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zourg\Dropbox (UMass Medical School)\ChlamyFPv5\"/>
    </mc:Choice>
  </mc:AlternateContent>
  <xr:revisionPtr revIDLastSave="0" documentId="13_ncr:1_{6F3FE2A2-6E64-406B-A029-574BBC7B99D1}" xr6:coauthVersionLast="47" xr6:coauthVersionMax="47" xr10:uidLastSave="{00000000-0000-0000-0000-000000000000}"/>
  <bookViews>
    <workbookView xWindow="0" yWindow="0" windowWidth="38400" windowHeight="21600" tabRatio="810" xr2:uid="{00000000-000D-0000-FFFF-FFFF00000000}"/>
  </bookViews>
  <sheets>
    <sheet name="Home" sheetId="9" r:id="rId1"/>
    <sheet name="All Identified Proteins" sheetId="1" r:id="rId2"/>
    <sheet name="Membrane and Matrix Proteins" sheetId="2" r:id="rId3"/>
    <sheet name="KCl Extracted Proteins" sheetId="4" r:id="rId4"/>
    <sheet name="Axonemal Proteins" sheetId="3" r:id="rId5"/>
    <sheet name="Tergitol Extracted Axonemes" sheetId="5" r:id="rId6"/>
    <sheet name="S1  Multiple Peptides" sheetId="7" r:id="rId7"/>
    <sheet name="S2 Single Pept" sheetId="8" r:id="rId8"/>
    <sheet name="S3 Known Flagellar Proteins" sheetId="6" r:id="rId9"/>
    <sheet name="Seqeunce of V2 Models" sheetId="10" r:id="rId10"/>
  </sheets>
  <definedNames>
    <definedName name="_659HsProteinsOUT_1" localSheetId="6">'S1  Multiple Peptides'!$P$3:$R$654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54" i="7" l="1"/>
  <c r="P653" i="7"/>
  <c r="P652" i="7"/>
  <c r="P651" i="7"/>
  <c r="P650" i="7"/>
  <c r="P649" i="7"/>
  <c r="P648" i="7"/>
  <c r="P647" i="7"/>
  <c r="P646" i="7"/>
  <c r="P645" i="7"/>
  <c r="P644" i="7"/>
  <c r="P643" i="7"/>
  <c r="P642" i="7"/>
  <c r="P641" i="7"/>
  <c r="P640" i="7"/>
  <c r="P639" i="7"/>
  <c r="P638" i="7"/>
  <c r="P637" i="7"/>
  <c r="P636" i="7"/>
  <c r="P635" i="7"/>
  <c r="P634" i="7"/>
  <c r="P633" i="7"/>
  <c r="P632" i="7"/>
  <c r="P631" i="7"/>
  <c r="P630" i="7"/>
  <c r="P629" i="7"/>
  <c r="P628" i="7"/>
  <c r="P627" i="7"/>
  <c r="P626" i="7"/>
  <c r="P625" i="7"/>
  <c r="P624" i="7"/>
  <c r="P623" i="7"/>
  <c r="P622" i="7"/>
  <c r="P621" i="7"/>
  <c r="P620" i="7"/>
  <c r="P619" i="7"/>
  <c r="P618" i="7"/>
  <c r="P617" i="7"/>
  <c r="P616" i="7"/>
  <c r="P615" i="7"/>
  <c r="P614" i="7"/>
  <c r="P613" i="7"/>
  <c r="P612" i="7"/>
  <c r="P611" i="7"/>
  <c r="P610" i="7"/>
  <c r="P609" i="7"/>
  <c r="P608" i="7"/>
  <c r="P607" i="7"/>
  <c r="P606" i="7"/>
  <c r="P605" i="7"/>
  <c r="P604" i="7"/>
  <c r="P603" i="7"/>
  <c r="P602" i="7"/>
  <c r="P601" i="7"/>
  <c r="P600" i="7"/>
  <c r="P599" i="7"/>
  <c r="P598" i="7"/>
  <c r="P597" i="7"/>
  <c r="P596" i="7"/>
  <c r="P595" i="7"/>
  <c r="P594" i="7"/>
  <c r="P593" i="7"/>
  <c r="P592" i="7"/>
  <c r="P591" i="7"/>
  <c r="P590" i="7"/>
  <c r="P589" i="7"/>
  <c r="P588" i="7"/>
  <c r="P587" i="7"/>
  <c r="P586" i="7"/>
  <c r="P585" i="7"/>
  <c r="P584" i="7"/>
  <c r="P583" i="7"/>
  <c r="P582" i="7"/>
  <c r="P581" i="7"/>
  <c r="P580" i="7"/>
  <c r="P579" i="7"/>
  <c r="P578" i="7"/>
  <c r="P577" i="7"/>
  <c r="P576" i="7"/>
  <c r="P575" i="7"/>
  <c r="P574" i="7"/>
  <c r="P573" i="7"/>
  <c r="P572" i="7"/>
  <c r="P571" i="7"/>
  <c r="P570" i="7"/>
  <c r="P569" i="7"/>
  <c r="P568" i="7"/>
  <c r="P567" i="7"/>
  <c r="P566" i="7"/>
  <c r="P565" i="7"/>
  <c r="P564" i="7"/>
  <c r="P563" i="7"/>
  <c r="P562" i="7"/>
  <c r="P561" i="7"/>
  <c r="P560" i="7"/>
  <c r="P559" i="7"/>
  <c r="P558" i="7"/>
  <c r="P557" i="7"/>
  <c r="P556" i="7"/>
  <c r="P555" i="7"/>
  <c r="P554" i="7"/>
  <c r="P553" i="7"/>
  <c r="P552" i="7"/>
  <c r="P551" i="7"/>
  <c r="P550" i="7"/>
  <c r="P549" i="7"/>
  <c r="P548" i="7"/>
  <c r="P547" i="7"/>
  <c r="P546" i="7"/>
  <c r="P545" i="7"/>
  <c r="P544" i="7"/>
  <c r="P543" i="7"/>
  <c r="P542" i="7"/>
  <c r="P541" i="7"/>
  <c r="P540" i="7"/>
  <c r="P539" i="7"/>
  <c r="P538" i="7"/>
  <c r="P537" i="7"/>
  <c r="P536" i="7"/>
  <c r="P535" i="7"/>
  <c r="P534" i="7"/>
  <c r="P533" i="7"/>
  <c r="P532" i="7"/>
  <c r="P531" i="7"/>
  <c r="P530" i="7"/>
  <c r="P529" i="7"/>
  <c r="P528" i="7"/>
  <c r="P527" i="7"/>
  <c r="P526" i="7"/>
  <c r="P525" i="7"/>
  <c r="P524" i="7"/>
  <c r="P523" i="7"/>
  <c r="P522" i="7"/>
  <c r="P521" i="7"/>
  <c r="P520" i="7"/>
  <c r="P519" i="7"/>
  <c r="P518" i="7"/>
  <c r="P507" i="7"/>
  <c r="P506" i="7"/>
  <c r="P505" i="7"/>
  <c r="P504" i="7"/>
  <c r="P503" i="7"/>
  <c r="P502" i="7"/>
  <c r="P501" i="7"/>
  <c r="P500" i="7"/>
  <c r="P499" i="7"/>
  <c r="P498" i="7"/>
  <c r="P497" i="7"/>
  <c r="P496" i="7"/>
  <c r="P495" i="7"/>
  <c r="P494" i="7"/>
  <c r="P493" i="7"/>
  <c r="P492" i="7"/>
  <c r="P491" i="7"/>
  <c r="P490" i="7"/>
  <c r="P489" i="7"/>
  <c r="P488" i="7"/>
  <c r="P487" i="7"/>
  <c r="P486" i="7"/>
  <c r="P485" i="7"/>
  <c r="P484" i="7"/>
  <c r="P483" i="7"/>
  <c r="P482" i="7"/>
  <c r="P481" i="7"/>
  <c r="P480" i="7"/>
  <c r="P479" i="7"/>
  <c r="P478" i="7"/>
  <c r="P477" i="7"/>
  <c r="P476" i="7"/>
  <c r="P475" i="7"/>
  <c r="P474" i="7"/>
  <c r="P473" i="7"/>
  <c r="P472" i="7"/>
  <c r="P471" i="7"/>
  <c r="P470" i="7"/>
  <c r="P469" i="7"/>
  <c r="P468" i="7"/>
  <c r="P467" i="7"/>
  <c r="P466" i="7"/>
  <c r="P465" i="7"/>
  <c r="P464" i="7"/>
  <c r="P463" i="7"/>
  <c r="P462" i="7"/>
  <c r="P461" i="7"/>
  <c r="P460" i="7"/>
  <c r="P459" i="7"/>
  <c r="P458" i="7"/>
  <c r="P457" i="7"/>
  <c r="P456" i="7"/>
  <c r="P455" i="7"/>
  <c r="P454" i="7"/>
  <c r="P453" i="7"/>
  <c r="P452" i="7"/>
  <c r="P451" i="7"/>
  <c r="P450" i="7"/>
  <c r="P449" i="7"/>
  <c r="P448" i="7"/>
  <c r="P447" i="7"/>
  <c r="P446" i="7"/>
  <c r="P445" i="7"/>
  <c r="P444" i="7"/>
  <c r="P443" i="7"/>
  <c r="P442" i="7"/>
  <c r="P441" i="7"/>
  <c r="P440" i="7"/>
  <c r="P439" i="7"/>
  <c r="P438" i="7"/>
  <c r="P437" i="7"/>
  <c r="P436" i="7"/>
  <c r="P435" i="7"/>
  <c r="P434" i="7"/>
  <c r="P433" i="7"/>
  <c r="P432" i="7"/>
  <c r="P431" i="7"/>
  <c r="P430" i="7"/>
  <c r="P429" i="7"/>
  <c r="P428" i="7"/>
  <c r="P427" i="7"/>
  <c r="P426" i="7"/>
  <c r="P420" i="7"/>
  <c r="P419" i="7"/>
  <c r="P418" i="7"/>
  <c r="P417" i="7"/>
  <c r="P416" i="7"/>
  <c r="P415" i="7"/>
  <c r="P414" i="7"/>
  <c r="P413" i="7"/>
  <c r="P412" i="7"/>
  <c r="P411" i="7"/>
  <c r="P410" i="7"/>
  <c r="P409" i="7"/>
  <c r="P408" i="7"/>
  <c r="P407" i="7"/>
  <c r="P406" i="7"/>
  <c r="P405" i="7"/>
  <c r="P404" i="7"/>
  <c r="P403" i="7"/>
  <c r="P402" i="7"/>
  <c r="P401" i="7"/>
  <c r="P400" i="7"/>
  <c r="P399" i="7"/>
  <c r="P398" i="7"/>
  <c r="P397" i="7"/>
  <c r="P396" i="7"/>
  <c r="P395" i="7"/>
  <c r="P394" i="7"/>
  <c r="P393" i="7"/>
  <c r="P392" i="7"/>
  <c r="P391" i="7"/>
  <c r="P390" i="7"/>
  <c r="P389" i="7"/>
  <c r="P388" i="7"/>
  <c r="P387" i="7"/>
  <c r="P386" i="7"/>
  <c r="P385" i="7"/>
  <c r="P384" i="7"/>
  <c r="P383" i="7"/>
  <c r="P382" i="7"/>
  <c r="P381" i="7"/>
  <c r="P380" i="7"/>
  <c r="P379" i="7"/>
  <c r="P378" i="7"/>
  <c r="P377" i="7"/>
  <c r="P376" i="7"/>
  <c r="P375" i="7"/>
  <c r="P374" i="7"/>
  <c r="P373" i="7"/>
  <c r="P372" i="7"/>
  <c r="P371" i="7"/>
  <c r="P370" i="7"/>
  <c r="P369" i="7"/>
  <c r="P368" i="7"/>
  <c r="P367" i="7"/>
  <c r="P366" i="7"/>
  <c r="P365" i="7"/>
  <c r="P364" i="7"/>
  <c r="P362" i="7"/>
  <c r="P361" i="7"/>
  <c r="P360" i="7"/>
  <c r="P359" i="7"/>
  <c r="P358" i="7"/>
  <c r="P357" i="7"/>
  <c r="P356" i="7"/>
  <c r="P355" i="7"/>
  <c r="P354" i="7"/>
  <c r="P353" i="7"/>
  <c r="P352" i="7"/>
  <c r="P351" i="7"/>
  <c r="P350" i="7"/>
  <c r="P349" i="7"/>
  <c r="P348" i="7"/>
  <c r="P347" i="7"/>
  <c r="P346" i="7"/>
  <c r="P345" i="7"/>
  <c r="P344" i="7"/>
  <c r="P343" i="7"/>
  <c r="P342" i="7"/>
  <c r="P341" i="7"/>
  <c r="P340" i="7"/>
  <c r="P339" i="7"/>
  <c r="P338" i="7"/>
  <c r="P337" i="7"/>
  <c r="P336" i="7"/>
  <c r="P335" i="7"/>
  <c r="P334" i="7"/>
  <c r="P333" i="7"/>
  <c r="P332" i="7"/>
  <c r="P331" i="7"/>
  <c r="P330" i="7"/>
  <c r="P329" i="7"/>
  <c r="P328" i="7"/>
  <c r="P327" i="7"/>
  <c r="P326" i="7"/>
  <c r="P325" i="7"/>
  <c r="P324" i="7"/>
  <c r="P323" i="7"/>
  <c r="P322" i="7"/>
  <c r="P321" i="7"/>
  <c r="P320" i="7"/>
  <c r="P319" i="7"/>
  <c r="P318" i="7"/>
  <c r="P317" i="7"/>
  <c r="P316" i="7"/>
  <c r="P315" i="7"/>
  <c r="P314" i="7"/>
  <c r="P313" i="7"/>
  <c r="P312" i="7"/>
  <c r="P311" i="7"/>
  <c r="P310" i="7"/>
  <c r="P309" i="7"/>
  <c r="P308" i="7"/>
  <c r="P307" i="7"/>
  <c r="P306" i="7"/>
  <c r="P305" i="7"/>
  <c r="P304" i="7"/>
  <c r="P303" i="7"/>
  <c r="P302" i="7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7" i="7"/>
  <c r="P256" i="7"/>
  <c r="P255" i="7"/>
  <c r="P254" i="7"/>
  <c r="P253" i="7"/>
  <c r="P252" i="7"/>
  <c r="P251" i="7"/>
  <c r="P249" i="7"/>
  <c r="P248" i="7"/>
  <c r="P247" i="7"/>
  <c r="P246" i="7"/>
  <c r="P245" i="7"/>
  <c r="P244" i="7"/>
  <c r="P243" i="7"/>
  <c r="P242" i="7"/>
  <c r="P241" i="7"/>
  <c r="P240" i="7"/>
  <c r="P239" i="7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0" i="7"/>
  <c r="P219" i="7"/>
  <c r="P218" i="7"/>
  <c r="P217" i="7"/>
  <c r="P216" i="7"/>
  <c r="P215" i="7"/>
  <c r="P214" i="7"/>
  <c r="P213" i="7"/>
  <c r="P212" i="7"/>
  <c r="P211" i="7"/>
  <c r="P210" i="7"/>
  <c r="P209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5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8" i="7"/>
  <c r="P147" i="7"/>
  <c r="P146" i="7"/>
  <c r="P145" i="7"/>
  <c r="P144" i="7"/>
  <c r="P143" i="7"/>
  <c r="P142" i="7"/>
  <c r="P141" i="7"/>
  <c r="P140" i="7"/>
  <c r="P139" i="7"/>
  <c r="P138" i="7"/>
  <c r="P135" i="7"/>
  <c r="P134" i="7"/>
  <c r="P133" i="7"/>
  <c r="P132" i="7"/>
  <c r="P131" i="7"/>
  <c r="P130" i="7"/>
  <c r="P129" i="7"/>
  <c r="P128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3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659HsProteinsOUT" type="6" refreshedVersion="0" background="1" saveData="1">
    <textPr sourceFile="C:\Documents and Settings\pazourg\My Documents\DataVault\ChlamyFlagellarProteins\659HsProteinsOUT.txt" tab="0" semicolon="1" qualifier="none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<sst xmlns="http://schemas.openxmlformats.org/spreadsheetml/2006/main" count="50846" uniqueCount="42250">
  <si>
    <t>Gene Model</t>
  </si>
  <si>
    <t>Description</t>
  </si>
  <si>
    <t>RT-PCR</t>
  </si>
  <si>
    <t>M+M</t>
  </si>
  <si>
    <t>KCl Ex.</t>
  </si>
  <si>
    <t>Terg</t>
  </si>
  <si>
    <t>C_1150005</t>
  </si>
  <si>
    <t>IA1-DHC1a. Inner Dynein Arm Heavy Chain 1-alpha</t>
  </si>
  <si>
    <t>C_750046</t>
  </si>
  <si>
    <t>DHC1b, Cytoplasmic Dynein Heavy Chain 1b</t>
  </si>
  <si>
    <t>C_410060</t>
  </si>
  <si>
    <t>HYD3, Hydrocephalus 3-Like Protein</t>
  </si>
  <si>
    <t>C_10076</t>
  </si>
  <si>
    <t>IA1-DHC1b, Inner Dynein Arm Heavy Chain 1-beta</t>
  </si>
  <si>
    <t>C_1580011</t>
  </si>
  <si>
    <t>CPC1, Central Pair Complex 1</t>
  </si>
  <si>
    <t>C_310047</t>
  </si>
  <si>
    <t>FAP43, Conserved Uncharacterized Flagellar Associated Protein</t>
  </si>
  <si>
    <t>C_160167</t>
  </si>
  <si>
    <t>FAP42, Flagellar Associated Protein Similar to Adenylate/Guanylate Kinases</t>
  </si>
  <si>
    <t>C_730051</t>
  </si>
  <si>
    <t>FMG-1B, Flagella Membrane Glycoprotein 1B</t>
  </si>
  <si>
    <t>C_80197</t>
  </si>
  <si>
    <t>DHC2, Dynein Heavy Chain 2</t>
  </si>
  <si>
    <t>C_730006</t>
  </si>
  <si>
    <t>FAP44, Conserved Uncharacterized Flagellar Associated Protein</t>
  </si>
  <si>
    <t>C_170190</t>
  </si>
  <si>
    <t>IFT172, Intraflagellar Transport Protein 172</t>
  </si>
  <si>
    <t>C_1740007</t>
  </si>
  <si>
    <t>FAP33, Flagellar Associated Protein with Ankyrin Repeats</t>
  </si>
  <si>
    <t>C_680086</t>
  </si>
  <si>
    <t>RIB72, nucleoside-diphosphokinase regulatory subunit p72</t>
  </si>
  <si>
    <t>C_60158</t>
  </si>
  <si>
    <t>PF6, Central Pair Protein</t>
  </si>
  <si>
    <t>C_2600003</t>
  </si>
  <si>
    <t>DHC7, Dynein Heavy Chain 7</t>
  </si>
  <si>
    <t>C_680011</t>
  </si>
  <si>
    <t>FAP45, Flagellar Associated Protein Weakly Similar to Nasopharyngeal Epithelium Specific Protein 1</t>
  </si>
  <si>
    <t>C_260018</t>
  </si>
  <si>
    <t>FAP46, Conserved Uncharacterized Flagellar Associated Protein</t>
  </si>
  <si>
    <t>C_170072</t>
  </si>
  <si>
    <t>FAP47, Flagellar Assoicated Protein with Weak Similarity to Hydrocephalus 3 Protein</t>
  </si>
  <si>
    <t>C_1320004</t>
  </si>
  <si>
    <t>TUA2, alpha-2 Tubulin</t>
  </si>
  <si>
    <t>C_220096</t>
  </si>
  <si>
    <t>ODA-DHCb, Outer Dynein Arm Heavy Chain beta</t>
  </si>
  <si>
    <t>C_70002</t>
  </si>
  <si>
    <t>TUB1, beta-1 tubulin</t>
  </si>
  <si>
    <t>C_970047</t>
  </si>
  <si>
    <t>FAP48, Flagellar Associated Protein Similar to Inositol 1,4,5,-tris-Phosphate Receptor</t>
  </si>
  <si>
    <t>C_860059</t>
  </si>
  <si>
    <t>RIB43a, Flagellar Protofilament Ribbon Protein</t>
  </si>
  <si>
    <t>C_410035</t>
  </si>
  <si>
    <t>IFT72/74, Intraflagellar Transport Protein 72 and 74</t>
  </si>
  <si>
    <t>C_1010042</t>
  </si>
  <si>
    <t>EF1A2, Similar to Elongation Factor 1 alpha</t>
  </si>
  <si>
    <t>C_1520005</t>
  </si>
  <si>
    <t>FAP49, Flagellar Associated Membrane Protein with PAS Sensory</t>
  </si>
  <si>
    <t>C_50194</t>
  </si>
  <si>
    <t>FAP51, Flagellar Associated Coiled-Coil Protein</t>
  </si>
  <si>
    <t>C_2000016</t>
  </si>
  <si>
    <t>FAP50, Conserved Uncharacterized Leucine-Rich Repeat Flagellar Associated Protein</t>
  </si>
  <si>
    <t>C_60149</t>
  </si>
  <si>
    <t>Cyclic Nucleotide Dependent Protein Kinase</t>
  </si>
  <si>
    <t>C_50080</t>
  </si>
  <si>
    <t>KLP1, Kinesin-Like Protein 1</t>
  </si>
  <si>
    <t>C_20038</t>
  </si>
  <si>
    <t>DHC5, Dynein Heavy Chain 5</t>
  </si>
  <si>
    <t>C_30120</t>
  </si>
  <si>
    <t>TUA1, alpha-1 tubulin</t>
  </si>
  <si>
    <t>C_630058</t>
  </si>
  <si>
    <t>FAP52, Conserved Uncharacterized Flagellar Associated Protein</t>
  </si>
  <si>
    <t>C_1630034</t>
  </si>
  <si>
    <t>FAP252, Flagellar Associated Protein</t>
  </si>
  <si>
    <t>C_120056</t>
  </si>
  <si>
    <t>PHOT, Putative Blue Light Receptor</t>
  </si>
  <si>
    <t>C_360006</t>
  </si>
  <si>
    <t>DHC6, Dynein Heavy Chain 6</t>
  </si>
  <si>
    <t>C_30001</t>
  </si>
  <si>
    <t>FAP53, Flagellar Associated Protein</t>
  </si>
  <si>
    <t>C_1230030</t>
  </si>
  <si>
    <t>MST1, Mastigoneme</t>
  </si>
  <si>
    <t>C_530081</t>
  </si>
  <si>
    <t>IA1-IC140, Inner Dynein Arm I1 Intermediate Chain IC140</t>
  </si>
  <si>
    <t>C_200127</t>
  </si>
  <si>
    <t>EF1A1, Similar to Elongation Factor 1-alpha</t>
  </si>
  <si>
    <t>C_7270001</t>
  </si>
  <si>
    <t>DHC9, Dynein Heavy Chain 9</t>
  </si>
  <si>
    <t>C_1820018</t>
  </si>
  <si>
    <t>FAP55, Flagellar Associated Protein</t>
  </si>
  <si>
    <t>C_460051</t>
  </si>
  <si>
    <t>FAP56, Flagellar Associated Protein</t>
  </si>
  <si>
    <t>C_160066</t>
  </si>
  <si>
    <t>FAP54, Conserved Uncharacterized Flagellar Associated Protein</t>
  </si>
  <si>
    <t>C_290063</t>
  </si>
  <si>
    <t>RSP3, Radial Spoke Protein 3</t>
  </si>
  <si>
    <t>C_160138</t>
  </si>
  <si>
    <t>Enolase (2-Phosphoglycerate Dehydratase) (2-Phospho-D-Glyceratehydro-Lyase)</t>
  </si>
  <si>
    <t>C_70152</t>
  </si>
  <si>
    <t>TUB2, beta-2 tubulin</t>
  </si>
  <si>
    <t>C_1660006</t>
  </si>
  <si>
    <t>MBO2, Coiled-Coil Flagellar Protein</t>
  </si>
  <si>
    <t>C_490039</t>
  </si>
  <si>
    <t>RSP16, Radial Spoke Protein 16</t>
  </si>
  <si>
    <t>C_870023</t>
  </si>
  <si>
    <t>FAP59, Conserved Uncharacterized Flagellar Associated Protein</t>
  </si>
  <si>
    <t>C_10177</t>
  </si>
  <si>
    <t>IFT81, Intraflagellar Transport Protein 81</t>
  </si>
  <si>
    <t>C_1000046</t>
  </si>
  <si>
    <t>FAP57, Conserved Uncharacterized Flagellar Associated Protein</t>
  </si>
  <si>
    <t>C_560103</t>
  </si>
  <si>
    <t>DHC8, Dynein Heavy Chain 8</t>
  </si>
  <si>
    <t>C_750045</t>
  </si>
  <si>
    <t>DHC1b, C-Terminal End of Cytoplasmic Dynein DHC1b</t>
  </si>
  <si>
    <t>C_230118</t>
  </si>
  <si>
    <t>FAP58, Conserved Uncharacterized Flagellar Associated Protein</t>
  </si>
  <si>
    <t>C_130121</t>
  </si>
  <si>
    <t>RSP2, Radial Spoke Protein 2</t>
  </si>
  <si>
    <t>C_80226</t>
  </si>
  <si>
    <t>FAP12, Uncharacterized Protein with Lipase Domain</t>
  </si>
  <si>
    <t>C_1390012</t>
  </si>
  <si>
    <t>ODA5-Associated Adenylate Kinase</t>
  </si>
  <si>
    <t>C_340102</t>
  </si>
  <si>
    <t>FAP61, Conserved Uncharacterized Flagellar Associated Protein</t>
  </si>
  <si>
    <t>C_270146</t>
  </si>
  <si>
    <t>FAP60, Conserved Uncharacterized Flagellar Associated Protein</t>
  </si>
  <si>
    <t>C_240002</t>
  </si>
  <si>
    <t>FAP62, Flagellar Associated Protein with Ankyrin Repeats</t>
  </si>
  <si>
    <t>C_60116</t>
  </si>
  <si>
    <t>Tektin</t>
  </si>
  <si>
    <t>C_20334</t>
  </si>
  <si>
    <t>Parkin Co-Regulated Gene Protein</t>
  </si>
  <si>
    <t>C_2020016</t>
  </si>
  <si>
    <t>METE, Methionine Synthase Upregulated During Gametic Activation</t>
  </si>
  <si>
    <t>C_60141</t>
  </si>
  <si>
    <t>FAP63, Flagellar Associated Protein</t>
  </si>
  <si>
    <t>C_310084</t>
  </si>
  <si>
    <t>FAP5, Conserved Uncharacterized Protein</t>
  </si>
  <si>
    <t>C_160036</t>
  </si>
  <si>
    <t>IDA-IC138, Inner dynein arm intermediate chain IC138</t>
  </si>
  <si>
    <t>C_120055</t>
  </si>
  <si>
    <t>RSP1, Radial Spoke Protein 1</t>
  </si>
  <si>
    <t>C_1880008</t>
  </si>
  <si>
    <t>FLA10, Kinesin-II Motor Protein</t>
  </si>
  <si>
    <t>C_210077</t>
  </si>
  <si>
    <t>FAP66, Conserved Uncharacterized Flagellar Associated Protein</t>
  </si>
  <si>
    <t>C_670028</t>
  </si>
  <si>
    <t>ODA-DHCa, Outer Dynein Arm Heavy Chain alpha</t>
  </si>
  <si>
    <t>C_230038</t>
  </si>
  <si>
    <t>FAP64, Conserved Uncharacterized Flagellar Associated Protein</t>
  </si>
  <si>
    <t>C_1710010</t>
  </si>
  <si>
    <t>ODA-DHCg, Outer Dynein Arm Heavy Chain gamma</t>
  </si>
  <si>
    <t>C_1310009</t>
  </si>
  <si>
    <t>IDA5, Actin, Inner Dynein Arm Intermediate Chain</t>
  </si>
  <si>
    <t>C_980010</t>
  </si>
  <si>
    <t>FAP65, Conserved Uncharacterized Flagellar Associated Protein</t>
  </si>
  <si>
    <t>C_1160041</t>
  </si>
  <si>
    <t>FAP250, Conserved Uncharacterized Flagellar Associated Protein Similar to NYD-SP28</t>
  </si>
  <si>
    <t>C_740003</t>
  </si>
  <si>
    <t>IA-IC28, Inner Dynein Arm Light Chain p28</t>
  </si>
  <si>
    <t>C_280144</t>
  </si>
  <si>
    <t>FAP68, Flagellar Associated Protein</t>
  </si>
  <si>
    <t>C_380061</t>
  </si>
  <si>
    <t>FAP7, Flagellar Associated Protein</t>
  </si>
  <si>
    <t>C_340095</t>
  </si>
  <si>
    <t>FAP69, Conserved Uncharacterized Flagellar Associated Protein</t>
  </si>
  <si>
    <t>C_1090038</t>
  </si>
  <si>
    <t>FAP67, Flagellar Associated Protein Similar to Nucleoside Diphosphate Kinase</t>
  </si>
  <si>
    <t>C_200042</t>
  </si>
  <si>
    <t>FAP71, Flagellar Associated Protein</t>
  </si>
  <si>
    <t>C_100105</t>
  </si>
  <si>
    <t>FAP70, Conserved Uncharacterized Flagellar Associated Protein</t>
  </si>
  <si>
    <t>C_160226</t>
  </si>
  <si>
    <t>FLA8 Kinesin II Motor Protein</t>
  </si>
  <si>
    <t>C_160217</t>
  </si>
  <si>
    <t>EFG2, Similar to Elongation Factor 2</t>
  </si>
  <si>
    <t>C_1520029</t>
  </si>
  <si>
    <t>FAP72, Flagellar Associated Membrane Protein with PAS Sensory Domain</t>
  </si>
  <si>
    <t>C_750038</t>
  </si>
  <si>
    <t>FAP75, Flagellar Assocaited P-Loop Containing Protein</t>
  </si>
  <si>
    <t>C_170077</t>
  </si>
  <si>
    <t>ODA-DC1, Outer Dynein Arm Docking Complex 1, Mr 105,000</t>
  </si>
  <si>
    <t>C_80150</t>
  </si>
  <si>
    <t>FAP76, Flagellar Associated Protein</t>
  </si>
  <si>
    <t>C_270111</t>
  </si>
  <si>
    <t>FAP74, Conserved Uncharacterized Flagellar Associated Protein</t>
  </si>
  <si>
    <t>C_970037</t>
  </si>
  <si>
    <t>ODA-DC2, Outer Dynein Arm Docking Complex 2, Mr 70,000</t>
  </si>
  <si>
    <t>C_650031</t>
  </si>
  <si>
    <t>FAP73, Conserved Uncharacterized Flagellar Associated Protein</t>
  </si>
  <si>
    <t>C_130041</t>
  </si>
  <si>
    <t>FAP77, Flagellar Associated Protein with Very Weak Similarity to Breast Cancer 1 Protein</t>
  </si>
  <si>
    <t>C_960024</t>
  </si>
  <si>
    <t>FAP78, Flagellar Associated Protein</t>
  </si>
  <si>
    <t>C_320065</t>
  </si>
  <si>
    <t>FAP18, High E/A/P Content Protein</t>
  </si>
  <si>
    <t>C_450112</t>
  </si>
  <si>
    <t>RSP9, Radial Spoke Protein 9</t>
  </si>
  <si>
    <t>C_550076</t>
  </si>
  <si>
    <t>FAP39, Similar to Ca2+-Transporting ATPase</t>
  </si>
  <si>
    <t>C_640055</t>
  </si>
  <si>
    <t>IFT140, Intraflagellar Transport Protein 140</t>
  </si>
  <si>
    <t>C_190129</t>
  </si>
  <si>
    <t>FAP81, Flagellar Associated Protein</t>
  </si>
  <si>
    <t>C_10017</t>
  </si>
  <si>
    <t>FAP22, Danio Cystic Kidney Disease Gene</t>
  </si>
  <si>
    <t>C_450043</t>
  </si>
  <si>
    <t>FAP82, Conserved Uncharacterized Flagellar Associated Protein</t>
  </si>
  <si>
    <t>C_1000050</t>
  </si>
  <si>
    <t>FAP79, Flagellar Associated Protien with Ankyrin Repeats</t>
  </si>
  <si>
    <t>C_30061</t>
  </si>
  <si>
    <t>FAP251, Conserved Uncharacterized Flagellar Associated Protein</t>
  </si>
  <si>
    <t>C_1410017</t>
  </si>
  <si>
    <t>PF2, Dynein Regulatory Complex Protein</t>
  </si>
  <si>
    <t>C_1190053</t>
  </si>
  <si>
    <t>FAP80, IFT122A, Intraflagellar Transport Protein 122A</t>
  </si>
  <si>
    <t>C_1150041</t>
  </si>
  <si>
    <t>FAP83, Flagellar Associated Protein</t>
  </si>
  <si>
    <t>C_1980006</t>
  </si>
  <si>
    <t>FAP86, Flagellar Associated Protein</t>
  </si>
  <si>
    <t>C_10235</t>
  </si>
  <si>
    <t>FAP88, Flagellar Associated Protein</t>
  </si>
  <si>
    <t>C_70095</t>
  </si>
  <si>
    <t>RSP5, Radial Spoke Protein 5</t>
  </si>
  <si>
    <t>C_510082</t>
  </si>
  <si>
    <t>FAP92, Flagellar Associated Protein</t>
  </si>
  <si>
    <t>C_260137</t>
  </si>
  <si>
    <t>FAP90, Flagellar Associated Protein</t>
  </si>
  <si>
    <t>C_700066</t>
  </si>
  <si>
    <t>FAP93, Flagellar Associated Protein</t>
  </si>
  <si>
    <t>C_850038</t>
  </si>
  <si>
    <t>FAP94, Flagellar Associated Protein</t>
  </si>
  <si>
    <t>C_1460020</t>
  </si>
  <si>
    <t>FAP85, EF-Hand Containing Flagellar Associated Protein</t>
  </si>
  <si>
    <t>C_900039</t>
  </si>
  <si>
    <t>FAP190, Flagellar Associated Protein</t>
  </si>
  <si>
    <t>C_420011</t>
  </si>
  <si>
    <t>RSP17, Radial Spoke Protein 17</t>
  </si>
  <si>
    <t>C_130176</t>
  </si>
  <si>
    <t>FAP84, Flagellar Associated Protein</t>
  </si>
  <si>
    <t>C_180035</t>
  </si>
  <si>
    <t>FAP87, Flagellar Associated Protein with Ankyrin Repeats</t>
  </si>
  <si>
    <t>C_250023</t>
  </si>
  <si>
    <t>FAP89, Conserved Uncharacterized Flagellar Associated Protein, Similar to Notchless</t>
  </si>
  <si>
    <t>C_450119</t>
  </si>
  <si>
    <t>FAP91, Flagellar Associated Protein Similar to Sperm cAMP-Dependent Protein Kinase Associated Protein AAT1</t>
  </si>
  <si>
    <t>C_280107</t>
  </si>
  <si>
    <t>GAP3, Glyceraldehyde-3-Phosphate Dehydrogenase</t>
  </si>
  <si>
    <t>C_100132</t>
  </si>
  <si>
    <t>Transcription Factor 2-Like</t>
  </si>
  <si>
    <t>C_70149</t>
  </si>
  <si>
    <t>CK1, Casein Kinase I</t>
  </si>
  <si>
    <t>C_1340012</t>
  </si>
  <si>
    <t>HSP70, Heat Shock 70 kDa Protein</t>
  </si>
  <si>
    <t>C_200177</t>
  </si>
  <si>
    <t>GP2 Wall Protein, Hydroxyproline-Rich Glycoprotein</t>
  </si>
  <si>
    <t>C_50005</t>
  </si>
  <si>
    <t>FAP24, Conserved Uncharacterized Protein</t>
  </si>
  <si>
    <t>C_540011</t>
  </si>
  <si>
    <t>FAP96, Flagellar Associated Protein</t>
  </si>
  <si>
    <t>C_210160</t>
  </si>
  <si>
    <t>FAP95, Flagellar Associated Protein</t>
  </si>
  <si>
    <t>C_1390004</t>
  </si>
  <si>
    <t>PP2C, Similar to Protein Phosphatase 2C</t>
  </si>
  <si>
    <t>C_1090001</t>
  </si>
  <si>
    <t>FTT, 14-3-3</t>
  </si>
  <si>
    <t>C_720060</t>
  </si>
  <si>
    <t>IFT88, Intraflagellar Transport Protein 88</t>
  </si>
  <si>
    <t>C_960025</t>
  </si>
  <si>
    <t>ODA-IC1, Outer Dynein Arm Intermediate Chain 1</t>
  </si>
  <si>
    <t>C_370080</t>
  </si>
  <si>
    <t>Similar to Calcium-Transporting ATPase</t>
  </si>
  <si>
    <t>C_1520018</t>
  </si>
  <si>
    <t>Membrane Protein With PAS Sensory Domain (lots of peptides but all are contained in C_1520029)</t>
  </si>
  <si>
    <t>C_1640026</t>
  </si>
  <si>
    <t>FAP98, Flagellar Associated Protein</t>
  </si>
  <si>
    <t>C_1480001</t>
  </si>
  <si>
    <t>Similar to Quinone Reductase</t>
  </si>
  <si>
    <t>C_360026</t>
  </si>
  <si>
    <t>FAP104, Flagellar Associated Protein</t>
  </si>
  <si>
    <t>C_330108</t>
  </si>
  <si>
    <t>FAP102, Flagellar Associated Protein</t>
  </si>
  <si>
    <t>C_50211</t>
  </si>
  <si>
    <t>RSP8, Radial Spoke Protein 8</t>
  </si>
  <si>
    <t>C_20171</t>
  </si>
  <si>
    <t>FAP101, Flagellar Associated Protein with Weak Similarity to a Kinase Regulatory Subunit</t>
  </si>
  <si>
    <t>C_1410001</t>
  </si>
  <si>
    <t>FAP97, Flagellar Associated Protein</t>
  </si>
  <si>
    <t>C_10281</t>
  </si>
  <si>
    <t>FAP99, Flagellar Associated Protein</t>
  </si>
  <si>
    <t>C_80172</t>
  </si>
  <si>
    <t>FAP106, Conserved Uncharacterized Flagellar Associated Protein</t>
  </si>
  <si>
    <t>C_60025</t>
  </si>
  <si>
    <t>RSP23, Radial Spoke Protein 23, Similar to Nucleoside-Diphosphate Kinase</t>
  </si>
  <si>
    <t>C_20080</t>
  </si>
  <si>
    <t>FAP100, Conserved Uncharacterized Flagellar Associated Protein</t>
  </si>
  <si>
    <t>C_490103</t>
  </si>
  <si>
    <t>GPPS, Geranylgeranyl Diphosphate Synthase-Like</t>
  </si>
  <si>
    <t>C_190135</t>
  </si>
  <si>
    <t>FAP108, Flagellar Associated Protein</t>
  </si>
  <si>
    <t>C_1280027</t>
  </si>
  <si>
    <t>FAP26, Flagellar Associated Protein with Ankyrin Repeats</t>
  </si>
  <si>
    <t>C_550085</t>
  </si>
  <si>
    <t>FAP1, Flagellar Associated Protein</t>
  </si>
  <si>
    <t>C_550023</t>
  </si>
  <si>
    <t>FAP112, Flagellar Associated Protein</t>
  </si>
  <si>
    <t>C_1500015</t>
  </si>
  <si>
    <t>FAP107, Flagellar Associated Protein</t>
  </si>
  <si>
    <t>C_80120</t>
  </si>
  <si>
    <t>FAP114, Coiled-Coil Flagellar Associated Protein</t>
  </si>
  <si>
    <t>C_310051</t>
  </si>
  <si>
    <t>FAP110, Flagellar Associated Protein</t>
  </si>
  <si>
    <t>C_570035</t>
  </si>
  <si>
    <t>FAP113, Flagellar Associated Protein</t>
  </si>
  <si>
    <t>C_250075</t>
  </si>
  <si>
    <t>FAP109, EF-Hand Containing Flagellar Associated Protein</t>
  </si>
  <si>
    <t>C_460082</t>
  </si>
  <si>
    <t>FAP111, Conserved Uncharacterized Flagellar Associated Protein</t>
  </si>
  <si>
    <t>C_90137</t>
  </si>
  <si>
    <t>FAP16, Conserved Uncharacterized Protein, Similar to Echinoderm Microtubule Binding Protein</t>
  </si>
  <si>
    <t>C_2590004</t>
  </si>
  <si>
    <t>Similar to Pyruvate Kinase</t>
  </si>
  <si>
    <t>C_20225</t>
  </si>
  <si>
    <t>DHC4, Dynein Heavy Chain 4</t>
  </si>
  <si>
    <t>C_1040033</t>
  </si>
  <si>
    <t>FAP115, Flagellar Associated Protein</t>
  </si>
  <si>
    <t>C_160082</t>
  </si>
  <si>
    <t>FAP117, Flagellar Associated Protein</t>
  </si>
  <si>
    <t>C_460037</t>
  </si>
  <si>
    <t>FAP123, Flagellar Associated Protein</t>
  </si>
  <si>
    <t>C_910017</t>
  </si>
  <si>
    <t>FAP126, Flagellar Associated Protein</t>
  </si>
  <si>
    <t>C_200209</t>
  </si>
  <si>
    <t>FAP119, Conserved Uncharacterized Flagellar Associated Protein</t>
  </si>
  <si>
    <t>C_410061</t>
  </si>
  <si>
    <t>FAP122, Conserved Uncharacterized Flagellar Associated Protein</t>
  </si>
  <si>
    <t>C_3300001</t>
  </si>
  <si>
    <t>FAP121, Flagellar Associated Protein Similar to Guanylate Kinase</t>
  </si>
  <si>
    <t>C_20103</t>
  </si>
  <si>
    <t>FAP120, Flagellar Associated Protein with Ankyrin Repeats</t>
  </si>
  <si>
    <t>C_990023</t>
  </si>
  <si>
    <t>FAP127, Flagellar Associated Protein Weakly Similar to Nuclear Structural Protein</t>
  </si>
  <si>
    <t>C_140070</t>
  </si>
  <si>
    <t>FAP116, Flagellar Associated Protein Similar to Microtubule Interacting TNF Receptor-Associated Factor 3 Interacting Protein 1</t>
  </si>
  <si>
    <t>C_70192</t>
  </si>
  <si>
    <t>FAP125, Flagellar Associated Protein Similar to Kinesin KIF17</t>
  </si>
  <si>
    <t>C_4220001</t>
  </si>
  <si>
    <t>ALD1, Fructose-Bisphosphate Aldolase</t>
  </si>
  <si>
    <t>C_1410025</t>
  </si>
  <si>
    <t>PP2A, Protein Phosphatase 2a</t>
  </si>
  <si>
    <t>C_1970008</t>
  </si>
  <si>
    <t>FAP118, Conserved Uncharacterized Flagellar Associated Protein</t>
  </si>
  <si>
    <t>C_2600004</t>
  </si>
  <si>
    <t>C_730071</t>
  </si>
  <si>
    <t>FAP124, Flagellar Associated Protein Similar to Ubiquitin-Activating Enzyme</t>
  </si>
  <si>
    <t>C_850051</t>
  </si>
  <si>
    <t>FAP138, Flagellar Associated Coiled-Coil Protein</t>
  </si>
  <si>
    <t>C_810062</t>
  </si>
  <si>
    <t>FAP137, Flagellar Associated Protein Similar to Uncharacterized VSP3 Protein</t>
  </si>
  <si>
    <t>C_120117</t>
  </si>
  <si>
    <t>FAP129, Flagellar Associated Protein</t>
  </si>
  <si>
    <t>C_1080026</t>
  </si>
  <si>
    <t>FAP130, Flagellar Associated Protein</t>
  </si>
  <si>
    <t>C_80223</t>
  </si>
  <si>
    <t>FAP140, Flagellar Associated Protein</t>
  </si>
  <si>
    <t>C_1010003</t>
  </si>
  <si>
    <t>FAP128, Flagellar Associated Protein</t>
  </si>
  <si>
    <t>C_90081</t>
  </si>
  <si>
    <t>FAP141, Flagellar Associated Protein</t>
  </si>
  <si>
    <t>C_380089</t>
  </si>
  <si>
    <t>SKS-C, Protein Kinase, 48K</t>
  </si>
  <si>
    <t>C_10358</t>
  </si>
  <si>
    <t>FAP131, Flagellar Associated Protein Also Known as S926, Novel Nuclear-Encoded Protein</t>
  </si>
  <si>
    <t>C_680062</t>
  </si>
  <si>
    <t>FAP136, Flagellar Associated Protein</t>
  </si>
  <si>
    <t>C_80146</t>
  </si>
  <si>
    <t>FAP139, Flagellar Associated Coiled-Coil Protein</t>
  </si>
  <si>
    <t>C_240045</t>
  </si>
  <si>
    <t>FAP132, Flagellar Associated Protein</t>
  </si>
  <si>
    <t>C_80102</t>
  </si>
  <si>
    <t>FAP11, Flagellar Associated Protein with Similarity to TRP Channels</t>
  </si>
  <si>
    <t>C_590099</t>
  </si>
  <si>
    <t>PKD2, Similar to Polycystin-2</t>
  </si>
  <si>
    <t>C_540078</t>
  </si>
  <si>
    <t>FAP17, Flagellar Associated Protein with Ankyrin Repeats</t>
  </si>
  <si>
    <t>C_11600002</t>
  </si>
  <si>
    <t>FAP37, Conserved Uncharacterized Protein</t>
  </si>
  <si>
    <t>C_620044</t>
  </si>
  <si>
    <t>FAP135, Flagellar Associated Protein Similar to Calpain-Like Protein</t>
  </si>
  <si>
    <t>C_1530011</t>
  </si>
  <si>
    <t>D1bLIC, Dynein 1b Light Intermediate Chain</t>
  </si>
  <si>
    <t>C_1810005</t>
  </si>
  <si>
    <t>RSP6, Radial Spoke Protein 6</t>
  </si>
  <si>
    <t>C_1810004</t>
  </si>
  <si>
    <t>RSP4, Radial Spoke Protein 4</t>
  </si>
  <si>
    <t>C_20188</t>
  </si>
  <si>
    <t>FAP133, Flagellar Associated Protein Similar to Dynein Intermediate Chains</t>
  </si>
  <si>
    <t>C_380055</t>
  </si>
  <si>
    <t>FAP134, Conserved Uncharacterized Flagellar Associated Protein</t>
  </si>
  <si>
    <t>C_2260011</t>
  </si>
  <si>
    <t>PP1, Phosphatase 1</t>
  </si>
  <si>
    <t>C_270130</t>
  </si>
  <si>
    <t>CDC48, Conserved AAA Domain Protein</t>
  </si>
  <si>
    <t>C_1480018</t>
  </si>
  <si>
    <t>FAP142, Flagellar Associated Protein Similar to Quinone Reductase</t>
  </si>
  <si>
    <t>C_140017</t>
  </si>
  <si>
    <t>FAP144, Flagellar Associated Protein</t>
  </si>
  <si>
    <t>C_140061</t>
  </si>
  <si>
    <t>FAP143, Flagellar Associated Protein</t>
  </si>
  <si>
    <t>C_150137</t>
  </si>
  <si>
    <t>FAP145, Flagellar Associated Protein Weakly Similar to Translin-Associated Factor X (Tsnax) Interacting Protein 1</t>
  </si>
  <si>
    <t>C_40164</t>
  </si>
  <si>
    <t>FAP147, Flagellar Associated Protein Weakly Similar to Myc-Binding Protein-Associated Protein</t>
  </si>
  <si>
    <t>C_240117</t>
  </si>
  <si>
    <t>ODA-DC3, Outer Dynein Arm Docking Complex 3, Mr 25,000</t>
  </si>
  <si>
    <t>C_740074</t>
  </si>
  <si>
    <t>FAP31, Conserved Uncharacterized TPR-Repeat Protein</t>
  </si>
  <si>
    <t>C_30068</t>
  </si>
  <si>
    <t>FAP146, Conserved Uncharacterized Zinc Finger-Like Flagellar Associated Protein</t>
  </si>
  <si>
    <t>C_900027</t>
  </si>
  <si>
    <t>RSP10, Radial Spoke Protein 10</t>
  </si>
  <si>
    <t>C_60061</t>
  </si>
  <si>
    <t>FAP148, Flagellar Associated Protein With Cation Channel Domain</t>
  </si>
  <si>
    <t>C_1220044</t>
  </si>
  <si>
    <t>CNK2, NIMA-Related Kinase 2</t>
  </si>
  <si>
    <t>C_1230002</t>
  </si>
  <si>
    <t>FAP103, Flagellar Associated Protein Similar to Nucleoside Diphosphate Kinase</t>
  </si>
  <si>
    <t>C_3230001</t>
  </si>
  <si>
    <t>Peptidylprolyl Isomerase, Cyclophilin 1, Similar to Radial Spoke Protein RSP12</t>
  </si>
  <si>
    <t>C_860007</t>
  </si>
  <si>
    <t>CAM, Calmodulin</t>
  </si>
  <si>
    <t>C_200199</t>
  </si>
  <si>
    <t>FTT2, 14-3-3</t>
  </si>
  <si>
    <t>C_50062</t>
  </si>
  <si>
    <t>PKG, Similar to cGMP-Dependent Protein Kinase</t>
  </si>
  <si>
    <t>C_370072</t>
  </si>
  <si>
    <t>ODA-IC2, Outer Dynein Arm Intermediate Chain 2</t>
  </si>
  <si>
    <t>C_9190001</t>
  </si>
  <si>
    <t>C-Terminal end of a Dynein Heavy Chain</t>
  </si>
  <si>
    <t>C_80166</t>
  </si>
  <si>
    <t>PF16, Central Pair Protein</t>
  </si>
  <si>
    <t>C_1500033</t>
  </si>
  <si>
    <t>FAP152, Flagellar Associated Protein</t>
  </si>
  <si>
    <t>C_1520004</t>
  </si>
  <si>
    <t>FAP153, Flagellar Associated Protein</t>
  </si>
  <si>
    <t>C_510089</t>
  </si>
  <si>
    <t>FAP162, Flagellar Associated Protein</t>
  </si>
  <si>
    <t>C_1520007</t>
  </si>
  <si>
    <t>FAP154, Flagellar Associated Protein with PAS Sensory Domain</t>
  </si>
  <si>
    <t>C_430092</t>
  </si>
  <si>
    <t>HRP1, Putative Cell Wall Protein</t>
  </si>
  <si>
    <t>C_810060</t>
  </si>
  <si>
    <t>FAP40, Flagellar Associated Protein</t>
  </si>
  <si>
    <t>C_240009</t>
  </si>
  <si>
    <t>FAP158, Flagellar Associated Protein Similar to Pherophorin I</t>
  </si>
  <si>
    <t>C_1010068</t>
  </si>
  <si>
    <t>FAP149, Flagellar Associated Protein</t>
  </si>
  <si>
    <t>C_350006</t>
  </si>
  <si>
    <t>FAP159, Leucine-Rich Repeat Flagellar Associated Protein</t>
  </si>
  <si>
    <t>C_510069</t>
  </si>
  <si>
    <t>FAP161, Flagellar Associated Protein</t>
  </si>
  <si>
    <t>C_1170006</t>
  </si>
  <si>
    <t>FAP150, Similar to Pherophorin-dz1 Protein</t>
  </si>
  <si>
    <t>C_840032</t>
  </si>
  <si>
    <t>FAP249, Flagellar Associated Protein with Ankyrin Repeats</t>
  </si>
  <si>
    <t>C_830019</t>
  </si>
  <si>
    <t>RSP11, Radial Spoke Protein 11</t>
  </si>
  <si>
    <t>C_2350009</t>
  </si>
  <si>
    <t>FAP157, Conserved Uncharacterized Flagellar Associated Protein</t>
  </si>
  <si>
    <t>C_40010</t>
  </si>
  <si>
    <t>PF20, Central Pair Associated WD-Repeat Protein</t>
  </si>
  <si>
    <t>C_990019</t>
  </si>
  <si>
    <t>FAP164, Flagellar Associated Protein with Ankyrin Repeats</t>
  </si>
  <si>
    <t>C_6980002</t>
  </si>
  <si>
    <t>FAP163, Conserved Uncharacterized WD-Repeat Flagellar Associated Protein</t>
  </si>
  <si>
    <t>C_1800011</t>
  </si>
  <si>
    <t>FAP155, Flagellar Associated Protein Similar to t-Complex-Associated Testis Expressed 1, This is not Tctex1</t>
  </si>
  <si>
    <t>C_180190</t>
  </si>
  <si>
    <t>FAP156, Flagellar Associated Rab-like GTPase</t>
  </si>
  <si>
    <t>C_780049</t>
  </si>
  <si>
    <t>ODA-LC7, Outer Dynein Arm Light Chain 7</t>
  </si>
  <si>
    <t>C_10352</t>
  </si>
  <si>
    <t>DIP13, Deflagellation Inducible Protein, 13KD</t>
  </si>
  <si>
    <t>C_40146</t>
  </si>
  <si>
    <t>Similar to Elongation Factor 3</t>
  </si>
  <si>
    <t>C_2020008</t>
  </si>
  <si>
    <t>ODA-LC8, Outer Dynein Arm Light Chain 8, 8KD</t>
  </si>
  <si>
    <t>C_140184</t>
  </si>
  <si>
    <t>PGK, Phosphoglycerate Kinase</t>
  </si>
  <si>
    <t>C_30059</t>
  </si>
  <si>
    <t>FAP160, Conserved Uncharacterized Coil-Coil Flagellar Associated Protein</t>
  </si>
  <si>
    <t>C_120077</t>
  </si>
  <si>
    <t>SAH1, Similar to Adenosylhomocysteinase (S-Adenosyl-L-Homocysteine Hydrolase)</t>
  </si>
  <si>
    <t>C_140091</t>
  </si>
  <si>
    <t>FAP151, Flagellar Associated Protein Similar to Non-Transporter ABC Protein</t>
  </si>
  <si>
    <t>C_420012</t>
  </si>
  <si>
    <t>PKHD1-1, Similar to Fibrocystin</t>
  </si>
  <si>
    <t>C_950024</t>
  </si>
  <si>
    <t>DHC11, Dynein Heavy Chain 11</t>
  </si>
  <si>
    <t>C_10275</t>
  </si>
  <si>
    <t>FAP171, Flagellar Associated Protein</t>
  </si>
  <si>
    <t>C_1100048</t>
  </si>
  <si>
    <t>FAP165, Flagellar Associated Protein</t>
  </si>
  <si>
    <t>C_400020</t>
  </si>
  <si>
    <t>FAP176, Flagellar Associated Protein</t>
  </si>
  <si>
    <t>C_1510025</t>
  </si>
  <si>
    <t>FAP170, Flagellar Associated Protein Weakly Similar to Flagellar Membrane Glycoproteins 1A and 1B</t>
  </si>
  <si>
    <t>C_14920001</t>
  </si>
  <si>
    <t>FAP168, Flagellar Associated Protein</t>
  </si>
  <si>
    <t>C_120038</t>
  </si>
  <si>
    <t>FAP166, Flagellar Associated Protein</t>
  </si>
  <si>
    <t>C_1150014</t>
  </si>
  <si>
    <t>Similar to Carbonic Anhydrase</t>
  </si>
  <si>
    <t>C_940050</t>
  </si>
  <si>
    <t>FAP177, Flagellar Associated Protein</t>
  </si>
  <si>
    <t>C_160110</t>
  </si>
  <si>
    <t>FAP169, Flagellar Associated Protein</t>
  </si>
  <si>
    <t>C_310134</t>
  </si>
  <si>
    <t>FAP173, Conserved Uncharacterized Flagellar Associated Protein</t>
  </si>
  <si>
    <t>C_2310002</t>
  </si>
  <si>
    <t>FAP172, Flagellar Associated Protein</t>
  </si>
  <si>
    <t>C_20048</t>
  </si>
  <si>
    <t>FAP174, Flagellar Associated Protein Similar to Myc-Binding Protein</t>
  </si>
  <si>
    <t>C_380098</t>
  </si>
  <si>
    <t>ODA-LC3, Outer Dynein Arm Light Chain 3, 16KD</t>
  </si>
  <si>
    <t>C_660055</t>
  </si>
  <si>
    <t>FAP178, Flagellar Associated Protein Similar to Testis and Spermatogenesis Cell Related Protein 2</t>
  </si>
  <si>
    <t>C_40173</t>
  </si>
  <si>
    <t>Similar to Importin Alpha 2</t>
  </si>
  <si>
    <t>C_730054</t>
  </si>
  <si>
    <t>FMG-1A, Flagella Membrane Glycoprotein 1A</t>
  </si>
  <si>
    <t>C_680013</t>
  </si>
  <si>
    <t>ODA-LC1, Outer Dynein Arm Light Chain 1</t>
  </si>
  <si>
    <t>C_380021</t>
  </si>
  <si>
    <t>Similar to Protein Phosphatase 2C</t>
  </si>
  <si>
    <t>C_120075</t>
  </si>
  <si>
    <t>FAP167, IFT80, Intraflagellar Transport protein 80</t>
  </si>
  <si>
    <t>C_1630013</t>
  </si>
  <si>
    <t>IFT57, Intraflagellar Transport Protein 57</t>
  </si>
  <si>
    <t>C_360070</t>
  </si>
  <si>
    <t>FAP175, Flagellar Associated Conserved Uncharacterized Protein with Ankyrin Repeats</t>
  </si>
  <si>
    <t>C_670076</t>
  </si>
  <si>
    <t>Similar to Arginyl-tRNA Synthetase</t>
  </si>
  <si>
    <t>C_1660005</t>
  </si>
  <si>
    <t>FAP193, Coiled-Coil Flagellar Associated Protein</t>
  </si>
  <si>
    <t>C_2440005</t>
  </si>
  <si>
    <t>FAP201, Flagellar Associated Protein</t>
  </si>
  <si>
    <t>C_550052</t>
  </si>
  <si>
    <t>FAP209, Flagellar Associated Protein</t>
  </si>
  <si>
    <t>C_1920001</t>
  </si>
  <si>
    <t>FAP195, Flagellar Associated Protein</t>
  </si>
  <si>
    <t>C_300076</t>
  </si>
  <si>
    <t>FAP205, Flagellar Associated Protein</t>
  </si>
  <si>
    <t>C_50195</t>
  </si>
  <si>
    <t>FAP211, Flagellar Associated Protein</t>
  </si>
  <si>
    <t>C_270009</t>
  </si>
  <si>
    <t>Phosphoglyceromutase</t>
  </si>
  <si>
    <t>C_1150042</t>
  </si>
  <si>
    <t>FAP182, Flagellar Associated Protein</t>
  </si>
  <si>
    <t>C_50197</t>
  </si>
  <si>
    <t>FAP212, Flagellar Associated Protein</t>
  </si>
  <si>
    <t>C_1100042</t>
  </si>
  <si>
    <t>FAP181, Flagellar Associated Coiled-Coil Protein</t>
  </si>
  <si>
    <t>C_1340007</t>
  </si>
  <si>
    <t>FAP188, Flagellar Associated Protein</t>
  </si>
  <si>
    <t>C_3380004</t>
  </si>
  <si>
    <t>FAP206, Flagellar Associated Protein</t>
  </si>
  <si>
    <t>C_650036</t>
  </si>
  <si>
    <t>FAP213, Coiled-Coil Flagellar Associated Protein</t>
  </si>
  <si>
    <t>C_110075</t>
  </si>
  <si>
    <t>FAP186, Uncharacterized Flagellar Associated Protein</t>
  </si>
  <si>
    <t>C_220159</t>
  </si>
  <si>
    <t>FAP199, Lipase-Domain Containing Flagellar Associated Protein</t>
  </si>
  <si>
    <t>C_1180025</t>
  </si>
  <si>
    <t>FAP183, Flagellar Associated Protein</t>
  </si>
  <si>
    <t>C_240010</t>
  </si>
  <si>
    <t>FAP202, Flagellar Associated Protein Similar to Pherophorin I</t>
  </si>
  <si>
    <t>C_1480002</t>
  </si>
  <si>
    <t>FAP191, Flagellar Associated Protein Similar to Quinone Reductase</t>
  </si>
  <si>
    <t>C_50085</t>
  </si>
  <si>
    <t>FAP210, Flagellar Associated Protein</t>
  </si>
  <si>
    <t>C_650056</t>
  </si>
  <si>
    <t>FAP214, Flagellar Associated Protein with Ca2+-Dependent Phospholipid-Binding Domain C2</t>
  </si>
  <si>
    <t>C_1020027</t>
  </si>
  <si>
    <t>FAP179, Flagellar Associated Protein Weakly Similar to Glutathione S-Transferase</t>
  </si>
  <si>
    <t>C_2000002</t>
  </si>
  <si>
    <t>FAP197, Flagellar Associated Protein Weakly Similar to Plectin</t>
  </si>
  <si>
    <t>C_1250022</t>
  </si>
  <si>
    <t>FAP187, Uncharacterized Flagellar Associated Protein</t>
  </si>
  <si>
    <t>C_2340004</t>
  </si>
  <si>
    <t>FAP200, Flagellar Associated Protein with Weak Calmodulin Similarity</t>
  </si>
  <si>
    <t>C_150052</t>
  </si>
  <si>
    <t>FAP192, Conserved Uncharacterized Flagellar Associated Protein</t>
  </si>
  <si>
    <t>C_110068</t>
  </si>
  <si>
    <t>FAP185, Conserved Uncharacterized Flagellar Associated Protein</t>
  </si>
  <si>
    <t>C_10320001</t>
  </si>
  <si>
    <t>FAP180, Flagellar Associated Protein Similar to Uridylate and Adenylate Kinases</t>
  </si>
  <si>
    <t>C_2810005</t>
  </si>
  <si>
    <t>FAP203, Flagellar Associated Protein Weakly Similar to Heat Shock Protein 70</t>
  </si>
  <si>
    <t>C_70195</t>
  </si>
  <si>
    <t>Similar to HSP70</t>
  </si>
  <si>
    <t>C_30222</t>
  </si>
  <si>
    <t>ODA-LC6, Outer Dynein Arm Light Chain 6, 11KD</t>
  </si>
  <si>
    <t>C_160143</t>
  </si>
  <si>
    <t>FAP194, Flagellar Associated Protein Similar to Central Pair Protein PF16</t>
  </si>
  <si>
    <t>C_860086</t>
  </si>
  <si>
    <t>FAP215, Conserved Uncharacterized Flagellar Associated Protein</t>
  </si>
  <si>
    <t>C_480009</t>
  </si>
  <si>
    <t>FAP208, Flagellar Associated Protein with Ankyrin Repeats</t>
  </si>
  <si>
    <t>C_20323</t>
  </si>
  <si>
    <t>RSP12, Radial Spoke Protein 12</t>
  </si>
  <si>
    <t>C_110027</t>
  </si>
  <si>
    <t>FAP184, Conserved Uncharacterized Flagellar Associated Protein</t>
  </si>
  <si>
    <t>C_450085</t>
  </si>
  <si>
    <t>FAP207, Conserved Uncharacterized Flagellar Associated Protein</t>
  </si>
  <si>
    <t>C_3310003</t>
  </si>
  <si>
    <t>Dynein Heavy Chain, Similar to DHC9, All peptides are also found in DHC9</t>
  </si>
  <si>
    <t>C_10310</t>
  </si>
  <si>
    <t>FAP196, Conserved Uncharacterized Flagellar Associated Protein</t>
  </si>
  <si>
    <t>C_1500009</t>
  </si>
  <si>
    <t>VFL2, Caltractin / Centrin, 20 kD Calcium-Binding Protein</t>
  </si>
  <si>
    <t>C_220104</t>
  </si>
  <si>
    <t>FAP198, Conserved Uncharacterized Flagellar Associated Protein</t>
  </si>
  <si>
    <t>C_1780022</t>
  </si>
  <si>
    <t>ARLC2, Similar to ADP-Ribosylation Factor-Like Protein, DrScorpion</t>
  </si>
  <si>
    <t>C_13770001</t>
  </si>
  <si>
    <t>FAP189, Conserved Uncharacterized Coiled-Coil Flagellar Associated Protein</t>
  </si>
  <si>
    <t>C_2130007</t>
  </si>
  <si>
    <t>FAP32, Conserved Uncharacterized Flagellar Associated Protein</t>
  </si>
  <si>
    <t>C_20138</t>
  </si>
  <si>
    <t>PRX4, Similar to Peroxiredoxin 4</t>
  </si>
  <si>
    <t>C_1150031</t>
  </si>
  <si>
    <t>Malate dehydrogenase</t>
  </si>
  <si>
    <t>C_20061</t>
  </si>
  <si>
    <t>FAP204, Flagellar Associated Protein Similar to GTP-Binding Protein</t>
  </si>
  <si>
    <t>C_490046</t>
  </si>
  <si>
    <t>GSK3, Glycogen Synthase Kinase 3</t>
  </si>
  <si>
    <t>C_70224</t>
  </si>
  <si>
    <t>Similar to Alcohol Dehydrogenase</t>
  </si>
  <si>
    <t>C_110180</t>
  </si>
  <si>
    <t>Similar to T-complex protein 1 epsilon subunit, putative chaperonin</t>
  </si>
  <si>
    <t>C_280023</t>
  </si>
  <si>
    <t>FAP230, Flagellar Associated Protein</t>
  </si>
  <si>
    <t>C_800011</t>
  </si>
  <si>
    <t>FAP245, Flagellar Associated Protein</t>
  </si>
  <si>
    <t>C_330118</t>
  </si>
  <si>
    <t>FAP233, Flagellar Associated Protein</t>
  </si>
  <si>
    <t>C_1610019</t>
  </si>
  <si>
    <t>FAP222, Flagellar Associated Protein</t>
  </si>
  <si>
    <t>C_970003</t>
  </si>
  <si>
    <t>FAP248, Flagellar Associated Protein</t>
  </si>
  <si>
    <t>C_1410022</t>
  </si>
  <si>
    <t>FAP221, Coiled-Coil Flagellar Associated Protein</t>
  </si>
  <si>
    <t>C_3200003</t>
  </si>
  <si>
    <t>Hydroxyproline-Rich Glycoprotein GAS29</t>
  </si>
  <si>
    <t>C_640033</t>
  </si>
  <si>
    <t>FAP242, Coiled-Coil Flagellar Associated Protein</t>
  </si>
  <si>
    <t>C_780008</t>
  </si>
  <si>
    <t>FAP244, Flagellar Associated Protein</t>
  </si>
  <si>
    <t>C_210051</t>
  </si>
  <si>
    <t>FAP228, Flagellar Associated Protein Similar to Callose Synthase</t>
  </si>
  <si>
    <t>C_410059</t>
  </si>
  <si>
    <t>FAP235, Flagellar Associated Protein</t>
  </si>
  <si>
    <t>C_1230028</t>
  </si>
  <si>
    <t>FAP219, Flagellar Associated Protein</t>
  </si>
  <si>
    <t>C_100149</t>
  </si>
  <si>
    <t>FAP217, Flagellar Associated Coiled-Coil Protein</t>
  </si>
  <si>
    <t>C_1010019</t>
  </si>
  <si>
    <t>FAP216, Flagellar Associated EF-Hand Protein</t>
  </si>
  <si>
    <t>C_1270021</t>
  </si>
  <si>
    <t>FAP220, Flagellar Associated Protein</t>
  </si>
  <si>
    <t>C_7160001</t>
  </si>
  <si>
    <t>FAP243, Coiled-Coil Flagellar Associated Protein</t>
  </si>
  <si>
    <t>C_540077</t>
  </si>
  <si>
    <t>FAP239, Flagellar Associated Coiled-Coil Protein</t>
  </si>
  <si>
    <t>C_430115</t>
  </si>
  <si>
    <t>FAP237, Conserved Uncharacterized Flagellar Associated Protein</t>
  </si>
  <si>
    <t>C_1510005</t>
  </si>
  <si>
    <t>IFT20, Intraflagellar Transport Protein 20</t>
  </si>
  <si>
    <t>C_570086</t>
  </si>
  <si>
    <t>FAP240, Flagellar Associated Protein</t>
  </si>
  <si>
    <t>C_110161</t>
  </si>
  <si>
    <t>FAP218, Flagellar Associated Protein</t>
  </si>
  <si>
    <t>C_50183</t>
  </si>
  <si>
    <t>FAP241, Flagellar Associated Protein</t>
  </si>
  <si>
    <t>C_180158</t>
  </si>
  <si>
    <t>FAP225, Flagellar Associated Protein</t>
  </si>
  <si>
    <t>C_430069</t>
  </si>
  <si>
    <t>FAP236, Conserved Uncharacterized Flagellar Associated Protein</t>
  </si>
  <si>
    <t>C_490074</t>
  </si>
  <si>
    <t>FAP238, Flagellar Associated Protein</t>
  </si>
  <si>
    <t>C_250115</t>
  </si>
  <si>
    <t>FAP9, Weakly Similar to RABs</t>
  </si>
  <si>
    <t>C_10189</t>
  </si>
  <si>
    <t>FAP227, Flagellar Associated Protein with Similarity to Conserved Region in Testis Specific Gene A2</t>
  </si>
  <si>
    <t>C_320063</t>
  </si>
  <si>
    <t>FAP232, Conserved Uncharacterized Flagellar Associated Protein</t>
  </si>
  <si>
    <t>C_20056</t>
  </si>
  <si>
    <t>FAP231, Flagellar Associated Protein with Ankryin Repeats</t>
  </si>
  <si>
    <t>C_80051</t>
  </si>
  <si>
    <t>Tctex2b, Similar to ODA-LC2</t>
  </si>
  <si>
    <t>C_350031</t>
  </si>
  <si>
    <t>FAP234, Conserved Uncharacterized Flagellar Associated Protein</t>
  </si>
  <si>
    <t>C_10119</t>
  </si>
  <si>
    <t>FAP226, Flagellar Associated Protein Similar to Calpain</t>
  </si>
  <si>
    <t>C_8400002</t>
  </si>
  <si>
    <t>FAP246, Conserved Uncharacterized Leucine-Rich Repeat Flagellar Associated Protein</t>
  </si>
  <si>
    <t>C_230098</t>
  </si>
  <si>
    <t>FAP229, Flagellar Associated Protein Similar to FK506-Binding Proteins</t>
  </si>
  <si>
    <t>C_190063</t>
  </si>
  <si>
    <t>FAP224, Conserved Uncharacterized Flagellar Associated Protein</t>
  </si>
  <si>
    <t>C_170065</t>
  </si>
  <si>
    <t>FAP223, Flagellar Associated Protein Similar to Calcium-Dependent Protein Kinase</t>
  </si>
  <si>
    <t>C_520009</t>
  </si>
  <si>
    <t>NADP-Malate Dehydrogenase</t>
  </si>
  <si>
    <t>C_960034</t>
  </si>
  <si>
    <t>FAP247, Flagellar Associated Protein Similar to Serine-Threonine Kinase</t>
  </si>
  <si>
    <t>C_1220040</t>
  </si>
  <si>
    <t>RABD1, RAB-like GTP-Binding Protein YPTC1</t>
  </si>
  <si>
    <t>C_80101</t>
  </si>
  <si>
    <t>RABB1, RAB-like GTP-Binding Protein YPTC4</t>
  </si>
  <si>
    <t>C_1260018</t>
  </si>
  <si>
    <t>IFT52, Intraflagellar Transport Protein 52</t>
  </si>
  <si>
    <t>C_700061</t>
  </si>
  <si>
    <t>Similar to Calcium Transporting ATPases</t>
  </si>
  <si>
    <t>C_810057</t>
  </si>
  <si>
    <t>Hypothetical Protein</t>
  </si>
  <si>
    <t>C_610008</t>
  </si>
  <si>
    <t>Coiled-Coil Protein</t>
  </si>
  <si>
    <t>C_300007</t>
  </si>
  <si>
    <t>Similar to Pherophorin II</t>
  </si>
  <si>
    <t>C_880018</t>
  </si>
  <si>
    <t>Oxygen-Evolving Enhancer Protein 2</t>
  </si>
  <si>
    <t>C_1550010</t>
  </si>
  <si>
    <t>Similar to Pherophorin</t>
  </si>
  <si>
    <t>C_1190051</t>
  </si>
  <si>
    <t>TPR-Domain Protein</t>
  </si>
  <si>
    <t>C_3380002</t>
  </si>
  <si>
    <t>C_1150015</t>
  </si>
  <si>
    <t>C_170123</t>
  </si>
  <si>
    <t>C_300008</t>
  </si>
  <si>
    <t>C_590018</t>
  </si>
  <si>
    <t>C_1120048</t>
  </si>
  <si>
    <t>C_640058</t>
  </si>
  <si>
    <t>C_300058</t>
  </si>
  <si>
    <t>C_1040042</t>
  </si>
  <si>
    <t>C_1620003</t>
  </si>
  <si>
    <t>C_340008</t>
  </si>
  <si>
    <t>C_20104</t>
  </si>
  <si>
    <t>C_1250031</t>
  </si>
  <si>
    <t>C_16120001</t>
  </si>
  <si>
    <t>C_680050</t>
  </si>
  <si>
    <t>C_730021</t>
  </si>
  <si>
    <t>C_70106</t>
  </si>
  <si>
    <t>C_1530026</t>
  </si>
  <si>
    <t>Coiled-Coil EF-Hand Protein</t>
  </si>
  <si>
    <t>C_10167</t>
  </si>
  <si>
    <t>C_60207</t>
  </si>
  <si>
    <t>C_900007</t>
  </si>
  <si>
    <t>Similar to Putatative Protease/Amidase</t>
  </si>
  <si>
    <t>C_1230005</t>
  </si>
  <si>
    <t>Similar to Calcium-Binding Protein</t>
  </si>
  <si>
    <t>C_250030</t>
  </si>
  <si>
    <t>C_170175</t>
  </si>
  <si>
    <t>EF-Hand Protein</t>
  </si>
  <si>
    <t>C_210041</t>
  </si>
  <si>
    <t>Similar to Zinc-Finger Proteins</t>
  </si>
  <si>
    <t>C_1410021</t>
  </si>
  <si>
    <t>Similiar to Oxidoreductase/Dehydrogenase</t>
  </si>
  <si>
    <t>C_40157</t>
  </si>
  <si>
    <t>Similar to Hyalin</t>
  </si>
  <si>
    <t>C_140037</t>
  </si>
  <si>
    <t>Weakly Similar to Protein Phosphatase Regulatory Subunit</t>
  </si>
  <si>
    <t>C_1830001</t>
  </si>
  <si>
    <t>C_8820002</t>
  </si>
  <si>
    <t>Thioredoxin H</t>
  </si>
  <si>
    <t>C_680027</t>
  </si>
  <si>
    <t>Leucine-Rich Repeat Coiled-Coil Protein</t>
  </si>
  <si>
    <t>C_530068</t>
  </si>
  <si>
    <t>Conserved Uncharacterized Protein with Ankyrin Repeats</t>
  </si>
  <si>
    <t>C_70068</t>
  </si>
  <si>
    <t>DLC7b, Roadblock-Like Dynein Light Chain</t>
  </si>
  <si>
    <t>C_680036</t>
  </si>
  <si>
    <t>Similar to Importin Alpha 1b</t>
  </si>
  <si>
    <t>C_1070035</t>
  </si>
  <si>
    <t>Conserved Uncharacterized Protein</t>
  </si>
  <si>
    <t>C_370102</t>
  </si>
  <si>
    <t>Leucine-Rich Repeat Protein</t>
  </si>
  <si>
    <t>C_1910003</t>
  </si>
  <si>
    <t>Similar to MAP3K delta-1 Protein Kinase</t>
  </si>
  <si>
    <t>C_1020054</t>
  </si>
  <si>
    <t>Similar to Glutathione S-Transferase</t>
  </si>
  <si>
    <t>C_10069</t>
  </si>
  <si>
    <t>C_2230003</t>
  </si>
  <si>
    <t>Similar to Peroxiredoxin</t>
  </si>
  <si>
    <t>C_1610014</t>
  </si>
  <si>
    <t>Similar to Polyubiquitin</t>
  </si>
  <si>
    <t>C_4130001</t>
  </si>
  <si>
    <t>Similar to Nascent Polypeptide Associated Complex alpha Chain</t>
  </si>
  <si>
    <t>C_900058</t>
  </si>
  <si>
    <t>Similar to cob(I)alamin adenosyltransferase</t>
  </si>
  <si>
    <t>C_860056</t>
  </si>
  <si>
    <t>Similar to Calmodulin</t>
  </si>
  <si>
    <t>C_100034</t>
  </si>
  <si>
    <t>FA2, Protein Kinase</t>
  </si>
  <si>
    <t>C_130172</t>
  </si>
  <si>
    <t>Conserved Uncharacterized Portein</t>
  </si>
  <si>
    <t>C_450030</t>
  </si>
  <si>
    <t>Similar to Calcium-Dependent protein Kinase</t>
  </si>
  <si>
    <t>C_30158</t>
  </si>
  <si>
    <t>Similar to Asparaginyl-tRNA Synthetase</t>
  </si>
  <si>
    <t>C_10830001</t>
  </si>
  <si>
    <t>ARFA1a, ADP-ribosylation factor 1</t>
  </si>
  <si>
    <t>C_80137</t>
  </si>
  <si>
    <t>Similar to GDP dissociation inhibitor GDI1</t>
  </si>
  <si>
    <t>C_620048</t>
  </si>
  <si>
    <t>KAP, Kinesin II associated Protein</t>
  </si>
  <si>
    <t>C_190067</t>
  </si>
  <si>
    <t>Similar to Eukaryotic Initiation Factor 4A</t>
  </si>
  <si>
    <t>C_110095</t>
  </si>
  <si>
    <t>C_1610008</t>
  </si>
  <si>
    <t>C_6620002</t>
  </si>
  <si>
    <t>C_730023</t>
  </si>
  <si>
    <t>C_810061</t>
  </si>
  <si>
    <t>C_290113</t>
  </si>
  <si>
    <t>Similar to DNA-Binding Protein HU</t>
  </si>
  <si>
    <t>C_1420029</t>
  </si>
  <si>
    <t>C_590014</t>
  </si>
  <si>
    <t>C_440077</t>
  </si>
  <si>
    <t>C_200178</t>
  </si>
  <si>
    <t>Hydroxyproline-Rich Glycoprotein</t>
  </si>
  <si>
    <t>C_2700003</t>
  </si>
  <si>
    <t>Hypothetical Membrane Protein</t>
  </si>
  <si>
    <t>C_100189</t>
  </si>
  <si>
    <t>RSP7, Radial Spoke Protein 7</t>
  </si>
  <si>
    <t>C_1970006</t>
  </si>
  <si>
    <t>Hypothetical Protein, Similar to CrPKD2</t>
  </si>
  <si>
    <t>C_120148</t>
  </si>
  <si>
    <t>C_1460023</t>
  </si>
  <si>
    <t>Isocitrate Lyase</t>
  </si>
  <si>
    <t>C_1540029</t>
  </si>
  <si>
    <t>C_130122</t>
  </si>
  <si>
    <t>Profilin</t>
  </si>
  <si>
    <t>C_200130</t>
  </si>
  <si>
    <t>Hypothetical Protein With Insulin-Like Domain</t>
  </si>
  <si>
    <t>C_170162</t>
  </si>
  <si>
    <t>Similar to Hydroxyproline-Rich Glycoprotein GAS28 Precursor</t>
  </si>
  <si>
    <t>C_950023</t>
  </si>
  <si>
    <t>Model Next to Dynein Heavy Chain 11, Probably Not Dynein</t>
  </si>
  <si>
    <t>C_170032</t>
  </si>
  <si>
    <t>Membrane Protein with PAS Sensory Domain (three peptides)</t>
  </si>
  <si>
    <t>C_1800020</t>
  </si>
  <si>
    <t>C_1810016</t>
  </si>
  <si>
    <t>C_1080051</t>
  </si>
  <si>
    <t>C_10174</t>
  </si>
  <si>
    <t>C_100035</t>
  </si>
  <si>
    <t>WD40-Repeat Containing Protein</t>
  </si>
  <si>
    <t>C_340077</t>
  </si>
  <si>
    <t>C_80196</t>
  </si>
  <si>
    <t>Similar to Hydroxyproline Rich Glycoprotein Vsp6</t>
  </si>
  <si>
    <t>C_520017</t>
  </si>
  <si>
    <t>C_130029</t>
  </si>
  <si>
    <t>C_160190</t>
  </si>
  <si>
    <t>Weak Similarity to Conserved Uncharacterized Protein</t>
  </si>
  <si>
    <t>C_10366</t>
  </si>
  <si>
    <t>C_13140001</t>
  </si>
  <si>
    <t>C_240120</t>
  </si>
  <si>
    <t>C_450017</t>
  </si>
  <si>
    <t>C_250097</t>
  </si>
  <si>
    <t>C_430065</t>
  </si>
  <si>
    <t>FAP41</t>
  </si>
  <si>
    <t>C_310066</t>
  </si>
  <si>
    <t>Hypothetical Protein with Weak Similarity to Elongation Factor 1 gamma</t>
  </si>
  <si>
    <t>C_2340009</t>
  </si>
  <si>
    <t>C_4990001</t>
  </si>
  <si>
    <t>C_6350001</t>
  </si>
  <si>
    <t>C_740063</t>
  </si>
  <si>
    <t>Hypothetical Protein Protein with FAS Domains</t>
  </si>
  <si>
    <t>C_770050</t>
  </si>
  <si>
    <t>Leucine-Rich-Repeat Coiled-Coil Protein</t>
  </si>
  <si>
    <t>C_590002</t>
  </si>
  <si>
    <t>Similar to Monodehydroascorbate Reductase</t>
  </si>
  <si>
    <t>C_40151</t>
  </si>
  <si>
    <t>Carbonic Anhydrase 1</t>
  </si>
  <si>
    <t>C_870056</t>
  </si>
  <si>
    <t>Similar to 60S Ribosomal Protein L14 (Also Known as Hydroxyproline-Rich Glycoprotein HRGP1 in Some Species)</t>
  </si>
  <si>
    <t>C_890036</t>
  </si>
  <si>
    <t>Similar to Glycine-Rich RNA-Binding Protein</t>
  </si>
  <si>
    <t>C_1500010</t>
  </si>
  <si>
    <t>Similar to Transmembrane ATPases</t>
  </si>
  <si>
    <t>C_1570028</t>
  </si>
  <si>
    <t>Weakly Similar to Leucine Zipper Transcription Factor-Like Protein</t>
  </si>
  <si>
    <t>C_880050</t>
  </si>
  <si>
    <t>Similar to Glutaredoxin</t>
  </si>
  <si>
    <t>C_650009</t>
  </si>
  <si>
    <t>C_460056</t>
  </si>
  <si>
    <t>Similar to Kinases</t>
  </si>
  <si>
    <t>C_1570033</t>
  </si>
  <si>
    <t>Similar to Spermine Synthase</t>
  </si>
  <si>
    <t>C_380086</t>
  </si>
  <si>
    <t>ODA-LC2, Outer Dynein Arm Light Chain 2</t>
  </si>
  <si>
    <t>C_1380019</t>
  </si>
  <si>
    <t>Similar to Structural Maintenance of Chromosomes (SMC) Proteins</t>
  </si>
  <si>
    <t>C_10363</t>
  </si>
  <si>
    <t>FAP13, Conserved Uncharacterized Protein</t>
  </si>
  <si>
    <t>C_510021</t>
  </si>
  <si>
    <t>Similar to Calcium-Dependent Protein Kinase</t>
  </si>
  <si>
    <t>C_20021</t>
  </si>
  <si>
    <t>Similar to Transcriptional Coactivator-Like Protein</t>
  </si>
  <si>
    <t>C_330103</t>
  </si>
  <si>
    <t>Similar to Ran-binding protein 1, RanBP1</t>
  </si>
  <si>
    <t>C_380105</t>
  </si>
  <si>
    <t>Ribosomal Protein S27</t>
  </si>
  <si>
    <t>C_360048</t>
  </si>
  <si>
    <t>Ubiquitin-Conjugating Enzyme E2 Isoform</t>
  </si>
  <si>
    <t>C_610033</t>
  </si>
  <si>
    <t>Similar to Translation Initiation Factor 5A</t>
  </si>
  <si>
    <t>C_610051</t>
  </si>
  <si>
    <t>Similar to Alpha-Soluble NSF Attachment Protein</t>
  </si>
  <si>
    <t>C_850045</t>
  </si>
  <si>
    <t>Similar to Putative Serine Protease</t>
  </si>
  <si>
    <t>C_1580014</t>
  </si>
  <si>
    <t>Similar to SNF2/RAD54 Family Proteins</t>
  </si>
  <si>
    <t>C_1010056</t>
  </si>
  <si>
    <t>C_330025</t>
  </si>
  <si>
    <t>C_1140007</t>
  </si>
  <si>
    <t>C_1860010</t>
  </si>
  <si>
    <t>Similar to Glycyl-tRNA Synthetase</t>
  </si>
  <si>
    <t>C_370121</t>
  </si>
  <si>
    <t>FAP253, Conserved Uncharacterized Flagellar Associated Protein</t>
  </si>
  <si>
    <t>C_160077</t>
  </si>
  <si>
    <t>RABF1, Similar to GTP-Binding Protein Rab5</t>
  </si>
  <si>
    <t>C_180161</t>
  </si>
  <si>
    <t>Similar to Protein Phosphatase</t>
  </si>
  <si>
    <t>C_410080</t>
  </si>
  <si>
    <t>Similar to Ubiquitin-Conjugating Enzyme</t>
  </si>
  <si>
    <t>C_90122</t>
  </si>
  <si>
    <t>RABG1, RAB-like GTP-binding protein YPTC5</t>
  </si>
  <si>
    <t>C_110042</t>
  </si>
  <si>
    <t>Similar to RNA Helicase</t>
  </si>
  <si>
    <t>C_740056</t>
  </si>
  <si>
    <t>Similar to Cyclic Nucleotide Dependent Protein Kinase</t>
  </si>
  <si>
    <t>C_30122</t>
  </si>
  <si>
    <t>RAN, Similar to RAN GTPase</t>
  </si>
  <si>
    <t>C_490009</t>
  </si>
  <si>
    <t>Similar to Mitogen-Activated Protein Kinase</t>
  </si>
  <si>
    <t>C_230110</t>
  </si>
  <si>
    <t>Similar to Eukaryotic Translation Initiation Factor 6 (EIF-6) - Like Protein</t>
  </si>
  <si>
    <t>C_18960001</t>
  </si>
  <si>
    <t>Beta Tubulin</t>
  </si>
  <si>
    <t>C_750005</t>
  </si>
  <si>
    <t>Similar to S-Adenosylmethionine Synthetase</t>
  </si>
  <si>
    <t>C_420025</t>
  </si>
  <si>
    <t>Conserved Uncharacterized Coiled-Coil Protein</t>
  </si>
  <si>
    <t>C_190013</t>
  </si>
  <si>
    <t>Similar to Hydroxymethyltransferase</t>
  </si>
  <si>
    <t>C_3800004</t>
  </si>
  <si>
    <t>Similar to UDP-Glucose Dehydrogenase</t>
  </si>
  <si>
    <t>C_430064</t>
  </si>
  <si>
    <t>C_640028</t>
  </si>
  <si>
    <t>Similar to Phosphoribosylformylglycinamidine Synthase</t>
  </si>
  <si>
    <t>C_580059</t>
  </si>
  <si>
    <t>C_130037</t>
  </si>
  <si>
    <t>C_1510023</t>
  </si>
  <si>
    <t>C_160035</t>
  </si>
  <si>
    <t>Inner Dynein Arm I1 intermediate chain IC138 piece, see C_160036</t>
  </si>
  <si>
    <t>C_22160001</t>
  </si>
  <si>
    <t>C_2280008</t>
  </si>
  <si>
    <t>C_500069</t>
  </si>
  <si>
    <t>C_5490001</t>
  </si>
  <si>
    <t>Coiled-Coil Protein (Mostly Xs)</t>
  </si>
  <si>
    <t>C_690046</t>
  </si>
  <si>
    <t>C_760066</t>
  </si>
  <si>
    <t>C_450120</t>
  </si>
  <si>
    <t>Similar to Hydroxyproline-Rich Glycoprotein GAS29 Precursor</t>
  </si>
  <si>
    <t>C_1750005</t>
  </si>
  <si>
    <t>C_840010</t>
  </si>
  <si>
    <t>C_1610018</t>
  </si>
  <si>
    <t>C_940039</t>
  </si>
  <si>
    <t>Similar to Gametolysin and Autolysin</t>
  </si>
  <si>
    <t>C_330027</t>
  </si>
  <si>
    <t>Similar to Sexual Inducer Glycoprotein</t>
  </si>
  <si>
    <t>C_70041</t>
  </si>
  <si>
    <t>Light-Harvesting Chlorophyll-a/b Binding Protein LhcII-3</t>
  </si>
  <si>
    <t>C_290114</t>
  </si>
  <si>
    <t>Similar to HU DNA-Binding Proteins</t>
  </si>
  <si>
    <t>C_2620005</t>
  </si>
  <si>
    <t>C_830020</t>
  </si>
  <si>
    <t>C_110216</t>
  </si>
  <si>
    <t>C_40156</t>
  </si>
  <si>
    <t>C_90072</t>
  </si>
  <si>
    <t>C_450104</t>
  </si>
  <si>
    <t>C_30259</t>
  </si>
  <si>
    <t>C_1500014</t>
  </si>
  <si>
    <t>C_90194</t>
  </si>
  <si>
    <t>C_220001</t>
  </si>
  <si>
    <t>GP1,Hydroxyproline-Rich Glycoprotein1</t>
  </si>
  <si>
    <t>C_160106</t>
  </si>
  <si>
    <t>Cytochrome C</t>
  </si>
  <si>
    <t>C_660012</t>
  </si>
  <si>
    <t>Ribulose Bisphosphate Carboxylase</t>
  </si>
  <si>
    <t>C_270048</t>
  </si>
  <si>
    <t>C_880036</t>
  </si>
  <si>
    <t>C_1050039</t>
  </si>
  <si>
    <t>C_430114</t>
  </si>
  <si>
    <t>C_2370001</t>
  </si>
  <si>
    <t>C_380028</t>
  </si>
  <si>
    <t>C_10250</t>
  </si>
  <si>
    <t>Similar to Pherophorin I</t>
  </si>
  <si>
    <t>C_330021</t>
  </si>
  <si>
    <t>C_1360002</t>
  </si>
  <si>
    <t>C_910052</t>
  </si>
  <si>
    <t>C_1060014</t>
  </si>
  <si>
    <t>C_920029</t>
  </si>
  <si>
    <t>C_420076</t>
  </si>
  <si>
    <t>C_400074</t>
  </si>
  <si>
    <t>Weak Similarity to cGMP-Dependent Protein Kinases</t>
  </si>
  <si>
    <t>C_1780007</t>
  </si>
  <si>
    <t>C_70109</t>
  </si>
  <si>
    <t>Universal Stress-Domain Containing Protein</t>
  </si>
  <si>
    <t>C_1710011</t>
  </si>
  <si>
    <t>C_590029</t>
  </si>
  <si>
    <t>ODA-LC5, Outer Dynein Arm Light Chain 5, 14KD</t>
  </si>
  <si>
    <t>C_760033</t>
  </si>
  <si>
    <t>C_130161</t>
  </si>
  <si>
    <t>C_100190</t>
  </si>
  <si>
    <t>RSP7 piece</t>
  </si>
  <si>
    <t>C_350082</t>
  </si>
  <si>
    <t>Similar to Pseudouridylate Synthase I</t>
  </si>
  <si>
    <t>C_780027</t>
  </si>
  <si>
    <t>Similar to Sulfite Synthesis Pathway Protein and Ammonium Transporter Structural Protein</t>
  </si>
  <si>
    <t>C_170044</t>
  </si>
  <si>
    <t>C_40131</t>
  </si>
  <si>
    <t>Similar to DNA Gyrase Subunit A</t>
  </si>
  <si>
    <t>C_40046</t>
  </si>
  <si>
    <t>Membrane Protein</t>
  </si>
  <si>
    <t>C_850014</t>
  </si>
  <si>
    <t>C_410117</t>
  </si>
  <si>
    <t>WD40-Repeat Containing Coiled-Coil Protein</t>
  </si>
  <si>
    <t>C_3530003</t>
  </si>
  <si>
    <t>C_190100</t>
  </si>
  <si>
    <t>Similar to Carboxymethylenebutenolidase</t>
  </si>
  <si>
    <t>C_14900001</t>
  </si>
  <si>
    <t>C_400024</t>
  </si>
  <si>
    <t>C_290071</t>
  </si>
  <si>
    <t>C_340127</t>
  </si>
  <si>
    <t>Weak Similarity to Phosphoglycerate Mutase</t>
  </si>
  <si>
    <t>C_380091</t>
  </si>
  <si>
    <t>C_490022</t>
  </si>
  <si>
    <t>C_200160</t>
  </si>
  <si>
    <t>Conserved Uncharacterized Protein (Ubiquitin Related?)</t>
  </si>
  <si>
    <t>C_370082</t>
  </si>
  <si>
    <t>EF Hand Containing Protein</t>
  </si>
  <si>
    <t>C_710066</t>
  </si>
  <si>
    <t>Low Complexity Protein with Similarity to Spider Silk Fibroin</t>
  </si>
  <si>
    <t>C_1140049</t>
  </si>
  <si>
    <t>C_21180001</t>
  </si>
  <si>
    <t>C_200124</t>
  </si>
  <si>
    <t>C_90082</t>
  </si>
  <si>
    <t>C_180170</t>
  </si>
  <si>
    <t>Similar to Subtilisin-Like Serine Proteases</t>
  </si>
  <si>
    <t>C_760002</t>
  </si>
  <si>
    <t>C_740022</t>
  </si>
  <si>
    <t>C_1720008</t>
  </si>
  <si>
    <t>Hypothetical Protein with Ankyrin Repeats</t>
  </si>
  <si>
    <t>C_10043</t>
  </si>
  <si>
    <t>EF-Hand Containing Protein</t>
  </si>
  <si>
    <t>C_750013</t>
  </si>
  <si>
    <t>C_640017</t>
  </si>
  <si>
    <t>Conserved Uncharacterized Protein with von Willebrand Factor Type A Domain</t>
  </si>
  <si>
    <t>C_90120</t>
  </si>
  <si>
    <t>C_520027</t>
  </si>
  <si>
    <t>Similar to RNA-Binding Protein</t>
  </si>
  <si>
    <t>C_710063</t>
  </si>
  <si>
    <t>Weakly Similar to ER Protein</t>
  </si>
  <si>
    <t>C_130074</t>
  </si>
  <si>
    <t>Similar to Formyltetrahydrofolate Deformylase</t>
  </si>
  <si>
    <t>C_2280002</t>
  </si>
  <si>
    <t>C_120019</t>
  </si>
  <si>
    <t>Similar to mannitol dehydrogenase</t>
  </si>
  <si>
    <t>C_3850002</t>
  </si>
  <si>
    <t>C_330101</t>
  </si>
  <si>
    <t>Similar to Phosphoribosyl Pyrophosphate Synthase</t>
  </si>
  <si>
    <t>C_1650017</t>
  </si>
  <si>
    <t>Similar to Hydroxyproline-Rich Glycoprotein VSP4</t>
  </si>
  <si>
    <t>C_440064</t>
  </si>
  <si>
    <t>Similar to Nuclear Transport Factor 2</t>
  </si>
  <si>
    <t>C_950050</t>
  </si>
  <si>
    <t>Similar to Inositol Hexaphosphate Kinase H</t>
  </si>
  <si>
    <t>C_420024</t>
  </si>
  <si>
    <t>Coiled-Coil Protein With Similarity to Prefoldins</t>
  </si>
  <si>
    <t>C_180045</t>
  </si>
  <si>
    <t>ODA-LC4, Outer Dynein Arm Light Chain 4</t>
  </si>
  <si>
    <t>C_860028</t>
  </si>
  <si>
    <t>C_120080</t>
  </si>
  <si>
    <t>Similar to Adenosine Kinase</t>
  </si>
  <si>
    <t>C_80041</t>
  </si>
  <si>
    <t>Similar to Pre-Acrosome Localization Protein 1</t>
  </si>
  <si>
    <t>C_150073</t>
  </si>
  <si>
    <t>C_1690015</t>
  </si>
  <si>
    <t>Similar to Tetrahydrofolate Synthase</t>
  </si>
  <si>
    <t>C_1010057</t>
  </si>
  <si>
    <t>Similar to Phosphodiesterase</t>
  </si>
  <si>
    <t>C_1110009</t>
  </si>
  <si>
    <t>Similar to V-type proton-ATPase</t>
  </si>
  <si>
    <t>C_1140006</t>
  </si>
  <si>
    <t>Similar to Protease Inhibitor</t>
  </si>
  <si>
    <t>C_450071</t>
  </si>
  <si>
    <t>Similar to Calcium/Calmodulin-Dependent Kinase</t>
  </si>
  <si>
    <t>C_240149</t>
  </si>
  <si>
    <t>Methionine Sulfoxide Reductase Domain-Containing Protein</t>
  </si>
  <si>
    <t>C_1130006</t>
  </si>
  <si>
    <t>Similar to Phosphomannomutase</t>
  </si>
  <si>
    <t>C_10057</t>
  </si>
  <si>
    <t>C_520010</t>
  </si>
  <si>
    <t>C_1020014</t>
  </si>
  <si>
    <t>EB1, microtubule-associated protein EB1</t>
  </si>
  <si>
    <t>C_170018</t>
  </si>
  <si>
    <t>Histone 2B</t>
  </si>
  <si>
    <t>C_200153</t>
  </si>
  <si>
    <t>Histone H2B-I</t>
  </si>
  <si>
    <t>C_270192</t>
  </si>
  <si>
    <t>Histone H2B</t>
  </si>
  <si>
    <t>C_1190030</t>
  </si>
  <si>
    <t>Similar to Histone H2B</t>
  </si>
  <si>
    <t>C_930018</t>
  </si>
  <si>
    <t>Histone H4</t>
  </si>
  <si>
    <t>C_590093</t>
  </si>
  <si>
    <t>C_1120033</t>
  </si>
  <si>
    <t>Similar to Protein Tyrosine Phosphatase</t>
  </si>
  <si>
    <t>C_1090042</t>
  </si>
  <si>
    <t>Similar to Spermidine Synthase</t>
  </si>
  <si>
    <t>C_350045</t>
  </si>
  <si>
    <t>Similar to AAA-Type ATPase With P-Loop</t>
  </si>
  <si>
    <t>C_650077</t>
  </si>
  <si>
    <t>C_870039</t>
  </si>
  <si>
    <t>Conserved Uncharacterized Protein Similar to Tubulin-Tyrosine Ligase</t>
  </si>
  <si>
    <t>C_970056</t>
  </si>
  <si>
    <t>ARL6, ADP-Ribosylation Factor-Like Protein 6 (2 overlapping peptides)</t>
  </si>
  <si>
    <t>C_980036</t>
  </si>
  <si>
    <t>Similar to Phosphoglycerate Kinase</t>
  </si>
  <si>
    <t>C_790036</t>
  </si>
  <si>
    <t>Histone H2A</t>
  </si>
  <si>
    <t>C_1440036</t>
  </si>
  <si>
    <t>C_270185</t>
  </si>
  <si>
    <t>Ribosomal Protein S18</t>
  </si>
  <si>
    <t>C_70066</t>
  </si>
  <si>
    <t>C_1160048</t>
  </si>
  <si>
    <t>Similar to Protein Kinases</t>
  </si>
  <si>
    <t>C_130042</t>
  </si>
  <si>
    <t>Similar to 40S Ribosomal Protein</t>
  </si>
  <si>
    <t>C_160119</t>
  </si>
  <si>
    <t>CNK6, NIMA-related kinase 6</t>
  </si>
  <si>
    <t>C_20112</t>
  </si>
  <si>
    <t>60S Ribosomal Protein L10a</t>
  </si>
  <si>
    <t>C_680032</t>
  </si>
  <si>
    <t>Similar to Nucleoredoxin</t>
  </si>
  <si>
    <t>C_1350009</t>
  </si>
  <si>
    <t>C_800022</t>
  </si>
  <si>
    <t>Similar to Calcium/Calmodulin-Dependent Protein Kinase</t>
  </si>
  <si>
    <t>C_960029</t>
  </si>
  <si>
    <t>Similar to Echinoderm Microtubule Associated Protein Like 5</t>
  </si>
  <si>
    <t>C_680023</t>
  </si>
  <si>
    <t>Similar to Fructose-Bisphosphate Aldolase</t>
  </si>
  <si>
    <t>C_1620015</t>
  </si>
  <si>
    <t>ARFA1b, ADP-Ribosylation Factor 1 (two peptides)</t>
  </si>
  <si>
    <t>C_20102</t>
  </si>
  <si>
    <t>Similar to 40S ribosomal protein S3</t>
  </si>
  <si>
    <t>C_50032</t>
  </si>
  <si>
    <t>Similar to GTP-Binding Protein</t>
  </si>
  <si>
    <t>C_590104</t>
  </si>
  <si>
    <t>Similar to Dihydrofolate Reductase-Thymidylate Synthase</t>
  </si>
  <si>
    <t>C_340079</t>
  </si>
  <si>
    <t>Similar to dUDP-Glucose 4-6-Dehydratase</t>
  </si>
  <si>
    <t>C_60170</t>
  </si>
  <si>
    <t>Similar to Protein Kinase</t>
  </si>
  <si>
    <t>C_430028</t>
  </si>
  <si>
    <t>Guanine Nucleotide-Binding Protein Beta Subunit-Like Protein</t>
  </si>
  <si>
    <t>C_600078</t>
  </si>
  <si>
    <t>Similar to Aspartate-tRNA Ligase</t>
  </si>
  <si>
    <t>C_270078</t>
  </si>
  <si>
    <t>DHC3, Dynein Heavy Chain 3</t>
  </si>
  <si>
    <t>C_1280003</t>
  </si>
  <si>
    <t>Similar to Importin alpha Subunit</t>
  </si>
  <si>
    <t>C_430080</t>
  </si>
  <si>
    <t>Similar to Phosphoglucomutase</t>
  </si>
  <si>
    <t>C_50178</t>
  </si>
  <si>
    <t>Similar to Vacuolar ATP Synthase Subunit B</t>
  </si>
  <si>
    <t>C_270044</t>
  </si>
  <si>
    <t>Similar to Threonyl-tRNA Synthetase</t>
  </si>
  <si>
    <t>C_730014</t>
  </si>
  <si>
    <t>Similar to Heat Shock Protein</t>
  </si>
  <si>
    <t>C_60028</t>
  </si>
  <si>
    <t>Similar to ATP-Dependent Clp Protease</t>
  </si>
  <si>
    <t>C_110185</t>
  </si>
  <si>
    <t>C_210028</t>
  </si>
  <si>
    <t>Putative Acyl Carrier Protein 2</t>
  </si>
  <si>
    <t>C_570075</t>
  </si>
  <si>
    <t>C_31370001</t>
  </si>
  <si>
    <t>C_180024</t>
  </si>
  <si>
    <t>C_750008</t>
  </si>
  <si>
    <t>C_440067</t>
  </si>
  <si>
    <t>C_150183</t>
  </si>
  <si>
    <t>C_920039</t>
  </si>
  <si>
    <t>C_6060001</t>
  </si>
  <si>
    <t>Similar to Cyclic Nucleotide Phosphodiesterase</t>
  </si>
  <si>
    <t>C_1080030</t>
  </si>
  <si>
    <t>C_130059</t>
  </si>
  <si>
    <t>C_70098</t>
  </si>
  <si>
    <t>C_490015</t>
  </si>
  <si>
    <t>C_260113</t>
  </si>
  <si>
    <t>C_160057</t>
  </si>
  <si>
    <t>Similar to Translation Elongation Factor Ts</t>
  </si>
  <si>
    <t>C_3830002</t>
  </si>
  <si>
    <t>C_850039</t>
  </si>
  <si>
    <t>C_510029</t>
  </si>
  <si>
    <t>Similar to ABC Transporters</t>
  </si>
  <si>
    <t>C_860080</t>
  </si>
  <si>
    <t>C_700009</t>
  </si>
  <si>
    <t>C_410091</t>
  </si>
  <si>
    <t>C_720049</t>
  </si>
  <si>
    <t>C_2330007</t>
  </si>
  <si>
    <t>C_1560005</t>
  </si>
  <si>
    <t>C_590035</t>
  </si>
  <si>
    <t>C_3290001</t>
  </si>
  <si>
    <t>RABE1, RAB-Like GTP binding Protein (single peptide)</t>
  </si>
  <si>
    <t>C_1350001</t>
  </si>
  <si>
    <t>C_7720001</t>
  </si>
  <si>
    <t>C_250011</t>
  </si>
  <si>
    <t>C_16370001</t>
  </si>
  <si>
    <t>C_620071</t>
  </si>
  <si>
    <t>C_3660004</t>
  </si>
  <si>
    <t>C_130178</t>
  </si>
  <si>
    <t>C_800006</t>
  </si>
  <si>
    <t>C_40016</t>
  </si>
  <si>
    <t>C_90159</t>
  </si>
  <si>
    <t>C_670061</t>
  </si>
  <si>
    <t>C_380110</t>
  </si>
  <si>
    <t>C_110097</t>
  </si>
  <si>
    <t>C_300043</t>
  </si>
  <si>
    <t>C_1840021</t>
  </si>
  <si>
    <t>C_740034</t>
  </si>
  <si>
    <t>C_430112</t>
  </si>
  <si>
    <t>C_150095</t>
  </si>
  <si>
    <t>C_1070029</t>
  </si>
  <si>
    <t>FAP293, Flagellar Associated Coiled-Coil Protein</t>
  </si>
  <si>
    <t>C_190065</t>
  </si>
  <si>
    <t>C_130028</t>
  </si>
  <si>
    <t>C_70040</t>
  </si>
  <si>
    <t>C_480011</t>
  </si>
  <si>
    <t>C_40192</t>
  </si>
  <si>
    <t>C_2940002</t>
  </si>
  <si>
    <t>C_860038</t>
  </si>
  <si>
    <t>C_410024</t>
  </si>
  <si>
    <t>C_310122</t>
  </si>
  <si>
    <t>C_1020028</t>
  </si>
  <si>
    <t>Similar to Cyclin-Dependent Kinase 2</t>
  </si>
  <si>
    <t>C_750085</t>
  </si>
  <si>
    <t>C_610015</t>
  </si>
  <si>
    <t>C_10052</t>
  </si>
  <si>
    <t>C_130138</t>
  </si>
  <si>
    <t>C_490068</t>
  </si>
  <si>
    <t>C_660057</t>
  </si>
  <si>
    <t>C_540079</t>
  </si>
  <si>
    <t>C_2390007</t>
  </si>
  <si>
    <t>C_1580045</t>
  </si>
  <si>
    <t>C_1370024</t>
  </si>
  <si>
    <t>C_250102</t>
  </si>
  <si>
    <t>C_960038</t>
  </si>
  <si>
    <t>C_1120028</t>
  </si>
  <si>
    <t>C_40152</t>
  </si>
  <si>
    <t>C_2810006</t>
  </si>
  <si>
    <t>C_170029</t>
  </si>
  <si>
    <t>Similar to Hypoxanthine-Guanine Phosphoribosyltransferase</t>
  </si>
  <si>
    <t>C_60040</t>
  </si>
  <si>
    <t>C_30264</t>
  </si>
  <si>
    <t>C_80121</t>
  </si>
  <si>
    <t>C_570077</t>
  </si>
  <si>
    <t>C_310004</t>
  </si>
  <si>
    <t>C_1010062</t>
  </si>
  <si>
    <t>C_120208</t>
  </si>
  <si>
    <t>C_150206</t>
  </si>
  <si>
    <t>C_930010</t>
  </si>
  <si>
    <t>C_600055</t>
  </si>
  <si>
    <t>C_340046</t>
  </si>
  <si>
    <t>C_190160</t>
  </si>
  <si>
    <t>C_260129</t>
  </si>
  <si>
    <t>C_160059</t>
  </si>
  <si>
    <t>Similar to Acetyl Co-enzyme A Carboxylase Carboxyltransferase Alpha Subunit</t>
  </si>
  <si>
    <t>C_990053</t>
  </si>
  <si>
    <t>Similar to Rab GTPase Activating Proteins</t>
  </si>
  <si>
    <t>C_3850001</t>
  </si>
  <si>
    <t>C_10329</t>
  </si>
  <si>
    <t>Similar to Sjogren Syndrome Antigen A2</t>
  </si>
  <si>
    <t>C_850040</t>
  </si>
  <si>
    <t>C_290139</t>
  </si>
  <si>
    <t>C_18060001</t>
  </si>
  <si>
    <t>C_700024</t>
  </si>
  <si>
    <t>C_410099</t>
  </si>
  <si>
    <t>C_420083</t>
  </si>
  <si>
    <t>Similar to HSP20-like Chaperones</t>
  </si>
  <si>
    <t>C_2330008</t>
  </si>
  <si>
    <t>C_1560015</t>
  </si>
  <si>
    <t>C_80227</t>
  </si>
  <si>
    <t>C_1910013</t>
  </si>
  <si>
    <t>C_1350007</t>
  </si>
  <si>
    <t>Similar to Kinesin (peptide shared with FLA8)</t>
  </si>
  <si>
    <t>C_770018</t>
  </si>
  <si>
    <t>C_460013</t>
  </si>
  <si>
    <t>C_960005</t>
  </si>
  <si>
    <t>C_1100018</t>
  </si>
  <si>
    <t>C_10152</t>
  </si>
  <si>
    <t>Similar to Glucose-6-Phosphate Dehydrogenase</t>
  </si>
  <si>
    <t>C_1400020</t>
  </si>
  <si>
    <t>C_390048</t>
  </si>
  <si>
    <t>C_11950001</t>
  </si>
  <si>
    <t>C_2080004</t>
  </si>
  <si>
    <t>C_30163</t>
  </si>
  <si>
    <t>C_110109</t>
  </si>
  <si>
    <t>C_1530028</t>
  </si>
  <si>
    <t>C_560024</t>
  </si>
  <si>
    <t>C_1010013</t>
  </si>
  <si>
    <t>C_740040</t>
  </si>
  <si>
    <t>C_150101</t>
  </si>
  <si>
    <t>superoxide dismutase (Fe) precursor</t>
  </si>
  <si>
    <t>C_910056</t>
  </si>
  <si>
    <t>C_1070032</t>
  </si>
  <si>
    <t>C_480013</t>
  </si>
  <si>
    <t>C_160025</t>
  </si>
  <si>
    <t>C_970057</t>
  </si>
  <si>
    <t>C_1140004</t>
  </si>
  <si>
    <t>C_10279</t>
  </si>
  <si>
    <t>C_14780001</t>
  </si>
  <si>
    <t>C_500045</t>
  </si>
  <si>
    <t>Similar to Guanylyl Cyclase</t>
  </si>
  <si>
    <t>C_290013</t>
  </si>
  <si>
    <t>C_1750017</t>
  </si>
  <si>
    <t>C_690016</t>
  </si>
  <si>
    <t>Similar to Spermatogenesis Associated Factor Protein</t>
  </si>
  <si>
    <t>C_860039</t>
  </si>
  <si>
    <t>C_5310001</t>
  </si>
  <si>
    <t>C_20087</t>
  </si>
  <si>
    <t>C_80190</t>
  </si>
  <si>
    <t>C_1020035</t>
  </si>
  <si>
    <t>C_13340001</t>
  </si>
  <si>
    <t>C_16200001</t>
  </si>
  <si>
    <t>C_950008</t>
  </si>
  <si>
    <t>C_100039</t>
  </si>
  <si>
    <t>C_70188</t>
  </si>
  <si>
    <t>C_490071</t>
  </si>
  <si>
    <t>Weakly Similar to Beta-Glucan Synthesis-Associated Protein</t>
  </si>
  <si>
    <t>C_160137</t>
  </si>
  <si>
    <t>C_90121</t>
  </si>
  <si>
    <t>C_660087</t>
  </si>
  <si>
    <t>C_140161</t>
  </si>
  <si>
    <t>C_550011</t>
  </si>
  <si>
    <t>C_420023</t>
  </si>
  <si>
    <t>C_2390008</t>
  </si>
  <si>
    <t>C_1590034</t>
  </si>
  <si>
    <t>C_50072</t>
  </si>
  <si>
    <t>C_1060023</t>
  </si>
  <si>
    <t>C_1990007</t>
  </si>
  <si>
    <t>C_780034</t>
  </si>
  <si>
    <t>C_460096</t>
  </si>
  <si>
    <t>Similar to Glucose-6-Phosphate Isomerase</t>
  </si>
  <si>
    <t>C_1660026</t>
  </si>
  <si>
    <t>C_960053</t>
  </si>
  <si>
    <t>C_3750001</t>
  </si>
  <si>
    <t>C_10211</t>
  </si>
  <si>
    <t>C_8210001</t>
  </si>
  <si>
    <t>C_28770001</t>
  </si>
  <si>
    <t>Similar to Nucleoside Diphosphate Kinase</t>
  </si>
  <si>
    <t>C_1720010</t>
  </si>
  <si>
    <t>C_680038</t>
  </si>
  <si>
    <t>Weak Similarity to Hydroxyproline-Rich Glycoprotein GAS28 Precursor</t>
  </si>
  <si>
    <t>C_30104</t>
  </si>
  <si>
    <t>RABA1, RAB-Like GTP-binding protein yptC6 (single peptide)</t>
  </si>
  <si>
    <t>C_200135</t>
  </si>
  <si>
    <t>RAB23, RAB-Like GTP Binding Protein (single peptide)</t>
  </si>
  <si>
    <t>C_60057</t>
  </si>
  <si>
    <t>Weakly Similar to Kinesin (single peptide)</t>
  </si>
  <si>
    <t>C_110217</t>
  </si>
  <si>
    <t>C_210044</t>
  </si>
  <si>
    <t>C_1010067</t>
  </si>
  <si>
    <t>SAC3, Sulfur Stress Regulator</t>
  </si>
  <si>
    <t>C_440088</t>
  </si>
  <si>
    <t>C_1600015</t>
  </si>
  <si>
    <t>C_600064</t>
  </si>
  <si>
    <t>C_10003</t>
  </si>
  <si>
    <t>C_130092</t>
  </si>
  <si>
    <t>C_490023</t>
  </si>
  <si>
    <t>C_260136</t>
  </si>
  <si>
    <t>C_90015</t>
  </si>
  <si>
    <t>C_10336</t>
  </si>
  <si>
    <t>Similar to Ubiquitin-Specific Protease</t>
  </si>
  <si>
    <t>C_1490013</t>
  </si>
  <si>
    <t>C_1500032</t>
  </si>
  <si>
    <t>C_8780001</t>
  </si>
  <si>
    <t>C_530086</t>
  </si>
  <si>
    <t>C_20170</t>
  </si>
  <si>
    <t>Membrane Protein with WD40 Repeats</t>
  </si>
  <si>
    <t>C_1800006</t>
  </si>
  <si>
    <t>C_410110</t>
  </si>
  <si>
    <t>C_1250043</t>
  </si>
  <si>
    <t>C_220011</t>
  </si>
  <si>
    <t>FAP294, Flagellar Associated Coiled-Coil Protein</t>
  </si>
  <si>
    <t>C_430009</t>
  </si>
  <si>
    <t>C_2340003</t>
  </si>
  <si>
    <t>C_900006</t>
  </si>
  <si>
    <t>C_1050004</t>
  </si>
  <si>
    <t>C_770032</t>
  </si>
  <si>
    <t>C_460022</t>
  </si>
  <si>
    <t>C_960018</t>
  </si>
  <si>
    <t>C_630021</t>
  </si>
  <si>
    <t>C_1100030</t>
  </si>
  <si>
    <t>C_40050</t>
  </si>
  <si>
    <t>C_160233</t>
  </si>
  <si>
    <t>C_390055</t>
  </si>
  <si>
    <t>C_1190017</t>
  </si>
  <si>
    <t>C_690031</t>
  </si>
  <si>
    <t>C_30170</t>
  </si>
  <si>
    <t>Hypothetical Protein with similarity to Adenylate Cyclases</t>
  </si>
  <si>
    <t>C_110154</t>
  </si>
  <si>
    <t>C_21090001</t>
  </si>
  <si>
    <t>C_1530029</t>
  </si>
  <si>
    <t>C_560051</t>
  </si>
  <si>
    <t>Cysteine Synthase</t>
  </si>
  <si>
    <t>C_300067</t>
  </si>
  <si>
    <t>C_150121</t>
  </si>
  <si>
    <t>C_910058</t>
  </si>
  <si>
    <t>PYK1, Pyruvate Kinase; EC 2.7.1.40, probably cytosolic</t>
  </si>
  <si>
    <t>C_190092</t>
  </si>
  <si>
    <t>C_70050</t>
  </si>
  <si>
    <t>C_480016</t>
  </si>
  <si>
    <t>C_260006</t>
  </si>
  <si>
    <t>C_1470031</t>
  </si>
  <si>
    <t>C_290058</t>
  </si>
  <si>
    <t>C_1760016</t>
  </si>
  <si>
    <t>C_860050</t>
  </si>
  <si>
    <t>C_530010</t>
  </si>
  <si>
    <t>C_20092</t>
  </si>
  <si>
    <t>C_170151</t>
  </si>
  <si>
    <t>C_22660001</t>
  </si>
  <si>
    <t>C_1340006</t>
  </si>
  <si>
    <t>Oxygen-Evolving Enhancer Protein 3</t>
  </si>
  <si>
    <t>C_760010</t>
  </si>
  <si>
    <t>C_450095</t>
  </si>
  <si>
    <t>C_350016</t>
  </si>
  <si>
    <t>Dynein Heavy Chain - Isoform Unknown</t>
  </si>
  <si>
    <t>C_130171</t>
  </si>
  <si>
    <t>C_270058</t>
  </si>
  <si>
    <t>BBS5</t>
  </si>
  <si>
    <t>C_670021</t>
  </si>
  <si>
    <t>C_880027</t>
  </si>
  <si>
    <t>C_550022</t>
  </si>
  <si>
    <t>C_20337</t>
  </si>
  <si>
    <t>C_1280044</t>
  </si>
  <si>
    <t>C_23270001</t>
  </si>
  <si>
    <t>C_730056</t>
  </si>
  <si>
    <t>C_230026</t>
  </si>
  <si>
    <t>C_150046</t>
  </si>
  <si>
    <t>Similar to DNA-Binding Protein-1</t>
  </si>
  <si>
    <t>C_900042</t>
  </si>
  <si>
    <t>Dynein Light Chain Tctex1</t>
  </si>
  <si>
    <t>C_50074</t>
  </si>
  <si>
    <t>C_1060035</t>
  </si>
  <si>
    <t>C_13980001</t>
  </si>
  <si>
    <t>C_470046</t>
  </si>
  <si>
    <t>C_250150</t>
  </si>
  <si>
    <t>C_1670004</t>
  </si>
  <si>
    <t>C_640039</t>
  </si>
  <si>
    <t>C_370025</t>
  </si>
  <si>
    <t>C_1440012</t>
  </si>
  <si>
    <t>C_820013</t>
  </si>
  <si>
    <t>C_1730028</t>
  </si>
  <si>
    <t>C_1200042</t>
  </si>
  <si>
    <t>C_180092</t>
  </si>
  <si>
    <t>C_240059</t>
  </si>
  <si>
    <t>Similar to Thioredoxin</t>
  </si>
  <si>
    <t>C_930020</t>
  </si>
  <si>
    <t>C_600069</t>
  </si>
  <si>
    <t>C_1090026</t>
  </si>
  <si>
    <t>C_10006</t>
  </si>
  <si>
    <t>RAB-Like GTP Binding Protein (single peptide)</t>
  </si>
  <si>
    <t>C_130102</t>
  </si>
  <si>
    <t>C_70113</t>
  </si>
  <si>
    <t>C_660026</t>
  </si>
  <si>
    <t>C_10350</t>
  </si>
  <si>
    <t>C_410111</t>
  </si>
  <si>
    <t>C_220035</t>
  </si>
  <si>
    <t>C_1570032</t>
  </si>
  <si>
    <t>C_320086</t>
  </si>
  <si>
    <t>C_1050033</t>
  </si>
  <si>
    <t>C_1940010</t>
  </si>
  <si>
    <t>C_1350015</t>
  </si>
  <si>
    <t>FAP292, Flagellar Associated Protein</t>
  </si>
  <si>
    <t>C_770033</t>
  </si>
  <si>
    <t>Similar to Oxysterol Binding Protein</t>
  </si>
  <si>
    <t>C_1640016</t>
  </si>
  <si>
    <t>C_10169</t>
  </si>
  <si>
    <t>C_1410005</t>
  </si>
  <si>
    <t>C_800056</t>
  </si>
  <si>
    <t>C_40108</t>
  </si>
  <si>
    <t>C_1710005</t>
  </si>
  <si>
    <t>C_390096</t>
  </si>
  <si>
    <t>C_200069</t>
  </si>
  <si>
    <t>C_1540003</t>
  </si>
  <si>
    <t>C_1010029</t>
  </si>
  <si>
    <t>C_4450002</t>
  </si>
  <si>
    <t>C_2470005</t>
  </si>
  <si>
    <t>C_150126</t>
  </si>
  <si>
    <t>C_910063</t>
  </si>
  <si>
    <t>C_1070052</t>
  </si>
  <si>
    <t>C_370118</t>
  </si>
  <si>
    <t>C_10287</t>
  </si>
  <si>
    <t>C_850013</t>
  </si>
  <si>
    <t>C_510015</t>
  </si>
  <si>
    <t>C_1780004</t>
  </si>
  <si>
    <t>C_530018</t>
  </si>
  <si>
    <t>Similar to Putative Peroxisomal Membrane Protein</t>
  </si>
  <si>
    <t>C_60181</t>
  </si>
  <si>
    <t>C_2260006</t>
  </si>
  <si>
    <t>C_3210005</t>
  </si>
  <si>
    <t>C_1900004</t>
  </si>
  <si>
    <t>C_2580004</t>
  </si>
  <si>
    <t>C_1620004</t>
  </si>
  <si>
    <t>C_490077</t>
  </si>
  <si>
    <t>Similar to Mitochondrial Processing Peptidase Alpha Subunit</t>
  </si>
  <si>
    <t>C_270076</t>
  </si>
  <si>
    <t>C_670023</t>
  </si>
  <si>
    <t>C_2010002</t>
  </si>
  <si>
    <t>C_140185</t>
  </si>
  <si>
    <t>C_20344</t>
  </si>
  <si>
    <t>C_1000045</t>
  </si>
  <si>
    <t>C-term of C_1000046</t>
  </si>
  <si>
    <t>C_1830006</t>
  </si>
  <si>
    <t>C_430090</t>
  </si>
  <si>
    <t>C_1060069</t>
  </si>
  <si>
    <t>C_190058</t>
  </si>
  <si>
    <t>C_4850001</t>
  </si>
  <si>
    <t>C_250153</t>
  </si>
  <si>
    <t>C_1670008</t>
  </si>
  <si>
    <t>C_370031</t>
  </si>
  <si>
    <t>C_11320001</t>
  </si>
  <si>
    <t>C_830010</t>
  </si>
  <si>
    <t>C_1740001</t>
  </si>
  <si>
    <t>C_680061</t>
  </si>
  <si>
    <t>C_110081</t>
  </si>
  <si>
    <t>C_60100</t>
  </si>
  <si>
    <t>C_12280002</t>
  </si>
  <si>
    <t>C_580083</t>
  </si>
  <si>
    <t>C_1020007</t>
  </si>
  <si>
    <t>C_180129</t>
  </si>
  <si>
    <t>C_1310010</t>
  </si>
  <si>
    <t>Predicted Membrane Protein with Channel Domain (single peptide)</t>
  </si>
  <si>
    <t>C_450022</t>
  </si>
  <si>
    <t>C_240063</t>
  </si>
  <si>
    <t>C_930045</t>
  </si>
  <si>
    <t>C_130105</t>
  </si>
  <si>
    <t>C_70116</t>
  </si>
  <si>
    <t>C_490043</t>
  </si>
  <si>
    <t>C_260142</t>
  </si>
  <si>
    <t>C_660031</t>
  </si>
  <si>
    <t>C_380024</t>
  </si>
  <si>
    <t>C_1150026</t>
  </si>
  <si>
    <t>C_1260027</t>
  </si>
  <si>
    <t>BBS9 Bardet-Biedl Syndrome 9</t>
  </si>
  <si>
    <t>C_220061</t>
  </si>
  <si>
    <t>C_430031</t>
  </si>
  <si>
    <t>C_900008</t>
  </si>
  <si>
    <t>C_320094</t>
  </si>
  <si>
    <t>C_1950006</t>
  </si>
  <si>
    <t>C_250079</t>
  </si>
  <si>
    <t>Similar to 6-Phosphogluconolactonase</t>
  </si>
  <si>
    <t>C_630066</t>
  </si>
  <si>
    <t>C_360053</t>
  </si>
  <si>
    <t>C_270190</t>
  </si>
  <si>
    <t>C_200118</t>
  </si>
  <si>
    <t>C_60022</t>
  </si>
  <si>
    <t>C_30226</t>
  </si>
  <si>
    <t>C_110166</t>
  </si>
  <si>
    <t>C_80103</t>
  </si>
  <si>
    <t>C_570019</t>
  </si>
  <si>
    <t>C_300107</t>
  </si>
  <si>
    <t>C_180010</t>
  </si>
  <si>
    <t>C_440042</t>
  </si>
  <si>
    <t>C_2490002</t>
  </si>
  <si>
    <t>C_910066</t>
  </si>
  <si>
    <t>C_3420001</t>
  </si>
  <si>
    <t>C_190123</t>
  </si>
  <si>
    <t>C_260034</t>
  </si>
  <si>
    <t>C_160052</t>
  </si>
  <si>
    <t>C_980038</t>
  </si>
  <si>
    <t>Hypothetical Protein With Similarity to Ubiquitin-Specific Protease</t>
  </si>
  <si>
    <t>C_650060</t>
  </si>
  <si>
    <t>C_1140028</t>
  </si>
  <si>
    <t>C_10291</t>
  </si>
  <si>
    <t>C_530027</t>
  </si>
  <si>
    <t>Similar to Kinesin (single peptide)</t>
  </si>
  <si>
    <t>C_170166</t>
  </si>
  <si>
    <t>C_60194</t>
  </si>
  <si>
    <t>C_720007</t>
  </si>
  <si>
    <t>C_80208</t>
  </si>
  <si>
    <t>C_590030</t>
  </si>
  <si>
    <t>C_1030046</t>
  </si>
  <si>
    <t>C_1900005</t>
  </si>
  <si>
    <t>C_760043</t>
  </si>
  <si>
    <t>C_1620013</t>
  </si>
  <si>
    <t>C_950026</t>
  </si>
  <si>
    <t>C_10090</t>
  </si>
  <si>
    <t>C_130174</t>
  </si>
  <si>
    <t>Hypothetical Protein with Weak Similarity to Gamma Tubulin Binding Proteins</t>
  </si>
  <si>
    <t>C_70216</t>
  </si>
  <si>
    <t>C_90144</t>
  </si>
  <si>
    <t>C_1830008</t>
  </si>
  <si>
    <t>C_230073</t>
  </si>
  <si>
    <t>C_150056</t>
  </si>
  <si>
    <t>C_1070012</t>
  </si>
  <si>
    <t>C_190059</t>
  </si>
  <si>
    <t>C_480005</t>
  </si>
  <si>
    <t>C_250155</t>
  </si>
  <si>
    <t>C_1680001</t>
  </si>
  <si>
    <t>C_370032</t>
  </si>
  <si>
    <t>C_1130003</t>
  </si>
  <si>
    <t>Ferredoxin</t>
  </si>
  <si>
    <t>C_10251</t>
  </si>
  <si>
    <t>Similar to Perphorin</t>
  </si>
  <si>
    <t>C_1450010</t>
  </si>
  <si>
    <t>C_1740005</t>
  </si>
  <si>
    <t>C_30146</t>
  </si>
  <si>
    <t>C_170067</t>
  </si>
  <si>
    <t>C_1220008</t>
  </si>
  <si>
    <t>C_210078</t>
  </si>
  <si>
    <t>C_580084</t>
  </si>
  <si>
    <t>C_180131</t>
  </si>
  <si>
    <t>C_1310044</t>
  </si>
  <si>
    <t>C_750058</t>
  </si>
  <si>
    <t>C_240081</t>
  </si>
  <si>
    <t>C_9470001</t>
  </si>
  <si>
    <t>C_600084</t>
  </si>
  <si>
    <t>C_10025</t>
  </si>
  <si>
    <t>C_70146</t>
  </si>
  <si>
    <t>C_660053</t>
  </si>
  <si>
    <t>BLD10, basal body protein</t>
  </si>
  <si>
    <t>C_860024</t>
  </si>
  <si>
    <t>C_870044</t>
  </si>
  <si>
    <t>C_20220</t>
  </si>
  <si>
    <t>C_710026</t>
  </si>
  <si>
    <t>Similar to Kinesin-II Motor Subunit, (peptides shared with FLA8)</t>
  </si>
  <si>
    <t>C_1270017</t>
  </si>
  <si>
    <t>C_430055</t>
  </si>
  <si>
    <t>C_900012</t>
  </si>
  <si>
    <t>C_50015</t>
  </si>
  <si>
    <t>C_1060006</t>
  </si>
  <si>
    <t>C_1360020</t>
  </si>
  <si>
    <t>C_7870001</t>
  </si>
  <si>
    <t>C_250096</t>
  </si>
  <si>
    <t>C_630074</t>
  </si>
  <si>
    <t>VSP-3, Hypothetical Protein</t>
  </si>
  <si>
    <t>C_360057</t>
  </si>
  <si>
    <t>C_30244</t>
  </si>
  <si>
    <t>C_2180009</t>
  </si>
  <si>
    <t>C_1550003</t>
  </si>
  <si>
    <t>C_80114</t>
  </si>
  <si>
    <t>C_300124</t>
  </si>
  <si>
    <t>C_180023</t>
  </si>
  <si>
    <t>C_120128</t>
  </si>
  <si>
    <t>C_150145</t>
  </si>
  <si>
    <t>C_3460006</t>
  </si>
  <si>
    <t>C_130057</t>
  </si>
  <si>
    <t>C_490011</t>
  </si>
  <si>
    <t>MAPK3, Mitogen-Activated Protein Kinase 3</t>
  </si>
  <si>
    <t>C_260061</t>
  </si>
  <si>
    <t>C_160054</t>
  </si>
  <si>
    <t>C_650070</t>
  </si>
  <si>
    <t>Similar to Prostaglandin-D Synthase</t>
  </si>
  <si>
    <t>C_1140044</t>
  </si>
  <si>
    <t>C_10295</t>
  </si>
  <si>
    <t>C_510025</t>
  </si>
  <si>
    <t>C_860065</t>
  </si>
  <si>
    <t>C_530045</t>
  </si>
  <si>
    <t>C_720034</t>
  </si>
  <si>
    <t>C_2320005</t>
  </si>
  <si>
    <t>C_590032</t>
  </si>
  <si>
    <t>C_3260004</t>
  </si>
  <si>
    <t>C_1040032</t>
  </si>
  <si>
    <t>C_1910001</t>
  </si>
  <si>
    <t>C_1340016</t>
  </si>
  <si>
    <t>Membrane Protein with PAS Sensory Domains (single peptide)</t>
  </si>
  <si>
    <t>C_250005</t>
  </si>
  <si>
    <t>C_950041</t>
  </si>
  <si>
    <t>C_620063</t>
  </si>
  <si>
    <t>C_10100</t>
  </si>
  <si>
    <t>C_270079</t>
  </si>
  <si>
    <t>DHC3, Dynein Heavy Chain 3 C-terminal end (single peptide)</t>
  </si>
  <si>
    <t>C_90154</t>
  </si>
  <si>
    <t>C_670053</t>
  </si>
  <si>
    <t>C_11830001</t>
  </si>
  <si>
    <t>LF4, Long Flagella 4</t>
  </si>
  <si>
    <t>C_2020014</t>
  </si>
  <si>
    <t>C_110096</t>
  </si>
  <si>
    <t>C_1840004</t>
  </si>
  <si>
    <t>C_430093</t>
  </si>
  <si>
    <t>C_50129</t>
  </si>
  <si>
    <t>C_330032</t>
  </si>
  <si>
    <t>C_1070013</t>
  </si>
  <si>
    <t>C_1390032</t>
  </si>
  <si>
    <t>C_70027</t>
  </si>
  <si>
    <t>C_1680019</t>
  </si>
  <si>
    <t>NUDIX-domain Protein</t>
  </si>
  <si>
    <t>C_970048</t>
  </si>
  <si>
    <t>Gliding Motility Related CaM Kinase</t>
  </si>
  <si>
    <t>C_650001</t>
  </si>
  <si>
    <t>C_1130004</t>
  </si>
  <si>
    <t>C_10266</t>
  </si>
  <si>
    <t>Conserved Uncharacterized Protein, DrSeahorse</t>
  </si>
  <si>
    <t>C_40184</t>
  </si>
  <si>
    <t>C_280156</t>
  </si>
  <si>
    <t>C_30151</t>
  </si>
  <si>
    <t>C_410010</t>
  </si>
  <si>
    <t>C_1220019</t>
  </si>
  <si>
    <t>KH-Domain (Nucleic Acid Binding) Protein</t>
  </si>
  <si>
    <t>C_80171</t>
  </si>
  <si>
    <t>C_5990003</t>
  </si>
  <si>
    <t>C_310113</t>
  </si>
  <si>
    <t>C_13220001</t>
  </si>
  <si>
    <t>C_750080</t>
  </si>
  <si>
    <t>Similar to Ribosomal Protein L7Ae</t>
  </si>
  <si>
    <t>C_240101</t>
  </si>
  <si>
    <t>C_490057</t>
  </si>
  <si>
    <t>C_90101</t>
  </si>
  <si>
    <t>Similar to Mastigoneme</t>
  </si>
  <si>
    <t>C_730040</t>
  </si>
  <si>
    <t>C_900020</t>
  </si>
  <si>
    <t>C_1060013</t>
  </si>
  <si>
    <t>C_460067</t>
  </si>
  <si>
    <t>C_360058</t>
  </si>
  <si>
    <t>C_11280001</t>
  </si>
  <si>
    <t>C_10182</t>
  </si>
  <si>
    <t>C_1720001</t>
  </si>
  <si>
    <t xml:space="preserve">Description </t>
  </si>
  <si>
    <t>Unique Peptides
Tergitol Extracted Axonemes</t>
  </si>
  <si>
    <t>Unique Peptides
Extracted Axonemes</t>
  </si>
  <si>
    <t>Unique Peptides
KCl Extract</t>
  </si>
  <si>
    <t>Unique Peptides
Membrane and Matrix</t>
  </si>
  <si>
    <t>Unique
Peptides</t>
  </si>
  <si>
    <t>Axo</t>
  </si>
  <si>
    <t>Info</t>
  </si>
  <si>
    <t xml:space="preserve">Info </t>
  </si>
  <si>
    <t>Known Flagellar Proteins</t>
  </si>
  <si>
    <t>Known Proteins</t>
  </si>
  <si>
    <t>Tubulin</t>
  </si>
  <si>
    <t>NCBI Database ID</t>
  </si>
  <si>
    <t>Gene Name</t>
  </si>
  <si>
    <t>Protein Name</t>
  </si>
  <si>
    <t>JGI V2</t>
  </si>
  <si>
    <t>JGI V1</t>
  </si>
  <si>
    <t>Unique Pepts.</t>
  </si>
  <si>
    <t>135394|gb|AAA33095.1|</t>
  </si>
  <si>
    <t>alpha-1 Tubulin</t>
  </si>
  <si>
    <t>TUA1</t>
  </si>
  <si>
    <t>alpha tubulin</t>
  </si>
  <si>
    <t>genie.43.21</t>
  </si>
  <si>
    <t>27358004|gb|AAN87017.1|</t>
  </si>
  <si>
    <t>alpha-2 tubulin</t>
  </si>
  <si>
    <t>TUA2</t>
  </si>
  <si>
    <t>genie.1246.0</t>
  </si>
  <si>
    <t>167456|gb|AAA33101.1|</t>
  </si>
  <si>
    <t>beta-1 tubulin</t>
  </si>
  <si>
    <t>TUB1</t>
  </si>
  <si>
    <t>beta tubulin</t>
  </si>
  <si>
    <t>genie.853.1</t>
  </si>
  <si>
    <t>167458|gb|AAA33102.1|</t>
  </si>
  <si>
    <t>beta-2 tubulin</t>
  </si>
  <si>
    <t>TUB2</t>
  </si>
  <si>
    <t>genie.195.0</t>
  </si>
  <si>
    <t>Intraflagellar Transport</t>
  </si>
  <si>
    <t>1169693|sp|P46869|FL10_CHLRE</t>
  </si>
  <si>
    <t>FLA10</t>
  </si>
  <si>
    <t>Fla10 Kinesin II</t>
  </si>
  <si>
    <t>genie.234.12</t>
  </si>
  <si>
    <t>6002292|emb|CAB56748.1|</t>
  </si>
  <si>
    <t>DHC1b</t>
  </si>
  <si>
    <t>genie.211.6</t>
  </si>
  <si>
    <t>|||</t>
  </si>
  <si>
    <t>IFT57</t>
  </si>
  <si>
    <t>genie.55.23</t>
  </si>
  <si>
    <t>29825690|gb|AAO92260|AY245434.1</t>
  </si>
  <si>
    <t>IFT72/74</t>
  </si>
  <si>
    <t>genie.246.13</t>
  </si>
  <si>
    <t>21700234|gb|AAM75748.1|AF285762_1</t>
  </si>
  <si>
    <t>IFT20</t>
  </si>
  <si>
    <t>genewise.340.14.1</t>
  </si>
  <si>
    <t>15987823|gb|AAL12162.1|AF420244_1</t>
  </si>
  <si>
    <t>BLD1</t>
  </si>
  <si>
    <t>IFT52</t>
  </si>
  <si>
    <t>genie.394.8</t>
  </si>
  <si>
    <t>IFT80, Intraflagellar Transport protein 80</t>
  </si>
  <si>
    <t>CHE2</t>
  </si>
  <si>
    <t>IFT80</t>
  </si>
  <si>
    <t>genie.26.22</t>
  </si>
  <si>
    <t>51242686|gb|AAT99262|AY615519.1</t>
  </si>
  <si>
    <t>IFT81</t>
  </si>
  <si>
    <t>genie.37.9</t>
  </si>
  <si>
    <t>11528335|gb|AAG37228.1|AF298884_1</t>
  </si>
  <si>
    <t>IFT88</t>
  </si>
  <si>
    <t>genie.260.8</t>
  </si>
  <si>
    <t>IFT122, Intraflagellar Transport Protein 122</t>
  </si>
  <si>
    <t>IFT122</t>
  </si>
  <si>
    <t>genie.1381.1</t>
  </si>
  <si>
    <t>51101256|gb|AAT95430|AY686103.1</t>
  </si>
  <si>
    <t>IFT140</t>
  </si>
  <si>
    <t>genie.20.15</t>
  </si>
  <si>
    <t>47680185|gb|AAT37069|AY616759.1</t>
  </si>
  <si>
    <t>D1bLIC</t>
  </si>
  <si>
    <t>genie.319.8</t>
  </si>
  <si>
    <t>IFT172</t>
  </si>
  <si>
    <t>genie.768.1</t>
  </si>
  <si>
    <t>FLA8</t>
  </si>
  <si>
    <t>FLA8 Kinesin II Motor Subunit</t>
  </si>
  <si>
    <t>genie.245.6</t>
  </si>
  <si>
    <t>58201898|gb|AAW67004|</t>
  </si>
  <si>
    <t>FLA3</t>
  </si>
  <si>
    <t>KAP</t>
  </si>
  <si>
    <t>genie.185.0</t>
  </si>
  <si>
    <t>Outer Dynein Arm</t>
  </si>
  <si>
    <t>18277872|sp|Q39610|DYHA_CHLRE</t>
  </si>
  <si>
    <t>ODA11</t>
  </si>
  <si>
    <t>DHC alpha</t>
  </si>
  <si>
    <t>genie.820.3</t>
  </si>
  <si>
    <t>2494208|sp|Q39565|DYHB_CHLRE</t>
  </si>
  <si>
    <t>ODA4</t>
  </si>
  <si>
    <t>DHC beta</t>
  </si>
  <si>
    <t>genie.209.2</t>
  </si>
  <si>
    <t>2494209|sp|Q39575|DYHG_CHLRE</t>
  </si>
  <si>
    <t>ODA2</t>
  </si>
  <si>
    <t>DHC gamma</t>
  </si>
  <si>
    <t>genie.406.4</t>
  </si>
  <si>
    <t>2494215|sp|Q39578|DYI2_CHLRE</t>
  </si>
  <si>
    <t>ODA9</t>
  </si>
  <si>
    <t>IC1, IC78</t>
  </si>
  <si>
    <t>genie.472.1</t>
  </si>
  <si>
    <t>118968|sp|P27766|DYI3_CHLRE</t>
  </si>
  <si>
    <t>ODA6</t>
  </si>
  <si>
    <t>IC2, IC69</t>
  </si>
  <si>
    <t>genie.173.16</t>
  </si>
  <si>
    <t>5230843|gb|AAD41040.1|AF112476_1</t>
  </si>
  <si>
    <t>DLC1</t>
  </si>
  <si>
    <t>ODA-LC1</t>
  </si>
  <si>
    <t>genie.58.3</t>
  </si>
  <si>
    <t>7484392|pir||T08216</t>
  </si>
  <si>
    <t>ODA12</t>
  </si>
  <si>
    <t>ODA-LC2</t>
  </si>
  <si>
    <t>genie.15.37</t>
  </si>
  <si>
    <t>2493447|sp|Q39584|DYL3_CHLRE</t>
  </si>
  <si>
    <t>DLC4</t>
  </si>
  <si>
    <t>ODA-LC4</t>
  </si>
  <si>
    <t>genie.34.7</t>
  </si>
  <si>
    <t>2501201|sp|Q39592|DYL5_CHLRE</t>
  </si>
  <si>
    <t>DLC3</t>
  </si>
  <si>
    <t>ODA-LC3</t>
  </si>
  <si>
    <t>genewise.15.21.1</t>
  </si>
  <si>
    <t>2501200|sp|Q39591|DYL4_CHLRE</t>
  </si>
  <si>
    <t>DLC5</t>
  </si>
  <si>
    <t>ODA-LC5</t>
  </si>
  <si>
    <t>genewise.631.35.1</t>
  </si>
  <si>
    <t>5639737|gb|AAD45881.1|AF140239_1</t>
  </si>
  <si>
    <t>ODA15</t>
  </si>
  <si>
    <t>ODA-LC7</t>
  </si>
  <si>
    <t>genie.1025.3</t>
  </si>
  <si>
    <t>747964|gb|AAA80216.1|</t>
  </si>
  <si>
    <t>ODA13</t>
  </si>
  <si>
    <t>ODA-LC6</t>
  </si>
  <si>
    <t>genewise.276.32.1</t>
  </si>
  <si>
    <t>755460|gb|AAA80586.1|</t>
  </si>
  <si>
    <t>FLA14</t>
  </si>
  <si>
    <t>ODA-LC8</t>
  </si>
  <si>
    <t>genie.3.25</t>
  </si>
  <si>
    <t>2150041|gb|AAC49732.1|</t>
  </si>
  <si>
    <t>ODA3</t>
  </si>
  <si>
    <t>ODA-DC1</t>
  </si>
  <si>
    <t>genie.768.2</t>
  </si>
  <si>
    <t>21654757|gb|AAK72125.1|</t>
  </si>
  <si>
    <t>ODA1</t>
  </si>
  <si>
    <t>ODA-DC2</t>
  </si>
  <si>
    <t>genie.91.10</t>
  </si>
  <si>
    <t>41745812|gb|AAS10183|AY452532.1</t>
  </si>
  <si>
    <t>ODA5, Outer Dynein Arm Protein</t>
  </si>
  <si>
    <t>ODA5</t>
  </si>
  <si>
    <t>genie.550.0</t>
  </si>
  <si>
    <t>31540593|gb|AAP49435.1|</t>
  </si>
  <si>
    <t>ODA14</t>
  </si>
  <si>
    <t>ODA-DC3</t>
  </si>
  <si>
    <t>genie.961.2</t>
  </si>
  <si>
    <t>46518741|gb|AAS10182|AY452531.1</t>
  </si>
  <si>
    <t>ODA5-associated adenylate kinase</t>
  </si>
  <si>
    <t>ODA5-AK</t>
  </si>
  <si>
    <t>genie.655.0</t>
  </si>
  <si>
    <t>ODA-LC7b, Outer Dynein Arm Light Chain 7b</t>
  </si>
  <si>
    <t>ODA-LC7b</t>
  </si>
  <si>
    <t>Inner Dynein Arms</t>
  </si>
  <si>
    <t>4493339|emb|CAB39162.1|</t>
  </si>
  <si>
    <t>DHC11</t>
  </si>
  <si>
    <t>genie.39.20</t>
  </si>
  <si>
    <t>1663734|gb|AAC49513.1|</t>
  </si>
  <si>
    <t>DHC9</t>
  </si>
  <si>
    <t>genie.1357.1</t>
  </si>
  <si>
    <t>1663732|gb|AAC49512.1|</t>
  </si>
  <si>
    <t>DHC8</t>
  </si>
  <si>
    <t>genie.1.62</t>
  </si>
  <si>
    <t>1663748|gb|AAC49520.1|</t>
  </si>
  <si>
    <t>DHC7</t>
  </si>
  <si>
    <t>genie.1121.1</t>
  </si>
  <si>
    <t>1663746|gb|AAC49519.1|</t>
  </si>
  <si>
    <t>DHC6</t>
  </si>
  <si>
    <t>genie.507.4</t>
  </si>
  <si>
    <t>1663744|gb|AAC49518.1|</t>
  </si>
  <si>
    <t>DHC5</t>
  </si>
  <si>
    <t>genie.18.10</t>
  </si>
  <si>
    <t>1663742|gb|AAC49517.1|</t>
  </si>
  <si>
    <t>DHC4</t>
  </si>
  <si>
    <t>genie.18.14</t>
  </si>
  <si>
    <t>1663740|gb|AAC49516.1|</t>
  </si>
  <si>
    <t>DHC3</t>
  </si>
  <si>
    <t>genie.99.2</t>
  </si>
  <si>
    <t>1663738|gb|AAC49515.1|</t>
  </si>
  <si>
    <t>DHC2</t>
  </si>
  <si>
    <t>genie.455.4</t>
  </si>
  <si>
    <t>5931718|emb|CAB56598.1|</t>
  </si>
  <si>
    <t>IA1-DHC1a</t>
  </si>
  <si>
    <t>genie.108.8</t>
  </si>
  <si>
    <t>9409781|emb|CAB99316.1|</t>
  </si>
  <si>
    <t>DHC10</t>
  </si>
  <si>
    <t>genie.116.4</t>
  </si>
  <si>
    <t>5566262|gb|AAD45352.1|AF159260_1</t>
  </si>
  <si>
    <t>IA1-IC140</t>
  </si>
  <si>
    <t>genie.90.12</t>
  </si>
  <si>
    <t>47131154|gb|DAA05278|BK004867.1</t>
  </si>
  <si>
    <t>Tctex2b</t>
  </si>
  <si>
    <t>genewise.114.3.1</t>
  </si>
  <si>
    <t>662906|emb|CAA88139.1|</t>
  </si>
  <si>
    <t>p28</t>
  </si>
  <si>
    <t>genie.809.9</t>
  </si>
  <si>
    <t>915194|gb|BAA09450|D50839.1</t>
  </si>
  <si>
    <t>Actin, Inner Dynein Arm Intermediate Chain</t>
  </si>
  <si>
    <t>IDA5</t>
  </si>
  <si>
    <t>Actin</t>
  </si>
  <si>
    <t>genie.909.3</t>
  </si>
  <si>
    <t>7484373|pir||T07930</t>
  </si>
  <si>
    <t>Tctex1</t>
  </si>
  <si>
    <t>genie.483.2</t>
  </si>
  <si>
    <t>115745|sp|P05434|CATR_CHLRE</t>
  </si>
  <si>
    <t>Caltractin / Centrin 20 kD Calcium-Binding Protein</t>
  </si>
  <si>
    <t>Centrin / Caltractin</t>
  </si>
  <si>
    <t>genie.1101.5</t>
  </si>
  <si>
    <t>53771767|gb|AAU93505|AY743342.1</t>
  </si>
  <si>
    <t>Axonemal Inner Arm I1 Intermediate Chain Dynein IC138</t>
  </si>
  <si>
    <t>BOP5</t>
  </si>
  <si>
    <t>IA1-IC138</t>
  </si>
  <si>
    <t>Dynein Regulatory Complex</t>
  </si>
  <si>
    <t>32265046|gb|AAP57169.1|</t>
  </si>
  <si>
    <t>PF2</t>
  </si>
  <si>
    <t>genie.310.3</t>
  </si>
  <si>
    <t>Radial Spoke</t>
  </si>
  <si>
    <t>134041|sp|P12759|RSP3_CHLRE</t>
  </si>
  <si>
    <t>RSP3</t>
  </si>
  <si>
    <t>genie.105.16</t>
  </si>
  <si>
    <t>401050|sp|Q01656|RSP4_CHLRE</t>
  </si>
  <si>
    <t>RSP4</t>
  </si>
  <si>
    <t>genie.416.7</t>
  </si>
  <si>
    <t>401051|sp|Q01657|RSP6_CHLRE</t>
  </si>
  <si>
    <t>RSP6</t>
  </si>
  <si>
    <t>genie.416.6</t>
  </si>
  <si>
    <t>RSP23, Flagellar Radial Spoke Nucleoside Diphosphate Kinase</t>
  </si>
  <si>
    <t>RSP23</t>
  </si>
  <si>
    <t>genie.399.6</t>
  </si>
  <si>
    <t>RSP8</t>
  </si>
  <si>
    <t>genie.524.3</t>
  </si>
  <si>
    <t>RSP15, Radial Spoke Protein 15</t>
  </si>
  <si>
    <t>RSP15</t>
  </si>
  <si>
    <t>genie.2667.0</t>
  </si>
  <si>
    <t>RSP17</t>
  </si>
  <si>
    <t>genie.135.3</t>
  </si>
  <si>
    <t>RSP1</t>
  </si>
  <si>
    <t>genie.10.2</t>
  </si>
  <si>
    <t>37528882|gb|AAQ92371|AY373262.1</t>
  </si>
  <si>
    <t>RSP2</t>
  </si>
  <si>
    <t>genie.25.26</t>
  </si>
  <si>
    <t>RSP5</t>
  </si>
  <si>
    <t>genie.450.3</t>
  </si>
  <si>
    <t>RSP7</t>
  </si>
  <si>
    <t>genie.2169.0</t>
  </si>
  <si>
    <t>RSP9</t>
  </si>
  <si>
    <t>genie.301.7</t>
  </si>
  <si>
    <t>RSP10</t>
  </si>
  <si>
    <t>genie.2413.0</t>
  </si>
  <si>
    <t>RSP11</t>
  </si>
  <si>
    <t>genewise.1762.11.1</t>
  </si>
  <si>
    <t>RSP12</t>
  </si>
  <si>
    <t>genie.1146.1</t>
  </si>
  <si>
    <t>RSP16</t>
  </si>
  <si>
    <t>genie.147.14</t>
  </si>
  <si>
    <t>Central Pair</t>
  </si>
  <si>
    <t>1170672|sp|P46870|KLP1_CHLRE</t>
  </si>
  <si>
    <t>KLP1</t>
  </si>
  <si>
    <t>genie.182.10</t>
  </si>
  <si>
    <t>1101777|gb|AAC49169.1|</t>
  </si>
  <si>
    <t>PF16</t>
  </si>
  <si>
    <t>genie.114.4</t>
  </si>
  <si>
    <t>3122601|sp|P93107|PF20_CHLRE</t>
  </si>
  <si>
    <t>PF20</t>
  </si>
  <si>
    <t>genie.1848.1</t>
  </si>
  <si>
    <t>5053113|gb|AAD38856.1|</t>
  </si>
  <si>
    <t>PP1</t>
  </si>
  <si>
    <t>genie.850.3</t>
  </si>
  <si>
    <t>13676773|gb|AAK38270.1|AF327876_1</t>
  </si>
  <si>
    <t>PF6</t>
  </si>
  <si>
    <t>genie.751.3</t>
  </si>
  <si>
    <t>48249490|gb|AAT40991|AY601881.1</t>
  </si>
  <si>
    <t>CPC1</t>
  </si>
  <si>
    <t>Flagellar Membrane</t>
  </si>
  <si>
    <t>33591148|gb|AAQ23078|AY348297.1</t>
  </si>
  <si>
    <t>Gliding motility related CaM kinase</t>
  </si>
  <si>
    <t>not assigned</t>
  </si>
  <si>
    <t>27922947|gb|AAO25117.1|</t>
  </si>
  <si>
    <t>flagella membrane glycoprotein 1A</t>
  </si>
  <si>
    <t>genie.927.0</t>
  </si>
  <si>
    <t>27922949|gb|AAO25118.1|</t>
  </si>
  <si>
    <t>flagella membrane glycoprotein 1B</t>
  </si>
  <si>
    <t>genie.1177.3</t>
  </si>
  <si>
    <t>21039486|gb|AAM33652.1|AF508983_1</t>
  </si>
  <si>
    <t>Mastigoneme</t>
  </si>
  <si>
    <t>Mastigoneme gene</t>
  </si>
  <si>
    <t>genewise.279.27.1</t>
  </si>
  <si>
    <t>Basal Body</t>
  </si>
  <si>
    <t>46370386|gb|AAS89977|AY581824.1</t>
  </si>
  <si>
    <t>Bardet-Biedl syndrome 5</t>
  </si>
  <si>
    <t>1098639|gb|AAA82610|U31545.1</t>
  </si>
  <si>
    <t>Tubulin Gamma</t>
  </si>
  <si>
    <t>TUG</t>
  </si>
  <si>
    <t>7441381|gb|T07903|</t>
  </si>
  <si>
    <t>Tubulin Delta</t>
  </si>
  <si>
    <t>UNI3</t>
  </si>
  <si>
    <t>Delta Tubulin</t>
  </si>
  <si>
    <t>20514387|gb|AAM23012|AF502577.1</t>
  </si>
  <si>
    <t>Tubulin Epsiolon, Bald 2</t>
  </si>
  <si>
    <t>BLD2</t>
  </si>
  <si>
    <t>Epsilon Tubulin</t>
  </si>
  <si>
    <t>1418268|gb|AAB03789|U56982.1</t>
  </si>
  <si>
    <t>SF-assemblin</t>
  </si>
  <si>
    <t>Bardet-Biedl Syndrome 8</t>
  </si>
  <si>
    <t>BBS8</t>
  </si>
  <si>
    <t>Bardet-Biedl Syndrome 7</t>
  </si>
  <si>
    <t>BBS7</t>
  </si>
  <si>
    <t>Bardet-Biedl Syndrome 4</t>
  </si>
  <si>
    <t>BBS4</t>
  </si>
  <si>
    <t>Bardet-Biedl Syndrome 3</t>
  </si>
  <si>
    <t>ARL6</t>
  </si>
  <si>
    <t>Bardet-Biedl Syndrome 2</t>
  </si>
  <si>
    <t>BBS2</t>
  </si>
  <si>
    <t>Bardet-Biedl Syndrome 1</t>
  </si>
  <si>
    <t>BBS1</t>
  </si>
  <si>
    <t>Similar to oral-facial-digital 1</t>
  </si>
  <si>
    <t>OFD1</t>
  </si>
  <si>
    <t>37624751|gb|AAQ95705|AY328089.1</t>
  </si>
  <si>
    <t>Variable Flagellar Number 3</t>
  </si>
  <si>
    <t>VFL3</t>
  </si>
  <si>
    <t>45735396|gb|BAD00740|AB116368.1</t>
  </si>
  <si>
    <t>Basal Body Protein BLD10</t>
  </si>
  <si>
    <t>BLD10</t>
  </si>
  <si>
    <t>BLD10p</t>
  </si>
  <si>
    <t>Bardet-Biedl Syndrome 9</t>
  </si>
  <si>
    <t>BBS9</t>
  </si>
  <si>
    <t>Axoneme</t>
  </si>
  <si>
    <t>115506|sp|P04352|CALM_CHLRE</t>
  </si>
  <si>
    <t>Calmodulin</t>
  </si>
  <si>
    <t>genie.17.15</t>
  </si>
  <si>
    <t>4689324|gb|AAD27849.1|AF131736_1</t>
  </si>
  <si>
    <t>DIP13</t>
  </si>
  <si>
    <t>genie.37.23</t>
  </si>
  <si>
    <t>24638460|sp|P25840|HS70_CHLRE</t>
  </si>
  <si>
    <t>HSP70</t>
  </si>
  <si>
    <t>genie.2640.0</t>
  </si>
  <si>
    <t>20219008|gb|AAM15771.1|AF394181_1</t>
  </si>
  <si>
    <t>MBO2</t>
  </si>
  <si>
    <t>genie.272.0</t>
  </si>
  <si>
    <t>6979562|gb|AAF34540.1|AF196577_1</t>
  </si>
  <si>
    <t>RIB43a</t>
  </si>
  <si>
    <t>genie.17.9</t>
  </si>
  <si>
    <t>21239432|gb|AAM44303.1|AF512500_1</t>
  </si>
  <si>
    <t>RIB72</t>
  </si>
  <si>
    <t>genie.58.23</t>
  </si>
  <si>
    <t>PP2a</t>
  </si>
  <si>
    <t>genie.803.2</t>
  </si>
  <si>
    <t>14133547|gb|AAK54060.1|</t>
  </si>
  <si>
    <t>profilin</t>
  </si>
  <si>
    <t>genie.25.27</t>
  </si>
  <si>
    <t>31442297|gb|BAC77347|AB111498.1</t>
  </si>
  <si>
    <t>tektin</t>
  </si>
  <si>
    <t>Mating Related</t>
  </si>
  <si>
    <t>9716372|gb|AAF97501.1|</t>
  </si>
  <si>
    <t>CALK protein kinase</t>
  </si>
  <si>
    <t>CALK gene</t>
  </si>
  <si>
    <t>CALK</t>
  </si>
  <si>
    <t>genie.15.4</t>
  </si>
  <si>
    <t>50660932|gb|AAT81143|AY605666.1</t>
  </si>
  <si>
    <t>cGMP-dependent protein kinase</t>
  </si>
  <si>
    <t>PKG1</t>
  </si>
  <si>
    <t>2129456|gb|S65083|</t>
  </si>
  <si>
    <t>Methionine Synthase</t>
  </si>
  <si>
    <t>METE</t>
  </si>
  <si>
    <t>1019887|gb|AAA96956|U36196.1</t>
  </si>
  <si>
    <t>Protein Kinase Regulated by Mating</t>
  </si>
  <si>
    <t>SKS</t>
  </si>
  <si>
    <t>Length Control</t>
  </si>
  <si>
    <t>LF3, Long Flagella 3</t>
  </si>
  <si>
    <t>LF3</t>
  </si>
  <si>
    <t>32130553|gb|AAO86688.1|</t>
  </si>
  <si>
    <t>LF4, Long Flagella Protein</t>
  </si>
  <si>
    <t>LF4</t>
  </si>
  <si>
    <t>genie.3035.0</t>
  </si>
  <si>
    <t>32454910|gb|AAP83163|AY298951.1</t>
  </si>
  <si>
    <t>LF1, Long Flagella 1</t>
  </si>
  <si>
    <t>LF1</t>
  </si>
  <si>
    <t>48093968|gb|AAT40314|AY621077.1</t>
  </si>
  <si>
    <t>Glycogen Synthase Kinase 3</t>
  </si>
  <si>
    <t>GSK3</t>
  </si>
  <si>
    <t>Uncategorized</t>
  </si>
  <si>
    <t>46562016|gb|AAT01224|AY597210.1</t>
  </si>
  <si>
    <t>katanin p80 subunit</t>
  </si>
  <si>
    <t>PF15</t>
  </si>
  <si>
    <t>6466293|gb|AAF12877.1|AF205377_1</t>
  </si>
  <si>
    <t>p60 katanin</t>
  </si>
  <si>
    <t>p60 gene</t>
  </si>
  <si>
    <t>p60</t>
  </si>
  <si>
    <t>genie.25.20</t>
  </si>
  <si>
    <t>29124955|gb|AAO62368.1|</t>
  </si>
  <si>
    <t>EB1</t>
  </si>
  <si>
    <t>genie.1329.2</t>
  </si>
  <si>
    <t>19338976|gb|AAL86904.1|</t>
  </si>
  <si>
    <t>Flagellar Autotomy Protein FA2, Protein Kinase</t>
  </si>
  <si>
    <t>FA2</t>
  </si>
  <si>
    <t>genie.21.22</t>
  </si>
  <si>
    <t>7671199|gb|AAF66419|AF246990.1</t>
  </si>
  <si>
    <t>Flagellar Autotomy Protein Fa1p</t>
  </si>
  <si>
    <t>FA1</t>
  </si>
  <si>
    <t>FA1p</t>
  </si>
  <si>
    <t>33311064|gb|AAQ03597|AF416462.1</t>
  </si>
  <si>
    <t>Novel Actin-Like Protein</t>
  </si>
  <si>
    <t>NAP1</t>
  </si>
  <si>
    <t>C_30120 (GB)</t>
  </si>
  <si>
    <t>C_1320004 (GB)</t>
  </si>
  <si>
    <t>C_70002 (GB)</t>
  </si>
  <si>
    <t>C_70152 (GB)</t>
  </si>
  <si>
    <t>C_1880008 (GB)</t>
  </si>
  <si>
    <t>C_750046 (GB)</t>
  </si>
  <si>
    <t>C_1630013 (GB)</t>
  </si>
  <si>
    <t>C_410035 (GB)</t>
  </si>
  <si>
    <t>C_1510005 (GB)</t>
  </si>
  <si>
    <t>C_1260018 (GB)</t>
  </si>
  <si>
    <t>C_120075 (GB)</t>
  </si>
  <si>
    <t>C_10177 (GB)</t>
  </si>
  <si>
    <t>C_720060 (GB)</t>
  </si>
  <si>
    <t>C_1190053 (GB)</t>
  </si>
  <si>
    <t>C_640055 (GB)</t>
  </si>
  <si>
    <t>C_1530011 (GB)</t>
  </si>
  <si>
    <t>C_170190 (GB)</t>
  </si>
  <si>
    <t>C_160226 (GB)</t>
  </si>
  <si>
    <t>C_620048 (GB)</t>
  </si>
  <si>
    <t>C_670028 (GB)</t>
  </si>
  <si>
    <t>C_220096 (GB)</t>
  </si>
  <si>
    <t>C_1710010 (GB)</t>
  </si>
  <si>
    <t>C_960025 (GB)</t>
  </si>
  <si>
    <t>C_370072 (GB)</t>
  </si>
  <si>
    <t>C_680013 (GB)</t>
  </si>
  <si>
    <t>C_380086 (GB)</t>
  </si>
  <si>
    <t>C_180045 (GB)</t>
  </si>
  <si>
    <t>C_380098 (GB)</t>
  </si>
  <si>
    <t>C_590029 (GB)</t>
  </si>
  <si>
    <t>C_780049 (GB)</t>
  </si>
  <si>
    <t>C_30222 (GB)</t>
  </si>
  <si>
    <t>C_2020008 (GB)</t>
  </si>
  <si>
    <t>C_170077 (GB)</t>
  </si>
  <si>
    <t>C_970037 (GB)</t>
  </si>
  <si>
    <t>C_420072 (GB)</t>
  </si>
  <si>
    <t>C_240117 (GB)</t>
  </si>
  <si>
    <t>C_1390012 (GB)</t>
  </si>
  <si>
    <t>C_70068 (GB)</t>
  </si>
  <si>
    <t>C_950024 (GB)</t>
  </si>
  <si>
    <t>C_7270001 (GB)</t>
  </si>
  <si>
    <t>C_560103 (GB)</t>
  </si>
  <si>
    <t>C_2600003 (GB)</t>
  </si>
  <si>
    <t>C_360006 (GB)</t>
  </si>
  <si>
    <t>C_20038 (GB)</t>
  </si>
  <si>
    <t>C_20225 (GB)</t>
  </si>
  <si>
    <t>C_270078 (GB)</t>
  </si>
  <si>
    <t>C_80197 (GB)</t>
  </si>
  <si>
    <t>C_1150005 (GB)</t>
  </si>
  <si>
    <t>C_10076 (GB)</t>
  </si>
  <si>
    <t>C_530081 (GB)</t>
  </si>
  <si>
    <t>C_80051 (GB)</t>
  </si>
  <si>
    <t>C_740003 (GB)</t>
  </si>
  <si>
    <t>C_1310009 (GB)</t>
  </si>
  <si>
    <t>C_900042 (GB)</t>
  </si>
  <si>
    <t>C_1500009 (GB)</t>
  </si>
  <si>
    <t>C_160036 (GB)</t>
  </si>
  <si>
    <t>C_1410017 (GB)</t>
  </si>
  <si>
    <t>C_290063 (GB)</t>
  </si>
  <si>
    <t>C_1810004 (GB)</t>
  </si>
  <si>
    <t>C_1810005 (GB)</t>
  </si>
  <si>
    <t>C_60025 (GB)</t>
  </si>
  <si>
    <t>C_50211 (GB)</t>
  </si>
  <si>
    <t>C_2440005 (GB)</t>
  </si>
  <si>
    <t>C_420011 (GB)</t>
  </si>
  <si>
    <t>C_120055 (GB)</t>
  </si>
  <si>
    <t>C_130121 (GB)</t>
  </si>
  <si>
    <t>C_70095 (GB)</t>
  </si>
  <si>
    <t>C_100189 (GB)</t>
  </si>
  <si>
    <t>C_450112 (GB)</t>
  </si>
  <si>
    <t>C_900027 (GB)</t>
  </si>
  <si>
    <t>C_830019 (GB)</t>
  </si>
  <si>
    <t>C_20323 (GB)</t>
  </si>
  <si>
    <t>C_490039 (GB)</t>
  </si>
  <si>
    <t>C_50080 (GB)</t>
  </si>
  <si>
    <t>C_80166 (GB)</t>
  </si>
  <si>
    <t>C_40010 (GB)</t>
  </si>
  <si>
    <t>C_2260011 (GB)</t>
  </si>
  <si>
    <t>C_60158 (GB)</t>
  </si>
  <si>
    <t>C_1580011 (GB)</t>
  </si>
  <si>
    <t>C_970048 (GB)</t>
  </si>
  <si>
    <t>C_730054 (GB)</t>
  </si>
  <si>
    <t>C_730051 (GB)</t>
  </si>
  <si>
    <t>C_1230030 (GB)</t>
  </si>
  <si>
    <t>C_270058 (GB)</t>
  </si>
  <si>
    <t>C_190158 (GB)</t>
  </si>
  <si>
    <t>C_30224 (GB)</t>
  </si>
  <si>
    <t>C_460065 (GB)</t>
  </si>
  <si>
    <t>C_1050025 (GB)</t>
  </si>
  <si>
    <t>C_970071 (GB)</t>
  </si>
  <si>
    <t>C_1330001 (GB)</t>
  </si>
  <si>
    <t>C_70158 (GB)</t>
  </si>
  <si>
    <t>C_970056 (GB)</t>
  </si>
  <si>
    <t>C_200109 (GB)</t>
  </si>
  <si>
    <t>C_1020033 (GB)</t>
  </si>
  <si>
    <t>C_170080 (GB)</t>
  </si>
  <si>
    <t>C_600069 (GB)</t>
  </si>
  <si>
    <t>C_660053 (GB)</t>
  </si>
  <si>
    <t>C_1260027 (GB)</t>
  </si>
  <si>
    <t>C_860007 (GB)</t>
  </si>
  <si>
    <t>C_10352 (GB)</t>
  </si>
  <si>
    <t>C_1340012 (GB)</t>
  </si>
  <si>
    <t>C_1660006 (GB)</t>
  </si>
  <si>
    <t>C_860059 (GB)</t>
  </si>
  <si>
    <t>C_680086 (GB)</t>
  </si>
  <si>
    <t>C_1410025 (GB)</t>
  </si>
  <si>
    <t>C_130122 (GB)</t>
  </si>
  <si>
    <t>C_60116 (GB)</t>
  </si>
  <si>
    <t>C_380025 (GB)</t>
  </si>
  <si>
    <t>C_50062 (GB)</t>
  </si>
  <si>
    <t>C_2020016 (GB)</t>
  </si>
  <si>
    <t>C_380089 (GB)</t>
  </si>
  <si>
    <t>C_900047 (GB)</t>
  </si>
  <si>
    <t>C_11830001 (GB)</t>
  </si>
  <si>
    <t>C_20011 (GB)</t>
  </si>
  <si>
    <t>C_490046 (GB)</t>
  </si>
  <si>
    <t>C_110001 (GB)</t>
  </si>
  <si>
    <t>C_130002 (GB)</t>
  </si>
  <si>
    <t>C_1020014 (GB)</t>
  </si>
  <si>
    <t>C_100034 (GB)</t>
  </si>
  <si>
    <t>C_200198 (GB)</t>
  </si>
  <si>
    <t>C_16320001 (GB)</t>
  </si>
  <si>
    <t>Chlamydomonas Data</t>
  </si>
  <si>
    <t>CrFP Peptides</t>
  </si>
  <si>
    <t>Induction by Deflagellation</t>
  </si>
  <si>
    <t>Human Data</t>
  </si>
  <si>
    <t>Hs/Cr Recip- rocal Best Match</t>
  </si>
  <si>
    <t>Map Positions of Best Human Matches</t>
  </si>
  <si>
    <t>Cr/At BLAST E</t>
  </si>
  <si>
    <t>Cr Model</t>
  </si>
  <si>
    <t>CrFP Description</t>
  </si>
  <si>
    <t>Total Unique</t>
  </si>
  <si>
    <t>KCl</t>
  </si>
  <si>
    <t>Tergitol</t>
  </si>
  <si>
    <t>Fold Change</t>
  </si>
  <si>
    <t>SD   (+/-)</t>
  </si>
  <si>
    <t>Hs NCBI number</t>
  </si>
  <si>
    <t>NCBI Description</t>
  </si>
  <si>
    <t>Cr/Hs BLAST E value</t>
  </si>
  <si>
    <t>Human Conserved Unchar?</t>
  </si>
  <si>
    <t>NCBI Gene ID</t>
  </si>
  <si>
    <t>Chr</t>
  </si>
  <si>
    <t>Map Position</t>
  </si>
  <si>
    <t xml:space="preserve"> XP_085578.6</t>
  </si>
  <si>
    <t xml:space="preserve"> FLJ46675 protein [Homo sapiens]    </t>
  </si>
  <si>
    <t/>
  </si>
  <si>
    <t>17p13.2</t>
  </si>
  <si>
    <t xml:space="preserve"> XP_370652.2</t>
  </si>
  <si>
    <t xml:space="preserve"> dynein, cytoplasmic, heavy polyp...</t>
  </si>
  <si>
    <t>Yes</t>
  </si>
  <si>
    <t>11q21-q22.1</t>
  </si>
  <si>
    <t xml:space="preserve"> XP_030075.5</t>
  </si>
  <si>
    <t xml:space="preserve"> hydrocephalus inducing [Homo sap... </t>
  </si>
  <si>
    <t>16q22.2</t>
  </si>
  <si>
    <t xml:space="preserve"> XP_371732.1</t>
  </si>
  <si>
    <t xml:space="preserve"> similar to RIKEN cDNA C230086A09... </t>
  </si>
  <si>
    <t>5p13.2</t>
  </si>
  <si>
    <t xml:space="preserve"> XP_376056.1</t>
  </si>
  <si>
    <t xml:space="preserve"> similar to echinoderm microtubul...  </t>
  </si>
  <si>
    <t>2p16.3</t>
  </si>
  <si>
    <t xml:space="preserve"> NP_000849.1</t>
  </si>
  <si>
    <t xml:space="preserve"> guanylate kinase 1 [Homo sapiens]    </t>
  </si>
  <si>
    <t xml:space="preserve"> 1q32-q41 </t>
  </si>
  <si>
    <t xml:space="preserve"> XP_379905.1</t>
  </si>
  <si>
    <t xml:space="preserve"> similar to intestinal membrane m...  </t>
  </si>
  <si>
    <t>7q22</t>
  </si>
  <si>
    <t xml:space="preserve"> NP_060009.1</t>
  </si>
  <si>
    <t xml:space="preserve"> axonemal heavy chain dynein type...</t>
  </si>
  <si>
    <t xml:space="preserve"> 16p13.11-p12.3 </t>
  </si>
  <si>
    <t xml:space="preserve"> NP_060808.2</t>
  </si>
  <si>
    <t xml:space="preserve"> hypothetical protein FLJ11142 [H... </t>
  </si>
  <si>
    <t xml:space="preserve"> 3q13.2 </t>
  </si>
  <si>
    <t xml:space="preserve"> XP_114272.4</t>
  </si>
  <si>
    <t xml:space="preserve"> selective LIM binding factor, ra...</t>
  </si>
  <si>
    <t>2p23.3</t>
  </si>
  <si>
    <t xml:space="preserve"> NP_015628.1</t>
  </si>
  <si>
    <t xml:space="preserve"> ankyrin-like protein 1, ankyrin-l...  </t>
  </si>
  <si>
    <t xml:space="preserve"> 8q13 </t>
  </si>
  <si>
    <t xml:space="preserve"> NP_060570.1</t>
  </si>
  <si>
    <t xml:space="preserve"> hypothetical protein FLJ10466, EF... </t>
  </si>
  <si>
    <t>6p</t>
  </si>
  <si>
    <t xml:space="preserve"> 6p12.3 </t>
  </si>
  <si>
    <t xml:space="preserve"> NP_055987.1</t>
  </si>
  <si>
    <t xml:space="preserve"> HBxAg transactivated protein 2 [...  </t>
  </si>
  <si>
    <t xml:space="preserve"> 1q23.3 </t>
  </si>
  <si>
    <t xml:space="preserve"> XP_049952.2</t>
  </si>
  <si>
    <t xml:space="preserve"> hypothetical protein FLJ23529 [H...</t>
  </si>
  <si>
    <t>2p11.2</t>
  </si>
  <si>
    <t xml:space="preserve"> NP_036469.1</t>
  </si>
  <si>
    <t xml:space="preserve"> nasopharyngeal epithelium specifi...  </t>
  </si>
  <si>
    <t xml:space="preserve"> 1q22 </t>
  </si>
  <si>
    <t>NP_775843</t>
  </si>
  <si>
    <t xml:space="preserve">C10orf93 protein [Homo sapiens] </t>
  </si>
  <si>
    <t xml:space="preserve"> 10q26.3 </t>
  </si>
  <si>
    <t xml:space="preserve"> XP_098980.4</t>
  </si>
  <si>
    <t xml:space="preserve"> hypothetical protein XP_098980 [... </t>
  </si>
  <si>
    <t xml:space="preserve"> X </t>
  </si>
  <si>
    <t>Xp21.1</t>
  </si>
  <si>
    <t xml:space="preserve"> NP_006000.2</t>
  </si>
  <si>
    <t xml:space="preserve"> tubulin, alpha 3, tubulin, alpha... </t>
  </si>
  <si>
    <t xml:space="preserve"> 12q12-12q14.3 </t>
  </si>
  <si>
    <t xml:space="preserve"> NP_001363.1</t>
  </si>
  <si>
    <t xml:space="preserve"> dynein, axonemal, heavy polypept...</t>
  </si>
  <si>
    <t xml:space="preserve"> 17p12 </t>
  </si>
  <si>
    <t xml:space="preserve"> NP_006079.1</t>
  </si>
  <si>
    <t xml:space="preserve"> tubulin, beta, 2 [Homo sapiens]      </t>
  </si>
  <si>
    <t>9q34</t>
  </si>
  <si>
    <t xml:space="preserve"> NP_001026.1</t>
  </si>
  <si>
    <t xml:space="preserve"> ryanodine receptor 2 [Homo sapiens]   </t>
  </si>
  <si>
    <t xml:space="preserve"> 1q42.1-q43 </t>
  </si>
  <si>
    <t xml:space="preserve"> NP_056468.1</t>
  </si>
  <si>
    <t xml:space="preserve"> hypothetical protein MGC4107 [Ho... </t>
  </si>
  <si>
    <t xml:space="preserve"> 22q13.31 </t>
  </si>
  <si>
    <t xml:space="preserve"> NP_079379.1</t>
  </si>
  <si>
    <t xml:space="preserve"> coiled-coil domain containing 2,... </t>
  </si>
  <si>
    <t xml:space="preserve"> 9p21.1 </t>
  </si>
  <si>
    <t xml:space="preserve"> NP_001949.1</t>
  </si>
  <si>
    <t xml:space="preserve"> eukaryotic translation elongation... </t>
  </si>
  <si>
    <t xml:space="preserve"> 20q13.3 </t>
  </si>
  <si>
    <t xml:space="preserve"> NP_689635.3</t>
  </si>
  <si>
    <t xml:space="preserve"> protein tyrosine phosphatase PTP...  </t>
  </si>
  <si>
    <t xml:space="preserve"> 9q22.32 </t>
  </si>
  <si>
    <t xml:space="preserve"> XP_379895.1</t>
  </si>
  <si>
    <t xml:space="preserve"> similar to superfast myosin heav...  </t>
  </si>
  <si>
    <t>7q22.1</t>
  </si>
  <si>
    <t xml:space="preserve"> NP_031399.2</t>
  </si>
  <si>
    <t xml:space="preserve"> soc-2 suppressor of clear homolo... </t>
  </si>
  <si>
    <t xml:space="preserve"> 10q25 </t>
  </si>
  <si>
    <t xml:space="preserve"> NP_002721.1</t>
  </si>
  <si>
    <t xml:space="preserve"> protein kinase, cAMP-dependent, c... </t>
  </si>
  <si>
    <t xml:space="preserve"> 19p13.1 </t>
  </si>
  <si>
    <t xml:space="preserve"> NP_878905.1</t>
  </si>
  <si>
    <t xml:space="preserve"> kinesin family member 9, kinesin... </t>
  </si>
  <si>
    <t xml:space="preserve"> 3p21.31 </t>
  </si>
  <si>
    <t xml:space="preserve"> NP_061720.1</t>
  </si>
  <si>
    <t xml:space="preserve"> axonemal dynein heavy chain 7 [H...</t>
  </si>
  <si>
    <t xml:space="preserve"> 2q33.1 </t>
  </si>
  <si>
    <t xml:space="preserve"> NP_659491.2</t>
  </si>
  <si>
    <t xml:space="preserve"> hypothetical protein LOC146845 [... </t>
  </si>
  <si>
    <t xml:space="preserve"> 17p13.1 </t>
  </si>
  <si>
    <t xml:space="preserve"> NP_004356.1</t>
  </si>
  <si>
    <t xml:space="preserve"> centrin 3, centrin, EF-hand prote...  </t>
  </si>
  <si>
    <t xml:space="preserve"> 5q14.3 </t>
  </si>
  <si>
    <t xml:space="preserve"> NP_002722.1</t>
  </si>
  <si>
    <t xml:space="preserve"> 1p36.1 </t>
  </si>
  <si>
    <t xml:space="preserve"> NP_000436.1</t>
  </si>
  <si>
    <t xml:space="preserve"> plectin 1, intermediate filament ...  </t>
  </si>
  <si>
    <t xml:space="preserve"> 8q24 </t>
  </si>
  <si>
    <t xml:space="preserve"> NP_689966.2</t>
  </si>
  <si>
    <t xml:space="preserve"> CUB domain and EGF-like repeat c...  </t>
  </si>
  <si>
    <t xml:space="preserve"> 6p21.3 </t>
  </si>
  <si>
    <t xml:space="preserve"> NP_660155.1</t>
  </si>
  <si>
    <t xml:space="preserve"> testis development protein NYD-S... </t>
  </si>
  <si>
    <t xml:space="preserve"> 1p22.3 </t>
  </si>
  <si>
    <t xml:space="preserve"> NP_079005.2</t>
  </si>
  <si>
    <t xml:space="preserve"> myosin, heavy polypeptide 14, my...  </t>
  </si>
  <si>
    <t xml:space="preserve"> 19q13.33 </t>
  </si>
  <si>
    <t xml:space="preserve"> NP_056390.2</t>
  </si>
  <si>
    <t xml:space="preserve"> trinucleotide repeat containing ...  </t>
  </si>
  <si>
    <t xml:space="preserve"> 2q37.1 </t>
  </si>
  <si>
    <t xml:space="preserve"> BAB71089.1</t>
  </si>
  <si>
    <t>unnamed protein product [Homo sapiens]</t>
  </si>
  <si>
    <t xml:space="preserve"> 12q23.1 </t>
  </si>
  <si>
    <t xml:space="preserve"> NP_114130.3</t>
  </si>
  <si>
    <t xml:space="preserve"> radial spokehead-like 2, radial ... </t>
  </si>
  <si>
    <t>6q</t>
  </si>
  <si>
    <t xml:space="preserve"> 6q25.3 </t>
  </si>
  <si>
    <t xml:space="preserve"> NP_001966.1</t>
  </si>
  <si>
    <t xml:space="preserve"> enolase 2, enolase-2, gamma, neur... </t>
  </si>
  <si>
    <t xml:space="preserve"> 12p13 </t>
  </si>
  <si>
    <t xml:space="preserve"> XP_089747.2</t>
  </si>
  <si>
    <t xml:space="preserve"> similar to CG5882-PA [Homo sapiens] </t>
  </si>
  <si>
    <t>10q25.1</t>
  </si>
  <si>
    <t xml:space="preserve"> NP_006136.1</t>
  </si>
  <si>
    <t xml:space="preserve"> DnaJ (Hsp40) homolog, subfamily B... </t>
  </si>
  <si>
    <t xml:space="preserve"> 19p13.2 </t>
  </si>
  <si>
    <t xml:space="preserve"> XP_291028.3</t>
  </si>
  <si>
    <t xml:space="preserve"> hypothetical protein DKFZp434A12... </t>
  </si>
  <si>
    <t>3q27.2</t>
  </si>
  <si>
    <t xml:space="preserve"> NP_054774.2</t>
  </si>
  <si>
    <t xml:space="preserve"> carnitine deficiency-associated ... </t>
  </si>
  <si>
    <t xml:space="preserve"> 12q24.13 </t>
  </si>
  <si>
    <t xml:space="preserve"> NP_689711.1</t>
  </si>
  <si>
    <t xml:space="preserve"> hypothetical protein FLJ32000 [H... </t>
  </si>
  <si>
    <t xml:space="preserve"> 1p34.1 </t>
  </si>
  <si>
    <t xml:space="preserve"> dynein, cytoplasmic, heavy polyp... </t>
  </si>
  <si>
    <t xml:space="preserve"> NP_115748.1</t>
  </si>
  <si>
    <t xml:space="preserve"> hypothetical protein MGC16186 [H...  </t>
  </si>
  <si>
    <t xml:space="preserve"> 10q23.1 </t>
  </si>
  <si>
    <t xml:space="preserve"> NP_631918.1</t>
  </si>
  <si>
    <t xml:space="preserve"> KCCR13L [Homo sapiens]               </t>
  </si>
  <si>
    <t xml:space="preserve"> 7p22.2 </t>
  </si>
  <si>
    <t xml:space="preserve"> NP_000467.1</t>
  </si>
  <si>
    <t xml:space="preserve"> adenylate kinase 1 [Homo sapiens]    </t>
  </si>
  <si>
    <t xml:space="preserve"> 9q34.1 </t>
  </si>
  <si>
    <t xml:space="preserve"> NP_056400.2</t>
  </si>
  <si>
    <t xml:space="preserve"> chromosome 20 open reading frame... </t>
  </si>
  <si>
    <t xml:space="preserve"> 20p11.23 </t>
  </si>
  <si>
    <t xml:space="preserve"> NP_079029.2</t>
  </si>
  <si>
    <t xml:space="preserve"> hypothetical protein FLJ11457 [H... </t>
  </si>
  <si>
    <t xml:space="preserve"> 2q24.3-q31.1 </t>
  </si>
  <si>
    <t xml:space="preserve"> NP_055240.2</t>
  </si>
  <si>
    <t xml:space="preserve"> inversin isoform a, inversion of...  </t>
  </si>
  <si>
    <t xml:space="preserve"> 9q31 </t>
  </si>
  <si>
    <t xml:space="preserve"> NP_653275.1</t>
  </si>
  <si>
    <t xml:space="preserve"> hypothetical protein FLJ32871 [H...  </t>
  </si>
  <si>
    <t xml:space="preserve"> 16p13.2 </t>
  </si>
  <si>
    <t xml:space="preserve"> NP_689623.1</t>
  </si>
  <si>
    <t xml:space="preserve"> PARK2 co-regulated, parkin co-re... </t>
  </si>
  <si>
    <t xml:space="preserve"> 6q26 </t>
  </si>
  <si>
    <t xml:space="preserve"> NP_777580.1</t>
  </si>
  <si>
    <t xml:space="preserve"> hypothetical protein LOC201191 [...  </t>
  </si>
  <si>
    <t xml:space="preserve"> 17q21.33 </t>
  </si>
  <si>
    <t xml:space="preserve"> XP_038150.3</t>
  </si>
  <si>
    <t xml:space="preserve"> microtubule associated serine/th...  </t>
  </si>
  <si>
    <t>19p13.12-p13.11</t>
  </si>
  <si>
    <t xml:space="preserve"> NP_073733.1</t>
  </si>
  <si>
    <t xml:space="preserve"> likely ortholog of kinesin light...  </t>
  </si>
  <si>
    <t xml:space="preserve"> 11q13.1 </t>
  </si>
  <si>
    <t xml:space="preserve"> NP_036276.1</t>
  </si>
  <si>
    <t xml:space="preserve"> dynein, axonemal, intermediate po... </t>
  </si>
  <si>
    <t xml:space="preserve"> 9p21-p13 </t>
  </si>
  <si>
    <t xml:space="preserve"> NP_003570.1</t>
  </si>
  <si>
    <t xml:space="preserve"> RAD54-like protein, RAD54 homolog... </t>
  </si>
  <si>
    <t xml:space="preserve"> 1p32 </t>
  </si>
  <si>
    <t xml:space="preserve"> NP_004789.1</t>
  </si>
  <si>
    <t xml:space="preserve"> kinesin family member 3B, kinesin... </t>
  </si>
  <si>
    <t xml:space="preserve"> 20q11.21 </t>
  </si>
  <si>
    <t xml:space="preserve"> NP_079408.2</t>
  </si>
  <si>
    <t xml:space="preserve"> WD repeat membrane protein PWDMP... </t>
  </si>
  <si>
    <t xml:space="preserve"> 4p14 </t>
  </si>
  <si>
    <t xml:space="preserve"> NP_001362.1</t>
  </si>
  <si>
    <t xml:space="preserve"> 6p21.31-p21.1 </t>
  </si>
  <si>
    <t xml:space="preserve"> NP_001605.1</t>
  </si>
  <si>
    <t xml:space="preserve"> actin, gamma 1 propeptide, cytosk... </t>
  </si>
  <si>
    <t xml:space="preserve"> 17q25 </t>
  </si>
  <si>
    <t xml:space="preserve"> NP_919278.1</t>
  </si>
  <si>
    <t xml:space="preserve"> hypothetical protein DKFZp434O05... </t>
  </si>
  <si>
    <t xml:space="preserve"> 2q36.1 </t>
  </si>
  <si>
    <t xml:space="preserve"> NP_149115.1</t>
  </si>
  <si>
    <t xml:space="preserve"> NYD-SP28 protein [Homo sapiens]     </t>
  </si>
  <si>
    <t xml:space="preserve"> 12q13.12 </t>
  </si>
  <si>
    <t xml:space="preserve"> NP_003453.2</t>
  </si>
  <si>
    <t xml:space="preserve"> axonemal dynein light chain, inn... </t>
  </si>
  <si>
    <t xml:space="preserve"> 1p35.1 </t>
  </si>
  <si>
    <t xml:space="preserve"> XP_372292.1</t>
  </si>
  <si>
    <t xml:space="preserve"> similar to RNA binding motif pro...  </t>
  </si>
  <si>
    <t xml:space="preserve"> Y </t>
  </si>
  <si>
    <t>Yq11.223</t>
  </si>
  <si>
    <t xml:space="preserve"> NP_056224.1</t>
  </si>
  <si>
    <t xml:space="preserve"> E1A binding protein p400, p400 S...  </t>
  </si>
  <si>
    <t xml:space="preserve"> 12q24.33 </t>
  </si>
  <si>
    <t xml:space="preserve"> NP_079064.2</t>
  </si>
  <si>
    <t xml:space="preserve"> hypothetical protein FLJ21062 [H...  </t>
  </si>
  <si>
    <t xml:space="preserve"> 7q21.2 </t>
  </si>
  <si>
    <t xml:space="preserve"> NP_037462.1</t>
  </si>
  <si>
    <t xml:space="preserve"> nucleoside-diphosphate kinase 7 i... </t>
  </si>
  <si>
    <t xml:space="preserve"> 1q24 </t>
  </si>
  <si>
    <t xml:space="preserve"> NP_065875.1</t>
  </si>
  <si>
    <t xml:space="preserve"> Rho GTPase activating protein 21...  </t>
  </si>
  <si>
    <t xml:space="preserve"> 10p12.31 </t>
  </si>
  <si>
    <t xml:space="preserve"> NP_660153.2</t>
  </si>
  <si>
    <t xml:space="preserve"> tetratricopeptide repeat-contain...  </t>
  </si>
  <si>
    <t xml:space="preserve"> 10q22.3 </t>
  </si>
  <si>
    <t xml:space="preserve"> NP_001952.1</t>
  </si>
  <si>
    <t xml:space="preserve"> eukaryotic translation elongation...</t>
  </si>
  <si>
    <t xml:space="preserve"> 19pter-q12 </t>
  </si>
  <si>
    <t xml:space="preserve"> XP_374998.1</t>
  </si>
  <si>
    <t xml:space="preserve"> rabphilin 3A homolog [Homo sapiens]  </t>
  </si>
  <si>
    <t>12q24.21</t>
  </si>
  <si>
    <t xml:space="preserve"> NP_689540.1</t>
  </si>
  <si>
    <t xml:space="preserve"> adenylate kinase 7 [Homo sapiens]    </t>
  </si>
  <si>
    <t xml:space="preserve"> 14q32.31 </t>
  </si>
  <si>
    <t xml:space="preserve"> NP_116255.2</t>
  </si>
  <si>
    <t xml:space="preserve"> hypothetical protein FLJ14957 [H...  </t>
  </si>
  <si>
    <t xml:space="preserve"> 15q21.2 </t>
  </si>
  <si>
    <t xml:space="preserve"> XP_372133.1</t>
  </si>
  <si>
    <t xml:space="preserve"> KIAA1529 [Homo sapiens]              </t>
  </si>
  <si>
    <t>9q22.33</t>
  </si>
  <si>
    <t xml:space="preserve"> XP_372193.1</t>
  </si>
  <si>
    <t xml:space="preserve"> similar to KIAA1751 protein [Hom... </t>
  </si>
  <si>
    <t>1p36.33</t>
  </si>
  <si>
    <t xml:space="preserve"> NP_689804.1</t>
  </si>
  <si>
    <t xml:space="preserve"> hypothetical protein FLJ35843 [H... </t>
  </si>
  <si>
    <t xml:space="preserve"> NP_653282.1</t>
  </si>
  <si>
    <t xml:space="preserve"> hypothetical protein FLJ32734 [H... </t>
  </si>
  <si>
    <t xml:space="preserve"> NP_036367.1</t>
  </si>
  <si>
    <t xml:space="preserve"> SREBP CLEAVAGE-ACTIVATING PROTEI...  </t>
  </si>
  <si>
    <t xml:space="preserve"> NP_055204.1</t>
  </si>
  <si>
    <t xml:space="preserve"> proline-, glutamic acid-, leucin...  </t>
  </si>
  <si>
    <t xml:space="preserve"> 17p13.3 </t>
  </si>
  <si>
    <t xml:space="preserve"> NP_066554.2</t>
  </si>
  <si>
    <t xml:space="preserve"> neurofilament, heavy polypeptide...  </t>
  </si>
  <si>
    <t xml:space="preserve"> 22q12.2 </t>
  </si>
  <si>
    <t xml:space="preserve"> NP_689945.2</t>
  </si>
  <si>
    <t xml:space="preserve"> chromosome 6 open reading frame ...  </t>
  </si>
  <si>
    <t xml:space="preserve"> 6p21.1 </t>
  </si>
  <si>
    <t xml:space="preserve"> NP_001673.1</t>
  </si>
  <si>
    <t xml:space="preserve"> ATPase, Ca++ transporting, plasma... </t>
  </si>
  <si>
    <t xml:space="preserve"> 12q21-q23 </t>
  </si>
  <si>
    <t xml:space="preserve"> NP_055529.2</t>
  </si>
  <si>
    <t xml:space="preserve"> KIAA0590 gene product [Homo sapi... </t>
  </si>
  <si>
    <t xml:space="preserve"> 16p13.3 </t>
  </si>
  <si>
    <t xml:space="preserve"> NP_031363.1</t>
  </si>
  <si>
    <t xml:space="preserve"> deleted in lung and esophageal ca...  </t>
  </si>
  <si>
    <t xml:space="preserve"> 3p22-p21.3 </t>
  </si>
  <si>
    <t xml:space="preserve"> NP_079069.1</t>
  </si>
  <si>
    <t xml:space="preserve"> hypothetical protein FLJ13297 [H...  </t>
  </si>
  <si>
    <t xml:space="preserve"> NP_079002.3</t>
  </si>
  <si>
    <t xml:space="preserve"> hypothetical protein FLJ22527 [H...  </t>
  </si>
  <si>
    <t xml:space="preserve"> 2q37.3 </t>
  </si>
  <si>
    <t xml:space="preserve"> NP_066267.2</t>
  </si>
  <si>
    <t xml:space="preserve"> ankyrin 3 isoform 1, ankyrin-3, ... </t>
  </si>
  <si>
    <t xml:space="preserve"> 10q21 </t>
  </si>
  <si>
    <t xml:space="preserve"> NP_653269.1</t>
  </si>
  <si>
    <t xml:space="preserve"> hypothetical protein MGC33630 [H... </t>
  </si>
  <si>
    <t xml:space="preserve"> 12q24.31 </t>
  </si>
  <si>
    <t xml:space="preserve"> NP_001472.1</t>
  </si>
  <si>
    <t xml:space="preserve"> growth arrest-specific 8, growth ... </t>
  </si>
  <si>
    <t xml:space="preserve"> 16q24.3 </t>
  </si>
  <si>
    <t xml:space="preserve"> NP_060732.2</t>
  </si>
  <si>
    <t xml:space="preserve"> WD repeat domain 10 isoform 3 [H...</t>
  </si>
  <si>
    <t xml:space="preserve"> 3q21 </t>
  </si>
  <si>
    <t xml:space="preserve"> XP_371614.1</t>
  </si>
  <si>
    <t xml:space="preserve"> hypothetical protein FLJ10707 [H...  </t>
  </si>
  <si>
    <t>3p25.3</t>
  </si>
  <si>
    <t xml:space="preserve"> NP_004708.1</t>
  </si>
  <si>
    <t xml:space="preserve"> diacylglycerol kinase, iota [Homo...  </t>
  </si>
  <si>
    <t xml:space="preserve"> 7q32.3-q33 </t>
  </si>
  <si>
    <t xml:space="preserve"> NP_004168.1</t>
  </si>
  <si>
    <t xml:space="preserve"> syntaxin 3A [Homo sapiens]            </t>
  </si>
  <si>
    <t xml:space="preserve"> 11q12.2 </t>
  </si>
  <si>
    <t xml:space="preserve"> NP_006775.1</t>
  </si>
  <si>
    <t xml:space="preserve"> WD repeat-containing protein 3 [H...  </t>
  </si>
  <si>
    <t xml:space="preserve"> 1p13-p12 </t>
  </si>
  <si>
    <t xml:space="preserve"> XP_373561.1</t>
  </si>
  <si>
    <t xml:space="preserve"> hypothetical protein XP_378406 [...  </t>
  </si>
  <si>
    <t>13q12.2</t>
  </si>
  <si>
    <t xml:space="preserve"> NP_057396.1</t>
  </si>
  <si>
    <t xml:space="preserve"> WW domain binding protein 11, Npw...  </t>
  </si>
  <si>
    <t xml:space="preserve"> 12p13.1 </t>
  </si>
  <si>
    <t xml:space="preserve"> NP_569079.1</t>
  </si>
  <si>
    <t xml:space="preserve"> Werner helicase interacting prot...  </t>
  </si>
  <si>
    <t xml:space="preserve"> 6p25.2 </t>
  </si>
  <si>
    <t xml:space="preserve"> NP_060742.2</t>
  </si>
  <si>
    <t xml:space="preserve"> cancer susceptibility candidate ...  </t>
  </si>
  <si>
    <t xml:space="preserve"> 12p12.1 </t>
  </si>
  <si>
    <t xml:space="preserve"> NP_003270.1</t>
  </si>
  <si>
    <t xml:space="preserve"> fast skeletal muscle troponin C [...  </t>
  </si>
  <si>
    <t xml:space="preserve"> 20q12-q13.11 </t>
  </si>
  <si>
    <t xml:space="preserve"> NP_821077.1</t>
  </si>
  <si>
    <t xml:space="preserve"> diacylglycerol kinase, eta isofo...  </t>
  </si>
  <si>
    <t xml:space="preserve"> 13q13.3 </t>
  </si>
  <si>
    <t xml:space="preserve"> NP_612460.1</t>
  </si>
  <si>
    <t xml:space="preserve"> hypothetical protein BC013151 [H...  </t>
  </si>
  <si>
    <t xml:space="preserve"> 12q24.21 </t>
  </si>
  <si>
    <t xml:space="preserve"> NP_060566.1</t>
  </si>
  <si>
    <t xml:space="preserve"> Notchless gene homolog, similar t... </t>
  </si>
  <si>
    <t xml:space="preserve"> 17q21.1 </t>
  </si>
  <si>
    <t xml:space="preserve"> NP_203528.2</t>
  </si>
  <si>
    <t xml:space="preserve"> AAT1-alpha [Homo sapiens]           </t>
  </si>
  <si>
    <t xml:space="preserve"> 3q12-q13.3 </t>
  </si>
  <si>
    <t xml:space="preserve"> NP_002037.2</t>
  </si>
  <si>
    <t xml:space="preserve"> glyceraldehyde-3-phosphate dehydr... </t>
  </si>
  <si>
    <t xml:space="preserve"> NP_037374.1</t>
  </si>
  <si>
    <t xml:space="preserve"> transcription factor IIB [Homo sa... </t>
  </si>
  <si>
    <t xml:space="preserve"> 16q13 </t>
  </si>
  <si>
    <t xml:space="preserve"> NP_620693.1</t>
  </si>
  <si>
    <t xml:space="preserve"> casein kinase 1, delta isoform 2... </t>
  </si>
  <si>
    <t xml:space="preserve"> NP_005518.2</t>
  </si>
  <si>
    <t xml:space="preserve"> heat shock 70kDa protein 1-like,... </t>
  </si>
  <si>
    <t xml:space="preserve"> </t>
  </si>
  <si>
    <t xml:space="preserve"> NP_694550.1</t>
  </si>
  <si>
    <t xml:space="preserve"> RIO kinase 1 isoform 2, AD034 pr...  </t>
  </si>
  <si>
    <t xml:space="preserve"> 6p24.3 </t>
  </si>
  <si>
    <t xml:space="preserve"> NP_872579.2</t>
  </si>
  <si>
    <t xml:space="preserve"> fetal Alzheimer antigen isoform ...  </t>
  </si>
  <si>
    <t xml:space="preserve"> 17q24.3 </t>
  </si>
  <si>
    <t xml:space="preserve"> NP_056292.1</t>
  </si>
  <si>
    <t xml:space="preserve"> transcriptional co-repressor Sin...  </t>
  </si>
  <si>
    <t xml:space="preserve"> 15q23 </t>
  </si>
  <si>
    <t xml:space="preserve"> NP_689755.2</t>
  </si>
  <si>
    <t xml:space="preserve"> hypothetical protein DKFZp761G05... </t>
  </si>
  <si>
    <t xml:space="preserve"> 4q22.1 </t>
  </si>
  <si>
    <t xml:space="preserve"> NP_006752.1</t>
  </si>
  <si>
    <t xml:space="preserve"> tyrosine 3/tryptophan 5 -monooxyg... </t>
  </si>
  <si>
    <t xml:space="preserve"> NP_783195.2</t>
  </si>
  <si>
    <t xml:space="preserve"> Tg737 protein isoform 1 [Homo sa... </t>
  </si>
  <si>
    <t xml:space="preserve"> 13q12.1 </t>
  </si>
  <si>
    <t xml:space="preserve"> NP_001674.1</t>
  </si>
  <si>
    <t xml:space="preserve"> 3p26-p25 </t>
  </si>
  <si>
    <t xml:space="preserve"> XP_098762.6</t>
  </si>
  <si>
    <t xml:space="preserve"> KIAA1416 protein [Homo sapiens]      </t>
  </si>
  <si>
    <t>8q12.1</t>
  </si>
  <si>
    <t xml:space="preserve"> NP_932348.1</t>
  </si>
  <si>
    <t xml:space="preserve"> hypothetical protein LOC284001 [...  </t>
  </si>
  <si>
    <t xml:space="preserve"> 17q25.3 </t>
  </si>
  <si>
    <t xml:space="preserve"> NP_714941.1</t>
  </si>
  <si>
    <t xml:space="preserve"> nucleoporin 62kDa, nuclear pore ...  </t>
  </si>
  <si>
    <t xml:space="preserve"> NP_001322.1</t>
  </si>
  <si>
    <t xml:space="preserve"> catenin (cadherin-associated pro...  </t>
  </si>
  <si>
    <t xml:space="preserve"> 11q11 </t>
  </si>
  <si>
    <t xml:space="preserve"> NP_872345.1</t>
  </si>
  <si>
    <t xml:space="preserve"> hypothetical protein MGC33600 [H...  </t>
  </si>
  <si>
    <t xml:space="preserve"> XP_087593.2</t>
  </si>
  <si>
    <t xml:space="preserve"> KIAA1430 protein [Homo sapiens]      </t>
  </si>
  <si>
    <t>4q35.1</t>
  </si>
  <si>
    <t xml:space="preserve"> XP_377828.1</t>
  </si>
  <si>
    <t xml:space="preserve"> similar to GLP_171_8870_6279 [Ho...  </t>
  </si>
  <si>
    <t>4p16.3</t>
  </si>
  <si>
    <t xml:space="preserve"> NP_659447.1</t>
  </si>
  <si>
    <t xml:space="preserve"> chromosome 10 open reading frame... </t>
  </si>
  <si>
    <t xml:space="preserve"> NP_003542.1</t>
  </si>
  <si>
    <t xml:space="preserve"> non-metastatic cells 5, protein e... </t>
  </si>
  <si>
    <t xml:space="preserve"> 5q31 </t>
  </si>
  <si>
    <t xml:space="preserve"> NP_872434.1</t>
  </si>
  <si>
    <t xml:space="preserve"> hypothetical protein FLJ40083 [H... </t>
  </si>
  <si>
    <t xml:space="preserve"> 3q21.3 </t>
  </si>
  <si>
    <t xml:space="preserve"> NP_055132.1</t>
  </si>
  <si>
    <t xml:space="preserve"> trans-prenyltransferase, polypren... </t>
  </si>
  <si>
    <t xml:space="preserve"> 10p12.2 </t>
  </si>
  <si>
    <t xml:space="preserve"> NP_006556.1</t>
  </si>
  <si>
    <t xml:space="preserve"> CCCTC-binding factor (zinc finger...  </t>
  </si>
  <si>
    <t xml:space="preserve"> 16q21-q22.3 </t>
  </si>
  <si>
    <t xml:space="preserve"> XP_376519.1</t>
  </si>
  <si>
    <t xml:space="preserve"> ankyrin repeat domain 6 [Homo sa...  </t>
  </si>
  <si>
    <t>6q14.2-q16.1</t>
  </si>
  <si>
    <t xml:space="preserve"> XP_040486.3</t>
  </si>
  <si>
    <t xml:space="preserve"> KIAA1789 protein [Homo sapiens]      </t>
  </si>
  <si>
    <t>Xq21</t>
  </si>
  <si>
    <t xml:space="preserve"> NP_660206.1</t>
  </si>
  <si>
    <t xml:space="preserve"> HMG2 like [Homo sapiens]             </t>
  </si>
  <si>
    <t xml:space="preserve"> 1p34.3 </t>
  </si>
  <si>
    <t xml:space="preserve"> NP_000088.3</t>
  </si>
  <si>
    <t xml:space="preserve"> coproporphyrinogen oxidase, copr...  </t>
  </si>
  <si>
    <t xml:space="preserve"> 3q12 </t>
  </si>
  <si>
    <t xml:space="preserve"> XP_114621.3</t>
  </si>
  <si>
    <t xml:space="preserve"> similar to RIKEN cDNA 4930578I06...  </t>
  </si>
  <si>
    <t>8p23.1</t>
  </si>
  <si>
    <t xml:space="preserve"> NP_065764.1</t>
  </si>
  <si>
    <t xml:space="preserve"> KIAA1196 protein [Homo sapiens]      </t>
  </si>
  <si>
    <t xml:space="preserve"> 20q13.33 </t>
  </si>
  <si>
    <t xml:space="preserve"> NP_002572.2</t>
  </si>
  <si>
    <t xml:space="preserve"> pregnancy-associated plasma prot...  </t>
  </si>
  <si>
    <t xml:space="preserve"> 9q33.2 </t>
  </si>
  <si>
    <t xml:space="preserve"> NP_004057.1</t>
  </si>
  <si>
    <t xml:space="preserve"> centrin 1, Centrin-1, EF-hand pro...  </t>
  </si>
  <si>
    <t xml:space="preserve"> 18p11.32 </t>
  </si>
  <si>
    <t xml:space="preserve"> NP_660352.1</t>
  </si>
  <si>
    <t xml:space="preserve"> Hypothetical 55.1 kDa protein F0...  </t>
  </si>
  <si>
    <t xml:space="preserve"> 11q13.3 </t>
  </si>
  <si>
    <t xml:space="preserve"> similar to echinoderm microtubul... </t>
  </si>
  <si>
    <t xml:space="preserve"> NP_870986.1</t>
  </si>
  <si>
    <t xml:space="preserve"> pyruvate kinase, liver and RBC i... </t>
  </si>
  <si>
    <t xml:space="preserve"> 1q21 </t>
  </si>
  <si>
    <t xml:space="preserve"> XP_042978.3</t>
  </si>
  <si>
    <t xml:space="preserve"> KIAA1817 protein [Homo sapiens]      </t>
  </si>
  <si>
    <t>Xq22</t>
  </si>
  <si>
    <t xml:space="preserve"> XP_373868.2</t>
  </si>
  <si>
    <t xml:space="preserve"> similar to hornerin [Homo sapiens]   </t>
  </si>
  <si>
    <t>1q21.3</t>
  </si>
  <si>
    <t xml:space="preserve"> NP_835223.1</t>
  </si>
  <si>
    <t xml:space="preserve"> hypothetical protein LOC90529 [H...  </t>
  </si>
  <si>
    <t xml:space="preserve"> 1p36.11 </t>
  </si>
  <si>
    <t xml:space="preserve"> NP_659490.2</t>
  </si>
  <si>
    <t xml:space="preserve"> hypothetical protein MGC20470 [H...  </t>
  </si>
  <si>
    <t xml:space="preserve"> 11p15.4 </t>
  </si>
  <si>
    <t xml:space="preserve"> XP_373675.2</t>
  </si>
  <si>
    <t xml:space="preserve"> hypothetical protein XP_375336 [...  </t>
  </si>
  <si>
    <t>16p11.2</t>
  </si>
  <si>
    <t xml:space="preserve"> NP_115639.1</t>
  </si>
  <si>
    <t xml:space="preserve"> hypothetical protein DKFZp434B22...  </t>
  </si>
  <si>
    <t xml:space="preserve"> 3q29 </t>
  </si>
  <si>
    <t xml:space="preserve"> guanylate kinase 1 [Homo sapiens]     </t>
  </si>
  <si>
    <t xml:space="preserve"> NP_066187.1</t>
  </si>
  <si>
    <t xml:space="preserve"> ankyrin 2 isoform 2, ankyrin-2, ...  </t>
  </si>
  <si>
    <t xml:space="preserve"> 4q25-q27 </t>
  </si>
  <si>
    <t xml:space="preserve"> NP_060835.1</t>
  </si>
  <si>
    <t xml:space="preserve"> meiosis-specific nuclear structur...  </t>
  </si>
  <si>
    <t xml:space="preserve"> NP_056465.2</t>
  </si>
  <si>
    <t xml:space="preserve"> microtubule-interacting protein ... </t>
  </si>
  <si>
    <t xml:space="preserve"> NP_065867.1</t>
  </si>
  <si>
    <t xml:space="preserve"> kinesin family member 17, kinesi... </t>
  </si>
  <si>
    <t xml:space="preserve"> 1p36.12 </t>
  </si>
  <si>
    <t xml:space="preserve"> NP_000025.1</t>
  </si>
  <si>
    <t xml:space="preserve"> aldolase A, fructose-bisphosphate... </t>
  </si>
  <si>
    <t xml:space="preserve"> 16q22-q24 </t>
  </si>
  <si>
    <t xml:space="preserve"> NP_055040.2</t>
  </si>
  <si>
    <t xml:space="preserve"> alpha isoform of regulatory subu... </t>
  </si>
  <si>
    <t xml:space="preserve"> 19q13.41 </t>
  </si>
  <si>
    <t xml:space="preserve"> NP_065830.1</t>
  </si>
  <si>
    <t xml:space="preserve"> KIAA1336 protein [Homo sapiens]    </t>
  </si>
  <si>
    <t xml:space="preserve"> 2p24.3 </t>
  </si>
  <si>
    <t xml:space="preserve"> axonemal dynein heavy chain 7 [H... </t>
  </si>
  <si>
    <t xml:space="preserve"> NP_695012.1</t>
  </si>
  <si>
    <t xml:space="preserve"> ubiquitin-activating enzyme E1, ... </t>
  </si>
  <si>
    <t xml:space="preserve"> Xp11.23 </t>
  </si>
  <si>
    <t xml:space="preserve"> hypothetical protein DKFZp434O05...  </t>
  </si>
  <si>
    <t xml:space="preserve"> XP_374011.1</t>
  </si>
  <si>
    <t xml:space="preserve"> hypothetical protein XP_379137 [...  </t>
  </si>
  <si>
    <t>2q21.2</t>
  </si>
  <si>
    <t xml:space="preserve"> XP_374600.1</t>
  </si>
  <si>
    <t xml:space="preserve"> similar to GluR-delta2 philic-pr...  </t>
  </si>
  <si>
    <t>7p22.2</t>
  </si>
  <si>
    <t xml:space="preserve"> NP_666017.1</t>
  </si>
  <si>
    <t xml:space="preserve"> NFAT activation molecule 1, calc...  </t>
  </si>
  <si>
    <t xml:space="preserve"> XP_087254.4</t>
  </si>
  <si>
    <t xml:space="preserve"> ATPase, Class VI, type 11B [Homo...  </t>
  </si>
  <si>
    <t>3q27</t>
  </si>
  <si>
    <t xml:space="preserve"> XP_371315.1</t>
  </si>
  <si>
    <t xml:space="preserve"> hypothetical protein XP_375807 [...  </t>
  </si>
  <si>
    <t>1q22</t>
  </si>
  <si>
    <t xml:space="preserve"> NP_059127.1</t>
  </si>
  <si>
    <t xml:space="preserve"> protein kinase, AMP-activated, ga...  </t>
  </si>
  <si>
    <t xml:space="preserve"> NP_055704.2</t>
  </si>
  <si>
    <t xml:space="preserve"> metalloprotease 1, metalloprotea...  </t>
  </si>
  <si>
    <t xml:space="preserve"> 10p15.3 </t>
  </si>
  <si>
    <t xml:space="preserve"> NP_055542.1</t>
  </si>
  <si>
    <t xml:space="preserve"> myeloid/lymphoid or mixed-lineage...  </t>
  </si>
  <si>
    <t xml:space="preserve"> 19q13.1 </t>
  </si>
  <si>
    <t xml:space="preserve"> XP_371227.2</t>
  </si>
  <si>
    <t xml:space="preserve"> ciliary rootlet coiled-coil, roo...  </t>
  </si>
  <si>
    <t>1pter-p36.11</t>
  </si>
  <si>
    <t xml:space="preserve"> NP_055248.1</t>
  </si>
  <si>
    <t xml:space="preserve"> rhabdoid tumor deletion region pr...  </t>
  </si>
  <si>
    <t xml:space="preserve"> 22q11.2 </t>
  </si>
  <si>
    <t xml:space="preserve"> NP_000288.1</t>
  </si>
  <si>
    <t xml:space="preserve"> polycystin 2, polycystwin [Homo s...  </t>
  </si>
  <si>
    <t xml:space="preserve"> 4q21-q23 </t>
  </si>
  <si>
    <t xml:space="preserve"> NP_057196.2</t>
  </si>
  <si>
    <t xml:space="preserve"> polycystic kidney disease 2-like...  </t>
  </si>
  <si>
    <t xml:space="preserve"> 10q24 </t>
  </si>
  <si>
    <t xml:space="preserve"> NP_942592.1</t>
  </si>
  <si>
    <t xml:space="preserve"> ankyrin repeat domain protein 17...  </t>
  </si>
  <si>
    <t xml:space="preserve"> 4q21.1-q21.21 </t>
  </si>
  <si>
    <t xml:space="preserve"> NP_057161.1</t>
  </si>
  <si>
    <t xml:space="preserve"> CGI-147 protein [Homo sapiens]        </t>
  </si>
  <si>
    <t xml:space="preserve"> 17q23.2 </t>
  </si>
  <si>
    <t xml:space="preserve"> NP_006606.1</t>
  </si>
  <si>
    <t xml:space="preserve"> calpain 9, GC36 protein, novel ca... </t>
  </si>
  <si>
    <t xml:space="preserve"> 1q42.11-q42.3 </t>
  </si>
  <si>
    <t xml:space="preserve"> NP_057092.2</t>
  </si>
  <si>
    <t xml:space="preserve"> dynein 2 light intermediate chai... </t>
  </si>
  <si>
    <t xml:space="preserve"> 2p25.1-p24.1 </t>
  </si>
  <si>
    <t xml:space="preserve"> NP_110412.1</t>
  </si>
  <si>
    <t xml:space="preserve"> radial spokehead-like 1, ortholo... </t>
  </si>
  <si>
    <t xml:space="preserve"> 19q13.3 </t>
  </si>
  <si>
    <t xml:space="preserve"> NP_443076.1</t>
  </si>
  <si>
    <t xml:space="preserve"> WD repeat domain 34 [Homo sapiens]  </t>
  </si>
  <si>
    <t xml:space="preserve"> 9q34.13 </t>
  </si>
  <si>
    <t xml:space="preserve"> NP_112584.2</t>
  </si>
  <si>
    <t xml:space="preserve"> hypothetical protein DKFZp586M11... </t>
  </si>
  <si>
    <t xml:space="preserve"> 17p11.2 </t>
  </si>
  <si>
    <t xml:space="preserve"> NP_002701.1</t>
  </si>
  <si>
    <t xml:space="preserve"> protein phosphatase 1, catalytic ... </t>
  </si>
  <si>
    <t xml:space="preserve"> 12q24.1-q24.2 </t>
  </si>
  <si>
    <t xml:space="preserve"> NP_009057.1</t>
  </si>
  <si>
    <t xml:space="preserve"> valosin-containing protein, yeast...</t>
  </si>
  <si>
    <t xml:space="preserve"> 9p13-p12 </t>
  </si>
  <si>
    <t xml:space="preserve"> XP_371661.1</t>
  </si>
  <si>
    <t xml:space="preserve"> hypothetical protein MGC11349 [H...  </t>
  </si>
  <si>
    <t>3q21.3</t>
  </si>
  <si>
    <t xml:space="preserve"> NP_055548.2</t>
  </si>
  <si>
    <t xml:space="preserve"> endosome-associated FYVE-domain ...  </t>
  </si>
  <si>
    <t xml:space="preserve"> 5p15.2-q14.3 </t>
  </si>
  <si>
    <t xml:space="preserve"> NP_056128.1</t>
  </si>
  <si>
    <t xml:space="preserve"> Rho guanine nucleotide exchange f...  </t>
  </si>
  <si>
    <t xml:space="preserve"> 11q23.3 </t>
  </si>
  <si>
    <t xml:space="preserve"> NP_689598.1</t>
  </si>
  <si>
    <t xml:space="preserve"> hypothetical protein FLJ31438 [H...  </t>
  </si>
  <si>
    <t xml:space="preserve"> 2p16.3 </t>
  </si>
  <si>
    <t xml:space="preserve"> NP_115509.2</t>
  </si>
  <si>
    <t xml:space="preserve"> Myc-binding protein-associated p...  </t>
  </si>
  <si>
    <t xml:space="preserve"> NP_003271.1</t>
  </si>
  <si>
    <t xml:space="preserve"> troponin C, slow, Troponin-C1, sl...  </t>
  </si>
  <si>
    <t xml:space="preserve"> 3p21.3-p14.3 </t>
  </si>
  <si>
    <t xml:space="preserve"> NP_891553.1</t>
  </si>
  <si>
    <t xml:space="preserve"> kinesin 2 60/70kDa, kinesin 2 (6...  </t>
  </si>
  <si>
    <t xml:space="preserve"> 14q32.3 </t>
  </si>
  <si>
    <t xml:space="preserve"> NP_115633.2</t>
  </si>
  <si>
    <t xml:space="preserve"> zinc finger, MYND domain contain...  </t>
  </si>
  <si>
    <t xml:space="preserve"> NP_543136.1</t>
  </si>
  <si>
    <t xml:space="preserve"> testes specific A2 homolog, meic...  </t>
  </si>
  <si>
    <t xml:space="preserve"> 21q22.3 </t>
  </si>
  <si>
    <t xml:space="preserve"> NP_775750.1</t>
  </si>
  <si>
    <t xml:space="preserve"> hypothetical protein LOC126248 [... </t>
  </si>
  <si>
    <t xml:space="preserve"> 19q13.12 </t>
  </si>
  <si>
    <t xml:space="preserve"> NP_036356.1</t>
  </si>
  <si>
    <t xml:space="preserve"> NIMA (never in mitosis gene a)-r... </t>
  </si>
  <si>
    <t xml:space="preserve"> 4q33 </t>
  </si>
  <si>
    <t xml:space="preserve"> NP_000260.1</t>
  </si>
  <si>
    <t xml:space="preserve"> nucleoside-diphosphate kinase 1 i... </t>
  </si>
  <si>
    <t xml:space="preserve"> 17q21.3 </t>
  </si>
  <si>
    <t xml:space="preserve"> NP_005720.1</t>
  </si>
  <si>
    <t xml:space="preserve"> peptidylprolyl isomerase F (cyclo... </t>
  </si>
  <si>
    <t xml:space="preserve"> 10q22-q23 </t>
  </si>
  <si>
    <t xml:space="preserve"> NP_008819.1</t>
  </si>
  <si>
    <t xml:space="preserve"> calmodulin 1, phosphorylase kinas... </t>
  </si>
  <si>
    <t xml:space="preserve"> 14q24-q31 </t>
  </si>
  <si>
    <t xml:space="preserve"> NP_075462.1</t>
  </si>
  <si>
    <t xml:space="preserve"> dynein, axonemal, intermediate p... </t>
  </si>
  <si>
    <t xml:space="preserve"> NP_036575.1</t>
  </si>
  <si>
    <t xml:space="preserve"> sperm associated antigen 6 isofor... </t>
  </si>
  <si>
    <t xml:space="preserve"> XP_377910.1</t>
  </si>
  <si>
    <t xml:space="preserve"> similar to RIKEN cDNA A730017C20...  </t>
  </si>
  <si>
    <t>5q31.1</t>
  </si>
  <si>
    <t xml:space="preserve"> NP_005839.1</t>
  </si>
  <si>
    <t xml:space="preserve"> c-myc promoter-binding protein [...  </t>
  </si>
  <si>
    <t xml:space="preserve"> 15q22.2 </t>
  </si>
  <si>
    <t xml:space="preserve"> NP_775853.2</t>
  </si>
  <si>
    <t xml:space="preserve"> phosphoglucomutase 2-like 1 [Hom...  </t>
  </si>
  <si>
    <t xml:space="preserve"> NP_004378.1</t>
  </si>
  <si>
    <t xml:space="preserve"> NK2 transcription factor related,...  </t>
  </si>
  <si>
    <t xml:space="preserve"> 5q34 </t>
  </si>
  <si>
    <t xml:space="preserve"> NP_006776.1</t>
  </si>
  <si>
    <t xml:space="preserve"> mucosa associated lymphoid tissue...  </t>
  </si>
  <si>
    <t xml:space="preserve"> 18q21 </t>
  </si>
  <si>
    <t xml:space="preserve"> XP_085383.7</t>
  </si>
  <si>
    <t xml:space="preserve"> similar to CG1399-PB [Homo sapiens]  </t>
  </si>
  <si>
    <t>16q22.1</t>
  </si>
  <si>
    <t xml:space="preserve"> NP_775799.1</t>
  </si>
  <si>
    <t xml:space="preserve"> hypothetical protein FLJ38615 [H...  </t>
  </si>
  <si>
    <t xml:space="preserve"> 15q24.3 </t>
  </si>
  <si>
    <t xml:space="preserve"> NP_064516.2</t>
  </si>
  <si>
    <t xml:space="preserve"> ataxin-1 ubiquitin-like interact...  </t>
  </si>
  <si>
    <t xml:space="preserve"> NP_848605.1</t>
  </si>
  <si>
    <t xml:space="preserve"> hypothetical protein LOC255239 [...  </t>
  </si>
  <si>
    <t xml:space="preserve"> 11q23.2 </t>
  </si>
  <si>
    <t xml:space="preserve"> NP_114122.2</t>
  </si>
  <si>
    <t xml:space="preserve"> AKAP-associated sperm protein [H...  </t>
  </si>
  <si>
    <t xml:space="preserve"> 5p15.31 </t>
  </si>
  <si>
    <t xml:space="preserve"> XP_209941.2</t>
  </si>
  <si>
    <t xml:space="preserve"> similar to CG17122-PA [Homo sapi...  </t>
  </si>
  <si>
    <t>9q34.13</t>
  </si>
  <si>
    <t xml:space="preserve"> NP_078808.2</t>
  </si>
  <si>
    <t xml:space="preserve"> PF20, sperm-associated WD repeat...  </t>
  </si>
  <si>
    <t xml:space="preserve"> 2q35 </t>
  </si>
  <si>
    <t xml:space="preserve"> NP_659431.5</t>
  </si>
  <si>
    <t xml:space="preserve"> diabetes related ankyrin repeat ...  </t>
  </si>
  <si>
    <t xml:space="preserve"> 2q11.2 </t>
  </si>
  <si>
    <t xml:space="preserve"> NP_060521.2</t>
  </si>
  <si>
    <t xml:space="preserve"> hypothetical protein FLJ10300 [H...  </t>
  </si>
  <si>
    <t xml:space="preserve"> 7q36.3 </t>
  </si>
  <si>
    <t xml:space="preserve"> NP_006851.1</t>
  </si>
  <si>
    <t xml:space="preserve"> RAB, member of RAS oncogene famil... </t>
  </si>
  <si>
    <t xml:space="preserve"> 22q13.1 </t>
  </si>
  <si>
    <t xml:space="preserve"> NP_570967.1</t>
  </si>
  <si>
    <t xml:space="preserve"> dynein, cytoplasmic, light polyp... </t>
  </si>
  <si>
    <t xml:space="preserve"> 16q23.3 </t>
  </si>
  <si>
    <t xml:space="preserve"> NP_003722.1</t>
  </si>
  <si>
    <t xml:space="preserve"> nuclear autoantigen of 14 kDa [Ho... </t>
  </si>
  <si>
    <t xml:space="preserve"> 9q34.3 </t>
  </si>
  <si>
    <t xml:space="preserve"> NP_009120.1</t>
  </si>
  <si>
    <t xml:space="preserve"> ATP-binding cassette, sub-family... </t>
  </si>
  <si>
    <t xml:space="preserve"> 7q36 </t>
  </si>
  <si>
    <t xml:space="preserve"> NP_542408.1</t>
  </si>
  <si>
    <t xml:space="preserve"> dynein light chain 2 [Homo sapiens] </t>
  </si>
  <si>
    <t xml:space="preserve"> NP_000282.1</t>
  </si>
  <si>
    <t xml:space="preserve"> phosphoglycerate kinase 1 [Homo s... </t>
  </si>
  <si>
    <t xml:space="preserve"> Xq13 </t>
  </si>
  <si>
    <t xml:space="preserve"> NP_056031.2</t>
  </si>
  <si>
    <t xml:space="preserve"> KIAA0433 protein [Homo sapiens]     </t>
  </si>
  <si>
    <t xml:space="preserve"> 5q21.2 </t>
  </si>
  <si>
    <t xml:space="preserve"> NP_000678.1</t>
  </si>
  <si>
    <t xml:space="preserve"> S-adenosylhomocysteine hydrolase,... </t>
  </si>
  <si>
    <t xml:space="preserve"> 20cen-q13.1 </t>
  </si>
  <si>
    <t xml:space="preserve"> NP_803875.1</t>
  </si>
  <si>
    <t xml:space="preserve"> fibrocystin L, polycystic kidney... </t>
  </si>
  <si>
    <t xml:space="preserve"> 8q23.2 </t>
  </si>
  <si>
    <t xml:space="preserve"> NP_872313.1</t>
  </si>
  <si>
    <t xml:space="preserve"> hypothetical protein LOC144501 [...  </t>
  </si>
  <si>
    <t xml:space="preserve"> 12q13.13 </t>
  </si>
  <si>
    <t xml:space="preserve"> NP_031397.1</t>
  </si>
  <si>
    <t xml:space="preserve"> bromodomain containing protein 3...  </t>
  </si>
  <si>
    <t xml:space="preserve"> 9q34 </t>
  </si>
  <si>
    <t xml:space="preserve"> NP_115514.2</t>
  </si>
  <si>
    <t xml:space="preserve"> kelch repeat and BTB (POZ) domai...  </t>
  </si>
  <si>
    <t xml:space="preserve"> NP_597713.1</t>
  </si>
  <si>
    <t xml:space="preserve"> apical protein 2 [Homo sapiens]      </t>
  </si>
  <si>
    <t xml:space="preserve"> 5q31.1 </t>
  </si>
  <si>
    <t xml:space="preserve"> NP_115674.1</t>
  </si>
  <si>
    <t xml:space="preserve"> synaptotagmin 3 [Homo sapiens]       </t>
  </si>
  <si>
    <t xml:space="preserve"> NP_001667.2</t>
  </si>
  <si>
    <t xml:space="preserve"> ATPase, H+/K+ transporting, nong...  </t>
  </si>
  <si>
    <t xml:space="preserve"> 13q11-q12.1 </t>
  </si>
  <si>
    <t xml:space="preserve"> NP_003473.1</t>
  </si>
  <si>
    <t xml:space="preserve"> 12q12-q14 </t>
  </si>
  <si>
    <t xml:space="preserve"> NP_116264.2</t>
  </si>
  <si>
    <t xml:space="preserve"> F-box protein FBL2 [Homo sapiens]    </t>
  </si>
  <si>
    <t xml:space="preserve"> 17q21.2 </t>
  </si>
  <si>
    <t xml:space="preserve"> NP_038470.1</t>
  </si>
  <si>
    <t xml:space="preserve"> stomatin (EPB72)-like 2, stomatin...  </t>
  </si>
  <si>
    <t xml:space="preserve"> 9p13.1 </t>
  </si>
  <si>
    <t xml:space="preserve"> XP_371082.1</t>
  </si>
  <si>
    <t xml:space="preserve"> hypothetical protein FLJ20753 [H...  </t>
  </si>
  <si>
    <t>17q25.3</t>
  </si>
  <si>
    <t xml:space="preserve"> NP_036465.1</t>
  </si>
  <si>
    <t xml:space="preserve"> c-myc binding protein, associate ...  </t>
  </si>
  <si>
    <t xml:space="preserve"> 1p33-p32.2 </t>
  </si>
  <si>
    <t xml:space="preserve"> NP_057700.2</t>
  </si>
  <si>
    <t xml:space="preserve"> NM23-H8, sperm-specific thioredo...  </t>
  </si>
  <si>
    <t xml:space="preserve"> 7p14.1 </t>
  </si>
  <si>
    <t xml:space="preserve"> NP_653245.2</t>
  </si>
  <si>
    <t xml:space="preserve"> testis and spermatogenesis cell ...  </t>
  </si>
  <si>
    <t xml:space="preserve"> 4q34.2 </t>
  </si>
  <si>
    <t xml:space="preserve"> NP_002258.2</t>
  </si>
  <si>
    <t xml:space="preserve"> karyopherin alpha 3, importin al... </t>
  </si>
  <si>
    <t xml:space="preserve"> 13q14.3 </t>
  </si>
  <si>
    <t xml:space="preserve"> similar to intestinal membrane m... </t>
  </si>
  <si>
    <t xml:space="preserve"> NP_113615.1</t>
  </si>
  <si>
    <t xml:space="preserve"> chromosome 14 open reading frame... </t>
  </si>
  <si>
    <t xml:space="preserve"> 14q24.3 </t>
  </si>
  <si>
    <t xml:space="preserve"> NP_055721.3</t>
  </si>
  <si>
    <t xml:space="preserve"> protein phosphatase 1E, partner ... </t>
  </si>
  <si>
    <t xml:space="preserve"> XP_028413.4</t>
  </si>
  <si>
    <t xml:space="preserve"> KIAA1374 protein [Homo sapiens]     </t>
  </si>
  <si>
    <t>3q25.33-q26.1</t>
  </si>
  <si>
    <t xml:space="preserve"> NP_060480.1</t>
  </si>
  <si>
    <t xml:space="preserve"> estrogen-related receptor beta li... </t>
  </si>
  <si>
    <t xml:space="preserve"> 3q13.13 </t>
  </si>
  <si>
    <t xml:space="preserve"> ankyrin 2 isoform 2, ankyrin-2, ... </t>
  </si>
  <si>
    <t xml:space="preserve"> NP_002878.2</t>
  </si>
  <si>
    <t xml:space="preserve"> arginyl-tRNA synthetase [Homo sa... </t>
  </si>
  <si>
    <t xml:space="preserve"> 5q35.1 </t>
  </si>
  <si>
    <t xml:space="preserve"> XP_049349.11</t>
  </si>
  <si>
    <t xml:space="preserve"> KIAA0534 protein [Homo sapiens]     </t>
  </si>
  <si>
    <t>10q26</t>
  </si>
  <si>
    <t xml:space="preserve"> XP_113706.5</t>
  </si>
  <si>
    <t xml:space="preserve"> dynein, axonemal, heavy polypept...  </t>
  </si>
  <si>
    <t>12q24.31</t>
  </si>
  <si>
    <t xml:space="preserve"> NP_004930.1</t>
  </si>
  <si>
    <t xml:space="preserve"> DEAD (Asp-Glu-Ala-Asp) box polype...  </t>
  </si>
  <si>
    <t xml:space="preserve"> 2p24 </t>
  </si>
  <si>
    <t xml:space="preserve"> NP_003312.3</t>
  </si>
  <si>
    <t xml:space="preserve"> Tu translation elongation factor...  </t>
  </si>
  <si>
    <t xml:space="preserve"> 16p11.2 </t>
  </si>
  <si>
    <t xml:space="preserve"> NP_954871.1</t>
  </si>
  <si>
    <t xml:space="preserve"> Sp6 transcription factor, Kruppe...  </t>
  </si>
  <si>
    <t xml:space="preserve"> 17q21.32 </t>
  </si>
  <si>
    <t xml:space="preserve"> NP_000525.1</t>
  </si>
  <si>
    <t xml:space="preserve"> postmeiotic segregation 1, human ...  </t>
  </si>
  <si>
    <t xml:space="preserve"> 2q31.1 </t>
  </si>
  <si>
    <t xml:space="preserve"> NP_620714.1</t>
  </si>
  <si>
    <t xml:space="preserve"> two pore segment channel 2, two-...  </t>
  </si>
  <si>
    <t xml:space="preserve"> 11q13.1-q13.2 </t>
  </si>
  <si>
    <t xml:space="preserve"> XP_042833.3</t>
  </si>
  <si>
    <t xml:space="preserve"> KIAA0295 protein [Homo sapiens]      </t>
  </si>
  <si>
    <t>15q22.1</t>
  </si>
  <si>
    <t xml:space="preserve"> NP_061900.1</t>
  </si>
  <si>
    <t xml:space="preserve"> RNA-binding protein [Homo sapiens]    </t>
  </si>
  <si>
    <t xml:space="preserve"> 4p13-p12 </t>
  </si>
  <si>
    <t xml:space="preserve"> XP_050478.1</t>
  </si>
  <si>
    <t xml:space="preserve"> KIAA1202 protein [Homo sapiens]      </t>
  </si>
  <si>
    <t>Xp11.23</t>
  </si>
  <si>
    <t xml:space="preserve"> NP_056492.1</t>
  </si>
  <si>
    <t xml:space="preserve"> SH3 domain containing, Ysc84-like...  </t>
  </si>
  <si>
    <t xml:space="preserve"> 2p25.3 </t>
  </si>
  <si>
    <t xml:space="preserve"> NP_005725.2</t>
  </si>
  <si>
    <t xml:space="preserve"> homeodomain interacting protein ...  </t>
  </si>
  <si>
    <t xml:space="preserve"> 11p13 </t>
  </si>
  <si>
    <t xml:space="preserve"> NP_005176.1</t>
  </si>
  <si>
    <t xml:space="preserve"> calmodulin-like 3 [Homo sapiens]      </t>
  </si>
  <si>
    <t xml:space="preserve"> 10pter-p13 </t>
  </si>
  <si>
    <t xml:space="preserve"> XP_291020.1</t>
  </si>
  <si>
    <t xml:space="preserve"> similar to KIAA2012 protein [Hom...  </t>
  </si>
  <si>
    <t>15q11.2</t>
  </si>
  <si>
    <t xml:space="preserve"> NP_056107.1</t>
  </si>
  <si>
    <t xml:space="preserve"> KIAA0747 protein [Homo sapiens]      </t>
  </si>
  <si>
    <t xml:space="preserve"> NP_000843.1</t>
  </si>
  <si>
    <t xml:space="preserve"> glutathione transferase, deafness...  </t>
  </si>
  <si>
    <t xml:space="preserve"> 11q13 </t>
  </si>
  <si>
    <t xml:space="preserve"> NP_006435.1</t>
  </si>
  <si>
    <t xml:space="preserve"> structural maintenance of chromos...  </t>
  </si>
  <si>
    <t xml:space="preserve"> 9q31.2 </t>
  </si>
  <si>
    <t xml:space="preserve"> NP_006444.2</t>
  </si>
  <si>
    <t xml:space="preserve"> transducin beta-like 3, WD-repea...  </t>
  </si>
  <si>
    <t xml:space="preserve"> NP_115704.1</t>
  </si>
  <si>
    <t xml:space="preserve"> hypothetical protein MGC12458 [H...  </t>
  </si>
  <si>
    <t xml:space="preserve"> 1q44 </t>
  </si>
  <si>
    <t xml:space="preserve"> NP_073621.1</t>
  </si>
  <si>
    <t xml:space="preserve"> hypothetical protein FLJ12476 [H...  </t>
  </si>
  <si>
    <t xml:space="preserve"> 15q22.31 </t>
  </si>
  <si>
    <t xml:space="preserve"> adenylate kinase 1 [Homo sapiens]     </t>
  </si>
  <si>
    <t xml:space="preserve"> NP_005338.1</t>
  </si>
  <si>
    <t xml:space="preserve"> heat shock 70kDa protein 5 (gluc...  </t>
  </si>
  <si>
    <t xml:space="preserve"> 9q33-q34.1 </t>
  </si>
  <si>
    <t xml:space="preserve"> dynein light chain 2 [Homo sapiens]  </t>
  </si>
  <si>
    <t xml:space="preserve"> sperm associated antigen 6 isofor...  </t>
  </si>
  <si>
    <t xml:space="preserve"> NP_002517.1</t>
  </si>
  <si>
    <t xml:space="preserve"> 5' nucleotidase, ecto, Purine 5-P... </t>
  </si>
  <si>
    <t xml:space="preserve"> 6q14-q21 </t>
  </si>
  <si>
    <t xml:space="preserve"> NP_689983.1</t>
  </si>
  <si>
    <t xml:space="preserve"> hypothetical protein MGC35043 [H... </t>
  </si>
  <si>
    <t xml:space="preserve"> 4q21.3 </t>
  </si>
  <si>
    <t xml:space="preserve"> NP_775943.1</t>
  </si>
  <si>
    <t xml:space="preserve"> hypothetical protein MGC41939 [H... </t>
  </si>
  <si>
    <t xml:space="preserve"> 6q21 </t>
  </si>
  <si>
    <t xml:space="preserve"> NP_699207.1</t>
  </si>
  <si>
    <t xml:space="preserve"> hypothetical protein FLJ90575 [H... </t>
  </si>
  <si>
    <t xml:space="preserve"> 4p16.1 </t>
  </si>
  <si>
    <t xml:space="preserve"> NP_776254.1</t>
  </si>
  <si>
    <t xml:space="preserve"> morn [Homo sapiens]                 </t>
  </si>
  <si>
    <t xml:space="preserve"> NP_004335.1</t>
  </si>
  <si>
    <t xml:space="preserve"> caltractin, caltractin (20kD calc... </t>
  </si>
  <si>
    <t xml:space="preserve"> Xq28 </t>
  </si>
  <si>
    <t xml:space="preserve"> NP_653208.2</t>
  </si>
  <si>
    <t xml:space="preserve"> hypothetical protein FLJ32499 [H... </t>
  </si>
  <si>
    <t xml:space="preserve"> 17p13.2 </t>
  </si>
  <si>
    <t xml:space="preserve"> NP_004302.1</t>
  </si>
  <si>
    <t xml:space="preserve"> ADP-ribosylation factor-like 3, A... </t>
  </si>
  <si>
    <t xml:space="preserve"> 10q23.3 </t>
  </si>
  <si>
    <t xml:space="preserve"> NP_064538.2</t>
  </si>
  <si>
    <t xml:space="preserve"> hypothetical protein FLJ21827 [H... </t>
  </si>
  <si>
    <t xml:space="preserve"> NP_006397.1</t>
  </si>
  <si>
    <t xml:space="preserve"> thioredoxin peroxidase, thioredox... </t>
  </si>
  <si>
    <t xml:space="preserve"> Xp22.13 </t>
  </si>
  <si>
    <t xml:space="preserve"> NP_005909.2</t>
  </si>
  <si>
    <t xml:space="preserve"> mitochondrial malate dehydrogena... </t>
  </si>
  <si>
    <t xml:space="preserve"> 7p12.3-q11.2 </t>
  </si>
  <si>
    <t xml:space="preserve"> NP_037473.2</t>
  </si>
  <si>
    <t xml:space="preserve"> hypothetical protein PTD004, hom... </t>
  </si>
  <si>
    <t xml:space="preserve"> NP_063937.1</t>
  </si>
  <si>
    <t xml:space="preserve"> glycogen synthase kinase 3 alpha... </t>
  </si>
  <si>
    <t xml:space="preserve"> 19q13.31 </t>
  </si>
  <si>
    <t xml:space="preserve"> NP_000662.2</t>
  </si>
  <si>
    <t xml:space="preserve"> class III alcohol dehydrogenase ... </t>
  </si>
  <si>
    <t xml:space="preserve"> 4q21-q25 </t>
  </si>
  <si>
    <t xml:space="preserve"> NP_036205.1</t>
  </si>
  <si>
    <t xml:space="preserve"> chaperonin containing TCP1, subu... </t>
  </si>
  <si>
    <t xml:space="preserve"> NP_055922.1</t>
  </si>
  <si>
    <t xml:space="preserve"> KIAA1111 protein [Homo sapiens]      </t>
  </si>
  <si>
    <t xml:space="preserve"> Xp11.22 </t>
  </si>
  <si>
    <t xml:space="preserve"> NP_891554.1</t>
  </si>
  <si>
    <t xml:space="preserve"> MICAL-like 2 isoform 1 [Homo sap...  </t>
  </si>
  <si>
    <t xml:space="preserve"> 7p22.3 </t>
  </si>
  <si>
    <t xml:space="preserve"> NP_055614.1</t>
  </si>
  <si>
    <t xml:space="preserve"> hephaestin isoform b [Homo sapiens]   </t>
  </si>
  <si>
    <t xml:space="preserve"> Xq11-q12 </t>
  </si>
  <si>
    <t xml:space="preserve"> NP_006097.1</t>
  </si>
  <si>
    <t xml:space="preserve"> Yes-associated protein 1, 65 kD, ...  </t>
  </si>
  <si>
    <t xml:space="preserve"> XP_378730.1</t>
  </si>
  <si>
    <t xml:space="preserve"> hypothetical protein XP_378730 [...  </t>
  </si>
  <si>
    <t xml:space="preserve"> NP_079345.1</t>
  </si>
  <si>
    <t xml:space="preserve"> hypothetical protein FLJ14299 [H...  </t>
  </si>
  <si>
    <t xml:space="preserve"> 8p11.23 </t>
  </si>
  <si>
    <t xml:space="preserve"> XP_374501.1</t>
  </si>
  <si>
    <t xml:space="preserve"> similar to intestinal mucin 3 [H...  </t>
  </si>
  <si>
    <t xml:space="preserve"> NP_055566.2</t>
  </si>
  <si>
    <t xml:space="preserve"> metastasis suppressor 1, missing...  </t>
  </si>
  <si>
    <t xml:space="preserve"> 8p22 </t>
  </si>
  <si>
    <t xml:space="preserve"> NP_009041.2</t>
  </si>
  <si>
    <t xml:space="preserve"> telomerase-associated protein 1,...  </t>
  </si>
  <si>
    <t xml:space="preserve"> 14q11.2 </t>
  </si>
  <si>
    <t xml:space="preserve"> NP_000079.1</t>
  </si>
  <si>
    <t xml:space="preserve"> alpha 1 type I collagen prepropro...  </t>
  </si>
  <si>
    <t xml:space="preserve"> 17q21.3-q22.1 </t>
  </si>
  <si>
    <t xml:space="preserve"> NP_056996.1</t>
  </si>
  <si>
    <t xml:space="preserve"> hypothetical protein LOC51059 [Ho...  </t>
  </si>
  <si>
    <t xml:space="preserve"> 8q24.3 </t>
  </si>
  <si>
    <t xml:space="preserve"> NP_006292.2</t>
  </si>
  <si>
    <t xml:space="preserve"> mitogen-activated protein kinase...  </t>
  </si>
  <si>
    <t xml:space="preserve"> 12q13 </t>
  </si>
  <si>
    <t xml:space="preserve"> XP_208993.3</t>
  </si>
  <si>
    <t xml:space="preserve"> Similar to hypothetical gene sup...  </t>
  </si>
  <si>
    <t>17q21.31</t>
  </si>
  <si>
    <t xml:space="preserve"> NP_739576.1</t>
  </si>
  <si>
    <t xml:space="preserve"> HZFw1 protein isoform 3, HZFw1 p...  </t>
  </si>
  <si>
    <t xml:space="preserve"> XP_034872.4</t>
  </si>
  <si>
    <t xml:space="preserve"> septin 8 [Homo sapiens]              </t>
  </si>
  <si>
    <t>5q31</t>
  </si>
  <si>
    <t xml:space="preserve"> NP_057323.2</t>
  </si>
  <si>
    <t xml:space="preserve"> myosin XV, unconventional myosin...  </t>
  </si>
  <si>
    <t xml:space="preserve"> NP_003010.3</t>
  </si>
  <si>
    <t xml:space="preserve"> surfactant, pulmonary-associated...  </t>
  </si>
  <si>
    <t xml:space="preserve"> 10q22.2-q23.1 </t>
  </si>
  <si>
    <t xml:space="preserve"> NP_060034.8</t>
  </si>
  <si>
    <t xml:space="preserve"> stabilin 2, CD44-like precursor ...  </t>
  </si>
  <si>
    <t xml:space="preserve"> 12q23.3 </t>
  </si>
  <si>
    <t xml:space="preserve"> NP_777547.1</t>
  </si>
  <si>
    <t xml:space="preserve"> intraflagellar transport protein...  </t>
  </si>
  <si>
    <t xml:space="preserve"> 17q11.2 </t>
  </si>
  <si>
    <t xml:space="preserve"> NP_115513.2</t>
  </si>
  <si>
    <t xml:space="preserve"> hypothetical protein DKFZp434N18...  </t>
  </si>
  <si>
    <t xml:space="preserve"> 3p25.1 </t>
  </si>
  <si>
    <t xml:space="preserve"> NP_060693.1</t>
  </si>
  <si>
    <t xml:space="preserve"> checkpoint with forkhead and ring...  </t>
  </si>
  <si>
    <t xml:space="preserve"> XP_208835.4</t>
  </si>
  <si>
    <t xml:space="preserve"> similar to hypothetical protein ...  </t>
  </si>
  <si>
    <t xml:space="preserve"> NP_056363.2</t>
  </si>
  <si>
    <t xml:space="preserve"> bullous pemphigoid antigen 1 iso...  </t>
  </si>
  <si>
    <t xml:space="preserve"> 6p12-p11 </t>
  </si>
  <si>
    <t xml:space="preserve"> XP_208809.2</t>
  </si>
  <si>
    <t>15q25.1</t>
  </si>
  <si>
    <t xml:space="preserve"> NP_073614.1</t>
  </si>
  <si>
    <t xml:space="preserve"> RAB, member of RAS oncogene fami...  </t>
  </si>
  <si>
    <t xml:space="preserve"> 7q22.1 </t>
  </si>
  <si>
    <t xml:space="preserve"> NP_919246.1</t>
  </si>
  <si>
    <t xml:space="preserve"> protein containing single MORN m...  </t>
  </si>
  <si>
    <t xml:space="preserve"> 2p22.3 </t>
  </si>
  <si>
    <t xml:space="preserve"> NP_057210.1</t>
  </si>
  <si>
    <t xml:space="preserve"> HSPCO34 protein [Homo sapiens]        </t>
  </si>
  <si>
    <t xml:space="preserve"> 1p32.1-p33 </t>
  </si>
  <si>
    <t xml:space="preserve"> NP_065210.1</t>
  </si>
  <si>
    <t xml:space="preserve"> ankyrin 1 isoform 2, ankyrin-1, ...  </t>
  </si>
  <si>
    <t xml:space="preserve"> 8p11.1 </t>
  </si>
  <si>
    <t xml:space="preserve"> NP_689986.1</t>
  </si>
  <si>
    <t xml:space="preserve"> hypothetical protein MGC33212 [H...  </t>
  </si>
  <si>
    <t xml:space="preserve"> NP_940901.1</t>
  </si>
  <si>
    <t xml:space="preserve"> FLJ46156 protein [Homo sapiens]     </t>
  </si>
  <si>
    <t xml:space="preserve"> 14q23.1 </t>
  </si>
  <si>
    <t xml:space="preserve"> NP_005623.1</t>
  </si>
  <si>
    <t xml:space="preserve"> small optic lobes [Homo sapiens]     </t>
  </si>
  <si>
    <t xml:space="preserve"> NP_653249.1</t>
  </si>
  <si>
    <t xml:space="preserve"> hypothetical protein FLJ32786 [H... </t>
  </si>
  <si>
    <t xml:space="preserve"> 7q33 </t>
  </si>
  <si>
    <t xml:space="preserve"> NP_000792.1</t>
  </si>
  <si>
    <t xml:space="preserve"> FK506-binding protein 1A, FK506-b... </t>
  </si>
  <si>
    <t xml:space="preserve"> 20p13 </t>
  </si>
  <si>
    <t xml:space="preserve"> NP_054757.1</t>
  </si>
  <si>
    <t xml:space="preserve"> basic leucine zipper and W2 domai... </t>
  </si>
  <si>
    <t xml:space="preserve"> 7p21.2 </t>
  </si>
  <si>
    <t xml:space="preserve"> NP_003647.1</t>
  </si>
  <si>
    <t xml:space="preserve"> calcium/calmodulin-dependent prot... </t>
  </si>
  <si>
    <t xml:space="preserve"> 3p25.3 </t>
  </si>
  <si>
    <t xml:space="preserve"> NP_005908.1</t>
  </si>
  <si>
    <t xml:space="preserve"> cytosolic malate dehydrogenase, s... </t>
  </si>
  <si>
    <t xml:space="preserve"> 2p13.3 </t>
  </si>
  <si>
    <t xml:space="preserve"> NP_003150.1</t>
  </si>
  <si>
    <t xml:space="preserve"> cyclin-dependent kinase-like 5, s... </t>
  </si>
  <si>
    <t xml:space="preserve"> Xp22 </t>
  </si>
  <si>
    <t xml:space="preserve"> NP_004152.1</t>
  </si>
  <si>
    <t xml:space="preserve"> RAB1A, member RAS oncogene family... </t>
  </si>
  <si>
    <t xml:space="preserve"> 2p14 </t>
  </si>
  <si>
    <t xml:space="preserve"> NP_002856.1</t>
  </si>
  <si>
    <t xml:space="preserve"> RAB2, member RAS oncogene family ... </t>
  </si>
  <si>
    <t xml:space="preserve"> 8q12.1 </t>
  </si>
  <si>
    <t xml:space="preserve"> NP_057088.1</t>
  </si>
  <si>
    <t xml:space="preserve"> chromosome 20 open reading frame ... </t>
  </si>
  <si>
    <t xml:space="preserve"> 20q12-q13.1 </t>
  </si>
  <si>
    <t xml:space="preserve"> NP_005817.1</t>
  </si>
  <si>
    <t xml:space="preserve"> heterogeneous nuclear ribonucleop...  </t>
  </si>
  <si>
    <t xml:space="preserve"> NP_004548.2</t>
  </si>
  <si>
    <t xml:space="preserve"> notch4 preproprotein [Homo sapiens]  </t>
  </si>
  <si>
    <t xml:space="preserve"> XP_376112.1</t>
  </si>
  <si>
    <t xml:space="preserve"> similar to RAN-binding protein 2...  </t>
  </si>
  <si>
    <t>12q14.1</t>
  </si>
  <si>
    <t xml:space="preserve"> NP_071389.1</t>
  </si>
  <si>
    <t xml:space="preserve"> chromosome 20 open reading frame...  </t>
  </si>
  <si>
    <t xml:space="preserve"> 20q13.2-q13.33 </t>
  </si>
  <si>
    <t xml:space="preserve"> NP_056360.2</t>
  </si>
  <si>
    <t xml:space="preserve"> KIAA0632 protein [Homo sapiens]      </t>
  </si>
  <si>
    <t xml:space="preserve"> NP_003038.2</t>
  </si>
  <si>
    <t xml:space="preserve"> solute carrier family 9, isoform...  </t>
  </si>
  <si>
    <t xml:space="preserve"> 1p36.1-p35 </t>
  </si>
  <si>
    <t xml:space="preserve"> NP_061324.1</t>
  </si>
  <si>
    <t xml:space="preserve"> transmembrane protein SHREW1 [Hom...  </t>
  </si>
  <si>
    <t xml:space="preserve"> 1p36.31 </t>
  </si>
  <si>
    <t xml:space="preserve"> NP_065134.1</t>
  </si>
  <si>
    <t xml:space="preserve"> nuclear pore complex protein [Hom...  </t>
  </si>
  <si>
    <t xml:space="preserve"> 12q14.3 </t>
  </si>
  <si>
    <t xml:space="preserve"> NP_722520.1</t>
  </si>
  <si>
    <t xml:space="preserve"> friend of GATA-1 [Homo sapiens]      </t>
  </si>
  <si>
    <t xml:space="preserve"> 16q24.2 </t>
  </si>
  <si>
    <t xml:space="preserve"> NP_000881.3</t>
  </si>
  <si>
    <t xml:space="preserve"> potassium inwardly-rectifying ch...  </t>
  </si>
  <si>
    <t xml:space="preserve"> 11q24 </t>
  </si>
  <si>
    <t xml:space="preserve"> NP_444279.1</t>
  </si>
  <si>
    <t xml:space="preserve"> LYST-interacting protein LIP8 [H...  </t>
  </si>
  <si>
    <t xml:space="preserve"> NP_001798.1</t>
  </si>
  <si>
    <t xml:space="preserve"> carboxyl ester lipase precursor, ...  </t>
  </si>
  <si>
    <t xml:space="preserve"> NP_005210.2</t>
  </si>
  <si>
    <t xml:space="preserve"> diaphanous 1, deafness, autosoma...  </t>
  </si>
  <si>
    <t xml:space="preserve"> NP_060353.2</t>
  </si>
  <si>
    <t xml:space="preserve"> WD repeat domain 13 protein [Hom...  </t>
  </si>
  <si>
    <t xml:space="preserve"> NP_001931.1</t>
  </si>
  <si>
    <t xml:space="preserve"> atrophin-1 [Homo sapiens]             </t>
  </si>
  <si>
    <t xml:space="preserve"> 12p13.31 </t>
  </si>
  <si>
    <t xml:space="preserve"> NP_115859.2</t>
  </si>
  <si>
    <t xml:space="preserve"> tenascin XB isoform 2, tenascin ...  </t>
  </si>
  <si>
    <t xml:space="preserve"> NP_055892.1</t>
  </si>
  <si>
    <t xml:space="preserve"> sterile alpha and TIR motif cont...  </t>
  </si>
  <si>
    <t xml:space="preserve"> 17q11 </t>
  </si>
  <si>
    <t xml:space="preserve"> NP_056281.1</t>
  </si>
  <si>
    <t xml:space="preserve"> protein tyrosine phosphatase, no...  </t>
  </si>
  <si>
    <t xml:space="preserve"> 3p21.3 </t>
  </si>
  <si>
    <t xml:space="preserve"> NP_940881.1</t>
  </si>
  <si>
    <t xml:space="preserve"> FLJ40321 protein [Homo sapiens]      </t>
  </si>
  <si>
    <t xml:space="preserve"> NP_653316.2</t>
  </si>
  <si>
    <t xml:space="preserve"> hypothetical protein FLJ25200 [H...  </t>
  </si>
  <si>
    <t xml:space="preserve"> 3p24.3 </t>
  </si>
  <si>
    <t xml:space="preserve"> NP_002947.1</t>
  </si>
  <si>
    <t xml:space="preserve"> restin isoform a, cytoplasmic lin...  </t>
  </si>
  <si>
    <t xml:space="preserve"> 12q24.3 </t>
  </si>
  <si>
    <t xml:space="preserve"> NP_002696.2</t>
  </si>
  <si>
    <t xml:space="preserve"> periplakin [Homo sapiens]            </t>
  </si>
  <si>
    <t xml:space="preserve"> NP_714918.1</t>
  </si>
  <si>
    <t xml:space="preserve"> hypothetical protein MGC35182 [H...  </t>
  </si>
  <si>
    <t xml:space="preserve"> 9p22.1 </t>
  </si>
  <si>
    <t xml:space="preserve"> NP_079279.2</t>
  </si>
  <si>
    <t xml:space="preserve"> a disintegrin-like and metallopr...  </t>
  </si>
  <si>
    <t xml:space="preserve"> 12q12 </t>
  </si>
  <si>
    <t xml:space="preserve"> NP_872418.1</t>
  </si>
  <si>
    <t xml:space="preserve"> hypothetical protein FLJ34283 [H...  </t>
  </si>
  <si>
    <t xml:space="preserve"> 11p15.5 </t>
  </si>
  <si>
    <t xml:space="preserve"> NP_059118.1</t>
  </si>
  <si>
    <t xml:space="preserve"> calmodulin-like skin protein [Hom...  </t>
  </si>
  <si>
    <t xml:space="preserve"> 10p15.1 </t>
  </si>
  <si>
    <t xml:space="preserve"> NP_689919.1</t>
  </si>
  <si>
    <t xml:space="preserve"> hypothetical protein MGC26647 [H...  </t>
  </si>
  <si>
    <t xml:space="preserve"> 7q21.13 </t>
  </si>
  <si>
    <t xml:space="preserve"> NP_777283.1</t>
  </si>
  <si>
    <t xml:space="preserve"> adenylate kinase 5 isoform 1, ad...  </t>
  </si>
  <si>
    <t xml:space="preserve"> 1p31 </t>
  </si>
  <si>
    <t xml:space="preserve"> NP_877952.1</t>
  </si>
  <si>
    <t xml:space="preserve"> arsenate resistance protein ARS2...  </t>
  </si>
  <si>
    <t xml:space="preserve"> 7q21 </t>
  </si>
  <si>
    <t xml:space="preserve"> NP_057095.1</t>
  </si>
  <si>
    <t xml:space="preserve"> nuclear receptor-binding factor 1...  </t>
  </si>
  <si>
    <t xml:space="preserve"> 1pter-p22.3 </t>
  </si>
  <si>
    <t xml:space="preserve"> XP_370601.2</t>
  </si>
  <si>
    <t xml:space="preserve"> similar to Mucin 2 precursor (In...  </t>
  </si>
  <si>
    <t>11p15.5</t>
  </si>
  <si>
    <t xml:space="preserve"> NP_068778.1</t>
  </si>
  <si>
    <t xml:space="preserve"> protein phosphatase 1, regulator...  </t>
  </si>
  <si>
    <t xml:space="preserve"> NP_002465.1</t>
  </si>
  <si>
    <t xml:space="preserve"> smooth muscle myosin heavy chain...  </t>
  </si>
  <si>
    <t xml:space="preserve"> 16p13.13-p13.12 </t>
  </si>
  <si>
    <t xml:space="preserve"> NP_003320.1</t>
  </si>
  <si>
    <t xml:space="preserve"> thioredoxin [Homo sapiens]            </t>
  </si>
  <si>
    <t xml:space="preserve"> NP_874365.1</t>
  </si>
  <si>
    <t xml:space="preserve"> scribble isoform N1 [Homo sapiens]   </t>
  </si>
  <si>
    <t xml:space="preserve"> XP_042860.6</t>
  </si>
  <si>
    <t xml:space="preserve"> KIAA0379 protein [Homo sapiens]      </t>
  </si>
  <si>
    <t>3p25.1</t>
  </si>
  <si>
    <t xml:space="preserve"> dynein, cytoplasmic, light polyp...  </t>
  </si>
  <si>
    <t xml:space="preserve"> XP_379894.1</t>
  </si>
  <si>
    <t xml:space="preserve"> similar to importin alpha 1b [Ho...  </t>
  </si>
  <si>
    <t xml:space="preserve"> XP_379967.1</t>
  </si>
  <si>
    <t xml:space="preserve"> similar to KIAA0543 protein [Hom...  </t>
  </si>
  <si>
    <t>7q36.1</t>
  </si>
  <si>
    <t xml:space="preserve"> NP_694992.1</t>
  </si>
  <si>
    <t xml:space="preserve"> hypothetical protein FLJ36812 [H...  </t>
  </si>
  <si>
    <t xml:space="preserve"> 15q14 </t>
  </si>
  <si>
    <t xml:space="preserve"> NP_003179.1</t>
  </si>
  <si>
    <t xml:space="preserve"> mitogen-activated protein kinase ... </t>
  </si>
  <si>
    <t xml:space="preserve"> 6q16.1-q16.3 </t>
  </si>
  <si>
    <t xml:space="preserve"> glutathione transferase, deafness... </t>
  </si>
  <si>
    <t xml:space="preserve"> NP_710181.1</t>
  </si>
  <si>
    <t xml:space="preserve"> hypothetical protein DKFZp434D23... </t>
  </si>
  <si>
    <t xml:space="preserve"> NP_036226.1</t>
  </si>
  <si>
    <t xml:space="preserve"> peroxiredoxin 5 precursor isoform... </t>
  </si>
  <si>
    <t xml:space="preserve"> NP_003324.1</t>
  </si>
  <si>
    <t xml:space="preserve"> ubiquitin and ribosomal protein L... </t>
  </si>
  <si>
    <t xml:space="preserve"> 19p13.1-p12 </t>
  </si>
  <si>
    <t xml:space="preserve"> NP_005585.1</t>
  </si>
  <si>
    <t xml:space="preserve"> nascent-polypeptide-associated co... </t>
  </si>
  <si>
    <t xml:space="preserve"> 12q23-q24.1 </t>
  </si>
  <si>
    <t xml:space="preserve"> NP_443077.1</t>
  </si>
  <si>
    <t xml:space="preserve"> cob(I)alamin adenosyltransferase... </t>
  </si>
  <si>
    <t xml:space="preserve"> 12q24 </t>
  </si>
  <si>
    <t xml:space="preserve"> NP_003148.1</t>
  </si>
  <si>
    <t xml:space="preserve"> NIMA (never in mitosis gene a)-re... </t>
  </si>
  <si>
    <t xml:space="preserve"> 3p21.1 </t>
  </si>
  <si>
    <t xml:space="preserve"> XP_375682.1</t>
  </si>
  <si>
    <t xml:space="preserve"> glycine-, glutamate-, thienylcyc... </t>
  </si>
  <si>
    <t>1p36.32</t>
  </si>
  <si>
    <t xml:space="preserve"> NP_742126.1</t>
  </si>
  <si>
    <t xml:space="preserve"> calcium/calmodulin-dependent pro... </t>
  </si>
  <si>
    <t xml:space="preserve"> 4q26 </t>
  </si>
  <si>
    <t xml:space="preserve"> NP_078954.3</t>
  </si>
  <si>
    <t xml:space="preserve"> hypothetical protein FLJ23441 [H... </t>
  </si>
  <si>
    <t xml:space="preserve"> 11q13.4 </t>
  </si>
  <si>
    <t xml:space="preserve"> NP_001649.1</t>
  </si>
  <si>
    <t xml:space="preserve"> ADP-ribosylation factor 1 [Homo s... </t>
  </si>
  <si>
    <t xml:space="preserve"> 1q42 </t>
  </si>
  <si>
    <t xml:space="preserve"> NP_001484.1</t>
  </si>
  <si>
    <t xml:space="preserve"> GDP dissociation inhibitor 1, men... </t>
  </si>
  <si>
    <t xml:space="preserve"> NP_055785.2</t>
  </si>
  <si>
    <t xml:space="preserve"> kinesin-associated protein 3, sm... </t>
  </si>
  <si>
    <t xml:space="preserve"> NP_001958.1</t>
  </si>
  <si>
    <t xml:space="preserve"> eukaryotic translation initiation... </t>
  </si>
  <si>
    <t xml:space="preserve"> 3q28 </t>
  </si>
  <si>
    <t xml:space="preserve"> NP_000044.1</t>
  </si>
  <si>
    <t xml:space="preserve"> ATPase, Cu++ transporting, beta p...  </t>
  </si>
  <si>
    <t xml:space="preserve"> 13q14.2-q21 </t>
  </si>
  <si>
    <t xml:space="preserve"> NP_003176.1</t>
  </si>
  <si>
    <t xml:space="preserve"> TBP-associated factor 4, TATA box...  </t>
  </si>
  <si>
    <t xml:space="preserve"> NP_945342.1</t>
  </si>
  <si>
    <t xml:space="preserve"> potassium channel tetramerisatio...  </t>
  </si>
  <si>
    <t xml:space="preserve"> 18q12.1 </t>
  </si>
  <si>
    <t xml:space="preserve"> NP_057048.1</t>
  </si>
  <si>
    <t xml:space="preserve"> CGI-38 protein [Homo sapiens]         </t>
  </si>
  <si>
    <t xml:space="preserve"> 16q22.1 </t>
  </si>
  <si>
    <t xml:space="preserve"> NP_689722.1</t>
  </si>
  <si>
    <t xml:space="preserve"> hypothetical protein FLJ31568 [H...  </t>
  </si>
  <si>
    <t xml:space="preserve"> 22q11.23 </t>
  </si>
  <si>
    <t xml:space="preserve"> XP_370836.1</t>
  </si>
  <si>
    <t xml:space="preserve"> similar to ZCCHC2 protein [Homo ...  </t>
  </si>
  <si>
    <t xml:space="preserve"> NP_006152.2</t>
  </si>
  <si>
    <t xml:space="preserve"> neurogenin 1, neurogenic differe...  </t>
  </si>
  <si>
    <t xml:space="preserve"> 5q23-q31 </t>
  </si>
  <si>
    <t xml:space="preserve"> NP_922932.1</t>
  </si>
  <si>
    <t xml:space="preserve"> similar to ADAMTS-10 precursor [...  </t>
  </si>
  <si>
    <t xml:space="preserve"> 5q12.3 </t>
  </si>
  <si>
    <t xml:space="preserve"> NP_851853.1</t>
  </si>
  <si>
    <t xml:space="preserve"> hypothetical protein LOC221496 [...  </t>
  </si>
  <si>
    <t xml:space="preserve"> 6p21.31 </t>
  </si>
  <si>
    <t xml:space="preserve"> XP_371471.1</t>
  </si>
  <si>
    <t xml:space="preserve"> chromosome 22 open reading frame...  </t>
  </si>
  <si>
    <t>22q13.31</t>
  </si>
  <si>
    <t xml:space="preserve"> NP_077306.1</t>
  </si>
  <si>
    <t xml:space="preserve"> solute carrier family 27 member ...  </t>
  </si>
  <si>
    <t xml:space="preserve"> NP_000482.2</t>
  </si>
  <si>
    <t xml:space="preserve"> complement component 1, q subcom...  </t>
  </si>
  <si>
    <t xml:space="preserve"> 1p36.3-p34.1 </t>
  </si>
  <si>
    <t xml:space="preserve"> NP_699193.1</t>
  </si>
  <si>
    <t xml:space="preserve"> hypothetical protein MGC46520 [H...  </t>
  </si>
  <si>
    <t xml:space="preserve"> 6q15 </t>
  </si>
  <si>
    <t xml:space="preserve"> NP_057425.2</t>
  </si>
  <si>
    <t xml:space="preserve"> pancreas-enriched phospholipase ...  </t>
  </si>
  <si>
    <t xml:space="preserve"> 10q23 </t>
  </si>
  <si>
    <t xml:space="preserve"> XP_036299.7</t>
  </si>
  <si>
    <t xml:space="preserve"> KIAA1522 protein [Homo sapiens]      </t>
  </si>
  <si>
    <t>1p34.3</t>
  </si>
  <si>
    <t xml:space="preserve"> NP_003710.1</t>
  </si>
  <si>
    <t xml:space="preserve"> 3',5' cyclic nucleotide phosphod...  </t>
  </si>
  <si>
    <t xml:space="preserve"> 5q14.1 </t>
  </si>
  <si>
    <t xml:space="preserve"> XP_209509.2</t>
  </si>
  <si>
    <t xml:space="preserve"> similar to RIKEN cDNA 0710001B24...  </t>
  </si>
  <si>
    <t>2q37.3</t>
  </si>
  <si>
    <t xml:space="preserve"> XP_371463.1</t>
  </si>
  <si>
    <t>22q12.2</t>
  </si>
  <si>
    <t xml:space="preserve"> XP_291314.2</t>
  </si>
  <si>
    <t xml:space="preserve"> F-box only protein 10 [Homo sapi...  </t>
  </si>
  <si>
    <t>9p13.1</t>
  </si>
  <si>
    <t xml:space="preserve"> NP_056972.1</t>
  </si>
  <si>
    <t xml:space="preserve"> hook homolog 1, hook1 protein [Ho...  </t>
  </si>
  <si>
    <t xml:space="preserve"> 1p32.1 </t>
  </si>
  <si>
    <t xml:space="preserve"> NP_061942.2</t>
  </si>
  <si>
    <t xml:space="preserve"> WD repeat domain 5B [Homo sapiens]   </t>
  </si>
  <si>
    <t xml:space="preserve"> 3q21.1 </t>
  </si>
  <si>
    <t xml:space="preserve"> XP_292943.3</t>
  </si>
  <si>
    <t xml:space="preserve"> similar to Nck-associated protei...  </t>
  </si>
  <si>
    <t xml:space="preserve"> XP_375369.1</t>
  </si>
  <si>
    <t xml:space="preserve"> similar to LHPE306 [Homo sapiens]    </t>
  </si>
  <si>
    <t>16q22.3</t>
  </si>
  <si>
    <t xml:space="preserve"> NP_001421.2</t>
  </si>
  <si>
    <t xml:space="preserve"> endothelial PAS domain protein 1...  </t>
  </si>
  <si>
    <t xml:space="preserve"> 2p21-p16 </t>
  </si>
  <si>
    <t xml:space="preserve"> NP_003091.2</t>
  </si>
  <si>
    <t xml:space="preserve"> sorting nexin 2 [Homo sapiens]       </t>
  </si>
  <si>
    <t xml:space="preserve"> 5q23 </t>
  </si>
  <si>
    <t xml:space="preserve"> NP_001804.1</t>
  </si>
  <si>
    <t xml:space="preserve"> centromere protein E, Centromere ...  </t>
  </si>
  <si>
    <t xml:space="preserve"> 4q24-q25 </t>
  </si>
  <si>
    <t xml:space="preserve"> NP_005563.1</t>
  </si>
  <si>
    <t xml:space="preserve"> lamin A/C isoform 2, 70 kDa lamin...  </t>
  </si>
  <si>
    <t xml:space="preserve"> 1q21.2-q21.3 </t>
  </si>
  <si>
    <t xml:space="preserve"> XP_371086.1</t>
  </si>
  <si>
    <t xml:space="preserve"> similar to dysferlin-interacting...  </t>
  </si>
  <si>
    <t xml:space="preserve"> NP_060041.1</t>
  </si>
  <si>
    <t xml:space="preserve"> hypothetical protein LOC55580 [Ho...  </t>
  </si>
  <si>
    <t xml:space="preserve"> NP_056151.1</t>
  </si>
  <si>
    <t xml:space="preserve"> huntingtin interacting protein 1...  </t>
  </si>
  <si>
    <t xml:space="preserve"> 12q21.1 </t>
  </si>
  <si>
    <t xml:space="preserve"> XP_378177.1</t>
  </si>
  <si>
    <t xml:space="preserve"> hypothetical protein XP_378177 [...  </t>
  </si>
  <si>
    <t>17q11.2</t>
  </si>
  <si>
    <t xml:space="preserve"> NP_001395.1</t>
  </si>
  <si>
    <t xml:space="preserve"> eukaryotic translation elongation...  </t>
  </si>
  <si>
    <t xml:space="preserve"> 11q12.3 </t>
  </si>
  <si>
    <t xml:space="preserve"> XP_209505.3</t>
  </si>
  <si>
    <t xml:space="preserve"> similar to KIAA0445 protein [Hom...  </t>
  </si>
  <si>
    <t xml:space="preserve"> XP_370927.1</t>
  </si>
  <si>
    <t xml:space="preserve"> hypothetical protein LOC146310 [...  </t>
  </si>
  <si>
    <t>16p13.3</t>
  </si>
  <si>
    <t xml:space="preserve"> NP_620151.1</t>
  </si>
  <si>
    <t xml:space="preserve"> hypothetical protein BC014608 [H...  </t>
  </si>
  <si>
    <t xml:space="preserve"> 1q41 </t>
  </si>
  <si>
    <t xml:space="preserve"> NP_000349.1</t>
  </si>
  <si>
    <t xml:space="preserve"> transforming growth factor, beta-...  </t>
  </si>
  <si>
    <t xml:space="preserve"> NP_079337.2</t>
  </si>
  <si>
    <t xml:space="preserve"> hypothetical protein FLJ23420 [H...  </t>
  </si>
  <si>
    <t xml:space="preserve"> 19p13.3 </t>
  </si>
  <si>
    <t xml:space="preserve"> NP_653305.1</t>
  </si>
  <si>
    <t xml:space="preserve"> hypothetical protein FLJ30473 [H...  </t>
  </si>
  <si>
    <t xml:space="preserve"> 22q11.21-q11.22 </t>
  </si>
  <si>
    <t xml:space="preserve"> NP_005173.1</t>
  </si>
  <si>
    <t xml:space="preserve"> carbonic anhydrase VII, carbonic ...  </t>
  </si>
  <si>
    <t xml:space="preserve"> XP_056681.4</t>
  </si>
  <si>
    <t xml:space="preserve"> similar to ribosomal protein L14...  </t>
  </si>
  <si>
    <t xml:space="preserve"> NP_001271.1</t>
  </si>
  <si>
    <t xml:space="preserve"> cold inducible RNA binding protei...  </t>
  </si>
  <si>
    <t xml:space="preserve"> NP_569730.1</t>
  </si>
  <si>
    <t xml:space="preserve"> ATPase, H+ transporting, lysosom...  </t>
  </si>
  <si>
    <t xml:space="preserve"> NP_065080.1</t>
  </si>
  <si>
    <t xml:space="preserve"> leucine zipper transcription fact...  </t>
  </si>
  <si>
    <t xml:space="preserve"> NP_932066.1</t>
  </si>
  <si>
    <t xml:space="preserve"> glutaredoxin 2 isoform 2, CGI-13...  </t>
  </si>
  <si>
    <t xml:space="preserve"> 1q31.2-q31.3 </t>
  </si>
  <si>
    <t xml:space="preserve"> NP_665683.1</t>
  </si>
  <si>
    <t xml:space="preserve"> glutathione S-transferase A1, GS...  </t>
  </si>
  <si>
    <t xml:space="preserve"> 6p12.1 </t>
  </si>
  <si>
    <t xml:space="preserve"> NP_002410.1</t>
  </si>
  <si>
    <t xml:space="preserve"> mitogen-activated protein kinase ...  </t>
  </si>
  <si>
    <t xml:space="preserve"> 11q13.1-q13.3 </t>
  </si>
  <si>
    <t xml:space="preserve"> NP_003123.1</t>
  </si>
  <si>
    <t xml:space="preserve"> spermidine synthase, Spermidine s...  </t>
  </si>
  <si>
    <t xml:space="preserve"> 1p36-p22 </t>
  </si>
  <si>
    <t xml:space="preserve"> NP_006297.2</t>
  </si>
  <si>
    <t xml:space="preserve"> SMC1 structural maintenance of c... </t>
  </si>
  <si>
    <t xml:space="preserve"> Xp11.22-p11.21 </t>
  </si>
  <si>
    <t xml:space="preserve"> NP_004795.1</t>
  </si>
  <si>
    <t xml:space="preserve"> WD40 protein Ciao1 [Homo sapiens]    </t>
  </si>
  <si>
    <t xml:space="preserve"> NP_004746.2</t>
  </si>
  <si>
    <t xml:space="preserve"> ribosomal protein S6 kinase, 90k... </t>
  </si>
  <si>
    <t xml:space="preserve"> 14q31-q32.1 </t>
  </si>
  <si>
    <t xml:space="preserve"> NP_003783.1</t>
  </si>
  <si>
    <t xml:space="preserve"> endothelial differentiation-relat... </t>
  </si>
  <si>
    <t xml:space="preserve"> NP_002873.1</t>
  </si>
  <si>
    <t xml:space="preserve"> RAN binding protein 1 [Homo sapiens] </t>
  </si>
  <si>
    <t xml:space="preserve"> 22q11.21 </t>
  </si>
  <si>
    <t xml:space="preserve"> NP_057004.1</t>
  </si>
  <si>
    <t xml:space="preserve"> ribosomal protein S27-like protei... </t>
  </si>
  <si>
    <t xml:space="preserve"> 15q22.1 </t>
  </si>
  <si>
    <t xml:space="preserve"> NP_003340.1</t>
  </si>
  <si>
    <t xml:space="preserve"> ubiquitin-conjugating enzyme E2 K... </t>
  </si>
  <si>
    <t xml:space="preserve"> 20q13.2 </t>
  </si>
  <si>
    <t xml:space="preserve"> NP_001961.1</t>
  </si>
  <si>
    <t xml:space="preserve"> 17p13-p12 </t>
  </si>
  <si>
    <t xml:space="preserve"> XP_371393.1</t>
  </si>
  <si>
    <t xml:space="preserve"> N-ethylmaleimide-sensitive facto... </t>
  </si>
  <si>
    <t>20p12.3-p11.21</t>
  </si>
  <si>
    <t xml:space="preserve"> NP_006016.1</t>
  </si>
  <si>
    <t xml:space="preserve"> placental protein 11 precursor, 2... </t>
  </si>
  <si>
    <t xml:space="preserve"> 12q13.1 </t>
  </si>
  <si>
    <t xml:space="preserve"> XP_372231.1</t>
  </si>
  <si>
    <t xml:space="preserve"> hypothetical protein FLJ20105 [H... </t>
  </si>
  <si>
    <t>Xq13.1</t>
  </si>
  <si>
    <t xml:space="preserve"> NP_478144.1</t>
  </si>
  <si>
    <t xml:space="preserve"> HEAT-like repeat-containing prot... </t>
  </si>
  <si>
    <t xml:space="preserve"> 14q32.2 </t>
  </si>
  <si>
    <t xml:space="preserve"> NP_066289.1</t>
  </si>
  <si>
    <t xml:space="preserve"> ubiquitin C [Homo sapiens]          </t>
  </si>
  <si>
    <t xml:space="preserve"> NP_057046.1</t>
  </si>
  <si>
    <t xml:space="preserve"> CGI-35 protein [Homo sapiens]        </t>
  </si>
  <si>
    <t xml:space="preserve"> 14q24.2 </t>
  </si>
  <si>
    <t xml:space="preserve"> NP_002038.1</t>
  </si>
  <si>
    <t xml:space="preserve"> glycyl-tRNA synthetase, GlyRS, gl... </t>
  </si>
  <si>
    <t xml:space="preserve"> 7p15 </t>
  </si>
  <si>
    <t xml:space="preserve"> NP_849149.2</t>
  </si>
  <si>
    <t xml:space="preserve"> hypothetical protein FLJ35834 [H... </t>
  </si>
  <si>
    <t xml:space="preserve"> 7q31.33 </t>
  </si>
  <si>
    <t xml:space="preserve"> NP_958842.1</t>
  </si>
  <si>
    <t xml:space="preserve"> RAB5C, member RAS oncogene famil... </t>
  </si>
  <si>
    <t xml:space="preserve"> NP_002700.1</t>
  </si>
  <si>
    <t xml:space="preserve"> 2p23 </t>
  </si>
  <si>
    <t xml:space="preserve"> NP_003339.1</t>
  </si>
  <si>
    <t xml:space="preserve"> ubiquitin-conjugating enzyme E2N,... </t>
  </si>
  <si>
    <t xml:space="preserve"> 12q22 </t>
  </si>
  <si>
    <t xml:space="preserve"> NP_004628.4</t>
  </si>
  <si>
    <t xml:space="preserve"> RAB7, member RAS oncogene family... </t>
  </si>
  <si>
    <t xml:space="preserve"> NP_004387.1</t>
  </si>
  <si>
    <t xml:space="preserve"> DEAD (Asp-Glu-Ala-Asp) box polype... </t>
  </si>
  <si>
    <t xml:space="preserve"> 17q21 </t>
  </si>
  <si>
    <t xml:space="preserve"> NP_006250.1</t>
  </si>
  <si>
    <t xml:space="preserve"> protein kinase, cGMP-dependent, t... </t>
  </si>
  <si>
    <t xml:space="preserve"> 4q13.1-q21.1 </t>
  </si>
  <si>
    <t xml:space="preserve"> NP_006316.1</t>
  </si>
  <si>
    <t xml:space="preserve"> ras-related nuclear protein [Homo... </t>
  </si>
  <si>
    <t xml:space="preserve"> NP_620603.1</t>
  </si>
  <si>
    <t xml:space="preserve"> mitogen-activated protein kinase... </t>
  </si>
  <si>
    <t xml:space="preserve"> NP_002203.1</t>
  </si>
  <si>
    <t xml:space="preserve"> integrin beta 4 binding protein i... </t>
  </si>
  <si>
    <t xml:space="preserve"> 20q12 </t>
  </si>
  <si>
    <t xml:space="preserve"> NP_005902.1</t>
  </si>
  <si>
    <t xml:space="preserve"> methionine adenosyltransferase II... </t>
  </si>
  <si>
    <t xml:space="preserve"> 2p11.2 </t>
  </si>
  <si>
    <t xml:space="preserve"> NP_689488.2</t>
  </si>
  <si>
    <t xml:space="preserve"> hypothetical protein FLJ13946 [H... </t>
  </si>
  <si>
    <t xml:space="preserve"> 2q31.3 </t>
  </si>
  <si>
    <t xml:space="preserve"> NP_005403.2</t>
  </si>
  <si>
    <t xml:space="preserve"> serine hydroxymethyltransferase ... </t>
  </si>
  <si>
    <t xml:space="preserve"> NP_003350.1</t>
  </si>
  <si>
    <t xml:space="preserve"> UDP-glucose dehydrogenase [Homo s... </t>
  </si>
  <si>
    <t xml:space="preserve"> 4p15.1 </t>
  </si>
  <si>
    <t xml:space="preserve"> NP_036525.1</t>
  </si>
  <si>
    <t xml:space="preserve"> phosphoribosylformylglycinamidin... </t>
  </si>
  <si>
    <t xml:space="preserve"> XP_371403.1</t>
  </si>
  <si>
    <t xml:space="preserve"> hypothetical protein XP_375923 [...  </t>
  </si>
  <si>
    <t>20q13.32</t>
  </si>
  <si>
    <t xml:space="preserve"> NP_037497.1</t>
  </si>
  <si>
    <t xml:space="preserve"> ADP-ribosylation factor binding p...  </t>
  </si>
  <si>
    <t xml:space="preserve"> NP_076980.1</t>
  </si>
  <si>
    <t xml:space="preserve"> leukocyte receptor cluster (LRC)...  </t>
  </si>
  <si>
    <t xml:space="preserve"> 19q13.4 </t>
  </si>
  <si>
    <t xml:space="preserve"> NP_073585.6</t>
  </si>
  <si>
    <t xml:space="preserve"> tensin-like SH2 domain-containin...  </t>
  </si>
  <si>
    <t xml:space="preserve"> 7p12.3 </t>
  </si>
  <si>
    <t xml:space="preserve"> XP_371309.1</t>
  </si>
  <si>
    <t xml:space="preserve"> KIAA0460 protein [Homo sapiens]      </t>
  </si>
  <si>
    <t xml:space="preserve"> NP_004703.1</t>
  </si>
  <si>
    <t xml:space="preserve"> hepatocyte growth factor-regulate...  </t>
  </si>
  <si>
    <t xml:space="preserve"> NP_057484.3</t>
  </si>
  <si>
    <t xml:space="preserve"> Huntingtin interacting protein K...  </t>
  </si>
  <si>
    <t xml:space="preserve"> 15q15.1 </t>
  </si>
  <si>
    <t xml:space="preserve"> NP_938026.1</t>
  </si>
  <si>
    <t xml:space="preserve"> hypothetical protein LOC349136 [...  </t>
  </si>
  <si>
    <t xml:space="preserve"> 7q36.1 </t>
  </si>
  <si>
    <t xml:space="preserve"> NP_065955.1</t>
  </si>
  <si>
    <t xml:space="preserve"> pleckstrin homology domain conta...  </t>
  </si>
  <si>
    <t xml:space="preserve"> XP_374042.1</t>
  </si>
  <si>
    <t xml:space="preserve"> hypothetical protein XP_379199 [...  </t>
  </si>
  <si>
    <t>3p14.1</t>
  </si>
  <si>
    <t xml:space="preserve"> NP_689591.1</t>
  </si>
  <si>
    <t xml:space="preserve"> hypothetical protein FLJ31052 [H...  </t>
  </si>
  <si>
    <t xml:space="preserve"> 1q23.1 </t>
  </si>
  <si>
    <t xml:space="preserve"> NP_000453.2</t>
  </si>
  <si>
    <t xml:space="preserve"> ubiquitin protein ligase E3A iso...  </t>
  </si>
  <si>
    <t xml:space="preserve"> 15q11-q13 </t>
  </si>
  <si>
    <t xml:space="preserve"> NP_057552.1</t>
  </si>
  <si>
    <t xml:space="preserve"> chromosome 14 open reading frame ...  </t>
  </si>
  <si>
    <t xml:space="preserve"> 14q24.1 </t>
  </si>
  <si>
    <t xml:space="preserve"> NP_005145.2</t>
  </si>
  <si>
    <t xml:space="preserve"> ubiquitin specific protease 8 [H...  </t>
  </si>
  <si>
    <t xml:space="preserve"> 15q15.3 </t>
  </si>
  <si>
    <t xml:space="preserve"> XP_375408.1</t>
  </si>
  <si>
    <t xml:space="preserve"> hypothetical protein FLJ13735 [H...  </t>
  </si>
  <si>
    <t>17p12</t>
  </si>
  <si>
    <t xml:space="preserve"> NP_853517.1</t>
  </si>
  <si>
    <t xml:space="preserve"> keratin 25B, type I inner root s...  </t>
  </si>
  <si>
    <t xml:space="preserve"> NP_000278.2</t>
  </si>
  <si>
    <t xml:space="preserve"> peroxisomal biogenesis factor 6,...  </t>
  </si>
  <si>
    <t xml:space="preserve"> NP_001922.2</t>
  </si>
  <si>
    <t xml:space="preserve"> dihydrolipoamide S-acetyltransfe...  </t>
  </si>
  <si>
    <t xml:space="preserve"> 11q23.1 </t>
  </si>
  <si>
    <t xml:space="preserve"> NP_056531.1</t>
  </si>
  <si>
    <t xml:space="preserve"> misshapen/NIK-related kinase isof...  </t>
  </si>
  <si>
    <t xml:space="preserve"> NP_079223.2</t>
  </si>
  <si>
    <t xml:space="preserve"> polyhomeotic like 3, early devel...  </t>
  </si>
  <si>
    <t xml:space="preserve"> 3q26.31 </t>
  </si>
  <si>
    <t xml:space="preserve"> NP_115915.1</t>
  </si>
  <si>
    <t xml:space="preserve"> 5'-nucleotidase, cytosolic IA, A...  </t>
  </si>
  <si>
    <t xml:space="preserve"> 1p34.3-p33 </t>
  </si>
  <si>
    <t xml:space="preserve"> NP_776176.2</t>
  </si>
  <si>
    <t xml:space="preserve"> hypothetical protein FLJ37464 [H...  </t>
  </si>
  <si>
    <t xml:space="preserve"> NP_872586.1</t>
  </si>
  <si>
    <t xml:space="preserve"> vestigial-like 2 isoform 1, tran...  </t>
  </si>
  <si>
    <t xml:space="preserve"> 6q22.31 </t>
  </si>
  <si>
    <t xml:space="preserve"> NP_620706.1</t>
  </si>
  <si>
    <t xml:space="preserve"> SWI/SNF-related matrix-associate...  </t>
  </si>
  <si>
    <t xml:space="preserve"> 12q13-q14 </t>
  </si>
  <si>
    <t xml:space="preserve"> NP_941961.1</t>
  </si>
  <si>
    <t xml:space="preserve"> keratin associated protein 18-6,...  </t>
  </si>
  <si>
    <t xml:space="preserve"> NP_037403.1</t>
  </si>
  <si>
    <t xml:space="preserve"> proprotein convertase subtilisin/...  </t>
  </si>
  <si>
    <t xml:space="preserve"> NP_065733.1</t>
  </si>
  <si>
    <t xml:space="preserve"> Cyt19 protein, likely ortholog o...  </t>
  </si>
  <si>
    <t xml:space="preserve"> 10q24.33 </t>
  </si>
  <si>
    <t xml:space="preserve"> NP_055877.3</t>
  </si>
  <si>
    <t xml:space="preserve"> PGC-1 related co-activator [Homo...  </t>
  </si>
  <si>
    <t xml:space="preserve"> 10q24.32 </t>
  </si>
  <si>
    <t xml:space="preserve"> NP_057285.3</t>
  </si>
  <si>
    <t xml:space="preserve"> angiomotin like 2, Leman coiled-...  </t>
  </si>
  <si>
    <t xml:space="preserve"> 3q21-q22 </t>
  </si>
  <si>
    <t xml:space="preserve"> XP_375922.1</t>
  </si>
  <si>
    <t xml:space="preserve"> similar to Protein C20orf85 [Hom...  </t>
  </si>
  <si>
    <t xml:space="preserve"> NP_942136.1</t>
  </si>
  <si>
    <t xml:space="preserve"> acetyl-Coenzyme A carboxylase al...  </t>
  </si>
  <si>
    <t xml:space="preserve"> XP_032278.5</t>
  </si>
  <si>
    <t xml:space="preserve"> signal-induced proliferation-ass...  </t>
  </si>
  <si>
    <t>19q13.13</t>
  </si>
  <si>
    <t xml:space="preserve"> XP_113625.5</t>
  </si>
  <si>
    <t>10q11.22</t>
  </si>
  <si>
    <t xml:space="preserve"> NP_001886.1</t>
  </si>
  <si>
    <t xml:space="preserve"> casein kinase II alpha 1 subunit ...  </t>
  </si>
  <si>
    <t xml:space="preserve"> NP_002131.2</t>
  </si>
  <si>
    <t xml:space="preserve"> heterogeneous nuclear ribonucleo...  </t>
  </si>
  <si>
    <t xml:space="preserve"> 9q21.32-q21.33 </t>
  </si>
  <si>
    <t xml:space="preserve"> NP_055792.1</t>
  </si>
  <si>
    <t xml:space="preserve"> apoptotic chromatin condensation ...  </t>
  </si>
  <si>
    <t xml:space="preserve"> NP_149056.1</t>
  </si>
  <si>
    <t xml:space="preserve"> DMRT-like family B with proline-...  </t>
  </si>
  <si>
    <t xml:space="preserve"> 1p32.3 </t>
  </si>
  <si>
    <t xml:space="preserve"> NP_008989.1</t>
  </si>
  <si>
    <t xml:space="preserve"> calpain 11 [Homo sapiens]             </t>
  </si>
  <si>
    <t xml:space="preserve"> 6p12 </t>
  </si>
  <si>
    <t xml:space="preserve"> NP_005924.1</t>
  </si>
  <si>
    <t xml:space="preserve"> 11q23 </t>
  </si>
  <si>
    <t xml:space="preserve"> NP_005954.2</t>
  </si>
  <si>
    <t xml:space="preserve"> myosin, heavy polypeptide 1, skel...  </t>
  </si>
  <si>
    <t xml:space="preserve"> NP_940926.1</t>
  </si>
  <si>
    <t xml:space="preserve"> LOC161577 protein [Homo sapiens]     </t>
  </si>
  <si>
    <t xml:space="preserve"> NP_001059.2</t>
  </si>
  <si>
    <t xml:space="preserve"> DNA topoisomerase II, beta isozy...  </t>
  </si>
  <si>
    <t xml:space="preserve"> 3p24 </t>
  </si>
  <si>
    <t xml:space="preserve"> NP_006050.2</t>
  </si>
  <si>
    <t xml:space="preserve"> laminin, gamma 3 precursor [Homo...  </t>
  </si>
  <si>
    <t xml:space="preserve"> 9q31-q34 </t>
  </si>
  <si>
    <t xml:space="preserve"> NP_004964.2</t>
  </si>
  <si>
    <t xml:space="preserve"> jumonji, AT rich interactive dom...  </t>
  </si>
  <si>
    <t xml:space="preserve"> 6p24-p23 </t>
  </si>
  <si>
    <t xml:space="preserve"> NP_064597.1</t>
  </si>
  <si>
    <t xml:space="preserve"> hypothetical protein from EUROIM...  </t>
  </si>
  <si>
    <t xml:space="preserve"> 15q26.1 </t>
  </si>
  <si>
    <t xml:space="preserve"> NP_005558.1</t>
  </si>
  <si>
    <t xml:space="preserve"> galectin 3 binding protein, L3 an...  </t>
  </si>
  <si>
    <t xml:space="preserve"> NP_620164.1</t>
  </si>
  <si>
    <t xml:space="preserve"> hypothetical protein BC001573 [H...  </t>
  </si>
  <si>
    <t xml:space="preserve"> NP_115645.3</t>
  </si>
  <si>
    <t xml:space="preserve"> hypothetical protein DKFZp434I09...  </t>
  </si>
  <si>
    <t xml:space="preserve"> NP_055560.1</t>
  </si>
  <si>
    <t xml:space="preserve"> KIAA0233 gene product [Homo sapiens]  </t>
  </si>
  <si>
    <t xml:space="preserve"> NP_659444.1</t>
  </si>
  <si>
    <t xml:space="preserve"> NACHT, leucine rich repeat and P...  </t>
  </si>
  <si>
    <t xml:space="preserve"> 19q13.43 </t>
  </si>
  <si>
    <t xml:space="preserve"> NP_116262.2</t>
  </si>
  <si>
    <t xml:space="preserve"> nm23-phosphorylated unknown subs...  </t>
  </si>
  <si>
    <t xml:space="preserve"> 11q24.1 </t>
  </si>
  <si>
    <t xml:space="preserve"> NP_006653.1</t>
  </si>
  <si>
    <t xml:space="preserve"> Snf2-related CBP activator protei...  </t>
  </si>
  <si>
    <t xml:space="preserve"> NP_055818.3</t>
  </si>
  <si>
    <t xml:space="preserve"> golgin-67 isoform a [Homo sapiens]   </t>
  </si>
  <si>
    <t xml:space="preserve"> 15q11.2 </t>
  </si>
  <si>
    <t xml:space="preserve"> NP_009037.1</t>
  </si>
  <si>
    <t xml:space="preserve"> ubiquitin-like 3 [Homo sapiens]       </t>
  </si>
  <si>
    <t xml:space="preserve"> 13q12-q13 </t>
  </si>
  <si>
    <t xml:space="preserve"> NP_004049.1</t>
  </si>
  <si>
    <t xml:space="preserve"> calcyphosine isoform a, thyroid p...  </t>
  </si>
  <si>
    <t xml:space="preserve"> NP_899199.1</t>
  </si>
  <si>
    <t xml:space="preserve"> asparagine synthetase, glutamine...  </t>
  </si>
  <si>
    <t xml:space="preserve"> 7q21.3 </t>
  </si>
  <si>
    <t xml:space="preserve"> NP_659475.1</t>
  </si>
  <si>
    <t xml:space="preserve"> CG10958-like [Homo sapiens]          </t>
  </si>
  <si>
    <t xml:space="preserve"> 2p24.1 </t>
  </si>
  <si>
    <t xml:space="preserve"> hypothetical protein FLJ32000 [H...  </t>
  </si>
  <si>
    <t xml:space="preserve"> NP_002561.1</t>
  </si>
  <si>
    <t xml:space="preserve"> paired basic amino acid cleaving ...  </t>
  </si>
  <si>
    <t xml:space="preserve"> 15q26 </t>
  </si>
  <si>
    <t xml:space="preserve"> calmodulin 1, phosphorylase kinas...  </t>
  </si>
  <si>
    <t xml:space="preserve"> NP_689658.1</t>
  </si>
  <si>
    <t xml:space="preserve"> chromosome 14 open reading frame...  </t>
  </si>
  <si>
    <t xml:space="preserve"> NP_940683.1</t>
  </si>
  <si>
    <t xml:space="preserve"> hypothetical protein LOC157567 [...  </t>
  </si>
  <si>
    <t xml:space="preserve"> 8q22.3 </t>
  </si>
  <si>
    <t xml:space="preserve"> NP_443105.1</t>
  </si>
  <si>
    <t xml:space="preserve"> MGC16028 similar to RIKEN cDNA 1...  </t>
  </si>
  <si>
    <t xml:space="preserve"> NP_002209.2</t>
  </si>
  <si>
    <t xml:space="preserve"> inter-alpha (globulin) inhibitor...  </t>
  </si>
  <si>
    <t xml:space="preserve"> 3p21-p14 </t>
  </si>
  <si>
    <t xml:space="preserve"> XP_057296.2</t>
  </si>
  <si>
    <t xml:space="preserve"> similar to CG32687-PA [Homo sapi...  </t>
  </si>
  <si>
    <t>3q13.33</t>
  </si>
  <si>
    <t xml:space="preserve"> NP_006267.34</t>
  </si>
  <si>
    <t xml:space="preserve"> splicing factor, arginine/serin...  </t>
  </si>
  <si>
    <t xml:space="preserve"> 2p22.1 </t>
  </si>
  <si>
    <t xml:space="preserve"> NP_076994.1</t>
  </si>
  <si>
    <t xml:space="preserve"> KDEL (Lys-Asp-Glu-Leu) containin...  </t>
  </si>
  <si>
    <t xml:space="preserve"> 13q33 </t>
  </si>
  <si>
    <t xml:space="preserve"> NP_000810.1</t>
  </si>
  <si>
    <t xml:space="preserve"> phosphoribosylglycinamide formylt...  </t>
  </si>
  <si>
    <t xml:space="preserve"> 21q22.11 </t>
  </si>
  <si>
    <t xml:space="preserve"> NP_055449.1</t>
  </si>
  <si>
    <t xml:space="preserve"> protein phosphatase 1F, partner o...  </t>
  </si>
  <si>
    <t xml:space="preserve"> 22q11.22 </t>
  </si>
  <si>
    <t xml:space="preserve"> NP_000664.1</t>
  </si>
  <si>
    <t xml:space="preserve"> class IV alcohol dehydrogenase 7 ...  </t>
  </si>
  <si>
    <t xml:space="preserve"> 4q23-q24 </t>
  </si>
  <si>
    <t xml:space="preserve"> NP_776245.1</t>
  </si>
  <si>
    <t xml:space="preserve"> NP_002755.1</t>
  </si>
  <si>
    <t xml:space="preserve"> phosphoribosyl pyrophosphate synt...  </t>
  </si>
  <si>
    <t xml:space="preserve"> Xq21-q27 </t>
  </si>
  <si>
    <t xml:space="preserve"> NP_940999.1</t>
  </si>
  <si>
    <t xml:space="preserve"> SEC24-related protein C, protein...  </t>
  </si>
  <si>
    <t xml:space="preserve"> NP_005787.1</t>
  </si>
  <si>
    <t xml:space="preserve"> nuclear transport factor 2, place...  </t>
  </si>
  <si>
    <t xml:space="preserve"> NP_689416.1</t>
  </si>
  <si>
    <t xml:space="preserve"> inositol polyphosphate multikina...  </t>
  </si>
  <si>
    <t xml:space="preserve"> 10q21.2-q21.3 </t>
  </si>
  <si>
    <t xml:space="preserve"> NP_036526.2</t>
  </si>
  <si>
    <t xml:space="preserve"> prefoldin 2 [Homo sapiens]           </t>
  </si>
  <si>
    <t xml:space="preserve"> NP_060225.4</t>
  </si>
  <si>
    <t xml:space="preserve"> FLJ20303 protein [Homo sapiens]      </t>
  </si>
  <si>
    <t xml:space="preserve"> 5p15.32 </t>
  </si>
  <si>
    <t xml:space="preserve"> NP_006712.2</t>
  </si>
  <si>
    <t xml:space="preserve"> adenosine kinase isoform b, aden... </t>
  </si>
  <si>
    <t xml:space="preserve"> 10q22 </t>
  </si>
  <si>
    <t xml:space="preserve"> XP_045581.6</t>
  </si>
  <si>
    <t xml:space="preserve"> likely ortholog of mouse 5-azacy... </t>
  </si>
  <si>
    <t xml:space="preserve"> NP_849172.1</t>
  </si>
  <si>
    <t xml:space="preserve"> NOD3 protein, CARD15-like [Homo ... </t>
  </si>
  <si>
    <t xml:space="preserve"> NP_005947.2</t>
  </si>
  <si>
    <t xml:space="preserve"> methylenetetrahydrofolate dehydr... </t>
  </si>
  <si>
    <t xml:space="preserve"> 14q24 </t>
  </si>
  <si>
    <t xml:space="preserve"> NP_000915.1</t>
  </si>
  <si>
    <t xml:space="preserve"> phosphodiesterase 1B, calmodulin-... </t>
  </si>
  <si>
    <t xml:space="preserve"> NP_001687.1</t>
  </si>
  <si>
    <t xml:space="preserve"> ATPase, H+ transporting, lysosoma... </t>
  </si>
  <si>
    <t xml:space="preserve"> 22q11.1 </t>
  </si>
  <si>
    <t xml:space="preserve"> NP_006208.1</t>
  </si>
  <si>
    <t xml:space="preserve"> protease inhibitor 14, pancpin [H... </t>
  </si>
  <si>
    <t xml:space="preserve"> 3q26.1-q26.2 </t>
  </si>
  <si>
    <t xml:space="preserve"> NP_741960.1</t>
  </si>
  <si>
    <t xml:space="preserve"> 5q33.1 </t>
  </si>
  <si>
    <t xml:space="preserve"> NP_932346.1</t>
  </si>
  <si>
    <t xml:space="preserve"> hypothetical protein LOC253827 [... </t>
  </si>
  <si>
    <t xml:space="preserve"> 12q14.1 </t>
  </si>
  <si>
    <t xml:space="preserve"> NP_000294.1</t>
  </si>
  <si>
    <t xml:space="preserve"> phosphomannomutase 2 [Homo sapiens]  </t>
  </si>
  <si>
    <t xml:space="preserve"> 16p13.3-p13.2 </t>
  </si>
  <si>
    <t xml:space="preserve"> NP_054876.2</t>
  </si>
  <si>
    <t xml:space="preserve"> HSPC065 protein [Homo sapiens]      </t>
  </si>
  <si>
    <t xml:space="preserve"> NP_002698.1</t>
  </si>
  <si>
    <t xml:space="preserve"> protein phosphatase 1G, protein p... </t>
  </si>
  <si>
    <t xml:space="preserve"> 2p23.3 </t>
  </si>
  <si>
    <t xml:space="preserve"> NP_036458.2</t>
  </si>
  <si>
    <t xml:space="preserve"> microtubule-associated protein, ... </t>
  </si>
  <si>
    <t xml:space="preserve"> 2p23.3-p23.1 </t>
  </si>
  <si>
    <t xml:space="preserve"> NP_003510.1</t>
  </si>
  <si>
    <t xml:space="preserve"> H2B histone family, member C [Hom... </t>
  </si>
  <si>
    <t xml:space="preserve"> 6p22-p21.3 </t>
  </si>
  <si>
    <t xml:space="preserve"> NP_003539.1</t>
  </si>
  <si>
    <t xml:space="preserve"> histone 2, H4, H4 histone, family... </t>
  </si>
  <si>
    <t xml:space="preserve"> protein tyrosine phosphatase PTP... </t>
  </si>
  <si>
    <t xml:space="preserve"> spermidine synthase, Spermidine s... </t>
  </si>
  <si>
    <t xml:space="preserve"> NP_006787.1</t>
  </si>
  <si>
    <t xml:space="preserve"> AFG3 ATPase family gene 3-like 2,... </t>
  </si>
  <si>
    <t xml:space="preserve"> 18p11 </t>
  </si>
  <si>
    <t xml:space="preserve"> NP_775836.1</t>
  </si>
  <si>
    <t xml:space="preserve"> hypothetical protein LOC222967 [... </t>
  </si>
  <si>
    <t xml:space="preserve"> XP_092778.3</t>
  </si>
  <si>
    <t xml:space="preserve"> similar to RIKEN cDNA 4930509O20... </t>
  </si>
  <si>
    <t>20q11.21</t>
  </si>
  <si>
    <t xml:space="preserve"> NP_816931.1</t>
  </si>
  <si>
    <t xml:space="preserve"> ADP-ribosylation factor-like 6 [... </t>
  </si>
  <si>
    <t xml:space="preserve"> 3q12.1 </t>
  </si>
  <si>
    <t xml:space="preserve"> NP_003508.1</t>
  </si>
  <si>
    <t xml:space="preserve"> H2A histone family, member Q, H2... </t>
  </si>
  <si>
    <t xml:space="preserve"> 1q21-q23 </t>
  </si>
  <si>
    <t xml:space="preserve"> NP_072045.1</t>
  </si>
  <si>
    <t xml:space="preserve"> ribosomal protein S18, 40S ribos... </t>
  </si>
  <si>
    <t xml:space="preserve"> NP_003333.1</t>
  </si>
  <si>
    <t xml:space="preserve"> ubiquitin-conjugating enzyme E2G... </t>
  </si>
  <si>
    <t xml:space="preserve"> NP_620407.1</t>
  </si>
  <si>
    <t xml:space="preserve"> NP_002286.2</t>
  </si>
  <si>
    <t xml:space="preserve"> laminin receptor 1, Laminin recep... </t>
  </si>
  <si>
    <t xml:space="preserve"> NP_598001.1</t>
  </si>
  <si>
    <t xml:space="preserve"> 1q31.3 </t>
  </si>
  <si>
    <t xml:space="preserve"> NP_009035.3</t>
  </si>
  <si>
    <t xml:space="preserve"> ribosomal protein L10a, 60S ribo... </t>
  </si>
  <si>
    <t xml:space="preserve"> 6p21.3-p21.2 </t>
  </si>
  <si>
    <t xml:space="preserve"> NP_071908.2</t>
  </si>
  <si>
    <t xml:space="preserve"> nucleoredoxin, nucleoredoxin 1 [... </t>
  </si>
  <si>
    <t xml:space="preserve"> NP_065130.1</t>
  </si>
  <si>
    <t xml:space="preserve"> 10p14 </t>
  </si>
  <si>
    <t xml:space="preserve"> NP_899243.1</t>
  </si>
  <si>
    <t xml:space="preserve"> echinoderm microtubule associate... </t>
  </si>
  <si>
    <t xml:space="preserve"> 14q31.3 </t>
  </si>
  <si>
    <t xml:space="preserve"> NP_005156.1</t>
  </si>
  <si>
    <t xml:space="preserve"> aldolase C, fructose-bisphosphate... </t>
  </si>
  <si>
    <t xml:space="preserve"> 17cen-q12 </t>
  </si>
  <si>
    <t xml:space="preserve"> NP_000996.2</t>
  </si>
  <si>
    <t xml:space="preserve"> ribosomal protein S3, 40S riboso... </t>
  </si>
  <si>
    <t xml:space="preserve"> 11q13.3-q13.5 </t>
  </si>
  <si>
    <t xml:space="preserve"> NP_001062.1</t>
  </si>
  <si>
    <t xml:space="preserve"> thymidylate synthetase, Thymidyla... </t>
  </si>
  <si>
    <t xml:space="preserve"> NP_079352.2</t>
  </si>
  <si>
    <t xml:space="preserve"> UDP-glucuronate decarboxylase 1 ... </t>
  </si>
  <si>
    <t xml:space="preserve"> 2q12.3 </t>
  </si>
  <si>
    <t xml:space="preserve"> NP_005897.1</t>
  </si>
  <si>
    <t xml:space="preserve"> male germ cell-associated kinase... </t>
  </si>
  <si>
    <t xml:space="preserve"> 6q22 </t>
  </si>
  <si>
    <t xml:space="preserve"> NP_006089.1</t>
  </si>
  <si>
    <t xml:space="preserve"> guanine nucleotide binding protei... </t>
  </si>
  <si>
    <t xml:space="preserve"> 5q35.3 </t>
  </si>
  <si>
    <t xml:space="preserve"> NP_001340.1</t>
  </si>
  <si>
    <t xml:space="preserve"> aspartyl-tRNA synthetase [Homo sa... </t>
  </si>
  <si>
    <t xml:space="preserve"> 2q22.1 </t>
  </si>
  <si>
    <t xml:space="preserve"> NP_002260.2</t>
  </si>
  <si>
    <t xml:space="preserve"> karyopherin alpha 5 (importin al... </t>
  </si>
  <si>
    <t xml:space="preserve"> NP_002624.2</t>
  </si>
  <si>
    <t xml:space="preserve"> phosphoglucomutase 1 [Homo sapiens] </t>
  </si>
  <si>
    <t xml:space="preserve"> NP_001684.2</t>
  </si>
  <si>
    <t xml:space="preserve"> ATPase, H+ transporting, lysosom... </t>
  </si>
  <si>
    <t xml:space="preserve"> 8p22-p21 </t>
  </si>
  <si>
    <t xml:space="preserve"> NP_689547.2</t>
  </si>
  <si>
    <t xml:space="preserve"> FLJ25005 protein [Homo sapiens]     </t>
  </si>
  <si>
    <t xml:space="preserve"> 15q26.3 </t>
  </si>
  <si>
    <t xml:space="preserve"> NP_005339.2</t>
  </si>
  <si>
    <t xml:space="preserve"> heat shock 90kDa protein 1, alph... </t>
  </si>
  <si>
    <t xml:space="preserve"> 14q32.33 </t>
  </si>
  <si>
    <t xml:space="preserve">The associated tabs contain the original data as published in Pazour et al. Witman 2005. Proteomic analysis of a eukaryotic cilium. J. Cell Biol. 170:103-113. </t>
  </si>
  <si>
    <t>For the most up to date information see  ChlamyFP.org</t>
  </si>
  <si>
    <t>ID</t>
  </si>
  <si>
    <t>V2 Gene Model</t>
  </si>
  <si>
    <t>Sequence</t>
  </si>
  <si>
    <t>C_10000001</t>
  </si>
  <si>
    <t xml:space="preserve">MSTRSPRRASNWATAQTTPPATPRRAWWRP*
</t>
  </si>
  <si>
    <t>C_10010001</t>
  </si>
  <si>
    <t xml:space="preserve">QARRHGSGPYPTAPATRPQGPPHEACVPPHTPCPSAPSRGWGQEWDAEEGRGGPRKCTHCTARAPWYGPTWHTSA
</t>
  </si>
  <si>
    <t>C_10010002</t>
  </si>
  <si>
    <t xml:space="preserve">MSGIHAMAACAISGSSPCQLRAHCAAVRVPLGWVPPRGHPCTGCFDEASAKKELAILPGSKPSPAAAPAKPAGAAASEPAAAKGPAKDEKGRPIYTREEVAKHKTPKDRVWVTYKEGVYDITEFIEMHPGALI*
</t>
  </si>
  <si>
    <t>C_10020001</t>
  </si>
  <si>
    <t xml:space="preserve">MPAFALCGCAGAVVWGAACCGALCAARSGELSWACXXXXXXXXXXXXXXXXXXXXXXXXXXXXXXXXXXXXXXXXXXXXXXXXXXXXXXXHTSPSSVFQVLSCKTVLWIGLFTESITLHCPAS*
</t>
  </si>
  <si>
    <t>C_10020002</t>
  </si>
  <si>
    <t xml:space="preserve">MAIILRNLYLTLPDPCSVQPAQPALWGPALVTGLLTASQATTLLTLTYAVNRTHTMPYIKPTLRVNIRPPAALHWPPNPNTTYRETQRQHFCSVHALNNSLGLAWLDPLDVLSYAKRVHAHLTATQDPNALFWKECYCPNSGAFSEFLLNHYLYHNATISNIFAYPNRKLIMRRTHFPRLNGDISKEKVLESLPRAVALA*
</t>
  </si>
  <si>
    <t>C_10030001</t>
  </si>
  <si>
    <t xml:space="preserve">MYALTDIIHHVQPDLIIETGTANGGSALIWASVLELMKYSHREGSSNSSSSSSNSNSGSSSGSSSSGSSGRQARVLSVDLVHPTKAHWAGEGQPTADPTQHPLWRKYVTFIQGSSTSAPVLQQLRQAAAAAARVVVFLDSGHEAQHVRSANSSGVHRATHSDPSPRQ*
</t>
  </si>
  <si>
    <t>C_10040001</t>
  </si>
  <si>
    <t xml:space="preserve">MALGQPQAGNEGGAETDEEDEEDQVHVTAKARKALAGLMTAALMGWRQLPLTEADLGGLAVPDALLARANATVAPLVAAWTARGIWPIQRGSRGLLQREPLCLVSAAADLLCGLQPIRRWLATVYERLKTANPPAPPGEVQSANFAMKRAQTYALIIEASSMPLHIPLTNTIIQELLVNHKQLAAAEYAAAGAELLGSNATAVWQAATAAAKHAGGWKAFANVQQAAGAPAHHDAWRDCGFDFDWLKRLERGGGTFAYFMRTDGAAACVTLTDAAGSSSDGSSSDGSSSSDGNSSDGSSSDGSSSSDGSSSSDGNSS
</t>
  </si>
  <si>
    <t>C_10040002</t>
  </si>
  <si>
    <t xml:space="preserve">MLALVLAGDLDNVDFFAPASSAPLQLRRMQELVAAAGGRLALCRAYANYDTAQRLRGVLPLLERWRLMEVALVPVRADAADMRLVQDAMAFADTAAAGGSSNSSNSSYEDSGSELRGASAPSV*
</t>
  </si>
  <si>
    <t>C_10050001</t>
  </si>
  <si>
    <t xml:space="preserve">MPSTGADHRGPGSLTYAIEPPHKQLGSCMLAHTSCPPRPLVHPRKSSLSWRRTYVWTKQAWAFVRRPRGRWARLRALGSACGVAGRPATVWPGRVDSWRPESRCIVPSTGADHCGPGRWRAWARKARKRPIPHRRSLTYAIEPPHKQLGSCMPLHTPCPPRPLAHP
</t>
  </si>
  <si>
    <t>C_10060001</t>
  </si>
  <si>
    <t xml:space="preserve">MEVAGDDTQRQVGQAYHVKPSKIFRIFLTSLAPEAVLGLPGLMCTINASRERGHEFADIPVHVYGPPGTAAFLVAMMRVSQTYLEITVVVHEFAVGHVSAAELAPIVGGGGGGSGPIAVDKNRRISRLALPPDQLNPRGGVDASLLTFAPEQVWGQPIPPELIISPKRAGRRVVVTGSAADLTPLTAHAHTRGADILVPGAVWLQHGGCTTAAVGAAAAALGVRYVVLSRFSGPSATAAAGAAAAAGATAEQGLQDEEEDELPMDAHTNRLVAEVEAAALAAAGGSAAGSSGNEAAASTGTSRRRSVRKTAVVAGAGAGGSGYAGAAVAAHRLRRVLVLRDLETTMMEKNEGPVEPQEE*
</t>
  </si>
  <si>
    <t>C_10070001</t>
  </si>
  <si>
    <t xml:space="preserve">TTVGAAATALGLGAIEVKEGAVAGAIAVGAGAIEVRTTVGAAATALGLGAIEVKEGAVAGAIAVGAGAIEVRSPLDTCSAVISITPWQDNSHTDARWGRPAQGAARAAATTGPNAVAAAVAAGPAPPPPPPPPLPPGPAPPPPPAGRRAAGRGLPSSISISA
</t>
  </si>
  <si>
    <t>C_10090001</t>
  </si>
  <si>
    <t xml:space="preserve">MMIGVHLIGSGFKNWGGGAFCADNWQHPPATRACFLPAKYPNGTSYLQLNQCWVGPGVMCGDKTKTEVFLPFGSQEYLGLGFLVFITIIFLEIFGSPFMRNASVILALLFGYLIAAVTTYQGKKYVITTKIDQAPGITFLWTTTFPLGFYPPAIIPLMIVFIITSIETVGDTSATMEASRMAVDTEDGTRRIKGALLNDGISGIFSALATSLPLTTFAQNNGVIALTNVAARQAGFAAAFWLFLLGILGKVGAWITTIPECVLGGMTTFLFANVIASGIKIIINGDPLTRRSRFILACSLALAFGVELVPQWATLNLWPVTPGMSPGLRGLRDAIILVISTSFTLGAVVALILNLIIPLDKTDPTVTRCSPGASSVSTENDGKDASFHSDAAQASSAPPPVVTITQRHSSNGFA*
</t>
  </si>
  <si>
    <t>C_10090002</t>
  </si>
  <si>
    <t xml:space="preserve">MPQAGGHPHVGHLAHARRNYQGGGVGLINSPS*
</t>
  </si>
  <si>
    <t>C_1000001</t>
  </si>
  <si>
    <t xml:space="preserve">MSRVTAPRGRLVVVTLRGPQAMGQMLEKAAEAEAEAAAGAAGAEAAGAVVEAAGHKAPAEAEQKGQAVRAGGCGVAPWRVSSHEELAGGRDGQALATHLYVLTKA*
</t>
  </si>
  <si>
    <t>C_1000002</t>
  </si>
  <si>
    <t xml:space="preserve">MRRQEQPSGMDCDLLELQQHTLRARLPKAKERHIGHSSNMQDCNNQKSSARSLLSKGGEHKAAAKPINPTGGFRAKLLAAKRRAAFGGGASTTAMAGHVPAPSPSSGGSGSDAAPGSGGVSNGSSRQQAPSTKANTDTCSNKKPAAPQQSNAAAATTVAVAPATAGSISGARRMEGRCRPYRPPMRVQGDEGGKAATAGTGPAGSSSSGSGLMLRSLVGCLLPHLATAAIEKAAHVAAAVAPRVMAPVAAAAAAVHYRRMEAPVAAAAAVPCRMVAPVAGAVAPKLVAFRPPPPPIMPVHQHQHQHQQAGPRYVARPAVQLMMGPPVVQATAGAAAVAAPRLLQDQSLQMRMQQLQQAQQMWQAQRKKVQEAEARQQRIQEAIEEEEDIVVANVRELMQRCTSGASKPFELIRLKRHLGQGAFGCVDCWEVTERQSATASSAASSSGLAAAASGTATATSSSHTFEAAVKTCALDLEGLAAGGETPHSVEMHAKEAAAVLAVQALDSRHLVKVLGAYVDVLTPGEDVPPRGCGIANLHVGRIVMEVPGESLTDVVTGHRVLAHCAVGGAAAAFDADSEDTSGYRLPETAVRVVLASVLLGLRDLHGRARLAHRDLKLDNLLVGTDRLIKITDFGLVTPLDSQGRLVSEVGGRRGTKGYQAPETLARRTFAANERDLPSWPAAKSDVFAVGVIGAALVCGTESGPEMEAFRGSGELPPHRHASPALRQLLKGMAAADPAQRLGVEEALAHPALRRALSSERARRFIW*
</t>
  </si>
  <si>
    <t>C_1000003</t>
  </si>
  <si>
    <t xml:space="preserve">MLTDLGLVSDSDF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ETAVRVVLASVLLGLRDLHGRARLAHRDLKLDNLLVGTDRLVKITDFGLVTPLDSQGRLVSEVGGRRGTKGYQAPETLARRTFAANERDLPSWPAAKSDVFAVGVIGAALVCGTESGPEMEAFRASGELPPHRHASPALRQLLKGMAAADPAQRLGVEEALAHPALRRALSSERARRFIW*
</t>
  </si>
  <si>
    <t>C_1000004</t>
  </si>
  <si>
    <t xml:space="preserve">MWRRCGGGEDAAAAAAADGAAASTSAASAPAKSAPAPPCVSQEQAGKLGAMTSDKNSALYRAAVKIQARNPRSYRGYKVRKAYIATRIGGVVSELLYSPATFGLDLSSLNMPKPRARIGALMAVVAN*
</t>
  </si>
  <si>
    <t>C_1000005</t>
  </si>
  <si>
    <t xml:space="preserve">MVAPVATAAAGGALAPKLVPFMPPPPPIAPVHQHQHRQHQDQHQQAGPRYVARPAVQPMMGPPVVRATAGAAAVAAPRLLAGAPVKLLMAPQLLQQQHNIQLWERVKKVGMAPGARASFALS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C*
</t>
  </si>
  <si>
    <t>C_1000006</t>
  </si>
  <si>
    <t xml:space="preserve">MQRLQQAKQMWQAQKKKVQEAEARQQRIQEAIQEEEDIVVANVRELMQRCTSGASKPVELIRLKRHLGQGAFGCVDCWEVTERQSATASSAASSSGLAAAAASGTATATSSSHTFEAAVKTCALDLKGLAAGGETPHSVEMHAKEAAAVLAVQALDSRHLVKVLGAYVDVLTPGEDVPPRGCGIANLRVGRIVMEVARESLTDVVIRGS*
</t>
  </si>
  <si>
    <t>C_1000007</t>
  </si>
  <si>
    <t xml:space="preserve">RQPPHARPRRPRRPSSTSHPAVLRPRAPTRRHQRRHPHPPPPVWAGIYNPHPHPHPSRAACACVCFGRSLTHRGHALQPGRPLRRHLAVHQREVADHCARLGRHPSPSPRRPHHIRPGPRHPPGAGPPAVHAWGRAQTPCPNPNALAFAAKSAN*
</t>
  </si>
  <si>
    <t>C_1000008</t>
  </si>
  <si>
    <t xml:space="preserve">MAIEKMHISYNEIHQAIADCVEGKDVYESFKPTLIIAIGSGGFIPARMLRTFLKAKCGKSLPIQTIGLVLYDDNLDKYDPDTAVVRKTQWLNYSHGEGTGISLQGHNILIVDEVDDTRKTLSYAVAELTKDAEKQRHEYEARRKEGEPEWQQPKLGVFVVHNKIKDKKGSLPADVLESRYFKCMDVPDNWIVYPWDALDIETHQQRADERRAGERAAKKAKVDGDQ*
</t>
  </si>
  <si>
    <t>C_1000009</t>
  </si>
  <si>
    <t xml:space="preserve">MASLCMRSSLAPKVASRSSAFLASPVAPVRSVAPVKAAPTTVVVEAKLKTRKSAAKRFKVTGSGKVTARHAGKQHFNEKMTRDHIRDSSKMFVLSPANIYNATKCLPNSGVGGK*
</t>
  </si>
  <si>
    <t>C_1000010</t>
  </si>
  <si>
    <t xml:space="preserve">MLAKFLSALLYLLSAVAVSSFSTDVDEERLIGWKGETYSQRAAEEWSLTVTESEGIPWIETVSWNPRVFIYHNFLSDAECRHIKRTAAPMMKRSSVVGTNGSSVLDTIRTSYGTFIRRRHDPVVERVLRRVAAWTKAPPENQEDLQVLRYGPGQKYGAHMDSLIDDSPRMATVLLYLHDTEYGGETAFPDSGHWLDPSLAQSMGPFSECAQGHVAFRPKKGDALMFWSIKPDGTHDPLSLHTGCPVVTGVKWTATSWVHSMPYNYDDYFKCKKNPAYMESHCGRSCGACEPCAGADDLACINRNREKLGFMVYDNEELDA*
</t>
  </si>
  <si>
    <t>C_1000011</t>
  </si>
  <si>
    <t xml:space="preserve">MQAVLASSCAYHDAVNLQQQQVQQQQQQQQHVPSEAAAALGVPAREATGPATTAPTTDATAGTDTRADQLAAGLQRGGQLAAAGMLAAAAALGGAMHRGADAAVARWAPAEQRKDLSPEAQARLDKAKSVAAQVAEVSGKAVGGVLSVTAAAAGALAQKISGTGVGRSLSNGRVAGASVQDMRKVGVAGVEAVEAVYEGLADAARVLLAHGHSATTRVVDHKYGPGAAQATGAGFCVAQSAAETGLHVMKLRPTALVKKVIKGAAKQVVLGSAASASAAASGPGATANGPNGAGGAGGAGGRGNGHGGGGGGDLATGPIASSQSAPAVLMAPLHPLPSSAQTYPHPQPHPQQQQQQQQQQQRQQVSTPVAAASTLAALSGGPQQYPPQQPYPQQQQQPQPHGQPQHPSQQPQQQSFTQPPPQQRPPQSAAGGVAAGGVAAGGVAAGGVATGVAVTGPVPAYPVAGPATRPQPQPQLQPQSQPLPVVDYTPSAAAFYAAAAPAAAPGEAGPAAAWGAAAGLPYPAVSAGQYGAGYYPAVPRT*
</t>
  </si>
  <si>
    <t>C_1000012</t>
  </si>
  <si>
    <t xml:space="preserve">MDTHKEQAGLGICAAAARALGPSVGFSACRPEVFAILEPYRIGTLEGGAAAAAAASAALKDPYAGDPARHPVLIPRTQKPFNGETPGSLLAASPVTPTDVFFVRNHLPVPAVDTEHYRLQVTGEGARSLELSLSELQSRFRKHHVTATIQCSGNRRNEMSQVKPVKGLEWDQGAIGTAVWGGVRLRDVLKAAGLSEDDPAVRHIHFEGLDKDPATGDVYGASIPLSRALSPECDVLLAYEMNGAPLNVDHGAPLRVVVPGVTGARSVKWLGRIVASPSESSSHWQQRDYKAFCPSVDWDSVDWGSAPAIQEPPVTSAICEPAPGTVLSAADGEVTLRGYAWSGGGRGIVRVDVSSDGGKTWSAARLLPPPPGAPAQGSYTGAWAWTLWEATLPLPAAGSDSSVTLVVKAVDSSYNNQPDSVAGIWNLRGVVNNAWHRVTLPLEQ*
</t>
  </si>
  <si>
    <t>C_1000013</t>
  </si>
  <si>
    <t xml:space="preserve">MRSLQSRPASTFRPCKGSNRIVRMRSTAAQPISTMELKPDVAQKLRHAEAVCFDVDSTFCEDESIDELAAYLGVGEQVAALTAKAMGGTVEFKEALRTRLGVMHPSRQAVDKFLADHPHRVTKGIPELVALLKARGQEVFLVSGGFRQIIHPLAESLGIPLSHVFANSILFDHDGRYAGFDESEFTCRSGGKPAAIRHIKEKYGYEEVVMVGDGATDAEARSEGAASLFIGYGGVVVRPTVAAQADWYIMDIQQMIDVLKAAPPANAH*
</t>
  </si>
  <si>
    <t>C_1000014</t>
  </si>
  <si>
    <t xml:space="preserve">MANAVERSCTMLVYNDKQASASEIREALEGNDPLAKQAAMKKAVSLLLAGEQLPALFITIVRYVLPSEDHMVQKLLLLYLEAIEKTDASGKLLPEMILICQNLRNNLQHPNEYIRGVTLRFLCRIKEEEILEPLVPSILANLEHRHSYVRRNAVLAINSIYKLPKGELLMPDAPETIERLLRQEQDLSARRNCLAMLTNHATDRAIRYLLDSADQLGSWGDLLQLSALDLIRKACRSSPAEKGKFIKTILVLLQSPSPAVMYECAVTLTSLSSAPSAVRAAANCFCTLLASHSDNNVKLIVLDRLQELKEKHREVMTEVVMDTLRALSSPSLDIRKKTLDISLDLITARNIDEVVGVLKKEVVKTQNKEYDKAGEYRQMLVQAIHSCAVKFPEVAGNVVHVLMDFLGDANTASALDVIFFVREIMETNARLRPNVLERLHTIFYQIRSSRVVSCALWIMGEYCATTSEIVAALATLKEALGPVPFLAEPTEDEAAAPAAGSSAAAAAPTATVGSKRPAVLADGTYATQSAVAEVSSASALAATGAGSGPNLRALLLAGDFFLGGVVAGTQVKLLLRLKALKETPGPQLNAYTAEAMQYVVATLRLGEAAGATPTPLDADSRDRMMLCLRVLAGQDTWSNEVWLADCRAAFASLTHEKQREANARKASAQARAAVQPDDLIDFQVLKNRKGLSQLEVEDEVTSDLARATGYAEAAAAASSRLNRVLQLTGLSDPVYAEAVVTVHQYDIVLDVTVTNRTAETMQALCLELATMGDLKLVERPQNYTLAPGDTKLIRANIKVSSTETGVIFGNIVYEGTGYAERSVVVLNDIHIDIMDYISPAYCADVQFRNMWAEFEWENKVAIATSFNDVAAFLQHIIATTNMKCLTPPSALEGECGYLAANLYAKSVFGEDALVNVSVEKTAGGPDGAGGRLVGYIRIRSKTQGIALSLGDKITLMQKAPPATAAA*
</t>
  </si>
  <si>
    <t>C_1000015</t>
  </si>
  <si>
    <t xml:space="preserve">MGAGSALQDVCLLLQLQLPAGSSTQQQEQPAVPCYSLRCALDAGLLGAVERTLRQPDVLLQPESCRYMPHAVRVLAAVQQLLCSSGVWPAALAHGPLAQVAGLVASLARVTAALANVAVGYVGISGSIPLPLFAACAGGLPRADWEALALNHAGDAFSCCLAGLLHLLLAAIDGGSDDGLPSGRAQPQHAREHLQREPQQQEQPQQDPPQRGQPQPPQEQEEWQDAGWRASVAAAGGGGPPAGSAPSAQQRLLGSLAVGLWAGYIAHTAANIICGVPEGPLPSDACAALRVLLPPITRVLVQACMSHRLAVAADVRLRNVRQALVGVQKEGGGGTDAETAALQELQQLEEEAEQAAAVARSWAELRGRLEMRVLGLLMLSSARAVAQSGDRRLQAMWLRLLAVWWSQGSLEALDGFVWASRTRAADRDAGAAAAEAENAGGGGDGGGGGGTAADIGGASAGIAGTPAAARDGCAGRTTSSSSSQHNDGGGCSRARADELPVDTVTPELVSMARAHGWPELADFVSHGPVVMRRVLGDAVLQPGTKAEALAAAVAGKHEEWVDGMEPVMRKLWVSMTGADWFTGLAAQQTWLLPRVEVERQLLAASSNSSSDGGSGVACTGVRLCGNPDCRQLDGPTAVLAPGTGKTCARCRSVTYCCGECQLRHWTEGGHKEECPRLAAAALRRTEEK*
</t>
  </si>
  <si>
    <t>C_1000016</t>
  </si>
  <si>
    <t xml:space="preserve">MGARRRTLLHASLIAAFLAACLSVPMSAAASAAAAATAPAAGEAATAAGLQAGRGGALSRLLLLADTGPVAKAEAEAETQAETQAKAEAEASSPEATATGVSASAAGAGAVASGGAARAAGEGGGAAAGRAAGESASGGAAGGKGDGEVVLDDLGDGDGTGDGGGGGGALLMRPSFDASLDWAANVTAKPVPRHLLLARRVFGPVSHWRAGTARAGSGTLNHGTGGAAAGGGGVVDAAAAALGGGAAAAAALSAPSVVLRPRHVRSGSGAGTGGSLPTLGLEIRDRVVGFGGGAGAGGGDSAGAGGVGGSAAAGAAAGAAAGLLLPQSAVGAAGALGGAGAAAGGGGPGGQVVVEMAGLGGMAAGGGGGGAAEKKKGSRWLFGF*
</t>
  </si>
  <si>
    <t>C_1000017</t>
  </si>
  <si>
    <t xml:space="preserve">MHSFDNAEVYADGEAEVIMGQAIKELGLKRSDLVLSTKIFWGGPGPNDRGLSRKHVIEGTQAALSRLQTSYVDLLFCHRPDPDTPIEETVRAMNHCLDRGWALYWGTSEWSAEQIKQARAIAVRLGLQPPVMEQPEYNLFERHKV*
</t>
  </si>
  <si>
    <t>C_1000018</t>
  </si>
  <si>
    <t xml:space="preserve">MGPRHHCQVESDYAPLYDSEPGLGLTVWSPLASGILTGKYGGGGGGTAAPAGSRLSMEEHKAKLDSRAHHIAAAERLKPLAAELGCSPAQLALAWTLTNPRVRDNMGALAVLPKLTPQLVQRLEHEIAQALVEAEQAK*
</t>
  </si>
  <si>
    <t>C_1000019</t>
  </si>
  <si>
    <t xml:space="preserve">MYKGLGPTLLALLPNWAVYFVVYDSLKKRLGAVPTAAQQPQGPGEAGGGGAAAVPQLPTSHLTHMAAAAGAGAVASRKAERRAREEYDRAHRETVTALRNQRLDRLVAEGSAGGSGVAAEAEAAAPLEGSEEATAEAAAAAAAAAAAATTDTLTVPELVATSAFAKVVASTATYPHEVVRSYMHLSGSGPLSGLKEAVTAVWREDGLRGFYRGCAANLVRTTPAAAMTFTTFELVSRALRESM*
</t>
  </si>
  <si>
    <t>C_1000020</t>
  </si>
  <si>
    <t xml:space="preserve">MRRTTIAGWWCGTTTWSCCTASAAAADRQGRQQGQARAQGQAQAQAQAQAQAQAQAQAQAQAQGQEQGQEQAQGQEQAQEGPSQGLEEYARRALHVHQPLRPNFRRYYRVVPAATYLSHFASDRSHMRRPGGGWSSPPPPYPPLVAPADGAPHTLERYWDMRPSPGAQAAAATAVATLQAAELQEGEQQEAEQEEGRKARLAATRAAASTGLLEAVAAAGPFGMVLNEPLLMMAFGAAVK*
</t>
  </si>
  <si>
    <t>C_1000021</t>
  </si>
  <si>
    <t xml:space="preserve">MEEREKLQKELNDIGAEIARMSESAESAKDAEDKRYYREKELMLRKKELLLLEKFEARASAAGLGAGSAAGAGAAAGLGPGSTAADVHPIASSMVAALLRMPAVPGPGELLSLGPNIVFQFQPDFSALYVRECYPRLFDALVCDEKPTKYIVTGTPGIGKSWFATYLILRLLKRSSPPPFIVWEHFMYPGEAWCYVHETGQVVMGQRSSFRQLLYNPATWYIVDGAPPLFDILARTVLLTSPKRDTFKELRKQGAALLYMPLWELDELQACRRLMYSTVDESLTTALHQHYGGVARFALGLPWTNPGKGLHKLLEELRAAVDGCNTAQMQSSIGAISSGPEVSHRLLHIVSNKETFEMQYLVFASKWVAEEFAKKAVRAELQALVSLLSSTSGALYGMLYEATMHAVLTMGGCFTAVPISYGVKTSTFIRGVEEKLQFDPCTEQEFFEVAVPSSPTEQIYYRPSSARFPTVDALRRGNGTCDFFQMTVQNSKRLDTFRTFSHNSHNRHTKIRWPLTRPLTAAATTSGSRKLRWW*
</t>
  </si>
  <si>
    <t>C_1000022</t>
  </si>
  <si>
    <t xml:space="preserve">MRHDSANASSISPADIEKSRCGVVVGFGTAAAPESQRSPAQAEAARAPRLQTPAAHCQGAGPGLREGGAILGRRNAFLGPDMPSTSMPRIQSIRGACHPETHRCVAARAASQPPRLTPARPEQTEQSSQ
</t>
  </si>
  <si>
    <t>C_1000023</t>
  </si>
  <si>
    <t xml:space="preserve">MLEPDATIVLPPAVDDDACNAPALGTTLLAQLPAQRGEAAPAGGSVRIGGDVALGGSPGAGLEPEGLEGRYGGQHSARQRLGRPHHQQRPQHQHPATSQAQPYEQQQQLQLEHQQEQQQQQPQQRVLRGTQAALEPEQEQEVAGRRQQAHQGTRQHTQRHAQPQHRHQQTGKSSSSSSSSTAAAAEQVIGRYQLSHALSHAPDARALVELLAEAVARPGRLDPVCMSAAVCRMARLQEREGEERQRRRWQEHQWRLEQAEAEAKAEAHERARARARRHTNTASTPNSLSSLSGAGEGPPLAEQHQHPPDHLQRPSLSLPPQVLPQRVDSNGTGGSIGGGSDREGWQGAGASTGRPLLEHFLDLVGEAVEQCHQLSASVAAPGRTRGPSGTSTSTSTSGPTSTGTSTSTSTKATTTNNNDTAAPVRPFRPREVANVVWGLARLRGRDARLGGGGGTAARQALLLHIAGGLLLPPPPPPQGQTQQRRRQQQQQRVPLPQLQSPQWRPAELAMLGWGMGRSQAAPPSGAWLGAYLAAWDRPMLAAAAPGDLACVMWAVARWRLAAASRAAWHGASSASSGAGAGGGDGDGGMSGSSEGRSGGGGSGGRSGGAGPWRGLEVEPAGALEAWLQRFWEVSEPSLRASAAAHASAAAAAAADVGHLQPQPPASGPASAPPSRPRSAAVSPTSSMSDVEDGGSSSSSGSSYNSGGSSFSPRGRASNTALLPPAQRPARPSWFAAGTDSPAAVVLVLVAAVLGAAVAAERLVALAKSGHLPPAAALPLPLPALLGAATARLQRCNSRVLSARHLLAVAASLAALNATICGTASTAGSVAAQHGVPAAADAMAAEPHAQAAPAAVTSAAVVQPPAAVAAVAAAGMGGHSCYSPPPGWWDWWLDEMYGRLRGLAGHELTAALQALTAFGVVPGPAWSSALLAAAAGRLPAMSRTHLTDLAVAMAAAGLRRAWAGSSSGGSNSRGSSNGGSSCSRSSSGAGGNGDAYASCCGYDGMDTPATATSGAGAEHSAAAEAGSGSGNCSSSSADYAPTEEQARRLRAALVALAGPVEGWPQDVQEAAAAALGGGFATGGGGSSSSSSSSSSSSSAKSSSRGWL*
</t>
  </si>
  <si>
    <t>C_1000024</t>
  </si>
  <si>
    <t xml:space="preserve">MRRAAGGQSGGSRAFFPSADADDLVALVQHCLLPPPPPGVSPQQPLPQPQQQPQSAAAAGAGSQGQGAGEHERQVQPPSQQQQQQQPQPQQQQQQQQQQQQQQQQQQQRRRMVVVAYSYGGVVAGRAVGALRPHLEALALIALPMGTLCRIFLGSGPAWEAVSGSGSAAAAATVAGLPRLVCCGEYDQFTDVRQLTAAVEKANRKDGAAAVAAGVPGEPGGASASNSAGHAAANGSSSAAAAAVAAAGQANLSGGARLPNGAAAAAMQLAIWPGCDHFFGSCLDPVALAASGLVPPPVAELPEAAGADEAAGREGGGYQGAGPVSAAYTASWLATRRPAVPLADYVVRWLGRVCAGGGGGGGSGAGIGVGVGGAGGAAGDEGAC*
</t>
  </si>
  <si>
    <t>C_1000025</t>
  </si>
  <si>
    <t xml:space="preserve">MLVREGHRLDHVNLTALLAQLKRVARAAEEEAVAEATGGSSSSSSNSSSSGSSAVTAAAAAAAARAVRVRVAELAAVAARLVRRRAKW*
</t>
  </si>
  <si>
    <t>C_1000026</t>
  </si>
  <si>
    <t xml:space="preserve">MQQLAAASSPPAVAAAVAPAVPAVAGAGKPYGGAPAVLLGGVKVFLTAKVPTGRMPPENLAGLLRHWRALAPPGRRLGPAVCGVVAADLQTRTAIYAPEPLAVGTSCSLIRKNNAGVLATLSAERHALPPPLLDAAAEQFAAHALTHGSGAAAARFLAAVGAQ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EDPPGVHRPRSPPRSIALGLV*
</t>
  </si>
  <si>
    <t>C_1000027</t>
  </si>
  <si>
    <t xml:space="preserve">MATRAVTLPSNGKSVAPELLALAKQLGIDSVQLMNQYFGIHEDEDMYIREVGQLACVAPLPEGWIEQEEDGAALVTYRDARSGVVLDEHPLDQYFRELRDRRRRELARRRLAAIKAMQARAMQQLHRRGSASVNGAGGTGSSGEDGDGGEGGGGPGGDSAAGTEAGEAEDPRMTALCDEWRKLQVSSGQLADALGAVQSAHTPPAALATYLPENLFPWAPRSATAAATTAATATAGGGAAAAPSPPGLLPEAASPSSPTAAGSRHSSRLQQVASSGSPPPSPRRAAAVAAANAAATAAANAAAAGSSMVPATTPGGSSSSSLLPGGALLEWSALLQLQQLTGSSTGGADGSAATAGPLQAPQPQPSATFHPALPREEDPDGDEVYERASQPWRRCGGPPDPTPPKTRL*
</t>
  </si>
  <si>
    <t>C_1000028</t>
  </si>
  <si>
    <t xml:space="preserve">MIKPARATDLKASSGSDPYDDAPDELLYNQMGAKLAAYSRRHAAQTAVISAAAAEAQRQAYELGCELDATRAQLAAALRRLDETAAAHAELGLLAALPSLANLHTAAASGLVRPFNTNHHTSNGLGGGGSSSYGHLSHHHPSTSAAAAGSGAASAFTTANALGGGGGGSSSSAATAAAAAGILAFSRISDDYYMGGGGGGAGGGGSSSLGSSSAMPEDELVGSRRPSSPGSTVRDDACER*
</t>
  </si>
  <si>
    <t>C_1000029</t>
  </si>
  <si>
    <t xml:space="preserve">MSNADASSPANRRTGRSSWLSRAAFSESVAVRAAVEAELRQRAAAMFDAYYTYSDGSDDLFRPLEETPASWDLDLGLDLGLDLLADVEPTAAADILAAAGLVEGSRGRAVEWEDSTEAPIPRIPTDAAAAPPEAAAAAAIVAATAGLLGELIAPMSQAHGRSTATTSGGAATADGRAGPMRTEGKAAAAPGTTANVVRAWTDARARGGDSYIGGGGGPGDGSRGGYLPPVGAATSGRPPLLPELAAPPGGWKPKGTPETTLFVKGLDPAVGEAALREALMQTFSAAGPVVQVRLPMDEQRRLKGIAYVVFEHAEDKVRAAEQFEGMRLLGRFIRLDASVGPGRRPRGRA*
</t>
  </si>
  <si>
    <t>C_1000030</t>
  </si>
  <si>
    <t xml:space="preserve">MDEGDAPAAAPGGVRLLVVVGVVLLDDPLWDHETGEPSKGAAAADRPVRVLLAQRPVGKSNAGLWEFPGGKVDPGETPEAALVRELYEELGISVDPADLAPLTFASHTYPTFHLLMPLYACRRWSGVPVGAEGQAVAWAAAGEVTSFNLTPADIPLVPAVLAAMRHYPSQ*
</t>
  </si>
  <si>
    <t>C_1000031</t>
  </si>
  <si>
    <t xml:space="preserve">MHDTLLKQLRPLLVELVSEFEMPPAGPGLPPVKHKYLLPPSLAAMRAVGVAGAGARQERGRGRSGRGRSVSAAAAAAQPAGGGPVLAVAPFPHWVRGGGGGQWRFGVAVLAWPLRDVRQGEELTRSRLPLGLADFSSFDYWAAAYKEGYPHVDNVDYVPEVVRLMDTKYGIGGTEICGGGRTDGSSSACAADCSSGVAIAVDGAGGLALGAVAAVADAGAVSDAASVASYYGSCSNINGSSRRSSSTGIVVEGDSGCSSPKGSSRDGASVCLSTDSDGCRILPLLAAAAAAAATAEVLTAAPSEATAHAQQQEREEEVEVKSRAARAVQPLQSSCHGGAVRWLVGDLTAMSQTASGYYDLVVDKVRHGVSLTTYGLQ*
</t>
  </si>
  <si>
    <t>C_1000032</t>
  </si>
  <si>
    <t xml:space="preserve">MINIWEEGVSSEPAALRLYAGEVSGLLVAELGSGQWGRKKAGAEAVVRLMQVAPDALGDHGKRLVTALLAELGVGRLWEGKEALLAALAAAVGADVRMVAGQEAVVVAALMAAAGRKKIQQFRLAALSALTAIAQAAAPPPPPAAPTASAAASTAAAPAGAVAVAVVGWSAADRWVLLPALVSGLVALTEVDKSAAVGAAAAGVRAALEPWVSVAADGDGAAGDGGAGGDGGSAAGVAAAGAAMDTSA*
</t>
  </si>
  <si>
    <t>C_1000033</t>
  </si>
  <si>
    <t xml:space="preserve">MERVSNSGGSRKAFAKLSVQQLRPYFLNRTYTDTDVGYLAFFSAMHLVALVGGPLTYSPECLQLCLAGYVVTGMLGISMSYHRQLSHKSFRWVKPLEYLLAYCGALAFEGDPIDRSNR*
</t>
  </si>
  <si>
    <t>C_1000034</t>
  </si>
  <si>
    <t xml:space="preserve">MASQAPPPGPEEVAGLDRVLTRLALTDDDKLEKVLQKLIPAVIGQLKSPHDATRKKVLEILSHVNKRLKASGGKEERSAGPDGSPALPAMQLPLAELVTMYTSDPAPGTPAQAGAMVRNFALVYGEMAAERAPGLQRVAALPSLLAGLSKRPAAHQAILLRIAAGALEHMPQPSVTGAIPGLPASTTNPAVAAAAAAATAGAAAAGAAAGAAEAGGAALSPAEAALHARFPFLADTADRDIFLSYGLKLVLYTPRTTRAPSTPLAAGQVGAGAAAAAAAAAAAAATLPPPGGLSAADVKQLEEKGAPSVEQDAVRLAAVQWACRLFPFEHVPARWVCVLAAGDARHDVREEALKGLRPPKGLGGGGGGAAAAAVAAAADAAGAAGAAGSGVGRLPSLYCLLKYVRARLPRRAEELVKRSAALDPGRPAADLDSPDLIRTLLQLFHGGGGPRLFSDDPPPPTTPASPDIVAAPAAPALRSKLASVFCRSITFAHTFPASLLTIHXXXXXXXXXXXXXXXXXXXXXXXXXXXXXXXEVTAAALEALLEAAAEDGRGVVAGRYPGRVSWLRGFLAHTDAGARAAAAKLLGSHVAPALEPAAAQELLASLVAQLAPMLGKSAVAAAAAAAATAAAGGGGGATAAAVSTSVKQEEAEGVMLATGLILASVGAHGAAAAGRALALTDAGAAAAINALVTILSAVGSSTSTTSTATAGSAAAADGSSSSTATATAAGGGGAPAAVAILRATAALALSYACGWGLQPALLEPSTTAAAAAAAAAAAVESAAATAGGGGSAAAMETESAAAAAAAAVASTSAAGGSAAADAAKAAATKAEVAEAEATKAEAAGSRRVVDDVVTRVVELLGDKDVKVASRAAAAAGFFAGGWAGSWAATATATAAVTAAAAATADATAATSTAAAAAAATAGGCDVDSRVSRVLVAGLLGTAANKSEDVQFAVGEALAWAFGGLGLEPAGPPVRLVLSRNFTTLADDLTARGGQAAAAAGGGGGGGGGGGGAADDPMESEESLELEVISSPQXXXXXXXXXXXXXXXXXVTYS*
</t>
  </si>
  <si>
    <t>C_1000035</t>
  </si>
  <si>
    <t xml:space="preserve">MHPSAWPTQQVWRLTCTVQHPAPPAHGPSDPTLCAMHPSAWVPWPAPTQLAWRLTCTVQHPAPPTHGPSDPTLCPMHPSAWVPWPAAWRLTCTVQHPAPPTHGPSDPTLCPMHPS
</t>
  </si>
  <si>
    <t>C_1000036</t>
  </si>
  <si>
    <t xml:space="preserve">MPPRRGGPGGAETGTAAADAAAASTPEQGKPATFPAAAAAERQLVVPTIAPARRAVLLASLADAGVSTSAAAGGIRRRGRADSGELSEEGSDDDESDPDVFGNLKAALVWDCAGRRLCVSARQYMETGRKVEVKAKGLIDTAAGQHRVWGHVRRNFYTHVPLLQRVRYQLAIKKNPQVLRNSSTADVWVAAKALAEFDAKASEVTLGGSIRLKAIRYGVTGGGQDLRLTAGLDLLHDDSGKLAKLPYLHVSDGKLGAKLQLRRWTVTYTL*
</t>
  </si>
  <si>
    <t>C_1000037</t>
  </si>
  <si>
    <t xml:space="preserve">MTGCWAPPPSSALHPPPPLSSSSPLLLPSPPPPRPTSPMAPCLHPLPHTRARLPPASLPPSPPPPPLPCPLPFNSSPRIPSPHPTHPPLPPNTHTSPPPAPPPAGAPEPTRSEAPNPTPWYRFSKHPCNPPRPPPPHKHTAPTPHSSCAHPPGCQCGTAPGWQTPPAARGGSAHPVPSLRAAPALHPPFTRPSSRLPTKRPAPSSHPIHTGRPTQPQPPIHPPPTRTNRSARRPPPHTAHTQRILTPPPTSARSGRTTVPWPCRECTSWARHAPLLHPTPAPSPPSASGTCMTSSHGRPLGGTQPRGTSTATHLALTLPRLTADPPCPRLPTVTVPSVLAPGTAALLLLPTPPPAQPRLAPPLARPRLARSPPPPPPCPFPRPPAPPAPPAPLGPLAVQGLLRGSGGRTAPDLPHSGVRAPPLATRRPPDPPIHPTHTHPPHTPPQSTPLTCAAPGPYLWSTTRVPPPPPHPPHPPCAYPGCARGVGKTFMDLMPPRTNPVTGATHRSTRPTFRSISRSIHERLRLNPTFAHLGPTFHPTYAPAPPPAPPKRPPAARPPHGPTRPPARTPPPRAHCSASPTPYQPHLPTFRFPSPPRHSHSPYPQFSFDWLVSTTPRPPPRPPAPLDSGPSAAPPAPTEPLPRPRPCAWPRPEPPPPPASPPPPAARPAAAPQP
</t>
  </si>
  <si>
    <t>C_1000038</t>
  </si>
  <si>
    <t xml:space="preserve">MEGRCRPYRPPMRVQGDEGGKAATAGTGPAGSSSSGSGLMLRSLVGCLLPHLATAAIEKAAHVAAAVAPRVMAPVAAAAAAVHYRRMEAPVAAAAAVPCRMVAPVAGAVAPKLVAFRPPPPPIMPVHQHQHQDQHQQAGPRYVARPAVQPMMGPPVVQATAGAAAVAAPRLLVGAPVKLLMAPQVLQQQQHIQQLANRVACVPYPHPHPAVQPQPVLVHGGGMPAARQPHQQQDQSLQMRLEQRLQQAKQMWQATKKRVQEAKARRKQRIQEAIQEEEDIVVANVRELMQRVTSGAPKLFTPHLPPAADACPPP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ASGELPPHRHASPALRQLLKGMAAADPARRLGVEEALAHPALRRALSSERARRFIW*
</t>
  </si>
  <si>
    <t>C_1000039</t>
  </si>
  <si>
    <t xml:space="preserve">MEHGRVRAAAGAAAGAVSPLQQPAAAVEAAADAHHAAAGGAAAGAAGAAGDAAAAVHHPAEPYAAAAAGAAELRHRHHTPPTQSPRPLQPLRPRVLRPRPPLPAPHAPAAAGGAAAGAAGAGAGHPAAPFVGSMAPAIKEILKLHYNSAQWLRAAASVYPARSPLQLAYVAEHNFMQARIRSLEAMAACYGAGGLPVTTGGGGLPVTTGPAVGAPGGGAPAADPYPTIPPPFAGGLGAAAAVPPLGGAAGTGGASAYPPMWSAAAAATAAAAAPPAASPMPAAAMMGMLNPMGFGGLPGAGGFGFPGAMFPPGLSTGGWGPLMMPNPLLAPGGGGLMPHLVPVPMPAAAAAAAGGATGASSSSSTGASPSMAGVAVPLHHHQLAASAAAAAASAVAAAMFGGGMMPTGGGMVFVPARPQAQQQAAQPQQPAAQEQKPAAAAAAPAAEPAVPSDGGNGGVAASSGGAAAASPASASSVPSEPAAAAAGASTAAPATAQPEASPAEASAGQAAGAKVEEAAPPSAAAVSEAGQAAKPEAAAAVSPAEGGHTSAAGGAAEDGAAAGEADADAEELRRLRLQRFAGPQ*
</t>
  </si>
  <si>
    <t>C_1000040</t>
  </si>
  <si>
    <t xml:space="preserve">MATRSPDISACLTHSAPSLTRGLRAEGDKPAVKSRRAHDEADADDAVAVGDRDGGSEGSAGPFAGAFTCCWQDHEADQQQQQQQQQQQQQQQQGDLPAVVHCLLDGGGSGEVGQQAPYQAAEHQARATAAAASRASASGGRLAALVXXXXXXXXXXXXXXXXXXXXXXXXXXXXXXXXXXXXXXXXXXXXXXXXXXXXXXXXXXXXXXXXXXXXXXXXXXXXXXXXXXXXXXXXXXXXXXXXXXXXXXXXXXXXXXXXXXXXXXXXXXXXXXXXXXXXXXXXXXXXXXXXXXXXXXXXXXXXXXXXXXXXXXXXXXXVQTTAGAAAVAAPRLLWERVKKVGMAPGARASFALSAHAHPKAGPRAFVFGGVSDNEAKGGEDLSSEFHIDLYTINFGRRRWFAAELRPPADAKGKKAGIADAEAGKDAAAAAAADGAAASTSAASAPAKSAPAPPGVSQEQAGKLGAMTSGKNSALYRAALPRLHIATRIGGVVFELLYSPATFGLDLSSLNMPKPRARIGALMAVVANALWLLGGTVEIGSKEVTLDNMWCLDALELDGWQLIRENTVGEEPLQKAAEDSESEWEEVSGDEDGSDDSDDSAEERERAKKKSGPRQGVSALYSWKMG*
</t>
  </si>
  <si>
    <t>C_1000041</t>
  </si>
  <si>
    <t xml:space="preserve">MGNLAFALALVTNQLVIKLFLGSLRDIEQEMIRERLSSAVMESLLALTIFREEFSAFFVAMFASLVFIKVMHWLVQDRVDYVEVTPSISLLGHARIVAFMALLLAVDAAFLQYTIAGTIASSGQSVMLLFAFEYVILDLPAVVHCLLDGGGSGEVGQQAPYQAAEHQARATAAAASRASASGGRLAALVALHPHGRPVGAAALHAAGS*
</t>
  </si>
  <si>
    <t>C_1000042</t>
  </si>
  <si>
    <t xml:space="preserve">MDVAAAAGGFGISVGDLARLVSYAFDHDGCLPPCVTAAALTAAVRTAVPGITASPTAPATATTTTPPSASGAATTATTAVSPAPAAAVAAAGIPDPAVDPADAAARAAAFGVNSLPPAHEVTFWELVAEALEDFTVQALLAAGLLSLGLSSLEGPAAGSADWVEGVAILGTVALVVAVGAGTGYAKEAKFRQLNALKDDVQVRVIRGGGPPTPLPARQLLVGDLLLADGLLVAGDEIRLDQSHLTGESDDVIRCAEPLDSAGGAAAGSMMQRYSGGATPPAAPAAPAASIVLSGSKVLDGYGRMVVLAVGPYSQQGSINTMMRGAAATAAGVRVPPPAVAPAGGAASAGSASASVDERPAAPLPAVATTSAHGPSRGASGSSGGPAMTATASAAVPAAAADAPPQRSGAEAALASTAAGFQPAAPQAAPAEPSTTHPGSSGTSTHGSSRSSSGNAAHADAASRSKRKRTTQGARRGRQLVKLGGVAASGAFAAASSVLASVTSLASFDGDLPPGSGDAAAREAAEAEAAVKAAAAEAADKAAAANRAASGGGDGAGGADPVAAPAAAAATAAAGAGVDATAGGRLRAAARALVAGPPTTGDQAAAGTQAQAAAAGVPAEDGSITTAAAAAATASAAAASVMSDSEGSGLRGETFLMQKLQGLAQAIGAFGVAAAGAVFAVNAAALTGELLTAAGAVAGGGPPLPEAVDIAKSYLDLVITSITILVVAVPEGLPLAVTLALAFSVQRMLADNNLVRQLGACETMGAATTICSDKTGTLTSNNMTVVRLWTAGRHFGVKPLQPQQQLLPAAATPSGGTGATGSLSAGGMASSWRTATASTTTSATATAVAAAAATAGRVAAQLVPLPAMEDSQASLTSGSDVEAAAGSAAGSSKGVPGMRGRVVEREETLLAALAAVADAEAEALAAISGSSSSDAVGVLSAPATAGGGGGGAATAGQQLLPGRIRDLLVQGLVLNSTACLKPNPTTGGFDRSGSPTECALLELPHRLGWGWGWGHGGSSTSTAAVVAAPAAPAAASAESAAGAAAAGVGHCGGDTAAARDSGDLVLVGLVGLQDPLRPEVPGAVAACTRAGITVRMVTGDNATTAACIAQQAGILPPAADPAHLVVRGAATAASLVAAATSATASPAPTSSTSAYFTAPTTPLVLEGATFRQLVTSPDYPGARLPILGGGGGAGGGGGPGGGGVAPPAVNREAFLALWPRLRVLARCSPGDKFMLVTAVRQLREQGALEEVVAVTGDGTNDAPALTAADVGFCMASGTPIAKEAADILLLDSSFAPIVAAVAWGRNVYASVTRFLQFQLTANVVAVAVAVGGAVWLGTSPLSAVQMLWVNLIMDSLASLALATEAPTASMLTDPPNRPNDPLITPIVMKHVVGQAAFQLAALYGILVALQHYSSYGAADLEAAYGAGGLQAAAAALFATGAHAGAAAAAAAGGAAQAAGAAAAATAATAGGVVGGGLVPADTTLVFNAFVCMQLFNQVNCRRVRDEADVTEGLAAHPLFLGIVGAEAGLQAAIVQWGGDAFSTSPLSPAQWGLCLGLGAGVMAVREGLRRVKL*
</t>
  </si>
  <si>
    <t>C_1000043</t>
  </si>
  <si>
    <t xml:space="preserve">MHRALIAKHFRSRSDYDIKNIFYSTLRRQNPTHSSLGLWTYAKLVGPTCADKAARLRALETAKSASESADIMAAVALVQGAEGSGGDGGGDSAAGTPAAADSAADGPAGSTAAAGGDAGGGSDGGDGGADCGGDGGGEGPGEGDGAADSAGGGAATASDTPTPPGPPQGEPSPLLAAAASRAGQTSACGRWVILRDVGALRFVTSAENAAAMRSSGRASSGKAATSRAAGDRAAAAAVAAAAASVASQAEAGGAAGAGVGLSGPGGSVEGSGAAAAATAGAGGVAGGSGRAAHSNPAGGAPSTSADTAVPAGAAGSARPMLLPRASSVSQPSAAAGAARSSADAAADGAGAPLPARASGAAGPYPGGQVDVLAPPAPAMITLGVMSDEMLQWLEAQMRPPSQLLAQAAAQAQAGKRRVSPNSADGDEAAAAGTDSSAHAVATSTTTTTTTTVMATAGGRKKRSREIADLMKVQRQQAEAEQRRRQRQLEQVELRAVAEAQAQAAAQAQVGVAQAQAAQRAQAAVHELLLARGGFSLADLGGAAAWMDAPMDTDGMGDGEVGGGRRGMAGGGQSPGALAAAAVLRRVTLHGSLGAAVAATADDGAQLQEEEEEEGRRQGQGQGQGQGQGQSSRLAEDELRQLLMGLQRQGMQPQPQKQLQQPQQQSDPLARPQQMPQLPHRVQSHVTRRAAARAALLVATAAAEQAAVAASVASSASREAEAAAQAAAALASEAQLAVEALENEDVAASGGANASQYWTASERAEAAAAAAAEAARTGIRASARAQAAGALSVEQLQRLVLDRQQEQLLLPRGMLLAQTQRWQRDQGRNREEVLQPESQYVDQLLLLQALQQQQWLQEQEQAPAQEPLRAQQREWDLQLWPLEHMQLLQQRLHSEQQQQQQQQQQLQQGSLLQKPPSLGRHGGPAAREAMPSAAAAAVVKAASTACADAEKLTGAPFVGLSAGPASEREATGAPGTGGTKAAAAAAATAKAAARPGAEAAAALAAAVRTALKADWAGVA*
</t>
  </si>
  <si>
    <t>C_1000044</t>
  </si>
  <si>
    <t xml:space="preserve">MMTAWIEGRVATYYVLKNWFLSWWCNLAGCLIMAQLVVW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GGSRVYGTLYERMWLRCLQVYVWVLPRAVRERIHAARTAVYEKLFGWVDWDYITTAPADVIRETAGQDLNEDSPGPHDHAAIAKAGVSSAGGNSDNAGALDRKTGASTGAASQRGGVSRAGTSGLGRGGPARAISSMLVDAVRNPPMTPFEKQRTEAALGSDVV*
</t>
  </si>
  <si>
    <t xml:space="preserve">MDGELERYHKTNANLDLTISNMHLKHAGLANDVTDQRLREA*
</t>
  </si>
  <si>
    <t xml:space="preserve">MAVAERSDKAMISVYDMQTLKRRKVLVSTDAGSKEYVSLSFSGDGKTLIAQGGAPEWNLVLWVWEKSKVGSVVKTTNQQGVPMFGCAFSPGDSALVSVIGQGIFKLFRNADAGLKAVNPVMGKRDPGLASCQCWVPDPPGSNEQRERLLLGMSDGEVLLLEGTDMKAAFSCDNGLPAVSIAAYSKGFVVGQDGGVVTIFERDEKEFYRRARAFTIEGNACKVLNLAISPNEEHLVASLENNQAFTLLLSNQEIMKQDEMNFEVLGTPNHAGPITGLDVCVRKALIASCCSTDRSVRLWNWADRTCELYRTFADEIFSIAIHPTGLQVLVGFADKLRLMAVLMEDLKVVKELGIKGCRECCFSTGGQYFAAVNGTTISIYNTYTCENVGNLRGHNGKVRSVAWSPDDSKLISAGMDGAVYEWRLKDLKRDKEHVLKGCAYASVLATPDCKLLYATGTDKKIKEFEDSTGTGTTISKEIDTGGVNLTQLALLPNARVMFAATEAGGVRTYKYPLTGAGLRTGARGERVKELTDKFSGESEADRQKFEALLAEKNEMEMEYEDKLKQAEERSQAQLQALDTQYQAKIMAEVERYQALMQXXXXXXXXXXXXXXXXXXRGEEEALKIEALQAEKAELEREFEEIKKQLEEDADREIEETKEKYEQKLQTERETSLRLKGENGIMRKKFNNLQKDIEVCNTQIKELYEQKKELYATIASLEKDIASLKREIRERDETIGDKERRIYDLKKKNQELEKFKFVLDYKIKELKKQIEPKDLEISEMK*
</t>
  </si>
  <si>
    <t>C_1000047</t>
  </si>
  <si>
    <t xml:space="preserve">QSPAEPFRALQSPSERLRALQSPPEPFRALQSPLGPSRALQSPSEPSGALQSPPEASRPRGSPTPPARDCRPPHP
</t>
  </si>
  <si>
    <t>C_1000048</t>
  </si>
  <si>
    <t xml:space="preserve">MSLTMHRRPVAGISSRKPSVRVAALFGKPKASTTTSGSKSGSSARITGRAPVLADPVDFEQVGFRFDPANNRWLRDDRFAGKFDQTLATPKSGTPYVVRSPFPHHHSFLPPLPPSPRKARILTEEQGWTLVDVRLGDDYLKNHAEGAISLPIYRYVEGTGFWDNVKKAAMAVGFAMRATERDPGFADKALGQLKKNQKVVLMCAIGGTLDTLLNLRQGVKAAIRDPERAFGRESRSLKAAYELINAGWDAKNIYWVEGGLQQWRFRGLPTEGTKA*
</t>
  </si>
  <si>
    <t>C_1000049</t>
  </si>
  <si>
    <t xml:space="preserve">MHTHVYGLQAELLRDGGALVDGEDNGINPMCMAIQVSKGLLGAGCQGYDVESVPPVVANKFVNFTKALAKDLLKDAVQEPVSDVATDAATEVAQEVFGEVAQEVMLGALDVIMPGFTLVRWGFKLARALLDDSHDESLRLSARDCMSVVQWLVGEGAGVTLNDPGMAEMIEMIVSDEDGAGWSWAGLQLVWPTSFQPMLDQGLDRIQESFEQKARQAEAQGRGTYDLEEECNEAKAKFEKSLKVAVTLDAIKKKGKGRR*
</t>
  </si>
  <si>
    <t xml:space="preserve">MGDKPGTTMALRLARAEQTDVNLLSKLGLSPLLMAVRGVLGEVVGALLARGADPNVLSHPGKEAPLHTALLQVPKELAARLQQKRQAAAQADEPTPSEAIAVAILSSGRADVNLQDGAARRPVFLAVTCCCTLVLSKLIEAKADLTVRDGDGHTPALKAVLLAVQAPGEKDKAADGLAAAERRAGMVIKAAPNISATGGPLHNSALHCVVSVGTGSAVLFAQLLEQKADINVLNKEGDSPLHAAICSIGSTVRHAQDAAVKMIKSGRAQTDLRNASQDTALTLAAARHAAAVMGELLGAGADVNAANNAGDTAAHLACRSIGGGDAGGGGAKARSWGPDAAQALLRSSALKLDLANGEGQTALAVLAASARWFEGAVGVAGAMVAQSTCTLNNLDKRGLSALHYCLGAGPACGGLSGLGHGPAMALALVSSAKCDVDLLSRDNAAEAALHRVSQLGLPDVCAALLARGANPNAANGSGMRPLHLAIQGGGADAKRTRVAEQLIENAKTDPDLATPAGQTPLLMVVLQLREALVAAIIKRGADPNIADERGDTPLHAALRLLGNTAADSEKGVPLRLALALVAYARTDVNARSPEGAVPVHVAVTLASLPLVQALVARRANLDAFGDGGSAPLHRAILLDGQSGDQQAYAAIALTLIEGGADPSLADRGDASTPLHLVAGTGNAAIYRALAGRGANTNAFDKAGRTALHVAIKSAKKSGRSEFDVIACGIVETPATDVNLATRPANKTPLLLAVRGLRPAVLTALIKRRAHANTASQKGQLPLILALEMTEAGGSTAGVSHAMAKDLIDSGLPDVDTVRASDRSSPAHFAVRLAAADLLASLISRQADLGQQDARGCSVMHVAANMACCGPDGGAGLQLMRQLLSAKAPASLQDVNGCTPLHRAVCHRGGSLEAVQALVGQRQVAIAADARDAKGSTALALSIQTCGTDEQSAAMRGKDMALAIIGSGLANLNIPDADGDTPLLLAVMCCRDAGVLTALLAGGANAATRNTAQQAPLLLALELRGSVKRPARQSAWEGMALELAASSSLELNAQHAASGDTALHLAVAQQLARLVNLLLQRGADVNIKNNAGYTVAHKAIMFAAAGGDEACSLGLAVIKGRYARGADVDIHDPDGWTCLHLVVGLEGSSRMLLSLFEAVMQRSRQLDAVTANGNAALHMATLKAAENTPGGDAGCAHVTMCQALLAGGANANLAAAGYLNRTPLHLAVAHGSPAVFHLLLAHSPTNLDAVDGGGSTPLHLALDLAAGADGGGGSAQAQARDMALALIQSGRANLHLADARQQSPLAKAVAHGLHEVVAALLAAGAPCNRVDPCSGAPPLLQATAAAVDAMLSGGGGGRDPGAVKGAVCDRVATLELLIAHSGVDVDVADGVGDTALHRLVAAGAAALAARLLERRPNLNLQNAGGDTPLHLAMKVPRLDRCWIGS*
</t>
  </si>
  <si>
    <t>C_1000051</t>
  </si>
  <si>
    <t xml:space="preserve">MSVLRQYGCRPRSTRLSNWACRARLAARPSGVRKGATEAIHAHRALSQAQSREVAARHRLRLLAACATKQYFVGRHRPWRRRQVCARLRLRRVRPRGLSCRRRSVWGSGGFGPARRGRSRRCGRCGTGGQALPSASLHLQHGRCRDRECVQLLCQLLYGARKLIQQQAVFACRAGAGRVLGSQAPHLALHEGNRVVQLVLVQAVLVEFDVGADEQAVQRQSLHHRAAAVRHRGARGRRLRPLRRLAPGLPSCCSRRCCSRRYSRRPAVLLAAAGVQRAVLCGQCALAHERHH*
</t>
  </si>
  <si>
    <t>C_1000052</t>
  </si>
  <si>
    <t xml:space="preserve">MPKQADIRLLVPNCSAQLFWDTVYERPEATERYHKRSVEESTSTTVSPWSSCQRTVNFTMPLRMPEFAKKLVGLSDGVAVREVQRVLWTGQGAFSVSSETAVGNITGAALLVPGAH*
</t>
  </si>
  <si>
    <t>C_1000053</t>
  </si>
  <si>
    <t xml:space="preserve">MGTKADGETKTILKKLAIYLPSFYLIYYLWSVLLVGSLKVDWHELGAYPFRIRKDEFTPAHRNAALVNQAFPVNWIWWLTILLATLLVSVTAEFVNYFLRDMREIELDHV*
</t>
  </si>
  <si>
    <t>C_1000054</t>
  </si>
  <si>
    <t xml:space="preserve">MLGMCSLYHQPGRLRSGALPSPCSVGGSSNPATAITTTNSVLHTSTTNNSSSSLRTGGGAACTWRHLTPMAAAGSHPRRPRCSNSIVVHAWAAAACHKAASAASTSHSTTPGLYGPCYPSLSRHAALCPRHAASEXXXXXXXXXXXXXXXXXXXXXXXXXXXXXXXXMNSIGRKSKSGSAAAPDASPSSPGPSPSPVSSPVPPPSAGGSSSGGGGLTAAAVATATVEVSTMSAVATASVDSDSEYTMAGGADANTSHVGNQIVAFARRQPRALVLDCAYXXXXXXXXXXXXXXXXXXXXXXVGGGGGGGVGGGVVVVVVEAEWGVV*
</t>
  </si>
  <si>
    <t>C_1000055</t>
  </si>
  <si>
    <t xml:space="preserve">MTHQAPARPAPLRAGSGGGGGASSGTSAAGRPPSTGSSGYGYSSSAAAGAAAGRPGSGRSASTGAALGAGSRAPGASSGYGYGSSAAGTSSTSASGRPPSGSGAASAAAASAARPSALASLAARRQQTAEPAAAPPPRAPPAAAPPPRAPAAAAPPPRGLSGPIRAPPPPAPAPSYGGGGGGYGGGGGFSGGGGGFDAGTIPPGADDPGPTGPMVECPSCGRRFNEQAYSKHAKICEKVFAQKRKPVNMAAKRLEGSEAAKFFDMRKGVPKSEAKGAAGPPGKAAPGRGAGAAGGTRLDDRPLPGSKMPKWKAQSEQLRQAMAANKRIADAAARGVDIKGELI*
</t>
  </si>
  <si>
    <t>C_1000056</t>
  </si>
  <si>
    <t xml:space="preserve">MPSKRPRSGPANVKPTPTELHEAVLKCTLCNKLIDPVDDYRLLDCGVCNRDDNCVHEDCIGTYLKKEGRDQAQKTGFKCPTTLANGKSCKGHISKSHPHVASNEKKKEARRAPSQPRHNSTPHGGATKATAKGSVVQAVKAAMTQQLVVKPSSGPSSTRFSPPLPPAQPSNNFTLGDFFTWALPAAPSATNTTPPAPLPTTTTSCGNVWLDRTRQAYAKGLTVPQGHQAQQVVSAETQLLQQLSERSEEAEDAVSFDSANESLTLSATSDSTSSGTSVSVPSSATLCMLLGNLSLDAPTLLGSPGNLGSHLPSPSMDKPQVQELVVQELDQVSTVICSKVASVTTIRNLICSGQLAWLTPVATELQQVMMAAAGGGQVLYCSLINDCFGPGYSLVGFKVLLPEAGEEMEGSNSSVSKQSVVAQGVPIRRSQILAAGGMASASEAPQVAIGATPVSTQSFLTESDDELALELGRLCGCSC*
</t>
  </si>
  <si>
    <t>C_1000057</t>
  </si>
  <si>
    <t xml:space="preserve">MKLFGGFDDQVLKASFEAFANAVTANWCCRDEPYIKKGLQRKVKMVMAW*
</t>
  </si>
  <si>
    <t>C_1000058</t>
  </si>
  <si>
    <t xml:space="preserve">MALHGHEDEELFDYDEDDFETAGEPSPEPPTVDANGDTDIADVKEEENAAAGLSTPSVVLRCRCHHCGHPVSVALIAAETAVTTGGNDGAAGGSDGRVATGSRELAAGAAPQPAADLNGAASPPVGGNVPVAADGERNGDSAP
</t>
  </si>
  <si>
    <t>C_1000059</t>
  </si>
  <si>
    <t xml:space="preserve">MLHHSLLEDFSKYDADGDSHLSVHEFAAMLKDNQAKAVSAQQQAAETQKQIHTVVEAAARAAADVKAGIIQPGATGGVQGGGAADLDTLDDGEYDDVEEYDLVAVTANDPDEADYEEPDDVWTSGSSNSTSSDTKTGGGAAATDAAKAAGDQQETTRQAGGADDVLGRDADGKSDKEAAAAAGDDAALDTTATTGAAVAEAAANALATVKAGATGCPELSRELVADFARDNTIMLTVADWRIFGSMGKHPCFKFYEDGSHSSTDQYKDPLAYFLGPAVNNVDMALSSDLISTGNPKGDEGLEVGMHQHTNFNTGVYFVRATPVAGAAASSVPIRG*
</t>
  </si>
  <si>
    <t>C_1000060</t>
  </si>
  <si>
    <t xml:space="preserve">MRSLIACECVCGSGSTHGHASSNTKADRIDTHALLHVGTCGEPCNHSYDAVDATATATATTFRNFGASRGSSGSPQSRGTAPFQTSAGGFCNTHGVHSNGGSGGAAGSPEVGAGHKRGSSPSRVHKYHQPPPAGEPLDYCQPPAFAMPATLPRQRTQRSCQPTTPHQASESQDQQQHPQQRWKGGSTAAAADEDCAADDLLLVNRGAVGLLDLSGRAGELVRLGQGLAHKLKGVQSARASLQRLELELGHALGRLRSQLQATLRQQHPHQLLPPEWIQLLQPPPPLLAVAAAGNAEMEDSSPPPRSALPSPPQMLQPQPSSTPPRAPEELPLPLAAPQSPFWEQRAAVAATTATASGGHPGCNAGTAAAGAAAAAGASTAARTSASAPACAASTASLQRQERTAGGGVAQGGAQPAIAPPTSQPPASPPASQPRCWPLGVLPPMELVSSGGAPAARVTPLGRRAYAAAVAAASGVPAPVDGSSSRSRNKRALDSTSAEKGGGEEAALRLLAAAAAAAAAAAVTAGDQPPLNARRRSHAARETTQPPKPSPSKLPTAAQQAAPQPRDGGSFGNTSSGGAAAVPATASTGAAVPMSTIDAAAAAAIDPMLWDESPADDVLRAAAAVMKSASVAAAAAAAPASASASVQLPAHSSAKRPRYSDSGAESGGRAQGGEMVAAAAAAAALSSAMMPPPRPRPAAAAAREQPAGMPVAAAAAARVIEEHIDVIGLLRGLLHQHQGGK*
</t>
  </si>
  <si>
    <t>C_1000061</t>
  </si>
  <si>
    <t xml:space="preserve">MAVLAVVEAAAVAASVAADARTPSNGLPQRQSSQGIQQEQPQSQSQPPLQQQQQLRWQQPQQQQQQRQQPQPLAGSPWTTSSSAAAAAAAAVALQQQQQKQQQQQRRPPPGLVPLPAGAAAPRFLSTPAADSVRSHQQQQQQLPQRRLSGPAMVVVSAADVAAEEEAMWGEHAAEALLSRQQHQKQHQHQHQHQLQTQLQQHEDMFRRRSSMSGGLGLGGLGSSSSPQSGGMGGAAANGVAHQGALQAGRAAANVAVAVAASGSRGGGYDAGAGGDGDGGGGVRGQQRRDSNATHTAVCTGGAETRRVETVIGPGGGCSAGAAGR*
</t>
  </si>
  <si>
    <t>C_1000062</t>
  </si>
  <si>
    <t xml:space="preserve">WPHPCPSTTTTRPPPPPPRPRPNAPAGIHASPYTHARHPYSSVLPARPFPSPVPPPQHPFGYLTHCIIAPQCAVIAFPELSLPPQALHTSFHSYPRPGVGKTLPPVPAYPCWARPSRGPTVGRPAGPHPPP
</t>
  </si>
  <si>
    <t>C_1000063</t>
  </si>
  <si>
    <t xml:space="preserve">MEGRVEETSALCQVLLAIGGVRCGDLFYVVTGMLGISMSYHRQLSHKSFRCVKPLEYLLAYCGALAFEGDPIEWSKMHRWHHLHSDTPADRHSPRDGLWHSHMGWLFDEALNSTRRDAQGNMKDSLSPPWFYKESPAFYGWLRDTYMYHQIGQGVFFYLWGGVPYLIWGFVIRVLFTM*
</t>
  </si>
  <si>
    <t>C_10100001</t>
  </si>
  <si>
    <t xml:space="preserve">MAARSPVAQFEPQVRKREDVFDGERFDAPGLSFCLKGSGNGPGRVARVCCSAVAAASRWALARSATSWRCSAWQAFISLRSFAAALAASIS
</t>
  </si>
  <si>
    <t>C_10110001</t>
  </si>
  <si>
    <t xml:space="preserve">MGQTADLYDLQRLLLRSKTKLSDAQQQNITRWAVWSAAGLLRSHAEEHKALIEAMRRGASVAECVQVIESAGGSK*
</t>
  </si>
  <si>
    <t>C_10120001</t>
  </si>
  <si>
    <t xml:space="preserve">MGDGARPPPLPYPPHQQHQHHHQHSGSGAGLEGSGAAAGGMGDGTRPPPLPYPPHQQHQHHHQHSGGGTGLEGSGAAAGSMGDGTRPPPLPYPPHQQHQHHQQHSGSGGGLEGSGAAAGGMGDGARPPPLPYPPHQQHQHHQQHSGGGGGLEGSGAAAGGMGDGTRPPPLPYPPHQQHQHHQHSGSGGGLEGSGAAAGGMGDGTRPPPLPYPHQQHHHQHSGSGGGLEGTSTTSTLAAAGA*
</t>
  </si>
  <si>
    <t>C_10120002</t>
  </si>
  <si>
    <t xml:space="preserve">MAAAAAMRHRPCHRQQRRTLLGPRRCQSAGGGAADAGTAAAAAVCHRPCHRQQRRTLLGPRRCQSAGGAGAADAAGTAAAAAVCHRPCHRQQRRTLLGPRRRQSAAGGAGAADAAGMAAAAAVRHRPCHRQQRRTLLGPRRCQSAAGGAGAADAAGTAAAAAVCHRPCYRQQRRTLLSPCRRQSAGGGAGAADAAGTAAAAAVCHRPCHRQQRRTLLSPRRCQSAGGGAGAADAAGTAAAAALAVSPPLQASPPPPLQASLPPLPAKHSAASGQSVRDPSSALAEQLLGPDLPAPPEVDALYNFMTSPPAAPIPVCGKLPSAPHEHFTAAKGDLASAFNHSLSGPLAQGVTEMFTVIIENTVVVTLLVALDVALPDKSCIGLVVERDQQDSSSMMTVTSPSGSSLRPDGVLRDQAGGRLLAKWEDKAPGLLHEAVNDLHKKTAIWTPLYYGNIKYLPCFAAAGAKLQFYAILAEGGLTTTPHPMSPTYDLTKPTDRARAVMATVKFYQLLKAQRACYP
</t>
  </si>
  <si>
    <t>C_10130001</t>
  </si>
  <si>
    <t xml:space="preserve">MAACGSGSGRGTRPRQQKVHGRVVSAAAEADAVVVRSLVQAVFAAVIANAAVVPAVVVDTNPFRMLVDQDAMEDKPDDDEVMPDLTPTALDAAAAAARRAAPKRSREQAQAAAAAGEAALALAIRESNAAKQALAAAAVVQAAATAAAAAAAAAGAAGTPAAAEAGAAARGGGRGSGREWHDDRRRGHRCGWRGGGLAAGRAPVSTAGLGGIVGPAVLPAGWSGGGGVGDEGLAGGVGQGLLVDAEAAPDVNAKLQCQGRRGGPGDFMDVSSVAPPGGGQQ*
</t>
  </si>
  <si>
    <t>C_10130002</t>
  </si>
  <si>
    <t xml:space="preserve">MFRMQRFDPTTGTYTPVGKLSVPRWYPSALRLNDGKVLVVGGTANSDKGPAYSYSELWDSNNPTAPTVPVAHPTGFAATMGLNYYPFMALLPNREILWWGNRGGSITSGDSPFKTILDLPPLPDSYGPWHTMYPYTATVVLHALRPSATTGVYDTFSFTIFGGQNPKKVGSNTPACDKSARLDFTYCGPSKTDICIVNGGWQIETMPDRRLLADAISKC*
</t>
  </si>
  <si>
    <t>C_10140001</t>
  </si>
  <si>
    <t xml:space="preserve">MAAAGVMERVGAALAAGDYGGVCGLLDEAELAALAPWGAAAEGGGGGPAAGGGAAGVAAGADGGAAAPWPAALHLLSHVYAGNLADARLLLKRMPEGVRADPQVGRRHISAARLAALCGCGEADALAAAAGRGWRPAAAAAAAGGEAGAAAAAATAVVVEVVPPPSGRGELDTLAALEQLSAVMMQLDCLSIIFWEGEEAGAHDVIQHPALLASLYMAGVGADVARNITELRLEGPLELPTLVTVALVLAGTLRHVRILALDTQLCGMGSYSFNNMHALHTTLRAAFPALEELNLPARACLRGLEAFAGSHLHTVRVMAESPGSLRMSHVRSLVQLPQLLQLDLDGGDWDACWSGDSDDDVWDDEKADSPAGAAELPLGDASDEETFREMEEEQVWDLWALRRLLVSPPPALERLRWLAEPRQEVGFAATLLPALAATGRRLPLLKVRYGRGSLS*
</t>
  </si>
  <si>
    <t>C_10150001</t>
  </si>
  <si>
    <t xml:space="preserve">MKTSLPTSSRTHSPLPTAAAYRSASPSCSTACRPSTAAMAPPLPTISRTAAPRRTPRATAAPPAWSTAAACLAHSSPPATSASSRSGRTTSIPASCMRPDPIASDSTAPSCPGACATAASRHCRRDSTAAAMLSASNTAARLQSSAASSASARPVAGGGGGGGFGFGGGCAAAAPAPSTASGAAAVSDAAAAAAAAASPSPSRRSSQSAACRASAATRASSQAPGARAATTPSSRACPASASATAGAWAQAPHSSSPTWCDRAAAEAAAAAAAAEAAVPVAGSAAAATAVSAAAAAS
</t>
  </si>
  <si>
    <t>C_10150002</t>
  </si>
  <si>
    <t xml:space="preserve">MLQLYEVQEDFFGDGLKALGAAALRRHRDAAAAELADVLQGSSAWMAAAAYTVQPLLDTVGGCEAAALRLLCLLQQQQQQQQPPHEDEPPPPPQQQQQQRRTLGWDFVDAWDEDWAAGAATYLAGRLASEAAAAADTAVAAAADPATGTAASAAAAAAAASAAALSHQVGELLCGACAQAPAVALALAGHARLLGVVAARAPGALGRVLDAACEAGREEVVLQLLQHQPLEQHLLRWLGSSRAAAAAHGGGVHWDDARVAALARQAADWLLRREGEGEAAAAAAAAASETAAAPEAVEGAGAAAAQPPPKPKPPPPPPPATGLAEALLAALDCSRAAVLEALTAHGRFLAAALAQMPLLTATPGGGERLGAALVSGYRRPPTRHMAAAVLSRRQCLDAAVAHAPGQLGAVLSLAIGSGRMQDAGMLVVRPDLLDALVAGGEECARHLVRALDCAATQRPCSMLEALLSHAGFVGFMAATEGRAEELGEALEAACRTGHGAAVRLMVGSGGAMAAVLGRCPCLALSAFLQACERGNAEAVAAMAGHGPLLAAFVARAPQDLGKGLARACEHHHGSVVRVLLRQPAYLAAAATHAVEQLGEALRYAAAVGKGECVRLLVGSDVFMGAVLAGARERAGLAFQQACGSGCEEAVAALLAHGPLMAALVAHAPEQLGEGLVAACARGRPAVVQMLLAHGGLAAAVRGHAAPLLLEAVARAREYGHVSLVQALVEYRLVGGAARQLLPAAVQLGSRLRTRCGRLIRTRS*
</t>
  </si>
  <si>
    <t>C_10160001</t>
  </si>
  <si>
    <t xml:space="preserve">MLTLVLVLAALATVHLSFAPRAISQSSQTEELQIFIRLPSGQLVTFVGPVDATVGSVFDFIASTTLFHLDNSRIWRLVARGGDTLLERSTVLARRGLASGSELQVLARLMGGTPKRRPSAPSDNWLSLHRFTRFRNHFGDPVYTCTNPGCRSPTQLKDRAACSRHEKCCEGAPRDLPLPAGTGGEGGLGDADFPEGGRDSPAGSVSESDSMDTNGSGTGSGSGTGRGSGTGSGSGTGSGSGTGSGSGTGSGSGTGSGSGTDGGGGGNVGNGSDRSGGGYSNSGSARIRLQTGR*
</t>
  </si>
  <si>
    <t>C_10170001</t>
  </si>
  <si>
    <t xml:space="preserve">MWRWCRRPTLLTRPRWSLAFVPRRGRAFRGATASLPARQRRPTPVGRLSWRGVGCPFQAAYCSRRHRMRRAVWYVGIGTWVTCACASCVCMRPRPWRTSLLSLPGCIPTWPWTGCLLSVGTGTVSPMPVRRRPLARHVLQVPRNLPASSPSSVWWTPGRASVAAPRATRIRPRPSRPLPHAWIGGMSVPPRCRGWWMSLARMGRLGTTTVCCSPCPCPTCHMRTGSSGASPHTCCFTPHCVWSSSSAWR
</t>
  </si>
  <si>
    <t>C_10170002</t>
  </si>
  <si>
    <t xml:space="preserve">MQPLTSFLRRQVEQGALRTPLLPSGEQAPPAAHHADDTTLTARDPAVDGPVLMAATEQEAGRLTHIFLECPAYAQARTWLQQLWACVAPQAAAPPVTDVGFMLGDRMGMWASGPRGAGALLWSTLRATFLYAVWCAYWSREPAKQTSEHVVREVVSELRRVMQLRFTAATLTPETLSALPTQLLTAQLKAAKLEHFVAIWSGKDRFQSPPTTSTLSMARCETSARAFNGEPRPLTFTVSSR
</t>
  </si>
  <si>
    <t>C_10190001</t>
  </si>
  <si>
    <t xml:space="preserve">MLQLSRLELCGDGACTQWEADKFFLREAATSIHRRHARQTRDGLHGVVLAADTAAALADRPGASATQRQAAAMANLAVREERAAAAAASHNARAALMEEHGERGTRWFHRQADEPAAGAQEPITHLKVPGQPAPVALTGPGTRNTVSAAAAAMYSSTSPTGLFRVQPVCTASQQQLLAAIDRKVPADLHAAAEGSGDGALSDAELMAALAGSANGKAPGSDGVPYEVYKVFWALLGPRLCAAAAAAFAAAADAHDGGEMAAALPASWREGIITLIYKGKSLDRAELASYRPITLLNCDFKMVSKATTRCTSKA*
</t>
  </si>
  <si>
    <t>C_1010001</t>
  </si>
  <si>
    <t xml:space="preserve">MPPAPPPAGSARGSGAAPPPHPPRPSSSSGGAGVWPHPPTRVPTPPSSRPPSRPGSRPVSRPPSRPPSRPASTNGEGPTPGASLDFVVTNSRVSTPPSRPPSVPPAQYGSRPPTGGGASYADDGFGVPGPSSRPPSAGPPRPTVSGSGAAAAEPRSVAFTVQHGGPEPAAGGQPGAAGEGAGAAAPGGSGKGADYMRKLSALKRPVPHSQDPPSRRTTEDPSGAEAAAAAAEAPAGVHGIRPVRAGRGDAKRRNSEGNEEAAAAASMAGGAPEAPPSPTARPMLGPLRVPSGSSRVASPDHSAGADSPGAQGQWPRLGPSGSGMSAGGGAAAGGVTGLPGGISAEQFMAFAVQNPQVALAVAQAALSGNPAAAAQAAAGAGGGAAGAAGGSGGPGGGRSRARWNVPTEAHEPQLAPSGSLSGGPQPPWAAPAQPLAAAMVAANPAGAAGVTLSNDLRRVNSDGQRSMQQAAARASGMGLDMPPPPGHSSLGAPLPSSALVPGGPTYGPGPPMPPGAPPMRPAMAHPPPGMWGPGPPGMGGPGGPPPPGPHHAAQQWGGYGYGSNSRGAGNYMGGPGPDGIHGPGMGGPMGAMPPDPYKPPSFNKRNSNGFQEGPGQYGPPGMGPSPGAGGGAGGGTDLPDYMRVSMSRMVAGWSAPNARHGALSGFNDVWSHRNVQQGGRPPPGGPGGGMMWPPPPPPGAGGGQYMAALGGPHGAGGGGGPDYYPGGRDEGSYGAGGGGGGPRGTGFEGMSLAEVLASKPKKEVPTFTKKRTG*
</t>
  </si>
  <si>
    <t>C_1010002</t>
  </si>
  <si>
    <t xml:space="preserve">MGRVRTKTVKKASRVIIEKYYGRLTMDFDTNKRVVEEVALIATKRLRNKIAGFTTHLMKRIQRGPVRGISLKLQGGGARAPHGLRARGVRHQHPVDRGGQGHHGYAQVHQHGHPVGRPAGAAPDQLQALRRQPRRQQAAVNGLSFDGRKAVSCNVLCDKNFPQ
</t>
  </si>
  <si>
    <t xml:space="preserve">MSNVDRVAYMDNIRTNQITEQIVREKNMQRKYFQEQEAAGRIVPKAPTPAEPAKSLLETVGLPSHVQTIRQDPEQSLSLSISKHMWTANPGYIVRDGPKTASVMKKDYVWDEEEIALMKEQGMLDKKFNRRRDEFVDYCEASARMSHLTKGPMATK*
</t>
  </si>
  <si>
    <t>C_1010004</t>
  </si>
  <si>
    <t xml:space="preserve">MAATNYELSSKLVQYLDLHLTLPIMEYLQERGLYNEDDILRAKLALLDKTNMVDFAMDIYKGLNGVDEVPAEMKDRRSQVVARLRQLQADVDPIIKCLQNRHVVEKFRQDKSFNLQFLQEEFQIGAEHVEALYQYARFQFNCGNYSLAAELLQSYRTLCTNSERNISALWGKLAAEILMHEAVNIQEAREDVFKLKEVIDNQTFAPPLVQLQQRTWLLHWSLYVFWNHENGRNDIIDLFLSPAYISAIQINAPHLLRYVAVAVVINKKKQRSVLKELIRAIQQESYEYSDPVTQFLECVFVHYDFDGAQQKLKECEAVLDNDFFLAAYKDEFIENARLFIFETYCRIHQSISIALLAERLGMDQEAAEKWIANLILNAKLNAKIDSKSGTAKMLSVRTYVLANTVVGSVKP*
</t>
  </si>
  <si>
    <t>C_1010005</t>
  </si>
  <si>
    <t xml:space="preserve">MPASSERDCPSPNMLTRIAEMKATATPPTLVDLPGELLNTILSMVDAETLALSVPSVCTTFRAATMETSVWQEHIPPHALSQLAALQALGSRPLRLGHLYLALCGRNLLRNPGFRRECNTPTLWGGGVERTAWVVNQSVGKEVSWERVPQGMTPPPLPRRAAPAAPSAQAQPQQQQQPPQNRMGGPANPVLPHAQPLAPPPPLPYPSCRHAAAATGTGVERPCLAMLGSWSEVVQVVDLQWELQRRGLSAAQAAHLLDAGLGLRLAVHVGSRWDSPGECAMALRLDEGPTAGPGGAGDAAPSLQAYVARPTRTLVYLEREHMRRGVWEEVEHVVPACPRGFRRAVVMLRGRRAPVPVHAQAPATAMQQPRHGLPGGGDGAGYEPSCLGFRCTAADTRAGHGGAHCPRQPPLQRPPPGTHTAPTHAAMSVAVWASLAYLMAFLPVQRGGGCGVADRRTGIVASGRRTCPARMQLYAASHVAW*
</t>
  </si>
  <si>
    <t>C_1010006</t>
  </si>
  <si>
    <t xml:space="preserve">MATRGRNFLRNPAFRREANTQLLELGRSNLWGNRWTRNAWVENDALKNNVAWELRAEGLVSAGGAGEGAPPPPVPYAGGGIRLGERMQQGLAGLRAGLLSGLGAAAGLGVVGLGPSNTNSSGGATAETDVAQALPSHAGPAEGRAQQGLALQEQDSEEAGAGSSSLASTSTAAGAGADGDEQSVAASAAAATEAMVAQRVTELREPPSCIATTSDWCEVMQVVDLQWELQRRGLSAAQAAHLLDAGLGLRLAVHVGSRANMLGQFCVGLMLDEGPAPGSSGENVADQMQHFVPRPNRHSFFSGRVRCNGTDRWHRFEYNVTCPRGFRRALVLLRGRRAHDPNAPALPPPVYCGAKFAAAELVFE*
</t>
  </si>
  <si>
    <t>C_1010007</t>
  </si>
  <si>
    <t xml:space="preserve">MEAPLVQIDTSMGSFTVELYYKHAPRTCKNFEELAKKGYYDGTIFHRIIRDFMCQGGDPTGTGRGGESIYGGKFEDEITRDLKHTGAGILSMANSGPNTNGSQFFVTLAPTPWLDGKHTIFGRVTSGMAVIKRLGNVQTDNLDRPVTEVKVIRARPV*
</t>
  </si>
  <si>
    <t>C_1010008</t>
  </si>
  <si>
    <t xml:space="preserve">MPPQVDAIVEALGSIRHSLAALGDSVEGIQDIVAAGSSSAGSSPRRPDSRYGRPRSRYSHGELDGGDDSDIAWRERGGGVEPVDLSGLLPRGRRSRYGSPRRSMEDLHRDGIRYEGITDMERRSRSQSRLTMETTVPAAGRAAAGAPMRTGRRWMPLSRI*
</t>
  </si>
  <si>
    <t>C_1010009</t>
  </si>
  <si>
    <t xml:space="preserve">MWRSYSAAPQGSSPGTSLASLGPGSGVWGPSRASFEQFGDEDSNDGKGRHGGHGGHRAGHSRSPLGGDQSEKDEAYLKWQEKHPCVLAHFASFKAAVDGKRLAVFLDYDGTLTPIVSNPDEAVMSEEMRDVVRSVARAFPTAIISGRGREKVEAFVQLKELFYAGSHGMDIAGPRGGTNGCQVSGNEFVTAFQPAAHFRPLIDHIYTQLQERLKEVPGSSVEHNNFCVSAHFRNCPGEAWQDVISAVEELVAQHDDLRMTRGRKVVEVRPKVDWHKGTALSHLVDALGLAQEPDVVAIYVGDDHTDEDAFRTLEETRREEASAAATRVAVTGATGYVAGNVVARLLAAGHIVHATVRDPYNEAAVAPLKALPGAAERLKLFKADLLSEGSFDGAVSGCEYVLHTASPFSMNVRPSQSRALLIEPAVRGVDNVLAAVERSPSVKRVVLTSSIAAVVLSTPEQARPGTHYYDESSWNNAASESVIPYAYSKTLAEKRAWELCKQQSRWSLVTICPGLVLGPPVSSRSDSESIRLVTRMMRGEMWPAAPWAGLNFVDVRDVAAAHTLAMSHPKAEGRYILSSCDAMLHDLPGAVSRLYPGGRLAPPRFFLPRWLVWLVAPLAGLPRDVVQFSVGFRCVMNTAKVQNQLGLRFVAPALTLRDMIEDLAARGLIAHPKPAVAAHVLAAAKQQQ*
</t>
  </si>
  <si>
    <t>C_1010010</t>
  </si>
  <si>
    <t xml:space="preserve">MRRSQQSLRLLAGLASYVRTGQRAAQTLTALALSERQLSSQTASTSGHGYSSGWPFAALPLLAVAAAGTTLADAKDSPDQEGFHLLPLASRQRIFFKYEKRIRDMSTLDKVFEYFSSQEKDKHKFLADVDLLRAIVPTYPPSESHLDRSGSLDGERQSARPQPFWSKAQTGFFKQFDVDGDGLISYPEFLLVLTLLSIHERDVKTIFDVVDLDGNGQIDAEEFKAVMELLQAMANVHTSKVGRSHKLSIDSESGILVSFFGKDGDKKLYLPEFQDFLKKLHEEVVKLEFAHYDNMGRGSMAPVDFARSLVATADVRQVDKLLDRVDALEPELLRKRISFDEFLKVHQVERKLHTLQVALDFFAQVGRAVTKPDFVKLLKKLLNVTLPPHVVDIIFAVFTDDKGNLDTATFLEVMQRREIMWGRRKNSDTDGYPPGTLSRAMVCMRRCFYDE*
</t>
  </si>
  <si>
    <t>C_1010011</t>
  </si>
  <si>
    <t xml:space="preserve">MAPRKKNVKEDEAEAEPAEAAVEPRAKRTRRGADADAAAANDNKPGHADVKGKGKGKAASKAAPKAAAAADADEEPAAATAAAAKAPGKGKSKAAAADGGATRSAAAGPKAEAAAAGAGGDGSSGGGKKYYLMKSEPEEFSLDDLEAKPESIGHWEGVRNAQARNIMRGMRLGDEALFYHSSCKVPAAVGVVRVVREAYPDHFAFDKKSKYYDERSTPDNPKWWMVDVQLVRRLARPVTLAELRAEGAKAGSPVASMVLINKSRLSVQPVTEEQWNVVMQLEKQDKADA*
</t>
  </si>
  <si>
    <t>C_1010012</t>
  </si>
  <si>
    <t xml:space="preserve">MAKAQSQWKLVVINPAVILGPPLSKRTDSESINLINTFLKGKAYPACPHMGFGTVDVRDVAAAHTLAMSHPKAEGRYITVSKSMWFAEMARAIKAGFPDSKFRPPVTTAPKWLLAVIGPAVGLSRDLINYAVGKCPQFNNSKIQSELGFKFHSPEAAIKDQVDAMLALGIAKPF*
</t>
  </si>
  <si>
    <t xml:space="preserve">MSQLAFQPAYTAEKALRPAKVCVTGVTGFVAGSVVSRLLELGHTVHGTCRDPARTDTVVHLTSLPAAAERLKLFKADLLSEGSFDEPVEGCDYIIHTASPYIVNVAPSEVRSKLLEPAVKGTEHVLSAASKSPSVKRVVLTSSCAAIYGNPHVFGKEHVYTEADWNATSTDKVLTYSYSKKLAEERAWEMAKAQSQWKLVVINPAVILGPPLSKRTDSESVSIINQILKGQMYPAAPHMGFGTVDVRDVAAAHTLAMSHPKAEGRYITVAKSLWVADFARAVKAGFPDSRMRPPIATIPKWLLWLIGPMAGMSRDIVTHSVNMCPQFNNSKIQSELGFKFHSPEAAIKDQVNAMLALGIAKPF*
</t>
  </si>
  <si>
    <t>C_1010014</t>
  </si>
  <si>
    <t xml:space="preserve">MFSARAASKSPSVKRVVLTSSCAAIYGNPHEFGKDHVYTEADWNATSTDKVLTYSYSKKLAEERAWEMAKAQSQWKLVVINPAVILGPPLSKRTDSESVSIINQILKGQMYPAAPHMGFGTVDVRDVAAAHTLAMSHPKAEGRYITVAKSLWVADFARAVKAGFPDSRMRPPIATIPKWLLWLIGPMAGMSRDIVTHSVNMCPQFNNSKIQSELGFKFHSPEAAIKDQVDAMLALGIAKPF*
</t>
  </si>
  <si>
    <t>C_1010015</t>
  </si>
  <si>
    <t xml:space="preserve">MGPAEWYCSFLFNPGTQGGRGGKEAPGAGCDFREMASGRIGKLLVFKSGKVKMLVGDVLMDVSMGLPNQHRQDVVAVNPTSAACVLLGNVHERVLVSPDVLQLMARDQVPEFRRAPELLPELTAEHRRVRGYNVDGEGGEAGGSGGAGADGAAAGVAGVRIKSEVP*
</t>
  </si>
  <si>
    <t>C_1010016</t>
  </si>
  <si>
    <t xml:space="preserve">MFTARKTDEPAPEIAESEEPEAPAEDPAAPRRGRRSKKEKAQEEARDLLQSQQVDLEVLEEFKARAAAEDEARKAAIGGGEDDPRRLNFHRSLLAASARGLTAECSRIIDSMIDAGLQPGARAIHVWAYSHIVVGDGRAARRVAEEAKQTFGVEWIPETYVALMHGALSCNGEAPDLMAALQMWVAQQDAAAAGRNANPQLGFVFLAKELFRLRYSALAMQVVSEGYAAGFKPDDKLAALVIEQLCKQGLQAEAAAEMQRLLDAGLPVGPEQYDTLVRLEAARGSVEGARSMLQNFYTDARFSPPRASTYNALLKGLASGLRLAPLGGAFPAAALAGDEDGLDADEEAAAAGGRRLVLDGDSLDKLLVVLREEMVARGLRPGKETYAAMVESFAAVGDLDGALSAYDTLLRANGSPALLRKKYLGRLVVGLLVSDRPIDALRVLRDCSESSSFDDARESVTLPPAASDALPGPAAGGRTALTVWLQAHYETMRQRRGQRASVLQFMQDADMSSRREVDGVVLGLGGCVVTADGLFVPPSRMTTAELRAELSGAGIEVPASATGGSSSSTRSQLLKLVKDRRTKLPSGVIEMQAQLAAQLEAREEAELRAARKAAALASREESGGDDDFLWDDEAEEDEMEDDDDDDGPTGLDPNVASIIADEGTFEGGDSIEDSPTFFAAARGRLAATGEMQERDSLRVRGAAEAEEAEEEXXXXXXXXXXXXXXXXXXXXXXXXXXXXXXXXXXXXXXXXXXXXXXXXXXXXXXXXXXXXXXXXXG*
</t>
  </si>
  <si>
    <t>C_1010017</t>
  </si>
  <si>
    <t xml:space="preserve">MHTHATADWPQDEDEEEDEEEDDDADDMLESVDMISGPGLDAAATASRNKRRRKRRVSDEDDDDYDEEDDELAELGLDDDAPLSDGLGPIPGANRRGREFIQMQKVDDDEAILDQVLAMSTFDASRFNEAAGMVVALRMLGLWAAVGGVPSAADFLALYEGAVVEAHPRCAADLAEQLPVLEAGGDVSSEQLTEMMVTLANICLSPAKADAEAADRIITAMEDAGLAVPPGLYSGLAAALGGRKRTRESVLGRSGHEVAAVEWEAAGNMANVTLDADVEDIRGAEEGEGEAGATASTDEAEEEAEEGEEGEGEEELFAGYEEDPASQEAEELEWLFQRDADEDDSWMDDLDTRPADVEEVRAEAEAKAAAARQEAAVANALERVRLVAGPAAAALLAQTIEQRDAARLEEAAKEAAVASDTVAEERVDLMSSLETALVESGTVTVLPAVAAPQAWQAGGAGSGSGDGARPEEARADAELQDLTAEVEWQAKSMLELPPVVLAEAANAALAEMRAAGVVDEDDAAALQRIADKATVLEQLRAVSTAAAAAHPGGMDAAAEDVEAALGKLQAAEAAAMSYAAAVGLDAAAAGEDLAAAAREAAGWGEDEVLDFLDEIDETRGEMDEAEAAEMLTEEDLEPAVDHETALTGVAGELAEEAVRQAEALLELEAEGGINTGDGDTPDEADERLLSEAERGYRAALVLGLEDAEAQQAALQRAYQGAEAALKAGKKPKWSKEQQAVAAALDAGDMGALQERLGLEGVEWIAGELRALAEREEMELPAGVDEADEDEVPVLPGGLALSERFMEAVRATVADRAAAAEAEGVPPAEVLGGELAVLDAMLALANGYRPQGFEGESVSDLAGANEDGEDGSELGRLLQQLRRDASDAMAAADAAVGTAREEQAFAAAASVVSELMEVASEVYEEAEEAAAEAEEAMGEYEEGEELSEEDEAASREAARQMLAALAALQPNAGLPFGADGAGAEEEQGGAATAVAAPPAPAPPKAGRKGRGTRGTASSE*
</t>
  </si>
  <si>
    <t>C_1010018</t>
  </si>
  <si>
    <t xml:space="preserve">MQLANAPRLAARPARSAVKVFAQQRTQAKTAAPKTLAAGLVASSVLLQASAARADELDSTVESVVGAVKATGEVVKAGITTLQSGVKILKDGYDVAAPYAREVVDAVGPVVVEAAKKTVELASPALEAAAPAISNTVSDVLESTGVDLSAVSKTAGTVGDVAGSAVSVATPVARGLVDLLATSDPVTLGEFGLGAVALYYLSPLFFGAFRGYAGDMTSAVALDTVVNDASSVLIDIRAIREKEASGVPDVPGAASSKLLEVEFAALEDKKLRSQLKNPQDIEAQTTALQIASLRRINSGTKVILLDRYGPLAEAVARELAKKGYGKVYVVVGGFDGRNGWIQSKLQIKPYTATALTFSAPAFGRTGTTSTRRLPAPRS*
</t>
  </si>
  <si>
    <t xml:space="preserve">MASIGSAPGADPLRPSANAAAKKCLEDLYEKLEATVKKRLRIKLGGVQTVDWSKLSVALNSAQPKPKPPILPSSRTWRTDLAVEMKPEIKQQLREVFIKYCGWGDKQNFMFISRSQFIRFARDMGMCNEEIDALGLSGLFDKILLGSLDPGAASRLAMSDFVLAVTGLGTKLCPSPTVQESFETVVTRYVLPRLGQALPEPDPIDSALLHLDVMGTLERLRPKLVVLWETYMQQQHHSGTGSGHDSPTAGNSSGGGEYRMSLSTFLRFAVDFEITVVLLSKVQLIHSFKRSKFGAHDEPIDSNPHTRIKLNFQEWLDCLARCAMLAYDYKPPPVIVPTLDFKACYHTNAKQMWLAEAVAGHHTGRGGLVGDDDELDEASELEMPAAVDYALGNEDRPHYDEVMSHAPSIRITRSAGPGAGPGPHSPGAASVYGRDRLISRAVSIAQGRTRTQEPGGAEAMLIHPEPSTMQQDPNKPVHLQNFTCDWVGKPGLTLSETGRLRQRSSDPFIAAGIYHTQVGVDPAYAARAAEMEAARLVREQHVEALKLHYQAERRQEIRDTTKAAAARRQDLELTSGQALARVMGSLGASSSISGGGRARSGRRSVSPQEQDATAAADGVAAMTGAVGRRQGSGGGRRSVPPQSMRSGSAPRLSGALGSGGGAGTVDGGGAGGGTIVPGLEAVMARTGGRSALHAATTGSVSPAKHSRTLLQELQQALDVESKLPQHATTIAGHGQIRFG*
</t>
  </si>
  <si>
    <t>C_1010020</t>
  </si>
  <si>
    <t xml:space="preserve">MAYLLADIVLYPDRSIIKQSYDARERKIDPTLPFHLGHGNLNGDGFGIGWFNPDERRVQDPTPCVFTSITPAWNNENLSRLACKIVSPLVFAHVRAAYPGMPVSEQNCHPFQFSRYMWMHNGVVGGFAQIRRSLLETLSDCAYNAVASFHSDSAVSFALFLNHLPDVRSQQPPDVLIKAMQDTIATISAVQRRHGITATSLLNYVVSDGTTLIATRFVSPDSEGPASLYYAEGATFARAPPPPVPQPAPQQTQGQPGCTPCNGAASSGSSITQESSYELSFAAQGPAVVFVASEPITASASDWVAVPKNTALVVTREKGGFLNILRCPLVPQHPPLPSPTSTYLSPLPGNGTPPLPRRSSGGGGGTGGGGMTGLLVTIPSSGSGGAGGGLPYINPQRDVGLCLEALSRGLGTKSRAFLSHRPTGMGVAAGPQQHQPGGLLPVAPESLAALDLPPSGTSMVFSRPSLGGVEGLPATASMAQLPPAPGTATATPAASMMMSSRAGSQGLEVALASPALDTHDYMRLVGHTGAVLALTVCPYTARLYTSSVDCSVRVWSLRDNSCLHTLVGQRKPVTVMRLRAHGRLLLAASGRKIRVWDAVGFRCLQVIKISDSCGTIRCMEVLGGAQHHHRHHSHSHHSHQPGAAGASQPQQPRAHANATSSHAAGPPHPQHQRGMHHLYPQLATAPAQQPAAGRVVRVDSRSTASSDPAAAGVVLAGTSPPGLPAEATAMAAAGTAAAAAGSARSSITGSEMSGPLGLPMADGYGSFSGRRRLHDLVLDGFGSVTPAVIAGSLSLRNEALLAGIATSAGRAAGASNGALGVSGGPGAAAPGGARAAAAVAAAALMAAGGGAASAAAAEGLSLLYVGCQDTTVKVFTLNEPQLLSAAAAAAVEAVNAAANAARAAGSVAASRSDSLNNGGLASPPSKPPPPPPATTTPVSPFAPAARGTGGLAQALSRTTTTGVSGPPAVLPPRLIATPEEAEHGVSDLAPLMVTAADGGAHVGPVNCLAVCGRYLCSGGGDATVRVWDAATLKLVAVLRGHRGSVLCLLGLGPNLLLSGARDNTIRVWDLEMDMLCRRTLTGHKDDVTGLSAISLHKQRPGSLAHAHSHPHGQHQAQGHTHVNGAVAGTPPGRGGGVPPVAAAAPSGTLTPGGRSVALASTVIASSSADGTVRLWSTAWACLCILSLPSTSRPVMPAALCGCLTPDMAMAGYGDGEVRLWHIEDVHGAVLQRCYNEVAAAAEALQAAAGACGCLSHGAAEAGTARDQQLVAALAQVQQFGAAGAVAAAAALSSSSGEVLRRCSNAGSAPSGNGTPAGSVVQGTLALLGGGGAAADSLPAVPVSEGDVPSLSGAPPAVPDPTAAAPPAAASSGAVASAAIPKSSMLTSPSLAHLVGDQASNRPDSRASDASGASGPVTDRPSSVDLMPTTSTALGMQRVSSSGLSGGGAAPSTTACAMAASVMAGPGTAFATPLPHAGAMPTSAVPIHIHGRRSPLSGASAANLGANLSEGPGATPAAAAGSGAAGAAAATVAAEAAAAAAAASTAATLLGTAASYFTSTSDQQLEAALREFVRIKTVSSSPRLRDDCHKGAKFVAKMLEGLGADVKVVQVYEDKNPVVIGRLGHNPDRPTVTFYGHYDVQPAAEPDWATNPFELNSVNEYLYGRGVSDNKGPILAFIFAVRELMNAAAEAGAPGGTLLPVNVAFVFEGEEENGSRGFAQAITQNLRWFEGTQLIIISNTLWVGENVPCLTYGMRGMLSLTVQITGPERDLHSGNDGGVFAEPMVDLLRVMATLVGPGGRVQVPGFYEEVEPDLIELAWTSLEHSEEFSLEGYKAALGVPSLTAPPHKRDLLVTRWCLPSLSVVDMRPGAAHAAEPATTSYRFGPTRFSVIPKAAQGKVSVRFVPNQDADTLVEKLRQHVHKSFEALGSSNRIDLHVEARGNWWEVRRQGSPWLDMAEKAIAKEWGVHPLYVREGGTMPVASHLERLLCAPAIMIPMGQSSDNCHLANERIRRTNLFKGKNVIRRLLEEIGAMGGGAAAAAAAAAAGAAAVEAAAGARVGSPCGGAATAPVGAGEAAVGSLGDGPEASLGSLAATAEVVDNGESWGAPTACAGLDE*
</t>
  </si>
  <si>
    <t>C_1010021</t>
  </si>
  <si>
    <t xml:space="preserve">MSGPRYQRDFVWDAKTCSGFVRTVYKGLETPPLTFHRQVREDPNRGVVRDVVDGKQRLATLYTFMSGDKQRFPKAPTVLDLKDDDMSEFLDGKTFDQLSKFDQSYVKAVSLTVRTIPASASLDYEGVAVVSGSRLGFGSGAAFHGTYIRMLSRLARHEAFQQLADLTEADKEELLGDELVLRFFALYRAAVPALKRPYRMPMKRFLNEELQVLDPGSARRVVLQLSEAEERDKEEAFRTTMDVCADLGLKALAEEALKAGGGRGKSFRRGGGGGSTNVLWDVTLVGLRLALDEGAKPLEFKRHKAAVQAGFRCLLEDRRWAEVPAVLSQKSFMARLELFRQLVISAASLAKPVAPQAAQGPRAFSPSVRDKLFARESERGGASGVRCAYCGMPIVHVTDAEVDHVVPYASGGRTTLDNAQLLHTLCNREKGKKSMNAAPAAGGADVAGEGGG*
</t>
  </si>
  <si>
    <t>C_1010022</t>
  </si>
  <si>
    <t xml:space="preserve">MSSGRGPAQAQAARAADRLLCQVLEVLWRELPAPDRASLRLSCKSGLSLADRQIDRLWLDPGWVRAPEGAADSPCYMEWACPQSALHRPPAVPRAKQARYVAAAVSRGARPHELRLRQRPGEESAELVKFTLRLFKGLSRPGPSASAAAPSLTHLGLEAVPLNGSVLAALTACTPQLLSLRLHGYDLHRKNGVAGPFVTISEVAGLTELVTCSLKVAPPAAQREGGGAAGSSAATSPAGPLLPSSLPLPPRLRRLGLWHVTAAVLNALALPPSLEQVHLHELRAIEYSQPAPGSDKDRIDAVVLALELLAKSGQYVGALTDREMGVRARDYRRPFKLNMNWTEPPAEIDFEWTSVIEVLARMLRCGARPPQGAPAPAACLGHLQRLHLSLLAVDDYDLTSIREKMPQLEHLELQCVLLPDFTYAIGPLKLMRQLRTLVLHPGFGRTWAEWLQAAGGDSESFQAEFSDLLTGCERLTRLQLLLMDVCVYEDDDADDSSAFDEDQVEVADELADEVHDMVYAMRRDVVPRLQQEPGPRQGAEIWVHAFEQGEEFWRKEESF*
</t>
  </si>
  <si>
    <t>C_1010023</t>
  </si>
  <si>
    <t xml:space="preserve">MPLLRRAAQSLLTSWAPVATNCGAMSELVRCMGTERRPGESGAWKQIERQRYASDWENDPTFKRTPKNLAEVLDDSASMLLLTDVWRGMAYTLGAFFDKKVTIMYPFEKGQLSPRFRGEHALRRYPTGEERCIACKLCEAICPAQAITIEAEEREDGSRRTTRYDIDMTKCIYCGFCQEACPVDAIVEGPNFEFSTETREELLYDKQKLLENGDKWETEIATNLRTESLYR*
</t>
  </si>
  <si>
    <t>C_1010024</t>
  </si>
  <si>
    <t xml:space="preserve">MCGRNEHNKKQILKQFDLRPVTAPKDPRKVAKGVSAPDAFIGKEAEAQKKVRYLDGRVVSNKGEKFIIEKIGEEWDGGSRGKVYTKGKRGKGFT*
</t>
  </si>
  <si>
    <t>C_1010025</t>
  </si>
  <si>
    <t xml:space="preserve">MWVCVDAIAAMCLLNGVWHDRQGVHDTSPRYFRALFGVKPFVTECPKHYRDARLALEVLAARGSADECLVVVRGDGCDALIARDDSEEASVAPVQLVSGGDASDKASAAAVYEGAAHVANGGGRRLRALFWPFSSAGARNHQQCERKAYSTPFVMNPLVDQLPAGPAPGSTRWCFGLHLISAPPGQSDCSRADALDTMELVADKALGSRLLAAKLRSMPVRADDASSSPLVAIEKDLTTEWVARLADADVVEVQQQGHLLRISGLRLRSTHDASTTTTRHQRVVGTAGSSTGQQAQQQKQHEAGGRRMARSATEKL*
</t>
  </si>
  <si>
    <t>C_1010026</t>
  </si>
  <si>
    <t xml:space="preserve">MMPPECPQSAAPPPGSSRSSSSRRCPRPSSPPGAPPHTRVFSSLRPSNQPNSASYAHGCTRHGRAASSPGPPASDQPLIRRTPPPQVTLRALAAAPASGCIALGSTQASHAPPKPLSPRLASAPKPPTREP
</t>
  </si>
  <si>
    <t>C_1010027</t>
  </si>
  <si>
    <t xml:space="preserve">MCSSSLARLSSGRATSSRRALRVPGHVCLLWSTAGARGPGVGSRSTSGAACIHHSALDAAVAVGDVSACEALLGAGAGWDGYAAELAAEGGHLPVLQLLQRRGMPLSMLCDAACVLRAACRGGHAHVVEWLETRKGAGFMTAEEMQSADGGSRSELAQQLAHRGRLSEEASRLSCMAAAAAKHGHTELFESIVTRLEQASKPATWAAQLLAAVAAGCSLELLQHCYSRWVGEGPGQLSLPDSPPAEEAPRLTDAKRKLLGRAGGSATPDALAKFDWLLEQWPSMRASLLQQERPPPNGIGWGVWRPLQRSEGDGWTRRLRELSARGCGFSMRDATYAVKADDVEAVSYLLPYITDTDMLSYMRFQAANCSHLAVLQLLQKRQKFCSKLVQQTFSAQEVWDIAAKHGNYAGLDWLRARGLIPHLPSPQWVAGQHMCAEGFFNGLSYWLRATAADVQAAAAAEGAAAEAAAAGQQHGSGSWSASAGVSSPESDSTAAMAAAARRLPASFRKRVLGEVARPHGEMLALPRPQLERIARLLEGPAEAQPRVHRQGNMKQELLKGHSTGTGRAAVAVRSGGVKKGAGARGGGGGKIGSFKSRGMGAAGKK*
</t>
  </si>
  <si>
    <t>C_1010028</t>
  </si>
  <si>
    <t xml:space="preserve">MPAVPCLSPAVPPQQSHIRCPLPDVPPSCTSWPLNGPRSPTPPATTCPLLHPTPPLPQAPAPRRTARQARRAAAAAP
</t>
  </si>
  <si>
    <t xml:space="preserve">MLLSSPRGGGGGGGGGALANSAPGSPGGAVTGFAAGGGVGGGPLPGAAGGGTEAQPRPRSSPDTGAYPPAEAAAVAAAAASNAYALSQSLQDNWAPAASGVAAALGVEASGLAAGSFRRPVSAAPYPHTHAASAPCTADGSGADAGAAAAAAGRAGLDAGAPRPPSAHGASMDPSRRGSGGAALAPEGSDGAGASDPGGAGGGALPSPSRVASARLSFGAGVGAGAGGGGGGGGGGGGGGGGGLASASSSQRSMLLVSCEGLPAGPSRLYEAITKQMEALEEEEEEKEEAKAEAGRGGSGGGGGGGGGGGIASGLLRAPAPMRAGGGGGVEEAPHGAAPAGGVWGGAAGGPGGDGGPRGFADSALTPAPLPGAMGPGGLGFGLMRSRTATGSGVGGSSSGDTAGARLLLPNINAGSSTAPAASHLDHLPSPTFVHSPAGAAAAGAPPRPPPPSSPTPYGYSPLQPQLRPRMSWNGMGSSSSATAAAAAGGAALAALASTDATTPPTPHTAAAAAAAAAAAAGTAAGATAPYHFPSSVAFLPHHPAAPHHHVHPHQPHHLHSHPHPHPNASAHTGPAAAAMAAVAAAAGLPFRPSPSPTAGYPVAPPPLQQPQTSLQVPPPPPSSPTPAAVAVAAAQVFGPRAGSTAAPPPPPQPSQQYPPSPPPVPPLHLSLSLNRPPLATPPPPPPQQHYYQPQAHGQHYLPPHSQLPMPYPTAATNRSPYAAVQRKAFNYYISASAVGAPLDWDVGPDPAPGPGQGAAGTVPMSPRRPTTGAGQQGGGGGGGSDWGSSGRVLKGLGGGALRHQLWMEGSAALTAAAAQAGRAQLWVHSVGRPLAEAGVWLSRIADAAPSAWPDGDGGGGAGGGWGRPAAAAAQLSRGYLEGLRAGTGAVEADIELKERALQAEARAAEAAARAVAAAAAAAAPTGVAARVQTWRPRESGNATGATRRAGVRRGGGGGARRASTSSSESEAEEGVSDEPEEDPEEEAAEEEEVIPARRGVAGARLGLGSGPGPGLGPRPPAVPAPAQRPGAPVRKAAPAPAAAGRSGAAQSPSRARGGATVAAAGSARAAPRGGRRASSATGGGASRGVSGAEDNCEEDE*
</t>
  </si>
  <si>
    <t>C_1010030</t>
  </si>
  <si>
    <t xml:space="preserve">MLSNMLLGLTPDLRDVELARTMLLRHADPYQPLNLDTQMREANLDADVVGLLMQQLGASGSTGSAAEEQAAAVQAAAAAVAGSPGAQGDQSPGSSEEVWARTSLETEAGKLRDALTLLLSLGRQPRGSSPLPSGCAALWEDEIGANASTADSASDTDGGVAPRPCQVERALALADEWKYDTWHLAEVTKGHALSCLGFYLLHREGLISQFRIKPTKLLRSIEAGYADNPYHNSTHAADVLQTFHVLMRGAGLTTHYLDRMVHDHGHPGLTADFLIATSDPLAVRYNDRSPLENHHGASFFSMLMQSDMNVLAQLTQHEKNAFRKQVLDLVMATDMKQHFTLLSHFNTAHHLPAYNKEAGPWALVAEPAPTTNQSGTEQASGGAARGAEGDIDGAEAAVSFTLLGTFDPTPLDDTERTLTLQVALKAADLGHLGEELEVHKRWVRALEEEFFRQGDQELARGLPISPLFDRAKQGVSKSQVGFYDFIALPLVHALASAFPGARPLLACYVANYDHWREAEKAAAAAAAAVAASAAAGQVTTGDGTTTASGTGHQ*
</t>
  </si>
  <si>
    <t>C_1010031</t>
  </si>
  <si>
    <t xml:space="preserve">MAAIRTALLTWVTRDCNNPAAPLPAFLRNKVAQTLVAVLQDESRLSMRVKDGMREHSLQEIAAAWFRLVGGYRDKAPELAGQVLAVMTRYIPWIDIGLVANDKFLPLLLSLMDAPHMTLRGAAVDCVTEVLSKRMEAVPKLTLIQVVLDLGRQPEARFQGIPAGEYLRKQEVTPADLEAAVAAVGDFGADNRAGVPGTLHRISAIRNRRGAIIGLTCRVGRAVSGHIAMLKDLVESGHSVLLLGRPGVGKTTVIREMCATLADEYRKRVVIVDTSNEIGGDGDVPHPAIGGARRMQVADALQQHAVMIEAVENHMPQVVVVDEIGTEAEALACRTIAERGVQLIGTAHGCLLENLIKNPTLSDLVGGVAPVTLGDEEARLRGTQKTILERKAPPTFPIVVEIRARNFYVAHWVEDSVDQLLLGRMPVVQVRERDATQAHGLRVSELSYDHVPDPERTADPSRNSWDEDYEAALRDMHGSGGGPSAGNWAWAEKIRARSKEAGGPGQGAAGAGLPGSGGMAGPGTRSFAIAGRSAGPNVPPPPAVGAKKAPKKGKK*
</t>
  </si>
  <si>
    <t>C_1010032</t>
  </si>
  <si>
    <t xml:space="preserve">MCRVSRLDRNNEIRHSGKAVLNSEWIGQVHRLISSGGPTWEEWRKETMEGTVQCVRLSGPGWLRYWAVELEAWLQQQLAAEKDSTVRRQLWQRPGNGKKRDQTTWRALEPAATGLLVLTPEFFKRYPDVEFCFRERGNTNTGYYRATADGRSLYKPPAAPGAPESDAGETYISVTYFDILKHFSLMGYIGFGGPAAHI
</t>
  </si>
  <si>
    <t>C_1010033</t>
  </si>
  <si>
    <t xml:space="preserve">MGGWVAAQWGSELAQWVMAGWVTAQWGSGCDVNSATNIRHALVEVLLGHKRPASLQTGGGGGGGGGGSGGGGSGSSGGACAHLGSRGGGKGHVEEESAAPPKKRRKRAG*
</t>
  </si>
  <si>
    <t>C_1010034</t>
  </si>
  <si>
    <t xml:space="preserve">MRHEAHAQEAAGPNQATTSAAGAAPAANGGASSGGAARDSAAGTNGSPAAAGLHGVSSSGALAGGLSRGSLAAAASGPVVPVLHLPLRLEHLDLAQLGGPAAARMDPAARQQMAALEVELERAGKQVTELKAQVAKQQQQHQAAASRRRGPDGGDAVGLAALQDMVLEAQEAAREEARRAQRAEARAGRLEGELKTLQAQQKTLYKEHSSLQQQVAVLTSQLAEAQAAVSSANAAEESRAASEAREDLEALRAVNAGLQSDLAAARANYAKLDADLQLSHQREAAASAALAEAEALAGRCDELAGANMALTQRLADSRSELEMCSYYKKICSELTEAKGKLEGDLLGLAQQLVAAEHRVTDLSARLADSEELMRQAEGRARAAEAAVSAEVERRCSAVLSSRALWPAALREEVTGLERRAAELDVALATATRNADTAGREAREVRAQLLIKSDELKALSAESIAAASAAADQLQHLRAALAESQARAAGLKDALEATREEARTAGDRAVRDGPRPLAGSSGNLQHRISSSGNMAGAGPGAAAASGGGGAHASGLGPSPVVSAPTPRWQVQNVVGGGGLYNLSNGLGHGGVGGGAGGDGGGGSQTPTDMVYLKNLLLKFLEAHLLSKTTERDALLPAVGTLLQKILKATQPPSRQMLSVFGLSR*
</t>
  </si>
  <si>
    <t>C_1010035</t>
  </si>
  <si>
    <t xml:space="preserve">MAIPEPVKGYVSIVVEEATGKTQRDQFTWDTNAGAFEAFVKVEVRGGSRNVKAQTRKAPLIGDTITWREELRMELLEGSSELRLMLCREKFQGNKKGTSVVAACGIYVNDILEAVPIDKYFELFKPNAGGEGGFIRIRMNFARDLAGLDAPRQEANLQPNVTFGQPPNTKDAAGRLHGVVSPETVDEVARRVATLGTEPESAGPAGAKKKGGKKKVFIPLAILTAAAGIAVPLILKATRK*
</t>
  </si>
  <si>
    <t>C_1010036</t>
  </si>
  <si>
    <t xml:space="preserve">MVSARSKKIVKERGQEPDEFEEQVAQALFDLEATNAELKADLRDLYITSAKEVDVANGARKAIIIHVPYRLLKAFHKIQQRLVRELEKKFSGRDVVIVGNRRILPPPRNGKTASRPRSRTLTAVQVHDAILDDLVYPTEIVGKRIRYRLDGSKILKVHLDPKDRNSTEYKLETFGSVYKRLTGKDVSFEFPVAESS*
</t>
  </si>
  <si>
    <t>C_1010037</t>
  </si>
  <si>
    <t xml:space="preserve">MMLNTSPQLLVLALALAAGTAHGKVVLRESTGRPSRYASTIVRHEDIPELITTPRSHELISEKDLPREWDWRAVPSSANSDDRHNYLSIIRNQHIPKYCGSCWAHGASSSLADRMNIKMKGAWPGTFLSVQNIIDCGGAGSCNGGDDRLVYVYGAKHGIPPDTCNLYVAANQKCHAMQQCFTCWPDSTCEPIYDYKRLTVSEHGRVRGRYQMKAEIYKRGPISCGIDATDQLETYTGGVYAERKSNPSINHVVSVVGWGVDPETDVEYWVIRNSWGEPWGESGFLKLVTSAYDDGNGNMYNLAIEDDCNFGVPDRWVPADDLGFGRPDDMSQQQPKLDADFIAKAKTGGGSRKMILPGVTLREQEKASEKQ*
</t>
  </si>
  <si>
    <t>C_1010038</t>
  </si>
  <si>
    <t xml:space="preserve">MDKEEEPRSSLDTGEELTYQRNYRSTAGGKGSNGSDAEDDGEDDDTGEVLRYNSVYTPRGISQKAFGAYTSDGGGVSSHGGAGPGSSVPTGLTPRAGNSSYAPFRGLNGDDSGSYIAGHDAGDTGEAPGAYDDEDDDEDGDIDEGFARAAALVRHVSISTRNAAAAAAATAARTAVLSERISSRLSPAQVERAFQVLEAERQASDGGAPAAASHGAAGSDGHVAADAVAPAANLGFGNDDGAAWGAGYSNNGSAEPAAVTAAMAETVHEAGAPFGLDANWSTAMDSVPQEYPASTKSEAATPVAGNDPFGDADDAWGNSSQPVAAAPQRSNSFGGVALDQEDTASSAWPATATSTATATTLQQHHGSAGAGESGLMTMTAWSGVDLADDGAAAVPSSGAPAVADADPSDGFGDSAPPAWGASLAQPARASELEGPSHEAEQSLLSQWPERQEEEPGLEAAASADLHGAVAAARGSSAGDNSSDSVNLQPDDYRIAAAAGLVSPELAALLGVPVSSPGVSAGGASPGGDVASNGGAAEMPSLSRGLDSFRDTQAAAAEEDDHMLEELAAAEAAAEAAAVAADAARIAEEREARERVSTTPAAAREVQPDLAPLHYVDSGGLVADLISEPVPPSAPVPVSMPAAAAAMPTHAAKAAAAPAAGQRRSAAGTLERIATVGRHSLERDPFDAGDSDDDMGVEDVPLTDSSSLSHHTEAAAAAAGDVAAAPAAARAAAAPPPLHQQPQQHTEHHRMGGVGAAAVAVGAGVAALAGAAAAMAGRAVPQGALGAAAPPPQVQQQPGQQQRQMLQWQPVRRQRQLLQARSRTPRRSPVDNSLQGPPPPYSGYPPQGSPGPHPGAPRPPMQQPGPGGPAMGPPGQPHGPQGPIVQQPGVRPPQAGPVPPHAMMGPMGPGGPMGPGGMGPRPMGPPQPGMVMGPGGPRPAMGPPPPGMQAGPRGMPPPGMMMRPPMPPGARPPMGPPPPPSPFPGLLYTEGRDALGRAVVVLNTAMLPPKSAKVKKEDILQYVLQQLMPVVQQDYVLVVLSLALGVKASTVSAAWAIGAYKSLAKPYRKNVKHIVLVQPSAWARALLALAQPFVSRKAAHKIKKIDNLAQIAEATNNEVKLESLGARFIREVQYGLGAPPLAGLVPPGGPMPRGPGGTMLPGGGPPRPMGPPQQPGMPFPGPGGPQRPPVPMNPQQQQMMMMRMQQQQQQQQQQAAMRGQQGVTQGPQPHHGAAGGMPMPQQLQLPPAPGSRPPTAGIATPVYGPGGPGPATAQGGPRPGTMAPGLGSPYGLGGYGPAPGGSPGPHSQGPAAYGYVTPPPSGRPVGPA*
</t>
  </si>
  <si>
    <t>C_1010039</t>
  </si>
  <si>
    <t xml:space="preserve">MSAIRMTSISVASGRLARPSRKSAVVQCSKPGPAPGPADGQNNNNKRGLKPGSGAGKRAKQPGLYEVQVVTPPPRSLGIYALPPNTQCGEEIDVEGQGYVVTTVVLQYKLRGGKYVRHHNRLDVQPTGRWLVNQMLENLIKARYVGPTGSQD*
</t>
  </si>
  <si>
    <t>C_1010040</t>
  </si>
  <si>
    <t xml:space="preserve">MQLNPRDPQYPNRVEWLSRPARRQVDDATLQKELAARGGGGDVNYWSGRKMSASVPQPGRGGGRQVERVREASKYRCLPEADVGRTRGSDAKQHVFCLYFS
</t>
  </si>
  <si>
    <t>C_1010041</t>
  </si>
  <si>
    <t xml:space="preserve">MELPGYYSSGKGELAYDSYEKHDKQGFLKGLLGGKDDGKKASPKASPAPASPSVPKKFMDMISPLLLGSSNSSSAANSPANAKAAQAAPSASAFSKAAAALQHAAADGCPATMTDAQNMDRAMSYNSGLTEYVNKMKIDSEAGANGQVAAAAGKRSKLSNESTLSSSSSMSAMSVQSSRSAGAPVAPMPHLTTTQPGVAHVHAPPTNVHMHGHGLAHGHHASHAHHHHAPAPAPAAVPQQTQQPQPVAAGHKPGAALNSHAYASNLDRLLEAARHCQLPQSGRPLQPMPADPLANPHHGPTIPLVVSPNLPPRMQRPQWRLTDYQLGDKLYTGYASTVYKAVCRASGEVVVLKIYHLMSVCDLYKYQIYREVRVHSNLCHENIVHLYAAFQEGDKVILVQEYADGSDLFTLLHKYGGRLSERLAVQLVLEPFLRVLQYLHSRAIIHRDIKPENILFNKAMCLKLGDFGLAIDLREERAVTRAGTLDYMAPEVLRCPFKSRPEENKDNERLHYSARVDAWAVGVLTYELLVGFPPFFDQSRTSTEERINHSMPAFPAGMSEEAKAFVSSALSKHAAERPTILEMLHHPWIARFSSRRSMRAMPGAASPLASPVQQPQPQQQTPRRPAPPPGATPTSAQAMPGSPGTPLRPPAPVPAGGFPTLGSLLAAPQLDVKLSGHMGHHAAPASPQSPLVMKSSSESTELLNSRFSQGSSNASMQM*
</t>
  </si>
  <si>
    <t xml:space="preserve">MSEGKEHLSIVICGHVDSGKSTTTGRLLFELGGIPERELEKLKEEAAALGKSSFAFAFYMDRAKEERERGVTIACTTKEFFTDRWHYTIIDAPGHRDFIKNMISGAAQADVCLLMVPADGNFTTAIQKGDHKAGEIQGQTRQHARLINLLGVKQLIVGVNKMDSDTAGYKKERYDEIANEMRHMLVRVGWKDDFVNKSVPILPISGWLGDNLITKSTNMTWYSGQEVVNLKGEKIQVHTLLDALNSFVVVPERKTDAPLRLPISGAYKIKGVGDVLAGRVEQGVVKPGDEVIFLPTHTTANPCTGKVFTVEMHHKRVDKAGPGDNVGMNIKGLDKGNMPRTGDVMILKSDQTLKIVKDFTAQIQTLDIPGEVKKGYSPIGFVRCGRSACRISGINWKVGKETGGKKMENPVGLKANEMAEVVYEPTQPLIVDSFKNCEGLSRIAFLDGNTAVMLGKVVSVTHK*
</t>
  </si>
  <si>
    <t>C_1010043</t>
  </si>
  <si>
    <t xml:space="preserve">MLAGAVNSATRAYLTLWQLRMRSSLTLGQRLHAQRHGVPPHSLATGTSARANHRMAVSASATQRSGPAGSEPADQPRIGPLALAAGTALCLMLGSGFAPEGSSGALAPLGALAVRPAHAEATTLKGTPMASRAADLTAPSVRDAVPLQRNIDPLTMQLPDAPPDLTPEEVRAIRIFARNTPSVVNITNFRQVPVQSVYGFGRGGFSMDTEKVPAGLGSGFVWDDKGHIVTNYHVIKGADEVKVTLLDQTTYTAKVVGGDADKDVAVLRLVDAGDKISALTPVTLGSSAQLLVGQRVFAIGNPLGLEHTLTSGIVSGLNRELSTGTLTIKGLVQTDAAINPGNSGGVLLDSAGRVIGINTAIADPTGKGASSG
</t>
  </si>
  <si>
    <t>C_1010044</t>
  </si>
  <si>
    <t xml:space="preserve">MPRATRAKPATKAKAKEEAADKPVEEPKPKKAATKRGTKRAAEEPAEEKEPEPVKEPSPPAEDEDERPKPAAKRRRVAEPKAAPKPKPAPSLFPGQPALDLFMFGTNSFGALGLGDPEGADDPDTRSQVPRPKLPISETLKFVQVVCGGMHSVGLTADGDVYTWGVNDEGALGRKTSGTCWENESEKNKGDSFVPGQATLPGGLKAVQVAAGDGFTFAVGTDGSLYGCGHFKDEVGALSGFTADVKVQGLFIQVWKPESLRDRIKKLVCGARHAVLLTNRGDVLTWGSGSQGQLGRVKPYHQDSEHQPTAEQLFKPTLVAHLPYALGSTQAVDVACGAYSTFVIGKNGAVAAWGLNNSGQLGIAKENNDDNLKWEPVPVASLKGVAHIAGGEQHTLALTKKGVLLSFGAATYGMLGRRDVDTNTANEIHPEPKPVDGLPEGAKVECIAAGTNVSACTTSDGDAWFWGSNTNLQLAKGTDEDDETVPKKMGRVKQFGYRRVHFVDFGGQHGALLAGPQGEVGPTAGAGGSAGAAAAPPAAAVPAPVVAKPAAEPKSAAAEAKPEANGAAAAAAATEAKPAEDEKEGEKEGAESMETDAKAADEAAAA*
</t>
  </si>
  <si>
    <t>C_1010045</t>
  </si>
  <si>
    <t xml:space="preserve">MSYYQEARAAKKALERQADDHKRKQERRAELSESVEHALNYLYVEGRSCKIARNTESHANLENGVGLITWNGSTIDRFDGRALLDFYKEPDPSVFNRPKAPNEERLELSLRFESFRDAVRLSAKGLSEDKGIEFAHQENIEIRAARRAAAAAQAAATSGHRNPQPLSMATPSLAGTGSFAAVGFNYGGSSEAAGAAAGSDGNDSSSSSDSDSSSSSDSEPDDGLDADARQELEDDRIDDIAEQFGLNDFSFRLHKALAQEGEEEARMRKPPRQVARRGAPARPATRERAKRMQGQGLDPRTKERVGVARDWTQPPPKSRRDDRFGRGGNADVPVEVDPGDDLGGTFRRRRPQFITEFSSAATGSGGAGGSGAAGLAALAAQHQAAARRPAIDRSVFEQDEGAILDALPGGPDPAAMGAQPIPLPPTSVQALRAAAEGRRGGRREREREERERERERERDYHGYSYRRRYEQRSSRSRSREREREPERERERDADRDRDRGRDNDRDRDRDRGREYEREREPERGGSSYGGRGGGEAERDRNRERQRSGAGTSGSGQARVSV*
</t>
  </si>
  <si>
    <t>C_1010046</t>
  </si>
  <si>
    <t xml:space="preserve">MHCPAAGWRFATRPPACSSSTMLAHRSCQCTAMPSTSSLPASTCTRLPLGGQRRPQAPTPQPATSAQRPARAICAQAASDWSGGGDGRYVPTDWSGVAPGAYADPRVAPLGPQQQRPPYGPGGEAGPSAGASTSSFDSQQESDPISEIARSAVDAVTGCLAFLVGRLSDAALSLLPSHVKRKAVENTVKGALALLGLALLQSVLSLVLTVGTLVLAVYAAYQVFGVQLPFLPPQPGSGETGAGYGYGSYRQEGPFASAGPQADPRYGGGGGVGGGGAYGPYGGPYQQQQHPQEPGGAGRYYGPGPGQSYPGGYGGAAPYPPRPAGGPGPRPVQQRRQGPTIDVYWE*
</t>
  </si>
  <si>
    <t>C_1010047</t>
  </si>
  <si>
    <t xml:space="preserve">MQVGAQLQGLAVQALGAAALAPAAGSSGHGHQHGQHHHNHNQQQQHGGAGAPAGLSVTAMALHPRRPWLAVAVAGGGMIVVEQPAKQPGEAATSGAGGARAGSAGPWSLVAAHTGAVSGGPDLRYLRWADDVDEALEEEGHEHEHDTHHRLEHVEEVAAAATSGAPPASPPPAALLAALYGKASVAVYGVAAAPTAAAAGTAVPSTPPVQQMYRLAELSATADGGGKVTLNALAWLGRRCLALGADDGGLQLWALPEARVLLAAAVAQHDPDVDNGAAAAATHGVEAASGPAPLRIKTLPAGGQYGHHDSIIALTGLLVPASVKGAPATSAGGKKKGRRASGAGDFDGEHPAEAAGGHDGADHGRHHGRGRAGSHHGQAHHDHGGAKPRGSGGAWRPAAVWLLFSGGRDQAVRCWRLEGRQLDGWEREREHQESAARQKQQRPPPQHEGKGDGDDHGGSGAAPAPQPPPDGSGAGGAGAGSAAPSASNGDAPSGSSPGQQAPPAPGAAADAPGAEVPGATVVAAGITAPERLLELSPTTAMRRMRRPPPALARPLLPELPDMSLPHVAAAAHSLLLRLGEALYPPADDGGEHQARAGEEEQAARQQVAAVAAACGLSDEALAAHLMNDVAPLREAGAAVGPVAAPPELSFVASMWEGDVGGALSTAAATEGMVSADVVALAAAGGRAAWEAASRLYAAGMAAAGCTGEAALALAAVGDRAGAAGVYARAGMTWEAQQVA*
</t>
  </si>
  <si>
    <t>C_1010048</t>
  </si>
  <si>
    <t xml:space="preserve">MAAPSAVVLPPSPNWFSSQVVAVLPSQQLVAYGGHYAVVVACAQSRTVQRMLPTGGSSSPVLQFVAGDASGGLVLWVPETGVRKPLTRAGSTAPLLPSRVQCLVAVNVTGPAAGASGRVIAGLADGSIVLVDVASASVLLTLPAAHRGGVHSLQLAGLPLVTTAGGGGSSSAPAPGAVEEARAAPTPGSAAGEDAAGEPAAAPAAVAAAPDLWILSSGEDCQAKVWSLPAISAAAALSAAAAEAAAAAAAGGDGSAAATPVLAAPPPPQPLVTLRLPPPPAGQQPGSGPSGPGGAVSRKAWVPSALVPGCDVGGSGSELCVAVAAPWGHVLVYHVSVGTGKFTLATRLKHHARTVFTLHAMRVPHEATTATAAATATTTALTTASTGSAAAAQPAASGLLLPQVRLVTSSQDRAFLVVDLELQPAASGTAVAVAAAPVANAAATAGEQGHDSGAEEHGASPGHESEGGEHSEGHGDGKAAAGGGARGKLAAGRADTCSDWRVRPSPQQQAVLYDEAAAGGSHGNSPARGGRAAGPTLVPPGATLVLPRGGAVWWRLMGLGGYPHALDLKGPFPGLLAVGCGDRTIRAVTLTPGPLAKRPQLQPANAHAHDPHQPAKHARKQGAIDAEGAAADEHVDEHETAAEVHSNGAPEAGGSGRKKGGEAAAAVMAAAGGAEGPWPSSLLWKDVRDQVVVVAWHPVDSRYLAFGCADGSVGLMDVKTQTSRVFGVRHSGPVTQLAWVTPPAGSAHVSHQAAAAAAAAAAQQQQQGQQQQGQQQQLPPRPNSRGGPERLKESSASQGAQVAPTLAPAPGQGAGHHSHGHSPSRSDHGQGHGQGQRQQQGSRQGTPKHYVLTSTPQGAAAVPAQSSPEAKAAATTSPPKPVPAAQAATVHAAEAAAGRQQPGGATRAPYHQGVLGQRTPQQHPHPGQQHQQPQQLPMPMATHMQMHVQAPMAAFPPAFPQQGYPPQGYPPQAYGQGYPLQQFPLQGGMPQPHHAPYFNSLPYGAHGMHQQQPYGHVAPQYGQQQQQHQQHQHQHHQQHQRTAAGPSRGRPGPSGXXXXXXXXXXXXXXXXXWSQRMRPIRSFTAYAPSCSTMFAH*
</t>
  </si>
  <si>
    <t>C_1010049</t>
  </si>
  <si>
    <t xml:space="preserve">MDSLPLLDEIDIDTVDVALITHFHLDHCAAVPYLLRKTRFKGRIFMTHPTKAIYYSLLRDLAKGSKHSSEEALFNEDDLEASMQRIEVVDFYQTIEVAGMQITPYRAGHVLGAAMFLVEVAGCRCLYTGDYSRLPDRHLPAADIPPVKPHIVIVESTYGTSRHLPRLQREQLLLDTIRNTINRGGRVIMPVVALGRAQELLLLLDEYWEAHKSELSGIPIYQASSMMSKALGVYQTYVESLNDDIKRVFHERNPFKFRHVQTLKNPAHFISDYSGPCVIMATPSGLQSGASRDFFEAWCEDSRNTCIICDFAVQGTLAKEILGGPSSITTREGRRVGAAWPETSRGQGPVPLRIAVHNISFSAHADYDQTSGFLDAVRPPHVVLVHGEYGEMRKLAKALKDGAKAAGVAREVYTPILAQTVAVEHKPDRSVRLQGRLGEKPPREGAAVRGVLVRQGGGFATQLLAPSDLPRYTKLLKGSVTQRQAISVDVPFTAIRLALEVMFEGVEGAGTLPVATAPDAEGGKGGESLAVVVGELVTVRYVPADDASGVVSHVVLEWEGGRQGDMVADAVVAVVLQSIGEPPEATSAESAMLAARAAGDEAAAAAAELHLIGALLRGQFGPAAVDEAGGLVRLDVDGVEAAVDYRAGKVVCGEPGLRARIEKSLDRLAAAIRPAPLDRPHD*
</t>
  </si>
  <si>
    <t>C_1010050</t>
  </si>
  <si>
    <t xml:space="preserve">MPASDLAERLVVGQLSELLAPCLSAEAAIVRSAAVTALPSVLLMPEVQQAAAGSQGLANAYEGLWDSVSDALLDERPFVVGLAASAVAQLLAWGSGDAAAASAFSGAAGGEDGPAADATAAATAAIATSAGFMMCRVADRASQRLAAALGPVLEMCSLVPAAGQVAVCDLLLALVQRVLAQVLRAAAGDATALPPPPTGVPVPNLATLVSSAAAYLASLQQAGDAAARTEACGAVLSLAADLAAAGPPAAAAAAGLPAAQVLDAVQALLALKEREYMEAGLADMCEVVVAALPALLPPARAQVLQRLWPLAGRINDVPRRARIFASAWNAAVAAEMETRTAGTAAAAASPPKPAAPPSVSASSDPMSMLAGLAAGAATAAGSPEAAGLVTEVPASVSVAAALADPYVEVLLTGKMPAVEANGSFAVAQASASAASAASSGSSLLRSMSRSAPPPPPSPGGLQRSESALSSASGATAAAAGSSIDLAATTGVGKVPAGKGEKEKKGMLGGLFGRNKDKKGKSAADAAAAERAEEQARQEAAAAAAAAAAQKAAAVAAAAAAAAATPSSPGGLPVPSSASTAAAAEAKAAAAAAAEAAAAAAVRSMPHATLRHELLQCLLQQLAHHPAAATAAELAAEAAAAARHDRQPPTHTTGAAAGGAGGAPSGSAHRLVVVAQWVAMTTEVLKSSAACVGWEPYVVPAITSQPSVGAAGRAPVDFNSLTCDLWLALLQAAVQASRAAQAVLGRLVAEATEAAAAAAAAGSNTGPSYGMGYGMGYGTPYGMAPAAGALAGSSLTSYGSGDTAAALETYYRGLLALVDGRAAALQGLINKLLSGWQLLSSSARPRVMWVAAHCMALPGHWDDRWELLLNCLDHIMVRGTDVLAASRRADVMGSALAGNLFKAGRQAWNDPSKPFLFDIASASALCEAPEYEVQGLLSGLAALQHLAARLVNVIADAVPHGAAGTAHGQAVAVAKRLDVLMRHFIGTELAAAPHVRDWVKRIMRQLSTVTTYAPPVTLPVTVAALGFVAKQAHQADGADGAAAADDDDDSSDASSAYQPEEAPEGTPALPPAVDPTLLAAAAAINASRGAARAMAAEAEEEAEAAAAGKQKPQGREQGEAANGVEGAPEGNSNGGRPKGPAAHSYLVHSAAAAVPMWGYPFAPLSSVALHNSKRARRQRALAQHLAAAAASAEAPRPVVAAALATASPDAATAGAAGLTSPAAGSELSSRTAYKLDSEAFWAALPGTHSPWQELTGPADPLLLRACFVRPAPGQGNPTVITVMLSAVNRLPMEITDAEVALKTNGPLLSSARRAATWELPRIAPHDRAAASFKFKVLGYGELSLHVRLQLCAGPPRVDPAPLQVHCTPLELPPQLLLRPPPAGLMAGSAAEFYRGWATLPGRMELSGVCMWPGTEGGALLLSALLRQPLACAWMQHIPAVCGFQAGFVASTALDDVLALVVITQLMPPAGPGAPPESFTSFSIRSSSPELIHSVQSGAASWLSHITAGTAGLGAAGRAALPGTRPPLHPRVGALLQTYAASAAQLGAAGSAAGVSLAGAASNGGALAGPYASYGIGSTELVGAASGMAAAAAATAAGGTVTGPAGAKGAAAGKDVSVAWLKNAALAEWQRLNALSAV*
</t>
  </si>
  <si>
    <t>C_1010051</t>
  </si>
  <si>
    <t xml:space="preserve">MAVRFSQTPCVKPALGARRRVASRSFAEDAVDEYSRLEASGKLTNAKALENIRSKFNFKRSIDGRVFVKSSKGTFFAVRLDMEVPGAMLFRDSSNGQIFALQTTTLQQIDLSNDQVVILLLSDGEWEREMSPIQFDDDAGKTTTLTLSENDFRNVVGLISMAEGAEAGQEAK*
</t>
  </si>
  <si>
    <t>C_1010052</t>
  </si>
  <si>
    <t xml:space="preserve">MGLPTMTPAEPEKKPQAAVTTAEAAATKNPYLTLSTLKLSVLPNGLDKLRCLTNLDISNNPITSIPEDALPHSLVELIITGCQLVELPASIADLPRLKKLFAGANKLRAIDPVFQSASLQHAGLAYNCVAVLPPEEALRGSPLLSLDLAHNDLEGLARLDLPAGSRPGTSTSVNSSFHHQASGQQSMRHQSTTFGVAGGGGGGGPDGLSRMPGGASAHGSLVRPQMHGGGGSAGPGPGRSFAGGSGGAFSPHTTVHFEESEGDLGGAAEASALELELRGLEASEDPFGPVKARWAEQISTAEELGMTVPPVLELPDPPMQPVLYHIELADLEGTPLASVPLKLLPPQPPDVHTMFDPKAKAAAAAAAAKEAKAAAKPKSPKGKLGSARGKKKGAVEEEAPGVPELQRGALRVTLPIKAIVQHRNWLRSGIPITLYKTTLTAVPRQPAAGAEEAGSSPPRTPTKQATRKPKKGEEAPKVEYDITSSTEVVGTAVLRAGMQVVDGYTTEGFERLDFRPPPALFNAATGVRLPLKDGRHASHVVGSMEARLQLHVERPPWEQER*
</t>
  </si>
  <si>
    <t>C_1010053</t>
  </si>
  <si>
    <t xml:space="preserve">MDSPLQPARSEPGLHRQGTQGDRYAMQAGRPPSAAVGSAPFYDQHPGQHPELEAEDTATLLERAVAQAERTLQDLGYAYEDFYYSDDQDDLGDRMGALDQASRRRAAAARLHAGAAASGRNSRAARDVGAPISRPLRKGAWPDGRQATTQQHNDFLRRAKRVLAGGSATASEVASARSGPPRSSSAGSASASARSRSTTSSGLSGGGGRVPKGLLRAARQGPAELALVSAIGPKQHAGKKAAAAGGSSTKAMAGGASTTARGTSRREDAFVELPGSVLPPAPAKHGRQLLQRTAASYEAVLPAPVLLAGRRELLQRPGGTGGGRQARDDLDSGDLDDSYFDDESVDVDDLLRARRRYGAQQQALQQDGSVRPGMHLNADLASRLKYLYDLATENPKQQAARAAVQQVAVRDELVRHIRRRQLVDKLAGARARREAALRLTANRLHEQRVEYEKRVEQLRLQRLAAEWHDKQRSAAMRRALAAELELREAFMEVLGQEKERLLVERRDTGRGAAFPHYKKAMRKAEDQYLALYHTLENLLASERQQRLRAARETMAAQQESNALAAEMVHDRVAELLARVSAEEEAILARHSVGSRPEKKAELVGQIRRLLGLT*
</t>
  </si>
  <si>
    <t>C_1010054</t>
  </si>
  <si>
    <t xml:space="preserve">MSNAATAAMPPAPTLPDWVRPAIEKFKRLELEYMASLPLPLKTLLGDGDPASFDSDKHHMRLYGSLAFVLLGVKPCALLAHGVSLPYTQGLVEAALLPVARDFDLQGHGFLVEKIQHRLLTDNPVHPGFQGAWVVANTRHSGYDLARRTFLTPAPGDAWATGAPAPPYNPRKPKPAPAAFRAAATIVTEAQIGAALGYPLPGGDATVRYIDNTESKELNTCCVPVFEAFCPGGMGDIMPVLQHFTCYERAWAALGRDLTLDSEGHPVLKMGMQQFN*
</t>
  </si>
  <si>
    <t>C_1010055</t>
  </si>
  <si>
    <t xml:space="preserve">MAPPRDESLPSLDALVVVEGFNDCLALHKAVRAPVYVMGGGGVLADAMRPELRYLGQLAGAGVLPRQLVVFTDPDWQGRTYRTLLEDELRVVAEQAEKAAAKAKAKAEAGAGGGKGAGGVVGAAAATSGPVVGGAGQAAVLRPGARRLLKPAAAAAPAAEVKQEAKQETAAVTATAAPAAIASAGVTVRHAFLRVELATSEAESRRHEAGNVGVEHAAPDTIRTCLRRARPGFGPGRTEFTAEGLQADGLIGVWNDKTKVAGPGLRRGRFCRALGIDEVGSGKALANLLNRYFSRADYAAALEACEMQQDAAQEISDT*
</t>
  </si>
  <si>
    <t xml:space="preserve">MKWGELDWGLPLSLPNDEGGKEVPSVLKAEEEIAKFTIATAEAFATIARERLLSPVDLQVCILPTVTRNINREKSEEETDAWLNTLFELIPLLDKEVLKTEVLSLALSKGDVEGVVGSKTICVRILGALAPRLTWEEIERSFFKKALSMCQDVDHHIRIASCNQLGAIARIAGRDVVAKTILPELFELLNDEEVQARVASLTTLTSILDLVPPEVRKGQVMPILRNHMQPLELDIAMQRCVARVFGQLVTVVKVDFEHDDSVLFFSCYKHLATKADTELRKLCASQLPAVLRAATALAAAAFSQQFQDTLNNLATDHDVEVRKTLAGLFHEVARVVGKDCAQLLTRPLCRLLRDEAPAVQAVLLPSLTATLAHWSIRDEARRDAAMGELAKALLELESGAKRNWRLQQQLAAAFPMFPQVFSSDQIYEHFMPLAFRYLTDTAAAVRPVAAEGLVCFMRYNRREKHRAEVLLRIVREFCRGKSFTARLTFVDVATYLLRRFSSRFIKDYIFDLVLELLYDPVPNVRLTATGLLPSLKQCIRLPEDVDLLERLNSAMSNIMTDNDRDVSQNARATNEQFKKTPMRMGGAGGGMLDMNGSMGGQGGGGAYGGAPASGSNEADDRRKEEEELDFTFTADDLKEIKGEILQVGPNKNKGAPGVGPLAGKSGVQRRPGGLTPVGGYDRSSNSGAGMANRGGGAFGPGGAAGPGQRRPGAGVSEDGSGRGGLAGGPLGGMRGVGGPGVGGSTSMPNSRISSAASSASGPAGSKSGFGMSVPANLNSPGKPGVPASRMSPMPSGVTKPSSPLLSNTPGMGGPGGQSGVRLPAITTRASPALASSPVLGSSSSLSKQGSGSAMGVGSRLTAGAGAAAGAGKTPLTTAATVARKPTR*
</t>
  </si>
  <si>
    <t xml:space="preserve">MSAARSARLMARIVRLLVELKGGARVAGRNIAQQTNGAAGGAVGRGLTKGATANTGMMKDLANGGRNFWSHMPKSPQLPGALSDAAHLNEDFHGGDHDDSEGDGSLFGGHLLEELAAMESHLLDWASLRTDTPADVLLSILSDMLDGREPDLREVALARSVLLRHLDLYEPLNTGGHIRAATDLDAEVMDALMHQIGGANSSSADAAGSRTRTTSLAMDDEGGSAALPGVDEPPVTAEALRSALALLLSRSGRTSDTDADAGPSGQSCSGSDSDGAARTRSDVPAPILDNVERALALADEWKYDTWHLAEVTKGHALSCLGFYLLHREGLISQFRIKPTKLLRSIEAGYADNPYHNSTHAADVLQTFHVLMRGAGLTTHYLDRMVHDHGHPGLTADFLIATSDPLAVRYNDRSPLENHHGASFFSMLMQSDMNVLAQLTQHEKNAFRKQVLDLVMATDMKQHFTLLSHFNTAHHLPAYNKEAGPWALAAEPARTTNQSGTDQASGGAARGAEDDIDGAEAAVSFSLLGTFDPTPLDDAERTLTLQVALKAADLGHLGEELEVHKRWVRALEEEFFRQGDKELARGLPISPLFDRAKQGVSKSQVGFYDFIALPLVHALASAFPGARPLLACYVANYDHWREAEKAAAPA*
</t>
  </si>
  <si>
    <t>C_1010058</t>
  </si>
  <si>
    <t xml:space="preserve">MDVPASESPTPPPARMHAPRSPPLGVAPAPAAAAAPRPAASHTPCRAPRPPAHPQPPPDPPASGARSPSAGSWEWPGKPLLSSTPPLCHSRPPPAETDATAAGGPGTPPARARLAEAVPRTAASGPAPLSPTSTRSQSQRAAPSSSSAPALLLCPRRRLPPLAPAAPAAAADAAPSATVTKGPAT
</t>
  </si>
  <si>
    <t>C_1010059</t>
  </si>
  <si>
    <t xml:space="preserve">MSGYYAGGFYINNVQVPGSVLVSHDMYFMWRPRRISEVTPDSLMLLEVLKPAPEVLVLGTGATPQKLPPAVREYLQRLGMRVEVLDSRNATGYFNVLNDEGRAVVGALLVADPEARMPENLPDAQEPLWDRAPLMQRSGTI*
</t>
  </si>
  <si>
    <t>C_1010060</t>
  </si>
  <si>
    <t xml:space="preserve">MLVQSRVLPGRQTCARPAQAVRPLRIAPRSLADAPRQSVDPLANKPRAAGPSAGTVFPIYTPEEVEAILNANKEKLVIVMCKSSHCKPCKAFMPKYQRMAEILTDSLLLELTGDHSPETKKLMVSWGVKSTPTFRMYRNGEVVASASGARESKVLPVLIEALKDGEKGKNIKAEDLEAPTEDEDDE*
</t>
  </si>
  <si>
    <t>C_1010061</t>
  </si>
  <si>
    <t xml:space="preserve">MAPTTDTASERSGGLASSSGRQEQRQRTGLKQGRGQELEKQQAQQPPQGPSQHPAEPSVDRAKPVVAQVGRLGATYWKWVHEPEPGQPLFFGNALVESCSKTPWWVVPLLWLPLFSYCLGLSVLRHGMPLASAVSLVLMGVVGWQLLEYLIHRFIFHAELNSPLGITFHFLFHGCHHKYPMDKLRLVFPPVPAAVVVGGVWCVLVATLQYPVALAVFAGMGYGYVAYDVLHFMMHHVPSTALPGPLLRDLKRRHMHHHYKDHSKGYGISSVLFDILLCTQSGI*
</t>
  </si>
  <si>
    <t xml:space="preserve">MAAAGAVAVKVRALVPGADVALIERVLNVHDAPSNTTFVCVGDEISTEGQEGFLRGHGTQVVDGKLVATVCGVVERVNKLIYVKTLNSRYNAEQGDVVVGRVADLAGKAWRVDLKSRQEAKLLLSAVHLPGGIQRRRNAEDELNMRSFFREGELISAEVQSVHADGSVALHTRSAKYGKLVCGQLLEVPPNLIKRQKQHFHTLEALGVELIIGCNGLVWVAPLRPDRLAAANAAAGGGAGSAGADEDEAAAAAPPPPPSRMQLEVVCRMANAIRVLTRLYMPVYPASIMATYEAAVEGEVALADMMEPGFLEXVGALGAGHSRT*
</t>
  </si>
  <si>
    <t>C_1010063</t>
  </si>
  <si>
    <t xml:space="preserve">MSLNGESWPAAGSHAAHSHSYRHASRSPKPCTSETQQQAAAGAAGAAGTAGGPVSQVAAALSPSSAASIAALAVDPTASFAAAAAAAASMWPFGLPLPMAAAMNPMALPAAAMSAMGMGAMGAMSAVSAMQLQMAMSAMGAMGAMGLNLAAAAAAGGGVPLGVSPLAAGAMVARTQEQQQQVEQQEQQEQQRQQQEQEQQRREARRLEKVRLRDSARTTATSGSAATATPVGEMAAPRVSKGTTLAPSPAPVAAPAFTAAAMPAVSPFSGPAQLPLQMWPGGPAAGDALSFGGLSLMLLAAQQHHHQQQQAAAAAVVATAAAAMASPTASAATLSAGAAGGAGGPAVALTSAASGGLAAAAEPHPLAAVGPALQHLVVQSRLRHQAAELSAAAALAATLAGVAPRPNGPTAGGASGGAGLR*
</t>
  </si>
  <si>
    <t>C_1010064</t>
  </si>
  <si>
    <t xml:space="preserve">MQFTGALAQPVVQRPLSNQHQHLHQHQYQQQQQQQQQQVPPPGRRQPQKCQEPRAMAAAAGRSGAASPPPRAAAVASPSTAAASALQAPGAGAVRSKGVLSPKVPIIMPRQFAERVMDPATMLQHGIAVVVRRLGPLPPPPPPPHPGAPGADAAGGAGVGGGVVQDPAALAAAAATPAGVDAVLDVVLAAQVEQFFHAQGYSQYRVLGLKEISCGYHNWRIEMWEALGDRVVRLTISAPAQAAKSASPSASLHLVPALPAPPPASAPAMAHVSAKAAAAPPVTAPSASGGLGYRTVSGSDLGGQGDGGGLLGAGAMRLVTAGSAPLLLSSAARRPGMPVAPRPGGRFSGAAGRGAGRRPGLSLPASLDAAIAEHTAKQSLGLECMEEDVGAGEELGPAHALASGAGAVSSGAQLLAAAAAAAAAATGAPAAAGRRGSLDRTAARAARPVSSSAVAELKAAEYWHQPQHVQKQQQPTRGGRKRQHMEFDRAGGDRAVVDDSGDEEEESVRGSWQRTSGSGMAGGGVKQRRHSCNGTGRTSLDAGGGATVLSPEHFIHLPRLFFQDNFDTAAVLAGGLRVQVQAGGVLDGTVSSASVASYQNHTGYRYYRLLGFKDVPRRYAGWRVAAWDKVGPDAVRVRLAPPLGVPLGTALARAAALGAAVGGAAMTAGGSAYAELGLGAAGVVGGEESDAEEAEVQPRLRRRRTAQGMVSGSGGGDGGWPTGNDEDAAAAAGLAMIMSAAAAAGAHRQQRPQRGAVALDVPPSAWETAEVDEALPLQRPSGWRHATAAAAADHTEDEDDGAGEEQQYHQHHAYTTSEQDEDGSEDDGYHYGVGAAGRRTSGLLRTRGGGAAAARRDPEYQPPRAGAARGAAGIGAAAAAAPATRQPPSPTAITAAAAATGTPCPTSAAGAAAAVSASTPNAAEVRRIMEAGVAAAVARLSVPASRVRSVVSQNQSVLRPDKGRVYLQKPFVESSLAVTATPLAVQVLINAGGRVDAATYPTKVTLSSSGAHGKAEYLLRLTAPMKHAHTGQVIVGWSALGRQQLLMHLATGTPQPHPPQQQQDQAQDLPQAQDQGTPPPPGRVSAISGVQAAAGDALAVRGAAPVRQFRGTGSASNAEDGEGGLDGDASACQAVAEEAEGRNAARASPRAQAASQEPQPRASPGWSAHPPTADAAPLPRLPPHLQYRQRYRTAGGPAAALHSGAAAGSDAEADTALPPAMAPVAAGDVAAMCSSGDDEPSPLLGISMQATRRARSRTGQRPRAAGSWSHPTCGPQLLALAPASAAAAAAASTDGAAESDGSGSGFTPGGQRPMQLGRYHRSRLLAAAAARSRPATAAPAGAADSADASEGAANVDRTPHHSRNPSLPESLLHAAEQLLHLAGAGDAGDARGTSDGGSGDEGGEAEAEVQQQARGEILCEPAVNHARCR*
</t>
  </si>
  <si>
    <t>C_1010065</t>
  </si>
  <si>
    <t xml:space="preserve">MARIVRLLVELKGGARVAGRNIAQQTNGAAGGAVGRGLTKGATANTGMMKDLANGGRNFWSHMPKSPQLPGALSDAAHLNEDFHGGDHDDSEGDGSLFG*
</t>
  </si>
  <si>
    <t>C_1010066</t>
  </si>
  <si>
    <t xml:space="preserve">MKDKDWASDVFGSGGGYAQFMATVKATGPLASQYGSNALQLAVFSEMFRVDTAVRAISVSYSGRTWGWEDICEVNFSGTCKYSGPLNLWSMDFDTYLAEVNGSRTDPTAGDRSKLIGAVNSPRFPDNSAVSTLSLFGGIVLSPLASPPPGSPPLYMSSAQVVSQPYGLRDGLSDSLKNKWYDKFLDVLKAQTAAAVHSKFAFIAGNSVDNEIGRSVTNDLYLVVISVAIFVLVAVLGMSRTQSVATRSSLALLGVVSGVLAMVAGYGLSMLFGCPFTTLAQTLPYILLGLTVDCMFILTKAYDSLVAEHPAASMQARFRRLMSSAGTSVVVTLLASAVAFALGAINELPSVRWFSVYATMGVVSILVATLTFYTGVFVLTERRIALNKVDCLCCMTSGGPRVPTAATVWFEDGTGGPGGSDAIGAGASSHAAYYDAPSAVVLQARAPGVASAPSRGAGAGPVAESTAEGQPQRGSPARSESASSSGVTQQTGEESLKKSAVPLVANTNLADRQHPGSSSLKQHHAVAHAAGTIAVVEEPNLMKKLFAAYYAPFLTKWYGKVFVIAIFIGWAVLSAVGAPRLEEGQPLSELAPDDSYLQDYVQVMEDTFQKQIGAPTYAYYRWLDPAPPAQQAKMLSALATGLDNSFTNSTVSAFQGNWLIDFIIWVQDNDPSVTLVSMPGCSNPYNGRVSGDLGLFVDPVTIKGCIPEDKFYTKLNEFLAVSRSYNDDLRWSHSVAANGSLTRTKVWASRLPLVHTAQGDDGSYGRRRIKSVRHLEDAVLDQQYSAENTNAPDDVFFLSNGDYIYDEGDALLGPMTVEYVLLAVAGVGLVLTLTLPSIRSVLFMMFAVGLTDFFLFGEMFILGIRFNQVSIINMIMATGLSVDYSVYFAQRFVACQADGTLNGRMALALSDTGSAVFVGGITALLGTIPLAFSTSTILRTFFALIFGTIAFALLIGLMLMPVVFSLVGPAPLSINVAADGTVKLEQDVRRDAAKRKEQELAEGSAVVGQQQQPQTQSGDWRASMAAVHADAGAEQAALQQRAAEQPDAKAGADQARKGEDNV*
</t>
  </si>
  <si>
    <t xml:space="preserve">MAAANQKPGPAGRPEPLIGHPRYEKIKDLNSGTFGFVQLARDKLTGETWAVKFIERGDKITKYVEREIINHRCLVHPHIVQFREVFLTPTHLCIVMEFAPGGDMFEYVVRKNGLREDEARWFFQQLIVGLDYCHRMGVVNRDIKLENTLLDSSPRPLVKICDFGYSKHEKFQSAPGSRVGTPAYLAPEVILTTKGKTYDGKIADIWSCGVMLYVMLVGAYPFERPEDKHDNQKLQKMIQRILHVDYHIPPHVRASEDCKDLLAKILVADPHKRITVDGIYNHKWYLKGLPPGVREMNDRVQPPPEGLQSVEEIKRLIEEARHVGVGAPGYVNPVETDEYIDDAMDNMYDEGSLDYND*
</t>
  </si>
  <si>
    <t xml:space="preserve">MNWEDSAPPAFYDTDAGRKMSLATSVTVSPHRYSIMRSTAPRLAEAPRESTPFGAYDIDRAQKKGLESTSRDTRRFYSSVFDSQVSRFQRPWSSPVTDAFYDPERLKDHAPVDIAKALQTTPINYAIHRSRYKRFPDKPLMNDGPDVVYDVDCALAKNKASLYTAVVKSPVSYRNMGAGASHYHARQDVYKSHLGPGSYDYKDARSVSVSPALESRPLSSMASSVRRFGRPGEAHRMIGQSWGPDRANKNWQRGTTITKTDYLRPQYLPRAYETSPDRRRH*
</t>
  </si>
  <si>
    <t>C_1010069</t>
  </si>
  <si>
    <t xml:space="preserve">MAAAAAGGFIDLLAEPGRQGLGGGFPGGGGRGGSGGGGAGWPDLDTDPEAALEAAELLEAAAEGCCLPLLRRLYDFFVAHAGSSEEAVEAAAAAVMAAAKEAAAGREAWCSRATAELGGLGRQAAALVDALRATTWRGRVLAAAAASATPDWRAKVEFLESPVDSAARVGPITGHVSGTGGGSSGSRSCGSSSNGGSSRGSSASPRRAAAAAAEAAAPRSSGDGVVTAAARLELPHGFSVRPALMAAAEAGQLAVLQGVLDWALNRAAASAAASAAVAAAATAAGLGGGAGAHTPAADPRVARDDDGSSSDTDTDDEALGSDGEFGEDEAGGAGAAVLRAVSDGAGAMLHQKGITLKALPPDAAAPVLETRATLILAGIPDKHVDAILANFIPSKSSVATKQDIKELKEELKEEVKELRLYLFLLMAGMLLSVTPESPLGTITAGLWKVVKP*
</t>
  </si>
  <si>
    <t>C_1010070</t>
  </si>
  <si>
    <t xml:space="preserve">MKSAHTPRPAWLVGNCGI*
</t>
  </si>
  <si>
    <t>C_1010071</t>
  </si>
  <si>
    <t xml:space="preserve">MAVDAVEEYMPPQYPKEFDSTDLRRLVGVAPKGYKVNPIKSQKRKRVEEPDEEPMEEETAMQQDEPQADVAQAGKRQKADDKTWRPVSGKVWKAPGQRASKVMKANASSNKSWGRRMTEKAANKALKETKAEALAETKAKRKAAADQRKAARERKQANQAKSAVTQKITKASTVKKMLKDKKQRKLLRTADTN*
</t>
  </si>
  <si>
    <t>C_1010072</t>
  </si>
  <si>
    <t xml:space="preserve">MPNGKAAAWTGPAQQPAAATDGGADSPRPVVLLQHGLLDSAAGYLVNGPERSLAFILADEGYDVWLGNVRGNSLSRAHVSLAPEDAAFWMWSYDEMAAYDMPAMVRYILRASGAASLRYVGHSQGTTVLLAALAGPMAGQAAAEPPLAEVAQATQATQATRTGGGCVEAEQARVALVLAADAGHTGRAHLAEQGSAVEQSAADEAEKLGRPAVASGTSLRTRPRPRAAALAPELIERAALLAPVAVAKHISSVPLLALAAMGTDDMFSLLGLHEFLPSQQLVAALEGALCAVQPALCVSFLAALCGYNPDNINSTRLPLYLSYTPAGTSVQNMAHWAQARVYAWAVRSRAPNSMSYFDYGTNCASRTGHCNQLEYGRFSPPRYNLTAITTPLALFSGTKDRLSDPLDMEYLMESLAPGVVRAARVLPAYEHLDFIWGIDARDALYDDVLRFLAGDDP*
</t>
  </si>
  <si>
    <t>C_1010073</t>
  </si>
  <si>
    <t xml:space="preserve">MQCLNTKPFTSARPAVARRSVVAHASRPAQAAALASAMTVATTSAAMASEIAQTADVGSLTFAVGGVGAVVGLGALLVATDPQKRRSEQMKSFDGDEKEAVKDYFNTAGFERWRKIYGETDEVNKVQLDIRTGHAQTVDKVLRWVDEEGSVQGITVADCGCGTGSLAIPLALRGAAVSASDISAAMASEAEQRYQQAVAAGQGKAPKVAPKFEALDLESVKGKYDTVTCLDVMIHYPQDKVDAMITHLAGLSDRRLIISFAPKTLSYSILKRIGELFPGPSKATRAYLHREEDVEAALKRAGFKVTKREMTATSFYFSRLLEAIRE*
</t>
  </si>
  <si>
    <t>C_10200001</t>
  </si>
  <si>
    <t xml:space="preserve">AAWVLPPATRAGSEGEATAGGPLAPPAAAAPRASPHQRCCLPGRRPRLQSEQGCLPQLSWPSQPPGGRHEPPPAWAPHLASQTWHNAGERAAGPRLGPPPTQGPLPS
</t>
  </si>
  <si>
    <t>C_10200002</t>
  </si>
  <si>
    <t xml:space="preserve">MRKSPLAVPLQRGQAVLTVHVPVDTRPIIPGTYTVTVKMVGGPVWGAFRGRTDLVLQAGGYPTTSDPSNLACAYVVSEQCAKSVGPKGEPQAPAGQGITNHIFACVRGPVWDPQLSHLHCAKFEMPGEEPMQVEVRGAPQAAGTATTAAAGSLAQTAAGVADLGGNTFGVVRPAAAMATAADIVDHVGDVQMQEAAGLGDAAAAAGGASGPHSRAPPPLPVLVAGGSNRAAAAALRAALQQQPSSQQRVTAGGLSGVQPAAGVGGPPAVRPRPAGAGPAGVQQQPSGAPAPRPPLDQQAAAGQDQEQTAVMQRYLAELADLNLQHLL*
</t>
  </si>
  <si>
    <t>C_10220001</t>
  </si>
  <si>
    <t xml:space="preserve">MYSSTSPTGLFRVQPVCTASQQQLLAAIDRKVPADLHAAAEGSGDGALSDAELMAALAGSANGKAPGSDGVPYEVYKVFWALLGPRLCAAAAAAFAAAADAHDGGEMAAALPASWREGIITLIYKGKSLDRAELASYRPITLLNCDFKMVSKAVSARLQPALDAVVDELQTAFITGRWIGDNALYLQGLIEWMRLDVGADGTPRQGGALYFLDIEKAYDRVHRQWLYASAEGLGFGPRMLRWIRLLTANGSARVCSH*
</t>
  </si>
  <si>
    <t>C_10230001</t>
  </si>
  <si>
    <t xml:space="preserve">MLGDRMGMWASGPRGAGALLWSTLRATFLYAVWCAYWSREPAKQTSEHVVREVVSELRRVMQLRFTAATLTPETLSALPTQLLTAQLKAAKLEHFVAIWSAGGALCEVEEVQGGGNTASPFFSPGLQLHLALSTHSLAHGVQDLTTQPQGPSLPTYPVLLTSQPAGGGKGRGRGLGVSADTVGRAGGGAGSEAEYGAVCLTRDTCVAIGSDLVTHQNRCADVQGHEWAQLGHDALGGRLLAYLRDQGATVPDWAVCRVPAGRTAVLAQLRDEFTGWWRLYSAQSADTPLPFDVTEQLDDAAQQVQTAYMDYVLLDARTLRSAKRGPADPGGASGPSRRQRQHRSRSTSSLMSLGSAPLHPGGASSVGAANLRLLTVNVNGLGSPFKARALVSHLQQVGADVAMVQETHATDTTALESCLRAAQGACLPWRHCLAASPAASPHSCGTAVLARSRLSLPGCVLQPPSTDAAGRVVCWDWDVGHLRLRFVCVYAPTAVADKPAFFAGLHTHLASDR
</t>
  </si>
  <si>
    <t>C_10240001</t>
  </si>
  <si>
    <t xml:space="preserve">MGASRVRHKHKRRGLPPALTSRLTANAANPEPNAISEYLNNTGLPMEVNQAAAHNDPMDANSPTPPLTAPAAQAAGGHGARPSWRLARARITHDLVPRPADNRTNGDTQLTYDLDNDGQDLAQRQGHHDAEPLDTASRARDIRTTTTITTSPCNPYKDIVAPGAYTITTTGGTRRDPAEAHVHEPSGRWLGTITYPRLLTLWERFRHTGNQRPNAFEEAVAALIMRYRYDPAQQDRKAMPMHQVSLPAGTVAAIVQCLRVTQAVHIREMFASPLNSSTAAHEYWTRDPADGAFGALHDAYQTAWTGLQYAHPPSTPHDARKALIGFNTHFAASWPTGPRAPRALTQDLTPTPRLNARRGSDWSLLGTPPDSSALPPA*
</t>
  </si>
  <si>
    <t>C_10250001</t>
  </si>
  <si>
    <t xml:space="preserve">MTVDLAPSELRHTTHDNSSSGGGCTSSSSVGCAAAAAEATAATPPPRRLESHVWHARRMAMETRWDHVLASHAVGRGRGSRSLLAQLRGSSSPSPGPSGSSIPNASSGSSSSGGLLLHDASYCGCVQLSGHQRRLAELLRRVCLRLALAPHLTRRAGVQQQQQQAGSGSSKGRSVGNSSGSSIKKDRLYGWTLRKALQQGLIPPTALAAPPLTVVAATAAAATAAAATAAGAAVGPRQKRKPPDRPAVRRSMVHACVRLLGLGVCEAGAELLPRLPTPDTGSDTSGGPACGSGDGMEVDGGGSSGAAASGREEDQERVAQELGRGQDRTQEQQQQQAHIKHQQPQQQQRRRQALVRVGYVTSAAPRGSPSYPGGVAVCEAGCLAQAWAAQLLLLTPPRGTGRGGGGCGGEGRVRAQGLQPPLGREQAVEAWLRGGMEGSRATAVVTARGGGGGAGGGVLRLWLRNPASTALRDCVVQVAFGHC*
</t>
  </si>
  <si>
    <t>C_10260001</t>
  </si>
  <si>
    <t xml:space="preserve">ALSGLLPPASQLPITPPSPPCPPQPARCLIAADHSFVALSGLLPPASQLPITPPSPPCPPQPARVEVALLAERAARVW
</t>
  </si>
  <si>
    <t>C_10260002</t>
  </si>
  <si>
    <t xml:space="preserve">MPCLGWRIPGMQQPLALEKLSVRVATVMQLGDIGIARSQLHTAYAAEVRETPPAAPPQRWIPPFDRLWRIRWENAHKETAWRVSIDGIGIAGNTHLTNAPGPVPCGCGVTPTHSPMLHAFWQCAVAQAVVQQLAAQLAAPPTREQVWLFEAPAGVQQAVWDVVAMAALAAMERGRCALYAARRRGLANAATAPLPQQPLQQGQLPQQQPQQQPQQQPQQQPQQQQQQQAQIQTDTQQAIDTAVIGLWGRLKAFTALGVPRKGWDQ
</t>
  </si>
  <si>
    <t>C_10270001</t>
  </si>
  <si>
    <t xml:space="preserve">MVMGRTAQQDHAQEDVEEVGDVDVTAQIRISYMPPPAAAAVAAVASATGGLPCGAAGGGKGAVAGAIGAAVAPLALLAGSKQQQGQSPVLGQNPVL*
</t>
  </si>
  <si>
    <t>C_10280001</t>
  </si>
  <si>
    <t xml:space="preserve">MQSTSQRSTRVTHAHLPSTAGEHSLSGWVVTVLAGAANAAHPAIHAVGVQSDRVHILGDDGTIRAVSDRCNVVLNVISVVMADNSHRYHVPHHITITNLHGGVNQQFNPGVGANLATSPRSVVVLTAPPNMVPSLRVPINFLTPLHAVFNENLIVIPPRLPAAAADPALPAIAEDAGAVGATAGAAAAADAAPAAIAGAMLQPPAGDDDGDLQLEDVPIFYAGLLNALVRRPSVTAQIVLSLRTPTSRRAILNKLREPTAGRRALFLMAAQNRGEEITATMETGIMGVTPDTPLLIHILVELLVHDQNMLTLNSNIDQAAFTSHAPVYGAFMPVVLDNNNLIGYLLSAALAAYDGTLVTMPPDVARVVYGAQLDAVLAWAAQPAPYEPQHARISRWTIAGATVQAQLP*
</t>
  </si>
  <si>
    <t>C_10280002</t>
  </si>
  <si>
    <t xml:space="preserve">HLYSHSLSHVHGPTPTATHQLPSSVRTSDQHHHLASQYAHPPRSTQASSHAHPLT
</t>
  </si>
  <si>
    <t>C_10280003</t>
  </si>
  <si>
    <t xml:space="preserve">MTIVVLAAGMVTHGTAPVLESTGEARRYGYSHFLRVPAMERVARLIKASGGKKKMEELQVQGMKRVLAARTAADRKARRDEIQKQRDELLKSALDGEALPEGEHLAFAVRGLKWHRDIVKCLVWQDFKGKS*
</t>
  </si>
  <si>
    <t>C_1020001</t>
  </si>
  <si>
    <t xml:space="preserve">MPRTVPLWLWAEHAALLAITGVTVYDIWKSRRENKRPFHSLSQALDSLVAFFTGQPNDAAPGAKEQVASPAAGATGGTTTLADSLTAQRGVTQAQALASLPGEVLARLQAIKQLAGPKAVLSWPDVSEAPGASMDMSSVAEGEATAYRDGRGAIYKFKLGEGVFVNMYFTKAGYRRSGDLHDCNQYDVVLQGRTRLRMLDPHTGSEVVQEYGANDFIVIPARTPHMFEFLEDNYLLEWWDDTFKAWYYKPYRSMIEAGLPLADTEGRDLSLLARPAA*
</t>
  </si>
  <si>
    <t>C_1020002</t>
  </si>
  <si>
    <t xml:space="preserve">MGLVGVTEHRWRGISLHVPLTLEDHKHLELLAANLVAGRLGRRPEAPERGPVPPSQQLTLDVHAILAAASSTAAAFGLPYEGMPEAALHSKLSTYIRGVASSETVCTQDCFKAMRKLGRKTMESLCAAAQRSPAPAPSSSSKSGGHKGLRSSPSASSMMVKPKPKAVAKAFMSACLMQLSRAHAETLIQLVAALPDGSDLVEAVSLISLAPGAEYLRLLGEERFAEQLEAMSEFGRLRPSDAKKEPEMQGMAINARVHEVGVVRHVRAPAPAPSLRPAGAVAEAQADSVASSMKTIGAASVRGVTRGISNDATADLPVLMSDGSASERAGANGMGGYTGSGPNGLRAGKPAARGWMAEFDDDDGEAEEEEGLAFGKPAARAHAPGRVLGSVPARNEVMGLSMDDDEPREDEPLFKKLPLRQGFTGGIPAELNTSTTEAPAANGNSAHGRHTQSGSGEAAQLPRTSYTGAAASPLGPGAPSATGRTASQAPPQLLPQPSGYHTLPQPIPLSIELLGRGGAAAAAAADDDLRTPGIGAGASLSTSGADNVSVAAGAADGFTPSQSQSKLATAGNAAGEANGHLHHHHHQHSSTAALASANSVFSSNSALSTTISLYPTERLDVFQPVYGCPRSGAFAVHGREPRGVGLSRLVTAYATCHSLPAPEQSSLLAGLGYSHPEQLRQEVELRKALCVAQALPVVVASLKLQCRQPACLQAAARSGCFMHVQQSLLSDLHRHERAYLEDTKGALDVLADRLMVRFVAGSERVLPLHISGPNIVVSLPADCVRAEALAAAGLTREEFCGPDKQYGLNALVFNMGINTLQSLGFLNPASGGAEPLQQSLNRFSLERLNEYAVRAGHSHGPALAALNAHFGPRGHRPPKDTEMFALVRSRTIQTQIVAVEHVRRACTEVGAGRAVNCKSGKDRTALELCRAFADEVVGAGLLPNGAEPWLQAQFMRGLSYMTTSQNHGQPPAYAFNEMEIATLPAGWRPDWRLCGKVAS*
</t>
  </si>
  <si>
    <t>C_1020003</t>
  </si>
  <si>
    <t xml:space="preserve">MYDTVEVVTLDRPVRHVELKAESLLDPTVTLLPITLGRGAFGRVVEGRYQGQRVAVKLLNDSAFLVSAGVAQSTGGAAGARGPRAEAAGGATEGHSAAGQCGDEAAMRQHLREALAQEVEVMGRCRHPNVLRLLAACVAPPRLCLVMELMETSLERLLYGSGSSYGHIVGGRAGGGGDGGNGVAPQPLLPLAVVLDIALDVAHGLSYLHPTIIHRE*
</t>
  </si>
  <si>
    <t>C_1020004</t>
  </si>
  <si>
    <t xml:space="preserve">MQEVAELQLALQQSSSALRASQAQLQILSSHVEELQSQLEAECEAVVAAVQGQLQEAASTHSATVAALQGQLAAQADEHRALLRRLREAQRRELVLDRLQAELQPVSPTIAAATPFADTAAACCALDAADAEARGSAGGALRRRSGSSAGDDAVAASPSATAESSSLLTAVRSMKMTLDEQRQRAAAAEAEAGAWRAAAVKAAADVAVQSATVRQAMAAATAALAAARQQEAATAAVMEEREVLVVEVEQRQEQVAELTAVGAELGQQVSRLGSEVASLAVTNSTLQNELLHIGGRQRTLVAEVAALQAELTEARQQAAAEKQRAADGAAAASEAAAKAAAAAAAQAHAAEATQRQLRAALAAEEAAAAEQRRQLESLRSQLSSALVTVLRSELEAQRQQLLAQRDAAAADARAAAVAAAGQAAEAAALSACVAELRTQLAQAEVARDTATAALDAGRAFHASEAARTADALAAAEAAAAEYKRQLAATLADAAAEREQLKAEQGAELAAARRRLAEAEVASAEARQRLATADAKQQELAAQLVAAEAARGNAVAVLEQQLAAARQRCCEHEAESAAAQAAAAAASLAAAAEAEQRLAELQAEVDAHSAAAASALKASQDARAAEAAEAAELRAQLAEQLGAARAELETAQAKLAVMEVEAGGLRSQLASADEARARLADRLAAMDGARRHAEAEAAAAAAVAAAAHPALILSHSTWCATAAREDHHATAPVAARRAMAATPDSKFRGGLESGGSFNVTTVVWEAMPANKSCVPQTSLGQAAPDADLADASPQHEPAAWMTNAAFGGLPTTVSAEAQMGDMVETIAALKAELAAAQAALAAEKRPASGSSGGSSGAGLVVALGTAALPGGAEADEVDTHHLPMTPPPGGAAPAAGVASATTPLVSTARSAGTAPSQSPFAAAADAAAAAIAGDDAESQAAALAARAITQRALRSAESAELSRRLEAHQSAERGVRARLSTLLAAHGRLSGEVDALRASRDELATEIRPARARAERLWADNAALRQRAEQLEGRVKELESELRAARTAAEERVAGASAAASAAALAMQELRVELRAARLDRAKLQEQLTAVTAQTGTVQRAAEELCGSLRKAQRDLEEQRAAVARARAEAAEAKRQLALMQQLQQRLEAEVAERGRRSAEVAAAVEAAAPAAASSAKKGAAAGEVAAHPAAPAEAVSGAASTCSSVGEDVQGGSSSSSSGGGGSSGTDEGIASAEAAGAVTVKAPAPPALLTAFSHAASEPSGSAPAPSPAASTLAGSPQQHQPSPYSRSLPPLSPISPGGLLSPLGALPPTAPRATGRTSFSMRRGSTELNVLVEEEREGSGADDDDEAHGQDQAQRRSGEQQGGEDVTSGGSLARTSVGRPLSPTTRLADKPPAPPSLPTPPADPLAVLNRTSASCSASATKSEPDVRLFDNPVFTAVEAAAVSLAADDGSAAGDRPLARTSGGGYICTSSRPQLVRARTLEPPAAAGVAYPSRNYTSGFASASQVAFGRISSDGGSVAATAATLVAPRVGSASSRLPRWPPPAPLEAGAGAGLDMGLESADASRRSSTSGMSSATAGGSADVNGGGEHLVPVSRGSTMVRLYRKLSKRISFGGSSKD*
</t>
  </si>
  <si>
    <t>C_1020005</t>
  </si>
  <si>
    <t xml:space="preserve">MLSKSTTALCVLLEVLQQAQAQQLQQPLPSGKKALQGNASAGPVLARALEELSAPRPLVRKMAAVGNSRNSVPSRADLVKALGLSSGHGLAPQVVQPEAGPHTSEASVGTSDADDVLGSFPLPTRAPAASKAGDCVGDGGTSGGGGGVGGGGGGGGDGGDSEGPEPEREPAAPAPLRWLAVALSLSLMLPPSGLVELAVKLSRAVLADPCTLVPPSYGGDLPSSPARRPRLARREGPRRRRFALVQHAAVQASDGENVLLLHPASVAAALLFPAVRAESGAAAPRTTAAEELRRVLAAAAALVPDDARLRFQHGPLPGSTVGEGGRVVGGAGGASRSAAELASMSLRCQLAGLADALEAAREREAALAARLITRRAVSLAVQQGKVVELTAALDESGEALAASQSRMDAIAAHMEELQAGGACVAELEADLAVLWGQLQDVTAHRDALMVDMEADAQAASVKAAQLAAACAAREHLAAQLAAAEHAAHEAAGHLAASAEQLEAADAAVRAAGTERDQERSRVAHLSAEVEAAVRLAAILEASQQHDSDDDIRSPTDDTAQSLDAAAATGIAATGDVQQLQQTLRRLQQRADELAALRQERAQLAAAVEAAAAAQAASATALAASQAEAAALAADVSRLQAELAEAAGAQQALEEELSKTCSMLTELQGRLRHSDDSLVEARRGWNDSEAELAAVRSHLHAAMTLKLAQPPQAGGAVRALSGGQNSSVQPAACLAAAAAERLACLQAQCSDLGEQLAAAQRERQDLEMALGDSRSERAALEEQLNTSGGEVEAARRRLEEAAATLAAAAEEGAGLREQLAVTAQKLADAQAEAAAGGTRSRAAEEATAALVEQLEVAQAEVTALATQVAAAQADAGAARAALERSAEAAASAAEALRAEVASLQGQLAAAAAARETSESAVEVLQSRVSTLEEQLKTTASARRGLDEEVAESAQRETALRSELAVLRKDLEVAQAAVAAAREAEDNRAAAVSAASTNAANLQDTVSELVASLEAMELQLQQARSGSGAALAEADAKASALQALLASRDEAISALQKQLAELALELETARAAAAGAVDARAALQEQLAAQLAELAAAMQAAEVAHAAAAAAAASQHATAAAELEGRCIDSEAAVASLRLALADSEAARLGLAEQLAGAVSTRSLLEARNEAVEADVQALRAAAVEVEERQVRLQEQLAAAEAAQTELVAEAASRDACHREVQVALAASEAERESATARLSEATASLAELQQRLAETETQRATLQSELAAAKEASAELEERLAAADADRQELTARLASSAFARDELTAALAAARASALAAEAALASADSDRDDLQQRLAAAAEARASLEASLAAAGGVAGDMSRQLEAAAISRRALEQQLGLVQVEGRSVAEALATADADRAALTGRLAAIAAACQELGVQVAVAQGSSAELRAALAETTAERETLRSQVGVSSASLSATAAQLAAAKAAHADVERRLAAAASELEALRAQLAVAEGERESLAAAVPQAQSENARLTQRLSEVEQERCSASAALSAAEAQGAALAGKLAQAVERQKDLEGSLAAAETEAQQLSERLRDADAKAVVSGAALQERSAALAEAAGANTKARDAAAAAHTARAETEQQLDAARATVAQLQQQAETTAAERERLRAELTAADNDRSQITEARAAAEAAAQALTADLTAATTRLAETEARLRASDAAIAGLRAQREAGDGALKELASQLGAAEAAAAEMQAKWQAQAKQLEALEEERDQLHSQAEAVEAELEALRKAAAEAAATAESQKAAAADRLSAAEAGAAALQQQLLAVAQQRDQLHSRVEAMEAELQALRETAAEAAEAAESQKAAAADRLSAAEAGAAALQQQLLAVAQERGQLHSRAVAMEAELEALLEAAAEAEVREASLQEQLEATEAMRSALEEEAEASDAVCAQLQAKAERLEVEKAELLEYVAELEATREVLQEALEGAETSDAEQRAKLEAAVASAVELEQRLAAALEADAAGRQVLQQRLDKVQAMSTDLTARLAAAESETATLTGNLSAVEAEVAGLKQQLIAAAQARDQLQARFAAAEKERVLSQNRLAAAEHERDALAGQLRGSQAEAAEMAAALAAGEHERSQLADRLAASEAAAAELKAELDAAAAERSSLATELAGTEVARVEVSKQIQDISMRLARKSDNAVIRRMTQTTAVLEQLEELAAAAEAERRRMQAREAKLLGRVEGLQAENGQLAVRGLVRLALARACLRAVDEEREALAAQLAELTCGFGGLLGSAGRSPAGSRLVVSPGALGVGVGSSSAADRSGGTSPTVAAASSGCSSGGTGVAGGQQEHVRDLEAYKRQLDEVRRQMEETLREASYSMAGVDAALSTAQRPSHSAALRAAEDEERRDSFSWMPDMNHMGNMLERRATEGSGREAQEAHVGPMRMTASSSVHFNPSAPYSTPATTYRHYGRGGRAWTGGSGAAGGPGASGGSRLAPGGSGARGGPGAGAGYSPGTGAGYSPSTSGAPSPPSRTTPPRPLEAKLAALQAQLNKAGELGRMWDERLDAAAGRPEASIMETVAARMQAQAEEIIKSSAEASLRGSHESQQEAQHAHPSAGGGLFLLHGREQLRGSFINESDEQEQDRDYDHHHHRDRHRGRQHDSDVTSPTAATAAAATHRASTDLGSVAQSLLALRGGVSTLLALVADADTSGAGSDGDGGSLSLRSSAQSASVPPLSAQQHQQALVALMAHVHNLEQQLLGAQAPLAHTPPATAKAAADVAVAAPLPAASGSAAAGTVTGGSMLLLAPSSGRTPASYGRYHDHRTAAATTATTTAGVEGDDDPHPREVDEDVDGDGGDFISPPHSRGSPADSPRAQDAASKPLAVGLSVDADSQDVKLTLVAQAVAAEQTQAQAQQAPPPGGGGRRLAAIHAVAFEVAVAAPCEAAAAGAAPPSSLTWLVGADGAKMGPAPAFEQQVKEATVMPVEVAAVAVAAAEAPSMPLSCVTRAVNNGAMAATATPRSAATGPVSTAASEGCASSLLDSTATPRTTSGAVPRAASGAGMAVGATPTGPAARPLDASAAEQMLRYSNPCFARTPAAAVVAAAATADAASSAGGAATDEDGHVPAMADLDAMADDDAGAAAAMAAAAARDGLPLPALEMTESVDITALRAARRRHAVSDGSGDAGAAASGVHDGRTSAPGTAPSWSGSSFPMHPDAGAAAPVHYSHGSGASYGGAPAPGSHRTSCAGSIAESLPGGGAASLAGPGAADVGDSYKVDPRASGGGLFCMPLVSRSSRSRKFSFRLPSRQGSRSSTVYPEHANGSTAGAAPGAPGGVDLHASTDMSAPDNLSVSSHGTGITHATGAAAASAGNASCHGPADLHPRQHRPTVSMEHLSLSNGGAGALLTPSALPPPLPPLPHKASGSSSKSGSFLKKLKRAVGMGGGSSGGGAKGPVSMPPQPTPTPRVSAS*
</t>
  </si>
  <si>
    <t>C_1020006</t>
  </si>
  <si>
    <t xml:space="preserve">RQPPIDVLHLPALRAPVPSNSASPIRCTSAKRWAAGTHVPQVQIPN*
</t>
  </si>
  <si>
    <t xml:space="preserve">MAGLLELSSSNLTSQFAFISTRCLSGIGDCGGDTGLNWLDSPAPPATSAAYQKEPPRNDPFHGGHPHDLGSGGSRQPLPQTAAPLAVEAHERQQSAAGTSWHQLAGGNGLHGSAHAVRQATTNGRCAVGASVRAAEDLSGLRAAVQHLTAGACADLEDLLQERAAGAAASDPAARGGGGGTRRSHRAGPGMDAGSAAAAHAALGAARRYIDGTRRGRHGSSVGGGSSQGGGADPTDSEDGSDSDSDADSDSDADAQTCMAPFDAAMMLLDAARQVEADKLLLPHMLRDACRAAAR*
</t>
  </si>
  <si>
    <t>C_1020008</t>
  </si>
  <si>
    <t xml:space="preserve">MMGGPGDGNGEGMVALAIRDLFPAAAAEGARLELQAMEVYQDAVIDCLTGLASPAKGPPARKLLELRAVLQPPAGSSTSTSTSGGSSNSSGGGGSEEFRPSGVTSKVLLPEPKLCATTLAAACGAAAASSCEEQIVTAVRSVAYLDICDLAGMESLKQPAAAATTGVTGAEGAATTPRRSQRLSLPGASPGGGGFGGSGSARGGSGSAAKPSLAGECCSIQQDLAALKRVVGSKAEGAGESPEDAAHIPYRDSTLTKLLQPSLSGGSRVLLIATVKPSQDGPTRATLDFAADCAKLQPQPVRRLLPPPVPVEPVVAVAEAAYLAAVAEAAAGGILQGEEEAEEVEVKDLAAAGQGDGDGGRHRRSSRGSGWLDLLHHQAATSAAAATVLMATSATSPVMLDGTVAVEPMEVEGAGAAEPRQPSEATSTGAGSSPAACGSPRSPPLQDAVSGGTGLLLPPSATAAAAVLNMHVEVDSVSSGSQQQDLEFLGHENGCQRQQLEAMTRECMQLQARLGRVEQHCQKLQEQAEASKAAAAAKIAVLQQQLKDTQEQAVASKAAAAEAAVAALHQQLASARDIAQAQLAAAREEAARAALAAQDHHTTAKRAQAEAEQLQATITGLRQELVEAAVKAEAVSSAAAVTRQQAEALQDQLRQQAALLTVRDTELAAAQAQVGVLQQRLEALAPDAMHKAEDAAAARVAAVQRKAEEERQRLQGQWEADLTKERQATAEAQQRLEDSEVAAAGLQAKWQAQAKQLEDLEEERDQLHSRAEAVVAQLEALREAAAEAAEAAESQKAALADKLFAAEAEAAALQQQLLAVAQERDQLQARLDLAKHEFAASQPQRAAAEHDRDALAGQLRDSEAKAAEMAAALEARAAAAEDQVAQLEQAKEELRTQWAGEKERLLNNLQAAAASDMQMQLKLKRLEREKNDLARQVATRTEQLEEQEQMMLAQRLAGTAGGAAGGHELLTLQAQVADLKKQLTAATDAAAEAAERHAASLAALQKQLAEAKHAEKEAQEAKDELAARRRQLEEQAAQPTQQQAALAAQLEEAERAVQQERAAAVEAAKAAEAKARQKLEDLQKQLKQQEKQLKQQKNMLEEHEKHKQELSKVQAMAHADKDVGISGLQCCLA*
</t>
  </si>
  <si>
    <t>C_1020009</t>
  </si>
  <si>
    <t xml:space="preserve">MLPAAAEQKRHALADVRQPPPAVPVALAAGTTRRALLSTTGVAVAAAPAPFLKPAVKPALLPVPPAAGGSADAARAAGGHGGRRATLLGHEQLSGEAAQRQPLEEPQQEEEAFEVVDSDEEDEDEEADRSYEPRSDSGRQRKKQRVNTGGARKRPELQPFPEGSYEIVQDGPLKWKVCRTCKGSYNVKALRHRCDPPSTGALPREPTAMQVWLAEMRVNEPTLR*
</t>
  </si>
  <si>
    <t>C_1020010</t>
  </si>
  <si>
    <t xml:space="preserve">MSSTILGRVTGKTAAKGGVSRSRRSVVVRAAKELHFNKDMQALKRMQAGVDKLATVVGVTIGPKGRNVVLESKFGAPKIVNDGVTIAREVELSDPVENIGATLVRQAAARTNDTAGDGTTTATVLSAAFIAEGMKIVSAGTNPVQVQTDKDLANVACVSAGGNTDIGSLISDAMAKVGRTGVVTMEEGKTAEDQLVFVEGMQFERGYTSPYFVTDPERMICEYENCKILLVDKKISTARDIITILESAIRGNYPLLIMAEEVEQEALATLVVNKLRGTLKVVAIKAPGFGERRSSYLEDIAILTGGTVVRDEMGVSLEQATDAVLGTAAKITITKERTTVVGDGSTAAXXXXXXXXXXHLQMGADIIKRALCYPIKLIAQNAGVNGSVVMNEVMKNLDRPHYGYNAATDSFENLMETGIIDPSKVVRCSMENAVSVAKTFLLADVVVTELKEIEAGAKPNPVAPGAAGFGGGL*
</t>
  </si>
  <si>
    <t>C_1020011</t>
  </si>
  <si>
    <t xml:space="preserve">MAALLTNANVSSALDALRTAYRAADVAAGVVAAGSCATSVKTHSIYQWPMPSQPFFCTLYKVMSYTRLQPEAVAIQPLPYQWRPNMSTNGSVYNLTAGGYVTANLVTMISKAATWSYSRSSSATIAAAQSNALALLSYNAIQDVPPLRLPSALLLWYRKDVLAPRGLITPAGGGGSSSSSSGGGSSEGGSSSRSDGGSDGGSSSSGAGGEAVLTAPRTWQALLRAVAAVNGTDWDGDGSPNWGICINTAPVCDASYLLNAIAASIAQTGGTSQGFTLDPASMALMYDSPAYEAALRIYAALMSYAPPPLPPSQSVSLDDNCEAFATRFHVRNNCAFAIQWEHALLGQMAARKPVAPGQVGVAPLPGSSFVLDRGTNTLVPCTPARCPHALPYDVPVVDVGTLLQPAAVAAATAPGPLAPAAAAVAAADVSAGGSSSSGSGSSGPGPSPPMRLPKAAGAPFPGGVRRRRSLLGNAGGSSRDAGHSYSHSISSWAATAWPRLTAMMGRGAGVREHGADEWSPVTAARRRAQSEAAARAVAALDAPLATQLVNFAPLCGMFGKERPNSGISNTATGESQDTGALLQAAAGANRTAAGTTNTGPPSSMGAPAAGASAVAALASGRHLLTSDGGEHSADADAESQQWAVASSSTQGRRGGRQLLQSLGTTVSGIYDLGGWWAADLAAPPPAPFNNSGSNPGMEDAIKVRNFMEIWTSLMRASLRDGLLPSARPDVASDISTASFMQGQQYEHLYLSEAAFNVTARGGAQEPRAVLGRAQQGIARVVAEMYPDPDALSQRRQAAWAMLGYDAPPPPPPAAVILESGSSSTNLALAVALPLSLAIVLAAALLGVLLYRRRYLKVTLLGKVIAPGAGAATTLVVTHIQNTERL*
</t>
  </si>
  <si>
    <t>C_1020012</t>
  </si>
  <si>
    <t xml:space="preserve">MAAAVNGAATGGGGGGGGAERAGTRSSFPLRLISGTVGGGGGVGGGTCVQLAAVLQQVAGAGAAAAASAAVGRVGSVAGGGAAAATRMGDAAAADAGAGAGALPSFPTSSITGSSSVPVSTPPGATGAGGGLGTMAAAGPHRVPDGAPPLPRTAGAAAAALLWPQAALPPRPDSPASGQLYRGLRVAAGLAAGLAARHVAPSRAAGRTQYTGPTVVRAAAVAAAAAGGQVLFGPDVMGAPGGGPIGGALRSSPGLAPLLVHFGDFLIKLAHNSAASRAISGGASAGAAAAADRVGFATRSGASGTSSGAAVGAATGSVGAGTVASASMAAAAATGGGAADVSAGGGGVLTLQAVVDSVPLYVVVAPALAPRLVSYPALRWAQQVVGAASLLAWRHDVATAALATWSATCRRLLRLQPHTGPVAAATAGGGGGNGAAACYSRGSGGSSSGRGGGWAGGYLVEAGEGHMLAAFGDAGAAAVWSYACTEAMLDVDWPEELLDHELCEEWAVVERQHPGAIMDGNMMVGMDCGPLKYGISPDTGRVSYRGRALGRAARIAAHVASSGQVLCSGPAWEAAQRSELVEAANLVGTSIGEHHLRGGGGGGGGGGRVPIVRIIAAEDFEYEAGAAAVPVGAPGQVRHDGYDDAGDGDDCGTVRMVLEDGEMQQPAAVPGGSGGGGSGYPAAGLAARGGARLGAASVGAEELVIVVGEAASSVGGGGGAASANMRPSYGTLPLNLSRDIAALMAGGEEEGEEQSERRGGRGGRVRPKAAEALLEASAAGAAL*
</t>
  </si>
  <si>
    <t>C_1020013</t>
  </si>
  <si>
    <t xml:space="preserve">MAAERDATVTASYVEIYNEEINDLLDPVRNRNMKIISAGDELASYSSGPAAAGSSASGSGASGSGSSLMPVLPGLREVEVAAAADVAALLAAGQAARHVGATALNERSSRSHTVFRLVGGAG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GRFWLRRSRKTCSARSATVSGLGASAASPTASGRLRRSSAVDYGHGHIHGAATPPPGLSAGYGRPQLHAGMAGSRSGGVRRSADFSSALSACGSRLGAGAFAGAPTSGCRLCRRA*
</t>
  </si>
  <si>
    <t xml:space="preserve">MPPQTSFGLQDPHYFLGRAEILGWINDTLGLRLTKVEDTCNGAVACQLLDVLHPGAVPMAKVDYNANSEYQMINNYKVLQDCFNKLKIDKYVEVARLVKGRPLDNMEFMQWFKAYWDQIIPPGSAPAPYDGPSRRALCKTGDMKHSGGGPAPPKAGGIKAGPPAVSAAPRAAPAAAPRVAAGPKGSPGDRDQMDKLNHQLEDLRLKADGYEKEKDFYYSKLRDVELLCQTPTVCELPIMKRVQEILYAATAEDGGRIMRETQVEFAGREYTEEELSAADG*
</t>
  </si>
  <si>
    <t>C_1020015</t>
  </si>
  <si>
    <t xml:space="preserve">MGGRRGGKGKHKDAEPEPAEAKRPSVFERLHKGDAQPKGEDSRDEGRGRDRQRNGGSSKQVADSSGAVNKRRGESPEKDSADRPRKRQAIVWEPPTAKEEAEAKEREMEKGRGKESRQEDDRWAGRSDRDREDDEVRGHHQQPQRSKDKDRERERDGKDGKRDSKEKATSSRRDDKDGKDNREKDKEKERERRRDDRDFRDWDRERDWERDRERERERDRDWDRSSVDPRDRDRMLPPLDMPDIMGMGMAGHDMGPGMGMPSLMMPPVFLRGSGSGRDMYDGGPPLPLPPLRRGDVSPPGPHRGGGGGDDWDWEFRGGGGGGFRGQQPPLPPYGGPRGAPPRGGREYMEGGGMGDMDMDMPPLSAGGGGGPSFNADTSNAYLDGGGGGSTGGHASPPPPPPLRGGRGAGSLPGAAGGGMMMLPILGGGGAGAERGYGGQGGGMPPVLEAGADGDRGQAASGGGTAAAPPAKPVDPVVTLKSLDAEVSQLAPEQRPSLAADPRPAVLGQARPSAPGITPAASARLRAFPLAESLLDDSYWAAATQVRAALWQ*
</t>
  </si>
  <si>
    <t>C_1020016</t>
  </si>
  <si>
    <t xml:space="preserve">MPSPGSIDVEAVQASARLLPEADSSKPTEIHRLSSGTGRQRAASGAQALTSIVHSWASRKFAVGCAILFPVAVTVYVTWWFLTFFDNFFSPIYYKLFDFHVFGLGFITSMSFIFLIGVFFSSWLGSALLGIGEWIIKRLPLVKHIYSASKQVSAAINPENEASKAFQECVIIRHPRKGEYAIAFITGRTVLQMGSQDTKLNTVYVPTNHVYVGDIFLLEDKDVMHTNLSVREGLEIVVSCGMAIPPNLVTVPRP*
</t>
  </si>
  <si>
    <t>C_1020017</t>
  </si>
  <si>
    <t xml:space="preserve">MASATLRRSLLLAACLACGFAFAVAQEAPRAHPLTNLPPAGEISTGFFFPEFPTKQFIAGQPVKVVVGIRNEAAEKYNISAVMGSLNNAQDFRAYYWNFTQQVYFQVVEPSKELSVEYTFLPPKDLPPNDYQVALTVFYEAADGFKSSTFFNQTVSVSEKPQLIDWKLIFLYVIFIGLVAAGGYYVWTTIKDVPLVKSMVGKKKSVKTDESRTFNNDEWVAGTHVANFYNKKTAPAKAGAKKAQ*
</t>
  </si>
  <si>
    <t>C_1020018</t>
  </si>
  <si>
    <t xml:space="preserve">MQVLRKSAPQSSVSARRNVAPRPRAVIARVNAEKSGFAKWADSVGMDSSDGVFGFTPFAETWVGRWSMMGFVSSIVVEFATGKGTLAQVGLDAPSMPLLAAMCVIFGGATVAGTALTIQQLVSRKMSRTQAERYRSFLGLTKKDDWMSDNAARNMKGKPDFASPGLDMAAIEATRAAGMPADRFLNVNGTEAAADAAASEMKSSTATAVAEPPAAPAPKREPTMQDLYGVDDVTYAREVEMTNGRAAMLGFLAAILVEAGTGEGIIRQIITYLKWSGILGPMSGF*
</t>
  </si>
  <si>
    <t>C_1020019</t>
  </si>
  <si>
    <t xml:space="preserve">MNSSMLWMRITSEGTARHAVPTSRGALLCSARRAAAQRTTVRMYTSLRSVEVIAEVIGVLPPEGGPILQKLVKAVKEDVEEAQQEAQQRVEKAEQRVEKAEQRVEEAEQRVEKAEQRVEKAQQRVEKAEQQRQQAEQSKDEAVAVIIREKGAKMVLADKLHLRDKLLSRAMHSAGVRDGRSCLEYLEDLNGIIKWQRVQGWTKVLEQRPDLIKCLAKAVPSWGVDANNSNAAGKLAGKIAGMFNVLSGGIHPFIPGVGLVVYAGVPDAPTCEGLVCLAEALGVPCEWHHWTKGSGKKVKQAKLGEENNMYYHPELKRWVERGKEDEAAAEAAGPPPPPVAPSGASMSSTPLTKRSISQRYVLQSNLSVSSSMNSLAGSLSQTDLAGMAGAGADGTSFSRSPSGFNSTAPSPPISSSSLPPGLFVPAPPTRSPSTPSGFFIPSPQPESPAEATEAGAQEQQQEGQGGYGGASERQGKEAEERAGTAGSGKGQVRLRASANGGSAHGVKPNGGPHDAEEPVANGVANGEADDADAAAAAAGRTDSAMSTSAEVSLGAGLASSLVLRAASGESASIQGSAQVGERSFGNSLSFSDALRVDSQQLDSPNGVVGPRPLPEPEAEADGGLPVPHGFEPGLRSVEHGHSDGGAAVSLYNGIAPGAEGEAEADGQALPALQSLDEAQSAEHEAGAAAEAEQQLQTDGGSSGGAVAMAVDGYAIQEAAAATSTDPADAASAAPASASPGDAASQYYYQQYAYLYQYALSQGYAEADAVTYAQYYATQYAQQYTQQAPAGQLGEGEGQQEQQEQQQEVAIGLQVVSGGDAEGGEGQEAAADGSGWEVELPELAVESAMAVEEPEPEAPQQQDQKQEEQVQQVAMEVEQAYAPETVATAVAPGQQQQEEQDEQPMVFTPAPLPEDLTAAACAAAQHHQSAVTAAVAAAAAAATAAAASQPAQSEAAQRGAPASATVQLLGRLGKLASSAVTSLGASAAAAAAAVAAPSAPSSALSLSALGLVGSFCELSSDDFDCIMHPGDPAKLDGPLPARTRASTTRRXXXXXXXXXXXXXXXXXSGTEHLPRSYYTQRQQHHEQQQQQQQDEQEELVAGSSVEASPHRVYAGAAALGLEEMSEEEREVEEVASPRAVPVQLAALGEEEAADFFAHLGEEPAAEVQPELSTAAAVEAEAAEEPAAAAASTPAYVVEEPEYVVEEPAADVIEEPAVEAAEPVAPAAAAAAAAAIDSVVAALEQLRSSAAATADGEGESAEGRTALLQQIHASLASATAALAGMGVDISALAALAGAAVNANGGLINAATPDFTPGPGHKRQRKEASPSTPTRPAVASATAGVNGVTDAVDTPLLAPGPSLGLDGSGVPAAAVERFQQLGRALSDASAEPTGQPLQLQLLLQQPQQPAVIVSLNVVAAPEVDVSALEARVRGEERQAWESQLAAVVDSERDGASLVIASVEQQRDELQSRLGGAEAALAEAEAGRSDLVAQLEAEAAARRGLEERVAGAEAAAEEARRAAAEARAEAEAARAAAAVAEAERDALSVELAAERTERASLAAALTAAREESSSLRSRYEARFAALSSELEATRGSLCDLQSEHDELLLCLGQESTKVEALAGAVREAGGDPEPIIEAIEAEYETMGLGGGGGSGADSEAADVGAGEEQEAAAQEVAAAEAALLGGGEGWDCAELELEGAAAPAADGVAAADAADAPVAMEPELVELVEEPAVEAAEPVAPAAAAAAAAAIDSVVAALEQLRSSAAATADSEGESAEERTALLQQIHASLASATAALAGMGVDISALAALAGAAPVAATSPDHTPGPGHKRPRKDDSPATPTRPTVVSGTVDAVETPLLAPGPMLVRGAEGDDVATPALVSVPGPGERFQQLGRALSNARADVAQSQPQPPAVVVSLNVVAAPEVDVSVLEARVRGEERQAWESKLAAVVDSERDAASLVIASVEQQRDELQSRLGGAEAALAEAEAGRSGLVAQLEVEAAARRGLEERVAGAEAAAEEARRAAAEARAEAEAARAAAAAAEAERDAMSVELAAERTERESLAAALSAAREESSSLRSRYKARFAALSSELEATRGSLCDLQSEHDELLLCLGQESTKVEALAGAVREAGGDPEPIIEAIEAEYETMGLGGGGGSGADSEAADVGAGEEQEAAAQEVAAAEAALLGGGEGWDCAELELEGAV*
</t>
  </si>
  <si>
    <t>C_1020020</t>
  </si>
  <si>
    <t xml:space="preserve">MHMPTAAHPWVHVGTTMYV*
</t>
  </si>
  <si>
    <t>C_1020021</t>
  </si>
  <si>
    <t xml:space="preserve">MPRCRLLLLVVVMVRVVVLVVVRVLGGSGGGGGLAAAAARSPASRGSPLTLPPGGGGGGGSAAGRPGSSLSLQSHSHLLGPGRASAGGLYALDEDGGGSGGGGMGSTVSSAGASTIPALSPGHRLPHLNTLAPNGGARSGRASLHEYED*
</t>
  </si>
  <si>
    <t>C_1020022</t>
  </si>
  <si>
    <t xml:space="preserve">MEVEWQHEEAAAAAAAAAATAGAAAAIGGSGGNRTAGAEGLGGSSTAGGGGPDGSPQPQRPPPQEQQQPQRPQQQKQQQPEPSPPQEQPRQPAAAAEQPDAARQILNELLLSRGGGGGGGGNAGGGGGGDGPATGDSDMATAAAPSALHGAIGAGAGASGPAAAGPAGSGGGGGSGGGGGGGQLPPSGEAETARGTLRWRLDSAGGGELTWDGLDVSTEASPSPTA*
</t>
  </si>
  <si>
    <t>C_1020023</t>
  </si>
  <si>
    <t xml:space="preserve">MHHVQVPASGCRSHLRHGPSAAKHRCSPRMLGFWMPIVPQGCGAGRVQAHRATTRCHATAVPDPAAARLDGARVTQLRATELLAKLLEASDPTGEARQHVESLTEDFFMTSSTYLTLARKEGNADVASRLERALSAAWAVKQATMRPELQLLNGLVRAESDAARRQMYVSGGSDLVDTLRMNDRWFFSMLERMTNDVERQPPNPGKAQLLTRLRSIKKEAEALEKQAARQQAQQDKGQKGGAK*
</t>
  </si>
  <si>
    <t>C_1020024</t>
  </si>
  <si>
    <t xml:space="preserve">MSGRQPWKTLTRALLTHVRPDSATTWAWVYSDAPAPAGLPARLAAAVGHVWSAGVEKHPLQPATQPPAAPPQWRVSLDQLWVANAAGAVSYVHYTGRLLEPGPGVLPPAVDGAWQPACVLQHRKPRHLWTFEERAAYNAASPGERAGAWPRAPYFLAPEAGVVVHPEHCRIAGVSLADYTVRDVRNHPYKVPLAPARPAAMPCPASAQQAGGSGTQPAAQSWLAEREAEWQRAAAQLTTTAVQHFHNNPVALDPWLHRTSAAAGQQNTPARELQSYASPSQQSGSLWGTRLELWACNWRAFKFKILDSSGALGLSTGEL*
</t>
  </si>
  <si>
    <t>C_1020025</t>
  </si>
  <si>
    <t xml:space="preserve">MRPFCGAQPGNTAKKKRAVEAQLRIRHGQQLVQH*
</t>
  </si>
  <si>
    <t>C_1020026</t>
  </si>
  <si>
    <t xml:space="preserve">MAHTLPGHRRRGLMRLALAEMVRRLLGGDGPEQQAAAAAQQEGVHAQEPGQAQQQHEARPAKPSGAAAGSQATVVASSDEVLTHIAGVSQVEAFAFIVMENTASVALFEGLGFRRCQRMYHWFGVEGSG*
</t>
  </si>
  <si>
    <t xml:space="preserve">MVAVDEIMEGVESLRVKYVNLIYNDKLEEAAKDLYWKTYFDKTTSEGRNGGAHMVYLANFLAKNGGKHTVGAGLTIADLCLWEILDLHLRIFEDAIKKEYPELVVFHDHIASQPGIKEYLASPKRLAAPNANTLG*
</t>
  </si>
  <si>
    <t xml:space="preserve">MGQIGAGAYGAVFKAYHRETHELLAIKAADMTEYGLAASTLREITMLKELRHPNIVGLRDVIMSPVGPPPLRQGTAGSGTGRKQSCYLVVELLHCDLHAFMQHRPHALSMSTAKSIMYQLLSGLKHAHMNGIMHRDIKPQNILMGPAPSDVASAAAAATTAPEDTAPATAAGRVQIKIADFGLARSYLPDEQAYTDWVVTLFYRPPELLLGCKSYSPTVDVWSAGCVLAEMANTGSPLFVSDSELGQLDDIFAKLGTPSAKAWPELEQMLGATGMGSRAYQPQPLNQLVPRLAADPQALDLLSRMLAPNPRHRVSAARALAHPWFDDIRAAEAAALQAGVAAEAARQARAGAVATAPLPHRGC*
</t>
  </si>
  <si>
    <t>C_1020029</t>
  </si>
  <si>
    <t xml:space="preserve">MAAAAPEEPKWEGGVLLFCGGTDFAQLGRTGGKTRKEDLDKESQYPNLLRPTRLKTFNDVKIMFIAAGPAACHCFAGDSEGNLYSWGRNERGQLGHGDFAQRNVPTKVAALTGHFVIGASGGKNHSAAVTRDGSAYAWGINAHGQCGTGRVSAAKAPFKEDIVLNPTRCIIENCQQVACGIDFTLWLCDGKIMAAGNGQYGVLGDGVDHSYNAKDSSIQILFEAVATPHRVAGLDDVKVLRIAAGHNHCLAYDDQGSAYSWGNGGYGRLGHKIQQDEDKPRKLEVFTRRNLVPHNAILAAGGTSSFCTGVANQVHCWGKLKVNGDNQMYPVPVNDLVGWNVRSFACGPGTFAAAADNAVITWGAATNGELGFGPNKKSSANPAKCEPLEGGHTHQVACGIGFTMFLVDPAHPRLAEAPEWVSDKPQEEPVLPEPSGAGKGGAKRKAGGEAAGAAGAAKGKKAK*
</t>
  </si>
  <si>
    <t>C_1020030</t>
  </si>
  <si>
    <t xml:space="preserve">MTAALEEDVRARQASADGSVMLQDELDQTDLTPTSAPAVTRVPLHGPVDSQDVMCAKVIFALCGSVFPHPLLLAQQILGIEDQDFPEFQLNVAEAGNNCIDILAAYLTNLRVMQMEDEPNPAVSLAMIQPRHTATVASVAAKARDLLCELASARATVKPRKAPKNKAIESAARAAAAAATTSSATSSGPQSATSTATTSASAATCSSDATGGSTIVSGTGAAIDADGEHHGSQGGCAALFCEDAAGSESNDEADSVGGHQDTSRSEGDVPPTAREEEERLLVALQGPAAAEETLKMARARPAGCKSGSTSGAEQRPGETCANAASSGSNGSSALHSGPGGNGGGSLAGSPRAPPPAPPPARTTSAMAQYAAAGGVGGGPASSRHSQDLPGGRAQRTGNGMTGGAAAAAAVSASNLQTALSCPVTGLPEMLGGGASGNGNTPPGSSIGHPAGGHHQPGQHGPRRGGPGAQQQQHQGAGQGGAHFGGQGQGPPGQGQGMHGGHGGRRGGGGMGGNGSARGSPTPPAGHGAASVQQQLQQQQLAVAQLLGLRNAAAYGSAANNSAATYNNLMALQGAYGAVGGLGAYGPAAAAAAAAGRLDLNSMAATTAALELAAAQQAAVLNNAVNAAGMHQFGGYGGAGGFGGQPGGLQNHLGSLAGQLGGAAGMGGMGNPGNLMHHQAQLQQQHSQQHQQQQQQQAAAAAAALLQQSGGMMLGDSMKGAGGASDWSNILLQAQLAAGSLA*
</t>
  </si>
  <si>
    <t>C_1020031</t>
  </si>
  <si>
    <t xml:space="preserve">MIRIVSGPARLLPASSATRGDVSTVLCPSSLLAAAEGPLRTGALSQASCSGRSAGVRQAQRRRSGDTQLLRAIAPPSAPAAGSRLGDNCEAVMQSLRDVGNLRNCLGKELLPEEIASVTKCLDSAHLGVDSCMVDGLPALRRHLMRYLAEAASSQTDDLELVEGAMLLVEQLALALGDDGNDSRNSATDNRRSFRGRQWQTLVTSGGGFFGGGRLQYVPIIELFEVSEDGQRFRMETKAGPLYTVASGAVSWAEGRPLEQLRYVVSELRAELAGWLSLPLPSPGNDNELVVFACEPPATAAVCDLKPPGEDAPSGIALARSPHGGLQLMGRPV*
</t>
  </si>
  <si>
    <t>C_1020032</t>
  </si>
  <si>
    <t xml:space="preserve">MAKRDSEPRRVPPAWEDEISLYFSDEEAPAAEVDAQGDTVIAEAVEGAEDLPTTSTNFSIRCNHCGHSVGLSVTAAVVDTGAAGGANEAAGGSAGRAAAAGAGEAAEATAQLAAANLNGDASPPVGGSVPGASDGERDGETGSRGIKVPISPPELNVDGLKSQQQILRARAFLRDLKRYFAVAEWGSKDEARCIYISGALKGSAKTWYDDWSLSATDDANVEEGEDDPNPAKRQKRSDGAGPSAAVAEVADGSLPCPPRASEETKFGVSEETLQERKKAGVCFVCGKSGHGVKAHVGYSGWTKVVRKGGPGGRGGGRGNGQGRGGKGGRGGAAGKSGKPGKSGRN*
</t>
  </si>
  <si>
    <t>C_1020033</t>
  </si>
  <si>
    <t xml:space="preserve">MEGEIVIGEAVAQLTRLQDAGVVLQTRSLQLMNIGDPDAKMAFVEHWQGQPLVATTVITCMDVVKQAIDEPDAVSCLVVGTESGRILILNPAGTAIVKNIWVGITPAMIAVQGELDVGYRITVAGRDGKLYHIRNGELSQTIIQLEAQPVGLVRLAKHVAVGCMNDVVHAYTPTGHKSWSLYLPCHILAMQRMEVTGQRNTKALIVALSNGEVRVYNEKLLVSVHVSPNPVTALWFGRYGREDNTLLAITKSGALDIKMLPRTANLEAGAIGGGPPPEQEIPLAVPKKTRLYVEQTQREREQAADMHRTFQRDLAKLRLTTARAYVKVLTDGQGAAAFTTNTNLSLSLNIAGLGPRFRLSLLLRNDGSTQLNDIPVALRADAGLYSLGKTQFTIPFLVPGLQYTFEVPVTAIDPMAGTGTITVLLLAPGGVSSSAPLLQAQIKMPMSEPEEVE*
</t>
  </si>
  <si>
    <t>C_1020034</t>
  </si>
  <si>
    <t xml:space="preserve">MKRPRTEEGLDPGMAGGVQGQIGPDGFPCVRLRGLPFDVMEGDIKMFLELEPVDIVMVKRDGRFSGEAFVVVGNLQQVEAAMTKHRQFIGQRFIEIFPAQKRDYYRAVANYVGGGDYGRGGYGMGGMGMDPMGYNPMMGGYDQSGMGMMGGGDMGMMGYGQGYGQGGMGMGGGMGMGGMRGGGGGGMGGGGMAGGGTTWLKLRGLPFAAVPDDIIAFFDDPSLGIPRLDPSRGAHVDGRRPAHGHGAGAVQHARRSVHGARQGQAADGHTLRGDLPRHPRRPGQVHGAYRRADPRLDPRVRGPASSDRCPFVA*
</t>
  </si>
  <si>
    <t xml:space="preserve">MMGGPGDGNGEGMVALAIRDLCATGASLVQVHVEEVVRTAAGGGGESRLDCWDLAGTECELEVVVRMAKAVAMASSSSGGAGGSGRAPPCLENALTQLLQQSLAGSDRILLIATIDPAADGATQVTLDFAKEFSRLRRPPPPGPLPAESGSSTPARAARVAANAANDSSSSRYPLRCSTACNGGQAAAPTLRRPHGNRHQAAAAVRCHRRTQPPGAVAFPRCCRRARRKPDGEKRGQAGDEAGGGEAGGRGLGSGRFNLLLEKAAEEAALEAACNTPVGPHAAVAAGAAAAAPMDVDDPAVAVAADGSEAMVAAAAGVGCGGSGSGAAEVEFVPATQQPADEAEDGSGSGLDSPFLCMPPMALAVGRAAPAQCAAAAAPASLPAAELLAANAGGAIGSSITCEGTGAGGSQEQSQQQLDLQQRQQQPAVEAGTLLGNHAEVRAGRLQQQQQEQLGPVRQERDEQMCGPLWAGLEQEVHALVAQLADAGRQLQQLRRLEAAGEAALAAARAEAETLRQQADESEALAEAATRELLALVASKSADAAAATAAHQRELAQHQAWWQAEMAQEVLRREELERSQADMKQSLAKAAAEVAGAQGSSAELRAALAETTAERETLRSQVGVSSASLSATAAQLAAAKAAHADVERRLATSASELEALRAQLAVAEAEREGLAAAVPQAQLENARLTQRLSEVEQERCSASAALGAAEAQGAALAGKLAQAEERQKDLEGKLAAAETEAQQLSERLRDADAKAVVSGAALKERSAALADAADANTQAHDAAAAAQTARAATEQHLDAARAAVAQLQQQAESAAAEREQLRVELTAADNDRSQITEARAAAEAAAQALTADLAAATTRLAETEARLHASHAVIVGLTSQHQAGKDLASELGAAEAAATEMQAKWQAQAKQLEALEEERDQLHSRAEAVEAELQTLREAAAEAAEAAESQKAAAADRLSAAEAGAAALQQQLLAVAQERDQLQARFAAAEKERVVSQNRLAAAEHDRDALAGQLRDSQAEAAGMAAARTEAAADHQAMTAQAQAEAEQLQATITGLRQELVEAAVKAEADSSAAADTRQQAEALQEQLRQQAALLTARGAELVAAQAQVGALQQQLEALAPDAMQKAEVAAAARVAAVQRKAEEERQRLQGQWEADLTKERLQWAEERGRLQAQLLNNLQPAPAVLELQKLQERISALERQGPVHVAAAAAAAAAAATEAVQAKEELILAAVHHMFAEQATQRAANEARAAIAAEGIVRQPSFDEKENIEPSQEQYSQQPSVQASPRRPPLQVLPSPLPPNARARPAGGAAPGAAGAAGNAAAAGASGTGAAVTGVKRPAAGPAAGAGAEAEANPKQAKPAAPAVVAQAAVVPTVAAAAAAGPGCSQPVPGDGAPRGGGSGGSGGDGGGGNGNGGGAGSGAKAGVASGGVGAKRKSWDSDGSDFMSPVAPSQRLLDIEAERSKADKAEAARRAKRARPTPAAVRLFLGLAAARLNPGDPSVATCSRASQPASQPTCASQQPGLSQRGAQRQHGQQQQARQQAEPILSQVPQTQDCTQSQLATQVKSQQQKRTRMVDFKVVRKDFPDGLAHDFYECSICHKLTLPVATSHVCDAGTKDKDRSVREWHRKAAAAAAAAAATMTQA*
</t>
  </si>
  <si>
    <t>C_1020036</t>
  </si>
  <si>
    <t xml:space="preserve">MRLLTDAEVTSYLWTGVDSIAKRALRAAAPNLAPTHSLVVQRLYEVLNGSRAAATAAAANASEELDAGDDDDGSQPRRKAGGRKGGKGGKKGARSGGGDDDPDVSSGDIEEEDGDEDEDEDAPRRGPGRRVGPGSKAAGQPGGAVDESLPLDLLSFVHGPDGSKAPKLASIINVVARQANTADEARANLLELEAALRAVDTEDAAAQLATAGFASPPIELHEEMVKLHRVKLTGGEGLLSSGGGGRGRGAGGRGRGRGRGRGRGGAAAAAAAAAATSMEMQMGSETEMELDGAGEESAAAAAGPGIITPPTELPAPATAGGAVAATTTDAPAVSGEAAIVAPAEVAPAPGVTATATTAAGSGAPANADGSSPCALVSPQVVSARKCTAVKLADPSVLCKRYGPWFMWGQLSGWYKQTVYDPTASLSAERRGTLSLPDMESCYGTRAKYTSKDRAAVIKHIETSPDAMWRTSLPFSFRNTAKVYGSPMFDQVYYAATGAPHMNPVPELLRHLKSVKTPLSEHKKGR*
</t>
  </si>
  <si>
    <t>C_1020037</t>
  </si>
  <si>
    <t xml:space="preserve">MINALTKAEQDHLSDNDCVVVLQKTKGLLRARLAVVEGMLAPGGRDKKLKRARRMDRQKAGGVVQLRFLQPMPPTGDGELAYFMSHKMTARLQKLDVAKVAMVVFLDKKLAVDGEKGGRYAVDPDHAKELRTYCREAGAVLDCADGYDADAEATEAAAAPPPQSARQRQQKLKARVDPRALQEVDDVLAGKEPRLSSRGRRIVPSEKARQGGP*
</t>
  </si>
  <si>
    <t>C_1020038</t>
  </si>
  <si>
    <t xml:space="preserve">MKREGLTRTQQEAEEDRKQVWRGDRVFGAEEEDKKAAEPEIVAGLKIMKKPEPGSAAGAAAAAGGSAPAGAAAAAGGGAGSGRPAAGVVGDGGASWRLKALKRAQERAKAEGKSLHEVVGDRYGSVAQLTEDLSAMSAAHGKAHLRAAAERRRQHADPVPHYLQVRRRRRRRRVGVVAGWRPDRERRDRDRDAAAEGAGAGGKGDTAPAGAAAAAAAGGAGGEHRERERERREGDRGGGGGSEPTETGRREGGGRGGGDRDRDRDRDRPHREGGRGGGGGGGRGGGRDDGGAPRHSKEQTAALQQLAGALNQFRDDGSFMDRFMSVTQQRQQQQQQQGRGQQQQGPEQEQEEEEQGRQGGGGRRGGGSGVANKSAAELLRARLKGLPPPPAAVAAVAAAAVAGVVKREEGEDEHGGDGGGGGSRREVVQLPLVDASGRAVRGAFGREAAGAGTAPNAGKRAGQKAPQRYNKETGEKERYFADDDKVDLATMVRRAKYGDDDMQLDEHLAVNIAKKRKFRANDLDADAEYDYDGGIEMYENRSKRGNVEAQKSRDRNRQVADLRRQSQAEAGCMMCLSNPKRPAFLTVALGTCTYLSLPERGRLVRGHCCISPGEHLPSIRGLDEGAWTEVKNFIKCLIRMWGAQFGYGAGYVHVIDDESKFDPNFGRQVLVGLLDLPPELTHARQRAEAPAAQQQAVREFEALWDPYDWTRQIDA*
</t>
  </si>
  <si>
    <t>C_1020039</t>
  </si>
  <si>
    <t xml:space="preserve">MAFVARLWAALSLTLVGRVHIAKQVLAAKLAYHFSFLNPSPAQLKELTDLVDHFAARSMHAEDASLVSHGNPLLLPKRDKRETACLPYKDGGVNHVDLPAFLSALQAKTFALLAQPGRQPWKMLTRALLTHVRPDSATTWAWVYSDAPAPAGLPARLAAAVGHVRSAGVEQHPPPYCSSPH*
</t>
  </si>
  <si>
    <t>C_1020040</t>
  </si>
  <si>
    <t xml:space="preserve">MSAAAAHGGVDGRNTSQLAALQHAQWAQRQAAQHQAQQASMLGGVGTFGGSGVVGQPVSGIGAQSDVAVSLGLAQGLQMLHALQAQQQQQQQQQQLRQQQALLQQQQQQQQPQHQYGLALQQQQQQQQQHNLLQQAQLLQQQRLQQQELQHQQQLQLQQHHLQHQQQLLQQQQQQHRQQHHQELMMRQLQQQQQQQQQQQLQQRHAGAGHQHHYVTGAATAGVNGVVYAPDGGDLAAAAAAPPRKRGRPPAAAAGAEAGGQLQPGPGSRFFPRDAQEEVRRFLLLLVAPHEARHRDPETFSQPVRNWARKLDVPLHELVPSEVGLDWSGPMKKLELAVYKNVEDLCADLQDPLDTAITVQVAAMGNGLARFSSGNMGAAAAAAVAEGGQLGAPADDPASAALLASRRARQLNTMKTTFLAELLAAIDDLVYRRMDEMKQVAARENAERYAAALAELPPELCGIPEAVRGQPLPASVQANREPYFSVTPWRKDPFPPRAYETLTSYAIRSTVPSECAVLKAKLRTRRQDGAAEHFSVEHGKELGLEACKEKEAALAAAVRARRALKLGEQVVEVDCWGMDCYTRRNIFDAVRESGAFVHCRMDTEAKPEPADGDAKPEVKVDAGAAEAGAVEPGIPSVKAEPDAAAAAGAAGAGAVADASQSQALTQSQLLSQTQGASRGATPSASGLTGEQLKREATPSEAGVTENTGAAGDDAMEDDGTRDDEAIAAALAAEDADSAEADAINDWIDKRVLIGAISKGAEGWNLLKVLETVAAEAAERGDAPCAQAAEAVIARLRQIGWNYFRLHPKGRGVICRVPGGLEPFTFVEEYLGELHSPWRWFEIQDAIKKLTQQELPDFYNITLERPRDDPDGYDVLFVEAAFMASFASRMSHSCTPNCAAVVVSVNGRLTIAMYTKRRIEAGEELTFDYRSVTESEKEYREAICLCGTRSCRGSYLYYSGSDAFTQVMEEKHNFLHRQVLLLRASAEDLTEDDHTRLRAHAIGPTSLGDGSPGNNRAPDWLVKWAALVLQYVELEKRELPSFLLKLPPHLGRFTLETAAIEAQVYHGWR*
</t>
  </si>
  <si>
    <t>C_1020041</t>
  </si>
  <si>
    <t xml:space="preserve">MVHALKHGPAASPIPVEAAGTNASSWCPGHLQLSLLLLLLLVLLLLVVVVVVVVVVVVVLLLLLLLLLVVVVVVVVVVVVVLVVVVVVVVLLQSGRCRI*
</t>
  </si>
  <si>
    <t>C_1020042</t>
  </si>
  <si>
    <t xml:space="preserve">MYPTCRCSFCAFSKGKAAEALRGPAYVVPLEEISRRDTYLRILGAAKVAHGAASLGLSYERYLEKLAAAGLGSLPGTAAEVLDDAVRGVLCPDKLSTAEWGQVVAAAHAVGLRTTSTIMFGSVEEGPAAWAGHLMELRRLQQQAERLAAGGGSSSSSSSGGGGGGGVGFTEFVPLPFVHMEAPIYLKASWVKMGPGRAAQLLAAGCNDMGGSIMNETITRAAGASHGQELPPPRMEHIIRAAGRSPRQRTTLYGVPPPEQTARSFAAAPLAPLMSAAPGSGVLR*
</t>
  </si>
  <si>
    <t>C_1020043</t>
  </si>
  <si>
    <t xml:space="preserve">MPDMGEVLREHGWMLEAPLEQVINQYLMAQAASLRDQRPRHANVVTFSPKVFLPLTRLCRDRCGYCTFVTQPRPGRRAYMTLDEVLQVAELGAAAGCSEALLTLGDRPELTWREEAGAELAELGYGSTLEYVEAAAQAVYSRTGLLPHINAGVMTEAEISRLKRVSASQGLMLESTCLDLLQPGAAHHGCSSKHPTARLATIEAAGRAGVPYTSGTCTYRCWRLHRKYGHIQELIIQNFVAKPGTPMGSAGAPSPPLSELQWAVAAARVMFGPDMNIQAPPNLTPLEGAEAEGGVGGAAEAEAAPAAGWRALLDAGINDWGGISPITRDFVNPDRPWPHLAPLAAATAAAGKLLLPRLPTYPAYLGLLATPAHAGSSSSDSNNNMAAHVASAGSAGAAVAAAPGGNGSSSGSGSSSGSGSSSGWLDFNGGSASIVTRLLEGVVEGGRPLQREEIELLLRR*
</t>
  </si>
  <si>
    <t>C_1020044</t>
  </si>
  <si>
    <t xml:space="preserve">MSPTDKTTSAATLTNDGYYVIAAGAAPQAVFAVSSSGASSQFNVVIWYRYPATNGNGPLKKSGSSLAICPSGDTSNPIVTGSVMTYRWDVYKSGTTTPIQSTVYGQSVSFSTGLPGLDIPAGTWTMVLTVSDSPINASLTLAKVISFSNIVVQQCNINYAPTTPVLTATATCGASSIGVTASSTDANGHALSYQFVLTNSLGATVSTQAWSTSSTATYSSPTLVAGTYTVQVAYSALTALSLLAASNTSVSGTLPALLSALSNLAILNVSSSLISGTIPPSLAAITALVVIDTSNTSIAATLPPGLSTLTRLQALDVSSTLVNGTLPSVYSALTALTLLAASNTSLTASIPPELLASLTSLQILDLSSTHINGSIPQTASALTALTYLDVANTSTSGSLPAALSSLSALAVLDVSSTNIGGTIPDQYSALTALQVLNVSFTNVSGSLPISTSALTSLTLLDVSSTHATGTLPGALSTLTNLAILDVSNTDISSSIPAKYSALTALQTFSADGSQLSGSLPMALSTLSRLQELSIDGTNISSSIPAQYSALTALQTFSADGSQLSGSLPAALSTLSRLQELSIDGTNISSSIPAQYSALTALQTFSADGSQLSGSLPAALSTLSRLQELSIDGTNISSSIPAQFSALTALQTFSADGSQLSGSLPAALSTLSRLQVFDVSGTAISSSLPEQWSTLAALQIFDGSGTGLTGPIPASWSALSSLSHLDLSSTGVSGRLPSVLPPALVSLDISDATLTGPLTATNWTGLAALTQLDLSGNAGINGSLPALPPSIRSLDLSGCGVSGTVPASWSALAALTSLSASSSGLSGPMPAQLPASLQRLAIANSSLSGPLAASSLTLLASLTFLDLSYNSLTGPLPDLGSMTNLVAVNLSGNAFAGPLPASWSSLTRLTALSLGGNALSGPLPASWPTSLVALASLNLTGNSPGVCKGVGYAGGFSSGASAVDVPDSLASDPAALAVLFPNAAEISVDARKVSMPVEVTTAVEATAVMNTGAGSSIEVTVDCTPPFLEAFRGELVRRSNISTSVLANITCAGLSLGSGGSSSGGHRRSVLATTGSGSIFSGRDDCSGSNSSISLMVLLRVPADSNNTNVYKQQLQDALGLWEAESQDPTSNPDGSGSMLRLCGPRPGRITTTSEVRVVTEVPLNNVGTRSLNDVCGASGFTSTTAFGGAGSNVACQVAEVQMPSASIPGPAPAPAAASPSSSINWLPIIISAAAVGSMTTIMCAAVLFVLVGRRRKRRREEEEERKAHRAAAGGGAAAHGSGGGDDDAPWLSGNQLGAGGGGGSPPLTSGLASPTGVRLAAATGGTLSIVPPPGASSRSAGAPLRRPDLSPNAEDDLKRILASAFHPSQSGAAPVAVAAAAAAAATGSDRRSGSRQLDEMDGSGGGAGTGTGTAVEFSPSAAPRRRAVSLTGADAAGGAIAPVLLGSSGYGAAGLMPPGSGATRLVTDVGLVGGGRPGSGLASPRSGARLQERLWGTGSAGGISAVAVAGGPASGGSVMYMNAAFREDPLAEDDMEAAGMEPTAPAATSTTAAAAAFGAAATTTGIGSMPAALASAPPAPPGRATTGGMRATLGKFAASFFKRERPSGSGAAGGALQSASTASGRSPMSDTNLDLPEGHVSPVPAHMRDAQSLGGGGGGPASAPHSPQRFASPLSPGARLPVPPTAALAAAGAGGAAAVTTSTRGNAWSRAVDSGAAAPADELTPVKGARVKFSHVPENETDALQRRPSGLAAAAAAPGGSHSFRHMRTMTQQPDQPSDSLAMHLDDDDEDLPASDTAAARAAIAAAVAGGGAGTRALTPTRPALGGERNGKWLSMRAAPETRLAPAAGAGPPSASVVGRSSAAGPPPRRATFSGLAAASAAANAERSGLGSAVMRWSS*
</t>
  </si>
  <si>
    <t>C_1020045</t>
  </si>
  <si>
    <t xml:space="preserve">MGERKVLNKYYPPDFDPAKLPRGKRRETNEMKVRMMLPMSVRCKTCGTFMYKGTKFNTRKEDVMGENYLGIQIFRFYYRCKKCSAEFCMKTDPKNADYVLEGGASRNYEPWRDEEATKAEAVKAREEEEMGNAMKALENRTLDSKREMDIMAALDEMKALNAQHAKVTTEQAIAALHVAAAQQHLDDEDAEDAAAFYQLRAQVATRRLSDSEEDSAGEGGGGAGGRPGPAASGRRAGGLAGGGGGSGGRGVGPSTSAAAGASAGAGGSGTAAAAELQTLDQMKAEAEAGGKPASGPAAGPAAAAGSAARSAPPAPALKPAIKVLVKPKPAAAATAKRPAEAEAGGSEGAKKAKAEEAPVGLGLLGQYSSDESDS*
</t>
  </si>
  <si>
    <t>C_1020046</t>
  </si>
  <si>
    <t xml:space="preserve">MVVEYDSPSPGPVVAPGTDVAKWLPSPPPPPPPPADAAALVPINGFPQQQQQQQPQQPLLVSVPVYVGTAPKAAARPAAKAVAAANGITAATMANTTADGSTAAASYVVLDSWKRGRLCQPGT*
</t>
  </si>
  <si>
    <t>C_1020047</t>
  </si>
  <si>
    <t xml:space="preserve">MYMAFLFVDSDGEVLDGAAEYDISFPAAPPIAANSFWSLTTGAVGATTGTLAGLPPPGVVNPSAGALPVWADNAPDAYSLPNGSWPFRVRGSVPPANTTASSRGWNAVVSPPSGAYYITLRLYVPLPEAASDAYVPPPVVRRRSAAPVTPXXXXXXXXXXXXXXXXXXXXXXXXXXTYIRHLFAPTHC*
</t>
  </si>
  <si>
    <t>C_1020048</t>
  </si>
  <si>
    <t xml:space="preserve">MDALAAVFADLLQAMTAADPPAAAGLVLATSCSGGPVRAMVQRAKRNDVVEFLDAVQDACKLQREAAPNGSTGSTDLGAVVQAAWPAAVALRQSLLWGQEWQQMRTHASWLLSPAEVEARLREAGVVLKGGGSCDGSSSGGRGGAAATPAGAGAFTLCGNPECSSLDGPSALIAPGRGKTCARCKQITYCCGACQLQHWREGGHDKACAGLAAAGAGAAAAAAGSN*
</t>
  </si>
  <si>
    <t>C_1020049</t>
  </si>
  <si>
    <t xml:space="preserve">MMCALGYGLAPLPVVVFPTAAQLADMLTQHFDCQVTPTQSELQSMAPALADQLTRCRVDGTCF*
</t>
  </si>
  <si>
    <t>C_1020050</t>
  </si>
  <si>
    <t xml:space="preserve">MVGPSALRAALHDLGLRALQLNLDLNSFNERKIKLPDESGWRSQQLRVDASSVFGALQHLQELTVVCKYSGTVKARWLRPPSHAEQLVARMPKWPPGAGPGGAAAGAAPPLTGWPGFSAGVQLAAGAPAAAAGGLGGDGDGDVVRDDSPMEDTTQGGGGQLAAGGLQAQPPQQQMMRPVVTQHLRCQMTQNQSMASELQKAMRRMTPALQAHVSALTFEIVEETYAEPARGSTPLDLSALPGLKSLTVLSGAEDALANSKLDVVGAPVLESLVLFDVSCGCWCYNKPGHGIPPRLLSSPAPCLRSLTVVGFVVHQCTNLHALSLLTCLEELRLEQPDPDSMAAVTGEVLLTWLPPSLRVLKLHSVVLPPCGLDTAAASSPASGAAGRAGPAVAADSSSDFGGGGRGSSGLLAGAAPVPFAPPGPRGTSSRSRSRAAAAAGLLPGSSPMPHPLAAAAAAAASGGSAGVGNGGPHSSLSAGAMAELLYGVAPTAPLPHLRELYLSKCKVPTLGVLGVCPQLTSLGVLNCLSCSGALPVAAALPGLRQLAIIHTLSTEQELGPSAMGGPVGSGLPGMASVFPGGAAGGGREPIGTAASAAMAPGAALLGKAGGLPAGLGGAGMSGNGAGPAGAAGHGSTAVHVPGLPLPPVVWGSDEQVAAIAACTGVTQLELILPRGSAGSAAVGSLAAMPRLRQLDVSLPCGLSEGMMGLAKLGRGGRLQRLTLWVDSRTCVNRNRSRQLQAIQRSLQAHMPDTLVEWAGAESRHSSWTGLEARVFSPH*
</t>
  </si>
  <si>
    <t>C_1020051</t>
  </si>
  <si>
    <t xml:space="preserve">MPDPRDPPPAPVQQQLHPDAKLGTAAAAGGGGASAATPQQLFAAFGGRLGPGPAPGACHVGGDG*
</t>
  </si>
  <si>
    <t>C_1020052</t>
  </si>
  <si>
    <t xml:space="preserve">PPAHPHPHPTSSSRHLPTSPPPHLPKSNPPSPSSPLPPSPQPHPSLTPASPNHHTRTPSSHSPAWRGIPLSPTQLLTCPRSPLSPDPHSPTHQPCRPPGPAPHTHCRGPALLSTHPSRPPASPFPAPQPPSPTEPDPPQSQTPLVALPSPPTLLRRPPAPTPVPPPAPPPAPSPPP
</t>
  </si>
  <si>
    <t>C_1020053</t>
  </si>
  <si>
    <t xml:space="preserve">MELKHATLDADLLAARPGATTTPAHYFAGLARALLNTHTLRAYATLYLDTAAQMLPAAAAQSGSGASGSQAGRDPPRRAVTAALEQLKEGCEVLSAIMGIAEAYDYKEPDAAQPLPLPLPFAVDRHQPLAKLLCHDVDESGFLEGWCRLLLAVSSCEAAEDEVPRLLHTMAIQLGPLRLRGHRLTAAISGDSGGGASSALGSGSSAGDDELVSLVLARQTLRIWQGTLEKVTAYGHLALLRLQAALGATAARLMQQQQQQHPQQADANSSTLAATAAAPTAAAAPAASGASVPSPGSAAAGVEAAILGMVRQAVAVEPDHFKDWMAAQPALASAAGVAGVASRTVDRLKAGQLSHSVLLGAMHAQRRWNLEAMGLSACARAAESSVSRAVAAMCDGTDGAQRRCKEAVAELAAIKASALAVGGRGPGAICLVHRSLPCVIDVSLRVASLALALLSRRQRLRQRTVQQQQEQQQRRSTAPPPPKADPVSVLCTLWRALLCARMSLSEAMALPSRSMAATGGYAASVPQGPWVQRLRRRLADLDGFWRTVLPAAAATAQVVHASGLGGSLSWEWGMTARALRLGTPVSAAKVTLVTSIPDVEAAVHQGYVRTVERVLRQAARENIVAAQVFLADLIYPTACLPWVFVFVRAPPLETASLLVTLSKLLRRSYTRLPGNVSQLRALVDASGTIRLPRGATPGGGSGGGDSGSDSSSGGSGNGGSDGSGNQEVVARERLRKVLSVCVTTLLSEVAEAVRRVGLVYEVEPFAVSGDGLLDGVTTLLAWMPLVCRTAAALEAPPAGLGMPASGSSSTGRGANSGKGPAPLPPQLADEDVEVAIKGLRPRTVVGLALAQAEVRAVAKDLDLKAPGGLGTALEQALWAMLIFSPVVLGGMISGSEAEAAMPGPKIVTVGESIVRNDFSPMTMAMFRRVLGEGRPLASPQLLANIEKLWTAAQQSMRGRDGGGAWFIPDLSTAPFSHHNKLVPSAFRLPRRLCSVASRLLLCCANPECGSLEGDSEAGARLLRCSRCEAARYCSAICQKAHWPEHKGRCVRKAVPAAPAAARSASGAAAAEDDVINLTE*
</t>
  </si>
  <si>
    <t xml:space="preserve">MAPKIIYFPVRGRAEAMKLALAAVKQDFEFEQVEYSTMKAHPDQYPFGQCPRLVDGDIDLVQSNAILRYLARHYKLYGKDEKEMGLVDMIMEGVESLRVKYLALVYQEKLADAAMDQHWSTHCDPNNSEQRNGGAHLVFFSRLLQRNAAGAGKVFVGAGLTMADLCVFDIVDLHNRIFPDKMKEVYPELLAFHDHVAALPGIKEYLASPKRVAAVNGNNLG*
</t>
  </si>
  <si>
    <t>C_1020055</t>
  </si>
  <si>
    <t xml:space="preserve">MPTSTTAATSPYDQTPSLAPSCPPPPLQTPRKPPPTTPNHPTPPHPDPADRAGGWPPRPPGGRYALAPPKPTPPPQCSTAARPPPAGLRPTHPCSTSSPVHKLDTPER*
</t>
  </si>
  <si>
    <t>C_1020056</t>
  </si>
  <si>
    <t xml:space="preserve">MGACLGRPAAAEHGEVLAATGAQERRGAGSTAAASVIGSAIRQDVFVAEGATGGAAAAEGRGAGLALAAEPAAAAADTAPAGRGSGSGRASGDVSTRGRTSGSFSSQGSRGVHRGGTSGLNSGGGSGTTGGNSTGRVLRYSLEGSGHGGGRHGSNPASAALLSPSGMSCSSSTSNIIVSIGPTVAVGMPITQLQQQAQLQQLQQQAQLHQLQLHHQQLLLALPGPSSTGAGPSAGAVMSSEAGGMMTTGAGSGAGVTSGGSGLSGSSAAVGGIDSGQSTNTASSSSRHRAMLLSAALRQQHQQQQLQQQHLYQQLQQPHQQRQPRQRGGDVPATAAAAAPSLGGARGPGASPEGPTAAFASRAFDAYLTGNVHGPLGDDGGDGSRHGGGMRDHGRLRELGGSGSPASATTTSSSSDDPSPAPGGAVGPAAAASTAAASATAVRGVGALPSTTAAPAPAAGSGAGTGTNNAIGPGTSGPGTGGTSGTAGGSGRLGAKFRERYGTMAAAMGLRTAPDRRSRVGAQSAPAGLRAQLRQAAAAARAAAAAGAGAGGPGGGGAGGVAAGEGAAQQAAAPPVTGGLAVQLRTSPDPVEAGGGGGRAGADDLRRSGAGGAGGGGGADQQEYEGMVIGDSSGSDGGERESALASRFFGVLGGGVGGAAAMTVVEEGPEGEEMLCETNVMTGAAAEALPAAGAAGGAGTAPAVVASQQRANSGSGGVGAGRVRGGAGVGLSGQPSGGGGAGAAAVPNFGSHVSSIVSTLSWSSTGTSGDDPVAIAAAAAAAAADAAANAAAVAAAHDTAAAAAAAAVAHLSGEMPPPLPQLPPHTTTPQPRLSQLPPDTPTLAPMFMPCARGPPRTAEAPRVLPTTPPPAQPAAAVSTLTASASLSGGSGYGTSPFARPPGAVPSHLAGEGSGASAVLSHEGGTAGAVNLNSMWSGALVSHLTLTSSLPSGAASSTGGCGAPAAGGRGGVLLSPKRDRSASPAATSSHHPFQTDMRAHVNLLQWQQQQRQLARPLPFAPRASTLQQAGAAATATHLALSPFAPTPPVLAAASGVNVPAAASESAASPALTAAGSGAEAGGGVRRCSDSEAQGPDLVPRGLSMWSGTAVSTLSPTPSSHDLGAGSVLTNSTTVSNTTAAYPSLQPQQAWLQQPGPTSRAAPASPVAAASGTRGTAAAGQPLWALAKAAEEQGGEPQKPEGEGERVGEADDDQQPQQPQQGPHRPSVSGSSGVANTGAATPSLSHLLAVTGGRAVQRRRGNDLHPGDLGLPLPSDEAAAAAGAAAALPRTTFTFGEPGVTRDPLLNSRRRASVLVVVAARSASLALDSRLGRRANGAAARRVGSGGVVPDGASGRAAEFEAAADEAAAAAGMRVSVARQGRGCSMPELLQHDMDGDTDTGASTAEAQRADDSGGIGAVDIRAAADDAQAAAGGSRRDSFTGGGGFSGTSEYGLHETDDDDDAIDERLHFSSGDMAMQSPFAAAAAAALASTDSSYSRRLQGRPRHSHVSGRISGLGAGGNMWTPSRSPSPSMLSHSPSPPPPQEQLLPQGEAAAAAARQSAQHHPASLMLQQSKTEQPRMASRLTGEDSLVGAVCGGRRGGGSTILGGAAPPPFLFTLTSSVPGSEVDNLLALVGNVFQVPVVMVAAHLPGTIFVRIDQAAVAGAAAAAAAAATTACAASATAAGAISSEPIVPATAAARRAAAVAEAGAAAAAALVADLEWQMRLGAWAVGSCCLAGGGGAGGGGGGGAAGGTNMAATATAAAGGSSPGDEEGGLGLPDEDEGVVVVEDTVQDTRLAREAFVRIRPPVRFVVAAALEDDRPAAAAAAVFAAPVTGMAGGVDSDGDGDSRAGAGACDVALPGGGSFWCDADEGDGGGRLLGTLCMADFKLLLRQLSRDVRLYDERQRSRAVLSELLLSLQRLLDRHNRCLLLVELGAGPGGRWPVLYANHAWTSLTGMPREEVVGRDIKELITTAAASWSTTTSAPTAETAAAAPGQARRTVSTADGGAGGTVGRTSPVSALPPRHHSPCTPRRGSSTAAILSNAGADQPIDWVRFSGAFQGLRDFVVENARLPTAASAAGLGPSGDAAAGAMGAAQQSGLLATLRFRFVAREVAQDSGLLPACWRPLLGAIQERGSGRALLLICPSPPPGAPSPRHTRLVTGTLAAVEGGAVGGPVAGAPAGGAAVVGGGGTYRATRPGGRQVLLTPVLPPPPPAASTAATAGGGGGGGGAAGGLPPSRTASGGIPPAAAGGAGAVGGRTSPVLGGGGGGAVAGAAAAGGSGGLGSSGGPVRGLELRHVLGRGGFGAVHYGLWEGLPVAVKTLDISHSKFSVAGASLEAVMGAALDHPNIVKTLLLVEREREPARPRTVQMAPVAAAAVVPAGLMSTLQSMGTAAATEAVPLQSAGGGGGGAGGAPPSHAPALQAEPRPRPPLAPSSSIGPAPQQPHTVIPLYDRFAGFRTLLRDRDGSIGAAGGVSGPAADGSFGANFFMLGGVGPDASVGAVGDVTAGGLGASVGAGDSAVAGPGGGDASAGGGPWRLAGTPASGTDGGINGGRPLLLNGGGGSGAGGGNTGSGGFLQHGTGSQLRTNGSAATRYTDVTVFSGAHTGGGVSTGAHTVHTTDGGVGRSLPPVAEGQSLHMQSSSVGSGALGSAAVRSGPTRTGSSATRTASGPGGSAAAGPARGSGGFFSCPAANWMPSGGSARRQPGGGDGSGRTRSALTPAQPSPGGSNSVSHLFTGLLNWRGRAPSHAALTAAAAAAAMTEEHDVELADQATPMTAPPAFPVVDVATVFTTTAAPSAPLSRGPSGAGTGAAGALTGGPAGAAATACPRILEGSSNLTLSASGGGSSLGGSRGWTSMTSAQIAAASKLTSASAYRRGAGSGVHTGGGGQGGRDAGGGAGDDQHSGVRQAQAAFPLAAAQVDAATGAAEGAAGASPASPSGLDPRLGHPPHLQLLQQLNKQRVQNGEGCSGPGGAAGWLRRLPSRRPSANVGPGFGGGVGPTTRGEGGDSSGWVGAGVGGGDGSVGGHDGGDNPVSQALRTLAARRRGSGSSPSAADAADAAAAATQVAEAQAAAAEAAAQGSTRSSANFSNYDSDSDLMAPALDSPRTAARKERQAKRAAAAADAAKAVAAAAAARDASMGTHHLPLANILSSGGVGGGGGGGGGGFAGGSAGGTSSAAVTGTTGGGGAERSMWPSGGGGVMGGMLPPSGPALFGMPLPGGGMAGGNSPDEIWIVMEYCDLGTLQTALEKGLFAQPPDPASPIHPSGGPAAAAAAATAAAVGGRRSSFAIFSAPVSGTGLAGGPDDGADGAGGGVVGGGGPLGGPLGAPLGGGLGGGLDTRMLSVQMRPRDVDLRALVATALEVASALRYLHALDRASLPYNLSYRSRCSSAILTGSPRSGTGGLGTGAFAGGWTAAAGGTGSTAAGTGGGGVAGALLSGSLRAPASEGGADGGGGTGAITPAAAAAAVPGTRHICHALGLSGGGGNASALHSGHSGHSGIGTAAGAGCGGGAVRPSSAYAMPAPARMDSNASSGLPSGGVMQGGADAVGGGTAGSGTHLAAAAAAAMPSPQASVAASSNTSWLPPVAPVSVCRNCGRSFVAKLADFGLSRMLTAQSRIRTRSFGMITFMPPEVLVSGMVSQVLLWQMYTGQRPWSGMNTGQIVYHVGMKAAQLPFPPASPPQLVALSRACTHPDPRQRCSFTRVNEELVAWAQQLGLELTEAALPAAPAVAAAAPASASAVGSGAAGAGRAPQRQ*
</t>
  </si>
  <si>
    <t>C_1020057</t>
  </si>
  <si>
    <t xml:space="preserve">MARDKSPAQLLQRPTLRPAHGAAGHRVQRPGLACRHRRSHHRCLIPSIPIPILILSPTTTHQLQVAPKRWQPVHHA*
</t>
  </si>
  <si>
    <t>C_10300001</t>
  </si>
  <si>
    <t xml:space="preserve">MVEEAGAVAEQQAEAEQQAEEADAEAAFSWAAEAADAIAALGGPTAAIQQLHVGVSVSCGGSSIGGGGTSSLRHLVFLAPCGGRVSRGCSGGFGGSGSAAAEGPDGQQQQPRTYEEAVQEALWRMLAAGALAASAPAAAAAAAAAAAAASFAAASAAHSLPSRPPPRPLLLLTGPAVALMVKAPAALQAWLSQLAQGAAECAVDLAFTRHMLGGEDDHTSQQQRPQLLPRSSFIHSYLPLPLQSGTAVLLTCGAAARAAEAVEAAARQLACGEAAGSVQVQVAACAAAAVSEASGAPSLASLGYTNAAAALVDTLAEVIQEAMDAAEGATAGSGTGSSCGGRAGGSGETAGGGSGGAGPSSDGGGGGGGAGAAGGGGATGGGGGGFQRAHLEWMQELQRLPHSVLMV*
</t>
  </si>
  <si>
    <t>C_10310001</t>
  </si>
  <si>
    <t xml:space="preserve">MEAAAAVAARARLPGVGATGGGVAALGRLRVTARSCTIMGNNVAAADTASTTSIAGQQQQVPWVNGGGGLCAGGAVSLIVAACSLATNAVDLGAAGNASGGPAGAAVAAGGGGGVLAWGVGHVEVLASSVKAGQCGGGGCLGGGLHLAAAGQVALVQCDITGNTAGGGGGVYLSSQADGTGAAAVAAATPAGGAPQPATTAVLFGNWVGDNIATGYGVYAASDGSSGGDSGGGGAAPYSGYGGGLLLQGDRLAAAVVSGNLSHHNSLEAAAGG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CVTRLMCTFVSQVR*
</t>
  </si>
  <si>
    <t>C_10310002</t>
  </si>
  <si>
    <t xml:space="preserve">MQAFRRWPGGGTCNIRRAASSSSPRPCFVRVREVPACPTARRELLRTTASLGADDVQTATSSALDAAQTWERLSLVTRQLKVAVADEDYALAAKLRDEQKTLSDSLPPILQYALGQVAKLRTGTTQEQLQTILNLGEAGEPAVIPDLASCLSNPELADTAEKAMWAIFMKNK*
</t>
  </si>
  <si>
    <t xml:space="preserve">MSDSGATRFLVDGFPRTLDQLRDFDSQIKPCDGVLVFSVPEDVAVERLLARGATSGRADDNEDTIRTRMQVFQEESQPVIDYLRDSGVNVHEVGRQPTALLSV*
</t>
  </si>
  <si>
    <t>C_10320002</t>
  </si>
  <si>
    <t xml:space="preserve">MDAPFSRLVLYCCLALSCVFIGASSTHGLGGYLRHVAAGAARTAGAAIRRSSSGSTSAGGCRPPAGSEEAEMEAEGGGVSSSSSSGDRGWRFFQPFQGGSVFVATQVLGLSILTYQQRGAARRLLLRPALRNPRAELERAAASAGCQPHPSPHPTC*
</t>
  </si>
  <si>
    <t>C_10330001</t>
  </si>
  <si>
    <t xml:space="preserve">MPDRRQWVYFVGLAGNLLAGEHYLTGAEQAYNLDTFSFAYQKQTGLMLYHPPTALALKPTRRMGSPGFQARHTGRPGRTLLTLPTAEDARGAADGAAGGAANGAAGGGAAAAGGVTTGIVPPVGTTQRSLSLALQQASASGISNLVDAMEHTTTGMRRHLGQASLAIEQMSSTMVNRDAAGFQRAAANATDALDQVNTARHGITANYYQVVAGETAATQAHRTRATELVDIANDLVISADALQLTYDAAIRQANNIAETERQNRLNRMQSELADLQRTQEQQRAQQRAQRALEQQEHEQRELAQQQEQGGREQQERVQPAVDEEMAATTDEEMAAPA*
</t>
  </si>
  <si>
    <t>C_10340001</t>
  </si>
  <si>
    <t xml:space="preserve">MAVLDEFASLDFFRIRNLTAFFIGICKRVQNRAPPPPGRLGRGGPEGGSPPPSLERGAGGGGAGGAGAGGAGLGSGGGSLRGRTMARGGGGGAGGAGGRSSRSPGSAAGMRRASPPLHFMLDTAGDSPPPRRWVSKSPPPRR*
</t>
  </si>
  <si>
    <t>C_10340002</t>
  </si>
  <si>
    <t xml:space="preserve">MLPDGGAGGAYDTPGGVAAFFGDPGRRDSIARVVESLLS*
</t>
  </si>
  <si>
    <t>C_10350001</t>
  </si>
  <si>
    <t xml:space="preserve">MLRGLAEAATLLDDFVTEQAAAFLVLLRAKGETPAEIAGLAKAMLDKALPVRTALNMLGPLLNPAEASYGLVGVYDTSISELMAGSLLVEDLKGGDAQLNAAILRDVFAGQKGAVADALCLNAGYALAACRVAATPAEGVKMAQEVQRRGDATATLQRWAEASQAAAAAEREQAHAVAA*
</t>
  </si>
  <si>
    <t>C_10350002</t>
  </si>
  <si>
    <t xml:space="preserve">SPAYAPPGTSTWGGHAPKPTPTYTPPGAQSPPHNTSSTVHECTPPPELQFSLPRDCFLTGLVQRLPPPPPHTHTQSHTPWRAAAPGTPPPAPSRKPPQPASLSGPP
</t>
  </si>
  <si>
    <t>C_10360001</t>
  </si>
  <si>
    <t xml:space="preserve">MPKRRRRQRLTALAVLLPAQRRRRAGGQVERELVAERERSGREEEARREAIRAQQQELLDLEAAQRQEVRARPCGDWGGVRE*
</t>
  </si>
  <si>
    <t>C_10360002</t>
  </si>
  <si>
    <t xml:space="preserve">MATTSAPTSEPWTFDLVGQLRQKFGLGPENWDRFKGQAAEVPGADVPPSGAHVTLKDLSRPAESLPARADEAAVQAALADDGGWVGTPDPSKYAAGTTQLSARELQEEVAKGNVMTWK
</t>
  </si>
  <si>
    <t>C_10370001</t>
  </si>
  <si>
    <t xml:space="preserve">MGRGDARGAAAGADDGGDVEVVPSGSALCVVSGWLGMTEEEALAEAGPAAASTAPAPARRQQFLGLGAKYLPHHKAVETATALDNKLRRRLERGLAARQEAEEEEALEHRGGKRPRTEAVPGRDKLGRGGLRTAQGGGGAGKRAAKEEVKEEEEEEEEEVERKGAAPAKSRTHVALHTGGAGAHAAQPKPAGDNVADGGSDGTKGQTAAASASMATRENPAAPLSSKAAREALLLAPVNKSKKNTKSKMKS*
</t>
  </si>
  <si>
    <t>C_10380001</t>
  </si>
  <si>
    <t xml:space="preserve">MKQQAGFAVAQGAGLVDGGSIGAVPPLPLLPPLALAAMLPGLHLLPQAQLQELLGGWAALPQAQGPPAAKAAASRARAKSGAGSPIPEGMAPGHVAGAAGDTAAATASGAGEGTHSNRRSGRSKNLGRSNGVVDGSAGDPVADADVGVGEQAQLRRRDETGGSGNAGSRDDAGGSGNTGRRGDASGSGSAGGSGDAGGSGSAGVSGDASGSGNAGGSGSADGSGDAGGRGDAGSDASEDGSQPTAAGAAAADAGQQVPQAPPCELNCATCSAPYVKRGPRMSCGFFARTGAFTCHRCCLKNSAAHGFYGPPGTRSLEEAGGRECAECGTESAF
</t>
  </si>
  <si>
    <t>C_1030001</t>
  </si>
  <si>
    <t xml:space="preserve">MSRAASTRSTFSLPQSPPPPPPRVVVVVVVAVAQPPPPPPRERLLLGRVTTDLSLASAVRLQRLVKGCGGAGGGAVTTVEVVPDSIRGSTDGATAAAAASDSLATANAAAAAAARRLPRHLVLNCASGFALSHAHQDLESDPDQHQHPAGLPPAVAAALMGLRWRRGGIDARSRGRSRRLPLDLVAAALATWPPGALQSVTLLPGADRDWRSEGDTDLTLCVGEQLQDQARRRLHRLHPGSLDVDGKARRLLRLLCGAAQLLGRSGSGTNGGGGGGAIDTAAAAAPCTSLAPAPATVFPVWLARPPSLQSGTAATAAAHTTTMCEAVAEVLPRLLRLLPCGWFLYVGRGSEQELAQCLEVAAAAAASSGDPRAHDSRLRYSGAVWMAVLPEHRRQGVCVEGVFAGRLECVGEGRCCSEGGAGAVPAPPAGPQQQQQQQPPQQQQLPHVQLPPGDLAAFAAADVVAAAAEDAAEVEGEVELAGEPAGVVGMELLPAGDLDWADGDGDGDLDLDAALNLDFPMMMAAAGGLDDNDVWGAAAADGDGDEVAVGGGSVDLMDVDDG*
</t>
  </si>
  <si>
    <t>C_1030002</t>
  </si>
  <si>
    <t xml:space="preserve">MVASSSAEEQPRVVSLSSANRQQLSRAAVCFGASMVEDPILMWATDGKNPAGSVGFYTKMAEVFFNAMADRSWCWALQAPANAKALPGELDAHTPQSVCLACEVPRAYPSDWQLLCAGMVGLGLRSPSWRCVRMFLHLTPEFQKRHKAFHTEHGPFVYIAAFGTRPKLWRRGRGSQLMSAVLKMADQKNMHCYLEASSDDSRRFYARHGFALKEELCVLPLTASDAAGAPLLYIMVRPPQGAGAGGAGGGGGGAGALAAGVGGKGAAAAGAAVGPVAAPAKAAEVVVTAAGGIAATVAVPEAAAAAAASTEPQKQTAAAAAEAGQAGERARQGDEQAWQLAAAECRRAGHPVFSTHNSCLVALVAQAALTAALGLALGPAAALLHGAVCAVLLTYMSVLDYVLHYGLRRPPLVVAAAAAATAGGVGGGADAAVSTVADSREVTGVAPAAAGVAAAPAAGSVDQANSANLRHLAATGVPVAAEQGAAEQGAAEQVAAEQVAAAGTA*
</t>
  </si>
  <si>
    <t>C_1030003</t>
  </si>
  <si>
    <t xml:space="preserve">MLGQLNKAARLGRPAPAARRAMRVRCAAVAAPTQQKLIALDFDGVVCDSVGESSLSAFKAAAILWPHIFETPAAESRKGELVEKMRAVRPVVETGYENIVQIRALYEGVSVDDMLSSWEHLLPAKMAEWGLQRGDMVELFGRVRDDWIAADLAGWLAPNRIYDGVADPVRTALAAHHVYIVTTKQAHYTEILLRDMAAVPFPADRIFSQTVSGRPKGEVLANLAAAHPGAAAKIFVEDKLSTLEKVAKDPSLSDWKLFLVDWGYNTPAERARAAAHPAITVVDKQQFVELLQP*
</t>
  </si>
  <si>
    <t>C_1030004</t>
  </si>
  <si>
    <t xml:space="preserve">MATRLVALLTTMAGSGSAQAQPGKLPKQPSGRVIPGVDKSQLAGLQARCLLAACIALAGFLVVMLPMLVLLGLFIAPAWVCLEAAFFVWWQRAYAHLNQQPSLHRPADPEHARRVFDRFIKDQASISKYICIKNRRACACLFSMPTPPPQMLSKWYWGVPADKLTKRDVESLLCYGFWYRSREQMRADGLGDVADSLVAELEAAWGVSFKDDADAQPHPMMAHLWQPVRAFWRPLGFYVAIELLVGLKHVMLLAAGFRPYMVGGLRYYTYGLPPLTPAQAAAELVAVQVGTARREREQEGHRQEQQAAAAAAASQRRGGAGRREAEATSAAAPLLFLHGVGLGLLPYLNFLLQLSSLGRPMVAVEVRHLSMRACSEVPEEDEVVDWVCAALDRHGVARMHVVAHSYGTFMASRLVQRRRAAVASLTLLDPVCFIMYSGKLIYNFVYRNPWAGASFLTWFIARDLAHSVSVSRRFYWSLLNLWPDQLPDHTLVAMGARDELVPVPEVLTMLEAHPDTRVLLHRNHRHADFIKDLRWQARMVQEVAELIAGACGGGRITHARSDSASSYEVMAGLNGGISGGGAKKTN*
</t>
  </si>
  <si>
    <t>C_1030005</t>
  </si>
  <si>
    <t xml:space="preserve">MAAAHQQQALAGWAVRQWLPEMLRQQGPVVTCSWLGRDFGRRCVWIFSTPCGCRQKRQSPVSVAAAGRAATTAAATAAGVELPPPPAVFVMPTRLLMQLGPASNPHVLLYGGVPLAPGAEQVEALLAEAGLVLCDYTGVRCKQCKKSTSFSIKNWGLQEVQEMTGLCGSD*
</t>
  </si>
  <si>
    <t>C_1030006</t>
  </si>
  <si>
    <t xml:space="preserve">MSMGHWRHMSGLERLQPNRPQLAPALQAYVGGIPTAATASAARFEERLRYLFASGAAGQAAGQAAGQAANRDVSAANVIRVLLLLKLMGFERPTKLQRPPWPPAEAGPG*
</t>
  </si>
  <si>
    <t>C_1030007</t>
  </si>
  <si>
    <t xml:space="preserve">MQCGSVGGGSEGRIDSAAPAAAAAEEEEEAQGVVAAVEAAEAAAVVGAEAAAEAPPGVHEAEEAVGLVKAEDAEERRAAAAAAWHPAAGATRGAAPAGEAMLSRSAAGGGGGDRVSDAGAGAGAGGACGAAGAARAAAGVAGDGLEATVMMGPGTGASGADFGXXXXXXXXXXXXXXXXXXXXXXXXXXXXXXXXXXXXXXXXXXXXXXXXXXXXXXXXXXXXXXXXXXXXXXXXXXXXXXXXXXXXXXXXXXXXXXXXXXXXXXXXXXXXXXXXXXXXXXXXXXXXXXXXXXXXXXXXXXXXXXXXXXXXXXXXXXXXXXXXXXXXXXXXXXXXXXXXXXXXXXXXXXXXXXXXXXXXXXXXXXXXXXXXXXXXXXXXXXXXXXXXXXXXXXXXXXXXXXXXXXXXXXXXXXXXXXXXXXXGGADAA*
</t>
  </si>
  <si>
    <t>C_1030008</t>
  </si>
  <si>
    <t xml:space="preserve">MFSGILKYMGETGEQLPAIQSLEIAQKLLHQGLKRPELKDELYMQLIKQTRGNPNIASRVKAWELFHLVASTMPPSKEFVTMVSEYIHAVAHEEQEDAFVRQLATRTWNSLKRSAKAGPRRTLPQIEEIEALLNGRQLQAIVFFLDETFEELTYDVTTTVLEAVEQLASLIKLQNYTTFTLFECRKAVGAKQAGVEPVADEHILLDDNKYIADVLCEFRNSKMTREGFNSKLLFKKRMFRETDETITEPQFVNLSYVQAQHDYLQGNYPVVREDASQMCALQIQAEHASTLNDNEEQIMLCIEKYITKQVLMTRPREEWRADVTARYRALEQFSKEDARLQFLRILRSLPYGNSIFFAVKRIEDPIGLLPAKLILGINKRGVHFFRPVPKEYLHSAELRDIMQFGSSSTAVFFKMRVAGVLHIFQFETRQGEDICMALQTHINDIMMKRYSKAKASANNEKGQQQQLGLSQGNFGPKYEQHVAQLQQELEDLRKKIQVMQRQEAEIRYESERLAGELADAKESLTEEQAAKDLLNENINRLTAEVDTLQTELAVAKASAAQAAVAGAAAAGGAAAIAAAATDDKAVRELEVLLETRNKELADANDKMAALDKRCTQLQKEKELIEKKMQRIEKAKETETTELRSQLELVQGDIQAQIKLKDAKITEIMEELASINALYVEAKSELEGTRADAAELEELRELKSDIERKEKQQAAIIDQQAKRLEELEKLYKEEQITRKRYFNQMEDMKGKIRVFCRVRPMLTFESDKGQTAALMIPDELTVAHLWKDEKKPREYSFDTVFQPGTSQDQVFEDTKHLVQSAVDGYNVCIFAYGQTGSGKTFTIYGNERDPGLTPRGVAELFRIINRDGGKYTFSVSVYMLELYQDSLQDLLLPPAPKNQRQPPEPPKLDIKKDPKGMVTVVGATVVEVTSGKELMAAIEAGQARRHVASTQMNRESSRSHLIISIIIESTNLQTQSVAKGKLSFVDLAGSERVKKSGSTGENLKEAQAINKSLSALGDVISALATEQQHIPYRNHKLTMLMSDSLGGNAKTLMFVNVSPTDANIDETQNSLQYATRVRTIKNDASKNELNKEMLRMKKQVEYWKEQAGLPAEQRDIVDLVEVADTRSLADSIVSAPP*
</t>
  </si>
  <si>
    <t>C_1030009</t>
  </si>
  <si>
    <t xml:space="preserve">MRLTRLLDLDNLRGFFEKSFPNLLKRVFGYGDFEASWLNIVTKGRDADARALVDLLAPDGKLFAAMAQADNDRLVQYIFPTERLPAHTQSHPYYRLLRTYLEYFLPRSSGGAGGAADAAAAARAGPAGGAGIAPNVGGGTG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LPHPARSSLPPRVVPHWAEYAGVERQHFDTVRSSAALAAELAARGVSDLALSLAISEDGRSSGGGAAPALEAGAAASISTSITGNGPRQEPYPAAAAMPPLSSDQPSQALPRLPPLTGSGAAVDTPAWLPQPTSGSSAAAVAAVSITGVGMVDSAGGAACGSGGGAGSTWAWQHPSDQRAFLGARPLLGLGLGLHQDGLSAARLLAAAQPNSAPQPFFERRLNQQLSGGGAGGARLAGSGGGVDGAECGSLFSPPMGLLSRSYEGCAAALGLGPEAPLSLALYGDDSSRGASGNMAAFGAAVGDDDDDDEEADGSIPAWLCLRNAPECAFVHADSICVAACFGCAQQLAAPAGGAAAAAPLCCPFCSKAIVSVLAVHTAEQ*
</t>
  </si>
  <si>
    <t>C_1030010</t>
  </si>
  <si>
    <t xml:space="preserve">MDMRANVPESCFVSLTLSRLKYRPDSALRDLDRVLAVLGAAGPDLLRMLRSAEVAFNDFALPLVRPAAAAAGGGGGGAGGVPQGYVGGGRRGEGEFAELVPWWFEQAQDFEAAAAAGSPPNGGVQPDVSGRLFSLDVSGAAYTACLLLRSAETLGRPELVAALRQSAAAVLPLDAILPAAVADTPRGDGGAGLDGSRFPRPGRWSLGPRDDPHRLWLSCYKGDPLMRPIASNEIGLLVRPLYQQQQQYQYRQQHQHQQYQQQQYRPHQPYQQQHQQQQHHQQQQPYQQPYQQQQQHHHPQQLQAPQDAQQHLDPHNHHHHQHPEYRYQQQQQADAAAAAAAAAAGGVPAGGEGGYQFDAR*
</t>
  </si>
  <si>
    <t>C_1030011</t>
  </si>
  <si>
    <t xml:space="preserve">MELEHGLSLQATCWERCLSGASASTSTSGTGLGWAMTGTAATRQHSTTSCSSMHWISSSTGAAAPAADAALPQATPRGPRLAPGFARTFASAAAAASPAAASVAVDSGSAAGTGVTAAAAVPWPWVDPSRPQVLPAAVRKGRRAAVPLATALQQLLDPLTPGQRKSHSLEVFVRFGLDPRRSDHLVRGSVVLPYGTGRRVRIVVFAKGADADV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GGWVPTWRQPKAVGGPPAVAAAAAAGGTAAAAPGAAAAGIPPPGSLDGYVRTFLLKTTGSAPVAVSLDSLLEAVGPYRQLVGAAAAAEAAAADGSGGGGGGGGAGETQGQAKQ*
</t>
  </si>
  <si>
    <t>C_1030012</t>
  </si>
  <si>
    <t xml:space="preserve">MILQRQPALARAHPRLLAERIAAYTRVTGLSAYQLLYVVARRPAVLQLPPPVLGARLEALSEGLSLSREDALKMLLSQPAFVDVPPDALRLLVIRVAGELRVRPPAALRVLAGLPPGELRGILVRPPGMLRERLAGLRRLMXXXXXXXXXXXXXXXXXXEQCVQQLYSAAEPSHSRNIGRDCKIPLTAASLLAHEQGHTGAIFSVAWSPNGRWLGSAGGDRLLRLWDAARAVASGDRLNQQEHSENVRHVSWRPHGCGDGGGLEPWXXXXXXXXXXXXXXXXXAARAAAGAAPGSGASTTTSTTANRSMLKTLLACPHVLTLPPETLRGRFVTLAAAARIDLPAAVSMLLLQPRLLLVDPARVRSRLEGLTFSLMVPRKTALDMVVRQPQLLVYQTETLAENWAALQGLLGVTFEAAMAVVARHPNLLCIGPATLSSKLAALEALFALPHARAVLLCLERPVLLTYSERRYKLIHRTLSSLIPLTPAALGRLVLSHSYLLQEDPMQLTSKASDAASLLALTEADIGNMLGRSPAFITRDFRHWQTNLDTITSSLGVRLEHARAAVFRYPGLLAADPAELHRSAASLMCLVRTSPAWLSQLEAVTQPDVVFRCLRGHNPRTLAHLRFLVDAGLQKKQSFISPIIWDRPTFTQRYPAFVEWQAARAAAAVAPNGLPLRRPRLTAVPVADVDAEEEVQAGAAEAWLVAEPAGPAPQAEGTVDARGLGQGWDEEGGERWDSSGASGRSAAGTSTSAAAPKATSGSAGSPATSTSAAVTSSSAAGAAAPKPEGAQPGAGASLPPASNALTTGAGVSVATAMSRQSARPAAADDRSSSASSSAAQPGSGRASSTKLATKPVRGAGGRGAGAAPAAGPPVPALRAIPRRQQVIRMPSAGSSVDEEPLQLILYPNGDEGHKGYISLYIGATLAPHWGPKEGVLCSWRFTIINMRGKRPHVVQEAQHNFTQYRTNWGFNKLVVPHWAEYAGVERQHFDTVRSSAALAAELAARGVSDLALSLAISEDGRSSVGYTLRGRVYHSAAELRAALAASSEPLRAFFASSAAAATLGDPVWPLVMDGSNASGAGGLGVEGREEAGAAGTAATAPHASGGGTAHAPPAADRGSGSGGSNAEGAAQQQQQQQQQLSRYSSLTALGINIDAVPASGVAGAFGGGGVGGAGGLLRSGSSSGPGGALSDLVEALAARLSLLGAYVTTPMAVGGVAYLAVAVAFQLRSWGRSIAALLSRGGKHKDKHAHAKPGVNKGRQLKTKARSNSSGRHHDAVGAGSSSGGAGAGGSSGGGSRRTAAAAAAAATAAATAALSSCVASDASAAAAAAADRMSQTSGGGGRSKASMPGDS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DGLSAARLLAAAQPNSAPQPFFERRLNQQLSGGGAGGARLAGSGGGVDGAECGSLFSPPMGLLSRSYEGCAAALGLGPEAPLSLALYGDDSSRGASGNMAAFGAAVGDDDDDDEEADGSIPAWVANSLLDEAAREEEEQQERLARSGSGSRGGSARGVVTSSGGISGWARAVAPLLRTWQAGGLAAVLISAAGTGGGTSGQDGGAAAAGAGAAAGASDSLLAAESVFDGLQRQLCKRLAVALVAAARGMLALAAQLVADDDGRDFASTPCLIKERPHVPAAPCRPAAAQLCLRNAPECGFVHADSICVAACFGCAQQLAAPAGGAAAAAPLCCPFCSKAIISVLAVHAVAQ*
</t>
  </si>
  <si>
    <t>C_1030013</t>
  </si>
  <si>
    <t xml:space="preserve">MSERSQVLCKYHISGACRFGSDCAFSHNLSDLPSQVCKFYLAGNCAYGDRCRYDHRRPDWSKAGQLRQQQQQHVQPAQPH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QTCHKWRIHPYNEAAAAEHAAECRLRHARLEARLRSADVECGICLEHVMHKPSVSDRRFGLMDCDHAFCLACIRSWRERNTDASLATDTAVRTCPICRTCTHFVTPSLVWPATAEEKEAIVGAYKAKLGTIDCRHFAFGDGTCPFSTSCFYRHAYRDGRLEVPVLRRAGNADGEVRVVAPLRLSAFLDTPQAQRLLGGRRR*
</t>
  </si>
  <si>
    <t>C_1030014</t>
  </si>
  <si>
    <t xml:space="preserve">MDADLYAPLCSLSKAAPLVGLKKKLSTTSASGDEVMPDLLNESKTAATASPFGNVPVEALPSLNTLFNESNPYWELLGPKSVKPSPFAGFHLSDEQMEENVNAALRANATIATTKVGPASSSAKSASIEDKIASTSVGKTKPTGYGNAKTTTAAINHEAKATADKEVLTTGAASPKTTANGSNDESPPTKTKTATASATLTPEEMEELMAKVTAAAHHAATAALYEYTTGEQYRLFRAILGWESLARFTMSQLGRVVSAILYPALGYETTARVMDQCFALNAWEGEQLLQGVRRG*
</t>
  </si>
  <si>
    <t>C_1030015</t>
  </si>
  <si>
    <t xml:space="preserve">MGRTELRNLDGHGQAVLKQMKSLGLRRAARSYAANLHAIDSMSQLTIASDAPFEDTTEYGQESTLAIDVPEFSYHSDVGSDADEGEHSLASSASQESPRLTFPSPTGLDAEDFEFLQTKGLENCTSLKQLGSGGYGNVDLVQVSLPSGRNIVAARKVIHSPLYGLARYERELRGLLLGGECPFMVDVYASRCNEDAGQYEFLLEYAPNGTMGDMLKAMEQRRRGKEKLLMPVNRVQYYAACLLQGLQFVHSRGQAHRDIKPGNVLMAANGRPMLADTDSMDAVTVTKRAGTTSYQAPELWRASLQGEGYTTDRADMYAFGITLAEIACYPAGGNGKLQQLKDDPAANTPDYVPADLKDLLCGLLAAVPGKRLTAEAAMKHRFFQGVDWEGLKEGPLGMAVQLRAAPAPSP*
</t>
  </si>
  <si>
    <t>C_1030016</t>
  </si>
  <si>
    <t xml:space="preserve">MLTPDLIHCIAEHLNPNEPATTLRMLNKETAAALSGKAFVAHWSRPEPWRTLTLPQRRRLLCLAASSHDAASLEAALAFSGAGLACQVVDAAAAGGDLAALQRLIEEGCDRSDRAAALAAGYGHLHILQWIAADAYPVREALGWASDAEVAEAACEGGQGHVLTWFEGGLRQQPTAAAAVAGQQPAGQEGPHEQQGGQQEGQDAEPIRLDELLTRLLRPDGVYASRLAKLSKETWCTALGSVAECCPLAFLRHFYDEHFAPGFTAADGGTMHLDLGLALCQALESSGAEWRARADFLLSRWAAPTEGQGSNERVRAALLEAAGFWRNDLQTRTVKALPDVLQRCRYLAARVEEAGASTAGGGGGGGAGAAEASSGGDEASSGGNEASDGSDELISTEVEHDSEAEEEDEEQEEGPEEEQEEGQEEEQEEGQEEEQEEGQEEQEEDEDEEEQEEDEDTDGPDIADEVVEGGAWWQVAAADWAARAGDADALAELLDWWQSPEATGIAPPDVEGLANSAAWCGHVPVLRLLRQRFGPAVIKGSCIDHASLNGHLEAVRYLAEVLEATVEGRSSSGGGGSSSGGGGSSSGAEGCKARVDWGGVIRDAGYHGADLSLLRLLHARCESHGWLLSVGVGGSIETAEWAMEAQRAAHRDGRRPRLHPTELWFMAGDGNLATATWALEQGLVGPLDLERYSPHGDGGSGDGDGGQSSGDGGGGDGGGDSDELLPLPDERERAALQRGCTLAAEEAEAEAEAEAEAEAEAEAEAEAEAEAEEAEEAEEQSAAAAGGAGCEGGAGAAAKSAGSRTGAGGVRTGAGSSRGTGNVYIKYWAELMICGVEDVSGDTEDLLPHQLTWLMRQRLAAAEWRMAAVEGGGAAAGAAALSAKAQRARVEEARVELEEARKALA*
</t>
  </si>
  <si>
    <t>C_1030017</t>
  </si>
  <si>
    <t xml:space="preserve">MLSVGYACRTALTQFYLTPRMHDPTTLLNSVLAGYGLPKLPNSTGYKLLDDFELEFTLEYPRAWVVRPNSLRQGVYISDYNTADKLSVEVLAVPEDGDVVKAAVTAAVVPGQGAGQQDDKLLLPAASKIKSSTATVEGKEYTYITFPSETITRSGYNIRRKNFAVACVKRGMVYTLNASSRTDQFNKDKEELLQHVVESFRVRAVREQVSAALGADGYGVREEFDAAVRTAVVVTESEEGTATGAASTYTWRGATYTANAVGEMEAVVAACDIRVGRLKAHPKVQVVAAPTSGAVRYLDDQGDDLVRYSLPCRRPDTAGSSSSSGSAGSSSSSTAGGGGQRRSGQERAGYEYGAGGGEGEDVHDGEEGEVAAASGQGDGAAAAGGNEHVSSGSAGTSGAASTAASDWAQWQQLWAEAAAASGRGKPGGPPGASPAGGGVGDSAVLAEAVALLGVFSPWVLAPCLALVVLQAAEPAGRAAAAGAAWPAAGKRHGGHAPHRSDHTHHGHSGGKLQSQSSGGSEHSHAPPTQAGGRGVQAAGGDRHGRGAASSTGGSAGAGGGKGPGSPPPGAASKRGLGSSTPGQLTRGGSKSARGMAADLASDGAAAAAATQPDAAAAGAGPAAGVGQEGGQGSIGGSGGGGWWSRLWQPRSLARPAAPTQQESVVTAGDKGGARNGAGAPPAEQGEEQAPPATEGSAIRDGKKPAQPQGAADALAEAAAAARGPVGNAAEAATPSVGGSAATLQPFASDAGAAAAALAAAAAASTASGAVLTPRNSGPLTSISSGSGYGSGPHAPLLSTGGASGGFGSAATAAGSRGRVFTQPWSLAVLAEMAGEAAVGGGPGGGGLGGGAGGLALQYACLMCRDGPREHGFLHGGSVHVGVCGECAGRLVMATAAAGAAAAGAGQGEGGAGAVAGAAPGSGAGCGVVCPVCMQPADRLVEVIL*
</t>
  </si>
  <si>
    <t>C_1030018</t>
  </si>
  <si>
    <t xml:space="preserve">MQDAAAGRKGRKGGKRSGKGPGSDAEKRQVAAEAAAAAASDGPVLAPYSPVETPAMRPRATTPDELLSRPSPAPSVSAPASAASKQQQQPAVPQAPAPVPAAPAADEEDGNGDDSRVTSAAGASTSGSSAPAAAAGSGRRQRLLQRMKGSGGAGDGAVPPSPAPAPAPTSASVSASSPPLSPTAAPAPAPTPAPVDPATTVAAAAAAAAAAAGLAPPSLDNDLQRQLAELAAALPAEEVLPPEARAARSLLASILSPDGSDDREATSGDVADMLRRDMDAAKEFQEWAARRRSGAATGGDAAASGGGLEEELTEQEAADIAAALADLDLGDMAGLLGGGDGAGDGADGAAEQAELERLLGGLAGGTAGADGAEGDGEVVAALREVSELRSLMAALDADDSDAMAVNDTTGTELSDAQVLAALRARDPALYELLKDVPEFDALGLDLDLDLDLDPASGNLSEAELAELEAEAAEAAAARGGEEEELEALLRDMRGMGLMKGDGGADGDDAAGLGDDDEDVDDDDDDDDEGDTLGDLLESLGEDEGLDPRQRLQAQYALASMFNQPADELAAKGSRGGLAGGAAGDGEGGSGEGAAPSAPGKEQPPLRGTTGMARRAVAADDEDGGAAPPPMLPRPKPRSSG*
</t>
  </si>
  <si>
    <t>C_1030019</t>
  </si>
  <si>
    <t xml:space="preserve">MRLSSSAVGSEVGQRDGEGDVDDDDEGMQQARPRPSIVIPTKSYGLGPGEGDKCARPPSQRSSVDGFARRSVDGVAAAVAAPADAAGAAFAAAAGGVAARRPGAVAPVARPMEERLTAAAAAPAAPAAPAVVGALPVGADVPLSLPGSQQAGAQGGGYGDADDDASAADSSTGAPPPRQRSAPQQPSPFAAPLPASVAPGRSLRVRGPRGGDPADSSSASSGPDLAARPGAGGACGADQPVATSPVMAAAPQAALTLAPAPAVAAVTAPAAAAVPVAAANAAALARTPSGRAPPRPPGGAASPGMYASPTTPPHPAAAAAGLSGLSLGLDRAQRHDGGGGDDSDDSGCVESTVSDSDLTIVAYSTGLSARIDARLQQRPPGPSVAAVATAVAAAATASRGAAAAAGHTQFGGGGGSQRYLAMPPHADALPSVGAAATLVALIDEDLHRGGGGSVGTGMRGGGGGSGRRAESAGRRRSSGYPPLLQTPGAAGSPAVATAAALQRQLSQQRLSARVGLLGEPSAGDVGASATAAAAAGSSSSWRWAPGTDALAVARTSLSGVAGQPLLQQLPARRDSSQGRQPSINPSQSQQQQQLQMLLSSQPNPHHHRHHHQHHQHHRHHRSHRRGSGASPLSDGDGGSSDDDGGALAAGRVGAGYPLASYKSMRDSLSLPGAQPSQMSGAAMSAAALPAHLHPPFTAPAPSHVSSQHRLLTAGLVAAAASGGGCVGGSATASAAVSGAGGGAALGSIMRRLDGQLAEVQVATVPGAPAGAGAGGSAATTASGAAPLALAAGGAGAAPQLLGRQLSGRVAFGGLVTGRAVGSTSGGLLLGMGGVPGVDEVRGGSAGAVDIDMLKRDLERVLGK*
</t>
  </si>
  <si>
    <t>C_1030020</t>
  </si>
  <si>
    <t xml:space="preserve">MTSRSYFYTEGKPPVDRLKSILENRFPHRRDVCLDNVLVESRAISTPEALQLSVRVLEGMLEKSNAGGAGGAGGSNTGTIRLVVIDSVAHVFRDAGAEEAGGGGGHDQPQVQQWHRRATLLFTLAAALKRLADRYGLAVLLTNQIMDDINHDTGAVEMDLPSTLRLHQPGSRAAPLVSSGRRVLPALGLAWANCVNTRLFAARHEGWGGGVIRSLQVVFAPHLPHSYCCFRLDVDGVWGVDDEEDRQQPQPQQPPLQQQPLQPQLQAQQELQPPQHRQQHPAGQVAGCAGAGSQVPVVF*
</t>
  </si>
  <si>
    <t>C_1030021</t>
  </si>
  <si>
    <t xml:space="preserve">MVRCTYCVFDAGACAVACNNCAGINTNSSSVQLSLLGCQAGPLTIVVDASGQLACQEPAPALPFPPSAPSPPGPEGGLTGSVIVWHSLDENRTSPLPVTYTAVFDTGNNSTLTSQFSLGALQRGADVVTGDMVTFKVKAPGTGRRRGLRSDAFVLDCDPDSGLCLDTDTAVLNGTGTGAKDFVINGKPVNVTSIIMLATVCGTQPLMSVSALRSTLFNPASGAPTRATMQEYYDTCSYGKLNYLATNNLITTVNLPCSALYQTTASGTQVFYDSVNKCGDPERLGWVRDAVVQAQQNLGLSDISFYKRRTLILPKRNACAWAGTASVGCDTNCITLMNQRTSYLDVSSTFHELGHNIGLQHANSWNSATGDINEYGDFTDPMGTAWPANDPYQNKSFICSAAPTAFKAGWATPSYNFSIAGGGLVPGSPRTLAVPSMHLTDQNFVYFNISTLAPFPVTWPAGAPGLPKTNQLFVSYRVRQTGVTGYDSGLPNDQNRRVRPAWGAGLDSFLQRHLPPAAAPDPDALDMGPALVAVLAPSAPAAAGSMRTARSFRVNYGSIAGSTSPVNGLNITTLSVNATHAVITVCYFRALNEDGAENGCANGFDDDCDGLVDDADPDCA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GGAYDRVVSATARET*
</t>
  </si>
  <si>
    <t>C_1030022</t>
  </si>
  <si>
    <t xml:space="preserve">MRQDPLPYKAVPRGSKECPNACSGWGNCNHDTGLCECPAGRDGDDCGKEFKRPCTDHHRGKGDVLRTEPASHIGPDGLDLDVTNLRWTASRCHGYCDDNVAACYCGEGSLRRIPAPPGAPPWTPPVQHGRPLADGCQPATSKTGLKSWGQVKYDDIYGPSGWCNNRTSAFECGCFQEIAHPCDGSVPMETTCMNQCSGHGECHFGYCRCHTDWYGSDCSRKKAGTPVEPPLQEQRPWLQQVTAQPPAANVLPLPGGRRRPLIYVYDVPPKYTSRMLQYRLLAHACLWRRWLDGNNTELTGWTYSVETMFHELLLQSEHRTFDPEEADFFYVPHYVTCYFWPIMGWADAPWWHAPYVDSRPMHGANMLTELHGWLRTNLPYWDRRGGRDHIWLMAADEGACWMPTAIYNTSIVLTHWGRLEANHTSGTAYLQDVYDRPVYGFQRWPGVDYHHDIEGHPCFDPKKDLVIPAFKPPFHFARSPLLGAPPLQRDILLYFSLSNRQDWFNRYKIVISHGGMVGGDYSEHLARSKFCLVAPGDGWSPRAEDAILHGCIPVVVMDGVQAVFESILDWDSFSLRIREDDAALEALPQLLASISPERLAHMQRHLARVWHRFAYTTGPLLNRSVTEHYTARQSEFEAASKPPEERQPDLRAIPATPPDHPFQPLRRLPNSDDDAFGTIMQWLFHRIPDTRGGDAGAAAAAAAAAAAAASAA*
</t>
  </si>
  <si>
    <t>C_1030023</t>
  </si>
  <si>
    <t xml:space="preserve">MVTLAPGDEVLFGPASATEPDAEPEVAFLLQSVDVDVGAALLRNNTPALQLMDASQASAGADALPRSGYVKCEPSGPLADGPGAVPLMLTYSQPGSTATPAAAPAAAAAARQQGLTHITPVSRVSAAGLAAGGGSAAVDASANITPAAGAGLLAITAQLGPAAADAAGAHATPLPGPFLQTGVTGVGMVTSVAPQPAAEQEEHHLGGQAGAAAAPDNAADVDMVPPHEETAVPGQAIEPAAQAQTPAPVQHQMEDQTPQPQHHARVKDEPLDEAPLGEPQPQQDEAQQEAAQQEAQQEAQAGPATEPPGTRPAKTPANSGVDAVLNECKDIVSSVSEVLFPTAAAAGGSGAGAGPSNAPAVAGRGTALAGPQMSALWRGELQALQQRATMPRTTIGVVGDTGAGKSSLLNALLGEEDILPTNAMRASTGCPIEVSYSATGAYHAEVEFQTKEEWAKHLEKLLSDLLDENGVIQVVRGEGTVSGRSEAGVAQSMLEAVYGQELIRAPGLTADKLRAHSNRVTQLLGKVEPIRHGDAKKFREKVGVYVDSHNKATSLQAWPIVKVCRIAHRWKLLEGGVVLVDLPGTRDANEARGRVAEEYMRRLSAVWIVADITRAVDNKTAKDLLGTDFKRRMVMDGQVHAITFICTKSDNLDVSNILNSLSMDEVCARSGTDLVAFQELDAAIMRLQDAELAAEKATKQAKRKATMALNNCRKVATAAKKIRDSVLQRCSAAGVAEPDELTDLMRKAVPPKAKDKKGDRDGDEGEDGEDDMEEDSSEEELTDSDDSGSASDSGSDGDYCPSEDDEAEADSDDSDDDDDDDDERPRGGRKRRNSGGGKRKRVGGSGGGKGKKQKKTREPKELRGKEVPELMEELRKTVASMPALKGQHTVALQELSRAEKAQAEASQRLKKPQVQMRTICAVARNDYSRERLQEDFREGITEMLQQSGDQDGAAPALDVDAIDLPVFCVSSREAQKLEGIVRRDRKASVFSKLSDTQLPKLRSHVTRTADAARVCAQRRLAQDVYATIDSVGRILLSQRPDGAPDVSAAVQRSVGMSLAALPHRLDDCLRRQVAQMFHTFITTGLQPQLQLGSDLAVERAPAAARKFEMKPCDPTARMVWSSYRAALRRNGVYMSGSVGQINWNGALAQPIMDRITATWARLFQAELPQLTKATRLAILSEMDACVEAARLALGAELAPLRGGAVLLPAQLDRLDELYGQVRRDQERQLAQALEALQSGLVETSKALSQDVVEPAVCTALGEIYLAAANERGPGSFARMKEHMEKGVARLARSMLPAAALWSDFGVTVSPTEALLDEVQKLVAKFGDSAAAATNALVNAVQTRFELLWDDAPAGYEARYAAAAQLSQLLERAVKLCTRAGVNSLPPAFVLPPPPAPRVAEEDEEEMEEGDEDADEYYEDEGEDEDEGEDEGEDEGEGEAEMHDEEGEEEGMGDAHGEADEELPAEHHARAAGAAAGGSGGSGGTGAGSDHGVQAIDRELRELMKALAEAEVAYIEAGEELTATIARMKVARRDGDESFDTAAANLRCSQLAAQSTQAQYKMDILHMSIKQLEAQRRAAAQAVKAAASGAAAAAAVEGADAVITLQLVRPGTKGAAEAGGQASVGAEAVGRA*
</t>
  </si>
  <si>
    <t>C_1030024</t>
  </si>
  <si>
    <t xml:space="preserve">MHFQRHGGGVRSLVWLILLGIKLFLVSIGTHARSKDFVEVTGFPAENLFADPNNDLYTALGLIKGVGATFLSVETPLAIKRRMDSGNTADLMDILPRWQPWMPPKNEQGLQQGGMFLFDGDRTVLTHYDKATSDHADLSALLGVAGQLAADCDNACELPPPPPPPPARRF*
</t>
  </si>
  <si>
    <t>C_1030025</t>
  </si>
  <si>
    <t xml:space="preserve">MNVTPALPLPVPRLVPHSLVAEAGRVGYPLLVKAVSGGGGKGMKLATGPHDLWEAITSARREALASFSDDRLLLERYIQRPRHVEVQVAGLPTNIPFLLRLATHPDFAAATRSELTTAFIARHRDTLLAPQPVPDEVAALAAVARHLLAVRQQAEAEAAQGLSARLGPWGNAGGAGGAGDSWRLWHNHRRAYSLRHAEGGAGGAEAAGAELHLALTVLGGGDFMHASHTSPSSATATATAAAAATAATPAGLRVRGASLSPDGGRVVAEVGGRRLEAAVLGSAAAGGGGGVPVEHTLDLWLNDGEHFHFTPHGVARRARVPGGAAGGSVAAPMPGRVVAVMVAEGDAVKAGAPLVALEAMKMEHRVVAPRAGVVESVLAAPAQLWS*
</t>
  </si>
  <si>
    <t>C_1030026</t>
  </si>
  <si>
    <t xml:space="preserve">MAAGIATDCVTTAIDSACKRRFEPSGLLGAINSAVQSGGDALAVADCLLAVAADLINARRPLARHAAAAMRAKASEAYLYRAANTAEVAEAVRKNTLVPAFGARGRRASGRAETCVSESVKHTADYLPRRQKALDLAYEEGKLPEQVELKAMRLTVGKAEWERIKAKAVPQELANANKDIIPNVYTREVLKDTAAPERKVNVNIKNANLSEAQSVVKKVEQIDLNDPHHFRSGPRKALERYGKHVVLGAGGELLLMRHPSYHQPPPPPTLGRGWEQRLDVFGI*
</t>
  </si>
  <si>
    <t>C_1030027</t>
  </si>
  <si>
    <t xml:space="preserve">MTGDNYAASLEDIQAAQKRIAPFAHVTSVQTCSALNELAGGRQLFFKCEIFQRTGAFKFRGACNSVQLLSDEEAKKGVVTHSSGNHAAALALAAKLRGIPAHIVVPHTTPQCKVDAVRAYGGTLYFCEPTVDAREAKCAEVAATTGATLVPPYNYGPVIAGQGTIALEFLEQIIAAEPGGTNGGADVALSKMAGWVVPCAKPNTIADGLQGRLGDLTWPVVRDLVDCVVVVDEQEIVGAMRLIMERMKLVVEPSGAVGLAAVLSPAFGASAQTRGCKRVGVVLCGGNVDLGARGLWDCWIPKSARRED*
</t>
  </si>
  <si>
    <t>C_1030028</t>
  </si>
  <si>
    <t xml:space="preserve">MARPLRVGLAILLALASSTGVNAAKCYQYLSQQDYPTCLQLDSNLVLHYRTVMDDGVETLELAPDGDGYMSWVSIGISDVGMNGVDMNVIIRATEGYNWIAADYFTANYSMPMLDMEQNAVLFYLSHYTRGVMTGVRLSPSGLLSSNVTTASGGAVSVSSLRPPPAPRGRWNGFNTSSYVHHIVGYVCAAGVVPPTLNTPYMCGPGQTVLPVGCETVNYVWTPGANGFTAPPQAGFAMGAGSATFLVLQVHYLNVFAVGQVDSSGLKLTYTSTLRDNSMGVLTLGNTDLRIPAAADFYTALPNICPASCTSKRVVAPVTLVSNFYMMNGLGVSALTRHIRNGSAIQPXXXXXXXXXXXXXXXXXXXXXXXXXXXXXXXXXXXXXXXXXXXXXXXXXXXXXXXXXXXXXXXXXXXXXXXXXXXXXXXXXXXXXXXXXXXXXXXXXXXXXXXXXXXXXXXXXXXXXXXXXXXXXXXXXXXXXXXXXXXXXXXXXXXXXXXXXXXXXXXXXXXXXXXXXXXXXXXXXXXXXXXXXXXXXXXXXXXXXXXXXXXXRGGAAAAMPDLDYCVADTRKNITTCATRTQLARMTAVGANDTVQLQVDSLVVVLNGTKMAVGTLTIAAYKSNECQLHDAVDVTAKRKPNTKAAVSSIIVVPLVLLSIGFFLWTKYSKQEEMEALLAKAREQGLDAALAEIPE*
</t>
  </si>
  <si>
    <t>C_1030029</t>
  </si>
  <si>
    <t xml:space="preserve">MVRLARRQLLLATASASAASVAAAAAQLLSPAAALAIPDAFAPIPSSPPAPAPLPSASTFLQPLLPAPAADLLAQLEGRAAIYQPGVAWALRNEDRQLYYPAWLEGEWEVTARFAAASFPQGRQLLGRTVPGVLKGSMTVALPDVGAAMDNDVRYRVRFERDPLGGGRVVADRVFNAKELMDAFYGMAVTRRVEYDPRNPTRMTLVWATPRKETSVISEDLRKAELIINNRLSQDLGSNQFICGELFRQVTQAASQGFVFDYFVINKFTLVFCV*
</t>
  </si>
  <si>
    <t>C_1030030</t>
  </si>
  <si>
    <t xml:space="preserve">MIAALERLTGPPDGLEPHTLVVTTDIVLSPAFFPDSTQSVAMRIRQNATIVGSVPGRPEAFPVIDLAWSYRRLALAADVIMTWQHVLVRNFRSKFGNDFDVFGYSPGARLYMNDMILEFPYCVRAAVIVPGISRVPRNSRGPPAVGANATAGQFQVAAIWPAHEYTYTLANGSRMSTPDGARYGAGGYDAYYYNTTRGCAAMATDECITSLGAAVCYNTAVLQLQAAAAKNRSADASGGGDHSGHQLEIILPTVILVVTDVEGSTTAWEALPSDIMNSALSLHHAAIRKAARRHCGTEFATEDSFLLAFHDAVTAVRFCTEAQATLLDQPWPEQLLQLPQLPGARPVWVTCKREAMMTQTLPSPLALAAPPAIATAADAQPSPSAMSLVGGPFLGDEDLQRLYGIDGNGHGGGASAGAASPRGMAGSSNWRLRLRAAAVGATGSLLGPRGGGGGGVAAARRRRRSVLDVYGGGVPSVTAGSNNADGGSVAGGGGSGHSHKQQQQQQQVAAEAGAGGGTGGSAGGNGGGAGGRPFITQLQEVWTVVAEPLSAAPAGTVAIISAGPTEGYDVEAATSPSTRGGAIAKGSRGGGIRRTLTSDQLALGDMGAAAAALTLSRGSSCGGRSICVFRGLRVRMGMTSGVGPEDVFPSNTAGGKPEYGGRPLAAAKAVCDAAQGGMVLLTAESFRQLALLDDDEDDASRGTAAAAAARRAACAADPAATSSLVLLHAGDYSLPAGSAATLAMAGASVCGVGSGGVGGGGGGGMGMVVPGVVSLYEALPPALVGRLPLLGPLGLRGCTKVCLGALDAPVGRVTVVFMYAVGHATLSAWNQEVTGQATLTYGGVVQRCLGDWGGYLVELSGGGLCLAAFAGAAEAVGFALSVKDRLLVADWPEALLEHELCEVVEVHTGNPGAAPDGDSANAFDYRGGGEGEGGGGGGGGFGREGSSEGVGGRGGGGGGAPPKLLMRGLRIRALSGNVMASEDSWRAVKATAAAATAAARQHAAQALKARSAGRVELKGVGSLHLYNCIWREEGGAALVSTCSAIDDTQHEDVGADPSYHTTTTATAAGTRPALQSVGVQVQLLQPPVAPPPPDAVAVVPAVGVVAAAPVVEQADASTQTEPARDAA*
</t>
  </si>
  <si>
    <t>C_1030031</t>
  </si>
  <si>
    <t xml:space="preserve">MLALAPGDEVLFGPASATEPDAEPEVAFLLQSVDVDVGAALLRASFASAVDGYQASAGAGDAGVEGAASPAAPAPALTEAGASGSLQSGQRQSAPGATAPPCTPAAGRLRNLQHVASLTYPLSSAASPPAKPASPTAAATTSLAAHGTNGACPADEEAVAAGDQPIAEGPAGPATEGVMDVVMAEVRGGGAEAAVAAAVAAAGADVSAAGVGESRGTAGPGTEEQVVTAGEGAHDGEEPADAAGVAAPASAAGTGGAEGPTVAPHQPQQPQRHHARVKDEPLDEAPLGEPQPQQDEAQQEAAQQEAQQEAQAGPATEPPGTRPAKTPAGGGVDAVLNECKDIVSSVSEVLFPAHTTDPALAGPRIAAEWRGELQALLQRATMPRTTIGVVGDTGAGKSSLLNALLGEEDILPTNAMRASTGCPIEVSYSATGAYHAEVEFQTKEEWAKHLEKLLSDLLDENGVIQVVRGEGAVSGRSEAGVAQSMLEAVYGQELIRAPGLTADKLCAHSNRVTQLLGKVEPIRSADALEFRRKVGVYVDSHNEATSLQAWPIVKVCRIAHRWKLLEGGVVLVDLPGTRDANEARGRVAEEYMRRLSAVWIVADITRAVDNKTAKDLLGTDFKRRMVMDGQVHAITFICTKTDNLDVSSILESLSVEEVCARSGTKPAAFYELDKRITRLQLEARDADNAAKAAQTRVSVRAGVCTKVERAAKRLQAKAESPMTRKRREEQQAAGAADIELDLGLPEEEDEAAAEEEDVGTERGSDVEMGDADAEEVDALVDSGGGCDSDGSYCPSSDGEEDEWVPTGGKRKRMEASAAGQKKKGKPGVPQREPKVVASAVAASLVSLRAEAAKMPAFTAKYEEAVRELEPLQSVLARAKQLLSEQQLRMRTVCALARNHFSRERLQADFREGIAEMLQQAGSEDEEQAIGPIDITTYKLPVFCVSSREARKLEAAGSNKYGEATVFYRLADTQLPGLRTRITSIASSSRQHMQRQLTKDVYAAIDSVGRTLLSQRSDGGPDVSKAMERATGASMRALPVRLDACVNSLQVQRARRVFLAEGLQPLLGASADDAVARAPDTARDFDVKPSDPSSRMFFMTYRGVVHRDGSYTSPTVGPINWNGALLDDFVRGARHELEAQVAPLPGGDELLPAEAGRLDELYRQVRRDQERQLAQALEALHSGLVETSKALSQDVVEPHVRTSLQGAYQAAASERGPGSYKRMRDHMTSAVERLARIMLPAAANMLLAEVEKLVDQFGDAASAAASALLSAVQARSELLWDEAPAGYEVRYKAAAQLVQLLERARNVCARAGVISLPPAFVLPPPPAPAPPAAAAVVPQAEAEEVAGASNAGCEDSGAVGEVETEEEQDEEEQDEEEEVEADEDEQQEEEDDADELMTLADLVKLQRAQHEDKQVARQQEQPQAEWQAQQAQQQQQQQHAAQPHQLQRQAERQQQQQQQKTEPQHQAAERKQHEPAAGQRQQSTGGGEAAAGAPTSDGGGGGAYANTQRHSAAAESAALQLVVVPDVPRGQHVQPAGAAPAPLEALAVAVVGEAVKAEVAAALARVPPADPVDAVTRWGLRRLWELREAQEAASHAGDEPTHVLCRNNAALLVGAIAGVVRKLMEPRGMLELYSLDPVACTAAAARTATGASDLIAAMAAGPRM*
</t>
  </si>
  <si>
    <t>C_1030032</t>
  </si>
  <si>
    <t xml:space="preserve">MPTMSWNRVDGFEGNETRLGATSLGRNSTEKVPVLSDIDYQYSDYYKPKTRSSKELQADDLELVDLRDGDGMRAFQDEQGTWGCSISGNCDLIITNDSAASLIVMLRLLRIFRILWIFKNFNVLSISTVLGKIQDEFYAARWVVSLLELLIVLVYLGHLSGCFFYLFSGPRWYTNEERRLINEGELTTWVMDKMGGYYQVVMPNRIDLAPDGTKPTPSDLIAQDPATGYWYMCPDFYFMVACPKCDQLPQLRCKTDFSFPYRYITSMYWAYTTMTTVGYGDIYGTTIAEKIWCMFTMVIGGFFLSFCFGRMASIVSRLDADKVARGEQLHELSAFMKDVELPRPLARKVLTYFKKQKVRAYDRQAVLARLPFELRAKILRHLYLPTIANVPLLQAMSEDDVFLTDLCVRLQPTHFSADTFVYMRGESGADVFILLQGELQVLAADQRTVLYVVPEVTVFGEGSVLRQLAQEQQAAVAADASGEVGVGTEAVGTKIKRRENVFCKSPCDMLRLPEEDIKDLCEHYPALWRGLRKLDLLRQARIQERLAELKEQSEHNKDSDVAAQETSSLLRGAGGAAAGTPSAHGGLGLGSKGGGGPHAHTHGSHGSYGTLMMANSAGSGGYDSTSSLSGMAAGLGIGMSQQQRPAAPASGTAASAFAHAAMNGGAAPAPAPGLATGASLNGQ*
</t>
  </si>
  <si>
    <t>C_1030033</t>
  </si>
  <si>
    <t xml:space="preserve">MKSVLRAIAKPVLLPLHILRATTSLVTGSIMRVLPKAQCASLRWAAAAPGSVRAASHAVRGPAAPQAVAQAQELPPDVESLIKRIHASRTKAVVYTTGGAVQSISWLLSVPGASATVLEAAVPYARDSLVEVLGGKAVGADLAWSLRALLVGGWSLLVHLLFPAVDWALGP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AMRVRCAAVAAPTQQKLIALDFDGVV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KGHKQLLATAVAAASKAAGRQLEGAFELTVENADKQSW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NTLKGSHRLRAHPRHRPRHQAEDDKATRVVDSLLRAADKEEERTRYGSA*
</t>
  </si>
  <si>
    <t>C_1030034</t>
  </si>
  <si>
    <t xml:space="preserve">MPPPPSPPPLRLFQAAGPTPLATSPQPASASDLATTPPITPTQRPAQYPAQHPPPATRPAPTWPPSPAFTPPLQTYDTKHARHAMTPLAHAHSGAAQSPAHTRTALPAPSHDPPGPAGSAPALTRSPPRGARPASSLPAPP
</t>
  </si>
  <si>
    <t>C_1030035</t>
  </si>
  <si>
    <t xml:space="preserve">MDSGFVRPGAPDRDVSLSLALALTCSVVRDLLDLVGEDVHAGSATPAAARTVVVPAVPTAITPLGLRLLDDSFLQVVAELQLVRVVLADRAALEAFVEAGGRKQLRRQDRERRLSKAQLQHLPCLTASSAPGGAGGAGGAPASGSAAPAAAAAPADAGGGNGGGDGGGGPRLEDSGPLGRVVVMGPRQLEALVAALCSCEWLAACSPQPQHVRRVLVELGFRQCLTFTREGEREQHNGRSAYLCAPLPAMSGGRAEVTSVAVEAEAHDQGWSSYPSDRGSYRNSWTWGELVLVGPPNGQPLRQGDPGRLFTNRHADRNYQTHRVVQGPDSAVVQDLNEKVYGGGGAAAVGGGGAAVAGGGEAAAAAGGGGGAGGYELRLMQCAAFPGWCHSMRRATITVHFK*
</t>
  </si>
  <si>
    <t>C_1030036</t>
  </si>
  <si>
    <t xml:space="preserve">MGLNYGPLASLRQVFELLVRTPDSSQVALTSAHTATYDGGWFGLSADVEVTLPPPPAAAAAAAART*
</t>
  </si>
  <si>
    <t>C_1030037</t>
  </si>
  <si>
    <t xml:space="preserve">MTRRACLTLACALLLGQQAYAVPSFLRGGSKIHKEAKQGRGDSAGTSAHATLSNNDALEAFMEGSPAGIAIVARQALFDYATGVAFMFLSQKLQGTKVPDVTKIFAIPIVGSFELDLTDIVVNNFTCSTSSSNLTILGDGFFHLLASDVSAHLSFKWHWTKASLSGTGDGELLLGGERSGRRRACVDLKIHSYSADWLYQAVLTLFNEAVKRQVQNGVAAALDGEVPGRINAVRGLPFSTAFEYSIYTSSFVLVKGFGEVEVPEAAEEVPGAARHDPAAAVAEAAEAVGVEEAQPQRRQLLSGTATATATTRTTTATQADRGNSPVAKMTRCPFESSPLPLDGPALASDPAMTSVLVHEATANCLLWGLHRAGKLTFSLRDGSVPGLSITTALDSPHVSLSAAAGATVSAAYRMGLVVANDSLGNPENRYGIQGLR*
</t>
  </si>
  <si>
    <t>C_1030038</t>
  </si>
  <si>
    <t xml:space="preserve">MPIGCRMEGAGDRLVVEGPRVYVELVFRDSGSGSGFDGRGSGGSIQNQQQQQPHQQHPVLLTSNCVATVKRVDGRSVVTVLPPLLPRSKSTCVA*
</t>
  </si>
  <si>
    <t>C_1030039</t>
  </si>
  <si>
    <t xml:space="preserve">MSSKPEPSVRAYEAFRVRRVIDGLPGNQRIESLCCWQRYLLVGLQDGTILQCTEQKPGTWQPVKSHRGLERKAVTQMAAVRPGPRPLLLALTEAGVNLLTLPDLQALATAGQYAVGLTTGGAAEVRSLRRVAEGHVVQRAALGLPEAALGLQPAAAAGAARPVVAPAVAEDGAVFVAACMMPPAPAADARAASAGGAGPVSAGGGGGVNSVMASFIGEAASPSSASFAALFGPGGAAAGGGGFGGFGGPVGVVAGTGCVHVVYRLEPVSLEEQAHTLAELGEYAEALALAELMYQRLRDLVYTSPYIDPAYVLEKLPPGELLEIRALMLERLGRHRESLRIYLHALRDMAAAEAYCDRVYQAAGGKAPNAGGGAAGGAAGGGAAGGQGGLPPPPPPPPIPLHITAIGGSGGSGGLAAAVTLGGLTSPSDIYLELVRALYDGPQSCPAAAAVAAAGGHGPEAAAAAAAAAAAGTPHQRRAQPPARRALPPAGGVTSPTTAAALAVWRGGSPAEALGGGLARRLAVA*
</t>
  </si>
  <si>
    <t>C_1030040</t>
  </si>
  <si>
    <t xml:space="preserve">MMHYHSFTDVRKFSYSDHVRASFPAPLALTHLGQLDSNAAQAAAFMPVYDNPHPPWDAAKRQFALLQVLATDGAHGGRCFPVYEPGADPTTASSSHLLSSSSSSRSSDDSSSKAGSGGQQQQQQQQQRHAGAQHEALYLAIANSRSGEEYEANSTIWRYDPTAGRFLLHQMVETVGAHDVQHLRLPPHVLGKRGGRFATSSARHARRPGGGGSDMGSQDEVTGPGLDVLVFANRGVDQACSLEEHSPILVWHPGRRRFEPTAHLSGISCATGLAAGRLRQHGAAGPPTTYLLATGDRTANGSYTGAMTHVWSLEEEKAPGAFGGGGGGGGGGGVGGHFTSTLQH*
</t>
  </si>
  <si>
    <t>C_1030041</t>
  </si>
  <si>
    <t xml:space="preserve">MGDDGSALENFVRGHRIPAHPSEPNWKHFEALQAAEAATADKRAFLRSARDLVLEALASLPDGPAAGYSGKGGAGGSKGGGAGKGVSLPAIKTLVEADWEAQGGTGFDAAKVTAAVKALVLKGSIVQVGGRYHLAKGKDKPKPSAAAAASTRHKASGAAAASSEAAAAAAGAAKLKAAAARKPAAKPVPKAATKAVAAKPKAAAPYASAVARKNPLPGPSSPAAAAKPAVSKSPAHKAAGAAATSKPAARGKAAAPAAASPRLGRAGATRSDAAGATAAAKLSGRGPKAAAGGVRKVATKKVAAAAAVDGTAGAAAEPPQVVDGKPMWKIEKFVSLRKGRGRGKRTLRVRWQGWGADDDSWLPEKQLVEDLGAQGFAELLEELEQAGGVRGKSAKAAKGGRGSKAGAGKASGGVQKRAAGSGAAKKRGAAGAGGRGKK*
</t>
  </si>
  <si>
    <t>C_1030042</t>
  </si>
  <si>
    <t xml:space="preserve">PAAAAEWRAAPARAAQPPAPRRRPCRPPRAPASCPSAPRPPRPTPALARAHPPCPQPAVPGLPAPPPATPLPRPPAPPLPRPRQRPGQRAPGSPPRPASPPRSPPGARTCAAPRGRRPAGPACCQCPPPSAPAAKPPPAAPPSSPPVSPSGTPAAAAAGPPCPAPPNADTNSSSTTSGSGGSAAACASGPPPEPGPAAAGSLAAGSDPEESCAAVPGCGCCPRTAPSATGLAAPPGPRPSIGTGGVPGACTRAPPFTPNP
</t>
  </si>
  <si>
    <t>C_1030043</t>
  </si>
  <si>
    <t xml:space="preserve">MAQPPQPQSDSMQQQMDQVDLQQRMDRLEEQFAAQVEQFAGQFAAQIEQFAGQLAAQATANAAALKALDAKIEEMNVEPTVTQRRNRGQVATPHDRVHCSMPRSDPMRTQDSGTFALMSIVTQPDSE*
</t>
  </si>
  <si>
    <t>C_1030044</t>
  </si>
  <si>
    <t xml:space="preserve">MPGGQGLRARTRHMFARGFRQKGFIPLTTYLRTYKLGDMVDIKVNGAIHKGMPHKWYQGKTGTVWNVTKRAIGVEVNKRVGHRIMKKRIHVRVEHIVPSRCREEFLTRRASNDAAKAAAKAKGEPVPKTKRVPAGPRDGFELIPAKVETIAAIPYDIIKEGLV*
</t>
  </si>
  <si>
    <t>C_1030045</t>
  </si>
  <si>
    <t xml:space="preserve">MGRCAMHAARRFRLTCGSWREGKCGLGEAPCGVRRDAGAHVPSVHAPTAQRRALFQGQYCWRQGLSCARPLEKLYGDVGANARSAAPGAEPCCVPTVCVDRERCDVELGGFALRVFKNVQADVARHATPREQWNTKKLATRRVLFLLGTSGPRNG*
</t>
  </si>
  <si>
    <t xml:space="preserve">MPTAVTAGVWGADAAGTVVLREAGASYGGDIDAAGGGSSSGGGGGGGALAAADRDAELLRRIAAAASLRDAELLLASWGRWFRSSHAAALLCRLPDLDPDGDNTGPRTRQLVRLLCDGVLARSEEVPGPELAGCVAALAALRYAPPQAVPGLCGQLLAGQGRRLRQCGGGELADLGWGLALLQLLYGDVHQAIKRPAYTALLAPNARIIGYVRAAAGAAADTEAAGPEAATTPDSRSAAALAAADKGSGGAAGSASWIQPGGQPAGAAVASAAVQEREQEGQEPEEQEWDREGEQAALGGVAMSASTRLRMRRTRLSTGPPTAATDTGTDSNSLSSPGDSSPPRPYQGSPGRGAGAGSSGAGGKGLAPRARKPQDQIWMVPAAMERIWEKLARAAGGKAAAGDMGGEHIAKLAWAYAKVGRRDDKLFDQLAGATTVLLAPYMKRYEAASGRGGEAAAAAISSFTSAAPAPLDAVAVTNLAWAYSHLRAAARHPELMAALAAVAAPYKGLYDNDQLASLARSYAAAGHYDADLCAALSVVACRRLRHLTGSQLAALLGSLAELRHRDERLAELAAPPQRGRGGGGSGGGGGGVVESGPGRAAGSALARAVRDLRADLTPGEVAEGGGRRRRRRGAAPAGGADGAAAAAAATAAAAAARRSRAARPLVTALAASLRGRLQQLSPSQLSRSLWALALLQPAFGADGGATGSSNIRGGGAGGGRLLHGLLAELVGALQLHPVGSYSRDDLLQLYGAAQLLAAQLDGAALAALLQPPPAGSGEAAVAEGGGGEQEEGPEAACPSSGSNSDRSRSRRRSAPPPRDAIATATADAPSDASPAPADIDDGGVHEPINDAAHLQPPAQADAHNSLRQVYDEATGRILWEVAEEGAGAGEGGDGSGRRRRRRTEDPAAWVLPPPLLRACQAAASEAAAAEVARLEREEGRASELWRLEVAVALRELTGWGPLPHWVAPRGTAVADLLLLPPPPPPPSRGGSAAEAGAAAGGSVASAAPPPPTAPIAVLLLGPDSTTRNPPYVPLGEARVRQQLLEAAGLRVVVLPRFLWRVMSAATAGADGVGTSGSAGGGRDGVASPDDQLCLLASLLGPLRL*
</t>
  </si>
  <si>
    <t>C_1030047</t>
  </si>
  <si>
    <t xml:space="preserve">MSVYDKRVKLTVWDTAGQEKFRTLTSTFYRGAKGIILVYDVSRPDTLRHLEEQWMRELEMYGTESDAGEARRVSWHEGSDFARRHGCLFVETSAKTNVAVANAFEELVLKILETPSLLEDVGGAGAGTVRLDAPAAYNVYNYCYC*
</t>
  </si>
  <si>
    <t>C_1030048</t>
  </si>
  <si>
    <t xml:space="preserve">MQVLLRGLPASVPVTSTHSRRPVQCKAIEAPAPAEKKAGAKKVSLVALGCPKNVVDGEVLLGDLARAGFEVTDDHEESDAIIVNTCAFVEDAKSESLEAIVEAASLNEDGRRRKLVVTGCLAQRYSSQLAADLPEADLVVGFQSYGNLAASLQKSMGMEVTPEALAIAEASHECTPPPQVCKYLDMPLQHIANLTLLAMNRPPKEHTTKLLAKLRERIPGLALRTTFISGFPGESDEQHRELVDFVKTFKFERMGCFAFSEEDGTPAATMPEQVPRRQRERRRDELISLQQRIGEEWAEGLVGREVDVLVEGYNDDGWLIGRTQWDAPDVDPLVFLTEAEDESVPRLEVGSIRRCLVTSNSLFDLECTPVP*
</t>
  </si>
  <si>
    <t>C_1030049</t>
  </si>
  <si>
    <t xml:space="preserve">MSPTSGKPAIGNPVAMQVPSRKWLGVPCSVAAAVLMFLSLGATALLAMLWTRNQGTPVVLLVQPLSGTSASGLYKTCASSGSGMGKRYLVTGAAGFIGYHSAAKLRSRGDVVVGLDNFNDYYPVSLKRARAQALVDMGVPVVELDLNDQEGLGELFRLCSFTHVLHLAAQAGVRYAARNPFAYIQSNIAASVSLMETMRLQKPMPLLVYASSSSVYGLSKRFPFTEDDRADRPASLYAATKRSLELLAHSYFNIYRMSVTGLRFFTVYGPWGRPDMSVMAFSRNIVDGKPIRVFQGPNGTELARDFTFVDDIVAGVCGALDTAAPSNDPHAAPHNRIYNLGNTQVHTVTEMVRTLEELLGIKAIIRYQPLGATGDVLRTNANITTAHNELGYTPQTNLRAGLQAFVEWYFQYYGADGKRRPADEVGYIPD*
</t>
  </si>
  <si>
    <t>C_1030050</t>
  </si>
  <si>
    <t xml:space="preserve">MGAAGLAHGQLFTSGLGLYADAEALVTLYPPAGSDRAAKARLLEKFEASGTATARQAAGHDPFASLLSGTPRAEDFLGSPSWTPSAAYL*
</t>
  </si>
  <si>
    <t>C_1030051</t>
  </si>
  <si>
    <t xml:space="preserve">MGLAMTRNLLKAGYQVVVWNRNPDKCAALAAEGAKVASTPQEVAAAATYTFAMLSDPEAALDVANRPDGVAAGMAPGKGYVDVSTVDAATSQAVAAAVRARGGAFLEAPVMGSMMTAFAEGLALXXXXXXXXXXXXXXXXXXXXXXXXXXXXXXXXXXXXXXXXXXXXXXXXXXXXXXXXXXXXXXXXXXXXXXXXXXXXXXXXXXXXXXXXXXXXXXXXXXXXXXXXXXXXXXXXXXXXXXXXXXXXXXXXXXXXXXXXXXXXXXXXXXXXXXXXXXXXXXXXXXXXXXXXXXXXXXXXXXXXXXXXXXXXXXXXXXXXXAAGGNAAACGEDPAGADEVGQPLPLAAASNAQYIAARRQGLGDADFSAVMEAVLGQAAAEATEAHNKAAK*
</t>
  </si>
  <si>
    <t>C_1030052</t>
  </si>
  <si>
    <t xml:space="preserve">MPPPSRRSPALPMPANCPPALTLSPPRATRRHTPLPCTLARPSPASLHSPTCRLRMTPPPQPSTVAPHGSRHRGDMIPPPLPPALPHPAAAAAPASPTPHPTRHFATHPPSPPRHLHRTHTPPPAPPPHTPAAGRAHRHRRPPPRPRPGRRAPLIEPPQPQRSQPCTTGPGAFHSLHKLTLKINPHHPYTTQPVPQPTCPARAQGHASACLCPQPRQNPHGPRPPPARRPSPTAVRRSCCRPHAPSPTRQTPPGPTAAAP
</t>
  </si>
  <si>
    <t>C_1030053</t>
  </si>
  <si>
    <t xml:space="preserve">MAAGGRRPVGGERRGLASGLRSLLHFEMPAGAHISLPDPPKVLVAAAALRRRCALVKGTWCGEFLRQSSVGPNGLDIGPTTVQGWTASRCFGFCDEDVAACYCGEGRYARIPPPPGSPPWTPPVQRGRPLADGCQPNTDATGAKSFAAGGGTSCGCFQEIAFPCDGSVPMETTCMNQCSGHGECHFGYCRCHKFWYGSDCSRKKADSGPLEPALHESERPWLRPVVAVPPAALETPPISTRPRPLIYVYDVPPDYTSRMLQYRNFGDTCLWRRWHDGNFTGITGYTYGIETLMHELMLQSEHRTFDPEEADFFYVPMYITCYFWPILGWADGPWWHAPNGE*
</t>
  </si>
  <si>
    <t>C_1030054</t>
  </si>
  <si>
    <t xml:space="preserve">MALRSALARPAASVSRGRTAARTVAMSAAPVVAPAKTVATDAAVRERAKAAVLGGLLADIATMPLHWIYDVPKMNELLASKGMSAAAPEFFPEPSCPFYQCVCCGTVFHAESLYLPDARQHPYGALSPYGHELIPLLQSMAANGGEFDEAKYAEAFYTYFTATEPNAYRNHSVRALVTNWEEGKRGREVGHNTDYQANCFAKASLLVARYAGKPELRQVVEAAVRVQQDNDQAVAYGLAGALLLEKVVLGHTIEEALAWAASEGALPAEIRALVERAVASRSTPLRELTYEPVPYMQEMVGKHMAIKDQLPPFTVALWCNRPACGY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TTTTTTTTTTTTTTTTTTTTTTTTSSPPPLLQSGLGSLPAEWRTKATKLAEYEVLVDKLFV*
</t>
  </si>
  <si>
    <t>C_1030055</t>
  </si>
  <si>
    <t xml:space="preserve">MFGAQAQAKPAHNPNGDLEVPAPGDMDSISSLTFSPTSDFFAVTSWNNSAYVWQYNQQGQTFAKAQNAGTQPVLASAWKNDGSGIFLAGCDKAVRLWDLASNQAVQVAMHDAPVKAVAWCPQMNLLITGSWDKTFRYWDTRSPTPAHTGQLPERVYAMDLREDLLVIGTADRSLHALFVNQPQQIKTLASQLKWQTRCVAVFPDKKGFLVGSIEGRVAVSHLSEQDQKDKNFTFKCHRLETDIYSVNTMSFHNQYGTFVTAGSDGTYNFWDKDSKQRLKAQAKAMYPNGQPAPITCGAFDRTGLIYGYALSYDWSKGYAEYNPTTMKPYIMLHSCKEDEVKPKPKQPTAGRK*
</t>
  </si>
  <si>
    <t>C_1030056</t>
  </si>
  <si>
    <t xml:space="preserve">MVCTAPTLQSGALLGACYLLGALWGISCGLFSVGWDLAGLLTGRNRKARRACLLTQQPQQQPAAVASSTAPADPQPPALASAPQATAAKPPTTPTPAEKPPAPAEASPPFAKPISGAHAPAGPVTAAGRVETTTEADADAKAVQAADAGRAWLARQGQQQPAAAAEHTPGVQAAPTGNRGAAAVYAPDPNAGALEREEQGAWQDDGEQSEGGSSTATTCSFFTATSADAMSRRSDSPVTPVAGTGAVVNGHGAGNGEQAAPAPAAEQVGVAGTGGGGEGQAAAARPAHKRSHGQRRGGAKGAAR*
</t>
  </si>
  <si>
    <t>C_1030057</t>
  </si>
  <si>
    <t xml:space="preserve">MWSGMPAGELLEKAKKKYEEGDRLQAMNLYEAALNEEPTIEQKRAALFGVTAVHASFGDVELAQMTLREGIRNGLEYEKALEDPTYVTMVTSQQITIQLRRFAQQLAIAMANRPPTERPYGSTARRAGSGGAVPDLDAILGSSSGDTAEVDTSVLGIIRRVIIVVLVGVGLGVGLWFLGLEYMFPKDM*
</t>
  </si>
  <si>
    <t>C_10400001</t>
  </si>
  <si>
    <t xml:space="preserve">MSQKPFTVGGIGAQPSLDDVVKIAQGGLVALDAAGAERIKKESPAPKSFQPEAFTAGPGPAPADAALLDAAQTRAVLATRLLTVMNGRSGVRLQVADFLTQLLNKPGLLPALPALPTDAAVLSQLADACHGAGAALQQQQPAG
</t>
  </si>
  <si>
    <t>C_10400002</t>
  </si>
  <si>
    <t xml:space="preserve">MTQPQVIHVPRSRQAIKQQSASLIATLLVLVGVAVALLPLGPSNAPLGQQFVTAPESAVKTTGAVDKHWWNREKDVWVEVHTEEDFRREVSTGSKLVAVDFFATWWAAGCDETFVDRWALRGDPSGDHVPPAPRLPAPLTYSLFAFPAEDNFA
</t>
  </si>
  <si>
    <t>C_10410001</t>
  </si>
  <si>
    <t xml:space="preserve">MKEHGERGTRWFHRQADEPAAGAQEPITHLKVPGQPAPVALTGPGTRNTVSAAAAAMYSSTSPTGLFRVQPVCTASQQQLLAAIDRKVPADLQAAAEGSGDGALSDAELMAALAGSANGKAPGSDGVPYEVYKVFWALLGSRLCAAAAAAFAAAADAHDGGEMAAALPASWREGIITLIYKGKSLDRAELASYRPITLLNCDFKMVSKAVSARLQPALDAVVDELQTAFITLPLFNLVRMIPPKKRHGRVERCTSWTLKRRMTGCTGSGCMRPRRDLGLGRACCAGSACSLPTALPACV*
</t>
  </si>
  <si>
    <t>C_10420001</t>
  </si>
  <si>
    <t xml:space="preserve">MQLPPNPAAARPLLSNLDKHLWFPPEQRPLVLQLGGSDPALLAAAAAKAAAYGYDEINLNCGCPRADLPP*
</t>
  </si>
  <si>
    <t>C_10420002</t>
  </si>
  <si>
    <t xml:space="preserve">MSTSVFAATSRPDIATSTTNTSSTNTNTGASPLSSASSTTTTTSTTSSTRPRSRREILQELLSRANAPGAVNVYGKPFTKSELTALQVAA*
</t>
  </si>
  <si>
    <t>C_10430001</t>
  </si>
  <si>
    <t xml:space="preserve">MPLLLLPLLPLLLLPLLLLPLLLLPLLLLPLLPLLLQVVLFAMGGYGAAYLGWQIRTSTEGDVVAKAKDMHPKLAAGMFFFFAAGALGGMMSLIMQGKPILESPHALTGLAGLGLLSVQSLLPVAFASGTGEARTAHAYLGSGILALFLVHMALGLNLGFSI*
</t>
  </si>
  <si>
    <t>C_10430002</t>
  </si>
  <si>
    <t xml:space="preserve">MRAGHSSRHLLWARQWMYAWRTHALGIFISCTQSASSNSIYLSDPPYHRLLFSLLLTQQLSMACVEQPFVQGAVMHDVDEGIIHYGHLSATGPDCYAATVASVIVMMSWWNEGRAGHARSVAGFDA*
</t>
  </si>
  <si>
    <t>C_10440001</t>
  </si>
  <si>
    <t xml:space="preserve">MGCVSTSTDIIGCWPDAAAPWYCLPSGLQFTASSPIAPVYRRATPEQCRYDCDSYPSCFYYRYDPVTFECGLYAEILYPGAGVVAGTNPVRTCFKTPQHPDLSASGLGRAQGSLCFPGVDLGGVKSNTLPGYFNPTSCAVQCAMYGCGHWSLRTDSTCELFAPYTYLGMGAGAAIPYGVDNTTVMSCLARVTGSFECLAPNRTIAYESAGAVTAATLADCGASCYSSGSCIGFTYTTAATSNCFLMADKLFFGTSGSNGLASGTDDVTTCLRTTMVRQLFGDPPPVASPPPPEFPPSTPMPPTGGGMTYPPPPGISAFTVEMAAIPIRYTPVGAWTTTHSYYCNDDATMNGVTVDDAGGDYLTHLAVTSCTNALGPYLGGAGAFGSASGSATAFSCTDGFDAVRAEEAYTPPGGSPATPHPPVYVALRCSTTGLWTSPPYGSGSGLSNNRTLTTLCADYGCGHWRLRTDGACELFAPYTYLGMGAGAGIPYGVDNTTAMSCLARVTGSFECLAPNRTIAYESAGAVTAATLADCGASCYSSGSCIGFTYTTAATSNCFLMADKLFFGTSGSNGLASGTDDVTTCLRTTMPGPA*
</t>
  </si>
  <si>
    <t>C_10440002</t>
  </si>
  <si>
    <t xml:space="preserve">MAVLATADPDRAALGWAEEQ*
</t>
  </si>
  <si>
    <t>C_10450001</t>
  </si>
  <si>
    <t xml:space="preserve">MKLLLTAGAAMDATTSDGHTALWVAGLNGRLEAVKALIGAGANREAVLSKNGPTLLHTGAARGLVDLVRVLLACGANKEAVTAGHTPLWTAGVNDQLEVAKTLLKSGAEKEARDKDGQTLLHWACSNGKTTLVKALLDAGANKEALNSSANTPLWSAGLKGHLDVVKQLVAAGANIEAAGGKSGMTLLVYGCWRGELALVKTLLGLGAN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SSSGAAASPAGGAVAQTPLFCACAAGKLALVKALIDGGANVNFARTEDGVTALMVAAEKGHGRVADALLAAGANRDAVDRSGQSARTKSAAWVRL*
</t>
  </si>
  <si>
    <t>C_10450002</t>
  </si>
  <si>
    <t xml:space="preserve">MSQPPLLPPVHPHRRALQAEIEDCDRHGGGNADLPFDEQTSDWSALVAAAGESGGSKEDVDALVLPLL*
</t>
  </si>
  <si>
    <t>C_10460001</t>
  </si>
  <si>
    <t xml:space="preserve">GSGGCSSSSGSRGSGGCSSSGGGAIASVSVGDCAGGANTSCCSSFSSCLPYCSNATPLGCAADGPGCSGS
</t>
  </si>
  <si>
    <t>C_10460002</t>
  </si>
  <si>
    <t xml:space="preserve">PHTCTSSSAPPPRVHPDKHTIYHPPSSHQCTLYRFPEHPCKPPHASPRHLPHPLPQPRVARTRLRQYRRAVPARQPAPRLRKQHQLRHRLRRRAPHQPTEHRRCGRRARARPCNQRPCPSAL
</t>
  </si>
  <si>
    <t>C_10460003</t>
  </si>
  <si>
    <t xml:space="preserve">MLTSAESYLLLAALVRHSVAAAGGDVTIGRAMLAPGAAAAIAADALAWLRPPRGAGGGGAAAAASGLRSVAAAAVARCNLVVPLLTAAGAGGGGADGHATNGGGGPSGGLLKALFGAHAAVLLPPAAAHVACLAAVASFLGVYWSTVAPDQDVFGEVRAALAASGLLPLQPGPSAAQPNGVALEQYGKQDEKEEQQEVFAPPAQSPTDTLAMALLRGGGSSTRGSSSGAGGEAHVGAALTAWALAALVVPEAAVATAPASSRAAASGGGSGGGNDGGVGDGGLKLAALAAACLQVAAAALLYSTLQLAAAVHRSSGSSSSSSSSSSSSTATSGASTNGATAPANGSSAPSPSPAVAAAAPLEQLAAAVVLAAAPLCCQAGAAVPAMPLTPPGPPGPEWLPAALSERLVEALHSTCFGEPLLGGLLGCALAPAASPVVRLQVWNGLALEKALHLLPPLRRCFGPPAQYLPPPTAASAAATASPDPAFLAAVQRSLVEGDLDKALQPLLPPPASTASTATATAAAASAAAAAATAAAAACSSVSAEVGLHTLATWLLDRSRWPAVERALKTAGAAATLGAAPASDAAAAAGADVADSDKQEGAGARPLVAGAGAGAPAAAAMLGGLVRCAAPEAVAQLVLFAEARCGLARGDSAAVLAQTCAGDTGLRERVRQVLALCGLA*
</t>
  </si>
  <si>
    <t>C_10470001</t>
  </si>
  <si>
    <t xml:space="preserve">MLLHEAQQQLQLQQQLQQLQQLHSKQQHQQQQYQMLLQQQQQQQQQQQQLAAAGSGLGLGLGGGGGGGGGGGSASNDGNVGLRRGLGGAPAAPVGSRADQLAAAAMARAASGDLLGSLGLGMGLGLASLDPDYALAAAVAGSGMLDASEGGGGAAVGGGGGGGSLHMSRTASQQALSRFDSGVLGQQGGGGGGGASLALFGDVWSAEGGGGAAAGKGLGGMGGSSADGSGLTDWRTPSGGLGGGGLGGGGGLGGDWSVLAEAQQLQLSQAMGASLGLGLGVGLSAAPAPAPPPAELEPLPDFPASLFDDDADDNPPRSAAAAAPSAGGHSASTAMSSGPPGLAGARGGGGAGGAAAPPPPPPPSSGVSNGPRGPHYGGHGFMGGHGGGSAHGSGGAGGGGGGYGSGHSSYGSTGGGGSGQYGSGNDWYGNGSGAVSGAGGGAGGGYGGYRGGGAHAMPQQPGGGMGHSSHSSSSGAAAAGGGGGSVWFAGGGGKAAAMSSGRAAGSGVTGSSDGAAAAAAGGSGVSVGGKGHGHNHHAHSHGRGKGRR*
</t>
  </si>
  <si>
    <t>C_10490001</t>
  </si>
  <si>
    <t xml:space="preserve">MPAAADVSPLPYLLLLPGPPARAQGGVVAAINPRLQVFRWALPMAVLLALLTVLTVALVTSILQEQCVTTCSTVPLQLIRLTDPRRCTPLDVRDTLPGYGDTGGDSGAAAAALAAAAAAADPAAAAAATLAGAGAAFAGGSLHSYARVGKCSILHSQSYVSPSDDPPGLRSPSSGAYLPPPDLSAGLNVSDPSLCGGDSYTTDHGYRCLYQRSRMCQLVDGGSRTCAEVSSTDESELPALWLGAAGLGFAGLARDPAAHTCSPWPLQPLDESRLLIKGLLVRMAETATTQVAARLKYFSSPRAHPSSPVPGCIP*
</t>
  </si>
  <si>
    <t>C_1040001</t>
  </si>
  <si>
    <t xml:space="preserve">MFDIVMGGRGGGGGGVWMNAAGASGVPGGGDTGAAAALLLPPAATATADVAALACTVLENRIQQLKVGDWKGAPAAVKTVLQLVSDSRRLERLASEVAIACSLSHPCLVTTYDYVLEQLPNGLQTLQHQQSQQRPTAAWLTAGGGGGGGGGGAAGVAAAAACDGKDGYDEDDSALAVRLRLVMEYCEGGTLKDALLMGLFASEPPPHRLAQLXXXXXXXXXXXXXXXXXXMIAYAAQ*
</t>
  </si>
  <si>
    <t>C_1040002</t>
  </si>
  <si>
    <t xml:space="preserve">MLPLMPSAAAAPAAAPAAAGSGRNSTDSSSRRGSVEGRSPRPLALMAARDVLSGLAFLHACSVIHGDLNENNILLKKASPVLPVAAAAAMVASAASEASAEAAAAAFTTAHLMASMSLSAGFTGDIGCCHCCGSRPGGRCDSSRTGGGSGGSPARRP*
</t>
  </si>
  <si>
    <t>C_1040003</t>
  </si>
  <si>
    <t xml:space="preserve">MDSSGYSGMARGAVVAAQAAAALQAPRLPAPPQKQRHSLNSFGGSAAAAVAPAAASVSLSIAPPLPPAAGPASLCSTSSLQQLFWQARATNGSSGMAGGVNGGGRVVSSATAARTSVEQASPAAMTAAAELMGQVFKISDFGLSMHGTPLFTAPEVVMHGRLSPAADMYRAAGVPFHGAFRMSPIGPELLRRAAPDLPPAAARLLAECLETDPARRPSAAEAGRRVTALLKEALGPALGAVVLFIERTTQV*
</t>
  </si>
  <si>
    <t>C_1040004</t>
  </si>
  <si>
    <t xml:space="preserve">KPGSNPCRPKPNPSKPGSKPCSPKPNPSKSSSNPCRPKPNPSSTSFSLHRPDTIGFTPHPPPQQLRSSIPPPPSLTAKSPRPGNPHLPYPNPQVPTPIPTRPNPIPKSGVP
</t>
  </si>
  <si>
    <t>C_1040005</t>
  </si>
  <si>
    <t xml:space="preserve">MEYAHPYLVQTFEYGMASLNDNFDQHPAASTIVSVPSGGAPKHSQLQQQTHYRAQLAGYMQPQHSQPQKQQQQLRGCGGQQQQQQQLLSQLHRQYRSPVSGQHQHTQRNPPDDVSRVWTSDDSFDGSASRLAHGSNTSVDCLDVLKQLGAAPGKYVVQIVSEWCDEGTLHVAIRKGVFRAQPQHGRSQTWALRALLQTAREVALGMCHLHYSLNIIHGDLKPGNVLLKSSRVDSRGFVAKVADFGLSRLLCNQTDGFVSTADWGTVPYMAGEYLDNKLCKSSDDVAVALAGIETQIRETHSRARMLQRIGSEHPAPGGHPAAAIGSASATCTAVSAHADSYGGYPGHASPGVLLPLPGSVPPSMLPPSLGLGLGLNSHQLPTLPAHSLPTPGSFSRVLKQAHSLPYQLPQTSHGGAAGSAFAASATVCGINGIGGGTNGGNTPVTAFAAHMSTVGASSITTACTAADHSAGFLLGSIHELPTMYAAGATMAVLPSSTLLSVAIPSAAGGVAAPTAPEGWMLGSASHMEAAMAAAMAASVAAHPGVASSGARGTPMVAAAAAVAAAAGVASAAPSHSAAVQTMSLDLVPPQEGSQDAALALQAAASWVETGSSSSTPHNANGTARLPQPASASPAHHLQQYTAVPPGALPLMPWLQPLPATTGAAFPQQQQQHVAYGQPYRYPLMYGPLVSQQQMPGAGICCCAAPAETEVASGNGPQHALHAQPGTALPHYNYVYTYPAPAPLPLPLPGPGPVPPQLPQAPRPNDLLPAAAPSALSTSVGASAIGTVVAPSGLQQAAWPQQGSLGGAGDGVDAGAGARPSGGGYGATGGSELSAVASLGGMGPGLAGIAVLLGGDRCNVTAAALPGHNAAAIVGPVSLAAAARDAAVPWAGPDTSSICASDAVTLGGTPTMHHDMGFAGPWAADAQSCFPERRPSTQEVQLDITLGRMGGVVADALSLRLLECNAAAAEPPAAESNIDREQQPSLSFPLPPVVHSGAQPYQPLLTPPRTGSGGGVVGTLELVAAAATNSGGGSGPVAGVSMGPSTQSHQQLLQHHHQQQWQQQIQYQQQIVMQQQQQLKQQLLQQQQQLQHDQQQLQHDQQLLKQQQQQLMLQQQQQQQLAPVLRRSLTIGTRRRSLTAAGMSSAAADEDLAPGRRSMDEAAALWRLANPGRDGSDGAGGPRMSTSTTLTWTSSVARSGSSAQPFHRLPGGPAAGQTSAPSSAGRLQCLQLHQHQQAEQTPHLSYGQQQPPAAAWRLA*
</t>
  </si>
  <si>
    <t>C_1040006</t>
  </si>
  <si>
    <t xml:space="preserve">MRSLSPAELQELMRLAGVLCRSVFGSDPTHVRHLSLMAGHLGALALAPSLSLLVRGLLDAMQDLLASRTALRLQPVLALLTHPPVAPTAAGCASRAAAAAVPNVPAVLFTQRGGAAAAVPGECLLETHTSVQSVAALAAAQTAGPPGGGGGGGLSLLLTSQGSVHAREGSGALIVPDSLLPPLPPAPGGGPAAAAGGRTFSSPHLQPANRFHCIVLRHASAHLLDERQPCRDILNIGKLTGGAAGSLVLCVERVEAAEAAAVTAVSGAMAQAFSLSCNNTGGRGSTATAAAAGAADGKAGSGLASAHVTSSPGRSMRDLKSSVLGSGGAGGAAGAAGTAGAAMAAAGAAVPAAAAGSGHTAGVLPHGSRLLGFGGTNVGSGTAELLLGHPASSNAAGHVLMTPAMDQLLDQHHPASLLGLHGLPSFALYLVTPDTLPSSALQAVVGEVRLLFGLLLDAFRSAIVDGGRVAAEMRGLQQQLLGSAAMQPPLPIPLRYSLSQLQQSAGGALHQQAKQSLPAAAGGTEGLGSAAARAAVALGSKTPFLAGTHFAASAALRSLSWRITGKPAGYTSTLGRLAPGGQQAGMRLRESDTPAALLATGLDQQLSAVMNAAAEAEDVGAGSIMVSSLAAGGDPAHWMLASTPEFSLQERAPGPSPMELMVFRDGEPLGEDIADDVTTAAAAADGAKAQADGKLEETHADARVRRAKRGAMEHAVMPTLSHPNILQVYAAFSNVVIVRCTYKGDVHQLRLCAPDDGLLSGLPGQGPLNQVLCFEYCDAGTLLSAAYGGAFRRCVLDW*
</t>
  </si>
  <si>
    <t>C_1040007</t>
  </si>
  <si>
    <t xml:space="preserve">MTEMAAPPVSAGPAMAAAGSSAARSVGFRVAVPLGTLQFMSPECFIKDKLLTAAVDIYAFGITMWELLMCQMPYKGLQEQDVPRLVLRSGLRPEFNPLAPRDYCHLAYRCWHAQPSKRPTAVDLVHELQALLEAARAAADADAARQEQQQLLQAQQAAQHRAQLVQQQQQQKQAAAASAAAAVAARPSSSVRPLSSPHAETGVVGAGARLLASMNAAPLPQVMLSQLPHHAGSLPALRQQQAAGWAATQQ*
</t>
  </si>
  <si>
    <t>C_1040008</t>
  </si>
  <si>
    <t xml:space="preserve">MCGMGNLATRAVSSAAASPFAPSRTWPLHLKAAKAARLAAAAGGRR*
</t>
  </si>
  <si>
    <t>C_1040009</t>
  </si>
  <si>
    <t xml:space="preserve">MTEAKYRALAFYLWSQVDATAPGSLDCLVLLRDLLCVLLLWQTAVRGHDLGKLGLGDFVDPNNPALLQGGPPRLQGCAAEQL*
</t>
  </si>
  <si>
    <t>C_1040010</t>
  </si>
  <si>
    <t xml:space="preserve">MHTNGPPPALHPRTPFGLTHPTPNQQITSRMRPTPSSPALFDFNMHGVWPKPPRPAPDTSPAPSHPASGPTPLLPSAGSTLLLPCSPSTTLRARCFTCPMHERTPSKHAQFGRDPHRRPCPASHFAPKLDPLASRSWFQSLPSQTQSLKARFQSLPTQTQSLKARFQSLPSQTQSLPSQTQSFLYGAKSFHAAPTSATGPLQSPPPSPTAKSPRPG
</t>
  </si>
  <si>
    <t>C_1040011</t>
  </si>
  <si>
    <t xml:space="preserve">MSGALHRIQPGAPGVPPACLHAAVGMSGGACACEPYPVSSPAHQASPGVSSCGRGRERRCVGGACACEPYPVSSRAHQASPGPGAQGVPPACPHAAVGMSGGACACEPYPVSSRAHQASPGPGAQGVPPACPHAAVGMTPVPYGPFPCGGSGGRIGGSP
</t>
  </si>
  <si>
    <t>C_1040012</t>
  </si>
  <si>
    <t xml:space="preserve">MGGQRHSKNAGVMGSEALSYAERKALGFGTVKERLGKDSLGNYDDCCLTLMEAKDPVITPDGYMYSKEAILENLLAQKKAIKRNMEAYEAAQVADQQKELEKQAIAHEAALVAFDRRNHLGVSEGVASKLEAAIVKEAEALRNPGGGGAKSVMAIKEAEDRAKGLKAFWMPSLTPDAGNKVEKPDSETRCPASGNKLRMKDLVAVHWTPVPEGEPGKHMDPITKETFTNSSKLVVLAPTGDVMLKETYAKCVKTEGSYGGKRIRDKDVIELKTGGTGFAARDGERVQTKKYFMLGPGNGLRDLRGQHQSARSLGGLVFNN*
</t>
  </si>
  <si>
    <t>C_1040013</t>
  </si>
  <si>
    <t xml:space="preserve">MQTANSVAGQRLALRQGVVAFLPVRAPVSRSTRVRVFANAAAAAAASGTPVPKNSILVVGATGTLGRQIVRRALDDGYDVRCLVRPRPNPADFLRDWGAKVVNGDLTDPSSIPACLVGVNAVIDCATARPEESTRKVDWEGKVALIQSAQAMGIQRYVFFSIFDCDKHPQVPLMNIKSCTEKFLEASSLDYTTFRLCGFHQAVIGNYAVPILEERSVWGTNDETRTAYLDSQDVAKMTMAALRGDKTSRKTLPLSGPKAWTTKEVIELCEKMADTNAKVTTVPTWLLKRTRGVLRSMQWAADAADRLAFAEVLSNNEVWQASAADMAETYRLLDMDPGSVTDLETYLQEYFSRILKKLKEVGASADRTNFYV*
</t>
  </si>
  <si>
    <t>C_1040014</t>
  </si>
  <si>
    <t xml:space="preserve">MQHLYLPCTRRRRRKAGISTPEEDAPPGVSGAAVVTGGTMALRTGPPPSTRGSWPSASLAAAAAAAAAFAAAATRGLAAAAARLPRSASAPSSGSTWPKPVNVNGPAHTKPNSPVQRQSNGSRGLGTENCPHS*
</t>
  </si>
  <si>
    <t>C_1040015</t>
  </si>
  <si>
    <t xml:space="preserve">MPEARGDIREIVGQPVFVPLYKLFLVYGKIFRLSFGPKSFVIISDPAYAKQILLTNADKYSKGLLSEILDFVMGTGLIPADGEIWKARRRAVVPALHRKYVMSMVDMFGDCAAHGASATLDKYAASGTSLDMENFFSRLGLDIIGKAVFNYDFDSLAHDDPVIQAVYTLLREAEHRSTAPIAYWNIPGIQFVVPRQKRCQEALVLVNECLDGLIDKCKKLVEEEDAVFGEEFLSERDPSILHFLLASGDEISSKQLRDDLMTMLIAGHETTAAVLTWTLYLLSQHPEAAAAIRKEVDELLGDRKPGVEDLRALKMTTRVINEAMRLYPQPPVLIRRALQDDHFDQFTVPAGSDLFISVWNLHRSPKLWDEPDKFKPER*
</t>
  </si>
  <si>
    <t>C_1040016</t>
  </si>
  <si>
    <t xml:space="preserve">MTELPAVTLVAPPEPGAWAADRFAAAVALLPAGWAAAARAAQLARGPAAALPLPVADVRVVMAGLAARAKLPSARVLSIGLAVVADFWGRLQTFVTLGIRPKGWDTVPFAHPFISRAVGDGMVLRLPYDADSPPPSP*
</t>
  </si>
  <si>
    <t>C_1040017</t>
  </si>
  <si>
    <t xml:space="preserve">MPLYIRDPLTTPPHASHNVTPNHTTQVDAAGRGGPSAALIGGAAGSGSGASAEDQPLIDRLLPYVPFDWESTADNDAVRRYYSQDLLSRIYNVAQRLAASPRLYERLAEMSSGSSDSSAAAAAAAAAALQPVPMSIQLVRTFVSAWLLCPCACCC*
</t>
  </si>
  <si>
    <t>C_1040018</t>
  </si>
  <si>
    <t xml:space="preserve">MSSLLVNGQWSCYNVVNAVQQLLASPALANATGYLEGMVAGGREGLAELVQDTYLADIGLPQYVELMRGQEVTPLVLAGMKDRDLEVASVAGDGHVATVGAVGTGGAVAAVGGGPGVPPAATAAAAAPGMLDA*
</t>
  </si>
  <si>
    <t>C_1040019</t>
  </si>
  <si>
    <t xml:space="preserve">MLLEALLPRDLLKELNDTHAETLGPAGPLNGASSPAGLLLGLLSDLMTGAPPDLRQVVALRSLALRQADWYRPLGLVEAIQGAHLESDVERALMRQLGTGTDVIDHTAFAGASMPEEEEAGGGDHDLTPQQWRPRAVSGGGAVGRRSAECIEDAFLSTADIVLEQQQQQQLDGDDLRGVLAFVLSDGARQTPPPLQPSSTPAAAARAAAAAAGQWARVVAEAAAEAEAEAATRAAAVSGGVRSCVELLLAGSGEWQYDTWALAEASGGHALSVMGFYLMQREGLVTTFKLQPIRLARLLRALEDGYPASNPYHNATHAADVLRTLSVLLRGARLTAHYAHGLGLLASYFAAIIHDHGHPGLTNDFLVATSHPLALRYNDRSPLESHHAASAFTLLSERPDLDPFDQMAKEQRTALRKQLPVHCRWLGVLEEEFFRQGDQERGRGLPISPLFDRAKQGVSKSQVGFFDFVALPLVRALSDAFPGAVPLAACFERNYAHWKTVEAEAAAQQAAQQAAQQA*
</t>
  </si>
  <si>
    <t>C_1040020</t>
  </si>
  <si>
    <t xml:space="preserve">MAADPLLPLAPDYVHIDASGLPAELKGRVLFSRSTFKQSGANAASKSGDAAAGSQAGSSGSKKITEQHPPSGTSKANSSSSSSRANGGGGGGGGGGGGGFNFGAALKGALAGAGSAAGSSRGDGKFEGGKDFMVSDAPGGGRAKLVHLTPDALEGDNAERTLRQLDALQAQHAAALAGGRRLPVQHRR*
</t>
  </si>
  <si>
    <t>C_1040021</t>
  </si>
  <si>
    <t xml:space="preserve">MHIVYRKDTQLRASAESSDQNDEDAFTNDQPSQRSTDCLACPGLPRARLKLAPNPRRGPRTLLDRDRTLVATQKRQPTWSSREPVRTGNLPRMCTEEVEGEIVISSVTQNRLTGSALAAGVAWSGREEGDGEIVCIEWTKQVSKHLVSGGPETWLGYWLEAFQKKCCTRATTVNHPPRKPGDKLWVLHSKAGW*
</t>
  </si>
  <si>
    <t>C_1040022</t>
  </si>
  <si>
    <t xml:space="preserve">MAAAEAALEAHVQEEAVAVEDDFESIDKLQSMGISAADIKKAKEGGVHTAQALLMVPKRHLAEIKGLSEAKIDKMVETGSTALDELLGGGFETKSLTEMFGEWRCGKTMLAHTLCVTTQLPQEEGGGSGKAAFIDTEGTFRPELVKQIAERFGLDPDAVLGNIVVARAHTSEHQADLLISLTALMAEEACFRLLVVDSLTAPFRTDYTGRGELAERQQKLNNVLAKLKKISEEFNVAVVVTNPVPSLPSNL*
</t>
  </si>
  <si>
    <t>C_1040023</t>
  </si>
  <si>
    <t xml:space="preserve">MTFWQALLQQQPYPTAGTAAATAAATQLAPCGTATIYTGRDLVTALADLQTSHTRVLVTLGANISLPASPTPQRVDDHPDDASPLVELYRNVTLAGGVRPLAAGATELDVRQRRNAFDLALGAARRGLPQPVLVMVDLQILNAPSGPPSTWPLGLLSLQHSYLGADSGGSGGQSSWLSSAVTPVGQVDDEDGGRSSLSRLSFMLSYNTSTSVSSRTAAHEYDMWTDLLAVAAGGTAGATAAGTAAGVSGGPPGLPLLPPSSFAAAATSAQLLQLLREPWTDGPRVVFLLANITLSVCGGWPEGGLVLDYPVLLVGPATGAPVWLDAANLPLLLLEPATDGSSNSNSSSTGITLMRLRAAGLLAAPPGWLQRQQVELNATRAALQPATCRRWREQSRQRRWRRRRQ*
</t>
  </si>
  <si>
    <t>C_1040024</t>
  </si>
  <si>
    <t xml:space="preserve">MTGAAEAALLKPAGSGGSIRPAWQQGLHAAPYTELSPSEVSECAPHEILNGIGLSFQQLGRGSFGVVVAGTYNGLACAVKIMLTNQLNKPALRELLLSPAINHASLVQTFTSRCARLSNGFFDLLEDVAVPGAAGTTGTASAARSNSKPHRSRPRRALQPIPLLSGDGFGDPGCGVVAGDDPYRVLHAVLHDFIAETNQFMIVIELCDGTLHAAIRAGAFRPIPTNPHWNLRLARRALLRTALEMARGLLHLHDTGLVHGDLKPHNVLLAKSHDDRRGFKAKVADFGLAPEAFTGRASKATDGYSFGVCLWELLCGRTPYSDVQGGGCGGSGGLTSVA*
</t>
  </si>
  <si>
    <t>C_1040025</t>
  </si>
  <si>
    <t xml:space="preserve">MFVQKLNPLTGEADWVLVNDPGLGDEDDASADLVATSSYLDMLTDSRRNAAYAAALRRVIPAVAKAAAAKSAKAGTDPAATAAAAAAAAAQPAATTAGDAAALAAGA
</t>
  </si>
  <si>
    <t>C_1040026</t>
  </si>
  <si>
    <t xml:space="preserve">PQAPQNVYASPIFAPKPTKTVYTAGGHVAAVAAQQHSDASQARAHASQASDG*
</t>
  </si>
  <si>
    <t>C_1040027</t>
  </si>
  <si>
    <t xml:space="preserve">MGQTKAGALAAGPTEEEFEAFIKAMLDNPDMHSVIELTHAHLMLHFQTFINNRVQVQFDTLQPYLDELERLFNTLITHAYVWKLTVRVYKTVLPAIVQAKGAYPDKEDRTGTAAVHPTETIKTTNNKTTTINNNDNN*
</t>
  </si>
  <si>
    <t>C_1040028</t>
  </si>
  <si>
    <t xml:space="preserve">MLLCSNSGTWRLLTATVMLMAKPVRLPTTLRRRAWSCNPPTFSSYSMVRGLCSTSRASCQSRCGEQALNLHLSLWAPGQFAYAWMKEKIDGRGRDNVADRQLRFLRDMYFPPGNNLPPSLYIMKKMLDIPDARDLKSTFV*
</t>
  </si>
  <si>
    <t>C_1040029</t>
  </si>
  <si>
    <t xml:space="preserve">MFDCLRLANLKMSTKKCHFATPEIEFLGHAISGATGQYTLAPRNAEAIRNYPKLKTVRQVKAFLGLANYYRSMVPNFALISRPLYDCLGKLGYQWGPEQQATFEHLRLSPDCVPPMSPAPCGWPPTSAATLWARAYRSWMTRAGSMQSPTPASGLPEQRRAGPAQTARPTPPCGR*
</t>
  </si>
  <si>
    <t>C_1040030</t>
  </si>
  <si>
    <t xml:space="preserve">MLAAGVIQPSSSEWCSPMVMVKKRPAGSDKAAGGAAWRACIDLRAVNDLTKPLRFPMPHVQTMIDTVAPPMDEKRIYSTVHRRLIAGFWQVPVRQEDRCKLAFQAPSGL*
</t>
  </si>
  <si>
    <t>C_1040031</t>
  </si>
  <si>
    <t xml:space="preserve">MASSTWEGFCDALRERWGVSDRELHLALANCTQGPKETVREYADRYLGLVTQLRLDYNRDPTHMHNFMRGLHPDIYDSVYDMEPHNLPAAIRKAIYASEKGKLSKADGRDTRGRSDSEERRPAVRPG*
</t>
  </si>
  <si>
    <t xml:space="preserve">MMSKHGISKVGQGVVDKFNAARHNTAIKSAMGHPGLNKLVAREEEEKRRRKARLKELKQQQFASINGRQGALKGIRAGEVTGGPLAHAASGGVEGELPNVYAALGQPVPASRAQSMMVPQVGKVLAEFSGQTDWCAVTVMRHSLATILQANVRGWLVRRRWLASPHALVEATKAALQADQLRDERRAAMRAELERRAMTRKQKEKASNIINMIFSQVGDNAGGMEPQKSIAGKAAAGAAAGSDGIGSGEEGLAAATAPALAAAPGGVSLGRAKWNRLTKNVDLAKEQLEQQSFGDTLLDSDSDSDLSDMGAEDVALVKMRARTPPWQKVEQSQWEGQWAKLNKRTHRGALDVLWDLEESGRRVQAVKQRRADRSGAVGSGTAAAAAPGGLDSAGNPRPYNPATEPLPAEVVSELLVHRYIDKYTRMGLLDHLPLRGAAEAALAKQEQQQREAAARAAEDRQRRQREAADREAAEREAAEREVAEREAAEVAAAGAGAGGGAVMVVPGVELGAR*
</t>
  </si>
  <si>
    <t xml:space="preserve">MVADVTLESAMKRLKQHVYKQRVRVKDFIMDFDKLNSGYVFPNHFLSALSMAGIDKYLSPKELEVICETYKVQRDATLVMVDHRTFLHELELVFTVPHLEKDPLVEVATEPADLLDKTRYLKSSRVLQPPEREEAVQAVICRLSDVCYKRGQPVKAFFDDAARDDHSAKLFGHVTLPQFRQVLTTKLDWVVSDPEVSLLAAKFLHEDKPEFINYIAFSCTVDPPERYYEQ*
</t>
  </si>
  <si>
    <t>C_1040034</t>
  </si>
  <si>
    <t xml:space="preserve">MPFTGMSSNIRLPFVPLSQALFTLAKEKISDSWKVAVLTVVVDFLLILAIMLNLEYPWAVDPTNPLFKIFYMIEIHKPLSAAGYKFYLVVFYLLSAMLYVCIAICVWVAWCFKNDSFPFLWPIKFVRVVASLFFGMFYIAALNIFLVILECAPDHGVWAQHIWHVTADHELEPMSRSLLAAPHSMCELKAQLAKTVITVVDVLLWDYPRVQGVVFMMCCVSTFYFHIKQLPYYTSWVNSFRLCFFGVHAWVAIHLCVLVFSVDAELVKKGKLGYMVWDIKNYETAKAITDSMSYALPFVFFGSGLAAAMRLYYFFRVALKFQILQQQPNLYSKRVHRFADDKDVEVASRVARVWDEDGNTDPQLLDLAEVIIRAGMQQFPKSPYLHIVYANLLIECKQQLQEHKQKAAVSSSGESATDLVSYVEFQRNWRMIQSYHKAALMAMREFWRLLLNDAVNLNSLTSAFRKIEKMESLADKTYKLVLERYPKAVKLLRSYANFLEMVKNDPWTAAQYNAEADKQEEALENAEQDLGGEDGLSMRNSAIVTINAQGIIQMANKHAIKIMGYAKGELDGKNISCLMPQPFSARHNGYLRNYVTTGKAKILDSVREVVALHRDRYVFPIKIMVTKSQGSGADATFMGLLKEVEADPNTIKAWLMPNGVTLCADQSFTDYAGWAPNDLIGKPFSNIAADPEAMAGLLERAVHSTEEELASGSVQADMLVTHKYAEDVPVTVRVDMGGTDDQRLLVLSITRRGETSPMIVFDHHGRALFANQALCSLLGTKPKDMRGRDMASLLPQPFGLLHHRWIKDAEGALTKPPPSSCRAGAVHSLLSANGVHVPVRMAISSRDMAGVSMHIVRAQRVSPEEAMDEQRLHITTDQHGHILSIHAAPHHAGGAAFSQPPPPPTLDGSAPAKPQVFGFPPEHLVGRKLYEAVDVFSEWHTEGHSVMHAVKALAQVSASKPGSAWRVGVLPHHVSVEVEKAAARVGRSNMADGIAEGHGHLSRQDSQHSVGPGAGGARDMTRSTTLLRTSMSKSRAAVMQVTGPEHTAEGTRYTIRLWRPELLTGVIELNERMTVLKADPVAGLIFGIPASSMSQQPLTRFLKLGPPGAMSMKSGLVGAALSVRSGAGGGGAVAGPRGSASGAATQLISMESLLGNKHVKGGMKGGKNAHKTGPRRVFEARHADGLPLQISFQAALKAGSATQRLVAAIKPLNLSLRGNVAVLAALMRGDDQIDQCTIDNEGHSPSLHRMRAANAVRLRANAETASSSLSGSGSRHISDDSAMGRSHPGKGSDRTPAGVAGHKVPLSKRFLTREWQDIVHVDPEQVPLPHDAEYEIEHHVGEDKDMNVSSSSSSDSDGSGSEAGDRVHGRNTGVAADTMTREEALQRKKTMAALEPGERVQYVRGVKRVKEWLASGYHFDRRDAEPEDEAAKSHPVRKVSSLRQRQKSRQLSKVLEEEPSSGLDGDGEVDDDPYDAGLNPDDQLMTLEELAEEMERQETLEEGEEEGGEGKGSEEDGEAGAGDVESGAGDGASTSTTNRTMNRGRRLKRLLKLLSGQKVVRGVTRLRLHVLVVIGLMLLVHAVCYLMLIILINKQKAFITEISAAGEAIDRSHFTSMYSRAIEAASRGEGFTAADIGGLAAHMDTETDRLEYLHQGMYLGFKGLRRSSSDRLNALWDDPMWPTTVYKDTKVPSYDHKNMTLWSLGNDYISAAREVAYYASASKLFMQQASYTGANMTQPSAPPPSLAASGLVAYNVTLPANRFWLFLRANVGESLHTAYVRVTNTLLILAQDNISNLKLLLLVLLVVEGCVVCLAAIGYVFYLLWKASRARAALFTVFLVIPQGQVKTLASRHITTNQADSDDDDDDTGGGGRGAGGGDDNASDGASVVSGAGGAGAASRRSFQSEPGNRRGVEPPPDGEKDKDTGGPTSGGRRAAIKFNENTETKHDGKSQTVMGRIKRAISGDVTAPIMDTASNATATRRFTTRKRLTHTTSDIKHLAWPFFAWGLLIMAIYLVSFLQFAGVEERLVDLKMFERSNAQASRAMYYATDLALEPDNATQTSLQQTLRQEAAWLDVVYSTTLYGGPTLDDGEAAADGAHDANTGSLFAKQLHATLLFEKKGCLRTSGDSCLKDSDPFYQVSRNAIDPMMRRLMRECTLLSLDDLADVNANSTRWQYVWRVARSDLHDGLHELLASYRSDALAAFTAQGTLHTVIFAVSWVLWAAYLYFLLRPYLQVSSTETKRVAELLSQLPAELDVEGMVEESWLVVADTQLDKSGMSVWDPRGHSVARLAVKSVVSIFSVVHMRRFSIAGGRLSHDRGDGASVRSAVSVGSAWHSIIAKARRSSIGGASVTSAVAAGKLGGGGGDSQDEDGDMGKGRSGGLGAAPQTSVHASSLFAPSSSKQLEATSGKAHSGQGSRRVVPTGGHASPEDSAMVGNGSGGRRSGSFDQQGGGVHKSAVKKNKVAPLGAAGTPSGVWQDEADAAAGALPSGAEPRSMLSMNDGGGSRPLSPLLDLPMSLIVPPVADTLGDGTVGGRRPVGEAGSRKRPAGDTADGEDRGGHGAGAAHEQEREPSPYHFNRVMDAARNNTVNWEDEPWTPHAAPAEAQVPSSHS*
</t>
  </si>
  <si>
    <t>C_1040035</t>
  </si>
  <si>
    <t xml:space="preserve">MATLSVQRQRCVAPGARARAPARRLVRLYASSDQAIIKASAMSFVLGVGGGGSNAVNNMVNSDVQGVEFWIANTDAQALATSPVNGKCKVQIGGKLTRGLGAGGNPEIGAKAAEESRDSIAAALQDTDMVFVTAGMGGGTGSGAAPVVAQVARELGILTVGIVTTPFTFEGRQRAQQARSALANLRAAVDTLIVIPNDRLLSAMDSNVPIKDAFKIADDVLRQGVKGISEIITVPGLVNVDFADVRAIMAGAGSSLMGQGYGSGPRRASDAALRAISSPLLEVGIERATGVVWNITGPPNMTLHEVNEAAEIIYDMVDPNANLIFGAVVDSTLPDDTVSITIIATGFGHVEPELGALADRGSRAAAAASPRVAAAANAAAAAAAAASEADGQLPRVLGGGPVRSAMVPPVTTAAPETPGGASSSGVEIPAFLRRRRVQGK*
</t>
  </si>
  <si>
    <t>C_1040036</t>
  </si>
  <si>
    <t xml:space="preserve">MHPCLPNQPAAASRTPVCKGRTLICGVVPNIWARRHGHNAGPSKARCWHIAMGHRIRWQAARVLAAIQTQRLVIYYFKLHALTTLFTTIILEARVRLLRACFPWLDIWRRRFQFLLHSRTHCRPSVSSSKHNMLSTKPSIARTSVMARSPAPVRLVAGSRVTCSAASTPTAWDSWSSYISKHRADSASAPVTKAEKDYGRDIAAAIKSTAGAFKPKYTSSSAGSGGSGHSGIADFKLSHVGNVNLAELRDLHERLEAIACVQLKQALGKPESAELDAASISFTTTDVDAALCVSGVTLQQGLDKTALIAFVATETERQASWSRLEGLILHWGATDSAGGAWGLPPQGWAASPNKVTDAGGAWQCGFEKQNVSGPEGNAAVYVLLLQVPLRGILKSGGLVYVLKATAGQNTRWLKDEATKKDFFLDTTRLPVIKV*
</t>
  </si>
  <si>
    <t>C_1040037</t>
  </si>
  <si>
    <t xml:space="preserve">MLHGSSYIRRAQVDVQEGVMGYASETCGTSVTATIISLSHTLLADALVATPPVGTAVRSCAEALARDAAPIRDISLASRLVADVRPGPGGLPADESVTNTSIYGLNGGGGVFSPSTSFLRRGSACGMGAGTGGGGRHAPLGSLVIAVGLGCAGSDSDGLIAGFGGFSGSVPGLSGISNNRISLDRGIGRPSHGNYHPYFNGGGSHYQQAQAPPQRTSAASTGLGPVSGMLLGPMGGHPVSGCIEESAEANVQAGPGGGAAGATARLQAAPQALLPASEPYIALYVAFREVLQLVAPSVQQRLLTGLRPEWASMHSRLLNPAGFIGGQSLLSALVTGELWPAGGGSGALSFALEEPAPLSHLQVLVNSFHSTLSSIQVERALEEAGGMDSPVAANDMRGVELLQQVGRGGQGVVYRGRMHGVPVAVKVIPTAEGGGGAGPGDRDVAYERDKPEVCNRWVCGCAVQRAARRQRALLRDALEVAATAALSHPNLVQLHTYFTDVMVVEYEGDMPGRYRLMHVAESVPGDPTGAVNLVLVLEYCDGGNLRQAMERGVFFRRERLPSPAHLPAARAEAAGAGGAAAALAAAAELAPNFEFIYLTLLEIALAVRHMHSLRLAHCDLKPSNVLLRAAPHDPRGFTCKLSDFGCVQLLREMPSTPGGGGGGGTSSTGMMAAGGPMSPNIVPDGQSQAPYLGHQQHSQRSLGGVASAAAAALAGGDGSSPAPARLGFMSGHVLGTPSHLAPEAFLPGNLLDGAVDIYSFGMLMWEVLVGIPALAGLSAARVHSYTSRGLRPQVRMGGSSELVWMRDLEA*
</t>
  </si>
  <si>
    <t>C_1040038</t>
  </si>
  <si>
    <t xml:space="preserve">MSSLSRGPATKQRKASKPKQQAAREEDDEEALFFADKEKFSKTILDETNPFYQPALTDEDLAEDPPGHRSGYVAVIGKPNAGKSTLINALVGQKLSIVTYKPQTTRHRVMGILSERDYQMILFDTPGVIEKKRTKLEERMMAAVVHSIKESEAIIAVVDSADKPKEALAMFQPGEGWNGPPMAVLLNKADLLSEEQVDELKSWYKEHCRAEEVFVGSAEHKDGLGALRAWAVSRLPEGPTLYSKVLIKEFTERRTASGQKDFISAEIVVEKESQKGILIGAGGSMLRRIGGAARKEIETFLGRGVYLELSVQRQQLVAK*
</t>
  </si>
  <si>
    <t>C_1040039</t>
  </si>
  <si>
    <t xml:space="preserve">MLLSDQPAVLDFQIIQPGSPKEVFTGDPIQVSSYIYVINTCGWPQSTTTDVKCGWAGLGSVGCSGRSCSVYIKGGYANSLLVHMHELGHTQGLSHAGRGLDEYGDKSDIMGTAGSSPGYLCMNAGNQLRVGWNAPLATLTPPLADFSIVGRLLDGTRTEPGRWELPAAAGTDTNHLLLDFNSRGGQAFPNAFLSFRARGSGFDSILSADMNNKVCVWRVWWRG*
</t>
  </si>
  <si>
    <t>C_1040040</t>
  </si>
  <si>
    <t xml:space="preserve">MPRKRPASASGRLTAEPFVARSPPSPFPAPPAAPTPPQREEGPPPPQTGRPPLEATPVPAGATAGAPAPPPKVASMPAAVRSGRHALQPAGPHTPVPAERTNPRKPLPTCGRPHTAPAHGPRPPAPTNAGALPPGAPSAATPPRPGSTGARTAADHTYPTHTEPRDRLAALSHAAPAATGPPPPPPEAVA*
</t>
  </si>
  <si>
    <t>C_1040041</t>
  </si>
  <si>
    <t xml:space="preserve">MPRRGGGCRGGGGGRGGGAGGGGGGGCKDGWESGTGGCKGGWESSTGGCKDGWKSGTGGCKDGWKSGTGG
</t>
  </si>
  <si>
    <t xml:space="preserve">MRTVMQGGTDPYTATLPEVLDNFARRHEAKMAAEITSQRRKLPPVLNDRSLFTRAAPFGNKDDPFYHSPSNRIGNNFSPESMRAAAILFEEFPQDPNAPRTRGKAAGAALTDVRASFSSSRPLSPRTTLPPLNGGGANGRRRRQRRSGGGGGGHGAQRLAYAAAGGQAPRGRAGGGRRWGAGGQSGASGCVAIMNGYPPAWLHDSNLV*
</t>
  </si>
  <si>
    <t>C_1040043</t>
  </si>
  <si>
    <t xml:space="preserve">MSCHARVYQASEVAVKLATTPKNTDQDRFCREAVLAQQLRHPHVVTTYFARGAKMTSEMIEEFYKVHEAELAQKAGGGKGAGAAGGGAAGGGGAGFAPRYRSMPPPAYNLVPSLPSMRSEDNMGNPRVVAPQQQGGGWAQALHTMGVLPGQILMVMVLELCESGSLSNALRNGAFTPQPGRLSPLTARRMLVRTATEVCRGMLHLHNANVIHGDLKVRAK*
</t>
  </si>
  <si>
    <t>C_1040044</t>
  </si>
  <si>
    <t xml:space="preserve">MGVTVAYSSCEWLWQLAVDVCTFRSSSLWPSPGLQAGPGFVYLRALTGSVSAAERVNLTCPADQWASLRQAAAAAATPPAAGLDPCAAEVVTSGPQLLEALQRLQHRSARVLLTLDANISLPAEPSPQRGLLPVSGNATAAASAHDDMTPLAWIYRNVTLAGGGARVTAAGGTTGTELDLRLRRNVFRLSRRSDLANNSSPDAINATALGAAAGVGGAGNSSGVLLPPAVLTLCDLTTVNMPQGAMGTWPLGLMSGWFYYVTADESWADGGVQVQLLRHASVYTAAELRYTGFWFLRVSALTAEESASAAWLRAVISTNTQITDADGRQTRYGSQNDPGGGVTAGVTSADNGRERVVGYNSTSTARVLRTQPAPFDYDVFALPPAGSRMPPPPSVSLAFNESQLLALLQVIICVAAMHSDLALLIRSHTHGTQETWAPEQPALDAPAGGGERVIALMRNMSLGPANWPPAGAVLTYNVTLLGPARGAPVLLQLAGGVSLVRGSSSSSGSSSGGGGAVTCQLVRLWVSGFGPVVAAPLATSAQELLALGWGGSSGNSSSSPAAGRRALRQQQQSQSSAAVTGGGVDAWRDRCAAAAGASANSTTDTTTATSTAFVSYELYNCSLLVPQVTVAVWQALEAGDDSAAAADTEGTSGLSAGAVAGAVVGGVVGGLLLVAAVAALVVWAHRRRQRLSLAAAAGSCGAEKSGGAQDGRQGKGEGPDTARRDGGGGGGDVDTLALGASSAAAGAEAAVAVEATAAAAAPKGPAGGAGAAAQPPAAAGGAGVAGAGAGAMMDTAMVQPPPQEPPASLPPDSFAMSSSAQRSCAGDGDEDRVPVGTGGVGPDGGMSPDSALRLRIVMQLCEGGTLGAALARGHFRGTAAVSGGAPGPTPPAGASTSTGTNSSGANTRSAGSGAAPQHAAGSDGLIAPEAAPRSWADIRPAGNLVPAAPASPAAAPAHTSAAAEAAAAVPEAAAGVTCGDVGGGGGSAGLDEEAARRLLGYTFKISDFGLSVEGTPFFAAPEVVSEGRMSAAADVYRQVRHLLPRSATIPIGPLLTHNASRALPAAAAELLRRCLAVAAARRPAAAELPGLLEALLQEVAGPALAQVLLCADRRDA*
</t>
  </si>
  <si>
    <t>C_1040045</t>
  </si>
  <si>
    <t xml:space="preserve">MWQAGGGYVELSPRTPLLRLDCTGHLGDVEGEAVLELNAAAAAGGSGGGGGGGGGVGGREEGGEGEDGGVEVHAVVLWLEYDLLEPGPVGGGATEEQGGKEQGANKEQDGGRVPTASAAAHWWRRRRRRRRRRRHVHAAARGGGV*
</t>
  </si>
  <si>
    <t>C_10500001</t>
  </si>
  <si>
    <t xml:space="preserve">MRHKGGGQQAATKARGPGTLLHKRAPGGGPLRTAVCRYQREGRAVAGLLTRRYCRGLPARGLAIASAPAGTRLCSCGSSKQRAVPASYGGGSGVAGRVSLRRPRTTGGLAALQVGASRVGISRGIGLPVVMPPRLQRRRANGFGGFPLYSG
</t>
  </si>
  <si>
    <t>C_10510001</t>
  </si>
  <si>
    <t xml:space="preserve">MVDWVKKAEQVQHPSFALLLVAATVGVLSPSGNEVGPFMALEQAVLSELVPAAARTHVFAWYNLVGYAMTAIGALVAGHALTWAQAAYGITAVQGYRFIFLQYAASGAVLLLMFLLLTNKVWAVNGCWKRLGVKRVVRRAMPVKSQNTHP*
</t>
  </si>
  <si>
    <t>C_10520001</t>
  </si>
  <si>
    <t xml:space="preserve">MRHRKRNVVLVRLEKLSLEYHPVLARTPETPNWPTPSLLPSTPPQLSASAASLRASNDAAAATEANLRRELAAATARAGEAGASLAAAQAAAEGTGREAAALREQLAAARVEAAGRGERAEAEATRLRSELAVAQSQRAAAEAAAAQAAAARQAAAAQAAAREEAVEAARQAADAARADAAAARAAEAEVNDIKDYLTQAGLEAAVFELQAKGRPQKKDWVALAKSKCGPP*
</t>
  </si>
  <si>
    <t>C_10540001</t>
  </si>
  <si>
    <t xml:space="preserve">MVVLSAFPVNASPLLDTGDFADCRIVFVDANAPADDVNASSALQLPASSPAKAPANPGRSAPPSPGPRLATGVARNILSPKPKIWLGQFPQPATSRTGAGVEAPSRPAGPQPLLVVPGHRVVLAAASPLFRQQLATQADAII
</t>
  </si>
  <si>
    <t>C_10540002</t>
  </si>
  <si>
    <t xml:space="preserve">MSAVSNLLFKTSRPAGGASLGSARSAGSASGGGGGGGAAVAAEAAARLARLEAVTDKQMAEFSAALRQIDKLQVRTRLVGGDLXXXXXXXXXXXXXXXXXXXXXXXXXXXXXXXXXXXXXXXXXXXXXXXXXXXXXXXXXXXXXXXXXXXXXXXXXXXXXXXXXXXXXXXXXXXXXXXXXXXXXXXXGPGTAGCDHSRGYGGGCGPTGHSAGHSSSSSRRRDGSGVGTGSAGVRPGSSGVSTGGTVSFRAAPPGTDAAAAEAAARGGGATASGGGG*
</t>
  </si>
  <si>
    <t>C_10550001</t>
  </si>
  <si>
    <t xml:space="preserve">MERPAPDSDDRVCKDTPGSGMRL*
</t>
  </si>
  <si>
    <t>C_10560001</t>
  </si>
  <si>
    <t xml:space="preserve">MFSFFTNRDRWKWDKTKGVPTKDALKRLRKAVRSGAADARKRALQHVAELAEAGPDFQSALCDSKPLRPDSGKDADAGEVLHRLSRHPALLPALSRPELTAPLERLAARTAAEYGGAADAKQAAVLAGGWAAAGVLCQ
</t>
  </si>
  <si>
    <t>C_10560002</t>
  </si>
  <si>
    <t xml:space="preserve">MVSEPLVQSLAAAGFERPSPVQKAAIPLGRVGADLIVQAKSGTGKTVVFAVVVLERVKVASATTQLEPGAGRHCR*
</t>
  </si>
  <si>
    <t>C_10570001</t>
  </si>
  <si>
    <t xml:space="preserve">MGISLDGIALSGVTDLYTDNDLVLICKENPEAENVNTSLHALGFCEAHEGQQVLRIKFFLSPDSQAGNVKGMQRAKAMTTGLCTPSSCWWLLRLGNISTITREWVALQHAHLVPFMDILISVGFASCPHPPIAIPGGRQSEPGGTRAALSIRDDGLQV*
</t>
  </si>
  <si>
    <t>C_10570002</t>
  </si>
  <si>
    <t xml:space="preserve">MHVCGCVAAMLPLDPSERSELVAAQCPWLAGRLLPGPDGAADTGNVRDRVTPYDPLPPGAARWTRS*
</t>
  </si>
  <si>
    <t>C_10590001</t>
  </si>
  <si>
    <t xml:space="preserve">MLGDRMGMWASGPRGAGALLWSTLRATFLYAVWCAYWSREPAKQTSEHVVREVVSELRRLLTAQLKAAKLEHFVAIWSAGGALCECSGLGDQAVFRQQGGSASAPVQPCKDDF*
</t>
  </si>
  <si>
    <t>C_10590002</t>
  </si>
  <si>
    <t xml:space="preserve">MLSDAFPVLNGLPQGSTASPPLWVIQMQPLTSFLRRQVEQGALRTPLLPSGEQAPPAAHHADDTTLTARDPAVDGPVLMAAVQLFCRASNARVHPDKSKAMGLGRFAHLTGPCPHTGVPFTTGAVTHLGVPLSWDSDAAAADLYTRRARGMVFVARLWAALSLTLVGRVHIAKQVLAAKLAYHFSFLNPSPAQLKELTDLVDHFAARSMHALEDASLVSHGNPLLLPKRETACLTYKDGGVNHVDLPAFLSALQAKTFALLAQPGRQPWKMLTRALLTHVRPDSATTWAWVYSDAPAPAGLPARLAAAVGHVRSAGVEQHPPQPATQPPAAPPQWRVSLDQLWVANAAGAVSYVHYTGRLLEPGPGVLPPAVDGAWQPACVLQHRKPRHLWTFEERAAYDAASPGDRAGAWPRAPYFLAPEAGVVVHPEHCRIAGVSLADYTRAAAAARPSGEPQQHGCFPPPPELFNLRATRRPDGNKVLQLSRLELCGSRDQYAHQTAYKKPARQ
</t>
  </si>
  <si>
    <t>C_1050001</t>
  </si>
  <si>
    <t xml:space="preserve">MLRECGLLGGGEPSTSTSSSGDGEPVLLPVLRAADVQLTSQELGSGAFGRVMLGRFHGRDVAVKLLPLLGPADSRAALRREVAALASLSLRCSSMARLVGISVKDGRLALVMCRYQCSLAQSLAKQPGGRMASDEATLLARDLLRGLAQLHCHGVVMADLKPDNVLLDESGAPLLCDFGLSRAVRSTLGQHAPLSQVAGTANYMSPEQFMVGTGGSSTSTAGGAAGTSTNSAGGGAGAGSDGLISPKSDMWAFACTMLHALTGQPPWAGLHIGQIAVQLAVYIFDSEAFRPAPAPITTLTASVNAAATIDLGGGMLQLSVPLLPAHDDTMSWTAFATVPRDMAQLVTLNINRWGERTGCTFPGGEPFTRKVVVVDVRKPVTRVSVVLYGSWGSNQAVGVTVFPWHNAFSLEAEALSKLAPNARARRFQVGRYELVVEGRRRHIPALLESGLIRQGAVLHMRERGEATMQVLVHVDEGQPAMSLLPVRVAPCWLVRELKTAVAEKRPALADTIMEQYKFVRGQTDCDDCAELSVYSIAAADGDFQVLQLVKRRPHQAA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CQPASPPAPPSASSAAASGADSTLAAATAASMTESGTVIWSTGKNSWKPPCWKPAP*
</t>
  </si>
  <si>
    <t>C_1050002</t>
  </si>
  <si>
    <t xml:space="preserve">MKEAQAIALPDASWAQASTAGEREAGKDEPAVISAAPPADRPGLLTRKGAYSQQVIAERLLGLQQSLPALSSAAKAVLLREAQPVQTQPLQEEAAEGVPAAAGSVASHAVASEAAAEAKAEAGSEAEAARATCHAQMSGRQPGEQLLAGNEAVSRALLARNELLHRLTGGQGDVAGPALSLAQAVRGLQAHMAQPLNLRAPEGASQAVCRRAMRNGTLLRVALLHEVRLAADALAADAAAAPGACTVASGGQQHTGSTTAAPADAQATTAAPGETDTAAAAVSAPAADALPAAHRDLSLSGLQIVATELFDTVPLPRDYTALNGLSQRAEAAAGAGMALLGLLQRLHPSQLQQLQQQHPRERTVKDQSPQPRPAPDDRSISEPGRVSAALETLERAQQDWLSSPQLQRNEHLTVRFNVSKAGPTGAGYDPSSQQVIAERLLRLQQSLPALSSAAKAVLLRLTQPVQTQLLQAEAAEGVPAAAGSVAVAAAAHVTPAGGYSAAAAAAPLSKVQVTERVVLDMPLQELRQWMTDPDSLPQARQAKAEAALVRLQLWVAACRHPGGLLAVLRSPDVVEDVRSHRGQLARRWWHGTLEPLLRRHLAAAAASGSSAGGPAAEAEVSASEAAAAAAAETEVSALEATAAPAGGDEDPELSMF*
</t>
  </si>
  <si>
    <t>C_1050003</t>
  </si>
  <si>
    <t xml:space="preserve">MLELAAALDDAVVAAVRELLLRKLPDSELLELLHRRPELLAGDADEAQAVGALPLRRTPPPATAARTASQAASGAAAPNAGQGSSAATSGLRLRDEVPADLDGMTALRFAVNAATGTGSAASRASSGSAGSRRAGAGAGAGEGASAGTTPYAGVGADAEALWRTPALPSSLLLLGGSSGTCDSDAAGRGAGAGAVAGGSAGAAAAAAALAARRSLTRLQREVNMRLVELLTRSSHVPHLISVMQLSCRHSAAIALPTQAALQLALCEAAPCMTAPQLTQVLQLVHMTRLYPPPLVHAAARRALELCGAAANAGASMPGAAAEPSIAGQFGPPQPQPQRSVVADPAAACQLLSQSVRCFARMSPAAELDGGLLRALVAAAASKGLAAAAVEVKQAVAGGAAEREAAPALAELSRQSVSMLERLVEDTQVVCDRLRPGRRNDVLQAVAPLRAALHRNSEASSLQALFNGVLVSTNATSGSSSSSGGGSGSGSSGSSGSSSRPSLAALQLLGAQLPKLSSSPGLSWLVARLLEAHEPYMDGSTLEPSGAEEPGAVPPWRVAEQLLRAAERSVFTVQAELIMGLQERVLRLPTPELMMLAARCEQLHLLPPHTLAAMLGRLRVHYSSEVPLEGGTGAGGDTGTSNAAPHDRLSRLQQVHDGTPVPASVALAGLVSAIERRMLPNVEAQQATGPEPGAATAAGATATATATATASATAHQAPPKLPQSLKRGVLAGSSSGSSRTGVGVSAGSSGGAVMTTSDPPLMSLAVAQSLASVLAAEAEAGTEAGARPAVPLAEPVRRVAGSVACALAVQALEAPPVRTAASSGGSAGFAAAGMAGPLQLLSGPERQLPLLQTAAQQLLSEQSEPPRRQSPEPQRNTKPEGDSAPAAADKGGTAAAALLRRLLPSTLAPAPAASSRDGTGSVGGSRLEWLLRVAGAVLRPPPPPDPQEARRVDAFMAALASEAEPARRQQQRAQALLLPEYLRQQAEARLEEEEAEAAEHAGQGATAATEEAAAAAGEGTADQLPSLFEGVQPLFARSIGSLRSGGRDASDRYAFSDADESDEEEEDDGAGFCGEAPSAGVGTGAALGVPAGALARRAGAGPARGSPAPTAAQATAGAANAPRARLTDSEVAELRGLGTPGGPAAAASAAAKSEARRQLLRSVRDRLTALSTVPDAQVLELLAPPPPPRALRSMQWGPPVRPTLPQHDAVPHRLPRPAAAAEAGAALSGGLAALVGADDVVVSMAGAVESRDRQRALWGLLAPPLQAAAAGGLLTPPDALLTLERMAQGDGAAATEATEAAVSELVGVVGVWLLRQEERASAGGTGSGGGSGGGGEGVGGGGVGPAEVAAYRRLCWAVQRLAPDATKAAAPFSVEADDTDAGSASAMLAQVQAGCVVGVGPVMAALQRAYTPHEHHDRLRKLLEQAAALAEQRDRTTAAQATDTRQQQDEAELQQHQSSGDSPPAGVPDGEPAAAGEAGAEAAGARGWEAELAGVRSDVLWLLRRMEPAARVWALQALVGSGAADGDFVEAVTGLLLGQLGDMPPAEVVRAMDALAVAAASAASAGPHGLAHTALGPAARAFLRAAGARLKDRTGDFAAKDLACALAAVLQLASALPAASAASSSGGGGGGGRAVVPAGDRALLVVLRRALVQRLQQAGSAGGGVQVAQVLAELSRVVGLCEPHVSAQEPPSNSSGSSASSASGASSSIRTSPGGTSTELAAVLDAAADAVLRLAAHQPSRGYSSGAEEPPPAQAGDQLPASHQHQNQNQHQRLDAEEMVAFLSAFGGLGYQHSGGERWRLLVSGTLAAVADRADVESAALLGSPGQPPCAAGAGSVDAGCPVQEEGLQVGAEAAGRACGAGQEAERAAFWVRAVAALDGVDALPLELLVQVGELVETAVVAVTAEAASGVGVPQSAARNGLDGEGEAGAAAGDALSLAPLVINVPTNFNIVATAALAVYSGCWRSVKPAPPTESMTKKDAMRFPLVGSCVLFGLFLLFKFLPKWLVNAVVSLYLGGIAVFVLTSAVEPYVKDYFPESIRHMEIGLPRVKVPYVFDNTDGSMRPTVPELCLAAVSLGFCVWYYVRKHWFANNVLGLAFCLEGIEHLSLGSVHVGIILLVGLFFYDIFWVFFTPVMVSVAKNFDGPIKLLFPRAGSAEELAGGKRPFAMLGLGDIVIPGIFVALILRYDVQRNFRSKYFRSAFGGYVAGLIATIVVMNVFKAAQPALLYIVPCVLGATLGHAWLAREFKSVFDFSEAAEEGKEEGKEEGEGKGTEQEKPEEKKTQ*
</t>
  </si>
  <si>
    <t xml:space="preserve">MAPIKVGVALDWTPNTNHAGFYIAKQKGFYEEAGLEVTIVSPHVDEYKATPASRVADGSCMFCVTPSESVISAHTWPAGTPGAKPKFVAVATLLQDSTSAIVTLASSGIARPAQLDGKTYASYGARFEGRIVQQLIRNDGGKGDFLESTPPMLGIWETLLKGEADATWVFMGWEGIEAKRKGVELNAFGLEEYKMPYGYSPLLVAHPDTVSNQPEVVRSFLAATARAYEWAAAHPAEAAELFLTAVAAEHAAQPALPQPLDPEVVKESQAYLGSHYLDGQGRWGHMQPGVWDRFVDWLCASGLLTSKVQSRAVGAPGTTSLDGLRAGDVGEPIPRADVDVAAMYSNELLPPSKHSAK*
</t>
  </si>
  <si>
    <t>C_1050005</t>
  </si>
  <si>
    <t xml:space="preserve">MPPSQGYTLVPLGLTLPARAGPRPPVRIHGRHQLPQSAAPPARQPQPQPRQPPRQPAR
</t>
  </si>
  <si>
    <t>C_1050006</t>
  </si>
  <si>
    <t xml:space="preserve">MNGGWHSISAPTSRPGSAAFSVTTCAAAARGLRSAASSTASGSSGSRRRRSGSTAARSVRRVSNVASSQPESASAAARTAEPRSKRVHLKLDLKSVFGPPELAPELHSGPESAAGGCGLPGAPPTAGLALVLLGAAPAPTCHCTFHWTPGCSRSRQAGGAPAASNASVLSLSSVPPLLPPGVTAVLRQSRSRAT*
</t>
  </si>
  <si>
    <t>C_1050007</t>
  </si>
  <si>
    <t xml:space="preserve">MGRMHSKGKGKASSAIPYKRSPPSWCKTTGAEVQEMICKFARKGMTPSQIGIVLRDQHGVPLINTVTGSKVLRILKGAGLAPEIPEDLYFMIKKAGEPQQSPRALCSCPSSRPKGASCLGKRSVPPRAVADASPFLLTTQCRSASTWSATGRTRTASSASFWWRAASTAWLATTSACASCPRTGSTSPRPPPPWCPKRLASSRLAVPVGYAAGAAAPGWQQQGRRRQRRAAAPAAGGFRIVPRAGVCSWSACGGGGKRARTGVTP*
</t>
  </si>
  <si>
    <t>C_1050008</t>
  </si>
  <si>
    <t xml:space="preserve">MARDRRAGGWRVPSSSARGNGEAARGCSDAKRAHTLAREMMSLARATGAITSIDLASFELVRNCKDSMLGLLKDGLVDLIFANEEEAVTLCTELGLLPPADGASAPDTDAAVEAAQRFLLSPTGGRCKVAVTSLGARGCVARAADGGHGAAAACRVQVVDTIGAGDFFTAGFLAAYLRGGSVQQCAAAGCASGAEAVQAKGAELPEEAFVRLRAAIDSILAAQPVAGGAAAAAAAAAGVAAAVAAVMGAGAGAGAKAVGMAAVAGSPAAAATAKPEPVAAMV*
</t>
  </si>
  <si>
    <t>C_1050009</t>
  </si>
  <si>
    <t xml:space="preserve">MATLKRPLANLDSPTPNKLRGFSKSMSLESFEDLHGPLPHSFPLTLGQLNQGPHAAPGVPELPIAVGEAFLRMLSAPVTQFQHVMNPENRAKSRYYMFLAQLLAEIRHGTLLLCAADFEELEELEEQPEDTLADGEIVLDACGELALSAGIALARRNTACGSSGGGNGGDGSGGGGSSSGGGGSRSGGGSYPGSPVHVVLTDARDWHFMGIQATAAAATKQPAGGAGGVAAAAAAGSSASGASGGLDYTLKSGESFRLFNCSSVYAPVLVRGTEAARMVEVMYRLYTALYPDEDLGRLPDLLDRGDIQAKEAAREWLVQRTEKLERARPPADYAGLVARVAQLEAEVQALRERGGPGAAGAGAAGGGST*
</t>
  </si>
  <si>
    <t>C_1050010</t>
  </si>
  <si>
    <t xml:space="preserve">MALLHKTQLNAGARRASRPAVARVSTVRVQATVAMPSPTSTFAQPHGRVFNFSAGPAVLPVDVLERAQAELLNWHGSGMSIMEMSHRGKEFESVIQKAEADLRTLLNIPSNYKVLFLQGGASTQFSMIPLNLAKAGETVDYVVTGAWSKKAAEEAAKYCKVNIAAKGDNKSLPAVASWKLSPDSRYVHYCDNETIGGVEFKSVPDVGDRVLVSDMSSNFISKPIDVAKYGIIYAGAQKNVGPAGVTIVIIREDLIGHCRAEAPTMLDYKIHVENDSMYNTPPCWAVYVCGLVFEKLVKLGGLDAMQELNRQKAAILYDAIAESQGFYNSPVDPAVRSLMNVPFTIPSSPDLEKQFIKEAEKAGMVSLLKGHRSVGGMRASIYNAMPIEGVQKLALFMKEFHAKHAK*
</t>
  </si>
  <si>
    <t>C_1050011</t>
  </si>
  <si>
    <t xml:space="preserve">MRASIYNAMPIEGVQKLALFMKEFHAKHAK*
</t>
  </si>
  <si>
    <t>C_1050012</t>
  </si>
  <si>
    <t xml:space="preserve">MGRADRTQLQRLAEQTAERLRAAHERKLRAATVTRALRARGQALLAALRRGGGGGGGGGGGGGGGGGGGMSGMELLVTRRQLEAVSRHPPPSHQHLPAPFQELQAHQRHQHHHQQHEHQNYH*
</t>
  </si>
  <si>
    <t>C_1050013</t>
  </si>
  <si>
    <t xml:space="preserve">MTSVVLQAGGDPTAGTWVTTNGEQVERSVYRGNAAPARPALKAAGAEPSVRRGVAFSGPVDGEADHHNHHNHHQTESHPLDLDAAYDDEALDRSVSYYDHEYDSATEDEDGVRQYGDEPYDPDDPLRREYGPDGGPGPWGEAGEGGEYGPMSRTTTGATHVSTKSNWSSRVVTALRGLLPSGVATDSKLAEARRNGLTRRPSVLVYTNRRPPAHARAEERNWWFKVKAAANGAAGVMSGRWGGVSGKFSTAGGGGGGGASSGTASAAASSRFRGGGGGASINSRANRSFRVGGSVKGAPAVAASTSRLAGPSPSSRAVSLSRAAAAAAAAAAAXXXXXXXXXXXXXXXXXGGAGSRWRRRRRRRGPWL*
</t>
  </si>
  <si>
    <t>C_1050014</t>
  </si>
  <si>
    <t xml:space="preserve">MDPDAEFLAAFELSMRPPAAGGPGGGGAWRPGGGYGAATGAEDDDDDEDTALIQLAPPAPPAQLAAAPLRRPTLSIHTSDTAAASAGALAAPPPGSPRGDASASGNSALRRLVLPASPTPSPLPSPAQPGGAAAAATAAGAPSGTSSGAASGESTPTGGSRSLYQQLHQQLRAKLMRQQLSHHSPPASHRQKQHQRHPQQPSPSPSPSPSPSQQLQQPNTRDARDGTSTRHHQQHIDHSYHGVGTNYASAVRTDAGLGPNSAGADALGLYRFGRSSDAAFPDHRSRGYTSEAGNGLAAAASGQQLQPPEAMEAAVHGPLAQYRSQPHDYMLLLPPDRAASPFAAAATADAGGGPCSSGSGVDSVGDSSNRLASPRMRPNASMPLPVVGGAAAAAAATAAAAAGAAAMPPPSYSNSGGVIAAVASAWAAPPDHLAAGTAISKEGMGAATAAAGAAAAAVEASEVDAWLGAGSPDTPGAGLGAAALRDAVWRRQQHPHQHQLPQPSHLAVQHQRQQQQRQQQRQDVLQPASSTPNPAATAAAGTATADTYTELRRPSRPYVDLRDEERLSRSLLLQPPQASASFAGHGSSGAAAGAFAATAGGQGGLGSSAASSGRPSNGSDSLFRQSSAPVTNTLQQQQQQAAAVAATAAAGGHGGIGGGGNATAGIALAGRQQQQQQQLQQQGAGAVAALFAHAASAAALDYVRPAAVATRAAANTVVTIPGALDRASVAAPGVLA*
</t>
  </si>
  <si>
    <t>C_1050015</t>
  </si>
  <si>
    <t xml:space="preserve">MDGGWQGAMHPTGVAPRRSRGGGGATDPRHQQHTDSFDPQQDFSTDPDLNDDDDDAGGWRAPSGDSDDLAPVSAAAALGEDGSTAAAAASLIIFTKRRPPLAKRSVQSKWWKSFKSAAGSAVGAVSGRWGGAASSKSLFGDSGGGSGGSGGAGGGGGASSKKWLGWSGKWGWGKGAESTKTTGGVSTTSLRKATVAAGGGYSVGRSSSRRFFSFSNITDDSDLPGDSPDGEAEDIGVEPEGLPAAAGEQEWQHGGQQGGAGAMSAEDAAAAIAARAAALTGPPRAVPPPPSSSSRSTGMKAPAPAAAAAAQQQQQRRDASSGMRSINGKQGIGSGAAAVAALARDPSRKRVAGGGGGTSLAARDAAGTAAAASAVAAASALLAGGSVGNARRRSSVKLTTKTFKYHHASTSNNGGGGGAAAAGVTGIGATKNFRSFGALVGSSAATSTAASSGGGSGSGGAAGYAAPGGAAAGGFNLRAASLGRAAALSVAAAALAGNSNSGAPILGLLRKVASLEPAGGGVGSVSSYSSSKHNSTGGGAGSFGGGSGDSMASGGVGGSYRISPGGGGLQRASGPIGSGGLQRASGNIGSGGCVAAGGNYRTSGGGAAXXXXXXXXXXXXXXXXXXXXXXXXXXXXXXXXXXXXXXXXXXXXXXXXXXXXXXXXXXXXXXXXXXXXXXXXXXXXXXXXXXXXXXXXXXXXPPPPPPPPPPPQPPPPPPPPPLMRAWVPRVPSPRPRHWLLPRHLHPEPLLLPAAAVATAAAAAAAAAAAGSGSSSSGKGMTGSAAASSAAGSRAAATRGFIASLTPLEAVPSPQYPHRPQHQHHHHQLQHHHTAAAACDSPVSCSSLSLMGLASPSGINLMPSTPAGTSSIYTAVDAATSPFGAAAMAAAAAPMSPSPSGRLLLSRHSAAVAVDGRVSRSSTGGHTPAGGSGDLGAHGAHGSGGSGGGAPLGRTMSRADSSGGGGGGGGRPQRLRLAPAAAEGEDAAAVVAEGHGGDDGSARQLLSPPGFVRGSDLGGLLTPPPNHNDEEVIGVFAASASPFASPSSLGRVGSGAAGPAHAQHSTSPSPPSRSGGGGGGGGGGGFAAPNDSAAAEHQPAVMSAAAAAAAAAAAAAAAASYPPQQLQAATSGRHGELEGLSPYPHCFGGFVRGASDGEVYGEVGGGAVQGGGGAGGWGVGLGAADGGGGGGGARDLVRGASDGIAYSGTDSHHGHHGGQGHPMNHGHHMLSHTAATAAAVAAAAATAGHSGVYSGGFVGSAADSGGSSAADATITGWSPPLPPAPLAAAAADSPAGAIHLLQPQQKQQQQHASHGQHPQQHPQHPQHPQQSHTHDGQHHPHQQHQQHQQHPQHQQHQLRAQLMRHHLQQMAVQLPRSLNGSRRPSVGAAGGGGGGGGDASAGPDSADAAGAGSSAGPSSPLLPPGSPRTPTAAAPAGALSPVGSRGAVGGGVVAGV*
</t>
  </si>
  <si>
    <t>C_1050016</t>
  </si>
  <si>
    <t xml:space="preserve">MYRFDLGSLSQPADTSSTGSLRKGGGGGAVPPVGGGGSSCRHPAAAAAGASCSHLHHRSKASSSKAFGGGGGAGSDDDDTSFGGGGSGSGGGSLASRLFRSGAGSSRTAAEAGAAGSSKRGAANKAAAAAADRRIYDSGPVAAAAAAAAAGSAAAHATHAHDPKDRQVTRSAFKLNSRSFRSGKAGGSRAAAAGGRSGRAGVGVGGVGGATGGMSMSRAAALAVAAAAAVDDDDDDDDDDYDKYGDADPDEAMHGGGGGGAHLPRLLTSPSHAAAAAAAWPTSLLSGGGGGGGGGGRLSGSKSARGASLTAAAATAASPSPTSASTPLVRLPNAARTSPLPSPPPPPPSLRLSPSTNAATTTATASAPNSPLMHLPHVSCPSHHHHHAMSSIVGGSGGSGSAGAASPRGCLSTXXXXXXXXXXXXXXXXXXXXXXXXXXXXXXXXXXXXXXXXXXXXXXXXXXXXXXXXXXXXXXXXXXXXXXXXXXXXXXXXXXXXXXXXXXXXXXXXXXXXXXXXXXXXXXXXXXXXXXXXXXXXXXXXXXXXXXXXXXXXXXXXXXXXXXXXXXXXXXXXXXXXXXXXXXXXXXXXXXXXXXXXXXXXXXXXXXXXXXXXXXXXXXXXXXXXXXXXXXXXXXXXXXXXXXXXXXXXXXXXXTAAAAVASMAATAVTAAGCRRGSRSQQAVAAVAVAAVAAAAGAAAAVICAEAAGSGGGGGGAEPYYPHPHHHHHHNHCGSGGSGGVAGGSGGSSCGSPLSPLGGSSGDDRSGHHQQHRLFRGLMDTADGSGGSGGGGGSHGGGGGGCVSPPTVAPTSPLLHLPAVGGSPHTHMHSDSNNGYGSGGAYGGYSPQQQQHQEQQQQMSAPLPCLGVVNGGHPAASYVGGGGGGGVGSGSEVEVAAALLSARLHRLLPAAAAQHQQQQQH*
</t>
  </si>
  <si>
    <t>C_1050017</t>
  </si>
  <si>
    <t xml:space="preserve">MHAGHFNHLYEEEGPLMRRSAPGATSAGRGGGGGGGGGGGGGGGGGYGGSGGSCTVGVLRSPAAAAVDAAASIGEGDCEGGGGEGGGGGDEEAPCCCDEYDIELLALVTGSAPPHVPPAGFGGAGGGRVTSVGGSGSSTTAATAGTAATAGGGATASVLAGRASVPSGSTASGGGARR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IMEAGSDCASAAAAPRQQQPQQPPSRPSP*
</t>
  </si>
  <si>
    <t>C_1050018</t>
  </si>
  <si>
    <t xml:space="preserve">MSPPRLRGCSLALAALALGVLAASLLPNCPFRAAVNAQTRTSALGPIPDAIAAALGVQDGALTTAAGAAVDPAPLAAKLSARIQCSARLCVDMTKYAWHTDLADVNARVLLWSPKVPTMRAGQTYDPRGKDWVSCPGPNCGGADASLVCAAVAPEVLSKGRIKILTGSGKGVLRVGRLDSVVPAPPGNLPAANTTLEQFAAFWAARGISATEATALMGSHALIDDQACFQGKGMSDYCNPATADCSNVRMFRWENHYYKDICSPTLTVRTEKPGELDPVETPIVGMTDPEIDAEARRETCKFTSKEGRTMAMNRLALMRCGLMPEPVEPEDGVTVTWTYKNCRDGAAYGINVAEQCPHAHLWFYTPNDAYLGLACQGVGTSAAAAEVRSATRAFIKSQDEWDKAFSSAYIKMVTAFALWPDADGSDRKAAYLINGGECATGLHLEAACAQGAAGPASADVRALHAATYVPPSSKLRDSCKSCSQGVCPEPKQCEQCVKQFRADRRPKTNPLVTEANCCGCATLSRSLTYNATKDANGNTYVIKTDFGVRWPDVMPFVLPPQPLPAAAACPVPERQLDTFTFDDNVAPTVTIRPAGSNPPVAPEGDISDLCPAADGTIVEVRGYPSSPFRWKPFTQTYVAPPRAQVAASYARPGTNLTVDAYEIDIFTTARNIGCPGGRPTWFLSYNGSVPGPSFRVLKGRQTLVRFNNRLTPANLSGTPFSLQFDPCEGTRSGRPITVHLHGSSSLAPYDGWAEDSTCGAETKDYYYPNWRAGFLWYHDHQLDITSENAYFGLSGMYTVHDRAAEGGCGEPWNLDALPDWDMQFKDGVLDRHCQLYYDRAGPHRNNLYGDINFVNGIPWPVATMEPRWQRFRWLVSSVSRPYKLRFVDAATGADVGGSKCHVIAGDGGIRRTPATFPAAGLFVAVAERYEVVCDFRDFNGRSLYLLNAFDDDRMKDVPFFCNSHLVMKIDVRCNGTGCLASPPPVNAIFTPLVPAQPAIDRVLSQTDINAALTLARNRQCTRTFRFGRRNGQWVINGETWHTVRIAAGDVGHNTWEVWCLETGGGWFHPIHIHLVDFYVLTRNREEAQVREYERFTPKDMVQLDPGAEVSVLVRFGAHRGEFMFHCHNLMHEDFEMMRSFHVVPTPGSRTAATALPLQAQPSIVQNLNVVYDLYDDPVYGPARPRPSAGLTPLRVPSVQTTAALSFPIDNALYRIYYPNGAPNVNPLLANAAINPWIVDICQPQRAQQVQEQQV*
</t>
  </si>
  <si>
    <t>C_1050019</t>
  </si>
  <si>
    <t xml:space="preserve">MAKYIVHLLVTQLVVMAVQGVAPSPPPAPFPPRNPPRPPSPPASNCTFSFTWESVDLASRSYASVNDSLAQLLTYGGAGPPEGWFWILSGTVYTQLGAPDPTTLPTSACNAAIQIATDRLAPLGYVFGASDVSCVTMGAPPPPPPPPPPLAELPPLPPPPAADSYPVCPSLPAASRTVALTVGTLRLLPALNTSSPEPLLPLHLAAAAAATAPMWSRFGFCVVTPWLLAPGTSGSVVLQVPTSAAAAAAPSNSTSPVADGCAAIAARMVRNLYDAANATSSQLHDLASRLKPDASDIMNHARKLADQLQSQQQSSSSSASSPSSSSASSSAASSAVSAAASAASSLGIGVIAGIAAGGVLLLAIAGAVGYMAHRKWKAAGMKQGL*
</t>
  </si>
  <si>
    <t>C_1050020</t>
  </si>
  <si>
    <t xml:space="preserve">MAPPVSPPAMSTSTVPALLPAAPSPPQGLPVPPAPSPAAPPPPHTGRPPRACLPRLLPVPRPLAKPLACTNAPPAPAREQRPFVPSTLPFAATATASALNQTYCPTAQCPPFPQTMHCSARTRPVPAPRLTCPPAMPPPPAKPPPPPGSMRPPPMPGGLGTPPASSSSRVAKPPTTYGTPPPAHMPTTPCAQPQPHTRARASTHATYLEPMGPAPPRLARRPAHSPPAPPPAPPYHPTRPHTRPCAHRATGSSRVTGGRPAPCATFAPVPPHSLHRTHVAAQCSSRHLPCYPADPCPPTQAHTGSRRSPAPPRPRRPAPPAPGSSPAGRTLLPAARQRRQPLRIGWRIDSPPVRPPLNPQQRTPT
</t>
  </si>
  <si>
    <t>C_1050021</t>
  </si>
  <si>
    <t xml:space="preserve">MIKFLLMVNKQGQTRLAKYFAEFLSTDERRALEGEVVRKCLSRTDKQCSFYEHRQYKIVYRRYASLFFMVGVDDDENELATLEFIHCFVEVLDKHFGQVCELDIMNEPEMVHYILDEMLLCGQIVDTNKTNILEPVQLLEQPLVLKSRDGAGVFASGKLRVSVVQDAAAPERKAEFGSAVLVQSWLSARAEPPNGWQDPHAWLHAVKPSQHTAVRKNLRALGSVEVPVFMNDVGGLREAMRGGQWPPSPLPLSVFQARNKARGATAEAPPPLRESDCVGGLEVPVVWVQPLAGKVYPVRRAHSYRVRPAAATGDGAAPLERACAALALSALGPQWRAVLLPPALPLRSGLPLTSPEGPLLQYVAYVRVGADGLEPEPQPQPPACQHVQQPNTPERPAARWQEGSHEEADEPKSPTDQQGRAGRGSQQQQSSQQQQPLQQASPPEPSAAAAAAAPATPPRVRQAQGQTASPAATPDTPYRSEAPPPLPRTRAAAAALASAPASAAPTGSRSFASAATTAAAARTRAVLASGPADGAVDAALLLALGDGAEASGAKSGAEDDGATPDTGDTNTGTNTDDDDDDDDDSVGEVDGGQPAGPGDTVGVLARDEVNAQQLEEGLEEVERRAAAAVAADSSRAAAVAAALTLADCRQAALAAKDNADSAAAGPDPDAAAAAAAAAAVADAHGGWLGLVPGTVEVLELLQQQQLQQHSGRQRLQPRDQAEVESPKGGAAAAGAAADTGRGKPGSKAQQLADQQPHVGAAAAAAAAAETDGLVVMVPINIVTYNIHSIKLRRAAAPAAVPAAELQAAPAAPAQGKQQPAKAKGRAKGKPKAAAKAAAAGSGDVDGPSGSGGDDPEEAGGSDTDMFEMERVLDLVMGASGWALQGAKATSAGQLDVICLQEVRVAKRRAAELQQLLTRLQRKWKYQYVTAGEHVILWNPRTLERVAATAAADSGSGGAAADCSTEPDYVWRRSAGGVGLLDVAWGDNPELSGPYNAACAAMEAYAGTQKRRRCRDVETFFRYPPITVVLRRRPETTGSSATYVITTAHTPGTGLLSSKSKGAKGGGTSGAGSKSEAAKGASTSGAGSKSEGCGRGAGGSGTSGSGNRGRHLEQLGREVEWMLQERRYRRVVEHMRLRSPGLKRTYPAGLLPSAAAKDVVHVLAGDFNTHLYRPAVQWAARHDDGGDGDADVGGGDSEGGGGGAAVVGQEKGQEKGQAAVAVAVAARRRPQTRLQSRAAGDEPPFRCLADWVAFGGGREAAAEPTTSSKFPDVVYVLKRSLTAVGLRHTGFCTLSLGRGPNKQGVEGRGLYGGSSDHKPLLVAFREVGQREMPVVSLAAAVDDAVAAGVAARMGRILHTVRVMVEKGLSVNAVMAFLQEAQGREAEGDDRAEAGGRGEAAAPRAVL*
</t>
  </si>
  <si>
    <t>C_1050022</t>
  </si>
  <si>
    <t xml:space="preserve">MSSVQFACQTLLAKLTFGAGLASRTMTRRLPWSEYFRMVVPNGITTGLDIGFSNKSLVFINLSFYTMCKSTVPVFLLFFAFVWGIENLGLVIVIVGVLLFNWYKYRRLQQPEEATYTVLESTGKEDGGAIAMDPAAVAARNGSSKYRRGGVPTATLSGAGAATLDLGVPVSAAAVAAGGGAGISLPVSGSGLGAGGGLQMTSSAPAAGLHNGAGGATGPAGLFGRALVSMGIGGGGGAGGGGATKVEMTPLLASTNGGNGGEPEGSGHGVGPSGGPGDPVIVGLGSSGAAPAAAVALSGGGMSGLHRGPARLTPGLAPGEGT*
</t>
  </si>
  <si>
    <t>C_1050023</t>
  </si>
  <si>
    <t xml:space="preserve">MMLSSHVRTRPAVHASAKRSAQLGGRGFARLPPLRVAPVRLAPDAKPGLHVRQSYAGGASASGASTQQLESLRKELKALEEERDTAVATAESCARTCVRLSDMSRLLEDLALEKVKQGDDAGAKQVLQEKNSIKEIIDSSNNKAQANFALAGKLATLIGDKHHQLLELMGGASSAAGSASGAGGSSWPQPASSPASRAPRPASASTSSTSSTSTSSWATGTGAGAGRGYEMPWQTSLQEAQQRVRQAEAEASKMGRLAAMSAEDSIQAARDRLAQRQAELGIAAGSSGESILQARDRLRRTAEESIQEARARLREQDAQILEYCRRIVARYRRGEYVTEQELEFAFEQLERRLL*
</t>
  </si>
  <si>
    <t>C_1050024</t>
  </si>
  <si>
    <t xml:space="preserve">MSLNTLDAPIATANNKSGQVFGHPW*
</t>
  </si>
  <si>
    <t>C_1050025</t>
  </si>
  <si>
    <t xml:space="preserve">MSLRPFETPGGLSSLSPRRRDFSPTRPGTNGPSAKLEHVTERFAGLWTDLEQEKQNKRIQESTRFSLLQESLQRIEKSVEAEVKRRAESDKQLQSHFEGEIKTLQERQLQQFTDLQLALKSAVESLNQRITDLHALVRDERESRRSDIEHLATSLVGKVNECVAAIDEERNGRVQEQTVSMKRVGEDLMLLSQRLDTEKNTRDSEVSALRAEVHDAIGNRNLADDQFKGAVLDEVAGLKAALALEREERIAEDDEIVQAVNDYTKALQEGLKLVSA*
</t>
  </si>
  <si>
    <t>C_1050026</t>
  </si>
  <si>
    <t xml:space="preserve">MFYSDARLCTLPDVSDLVDLPVRKMGAGQICSGLQTVRSFALVNESDSSGASVGRVYVFMSHNGRLYITSRFSCGVMFATDDTYLSEAGRQTAAAYVWRDGDAVTNTASYVDVLYGTGYYSCYTLSVDLKRVCDASRQARFNPSPNDPTLSDCNCPMAGGASPTAPCDPVDLSTQGSVFVGLRLKLAYYGGSPLPPDGAGNLTDVCPRSSISVILKGKYQALSTCAVSDSVTGPGSFVLLELYFYFPEASSYFEQVLVGMGNTTTPGSGQGVGGGANGRSRASELILFFTLNVVCGTRMVVSSSGLSTSILPDINPPGEGRPWLQSAGFTVMYGNSSRLSLNTACNEVTYILEFTYKTLFARNFSAVTCSAAAGSDGPVLEATILFAVSNSSSDSRNMVYVFNPLNVEVLARRLQLPCGSRFLIRNEQGQINFIDGRQIPRLSCDAPPPPPTAPPPALPPPSAPPPGLPPPPDAPSGDQASAFSPPPPKKAPPRPPPKRPPSPLPPVLPEGLMPPPSEATSGAALTGLFEQVADAVSYFDTIATTSTASTLRAALGLPCGVSSVLFSVNAPGVLPRLYNAANTANLRCDVAARKTAAPALPPLPPDWQH*
</t>
  </si>
  <si>
    <t>C_1050027</t>
  </si>
  <si>
    <t xml:space="preserve">MFVDKLKYDELHTLVQSKGFKRRDPNAAAATTTATASTRRARAARRLLRATEETAC*
</t>
  </si>
  <si>
    <t>C_1050028</t>
  </si>
  <si>
    <t xml:space="preserve">MLLYDSQVGGCVTMGFEPNATSSLTLAAVSIPHELGLQLLGLVAGGGSAGGAGEARVSLRRVSVPLVDSGAVLLWVLAVGTVIAGSVWGGLDHLTHRRTAEDQAPLIHAAHKPASAETVDLTPRAALAFVGLASCMLLLLYFVLNKAFFYVLLVLFCVASVQSQTVLYAAALAQLLPPARKNAHVQLPWLGATPLTVVATLPLAVAVAAVWAVWRNSAWAWVLQDLQGVALMLLVLRTLRVPSLKVACILLPACLAYDVFWVFIQPLLFGGGESVMVHVAQGGSSGEYIPMLLRVPHFGFGGLAGYSLLGFGDVILPGLLVAYTRRADLDLGLAVGASASAAASIQYFLKVSYFPYAVLSYGAGLCLTYAALAFSWFGDQGQPALLYLVPCTLEDAAVEKT*
</t>
  </si>
  <si>
    <t>C_1050029</t>
  </si>
  <si>
    <t xml:space="preserve">MPPRAPKGRRLPTPVVPSGPYGWPARRYTSSIVLSNGMVRRSRWKQSYIQERDTSCLSLEVEAGAAVPFTQDLRVQPGNTANKQAVEAQLRIQHGQQLVQH*
</t>
  </si>
  <si>
    <t>C_1050030</t>
  </si>
  <si>
    <t xml:space="preserve">MLRLRYLTLVVVAAQAAEELCREAPGLRLRLRLSGVSRPLMSYLDLASPLLLPGGGGVERPSSDVVVAGCAGALAALTALAGDDPGRMELASQGVVRRCVRWLGDAANGRRPRVSCCAAQLLGELCVLDVPRAQLATKDGMEALLHALDAASADEASQGAIVRCLSALSAGASPAASAAFKESGTLPVLLRLLSNAGPRTEATGHAAQALAQLSALQFAKEELLRVGAVASLLRCLAAGPQSPVAHAAAHTLGNMCGHEATGREILRMQGPTSMQALLGLLHGGMGPATPMALRVVVNMAAHPALRPGLISAGALDALLPFLGVKASAASPGLDGPGSAGVSGGLVAGGGSLLVAGVEDEGGSPHELALLALVRCMAISGVGGPAAQGALLSVPVLQVLLEAAAAPLPQLPSAAATLADLSRGSAGALRMLEVQAHLVLLQRLLAIIAAAPGAQVASLDGLPRRLLDACVRGMANALCALATDSNCARDLLSLGLLPPVVKALEGLAAAQHLRRGSVPASSAATPGAPGGPADPAVAAAGARGGGALGVGPVDGSATAFAATAATGRILGGGWHSPAVELEVAHLLGLLLQNISAHKALASRAVEGGAVKAICEWLGACAVNGDVEGAVLCCATLCLLGDGDQAALADVVRYDGIDLLVDMLHPRWATAALVPSTVASAVAVACRWGASAQAFRMRGGIPGLADMLLGAHGLACCRPVVNAIRALVANDPPSLREIRTTNTVIALGTQLQLLPNNDPRSGLIRDLLRLLGEDPDTAMRLSNTKNTSALASAHALSRCDSMDGGGPGSAAPGGGGSGAAGASGASAAGSHHHHHRHHHHHGHHHHHGSAGGGGPPMRVSGSGASGYSSGGGGRKHRSPHHHSHPNQPHGSLTPGLGAAVAGFTSDSSGGAGRMQRRRTSQSLGLGDGGGSGDWSPLSTLGPAVGGMLSLADMLGDTSYKSLRRASLKQLAKRLDGDDFSDAEDDVEDYIAGLETLALTKAAAAGLGAGGATSGSVAGTSASEEDAVDVASLSEATFIKAPPPAPAPSPTLDAAAAEYAAAMRQQHAALEGQITELRQQLEAQQRAMAEQQLLQQQQPIPMQQQQQNSAAVLVQAPLQTGNTAADEHAAALRWEQEQRRQAEERWQQERLWEQEQEQEMQHNAQQQQQQQQQRRNPVFSTLAAVNPLRLFRRGPKQQQPVPVPTPNAAASASQEQPGGSSRQSFQLDGDEIVFWESRQS*
</t>
  </si>
  <si>
    <t>C_1050031</t>
  </si>
  <si>
    <t xml:space="preserve">MFEPVSITPSITAASVYRKASAPTPNPVSWAILPLFCLISGACYIDRTNLAFASLQLNRDLGFNAQVYGLGSGMFFLGYSLFMIPSNALVTKLGAPRLLGILVTTWGCVAASFTSLTSARQFYWLRFLLGAAEAGAFPGMWYYL*
</t>
  </si>
  <si>
    <t>C_1050032</t>
  </si>
  <si>
    <t xml:space="preserve">RATCQHAATPLPTEPGREQETENQDRRTTKETRTNDGGWLPEARTLHPCAAPAAYCPRVAAAAAACRRHRSRTQQQLLCDRPAAASTAA
</t>
  </si>
  <si>
    <t xml:space="preserve">MLQNAAAAAERAVPVPVSTRTDKLMARIALVIVTGGILYGAERVTPLLQDGLIMITWANHHYLDFAKTWVHNLQKSGVKGYMVGAMDDDMLKELVDLDIPAWRMNTGITKKDLGWGSTNFHLMGRFKIKLIRDVLALEVSVVVSDIDTAWVKNPIPYFHRYPEADILTSSDQLGPTVNDDSLENFPAAGSAFNIGIMLFRPTSKAFLDDWVKSLDDPKMWDQTAFNDLARKGHSSSEPPKNLWKGYDGKLTVGVLPCALFASGHTFFVQRKYAELGLEPYVAHATFQYSGTPGKRHRFREFMLFEDPPEYYNHENGFVTIDMDIPQALLDAAAKPVVGSMSADKLYDHFALVHHQLLRLRSAIGVALTLGRVIVLPPIWCQLDKYWAPLYDGNIPGSHWKKPFICPADHVLDLEGGWHNTRPEFGAHLHYREYSFFNNPRMSKAVNESRVTVEICAPPDATGCEEGAGPAVVKDGVVKLMPNLKSAAVAKALEAVQDKKIIVLKNAKDAFSGFSDPEEQARYENRLKHYTSVFCCLDKNPGWIWYDFFADRPHADRFQRKFTTWVPKHGDSDSDVAGYKVPGRHLLASASGSAEGVEQLDDVAAGGAVWSRDQDLELQARAQPQSAGLGLPRRLQSEESEQLQEVRYLTSVEMDAMFSAP*
</t>
  </si>
  <si>
    <t>C_1050034</t>
  </si>
  <si>
    <t xml:space="preserve">MTTAHLKLNAGSLTPDVGRTAAAALPSLSQLSLISNRSKGAWDAALQGLEALLQGSGGQDGSAPVAPPLRELCIHGMGEAGPLPPQLVASLAACTSLHRIFMDWDSAHAGFLRQLGSLAQLQRLHVGTMPMPLVSELRPLTNLTKLEFYRPRGVASAAQLACLPALRNLDLDCGLLDARGLETLTGLTSLAVGVLLGPEHIAALPADQDGFELGISLPENGAGLLSGALPPLELPLPTYQLPPRLVQLRFCIAAQFVEVLAAVQPPPSLERILLLDGNGGGDFLQLPLLQGRHAVTDAAAAGGEGEDGEQPAGPSLLPAAAQAVQSFARQLGSRLRDCSDVRVVFVAPPPGDGWLGDDTPVLLPPPPGWNLPPGLWARGVQEAPGSHGAWVSGLAGMPGLRGLWLQGLALTTADLRTIGTAFTGIQALSLLGVNLRCCPYASLPALGPLLPRLRQLRLAGDPLLAPRDDAHSSTSTTLYGAVAAVLATLRNSGGADVPRISSASAVSSSSSTDGMGFRGVVELVCGCDMPGGYSEDLTVIALATAMAEGVNEALNVMENAGMGEEVDEVNVRVAWVATLDPFDTDSALMQMNTYGWVPQWED*
</t>
  </si>
  <si>
    <t>C_1050035</t>
  </si>
  <si>
    <t xml:space="preserve">MASLGDATAAVVCIQFDATFPCELESKLSELLDEGGGVRDLVQHLLSTPVEEIKRNVFSYQFSQPVLQSGQVLVKVGDTARLPSADDAVAVGLGRWGRQVIFQREDINRYLAHAAGGVQVRRVRHPPPAPAAARAAAAAASDAAATAAATAAAAASVMAAAEAEAAAAAVAAAVAAGADAAAVEVLEAAAAAAAAAAAADAAAAAAAAAAEAVGVGVGVAVVAASAQAALPPNARARRLHTGGAFELTVEGRRRHIPALLGSGLVQPGAVLQMRERQAADINVTVAQDDIAWSIRAGANWLNKELKERAPGRRDLCDDCRELSEYGIAASGTCGSATLRLVERQSI*
</t>
  </si>
  <si>
    <t>C_1050036</t>
  </si>
  <si>
    <t xml:space="preserve">MPGSPGRPNSTLIVHFTLPNTPKLLCLGSAALPARRPQRPAPGTARVSASLQAVAAPAHAAAGAAGGAKRKSKGPAPISQARFDDVGLSATAEQLGDTYTVRLRLDAPRGMTLHWAVDDWLLPPQAAWPAGTVKIDDKAVQTAFRDGALELTFPAEVCPHRLTFVLKQTQDGETWFNNGGSNYAVQLRAPPIDSFVKKVRRDVTSPLVCPAGMALMFTWLRLSSTRVLDWYRNSNFQPKDIAHIQKHAGERIAEKARSSEYALNRLLARGALAGLPRGGGNGDEIRMGILHIMRGNGIREGHRPGYDEPFLEQWHQKLHTNTSPDDIAICEAYLAFLHSGNADDYRRVLWESSGGRLTPEIMASWPKPLKAWPHHLPHLI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ITHDDTDLQQCGSLWERVRATSGHPLPGERWSKAWALAALAAAERLGLSVAAHMDGLYGLVQPHAEAFGAACRLDSTHVANFGEEVVRGQPLFLVSLMLQKLEPQLRAAAGGAPWQRTALRAPGAATLIARSDANAEDLEQYAAAGLYDSVTLQPLVSTPPDYASEPLMGDPGARTDMLGRLTGLGKTVQAAFGGRDQDVEGGLTPDGRLFVVQARPQVEFQHK*
</t>
  </si>
  <si>
    <t>C_1050037</t>
  </si>
  <si>
    <t xml:space="preserve">MISPPCYSASQLLPALAAAAAAAAAAAAAEPAVPLLPLTAAGRSAVAAAASGGGGAAAAAFGAVGASTTGGKRSAPVSHSTVEKQRRDRLNDLIETLGELVPPMDANGRARAGPSGEGPKRPKHAILADVIIAFRRVQQDNQGLRVHLANASRLLAAAAAGMGNSNGNGVNGAPQAAAAAAAPVGPAQLPQHHPQPQYQQAATAACGMYGSGTGIDACDSQLQQLQHQQHQQQMQTLQRAGSCAPASSAAAGGAVSPSSGGAAMAPVPTGCSGATAPTRLAAPFPGLSFPSAAAASACWQQQQPQQQQPLAEVAADAFPSAPLMSFPSSAAASVAGAGCAAAADMSGLLQQSSAAAGNCYSASTSPHASSPLPTQPSLCGHSDHAGSGLPLMPSPGSFASVAAPAAPPMPAAAPAPPPVQPPPSSWLIRVVCPPHPSLMNVAASALGSAGPAGSVTLCAVNLIPQPCGRVSLEMSVSCDASLLPRIQQDITTAVHDITAALQQTTQQQQQQQQTVQQQIDMASAAAAAAAAAAAGLKRPCDGAADAFAPAAAAKRVCA*
</t>
  </si>
  <si>
    <t>C_1050038</t>
  </si>
  <si>
    <t xml:space="preserve">MPQKRLRGVSLALAAVALAVLLAGLLPSCPVRTVDAQLLSGLTGILGTLLNGVSSTLAATLGLVGGTVTTVTGVVVDVTAYLSQPVQCSGSVCVKLDDYDQSHSDLADVNAKVLLWSPKVAHVTAGKTYDPRGKDWVSVVATCRELFQYEKRLATFFIRASFHDSMAVDVSQCPGPNCGGADASLLLSIEEMARPENAYDDFSLIAARAAKKIASFFDISVADTLAVCAAVGPEVLSKGRIKILTGTGAGVLRVGRLDNIRPSPPGNLPPNHADLTSFAKFWKERGFSEAEATALMGSHALIDTQACFNGRRINDYCDPATSDCSNVRMFRWENHYYKDICSPTLSITPLTPEDMALDPVETPILGMSDPELDAEARQETCKVHTCFTSKEAQAVALNNLAQVRRGARAEAVVPPETVAVTWTNKNCRAGAAYGINVTQHCPHAYLWFYTTNDAYLGQACQGVGSAPEAVAVRNAARSYVNNQATWDATYRSAYLKMVSTFATWSQIATTNPVYINGGETCHGGYQALVTEANCCSCASLLRSTRYNATRDASGNTYVTSTTFVVRWPDVMPISQPAQPIPADQGGAVPPRPLDTTPFNDGVAPPASTSLATVGDASSVCPSAHGTIIKVRGFPSSPFKWTPFTQTYANPPRAQIAASYVKPGTNMTVDAYEIDIFATAKNIGCPAGKPTWSLTYNGSVPGPSFRVLKGRQTLVRFNNRLTPANLSGTPFSEFHPCEGTRSGRPISVHYHGSASLAPYDGWAEDTTCGAESKDYYYPNWRAGFGWYHDHQLDITSENAYFGLSGLYTTVDKAAEGGCGEPWNLDGIPEWDMQFKDAVLDSNCQLYYDRAGPHRNNLYGDINFVNGIPWPVATMEPRWQRFRWLVSSVARPYKLRFVNADGTDFSGGKCQVIGGEAGTRRSPVSYPAAGLFMGVAERYEVVCDFSGLSGKTLFLVNAYDDRRMKDVPYYCHSHLVMKINVACNSTGCPASPPAFQPPSSSRVTPLDRVLNQTDIDRALAMVANKQCTRTFRFGRRHGHWVINGESWHTARVAASDVGHNTWEVWCLETGGGWFHPIHIHLVDFFVLARNWDVNQVHDYERWIGKDVVQLDPSAHIALLLRFGAHRGEYMFHCHNLMHEDFEMMRSFHVMPTPGSRTASTALPMQSDPTIVTTLNYVYDLYDDPVYPAAGPKPTSTLTPLRTPSASTTAALSMPIDRAIHRIYYPYGSTNITSAGAAKLANPVTNPWLVPICKPQKAYP*
</t>
  </si>
  <si>
    <t xml:space="preserve">MTAVSPAEREQMCSVLRGFGADLKQLDDSAVDALWKAGYRSEDLLQIATHKGLKDAGLLPAYVDYVLSLKGGGSRSAPDAGQPRDQQEDTGMQRVAASSKFTGRVPYDKVDPKTKQVSRLPSCVIVIAPKFAATFAHHRTWSEGQDVELEMYCSDANSMRAVPAKVFRIDTRVDFVILKFVGEELPAPAVAGGPQAGTGFYGHGLSLGGNTANVYHGIVARPAAGSRGHVALDKLSTKGDSGGGIFSAATGQLLGMMVGRDQEREISYMVPAAVLLAATAEDNFDPDPPPSGEWM*
</t>
  </si>
  <si>
    <t>C_1050040</t>
  </si>
  <si>
    <t xml:space="preserve">PNLTPPTPAVLQTLPRSKAARVPLSTPPHPPPATAAVLPHGPATLQAVLRPLPSCPNQPSHSSCPPPAVPFQLSHSSCPTPAVPCPLQPPRCSTPAVPLQLSLVPSSHPSCPTPVILWPVPTP
</t>
  </si>
  <si>
    <t>C_1050041</t>
  </si>
  <si>
    <t xml:space="preserve">MLEMRSAVLVRLNGSGGTDDSDSTDAFEAAGAPPAWRERLQPGVQWKVQWQVGAGAAPSSTSASPAVGGAPGSPQPPAADSGPECSSGANSGGPNTDFKSSFKWTRFDRGSAVRAAALADSGWDEATFETRLTDLAAVLPDLRRRLPELPLAVLLAALRNPRAAAAQVVTLKAALPGLDVGALMLCHPPFMDPDAWPPARLAAGAAHAAAVLGGQVAAEGVLQWYPPLLDPELLDGSVAQLRRLRRPWMSS*
</t>
  </si>
  <si>
    <t>C_1050042</t>
  </si>
  <si>
    <t xml:space="preserve">MYHVQGFIMLMILISSITLALDRPTLDPASSMAEAVKIIEWTINILFAIEMIIKLLLKGCIWHRSAYWRNGWDILDGLIVVTSLVSMAAPSIAFFRTLRLLRVLRPLRMVSRVRGMRMVVETLITSLPAVANVMLFGG*
</t>
  </si>
  <si>
    <t>C_1050043</t>
  </si>
  <si>
    <t xml:space="preserve">MAPGSMRGATDDFALALGLASGVVALEAALFGPRWDLLLAGAGRPGARPGAVGLQLKTGGVGSLLSADSLVAALVLEQAVLGGSAEEGGGGGKLDEGDDDEELEGMLREYRLVEALGRSTATGPPRLTYALTLLRGLLRFGSVNLAFALTGNLAATLAASALPNLLLLAYVRAGPKVLLERPPPPTGKAATKRRAASAATARGAAPRDKDEP*
</t>
  </si>
  <si>
    <t>C_1050044</t>
  </si>
  <si>
    <t xml:space="preserve">MLSIKSSRLARVQPFSLARAPIITRRVACMAQGAQEAAAIVQRQLELYNARDLEPFMQLFTDDVYVSDGITGAVIASSKEQLRPRYVERFRASPVNCELLGRLVCGNVVVDREIITGLPDGGVADCMATYVCDLTAGQISRITFVWKPRTEGVKL*
</t>
  </si>
  <si>
    <t>C_1050045</t>
  </si>
  <si>
    <t xml:space="preserve">MPGRSPTQAQAAAGARPGAPKPRGQAGTTEDVSVRRAAGLAFVTPSGHLNLPPLDFDALTGLSGGGSGAGADAAGAGAATSGGGVRRSFLAPAGGGGGGGGALDFDSYMDPWLLPSRPITGHEGTERGAVPARGRRGPAAAAAAALGGKARRQRHYHQQGPAEDVDVDAGGASSKPQSRDTTEYGYLAQLAPPPQQPQPLPFPLPQPQPLLATSRSAAAASTAATDDTTRPFSGCSSVMSGGGGGGVMSGGGGGAGGRAAAAAAAAAGHAGLPDIAEGIWSGGGRGRGGSRTYTGATDVSAAADDEGEGADDDRRERRWVRRLLAGLRGADGRTRTPSVVVFTQRRPPLNQRRVGQTWWTKIKGWVAAGRGAEAGAAGGGGGGAASAADAADGDPAPMLAGAGANGALDSRARPHTGRYSDVCEIGSVCVPGDSQALSGGLGGGAAALGLGLDQRLGGGFGATCGGPDIDYSHRTATSRDSSPDTSARYRRDSSPARQAAAAAPAQYLQTGKQPRMAPPPPPLPQPQSTPSTMLLPPLSPGDGFGHKYDLYSRAGTPIGGVPHKAPVPPLQLQKPQQRPSNPRYGHRPAPPPPPPPPTSTAAAAATAATEPSVYDADLSVHGGNAVLLYDGSQHHEQVLQAYGMLQPMSRDSPVSRGSSVSCNGGGKAGGAAAAPAPAHGHGHAHGATAAAAASAGGDEAGSNTQPCYSRSGSGASGAAAAAADGCGSLVGAGGSRRGLRACASLRHAPSPPLPLPPAQVLTDLETDVEADAEVMVEAEVYEEDAAMAALHLAQSLTLAQSPQAQPQQQSASLHGSDGTVARARHGSLARAPVPPVPAAPAPAARTLESAFANASAQAQPNARPQAPPPDGLSRTRSERAGGDASPWTTAAAASPWTTAAAGAATVVERKARGVVADGRVRGGTTFRTFLSQNPSHPGGAAAHVKLGGGGSGAGLNVGTDVDVPIFDVLQRAAPGSGQQHALPLRQPPVRQPPPVLQLPPVLQPAFGSTLMPAASSPSPLTRTPTQDLADSDEYVGDTLPPPHRRVRPRRHTDATGGGDGAAYGGPVWAPSSSASPMYAAAATPTGYGPRLHVGNGGGGGGGRRGPQRVGSTTGGRGSASNGAGASGHVWGSGLSDSNASDGGGAELDVAARLQPGSGVAPAGAAGAAPLAAPAATDWLHGYLPGSLSRDSGMVLP*
</t>
  </si>
  <si>
    <t>C_1050046</t>
  </si>
  <si>
    <t xml:space="preserve">MHDLNNVSRGNRISLRSAKSADTSSLRQDAGAAQGTTGANSSRAKASSHKSFGAVGGSDSGATGAGGGGAGGGGAGGGTIASRFFRAAAAAEGSSAAGSKRSGVKGATDRRICESGPSVSTDNKSRSAARSAFKAHGRSFRSGKAGARSSKATGGMSAKGGMSMGRAAAAALAAVAAAAAAEDEDEAEEAADPDLDLEPELEECDVRFPAIAASPTSVIVAASLSSPKPAAATQGGAVQNSLNSPIPNSLPPAAALAATSDSSNRSSGSGSGSSALGNAASCPMPLPARASGGIAAPPAALVLPQVAGAPSNRPSHCDSPAAVASPRTGGGGGGALPSPTRNGASAFASPSMRSPIHPASGAGAGAGGDAGATAAAAADVGHGDLEDDGIPCMDYEAELMALVTGTPPPQMTSPFSGAAAAAPLGRSSTNGNGSLGPAAADARLLPTATGSHRLSSPALLPAAASLDGGGGSRSAVYGAAGGASSKARRSSMLAAASGVSASVIAGRTSVTGMPSYRGSENGGGSGGGAGGGSVAGAATSVSAGLPQLAVSGSFRASSSGVSNALAAGAVTYRGSDNGSSRLPTAGSGSGGVPAGGMSFRGSDNGSGSGGAGGGSSRLQLPGRGSEKGAPGSGTGFVGSGLGGGGGGSLSRLALSGGGGLGADVDYYTTAVNSPTGRSTAGQRLTLVPTADGPSGRASGNGGGGGGGYDNGGSRSLRVSSVNSGLPASGCPSPSFRGSISGAGTAGAAGPMALSPSPPPLLLPSVSQSLAAAPPPSALAVAAATIKGESPLAAALSNVDEAAALIGARLQRLQHQATLRQ*
</t>
  </si>
  <si>
    <t>C_1050047</t>
  </si>
  <si>
    <t xml:space="preserve">MPLVPAVTELMVAELLYLEKQGATLPIEMLINSSGTTRQDGEILSFDSEGVALTSTMGFIKNPISTVNMGLAVGWSCVVLSFGRKGWRKSLPHSLAMIQQPRVPPTGQRQAIEGTSSGAMVLDYKRELLRMFSLGTGLPVDKLDADMQRPLYMRPQDALEYGIIDEIIEPNEDKAEKAAQYWIRSGRAESEGRLEQWQEYLSLQEEYALKDSFRKVMTQDLRAAYRDTSSKLLKNSSRNMEQVQEFKERLPDDMLTEXXXXXXXXXXXXSNTTTTNTTNTTPTNTTTTTTATQVSVPDKWRAAYAARPAPAAPAAEVDYDALIRAVEAMDEKAFATTDLDTLVEQYRVPA*
</t>
  </si>
  <si>
    <t>C_1050048</t>
  </si>
  <si>
    <t xml:space="preserve">MAMPAFLIEIIIKSIGHNFCFGPDAYLKSGWNWIDFLSTASGYLRYLPISENGGLSGIRAMRALRPLRALNAIPGNMLPLATAAATLAGLRMLVETLLEAVPLLIDVLMLLTWVFFVFGIVALNLFMGKLHNRCMIQVDPSQADANLTAALSNLTAQLLLDNSSSSAAPPPLLQPSWPPPWPPPVPLGANGSGNGDNASELVWVPYPGMENTVCSGSGPGILKCPDGATCLDTNTNPNYGYTSFDNFAAASYCIFQMLTLDAWTSTLLYPLMNSIGPALPVLYFTLLVLFGAFFAMQLLVAILSSKFAQLSAQRPKKRKKRRRRRAHTPPDTTDEDNDDCESDPDDDGQPRRCRLRIPPLGTRLRRWWRRNWYHFHRTYLMALRRKDLPPWRAFFWDVTYSIWFNNIMTGFILANTVTLGLEHYGMGDAMLHTLEIINLALTAGFILEFVVKHLGCGIVGYWRDPWNILDGLIVVLSIVEIILTYGPASGGGTNTQSLRTFRLLRILRSLKLLARVKALRKLMRMVIKGFVALKDFLMLLVLFIFIFSILGLQQFGGAAAFAPAPPAVGYNPNFDTLWQSGYTVFQLLTSDSWVSTSWTGMLARGTAACLYFITWIVIGNFVLLTLFLAILITNFQSDEDVEPTEEELNSNPYAPDDQSETASTLGGSTLGGEPGSNGPQNALGQRVVGRTQEKDVYAIKKWMVLMGYYHGMKQAEVSDISMRMDDMFTRNQGMFAPFARTDIVNYDERDQARERERERDRDSTNTATSVHGSPGPGAGHGGRSSALRRVSNPLSAALSKFGAQLQSISSGGPVGDRERRSNPETSVPLSPAADVGPTGGTGFRKFFGGKGGGGGEGGSEGKVLGRRSAPLSRAVRNTSAEQPGVGPQMRPMDTVAEEGEQGVNATVSADVTGDRVVRARVPLTVGHKQEMITVA*
</t>
  </si>
  <si>
    <t>C_1050049</t>
  </si>
  <si>
    <t xml:space="preserve">MFVSSIHHTSTAPPSAAQLQQFTLGGKL*
</t>
  </si>
  <si>
    <t>C_1050050</t>
  </si>
  <si>
    <t xml:space="preserve">MELEATKKKLQTTQRTLLLSFSVAGVVDARSFLEHVVKIWEAEGTPGAPGKPQDILKEGLSKLPDLGKCLRREVPSWVCADMNDEQAGVYVRLLGPPLLTLR*
</t>
  </si>
  <si>
    <t>C_1050051</t>
  </si>
  <si>
    <t xml:space="preserve">MQFGGSGGGVSGGGGFGGASGSLSPAAGLQAMAGLPPRPLSAHHSAPHLQLLQALGPLHNLQMPALRPSSGQGQQQSPRLAQNAAIAGAPATLKPEPQQRSDGGGNGGSDGGSNTAAATADSALLPPPPLQVLAPPPRLDAAPADSSRPGSSGVLLPPPLPLNAGVGVGTGAGGGAPAALLEQQLLDLSRKLGVAVGGGGSGGGAGGGGNNELSSNSLAALQMALALLSRGAGGVGVGGAVGRMPPRGGTGGGVRDEAEQLPRQPRSQPQAQPQPQAQPQAQPQPRPQPQAQQHDDGPQGQGGQGAAASIAAGAERKAANAAEPAPELEDAMDTDPDLPHRMPLAGAGDRRRLGHGAPLSDSGMAPEAGDAGAGPAAPPGGAGGASGPRLGSGSGRLMDFTRMHSMGAATGGMGSGMGSGSGVLRTAEELAEAAELAGSGGARGGPLFEDRASGGRLTAALGGGGGVGAGVGDAFSGLLQHGGGGGGGGYRGAARSLSHDGSLRSGTLQQLQMVRDQMHLQQQHQHQQAQQLQQAHHERQEQQLQRHEMQLHQQQQQHAWQERIGGVRPDVPNFGIGRMQSQRRMQLPPQFLQQQQAQQQQFLLRQDQQAQHALHAGPGVHHPNHHMHMHPHSSSLQQHAHSQRHFLAARQHQHQQHGPDFGGPPPPSRPHSMSGLEGSPLHGDGSGSRSTNLPKLNVGSSSHNHNLGGGGGAAGLNLARPAFDLAAELSAAAAAAARSSGGGVAAAGAAGYAGAGRRSLTGGEHLAAGGGRGGSGGGGLGPLGLGLAQHGLDLSACSASELLSLLSPSKRVRVAGTAPPLPLPAPQQEAAEARPQELQPQGGPLARSEGGLGGSGGGSGAAGAAEPMDVSGPGPVPAPGPSDGGGDTRDKGAEALAAAQ*
</t>
  </si>
  <si>
    <t>C_1050052</t>
  </si>
  <si>
    <t xml:space="preserve">MLRDIVQHLLDHAPHAEFFRATPSPVIVHDYRDYVSADADVTLGGMQERAASHGYASVSQFRADLHQLLRNAAAYNGRGGGKHAYEPVIHWAVDLCAAPSKTASAHTTNTTATEGEQQQQLQPLKEQRSSPGGGRPKRPALELQVPPSSFASAAEAASIAFGAGSAAAASTAAAAAASAPAAPSAVAVAAAQASASHDAPQLSSQLPTPSHALHQQHPLPSPQPRGGTAQPSSGGSGTSPQPVDRPCGGEGAAGNSAGTVDVDMAGGDTGGAIGGASNAAASGRTAATSQRRRGSADGEAEVSAGQQSSSPSSGSGGGGAGGGGGSGSHSHSHSGLEALLAACELAASGQDASGPRDRAAGASSGAAGAAAEHGPDAVHAHARPAVGAGSA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VLPTTFVEEEFEVTALPLDCELQVEADGVLAAETYRVTIKSVPRQGLSTMYCMTNVMRFQQQYLNWQIFNWTRLDARHIRIHLQSPAAAAAANQGLAPQRPDLDRCASLPEATMGLSLDLGLGLGALPPALAGAAGHGLPHQHHQHPHQQGLRAELLLGGYGHGHGGGGGLSRTSEDGSGGADSALGPDPGSAGGGRLPGGFASASQLPPPSIGQLPLLLPSPLPPSGGGGLLGLQGGGMGRGGGAGSSGSLKRKSDTGRYNLSXXXXXXXXXXXXXXXXXXXXXXXXXXXXXXXXXXXXXXXXXXXXXXXXXXXXXXXXXXXXXXXXXXXXXXXXXXXXXXXXXXXXXXXXXXXXXXXXXXXXXXXXXXXXXXXXXXPTTTRPAAAFRPAAPPRQRRWGCRCRRAARAARCLSRA*
</t>
  </si>
  <si>
    <t>C_1050053</t>
  </si>
  <si>
    <t xml:space="preserve">MATPQAVTAVIRASRPEFRSAADRLAFAVHAVVSVNGFSLRKVGDSAVDEAVAAGAAALPAEECGLQGWNQGQAEPGGAGVAEPATYGFLYVPESAGMDRQDNKAGAGCYTEQRHAFCADCGEGRGSPAPLLLVKCLNLHSAADDTPGVLLASLADAATGRPPVTLELPVARYVSSGGTYDKMEELIGRVTGALEEALEVPAASRSGAKAAGVSTAGKTAAATPAASTTSQGQQQQPQRGREEGPDPDHDPLRDDRYRGAPRGPARGPPGYGVGAEEDWVPGGVPRPPGMGGGLMLPGGGGGFAGGGGMLVGPDNPIFADRLRHPRMGGPGMGPGGGPGMGPGSGVPGMRWDPIAPEGLQGWHPDDFTREGRAVRGEGFNDIGRPPPGRGPDWDNMFG*
</t>
  </si>
  <si>
    <t>C_1050054</t>
  </si>
  <si>
    <t xml:space="preserve">MSVSEPPASSGPSQPPWASATAAAAAAAAAAAGDEACSSSSAASSSSSSSSATSSSSSFSAAAIPIFCAAACSSIAATVVLGRQGRLPAVRQRQRGRHRRRPAAVRRHCRRRPALHLLQPFLQLLCIHLIASQHANCVAGPCRLPTVHLAHTVIVIVIVAVWPWAWRTRGGVAGAAAAAAADGLLLLTALLLLAPPAGPPLLVRGALGLVRLLVTALLPPGRRPFRRQHRPPLRPQRRQSQRRAGSLQRGRPPTFLVKQSRPQIHHPRTTSPTAPSPPRPSPLPFPALLLRRLLRLRRLYGAAVPPLPRPRQAATHHLGLNSPLLFPTPVVPQSHCRLAWPPTPLSPSPQRVSALWVRPLPIRHPCISPSLRSIPLHPATPPPAAHLAEVLVQHLHKASPRDRRLVLCTAPRLHATTRYVRRLPTAFTPTGCPAAITGPILLLEDPEPRAT
</t>
  </si>
  <si>
    <t>C_1050055</t>
  </si>
  <si>
    <t xml:space="preserve">MSGRELSMVLYSAARLRPELAAVWPLALQALLDEVDRRVAPPLAYAGGPAGAPALQPAPPPLLSGRDLAIIAWALAVLAPGSDTLRRVLLAAARRHQAQPLPAALVAHRSGSVGPEQEEAAELGREEEEEEEEEEEGGVPRGQVPRGVPYHLYGLSQLYLANYAWSMAAAVAADHHHHQQQQQQQQQQQQQQQQQQQQQEKGASAGVQAETLQAAEVNGTWLKLQGARAGASGACSSQVVALVQQAAEAMRQAEAAAAGSVPSNTAGSGVVEGGSAAQRWPCV*
</t>
  </si>
  <si>
    <t>C_1050056</t>
  </si>
  <si>
    <t xml:space="preserve">MWAALLRPAAAGVRSLLACVLLLHTAIAVSAFLLLPRRLAALINRLAASSPLCSRYYSRHGATSAGDDDGDGSNEASGGGAGEGGSAQAEVPAMRLLRRNPWRVSSDVADGAEAEADPVGQPGQAPQGQQREMSLQECMRRYGSVPRMRVVIMVAGTRGDVQPAVALGLALQRAGGHCVRLATHEPYRGLVTGAGLEFFPLAGDPRGMMALTVKHKGMLFGDLRDLAWLRGQYRDIMDSCWEAATSAPSPEGSNTSSASTTVGGGLGVPYKPDLVVATAITYGAVHVAEALGVPLHVISTIPWRPTQDICHPWARGFGDTLAGHCTAMAAAALPQPPPAWVKQYAIARAYAQFAAASVGSVHSAASWWSSALLDHMAHLGIADLVIRFRQRLGLPLLSLRNTGFALYTVPTTFTFSKSLVVRPRDWGPHVEVSGPLLLPAAAAGGSGASDYTPPPDLVEFLARDPGRRHTLYIGFGSMTLAEELQLGQAIKTALAERPGVRAVVSAGGWGCLGLSGKVAEGQQAPDTAAAAAQSRQQGRGAEEAAAAPAGPLPAHHHAKQEETEQVRSCVVQQQPVQQVFVVGDVPHDWLFPRVAAVIHHGGVGTTAAGLLAGCPTFVAPSFGDLYFWGELCARAGVGPAPVPIDKLTADDIGRAIDVLLSSEAARQAAKRAGALLRQDCGVSAAVAHIYRGLSAAVST*
</t>
  </si>
  <si>
    <t>C_1050057</t>
  </si>
  <si>
    <t xml:space="preserve">MHMCGKNLTYTRDTVNRMFFNRFATTNNYTLQRHHEVCSYNKLRFPPDTNLVFGPVSVPCSGTVAVTSNTDNRLTGVQYNYDFSTRCGNDERYGLWELAKRWLQTNQPSIYANIRFYKRKLLLMSEAPACGFRGMANSGCGSSHCISWIRSTPSLTDDIWSKQGLPDATTIFQELGHNIGLNHAGRLYPAAGSDGSSFTVGAYDDMTDPMGGGYPDASRMTAGPVCLSAPQAYKAGWASPVAGDDTGVLPGDFELWDMDEGVNYYFSLPSMHLGDKNLIRIRMSAAFSLTANAAPNNRLLQQAYFISLRQRQSTRGSFDHALRPAFDSRVAVHEYNGTASAKTDNPLVVTGLRQLLTAGIPTTTQVFGSAAFNISRVWTSPALPSKYSDPNIKGGWLTVGVERFTTATGIARVRLCRTTRTLATITVEDCTAGDFDYNCDGLPDSQQDFCDNLINGAGSVRRRELIAAAEL*
</t>
  </si>
  <si>
    <t>C_1050058</t>
  </si>
  <si>
    <t xml:space="preserve">MLLRSLNVLLCLALLGLQSRSNGARAASDDQRPCPFASWRAVIGVLSASTSCRGCDFDAAECVLRCKRCAFGWPAEVDLRTCPTHGTLRINLTPLGLVCTTKVFATIAQAEVAIAYGHMRPADDAWSGSAADEAAETDVIALVQRVDNSTDFVQETDADPADPSLDLRTGDVVDVTVTQAVDPSTPIRRRVLLEAAAGTRRSLQDLSSGIVTPGGRGRLSITSFKKTSSNGGKDFIVGDQPYNLTSLTFLMHMCGKNLTYTRDIPARWS*
</t>
  </si>
  <si>
    <t>C_1050059</t>
  </si>
  <si>
    <t xml:space="preserve">MAARTFSTVAAWSALLLILAATCGVQARPQYWADPVWRLVPELPPCTAHPERNYAELYAPHGAPIPDSTVVFTLYGTDNTTVTSAVCPGETHVLQVSFPQRRLALLTASRGAIVPHAGSISRVLDPNCPQRVDLGDSYYLNNSFKVDYTLPCNATDAQAILFKVTSAPGAQQWRQGNVTIIVDPACAAVACDFRGGNASPSPRPPTSVPRGSPPPPSYGYGGYGNYGGYGGYGGYGHGGYGGYGHGGYGYGGYGYGGYGHGGYGYGGYGYGGYGYGGYGYV*
</t>
  </si>
  <si>
    <t>C_1050060</t>
  </si>
  <si>
    <t xml:space="preserve">MQMKFPEQRLALLTASTGAFTSPDPTTGCPNRVDLGGSSRWNVASSFATTFEVPCNAAGTIQLKVTSAGRGGSRQWAQADTTLTVSSACAVAKCAFALP*
</t>
  </si>
  <si>
    <t>C_1050061</t>
  </si>
  <si>
    <t xml:space="preserve">MHGGDSCLYTVKVWYDEPNNRMRVESYDGEDVVVSAGGYDYTVIPRIDKLFCDVWGGPGRLVYNPLPEMEFWEFGGTIDLDGKEANVWQRQNKAGNKVSQHTFYATPDGVPLRLHTIGVNIMSGSHFDEYLYTFKSFTTGFPDSPDAAALFAVPTVCEEEIEELRRKHAEAGSEAAVAGAAAGIDANAGATMVGKEEQEQQQPKGLDAMSYNLWSRAHGRVHQHAHDYDKRLDRFVAVAAKVQAHNTRPDASYKLKLNQWADWHPEEWRSAMLPNLRLKPQVQQRPDGTDVLISEMPGAPYRPKSTFRGTPGLSRADLPPSVDWRGTGADPGVKDQTFAATGTMDGTWFVATGQRRSFSEQQIIDCAWDYGPNGCFGGYYQPVLNYVAEQGGMALEQDYTYRGEPGYCRASNHTRVGLFSGYMNVESRNELALMEAVANEGVFDEPACTTRMRDLDHTVTLFGYGSQDGKDYWLVRNSWSHFWGDDGYIKIVRGKHDCGIATDPAVALVVDRHVRPEAQAAAQREAARWD*
</t>
  </si>
  <si>
    <t>C_1050062</t>
  </si>
  <si>
    <t xml:space="preserve">MGDGDLAGLGSEDLEDVGEGEDDMDEGDEDVEGDDDDDDGPSDAARLKQAARRQQPAGPGPSSGAAAAGRHVGNLVADGALMMQTGTSDAAILQMETDELLGETRAAYGKGSGVEAVLARLKEALMSMPEHEVPMSVAKGFVEALGLTAEDSLTIKPPSAVTVVGSYAARTAVRPCPTVDVALQLPTDFLTAKAHLNYRYHARRAVYLVAVAHHLRDVSYSLFGEQRLEALHGDPSRPALLLAPAKADGFRLRLLPALAATTFALPRLAPDRNGVRAHAKPTTTAATAPASAKPAATKAAATNGQDQQQQAGLPTPHYNAGILMDMLLPVHAARLREVVSGPSAGHLGDALLLLKVWARQHGLMPPPPPFSSDAASAPASAAKPAVTAASGALAAATAFGGAAGGCLDGCVLSMLVLLLAERNKLAGAMSALQAFRAALALLADASAWSKGLVLARHQAALQAAGVPAAQLAAAPPVSAFKAQHSVVFVDFTGFANVAAHMTKGGLAHAQHVARRTLAMLDAPAEPDEAFGSVFLSPACPAAAFDYHWAVRLPPAAHWPWPAAPSAGAADAGADEEGSNGGSSLCRDRALSRDQEAQLEQLARQALTDRAKIVRVLRRPTCPTAQPDDLARGLVPLAGTSRASDSDDDSDASPDSESGSIPIWVGAVLDPLLACRLVDVGPSADDGPAAARFRRFWGERSELRRWADGKITETAVWEVPQAQRHTIPDTIMRHVATRHLPAGASVAAAAGALDWALSARVCPAGSGADVAAAAAAAAAAEKLGKQLRALEGLALKVVSVQPLSGVARGTAPLPPQPHPLAGGAGAGKGADGGAGGIPRCLDPMEVLVTLENSGRWPDDATAFRKMKAALGLQLASSLSSSYGHHVSASEEAVDVLLDGFAFRLVLYSGRDEAMLERMAVAAASGASGAAAATAAAAAAATPALAAAATAALAAAGGSAASVGVGAGLLSPEESPLLLTWHHGLISQVAGANASYAPAARLAGRWVAAHMMSNHVSPQAVELLVAAAFGGAGVPVGPPPGSRITGFLRFLQLLARWPWSLKPLVVDPARELKEPDRRALAHRFEERRAAGEAPALYICTPRDRDSRHWTSRGPSAPVLQRLSVLAARSAAVLELLLQPPCCAATASSASDAASAAAVAACAAYASACPQLPTPSGLPAEWAAVFATPAADFNVLILLRKEALPHADLALPAGPREALASAAGGPLKKAAAAALAASGLAALLLPPGGAVRDLLQGGGADTAVQQLDAPASGPDALSDALEDAPPLEPPPKRARAFLRAFPDKVVAAKGASKLQPELLVGFEPVTRLLAELAGSYGHLGTFCVDGLGGRLVGVRWAPDAFLPAPLRLNTAHTALPLMLTSSAEQEGKAGAAGGRVCVPNIIAVLREVKELGLGLVEDVVMPPSSAKARAAW*
</t>
  </si>
  <si>
    <t>C_10600001</t>
  </si>
  <si>
    <t xml:space="preserve">MVGGPVWGAFRGRTNLVLQAGGYPTTSDPSNLACAYVVSEQCAKSVGPKGEPQAPAGQGITNHIFACVRGPVWDPQLSHLHCAKFEMPEQCAKSVGPKGEPQAPAGQGITNYIFACVRGPIWDPQLSHLHCAKFEMPGEEPMQVEMQEAAGLGDAAAAAGGTSGPHSGAPPPLPVLVAGGSNRAAAAPLRAERQQQPSSQQRVAAEGLSGGQPEHCRIAGVSLADYTVRDVRRAITAANPAAPPAPARPAAMPCPAPTQQAGDSGPQPAAQSRLAEREAEWQRAAAQLNTTAAQHFHNNPVALDPWLHRTSAAAGLQNTPARELQSYASPSQQSGEGPRRSARLQEQAAGGAGPSTGPATAAAAAAAAVEGDPRMPPPDASLLRGTWRRLWDSHASRGAKVLVYRLQHAYLPCGLYRAGKCIRPRVTTGCGGLGAHCPHPACGPPGPRAWASLTHVFLECPAYAQARTWLQQLWACVAPQAAAPPVTDAGFMLGDRMGMWASGPRGAGALLWSTLRATFLYAVWCAYWSREPAKQTSEHVVREV
</t>
  </si>
  <si>
    <t>C_10600002</t>
  </si>
  <si>
    <t xml:space="preserve">PACSAAPLPQRCGEARGPEPPGYCGNAAPPWCSAAPLHAATPPPAPPAATVLPAGAPNPPPAPQQHGCFPPPPGRAAGAGPRCVARWCHQLQPPRHPNPPPPASARPPQLRVPDGAPHTGKDVVAPHTGPPTILTQTPRKRQQPPNPLHPTPTRQTEQEAGPPAPREGLHKNTARPNPSTNLHHSLTARP
</t>
  </si>
  <si>
    <t>C_10610001</t>
  </si>
  <si>
    <t xml:space="preserve">MQANAAAAATAAXAATNAAGAVVRLESLWGLPGQWDVLHGASLYYPPGPGGLAAVEKGVAVAGLVNEVVRHFIFTAGLLAPSALLAAGGDVSGQTSGLAPLTRTGVPPAAAVSYNPAGPTRTQLYQQSEPTQPADEVIGALRRELAVAATCRILAVARARDNLLAAGPGKKQSWYLAGALEHSLARSAAAVATPAEDAARGAPAPPPSALPAFPAAFALRLPDADRLAVHNEAARLALAQERCLAECRVPAATAPHDVMALSEYFVAGMWVHDRCVEDGRLRAVAAAASASVSGEAGGGLLHPHALPAAALGGLARKLMARQRRGGPTGNDAVVELSMDELTRWLSEAATTLTASARAGAAAAAAAAARERAAMGRVADELTGAVAGLAYDNDTFMRRHAIKVETQVSAAGAREKGSEVLAWV*
</t>
  </si>
  <si>
    <t>C_10620001</t>
  </si>
  <si>
    <t xml:space="preserve">MVSKAVSARLQPALDAVVDELQTAFITGRWIGDNALYLQGLIEWMRLDVGADGTPRQGGALYFLDIEKAYDRVHRQWLYASAEGLGFGPRMLRWIRLITANGSARVCVNGMLSDAFPVLNGLPQGSTASPPLWVIQMQPLTSFLRRQVEQGALRTPLLPSGEQAPPAAHHADDTTLTARDPAVDGPVLMAAVQLFCRASNARVHPDKSKAMGLGRFAHLTGPCPHTGVPFTTGAVTHLGVPLSWDSDAAAADLYTRRARGMAFVARLWAALSLTLVGRVHIAKQVLAAKLAYHFSFLFFFEESSVQG*
</t>
  </si>
  <si>
    <t>C_10630001</t>
  </si>
  <si>
    <t xml:space="preserve">MANLAVREERAAAAAASHNARAALMEEHGERGTRWFHRQADEPAAGAQEPITHLKVPRQPAPVALTGPGTRNTVSAAAAAMYSSTSPTGLFRVQPVCTASQQQLLAAIDRKVPADLQAAAEGSGDGALSDAELMAALAGSANGKAPGSDGVPYEVYKPALDAVVDELQTAFITGRWIGDNALYLQGLIEWMRLDVGADGTPRQGGALYFLDIEKAYDRVHRQWLYASAEGLGFGPRMLRWIRLLTANGSARVCVNGMLSDAFPVLNGLPQGSTASPPLWVIQMQPLTSFLRRQVEQGALRTPLLPSGEQAPPAAHHADDTTLTARDPAVDGPVLMAAVQLFCRASNARVHPDKSKAMGLGRFAHLTGPCPHTGVPFTTGAVTHLGVPLSWDSDAAAADLYTRRARGMAFVARLWAALSLTLVGRVHIAKQVLAAKLAYHFSFLNPSPAQLKELTDLVDHFAARSMHAEDASLVSHGNPLLLPKRETACLPYKDGGVNHVDLPAFLSALQAKTFALLAQPGRQPWKMLTRALLTHVRPDSATTWAWVYSDAPAPAGLPARLAAAVGHVRSAGVEQHPPQPATQPPAAPPQWRVSLDQLWVANAAGAVSYVHYTGRLLEPGPGVLPPA
</t>
  </si>
  <si>
    <t>C_10640001</t>
  </si>
  <si>
    <t xml:space="preserve">SLPARDNTAVTSSSSSSSSSLVIAVSFQSLAYCSTATSTTIFAISISNDPQRANAGNLIRSPPPSLCPLARRTG
</t>
  </si>
  <si>
    <t>C_10640002</t>
  </si>
  <si>
    <t xml:space="preserve">MSAEPAAKRLTNMDIAKMVVDVAVEQYAKDWKETAITLEFSTSRQQSGAIPALQFLPQTDAWVFRHAGMQFRVPREKGPSGFNETLEMLSSMVLTTLGVYGTLQPKTRYPYRDEEDEEEELVTAVLSRAGKELTRMVVCKVPSEEVTPVDLVRGLRTLMYMQ*
</t>
  </si>
  <si>
    <t>C_10650001</t>
  </si>
  <si>
    <t xml:space="preserve">MFPGAERVTPVQYDVRLTLEAAASASAASVVCSDALIAALRAALRSSGSSGGSGGSGSSGGMQAAMQSAEVTCSSQAAAGSASSGRRALQQSSGTTTGTATGAAAATCALGTGTPITLAFEVPAPNTTSSSASPNASAASTPTTTVATDTEKAAAAADSLKAQLYGAVTAAAAAAGGAVGDVSLCGGTGGLTSAADVQVDTVFRASYRVALSSKGAETYAAACSSSSSGSSSSGTDAALVPAAMAAALCADCTACAVLPVPVAAAAPSGGAQLNGSTSLPQGADASSGSSDGSSGGDGNGSAGIIIAVAAAVAGSLAVAAAAAAVVVVRRRRRQRRQQADQKLLGGNVDLGSGTAGGGGGGGGGDGGGGGGTSGGGSMSPEVVEVESFDDVDRDSDGNARVGAGAKDRAAPIPPAGAAAAAAAAAAAAAAANGTEVVQLRLQFYNELLLEHVDDAACATGGPGSPKTLAPAAAAAAIAGGHADVATSSANAAAVASMAAALPGCLYSPTKEREEEDAAVAATAVAATAAAAAHRAHVAQLDAHGPCSAPAALEGALRGGGGGGSFGAGTNGGAARSRFMNSSTFTACPPGVVAGGSGSSNGGDLTATGADEVTLSGEGSYVAAAAFAQPAGMTVRGGGGGGGGGGGGSNDSGSRPGSPAGVPARVGXXXXXXXXXXXXXXXXXXAAAAAAAAGPGHWSSPLPPPLPRWDFVPLRKHLSSSRRNLSPLRPQTPTEPQPLEIAAGGRVGASPPPPPPPLSPSGSSRYIANAAAAVAAAALSQVASELGGPINNTQRLRSPQQLSMRHSINGVAPRPLGSAGAGSAAVANVGSAAVADVGGGSGNGMAGMIRGRASVPAPTPLARTTSDAGDAGLCRLASGGGSVGGGSLRRSQVPMLPPSHAGDGAPRRRGAGRADPCQ*
</t>
  </si>
  <si>
    <t>C_10670001</t>
  </si>
  <si>
    <t xml:space="preserve">MEPLVRWLHAGGRGYHYGCLTPSENLQYHCSAAAYADDLAALTNSLDDLQVQCDKIASYAEWASLRVNHTKCATTAIWHDKSRSDPNLDGPTGKATLATMRRNMTNTIKIGTTPVPYFPPTQPYKYLGVQLTFSLDWSAHVARVTEIVKDKGTAIATSLATLAQRLRMIQQSHHLTTLKQMTLAKEYGVTLYQNGSAFTAPTWSIAAALEAEAEARGVEPLPIEYVLPLADLRLELSHLVDRNTGKHLITSLDLEKHMGASRVRHKHK
</t>
  </si>
  <si>
    <t>C_10680001</t>
  </si>
  <si>
    <t xml:space="preserve">MGGMSVPPRRRDGACTQWEADKFFLREAATSIHRRHARQTRDGLHGVVLAADTAAALADRPGASAAQRQAAAMANLAVREERAAAAAASHNARAALMEEHGERGTRWFHRQADEPAAGAQEPITHLKVPGQPAPVALTGPGTRNTVSAAAAAMYSSTSPTGLFRVQPVCTASQQLLLAAIDRKVPADLHAAAEGSGDGALSDAELMAALAGSANGKAPGSDGVPYEVYKVFWALLGPRLCAAAAAAFAAAADAHDGGEMAAALPASWREGIITLIYKGKSLDRAELASYRPITLLNCDFKMVSKAVSARLQPALDAVVDELQTAFITGRWIGDNALYLQGLIEWMRLDVGADGTPRQGVAVCVRGGSGVWAAHAALDPPAHCQRLCPRVCERDAL*
</t>
  </si>
  <si>
    <t>C_10680002</t>
  </si>
  <si>
    <t xml:space="preserve">MSVMMPSRQEAGSAAAISPPSWASAAAAKAAAAAAHKRGPSSAQKTLYTSYGTPSDPGALPLAEPASAAISSASLRAPSPDPSAAACRSAGTLRSMAARSSCCDAVQTGCTRNRPVGLVLLYMAAAAAETVLRVPGPVSATGAGCPGTFKCVMGSCAPAAGSSACRWNQRVPRSPCSSISAARALWLAAAAAARSSRTAKLAMAAA*
</t>
  </si>
  <si>
    <t>C_10690001</t>
  </si>
  <si>
    <t xml:space="preserve">MHRNPQLWRDPDRFNPERWAEHVAARRQAAEAEAAGAAAAASKGQAQGKKGGKRQGGGEGGAAGTGYDGMHTVEPDPSDAVAATGTDETRASGAAGADRHQDAAAAAAAAAAAASSSAAAGGEASEAPLCSPLAFMPFGSGPRSCLGQQLAAAELKAALAVLLCFLALEPTGDPADEPRPAAGLFLRPAGGLHLLLVHRQRGQRAGAA*
</t>
  </si>
  <si>
    <t>C_10690002</t>
  </si>
  <si>
    <t xml:space="preserve">MNGYNPQAGHFVVSPDKPMGKRFQLLHNGAFSFPLAHLLHGPGGAYFATNVHAGGGGGGAHHAARAGAGLHHSRLGQHSLAAPQLRVLIRGTCSACTRRWMNHCCGLIWPHGFNRICFWEF*
</t>
  </si>
  <si>
    <t>C_1060001</t>
  </si>
  <si>
    <t xml:space="preserve">MRCDLKQALKAVALSDVASTARSSVEAAACWGLDAGAGAGPDLALYHTYVHLDFLTNPSENSTTGRSSRGGRPWGLGLEAALAGAAGQPAVLVVVDSAGAIFRDPRGARALAAALAALGHLPPPSPAAPPHADGTTGGAATPLAAAAAAGDGHEDAQGLGGGHVGGGGAPGRLQLASALPPADMEGVIRGFGALPVALAAAGGHPQPQPPPQPQPQSQSQPQAVVLPRPCAVVGDLLAAARQQYQQYLPVLHGAALYHSHSHALCDGSGTAALERQGTSGVLMSPPPAAGAPRVPAAPAGGGGTPPVTPPGQLALGASPLKPQSVSVGMGVAGTAGVAVAPALLPGQPDMGDGPVRGDGPGSEKGIAQLPGGGTAVAAASAPADMMLMTAAAPPPPLLLAVSLPGAGPGMGGRTGSRSGCALSAAGAPPGPPPPPPGVLVGRGVSVRRSVSFNSGGDHAMPPVSGESALGGAGALLGLEVVSVAAGTAPGGIGPASGPAACLVQSLTPPVTSAALSQLSQQQQPPPLLKQHSQRAAPRADPPPVRYGSFMDLAAAPLTAGGTAHASTIDSSTSSSRGDAFTALTSPAAAAAAAPTATALEALQLANGSIASAAPPGPDQQLVTQLAPYAVEAARRYAALLEAAGLWRPAAAALEACLAAAAARWGPRSVGLAGLLAQLGRLQQLQGLHVDAEVTWRQLNPLDTRAAPGSGGVGGAHGPRTPPALAGQVALAEVLASLAGVGVGAGASLVGSGASGGGGGGGGGQQAAAQAEALLRGAMAALDTALGPAAAETLAAKRALGGFLVGARRWMEAEVVLQSLLEAEEAGVPAAQEQGAGYRAAAAMMEEGQGGGSGGLLASPVAAGLAAAAQGPEGSLARALLSPQLTQLAQRPSMLRRASTSLLMFGESGSGSGSGGGGGGMGRAPSRNPYRHSPASIGVAAAGTVVVGGARLSSEVEGGGNEPAGGVTRTDSRRQRVAWAMDAGSGNGSDAAGAADAGVVSGGGSAAASPSAASGPAAGSGSGAAGRRRGSALAASASDSVAAAALQALSPPWQAQAATAAAAAAAAAPAGGPQPGATDPILWSXXXXXXXXXXXXXXXXXWCVGLLTASLSELQSTAPSRHAG*
</t>
  </si>
  <si>
    <t>C_1060002</t>
  </si>
  <si>
    <t xml:space="preserve">MSTAAELLALQSNIKKDPDGYKDEFLLQYRHYQALLEIFKLKPSKDSREFGEVVMFMAQNFMYTVVSDDNEAAAKRGLAVLTEMWRRHVWRDARTVNVIGADEVLPGSGP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AKAKAKPAATAGRKGKKGAPANEDDEEEEDVEEEESGSDADLEDLDSEESEEASEEDEEDDGGRRGKRGGKPQPAKPKVEAKPDSIASLKRKLAEAKEKAAAKRAREEPAGDGEGGEEGQAPAGVPIEAERILTQEDFDRIKRLKQKALVEAALAKAGVTSAASKAKKQRALESAEEEAAELLALQERLTTIGESKVNAADLTGKHKARKDKEARLASVLEGREGREKFGARSSLKKKKTAGLSEREKQRRKAMPMAARVQQIRRRNAAARGKKMGKNFKGH
</t>
  </si>
  <si>
    <t>C_1060003</t>
  </si>
  <si>
    <t xml:space="preserve">MAPKKDEKPVTAEAGAEAPAKAEAKPKAEKAAKKAKKEPSKKAAKEPKGDGEKKDKKKKKSAVETYKLYIYKVLKQVHPDTGISSKAMSIMNSFINDIFEKVATEASKLSRYNKKPTVTSREIQTAVRLVLPGELAKHAVSEGTKAVTKFTSG*
</t>
  </si>
  <si>
    <t>C_1060004</t>
  </si>
  <si>
    <t xml:space="preserve">MSGRGKGGKGLGKGGAKRHRKVLRDNIQGITKPAIRRLARRGGVKRISGLIYEETRTVLKTFLENVIRDSVTYTEHARRKTVTAMDVVYALKRQGRTLYGFGG*
</t>
  </si>
  <si>
    <t>C_1060005</t>
  </si>
  <si>
    <t xml:space="preserve">MARPRSAACVSGRGMQLLLPALLAMMALGCNCQSVQVDGSRVVEVLTRLANMSDHENPAVTRILFSPNDMLARKFVKDLMRENHLTIREDAMGNIFGRLEGTNPAAGVVLTGSHCDAIPLAGMYDGTLGVIGAIEALAALQRAGYKPSRPIEVLMFTSEEPTRFGLSCSGSRAMAGALTPQVLESKLDSGGRHFLQVANEVGYGGVSTQDMLAATRVAEGAVSHFVELHIEQGPLLEREGLDIGVVTAIAAPAALEVQFVGDGGHAGGQLMPDRNDAGLAGAELALAVERHVLATGSVDTVGTTGTFEIAPGAINSVPREARLAIDIRDIDGPRRDQVVAVVLKSAEEIADKRNVRMSSRVINQDPPATCHSDVVEAVAAAAGALGLRTKHMVSRAYHDSLFMARIAPTGMIFIPCKNGWSHRPDEFSSASDIANGVSVLALTLARLSGGSWPKAEL*
</t>
  </si>
  <si>
    <t xml:space="preserve">MARTKQTARKSTGGKAPRKQLATKAARKTPATGGVKKPHRYRPGTVALREIRKYQKSTELLIRKLPFQRLVREIAQDFKTDLRFQSQAVLALQEAAEAYLVGLFEDTNLCAIHAKRVTIMPKDIQLARRIRGERA*
</t>
  </si>
  <si>
    <t>C_1060007</t>
  </si>
  <si>
    <t xml:space="preserve">AGVGVHLLEHLVDVQLVGLHSALLLLLVLLLAIALGLLSSLLGGLLLGLLGGLLGLGLGLSLGRGLGASLGGHGLLVLLGGHWPGRGERLFDPTAWPGRAASVLGELHISYDGWSRQGQDLWQEGREPQRQGRPAVPCGPHCALPEEGQVRRAHRCRRARVPGRRAGVPDC*
</t>
  </si>
  <si>
    <t>C_1060008</t>
  </si>
  <si>
    <t xml:space="preserve">MRAPPSYPNYPSPSLXXXXXXXXXXXXXXXXXLRIDGAFKNAKKVRTTDGERAFKESTTVMNERGEIVGLYLGGGGLLELEDALRRLAQRNLSLKKSQLGMIYVDNSHTTGKLLERCFPGMPPGGGIKEDLFHVERRITDTLPSDHSLRATFIADIAGAFRVRNKEDEKLAASKGWPINDTTCRSFIPPPKELLERFEKEVAAGGLGAAAAVAAAAAAAAAAAGLRAHAAEEGGGAGALEPLAASVGEGQRFFLDCLTEAAEVAGLTLADVAAGVALSGLVGSGLGLGPGPGGSGGGGRCAGGEDHPARAAAAVAPAAAGGGARVGGRDAAQAEVRVRARASLADTLFALGCGRLFEGSPQQMWASLSQLTPLPDDTLVYCAYEYTQSNASEEEEWR*
</t>
  </si>
  <si>
    <t>C_1060009</t>
  </si>
  <si>
    <t xml:space="preserve">MHILRFAVTVDPANSALAEGKAAIDAARARGEPTVHSRLGDEKATNPFLRPHDPAIRQQLGFDAAAPDWQVFGAIRAAKDRF*
</t>
  </si>
  <si>
    <t>C_1060010</t>
  </si>
  <si>
    <t xml:space="preserve">MTMGSLAAQPWPGDAFVRHWGRPEPWRVLSLRERRRLLCLAASSGHAASLASAVAYCDCGLHVHALESAAAVGDIAACATLLDAGCQWAHSVFAAAAGAGHLPVCRAFWAAGLRPPPPRHTRSAAVEAACRGGHAHVLHWLEEQRRRRSLSPLSSSSE*
</t>
  </si>
  <si>
    <t>C_1060011</t>
  </si>
  <si>
    <t xml:space="preserve">MHGFAALSAAHGGHTELVRRLLDFGRCRYQTIAAGRRSGTAADDGNGARGGGGCDGGRLLDGVTRPHRQGLMTTHAFGCTMEEFVEVYHAYLEHEWPAIAAAAAGAPGGAGGGGSGGFSLRELHSVLLQRAISSPRPDGSWADKFDFILARQRELEQELAGAMAGAVADTGPRTGVAAAASGPGAADGGLSAAERANQQAPAAGPLLWPGLDDPWSVWEGALKAAAAAGSAGALCFLLDECGLQPTPAFSEWAARSARLESVRLLHARYGLRLDERLLAAALAGLRGPGGGGGVHVAACGCDHGYGDTYSGGGFNRCAAEAVALVRWLLEQLAAERAEEAEAEAEEGVGCTVTGSGGGAPSQVQNTADGPPWTRGRSRTHVRRLGEAFWLAVLEEACVTGVSDLRLLQSLAARADAEREEEGRQQEEQEAGEEGKRLREAVAARVVQKLLMGGSPAAMEWAAHRLRAQCSGLPPEPQLLTPAQLWVAACGGNFAAVRAACAAGLARIPDWLPDCAYDATLQTGGYVGALRFFLEQPQCRGARSWWRLWRRLRAAQADPRRRLQLAPAQEEWLRRRQEWQEARERRLGRGGLCGVLRGLLTRVCGGRGAGGGVGGGTNDGGETSEEELEEDRKDP*
</t>
  </si>
  <si>
    <t>C_1060012</t>
  </si>
  <si>
    <t xml:space="preserve">MEASADAGLTVQLHCADQASDCELRWVAGQPYGSHCGVCPALALALRASMDLTAAQLRVTRARGPPACADEHEVVCAAMVADTDSGSACEASPPAVLGACKATCKACEPQQAATADSGSGSDGGGSGGGDGGSGEAGCFDAADMCGWWAAHEPRICDRAAADMQRWWWVAVACRRTCGLCGGGGSGGGGSGGAGTGGGAAAGSAARLRAAASYGVQVGEDVDGTPRVAPYEALPPEPNSCKDKETKCSEWVAAGECARNAGFMADACAASCGTCPVALNLPRPLAKVRLNNGVLMPTVGYGCAGLGESAGDTVQWALEAGYRHLDSAQAREWYREDLVGQALNRFLDESAASASAEGGGGGGGGRPVTSKLHPRHLGYEVTLRQFNETLKDLRSGYVDLFLLHYPECWGDLCGGVAPAGTFPDSWRALEDLYEAGLARAIAQNLQLYDWSLTPAQMRRIESL*
</t>
  </si>
  <si>
    <t xml:space="preserve">MIQANAAPSAVARGAGRPSTSQQPYHPGATATGSGGGAAPALGFGDAGAGPGSPDMVMGGGGGGAFGFASGNAAAAAAAGGSGTPNMGGFPGHMLSQQQAQPHQQQQQMQMQMQMMQMQQGGAGAGAGASQAQLLQRLYRTNLTPQPQSAAPGQLPPHPDFPPAPPGAAAAASPYNAESPSPPPTAGRHMPGAPSISGMASLVLGASRPTTTTNVNGANGANGANGYGMSPPMTAGSGGSRPRTRGASAGTLADLSAALQKSIAAGMGEWDLTADGLWGHPEVQERLLRGPLGPEVLKHRYRMEERDIIALYRLLYSYSVGFFTDVQSLVEGSVMTAPRGVAGGGGAAAALSGLRQELLENVFRAYASLWDEALMIVFDSEMAAVLAEKTAALQALDAGVVELEALRQENEQLQARLADFVTQNIDNMLATRHMKHATNAMEGQLHSLSAANDQLVTHMAGHAVQVTTLERQLDAARAATRAAEARAAAAESHVVTLKGVVGDQNATLSGQFFQIKELEKANAELQESLRQMHRRRAAALASLGGGAGGGATPEPSDGGAAAGLLTDGDDADGGSAGGGRGRGGAVPDVAMLNADELERLLADKSRAFALLHADFVVKMHELDDQRSITAGLREDIRRLQSDVAAAEGRATDSARVADRYKSRWEGGRMAMEDLEGQNRRLTSKNADLVRSYWPLMTRLKEAEADAAAARQQAAEDRAAVEAAAAEAAALRQANEAMEALAAENRAMREEQESHELEVPADLLAMLSAGQAASLRRFARCCHRRVAHLNQQVVGLVDQLTAARFQIMNLTNGNGSPSGAAAPPLRPNPFTSATTTATATATATPPASLAGPPTPSGGSFVGGFGGLGSAPGSPTRLGLGGGGSAASTAAGGFLGFASLPPEEELQRLRAALAGRDRWINVLCRGMTQVVGIMESLMSKDGDSCAALRLEQQRRRRAAIRAARRAAAAAAGQPYESAPPSPVRRGGGGAAGAGADAIPDASADADSEETAVVAGEASSASAAAGGGAAAGGPGELSLAPSGGLAGGASGFGDAGVEEEHEEEQEEEEEGLDEDPAXXXXXXXXXXXXXXXXXXXXXXXXXXXXXXXXXXXXXXXXXXXXXXXXXXXXXXXXXXXXXXXXXXXXXXXXXXXXXXXXXXXXXXXXXXXXXXXXXXXXXXXXXXXXXXXXXXXXXXXXXXXXXXXXXXXXXXXXXXXXXXXXXXXXXXXXXXXXXXXXXXXXXXXXXXXXXXXXXXXXXXXXXXXXXXXXXXXXXXXXXXXXXXXXXXXXXXXXXXXXXXXXXXXXXXXXXXXXXXXXXXXXXXXXXXXXXXXXXXXXXXXXXXXXXXXXXXXX*
</t>
  </si>
  <si>
    <t xml:space="preserve">MAARVAEWYLGTVSDLRVALESDLVGYKAWVRHMEAVERAHREVLRELAQAAAGCEERDRQLAELRDRTLTLEQQLRSKSAEATSADTRVKALTRELAEERKAASAAAAAARATAAAQLDAAIRQAGGAEEAAAAASERAAELEGRLTEANRQAAAAMAAAASAAAALEPLRAERDRLKAHVAASAPLLSAMDRAAGALGRRLTLLEDTVATTAAQQQGSLEAAVEGLLGCVESALDAFGGTARAAAGDATPALLGALEGLVTQLLATLSKGGKEPMQSLTVLKAQLARDDKELAGLREALAAASAAGEDAARSAEEQRRAAAKAAAAASAASAAAQRDGRRAVEAETALRRARAEAEAYGRSHAAAKAAAEEAKKESERLQRRLEVTESDLIAARRQQSLTDSAAAASAAQRAELQRRVEEVEAAAARDRDAAREARGRAEAAEQAASAAAARAAELEAQVAAASRDVERLSAERASALTSLGEARDKALGLEQSMLEMQAKHADILRHDESVEEKLRHALFEAEACRKRAAEAQREAAEAAVRAEALQQQCWQLSVAMQAKAGEKEEALRALVEATHAVEAKKQQQT*
</t>
  </si>
  <si>
    <t>C_1060015</t>
  </si>
  <si>
    <t xml:space="preserve">MADVAAPAPAKSPAAKKAAKAKKVATHPPYITMVSEAILALKERDGSSIPAIKKWIDAKYGKDIHDKNYPKTLSLTLKTFVKSGKLIKVKNSFKLSEEVKKAAKKAATPKKAAAPKKEGAVKKTKAPKKEGEKKPKSAKKAEKKPKKEGEKKKAAKPAKAEKKPKAAKPAKKTPTKKAAAKPKAEKKPKAAAKPKAEKKPKAAKPKAEKKAKAAKPAAKKSAEKKPKAAKKA*
</t>
  </si>
  <si>
    <t>C_1060016</t>
  </si>
  <si>
    <t xml:space="preserve">MAPKKDEKPATAEAGAEAPAKAEAKPKAEKAAKKAKKEPSKKAAKEPKGDGEKKDKKKKKSAVETYKLYIYKVLKQVHPDTGISSKAMSIMNSFINDIFEKVATEASKLSRYNKKPTVTSREIQTAVRLVLPGELAKHAVSEGTKAVTKFTSG*
</t>
  </si>
  <si>
    <t>C_1060017</t>
  </si>
  <si>
    <t>C_1060018</t>
  </si>
  <si>
    <t xml:space="preserve">MEVDKPEVPKENGAEAVASAAAPATLEDKLKSVVALVEKSVKAKDTRLLIGRLLRQTATVRKQLTAANVKAFLRQTLPADLESRTFLTGQVEQAASSSMESDEATTAASCESTSVLPEVELYAYLIVLLFLSDRQEYKLARTVADAAVARVGQFNRRTLDVIAARIYFYYGFAYEQTGELESIRSSLLALHRTAVLRHDAIGQETLMNLLLRNYLHHNLYDQAEKFRSKAQKADQWRSGQQYCRYLYYLGRIRTIQLEYAEAKDCLQQSLRRAPSIAHGFRITVSKWLILVRLLLGEIPDRTEFAQPGMSAALQPYFELTQAVKAGDMRAFKQVAERCHDVFLADATHNLITRLHHNVIRIGLRRINLAYSRISLAEIAAKLHLNNAEDAEYIVAKAIRDGGIDAVIDHDGGFMASRERPDVYSTAEPQAAFHARIAFCLDLHNEAIKAMRFEPDAHRRKQETSEARQERLAAEQELAKALEEDEDDF*
</t>
  </si>
  <si>
    <t>C_1060019</t>
  </si>
  <si>
    <t xml:space="preserve">MESIDFTQTGFALGAGSESAHGKNADGSKRRVRRVQVELTELQEQLQRKTEELKHAEEESIRLRQKLKLLETVLPVREQQIRILQGQQQQQHDVATARPPPRLMIKELAPSDSDASSSMDLALSPVDVATPSASVDGRPLLEPAPSDSGTSAKYDLSVKGHGAQLFLVPTLFPPPGLQAKAPEDADGVLQRFTVLWNKTVREAALLLTAHDARPHDPRPAMKLAALRDSTI
</t>
  </si>
  <si>
    <t>C_1060020</t>
  </si>
  <si>
    <t xml:space="preserve">MRQQQVAAAAAVAAAAGATVAKGSPIEGGKNMMDAADADVGHGFGEVETCQLTKKELAIGLHLVLGEGMSEFVSMGVQPVLFAEYLEQIKTACWAMWGGPGLPPANMVRQRMHVALTSPLAARLLELDVNNALAAKGVRVGPGGGLMHLSPLPLQVPGLLPMQVPGLGGVDAAVMLGSPSGSHGVAAAMAAAAAAAAAAGRSWPGAPPGVVGMLPPMQHFGSLAAAQAGLAQMGAGMIDPAVLAAAAAAQQQQHGAAELEQILLRQQQLQQQKQESHDEAQQQQHLQQQKQQAVAAHDEPAPKRKASGGRGARGRGGSGGSGSGSAAAASATAAADAVMVQEAVGDVTLERDADAAPPGRWPSRGSGRQQGDAHARSSAAGAEVAGPAGKSGAVAGAAAASLSRLEALMAATEHVAGLGGDEEGAQEASVGGAAAHGEAAAAREAAPVPMEEGAGAGADEPLECEEDIFNAAAAAAAAAAGAATATVGAKRRRTAGGGSADLGPAGLLALDRTALLLQAAGAAADADPELRAAGLGSVGGAAGAAAGTGVMGRGDLDGGDSDDDGGVGGEDGEDDGGDPWLGPPVARSSKARRALAGRGASGISTGGAGGAAAAHLLLGGALGALVGVGRDGRVLPDGAYTAAAALRRGGGGGDDDMAMGDGDEEGDYMMGGGGSGGMSGGRGRSPAVGGGRGWPSGKVSRDDLKQYYHLQAREAAKLLGMALSCFKKVCRRLGVPRWPARKLVCLHRMATTLRSMTNMSPQEKQEAMRRVKQNIDDILEDPECAVYEDIRKLLHGQYKMRTNQRQVRGKSGRSSGAARRRNSGGVGGSVSGDGEEWDEEGDDDDMMGVMGAAGVDMGAAGME*
</t>
  </si>
  <si>
    <t>C_1060021</t>
  </si>
  <si>
    <t xml:space="preserve">MWAAEIRDRTSGKRRWLGTFNTAEEAARAYDTAARAIHGPAAKCNFPEGEWGEEEDEEERRMAVAHNRTGAGRPRGGRTRAGRTPRARQTYDDTDDWEDEAADEAAAAARAAAAAARRRAAKAAAAANAAAATAAAAAAAANASRAARLQAQQQRLQQQQQLALGGEVGDSFEDWEMGFMDAHMMGGVGAVGGMGMGDVGASAAGGTSDDLDVDVDYDDGGIMGGAGGLHDGGGSGGADSYDSDQYIGPYGGGDGGAAAAPGMQQLHMQMHMQVQLAADSCRAAAQSARCSATAQLALQLAAQGVDTSSLCLGGAGVGIDAGADGSGLEGSGSGLEGGEHHGGADGGVDGALSLLGSGISGFNGLAAGGDELALCVADAWPGEADSLAPGQQPELEPAAGAETHLQLQLHLKQEHEEQGLHALATGHAALGPQAAAGAGLLRDGDYLAGAGDAFPSFHAFSGGYGGDAWDAFNGAGGLEDLHQLGNLDHDPAADM*
</t>
  </si>
  <si>
    <t>C_1060022</t>
  </si>
  <si>
    <t xml:space="preserve">MEGFAHGGTEHTGLRSSGAIPVGSRFMRSSVRAAWATQQAEEDLELEEFRALETQIKADVVGAGRARQQQPQQQDLQQQQQQQQQRVEPGDQAQRAGPASGLLSTSRSYAALHQQQHTRPPMPPPAPRHASGAGGAVLLGRGGPGASHSGGASQPQQQHDRYGGQTGRPVSRHADELGADSSGFDDDGDDGETGGDLGLGAQHSAFIGVGSPGAGVGAFGRAEPSRGAGTGGFGGSNGPAAGPRGPSGQQAAGVGASGAQAAGGGFDDADAWNDSSSFLGGAIGAGARGGAANARGDRGAAAAGGAYSQPPPRNNPPQQRLDDPWAAPPLGAATGDDHEAWDGAPEHEDDEPELVTQGAQAGASGHPHQRDDQGGMDQPFVRALFKQQQQQQRPQPGANARQAGAKAAAGAKGKAAEPAGPSPAEVERAQAEEQARWEAHREAEEGRLRRDRRVLEKQSKALLKLPNKKERSAMEAAEAALEAERREGRAREARHKLTVERLRRQLVELQERNHELREEVRWHEAQQLERGWPGSATAAGAGAGGKGGKAGQAAKPAPAARPCRASATQTEPLPFLPPLEDAAAAPPPCSGSGAHEADEGYRYAATEASQYVGGGRSGSNVGAARRPGTAGATANAARDAGANAPGGRLRQVQQQPPSQQASERSHAGPGTARAYPQQQQQQQQQQQQAQQQQQQAQQQPAWRVEREGGLLWKSAGAASASLSPDLDFADGTSNDYYGHDDDEEAELDYVAADDEDELAFAAAEAVAAEGYGTGGAAHSYGRLPGNGGQRQPVQRPRPGHGSAVWGQGGQGQDGYGHDQGGDQGQEAQEEFYDDDDGGGMYGLHQQGQAGAYGGQHQQQAAPGPPGPRGHAAARAAVGGRGQQQQRGHAAFDDQELVGDGEYDPQAEEEEAVEGLGSEELAALAWRQHQDFMARMGLPPGSVATQPLHTQPGVGPGAQAGAARQAAAAAAAAGMRVSSGAPLQPQQQQQQQQQRGAAGAGAAAGPVHPPAHGLQGPGGRPTQQQHAQQQHQQQQQYTQQQQQAPVDAGCGLEGGDSMSELNGVSQTLAALRRERQVGATAAAAAAATAAAGAADRGGWEATAGSAAAHYAAAGPQTRPAASRQGAGGNGHGPRAGAAGLGLPMGWQDGGLGGGPEGSRGGAVPAAVGGGPGSRLMENSAAGAAAVAGAVAHQQLHGGGGGRAAAGATGVRDVAAGGAGVSGSGVAGVLVREVRHGDGKLERVYSSGARLVMFANGTRKVAAADGSTRVYFTNGDIKWTSPHLPPAAAAALCPAAAAATGAAAAAPVVHYFYSEVGTWHSTYGGEGGVEVFYFPSGQVEAHHPGRGKEIAFPDGVLRVVTADGDEIDVTPQQLSWAIQQPEPDVSVLGDDEL*
</t>
  </si>
  <si>
    <t xml:space="preserve">MAFAIKDVIVKRAQQQLPGESGLLQVAVDGLASLASAASSEGTDGAQDAVCKVDAADSALSAQLQAWSSWTSDALATGQQGVQQPQYAALANALAQAVASEVVPGSSLGAIAPDALDAAFAVDAAGANAVAPERLSHSLAALATACGADGSAAAAAAVLELLLAKLQPQAEQLLRQAAAVTASSSAPAGAGAGDGNDSDDELDKLLAEDAVAGGDEDDVSPVSDQTQVAAAPAPAPPQAPAAAAGDADDDGDDALSLGLSRSTSIASASAAPAGGAVATAVARVTLGSAVQHDSAKSLGGKSMGALSRALSAASSDGLDDLPDNLDAMETRGASHGAAGASKGPRTKPLLAGLMESEQGKGSMASMPTDLRDWSNLKNRQPGAAMVVPPGHPPPGARGGPGAVSMRRPAGGHLMPLSGKPGAPGAAPAGAPPPPVHAAPPPLLSSRTDGPKANPLHNALMNSSAVRQSHDRAAQQQQQQQQHHHHHPLLQQHGSHASSGSGNSFVSRKESNNSSGIPAGRQRSLNSHMSRKASISEPGPLGPQAEWKQLPALGHGVRLHPHELRQPSSGNLRGSVAAPGGSVSKSVAISLPGLTDDKLPALPALMEGEPGPQTA*
</t>
  </si>
  <si>
    <t>C_1060024</t>
  </si>
  <si>
    <t xml:space="preserve">MSECVYKKVEGIGHVAVAAKVSEFASAFPPGWIQLESLQITLSDIPQHYMIATTPTSLVVAFMGTKRWEDLLADANLLHTPVWAESAALAADASSIPAAHRGFLERARAIHVEQLYELAVSRGLRLVLCGHSLGGAVAKLCTLRLLRELPDWPRPRVRCIAFATPAVGNAALAEMVANAGWADHFASYYLPEDQLVRLISFSQARTPTPSSSPSSPSASASASASGDVAAGVSDAESAGSGAGRPLAAAALRQREQLQVENGGLPRVESSSSVGSTASLASTGSGSLLGSAGSGSLLGTAGSGVWSTWTSSVDGSGGSGTPLARRSLSLPVSRSSSLTGLQSSAAGLARLTHTESLDEEQAGAAMEEILAPGPDALEAAAAPGGVAALASAAAAQPRRRRRRRPWRRGQRHWGVRLALKRRRAIRRLRHLAAKARIPLPKALLPVSRYHTFGEQWFITEDGALSPEQLERRQQRERASQQQPQPAEAPDGARGLFSHHRMLAYRQRHLDLVRSMCKRATAATGPADCPSEMSMDGAAEALASLEQLASSSNTNTAPPRGAGAGSAAHSTVLGAPAPRAVQLIDSLVPRIAVHRASLRGILPCEPEPEAAEEAQPQPQTHQPQTRAHQAQTHQAQTQAHAAAGTEGHLVQPSASTPAMGAPATAATAGAAVSTVKGGSWWAGGRARSAPAASTHVSPGRAAAPADAAAEPMAAAPAPSLTPPSSASPRQPQPNLLRWMLGGAAADGAGHPAGRGRSRSARSRGAAAGTADEPVQLELELEGANLQYCRKVSVSLVRSSSSNSSAGASAVNVAAGASVAAPAAMASGSLAATSQTPSELSAAPADAASPAAPHSHSAAAPATPEQPAHVPAAPETGMSTTTSTEVPCEVVQVLYAQPYTPAANPPPLHPVSLISNTLHHFTGSLIRRYLRPADAAAAAAAAATAAAPGLGLGLARXXXXXXXXXXXXXXXXXXXXXXXXXXXXXXGMELVRVSGMSGLAI*
</t>
  </si>
  <si>
    <t>C_1060025</t>
  </si>
  <si>
    <t xml:space="preserve">MPQNYPGKPQPKGSTGRGAVAPVAVEAVPAAAVAAAPLAGQPPVAGLAPVVAMRRVTEGLRRQLLLHRGVWWRALVGGVVGALMRPVALVGMLGRLPIMGLQAFRRTGAQPLAAAGPAGAAGAAALAAASAAAAQLQATAAAAQSPPALTLPAAPAAAAAAAAGWEAVVVLRRTKR*
</t>
  </si>
  <si>
    <t>C_1060026</t>
  </si>
  <si>
    <t xml:space="preserve">MAVLKLQAALALALLPALALAARPALLPGATLQRHDGAAQQQLQQAIRTSSSTGGSSSLAKGNDRDKDHPNDANMRPIIGILSQPGDPAPDGQSYIAASYVKWLESAGARVVPILYDMSPQQVEDRFDVINGLLLPGGGATLAPGHRFYDTARQLVDLAVAANDNGDYFPVHGTCLGMETLSVILSANYTILSPFDAEDAPAPLLYTADAKDSHLLRSLPADVVENLQNKPIAMENHGMGLSMTALVENPDLGKFFKVLSLSLDKSGAAYISTLEGRKYPFTATQWHPEKNAYEWTPHLHIPHTTDAIRMSQEVANFFVSEARRNLHKAKNILEEDDVLIYNWKPEFTGRHAYVGQEKDFEQAYMFEKSDPQRDGVDHA*
</t>
  </si>
  <si>
    <t>C_1060027</t>
  </si>
  <si>
    <t xml:space="preserve">MVGSRTTARARRFSLLLLEEEEDYVQDWVVLAAWPVDQVAGNWQRQPLLQGRLRLCTRSLFFEPDDVRVPIARIPFAGVRTLTTGPPVAAVAAGSGGAAAAAHHGQHHHHQGHHGHHHHHHHGGGGGAGGRGGGGGGAGGGPSLLVEAREVVLMRANMEEVPYTFIKLGGGGGAGGGGASGVGGGGAATAVEVARWAFGPCYSPLQPLMGQAAALLDINRRPREERNAALEDLARQRLDSVSFDLSRLVDFGERLVWCGPVTALSPLVREQGRLAITPQRVYFQPLHNIAGDTPVKSHPLAAIAAVARRRSSLRAVGLELFFVLPSAAAAAAAAGAAGGAAGAGAARAAWPPQHPYAQEGEGDEAEARGGLGGGGGGGAVAADAAVAAALAAVAAGPVWDAPSAFLAFRSEADREAARHMLTLQPDLGRCVPRLTPSPIKQRLPAAAANSGADGTAAAERRRPGRRSTGCW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WVLSNYVSASLDLHDPANFRDLTKPVGALNPARLEEFRRRFRDMPHDSFEGAVPPFLYGTHYSTPGYVMYWLVRAAPSHMLRLQNGRFDAPDRLFASVQEAWEGVLHSTTDVKELIPEFYMGGSGDFLVNAKRLPLGLRQSGRPLDFVHRPV*
</t>
  </si>
  <si>
    <t>C_1060028</t>
  </si>
  <si>
    <t>C_1060029</t>
  </si>
  <si>
    <t xml:space="preserve">MHSASLDTLRPPNSARRVCPCTGRSHRTHAQAWRAHAQPLSAVRGSLQAAPSCTGSSSPSSPTHASGPALSIRRSLLGRAPVPAAREPGQRLVSRRGLWSVDAVMNNLRKKRFEEKTVERVYEADVYPAVFDFEAWHNHRSRKRYLEHCITLFRSYFFRDLLGPLAVLVGTAVAVGCYEQALQDHLLPGALPSFSGVSDTPFQLTSFALSLMLVFRTNSSYARWLDARQQWGLIVNTSRTFIRQVMTTLPESSCSELRDAIARWTIAFVRLSKLHLREHGDVRLEMAGVLRGEELPLVAAAAHRPLAAAHVLSELLRSAEAAGRLSDQSRARLEADVNMLSQALGACEKILRNPIPLSYTRHTSRFLVLWLLWLPIALWGKVSWGVVPVEAILCYLLLGIDEIAIQMEEPFGILPLENFCDAVQQSVEQVASMDHGVQDVVASYVCHIVQQDSGNGTGASEPAPPAEDGGNGFANIFFRMPADRC*
</t>
  </si>
  <si>
    <t>C_1060030</t>
  </si>
  <si>
    <t>C_1060031</t>
  </si>
  <si>
    <t xml:space="preserve">MSVHQPHRRLQS*
</t>
  </si>
  <si>
    <t>C_1060032</t>
  </si>
  <si>
    <t xml:space="preserve">MGSEPGGTAEAKLEENPAMPLNSLCILTPSAATLHSAQPLKSEPTASIPQRAPAGVPRAAAALPPLAYPPPAPPSRPAPARLLPPPPATAPTAHPHLAASPP
</t>
  </si>
  <si>
    <t>C_1060033</t>
  </si>
  <si>
    <t xml:space="preserve">MPIQAMRVQLEAADKGQRQLTALDCGAGVGRVTEQLLRQHFHSVDLLEPSKHLLDTAAKNLSARTVPQPRGVAERFFCEGLQAHNFEVGRYDCIWIQWCMLYLTDVDFISLFQRAAVGLKPDGLIFVKENICKDGFVVDNDDSSLTRSNSYMLDLFEKAGVQVLYNVKQRNWPKELFEVRMYVLKPPPAAAAAAAAAGAAPEDGMQG*
</t>
  </si>
  <si>
    <t>C_1060034</t>
  </si>
  <si>
    <t xml:space="preserve">MVPLQDVSQRLNKEQPDALGAPPTPQAKEQADARQRQAGDAVPELSSGVERAKSLASRLIEQVERQDNLCSKALSKLEEYADKLKQPVPSVRPVSVPAPPAPAAAAAPGLGALAAAGTHAAAPAGDGLLPLPLGMMTVDVQAAVRARIAAHGDPVPATAALAQEINAQAAARLAAAAALRRLPLGVSLPSQPGVGVGVVGGVAGGAAQQPVGPAAGAAPAASTSNVVPAPSAQGPRHSEQSPAEAAAAAPVPAGAQAAQQQPQPGALTDTPQAEAEAAYAPGVVRA*
</t>
  </si>
  <si>
    <t xml:space="preserve">MAGRGKGKTSGKKAVSRSAKAGLQFPVGRIARYLKKGKYAERIGAGAPVYLAAVLEYLTAEVLELAGNAARDNKKNRIVPRHIQLAIRNDEELGKLLGEVTIASGGVLPNIHAVLLPKKTKGGKGEETA*
</t>
  </si>
  <si>
    <t>C_1060036</t>
  </si>
  <si>
    <t>C_1060037</t>
  </si>
  <si>
    <t xml:space="preserve">MRILYVYRSSCAGPAKPRGAGRGRSKSGERGASEAPAETAVDGTIGAIANGADGAIADGHQQPQQPVTAEQGEAAEAAAAAASKAVAGTASPVGAIAPAAAPAAAAASAGIKAAAPGPGATAAAAAARGAAAVAAAGPAGGGPGGGREPLPQSPEYLAYRRLMEEAGGGAGKFPEGTRVWVKVAGFPQWPALVFLLQHARKTEVPALVRSHKPGRTLVHFYGANKAAALTLKELQGALMTPDPAADMAAMRELLKVPPRKPPAAAGGGSGEAARRAKLCGRCSESCTQARYSVTCPSCRGTFHTLCLPHPDLSVPHMLAQAAKLEAAATGMGCRARAPLTAAAAAAAVAAAAASKQAAKAKGKGNSSSAGGAAAGEKDADGGAAAAEGGADGSGGAGGGGAGAAAAAAVAAAATTITDALMAEAEGGAAATPQERTHARLLALYRRLCAEDMPPGPAQAAGAGATATAAASAAGAAGAAAPLLEVAAPPYVRPPVGTRLWVKMPGFCHWPAAVFNLRHCRKAEVPDLLGSHVPGSTLLHFYGEHNHVWASEVEMSALVAAAVLPGQDEAARVAAMTAWSDKHKSRDSARLALEELEGAEAEPGAEAARVCRLRDTQVQWRFVNRAIDEVESGSVPAVLLICRNSTDTAYFQRLRPYPRVMLRRYVAGRLMGRVADCWLRPTADTPYIPGLLDPCTNSKSNPNIPAEKLTTGWMC*
</t>
  </si>
  <si>
    <t>C_1060038</t>
  </si>
  <si>
    <t xml:space="preserve">MPVPLTDLLRVLPDEHRAFILGDTFAAGTADCRLVSREMRELFDGTVKNVEIHFTQAAIDRWRPSTRSPLAMFPSCTGLTIALGEEAKCSSRVGLILVGAAAQARQRVTRLISAVRSMNIDALRVTEALVAQLPCLEVVEFHGSFDVATDCDNGKWREARSAAIFSTLGACLPRLRRLQLPTSAGLAGVGALAACPQLRELDFCHASGGPMSRTDLFSELAQLHSLEVLWVSGDAREMYRCLTPLLSRHRPPSLRTLRLEGGAALVVDFEPAPAGQAAGAAAAAPGQRWGIRSVRLTKRRADGYADASLQPALGHVIRAVTAAADELQQRIPELVVAMVLECSSRAAAVELAAMVNGSTEEEEAAAAPAGPQALAVAAEAAAGGGGAGGGSNGMSVYAAVIPRRVAQVWRQGVATVLHKLVMQVSGAEPCRYIEAV*
</t>
  </si>
  <si>
    <t>C_1060039</t>
  </si>
  <si>
    <t>C_1060040</t>
  </si>
  <si>
    <t xml:space="preserve">MLAACKAALSGLVVVASALSLSTEEQLADWNPSATSGSGAAAPFGRRRSTDPRAVTDRRGTTAAALAAARGFAELAAALDPDRPLAAAINGESALMGRDGRELRPPAMFEVMREPAVASDGFTYERAAIAKWLGAGKLTSPMTNLPFTSRALYPNNVVRTAIMEWRAENGLPDPTQPPRGTGRRLAGSGVVADVNNAVGRGGGGGGMGGSAGGGVNVLLSWWAAA*
</t>
  </si>
  <si>
    <t>C_1060041</t>
  </si>
  <si>
    <t xml:space="preserve">MQQQQQQPGGPAAPINARVARGISGLFGQSLLADCQLVFVQERGLLGQQPGPHGAASSSTRAPPGRELGLGQRCGEPLPAHSIVLRFASDKLAAQLDWPASPGPVDISLSIVKKNGPKATATSTSSTAASVSAPAAATAIAAAAKAQLPILQVMVGGEEELPAARAAIQFAYTGRVEAGGSGIREVLQVRRQAAYLQMEGCVEACLAAVREQLLKAGGGGAGVGAAAGASASTNAGGGAASHRQMPSSSAVLELYSCSDVWPDPAEDAAFAALLTEAKTQLVAHFGDALAVLNKQKLYDQMRALPVEGMEALLESDDFGTDSESSVVLVLAEWMAANHSRTDAATRRRLCGLLRLSQCSRAYLGWVLPALAAAHEASPGSAGGWLPMTRDDATCLLTYSTAMTVQERFAMRGNAAMRLWPANWLSTQRRRQCLTAEGREISFNASLADLTKAFGGMKSWSTGRLDPILADARHVDHFAAQGWEWNPYVDCWTSDAAADIWEAPADQPAGGTASGPTSGSASSSGVVAARWSRYLLCGVRLTGSVTLLLPPLLLL*
</t>
  </si>
  <si>
    <t>C_1060042</t>
  </si>
  <si>
    <t xml:space="preserve">MCAQGKVRWAIAGRDAKKLEQIRSELAVRVNNPAVAAVPILTADANDAPAVGRVLAQTQVVLSTAGPFARYGDNVVAQAVEQGTHYADITGEIPWVKRSVQRHHETAKKKGVKILHCCGYDSIPSDMGTFMMVEYCRDKLGCGVSQAYSLVGPGRAGVSGGTLESGMNLIMNESVSELSELNSNQYYLAQLYGLPKGPDRPAGLLPRWLPAARTWAGPFIMEGCNAKIVQASHALLRDSAAPLEYGKDFKFTEMIAASGAVGASLVSAGTMVAGAVLGLAPLRAVARRFLPAPGQGPSEDVQRNGFWTHDLVAVTDEEKPRVVRGNRMLLETGLALSLDAERLAADPRLAPGGVLTAAAGCGHVLLERLRGAGFTFEVAGVEGEGVAAAK*
</t>
  </si>
  <si>
    <t>C_1060043</t>
  </si>
  <si>
    <t>C_1060044</t>
  </si>
  <si>
    <t>C_1060045</t>
  </si>
  <si>
    <t xml:space="preserve">MPPRVNRVFTGSGSSCSTSQQQRQQAEASHEERVARVCALGCRVHQALLLQCQPLRQRASRDNSHGDAVSGSSNSAGRGSSQAATVAMNARGSGNRAGSGSRKTAAVVAAVAAGGGGGLPALQLPRAADLAAAAVDLVAIREVVLADPSRTTPDIFTEAHLCGRLQGLMALLGWCLRLAVPAQPPFIITASATSSDGGNSNGGVVTTHALPSTPSLSPPLPPQQPAAPARSALGTDDDALQAAAHDVTRELCSALFTYGVHGVATLSSDRGSSGGSGSGGDAGGGGGPPRLEKAHVVTLLARCRCIDVMCAALARCSQALEPALPLPPPPPALQLQLQRQEEQPPRPTPVAPQRRAVVESLSDPAFGLKLLDCYSRTLLGASVAVAGGGGSGGGGATAPAALQQAGSLAQAMKNFTNRLSRHTRFLKNLAPQSTELLHVVAACPALSYALAAHAVHTCAAIDGGGAYGLRCGPVAAAVARAVAPPWFGGGGGSGCGGGSGGGVGSGSGAAAAADAGRRAADSDDDSELRGAGACSGALLPLLGPGSRMLQPPPGLRQLLQQQRRRHGGGGSGSSGGGNSRGASGSSSAATAATASIAAPPEQAAVAIDVRLAQSAAEVWRDSLAAGWQWLLAHPQRVKDGDADMPYSRLPPQEQLRLCQTQPSCLRAAYARASGPAEGQPQPQPQEQQQSAAATASGSGASGGPPCSAMAAAAAAAEELSRRLAAARSCPLLHCGVAFEVGMRLAAAAAGCMAQATATAPEHRQLLWGAQELALAAVAGRRTATATAASAAATARGECGLQAGFGAEEERWRGMPQLQRRRLELVGVSRTTLITTGLKLARAAWQDTSAVWLPRPDDIAVVNGSSTAGICGDGGGSSTDGAGSSTGISSGGHGGVPYPPAPVQRDLLSWWQAALGWAGLFDVDYGGAQEGSGSGGRGSGGGSGDGGDGGVGGGGWATSPRLSGPLAEGGASSEVSDAWFDCRGLLLLDTSGSTGMPADSSGIAAGEAAARTVLPPLRLRPCPDVAAALVAGYLPVVGRLVRTSAFMDRFYPLEPLNYGFGTDAAKAAVWSQLLVFGPPAEAPATPNYADTADAVVDVRRICELLRVWGGGGDGPALSTHLAGVLESAAAGDWAAVRAKSRWLRFGGVVTHAPSDVAARLWRQQRQVMAHGAGHGVPVEVSVLDAALDAAAALLVGQRPQQQQKQQQQKQQKQQ*
</t>
  </si>
  <si>
    <t>C_1060046</t>
  </si>
  <si>
    <t xml:space="preserve">MQHGAGGGAGPADGRRPSGGRRLARHASGHGCSLRGTQAGRKEPAPAAPRVREPHAADVYELRSSYMDGHGQQLRRPLHHPTQQRRHHPGHRRHRRLRCRHHHHPGPCRCPHACRRCHPGPCRHHRHTPGWLRL
</t>
  </si>
  <si>
    <t>C_1060047</t>
  </si>
  <si>
    <t>C_1060048</t>
  </si>
  <si>
    <t>C_1060049</t>
  </si>
  <si>
    <t xml:space="preserve">PSHPAAGTRLPGEEPPLPPPPPPLTALALAPTRGRSPPGRSAPRPPPRQPASGPPPPPPPSDSPGRSAGPRPHWPPAAPARRRHRPPPPRARAGPAPSGGPARTCLKPLDGSTSLPPPPPPRPPPPAPAQPAPAAPLPAPVALPPPPQQPLQPLRPSHPPPPPVAHRPLDGSTSLPPPPPPRPPPPAPAQPAPAAPLPAPVALPPPPQQPLQPLRPSHPPPPPVAHRVLATRPVSSTPAPPRHEYPSPRSAQPPGRPAFAHPQSRPAPTQAPATLPETAGPVSAAVPPRAARATPHAAQPPASAAPARRAAGRRPAWRPVPPADPCP
</t>
  </si>
  <si>
    <t>C_1060050</t>
  </si>
  <si>
    <t xml:space="preserve">MQPPPLAGWLAQEKRLASLLVLALGASERDARAVKLLLDKYCAESLPPDLAGMTLGELNAQLDALAAVAARAEASAVRPNTLVAGAAAAAAAAAATAPPPATAAAGAATAGCASEVMVPPAAAQQQQQPPAPPCVWQLEVVYVVYDILYCSDTSTLHMPLQERQELLAQVVAAQAPGGGVRGGVPVGRVGAVTFRMEALMPGRPLQQDAVVDEEEAEAAGRHRPHQPGGMVVDGPPPPAAWTPPATAPPPRPAAGGRGRRRRAQQQQQQQQQQQQQGSLPGGGRSRQLRDA*
</t>
  </si>
  <si>
    <t>C_1060051</t>
  </si>
  <si>
    <t xml:space="preserve">MAEAEAVAAQRGIDVRGIQQKQDGFAETQSIIVESLVGSELSERDPPDVDSSKARRAVKLQSADSVVACVVPQELPPRLLHEDAPAQLTAWLMEDRVALTELEKAGAGQKELRAACDALKCCAARLPVSLKLLEDCVKDPKKAEELLRGELCIAALTSLHPVSGTASSTAKELEIDRLLPLRLLPAADGANGTSNNGGIAILEVQEIKSSTAGLPTGRDQAARLGSVLGCSYGVLQERLQHAAAGAVPPLPVKLRLQGTIALGKDGDPNADAAQLPPQQTLKTADDKVHDMQMQYLVLAKGALVPWVPSRPKQ*
</t>
  </si>
  <si>
    <t>C_1060052</t>
  </si>
  <si>
    <t xml:space="preserve">MAEAEAVAAQVFFVQSRPRHSARKIWRHSLDAEPLWWQCMQTGLNRVRGIQQKQDGFAETQSIIVESLVGSELSERDPPDVDSSKARRAVKLQSADSVVACVVPQELPPRLLHEDAPAQLTAWLMEDRESGVMSGGYRLLPFVPAS*
</t>
  </si>
  <si>
    <t>C_1060053</t>
  </si>
  <si>
    <t xml:space="preserve">MAHDESGTVAATGMRIKNLDTGEEYDLDAFEGGGPSASSTAPLRSGAAQSSQGPEDPNSDPEAKDGPKKKRWGLKGTKKFKEWAKTTYSNVKERIEERVERHQQQAQQKAEQAAAAASASARSATAQTAEELAAAVAAAEASRASLAASSTGRVRMIQEVLGHQGVVWVLRFSSDSRLLASGGRDGVVRLWSVYWYPSARPKLISTARDGDAFARSAPAATAPHHQTAILIQRPGRAWAAAGRLLQLRRLRHRRHRLRPAAAAVREPAAVADGTHGRPDQTARLWFIDSPVVVAGGDGEAGGGGGGGGGGGGRGGGAVVKGVMGAAAGMPPTAECLRSFVHPDFVTSCCFHPTDPRRIVTGCADGKIRVWSVPDGTVLCTATVAQDLVTRAVFSLDGRRVVAGTLRGKVRHYDYTGSALDYVTQLDVKTLHRSGRKVTGLLQVPFGQQQPQGHHSHAGSAGAGGAGGGGGAGGGGAGAGGGGTGGGGAQGPGAGGGGGPGGGGAGGGAGEQIYVITSADSRIRMYVGYTQARKFKGHRHSNTQIAASLSPSCQHLMCGSDDGWVYIWETGLAPPAQQQAPQAPPPGATGRASTGKPTAAKGSSGKVGAGKDLAAASGRGGGGSGSAFKPGKVKEGLYEAFQTPEPTVTVAMFAPEVCRVGRGVDPARTVSAGAPAAALAASSSSGPGGGGAGSLLGSLVLVAGFSGRIYVYENLPPTM*
</t>
  </si>
  <si>
    <t>C_1060054</t>
  </si>
  <si>
    <t xml:space="preserve">SCTCCIWRGDGCAVRYAQGYAVQYARTQAGQGIWDLAVQYLLFRQVAFVERRTP*RTCGVWQGIVWLCDGWCDGVLSCMRRPAVVGRWNGVSLQCKYASGQTSLQGTVCNVNRYA*MQALCVTNTSL
</t>
  </si>
  <si>
    <t>C_1060055</t>
  </si>
  <si>
    <t xml:space="preserve">MAGRGKGKTSGKKAVSRSAKAGLQFPVGRIARYLKKGKYAERIGAGAPVYLAAVLEYLTAEVLELAGNAARDNKKNRIVPRHIQLAIRNDEELGKLLGEVTIASGGVLPNIHAVLLPKKTKGGKGSEEAA*
</t>
  </si>
  <si>
    <t>C_1060056</t>
  </si>
  <si>
    <t>C_1060057</t>
  </si>
  <si>
    <t xml:space="preserve">MDGPILSMAQACEDADARETVAVVELQGIALYAGVPPVVTTLRTLVRLDLGSTGIAQLPASISNLTNLQVLLAPRNKLTALPDALAGLAGSLVQLDVGSNALEAVPDSLFSLSRLRTLNLMGNQLTRLPERFGDLRGLRLLGLKSNKLTQLPASFSRLTDLVELFITDNQLTDLPEGMSACTSLVKLQASFNAFRALPACLLHLPRLELLRVAVCDIKSLPPQLLQDAAALPRLAWFSVAGNPVCPGPPAPAPGLPVVAPEELELGQKLGDGASGDVYRAVWRGQLVAVKYFRADVSPDGRTEDEVALAVSLQHPHLTQVGSPLAAKPTSQHLLRCKWGDDVRFPPRRALGLAAAVADALRYCHAAGICHGDVYAHNVLMDENGTVTLCDFGASFSYDRAAQPFWEAMEVRAYGLMLKDVADRAAAPAAGAAGGSGSSGKLAGAKEAVVEAEKGVVAALQGLAQRCAELPPARRPLFGAVCAELQQLQASLAN*
</t>
  </si>
  <si>
    <t>C_1060058</t>
  </si>
  <si>
    <t xml:space="preserve">MNVSGINGAAATATGTATGTATATASQGTGLAQQQQQQQSKLSLPVPPRSSAMPLQPPTAALQQLQLQLPLGLGQPQPPALAPAVAAAAAAAAVVKQQQHQQQQHHLLLERSLPSSQYSEVSEATVAAVAAAASAAAAAAAAAVVAAAGQQVQAHLQAHPPQGFPFFGLPPSLLAQITLQNPALETMSWAGGATGGTGGTSGTSVPTHAQPHANGSAAAGGLSAGGTGIGVGANGGAGSLAAGATGSTTGAAGRPNWDLGTLLWPAPASYDRHHHLHHHHHHHHHHSAERGHPGWAKLGPGAELEQQLAAGGAMATSKYWHMLGAAAGHPPRDGHGGVGLGPITHKSHSHGGTRTTGSGGGVRAKAGAGAKAHAHKEARDQHKKSSARDASPRRYSDVSGHVRGGHHHRDRDLLAHPHSSHHHVPPSPSIQEHAGGLKRDAGGRHVASSDDTNGSDSQQPPNTETRGGNGHSGGNGHSGGNGHSGGSGGAGGSGGNGNGHSIKDSNNPTGNGNGNGYSSANGTSHHHHLHPHQHLHGLQRMPAYDAGRYPSHHETQDREGNGASGIGVRPPSGSDEDDNNGLNGLNGSGGAGGGAAAGDAAGGSGSGGAGAEVGASAAPDGSRSAGGSGPSASGKAGGIKGAGVSGSDGSGGAGGKAAKGGSGDGRSGSLGSGAAGFRRPAEGTLALGLLATAPDRPVGQIAGSAFSVPAPSITRGGNGNTGASGNVANAAAAAGTGGSNDGAGATHGGSGSGGNGGAGGSSGGSVAGAAAVAAVLEVSQVQALLAQLHAQASLVPYHAAPGAGLAPSFAQQAMHTATAGAQPFFATASAAASAIQQGLLGAAHQQQQQQTLVATAAAAAAIAGSGSAAAASAAASAAAAAAVASAAGSGSAASSMSQLLTLAKSARRDARVPVEAFDVAAAVAAMAAAAGSGDLDATNAAELAQLQQVAAAAAEPRVSAAAAADLLPPRGGRGGSGSNTVPPLPLAAPESLLALAAAAQQESEQQQQLLQQQQQAALPSRKSVSSAAASALPRRAGSFTAAGASLVSSRGASPARAGAASPSDLASAAAAAVPSDRRRRAVLLVDSSANKALAAAAVVAVGDVEMATVATSMSALGAGSSAAAAAVALSDVPSGSTTVEALRNAVVLGLDPVRAPPLYAGDGSPPPPPALPLPVPVLPRSVPTRVLSVSAAELPPPPPLPQAKAAAAARPDAKRTSSVALGDGDGAAAGTADPPPRLPPRKRHHQL*
</t>
  </si>
  <si>
    <t>C_1060059</t>
  </si>
  <si>
    <t xml:space="preserve">PQARKPYIITKQRERWTDEEHARFLEALKLYGRAWRKIEEHVSTKTAVQIRSHAQKFINKLERNKDSGSTKDGEGIRIPPPRPKRKPSRPYPRK
</t>
  </si>
  <si>
    <t>C_1060060</t>
  </si>
  <si>
    <t xml:space="preserve">MQYENEDLIAHGLPCDLWFHVDDMSSAHVYLRLPDGCDMRDIPAEALEDCAQLVKQNSIQGCKTNNVTIVYTPWSNLKKTAGMEVGQVGFHDPALVLKVKVDRKNNEIINRLEKTRQERHPDLAAEKEVYMSQDEYMVSNKELKDKYASVEEMEDDFM*
</t>
  </si>
  <si>
    <t>C_1060061</t>
  </si>
  <si>
    <t xml:space="preserve">MLSGYWQVPITEQASKLRTGFASPSGQYQYRCMPMGAKGAAAVFSHLAHKMLGPLLQAPQLAYPRERCVAIQSFIAHLWHICMVLDLIRYASLKASVSKCEFGKRKVVFLGHLLDGIRGVIAPSPRNVANIAALRPPRSVRELRAFLGTVGYYRNMIAAFAHIAQPLHALLTKDTPWLWTEAEHRAFEVLKHALTSEPVLRAPDFSRPFMIQVDWCRTAVAACLAQKDHTGQEYAVQFASKAMTGSQFNYSSADGDAFAAVWAVKKFHPYIYGTRTVLITDSMAVRYLQSASASDLHGKLGRYALILQAYDLDIQH
</t>
  </si>
  <si>
    <t>C_1060062</t>
  </si>
  <si>
    <t xml:space="preserve">MSSCADAEHDARPAKRSRQAPGKASARDAEAARARDLAAREDAVAAREAALSAREAAATARELAASARETAVVMREEALEAREVEAATREEEAARREDGASSREDTAAMREGAAAAREHAARAREREAAAREEAARARIAAAEALERAATLKEQQAARVGCAPERLPFEVPVPRGPTPSARQLPAGPRHLLEVPRARDAPDRRSAAPAAPHNDSSGTAPGSGPTALPAATHAAPGVGGTGAVLAGPVAAAHADALHQGQQVEDSERELGPGELGSDGDVNMEPLGGSGHDGSDDSASGSPLAAGTPPLLSPPGSVLLPHLQQQQQEQQQEQQQQEQEQQVERRQEPLSRHQALLADAGAAAAAELTHATQPAQAEIATVAAGTAVAGAATATGSSATGAAAAPARPPSSSGLGRAARGGRAPPLPDSSAPPPTAGAPPPAAPAPPQQPATGGQAAQHGAPRAGSAAAIAAAAVAAVTAAAAGRAPGPAATAAAPGPAAAAGPAPAPEPVWGREQNAVLLELLPKKGMGSAALQEVHERLGGRFGLDVITKRARALMALMLEEATG*
</t>
  </si>
  <si>
    <t>C_1060063</t>
  </si>
  <si>
    <t xml:space="preserve">MARGQLESDAGAGAVGWGRGLRLKLVKAKLHVPWWWHQAARLLVLSSFQVLLWYSATAAFPRSSQVPPTAAHSKHDSNNAGNTSANSNSSSGASGARSGGMRPLFGTRHRGAGPLLTWLYLSAVAGGVLAAAASAARHGAAAPPPSSPRLLLPGSVFAAPRDITASAWVLGLALLAATAPALDQLARRLPRSFTPGEAGVLLQSLLALAAGAAAYLAAAARQGAAHVLWSQHVTQPDPGMHVPAFTMLVLFWVLAMAGCTAAAAMGGAAAPAAPPARGEGDSGKAPDAEPAVAAVAAGAGAIGSSSGGKGRGGSSTSTGAGAPPPSPPSEXXXXXXXXXXXXXXXXXEEGAKEEGAKAEGPGQREAGRQEAAGKGIANGGSGHGVSASSNNSKRAAHSVGSSAGSALFSSSSSSGWLLRALAVPHIVMRKGYHLVAILLFLPAFGWDVRMLQASLAVAGVVLVFVELLRCCGPRRLREAIGGFMADFADARDSGPVYVTHFTLLLGIAVPVWLSESVCGAAAGAMMAGLYGPEAAAPMTEVGAAAAGVAGAGAAGAGAGVLLSAAAARMLPSCRTLLGLSGLVSLGSGDTAAACVGFLLGRRRLFRGGKKTWEGTASGAAAMLASWRVVVWWMDVGWALGWSAWVRLAGVTAGVALLEAVTGQLDNVVVPLYYLTHLVLLGTGN*
</t>
  </si>
  <si>
    <t>C_1060064</t>
  </si>
  <si>
    <t xml:space="preserve">MAAAAAAAAGGCSGSSIALQNSRPSAASAGGSGSTARPEPRLSEPSSCERRCASGVAARAEGGATAAASTTGGAVSGCCLTTRRPAACAPQRCDESDDDDSEEEAPKKKAAAPAAAKKAAAKDDSDDDEEDSDDDDDDEDMEEAKPAAAKRKADDDEEEEAEEEEPVIKKKQRLDVNGAAAATNGGAAAGESVTVFVGNLSWSASEDDIKKHFKDCGKIVSVRIGMDAATGRSKGYAHVDFESADQAQKATSKAGSELGGRNIKVEVAQARAPRESYGAAGNGGGDEEGTTVFIKGFDVNFGSEDDVSARGGGAVGARIT*
</t>
  </si>
  <si>
    <t>C_1060065</t>
  </si>
  <si>
    <t xml:space="preserve">MEKGERATGKELKAKQAATKLEKKKPEPESDSDEESDDSDDSDDAPAVKKAAPAKAPAKKEESSDDSDDDDDSDDDSDDEPPKKAAPAAKAAAKKAADSDDDDDSDDDDDSDDEPPAKKGKPAAAPAAAAKKAPAKKEIRGAFEEAFKECGEIKSIRLPSDREAGVLKGFAYIEFDSVEAKNKAGEYDGSEVAGGYIKVDVNVQRRDSSGGRGGFGGRGGGRGGFGGRDGGRGGGRGFGGRGGGRGFGGRDGGRGGGRGFGGRDGGRGRGRGGRDGGRGGMRIDTSAGSGKKMSFDD*
</t>
  </si>
  <si>
    <t>C_1060066</t>
  </si>
  <si>
    <t xml:space="preserve">MYYRVPHVCEPAEDGAANSCQQAPWGPEPTAAGGHHRQLRRLAHLRMHQRRPLCHYSQRAGPAAGYFHDRVLLRLRRPQGPRRDAEGAHVLRGAAERCGHCHRAVHRGGRDSVQDRVTRVLILSLITRAHPVAHSCSLLLTPAHSCSLLLTPAQSCSLLLTPAHPPRQAVSDPFIAVPNAIGAAFGVIQIGLINIYPAKKVSTPPGDDVEPLIHEGRHVA*
</t>
  </si>
  <si>
    <t>C_1060067</t>
  </si>
  <si>
    <t>C_1060068</t>
  </si>
  <si>
    <t xml:space="preserve">MTSSPALSEAPAAPKAVRPSSASGTSTKAAGASTKTKKTTSKTAAAAAPPAKPSRATSAAGLPLPALVAGGVGALGLVALAAWALVSGRRRGGSSSSSKDGKDGGKDSAVKGPCSKLKPTSRCVPLADGSGCVVRREIPADNSCLFNSIGYVMHRSKTRAPHLRNVVAQQVSGDRNTYSDAFLGMSNESYCAWIRQPYNWGGGIELAILAQAYGIEIAAWNIESKKEHVFGEESGYKRQVMVIYNGVHYDALAVCAHPRANADEDELNYNPRGKRGKMIIAAARKLVELAHKESAFNGAAEKKAAAAAAAAAKKAAAAAAKTNGTTAASTGAGSGASSATANSTSGSSSNGGSGTAGGAKTASGAKSSKPRVARSAAAASTAAGAAKADGAPTAASGSGAGAGAVGSGLSGGTKLSCGDCGVMLDGPAAAQQHAHSTGHVNFSEVAAA*
</t>
  </si>
  <si>
    <t>C_1060070</t>
  </si>
  <si>
    <t xml:space="preserve">MFSEKAPCIVLERKYTPSPLEARWVAAAKSWKDGGNGDVKDIAPYCQLLVDTLQDIKRMLQLVDVRPGGGVSLVAALRHPFAIKCPAPFESQLPPQSDMFDKGYVLLAAWAGVQQAARNKFYLDAGSGIGYRANSNQFWMVENYAGRGLPLDRAIFFEAKTVSGAEPFKDVPPELFPVFQFYNMPAPESLADGRNLLNMVTRLAQPVDFVSVKLDIDAPNIEDAWLKAIRGDGKTPTIYTQLIDELFWEHHFNFSPMMALAAGAVTLAGLLGLVYTQMNPAVPGEGAAAVVEASAGVEAEAEAVPPPPRENAVLVLGATGRLGRRVVAKLLASGRTVVAAARSLDKARDVLLGSGEGKMGLTEGRQPGGRPGALFLEEVLPKKAQRSSRLVLPMRTAEDLAVWNKLDDVIMGGASDSGLEPISEAEREGLGCGGAVWRGTLITEGGGFCGTRTNKLGLDLSGSDGIHMRVLGDGQTFKMNIKTISSAGVERNAIIGDDEVKRMQDIPIVQLNPNGTLNHKYTAEIAVRSSGYPYTVVRSTGMIDSMEGGPFLPDADQGDVIIGQISREEVAECMAMAANMPESAYKTFELRRNEGPESKGKRSATARDFQRLFLKLTQGQCAPSIPTGSERPGEFGFGLAAPPAAPAPGDGANGSAAIAEKKEKVETKEPVGANA*
</t>
  </si>
  <si>
    <t>C_1060071</t>
  </si>
  <si>
    <t xml:space="preserve">MRLAVVAEGKGEVLIAEATSGQKPKDAWVILYRCADLVCSAFGFKTCSLVIYTTSGLCCKLAVNSGSPLNELVSAHPDLLPAEAMGWVSAAVAAGKPVCCKAGDDAWALHGREAHSDFSLLTGPVGGCSSLAVLPLVGGQKCPGALLLGHTAPLSGFLQQRPPNLLTGHARNAPLTRRTEGDTATVYCKVCAANVYNDDRNSLRSGMSSGVSGQQRSGNGTLLEEGLVGTHMSLDNTLTKRCLTGRQRLLFVADVMQALPGRNSTDAEAMADTDGQSSRAAQSVPDIPVKYVLRHSPSTSALMRMYKSTIAQRAPPTDDDRSTGSIHEIRILSKAGEGAFGSVYVGRWRNIVVAVKIIKDTSGNRSLKTAWELAVNKSLSHPSIVTVHAILTDVHLQKTSTRVLRFVPAAALEAQQTAAVMAAAAANAAAANGSNGGTGGSEGSPAPAGGAAPSTPNATTRLAAVGTAGDAAGGQLPSKGSAPTPGGTAGDALHLGPQSAGQAVGLAAGGGQPNLSRTSAGSNVGPPSAALLKPTKPITPKVHAILMEYCNLGGLHKYIDNRMFFKDRTMPDKATEAARAAAPLPVECVHMDFVLATLSEVASALQYLHAQGFVHCDLKPENVLLKEANNRRGFTAKLADFGLSELRSADGQVVGDLGGTVTHVAPESVLHRQVSSFSDMYAFGILMWELYTGQQPYRALLSHISKREDRHRALLARVVHEGLRSIFPPGVXXXXXXXXXXXXXXXXXXXXXXXXXXXXXXXXXXXXXXDLDWPDGRCCADYWALAVQCWSSEPTARPTTGEVLQALEAMYAKYATPAPQGQDNLNTPA*
</t>
  </si>
  <si>
    <t>C_1060072</t>
  </si>
  <si>
    <t xml:space="preserve">MADEELYGEEVGEGEEMGDVGEGEEMGEDLEQGVEELDALKRKLKEMEEEAARVKALSGGAPDAAAAGTSGAAGGAAGAAAAAAQAQTEAEKAEVDSRSIFVGNVDYGCTPEELQQHFASCGTVNRVTILTDKFGNPKAFAYVEFLEVDAVNNAVLLDNSELRGRQIKVSHKRTNVPGLKAGRGRGRGRGPPGGGFYGAPAPFYGGRGGGGYGYGAPPAYRGGRGGGYHGGAPGGFAPRGRGRGRFYAPY*
</t>
  </si>
  <si>
    <t>C_1060073</t>
  </si>
  <si>
    <t xml:space="preserve">MRPASWACQGWEGPELDDDEDGPAGPDSSTSSSSGGSSSSGGAQLRLAVGVRDLGGGRGRGLVALRDVAPGETLLSVSMERVFCSEPESELHWSAEMGLRLLKARHASQQQQQQQQQQQQHKLQGRKVAAVDWGVWIRSLPAAVRTPLEYGEAELGTLDRYTAAEVAAMQQCVQDCFEALQPELEALGCGWADFMWAVQVFHSRCFFEPTSGRHMTVPGVDMANHTHTPTAGVRIVHPMSQGWDATAEIAEPPPPEPSRFTLVAGEAGIRCGEEVTISYGTWPSEAFLLLFGFVPSPCPGEALTLFRDAEEVVCWCMDQQHGAGRSGGEGQREEEEEDDDDEEEEAEARIATALEQVAAALSAPQLAADTEAAAVDLADFTNLVVTPQGVDGRLEPLLAAAAAAVRGQGETAAPAAGMPAAEARQLLVARLRERAAEFGDGVGGVGGAGLHEPAVAAFRASKRAVAEAALNSLTGAAA*
</t>
  </si>
  <si>
    <t>C_1060074</t>
  </si>
  <si>
    <t>C_1060075</t>
  </si>
  <si>
    <t>C_1060076</t>
  </si>
  <si>
    <t>C_1060077</t>
  </si>
  <si>
    <t xml:space="preserve">MGLLVITWVTIAFGNSMQPISILAWAAPFVLLLAYDFTRRSFKSSIFAHVVIIVVQAVDGRASTFGGGADSDDDGSVDGPLAAMGLGLMSATSDIGYLYDGARRRAAATAAAMAGTGLDGSPHSWARLCRPLRRHVAAAAAAVVVLLAVGGGLVHSDSFYQRAVTAQLAREQRLAASCVVGQSVRVGSADYVWLWAQTAERVLAGDNFVLWSEEAVDVMDDVEEEALLAAGRDLLAVHGGGGGSGGSEGGGGGGTYLGLCYQKFGGQLPQGRSTNHFVLLSPNGSVVWDYLKAFPVPLVEAHVIAGPARMPIADSPYGRLSGAICFDLDRPLYTRQPRVRTLYVLAGWLLEWANLAAAAALWAVLLLPRSYAAQWVRPRGQTGGDHVLLGGVSEDGGDAEEAGGLLGSNGVGRGGRGGSPGATVAGFAGGGAGLGPLSAARMGGGGSGVSGGAGVSRGASMWGKLRSVLGTEEEAPRVGTEPLLVGGSAGDAAAADADEGRS*
</t>
  </si>
  <si>
    <t>C_1060078</t>
  </si>
  <si>
    <t xml:space="preserve">MTVRMPVPSQSYAAGGPQVALDNAAFLRAHLSHPAAALHRLGAPPPEVVAVPGCGAAPEVRVR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GVGDRVMTVSFHKHGDNFFPGTGDTADCGVGAGRGAARSEFE*
</t>
  </si>
  <si>
    <t>C_1060079</t>
  </si>
  <si>
    <t xml:space="preserve">MASAAAAAGKADPWLLLAERLREAPPPPRGSGAAAAAAAGNQARARDRDRGRGRAGECAAAVPTDTAAARAAAARAAVGDTAVGAAAGADGDGGDVVCALWRRLLHGSSASGADEEEEEKEEEGAGVTQQPAKAGADVDQPGDACDACGACGASTGGVDTVEGSTSRRLQPLQPLPLLPSEGSDRDRPPSQLLLTPPQRPRSDHQLQHHNDPQPEQLKPVEHEQQPQPQQQPPQQQPQQPQPQPQGRRLVEGLPTPACDHPAATTAQASSDASPKPAGCSKGGASTATATATAAGMDAAGLGMPPAPAPPTAATDGGPSTPAPRSTTVLRGASSSQSSSALDHLDRLPPPPALPLPLTAAALPLPLSLAPLPLPRLPALALLDGQVDGAAAVALTVCS*
</t>
  </si>
  <si>
    <t>C_1060080</t>
  </si>
  <si>
    <t xml:space="preserve">MPVPVQALACGGAAEPGQHAAVAAQEAAQPLGISSSSSGVLGSGAGAGAGAAGGYVAPRCSTLFAWRHAVSPHLAVQLEGRAVSDEQLVVATGRHMAAAAEQLQRQAVAAAAAGGAGSSSTTSSNGGSSNGGSSTSASRALLLMETAGGVTSPAPSGRLTGHDVRRDGLDASLTSWLAASRPAFTHLLEALQRRHAARLTRLAAAAAAAEAQLWWPFTQHASLAPGAAATVIDSRCGDTWMALSPPAAPQPATAGGGAAAAASLTPLYDGSCSWWTQAATSELQPELARAVGAAAGRYLHVLFPEVAHEPALAAAAALLGPRGPGAGWAERVFYSDDGSTAIEVALKMAFRKFLADRGELGLDSPGSTSPDSTGSSSTSTTSTSSSSGSSSGGELLVLGLAGAYHGDTLGAQDCVAPSVFNGRLQAPWYRGRGLFLEPPYVGMSQAGLKAQAAAAAEAAASARASGAATATAGAAAAAATAAPGRLAACIMEPLLQGAGGMLLIEPGFQRALAQVVRGRRLPLILDEVFTGLLRVGHVSAAAALGVTPDIACYGKLLTAGAAPLAVTLASREVFEAFSGPSKLFALLHGHSYTAYPIGAAAAAAALQLLTDPATNPNLCAPGRAGCCGKSPACVAPCGRLLPLFDEKGVVAALSHHPLVSRVVALGTVLAVEDMRA*
</t>
  </si>
  <si>
    <t>C_1060081</t>
  </si>
  <si>
    <t xml:space="preserve">MPAGAAAADAALQRLRLEVVRGGGRLAGGWSEGVSHVVLFDGREHPPAVSGGSGGGGSGGGGSGGGNSGGGSREASDRLGLVPGRVVRGAPPLVAAEAVVAALRSMCSGQQWERAAAAAAQMYREAAAAAAAAA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*
</t>
  </si>
  <si>
    <t>C_10700001</t>
  </si>
  <si>
    <t xml:space="preserve">MTICVASIHTDRLLLDHEDYMHKLKCLIAQLRAQLAEVVAAGSSSSSTSRSGRAGRGGSGGADTVTNLLSLSNVLAAATGNPQLAHITAGLNKSADAQSVPTATAVVYDTRLQEALVAQGFALDALVLRILGEEYQAWDMAHLTCPARVQRMQALHALLRSLVLPHLNNPRLAAXVRQPHXARXDWAFTPRNPXXLXPI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RPIPLALPPHHALRGGVGEPWLTRLSV*
</t>
  </si>
  <si>
    <t>C_10700002</t>
  </si>
  <si>
    <t xml:space="preserve">MVALVFLFLMCSPP*
</t>
  </si>
  <si>
    <t>C_10710001</t>
  </si>
  <si>
    <t xml:space="preserve">MGSHTHHSRSLPSVCNSACPRDNRHPRSPRSPVRTDSDIHPCHPLSPSSPQTCGPSDTADSLCNLGPAEAPTLGNCHGHHPAKPPGNHSPHAYICSKPDTHGALRQANTARCAAHRPDSPAGARRPSHSCGSEHPTTSRAALAAPHAAPHTTAPAQPHNANAGLAPRLNTTGTRQTILNWLVRPTARNHAHMEPNQAHTNTRPPSSNTTLHIVTHNVRGLLSEILSTGQPGNLSFTLCNLAQWKADIVVLTETKLTGKTDSIKRAFRNEGYRLYCSTTPRVATARGSAGVAVAISARYSDLGCVTHHTPPPTLHGYVSHVQIKTPGSTPLTVLGIYAPEDMQTRKEIYTYCQQVV
</t>
  </si>
  <si>
    <t>C_10710002</t>
  </si>
  <si>
    <t xml:space="preserve">MLTLGIGELAGPLQLFSEAQEGFRAYCNTERQVINLVHALEDAALFGKDVYAVYVDYSSAFNTIDQDRLLQIMFDLGLPTDLIRAVRNLYAHATTHIRTEHGSTSAIPIERGTVQGDTLSPVLFILFMEPLVRWLHAGGRGYHYGCLTPSENLQYHCSAAAYADDLAALTNSLDDLQVQCDKIASYAEWASLRVNHTKC
</t>
  </si>
  <si>
    <t>C_10720001</t>
  </si>
  <si>
    <t>C_10730001</t>
  </si>
  <si>
    <t xml:space="preserve">MSRPNDGIYYRLDWISRAYTDDVSFVDGCSSPTSLQYMRELNPIYLQRPRPVLPLPHQLGPRHCLV*
</t>
  </si>
  <si>
    <t>C_10740001</t>
  </si>
  <si>
    <t xml:space="preserve">MREECLREFGFTDVYRLEKQRENAAALAALPDLLRELDSEQPLPARLLCLVEGVLAANIFDWGSQACVALYRDGTILDIYRAARDRLGKRPWALDNFDAFAARIMSAVGDGPTPLRPPYRRVMMFVDNSGADIVLGMLPFARELLRLGCEVVLVANSLPAINDITAPELRSLLAAAAESCPLLKAAREAAVKACVGVDLLVLEGMGRAVHTNFKARFTCDVLKLAMIKTERLAQKLFGGNLYDCVCVFDTGVAPGPGPLPDAG*
</t>
  </si>
  <si>
    <t>C_10780001</t>
  </si>
  <si>
    <t xml:space="preserve">MPLTPRGGGGGGGGGGGGEAGVGSPAATSAIWLTPPGPGGGGGGGGADSLYGGAGGYLSLPALAGQAHMRRRVLELLLQLSGCSSGGGAGSSSSSTNGLAAATDAAAGGRPRRQLLLGSPHGVGAAAAAVLQMSTMQAVQAALHPDATSRFRGGAGPTGQPLLTPPARTAAAKSRAAARAARAATRKPAGAAVAAAVAPRGATLLRVGDVCCVVVTLHSNLPGPVALSDLRLVLGCLQAPPTAAAAQHAPHAPHAQSQHGYNPHHSHHGHGHAASGAAQQQAQRGGGGAGGAYPQQQQQQQQQLPPPRAALPAPGPRPTRPTTTATCRAATG*
</t>
  </si>
  <si>
    <t>C_10790001</t>
  </si>
  <si>
    <t xml:space="preserve">MTPAAGLRPVARRGRDWFTTRGQARAGDGQARAGERARPQRPALLRAHNHMPWTLWIAAGLCPMGPYQQTQCASPLASVGEFWGFCVAHRKGPIGFHRAPDKSRRTARLFLFPPSSQDGDRRWDCTVALSLRESMGMAMGFLPEEALSAFSREELWLVRPPAGLAPPVWDVVCLAAMSALDFGRQRVVMAGLAARAKLPSARVLSIGLAVVADFWGRLQTFV
</t>
  </si>
  <si>
    <t>C_1070001</t>
  </si>
  <si>
    <t xml:space="preserve">MAAVGVRSLCLARGPSTCSSSGASSRCRASRGMRVFAATSTGATRPGTEASTSLTSSSNQNSTSVRILRYPDGHERTIYYPAEVVSAAEPELKVELEPEEVNWSLWTQTDEDESTAWNECSLAGAACVVADPDPLSEELASLHKNLHPANEDEMVRNSYQILTGSPWLLPRPLFVLAQESLLHEGQGSLYCLQTRIRQDDAMDELAAVLKRPGLSSRLSYSRMRDGVLAFDRAEDAARFATCLEADLSGEVDSRQLFLLTGGEAQAVVVYLPWAEFSPLPHQLAAALRAGDNNSAPPQQQQQQQ*
</t>
  </si>
  <si>
    <t>C_1070002</t>
  </si>
  <si>
    <t xml:space="preserve">MFSLGSSTRTHTHTHTHTHTHVLPPGVRTVCTCSTAADDCRLSGWIDCGSSWDDLRRTAAPQHSTAAQHRSTAAGAHTPILQQLATANHHKPPALIPGPPSTPAVQPQPPNHPNTCQATTTNRAFRRVGRCRADTQPPAACHACNYAVRKPSTGSTTAITSSSTTTH
</t>
  </si>
  <si>
    <t>C_1070003</t>
  </si>
  <si>
    <t xml:space="preserve">MQRCAARPCKGSNRCRSAAVRVCGSAPGAGSARGPRTFPPGASRRLRHLPQRTRCQALGPGGGKGPQDGPIKRLAQQAERHAHQLLDCLTPKAEYDFADVFLIGFSTLVFMWVAAEMYRLYAFSYYASGAHTAGTFMGH*
</t>
  </si>
  <si>
    <t>C_1070004</t>
  </si>
  <si>
    <t xml:space="preserve">MLAALATDPIAGLVDSIYMGHAGSTQLAAVGVALSIFNTATKLVNAPLVAVTTSAVAMASGIAAATASSSQQRANTASSSAAGAAAGAVAATASGAAAAASNTTGGGGGAETVSSSATSSSSNSHVANFATTTSSSGSGSGISISATAAATAAETVRVASACMLLALLLGGLQAAVLLAAGPGLLHVWGIRRGVSPVFGPALGFLMVRALGAPAATLMLAVQGVFRGLQDTTTPLRATILASFINIVLAPALVFGMRMGAAGAAIATVTSQVVTVGVLLRMLRRRLLQQPQAAADAEAAVPLLTPPPAAEVEMERAPAAAGGASGDAEERPLLGGAPAVAAAAEDSGSEQRVGEPLAVGSAGPLSGRLSSIGGGGGEAAVAAAALSRQPSAAEPLSPLSGSSGGGRRASKDDRRWTANAATGGGFSSSFAGAAAFEVAEAEAAPAGGAGSGGAATGRVSNSGGGGGGGSSGVGGSSIASALLLLPPVVEAVEVPLWRGLYMRLWSVAPLLKPTDLLLFVAGMEPLTVMAMAWDGILYGAGGFAYAAFSMLLAAAPALLIMLLGVRYGAAAHAVLSGGGVPPPPPGVPAADVFAGPAAPADATGASVDAAHWYAGVSVLGWVWLGLAVLMLMRWATIAVPYVMRVGVFRKLRKVA*
</t>
  </si>
  <si>
    <t>C_1070005</t>
  </si>
  <si>
    <t xml:space="preserve">GKGREHGGPWGVGQAHSARGKGREHGGPWGRGKGREHGGPWGLDTSRGKGREHGGPWGVGQAHSARGKGREHGGPWGVG
</t>
  </si>
  <si>
    <t>C_1070006</t>
  </si>
  <si>
    <t xml:space="preserve">GPWGVGQAHGASPPAGLTPAAGKGASTVGLGGRPGTRRATTCGLDTSRGKGREHSGPWGVGQAHSAPPPAGLTPAAGKGASTVGLGAGPWGVGQAHSASPPAGLTPAAGKGASTVGLGGRPGTQRATTCGLDTSRGKG
</t>
  </si>
  <si>
    <t>C_1070007</t>
  </si>
  <si>
    <t xml:space="preserve">MCARRLTSLLLELSTLALQQELEASCPDQAQIGAGPGPAEELLPLELRLGHAVTRSRKAAAAFLGACAAGSAACEALEAGAAGFKRSYYALQASIRQHEAAKAEIKARLEASTAAALPRQQTPLQNRAASSGGGTAGNGNSSPGVQRSPAAVAMAEAAAAAAAAGRSPLADRPSGGGAAATDADATLAAAAARQSAQLRQLAGMLSGLDGHLTDHTELAKALMTGTQGQERAPKQQPLQGLQEAVPRRQLGDHSTAAAPSTGIGAGSGAQQQQQVLHPHQVDGAELRAIAARAAAGLLGTSTSTITSTTIGSAGAEQQPTPPAGSRPSAVSPPGPDQIVLAVQLFASMLGSLAPHVSQLAMAGEAAGPPPLLQPPSQPSSHAAHVAHQLQVHTAASRQMAAQAAALRQQAAAYEPTLEALRARCPHQPSAPPPRSRPPASAFEYLDDDDDSILHTGTGGAAFASGLASPSQGLALAGFEDIAADQGLELGLGLDGGTLMLGLPPRLLTAARGRTAASLSEAGAGAGFGAGVGAGAQLHQHPVASPSTSALSGEVAALQARLQKLTGGSGSGVGASPGSAHQPRAGAVSQSPTTFEAMAAAVAAFRASSGMAAPPAPAAAAGSAGTTAMSPSGASVRHSPSAPAPPAPAGVSADGLGGRLGLGAQGFGGAAEDASGLVLGFGGSGFGRSGPGELAGATVHSAAFGGGSEDANGNDGGGGSGFGFGGFGAFGGGLDSGDGLDGSDDEALAAAAELAAAAVRQHHQPSANQHGAAVGAFPSGAAAGQAQMDGGGSARLALASLLTADSFDDDDVLMADVDVGSTAAAPPATSFFSPVKTTAPTAGVAGGGSKGLEFRGDDAAVTSPMAAANGLAKHSLGLLLSPRSRGIDQVLGSMTGGAVGSGNSNTGVGGSSFATALDAAAAAAPLAVQAAGAVAGGLMGLVGTSSSLASATSGGSGVVLGADILALKARMAAMQQQAQ*
</t>
  </si>
  <si>
    <t>C_1070008</t>
  </si>
  <si>
    <t xml:space="preserve">MRLLATGPCKANGKQRFLSLPTCCDLRGTAVPSTLAALVLTGAGLALPAAAHAAQVGLHLDTAGGEGRLLPCAPKTSCVSSANFLSPSQYLAPWSFDPKTPAAAKRQLLDELVEARGGQVVGEDEGRGYVAVRVPYKLGAGKSDVDLMEFKFTDVAVAFRSEAGVNIPSPPFCYTPGCISGPPNRARMEALRDALGWSSQETDEDKKWVQILLH*
</t>
  </si>
  <si>
    <t>C_1070009</t>
  </si>
  <si>
    <t xml:space="preserve">MSTSELACTYAALILHDDGLEITADNINTICKAAGVEVEGYWPALFAKLFAKKSMDDLITNVGAGGGAAPAAAAPAAGGAPAAGAAPKKEEKKEPSEEEDMGFSLFD*
</t>
  </si>
  <si>
    <t>C_1070010</t>
  </si>
  <si>
    <t xml:space="preserve">MGEAWVDPQRLEVVSFEVESKRGVGSSVTGNVPLAMLKQIGDVVLVQDELPPDQVPLDARYGFVKLLGLEIRDITFNPDTGAISRIEYDDFGLRFLPVNFFDTFSVPAELVESAVLGYVLVASEGEAYQRQEKQGILSGILRGLGTRPQSMGLLLTDGGRNEVAGYLPQNYTYEKWESDIRRWEAETGMRYEEYMMAQQQRMGGGGPAGMLPAPGGSTAAGYMARGPQQQQQQQQPMGAQPGLGRPGMGMGAGPGQQQQQQQRYGPGPAAAPGTPGGSGATRPGMRPGVPGAPAPGALPPQQPQQQQYGAAGAAPGTAYGAGYGAGADPRFRGAAPAGAAPPRFGGPQQQPAQQQQAGWPAQQQAQQQQQGGAAGWPPAGAPTPVQQRQQPQQQPGGGGRPGAQGAPQQQAAPQQAQQAGQYGWPASDGGAAGGPGAGSGPSASANGNGSGASGGAMRVEEWLAREGVAQPQPVQAEPAAMANGWEGQGGRGGAQY*
</t>
  </si>
  <si>
    <t>C_1070011</t>
  </si>
  <si>
    <t xml:space="preserve">MSIPADLVQQEGAPPAALLTLSRELQLQGRALGQSSEDAQELRQLFPAATEVVALSWNVSVVIFAYLTASLHEAGSSGAADNRSTNSSSGGVGTKAMDLVCSSQRLAVLRERLTARWGVRVGVACLCLGDVGNGSSSGAPSPSPRTAPVPRMPTPSAAAAAAAPSRRRLASTDVHSVRSEGGMGLAQAQARRWDAETLAVALPPSLPPPPAYGIYGAECPVYPATAVPVGGPAGSPEALSTPAVGGGSLTNVAAAASQPPPLLVEHSFTLTVQVQTTADADSGASTGNSTALKNGSGATSNEEGAGGGRRSSARLLQQNSAAGEGNTSSAATPVAGLHNSSSSSSSTMAGEVYDAVIEWKQEQAQQLAAGGGGLDGGGTVTAVCAAPKQSISVSTQASGPSGGILSPAGGPSLVPGDQVPQPQGSPQGAAGGGGGPAVATVAAAVAVGSAVAIGIAGVAAVVVRRRRRRRVQQLQMDAELAEDTAKALSNPSFVLIHDSVFPVRRARGLSVSTHGGGGGRGGGGAGSPPLSALAVALAASAAARRGGSRTGSGAAFARVSGRVSASGASGGGVSAAASVTGGGRYGCGSPGLGGITAISSSVESSPAPLALSVAARGIGTGTGAGSVTSRRRPYTRRTALDGGAAGPDGVHSAYGPPGSTTDHACAAHDDEPPYQRQRRVIRRALSLYGGRVGGSNDGRDAGVASGASSSTPTRTPGAGGEISPAQVQQWGTATVTQVEALAAPGTHTCAL*
</t>
  </si>
  <si>
    <t xml:space="preserve">MAMPPPAQNSWSTGMCDWCAPPGGCGICLLACLCPCCMYGKYGELMPPTVCCGGSCGGSCCAMYGLSILGVPCVLQMQARGHLRMKYNIPGSACNDCCLTCWCSPCTMCQEYRECHIRGLGPGGVEKGSAVAMGGPPPPQAMDPAAPANKQ*
</t>
  </si>
  <si>
    <t xml:space="preserve">MAMPPAAPSSWSTGFCDCCAPPGGFGICLYAWCCGCCMYGTTVEMMPPVVCCGGSCVGACCAYLGMTFIGCPCILQMMSRGWLRAKYGIPGDGCTDCCLTCWCSPCAMCQEYRECKIRGLGPGGVELNKQQPAVAPQQQMVAVPAPYPYPPGQQYPPQQGYPPQQGYPPQQAYPPQQAYLPQQ*
</t>
  </si>
  <si>
    <t>C_1070014</t>
  </si>
  <si>
    <t xml:space="preserve">MAPKRRRDEAEKAEEEKGGGAMTRQRPSAHHSPGQAAGQAAGQAAGQAEAGPRGAVHVLWHYHFSAFRRKRWAAFIQRDRALHRVAKQLTGGRPKEEVVVGWGSWAFQGGKGGSPISVRGGRAPTGRLIKLLQPRRPAANVIRVLLLLKLMGFERPIKLQRPPWPPAAAGPG*
</t>
  </si>
  <si>
    <t>C_1070015</t>
  </si>
  <si>
    <t xml:space="preserve">MALSGRHGVLALRSSDGVELRSVRRAEAGRWLHGFRDRRNTALLCLGDLLFVASSSPSFMMAATSAPPPPPPAASPALGAMEAAGAAADVHVEDGEVAARPLGPGVCAAAWSCDFQLEVSAVDLGALVARCGGGGGGGGGSAAASAGEVGPVVFDGVAPAAAGAAGAGSGAPARGQRPVVVRTTSPAQRCRLPAEEASRILWDQPLQVVEGDNLRGQGGVAVTAG*
</t>
  </si>
  <si>
    <t>C_1070016</t>
  </si>
  <si>
    <t xml:space="preserve">MNRGPSHPPSPRKVVGLTTPRVHHIPTPTRPQSAVPSPHQPGPQPPSDSSLTCSPLLAAPACNPHHPPRGPDALSVGPGRHRGPEPQPPWPQAGRRPSHQPPSHAMLPRTPPPA
</t>
  </si>
  <si>
    <t>C_1070017</t>
  </si>
  <si>
    <t xml:space="preserve">MLLRVESRARSNEALGLLLLQQLQQLQQRLRPRTFASAAAAAAAAAVARPSQPRTGAVEDPGPGDAPGGSRVAGTKLAAAGATTAAAAAAAGVSDPLEHTCEGAVADLLLAFACGGVSDGQSQGPGGGGGGVNGGGGGCVGAALAVVAEVAAGSRPRQLGRALAALPGAKDMQQWWSKVFWRAARDGASLLVLQKLRARGAAIDLAAVAVGGSEEGLEWAAAQLEAEMGGGVLQQALGALEVEGVFDAGNTATLAWLRNKRLLPPLADWLPGLEKCDDDGDSGTGAGAATAIGTATAAGADGGGCSSAELGLALEVLCGVLGHCYSLPSSLAAEAGGMMDALLQLVCRPQLDGSSSGAAAGGGGGGGGGGGSSSSSTRRLFGGGTAGPMDAAGGAEQQQEDRYQADDADADGDDSGAHGDDDETDGEEGEEREVVLAQLWGERLAAAVRRLCLQPAAAAPPYRSETEEAKADARDAAASSLRHCLRWRTCRQAQWGGGASGRSQRRRRSSAALRLLLQSQSQAPVLALAAPPLASLLRSLCQAAAAAAAAAATTGAEKRGAGDAAAVLAEVLVDAAFCALDGGSGSGTGSGDGGVTAAVPPAAAAAASAEAVALLQLRMQALAAIADWLLSQ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PRNGHGCSSSAAAATCYSGSSVRLPDTAGIVPAPGPHGAAAAAAAAAAVAPPSPSSSPAANASQPPPAKISKAAARERQALAASLSLFTGFSETCGGGEAGDRQGRKRRSAAALPTPAPPSQRQKTASVQKPAAARAAAAVSEQAAPVPQAAGSEKAGLKAGGERAQQQAQLASDGGSAAREPPRAALAAELAQAGAAALRLLRLAANAASALSAASASAAHSSRQHVPSGGALSQRLPVAAPLTAETASEAVASACALVPPRRLSQLPPGQPAGAMHPAGAAATPAVAAPAALSSPAPVVSAAALLSPAVSLLFPHAGLTGPPRREVLRACLLAVRPAAASGTWTATQRAAEQRVLAAAALCALHEAWALLQQGQQARSLQSAGASSASSSSSAAAAAAAANAAARHGSEQVAALVALAAALVRADEPHQGQSYSQPRQGGKAGQQQRRWSSKDRPTPAPAPATAIASRELGVLVAGVSRKLLLASEYANLTVAGPGAGAGGSITTTTTTASRGGGAGRLAAAPAGRPGASVRAVQAPALPPPLSESAVHRLAALACRGAGVPDVASLAAQLISASAVVTHIPQPPVGAATAATAAAAAAAAAGAAGPRCRPLRLCPFLARAGGLSAAEGPSGPAGSPLHAHHPAPPWMHSAALAAAAAAATGGSSCSSGGRLAVARVLLEVAAAPALRQPLLDATAALAAAGRAAAAAAARGRDQEIDTEGSAEDSSRRDQGXXXXXXXXXXXXXXXXXXXXXXXXXXXXXXXXXXXXXXXXXXXXXXXXXXXXXXXXXXXXXXXXXXXXXXXXXXXXXXXXXXXXXXXXXXXXXXXXXXXXXXXXXXXXXXXXXXXXXXXXXXXXXXXXXXXXXXXXXXXXXXXXXXXXXXXXXXXXXXXXXXXXXXXXXXXXXXXXXXXXXXXXXXXXXXXXXXXXXXXXXXXXXXXXXXXXXXXXXXXXXXXXXXXXXXXXXXXXXXXXXXXXXXXXXXXXXXXXXXXXXXXXXXXXXXXRHLRRLQALEDLLRRAAERVRGRVSTATATGKRKKTAAAAAAAANAEAAGGASGRQSAASSGKASAAAASGAGAGAGAGSGAGAGAGKKAAAKPRVQGGGAAGAAGAAGPSGSQPVASPSTGSKRRRNKKQRRPARNAFVAACLRETGGRDSVNLTVQVLPNSLADSIDQAAKATAEAIQRGNMRCQVELHLPEFWDPISGPIFPNRGDQERFWRMTRRFLEQLAISLGSTGYIRAVYPDAGVAAMLSHQWADRQFNIASLNDRKPVDADDELVVIACPDPPGAEECMRLVRTMSQQAETEGALDRPIVLFNQRLSSGDVGLGLNSRRIRSQFLQNFTVTYSLRPIGDIGSVYRRYPEQWKVFVEEENMPGRYRLIKESATRPQGEALDYMVREFLEGPGASGGEVGADGEAKQPSLLSQLARTVTSLNYFMKSLKN*
</t>
  </si>
  <si>
    <t>C_1070018</t>
  </si>
  <si>
    <t xml:space="preserve">MCVVWSPNSGLPADYSALTGLRLVGLASMDLEAGPVPSSGFPQEWSSLVNLQQLDLSNNRYLGGELPQSWTNMAAIVSIDVSNTGACGTIPGGLSSQVTPSGLPSSCDASNGNSFNVVLPDGLSCFGSLTQLLFNGNNAAGPLPDAWTQLNQLQELWVTDNILTGSLPASYSALTGLTTLKLHQNQFTNTLPPEWQAMSLLADISISDNTQLSGAVPSAWGNLTSLTTFRARTVGVGGQLPPSFSALSLLTELTFVSDTLSGSLPTSSAA*
</t>
  </si>
  <si>
    <t>C_1070019</t>
  </si>
  <si>
    <t xml:space="preserve">MTSTDAAHPSNAGAAAVAETPAFTTASSAERDTAAPAGAKAAAAATAVPAADKAGSSKLGLLYMVTRGQPTNYDMLVFRTLNRELGRPNANADNLASRLRDELMPGRSWVLKHLPGSRAQLR
</t>
  </si>
  <si>
    <t>C_1070020</t>
  </si>
  <si>
    <t xml:space="preserve">MGGSGLRGAG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GDGAGLDGAGLVGSGLGGAGDGGSGDGGGLDGAGLGGSGLGGAGDGGSGDGGGLDGAGLGGSGLGGAGDGGSGDGGGLDGAGLGGSGLGGAGDGGSGDGGGLDGAGLGGSGLGGAGDGGSGDGGGLDGAGLGGSGLGGAGDGGSGDGGGLDGAGLGGSGLGGAGDGGSGDGGGLGGAGLGGSGLGGAGDGGSGDGGGLMAGG*
</t>
  </si>
  <si>
    <t>C_1070021</t>
  </si>
  <si>
    <t xml:space="preserve">MLASGVIQPSSSEWCSPMVMAGGGAADAPPVPPQWRACIDLRAVNDLTKPLRFPMPHVQTMIDTVAPPMGEKRIYSTVDLIAGFWQVPVRQEDRCKLAFQAPSGLYEFTVLPMGARQSPALFQRLLSLVLRPILFYGPGESTPGKCCALFIDDICVASKDPVQHAEDLQNMFDCLRLANLKMSIKKCHFATTEIEFLGHAISGATGQYTLAPRNAEAIRNYPKLKTVRQIKAFLGLANYYRSMVPNFALISRPLYDCLGKLGYQWGPEQQAAFEQLKTALTTEPVLRAADVTRPFRLATDFSCNAVGACLSQLDDDSREYAVSYASKRLTGAETRWSSTDGEAYAAVWAVKKYHEYLASARFQLITDNTALTYIMRAKDLTGKLARYALRLQGYDMEIVHRPGTKHGNVDGLSRL
</t>
  </si>
  <si>
    <t>C_1070022</t>
  </si>
  <si>
    <t xml:space="preserve">MLLCDFPGCSSAYHTTCLRPPLRRVPEGNWLCPEHATGGNPNAGKQHGDDLGVAAGTGTGGISPGHQEAVARAAATASLAATNMPTAMATALTATAAPSGFTNFPTDELVRAYVGEGDSSEDEEEWEQEDGTATEGEGEVSEDVLAVNGVPNYSAGEADVWHDAGLLHYLQYRSFVARPDLSGTDFYKECARISRKARRYRWENGQLYKRATRNRPEVRILRHSERQAALAEVHNLAHPGVRATFDLCRSRFCGPHALTPRGNRYIAVAIDAFSKYPVVGALPNKESATTARWLWESVLCHWGSVAVVMTDQGTEWQGEFASLLARERVRHVKSGPRCPAQNGQVERFMGIMRSSLVRLCQEGVEANWDLYIHQVALSYRAARQRSTGCSPALLLYGKELALAQQKPPLAQQTADPGSGAAGHRSHDAQGKWL*
</t>
  </si>
  <si>
    <t>C_1070023</t>
  </si>
  <si>
    <t xml:space="preserve">MAYAIAHGGPRARALLALGGKRGLTSPYGGFRSSPATKISAGAQASPTVSQGPARLRTGPPQPAQPNVALGAAVGRGKIQALFAAPPASSERMSPTNTVAGGYPPPPPPPPPSPPPGPMQPPPPPPPPPPPPPPLMQRPPPPPPPSSPRQQPAEQQQVSPCPPLPPPYLGQQLPPPYLGQQLPPPYLGQQLPPPPAFMPPHFVPMAGMVPGPFLPALDPFLAPQLMQMLFHRVVQLEQAAAFGAFGQAGPPTAAAQPMAAQPLLADPDWAGTTSDLGAAGISDISPRRLLADIPEEDSSSEVALAIEPLAAMAPAEEGPAGGGAAQSGAPPVAVVAGTAAAGAAVGVGGGMVGPGAPPAREAERAESSISTSSNSSSPPPPPPPPPPPPPPPASEQGETDEGDSVEVQMDSEGDFEWAAGQAAYLGQQDASCGALNQALEAIGHCGMGLHISQARALVSCAVAGVTFTQPAILIAGRPCHPCKSEALAHDVLQAAMVAMINGLYGRHLVEGSVDMRAYVSNWVVEAIGVRRLCTTEPDEEFEERREETETEEGGEEMEA*
</t>
  </si>
  <si>
    <t>C_1070024</t>
  </si>
  <si>
    <t xml:space="preserve">MQRTACFGASQLSAAFVAAQLPDGTCSQPCPLVAQQFCGGSASGTRVAVSVYRILSPAPPAGRPPRPSPPLPSPAPANRPQPLAAAPAAKPGTAPPPAARG*
</t>
  </si>
  <si>
    <t>C_1070025</t>
  </si>
  <si>
    <t xml:space="preserve">NVSGTALCGDAPGLRSVLATTPRSCPSPSSRQPPSLSPSLPPSTTSPSPIPSPLFVLGYPPLPAGLAFPPPPPPPPPPSLPPPPPPATPPSPAPPVPPSALSPSPSPLVPPPSPAPSPSASSP
</t>
  </si>
  <si>
    <t>C_1070026</t>
  </si>
  <si>
    <t xml:space="preserve">MRLHHTAPNTTYSSSVGSGGIIGGGVIIGGGISSSSGGGGSGSSGGGSGGSNSNSSSSSAAAAAAAYKAPATVGSFLRGNVSSDPAFLHSDPLATASVLAGGLMTGGDDVSSGGSGGPGFDFDFDFGDDDSDGSGGGGGGGGGNMGGGGSGSGGSGDTADDVDAFWAGVRGSGAGNADVDPDADATGTADGGDTDGGSSSSLAALLKALGLSGDGDNDGGDDDDVSGPAAYAPAGSGSAGSSINGYNGFKNATPGSSGASGGGNGSGLDGSAGMVPLLGGLVSVLTAGGPLGSSIGGLDLVVDDVFMAAFMGPLLLPGLLGGVAGGMGVEMAPPPPRATQFALPPPPASATPALPTPTRMPPLPPPLAAAADTCASPAAALTSDLLVSLTSPLSGSKLFGVLTAAVAPAAGGALRSLPTVLSWWAARWDASMQPVLAIAVCSPPGTLVPLPAAERALAFLRWLGLPLLRRAAATNTGAVVVDRMQAGGGGGGGGDGGGQGFNISGGSGSAGDDDDDDEAEGLSGGAIAGIVIGVLAAVVVVAAVAVTLRKRQLQQKYDQLKLGGGGLGAAGDGAGGSIGGGGGGKGLGSAGVSQEFDYESGFGRALGSKAVAVAAVDDDEADERSRLAPGEKSSGI*
</t>
  </si>
  <si>
    <t>C_1070027</t>
  </si>
  <si>
    <t xml:space="preserve">MAAARSAEAAAAGAAGRCCYNLRCALDAGLLPALERAVRSAAQQPPRDIRGSSSSGSGNSSGGSGASGNAAGPQGFVCGLPLRLLLGGAISGSGAWPALLAHGSAAQAAGLIATSASLLLAVPEAPLQGPDSQGRDADSRTILDYLLAAMEQMVAVRCNGGEEGNKEPPTLSLEPQGEAATAGGGRGEGQQPPTPQPQPQEEQQQLHPAVPGAGEAARADTAGGGGGVTRSPRAQALDVALQLTNNYGVAIQEFGFVRLADLVAAGGAPPAGSAAAAQQALLASFALQRWLPGILGRLVREWVAVMHVESSGDDRSACTSSSSSSASSTSSSSSSTKRDMIRQQLGFAVQLLAAVVAADQQQVEEQAAAAGASAAVSPTDFDYNAAAAAAAAGNSPGAQLKPHARSLALACSPSVSVLVRWLAALSPAEHGSTISCTSSTSTSTAPSITSITTSTSTNTTTTTTTTTTSTTTTTGTEPELEAGILGLLEASLTGDSKHALCVLCDLSCRTLFDGSGVEVDRGPDADADAARGRQLQQHAAGVMRLSACAEWHGRHALADLLRAAAGVMTQAGAPCVSQVVESAEVKVAALALRRSLRGCAEWRRAASRLRWLLSPAEVEARLREERDERPREDKVARQRRKLMEQHNIEMQKLDEELAAIAARRQALKQKHAEELRTLAAQEVEGGSQEMVAAAAAEMENAAAAEREGEDMDDAGGVPPAAVAAPAAAVVAPGVVRVGAAAGRVAVVAAVLPAAGPGVAAAPAAMPGGGGNPAAAVPLLQQQVQAEAAEQGMEEPHHHQHHQHQQQQQPSDSAVEQQLHRQPQPHGQAQASVSAKDTTLGSGHASNRAPAAVAAGE*
</t>
  </si>
  <si>
    <t>C_1070028</t>
  </si>
  <si>
    <t xml:space="preserve">METFLSQTVPEGPDAMPAHVKSSMFGASLTIPITQGRLNLGTWQGIWLCEHRDHASGRNIIVTLQGE*
</t>
  </si>
  <si>
    <t xml:space="preserve">MACPFHQQHQAHGGYSMGQGGDAAATQTTHAIQQQALRKQVQKDIQKLLSSNRAYTQHVKGAQVLSPEALTQLAKAKPKPGSRPDQMVDLPDPVDWAVWKTEQLAIARLTEERHRGEVAAEKAAAEAALAEFRQRRAEETAALAEEASRKRAEEEAFARHMSAYLNHKGAVELDEFKRRKEEERERVALARGRAAKTSGFGPQH*
</t>
  </si>
  <si>
    <t>C_1070030</t>
  </si>
  <si>
    <t xml:space="preserve">MPPLATSTAHLSLSSAKLQRRTPTSLASRASSSYHVATRCGRSRSGCIRSLGGARQSQHRPGAIPTDGADRSAPTASPSSPHNNQVNRVMHDNDNVEHSLLTRLRRGTAAALASAVLLLAPAAPPARYAPSLAHAAGAISSSNGSSSGSSSSSSSSSSSSSSSTTTNETYSGVAAYESAVRDRGDGKGPNMSLFTEDARQAMTRLQQYAAYVEDEVCPREEACGDGGATAAAASAPPAAAATTNVSFTTGAAGSSAGSSSSSVGASSTGSSSSSVGGSSSSVGASSTGSSSSVGGSSSGKVVVMDVERRALPQPAIKVFAGALRDNGRAPLVGEPTFGKGLVQYYFPLRDGNDGGVRVTVAKYLTPSGYDISGRGAGLVPDRACSDFPHGGLPTSVDGGDKCIQAAAGLLRSAVVS*
</t>
  </si>
  <si>
    <t>C_1070031</t>
  </si>
  <si>
    <t xml:space="preserve">MLYHTDEHGDCTSRSGSTTGSSSTGSSGTGSSGTGSSTTARYLLSVDASGLACLWLEPAGLCVARRHVPELVGAAWADMPQQQQQQQQRPAGAEPLTARWLLAALPPAGPGDSSADGEQGGAGGGSGSNSNAARRISHDFSFHTSAGARVGGGGGGGTDAVAAAAAAAVVAAPPPVAVVLEWRTLTVTQLLPMAPLLQLAAVTLP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VFSLRLPCLRGAGSGRGGAAAGGVGSGGAGAGAGRGTATLRTSMRGPIATHRPQQHHSMRADP*
</t>
  </si>
  <si>
    <t xml:space="preserve">MLLVLLLLKLWVVVLLLVMAVVLPALPTHTSLQNRLYFPSFAELPQADELDNNYFTEQPNGMLLPNRTWTFFGEIVGDSLSQLSVLGHRVEVRDVTGSVHSILFFPTSGSLDMSGLRTGATVFVRYAMRCFFSDLATEAIKVEELNFVKVIPMNLDMLLYTASMYFDRQSHCSACGACVAGLGGSAPRCEACQAAVYCSPACREANAPLHGSFCGLCCELAQVFNLSFDSFIEWVPFRQ*
</t>
  </si>
  <si>
    <t>C_1070033</t>
  </si>
  <si>
    <t xml:space="preserve">MRDAPGHRQRLGGGATGANIRAQRRYVALRAAGGTARGGRRHRRRRSSGGAAGCTH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IRQFRSWLKYLAQDVQYKDEYVKFKSCQVWQEGGGGAGSGAAAAAAGGRM*
</t>
  </si>
  <si>
    <t>C_1070034</t>
  </si>
  <si>
    <t xml:space="preserve">PRLVSSPQVVARCVPGLPPRPTVLAPFPAAGVKPAGPLCSRAFPRLVSSPQVVARCVPGLPPRPTVLAPFPAAGVKPAGGDALCAWPTPQGPPCSRPFPRLVSSLQVVTRCVPGVRPKAHRPLCSRPFPRLVSSPQVVARRVPGLPPRPTVLAPFPAAGVKPAGGDAPCAWPTPQGPLCSRPFPRLLSCIAVGAPIPPRPPASAPSPPHDFLLPHKNCPPCSRPFPRLVSSPQVVARCVPGLPPRPTVLAPFPAAGVKPAGGDALCAWPTPQGPPCSRPFPRLVSSLQVVTRCVPGLRPKAHRGGALCAWPTPQGPPCSRPFPRLVSSLQVVTRCPPCSRAFPRLVSSLQVVARYVPGVRPKAHCPPCSRPFPRLVSSLQVVTRCPPCSRPFPRLVSSLQVVTRCVPGLRPKAHRPLCSRPFPRLVSSLQVVTRCVPGLRP
</t>
  </si>
  <si>
    <t xml:space="preserve">MLTGDTAAEEKWPEETRARAIARLQPQLAGYPDVIITRKYTLQCGLCISVFGLTTDKNMVLQWTSEGGVKRITMANLREHFDSVAHKRAANKKGQKPIVEFLAIKVKKLDSDATDVEVLSMEPLMPALFRSAFHLAKLHRPFSDFPDILRLHASNGTPGIVFGGPYESDTAVVDMVDCMSYALEAQMKVELENARAITVLVDESTDRGRSHNLAVYVSYVGPGFRVYCRFLKLVQLGSNCDAGALESKLLDALKGFNVDLTKLFGFTSDGASVMTGDQTGLSARMQLHNPFMLRCVCLAHKLALCVANVFATFPELVKLDATITTITGYFAFSCNRKARLDELLEALEEEVLTVLQVHKVRWLSRERVVTRLLKLYDPLLDYFKEEAEANEKGAQEIYDTLREVTNILHLHCVGEVLTVVSGLTKVLQSRELSYLDIEAQVLTTLEVLEREYTTGKMLKDGPFARLVSELRGANGLYRGKHWISVNGVEDGPNESFAITRIGLLEVRSTIKIVTAINDDVRGRLLGVVDVAKHFRMFDPNQMAAIASTPAEGLYGDIELEQLLDWYGIAHDGHPAVVDAQQCRTEWLKARRNLLRAAQAAKRVVVAKAEEEAKKAPLAKKAVAAAAGKTAAPPATAAPPAVAAPPAAAAPPAAAANVRIPTRDFWALQLYNLEQTSPALSLLVNIMLVLQATSVEVERGFSTQNLIKTKQRTSLTMQNLDALMRVSLLGPELGDYSDFNGNLLVPSLRRWFDKKNRCPARSCHGPRTGQQAEGEGRG*
</t>
  </si>
  <si>
    <t>C_1070036</t>
  </si>
  <si>
    <t xml:space="preserve">MAALSPPPHAGHHRRPPPTILTCK*
</t>
  </si>
  <si>
    <t>C_1070037</t>
  </si>
  <si>
    <t xml:space="preserve">MNRAASWHPGANLPTAAAVAAAAPGANGGGGAATSSSSSDAPAASPAGAAAEPPPSIVHPMSWSTAHAPAAAAVTQPPAAAGACPYKLSNYMSEPHYPYSAYYDMPYYDMAPGLAAGSGGGPSVYGPGSAAPGGFPAGGAAAAGWRAAGHAQGRVSDGNGSSTAMVYPPWYLGGAATASAPSPFLASAMGAEADAGPASAAATGGGGGGSKGALAPTAGGSSVVKVSSCVGLSPQDSWPATSPSTPPTPCQQPLSPPAAHAPSLQPQPQVLLQPQPGQLLQPQQLRGGAPPADDSGAKRRRVCPSTSLPLLPCGGGAGAAGAGKVSGLTARHGGMGTGLHDHSNTPCEPRSRMPNGSEVAWLNFLSGGDDASSGRGAAAAGSPSESTATVTATAADAGSDGAFARSSIATVAGSGPTAASSCLSPAAAAAAAAAGGSTVGGCGRLSTSLSGPAGCAVSAAQGSHDAVLSVTGSAPGNNGNGVGNYNGGGYNHNLGFAVRYDDDDDPMEISLRAQSHMFLDQEAGTGAAGAGVAGDAAVGVAAGGDVHGGLQLPSCMDALTQQQQHQKQQETPQQHGQLNACLARQAQQQQHQSAAAAAAMGSITFPSLHMPPRQLSPQRAPQPNRNQHAHHVEQSLAALPSTAQGVDPEDDREFLARVAAGFDDGTLDAFDGFDALDLKLEFEELGLGAEAPTPTAPTPSGAVTQAPLLLTADEMAAAAAMAAAGGGGAGRQLAAAAATPPPRGASVSSPGGSTAMMASPPSSHQAPAAVPPTASMPPAAAHFQHQHQHLAAPLGVGLPAAVAAAIASASASSPTKPPLSLAPVAVDMTTAMPAVDQAAAATAAAAHGTSRRAAIGNGCHEPKQLPPTVNDVNAEHLPGPVRVTVAGGSLGSIISAAISNVKKAVRGGGAAASGRRRKSSNADSDEDEDDGRAASGERAASSAAAAAAAAASAAATTDDPARDAAEAAAVGGKVVGVFHVLPYLEGGKCIEYDGELISRSAFERVGGSTMAKWYRSIKV*
</t>
  </si>
  <si>
    <t>C_1070038</t>
  </si>
  <si>
    <t xml:space="preserve">MVSAAADSQALQELIAELKAYPDGSDLLLTALYTAAFHYRRSTICTPFPNELLPPLPDTKDKDFPALQRALGALPPVQALLSGGGQEEVLRRLPPAALGVLTWLLLHPARRRHFGLVSLGEMLRQLRQRAGGGGLGGASGGGGSGGVMGGVAAAGGGGPMVWQVPAFAGHNSPTFVLRAHDSHTQEPFAHGAVAYHGTHLENLHSILHAGLQSGSGTRLQRNGANFGAGIYFGRTPHSHDAANGTGGGASSSGPLIPGLPDTYLLVQRSDAVRILFVAIYTDAAAPPAGAAGAGAGAAGAGGGPGARRAGPLARVNWCTVMVVLYAGFLVGKALLAALKQHRY*
</t>
  </si>
  <si>
    <t>C_1070039</t>
  </si>
  <si>
    <t xml:space="preserve">MLGSKDVTDKIVLSGHTGWVRSLAVTGKWLFSCGCNFLRLWDTTFRTPKESDSVRLFTGDILAIAASQGQVFTAGADGSLRSWTISRSGELEAGPAVEKAHEGRVVACLVSEGRVYTTSYDGSIKAWSASGLQLLAEVRGAHGGEKVLAAALGVNGVLFTGGDDKAHGASVRVLAAGRRGILVSGDADGDVCIWGVCDVELPQEQPEPEAAGAAAALGASAVAGAHDGLANGCAVGVAVAPPTLQQLEDMFAAPAQSAQEQQQQYLEVPQQLLQEQQQQQTEMPEAAPAALAVSAASVEPWVDLPQPAAAPPAMAPAVDAAVAAPEEVWANGQVNGHAQAPAHLDAIAVPAVEPEPVPAAAVAADALISPALEAVEAAPQDLNGHVNGHVNGHANGHVSEYVNGHAAAVGVVAPPAADCDWTRLDGAAAAAVAVGAAAAPELLPVEAPPVAPAAAEVVVAAPAPALVVAMLPHVDVEDVASAVAVAVLTKEADARAAAAAAAAAAAAAAEAEAEAAAVAAAAAAAVAAEAEVAEASLATLAAQAVAQAAAETLQTLAAAPVQEQAAVALDTAAPAEAPVPAAAAEATRQQAAPAVQQPLQQPHPQQ*
</t>
  </si>
  <si>
    <t>C_1070040</t>
  </si>
  <si>
    <t xml:space="preserve">MSVLTKWLGLPSFLFSVFVFYWSLPIFAILYRIRFASLGKRNDMLDWARALVAYFRVTLLQAGEHTLYKGGPCLYLCNHRSWADFFIDAYLTEGRAALMSRWLVYFVFPVFCTSCMILKGIVLFKRGTIADKEAFNAWLDQTLGSSHVPGLLVYPEGHRSTKPASLPLKRGMLHYAHSRKLPVQIVVTRGKDEVLSEKSQSVHFGRTCVTTFSKVLKSADYPNFEAFFTDLQATWDSCWAATYGLEDLKNVPRFSMPGPQAYSYSSSMWVQQLAITLVSILVFAGVCYGSWRGLAAALAATGAAQQVVALVLAAWVGSSVLRSFL*
</t>
  </si>
  <si>
    <t>C_1070041</t>
  </si>
  <si>
    <t xml:space="preserve">MRASTQGLASCRRPNVLVCASTLPLHSSRAHHEVPNPIEQLRVRWASNSAASTSRSSGEDPTSARPKAAVPAHVAAVMDGNHRWGTSHGGDWRRGHEEGVNALRRVVQFCREDGVKALTVYAFSCENWGRSASEVGFLMGLLERTLDAVLPDLQKHGVRLTFAGDRAALPESLQRAMQRAEAATGSCTGLVLCVALSYGARQDITRAAQELCRRVAEGSLAPEQVTEQLLAAQLSTHAATAAATSSGGGVTGQVGDPDLLIRTSGEQRLSNFLLWECAYTELYFTDACWPDFDRPHWDAAMQHYATRTRRFGRRGRADGAAAAPATSEPQDGSSRSSSSAAAASASRPRPGKAPL*
</t>
  </si>
  <si>
    <t>C_1070042</t>
  </si>
  <si>
    <t xml:space="preserve">MILRGWLKGPGAVFQRRQELQDLFMRPPLMFVGTIKQIWNWFSPLLSVSDADIIRSAGYDALVLTRVLQIGLQMFTFMAIFGVGVMIPIYYTGAGLATSTAALGDLSRISLANLIPGSLVYLVPFFFCYLFSAYGCFVLWINCKGYVQLRMSYFLCLDALPHEDVLAAGQYQLAEQQEWDEAKEEAGAEQVAEEDAEQAAAAGQPPLPAPLQTQQQRVPKAASTGTNGPGGAKVAPGPGSASATRQGPGPVAEATEQAPPLAPDTGGSPTEGEAVGLSINEVELQPRSGSSGSSGAAAAAGGGAAAARAALCDPDTVMSRASSATTSVDRGSNDAAAVAAAAAAPVDMTAAGDTPYMTLHGSSWLNLFNFFNPSLRLMLDHLDWMNPLQLTSALFGVRNMRLPSLYRDEPPYTTRMYGRSQKLRQWDDQVADSLWGGVPLRGVPGPQQSLDLEDLDVEGGQQHKEEKNPDPGHAGSKPDLDNLVNSSEGEEERDEGADGGSVWASRDLPAVLPYWRPLKVQLKLGARAGKVPASETGHVHPLPPAPEGRQPLPVSLAPPPEHLRRRIAAAHRATANAAVAAGIQPYASGPAGGPCGNPASPFAVPGAGAGTAGPGPAGTKSRLRVGSEAGASRWAGLMPYFMLRHTMPGRRGGGGGVASHHHLSGQDSNAGTPKSAKAAAASNPSGSLTMIESAWDLISRPLQPLLAGKRNTRLRQIVQVRAGLAGAGGSGGLSPVVSTANLPGLLFRGGGSGGGRAAAVVAAVAEAAAVAAAAAEAADAPYLRSRAAAAAEDGIEGSGGLMAGAGPGMGAVTYIMVATTRARIHKLFGVATHQIGIGVAARADVSGAGGPDGPTDDQLVHRRWDRWVGADILRNVRRYYALFYNTVKPYEQVDLDDEDLVDPDGVYGAAAAAAQADADAEADAAEAALVLGGPDAAEEGSLKDKKSIFRFAHKSASLRASAVAAAVPPSPPAAPPAATAAPGPVAEATLPPTAADDGAVISSSELAATAATAADSAGAAVAPPPAAGPAPPVITEAIGGSAPQRHPGPSRLR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GLLRL*
</t>
  </si>
  <si>
    <t>C_1070043</t>
  </si>
  <si>
    <t xml:space="preserve">MQQEHKSAWTAVRGLTKVPRITVLFWIAKICCTTVGESLSDQVNETAGLGLGITAAVFFPILFAATFIQMKVRRYYGIIYWVNVILMSICGTIATDGLHDDAGLELWIEIIIFFVLMMTCFGMWYYYERQLTVHSIKTLRRETFYWLSILFTFAMGTAVGDGISEAWDIGYGPIFGFFAGVQSFIFLVWLALRLLGKAPQHSPTETLMFWVAYIWTRPVGASLGDLLSNDQSDGGAGLGTLGTSMLLLGVIIICVLIGMVTKYDIMPESDGIMAPAGSADSSAVVPAPLPSADAYVYDGTTRPAAAEGALAGDKKQAQQQQRV*
</t>
  </si>
  <si>
    <t>C_1070044</t>
  </si>
  <si>
    <t xml:space="preserve">PPPPPPPPPPPAAAPLLLPSSCGRQTSSRHRPSPPPAEQPPTPAPPRCRPQPLPPGRWPHPAPEASGAPAGWLHPAPPAKTPLTTTAACPLRGHPHPPPPPLTPPPPPPGPWLWPSDTPPHAKASSNQRRPPPLPAQEISGYLPQGPTPKGQPFPSRKLYPSDEPARPYNSSCLPEQVPPR
</t>
  </si>
  <si>
    <t>C_1070045</t>
  </si>
  <si>
    <t xml:space="preserve">MARLLGLPSPHCSDGGSGGGDGNSGDGSGSSGGSSDGVGGGRNGGQTGRRLWQQARLDEQPALKRCQAGIPSARVASAAEHELRIRYLYSGGGVDAAAAAGSAPAPVLEHTAQQLAGGRPKEEVIVGWGNANTGYGGCISRLGRGPHRALLRLLVDKYAHLGRDVNSATNIRHTLVEMLLGHKRPASLQTGGGGGGGGSGSGSGGGGGGQQRGRVRASGSGGGGKGHVEEESEAPPKKRRKRAG*
</t>
  </si>
  <si>
    <t>C_1070046</t>
  </si>
  <si>
    <t xml:space="preserve">MQEVLAAARASKQVAEYAEASRVRVVDGWGDGLPAAMAAAVQARGGGLVRLRVRQDHEVVQRQRRSWRARAALVEALGIERYDNPSSAAKLVLLQAKPGAVLADVSPGEHMCMVLSALLGLLACPDLEDQVYNEIAGLLAGVELDHGRALRQRIGGKLREAVEVLEEYVAHLRSISDSAQLPKAEHELRRAQEALEMLAAPADTDDSMLEVDTVKVVVDIMTGLDVNVLVVSLVDQQDLGGHVTAAYSRTTHVALRELAVSGGGALELPSCSTVVLFFAHNHANSVLLGKVGDQKTEVEVLLDMAAETHEWRQGGVVSLGSGGAIGAAAVQRGSAAGSFVQPQSAEVLHRFVPTFVPCASVLQRAAQWVQLNEACVGIPQT*
</t>
  </si>
  <si>
    <t>C_1070047</t>
  </si>
  <si>
    <t xml:space="preserve">MRPPPATPPCNTPPPPATPPPATHPLPTPAPSRLSPPGPSWRERQTAGPPTDAAVQGASRCGRCRMRTHPRERPHTPTHIHPSNGAPPSRPPGKTAHGSTDSRPSCPPGNHPRSRPHARCPPFPLCFIPNTHPRTCWMPSASASVTA
</t>
  </si>
  <si>
    <t>C_1070048</t>
  </si>
  <si>
    <t xml:space="preserve">MWYGNAIVSRTWLGSKTSSHVNQTKFAQQSCTELQTSTAAFNCVNNKLVSGSIIGGYVLTAPPGTPLDVFYTVVQTAVTTDPASLFSGSFLSAYGISSVRQFVSGYEVTYTPTFCAGLASDTGFNVFDPSALDQFGRITAITFVHDAAIPGVVVAVKLVYGSGSATHTDVLAGSVYDPSSPTLSLSTVRLVSSGGSALQTLSVCCTATGSVAQLAVGFSDGTAASTGLCPAGARRRVLLQARSVQVAFQVSAKVDYTQIVANVPPQVPNTVPASTLVLLGPAVPIVRNSLADPLIASTLYGRGRVAAFGGEKMITGCCKPRGKPTPSDPSLDTIIVNAADWAAWYGKKVGKAIIRVADTRYMPMAKYVVKKRPDSFDTLKSAKIKSYYLSLKAFLKDGHKACDLYVIGSYDIQYLEPRVSHFLQEFVNYGKGLIVVGPDVMPSIFYPGSLAAPSLAPSTAGRRSMLLQRAAVLLGDAFEPDVTDAGDNLSDPDAGVDLRHQLHREMAAALVRRRELQQSGSSSTGSSAPGNPLFNSTSIPVNQVSGPMGLVFSGYVSDPGGNLTVTSPSELQNAELAASQYVEYLQVRAREGVGVGCWERASLGVVDD*
</t>
  </si>
  <si>
    <t>C_1070049</t>
  </si>
  <si>
    <t xml:space="preserve">MQLPAANAKDMYAAAAAASTSATAATANCLGVATNVSNQQNMVGMTFLGLQRTACFGGRELSASFVATHIAEAACPVSCPAASNQKCGGNANATGIPVSAYRASYPPRRRHRPPRCPRVVPATIGGSGATIGDRSNPSSWSHALLEQARREKSY*
</t>
  </si>
  <si>
    <t>C_1070050</t>
  </si>
  <si>
    <t xml:space="preserve">MQMVPAAAAEMENAAAAEGEDMDDAGGVPPAAVVAPAAAVVAPAAAVVAPGAVRVGAAAGRVAVVAAVPPAAGPGVAAAVPAAMPGGGGNPAAAVPLLQQQVQAEAAEQGMEEPHHHQHHQQQQHHQQQQQPSDSAVEQQLHQP*
</t>
  </si>
  <si>
    <t>C_1070051</t>
  </si>
  <si>
    <t xml:space="preserve">MSHASAHSRKADLRKTGAEQAGLTEEEQIALQQQMFAAARAQSMTTSEVAASMTASYDRMAMAAAAAAAAAGGGGGAGGAAGQAPGIAPGLAAPMPPLQGQVPLPDAAPPAEQ*
</t>
  </si>
  <si>
    <t xml:space="preserve">MGSGSSKWRAKRGAAVCEGEHAGGFDSCWPWRREASSTAAASATAKAPAAVQQNGSSSKPPAGVSTPPVVEPSSRVSTASSGPENEPEHKGAEPPLNEEDRMDYLCKLGVLDTEPEKRFDDITRLCCLVFKCPIALVSLVDKDRQWFKSVQGLPVRQTDRKSSFCAWTLLPEHPEVLVVENALEDIRFRNNPLVGIPSILSAAPVAGGPMYYFVTLVAEGGASGTTGDSASLSQRGSAFTIINTKIDPFD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GWVDYRALVLTAREVAAAMTYLHSRNILHGDLTELLVDGLLSKAADVYSFGVIVWEMYTGQRPFGGLTHGQILHVVSTGKQLPLGPTCPQPEARPTFTEIIPMLEELEQELC*
</t>
  </si>
  <si>
    <t>C_10800001</t>
  </si>
  <si>
    <t xml:space="preserve">MPLPALYSPQGSRADRRGPSPDCWDGDAYDCSSLAGVFCSPAAAEPRLCRRLGPRXXXXXXXXXXXXXXXXXALAGSANGKAPGSDGVPYEVYKVFWALLGPRLCAAAAAAFAAAADAHDGGEMAAALPASWREGIITLIFFSLIYKGKSLDRAELASYRPITLLNCDFKMVSKAVSARLQPALDAVVDELQTAFITGRWIGDNALYLQGLIEWMRLDVGADGTPRQGGALYFLDIEKAYDRVHRQWLYASAEGLGFGPRMLRWIRLLTANGSARVCVNGMLSDAFPVLNGLPQGSTASPPLWVIQMQPLTSFLRRQVEQGALRTHLLPSGEQAPPAAHHADD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RARGMAFVARLWAALSLTLVGRVHIAKQVLAAKLAYHFSFLNPSPAQLKELTDLVDHFAARSMHAEDASLVSHGNPLLLPKRETACLPYKDGGVNHVDLPAFLSALQAKTFALLAQPGRQPWKMLTRALLTHVRPDSATTWAWMYSDAPAPAGLPARLAVAVGHLLTAQLKAAKLEHFVAIWAAGGALCEVEEVQGAGVA*
</t>
  </si>
  <si>
    <t>C_10810001</t>
  </si>
  <si>
    <t xml:space="preserve">MALLSLLTRGLIMLPLCVAVMFLDQRANQVASEMGATMAGAAHGGRYYDDDENDSDDGHEDAGGWVTLPGRQQQAGQRRQQRQQQRRPRRQKQQRCWHLLAGLLLGQTRVYRITGVKAQLWGSGGLRLG*
</t>
  </si>
  <si>
    <t>C_10810002</t>
  </si>
  <si>
    <t xml:space="preserve">MSAPASGAGGGGGAAAGPPPPASMTECRTVGMMERSDQSTEFANLLRSLCASYCSHATHSMVLRLPLPPVPNAPPGGTWTGLRLTRRLGRSVVHSGQSGAGKAPHPFLDDPPERWEVRHEGPPLQGPALNSLPAAMREVSDAACYGAGAPEFFKVLGGKLEYEQYREGNEYSIIFHGHEIKVGRPRGAGRVRQGAH*
</t>
  </si>
  <si>
    <t>C_10810003</t>
  </si>
  <si>
    <t xml:space="preserve">MHKCNCVYSAGAAPTHLPGKQVRLRTAVRAGALYTRPARHHRSVLERKLNKVLTNQGKMQKDIGEMQKDISQLKQDMAVNKALVAVNLTPVASLVLGVLYIMYTNFKVSGGG*
</t>
  </si>
  <si>
    <t>C_10820001</t>
  </si>
  <si>
    <t xml:space="preserve">MPAAPAPAAPTDELSPGLLAAARVALAAAGGDAAPAPAAGQQPAPQQRPSISMTTEDSEMSYPSGRYEASEMSQPGGALDCVESADVGAAAAVGVADSLADGGAVPAAVALWNSNSLYSTGGAQFGSYGALAEAAAAGAGVSGRAIGNGAAAAATPAAALSRASTTLMSVGGSTNLSDLPRRVSISAFTPGLAGGAEGAAAAGAAADCGDATPGSGSSTVASSPVPHRASGGTLEAAARRAAASRLASAGPSAAVEGPLSEGEEEEADGEAAPPVVPGDAYDSPSSFITGSTTAISGAGTTGAGTTGAGTTGAGTTGAGTAASTPLSAAAAGPSPGAAGTPGSVSSAAAPSQRRGRGIFGGGIFGGLNSAARAGRRAPGTAAATATATGNPASDAANAAGRPASRLAGGASSKALAGPPAAAATQPPAPAQRQPPPHPSLRASHETAGSDGSAACSASATVGLVPGGAPPGTAAA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RAPGERRSAG*
</t>
  </si>
  <si>
    <t xml:space="preserve">MGLMVSKALSRLFGKKEMRILMVGLDAAGKTTILYKLKLGEIVTTIPTIGFNVETVEYKNISFTVWDVGGQDKIRPLWRHYFQNTQGLIFVVDSNDRDRIGEAKDELHRMLNEDELRDAVLLVFANKQDLPNAMNAAEITEKLGLHGLRQRHWYIQSTCATSGEGLYEGLDWLSQNIQNKS*
</t>
  </si>
  <si>
    <t>C_10830002</t>
  </si>
  <si>
    <t xml:space="preserve">MKESRGNAWCAGLDTPGERLVRRAGYGIRLTCTRTSAHAHRRMKESRGNAWLTCTRTSAHAHRRMKESRGNAWLTCTRTSAHAHRRMKES
</t>
  </si>
  <si>
    <t>C_10830003</t>
  </si>
  <si>
    <t xml:space="preserve">PGAPCVPPAFLHAAVGVSGAIHRIQPGAPGVPPAFLHAAVGVSGAIHRIQPGAPGVPPAFLHAAVGVSGAPCVPPAFLHAAVGVSGAIPRIQPGAPCVPPAFLHAAVGVSGAIHRIQPGAPGVPPAFLHAAPGAPCVP
</t>
  </si>
  <si>
    <t>C_10840001</t>
  </si>
  <si>
    <t xml:space="preserve">MVRLPRVAPVSVQQGSHRLLEGLGPVVVGPVEAFPERLKACVGDESTSMKRGPHVGHVLSRVARAQVVLTIVHFHLVVLRCCGVDVHWVLSGGRGWLPLVE
</t>
  </si>
  <si>
    <t>C_10840002</t>
  </si>
  <si>
    <t xml:space="preserve">MRQRQGRHDDDPDDQATRARVTRAATIISTVPSDPYHDVSPPGSYAITTPTAGRALPREAHASAPHCTTRTGKRSTRCIHFDSNRAS*
</t>
  </si>
  <si>
    <t>C_10860001</t>
  </si>
  <si>
    <t xml:space="preserve">MGWQGRCCWRANRWHLAKGAVHRPASPRCPPRPTARQRAATAAERARRVQCARQSSCGVGPGGAICGETPHISGASADRVLGHDGQGMPVLD*
</t>
  </si>
  <si>
    <t>C_10860002</t>
  </si>
  <si>
    <t xml:space="preserve">QPPSRLSSKEIFPAADSARSPAPPQPPSRLSTKENFPAADSARSPAPVPYVNAAPAPFPPFH*
</t>
  </si>
  <si>
    <t>C_10870001</t>
  </si>
  <si>
    <t xml:space="preserve">MGAQANIPHCAGSEWETNPDLAGTWGLDADFKQEFDKGFRAYRVGNWREAQQWLEGCRGALTDPRTGLPRVDGPSDVLLKVMAEHGYTAPPGWRGFRELTEK*
</t>
  </si>
  <si>
    <t>C_10870002</t>
  </si>
  <si>
    <t xml:space="preserve">MLPHGLVCLSSFPYCRISAVREPGSGAVVGLTYRLGRHVPGVAAALADVLSDLAGRGRGRDGEPNAASMAGSLLLLGRPGAGKTTLLRDIARFLADDLGLSVVVVDTSNEIAGGDTVPHSCIGSARRLKVGRRDQLQAVMLEAVQNHGPQVVVVDELGSRQEAEAARSISQRGVMLVATAHGTDLRSIMGNPDLNSLVGGMQTVI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KN*
</t>
  </si>
  <si>
    <t>C_10880001</t>
  </si>
  <si>
    <t xml:space="preserve">MRRYVRQGLTQRCHISACCSRGRIGGGADARVGHQDKFCLDPELMEPVPLWTRSQDFSFQSFICNAISEETLGI
</t>
  </si>
  <si>
    <t>C_10890001</t>
  </si>
  <si>
    <t xml:space="preserve">RRHDGRLCPPPPHTPRPCPCALQLLPSAHPWHPEGEVGPGVAWRPPPLAPSHRATARALLCPVLLPLLPPF
</t>
  </si>
  <si>
    <t>C_10890002</t>
  </si>
  <si>
    <t xml:space="preserve">MHSPSDLTSRLQPEIARFGRLIRWITRFEPLFVFIPIDREAGLDIYQTYYLDAKQKHLWTDKEVDSSKVLASRWMRQFAHTWTHFAFWVPWGRFIQGTHSTYYAGSYTMVNTQEIAVMSGLAAAVRLGADYPFPHDPLAAKQFDTYLAVAHGATRPKQQQQQQQPPRRGGSSSSVGSGEGVSEKGVAPLVAGAVSSSRG*
</t>
  </si>
  <si>
    <t>C_1080001</t>
  </si>
  <si>
    <t xml:space="preserve">MQTAPVAVSVAGSSANGQPAWIYLRNGNSGSSLCAADAIPQGCSAAASNGTYWYSGKASPGNKPMKLPPPPQQAGSNSNYSNDTGNGNGGGNNGNGNANGNGNGNGNGSGGGNNGNGNGNGNGNGNGNGNGNGNGNGNGNGNGNGNGNGNGNGNGNGNGNGNGNGNGNGNGNGNGGGNNGNGNGNGGNNGNGTDTGTGTGTGTGTGTGTGTGTGTGTGTGNGNGNGNGSGITGQVPAPSLPQELLAPSATQATAILQLKRDVKVPASSVAAALSSVLRRASTAADGSSSNSTAASGGGGGSNTTGGGTATDLADALKALFPGSTNVEAVAVDLAVEGLELLLAAGDGGSSINNDTCSQPAQHQALLRMAQDFLRLSGLGASGATCAFACDSGSSNSSNSGSRRRRGVLAAAGAGDGSTTCLTAAAGGGASSASLDVTVPEGGGSSSGSGGSSSLAGMLDGSLQTQAIAGLQQLAADYASSLCVPAATPDAVTATAAFKATYQVALNDLGVQTYASAGGSSSLSSAGSSSTPTAAAAASNSHRGSSKGFAKIIIAGTVSVGVVVVAALAVMGVVTRRRRILLEQDQLQALRMRSYVHVYDGLPARLQRAAEGAPLDRALARSRKQLRRSASAGDSSSSVRRSVLEQETAAAGGPAGKAVTTRSTGLSSDDGEDEHDAFGSWVEGGARAAGGRARGGADGSAASASAVAAAKASPPAAAAAARPRTAVLSQRCKPIRPRSGARRVRAAAACGGGGGGGAGGGAGAISPPSAARQQAIRPTTALGPPALRAAAVPSAAAATSAAGAAAAATPSGAAASLQAAPTFNITGAVTKDSNDDIRVWDVTIESLTAAAGLGQQQQAPVLDGADSGAAAGSGSVISTAPASATATAATEATRMRAAAAAGVMKHGNDEDEAEADAGAHFDNADDDLPSRSPASAAAAPQWVSLHELMPQPGATAALRAFLRGPVWRAFKRGQSYTAFAAQWRGRLPRLLHIVTGSSDAAAATRGGGGGGGSGA*
</t>
  </si>
  <si>
    <t>C_1080002</t>
  </si>
  <si>
    <t xml:space="preserve">MPRLPEASAVPTAYEFCPSPPSGAGAYTSPPPQQPSCNPDTYPYVNLTYYNPRECRTYTLFDVNAGCMPHWDKAKRYCEGIGQELAPWGDSESEDSCRKLCAANRYTCWMGGDAPEGLCNLMTQEGYGVQQACEQPVRFVCRTKESSCPSPPPAVPVRSPPPPPRPTGPMSCYDQCKYDNPWVNASLPYCDPNGKPFSDYCAAKCLCKEVTSPCRPPNPNPPVTEIGTCIQRCDIKYPNWYVWVCDKDGNAYQNWCYAACHECEYYTICKPPQAEAPSSDHTWIALTESGYSYKKWVDTTGAGVTYAEAEAKCAELGTNWEVTPYDNAGWAACKQLCSSNQAGCWLKRGRPLDCPIINTAGQLSLAPCGSNALQVVCRRKL*
</t>
  </si>
  <si>
    <t>C_1080003</t>
  </si>
  <si>
    <t xml:space="preserve">MPNWAGARAYCESRGLELAPWDTDASNGALHTLCAANRYTCWAAGSMPDGLCPVMSQEGDMHFQGCNQPNTSYFCENDCRTYTLYDIDAICMVDYYTADKFCEWKGGELVPYDEVPALGALYKLCRDNRYTCWTGGRDDSTDLCPLMTQEGYIVQQGCKQSVRWVCRTKGPLCH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SSASALYKLCRDNRYTCWTGGRDDSTDLCPLMTQEGYIVQQGCEQSVRWVCRTKGCEANCDVRYPNWYVWVCGKDGQAYRNWCYAACHGCYLYTPCSAPGDSNEPVIGDNVLSLTDGGYLYRMWTVDAKQRRTYAGADAFCTGLGSGWGLVPYTDLAGYGAVRRLCANNAFTCWLKRGERDDNYPLMAADGTLQMQGPNQEVRFVCRQQQ*
</t>
  </si>
  <si>
    <t>C_1080004</t>
  </si>
  <si>
    <t xml:space="preserve">MWAAGTSVDKHVALYHGLGCDVALFHWPPLAVWLPLLATRNAMALLQGLAAHLAEQEQQQLEGNSPMKQHQRRQHQQEQERPPSGAWHEAAGQHGAGQQPARIRIRRPHVVLVSYSGAAKGLLAPALERLVAAAAVADGTRGGGAVSVGMEWPGAGVIGSSGDTGCIGGSSTGGSGSGSAESAKRRRQLPPPPGGPVGDAERVVLRHLAGVVFDSGPVDFDSSVGVTLFANSKVPAVRQLQRAAGGAAAGAMDFFMYELLATPPXXXXXXXXXXXXXXXXXXXXXXXXXXXXXXXXXXXXXXXXXXXXXXXXXXXXXXXXXXXXXXXXXXXXXXXXXXXXXXXXXXXXXXXXXXXXXXXXXXXXXXXXXXXXXXXXXXXXXXXXAAGGGAAGGGGSDGATADAGWGSGALPTPSPLAGLDFSGGAGVAGQAWEGQPQPQPAAAEAAAAAAGAAPAVSAVAQAGRGGALLLPALEWVQEQAWGASEHVAHLRRHPEEYRAAVAAFLQRCERQ*
</t>
  </si>
  <si>
    <t>C_1080005</t>
  </si>
  <si>
    <t xml:space="preserve">MPNWAGARAYCESRGLELAPWNTDASKGALYKLCRDNRYTCWTGGRDDSTDLCPLMTQEGYIVQQACEQPVRFVCRTTGDRDDCRSYTLYDLGAVCMLSWRAAADFCNWKGGELVPYGETSAALGALRRLCHDRRYTCWTGDRVDHSGQCPLMTAEGEVVQQGCDQAVRWVCRTKGESAGWPGCGCRPSPTVTPPTSAGYFELIPELTAPNVALALANIPFTRTYFFLERAYGAGEGLSVAPNTGVLDLDSGFKTNFNANKNPGCSGVIITPDGVLHLFGGDVGSGERSLGDGRQYIAKYNAATTSVSQVTLMQKNRWYPTPLVLSDGKVLIVGGSDACLVGPTWDFAELWDPAQPTAPTASVTMPPAFVATMGLNWYPFMALMPKGEIVWFVEKGGAVTDKNFNVLVNLPPFPAGITYCTMFYTTASVSLIAVAPPAYGIGFVIFGGTDCNADINTVAATTSLRISITYCNTHPSGICVSDWEVEDMLGVARVMGDSTLLPNGKILLHGGAQMGHANAGPAATKANFQSLMYDPYKPAGQRYSKMDFAPIARVYHSANCLDVTGKVLVAGCENCDPAYSQLAPGMSPSPKAPLEYRLEWGVPAEIAPGSVRPVIGALPADLPRGASIAVPYTYAGSIQAVTLAAACATTHSINMNQRVVFLEFTVQSSGVLLVSAPPAGLFGKSLLGPHILFLVGEGGTYSEGKWITVTDV*
</t>
  </si>
  <si>
    <t>C_1080006</t>
  </si>
  <si>
    <t xml:space="preserve">MGHGLAPGFVELTWQPGASLADCLAHPAAAVACGLVCAAARLPGPPPPLAVAPPAPRVPSPPPPLPRLPACLRPGPPPLAALTAAWQCHALSNLDYLLLLNLAAGRRLADRSFHPFVPWVTDFSTDPRVMLGLLQPPPPTGGSGAAGSSPNGGSAGHGDDGGGGSSSSGSGSSCGSGSSSSSGGGWHSLSQSRYRQAQGRPAAGRDEPLSEHSYCIYLARRLPRPLLQRVVRAVWEPREYPACLPDMLGRSPDECLPQLYTDPRVFRSTHPDLSDLQLPPWAHSPEHFVALHRALLESDHVSSQLHHWIDLMFGYKLTGAAAVAAKNVHLPPPLPRSPLAAGLFGRDAAAAASAVAGGGGGVLGGLGAGGMGRGGAQTWAAALENAPAAAAVAAPAAAVYGLTGMHAPLFTSPHPPRRPRPAGGAAGGGWPVAAVAAAAAPARSHSAPLPNGCAAGGGGTASGGGAFANGYGNGHKHEGGGGGGGGGTEGVLSGLDSGTTAAAAVSAAVLAAAVAAAAIGAVAVQMYLGRSCWGPLGDPGAAARVPGRAAAHWLRLAARLPAAARRFVRLCFEERVTSERLLGDVFFGPELHAAHTLLRTTLYDGRDRHRPHPHPPSRQPHQQQPPLQQQLPNGAPTQLTPWLPPPPRLLLADRLAALAAVATASAPAPAAAAAPPGGAASLESLAADHRLALQLCLPHVMHVLWQAAAACGAAAGGGCCSGSGGGCSSGDGADAAAASLSADEEDVEVMAGQVCGVLGALVRLLPSDLVASQVLPYVAACLACFAADDGAAEQQQQREEGKQLRQPQEWQREQMEPEGQAGPGEAGASGWGSGEVSASEGEGAEAPKPANAKHAAYGRSHHPHHPHDGVR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GGTGGGGVDGGVDAGRAQDQGPPAQLSSSLGSSSGGGGGRNGGGLLSAAQGGGGVHRSQSVPGRPGEASGMAAAAAAEDAAAAGGSGTASTGAAAAGGDGGDEEQGYWELVHCVYGHLVDSSGLLTVRNLLPGWHLLEAGLTARLGWSPAAAGIWGLGGGGAASGAGGGAASTAGRAGAAAGAGAGAGMARRESGSVDSALGGGAAVPGAGGGGGVAGGLVGSAGSVSGAVSGRSRASLELQVRQEIASKQQRVVALNTTHLFMKGVGWSEPQPHGAGGGAGGGAGGSAAGVGGSGGGAGGGVGLGGVLQSRLSPRSMPHSQGAAGAASDGGGGGVGDSASPWALGADGGSAADGIADGTASFLWPQLLTIGSPTLIDGLSVRGFGEGGGDRGSLSRQASVGGVLQSFPSLGGRGRSIG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RQRRRYWPGVAGPAAAAAASAGGAAGWRQRLRRRRRRRGGAGAAPQLPSAA*
</t>
  </si>
  <si>
    <t>C_1080007</t>
  </si>
  <si>
    <t xml:space="preserve">MSPLIEVCIDSAEGAQAAEKGGAQRVELCAALIEGGITPSAGMIRACRSAFSGQLMVMVRPRGGGDFVYSDAEVQVMLEDIRTAKACGVDGVVFGALRPDGTVDATITGRLWGLANELGLDATFHRAFDMTPDPIAALDSLMMLGLPRVLTSGGAPSAIEGADTLAALVRRGHGRITVLAGGGVTPGNTGELVRRCGLQELHSTAK
</t>
  </si>
  <si>
    <t>C_1080008</t>
  </si>
  <si>
    <t xml:space="preserve">MFRGAANALQPNWGQLLPAGAAAPVFGPSAQVDFELEVAAVMGPGNPLGCPIPLAEAWSHVFGLVLLNDWSARDIQKWEYVPLGPFNGKNWATQISPWVVTLDALEPFRTALPPQTEPEVLPYLREEAPYRVTYDVDLAVDIVPAVPHDSGSGSGRAATVTRSNLKNL*
</t>
  </si>
  <si>
    <t>C_1080009</t>
  </si>
  <si>
    <t xml:space="preserve">MACGHSLYGIDESNRVDCLAGDPDRCSASRNGFLLRALHELPLPAEQGGGGTGLRAATTVHMGAAGDVGPHTFAYCPSRKSLVYATRGRALHQLMPHGVTRQLAGNDEPLASAAAANSAAAAASANDSASDDPDSAVAMSSGGAGGGGGRSAGRGVPQEEELRYGMGAGGGMDAGVNPCLMWPGACSFMPFTNIQAVAADPDGSGDIYVLDGVSGSSTTLKVLRGDGQLDTLAVGLRIGPKGSGRWPRLAALPGRRLIIYGVSQHDLMILQL*
</t>
  </si>
  <si>
    <t>C_1080010</t>
  </si>
  <si>
    <t xml:space="preserve">MTLTPVPRPAPAVMVARAVESGFEWGAVAGAGAAAAGGAAAATAAARRMLMPLVPASGDGWSRLSRLAASMAGDLVARVLLDRHQEQRWPAKLRVELSTHGPTGRTASRTCAFPAPSLAPALTAAGAAGAVGAVGGGAAPAGMGGRSSSNIEGDGSSLGGNGSSQRSLGNLGDGSGVVGPAGPSTTAAGVGRQGAAVAVAPRGASVYGSAVQGNDAGGGGDGGGGGGQGLIVGEHTFFSPELSSALREAVVANCLALCGALLPPDQAALPLVQLHLTAGSFRPYRALAAAGSIRTFLGRPPAAATAAAAALL*
</t>
  </si>
  <si>
    <t>C_1080011</t>
  </si>
  <si>
    <t xml:space="preserve">MRRELESFQQLHRHCLRTNQALACATSISSPNLEWRQHAAAPKPLQAKACFDAYFLPYSPTLDVREGQCVWESWVKRRLKDSRTRGMDAAVKRWREERRLYPTDGLTGLPLAEPRVRIKSYSERAAAAAAAAAAAAATACGDGGGGGDGGCVGYSLYGSDVGDGGAGGVGGGGYGMHASLVEGVPADCSFQYIGRPWLAAAVREPITSDLLQADFLTECDCPAAACGKLWARRELCRLRSEGVQYCLEVQPLHMQAGRRDVGVFAGEYIPAGTLLMEYVGEWITEEEADARGQQYHDAGLHYMYDLQLMCAAPPPAATPAATPAATPAATPGSGGDLPVVVDATRLGNVARFLNHHCEAANVESVNVCSGGLYEAAMVICMRTTRHIRPGEQLLLNYVAHIKDEAQRAAIRANPSGQVACRCGAESCLRVVFPDLQQRMDSHTAGGGRRGGGAGASSAAAGGLGSLNPATDPPAGTGAAAGGGSDAAALLDRASGFKRRRLMLLAGRLSADEAPAAAEGQAHDTGAGGLRSGGDGSAGGTGDGGGDWGGKPEASSVAVVVPRAQAAAVAAQALAPATPAAAAHAVGLKQEVGGEEDEGEAGVEAIVISEDEDEDVDGCGAGAVYSSRQAAGQRDVTTGVTGATTPAGPTYALA*
</t>
  </si>
  <si>
    <t>C_1080012</t>
  </si>
  <si>
    <t xml:space="preserve">MALQHYRQQPMLCRIQPLTLGNGFRSSLGQLADRHYTSDIVLSNNGWLTATTPPTLCPATAQPCNTANKQAVERN*
</t>
  </si>
  <si>
    <t>C_1080013</t>
  </si>
  <si>
    <t xml:space="preserve">MAEDGFIMTGTDAATQTETAARREALEGTHGGKNRRAMAEDGFIMTGTDAATQTETAARREALEGTHGGKNRRAMAEDGFIMTGTDAATQTETAARREALEGTHGGKNRRAMAEDGFIMTGTDAATQTETAARREALEGTHGGKNRRAMAEDGFIMTGTDAATQTETAARREALEGTHGGKNRRAMAEDGFIMTGTDAATQTETAARREALEGTHGGKNRRAMAEDGFIMTGTDAATQTETAARREALEGTHGGKNRRAMAEDGFIMTGTDAATQTETAARREALEGTHGGKNRRAMAEDGFIMTDTDAATQTETAARREALEGTHGGKNRRAMAEDGFIMTGTDAARGNRRLRAGM*
</t>
  </si>
  <si>
    <t>C_1080014</t>
  </si>
  <si>
    <t xml:space="preserve">MVKLHDHQNGSCSPSQELVVSANPA*
</t>
  </si>
  <si>
    <t>C_1080015</t>
  </si>
  <si>
    <t xml:space="preserve">MHAGPTGGQAPGGNEQELEQCRCRKPLGQTDCQHTEDVGVRCLAATEYRLVIGTNDNEGRVEVRLKDKTCACTPSCRGTVCDDNFDKNAAAVVCRALSRPHTAALALGSARFGEGSGPIYFDDVRCRGDQSDLQQQCSFRQPAGPSDCNHSEDVAVRCQDTLGASCVIDDDFDNAAAAVACRAMGKPHTGAVALPGGTFAGSSSTSSTSSNTPIWLDDVQCMGGEADLLQCRYLWPPGSNNCQLDEAVAVRCQDGADTSSGDGGGGNTPPEVRMAREKDKELRELERATRTIFVFNLSLKAAERDLFQFFSKVGRVVDIRLITDKSSKKSRGLAYVEFARVEEVLAAVALTGQPLLGQAVMIKASEAEKNMAWEAAQQQKQCTQAAAEQLLASVVGGANATVLHSAHSAYNACWLNVSGLHPDLGDAEVSQLFAPFGQLRAAHVIRDVTGQNTGAAHLHYATTDAAARAMAHWHGRRLMECVLTVVAGSGPVAANATSAAGVLPGMVQQSGGLGAAVAPSAGAAAAVTDLPVAVKAVLRAVHGEFDGASLKSLLQEARILAKVRHPNIVTCYGGCITENDVFIVEELMSQNLSQLITSAAGVPIPLETVLRIAMDVARGLFQLHPTIVHRDLKPDNVLLDAXXXXXXXXXXXXXXXXXYGCGSAAALPCPGS*
</t>
  </si>
  <si>
    <t>C_1080016</t>
  </si>
  <si>
    <t xml:space="preserve">MKQGILGPSSPIATPCLLLKNMFEPAGQGAGPGELAALAAEVVADVRDEGSRFGELVHVWADARSRVYNTHFKLSK*
</t>
  </si>
  <si>
    <t>C_1080017</t>
  </si>
  <si>
    <t xml:space="preserve">MHGPAQYVPGGSLSSQLARFGPLPEPLVALYTRQLLLGLAYLHAQRTVHRDVKVQAIFKIASSPDLPAIPDHLSPQASEFILLCLQRDPSSRPTAEELLRHPFVTQPLTRIPLPPALADPLNFLYDARGTAPGLGGGGAAGALVIAGGGGVAGGGMAGGPGSVTGIVGPGATGNSLALAMGLSPLRVPGHAGVAGAAGGGGRMGSAVGTPSALGGGAGGMMLSPAAAAAAAAAAAVNSPASGGGAANPFALALAAAAVAPGLAGAGGGAGGGAAGLDFFGGGGAGGGGGGPLDEDHLAALVLGNSVHISKAARAAQQAMAADEEREEDDALHIDFTTQPQQFRVRGLLTLPPLKQLTGGQLPPLSITPQVIRQQQALPLLHMHQVGPPHTSSAVQGAGAYGMRAEAAAAAAVAGAALSFAGGVGGARGAAAGGGG*
</t>
  </si>
  <si>
    <t>C_1080018</t>
  </si>
  <si>
    <t xml:space="preserve">MHKLKGFVLSPLFQCALQLTVGIFIICLFTFVSKMRFLQSCLSATLYVVCSVLVSQDGHVGTKLLGCAMVCGAVLWGSTLAGCVLSFALVVGEPGTSGHSAFLCCMSAAVLAVLVVNRMGANPPFLWVAVGIFQLTMALGAGTAAVIGVVVLPSLAADEMRERVAEAMEGTGAAVARYASMAFKPEADPKSAAATVRRGPGYHGGGSKHSKAQQRPLPAAASLLLSDATAGGGGYAAMGAGVAVAVAARDAAVAAVAVAGGVTPDISSSSRALGSAGGPGSAEGVADVEDLLLDDIGKDFNDDDYLQLLRDMTEPPHQPPHQPPGQPLPALPRKVTAISALDASSKHGVPGGGASGGGCQHAKAAAGGIDSGKLPPAEPEDVEMAAAIEDAAAAAARSNAAGASVHGGSSEKPQLVAALRPLLARARMCIGAASLEPPLFLAAPINPPAWGRVVGAAEELLTRVAALEGLVGDGCGLQVMADASLTCYFEVDIVPYFRRVHAHVAATCATLADAIRHRARGGDQAARHRGSPQLFTCSGWQQTKAELRQVLEWEFGAYWDRARAAAARGNSAGKQQDGQPCGQPGGQQDGQQDEAAGEQPVLRLAEVHQMRGIAFMWTLTNSLIDAMEGLERAVAAAHGIAMPPPTPAPAQQAPPAGHQQQNPAGEGGAVAVAVAPAPAAGGGSGGQALAEGVEGGYEEAPKPAAAAAAASSTPPGPPPPGLPPPPTWFQHNFGWAVQLTLVALGLPLVTSLVHTLGAELSALRRGEGWKALLRSRVFQAGAKYWACLVTVLLLILGLSERGDTGYVAAYRLAYAYEAAALAMTERVEATVSQVSLWVVGTAVGGTLGYLAMLDPDLATNPYGLMAIICTYTFLVGCASSSAYRMGIVFTLMAMASLILCQYRGCCDATGSVELYAARVLMVMTGYTSDWALDVMGSSFLAACRLVRSYYASYYNDGLRAYTAVHGEAAAATVCAAHGAPFHPLNHDHHGHNHSATVAASSPQPLASQGASHPAAARHADITGGDEEAAPRMDHDQTLWTTPTAASGAPHQDSAGPPPAPLQALVADPLTAVQVSLMKDTTVWSRGLLATPPVVFAVLRGSQALLDRLAALALMASAAPALRGCFSGWAFEHIVVPLYGDTMYVFEAVDAMAAAAAAQLQLLAGGAASQAQVEAAAEAVAAAVEELHRRRLQIRNHVLRRRAAYHVGVVSAPEDLLPRMTNPDDALRVFSFMFALIQVANKATALARTISAHRRPSVGVLGRAYSVWWR*
</t>
  </si>
  <si>
    <t>C_1080019</t>
  </si>
  <si>
    <t xml:space="preserve">MCVHGMADYKGTVLHARDFNSLEPLKGKRVLVLGAGKSAHDCSVLAASEAAKTASVTTLFRQAHWPLPREIFGIPFHKIVYTRFTAAMLPAYYTAEGRLGKRVKHTLLSPLKRLFWGALERHVAGRMALRGHLRPERGFVQDLFFGGQIQDGSWNEAVNAGRIKAVRGSLAEVLPGGVRLTDGTVLDCDVMLFATGYTKDYSGLQSLWLLHLLADRIRLPSPTAINKDILDQAKWRSRVMPAQRHSSSIIMLYQQRYHEQLLKDMGFPTRRKALAAKSKPTPGPGAPPGSNKPPQTGTSATDAAAAANGSKCSNGSSSASANRGSSSSSSKSGPVPRYGGSELLSPYSSHDYAELFDDRNLVGLSAAMVRIHGGAATAAGTRSAEEIVASAVTLMPAAAAIGTRLDLAVLPGAHGVAAVAARAGGGLVPLAQSDGCGGNGVPLMLAAGADAAAAAAALVGPSRLGPGPAAAAGQQQAAGGGAQLCVGNGLGNSASVSAFVGSFDSPTPTVSDVMPLGRAAQPPSALLSAAAVVAAARNARVAAAGLNIPIMGPGSRPMGGAFFAAGGMPWMQSALGAAAGGDGVAAAAAGPSQGQLPPLQEEGGLPASGGDLNGADAGASGIAASPAASPS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HWRCTEQEEEEEEEEEEGGCTARQVVCAMGTLMPGSGMGWRAGLDR*
</t>
  </si>
  <si>
    <t>C_1080020</t>
  </si>
  <si>
    <t xml:space="preserve">MPSTVAEAATSSATKVRTPSTTSPSASDCTSGSGSGDEPLHGTRSEGSMLCGMGSAVSSTCSSLPRRSKPARSSLTAALSSLRSLPSIAEPAVTGLALRLPPPPGAAAPAAAAAKAAAAAARGGTGTYGKIAAXXXXXXXXXXXXXXXXXXXXXXXQQLQQQALQRGHRRQGRSRGGMGPAAGEHSHHHQHHGHHHGAGVKVVAHGEDPQAVCLNKAGREEGLAAPQQGQQQEGQQHRRRHGTQAQPQPQPRRCSDEHRTSNTADAREASAATPTAAAAPGTVPAPPCMSLVAAAAAVAAAPMALGALCHDGRCSNCGGGGGGSD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GGGRAWRAAVLALWLMLLVAMVW*
</t>
  </si>
  <si>
    <t>C_1080021</t>
  </si>
  <si>
    <t xml:space="preserve">MQERIARAKAALVRAQDRQKSDADKHRRPVSYEVGQQVLLSTANIRFKGPGKKKLAPKWIGPYPVAELVGPAAVRLDLPQTMKIHPVFHVSLVKPFKSDGSIPPPDALTVDGDPALTVEAIRSHRDESVRGGTGKTRREYMVKFENVDEIHNQYQPERNLRVSEELSALIDAYENNLPPELRNPYPVPFINWDDVRCQVCKSPDQEETMLLCSKCSTGWHMHCLTPPLESVPQGRWYCPPCDASFREKRTKRNDTTPTRRSKRLQR
</t>
  </si>
  <si>
    <t>C_1080022</t>
  </si>
  <si>
    <t xml:space="preserve">MYCGITGEPYALSHGDCCAVFEPLSGAAYFSDGLALMRLDGADEVIVALAVDGRGHIYVADHDVIRRVAVAGSSSAAAVALLQFSGGASRNSANSSHSQQQRGATAAAGAGGGGNLDSGGGGNGNGGGGSGSDSRSAGSSECGGAAAYGVVTTLTNGRAPDGQSWWALSYDVAAHALIAATRTEVFRIPLPAVAGGRPPSSAPRPLAGGVWGRADGVGAAASFASVSCLVAVGVEGVVLAADAGLLRRIDPRGRVATLPLVSAPSGSSIDGSGGGVGGNSTGGGGGGAPAQLPKKPTAMAVLPQGCVAVCAGGGGRLVLVWPPLPQLPGSAAGRACGAAAASHASPAAAAAAATAFGSLISTSTGSGSSAATTAPLTPLLSPATSVAAPPLLAELLSQASAGSGGAGGAVTVTSPKVQKGELLQPAAAAGEAASGEAAAGATAEAPATPAEARADAAGAGDGGSGDGSCDDEPRQKRNGSSGGSNSREAQQPQTPQAGRRQLTRSSSAGAAGLGGGGGGNRNSPDGGRRNGSGGSSGAAAEVELLEYDADAFAVLLSYMYSGVLLVPDGLVRPAAELTSRLRMAAAAAELQRRLVPAATPGTVVEDLLWAEKHGLTQLLAALKAYFLEHRRQVAAAAPEALRRLARGSPELTAELLLAQDNEALGQGPAQGQAAGVGGGAGGGGGGKGGKVGGGGAADGGMKKGKKGKEEGTGCACIVS*
</t>
  </si>
  <si>
    <t>C_1080023</t>
  </si>
  <si>
    <t xml:space="preserve">RWRRLARRRANRPALALHNPLPFPTHPRLRPFKAHSPSPVRHAPQATTPEPRVAQIPRSLTRHECRCGRGQEQAHHGDVPLAPHLAPQRDGGLDQLLRARGQLAYIFTSVPAPAPQPQPRRPPRPRPRPRPRPRPRPRPR
</t>
  </si>
  <si>
    <t>C_1080024</t>
  </si>
  <si>
    <t xml:space="preserve">MSVRCGKKRKLVVDHEAEKSLYGSFVSAANAVSTLYSQAVQQQRRASAQASRQALERVVTFLLSQNPGSEVVSKAVMLQFLQSEYESIEGGEHLPHVFPAPQISLAGTGPGGAGGGEPQPEQPGFSGAGGGGGGGKQGQRQAGYFGASPARRQHSGGMMDGMDASSDGCSLGAHHHHQPAAPQGQGLQPGGLHSFGLGGFHSAPGGGGGGGFGPTAQQ*
</t>
  </si>
  <si>
    <t>C_1080025</t>
  </si>
  <si>
    <t xml:space="preserve">MASSQKAVQMSLGAVRSLSTGMTRLQAASAQGMLASSQGAAGQMEKPVMVATQVPILGASPSAIASGIRASAKASPMSLAPQRSMSVLAASKMVGAGCATIALAGMFGSLINGAARNPNIAKQLVGYALLGFALTESIALFSLLVVFLILFA*
</t>
  </si>
  <si>
    <t xml:space="preserve">MSRPGTSQSLRTSLPMSMHDGDASTSGLGFGVHGASMGLGTRAMSASAAGSLRRSTGYVRPMDFVGTDTFRGTNASSTASRMSLYSKNGGEVGLDNTCNVLRVESPITGDLLVTPLARNRAGVRDPVSGTPMRYHGEMAVLQTPGAGNQLQRHRKFYITKDVDITIQTLRNTTKVSKYTNEKVGTAGTPTGIDPALQFYQSSR*
</t>
  </si>
  <si>
    <t>C_1080027</t>
  </si>
  <si>
    <t xml:space="preserve">MFRRTPSTAEQTHAAVGQLVDGAMVLPELLDIEPQKGLVAVMEHVQKCVPAAAAATRVLARKAHEAELVAEELEEVATALHEHSEAGAPAVARMKQRLDQALQALQARPGAAGAAPGSMDPAAPAVAAAAPDPAAHADASSPAPTPAPRPVSQAPGGLVTPCG*
</t>
  </si>
  <si>
    <t>C_1080028</t>
  </si>
  <si>
    <t xml:space="preserve">MADLEGALSFKPSPSVPLYKDLGAVYKGVPGVEERYKQITEAFKKAYGAAPDFYARAPGRVNLIGEHIDYEGYGVLPMAIRQVRVFKATCAGLSSSSALVCAAMLAVLAAESLPPAAELRAAAAAAAAARATAEKGSGLSSSAAIVCSSMLAILSAKGVAPEQLDKAAVAEAACKAERYVGVTSGGMDQAISMMGQQGVAMHVEFNPVRTLRDVEPLIAEQHSGAHDGATCAAAVAQHLKESYSLAELEEALGGKLADILFAAEPGSVRALQVAEQDKYAFPLRKRAVHVYTEAQRVLDFRAVCEDASLPPGERLAKLGRLMSDSHASCAELYGCSCTELDELVGIAKEAGALGARLTGAGWGGCMVSLVRDEQVDAFVAAMSEKYYKPRVESGSLSAAELPEVLFATQAANGAALLVPQVELVPA*
</t>
  </si>
  <si>
    <t>C_1080029</t>
  </si>
  <si>
    <t xml:space="preserve">MPGDSTDSADAPTAALIGGGNPSPRPPRPPPKPPSPPKKKKKKVKPSGDAFPPTPPDAPLFPPLSPSPPALMRPPSPPLADPTVIGRYEQVGRGMIVAVHMAAIPGTDRYLFMERPSGYHPDGSHNIAGFFDLAARSYTHIYSPDGLFCCGHTMLDTGDVLIVGGHQVNEMRWRRWYPTPTLLPSGKVMIMGGTQGVGAGTANNPFWELYDPPTNNVTQFGMYPYYLDKSEQIYYPFNYVLPSGYMFTFCGRSGYILDYTTNKWRQDVPRLRGYATTQFPYTGTSVMLGLYPENGYEVDVVLFGGQKEAANKDLSLIANRGVNRIKLTYDAPNQNYTFTEGWAYENMVMGRVMPDSVLLPNGKVVILNGANTGLAGDSASGGDSRANYPVLFAELYDPDKPLGDRIRRLAPTKIARMYHSTACLTTNGTIIVAGCDRCYRFTVTPGVDFEPSPTSKAEYRVEIMSPPFFYFDSLKPTITSLQSDVVPYAQPFTLTYSFPTPGQRLSRVVLVAPCSCTHSFNTHQRLIGLEIMGKSDADGVVIVRGPPNINVAPPGMYMIFLLNGDVYGAAKWVTLVRPNPGEPGFVGVGIPYPDPVPAQPI*
</t>
  </si>
  <si>
    <t xml:space="preserve">MTFMVTGTGEKVMDARALQAASSGSSSSTTGSSTTGSSSSSSCGSSSTASSSVSLAVSLSVPVGSSSGSSGGSSSSSSSRAAAYDSVQAWQSGNTPSVIPSGVSVCGVSAVKQISVATKRSSEDGMPTPTAAAASSTSGSSSSGVPTVLIAAVAAGGVAAAVSLGIAGVVVRRRRRLRVARIEAERARQAEEMHRDNSFISLEGNISVAPAPLTRALRPSRSRRSFGGGVSSGGGAPGSAAGSVGAAGLHPPQQLRAGASRAGALRRLSTADRVYHSYDGAVVADGSGPASGYPSRRFHCVSLGQQDAGAASEGEYLPRSTGGAAGMLGGARSQRVVRFGDGVEPPVDFATAAAAGLASGGGGATRISLMSRLREGGASSGGASRRASAAFGDGISRSGEARNGAGGGSPSRSQSRRHSHGGGLSSTHSVRFRFDDDGGDEESGAGGGGYASGTVATLGRTSVATTIGADRTSAGSHAWLTSDERGDGGGDYSDYAAESAAAATGGGGGGDGLARNSAPQARAARLHHYMNIIDGGHGASSAGHSGPIARRHSGAAAAGSGGGGIATNSLRRSHNFDTLALALASSSGMRQNSRGSRLLSYRNVGGAAAAAVANANARARRCSVAAANASEDEQLADEDVAAPWVDVQQATVLTEAQLARVLAWQQAAEAAVLADGPPSPPSPVGSCASSECAPVWPVRQQLLQRLQQQQQQQLHXXXXXXXXXXXXXXXXXXXXXXXXXXXXXXXXXXXXXXXXXXXXXXXXXXXXXXXXXXXXXXXXXXXXXXXXXXXXXXXXXXXXXXXXXXXXXAEAGEAGSSGLAGMEAAYETAGAGVAEDDSGEELLTLQLQRPAPTAAATTPFASMAAAVAEPQLAQSPSLLRRLTAAAVPLVIPASVSGRLRVSVTPGSDSPAGGGSAAAAAAAGCSDLAGVHSSMVAPQAHSPSGGTQHTFRVSSNGNCGAGGSGGSGAPLTDVLSRRPWMSPRVRPFTDNGVPPPPNGPARAATGVGSISDTNAALTVSAVAAAAAASAERGATTVSGDGTAGDVAGGGGGGSHRRPLLHSEPNGTPRTSQDFNGLTRMGSHGSTASTTTGSVRRTGSRTAWDRSHVGGAAASSGGGGAVIVASASAPVTGVVGASGDIGCGDAAATGRGNVVGVAVRSLAAVSPARSAILNASGKSPSQPLLHLGPTTAVGAGVAGSVGAAAAAGSKGSSCSAGGAASSSPRRLHSRPPTPTLPAYLPSSSQPYAQQHQQQRPRMRAASMPDADAGMLGSRLAREAPSEAVMDMKMYDVDNDEDAFYHGRSAATVAAADGESVPGEVYSVPHVALLPQPWRFSRGSNRTAGSMGSNGGITIGVVRGVNRGTDASDAGPVVGRLGQVPPPRASLPATTAPPMQLNQSVFSAAAAAAAAVSGVGGAATGAVAPPGGQRATTPGGGSSGGAAEAAQQLLALDWAVEDFEMGKEETQGGRAVTDAPVGIPRRSMQRQTQPQAQVQARRGGSPSSRLASSSSAVDAQLARGVL*
</t>
  </si>
  <si>
    <t>C_1080031</t>
  </si>
  <si>
    <t xml:space="preserve">MPYVCSAHDFVRRIDLGSVLRVLLGPAAPPRLAALHLAGWPPPHTGPLGFWAGRTTAEEEKEEEEEEEAVVATGAAATGVVPNAATAASLAGLTGLASLHLELLHDGYDKGMRVLDLSAHTRLTSLVFRARLPGSAAATSLRHHHQHHPLHPLRAPQPSPLPCPAPLRGSLQQLPYSLLSLAVDIPPWRPRLDAAAAGWADPGPGPGPSAEGTEAGGPDAQTQKRRRDRAGGGEAGGGVSAAGAAGGAAAGPPRLRLLACAPDLLPCLRELGLSVRELRGLRLVTPPSLASSGAGGGAGGSGGCYGGGSGFGGCGGCLGMAPGCSSVAAWEAAMPACGPSCACAAGCGLSGADGGPDRIRTAAGAAAMGMRTGDALTSTCSAVRRNGAGATGASADWHGKVGHGGGRGALEALARCAALAASSPPHPGADAVAALRLLPAHLIPLAVPLRAPSPPLQAEAAAAAAVEAVPAAAAAAGGPPGLAGGSAVADVATRSDGAAVSARVNQESAAALLTILERAAAASLQAQLRSGATSGAGYEGREPASEGGCDGDGGGGGGGGQLSLNLTLSLERNVNGAELLTDLAALQAKYGSNGVSNGHGHEHRDGGLHAAVSGGSSGSSSSSSSSSRDAGGGPGGSATGATGATGTSTSGIGIRHLALRCWL*
</t>
  </si>
  <si>
    <t>C_1080032</t>
  </si>
  <si>
    <t xml:space="preserve">MARRGASGRHEGRERRGAGINAHTHPGAHGGCGRHLRHAPVHGPEAAADELEKVAEAINTVEKWTGVPVQLVFISVDPQRDTPALIKSYVKEFHPRMIGLTGSLDKIKAVSKSYRVYYNKTGESDTDYLVDHSIIHYLISPEGEFVTFFGKNADAPTIAKQISQHVADWQAEHPGYHKGRDMKAMVAAGAAAAEPKAAATVGK*
</t>
  </si>
  <si>
    <t>C_1080033</t>
  </si>
  <si>
    <t xml:space="preserve">MQMLAAPKFWDDFGDDPAYHVTKASNIEKVIKLMNGTYDNPGGYPYGMGKDRTVRQWWEYAGMDPADHSLLPRGDKFCFGSTFYPGPHAPDAPSPRRSLRRTCPGLPRMDVAAGGRGGAAMVRAPGGSNIDGVEVYRPSRPRWLLQR*
</t>
  </si>
  <si>
    <t>C_1080034</t>
  </si>
  <si>
    <t xml:space="preserve">MYGGQKYLLQMDSHMLFAPGWDAELIRMATHTPRKKAIITVTNHPATHRAFGSTLSEVLARIHYTRAGPHTLVLSDAASLVHVTQPVPFVAGGFMFAPAWVMCDVPYDPTLEFLFHGDEELYSARLWTHGWEIYTPDKNV
</t>
  </si>
  <si>
    <t>C_1080035</t>
  </si>
  <si>
    <t xml:space="preserve">MGRHLPPLAPDADDIYVSLGAYRDKECAQTLVNLFRQAHDHRRVFVGAATYTMQGNTSAAERCESPELAPYESNIR*
</t>
  </si>
  <si>
    <t>C_1080036</t>
  </si>
  <si>
    <t xml:space="preserve">MLPLAADGGSVSSVGSSMVDGNECANIIIAVAAVFASYVAVAGTATAVVVVRRRRRQRRQQADQKLLGGNVDLGSGTAGGGGGGGGGDGGGGGGTSGGGSMSPEVVEVESFDDVDRDSDGNARVGAGAKDRAAPIPPLKRSYVNLAPFGAAAAAAAAYGHRNAGRDLLHHVEASAAGSGTVAALDAGGGAASASTATAAAVGNGPLGVMRLLPLQSPAGSQRQLLAQRYSTGGLPREGTLGGTPGVGGAAAAGVAQGRQRGRALLLMQAARIHKSTGGGDGGVAAAAAAGGGLRSSWRGKAANRKVTDSGVSGYSSGPAAGGGGDEEPPSGTPLSSAAAGPSLYSSGLTSVPSILTNGRKKWLSDADAGAGAAGASAAAGAASYSARWGLAAPPLPPPAFAPAPRPVEARASLPTARPVPPPPRRRRRR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GSNSPRRAWSLSGAARAAAVGGSGGAVPDVLIPASSAGGGGGGGGGGGYSSSGFDGAIDAKLLAACMSVPSFGSYSGGGGGGGGGGGGGGSGSPVHSGSNSQLVTQLLSSPSLTSPTSSAEVMAAAATAAAAAVAARDACSSPRQLPIIAEEGD*
</t>
  </si>
  <si>
    <t>C_1080037</t>
  </si>
  <si>
    <t xml:space="preserve">MASTTNVLVRFFTPVIAMTDLGRPVVVQRYICWMHTTPSILMLLKMISTTITPRETMIAIFFDEVMVVTGVLALVTTGWQRGNNPRPDILLFLQVLFSSTLMLSSFKEIEARRENAMRVIEGSSKAKLIAELQVVLRHVVDDVLDLTRSLVDGEVALVNLVPPRMMVVGDTGRIVQILNNLLGNAAKFTRRGQIRVTARQVESGRKVAVTVSDTGIGIPRNKLATIFLPFEQVDMSISRKYGGFGLGLNIVQELVKAHGGTINVSSIEGKGSAFTFTMPLLRAMGRESLEEGRNAAHRAAAAGGATKMIGGTGMSTTDTSSQLGGSTSGSGGAHGTGGAGTISGAVSTATPRGDSRTPGGGGAGTNTISDYPGGDTDTMYTRRSDVSESSRVRGGGGGGMGGESQSGADATAELEQYGELKYNAAELSALASSRPYAQSAVRDSLPSLAADGSGMLPHPSGPLSPSVGLDGSAGGAGGAAGSGPKPFHYTMYKRFQLLSVDDDPVNQSVVKSLVQGTGYEVVSARSGAEALRHVAAAPALPDLVLLDCMMPEMDGYEVLQRLRAMTPHVHLPIIMVSAQTEEDHVVCGLDLGADDYVTKPFKRAELLARIRSQLAYGEWEQDEGVFDTISTMDGGELANVAAAAANAAAGRGPLGGPAAAPRPGAAGGGSDDSEAGAVSAALGNLNLGPAGVTAASDGLGGASGAEQRLIVCIDDDDVNQVVLHGMLASQHYRYVRASTGAQGLAFVCGPTNGGIPPDLVLLDCSLPDTTGFDVCRVIRQMYNKQQVPIIMLSARHNESAVVEGLKCGANTYVTKPFRRNELLARIRLHLRARDGPIQRGTSINDMGQVDESAAAAAAAAASMVGADGAGLAFGGMLPSSSHQAGLGGGGGSYAQQASLAQPPSAHPLLLASGSGSAVFPDSAVLVVAVADYAGLCGMLLPGEMAELSGRMLAAFERAVRAAGALPIEAGSGIMSAALLPPPPAAAEADGGAAAGLRLAALHRVGRALLDTASTIPVPGTTTCLQLQQALALGALTVSAGGGGGGGTTSSSFFGPVLVELLDLARRAPPMTIVTPDAEAEALRACGATADIRGPLFLEADDVGGGAGGAVAGPLVSRRLWLVEAHPLAHQYLPPQLLYASGAARGAFFQVQPGATGAGEAAHQAAPLAAGAPGAHAGGVGVMGFGFAEQQQPGTRSGSAALLAGAGGGVGGGGAAAAAGMVPVSVHPTPGVSAAASEAAAGSGGAGRGFGSSSIASYGAAGGGGGSAAGATAASLGLGGPGMGIGLYTNGMGVSRGVSRAFSHTFGLDSDNHGRANSAAAGSAAGGSVAGGGSVAGGGVHTGHTAGTSGNGGSQGSVLTNGRGGGGSGGASDVAAATAMTAALPGGSAVGGLDSSSVAGITFSLQAAAAAVAAASTGGGGPAQQHLQTPAGAGSGLHDSAGASGLYFNSSAGGGAGRSPLQPFGVVGGGGGGAGSGMTHNSQPLQLQQQQQQQQQFDMVSAAAAEPQIRALRHELAAMRQQLEALQGAASTSSASNVMAGGGQGNGGQPQLSQQQLSQQLTQQQLSPQMTQLLLQQQMSMHQGFVDAALAAAAAAVAAAPGGSASGVVPMTIGSGAAGLPGVASSVGSAVPPAGTEGDAAGALSTAGSAVPAEKASKKGGKISRLFKMGSSKSSK*
</t>
  </si>
  <si>
    <t>C_1080038</t>
  </si>
  <si>
    <t xml:space="preserve">MLHRISGQAPYPRRAGGCLAAVPVAAAAPRPAFARSTTARAGAHEQQGMRVPQPQAAEAQEAAAQEEAKRAKTLSVLRSQLGTEFFLFVLWAGMTWYISAAAGLPHSAGSANALGLLLFGPAMQACNAVSNMIGILVCMVDGPQPFEDRQKRWP*
</t>
  </si>
  <si>
    <t>C_1080039</t>
  </si>
  <si>
    <t xml:space="preserve">MQSLAQKTGTRASGWASAPTRRCVCVRASAERSRHSSSASAEEATTRRALLAGAVSLAAAGAVQAPPAQALEYTTDPLNYKKELARRRRKIPEEDFKEGERGIKYYDITEGGGAEARVGERVAVHYDVKWRNITFMTSRQGMGVTGGTPLGFNVGQPAGEAGGTLPGLDVGVRGMRVGGLRRCLVPPELGYGNLQVGEIPPNSTITIDIELLSIKTNPLGYRTKLVEG*
</t>
  </si>
  <si>
    <t>C_1080040</t>
  </si>
  <si>
    <t xml:space="preserve">MRFLQSCLSATLYVVCSVLVSQDGHVGTKLLGCAMLSFALVVGEPGTSGHSAFLCCLSAAVLAVLVVNRMGANPPFLWVLGMVSCLAFGLTTIVGQFVRDHGALWRDVVGHLQLAMAVGAGTAAVMGVVVLPTLAADEMRERVAEAVRGAGVTAARYASAAFKPEDPSQAFCRRPSYNGGGGGGGGKDGKDSKESKHSKGKPPQPAAASLLPPDADTAAGGAAGAADRDGDGDVSSQTYSSSGSGGDGDLEVEAAMEDNNDLNDDDYLQLLRELTAPLHHHHHRNRQPPPPQPSRKGTGGPEAAGAAATSEQTQGAEQANEKEQPAGGDSGGKPPPTPKPLLMPPLTAGVHGGLPVAALRPLLARARMCIGAASLEPPLFLAAPINPPAWGRVVGAAEELLTRVAALEGLVMADASLTCYFEVDIVPYFRRVHAHVAATCATLADAIRHRARGGDQAARIRGCSAAFGRTWQQSKEELRDVTRQAFQGYWGRVRAAGGAGKLRMIEAHRMRGIAFMWTLTNSLIDAMEGLERAVAAAHGIAMPPPTPATVQQAPPAGHQQQNPAGEGGAVAVAVAAAPAAGGGSGGQAALLRSRVFQAGAKYWACLVTVLLLILGLSEQDDTRDVAVYRPMFGYIAAVLAMSERVEATISKVTFWVVGTAIGGTLGYLAMLDTHLATNPYGLMVIICVYTFLVGCTSAHALRAGIVLTLMTLSSVILCQVGVGATIVGVGAIIYRGCCDATGSVKVYAARVLSVMAGCSVPVLLSNLVLPWYTSDWALDVMGSSFLAACRLVRSYYASYYNDGLRAYTAVHGEAAAAAVCAAHGAPSQPLPTAPSAQAPASSPHAPATAAAPAGGPAGGPPAPPQPQARPKGVPAPAGPPPTPLQALVAGPLTSVQVSLMKDTTVWSRGFLATPRVVFAVLRGSQALLDRLAALALMASAAPALRGCFSGWAFEHIVVPLYGDTMYVFEAVDAMAAAAAAQLQLLAGGAASQAQVEAAAEAVAAAVEELHRRRLQIRNHVLRRRTVYHVGVMSAPEDLLPRMTNPDDAVRVFSFMFALIQVANKATALARTIGAHRRPSVGVLGRAYSAWCK*
</t>
  </si>
  <si>
    <t>C_1080041</t>
  </si>
  <si>
    <t xml:space="preserve">MSSHQCAAASLDVALEVLTGVPLPAAPETRAEVRQLFRTALAGLYGVPLPWLPGTAIHSALRAQRRLMALLGPELDREVAELAGKMLEAGAATGTATTSSSSDTEAPMRMLEAQVAAALPFHTATPSSGAAATAGTATASTGTPLSLTKEQIFERALGVVIASDDTSKHLFFFELVAAAMLPGVWAKLEEEQKQAMRKYGDELSYSILNDMPYLDAVIKETIRVFPTAVGGFRRALKDVPCRLEEAFRPERWLSDETRPRQFAGFGGGQHLCLGMHLAHAEARMLLALVVRRFHLRLEQPQLLSRVTYFPGPVPRKGADGLVLMPRRLEP*
</t>
  </si>
  <si>
    <t>C_1080042</t>
  </si>
  <si>
    <t xml:space="preserve">MWKNWLEYGPFFRTHLLGYPLYVVGSPGLLKPVLGDDSAFEFFVPEQQPPL*
</t>
  </si>
  <si>
    <t>C_1080043</t>
  </si>
  <si>
    <t xml:space="preserve">MATGDPKHNDDCVCTTLWAPVCADGKTYGNACEAACARKAVNYQGPCADPSGCAAVMCTEEYKPVCGNDNVTYSNQCNAECTGVYIQYEGECGSPVKPIGDDTFPTCPPAGPGVQCLVDPCSVVRQAGSTVSASRAVCASAPSAVCHSNYCAEAVYRGTPLAPCTAVWVDPNTGDIVKCDDSVHAGGGVGSGGSGSTGGGGPTEGGEQPADCVCPFIYAPVCAKKNGKLSTYSNACTARCDGARVKYQGACADASGCAAVTCPAPSDDPSSGGGSGSGDGESGEETEQQLPTGVCACNKMLAPVCGKKDGRLTTYSNECMATCDGASVAYEGRCADASGCAAVTCPAPSDDPEVAKADLVCGNDGVEYHNECLASCTGVTFRKGACKAAADSGAAKGGKKGGRKPGRNPGGRRMNPPPAGGNSNGSGGPKGKIDASKCEACAGEPLSPVCGAKFGITYGNGCLARCSGETQYTEGECAKP*
</t>
  </si>
  <si>
    <t>C_1080044</t>
  </si>
  <si>
    <t xml:space="preserve">MQMESPFKSDILKGRVALVTGGSSGIGFEIARQLGLHGARLGISGRRQDVLDAAVAALKAEGVTAMGLQGDVRSSDACEGWVAALGAAWGPALDVLVNCAAGNFLATSEELSVNGFKTVMEIDAVGTFTMSRAAFPALKQSTCRHGACITNISATLQYGATWWQAHASAAKSAVDSLTRSLALEWGEFSVRVNXXXXXXXXXXVGMTKLAPGAKELVQSTIPLRGEMGRKWDIAMMCLFLASPAAAFVSGDTLVVDGANWMWKPRLVERGQVSRASRNVEGKSRAVGTAAGQAAPAAKPRSKL*
</t>
  </si>
  <si>
    <t>C_1080045</t>
  </si>
  <si>
    <t xml:space="preserve">MALQQQSVRLVLRNVNGLARGLATQGMAGMGASSVPTEQVVCQSKPVMQASASISLATPSSIASGIRASAKASPMSLAPQRSMSVLAASKMVGAGCATIALAGVGAGLGVMFGSLINGAARNPNIAKQLVGYALLGFALTESIALFSLLVVFLILFA*
</t>
  </si>
  <si>
    <t>C_1080046</t>
  </si>
  <si>
    <t xml:space="preserve">MAPRGTKRPLSDTEERPSPSVAGVESGPGLPSPPPPGAAGSSGPTPSLAPTPTPSKKKLKPLPATPSFQAASLTALRAKAARIQAQLAQLYPNPPIPLTHASSFQLLVAVMLSAQSTDVKVNTVTPELFRRGPDAEAMAKLEASEIEGIIRVLGLAPTKAKNVRAMSQILVEQYDGQVPGSWEGLEALPGVGHKTASVVMSQAFGHAAFPVDTHIHRLAQRWGLSNGKSVEQTEQDLKTLLPECTWRDAHLQIIYFGREHCPAQRHDATACPICSWAAPAAARQQGQASVHP*
</t>
  </si>
  <si>
    <t>C_1080047</t>
  </si>
  <si>
    <t xml:space="preserve">MSQLAMPLLVVNLGCEMTYILEQRLKAQNIPADKACKVLNDVIRTMFDPGYVDKLFAPQDMYTVSQTRKIFDRLAHSSIMRLSESSMDKLFDLMMMGFKYQLLCSTKLEQMMEVLCPAAGRRGGSGGAHLQXXXXXXXXXXXXXXXXXXXXXXXXXXXXXXXXXXXXXKRVKVSLFLQIDAQEFFVHPAPLGTNLYNKDRTKVAPPPRKGDAITGPIKPEEEYKTTNDEYADRRGGGGGTEFAYLSALLNVKPPPADNFKLNLFGEEDMGMGPASSSKVASMTFVGAGKNDKHLAGVMSDLSLGDKAAGKGGDGHDLLDLMDGA*
</t>
  </si>
  <si>
    <t>C_1080048</t>
  </si>
  <si>
    <t xml:space="preserve">MSSLKACTASSSVLRSGAGARASGRRVSCIVTRAAEPKQGEASTITPPPSNEKPTVVREFTSHGARIIESDARLVGPEDQPDLFEGENMETLGKVMERFFLPGLIVLGLICGGIAARSYNDEADVFIAPPTSPDADIVIIPAGALQSTPTQAQAPSVN*
</t>
  </si>
  <si>
    <t>C_1080049</t>
  </si>
  <si>
    <t xml:space="preserve">MPPPDPTSAPHTLTPPPMHSPYPSRRTCPAQPPAPPTSRNTSQPQPPPPHTIKRAPTPPARCRAPPRTECPPACRPAPPPAPPGLHPPGSCPATWPAAPPPAGTPPHAATHPPTRYTPDPPHPTDPPFLPPPPIGNGYLGIGMNYGHPPPLPRPPPTGYHPAPCTPPPPPLPCPAAQAPHPWPTGSPTWR
</t>
  </si>
  <si>
    <t>C_1080050</t>
  </si>
  <si>
    <t xml:space="preserve">MQRPTAAAAGEGCDRAWCGSAGGGAATGTPSPRTSYKSSASAPPSPSFGTGAGEQQQPTAGTPSPSPGSASSVSGLSTAALSALLGIPLALLADANPAGVLSLTRSVSVSGQELAAGPVADMTVAAAAALPGAEAVTEVLGWQVTAPVELVPLSAAGAATGAAAPCDAVVLGGLQSEFTKRAKEKLKSGGGGGPSTKAACRPKSGGSRNTGGSSSSSSGSSSGSGSTSVRRSARALHQAAAMTDPAAVCGAAQASPGSTTSVALTLLVPADPPNSTTPTTNTTTMATATATANSSSSRSSSGGGGDLQRGVYSMLQDWQAEGALLTAADAQQVLMCVPAAVTDVNVTTQVRATYKVPLSALGAETYAAACSSGASGSSVPGVAAGDTCSVLSPGSLGASTLDTGGGNDPGAPGAPPPGMSGAVAASGAGVSPSSGSGGGGGGAILPVVVGVLVAVAVAGVVAAVFIIRRCRRRRTRARVLAEQLEKRRAERQDQDLAKEQQEQQGQQEKERELGGADVDLDTPGASTVQDSGSRPSTACGIITDISARASPLPYNTDPAIFAAASAGPSLIKLDGSGAAASLAAALAVAAPTAPQSVATSPAAATASTSPAALMSNTSSPAARIDTGGTPAARLSNGGGGGAALPPFAARGGSGGGGGSDAESAAAPLHHTRGRAPMVLTGRALLARRGSGASIKQRLMHTLTGGAGGGSGLNSVCPSDFDEERADMNTATSHGYNGFGGAMTHESTAGAGSRPPVGGDGVAGTASDTALIAMFGGGLGGAATPAAAAASAAARTASLSDTLARQVYSNPCSGSAEPPPPQLADCRTSTAKRKAWLLGGGGGGGGGGSDADGDSQLVARGSYPGVGYLDEGRAQIVRPQPSQQPQAAPAVVTDAVSSFVTPLTSLTVSPAGAMAASAAAAAHVRAHRAVATSDPPGPASAPAVLHVLLPTSSSVREARLAAEIVAAASPPGMAVSPRKSAAAAVVAAAAATAAGAAGSGPAALMAAATLPPPMAVLAAERISLDATTTTTTTTAAANTHRVSRTGSLVSSSCNTPTVTSAEAPASEAPAAQVLRLSPPPQAAAAAAAAALAAPPMRLVLAAGTPPSATPSPLLPLLHADRLMGSPVYGTLDVMSDNEELDTPSPTVLPRPPTPPRSRRPKTPAAAAQAAAAAAAAVMEQQVEERLFHHQQQPQTKIAADAAAEAAAAVQAPAGTRRFATFSGYSPSVTASPFAAAALAAALPPRLSLNGAGTTADGGSGSKPSDDAGRGSGGAAATGVAKPAVPASNRRASETGAFRPIAASDPGLPQQQQQLQPNGLPPHHPPPPGAPAAAATARHSLTITGGGSGAAAAAAAAAAAGRFTSRVNAAASLMRSSNVSGSGGVNKVRTGRDVATRLADITWGMFPRTESRPPVGGDGVAGTASDTALIAMFGGGLGGAATPAAAAASAAARTASLSDTLARQVYSNPCSGSAEPPPPQLADCRTSTAKRKAWLLGGGGGGGGGGXXXXXXXXXXXXXXXXXXXXXXXXXXXXXXXXXXXXXXXXXXXXXXXXXXXXXXXXXXXXXXXXXXXXXXXXXXXXXXXXXXXXXXXXXXXXXXXXXXXXXXXXXXXXXXXXXXXXXXXXXXXXXXXXXXXXXXXXXXXXXXXXXXXXXXXXXXXXXXXXXXXXXXXXXXXXXXXXXXXXXXXXXXXXXXXXXXXXXXXXXXXXXXXXXXXXXXXXXXXXXXXXXXXXXXXXXXXXXXXXXXXXXXXXXXXXXXXXXXXXXXXXXGDQAQLSGGSGSGCGTPAAGAAAAADSPNAHLRSVLKHTPGIKRASLSGTSLGAAPVAAPSPVPPLHSGREGAILDVRISSSAAGPAGANGGGGAGTSGDAAAGPRLEFLVRWSGSATVSHDAVVAATAGAAGAAAAAAAAGVWPPAPAARPALVEWVPTEGVPSKAVLKRFMGGSPRRRVKVEARQPRLWQLVMVLVLGLIRLLMLALALALVLVLVRLRVAVVGVFVELLLLG*
</t>
  </si>
  <si>
    <t xml:space="preserve">MGAGCSSAAPDPAAVAQGAEVDTVAGPQPGYVYLSYHRADTGDQRGEGGDGAAGRIRDWLTSKGYVVLMGERDDDADGGKKGVMGELLDRLQAAGVMPAPNAVDGAAAAAAAGRTSAYTSDVEWCFQPGPEDPKEEDYAVVKCYTRQLQEIVDRLSLTVRPTVLDLGGETFSGDLPQLMLADAAAAAALSAAGSPATGGTLLLSRPHVTLRNGCIKLRQDQEFRILSPGIVLDQISVVTELRQAGARASRKKLSTTGAAGGGGGAGGGIDNGDGAGGVVGYGAVYEMGRAMVVMAAGAVGLRAFNCQFTNHGPHLALWLASGATAAFHECQLAACTLANSSMHVGLAVGGGCRVRADKCMVSGNQTGVSIYAGATVELVGCESTSNTLAGVEVREPGTTLTAIDCKLSQNSQSGLLVAQGGSARMTSCGAGGNRTHGVLVRGEGSFAALRQVTLSYNQQAGLLVNGAAKVDLVNCEAIGNKMCALIVWGAGTQAVAQDCRFNTNVQAGMAVKDGGRCELTRCAVRGNKLPSEVAGAGSWLGTRQCVMDEKPVVARGGAVQELLPEGKGGKGGKK*
</t>
  </si>
  <si>
    <t>C_10900001</t>
  </si>
  <si>
    <t xml:space="preserve">MARGSCRNGAGDWDPEGSVTWRAAEVPDGWKRRGRSGGGGGGGGGGSGDGSVDGEGGASAAAESSAAAKAERYDVAVVVLAEPLGRRLGWMDVGCGGGGSGGSGGSGSDSGSDGGSGGGCAATNSSSSLEPLMLTTYHDCDTRGGNSGSPLWAVPAPDGHSFPSFERRRPRVLAMHVAGESRRRWDGGGRLTASSDRGVAVSFVAAAGGGGGGGGGGGGGSGAVERGETAATGEGERWLDAGAAAWVRAAIARHGDC*
</t>
  </si>
  <si>
    <t>C_10910001</t>
  </si>
  <si>
    <t xml:space="preserve">MPPTPAVAAGGGALQRLGRDAAAASTMTPSQVGAMQAAAVPPLAPPPPASAAADAASVAATAAAQDLSATIQMLAAAAAQQQQQQQQQQAATFASRLAPSPASPLPLPPALAPTTTSTLAAATAAAAALGLAPSCQQQQQQQQQQQQQRRCPSALAPAAPRCLLPLAAAAAAAA*
</t>
  </si>
  <si>
    <t>C_10920001</t>
  </si>
  <si>
    <t xml:space="preserve">MEGAVLGPSPSGAASLAARAPSSRQTSPTAASAGLGAAGNAAQGAAASDVDPVAVVAAADVAVDDGLTSKGQRQLLPGSMKHVDSGETAHVGLEGLSHSGNANAAAAAAGRPLHDAAAAAAAAAFNRASEDAQARSLESALVSTAAVGFSTAAGMGTDGGTTAAATGTGTGGGNAPGTVSDLSAPASALTTHKSLGDGSGGGGGPGGGGNAGNVAQLLLNGVSAGGGGAGGSTDGQSATSQPVHMADLLHMRLGAVNVSVRSVRAGGGSAVPSLSQRVMGSAPSSPRMAVAAAAAARAGIAPPPAAAGAVRAASVTGTRSRTSSATGLLKNKPQAEFEEVRVQPDWAHRQSGVPGPEAYKNEPYNDKVGVGPWALAAEAAAAAAGLIAELNGCSC*
</t>
  </si>
  <si>
    <t>C_10950001</t>
  </si>
  <si>
    <t xml:space="preserve">MGLNYYPFMALLPNREILWWGNRGGSITSGDSPFKTILDLPPLPDSYGPWHTMYPYTATVVLHALRPSATTGVYDTFSFTIFGGQNPKKVGSNTPACDKSARLDFTYCGPSKTDICIVNGVSRSWQIETMPDRRLLADAIILPNERIFVHGGATTGRAGVSGRGHKANNGAPVSFAYXXXXXXXXXXXXXXXXXXXXXXXXXXXXXXXXXXXXXXXXXXXXXXXXXXXXXXXXXXXXXXXXXXXXXXXXXXXXXXXXVITSAPDIIHRGGTFEVTYTYTGSGIKGVTLTTPCSSTHAIDMNQRVVVLPYTVNTATNTITVTAPPAAQHGVAPRGEYVLWLLGDEVGQFGKTYSQGHWVTLKEA*
</t>
  </si>
  <si>
    <t>C_10960001</t>
  </si>
  <si>
    <t xml:space="preserve">MFTYNDVTGDRMPWSRGVDHAAALTAGSSSSSGKQQQQTQTQQAAAAAGGAGVATAGSSAASDGGGSSSSSGTGGWYSPGLIEWNEIRAALYGSLPPATAAEGAATAAAGATADEQQQQQLYELDVVRTGPGPQRGQRVVVRARHVIAADGYFSRVRRTGAWARGRLLAVGDAAHSGPTDGQGANLAMEDAAVLGACVRKHGLGPEAFAAWEAARQPRVAAILGDRTPNAAVRTPLIQQAAFERLWSAEQVAAAAAAAAGAAAGAGAEGAEGAGSEGGVPLEVAAQVAAAAAAGGEAAAAEVLTEWSREAVRTTLLGKLAARPAFTPQPVQQAPAGSWSFR*
</t>
  </si>
  <si>
    <t>C_10970001</t>
  </si>
  <si>
    <t xml:space="preserve">MSSELSRSAATLAFSIHLPRASRPGSPPLLVQVRRNVVLGTTAGLELRRLTEENEHLVARLLKMEEDLKEQSGLGHNNHKQKIQYHLRLKQELEEMRHECTVLLRDKFQLEQCVRYLAVQVGMGPDENKKALATAERKAIEKGVT*
</t>
  </si>
  <si>
    <t>C_10980001</t>
  </si>
  <si>
    <t xml:space="preserve">MLPSLARDAIVDGDNKRHKTLASVIDAAYAAELGYRMRKRASASAAVASIPKGTDSDDCNNASSSDDEGSDGDGDATVAYALGRLENKFDALRDRMGDGAGGSAKRQRSEEDKSIAGLKTLGFCTKCAREDVSXXXXXXXXXXXXXXXXXXLPTIIGAWAGLGAPCQRAANAGDQPLRAFELFFLHGG*
</t>
  </si>
  <si>
    <t>C_10980002</t>
  </si>
  <si>
    <t xml:space="preserve">MLPSLARDAIVDGDNKRHKTLASVIDAAYAAELGYRMRKRASASAAVASIPKGTDSDDCNNASSSDDEGSDGDGDATVAYVKRLPNRGKPHTHSKHAPRTHAFKHTKRPDRYVPLRNARKTQALGRLENKFDALRDRMGDGAGGSAKRQRSEEDKSIAGLKTLGFCTKCAREDVSRKWNTCRDHNPKFAA*
</t>
  </si>
  <si>
    <t>C_10990001</t>
  </si>
  <si>
    <t xml:space="preserve">MGTDFVVHETPQAQQGQQALLEREPVKALPGGEGLRGGGADGARAGGGGGDVAAPEAIELDVLAGPMSDSAMTAAAAASAAAAASGQRLAKAPGGFVSDTGAPGWLSTRNGGGGGGGGGGGGGGGRPGSSGGAAAAAAAAGVGDAAGGGASDLEASNCFTEGGADRPRSLQLISTTGGGSTARSGGGGGGGGGALGGSRLLADVMRALRNGIAGGGSGSGGGSAGDVSRGADVRVAGRRPGTMAGAVVAPPDG*
</t>
  </si>
  <si>
    <t>C_10990002</t>
  </si>
  <si>
    <t xml:space="preserve">MIATTRSALPARGAAASRALPALPRRVSVPAPLRLQPLRSASETTSTTGLNGSGSSNGNGAAAEHAHSAAAAAAPDTATAAAAAAGAGAATAVNENFKGDMLKPSVVNTPLV
</t>
  </si>
  <si>
    <t xml:space="preserve">MAVDREECVYMAKLAEQAERYDEMVEEMKKVAKLVHDQELSVEERNLLSVAYKNVIGARRASWRIISSIEQKEEAKGNEEHVQRIRKYRTVVEEELSKICASILQLLDDHLIPTASTGESKVFYLKMKGDYHRYLAEFKTGADRKEAAEHTLLAYKAAQDIALVDLPPTHPIRLGLALNFSVFYYEILNSPERACHLAKQAFDEAIAELDSLGEESYKDSTLIMQLLRDNLTLWTSDMQDPAAGDDREGADMKVEDAEP*
</t>
  </si>
  <si>
    <t>C_1090002</t>
  </si>
  <si>
    <t xml:space="preserve">MLATRCKCNLPSRSFVAPARSVRTRALHVEGRFGGGRGGNVIDRPDVDVSKRLGGFDLSDWNIPSWDAKTDNGNNGSNTDKDKKSPPGGGNYRVLLLDSPQHTEKGVVAAITRVVPGTNPDHARNCFATSKQLGMAIITTALKEHAELYREQLFTYRVRTALEPDNSTV*
</t>
  </si>
  <si>
    <t>C_1090003</t>
  </si>
  <si>
    <t xml:space="preserve">MAQIARKRAAHFANFQDDDGGDDDDNIHAGGDQARTLGPWSSAMELVNARGKAQHDRQAKLQAAAEAEQEGEADAAAHWHPSRDPALGPHPRDPVRPLFGQCLDVLTAYIDCVESLWGVPDAIKAARLFATSAPTEVLVPDCTQLDAAAMTDLLKEVTGPRLQRLELGFCGRGFGDDAAALVAAGGGSGGALEELEALTLDGAYRLSDAGLIQLLSATPALRRLSVAQGSRFTSALLDKLPALVPQLTHLNLADCRGLGAEALAAALPRLQQLRSVRLDLIPEAVSDAGLRALAASARGPHLELLRIDECGGRVTDAGLAALASQCRALKVFSARRCAKLGDEALAELLRAGSVTHLCLSGVAGVGPAVADALAACCRESLEELDVSFCRKLPDRGLGLVLERCGKLRRLSVFGCSQLSAASLYGHSNAGLVIEGIHTKVDLDLGLAQKRAAAAAEPGEGQGSGAGAGGKGDGDGKDGEEEEEAGGDKEEAGHGGGEGGGAEEGGQEANGGAGTSEQNTPSPGGKAGTGRGKKSGAQGKKAAAGAGEAGAARKRRAAGEAGAAGAAGSAGAAGGARPRKGGKKAAAAAPVDEALEAAKQAPPAEEWF*
</t>
  </si>
  <si>
    <t>C_1090004</t>
  </si>
  <si>
    <t xml:space="preserve">MHFSAGEGGMQLGLDPAWAAWDPAKRRPQGFPGLGRQPCDLLAAVAVQGLAAAVAAVHAGPGGGGGGGGGTAPAGGSSSGHGVGPGGGGGKGGPGPSGSGGAHVRSRGGGQGHVEEDSAAPPSKRRRRAGSSHRCSSTRDGRAVTSRCSLGVQATHA*
</t>
  </si>
  <si>
    <t>C_1090005</t>
  </si>
  <si>
    <t xml:space="preserve">MMRALCSKAVPAPGEVLRLQGAGFVPDVDLSGVYIRDCYEGLADVILTAPQKKFILGRLLQRPSPPPFIVWQHAFYSSSRAVCYNTKTGDTLRGEVSSFEAALMDPDTCKLGLPVSEAFVKKCFQYGGGVVRYSLQQSAGGAAFDVAAQDKGPEASHRVIHIMTDGSYSVRQLEFASRWVAERFMAKAAVEDEQGLVSLVNGSDGTFRGLMHEAWMHRTLPKGGEFTIAPVKLTGGTTKLVREAEYILKLPPCKEAAFEEVVELAGERCEEGVYYKPVSACFPLVDSLLRVGGVVNLFQMTVSLNKPVHFAALEDLLGDLGLTPQQEARLIFVVPEDIYPDFKLNVKTGGSRQKKASRPSPTAPALVPRPKLCIMRAPRAQVGVRRPDRPSAVAQQARLEEQPALKRCQAGIPSARVASAAEHELRIRHLYSGGGMDAAAAAGSAPAPVQHYGLWHLLRFYRQWGQRRWRLTVHVRTQKVLEHTAQQLAGGRPKEEVIVGWGNANTGYGGCISRLGRGPNRALLRLLVDKDAHLGRDVNSATNIRHALVEMLLGHKRPASLQTGGGSGGGGGGSGGSGSGGGACAHLGSGGGEKGHVEEESAAPPKKRRKRAG*
</t>
  </si>
  <si>
    <t>C_1090006</t>
  </si>
  <si>
    <t xml:space="preserve">MALRCKTPAATCAARSRRSVRVSAHKGAFEQAQVAAAAFVAAAVIAAPANAGVVLQQPVLKKAFQDDTPAAPPPKREFRGLAPPALPQSDAPNVAAEKPKKAEVVESTSGGLDPRSVALPGALALTIGGFVAASKIDGSFNDWFMEAVVRDSNNYAGYEATLKSENGVTFPKVAAGGTKKVKAATGSKKGGFPFGGKK*
</t>
  </si>
  <si>
    <t>C_1090007</t>
  </si>
  <si>
    <t xml:space="preserve">MADSLTDDGYTAVPIQLHTHTDHIREELDALLVSDGRDEGGSNVWIVPPLVASLREQARQVQHARHRKQRQQLVQAPLPQHFQVPDGLLSPESPMQQAELADGGEEAAGSALTYHLIGAPSAAAAAPALVANRRGADGTVVVPVRLMASLAIREAEAAAAAAAAAGAHATAPSASDGNALSLGSGPGGMAVADAAAAALAAGVAAVSMGVGADGPSRGGGAPRPASRSLPGSAGAALAGTGVRASGLAGAPPADARLQRSSQPVSAAVAVSALTKGLATAALSSEHTFLDRHTANAANAASAGWGAGVSQGRQPQPPQAGRGAAAPENDDDDDDDGGMLIDVGSAADRGAGGALLPSPDRPRPLAAAADGAWDALRGLGLGLALPQAQQLQPQLQPQQLQPQPQPQQLXXXXXXXXXXXXXXXXXXXXXXXXXXXXXXXXXXXXXXXXXXXXXXXXXXXXXXXXXXXXXXXXXXXXXXXXXXXXXXXXXXXXXXXXXXXXXXXXXXXXXXXXXXXXRRRAARLLEGLVKCSLQQKDKGRANRSRQIAIPGLNMAAAPWAVPVLPHTTARAASSAPHGCVLGSAAAVLAAAALSAVPGGTGLSSFASLALALPPAGAAAGGGGYGPGAAGAGAGAGAGGGAGGGGGAAALEDADAELGELLKLKCSLRRAVQGQNPQAISLVLSLLAALPATPQLLADSQVAAAVAPLQQHANTQVAAAARHVVAVWKGVLRAAARRPASLAASQLAPLVAAAAAASAAGGIGGAPRQHAQLPQLPPHLSRVPTALAEPPQPSADVAMQECREAAAVLMPPPRAPPPLPAAAAGTAAASTALGEQARMAAQDRSAAAVAGHPAHEPLAAAAAPALPLLLGIGRSQSDAVVEGMAAAASAVVARLRLGSSSAASAAAVAAGAAEPMAVQLPEPLAEVAAVVGSFGREDDGSTHGAVADPGEPGGAAAQSPAADGGGSGSGAASGALVAGAGGAGSRRRGSSDVSGGSGSLCRPADGSAGAAALTTSYSPTHGLAGGPDGAAAALAPHATTASSACSAQLGVGSLDPPVRFGATAVAGVAVPPSAVGAGNGGGIGGGGGLAFQGGFLGAQPGLCNGHGHSHGPVPVVAPPGAAAAAAAASPAAAMGFAAGPGAAAAVSGTGGAAGGSSPMGTGLPGALHAWRQAMGAAGGPAGPGLASPPSGAAVSPGTHALLAAARSPGVACSGPRPEAGRDVCLAAAATTFPPGGGLPPGRKKRERAGSSRRRSGNANKRAAPSVVSGQFAGGRPLLPHLALLPDGPSGGASGCGSGLSDDAALPPSGPHFHGHGHMHHSAAAAAAAAAAGVASAASPGGAAAASPGGGGGGGPVRRMSLLLSSLDLGTGQGGGNGGAGGPGGAGGDDRDGPLGVRGGGEGSLAAALAAMEAEAEADTMTLALVAAAAVGVAAPALAAAKAAAKAIAVAPMAAAAAVLPCQRSCRARAA*
</t>
  </si>
  <si>
    <t>C_1090008</t>
  </si>
  <si>
    <t xml:space="preserve">ARQPVHLSCSVVGRQPPPPPHVPQCPRPPQAHVALPSTSTPVHQHPCPPAPLSTSTPVHQHPCPPAPLSTSTPVHQHPCPPAPRRAC
</t>
  </si>
  <si>
    <t>C_1090009</t>
  </si>
  <si>
    <t xml:space="preserve">MTKAERRALQESQRAAKAAQKAGSGAPAPPAAKGGAGGADAARASKGGGAAGGAAEPRPSGGKPAAAAGGAAPRADGDRRVDSAGGAGAAGGAGGAGNAASAAASAGAGGAGGADGGAAPKKKKDPKAVSLNSTELFAHLQQFKRINVGNLLQLPAAANIHPAILQLGLRYADGSIRGANARCLAMLNAFCQMIRDYSTPDGKELSRDLLRHLSEHVAFLVVCRPLSVGMGNAIRHLKLRISTIPPDMPEAEAKELLEQEIADYVNVRIDSADKQLVGYAVAKVEQHGDVILTYAASHVVCRALTEAARAGKSFRVVVMDSRPEAEGRATLGRLLAAGIPCTYVDLNAASYIIREVTKVFLGAAAVLSNGTVLSRAGTAAVAMMAHAHNKPVMICCETHKFNERVQLDSITHNELGDPEALAAVPGKPEMNALEGWRDNPRLRLLNLKYDVMPAEYVTMVVTEFGMVPPTSVPVILREFRQSETTVSGPF*
</t>
  </si>
  <si>
    <t>C_1090010</t>
  </si>
  <si>
    <t xml:space="preserve">MVLALVLAPCADPELFTTMRKATAHYEPLCRNVVGLQAKAAELLADAKWQASQQARDLHAKLPPNVQELLAKAAEPVQQAHAAALPLFNKYAAEAQQRLDPIAEKAKAAWRDASRETLTRAAPLLEQALKAAGLTAPQPAAPAPAAAASPAPATPPPPPAPKPVPITVLGLSEMNGIVEDSASVRQYLSELWDAAAVQVASKRKAVVWVLACRSEGECGAAEAKFFDAKSFYRIDGGFYSTPGSAGSLQSELTTYLRGEQAGLVLVGSPSRLHPNAVKVLNDAVSEGGHLTQDGVPVVTHRALYVVLADVPGVDVHDEAAVKDKLCADIAAAGDGDDASAAIVRSFRRRLDAVLPAREEQGGAPAFRVVTEEGNAEE*
</t>
  </si>
  <si>
    <t>C_1090011</t>
  </si>
  <si>
    <t xml:space="preserve">MAGGQSKGYGALAARVPPSDERGDQGTPLLLVHGFGGNADHWRKNTPELAKSGHRAFAIDLLGYGYSDKPDPKAAPPNSIYNFENFGDQLVDFIKERIGSEPTFVICNSVGGLAGLQASIVAPELVKGVQCIDISLRGLHVKRQPAWQRPFVAAFQRFLRETDAGKAFFGNVATERTVGNILRQAYGRKEAVTPELVQAILAPGLRPGAVDVFLDFISYSGGPLPEELMAATTRPVSILWGEADPWENVHEGRRLFAPLPSVVEFVSLPGVGHCPQDEAPELVNPLIERFVAAYSAGGGGAAALAQVQASTARA*
</t>
  </si>
  <si>
    <t>C_1090012</t>
  </si>
  <si>
    <t xml:space="preserve">PPAPPPPPCQPPAQLPPPPPAADPDPHRPPLPPPPPRLPPSPPSRSSPAPAPPGAGCAGPGEHCHPHPAPSAPWRTPACRSASPPPAPPLQPLTFSNSTSAGPTPAAPHLLKQHLRRPHPCSPSPSQNAPRPAPPLQPLTFSNSTSAGPTPAAPHLLKQHLRRPHPCSPSPSQTAPPPAPPLQPLTFSNSTSAGSHPCSPSPSQTAPPPAPPLQPLTFSNSTSAGPTGPTSRARARAHAHAPSLPSPPLPSPRPALT
</t>
  </si>
  <si>
    <t>C_1090013</t>
  </si>
  <si>
    <t xml:space="preserve">MSLISRLKIMASTSSGAAALPSSDSPALKFKVVATQGRARSSRMALPHYTAHTPMFMPVGTQGSVKGLTTAQLVELDCHVILGNTYHLENRPGSELVAEMGGLHGFINWQRGMLTDSGGFQMVSLLHLAEITEQGVTFQSPIDGSAMLLTPEQSIAIQNRLGADIIMALDDVVPTTTNDPARFEEATHRTTRWIDRCISAHSRPTEQNLFAIVQGGLDTRLRQISIQQLVERDLPGYAVGGLAGGESKDDFWRVVAQCTHPHTGLPPGKPRYVMGIGYPLDIVVCSALGADMFDSVYPTRTARFGVALVPEGVLKLKNAAHAHDFRPLDSSCGCMVCKNYTRAYLHNVVTRGISSAAILVTYHNIAYTQALTRRMRAAIEEQRFPEWVREYLRTMFPAGDVPGWVRDAMAEAGIDLAGVATDQPAPGAAAAEQKVGAKSARAEKRAAGRARGPVAAMEAE*
</t>
  </si>
  <si>
    <t>C_1090014</t>
  </si>
  <si>
    <t xml:space="preserve">MQGASAVLDQNIQQLKPGQQQIVQQLQQGQQQLKQGLQQLQQGQQQLQKGQQQMQQQMQEMLQGQQQMQQQLQQLLQQGQQQGQKQQGPQTRRQTAKAREMAARAVNSTQPIAVRLLP*
</t>
  </si>
  <si>
    <t>C_1090015</t>
  </si>
  <si>
    <t xml:space="preserve">MPAASGSPTSSSGPSEASQTSTSVCTHGPVPAMCAFVAAAESSAAAAAVAAPASPSAGGAAAAQGGHHARLDGMGSRPSTTTSPSISATTVPSSVASALYSPMASGAGSTGSGRGPATGAVDGAPTSAHTSAAASPSVAVAAAGAAFFEGGSPQWMDLQQRLLPPGDYSVSAEAPVLGSAAARHGAGQSGGGSLSHSLSLRAGTSAGGTHASAAATASAGMTSSPRPTALPDIGFPENADDCAWLLAPAASATVHESDGGSAPTPTASAAAAARSARSSPFAGNAAGGGVAGVGGASSGDSPAGAGAGGVKALGGSGSGASSRRSSSGSCGGGRAGGGCSDPTWAFMEEPGRSPAGAAGAGVFDGSAAFGTSRAAAVPPMSPGLSDISSTAYGAPAGGNRGAGYWHSGISTASASPFGTPAKPAGASGPAAGAGASASPAPAPFVNPLFVTPSKDARASGRSIERSDSGGDIALPLLPYGGVAAVAAAAAAGYATGGGRHGGTGSGDGDGDGSLSYTSSAGPSTYAGSVGAAGPVPWAAGGSGTSASVGAPFGTPQGPAGAQLYPQLQQHQHQQQLNPAHAAWTGVPPQWQAPGLPHASPLMVLNPMYAQEQAAAASSSSAAQSTAVSPGVDAVSDPAFATATHSQPAPPARQPPLGWGSPAFRTAGSGSTGGGSQSTPLGWGSPTFPAPASPARGLQQQYPQHPQPSQQQQQQQQPAAAWSTPQVAAQQQAPMLFSGADSAAAAGAAAHVDGQAVVTPRQGGVNGGEGLLSTPKQQPLAQAWGSQLTSPMSSVQGSPNSQQAKHAAALLRNANDAVDEARTLVSRGDEAWLQHVAETLAAVQNAIDALKWQ*
</t>
  </si>
  <si>
    <t>C_1090016</t>
  </si>
  <si>
    <t xml:space="preserve">MSATRASLLAASLLGRSSTIGCLKLAPLEQLACARGCATAANEAMEAAASTSGREATAPGWIGRELKPGKKKDPPLSWMYLREAPDGTKTLMPWSERLIWGGVLGGIAYFFVPRIYNARKKAAEEEEASKVREAELKTRRLTAIRVLLSNKDWLSADAEAFEGLSPKQIAEFMKEHGINADDPFEGMSPEEIDAFVAKTGMQI*
</t>
  </si>
  <si>
    <t>C_1090017</t>
  </si>
  <si>
    <t xml:space="preserve">MSSSPKSAEKVSDLDGRPPESTDFANYFCTYAYIYHQKDMLEDHKRTGAYYQAVLSNKRQFQGKVVLDVGTGSGILALFAAKAGAKKVYAVEATNMAKNARLLVEHNKMSHVGEVIQGTIESIQLPEKVDIIISEWMGYFLLRESMLDSVLVARDRFLAPGGALYPSHASIFMAPIRSNLAAQRTSEFQNSMEGWAEFLHEMQHYYQVSLDVLSDGYRSEQKDYYLHTSQWTDTHPQQLLGPAAPIIKYDLNKLTLDELKAPLKSEFVMHMTDGGPVDALCGFFDVLFKGSDENPTDNEIRLSTAPDPTGATHWGQQTFPLHPPIDCAPGDRLRVSVEVTRRADNQRLLHVKAAVSVEGNSIYAEQSKTPREFRWNIE*
</t>
  </si>
  <si>
    <t>C_1090018</t>
  </si>
  <si>
    <t xml:space="preserve">MPLYELLMLAKPSLPRAEMVALIKGLGDLVYRNGGFVTSLKSFGDQHLAYDLRRPFEKYDRAHIWQMDFVSSVDAIKPLDHGLHVNNTVLRWVLVKRPMSDKSAAAPAAATQAVEAIAQPQR*
</t>
  </si>
  <si>
    <t>C_1090019</t>
  </si>
  <si>
    <t xml:space="preserve">MQAACLPAASLAQLLREAALREEWRGQRESALLHSLGPQSLAGLLGLGPGSGPGGLRAHAAEEGGGGALEALAASVGEGQRFFVDCLAEAADVAGLTLADVAAGVALGGLAAAGAGAGVGPGPGGVAWGAAGSSRPGTSASMMGGGAGGSPGQRVPGAGWDRLLRLGQLGLTRADIARLDAIRRQQAARTIQRAARRWMRRRRHRRRLAEARARADAMQRKLRERAAKVIQAWVRGHLARRTAQRLRAEAERQAQRRRLAEAARARAAAVIQRAWRXXXXXXXXXXXXXXXXXXKRILRCCRGACPQAALRGWAVRRSIGLWWARTRTGLRTRRAAVSSWRQHQRFMKASHDMQAQLLGALVREAQVAEALEADRRRQAAEMEAAFGEWLLQQQRVALSQPLPRGWVPHPHPDDPTRMCFLNTRTGDLHSLHPAMAELARHASEQHAAAAAGLAARFEGLPAYVAALHEATARQAAIAMRAIALMYNRAAVSGGGGSGSGSGSGPGAVQAQAQAVPQGAGAGGGKAR*
</t>
  </si>
  <si>
    <t>C_1090020</t>
  </si>
  <si>
    <t xml:space="preserve">MDADPQQMAAMMAAQGGKAGGAPSQEDIEAQEEAKRNAEEQRRTMLAACMTNEARERLSRIAIVKPEKARGIENMILAAAQRGALGAKVTEERLVELLEQINEREGASKPKITIQRRRPNLFEDD*
</t>
  </si>
  <si>
    <t>C_1090021</t>
  </si>
  <si>
    <t xml:space="preserve">MVAATLGSAGVMEVVRVPCLSDNYVWLLHEAAPAGGSGGGRTAVVDPAEEAPVVEALAARCVGVAWRDGVWRGVXXXXXXXXXXXXXXXXXXXXXXXXXXXXXXXXXXXXXXXXXXXXXXXXXXXXXXXXXXXXXXXXXXXXXXXXXXXXXXXXXXXXXXXXXXXXXXXXXXXXXXXXXXXXXXXX*
</t>
  </si>
  <si>
    <t>C_1090022</t>
  </si>
  <si>
    <t xml:space="preserve">MRPWRSARRPLTRRGRGASPRCPAAWVRRRPPTPSCARTTPPYGSSWALTPPPPTGRCSAPYVQPRTASEPAVTTGGDGSNGNDNDTVPGGMRCSVATAYGICSKPASVHSRCCRKHEGRERGTESARSLYTVGVLCASGVRLGSRVRWRSCPRGLSTTCGLALRATGWFSPVLPVHRAHRTHSV
</t>
  </si>
  <si>
    <t>C_1090023</t>
  </si>
  <si>
    <t xml:space="preserve">MPADLTEVSTEALMAEIQRRLDCTKKPEKRIILIGPPGCGKGTQSPRIKNEHCLCHLATGDMLRAAVAAKTPLGLEAKKAMESGALVSDEIVIGLIEEATQQAECAKGFILDGFPRTVVQVAGVDDVTGEPLMQRKDDNAETLKARLGAFHDQTTPVIQHYAAKVVALKADRPQDEVAQAIASALNK*
</t>
  </si>
  <si>
    <t>C_1090024</t>
  </si>
  <si>
    <t xml:space="preserve">MRRRKQAKGMDDQLTESLLDDYDARDADDVAPEPHEPPHKAVPSAAAPSRHTALIVHPGEFNLQAFIQSVLAWWQRMFGACFGPIFSYATHLWPVPSREPQLSLLQAERLQQLRDKVAERFDIASPSHQDSLRRLWSLAFSGEPCTALKTPRWKDMGWQPTGAAAAAAAAAANSNSDSSGPRPPRGAAGRAFLTLLSESEVAFEELYCAAYCLLDATWLEMRASYIWFRRHIVA*
</t>
  </si>
  <si>
    <t>C_1090025</t>
  </si>
  <si>
    <t xml:space="preserve">MENPLAQVGQFFGGALRAAQQHPFAQNAQKAIKRFQEQNEERERNLYNTALIVRLVLTWFPNPPEFLVTPLSTVCDPYLNLFRGLIPPLGGSLDFSPILAFVVLNLFTNTAAALPCEVKRSGGAVAAASPAAAAAAPSRLELEACRWAHVSRGEALFRRRVAATRVRGWAAAQQ*
</t>
  </si>
  <si>
    <t xml:space="preserve">MAAAEQEKVVVVFRATGGAPILQQSKVKVSLDSRLSKLVLFLRKQLKTDSVFVYLRESFIPCMDDEVALLTQAYGIEGKLHVSYALTPAWG*
</t>
  </si>
  <si>
    <t>C_1090027</t>
  </si>
  <si>
    <t xml:space="preserve">MSTAAPPLPQVQPAPQGACAAMTKSAPTAPPDTVPQQKTNNPRPHRPPTTQSPRHNPAQHGPNAARPTQRPRQELPGSPTTHTATAPPDPPPTNPTATPPTASDTKTWPTAPSPRPNQGPSTTNGDQPARTPPHTPNPTQPPRPPGPLHYPHTTQHPPAYTRPATPPQPNSCPPTEGEPTTPTPTRGPRPPPPNQTPRELNKHTKTSSPIKNRPGVSPPSYTPTPKHTVRTKHPSWRPSTHISRTKGPP
</t>
  </si>
  <si>
    <t>C_1090028</t>
  </si>
  <si>
    <t xml:space="preserve">MSKRAAGGRGGRSKGAAALNPDLAKAAAEVLSAGVVVQQVLDPASGAAAPAGAAPPTAPAAAAAASRGGGSGPAAVTYGLSAGEGAAGPAGYADDDPGGLGGGDRAGGGRAAAAAAAGKPPPGGAGAKRAAAAAAAAAGAIPDTALTDQHGDYPDGLSPDRGGGGGMGGGGGVPRLGGIGSGVGVFGAASPPRAAMLPGDMSGEMAAATAAMTGGGGARRYSLGGGGGGTRLLGSARVAYRQQQQQQVQQGQLLQLQAAVEEAVAPGAVPPQAAASADGGVGGQVEIPYQLQGEEAGGKQNGMQEGHEGGGDGGRGGGAAAAAARAVSSQLRQLFTTAAAAAATLLQPVLAAARPLVASLLGTGVASAVAADQQNGNAATADALGNSSSGGGGGGGRGALLRTLLLLLAASAAVYGAGVGGRQARRLAAAQGRLGSEVAALAAAAAEGDRRVAAAAAAEAAALAERLAAGEAAQRHSQALMTELAGGLNATRAAVADLAVRVSALALTLEQSEAVRSISPPAPPVPTPGSAAATAGADAGGTVDAGSSTGTSSGSSSNSNSLRGLPACHVRRMVAAAGPLLAARVVAHSAVAGDEQPLMWLHAALSRVFGGGSSSSGSAAGGGSSGGGSSSTDIGSGITSPATPFLELELLQPAAVAAVSFRYPPYGSWDTRTALLELSVTLYEEVAEEASGEAPGQRGTAGVAGTGSSSSSGIRSNSSSSRVALRARVVELPPLRGLECQYLSLPPPPPPPPTAAPAAAAAAAAVRPRVHAVRVHVLRNFGGVGLACVPRVLLHGVAAAGEDY*
</t>
  </si>
  <si>
    <t>C_1090029</t>
  </si>
  <si>
    <t xml:space="preserve">MAQDPDLLRILISTDNHLGVWEKDETRREDSFRAFEEVLQLAVAKRADLVLLGGDLFHENKPSRGTLVRTIQLLSKYCLNDRPVRFRILSDQAVNFVAGRVNFENPNLNVGLPVFTIHGNHDDPSGQVNDSLSAVDILSQAGLVNYFGKHVSAPCSCVRL*
</t>
  </si>
  <si>
    <t>C_1090030</t>
  </si>
  <si>
    <t xml:space="preserve">MWVRAHTPASWTASETVLLPKPGDPLLLKNYRPIALANTTYKLWTSLITVATRGYHSGLLLETQEGFLRYRNTERQTLNLVHALEDAGLTNQDIYGPVRRLLKRLQHHIT*
</t>
  </si>
  <si>
    <t>C_1090031</t>
  </si>
  <si>
    <t xml:space="preserve">MVLPFIGAGIATGIGTLAGLSLGPYIFSALTKPTSYYLLREEVDNDHKVPAPEPGLLVQTQYRNALPLLEPWVTDPDYERTSMINRLTATVWPTMTKAIIDMIVQGDVYNTVLYPQLQAQVFSKDTLLSEVEVPFRNMVCNAAGIPEFDEEGNEKYTMADFVKETKTLTLKLRRYRKNRASKSATMAGNRSLTMASGAAAPGGAPAPPPPPEKTSSRLKRLFTLKKKPKELPPAALSGASDSELQEGPAAVPSGRIQTMGRAPSMGRSGSAIGGDAVVDAKEECGTITVKLTFIPFNKPEYDDIQTSTVIVNETSPRWGDKFDFVLIPSNSELHIQVIVIVTVMAGWVFNKQGMLGNLVGSLFNRKKEDKDPILGKVLIRVEDVARNGRIKETWSLQDAERGYIELNLIWQTCHVSRNQL*
</t>
  </si>
  <si>
    <t>C_1090032</t>
  </si>
  <si>
    <t xml:space="preserve">MPLGPDGTRVMLGPSPLPGLEATLAPGGGRAGRQTAAETVASLKANMGMSGGASRDPAPAPPPTRTRTRRPTPPPPRAAAPPRSHCP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AAGVLPALRAAVSCLSGQVEVVLNAGRILSKLTLHDGCQDAIAADPGYAPLLVCNVPFALVTVVGILQRYAYGGGPQPEGGAAAGGSAAADRFVLSKAASHEDCLVKVLRLAANLAIWPDAGRTLAEEEHAAEELVLNTVCALTNLSFYQSEQQPGGFTNRVLLLPPPRLLPRITPLLLCDNEEAVVEAARVYGNFSRSADVRDYMQATRVVEALVLLLDHSNAEVLYSVCGTLINFTMDGSRRDVLGGLGGVSRLVEVLGRTMAQGELGEREEAIVEVVCKALFNVASADEGPAAVRMRYDPHQLLLDNRGKTAEAHNA*
</t>
  </si>
  <si>
    <t>C_1090033</t>
  </si>
  <si>
    <t xml:space="preserve">MQSVGRAAATEREAQHEVVLEVAAQLAEAVRERRHVEAYMEATAPVAGGGGGGGGGGGSAGIPEERLARLRALATASGAPPAVTLALLVELEGRLRLKAALVALRAAAVAAGHRSELLESREGPAGPLAAAAWRQKMLAARVLLGWCNLVARRQDLAQRRATLTSRFTRQRLGARFCAWRHLCQRHAQLRSILAACRAAAQRRALARWRGSAAQSATSARQRAAADRHYRRRLLLAALAHWRYLHVARSLGRVWEAALEKRHALALAGRALRVWHFYARRCRQLIKQLTSQRAAAAASSGAAPMVVSEAALPAPLQLAALPRIRSGLLAAAREFMVDMSDELLHLRAFLRFTRPDPSSTQDGGEESPGRGEEQEEEGQEGGGGVASPRLLISGQWRHKQAVLLLLAQLKQVERMAAEVDAQLEAADRAGREARASLQERSEELQRRADSSRGMLEAAHAEQQQLQAALEALDREAQAVVGYLSRCRAVAAAAANKVRTVEQQLAEAEAIHAQALEALQAAVDREQQQRAALQSLEKALEPELVAEAARAEAAARQRQAHAAAQVAAAAEALAASATALEAAREGERAGRERLLAAQRRLSEALGLKSALMAHLREVQAEAAAAPLYAAQRHALRVGEAQSQVVEAAKVVSLAEFEVQELITAVEMMSTTARAAEAALAQAHTAATAPPSQSPPSQQQPLLATPGSAAAAAAAVRVAAAAEQLAVAGAAAAEAAELEQGAREAVAMLQARLHGLRQALQGEMDLGGDTHVVAGATGVAEQQAAAVAAEAAAARADQQQAVLLEPLVARQRAIGAELEAVRARAEAALAELRTVLAAVAEIPPAVEAAEVAHRAQLLRLQPAAAKLAQSRAQLRGRLGHYPGELVRALARVVEAYGVEACQDASGEWQVRNLPPQWQRRLRPGRLAAAGCASDDETSSLALTTTTSSSPVAWGRRRDAAASPTAAAPHAPAGGGAVSTGSAPKRPSPSRSHGLSSMSAAQLARMARSALAAAAARSPEARTDCSPVHSARRRSRSGSGGGTDVAGGGGGGSGMGFGPQPVAQYPGSEGRRQMAQRRGHKRDEAVEAAAAVAAAGQTGSSWRQKAKVARVLGFTLSASHDGPLLPPLPPAAPSSPRAVFARVVGSQDEPDNRNPSTEGERSGGSGSAARTDPGASVSFGGWGPGAACADGGGAAVGGLQARSVEDAACLYYLRKLARKAFQALRSHVAGLGSLASSLQLTADTARLRWALSLLQQAVAEPRRRAAAFAAAAATFRAWAAWRLFVQARQQQAVLVALLRAAARDRLLRGILRYRRSLLRRCLCYWRHVLWARRLLHRVFSTAELLWEEYTDTLQTLGAEYCALRAAFDRLRRYQQHRAAKRAQRINEQAAVVFRESLLRAMVAAVWQERYVTRLALRLLRAWRRHVHQQREEPTSLCSLRARLRDRGYAGERDVRRRRLQRCALAALSAPFAEPRRHYRRSLATRALLALWELPERRAQLAEEHRQRHLRGPLRRAVLRQWREVTERRAHIRRAAALAATWRKRRVQQLALAAWSAWVPASRTKRRLHSTASLHRDRRLQSHVLLAWARLHAHRQDAAVAHDAGRRLRRCVAGWYGLAAAERAKREALIATMAALDGGAGLTAQPRRHRHLELYEQEQRACQNLLQQLQHQQHQQHQQHQQHQDQHAERVTGVLSPPPQRPHLQHGPTRPQPGVGAKVAARVAFLPTPGSSSSSCASACQPVVQHGKGVAAGQAAAPPAARRAAGAPAVTAAPGGRRNAPGPNLDWRKHVRALAPLNRDVSSQIAAASSGGGRQPADVPAGGAAAALVWR*
</t>
  </si>
  <si>
    <t>C_1090034</t>
  </si>
  <si>
    <t xml:space="preserve">MSLIDTEQWYSREKSRIAKKALQSRERVYNLLVPDPADSGWTAVELQQPLTLYKVVSSVKGALVSTYDGVTRYELGRWTRAKAGAAGWPPLDACFFGAQVESKALSARFPANSKHLDAPKVLVKFEAHGKSYYHSESGWWRVPNVRPVSLLPISREQATEVMHRASQAAAAAERGAATATAARAPWLPC*
</t>
  </si>
  <si>
    <t>C_1090035</t>
  </si>
  <si>
    <t xml:space="preserve">MTGVAVRKLKPTGGMKVDHAKANLELQQELNNGASAMAAEPQNQEQEIAMDDVLGEIEDMVVEAAEEPGAAADGCESAADAAADVTADAAAADPDGAGVSAEEASGEEQALAADEGEGEAEAEGTGGGAAPAASEHDAAVGGADEEAADPDATATDAAADAPSSDEAAAAAPEAEDDAAAPVEAAEPATAPALASARTPAAAAALPMAPSKPGFAAPKAAAAAPPARKGVLVPVRKALPAPATAAAAPTAAGRAAGTSVKGAVTPAAAKAAAPPAAKAAAAAAAKSATATTGAKLAAPATKPAAAATAATTKLAAPKPAAAAAPKPAAAAVKPAGAAPKPAAATKAAPAKAAPAAAAKPKPAPAKPKAIQARIVPDDEDDDAAAGLDDGTGGAAAADNSAKPAPPTAAATAKPAAAKKGPVAAAAAKRPAAVGAKPPAGYELFMREAKAVGAESGLEEAEAAAEAVQQWAALTAVEKAEYEERAKKELAAAASEKKAKAAAPKEKEPAGPKYYTNGYMLYVEEQRPAVLEANPGAGFGEVGKLLGAGWKELGKDGQEEYNTRAKALNTESGAQPKPRKSKKGADAEPDAPPATAAKKGAAKAAATPTTAKKTPKSAGKKCENGRLAALAAVAGADDAGMEVDDDGPAADSPHQQPQTAKKRKSSKSAGGSAKRRRGKGAAVEEAEEAEITAAAAEESDDESDREAVDWEAHPAVSILGKTAHGKYLVYRAELGLHEYGLVDAKAAKRQRLAAAGGEGEQEADASPVGVDLVDEFEEFERTFWAEVHDRTDGNGLDLDDLRDGSPLEACYFLGKLREPRMPLHPDSLGRRHNDMMIKVPALALSMAVQRMMLVERRQREAAQAEAAELRAQLAELAPAEEEGLEEAEAVAA*
</t>
  </si>
  <si>
    <t>C_1090036</t>
  </si>
  <si>
    <t xml:space="preserve">MAARQALGRALLAAGGTMVVLTVGTGALSGVAMGVAKVFIDREKSKKQVPCVVCRSNRRVVCEVCEGERIIKYWPTPEPPPAQLHTWSVCSMCEGAGDHPCINCHGTGSVYPQAWDLAEQEAALGRQLALAPAPAPAAAVVGGAAARA*
</t>
  </si>
  <si>
    <t>C_1090037</t>
  </si>
  <si>
    <t xml:space="preserve">MRSVIAASGARLASLVAGSSLMPASASCASRLSSSTYSTMDSTSHPSTSYVVAPRLPAEEDDTFVPFSRPSPSPFGSGNSLLPQLCATPKKKLSLHRRGNRRVWYWLKRKTEVAKCSYCGALSGRNQMFSGAAGNSACTGQCVEQAPTPPASSYPAEYKPPC*
</t>
  </si>
  <si>
    <t xml:space="preserve">MSVDEFRAASSPAMCPARPSNAQVDIKNRRHFLKRTKYEELKPSLLFLGSVVTVFSRQLKLTEYGDEFTRNRMESQSERTLAMIKPDAYKNMGKIINAICQSGFLISKLRIGKLSKEEAGEFYAVHAGKPFVDRLTDFMSSGRVVAMELVAPGAIRKWRELIGPTDSNQARAEAPGSLRAQFGTDKTFNACHGSDAPDTAAEECNFWFGPGRYPGKCDLAAGTTLCLVKPHLVADGAAGLVIDLIQESFEVTAGGLYNLDRNAAAEFLEVYKGVLPAGDFNSMVEQLTSGACIALEVADRDGADAVEPFRQLAGPLDPELGRVLRPASLRARFGLDAVRNGVHCTDLPEDGVLEVNYFFTILPTAS*
</t>
  </si>
  <si>
    <t>C_1090039</t>
  </si>
  <si>
    <t xml:space="preserve">MRLLLRARARRAAIERVHLRHAAAAAAATVAAGQEPAAVAAAAAGPAPAAQHDQGRLQEELEAAALAADREVAVVREANMKWENANAPDEFSREREQLQNAACATHFPTRFVTPAFLRVFVSRHGLVELQGAQKAACHRDYASSMGSLNRLRGVTHNLTAAQVWARIVAPALEATGGMSYAEAFLSQVVQYDHFKPYSDTHYAAAMGYGNLSYGSRDARELPERYGVLVPHTPHVSVVELARSCGSADHVIYNNHVDACLWLDLFCKGCIPATSTPSAAAGQPQQQSIGVAGGPLAALAGQVGGRAPGADVLARCTHVALLAHPAWPLSLEAQTQQQTPQQPLPPVLCWPVSARRLLEAAQYAPSPAPPPPHTATSNSGRNGESDGIHAAAGAADSGTTVAVAVDAPADGAAAAAASLPPPAAVVLLEMVVEAQQLVCPSDMSQTEADDLVGVWVREWACLPDWHTIMRTRAACSSSSSSSSSAGPGRRLQWADMSYAQRRSACELYLLYGPSAANWAPSKEWEAKSRETSSTGGFVTPDFLVTFNGMHQLDKGNWSYHQLGVCQHRATSNQDIFHKNQWQSVAVHDLSDNLRLSGRVALVVFPFPSPLVLTRVWCLFEIMTALQLDVPIKLCRSPAALEGFKKKMLAGIEWEFAESRITPEIVAEVETLDVSTXQATVPXDKDMILNMIRASIGIDDMNKQVSSDWRMDVTDGRDVEWTDGGVSRVVLVTVDEVGPAGMEVCALPCSGTGTGSDSGQHLLLVTPDHPVFVDGAWRLPRTLAPVQLLPAEQVPYGAVFNFELDPPATVAVSGVQLVTLGQELPLHPGGGATEESNKMYGWGWRRQPARRTRLLAQARRMLRGERNGGHSMASGDGAKKQRRRLVEAVFLEVSMALIL*
</t>
  </si>
  <si>
    <t>C_1090040</t>
  </si>
  <si>
    <t xml:space="preserve">MKKAPAAEPSAAAAVATDALTELAGVPDGGAAATAPAVLVVERVLRLEGHPPPPPTPPPHAEAGAVAAAAAGAAAASLPPLAAVVLLEMVVEAQQLVCPLDLSQAEADDLVGVWVREWACLPDWHTIMRTRAACSSSSSSSSSSSSSAGPGRRLRWADMSYAHRRSACELYLLYGPSAANWAPSKEWESKSRETSSTGAFVTSSFLGTFNKLHRLEKSNPATPLDVYPGQVAWNPRGLSADNTTSWVCANIVLPATKVWPRTDFWIDIFHKNQWQSVAVHDLSDNLRLSGRVALVVFPFPSPLVLTRVWCLFEIMTALQLDVPIKLCRSPAALEGFKKKMLAGIEWEFAESRITPEIVAEVETLDVSTAQATVPADKDMILGMIRASIGIDDMNKQVKELFMKLLNEVKEEVDAEQASAAATYCFGGDGLVPVMPTAATSPSNGAVPRPAGPWLGSTEENPGATARAAGMQDAATAVASCHAALRRVADVRPGDWLVTADGGVSRVVLVTVDEVGPAGMEVCALPCSGTGTGAGTGTGTGVGTSTGSDSGQHLLLVTPDHPVFVDGAWRLPRTLAPVQLLPAEQVPYGAVFNFELDPPAMVAVSGVQLVTLGVTKHHREVAVEVAVSEVALTIMT*
</t>
  </si>
  <si>
    <t>C_1090041</t>
  </si>
  <si>
    <t xml:space="preserve">MRLLLRARARRAAIERLRLQHAAAAAAATAAAGQEPAAVAAAAAGPAPAAQHDQGRLQEEVEAAALAADREVAVVREANMKWEKADKPKDTNHKTEKLQNAAAGKHFPTRFITPAFLHHFNTIHQLREVRDAAAASSSRASAPQQPAAAAGEGGVTDESVGGYASSMGRLDRPTGAMHNLTAAQVWARIVAPALEATGGMSYAEAFLSQVVQYDHFKPHSDTHYAAAMGYGNLSYGSRDARELPERYGVLVPHTPHVSVVELARSCGSASAVVHDGKVKACLWLDLFCKGCIPAISKPPAAGQPQQLSGVAGGPLAALADQVGGRAPGADVLARCTHVALLAHPAWLLSLEAQTQQQTPQQPLPPVLCWPVSARRLLEAAAQYVPSPAPPPPRTVAPPCGKGASSGAHGAVDIMPAVDSAASSMDAATELLAGSLAAAGTAAPPAAAAPPAAAAGLTPVVLSRAFYAS*
</t>
  </si>
  <si>
    <t xml:space="preserve">MWPGQGLSLKVKEILYRGKSDFQDVCVFESESMGTVLLLDGVIQATDRDEFSYQEMIAHIPMCALERPAKKVLVVGGGDGGVLRELARYPDVEEIHMAEIDKMVPDVSKQYFPEMAVGFSDPRVTLHICDGIKYVEDSPEHSYDLIVVDSSDPVGPAEVLFEKIGMLVCAKARTEQGEGGSAPLDPRIPRQAEPGPLPQLGVPELKYYSHEVHTAAFVLPVFAKKGLEGCLTFQ*
</t>
  </si>
  <si>
    <t>C_1090043</t>
  </si>
  <si>
    <t xml:space="preserve">MDASEFGSAQPQPPRSKVEFVDLCGSLEDLCYLGELTTEVWDGIQARSRRHQSLLQSTSLGRGAGAAVAPHDAAESEALALELAACHDRTEAAILADLKSGLRGRSATCGGGVGAGAGGLQPSVSRLSSALHNQLSGVLGPLAAAAALPRVPTPPTTMPLRPGSSLQQPVQQQSPARQSQQSPHTPSQLALLLSGAGGIVAPTTPAGACGSMGGARTSSCEGDLPRRTSLAVDGDVVVCSDGAAVSEGGRAAAAAAQRASLEMPPAAADAAAGDDDAEAAQPLPGEGVSLMQALVDLRAEPGRHCTVVVMEYMDAGTLHHAIVRGEFCARRSLEHRTKLLALLLTAQELAQGMAHLHGLDILHGDLKPTNVLLKGSPCQFAPTGAAGVNGFTCIDPRGYNSKIADLGLARPCIGDTTELTSDQWGALAYLAPEAAKGSCCKASDVYSFGVMLWEMSAGVRPYLGLTTPQVLMGLVTGTLQLTWPSDGSIYAPLRSLGIACTDPNPAERPTFEVAARILGRMVRHIRSASEPLRQRHSSAMSMETSGGCGSAGAHSPAGCCGTGSKPSGGNGLLNHAPRSMPMYIPPPGAGAGSRPTTGSGLMPRPKPMSQAEAMAAGMLSGPGSLMQMPAMAPAAGQAGVSSAAVAAARLSTSGAMQQPVPGPWRGAAGAPAAVPAAAAAQQQLGGLSAAAYPRARLGGNGGYCGGAVLRSPLGGTVSFRLPPTQDNVVRLGGGAALAPAVSGGAEGAPHEPHVGGSAQALHTPRPGSSPAHSHVQVSEPYFQPSSPPQHLR*
</t>
  </si>
  <si>
    <t>C_1090044</t>
  </si>
  <si>
    <t xml:space="preserve">MARDPYVLMGCASGGLRIAMLADAAGAATSQPRAVRKLVVAPYRVRREELGGEGEVRQLAVQSLGPVHRALVLFTAGMVAVWDLRAAQRVCCLDAAAEDAAEAYPALAAAGAASAVCWVGTRHGDFATGHEDGSVLVWSLPGLEVGEPNVEAALRVVPGAAEPIRMLRCAYGEVEGLLVVGGGEPEQPEGLALLPLPEPAQQEEDDGGDEEDAEENEDEDEEQHLVDDEDEEEAAARRARRRRRAAKRRTQGRKDKTPAPLKLPWFGHLIGFTLVSQGRALTGYEDPVAVLQLVEGGQLVLFDLAAKAPANVTPTFQQRTGITVTEAALVPVRRPSGSAPTAISLAGLRKVAAEAEAEDETLRDPSGGLGAFEAGVPPPLPGDASWGLVYCTGYKDGGVCLWDLHGGNTRLLASAPLGDAADPSFFAAAPSAAASAADPSSSGGGAGSSSPGSVTALSLVWSTGLVLAGHHRGELRVYQFSGSDRTADCLALDSVNTPGTAVSLWQPAGLQLRLRVRVSSGEITSLAYCQSIRAIAVGDKSGGVALVDTGRPVVRWYAMPCSGAALAVALAPLPLPPAKARLPELAGAGEEGAPSHTVVVADAEGCLAALDAARGCFVGKGGELRPKNHSYSLCLELLDESYSPLWNRQQLGAGCSQAALGGGAPGGEGSSRRSLGGRGSGGGEEEEGHGSGGDEDEEDEEADDADEDMDVDALLAQAAAHVDGSGGKRTSGSGARGSRHKKSGAGRRGRADDTEDTSGSVLAACPDPTGHHVLLVTDQYLRLYSAANVMAGDRTVAAKRHVAPGQQLVYARPVAAGGGAAPGVMALAAAEHGLSVQSHQPSPAPDYRNGLFSADAASASLEAAAEYEATHMAATGRLSREPSAPVPESHVTESGPSDIIDGIDSPAVRTEGRRVDKGPAAAVVVAEKTALVAEKAKEAAKEANVTLTKVFSKVQQGLTRAVEETTKGVKTLATGVAGGVAQVQQALIDGSGGAAEQAATAAPAGGRKMPPAAGGRGGGGGGRNAEWYASLPDLGIVFSRTVPDDDAELMRMRRKARAGKPAGGAGGSDEEESAQPGGGVEEEEDDDVSLLSITDDEDDSSSPAKPRPPGRQAAAPPPPAQPARRPAAPAPAYGGSAARSSGGDENSMRADLFGGARPYTSTGGGAGGARASGAAPAPISAPKQRTADEIKLAYGRPTTTTARANDVREVMEQNRNKLAERGEKLGRLNDKAADLEASAQGFADMARQLAERERNKKWWQL*
</t>
  </si>
  <si>
    <t>C_1090045</t>
  </si>
  <si>
    <t xml:space="preserve">MRLDPRAGAGAEVDVALAAPSVGPAAVLACGEAAIGCDREQESAPTMIESSAMGGGGPPATKRGAEADRGGRLSAAEEEGGNVYDSAGTGGGGSGEYRTGPDGNVAMVAGVDTPEAVTTGLPLRAPAAPASVKESSGTAGGGGGPDRSGCFTDPLAVGDWEAPTLTLSPSGDCPGADTLRCAAAERRAMPPPPPPALAGAL*
</t>
  </si>
  <si>
    <t>C_1090046</t>
  </si>
  <si>
    <t xml:space="preserve">PRDGTWQGAGKRSPDVCGSHPCPHKCVARRDKALVRRSRAVTVPTVAGRLCRCFADAHSSRSGRPAKAIAPHRLNATPHRADSIADAHLQAVDRRPTATSPQQSAPLAAGCPPSCPQRPLPLLHATSPATTDASGRRCPSPHPTVPSRPESPPRPKPIRVP
</t>
  </si>
  <si>
    <t>C_1090047</t>
  </si>
  <si>
    <t xml:space="preserve">MGEEGEAGPGPSSQAAAAVEEEEKAAAPLERPPPEELDPDDLLNAFFSDLKEVDRDNEVNRILWAFKLNPFEKLNLHFDATPEEIKKQFRKLSLMVHPDKCKHPQASTAFDILGEAQKELLDDEKRENLLKFLEMAKDEVRKERKKETKHDNIVRVASLLHEDGRDGLEAEWEKSDEFHERWKMKSRDVLARSEWRKRKLGKRLKEETLRIEEKEKDAKERHKAKKEHEQNWEKNRDQRVTGWHDYLKGGGNKKSTGMLKPPKLKTNDDDKLYVQRPAGEQFRPQVKSAGPKKD*
</t>
  </si>
  <si>
    <t>C_1090048</t>
  </si>
  <si>
    <t xml:space="preserve">MAKHPYFPLDLELPGFVPNIIPYETILTVFFGSSALVVIFMFLLTGRFKYLSSVERLWAGWWMVTGIIHFVIEGTVVANANFYKDTTGNILNEIWKEYAKADSRYATRDAFIVQMEGVTAFIWGPICFAIVYGILHRKAWRFTAMLLVSLGQLYGDVLYYLTCFHIGVEKHTRPEPLYFWGYFVGANAIWIVVPVTCIIYCARHVNSAVAATGKVKSH*
</t>
  </si>
  <si>
    <t>C_1090049</t>
  </si>
  <si>
    <t xml:space="preserve">MASYFPGARLIKTADLDPAGRYIFVSHPHGVIAISDWLAFATEALGFSKLFPGLDLRCATLASNFWVPGLREYILSHGMCGVGRDTLARVLTGKPGRAVVLVVGGASEALLAAEGTYDLVLRNRKGFVRLALQTGASLVPVLSYGETDTFHTYIPPPCSRAAAVMKVLKQVFGFSTPLCWGTGLFGGWGMLALQVPLTVVVGAPIQVDKVSSPTEAEVAALHKTYTEALQKLWDDTVDKYGKGVKRPLAIVQ*
</t>
  </si>
  <si>
    <t>C_1090050</t>
  </si>
  <si>
    <t xml:space="preserve">MPQTEPPAPELPALVLQVVGSCLPPRAAAQCRLVCRQWRSAFAGSIDCLYLQVYLDAEVTDRHIAAAAAAFPAATRATLLLPNCSYARCNPYDSCGGVSAARTALGRRSNAANEARRRALLPTHTAQVLPPAPPLPPPLSPLEVGRLACEAALGSVRRHLPGLVGLRLGHAQRPPPRLGPHAALAQSLRHPELAAAAASATASTSTGEPGAAASPAGQQPQQPLQPQCYPGYRLDSAAHATPAALAASHWSYPASLVPAEGAAAWPQPQHTVSQHAAEQAVAAAHRSALDLTPLLLPSAQQDEAAAAVAVAAAAAGAGDGAAGGAEGREEAAVAGNAVKGGKAPPSSWATSAPLPRLTSLAELDLRCAAAVGALAPLSSLGSSSGGELNSGYGSSNHAAHGSNNGNLPADGRQQQQQQALPLPALTALTVLQLREGGQLPAIRALGGRLRALDLWCNEGSSLADLAYWTSAAPQRIRRGLPLLASGLTRLTRLVLRELAAQVEPPAALTCLCSLPLLGSLTAEVLYVDPWRQLAELAEQLAGDEEEAEEEEESEGEEEEEQSEEGSESGSESEEESDGGEVVEESEELGSSEEGLVAPAAAARAREGSAARLPPAARAREMEFCFSRGPQLELSGVSAGAGGGVNGADFAAAVAATQAAATPSPADAAAAAAAGSAASPSVATGSAGPAPAVAPASAAIAAIAAAAAAAELAALAVALGPGRAEHIRAVLERGSGALQEMAPMDLFSCFAGGSSNGSSNGSSSAAAGAAGGSGSSRVGLTELDVTFVGCGLLPGCWAGVEALGGSLRRLALRVGRSAEEERLVARLLQRLAPAASSSSTVSSGWLPGAFRVTSLSALPHLTHLDLDTPLCPRLAARLLRLAPPPQPPEALSQPPVQPPPESTLKLQQPTLQLRLESLQLYGVHDVEVEASPQPQPLQTAERKTSATAMMRKLHLDGDLSAVAAALAGGALVGVTGHEGCSSPAGLLLPRLAELRLAHRPAGRPAAATAWLLLPWRALPPSLEQLHLEGLDMRLQPLTASSYVSSSSSGGNRGGEAGHQRQLLLPRLQRLQLRHCAAELGQLRACPLEELAVAAAWLLLPGSNGAENSGAAPVAAVAVAPAVAAAPWDVAAQLAAVRSQPWTPRLRSLSLQLCAAPRGATRLSPGSCAAVLDLRIQMGSAAGGSRSVRRRLRRPASCRADAAGSAGPVGRPAAAGRCVHAAAPAAAGPTSAWLHAELGELLLAALPYCQTQVVQVRVP*
</t>
  </si>
  <si>
    <t>C_1090051</t>
  </si>
  <si>
    <t xml:space="preserve">MLSGQHAGYLGRVESLLARADDLQYDMWALADATAGRPLSALAFFLFQRQGLLKHFRIKPLKLVRLLRAIESGYPNNPYHNATHAADVVRTTHVLAHAACLTAHHLDTLGLLALYFAAVIHDFGHPGLTGDFLVATSHPLALRYNDRSPLENHHASAAFTLMAERPELDAFEGLSREQRIAFRKQVVELVMGTDMKQHFGLLSQFTNAVSAQRLKQHQYQQQPLAAPAVAVPADAEAQAAAVGGGSGGGGGVAMRGRRREPAQQQQQQQQLAAPPGAVVVTIGDGGGAVAAAAESDVSQQKSASTRRDRGGVTSTSGSQAAAKAAASADPCAQHHHPDSPNHNNRTPTAAGTFSAPSTVVHDGTAAPAARKQTQPVAAAGAVTSFLRQSLPVLAPPPVVGCAPVAAAQGQAAAAVPAPPPLPPADESQRLLALQICLKVADIGHLAGTLPVHKRWLGVLEEEFFRQGDKEREAGLPISPLFDRAKQGVSKSQAGFYEFVALPLVRALTSAFPGATPLVRCYEANYEYWKMEQKQQQQQQ*
</t>
  </si>
  <si>
    <t>C_1090052</t>
  </si>
  <si>
    <t xml:space="preserve">MRGDRARDDVARALMRQLGTGFPEDDPDRRDQQEEEDPQTMYMEEDLDGMEGLEGLDELSIIFAATGAGGGRDRPSQYQQRQQPRQQQRRPQQRQQAHALLAAGGGGDGDGDEAAHAAARASHDADADGDDGWRGSGWRMQELLLSTQGLERLEREAAAAARCRTLRGALSLIMADGEEGEEEEDARAAAAAVNIMITGGGGGLPSAERGPAERQQREEHDCRQRYGGGSGGHRAKRRRRRCSRISRRQRQGLDIGSYGSHGGSDGGFVPKGGWVVAAAGGFTEQQQQQQQQPAAAPPRQPRSCP*
</t>
  </si>
  <si>
    <t>C_1090053</t>
  </si>
  <si>
    <t xml:space="preserve">MQWVLRVSPASADDGNWMPVWTGGVMAAVVVAAAIAAVMLFGLLVSSNSAVVAEKMDPSRSPRITESPAELLMDLLAELLAGQAPDLRQVVVLRSLLLRNADWYRPLGMGGQLLRNANLEVASKLRGTVL*
</t>
  </si>
  <si>
    <t>C_1090054</t>
  </si>
  <si>
    <t xml:space="preserve">MILESGAAAPVADIAAAATSGAAAPAAPTASTAAKAAPAAAAGAATTAADSVKQAATTAADSVKQAASAAAAKTTAAATQTSSRVSDAAADSVKQAAAAASKTGSRLSDAAANTADAIKTKASDEAGRVVDATATKAGRAVDAVKRGPLDKVNANPAASPTTAAPPASSTKPIDVPSTSDLLSAVAEPAPIKAGPGGPKKGPIEKAAAAEAKSEKEVPSLRQAAIDAGSAGGGAAAAK*
</t>
  </si>
  <si>
    <t>C_1090055</t>
  </si>
  <si>
    <t xml:space="preserve">MPPPHRELAPAGATLPHSRKDQLRPRYPRLEEDVTADVVVVGAGLSGLCTAYRLLRAGKSVVVLESKSVAPLAADTYLEVERTLGLEAARAVSASHRAAADFVRGLVKEEGIECGLEEVEAAVAARLEPSPASTRSQQAGPRRPQEGVGNSGAAADARGEELSPYQQQQLEWQRRQEERQARREEERAARALRQELAACCRAGVEGSHVAFRRRAGGESDELLLLPGGLNLQPLRLLQGLAEAVTRRGGRIYEHSRAKGGKVTGPAGGRVQLLDAPHTATAT*
</t>
  </si>
  <si>
    <t>C_1090056</t>
  </si>
  <si>
    <t xml:space="preserve">MPLGDVSDGGFTGGGGSMVEIDPVTGQMRRRALTQEERMLRNREAAAKSRARRHQYQQSLEQHILALQTHSAALRRLLEQNGISLPAPLREQQAALGDGLPPPPRRNSPPRSRKGIGGRPRKYPLNPDGSKPTRSRRRTSTGTALTTAGWEGGAAEQAEGGEEAAGGGVSEGAGGTAGGSGGGARGGRGAGRGRRGAGSRGGKSAARGGRGRGRSSGGTRRDEEEGDDGEEGHGGSGQEEELPGARGAASGLLGQSSDPPNTSGTGAGGSVVIAGAVQEPRLSVSALTGLAKTQVQAGAARGGGIAPAWSQPQPLGADGAAGGSGLAGASLSAPLPGAGGGLLAPGGGGQQGVHGGAGGAEAAEGAAAGQQHQDHFDMLAIGSYSDLMTTLFSEGQ*
</t>
  </si>
  <si>
    <t>C_1090057</t>
  </si>
  <si>
    <t xml:space="preserve">MQQQQQQQQQQQQQQQQQLQAQQQLMYGQQQQQGLDSPRMQMAPGPAMQAGQQQVLQQQQQQHQAPSPYDDRQGVRPASPYGMDLQQQQQFLASQAAMRELAMGAMRSQQLIPGLTRIASGVGAGSGGGGAGGGSYRTTLDGHSGQPGMHAQQQHHAASMAQHQQQQQQQQHTGSLAQAQYQQAMQRAGSHPHTLLSAQHQQQQQHQQHQQHQQQQQHQQQQQQQQHQQQQLHQQQLAQRLDMLEQQQLEQQRAASLSGVGLLSQGRAHPSPFHLQVNTGLSGMDTAVYQSAGALDSPLAHRQHSLQLQQRQQSDMYSQQQMLAQQGEASGFAGHQRGPSSPGVNPWLFQQQQQQQQQQLQQQLSQPEPLGGALASGVVGDVGLGGERDAAAAAQARASRQLKRRRTSVS*
</t>
  </si>
  <si>
    <t>C_1090058</t>
  </si>
  <si>
    <t xml:space="preserve">MVNGPAKRKSGKTQMEEIMSGATEKVLKQITDLYDFGLGDGPGAIGLKAIAESPLLRMTLRKPRKKISVMIVGNHSAGKSSFINWYIGESIQKTGVAIETRGFTFVTSGKKRETLQGDATVRFYDHLNSFGDFNGIMANLFTEISTSRDKNFSCVDLIDTPGLVDGDMQYPFNVQDAIVWMADHVDLILIFFDPIGQATCKRCMEVVERLNNGPHLEKIHYFMSKADAVDKEHDRQRVLIQITQNLATRIRNSHAFNLPTFYLPRDESADCTIPNAIEDVCKEIDKSINMTVQKNLKQLKTDCERILARAEEVKTKDREQKATNVQRTMQGVLLALLTLAAAALMGMIFTTRFIDTLCSEALLGHLCDNGAARAMQHVQPTVTNNFNSLFGAAAGLVLVLMIVTKLTWRVQPVLTKKQLQQIDSYAQVVKRIAEQEDNLYKDYFKTLSTMEH*
</t>
  </si>
  <si>
    <t>C_1090059</t>
  </si>
  <si>
    <t xml:space="preserve">MGGGDGALVVVDKDAEGHVSSRREMGVMYVPLTTEHAQRSRAGSGAVWRGPLPPALAEEGEAEEAQEQQGQGQEGRSSRREPELSGSGGGR*
</t>
  </si>
  <si>
    <t>C_1090060</t>
  </si>
  <si>
    <t xml:space="preserve">MVEEEHEAWEMGTHARTRAAGSRARTAEEAAAHAAAVAAESARQVAAAAARAAATHVPFNPGAVSWRLKAMAGVYLRALQQLVAAMAAPLLSASQLSVSSVLLRPAAGSTGPVSLPPRRLLLGAAELARVLGLALPPMHGDGVLLQLCDSLSLPRVVAGKRRRAERRRRRQQQQQQEEEVEEVEEEAGGMGGGQGHGGLEQAAPEAEAEAEAEAEVSESEGESQNESGGEEEGDAFVALLKSQDQAEQDSEEEGEGDDDDDEAEEEEEEEEQEEEEEEEEQAGGGSAAAAAAAAAPSMAVDVEAERRAAQAALLQALAVVRAQETPEERQARQQQERRAAKRPQGQRSKQQQQQKRRRTSEGREAAPRDHGDDDEGEEEAPLAKRRRRQQPQAAPRSGSSARQGNEKRDSRRDARRAGGGCGGGGGGSGGGAAAGRQEAGSLEGHSEGSDEDGEWSEHSSSEGSEGWGAGGAADVAAAARRQQQSRKGAGASAGRRRSAARRLAAMQAAARIALGVTAAAAAAADVVLDEDEAEEDEEAEEVEERRGKRSRLAPAAAAAASADVSGRAHRAGGGGGGGGGGGGGGGGGGGGSSSSSSSGQDDGSAGGGGSSSESASESDEDEDDADEDMGRLVAAAGAEADLQQHGDGGSSSATYSGSEGGSSSSRSGSSGSGGSSGGDASEGEGEEAAATAAAQQQQQQ*
</t>
  </si>
  <si>
    <t>C_1090061</t>
  </si>
  <si>
    <t xml:space="preserve">MSHAGAAGGSGGGSGGGGGGGFSPVLYLAPLTGTGLQARLKDKPRVPVWWCSRSTPDWFTLWPALQSVLPPAFPCYADNLRLEPARGADCPPAADGSTAPPVCAVSPAGVEVRLGGAFGDTPPGGEDRAGGAEGEGGGGAGGEGAGGSGGVRGGGAGGRRLAADGTSGDGGGGSTEAVEELGPWGAVASRLRLLRWPAELLQVHPYDWRLNPSAWRRPGGDFARLKDTIERLVAAAGGRRVVLYGVSLGGSYAAAFLDTRAAGAAALGITEAWKAAHVERLVTNSVLYGNGDVTAPYESLAACRRWAAAQPAGTAPVHAVSYFGIVHAQLTSVPAALDDIVAAVAVAGAG*
</t>
  </si>
  <si>
    <t>C_1090062</t>
  </si>
  <si>
    <t xml:space="preserve">MSPFADVAAEAAAATPAPSDATHSAEGSTVSLTSLADYEHISAAAAALRALPELGYQYQVTTDAGRIMAVSAQPPPAPGGGVAVVEVQISLPGAQWVLRVSPASADGGSWMPVWTGGAMAAVVVAAAIAAVMLFGLLISRRRHAMLLEALLPPDMLSSGLRSAHVVEHHMKHSTGPIPESPAELLMDLLAELLAGQAPDLRQVVVLRSLLLRNADWYRPLGMGGQLLRNANLESDVAQALMRQLGTCVVDDDGAGGGGLGGYGEYFSLGGDSSSFDNMSAMLQQLWQQQRPAAAARRHSSTYYTAGTVNNNITNNDSQGSNGTAGGGEDGDTCDSSSGFIHDLSNVTPTTRHMLMLRREREAAAAGQCRTLRGALSVIMAADHSLLASFVRRRSSAVSSYNHILQLQLQPPAPAAATAVAPAAAAAGGGSPRPSAAASLASAAAGSVAGVLPATEPQSPVQGGGSSQVPAVPPVLTTPAATADSGPGGSAAAAATAAASASPASVNEQRTSLSRVGWSLRRSRHSNGPASAPSLAAALLVQTPQQAAATLLEEGADTFCAFLPPPPPPRSVAAGGGTPRGSGGGAGAGAGGDGNGSGSLRASIDGLRRQPHQAAAGPAPAVLQAMPSDAATEAAAAAADFREVTSPFGTRHGHLLRAGEETAVVDVARLLVSAGSGKDGSSRRRASAAAAAPARYRTNTALSNSYGSYNVLTGGGGRLLMAGGGVEMTATASGAHVRVREELVRPATPVLVPTAAAAAEALALRAPMLDKVESLLARADDLQYDMWALAGATAGRPLSALAFFLFQRQGLLKHFRIKPLKIIRLLRAIEAGYSSENPYHNATHAADVLRTTHVLAHAAGVTVHHVDTLGLMALYFSAIIHDFGHPGLTGDFLVATSHPLALRYNDRSPLENHHASAAFTLMAERPELDAFEGLSREQRIAFRKQVVELVMGTDMKQHFALLSQFTNAVSAQRLKQHQHQNQQQAAAATASPPADGAAGGGGGGGGFARAGGAAGAGGGRKKGRTLSGIMSKSTDGDRTKSGPPSMFNANKPSVQRASDSPAGESFESAEGRTRGPGAFGAMSVGPTASVLQQAPPSPSSPRAAAQHQQTSRFARKSLPASRPTAAAQAAAVPAPPPLPPADESQRLLALQICLKVADIGHLAGTLPVHKRWLGVLEEEFFRQGDKEREAGLPISPLFDRAKQGVSKSQVGFFEFVALPLVRALTSAFPGATPLISCFEFNYQYWREQQQKQQQQQQQQQQQQQQQPQQQPQDKV*
</t>
  </si>
  <si>
    <t>C_1090063</t>
  </si>
  <si>
    <t xml:space="preserve">MVRPAEREEVVLITGCSDGGIGAGLCAAFHAAGCTVYATARRIESMSGLVAACPGVKTLALDVTQQDSVAAAVAAVLREAGRIDVLVNNAGMGLVAPLIEVDIDKAKEVYEANVWGLLRVCQAVAPAMAQRRTGTICNVGSVVGYFATPWGAIYSSSKAAVHSLTDAMRLELKPFGVKRFEDHFSSMYAPFAEAIRRRATLSQQGNSMPTEVFARQVVATLLGSSPPRHFSLGGFVWLTQFALWWPMWLRDWMLARRFQLNVALPPPQQQQQQQQEQLAASGAVDKKAQ*
</t>
  </si>
  <si>
    <t>C_100001</t>
  </si>
  <si>
    <t xml:space="preserve">MQGTADLREIEPVCVLDFYVHESCQRQGVGKALFEHFLMAEGHDPATLAYDRPSPKLLAFLRKHYGLEQYVPQSNNYVVFDRYWELCPPGSRQPHRGPGSMPPGASGQLQGRNASRGSVASISTPSGHGGHGPRATPLMGMMPPGSGAGGYPPHWTPSALGSPSGGHPGGPPAPIGNSPSFGRRWASNNFGQGPPQAAPPYPAPGTAGGPAFSIPPAGGDAQGGIVDALDAFARQQQQQGSGASSPQRGGAGAPWEGGAAGPAGTGASGFGGGAGTWPPQGAPELPPAGAPSGMQPPGSRGAYSYRPPWATDEAAGPSGGSASGGVDAGPGAGPGAAGYAGFNSPPPPMRTPSKDRFGMGPGNGGPAPVQRSPMHSILGGGGGYDAVAGGRSGAAQTRALQQQLLSMQAGDGAVAAAAAGGPVLGGGYGGGPPGGTSAGTPPAAGGHSAAKLMAVKQRSGAGAADCLVW*
</t>
  </si>
  <si>
    <t>C_100002</t>
  </si>
  <si>
    <t xml:space="preserve">MHYPGMQSAGDAINSADTQNLIASIADILQGTTAAIPPGPPLGGPTPAGAGGSPGRAAADAANAAAAAAAAASAMPNGLMLLPHQLGGIPGFPGINLNDPNLAPYLQLASMGASGLAMDPSLQQLMFAMPGQPGGLPLNSLASLLVGTGVELDPSAAADLAAGGLMGGGKQGQLAGQKRPADMAAGGAYKRERSEEAGRGREQGKCHVEGCTVDLASAGPYYQRYRTCELHLKAPYIIKDGMQQRFCQQCGRFHELLHSHNQRRRKRTEEQMANQGADGAGGGGHGGGAASGSLQAGGGLMQPGAAANLGAQMAALGAHGLLGGVGAGAPNLNDILNSMGGITPDLLASMTDPTKVAPGDLAALLSMSPALLGSLGMGAPDANAALSLALAAAGGGADALGQPLLDSIFKGAGGGAPGGGLAPGDLAGMDLQQQLAMALAGTGGAMPDQASMEAALAAAAAAMDPHALAAAAAAAGMSHHQLAGLGHHHHHQQHHHHDPMGGGGHHLGGHHGDGSIPELVGTGANTTSSMTYYTIAGACMTPGALANLRPLAARGRDGAAAPKEVLIAWDIENVRPPVGIPLLLVERAISNAFTHLPRRKRHGFVTALGRRSVDAMARAHGSAQVDALLRHVDAYLATGGAKSASADAKLLQVRTAVNGRANAWHANWQQFLQFMLNTQPLLSTEAAAGSAATTAATAAAVLLNSQTPAAMAIPQRGPGMPQQPQWPPTPFMHPGPGFGQLLPFPHTPLVHLGSPLSPALQALLPGSSPFAGLLQLPQWASPLLQPFMPQPRVLQPQPHVQPPQLPQAVEPERLHPEIPMPSILRPQPQQHDQRQQQHHQGHQDHHPQQEQQQQQQQKQQQQQQQQQQQQKQQQQQQQPEQRQHCCGHEAGVAVSWQVSGGGGGDGGCAASEGASNGGSRGGGAAAAPDDAMAPRTPTAAASAGGAAASVGSVAGGGGCQGGGGGGGGGEVSSGGSVEQQPLATQCRGAGGGGEAYSCGGSNRGAFGRFCGCKGGGGGGDGYGGGCGGAGVSVAAGDVSAAGSVGRFGYRPGRCLRMAGAPLPPPKPPPPLPSLPPHLAHLLPPPPPPQPPLQWQQQQDPLQQQQQQQQLQHEEEAQQEEEAQQVLLARASLRLDSLLPVQAAPEPAAALRGVTGWLLAQQRTGGAAFARLQQL*
</t>
  </si>
  <si>
    <t>C_100003</t>
  </si>
  <si>
    <t xml:space="preserve">MSQGYREQQLAALCARITVMLAAGGTKSTSADAKLLQHIDAFIEQQCVTGRAARSVLVLITGDDDFTPRVRRALDAGMDLELLHPGEHTSPNLLEAIRGCPNVWHADWTDFVRHWLGLQPRPAADGGRDRMDVGGGDDQRRQGAAAVAGEEGEQPDELEEEGQEVEQDEEEKAGAEEDEEAEDEEWAEEEGPDKDGPDATGHHEMQQRLLLSTADEAAAGAAAAAAAGSAVVAVGELSTRALRALLQRQGFTELAAIPAGTVRSCTKNRWRKLRKRMLRAAASALLTVEAALGLPRSQLPGSGDIVVVTPDGMEDDDDGAQPHVQRLVPPHDVEDDNDGAQQRQQPHLQRLVPRYPVYEVAAVEGLLRTSLPARDLACLLSINAERIQQRRDDGCGSCGGSGGSGGGGGCRDGGESCERCGGGDEVQRLAEVLWVEHCSRGVRPPCGGVAVRAAAGFGKKRKAETQQPHGTSGRRTRLEADSRDGAVQKDVLIAWDIENAQLPSNVPVAEVERAISNAFQILPRRKCHAFMTALTRKSLAALAAAHGDVQVDYLCNNVTVVLASGGPKSTSTDEKLLKQIDGFIERQIATGRAAQGVLVLITGDDDFTSRVRKAMDAGMCVEVLHPAFVTSGKLLEAISGRANAWHAEWQDFLTYWLGKHGTRQQQPTQLQQPQHHQPQRGGGGGSGGGRHSAPLWGRGTRGARKGGARAADMLLSALYPRPGAGRGGPAAAGMGVGAAAGAAAGAAAAAAGAAAAARAAAAAGPGAGAGVSAGTGAGAGVGAAAGAGAGPGPWMRFLLTDSGPQQLQPGLPLKVEAGAGWAAGVAGAVGAAAGAAAAMAATALPVVGAKRKAEALEEPEGGAAAKAPRHERDADVPGAGGGGSGGAAGVGGDVAAAAAVGXXXXXXXXXXXXXXXXXXXXXXXXXXXXXXXXXXXXXXXXXXXXXXXXXXXXXXXXXXXXXXXXXXXXXXXXXXXXXXXXXXXXXXXXXXXXXXXXXXXXXXXXXXXXXXXXXXXXXXXXXXXXXXXXXXXXXXXXXICCNNPH*
</t>
  </si>
  <si>
    <t>C_100004</t>
  </si>
  <si>
    <t xml:space="preserve">MALSMIAQRRAGAFSARQAPRAVRAQAAVRPVWFPGNPPPAHLDGSLAGDYGFDPLFLGQEPQTLKWYVQAELVHGRFAMLGAAGIILTSIGAKVGLGFPEWYDAGKVVVEKNNIDFPTLMVIQFYLMGWAETKRWYDFKNPGSQADGSFLGFTEEFKGLENGYPGGRFFDPMGLSRGDAAKYQEYKQKEVKNGRLAMMPCLGFAAQYAATGKGPLDNLADHLADPNHVNFATNGVSIPIA*
</t>
  </si>
  <si>
    <t>C_100005</t>
  </si>
  <si>
    <t xml:space="preserve">MLEQLADLLGGAVGASRAAVDAGYVANDLQVGQTGKVVAPDLYIGVGISGAIQHLAGMKDSRTIVAINNDGEAPIFSVADYGLEADLFKAVPELIEAVKKVKQ*
</t>
  </si>
  <si>
    <t>C_100006</t>
  </si>
  <si>
    <t xml:space="preserve">MLLRCTGQGVAGAATGAGIIIGAFFAFYSTSKRLLREKTDLSEGTVAFIAGAVAAVGSSVVKVPIAVCIRSVQAGVYPNVFAAARSVVDRAGPRGLFTGFLPTLLEDVPDMAVKFAVYETLRAVHMRLHNDERPSTLEDLLMGGIAGSAAAAATTPLDVVKTRMMCTASERPTITQAVKGILAERPGMGVFFRGVGPRALSNGLNSAIFYCWFEILRAHLAEAMARKQREQQLLQRQQQQAGGVGRHGATGQVRSAPAAGYDASGLGVYESVIV*
</t>
  </si>
  <si>
    <t>C_100007</t>
  </si>
  <si>
    <t xml:space="preserve">MSAWADQEATHGALANNSDFPSLGEAVKQAPKPKPKKGTKMALGDFLGASAKAPAFEDKGLQDKQILMSLPTAPRGGPREEGEGRPTGGLGGGFRDYGGDREGRGNRFNRDDGRPPREEREPSRADSVDDWGTTRKFEPTGPGGGSRGFGGGGGFGGDRGGDRGDRGDRPPREAREPRAPSAADVVDDWGSTRKFEPSGPAGPRGGFGGERGGDRGGDRGGDREGGERRRFDGPPPPSKADLEDSWGRGREFKPSEPAAREERRGFSGNRESAAADKEERWGRRAAAEPASTSSANGSGPGGAAAERPRLNLKPRTAGAAGEEGGDRKGGANPFGAARPREEVLKEKGVDPIKEALRLEHGEVIRDETPAEKELKAAVEALQKQLEELKAAGEEDEAAKGKAEEVGAELDAKERALLKLQVEEDDKVRFARGGGRKEGGGEGGKDGPRGPRREEGRERPERSEGGRDRPERDGPRGPRASPKEGEAGKDAAGAPRKERW*
</t>
  </si>
  <si>
    <t>C_100008</t>
  </si>
  <si>
    <t xml:space="preserve">MATLARHEALGREWARRAGCARVRVRRAGFGQAVSELGWTGAWQRSEMLGMRFFVGQPDSMSGLS*
</t>
  </si>
  <si>
    <t>C_100009</t>
  </si>
  <si>
    <t xml:space="preserve">MASESTGSNYSADEPSVEVLEDLCCKFILTAPKDALGKDKLFFLVEQAWWYYEDKVRPMAKSRGTELRHYSSYATFAEPLFRKVEILKPLRVNLQAYLEDYRKYKQVLLVRGNKSSMGWGFPRGKVNEGETEATCAIREVLEETGYDIRSQLREPDYIEVTADGKRHKLYIVTGLDPTTQEFEPHSKWEIGAYAWHRVDALPATADEASQVGGLFDRDSLLKCFPPPGATVAA*
</t>
  </si>
  <si>
    <t>C_100010</t>
  </si>
  <si>
    <t xml:space="preserve">GRLRGQPRHCGAGRHQPARSHRLGAHPPRPLRPHHLHAAAGRAGAGQDYADDHVHGHGPPHRPHRPAARGRNQRGRQRRRHAAGGAGGGGRRPLLLPHHRHEHGAGQGGGAHPGVQRRHPLPRPLHHWLRLGPRWQPALPLQAGHAAGGRQRRRRRGGGGLGAADTRPQRRARQDLVRRHGLRRASQRGRHLQARLALEHALLRQDRAARLVQEGGGALQLLGGVGGSRWSGIRRTGQAAPRLCDEQQCQAGTRFGGATAA*
</t>
  </si>
  <si>
    <t>C_100011</t>
  </si>
  <si>
    <t xml:space="preserve">MQRQLSEEAAAAAAAVVPAAALPLGARLRAAAAADSVAAAAVAESRMPAGRRSLSGAAPAAAAAEVALGPAAMDVCADRGGGEAGGSSGSCWQDEGCAVEAAPPLSAGVRETVLPPVFGAAAATAAAAAAAAAEAAASGAVAAAAAASAAALRAEPAYALPSPPGWRGLSSSASRAALAAAASDRPEPDTAAASGGQGCRHRRQWASTPPPPPPSPASHIHAHQPNACCSPSAANSGSGSDAAPAAPTATATGFKRSRSAATAIAATAAAAARRPMYTDEDHDDSDIGDEDAAATAAAAAADGGAAAGGATAGGGAGDPRDTRRERNRLAAKRCRERKTAHLAALESALAKQVAANKDLARHVDQVVALYRQEHS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DGGGGASGSSTGGNGGGSGIASGLDLQLELLRLLQSSSLLLLQPASAAAATAAAVPVSSPSDALQPGGLDGGGSPGQLEAQLLLLLQREAVATLAPPPPTPQQPARGAQPQPQLQPQTQLPSSTPSALQFVALTKREPSSN*
</t>
  </si>
  <si>
    <t>C_100012</t>
  </si>
  <si>
    <t xml:space="preserve">MRKKGKGKRCRRSSCCQAAASRPPGGDAADDPKPCRDGGGGGKRFQGDRERSRDHGGSHPPVQEVKVEVEKAAAATAAPNAITAAASAGAPLQLQDLLVQEESQKSLLAGIAALLDQRFAVRDQEQAQWYQGQAQRNKEQAQRDKEQAQRDKEQAARDARWDKAQARQMAMLEELCDNLLGLVESTAVVHLRNETQMPVHPNVFLTDAKRIVDLLLVGVDAAGRAAALSAIVDRLRRVGPRVVVLYATSRVLADLARLLQQEEQQEPQEQQQEVEQQQEQLGPAATNSAQGLLEAVRKVRISAAAPGSAVDPDAAVAVLDAAQEYINGKKAAQAQNRNRSSSSWSDAGSNEESGGGSGGTGVRDPFDVARQLLKALGTKEQKQREQLERELLAQGAASMLVLSAMQPPKLSSAAAAERGGISGSSSGNVANVANVAAAEAAISEPATQLELNGLAVRLKKGTLRVMMLETKSGRADLPMARNQLRRAGTILAYVFNVAADAGAFGRSAPRLQLEGRIALSQLEGLPPGEKLVVLEPAEGPQHEMRECVSGLLDFGAA*
</t>
  </si>
  <si>
    <t>C_100013</t>
  </si>
  <si>
    <t xml:space="preserve">MMLSTKLPVSMAKVAAPGQSARPVACPTPRVAGAGSARRLPVARATSTEGDEIALLEKALSIAKERAAKAKTAAAAPAAAAGGYSGPAFAIKTFNAISPVGLERFPAGKYVVSGDDAKLPASPMAIMLRSHQLKQEEVPPTVRCIVRCGAGVNNIPVPKMTELGIPVFNTPGANANAVKELVICGLLLASRGILEGNKYTEEVIYKEENMDYDKVAKRIEKDKAKFVGCEIEGKTLGVVGLGAIGGRVVNAALALGMKVVGYDPVLSLDAAWKLPGDRMGRAESLEELLKVSDYVTVHVPYIKNATHHMINGANLKLCKPNVSFLNFSRGEIIDGEALLDMYKSGRMTGKYVSDFADPFLSGHPKHLVIPHLGASTEEAEDNSAAMAADTVKDFLETGTIRNSVNFPQTVLPPKPGHVGGRLCIVNKNEAGVLGQITTFLGTQKVNIEQQINTSRGDIAYTVLDLSKIDDPAGLQDGLAKACPGVISSRFIGNMFDDEMGKPGTFFYVKWASS*
</t>
  </si>
  <si>
    <t>C_100014</t>
  </si>
  <si>
    <t xml:space="preserve">MAGRQCDKQGQEQGEAKQKRGPNVYDNCGGQAECGATRQQHNRRENLEADIAYWRQRAPLKANAAMQLYDDLMRLHNLKAVHQLVLIYKNQIYYPFAQDPHRRYPPDSSAPQIHAFYNHLQPLLDRGDLKLPDVLFVHNVEDNQPRWCGPGRNCSAPLLSLIKTVDAATGNDTDILIPQFLYVARSSYQYPWHLKKDVAFFRGTPFCSNWWLGKFKPECETPCTRAWLAYLSMRDEDQGRGQSVLDVALTAPYKGVSTCVNKAPPVMKTVPLANHTYYKYLIHLEGHTASFRLDMLLHTNSLVLLQNQPFLAHYSRCCTGRGSRSLKPDVHFVPFWNTTSRGREDIYDVVQAVRHKDSVYPEEIQHMIREGQSFAVRFLTLAARVRYLRDALLAYKSLFSDMDPFIEELVVRMRERGFQIPRDIAGSSDRRKRRK*
</t>
  </si>
  <si>
    <t>C_100015</t>
  </si>
  <si>
    <t xml:space="preserve">MPSPHCRDIQGTLQCITDGCSLHETVSLRNQHGRLVCGITALFLAAQRGHGEIVKLLVTNGASPIQPCFIQNVDLSAFDPDADGPVVVAAGDDGGDGKGSGPGSAVKKIIRRIMTWGAGSSSAAAAAGEAGAGGGGAPGGARPSASTRVRGASGIGAGGPVRSLGLDAEDLAHWQPEHDGPLELNTGGAAQAGSTRPASPGSRSRAGASPPRSVRSNISPARSRA*
</t>
  </si>
  <si>
    <t>C_100016</t>
  </si>
  <si>
    <t xml:space="preserve">MNWDLSKLILEGQSSPVSSAVVLQWLDLVYSRIDRERRPPKFSSLSEELRSLLLFMDAVGTCGPVLDAFEASLTALPSLALAVTVGGGGAEGAGGNAAGGAPGGADGAGGGGGGGGEAPPPAHIELMLCDHIYYLVDGGLGSMSIPSGARFEMVKAQEFAPYNAYFRDAVAAALEGWLYLAGWLQLVALVRRLVQFYKGQLISTLIGVIANRTAAVFTRRVLECLPREVLVEGFLTGCMNDPAVGQVTIAGSSKLHVNLTSPETAAWFVKERGAQIEAQQEEIGQVLRQLDAE*
</t>
  </si>
  <si>
    <t>C_100017</t>
  </si>
  <si>
    <t xml:space="preserve">MNKVATELLEDGLLGCGLLPAVRHATAALMTRDRPLCVPAAATVWVQAAELLLPEPQPPPPAAAAPPAAAAMEVFNAAGAASPSLAPVPVAQPAPTPLDPADAGVSAGVQGSGPRCPSPQGPLPPGPLPPPLPRPLDMRALDRYRWWPSPGLGSPLAEDAYTPLSQPQVRATAVRRHTPGHTRAAAAAGAFLRLNSACAPSKQPAGTGGQLPVADGEGRLSAAGAVGSGGGRRAGGGAGGGRRRRRTAPAGGGWDDGYEAVRLQDLGPHCRPLTAPFRVFDFDFRRQFDPWAAPAVPVHGGGGGGGSGGGGGGGYPVTATLDIPITAKGVLNAVVFWHDLHLDMSTGSSGSCRNSNGSSSSSNSSHSNRNSNGSSTVCGNGGDGSSSSGAAAGSPGSSSGGLGGPGGGSDGGEWACISNAPPGLMFGGTSKARTSSTSTSTSSYSRRQQALQYLDCALPVAP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GEEGEARVGLVRPEDVSAGGRPAVWF*
</t>
  </si>
  <si>
    <t>C_100018</t>
  </si>
  <si>
    <t xml:space="preserve">MWGDALALLRPLHQRGHRETKKQRLRRELQLQRAGIAPAAAAGEGAGGGSELLRRRRVPGAGEEMERSDDSEEEEDESEDEEPVKGGAAAAGAGADHVFLHPRSALHGSPPELVVYGGLLRTDKRPYMAGLTAIEPEWLTESGTPLCVLSEAPLADPPPAYRGGATDAVVAYREARYGLHGWALPAVAAPHPDAAERAAVFGAALLEGRVLPALADLRSHLAASPAMLLRPELRGVARVGELVGALSRARVDSRASLAAAWQAQPGLLQRELTAWV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ISRERGFLL*
</t>
  </si>
  <si>
    <t>C_100019</t>
  </si>
  <si>
    <t xml:space="preserve">MPAAATQLQLKANYRPTSKLQVFYTGGAARVTRDGKLLACTCTDEVKIVDLATGAVVRTVKPDGEAVTALALSPDSRTLVVATRSLYVRVYDMYSGGSSSSSSTGSAATADAAGSSSSSGLGAGVGEEVPVLKPLRSWRAHKLPVADLAVDASGGYVATASADKSVKVWDLAGGFCTHNFSGGHEGVVLRVLFHPKNMQLFSAADDGSVRVWDLVDKSCVYSLKVWESEPTPAAAGGKGQTPAPAKAQTPAPAKGKQQQQQKPGGAKSAPTTPAASKGGKGAGAGGKAPLTGPAKKARRG*
</t>
  </si>
  <si>
    <t>C_100020</t>
  </si>
  <si>
    <t xml:space="preserve">MGGPIIVHPLFQHTLAWEPEYPVRTLEEIPKDVLHLIAERLPTAQQLCVLACVNRRCKEVAEAEELWRQRCVTRFAITSHCSPPSWRKLYEFNHCFLYKVLLSRSAEQFSSGFSRSGGAYVGMGIAIA*
</t>
  </si>
  <si>
    <t>C_100021</t>
  </si>
  <si>
    <t xml:space="preserve">MTQPDAEVPRAFRQSVERLRRELEAHLGHALGHEEDVPFAQACVHCLEIYHSLRTANEAPCGGLRPVFRLIDFVLRSRTWLPLLRWHDENLETITATRVGVRAVEAAWNAGGSGSVNTSRAGWLPQRTVITATLGIQGSALRLLTACLCQAAAAVQGEDASARRGQGQPAPPPPPPGLVDRMARSLRALLASHSLRRYARLTAQAADAAAAASGAVNPQQPQPDEPPVSSAQVLEDLLSSLSSLVESAAGFLRQPGMAARMASAGGSSSTRPTGATAAAGAAGATAGASAAARRSAARAAGRSAAAGGSRAAAAQLPSHQPPPPPPLNVLLLSELAASGFYDQLARLVVHTAAADGRWWLQQQQLRQASSRGGGAGFAAVALVLPAVTGRTEATRELADGLCTLLEQSGLLWVDCVNVLEAGGGSSSSSGSAAAAAAASRRQQRLHQQHQQQPPPPAPWGVCLEFMVLSLASASLAAAGFGGGAGGVWGLPPELAAGMPILVLPASSAVGVRLGGPGFLLEHLCHSGGGGGVRFTHLSSWPFRILIHTLCVTQRAARVRSRSAAATPAATGPVPVAVGEEASCWRFPVSPRAAQEVLVAVVELAAASMDESGLTPRRSAGRSSRSGSSTCGGSSGSSRGGSSGSHQAAAAGFSGLGSLGLKLTYSDGSGASRLSWDRQLLLVMGWTRQIFMLEVMPGFELPPRPPRALRAALAGGVVPALEAAVRAAPDADMALELAAAFFNIPEDIFYPGACWPHLQQLLAFAPAAQTAALVTSLGKRLQGAVAQLASGGSSSISSSTAERKRRLWALVIGVLPADVEALSSLQSGSRTISTSSGSGIRAGSGESTGGPELLLQRQMRLLLSHAAHRWLPALSRCLRLPALQTPPTSHMTPLMVALQWLLRPLAEVATLDGQASQVDDALSDSASGACAWAAPANPDARAAAAAAAAAADSWRQWLLQEVEVVALVEAGLRTLAAMSQGCWTGAAAGLALVMNGTLTLLALAVPDALAPALRLPQPRGSPWHPDELQRVLLLHPVGYAPIGNGTEIKLAPLQGLEKLRGKAAALGQTDLWRLRREGAAMRPAAVRAALARLQAEGCFPEPPEPLLSPHGLAVEAAAVAAEAAAVAAEAAAASSGGGGGGAGGGGGGGAPQQREQQAGLQQLRCRGCQAAHWRGGGHKEACPALTAAAAGAVAGAVTAPAAAAGQT*
</t>
  </si>
  <si>
    <t>C_100022</t>
  </si>
  <si>
    <t xml:space="preserve">MALRLFGRRAGQLGSSLAQATRAAAVATGELSASCSELFSRQSSVASSSHVREELAAFGVADARFRGLLHMRGLQTSALAMDAFEVQVPSMGESITEGTIANVLKKQGDAVKEDDIIAQIETDKVTIDVKYTGKAPGVISKVLINAADLVKVGQQVAIVETGGAAAAAAPAAAAPAAAAPPPPPPKPVAAEPAKPAAPKAPAPAPAAPTGPSSPTPGPRPERRVKMTRLRMRVAERLKGAQNTYAMLSTFNEVDMSAAIELRSTYKETFLEKHNVKLGFMSVFVKAAAHALQEVPSVNAVIEGDEIIFRDFYDISIAVATPKGLVVPVLRRADELSFADVEKNINALGKKARDGTIGIDDMAGGTFTISNGGVYGSLLSTPIINPPQSAILGMHAIVDRPVVVKGKIEIRPMMNIALTYDHRLIDGREAVTFLRRIKDVVEDPRRLLLDI*
</t>
  </si>
  <si>
    <t>C_100023</t>
  </si>
  <si>
    <t xml:space="preserve">MTTISEHLDIGTPFGRIQVVHHILKILQVLVAYAPHVPSILMPLGGVRKEVGPLGNVLRSVTLFPEFVRKSVDLSQQDGSTMDYQGLADMYRALGGVRCPNLVRLHCRGGSSGGGSGGGIHLQPDGKTVVLYLEPVGLPLQRAPPSEADLRRAVRDVLAGVAALHAAGFVHRDIKWQNVIRLPAAAAFTTAASQQPADTYVLIDLEHAAPADFPLDCGQPPPYQLPTWPAAHLLDPATGRYTRQSDLCMLAAALMSYLPFSLSDSGCDLRQRLVTRQLLSAEAALQHEWLLQE*
</t>
  </si>
  <si>
    <t>C_100024</t>
  </si>
  <si>
    <t xml:space="preserve">MVRGLNRCALGFVHRDIKWQNVIRLPAAAAFTTAASQQPAAPSASSGSSPAVGAADTYVLIDLEHAAPADFPLDCGQPPPYQLPTWPAAHLLDPATGRYTRQSDLCMLAAALMSYLPFSLSDSGCDLRQRLATRQLLSAEAALQHEWLMQE*
</t>
  </si>
  <si>
    <t>C_100025</t>
  </si>
  <si>
    <t xml:space="preserve">MYARTRQGWLQLRPLLLASVRAVSAGCILSLALVHVSMHAVSEMEGLVGGDGGGHDGHDHRRRHLRSRSLLASQLLVEFEDYGGGGHEEHEGGGGGRHHHPFPIGMCVVVFGFLLMAMLENVAHAIAERHFAKVAKASAPLALASSAAVVTVAATSAASGNGSLKCCNEDNTPAATTTTASPTSGAVAATPTVRQARSVTTAFMFELGCMAHSVIIGLALGTSTTVADCRALLVALSLHQFFEGFCLAAVLLGVGVRHWRMAVMVLSYAIMCPLGIAVGIAIVDTYDAESVTSRAVTPEW*
</t>
  </si>
  <si>
    <t>C_100026</t>
  </si>
  <si>
    <t xml:space="preserve">MELCEGGSLQSWRATQWRARNERPDMVGASETAGDGGSAVTNTACGKWHARTSALPNRSPSHTCAGCAAASSPGHCAGHALHSQRRRVPRGPKARECHAGACGVQCRSWRLRTESAAHHGAHARVHAARRDHQPHGTRAVEQRPRVATGGRVRLRNHSVGAGYGRQAVPRTQHGTSGTPRVGQRRAARTAAVAAACVHTTRHIVLGTVAQGPTHVRCCRAVS*
</t>
  </si>
  <si>
    <t>C_100027</t>
  </si>
  <si>
    <t xml:space="preserve">MPRTCSPETPLLHSVASGDTQHAAVAFAYSYPEQKTPDDAPEPPGVIDLSGSGRPEAVPTRDEMLKYLGDKKTEFYQRRGPFEYVAFLATRPEHWGRGLGSRLLKHLTDRADAGGRWAYLEATNADNARLYARHGFREIETKVWTLECLPGQRMMLIYMERPPSAQQQ*
</t>
  </si>
  <si>
    <t>C_100028</t>
  </si>
  <si>
    <t xml:space="preserve">MADLKSWKMDFESLIPDRKSQTDPPGYDASIAKDPIGMLSSSKAKDKNALARRQQALYAKATAPIKQVGMMCFMAWMFGNSIQIFSIFMTFNLISAPVSAIMSSGEVFPRDEEWKQLDTLTPRALYCLVNLGQLIFGLYKLSAMRLLPSSPSDFISTMPVPPVLEHAYPAL*
</t>
  </si>
  <si>
    <t>C_100029</t>
  </si>
  <si>
    <t xml:space="preserve">MPDGVELIPPSEVEAAVKPAGLGPKLYAVVLTDEGGRRLYVSCLSYMDAMPPAAACEQLAGWQASRALCLVSRQPYLATAEQVLRRLYVAVFCLGPSAPVADLVGSLLRLSCPKAPQLSEVRFVLEGRPFTLQSPDAMGVPRNGEVSLRPLLEALSPTNAMLVILAVLLERRVALVSSQLRLPTLVAEGIMQLLWPFRYQHVYVPLVPLSLLDLLEAPTPFLMGIGGHSGAYLGAELAGESGGAGAGAGLAARVHEGLVVADLDR*
</t>
  </si>
  <si>
    <t>C_100030</t>
  </si>
  <si>
    <t xml:space="preserve">MTARHNLQGLDTALAPSPLANDGASSNPSSSSGCGTNSAGAVCGGGGGGSTNGGGMGGGFGGGGGGGLGGLGGFGRGTFRSFSTNDLQLLAALEGSYLGGLPPTAGLSAPHTLGSHNFAHSQNQHSQNHNAKQHNGAGASAASTPSSSSGGPGGSTGGGGGAALLSRSPGGGKGWAGPALAPVPEGAPTHGEAMLLQMTQQQTQQQHYCLTSAAASGAVAAAAAAGAMAGVCGVAATSPACQEQAPSPTDHGAQPAPPAQPAQPAYAAAYAAAAAPSSSSTGMALGPTPVFQHPVQPQQPLQQQAQGVAGSPPTVPPPPPLAGGLGGMRHVPSFGTLSNLMSTTLTIKREADEDPGSDSPRHTGTGFMAPVSFGGQNHFQQHQQQQQQQQSQPAPPAAPCTHMDAQAESQPAAVAVSMFAQQQPQQQQQQRPHTQAVFGARSGFGGPMPSAFQALGLPLPLPGASLPSFPAAPQQQQQQQQPQDPSAPTASATATAAPPAPAAAITVKQEPSAVANAVAGAVAAAAAEMVAQAQAQAQAQAQAQAQAQAQVQAQAQAQPEAPATHSAGSGGALAASAAELANSAESGGGGGFGGGLSLARLGMGMGGGAGGGGLRKCASALELCEWRSNSVSLDPVGEDEEEEELGGAGGGGGSNREGSAGPAEGGGADGAGGGSRMIGRLTVEERLQRILRYRQKRQMRNFAREIKYQCRKTLADSRPRVGGRFARNDDPNSVMPHQTKKAQRSGRSAGGHDSAAAAAHQQQQLQHKQAVAAAAEHQRQLQQQLAVAVAAKAVEAVMARQQQQQKQAVAAAAAAAAAAMPLPMPGMHPTAAAAAAKAASQPAHNATTTSATISTTSSGSSGDQPGGASTAGTAAAATAAAAAAAAAAAAAAGGGGYPGAAAHPGGAYPPGMYAAPGHPPVVLTHAYPGGAAAAAAAPQQMAGIVYPYSYHPYAYAAAVPPPGVAVALPAGGVAAHHQAFAQHQQQQHAVAAAAVAAAHYQAAAAQAQAQAQAQAQAQAQAQAQAQAQAQAQAAAAAAAAAAAAAQAQAAAAVAGTAQAAPMYGVAPTAALHHPMSTHLYPYAAPSPAGIPPPGLLPPQQYAPPPPPPPQPHAAMPAAPACAITPGGAASADTPDSAAVGIGGSAAAAAASVMAPDSGCGSAMLGSLPLPLPLPGDVAALGSEGGEAGLGLGDVPERLDSPGLLDALFSHMDAEMAAEVEESAAAAAALLHPTAAGTAGGGGAGLAAQHAQHTGVSCMAVDG*
</t>
  </si>
  <si>
    <t>C_100031</t>
  </si>
  <si>
    <t xml:space="preserve">MQEYGVGGGKADLQKVLETCTKELQRLPRYNNDIRFLRIWIQYEKDIGRDFALYYEAYATFFELRANFQSADAVYMDGVQRGAKPLERLKQKHTAFQQRMAHRIKRRIQDEQELGPTPVEPVRASLASIGGRPGGSRTVQQQQQQAPALGGVLGAPSAGHAALFGAPPPPAQVALGRGTRPLAVVADDEFMGLGRGDSENGPLPGYSTMPQMNNLKELKPYTVIRKENTDRATAWNQFSLLPGGDTGPGGGATSLGLGGPGAAASASGLDIFTDEEFQEGDELRRGGSAAGGSMGPGMGAGGGVAAMHPLLAPASAAAAQELDPLLRSLAPPPALLRGSQPAALAALGLTAAPAATRASGLGGAAAAAAPLPAAGLSGPGKSALAPQAFGTGKLVQQPAAASAGVTAAPAPVSVTAAAPPATAYKAAASAAASAAPTAVPGPPPLHPVAAAALSAGTDVDASHFSYLGLQDGTANEMSYEELRAQAWMRRNPPHKRPASATSGPAAAVAAPASTWSQEAAAPAASLVVAQRGMAGLIIPDDDDDGENGPAVKAQKTAAAGMAVGGSSRRAFGQVLPGSGGASALSGGGGAAGGIGALGVLAGDNDEGAGIAAPTAPAPAQVADENPPTRRTLPGESGAGASVAPVTLPSLAATTRRPALGLLHDAAPAASPAAAYEHPPSAVPPQLYAPQAQLPVEPPAVQAAGPRPEPTVTISTRGAFDLLNSMFSDDLPHQQQRRVAHQPQPQPQAQPQARPAPLQARVPQFATAPVVEPAPALGMAPLQAAVPAVAAMAPAPAVAVAAAAAAPHEPTVTLHTRLAFDAINDMFSDALPHEEARRSRRVSAADGGGATTKPITSSDVRRLANAGRAGAGAGGAVGATAMHAPAIPSSSGQQQRRRRQRQRRRRNAAPFRARPPVSRSPISMRTRSMWGCAPPLLDTEQGWVWAAAAAAAQQAVQGSWEPSFARIRSSSPSP*
</t>
  </si>
  <si>
    <t>C_100032</t>
  </si>
  <si>
    <t xml:space="preserve">MQQAFGPIGTVYFTSDGSQQRPGASTAKPPGKAFSDGYLDRTSGFRVSKPVIGSLVLHERLSDGDVVYLHLKDIRANREYAGRWATMAVLVGKTQATGKDGGSYSRWTLNDLAGKQVTLFLWRKAAAEHYKEVEGSLLLLWSPQVRADSGAGGGGGGGGGFSLHIDKPEQMQRPGLAADFAFCRGIRKDGQRCTYPVNRSTCEYCPYHAQSALRALSSHRSDMAGANLLQRQLLPQARAAQKHATAAASAAGRSVSAPGMNALIAKPLPAAVVKQLPGGIAGSGRMLPAAGAAGGSGSSASSTAAATAGRPAVAMMRSTGAYGSEEDYGPDLAAVAGAGGGGGGGGGATAGGAKRSYGTALLAGLHERQAAGEVPEGGAPDPKRRRSELECIAEAAKARAVAAARAAGTLQRHPPHSSVTPARTAAVAVGTAALLAPTPAPRSAGAAAASATPAGAAAARAMLASSGPRFTPRPPPLPAHLAALLKSPDAAASSGGAAASGGAGARAPGRPGAVAGAGAGATGIRGSWARGPTAAPPARTGAAAKAPPPQPQQQAQRAKPPAGADQQQRQPQSQLQPQQHGRKEEEDEEADMVELDVGGADGAEAGGDEGDILIVEPAEEAEDGGGAAAAQQEQDTEGGAGGEDLVVLEEEEEEQQLTEQERKQRKPQDTQPQNRRIEQQQQQQQQQQQQDVKVAGQAVGGDGDGRGEAGAGAGGAGGRNGEGRGAAAGVEPEADEVELCGLDELLDMFPELQEGEQEERQQQQQQQQKQGSDGSEGRSRAAAAAVVTAACGGRKAGTSHTAGGQQKGPGSAAAAGLLPRVAGLSAVAPQSVRAAEARKQQAAAAKARAEKLRALGLANKQQGGGGAAAAPQLQPGMAAAVPGGRAPLAPHNGGLDVAAATALAIAKGLPLPRPRAGGGGGGTRGGAAAVGGRPGGGAAGGAGAAAAGPSAMEAAFGALAKALPNEKAGVESRYSELSEEAAGDAVLSMLAGLEARDALAAQLDSVMQLKVTAWHCATCERLSEWMDKRCRDEGHALSKTSTLKRFWKCDHCNARITTLGVRFPGNRCSKCNNPSLEFTACSMYRGPRDVKTSAGAGGSGGLAGKENLFACLDEHPEMGKRTFR*
</t>
  </si>
  <si>
    <t>C_100033</t>
  </si>
  <si>
    <t xml:space="preserve">MAADGERASSKKGKKQEAGGDVSAKKRKRDAEPAGDQPTAAPAPVQGGDAPAEGGEGQRKKKNRGHKRRKTEPENLDPAEAARRARQRELRELAMKLRDQGKTYVPPRKGGAKTARAEGGAPSTAAGGGGDKAGGGGKAGGAGGSGGGAASGAGKDAAAGGDRKARHYLGDKTPGWRPFDAVEVIVLPIYWNNDKEEKAAVIAASERARDILASAGLAADMDGSNKYTPGQKMKYWETMGVRVRVELGPRDVANGNVVVALSTKKPGEVATKNIVNMRHKMLDAVREALGKVKSGAYDHEEEEEEAQQEEAEEQPEASEEATEEEAPAAKKGKKEGKKESKKEGKKSKQAASEEDEEEEQAAEGGDDEKEEAKPEKGAVGASADALEDDFGELAAVIEPEEDKLVLSKKERLKKMDKARKDQRKAERRAELGGKGGGGSEDEKEAGGGGGWAEAEKGAGKQKGKKAKVVKF*
</t>
  </si>
  <si>
    <t xml:space="preserve">MAPPAPAPPPATGRLTDYELQYIDKGSFGAVFKAVRKSDGRVYALKQVDLRSADFKNPTLDRAAAIDEARMLAQLNHPHVIRHFESFVDGEGKLNILMEYASKGSVRQLVKSYRGRPLPEEGVWRIFIQTLIGLSYLHSKKIIHRDIKSANLFIDAYDNIKIGDFGIARSLGASSNLAQTILGTPYYMAPELCQDKPYDAKSDVWALGVVMYECCMGHYPFDVENNNQVALIRKIARGVFKPVSGPYTQQLIQLITSCLTLDPRQRPDTTALLRNPSLVAKAGALKIDLNPQPASAKEDKPVYEQRGGVATAPPPQQQVGTPPRGVPGPPEHPFASPHGGGGGAPPPYPAQPSPHSPYPYQQGQIPYLPHQRPGSGRSPGPGPGDHPFSLPGGQQAPPYGAYPSPQHQQPPQQQQGGYGGGYSPPQPYGHQQQQPSPRGSPYAQQQRGYNGYGGDPYDQLAGDINRMHLRESEVARNNVERAQQVQANAHAGRMDHAKGVIYGGPQDSGPRPQRVAPEALPAAGARPTSAHAGAPFATHYPGGGSQLQTHAQASMNEAWRATYQAPQYGRRRNPELQITGPSLRSTSARGAGGGGGYARAADDATSYVSSTSYYTSAK*
</t>
  </si>
  <si>
    <t xml:space="preserve">MGGGSAGGAEADGTGMGGDAGGGRGFVRQWPSGPRLSRSLSSDNLSGELKLSQATAGVSISGDSGKPQPRQRSSTDGTANSSSYGPSKPPTLSQAAAAATPQQQPGTGATGSGPGLPRPITHKVLNASAAGDAASLAAAGVAPTSAAAASPFATALGASLSLRNVLRGASVAGAMAAGPAAGGAGGGSSAAAGAAASAASSVGSVLPPAAAAVNSRSLASYKAEQELVRQQLAALTQVLAWGGDGASAIASAASAAPAPGAARLPSRAEMGRLRQLMCVQTAGSGAFLVGRLRDEVFGTAGTVGTGAVASSPGGAGGAGAVPLQAGVRTPVGGPGAATATADAAAGAGSVGGGAGGRCVHWAAFEVLAEALDAVASAAVAAGEFGVLGAALEVAMATYTYTGKGKVLLLHRLTSNPYLYTRAAWSGIFCHTLLAAAMAAATCGHSGGSNGEIPHARSAADAPAAGGHAALPLPQPEYLRRQRILLQALQRSLAAQACWMMHLGVCEESAWELVTGLVAAARVADLPVEGGQLHRLLLNVRAAMRAARAAASHQHRRRMPDPGCSAVPYLAPATTAQGLSALSRAGAAVTAGTTNAGSGSAAAAGSRMTGPSSPRWPPARGGAGSSMMGAGSGPRSAPLPPPVTPHLSFKDSGQSSGSQDDTATAAAAAQATAKPGRAANASWAAAADSGSNTATAADAAAVSTPGPGYGSGVAGALPGTLRGRIQGAGNSPNSTPLKSTPPDAAGSAGGAAGKALAARALAAAAAVAASGAVHSPRSTAVGSVRSMATGGGPSREKPYRVQYERLLAIASSGGRLAAGSGTRSPGGSAGEAQPSSPDRRLSRSSVSVKGGKPGKEPVQSAALSLGGRGRAPITCLAAASGVVLAAPRLPHYHLLALQAEGELRATARLTLAHLDGAYVDAAVLAADGAVAAISVAPLPPRRHRPALIPGAAAQAAAAAQQQQQQPRFPRVVALVDVAAERTVRELRPASAGRTTALQMSPTANLLATGCAASWARLWDIRASAGAGSSTTTTTAATTSAGGGGGGAAAAAHARVLSSAAVSLATGQGGVCALLADTGRLRLYTGGRDGSALEWDLRKPNAPLVVYRGHAGWVTSLALLPASALTPAATAALLLVTAGTDWTVRVWNPRDATPVAVAAAPAAVAAAAAAATAASAPASTAPRGPGGSGGGGAGRGRGTGRPSSGGSSDRPSSGGGGTGRNRSSIAGARGAAVAAGDVPLAAAGNVAAPDWAAAAVPVAVCWSAAVLVGHGGPVSALHVDQAAGLIYSGSRDGMLAAWAPDGSCAGMRRHHGGAVRLIAPYAAAAAGSAASSTRRQGWPLVTCAGDGSAALWGGAASDGAEAQAATALGAAVHVPDVLGDGLAAVRGGGVLGGVWCGEQAGPLAAFHAASLTRAAAWDAVRGVMVVGDDRGVVRAWAPPLP*
</t>
  </si>
  <si>
    <t>C_100036</t>
  </si>
  <si>
    <t xml:space="preserve">MAATLRQAPTCTPGRQVGAPGRPSTCRRRRGQGRRRAGCXXXXXXXXXXXXXXXXXXXXXXXXXXXXXXXXXXXXXXXXXXXXXXXXXXXXXXXXXXXXXXXXXXXXXXXXXXXXXXXXXXXXXXXXXXXXXXXXXXXXXXXXXXXXXXXXXXXXXXXXXXXXXXXXXXXXXXXXXXXXXXXXXXXXXXXXXXXXXXXXXXXXXXXXXXXXXXXXXXXXXXXXXXXXXXXXXXXXXXXXXXXXXXXXXXXXXXXXXXXXXXXXXXXXXXXXXXXXXXXXXXXXXXXXXXXXXXXXXXXXXXXXPAKEWTEHTAPDGRKYYYNAKTKQSSWEKPDELLSGAEKTDAPAWKEYTAPDGRKYYYNKATKESRWTMPEEMKAAAAGGGGGGAGAGAAPKSAGGVQVVSLTGASGAAAAAAAAPAGGGGDSRSSPSGADGPSASAQSGEPKNYNFATKEEAKDCFKELLAAVGCRSDWSWEQAMRHIVNDPRYSALKSLGERKQTFNEYVQARRNEEREEERRRQRQAREDFTAMLMSSDELKTTHPFRRARELFESDARWKAVPEREREELFHDAQRERDKRDKEERRQEYVDAAALTGEEAYRAVEANSSGSRPKELFEDVVEDMEEEYDKSIKPFFKALLKAAPADFALTPTTTYEATEEALAAAAAGEGAEPDAATRLNSLLPTYKRCFWEDAVAKARSREAEEAERRRRARDKLASYMRHARPVVREDSAWEQWLAEHERXXXXXXXXXXXXXXXXXXXXXXXXXXXXXXXXXXXXXXXXXXXXXXXXXXXXXXXXXXXXXXXXXXXXXXXXXXXXXXXXXXXXXXXXXXXXXXXXXXXXXXXXXXRRRRGSRSDDEDGYDGGRSKKSHKEKKSSKRHDRSDDDDEPVKSKKHKKDKDKDKDRERERSERAGGGSRGPPPPQPPPPAEDSDRDSGEIRE*
</t>
  </si>
  <si>
    <t>C_100037</t>
  </si>
  <si>
    <t xml:space="preserve">MDDRPAAQARPPRPRGPGARSAPAQQPLTLAGPRAAAAAAPTAQHATNHLPQQPQLPQLPQQTRPQPQQPHQRASNGEGGGQPVVAPYWHIAAVRLRSFKSFSAARFSQVQLPSCRFVGILGANGSGKSNLMEAIMFAAGCPATALRVRTLRELASSDAADAPCEVELVIRRRAAAAPPQPPGRPAGGGGGSRKASAAAAAAAGAEEHVVRAYLLPAGAAAPPSAAGEDRAGGGGGGGGAVRSFQIDGRNKTAAQVKAALQEVARDREAAEADRGRCAAELAAMEAPPAATAAAGAATGATGEQAGDGGDAVTGGRGRGKYARRPARKAAGRGSGCGGHEAQAAAGGAAVAAAVAVAADGAAAGPSPLASWADLEQQAAVAREKLRLWRQQLAAEARQRQELAAAAVAHASVAAAAAAAAAEAAQASEQLRQAEEQTAMLREGQVAAEAAVAHAAQLATEAAEAEAVAVSRRQRLATAEAAHRRAVEAAAAVWAEAQLAGDAAQAAQAETAAAAAAEAAALRAEEAEEAVETVRLQLSESRCGPXXXXXXXXXXXXXXXXXXXXXXXXXXXXXXXXXXXXXXXXXXXXXXXXXXXXXXXXXXXXXXXXXXXXXXXXXXXXXXXXXXXGISTSADRAADAARLLQDPAAMAAAVAAHGAGGDDSGSSRATHQHHHQHHHHHHHHHQLQQQAAVPGGGSRRLRIWPLDSLRPGADLSQLQRRAQRELAAQGLQCWLPLDLLAAAAAAEPGLGAGAGAGAGGSLSSASAAGAAAGTGLGAALRRAFGRHLVAGDDAAAAALAAPRWRLSSVTLSGNVSHRGSLAGGWDGGEGGGGGMAAAGGCSLLERVWELSELRRREGRLRAARQRLGGMDFQLQVTARGLAAAQAAVADAETEAAERAAAAAEAAVVATAAGASSDSAQQHELCDGEEPGGSGGGGGAARQQQAQRRAAAELEAGVGALRSRVEALEAAAVAAEEAAEEAQAVLLDAEAAAAGLMTEEQGAARLEELRAVAEDLVARASAAKAAEEEAKRRRAALAVAVEEASQRLTAAAARGQQLQVELAASKKATTAAREALQRVTAELTAAQHEYGGGGGGGGGGDGGGGNGGGSGGGGGGGAGDGGEAVGNDGGDATAQGRSAAADAGAGAAGAVDAEGRCSAEAYERRVAQLRTRVRALGLERQQLAGRQVPAAEMLQFQERVRGVAVLLERASGLEAAADALREALDASAEQVLRVNAAVFRAVGRRFAALCGRLLPGLRVALEAAAGGGRGGDGDSGGAGGGAGAGGGGGGGACPSRGVVIQFSRRQLQQHGGGGDGAGAVQEQEEWSQELGQLSGGQRTLLSLAFLLSVALTATGGGGNGGGTAGGGADAAGAAKPAAPGTSGGGGIFLLDEVDAALDEHNQQAAAGLLRHLAHRLGGSGCQQLMWG*
</t>
  </si>
  <si>
    <t>C_100038</t>
  </si>
  <si>
    <t xml:space="preserve">MAPATPPATPAATASAGASTSTTTTTNGSGAPLRYCDDLRAPLTTAVGPQPHAPMHQVEWRKVMAGDPVEINPSIGNGFKVMSVEEWSRRWKRNDDFPHCLAPGCGGADTREHYFTQTWCRGKRLWASESLCMACHAFSFRSYADPDFKTPEQYEKELWEEMAAAGRR*
</t>
  </si>
  <si>
    <t xml:space="preserve">MKNIRPHMLVRSSVRYINSNSLAGLTALHYAVFYDHEACLRELLRHAPAITAATTSDSYDLWVSCETLSTPLHFAAIKNNTVAARLLLLEYARRRRTGTVLDPRLRNDAAGQLPWQVARTRVLATMLHPAGTLAEALGPDGAAELAAAEAAAEEAGRLGPPALAALAAAALRHKLLSAVEVIQRELVEAAEAARAEAKRKRRGLLPMLLCGAGGAPGCNGLPHMPSMTGLRRLSRTSATSGRSRRRGRSHARAGAAGAQQPEAARTVSPTRRRSGASSPIDAPASPRRAAVFDGEQPHPHPPPELAYAGSMYDGLLDLATTSPPPSVIEEQVPHMPATGAHTLSGRASLRAGANGGVAAGPSAAASGGGAAAGRSRSGHPRSNRPGSGRPGGQQQQQQQASALQRQKSARVSGTSGDGGGGGGKGGILSMISSGLSSMVSGGGGGGTGAGGAVGGGSRDRPRNRERVAGAIHATSSQTLPTTSAPISHAGGSTYGGGDSGGLNSALVGGPGALSARGGASGHPGPGSPGARQSGLGFSAHSGAGGTAAAAPLAAAVTTPGGHHMVASSSLLPGATGGSSMDGTPQGGSLNGGSLDGGAGSLLNGSSTLNGGSLNGGSLANGGSLNGGSLDGGSLQGGSFTGDAGPTGFLAAAIGAAAGGGFIAYLPEEALSPAPSAPPDDTATNGNGTGNSVAHASLSGSTLDGSAVGGGNGDGARGASAGPAKAGLEPKPGLLLPTRLPPVKGLGAAFASVAGVTGLAGPAAAQQQPQQQPQQQPRQQAGASGLQSQRSLSGGVPAAATSASGHDSVASGAGISVSPPAGISSSWGPNARSLRPLPGRGVSPMVEDHLGEARPSPLPGAPLQLSPLPPSQQQQQQQRPSRQPSRKSQEQLSGIGGAVPTGPPVVVMTPSPSLTRGAIASPFAAASAAAAAYSPLRGGGGTFSGPGGGAGGTTAEIGFHGGGGGGVVDGSMYPETIPGGSSDGDVYDSEDEDGEGDDDEGMCAVCFSRREAVAPAGCRHGLCTACAAELCRTVTTKPLLCPFCRQPVSDFVRVVPAPPVELTRAGSLRKST*
</t>
  </si>
  <si>
    <t>C_100040</t>
  </si>
  <si>
    <t xml:space="preserve">MLEATATAAWGLGAREHKGDKATFLGLSVDLSAPYYNNNNHASSGDSSPSNGSLADVPVNFDLFSGLPHAPPAPAAPAAQATANPQADYIAAILAAAAEAKGAQGGAAAYGATSDQMAKQAYAAAVAQQQHQQQVAAAQAQAQQQALLQHYLAQQQAQQHAQQHAQQLLMLQAQQQQVAAQRAAQQQAAQIAAAAQIAAVQRAQQLAAHQAAAQQAAMMQAYQAGAAVQAQRAAAQQAMQQLQAAAFLQQALLQIQQAQQNNKK*
</t>
  </si>
  <si>
    <t>C_100041</t>
  </si>
  <si>
    <t xml:space="preserve">PAVAHVPPNAHSPPPPPLTLTAASAKLRHNTLPTASVASTCLQYIVIVTPPAHTPATQCPPPGDVESPTPRPDATRPGPRGDTPAPVPTPHRALPPRSAPAGLRLSPVTATAPLRS*
</t>
  </si>
  <si>
    <t>C_100042</t>
  </si>
  <si>
    <t xml:space="preserve">MDSMAPMALGQRGPCVRTLQQRRTLRACPVSRGTVGRLVVRAVASPPKMDTEAAALKAKASGVQQPVYFADSVASVSMDEECSAFIDRDGDFMEVMCCDYGFRSGASRMYQQENDGRIPKNAFQLGWDNFKSELRSLRQSIRFDDYSTISEANPPRTPMSRAAYSVGQAALDSLDAVDRALEAAQVLEPLRPRAVTLDGVTRDSESGSKLINNCAEIRSKLKQLKLSNKAMWDREHAREQSGRGVETPWLIKGVYLSLCLLLDFLYENRPIQRFWFLETVARMPYFSYISMLHLYESLGWWRAGAELRKIHFAEEWNELHHLQIMESLGGDQLWFDRFAAQHAAILYYWILLGLYVFSPRLAYNFSELIEYHAVDTYGEFVDANEELLKSLPPPLVAAVYYRSQDLYMFDSFQTSQPMQNPRRPSCKTLYDVFKNICDDEMEHVKTMKACQDETVSQDIITRREDGPRVGL*
</t>
  </si>
  <si>
    <t>C_100043</t>
  </si>
  <si>
    <t xml:space="preserve">MGGLQLEQVVGQLVLLLGVGSLAAVVLVLASGGAAAEQVEQVTAAGAEAQQRVLTVSVGLPGA*
</t>
  </si>
  <si>
    <t>C_100044</t>
  </si>
  <si>
    <t xml:space="preserve">MCACAQALELTTQAGSGWARERQRFLQGSTSGPAAVAAAGGGGEDLDAVAVAAAELLLPLQHWRRVPRMEALAAAGLREAVSYTAVLQLSEPEWEELEAEMRL*
</t>
  </si>
  <si>
    <t>C_100045</t>
  </si>
  <si>
    <t xml:space="preserve">MQSGVLGRCPAGASRPVQREEPMRPVAAINARRCGMLASRLLGANAGSWLQCKAAATSGRRGLAPALKAAAVQEVGTVAGASTRPELPKNFELGAEERLYKWWESQGYFKPDPAATGEPFTIPMPPPNVTGKLHMGHAMFATLQVCPSAVAEAFVRLHEKGLIYRGQYMVNWSPGLRTAVSDLEVEYTEEQGTLYYFRYPVAGTDGSEFLPVATTRPETILGDTAVAVHPEDERYKHLIGRECEVPMSGGRRIPIIGDEYVDREFGTGALKITPGHDINDYEIGKRRGLPIINIMNKDATLNAAAGKYAGQERFKARKALWADMEAAGLVIKKEAHTSRIPRCQRSGGVVEPLVSEQWFVRMQPLAEPALAAVAKGDITIMPERFAKTYNNWLENIKDWCISRQLWWGHRIPVWYVFPSAEAAAASLEGRSEHYVVARSAEEAQRLAEAKHGAGVVLKQEEDVLDTWFSSGLWPFSTLGWPNTQAPDFQKFYPTQVLETGHDILFFWVARMIMMGIEFTGKAPFNTVYLHGLVRDEKGRKMSKSLGNVIDPLDTIGQYGTDALRFTLATGTAVGQDLNLSSERVTAARNFTNKLWNAGKFVLFNLAQVSEAEWESLRGVSLSSPADLQRLPLTERWIISLLHKTVDEVSERYDKYDYNTAGIAAYNFLWDEFADWAIEASKTRTYGGDAAAQAASRATLVYVFESVLRLLHPFMPFVTEELWQAIPHKGDALIVAPWPARSCPVDESALAHFEVLKGCVRSLRNARAEYNVEPGRKIGATLVVEDEATRKSIESELPVVCLLAKLDPVAVRLVGSAAEAGLDAAAAGSAVSLVVKDGVQVLLPLAGLFDVAKELARLGKQKAKLDKELGGISGKLNNPAFMSKASPEYVEEARAQEREVREKLTLVEQKIAQVTALQAAGSK*
</t>
  </si>
  <si>
    <t>C_100046</t>
  </si>
  <si>
    <t xml:space="preserve">MRMLQRGQSQLPKTPSHHMLSGPNPDFAANPPAGKVRVTPRTVSPSQASTRQSPTAVPQRHKPRHRSAGKRRATEPTGSPAARPPSTAPILTHVHSPTPPHVYQVPAAPPPSPPPPP
</t>
  </si>
  <si>
    <t>C_100047</t>
  </si>
  <si>
    <t xml:space="preserve">MVLDGKGAVGAGAGRIPGDFVLQPGWAMGRCPRRQPQGWGGGGHAGVRPGGSTPHALSSEVEAWGHILTRAPGWSNALRWQSSSRSQGAG*
</t>
  </si>
  <si>
    <t>C_100048</t>
  </si>
  <si>
    <t xml:space="preserve">MLAHAVQRSLGRLQRHSTRIAPFRTGRPSSSRMAARASSADRVVHVAHILLPLDQEPKAKELEEKLAGGAAFEELAREHSTCGSAKKGGELGWLSRGTFFPQFEAAAFAAPVGGITRATTGRGLHVIKVLAEKFQATIQQMNPEELYEMIHNPALLEDVQLVDVREDFEFSTSRIPGFKLMPLSRFSEWSGDITARLDPSKETVVLCHHGVRSMQMAQFLVSEGFTNVKNVVGGIDNYSRVDSSIPLY*
</t>
  </si>
  <si>
    <t>C_100049</t>
  </si>
  <si>
    <t xml:space="preserve">MQLAAGGCGCRRGSSRSSSRTSLLAAVLLGVVVIMAAHGGPLGASAQQQDDELEALDGAQVRGLFGGLNNINQNNKHNNNQNNNKNKNNNKNNNKNNNKQNPPPPSSPPPPSRSPPPPSPPPPSPSPARKPPPVFSYKKKLVYIQSDEQYNYNEGVNFCQSKGLFYVSYNDKVKKAPLRPLCYSNGKGCWVGGQVQNMCAYIDPHGNGGPYPEPCNFRHYVVCWGDLKKQRNNPAIFGNQQQQG*
</t>
  </si>
  <si>
    <t>C_100050</t>
  </si>
  <si>
    <t xml:space="preserve">MVVSAAWRRPTGGGSPPSPSPRPPSPSPPSPSPRPPSPSPPSPSPRPPSPSPPSPSPRPPSPSPPSPNPRPPSPSPPSPSPRPPSPSPPSPSPRPPSPSPPSPSPSPSPPSPSPPSPRPPRPSPRPPRRSPRPPSPRPPSPSPNLRPRPSPRRRSPPPPERKPCFKVFAWRKTLLYVQSEDRFTYNERNNPAIWDNNCPKNNKSQDSKKRDKNYD*
</t>
  </si>
  <si>
    <t>C_100051</t>
  </si>
  <si>
    <t xml:space="preserve">MSSLFVFLPRPAEKKFETFPYKKKWIIMQSTRRFNASEAARFCAQQGFNSPNFLNPRFREAEQELCYYNGKGCWLGGRVGAYCPVMAPDQNGLYGSEDCGNRHYALCYRAAKGPWKPDGTGGNPNGVGLFG*
</t>
  </si>
  <si>
    <t>C_100052</t>
  </si>
  <si>
    <t xml:space="preserve">MTVAQLAAIMMLPVFPKPESRSKEGPEGRLHDTAGSGAALAGRWVAKLVLLGLVVWLINSYGDDMHGAARHYLYAFGMYAFVGFLMDGPGAVAVEALGLQLVPTFDAPWLSTSLADFWGRRWNITTSSVLRTLVYDPIAEGRLLPDPAVAATGAAATGTGLTSGVNSRAASTAQLPGASAPEPADDTNADTDADTPNVNAKVRTDSAGPAAAATPKARVAQDGPTERRQAGGSSSGAAGGSSSRGAVGRPSMLRRQLGLHASFLVSGLVHEYLAWSITHIGWHWKWTLFFYMQAPLMTLEGLARRAWRRAGLPPPPRLLANLATVVVLEVMAYPLFFGFVETDTDLARRVVAAVSRNYQAALEPLRPLLAGAAAAALAGPGVGAWHP*
</t>
  </si>
  <si>
    <t>C_100053</t>
  </si>
  <si>
    <t xml:space="preserve">MEGEDVAAPAAAIAPGIITADRNGTAAAPPPDPGGKAQQPLPQEDFFAATAEMDEICKDLPAGGEGSNYKDVVLRIEFISSREVKAIISLTVIVIGAGVAITVYGKDNFLSGTVCIGITGLLLLLYLAAGLMLWLRRQRWDARRFRSYLTRMTELVAMLLLVAAWTVAGDGRRLERDCPNTCSNLLLCLFTITARGMTLWRGGPLTRWQHMGVALDKLARATRRWVVRRAREEEAARRLLQERFREEWRKNARDGAKQFRETAGAVPNARAAAGA*
</t>
  </si>
  <si>
    <t>C_100054</t>
  </si>
  <si>
    <t xml:space="preserve">PPRLSPPAPTHPAPLPPPSLPLPPAPPPPLPRPPASGPSLTSTHLARPPNPAPPCHARCPGPTAPAAPCSTGSRSRWPQWRSRTAPAQPTSTPRLCTHAPRPRAPSLDSRLAAPAPHTTCLPPPFPGPPSPSYPPDPACLLSHPPTPHPTLPPAARRLP
</t>
  </si>
  <si>
    <t>C_100055</t>
  </si>
  <si>
    <t xml:space="preserve">MVASAAAAAAAAVAGGPLAFAALGRNESAQLLVKRQGDILCLATQPPELGAALAPGGSEDGASAAGAAAGAGAAAGPGKAQQQPQQEQEQKPMTFTQRTRHSLGRVLAYVGQGLNCGLAAVGVEVSDDWSTG*
</t>
  </si>
  <si>
    <t>C_100056</t>
  </si>
  <si>
    <t xml:space="preserve">MTVPQITAVIYLPIFPKPPATHAKAVAGDRHGGGGRLYDNAGSAASLACRWVAKLVGLGLGLVVAGITVCADTMPRVLLHYLYALGLYFFVGFLMDGPGAVAVEALGLQLVPTFDAPWLSTSLADFWGRRWNITASSVLRTLVYDTIAEGRLVAAAKPEQQQEQQEEQKQPAAAVAPLATAAPAAHVDATAYAHMGRAVGSSPGGQPHVSPAASGPGRASGLRHESDAAPAQASESGAVSSSHSAGSKHSGTLDFDASEPLHQDPGSVRAIALSVDVTYLTEEAAKALAPDVEYRLREVIQPLYGFLNNSDPAKFVRATGAPDLYFVRDDTVPLEQITCAPLPKAPNATTVMPHWLFINGVQPXXXXXXXXXXXXXXXXXXXXREAALLLNPAVSLEPYLHSLMPPLLTCLMAKSLGDGPTCDHWALRDAAAAVVARICSRFGEPYYSLQVYRMIVADPVSDKSRSMLESLLQLTQNTDGRSATGLALLYQLGKMGIGPPSVVKANKAAAAAAAAATAAAAAANGKASSNGGAQSPPTGSGMAAASLSSPPGSGAKTPAASNGAVPGPVQAQVGKGRASSAAGAAGAAGAAAPAPRSVRAVLAESWREDADIGEVVGALTTLFGPAFLSRLPQPPQLPVMTL*
</t>
  </si>
  <si>
    <t>C_100057</t>
  </si>
  <si>
    <t xml:space="preserve">MSDNEEEWTMKQLKKLAIPVVPQPFDVLAEPEERPAAGDGAGKKKKKKKKGKTAAEEDDDEDEDEDAGAPAAQAGAGAKASAAGASGKASAAKGGAAGGGGSAVVQQSLFAWLYAQLVAVLVMLGLMKAAGGKRKKK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MNVIRPGRLGSR*
</t>
  </si>
  <si>
    <t>C_100058</t>
  </si>
  <si>
    <t xml:space="preserve">MQSLPAAHADVVAAVAVAGDVAVSAGYDGAVKLWSWPLPGSAGGGVVPRLRLLRHLVGHSGRVEALAAAPAGGGGGGVGGGMRLLASSGRDSTLKLWDLGSAADCADARELGSTYVYESVRSLAADWAGAEGGAAGRMLLGSRSGSVMLYQINAGATAGRKVASLRGHGDEVTAVQALEEAPPSAKLPMACLNVSAAGALSPAPAGSSPDDLVSQYKYTLRLGPGIATCMAGSEDESAVLVGGATGALWALRLVRGSAAAVEAAERVAAAAADEGCSAVGDLVVGVEEFSDDDYEEDEDDEDEDD*
</t>
  </si>
  <si>
    <t>C_100059</t>
  </si>
  <si>
    <t xml:space="preserve">MVSGAMLSNPLFLLASMALEEMLSGPFTALGPGGVFANPLFSPEMLSRAASRAPSIATTNTAGAQPDPASSPFAASAATTAALATRGDSSTSTSASAATGADVDESRSSRSSSLRSLASEDVAIIAMLRAAVRLGLGQLLGWANASAAELPAFPPPLQRRRRGARGGSGAGGAHYSPAALQGLRPLGEGPGGGGGYTRVVKARSLQQQQQQRQQQQEEQRQQEELAAGVGGQLEPDGGGEADAGAANGGPGASTSAGRRRAASAAGADGRGGGETGVSRGPLALPPLPLRPAMAKVTLRDLAPPPSRVAGGGGGAAAAAAFGSSAAKTDEDGARGGVPAELHAALQRQEEQRRRDAAAAVAAAAAAAAATAATAEAGTGAAVAEAGALDLKRSPAPMGADSTSAMETVAAALAAGADGAAAAESASAGRKRGSGAGAAPKGLGRYGHLLPLRHPRTHVQRYTGLFPARANGSNAGAVPCLPLRSQGLSARRGAAGVPPPAALPAGAAAAAAAGRARQSGTRSSDARHAPGQDGQHRQVDVGSGDAPGSGTSVGQVAEREGVEAGARPAAAVMTDAGVLLLLPNAPAGSNGSSSGSSNSNSSGNSSSGDASASGLAGRPPAVVTATAAAALVLAVIKQSAAGGPVGDAAAPGDAIASSAAAAAATAIAVATGATPTDAAAAALEQGTATSAAVTAAGSEAKDAVTSVAAEEKEKDEKDEKTEEEMKEAEEMKEGEEMKAEEEMKEGEVLPQVTAIGEPGVATDTTAEAATAPLPSSSAPAPATPALDSQPQPQPQNQPQPQPQPHPAPRIGRGLAPYSQRHPGSPSSPAYNPLAAYPGSPGAVSRAAQGYKPAGPWRAAVRAADSPAATSACASPAGPSSARSSAGGAPETAAVAAAVIPPPAMPLTPTLAAAAAAAAPAQVEAPTSAVMATAEVKMEAVAAAAGDGAAAATSAGASVDEGHRAGSGDSGSDSSSSGGAGGGGGSDCCVKSSTSDIAVAVLDGGIDDGQDGSADAGALKQAPTAAAPDAVAAAATAVSPTTTACVPSVAAQQAEHPSRHPEPELQAAAAAAPTAAPVVTPKLSQLPSLELMTGGGGGSDNDKQTMSTAAAVAAGAASSSASSSSESESGDLGRFLLGDLEESCSLSLAGSFMHLHTHQLPPHLQRLRAGSGSASGAAGSAAGSAAADGGAGMGAGGATAGSEAVVLLPPAPPSGALEAEADEDTGDEGMLAAEAEAAAAAVVCGGGGGGGGGNGSSSAGNSSSGVSPVVGPASGGTMVQADRGDLGSGGTVAAPPQADLDASGGGGGGGAAALRTPQRSVGMPDPFAGALPQSVVVLDIGERWRALLDDPRPAPSLPTVASGASGGASPPGSSVTAAAVSGAFGGGAAAEIMGMVKTAAMAAAATATAGAVAYTTAGGDGGVGGGGVAAALRSRVPSAAANAIAMQQSSCAVAAVAAMTAAVALAAVAASTPGSRRPSSTHLLAASLSRAALPAATGSTAMEEAPGAVPSAGAGCAGGGGGGGAARSCVSVQADDVALIEALMARLERVGGAAVELAAWGQEAAAQAAAM*
</t>
  </si>
  <si>
    <t>C_100060</t>
  </si>
  <si>
    <t xml:space="preserve">MMLSRAPKASFAPGARPRAVAPRSNRVRVVRVAATLTDLGEDGKILVAGASGGCGKRVVDVLSSRGVPVRALVRDVSKATSGSGLLAGVGSTTEVVRGDVFQYASLPPALDGCAAVVCCTGASDPRDPLGPFNVDFQGTLNLIAAAKQAGVKHFVLVTSIGADELINPLNLFWGVLFWKKRAEEELQRSGLTYTIVRPGGLKSKLGDGESAGNVVMAAPGTYGFPPRKSGSILRTQVAEVCVAALTEPAAANKVVEVIAEKDAPAKAWADLFSAVNWF*
</t>
  </si>
  <si>
    <t>C_100061</t>
  </si>
  <si>
    <t xml:space="preserve">MLVQESMVLSGCVGLTVMWVANFKLLAYTGNRGALAHPDVQASVLVWAALLVLPFFPAKSGRAPASSSSGVAALGVLLKLGVWLGLNVVLLAPQGVPPVARHVCYAVYMWMFVSLCLDAAMPLSGALLGAGQRGGGLALQPAMDGPYAATSVREFWGRRYNQIVSATLLETVYKPIVQGKWVAPAAIAPAPAPTVPAPARPVAGADTPANGNGIGTGSGEGKAAHNGAAAGAGVAVRAGPKAAAPAPGHAGSSSNSNSSGASGRPRTPMPVMLAAMGVSFFISGVMHEICIAFMCGGQLEGSYRMLGFFLVQPLMILVQDTATAVLMPKAFRESTPGRLLQTVVTLAMVLASAELFWAALESCRIDERGLQEVVGAMQQLAAAAARAGLLPAGGREEL*
</t>
  </si>
  <si>
    <t>C_100062</t>
  </si>
  <si>
    <t xml:space="preserve">MLSRAALRAAALAERVVSGSLAQSASQAISGLQGVGLAGASAQWLQRGLAHAWAGSSAPVLRLFSSAASPELQQEAQGLVIHPSAAARLRELQAEKPGEPLVLRIEVEGGGCSGFQYKFKLDGAVQEGDVVYETEGGRVACDTISLEFLRGATLEFEDTLMRAAFTISKNPNAEASCGCGSSFAAKMK*
</t>
  </si>
  <si>
    <t>C_100063</t>
  </si>
  <si>
    <t xml:space="preserve">MLNRDLQEVLADKLLFSAYMCLHHISELKKAAALSDHTTQIANARAVKGAMQRADDTVTGQLAGIKAEAQELLGQLEESYYSSRHKGRPTESGVSEQLRELCSLALESASHRK*
</t>
  </si>
  <si>
    <t>C_100064</t>
  </si>
  <si>
    <t xml:space="preserve">MLYSAKKGQLGTKSDFAADKWRITHKLGIQTRDLRLLDPNLSTTYPSAILCRDKAIVVNLEHLKAIITTSFVLVVNPEDEKVVRFINELKGRLSTATAGGMPQSRSFQALTDAERLKLAPGPSTLGVDLPFELKALEVCLDVMAGHLDFLTQELEASAYPALDSLANKVDAHSTVSTTGSRSSGSSSSASSDSSVEEAETAVVEMLLETYFMHVDNTYNKLQTLHEYIGDTEDLVNIKLDQHRNQLITIDLILTAFTTVLAMMTVVGAWFGMNLDSGLQQAPGLFTQVALGSSIIGVGLLMLFVFWLWRAKLIIY*
</t>
  </si>
  <si>
    <t>C_100065</t>
  </si>
  <si>
    <t xml:space="preserve">MRPASLLVVAGLALFVAASHSAHAQAANCKILYPPYSIHEEEAQYAEDPSGGGAFDFRMFASKHSNGADSLEFGRYTLYPEKDSGVHRHLEGDEWIYVLAGHGTYAYWAHENTEVTELPVHQGSVLFNPQGQLHKLTNTGTEPLYALILSKNLGGTEILAGWPELPTGGVGYVPELMPWETSCAPGHEPDEFYAAATTGEAFEQPAAEGEWTGGEDQHAEL*
</t>
  </si>
  <si>
    <t>C_100066</t>
  </si>
  <si>
    <t xml:space="preserve">MPEQVILKCLAAGISGKRGQARQAPPPPPLPAAGGTSCCWALHHHNEHDRPFHIDHIRAPPPPTPPPPAAAAAAPPARLMCLGNASGGYSRSLMPPDSSSCGRRGGAISVAAALAATVPPVAAPAAAAELGEGGSARNGEDGIAFSNSTAGGGGSCGSSSAWPLYLLDSGYLADMLQQQSLRSLDNNSSSAPRADSGIGDFYLSSRSTGRGGMDSDGPAVGKHAATTTATAATTDGSEAALGSGDGSGDDGADGDVGGGNAGDDDGGAMGASVSAAAVAIPRQLQRPFAAAATAVSVVAELWNRDRNGGGGGLGGQPSSPKPRSAAAPLSASPKPPPLPQVYKPLQFLFAPPVTAAASATTAAADTATATGAATAATAAVASGLLDIIAELDTMRQEAAAVAATAATAGPLSALRGLQHCSLGSDGRSRGSSSAGMVTVMDGGSCSSNGGGGSGSPATTVLVPAGLLSLASVEGAAAVAAPLMTGMEPSAGPAAAAGNTDNAGAALASSSVDPSASSRPNVAAKNALRANSSSSGGWTAVRGAMGAISERRMAKAQTKTKTLAVVPAPAAAKASGRNRR*
</t>
  </si>
  <si>
    <t>C_100067</t>
  </si>
  <si>
    <t xml:space="preserve">MLLPDLPPTVTAVSDPERFSGPCSALCFSLTPILPTFKPPGATTAAAKAKRIDFRQTLLNLCQREFEAACGLVSQAGSGDAPALKAGSTTTLSGSLQFLAYLYLHALLTDRIMLSCLLLVSTGGAGAAAPEAASDRLTGEAGRQRVECLTKALTIAGRQLDDCLAAQHRPLLDGLYEQLSALHASCSSSSNNSSGLPPDVVAALGKLLELRAGGWRGVGGALVASAPASAPSGAVPNDGGTQQPRSARTSGNGTPSASGTPSSSATRAAAGPGSGLRASSGGAPGLPPTPNGGVAAQAQRHPVLRRVAGMSGNGSGPVTPMGAMSSRGSSTNLDGMWNLAPDTYSDVRAQLLSQSVANSPATLEAMADELIECAVAASGGDALCPCWGGAAALVASSAGAVAGELDGVPAATAAPLSDEAWATAMQQQWDEQSRACDIYVRLAADALQNLGAETGAASSPAASSPAAVSPAGAAAGVANTGAAGSVTETGRTFRRLLLLTAQTHFERCLTALLPTASVSSTPNASPIGMSGASGSGEAAGRVVSPQPLRPGALGVGMPAAASTAAISPSPSPPPAGAGGTTPASTSGAAGARRAWADMPAATPAAASALPRARGMCHLLLGLLRRAVLTPRIVLHCAAALVDGAAAGSTGCMQCACILLAGAGKEAHEFKVAEAAAFESLVKRLQLLPDVQAGEAGQEGSAAVGRAVAVAAEQRRRFMAWLARSLKEN*
</t>
  </si>
  <si>
    <t>C_100068</t>
  </si>
  <si>
    <t xml:space="preserve">MQRATSETGGNQGDSAGGDAAASKRQRTCGAQYEQQPDEEDRQLEEDLKRSKTAYLFFKAEFLVIKMLNDELQLAGLRQVDHVSQAVHRLGDKYLCSAEKDELYTALVRVFEGLSCSAADAREAIQQWLALAFLARAHMAGSTRRLSYEPLTKAKLAELKAEVNTGGWPLQHAVKVLIAAAETSNGLSW*
</t>
  </si>
  <si>
    <t>C_100069</t>
  </si>
  <si>
    <t xml:space="preserve">MDSEAGGGLTKLPGDTVDLEEQQHAFHGQQQRRGSGKGDGEPVFQPISTGQSERDVSSSQGTGYEKVLLTLPPSHPEKCPSPPAAQPAAHAAELGQELAAAEIVTELTPRRPSVSLVTADGAAPPVDPGAPGLKGSARLAALTAALDKAPGSGFSKGSAPSVGTPTGGGLVSAAATSSAAAAADSRLLQHQQPESEQQQSSQARQQEQEQHQCEAQRRAEQAEDATGVAAGLNVTLVPNGLLGKGSFGRVYRGRYQGREVAVKVFSSEFATEGAINDKEVVDSLCAEVEVMELMQLNLAQLLHGDIGRVCTCGAQGSGPCSPYCPMSSRALPLVMVLDIAIDVARALAYLHPTVSHRDLKPANVLLTWSESAEALAASARSGGSGSAASGGGRRRRIVAKLSDFGISRMSHTLRATITPEAGTPAYIAPECFNPANWLVSCKSDMYAYGVLLWELLTSLEPWKGIPVARIAYRVALLRERLPLELVDQQRPEPVPARLPEIIAACFDEDPQRRPAAAELANELEGIRGVVLEQQRRRLEAEAAHRHGGGGLAAGPSGPWG*
</t>
  </si>
  <si>
    <t>C_100070</t>
  </si>
  <si>
    <t xml:space="preserve">MLRRVAQSCATMLSKQGAGAMDMAQPSTSAPMFNLANEALQAAGSGHGPAGTLLQFIRSKYTYKFKKAAPLPGLIYWKPSTPGTRHKISIDYAGLGVYTGPPHPELSAHVAKTGGRNNTGRITTRHRGGGAPKVVRDVDFDRQRVDGLPGVVQRLEADPGRSGWLALVKYSPEGQLPFYRYHLAPADVKAGDVLMSGHGAAIKPGNVLTLRDVPIGVPIHNIELVPGRGGQLARAASTSAVVTSKQDTHAVVRLPSSETRLIDLSCRATVGQVSNHLQRSINHGKAGSRRNLGWRPSVRGIAMNPIDHPHGGRTNGGRPSCTPWGVYTKGKRTRRRDASSNKFIITRAGGQPIEKFVQAKKWRARAKLEAKQRAAAGGGGKRS*
</t>
  </si>
  <si>
    <t>C_100071</t>
  </si>
  <si>
    <t xml:space="preserve">MAAGLAAVLSHSCGVMDGRGVATAANAMARLRYDDLALLEQLEQRSLVLMGVPAEALPSASASSARHAAVAVGRQQQQEQQQQTRWAVKPDRRRRDRASPAAASASAGAASSSAAVSAAVEASPAGAAAEAAAPSAAGPMTASELLALVSAFGSLGYRPSQTWLLSFTRCTAPHLTTYASTPESLPTLLSSLGNTGHRPPPAWLQSACAAAAPHLPSYSSAQLKALAAGLCAMRHLPDDPWVAAYLGASAQLLPGYSAAELTVTISSLAGLGCRPGDEWMEGFYARATAVVGTTGGLTGPQAASILASLSKLNCRPTSDWLNTVLLGTRRSLSDASAQQLTELAASLARLRFRPPEPWLQQYFNASFQRLPFYTPAQACTAAQALARLGRRPTKLWMEEFGRLLGAKLPLMPGGQQCEAVAALVDLGYVPSPAWLAGYEQHSNAQLASCTSDQLCLVLPALAKVNFRPQVSWLYSFIMSAYSQLDAFSSPQLALVFECLPALTPHGSWLDEIIQICAAEAAMRGAGPVGSSSAAAVSAAEVAEPDAVVVPVPGIAAAAAAVAAAPAAAPAQPASAGLFATGPLYGDGPGASAAAGNGVASTAAVGPIDANVPINGAAAPTDAALSAAATLPDTSTIQISSELVPSSDAVTLSAPYRFSASAGYGSAASEAAANAAAAATVLDLTDMQLAAVPIATPAAAAAAAAAGGRAAEGMNGRREGRGGRSDSGWGGPGGGGGAGGGSVGRGDLSSPSADLLRRPARVPRPAVAVLASSIEAADAVPTSSASASAPNPAPSVTPSSVTAGSAISSPYAPASPTASWSDADLLLPGSPDQQPQLLAQPRPPAQLLQRPRLRSAFSALPASSPAMEPIVAAGSSAAAASSARLDAVAAATAARVAAAAASRRPLTSAAPLGLQAMDATAAAAMAAGSAVAAALAAGAADDEVRVQYLDSASLNRLIGPPDGPPGPDFSGCQKRAMEAAARKARRGTNNLFSLGRVWTNELGGSDAGPDIVGGTGGGMPSPVPSPVG*
</t>
  </si>
  <si>
    <t>C_100072</t>
  </si>
  <si>
    <t xml:space="preserve">MVKTKGGRALNPADAFRKEQRKKEVQRNKMERKFIREGAKMRSDPESLKKELQELIDMEESATLPKNLKLKKKALQEAYDQALKRKKEEEIQAKSGGPQVALPGAAAGPVALRPEDSPYYHPTLNPSGAPPPGKGVGPSATNKEPSGPAIPVPKAPPLPAGPKPTMPPPPAAPPLPSGPRPGGPPATPLPPPDEPPPPVLPPPDHPPPGYVLPPPMAGPPMGMAKLPPPPMPPPPVLAAQAAAAATAAAKAADAAQPPAPGMAAPLPPPPGPPPGMPPPGPPPGMPLPPPPHMFMPPPGLPPPPHMMHPHMMSESRDGLPPWVTVPPHVMRSAPPQHAPAAATAAAAAAANPAAAAAATITGASTVAKRVPATQDKQLLSMVPAALRVRRDEAPKPKRPKTGRADAGSGFGLAPAKPGEEAAGGGAPAAAPISTDQKYLEFLATVADLGAFD*
</t>
  </si>
  <si>
    <t>C_100073</t>
  </si>
  <si>
    <t xml:space="preserve">MPSSTTTSFNAPPPAGPIEVAAPGAAVGPNQAHLAAVAQSRSMRAVGSKRASLVQADFVSEDELIALPFKPPSVWRYVYDVAAGTWELVLYILVMLLAVMLETNARYFRSGSEYDKWWVTLYKFTVVCYPAGLMVAQFMLLCEYTLRKYMYFRLLSFGIMVQYEKRKLWRSWYFVFFCCLWIILNVWAWWGLIEWWGRNGKSGPEVLSFAVFAVVNVVSFHLIIYYQRLMDAELHVLEPLQAYLMPDMVLVSENAVKKEGWRLLRALIFGYCWPGPRRYDVDWVRAQGIRITRAAHGGSPGPAQTAEDLNSEAQAKAEKTMGDEEGAYPKGGSIGGVMHPPEAEVAPKPAGSMVRSDAAAAASVASAAVVEGVQAPEIRTAGPVAEAAEHVMSPQAVGVTADATEAAAAAEKGHASGASHSASSPPSTPAAAKPAAADSLQAAGAKALHAAGTGAYAAGAATWGACRRAWVCCFRCYCACCCWGARMFSPKHYHSGLYALPMAMMATFSWHRVWPFRRDVSFIRGIFLAAFLASLMVAGGIVFGAWLAARSPPVCQWGLDACYDCNLYQEEYVQYDQVCDAGGYNITKAWVDPDYIDPNCTLGRSWFTNGMWDYNSTDSLAQPLLQGYLAGTMSYYAYVNGFEGLLKGFEGQYTQRFRELFTNYGFTEYDFIFIDDKAISDTQFIVAGTGRDIFLIFRGTDGITDTFITDLAGLCKSNQDFKATTTCIHDGFLSAYRTARDQVYAALIKVILGLKAARLPDGSSWYPKNTTLPQPFTMWLTGHSLGGALATLSALDLVVNQGLTIGGVYTFGSPRVGDDRFRIMYEQSGLANVTWRFVHRKDAIPQVDVPPKGVGNFQHVVPATMLEGGTCKAWPEEDCPSAGCGLSGADHLMPGYMANLRACLLAQAPQLPQLAASNCSIAMLPLWNGAFGNVKDP*
</t>
  </si>
  <si>
    <t>C_100074</t>
  </si>
  <si>
    <t xml:space="preserve">MCQRTLRAGTGLHARSAVRPARPRPGRSKVATVVCSAPVVPVTTTTSTSTSSTDTTQPELGWRTDLRTTYVLGAQLGVGSFGSVHKAFHAESGEQVAVKTLPKERPKLSRAKVLEKLQRELTLLDRLSDSPRVVQLMECFEDEDHVYIVTEACEGGDLQRFSDTYGPLTERCLALVALEVLQIVRSCHRLGIVHGDVKPANFCIKDEHRHPYAASPAALQRSPWLKAIDFGCSQLHYRHARLSKRSGTPVYMAPEIFKRDYSFEVDVWSTGVLLYQLYCRHFPFWAGDSYNRALSLDEVAKAITENAIRMDFGPWLVMSPEGLDFVRGCLTRDPAQRLTVDEALEHPWLQKFAGDCMGGLQGPLVETAAPAVANNIVRSPSQGGAPGPAQQQQEAEAQQQQPAGGRRDAAMAA*
</t>
  </si>
  <si>
    <t>C_100075</t>
  </si>
  <si>
    <t xml:space="preserve">MNAAKPCSLRGGPSTQAPQGLSPGVMSAIGKVQKAIRKAMMESGESGQCLPSLAEAIAGSSFLVTLRTGLPLGCESPDYLSTLRHSFLIVQDGPSSDMCIVVDPNFREQFTCTSMPASSVYAQTVANNVPQFFVGTIGTINALVCLLQSTLAEEAQALGLELPPWRSRSALLSKWLPRRFTDSVFMPPALEANLHPLLKSSLAA
</t>
  </si>
  <si>
    <t>C_100076</t>
  </si>
  <si>
    <t xml:space="preserve">MRAFPSFASSAAACMDGGGGGSSRGGGGAADDLPGGSSSMSCTSDTATAAPGSVQAPGRDQEKQAPPQPQAQPQPQQGLQKDSADDSGTKREAAAGAKAAPCAKPSAKFKPAANPTTKSGAKLAGGRDGAADAAADMDADAVARALHPPHVWVGAPGSSAARSLVCELWRLYESTGRRNGFTEVTREQFTQLLEQAPGVQVIIIXXXXXXXXXXXXXXXXXXXXXXXXXXXXXXXXXXXXXXXXXXXXXXXXXXXXXXXXXXXXXXXXXXXXXXXXXXXXXXXXXXXXXXXXXXXXXXXXXXXXXXXXXXXXXXXXXXXXXXXXXXXXXXXXXXXXXXXXXXXXXXXXXXXXXXXXXXXXXXXXXXXXXXXXXXXXXXXXXXXXXXXXXXXXXXXXXXXXXXXXXXXXXXXXXXXXXXXXXXXXXXXXXXXXXXGAVAAAAAGAEVAAADPAAADSQAKAATAGGRSSRGDGAVGGASVEPAAAAADVAPTSPFSSASVSAAPPQQQRNNEQQQSAVAPAPQQQQLLQRRQQLQPFEWLDLGPGHRFVKTHLGAVPHPLCLYLRGVGPLSHTLAGRLLSRHLDARSLLNDP*
</t>
  </si>
  <si>
    <t>C_100077</t>
  </si>
  <si>
    <t xml:space="preserve">MRPAPTTGHQIATNTIMVWCTCGAADCDHPDGSRLMALDSGEDLAKYEDADEDEEGGGGSEDGDKLDKLDAMVMEAAVVVRVERNVLPKQVYWYDQAIPRPQDREYRGIGTSWVPGPLARKDLGVWYKARIIKCDATAGTITVTYDVDNSQDEMYLLVAFTHFGVEPPSRGGWPVVLPDMERVATLGMPGASKSGKAKLKTAKRPRDELGDFVVPLDSERPPAKKPATAAAKASGGEAVTKKKAKAAPAAAEGSAAGGSGSGAAVKSGGGASVGTKPVPAAAKPAAVAPKKAGANAAAAKPANAAGKPAVAAKAAKRSAPVPVESEEEDEDGDDEDEKPDAATAPAPKPAPVQARPPAKAPAPAAAAAVPAATAAPKPSPPPLPQKPPQQKQPSASPAAPNVPAAVTSSDPRSRPATSTLAPAPASAPPRHEFEPLPLALTSPFPVFAFNEVDAEQPPNFDYLLHNEEAVAAELAAAQQMQPGVAAALKDLQDQASASQPRAVRQREEQEDAAAGKARRPPLSEPASYDASGRLLITRPLGLHECSPACRDALCRANMTLSLGLRRTLEVFRTPDRSWGVRCREPLSPGDFVAPLVGRLVPAAQLLLREQGPGPAAALGAGSALAAPGVVLLNHFFELWEAVYSRGLTWCDQHVRTWQLPPNPLAAALVDGSAYADLPRPPADSSIGSGSSNGAGGGGSSNGTTNPAPPASALRRPLGAMLALDTRRAGNVARFQHLFTMGHDSDELVAPELSRVDPSFVADVVKSGDKKTLIVDVRDAHEVAEGSIKSALNVPSSVFKSEDKSQLDAVIKEQLAGAEQVVVHCHFSKVRGPTCARALNERLKALGLDNAPEVRRVRRMCGRLHGQLQGRLGGGGAARAGLGPRAEVIGGSLVWGGVWRGTICQCWRQCQYYN*
</t>
  </si>
  <si>
    <t>C_100078</t>
  </si>
  <si>
    <t xml:space="preserve">MLVSDLDHTMVQNEDPRHTHLLAFNALHSKASPLLQVQAQEDLRAEGLNAKVVYSGGRDVDVLAAGSGKGGALAHLLRRLAGAGAAPTAGVQVNGDSGNDVELFQVEEEAKPEAAEAWDISFQMFALQRTSGNEATAAAASSSSSSSTAQQLQPMGPNRDLGSGRELRMRVTATATAATAAATATATADPGAAAPSSSPSGAEGSAAGSSTILVGIGSSSGSSSSGSSCSTVARRFEVRVLGTRLLDVSRAGDVALPPLEA*
</t>
  </si>
  <si>
    <t>C_100079</t>
  </si>
  <si>
    <t xml:space="preserve">MPDGIAQACERFPQSQMRRRHNAYDAWVDDPARYALAGANGRFSLPALARGFTVTVAQAAGSAALFVQQHRHLLQPLQQQLAGLGRAADGEASSLSGAGVA*
</t>
  </si>
  <si>
    <t>C_100080</t>
  </si>
  <si>
    <t xml:space="preserve">MTAPGLRRRRGAVPPKANTREPTKRTRGTTLLRLHQSRKHRNSSHH*
</t>
  </si>
  <si>
    <t>C_100081</t>
  </si>
  <si>
    <t xml:space="preserve">MAAPVTAAARAGGAGGVGSSAPVSGGSTPTKKAPGTGDSVKKGLARLGRKLLGSGGGGGGGANW*
</t>
  </si>
  <si>
    <t>C_100082</t>
  </si>
  <si>
    <t xml:space="preserve">RRPLPPRQPQSHPGHSQTRLPAPAHPHRRRPHPTRRSAHPAATHARCRR*
</t>
  </si>
  <si>
    <t>C_100083</t>
  </si>
  <si>
    <t xml:space="preserve">MSKTKDSFKSDESWERWNTHQTTMVEQEVFGSVLRFVQDPSSEHLGTTVWDASVVLAKWFEKNIRKGDFARSKVRGKRALELGAGMGLAGMAFAMVGANVVLTDTADVLPLLRINYETNLSPAAVRLARGHQHGTWADSAGTVEVQELDWTKPEQVAPLHPPYDYILAADCIYHEGLTEDFHRTVMQVTNEKSTVVVCNELRSHSVQGRFMSLFTATHSIKTVPHAKMDEKYQHPNIFIYIMKKKKKGTKAGAGETEEHEEEHEEAAGDVGAGLGATAPAAPVGAAPAEPFRGGGRE*
</t>
  </si>
  <si>
    <t>C_100084</t>
  </si>
  <si>
    <t xml:space="preserve">MRRQALKRLGRRQPPQQQLLLLRSSNPRHGVAPQLPGATAAAFGALVVAALVLGAAVAAPLPAAAATAAGPATAAAAAGGPQPKECWVVESAATRTCIRDDRKCLQGYGVYASQAACCAPGTAFPDGCAPPPPPSAQPCWVVDTYFPARLCRQSTTLCAAKDSGVQSWPSKDACCAKAGAFKEGCSAAAPPTPCYTVGEHWPKRTCELSTDIAVCNRGWGVYGTAEVCCSPGVAFPEGCSAPAAPAGPAATATPAAAAAAALQPKAAAAAPAAPLTAATAALPKRAGGPAVTPVEK*
</t>
  </si>
  <si>
    <t>C_100085</t>
  </si>
  <si>
    <t xml:space="preserve">MFRAGVAPPPSPSQLRQSAKAPSSGAGASLSGAATTGGMGQPASAGAGVLAGSGGDPGRQRRQVPGGPTQQPGIQNRKLRSGLVKQPLNRSAHPHPHPQQHHHHQAAAEETAAAAAAAANLQYRLYLQQHAWMGGVEGAEEGAEAEAVAAVAVAAAGGLQGAGGRPHTAPSVPRLQLGALHQPAGLEGSVGAGSLTTGWESAAAAALADGSVASSQAQMGNGLVGPSAAAWAAAEQSAARAAAAAGTRSAAKAPQDEDSEAADSGVADGVIRGLSLVPQPAVSPRKDPHEAQQVAGGRPGEAAGGGSTAQVAYPLSARGPGARQVGSGTSRASAPSVSANTNVNAAAAGGALSLRLSSARPTAPGRGGSALQAQPSSGAALSTAFSVAAPGFAAGAIMTPTAVAAAAVPLPAMPSVYMPSPSAIPPRERYRGILERVGRMAEHSRQERPAAAPAPAXXXXXXXXXXXXXXXXXXXXXXXXXXXXXXXXXXXXXXXXXXXXXXXXXXXXXXXXXXXXXXXXXXXXXXXXXXXXXXXXXXXXXXXXXXXXXXXXXXXXXXXXXXXXXXXXXXXXXXXXXXXXXXXXXXXXXXXAAVSAPGSASARRRAADEEAAAEAARALGPEEHAVWQLTRALDELGRFSCLDAVAGHTSGMTDGSVLAEVDARIAAMQRQNQLAQAAWGPGGTRRRGLLPPPPPAFPVAAARAYLSAASGGVVGLEALEEVVRTMRGKLQVLVGREGGDLRQAAADVLASMGAASPPPPPPQHPQSQPQSRYPSPGTSFKLASGAVAAAFGGSPAGGSPPSAPSRSASTSGARHASGGGAPPSRMSSNGAGGAWSGAPPGTAAARIRAGSSMRSLKVSFSKLSPELVATALAEDDEEDGKSAPAVAAGGSGAAGSDGVRPSAAAALDPSANPYPSLTSPGNSDTAAYVDSLLSLPGLPRGQAGLPLQGRTSLGGNTAFGLVGHGGPMPGSGEGSASVLHPMQSAFFGRMSVSGVGGGSGAAAFISPAATSRGGGATTSGAGGGGGGGGGGGLLTSSSGLDQAWALLESLMIQLHDSHAARADLVAGVEADQQQQQQQLGSGGVAGGGPGKGGSVVAGGAKTPRIGGTPAGGGLSAAAAMAAASASGVGGGGGSGGGAQFRGRSAVD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MRGHGTGAGAGAGAGGGSVRRSGSSRPGAAAGADGGGGRGGLPSKRGGKPGSPKRQRGSGAAAAAAGATSRLAVVTSMPMSAAAAAAAAGPAGGGLHGLELLDEAGSEPDACSTPGASIAGESEPGGEELIYTHAPGHTSGDGGQQQQQQQQQYQPYQPYQPQPGLRSPLGGGSGGGGLRPQSAAHHLAHCST*
</t>
  </si>
  <si>
    <t>C_100086</t>
  </si>
  <si>
    <t xml:space="preserve">MLTSQAGSSMAARLSTLTTEATRKVVPLEPQHQHHHHQHHYDDDDDGDDRAPSTSGPANHAPAGRGRGRAAPGRGRGRGRHAVPPPARQPGLRYEKEVVPLAREAERDLLPDGHPNTPYRRLAYQLRQAATVQELQALMRAHRDDTNVWGPHHTALTVHRLSALLYPRAVAAGAADADDPELTDARATANGMXXXXXXXXXXXXXXXXXXSGSNGRSSSGGLNANQQQRIDPALKAAANSMLNSLSTRLTKPAVRQAEAVIAVCVRELLRPRGDKLARVAAADPVLFGRLVRALAVLMPRHAPLWVEVQRLTLASLLAARSERQGGERQGAGGWDGSAGGGSGGGSSGGSGAVRLWGPSSDGSTGKGPSSAAASAAAAAEPLPDASAADLINVAFGLAASGHVLPPVFDALREALLAQPLAGAAGPEALASLVWAWARAQQPPGMLSRRALEAFEPLLEAAPARPLGRLLWAMGVLGLRNQAFLAAAAAAITRRQLVFASPQELVNVTWAFSQLGFRVVPGGWGPGGAGDAAGAGEAATGPGAGSGRRRGPQRGPRAGQEEESEDGVEDEEGQGQAEEEEVRHGSGRRGGRRGAGVATSLAAARAAVESAGFDEDESASASAAAAAAAAEQLRPLPLAAVQDSVAARTAARAAAPPPEHGTPAALYRWLAHCYLHSFTGSASKWTMSDSQLAALAAAFAAAGYANRPLFYTMGRMAMRRLPTLTPADFTQLIGAFARVRLRHDALLERACELAEARSRDFTPQQQAQVLWVVQALLPRARFAALAAAFRQQRQEGQQWQQRQEGQQQRRPWQAREEQGGDDDGDGSAWGGVVAVEAGGRFAVAAAPPPGWEGPRPGDPLRQQRQQLAAARRGVERVPVPLLPLDVPAHLLADADWESDLEDDDDEFDFENSESNNRSYGSDYDGSGGGVDLGGEQGAAGGRARASAVDGTMWGGRRRNSMRSVDELEEWGAAAQ*
</t>
  </si>
  <si>
    <t>C_100087</t>
  </si>
  <si>
    <t xml:space="preserve">MLPVAHVPVVLQEELRKLRRRDAALQMQLADRSLEALELRRELASASAAAEPSVVQLKQLMLDPAVAREFARLRAELEAAQAELATAREELTAVTFTQESKVGRQLMAKCRSLQEENEEMGRELAEGKAQAAEAAEALARAHADDMRAAYRELEDHCLVMEDEAEELQREVFALRARVSELERDAGLPPSLPLGAGMGGGGMGMFGV*
</t>
  </si>
  <si>
    <t>C_100088</t>
  </si>
  <si>
    <t xml:space="preserve">MPMPPIVQGAACRLAPPSPSQPPPAPPPEPLPGASRPPRPHRPTSPTQAPVRIPAQQKPKPTPANGSPSPRAHPDTASPPVRSRNAPPVPDGKLPAPAPPTPARPDPHPVPILVMHTPSIAPPDAIPRTRPARTPRPPPAPCPIPPSPSVASTPPHRNPTPPRPAPPHPNRKNHCHNTHAPQPTPPSPAPPSPTPPSPT
</t>
  </si>
  <si>
    <t>C_100089</t>
  </si>
  <si>
    <t xml:space="preserve">MPRGTGEGSVRGGAANAAAAAAGANGDAARAPSRPPPLPALLSQLTEVQACPMKGRLASMLQGVWAGHQRSLIKIMLHGEDCSFMLEQVGEVWHRLSHPNVVGCYAAETFATTALAAAPSELAALLPEPPPPDPELPADDPAALTLQSWFVLERCDAGSLAVLLQQRYSQLQLQQQAAAAAAALAAAPPASASTPQAGGRRAPPSKERSLGAMSFAKKLGRLSRGSRRKSNATMPAEAHATAEAHATAAAAAAAAAAAADVTPSASGAATPAARSGGGASSGADEGSGLGDLPSSLVTGMTDGGGTGTTAMSEAAETPPHATTTRKAAAGAAAAPDVAGAVADIAAAAARGGGGAAAGEAGVASNAALAAAADGDHVSSGVATTAARRSSCCDGEREHNELLYGRVSEHSDVTTIDGFNSTTVLLAAAAAGRDGGGGVEYGSSLPTIPPGAQARSSLGLHGAAGATAAAADSSNHTVWSSSMRQSTGFMTSSSAHTAFTLGPTPAAGSAASAGTFTGLAAHCNASANGSNHNGNGHNGNGNFASGSLHGANGAFRPASAVSLTPTTTQSGRSYFGGAAAAAAGAARMPLTRLSEQQSDGDTCKAASAVAALVAESGVITLPANSEGGLVPPFNVTATAVAIIGGGGAAAAGGGAAAGVAPRGIGGTMLGGTNTQLVSGGVIVNAIDGGGSAAAAALATHSRKLNGSLSAQQQNISGGEMSATSRALAGLASWPESPPEEGATAAAAAVAGALHGARVGGLCGGGGSAVIAGMSPVASGTMSSYRRRGSGIARAVLVGGLRSALAEPPAAAAASAHAAKSGRAAPHAAGSGSFGDVAASGGGNRSGVSYPAQALAAARLPGDSGLAALPPLLLPLPADHAGITVEFPAAADVPAAAAAAGMPPAPAPPAAPLPPPQTTQGGRRSSSLPVIRRVAKLTDPWLALARLPAECAGGPWSPEVAAATGVTSGCDVAHLAPELLLSGRLHPSSDVFSLGMLLYRMLSPTGEAPYAKMKPAEVAYKVAACGMRPAFSPAVPEPLRRLVEDMWASDPAARPTVPQLRMRLSDLAAAAPALQRQWRERHAIFGAVATVPITAVAVVPLVGEAHDVAHRWADAAGIRLPRTSVSSRGGGGGGAGGYAAAGTVMAAEGSVGGSSGFARSSRGAAAGGAGWPVYQSVSVGYRSDATAHAYDGGAPSATGHHTGGGGGGNVGGGSYVTSGGHTSTTGGTSNLMMAAGGAAASSGLSAVVAAAPYHHAQFAAANRSNSNHSGGGVAGGGGGGYHGRMTVAQYGRKDSRALDPL*
</t>
  </si>
  <si>
    <t>C_100090</t>
  </si>
  <si>
    <t xml:space="preserve">MPASRGAGNCTDRATTSIDMDVNITLNGQPYAGRQINGYGFIGNCSNPIDLYRHNASRGDDRFNMVWFKKENSNTTEDGNLFGAAPNVFISRVPPAADALRSLVLYPSPADSVPICCDLVYNPPPPADFFTQGTFCRTPAPPPPSPPSPPNSPPPATRRASPPPRRTPPRKQLPK*
</t>
  </si>
  <si>
    <t>C_100091</t>
  </si>
  <si>
    <t xml:space="preserve">MYPPPTTRIGNCTDRATTCIDMDVNITLNGQPYAGRQINGYGFIGNCSNPNDLYRHNASRGDDRFNMIWFNKENSNTTEDGNLFGAAPNVFVSRVPPAADALRSLVLYPSPEDSVPICCDLVYNPPPPADFFTQGTFCRTPAPPPPSPPSPPNSPPPAIRRASPPPRRTPPRKQLPK*
</t>
  </si>
  <si>
    <t>C_100092</t>
  </si>
  <si>
    <t xml:space="preserve">MRSALLPRPRVGLQRSVAPSRRPAVAQCCFGPRNLSLGSKCPYRVLGLTPDESVDDESIKVLAFRRKAKQMHPDVSDDPLAALSFMEVQHAYQTLLDPEKRAKYDKSLQAPRANSQVLSYLNARSAARHGVPPSRVPSRAPYMDRPELYSTMLELLQQVKSCAKHLEKEITGKDGRRASASSGAGASFARAAASGAGTAQYYGGSDSSSYASMGSMDGLPPSAAAAVAAAAAASNSSSSGSSGRDSPFSSEPPCVGRRVVVDADCGEAECCEPWLYYAAAAAEEQEQAQARRTTAARRRA*
</t>
  </si>
  <si>
    <t>C_100093</t>
  </si>
  <si>
    <t xml:space="preserve">MPPSKKKGGKAPKEPAADGAPVSAASAPARARSSLAEFEEWMTKAGITWDTSVISLRAGDGDAAGKAQPATPEAPWAVYAVTDVPTGHVLATLPRGAVLSAASCGLRDVLRAERLGGGLALVAAVMYEAARGPASKWHGYLRSLPAREYLPVFWSARQLQQLAGTDLADKAEEDRASMAADFSTHLAPLLSRYPGRLGHLAAGWSLEAFMHAASWVASRAFYVDDTHGDALVPLADVFNHKAARVDLGEGSGWSAGFVVAEQEDAKRMQKKMKRAREEQEQQEAGTEGEEEGEGEDEDMEEEGDSEGGEGDSDDEEEEDEEGEEGAAAAVAAVGLEGAAARVAAVQGLGISEHVRGRWRLLAERAVAVGGGAGRNLHLDIGICAGERGGVELLDIVAAQPLAGGTEVYNTYGEHSNAELVNKYGFALPYNAFDEILLDKGAVLEAAEQLLAAAAGGGKKALKRRTQFLEKFSLGWSLQPXXXXXXXXXXXXXXXXXEEEEEGEEGEEEEWDLDVTAPLREAHEQEQQAAAAAAAAAAGRGVKRSAAEAAEGAAGEEAAQAEDGGKQQPQPQQPAAKRAKGADGAAANTAKAGKGDKGEEQKEGEDELEDGGEDEEEKEEEEEDEEGDGLPGDVAIPAFATALPPAEASAAAASGGAKGKGKGKAAAAAAAAAAAAGDKKKKGAKGAKGAKGPEAAAAEEPEGGGGGGDGLWSEGMRRLLLRAVEARLQCYPTTLQQDEQELAAAAEGGAAAAEEEVEEEEEAAKSKAKGKGKKKDADNGGAGGGGAHSCSPAEAAAARSCALWLRLGEKRLLAEVAAALRGGGEGVGAGAGAGAAASKRTAGVHTSSRFPPPPPSDPLIQTIHLSDILPVVRCVNPVEAQFVHKHVFFGRIGGYGLKQLGLCVRPGDTVVDVGSNIGNFAMWLLKELQIDLLKIDAVKSEWDILQGISDTDWARVRQAVIEVHLGGDVSRLDKVVNLLKAKGFANVRTGWPGTPTFLAYKQYGMMKASAPAASPPVRSHT*
</t>
  </si>
  <si>
    <t>C_100094</t>
  </si>
  <si>
    <t xml:space="preserve">MLERLLRRAVGGLPPRRAAATATLATAYAAAVEEVGEDPGALALAAAALGAGGKLVWQEHILLAAQAACSLLLESGVFPAALAHGAVAELVPLLTTIGRVLRCLWKEARMRLVRPTTMSDLDRQAACGVVARLPVSGASAGGCWKLVVASLLQQLYAARDVAAPAAQQQQQQQQQQQQQQKQQQQQQQQQQKQQQQELHQQQPSEQREQQPRTMSDGSRSGEANGSGIGATAISADAGTEQGADSAADGNAAADAAADAASYAAADEASDDAPVAIKSAYLWLLPDRIDPAWLAAAGGAPPAGTAAHVQQDAMHTLLTLLCVPSLFAAPAEPCLASPLAALDAALEAASAQENFFKCVLQAWFAFHAADLKETDWQMQVLTGGANASISSTSSISNSAMTGSDGGRAAVTGGAGERQAGAAARGGSGDDDDKGDWPPAEERLLATVFLEEWAEQVGAASVLCLHGYGEVFHQIKRAAACGGSAGAAAAAAGVEGGCRKAARGPGGSGSAGASTSGGSAGGHGGGSAQELSIDVGGPRRPLTDTEHAVVARRVLDLMEVQSFCVVWCRMGSGVWLCPPDALPCLFLPPWALAYLERWGPLHERPWLQGLLLPAPAGGVDKWSMPNYEAAAAVRAAAHPLMAEQVARGQDAFSKLVLRIQKRIFEENWEALRWTPAALRLACDALEVDAAARGKAAAAAAGAGAAAGDGASGSGPAAGASGSAAGGAQSAPSLVAAPTVCGNSFCRSLDGPSALIAPGAGKTCSRCRRLTYCCGACQLEHWTQGRHRKACSELVKLNQMRQARGATPL*
</t>
  </si>
  <si>
    <t>C_100095</t>
  </si>
  <si>
    <t xml:space="preserve">MLLLLSLLLSRLLVRLLATLLADTTADAAAGPAATAAATADTADGEADGGEGRPSKRRRRHGSTTNALIKELKGLLDSSLLDKPTARPRALPRATSLGSPGGGLPPAVAAWASGAADAGSAEAASPEAAAAKAGSKRKAAAAPGGGGSPEPLDSEAAAVLAAAVAATGVAGDGGGGAKRQTRSSSATARRSASADMAVAAAAAKGAKAAAAGSAGAGKAAVAAPRDRGKDASXXXXXXXXXXXXXXXXXXXXXXXXXXXXXXXXXXXXXXXXXXXXXXXXXXXXXXXXXXXXXXXXXXXXXXXXXXXXXXXXXXXXXXXXXXXXXXXRPDVAAVPPPAAPPPRTAPIYFPGRRHGGSGGGSGTGRAGGGDASGCGKAVGMGMATRLAFEPSAQPAEATTAEVVKAASEGAAEAHDGGSNGGSGLVFGYIQPPPLAAAAAGAAIALAAESSQPGDTDGDHDHFVYDGDDSDDDGGGIFASDGGGGGGGGYCRRLLYGLAKGGGCGREGGGKEAAGGGGREGGGKEAGGKGGAGKDAARGSRDGGKGGGGSKGAAAAGKEEGRGAAKAGSSKPKAAGEAAADAAAAGDSIRGAALSTVGCSQVVPSCAFSRKLGAPRLYWGPLFQCPNPPAPAPGELAARRAAGPSAAELARMGVCVHEAQPLDEAAAAVAAAAADATAASVRQAHADLWERHWSKPPPPPPSAAAGAAAAAAAGGQKGEGGGGGGSGGGRGSSRPAGAARPPAASGSLRTTRARSAARDAGGGGGGGGGGGGGGAGAGGEREGSGGGCGGGGSKSVSPGGSGSASPVAARADADAEDCANVDVDVKVSADSNGGATAAAVAVAKAAGAGEVKAAATKAAAEAAMDSAAAPEPEVKLEASGPKPKPEPQPKPEPQPRPEPQSKSEPEPQLMEVDAGAVVEAAERQETEVAVEVKEEAEGKALSAAAAVVQAAEAPGAAEAAAQEVEVEAEAAAEPVDAQPAPQPMETDATAPENAGADADAGAAATATAAAAATATAVAADADVRMEDAAEEGGAAAACDAEATTAAALVGAAEAKVPPEAPEDAPEAKAAAAEAKREEGAEPAARAAAAGDAEPAAGAAAAGDAAPQPEGQEQAAGRQAEQSAAADTGAGEESRAADAEEEAELTLAEEAAAEAAAALSKPEPAPERPQRPQRLRRPRQEPGTAGGSGGGSRPKERTPAAGRESRQESGSDPGSKSESESGSGSGSEEEDEVELRSSERRRSRRLEKDSIAALALAALEAEAAEARRRLADAAEDAADAASKLFPWDLDIAVETRTQLAAIAAAAAAGGEGDGGGSGDGGGGGGVMAARQAAVWRTLGVLDARLGDMTAVLGVDAMGCRVRRCWGGEAEAAFAARMQQRDRNLDQLLRDSNGGALQYGRGEIVSYYYNVWKTRATAEADRWHEDRIAAANRSRSPSPAPPPNGKNGGGSGESGKNGSSGKGTGKEGGKRSSAPTPAPQGGGKEGGAGGSAGKEGGKSKAKEAGRKDKEKEKEKEKKVAGKEGGSKDRKKR*
</t>
  </si>
  <si>
    <t>C_100096</t>
  </si>
  <si>
    <t xml:space="preserve">MAVLYEDYQPVDLAIPYLPGFLGFREAAAYKVGVVCGYPAVGVAKNLLVVDGLDRWEVRRQLEARRQAQQQEQAQAKQGQAQDGQEQARGQEADLQAAAAEAQRRGQGPVPGHRLSLASAVELVARCCLHRIPEPIRQADLRSRQWLRTHLPPGAATAAAADASAATAAGAGFLTSGASPLVG*
</t>
  </si>
  <si>
    <t>C_100097</t>
  </si>
  <si>
    <t xml:space="preserve">MQTTLKQQRASGRVSARQPFRSAAVARPRRSTVRVQASAAPLNDGLGFETMRDGIKVAAKETLLTPRFYTTDFDEMEQLFSKEINPNLDMEELNACLNEFRNDYNKVHFVRNETFKAAADKVTGETRRIFIEFLERSCTAEFSGFLLYKELARRMKASSPEVAEMFLLMSRDEARHAGFLNKALSDFNLALDLGFLTKNRTYTYFKPKFIIYATFLSEKIGYWRYITIYRHLQRNPDNQFYPLFEYFENWCQDENRHGDFLAACLKAKPELLNTFEAKLWSKFFCLSVYITMYLNDHQRTKFYESLGLNTRQFNQHVIIETNRATERLFPVVPDVEDPRFFEILNKMVDVNAKLVELSASSSPLAGLQKLPLLERMASYCLQLLFFKEKDVGSVDIAGSGASRNLAY*
</t>
  </si>
  <si>
    <t>C_100098</t>
  </si>
  <si>
    <t xml:space="preserve">MSLGRSDTLVAGACTNNSLEALRLGVLSLNGSSDAGQLGALLQASWAGLSSIPVDIVPVGFGTAGWEAAVAGQGFTAWTSTPATAAAAAAASLDLPPAMLLSDPELVWLDLLPMLRSGAVLYDGRLVALPYAVEAPLLLYRRDALERLGSGPAATWPELVALLQRLKQLDTQTQTQAQAQTGNSSSSSSSSLGSNGTTAATTEGAAAASAVAAPPTWGFCNALPSGCDRDADLLLSIWASAALPALPPPTSRAELQRLLDSQLRDGLAAPALAWALGVYRQLLAAAPPGSGHGRCTRPRVEAALARCAVVLGPSSGIKAALWRLSQGSSSSSGAGNGSSSSAGNGTSTSGGGGGGGARRRLRHDGAPLELEDGEGGAGVALTTMLPGSVLAADPVTGALRPCAGVGQAVGSSSGSSSGSSSSSSGSGVYLACRHLVVLPGLQATEPDRVVMGVSPQPLAFTAVPDSPALPLAAAATATAAAAAAYTNSTSTGRRLLAAEAPAAAASSAAAAAPPGVAPSVAVYLGNEVLALHINASAPPPQQYAAWRLLAAALSPGAVWPAVVAPTEGGATALSATLDGNPLTFTALPNRAAGFATPAASASASGMPAAAAAAASGADATSDGGGLDDTTAIAKETLRAIAALYTARRAEVTQGFIRSLHLSFPPAAASDGGDAGGGGGSAGVLRGAALAGLIVALTVVGVVAVTLLLLRARRWALLQDLRKKLRFLDRASAAPGYGPDTTLMLTDVQDSTQLWCIILISLDWPQELLDTELCGMVKNTAATAAAAVAAAAAASTAPPGAGGGGYLLSTAGGQRTYDQYGLASVGHGSGGDGGAAVAANSALASSLVAMHFPGVVLGTGAGGGGGGGSAFASNDGDRRMGGGSSNGGGGGACGMDGDGGGGAFLDSNGGLLSSHSAAVVARAGGGGGGGGYAELDGGEAAVAAAAAAAALDEPWGLQAVDEERADSDEHLADVFLASSRVTGGGGGDGGGIPGSTGATAAAGAAAAAGTFGMSRRLVRRSRTFSTMQALMAAVQERPLWSGGGGAAAVTGGGGTGGHPMQGIRRSGGIARAPPPSADVTAWGGGGGGGGGFLMSADGYRAGGGGAATTDGAWPLHSPPGNWRQRGPSPPLALMGPRPHPHQQHYHQVVQPGPGGVGSPSAGLPHGPLGFRAPRSTGGGSSDHGNGSRHVNGIEMGHLPASPTSPHRMLGGSGRGSGVGSGASPRGATRHCCRRRG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TAGHGQRRRAARSDDGSGGDVDGDGSSGAGDGTDGGFCDASTRSSTFDGGANGAAASGAAGGVSSGGGLSGGGGGGGGHALLAAAHRIILGGALDGWQGPGAAVTRSAAAAMQHAATGSTGSDSITTDGTASTASMDLPFSSTALDAVQARRSSRLTDWQPPQQASTAAAAAAAAAAAAAAQQSPKSGGRRSLHLGDGGADGPAVMGSAGAATSRRAASGSAIAVPRFLTAASGLPAGGGGAGGTGGVRRSMTGTRTESGGGMVGTTNEGWGSSAGNAAAAAGGGGSSSLRTGRSSLTGFGGFTCGGGGAALYPHLEGSTPGSSVRGYDTGQSSQVQGWDAAEAPAADGHGGGDLRGGRSAGGRSATAGAGASPAGAAGGGLWGTDARRRLLHVVPPPLLLSMDTDSIGVCADDTEGLEDTGAEDLEAGGSADTARHGSGAAPAAAVAADAAVPSAITAPLASDGDVGGNFGGDGNGDGDGDGGESGDAGAVLSPFVRSAGSDHGAESDSGEGGGRAAAAATAGLRSSPSWRRGVSRSASVNNIPSGAAAAAVAAGGAAAASSGGAGTGSGFTGFASVSVSGAPALAAPPAALRGRSNTSLLPRRQRALTEYVQSPLGRSASKGPTAPWEQGPEEGESSEPYTSALVAVAAAAVVMPVAAAAAGTAAALGIDGSGGVDSSSSRLKRLGSGSHGMRSGPARALAIAAGIFGFGESKSTGAAAGAGAAGTGAAALANLRATLEQQVGNDAAGSSFPGVAVRPLSRSGSGLQYSGRIPALARVGNSPGLRGGVDIDGRRHSVGSASRLASPSAAAAVAAALPRHSSSGAPSTPAGDRPSSSSNISNSVRVRLLQATVGIDGGSGGGGGGSPRRFSRRRSSTHSDPGGPVPLPAGHLPTIAAGSAYGGMSSTGYGGVDGAGAPWGSGVVVGSGRMLAGLDALAEAYSTAAAQQAAAAAAVNGGGGGSAAAGSQPASGRTTPAGGSRWSLAARAARTSVSQSLAAALHGAAGSAAGSAGQHDSRMLLDGRCSDGRVFNPLYNAGGTNPGGPGYGYGYGSVHGAGPGSTAAGTSTALLTQYGRDSTAYDAMGASAALLSLHGIEVGNASNGNNPNGPGGGGGGSQQLIGGSNTGALAPPLVQTVAAPSSGSRPRDSGLLAPYPGVSRDLPGAGRDSNTGRLLTALGTAFRSKRASRGGWAGQDSGGVGASSRRLFGSRAGSGALGGGGGGGGPESMGASSRDGGGAAAAAAAAAAAAGPATFLEAMLQMATGAVGSPAGSKASYATNAHISPSYGPQHVQPQQLLSACVLPSTDEAAGVRVMSGGTAAAASNTVGGASGGENAAAGAALANRRSTSGGRNRLRRSITPLGLLLGTFGTGTSGASGVDGSGGSIITGGGGTCAGGLGRSAVGGFRSVRGLHRFIPWGSGASRDGGHRAESACSNDVAEHTVPSGGGKPRQSLASPLQYALSGNSVIDAPRLRGSTAAVSSPRSRHALLAAAAQRAAGGGGVVSVGGFPSVFTAHGVGPMSTPGQDSATGEAGSSVLGDTRTDSHPSPMPRLAPFSGAATIHGAATTHGTSTDTETLGGTPRDGQYGAASIQPAPSAPMPLTSASAAGQSPQRSPYAPGGAFIPGQRFGTGIVTPTVPPPPPQFPLPPPPPPPPALRSLSLLRQGLVSGFPLNGGGGSGGGSGGGSGSGGTVLHLSPRLSSRLELEPVEEGVPAAAASLARGGGAAAGSASVSGGIAASAGAAATSPPGTAEPSLASPGVSAAAAGVAAGAAGAAAADTGGMLYLLGVGVKMAAPSSLTSDVDLTPRPSGGGDGGGGSESALQLSCDDGTPPHPQPPQPRRSVSGIPATAAQLPIAAAVSAGGTAEPGPASPAVAPVRSATSVHLQVLREGGAVVALPDAAASRGGSGVSGGVYGGGGGVPSARPVHMSSLMNRAMAAPGSASGGAAGSAIRSLGGGGGGCGGGSSRTGGSGAATSTSGGLITADSLEGAPRAGSARSGSMLLPSHGPSGRRSSSPIVLPSRAAAQTHSAGLPRQAALSVLAAAAAGGGAGTGTATATLSTGSSAIPWPASYSGFPTGPSPPPLQQQQQQQLLTSRAPGPAVSVSLMPLSQLPQHLPNALQPLQAQQGARGFTHRSGASSQSRPRVSPQSAQARLGGSARGPGVLSDVATTPAAAAAAAAAAAGGGGATWDVDLGGVWSGVPASEDPLLDEADVLSSMGAAGAAPLTHSYHTISATATAAAAAARSGHTSFTVMGAGGGGGAGIAVGTGSGVISGAGGGGYGGGYGGDGYGGGGSTAGGCLLASGLSISVSRVALPAALTLTAPSPLATATAAVLEACASGAPAHGGPGTPRGGLTSRRTSLHKKGLYGPAGAVSDFPICFRGFRVRCGLHSGLEPGRDVFYTKVTGRRGYAGPAMALAKTVSDLVPGGMVVMTAAAFARLQPWPSPDALPGAIVWSRGRYRVNVGEGVGAASVEVDLFQLLCPQLLARQPHLEARPWRGAEQVLPGVLAAPLGRLALVQVQAAGVQVLSAWDVDVARASLQVFAGVATEVLPAWGGFPAALDMQAGSLLAAFREPALALGFLHALIDVARDAAWPEELLQHELGEPLAIPPPQASGGATDGRMSPLPPGWGSSQVSPPPAFRGLRLRCAAEVANVRVDLGCATAAALYEARDAKAFKSLRRMTRLAHMGEVLCSGRLLAEVLAGPPAALAALHELLAFSPITPAAGGVPERGGGFGGGGGKDVDTSTRGLAVPVSPLPQRYSVYAAAAQQSGRLSPQPAPHALLRTPQPSGRLTSPPSATLMGLAAAAAASGHGMAAAAADGDVNGDGGLHGLASPLFGAGSGAVTPPLSPPAPTPTPAGGGAGATATTGYGMAAAAAAVAPAPHRLTGKEASRAAVYLCTRRRQVRRSGMGDAAFAMVGSVGGVYGNGMYGASAALYGGQSNASGGGAAALAAAAGSNAGMGVHGAAFASNYSAGASSHAGGR*
</t>
  </si>
  <si>
    <t>C_100099</t>
  </si>
  <si>
    <t xml:space="preserve">MISGVGGGIGGSSAGGGAFPAAAGSAQAEAEAQLVVEECVLVAAHVELGGSASSVDLVDVGLQPALHRLNGHIYLSVRCLPPCAQFELGPNAHLCHPISMTPPADTCC*
</t>
  </si>
  <si>
    <t>C_100100</t>
  </si>
  <si>
    <t xml:space="preserve">MLRRLLHRAVQAAEQASALSTSASHLESTLQHQLGRSCSAAAIDGRHVAVWRQQSCGPSFAAQRHLTHISERLTSSSGRACPDAAQGVSALRMPWSLAHTPRGLFGAARPLVNPQIHAHDKYKKENPQPANSFLLGRFVTDRNGIIWHRQANYRHARHAKSASQLTRLKRWKPLAPAFAAKLRKLGFSERYWAAPDPQDVPGFHSPRGRVERPRRSAVPDMDHTTGEPALRQSWQPPNRQRLR*
</t>
  </si>
  <si>
    <t>C_100101</t>
  </si>
  <si>
    <t xml:space="preserve">MTGRRALTAAVGAVCRAAAPVECRLTAAAAAVPSLLVPTSPAALWTASESVQPSLRLAEEARALSHAHATTSSRGFFTAYTPASKVFRQRKLVGWTPEQLYAVVSRVEDYHLFVPWCQKSRVTRPPGPLPPPHQLRQQQQQQQHLRSQGAAAAAAGRAAGAAAATASGAGGGGVATADRAQGQGQGQGQAGPSYMEAELEVGFQLLVERYTSQIYLTPGRAVRSAVPDSSLFDHLDSTWTMEPGPAPATCWLSFHVDFAFRSQLHGYLADLFFSEVVKQMSNAFEGRCARLYGPSSLLSPPRPRTGGAAHTHTHTHQQHQQQPHTHTHQHPAHSSTARAGSSTSSSNSPARPMSPKAPAGSSGTDSGTGSPGKTAAAAAAAAGAVAAGR*
</t>
  </si>
  <si>
    <t>C_100102</t>
  </si>
  <si>
    <t xml:space="preserve">MAVAVLSGPTRAAHARDRLSAQPAAEALIHHQQPYQQPHHHQQQHRSAGAVANPVLSDLAAAPAXLEPAX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RGEREGGEGGEDMGGVDDAFTTESNGVVVDTGVTEDDRLRASLLVQMLRYTVPFMVISGLFWMIHTWILDPLPNKFRRQEFIRCTSRRRA*
</t>
  </si>
  <si>
    <t>C_100103</t>
  </si>
  <si>
    <t xml:space="preserve">MVSWVDGQQVPYELAYARWLTGWVLRLAADAGIEEPSEELRITARGQHVERWKVPRNSYPEGRTAYLQWREDLKKAHAATTTRLMAEAGYPEESCKRVEKLILKKALKKTEGQIVEDALCLVFLERQFAEFFPKLLEQAAAAGGDPAAAQAEADAKMVDILQKSWKKMGPLGRAAAGKLPLGEREAALVGRALAG*
</t>
  </si>
  <si>
    <t>C_100104</t>
  </si>
  <si>
    <t xml:space="preserve">MLPRRPHLTPPEAVPAASAAPAAPAGLSAARESYSPPTEQPAEVGGREGQQAAAIVDVSQQAAAATPSPTPEAPQPATATTVALKWDEDSRLEASGAWLWRLEAYRGNTTGTSTDSSSGGGNSSGGRSGGSAAFRAGGKLLEDLYADVAPAWVVRAVRGAAAGGPRGAALAAAVLAAARHGDGDALELLSRAAVAAGGVNSLVGGEDAAAAEAASAAARDVAAVGLTLGLIAGEVPLPLVQRLLGCNAACGGGGDGAAGEVSHELLRWLRQAGADTGPAGWAYAAAAGHLDAPSSSSSSSSSSCSSAAVPDEGCSISCIGGSSDSSSMQVMRLLTELGVPLGPGAAADLWRLPPPLFAAYTAQLLTSAAGGDNGGDGGRGGGEGNAVVGLGPLADAGALFAIARRLDAATAATTDAAAATTATATALGNAAPGSAAADGAEAAAADGTEAAAAAPAAAVSRRTAAAQTRVACLLAAGLRPPAPPKPPAQPHTRPESELQPVSSHGPDGASAAPSPCGSALLVADGHGAQTSPSRVNRPTAVLVAAAPSQREITPATPSAAVAASLTPGAPPPALSLSPAAALRESLQRVPHFKADRAAREAAAAVEVAISAGEAAEEAAEEAEGAAEAAFDSYEEKMYDGALMEAEKTRELVATAEAEAARAAGAVAATKRACAAWTAALEECSRVAAAEEAEAKRVRQAQAARVAEAARLAAGSGGAVAGGEALVPTIKMCSGGAAGASGVAAAKVKKALETARLAAQVRAAQVGGLLTETRRTARELGSVGDFIVAEAAALAAAAEAEKAAEAACKAARAAAAAVLAARGTPAAAVHHTPTTRGEKLAAAVAAAEAAATQAREQRDKVRAAVRVPRAALRDVRRANAAAARAARALEQMEANEKPLATALAAVAAEVAVEAAPAGRTAGSGGKGESAAQAAWSKAVTAADAYLSAPPRPPKSGSRTAAAAAAV*
</t>
  </si>
  <si>
    <t xml:space="preserve">MTVSCFCLQDVQDDAAAQRETHITLNIPGCHVPWASAHTAPSEGGVYQYSVVKHFRRSGGQDGLLQLINGVLTVTVNDSATNAVLASATVDQLQGFAIGQNTWSTEGLDLVPAAEVPEGVPKARSARLAFASIALQERPLPEGADAAALAAAPPPPEAELPPLLPYSYVSGEAAEKGNMVELVVSGLSPLPPNLQAAADAAGGKLHVTVGLALPGGGPAVAVSLAVAGGRVAAPAFRRELLPPGCLQALQYALEDGLPVVLEVARYVSAEGMADPAFEGYHAAAAAPALAAGLGAAGATEAAAEGLSLTAWAASGAKTCLPPYTAPAGKPKPVEAEVPPAGTCLWEKAGAQLAVSLRFARPVVPAWRPPPPPPRPLLELIPPRDLTPKPPPTTAVDEFKAKVRVIARALAEEYKAVLPPPDASVAAAAAGGGAEGRHKALIFELNRSGKYAQMRDSLKTAVVSLVREKYRKSGSMSPNEMALLYNDLYGSLLAAVHSSLNDLVDAAAARPRAPPPAPVPDKQRLGELLELAAQAEAMGDTDRAELLHQRRLLAKNDAQVWYEYGTYCLRRGGAKRGRAEECFREALALEPAHRGALLALLGCSVAAGRNTDPAYLESAEAAAHRLLDVAGRSSLDAWAALAVVYRAYGEAKRAELASCEQEMARLEKQQLAAAAAAASAGVSPSPSYGEGRAGGNGGGVPATEPSTASAGSVAGSAGELQARSFISLANTLLESLALPAEAALALELAAGLRHWPSVGPDTRTLHALAGALAEQALARAAGGGAASAAAEAMLTPGSSVLSMMRADAGEAVSSVAAEAAWRCRLLVAQLHKARGATDEAIRFYQEYIEAARSSGRLAEVPLSAWLELAEAYAARGQARFAADVFLLGASARPGCAVLWRGAGRCFVGAEELGPADMALSEANVLDPEDPEAWGWLALVALREGRAEVAVKLMPESCSARLLLARCLVAQRCXXXXXXXXXXXXXXXXXXVCVCE*
</t>
  </si>
  <si>
    <t>C_100106</t>
  </si>
  <si>
    <t xml:space="preserve">MRSTPPYQPPPILAARQKPANRPAHPPKDPNPTPKQPPPRSHALGPQGLDYGYLSRVFTSSMAVSSAPSYDGTEPARDVLRLKGRAAVLLLAGGQGTRLGSAAPKGCYDIGLPSHKSLFQLQAERLLRTQQLAAAATGTAAVDVKPLRWYIMTSAFTHEETVAHFEQHNYFGLKQEQVCKLILEAPGRLAKAPDGNGGVYLALARSGLLEEMAVAGVEALDCYCVDNALARLGDPRFIGYCHGGAGGGAGADVGARVVAKAYPEEKVGVFARRAGAAAASGPASALCVLEYSELDPARAAATDPATGHLYFNWSNICMHYFSVPWLRRVASELLAGGGSAYHVARKRIPSVSGPRTALVEVDRREEFAPVKNAPGSASDSPDTARAALLSLHVGWVKAAGGAVACAEGVEVSPLLSYGGEGLGQVVGGKSYDTPWADELQRPAA*
</t>
  </si>
  <si>
    <t>C_100107</t>
  </si>
  <si>
    <t xml:space="preserve">MPPHRIKTLLVMHVLLNLCVVAGCVGKSSDWGLKQELVTALAHTQLLEHAARALLHVAQATPAASSTAATGTATATGPTDEDWACVSQTAYILFNTVTYLTEDPNIVSLCPRPRENDTQYDATQTPEKVRLLEQLRPLLAGRCVQVVLAWAGLCAVVTAQQRAGGGGSGKEGAAPARSQLGYGLPPELMRPLQPLQQVETPNESSHMAAVAAETLAAVLQATVSGPCDLAIAQPPLGYDRLPHRQPQPQRPSAGPSAAGSAAPEGPAAVPYSAVHAYGLLKEVWYGLACDSSKHMGNLCTATTVMARLLTEMRPRQAAVLLPGWWRLLAQKPSMLAHRKRVAQDAGELLRLQLNAPPPAAWAAGVTDAASVAAASVDWPPEPVEVQSTEAAIAAKAAASLARGRDPSYSLRCALDAGLLSAMERCLRAPQAWRQADSASNLLYVVNCALRYSGVWPAVLARGLLQQAVSLIATMGAAARLLEATDTLVDMIALASQPGTGIIAQRSAWGYLCTYLAAMLEQVADVRALRENAQQQQREGQQEQGRPEQQPLQQAHTDAAAIDATAASSTPLHLNSVLEQVVDSKDGSVKPSTCSIAWMAAAGGLPAAGSAADRQQRLLASFAVYQWLPTLAKATEDALRASIAAAKRGVATERRLSQALLTAVLDLLQSYWTLFEHMARAATQSWAKSTARRQQQLQQQQQPPPPELVLQCLAPLPVQQLAAAHGRQDIVDYLDALAEGVREVFMKECGQVQAGLHDLMVAEAAAATAVTATGEPSAACGGEDGSGGRSGSSSNTTSGGRQGSSSGGPVFEHKLCCNPHCCSLDGPSALIPSRSGKTCVRCRAATYCCGACQLADWRERHSGTCSGAAAVAAGGAAKAGAEKA*
</t>
  </si>
  <si>
    <t>C_100108</t>
  </si>
  <si>
    <t xml:space="preserve">MHYCSAAEQSEWESVLGRHEDGGAGGGGFATGGGGSGSGTGPVTRANPLTVTPAAPSAPVPSAAAEGMAAATLGSSPATQQLSSGNPIPHYSTSNAGSNGISNSNSLSANGHQVSAGRALAGAFFSSAPRDAPRPPLQLHLALELGSHCTRAVLHDGLTELARVTYDSMLGQQQAGATAATSSDSSSSAHGGGSGSGAELQPASVARTLESLRRVMAAASAAAAQLAAGAAAGKSVRTCAANAAAAANSAAQEQTPLDVGASATLDQGLGGAAPSTPGQLLVGGPEVGGVRLTGRMVATAAVRSAAPASREALATAAAQVVGCSLEVLSGSAAATAAPAGTSIPLGCVALHASALAVSAAGRSAGGGDTPADARGAPTPHGLEACVQLAEEVVRQHCAGQPWLTPPPSSQTVIAAAPAASPTFPRRLAFLPVFTGGTVTTVAALHLRLLWYERTAVHGCRLTAADVRQVMTKLAAPGGAPAAMAAYGWLTAARAETLAAGCGGLLGVMAACGVDEVVVSEADLLDGLLESVLEAP*
</t>
  </si>
  <si>
    <t>C_100109</t>
  </si>
  <si>
    <t xml:space="preserve">MALAPRLRPRLRPHPHPHPCPRSHPRPRPALQLQPLLQLQLRLLLLLQRLPQRLPLRPRPCQRPLGRPCLRPAAGSQPGRRPPLHAPATQPGVHVGSRPSPVPCTCGSLHQSPIHCPS
</t>
  </si>
  <si>
    <t>C_100110</t>
  </si>
  <si>
    <t xml:space="preserve">TSASKAPDVYFAFSTPHAGPRPCTPIHAPPSTQLLTSAQPIREAQANLGTNGGEDDASSALA*
</t>
  </si>
  <si>
    <t>C_100111</t>
  </si>
  <si>
    <t xml:space="preserve">RPSLLPQKTQKAPRGPIRRSSIPSEPARTLQSPPEPLRARQSPSEPARALQSLPELFRVRQSPPEADADPSKGHPAKQTGLQPPPLLLPRAPHRSTRHDSTRSSFYQRSLRGAPAASLPASPSLGEARGPRGPSRSGRSRPPSDRSGRSRPSSRRGPRGPSLPPSPPPSLRPPPR
</t>
  </si>
  <si>
    <t>C_100112</t>
  </si>
  <si>
    <t xml:space="preserve">MVAAAAAAAQQQQVGAAGGDGGVDEAAAASAHPAGAADAPLAAMNTVSNSSGGRDEGDAMAVAPAAKGVAAAAAAAPGAGPAVAAGLPAAAVPTASRVGGAAHTGGGGGPKRGRAASGSGGGRGSGRGHGGGGTAGPAAGGGGGEGAAAGRPGPA*
</t>
  </si>
  <si>
    <t>C_100113</t>
  </si>
  <si>
    <t xml:space="preserve">MSQAALLEKKLDLSLDDLIKQAHTSNKPAAKGAGRGAGNAPKVVGKAAGRAPVAVKAGAAGKRQLIRAKRQAPAAAAPAAQRRAPKVLQAKQTTTLKKGAAPAARAGRARAPVAVGRAANVRQNLARRIVSKAVAPKQLAAAPRQRAVVQKARAAANAALAPRQRQPVARQQAPRQPRQQIVYAAPAPAPRRQQPQPRQQQVQVQQPRQRPQQVQQQKAPVSLTRRMRQQRQDRQQVQQRAPLRVQAQPVQQQQRRGGQQQQQQQVVVRRVVPAPRQQQQRQMLGRVQQGGVRKNQQQQQQQAPQRRAPVFTGANNNAGGRRRGGGQQQPQQQQARTIVVQRQHLQQAPARGNNRQAGGNRGRPQQQQQRQRAPVYVAQQQPQGGRGGGGGGRGRRGRR*
</t>
  </si>
  <si>
    <t>C_100114</t>
  </si>
  <si>
    <t xml:space="preserve">MARLLTELRPRQAAVLLPSWWQLLAQEPSMLIEGYRLARDAGELLRLQLNAPPPAAWAAGVTDAASAAAASVDWPSGTSEAQGTGIVAQRSAGGYLCTYLAAMLEQVADVRALRENAQQQQQREWQQEQGRPEQQPLHQAHTDAAATDAAAAAAAPALYLNSVLERLGHKDGSVKPSTCSIAWMAAAGGLPAAGSTADRQQQLLASFAVYQWLPTLAKATEDALQGSVAAAERAARPLLQALLSTARQQQQQQQQQQPPPPELVLQCLAPLPVQQLAAAHGRQDIVDYLDAVAEGVREELLIEGGGCSGGYCYGRALSSLRRRGRQWWSQWQQQQYH*
</t>
  </si>
  <si>
    <t>C_100115</t>
  </si>
  <si>
    <t xml:space="preserve">MQAAAPNLRLLRLDAVGSATYFRGLELGPAPATLGPGFPRLRVCELGLSRATSTQDQTPVQRRGSTLELLRRTVGGSPALRCLDVSGAMGLLDQTAIQVAVLDSASPSIAAFTRGVLQQDGGPDVAAAFGAARAAGAWVRRQGDGRADDDENGEDEEREALLAATAAADVLEAAEAALLRASGAATGTASGSGAAAAATATASRGGASAAGRGAVHGAPASTLNLRMPGDGDCRLRLCASLRPALRAALVGPLRELRASRSVLASDAGLHGLARLLGGTLQVLDVSESTHVTDAGLLHVAYGCTALRSLDVSATGITDWGVRRLMALAGPPPLQQQGQRAGGAAAGAAGAAVSGSWAGQQVVRRRRRQGVIDLVSDSGGDDEDEDVQAGCGGGALGGNAVSAGAGVGCRRLTYLDISKCRGVDRATRHAAAEGLQQLRQQLGLWATT*
</t>
  </si>
  <si>
    <t>C_100116</t>
  </si>
  <si>
    <t xml:space="preserve">MTRLLALPVLLVEDGAARRQLRQRQGAAVGTGAANAAAQLQVAAAAAAAAADRDEEEQQEEVEAQRLHAARCRGRRWVRRERRPGALAARAAAAAAAALGAAAVGGPRQAVTSATADDSVGGVGGANGALPDGAGGAAVRSLCLGGVEPAGLSPEGLLELLGAGCPGLTSLELSQCDGLVKSDLLRPALASGLPQLQHLDLSYCVLSGLDRILQAALAPRQLLPAAATATAATATAGGAGGAGGGGGAAAGPVAGAEDVIVVEDEEAEAAGAAAPAAAASGGAAAGGGRSGSAAAAAAGAAGAYALPCPLRVLRARECPRLGVGTVRGGAVMGR*
</t>
  </si>
  <si>
    <t>C_100117</t>
  </si>
  <si>
    <t xml:space="preserve">MSVALGTADSKFSAAVDSFMTVSRTAKDGEAIMAIGIDSEPSPATLEEITRVKGVIEVTIFKEVAPPQR*
</t>
  </si>
  <si>
    <t>C_100118</t>
  </si>
  <si>
    <t xml:space="preserve">MGASAVTRAVFEASHGRLKVVGRAGVGVDNVDLAAATEAGCLVVNAPTANTVAAAEHGIALLCAMARNIPQADASMKAGSWDRSAYVGTSLAGKTIAVYGFGKVGSEVSRRARGLGLTVVAYDPYASAEKAAAQGVQLVTFDEALQALGDIANLPCH*
</t>
  </si>
  <si>
    <t>C_100119</t>
  </si>
  <si>
    <t xml:space="preserve">MAATSPGPRWAGYSEPNPGAPAIPVSDVGPSYLVSARKLKRPASELQADAGALATQNAQQFVSSNFTPAPMARPASAAFDGTEVRPAKRHAASVGPHTGPWWMKAGPGARNGTGAGAGSGGASGVVPPPGTLGAAADAQRGGGSPLGSVLRLGASSRLGGAVQGGAAPDASGANVAAEAGAAGAGGATTDAGRAQWSRAVRLSASTIRPPSHGYGYSVGYGAAQQQQQPPAMKRRPLKRWYEGDEEGADDDVLEVVPGAAPAPATTAAAPALAAPSGGLFGQAAATALALATPPPAPKPGAGAGAAGAAGAAAGTGAAPTFPGFSMGAAPAAPAADKAAAGEPSAAVSAKPAATHGGADAAKAAAPAAGNLFGSLAPSAAPAGTGSTPAAAAAGGAATSTTPAFTGSFTFGGVTPTAATTPGASAASGAAASAEAVPGAAAAPPAASPAAASGTPTTATEATINAAASTAAAPAATTSFSFGGGASLAPAATGQFAFGGGSTAPAALAGGAPAGGFTFGGALGGAANLFGAKPADAAPSASEDAAAKPAVPLFGAPAATTALGTAPTSFTFGGVAASAPAAATGTAAATTTAPAAAPALSLSFGSSAAAPTSAAASVAAPANPFAAATAGSTPSFSFGAAPPASTTAPSTAAAIAGASASTTPSASAPTSLPAFGAPASGATGTPSFTFGGGVPGFGAAATTGAAAGTAGTSAATAAPAAAAGSAAPAAPAFAGFGAAAAAGAGAGAAPSGGLGGAAASGIPAFGASQPAASGFGAAAAASQQATGAPVSTAPASTGFGGFGAAPAAGSGPAFGAAGSGFGAGAPTGSTAGFGSSGGAAPTAAFGATGAAGAAPTPAFGVTPAFGAGAPAATGGFGGFGAGASKPAAPTFGAAGPTFGAAPAPAAGGFGAPAAPTPAFGSGGGAAPAFGASGFGAAQPAAPTPGFGAGASTGFGGTSSPAFGAPAPGTTTGFGGFGAPAAQPAPAAPAPGFGAGMPSFGGAAPGFGAAPAGPNFGGAVPAFGQAAPAGAPVFGAAPAGGDGFNMGAGGGDRRRVTASRNKGRR*
</t>
  </si>
  <si>
    <t>C_100120</t>
  </si>
  <si>
    <t xml:space="preserve">MLQSLKLCHSAVSKSSLPCRATRAPPVILGKPCKFVASSVPRPSGARRCAAASSSTPEVGELSAASDADDLDAPSTSGRNSPSAGPNNDIVVILVEPKRGENIGAAARGMKNFGLRELRLVRPAGGEWPNEKARAVAARAVDLIDAAKVYDDLDAALADLQYVYAASGRPRAQDKLAKDVVLLRQVQDALPPAGTRIGVMFGREDNGLYNDELVRANAILTIDTDPNFYSLNLGQAVLITCYELFRAPRRPGLGAKRDPASRREVEGMLGRLFAALEARAFFTQYNRDVLQFAIRGFFDRVSTLSRQDVAAVRQVLKALQRTPSSGSSSGSGSGSSSSSGSSSSSSSSSSSSGSGEAGSKSPPSSDSEKQR*
</t>
  </si>
  <si>
    <t>C_100121</t>
  </si>
  <si>
    <t xml:space="preserve">MMLHATAPLTGKAVACKGSRSVPCVAPRTTARRLPVARATSTESDEIALLEKALSIAKERAAKAKEVAAAPPATAAGGYSGPGFTIKTFNAISPVGLERFPAGKYVVSGDDAKLPASPMAIMLRSHQLKQEEVPPTVRCIVRCGAGVNNIPVPKMTELGIPVFNTPGANANAVKELVICGLLLASRGILEGNKYTEEVIYKEENMDYDKVAKRIEKDKAKFVGCEIEGKTLGVVGLGAIGGRVVNAALALGMKVVGYDPVLSLDAAWKLPGDRMARAESLEDLLKVSDYVTVHVPYIKGATHHMINGTNLKQCKPNVSFLNFSRTEIIDGEALRDMYKAGRLTGKYISDFADPFLSGHPKHLVIPHLGASTEEAEDNSAAMAAETVKDFLETGTIRNSVNFPQTVLDKKPGHIGGRLCIVNKNEAGVLGQITTFLGTQNINIEQQINTSRGDIAYTVLDFGKVEDPAGLQAGLAKACPAIISSRFIGNVFDDELGQPGTYFYVKWANSA*
</t>
  </si>
  <si>
    <t>C_100122</t>
  </si>
  <si>
    <t xml:space="preserve">MFSLRTLRALPACQAGRSSQMAVVRFGGVRTAPARSMAVRNSNQDMESRTTTSDAKAEHAAQQAAASSSSSSSSGASSSNNSNSNSSSSNNAGSAGSSGSDGDYVSAFGLRISKDDLLTIALAVAISYGIRSFVAEPRFIPSLSMYPTFDVGDRLIAEKVTYRFIREPVPGDVIIFHPPKEISPETGPLGFLADDNVYIKRVVAVEGDTIEVRNGRTYVNGVARSEPFIAESPLYEMPRLLVPPGDVFVMGDNRNNSYDSHLWGPLPKENIVGRAVAKYWPPWKAGGLDDYTGVLAASTGPQQGTTAKAASSS*
</t>
  </si>
  <si>
    <t>C_100123</t>
  </si>
  <si>
    <t xml:space="preserve">MASVIRLAVAEAIRAETSGADQINLLAFLMCMTDTQLSVLRETDTSEFFVKFVRASKALRAGATAGPVVESTSRAGGIAGAPAAEHPRDQQAPSPTSSAPSPLTLCRSSSCGFSRRYSLALLLLLRAFMASPTCMTVVERPTWMIGMDGMQC*
</t>
  </si>
  <si>
    <t>C_100124</t>
  </si>
  <si>
    <t xml:space="preserve">MTARAAAAGHTCHALAL*
</t>
  </si>
  <si>
    <t>C_100125</t>
  </si>
  <si>
    <t xml:space="preserve">MVVAGVLSSLIGFTLQFTKLAALDSSSRQYARDSYAGKGLCWSVTVLALILLMPGSRSGLASGLNETLGYVAVAAAAPVYGLLEPLAVSCGWVVPLTDLSPACRTAAEAAAAAAAAAATATAAGLXXXXXXXXXXXXXXXXXXXXXXXXXXXXXXXXXXXXXXXXXXXXXXXXXXXXXXXXXXXXXXXXXXXXXXXXXXXXXXXXXXXXXXXXXXXXXXXXXXXXXXXXXXXXXXXXXXXXXXXXXXXXXXXXXXXXXXXXXPRGKAGGVELKSFGWKGRLSGGGGGTGGSSSTEAADGVRYARVRGDECPQPGIAAGGGGGSSTLNGHGDAGGGSSNGGGPQPMLQPVLLPVSTPPAVIYRRQQLAEPGEEKEGREDSGVFYPVMPAAMADHARDWAQRQRRDGGGGDGDGDGGDGASPESQGLLAAASDAVPPPTTTTTGTHHRHPLPHPQQAGARRHPPASASSSHALAVAMSAFRFWRDLGYAVGSLGGPAADALGVEATLLAAAGLCLGMAGAVGWRYEEVAPAPGDGDSGGSHSAWH*
</t>
  </si>
  <si>
    <t>C_100126</t>
  </si>
  <si>
    <t xml:space="preserve">MSYAGAPAGGLPVVMAVMSTWKRADIFPYIQEVRDQQLSFNGTNVLKVDMANYGFYLQSMRNPYQPDQVWWDQAIHLTQQGACDMGGDMAAAWAASGLQPW*
</t>
  </si>
  <si>
    <t>C_100127</t>
  </si>
  <si>
    <t xml:space="preserve">MAQAWPKAKPKLTQEAFDEAVTTNIEDFDMSRDDAIKSAIEEFNVQGYDMSAVVTNLAGNDMQSHPIAVASQGLKEACDGKGSLAEALEALATSLKEFTADPAAPAAPGTGTAGKAGGSGAAGATGAAAAGPGALTQEAYVIAHKGGAMQSLLAACRQLLAAGQADQEQLLQIGATG*
</t>
  </si>
  <si>
    <t>C_100128</t>
  </si>
  <si>
    <t xml:space="preserve">MPPRRARVPATLESRIKQGLQYFADLREDTAADVARAKDLRDALLEADVNIISNTGILSGIVAAHAWAARALAVAVLNDSAYVALVATAMKLRELLSSQPGDPVCDWQDRLVRALLRADTLAVYARLCVRTLAPTRGAAARRSVRPPDAAKADLVWRVLKSLSTIARFVDNSLRQELLTALAHTQLLEHAARALLHAAQSIQPASSAGTSGAAAASGTGLPPDSWTTVSGVATTFADVLSCLPGMQMPARCGAGVYLCAYLAAMLEQVADLRALHEGAQQQQQRGKQQAAAVDATATAAISTPLHLNSVLEQVVDSKDGSVKPSTCSIAWMAAAGGLPAAGSTAYRQQQLLTSFAVYQWLPMLAKATEVALCSEAGAEGWLSQALLNMPPRRARVPATLESRIKQGLQYFADLREDTAADVARAEDLEDALLEADVNIISNTGILSGIVAAHGWAARALAVDVLNDSAYVAFVATATKLRELLSSQPGDPVCDRQDRLVRALLRADTLAVYARLCVRTLAPTRGAAARRSLRTPDAVKRDLVWRVLKSLSTIARFVDNSLRQELLTALAHTQLLEHAARALLHAAQSIQPASSAGTSGAAAASGTGLSAESWTTLSAAATIFAHLLPCLVGTDLAIAALCPRPRASVEASQNLRQLQLLEQLRPLLAGRCVQLCAGWAGLCAALTLQQQGAADGSAPQSLLPTASQLWHGLPSELMRLLQLPPQATVSRPDMVCVFVMQVTAAAAAAIIGKAIGGLRPRQAAVLLPSWWQLLAQEPSMLFQECRLAQDAGELLRLQLNAPPPAAWAAGVTDAASVAAASVDWPPEPAEVKNTEAAIAANAAASLARERDPSYSLRCALDAGLLSVMERCLRAPQAWRQSDSQQLRQQQADGKQQAGQAADGGAGSSTSSLGDTAAQQQQAPPPELVLQCLTPLPVQQLAVAHGRQGIVDYLDAVTAGLREELLIECGGAGAGGSGMGVQGPANREGGASAKVDRLSAKWHGAVRPRYPWLLSECQVQAGLHDLMVAEAAAAAAATATGEPAAACGGGSSRSKSRSGQGSSSDGPVFEHKLCYNPRCCSLDGPSALVAPRGGKTCVRCRAATYCCGACQLVDWPPTPHANSPDTSPAHHYPAPAGLGTRHDAAAPRRHKAAPR
</t>
  </si>
  <si>
    <t>C_100129</t>
  </si>
  <si>
    <t xml:space="preserve">MPIRTHEPAPLSAGRRTDVRGEEPGLTRVAHRGGLLRLVGLEGAGGHLLGLHIDGNITMYHGNTGAEVVSLQLEPAGYANQTAPQLLFDAAHSHLFVSVARTATVHAVEIKMAPPASAATGGATVGTAGAVELRVVRSVVVGAWYAGSHGHAWRGAAPLQPLQLD
</t>
  </si>
  <si>
    <t>C_100130</t>
  </si>
  <si>
    <t xml:space="preserve">MQFLTVISTGIRPIVPVTVKSSTLRQPAALKEGEVGPMRRPVLAKSFLLVNGSDGIGGVETGGMLVYHGGWKQYLAYAENHGTVYTYQSESLHGSRRFEVRSTMKLPVGHFHVLPYGNHIIAPHTGVSRAYILDSRGRQVGSYPCGGCHGSAAYEKPGHLAAVFGCNDSVLVVHGTERTGHYLPATSPRVGSFVYGAPGVFWSSNTLQTFFWRTDVRGEEPGLTRVAHRGGLLRLVGLEGAGGHLLGLHIDGNITMYHGDTGAEVVSLQLEPAGYANQTAPQLLFDAAHSHLFVSVARTATVHAVEIKMAQPASAATAGAVELRVVRSVVVGGMPGAMALAYMPGVAPPPSSHSS*
</t>
  </si>
  <si>
    <t>C_100131</t>
  </si>
  <si>
    <t xml:space="preserve">MGNKRRRAQESDEESEEELDEELDEEMEDEDDEAEPGAPGKRPATYNVDAIHEKLEDIGWTTEVEWEETQAITTEAPTQVDNVEDDLARELAFYNQNADV*
</t>
  </si>
  <si>
    <t xml:space="preserve">MFKNAFQSGFLSVLYSIGSKPLEIWDKQVSNGHIKRITDADIQSSVLEIMGQNVSTTYITCPADPNKTLGIKLPFLVLIIKNLNKYFRQAAFEVQVLDDKNVRRRFRASNYQSTTRVKPFICTMPMRLDSGWNQIQFNLSDFTRRAYGTNYIETLRVQVHANCRIRRIYFSDRLYSEEELPAEFKLFLPIQKS*
</t>
  </si>
  <si>
    <t>C_100133</t>
  </si>
  <si>
    <t xml:space="preserve">MAGHGAGRDFGALGVASALQAQLAARGLHQPLPVQAAAVPLVLSGRDVAIKSCTGSGKTLAYVLPVIQLALQRRAAAEAAATAAAAAYTAATATAGEPGATALIAAAKSRATALKQAGRSVQAVIVAPSRELGIQIQRAAQELLPPSASRQLVQQVIGGANPKRQAAALSGGEAGVWPAVVVGSPGRLADLVQRGALAVWGCPLLVLDEVDTLLAHDDFRGHVDTIASHVGRRVAPAAAAAGASSTPMPPPGGDPAEIASSSRIGSGSASGGGRQTILVSASLDPQRLQAYSRWCAQPDAAASATADGGGSSRPLALVALDSRSALPEEYLRRQLLRAQGEGEPGFGANAARAGTAAQTASDTARLPGLSSLQPMTEPAAAANHQRLQLEPTTPEASAAARSCDGAHQPSPPPGSSPATSPDPSNATSTGLSTSVNNTSEGSSIHSSPALADILPPHLAHVYVLCPAEHRTDRARRLVHALGSERALLFVGRTNQAMVTKYKLEARNMEVSVLHGRLSRLERSNIVAAFRAGTFRALVATDLAARGLDLPDCDTVINMGLAPDALAYAHRAGRAGRAGAPGVVASVVSRAELPALEAAAARLGVTLQDQVGTEDNPHTRPGTRRGFVKRKA*
</t>
  </si>
  <si>
    <t>C_100134</t>
  </si>
  <si>
    <t xml:space="preserve">MEAQEAAAEEETEEEEEMLHGWQAAGHQHSHQDSQQVELVILGTSSEEEDQDEEEGMEQEGEERDNPDQEGDQEESGRMQDLQEELAEELGEQAAGAAAPGTGTGTKAAADCMDVDADVGVGADADGFGSPVIAATADPGPSSHGTAVPRPDQHRGQTQQGGQQLWRLQRAGEAGDEVAVQERKAHTPPQPRPQRVGGLPGDSTRAGGGGSGGASGGSGNGGCGEAVLSAGGGVTAMLAQLQCAGSTASPPPPPAAAIAAAADCVAAGAATAAATVQHGQLRHQPFPEQQSQQQQWQGQQGHEPREVVDLCTPLPPSKRLAGRTVPSEAGAGRRGSQAAGAVGTAGEAAATDRGTAVQACGVSKRLRSPKPPAGGEQHKDDRDEEEAGAAGDFGGGGASGGPAAPDDDDEMSDDVIIID*
</t>
  </si>
  <si>
    <t>C_100135</t>
  </si>
  <si>
    <t xml:space="preserve">MVVQIQALQFEWAWQHPERSLIVRPIAQALGRQRMQGVRGKILLMLSMLHESPWRHFPLTLQYLAPQYAALIKESVASAPTHVRVFTAPMEELPKALDDMDDDEEGEQPEGEAGEEQGSAERGAEGEGGAEDDTASEGGLGGGSDAEADADARGLGYGSGGAAGGGGGSESDGDVELLEDEPFAAGAADAGPCHVSGKTATGAAAGGAAAAAVEAATAAAAAAWRWD*
</t>
  </si>
  <si>
    <t>C_100136</t>
  </si>
  <si>
    <t xml:space="preserve">MSLKRRRESSFLLADVEPDIRIRIYGKDEPLMAHHDVLKLFSSIARDLPREANAKPTVWDLSQLVLEGESQPVSAELVQLWLDLLYARVDSSRRVALPTSLDAARPLLLFADAVGTGDALMQEIGSSLCGNQGLTLKVVVVDAGEVRKELQLRLDGALYLCTPGGEMREYIKPAQTRTFCEGVRSAAVQPAVASALEEWLALAGRLQLVPLVRKLMAFAKAQMVFWGGLSILGPAAAHVLSPRVLKLLPPEILYEAVAWRLLQPEPSAMVVKPYEGLQVQGLPHVMSRSADEEAEEEVSFRTNEHGRNACSHKRGSTCYINFSFGGPGRQELQELVGQVMQRAVEDDEAAPSLRRG*
</t>
  </si>
  <si>
    <t>C_100137</t>
  </si>
  <si>
    <t xml:space="preserve">MSTARGPSFVALCPSLLQVLVGRRHQLGVEIDGITYNLLIGNEAEALEQARQRSAAAAAQASANAAAAAAAATSATAAQALPGPDAASGSGAAAAAAAAAGALAPALPTSALAFALEGAASSVGGGGGEAVGLLAPLQMLGGVRGRRALELPETVLMGPLELVLKQPENVGVYTPLAADVGGPVRRLLVEAGVSVRVAGLKQVALRRPVDLPRLPGQYLAEVWAQLQLGQPEEGFEAAPGIMFLASRLREAAIEAATNASLKAGRQAPPPPLLSFDIETVSPGSLRISSAPELPPELAGTEPAPRLRARRQAGGTVELSLRQGQVSPAGGAGGSALSSGAAAALALARPWAWPLPHTAAASWLPYESLLRSVLAAHPFNVEAVVKRGIAMRLTKSSIQGVHMVAFDMMVRSRTPRPPELEGQPFEWNEKPMEVWEAVVQVQPNEGASSGSSSTFGAGSSSSSTGSSSSGYSFVPLHVARKAAYQNTLSVSRAAQLAALTGGRNESVAGRVPGDGYDTEDLGLATNAP*
</t>
  </si>
  <si>
    <t>C_100138</t>
  </si>
  <si>
    <t xml:space="preserve">MGQGCSGKFVDMVTEDEALKTVRKDSFKKATNDLNHAGGIVERLGGADRVHDVIQAFYRKLFQNAMVRHYFENLSSDRMRSKQMKFMRYIMGGPGTYTGNLRCIHAQMVKEEGLDKAKFQVVIGMLLDTFKELNVPQDVVSEILGHVESAKSAIFTPQPDELVTPEELVAAAADLGRSCPLVAKLGGPEPVQGIITAFYRRLFSSEELKYFFVGLSTERLRTMQFRFMRYLLAGPGWYATTGGNMRCVHARMIAEGGLDLPKFQAVTGMLRAACDEHLVSPPLIREIMLNVKAAEQAIFTPGPDELMSREEFEAELAALESEEAARLAEHKESGGGGGLPGQPQEQDGEQRGPPTGLVRRVGGPEAAYELVRRLYSRLFADEVLKGFFAGLSVERLKTKQDVCADLLTNVESARTAIFTPSPGEGDGSASFATPTPTNTTTTNTSSGSSIYERLGGEEVLCDLVDMWAGKLGSDPALAHIYSGGVDMPRQRAHQLAFLRQAFGGSGGGGASRPGSAACPALGGTAGAAGGMVGAMRLEIAAAHLARDKALAPAQFERIADHLTACLKKEGASPELVAEVRAMQGPGRCLLWPPSSAAAPAAACPFAASLLGDEVPPPPPQPPLPQAPPAVCPRLSAAPTNMTSYDERALDAIVSATPGDATAATAAVGNGSSNSGAGPAAPSRPASGVPAAAGAGSSSLSPSGSGKATGGGLTKSDFVRRPSVSSNTGGSARPSADLAAGAGSRPGTASTHQAAAVATGAAAAAPVPVRGASVSSTSSAAAAAASAASAVATAPATGAVAADGLFGEDDEELMAAMERAAGLQQPEAAMARAGSVRA*
</t>
  </si>
  <si>
    <t>C_100139</t>
  </si>
  <si>
    <t xml:space="preserve">MPIHYQGAKYNIPILMWLAERYPYNPPQVFVVPTANMIIRPSAFVNPSGQVATPLLRSWLFPSSNLVDMVLEMSQVFGNEPPLYTKPAGYVAPPVAAAGSSSSGGHPGAQPPPPGYPIPPPPPSHGASGAGPGPSSSSSSSTGGALSNGYPNQHYPAVGGATGNLTPYATPSVGNTPNSTPGPAPGQRPGPGWGGAGPGPGPGGPVPYGAVASSSGPPPPPPPVGPPPPGPSGFGLGGLIFGGLFGGGNQQQQQQPPPPPPPGPPPPGSMSGPAIPPPPPPPPPPAEPPRPSVDKAELEVHFRHLAIEALSGQLKSLARRFSDHAQEETAKAVETQSQLSERRARLQAAHDSLTAQRMGTEQLVSELAAKNKALQGWLDRNEPLAAAYDPETVPVSSLLLPADERCRQGMETQAQDLALEDAILALDRLLQTGQIALDAYLKQVRSLCRRQFFARALGLKVAAAEVEGPPAASGSSAVYQTRPFPIAHGDGWSHGAAPPPPPPPPPPAYAGAHTGVLTNPLAGR*
</t>
  </si>
  <si>
    <t>C_100140</t>
  </si>
  <si>
    <t xml:space="preserve">MPQALGLSCPDTWERLFGHIYSPRQADAALALLLADAAAREAGGWDWSTSGYGQTAYKLAQACAESGAPEIAEELLERREVLHLTLNKDLIPTLMRKVAAADGDMDLQVEVVSRMYDKEAALRGANSADAAAELSKVLRRGEDVGGVRSLYAQIRREGLPVRDRLLEDMQRWLAKRGVQVEKAGAAGEGEDERQ*
</t>
  </si>
  <si>
    <t>C_100141</t>
  </si>
  <si>
    <t xml:space="preserve">MALAPADPEKALLARALLDRERRGQQLEEEVRKLQGMLAQDAWAAAGAFGADVGLVTEPVAVLRDVLNLRPEHGAGRCGSGGPSGGPGRVQAAHVAATQEHPGPDGTISVTGTHDCQQHHPQLVQAAVEERLRGAYRAMLLQLQHRYATECERQEEAHKLQLQEQAEEHTKVLRNLAEAHSSELAAATKHLEREAAGRRADVHRLEALLSAARAAVESSHGQLAAARAAAEALQAQLQLQRATHEAELMHVRQVTIPLQHHDDMVAHMRAEWDAALKQRERDYASLLQQLSELRQQMSSVGASSAGGARGGGSSSGGTGPRDGEGGTGSSSSGPGSSDTAARTVAGNKGAGVRPAQSGGGSCGENTAGQLPQLCRDHNVLEEAQPEPAASAGSIARSPRRRAATAEDQQGGHPASAAADEADRQRQQQPHQVLASRPASPDARSFCSSIDPADDLGAAVFELSEDTRRTAFGAAAAAASEAAGAPDVTPQSRGPVDRPTSAGSISLGRMERLVDAVMRGPDKAATSNRGARGGSSPSATWGARSGNPAALGNVLRCLRCGLNDVSSPGECRFHPALLPQPGSLVFSPEWLTCQAAGHTFATAGCLMQPPPAAQGLVQQGQALSPARRTALRHATSQCAPGGGHCVAGPAHLFNYSHPLTVRF*
</t>
  </si>
  <si>
    <t>C_100142</t>
  </si>
  <si>
    <t xml:space="preserve">MAVAAEGPYWPRPVAPSPLAHLLQGDLQESPGAAAPPGDVGELAAASARLAAAAAGAAPPPVDVGLRFAELQKLLMLQPQTGRASGSAVAPQARAWLWEHVLLPQPRLLLAPSAQLQATVAALGSWFSVSPQALAPLLLPGLVVAGPHGLPVLLPQPRPPAVKRTGQEVALPKSHVTLLTWTAEEVSAAGYRVWAWLGGAGAGGAAAADLAAVLRELPGLLHDPPTMRACALVLNALVAEAAPPAGPSGGRDELPAWVTAFATRSPAGSVSAAAGGTETLPGSRGLAGAAVPAMPPLACALLLRFSQQLLSPPLLRLLLGPGLGPGLNADLQRGGGGGHGDSWVAGSSTIAGALRQGGVIGGMQLEQVVGQLVQLLGVGSLAAVVLVLASGGAAAEQVEQVTAAGAEAQQRVLTALELTTQAGSGWARERQRFLQGSTSGPAAVAAAAGGGGEDLDAVAVAAAELLLPLQHWRRVPRMEALAAAGGSVQDVAVSGLREAVSYTAVLQLSEPEWEELAAEMRL*
</t>
  </si>
  <si>
    <t>C_100143</t>
  </si>
  <si>
    <t xml:space="preserve">MSGRWRRREDSPLHELDPDLHILVDDRPGPLPAHHAVLMLFSRCVRDLPRAAAAPALAPFSSTGTYSFGGGHAAAGSACGAGGGGGGGVGLSAGGALGSAGSAPLEAAALGSVSITVWDLRNLVLEGESRPVSGDVVQRWLDLVYSHVDHGRRLEVLTDMEHARSLLLFADAIGSSSLSLETLCRRLLETPGLHVRVPLEQNTHVPWLELVLMGRMYYVLQPRSLEFVDVPYTACVIIDPGISEACRASLPGAVAAALEGWLYLAGRLRLVPLARTLIDFVKLQLVPAGLSILGPAVAQVYSPRVLQCLPPELLVEGFLRDAVGDLPSRVQLQANGPVTLGCASAAAAAWYECAPGHGVELAAVEALEGRSMLHSEEFADLPVNASMGGLSAEQREAAVTQAMERLLAET*
</t>
  </si>
  <si>
    <t>C_100144</t>
  </si>
  <si>
    <t xml:space="preserve">MPRPLTGSPPPPRPPEPVLPPGLPAAPLPRPLLPAAPFPAIILGKLPPLTFEAPSPLRPPPRLPLPLPPQPAPEGDSARPSPATNAAPSASA
</t>
  </si>
  <si>
    <t>C_100145</t>
  </si>
  <si>
    <t xml:space="preserve">MLAVGGGTGGEHGIIHLLDTSTWAVLAQITKEHKSGVDGLCWSRDGRYLVSCSIDRTAVQWEVARLLHSSKPQGHTSPLTCLAWAPDNKALASGASDHTVRIWECGDDGRCLAVLPLRQGVEKERGPASVVSLAWSADGSTLAAASSFLRGTDWRLATAVEVWDVPSQSRLFLIQPTETTFSVRSSSISFTEPCVKMLLRFVEPKGADSGSSGGGGGDGGGAAGTLQGVCYVLLSPDQWRLTDVLFTWDAASGKELSRKVLVSSPDDGYRLGQDPRIGHCDWSPGGGNDMVAVGGNKLELWDGEATASHAHLQLDTCTELWRASWACDGTAIAAVLSYDDDMDYGGHAAKEILPPKQICVWDAQYLKAFKPKNSYDEPKAKIKIVTQAEVWDAVFSPTDAGTLASVSEDGTLRLWDLRQSKSAGSDSDGEHIDNDGENCIAFRVKTLTRMY*
</t>
  </si>
  <si>
    <t>C_100146</t>
  </si>
  <si>
    <t xml:space="preserve">MPADKEMILADVRATAGSEAAFNQRLKLQLLLQPLSYTVDLRQLRRGATATATAAAGAGPTAWDWGPIKAWLDEGDELGAGRQDGRDEGDGDDDEDEEGEVEEGSNAATLAEKEERRKAAGASPCLCVLGGPGEGKSTLVAALLQDAQLGRRVHGFHLCKFSDQRRREPKRVLESLLFSMAMRLPEMRKGLLTMRPEHLAAIPDSVTQWGSGVDMMLMQLFAADRAKQLVVLVDALDEADAAPAAPQQQQQQQHGEDSSASGAPAPSSSSNDGTNGGSGGGGGGGGGVNAVFQLITTKLRSYFIRGRIRFIVTVRPDGLGGNARAALNSAFGAGRVVYVTPQQLQQPATMEAAAPSSVAAKSSHGGGVLLFNRVAKDCLGLASDAAASAALLGGAAGRAPGLSDLYSLYGRVFQSGMSKLPAREREAVSELLNVLLVAAEPLPQVVLEAMGLGGAVEKLPGYGVLFYVDEHHLHMLHATLADWMRSSGGGGSGGGDGGGGVGVAAAAAGTAGGGGHVLLARHLLQSVRAGSLLPYGLRYLAHHLVAVANQAASSGSSTSSGGGRVAATAAAAAAALEAEAVAGLEELMGSYSYLAEVCRQGFAHRFMSDLLQLLRPSARLEDCQRWLVTAQHDLVNARSRRDVLATALQCPAGTTVFQHAKQATAATAAAAGPAVADAGRGPAEGAAAGSGGQAGGGGGGQASWALSCTLGQIMDWPAARLRLKHEDWIMDVDVSPDGRLIALSGRGETQAGADVAGQCCSSMR*
</t>
  </si>
  <si>
    <t>C_100147</t>
  </si>
  <si>
    <t xml:space="preserve">MFTVADIALTPKPTRDPRPLAVVSKGISLRGLRKLRQTLREFFGEQRYATISTDGVNTEWVKVVTRKYKCRVAEDPALVAREDVGVPQYFISHAWKNGFDLLLRGVESYLASADEGTRVWIDIIAVNQHPDSGVQAADVGAFKDVVHACSGGTLVVLDMGNCNPATRAWCIYEWAHTLGFHGPDGLHLHASVKERTVLVSSLDVRKAEVGVGPEIG*
</t>
  </si>
  <si>
    <t>C_100148</t>
  </si>
  <si>
    <t xml:space="preserve">MVRVYNLPTVAAAGAGGSGNGGSSAAGAAPAAAAAPAAPVSQSQLAERELMLQAAQRAKSKAEEDARQAQRLAQEREAEAKRYKLHVEALLAEMAKKDKRYQEQLAEQERSARQAVAAAAAPPVLPLQPAQQQYHHPGQQLYGHHQHQQHPRAWPLQPPHGPHAPQQQQQQPHGQGPPHQGAPGLPQGPNGTNGTNGSGHGTSSSASSSSASTNVSGVLRPPSAVGPVAGAGSHDAASGPLPAAWASGPKPPAAAVAPSGRPGSPDAPGASVDGGGGSGRFASSPYPWSHASLHGSGATQQPQSHTPHQAAGYPGTATGRPALFERVFGVAMEGCRFVAVDAERGRLLATESSGIGGGNTFIRKISLASPESSTRIRLPANAGLVTDLQLPPPDCGSAPAAQRLVAVVARGAGLCLACPQADSVVASFKGLPTRAVSCSWVGSSSGGSSSSNGSSSSGGHLLLAGLEQGNLALLDVRRPDRPVAVLPVLANTQRCAQMPQQEME*
</t>
  </si>
  <si>
    <t xml:space="preserve">MAPTDGGTEASKRMHEYLVSKQRKQEEYWLRKYGKVVQAAPPSVGKPSGNPRLPAIGTINSGINSGAPSNRTSNNGLPSAEPSGALLPPIAGVQQAHGGAAPAGMLPPHHIRQQQPRGQAPIFQAKEPVRDFFQRNAPRAGRGGGGGPAARDEYGNIIPPSRRPPEPLRRAQNQQPLPRQLPPLAAGGEHSYGSPPPAHQMQMQMQQAGEHEEQQQLAGEGSWSLAAQQQQQQQGYASSPDVGGSYGSPEQQQQQYAQQQYGSPQSGYGGSPGAAGGRLAPLQYEASAPALGGAARTSYSGSPGAGGGVSPYHQKPLRNLEMELSVIKAIKAREDVLERLRIAGGKLDAGFGGAAPVVLSPVDPLVRLFYRLVGTLRQRTLDAVEAIAAWRRKVSPGEPFVYYGVDYLAAIGPDCGFLDGLPFLRSRLSFGKAADDPFLVELTPDGIPIEEATTCDLRRGGQRFSSDALRIRMARKILAQYCGRPLPHEISSYMMSEAAAGSAAASPSGAKAAEAAVAAVAEEEEEEEEEEEEQEEEQEHAASPSAGAAVQTEPMNEGEEDEEETESEVASPVAAAATSMPRAASPPAVPSPRAAEPPAMRAITPPAAVAVAVAADAKPSSADDLEPLPEPEPEPEHEPEALPEPEAQPEPERERSEVEQQLPVFEDDGDFIDFAIGAIIHSLEQPYADSIEPGTFTVAGWEIDRQLEEVVSGIAASSSASAASAAGSKPPSRAGAYPVLGGAAGAAAKAPSRGGAPAPGAAAKPPSRGGPAGGSILDRISPVKPPSRGAAGPPSTSAVRPGSGAVAMGLSMDGEGPAEADFEAGDGSGDARSPVRVHLRPGSRGLAMNISMDGEGGGEGEGGGLLLSDYMAAREAEAVAAAAAGATGSAVQYGLPAISEDQSAYFAGEEEATPGGSRPPVRVHLQPHSRGLDVGISMDGEGPVVSDFGPLPPLQGDGEEDDEESEDAVSTAPAMSPVRVHLRPGSRGVGVDLSMDGEAKRPPVAAPQPVPPALTAPDGAGRSPVRVHLRPGSRGVGMDVSMDGEAFPVPAPPAAGPADAPGRPPVRVHVRPGSRGLAMNLSMDGDGPAEADVGAAAAGASGLPAISEDQSAYFGGAEEEATPGGSRPPVRVHLQPHSRGLDMGISMDGEAFPLPPAQQTQEQEESAVPEQAQPAQAEETAEAAADRGAAEEEHEEQDQQQEEEEEASAKSPVRVHLRPGSRGLAMNLSMDGEGPAEADAGAPGAPGLPAITEDQSAYFGAEDEEVAAKSPVRVHLRPHSRGLDMGLSMDGEGPAAEDLAA*
</t>
  </si>
  <si>
    <t>C_100150</t>
  </si>
  <si>
    <t xml:space="preserve">MVALAKQLRLPVSYKVCVFVSSDLLLYRGLLLQVETTADMSAVTAARVQQAFLPKFENEGQDAAVADAVVQAASGTAGTGTGTGTGGRPTVVTIKHSGSLVTLSWDGGWAAKNSVANEFTAGGAALLRAHYDRRHLGNPAAAAAELQRLFDVMRERRLSLSFEMVGDVQPRPPRPAAR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IPSLVDAAQPYLALPGGGRLFGRRALGRLGTARLQILNSDTMKRTVKGFNPNRYWQEVAAATDACLGDGHVSLAVADKNLVPSPPGNIARALEPLRGLPEPQRTRKMTSVHG*
</t>
  </si>
  <si>
    <t>C_100151</t>
  </si>
  <si>
    <t xml:space="preserve">MRTSALPPAGDTCRRRWGGATPR*
</t>
  </si>
  <si>
    <t>C_100152</t>
  </si>
  <si>
    <t xml:space="preserve">MWVAWGPDFEVQEAKRAGTYESGIVRPTCGEIRLKGRETIYMNPDSRITTSHFEFSTDRGVSWEAALRIYEKELADDSDTHTKFVYNQNAQNDMIYVALAIERNERGRKVQGRGRARTALPSYFRLVRPGTGYAATDIDRDTLRSRGYRPVSDDRIRGTWLKTRWKEEYNRNAAKRQQPLHLVSGSLLPLLPTLDAVMKGGGGMRGRQGLQVMRVCASDGSGLQVLGIHVEGHRAADVVGRVKALQPYKPWREVAIVQPVQPTESQQSEHVEPDKDKPDAPAAGAVATAAGGGAATKPAAAGATLTAADDSDGGDAALPGAERGEEGDDDDFIDDGEEAEEAKERRRKRAAAAAARRKQQRGKDDGDGGATKRRRRSQWSEQEAAGAAAQEEQDEAAGERAQALLGAGLWEESAFLTARKVDARTPAPTKTVAGGAAATGGGSTGQRRRGRPAKSAAAASTPGSALACVASIDAVTPGSALLGSEPPPRRGRGRPSCRQVEEDEDSLGEDIEDTEDEEEEDEEEEKETSDSESEGSDVVVMEDSSEDEEQEVAVAAKKRRKGVKQEEEKEEKEEEKRQRGGSRRGSTAKKELVKRRRRDKKQDEEEAEAEEDTEKEDEGEEQAGAPAAKGTPLPGGGGGFDAAAAVAALMADVRAAPAAGAPADTRRARGRASAPTAAPAPSPAPLPSPLGLGFGLELGLGLDDDLLLDPKDLGMAAAGDVAAAAGAGAAGAGAGAAGAGAPVGAVGGGAKAMMVDDEGEEAEGEQGEDWLRRFADAERRKSQASAGGGAGEQQEEERAGAKPGKRRGRPAKSTAAAAASKEDEGKDEEEQAEEQVRTSRSGRRLRPSAVLAATEYVAGSDSDGEGGGGALRRSNRRSAAAAAADSDADADATPGGDEGGEGEGAKGIAKWGSTCLRRSSRARRPRSSVTWADQFVTEFNSDGDGDGGDGDDGKARDAKKERRAAAAAAAAARDEAEEEDGDDGLQQQREEQPEAGAEERGVAAATAVAAAAARPASSSDTVGSDISDVDDEGETGGAGSGQATGGAGADKAAAAGKQSATAAAKAATAGAGALGAAARPSGRSDKSRRGLWEEDDSDAEADEGGGNDDDGDDDSDAPLAAAAAKKAAAVREAGRGGGRKPSSAAALAPKGGVEKRRGGKGKGEEKEERRRSKKGREQQEEEEDDEDEDAERPARKQKERSRRRKSKGKGRSGGAAGGGGGSGRRRSGYDSSEVEETEEEEVAMSASDSDDNLVLRRRPSTAAATAATPVAAAAATAAPAVAAAVAAAAAVAAEDSDDDDVPLLRRPGATPAATTVAAAGAAAVAAAAPVTAPVSAAAASRSAAAAAASSDGGGSADERDEAAMVEEDAAVAEAPRRERQSAPAGETEAQRRKRDKAERKAERKLKRAAKEERRQLRLEPAAAVERAAAAVATADGAAAEDAEDQEDRRLEEAMPDAAAAAAQGAHDGAPTQPAGTSSNLPPTAVAEEQPAAGMPAHAGQVAAAPVVTAAAPVVAPVAAPAAALTPPGTVATASAAAAAAAATPRVLTTGAKRTAAQAELGTAAGAAAEEPAATGAGAEAGITPALQASSAAAAAGAGAASAHAASAAAAAPSALKARRLSGPLAQAAATPTQQQQPQQQPPRQQPPQQLQQQPPTAQALVAATEAAAAQPSPLLPPPSAHRQQQQQQQATPGPSEAVAEVAALRERLAEAERRHADQMALVREDLSRQLKERIVKTKELVEAKAARRATELQAELAAAQQAARAAEAQKEQVAAEARRQQAAAEAEARAAAAAAAEAAAAAAEARAAKAAEQAEAAARRELEGELAKSRAAAAAAEAARAAMQAELEALKAEVARVQQQAQAQRVGSGSPPVSPHQHKANTATDAAAVTAGATVGAAAKLLAAAGSAAPTRDSILAAISAAGGVGVTAPELVRHFEGGSSKAGSGSSSTGGGGGGGLLRGRVAAVLQELVDEFEVMREGAGAASSCVDVGCAATRYLPL*
</t>
  </si>
  <si>
    <t>C_100153</t>
  </si>
  <si>
    <t xml:space="preserve">MARYLKEQQLERRQKSKGSRAKFVYNSYGEPVTVPRGNAPPVAAGAAGAAAGAAGAGPSAAAAAAAAAAAAAAAADDADAGLGDGVEDNCFSNFATDELEAAGLRPHPDKIAETTALASVPVPPVSYKMSLPVPVLASGKISAAQFMAVRQACGRHETRLKDGSRAGFFLGDGPGVGKGRQIAAAILENFAKGRTKAAVEGAAGGSGGQSGASMAGGSMGKTPEEEAEEEFGESRTAAYVAANGGADTVFDSFSFETSAQEILLNLMRTYLPSLFLPTCKDGKSGV*
</t>
  </si>
  <si>
    <t>C_100154</t>
  </si>
  <si>
    <t xml:space="preserve">MRHTAAKNCLPKDAETSTGTKLTQKESKTSRAVVELQRRCRDARVLYVSATGATESENLCYMERLGLWGPGTAYPGKQQFVTMLKTYGVRAMELVAMELKQNGSYLARTLSYESSAATDELEAAAKKLRLPKNPLDDLIQRLGGPGAVAEMTGRNKRMEAQEGGGWKYVPRNHGCSMDALGALTHGDRNAVSAVDVLSGSNFHTTYGPRALSKLYRVFKGVLPHSGDLSPLAGITPEWLRLHLAERAEAAAAAAAARAGGAGGGGAAAAGGGAAAEGPPAGWEVNGRLWAAERTTQMQSFIAEAVHELEAVGLLREDGEGGLAVTGAMMKDKAEGAGNMGGVNRLLNRLLGVRVDMQRRIFQYFTALLPRPNP*
</t>
  </si>
  <si>
    <t>C_100155</t>
  </si>
  <si>
    <t xml:space="preserve">MFAWLANFKLLAYSANRGPLAHPGLSSGQWLLLLLLPFFPAKRGHRRAQAGGVLLALDNPFVSTSVREFWGRRYNQIVSAILQDTVYLPIVEGRWVAEPQEAQDVQGERRPGDDDSKGSGGGVETPAGEGAGPTGLRRRTAAVPGSATAATAVTAAAGEMRHVDSTASTGGAAAAAASGAATALVKATATARTGLDGVDSCASLAASEGQGKQRRQGPEGKPGRRRVPCSRARQLVAMTASFVVSGVMHEVCIAFMCGGRLEGSYHMLAFFLLQPLIIVVQDAATAALLPPHLLTPQEEAAALANGSSRPGGGSSSNGNSSSSSSVGKWTLARRVVTVLRVVVTAVLVVASADVLFWGPFETCRIDERGLKEVLAGVENVKAWAAAARGWFAGAAL*
</t>
  </si>
  <si>
    <t>C_100156</t>
  </si>
  <si>
    <t xml:space="preserve">MQKSFPCLGESSKRSAMPQLSKSIALVVLAIASVACLQGLRWLSQGYASADATIQASASNAVYTPAEAQFLGRNYRQRLLNAQLRDKDLEVKYLRAQLESAIEASKIKDDSIRTAEQVISELREREETAKIGRSKAQLALAAKASALQTCQYQTETLLAEVTMCGKALRRL*
</t>
  </si>
  <si>
    <t>C_100157</t>
  </si>
  <si>
    <t xml:space="preserve">MTVNARVVTVRAQADVWTWGIMLSQLAGWRGATPFPSMDSSTVYIVRTSPQRLGPEHLRRHILRHTRTDSTDVRQLVSDCVQADPAARPSMSEVVQRLEGMAVQALPRPERGGV*
</t>
  </si>
  <si>
    <t>C_100158</t>
  </si>
  <si>
    <t xml:space="preserve">MLLVGWAPGGGGAAGDTAAVPGCLAVLQRYGADLHVLDEQGRSLLMRAAAAGNVEAARWLLEQGACVAALSDAEVLSALSAADRFRIAKEVAQGMAAIHELGVIHQDLKTANVLLDAAGVVKVGDFGMAVVCAPASGCASGSRSGSSSSSSSGSSSASSCGGSSGSSGCWQQQVFAPGSEYEGHPLWSAPELVHCRPFSCQADVWSWGILLFQLATWCGADPFAGLDPDVVSAVLEDPRCLGPRHLGPHLLARLPPAGLLAPEVAALIGDCLQPEPKLVLLQQLGGGLGPLANPFASFAHSFSDAFVDPFEELQKQRMISKCLQKDISPLHLAAGAGMQEDVRRMLQQWGFLPAAATEWEAEWGDYGSDRDGEGDDDGSNEFMHPDAQDFEGRTPLHWACSNVLRRHAKEAPPAPDKKRVVEWLLQAGAHADTVTHDGHTPSMYIVESAKGAEAVGCLALLQRYGADLHVLDEQGRSLLMRAAAAGNVEAARWLLEQGLDPALVDKQGRRVEHHAQRKVRKQINAAAASIVEMSSAGAAATAATPAKLGCGDALAAGPPQLLLPQRSRRLQLPPEGCPELEPRQLVWGKMLGSGSYAVVHAGSYRAQPVAIKVPKLHTEEYAINFIAQQQELQALARLAAAATAVEADCCGGSMSGAGGASHVLDFKGVVTRRDGAQALVLGRCVTALSDEAALAKLTAADRFRVARELAQGLAFMHEHGVVHKDLKIDNVLLDSTGGVKARMSVV*
</t>
  </si>
  <si>
    <t>C_100159</t>
  </si>
  <si>
    <t xml:space="preserve">MPAGSAAVGLGAASAAAAAATEAPEGGLEGGGYLRRFDGHKNVMTVKEVAWIGDGSSGPSYVASGSDEGHVFLWDYDSANVVRILPVQDRLVPTCLAALDEVAAATAAVRAAAAALGGDVGSTGRARGQGPVAANADGSEDRAGTDGGVATRQRERSRLTSAQQQLVVANREDLARRQAAAEAAAAEAAARGRSPAGAGWATFAAAIRERSADMVANVTASVTAAAVAAAGGAAAAEGGLAPTGPSAGGAVPGGDVRQRLVAVAGASGPAGAAAPPPGAAGPHGAAAGAAGGGVEGGGGSPARPQVLRLETALDRQMRRSGSPEETIPAFGPTPPRRGYAAAAEGTGAGAAGAAGGSAGAAEDDSSSGDEQQPLGEVVLSPRTCVVM*
</t>
  </si>
  <si>
    <t>C_100160</t>
  </si>
  <si>
    <t xml:space="preserve">MQHRLLPQVRVIDLNRQAARPFSFHKGRVKTLASLGPDTFLSASEDGSVRLYDIRQSGAAAGGEPNTLLVEQCCERAGRSSLRIPIDALAVSPTAPHLFATGGGDPIARLYDMRMLPGGGGGGGGGGAYRMASAGASPATPPTSRPAWVSAFAPPHVCVPMFMAGANGGFSTMGRVRHLTGLAFAVNGRELLLSYSGDAIYAVDVKANAMSYDQLEARLRSHLPPPSPMAAALGANRMASPAGARGGAVAGAGPSPRPAAWEFFTPPRRLATGIRQQHCTGLVWLLLPGRAVRRAVQARVAAVAVGLWSTRS*
</t>
  </si>
  <si>
    <t>C_100161</t>
  </si>
  <si>
    <t xml:space="preserve">MKVFSQTRAPNGDVRGVAGARARSLLGAAAWPHRAGPQKRRGLRVLAVAMPSSAASTALAASESQPAALELSPEAPSAPAVAQQSSAAAAESPFLSLGIDPMLAAALPELGVGRPSAIQITALPAVLTGGNCAVQSYTGSGKTLSYLLPVLTLGLRRAEALAADPRTPKRGGLPDVPVQALVVAPSQELAMQIMRVAKSLLPPDMRKWAVQQVDMLRRAVHALGANRVLAFMNFQQRLQDTQYKLQARGIKAGALHGELPRLTRSNLLNSFRRGKLRVLCVSDVAARGLDVPACDAVFNLELPSSAAHYAHRAGRTGRLTAALAAEAAAEAAQQAADEAEAAAAEAAAAGGVAASNRAAKAAAQKAAAAVEEALELAQAAGSVLTIVTPNERFIVDKLADQLGVPLLEAHVAHGQLRLGPPPAGYSFDRDTESDRTEQTAKDKTKRRDRGAEASTSGRDAASTGKADKGKGKAAAQEEPPKPKAKRLTDEERYNEIIVDEDDDIPLGDEPEEQMGGRRRRGSGAATVADADDGWGDDDGDDDDEVADHEIVDEDLEAFKRLRPSQVRELAATGSAAAVGIAIKGRRKQRILPPGLEPVPNPSGSSSSSAKGGERAKSSVGSRAGPGAGAGAGAAKEEERPRKVVSRSELMAELRSELEELRKEKEANKAARGPRRR*
</t>
  </si>
  <si>
    <t>C_100162</t>
  </si>
  <si>
    <t xml:space="preserve">MAPKFNDDVLLQISSVGTCAWGVVGLAGLEQTHKAFFTDKRENNPEMSRYWGDACAMAGASGFLVARSDDKQLKKDTMKVHGAAWVACGALSAYNSYKGTQRKEIGYSNGAVSAALGGLLLARGFWKDDKDKKKADKKATTTTTTTTATTKK*
</t>
  </si>
  <si>
    <t>C_100163</t>
  </si>
  <si>
    <t xml:space="preserve">MPQHGDIDILCTRVLLCAQIECRDRRGLLSDIVGALKELPLQIRNASVTTGADGTVHDVFELAPTTPTTTAATTTSSAAAPPAAAAVAAALSYEPAALKAWVQAXXXXXXXXXXAARQQQEQQAAAAAMQMQMLPPGGGHSFPPAAGATGMALTSGGSLATAAPVALATSFAAPAAQHAAAAAGATDAELMFANFNMEAEQLMQKRPRAH*
</t>
  </si>
  <si>
    <t>C_100164</t>
  </si>
  <si>
    <t xml:space="preserve">MTFGSPTQPSDAGVPPFATNASLAAGMCFAPATSAMAASNAGPQQQHPALAMPTPVVATAATHPAALLAGPPAAGTSPQPQLQLQAQTPSQQAQQLLLQQHLQHLHLQQQQALHQMLRAASLPAATGDRAAAAAAGASLASPRSGGNERGLATTAAGAAGVSHSAVEKQRRDRLNSLIDELRCLVPPQAEPAGGAAAAAAAAAAAAEGGAAAERNRPKHAVLADTVALVRALKQQVGACVRMGHVTGVPQKTRLEC*
</t>
  </si>
  <si>
    <t>C_100165</t>
  </si>
  <si>
    <t xml:space="preserve">MADAAAEREVRGWVQDKLHGLLGFADANVAAFLLSMARKHTSADSLFTDLKRSAALPNTPEVQAFAAELLRRVPRRNAGGPGGGAAAAQKQARDLVRKSMTYGLLEGDEEEEEQEKQEPAKAAGPGPGSATGPGAGGSKGPGGAAGAGKGGDGAAGRAGSPGPGGAAAAGGGKQIRSSRRVQFAEEDERERERERDRDRDRDRDRDRGGRSGRGGSADEDDDDTVVRQAKRPKRKWEEDEERDAEEEDAAAREERLKEEARNRDQAEKQEFEERLRAKDEAKTKKLAEDRARSRMSKEDQRREEMQKRYEDENERGGLMPMLREVSRQEYLRKREDKKIQELEDELEDAKYLFQGVQLSQRELDDLRYKEEVLRLAKEKQRLMNAATEDGYKMPDSYDEPTKYATRYDVAKLRYSEPEGAAARANPHAEQEAWEAEQLKKTHVGAQDGGAAAPQYDFVFEDTMDFVKADMLAGNIEDLFETPEERKKKEAEARAIAAKSERERIQEGRRQLPVHPYRDALLEAVEAHQILIIVAETGAGKTTQVPQYLHEAGYSAAGKIGCTQPRRVAAMSVAARVAHEMGVKLGNEVGYSIRFEDCTSDKTILKYMTDGMLLREFLSEPDLASYSVMMIDEAHERTLHTDVLFGLVKDIARFRPDLKLLISSATLDAEKFSEYFDYAPIFKVPGRRYPVDIYFTKAPEADYIDASVQAVMRIHVLEPEGDVLVFLTGQEEIEAVEELLRQRMRGKGTQLAEMIICPIYANLPSELQAKIFEPTPPGARKVVLATNIAETSLTIDGIKYVVDPGFAKQNSYNPRTGMESLVVTPVSKASANQRAGRAGRTSAGKCFRLYTAHSFENEMEDNTVPEIQRTNLGNVVLMLKSLGIHDLMNFDFMDPPPAETLLRALEQLYALGALNDKGELTKLGRRMAEFPLDPMLAKTLIASETYKVSEQIATVCAMVSVGSSIFYRPKDKAVFADNAHKNFSRGGVGDHIALMSVYDGWAESNFSTQWCFENYVQVRSMKRARDIRDQLVGLMERVEIEMVGDSSEHDSIRKAIASGFFYHTARLQKDGSYRTIKNPQSVHLHPSSSLLQLLPRWVVYHELVLTSKEFMRTVSEIKPEWLVEIAPHYYNKKDIMEDAKKMPKGNKGRAALDAAGVE*
</t>
  </si>
  <si>
    <t>C_100166</t>
  </si>
  <si>
    <t xml:space="preserve">MADAGVSAALGSGSAAAAAAAGSPASLEATQALAAAAAANLAAVISSDKRKPAGGGGAGGNPQRAPPPDAMAGGFIPDTDPITRLSHLPTAVAVLQRSGTPGGNSMGAGRGGAGAGLRVAAGLASRLAAGGAAAGARPSGGGGTSAVLAAAAAAAAAARAAAEEDAMLAEAEMPSDIELALVSLRTDFRAHAACAGLPPLALRSQLAAAGLRDRGSLEQQLDEQRQAGRVRLFRLPTGKDEFGILLTSDYKDIVWRAADEAAAAAAATAAAVSLLLHLGCLGRHTDGDADAYVLAVPGAGKVVKSIADGRRELLMWLSKRQHQEAQEKTVRCAGQAMATAA*
</t>
  </si>
  <si>
    <t>C_100167</t>
  </si>
  <si>
    <t xml:space="preserve">MARGDGVQSEEFAEVEQAYRLLLDKQARGALDDLLRAQAHRAERESKVSDKRRKMKEALERRERAAASERSEEDIARSRLKVELERLRRKAEEEALKQRQHAAELQAAMAAHRSAAAAAAAAGGAGPGVPSTSYGSDGGGAGANGEPSAAVQAQLRRTLKVTWDPTLREYTGEELRSIFGAFGGPVQDVVLRDRKKKRKATALVVLASEAAAARAAGSVCGDAADPLLVVPLRSQAGAARRRQAVDRAVQRRVVAAEAAGVLRTKCWSGCGRRRRQSRRQQQRQQQRRRRQE*
</t>
  </si>
  <si>
    <t>C_100168</t>
  </si>
  <si>
    <t xml:space="preserve">MAWSAALAVVGVATTAQTPQAEALLAGDVVRSAAVRHLGLEVLCCCLAAAVLFMGLRRSKPTAAGMFSFAPEPGALGTAALLALVAYPLADPLMHQACLAIEQALGVSALLPDPGSGLVSQLVEARDAGDGVSLALHATASCLVGPLWEETFWRGFFLASMTRVLPLPACVAASSTLFAALHLGPGNLLPIAVLSAVCDVLYLRTGSLAAPLLFHAGWNAYELAGILVLGREAFV*
</t>
  </si>
  <si>
    <t>C_100169</t>
  </si>
  <si>
    <t xml:space="preserve">MRHLRTGRTTGSATPAASEAGDAERLSLGMDDEVATSGIHRMFDRVKLRTSLSGNHLRNANAQQQQQQHAAAARATGCRLWMNRLHRRWQSTSSVLRARPMLLVLTFLLFAIMTTLGIVGIEVAARYAEDNARNTARTGVGQEVALGVAQDLLITTFGAEALATFIAQYPNCTIIDMQFLDMAKGIMDRTRKQQPNKWIVKQLEIDQAGVIWRTYPVLTGALAASLYGRDMLRLEKDRPNMLYSIEQGGVHIQGPYGCKEGFQCAYTILPIFLPAPREGYDWGCSYTPYNCSEPCWNATSGMKYWGQVSTMINLDELLKGPDSRLHMLEHRGYLYKLRQLRTSVSNSARTLGNTTRLPETPEVLPINVYNLQWLLELAPVDGWVPAWHDPCIAAVVVGSFLVSLLVLWLLVTRAQHDRLLRAMLPDKVIQQLQDGESDIVQQFSTVTILFSDIVGYTSISSELTPLQVVSLLNDLFSSFDELTQKNNVYKVETIGDALMCVSGCPKEEEPREAAARMARMAQDMIHCVANFKCPIPGVKLKIRIGLHSGPVVAGVVGTRMPRYCLFGDTVNTASRMESTSLPMKIQISEATAKLLTSKPEFELAARGEVSVKGKGIMNTYWLDSGYLPPPDDDPTEVAAAAAAALAARTAGGGSSTGARLAGLHHSLLSSLPPRMRSWLHLSHLPPPSPQPPPPPPVEGTTVARERYSAGGSNKSRFANFSATNVVGPNSGNSNFDQLSMGSTAHALDSAAMVVSASLALQQQQQQTEQQQRDAAAGSAAVKDLCVSALVDVETGGTALSGYPVTGTVSRCPTTASGHGRILEPPPRVHLVLDAGGAEAVTGAAAGPGAGQGPCMVAESSSPASALPSITATTTQEDSGNDWPSGRTPGTPTAAALE*
</t>
  </si>
  <si>
    <t>C_100170</t>
  </si>
  <si>
    <t xml:space="preserve">MERVCSHQLASSRGRPCIAGVQRSPIRLGTSSVAHVQVSPAGLGRYQRQRLQVVASAAAAAAFDPPGGVSAGFSQPQQQLPQQHPRQPQAVAEVAVAESVSAPASAAPSNDGSPTASMDGGPSSGLSAVPAAATATDLFSAAARLRLPNLSPIITWTFMLSYMAFMLIMPITALLQKASLVPLNVFIARATEPVAMHAYYVTFSCSLIAAAINCVFGFVLAWVLVRYNFAGKKILDAAVDLPFALPTSVAGLTLATVYGDEFFIGQFLQAQGVQVVFTRLGVVIAMIFVSFPFVVRTMQPVMQVRAPRRRSHGGLGRVGAGWGGARMGRLGE*
</t>
  </si>
  <si>
    <t>C_100171</t>
  </si>
  <si>
    <t xml:space="preserve">MPGAVPGMVAGGVAAMPAAAAVPGAPAGATTVVLLENVMNVGSVRVDAERRELQTDVYQEASKFGNLTGITIPVPPPTVSDSEACRVYLKYASPLDAQRCQQTMDGRMFDENKVRAVYVSEADFFRAQAGEWLPRVP*
</t>
  </si>
  <si>
    <t>C_100172</t>
  </si>
  <si>
    <t xml:space="preserve">MCVLSSSP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TGEMYWRSSRSEPLEDYVDDPLEDPAAEQMKRRQAEVDAAAADLLRGLRESRESTG*
</t>
  </si>
  <si>
    <t>C_100173</t>
  </si>
  <si>
    <t xml:space="preserve">MDLPDPQVFDAEKGPLEKRIQRTFDQAVKDDIVDLRDTEYWFSTPEETWNSKPQRVHFMEQDEEPLTPQAWHPPQEGLPEGDERIAFTELEEGRVYLGMVTDVWLYHGVQVDIGAEFDG*
</t>
  </si>
  <si>
    <t>C_100174</t>
  </si>
  <si>
    <t xml:space="preserve">METAAGGAATAAKFGEPELLQWRPLDLTHCLAPTAPAWLLRLVAAQRARAVVVCRPSNDASLGLQGWRCGLLRRWDLVFPVLTVFDRPGQAVPGERFHEWPLFDIFKVDLRPLRCWSDYVTRLKKADRYNVRNRAKIYAACEANGQLHAELIRLGPQQAQGEQPPPQGLQQQQHQHQPQPATPGHLGCGFGSGGGCGSSHSGSSSSHSGGVSRASSFDNAPPAPAATAAATSEGTVMGSPAAARPHSGTHPSGRPLKHGKRRRPGSAAAAAAGGGSATAGADEPQLPPHVWVGAPGSSAARSLVCELWRLYESTGRRNGFTEVTREQFTQLLEQAPGVQVLVIREGPRPGQPAAAATTAAATTAAPAASTTAAATAGATAASGPLILGFGVLLPQRESLQVVYMGLRYEHPLVRQSNAYFQILSTALLLAIKHNQSLDRPLLPSPQTTQLAAQPLLPARSTPVAAPAAIAAAAAASALPASPVAPSLRRQRKKAAAAAAAAAAAASAAAAAAIATVTATAAGAKFSLAGGGGAAPGSPLLGSSTSTVADASDAGVPVGALLSPCSAGDSSSSRSSSSSISSGSHSRGCSSADTAAATAGCGKVTAGATAAAATVEAVLVAKWCPPVSVHPSAIVTAAAAAAAAATTAASSDANTTTTTTTTSTMARPVVTALPPPPPPPPLLLPPHRQRLTHLDLGPGRRFVKTHLGAVPHPLAMYTRGFGPLAQALSVELLRRYWDPRAYVNDP*
</t>
  </si>
  <si>
    <t>C_100175</t>
  </si>
  <si>
    <t xml:space="preserve">MAPPAKSRKGKKAWRKNIDATEVEEFLTEQTYQQRRGPAAKELKDDQLFFVDTEVEAEEGGRVLTELERLQVEVDEEEDDEEEGGAAAGGEEQQDPNAIAIEEEEEQEEEGGSGSGEEEEGGEGGAAAAARAKKKQQEKKTKKDRNKEARRKALEAQLSGRKALRAQRRELQTLRDELKRQRLAALRAEKAAVEPPRLGKLRFEAPAVAVLTSDQKTGSLRQVVPCSMLAADRFKSLQQRGLVEPRKPQPFKERRRKVQYEKGGRFEKAEALSTEVREMGRVNKKARRAAVKSAAAGGGDDDWL*
</t>
  </si>
  <si>
    <t>C_100176</t>
  </si>
  <si>
    <t xml:space="preserve">MEGLNAGALAAPSNAVERRRVRLRRDGHGGEGPTAAAAAAAGHPPHAHHAQHPHRHGHGEPEDLDLEPEPSERRQKATAAGGMSDFERVLMGRVTLAELQQRGVALPPEQLDYLRRVRGGC*
</t>
  </si>
  <si>
    <t>C_100177</t>
  </si>
  <si>
    <t xml:space="preserve">MRPWLSRCLNALALLWIAFIAVVFSLPTLYPITPGNMNYNAAGTVLVLLLSLGGYYCPVVGGRHWFTGPRPSLGQFREDVAAEQQKAAAMAKHLMLQQVAVGVVAVAAAV*
</t>
  </si>
  <si>
    <t>C_100178</t>
  </si>
  <si>
    <t xml:space="preserve">MPWSGERTSFARMVVVEKTMHPQSCQDAANQSAVWNVFDVLSGYSHAVLPHPDAATACAWAHETSYDNQLASGCRDGAVRVWLPSSRQCVHTLRSHAGPVLCVAWSPAGLRAYNGGPPQLLLASGGADKVIRVYDGVNGCTEREMKGHAGPVLSLAFSQVLSPFASSSTPAAAAAAASRKQPPKQPQQQQQEQATLLLVSGSGDKTARVHDPRSGSCLAVLKGHTDAVSSVALSVADGGQVFVTGGLDGSIRVFSTKTRACIATLDCGGGGGGSGGGAVEAKGQLQAGRQRARRQRRLAVEATAAFKGHANTVLCCAYEGGAGRLLATGGTEDTLRVFDVATGACLATSKGHTYWVTGVAFAPPAPNAGAGANGGTGAEGGGGVAGGGQEKARAVSRGRLRHQQEQEQQLQRQPKELVALASASANKSVRVWELAMPVASAAGAAGGGGGGGQGSSSSAAAACAMQGKAVLKGHMDSSGPGGSSGGCDGPGENSSLALTFGGVAKGTALDAALQSILGPAGGSSSGSSSSAGHATAATLPSLDGKGGGGGGADGSGGSXXXXXXXXXXXXXXXXXXXXXXXXXXXXXXXXXXXXXXXXRVWLLEEGMC*
</t>
  </si>
  <si>
    <t>C_100179</t>
  </si>
  <si>
    <t xml:space="preserve">MARAAHGTNPVTIGFVETVQQPERKSGVEAWSMRLHDRLMELPYTAFVERFCGTGGADGAGGGGGGGGGGAGGAAYGKAGGGGHSSSHRCPRGASPSSGGGGGGGGLSGFVASTTNMAKRVLWCRGGDGCVRRIAYFKHGNVVVWESEYHKRRLSDLLPPAPPGPPAPLHLHVHIAGEGGASHGGASVDRARRRNSRDGMPPLPQPPSPAGFAGFNSAHARISASVGGAGGSYSASAMAAAARVLGASPGVVGSAGLHGTSLGGGLGSGPGPVSRGRSPRGASPSLKGLSYRGSDDGEGEGEGDGDSRSDDGDEEELLLEEEEEARERARRRGGAEAEAEGEGEEGGDSTEAEGGRSSGGRPRRSRSSRLERGTPTAAAGGASGAGVIVGSVGAGRLPLPVPVTSWPTGPAEAGAFGSAAGRSGLGGGGGGGGGGGVSAFAAAAGLVPAEAEAAPVPQLPEECWMVMLQQLGVREVCMVGRTCKWLRALASDPAVWRCQYESLWGRPPEPGLGAAVVRRMCRRSQLRAARWVEARVQAASLGFPGTVCVQMDDSKVVSGDGGAVRLWSHATGRRIATLQGHPGRVTAVAFDDQLLVSGCTGSVVKLWSMDELKCKRTVRHEGPVSCCCLLTTGIPVSGAKDGLMRLWDVASGAAIVGLEAGGPVAALQAHGPSGRLVAAAGWGVQLWDVSTATLLQTLGLGDDAPAAAAAGGAAPPSPHPYTCVSYVGELLAAGRQGEVVLLDPRVSTPVGRIHCGGPAVPRGGSAGGADGVAAEGGGGGLPATAGSGRVSLPGALSGVLDAGGGGAGVLGLGGAFASGLGAIAAAAAAAGAGAAGVGGGGRGAPCVGVQMDEWKLVCGFDDGRHQLHLYDIRSLSGLSGGGNGSGSGGGAAAAAAAAYGGAISFRRRPWSVPLMTFTAPARISSFQFHDNLLLAGLEGVECTMWRFENPNAAATSAAAPSYGGGYSAAGAAGGGGGGSIAMAAGGRGGGGGGGTGGAGGAGDDDDNAAGGRKKKPGKVPKIKGRYPKRSTK*
</t>
  </si>
  <si>
    <t>C_100180</t>
  </si>
  <si>
    <t xml:space="preserve">MSQVLDTIYDELEEVFMSKRGFIIPRKEAALVDATGGSATYGEITGDGVRQFLARVPLQSDDVLVDLGSGLGRLVLQAAATARLRRCVGLELSACRHEQSAWAAARLAELGELAAAEEAAEDASGAPFASGGSQENVGSGSAAEPRRAAAGGLLLSPVELRCEDILSAELGDGSAFFLCSTAFSAAAARTIAERLAAHPRFRLLVTSRALPFPSPLVQLGQFPCAFTWTAAGTAYVYVRSLAEAPAPLLAAFLSAPEPRPGAGGAHHMGQAQEHQHYQEEEEHEEEEQERAPGGVAWLPSTCTVAMVPGDLLV*
</t>
  </si>
  <si>
    <t>C_100181</t>
  </si>
  <si>
    <t xml:space="preserve">MLFASSIILVLAISVAAQNSGLKCDKSVLATSSSSPLALSDIALVLVSSRSEAAAEWVTGQRFWRKKGVDIIILASNVTADNEWADGADKGGREAWIRAEGGDDAEVAATAAVKATAFLRGNGGKIPKWIFVTQTHSVVNLLALRDALAELDPSEPHAVTDALFCERRGAGAAAQQRRLRNSPPHAIGGAAAVGACTPCHHGNSLSPAECAKINPGGGVALSWALAASCHPFSDTAAAEGILRTALALGGGGAYFAHAPTAAGGSGGSGGGAAHVAQAAAAHSIAAGLSTLSRVLWLFGVPVTPAWGEEPRVAISAAAAAAAANAASGAQAGVNGDTRMVVKGGRFTRVNVLSGQPQGAGGSSSATDVATLAAAVAGGSCSTAGCLNALYRTVVPTAPTAALGAGPAVAATVVTSALSAPAAGSAAAAQLPKLYEALVAAWEKAAVARKTAVASKYEVVKERKKAGRTSDTAGAKGTAAAAQTPTVCPQPGPLQPGERWEEGVLLVQVDTREPDRIRPNPFALGSNYVMPPYPPWPDYDAGAKYGPVFIGETPKVGFYPAAGMYSYTCDPKQHTYYSGTATVNQMVAEGLGMSFRRITWPAADPSVRYGTWTKNDFFMKVMQYVLYEQCGLAAPAGGSKASRLGAAHADIIRQILPPGGLRLLIFLDGDVYIRDPQLFHKQLSAFHGDPSAWLAFSEEPNQRNAYISVSPQVVNTGLQVLRPRPELLRYYEAVWDSPYTLNRTDLLMGWPHEQGCHNLITFQGPKLLEKHVRRWPFMDYNTPGGRVARHAWVIRDQWWPILAEDMVAVSVWHFFQRHSSSVFVPMPAWAHNP*
</t>
  </si>
  <si>
    <t>C_100182</t>
  </si>
  <si>
    <t xml:space="preserve">MQTVLFELGPLALSPAQVHSAVLAALLGADGADGYTSMIGGGGGTAVAAAAAAAAAADGLAELRQAVEEAVAEAVSAGGRGGGGGDGGVGSSGGPVVAEAEAARFAAGWLTAAGALLSSAEAAARAAAAQPLDWDPREPHAADGTVWVAATTTGSAFVRLPDPFDLQAANTSPYLDDGEAVAAAPPPPPAAPPAASATAANDGAAAAGGKKQGKAPAAGKGAAAAPDGSVRQSALGPWVTLTRLGPASAAADRRGIQNQPGLGGAESGSHLACLPLNLE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KAGAADRADRGERGERGERGERGERGGNDRDRGGDRGERGGNDRAERGGSDRAGSSATACYLLQHDAPLFLAAPPGLAAEPSLAGVAADGAPAWDTLPPRRPPSLAQLRRVFIATPPSACGEPLLASRPVVQFRLPSAAAAAATGAAPPPAGAAGSGPLTSAAALAAALLPADAADAGGLLAAAWSGPRPLPGSLAAAPGGAADGAAAGGGGGVGNGAAQAVPPSCGVPLPLRLDDAATMVAGRGPAAAAVHVSLARPVPLPPDSLMVLSLPAVYALPAEWLGWGHGMAPRPAPQLQPPELARDAAGAAGGAGEGAGAQESGKDAASGGGGGGGGAGPAGASAAGAAVSQGPLVPLVQVDERLPYEARLVAGTALFPIPVAQGQEQSAPSGAQQSG*
</t>
  </si>
  <si>
    <t>C_100183</t>
  </si>
  <si>
    <t xml:space="preserve">MLPVGAGRAGRSRERLAPPPAATSGASGRGSGVPPPGPASSASASAAAGAFNPRYQHHSPQPQAKPHPSHLATTQPGAGQANVSHHHHHLHHHGSSTSTAAATASSSGSGSSSRRGGSASTPASAFRSATGPLAHGNGDGASAGGGSSSGGSSSGGSSSGGSSSGTGGGGLPGRDESRMITTGATASASAPQASASASVASSRQNPRPPTLPTEWQRSPPPPPSAMPAPPAPQLQQPSRPSTIAGSTSSGRSSSSSVSAGGGGSSTAVMGGGEATRLEKLYIRDFALVTEQTVRLGPGLNVITGESGSGKSVLVEAFSQVLGAAAPAECVRAPAEVAIIEGTFVVGPAHAPAVRQLLQSSGLPARALPPPAAAAAAGVVAAAAGGASVEEAEGGAAAGGGSGAFQLTVRREIALAPGGGLRSRVALNGAPSSLRLLRELAGLLVDTNGQHSTLALRDPATQLELLDRIAGTAPLAAAYGSSLAALRAVEARLDELDELDNEGERARLQKLVDADEARGGDGGGEGEAEEEEAEEDEEGGGGGGGRGGGAAMMEEALEQVAAAKEMLAAADSMVKSYARRYAFSAADAEATQERLSRLERLMKTASAAGFGGGRITTSEQLLAAAEEAGAKLAAYYEMEGQREGWEAQLMDLAADIRRRALALSGRRRAAAAALRGCVEGCLRELAMGGSRFDVRIGWAEDRTGDVGLYVDEQSAAAAGLPELGGGTYLLGPRGCDQVACYAAHHLKVQKDTALLQQEEAAAAVAAAAEAAVAAGGGGGSSGGGARVTTSFRPLVRFEERCEEVAAMLGLGKDVAADMLRTAQAQVAALHPQLAAQQQAMAAAVAADGGAAPAAVAAAAAASVDATAVAMNGSPRDDILRAVQDSLRAGDDDGVAAAAVAAAAEAAADAAAGGGGGGGFSAGIAGPSGAVIAVGIIVTAEGPPPLSSLMFRLHPHRRRLPLPLAAAPVPAAEAMGPAAASAAPALVPLHLSRSPEASAATPSSSSSATAAAAVVAAAAAGSWAGSGSDEDDSGAAALLAGMEAAAVQQLARMQAQAQAVAEVARAAAALAAPPSATSAAPVAAAPPPPSSSGVLGLSYVMEVEEVLRAQEVAAETGVEVAAAQEQRQWEAQEQTQAQAQAQAWEEQQQLVEQEEERAPSPSGSDADSLYEAAAAAEAVADAATSATVADAAATDAAPAVNDGVWAEAEVAAEAAAAAAELAPEPEADAAAAVSVSNTFAVAVAPINIAVQPTAGAAAASGASRGGMLPYTFDAEESDGSGSQSDGESSSSYGGDELPPDVVAAAAMNVHPDDELLGMSVYDTEQPPQQYDTPYDAPYTSSAAQGSYDSGDSGNGTDRQYDAAVGTEVVADSAYNYNVGGGGGRFVVVPLGHEREFKDMFNTIMSFTRADYEKEAMRSFELTLWQALRDSGNV*
</t>
  </si>
  <si>
    <t>C_100184</t>
  </si>
  <si>
    <t xml:space="preserve">MTPPEQGAEGQQTAGASRAPAAIADETAAPQTAAPAAEAEVQAPPAAAAAPPAKRSVQAKLNFFAPQKERQAAEAAAREQAAEAARQEGEAARLAEEEVERAKQQEREREREERRRATAAAPAAAEAGGSAPDSIDLSGSPKAKPAAEGAAVNPFFRARKRAEPPAGGEAGGAVKRAALGGGRGLGLAVAPVHVLQLQAQVPIAAAAVEAAGSAAGGDAAAAAGAAATATAEGAGGPAGVSRLVMPMLGPEGEAAARARFAAATGGASSSPLDAAKTEDADAAITLVLATTQKAQRQRAGFGLERTGLDARPGRDAAAAMPKLSMAAAAAAAAGLEAMSPAVQAVAAAAAPSGLAAALVGELAVYLEASERQQQAAAAGGADTDMQWAREGAVAAPPPRQAAAAAAAAVAGGGVGGAQPRKRGGRGGAPAAGTTAAGAAAPASAAAAAARMFGFKKPPLAPAPASAPQPPPQSSQPPQPAAAPAGATTTATTATSTHTTSGALPSSMMTLMLFDEAHVLAEEDKGFFGALASIIAGAKRPILLTAGGGRLPAALSDLAVTELHFHAPAEPVLLRTVAMTCAAAAAATAAAAATAKSVVAAKGAATAKAAGGQVAAEVVDLSGGGSTVDDDGAASDVELVEPHPGSSSSSSSGGTPPQPLLPGLLMLLPAAVAAAAVAAAEVEATGEAPGDAGSGEGAAVEEFGAAGAAAGRRKQWEAYEEACCEARVLELSVNSAASGRQHATQDADDATGTGTGLDEEDEVGEQEEEQAQEEAAVDEQEMQEQLGAGTAPPPPPQEAEQGQEQDQEQAGKQEPGMQEAQHAVMQCVINEGGVAAGGEQADLSAPQAPEQQTAAAGNAAAAADAAVLQEQPREQAVCKRPRATDEEAAVAGDHDAAALGCTGGDAAAGAGDSHGLVAEAEPEAAPTPAKRSRLTLKLRLRSPAKGVAAAAAAAAAAAAAAAPATGGSLMAADGALPPADVAAGTMLEPAEPSAAEVAASDCAVGAAARVAAGAGASAAPSAVSLAVAAPVPPAPLRPRPAVATAMRSAFTGASTAAPAVAASATAAVEACRTQLALADLYGLLSDLDLMALPRDTFAGVSGAVPARHQAAANAFRPVAVSSAVGLDPPAPEHWGSAAATATAAAAAAAAAQLDLDLDVAEADGAEALLLVVVDVCGGGAREGCAVVGDVHNALDRLAALAALANVDARSRAGAARMAGRVRRVQAQQYLSGYAGLQLEPGQLATLQRLATFGSAGVALHGCDMPQRY*
</t>
  </si>
  <si>
    <t>C_100185</t>
  </si>
  <si>
    <t xml:space="preserve">MQALIKDAGVVDALPEHKPAVSALLRLVSAGVRAEDEASGTSMAVTAGAGRLLATWWAHVTRAANERAPVSLDAVLLLGQATLALAALFADSALVNLLANAVAAAVAAGSAGGPGGGGSSGGNGGSSTGSGSPSGNTGSCSDSSGSSDTAFGEQLEQLLPAAHRGIAGLYRSLLPEFLRSLASSGALEHMSRAWLQTCKDAGGVSEEANPAYRTCLWAVERLHVILRDMGTTTPLARLLAPTVAADVAQVLAGPCTRYAVMAMGLAALHAAAPELQPGGGGYGLSQQQLHALRCLQPGRRSRSGSADAAVAAAGVQAGPDELEPRPLLALIAVVSTRPASQLFHRRHSAGGSNGGGRYQACMARRMGQERWRAAAQLWWRQLCGMFALPLLQQQQQQPGSHTVETLCATVSEAALCFLDPPPPAQLQPGPPAGRSAAAAAAATATTATSAPAAAAATAAAATSAPAAAAAVAATVAAAATATPAPAAAAAPAAAAASPAELGAATQQTTNPSGPSRLPAPSGAALPPPGSALQAALAARVVPCLLEPALRRCGLQPDDPSPGFKLAEALLPRPGCGLRLAQLLVYAPPREAASLVATMAKLLVTALLLQQACALYDCGSGGGSAPALAEELHAFFMAQLRLAALLEVALSVVVGVQRVLGTKPELSAAREHCAALCPALAEAALGLVTLECGRQQASHSPRLTSMFAEPTMAAALSCHWTFVSSGVTDPLLRSEYELACSCLQLLEPGRVAACGADKWRRVVRALQAAMRRRHGPWAGLIAGAAPQGIASLPLSEAHVRLGVPRLCSNPACVSLEGGSEAEVPLKACGGGCGGAVAYCCRECQVAHWRTGHKAMCGTAGAGPSSSQQDK*
</t>
  </si>
  <si>
    <t>C_100186</t>
  </si>
  <si>
    <t xml:space="preserve">MVSFDRILANLKEVSARPAAADDSSSSDDEAAAKAPKKAAKKADTKKAKKSGKDKRKRSASPSSSGSSSSGSDSEDEAARAKRIKLASHVGRYHKRERAKLVKNYSAGDLDAILGGMKAAKEEVAAEEAADAEGLDPTGAGAMGFIMPVIAEVRAAPRQQEDSSSDEEDEEQEQKAGGSGRAAAAKDAAAGPSASKPAKQPKAPEPQPEEQWEPGKKPWWAGMFVRAGRMGSIRQELKGKVEGGRAKIQITGFREQDQENLYEQAQHGAAHGRQGLGRSDMPKKVAGARWCGTKTKISEGDGDDEEEEEEAGKGSGSGSGSEDSESEDEGRIVVKLSKKEQAEADAKAAGAAGEAGGSGRKAAAEGAAAAGGGKDGKRKRKEEEAAAAVAAPEAAPSGKDGKKAKKDKKGKKDKQENEPAAAAPSGDTAAEAGSSQPAAADGKQPKWRTLVRQLLADAPERRLKLKKLHKQLEESHGLSSSSPAGGKKKEAKSKKGGDASLAALEAVLEELRGSKKFRVCDKFVTLAE*
</t>
  </si>
  <si>
    <t>C_100187</t>
  </si>
  <si>
    <t xml:space="preserve">MGEGALGVPPLPVTASNEEREARYELVLESVKSVLEGEDDWVAVMATVACLLHEAFEYYHWTGFYQAGPPGDDTLVIGPYQGHMGCLRIPYSRGVCGAAARTKTSQLVPDVSQFPGYIACASSTRSEVVVPVVRSHISFNDGRTPSIPEKLVAVLDVDSDHPAAFTEVDQECLEELCEWLGDHLQLWHKLPKWEPSHLY*
</t>
  </si>
  <si>
    <t>C_100188</t>
  </si>
  <si>
    <t xml:space="preserve">MSTKVLCDAYGTLKPNQPEIAVLLSTSPPKAAPADAVVASCLASFPSPEGLARLALNRWSRSAGLADHQQILDAFIKMHVSESSAELKPAAKAFLEQVRAKIVDLVKVSLASYGDVEGAVYDEVFGEGYDRSTVPGYLPVVSYFQLHFHDIANDKALAAAWESALAACGSDLAAAPAGTLGNSPSRRALVYLLSMGEDIAYLRLAQALLSSTHEFVYE*
</t>
  </si>
  <si>
    <t xml:space="preserve">MLKVFKKADADGSGQLNRMDSLQNVTLKTQSGQTAVVSAYAGHLLSWTNAEGQDYIFMSKNAVFAPPKAIRGGVPVCFPQFSNFGPLGQQHGFVRNKQWRLVESNEWSVTLSYSYDGTEFPDYPYPFELTTRVELCDDNLEQTLTVKNTGSAPMPFTAALHTYYTVSDIANVSVEGLKGLTYLDSTDGRKEKAEAHEAVAFPGEVDRIYLRAPEVIKIHDSGAPGGGRTYEVRKRGFPDAVLWNPAEAKAAAMSDLGSPEWKRMVCLEPGLVVSDPVQLAAGESWSGAQGLRVHRAGVKL*
</t>
  </si>
  <si>
    <t xml:space="preserve">MFDIAALTPAELEPILMKLFIEADADRSGFLDRHEFTAVLRNANLKLSDR*
</t>
  </si>
  <si>
    <t>C_100191</t>
  </si>
  <si>
    <t xml:space="preserve">MHLRAVPSAHPGAAAAHVAHVERSLVYGSDYVDGSAADVSLVVRGLGAAADASGGIASMESSAVAPINTNTTWTQTPPNAPSCNMHMHRCATS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LAAGPGGGHVVQTKGGRVRARHALVLAAGVWTGGLLAAATHDPEWKALLQPRRGHLLELPQPAGMPRVVHGMMEMSYTKADSLDTASFQDLLPDVRRKAALAKAGTK*
</t>
  </si>
  <si>
    <t>C_100192</t>
  </si>
  <si>
    <t xml:space="preserve">MLCGGHYSAYDELPWIARLQQLLPQYLSAGVRLVGCCFGHQLLSQALGGRVGKNPSGRFVLGLERIHVDEAAARAVGLDFRAALEQATQDRQQQEGGQQEGGQQAEAAAFSADKQEQRERHEQGGQQQLEQRERRREQQGSGLDLRLLESHGDQVLELPPGAQLLAWSDTAAHEMWALPGGAALAFQFHPELTPGLVYDKIWGTLACNGRLDAAEAAEAEAQLQRGPAGVDSAAFLRALDAFLRSPLPAAAAGVAGTAAAAAAASAAAEAAVASAAVGVNAVAGVRAALEERLADAAECVRGHARAAAAAGLAASTASPELLTSLNREAAAAYGGAADAAEAAAAGTRVAAATQQQPLQAALASLTSLEQQLDRLAAVVGALESEAEAVEEEVAAAQAAGQQQQLQQQKQGAAVNEDVETLRIGAGSVASTALQRLQREFSQLKRLGLYDDDVNSRVTGACLESFLKSEKSDEQAAGSAAASHANSSPFASTNLQVLDVKCCLFISAKELQQLLLACKPSELLAPRWAEPPHLRALSVASATLTSLDLGDATTDVISLLDSGLAALPPLPLLRSLSLRRCTAVTDAGVSNLTCAKFPSLTHLDLTSTRVAGASGFASLAGQLQSLVLLRCRAFGDAGLRAVCEQQAGSLTSLVLCGSGVPATGVALWCLQPAARLQKLDLGPSWELDGEGLAALACCPDLRELRLGNFHLVPARLPADNNDNGAGGNAGLPLPGGAAAAAAAANAVAAAGAAAVWLPADQLAAAAAAAAAAAERQPWMPTPAARPLERLRVLRLGGMFAQHGLRLILPRMRRLVTLELSGLSTARDSVLVELVKAAEGAASASKTKQSGRQAQGQGQGQGRPQEQGQLPSRQGSVDSNGSGGGGSVCSPRSGSGYSSGSSSWGRGEDEEEDEEEEMEAAASDGSSGMLRLQELRLVSAGPDLTAAGLLQLAALPRLKRLSLVACPCATEPAVQQLVAAVRGRRDGGGAAVAAAVGAAAGGGGGSGGGGGGGGEVRQPRRRRRLRLEVLARANSSPTGSVGGAGAGAAQPQAEAPAPQVYNI*
</t>
  </si>
  <si>
    <t>C_100193</t>
  </si>
  <si>
    <t xml:space="preserve">MMTCCGNVLVLNIDDVHVWRSDGGDGSGGVGLSSGGIAAVVCGVVGGLALVALIAAVFAAAAARRRRAAAGISSEHPAGRSSCGTAAAADEESTPPRAAGGSKDALTLVVIGSADGASVGAAAPCKAVQQLPPPPLHSSDDSCSLSKSGATAVPVSGAELLPEAGHTMVAAALCDHSQAEKLLTPRAADVRGVASAAAAGTAGGASSPGAAGIASAATAAATAAAAAAGGGEDNDGGGGGGGAEDSPPAAAAPPASDGMEDADASDAAAGADIGVVIAPNGLLGRGSFGRVYRGRYQGMDVAVKVLARCRHPNIVTLLAVCVTPPRLCMVVDIALDVASALGYLHPTIIHRDLKPANVLISGVGSARPVAKLTPPYLAPECFDEHNWVVSHQADMYSFGVLLWEMLTGVEPWKGEPMARLAYRLVHCGNTLPIEAINKHRNQQQQQQQQQQQQRQPKPAVPAKLVKLVAQCFERDPRRRPAAAEAVKTLLLVREALGQQQPQQLVQARLQMRMSMQAPLLR*
</t>
  </si>
  <si>
    <t>C_100194</t>
  </si>
  <si>
    <t xml:space="preserve">MHVLHSLTAASGSLPNLRTLLKRDDNLFTADVFTAAAKSGHIEVLRWLRRTADCPWSEEAVEAAAREGRLDVGLAHVNGCALRAAAAAGQEEVALLLAELEPPERVSAVRLVAAVAQGCGLPCLQTLHVEYLEGGAAVRRRRGGGRAVGGASVVHIVRLLLAERPLRWAELVAEMLAEAEEVEEAAGEAGEAGEAGGSGSAAAAGGGEGAAAGAGGGAAGAGAGAGAGAGAGAGAGAGAGAGAGAGAGAGAGAGAGAGAGAASATAAGAGAEGATSTSTSTGTSTGVGASAGAGTGARAGTRRVAAALPLQPLVSMYGAAADAAAAARAAAAAAATAAATAAATYAVAAAAGWDPATAAAAAGAATAAPVARGLAASDPEAAARVMAAAAASHTADWMDKIIW*
</t>
  </si>
  <si>
    <t>C_100195</t>
  </si>
  <si>
    <t xml:space="preserve">MQVCSGRATKACRRLAGGYTSGLHAVAAAPLPRAATQQLRLRLRLPPLPAATAPGEAGSSPAGDSTDYSTVTGPVGEAAMRRMAASLRLATPGRHLFLCSDQTVAKCCSKADGIKSWDYLKKRCKELGLEGGEVPFWRTKANCLRVCAMGPVAVYYHSCTPEVLERILQEHIIGGKVVEEFRIKAQ*
</t>
  </si>
  <si>
    <t>C_100196</t>
  </si>
  <si>
    <t xml:space="preserve">MLQEQQLCCRCGVDPAAAAASAVAAAATGPAAAATGAVAIKSASHAREAVC*
</t>
  </si>
  <si>
    <t>C_100197</t>
  </si>
  <si>
    <t xml:space="preserve">MESSCALPPPWPPALPPLPPGPRAALRQPPSTPAAAAAAPALPPQAAAPGGQSPLSSSSPLPPRAAAPACRSPAPPVTAARPPSLPPPPRQPSNSPQPTPPTPASGPPRRMRLDAPPPPMPTPPGPHPPPQPPPHRLTRRLPPPAPPQPAPLAAPPPPAATVPAAAPPPDAAAAPAAAAAGGAA
</t>
  </si>
  <si>
    <t>C_100198</t>
  </si>
  <si>
    <t xml:space="preserve">IYTVPGCRRPTPSSQASPPRPANPQKSHPRTNGIDRIRTAGQPRARTPQSLTSRPPRGWRPSCGAPAPLSSGAQLLTGKAGGPRRGRKRAAASGHSPASPPPAPAPAPARPAPVPASPAPAPAAAPAVAPPAASAPPSGRGHPPPAGSWPHPLPGSRTPHPPAGRHRSAKPLRNHPPTPSQVSPRHDHPGPVAPRRGPAPWYGIHNAPPRPAPRPS
</t>
  </si>
  <si>
    <t>C_100199</t>
  </si>
  <si>
    <t xml:space="preserve">MKAGATCELDLSVLVAGGPGGAAAALSADVAGSGRGGGGSSAGGSLDCIVILRIEDSGDKFISIGGRYRRSFLGMPLAALLAPGRAGGVLPAAEAEQLAAGLGVGPLALTPAPAPEAGSEGEAAAVPREVAALLAALAADGGAALRTPGILVDSAPEAAARAGAAPESEPAAATAPAAAEAAEADAGVEAXXXXXXXXXXXXXXXXXRRRAAGLAGRCGRAAAPPLRRGVAAARLAGALSAWWLPPLAAGASPDAGANRRRLLRMLLEPAAAGESLV*
</t>
  </si>
  <si>
    <t>C_100200</t>
  </si>
  <si>
    <t xml:space="preserve">MGTVVSFWLFRAGGSAEAMTARRKALVSNGPLAAAAVCLGLQRHLRVGSSALLGTLGAFVEEVQAALEDGSLASGRVSVTTADRLAKNKRAERRAQQRAAVAAAAARKKDGESKMKQQQETGKEQGPGPPTDQRMEEAGRAPAAAAAAARTEEGQSQRPSLQTYYAP*
</t>
  </si>
  <si>
    <t>C_100201</t>
  </si>
  <si>
    <t xml:space="preserve">MVRVSPGAGGAVPLPPLREYQRCVLEVAAAHDCIVFLETGMGKTRVAVELVAALLPRMRWRRQLAVFLAPSVPLVRQQAEVLARVADTGFEAVAAAAAEAASATAAEAAAAAGAAAADGTPARRKARQAAATATPTKGHQSAAQGAGGSAVAVADSLAAGSQPQNLSLSLPPPPQQQQQQLQQQQAASSRPLLRVEWLGGSSAHEAWGPAGWAALRRRADVLVCTPAVLLGALVHASILRGATSAREVNVEAEVPVPVPVPAAAPRAARLARGGAGGGGGGGCYDRRRLRPRLLGLTASPLHPLLLQVRGLHHSRGGLRVL*
</t>
  </si>
  <si>
    <t>C_100202</t>
  </si>
  <si>
    <t xml:space="preserve">MGGGRLLLLASMTTSAAASSSSRPSSSAVAAPAGAAPAPAPAVAGTPPSGGAAAAGAGLGLGSGAAGLFRGFNMPQISLMPAGRLPGASPHTGGAAGSSFAADQELAAELYDYHLAKHGGMPRPCPRCHSNVFFEREPPPASSSSAASAASAPTASAAGGASSTPLGGGGGGEVVAWRSRPLCCDMCGAWVHMGCARVNLLEQVPPRPWFHSHVCRNNYIRLEAAAEQNPHASSDSPSSQLYILTPADHAAYAAMAARAAGGGSSSGTSSGSSSGGGGGMTGRPRGPAGSVIPLLAQGFNRDAIEGFGEPAREYDGGRYSXXXXXXXXXXXXXXXXXXXXXXXXXXXXXXXXXXXXXXXXXXXXXXXXXXXXXXXXXXXXXXXXXXXXXXXXXXXXXXXXXXGWVVIYGVIRLGPRFGYSLVAPEAAEELHAQMPVAYFDCALLEKWL*
</t>
  </si>
  <si>
    <t>C_100203</t>
  </si>
  <si>
    <t xml:space="preserve">MAAAAAPAADDCNTRPSRRQRLLSPAAADGMIASGHSSLLAAGLTAPSLRHVELLTLLPPPRHQLAAPSPSGRSVLLAAAASPAPCSPASAATSSQLTAPPPPSSPQLMAASLGPERAAAGAPATVVGAAVGSGCVAASAAVCDAMSPPSSSVRCLRRHWWM*
</t>
  </si>
  <si>
    <t>C_100204</t>
  </si>
  <si>
    <t xml:space="preserve">MPQEPRVVGSGSGAAAAVTPAASGLALPAGDAADAAAAATQPQPRDPQREVYAALARLRRLRRLHMGTYDGLQHIRLLAEPLPAAETVAAADPLAAPAATEPMAAPPLEELELGDQFDVDSRGADVALLLAEAEALATLPHLWRLRLYEQARTCISLGVLLGGRLPPRLRVLELGAPADHWPLLGECWCRLDKVVAGEEEEEEEYEEELWNYHTGIVLASTCAALARSGAVLRRVHCPCLLLRHEAPMPGALLEPLEEEQEQEDRALARCGGCLAWEQKCGRLGTRTMEEQEQEQGQEQGQGQEQEQEQEQEQEQEQEQEQEKAQEQEQEQGQGQAQGQEQAQAQAQAQAQGQLTLLLMRRVPGLTPTLLVAILGRLPAVTHVMASARGCRGLSTAAHCRELVRRLVAAPPELRARPLRLGMPAASDRVTRVEVRVEAGHLAALSAAGCDVAGCTALSRTIAAALLTPAAAGGAAAAIVKGAIPPCERVDHFKLWVAAAPPPATAAVAVAGAGGAGVAGAGAAVAGAAMPPPGTSSPSHHRPSSGPSLPPPTPPLTRARTKALKEHQTQQRRQQQQRQRRKRAARTTSNPPLSQSTSPPPPPPPVFDAGFAAALASCFPRLRFCRLAGTWSMAPLTAAAAARFRRRHHYHLLHFARSYHDSHDDGAADGGDADGAQRRHSATGSCNSGGGAAAAAAATAAAVGEAHHPAPAPAHTPTGQEPAEHGEQDAEGDYVCAATRDFYSALAAGLPRLVGLAVSPPHAAEMRYVGVLAGGCPRLQALCLGVAPPPLAAAPPQAGGEQQQQAERSRRVSTASCCAADGSCGGGAGSGGGMMPLAPAAAAALSTLPXXXXXXXXXXXXXXXXXXXXXXXXXXXXXXXXXXXXXXXXXXXXXXXXXXXXXXXXXXXXXXXXXXXXXX*
</t>
  </si>
  <si>
    <t>C_100205</t>
  </si>
  <si>
    <t xml:space="preserve">MRVCVNAVLLLDEESTGTVGIALLRGDILTVLAHGFARVAGRLDGDSAGGSSSGAVGGGSYRGGGSGPAAKAAELLHLQQQAMWVFFTVLTQVTAAGVKPYERGVGSELAAALDRSGVLEHAAAALLRLAARLHGLAAALSAAAPAAATAAAAARGAAAPNRQRQPRAAGTAAAAGGWEALCASTDRYPSLIEPVQSGIAAGRCDADADAAAAAAAAAAEETRRLLCGPAVQLFLLACVASAGADSIAARAPPPANAAAEPQPQRRLQYPAWLPEALRLQWPDEPSSTLVRAMSVAARALQATVMGRGGVLPFAQPPHGHRPGQSPRPLLPHPCPFPSAAVHVYDIAARTCHAVFAGGHKMAAAAGAISAGLAAGASTAAAAAAADAAAGGAGSHGIRRISLSPDCVLKLLRLLLRLLPELRPRQAAVRLPGLWQLVVAALPLLVEMPVNANRQVDAFGLITEASLLIRLRLDAAGEVPPPPVFPPPPPQRQPPLVMSDTAPAAEEPEAAGVACCGYSLRCALDAGLLPVLERLLRRAVGGLPPHMAAAATFAAFCSAGGGELGADAGAVAMAAALGAVGASGAHKVSEALLLATHAACSVLLESGVFPAALAHGAVAELVPLLTTIGCVLRCLWNAAGRRLVQPAFMSSDMDLRAAGGIAARLPVSGASAGGCWKLIVASLLNQVMVTRGIVAAQQQPSEQQREQQPPASEGIAGSGSSSAAVNADASEASCCDDTPAAAMNSWLLPDRIDPAWLAAAGGAPPAGTAARGQQDVMHNLLTLLCVPSLFAAPAEPCLASPVAALNAALEAAGAQEYFFKCVLQAWFAFHASVSNEVDGQVPVMTGRASRLSAPGGGGSGGGGGDAGSLTEQRLLAKLYLEEWSVLMEAAMGTYLRGFDEIFKHVKRAAACSGSAGSAAGSDGLGEGRGGRQGARGSGSDSGCGSTSGGNASASSIRASPRSSAASGSGPQDPPLDVGGPRRPLSDTEHAVVARRVLDLMEVQSFCLVWCRMGSGVWLCPPDALPFLFLPPWALAYLERWGPLHERPWLQGLLLPAPAGGVDKWSMPNYEAAAAVRAAVHPLMAEQVARGQDAFSQLVLRIQKRIFEENWEALRWTPAALRLACDALEEDAAAAAGAGAAAGDGASGSGTTAGASDSAAGGAQSTAVPTICGNPFCRSLDGPSALIAPGAGKTCSRCRRLTYCCGACQLEHWTQGRHRKACPELVKLNQMRQARGATPL*
</t>
  </si>
  <si>
    <t>C_100206</t>
  </si>
  <si>
    <t xml:space="preserve">MRWTKSPSPPPTAPSSPSSPPSPSSPPSPSSPVPASTEEEVRELKLVYEEEARELRRVHEEAVGELNRVHAEEVCMLKEKVAELQRELESEYGDEGPAEVSWLS*
</t>
  </si>
  <si>
    <t>C_100207</t>
  </si>
  <si>
    <t xml:space="preserve">MGDAMIAQNTAAAAAAAAAAAAANLPLPNTPAASYGALLNQLPETLMQLSSTLRVVLTAGNMGAAQALVTKLEELAYSVLMQRAAFNLANAHDGGHGGGGGPGGSQLPAALQAAAGGLGLGPGPAGPPGNVDPNLIAQLLLLTQSGN*
</t>
  </si>
  <si>
    <t>C_100208</t>
  </si>
  <si>
    <t xml:space="preserve">MQYGNKWASIAKHLPGRTDNHIKNRWNCTLKKKHSDIMAQLRQECGPDGIVSIAAIHNVLVSQGGNGGAGRGAPPMLRGPGPVLGGGGGPKGPPGMGFLPGLGGLGGLGRDLAMGGPPGSEFLMPPGLPGLPGGLPPGLGGGLPPGLAPGLPGGLPPGLHPNAAMMLAAGGPLXXXXXXXXXXXXXXXXXGHGGRGRRRRGGGAGGPGVAAAVGRRRGRRGHSKSEDGRSLKRRRDGETPDPGSDEDSAAVALKQLAHAEPRGHEGQLRADLRDLQRLNLQRGGGGGGQSGSGAGEDEDDDMXXXXXXXXXXXXXXXXXXXXXXXXXXXXXXXXXXXXXXXXXXXXXXXXXXXXXXXXXXXXXXXXXXXXXXXXXXXXXXXXXXXXXXXXXXXXXXXXXXXXXXXXXXXXXXXXXXXXXXXXXXXXXXXXXXXXXXXXXXXXXXXXXXXXXXXXXXXXXXXXXXXXXXXXXXXXXXXXXXXXXXXXXXXXXXXXXXXXXXXXXXXXXXXXXXXXXXXXXXXXXXXXXXXXXXXXXXXXXXXXXXXXXXXXXXXXXTRRA*
</t>
  </si>
  <si>
    <t>C_100209</t>
  </si>
  <si>
    <t xml:space="preserve">MLIQLXXXXXXXXXXXXXXXXXQVATYNVGGKKPHPGIRLDDWLGPGAAGAGAGGRGAAQRYGTLGPAAPGTAAAAAAAAAMLDAKWQGGPPPRSQLEGGGGGGGAGGGGAEGGSGVEDSTYVQVASKQLVGVYLSVWVRRSLLSAVHGVQVTTVATGFGGYLGNKGAVAARLRLFDSSLVFVAAHLTAGEAEGDELKRNADVADILRRAAFASGLDGGGAVPMTASAAAAVTAAAQPGSSNSGAGAAAAAPVAPKAAGAGGLLTDADARAAIRSGKLDALINVDQLHRERTAGRVFKGDDAPSASASSAALAPQPASQSQADLAVAEDADSASVTGPSAVVGPDAESHKRRTPAWCDRVLWWTRAGAHDQAAAAGSSGTAAATLKQLGYWRGELAFSDHRPVSSLFSAQVVSYDRPKIESLLEAALRAVDLMQQSMRPKVTVEPVVLEAGDWVAPGRHVRLRVTLSNTGPVEAIWHFIPPPNAGGGGGKGGGGKFGLDDETPPLPPWLTATPAEGVLAAGATCELDLSVLVAGGPGGAAAALSADVAGSGRGGGGSSAGGSLDCIVILRIED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VSKRSPHTHIENNKVQST*
</t>
  </si>
  <si>
    <t>C_11000001</t>
  </si>
  <si>
    <t xml:space="preserve">MAASASDTAAIEAGVTDITPPPGAAAAAAAAPSAAANGDAVGGDAVGGEANSGTATGTGADGGVGCAGVAGASSCDAGEPNTACSAAADGTAAAPPPPAADGAASAAASSAAAAVGLCSAAWASTAVRVSGAAIVSGDAGLPAAPPAISGVNAAADGGTATAAGAGAVSAAAAGDSAAASAAVGSCAAAAAASRKLFMSLPPPAKPPPPAVAAGLALVAAVAASACAMAALISCCCASSCFCSCCSCCMALE*
</t>
  </si>
  <si>
    <t>C_11000002</t>
  </si>
  <si>
    <t xml:space="preserve">MQPAFIWIAPLNPAAHDTARLLAAFQASDPHKLLRLQVHARRSLDNSSLRPSQGFALAADSGGSGGSGATPHAHAHVFVAGSSSNRSSAGTHTGPCSSSHSGANSGGGVAASTTANYCYSGGAAAIGTGCSSPAAASRSSSSSCAAFPSRAASVEAAAAVAAEALSLSSRSPPALPQVLDTVFRHGPRRGASAYPQLQSQSHTPQPAPAVVNPAAGSEQARSLIALEEIAQPIQQQHVHQQQQQQQQQQQQQQQQQHALFLTAAVAAHSSAMQQLQQLQKQLEAQQQLINAAIAQAEAATAATSASPAATAGGGGLAGGGNDMNSFLEAAAAAAQDPTAALAAALSPAAAALTAPAPAAVAVPPSAAALTPLMAGGAAGSPASPLTMAAPLTLTAVDAQAALQSPTAAAALLAAALAAPSAAGGGGAAAVPSAAALQAVFGSPASQLLAPATPAQPTPPSAPVPVAVPLFASPPTASPPTASPLAAALGAAAAAAAAPGGGVMSVTPASMAAVSDALAAMSASATAAAAATAS
</t>
  </si>
  <si>
    <t>C_11010001</t>
  </si>
  <si>
    <t xml:space="preserve">MGAIDQLQAVAALCRFNDRCFKSIGQQVVTGLACDGAPQDVDEAEGLPGGLWQLILSRTVLCLDRPEFGTVSLQLGNITTEAQRAVAAVSIQAAEARAGANAWRRLVGVMRLLRRLALMRTLGADLDISRAQAEMERGYLRMLYGPTAA*
</t>
  </si>
  <si>
    <t>C_11020001</t>
  </si>
  <si>
    <t xml:space="preserve">MLSGAAEGSAGGGAAAAASARVALLPASAGPLTAADFATALSAAMQHRRTGHSHLSAQPPLQHLVIATASHVGLPEQLAMLAAAMLGGSSSSTGAAATASAAAGLAAWKLHSVVVCVAGETLEEEPARSALAAGALSQLAPGYVDVAVVGGVDAARAAAAAALVAARLPGVPTVRSGRPQLLLGREVLLPPPAERLARRGAPGAAAARRWAPLAAATGAAGGGAGGLLGPLRAVRVAFEGPLDVAKLKQELRGLGIPQDAAAAPALPLADAAVDSAAAVPGLVAVTGCPEWEGIGKVMAGPM*
</t>
  </si>
  <si>
    <t>C_11020002</t>
  </si>
  <si>
    <t xml:space="preserve">MPVVVVMVVVVMMVAVVVVVAMVVVMAVVVVVAVVVVVVVMMPNGNRSGVVMNTGRRPGASGCGGGPPPLGRTTEGGLGATSGSMTYSPAALSYTTKGEDKERPRVVSAVPKCCQLAPASVDAATPISEL*
</t>
  </si>
  <si>
    <t>C_11030001</t>
  </si>
  <si>
    <t xml:space="preserve">MPISHTGSGLKLPAAAAATAGAAAATATGGAAGPSGHGGGAAAGGEWHVCPDTTERLDSESPVIPLLHRLQHSGSGRVAAAAAGASGSGPAGAGQGWQAKLLQRQAFQGRAYAPQLMFVDPSQFLRNERVFLMWLRTAITVGGVATAAPQQLVLC*
</t>
  </si>
  <si>
    <t>C_11040001</t>
  </si>
  <si>
    <t xml:space="preserve">MVLNLVELTPNKPERCKANFAYKSVKNLLLTLVKEIYSLSGRHSSKPVRYKVSAHESFYNIGGTRKRQPSGLLDFFFNTGAEGFEPANGGTKNRSLTTWRRPIFLH*
</t>
  </si>
  <si>
    <t>C_11040002</t>
  </si>
  <si>
    <t xml:space="preserve">MAHHHLAIAVIFIVAGHMYRTNFGIGHRMQAILEAHTPPSGSLGAGHKGLFDTVNNSLHFQLGLALASVGTITSLVAQHMYSLPPYAFQAIDFTTQAALYTHHQYIAGFIMCGAFAHGAIFFIRDYDPEQNKGNVLARMLDHKEALISHLSWVSLFLGFHTLGLYVHNDVMQAFGTPEKQILIEPVFAQWIQAAHGKALYGFDFLLSSKTSAAFANGQSLWLPGWLDAINNNQNSLFLTIGPGDFLVHHAIALGLHTTTLILVKGALDARGSKLMPDKKDFGYSFPCDGPGRGGTCDISAYDAFYLAVFWMLNTIGWVTFYWHWKHLTLWQGNVAQFDESSTYLMGWLRDYLWLNSSQLINGYNPFGMNSLSVWAWTFLFGHLIYATGFMFLISWRGYWQELIETLVWAHEKTPLANLVYWKDKPVALSIVQARLVGLAHFSVGYIFTYAAFLIASTSGRFG*
</t>
  </si>
  <si>
    <t>C_11050001</t>
  </si>
  <si>
    <t xml:space="preserve">MSVAFALTTERHSGGGQAKRGAATVVEELQQLLGEVLQSGAAAHRRPGAAAARVGAGGGGDGKGPGGGGGGGGGRVGGVRGLLSDLNPVHFLEQLSALAERTADFAENALGGNLSMPPAPNKPSPSKGPSGRGTAAAGTSAAHGQQQHPHQQHAAAAAAAAQRPPRRNLNSKLTFGFDITVPGLAAGDSTQIWGGMVLRGAYGDGAGYGPLVSRALGERPGSVYLLAQVYLPAVRLVARAEELLRLPPDLAAHMVRLVSADCPSVRLVGRSDVCLAMAAETDALLLREPVAFAPQPYALPGSGPGPGAGGGVSATELVAFVVSLRTQVRVRPPPRVSTCNIPPTPCRAVARLRIPILLRARL*
</t>
  </si>
  <si>
    <t>C_11080001</t>
  </si>
  <si>
    <t xml:space="preserve">MLGDRMGMWASGPRGAGALLWSTLRATFLYAVWCAYWSREPAKQTSEHVVREVVISELRRVMQLRFTAATLTPETLSALPTQLLTAQLKAAKLEHFVAIWSAGGALCEVEEVQGGSPKLNLRLTLASPVQAP*
</t>
  </si>
  <si>
    <t>C_11080002</t>
  </si>
  <si>
    <t xml:space="preserve">MAAVQLFCRASNARVHPDKSKAMGLGRFAHLTGPCPHTGVPFTTGAVTHLGVPLSWDSDAAAADLYTRRARGMAFVARLWAALSLTLVGRVHIAKQVLAAKLAYHFSFLNPSPAQLKELTDLVDHFAARSMHAEDASLVLHGNPLLLPKQETACLTYKDGGVNHVDLPAFLSALQAKTFALLAQPGRQPWK
</t>
  </si>
  <si>
    <t>C_11090001</t>
  </si>
  <si>
    <t xml:space="preserve">MRLAPLRRLLQILMPSTPLGLIFEGTDAEVRLYNVPRLKALAAAALQGALLGEITALEVEAEDRRRVVAEAAVAAARATAAGGGAAAIGAIGGGLDGPLGSLVGTGGVGGGGAGGEGGLSLRNIKERLRRNSRTPAGKSTAGGAGPGAGGGGAGAAEDGAAGDIGSAATARVGPDGFFQPGYAASVYSNSVYGNGQSLYGVIGGSGYDSAHPGGGGGAGSVYGTSVVGGSAYGNVAYSGNNAMASVGYVASPEPNFRNAGGLTRPMAGAGPAAGAGGVEAVDAAMAAAAAAARASGAVPTEAECSREVTRMVETQAPQCPYCRGTVRGFGC*
</t>
  </si>
  <si>
    <t>C_1100001</t>
  </si>
  <si>
    <t xml:space="preserve">MQSQSQQLRSVSFTAATAAPKAAAKGASAKAGSSSSSGAAAPSPAAAALRTPEWARVPGHLHELQDLYRKRQKRMAALRHGAQVELEAREAVAWKTGGRGRAVAAAAKAALDALPLPPPEDGGKAELAAALAADTTFAAAHEALTGLLRRGVVLDAAEHLAPLLRKAGDAGQLASALGVAAANHLSQAARQLGAHSPRHGPLHAVLVQECRRLKAAAPLVTLWESLHEHGLAPEAADAAAAVRAAVELGDGGAAVRLLMLACMYGEAPLAGAAEAGAVLQLLQQGNPDQAAQLRELLPKLGLRGA*
</t>
  </si>
  <si>
    <t>C_1100002</t>
  </si>
  <si>
    <t xml:space="preserve">MTSRYNAVDLTHDSSSTGGVTAVDRDGRVEVLLCDSSGDSDVEDISAEEFRLSVFGPVRAVETGGAAAEAAGTAAASGSGPLAAAAAAFAHVAAAGAGPEDADEVLITATVGQCYCYVCDVKAPECVYWGTGLSAADHANAHGANKSWARLRLRLRSLPPAGRQSLLAAIAAPRGSAQLPQQPRQYQHMQQKYQQQQQQQQQQMQMQQYFQQQQVRLRQQYQQQQQQLLLLQPPPHQQQLQQLQLQLEQQYQQQQQRLQQEYQHHQQQLQPQYQQQQQQQQPLQQPPSLQPPPVQAHLQQQPPRPPLQSPQPPLQPQQQQQQQLPPPQQQQQLPLQPPPPQQQRQEYELHLQQHIEQQWLQEQGEEEVQPERLLEQRVWIQEQLEAERLQRQANVLQQRREQQRQQRNAKRRETRRLQREQEQQQEREQLIAWHEWREQRQQEVLMEHQRELEQQRQQQEQ*
</t>
  </si>
  <si>
    <t>C_1100003</t>
  </si>
  <si>
    <t xml:space="preserve">MEDMYAVQPNFFDIPLSPTADDLQDKLPTRIAIQLETSAESPSSSAPLSPNGGGGGSGAAAGGGAQQPGAAAAEGDQSVTSYGTASDAVGMCDTLHFFGVYDGHGGCQAAEHCARRLHHHLSRSLAAACGCLVTDGNQLLQATEPDSSQVDWSISSSLMQSVAKFACLNLNGGSQDPVAAAASAAAAAAHVSTSPPVPPSERPVRRPLLAKSSVDSDSSASSAPDEHALYPLPETEADAMFDADSSGSSGSDRSDGVSVTVLLEEALKEAFLKTDAEFANDGCAAMVGSTALVALVGTRKVWLANCGDSRAVLCRNGKAIQLTDDHKPEREDEAERVEKAGGQVLFWNGHRVMGVLAMSRAIGDHGLRPYIIPEPEVSVVCRTDDDDFLLLASDGLWDVMANQEATNLCIRCIKRAREKGASRNAAVRIAASVLTKAAIDRGSKDNVTVVIVDLRNDRPGAPQAACPGSGGSVPVDCPCAEAAAAEDKGGCTATPPPPHRTVGCC*
</t>
  </si>
  <si>
    <t>C_1100004</t>
  </si>
  <si>
    <t xml:space="preserve">MLYRYQAIPVRACLHCALAPKCRCRNPTGRLNLHASAVSRAAPRAPPPRGRACPLRYAYARRHCWAQGRRRRRRDPLSLKCPWTLRLTCWTRRPSAIDRLYQ*
</t>
  </si>
  <si>
    <t>C_1100005</t>
  </si>
  <si>
    <t xml:space="preserve">MPTTANALHITAALNQLASMQLPPPQGTAAATAAAGQGAVAVAGAGAAATAAAEVQELLVRLEAAYRAHLMAAWAPAGISHTGRGGSSSSSSSSSTAGSGSGSGMGTGAEPRLGPRQLATCLGALARLRARGWHVASERRLLHLSVATAARWRLSAFPPQELTTLLHALATLGHRPSGDWMAAAAGAVAAAAAGGSMSPRQLSTTMWALAVLRQRPSRALMAAWALASLQTMAHASAYDVSQSLWAVAKLHRDAVMDAAAAAEAGGGGGGAGGADGDGGGEAAALWPVVGDPVLAAAEGPLAGGWRSNAGSSNSHGSGGSSCKAQDVCNALWAVAQLGLRPPRAWVLAVAAGALSSLPHEHPAPMLRLCRAAAGAAARGELGEQHCANVLWALAVLRYRPPPDVLRALGARAAQLATRAAAGAAAARAGAGAGVAAAAGQGAARGGVEQEWTEHDVAGAGPQRRRRAAAALRHVASALARLRRSLAALRAAAAARQQAQQQQRQ*
</t>
  </si>
  <si>
    <t>C_1100006</t>
  </si>
  <si>
    <t xml:space="preserve">MFVIWPVHINVPPDKWSKAVTAPDEVSYGRGHSSMHLTCLIRGCLAATSLAVPVKRLRPLQLPPPSPTSNPLLLNLHLLSPTPALTVRSPPQPQPKHVYVTALIHRIQFRPRHPLRHQICRRRMPPERRLRKPVAPMRHQDHSSSTHRRPAPGQRRRRPPVPPTAPRRRPTNWAAGQWPPRSPRPAPPQSGPAGRSRRSGPAAAG
</t>
  </si>
  <si>
    <t>C_1100007</t>
  </si>
  <si>
    <t xml:space="preserve">MPAGPRETWPLGLLPTSMHGVAGVVGRTARPPAAGTGAGGRGSSSNTSNSSSAGPDKGSSKGLGGGGPVQQEGVQLELIRCRVVLPPGPMRLLSHWATRAAAVAAADAEAAAWDEGDREGWARAVPSPVLGVRLASFAAPPTAAERVAVQWLGSYMTQLPPVVGGDGAVTASVAALQGWGRLCNTTLTAAPLRTPAAPPRPLDPWTLSDPPVPPAAWAFAASAEELLQLLTAQPPDWHSQPDAAPRERVVVLLRDIDLAAAAAAAAALPEAGLVLPYGLTLVGATTSTAAADGVSDVSFCLRVRLRLGGRRLVGSVPAGGRLAFRHLVVSGLPLDGAVAAAAVEAAAEAVAAGVDSDGGVCVGARHGCVAGQVRVTACGPARTGAPSSGSASAAAEAASAAANTAGAAAAAAVPALRVELHGCDLELPAATPATQSVQQWQLAARLLEINGEVDWGDAPHVLVRSGVLAAAGLRLNSTRLVAAAAAAAGGGSAAAAAKGSSGGCDLAEREFRLLHSRMWTCAIDALF*
</t>
  </si>
  <si>
    <t>C_1100008</t>
  </si>
  <si>
    <t xml:space="preserve">MPAGNARPAPLPLTPLGTHCDDGGSASAKPGGARVADVALAAATAAEAAIKREEQAAAAAAAAAAAAAAAAAAAGAAAVATQEAAQPEAAEQQAAAAAAARAAEAAWQARLAAAAAEQMEEDAFFAASSGGPGLTTLSNKSDSQLDASGSAAAARNARARRRSMFDCLLQAERQQAAAARYLHARTPPRAAAFATPAAGAITAAFGVARRVPSVTMPSAAALGARPAGGGGGGGGGGSGLPSPLYGRPAGGGGGGGGGRLSATGMMAAVQHAGGPPSAGLGGRPSAGQRSAGIPRVALLGLAAGSSAVPSAAEAAAPGMGAGGGGGGDGGTEAAHRALADEIEGMITRLQDVGGGVSGPATPTPSGIMPPSGSSGAMAGGGGGGGGGGGGGGGGGGVASGPPSSTGGGRGRRQQLLGQGAYGRVYKGLKPATTKERRCRRSVVAFQLSIYMQYCDGGTLKEALKAGLLAPPPPPSAATSSGGAGRSGGGTGRATPSRHGSVITARSAAAAAAAVAAAAAAAATATATPGNTAGLVTAAQPPDRAASAAAAATAAPAVPEAAAASPTSTQSVPLPPPQQQPLPSWAAALAQRKRVEWEDVRMTGNLPLALLAALDVLQGLAYLHSCGVIHGDLNENNILLVSADPVLPPAFAEAVAAAAATAAAPAAAARVPAPDGLSGGGGDRGFSRSGSLLTPIWDGSSRGTSHAIGAAAGGHAEGAATAQSTAGAAAASASTGTGGAAAAPAGSSGAAGSTSRLLLRRGSALLPTIGSVASGRSTGSSTGGGGGGGGSSHLVAQYRRVSELLRHVFKISDFGLSVRLEDPGQTHVSDMAQGTPYYTCPAVMTSGQLSPASDIYGFGVICWGLMHGVSIWEIVHLLPPVFAVAAPTLLRHTSQELPPPLREVLRRCLALNPADRPTASELLPLLTQQLQAALGPELAAVVAASERRERSERRVAALGSSTGMLPTPPTAADSAAAAFLAQPATGAAAAPTASGSAAAATAAAASANQADATAADAAAATGRQQSGGLGALPLA*
</t>
  </si>
  <si>
    <t>C_1100009</t>
  </si>
  <si>
    <t xml:space="preserve">MKGLQWWLDKKQADRVVAAAAAAAATGSGGSSCGEPGSASGWGSGAATPPAAPPASGAIGGWPELLLRSSTVSVRDGTEELQEEGDAFEAGDHICWRCGGDRSGGGFGSGLINSAATTVLHRRRQHTQHAYEGSDGGRAPCYCRSGNAAGGCSSTRNASTCGTGELRSGGGGYGRAHSNSSWTWLSRYDSGDAGGANTAGGGALASGRSSGGFLQQQQQQPFRRRSNYSDEFQGSATVAAQQHHQQQYHQQQQQQQQELRGAAGGGMAGGGRQLVRRSASSVSSVGGRSGGGPRHHQYHPMHSAILEQQAQGQVLAAFNYDYSALHRREYTYIAGHGRYAN*
</t>
  </si>
  <si>
    <t>C_1100010</t>
  </si>
  <si>
    <t xml:space="preserve">MVYNRAISLGAFDAEEDAARIYDKAALRIRGLKATVNFPVRDYLLPDGALALDLQVEALLLEAFLSRAVPADAATAAAVGDVVRQCLGRINGADPADLQEAAEALGPGYMRLMGLIADAAELLAASAATGVGAPGGGGGAAAAGGATGGAGVVSHGSGEAGAGAGTGAGVGITGNGDAVGARSGLGREAGGPSVSTDGSQRADAAAAASLSAGGGVEGLRGAASCQGPVGAGGPCVGVAPDGGLRRDKPGHSPSPSAAEGAVGGTTVAARRAGPPEAAAAPDGAGAQLPPIPPIATPPYLPPNFMQNMCQLLATHTRATESDQQRQRGKDAPAAAAPPPPAVVVAVRQLEEFGFPLPLLMQGADHLASAGIVSPQHFKMLQAAVGGGAAAAGAKRKQPEDEAAEALPHKDHSGDVDGQATKRRELERVGEPAPAAPAASGRTRSPSVPPAGAGLRLDPSSAVVMAAATVAAGAAGGVPLAAMPTAPTEQAAVMTAIENAAAAVAAMPPVGPVPPALALAGSGLIGGGGGPPLKHIGLGRRLFQAIQGQLPPGCELESLMPPKCGFVGVLYAAPPSCSASGNQAGAGLWDGAAVRDLGLYSSDRDARQAVNSAARLLATTLAAATGGGGSGVGAAGSAGPGAGDAGAGRGAMAPPAMRGAGAGARGGGGLASINSASLFRSSGNSSMSAGGTGAVAPAPATAPPAGARHGGRPLEPAPSAGGLSTLRSGPSFSGPMRAHAAAGAVTAGGRLPAAGSLAAAGSTGRRDGPLRQTPAPPPLLRSEMSAGGHQGPYLVGGPDVADDGSVNLLCQILVPQAEPLTSDDLNNVIARSLTPAALQSLLGNNVTAAAAAAAVANGLSAANRGPLLAPARPSQPNGTARPAPPFMPGPARGGAAAAPPPPGMDPNPFRQQQSLNLQEDMGSPPNPFRQHQRSGLGAGSGSGSAAARGTNWLAAPPGPAEAKEGQELTIEQQQDLLRQAKAAAAAARVSGSGSGAAAAADVRRRTTAADEALGRMPSLSGGVAAAVAAAADEVLYAGTAGTAFGSADAAAAGGGGGTHVDLFFSRRMIAAASGCVSGGGAGGSGAVRRTSGSGGAAAGSGAGASPPPPPLAPKQEASGEGLPLGPCIPAGAAARGGAGAALPLGPPPPPLQPPGDLDMDDAAEPPAPESATVSKGRSEAASPPLPEVAAAPDSAAAAAAAAAVIGSGSASFVKGGAEPRAATAVLVAAAMATAQLRLGCSEL*
</t>
  </si>
  <si>
    <t>C_1100011</t>
  </si>
  <si>
    <t xml:space="preserve">MPTSCAAVHPIGEVGVHESACRLIRHRDTPGDTSRAPNSLARLVKSSRGKERLRCAERREPDMCQPHKGSGGPPNSQEPRAATLPYGSAHDT*
</t>
  </si>
  <si>
    <t>C_1100012</t>
  </si>
  <si>
    <t xml:space="preserve">MPLDSGDESGRYRAWLHAACCEATPPAVTLQSGHTCDLALAGGRLVIYRHRTLLVIGGRAAGTPSPSPGLPRGRSAADSGTAAPRVLRAADTGTNTEERHPSQLPDQSRMHGGGTELRPLRGAVRLLQRPTEPHKGGGGGGAAGGGAGGAAAGAGGVAAAHYDADTMGGMELGGGPVAWDQPAGRLAVRGAPLPALEGCAVATYGACVLIHGGFTPADGSGGLAAIAAASPGAATSDLRALVLQPDPMRPLPGEHRVVRRTVVRQLMPDGSEYGEGGGGEGGEGAGAGFGSGFGLAGAPRNWWEAVGGAPAPAQAGAALAAGGGGAGQAQGADVWRQPPGSAAGAAPGAAAPGAAQSAQGTDQQRQLAAAAAAAAAGCGASRPCAPPSARAGHHMAVDSRTCRLWMYGGWRHVSTASPSIWGSGAYGGAADLDVAAAPPERRPADSEPCCYWAQLPSSASGSSTGDTGRCSSSTMAGAASRRDGAAAATAPPFPDPLRTLAVRVHDGALYVLSTTSRPVPGAPHHHPQHLKAAAAAGRHPALRGPAAPPSPACHRWLLHRIDTRTGLCQLLQEPPELQCIRNSSSANTSNSGSNAGGGCSVSGGDVPVYDDDAAVMADDVLPYFYVYGSRQLSHAGAPFEPAIFRLDLRAAAAAVAAAKEPGSGGGDGCSGDFSGGGGWWERVPVAGAQRLHAARGALGAASGGTVVLVGGVRDARRGVEARVQVALPPLAPPSGGYGGGGGAQQRPGSDDLAAARCRRVLAERLRAAAPREVHFAHPDAHAGGKPCPVLAAALALYSRSSLFDDFFLGTLDDEDDEGFGGGRGGELSLSPGGTKRPRAPAPVGMSLPGHEPLVVAAAAAWVMGRSAVRPEWDAAFIGQLFDLARCWELAALQHECVRAVVRRGPLLPLQQLPAALSLWEQARQAAADDEAVAAAAAAGTAARAAAVASASATAASGGNAASTTSSGSSSKELTADNMFAIMEAARAAAAVAEAYEAAGGSSSNDSSNGGGRSCSSSGCSSALFRDLQHGCVRVAGQLLLLQPTGCGGGGPQEGRTVALFACRFEVMPLLFTAMRWWERRLAAALMRGGAGGGSGSGAAGGAATAPPPAAPVAEELRQLLLLLAELQDLDVEQQRLQQRAAQRNQALSSLQQQLQSQPHSMSPPASKRARQAQTQALAGEGEEQDEGEEKQRGDVPATLPAQLRAWLFDVLRQRTQPVAALAVEAALFDKMTRLTPAQLLALPVTFRTRGHADHTRLDQARRRLGVGVGSSGGGFGAGSGGGGSSAVGVVPAFEL*
</t>
  </si>
  <si>
    <t>C_1100013</t>
  </si>
  <si>
    <t xml:space="preserve">MQYRERKKLRLLNKAARVAHDKSSDKLRLADSLADGSPVALEDVAAAVGGLLSRGMRPAHIYIDLRYGSLDDRRRNAVSLLRMLAPATAAGDAAHQPHMLRHPRRHSLRIPAHLLSPAVAAAARSALPSLSHLYLDGVFGLSSSVVAQGLECLLQLPPPPAAPLAPATGPAVAASATDDSGTAAEPQQQQQQQPLSLQLALVVPYSPPSPHDPAPPPAVIDTLALCRRLHTLDVTLMTPPVRTVPPTAGSSRLAGLVPLAEQLRRLTQLRELAVTADVITAACVRALVPPLTRLTSLVIERREPRVHVRVGGPAGGLVAAADDGDAVVDSAAFAGLHQLQELKLSGLDLCMELEEPRPAAAAAAAAEAAEAPAFAKLGALTYLTARRLTFAAAVADRAAGWSELLEEVEAAAVGAAQADGAAVAVAEQAAPGGGVEPGLAVALAAALVPAAPQPLQLLQAMQIEQQLAPPEPADVTALPRARLPPNLSELVLTLNAPGDATAAAVLHGVSAAHIDVDELAVLQPAVTPVPAGAGSTWPPDPKPKPMPRPALEFELPTFGVDLPELADGCGLRLGIPGRRLADAWGRLTPAGELALRQAARQLAAHGRFARHVRRHLVVAYEPLPALRRVVEGAEAARDDRDAAAGLAAVEAGQEMPAGGEVEAEDADFADGGVSGGEDFGYAAEVFVLDTAGQELSLAAAPPPAGAGGVWLPPAPSHAGWLVELAALRPVRLELRGLALSGRDLGAIAQHLDGVVRDLVLDGNCRFHPRALLPLCRSRRLASLTLGLQRGWVGGAPISNGGGGSGGGRLHALRSTLLALGLALAPGLSRVVLRVGLGRSRREAAEGSGEEQWQQQVVVVRGMYEERVVQWVQRRLELVLGPQPQALVQLE*
</t>
  </si>
  <si>
    <t>C_1100014</t>
  </si>
  <si>
    <t xml:space="preserve">MGSVLVGAIAATAYITSLLGKRDLALKEESTKQALADLAESTKRELALKEESTRRALALMEEAAQRALALKEESTQRALADLEERRQREVDEQRARVETLERVFGISYHSDWTGLREK*
</t>
  </si>
  <si>
    <t>C_1100015</t>
  </si>
  <si>
    <t xml:space="preserve">MLIGSSTGSSRGASGSVVVAAQYGGAGGGSGGGGSLLPGLQRLDLSDIGSGQRLGTAAGGSTAPATAGADPAHADEDSAGAGAGAGSAPPPLWRRLHTLRLDRVEWVAGQFWFTDRLGPAAAGRHLVRLELGGRHDVAGVAPMLTALRGLRELQVDSGLELCPELSALASLTRLEAHGGLLLPDRRPVQGAFGWLXXXXXXXXXXXXXXXXXXPLPLPSFYEGGAVAPEVFGVLQPPTALRELQLEGDGSSSSRRVMVLLRPDDCLVSHSRGDVAGGGLLLAAGEAALCATAAFLGMLRLPHRVAHVAVALDDGHIGRRLRAGSSCPGGSCSDPGAAALEAMAAADRWGSPVASGSGSDSEGQGDESGSELSSDEGSHMEADAVQAPPEPPPEGQADESGSDLSSDEGSDMEAEAAQAPPQPPPPQPPQPPPRPVSHGGWLAALGGLGLRGLRLEGVVLEAADVEALRQHCSSLEELSTFDCPMPLACLPALAAMPRLTQLDLDLGPWVPDDRRRPLRRMRRKGAGAELPEPLEPELQQAVLELFGLLEAAAEDMRAAGLDPGSVRLEEHET*
</t>
  </si>
  <si>
    <t>C_1100016</t>
  </si>
  <si>
    <t xml:space="preserve">MALTLPVDAYAVVGPDATVAAAAALAAQDPALRCVVVAAAGMGATHVLDRKVVEQIGRYSPDPGSDSLGSYLAGAPPSASAGPTATVAAAAGLLLSRGGDYLPVVDEGMFMGLVSRADVARVMLGRNPDVYGADLEPRVSAGGISPAAAAALAAATAGAGGSGPTTSSGHAYGHGHGHMVAPLAATGSRLALGAAGSAAALSLGPPAPSGCLDSAEVARVARGTLYCSTQQHQLDLAAEAAHEAAAAAATAAAATAAEGNATATAGAAGATAGESGLFPAELLSSLGALGLGPDFAAAAAAETFEAAASSSSAAAALQLRQQAILQKAAASAIAAAAAATGPQALAAAALASHAFSPQHTTMQLDVSSLAGEGALEGAPADGGGSLPLTPPTSDSAAAAAASLAAAVSLHSHQISPSWSEVITSAVNLDLTPPGAAAGAAGAADAATSAALGYHSAAAPAGAQPHSGSNHQTQGGAAVSSAANHHGHGHGQQGQQQGQPGQAHSLESVDGAGHSTTSLRSVNDPLVSGWDMLDNVDDAIDVLGLVGKTVNAEAVARAVLGELAGAAAAAGGTSSTGWTFKYLYDGDCSICRTFQACLDKLDGGAGKLAFVDISAAYNAVDNGGINFKAAMETVHILSANGQLQPHPPPGGADKPPAGSPRGPGSGAAGEQQQQQQHEGLSSRQQQMPARVPVPVPVGLSGGGLLGGMGGRAAPGGRH*
</t>
  </si>
  <si>
    <t>C_1100017</t>
  </si>
  <si>
    <t xml:space="preserve">MSGCPARLPRKPEPLGPSRSGSGVNFALFSKHARSVRLCLFDGEAQPLGEVDCNRTGDVWHVELADLPLSGLRYGFKVAGDGGWDTGARWAPGRLVNWSGCGNTVNANNPPVTQMIIDSLVHWVTEYHVDGFRFDLASCLCRDERGHPMAVPPLIRAISKHPLLSQVHLIAE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AEAVHVLELLAAHTPNDITWHEDNWGNDESRFLAFTLHHREAGDIYAAFNAHAFAVSAPLPHPPAGRKWCRLVDTNLPPPKDFTPGGNAGVDAVYGVQAFSSIVLIAKPI*
</t>
  </si>
  <si>
    <t xml:space="preserve">MTATMSPSGPPVATDSLVECALKVLNCPDPWQKAEYTYTTVKWWRDGTLKRVRPAEWRHLRAPDRPARSDDKVKVCTPGEAPRRGKGGTLASRQALLHSAVHIENWAVDLSWDAVARFGLRAEVYGLPRAFFDDFVTEIGSHYGALPVHDGLWESASGSSHSLPARLAVEHCVHEARGLDVLPGTIAKFANHGDADSAALLRDVVYPEEVNHCAAGVRWIKYLYDVAHGRRAPDPLADTEGEQQTQQQPQQQEGADASVGTLAAKLAELGVSSGANGSGSSVGANGSQGDEGEAKEGRSGPPAPGNGDSGSTDDGTGAGGGRGAGDKDELSWVSDARRYGSVEEWFHSLVRSHFWGALKPPFNEEARAKAGFGPEWYLPLAAPAPAAATAAAAATAAAAAKAAAPTAAPATAAPQVEAVAH*
</t>
  </si>
  <si>
    <t>C_1100019</t>
  </si>
  <si>
    <t xml:space="preserve">MFHYHCKDCYQAEDRCEYGSTCAGGKSLFQHVAGCSRGDCTHPRCGLIKDILNHHDSCKTRSKPPTSSPATSSGMAAPPLPLPPPPPPVGDGAGNPDEVPSTPLTEMLMQLQPGESSHPLQPSPPEGSDVMDTAQQQQQRQQLLQQQQSSAAAGMERSHSLPMLPALPAQMQSQMQAPVAFATPNGQQAPSQQQLQQLLQLQQQQQNQQGRKMGGLFEARQREHKRQATDVGQGANFSAGGLQQLLQQQQLNALAAARASAPTSSASGAGSGGGGMPSSVPAAMSHSLSASLGVTGPGELQAMYLQELQQGGGGGHNGSGAAAPAVSPSGPPGTHALQLQQLQQQHQQQQQQLQQQQQQQQQQLQQQQAAAGENSFQRSSMPSIPYTGQAPQQSQPGGPQQQQQQQQQQPQQQAGGGVLVYSNGVVAHAVPSQPLMVSGLGASHPHISHHGPSPLGSGAALGNNGLHAAHHLAALPGGGAATASSGANDAAPGSLLAASLPFGLGQTGMQGAAGGPGGPGALNGFALAANGAPPPPPGAGPQYVALPYGGYAQLASHGGVTYTIVHHPHPHGAMGPGFATVGSAPGAGGPPGGAQSYLMSLGAPGGPGGQQAGWSMLQHPTAGTLLQTHPMPMHAAGATGPHGLSAGNPATMHYGAPGLGPALFGGAGSVAGAAVAAAAMGQPATHLHPSQLQQLAAMQLGGGLLAPGAAGQLHLTAQMAAGAT*
</t>
  </si>
  <si>
    <t>C_1100020</t>
  </si>
  <si>
    <t xml:space="preserve">MGGGWVGTILAKDIDADEPSSASASSASSSSAAGPSASASSSSAGSWPPPDLNPAALRRNARRGGVSSSSSSSSASAGAAAGPGAGEGAAAGSGGDTAAGNSFAEAMKSIDDMFGQRAGMRVRQCGAV*
</t>
  </si>
  <si>
    <t>C_1100021</t>
  </si>
  <si>
    <t xml:space="preserve">MGGQLSDKPGLGLWDRGDGRAQQPQRIPHNATGKVSKLTLRDMFKHHKSGGGGGGGGGGGGPRSKL*
</t>
  </si>
  <si>
    <t>C_1100022</t>
  </si>
  <si>
    <t xml:space="preserve">YHLQIAVSNSDSTASIQSLNARRLQLIRRSLSGPGYYGLPPAPPGGACRPLWREQPRRSLRRGAPVAERVAVCGRCNNRRPAAAGPGRDHYRLHVGRGGAQDERRAVGGHAGRALHRALPAHSGGGASHAGRRQGRGGAQRAAQAQVHHQHQLHQRHPRQRRPGQLRNSQGGCGGADQGSGQGVGALRRALQRAGLWAHRHAPHAVQGGRREHPDPAAAGGQCGGGGGHHPGAGGAGTEQLRHGSGAGGERRLIHV
</t>
  </si>
  <si>
    <t>C_1100023</t>
  </si>
  <si>
    <t xml:space="preserve">MLLTTPPRALELLQLDLPPPPRRWRPPPAATAGGAAAGAGAGAPFAAARLAPAALLCSPELLEALLREGCLSLRRLEALRLAAWRRWDGDATGARGGGGGLGRRPPGPVGGAVKVYGASRHLPEVLCRWALRRVVVQQQKLLQAQRPVDAVAELRGAHPPAAAVGPGLPGAGAHGRPGIAPGGGAVAAAAAAAAAAAMGVPEQVVPEQVLAMVETGEEGIARLAEAAGAAEEVGLAQLPRGGRMSVHVAIAEDELDMECYDSLSALPRLELDLRVVPPDSELRLAAPWRPPAASRLCLLVRAGIRRSPFSNEAAAEEAVQQPAALLQAGGAAAAQALQAGATPADAAAIARHVATMLRMGGPAALHGGGAGLAAAYVAAARAATAVTPATADRALQHWGDAELTCAAADHEDVDAPTAALLRWLPYQLPDLYGLSLPYDAVGGRGLALLGAGLTRLCKLSLGHVALRSGQHGVLEPLGRMPCLAVLRFGRITVRPSPPDCGGRARTRRQPGRRLTSSTDSEDSAAEEVQAEEALLLSPRSRLQQPLAEAEAAAVVLRELAACCRAFGAVRAIRAGAVARSDASGPAAGADGGGGGGGGGGGGGGGGGGSFSPSPLLPAEVLVVPPERPFISYDAAVQLNRELESKAIAVGVDDVAGASGATVSRGCLRAALSLFERGLSS*
</t>
  </si>
  <si>
    <t>C_1100024</t>
  </si>
  <si>
    <t xml:space="preserve">MTFADVLTDHEKELVEQLKREVAPIVERHPCLQAFCIPHTYVRYLRARQWNLQKASKMLKATLEWRLEYKPHLIKWDEVKDEGTTGKQYVYHCVDKAGRPTVLMRPRNQNTKETDRQIRHLIYTLEAASRQADRLGVGKFTWLLDFEGYTMANAPPLKVSMHCNSVLANHYPERLGLAVCYHAPYLFSLTWKAVQPFIDPVTKQKIVFVDKGPKEKDEMGARFDLTQMEQCMGGALPNYAYDHDKYGDRMHEYDKEVAAELDKLSGRMCAAAHAADHHEQHEHAIQGIAEATEKLSVTVTAT*
</t>
  </si>
  <si>
    <t>C_1100025</t>
  </si>
  <si>
    <t xml:space="preserve">MSAPPPEELGLGRNARQHPRQPSGVAGAVAAAVNGGAEDPAIAVAADMGEPYVADGPCRRPLQPLRPMSVDDDDSLPSDWAAAASASPLKHFCGLPVRVGAQLLAVVTLAWAADSAVPPALRPRPAAEGSPMGGPASAFNAGGPFGSPAVSAGSLARTGVAAPSASGGRAGTDSGLGAGQSGGAGSGYGGWHGGSGANGGGTGGGPMLRLPSPAGMPASSQTTQAGARSGADAGGRLIDGIMAAWRQPATEPERGCLLQLAQVFSLGLFSEPAAVAYGQKVARMLQLMVQASSLQLDFAVTLAVAHAAMPTAAFIVDGTGLAGGPGMGASASRGFPSGGAHTSATGRMSLSRGGGASNPPSVGGLNRSRGAQGSQQGAGAGGGGSVPGSGTQQMLALQHQLGVAAANSGSRLSKTNSRDRDGNSGSKPGSKPSSKERDGPPGGTASSRDANQATSSSVGIGGAATGGGTVTPGSVRTPGSVASGPRSGGGGPALSMDVDLACAASTETDCEAAVPMVHAHIASLAHTLLLSSIALGIDGDTGSEPHGLPPGRGRGSLTAAAAAGSARANHVLASAAAAAEREQIAAAIRKEREAVAAAGSGNGGGGSGTGTGTSASLPAALVTAEGCVVPNCHLHLQDESLPCRDVVLVQKLARIPVQALVLVVVRPWEAAGGAISAAARQPALQRSNTGGLLGAGASHMTGPAMGGSMGARGPAASAGAHVGFQSGGAVAGGGAASMGSGMRASGPSAVGEPYAAGGPGQGSAPAAVNAAGGGIGAALAALGGVMPSLALYLTSADPLGRSVLLTAQTEARDLMRVAMAVMGRQVTGLGPLADEWAGLLEALSPMSGAGRISFGSSRLVSLLRPRSCTILQQAAGGSHSHGGLHSHVSGEVLHGGGAGAGIGNSPSRAGDGGVSSLMSAELLRPMQSAGAGGAIGGGGGSVERAGGPGAPSGSLSMPVTGVGGRVVVDSCVDTPLQQLDAMVSSIQSTLSAVQLEAPGGGTDVQEVRLNDIAAVELMEIIGRGGQGVVFRGTVHGIEAAIKVISHRDEADEAAAAKAAAKAAAAAASAASSIEGFPAAGGTDSPAAAAAAAAAGQLGGLTAGQLAVDSPLMDEARMRERKRTLLRDALELAVTSTISHPSIVQMYGYFTDCVVVQYAAQSNRLKLLPADSDALSQYGSQRGPVNTVMCMEYCDAGTLKTVAEGGSFRQPGVSAKNGPACPALVPLYTSLLEVALALRHLHARRLVHCDLKPSNVLLKSSMRDPRGWTCKLSDFGCVRFMNEEGADGRLGFRQPQPLGTLTHMAPEMFVRGGLLDGAVDIYSFGIIMWELIMVAPLYEGQAPKEKLPSLIRRGLRPVFHPLVPPEYRMLATACWMDDARRRPTAAVLVSMLQRLLSRAHASPPPNPAAASGMGMGAAAAVKAPASYAGPGPGATSAANVGSGAGGSAGSGSGWPVEAPRRNAVSAIANGPPVAAAAAAAAAAAAAVSASGMAQGNATVNNNNTGNSTGGSGGGARQSFPPVPSPLSREAGGVGAPRAGPPSASPARGGLVPQLAVADGRSTGSAGSTAPTTGTSGINGGA*
</t>
  </si>
  <si>
    <t>C_1100026</t>
  </si>
  <si>
    <t xml:space="preserve">MASGGGGSGRSSCRSFGVQDGVLHVAGPFLAATEYTEERPAATAAGAMLYTMLLGLVDVLDHPASPVGGSTLARRRSPALPPGPGPPGPNAGPSMSGGGYGRDAGQQGGGGGAAAAGGTEHAGGQEVAGGAGAAASGSRAGRPPASGTWQSAAGEQAQPASLLQLQLRGQLQGAFGVALEPAAEQAQPVSLLQQQQQQQQQPTPLPPRIVAVPETDYPEELQQGYAGVSCPGLVDGEASVLKFLNPDERGIAAFEAERRAYAALAALQGDVLPRLLVASRLADVGPPPPRPRPGDDEEPGAPKRQGWPNGEVRLIATSRVRGVTLREAVVRGGGRITPAVAAAAVRALQRLHAADVVLPGGGHDRADDGGGGRGRFLHGDIRLSNFMLLLPEVMAEAEAEEAPGAEVAEEPRCVVIDLGLSRLDGTEEEQRGEVRQLELRLRGITSGHGQQ*
</t>
  </si>
  <si>
    <t>C_1100027</t>
  </si>
  <si>
    <t xml:space="preserve">MGAGAAGTAAGTAAAGAAGGAAARPGAAGAEAAGPSNTAAVVEAQARRQGRLQAAAALDNAFNQLANTLNGRRPDAAAAPAAAAAAAAAAAAAGAAAAAAPPAAPGAGTGPSTAAAGAAGAAGGSVVVVKTQPGTELLQQPAVCTLTPMPNPAYDRDAMELGTLHFPVKAASDTTIAALAPRLARYGFYSERLMSGPASGDRLHLDNLFETQGHMLNGRYKNKPTYLKLLPLPQLPSGAPPVSPERVRKVLVVDCLGRARATWMGVRLPDTARRGQLLAALAPALRPAYSAAAEQLHLLLSSTTDGSAAVTLVTPETNLDDSYFSGGVRKLMVFRTAPHPSPTWQSSTETEAAANKGSAGTGGSTPGGAAGASTSGSPGAGSARGSRSKSAAAAAAVASGTWTHMPVYTHYSGTITPRSAQLPAWAVVQLRHFKAPSDVEGGAAGGDSPSSSYYSTQPLSVPLLVPVREEHARGGAAADRELRRQIATALEDVNEVVYKLPEMCSPAVDPSASPEALRDSHQRMEEAKHRAARLQRLKEQTELCMDELRRGSRRTAADSVARMAGDVKAACVALDVRLQPLGAGGSGSAQWLQSGGKKSRSGSDPRLGELVVKVFVYTRQAPGKEPIFKPWDDWPAAGARESIAAFRLPATLELLATGAADPQEHAWLAAQLPPAAAGAAGAAGGSAAARPGAAAASSGAAATPLARRLRAERERARALWDRVARLGQCGRSINALLEYMVSPERPPAPQPDGLTVTMRPYQLQSLAFMLEMEALVEPPRSGSGTVTGSDAGGGAAAGTGPGPSTSNTAGAGGSAPELDAAADPDRGDPGGYRRLFWVPITAASGHRFWYSPVFERAAKDVPPQPTGGFLAEEMGLGKTVEVMALTLANPPPPTVVAGAMAPCGRIVSRGTLVVCAVSLVGQWQAEAASKTAGSCRIHPYHGQSRIRDARRLATDFDVVVTTYQTLQSDQAGRGGAGGTNPCQAILWHRIVFDEGHTLRNAGAKLAKTANELAAQRRWLCTGTPINNAVEDLLGQLAALQMAPLSNKTFFDGHIKLPFLGSHRHLHLSLRPLLFAARYALVRHTKAQSLGGEGVLQLPHKTEAEVPVYLTAAEQELYKRLQQQAAEGWRKLKAVGTAYVNSHLFTATSMLMPLRRICSGGRLGTKDLAVPDPQNLAAVAGAAAAAAAEAAVTSGGAGGSGCGGAPAGGEVPVPDDLPECPICVDAMDGPVVTPCSHWFCRECITGWLNQSPHHSCPSCRQVISVASLRRGVLAPPKPPAGAEAGKAKAAGGGGTSDEEDAEEGEGGPDDGAVPCESKLRALMAELRAMREADPTAKALVFTQFSQALEWLRSRLQAEGFGHRTITGDMPPKRRTEAITSFQNDPNTCVFLLSVRAGAVGINLTAANHVFLLEPCMNPATEHQAIGRAWRMGQSRPVTVKRLFVKGSVEEVIMKVVTARRAASGGAAGGSGGAAGASGSAAGSAAGRQQERIDLRISELDQMFAAPSFPPPDVE*
</t>
  </si>
  <si>
    <t>C_1100028</t>
  </si>
  <si>
    <t xml:space="preserve">MIASDTAVKMSGQRAAKRAKVAAPEAPAPAVPSELPLEPVPGGVSSFLQSWAWKREHRPDRDRFQRPYVHSLADGRKLTVEQARFKGSEGFASTVWDSSIVVAKYLERHAEALVLGRRLLDLSAGCGLPGLTAAALGAGCVVATDLPPNLPLLLRNAERNGVAKVVRVAEHWWGGDVAPLEGLAGGGAFDLVLACDVMYVEEAIPALVSSLAALCGGKYNPPPEQEQEQAAATSRRRMSEAQGGEDNERAATDGAASASVNDGRRPGVCTGGASGGAGGVGSPETGPRHGRGPTVVLMAHGRNRFAEAAFWRHAAAADLVAERVPGSELDPVYHTAPAQTVAPPTSFDLGDGSAPVPVPAAVAPLFAPLTLTGAPKKTAFQLTNRIVYAPLTRCRAVGNLQPPQAAEYYSQRTVPGTLLITEATNITAEGLGYLNTPGLYTPEQLESWKPVTKAVHDKGGVFFCQLWHTGRVSHSDLQPGNQLPISSSSTTRIAAEGYQVYTPSGPKPHEHPRAATREDIKRIVKEYAAAAVAAVEVAGFDGVEIHAANGYLIDQFLKDNVNDRTDEYGGSIENRCRFALEVTEAVVAAVGADRVGIRLSPFITFNDVADSMPYGTNVYLLEQLNKLGLAYVHMVEPRIDGITECATVDTLAPFRSVWKGTFIVAGGYKAENGAPAVANGHADLVAYGRWYLANPDFHKRILLGAPLNPYNRDTFYGGGLEGYTDYPTLEQLKEKAAQQ*
</t>
  </si>
  <si>
    <t>C_1100029</t>
  </si>
  <si>
    <t xml:space="preserve">MATTSSSELSTPSSHTHRNTSASPGAGSESTATPRLLPPMFLMHSANCPLTAPHTARSPATATGDHGGGGGCGGGNGESDSTPSGAEREAVPSPHGPMNGGRAPRTSPAAEPGLSPQHTSPGALEEGGGVVLAPRFGLATAKSAPVHGSPSASAAAGGGHEIGPQEEGASVRRERRRRSEALARVDEEDVTEPERPAVPPPAVLPQQTPSRSPAAPSRSGIASAQQQDPPRPSPGSRAPGPSTASPAAAPPARRAPFPAAASSPAPARSPAPGPTPRGGGGGATASANPFASVYGSAASGRLRSTPPPPHAFSMHASASTRMALQDVLSSRRSVNRGGGFSSSMSVNGLGGNVDFRPKWRF*
</t>
  </si>
  <si>
    <t xml:space="preserve">MAEAAEANADLKNEYGFTDAQIAEFREAFAMFDRDGDGTVSTKELKDVFSNLGLDLSDEEITDLVMQVDLDASGTMTLTEFCILMAKTGLVPDDPEAELRAVFNAFDDDKSNHISMKELQAIMLKLGEKLADDEVEAIFKEAGCTSVDAETHELTMTFKNFKDIMKGANRS*
</t>
  </si>
  <si>
    <t>C_1100031</t>
  </si>
  <si>
    <t xml:space="preserve">MQTQMRASRQAFSGLTKPKVMPPRLVKTQAYVEASTSYAVLQQAVAYAVVLGAEGLYTRSQLPEGAAGRPEVLPVAAGVGTTALACALVSLNNDALYTPAFIVGLLSSGAMLAYCVKRTLDTXXXXXXXXXXXXXXATMGLISFFALNVFIQALRAEL*
</t>
  </si>
  <si>
    <t>C_1100032</t>
  </si>
  <si>
    <t xml:space="preserve">MERFQVIQSLGSGSFGTVRLVKDVAAEKLLAMKVLNRRDASKYVEAEIVNHSLLRHPHVPVTEECIDMLRGLLKPAPESRFTIDKIMEHPWFNKKLPPQAREMNVYYLNLPVPPEYQRPEQIKSLLEEARAVGGR*
</t>
  </si>
  <si>
    <t>C_1100033</t>
  </si>
  <si>
    <t xml:space="preserve">MTLSEKILALGTEQGRIHVLDYSGNQVRQLNVHKTRVNDISFDKDGEHVASASSDCSVVVTNLYTEQVTRHEFRTPVKANQSTIYIRRPSPVSLSQSRVWARPNATRRAATCRTQAVALDPRPPASASSARSSWRDLVTGSVGGEGWLGRVDTPLAAAASRDAAAGGVLALRWSGALVAWAFDSAVCDVVHGGRLQPVPASEVPWEAGVGAGGGPGGDTAAAAAAHLPGGTAGGRGSSSHLTHGGAGAAAAGMSRAHGASAPALEAAGAGGGAGARRRAAALGSGGAGGAGAGNGSDLVPGGLPAWALEDAAAAAGAVACPRTCPRPSIDLGDVSAPVPVPAAVAPLFAPLTLTGAPKKTAFQLTNRIVYAPLTRMRATGTIPQPSAATYYGQRAVPGTLMITEATNISAEAYGYLNSPGLYTPEQLQAWKPIVRTVRDKGAVFFCQLWHTGRASHNDLQPHGTAPISSSTRPITSPEYTVYTPTGPKPYPTPRAATREDIKRIIKEYAAAAVAAVEVAGFDGVEIHGANGYLIDQFIKDNVNDRTDEYGGSIENRCRFALEVTEAVVAAVGADRVGIRLSPFTNFLDVADSTPYGTNVYLLEQLNKFGLAYVHMVEPRMAGNEERATTETLLPFRAVWKGTFMAAGGFRPGSGAQAVASGHCDLVAYGRWYLANPDFHKRVLLGAPLNPYNRDTFYGGGLQGYIDYPTLEQLKEKGQLQEGGAAAVTDK*
</t>
  </si>
  <si>
    <t>C_1100034</t>
  </si>
  <si>
    <t xml:space="preserve">MLQARALVAGEFVELPPPAGSREEAAGLGADSGWVWAGSGAGGGAAPDPQRPELVPSGGANPGMLLHSVHARTWLYPTDQEVREYQFRMVRGALFANTLVCLPTGLGKTLIAAVVILNFYRWFPDGKLVFTAPTKPLVEQQHRACLEKTHIPKGETTVLTAGRAKRGDEAGSAAAESRRELWSSRRVFFCTPQILDNDIANGVCPRDKLVLIVVDECHRVTGNAAPVAALTELRRTGLAVRVVGLSATPGKNAEAVQEVVRHLGVSRVEFRSDEDPDVSPHVHNKQVEVISVPPDVSWRPVAQAIIELLRRVNSKLMDKQLVERYDAENVGRLGYVQKKDQWLGWLGVSSNNKSSGGMDARSVAQVTGWFHQCMFLSTLLDLLSSRGGARVALDTLGHEVRLRAATELKDLVACPDFKDVLLEHFELDADGNPKEAAEATGGGGDAAAPAAAPAEGGGGAAAAAAAGDGVKRVIIFTTLRETVGDIAAALERYAPHIKPRVFVGQGARGNKGAAAAEDDDLDVVPAGKRGGGRGGRGGRGGRGGGGGRARGGRAGGATGGAGGGEDGGGGGNGEDGGAGAGAACMAMNQEQQRAVLQAFRAGEFNVLVATCIGEEGLDIPEVDLIVCYDSSASPTRQVQRMGRTGRFREGRVVYVLSAGAETERYKESQEKMKQLQALLRNARHHFDLSRTSPAMLPDDCHPRAVLLNLRAATEAVTAQRKQAAAAAKKPAAKRAAAAAAVGGGGAGAGGANGPKRRKGVFASLAGAAGGAAAKGQGPGQGSSQGQAAAAAARWGASAGGSGAAGAGAAGSRPSSAAGGAAAPEAVITSDDDLGAAGAGGAAAGAAKPWGGAGAAGGASGSRGVDDTWAAFVGDRADGDEEELDEKPLALRLPGSRPNSGGRAGPAKRPASADGTKPPRPGAAAAATTTVTALAVAAAAIAKPAAGELTAAPDAAGKADGHNVAPEEEADMAARVLRQLPALDRLAALLRPVSDEEAAALAAAAGDTRPWSSPRGAGACATCCCSXXXXXXXXXXXXXXXXXXXXXXXXXXXAWPHQHQQQQDEQGWEDADEHIIMTLDEVPLQARKPPPSQPQPPSHQPPSRSGPRPASAGSFGGAGGGTAERLAAPQGNAGAAATGFPAAWARPPGLAAQAAVAAGDDALDLPLALHLPATEPQEPVELQEQQQQRAPRSATEMQEGMQPPQQAEGEEQGGGGQWQEQRQGQQLAHHQNQQQQQQQQPQGQEVDDLDWQLWGEECQAPAGGSDPGGGSGGDGSWQAGPGPCQPPEPRHEGLQTWNQQCLQPVGRRQHLSHTYAQPPHPQGQQQQQQQWQQPVQGAHGCAGPLLRSPLRPGGDGEGEAAVIPETPLADDEDEGHGGEAQEPQQHPQHPDCAVGPAGHSYSGGGGGGGGGGGGGGWDAGPSAAADREHHQPHHQHHHQQHQHQHQHQQHQQVVVVGYAAQVPVSPILPRQLRFPLGSGSTPAGKPSDREGRSHRGGGDVSAAAGSWARPAGPPAACLTPADQQLQQQVEVIPGTELQAEAEPPAGAPEEENGLHVDSPNPSHNSHTCSSNPTSNHTNIKSRQCPAEVANPAGSREDDWSFFRSPAAVDRQAAPQQQPRLDLQQQQLPAALAALAPAPAPEGRCKSGVGNNSGVGPALGEANPGQGAAQSPAALAAGAPNAVGAPDAAPGAADAEADVDVDVEVDVEVDVQVDAADAHDAWAFPHLDDLDHLQEFTQRCELTQRQEQQEQQPQQEQQQEQEQQQEQEQEQEEQQEERREERREEEAKQGGQERRLEGMHGEGCSGIAEGPGRAGEQEKAEEDPVGSLYPTAQPGAARRREAMTTPQPAPARDGAGDKGKATNMAVTSASPKPAPMRGDAKAPKPAAGGKAGGASCGVPPTGAAGAADATKRQSGVDHGRAGFGVAAAAAATPSVVFATPGLSELADAAGDGYVPPSTGIGGGGGCSTGGSARGGEETPAPSQPPRFSLFSNLRARVLSARAAAAGGGSVAVAQVVAVVEEQLAAVAAALWAAVHSRPVAAAAGAGAIAIDLTDSPPSAALRGANGAATAAAAAAGAAARSKRPAGALREPQCPGTDDSFGPIQRKRLGGGGGAAGGGRRRAAAVLLVDEDSSQDHPGSAAPRVPGARRPTAAAAAAAAAWAAGGLAEEDLSPLVGAAAARGGARRRGAVILGGDSSQEPSSAGRAGGAVGTAAAAAAAAAAAAAAAGGGSGSTSLFRRFAFTPSGEGGGSQAAPGAGGGGRVALQRAPGSGRNTSPVVAARRRRPRRALVGDGEGGGGAVGAGGGGAGGEEEEEDDDAALLAAMRATQAGAAGGRLGGADSASRRPRKLRRLRTGTGAEGGEAGGGEEEPGAGGGGGRLPRRRAVMVGAADPAAAERLAANRQRALADHPGARPPARAGGGGGGRRGGGAALAFIDAEAQLSGDEVGEGEEGEGEDEYDSSFVTDGEGDGGDADSDASGRSPGSLLAMYRAPLLMTQGPPSAVRPGDVRALMEAQRRGRGRAGGGAAPLPRRQVVDTPGASADGRRDSDVYSDRDHIGDGDDMDEYETGSEVAEDGEEGEEEEGEGDADEEEEEEGAYDPLARRMAKGLARAHQRVRRRGGADPLAGADDDEEDEGEDLEGAEFEGSEEGEEEDDDVCGVCGEPGELMLCESCDCCVHARCVGLRSIPEGDWFCEMCRPAGRQRRQQL*
</t>
  </si>
  <si>
    <t>C_1100035</t>
  </si>
  <si>
    <t xml:space="preserve">MSTAYDVAVDAIKAGLPRCHERLRTDIYKGAQPGVRSDLRITSEAKAAALGAPARKRTTGRDILRALENRHRWLLFAQHCYTCQLPDGACELGKLCTYGKKTLKHVSHCEAERDECPYPRCRLLKPLLSHSRSCQAANCAICVPVWNYIQKDMPATAGGGAGESQQPQHQQQPQQPQQPQQGADVRPELKREPQAGPHQKPPPLHQQQQNQQQRKPAGPHPDLDGRGDDRSFNGGQQHPQHQQHQQNPHQQQPPRPASHDVLADAAGGLRGATSSSGPSSRGSFGAAASASHGSSAVSDDGPDGVVRVAAVAAAAGVHGKSLVHAAADNMHSLHLSSSPHLKSSGAAAPHRPPAQPSPQPTHPSQAPPQQTQHQPQQHQQLSDGAPAGGVATAAGNASHPSHQYNSNAAASSAWGGGGGRAASVVCATGRRSRHGRCWCACADFNSSCCDAGSMRVARAFEALGLYVWS*
</t>
  </si>
  <si>
    <t>C_1100036</t>
  </si>
  <si>
    <t xml:space="preserve">MPADEYRDFTSPVAGVQDPKAILELVRSRFKAQAVPAAGAPAPTAPPYVDMAMLKDLLAEQARSLKDGLAEQARSLKDALAEQARLQNAALAEQARLQNDTLARSLAEQARSLKDALAEQARLQNAALAEQARLQNDALARSLAEQARSLKDALAEQTRSLTAKVQEVLVDNAQRRHHPGAYLRREWAMSKAAVPKEKKVL*
</t>
  </si>
  <si>
    <t>C_1100037</t>
  </si>
  <si>
    <t xml:space="preserve">MYFLSVLQILADNPKLSSLRQDMXXXXXXXXXXXXXXXXXXXXXXXXXXXXXXXXXXXXXXXXXXXXXXXXXXXXXXXXXXXXXXXXXXXXXXXXXXXXXXXXXXXXXXXXXXXXXXXXXXXXXXXXXXXXXXXXXXXXXXXXXXXXXXXXXXXXXXXXXXXXXXXXXXXXXXXXXXXXXXXXXXXXXXXXXXXXXXXXXXXXXXXXXXXXXXXXXXPPVPESLLRVQVVGPDDGYCARVQDVQMYGEVNREVADPGVALKLSGLKPGRHDNIVPASCALGNKCTVAAACILGEGCVVGDKSSIKRSVLGAGVRLGANVKVINSVLMDGVSVGDGAHVQNSVLCRSASVQAGATLKDCQVGSGCVVAGGVEYKGEVLVTKGAAAGR*
</t>
  </si>
  <si>
    <t>C_1100038</t>
  </si>
  <si>
    <t xml:space="preserve">MTGVTADFALVVRRAPPAADPAALPAAQPGLWRRFTAAAAALSRRHIGSAAVSGASTTLLERCRAQGVAPVTWQRIGGGVRQPPPAAAAAAAAATGGGGGGGGMRLPAAQSPVNHPHHEHEQQEHGHRLRHRGFPPPEEQEQETEQRYDSGFWSRGGLDDGGSASDSEDGDGRSGAGTESGEAAAAWPVRPGLSPRLQVAGSGAAAAAAAAAGEEADYTGRVAIASGPIVAASLVETTLMQLFQETAVQAQQPQHHQPLPQPPTSPPPKQQQQQQPQQQRPTIRLASVVMKLVQARPPRPLPPLVPAEPTTPTGTDAAAASGVFSPKAPPPRLPPCAVDPRLPAAAAQRALQAAAELAHTSSSRRLDEAAVSAVLSEAYDAVTRDGVLMAAAADD*
</t>
  </si>
  <si>
    <t>C_1100039</t>
  </si>
  <si>
    <t xml:space="preserve">MDREKLSKMAGAVRTGGKGSVRRKKKAVHKTTSTDDKRLQNTLKRLGVNTIPGIEEVNIFKDDSVIHFVNPKVQASIAANTYVISGPSTQKKIQELLPGILNQMGPDSLVHLKKMMQQLGAGMPGGLGSMLGGLGMPSAGAPAAGGDDDDVPDLVDNFDNAAE*
</t>
  </si>
  <si>
    <t>C_1100040</t>
  </si>
  <si>
    <t xml:space="preserve">MADVEDISAEEFRLSVFGPVRAVGTGGAAAAAAGTAAASGSGPLAAAAAAFARVAAAGAGPEDADEVLITATVGQCFCYVCDVKASECAYWGTVVARSHCRAAQERPPRGGWQGLNSSGGGSYMAGGGSYRAGGGSGWRGGGSGGGGRWSAVTELGG*
</t>
  </si>
  <si>
    <t>C_1100041</t>
  </si>
  <si>
    <t xml:space="preserve">MPHPRPTCAAHPHDSTQACAANARHCAKCFCYVCDVEASKCAYWGKGGRQQDHANAHVSKQWNRLREAAKAGKTKTVANAYNDTGSTGKGRSQRELRSLQDNPAAAAAAAGSVPTSRRRQAAQRPQGAAAAVPAAATEASDSPATSDEGTSDSADAEWTAQQEAAGRRRRENGGQARAPAAGARRMADAEPRQQQRQQQQEPQVAAGAAAC*
</t>
  </si>
  <si>
    <t xml:space="preserve">MPGGSSQVVEDEEALLLMLQQQQEQQLKAIQQQKGGGGEAGGGAGGGTGGAASDPDEVERLRKQQEDVHKRLEGLTPEQVQLLKLKLQQRLEQQLMDFNARMRQQQEEALAEAEEEERRQAERARRKAEAEASRPARQAAYEQELLAAVLLPGKNASDVAGATAGGAGAGTGAGEGAGGPEGEAGTPRLPAIAVKAWTGDSGDDGLLFPETDDLDFKIAGFSRRAPVALCFGGGSGGGCAGAFHAAAAGLGWLRALHQLGLLRKAQYAVAGGGGGAWLLGPLWFHGGQQPGGSAAAAGGAGGGGGGGGGGGGGSGQQQEALAELLGAPARPPEQCTLEALQAAGEGGGRSYLRLLAGAVGPLGALAARQAAAAVGSGDEAARDWTAGVSESLLAPWGLGGADCAVTCANTKGKVHESVAVRAASLGRTLLTANSGLPYPLICQSIALAARHGHGTAAAAVSYHPYEWSPLYAGCPVAYGTAAPRLGGGWVESLGVNSELVSKPATAAASGCEVRVRPRGPGGSLADAVAVASLSAASAAAAFGGSTGTGPPPTAGRTYFDHQAWETAAGVGFTDGGCSAHTAVYPALRRRVKNLIVFTTSRSAIADMAGFCAANRELSAVFDSDSFGELHGALAAKAAGGQPTAFLGEYEVLANAHCGVPGGWAVRVLWVVASGAAEEVAAGGWAAALPAETRAAHLGGGAFPFAAGVLPREGHEAVQQLELTASHTAWQLQAVKALAAELFEDADDDDDDNE*
</t>
  </si>
  <si>
    <t>C_1100043</t>
  </si>
  <si>
    <t xml:space="preserve">MATADITFTVGLLEKLAGMKKREPPAAKPLLPRSPVIPLPTRTPFSPDAARMVAQDAQLTRQLQSTREVAGLLVKHEEAEVAKMTSLAADLLKEFSVNTKPLPCQSESAACVQCFKANTAEAWKCSEVADAYRQCATAAFTHSRAAAAAPATAASG*
</t>
  </si>
  <si>
    <t>C_1100044</t>
  </si>
  <si>
    <t xml:space="preserve">MGAVVEVSAACSAGAAAAGGAAGVSTGGGLGSRRRSRLSLSPFGIELAEEEESRREQQLYAVCSAFATLAAAAAVDEPEDVMPASASVLRGFSSAATASGASDRFSPAGAGMGPRCASVADVAPIIAAYSCATPVRLRAAAGIFTPVGGRGTYSGADERGVALCGSDDGQEAEEEQYGWLYSSDDEEDVDRAARASVAEAVAPLPAAGGGAGGGGTSQQPSRFSWVKLFTAPLRAFPGVSGLDEDAEHASFGAGAHAGKAAGAVEDGAGGRPACDTPPPSQPPPARTASVNADDAAGVSGRGVVGGSSASATGSGAQSEASSSWASPQPTRSNSRGCVPSNGSGCLGQRQAGAAGAA*
</t>
  </si>
  <si>
    <t>C_1100045</t>
  </si>
  <si>
    <t xml:space="preserve">MATMPSVGNPSPAADGPATRLRRRGAAAADSLPTTPRFRRANAGHDAAAATDGAGRGRGATRQSQSSGLKPQAAAAAATAAKVANRDFPHPRPDCVSYRFKAGASNGSGGPAADAANWKHCPNCYCYVCDVKASECAYWGTGVRERDHANARNTPFWTRLRREARIGNKPLVKAEWKSTAPLPPPEPSQYQRQQAPPPPPRYPPPQPYQQQYGQHSTSSSMSGDHRRRRRRKHRSATSHSRQLHNKWPAAVQQQPQIMYMMQSQRTAAAGGGGAAAAATQPVSVAGARLLPVQALPAVITYQPQPAYQPVAAGSGGYYVGGLPMGDSTPCRLSAHEP*
</t>
  </si>
  <si>
    <t>C_1100046</t>
  </si>
  <si>
    <t xml:space="preserve">MSLTAAGAAAAAACPLRPTWSRDGAAAAAPAGVGPSLLPMFPGAPLPPAPAPAPALVGLNAAHPLASRHAYVPHQPVRFPSNIRPPTRISRTSAEPAVPGLAEADAAMAATAAPAAAGASVAAQPPPAPPQPPLVLVPGGQPQPQPAGSCAAADASVAGAGAADEVAARTADAAEWWDAMAAAFDVIENTANFMNTQREALRPAAAAAAAAAVKAAGRAGSAGQAASASASGDQPPLAGQLPVSPPGPAELAGPGAAAAGCQGALVAAVAVAVAVLAAARVRVQAAARVRVQAAARVRVQAAAL*
</t>
  </si>
  <si>
    <t>C_1100047</t>
  </si>
  <si>
    <t xml:space="preserve">MATRGARRRGGDADSAAATAPVDDATAIDAICSHAIRVPPPAAKSGVSRSRAAARVLLEHVPASARIRHRGAAAAPAGAAAAEVDEGDEAAAAAAAEGGGGVTYGAATAAAQCGFYGMDVYSLHSSAEAVLRYLRETDPQAARVVEARYRCFDRHGADAQSYGLATSIFRQASCEEAVRRALAEVRRRVGGYREAPPGGPLAHEAALEGPRLQRAIGVVYRPDTELQSHYFEADLPRQFDLLVHVESTAAVHPLDVLPQPPRRGWLFGCHGGGGGEDDWSEAPAGGEAGMGETHGDMPELWPSGV*
</t>
  </si>
  <si>
    <t xml:space="preserve">METATAAPPRLATAVSFTKRRTDDVINPLDITEAELKRRQGPSLTISCAVDGSQMSDKSMATALSFFNSKRGDKFNVIHISDMSKNYLSKHLTPSHLKNFYVDMAHGARESSPDARQGASGQEHDIDMLGTVSDFSLRQSHCSIVIVRSVGGGGLGGITGGMG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DDSDDADDDDDDDDDDAVGGEEAGASLWW*
</t>
  </si>
  <si>
    <t>C_11100001</t>
  </si>
  <si>
    <t xml:space="preserve">MRGRRRAKKYAVVQLPLITVCGCRFGLCQLPPGSLERMQHLRAVVAADNTVPAGYKALKVQQVVQQSGDVRDFYTFDKQLGKGNFGIVHLVFDKKTNEKYACKSISK
</t>
  </si>
  <si>
    <t>C_11110001</t>
  </si>
  <si>
    <t xml:space="preserve">MHVTHRLNRAAALAQADRDRVKLLEREEKERRKAGGAAAAAAGGGGELVGPGGRRYPIDDTELMAEEAARAAERGEVGFASDVFTTPPFAEAESRRVADSLYLADVLFQLGGELALRVVRYAHVDTLMLGGRNTLSVTAAAEQIIAAKEYAEEQAAAAAAAQAQAAAAAQMAADIAAGILPPKDRRDKSKKKGAAAAAAAAAAAAAAAAAAAAELTAAATGVNQDDLPPARGGAAAGKRIKLSGAAAAAAAERFAAAQAAGGGGDGEEEAEELEDPPEPDLELPPELRMFTGDPNNRQAVANFRARLQAARNRIDKARANWETDCKRRQKLREARARATESVEERVARERREAEESLMSRQEALEKELDRSLIRRAPLGMDRHHRRYW*
</t>
  </si>
  <si>
    <t>C_11120001</t>
  </si>
  <si>
    <t xml:space="preserve">MEMNTRLQVEHPVSEAITGQDFVAWQLCVAAGGALPRSQQQLQVRGHAFEARIYAESPRNNFLPGAGTVRRWRTPAAAVTFANAPVRVDSGVREGDAVGTFYDPMIAKLVTHGPDRATALAALVEALKQTQATWSRKAGAGAGGAAGGSVAAPMPGRVVAVMVAEGDAVKAGAPLVALEAMKMEHRVVAPRAGVVESVLAAPGQQVAQGQVMVVMRPEGQAAAAAGGKEAAAGKEVAAA*
</t>
  </si>
  <si>
    <t>C_11130001</t>
  </si>
  <si>
    <t xml:space="preserve">MRVGVGVGVHPCSVNHGVISSLESPWLVYGEMVESSAVYLRDCSMVTPYPLLMFGGPISVQLVGTGGAAPAGTGTGGAANAAGVVTMDGWIRLGCAPKVAVLFKELRGQLDALLQDKIERPEMDLWERGGPVINTILQLLTTETVAPAAPAAVAAASAGGGEAVPGVQQLCTRPSSRGLF*
</t>
  </si>
  <si>
    <t>C_11140001</t>
  </si>
  <si>
    <t xml:space="preserve">MQARGACFVKRSRLSFPRHPLGASLARAHLGFRDFKDLDRDYRAWLGTALAARPTDPVELLEWWPALKRAAATSANRLSREAVTRRVAASQREAAALEAAAAAAAAVEAGGDVQVAAQAAVRARCTAAEAAVAAAAGAARRTRRAWLRGGEKPCPLLTRMLRPAAGGPRVIAKLKQPDGTTTADPTHGRHGAAEEADQLGRVAVSAAEVRAALAAAPAGRAAGPDGIPVELYQHYDSEFAPVLADVFTAMGEGAGVPDGLLDGVWSFFFKAGDPIEPYNYRPITLTDVWTYR*
</t>
  </si>
  <si>
    <t>C_11140002</t>
  </si>
  <si>
    <t xml:space="preserve">MTKIERMVMGTVGGAGALPAGVAGPPLPPGWRVVPAAKSLGVHPAATPLRLLVRGAADRVLNKPLTPAGKPCARLLKAMTELPAVTLVAPPEPGAWLARGLTCRRALSLPAADIVSI
</t>
  </si>
  <si>
    <t>C_11150001</t>
  </si>
  <si>
    <t xml:space="preserve">MAAGVCTACHR*
</t>
  </si>
  <si>
    <t>C_11170001</t>
  </si>
  <si>
    <t xml:space="preserve">MQASAASATSPRPRLRISWTLQEDVRQAGPRPRARWPAGGVRTVRPQPPAPRGHPWTNALARPVQPARQVSMLHPVHQHLCPPTGVAVPQPRPRTP
</t>
  </si>
  <si>
    <t>C_11170002</t>
  </si>
  <si>
    <t xml:space="preserve">MVSKAVSARLQPALDAVVDELQTAFITGRWIGDNALYLQGLIEWMRLDVGADGTPRQGGALYFLDIEKAYDRVHRQWLYASAEGLGFGPRMLRWIRLITANGSARAAAPPVTDAGFMLGDRMGVWTSGPQEAGALLWSTLRATFLYAVWCAYWSPSHRTAQGG*
</t>
  </si>
  <si>
    <t>C_11180001</t>
  </si>
  <si>
    <t xml:space="preserve">MTGKWRKAKSLFDKALTDPMVMLQTRFFARAAAVALTELEKAGAGQKELRAACDALKCCAARLPVSLKLLEDCVKDPKKAEELLRGELCIAALTSLHPVSGTASSTAKELEIDRLLPLRLLPAADGANGTSNNGGIAILEVQEIKSSTAGLPTGGDQAARLGSVLGCSYGVLQERLQHTAAGAVPPLPVKLRLQGTIALGKDGDPNADAAQLPPQQTLKTADDKVHDMQMQYLVLAKGALVPWVPNRPKQ*
</t>
  </si>
  <si>
    <t>C_11190001</t>
  </si>
  <si>
    <t xml:space="preserve">MRRRSSAIPAGAAAVGALRRPTGGGSTNTRGVGLGVQDEVCRRRRRGRARACGAASGDAAWHRSRRRRGRGGVGRPHGPSEQQYSSAGGPAWLHWRGRRREGAGGRELLCREAQHQLCRSGRAGEERRRAGGRGRHGAWARAGAGGGPVRWSRFGTVRGCAVRPGGRHAYFGDGALRLRCVQVPWA*
</t>
  </si>
  <si>
    <t>C_1110001</t>
  </si>
  <si>
    <t xml:space="preserve">MSDAGMDKMHRRP*
</t>
  </si>
  <si>
    <t>C_1110002</t>
  </si>
  <si>
    <t xml:space="preserve">MPRPRSSPCPACKGQRPALPSRTMPPRSSPCPACKGQRPALPSCTMPCVHVAWPHGWLTPPMPRPRSSPCPACKGQRPALPSCTMPPRSSPCPACKGQRPALPSRTMPPCPACKGQRPALPSRTMPPRSSPCPACKGQRPAL
</t>
  </si>
  <si>
    <t>C_1110003</t>
  </si>
  <si>
    <t xml:space="preserve">METATSEAGEVASLVFTSWKEVKHKAEPHNYIEFFLVTETANEVLAVSAEDHGNSHYHYQSVASFSKYGPFSSKNRADTMSWLEMVIKESQQAAAGQGGGGAAAAGAALEAGAGGSEAGAGSGGAGGQEPVFVQHKVEKMAHPAGGHTQRFWLLEAGGGWRLAVVGEERETRDGHYVYTAQQQQQQRQVTTQAGSSSNGNCFTAVATEAALDGAAAGAAAAAASGDAGGGAAATHGLGEAAGVPDTSAAAAAVAAAAGFVAPAAGADVTAGAGDLAAAQQQQMQMQLQMQQYQQQLQQLQQLQQLQQLPQQQLQQQAPNAAAPGAGAGAGEAPPPGAPQPQLLPAAPGATSLPPPGSLPVPYPHLLQQQQQLQQQQQQLQLQIAAGAAATPGAATGQPLPPVPPMPQPPPAGVLPPAAAAAVAAAAAGAGAAVPAGLPGAVPGGAVAAPGGASLPVAAAAQAHTAAFMQSFQQHYSAFLQMTVSASTIIM*
</t>
  </si>
  <si>
    <t>C_1110004</t>
  </si>
  <si>
    <t xml:space="preserve">MPAAAPAPPPAANPFGGAPPGPGIPGATALQQSDPMFGTPAPGPAPVLERPSEGGAEGGGGGYGGGGGALAMALPAELQQVQQPLAAVAGGGQQQQQQQQQQGGYSHTHHHHGGWWDPLEXXXXXXXXXXXXXXXXXXXXXXXXXXXXXXXXXXXXXXXXXXXXXXXXXXXXXXXXXXXXXXXXXXXXXXXXXXXXXXXXXXXXXXXXXXXXXXXXXXXXXXXXXXXXXXXXXXXXXXXXXXXXXXXXXXXXXXXXXXXXXXXXLRRGLAVWVRGQVSEEEQGARDSYDTLTAQAAQGQQAAAAAAAAPQGAQQPSPYLSCDQLRDLTRPAAEAAAYAASLAVTGPGTGLGGGGMPGGGGAAAGGLTAAAASCFF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PAPAANGGTCAPVCYPLPPPAYPTVPLTPARLLAAAAPVTSWTFTPKPAAANGTAGGGGAGTSSRAAAAAAAAAAAASAAAAAESDCGFLNLHGARVALEALRELGALFPPAAALARSKLVAVVRRYTAHPHPAVAAAASELLARWRRTLRRRLAALTDPRAFADPVSDLERRLAAATAAAGGTWRRRWRYCRTGEDQGWAGAEEVGVAEVEVEGAELTQPHPSQPHQPQQPQQAPGAAAAQAVFAQAAQLLADVGPYLSAAVQPGGAGSSVLPYSSEQLQQFTALATNLAAYLNASNNAKAAAVAAAAAATAAAAGAGGGEGVSGAGGGSAAAASAAAAAASQNAAVAALALQGMAQLLASLQAQGLTTVPPLQQQQQHQQHQHQHPPAPTSAGTGPGQGAGHGAPSAAAAAAAAAVAAANAAAADGTIAASAVATNVGSAQAGMVGAPP*
</t>
  </si>
  <si>
    <t>C_1110005</t>
  </si>
  <si>
    <t xml:space="preserve">MATSLMKSSLALHAAPRPRSVRLSATSSRVDSPQVSVVLGTQWGDEGKGKLVDNLAQQFDIVARAQGGANAGHTIYDETGRKFALHLVPSGILNPKATCVIGNGVVLHLPGLFEEIRRLKEKGVQVDGRLLVSDRAHLLFDLHKEIDGLREAELAGDGKQIGTTKRGIGPAYSSKATRNGLRVCDLFDRATFKTKLTNLAADGAKRFGEKFAYDVEGDIAAYEKLAEEIRPFVVDTVEYLHEALQSGKRILIEGANATMLDLDFGTYPYVTSSNPSIGGIATGLGLPPSSYDDIVGVAKAYTTRVGAGPYPTEIHGKLAEDLRAVGHEYGTTTGRPRRIGWMDIVALRYACKINGVTHINLTKLDVLDNLEEIQVGVGYKTKEGKMLKSVPADLHTLENVEVVYETLPGWQADISAARQWAQLPAAAQAYVQRIEDLIGIPVKWIGVGPGRDALVVKPEAPKK*
</t>
  </si>
  <si>
    <t>C_1110006</t>
  </si>
  <si>
    <t xml:space="preserve">MARPPSSHPACPAHAAHPVHSPTAPPRESPGPATAHAHPPQRTRTCSTSSAFERMSCPRQPAAPPFTPFNSSILRPCTPNTPLSTLRHPHPPTTSPPAEQAALPQPHQATQYQPAPRHHAQLGLPHTSTPANIPPTPPPHPYLHPHPTHTSTPPTSPPTHTSTPANIPPTPPPHPHLHTSTPAPAATAPPPPPPPSRPPRMPTAAKPAQAAAPRRTDQTLTRHAPHSAPHPFLRLTPPLSSSSSSSTIPPIHDTPRSPSLYAAPPPGCVASWPPRPVSPPRVASRCRLPVSPLLLVAPPLTPRHSPGKPTQITPPPARLPHTPAPPNPCTPLCKSSPQASPMPSPTQIQDSSRIKLASCPPPTRNLSRPAAWLGFRCPVRCSHRPNFAPNAPPPPPNARPAPARPRSHPPPGP
</t>
  </si>
  <si>
    <t>C_1110007</t>
  </si>
  <si>
    <t xml:space="preserve">MQGLLHQAVCAKTPALRQVPPTTGMDAEADADALHLLPADVAADRAAYGSSHFAALHLRSGDRLLAVLWI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NLLAAFTDAGCKPAAGGGGGGDKSIGVRPGVHVVSPGDKSIGARPPVVPAGDRSIGVVRPGQQGDKSIGLRPLLQGAAAAAAANGASGRVIPLDGSGLLVESLMSTLRVSADDAYDGALASARRGSLDLELDDLRLSGVLGDGGSGVVLCGMLGTVPVAVKIIQMPEVDQLLLLTPGGQAGAAAAAAKAGAGAAAAGGGPGAGAAAGNGAALAAPAAAAAAAAAPKPPAASGGEAKKADGGAASSSKLHQAQRDMLRNAMELAVMRSISHVNIVQVYAVYDNVVLERLKREGGAIAYALRRQGPADMVLSAAAADKPGASKPVFVALCMELCDSGSLASKLEERSFPRVXXXXXXXXXXXXXXXXXQQQQQQQQQQRGSPPASSTANAPAAAPKPPEPAGQSSPANSSAPPGPPAVGDAGPAAAEGTGGRGRGRPRGRKGQQEQQQQQQQQQQQQQQGGPAAGRGMGGGDRGRGGRGPKPPACFCGIYLTVLEVASALRYLHTRRLLHRDIKSANILLKASPTDPRGWTCKLADFGSAIVLDQYQPPEEVGPAGPELMMPGGGGGGAVGVKDGEAAAAGGGGGGGGQGCWYTVQEQSWGTITHMSPESMDNNSRVDASSDIFALGIVMWEIASGRGYRPYKELAPEHIGAAVRKGLRPAFTAEVPSAYRALAQACWAPEPHRRPTAQFVVTQIKSQLRALQSESRQQQQAVVLLGP*
</t>
  </si>
  <si>
    <t>C_1110008</t>
  </si>
  <si>
    <t xml:space="preserve">MADRKPIELAEGWSFMEKGIQKLIRLLEGEPEDQFNAEQYMHLYTTIYNMCTQKPPHDYSEQLYSKYRDAFNKYINEKVLPSLREHRDEVLLKELYQRWGNHKLMVRWLSRFFNYLDRYYVLRHSLHPLKDVGLLCFKDLVYVEIKKRTKDGVLLLVEKEREGELVDRALVKNILGIFIELGEQQAPEMTAGVVAGMSNMDCYEKDFEEYLLTETSAFYRRKASQWIEQDSCPDYMLKAEECLRLEEERVDNYLHATTRNKLLKEVETELLSNYETRLLTKEHSGCAALLRDDKTEDLARMYRLFQRIPKGLDPVADIFKEHVDSEGMKLVKEVTEAVELAKEKQAKTGPSRDTGTSAEQQYVRAVIDLHDKYLQYVSTCFCNSSLFHKSLKEAFENFVNKSVAGSTSAELMASFCDNLLKKGGSEKLSDEAIEETLEKVVKLLAYVSDKDMFAEFYRKKLSRRLLQDKSASDDHERSLLSRLKQQCGAQFTSKMEGMVTDLQLAKEKQQHFDDWLKEKGSKLPIDLSVTVLTTGFWPTYKSIDVALPREMVEGVEVYRSYYDSDSKHRKLTWIYTLGTAVLRGNFDSKPIEMQMNTLQAALCMLLNDVDELSYGEIQERLRLPDDDLQRLLHSLVCAKYKIIKKDPDGKSIGKSDKFAFNNRFTDKMRRIKIPLPPLDEKKKVMEDVDKDRRYAIDAAIVRIMKSRKVLQHQTLVMEVIQQLQRMFKPDLKLIKKRIEDLIQREYLERDKDNPTLFKYLA*
</t>
  </si>
  <si>
    <t xml:space="preserve">MVRFIKQEAEEKSNEIKVSAEEASAGPDTEDQSASSPLYSAGEFNLEKLQLLEQEKSKIRKEYERKEGQVEVKKKIEYSKQLNEMRLKVLAAKEAAVQDIITDAKARLRDVSKNPSTYKKLLQDLLVQAMRKLNEKSASVRVRQVDLLLVKEVVEPARKAYTAMFGTEAPALTVDQTTFLPPPPTDGDEVESCCGGVVLISGDGRINCSNTLDDRLKIAYQANLPAIRAKLFGVVAQGQH*
</t>
  </si>
  <si>
    <t>C_1110010</t>
  </si>
  <si>
    <t xml:space="preserve">MAPAALDSLEALQTDFPDLAEDIQEFANLYQRKLWHQLTLKVEACFHSSAFNRGDIPVRLFKGFVSDFGHKINFLKLAQFAVHACKFQPNPAAACELLTSVITKLEDLKQPRTAEAVLFLRMHVAQHKLETGDLAESKSITESVTEALGKLHDVDPSVSAAVYYVTSLLAKAQSAYADFYRSSLMYLSFVSSDSLQPDFKRRLAVDVSMAALLGEGVYSFGQLLQHPIVGSLDGTPQQWLHEMLEAFNNGDIHAYDALCAKYATQLNGQPALVAHERRLREKITIMSLLDLISSRPPEARAIALADIGARTKLDTDGVEFLLMKALALHLIEGVIDEVAATVEVTWVTPRILTPAQLQGLKERLDGWVGRVAAVAMALESESVGMLAAVNGGGAAAAVGVSA*
</t>
  </si>
  <si>
    <t>C_1110011</t>
  </si>
  <si>
    <t xml:space="preserve">MSRIGLSVPPGLTITTDTCAEFHTNGRQLPAGCWEEILAGLRSVEEEMGCRLGDAAAPLLLSVRSGAAVSMPGMMDTVLNLGLNDACAAGLAARSGDERFAYDAYRRFLDMYGDVVMGIPHHLFEEQLERLKAEQRVSEDTALTAADLRTLVARYKEVYKQLGQAMAFGNMGPTSGTGVCFTRNPSTGERKLYGEYLINAQGEDVVAGIRTPEPIETLERSLPGAFKELLDNCALLEKHYKDMQVGLGDIEFTVQEGKLYMLQCRGGKRTGTAAVRIAVELVDEGLVDEDEAVLMVEPGHLDQLLHPQFANEAAYKSDVLGTGLPASPGAAVGQAVFSAEDAEAWRSSGLPVVLVRRETSPEDVKGMYSAEGVLCQLGGMTSHAAVVARGWGKPCITGCADLQVDEHSKVARINGHEIRQGDWISLNGSTGEIVRGKQPLAPPELAGDLGRFMSWVDKRRRLGVLTNADTPEDAAEARKFGAEGIGLCRTEHMFFASEERIATVRRMIVAQTREARLKALADLLPFQRADFEGILRAMAGLPVTIRLLDPPLHEFLPDGEMTEVCEALARDAGVTVDEVYGTIEKLQEVNPMLGFRGCRLGITYPEITEMQVRAMFEAAVRVXXXXXXXXXXXXXXXXXXXXXXXXXXXXXXXXXXXXXXXXXXXXXXXXXXXXXXXXXXXXXXXXXGRGGAVCSGVEVMSESGGVRVPYRVGTMIEVPRAALQAGAIAKTAEFFSFGTNDLTQMTFGYSRDDIGKFLPVYLEKGILPYDPFQVLDQEGVGELIRFAVERGRAARPDLKIGICGEQGGEPRTVAFLHEVGLDYVSCSPFRVPIARLAAGQAAVRSQRAAAAAKK*
</t>
  </si>
  <si>
    <t>C_1110012</t>
  </si>
  <si>
    <t xml:space="preserve">MAEVPRRQALTKYDKAALAKENIRNDTFIERLFLTWVYAVVGKGRKGTIKPEELRMPGDQAAEVAVSKFDAAWAEELKLRNSGDATKKPSLVRALRRSFGVDVLIAAAWKLTWSCFVLVGAFYFVRSLVQYVTPVEKQGNMYNRTSIPGKGLGWILSTMFFLDSILVGIALQRMGDACVRVGIKIRAALMAAVYRKTFRIHNVHEENVVSLVATDCAKLYEGVAHLQNVWTAPLEAVAIIALLLYLTNGTYGLPALGVVVFILPLQYYLGYRIAKYKLETVEVSDARVQRMHEVLLAIKLVKFYVWEKSFAKQVSDVRVQEIKLMSRTAVIKTINLCVVFAVPPLIALVIFATYVFNKGPFDSTFAFTVLSLFNTLRFPLVVLPKALRGSSEAVASLQRLERYMLLDEFEDAPKSKIVEARFDNAVLSYPGSKEDFRLSIPSFEVKSGEVVAVVGRVGSGKSSIFQAVLNHMNLESGALHVGGLMAYVPQTPWVQNLTLRDNITFGLPFDEDKYKKVVHACALELDLQILPKGDQTMAGERGINLSGGQRQRVCLARAAYHDCDLILLDNPLSAVDQHTARHIFDKCIKGIFKDKAVIWITHQLELLPEHEEVRPLIEALLFGAGPSPQVTNICITDGGKSLYFGPYNPEALNKHLPVDHLLFATVEAGESGVQKPAEGEKKDEEQPEKKSNTIEGWKHKDSDGRKSFQRSSKAGIRPSDSVQDSLNKLAQEEEKQAEEARSHERRSAEQRKSGQRPLGRVSEEVNPAALDETPEEIAALFNGVPRRVTVGQSFMVYVRSGGLFLFIVSMCIFAFTQTVRILSDTWIRWWASPDYFGFYPSGSFKNYINSDPKYDTMDAASTAYICGYFGFVMLFVICLLCRDTLFSFWHLRGAIKLHNDLYFRVLRAPLLFFLRTPVGDILNAFAKDMDTIDETLPDTLHMSTIYLMILLTSLGIVTSALYIYAALTGALFLAFFTMQQVYLPAATVMKRWAGETSSMVFVHVDESLHGMEVIKAFDAENYFIQENLRRINENHLSVFNTEQCHLWLAFWCDFYGAVMVLATCLLSVAYKEDVGPAAVGLAISNTIQVLVFFTWVVRGAADTVSMWDAVERIATFVSNVPQEADLAPAPLPGAAAPGASAGNLAGMGDKSKSLVEIKVEGDGLVSADGEPPKDWPTQGDIRFEKVCLRYYPGAPLALKYVSFHIKDGEKIGVVGRTGSGKTTLLMALFRMFELAYGRIVIDGINMANIKLQKVRIVPVRAGIAIIPQEPVMFKGTVRSNLDPFGEQPDGELWRALELVHLKEAVAELGGLDSAVAEGGSNFSLGQKQLVCMARCVLKRTRILVLDEATAAMDLQTDALIQKTIRKAFADRTTVTIAHRLDTIIFSDRILAMAAGQLKEFDSPTTLLKSPASFFTKLVEDTGPHASKMLRRMAAEGPKDEE*
</t>
  </si>
  <si>
    <t>C_1110013</t>
  </si>
  <si>
    <t xml:space="preserve">MCTTSSLHSHEDSVILPPIPSNDDTSADPEVWDVIIVGGGVAGSALAYAQAKDGRRVLLLERDLSQPDRIVGELLQPGGYLQLKKLGLEGCVEGIDAIKVYGYALFKGGQQAVVRYPMEGYSADVAGRSFHHGRFIQKLRGAAASCPSVTVRQALVKKLVNDKGGEWQEGEVVTGVVYRHLPAGTGPESAPVERSARAHLTLVCDGMYSNLRKHLSTPKIAHPSFFVGLRLTGCTLPVPGHGHVVLARPSPILFYPISSTEVRCLVDVPGEKLPGDLPAYLRATVAPQLPDVLRPAFLEALERPEAIRSMQNKLMPAKPLHQPGALLLGDAFNMRHPLTGGGMTVALSDCSLLVDMLRPLPSLADAFGTAQQTADFYTRRKPLSATINTLANALYKVFCYTGDAAQEEMRQACFDYLALGGICAAGPISLLSGLNPRPSVLVQHFFMVALFGVGRLLLPRPSLRGLYMALALLAVACRIIFPIIWAEGVRAVFFPALAPKPVVSATAGNGGRRSSSVGVLASS*
</t>
  </si>
  <si>
    <t>C_1110014</t>
  </si>
  <si>
    <t xml:space="preserve">MWLSLCTILLYGTCKLVTYPLHIILRYELERGLMDGSVQVDDIPRLWNEKMQSWLNVKIHKLGSLHASGDELMTAVTGGPLDPSVFLTYLKNKYTELYKL*
</t>
  </si>
  <si>
    <t>C_1110015</t>
  </si>
  <si>
    <t xml:space="preserve">MNLLHVIEDAALTKRDLYVAYIDFSNAFGTIDHDRLLTIMHHLGLPTDFIEVVRNLYSSANTTIRTTHGRTNPVHIRRGTMQGDTLSPLLFIIFLEPLLRWLHYGGRGYRYGCLTNSENDEHNCSSLGYADDLTVAANSRDNLRCQTDKIARYAAWGGMRINRDKSACTGILHHYASANSTDKSIKGPAYGKRSAITLPYIPPHKPYRYLGVEI
</t>
  </si>
  <si>
    <t>C_1110016</t>
  </si>
  <si>
    <t xml:space="preserve">MQNPRDHAMDGDLEVPNQANASPRTNHRPTHPHISSARADGETQHPAKPHANVRSSGAAPSTSNPMESPSFTHPHNPSTPAWPWRGRSPAPRRQHRTH
</t>
  </si>
  <si>
    <t>C_1110017</t>
  </si>
  <si>
    <t xml:space="preserve">MMDEVGNVVAPFMQNFMITWVETYTLTLNGQVVMRINNQKEQSIWGRPDAAHGVD*
</t>
  </si>
  <si>
    <t>C_1110018</t>
  </si>
  <si>
    <t xml:space="preserve">MAGSVLGTAAGGAAALSAAALSMAGGAAPLLPAAAGCRVCPQQPGRVSAGTSTATTTIGDDTGDETATPPPPPPPPRLASGTEGVVSAGGASGISSCCSVATSTLIAAAAAATAVTPAQAPDRTGAAGDVHTGDDGTPPLASQPQPVPPPMTPPARRLLAAAAAAAAGLGVGLLRAAPPGGVQGAAASSSGNGAARPGAMPLAGACTGGGASVRPVAAAAAAPRVATLLAATRCCCCPVPLGLLVLLRPLPLQSVAITACG*
</t>
  </si>
  <si>
    <t>C_1110019</t>
  </si>
  <si>
    <t xml:space="preserve">MRQQRLRQQLLRRRPLHLWQGAGARGWPHQRTSSRRASGGLVRLKLFSLNDYLGLASHPDVAAAAARSALRVGLGPRSSALVAGYSHSHRQLEAGLAQLKVMVSTRRGM*
</t>
  </si>
  <si>
    <t>C_1110020</t>
  </si>
  <si>
    <t xml:space="preserve">MKQTSSEYTGSGSCPAGYVTRYYRGNDMVPYSYCVQACGPSETDGTGSLGGGKTTVASYEDLKKCWYWCNGKTPEWSSVWQAYLCPCSGWFCSRDNAISRPRAIQCGAGKVEYMRACFPTCNSGYVREGEYTDFGCYQKCAGRYNTRCANGYICASGGSCPIVPSPSSVKACPANLASTSDADVDFSYQPAHLSDLPAEVVEELSDELLPDEILMQMPPSPAPAPAATTRAPSPSPAPTPSPQTVTADRASTARQQDNTTAGAASSADPASVPQTSDAQLQAAALATDTPADVMAPETGSAASAGGAAQTTAAGSSSGTALICLKERNTHKRT*
</t>
  </si>
  <si>
    <t>C_1110021</t>
  </si>
  <si>
    <t xml:space="preserve">MRGRGWSVVWAWAGAGLGADLCMRGRGWSRAGLGADLCMRGRGWSVVWAWAGGWSVVWAWAGAGAGAWSGHGRGLGADLCMRGRGWSVVWAWAG
</t>
  </si>
  <si>
    <t>C_1110022</t>
  </si>
  <si>
    <t xml:space="preserve">MEANATIKAGNKINVALRTSNINLAATVQGLLSALGPLPSWNSFLTSQLGALTFPSFDVTQFGDTQFAGAAAMATGTGLAFIRDSAGLRALNLTLGSSSCFSLSDLASQLGFAGLDGSFSVFDGWATLKELNIQRGTASSYNASATIAISDLGGKDVPCTFTYDKSKSSYMVKLAGNVAFLFDTVTLASLTINYTKGTKAVISGTATGSLGGVSGSSDISYTYNPTTKKWDATRLSYNVTQAVVLRSIATAVPQLSTTVLAVVPKAVLDLSLPKVSVATTSVAGLSNVYSLTAGPSSTGITASVYFDGSSRAGGVLAASLTLAPSLDLGSVITTMLPDRALTLPVDANLLKGLVTITNPQLVYVGSNLAAAKALVPAVGNNRAPFASFGLQLPLMGIKSVMPARLPLADASNAQVVVAWEGKFSPITGLNLTSAALALSKANGVVLSANGSLFDTAMAVTLRVPSTKSFSVAAEARNLVPANLLRKAFPSTPSLILTVLDPVSFSLLRVTYQYTEGSSSTFGIEGSPDLTKLPATLRDGLNTVLKALGLSLADVQIAVSNGQLSLALTKTWTFAGSSPFQGPVVVGLGLAVSGTTTSMAVTASGSFQARVRMSFLNPEVISLGLGASVAFKTGTGASFGLSASVASTTSQPIAIKNFNWIKVSKISGSISLTPALVPDAFSLTAAGTVFSAPVTVILGYDANSQDFGILFSMTSFRLQVCHICLFNIVDALGVNANLGLLDFEIRRAFFAYAAKTLTLKTPVSGYSSIPQGLRLAGDIQALGTSASLDLMVATNGFKLEFTKTGSYVYLCGFEQKHMMRRAA*
</t>
  </si>
  <si>
    <t>C_1110023</t>
  </si>
  <si>
    <t xml:space="preserve">MAAAVWIQDELNHPHPVGPAMAAGDVAAAAADAVEQLEAAAAAVDVVVGAAAAAAGHGNADVNAAGAAGDAAAGANAAAGAAAGDTAAPAAAGSAAPLQQPQQQQQAVGQQPQAEGQQQADGPQPPQAEQEAQEQERDDEQEEVQGEQAREDYYDDRYPADPLALARLVAAGRLPPLPRAATVRQRLRLMARMAAAARACADTAGAATRTCERYAGAAVLHTAAKAAEADALDRVLVRLERAQRRAGGQDTPAAAAALRCAVAEAAELGLVLRTEGDAAAGLRRAVAAALSETATLQSAASKARIALMRLEDPNTPEDTLACWSAVRLAASAAVAALVWSHARNCRPQGEGDVGAPGGSNDAAPRGVRPQSQPPPGVTPQHWMLAPTFYRLPPPAPNTPERWVHAHSFARHVERSVLSLLRFDAALRRGDFASHGFPAIPPAAPPVPGAAAAADAPAAVASPAAAPAAATAQGAPAEAAAAGADGGAGPSGSGCAAGGRPASGPDGALGAAAPRVHPQQQAAGAAARTLPAAGRQVGPNAAGTSARTSVGVASGATVAPAAAAAAAASVAVAAGAAPAPAAAGPAATRKRRAEDTGLXASSQAAQPRA*
</t>
  </si>
  <si>
    <t>C_1110024</t>
  </si>
  <si>
    <t xml:space="preserve">MENTREGRVVCWGTRRQPLEPYLDRETARTVAMVDGGIGYVLDVQVLVYEGGGTAATPVMQAAAAARAAKRAARRAPQLAATAATAAAAAKGAAEGEAAAPDAGECAAQGAAAAAAAADAGAAAARTRSRARALDKARASGAAAVAEVDGAAVGAVDAAGAAGEAGAACEGAAPGPGHVRELGCVQLTYCDDHAHPEHGRLLVEQLLRCLDERCEALGERDELLLLPLPLAPPAPAPAVAAAGAARAEAAGAAGPGPSGSTPLAGAGAGAAAPRVPERNRFREXXXXXXXXXXXXXXXXXXXXXXXXXXXXXXXXXXXXXXXXXXXXXXXXXXXXXXXXXXXXXXXXXXXXXXXXXXXXXXXXXXXXXXXXXXXXXXXXXXXXXXXXXXXXXXXXXXXXXXXXXXXXTHRLRAAPTAMCDCCDDSVHCHCAGLPPEGPADLEQARANATGEHGDVLMDWVCRRCEVRMVAQAAADAKAAAKAAAKAAAKAAAGPEGAEEAAALVSAEEKEAEEDAAREKVAKEKEREGADAEMDGEDEDPDEDPDEEFDLRQVLRQVLEEDVEAEEPEQEEGLEEQEEQEPEQEEGQQPQPVQQQPAPEQDQQEQEEGLEEQEEEGQERTRSPLLGSPALQEPEALAADPVGAGQPAAAGHADAGGGAGEVEGALALPHAQLQSAAAEAPAAAAATVAAVVAAAAAAPAAAAIADPAAAAAAAAGAGWDSAQRRWEVVEAEEAEEDELVMQEQLSSSQSEGGEQRQQRPARGQQAKVQGQQPAHAAEAGSQPPAPAAAGGAGARKPQPGAAGAAAGTTAAGGAEAAGAGAPASAAAAAAGETATATGTAAGSSSGNAGGDPQHGSGSGSGAGEAAAEAVAAATAAAVAAVAAAAAAVAAPYGAVPLVPWEPAPPDPDPAQAQQQLDAYHAAQAPHNLDPNQDSVARAEELLQIQIAIQEQDQQSWLEDQQWMWKRLCGGAPLWAAAAMATAG*
</t>
  </si>
  <si>
    <t>C_1110025</t>
  </si>
  <si>
    <t xml:space="preserve">MYECPRQPDADLSSHAIRNSASRENPYDYNSPGVLRDRQRPRST*
</t>
  </si>
  <si>
    <t>C_1110026</t>
  </si>
  <si>
    <t xml:space="preserve">MSEVAGLFDALHKGGAENAKDRPNSVHRRVAAVVERMVRQQLDPLVRIFYTSARIHAGEPHTVSDIRLLKACGPAAVDGKASYDDILVALTNRFLTAPNNVGGLAIYNNRLPLRYSHQVPGAAGPVMMLAPSPFVVRGLFWVALPAASGGGLRTAHRSRCGRITSVTIAPIMGKYDRGNRRWNVGHYFGGIQAVEMWAPCAASNGMCAAEYEVPVEEGIEMP*
</t>
  </si>
  <si>
    <t>C_1110027</t>
  </si>
  <si>
    <t xml:space="preserve">MSGEKPAGVLVGQKGVKYGLQKVAPKKPGQLGMAQKPAGNAPRKLTPGNVFGDDDSEEEDVEKQIARQAEKKRAAAKDKVQRQSKYIASLLEQAQQRKREQDVLYERRMVKEREAEDHLYEAFVCEFEEIWSPLRKADAQGGGVHGNAILSKFDIVNARAVEHTTHPINWELPPAQQPHKLAAQEPRTGRRLTAAATVMTPAGPLLVYSAHLECFCGALARMAQLSDLFRDTRQQQAELAAAWRQREGAGGKEEGEEGEEGEEGAEGGAGGGPRPPVLAAALMGDLNTLANGVARLSPNYCTDHLRWSSLGWFEAELLDRLVLPVRDTEGEGGTSPAANAWAARQGLPAAVCRDLVNPGYADPFNARSDITFDHWKYRYLGLRLMTGKLDWVLLRGVKEVVSKAMGNSDYSASDHKWLEVCVRL*
</t>
  </si>
  <si>
    <t>C_1110028</t>
  </si>
  <si>
    <t xml:space="preserve">MTSHRFLSLVFLLGALLLGGTRAHPQACNRGFRKADCADDALLEQVRAFNQWMNTNAHVVDTLHYSKVRKLMTDAGLDGNRVHVGHIQPDTDKTTQDEYDYGWNLFAQLASDNRRLGHKLVGDAELEYYRREVRPMPPALRKHRRKEL*
</t>
  </si>
  <si>
    <t>C_1110029</t>
  </si>
  <si>
    <t xml:space="preserve">MAGWVTAQLAAATSSAAAAAGGGSGGGGSGGGGSGSGGGACAHLGQGIGRIGQGIGQLGDGLKIGLANFACGLDAEGSKGGGLK*
</t>
  </si>
  <si>
    <t>C_1110030</t>
  </si>
  <si>
    <t xml:space="preserve">MTTCFNGASNIVQAGGLACLQPEGLKEMNAMIKFYKENAQILKTTFTEMGFSVYGGDDAPYIWVGFPGKPSWDVFAEILERCNIVTTPGSGFGPAGEGFVRASAFGSRENILEAVRRFKEAYGKLHGPIMGDKEGDAFRRYLSAIVLPEMVFHLNRVELVHEASGVVISLNAFDALAGWRHEDLPPLQEWRKAREHEIAQQNAVQLTYDWTFTTPYTCTVVPPPAPASQQSASPSTTGSASSTTSSDAAAAAAPPSTSSAASSSASAAPSEGGKEGEAAGGLSLQALRHHPRGVADFVCDTPAGTSAASAAPEAPHPSQATGTAHPPPTQPPSHPAAAAAAAAAAAAAAAAAAAEPVPACVWQPTSEQIDRGLLMERDPILFYDEVPLYESDLDDNGVCAVTAKLRVMPRCWLVLLRCWVRVDGSLVRLRESRLFCRHDMRSKALDVLQEVRYCEGGFKDLRRAGAPDEGPAYTDADAAAQVFQAVAPVGLKTLQLRKMTLPQPQQLPQPSLQAATATPTTTAMKPPSSS*
</t>
  </si>
  <si>
    <t>C_1110031</t>
  </si>
  <si>
    <t xml:space="preserve">RRRRHLLLPPPPRHPLPPQRRRRRHPASSARARPAPPPPAAVWAGINPPPFTPPPPTPTPPGPARWPTQSPPACRSSRAVAYERTPPTPSTKSTPFPPPLWVLGWGAPLSSDARTRFPLPPPVSTVPGGQLPPSPLEAPSHFPPSSRACATLACSTSPSPHLVCTEAPPPSPFSPSPPLPLFPYGIGSELTPSPSSSPGFKPRLPPSLLPTVHQPSTLTAAPPSAFFASPPLAAGGLGAAAAAAAAAGAASAAPLPAAAPAPGPPPAAAAPAPALAAAAAAPACPPGVSSSSCFLPPNRRRLPPSLPPSLLPPLSPSPSPSPPSRPPGAPAHSPHFPTPPSPHHSPPNPTTAALPPPPQQPPAAAAAAQCSCPPAAPAAPPLWTCPPPAP
</t>
  </si>
  <si>
    <t>C_1110032</t>
  </si>
  <si>
    <t xml:space="preserve">MLPPRPAAAAGAGAAGAAAAKPTPAPAPAAAPVPAAAPPPRPAMPNPAAGMSLPPRPVVAAAPPVLAAAGSDAVVDPSEDRRVQRVQRIAHDTRVRLIRAASRLGLAPRTDQVAQFLQAIERSERMVGAQHYKGSRRVDLLAAAEREARLAEEREGAAAEAVAGLRVKILVLGMTGTGKTELINSLLNRPAGSRTNAFREATRRVRVVRGDHNGIPLTFIDTPGLHASASRTADNRAILRAVRAAYRWHKPDYVFYVDRLDATRPGFGEMGLLGLITESLGAGVWRNTMAVLTHAHAARTAFGGQYDVNSRQRRNIVSQLLRQAAGDQQSRNPVFLADCHPACPTNSLGQPVILEGPTAVPWKQQLLVQLVGYKSYNVATSAFKDLAKAKAGKAAAGAAGGARGPQDIFKQMMRSRLPPMTFFVEQMSEGVLKPEGWATMETVAGLGEEVTEDEGAESFNHVYYRQMYELAVAGDPWAQREYAAMLRAYDKGCESYRASYEEADVDANVEYGVESYVVDPIDFGPSFDPEDMYSHRHAYAEAADAGVTVIPSQDYYGPEHDDPLNGIVFQYEAQPFSRHGWGGVPFDLTVCCEKDKTSLCLQGETHVSLVHSVPPFGPRHITQVTGSWEVLRPNIKDVMYQLEVDTFKDGLLGKSDHAGCGLMLARLGEGGDPRKGPTAVGVRLQDTLRVGPFKLEACASKVAVQGPTGGKEEGWGARAFVGYDWLPGLGMAFDFIQERTPEEGGKRLRGYGANFTYDWEALGAAFGMEVDYVAASESVFVSVNAFSGNDYRLGWLLLLPAVNYFKETVSSLWARLRGAGGGEGEEGEELEEEGEGEEGDDEEAMMMMAQEGDL*
</t>
  </si>
  <si>
    <t>C_1110033</t>
  </si>
  <si>
    <t xml:space="preserve">MQDAVASERYEQAAQLQSDLEADEAEAAAIEQAWGLSRPPSAPSTTTASTTGGNRARRAGSVGGGQRQAAGTAPDEASEAGSTPGLALTRASEAPGHEGGRGSREAGEPLPSVPRLAGPVGGYNGIDEHEASGSAALSSFASAAAALDAEGDAAASGRPWTPAGEVSHMQGPGQAQRQSQTQWQAQGQGQGHYRYNDSSGSQLPGQEAGGQPQEPVAGVDEDAAADHGWQRQGQEHAAPGSAPDGDLHDNPLFADLEVHEHRVTNDLDAVGAAGGSSGIVEGGGTEGGWQHGAAPSGGWQAYHNPVAEHDGGEEGQDAEGYGAQGFGLQGVHPTVYGR*
</t>
  </si>
  <si>
    <t>C_1110034</t>
  </si>
  <si>
    <t xml:space="preserve">MAVVVVAAECRPEHYPQVLPARSDAGLSPAFSGNGYDASGGGAWSAVASPQVYAAGQQHAWQGRVQQQQQLHQWQQQQQHTQWQPQRQQEQRQQDGAGQWRPQLSHQDNQQPEAQQQVQLYKPQWQQPQPWSEQVTGSIAECSAAAQQRAQATTRAWAEAISQAQHVEAALVQQRRGLRAAMADVAAGAARLEQQQAAAAAAEDYGTAAALDEQLGELRVRGQALAGEVRDLDAGLQRASELQAELLWRQASALRATSIYLTRLQEGQQHMSAALAEQAEREAAAALGLHHAAQQALEERWAVLAERRSELDAGAQQLEARVAEAAGPAEEERQRCASARNDLQAEVDQLRALLAAKEAALAQACAALEEAEASVRAASAGFEPEAAALETARQALAAEEASLAAQQEALQESERQAAARSDAAQEHQQQLAAQAAALADAAAGMVADAEALEGRLAAADAGRQRREQLAAADESAADGARDLERCLTALSADLSHLAEQRGQLAAQQATVAAALQGLQQRLPALEGAKRAAAEAKDFREAARLSNEQRELSLKVRDHGMKW*
</t>
  </si>
  <si>
    <t>C_1110035</t>
  </si>
  <si>
    <t xml:space="preserve">PLPQPRLTPPPLITFRPPLSPQPPAPAAPPPLYASPHVPAHTRTTQCLSPHQPQTALPHASRNPPHWAPITHEPPLPTLSSRSSAAQPLDAAWGSAPPKVLHPKPPTAPPSLDASPGLLPALTRPPRPPPSRSSPCLPPPPPPQPQPLSNVTYGPSPPAAP
</t>
  </si>
  <si>
    <t>C_1110036</t>
  </si>
  <si>
    <t xml:space="preserve">MLASRSAVRPFVAGRRPTVACSAKLSLHTLRQDMARSQLKTNLPAVVVGDNVKVGLAVQEGNGKTRTQTLDGVIIAAHGADSSRTLTFRRVFQGVGVELVMPVHSPAVQQIEFVRRGRVRRAKLFYLRERVGKSARLKEVVGVRAADVAAGKQ*
</t>
  </si>
  <si>
    <t>C_1110037</t>
  </si>
  <si>
    <t xml:space="preserve">MLQFSIPSREEGGTGGSSVAVSSSRYGASNAMANPNGSLLLSVLRARASELSKPVTPLSGARYPPLGYLNLASSSDLLTPHNFLSVGFPPGYLAQLRLGQVASLVVDPGATPDATERHAVYQAGLEAAHELRQSALASATVARQNKAAAELWGWLQRYRPGVSPATCSDEDLAAYVMKGWLPNHHSRASADVPAGPSALKSHLSSLSGFFNRIDRGGPYNSSTSRGNPCESSIIEDLRTAYQREQVQAGYAEVSAVPMTEAKYRALAFYLWAQYSAAATAIERLVALRDHLCVLLLWQTAVRGHDLGKLGTGDFVNPDNTALPFQGFPLLPPWQWGSYLGPILCFCERGTKTHKLARAPPIFLMPDVAEPRLSIPRVLALYMALCSAADAPPGSAVADLLFRPLAPDGKRFKETPLSSSAMGARLRMHLVAAGLYGGETVHSFRRGSLQNAQADGDQRHWFWDCTVALSLRESMGMAMGYMPEDALSAFSREGLWLVRPPAGLAPPVWDVVCLAAMFALDFGRQRMVMTRLAARVKLPSARVLSNGLAVVADFWVRLQTFVT*
</t>
  </si>
  <si>
    <t>C_1110038</t>
  </si>
  <si>
    <t xml:space="preserve">MELRGQGGVGNKVPDPMPRNPPGPPLRGRPTPRRTKPCCSGIKTPPFNTKVVPNPTPQSRLPTSPSPSLKAISSAYAPHARPPTPAASQWCRTPRPPSRPRPGPAPRT
</t>
  </si>
  <si>
    <t>C_1110039</t>
  </si>
  <si>
    <t xml:space="preserve">MYRGRRRNSHQHSRGSDVDRARAAAELRPAVEALTKRMHQLIGNYDSWDTTLSLWAYAQLDHYDEGALRALCDAAVEVAPIFKPVDCANAVVAFAHLDYVHPELLRQIVQTVLDTLDDYAPGEVCQVLWGFARLGVHPGPAFLAEVVDAVQWRLQGYGTQELGMVLWALVRLGYKPGPRFLRDVESVLLARLPHMAPGDIAITVWSFARLRYKAVRFLDEVPAAVGPQLHKCRSSELCSLISGFATAHHYHKSLLDAVADVLLSRLDGLSHHEVATALWTFGTFRHRPAHPDFAKQVAAALYARMRSFSPQGLAMVVKALAQLQWRSEPLMEQLIAAAEAKLNAFKPLELSQLLWGLTALQCRDLHIYYAVVRRCIAILKDPAHPHYRTMTHHRVVNSVLGSCQQLGYVPWTLIDFAESKGIRVRQPDILSSRDEDDEGVPYSHQQQQHADAVEGCGHDRAEQPWGASTGSSSSSSRRHQRCAEEEALWAEAERAHSQQVAAGNSSSDAAMASAPDAVVLLEQGLIPHVSSSAAADASHEAAAVHAAAQGEYRALQQPKPQPLAMLTERGSRHATGMIVLAGAAAVVAGEGVSAGDAEQQSAMSAPNVAQLQESAPAAAALDGSNSGSNGAKRGAKRREGPGSVQRPPA*
</t>
  </si>
  <si>
    <t>C_1110040</t>
  </si>
  <si>
    <t xml:space="preserve">MGGVGKRKVGGDHKHRKTFKQQRRGQFQERHIDQVWEDVRKTPAQVHDGKHGPMGTTSKAELDADVPGFGKHYCIPCGKYFNSATALASHEGERPHKRRVKMLTTTARPHNQRDAEAAAGIGAPDNGPKLRAGTAAAAAASEMGCVVRRTRTMYYVLYAALVG*
</t>
  </si>
  <si>
    <t>C_1110041</t>
  </si>
  <si>
    <t xml:space="preserve">MTPASFASASLNNTRCYGQSLCLRSLHSASAQRIASASQHCEPFSAYKTSNTSQRLSALPMQSIGTHGITQASCAAPPDTPGKQHPLRVAFDVLQLEAWYRLASARAPCITTKAGPAVAAAMDTDDEEGAGIADSTNFDSCIDHLSRNKSPGPDGIPNELLRALPQTLRTTLHNLLTLMWAYHVAQAAKQLVYSLYHDIEEISHIQAGPITKAVTAPEKGDSLHTERYYAVAWKDTTIVKGAAEAYTRMKFRADSSAQQRQSPAFFPTSGRATGCLEQSPPCTAATPAALPVYPARASRSHSGLIAARSSGSRQPSSPPAAAQPLRPPPRWPATTRAFCPI*
</t>
  </si>
  <si>
    <t>C_1110042</t>
  </si>
  <si>
    <t xml:space="preserve">MDSIKHGMGIHG*
</t>
  </si>
  <si>
    <t>C_1110043</t>
  </si>
  <si>
    <t xml:space="preserve">LYPGRRLPAYAQPPTATTLTTIAEAALPSADGWLPRLAAHLASSTGAAWPSTTVAGARASAVCLATLHASRAAGPGACVQHCAPPAYLLHGPTTTRAEQEQLAHVPGQRLVALPAGSDAPPLRTVPGDEPCHLSVTDWEAVLGHRPGTADTLPPDLAIPALRNPISPRTAATALAACLALQRSYLTPHDTHAPPPLRASTRYSPYELLFGAYPAAASNLLIAQHRDTLRYSAIRTGRYLAKPITYAPGDYVYVRRVDAAQRPTLHFGQHDTILRVECIGPLGVAVLVGRDGARVRRRAEHLRPCHLDIDPAIDPQLFRPQRD
</t>
  </si>
  <si>
    <t>C_1110044</t>
  </si>
  <si>
    <t xml:space="preserve">MANAKVWAKADARAAFNQLPIKLEDQPKTAFWWRRELWMYTRLLYGLRNATSNFQRVLDTHLRDWGLAHRVVAFVDDLAAWAETVPELIDVLCGLFRMLTSIGIKLHPEKTVLLADGIEFLGHYVSPRGLQPTAAKIAAFMALQPATCLLECQRLLGSFGYYRGYVDHYSVKMAPITALTAKAVEWGPDTWTAEQQRALDAIKHEFAEGDLVLRPLDPQRELILHTDWCEVGISGVLGQLDDDALEYMVACVSRTCNVHERRYGSYKGELLAAVWAVQTLRPYLHGRRFTLVTDHGPLEWLMTQRDLTGQAARWALILQQYVFSVVHRPGKLHQNADALSR
</t>
  </si>
  <si>
    <t>C_1110045</t>
  </si>
  <si>
    <t xml:space="preserve">WAAAWWTGAGRPSSTRTAPCGCRTWRISGWRSSWRPCTRRRASGRRRCXASPWAPPRPPPPPRSASCPCTARTRRCATRTCWARCSARASCAPPSRNRGATCHHEPSRATRRPCPRAGALRDAGRQLPRGGASGLPRHRRTHPSRRGACHGCLFGRRQPCPRRRSRRPCCSRRPGRPSCAGCGGASRRSSCAPGQPAAGRLASGPHAA*
</t>
  </si>
  <si>
    <t>C_1110046</t>
  </si>
  <si>
    <t xml:space="preserve">MGETGEGGEPGGAVGPHRPPRRRHSSLMPQYLELIRCGAKTVEGRICKGIWHP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VRATGVRRYETFAAMLQGEGVGACLPGVAGLAEGVAVYRAIPGYAAQEAAGLGVVGVGLELVAATFEEGQG*
</t>
  </si>
  <si>
    <t>C_11200001</t>
  </si>
  <si>
    <t xml:space="preserve">MLQHTGRLPRPIHRRGQHARPRLQEREGIITLIYKGKSLDRAELASYRPITLLNCDFKMVSKAVSARLQPALDAVVDELQTAFITGRWIGDNALYLQGLIEWMRLDVGADGTPRQGGSGSGASSDSDGERTPGRRGAAGPTQGPTKARHSRQTERSPHRRSRRRSPSSSPSSSSSSSSSGGSSSSDSDTDGKGDGRGQQVYLRGCGHCGRDGHQWRTCRKLTELSAAKRKAREAQLEQRFQRRD*
</t>
  </si>
  <si>
    <t>C_11210001</t>
  </si>
  <si>
    <t xml:space="preserve">MWASGPRGAGALLWSTLRATFVYAVWCAYWSREPAKQTSEHVVREVVSELRRLKAAKLEHFVAIWSAGGALCEVEEVQGFWSRGPGCL*
</t>
  </si>
  <si>
    <t>C_11220001</t>
  </si>
  <si>
    <t xml:space="preserve">MVQETHATDTTALESCLRAAQGACLPWRHCLAASPAASPHSCGAAILARSRLSLPGCVLQPPSTDAAGRVVCWDWDVGHLRLRFVCVYAPTAVADKPAFFAGLHPHLATDRVLVVGGDWNCVTDASQEAAPSPSRAAGAPQLASLLAQFSLVDPWASKRGGAKGYTHPATPKPANPARLDRWYVSATAAPWVVDVARTYGAPGDHNGVLLTLSLPELPHAHREQWRFPTYLLFHPSLRLELEQRLEAHVAANPVASTGDGACTQWEADKFFLREAATSIHRRHARQTRDGLQGVVLAADTAAALADRPDASAAQRQAAAMANLAVREERAAAAAASHNARAALMEEHGERGTRWFHRQADEPAAGAQEPITHLKVPGQPAPVALTGPGTRNTVSAAAAAMYSSTSPTGLFRVQPVCTASQQQQLLAAIDRKVPADLHAAAEGSGDGALSDAELMAALAGSANGKAPGSDGVPYEVYKVFW
</t>
  </si>
  <si>
    <t>C_11230001</t>
  </si>
  <si>
    <t xml:space="preserve">MNSMPVDVMRGLMGVDSVIVVDVEGRDDMGWRNLAPYDGGLSGWRLLWDSRAPEARRST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SSGGSGSTSVGSAGIRMRLDLLMYVAAVTSNLWAAGAHRVPELVTCLRESQLLERIAAALLRAQAAECGQQQQRSGGAGAAVTAGSHRSGGNGSCCYIFFKGHPAGEAMRKVIGGVGTPAEAAAVAAAEAQLPPLHPPSYTAVQVYEMTHAALTVALDHASAEAVCLHAPLLLARLVMELPPQQPSA*
</t>
  </si>
  <si>
    <t>C_11240001</t>
  </si>
  <si>
    <t xml:space="preserve">MDAEEVEEAESDPGEEEPEPLLEWEDGEEAGVEGLRLLNPDGSGSGTDSDSNSGASASSSSGIGYGGGGGGRGGGGGLLARLPRNGLAMMLWALASSGYASPALMQSAAVAVMRLFAASPPPPRQAPARAQAQAQAQAQGPEQQHEEEDEEDGAGAGEGAGGAGGGGGAAVRSRWAALTLWAFAAADCYSPLLYDTLLAAVLRKVSRLGPGRVAVVLWACAVAGHYQREALERLCAALQHTGGSSTTTTTTTTGGSSTNSADTDTATGAGGGGRSSRGTEGELRLPPASFTQGHWAVAHLTAGVALAWRGPSAAELRALAPRLNRHQAAVLLWSLAVQQLVLAGAGGGRRFAACLRAVLRRLAAPPRRDGEEAREECGWCVAVVVADQFAALRQPTLRTRYIAHLLAAAAAPDRAPPPLTSTAAAVATAAASQEGPGASM*
</t>
  </si>
  <si>
    <t>C_11250001</t>
  </si>
  <si>
    <t xml:space="preserve">MHAPTAGFESQAGTSGGAQESDQEALCYTPQPDVEDFGASLAHQGSWLQSVQEAASTTALDPAGLGFTQPPAAHTGGSHAPSPAGAATSPPMPSAPTSIGARDGSPFVQIFRLRGSAQARLQR*
</t>
  </si>
  <si>
    <t>C_11260001</t>
  </si>
  <si>
    <t xml:space="preserve">MRQSQLTARREVGRCLDELLPSVYDTSCHPYGNYVLQQLMAVGGARHKLRLCGALSGRIRELSFDPYGCRVVQKLLEVVPEPQAAAAVAELDGTVMRCVRDKEMTPDPGQLHLQQQLQRQQQDPNHQQDEHYQQLQLQLQQHLGSSSYPLSPHVHLQHLQPPATPPHPPSPVFGGGALPPPPYAQHSFGGGGGGGVSPFGMPGAGAAMFGSSMMGATADNRYFGGVASDGGSGSLDLSVLLSKLSQEEQRQLLLQLQPPSSLFGSSGSDAAAALYGYDSVASVGGVAATAASAAAAGNLADGGSSSGVTALEVGSRRYCRNSTSSFGSSSTAAAERASGAAATATITAGDASPPPSDQASSGAPANAAATAAAGPAKVPESEAAVAAAAAVAVAAAARALSLEEWRR*
</t>
  </si>
  <si>
    <t>C_11270001</t>
  </si>
  <si>
    <t xml:space="preserve">MRKSPLAVPFQRGQAVLTVHVPVDTRPIIPGTYTVTVKMVGGPVWGAFRGRTDLVLQAGGYPTTSDPSNLACAYVVSEQCARSVGPKGEPQAPAGQGITNQWRFPTYLLFHPSLRLELEQHLEAHVAANPLASTGDGACTQWEADKFFLREAATSIHRRHARQTRDGLHGVVLAADAAAALADRPGASAAQRQAAAMANLAVREERAAAAAASHNARAALMEEHGERGTPWFHRQADEPAAGAQEPITHLKVPGQSAPVALTGPGTRNTVSAAAAAMYSSTSPTGLFRVPADLHAAAEGSGDGALSDAELMAALAGSANGKAPGSDGVPYEVYKVFWALLGPRLCAAAAAAFAAAADAHDGGEMAAALPASWREGIITFIYKGKSLDRAELASYRPITLLNCDFKMVSKATEQEAGPPAPREG*
</t>
  </si>
  <si>
    <t>C_11270002</t>
  </si>
  <si>
    <t xml:space="preserve">TSYGTPSDPGALPLAEPASAAISSASLRAPSPDPSAAAECPAPHAPPSLPAPPAPPSWPWPQPDAARRWHPAGRPGQRPRLRPAPRHAAHPGCSPSGSPVAAPTRRTGWSCSPGLKNGLAALPPPAGVRSAAKSGSGRRCPNAGPP
</t>
  </si>
  <si>
    <t xml:space="preserve">MCMRVDEALKAENAFLEEADERAAYDRLRSLAEAHVDRWSQQPPHDSSASGGAAAEDGGGAAAAAAAAAAAGGKGGAGGAGGAGVARMALSLANQARASHGLQDKTMEALYIARYLVSRRNKLRAVVERQPKDSMYDGARGKRDLHPDAPLLRGNWLCASHVADNAEPPAPTHGGARF*
</t>
  </si>
  <si>
    <t>C_11290001</t>
  </si>
  <si>
    <t xml:space="preserve">MAALAPALLPLVPRIRQPASCSIPLWALAKAGAASDGRVESQLAPALLQRLVDPVLLDSATPQNLANALYALGKLREDQQQRGSDWDPTSSPHLIALAGAVASRLRAAEVRGFTAQGVSNSLWACAKLGYGDSDLLRPLAEATAALAPDMNAQGLVNSLWALEVLGCSGREFRAVLEALCGAALRQLQTPKETAAFKPQGLSNILLALEGLQLGGTQSERLAAAVAAECDRRLRARKEAEVFKPQELSNILLALEGLQLGGKQSERLAAAVAAEGVRRGFAGFEPQHLSNTAWALAKMGYGAGATPQAIEQRPWYAATVAAAQRPGVMAGAKPQDWANLLYALAL
</t>
  </si>
  <si>
    <t>C_1120001</t>
  </si>
  <si>
    <t xml:space="preserve">MLPAPRTSNPARPHLPPQHRIPFLRPPPPHLGPTAPLACPPLPSPPSHSSSPSPLLGARQVPSGPPEPRLVPRGPSPRAGGPSAPGATPTHPAFSQLPLRQLAATCCWPCALLPPATPARPVALPPHARNPTPPPWPPGHRQNAPCLPNAAAAAFPCPRPPPAPVALAGFGLGTVLPPPPPPPTPKLQSPPPPPLPTPAP
</t>
  </si>
  <si>
    <t>C_1120002</t>
  </si>
  <si>
    <t xml:space="preserve">MADFAMPEYLWLVVVGSMAAFAFGWGTGSNDVANAFGTSVGAKTLTLKQAVIIAIIFEFVGALVLGRVSTSTIAGGIANINVFLAEPEVYSYGMIIALTVGFVWQALASYWELNVSATHSIIGAIIGFSFVFGGANAVNWATPDSASFPPYKGVVPIVLAWFVSPVLTGLCSCILFLIVRTLVLRRENSYVLSFWVLPVMVMITTWINIYFVFTKGAKKTLSSSDDWTDAKAAWIAACCAAGLAFLTIVLVLPLLKWKADKKFRMDEEKAAGGADEEAAKAKAKAEDEAASETNSKFLKAMTSLKRAAMHGLEVDVHEVVEEDPIVAAIHKNAEVFDPKAEYAFSYLQVFSAICVIFAHGAGEVGYMAGPLATIWFTVKDGTLYSKVQAPIWIIIISALGLVIGLATYGYNVTRAVGTRMAKLSPTRGFAAELSTAIVIMVAAQYGLPTSSSQCITGGIVGLGMIEGKTGVNWMFLLRTFASWVATVVVVALTTAAIFAMGVFAPSISCNKQLYLYERYTIEQGQSIAKDVLSTLNAYKTFAYQNTTLPNLNQTKWQAMNKSINAYISNGTKFLTYKSYGSLNPQTTNSYLSAAITLMASTSITTLGQAQTYPTAKVCNDNSTLPMTFNQACKAPQPMKAIGSTYGFNITTV*
</t>
  </si>
  <si>
    <t>C_1120003</t>
  </si>
  <si>
    <t xml:space="preserve">MPEYLWLVVVGSMAAFAFGWGTGSNDVANAFGTSVGAKTLTLKQAVVIAIIFEFVGALVLGRVSTSTIAGGIANINVFLAEPEVYSYGMVIALTVGFVWQALASYWELNVSATHSIIGAIIGFSFVFGGANAVNWATPDPASFPPYKGVVPIVLAWFVSPVLTGLASCTIFLIVRTLVLRRENSYVLSFWVLPVMVLLTSWINIYFVFTKGAKKTLASNSDWTDHKAAWVAACCAAGLAFLTIVIVLPLLKWKADKKFRLDEEKAAGGADEEAAKAKTKAEEEAASENNSKFLKAMTSLKRAAMHGMEVDIHEVVEEDPIVAAIHKNAEVFDPKAEYAFSYLQVFSAICVIFAHGAGEVGYMAGPLATIWFTVKDGTLYSKVQAPIWIIIISALGLVIGLATYGYNVTRAVGTRMAKLSPTRGFSAELSTALVIMVAAQYGLPTSSSQCITGGIVGLGMIEGKTGVNWMFLLRTFASWIATVVVVALTTAAIFAMGVFAPSISCNKQLYLYERYTIQQGQSIAKDVLSTLNAYKTFAYQNTTLPNLNQTKWQAMNKSINAYISNGTKFLTYKSYGSLNPQTTNSYLSAAITLMASTSITTLGQAQTYPTAKVCNDNSTLPMTFNQACKAPQPMKAIGSEYGFNITTV*
</t>
  </si>
  <si>
    <t>C_1120004</t>
  </si>
  <si>
    <t xml:space="preserve">MSGRPRKRVEEEAAAEEAWTLDNYAWDPQQCVARKRTKTTEGHSAQAVFGAHSYLEGSGKAAMLAAGSQLLQQQLSAVPCIEPLPELITVNPEECDPATHCEVTGCGLCLEGLKRYYIRMRVCEKHLHAPAVLVNGTISRFCQQCGKWQAVAEFEGSKKSCIATLERHNARHRAKVQARLAEQQTRGGAAAAEKAAAKAAKSAAAAATGGAKRRSGSAAPKGRAAAAAPSTSGASGGSAAGNSDNAKSSFGMADLMGTAASAFAAGGLMPYPPAMDNGGTTNLLQPTFGPWDAAGGANGAGGASSGAGGASSGAGGLPMRPPITTGLAGAGAGSAGNGVSLAGSGRLGSVEVTGGFVRLPQQQQQEQQQLLLPMLMSQEGVEIDRALHAPPHDAFRRASSMNLSQQQPLLLKPPQPPEDVRMALGAVKQELLLTQPPALAGANAPPPGAWRQGYPMGGPAAGTYDSGLHGYAGSGGYASTYPARMGSGMPGGPFGGGAQHAQHGYSQPYDGHSTPGHMQFGGGYPPQAAAGYPPHAQHQDQFQFQQHHMQQQQQPYLHMHQQNVHQHQQVQGYPANSPFPAQQQHTSYAATPQQNQGTLFPQQQYQQQYQYQHQQGAAPAAAGNDASFNHATTGSRGSAPSAATAGAMPGGGATGAATGATPNASSGSDTSGVQSQATARQAMAAAAAAAAAASGGAPQPRGSSGTAASGASGSAFANSHGGGSAAAAVGAGAGAGGAAAMSDSGALATRLNNVMAELSTLVAQVAHLQQPPPPALAAPAAGQALPARNDSAPADMPLPLRLPAMAAVDAADAAAGTAGHSPRSVSAQSAPTRPGSDAVTSSARAGSSSLSPIMDAALAMMSQVSELAAALQPGAEPGAAALAPQQQPGFRPAMWAVTTGMPAAVQSQPQQQQMLQQPGSGSSGWGSQQQPQPHQQHLGEMAASSAAAKPFPTEFTAAGPGFVVSTGYPGSSSGNGSGGGAAPSSNGNGSASASQQQAWIPPQSISAPYVPSAAPGQQQSLPPAFAGAAAAQTPYSAASHADSPSTTVSGSAAPSPTQPQPQVQPQSLHPGGGAAADAKPGDVSAAAAAAAFAPDADGDDLDEQLLGELFDYLEEENGAAAAAAAAAATAAGSGHATIAVAAQQAVGNYQQTMAAQPYPLPAASLAPPPAAAAGGAMAAPPPLVEDDVDEREFTRVSLKAMNVLPHELPPSLRANLRRWLRESRAEALQATLRPGCLQLVVDVARSLRTPAGAPVSGDLASVLIPPHDADQAAADVFRILGQRLRDTYVQRSGLTCFASTGDVQVGRQVLQIRVGERPIVLSWEQAAEDGGLDNARFPELFTCSAPAVCAGADVSLELTGKHLCHPSTKAFARLRGHDLPAARLPNPSPPASPSDPATSFPSTSEPEAGTEADKAAGSSRADPATSSGSLLRVRVQLPAGAVGLMVVEAGVGHLLGGWWPVLVLPAGRDAAAAELGELSTQAQEAARAEAKAASEEAAAAPAPGGTAKRGFERLVRDLASVLETHADVCASTSPSSSAHATSTATPASPPDTATGASSSSPHVARSAAGATSPGAAQPSGSTHTRSSGDGTVDASTTAASAAGWSMYTTDTLTGTTGAGSTVASTLHTLTTTTTTGPRGGAAHHGGAHAAGAVGAGGFPGAGTAHAGAPVRLSSPTHSVDGAAAAPARAAPVVEPTADAVRKALARSARLLRYTIARGRPHLTALLLEAAHGLAAFPGALPAAAAAQSASAFMAAGIDLQALLPLAVLSGSVATVDVMVGFAAAVLRAPLRLDLPHGPAGLSALHLSALLRDGGVMASHLVASQPWAAWSWVCLGWQPPSEGPRAPAAATAAAGAAAGAGTESAAEKEEVVAKAEDKEGGDGAEKEAGEEEAEADEEEEEAEEEEEDLLAPVPLPTKLTPGALCVLLGQTAPLQRALALVQQAGQRRRLAAAGAASGSPGESDVTAALVGAVQAWGRTGAALMAALCEQLARQRL*
</t>
  </si>
  <si>
    <t>C_1120005</t>
  </si>
  <si>
    <t xml:space="preserve">MEQPIQGAKLVAILSEKFNKDAVWTLTAANALAGATTGEREVIFASSQDRQLLLLDGLVRTSHAIGALHRRGGSTGAPDAEHGRDQQGADMATQRQVARDEALAVLEAQTAPRKPKCFSSVGNMEAFRFLGDLNVLEVDGNAVFEEELQLPDGTPTCIGFDMSGYANEDPATGPLLAHHKEQLELLGVRFGRAAFDIYDVHSLTNDSLLIQHGSKAFRGIFDGCIAPYGLSLTSSLSQCRIVYEHRMPG
</t>
  </si>
  <si>
    <t>C_1120006</t>
  </si>
  <si>
    <t xml:space="preserve">MIAAGPCLLLPEIVSRIYRFLDYADLECGLLVCRTWRQALTARVCTLWLTVDRTGASFPHTPIPPPSFSRVSALCLQAGGDGPPHVPAVAHAGAHKLAAASQKQSAVPMSGSAAAVGELLGHARTLALLPLPHLGGGGRTAAAAAPDSSGRPQQHQQYATELNLLALLCGLHHHHTTAPGLQVEQRHLQQEGQPFENLATTLDPARQILASVHHLLLLGAAWQLRPPALAAAAAAGLPKPLTSLADGLCAYLPNLTYLDLAPSWELTPAGLALAAGDGGDWNPAVPRPPDQQEQGSAEEEAGGTCGERLSLSNLLAAGSRGGAAHGRGGGGGGGPGGCSCGVSSGRVAGSSCAAVDLAAARGFAGLPQLRHISACLAIGDSDRMAAWAGVLAALPPALTSLKLLGPLCYCPDLAAAVAGWRERLPALRQLHLELGECCHSHPDLESEMYGDPDSWTSSCFAGVLPKLTQLRSLQLDVDDITADLWRDVLACYAAAVPAVAPVTAVATAAVAVHSGPGDGDIADRASSGDAITAGSCTEVGMHVLRLRQRGFSGACDGAGIANLHGLTDLCLTLGDGPNLSHLSCLTRLTRLELQLLGLADYVAAAADAAAAVAAEHLHLNCRSAAVGLEELGAIGRPGFCPRLRLLQLQAPLRAAFAAETAAAPPVVEGKLSSGPAPQQQRHRGSGICLPDQLEWLGLANTETTAGPGASWVRPVSSRGPQAGATQRPSAPPLLRLAGLPPGLRNLQLMGITLEVDEAHNDSSSMAGAEEEGQEGGRAAAGALPGPGASSAAAQAHTPQACTASVSLVGCVVRWPLARLWGSGLRVLDLTGSTLLAPPLPCSPTNLPAALPLTVAAGATLQQLTPVASAAVVAAATAAAPSSDPSAALAEALARCAELRQLRLWGSCRSGGLLRPLGDAALAALAAAHPRLTGLEINATAATPEGLAALATLRHLRALRVLVAGQEGAAALGRTLAAARAATGAGPGPGTRARGPMDLKSLEVVMAASGLAFVADCLREQLVAGLPGVAVQLRAQQPGE*
</t>
  </si>
  <si>
    <t>C_1120007</t>
  </si>
  <si>
    <t xml:space="preserve">MLAAQMHPPYSQEVKGIDARCVSNLIWALVKLDLALEVGCIGNEVILSISPLVLRLLGQSSPQGLANLLWAYAKLAEPPIEVIASIMTQMTDMLARDQTGNLFDAQALSNSIWAVAHARSKLANFDGVCGPPGAVSAFLVAIAISANTMLKALYTRLDLAHLSAFLNNVEHKFSCQALVNIVWSFATILGEELRATYAALQTQQSWVYHLPGGFNEQALSNVVYAYEKAGLLDRELLQWVFSVATLRLDRRDAPPSFKPQELCTLLRAAHLDICEPQPFLAKLARIVQTMPWIVRNWSTSELNELSRALGLLQPSLLAQQQQQQHHHHHQQQQQQQAAHAAAAAQQQQQQAAAAAAALPLFNLAAAGAPLDMQMLLQLNALVASMNNGSGGGMGGGGPQVVNASLAAELLAAELQQMTLQNALAQQFNAAAAAAAAAAALPAYGGAGNAAAGRSSGSGRGSFEGSPSGMSSSSSFPPHRLSLGVSPSDPVVQPQQPHQQAQAAAAAFNTMQAMQYGAASRAMGMQMMPATPNGWS*
</t>
  </si>
  <si>
    <t>C_1120008</t>
  </si>
  <si>
    <t xml:space="preserve">MQLVSVEELQGLAETLRSSLQLKSGEPPLALTSKLLENVVAGARAPPVAAAAGAAATAGATSATASSTPADAAGSAAAPPTSAPTTTTTTTATSSSLLDPALLQADRGQLCSAYRALCAALFVDLVSHCLVLPEQDTWVLLHAVGDGGEGEEEWEEEGEGEEAEEAEEAEEQRQSQEQGGEEEETHAAVAASAGPASRMTAIASTSAPVRGGAAAAGGFSALSPSLGAAAPAPPYSWPALRLRLLLLSNQVSYVLLEDEELWGDGRLMGGVFQLLRALGAHRHAQELQPLLHAYVGLLADRLAAAPAEIACLDSLWDAVGLPALAALPAAAARGGGGGGGGGGGVKRAPGQGVLLAEASTCLSLVASLAGQLTAASARSRLWQQVHKHVLPLLERCLGELARAVAPAPVQVAAAAKQAAGGAPAQKGPGPEEVAAIVLVCQVLDFYVVQRPGNADLSTALKGTGVLGSLCRLLAAAADLPGGESLRGAALGIAASSSELHAWMWAVPGVAGALTAPPFQEGAPYEAHGAVWQLLASSSSSAAATSKTSSSKAGAAATAPAVSNGTGTSSGGSSLALGILAGGSAPEKAPRVHTFLQLLTKAASCRGSSGGRGGGSGGSKLWGPEVERAMRELLAALREGTGRAASAGAGAGGSGTQESGNGQASGAGGGESDDDDEEKLQLLDPEALLRRRARQLHPACWRMLKQLLTSGPEAGGKTD*
</t>
  </si>
  <si>
    <t>C_1120009</t>
  </si>
  <si>
    <t xml:space="preserve">MRGRSPQGVKKNIFKKYFDEFNTYALMVSPVSPSRAPPAFRSGGGGSVASAPATPTSRRSLGGGAGAGLIVRAGSIARGGGGGAVGEWDAPWTPISAAGGMGAAGGAAEPGDGPLHAATRPVTCGGPLPSHVAALDELLAKSWSRAEVEAAQSWGFFRRLVPHLGVPPLQAPTALLLGRCARLQPGLLPPLTAELCGALPVLMASPRLDVRQASLCLLGLLWRATAAGDSHARAHLLNSSALLTALTTRVAEGDFDAMFAAREVAADQRGAVALEKAGALRAVCGALRKLVAAARAAAGEAEGEGAAGTDGEEEPGGAAARAAGAGPAKSPAAKSPAAKSPGKKQLALAGAGKGAGGGVRAPPGLTGRSPSPSKKAVVEHHTLAGCSSAAYLLWLAAAGDYSATPAAELNVLRSRLAAEAPKQPEDRSSTSGFGVVGAVRELLLRHVAVAAVAGGGAGGGWRDEDLGDAVAEDLVPGDSPFTSRGAASSGGGAGGEIGGGGSRREVTGPSLGLAALRGKEYIMQAIQAAGALAAQEVGGLSGPGPSPDPRISGGAGTIAPMPSPGEPFPPAGIFGDAHGMGSRGRGGAGGAEAHATGAGHGSAEQGGYGREGLPAAPGSGSTPIGAPRSSRTPDSHLLQQQQQQRHVGWAPSGGRLDALRPAALELALAASSPLGAGGGAAGAAGASGSAVMMLPGRGAAKRIPLLTLKTRLGALRAVRQQRRPRRPPPSEFQELLRNCFGLLSAVALSSSGCRAICEVPRPAAGEGGAEGGAEAVGGILPFAAALLETAADAPESLAAAAVSGSSTELRLQLFALMGNIALHSDGVEALTSEAAGAPPGLVAALFAAARESLALACFTVLTNLHRGRATLSPPPDPATGRPQEAYALALRALAMQLPGAMGEWSRAAGAAAGHVANGGVSRFTVCAAVSFXXXXXXXXXXXXXXXXXXXXXXXXXXXXXXXXXXXXXXXXXXXXXXXXXXXXXXXXXXXXXXXXXXXXXXXXXXXXXXXXXXXXXXXXXXXXXXXXXXXXXXXXXXXXXXXXXXXXXXXXXXXXXXXGGPRVTEAAERAACDAAAALWQLLAAGQVHPDAAASVLTPALSAILRRTDATAALTKGALGLVSCLARSPLVARRLWTTPLVPAVMKAHARARKAGEGEVEEAARGVCQQLLRACHREDRGSVSDADRRVDRWGLTERMLSQLKCRLEWDGGEEAIMLVDWDAD*
</t>
  </si>
  <si>
    <t>C_1120010</t>
  </si>
  <si>
    <t xml:space="preserve">MPAFCFMRRLLIPAGLLNLASAAWCALHGPSAALAAAVADLLAVGLCYSSLTRQEDTGRIAPGRPRELAWRRAHKAAARRLARHLGDLPPAPPLAPALAVLGRCCIAAGLAVEGAPLCGAVDPYRVAGGGGGGGGGGGGRGAGGCGGGGAGSVAAAAAAGRQQLQQQVLVLAFSYHGRRSRCHQEGEAVGDHALAAAMEQAVLGSQGQSVAAAATAATAPGALVRSRTAAAVGVGAFGQQAPAAVPASAPGAGAGAGASAGAGTGAGAGVLLPQPSGEHAASHKPHREHHQHQQHQHHQQQLTAAGSARRGLPKAGTAARGSGGRSSSARGGGSTGTNSAVTAGSAVVTPLTAPSPASLSGMATPSGSGSGGAGGAAGSCLQLPRQGLAATGAGGPASSTATPPYRQGPAATAAASTTAASAAAGAGAQPGGAVTWDVRSLSPAAARALLAEEQRQAEALGLPLYGRADHHHDAGGGALAAAAAAPVPLSHRLGLAFRAVYLAAVFLPFLTLGVALLLLSVLIDRGYSRYSRYSRGRLLAQQDRQLTQPAVAAAAGAAAAAAIQAGSRGVAAEAVEGAAAAAPPRRLQSSSARGAVACRLLAWRLLLAGCRCSGAAFIKWGQWAATRVDLFPDDFCDTLANLHDRAPTHSFAFTRKQVERSFGLALERMFESFEQQPVASGSIAQIHRAVMRGSDGSRLQVAVKVVHPRVALRIRQDFALLRPAAAALGRLRSLRSLSLPETVSQFSATMTAQADLRVEAAHLRRFYANFAAVAAHVTTPRPLPGLVRPEVMVETWEDGRSVSHYIRYPHPSLNGRVVCLGLDTYLKMLLQDNFVHTDLHPGNIMVRAVDSQGRPMALPDSGGATSNNSNSNSNSSNSTHYSEPEQPQQLQAREGRGHGRQQQPRCGGGDGTQCNCGDASATGRGHGHGNHRAPVATAAATPAGGPSHGAVAAFTAAKVDSGGAGTGGGEGEAGVQLVLLDFGLAEELSPVVRHHFISFLQHLLRVRGERGGDGVAAAGHLLRWTSRRQACADPAALTADMVALAATQCDLRSEEGIDLDKVMKDVLRLARKHGVTIDSCYAALVIAVCVIVGFATSLDPGVNLADPAVPAMLAHALTGRVVGRLYN*
</t>
  </si>
  <si>
    <t>C_1120011</t>
  </si>
  <si>
    <t xml:space="preserve">MLALPSLAIAAPLSHGLAVLAAQPALWQAFERPRETCSGVQPAAGPGPSSQRHRPGLLQGTQVRSMCRWLGETRCSTVTNVDINAANTPASAGPLGLESKVHSDTDVRMDAQVIFESCWRRFEEKFRLKSVHVPREVVWLNGAPGAGKGANTQHILKTRGLDHSVNLSSLLQTNESTRSMMERGELIPDSMVGDVVLEALLFQACQVPECGVLVDGFPRTAMQVDFLKLLYDKLDELHGIFAHTSHRNQFPRPLFKVVMLYVDEETSIERQLERAKLASVHNKRVLDAGAGQLWEQRATDLSIEKAKKRYAIFRQHHSAVLRLKQFFPFHLIDAMGTLSETQEAITTELRYQSSLDLSYETYAAIRHLPLARDVSQHARQQLVMRLDSHSEKYPDLFQKVIDLITSEIMPLVHECGLAGRAEYATEHRMFLEHPRAAQMLIDVLTDRGYNVSHSTEVSHVPMQIDMQTGMIKNRKEYKHRFHINWDTKGVREMARAMELAARISEAGGNGNAALRISQTYIPQHINREARRAIPPLAAGAEGGAGNGGSKDGKEEGSDAEHVIHGS*
</t>
  </si>
  <si>
    <t>C_1120012</t>
  </si>
  <si>
    <t xml:space="preserve">MADETGIVKQLSQEVKAYKAVVSATIDDYLSALDDAEDEEEAAEQEEEEDAGAAKAGGRKRAGGAAGGAAAKKSRSSSGAAGGGGDDVLLHVDLSERRKARVRRYEGRLHVDVREFYKCMXXXXXXXXXXXXXXXXXGSPQKDGEDAPTQKGLSMDPGQWARLARELPRLVAAQRAGAAGGGGGEVPPAQLAKTRLASVSEFKGTYYLGLREYYEKDGQLLPGKKGVSLNPSEAEALLAAAAAITTAAGGVPADLPPLEPSALLPTAGSGSAASGATAKASASAGPSKAAAAAAAAPAAGTVASGEPTEVVELGSNKRLSISHFGGRTSVDLREFYDKDGQKLPGKKGIALAPADWATMCAALPAISSALAKRDMGYVLQLSGKRRVSLSEFKGAVYVGVREFYEKDGQLLPGAKGLSMNAAQWAALVQQQHPASLNDTARFYMILQPTARSEQQQQQQQQHQHQQQPEGKEEGEPAGGGGAGAAVGAGTAAAAAPMPGEGDAGGGGAEPPAHLASSDTAAEAREGDRPPEDKNGGGSAGGKGGGAAAQQQQPGPLPCRLLVVGKKRMPDAARHERFFGFVEAVASSVPELTSGLGERRYNTKTRGERTQPAARAAGRGMYALFSRHGARSAPHAELAYVLQLPAGGPGPVQQELRIAEEARYVLKIKNPTGVQPPGRPSAGPEPAYSRQQMDRFEAAGTSWLDAAEDLSLLDVAGTEFVLIGAREQPLGHVDEAPAAHLLQAAQQEQQQLLQQQAEAGQQPEGQESAGADPQAGGGAAGAGAGGGGGRGGGGRGVGGKRSRGGSVGGGGGGGGDVAVSAAAEVAGGGGGGEASERTGMPAGTSPAGGGHKHRGAQAQPSKRAKVKGATAATDVAGASGGGGDGSSGGTVPESQVERKQQQAMAAKLEMEIGAVAEGSEGAGTPPGAMHADWAAEGQQRHTIVTAPAETGQWA*
</t>
  </si>
  <si>
    <t>C_1120013</t>
  </si>
  <si>
    <t xml:space="preserve">MQAAQPRTPGEALSLHAAFCPTPVALLVLGSESGVVLPTASRPQLRLPLPGEPLALCRPTSGHGHVCRGNGGSSGRSVTSAAGAPAGKPHPAHLQPTSQSGHPSLQRSPAVAAGGSGSGGLVTAAHPQRTSNPALSTPSRGFLESARSAASAPILGPRPNSLGASGAATAGAAANAPFAAVWLNSGAREQLMLARADDYNSVLTQLCKRDPGLQVLLKELARQMAADAASGEARRGLPPPVMHFVPGGLFGVRTRASPQVHTHSHLGHAGSGHGHQHQHQHQHYQGHGSGQGQSHSVPLGQPLGRGSVGVSDGLYDAGRRHSGGANNGGTVALTYGGFSVLRLTPCVLRLPVERQGSTSGAAAAVGGGSAAATPSASSALASQLGSRAASTAALPVAPSPAAASSPSAAAAAAAAAAAAAAAAAAAAAAAGLGRPHRFNPTLPSVPSLEPATASGGGSLEGMPPAAVVQMMAVAVAATPTGSAAGTGTLTNEQEQEQAQEQAQEQAQAQEQVQEVCVVWEEYVAMLVEHLSGEVPQHQQAPLLAPSLNPAAAGSSRRDSGGALAAAPPPTPSYCHPLYPPSSGVSGYSLLPELYERLQRDVSILSGVSAIITLFDLGGEVLHQNALSIEYMGYHRPRQPPSAAALPTAAGTSGALASPSLPSPAAWQLYGGGGGGAAADASGGALAAMVGGSSSRGGGYGGGGGAATAAGPNVLVQLFTLDPAKLLELKAMVGEGRPWTGIVRVPPHLKDTAAAVYDGEEDEGEEEGEEDLEEEGAGDEGDVGSGSVGAPRRFRASVSGVMHGSSVGSGPLSGHSLTERHARADGSGGAAAGPVGARWLPKRSRSVKAGLDLQRQAAASSQGSPQFTTPSGGAAAGGGAGTPRTAGRAFRNSVTGASPTAGGSASGSFAGVAASARLTRASVSGAFGPGAGGSGDGAVGGLLGGASEPMRKVSAGGLGGAAGGSGPLTSPLEGRSTPLPRVVVFAAASVQRKGQPRRFEQQRRQQQLQQQLQQAQQQKQQAAAGERKLTDMTSAPPLPVALGGGGGGEGGDGSGTGTGAGSGFLLTPSSSFPAAREGSTTQIGGLDIGADAAATAAGTTSAFATATVGLCTETARAGAAPALQHPLPPMLQPSTPDSSDAATATATATAAGAMPTAAARLATKHEAVTILFADIRGFTNMCKEVEPEVVMSFLNALYNRFDTLLDVYGVYKVETIGDCYMVAGGLIRRDEEGFPSVHDGAVDPLHAVRVMSFAKMSGVVGRRMPRFCLFGDTVNTASRMESTGAPNCIHVSEDTQRLLPTEVWEPRGGVEVKGKGIMNTFLWLGNDKETAPHLLASASGAGGSAKHGGLAGAGGSGRIGSSGGWLSPHPKRSCTAPREEGSGPGVRALLTQSQRSSTAPREAAAPVRVSVSLSHRRSIALRQGASRLARVNATRLADAVAGGATRSPLLGVLPKIKSRRTTGRAADAAAALAKSRSGRVD*
</t>
  </si>
  <si>
    <t>C_1120014</t>
  </si>
  <si>
    <t xml:space="preserve">MPTPMPMLTPKAAPMPPKPPRPMVGICMMGTAVTPPRSCGAGAPPTPACIGGAAGRIPTCMMPGGAPLGPKPMAGATMAPAAPRSRCPPHSSFGCWPEEPAPTAVPPDTLLRRSVTERPEPPPVRMSGSRNEPSTLPSRPGEPLTLLRGERPFGVGGRSRSARLPLRESAPGGGPPPSPPTPPPHRTTRPAPDSRPS
</t>
  </si>
  <si>
    <t>C_1120015</t>
  </si>
  <si>
    <t xml:space="preserve">MRVEKCWFCSSSIYPGHGITFVRNDATVFRFCRGKCHKNFKMKRNPRKVRWTKSYRKLAGKELAEDATFEMEKRRNRPEKYNRELVGKTLKAIGKISEIRQKRQDRHYEKRMLKAKKQQLKADKLQLEKEVHLIKAPAGIRAEKEKLKEPVRKQADAMEE*
</t>
  </si>
  <si>
    <t>C_1120016</t>
  </si>
  <si>
    <t xml:space="preserve">MPLCRCAAMPHYMPLCRCAAMPLYMPLCRYTCRCAAMHMPLRRTCSAARLLCSRTGGWGKQAFFCVRVCVCVCVRVYV
</t>
  </si>
  <si>
    <t>C_1120017</t>
  </si>
  <si>
    <t xml:space="preserve">MAYVGMAAGQDCAASYLTPHLFTAADGSAGPQVVCSPKPNFISNSNLIDWSIGWNTAQLPAAFTTSGFTVELPLYGPLLNSSSSSGSGSSDGSDGSSSSTAPQVQIRPGWYRLVFLPSDASVGVTVSAAILEGGPATDGGGSSSSPGPGSSYYSSGYGRLHDGLAPTPAYAPLIYLSGGVAGLQLTVSVPPNAPPALSVAFRVESAANVVPACTAPAVPLVIAGGTASLGSCLTITGGGGGGGRQPTSFSFSFQVFLSGLSASFKSKAVTAAMLPIPLPGGAAMPVGAYTVKLLLTTKPAGAAAAATVTATLCDAGSGGGAAACGDGYSGRQLVYGGSSNIGTDSVGSWVAAASGIGGIGLAVVAAPGAPSEIKVGIMIDAVSVGGGGIAWPYPPPPPPPPPPGNPSPPPPQDCTPPWIVVTL*
</t>
  </si>
  <si>
    <t>C_1120018</t>
  </si>
  <si>
    <t xml:space="preserve">MECTGATAVGLTMLSATHDCLVVLARRGPQHLVLPPGSCIAITDPGEMAQSLDTPEQHSLQHMYSTSAALVRTVPPPRTANGAPPPAGAAGAAPSLPLDWAHLHRSHGITHFAALPLYHGSNLAGALTILGSTSAGGGGGGPGNLADPHSTTAVPQLVSIANSSAHGLTQVAAANASGGGGGGGAGGGGGGAASLDALFRAPLSLELVGMAVAQCCLGADMALACHAVEMVQAMHACASIQQLVAGISLGLQALMHARFCLTLRCNVALAVEFQPNAIMFEESGAAAGAASTSNSTAVTGQHHYTASAHDGGGAAAASGPGGAKPQATGRPSAVFGSPAPTGAGGIRTLTSGGLANG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GGAAGAGLDAKTPSRDIYALGRGVGQPPQSMVLSVTHLRPADDANPAEVAA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SWRASAHGRLLNRQNTANIVPMAAAPAGAAAAAAGGGSMLGTPLTGGSMIAMTPEHAGDAAGGAAGGAAGRTGSSLGPSGADSRMSSLQRIMAPFLMADMAATGDAAMLGATTAVSGQAGLLGHMTAAGRRSSDMSLAGATAATAAAALAGGSLNAGTANAPGGGGGGTTGEALRSLGTGPGTGGPSPAGVTALGIRRILAFDAQAGGAGGGAKPASGQNGRKSVTISESVAREMMMAAAAASNGGVGGSAPGGDKFLSTEVATVQDTHSQMGLLVTSYKETLHNMHMELSVFQTPGEDEPLAAGTASRPEVLAETLLQRRRVLTRAALELAIMSSISHPNIVQGTLVDAINRGDFVTPARDGSGYKPNYKAIYTTLLEVALGLRHLASMAVTHCDVKPANILLRSCPRDPRGFTAKLADFGYAALLRDSGPDGHRSVVTDEACGTVTHMAPESFVEGEPVDSSADVYAFGILMWELISGKQPYHDRNLKQLPHEVVNKGLRPTFPTNTPDVYKSLAKSCWSPLPRNRPTAAQVVQSIQAQLDKIEAVARLLGKV*
</t>
  </si>
  <si>
    <t>C_1120019</t>
  </si>
  <si>
    <t xml:space="preserve">MLQADAEELQFLVEQTPLYVSLFHVKTLPKPTMLAAGHTPLLITPAPIPHAPASAPALPAGNHFLTDMLSPGARPTPHAPAAAAAALAAAPPTALAAAAVRQVTVHSPGGLEVGVLHVSVRLTHYGARVPPLSSLTILPQQLTYSRAAAAAAGVDGTGPNTAAGMGSGWGWGAGGASVSLSGGAGPLGAGADATLTLGAGLGAGAAGTAVVVPTHLQQQQQQQQQQGTLTAESVAAAAAGAAKLRRQRAAAVVATARAPPPPPPLFFANDPLLANQPQAFLQRAQEAVAKQREAYAAAVAAAGPPPPAPAAAAAGRRLPTGRAATTAELMAAEELYEAERLAAERAAEEELDSAEEWEMEREEERRRRDRRRERQLRAAEAAVPGTALLQALFMPGAGGGGGSAAAGKGLTERQKRAIDRATRPGGVVGASPGRIPAYRPEQRAKAIGAATAARRPGTAATRTTTVTVTAGGMRSATTTTAGARDGARPNSAGRTRGVGRSPPRPRSASPRKRAAAAAAGAKPAAGGPAARQQLAFSGRSPSPRRRKAAAAAVGASPPRRTRGKGKSGSKSPRRRRMANANGGGAADAAAAEDLEDDLAAQLDADGGRGAGGDGPGGDDEAAALEASAEVEERGEGERGISTTSSEYAAQAAAARVAAAAAAAAMAGGGGGLLGSKGAAAAAAAAGGGGGNSVYQMSSVLMWEVMSLVTMRTVLSQALSAMGGQMSGMAAQVAAQAAAQAMSSVQPFMAAPVAGAVPPPGMMPYMMNPQMMANMPPGMPVYFPPGQAPTQPQQQQPQPGMGTTQSYWPGYPPPTAPTSYAQQHELAKADAGAAAAAAAAAGGRGSQRPSRRSSRRSSAPSEVSSEPSGGPRAFGRLQSFAVRPAPPKPPPAPAARSSAGASSVSDDEAYSEEFMSASSTGTTSPRKARTGASRPVSRRVSEAAGSEIPDEDDWGASTSGGGAAGSPGGWVKETVRTGFSPPAAASSRPATQQTTAAAASKMSSDSYSVDEYDDDFEADEGLNATGRSGRGAAASRATSRRTLHTERSEVVEEDSLLMDVDEDEREGRTPAASAPATGTGILRPTSSSVVDDTPGPHGGGGGGQRRVERTKSKVAFVMPEELAKLHKTMQRHSNSTVTLSDPPSSEPSSTLGPLPGGMGAKKRSEVFEQQQQQQPTKPPLPPGGAAAAAAATASGGRGRATVAAERSLGGSSSFLSDDSDLFSDEGTKAEARRAAGRAPPPPPGPARSPFA*
</t>
  </si>
  <si>
    <t>C_1120020</t>
  </si>
  <si>
    <t xml:space="preserve">MTDGCSTWRARFQALSAVYEGGLAYVALAACGPGADDFAPGVPHSVAGDPAASVPLLLAAQLRGRALPLAASVLPPPPSEHPGTSPCTATAAATAAAAATASSRVPSHTRNTALLLAAAAAPGSALVLGALPGDWRALQLRHGLRHFVCVPLCSGEVVVGVLTLAAREDSRPLVVVELTPLIVGIVCSVLSDVHAARNVEELVEAGKRAPRTSVPLLDAASGLTNPQIPTAAPGGGGGGGLGFAPPSPPGGGACPGGAAMHPHGVGNGNGHANVEAWHGVQRNSPSPLRSPGLHHLHHLHQQQQQQHQQHQQHQQHQPAAPPHLHQHYT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AADGAVSSADLANGGPGPGGPGTGGTGAATAAHRNLHDAFELTVGVCVGAHPHIVQVLTFFTDVYVHVDKDLPYAALASVTRPAPRIQHQPPQHHQQHPHQQQHQHQQQHPQQHPHQHQQQHPQQQHHQHHQQQHPQQQQAGAASLAGTGVVIGSGVSSAGGGGGAGGSGGGSGGGGGAGGGGGGAGGGGGVGVGAAAAGAAALLARARQSAGGPLRVSLLPYPYGNNLTSCQLHTLDFQAVYAFGIIMWQMACGGRLYPGVDHEDIPRRVVREGMRPRFTSSVPGEYSSFPLHIL*
</t>
  </si>
  <si>
    <t>C_1120021</t>
  </si>
  <si>
    <t xml:space="preserve">MRDFHFSIDRGGTFTDVFAEVPDGKGGTKFKRYLAGFVGGFDAGLTAEGGAVQLLFMQSDGGLSPVDAFSGHKAILSGPAGGYVGYALTTRWAGLDLSKLQVIGFDMGGTSTDVSRYAGSYEHVFETTTAGVTIQAPQLDINTVAAGGGSRLIFRNGLFSVGPESVGAHPGPVCYKKGGSLAITDANLQLGRILPEFFPKIFGPKENEPLDAAGTDAAFRAVAAEVNAHEAATVMTAEPAGSRSSSSSGSSSGSSSGSSSYGEAFAAAYRREFGFVLDREVWIDDVRVRAVGRARPLPDDAAAEAEPPGPLPEPLTTTAAFFEPAGRQPTPAFDLNSLRPGHTLAGPALLIDAISTVVVEPGWRATITGTHNIRMDAEEPSDPKKKAGAGAAAKAAAAAVAGGKGGQAVAAEAAEAAEAAAAAVECDPVRLAIFSHRFMGIAEQMGRTLQGDVLLSNHPQLAGGSHLPDITVITPVFSGGDTRGGGGGGGGGGGEDDGSGPSGGGKGKRIVFFVASRGHHADIGGISPGSMPPTSKLLVEEGAAIVSFKIVRQGVFQEEGITQLLLAPGRLAASIPGISGTRNLSDNLSDLKAQVAANTRGIQLVGELIAEYGLGVVTAFMRHIQANAEASVRAMLRQFSERQGLPEVGSVTAADIMDDGTPIRLTVTIDRRDGSALFDFEGTGPEVYANHNAPPAVTYSAIIYSLRCLVASDIPLNQVWVWRRCGGGGLPGTRHGAHPAGCILNPGDTAAVVGGNVLTSQRVTDVVLRAFTAAAASQGCMNNFTFGDEQMGYYETIAGGAGAGPGWTGRSGVHTHMTNTRITDPEILERRYPVVLHAFKLRKGSGGRGCWRGGDGVIRELEALRPLTAGILSERRAVRPFGLCGGGDAEPGLNLLVRAGGRTVNLGAKATVHLEAGDRLRILTPGGGGFGPEGADAAAAAALKRRRLGGEGGDGGEGGESGPAAKRQAVALKGSVEEYRRAQETV*
</t>
  </si>
  <si>
    <t>C_1120022</t>
  </si>
  <si>
    <t xml:space="preserve">AAAKQPKRSCRWRARRPAAAVCSAARVSRAGSRAQPPRPRQARWPARRRRRHCCCVWRSRRRHAVPGRAQAADRPGGAGLQEVRRQDAHPH*
</t>
  </si>
  <si>
    <t>C_1120023</t>
  </si>
  <si>
    <t xml:space="preserve">MSYAKDSKSEDNAQRIADFNHFVIFDTRPGAARPLRTGALEFRNGLALNKRLAPGGFPGRSFSLELWARGAAIAVSGPVGGSSSGPNNLLLRGSPPAYVYSTAPLAAADGRPLPGPSPGAGGYSLALSDKQILMLPNFRDFPSTAFTVEFWLWSVDRCRPGAVFSYAAGDYEQLDNALLIFDYNSWGVSVMEDEGSYGDHKSGVSVTDGAWHHVAVTWESGEGVVRLYDNGRLVWAVRRARGKTIPSGGTLVIGREQDCRGGCFDSAEGAAGATSPVKDQEYGPQDFTGVIEEMACVARGANGRAGGGGRGGGGGGGGIFSSYGGVREALVRSLAPLLPAGLRARLASEYHPLILNPEVGPEGRVEAQVTGSRAIAP*
</t>
  </si>
  <si>
    <t>C_1120024</t>
  </si>
  <si>
    <t xml:space="preserve">MLTEAQGDGDGAGPGPGGSRSPPARQPRRLLRLTLLLGCALAAHLAGGWGSGAGVAAAPSDVSFPGGAGHALQFQDHVLLKTDFRDFPTTALTFEAWISTSDFCHAGACVRQSGLSTP*
</t>
  </si>
  <si>
    <t>C_1120025</t>
  </si>
  <si>
    <t xml:space="preserve">MASLQCNMRPATTILTRRPAQVARKSIGVARSQTVRVTASGMAPDLKKSIDELIASNKVVVFMKGTRQFPMCGFSNTVVQILNVMDVPYQTVNILEDDAIRSGMKEYSQWPTFPQVYINGDFFGGCDIMMEAYQSGELKEQLEIALNS*
</t>
  </si>
  <si>
    <t>C_1120026</t>
  </si>
  <si>
    <t xml:space="preserve">MLAIPPAMVEVDTRPSTSAPTNSKIMAMTTACFSVRVLAPTLVPNALATSLEPARMTEAKTQGDKTQRRRNVDTRPSTSAPTNSKMMAMITACFSVRVLAPTLVPNALATSLEPARMTEAKTQGDKTK
</t>
  </si>
  <si>
    <t>C_1120027</t>
  </si>
  <si>
    <t xml:space="preserve">MRLQYWLRPDPAEYGTEANSTSLWILDPWGGCRSLVVQRTVALTTPGGGGGGGKSGGYGSGSYGNYVLGQGLRLELRVAPCDRPLQYVCMPFAALQAEQAAMQGAPPLNPYWTPQPPPLPPAAPLPPPAGDPRAGLVPRGYVLVRSGNYLGAAAPPANSSYFSTLDSFQAQGPVVNLLGSWSLGGLDAVASVHAAGSGARDAVHDALETGAAPDEYYGQPAAPGTWTTYPLPHENVSMGGELRLSYIVRVEGCGSSGGSSGAVQRLVLVTAAGARYSQGAGRCTATFMEQAPLGGYLAAIEGVMGPRSGGAGSNASSSSSNFSSGGRNVILQLSLVWAVPDNMSVTPAYSDPNWPGLVFGTGGGLRVVSQRTAPLLPSLQSPCGAAARPLVPAAWPSLTRPRAECGPGSAPSNASLPFACPSFMCCGSGATDGTRGLCGTDASFCKANLCDRTFGLCRTVASQDLLITAVEGFSPSADPFYDASSNPAAAIFSSTGTGNDDPLRGGGGGGGGGGRGLRDESEWSWGWRLTRGAPDRELLRRMSEGSPDDLTEHASSPSLLGSPPPLGPGSGTGGSGTGGLSGMPLLVSTAPPVGVAPVRGGTRLYALPRNERAMPYDDAALVCRNLTALGLTWEPLGLLDALALEASLLASAALLQALDDRYVWAVRDPGDQLGACTRLEFTAGTGRAYLQQVALVDCATAARPLCRAVWPGGSNQDEVVAGAASATRFVKGLHVLTVTSVEGRAPKSAEAGRSVGLSGTACATDTMSGFLPPDYRLASPDVWDDHVIEWNASGRPVLGGTVAMTTPFGGLALRPLLTWSDTAADAPPTAYEATSALAVQYCVLQNRNDANFRNYSRPYSSTAAVRVYGMPPLVVGSTDGTYLAAPNASYGASSPPSGSGVADYVSAAGGWRSFQLDIANGEVVVAIGGCRGGLLEQLVITTSTGRVWAPATGAGFSCSVPFRYQAPPGGYLVAIQASAGYYVESLALVWGTPLLPPPPPSPTPSPPLPSPSPPAGLQESDATNTTGKGTADGGSIATGTDGNGAAPANANGTVDTGGRYSPRPVYMKPEPQEPPPEDKTMRNVTLGLSISLGAVLIVGIVGLTWWLWRTGRCGPGGRKAAAAAAMAASSQSSDGRGGPGAFATPEAAAAAAAAGMELSAVVVDAGGKSGKGAASLPATDSSDSGGGATGGGSPSGSPPLQLRAGAGGGVGLGMGGSYNGGGDGSSLGAGSVAHGPQDAAALEQQMHTALFQKALYVSTWQPPAGPVGAMSGGTATALASVVPTGGGEPSGGVLTSGVTDTVSVAGPATRSDATASGAPSSLALTLTNGGRGGAGSLSAGGGGYWGATDGSGHAVVGQGPEAIAAAQAAMAAAAGLGVVMKGVAGPPGDRQAQAPTPVAAAAAAGGDVGTSGVVRRGTLRQPGGGWMPVAVKLLNSTTGEQASESYNRHLRTLVQEVTILGSIRHSNVVQLLGGSLRPGASFLVEELCGKTLSHAIYDPFLHPNIMHRDLKPSNVLLGDGGTAKISDFGLARFKAHTTLHTRDAEVGTTCYMAPECFVSTDVKVTAACDVYSLAVLMNEMVTRARPWSGVRTAVVGFKVAVVGERPDMPPPDSPLCPPELRQLIIDCWAQAPEGRPSSAAVLSRLEAMLVAASTPGGASVAAAAAASSRRSSARSSGSEAAAGLEQAAVPALAAGAPAGVAGMAPRMEATAAPVAGADVDGEAVDPRGVAVDVQ*
</t>
  </si>
  <si>
    <t xml:space="preserve">MQALLQRRAMGTAVTARNGPSGRRVPLCKRTVARSAQVQRRGAVQCKAFFNFFAPKPAAPTSPFDPRAKPLVEQLIAITSGTDAGAKASAAQKEEIAALVTELSRYCIKNPLKSDLLFGEWKVRARAPVLFASKATAVGGPLRAGAGPAVFAGQNAKQILEAPNKLVNEVQYKTLGFLPGYSRQYGTIQPVSGDTFILNITEGEIMAGLGGPVKKAFDIQRKIQLLYLDDEIRVALFLPTEGLTDTEAEENGGSAGEDIVFVFQRITNNAAEEEEPAEDDGEEAPKGAFGFGGGRKLESAATVAERQVRQQLNQRSGSAKVAVAPSRQGSTKVAVAPPSRPGSGKVAVAPAAPARSASVRGRGRQQVEEEVEDPRERRRREQEEARAAKQREAEAKAAEARAAKEKEQRAAEAKAAKERAEAERQVGAVAGDGSADRGDVCVHVCVCVCTCVHVSSARNRDIEKSAGSGLKEVTAARAKVDEAEADIKAISQQLDAAAGAKKEAEGAAKVAKDAVVAAEKALRAAIAAAAPAVARK*
</t>
  </si>
  <si>
    <t>C_1120029</t>
  </si>
  <si>
    <t xml:space="preserve">MLASRQTRAFTSGASAAPRRPAMAVAMRPRARPTAAVSVRAEISYIMIKPDGVQRGLVGDIISRFERKGYKLTALKLYQTPKEVAEEHYKDLASKPFYKDLVNYIVSGPVVCMVWEGKGVVATARKMIGATNPLASEPGTIRGDFAIEVGRNVIHGSDSPENGERETAIWFPEGITSWSQTMEPWLKE*
</t>
  </si>
  <si>
    <t>C_1120030</t>
  </si>
  <si>
    <t xml:space="preserve">MRRIIAFGSVAGFTSGVMGGMTGIGGPPIMFMYEKLQVAKDVVRGTNAVNNVLQVEAGPPRLVSYIIMGMFAASDAPLYAVTSVVGLAGVALGNVLAGRLDQRGFSRILVGLMLVCCALLFASAAGLKGHHAAPSVAGAGAGGAAAAAAAAANGAQGVH*
</t>
  </si>
  <si>
    <t>C_1120031</t>
  </si>
  <si>
    <t xml:space="preserve">MLMLLLLLLQVPEGKACGFGSTFPSFWIAESCLLGGGAAGGGAGGGGGDGRRQAHFAFQAPSRAKVREFYAAALAAGGQGNGAPGFRPQYHPMYYGAFALDPDGYNVEAVKHMPEGLAEWFGLVVRMLRAALQQLLAAVPGLAPLLAPVVKQEPAAAAAAEPEAAKPPKGSGKAD*
</t>
  </si>
  <si>
    <t>C_1120032</t>
  </si>
  <si>
    <t xml:space="preserve">MATKSASMQAAAQQPLRVLITGASEGIGAAVARRFAQAATSGDGAGGGGVRLALLSRSREKLEALVEQLGGLDVVVHNGAPGDVDVNDMLNVASWRGQMDMHVLSGVAIAAAAQPALAASRRGGVLLCVSSICGQMPIPGFAAYCAAKAAQDMLVRTLAVAWGGAGIRVLSVAPGPIHTPGLERYVEPLGAKAAGTTNRDTAVAEGLKILGSRQPLGRVGTPEEVAAVIFFLATQGSFVTGTILPIDGGALAYSSWAGSSSSGGSSSSQKTGSSTDRGVEAPAGAVE*
</t>
  </si>
  <si>
    <t xml:space="preserve">MGSGASTQVQPRYKWDADHTLKGPWTFLFKEKVQCACEGSKWCTRENPAKQKAPNAIAGLHASWVGDKVLAMARPWQAYVEQYRLVDAFKQANIGMILNLQEVGEHASCGPGNLPGTGFTYDPESFMAAGIGYYNFSWRDMGVPSLDRMMDIVQVMDYVTVVEGRKIAVHCHAGLGRTGLSIACFFVFSGLHESPEEAISATRRQRAGAVQTSKQAAFVTIFGQYLRYLRCVFVPQPAGAGSLAAGKRVGSTSAMVGGGGGGGGGAAGGQSLATQSAPPMAGHGGGGGGPPDLHKVAAAALPQGGLLEAKTQGASLVGVYASGLTVTVPLQSGGAGGGGAGAGGAGGAEGPITDEDLGLKKPLPWNDAFHIQPQHARDFKPMPPTSYTEALARQGRLLHGPERRALLRLHKLVKECVFRIMAAAQVFQPPPPPAAPAAAADPHGAGAAALPANFAAALAHLIRHHSHAHVDTPGLAPLAAHPSCVGLTGPSVEASDVTATVSDLKEQINAGRYDGLSSAPLLAVMMMLEAFFANFNGRAQGGKPEETCSLTPECLTVVSKTYQDLFEGHVPATPGSAAAAVANGTPGAANGTHAPAPADGEAPKAGAGGTEPLAVAKQAYEILEPLQPRDSELLLVFAALMRVVARVSGPGCEEAVVEVGKWAVGLLIGRLSGLIEAETAVLSFLWWLAGRDEAFAMLVLLKRQRIAGGLGGAAGAARSRSKGSGGKGVDVAAMLAAAAASFAAPPLPGSVPADAAAAAATAAALPPATPAQLEEEARAEAAAAMADAAATSAAAGGIPPRAPVIYDPNDPAMLPALQLAQLLSQDIQQLYRTSFREAIAGISTVLYPPPPHTGRIDVHDVWR*
</t>
  </si>
  <si>
    <t>C_1120034</t>
  </si>
  <si>
    <t xml:space="preserve">MRHALMEMLLGKPRPAALRPAGGGGGAGPGGGGLAAAVAVAAVQGLETAVAAAVAPRLPAATAAATALGPVVAAARAALGPAAVAARMFGAEGAGKATWRRTARRRLQSGAGAQVETCRCCLVSDLC*
</t>
  </si>
  <si>
    <t>C_1120035</t>
  </si>
  <si>
    <t xml:space="preserve">MASLITATLAHAQRVAIAVTVTPPKTPDGRRKYEATLLTSDAAHNAPAYRRDPMTDVAVHTFTRDQFLVLFRSLVCSTFIRFGTFALVRQTCGIPMGISAAPFIANLFLAWFEYRFLTQPAATAQRQRVLHAFDLTKRYLDDLLALNNPFITRLLSVDQRYAGLHGLYPASLQVEAQSHPHLQAQLAAGTAAMPFLDILLILRTTPAGHARITTRLYDKRVQPVFDGVRLSRFIGTDSNVNEASKRNIFTGQFHRLRRVVTEVENFAFETANLITALTRMGYRRPRLLGDLQRMLQRTPEAYYVQRRQ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SLPYMSCWAPVALVFSSFISRVG*
</t>
  </si>
  <si>
    <t>C_1120036</t>
  </si>
  <si>
    <t xml:space="preserve">MPQHWFLRFGRVQVQVQAEVVHP*
</t>
  </si>
  <si>
    <t>C_1120037</t>
  </si>
  <si>
    <t xml:space="preserve">MWKFESVSFKPLFEEHSGLRALTAQLAGAPGSQNGPGITAAAGTGTGTGGPSFAAACNSLPPPSLPVLPSINQELATVPPHHLSSQLQLCLRHVYGRTAPAAAIVAEAPPPYKPLKLLLSMGKAEIIAWREEVERAWFAKLRDTPRLSSRKPAAAAATAAAAAAAAAAAAAAAAAAAPVATAAAPEVRAAALASGVCSGSTTEASAAAAAATAAVAAVMASAAAAAAAAAAASGGGGARGTAPADSGRRSPSAAAAATSSSATTSAATASLGSLPATRSASAASILEFQLVSAASCCADSSGSATTLRSCLAASSGSGSMGVSMSTAASLMGVLPNAADSPARKQKEAAAATAAGTAAAACANAVGAIDGADVVDSAVVAAASAAAAAAAAAAVASAVARGLSPRSKSPSSSSSGTADVPTGGGGRDQRSNNGSSSGNGAGGSASKLQKSKLGNGVTASEGRRGNGANTGSHRLPPPPPPPPPPHRRTFPGTGNGGFVGYGGMAPYSGPPPPPPPPPHGGPLLVPMMLFQPPPPPPPTAPLLLPAASAPAALPDHVTGGMSRHQPHVVPVHMGTAAVPMPMPVPMVLPMAASPQQRGSQRAFAQAAPLQQQQQQQQQQAAAAGPQMVMLVPLLPYGCAPQPPPQHAPGVGWPQQGGQQYVYSGQFGGWDAAHAEPYYWTPQHGSAADAPGQSQYQQQGRGKWDGQQQQRRSASGLI*
</t>
  </si>
  <si>
    <t>C_1120038</t>
  </si>
  <si>
    <t xml:space="preserve">MTRSVTTAKWPVVASLWHVCNHSCTFCACTSGGFGPHVGPVEHAAAAELDPPPGLTSSGGPAASLASGADGAWIPSGVPDQRFEVAIVAAPHEGTSASALPTPAGYSNSSSSSSRQTPPPAAAEASSSGGNSAGVVVVVPDASNSGASTSGPSASASAASSVAGASSSTPAVPEPGFGVYAQGIPQTLPDAELKSLLCDAFGAFGAFGEGGVNVVRSPRFGLVAYIFFAREEDRKAALASTGQLVLAGSTQPLKLLSMLPEFARGFAAGGNAASAPGGSSSSRESGHAGPHAPGGRQPGGRGMMGGRGVGPGGFHPRLDFGGPGGGHGRRSSMTIVAPAMGLGPSGAPPGIIQVGILPAAPPMHAGVGGAPAPQLRGGVTAVPIMQIPTIGLGGLGGMGAALGVSMGMGVGMGMAASGLGSGAGGVVSAAASGGSGGVLGSNVVSTAGGLALAPAGPSGGKNGTYGGAGGDGGGAYKGPGGAHGVAVGPSAASAGVRTVIGGTGASTGSATLSSGGNGGYHRAPHQTPQVLLLQAQPLHQEHAPHSPQPHHQHQHHQQPHQQQPHQQHQQQQQQPHQQQQHQQQHQQQQQHQQQHQQQQQLLPPRSAITLGTGGALVTQQPVYGATSSLYAAGGMQAAASQIMAPTPMPVMSPLGSPMLQYAPAQMYGMHGGQMTMPLMLTPVIYYDPTTGVTTAAQGAAWAPAHFAPQQQQHQQHQQLQQQQQQQQPRNSYIQEQQQQQQQQQQQQQQQQQQHHPYGYDRGGGYRGPGGGGGGGGGGGCGGY*
</t>
  </si>
  <si>
    <t>C_1120039</t>
  </si>
  <si>
    <t xml:space="preserve">MSSDTSFAAAGGPSGHADGPGSAQPYARAPSLRQAASFLRSSFSASARFLNRMGSANDPTSRSAAAGLPPTSKGPRESFIGSLLNAVGLGGGGHGRASGPAGAISPSGGSRSGPSVTGRSKLMTSPTRTLARLSSAAAMRAEIQNYSQFGDLRNDSFSQASTAKLRRRSSLTGSGIAGAADEALAAAAAMEAAAAASGGGGAAGLFRKLGSISLLRQSAPAPLSYSPSIRASAPGIVHNADGGASPPGGMSCADHGYVAEAGGAGAPPPGALSRSGSLALRERPPTPKGRSPRNSVNGSPGRLGKVLGSFRLPDILTGGGSGRSVTERRNSVSGGTAVGAGSSFTRPSAPVDMSIGGATGPAAAAVAAARQYRLSSGGAGAAAPPSVPLPPSAPLL*
</t>
  </si>
  <si>
    <t>C_1120040</t>
  </si>
  <si>
    <t xml:space="preserve">MTQEPKADGGGPGTASKPAAPIASIFQRPAVRKAAAAAAAGGSPAPGNAKKSGGGAGAAASPLKASASPAKAGKGAAPAGAATSTRDAAGGEEGKAAAAAASPASKKDKTKARAPKVEKAGEDGEEGEEAEGSEADPISDSDDDAGGDVNELLPEGAVGGGSGKKAKAKKAAGRIKSGKGAQMEGVGTGALAAASKYKEQDISAVISWKEGQPVPYSLLANTFEAIAGTTKRLEIVALLVSAFRAILATNPPDLLPAVYLCVNRVAPAHTGIELGIGEATLIKAMCEATGKNEASIKKSYEEHGDLGVVVVGARSTQRTMFAPPPLTIASVLKAFQNIAQTTGTKSGDQKRGMIVKLLVAAKGNEPGYIVRSLQAKLRIGLAEQSVLVALSHAVHLHRGGPAALKQPDVKLAEALEAGAQVVKQAYSECPSYDVLVPALLEHGSTDLLSRCHFMPGVPVKPMLAKATNGVGEVLEKFTDIEFTVEYKYDGERAQVHVLDGGKTVHIFSRNAENNTPKYPDIVSRIKGLLKPEVDSIVFDAEAVAYDPEKKKILPFQVLSTRARKDVAVDDIKVQVVLFAFDCLYLNGQSLLHKPLTERRAALYGSLTEKEGELLYASYKTSRDVEELESFLNESVEAGTEGLIVKTLGDTYEPSKRSSHWLKLKKDYMEGVGDTFDVVPVGAFFGKGKRTGVFGAYLLAVYDPDTETYQTISKLGTGFSEEQLSQLAEAMRPHTIPQPRHYYTWDESLVPDVWFDAAVVWEVKAADLSISPRHKAALGLVDPTKGISIRFPRLIRVRDDKSPEDATSAAQVADMFRNQAVIRQQKAQDNQAGDEGEDE*
</t>
  </si>
  <si>
    <t>C_1120041</t>
  </si>
  <si>
    <t xml:space="preserve">MTILGSLFGLPPTFFASATVPGAAPPPEQQLPTDSPFAPRPQSAAAEPQAASASTSAAARASASGWRESGATCLTCGIGVGCPGFSSPQEQRQHFKTDWHRYNVKRRLAKQPAVSEEQFEKVLEQGTEMSISGSESETDEEDDDEDTIDEEGPVPGEGALGPKQFRKKGAPAPAPSAIPRETFQAADGSLFSVWRCLLRQDHVKAAAADQPSGPQELLGELRRLRGAAGKWVVVLLRGGHFAATVFKAREGRAANPGKHDADALEGFDVVAHKTFHRYVVRAKAGGKQSSKDATGKFARSAGSRLRRYNEELLASWSDHIASADLLFAQAPASNARSLFSEGQTTLLQSNPRLRRVPFITHRPTFSETKRVLRLLTAVFKPEDAEVLLQQQQSVHLEEEAAAVAEALAASQQQQQQATASAKKGKQAEANADADDDEAAAGPGSAAAASSEGPLHRAAKAGDPERVRRLLESGHDPCARDGKGRPPYDLASDKETRDAFRRFMAQQPDRWDYSTSGIPSALTEEMEAAAAAKKAAHKAKLKAKDAERKDAGPSAEERKKAAEEAAAAAKRAAVEDEIAAALAEAEAMAARMNISAKAPASGSGRGAGAAGGGKVGGGRGGGSAAGGGKAGGKAGGGKAGGKAAAAAAAPPSPEEMARRREMMAAAAEARMRALSQAQQQQKLYS*
</t>
  </si>
  <si>
    <t>C_1120042</t>
  </si>
  <si>
    <t xml:space="preserve">MAWPTCANPCVPLQFNILRTLVKNNADDDTIATYLGTLSSLQATSYRDEKHQEIRCYREEKLKEIGCYREEILRLQGELKTTQALYSGEVKLLTKRLQYTMAQYLRQLGMLSMRGIMEYIQCTMLHPTDVMWVSSQAQACWQAYVDQRPSLQECLLKRRLAVDNVGQDLADVYKTLSEDIHGSQTPTLYQKYDSVLYIGAPLVQKQRELIACLCEDVHVAYQVMPIAPVVGPNEA*
</t>
  </si>
  <si>
    <t>C_1120043</t>
  </si>
  <si>
    <t xml:space="preserve">MDNDYEGGEWINGEFYYRNKRQKRTQTKDDQIYGVFADDSDVSDNERRRRRGGFDRDRGERDYTKPVGFVSSGKIVQDTTNQDEEGGGDGAGSSRQFGPALRPGSEGPQTDGVALALEAAVPGQXXXXXXXXXXXXXXXXXXIGGSRGGLGLGAGGAGGGGGGGRGGLGSGGGGGGLGFKSAGTTSRGGSAAPGDEDDDESGIMPSAFGKRILEKAQQRLQKEQAAVRNEVKRTATLSTDPTFATFEKHTKGIGLKLLEKMGYKAGEGLGRNKQGIARPVEARMRPKGMGLGVGDREEPKMELPGDRARREAEEGHAGLGAGAAGGKGDARDQDKVKGAWKKKAKEVRVRREYRTADQVLADAADRPGGPGATAQPILDMRGPQARLVTNLEHLNAETTTHTGDKTPMPELQHNLRLLVDMAEAAIGRLDAKLRHEQDTATLLAREKQRLEEEDARQAAACARLEQVAGEVEALRQLPAATTSLADLAAAYGRIRQQYREEYVMYGLAQAALAQALPRMQALMRGWNPLTEPRRGLEEMRTWKSLLAGDSAGGVHTGADEAGGGSGAGGGGAGSGGDDPYTLLVWEVVLPPLRSAALSGWEPRDPEPLLAWLEAWEPLLPPSALAHVLEMLVLPKLRRAVAEWEPRQETVPIHAWLFPWLPFLGVAWHPQDGSALALLAPWHRVWGAAEWDAFMAKAILPKLALALGSMDINPAAQQLEPWGWAMSWRDVVSAQMMAGLLERAFFPRWHGVLAAWLSQPGGANLDEVTRWYLGWKSAVPQGLLDHERVRGQFNAALNTMNSVLEDGTLPVRPTGAYGGPTAVDPGAAAAAAVAAAAAAASSRDLTIRELVMQFAEEHGIEFQPKVGRMHEGLQVYGFGHVSVILDNINGMVRAQLPGSRWAPVSLDQLMQLAAARAGK*
</t>
  </si>
  <si>
    <t>C_1120044</t>
  </si>
  <si>
    <t xml:space="preserve">MENTTLSIFSCSSRTPSQFPQSHSYREICRTILPSTKALVLRQTQVIMAGGAPDVGHQASYAAMPGGVPGASQPSAAYSQPSAPYPYPPPMAPGQYPTPAQHPYPPPQGQQVPGQLVYPQGSYVPGAAPGTMMMMVPAPAQPQALPHYWPGQSISKAIHVYIAGLGTWLIAGGICLVGGIFGCCLIPFCVDGLKDCQHSCPKCNRYLGQHKMV*
</t>
  </si>
  <si>
    <t>C_1120045</t>
  </si>
  <si>
    <t xml:space="preserve">MPLARREPCGCGQHGHGGAAAGAHAAAAPTPRQHHFWDCAVAKAVVAQINAHNRGPAPISQAQLWLVQAPPGFQQCVWDVVVMAALAATERRRVRLRGMTRAAAALEIQTAAAAAPEAAVAASHTRARSTASSHSRACRLAPTARLARGPAAALPLPVADVRVVMAGLAARAKLPSARVLSIGLAVVADFWGRLQTFVTLGVRPKGWDAVPFAHPFISRAVGDGMVLRLPYDADFPPPSP*
</t>
  </si>
  <si>
    <t>C_1120046</t>
  </si>
  <si>
    <t xml:space="preserve">MSSRASSAGGGAAASGAAATVAACCVLPFLCLGMLCQGLALTAIGAVKGLVVVIPVAAITVPTWILATILHWPAAVLNAMATLAVTQRLGTRCGGGGGGGGGGRGKSGGGGDGERAAAGGAMGMLGWVLRQPVGQPTCAVEVWRLNSTLIFAYLEDLRRPYFGEPLDVSPLRLAAAALLGLLCGFAATAAVLVLGVLRLPFVMARALGEWIHLLAKCPPKLLCLWLPLXXXXXXXXXXXXXXXXXXXXXXXXXXXXXXXXXXXXXXXXXXXXXXXXXXXXXXXXXXXXXXXXXXXXXXXXXXXXXXXXXXXXXXXXXXXXXXXAQRAAADAAAAANAADGDAASTTDIAPDGGAAAPEAASVAVAAAGAQRSLRLHPLAGGDADLLQVASLTPAGLPPASSTPPASGAAAIAAAVTPVRTPTAAGAEGGAAAGAPAGDAVAVGLAESALDPAVAHVLLEELAAHVLATDIGFHSAANPVRLHKSLAALQPRISENGSVAESAAGPPRPPPPSASVAVAAATGTRRRQTGVTGSATLEGLEVEVMRSLQVTPARLAQLHAFTAAVQSVATALSKKEKMKAIMGRIIMKHGSAGSSLCESFVGVASGVGAAAVAAARAAAAARAAAMAAAASEAAASEAAAAXXXXXXXXXXXXXXXXXXPGPRPSPQP*
</t>
  </si>
  <si>
    <t>C_1120047</t>
  </si>
  <si>
    <t xml:space="preserve">MISSPHGLRCLLQWQRGAAASGPHVGAGGGADLLTQLAAAAAAPGLPPDLRVEAVEALRCGLAALHGPAAGGGVELAAALRAQFASPGVAKTNTLMAAAADGRSNGGLSLGGVSGGSGLSSGGLLQSVALPALLSDNLHLRAAGACLVAAAAEEGLLGRQASGGSGGSGNGDEVGSSAQCGSGGLPDYIDNETDSEMLAVAAAGAGGGAGDGTRYDGPWTEEQEPCGGDGRGPGPEMGAAAAALRAALGLSPAVGAGGCKHGGGEDEGGAARTAQWRQHQQQQNQHQHQQHHQQHHQQLQQQQQQHQQQQQQQQQHQRLWLGALAEVVVALLRSVKAVRLLAATQLAAALPALSLADACVVVAAAAARPHHQAQGTLQPPPQPQPFGAGGGVAAVTVLVTRLCEAVAALSAVAAQQQQQQQQQQQQLLLGTHEAAMGFGQVAMAAEAEAWLQPGLGEWSAWRAHAAPQGAWLQPPGCGDGIAAGGLGGGFGGGAGGSCSTTAPAARALAACAAAAIRLLGALRTLTTTPAVAAAAATMAMVEGEVAAGTAAAPQSELCAMEASRGAWDTAAQAPGGGSSSGSSCGSGGSGGGSRGGGGVLVERQRRRRQQRTVQEEVREEAQVGQRQRQCQEPQREQWQESERDGVSAAADAAEHVWWRRLAAAVTRLAEAQLPRASSGSSGGTSAAHAAAFTAAAAAAVEVSGPWGKGRRSEWSAAAAPAHRADEVDLLLLALRVWRELAASEPTARMQEREARGRHFRRRPSQPHRRRQQQWWRLQRRQRACT*
</t>
  </si>
  <si>
    <t xml:space="preserve">MQMERIAVKDVTADELLERIRLLESKQGEAAGPKLDPFNQQEILSRLEASSGEGMADVESRLARLESRLSGVYNLNGKLLALEQIAGGLGVAALEEALEGRASADALRQLQLQTHALGQAVAGVSDALALRPELGDQLRSAAHALGTGANGGGGGGLGPIATKMRCLTCDQPVAMPGGVV*
</t>
  </si>
  <si>
    <t>C_1120049</t>
  </si>
  <si>
    <t xml:space="preserve">MYEKVKVGTCGGGGGGKPTRPPRRPWTTLTGITLLRLYWWPMVHESLWVLVEVGQRLGTPVALREFLRWLQVLRLNSASVTAVSSGHVVNLVSNDVRRFDDVMPFWIFLWAAPLELAMVLLMVSLELDFVSALAGVATSMAMIPIQSALVRYIGGLRRNTARCTDERVRLAGEVVEGALAMKMLSWEVR*
</t>
  </si>
  <si>
    <t>C_1120050</t>
  </si>
  <si>
    <t xml:space="preserve">MYESKQPKQITEIKDFLLTARRKDARSVKIKKTGSTTKFKVRCSKYLYTLCVADSDKADKLKQSLPPGLNVTEL*
</t>
  </si>
  <si>
    <t>C_11300001</t>
  </si>
  <si>
    <t xml:space="preserve">MDQEAQDAKLIIHLSEAFKKDEVWQLAAAEAFSKATNLERVLIRDSTEAKQLKLVDVLIRKTSAAGLGAGSTAGAGGSTFVPEPQRKPSCDPMPALVLLLEGPRLSIHAAWTIYQNRVGYAPLTPSYYLANEAVSDNSNVWKLMAVLSAYKKAVKVRALYYIPNSRLRSAPLVSARAAGGAHEAP
</t>
  </si>
  <si>
    <t>C_11310001</t>
  </si>
  <si>
    <t xml:space="preserve">MRLDVGADGTPRQGGALYFLDIEKAYDRVHRQWLYASAEGLGFGPRMLRWIRLITANGSARVCVNGMLSDAFPVLNGLPQGSTASPPLVLVSGTRLLSGSRGAARLPLFNLLKAAKLEHFVAIWSAGGALCEVEEVQDGNKMLQLSRLELCGSRDQYAHQTAYKKVARKVLHSSAPAPRGPEVHTPMRSPSMKPASGTGGAAAWGATQAHSCCSHVLACA*
</t>
  </si>
  <si>
    <t xml:space="preserve">MGDAAGRVVCLQREPSLMVRVVTARGAAHAMSAVTCVWAQSGGGGGGGGGGGGGFGGVGGWGFQPPPPPVAAAADEDGWLMLIDGEQYAVADVYDCS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TVDGAASGGAAEAEQKQAGGEAAVAAASSATATTPQGGEQSGGGGGGGGGGGGLPTAISAVQAAQMQAAVAAQLATGGAAGGGGGPGGLSGPLSTATQRALEQAMHAELFARTTAANAAYLAAAGGSGSSGGGGGGSGGPGGGGPLFSGMVSSNFMMLPGGGGGGGGGMPPPLVVPLAPSSGGGAPMWALVSPLGNYPGGYTGGYAGMPGFVPNMMMGGGSFLGGGSFIGGMAGGGVSGGGAVRSLDSVREEEEAAAGGVGSGPSAMWGPGGGGDGGSSGPNDPNGNHGARSEADTMLALRNQFLKDTDMKLIEEIGNGAEGRVWRGKWHHINVVGVRA*
</t>
  </si>
  <si>
    <t>C_11330001</t>
  </si>
  <si>
    <t xml:space="preserve">MAVRRVVEAKADVLPYCLFDDAGGGGGGGGEQLQQRRTLNGG*
</t>
  </si>
  <si>
    <t>C_11340001</t>
  </si>
  <si>
    <t xml:space="preserve">MGVFGLDVAEDALLSTVAASAAFAAPYTSLLGLGDTAAPFTQAAAAAAAAAGKQAAATAGLPPATPPQSACRAGGLVAGGCRTAGQASSKDALAPGPDGKLPGSPEAFVRTSRIAYAFPPPPAAGHGHSQQHSAGGPPALPPTAGTSVRVSSPYVLSPPPADVSRLPVSAARMMGPFYTKLISPGMAMEWVWVDCLRQADTPW*
</t>
  </si>
  <si>
    <t>C_11350001</t>
  </si>
  <si>
    <t xml:space="preserve">MLMGGARLCGCTGRVVMWAWIKERHVPPPPPPPRAAAPVEEVAVVAAPAVATAVAAPASTFAGAISVPLTHDLHGSRCISQALSPTPSSPQPSSPQSHARAAINFGCAA*
</t>
  </si>
  <si>
    <t>C_11360001</t>
  </si>
  <si>
    <t xml:space="preserve">MLPPLSVLAPGVMYNCRVFLLNRRVLLIRPKLHLANDGNYRETRYFATWKHRGKVECHRLPDCVARAVAAAAAATTASADGGQAAAAAAAAAAPPPPVDVPFGDAVLKLRDALLAGAWRGGGGGSKEPQ*
</t>
  </si>
  <si>
    <t>C_11360002</t>
  </si>
  <si>
    <t xml:space="preserve">MISTPASARSMSRLR*
</t>
  </si>
  <si>
    <t>C_11380001</t>
  </si>
  <si>
    <t xml:space="preserve">MGSAKKGLSSHYQTYTSNAPYNPREGTRPHAGVMVGSTPVHAIGIYAPSDDTIRAAIYKYCTDQAAKTTA
</t>
  </si>
  <si>
    <t>C_11380002</t>
  </si>
  <si>
    <t xml:space="preserve">MGGDWNAVLFPSDRSTGELNATDRAHIAFTTSAGLHPLTPPTHEHPRPHTYLQDQATAPHMSRIDDLLEVDRKQCMNAVMPSTTVPSSPASPSLPSASTPSPRHLPPPPTLTHG*
</t>
  </si>
  <si>
    <t>C_11380003</t>
  </si>
  <si>
    <t xml:space="preserve">MYGYISIAAFWQWRFPTYLLFHPSLRLELEQRLEAHVAANPVTSTGDGACTQWEADKFFLREAATSIHRRHARQTRDGLHGVVLAADAAAALADRPGASAAQRQAAAMANLAVREERAAAAAASHNTRAALMEEHGERGTRWFHRQADEPAAGAQEPITHLKPVCTASQQQLLVAIDRKVPADLHAAAEGSGDGALSDAELMAALAGSANDAHDGGEMAAALPASWREGIITLIYKGKSLDRAELASYRPITLLNCDFKMVSKAVSARLQPALDAVVDELQTAFITG
</t>
  </si>
  <si>
    <t>C_11390001</t>
  </si>
  <si>
    <t xml:space="preserve">MEMEEKALVMPVATSGYDLMNERLGPEGRSARSVKAAETRYGGVGFGAGMAKELGPEGRSARTAAAAETLGPEGCSARTAAAWKKRGKPVVAAHTPRQGGGCAKCGATKTVGRGLCNRCYKREWRKTK*
</t>
  </si>
  <si>
    <t>C_1130001</t>
  </si>
  <si>
    <t xml:space="preserve">MARRLLLALALAAVLGLAHARSVPVSTSDPDARKKIVVLDPDARIYLWKGFLTPEECDYIRMKAEKRLERSGVVDTGSGGSVVSDIRTSDGMFFERGEDAIIEAVEQRLADWTMTPIWGGESLQVLRYRKDQKYDSHVRLLLPQGRQFQRRQPLGHCAAVPDRNRGGRRDRVPQDPRPQRH*
</t>
  </si>
  <si>
    <t>C_1130002</t>
  </si>
  <si>
    <t xml:space="preserve">MRALPSLSGTYIRPAPAPARAAAAPATTASSYNYGGGSRLVWECCMTSDEGDHNRDPVQLLHSQETDFISSRLAAEPASRLLFAASAEARSGVEYVTVHSLDAEAGMLAYKYKLAVTPPNAPKPPAPPAGVPPVRHLSAVASLSAFGGGLAGTCGAAYQSQVYVYDTPAATTRALVTVDLLDGAASVAPVTSAPLPKPFSDVVWNSLTGEIYAASPSGTVSVFRQTYK*
</t>
  </si>
  <si>
    <t xml:space="preserve">MAMAMRSTFAARVGAKPAVRGARPASRMSCMAYKVTLKTPSGDKTIECPADTYILDAAEEAGLDLPYSCRAGACSSCAGKVAAGTVDQSDQSFLDDAQMGNGFVLTCVAYPTSDCTIQTHQEEALY*
</t>
  </si>
  <si>
    <t xml:space="preserve">MAPYCHGGGGGPVSGVGGANAAAGATGGSAVALGGGRCGAAHVAAALWALAEAAERAVQAAVAVPDVAASGWAESAAVAERLLEMAAALFEEDGSSSGGSSGSRSRSSSGRADAASQGSASGGLPGLAGTSAGLDLALAVALVPHRLTLLQPSPPPQPRPQPPRSLSPPSLLQPRWLLPALAALGPRLHRLPPARLVELLECLAAPAMWPYAPASGTLGRVLLLRAVQSLVRGGLQQLAPPAAARALGALAALAPAGPGRYFCVHAARKGPAAAEWAAGTPGQLLALARSEATAVAVAAGGAAVEVAAEVSVGGVARQPLSVDAAARQLDLAFATSFMSYIRAALAAPQGNKRGSSDGGGREGEAPGSGNGDSSSSSSSGGGSSSGTDGACGVGGGGIVAADAVAFLHAIAKFRNIGRAQQHAGASSSGSSTGRGSSGSSSSSSTSSGWLFDWPGAEALRGHQLTEEEMGDTRGASGSSSSSSSDSSRNGCSSHVYHIDSSISISSGSNALFVTISCSRDQEQQQRQEQQGKQQGQAGGGSSQQHSAGSRTGRSSAGSVAVAAAVAPAVAGLCDSDLLQLTRAFWAMARLGVRPPAGWMQRFLAASAGSSGSSSAPGSSSLNGSGSSSLNGCGSSSLNGGGSSSLNGGGSSSSGHLARLPPPLLARLCWAVAEVRWAPGGVWLGAAAAAVSAAAEQLQPDEAPLAAADEVLNHVWQCRVSQAHGTTALP*
</t>
  </si>
  <si>
    <t>C_1130005</t>
  </si>
  <si>
    <t xml:space="preserve">MEATAGVLDWRQQLLAASLAFLEPSAGAGAGIVAGGHMAAASSSVVTSATPGGSAGGPAGSEGGASPRAAVARPPLTPMQLALLLLYTARARLAPGPGWRAAYWAATAGGPPAAAAAAAALPAWRSGNGYSHSRPGSYSHSKRGSNGYSRDQAGSYSHSHSHGPGGQRAALSLMTPLALAALVEGLRSLRVVPPAWWAAAFFAATEASLPALPPSCVYQLARLLLYSPLRPRGAWVRAFRARLDLVAAALTGHQLRTCQRMVRAVSRRRRYALAPGWLPNAAAAAAAARRRRIGRRRAARRAAVRAMGAQPDMDAGTGVAGV*
</t>
  </si>
  <si>
    <t xml:space="preserve">MTGKKVIALFDVDGTLTAPRKVATKEMLDFMQELRKSERDEFEKYDEKAGVRKAFVEVLRTKFAHLGLTYSIGGQISFDVFPQGWDKTYCLQFLTEFDEIHFFGDKTYKGGNDHEIFESERTLGHTVTSPDDTRKQCTEIFLA*
</t>
  </si>
  <si>
    <t>C_1130007</t>
  </si>
  <si>
    <t xml:space="preserve">MAAQCPRCHGQGRLLCELCTGSGLRFPHLAKNHWRQCAGQPGAEGVAPDTECTLPE*
</t>
  </si>
  <si>
    <t>C_1130008</t>
  </si>
  <si>
    <t xml:space="preserve">MRETPTSHMRVGGMMSSHRQVQVGRSYSLPPLLFGVPPSPAATAAAAAEWRQTLTRAAAMAAATAAATAAARQQRKKGAGGGGGSAAAAAAAAAPPEDASRDPAVAADSANTVIAVAGVAGEGRLMDGFVRAFHGVSPALVEELCVAAGVPGAAAAPPSSLSEGQWAALHGQWLAWQRRLAAGEFAASSDPATGRCYYGPAAAAEAAAALQARLAGVVAAALKKTRGKVRAFQQQLSDSDAAEGVQRQADLITANLYRIPAGASSVTVEDWDTGAPLTLPLDPLQPPVATAEGLYKKARKLRRAVDAVGPLLAAAEEEVAYLEEVEVGLAGLKQWSGDAADMAALREVQDELVAGKYMKPPTDAALAVKTAAKAAKAAQRNATRSGGGGGKKGASGGAGKKSTAAGAAGGGGGGAAAAAAAAGGGGDTAAARRYTSPGGYTVLVGRNNKQNDVLSTQVAADEDLWFHVRGMPGSHVLLRTAAGASPRGAGGGGSSGGRQGPQQPSDADVQFAADCAAFFSKAKDSIKVDVVMSKGAWVRKPRGAKPGAVQVTRELGNVVGRPGGCPAAALEST*
</t>
  </si>
  <si>
    <t>C_1130009</t>
  </si>
  <si>
    <t xml:space="preserve">MYAHYPCRKQGGISKKHSSEEFLKQLNADPAWANVKQYISSGYTFRGLRFKPERIIYEKRFVRTRTSETIVGTKGQRNLVATIKDGGEEWCFRGVLGNLDNQGEILDGRRNNRGRPRGASTAGGDRERSGHRDCKRQRTDNAGPGQERGSDDDGSSDDDGSSDDDGSSDDDGSSDDDDGSDADSDDEVSDDEAGSDGGGSNAGDSSSDDIDINGIAVADYDDAFDNGEGSGDGHQQAAQSPPQVPADESDSADTKTAAAAAAAAAALGAAQKKLGEVRSRLRLERERRKAADTMVGQLEEEVGKLKSTNQSRSVRLKRQAAEVQRLQAELEAEQLAAKAAVAAARRQAERDAAAAATRHRQELEEAVAAQRQIRRLAETHAAAAEGRAKVAEQQLAEARSSLDSIRQQLEQKAATAVDLRKQVQAGWRCMEDLKAQVSEARAARAAAEAAAADADAQVGAVRDELEQLDKRHKKARAAGAAAAAEHQAALEAAQQQLADLQQQLEGAREEAAAASAAAAEASQAADGAAASELAEAKRAAEAAAKESRMLKRELAATRRAMEVDKEAAATQAEALRAQLAGLQRQQGKAAAAAAKALQERQAEVEAVQQQLESARAEAADAATAAEAAAATAAGELAAARKSAKTEAAKFKQELAWLHEASTAAAAGAAAAAGQGGRGAAKALEQQKAELESAQQQLESARAEAAAAATAAKAAAATAAGELAAARKSAKAEAAKKEAEEDALRAQLAALQAELQQQQGKAAAAATKAAELESAQQQLESARAEAAAAATAAKAAAATAAGELAAARKSAKAEAAKKEAEEDALRAQLAALQAELQQQQGKAAAAAAKALEQQKAELESAQQQLESARAQAAAAATAAKAAAATTEEVKRQLADERAGAAAAEQQRSELAAAADALTAQVAQLQREAQQQQEEAAAAAAAAAAAAGEAEGLLAELRVQLQAAGSEHAAARVHELEAQVQTGRAQLRRDRQAAVAQVQELQQRLDRAEARLQQELAQAREAAVQQQAAAASVAAQQEEAAAAANAAHRESETAAAHSAEVAQLQQQLDGLRAELAATQIREAQQQAAADATVQQLAQARAAAAAAQAEVESLRADLASAKRATEAAIRMGQAGGTELRQKIQATAAAGQEQCAQVDAVRAQLAASQESASGAMATSAAARAAAQAAKELADAATAATAAHAARVAVLEEQAAARSAEVALLQQQLDGVRTELAAAAAATTRQVLEAQSGAADLRQQLQEAQATIASRSAAIAQLQTALQQARSELTSNSTIIKIVQAQTTELHRRVVAAQAEARRTAGVEQELRRQLASQAQEAAASRTELEQRLAAENASVRENCEAELRAVFHAVAAADRNAATASEQLLQSTRARVAELEAEVRQLQSQLQSNALKLMRTLCPQLQAAGLMQPAAGAELEAAAGAAALPAAAPPVIGLLEGPPGLPVTAAPAGAGAAGAPLAVQLAAVAPPLQSHHHAGGTHQCRSWGMPEQAAVVQAAAAAAATAARGVPAAGQHELEEQQQQQQQLLQQQPQQQQQQQQQQAWRALLGRQQQQQQQQQHLRQPWHLQ*
</t>
  </si>
  <si>
    <t>C_1130010</t>
  </si>
  <si>
    <t xml:space="preserve">MQGGISKVHTSKQYVRQLNTDPAWANVKQYISSGYTFQGLRFKPDCVKEEKRFVRKRTSEVIVGTKGRRNLVRYTFEDGEEEFRFRKALGNLNNQGKILDGRRNNRGRPRGASTAGGDRESKRQRTGDAAPGQVSEAASAAHEATAEDADAQVDTVRDELEQLDKRHDEARAAGAAAAAEHQAALEAAQQQLADLQQQLEGAREEAAAASAAAAEAAQAADRAAASELAEAKRAAEAAAKEQGRGRQVDALRTQLAALQEELQQQQGKAAAAAAKALQEQQAERKAAQQQLESARAEAAAAATAAKAAAATAAGELAAARKSAKAEAAKKEAEVDALRTQLAALQEELQQQQGKAAAAAAKALQEQQAERKAAQQQLESARAEAAAAATAAKAAAATTEELKRQLVDVAQLQREAQQQQEEAAAAAAAAAAAAGDAERLLAELRAQLQAAGAEQAAAHQARVHELEAQVQELQQRLDSAEARLQQQLAQAREAALQQQAAAASVAAQQEAAAAAADAAHREPETAAAHSAEVAQLQQQLDGLRAELAATQSGEAQQQAAADATAQQLAQARAAAAAAQAEVESLRADLASAKRATEAAIRMGQAGGAELRQEIQATAAAGQEQGAQVAALRAQLAASQESASGAMATSAAARAAAQAAKELADAAAAATAAHAARVAVLEEQAAARSAEVASLQQQLDGVRTELAAAATMGQGLEAQSGAADLRQQLQQAQATIASRSAAIAQLQTALQQARSELTSNSNMVKVLQAEATGLHRRVAAAQAEARRAVEVERELQRQLASQAQEAAASRTEFEQRLAAENASVRENCEAELRAVCHAVAALNRNAATPCEQLLQSTRARVAELEAEVRQLRSQLQSNALKLVQTLCPQLQAAGLIQPAAGAELEAAAGAAALPAAAPVMGLPDRPPATAAAGASAGGAPLAVPLAAVAPPLQSRHHAGSTYQCRGWGMPEQAAVAQAAAAAAATARGVPAAGQHELEEQQQQQHQQLQQQPQQQQQQQQLLHAMGPPAPQLQLRPLQPQQQAWRALGRQQEQQQQWQQQRLQQQQPNQL*
</t>
  </si>
  <si>
    <t>C_1130011</t>
  </si>
  <si>
    <t xml:space="preserve">PASHASCPVPLPSCPTPAVPHPLSPPRCPSQLSLPVVPSSCPFQLSHTNCPTPAPILPASRSSTACLSPNTPTLRHPAPITPASARTTRDGRP
</t>
  </si>
  <si>
    <t>C_1130012</t>
  </si>
  <si>
    <t xml:space="preserve">MPSWPSPARHAFVDVTTVYCNDPRDVVALRAAEQVLKSQVADLKQQLQLSQEVPQLTEAAAAARAEAERLQREVAEAAGVREALERDLARLAGELAQAKEQLRAGTLKIEAASLEVK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NCNVCHERQKNRIITKCCHVFCDVCIDRTLTARNRKCPGCGIVFAKGDIKTFFFT*
</t>
  </si>
  <si>
    <t>C_1130013</t>
  </si>
  <si>
    <t xml:space="preserve">MSSAPLLSRSALCAPSCSGRAYSTCRPNALRPILPKAAGRRSAALVVQAMYNFTDSKEERVPGQRRNRGFQKKQERNLMSIVVGLANMSAKQLGAVSHLLPPGTVEAIGIAAKLPRSNQVRCTRGPGGRGAGVLGSREPESPQLQAAVALAEDNAGVWDDGDVSGRVLAWREGLLAGDEAVAAEVYGYPRAWAPDHQQLRAAVRQCQLAMEEEAKAAIASAPDASPGSSNDADDEEEDLTAVLAAAAARSRRGSGSSTGAAAPPKSRALLKSLTKMLKPLAMRVVAEADAKGASGADSDEAGEEERQQQRRQA*
</t>
  </si>
  <si>
    <t>C_1130014</t>
  </si>
  <si>
    <t xml:space="preserve">MSPAARSSWSWAVALPCLLPAVRHLAAAAPDPVLALHIQSRQVLRQVSTKLITAWRDSHTAASANGSSTNSTSGSSSSTGVAPGSFLGLMLAARDRSRKEGGAAATAKDGAAATAKDAAAADGSAAAAAATMAPTLTDAQIEAQVQTFLLAGFETTANALTFAVYLLACHPEAFRPERFLSPDVPGSAPELAARHPHVHLPFGSGPRMCIGWRFAMQEAKTVLSRLVQAVDFTLAPGQAAPLDTVAGLTLAPRNGVWVRLSPRGGGGSGGGGGRGQEVATAAAKGAAVRSAAA*
</t>
  </si>
  <si>
    <t>C_1130015</t>
  </si>
  <si>
    <t xml:space="preserve">MRRARPSACSLSGGSALAAAPGPQVQRRQQQLQQQLPPSPSTSGSAAEDGSSTRGTGGGCSYSLRCALDAGLLPALEQLLRRAVAGLPAVVPLVATLSRVAAVVTDAAAAAAQTTKDVGALRSKPEQRLALSVCLNLAALLEQQQAQAAAGGPSRLLLQSQFDVHSDGLALSRWVCRNLGGDRDRGAAAVAGAAAGPEPAGAAGAAGPACASTAAVPSPPHPQRLLLADWAALQWLPVLLRASAVDLMASGMFDTALPEPLDTGRSGALLVSRLARSLVQLCRHYLAAVWRFSRGERVMGGHPYPSSMHVAEQDIEVRAIRKAEVEVACRPLEQKVAQLRERSRRVQVEAEAQLARINPRAAAEMAATRSLVVENEALRAETDALQEQLARARATAAQACARGGVPDYGDGLVWHLALGDPGNALGVVGLEAATLCATQHFVAAVQRLKSAAAVGGVLAAAAAVAGGAAAEAAAATAEAEAAGSAAAVAAGGTADEAGGGGGASGVMHERAARRGGDTEATADAAALASAVMDLAEVAAVRVWFQRTVIDKKDQDVDLHVNLGIAVGLSGAKLLKWLQKFGLRRRPRLEAVLALLPPGAGKVCARCKAVRYCCGACQLEHWRQRGGHSEDCAGMKAKQQAASAGK*
</t>
  </si>
  <si>
    <t>C_1130016</t>
  </si>
  <si>
    <t xml:space="preserve">MPASAPAPWDLAVEVRRNFEAQRHVTDLQVARINAHPAVYTTSSCSGRISVFGEPGPQDRAAGRKGGEWVYATHERASAEDVIAAVHARAGSGARLVLRFEPFILALEAHNALTGQAVLGAARAAGMRESGLTLGSGGRRVMVGIRYSLRLEVPVADGGAVLVPDSYIRYIVDLANEKYDQNLDKIRKFEAELFRVLQDPDLGSDATGEPGTKSGSKRAAPAAGLAAVPARRRRGGGEAAAAAGAGSVSALEGLKRRQAAVLGRAALAAVASVAATKAVAKPAAAAATAAGSGGAGPLLRWLGVPVFPEQGTVEEMVPRWGHASAAAGHIIYLLGGYGGGGAHARRSDVLTYDTRARAWGNFELADGATAAAPLARMGHAAAAIGGCSSSGGGATGDAPYIVMVGGRTSPMDALGDVWILDLAARAWIQVAAALDPTDTAGAPLDAATAAAGAFPGRYRHSVVAVPPQPQPATGSSSSGSSSSGSSSRGAHALDGWRVVVHGGRSAEAVLGDTWILSRDPAAAAAVAAGIPAVAAGWRWRRVAARGAVPCPRKSHAACYVPASALGPAAAGGGGAAAATAASSSAGRMYVHGGTCGYGVHFSDVSYLDLDTLTWHRGDAAAAPPPAAVGSPPQELLPPACFSHTLNRWGRYLLLVGGYPTDHHRRLCVMDVRSHEWRSFDCGVDLAVADRADGAAVAAAGAAAAAVAAAATAAVAAGGGGGGVAAVPAGPPMLDFVPIRHCAEVVATGSSSGSSGSSGSSGGGESLFVMGGGAFCFSFGTVFGGCFELPLSGGGSSGSSKAAPGTLTAAVRREAERAGGADRAGGAGGAELKASTGMSSGASPSSGASPGAGVRRQQQQPNQQQQGQQQQHTAPSVAAPATSALAAADLKPNPAGQGFPATAAPAAAASAAAEAEASSAAAATEASAAAAATEASAAVAAAEGWAVRVLSSAAKAVKDALKAAGYLDASRRSGSSSSSSSSSANATASGAAGSSTGGGGAGPVAAAATAAGHVLLPVTPEAAAALGAAAPAAVAAEAAAEGVREVLEKAGAQVVRVALARAGRAAASPALRMREAVTQLLQQAQQQQQQQHQASIGSSTASSNGVGSSNGVGSSSGAGVGSSWEALFADLPTKWERLGDLVLLPADSLTHPGWVAALGGSSSGSGSSSGSSSGDVSGCGKGSSSGSSSEERAVLLPLWRAVAEALGGYT*
</t>
  </si>
  <si>
    <t>C_1130017</t>
  </si>
  <si>
    <t xml:space="preserve">MAFAMKSMRAASGLRPVNTRRSKLVCKAEAEPTKTPEWVPAEAAPVIKFLESSDVKLEELPAYKTYLQPYVESELFKSSTGWKEMPETINGRAAMLGFVAAAGAEIFGSGSVLTQLSAAPQAVLVVLGLIVASSAVPVVKGTQGDYLSALKDTYSVPEGVFTAANEKVHGRLAMLGLTTLILIEMIVGRALL*
</t>
  </si>
  <si>
    <t>C_1130018</t>
  </si>
  <si>
    <t xml:space="preserve">MAELAADELLRRGYDVWGVYFSPVADSYGKAGLAPAADRVAMCRLAAAATSTAATSAVVREGAHVSGSGGGGSKGYGGSGGGGGHGSSGVGGRDGAGPVAPLPAGGGSEAIQPRPQLQQLQPPPSQQHQLLPQQPQLQLQPSKLQPLLLPDPEPDLVMVDGWEAAQPGYTRTLAVLRRVEGELRAWLLQAAGAAGAGTGPEAAEAAEAEEQEGQRPPPAVGGGVQAAQAGGPGQGQGQARASTGVVQQQQDRQDRQQQQERPVRAMLLCGADVLASMASPGVWRNPDVILREHGVVCIARAGSPLDGLLSTPGNVLHDHRDRVVLVYDHVGNSISSSAVRAELAAGRPVRHLLPAGVAAYIHARGLYSSTGTGTGMRGGDRVGGGGGGGEGGGVEGAGGRMAVGAGAAGRSGGGLAGRAGSLEVIV*
</t>
  </si>
  <si>
    <t>C_1130019</t>
  </si>
  <si>
    <t xml:space="preserve">MASLAVQQQYGSGTAAAAGRLAAQQAAAEEAEVAEAAAAAADRDLRAMSVAATMGGRGVGATGELEPFDELGMEAFMEREAFVEEGAVMVETAAPGGGADGGGDEVGSSGAAGDAADVSNVMPTPPAVAPPPALKKPAPHKLKPSKMSHRRPAGIARGSDSSNGGYSLGAATASAPAVYTTGPDVADDDVAPPHRRRHKLLHPQPPPAATAARRSRHAALADRTPEAAASTTGSSSQPQQQPQQQQHYGGGGGSHGASDERPGYGILELYGNCPDVPDEEVAGEKSLYGAVMHNAAAVGTASNARSEGDAASKALAEVAVPPPPPASLPEDISISRAVGAIRTGGAAPPRLTAPLSLHAPPPPPTAIDRRLKSLSDVDRQFIEGLDNVANGHGWSDQARDLQAGMQSHVTPRPSATAKARGPAQPAYAAHMHTPPAEGTNPAVSSEPQTCGIHGSGGGGGGGGGGRGGGGVAAAAGVKPPVVAAGMVMGSLPTRMGFVGGGGCGVGGVGSSSSSGSGSSHGSRSITAGAASGGTAPSDEMGGGGGSDGGGDGGGGGSGGDPESYMKPRVWGDLDLIHDPHDPRGSGPMGAMNALANGIGSDGEGVLGGGGGGGAAGAGGLDLLAAAAAAAASVGDGGMSGLGALGGLAPPGHSGGGMGAGWHEDYDEVMGQITDSQRRGYSEDGVSGGTFDSDYY*
</t>
  </si>
  <si>
    <t>C_1130020</t>
  </si>
  <si>
    <t xml:space="preserve">PPPLSPPLPPPPPAPQPPPHPRPTQPPPPPSRHLLAPNDVPQPPGHHHLPPLPVQYSIPIPSSTLRPLPAPPLIAPPGSHVQSRATPSSPQPFPSPPGTVLPSRSPLHPLSAIPDTPAQTVPPCPDRPAQPRALSGYPTSTPGRSSSEATRPSILTRPLGRPTADPHGP
</t>
  </si>
  <si>
    <t>C_1130021</t>
  </si>
  <si>
    <t xml:space="preserve">MGLAEAALEAEEYGGDGAGAGGDGGSFMAQQRQHEQQQQQRPRALMIPDPCVEAPAGVAGEAATAQLEHPLAAPQPLSRASPAPSAGGGHGACGTGFNSPCGSAPAGGTGYNSRCGSVLGSCRTPDRDPRDPRDQRVVFDLQAYMRSPTPSAGGALRPFSPFQGAVAYASGALSPSAAASPGQHNALYVPGAGAGVGAGAGAGAAGRLAPPRPSGSAGSGTEEGEGEEGGAGLTASGEVDGGGRGSGGTNPGSIPATDSLFSLQPSGVQILAEGGASGQQGSGEQQPELLVKGEKAEVAAAPEAHMLVVQSFAAVVAAAEQHDCPLAFHILTSACTYFPGAGRHATSSGGAPLDGSAAFGAAGGGAAGSGIGGGGSGSGSGGGGLGALLGRRQPSAAVVAATAAVKKLLEDGEPLYVMSPCEYQRIVLAAQYGVRQLHDMVVAQPAVATAAAANAAAAAAAMASCSDTAAAAADAAAALAAVDAGLTSAPAAAARLALPMMAPPPLAAGSMGRRHGGGHRRGGSIGSEDSFTATSGGSAASCANPAAARVRALVQAAQHGNVARVAYLVDHGADVNATEIPQQPHSSSGPLTSTASAALHRPQLPAPLPTSSSARHAGGASHQLPPLPSLRTASAAPAPALAASSSPFAFTSTTAGGGAGGGGAGGRTALHYAAEAGSFGVVAALIEHGAFVGVRDGAGRTAYDLARRRGHDAVAQLLKDAADRRRDVVRSAAAGSRTGAAAAXXXXXXXXXXXXXXXXXXXXXXXXXXXXXXXXXXXXXXXXXXXXXXXXXXXXXXXXXXXXXXXXXXXXXXXXXXXXXXXXXXXXXXXXXXXXXXXXXXXXXXXXXXXXXXXXXXXXXXXXXXXXXXXXXXXXXXXXXXXXXXXXXXXXXXXXXXXXXXXXXXXXXXXXXXXXXXXXXXXXXXXXQMHSAAAAAAVAGGMAQQADTRAAATPVAEIAPASAAAPGAVTVTAMADQEEAGEVPAARLGKRRGAKRGLLGCFVCGAPQ*
</t>
  </si>
  <si>
    <t>C_1130022</t>
  </si>
  <si>
    <t xml:space="preserve">MSFTPGSLTERSALLGGGGGGGSGGGVGGGDGSWLERRGKWRQKFPPRAVPRGALHENAAAAAFGAGGGGGGGQPRAPGRSPMLPPPLPPRPPSRPSNATATRQRSLSQSLSQAFGLGGGGGGGIDPDLNLPLPYASEASAGPMAPPPPPAALTSAAATTAIADAQQGRRSSAGESSATVAAAAAAAASDAAAAAAAADAQAAAAGGSGFYRPPTPLETLAEEVDEGRLSSGGAGGGGGGGSSSGPVDAGGDAAAAAATTRRATAAATAVAAAAANGASLERARSQGGAGGSGSGSGSSNGAGSSSGSGSVGGSAPSTPWPTPAPSPAVALLQPAQAAADGAAVAAATAPAAAAAAVNADGGGGAASAQPALLQPPTHAPPADEEPMQPAITIVVLPLDEHQQQQQQRQQHRSQQQQQQQQQAQRPRREEEEREDEQQQPLLLQPVRFVPDGSGGAAALALPPTPTHDSYNQPPAAATAAATAAEATTPPPSATRQRDGRAVATAAKPAVAAATAATAAATSWGAEAVAVLGLIPLGCVGALMAAWVAYLGLQRRVA*
</t>
  </si>
  <si>
    <t>C_1130023</t>
  </si>
  <si>
    <t xml:space="preserve">MLPSWLLTALLLLLLLLLTTQTISKGRALWMIETDKMKRAADATAAAEAEAAAAEAEAAEKEYQPQYTPPPVIGGVDGGSRSEAEALITAGGGTGSSSGSSSTLVPAGSGATAGAATAGTTVNSSSATPPSGGGAAPGGAPAAATAAPAAGGGRWLSSPRGAGTLFGRLARSLGSSSPISGGGGGHLSAAATAAAARPLQPMVRQRLRNLNREEDASLGSLEGSMLLLTEATFGGSSLSTSAAGGGGGGGGGLLGRYGGGIVVGSSTATAYASAATSAASDQPLLQSSLRQQQQQQQQTQNQDSWDCMEGLPPPAAPVPMPRADARAGGGRAGRSSRPSQFAPPPVSSSAAAAAAAAAAGGAGGGYARSLSTVTSWRAFNELVGGRACVYGQH*
</t>
  </si>
  <si>
    <t>C_1130024</t>
  </si>
  <si>
    <t xml:space="preserve">MPQPPPPRPAAPGCWSPAAATAEERAAAAAAALAAAAVAGGDCGAVVSLLRLVPCGRARAAEVDRVLVRLGRRGSVAG*
</t>
  </si>
  <si>
    <t>C_1130025</t>
  </si>
  <si>
    <t xml:space="preserve">MPLGWLAAAGGAPPAGSAAAAQLDLMTSFALQLWLPPLLSVAVAAAELRSQADHDIGMQEGGTQEARLPVPGGVMQWRPPQLLPLVAQMLTRVMAAQALLLSGPDGAGAGADAVSGVQSNQAAPAREAGSAAAGVAGAAGTAASGLVEAAAETEGARRLHARASWRSYLRPLWESDGVATWLLEWMLNELVAYTARALDNSESDSDSTGQGVDAAGQCGSADAALQPLALELLAAVACTRPHMAAALQHLAQPLLGAGLESHIDASAALSAAITAALEALAPAVADLAAAVRGSAWMQRLIGGQRWLLSPAEVQARLQALGIVLPDTRIGGGGGGGHGSNGRGSGSGSGSGSGSGGGSGGSGGDSGSGASAVLALGGGGSGSDCSSAGASSSSSSGSSSSSGSGRGGNGGRGGSEGGMSSGSRGGSCGAGGSEGGRSSLTWLCAHRRCSGLDGPDALIAPGGGKTCSRCQQLTYCCGACQLADWRQGRDKECAGMAAAAAAGPGTRQQGK*
</t>
  </si>
  <si>
    <t>C_1130026</t>
  </si>
  <si>
    <t xml:space="preserve">MWEWLVDIPAPANNEAAAEVLKKVVIGSCPPPEQHGGTMAAAGKQGAGKQGAGEEGAGEEEGGEEAEVSGGAVDALSAATSALHLSGTGAGAGGGAGGGGGGGMKHVAEAVTGQVKHAAEVAIDKVKHAAAAATSALHLGGGGGGGGGGGGQQPHATTSAAADKVRAHLLQKLCISCPHDGA*
</t>
  </si>
  <si>
    <t>C_1130027</t>
  </si>
  <si>
    <t xml:space="preserve">MSSWGRRDILEHYLSDKPLSNDVDRELLARQTQESGMSFLNSLHRSHQMVEPTAPNAAQFLHRRLLLTLPPP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VAEELVFGQDAVSSGATDDLRQATSMARHMVAECGMSAAIGPVYVAAMHDERHGGGGVSEATRQRVDAEVAAMLAEAKREVFRLLTEREQQQQQQDRSGHQQAWEGRQWGEQQQQQQYAGLRVAEYEGVSEDDVEPVLPRRQQEREAVEGQSLGWAQRQ*
</t>
  </si>
  <si>
    <t>C_1130028</t>
  </si>
  <si>
    <t xml:space="preserve">MFCPASAGAPPGYLFCRFFGLRHILAASDRTNGGLRRCHTCTFDADSCVVLCAYCTDTSGDPTPSEVSLELSHCRPAEGEIIADTDGYLMCRMAPNPPDTPMPPPEPPTYPPPPPPVVPVTLTGTVEVYTSHLHNSPNRTAPYMSYAVTFANESTGYSLKASFSLGSLANTADVQTGDRLSFKVTSAPPGGSGRRHLLSNCDEVTGLCFDPTAAEGNATASGKALYQTSSSGVQTWYKSQTSCDAPELYGWMRDALAQAQTNLGLASTTPYKRKVLFLPNRQACDWPGMASVGCDASCNTWINQMSNTNVDMQVLFQELGHNIGLQHATDTNFLYINVTSLPAYKPSWPANGQPFNRTNQLFVSYRVRQPAPGFDSGLTTDMSKKIYIHNFNATLRSPPRPDPGDAAMKTSLIAILGTRAGSVQGMDVNTAFRFDFGPLAGGRTSVNGLHIKPLSLDAASATLTVCYFAVAKESDAEGGCSNGIDDDCDGYADEADTDCGGVRSPPPAKSPPPPPPTKSPPPPPPVRSPPPPVKSPPPPKSPPPLKSPPPLKSPPPLKSPPPPAKSPVPLLTSPPPPLAAAVKSPPPPKPPKKRPPPPPGASGHHRRTQLLGQHQHQRRRIRAAV*
</t>
  </si>
  <si>
    <t>C_1130029</t>
  </si>
  <si>
    <t xml:space="preserve">MINGNGVEVIVVSDDDEDQQDDAAAAQQEQQLLQAIVNGGPGPSSSNNLPPAAEAAMARQQLAALKRQLKSTQHDLIMATRDAARWRQEADYQLACSTISNISKDHLDRLQAQQAAQQWGGEHPQQQAAQQAAAARAAAPMPAATAAMGRRQQHELQAAAAQVEAAAEAERQXXXXXXXXXXXXXXXXXALYPPARTGLAGARVLRRCXXXXXXXXXXXXXXXXXDVERLEAQVESLTAAKRQSALEAAASIRALQEELRQQEAAVASGRERRAAAEAASGALTAQVAALQEELRQQEEAAGAATAIAAGAAEAAALELLETRRQCEAAEAAAASAAAEAVERELAGFRLQLRAAAEQHRATTEALAGQVAALQEELRQQEEALGAATANAAAAAEAAALDLLAARQQLQDVRAAAAAVDVQVRNERSRVAELNGQVRQLQGVQVELRSQLATAQQRVTQLESEAEALHEDIRNAVRRALRQLQAAALETDAAAAELAQQAQEGVAQVEAEAQRMRQDAQQELQQQLQAAQTEVQAAAGLRAAEHQLTQQRDAAAQEEVAGLRAAQEQLTQQLQSAQQQLTQQQEAAQMEAAGLRAAQQELQGHLETAERLASTATENWRVVKNQMKAEQARAAELQARAAELQAQLAGVIERAKAEAETANVQRQALEAACDERAAVESLRGQLMAAGLVPAPVPPDTVQRVLDGAAGATAPNSAGGGSARRK*
</t>
  </si>
  <si>
    <t>C_1130030</t>
  </si>
  <si>
    <t xml:space="preserve">MSTAQELLVQQAAQQPPQLAQMQATAVQLRAELAARLQRQSEEVVRLQALLEAAQQPAAEQQRQQVTEQPTEQRQVLEEEDAAAVSSRRCQQELQQAAAAEVAAAAEAERLARRAAESRVAAAESRAAVAETRAAAAEGRAAEAEEQLAAQQAAAIDAALAAQRGVERLEAQVESLTAERQSALEAAASLRAAQAATNAAAEQQRSELAATSNALRAQVAALQEKLRQQEEAAGAATAIAAGAAEAAALELLEIRRQREAADAAASSAAEEAEGELAGFRSQLQAAQAELRIVRDSMAETEQEAQATLQAMQQRLSDAQEAHQQHQRQAEEASATATRQYRAALAGLKAALVEADALRAQLQAAEGQVCRESARVAELNGLVRGLQQGVQDAAAQQRQQQEEAAAAANRIRRAANNARKAAQARVAALQAQVEQLQQGSRDAAHDIQQLQQQLQQAAEHQHAAAAAAAEQLPEALAAADAARAAADKHPLAAALAPAEELDMLRAALEVAAQKQAEMAKAKAEAEMAVGLRRRAHRSLVDLTTEAVAKAKAAQAAAEERAAAREADVARLQLELGQAAAVQAPPQVAAIRAKVQRMESLLRERDAQLQELNAHLDAAAEAVRSANESAEAAWEMQETARAQNEAAQAEVDQLQAQLRRQEG*
</t>
  </si>
  <si>
    <t>C_11410001</t>
  </si>
  <si>
    <t xml:space="preserve">MAVLSYMLMMPPAVATTAAAAAAAAAAVAPGGAAAAGDGGRAAKRRKLSAAAAADSAAAAAGEAAGVSDAAATAAAGAGVRRLALGAVLATGRVAGAYRPTADVSGEQRAALAALTHSLLGEVRAEAAGAPAAAAAAGGGGGGLALGSSLALVALLDLEHRVITPHLEDVWSLLWRTATTADSDGAAAAAARSGSGGSTAGAAGGLEAAAAAAAAVLQRCVRAFSELRQLSTLLEGGGGGAAGGGGGTHR*
</t>
  </si>
  <si>
    <t>C_11440001</t>
  </si>
  <si>
    <t xml:space="preserve">MWDGYKRDPVRFTAGEKQTLTEEEVGLCKELESLLPSRASASVKDAKVSYGAIDAGGLLGPLAKALSGLSSKTKRSSLGSTGAVDVAAAPQPSPPMPPPMPQSSPGAIDKLAAAGAERVKALGDKKRTDAKKRKDERTAEAPAKVNG
</t>
  </si>
  <si>
    <t>C_11450001</t>
  </si>
  <si>
    <t xml:space="preserve">MVQETHATDTTALESCLRAAQGACLPWRHCLAASPAASPHSCGAAILARSRLSLPGCVLQLPSTDAAGRVVCWDWDVGHLRLRFVCVYAPTAVADKPAFFAGLHPHLATDRVLVVGGDWNCVTDASQEAAPSPSRAAGAPQLASLLAQFSLVDPWASKRGGAKGYTHPATPKPATPARLDRWYVSATAGPWVVDVARTYGAPGDHNGVLLTLSLPDLPHAHREQWRFPTYLLFHPSLRLELEQRLEAHVAANPVASTGDGACTQWEADKFFLREAATSIHRRHARQTRDGLHGVVLAADAAAALADRPGASAAQHAAAALADRPGASAAQRQAAAMANLAVREERAAAAAASHNARAALMEEHGERGTRWFHRQADEPAAGAQEPITHLKPVCTASQQQLLAAIDRKVPADLQAAAEGSGDGALSDAELMAALAGSANGKAPGSDGVPYELKELTDLVDHFAARSVHAEDASLVSHGNPLLLPKRETACLPYKDGGVNHVDLPAFLSALQAKTFALLAQPGRQPWKMLTRALLTHVRPDSATTWAWVYSDAPVPAGLPARLAAAVGHVRSAGVEQHPPQPATQPPAVPPQWRVSLDQRWVANAAGAVSYVHYTGRLLEPGPGVLPPAVDGAWQPACVLQHRKPRHLWTFEERAAYDAASPGDRAGAWPRAPYFLAPEAGVVVHPEHCRIAGVSLADYTVRDVRRAITAANPAAPPVPARPAAMPCPAPAQQAGDSGPQPAAQSRLAEREAEWQRAAAQLTTTAAQHFHNNP
</t>
  </si>
  <si>
    <t>C_11470001</t>
  </si>
  <si>
    <t xml:space="preserve">MDGGALMSGSGLPAPADRLFATLDPAVRRAWLPGAAAAGGAGGGGAGGGGGGGGGGGGGAVAVADTGHIG*
</t>
  </si>
  <si>
    <t>C_11480001</t>
  </si>
  <si>
    <t xml:space="preserve">MMKTPSKATTHQWTLQLSGWDLDRAHSGKNVLWWHQSVLQMYDILSFRTRHLSADAFCDAMMNSWERNGISRPSSVSATTLRQRMREALLLYMDCQNVIEDYPEDTITDWPRGALNSCPCCGDSVTCAAMAVDAGAGPAGGAMAAGVAAAAAVAGETVVGARAGPSGSGGVAGVDMAGAGPAGGAMATATVAMLGAAAVASAWLLTACSPEGSGPGPSCLHSDMPMRLWRMRERAKAVLSSARQRVDDLEAALAKEMSCEVEEVRQRLQQPAMEPVAGTGAGAGTGEGMGEGTAAGAGTGEGTAVGAGTGAGTDTGTGVSVSAAEYARCRLAIMKLQREDALDDSSDAVRLGLLFPGADAVPVWQRPVLIRSIKEQAAELEHKHGYDPVAWGPGSVLMQAALAALAESELAKLCDEVEDAVSDVVALGYVVKKLAGRRHQQQLAVKEERRARESVARLWGDLVSWSKVPRATSEELRSGLSAAGAMGKALKKQAFPWVPRHGRLGVPKLEARWRRAQEEIVRCTEELELITKESTCAVNYYTHRARLLTQAQCGVEERSSRGRLLGLHLAACNRMRGKIDVLCTVEAVND*
</t>
  </si>
  <si>
    <t>C_11490001</t>
  </si>
  <si>
    <t xml:space="preserve">ASITKCVRVRVYIVWCKRVRVSVCDSVCDAELCVPVCISVCVYVTRQNAPCRC*
</t>
  </si>
  <si>
    <t>C_11490002</t>
  </si>
  <si>
    <t xml:space="preserve">MDEAQYAALAAAGGGAYGYEAFDALVPPPQSHSPAAAAVGRGAAAGKGKAGAGGAAGGVGVGGGGGGGKGEDAAAEPELPECVSMREELLQAVSGLQLPPNFLDLIIDELGGPGQVAEMTGRKGRIVRVQPSGGGGGGGGGGGGGRQRFVYELRAKPDSNDMDSLNITEKDAFLRGSKRVAVISDAASTGISLHASRTARNQGIINHGGTPRTHKPPSGSRAAIAAAGRGRRASAATPGSNPGQGDDYYNSALPFDFDDPAVVAQHVAALHESCRGYCEQMQLELPSPKPGALASAGGGAGREEEAAGGGGGGKDGGGGDVRRFLNRLLGLRVEEQALMFAYYAAVLGAEIQKHLCGVMNH*
</t>
  </si>
  <si>
    <t>C_1140001</t>
  </si>
  <si>
    <t xml:space="preserve">MLARAACLLARSAEQAQLPQIMVRTFAAAAAAKTAPKAEMKLPVAPLQLSGTSGAIATLAWQVAAKENVLAKVQDELYQLVEVFKSHPEIRRLATDPFLPDAFRRKVVRDMFATKDVTEVTKRLVEALAEENSLSAIVQVTLAYEELMLAHKKEVHCTVVTAQPLDDAERAVFTKQAQAFVDPGFKLVMKEKVDRKLLGGFVLEFEDRLVDMSQAKKLEEFNNLVTIAAGERPEVSGGGAASVGKVLHTHVVLCSGRLACGAGAFCNVEPPGEAPGCGSCARAPEVAAAYVTS*
</t>
  </si>
  <si>
    <t>C_1140002</t>
  </si>
  <si>
    <t xml:space="preserve">MGVPAFYRWLSQKYPKIVKDCLEEFPELINGVEVPVDTSKPNPNGMEFDNLYLPAPTTENEVFVNIFDYIDRLFSIVRPRRVLFMAIDGVAPRAKMNQQRSRRFRAAQDLAEKEKEEERIRTEFEAEGIKVPKKERTETFDSNTITPGTPFMHRLSVALQYYIHTRLNNDPGWRGLEVFLSDSNVPGEGEHKAMAFVREQRGRPGWNANTRHCVYGLDADLIMLALATHEPHFVILREVIVQQAGPDPREQMRQQLAAKAEGGGPGGGKGGGEAEEGGNKPSIARKPYQFLLVSVLREYLALELKVPNLPFEFDPERVYDDFVFMCFFCGNDFLPHMPTLEIREGAIELMMRVYRQELAGLGGYLVHGAQPHLGRVEAFIRKIGAFEDIIFSKRMRELRRQRERVSRQKADDARRKGNKRKFSASDAAPSGRHISRELAAGHMKPLGRDAVAAEHAAAEAARKEAWREQQRAGGAGGGALPPPPSGPPPPLRQMDDAGANKSAAQRLRDRIAGKGKKAEAADKAEDAEAQPAEGAEGAEAKPESGGEGAAPPRQRRRKEGDADVSAEAEAAELPPAAVTEGGEPAPEAVGGADGTAAAEELGAEAAGAEAEVGEEVPEVAVTEEEALDVLAGHVGTDVESEFEVENAAAVSAAAADMKERLEELMKERSDRFDEMIVDEERIRLGEEGWKDRYYHEKLKVPTGPSQQRILNSIVQAYVEGLCWVMRYYYEGVASWRWFYPFHYAPFASDLVNLESLTIEFDQGAPFSPFNQLMGVLPAASAHALPKPFRKLFTDPDSPILDFYPSHFEVDMNGKRYAWQGVALLPFIDEARLVAATDALLHLLEPEEKFRNSTRLELEATYGSLPPEERHKSATLMDPAMSRGVHGYMMLCAGETQPSVVPVPMPGLGPDVLNNSVLCITYKLPPHIPHEPRIMPGTVVDTPILTEADRPIDQPLWHERGAGRGAPHNRDLSAPMVGDAGVRMLNFQLGYNGRGPPPVPRGPGGAPIHMHGNYGPQQGGYGGGPGGGGYGPPAAGGPPGRYGPPGYGGGGGGYGPPGGGGYPPSGGYGSAPGPGPYSGGGAPGGYGGPPGGYPPPGGGRGGYGGQPYPAPHHTGGGGYGAPPPGPGGYGGRGGPPLAAGGGGYGYPPGGGYGGAPPPQGGYGAPRPGAGNFFAGIRPTYPAPGGVGAPGGGAPTGYGAPMQPVHARPPPPQQQGPPPGYGNNPYTALQRPRDPRGSGRY*
</t>
  </si>
  <si>
    <t>C_1140003</t>
  </si>
  <si>
    <t xml:space="preserve">MGEPAGGEAPLLASQGIRSGAGGGGGGGGGGVGSGSFPRSRQHSAGLGRRRGSEEAGATGGGACGTGTGGPASLPAGGGPSLSALRQALQLAAYPSLVRTANTANATLSGMRGGTGGSRGRWALGTGQGQGHCSGPAPCSTEYGGSLPLPRLPEGVTAGGDGTATTTAPDAEGALAALFDRGSVSFCIGPNAVRAVRRVMGPNAATAPAGPRVGTAPSSGMPRGGSTGAATVGAIIAQATRAAAAVRAAALTAAAAAAAEAAMTSSSGVASKMHGARAPSGSELSRVQPEAGASVAYGGGGWATAARDGGELPSPATMAPGKARAGPAAPSGSGADAAAVQAAAAEAEAAAGCERVPLGRAAATMAAAGSADTAAAAATGAHAPAVAAGIASANASVSKAGPSPRTSHISTHDAPAFEAVSASHLAAARASGGPAAIAAATAFGRRTAGAGGTGAAASVGGHRSSTGSAAGAAAAAAGKQPPSTGGGMLAVRGGAGGGGSGSRVRSLQQPRKAASLLLGPSSILRTGKASSTCGSPAAPQSRPVPLGAELAEALNTSTFGRHRYRAPARRCTTFGAATGGGVAAAATALLLPRSVADGSERNSNADSVRLSPVGGVTRPADHCSMPQPHLTLEYGGWDQASSPLQAPGGAGGVAAGAMGAAMGTVVGASAGATVGREPGAALAAARASTPPFGPARLGTGHHYHHHQSQKLLQFPSRSSPQLPAELPRHHTGDHNAHGSNNRLAQEADSPDAYFLGSNAQLQLQTLQLHTLNTSVGDPAGVSVDGVAGWTSSHAGRVSAVDGRLTADGAAAGMGDFPMASSTYHALQSMDVMPAPRSLQANVQSALQVSGGGGGGPRVYSHLALGTGVSAYVSSGGTTGGTGAMPSPAALQIGPAGGSVMGGAAANAGIVSGPNSAVGMGALPRLLDMTFKTTMARVPSRARTPGGASGQGPSNVHSGDLFSSGQLLLSSSYGATRAVHPAAGGSVAGPRASDGDSPTGGTAPLDPIHSGRLVLHWEAVNDDNSTDDNAIDLGGPAAQPGPGQQPDAELVGALLSDINSGDVEQAAAPGDDGGGADDVVVLLQPPQPPPQSQPVAAGEWGVNTGGGQLRSSRREPGGGLPHVHHFFRSNTAPLVGQSPYSGSTPSIPGGAHADGTTAGGGGGNSTGLPPRKRTLAASAAGSKAAAAAAAAAAAAAAAAAGPQSSAAGSVSIGARTGGGPADSLCVASQVSGHRDLGAPGGVAAAAGGASSLTLGHSGPMSGAIDDSAGAVIALATATLADAEAGSAQPVASSPAAAAAPAAALQVAAPLAHQSDVAEAGLAVVDMHGGAGASVTAGGVAATDMATATAAAAQEASREHAGEALTMEVWHEVVVSGLTHPITGEKLILVTQHDVSARVWAEQQLARVMEAEHALLEVRALLEHIAIMAAAPADAVARDSTVQEAAAAAAANAAPSSARPQTLESVTAEASAAALEAGLGASGIRSGAGGGRMPGGGMMGPPGKALAGGANAAMPITGDGLLHLATNHTAVSILFCDIQNDLFTRLDALLDAFGVYKVETIGDCYMVAGGLMKVDEETGAVTVRSDDVDPLHAYRTVQFAKALLRAAASVRLPTTGEPVKLRVGIHSGSAMSGVVGTRMPRFCLFGDTVNTASRMESTGEAGAIHVSKAVFDLVPGEDWEPTGGVQAKGKGVLETYKLRPR*
</t>
  </si>
  <si>
    <t xml:space="preserve">MLAVRTNVNPAKSAKRFSRTLAPAPRAMACSEACTAAGAPVVSDYEPKGTFTKAGSTDVYHSGSGALGVVIVPDIFGFGHKQVADRFADAGFNVCAIDPFHGKPWTKDRFPPKPEHDFMGWLSREASWDKLKPQIDAAVAKLKEGGASKFGCIGFCWGVSIAMQAGQDGHTFSGVGGAHPALFGHDADFAEKVQCPVVLLPAQGDADTGPVQKVLDKRPYGSKCVYQRFDDQTHGFVAARGDWTKPEVAAAAGKAIGIMTDFLKHALGQH*
</t>
  </si>
  <si>
    <t>C_1140005</t>
  </si>
  <si>
    <t xml:space="preserve">MTSAYPPSSAPPTVSWAACYSAMNRNSTMLLLIAQVADRFADAGFNVCVMDPFHGNPWPMDKFPPKPEHDFQGWLTREAGWGKMRPHVHDVVAKLKEGGASKFGCIGFCWGVSIAMQAGQETTFSGVGGAHPALFGHDLDYTEKVQCPVVLLPAQGDADTAPIKKILDRRPYGSKCVYQRFDDQTHGFVAARGDWTKPEVAAAAGKAIGIMADFLKHAMTDPPAEASKNCGGGAAAAVVEHGHGHHGTRNANHPGHGHHGIGHGVGHKRNI*
</t>
  </si>
  <si>
    <t xml:space="preserve">MPPVKAPVADAPASPALSALSKASYALFLEAAAGTGGKGCFLSPMSIIYALTLALNGAGPKTSTHSELLAAIAGGAENAANLGEGDLNSELGRTMTLLNGAGAGAAEGSASRMVLANSVWTHRGTTLRKEYVDAMQSLFDATAREAVNGAKDVNAWVEGVTKGMIKDLVQTDQWDAILANAIYFKGFWTHAFKKEDTFPGEFTTGAKATKEVPFMCKNFEAQDRITAVRKEGLYDAVALPYKGDAFSAIALLPAVGVAMEAALKDWGSGPQELRPVGKCFVKLPKFKVESQLSLKTVLHKLGVKQAFGGSADFSRLSDTKMFVSDVVHKAVVEVDEEGTVAAAATAVMMLRCALPMPTPEFIFNRPFAFIIMHTPTGLPAFVGTVNDPSQ*
</t>
  </si>
  <si>
    <t xml:space="preserve">MKKTRKFAEVKRMLNPKDAEPPAKRQKTEKKEDEVRHVEKVSSALFFRYNTQLGPPYQVLVDTNFINFSIKNKIDLVRGMVDCLYAECKPCITDCVLAELEKLGQKYRVALKVAKDPRVERLPCTHKGTYADDCICQRVQQHRCYIVATCDRDLRRRIRKDFAELGQQLASVVSPSRQKVAWEGTGGGGGGGSVAGSGIAAAAPPPAPGSWAAVAAAQSHPQQQYHHQHSSSLPGAGPGASGSGGKDTAGRDSVNNPWKDKVNWSERFTPPHPQQHQGHSHVRGDGASRSGGGGSTGGGGAAAASGGTSAASSPAFRLGTAPPPPRLETYSAADSVGSGGYGGYGGYGGGGAANGHSGSGGSGTLSPMGAAASPRDALYAKMLSSPSRKLSPAEVRRASEERQARAEKARQAMVEERLARLERAAASRQSAKSVVEERAGAIAARVEGKIARSAELRQAHLAGRVQKAVEETKKVAEVAFINQMLEQDKKMALQARAACGMRRACVAERREQLADRQRRKLAAQAKLEEERRAAASAREAASRAARAAAAQAAEARQRQRDVLSLRIEERLREAAGRRAQHLELIKERAALGKDLYERRTLDGTVPSPRSPQGGRPTRPPSPEVSSSGASALQLHLGAGGGGGGGSGSGSGGGRPATPPGGAGSSTRILHGRVSSPSGLASPSNGLLATPSVSSLPDGAGSSSSHPPPLASPQQPQQQLLQLQPAGSPLRSSDRSITLSSDAKRRLKGMRRRAAKILERLQRATPGFSEPPAVASLLEAGDGQQLVAAWSELGLALHAARPSGLLGALTQLLTAPAAAATPHPPQTSVQLMELLALLVTSSTHNAAWMLARGSGGGVGGGAAAAAAASSSGSSSAAAAPAGTEGGGGGGSGGGEAAPPAEGGAAAALSGLTLACLCRTPFPNQPGLQAQQEELVAYIVACGLIHRSTELFSLFDTPPGASDTAPIPGYVLQCLALLEALAGGPGRRSSAAALTAHKRWRPPAANGAAIALAFQETSMAGLPSLLTAVLLRAAPSCTPAEARPERLPPNFVEVAACVMRTLNNIARLDLLAGQTSLGAXXXXXXXXXXXXXXXXXSGGGGSAAAGGSLGGAPPLGGMGGSAGGAPPPPLSSFAAPPPPPHTGLVQLLNEVLLLIGHYGVLHSSNQDVLLWGKSPTLLQRLAEVPFVYWVEQQLHQVGVEVGVEVEVLMPTLVSVCYGSERACATLAQHMDLHLLQAYLQARGGGGGGSCSAAGEGEGEEAVRSPDTDTDRALDELDLDLYDEQRVAEQDAATSESTLR*
</t>
  </si>
  <si>
    <t>C_1140008</t>
  </si>
  <si>
    <t xml:space="preserve">MPXXXXXXXXXXXXXXXXXXXXXXXXXXXXXXXXXXXXXXXXXXXXXXXXXXXXXXXXXXXXXXXXXXXXXXXXXXXXXXXXXXXXXXXXXXXXXXXXXXXXXXXXXXXXXXXXXXXXXXXXXHQQHAYTPYGYPTSTLASPPGTATVTSPPRGGGGGGGAPGAAWGAPSAAAGGPGPSPGFATGSFAGGSLGRASPMRSPGLGLGLGLAGGAGLTQAWGPGGAGATGGAGGVAASLRETFLAATAPQRPAAHVAPYGLPSTADEAASWTSKYLRGNEGLRELVNTLLELAYVAPHRRAESLQAGKSHVSVHVACGHGSEASLVGSKEEQLRSKLLDIRVRGALGWAFELTLRPSSDAVLWDKYGDIAPAVQDNWFVLGAILKDQFGVVLEEDPAGRPTCAACRRTCLAVTLNKIF*
</t>
  </si>
  <si>
    <t>C_1140009</t>
  </si>
  <si>
    <t xml:space="preserve">MLSTQPLSAGPTSRSTARSTSLRNGTAGLRRVQRVQLRAVAVQAGSSPNGTGASPPAAVPAVKDYRVSLFDAMKFNGPAPELINGRLAMLGLVAGAWEEAHGAGQTFAQQAAQLPLAELLLLGVWVYASLVPILKGAKMEAFGMFTPRAEITNGRAAMLALGVLLLLEDKAGVPFF*
</t>
  </si>
  <si>
    <t>C_1140010</t>
  </si>
  <si>
    <t xml:space="preserve">MVPRAGVPRPAAKGTILIRDISHLATQNDALGEIADAAIFIRDNVIEWVGKTADLPLDMSEADRVISGKGHVFMPGMVNTHAHMFQSLNRCMAQDQQLHGWLKTLYPVWSRHTADSVYISTQVAIAELLLSGCTTSSDHLYMFPNDVTLDDTIRAARSLGLRFHPVRGGMSAGVSKGGIAPDSVVEEEPAILADMERCIKEFHDNSKYSMLRMSLGPSSQKTVTHDLMISSARLARKHPGVRLHTHLAENEEDITYTHKMYGYRFGEYIQAVEWDKCDCWFAHCVKLNESERALFSQRGIGVAHCPSSNTRLASGIAPVRAMLDQGVNVGLGVDGACSSDAASILAEARLALLLQRAGGDPRGLGVREALRMATRGGAVNLGRGEVLGQVAPGFAADVVGFKYEGKVAYAGAGVDPVASLLLCAPTSGVVNWSIIDGHVVVKEGVLMAADLGQGEGADAGEREFDVAAMCAAADKFCGELTAGVAEASLGKQ*
</t>
  </si>
  <si>
    <t>C_1140011</t>
  </si>
  <si>
    <t xml:space="preserve">MGRIKAARSWQQLQTLVDAHARSMNHLHVSAVVTHMAQLHASSSSGSGRGDGLVRRRLELSRPPQGHHIALGGRDSYNSSKPGKPALAAEAAAATARFAASQQPGDLPPLRQPLAAGPHHQQQHHHQQQHYQQARRMGVAASSSVYESREAFMRRLERAVLAHLHQFRGRQLANTLWAVAKLGYRPSRQWLDAVLTASRVELQQQLRQGDTGSGQQGVGFEPQHLANTLYALAILGVTPSGDWLNLFFAAVDRQLRGFGPAELAHLCYAGGRLKLSPGRRLLGGFMHHSGLHMDRYGIRELSLLLYGLVHMGATVDNYDWMRGFRIRTMEVVISSGALPTGRLEQLVPRLNLPLAAAVAEQLASAQDDEAVDGGGRHGQRGRGARRGRRRAGDAARAAQAAMVVQYLPTVLLCMGTAGYFPPPVFLEVVLGALGSGCSSSGSGTDGAGAAWRAGTPPRALGPVGLNSVMLALAYMKYRPHPRWFAGLWRAVMNSLDSFDPQQTSNVLWAAAQLQHGPGADPRLLPRRDVGRLLRAVASRLPEHSDSEVLAALQAAALIRGQGRMFQDQPYQLHERQEELQQQALQGAAAASSGLGPGLAPLQQAVRRPEVEVGAGAAFPRRDWLELMETELYGRLHQLKPSELGAALQHFAALGHRPNRLWMARWAEVAAPAVATATDDAVAVANGGLLRSHGLSFEQLCRMTHAAARLGFRPTAPLRSALLQATGTYLAVIVAADAAAAAGPASETQLAQSGRLERMVGAGSMSWLLWALALLDVRPSDEWMASYMGAMAAVMRREAQQGASKAAEEEAEQEGAGVLGAGAGAAAWAAAGAQGEGFSARQLSLVVWALARLRYDPGPEWMQLFVERSQPLVVTPASVAAAAVPAVVSVSVQAVAAASVVPVVTAAQEPDAVAHAAAATAGAAEANPAEAAPVEVHAVSEGHEEAQGTASPRVAATVAPVVAAATAAAGGAATELASQSVPKSSSPSSPSTASRAGAASSASSSSQSSSSSSRSSTGKGGAGSKGMGGFKPVLDFSRVILQGLTAWAATQISGADKQASAGGGARASDPAGDDLEAAAAGRKRGGLARKKI*
</t>
  </si>
  <si>
    <t>C_1140012</t>
  </si>
  <si>
    <t xml:space="preserve">MPPPRQLPARDPRRASPPWAPHPTARSRAPVQPAAARNTTSCCPRSSSCACRAPPPPSIPRVPSHVLRSCLQPPPRGPRPRLPPTAPYPP
</t>
  </si>
  <si>
    <t>C_1140013</t>
  </si>
  <si>
    <t xml:space="preserve">MLEDAVRRVRQLAAESGDRSLNTKIGCFGFGWGGMVALMAGRKAASDLGGSLFYGVGAGNPDLGAAEAAGLDAAWFKAIKCPVVVLYAKAELPVMRLMEMNAELRMTFGAGGSLVQPTDTEATGVVTRGDWTQPETAAAAGRVVESMTGWLNKHFEGEKI*
</t>
  </si>
  <si>
    <t>C_1140014</t>
  </si>
  <si>
    <t xml:space="preserve">MLQGPVMLSPLHCPRPAHLASARAVQRPRKSALVVDDLAVNRLILGTILHKLGFEVLEAENGNQCVDVYSKAHRDIVCVFLDLQMPVADGWAATKGMRELDAARARSGSEQQLQVPVVVCTASCLDDLVEGGETVAQRALTLGANGAVRKPLTTKAVLALLDEYAPRWRSTMEQQQQHAAVGGSSPMSPDAAAAPSARAHGGTGGRFLQLGGSGGPLDGRTLVFCTSRDLAMNGGTNPTSAAGLRQQARQHAQQLLLKRCGRSHRDLSRTRPECLDGDSGSAAASVHATATALQRRMSFDVAAMSWMMAARRSTSPGYSRASGMALPAHLAVTAAALG*
</t>
  </si>
  <si>
    <t>C_1140015</t>
  </si>
  <si>
    <t xml:space="preserve">MQRVAAAVPLSRRTLLALASMAVAVAAQQLGPASTARAEEASAVAASTSGAEQAAAPGPLTQYNNTAQKYQLLVPASWESKGKAGADALFEDPARRSTSVGVTVNPVKVASIDKFGSLAEVGDKLLEAEKKKESTLAVSLVSSSERQGGAGAKLYEYEYELDSTRGRKRILNTVTIFNSRLYILNAAYKCEKEACGEESLAGVQLLRRVAATFDVQP*
</t>
  </si>
  <si>
    <t>C_1140016</t>
  </si>
  <si>
    <t xml:space="preserve">MKKPRVIFGYLSEKDWAFIEFLCFTHASWRYVVSMAQVRVDGGNRDPREERAGGKLAARPTGYRIDLVVFAESRWLREMGSICEVVDLNENYPFVASYHFLADQRAADLITHNYGYAMKTDFDCFITATLIHHFPLQFETGRMHYTPLPGTSERLRRVAQDLGLQHRGRHDVGPTWYGDAHTLVSLARASLPVVYHLLDEEFEANADGSWRQNWVAGEGWPLWSKDMAVMYAPDIVLNHLVENFDISTKYDVHGDTERYTFSLYHIHCQHGDGNFSKFEFFKHKYDDRDVTGGLDFHLVKDYALWLAVSTWRHVMAMQQGQQQGQQQGQQQGSWR*
</t>
  </si>
  <si>
    <t>C_1140017</t>
  </si>
  <si>
    <t xml:space="preserve">MKESMGGAVAVEVPETGLVQQPATTTRPHPSAVAPAVSAGAETTATARFSTTSTEAALGPTAAATTIIPTTATTTTTTTSHPKVVPKAASQKVVRKSWRHGVRKAVRILRRMGVMPTDAVKDLMRYDPAAASAVVAGTAVADKVVVPHSVGQFLKAINTCIAKGQLFAFCLLSEPACRAQQPAIDRAVSDLVAKGVTVIAVVAGADFAQRARLASKEYCSRKLPALGAALDMQAQFGMDVAVASLLPGAYARKDFVPPRLPCFAFGGLHQHSDVAWEANAPVAYVNTADIDTETWALSAAMRVLPLSVPAPLQDVAWVCREQLHQLSCLKAKLQLGGQQQDGEIALSSAGPAAAARAAMAVAEAAESKAASAASSAVSTEQPPRAYLPASLSHLVPTSVVDFLRRNARATAAGKLLAVIRVSEDAWQKHEASIRAALGAASAGSVWAEPVLLPLSLGSSCGIAPVGSRSLVPAALPALYAGGGGYLAEHWSAEADLLSGQAPAVGLTDMRQVIDLHAMRQRAWLRRHEVPE*
</t>
  </si>
  <si>
    <t>C_1140018</t>
  </si>
  <si>
    <t xml:space="preserve">MQAGLRTQSASFSAGATLPPFVCPVVSFASVHHHIASTPPLFDGLACFGRQRHGARAVTVAAAEGGGTGGGSGAAGRGGGGGSHGDGGDNNGSGNQRPGRRRWGLPALLGAGAFCYLGGLWVVASVWDAWLDATSPRVDMSAASVSVIIPAINEERVIGDTVRQVLREWDPPPLEVIVADGGSTDGTVEAARKAGARIVRCGRGRGLQMNAGAAAAAGQLLLFLHADTLLPVDAVACVREDFSIPRTVLVGFQPLIIDGGRPMWFSTFNNWAKTYYGPMLLRPASYVRGLRIMFGDQGLCCRAADFRAVGCYRAALPLMEDAELCLDLHNAGPLQGHGHSRSGSGCGARGRVRMRQDRAAATSGRRIAAWGELRANCIFAYIALLWLGGAAPEELRAVQRRLYHDIR*
</t>
  </si>
  <si>
    <t>C_1140019</t>
  </si>
  <si>
    <t xml:space="preserve">MTSSNQGGGCGAIAAAGVGGRVGLAQLQALSFRAPAPPAGTGAAAAGGGGGGILHAGYHTFTWDKDATVRAAAAAAASAAADAIARASRIAAEAKLEARAAAAVAAADNAAAGLPASSPKAEAPPEVVSAAQGDQACTADNSAPAAVVFGRDSSNAAAARRPAAATASIAAAAVPPPAVIVAPAGTVGGRNLSTAAAAAPGPTLLQLLQAASASLDGTRCSISHEAAAGGSPRAGAVAAAAGGRRGVRPPAESLLETGDADDLVGFVESWLGQEATSGGGGHDASSPGGEQRDHQQQRQQQQQQQQQPDMGDQGDDPVVFYSHMLNSDPTADNYCFQQAAAGDARDAEVEGQQQVVQEPAAMTGQGHEAAAKEAAGNSAASSSTAAAVGSGAAALGSAAGGGGASQCSLMFSTAEAAVATSSLMLTSQNGAPGGAAATGSALPAGVETLTTSTDAFGLLDAAQRPDTLCRSSARAHHQK*
</t>
  </si>
  <si>
    <t>C_1140020</t>
  </si>
  <si>
    <t xml:space="preserve">MQAIFPAHVLEHIAIMAAAAASGGEPAAYYAACSGSPSAALHLRPEGAGGGCHHGGSASQQKQQLQQQHQQRQARASSLQGIIAAATSAAAAAGLCPPPLLRLPGRTPQSPSNDLFTRLDALLDAFGVYKVETIGDCYMVAGGLMKVDEETGAVTVRSDDVDPLHAYRTVQFAKALLRAAASVQLPTTGEPVKLRVGIHSGSAMSGVVGTRMPRFCLFGDTVNTASRMESTGEAGAIHVSKAVFDLVPGEEWEPTGGVQAKGKGTLESFLLKPAL*
</t>
  </si>
  <si>
    <t>C_1140021</t>
  </si>
  <si>
    <t xml:space="preserve">CKLPSKPPATHKPGRAPLNPPSLAPCCGLPHAPPATHKPGRAPLNPPSLAPCCGLPHAPPATHKPGRAPLNPPSLAPCCGLPHAV
</t>
  </si>
  <si>
    <t>C_1140022</t>
  </si>
  <si>
    <t xml:space="preserve">MHVAAVQGLATAAVQGLATAAVQGLATAAVQGLATAAVQGLATAAVQSPATAAVQGLATAAAALGLGPAVVTCMCVVEGAGKAT*
</t>
  </si>
  <si>
    <t>C_1140023</t>
  </si>
  <si>
    <t xml:space="preserve">MGLLAGLDPDTLSSIPPALLQRLQQLEEERDELAGRLLESDAELSSLRSNYQQLSQTHASNQTWLNQLMAQQMENLERRQRRKRALAAMAAARAAGAAAGGAAAGASLGQPQVVSLAPIMSGLLDSTVLETGDFDFTGEVDSVLLDQEELAAVAATAAAAGVGGSAGAAAGEAGSLGASPLKAPPLATKLAAAAGAGADKGTAAPVDVMALAAAEAVSPPGRSKAGKALEHPRELAAKPAPAAAATDSSAAATQAAGEQKQEKGGKQKEDGRKDNKAPTATEAQAKESATPAAAAAGEASAGASPPVSKTEVASSQAPAVEDRNGDAAPKGKSEAAATRTSKIATAKEASTEAANAPRAVAKAAAIKTATGGGRKGGSATLVFALLVVVALAAGGVYVFLGGRLSPTSGLSAAPAAVKVDSIGDVTDAHSEPPAVAPEPAADDPATNGAGAAESTSDAAGLMPEAAVKADHMGFVDVYDSDDEYEDSDDDRDEAAAAAAAVAAAAAALDAGENVRFATLVSAPAAFTPGQYWCADGAWCEADAAVWELLRAGLAEVAEAAGQPGAAVALPQPSCESLRALATSLSATDAELASAGKQPAAAAACTAGSGRSGAGECRLPPSKTAGSPYPVDARAEVVKLGMGELEKRWRQLQRTLERLAGEGDAREGSAAAQPPVDPAVQAVASWALSHLLPAVAPMVRSVVDDDELPESLKRAHKAASDVARVCSESGPQLSAAALGRLEAQLNDMTNIALVHVDGGGAAAVEARLDDAARCLAWIAPRAEAEACRLRCSPRGRLVGALGRLGIPRALLDGALTLGRSGLDERDGVWRQEQPPGEEASAEEVEAWLRSTQHLADWVEAALAAKEGGSGAGGEAGIGNAGGGVWQPLLSAIGAALHEGAAAASEAVRAVAEAGDWRRLQLALALEAEGAQRLPGAGLRSLGVEMRAVQATAGGGAAAAVQGLAAAVRRIRADVLDLAAAVAVVRERCLVAAEGVLKYRQAGVA*
</t>
  </si>
  <si>
    <t>C_1140024</t>
  </si>
  <si>
    <t xml:space="preserve">MRSSSSGGPGSEPDAGSLEYFLSGFPSLQHLTILAGNGGAPVDENARPPGEANPNTASLAMAEPFGVALAAQQLLGLDRPRGATPVPELLAGGARAGGGGTGAYGNGSQASPSGHPRLTSLELRMHPAVWRVLSGSEPDQFLHRLTAVYPTVESLTLHVAAPMPPPASPMAAAAAAAAAGPLPPCARVSVAALSALPALTSLRLAGPILVEGLAELTQLQSLSLEGVSPGSVQGSLGVLTGLTCLRFAETHHRPMAQDASAIPPTRNKGVTAAAMLHMQMHVPRAVPNQAPTLRALHLPDVTVGPMEWPALLRLCPLLQELEVASALPPRKELVPQALPEGHRPPRPSAAAAQAAAAAAMASGASGSVPDWFVRATAGDEAVLSHGTNSGSSARNVRNGDGSLDSGPKNGADEVRGQHGGAAAGGGCPFATAFGGSGGSGGGTAAAGKAAGPPGKSAVAGLLTLRGVNRLVMWHYMGPHDMMLLLQHMPDVQELHAPLMMEDPPHVPAAMLRPAAVAMLRPLIDTIRHMRSVRLDVSCDPAAVTGQLAVVFLMESGLAEIRGMHRLALNVWVAAEAQLGALVVLAQLRSLDLTLGKQEQESELSVLTRLTRLSYLSLRITPGVWNEIQGRTGRVSAGAALRLAMSFAAGQTLLLVADVHREICEDEAISLVKSVEMTAGEPGAAWAVSAWVEETAECIGIGFGPGGGGSATMGGGGGGGGGGGGDGVVLRVVWTPELVRRLLGVVATVEGGQCGGLAVSFMSLEEERLGRVLGS*
</t>
  </si>
  <si>
    <t>C_1140025</t>
  </si>
  <si>
    <t xml:space="preserve">MKMTRPALGLVFALALLLWPSPGSSEAPSADGGKGTHHKKGLNLFHMGEDALSWDSMELARLRNLHGRNFDSAEEFLSNATLAEYLGLHQIHSLHLPVPLNVVLVGFAGDGNGGVNVSQHELNEWFQHLDHVLPHTRIDRSELTCQEDGQCAGLVHGRFHPTPMPSHVHLNFTCNVVLVKRRNVVDAFERAIAAFSRPVDPAVATGLQQVDASKMEAFVDHFVSGLGLEGSYSMIVINPTWHVDEPVYGYRMGVSAEELQVLKGQADRLRTVMAAIRSPEPVLPGHSPSSSWNGHAWPHGNSVAGKFAQKDATWDSERWVNSVVSYIRQEEMWRRGLLDAAGKERGGSALVQAARLLSRPGSFMGGILRKDLLDPWDEAAEQVHSTFHSSHPAEDCLVNTWVGSAGRWLLVDLTAGGKDWGPALGGDGVVHHSTLPKVHELFGEVKRKKDHVRQLAQHPGSTDLQLNEALSQARASRIPSVANRHHHSWLLKRQAVRRAAAAPNAPALDPVTKQQEEEEERAWRVQHQAELDLLEEWALRYCNGQEHAPLACGTWKDEAVALRSGLNKLHGTAGAEATYELFRDHKWEIFGGERDLVELDPSLYDEEEISRDTLLGELAGVLSRAIRHVVAPPTAAWLGRRVVAAPSPSAAPPASAHPHAHAPAPGPRHTTAPPFAYQVNFQIYLISDNTRQLQNSNSPGATPVTANFDVEAYKAAVDTLRMYNQNFKFSVTRMGLHDNPSLAAALAAATRTTLQEVPSSEDFFDSEMERVYVDSRELADMLRRHFPPTRHQLKQLEAAGSRAQRITLTSPTRDVPVYVLQLARDVAVLLDXXXXXXXXXXXXXXXXXXLKGLV*
</t>
  </si>
  <si>
    <t>C_1140026</t>
  </si>
  <si>
    <t xml:space="preserve">MRCAVRLLNRNESGLRCALKYRLDVAREYTGRYDLGAGVYQLYGTDVPTAADGAVAAAAAGGGEGGGGGGGGLLAGSAAGSXXXXXXXXXXXXXXXXXXXXXXXXXXXXXXXXXXXXXXXXXXXXXXXXXXXXXXXXXXXXXXXXXXXXXXXXXXXPTAPPSCAIWTRAPA*
</t>
  </si>
  <si>
    <t>C_1140027</t>
  </si>
  <si>
    <t xml:space="preserve">MIIFLAQNNVDHGLILDYLQAKESNSTTQLNTEMVQLQGELNTERQRGEKEVVRLQGELNLERERGDKEVVRLKGELQLMTAQYLQLKGKLDMRGLMGETTGSNELRSTFKTQ*
</t>
  </si>
  <si>
    <t xml:space="preserve">MASSSLARAWAPWLFLAVLTIALDVAAAVDDSPLLNSGRTLAQAVSSQSKCTWIQGSCYVNDNFALSLSGNPTTDTSKLLANTAARNYACDSLSIESACKASASCVWLSSSSKCLLAYAATTTNARGKLYCSGSLIDTAVTCATLPATSCAGDCIAGDSGSVGGFLTASSLDDQALEESATHLALALGATYTGEAGTDSCKAKWLTNTTLVKSLSTANAISSTTTDGGLMRLLAPLFVPDLIGSCSPATKVAAAAKACAAATTRTACAAATTCYWAADPASNNTETAGKCDLSVHAYITMGTIDTTNDPCSTQPW*
</t>
  </si>
  <si>
    <t>C_1140029</t>
  </si>
  <si>
    <t xml:space="preserve">MNSPAGSIGAGSGISRTPAGATPVAAVNARKRGHEAAGASTPALKAPAAATGSPAAKPGLFGRRPAAAPKHSGVAAVKAAELLQCEGSALSLTLPTSLGQDAAGAGAEDDLAGESLESYLENDPALNSWLAATKDVTAPSPSGSAAAGGGGGGALPRQSSDELLQPLAAAMAAGAGAGASLLDDADDLDMDTEMNMMLHDAAAPVAAAAAAAAATAMGGPTAQAMSPGAPKVSAGGISNASDGLDDAAMAGIAAEAAAAVAATGGASCGAGNGSRGAPQLSSEEMWRSVKREASGFAMLTSDGGGDAKEMELEQAQQQQQEVELEQQRQQQAQQVQAHLQEQQDEAAAAAVAAAAAAAVAAASPSALDRALSQPRHGPGAHALDVFSDMDSDPNTPQHGAEAEAEGGEEAEEQLLAAEAEAAAAVVVGSGSAATTPTAGSRPADELAFAAPEAAAAAAVAVAATAAVASSTADAEGAAAGGGGVRPLQHQSSTASSSGFDAAVAFEAAMISRQLGGSSAAGGSSFGARGGSESGNGARPSGARAAAYASVEEGDEELAAASPSGAAPGVAAVAAEEVELQVADEVELQVADVVEATVDGAVVAARPDAEPQAAEAAPAAAAAEVQEDLEMPDAASVAPAVHTAAPVAGSSAEQASAPAQVGAMEVQPHAAGDVVMGDVVPGAAAAATGAVALGAASTGAGEDRESDGDGAVPAELPHKASPFAGAAVAAAAAATAAAAALAATASQHHEDGLAEAPVPAADGGLEATAARKRARLLSSSSSAGPVAEGLEGGSGPAAMDAAAASVHSGGGGTGSAVGSPLMGRTASAGGVGSPAAERLASDASLASHGSAFASPVAMAAASAAIESSSAVGNGLTRVSPESMPSDTFSLNIDEIGSRMNSAAGGPPPRAALTPRSWGGSATSTIGGGSAVVTAAASSPRVSHQQTSASGEAGVGSPVPSKPPLATTPPKATPPAAAAAAPAAHSGDGQPEQLLQAWQVLAPVATGASDGVEVELSPSAAAGRAALGARTSMRSIRSMSSRLSRVSSRRDEEGEQHDSVGGSPAAAVAAASAAAATAALGSAAHGATEGTATPAAAAASNGVTLPAQQQQSDSSPFLGGAAAAAAAVAATAAGAAFGGGASRPAAASMGGAVRRPHDIDDEDEEHLVPAWKMLRPVTDSGEAATAAAGASGASAAGGASTSGSTSGGVAPLLGRLGSRRSLRNIPLSSGSSRLQRSTSRSTSLSGVVGEAGAGVGVGKSAPMGAAARRAALGDDGSDDDDGVPLPPAWKVLGNSASGEAAVNVTPEAVAAARGVPLGSQPSFRSGRTGSSRLHRASATDADDFSFANASGGGAPGAVATCTGPLNMDSDGTLNAPLGLAASGRTRSRTLPGSISAGAAALLAANASHDSSDNSGSNSLMAAGNFASAAVAALAPSPRAGGGGGPPSAGQVLVPGPALVLRSPVPSMTRGVAGVSGGSSFRRSSVAMDGAAAAAAAAAAAAALGTVSESGSVPGPAAAAMLAARVLPVAMPVANVSQSGDVGTGSAGAGTPSAANMLASMRSSSRLSRMSSGIPEDLLAELKLQAQAAVGHLQGAPTGEEGGVLQTDGLSSVDDEEARLPPGVHMHTSSGAASLHHHHSPHQPAAAAATPAAGDGAGGVVHAWKHTTASGGSITAAGGVISAAARDTLGGPPPARPARLSGSGVAKPAGLQLSRRTGDEDDEEVLEPAWKVLGPAAASGDAGSAGGAGSSQGGAAAAGGLTPASQLSTPGSARRSLKSMRSNSLGSSRLSRMTSQISDVGLEDIVEEGAGNANGAAAAAAAEQADSASGHSGNMPERVSSGRAPPPAPSAGAARIGAPVGSTGSLGQLGSDAAAAAATAGVKQPPAAASAPEPEEEPLVPAWKVLAPRRSGDGTAGGAGSAAGATPVEAVAAGLSPSGSAPGMLRQASLRSMRSGSLGHSRLSRMTSGSGAIEEAGSXXXXXXXXXXXXXXXXXXXXXXXXXXXXXXXXXXXXXXXXXXXXXXXXXXXXXXXXXXXXXXXXXXXXXXXXXXXXXXXXXXXXXXXXXXXXXXXXXXXXXXXXXXXXXXXXXXXXXXXXXXXXXXXXXXXXXXXXVYGVSCLGQTGANRERHVLWAEAQSWGSGRDVNSATIRHALVEMLLGHKRPASLQTGGGGGGSGSGGGSGGGGGGSGGGGGSGSGSGGGACAHLGCGGGGKGHVEEESAAPPKKRRKRAG*
</t>
  </si>
  <si>
    <t>C_1140030</t>
  </si>
  <si>
    <t xml:space="preserve">MAVALVFMPLLQLLGHAEVATYGLVAGIARLTGFGAAVAAAARWRSSSTAGSSTNSVGISSSSGSSSTHGRGDNARGGRWVGAAGALGYVLPLPHQLVLQPAAAGAVLLPLALSLSAAVWSAVSGAPSGKWLKASLLYAVGLLLPSPGVGRRVQLPVLGVQALRAGLLCGAGWLVAAVELNAAAAGVAVAGSGAAQPAVAAVARLWLWLAGGVWALQALGCLEASRVMH*
</t>
  </si>
  <si>
    <t>C_1140031</t>
  </si>
  <si>
    <t xml:space="preserve">MDRERYAPVQSINIKPNPRNSPDPAVQRETEGEKVLKALDSRDLVVVLDERGSELKSEDLAKLVAAAGDEGRPIAFCIGGPYGHSDAVRGRADRMIRLSSMVLNHQVAVVVLLEQVYRAWTILRGVPYHH*
</t>
  </si>
  <si>
    <t>C_1140032</t>
  </si>
  <si>
    <t xml:space="preserve">MKARKICPLATRIKKMMQTDDDVGKISQATPILIGRAMEMFLEKLCTQAINVAQSRQAKTLNPSHLKAAVGADKTMDFLAELVASAPDLPPPDAEGEVGPKPIKRRKTNDLGEALGSPTGGRGGGRGAAAAAAVAAVAAGEDGEEPPPKKRGRPPKAPAAAAASAPPWRHHRRP*
</t>
  </si>
  <si>
    <t>C_1140033</t>
  </si>
  <si>
    <t xml:space="preserve">MPLWVDKYRPNSFDKFVVHKDIADNLKKLVATGDFPHTLFYGPPGAGKKTLVMALLRAIYGAGVEKVRVETKPWKIDLPSRKLEVELTTLSSNHHLELNPADVGSNDRYVVQEIIKEMARSRPMGADGSRGFKVLVLNEVDRLSKEAQQGLRRTMEKYSSACRLIMVCSNVSKVMEPVRSRCLCVRVAAPSDAQVMEVLQGVAKKENLVLPEAFAARVVDYAGRNLRRALLCLEVCRAQQYPFGDSQEPQRADWELYIAEVAKNIMDEQSPKQLYLVRSKLYELLANCVPPELIMRQLTFELLKRMDDEIKLETVSYAAQFEQRLQEGAKAIFHLEAFVARVMSNVKTYLVSCGLA*
</t>
  </si>
  <si>
    <t>C_1140034</t>
  </si>
  <si>
    <t xml:space="preserve">MSSEHKEAVGRAGTIPLLMGLVRQNLGRHFFSVVQADGSTFDDMVNLRDPSDPHHNGHQQHLHNAADAGRGAPSASHSGASPASASGGAHGSSVPHAHLGGGGGGGGGSGLASPHDSASNTASGAAGGGAGGGTTSGGGAGGDSASNTASGGYGAGGSRTLLPMETGKGTYSLAVKPAGQHAMAALVNLAELPANRQRMREAGIVQLVTEEERGLCLGCKPLLAKNM*
</t>
  </si>
  <si>
    <t>C_1140035</t>
  </si>
  <si>
    <t xml:space="preserve">MQAPVPGPGQGQGSGLAAAEQPGGFDGAASADSGAVSPSAAAVSASATATAAAVMQPPPASPAPPLPADARQRQTSGGGGAAAGVWGGHPHLRGVRSLGPHVLGPHVLGPPADMLSEHNKLVAWEHQQRQLRRQQRSMGSGGAGDGGPVGEVLQGMDLVAAAAAAAAAWRRPALARCRGPRDVGMAFTARPLLFSWQEERVLRLWLNSLDPGRLHVGSLFDREVATGWPLLLALDAIQPGCVTWADTFRPPFKEKLHKILSVQNCNQVVALCGGRLGLPHLVNIGGLDLALGQRRATLSLVFQMMHHHTGMVLGLLAPSPTPTTTSASPTPRSPSAAGASSPASALPQPAHAPSGQPRGAWGVGSSSGGGSSAASPRHTHLQHPQQQQQLQHQLQHHFQQGQQGQQGQWHGHPRQHVEVEKAVIAWANAKLTAAAEAAEAAGAANGSSAAEGKVEDEASNAVAPAAVAVAPTMPFTPLSGFSDPRLAEGQVLLQLLAAISPRAVSAKYVLPGHDAGERESNAKYLLSCARKIGCVIFLGWEDVLSARPRLLLLLLASFMAHDRKREAAAGFIQ*
</t>
  </si>
  <si>
    <t>C_1140036</t>
  </si>
  <si>
    <t xml:space="preserve">MAEQRPPAPAGPRLPGRLTAELIMRSPQYMSCIKFYEIDLRGNKIAAIENLGATQNQFDSIDLSDNAIVRVDGFPKLLRLKQLLLNNNRVARIARGLEEFIPSLETLILTNNRINNLQDIDPLATLSKLEHLSLHGNPVMTKPNYRLYVISKLPRLKVLDFKKVKQKERDAAKALFSSEEAQTAHASNTFEPDEDLAAAKQQAGVANGGAEQGAGAMEEDAAASSAAAAATSAPSQEQMVAIKAAIANAQTLEEIQRLEEALKTGHLPSEIRVDGGQAGAGGEANGGKPDGMEVG*
</t>
  </si>
  <si>
    <t>C_1140037</t>
  </si>
  <si>
    <t xml:space="preserve">MAWRNSLSKSMQELRIHLCQTSAGSKGVRDFIVANYAEMKKANPHFPILIRECAGTEASLTARYDFGAEKSVNVQGATTGAVQQQLEQLILAGQSMPKSGE*
</t>
  </si>
  <si>
    <t>C_1140038</t>
  </si>
  <si>
    <t xml:space="preserve">MQALVASPRIGVRPVTSRNAAMCVTIGRFSSGVSARSLQTQVRAQPEQKTPPTVRYLFIKGVNGFNEEAERQDKLDGYL*
</t>
  </si>
  <si>
    <t>C_1140039</t>
  </si>
  <si>
    <t xml:space="preserve">MEFVESMSRSSAGLGKSARLRVTLISERSNWVSAGPPLSGQLLQLDTVPVVLQLRVLDGAGMPSKQPHHTHYVAWTGGVLHGPAAGGGGGGAGWGGGGGGGGALGVPSALASALGLLPDMQVQAAPVLGVPPAAAVELEPVAASDWEVLEANAGWLEEALLGQVGVLAPGQLLTVWARAGATVRLRTLSVEPPGAVAVRLVPGTELRVAPKPRGMGLPLGLPAAAAAVDRPQPGAAVAGAHATAAEGGARQAGGVATAGQAPAAAAAVAAVAAPQPLRLRVLDLPPSRYLVPVSLSPAVAASGGGGSSTIPAATEPQAEPEASVRSAAAAAVAPAAALVRLHGCGAVRDLLAVLVPDPDCPPDHVMLAPPLQHVLGVLPHMHVTLAAAASGGGGGGGTAAAAVATEAALAALPSVALHPLPVPPLRFASTSAAAAAAAAATAAAVAAAAAAALGGRGAAAAVPPPPAAPMAPEERHYESAVAAAAGAVLPSDEELLPLPQSLPLALSQAVQQWMAAHLEGMRRAVLYGSRVDRCQGSYGSTTVEASGAGSGGGGGAGGGMCGDGGVESAAGEAAALDAGAARGGGEGEGGDVAAAAAALVLPLASGLVVHFQIPPXXXXXXXXXXXXXXXXXXGGFQPRNHGTQVRLPAPGSAGRAAMLAAAARSSGVCVDAGELAAVAGAAEGFEGVDLRRLLDRAVLQALRRQLTAGPASAADSNGRAQPLQQQQQQHQHQHQHQHQHQHQSQQQSAREHPGTALTAASPTQSASALKASGAAAVPAAATAAAPPAAPPATAASSSLPGLQVTPADLRAAMTDFVPAAFWGVQQAAAAGGRAEGWEDVGGLRDVVSSLREALTLPIRHRALVAAAPLRLRTGALLYGPPGCGKTHVVAAAVAAVSKIAPVRFLTVKGPELLNKYIGASEAAVRDLFARAAAAAPAVLFFDEFDAIAPPRGHDSTGVTDRVVNQLLTELDGVEGLRGVIVLAATSRPDLIDAALLRPGRLDRLLFCGPPQGPAERLEILRALSRRLNLDPDVDLRQVAEAGEGMTGADLGAILSEAQLHAVNESVEAATATAAAAGAGGGATATLAAAELAPAQAGGPAICMRHLWRALATARPSLPASEAARLRALYARFQADRAAPGGRPPSEADPSRSGTRATLA*
</t>
  </si>
  <si>
    <t>C_1140040</t>
  </si>
  <si>
    <t xml:space="preserve">MAGKRVNCWHTRGKYVAAYWYAHNAAGTPEERAAVAAYAVEEGKQLQGLYPEALRRAYIPLAGGGLMLCLDEEYAPFQLVSRSLNRRAYQHMDKEDFDRTVIVWAHGWQLARKLWQAGAGL*
</t>
  </si>
  <si>
    <t>C_1140041</t>
  </si>
  <si>
    <t xml:space="preserve">MAFCSDREDAVSQALTAAAALMDKYGVGPWEIGHLQVATESGLDRSKSIKSHLMALFSPAAPAASTAPAAPAAPQPPPPQPSAQPASCQTNAPTPTNPTSPASASPATGAAATPSSTGAAARPPPTSWGPPAEGADVVHACFGGTAALLAAAAWVESSRWDGRLAMVVCADVALYAPGSAARATGGCGAAAMLVGPDAPLVLDPLWYGTHGQHAYDFYKPLGSLPYPTVDGALTLSQYLGSVGHCAVQLAQRLQAAGELQPGEGLLPHVCAFVGHAPLNKLLRKGLGRLALMDELRRREAVAAAAAAAAVAGTAAAVAGQAVGAAAGAAKDTRLLTPAGPQRQEAAEAEVKAEEGGEMPMAAGSGGGCSVGPAAAAAAAAAAAAEWRLSDKSLEGALVEGTAALWQELGEDAAWLQRQLGNSYTASVWQGLASLVWRRGDAGLAGRRLLLFSFGSGTLAALLGFVARGCSAGSSSSNGSSSSAAASNVKDGSSGCHGNGDGAKQLPVAGGGNGDGPAFLDPGPRDPRFTLESIQRVLDLDARLAARVVRSVADFNGVAAQVEASYRCPLPYTPVGDLAAVGRGVYYLAAVDELGRRRYERK*
</t>
  </si>
  <si>
    <t>C_1140042</t>
  </si>
  <si>
    <t xml:space="preserve">MGNFFTHQLDSLCERELPAFTPQVLGLLLGFAHNIAVALWPFPLRLGAVVGACTPCRHRTITPVLSCCHAVESSCDSGDERPTTTAALIVRYSAPTSYDGASCGKAAYRPAARALLCARLRAAALGLPPPRALVTQLQLPSQATAIRLVLNKSYGQEWRAAASVAAACQRQPRRTHPATARRSTSPSRVGAAAALLLPSTASPCVALVSVRYKIHGAEPEQLAPGWARRLENLVLSGPGTDSQPQHDQHQLQYQHGWRWHGSQRQGTPPTSSSCTGAPGTEQLLGQLQGQAAAAAATAAAAGGAGCVRLAGVCVRRGCVELTMDMLVALPHPGMCPKGMDGAAWTAEVFRAGAASAAGGAAAQASCPSSVAPPSSAAAATADWLDAVVPAVEAVVEALGLGDAVKQEDMAAAAAAATLASGGAGGWQQHQQQQQHQQHQQHQQQEKLGGAVASVVLPGTPVGGVERPQESQQPPQPNEASQQALAPPSLLVRAHNQVLLTRVVHFVRCDGDGDAAGALSSASSAGDAGGGAGAPAAVAAEPTDCATAAEASQTAESSGTGEELYRLCVAVAMPRRPGPVLAELEWEGGAAEVLPLMALRDDGDSSGNGGAATAAAAELGAMTAAVAKLRTEAALTSTPALVEAATAAEAADADATATAAHQQASVLDSLLLDMAVWAQAEAEAAEAAAAAAAAATALAAAAEAETLLQPALLPQRLPSAQLLYLGRHLLAFAQGVGLPATATWLAVGLERMSASLDDGYGAPDVADAAAAGSASEAMPRGDAEVPACASTAGVKTCTLHSGGVLGVLGEGAAAGRQTSDEAGSGLLGLWQYALKATVGLERSSHEEEARLQRFLAPWAVAQEHFIHVVEVVGFVGMIVRFAADGTLFQWGVLPFMIGAVPGIVSLCAWLLLPPAGWVRFVQDAKLVRYFFYLLVKTLVAAGLPVVTGQAQQYQGGLGVVMLEGVLMPVSCLLPFRTAAVVMAARVLPSTAVMLRTGVTSVPSEALASSLGVSAVAVITTLLCHAYLRGWADEG*
</t>
  </si>
  <si>
    <t>C_1140043</t>
  </si>
  <si>
    <t xml:space="preserve">MLSEESCVLGEQSGETIRHPQQLQLDDDSRDWEVVLPLLYPRMSPPRLDWTELRRVVAITKKYEIRLLRHACERFLEEAQLSAHSADPNYVLTWLLVGFCDYCSTRSRSASAGSGAGSSSNGDPNSRIGCTCACAVCGGSTLRRDCRCGRDVESMLPAGSGSSSTGGHGAAFGHGSTTAATYIGPTAGGSGSGSGSGRNYPGMPAPLAAAYEATARSRYAAAPGPAAASGARRDLQLLYRRDGAAAPTAAPAAALRIQVHAPTAAALVQRYASPMPTRVHISVRSNGSGGSASSTGRGVLTSPISGGSAAHARPLVPPPAPVLPRVVELVRGDRKHLVKLSVPTLVELLGML*
</t>
  </si>
  <si>
    <t xml:space="preserve">MQLRWRRGGSTLSQQAGRRSLGTCTNINIDSRGSGRQQASARAHAQRRGWAAGAIDGGGDGASGLFAAAGSLVYQLDLRAPGSVVHTYDGAREEVNGLAVNCRGAYLAAGDDGGEVQVYDLVAGRQYKGIRNVHRSLCSSVAFRPHKPWDLLSSGLDSTIAKYDFSRPKCIDRWDMAALAAQPGAAGGGGGQIFNPPFVHQVAVPTGESRPGCGWLAAARGDGAVVVLDADVSSAASGSSGPTSVLAAAAAGGRKGGGGGGGGTVKGKGKGGSGGGGVMLPLVLDRDVGGHTLPVCSVAWSPGAAAAAAAAGSTEAVASSTCRLYSGGEDCRVVVWDVRAALGARAAGRPLLPPPWQPRPPAPAAEDEGEGGAAAGANSGVRFSGGALSLGGALPSRPATALSVQDLNLSARPGSRMGPPPGTPPSRSHLGTGSSSFSATGRTNLPGNASPLRGGYRHTVTKRLIETSPAAAAAAEANRLGGFRVTRGMMYSVFQELDEYDSGRLTYSAFEQAACRIGMRPTQARRLFDQLDPEGHGYTTVKRWVDPVVERQMEQLIKLYVQATRGEDGRPKHVNEIGSIHMAVQLAMNKLKLKRCGRAVSIERLIDAFKFIDRDASGALSLEELEDALNALGIFVTRDVLDTMMHTFDKDGNGGVDYLEFVHSLFPNEASNISSSSRAH*
</t>
  </si>
  <si>
    <t>C_1140045</t>
  </si>
  <si>
    <t xml:space="preserve">LRAASTVLHTSTGADTRFHQALYACGAQLSQALQSSLGSTPNGPIPIDDRTTAAPRPCSSCSSSPATLASPILPSIPSQAQAQAQAQIQAQAHLYGHSAWRATDPATRPS
</t>
  </si>
  <si>
    <t>C_1140046</t>
  </si>
  <si>
    <t xml:space="preserve">MPVADGWAATKGMRELDAARARSGSEQQLQVPVVVCTASCLDDLVEGGETVAQRALTLGANGAVRKPLTTKAVLALLDEYAPRWRSTMEQQQQHAAVGVLPNNCQEQPQSHLPNSQI*
</t>
  </si>
  <si>
    <t>C_1140047</t>
  </si>
  <si>
    <t xml:space="preserve">MSTHRRADTILFLNPSLNGSGPLQLHLLDDDPEEWRELLPLLYPRMNVPRLSWVEVRRVVGIAHKYDITLVLGACERFLNGDGDKVAPAELSAHRADPNYVLAWLEISERLHFDSLYARCMSFIGSRYMPRSFANTAAAYGSGGSAAGRGPAGGGAAVYTAAGNERPPSPPRVLELVKGDRERLLALSGQTLVELLGMGSL*
</t>
  </si>
  <si>
    <t>C_1140048</t>
  </si>
  <si>
    <t xml:space="preserve">PPLADRASPLTDIPCPPGPSAACTAGPPPPRLLTLPEQQPPAVPPLADRASPLTDIPCPPGPSAACTAGPPPPRLLTLPEQQPPAVPPLADRASPLTDNPCPPGPSAACTAGPPPPRLLTLPEQQPPPQREPPPSPLHEQP
</t>
  </si>
  <si>
    <t xml:space="preserve">MVLHMLAVFGRETAHPPVLIESEEALKKTHAPMLTDEEQAAEDAACAKVIDTVFNAAKPASRHKQLLGKGSGYLYEASPYCSYAERDGVHVIFTGEVGEWPGIDVVSSAHDAFVRNEPPLEANDAAWLLDFYGTFGRGASESTTQRALECLARVKGTFAFIIYDAVHHRVLAARDSEGVQPLFWGCTDSGQLMFGSVADDLDGCNPTAAPFPSGTLFASERHTVAYSPGAYGWVIVDDDFPGLIMSFQRTKEGAEGWRNVKAIPRVTSKGVVCGAVYKVASAQNIDSA*
</t>
  </si>
  <si>
    <t>C_1140050</t>
  </si>
  <si>
    <t xml:space="preserve">MDSDGSGAIDVREIIQAFGSLGFVISKDAIEELMLEADPDGSGELEFDEFLSLMGRALYHPDANGKELVASTTAGSLSFADVVRAFRRKKLIESLMRGGDARRKVVDFHEKVQVLVRAEADELRERAKTHAIFERMETQRAERERLAKVVLPASQRAARVKARLQDVVGRSLGAFEALYAAHNPSASLARLASLAASSRAAASSRGGDSSSRDCSSGEESEDSDDPLGLRRRGLLRSGSQDGADTEGGGVDSARSASPTVPLERAAKSARGGGGGVTFLTEATVEQHKDAQAQPHHGFAAPPLMRSASLNSVDSTTLRTTRRVSAAVLKYFKQLEDSTKKQEQKFDDQARLNAAFVPVAPDRSDFKQALYPSRPGSRVAQAVGASALAAAPGAGGTGDTLSPGGGPRSPSPTPMGGMRGGGGTGAGTGTSSGAGTGNASASAGGSGNGGICFRGSVGGGAVPVPGLPQALAGLLTPEVAGVLADPRSSWPGLSSTAGTATGIGIGSSIGGAPQEPHPQPSSQGLSASGAAAGAGATQSSASGSLPALPHQHQHQHQQPPQPPRAATSLGFAREAQLATAAAAAALCAPGTSGGRNAVTPEPAPSAAAQLGGSRSRLNLGSSTPTASSAGVAAGHSSGSRSIANGGNSFSHATAPAVSTSLAASAPVAFAALPMATVTEAGDEDQLLAVLDMDAILADAEVANLSASAGAVPLPGRGGSGGSCGSGGLPVSRKPADGTYPEPMAPAGVRPPPGTAPGSAGLPPPPAHRTAVSSPLPGAAPAAATAPAGAAAASTAGGGAAAVSQESLRRCNVPPSPVPALPLRPASPGGSYLPRGAYMNVSNVGHGGGGGAGGGGRRPSARGAKGGGQRWSGRGFGTGTVSGTGTGAANSDAGAAGAGAGAGAGERPAMVVPPAPATRSPESRGGSASGDRYVVNATLVDNSGGAVGQPLQTPTPTPKGARGGRAAAAAAAAGLADVAALWPVGTAPNATHNQPPPLHLHGHHQRPGSRQQLYPQQHAGQNPQHQPQLPLPYRHAGTPASPQAQPAQPAQPPTRYHQPRLSPQPLAAGGHRRAYTPPSTAAARPDSGELGPWGAAAVSPGMGPRAATWQQG*
</t>
  </si>
  <si>
    <t>C_1140051</t>
  </si>
  <si>
    <t xml:space="preserve">MHRLPAAVVAKYIMGPLQRIYNGNAGTSGGAGKSPSGDAPRGSTSGMATVMMPSATTGLDSSSHAALQLFNQVLPALTQSVATVRRRLGGGFGAPVPCTVNFELVQRSPVGPGAMLGSQLKASRKERPPGGAEYYEGGSSGVGGAGGGSGLCSQASSQLGQGSGVQQQAAVLPARGAAAAGRSAA*
</t>
  </si>
  <si>
    <t>C_1140052</t>
  </si>
  <si>
    <t xml:space="preserve">MSRCSSSTRFLALALAISCLHASVAFSPAADTKLVLVLEGDSITDNGNVFKLLGAPNPKFYFPGRFTNGPNWVDYLTDAVSKFVKNVTVHNYAYGGATACANNETATIVPVIKDLGNQTAAFLADAAAGKVPKPSADTRVVLIQWVGSNDIDGALRQLAAAQAAAAATNSTPPDLQTAGLALATAIVTCRLAAAQAVAASGAVSDIVLLPISPLYQAPAVPSEYRMAVTLLVSGIDGALAGQVKTLSGTFSSALKTRLHWAGDSSWIDKLSTTIVPPFKNTTYPCLWNPRSVLEILDNLTLCTDVEDRYFFDQIHPTTRFHKHVALKGILPRLQQLKGAVPRRVAFNRFIM*
</t>
  </si>
  <si>
    <t>C_1140053</t>
  </si>
  <si>
    <t xml:space="preserve">MPLILQLFVASALPVVKILLICGVGAFCARRGLLTPEGRRVLGALSFLVFNPSLIFVKLASTLTPARLLHCTAVGLGLGFLGVKLIRPVHHLRPHTVVAIALGNLGNLPLVIVATLATSSAAVLHGIPADRAEDLAVSYVVVGLLIPCIVHATIGFSMLRKHHEAELPMPAPDGDDPQQSLDKPGAGDESGSHTPPPVTPRSFRAAVAAATGAGSALLRGQGDAEDKQALLGPRGEPPASAESLGVNGERAAEERVALLSAAAGGGSSGARAGGWGGGLSREDATAAASPSGAATWVPGVAAAGASEAAEMMAAGATRRRGSTGTAHAGGSSSNPAAPPLGKLILQPRLLQPGLPRASVDGRRSYGCALDCLGQDHVDPLARRGDRNTTATSSSSSSSNAAGSGGAARSSRGNGGGNGANGWAAVEQGRGDGGTSGGGEAADGHTAVELPPLEGARLASSRSRGGVQLLTSASGRRTLARLAHSGSGRLLLQWHSKLDYKALAKQVLREATSPPLLAILLSVPVGCIRPLQAVFFGGPGAPLALAMLGDCTIPAILLILGATLANGPGAARVPLRVTTLVTVTRLAVLPLLGMGLVMGAYAARMYEAPDPIYLLVLLIQNCAPTAIMVHTMASVHGNCAEEMSTILFYGYMVGIVAIPFWLTLFLFTVKQTFREENAVEY*
</t>
  </si>
  <si>
    <t>C_1140054</t>
  </si>
  <si>
    <t xml:space="preserve">MASVDRFPFSSAPVRQVKAIQFSVWDPAEIKAYSVAEIVTSETYEKGKPKLGGLSDPRMGTMDRGGICTTDGANANDSPGYFGHIALARPVYHIGFIKTVVRVLRCVSYHTSRLLVDKDDPKYAYGLRISDSEKRLRYFVHLCQGKKMDEATGNPQPSYRLDGLKIMAEFPKLKGDEEQEQDNVERKQELTAARALEIMKRIPAEDCRALGFDCRFTRPDWMIIQNMPVPPPPVRPSVMMDSSSRCEDDLTHKLAEILRTNNAIKKQDATGTPQHVIAEQIMALQYHITTYFDNSSPGIPKSNQKSGRPIKSISERLKGKSGRIRGNLMGKRVDFSARTVITGDPNIGIDELGVPWSIALNLTFPETVTPFNIEKLQKLVDNGPNPPPGETGAKHIIREDGRRVSLAVVKGDADRRLEPGDKVGGKGTQMTADGGGVARCCVERHLINGDLVLFNRQPSLHKMSMMGHRVRILPYSTFRLNLSVTTPYNADFDGDEMNMHVAQTHETRAEMANLMMVPRNIVSPQANKPVMGIVQDALLGTRMMTKRDIFIEKDNFMNCVMGIEDWDGTVPMPAVLKPRPLWTGKQIFSMFVPDVNLKNKSAWYKDADVPDMSVDDAQVLIRQGELLTGALCKKTVGNGAGGLVHLTWLEHGPHAARGFINNVQRTVNYWVLNHGMSIGIGDTVADAKTMAKVNEIIEEAKRKVKEVVEKYQQNALEAQPGRTIHESFEAQVNQILNKCRDDAGKAAYMSVDLSNNIIKMVTAGSKGSNINISQMMGCVGQQNVEGKRIPFGFQNRTLPHFNKDDLGPEARGFVGNSYLRGLTPQEFFFHAMGGREGLIDTAVKTASTGYIQRRLVKAMEDMVVRYGGTVRNSQGDVVQFLYGEDGMDAVRIEGQMFEYLKWDPAKLDKAYRIDTTRDMPPDWLSAEEYEALRTDPAVEQAMRDEMAQIKEDLRVLREEVLTNGDEKVNIPLNLARLIWNAQTKFNCKPHRPGWTGLQVKEVITKVRELCERLVVVIGSDGLSVEAQRNATIMFHSLVRMHLASKRVMSEYKLNNKALDWLLGELETRFFLAQAHAGECVGTVAAQSLGEPTTQMTLNTFHFAGVSAKNVTLGVPRLTELINLAKNIKTPTLTVHLLPGLRENKDAAKEIQSKLEYTCFKNVVKTTEIWYDPVDPANANQTVIGEDEEMLSSYYDLAGDEDLAVLPRLSHWLLRFELNRGAMLDKGLTLGAVQKALQDEWEDFINVLVNDDNAEKLIMRIRVVKTEEASKDESADPTEDTMLKLSGAIMDVRLHGVPNIRKVFIRAENQHVYDKEKGAFRKYEEWILDTEGINLEQVLAFEGVDSRRTMSNSIIEVLEVLGIEAARAALFKEVRNVIQFDGSYVNYRHLACLVDIMTCKGCLMAITRHGINRNGNGPMTQCSFEETVDILYRAAMFGERDKLMGVSDNIMMGNMCPLGTGSFDLLLDESALESAFDVQIGNLAFGEDYTMTPGRMTPSRSPARTPGPMSPSHLLSPMHSPFVGSGFSPMHPGAFSPAHGGGVGGPMSPGYSPTSPGYSPTSPRYSPTSPAYRWPDEPGLQPHITGLQPDLAGLQPDESGIQPDESGLLANVPGLQPHVTGIQPDEPGIQPD*
</t>
  </si>
  <si>
    <t>C_11500001</t>
  </si>
  <si>
    <t xml:space="preserve">GGGGAGGRAARRPRLHHCYCRHFHRHCYCHSCCHCYCHCYCHCYCHRGPRGRVRRGQGGSGPDAAAEDTSCHAGAAAAAAVRRQPGTCYSCYYSRYGGSSSRRGPCYSRGPRYSHSGSPPQHRGVRQRRRLPPGSSRLRGCSCRGWQ*
</t>
  </si>
  <si>
    <t>C_11510001</t>
  </si>
  <si>
    <t xml:space="preserve">MRIHLAAALAVSLWALLVGCGQAARSIGRGAAYSSSGSGSGSGEDLRDTLAVMVLLTDTNFKGSDRIAMLRASIRLAMWTHGAPT*
</t>
  </si>
  <si>
    <t>C_11520001</t>
  </si>
  <si>
    <t xml:space="preserve">MASGEDRLLAVLSREAAARAAAGGLSGGAAAELLAAAAGLGLRGDAELLAALTAAARRDAAALVSQRPDQLSQLLVACAKLGHVDEALLESVGAALAADPRLRLSSTSALVAPAAPAAAAHTGADAATAVGAWAGAGRGVYPVRSLAVSVWAAACLGRPCPTGLFGPEVAAALAAALRPPPEDEPETTFNSGQGGKAQQQELRPHEAANVMWAFARQGAPQPELGAAALQAALRWQQLG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AQRVGGSPXGAAAGGAPAGASGARGAQRAATASAGAAAAAAV*
</t>
  </si>
  <si>
    <t>C_11530001</t>
  </si>
  <si>
    <t xml:space="preserve">MPNPAALKLREGEEKQNVAEMVVARGFATVIKHRTDEERSGVYERLVSCEELAKSSKRGLHSSKEPAANRVNDVSTPGSAARAKQYLPFFQRAGERADGAR*
</t>
  </si>
  <si>
    <t>C_11540001</t>
  </si>
  <si>
    <t xml:space="preserve">MAALGVTAAVRALHYLHSNRIIHRDMKPQNILIGSNGVVKLCDFGFARAMSCNTMVLTSIKGTPLYMAPELVQEQPYNHTADQLASSLDRLVLAAGGGADPGRLTPEAAAGLWADPSTLPSLLAALRDATATCAAAAAVGGGGSQAPAPPLAPLQRGLRLAAQLLQYGEGKPQCVPLQRAVADLASAAAAAGGAAHWPVAAAAVECFRSAEAGLAADKAAASGYTAIALEESWRAYCEVVQGTEWSALRRE*
</t>
  </si>
  <si>
    <t>C_11550001</t>
  </si>
  <si>
    <t xml:space="preserve">MAADVGLPVPAEGEGGGSGSRSSDLDALLAQYTAATAGVPPPDPAPQAGAGSVAPPAPPPASEAAVAGSANGAAGDRNGGDGADEEDGDDEDDLLDLSGVLGDEEQTSPPPPPPPPRPALASASAASPPAALAAGGTAAAAAAVASALGSVPPPLPNGAFAVVVETRADAAVGGPDELAALMLPPPQPPPSQTQTQPPGAAAATALAGPGASVAPARRPLVSVTSLGSASSITGASQPLLDPVEGLTALLADATEDWNPAGRPDASGAMVGGSVALRLQELHASLPDIATHWLTAGRPRVVTLSAGIMAVGTSLGAALVFQLPGSSSSSGSSSGPTAAAAGGSSSSSAGGGGGHGPGVHHGHHGSGSQGLGGVLHVSFFPGRGAAMALSADRRGRLALHVFSAIMGLKTAVASRPVLDGSLGVIGAVSHLTPFFATTTTTSSASAASASGAAPASASAGVVASPSGGGGGGGAASGGASGGGAAAPGGDGVSQPPPPSALAPPACRVGDGLVAVTATSGCHIGRFKPSGELIPLYSIPRPAAVPAPSIPSAAWLPHQRRAARPPPTAADPSPGGATAACAVLAVGWHDEVMFVDVPLIGDHQLPAPPPPPSPSEAANAASSSAAAAAAAAAAAQQQAQQQQQQQQQQAQQGGQAKRTFLRAATALTGVARGAAAAATAAAAAAATAASAAATATSSALASSTSQLDSLTPTAASALAERLPLVVTRVWNAIATIASSGSDDGSSVLSTGGVPEWGGGPQ*
</t>
  </si>
  <si>
    <t>C_11560001</t>
  </si>
  <si>
    <t xml:space="preserve">MHAHRYLSAIDLLQVEGQGEAAAEHIRTKLLEGDTYRQKTDVNASSFAHRFSSLLGLKMLLNEALDGIETHRAEALGSLEGLGRRAAQLPAPHPDFIEQLIAHQLTSREPIPPHEANLKLQPAMVPVKSVELTNDRILAEADLRRALGTLRGGTP*
</t>
  </si>
  <si>
    <t>C_11570001</t>
  </si>
  <si>
    <t xml:space="preserve">MGVGSGFLAWVKLLLTGTRSAALANGYLSAFVLIIAGVRQGCPLAPPLYLAPAQALFAYLDRAGFGVSWADIRLVATAFADDAAPFLRRMANVPGFLAAMETFRAASGQRLNLDKVELLPIGARRRATPAPTRAVAAGLAAGGAAAGNMAAHGVAATSVAAAGGMAAGGAAAGGAVAGGGPGTSHSGGGILAAGGAVPSRAGAVWAAAGVVVTGGVTAGGSAAGAGGAVAAPAPPNTVAMAHGLRVVSHSRTLGVVFYDLPLGTAAAQGAPSLSPAIGTLGTLCGLPLTAFGRGFCASSYAVSHWTAEVAVVRRIGVEVIADFWSRLAAFRAAGGVGPAADGCAIFGQPVAATCPALVRLLGALSYLPPVTILRPAVLVPGPWCFALPLWGNPVLPCAAGLQAGGLERDFPALMALPGLLTLGTAVRCWEALAAVRQLVASKPAGALGPRLARRCTIQYKRSVLRPILRITDMARVPPELQSGPDAAAQFSALLARVPAAWRVAASATLHAPGGAASAPPAPRVWLLLAQSLGWRHGAADVPLLTLTVKQATQLQLAPAYDALRVRHLAFIQEAYSGAAPPAEAIHALRAALARLWAL
</t>
  </si>
  <si>
    <t>C_11590001</t>
  </si>
  <si>
    <t xml:space="preserve">MGCMGLRLSMSCIWAAHGIHTDCTVTGAAAAPAVPAALGSGVWDVMGCDPASVQNNMGVDPAQREQLRTVLGDFGADPKFFEDTDVDAMWKARYTTRLSLQIATRAGLKNAGLPPAIVDYVLSLQGRAASAAGVGATGAAAGVGTTRA
</t>
  </si>
  <si>
    <t>C_1150001</t>
  </si>
  <si>
    <t xml:space="preserve">MSTENHRVRRNAEQCGESSCVQLTGLHGGDGQRRKAYRTRKGGSLMVHAHEAPLGPLAPTSSPDYVRILFIKHPRLLGPQSIQRVHEEEEDGTPRAHPGNIIRWVREADGQMLPHHCCCCLDKIAVERREKATWRRKAQRRPRSGASSQAEEPAGV*
</t>
  </si>
  <si>
    <t>C_1150002</t>
  </si>
  <si>
    <t xml:space="preserve">MQPPAKRSGASTCSATTSAPGGRAVASMTRGGHNKKQFGPFVRAHYSLKNVEDFDARGIHDCKQRAYDLMLFEQKVLVEVDGEHHTGEAYCWDVAKSVGAVHEGWHVVRLHYSCMWQWQQLGTLSCSKSASCIGTACITRLDKAPSVQQAWHALQCAAAVEVVVRGVAAVAAVVCRAAAVAVRAPPEASVAAVQWVVAIAAVPGGGGGSVWGGGGFALGGGGRGNALGGGIGGIGSGASSSPFRALNVLLTACWSRGAGGLG*
</t>
  </si>
  <si>
    <t>C_1150003</t>
  </si>
  <si>
    <t xml:space="preserve">MQMQQQRMRFSRDARRIGASRVPLAKAAPGRKVVAQVATATAEKVDVKQAGSFDFNTYMVDRAKLVNKAMDEAVPLKYPETLNESMRYSLLAGGKRVRPALCLAACELVGGDIHAALPAACAMEMVHTMSLIHDDLPSMDNDDFRRGRPTNHKVYGEDIAILAGDALLSFSFEHIARATKGVPAERVLRVIMELGKAVGQDGLVAGQVVDIQSEDKEVGLDVLKYIHEHKTAALLEASVVCGAILGGADESTIEKLRKYSLNIGLAFQVIDDILDVTATTEQLGKTAAKDLAVNKTTYPKLLGLEKSKQVADDLIKEAIQQLDGFDAAKAAPLVALAKFIGYRQN*
</t>
  </si>
  <si>
    <t>C_1150004</t>
  </si>
  <si>
    <t xml:space="preserve">MAAAAAVAVAAGDRAAKEGAEGAAKEAVKEAASKRTDGTDDDSDFEA*
</t>
  </si>
  <si>
    <t xml:space="preserve">MDRRLEWVKEKACLGLGVEPNLFEAAIANPESRARVTAFLDGTVTSSALLFALEEATIYVEEYQEVLAEEQAPEAEDGEGEEHDGQEPGEAGGEGAEGSTAPGDSGDGQPEDAPAAAAEANGANPEDEAAAPADGAADGAAGEGGEEGDGAEGDEPPAPPAPKYVRRVISVPKVVSKLNVALGSLPEELSVFPVFYFILNRSGHVAAEELDSAVEFGLLSEGPSLRILEQMLSSVFVPILVQMSGGDVASGGVLMQSMTDNSHRELLGNMQKFHSQVTQALQQLTGDVTLQLPDFPLEDMDRAAADTDLVMQLEQYMAEWSQVLASVLQRESQKHPTGKGPLAEIEFWRERNAVLSSLYEQLNLPQVKRMILVVEKGSDDRNLMAGFKSQLGELTKLATEARDNVKFLTTLERHFKNIATGPLGGILDTLPPMMNALRMVWIISRHYSDDQRMGSLFQRIAREIGDRVEAAVDLRHIFRMTSADAVELLKVCKSVLEHWLQTYMAMREKIELSGRDARWEFPKQLLFARTNYMAEICTDLIEMVEIVDDFFRFLGPELKTVTGDTAGIDRVVHRVVAMYEPIESISFNVFDYGNQHEWKAAKQQFYADNEDIKEATRELIDTSFRKLRSAEGACELLQSFKSIKSKGAIQKQVMNKFNDILEQFAREIEQTADIFERNKDAPPVTKNQPPVAGAIKWVRSLLERLKRTMAKLLSTEEEIIRTTELGQAVESKFKSFARSVMLTEKKWFSSWSDSINGVAMQHLKQTIFRRSAATNRVEVNFHPDLVRLIRETRYLDRMGFPIPEIALNVALQEDKFLQWLEGLNSMLFKYYESIDQLTPVERELMERKLEELESCLQPGFTILNWNSLGITEFIGTCDKAIATFQQLVKQVQKNSGIIEQVVYAIAGAQLVTEPEEGAEVMDLQEFYEDIERQRLAALESLVKKYRTISPLLGKIEEVVAGTNSGKSPALSSYYSFWERAIFNALNTMVLCAMTKLQDMIEQRSKHAEGGRKPPLFKVTVSLQSVDVVVQPPMTEVNKALGRLVRSLVESTKAFVRWMDGTCVETPEQRGATDDDEPIVFTFYWDVAANPQVIKTMLNLNQSIQRAITSVNKYAESWRRHQALWKTDKNSVLDKFKARDPSAAQFEDKLSKYAKMATEISAQAKDFDQDFIRVSCHALASSVCDEAQAWVRAIAQTMRELDAVTESQLRDKIAKYQTALHRPPDTLEELKQVLNTVNTIRGESMVMELRYADLEERYRTRLLYATNPEEESQCAHELASASQVRALWTELLNEAEAVDWSLEETKKKFSETTRSQVSDFAAITAELWEKFRTTGPGLPTVELASGLDELHKYESNLADALRQREQLVLAEKLFGMEITAYPELAQLESEIRKLAQVYGVYAEHAEAVRQYGGQLWSELDVGKMMAGTEAILTKLRKLKSLKLLPVYELVEKEIQGFYNSLPLMKELKSEALRKRHWTRLMEVTGQEFDMDPKTFTLGNMFAMQLHKYAEEIGKITNAAVKELTIESEIRKLADVWREQRFELGKYMKGPEDRGWVLRSTEDILVLLEDMGLNLQSMMASPFVRPFLTEVRAWEQKLSLIGECIEVWMHVQRKWMYLESIFVGSDDIRHQLPAEAKRFDNIDRQWQKIMNDTAKNTVVLDACMADGRLDLLKSLSEQLEVCQKSLSEYLDTKRCAFPRFYFISDDELLSILGTSDPTSVQEHMLKLFDNCAALVFGRGNKTITGMVSSEKEGFEFRNVVPIEGAVELWMTNVEAEMRKTLYQITKEGIFFYAKTPRTKWISENLGMVTLVGSQIWWTWETEDVFRRVRDGNKHSMKEFAAKLTGQLSELTSMVRSDLSNEVRKKVNTLIIIDVHARDIIDTYVRDSIVDAREFAWESQLRFYWDRQQDDILIRQCTGLFKYGYEYMGLNGRLVITALTDRCYMTLTTALTYRLGGAPAGPAGTGKTETTKDLAKSMALLCVVFNCGEGLDYKAMGSIFSGLVQCGAWGCFDEFNRIEAEVLSVVSSQIKNIQEALKNDLTRFQFEGKEISIDPRTGIFITMNPGYAGRTELPDNLKALFRPVTMVVPDLEQICEIMLFSEGFDSAKVLAKKMTVLYKLSREQLSKQHHYDFGLRALKSVLVMAGSLKRGAPDMSEQLVLMRALRDMNLPKFIFDDVPLFLGLINDLFPGMDCPRVRYPQFNDVVEADLADQGFKVLTEPSEQVDKVVQLYEVMMTRHTTMVVGQTGGGKTVILNTLARAQTKLGKKTHLYTINPKAISVAELYGVLDKDTRDWTDGLLSNIFREMNKPLPAERDEARYLVFDGDVDAVWVENMNSVMDDNKLLTLPNGERIRLQNHCKLLFEVFDLQYASPATISRCGMVYVDSRNLGYKPYIYTWLNSRAKQAEVDILRGLFEKYAVPSVDWILEGIDGEELVRRPKQAVPVTNLNMITQLCNLLNATITDHPRMSDPQILEAIFIFCTIWSLGAAIVQRPESPDRDRFDAFVKHIASMGLVDGERVAATQLPARSLYEYCFDTNEGVWKSWRSYLQPYEPPADGAFAKILVPTVDVVRSTWLLNTVVAAGKPCLFVGESGTAKSVTIANYLAHLDSTINIVLNVNFSSRTSSLDVQRAIEDSTEKRTKDTYGPPMGKRLLMFIDDLNMPRVDTYGTQQPIALLKLFIERKGLYDRGKELSWKNMKDVQVVGAMGPPGGARNPVDPRFISLFSVFEIQFPSNENLRTIYQAILSRHLAKLPTDEIRDQLGERLTDVTLELYNFIIDKLPPTPSRFHYIFNLRDLSRIYEGLLLTVGDVFKTPEQFLRLWRNECLRVLHDRLISTDDKRVMTERLEALVQQKFPNLAAHTLASPVLFGDFKNVINELQGEGEVAPRMYDDLGDYNSIKPLFEDVMTNFYNRKRKPMNLVFFEDALEHLTRIHRTLRLPQGNCLLVGVGGSGKQSLSKLAAFTAGCEVFEITLTRGYDELAFREDLKRLYAMLGSDNKRVMFLFTDAHVADEGFLELINNMLTSGMVPALYDGAEKDGLIGSVRAEVEKKGLLATKESCWSYYVDKCRNNLHVVLAMSPVGETLRSRCRNFPGMVNNTVIDWFEPWPEQALTSVASVFLAEEALPEALRPQIVEHMVTVHQSVRTFSTRFLEELRRYNYVTPKNYLDFINNYKRALATNRRTIEDTVTRLSGGLEKLIQAAVEVDAMQKELSQAQVVVAQATKECNELLEVISTNTVDVETKAKAAAIKEAQLKVDSEQIAIEKAEAEAALEEAIPALEEAAAALQDLSKDHITEIRSYAKPPEQVQKVCECVVILRNIKDVSWLGAKSMMADGNFLRSLVEFDKDSLTDKQVKKVKEYFKDPKAPLTYDSLRAISTAGAGLLKWVLAMVNYNNVARTVEPKRKKVAESEKNLRIAQKDLASTKLELQSLNDQLGKLRTQFEEKTAEQQDLKAKADLMERRLIAASKLIAGLGSERERWTRDIADLESRRDRLIGDCLLTSSFLSYTGAFTATYRHAMVYEMWQDDVKARGVPVTQPFRLEALLTSDVETTGWASEGLPSDELSIQNGILTVRANRWPLCIDPQMQAVNWIKSREGKMLEGKVKTFNDSDFLKQLELSIQYGFPFLFENLDEYIDPVIDPVLEKNLVPGDGKFVIKLGDKEVEWDSNFRLYMTSKLSNPHYGPEISGKTMIINYGVTQQGLTEQLLNVTLRHERSDLEEAREALIKQMSENKATLQALEDTLLRELSNAQGNILDNSELIATLESAKLKAVEIAEKLEASKVTAAEIEETRVRYSPAAKRGAILFFVIAGLSAITNMYEYSLASFLVVFNGSLHSSRRDASIEGRLRNIIDTLTYDVYAYTCLGLFERHKLMFSFQMTCKILEGDTPLDPQLLDFFLKGNLSLEKAARRKPFDWFPDAGWQDLMRLVELGQKKIGADGRMHALGSLANDVESDEAAWRTWYDLEAPEEAELPCGYQSFLSDFEKLCLMRCLRMDRVTVGITRFVIGVMGEKYVQPPVLEYRSIYKQSTETTPIVFVLSPGADPAFDVFKLGEEMGFRPGAKLKYMALGQGMGPKAQELIETGATRGLWIMLQNCHLLPTWLKTLEKILEKITKPHADFRLWLTTEPTDRFPLGVLQRSLKVVTEPPNGLKLNMRQSYSKITEEVLADCPHQAFRPLVYVLGFFHAVVQERRKYGKLGWNVPYDFNETDFRISMALISTYLTKAWDAQDDLIPWGTLRYLIGEAMYGGRVSDSYDRRILTTYLDEYLGDFLFDTFQPFRFYACKDYEIAIPQTGSRDTYLKAVEALPLVQSPEAFGLNANADISYYTSATKAIWTDLVDLQPRTGGGGGGVAREEFIGGVARDIAAKIPEPFDLPQLRKELGTPSPTQVVLLQELERWNSVLGVMVSSLRDLQRALSGEIGFSSRLEELASSLYNGKLPAMWARLNPATEKALGAWMLWFGRRYRQYKDWTEHGEPKVIWLSGLHIPETYIAALVQAACRDKGWPLDKSTLYTKVTKFTDPYQVSERPKYGCYMSGLYLEGAAWDLEASQLRKQDPKVLVNELPILQVIPIEANKLKLANTFRAPVYVTQARRNAMGVGLVFDADLASAEHSSHWVLQGVALVLNIDQ*
</t>
  </si>
  <si>
    <t>C_1150006</t>
  </si>
  <si>
    <t xml:space="preserve">MLRSNTSDFAVLEQHICRCDFCGLGRQLPLERHSVLSVLDLGGNCGLAANVLAAVYPNARVVTVEPGTSTFQLLAVNTAHNRRIQAVYGAAWGSSTLITLNGPIYDHEVKQEAADWATSVGPLQTAAASVSDLVPAWALDDLLAKYHLGAVDVLKVDVEGSEAVMFSDSKNVQWLRRVKCLVIEWHHRHLSGRQYDKFQAIMDRYGLKPLGRFGEHEGFCRPQPGPSFGGIGSSSSIGSGIGDALTDLLSGV*
</t>
  </si>
  <si>
    <t>C_1150007</t>
  </si>
  <si>
    <t xml:space="preserve">MPVVQAVTGLWGSSSCAGSFNSIAGGVSGAGDPHSLQNLYSPPSPQPRHSIDTPLPHPLLCASHRHDPEACTEMWEPASPRLRIQVPAVPRPSTPTGGGGGSRPTSAASPLSPRFQHRHHLTLDAAPHPHSHLQPEPAQPVSPSAGHTRAGSRSPGPECPAGPGGAGGSGSGGAHASNSRPQSASPTRASAGPGSASGSGQAPVVPMLRLTALGGRLGEGGGPGGGTGALPSSPRTTAILNQAAWLTARTAAAATAAATVDDCGAAAAASASATAAAAAAEGEGPLMMSNSPAGAAAAHTPQPPPTASGAASARGRRAGASTAVSQAQVGSHCSTPQQHPEQYQQQYQQQYLEAGSGSPAAASPRVGAAASGGDTARRGTRASSSQWAVSLGGGGGGGGGGLSANPSSPWLSSLPGSPGGSFTGGPRPLHLLGGLLGGLLGGGSGGGGAQGVAAPPAQRRHDGGSAGLSFGGAYREQHPQHCQQQGWCGDPYADWEAVEIVAEEGQGTGTGTAVGARAQELIGPAAAAAAAAMKAAAAAFGGGGGQARGGAGGGTASGGGPGAAIAAAAAAAAANPAAAFEIVPDGLAASLGILPGSGGGGAGSFTAGVVGVAGSGRVGRAIAGILPGGNPGTFSLGLQERINLTLMDAGARPPPQPAPPPQPNPVVNKMLNERAEAEAARGVVESAFASPNPHMWMHQLLVEPATAAAAAAAAAAVAPPPVVPRHTSVEAGHLTSRCYLAAREACRSLAATGAPGAAISLREAAYGEGAGGPGGARGSPARMGRK*
</t>
  </si>
  <si>
    <t>C_1150008</t>
  </si>
  <si>
    <t xml:space="preserve">MACANGHTEVIARLLEAGAAVKLLMDKGASAAVLNAVGRTPVDEALGRENQDIFELINSYNTAGSVAVEVVEEGAEGEGGEEGAEEEGGEEEGGEEEGGAAAGGDAMET*
</t>
  </si>
  <si>
    <t>C_1150009</t>
  </si>
  <si>
    <t xml:space="preserve">MLAAAAHCILRASAASASSAARPGALLLQPLLQHQHPYQLPLLLQPLLRGYAGDAGDRGEGTTAVSEPGATSPRSSGLRDGGAGPQQQDVKFDPRDGTAFSRNDMPSRKSGEVDDDGYWGGGGGEATTDTARIRQEIESPANSYDSGFLAGMHRPGDMTVRELDEQGREVGAVGPDPGAPRGYVWHRQTVEGAMAADNDNHQEGLPAPDGGAGSISRTQPGGTPVAGGLDPLRPDGPAGGRVMSADPGAFARQRLSEMASEAWETLKHGVNNAGQPQVVEELKRVTPETGGGDSGAVLDQPRSTASRPDERTEKLIKEMAERK*
</t>
  </si>
  <si>
    <t>C_1150010</t>
  </si>
  <si>
    <t xml:space="preserve">MPLAPIAAAVDRSGLEEALRNLGRGLEDASARAATAAAQAGYSYNAASGGFTPMVDASSGIESLESLQARLAALREEVSGAEAQEAAADAALVAASQDHQQRRSEALQQVQEAERQVKSCREAVAAAAAARAQQAQAQAQAKAAAAHGAKAQQNGRTAPAAAAAAAGRRLLTLTELRSTSLKGKRLALLWPEDGTWWEGTVTEHDTASAQHTARIYYESTGQDEEVQLLELVSGGEVAWTLQPAPGQGPGQAASAAAPGQLAAAGGGGGGGKTLEVDGLNGAAGAGASAAAGPGPGSAAAAAAAAASKRKSGGSPATDTKPAKKTKSVSSLAAAGAEGGGPSGGGKGKKSPPDPSDRTPRKGGPAASAAAPTAPLATAAPGPALQQPSPSILPHQQQQQQQPQVLLPPGMYQQQQMMQPGMVPIQPHQQQASQQQQQQQMLMHQHQQHMAAAVAAQQQQQQQLLAGGMAAVMQQRALTPGVGAGAGQLSSPALNGQQMQVSTAAAGMGVGMGFGMVPQQQQQQQQQPQGQTPNVNMAMGLGMVPQPGMPGAQQVQPPQQAAQQQQQHIMQFRQQAMQQQQQQQQQHQQQQALAAMQSGYGGVGGGGVLGAGTAPAGGMAAAAVPGTAMNLLQQQQQQQQLQQQHQAHQLQQLQHFQQQQLQQQQLQQQFHQQQYQQQQLQQQQQQLHHMQQLQQQQQLQQQMQMQQAAALAAMQGGSGGGMMVPTPGGAVAVGGAAQAAGGVPQAAAQAAGGALGQQQQQQVAAQQQQQQQQQQGVLQQLFALGQGAVGRQIAYSEGSSDSFAPNQNLTMQVLMT*
</t>
  </si>
  <si>
    <t>C_1150011</t>
  </si>
  <si>
    <t xml:space="preserve">MSCHVQPDYSGPGPLSG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VAGALQRLTAAAVAEVEARVEPGHFQFLDSMSALQRVVCPTGEVREDAVRDVAAAVMVAWAESMVRHRGADIFQLPVPYPEACSGSGGGGGGGGLDGTSSGTRSAALGGSGGGGSSSSSSYAASSSANSANTSSSSGSSSPQHLAQLAQLQRRQGLRGAASLAAVALSQSALDAWVAAEAEEATAEAGAGGGSSTADSAVGSGALGRASGGSSRGDAGGSGSSSDGSNSSIAYGNGSIGSSSSRHGSSSSSGLVVVQEALQDGLERLVKKLQYNTTLTLATRFKNFES*
</t>
  </si>
  <si>
    <t>C_1150012</t>
  </si>
  <si>
    <t xml:space="preserve">MHAALTQQSATLAQAGISHLQYDVTKDAAYYAITMKMHKTPPGLRFLACSHACPVTAISDVVTASLRTLADAFRDMWRDRIGTDPWFCLHSGAAFDFARLYTNIPHAELADTMASLITATLAHAQRVAIAVTVTPPKTPDGRRKYEATLLTSDAAHNAPAYRRDPMTDVAVHTFTRDQFLVLFRSLVCSTFIRFGTFALVQQTCGIPMGISAAPFIANLFLAWFEYRFLTQPAATAQRQRVLHAFDLTKRYLDDLLALNNPFITRLLSVDQLYAGLHGLYPASQVEAQSHPHLQAQLAAGTAAMPFLDILLILRTTPAGHARITTRLYDKRQRQ*
</t>
  </si>
  <si>
    <t>C_1150013</t>
  </si>
  <si>
    <t xml:space="preserve">MLGAQPEVRAKAAAVATLAALACAASVAANQLQSAQKSLQWQPAEAQRQPATRTRVQFYTPAGSSSSHIRRGGAGGSGGLLGAWSSWLPRYPDPAAEGAGGSGDPEEAALATSQLLQSRPWSAGEPRYGFWCDERAGGGIGGSSSWARQGLSQSDSGASSRRRSDSSGVHGADTDGAEAGLRLPTSAHAAAGPAPGSGARGWGPRDPRVDFGDEISRLGSARDGLHAAHSRANKWLQEDASRRRGGSSPLRPAAAIA*
</t>
  </si>
  <si>
    <t xml:space="preserve">MGCGASVPQNGGGAPVTRVMPAPAQPVSEAQSAISFQPSRSNRSSLEKINSLTDRASPEQVLQNLLDGNMRFLDGAVAHPHQDFSRVQAIKAKQKPLAAILGCADSRVPAEIVFDQGFGDVFVCRVAGNIATPEEIASLEYAVLDLGVKVVMVLGHTRCGAVKAALSGKAFPGFIDTLVDHLDVAISRVNSMSAKAHQAIKDGDVDMLDRVVKENVKYQVQRCQRSVIIQEGLQKGNLLLAGAVYDLDTGKVHVSVTKGGSSAE*
</t>
  </si>
  <si>
    <t xml:space="preserve">MLAGLRPGDVAHPPMYAMPVDSCFRLGDAYSLQLASNFFAYYATEKAGGKGEAAKALDAARRLAQLNEARTMAGGSLAGAVKLVREVESARPPEPCVDAAQRKLYNAFFQSWLAGDRHHDVGATVGRGGVSAAGGGDGAGAGLPLRFADVTTRKHNPKQQHPVCQTSNSIYGAKAPSQLDMPLSYSSLLEAPHKQN*
</t>
  </si>
  <si>
    <t>C_1150016</t>
  </si>
  <si>
    <t xml:space="preserve">MMWSVAGLYFSWLTPITYMGASLEGAVMITFLAPPVRSEGLLLAESACGAGPRTVLAAIDVAGPGLVDRVILEHVGHVFGINEWVVD
</t>
  </si>
  <si>
    <t>C_1150017</t>
  </si>
  <si>
    <t xml:space="preserve">MALEAGVMAITVEFAQDLNNKEWFGRQDPYCVVQVGGQNFRTRVATDGGRNPVWNETFRFEILNENELQLEVKDDQLGHDAVLGTASISLARARQLGADRVEAAVISPRHRTQHGVVSVAMQWEPNGGMRPGYGGGGYSAYAAPPMPMQQAPPPMQQYGGGYGGGYGNAPMAQPQQGYVEEVVVVEQPAHHRHHHHQQQQQEVIEIVRPY*
</t>
  </si>
  <si>
    <t>C_1150018</t>
  </si>
  <si>
    <t xml:space="preserve">MSRQGAVLGYVTVRSGAPRSAPRQPDGTTMLRLDVTLDGEADAQYVLAAPRLTRGQDANATAMPANVYASLSRREPDACPSTVPAHRAAAAADCGSRRASLVVDVPTSLFRCAAEEEFRSFFVQVGVDLAPASAGAGAGVANGSATCANATHTAFAGAPQNSLTTGCSYILVTAACRPATCAGAVAGGANGSGSSETDGSAIAGLTATALVGHGPALDAAADGGAGGAKHVTAAIAGGLAGGLALAAAVVGVYVLALRWRLRRAVQQYGEDQAFDVLYGKSRHWSGTGSGGRSAGISRSNSGVSNSSDGGAADYAVATSTPGGKRARARTPRGFTSQAGRTPRGGLGAVRADDATSLLDGGSFVAARSGAAYGAAPQHAPKRRGHPATASAAAAAAAPYGGAQYYEGGSGCSTPRGVDPAAAAAAALPPTLPSLFSRMPLGAASDFAALTRGPAASPFVGLQLDPTPEGEAGEAPCIGMELYGSVHGGTAAATASPHLDYEYEVKTPRAMQPLAPPPAHPRLQQLQLLVPPGSPALSAAGSVADAPGSASHSRFVPRGSWNGAGASAAPQPQLCLQQHCLQAGTPRSRSLAPQHLRGVHFVPAASPSAAASPCPGSPALPPAGGSPTTGGSGGRSPASGGMVALALLRGAGSCAAVQRTGSGHSQAATAGGVVEAAREAVTADATSLPAGARTAALRAPADWESLRNGAGPAAVSVVRPGSSLDGRKQW*
</t>
  </si>
  <si>
    <t>C_1150019</t>
  </si>
  <si>
    <t xml:space="preserve">MRLVPVTAPRRPPGRRTSPPPAAAPPAAAPPPRQCPPSGPWPPLPMPPRPTAAPPPPPRHPATTPTALSHLPGTRHTATSPPQAPPASPRLPDQKPAVARQAFSDGSMQSTPPRPVCGTPQPTDRPTPPAVRPPQNPSEPLS
</t>
  </si>
  <si>
    <t>C_1150020</t>
  </si>
  <si>
    <t xml:space="preserve">MQAELRSKLAENANAIAACSTAAAAVGVASCMQLYSAPTIGHNCSLAAYALVGSARKLHMEGAGKEFDGHLDDVWPDAQPGSSSSSSSSGSGGGDASPEQEVYLERFREVAVKEIGVAAEHFGNNAPQLRKHIGVTPAELSELHASVLERMPEHPGPSGGADAIKEYLATIARRQLPVEVFGVFALSRFLPVLVLQGRKMDDGRQLSMQALLYTGGNSVAEVTSSGWRCGTGNGDGSGGGGAPGAHSSSSNVRAPGAQQAAGARCGIDAADMLCVGACGDHFYGAVPRSGFNVLLPPPEVLAASAQDGPSACKDLGTPFHMAMVPRHLRHVLEEVAIAAYINDGRVEVVEPAVMQRGFAEDAGLRLEPCAYLDQQGATVKSKPARSAGTYGNLSAMLAQAMEDGNLRATSSDDGGWGLDLFEGATVGGRYSILPDEEAGDVPPDRQVLAKLGAASPSRCRRDNDGGTSIARDGSAAGKRRRHHGSSSAGREQRGNLGVIGGVAAAAGTAALPTWSKAASERPRQPKTRPHSGASAGKRQKHESAAAADNPGVMGTAEPCKSGRQQQAQQQQQQQQQQQQQQQQQQQQQQDVGGATCVSAPAAGYVPNPYGAYYVGPEALGGDGAPTTSGDNSGTAGNDSHDDDKCADGEGGRGHVMPADQNPAGPSSSKRLRTGYKYVSYSSGRKSSGGSEGDVLSCRAKVVLFVMQVQNAGSSAPSVRTGSLEMWVPAVEGGSTIMPEDAAVLRDYVVMRLAECGVGPQAVRPDHLSCRNPPDGKRYVVTGDGPRPKWLDRGENTVDHVEAYLDLYASLMVYEPKYRGFVLHPRFEQERDARSNCRREKFKLKWTDTTSCMPGGEGMGEINGAVAVDDDAEDLLLPLLCIVRTCTGDTLPDAVREALSLARHVTWTKEENDSATNLLPKKHQVRSFNLEKTPREGRERFAAVDRYKGKTYVWTRDPAAGQEFVHPELLQVHKAQGLTLRRVTLDVSNIFDFGQLYVALSRVRRFADLRIVGNIPAKLKLARAYDAGGYFS*
</t>
  </si>
  <si>
    <t>C_1150021</t>
  </si>
  <si>
    <t xml:space="preserve">MCNVVLTTRKPPTLKLCDFGFAKGWDDNSQMNTRIGTPVYM*
</t>
  </si>
  <si>
    <t>C_1150022</t>
  </si>
  <si>
    <t xml:space="preserve">MLVVAIPEGADGAEGGGASGANSPFPAAHTPQRRTGGGAGGGGGGGGGGEEDGGGEVSAFTAAAAALAAAGGSVRCDRDHGEEVVVVDLVAVASRTKEQQQAGQAEAPSVPGPGPGPGWASGAVPEGAPMAAASSGAAAEGEAAAATV*
</t>
  </si>
  <si>
    <t>C_1150023</t>
  </si>
  <si>
    <t xml:space="preserve">MPRMGWKLSGSETLKVPLAKLSVRMATSMQLDDVATRRADRRPKLARQGTRLTLTTRGHRQLFGFPTLLADPHEDYERAAQGLPPRAVVRREDLPAAAAATLGAIRDTLARLWQKHHFWDCAVAKAVVAQINAHNPGPSPISQAQLWLVQAPPGFQQCVWDVVVMAALAATEHGRVRLRGMTRAAAALGIQTAAAAAPEAAVAVCRLLKGLGISCTLRDLANLP*
</t>
  </si>
  <si>
    <t>C_1150024</t>
  </si>
  <si>
    <t xml:space="preserve">MRVLMLLCSQMESSNAANLAGSAFCMTACIPPVKSISLPKRNWS*
</t>
  </si>
  <si>
    <t>C_1150025</t>
  </si>
  <si>
    <t xml:space="preserve">MPPGHLRIARGRQCELSISSLLLTICWSLFLSQGCSALRLPSLSLRHAVRRPKPTRQEDVEVSARAATLTPAAKKPTDFADGDDVTVRNHWALLVAGSAGWGNYRHQADVCHAYQVLLRGGLRPAHIVTMMYDDIAHDPENPYPGHVFNSP
</t>
  </si>
  <si>
    <t xml:space="preserve">MTPLPFLLPQVEELFRNGADPLTKDKHGRSAGHYAASGGHAEVLEALAVRGVDLDAEDPLGRGPLHYAAAACVSLLLSKGCWRDAPDGADDTPLHLAARAGSVAAVKALVEAGAVAAAVEWLVRRQSAAAPTGPPPTSFTVADTQLTPLHAAALSGDEATVAVLLDLGADPLSQTSDGKLPLELVPKVAPRRQPPPPPPPGSLALPTDAAADAKAAPEPVLVRSARRAFKALARAAAEQGGVEVQQGVVARRVWGDALAEADKAEAAAAAAEEEAEEAEHPAAAFLKSFGAMSHPQQVSKVESLARQDERQLAQLPYLRGGSAEAQEAAAALAALRQAMAVVELFAAVSALRADYEFQTDIRDEKVRTALEEVKRTNNLERYEDQPAVMSVAAKFKRLHGVTRRTGLKVVIDDLRAELPGNDPASTAARAAELRVTQAACAANATKALLAAASAAVPEHVRSRAASRAASRAPSRAGGSAPPSALGAGRKKGAAAKGEADKKSVAGTPAPAAAVAAAASGAGIAQAALAPAIPEAGEDVQPTVAARGPGPVAEGGDGQRQSAALPPEALEAELRRRKEEERAFQERLANKMRVDKLRAAATSAWVTAHSKEDDDIGYVDKFAAKFEVEASKAEGTYRKTLADYIGEEAAQSLRQTGLALLFALLGFGLMWLLGLMPHQQTSSLLARQAVVEAARKAQEAAAALAGLEGMEGPAEEAGGPRAAAAASAMMGADAEYREGASAGGGTCPGV*
</t>
  </si>
  <si>
    <t>C_1150027</t>
  </si>
  <si>
    <t xml:space="preserve">MLTLRRALVPCAAPRVAMAPVRLAPAVLRTREVRVMWSKRDETLANWEQLRSNPDEWYDNRTRKTNPKAPDFVRKDDRAVALWIDGRDVPTWVEELLHDLDSRQVNRRQQRDSESGDERGGRGERRSGPGGGRQAAEAANWEALRSNPDEWYDNRNRKTSDRQPDFVRRDDRNSALWLDSRGVPEWVDELLAELDERQAARREQRVAERAAGGGDERQEGGGGRRGAEELANWESLRANPIEWYDNRSRKTSDRQPDFVRRDDRRAALWLDSRGAPPWVGDLLAELDAAAQARRQQRQAERSAAPSTPELEAKRAAEAANWESLRANPEAWFDNRNNKQTPKSPDFRKKDDRTQALWVTSYGAPEWLNELLSELDARQGARY*
</t>
  </si>
  <si>
    <t>C_1150028</t>
  </si>
  <si>
    <t xml:space="preserve">MAGGSVNGRITTSTTGSAVSHIDNNRATSSTSSPSVSSPTRTGTLGSASRGGERAQQVVAFWEDLRANPGDWWDNREDKASGRGNPNIPDFRNKMDRGKAVWIVDRCAPAWVREWLQQHPPGSLASSTAGAAQGGTQAQASSADEALWEDLQANPEKWWEQCMMAVK*
</t>
  </si>
  <si>
    <t>C_1150029</t>
  </si>
  <si>
    <t xml:space="preserve">MLPTSSSALSSYTSSISISNGVLPHGAAASSGGWEQPESVAGAVLGSAGGARYGDKGDSHGALPPSAAAQPLQPAEASALGALLQSPEAGSNVLLGKWATGEVPLLVPLVGGAATNMSLDESYGDAQDALIARYLLLLGAGQHLQQQQQQQEQQQQQSVALAAGAGGGQWQRQRARGSVGQLELRPHLNAAAPSASGLPRPDLHLDFSAMPRRGTSTGPGPDINLGSTAGGQGSSAAAPSPAAASASAAAPLLLRSLGLDQASLAARHMPEALVGALHRSLAASAAAFFRTCLAERRKLAALMSGGEAVPLADRVLAFIIGTEGELQPASALPDMQELREAGDVELLLNSVTPPGAAPYRHAHLHHELQWERAQSPPSPPPPPAEPEPDLEALMDIDKITALAAAGNVPGLRALLRGLVNALAYSRINLSERLEAEAARAQREWQRGEAAQSSCMQLREQLAGRNRVLAERDAQLQAAVVRAAAAEEELVAERGGAAGLRAQLRALQADSEQQLAGLKAGLEAQIADLKQALHGATDDVGGVGLGAQLAAARADLALAELRQAQERAVSGQLRVMLDSARGQLATHRDRAAAAGAEVERLTRLVAAAQDLANASSGGLSLLEQQLGAEKAAHRRTTERLQAVSWRLEGARCSVVDMRSRAAAALRRLQTVLGETTLRAAAAERQAADREWELRATRRELEELGASAQALKERNVRLETEAAAARQEAITAKLDGDEAGAALAAAKGALAAAEARVAALQEQVTAGAEAVLAGKAASARLEELDKEHGELQSSFTALSAAHQSLSAAHAALTGELGAMRERVTELERRDALRVDLTARHDALLAEHSSLRALSEELSKELTSSKAAYVVLKKHADALAGQVQEYRYKSDRASADLEQEREGHRATRAELDITAAQREDLSTRCDALMQRVDEMEKHVAVADAEAARCRRAADLAEQQRAEAFALRDAWTRVRLLVSSDVREYLSAISGQLGSLESLLGSSRADLTALQARLLDLPPGALDGSGLAAPQVPYEMAQRVCASLFQMVSCGGQLLQTQAEIRTTLLDRLDHVEDGLQERLRSATDYWRQVLALSRGSPRAMVQVVERMTGQVCRELELDPSNPLARMVPIGVLEEAGVELSTQHERLGGLRGSAHAAEGAREAAVKLLDYEREVSTARAAEYQSLVEALSGEVGRLRARVSALEANNAMQHKATADMQRMLTDAEWKVSKAQEREALLGAKYMVPLGRESRAVQTVFSDLHHHHMVAPLQGQLLLAAPGSFGAGLSEPGEATSAAEETEGGDWEDMRVTGSGESEAGGVGGAAPHPQPQPQPHNQRPASAMVAPLSGLSEARRAANVPSRSNPNSPRGTGGLAVGGPGGPSRLGGANSVPGAAAGQLSRLPQAQAQSQRRRHPDQVSRGSSGGGAGAAEGSWAALPTVKSTVSYGDDEEEGEGERSGSDVYGDSNAGGDEGEDEGGYEDEDEGDEYDLPPAAARTPSASATAAAAAAFASRTSPAVGDAGQEGVWQPQLVPQRSAANHSAGAGPDSPLSPLRQNLQQHQQRPYTAAPASGIPHGWQQRAWDWVPEAAALAARGGPGGGPLQPYSRQALLEVLADIHFTKAHADQVSAAAAFPQVTMQQYVGAYFAARHGPRGSNPPATEMALAQLLLSLEAHSALYEVMLFARLAKLEAYTSKPTSHHRNSLRPATATSRTFSASPAGSGPSSPASAASRMRPGSSRPGINTSAAAVAATYGGGGSGGGGMTSPRSPAAGGGTAAARSSRLMSAQANAAAYGAQRGGNQHQHLFAHAKQGPGAAAGNSGVDEGPAGAGPGPGGETTLRLRTGASPAVTSSGNSAYSNGGDPQQQQLVAVVVPAVPRLRLGGQRQRLAEVLVSEGLARALAELRGVAGMEPFAQFAAAGRLLGRLRQSDLGAPLREEQHPELHYLVCGCSATLGLDEPPELVMAAGELPYGQDVMLLQVSGGGILPNVALXXXXXXXXXXXXXXXXXXXXXXXXXXXXXXXXXXXXXXXXXXXXXXXXXXXXXXXXXXXXXXXXXXXXXXXXXXXXXXXXXXXXXXXXXXXXXXXXXXXXXXXXXXXXXXXXXXXXXXXXXXXXXXXXXXXXXXXXXXXXXXXXEVVTAVNLAALKPRAALAVLPSQLQVKWERLLAHLRGVAGLVAAAADRGALLAVQQLAPAARATYRAAAGLSLAVAAPGGGGGGWAEAGGGGGVLLGSGEDLLLQAHAAPWSGDEELHMRAAQPAHEMAAGAAAAAAAAGGQAQAQGQGQGGAQERRRHALARVALLGRWAESQEYRGTLRAAVMGAGV*
</t>
  </si>
  <si>
    <t>C_1150030</t>
  </si>
  <si>
    <t xml:space="preserve">MFDRDSGMHDWSCHRHRCDLTDESGPPAPMPVVEEALSRGRWLLGLLIVQSTSSFVLDAYQATGVIRPSWPSARATLREQALVGVLLGAGLSAGGFLRVYATHGDFNNAVAISISLFLIVMTSVVLGTGLPFALARAGVDPANGADGHPRSGLIAGKYDYLGHGSHATLGKLVGIAITCVTCNFILVQLASGIAASSAAAAAAAAAGAM*
</t>
  </si>
  <si>
    <t xml:space="preserve">MSLQSSIRADSNCTLPNNPVCVLLPVDFIVAAMASSTSSAMAKWAAQAARGFAAAAPSSGKGRKVAVLGAAGGIGQPLSMLMKMNSQVSSLSLYDIAGTPGVAADVSHINTKAQVKGFDKDGLAEALRGCDLVIIPAGVPRKPGMTRDDLFKINAGIVRDLVTAVGQHCPGAVLNIISNPVNSTVPIAAEQLKKMGVYDKRKVMGVTTLDVVRAKTFYAEKNGLDVASVDVPVVGGHAGVTILPLFSQATPKATMSAEVLDALTKRTQDGGTEVVQAKAGKGSATLSMAYAAALFADSCLRGLNGAPVVECTYVESTVTDAPYFASKVKLSTEGVDKIHDLGPLSDYEKAGLKAMMPELLASIEKGVQFVKGA*
</t>
  </si>
  <si>
    <t>C_1150032</t>
  </si>
  <si>
    <t xml:space="preserve">MVATGLAVGLNKGHVVTKREQAVRPSRTKGRLGKRVKFVREVIRDVAGLAPYEKRIMELLKVGKDKRALKVAKRKLGTHIRGKRKREELAGLMRKMKK*
</t>
  </si>
  <si>
    <t>C_1150033</t>
  </si>
  <si>
    <t xml:space="preserve">MPLSSLAAAQENPHILEKLVNHVDTTSVTEIVKRLVGADEQSSIMFMPTYAQWLADTPLVNLLLNRLGSSHSVEVQTNAADILSAIAHTQPSPLAAKLTREECIGALFTHALQPGRAVLVAALDVCIALLEPKRSNAELLTDGSPLQESARRAKAEAVAAIVNHLPSLVELLQQQEGVAAMSSLDTPYGLLTPPLGRAKLKVVELMAVLLRSGDVVAERGLVGANAVPVCLELFRAYPFNNLLHHNVTAMLVAGVARPSEGLIPYLFEHCKLLDWLTSLPTEVRPAPRPGFEALAAGKPVLRAGYLGHVIQIGSTLEGVASASAGVSAAESVNRAAVEAYLAASASWQAWLAAELHPRQDVENISKWQCGRPAATDLAGIDSDGDEYQQNDMDLGEIQGMQPALYHRYNVVDEGDDEDEDEDDEGGAGGGYKGTSMFEATGGVGEEDDDEDKMGGGGGEDGAGGSDGLTEALHSMNLRDRELLAAGGEAAPMEDAEPGTSAHGPGARLGEPGSGPDDDEVLLATSDDEEPGRGGAGSSPAGGAGASSGAGAVAAGSSGTEAAAGEAGAAAGGGGGGMGLSSSTDMVIGEEEGGAADGMGGSAEVWKPNWSMAL*
</t>
  </si>
  <si>
    <t>C_1150034</t>
  </si>
  <si>
    <t xml:space="preserve">MYCSSCITRSVSAAARSISSSGNSSAATCPDRLPVAAVAGRRGALGALTTGLAWLLAASKSLSSSVPSVRLDAASFTASFAAPSAPSFAARSPAATATAAAAA
</t>
  </si>
  <si>
    <t>C_1150035</t>
  </si>
  <si>
    <t xml:space="preserve">MSYFVPTRFVWRFGGRQVHLCGSFTRWVETVPMAPVDGSPGLFAVVVHLPPGYHQYKFIVDGRWRHDETAPFMPDPLGNVNNWLFVRRIDPSPTPLANNVAFDPQQLVAAQQAAALQVAQQQAAAAQQQAAAQQLQQLHPALASASLAPAPGVSGGLQVGVPAQTLATGIGVGGLGQHPHVPQQPQPHSTAVGLGPCLTPQQLQHPAAQQSQQPGQSQQHPGGVPVGSGLSLQPPVAAQVAPQQGDVDMGGTEAAVVPPIVIHNPKEPEYTRKKIADFLHSHTAYELIPESGKVVVLDVDLPVRQAFHALHEQGTASAPLWDTTTRSIPGVISASDFITILRRLRHSVSAGANPLSEAEMDAHTIRGLREEAAAEGREPKGLVYVLADEDLAKVVARLAQHKCSMAPVLSGDPGGPEQPPHVLHLATLSGVLACLMRHFRASLASLPLLSQPLGSLPLGTWSPDAAVAHTDFLPDSKERRQWRKLQPLHTVTVSTPLTTALAMLLETGVSALPVVDERRCLVDCYARSQITDLCKGGAYNRLQWEDVTVGQGLALANNSPQPWSQSGAGSASQSALGNPAPQPPQPGMGGLSAEFAAAAAAAAAGGQPHHGSSPHMAGLGVGAGSITAQSGGRVWVVTKDDTLRTVVERLAVPGVRRLIVVTPESRRVEGIISLSDVAQYLFL*
</t>
  </si>
  <si>
    <t>C_1150036</t>
  </si>
  <si>
    <t xml:space="preserve">GPNLPRPKPETCCGPNQRCGPSPPWPAPGRPPAWRGGRSPASNAGRWPPSAPSPDSPAPPPHTPRSCPVACPVPCPVPLGPIPPPPGREVPRGRAPPRPPPGPARPAPAPSLVASPPPPPQYPSSLLAPHPANPASPSSCQTGPLRSPWHRRPRPRRPPPRHPPPHHPPPRRPPHRPRPPRPPPPPPPPQSPPCHLPPLPAHIHPHAPGSRGPAPHPQASAPPSLPRWRPCPSAASLPVRGARTATHHRLEPITPAQTLGPVAPSPSPGAVRHALPGPSPAEPHPTPQLTPSFPTHQFPNPSTCHSALPPAHAAP
</t>
  </si>
  <si>
    <t>C_1150037</t>
  </si>
  <si>
    <t xml:space="preserve">MATAGDTQAAASNSSGTGTSTGGANDGGVVRILDLYSGVGCLHAALGRPGVLPPGCTQVQVAAAVDINTAANAVYAVEHGTEPRALDLTRVTAAQLDALCADVWLLTPPCQPYTTTTNARRKDTADPRAASLLHLASVLPSMRRPPSRLLLENVPGFAGSHSRRVLAAALAGCGYGLQEFLVSPHQLGVPYSRPRYFALAVRRPLRLPRRYDCSAGPVPHPPLLTPQRDTGAEPGAGGEEAELESRWAGVYDAGPRRAGQAALAAAAIATAANLGDGTPPPPPHEPQPPQPGAAGAHGEAAGAGGLAGDESDPWVSHAVPAALLGRFWRVLDVVTPTATYSNCFTKHYADNALGAGSVLATEEFAAAYTRRDARGRLHFFVPPPLPPGLGIAVAPAKPRRRREGDEGRRGAPMPVAFRLRPPHSRAQAHGRKRSRPSDEDEDEDEDEDCEQGRGRGQERERELEAVVVGLRFFTPEEVAALHGLPQGWAARAAAAGVGAARQQYALLGNGLSVDVAAHLLQYLFAAEEGEAAGEGEEQA*
</t>
  </si>
  <si>
    <t>C_1150038</t>
  </si>
  <si>
    <t xml:space="preserve">APPWHTACRPATHGTRIQRPSNPNNILLLHSPTCELPPHTCELPSSPPAGCPTHPTPTPSRPLPACLPQPAAAAAAAAADPGPGPAAADAPAPAAPFRPSTSNVLPPPPPPPAAASCPGAAADAACPGPCPGAGCSVHATSPPDTSSSSCTSSSCPPPHPQCCHTYAPAAAPHSAVAGGPERPPPGLRPPLPPVPRHRTPPPAAPPAGPG
</t>
  </si>
  <si>
    <t>C_1150039</t>
  </si>
  <si>
    <t xml:space="preserve">MAEALKALEKVLLRIAPWRMTGVRSIPEFEHYLPMGLEYRKFSPGTQPVKAVVPHDSPKLVYDIKYFVRDYRRNNKYTARTVDAKTTFDFDKLYAGMPTKPEQVKNVTRPLIMPTRGY*
</t>
  </si>
  <si>
    <t>C_1150040</t>
  </si>
  <si>
    <t xml:space="preserve">MLPQLAARVEEDLTGAYSALLQQLHERFPSDEQLDSFAIVYSEYFASAFDTKDFDKRLDTVIELYGVERKTASSAKLSPVLNAGRLRDQKASFVKAMQSACPGPPVAHVRQGGDETGP*
</t>
  </si>
  <si>
    <t xml:space="preserve">MLEKERQYEIDRENAILLQKMVRIKEQDTRAVFRPWTARSTFQWKLGHYYDPSTGTKTLDHINLTSSVSPRSIHYYALSRPGTAPPDVTARMRDMQIQSDNTKLLRTITTMRSVYSVDDLERRHVEESVLVNRISNFRGPETASSNGTSQQRYLEEAQGRDIPPPSSRGGSRPGTAIAGPRAQNGSGSAGSGGLGATSPRASDPNAERRASGSAASSRGGSGSGAQAAAAPTGQSFSFGAKPEAKNGVSQTAAKKAADTSADDYGDETYEQDEEHYEADPDQEEAEQEEEEEASPAAAKSEEEEEDEKPAARAASNTGSAMPDTGADAAGESYGDEGFEAEKEEQEEGAAPQDEGEEDQEEDKAGEEEAEQEEAEQEEAEQEEAEAEADGGFQEDAEEGPKSELEKAEEEEMAAQFNAGMTEDAEGGDDAPLPSPGGFANDWS*
</t>
  </si>
  <si>
    <t xml:space="preserve">MAQVAAVIVATSTGRTLADELSSRGSYTHLIEGPDGVPKVLLGVNGQPVLNHWLAAIKAVPRLTPIEEKVFILCNENNVEHVRAWAADPRTSLGGFPLDNVLTNGSDDSLGFAGDLAAFLAAAPPAAQLSSASLVVVEGDGLVGPGFGLSRVVEHTVVRGKDTLTYMAAPEGMPLEGQAVLGLEDAANAYQTASQRVEGLDAAANGIADPMAFTPVLAPVAVLRPETVARAAGSAGAGPSPYGTCGLGYMLAGLRPGDVAHPPMYAMPVDSCFRLGDAYSLQLASNFFAYYATEKAGGKGEAAKALDAARRLAQLNEARTMAGGSLAGAVKLVREVESARPPEPCVDAAQRKLYNAFFQSWLAGDRHHDVGATVGRGGVSAAGGGDGAGAGLPLRFADVTTRKHNPKQQHPVYQTSNSIYGAKAPSQLDMPLSYSSSSQAFTRAFPVTAAKNSCMVTSVTRSNVHKALDDF*
</t>
  </si>
  <si>
    <t>C_1150043</t>
  </si>
  <si>
    <t xml:space="preserve">MALLAQRSVNASARAGRPNRSRVVVPCIRAESGKIKIGINGFGRIGRLVMRATMLRPDIEVVAINDPFIDAEYMAYMFKYDSVHKTWPGHVNGSKDGFLVEGRKIHTFTERQAQHDPSKINWGAAGADIVIESTGVFTDIAKATAHLTGGAKKVIITAPSNDAPMYVMGVNHEKYNPATDHIISNASCTTNCLAPLAKVVNSKFGIKEGLMTTVHATTATQKTVDGPSKKDWRGGRAVNGNIIPSSTGAAKAVGKVLPELKGKLTGMAFRVPTNDVSVVDLTVTLEKATTYEDIMKALKEASEGEMKGVLAYTDEDVVSSDFVTDPASCTVDAKAGIMLSPTFVKLVAWYDNEWGYSNRVVDLALHVAKKAAVKV*
</t>
  </si>
  <si>
    <t>C_1150044</t>
  </si>
  <si>
    <t xml:space="preserve">MPDACPSTVPASRVAAAVGCSSAAASGGGVSFAAAAAALLVSVPTTLFRCGPAEQEEQYRSFFLQLXXXXXXXXXXXXXXXXXWGCGPGWGGLRACGPAAVTAFAGAPQNSLTTGCSYILVTAACRPAACQPGNGSSSGAVGAGMEHAGAMPGAGLPTAMAAAANTGTAASAFTDPTADGSLGPPPAATPATAHPAPAAAQNAAVSTAVAPMLPLLGQGPALEHDDIDVAAARRRAAQQRAAARSGGLVGGAALSLALGAYVYSARWRQRRQRRSGGGGGGAASAAAAAAEAASAAAATAAAXXXXXXXXXXXXXXXXXXXXXXXXXXXXXXXXXXXXXXXXXXXXXXXXXXXXXXXXXXXXXXXXXXXXXXXXXXXXXXXXVVQAAHQRASVANGGGGGDSPAAAWGGGGGGGGGPPLPPSRRASQSGTGSPALVGGVRVSGGIHGMSASISSPAGGGLQPSTAQPLVPPPPRPPLHRFVSVGSPAMSAAVVGSLVPPAAGQGGAAAMALAQARGSDDMAGWQQQRQQQQQQRLTGATGAGSEGGGSVGGGSPALVLDSDSDCEGPSAAACGGSTGAFLSVGGGPGRAPVIRNSHAAAAAAVSTRTSTAGVHSHSRAQQQGAGSPLHRRSWSTCRDCMAAGAAAAAAAGAAEAASPFALPGSGGGSSGGGRVSGRLRAPLPRPDDDYELPVAAPPVLPPEVEGGDSRSGGGGGGGGGGGGGGGGGGGAGAGPASAGPAGWHRDKAAWRLSGGGSNGGGGGGGGGGGSGYGSAASSCGSSGASTPTRYLHPHPLIPPPPLGPMHLGSPQGHGSAASFASAGSVGEGRGGGGSGHPSPQAGATGPRALSSAGSTRSVGSIGGGGGGRYGGGSCEMPVARPPAQPTRLSRMLLHRDVARAAAGAVGASEGPLRR*
</t>
  </si>
  <si>
    <t>C_1150045</t>
  </si>
  <si>
    <t xml:space="preserve">MCQHGLQQICFPRVSEKEKHHEGERGLVRSAEDEAGE*
</t>
  </si>
  <si>
    <t>C_1150046</t>
  </si>
  <si>
    <t xml:space="preserve">MEEQDKLQKELNTVRADMASLSALAESTKGAKDQGPHQESTRLLRTFLLLQKRELLLLDKLGRKLWLRPDSQNQDLFFFEPVGTNSGAAAATPGVSSRFFLDPEGRQTDELQDWLQLVDELHRDGVPILPLFINGQVKHGKSYMLNEVLPAVANTYFCSGGSGRQHAGAVLSEPNFLRVDCLDCDRNSGCGGFLKGFLLKLKRSAADQQLSAAASTPVPSNCSAGVMADAIQDFMRRLPRDRLNFLLIDEVESFYLMTRPVSGDCPPRGSTLDVDAVLHMRRILKELLLHSPHWVAWAVTGSSMATLWANVAATPTNGFPLIMHHRRLNLSPTVSHDVLRVAWQQLKAQAATWDPPLPNDLVWRSPPQIATLAYLCQEWRYSRTASTAAELVEQTMMQKVIPEVLADLRTALQVLGQPAAQLKLLRELLDPMAGVDPAKLPLAFKVLLASFATEREGKLYLDYPLLAQAVTTKSEELLVLGECCGVLAEFHSSGRSEVVTNTYDSPLPMRSKAPGASAAATPKAHLQPHVGSVRPISLHLGKRLLGRAAVVQPRNMGRMGRC
</t>
  </si>
  <si>
    <t>C_1150047</t>
  </si>
  <si>
    <t xml:space="preserve">MGEEGAGCGGGGGVWRCCCGCGARGWQLDQELVGRTVGCIRRVSLTLEGGRVCAAVAAAAMATVASAVRMGGSKAPGVGGGGGGTDPQLSEPLLPAGGVDNGQVAPPSATPFGSLQSVAAHTTPNAAAYSPHAVVVVPSGLGGGGLLLGGPSALEEEAGKDDDAASVFHRPPLQYMPTGLAGFERSALTPEVWWHTFQFLLTQLAAEVSAMQEAVSALVRTVKP*
</t>
  </si>
  <si>
    <t>C_1150048</t>
  </si>
  <si>
    <t xml:space="preserve">RVCSRSARQCGAGRRWSRCASWWLRSQLAAWRVVAASATLHAPGGAASAPPVPHVWLLIARSLGWRQGAADVPLLTLTVKQATQLQLAPAYDALR
</t>
  </si>
  <si>
    <t>C_1150049</t>
  </si>
  <si>
    <t xml:space="preserve">MANQAGPRHTPAAETLDEPPPERIGPYTYAVINGPDGGLQAYVPLPDWALHVSPGLNADPAAPTLRLTASSPLHPPTTYDYSLTAGVLQPLATAAPPTAAAAELLRRCTLVRLSVPSPAAAPSAAGSDGGSGHNNGGGVAQVQVQVPVTLVLPPGVPLPPAAAAAAAAGTHGSSWQVLSQPDPTITLAAASSPETAAQPAVPAAGPAPVPVLLHVYGAYGLPLEPQYDGAALCLLSRGWALAWVHVRGGGELGRGWHAAGARARRSAGVADCLAAAEALVAAGLTAPGLLAGHAISAAGEAAAEEAAEEMAFVLTAVRKQPPPPSQQQQQQQQQQQQLPTGR*
</t>
  </si>
  <si>
    <t>C_1150050</t>
  </si>
  <si>
    <t xml:space="preserve">MQAQQGTLRRSSAGSTRQATAPSRAAAFKPCSFTCTRRGQHMVTRATGPELASLAEAVTSVVAAATAAAPAPLQPAVATIGGDVAALATLSPTLPGIGRLTALYYLLFTNPNPLFNIWDFYVGAPLTDGANSRWSSDNFQLRDKLGGGNFGITFEGLRLQADDQGVTQRSKLTPEQKKRRVVLKRVNMDRQGVRQDFLKTGTLAKGSAETGMVEAYMCAKVKRNPLVASSCAEYLGYFTSTTADGAFTKGSQWLVWKFESDATLGDALDGKLGPFPGCLEEFMMAGRRIPDSMPQDKRDINVIKSVMRQVLVGLRKLHSIGIVHRDIKPENLLVTVDGQVKIIDFGAAVDMCTGINFNPLYGMLDPRYSPPEELVMPQSFPRAPAPAVAALLSPFAWLYGRPDLFDSYTVGVLLMQMCVPELRPVANIRLFNTELRQYDNDLNRWRMYKGSKYDFSLLDRNKSAGWDLACKLITKRDSANRGRLSVSQALSHRFFLPEF*
</t>
  </si>
  <si>
    <t>C_1150051</t>
  </si>
  <si>
    <t xml:space="preserve">MSVSEYEAETVAAELEAKRRRVLAAETAWLQELQAKLALKAAQLKGQLQKQAAAAKSEGGGGLFNLQALMHTVLGNLQLRLTNVHIRYEDGLSLPGQLLAAGVTLERVSAHTVDEAGRETFVTSGVLQLLRKAVVLQELGVYFDVGRPFLVAPRADWSSLVIYEWDALFLPARHAPGSSVHPHHFLVMPITGLMNYVRRSSKTLAASASAAGATSAAGPLPKQEGRIALRSVSLALSRQQYVGSRALLETLDRYTANSPYRAIRPKGRPAEGEAARVWWRYAFLGVRTQLRGSRVAWTQLRTACLLRKAYVPAYVRCLEAASAAAAKGSGGKGQGAGQPGAPTAGLGGDAAIAAMDAQLPESTILLFRRMAHAQLQLKQERGGTGLPSRGASTTSSSASLLQQQPGQQAAAAPAGAPAAAPAQDRTWIGWWRGTNKAAAAAAAAPASPGGAPASGSVSGGSEVVMGPSTATLSPEEWGRLQELLQQQEFADDDDDDAGGGRDGPYTLRTLLEVAVERASLELRGEVGQVGAVPGTDRPRPILLASMRGLGVRVLNYPTALALNVRLGWAGVEAPQGMLLCTGQLGAAEGLGMGLGGRVAAGGGGEGGAVFGGVGGGLGRSGPPTRTATPALRSSTPGGSLKPVASSAALPATAPAEADGRAAAQPSEPLPCAFMLDFMRRPQDGSADAVVSVRLAPSYVTYNGAALRAVGAFFSSSQQLGIGTLQAQAAARAAQLQRLAALRLKALSAERPRLAVAVVMHAPKVALPDSKGRATLLLDLGCFSLSSATPDSQGLAADGEEAGLYECFTLGLERLEAGLVGGAFAWPSTQPPQDEDGDDGASGDGGLASGMTAAAMTRWGPAARAVQTGGAASDALFGPIPQKPSAAAAAAAAAAQTASREQPQGLAMVAGMTANEEQEAAADDSAAGAGRTESPQPRKTASRASSACGSSHGGGTEEEGEEGGAAVPGVADMGHHGGLADLLRQLALHRAAAAALQGKGSAAAGASDEPPPELVPLLSRFGVIAALQVATAPHPRLPAVRTRLEASPLVFRFSPWRFHRLMAVINSLVASLSSGSSGGGTGGGAADGAAGCKEALQVRLPLWVTDAEYTAPVQLLVWEGVGGRVAKWQPRQLVVWRGRVYLSRSPGSGVVSESRSYWRGWRLVELPPEEVGGAECAVAMVPEGVRREAAAEAPEGLVLRLSEARQVAELRRNMMRSAALVEAVAGYMATDAHIESPDSPNATTGTAAGSGVGGSGSVGVTRDLLDELLAHRDVFQLSGRLPALTLKVSGRPPRAWRAVRRLAAAEPLSAGGTAAAAGGTYGDGPGPAAEVLGNMYAQQQGPESHAGTDVEGSVAGARGPVGTTTGTGGGSTSSLRPPDPVAWRVGASCRRVRRRQWXXXXXXXXXXXXXXXXXPGEGGGEEGDDAFEDADDYMDEEDSSEADEDEEDERFSSDAASGQRSPGRRGHSTAVAALEALRHLSLDQETPLLSVALTEADVALQYSADRLAVGLTMQALRMEDELMGAALGRQFAVMALSSSGPTAPPASAGATAPGADPAGADIPSESAHPSAINWQPVPITTAGQDASAGAASGSAGPAAVAPLAQFSFISNSSSSDRYKGLDSELGLQLAGLTLMCHRPTIAALMGLGSDMGYATALLSAESGTQQQAGAAQLATSPAPPATAAGAAAGITAPAQGAGAGAGAGNDGPVRAGGDGRTLLRLHISMSRLQLVMPYEVLSAHQRVEPGLTHQQVVLTPRQFAQAAMDNFSLRLDVRPTSLELSTSLGNFTAQYGALAEESPYRTICSLRPGSSAGSLIEVVFRMHSAAEAAAEPRVPAGAAYSSLVARLSAVQVVYMGRFLTELLAYINAPPHHRPQPPLRPHLPPRRRRLHLAHPAPAASPFVLLMDVQAAAPVITMPQSSSTAQYLSADLGHLVLRNTVGLEALRRRGGDGGSWRRARRLRARCVGCHWRRGGGSDGGSGAGSSDQPAGSRQPPMPPLHAAVSIPRLGAVISELEYRRLLAVLSGNFAEPPVNDPRVLELQQLLARIAAAAAAAPPSSLAPPASSSSPAPQPSGAAQAQQQPHPPKAAAVGKAGAGGSGSADGASAAATQHSNSLPPSRRPVFLDFNRSIRSVLEALQDTCTVEATVSLGSARLTLLVEATDGSGRLLPLASLGLADLWLGYYATSRGAMCLSLALPTLQVEDLRPSVAPELRLVLSTRSTAAAALASGGVVSSAALTVPAISGLDGAGSSSSQLPQPNPSLLTLEYRAVPAGVMPPLPPSGSQQGATSRGAAPLGGPAASAPSAASGPVARSPAATALRLRLQRPTVVVDFNGLLLRLVNFVAPNPVFQGPAPRPFETRDLLLSPSAPYLAQGRDLWLSPEVRLLADAPPAAFTGPQGAAAGSAPDTGSGGAPTTYPGFSSGGSHIHVYDGGGGRLVLPPALPPSEFLPLIVVGAGRALQLRNVRIVNCASLPSVLQLGAGARLVAREEDGVKMLLAAPDADKEYAAVLAAVAAAAEAAAAASAAATVAGGTAAQASGGTSLTAGASVPSPIFEVAVEALGAAIHMVGSDGAADGGLGGPGSAAGASASRGGSAAGSYSATLSAALGQTVGSGSLAAGSAAAGDTGDGAGVGMGLGSAFGGVGAAAATAAILSSQRLRRRLVLQLDVSATYRAGGSEQVAAAQLRGLTIRTLTTFGGTDVGGGLVRPAAGVTRPMPPASAPLSKTDSSAAHLPDTPSGCAAPGPQPSSSLRAPPLQPLHHLEHHHRSASLNTTYAGPVLPTRSTAASYSAGAVVASVSAMLLEPTDVSLRFSATAASTDLSLDCSSLSLRLSPAGLHLLLQLNAGAATQLAVARPDQPLARCDRFERMWGSHDAGTGTGSGGGATPLRLELGVGGVDAMASERGVTVWRPQPPLGYVALGDVLAAAPSTALTTSASAPMASHFSADLDTRLGAEPDVCVWRPVPPLGYVALGCVVGYGASPPALGVVGCVAAAAVVESRLGELLLLGEGGGGNWWRVQNAACTFEVSGAPEGIAGGGGGGYLPSVPVYDLRSPLGVPPAALVPLPGLLPFPFPGLIATDHLGRLGSVPLGVVTGSAPPLSLLCQQRYLRSRRSQISRAVTQASQVPCVEFKRICYVYLGDTAVTGIYAPPTSVVVLRDSDPAAALTEGRPPPLARPINYVRVWHDEHRERLGEDTYLVLWRPVPPAGYVPLGLVARVGPAPPEPGLPIRCVRADLVAADELQRASPDWFVPAHKQRMPLCGWLTDRRTGTFTVVVPTPGAGGGAPAAEGGGPRAAAAGGVGAGGVGAMLQVYRMKLDADDEAPQPPHSTPSGPGSGKAQASTNLELRLGRAAVTVRTSLGRPLLELDVREARMGLCTQGPDVSRGFAFLTMSAWTHSPTLGVWEPLLEPWQLLAHVDVNRASRPRGGVGPGTWVRFTSTQGSVHVSLAASALRSLLDALPEWSSLTGPEGVATVRRQLAFGEAPANALGGQAVSELAPDAEGVPVLLAPPPAASAAAAAAAESRATNLAPPPVPAIRLLADAVAANGLSPELMAAGALMVRIKVNGPAAELMPETAWGLYTRAVETAPPPPLPAPAADDPDDATCDTPRSSAEPSSAASGVEVVWNERFILKLPVELSEQLLCPAPGDNQFAGVPLQLDVSLLACGSAGGPPRVVAAGTLPLQSDWLTNEVDILRNTAAAAVAAATAAGMAAPLLNEGGVINSAAATGGATGSVKPPQPSSVSETLDVPLYLVTVQSGSSRQPRTQQLQQRQALGKDRGPQESMALKLRLSLDVQQVDSSWAPFLSKSRRGRPDTVPIRAGPGLVLERTPGPGGQPLELLRSLAVLHNCTSVPLEVALMAGDPEVASWMLLADTPASTSSAPGRGATGSKGSRAGPPAAAAPAPPAGSLAPVDEEVYENQRYMPLRGWGAGNLLPTERKRYSRAGHSYSTFPLVPLPPGHVDRDGWFYALDWPLLRYPPTPEQARRKVTDLVRRRRWLRRRRWVGLAGRGRLDSAARRLLGTVRPGERLPLPLGWEAEGVELQVRPVLELPAEPTELQLPPRNPASAGPTGGDTGGGGGGGHDMTVAEVKAVHEWSCGPTGQSGLLMTCMDEGGARLLCCRTTAVPQQGAEDGAGPMQAGAVGPAAAAAVAAAAAGGAASASSAANSAFADLATMAPLSADMAVAAGQQQGRQGELDPGQAAWLSVSLECEALVATRAGLTAAEGGAGAPGGLDTLVDWRLVVRPPLTLHNTLPVTGRYVVWERPRTGGPLRVRQQGRVAAGATAPVYTADMRMQVFLSFAPDGCEYGEAEPVLLSDGFMRNTAGVAAAARLPDGFRCTYTHSASFTPLRINLIRDVDTSAASGPLASLSVAARNPAAAAANTSGGAAPAPGEAVAGGYPLTVSLHVPLWFVNASQLPVSCGVMALAVEQEAGGPARSEDSAMGLPRFGPAVNDQVLRIIDTEAFRNSPRPNGAVSVLPRSLELLSYPPGLPNSIIYGPPPSQEAGNAAVQVAILLSINGSRWTQPIYLPRPGEQAQPSKRGVGGVLLPNDRMLIRALAKDGCIHEVALRLEPAPLSIVAAGAGPGAAGGGGAGSAGATLVRLDHHLVLANSCGYPLTLLQPDAAAAERDRDRTRALGSPVHWAAAAAGRRKFCLALPLAGETAASASAYGLPASVMWSEPIKVDLPGGQDTQVAIPVYCLGPVGRYHSAHSSSPAAGAMATMAALANMTPQQQRAFELQRAHVVARQMFAGLVGGESTGHGSGMDRAGSAGKGPQPQGSGGTGMLLGPGVGPGLALLSQGSDRKDAKKDHEEQHAAARGPSRPALEPNLVRLVKSTDIGSVEFLAVLLNVRVVIRAPGCLVLWAASLGGLPQQLITNASPLPLMWRQSHPRAAWARVEPYSAVSVCRGVLGDGWGSPPEVEVRDTEPQSENMLLLTFDTASTSTTSAGGPSVRGAGVTGPLGAGAAGDSGRAVLAGMLRVGANHRELLAQVAPALELVLTPDGLNNLPGGGAANQGLGACRLDAALRIAPAPPPIGPAGAGPRAPTFTGPYLTPAALAGVSRNNRGAVAGAGAGGAAAAGGVGLNSSVHLSLEVGSLELSLIDGRPEEIAVLTLDGLGVEVSTGRSAGSYDFWELGLKVRGVQLDDQTPGSAYPVVLQPLDTTAAAAAARAGSGECMFALSYCCQPGKMRYALNCPIIAARLLPLRVSLAEPLVWRLYGLALSIAPPAPAATASAVQPRGGGRHQVSASDMPLAIDLMWVEDLSLRLSFRTDASSRPRWASGGFIRLGLDLAQLEDLALVLPGIELERVRMPRSLLLQQVFTRLQDRLFSIVLAVLRNYGVVGGLSKVLAVSSQAAATLAADGGGSGSARGGAAGGAAGGGGGGPASGSGEVRNLGSGVVEGGRAIARGLLQGAMGIITKPVEGAEQGGVAGFFEGLAKGIVAAPVSVVSGTLAAASKVTEGVDATTRNLRGAAATAVGAKKLGAARKRLQRAFTGSGRSMIGTAISSTINSTIGALPVHSLMSMSGRASGRPDLRLDRYEEHWVLPGSVVLMITDRRVLAMQAPEFVALQSAVLSGETTHVTDVPVGDAMVLWHLPWPDMLSAELAWHNRTPSTAGASNPAGSRSAASAAATSVAAANPPVGAGGGSVAMPADGLLLHRKYRAEDEQLLYDVRCRPGTSQAAEVLSRLQEVRYRCYVLARQQERGWRDNQSSVGVSPVAAALAATASGHPSSGTRTTAASGAGGSILPDTMISQEFKLVWRSPSTRLASSRAVSFWRPVGPPGYTMLGDVVVLGRDPPPRPVRMYKDAPALAAAAVNASGSGDAPASEGPRLAPPVGWTLVFRDSSQPPLTLWRPVAPRGYVEMGCIAWPEIEEPPLGLVRCLRRDLAAPGRVFESAVWGAASSDNSFWRASVWQVDAAAGTFVAVKGDAKPAPALVREAVF*
</t>
  </si>
  <si>
    <t>C_1150052</t>
  </si>
  <si>
    <t xml:space="preserve">GAHCGGTVHRGVRPNGRPCGLEAYRG*
</t>
  </si>
  <si>
    <t>C_1150053</t>
  </si>
  <si>
    <t xml:space="preserve">MVSCAKASGIIMRIAVFFSAVIGVAYIIFGCKVQNPPKDFAPVMFVILGVLNIFASLLGFWGSYHKKRVLLGFLACGGFSILLQIALVLALLFGFDAVTAKIVDPKEDPKKYSQVSNQLSIARWVALGFVVLQIFTIALAIALRFVIAEEQPYDAFDAQTSEQRGKTLSSLAKDIEKFASKSKTMGEKAYDKVRSKMAAKYGNYAQTDNDWRSKTKVSWRT*
</t>
  </si>
  <si>
    <t>C_1150054</t>
  </si>
  <si>
    <t xml:space="preserve">MLSAQTSRTCCSQRGCNGVRMAPQAKPMVGRVPGRSGSPCVVAAGEANGSPIVTGPISVNPSMSPALDPVAAAEAGKSAKAVDRSKGLWTRCDKCGTILYIKHLKEHHHICFGCNYHLKMSSMERINHLIDAGTWRPLDETLSPVDPLEFSDLKSYTDRIKEAQEKTGLQDGVRTGTGLLHGIPVALGVMDFTYMGGSMGSVVGEKLTRLIEYATQEGMPVIIVCTSGGARMQEGIFSLMQMAKISAALHVHQNCANLLYIAILTSPTTGGVTASFGMLGDVIIAEPQAIIGFAGRRVIEQTLQEQLPDDFQTAEYLLEHGLLDLVVPRSFLKGALYEIIDFYRAAPYKKRGMIPFGVQHGTFLTTEEKVRRRWAQWSRGGNGNGKDLAVAGDSSTVSYRELVSSYRTLVAGDAASSGSSRGAAAPLDLQELLADPEALPGAMELAKQSKIEWMARTEELLAAQQDKMQYVFRMK*
</t>
  </si>
  <si>
    <t>C_11600001</t>
  </si>
  <si>
    <t xml:space="preserve">MRPTAAVGLREVPAVASTSPRCATATSSLLASRRCGPQRSTASGNVAIGWRTARGSTKVRAAAAVRDGDVDAAGVHPTAGADADYDPAYDADPAAQAEAAEPGAGGGVGGVEAEAEAAAEAGGRSYLQLSDMSDASLQ
</t>
  </si>
  <si>
    <t xml:space="preserve">MPGLALVLLDSLIKVAGGVAIGWWLKDAAGKGKSGGGGGGSSKKSKQSAARRAGAAAAAGGIGSSAPVPRPQEELKMVLCVNMSLKMGTGKVGAQCAHAAVGVLWSHYNSHNVAIRQWEMYGQPKIALKVSDESEMAALEAKAAAGGIPTYIVHDAGRTQIAAGSQTVLAIGXXXXXXXXXXXXXXXXXXXXXXXXXXXXXXXXXXXXXXXXXXXXXXXXXXXXXXXXXXXXXXXXXXXXXXXXXXXXXXXXXXXXXXXXXXXXXXXXXXXXXXXXXXXXXXXXXXXXXXXXXXXXXXXXXXXXXXXXXXXXXXXXXXXXXXXXXXXXXXXXXXXXXXXXXXXXXXXXXXXXXXXXXXXXXXXXXXXXXXXXXXXXXXXXXXXXXXXXXXXXXXXXXXXXXXXXXXXXXXXXXXXXXXXXXXXXXXXXXXXXXXXXXXXRQ*
</t>
  </si>
  <si>
    <t>C_11610001</t>
  </si>
  <si>
    <t xml:space="preserve">MVRRQSQCPPCSRPFPRLVSSPQGMELAAGARAWFQVKARRARALSRGCMVSSPQGMELATVAMALQSGYSPPCSRPFPRLDGVKPAGELLARGLQSSSKFARQWHGPGDREGSFGARDGPIPSIPSNTMHHIAAAGWMVERARTYATMLAHGVHDGAA*
</t>
  </si>
  <si>
    <t>C_11620001</t>
  </si>
  <si>
    <t xml:space="preserve">MRGHFPAVMLIARKHVRTLLHPSHGSIDALLFKPAEHTLLDALTAAGIEVAYSTGDTVEIIYLLDSTRAQQAAQILTDLNNTACVTTTTTCWYGRMRGVYWGDSLATIGLAPPAQDPRMPDVVVDTQPGVIVSYRDM*
</t>
  </si>
  <si>
    <t>C_11630001</t>
  </si>
  <si>
    <t xml:space="preserve">MFMCVHRQPEPTEAELEAAAPVDPLPPPPPGLGLQQEAAGGGGEAGAGGKGGEGDSDSEADGSDSDDDDYTAMGSEFQDVLRRWADVLRLPRKLYDFETSPPMSPPRHGGSGGNSGAGSGGESGAESGGGAGGGGSATLPALKLLSALPMLLLRSSAGAGKARPAAAAAAAALPPLPALPPLPPARDGARSTTTNSNANTSSNNTNSNGSSAAGGSTAPAAAAVQLLTRGGVLGGPAGARAAPAGAAAAAGAGAGAGGGAAAERKHTSPPRVSAWARPLAGGAAHQLPSQLAATAAPAALAARPGDRRTPPPPPPALPPPPPASYVDKLRGARAAAAAADAAAAATGAATSGAAATGPAPSAHGTTAQAPVDGEPPPQPPTASNDQQQPAAQPPAGQPPQQQPLLPPEFRCEACGVHCNSRWTYEQHVSSRKHLVRCKAL*
</t>
  </si>
  <si>
    <t>C_11640001</t>
  </si>
  <si>
    <t xml:space="preserve">MSHPSLHPHAPCFPHAAFAAAVAGQLRAAAAGAATAPTTRVAALMAVPGPPPPAGANASVVAAAAGVVLLHLQVSALAPAPWIETGLLTAALASPPAAAALPPGASAPQLLGQVAAASRAVPQGYFAVGAGAAATADGVPPQVVVAGSADMTINVLDTYVDAGATCADSFEGGALPPSALAVALPAALTGAGPSGTGARATPPGAPALVVYGCADAAGLAAAPAVRRVTVYDPCQERGEATCEAGAAAGGCSVGGSCEAALASSFAAAASSANTTTAGPTLQGNPVVALVAGAATYAACTPRSGQLELCDPGATASDEEDGNLSPLVRACGSPFGAPGAGGSLAGCGVSSAVPGTYALNFSVSDSAGAGAWAVRLLRVCPSDEVVCADNTCSVGE*
</t>
  </si>
  <si>
    <t>C_11650001</t>
  </si>
  <si>
    <t xml:space="preserve">MRPRPSTREQAAGGAGPSTGPATAAAAAAAAVEGDPRMLPPDASLLRGTWRRLWDSHASQGAKVLVYRLQHAYLPCGLYRAGKGIRPRVTTGLVDPWASKRGGAKGYTHPATPKPATPARLDRWYVSATAVPWVVDVARTYGAPGDDNGVLLTLSLPDLPHAHREQWRFPT*
</t>
  </si>
  <si>
    <t>C_11660001</t>
  </si>
  <si>
    <t xml:space="preserve">MGAAKLARDIGLPDNEVEMEVGPNMRDLQDYDWRNPPPPAGLPSPPPPQTATAQDAPPRVA*
</t>
  </si>
  <si>
    <t>C_11670001</t>
  </si>
  <si>
    <t xml:space="preserve">MPEAGSELLRGLVGLVFRQGDERSKARAMLCLIYHTGDWSKSYGYIKSLNAWNLVGRKEQLLGLLKLRIQEEAVRTYLLSYAGQYASLSLDQLASMFELPDRQIYSIASKMMIAEELAGSWDQPTRTIVMHANEASHVQRLGAAARRQGXXXXXXXXXXXXXXXXXXXXXXXXXXXXXXXXXXXXXXXXXXXXXXXXXXXXXXXXXXXXXXXXXXXXXXXXXXXXXGGMGGGGGGFGGDRSGPRGFGRPGGMGMGGGAGGGMGGGGMSALGNLRGGPRGDRDGGQRP*
</t>
  </si>
  <si>
    <t>C_11680001</t>
  </si>
  <si>
    <t xml:space="preserve">MQSRRKSSSSRSGGGGSGGSGSGGGGSRGGRRAAAAAAEDEEEEEDFPSGAARRAVALSRARLGRFFKLPVLLGAVPEAPQHYEFVRYALETMRSHTPTVYGAGGGGKNPDELCIACLGSWGLGHLVAFAGVLESPAGAAMAAAPAAPAAGTAAAAGTAAAAADAPSAAAANAAAADAPSAAAAYAAAGAAAVAEAAGPGGGGAAAGSGEAQQPAAAAAAPGSGKLL*
</t>
  </si>
  <si>
    <t>C_11680002</t>
  </si>
  <si>
    <t xml:space="preserve">MFTSLTLMTSRITTFSGHQGIAAPNIPTPGGAAGADIGVLGASGGGGVAAAGQALGAAAGGSLMQPNATLLFAGNDTAAAAGVAAAAAGVANSTLAPMQAALLQAAAGIGAGAGAGGGGGSGRVDSCAPGSMCHNSQPHVWEALRTIDSSALIHHDLR*
</t>
  </si>
  <si>
    <t>C_11690001</t>
  </si>
  <si>
    <t xml:space="preserve">MIAHVFVSAAALAALRALRLPPPPPPQAQLPGGSALLPQLLGHVATWAAASAAAPRQLLLLAPLAPSPAPPGGAAGFGSSLATRRLALPAPVAAPPAAAAAVAAAAATPSTAGGFGGWSTSPMAGYPAAPSLIHTPASVATAAGGAAPSGGGGAVATATAPGSAPATSLTHSRYAALMHDAMNTPPPGVAVVAAAVAATAGGATAGGAGGAWDVSPAAASMASMGARSPVDGLFGDYSGAGGVGRPATAGASAGATAGAAAGQEGDVKRQGWEVLQTSEVIQRAFTLALTTRLKQWGGIKVDVRSTAWGLLEGKFGGMTVMGDRWRTPLELTAEALTVDIGEMLLDTNKLVWQQTVALKNVPQGSVSFTLSSQDLANFMVHPIMALAAARAVQESVQHRDGWPTE*
</t>
  </si>
  <si>
    <t>C_1160001</t>
  </si>
  <si>
    <t xml:space="preserve">MHLLDTAAAGDDDSGGGGMVGEGTEAAAGYHQQHPGSSYRHLRRRSSVPLLSGGLDVSLLLGAEDGEPWQLGCVASSPPAGSAGHSAGGGLPRYWIPYAHHPHQHQQHQHHQHQHPHNHPHPDQPQHPQHHHRHPPSRERDMGGGTAVAAASRPSADASSASPCAPDSSLLLCGSYDEDSGSTAAAQRLLLRSLESPPRAPPLTPLAAGGGGGNTAALGTGSSSTGAGTSACWTLPDGHRVLRPQLSMQSSDCGAVECDAEGDDGEDRDSGTRRGRRGGPGGLSTCGSGLMTGSGSGVFPSSGSGSGSGSGAGSGSSSGDGFVASPYSSPYASAADLMVQSRMKAVAAAARAPFGSAASPASSSSGAAANAAFTAGTAAAAIGLARVREQPVAAQSDGSEGRWQAAHTDEIEGGAAAAAAAAPSAGQAPSGGSSVAADISGAHETAAAPQADLAGLMHIRMPDSISAVVAVSGNETSMTEAAFPVAATHGGAGPLALPSPPSPGAASGASWSGRAAFTQRGRRGGASGSGSPVGSLGASSTLSGGGGGGGSGTSGSSGLARLINTMTAGLGSGLRSYRSSSNGGGGGVSSGAHHAWLAGGGGSNGSCGGSASQAWVPTFTGMEALPAVASPAAPMPASVTEAAAAAGAVAWASPAIAASLGPGAVLGSCEVVRVTLGGLVAGCCSSIASGCVSGGGGSGVHSGVVTAAVRSSPWEGGGGASGDAAAVMSGVRPRVMSGVSGDLASVDEAQADVEDAEEEAAEDAAAVRSGSPDTEAEAEEEEGVPPPVSLSGAWRRSVPIQIQIQTAPLLPRRPPPADHRHAWLLDSADGGGEGGCSEALGCRPGEADHDGGAAGAASAHDHTDLELVGPLEVEPLLEVAASGGAVAAPVPTAPAGAAAAAAAAAAAAAAAAAAAGGQDGMAPGYGGPCPAAAAAHGSTQAVHTLSQASVAQPELLPSCGLQLPPLLEAAEEAARSWGPGGDCVQTPRMRRVRTSIELTAVAAAAAAAAAGPEGAASADGTAVTGRHPMGGGRPSLQQDQQPVATPGARRWGRSVSAVLGDAVRTAAAQHQHQIQPGRAPSFGGAAAGAVSAGGAAGHLLPAAGPAAASKGPRSGPGGSGGGSRLQRMPSQLLRTTGASAAAFLRAAGSALHSWSSSSALLAAGAPAGGVGGGAVDSDRRGVRSGSSNDAVGVGQLYQYQHQYQYQRQYQQHQSAADVGATAQGLRASRVSCPQILFGEADGGGGGVEGSVGGGMEFEVERSSAGNARLQHHQHPQQQSPPSPPPLLMSLVPKFARRSLSWRNTQHLSAHNSTAASNAAVGPAAGELVVAHAGGADSSSGRAALNAVDGVADAGLPPRTQLQLSQQMAAAAAAASAHGASSTRTSESESCAAAASAAWLERYGLLAPAPLRPLKPLLMPQSQGAGAGGQLLVGAEADGSGGYASSSAATPAATHSQLQLHAPGGGGGGVMGWMGSGSGSGSQRPRRLHRASTGVLAMSGLGPGGPGAPGLLVGGSGAAGCGSEVGTPRSPPPPQSAHSRNGSLSHLGSANGYVGGSGGGAGQPHPAHHHSHHLSLHRMVSCASMHSLSGLGGGGGCSGRDLPYAEWHPCVSVLFADLVGFTAISNKVPPVAVMEMLNALYCRLDALCNVWGQQHQQSPGSPLRGSAAAASFLSPGAAAAATAAPPCPPGSVYKVQIIGDAYMVATGLLADDPAHAATACMFALAVLREAEQVLDPVDGQPLRLRIGIHSGPVVSGVVGRLRRQYSVFGDTVVSARSGACD*
</t>
  </si>
  <si>
    <t>C_1160002</t>
  </si>
  <si>
    <t xml:space="preserve">MGDGDQDGHIHMLRMPALSDIHIPADLTSYRLFSQRHASDIWTFDYSGSITSVAEILGRGVKGLPENAVCTYPTAITADEAAAAAAASIEWASGGTTSSSNNSNSSAGGNVNATYATTNPFSSLGLLAPRAYLLSFYRQDTLSLLAAEGRLPAAALTRLNNGTAGVNPTPTPPASSPTGSNATASPPRLTLAFVAQQLLSDWEAVLELLEAHAEAVAAYDGAGRPLPPALPRYGLCQQVDMDCSSVGHLWRAIGASVMQTRGTWQGYLGTVEEWTATQPQPSTGTTTGTTGTSDNSSSATAANTTTTTTTTGTSSSSTTSPQDSLVSVAGWRYATRLLRRLLAYNAPPPPAANDADQQASSAAWFAEFVANGATTNPAATHSDLQVDPFSALLNSSSVESDAQLAQNLMCDAMAPAFLRGDCLLTFDWDAVWAALPGAAADVGGPEARDRMTAPGVLGVAPLPGSRVVVNRTRTTSSSSTSGSSSSSGTAGRYSDELVPCTPALCGMSVLHDDLYLTPPPASASSTSTTSTSGSGGSSDAAAVIKAGALAVAARAVVAEVGPAAVCGPRGVALAEARAVQASLAPPPQPPPPPAQGSNSTSASPNTTSSVGFFAALSNAEAELEAADAAAAAAACEAAGLILVNRAPYSAFAYAGTLLSDPALNDIIDEVEELWALRQTVSDAARLAAGFTSTSSPTSTTGRSWSGNDFIRFPWWRSTSPLTCGHLDHGQATNGTNSTSGGASEGTIGVFDVSPFTARGLPAAASRAYMVALWHGVHSPNAAPHLLWPPYVQAPAPAAARRRRARLKADAAAAIAGSSNEGAGGEAAGALQRGGGGGGRSLAADTAGGSGSSSGAAEERLDALVTSALAAMLALTRADVGDAVLAATYSASIGADVGVVRVVYPPGVRAAAGGSGSGLSGGALAAVAVCSAFAAMVVLLLALLVLLRATGVINAVPGAAGRDMLGRVRAPRVGPDTTLLITDIQNSTILWESLLPETMNTSIALHHGVMRKLMATHGGYESATEGDSFIIAFASATSAAAFAAACQVELLLLXXXXXXXXXXXXXXXXXXXXXXXXXXXXXXXXXXXXXXXXXXXXXXXXXXXXXXXXXXXXXXXXXXXXXXXXXXXXXXXXXXXXXXXXXXXXXXXXXXXXXXXXXXXXXXXXXXXXXXXXXXXXXXXXXXXXXXXXXXXXXXXXXXXXXXXXXXXXXXXXXXXXXXRLVDVVAVTAGLGGRLRADDTTADVSHKGAQAQLLLAHEAVGGAGAGSTRPNGVKLSQAPPPRPTSPINIHNNAAGGPGAGAAGTEAALALSPAGRRVGGSGVPAVVLPSPSTRLLMALGLAGGGASGGGGGREGCSGSGGSSPMAFLAAAMSSSRRFQPSSSTPPSQPTSQGQPQLGQQLGPRQPSALEGVLVTSASAVAAADTGRGGIPTIPVGATQTSAAGLDSAEVALGGALAVALHSTTDTLVGHDARSTPGGGGGDPYTASSSPGGGRAAAAAAPDVSVDPSHGSRPYPVAPSPTLSHAGGGSRPADGSPGGGTHSTAGAGSKWSGGAGSNSGRARSKSMFSRLSLGGGGKAVTALSGPCSRSGARLSGLVEGGSVSGGTANGGLLGTPHDASAAMAGTVSVPAPSAQQRALEAFGLSAAAEARTWRQLLALALAQVLAAGGGGGXXXXXXXXXXXXXXXXXXXXXXXXXXXXXXXXXXXXXXXXXXXXXXXXXXXXXXXXXXXXXXXXXXXXXXXXXXXXXXXXXXXXXXXXXXXXXXXXXXXXXXXXXXXXXXXXXXXXXXXXXXXXXXXXXXXXXXXXXXXXXXXXXXXXXXXXXXXXXXXXXXXXXXXXXXXXXXXXXXXXXXXXXXXXXXXXXXXXXXXXXXXXXXXXXXXXXXXXXXXXXXXXXXXXXGEIDLGLSGESGPLMDAAKAVGDAAPGGGILFSATAFARLRNVSAGAEQPPPPPTGSATAAKGGSGGQRDSITGAPVEDTAADAARSLARQQRRARLASRLAALLPTRLLLPAVSRQELAAAAAAAGSLVVVYAGHHLLPNMPEAAGPTGHEDEDAATVTATATSPRRPQLQSITAASATAAGRAGGAGGRNSMDWEPELLAHEMAEEVATYGSVVAPAPRPYPAPPSASLRGSLVLPPDPLAPLNQQPGAQQPPQPAALDSMGLCGGSGGATMPSGTHGMGLGGGGGGGFAGLLDTSASSVAADGCNSLTLALGNTLGTAALANTRGSAVSGNGPARGTASGLTVAGNSNTSLPFMPVQAPHLRNTSFRSPLPQLITALAFRPTAAAGDAAAGAAARPHHHLHHLNAPGSSRYRQSAPHSLDERQLQPPPQPGSSRYCQLAPQSLDAHHQQPPPQQQPHQQPQPPQPQPDLDKVRATAGPVAAGPVAAGPVAAGSGSEAEAGAEDEDSFRLLPLPATQHTQPQQQQHTQQQPANLLYRRLGSSGRAQSQQNQQLLPPSQQPRYLSPFLQHKKGSSDGMGGAGSGPLGRLRSPSTLACVQQCLQARKVLYRGIRVKVGIDVGLTSHTLVDSSGRLSYRGRPGSCRDKPAWSAGQRQSAGEGGLCG*
</t>
  </si>
  <si>
    <t>C_1160003</t>
  </si>
  <si>
    <t xml:space="preserve">MRRVGSKALTVKRAMEGNRSVAGSMGGSIGGGAGGGSGGSSGGGAPPLALGPAGHSSSMLTPLGGQHLGPHHGHQGGSVGSPPPLPLTPVGVAAMVKLAAASPAAPSSVSPAQQQQQQQQQQQQAGAPSGAAAAAAAAAMAAALGGVGPDTSSPTALQVADAITALLQQHSGHLASRNLLAAAAAAAAAAGGAHPPGTPTPPPGAASTAAGIAAALQQFQRSAELSGGGGGGGMAGGSGASSGELQSVGPRGQGHPHQHHQYAPHPHAHAHSHQQQQQQQQQQQQQQQQQDAAAAAAAAQEAAQQQFAAAAAAAAQHGPFDLSGLTGQGMGFW*
</t>
  </si>
  <si>
    <t>C_1160004</t>
  </si>
  <si>
    <t xml:space="preserve">MRRGSVLQYLKDFAEARRLSWRQDAVGNLVICRPGSGGGEAAPGVVIQLLARALAAVDQAAAAAAGGEAAGSSSSSGSSSNGNGSGGNGSGDPGWRLVSAGGGDKRNAIARDASAVILPGSSSGGGSSSCPAGVRRYVVVCTTRSSLTPALEATRDVIAVSAIHAGLECGILQQRFNGLDCVSFGPTIKGAHSPDERVQASTVAPFWDLTLRLLQRLADVRQ*
</t>
  </si>
  <si>
    <t>C_1160005</t>
  </si>
  <si>
    <t xml:space="preserve">MGAPIGLSGPSTSHADYSMLLGSDAPGIRVAHAPHSARAGPPPPPPHLLRVRPLRDVRGTSMGLSARIGNSGKQARASASSVSRCIRSLKLRRTSTGSAAGAGLPSATVCVARVSAPELGEQPVAKVHELWRVAAWLLRPQRKDERIRIPRRAASRARCNSDSPEGGVPRERFGGAEPVKWME*
</t>
  </si>
  <si>
    <t>C_1160006</t>
  </si>
  <si>
    <t xml:space="preserve">MADQQQQTQQRPQLFDESCYRRLRQALLKIGVHPELAAEFTDDDLGLLLREGFRSALGLQFADAALLQKAGLRTSCASYIAKAQERAAAAQHNGVAVPGGGVADPGELLPLAQDVNGPHDRDQLTSGGFPSASTTKWWHDWLPSTSQRASQSQSQPVSGSMLSCAHRLCYPRGVASH*
</t>
  </si>
  <si>
    <t>C_1160007</t>
  </si>
  <si>
    <t xml:space="preserve">GGGGVGVVAAPGELLAVGGVPHQQRAGAGGGGQQAPVAAEGCSGEGQAALGLEHAAVRLQTRQPVQRDAGAAHRRQERPVGRGHQAGRGRAVVTPGAVVRGPLRAAGGGGGAGGARLRPRRDGAVGQRAGQQAAVGQRQHHVRVRGGDGDGRRLLRRRRQAQPADGAALDDVRTRARRCGRRYEAARRRHRRRRHPRALCPDAGQVPRRRQQLQRLALVHHVDVAAGARHRQRRAARVPGSAQQPPLQPCQHPLRHQPRLAAFAAKQPHAAVITRGRQHVRKAGAHAGHGRGGQRPHHAAVRVQRVCNGGLAPQHLG
</t>
  </si>
  <si>
    <t>C_1160008</t>
  </si>
  <si>
    <t xml:space="preserve">MLVGRLCARGAAFRARSVAVCIPSVRASRPLLAARSATNDSKNGSKHPSDSKARILPGVAWGLHYSPPEVPTSAHAPSSETDLPEAHRTVDAIVVLAGGQTGPDSVPAWVERRLDTALSLQRLQRRPVPILSLGGGTPHKGPFLDERGFVIHESTACARYLQDRGADPSLLLKEVSSYDTVGNAYFSLTIHALPAGWRRLAVVTSDFHMPRTASLFHAMYGLAGRELFADPHRFELLYVAASDVGIFDPEVLDIRRSKEAASRESWLRTAAGFNRLADLHQWLHSTHLCYAVSRQDEFGQQTISDPKLLASY*
</t>
  </si>
  <si>
    <t>C_1160009</t>
  </si>
  <si>
    <t xml:space="preserve">MSCAPQAEPTTPPPPPPPLPLPRLSPVEVHKIYKEALVAARSGDAVKVGSKAGELLARGPAPHYGLSRNQVADLIAAATAEYPSLPCLKALLPLAQPFGDWTLLHRQYPTASHQQATGQAVYCGLLHQAALMLLEWHKAGLAQAATTGLEVLRAICAARPAAVVDMKAPGILSTPLETVLLAGQEPRGFVARLLREVSPITWLHTAPGHAAHLRAVEVCEALADDEGCLVARNLGFSQAYFLTCASVLQGIYDRKRPASASYEAVPEPVPPPASGYIQLPALEIPGISRTFTGVRTGAPPPPPPPHAAASSASGHVKVHSQPATAPAAGSTASSSSVAKQPHTQQLQLPSGARSGAASSASSVQKGPVAAAVKTTVASAAVAAAIGGAVAAGQRGARQRQQPQQDDDDDEEGPPALLDDNSSDGDGDSSGSEDLLGLLLPVAAAAAAAAAKPLAPPPQPAGAQVLRALLAELTAAVDANAAGKVADVVKRLNKETAACTPPLPVEKAIQAPCFAATHSAKQKVGDLTPLTIKDDPLWAAENAARAAAESAPQAGLLAELLAALRKCTWRAVLGHMSLSMLQELRIINIPCGIPWWPEILRDASVPADQPSPSLFEMLLEKGGAVASDLAAGLVEKHSYVLLYANKSPVCLALTRKLPLNDTDYIFRMSLAYRSKEKGGAARETLTAELQLPDPAAPQGWRRRQVSATAFGWWALLPHCSNDARVLSTLRAKVDPKVELPAFEGLPPLHVLVQYGRRPWDGVATVATDRRLSALLFTDEGVLISRLLEQVAGGITPLYRAVRVGDIPAVTWLRQRGASPLVSCTEEGAGGYSDTPLHLAVTRKSAEAVEAIIKHSAPDILKKLDTTYDSDGATPLMLAAELGYTRIVDLLLAAGADPSLLHDLPNKGASKSKKGKQMSGAAGSTDAPRGTHQSVLSRTLQLQEAEEERRKKQGSNGQAQGDAKKPNPHDAVLEAIISSWKPLWSGAALQRELGPDGCARVRAWLLQHADTTLWPVIKEMGAGGVSPGVLTASLVALLLEVCRTAGGADWRVPGTTDPFKPAGEGGSGSSTWTGPKGTHPPRSQLSVWSLVPESAAAQDHAKAIAAKEGSGSLAPAWLTLPLLREMLQRGLASPHERLPSYGIMSELSKGSTLLHKAGADWSRKDDNGNTVLHYVAMGSAGYGESRVLALWRLFMWGRAEGIAAGGGKGSAAAASALPPLLIDPERLALATATNTKKRMPEDLAAAKIKPALKTEIQALKQRVNAKLKNQEAAAKAGGKATGNSSGKADSKAGAAVAEQPAADAGTAAAAAAPEAPGAAAAPAVAVLSPAEQLKALLADDEALASAPLAQLVGVPEESALQLATRLAKALPGTLLRGKRAAGAQGAGGGEDGGGGDGGDDGLSRLRAVVEELREEDDEQENGDDGAEYSEDDAPPPGEELLEDEDANAAAMRGVAGDAAAASAAAASASSSGSAAANGGAAQAVAAATDFDNHPLRNLAWPLLITKEAIAGWGTLNDQWRKLVMARLRVIGQGLWPRCRGAKRITSDDPLLMPQELWRLKLTKGGRILFEVAVDDHDSKGTFCEIIRVWCITLNHKEYEVMIQRVQRSFTNSLRMRLRKKLQPLEQEGPAAAATAAGTKKAAGAKAAAAGVVAAGGDRTRTRLPRFYKEAGLVDGSGAGDAGGSKGQEQGQVMVLREHYPPASWADDTYTTLKFYTVDGLLVKAVMSGLAEAQVDFMFKLSPQERDLITMVPSPPSSIILLGRSGTGKTTCAVFRLWTAWLAPYLSRAHETPHTVFVTASATLREQVARAFRKLQRAALRDHEWERASAAFNTTYHTFKDVPPEAFPLFLSSRTYLRMLDGTTERPFFPRAANGSIIQVAGDGEEADPDGAALVVALNEDLSDEEDEEDGAAADQERQRGGPDEDGGGQEGGAALFEEEVAAADAARREEAARARLLMDMEGAEAGGAADGYGLGVAGRARLNREVTYQHFVSAMWPKITTPEQRNQVAPGRVYQEIVSYIKGSAEAISSPDGHLSREQYMALGRKRAANFSADMRGDVVWPIFEKYERLKRQEWRYDMLDLVGHIYREMTTTPGGYAGTPVHALYRDEVQDFTQGELLLDMVVAADPNSLFYCGDTAQTIARGIGFRFADTRTLFHEENTRRQEAAARRLAAEAADEESVGKALARRGHGMTIATPPVLQLTMNYRTHQGVLDVAAVVVEALRRYFPLQIDKLERESAQFPGPHPLLLGSISADDLTYLLSGSDKKTSQVEFGAHQVILVRSMAAVDQLPEEIRDSNAIIMTVPQAKGLEFDDVFLVDFFADSQATAEWRVLCSYLAELQERGGKGLDGFQYGLQQVAPTDPGAVRPLELNEGTHVVLAEELKHLYTAITRAKNNVVIFDRNAAKRAPFYHLLQSLGMARTVHKSLLEDGADAAKFGLTQKATSSRHEWAKRARNLMGNRNYAMARKAFLQAEDQVRAEVADALLKRQRAGQESMPDVDKRRLLAAAALQLLAATARCGESPDPVEPEELRRWVREASKFLEGCGKSIEAAQLKFKLGTQRAVAAALRLLVDAKEYAAAAECCVHMAAAELAAARARAAEEDAAAAGSMQRLLMTEAELAAQREAQAHQAAVPWLAKAVEQFQFAGNSTAVLALLAPPGFGGSKGSATGAHAPLAAAAGIDSEDDDDAAEDAAEDAAEDVEEDEQQQRELEAQERTGPLALFAPLAPRLHAMLARRWQGYGQALRAAAIALHSRGSLRRAGAVARLVPMPQERDTLLETLGYWRARARARSAVDPLGAAQVLLEHGDTRRAVRLVLRCLEPLPASSGGMEAAEAGGAGGGGDRLTRAARQQQLYELQLRQEHERRQKQVLEANALAVLHRLVAAQTKAAEATQLRRALEAWMARQAKSEEGGKEGEEGAGLTKRMLPIRGHVLLLEARLLLEPWAAAAAGGAKGAAGDSKEQQAAAAAVATNAALRDAAWLEARPLLLTAVECFLRCDQWPGFMEAAELLLRAAPDAAVASHTAAGQLADFEQALLQAMQRGAERAGDSATVAAAASSRTAAAKQALARSLVVPEAALKLMRTTQTACGGLVGRAGGGGERSRAGAASSLSKPQQEALSALEGLLLLPGLSRPTEAKLSARNASHSWWAALGQQNTDAVRRAAGPKAAAGSGQDGKEKEKTSGQSSWAAVAAKGAAATAMVWDPEVPALAPTSHLLLRCHQTAMALGEGGAMAAAVEAAGAGASQMPLPRAAVAAVAARSLTIRAACLAHLAARGALAAYLHPAPPPQPALPAGAGGKAAEEGTEGDAGKQEQPAEAAAPLSCEVVLDRLRPLVCAARAVHLAKMMVGSVGQAFSMAAAASLRKCLDAQLRYLAAALVAASLPPAAAPELLAELLQPRPQPQRRPGGGGGPPRRVMGDLLELLARDGFPHRELADWAEHLLVRCMPLELRMPLAPAVSYLACRTMMLVAPDSEDRASKLWLIKDSSAKATGDVPPERLVHDDKKTGPAEALLVSAFRAMDSSPLRAVGDLLYYLAWCARRDGLAAVTPTDAAAEGAQAPAGAAAGGSKPGSGAAAAAGPVGLSLPLEAYAELVEVTVGQLLLAACDNALLPGNVAGTLSGLPRVSDPQAGLNGVADTWARELGFRGPAVGEGAGGGGGSGWGWGRGRGPSPKEVAEAKARAVTARKEVAGQLRLAARMTLLLASHIDQRLQDTAAPAAGGAGGDSAASPPELELLQQEVLPLLDAPGRREAHELLRQPGGPGAQPRRAQGKSRGGGAEAGVGSGASVAPPSAGASGLRLRAIAQRVLLAAGAAYVSLELQESVVKPQRQQQKAAAERQQKLAGGGPVPEPPPLRGGWPAEASAGFRDACTLLQARVAPACFQPATGATDLASVAQAADALARLSQRVCYPSSRLSTGMRLVGPDANREYEGLSGARPPKGPLALLFQAAQAKMQLPKAAADAGIGGRVKAASDAVARVAARDFQATEDERVRQRHAAAVIQKRWRAWRQRRIEAAEAMRRRQLQANALETLRRSIRFRVWVRARLANARKALDARHFGERFTAGCAAAVQFGEQALHMADIEAARFVQLDRCPVCSGETLRKQTEELKQQMAQRAAGKLKGAAAEFRPHKNTVDHLEAANSFTTFRDVYNGDLPTRLGGSAAHMDQLRASLDRLEQLGVSDASLIKGRLVAEADLALRGVEQARAALEASLRQLVEERVWDVGVLASRMFPQYTSLDAAVQRVDMMRVHVEGLAAAARRTALLPPDEQLAAIQPKQQPQPQLQQPQEQDQHQEQEQEQALRLPSGEVPEQEQAQEQVQAQEQQPVGVFAAGLDVRPADGMAAHAAAAAASPAKQAVPALEGPPGTRPGLQQPFSSPTHQQQGSAWAAQKPVIQFTPPPMPPMPSALLQQLSQGQGQSYAVAAQAGAGGQAVSPYSNQSHAQAAHTMGYNQVYGGLGGIGADLPPGLSQTPGYGAAAAGSTAGYAASGFAPPNFTAQAGFPFQQQQQFQQQQQQQQQYQYLPHMQQQQQQQQQQQYGDXXXXXXXXXXXXXXXXXXXXXXXXXXXXXXXXXXXXXXXXXXXXXXXXXXXXXXXXXXXXXXXXXXXXXXXXXXXXXXXXXXXXXXXXXXXXXXXXXXXXXXXXXXXXXXXXXXXXXXXXXXXXXXXXXXXXXXXXXXXXXXXXXXXXXXXXXXXXXXXXXXXXXXXXXXXXXXXXTAQGRMGVPTGRQAVDLEAVEAAVAAAPVDMAVAMAVGAAATSAES*
</t>
  </si>
  <si>
    <t>C_1160010</t>
  </si>
  <si>
    <t xml:space="preserve">MRGNVVERMISQGHNFSSMLESVPMLDQVAGALKLTTPTANQFRFNQSAEAAVADIRADAARLGQAAALTDDPATQNLLLRQQLELMRSASEAQNTHMRVAKIARKMPWSQTMDMCTNARPRTLELVEAITDLPDGVASSLFGTKSVGAAAAAAGPPAAATAAAAAFPPPPVGAAAAAAVTVSRGYGCLMCTKTGHNWAQCPDLATLRRANDNTYKQLVVVFTAMQQLTAART*
</t>
  </si>
  <si>
    <t>C_1160011</t>
  </si>
  <si>
    <t xml:space="preserve">MQPAGVLPSAAVADIPPQPNWFGANGFKLNTAAWQRHGVDTPAVRNAAIWHFESEPAASHHLANYPTVQEHGASLGQQFDDLLSKGLTEAYDPAVHGLLELFATVISPLHVVTKADGDLRPIIDPTRSGVNACMTPLPCPLPSLADILQDLPPNGALGKRDVASAFHHIILDPSARRYMAFRHPVTGAVQRWVVLPFGASQSPAIWVELATAACRIFQDECDRRGLNIKIHVYADDFMLLGASHADVVAAFEVMDSLGTDLGLEWKAAKDMGRDAHLQQIEFLGMWFDTVRMEMRISPAKRDRYATDVRSLLASAATGPVHRTDLLSVTGKLAFISRACRPPAYVTLTADAIADLNFWLHVLDSTQSPWDGVRRCVVADLDVVLGEYQGPEGAVVYTDASAAGWGAVWEDAELQDEWLPAEREGHIAWLELKAVLRALQSWAPDLAGRRVLVRSDNTQAVAALRRGSTRVREGRELMRQVAELALQYQFELRALHVAGVDNGHADRLSRRLGKAADQNLCLRHSIYRQICHSEQLQPGVDCCCDPAGRSRWQVAPAPPPQGRCIVCQGTVDALDLECSGCGDWSHRRCQQLAAAAYPGGVYLCRRCLLAEAQLGGVPDSALEELADKAVAAAGSAVAESSAETYLSHRRRVARFAEQVLRLPAHAVFPRGPDADINRAHVCLFLAWAVQHYALSTIGGTLSALADWQRSRGIPAAASIRRDPMVQRLWAQLQREAAGGPAPPPALKPPFPIGLLVWLVAWLGSDAAPGTPAERSQDACWLVLGFFGMLRRSELAGLQLRDLTACGAAAPRRQQTAGPPWKRSRHTGGGSLTRGEADEPPLRN*
</t>
  </si>
  <si>
    <t>C_1160012</t>
  </si>
  <si>
    <t xml:space="preserve">MTRWGSWAFQGGKGGSPISVRGGRAPTGRLIKLLRERYAKHVFIIDEYKTSKTCYNCGCQEMAIKRLGGLKEGQRPWSVKVCNDCLTTWNRDVSAANVIRVLLLLKLMGFERPIKLQRPPWPPAAAGPG*
</t>
  </si>
  <si>
    <t>C_1160013</t>
  </si>
  <si>
    <t xml:space="preserve">MSRADDLFGEFVAPAAVAVAAAAPAAGPYLASSTLVTSPSGTGLPPVPASAGSGSAAPVAWVPAQWQPGGMLSPSAGGPTPPAPAAAAGAGGHASGGSSSFSHPTAAVAAAAGHTSGAAGHVSAVGGRSADEDDEWGGSNWVTAGASPAPGPGPAPHSAPEPGAPAPVVAPPAATAAWSGPAPAFAGAQPSNAAAGAAAAADTPAAAADTPAAAGSGGSGGAGDDDTWAGAAWVAAERQLELAAPMVFTAAPSGNGAVGAPPVLAASLDEDEWGTPEWATAPAVAPANSGAAAAALAGLAVPAVAPAPHAGADAAASLSHEGGAPAGGDDWGELQWAAAEPVSAVTSAGGAAASGADAGPGAATLSPAAAGATAAAGAQQAVPAEEEDWGAPQWVAAPQAASGTADDQPQPASPPSLLSLIAAAAEVAAVEAAAAAAADVKSADAASAAAANGLHTSSGAAATAAAAAATAAAAAMELQDELSLLPSPPRHVPSDTPTSRPARPLELQSPPHAASDVMSGAEGLEPHAATGLISRSGGGGGGGGGGGGLATAFGEVADVVGVSPSDPFGSGVSPPVVPVAPSGSFTLADDEAEPEAEVEAKCPRRGVPHPHHPHHAPGHAYSEEEDSDAELPDIDADGCLVAVAASAPSSSSASGYRQQAQQLPPTLAVAEAEQPVLQPFEEQEPAQMQAQAQAQEPAQEQVQVQEPAQEQVQVQEPAQEQVQVQEPAQEQVQTEADVRGGLLDPEVEAAPQVGALLAGWAAEAAAAAAAAAEAAAAEAAAVEAAAREAAAAEAAAAEAAALEAAAAEAAAAEAAAAEAAAAEAAAVEAAAREAAAAEAAAAEAAALEAAAAEAAAAEAAAAEAAAAEAAAVEAAAREAAAAEAAAAEAAALEAAAAEAAAAEAAAAEAAAAEAAALEAAAAEAAAAEAAALEVAAAEAAAAEAAAVEAAAREAAAAEAAAAEAAAAAAAAAAEAAARKAVAAEAAAAEAAAAEAAAAEAAAAEAAAAQAAAREVVDVEATAAAEAVASEAAAAEAAAAEALFSAAAAEASTVRGTAAADASDGDGDDTLEPLDGSRAALAAAEASALAAAVAGAAVVAGDVANAAALMSDQLDELEPLADVLDVTKMVTMAAGATAHEGVLGLGGAAATPQQLTSLPLQAEAEAADALGAAEVMQPQAVPPEPAAGVLDPAELQQVLPGQGEAAAFQRAVPPTALQETEDWGEFFSSGHPQQQQQQQQQQQPAPSTPLAGLAAAWPDDMLTSSNISVAADEVTADMTTEAAAAPSAAAAAAPMAAVDLDDWLGLGSAAPAATGSATGGRLTGGAGSGPVLDDLFGDFVGGSGGAGGSQPAAPPAAAAAATAGAGDPFELLFGALEVPGPAAAVPAPALTDATGAEGPAVEPAVALTPPSTGASTAADDSGAAMAAADGLEALAAAEDFEPLPLGAEREPQELQQELGGHAVYQHQHQQRQAQHEDAAVGQAEQHTHLELQVPGPRQQGEPPEEPALGPAGGADWRRQSREHWQQQEPPQVAAAAEPRSAVEQGEAAQEERPQAQAQAQVQAQVVERAAGQPMATLAAAGGGQAEQQEQQQAQEQQEQQQAQAQEQQARGQGGWDLHEVGALAGSGSGSGGGGAAPGAAAEADEAAVPAEAPAEAVAPTAEAPAEAAAPTAEAAAPTTEAAAPTAEAAAPAAAAPHDGDEDGGGGDEDDDLFLGLDTAAVPPVAFGTEAELAAAAEQEDQEKVEEEEQGQEQEQGQPGAANMAVDAEARLPAASGDAELAFGTAGGSASAGATAAPATTDLAAHADLVFGEPEDPTAVAAVAAVAVAAVAAVAVSAATYGSAAAGTVEEVRDVDVDAVLASLVGVDVSAVVPQPQLQPQPLAVATQQPHQHDGAASALDLLLAEYGGYAGEGGAVAGSANGAAGDRNGGDGADEEDGDDEDDLLDLS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PAGGPAAGGDAGLGGVGADGGGGAAGGGPGAAAGGGGGPIVVVGDARTEAEAVTALALSTVSGPADPLWLLVGHASGTVAVWDLQRRPPKQVAAITGQHNLPVLHVSFFPGRGAAMA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LAQVLQGSLGKAVVEAAERARQQAAQPQRAGSSSSTSGALSAGHGSAAKGTAAVAGAGGGAATASVTSPSSYAAAAVTYAASAAGTAIYSAASMATAATSAAASAAAGAAAATVSAASTAASAFASGAAAVASAAAATVGMGGSAASTPRTAGGAAPSSSSPAMPGHSTGAAATAGGHAGAAGAGADVGAGVGVGAGTARVRSAAGTPPPELVRAWEALCSAVAFCGRSCKQQQQQQQQQQQQQHPSGAEAKQRPATWCWQRLLAVYVAEVQDARTPGRQQQQQQQRSGPGGRSPHHRHHHQQDHTEQQAEEVALEAAAARGDAGAARACQRRVLRHVFGVFLEAVISRMSDQVPASEVVRHIISEHGANDFGGFR*
</t>
  </si>
  <si>
    <t>C_1160014</t>
  </si>
  <si>
    <t xml:space="preserve">MPAASITAGAGGLQGPTGGPSPAPALRVTLAVVEDMGEGGPLSLLGRWGRRVLYASPAYVRLVDAGSEEAAVRGMDAAIAANTAIRSSLAGFLKLLLVGGDTAPALLRNVYYHPDRRAEMVFMWLGFVSYTDKASSLAREVESGLREHMCLKYTPTPVTMVDGEGFVVMQNAASITSIGIQGSEGRTAGSCRLNYLQELFVSDPTANDDMRAVTSMGRTWSRRLRVSDSPLLRAWMQLGPTEERWHEVAISRFRDPAYRAPVTACIVAETDVTATVLAERRVLALQRQQQALLREILPQQLHPARVMAFLDDLYNAFDHLLDHTGCYKVETIGGRRAGGVKRSDADGRAGADACGTAQESTGAPGRIHVSEATRALLLGERWEPRGTGIDVKGRGRMQTYWLWDGISGSGGYSGGGSGSANLPSRSGSGAIPAAPASDEPEGSGSGRVASAAVQ*
</t>
  </si>
  <si>
    <t>C_1160015</t>
  </si>
  <si>
    <t xml:space="preserve">MPCPFGFTAEDGEYDLGDITPTEDEEEEQVAEGTGSGNEKKDKKSKKSKKKDSADEPVEEIKPSGGAKKKKDKKKAPEELEFDFEKDPVSWFYQNQIKSEAEFAKKKDSLRAEARKRLDAIMSRKDKHLEWPSDSDLDDLSIRSSELSDLDSDVDSLGSIISCANSWIEDARYGTPAEKTLQWTAYTALATSGYSLWLTVQAVNTTRKVVGVLANSVWPNAAFAGAALLGASFIGLLLAVRYRSKRILLLSQAACLFLYSAFLVITCGVVFQPTVVDAKLRDVACVRYSNTDQGSRLCKMIPGIERDLAEQMYSLMWAAGLAAITAMATLITSIWYLYELAYIEKKAIKHKRRHKRRKHSIPWEKIKIVGPVTNCGAVKPAGGKAGATGGKCPIAHGGATTGASKCPVAGMVGASKGSGEKKND*
</t>
  </si>
  <si>
    <t>C_1160016</t>
  </si>
  <si>
    <t xml:space="preserve">MTGGSSSQGSSGGSSNAGAIAGGVIGALLGLTVVVVVAVLVVLRKRKASEAAVTDLMMSHNPLAMFVAAPAKDPVESPGVELPQTAHQYQHQMQAQEHQDQGQDPVDPPLKTMASAPTPSGASPPLSPSASIAAQVRKLLTVLHRSGSQLVEARSSQYRVHPQAAGAGAGLAAAPGSGALTTSTSLQGPLGSLRLDEAWSQAAFPPAPASPSQSDPSEAPSPACRQRPSAGGSPPAGGAAAGFNSSLRRSRRVLSPDAAAVGEDLMPPPPLAPYTSGEVGAASRRRPSRVCEEGDEGEQHEEQQQQQEGELPQEEEMPHAGVRSVRVTAEEVARLDGLRAAAAGVWKGAAHDALLSPGLPNAGGPSDGGSTKSGADAAASALPLEANAGGLAGCGVARTARRTDSINLMAMPPGGSSTPRF*
</t>
  </si>
  <si>
    <t>C_1160017</t>
  </si>
  <si>
    <t xml:space="preserve">MQAWKTAEYKGTGGLRVVAPPTAVNYGALEGVFVRLDVRAAEATVESDRVRILAEVDASMGAAALNVYIKGALVDSAVIESNAALPAASAIAKPILEAISALRQREREQQAAAAAAAAVAAVTEGGSEAGAGAGPGAVPGTDAQPPTATLALTTPPAPPPPPPPPEPMPLSPADGAALLSGAAACFRAARMLQFVANLRDAEMLIREALGLFTAAEGGGGGPNSLACLQALANILMPMKGRLEEARAVLHTTLQLSVKVHGPRHESTAALLNDLGLLAFWREDWAEAEQHFKTALVIYGERQAAMPPAAHTEAVLAATLSLGVVVGKQGPHRADEAEATLASALAGYSRRAGGKPDQGVAEARAHLGKLAEARGRHAEAEEHFTQAAVLSRQIFGSQHPAVADALAGVARQMAATGRLPAAAQLSRAAHTTAVAALGPGGSGLVDRLAAQLADHEARLAAAAKAVRAAEAEVTRQAPAQGRDVVSVADAMPAHAQELAAAAAEGTQSSAAVAPAAAEGAGSRTAGAEGVASSSSSS*
</t>
  </si>
  <si>
    <t>C_1160018</t>
  </si>
  <si>
    <t xml:space="preserve">MDRLLAACGHGSAEDRAMDSHSLEKERGITILAKGWASRTLPPGGAAPPGDAGMRPLLETIAAHVPPPATAAMVGEPFAMGVTWIERDPYIGRIATGRVAAGRVRLGDKVRVLSHETGGPVGEAEYKVTRIGKRAGMAKIQLDEAVAGDIVSIAGAGSAAIADTIANPSVTTLLDPGRVDPPTLAMVFGPNDSPLAGRAGKALTGRAIGERLQAEAETSVSLRVGPAADGSGSERYEVQARGELQLGVLIESMRREGAELAVSPPQVNPVKEKKATNVRSVQSDDKVSLGAPRLLSLEDAIGYVAQDELIEVTPAAVRLRKEVLDAGARRTKAKRAQQAQQ*
</t>
  </si>
  <si>
    <t>C_1160019</t>
  </si>
  <si>
    <t xml:space="preserve">MNPSVMVVGSFDWGDRCTDMVRRAAEAGGSRSCVAFDSAALETFRAGMARCFTAAVQAGLGVSVVPHLDDGAGRSGAWRNGLLFSPVRQYGAFSYTQVLLDPLADALAEAIADNPPAGDAGEPRQPVSVWFALQGEMSATVLRYPHEYTQLVRGKWGTLF*
</t>
  </si>
  <si>
    <t>C_1160020</t>
  </si>
  <si>
    <t xml:space="preserve">MHQVAEMRAKLLAALWERGVSAEQVDEQRVATKVGLSFNYNKFLSWSDTDPHLEDTGGDAQDIGDNAEPPGSDQSPSPTAPAAGVDVAALTQLFQEVDFVGVSAYAPLKPDFQPQDLDVSATTFFQEMRDTVGLDLAALLRRRGWGNDPTGGYNNDTEMAVEFHYSEFGVGGGANGGGHRAARNPTAAAAAPYWGISGVYRSFTDPFSSSEMRQWRRSFYSRALDWLAAGATVRLSDPGTTTEVARLPVRHCFLWSMGSWDVLGVYPESSATSGNGGGTLWGGFSTTRLRGGSSSTSSAGGGTYRDEDVATAVTRHNAGIRQQQGAPAKRPADKLIPVAK*
</t>
  </si>
  <si>
    <t>C_1160021</t>
  </si>
  <si>
    <t xml:space="preserve">MPQKPSVSTELTLGDDSTTAQPFSHGDSDAAAGSDPVTAAVAAAAGSLPPISLEKWEEPPEWLKQVNRGAGIMFNSGVVALLRAYMNPPPPTVVPEPGTPGVPEWFTEEYEQRTRGRRLAARVARDTAVFMAGCYIMDWVDSAMEKIRGVKDPMNKVMGGIAAGGLIGFSWYPLDPRARALVTLCGGAVGFVTHVTDTASTAYLLAQQRSLEKKLLHKPDAELKTEMNPYYLRALIRAQQLRELQIARKAAAQIDALDSITANPNPNAPTRPPSFAASGITAAGSSGSTSGSGSGSGNDRGVLVINEDAGSPTEEPKQDEEAAASSGSGAQQRRR*
</t>
  </si>
  <si>
    <t>C_1160022</t>
  </si>
  <si>
    <t xml:space="preserve">MGICAGASSDGAEDGEGGAISSELRMEEFTAAKEARLRALGGEIITRDLTYNPGPNVAVRVSMPGAGMMAGPEAQAEAEAKAEEARRIAEAEAAVTRAEEEARARAEAEAAAATAAAAAAAGVLVEDSASGGEEDVYKPKVSTWGMFPRPKDISEAYGGGRNLKPGQELETPKQKAERERSYAAALAAYKFKAGLEVDPEDEEKAAKVYEEGMEFFADGKLKAAYDKFEKAIALVPVKTKYGGLATLQKAIVLDSVGNHEAAQKLYKSIATHGVAQVSKKAKQMLFSFEAMDFMKADKFSYAVKKEEYDKYFRGAADRRKVYVASEEERQQDEANARTATLVALAVILGPVFAVGALALQR*
</t>
  </si>
  <si>
    <t>C_1160023</t>
  </si>
  <si>
    <t xml:space="preserve">MQECPNSPRAMPNGVSPRENAVQILLHHNSRENLEQQSPGSQAGSAPGSPRPSLRASVELDPLNKLLRKNKAWSAARLAEDPGYFQRLIAQQAPEYLWIGCSDSRVPANAILGLAPGEVFVQRNVGNQATHTDLNCMSCLEYAVKELKVRNVIVCGHYGCGAVKAAIKMPSKTQNLVNCWISDIRECRNEHRTELMALPTTEAQVDRLCELNVLRQTFNVCTSPVVQHAWDQGQQLFIYGVVNNRIAEHVGWTDEQAEHSALNGAAAAAALAATAAAGVASGDSPRSPHHP*
</t>
  </si>
  <si>
    <t>C_1160024</t>
  </si>
  <si>
    <t xml:space="preserve">MRTHVDVRQAHIRRCVRLLAAVVGALAAAEQQAAQIAAEAAAAAAAVAAAAEGGGXXXXXXXXXXXXXXXXXXXXXXXXXXXXXXXXXXXXXXXXXXXXXXXXXXXXXXXXXXXXXXXXXXXXXXXXXXXXXXXXXXXXXXXXXXXXXXXXXXXXXXXXXXXXXXXXXXXXXXXXXXXXXXXXXXXXXXXXXXXXXXXXXXXXXXXXXXXXXXXXXXXXXXXXXXXXXXXXXXXXXXXXXXXXXXXXXXXXXXXXXXXXXXXXXXXXXXXXXXXXXXXXXXXXXXXXAGLVRRQRRRQHCTRLPDSRNPAAPNAQVEAVAAVALRRLAVAMARLAVLAAALMAVAAPSGGGDGGRGGGGAAAVAAAPQLAGTCRALCARIKQAALLPH*
</t>
  </si>
  <si>
    <t>C_1160025</t>
  </si>
  <si>
    <t xml:space="preserve">MSPRSCLSASPTSSVATRTTFTSTCIPRPRAAGVQVSAQLNISRRSASAAAIASVAPLGMTFPGSIDGGAARGSVAAAATSSLAGAVAGSPSNLDLLVVGPGVLGSVLGRDWLASVQGGTATGLTNTDRSHERLRAMGLTPATRSTLPPNKKYSFVAFAAPPSGSEDYVADIKSALALWDGSGSFIFTSSMSVCAVDDGGSATDEHCPLVPVGAGPSTDKLRGAEEAVLAAGGNVLRLVGLYHKFRGAHTFFIKQGTVARPGGYVVNLLHYEDAAALAAAILRGDGSGPFRGRAFLGTDGHPVTFEDMVEYCFAGGAFERVPVSFTGTFPDGGKTGRGKRVDNSGTSQALGGWKPKYESFQSFMAAGGADYYNTSGLKWN*
</t>
  </si>
  <si>
    <t>C_1160026</t>
  </si>
  <si>
    <t xml:space="preserve">MGPWTGAAAIKAAATTTTTTPSALQPSPPSLVVAARLARALELLGDLLPGHVVEELLLGPEGEGLGEGQLEGEQRHGHEEELGGEPYSCHHQLTTDSHMDSAYTDVRHSCGVVTDTPIGEDNHSSALLHMGAAREQQQQGHQQQVHQERVERRSSSWGGTGTLWQLLGPDCSLHSKPLQPLPLAHEDEQQQPLEVEEPCAWQQQGPEGAMGLQLKQERAECCMAAAGDEAAAVCLAPVASASSTASSSTATSTRSASSRASSCGGGSGEGSGASSERVRHSRSPSSGSGCDMPCRTDTLRPGAEALASAPATVAAGVGFATEGASACGREGRVEQQQAAQAAEAVRLASAAAAAAAPEATQEDGGEHVAAAAAAAPPATAGGGDLVSDGQPAQQQVQVQPLLPAATAAASNAAAIHWSHSGAVNSPRASRRLHRSSTGCFSVSTAGVYGSGVYGSGGADTSAAFGVPAAGGSTMAMGCVTATGASGGGNSLWRAQRGALTEAGEEGTAAGGGHSSCWGSPRVGAGMGAASALAVLAPRASVHLPLPPPMTAGGWCGGGGGSGRDLPYAEWHPCVPPVAVMEMLNALYCRLDALCNVWGQQQQQPPGSPLHGSAAAASFLSPGAAAAATAAPPCPPGSVYKVQIIGDAYMVATGLLADDPAHAATACMFALAVLREAEQVLDPVDGQPLRLRIGIHSGPVVSGVVGRLRRQYSVFGDTVNVASRMESTGTAGVIHVSEDTQRLAAPHMPPGCGRWLRREGVEVKGKGTMDTYWLLPQGHEDAAVAEGSDGMAADGRVWTAAGPAEAE*
</t>
  </si>
  <si>
    <t>C_1160027</t>
  </si>
  <si>
    <t xml:space="preserve">MQASLRTTSGRQALHLRRCFSAATPVAGRPRTMATAAAAGDKLPPLVSPEWLAERLSDPWVRVLDCCWYMPVHGRNNHADFRANRLPGARFFDIDGVAADAATARGLPHMLPSEQGFAAAMDALGITNDTTVVLYDHLGVFSAPRVWWTFKVFGHDKVAVLQGGLPAWRAAGLPLDTSPPPSDSHMFAASAACAAPPAAGSAYKARLDK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D*
</t>
  </si>
  <si>
    <t>C_1160028</t>
  </si>
  <si>
    <t xml:space="preserve">MLQLVCTQTVAGPSLELTSLAWARDSVSNTWRTFAAFLDGTIAEVLWRQASVAHALDSYGGVVWALAAAPVACVRPGFAHVLAAACDDGSVRLFGCEGGEPGLVAERVLARLEGRLLCAAWHAGGTALAVAGTSGNIHVLDAMSGREQLRITASPSATRAVTVWRLLSLPDGTLVSGDSDGAVQMWDGRFGTQLARFNQHRADVLALAATEDGSAVFAAGVDSRVAQFARVAGAAPGQPDGWAYTHYKRPHTHDVRALALLAMPGVGRGERAERGERGGGGGAGNANAVLLSGGVDAQLIAYTAQTFLQEHPHRLSKCPQRPACQATSACGSGTAAGMGAGGASAHAARLMVAQHDIIDVWQLAEAADATASVSAAVAAARQHQNGAAGPRGGSGAGAGAAVLPPPGHVHEGEPLELLSAPRHLARIRTKGARVAAAAMSPSGGFVAAATPAGARAYVIEGGAVSRLRLAPAAEEAAAIAVAATDSHVVLALPDGGLLACSLPDGTVTARAQPRAAGPAAAASGPQWTADDCAWRNHCPPAASLVASPDGSLLAAVGCAGISLHRLPGLEPHGRMLKSEGGLAFTAAAFSRDGRLLAATTSSCALLVWDTADCKQLAWCGDNADAATAAISRLPGAPTAISFCPSPAAAAATTTSGAAAAASAAGRPYRLVVNGPGGLVHFDLGRPVDGTYLPDGAGSRRQARGRLRPEQRPAAEDRPESRGGNGRVIRTLHPAVWVGHLGAADLLLLEKPWEEVLADLPPPLLTHVYGS*
</t>
  </si>
  <si>
    <t>C_1160029</t>
  </si>
  <si>
    <t xml:space="preserve">MAAAAPVLRISASGRHLQQQPQPQRQSTSGALNSAAATGGSSSSRRAPLTKGPSMRHDLLGLALTELHDILEAAPSAAPHPAHDAGADVGAAAAAAHHGNGRASDTGLSGSGARGAVSNDPHELGRAVLQVLHKMPSSRQAMDAAAAPAQANPVHKAHSSRAIASKAHSAKAMLAMTPSARDFAPHPSGGGAQPAAGASGAPGATRTAPAAASAAGVVQPVEAHSSAAVHAGAAAAPIGVVLEDDDGEQQASGAPARTAPPPRKAATFRKTHSQARRPDAAGRSSSHKDLSRRVAPRADELDTTNRGLLDGEDAAAGRTLVRVMKRFSESGPEAAAQYVAGGGATSSAAAAPRIKDVAAQRCLQEGMLLSAALRLNSQRHPQEQVQHKQQSLQERPLRKTVSTRQH*
</t>
  </si>
  <si>
    <t>C_1160030</t>
  </si>
  <si>
    <t xml:space="preserve">MTLMSPTDANHSLLGAGASGGHSRMKSFSFDVASLSVGGNSGSPGVIAGGPLMHGAEGGAVAAHAHRHVPMGAIEEGEPSPASSSSPLMASPAGVQAEVAEKGGGGAAVGLRRRSCRGPLLRRPPWATDDVGAMAADCCGQQQQRLQAADLAPMYGLLMALVLAAYLVRGISLMT*
</t>
  </si>
  <si>
    <t>C_1160031</t>
  </si>
  <si>
    <t xml:space="preserve">MEWAEGGDLGSFVQGLAARRGPCSDPARERLLMGEASAKYYLACLLEALGYLHGRSLLHRDAPEVWAFGTTSKLNKGYGVTADLWSAGVVLHELLTGHLPESHPDEYLRPNWRFKPHYCSALFSPELRDLLGRLLAFKPRRRPQSCEEVRAHPWFSGFDWQGLRDGTLPAPYVPAAHRPQSVAAQALSGRLRQSWPSRAPSGGSGSAAMMGGMPPVLEECGPPATSAGGAAPDAGSSPNKGGGGTSAGDTVRRQQLRPRRVPGH*
</t>
  </si>
  <si>
    <t>C_1160032</t>
  </si>
  <si>
    <t xml:space="preserve">MNRAAAEALKAVPHPSSAGAADASSPGAKATAASVPRSLPGPLLEDEGGSVAALLQQLLASTGAPRRGALHCLTLRAADEHVGGHASPEASTITCPEALVLPLMSPNGTCAGVALLFDRWEVRAMAHQPGPGPARRVVMEGRPLVPEVPPGAQPSPQAVEVLQNLVRSQADAVRALKTQQGLPNQDPRVLAAVGTLQQLKAELELQQQLMEAFASNTGSGGGVVAQLVSGDDV*
</t>
  </si>
  <si>
    <t>C_1160033</t>
  </si>
  <si>
    <t xml:space="preserve">MPQPRQPQPPQQRPPLLRPLLLQPPLLPLLLLQPQQPQPPLLRLPMPQPRQQQPPQQRPPLLRPPMPQLPLLPPRQLQPHCCSLRCCRFCCCSLGSSSLRCSGFGSSGLRSSGLPCCGLSAAASAAAASAAAAAAAAASAAAASNAAASAAAASAAAASAAAASAAAASASAASAAAASLAAASANAYLASSTAAACCTSRHGMAAVVLTATCCLSNAPMTARCKTAAGLAPSIASVSSASTTGCRGGPASTGSNIVPTLSAAVGAAAASNGRTSSRPSSVSAGDWDGTFAFSAAGTATSAPPVSGSAPGGSASPAAIPPQPASSAPTCGAASTSGSSRPPRTSASVCTCSCAGSCTCTCSCAGSCTCTCSCAGSCTCTCSCAGSCACACACICAGSCSSKGCSTGCSASATASVGGSCCACATVCGAVASSGTWASPCGCPSPSRSTCACAGASPVASPSASTLASTSASGSASSSARVKDPDGATGTTGGDTPEPKGSLGLTPTTSATSPNAGTCRGGDGSSDSSSCSSMAAAAAVAAAAAAVAAAPLLVWSPLAAAAEAASADLTSAAAAAAASTAATSAAAAIRESSDGGEAGCGWSSAVPEAGCMGASVGPEESRGAAGTEADTAAAEWEGSSVVATGEAKRCTPAGPAPACGAATHCGAPQSSSSAGTACCAPAAAVAPAAAGDRVAAPGPASAPDAAAPPALVTAETGSAAAHCSSPQSSPPAGAPPS*
</t>
  </si>
  <si>
    <t>C_1160034</t>
  </si>
  <si>
    <t xml:space="preserve">MVPSTCCPGAPLAALPATRLPSVSSTAQLVAPDRPSAAARSGNSEEVEVVVEAAPAQADEYTARPWADRSEELPAAPDSSRSVTARAVLPPAAASQPVEADVPLVPACARSRSRRRWCRPVAVLALASLALAAVLLQDTDTSTPPCAPPSLPPAAKPVACCTAASSVERRPKPNCVLQAREAGSRSAGTSSTTDRTRTPETEVMARPLEVKVQGSTEQEAQMKRPEEMEVGAMVVQARADVAMGALVTVVAAGAAAVTAVVGLVAVEMVVKAGAVAAMVVEGKAAEEKAAAATVAWGWAVRGWAVRGWAVWGWAVRVMAVAAVAVR*
</t>
  </si>
  <si>
    <t>C_1160035</t>
  </si>
  <si>
    <t xml:space="preserve">MYSAQCWYKYGLQAEIPNVPSVLLETVVLAAAQRLDMSKHEAEVSLFLAALELLDAAVTRREVVVLEAGPVWGYTRAQAESCRHVWRNDPVVVLHPIDPTCNLAAAGRTIHWHRLASKARALRRVVLHDSMHDLLVCSSLAPAVAAMFQSGRDF*
</t>
  </si>
  <si>
    <t>C_1160036</t>
  </si>
  <si>
    <t xml:space="preserve">MVRGAFDVDLTVFVNEFRGRQLSYMAGDWSDGMQREMQRAVANLLRDQGLRNHVLEVEHGTHYKHCVNLTARVMSVGGNKMEAVDMDIKLAPNVVQGSQVADRGKAQRDVLMADVLRQPARFWFWSRPPPKPDADPVREAALAEALTAVVVRISDRVKAVVRLLKASMQWP*
</t>
  </si>
  <si>
    <t>C_1160037</t>
  </si>
  <si>
    <t xml:space="preserve">MEPAGGAPPKEFAPKVAWDPEVEAYLRGALGDERFERAAAALCRPPRTTCLRVNTLRTTAEEVVAAVRRQLGPEAAEEGVVSIHPQVVAFDRTHAKVAEVVALAREMGATCIKAHKMDAGRALALPPSAATTAADAAAAGGAGSGGGQGAAAAVHADSAKGTSGSSAYSGQRQELQPGQQQPGQQQPLSDKARLREERRRANMLRRGITPPEPAAAAAASAQPGCFPPESFDALLLDAPCSALGLRPRLQQQAGALYLRQCAAAQRRLVDGAVRLLRVGGAMVYSTCTINPGENEAVVRYLLDSYGGSMRLVPAGPPFLGGPGLVGAHPTQAEPGVPRAAAAAAAAAAAAAGDKPGAGSGGVGGGVDGVGERWLTEAEAPLVQRFDPAAGAGGADGESEGADVAADHIGFFVAKFVKTAPVPWE*
</t>
  </si>
  <si>
    <t>C_1160038</t>
  </si>
  <si>
    <t xml:space="preserve">MLLQQRLASRPARAAGSRRGRPLPFQGSRLVSHVAAAAAEVAEAPAASTSAPLAGLDGRPNIVSLLRARGLIQEVTNTEELERAAAAGRLSVYCGFDPTADSLHLGNLLGIVVLAWFQRCGHEPVALLGGATGRVGDPSGRSTERPVLSEEQIEHNVTSIGNLLRGILVRNSPPDAPAVRVLNNLDWFGSMGFLTFLREVGKFARVGTMMAKDSVRTRMESEQGISFTEFTYQLLQGYDFVHLCREHGVRVQIGGSDQWGNITAGTDLIRRLLGGEDKEAPACYGLTFPLLVDSEGRKFGKSVGGAIWLAAERLSPYKFYQYLFQVTDADVVKLLKMLTFLPLPEVEALEAAMRAPGYVPNTAQKRLAEEVTRFVHGEEGLAQALKATEALKPGAATQLDAATLEEVAGDAPSASLPRASVAGAPLADVMVAIKLQPSKSAARKLIKGGGVYLNNAKVVEELYVVRPEDLIDGRLLLVAAGKKNKMLVRIVD*
</t>
  </si>
  <si>
    <t>C_1160039</t>
  </si>
  <si>
    <t xml:space="preserve">MRAGLLDGVILPLAATRQGFANGDMFYLALWDWMEVKACEGITVDKATSLINSYAYNKSWALVPQLRKVMEGLMERALQLPVSQPREGSKLLLAVGRALRVMGDKMQCTPADSIADKVAPGVAPLLLPAVQQLLRLRPSMSDISAVAKVGPPR*
</t>
  </si>
  <si>
    <t>C_1160040</t>
  </si>
  <si>
    <t xml:space="preserve">MLLGHKRPASLQTGSGGGGGGGGGGSGGGSGGGGSGGSGGPSR*
</t>
  </si>
  <si>
    <t xml:space="preserve">MARIPSEVRENETEEEKKIRLEMEALAADEAERKAQVEELRREIEILSQNHEREVDRKDAIMQMLDRDLEEAEEQYSLAVRSHMLVVDNLLDLQYQRMRALEAEFAADLKALEDEFETERTEIVNAHTRQRKDMGDMIAAMEGEFADAEAELRQEYEAQREEIKNRNSEEYNVLKIQLEGIIEELEKSFELAHRAYLESTEHRTNTFRTLTKDDAKAALKIERQMRKLVRLQEALQHWRTKIATNGREWEERNRALRNEKEIMARHYAKLKSSMDAFRAGQAERLKQLSLASSGAMETLRGKLAVAENVLKLAELARKYETEQEKVLPFWNPAQAVPSGEQGDEEAAAQAEAEAAALEPSAAELGELGLRASMPEDSSKEAPGPSKSSAGPGKPKFSSYGLDPSSGSEVDEWDYLNCFFRRYNKALLDKTAIDKEKSRLERENADLRSILKQYLDGISVNDDVLNNPVNPLLVVNNRLQITLTERNKARAAAMAQRAAAATGAGLSVTGQGAGGGGQKQLVEVQVVSRVS*
</t>
  </si>
  <si>
    <t>C_1160042</t>
  </si>
  <si>
    <t xml:space="preserve">MAQYVNSRLAPGVREDPRLVRESLDVRASAAVGRPTTASAGNWVLEPITFEGRPYLVDRRTAAVYADTNEDQYPELVGKWVDGRVVLRGRNVVVDLFSSLDRYLREQKVKFSDLFNSFDTDRSGTLEIRELAQLVKQLVPGVTVAEVKYIMAMLDSSGDGSVTQQEFLSAAKASLDAARQLAAERGMGNAATAASQVQTALRAVTDFLRQNRVSARAAFESFDTNRNGRLEPRELARFFAKTIPGLTEPQLRYLLAHMYEMDVNGDGTVSFEELLHALRAADVTRAGAGSPAAAQFAAPGAAGKPPMSRQMTIAAMPGGEQWVLQDVRDPNTGAYLKLDPATGLVYQEPVPGEWPQVVGVQDSTGVLRLTQRRDDGGLFAALDAYLRTSKVKFRDMFDHFDADRSGQLDMAELRQLVATILPGFTEGQLNYFQALLDINGDGGISFDEMMGVAKECLAAERAASASGGQRDPSVKQALDRFQAYLLQYSTIAIQHFEAADRGRRGALKFPEFAGFLQKLMPDLRENQRRAILSYLYAQDIDQSGMISWQVLARFMRVPQIAQLASASTAAGGAGSGRSTPVQMASPGLRRAATQAHRVTFEGDTWQLEEVSWRGQPYLIDRHTNRVYQEAQAGGWPRLVGVYRNGEVVIQDRAMAQALFETLDTYLKQNRMKCQEVFAHFDKGAKGYLEPAELGQLVQHFLPNQVSAGDVKYFQVMVDRNHDGQITYAEFLEVSRWKVLLCKLRFKLRKRAVCTKTLYLLSRPAGSAPTQAARSSRAEEQAARERSIDARTALQLVSEYIRTSGTEVRAAFGRFDSNRNGLLEPRELAQMLRTTIPGITDQQLRYVLAHLHGFDLDGDGCLSYREFCIAMRAVDVRKGTSSGREEHLHGDFMRSKSVVMGPGTQQAALARTATARSYETEADMEWPLQEFAYNGHTLLLDTRTQRVYFSPDGRSWPQLLGRLDNGRVVRMADLRPNELWTRLDTYLRTNKVKLQELFAAYDTDRSGNLRPKELGRLIRDLLPDVGRAELHYFLAMMDANGDGAVSYEEFLTAARDSLKATQQLSGVTGGAGAQSGLSFPPDVISVLEELSARLAEQPALAKRIFTQADTNGDGTLDFGEVGKFLRSLIPDLGARQLQYVMSYMAQLDINGDGVLSFSEVMTGLHAWEPRGPNGVSFDRAFNAPPVPRNVLEAVSGANKQLHRSVSNVLLQARSVAGGNASAYTTKWELQEWRFRGTTYLLDPLTNMVYADVAASEWPQLVGRKVGEALQPLDGSATITFFRNLDSYLKAEQVKIGQLFAEHDRGRKGYLDRAELAQLVRRVMPEATDAQIRFLACVLDENNDKVVTQQELLGAARKVVELLQRQSRGAAGGAAGGIGGASPEAAAVLDRFTRYLRENLDRARQLFERLDSQRQGFLDYDGVADFFRALSPRISADDLRYLLAQVHVYDVDGVGQVTFAELLRAMRAADLHSARGTHANSWGARGQRGAAASYDMPSTWRLEPYRWGDREVLLDAATQVVYSRPTATGEWPVPLGRLTTTANGRQAVVAVQSDAYMFFKRLDTYLKDQKVRLRQLFDAADADRSGALDGQEISRLIRHVMPDASVPQINYFLAMIDVDGSNRVTYEQLLEVCRQGVKAENDMAGDMSGLTTEAAATLKRLSDALARDRNGAVQLFRQADRDGSGRLEPREVAALLRRINPNLRPEDLRMAVVVMFRSMDHNGDGTLSFQEFMCALRAVELQTPDRTLQAGTWGTAGRGYAGAGAVAVAGRPAAREAILTSLDLEEVGIQGQRYLYSRYNNTVYEAIAPGAQVAWPKALGVYDQGTGGVFQRGAVASSAQLFTALDNYLRTAKVKFHDLFLHYDADRSGRLEPRELGRLVGDLLGPQQATDSDVAYFVCMLDLDGSRSVTEQEFLTVAKEFISLEKRAAEWGSPVGEEVRRCLDSASKYLNADKEGAYNIFVTHDTDQDGRLTLMQIGKLMTDLLRGQRAATRQLHYLLTHAHSCDIMKQGRFTFNEVLIAFRAIPCRYPGGSLRPGFAVAARGAAPLSAFSQLEAFQHNGLTLYRDPDTGLVYSMVDDRRSAPHLELANFRTSPGRTGTVLGGGRGGNPAERLFVALDAALKEQRVRLRDVFDRYDTNRSGRLEMREVGRLIRDLVPDASDADIRYILGMLDYDGDHAITFDELVAGVKEIWTAGRALVGRGGQNEVGVIEKLLERIAGYLRSQRESAQDTFLRFDTNGNGKLEPRELARFMRACLPELASIEVRELITYLHSLDANGDGALSFTELNHALYALDLGLPDGRRVRGRFVPKTAGSKASLGRGAVRPFNDVRDWRLEPWHCAVEGRDLWLDPVSSLVYLPTGGAAGAGAGSGGRDYRDRDRDRDHRDRDFKDRDAGRGRPAAGDAGEVGGWPVLLGARLPDGGVHRLESTISARFFAALDRKLKVERLRLEDVLGEYDRDGNSGLDERELGRLARNLMGEELSSLGVKYLMAALDLDGDRLVSRQEVVTVFQQLGAAGTRIAGLAEPGVVDLLNRLSTAVARNVRAAWERFCRADSSSSGALEPRELKWFLEGLLPGCTPEDLRTALTYLHLLDVNQNGRLEWRELLVALRVIPVRTPAGVLRPPQPPFRVRRGGYNDPQYAQQQSQYNDYDRPRDGYDRGEYRSDDDRGRYDRDRGGYDRDRDRQRYSSEGEVDGRRGRGDRDRERDPAAAISDREFVMELRPAGGRSASAGRRRSSSDHRDRDAGGSGGQLRDPDTALLYSAPDVGYGKGAWPQLVAYDDARDGKRPVPPLPTWPLLLDLEDVARADPDHLVDLAGRAAGGSSSRSRSGGSGDTLDSRAAASVLLKAAGESGSRQRPEAWVEPLLRGMMEVMHDRGVRVRKLPKDAEALAAAYRLLTDAREGTALLRDVAASLSREYRQVVKAMRKRAIPDDRSSRSSGTGGVGGGDGALLRLPDVRDILQDCLPEVLGSPDAAMAALLYLLYHTPHCLARGGRELSVGWKDVFKAFRAIKCRHPDGTSRVGMWDAEELARREDGSRSASASDYSSDPEQRSHNRASGGRRRSSSYGGTGRDRDVAGDYSGSGGGRRHRHHPRQPQPTEYDRYYDSRDSRGHHHHHRHSSPGHWDVRAAGGVPYPPQYGPHGYLVDPHMDPEAVAAAAAAMAGGGLDPATAAALQQAAKLGRKLSYSAAHAAVSPAEDPAVAAVRKRMASDLRMSKAVASPSARRLNLSLRELSRRKVHPERRVVNLEAYTAPDGKHYSLDPATGLVYYLTAGQTDEYPELAGKLRPSGELVLGGGSSAPLQAVFDSLRKLDESMLVQLFKAYDSNNNGTLELKELMALLRDVAGLPYAEAGLVQALLDVDLSNTLTLKEWVEGIRASTDSLDAVATAYMGGYIGGAGGGGGVGVSRAQRAALTVLAAVSAQVAADLEVFWAAYARADKDGNGYLDVAEMARFFKDLFRDMPPYDLRLLVAHCFTADLEKDGMVRPDELLQHLRAIPLKAPNGVTHRPGFRVPAVGAGRSGLMDSISTANRNARFTYARNLSVDVPDNVSVMTEPLAAKLPQGHAFPAYPASPLGAASLMSLAAGMPGTPAGAASLAAMSAAAGGLPYVPVPVPMMGGAAGMLGPLGGLPAMMGQPGVGGVAAPIQGFLLPYQQDMYQALYDRLAHRSSAHSVSSRRTTRASDGGMAPPPVEDIHTPLSSDGEPDDTVPHPHYPPDPGALAYDHMPYVEQPPPTHRRSTSGRRSRSTHSGVYAGSQGGHSSSGGYGGAGGYGYSGYDASQAPPPPPPPEASQYDQQYRGSPGRGPVQGGSGFGTLMELQRVVGQSPAAFRGHVMAYAKKVAGSPGARSSYSSVTRGPAVIYVVPRAALGQLVNRIYPGLREPELRYTTDLLAACLPFNTASYTEEDLGFAIRQGASVERAVAERRLPQDVAALAAQMADDVNGNAAFSRNAFREADRYRRGYLPLREHMRLLSRLASVPPHAQAWLAAGLAHYAKEAMGGAADMTYAELGVALTALSRPLGPPQAPYVDPSGAAYPYTAPSHPYNAPFGPDPAGYGSAGGAWGAPGAQARGLSPYDQQPYGQAPYGQAQGPYQQAPYGQQPYGYQADPRFPDARSMPPSPGGGPAYGQGYGQAPAGYPQQQPPPTGYGPPVPGYGNQAPGYGPPSPGGYGATGTYSEPGSPNGPGYGHAYPQVPPAEPGALGGSGTAGSAYYMWTHSNRQAVLQKHMSEVMKGRVLELDVQKGALEKETGLQHKILDLQTKLLQNETAQKDVLALIQSYTTAGTPPVSVQDMVGRITTTLKEAIQLAKAGAATGGVAPPPGPPPADFDALLDALTNARWVSGQPVSLDTLRAALNLRRDAFALRRAHNAAMMELEGKKMGTQLVGLEAQQAMAIQLQLLQAQLQRQAQELQQRLMMEAQIIARANAEQQGGAAGAAGLPGLLLPPAHAGSSAAMMVGLDGASRAAAAHAAATQAAAGISASTAALMQATVGSAGSPVAGQLLPLSPGGTPMMGGAALPAYTVASPHMSPASSPHLGGTAASMMMMTGGSALGAVGSPPLALSPRTWQMEPVGAMSMPMSASPMRRAMAVSGDVDPVILV*
</t>
  </si>
  <si>
    <t>C_1160043</t>
  </si>
  <si>
    <t xml:space="preserve">MPYISRTGTVQERRSPWRLSIVVEFFMGVWGAISTFFMTMVSPQAHEAYLKQQVKKKDPPRTTGGPRIAGLDNIGGGGGSHLTPGCAGGG*
</t>
  </si>
  <si>
    <t>C_1160044</t>
  </si>
  <si>
    <t xml:space="preserve">MGAVLGWPDRLPLTAPQDRGRVLAGWAAALRSAASAVGSANGATSRPSTEGNNGNGGTGTGAGDCGAGRVVRLRTMPFGQIRGMSPEEFVALLARDLGAAGVVAGRNYRFGFKAAGDAGALVRLGAQYGLKVSIVDLVSLEAAADSGGSSDPASARASGSDGVGMSGTGTAAGNSSSGVAGASSSNDSNQASKAVADETRVSSSRIRGLLEGGHVEAVETLLGRKYRLVCDLTAAAATAGSADAAAALGTGLLRVPAACYRNQAPAPGQYRVMVRLVDSGPPGAEIAAERDSGGGAFMRTSLSSTFSSGLDPGAVEPVVGPVCVPVRISEEGLEVDLGPPGVHGSDSPPPTRPLLLLDFDACS*
</t>
  </si>
  <si>
    <t>C_1160045</t>
  </si>
  <si>
    <t xml:space="preserve">MVNALPQRPEALKEKLIFLIDAQTEMFEEIVAYLLISDAAKAAKKMTPFNPTTNMPLKAVTSYVSVSDGALLDRPTAAAQRVFELRTGNRARLPEVVASAPEVAEQAALAPSGLALLGFKPRSCLQLWHQTRSALFLRPDERSAPGSTAAFIALWRAMLSQDRIAICRPVCAALPMASEAPGMYLIHLPFADDIRQPEAVVGLPNPPLDEAQVAAAAALMQALSLGGGSGQDQAQDQAAAGVGVFDPSQVQNPWLQRHYTVVESLALSEPIPEWDPQRDDGTLPRRELWESEAAAAAVQAFREAFPQQGTKRKPAAATRQAKAAAASDAYDEVDWPSLLRSGGLKKLKIDELKTYLRKHQLKLTGKKDELLDRVTTHMQQQ*
</t>
  </si>
  <si>
    <t>C_1160046</t>
  </si>
  <si>
    <t xml:space="preserve">MLAAAVCGDVFASPSTAAVLAAIRAVTGPAGCLLIVKNYTGDRLNFGLAAEQALAEGYSVEVVVVGEDVAIDTPSRLTGRRGLAGTVLVHKAAGAAAARGAPLCAVASIAARVSDHLATLGVGLTPCTLPGKATPER*
</t>
  </si>
  <si>
    <t>C_1160047</t>
  </si>
  <si>
    <t xml:space="preserve">MPTTGTAAWRNGLVFNPNKAYGGLSYAQVMLEPLVDALAAALAAKPDWVQPLPVWMALQVGVSFNFNKVLQVNTGGGAGGGSAASVLSRFLGFGPFAAATSSLTAFMGRGLLAASQLLPQRADGSSSSGGVSSGSSSSGGLQAIRRQPEESSKAALVAAEGAAPGAATTHGHDHRHDGKEHDGNKHDGKEAKEVGQAKSAEAAARAVTPHRIQAAASSAAAGSQDLHAAAPRRRRDLLQAAAAKPAAVVPTTAAAAAAAAASSTAPGPGSSAGKIDILALGALFEAIDFLGISAYAALDDPDFPMTVSVGSWDVLGIYPESTTPSGSFRDPQLVQAVTAHNTRAVALAPPRSSSTPAAAKAAAAPTPPAAMQAYSDNTQQAGK*
</t>
  </si>
  <si>
    <t xml:space="preserve">MFLQDLNNHDNIVRLLNVLKAENDRDLYLVFEYMETDLHAVIRANILEEVHKQYIMYQLFKSLKYMHSGELLHRDIKPSNLLLNSDCMVKLADFGLARSVSQLNASDGQNPILTDYVATRWYRAPEILLGSTKYTFGVDMWSSGCILGELLMGKPVFPGTSTMNQLDRIVEFCGRPSPSDVEAIDSPFAATMMESCSVSQARRLQDVFPHASPDAADLLRKLLVFNPHKRLTAEQALRHPYVAQFHNLADEPVCNRIIVLPISDNTKYTVSEYRERLYGEILKKKKEVVRQMREREAAMAAARAASSTPVPGGGGSSSGAYHGHGGAGHRTSMDNAARRRSLDNPNGAAGGRTSTTNTHYSSTGAYGAVRR*
</t>
  </si>
  <si>
    <t>C_11700001</t>
  </si>
  <si>
    <t xml:space="preserve">ATPCSHTPAATPCSHRTQTRCYAGPPSTSPLCHYPTFLLPPHTSLPLPLRHADRASASAPAAVSHCCYRLPLLPKSPSCNPNPHPPVGASQP
</t>
  </si>
  <si>
    <t>C_11710001</t>
  </si>
  <si>
    <t xml:space="preserve">MNTEDNSVSGGSGSTDSSGISSGGGGSSSDSATALLLLNXXXXXXXXXXXXXXXXXXXXXXXXXXXXXXXXXXXXXXXXXXXXXXXXXXXXXXXXXXXXXXXXXXXXXXXXXXXXXXXXXXXXXXXXXXXXXXXXXXXXXXXXXXXXXXXXXXXXXXXXXXXXXXXXXXXXXXXXXXXXXXXXXXXXXXXXXXXXXXXXXXXXXXXXXXXXXXXXXXXXXXXXXXXXXXXXXXXXXXXXXXXXXXXXXXXXXXXXXXXXXXXXXXXXXXXXXXXXXXXXXXXXXXXXXQPDAACESIPCEPGAEATDASGNNLTSQVVLCPPTDCSASGCTGHLPSVKAVSDCGVVTETAAVGKVFRLILAVFDSRGLNATAERIITIVPPCSTGGSYCDGACYSITCEQRAALLALQGPGADLSAPPQVYLLPTAADAAALDLLSYGGGSGRSLTLVLGSCLPGKYVLRYAVVDNDGIQGRADLQVAVEQRLAVTLGAELRFDASPDPALGASGKASAAAVGAAQAAAAGYAASLAANATEAFAAALRLVPLYGIAVDSVRQVALLGVEVFVAPAAVAIADATGGGSVAAALVRVSFNVTVASTERPALLAGSSSSSSSSQGTLTSKNR*
</t>
  </si>
  <si>
    <t>C_11720001</t>
  </si>
  <si>
    <t xml:space="preserve">MHDYDLGGQYAAQALAQAQGAVQQQLLLYNSGTAAVTAKLVLISPLAVTTAAPEVQGVWPDAANPGAEPPYVLCPEDSQPTPEDTARLWNLSDDQQQAFMLYAQLLLAEAAGVRQPPVCSVLTGKAGSGKSRVLQALLWFAYQHRCESLIALVSYTWRAALHDSTPGVLGTSTTSFFATAGTFGPPHRDRVERNLNGVRFIFLDEFSTCGLSHWARICMHVHAARRHTHHALAHDVNGTVWTDGSVSKIKTDNGKEVQVAGACAWFSDSRVVYVNPNGDGCTNTITRAELAAIRAALAEFGGEGKEFATKKLTIASDSVASLYLIKRAINEPRRLHLSKHRDLLDSIMALLH
</t>
  </si>
  <si>
    <t>C_11730001</t>
  </si>
  <si>
    <t xml:space="preserve">MGGAAVTVNTAALLSRPSVQLPTAHVGHTSNGGGGGGGEGGGGGNGDCGHSGGGGGGSGAAAVEAQEEGEGAVVAVCDRCRCVASRTKAHTSAYLSELCEGFVLELSATKEAGGGAGGGGRRAGAGKEAREKEEISKVVKVRSPADGSLRPRDVRQLSGGERRRLALALCLGYGELARRRRRLVCNVIVLDE
</t>
  </si>
  <si>
    <t>C_11740001</t>
  </si>
  <si>
    <t xml:space="preserve">MHIVRRLDLLPYVADSRAMFLNADGIKKKATGQVRGMQVGLGQDLMYTMDMYVSQAQNYDLLLGMDFLYPIKASVDFGGQRLLYTNDYNQRSHVPIACVDVEEPPPLETSLPGLQGMPSIGYNSGTYGHGRDAIPALQFVSHVGHLKEKAGKALYTLKSAAMEAASTASSGMKQLLQHLPRTAKPFKQDRYREEPASPRDAALGAPSNGECSPPPSRSASASLNVLEGVKATCQRVGDELPELCDGATPIIAAPPPSSRAPSKMSPTEQEQIRAAALPPHPSRSQELCPSSLATGTLMPAVWILSQTPQLGLLFHRPSRLPTRPRKLRRLRNLHPNRNQRLNLSLALNLMSLNPNPAPCHDA*
</t>
  </si>
  <si>
    <t>C_11760001</t>
  </si>
  <si>
    <t xml:space="preserve">MPYRMSDVVMWSESKRIQTQAGVATEMLDLLSADPQEIVAAVGRSSGIVLMSPPRDNADARTSLAAVSSAIKAKTKVRRVRACAWSGRACG*
</t>
  </si>
  <si>
    <t>C_11770001</t>
  </si>
  <si>
    <t xml:space="preserve">MNMTLFNKHLLSKNHLDVIGAAKNHTKMSNIVEKQKVKLNPTLCSLIRSAYACGKDAMPLTHYVKMVKLQAANCADCKHDCKAHTCRKCDASKACGSGIQALIKDLAAKDGVFHGHQMVLTTPPTTIAPATTTTATTTAESDSDNDGSDTNTDTTAESGSDDDDTAPTAPSWAAFPQTLFRSKLALSSMVKKLVENIKMRFPADVSVAAKFGVLGPRALAADSGVPK*
</t>
  </si>
  <si>
    <t>C_11780001</t>
  </si>
  <si>
    <t xml:space="preserve">MWCGRLACLPTYHPIRPPYHVCNLVGISLVLSFCFGLAKGVSLAIAGVVLALYSGSGGLFSVALTDVPQARCMASKTPNTARIANLVAGVLLIAICLPFGLLAGLARKYFGPDSPYAEFTADTCSAPLGLPTCAEWVPENRTALFQLLWLHVSTQGKHYA*
</t>
  </si>
  <si>
    <t>C_11790001</t>
  </si>
  <si>
    <t xml:space="preserve">APKKVVEQEEEEEEDEYEDEEEEEEVVRPAARQHRRPQEALAPQKQHPLQAAEAKPPASTSTTLPAASARVPEPRRPAPPPAPPPAPPAPPPPPPPSANRTPSSVAAAPAGRPAASS
</t>
  </si>
  <si>
    <t>C_1170001</t>
  </si>
  <si>
    <t xml:space="preserve">MAAYGGRHQVVATLLEKGAHVDAVIDKVVKLLLAAGAKLEADDEAGLTLLHRAAKDGHARVVQALLAAGADIEAGDELMGTPLHAACYQGHTEVVEVLVAASADLNSLNKVARLLLAAGAKHLAGRFGLTPLHVASRWDQPKVVEVLVAAGRTGAAAAVSTLSRSGRRGCGCRWQPREQGVVELLLGALGHKAAVAAGPEKV*
</t>
  </si>
  <si>
    <t>C_1170002</t>
  </si>
  <si>
    <t xml:space="preserve">MWFPRIHAWALKHKKPWQNRVDWKAAKEQKEQEEKDKKMNKKKDKGQQEEEED*
</t>
  </si>
  <si>
    <t>C_1170003</t>
  </si>
  <si>
    <t xml:space="preserve">MANSFDNQASRMVEFSEMFQEYLGERIDPHSPIPGSKFATDGSLLCQVGPACQLPVYIQQVKLEIGTQGDPFFQGQRHYQLGLANPELAALVRDTVLPVLFLELVGPHLRVSAMASPADVTVVCEPLTPYLHLFSMHRCQPDHMIRLALVLRALKRGIRLLKDAWSRPQQPTAASPAAERSPSPAPSPSAAALASAAGPAPSGASASTSASTIRGEMEGEALRGVVPLRDPSLQLPYPLRPGTAFTDVQPFEPAGVFHPLYFAMYKDGKTQPPPPPLPVAAGGAPQHAASTPAASVAAAAAPDPAALAVVVKFSRMSADAVRVHRAWAAAGLAPQVVLEQVLPCGLTMLVMERLAAEDGWVMFYSLPQDQKQQLDGAVVAALDRAHAVVVDAERGLPGVHADLRQANVMVRLLPPPPPPPRGDDDTAVMVRPPPPRDAGAAAGSGEASAVGGGGQGSGSGEEAAGGSSKQQVEVRFVDFDWSGLQGHTRLPAFSRQRLPGHGCGCEVTQAYDRALWEHERAQGPM*
</t>
  </si>
  <si>
    <t>C_1170004</t>
  </si>
  <si>
    <t xml:space="preserve">MARLLSLLLVTLCWRQPDATVGEAPAAAAADEEDALAAGDPEQAEEAEVLESREGGGEYQAKNPDGEDTEEEEEEDVAERVFPDAEDAEGYRRLNHYSLHRKSDDHSTFKLGLGGARAYA*
</t>
  </si>
  <si>
    <t>C_1170005</t>
  </si>
  <si>
    <t xml:space="preserve">MADRLDPPADSEEAGGLLVRPERPVFKAPAPRTSMLGLDKLAAQKRAELAERESKRVKLSYEEDPDASNPQAXXXXXXXXXXSGGGGGGGSSSTMPPPGGERRFRGQRTETPSHPGGVNSAALESLAEHKERQRQRERSGLNNVHNDDELQRSDARFQQHLERYRQDRDRGGGGGGGGGGGSSRDRGRDERGRDGSSSGGGGGGRDSRDHRDRDGGDRGRDGDRGRGRDYGGGGGGGGGGRDRDGRPGXXXXXXXXXXXXXXXXXXXXXXXXXXXXXXXXXXXXXXXXXXXXXXXXXXXXXXXXXXXXXXXXXXXXXXXXXXXXXXXXXXXXXXXXXXXXXXXXXXXXXXXXXXXXXXXXXXXXXXXXXXXXXXXXVVGEEAPPPGADEFDEVYAREREDEERQMERDWYDQEEFGGGTDDHGTSRFVGDEALFEEEIEATCFSLAERLEHMRSGGSEIPELLILPIYSQLPSDLQAKIFDKAEEGVRKVIVSTNIAETSLTVDGILYVIDTGYVKMKVYNPKMGMDALQVFPISQAAAGQRSGRAGRTGPGTCYRLYTESAFRGDWCDRHYLQSKGLRKAKELTSAGSDWDIVRKAICSAYFQNAAKFKSVGEYVNARTGMPCHLHPSSALYGLGFTPDYIVYHELVFTTKEYMQVRGGPGVVSCFGGNV*
</t>
  </si>
  <si>
    <t xml:space="preserve">MKVAVVAAALAALVAVAAAQPPPPGFARFPYGSCSKSSPYRTYEATFPQGQSGNVFCWTLQYQGGRCSDPGFQACCQNDVHKFSLAFEPSCAPGFKASATLDGKAIAANNVVLETPPNADKRMTLAVKNLGLAGPEVEGRQVCITVQAGNCRTLASILPVFDQSPLWQNSLWSDDHACCGVSRGSPPSPPASXXXXXXXXXXXXXXXXXXXXXXXXXXXXXXXXXXXXXXXXXXXXXXXXXXXXXXXXXXXXXXXXXXXXXXXXXXXXXXXXXXXXXXXXXXXXXXXXXXXXXXXXXXXXXXXXXXXXXXXXXXXXXXXXXXXXXXXXXSPSRMTVPLYLSLREDSLFQAAAILGIDTGRCYPALSGYTFITTPAPGYDNSPCTPQPSAVPMCGPAPPSWPEYPSCRGKSANDYFQFLVGTRYTVAYGDKTSEYCVPIEINDINAQDARGQTCYGKNLNKVQFYLDYSRRYQITGIAIKYNNGSTFTRSQSWGPVGSNSLKITSLDWSVSDVARLEPQICLTIKSGTTLTDLSMDKTKTLWAATFSADHYCCPIQAGSPFTTDGVPVEL*
</t>
  </si>
  <si>
    <t>C_1170007</t>
  </si>
  <si>
    <t xml:space="preserve">MVHRGHHHLLLQQQQQQQQHQQQHQPQQHQQHQQQQQHHHHHHHQQQQAPALALRPMQSSHAHAPAPVPASLMLRPAAANGYLAVAATALLHPSHRSAATAAGGHLSGGSMIPLQPPALPSAASSALQLVPAGLQAPPAAAAAAAVAAPSPAAVADPQPRMQPHRQSQPLLLSVPPVAVFEDVAAILSTGGDGAVGTGAAATGPAAQQLRGGRAAAPDAAATTPQALQPQLQPQSHLSYSPLPHADILGLQLPHTGLRFSPLDAMAAAAAVAEAAAAEAAPPPPSPPPQPALYDYGSTSARGGTGAAAGAVAAAAASYPAATPGFASGVAASQASAPATSGAAAGASPESESGDVFPTAAAAAAALNNSLPVEVDALLSIGAGGSRGGGGVGAFGGCSGGGSGGGGGGAPTGSSMLLQPNAQVQQPSGYSGYSYPHHSQQHQQHQHHHYPHHHHHHHYSHHHPHHHHPPLDDLLLVASAADLGLVGDTVGSDFAAAGDRGEREREPEAAAAGPPGTAMSAALAAAAAAAAEFFGLGSDTDDVDGAEENEEDTARQAAAALVQAAAPPGGLRSKPPPPLPPYSQQHHQHQPPPPQQQQQLQPQLPQNQGYYQHHQHHQHHQHHHQHHQHHHQHQLPQQYQLQELGDGEDGDYSDGDMAGAASEDGDERLLMLDLAAVWADNMLGGGGGGGSGGGGGGGAGVTAEAAGAYGGAGFGSSSSGTALGADGQGGGGSSGGSEEGEGDDDRVDTEDLDPDQGEMDLDSDLAEERAAARARRPGAAARRRKLAARPQRAAPPAAAAAGRPRRRRVPSAIAVAAAEAAEAAAAAEAAEAAAEAAVRSGGPRAARRRAAAAAGAAAEGSGAAGAAGRKRRGTRGDLDDGQGQGRPGAAAEEEPPWRRQPPQAPPQAPLSRAPPHRKTLRRRRHWLFVMELILMLALVLVLVLELVPRRLLPLPLLLPSPLLLRKLRRNASRRSGVGNHWLTGHQRHVRDYKDLRLLAVEVVAPPPAAPLPLATPQAGPAPAGPRLRILMSASGRWYGAPPPAATAAAAAAAASPSATAAATASPSVTATASAPFSAAASAVPSAKAAGAPHVAPNGGPTVSPPPPQPHSQQQQMTAVALAPAAAAAPAPAASDAPGFGPPVPPVLPAAPPPQLLAAAAAAASRALLARRLLQLQLQLQQQQQRQAAVVGGPPVPAPPEQPPHLQSQAQQQQQPERQQQPERQQQQPEQRTPQAPSPAREPDTTNFIASGPGAAMCGMPIPPAPSDPTGPAAVGASDGATAMEIVADNQQQGQQEQQELAAAPAPNAGAGRVGAAEADTVLGAGVGVPGLSPLSPMGALVAAAAAAAAVGGEERHVGDKAEAAAAVEPSAVGPAAAAGPVVATPAPVAEPAHQRQALPLLPLAAAATLVPPCQHQHQHQQQSAAHAAVQPPVAEAPQPTSAPQPLASDPLMQQPAPTGLEASPGPQPAPPPVQPPVQPPGLSPLRPLAPPAPFAPTPTVVQATLQAAVPAAVPAAVPAAAPAAAPAAAQLQQSLLLLSWMRTLAVAQQQQQQQQQLATAATPDRPPQLQPRTSSQQQQQQHGARLYDGRVHVPLQVISATFPPDTRYPAEVRVNLWVNSSLVGEGLAARVVQHRKHRRTDQFNFFVTGLQKTLARRALRRSSTRTRTRTRTRTRTRTRTRTRWQPHRHGARTPQPEPETEPEPGRELWMGVEAPAPKTEAETRQADAGPSPGVGVWCFA*
</t>
  </si>
  <si>
    <t>C_1170008</t>
  </si>
  <si>
    <t xml:space="preserve">MKLFGAKKPERPYLKVCSKCHGKGMLSHFNGSQEKVYDACDKCTNGGPMRGLGVTLKDWCEETSSHYECMRVEELKHMKGIDKDILEELPRYQQQLTEEHGQSAIALCLLCDCGARYMTFDLGTRRTIRGDGGHNEADKEHNKEMAVALVKLDYPEKLQNLLLTPRREMSVELVVQMDDGQIEVFNAYRVQHNNARGPYKGGLRYHPQVDLDDVRSLASLMTWKTAVMDIPYGGAKGGVTVDPRKLSERELEKMTRKLVVAIKEIIGTYEDIPAPDMNTDAKVMAWFFDEYSKYKGFSPGVVTGKPVYLHGSLGREAATGRGTTFAIRELLKVCALHMGKIADQKYVIQGFGNVGAWAAQLLWEAGGKGLDIGALRKHVASGKPLAEFTGGAAVPKQVVVEAANGPTTPEGDMVLRDRGITVLPDIYTNGGGVTVSFFEWVQNLQNFKWEEDDVNRKLDRKMADAFAALWAVHKEMNVPLRTAAFVVALQRVTRAEVHRGFD*
</t>
  </si>
  <si>
    <t>C_1170009</t>
  </si>
  <si>
    <t xml:space="preserve">MRTSIPCRGGRVSSRNAATQRLAVAPAGRNCPRGRTAVRVRAEAPRDGSPTALKEPPTKAPATAPARTPLAPPSPAPAPGPQYFPKPGDPQWPPQRPFAAIALDNLLDSVVDVGRHLGRMNVEADKLAMRQQEQLVPGDNGRMRLRASTKPVVLVLGSGWGAHSLIKVIDTDTYDVVVVSPRNHFLFTPMLPSTAVGTVEFRSLLEPIRTSNPCVTYLEAECDSLDPHTKVAVCTSSFAYDDGRRPQFEIQYDKAVVAVGEQPATFGVKGVKEHCFFMKEVSDAVALRKRIAEKFELASLPGTSEEDRKAALHFVVVGGGPTGVEFAGTLSDFVREDLKKKYPALMKYVKVTLLQSAQQILTQFDAGLGQRATEALESSGVEVRTGVRVVEITINKVLLKGGEELPYGVCVWSAGNAPRPLVTQIASQVAEQAAAAEAIKAPPNAKLCVDSFLRVVGATDLMALGDCSLVLGNRLPSTAQVAGQQGAYLAHLINSQYQLGVGGYTQPPPFQIVKRNKLQALQAAAEENAVLSWLTTAMMGGKTRIQASKEVADAMFRMDAPPWVRVHSESLTKATPLDKEAPPGGAKAVCDISAVMAAAAAAGGADPVAVARASADCLRSLEEEELKAREGAEATEVRYYDRPFEFLSLGIMAYVGNDKALTQVEAFDVINLKLYGSVAFLLWKSVYITKQVSFRNRVLILFDWMKTRVFGRDISLF*
</t>
  </si>
  <si>
    <t>C_1170010</t>
  </si>
  <si>
    <t xml:space="preserve">MPSSQRAATQILKPFEACEGLWAAMGDALAAQLAITRLIEHFSAAAAAVHCSYLTYRPLPPPGFGSTVGVEASYVGINPDLLSGGGGWAFDGGPNSGGSGGGGGSTGQHYLTQPAGTAHRPVDPDELPLMLSVCLAVAGAGAPHYVTHHAASAAAADMAAAAAAAASAAAGGGKGSPGGTGAAASPRSAFRRHSIELLKGLAGGGWGGGSGGGGGGGGADAAIDAALAGGGSGGGRSSSDTQGHGRSHADPITLRAVERCHEQLLDMCGATGQGLRLGVSAVVHATRGGLLPALEAVMRAAGLTGRLEALRVLLGSVLGSAPALQQLLITRDAALFLTLRKLVIACINLACPHPLELLVHGMTRGRKQRQGGGGGGGGGGGGRGGLSYPVLLSSLLSASICGVQYGWLGPESFGIPSATLTAEEEEEAHLQLAAGGSLAAAMAAPPPPTSGAAATVAAAAAAAEPPPQAQPARAAGFGPLFSRVRRFTVVSANPEGRAFHWAMVGDDGGEEGGGDIGEAAASAAGSSISQVETGEEGDGGGGAGVGTRRRKVALLAAAAPGGAWSELPPPPGPAVVPTRALQLLVSEYGSAADKVLFELLLRALSSKRNAGAAAGGGTTAAGDATPSQWATGDNGGGGGKGSPSTFFWVPPSQSLRLRTCSNPCCMNLSGLHESQLRLAPCPRCGGEWYCSRHCQTMHWHSGGHKAKCGK*
</t>
  </si>
  <si>
    <t>C_1170011</t>
  </si>
  <si>
    <t xml:space="preserve">MELAISAVLCYNMQPSPTLRLMEHRRGCERYQDAVAFTAWKLQSKRIKRDVGYKIWAAYNDVTTAYVLYWKLMYMAAAFSRVLAALGGSGAAHSVARRGSGHGLRLELAAGALKLVDHETCSALRSSFNTLYMAQKPPIKVWRLRGELHRAALPWPGVDFAAHWGRPEPWLALTLPQRRRLLCLAASSGHAPSLDAALAHCGCTLTPEVLAAAAAAGNMAFCVRLMAMRERPPSSSSRLPINVGEALAEIAAQNGQLPVLQLLLANCEDFGIAPAVSAAARGACAGGHLDVLAWLQQVHGYSPKTRDVEAAARAGQVVMLEHLLGLLFETAYAPLAITPARMRFVAAFKRANEGNGRRCNRRLLLLAMIHGCPVEALRRHYSCRPPWRWRLGGAPGVAVAAAAAAAAGNWEVADSNAELAEERTEPEASRRPGGGQQQSATDEGLSSSAGLVEQAAAAVGSATRCWAAKLDFLRHRWGGAVFDQVLRGVRGGLEASAGIWAAAARPADALERLRWLRREHGGGGFLADAVKPAALQAASEGPQDRKHNGAAHAHMLPTNRTSPAGYFSQDRASPAGREHGADEDHPRHQRHSFAAVHHI*
</t>
  </si>
  <si>
    <t>C_1170012</t>
  </si>
  <si>
    <t xml:space="preserve">MVRQGEGAVGVAAPEPAAARLLFAASLSKDERAAVHITITSAGLASAIESRSEGVGEQRQLSIYKKGAAPAKWVEGWVEGSVEGWGWAEPHSPELLELAATLYKWARDAGLTSYSRDEIAEQLAAAPDGAGLAAPLAALWRTRSSEQTDVAALAAAVAKDDGAAVAALLQAKPSLVNAVDSATGQPPLHAAARLGAAAAIKALVAAGAKLEEKDAHSRTALQISRTFEQCDAEAALLQAGAHDPEAGRFPLNKAAAELGSKVAAGAVEAAGAAHAAADKAIAAATAKASEAATKGAEAVKAAEKVVAAQAAAAKPAAEKAAAEAVSAVKAAAGEAAKPVAEAAKAVGSAATDASRAAVGTAKAAGEGAAQAAADASAALVGAVKSAHADATKAAVGATKAAGEATKAAVDATKAAGEATTKAVAEASNAAAGAAAATGQAATTAAANVTKAAAGAAKAAEETLAKAAVGAAKAAEQAAGKADAAIKTAVAEAPKVAEAAAAGAAHAAAAGGNAVKEAAASAAKAVAGAAKAVASQVKGLAVGSGNWVRKDVGSAVYLGATALAAVVVLAVKRR*
</t>
  </si>
  <si>
    <t>C_1170013</t>
  </si>
  <si>
    <t xml:space="preserve">MSTGNNGGALGVDMASRAPQDIEAAIADDSRRKTKQQQPLWKRFLTSQLTWDGVAAASCLILALVLELAKPRNTYILKDTLYWHSYPKKDNTVPSSSVPIYSLIGPFVVFLFYRFVAKRSNYEVARLTIALCLAYFLTGAITNCLKLPVGRLRPNFVRTCWPNGTIVLSHEDQWGGYAVCDPSVPESDVDEVHKSWPSGHSSLSAAGLGFLTFWLLGQLRAFAAPSPWFWGAASAAAPPSKGRQWRFLVAILPSFGAVAVAVTRVLDYWHFPSDVLTGDDGELVGTSPAASVLSVGDGGHGCWCGTEGSATTGHSQHDPLVITMLQQQQQQQQRPASGAHGVGVFGAGSEVGVVRGAGAVSAQAVRLERQPEREGDGGLGMVSGTWSTAGSGRGLDAEGRLITPKADRGRAARGVVQRRVLRVLT*
</t>
  </si>
  <si>
    <t>C_1170014</t>
  </si>
  <si>
    <t xml:space="preserve">MLSALGLEEEQEAAAFDEEEEEETDVADPRPWPVRPPQQAGGSLMLGYEERVVGPHAAAAVDRVLRARRIALANGLLAGLEEGCTAAMHVQVQALVGFRDLWQALASGIALARSNAAATATTPATPAAPATPATAATATAATPATPATGGGYRAAPVQVVVTDTKDWFFLTIQAVGAATTAGGTGSRAGDLTDGSPIGGSAAAGLGTAGCGGDVAGVEFATSNGETFRMSNCSFVQTSELRGESPNAECLVQLMYRLFTGLYPDMDISSLPAAVREAEERTRQAADGWLQEMMDSLEQQQSQTAALRRRVQ*
</t>
  </si>
  <si>
    <t>C_1170015</t>
  </si>
  <si>
    <t xml:space="preserve">MLLQHSLLKHTATRPFTCRPLPAVFRRAPVASRSTRSNDSRAYSLSNSERNGRASTLCIELNKEVKRAGTLSELENIYLTAPDMDVVNVATFWIKLSEISGRGDLKACQQFARKRLLGKTLAFAPNMELRPLANALYALERLQMDLTKEEPLGPHLADQMEARVAELVRKDLLSGTVSLRQLWYALAHCKWQWSSEVLTALAGGTMKELWRSLQQGSTSDILQSVDNTFHNMSLLAKRITLTEGQKQGLVHIMEAATERVSQDLDSSAALRGLFWAARAFGLPVPLHLLRRQVSLLQAAPMPLTHVTCANPRFSVALLLANCLNMGLKPETPAEAQQWFELLDASASGPWTVQHVVIGLGVLARAGNYSPTPQAKGLVATAASSGEVRLQDDAFRLLNLSHVWGVALPAETEQKLRVLRDSNQGDVGKRQGKRGGKPRSGRW*
</t>
  </si>
  <si>
    <t>C_1170016</t>
  </si>
  <si>
    <t xml:space="preserve">MRVPKWCSYNGKKIQNEYVVVAAQPWPRGAFLAHWGRPEPWRSLTLVERRRLLALAASSGDADSLDAALAHCGCSLTKDVFTAAAAAGRLAACRRLLAQGCDVDYAAALVAAAGAGLEQFTQLLELVQMDMKHLRAVGGVACHCGHAQLLQAIVIILEAGGNTPKADMILDWAAAAAHGGQVELLDRLEPLMSRPDRQCALDDTIVAASSGSGSSQPVPLEVRRDIVLDHIAHGCGLEVLQRYYAQWAWAAPHPGQPSMERHLFMEMVAAAAGSPTPDAFEKVDWLLEQLAAAGGAAGGAAGGAAGGAAGGAAGGAAGGAAGGAAGGAAGGPDGGPGGGPGGGDGNGPPALLPPGVYLSVEALGRRPDFLKRLQQLERRGFSDFAGAAAVAARTGHADALAYLLTDKHVRPSAKLVDDAERSAHLPVLRLLRQRGLGLSAAVHSKPELLRVLPVEWVAEAVAAARQQQQQQQQHRGTAPGGEDPDGEVRRLFRSAAAAGAGLAVLRELHACGVPIDLRAVAVGGSEEALEWAAAALREEEEKGGAAIQIVSREDLWNVLCAGYPRKDPEEDRDPVQALCGVFPWDHTNGNLAAAAWLQAHRLACLLDLPFLRSKFSRLQSWEPLPALHLARISAGYQKLQWALAQVGWERLSAADWRDVRSCLGWSNYPEGEPVGQVASRHQRDAWEQWRREAAAAGAAGAAAAGATDLQREEDTEPREVDELGSWKM*
</t>
  </si>
  <si>
    <t>C_1170017</t>
  </si>
  <si>
    <t xml:space="preserve">MGNALSLVVSIGVPLAGGIVGGLVTQKDVLTWYPKIKKPKWTPPNFLFAPVWTALYVMMGTASWLLVLNLIWWNPLFFKSHKTDVALVDITGEGGXXXXXXXXXXXXXXXXXXXXXXXXXXXXXXXXXXXXXXXXXXXXXXXXXXXXXXXXXXXXXXXXXXXXXXXXXXXXXXXXXXXXXXXXXXXXXXXXXXXXXXXXXXXXXXXXXXXXXXXXXXXXXXXXXXXXXXXXXXXXXXXXXXXXXXXXXXXXXXXXXXXXXXXXXXXXXXXXXXXXXXXXXXXXXXXXXXXXXXXXXXXXXXXXXXXXXXXXXXXXXXXXXXXXXXXXXXXXXXXXXXXXFMVWVSYATALNAKICLDNPSERLIKVGVGGGGREHG*
</t>
  </si>
  <si>
    <t>C_1170018</t>
  </si>
  <si>
    <t xml:space="preserve">MSSAVVSRPAAGTASTSGRPALALPRLSCRTPQQRPAGFNPAILAPSRFDIIRAQAKKDERKAEPGAQPSLSNPDGTDDAPSPFIEPLIRGLVLGIGAGVLTEMLHVAFKVGETATDGGWHMPTGAQIYEQLAPLFVWDHAVAISFWMVFYIIEAAAILAILREYPDDKQASKVIRSTVTLPKRLMPLKLSAVKRALHGLISGRGAQQPVNPLWNFAAVSAVPVEARALLPSTSYVKITLGAGIQMITYVNTVPIDEHRSINRFCLIRNFALSPVFDDYTRKSMFKILGEDKAMIELLKPEQLLSEVSLEADKPQIAFRKLRQEWIDMGYGVQPDTTASHKGSLRVDM*
</t>
  </si>
  <si>
    <t>C_1170019</t>
  </si>
  <si>
    <t xml:space="preserve">MADNINFDFEAEIESSRLISSGQQSVDAFDLPAEAIGQQPANYRKNFRKTVCTYWLRGLCMKGDACGFLHQFVTDRMPVCRNLLKYGECHDQDCPYKHSLDEIKECNMYKLGFCIYGPACRYKHNKMSGLGIGKSAAAAAAASGETATDGGWVTGTGHWHYLRRQAVAAAAGVSIMTAAGRAVAAAADAADGAATVTAAAASAACLLRAAAAAMTTTSPCRLLPAAVLSGAEGRCMASRGLWRRAVAAVLPVQL*
</t>
  </si>
  <si>
    <t>C_1170020</t>
  </si>
  <si>
    <t xml:space="preserve">MPSSSAASAASPAADAAPPGAYSVEIAVQGFEKRYVDMACNTLGDIIILAFAPKSYAALPTGAPSPSDAPVNLAFGPERRDVRLPWRRTRITLIRGPHIDKTGMEQFERREYKSVLTAATNCPQELARLLEAVKLYQFTGVQIKMQLASAQRVDLPADVSALLRGGGGATAASTGSSSSSSSSSSSSSSLVGSPVVEIPAPASADLAFAEEVGRVLGVLRPAVWAGLSRRRAVLAGSADHETWLKAAAGGLPPSASATRGAGRGGGAAALPPPAVVAGWDAEAEVAGAAAEGGDAFGRLLRLRLRQQAQLQDAQASTSASGTSTPAAASAAAYGLDPALAARLLARIDADLLHAHEAAAAGLPPPAALAAGTAAAAVAAPPPATAVLDASKMSPAEYAYAVLKYVQYVDSLYESSGAAAAAARGDAALQLAAPALAVRLLQLWWEATTVEFKRALGLPPAEEERRMLERLLELQKKKDELKGAGRGGGR*
</t>
  </si>
  <si>
    <t>C_1170021</t>
  </si>
  <si>
    <t xml:space="preserve">MGTGMGMGMGTARGAVCDAMAVVASAHPAVVKQLEEVTAPPELTAVDQASAYAMPPPGAGGPATPLAATSAAATAAAAATAAAAMTAASMGRAGSTSGDINPPSASTSSASNAVAGHSGSGVAGAGAGVGSGSQRAGSAASSTTGTTRPGFTTLGKAAAGKSIPQPKTPTGSGATTAATAATAAAAAAGASAASSSDRLHRSSNTPSTPSNIPHFMLPTRAATAHRRSSEEGTGDVPASYGVAHLRPTPSTAGKPAATTTATTPSTATKPSTAAAAAKSAATPSANGNTHSATKPATKPAVPKASPITSPKAGAAPKTAAASALAAGKPATPTPAAAPRQPSAATPVPERQASSAATPPPEPSDNDGCRQSPAHAASSSSGLSGGKDGAPAPATPGAAAAAAAGAAAGAGAGGGGGGGAGGLPYGEWRMVRLKKEMRCCACDGTRAQETHDAPLADHAEHPP*
</t>
  </si>
  <si>
    <t>C_1170022</t>
  </si>
  <si>
    <t xml:space="preserve">MFASLPRAPEQEAAKRAMTSTAAAAAAAAAAKRSAGGASAGLAGSFDDDDDDDDSDNDADTEDDEDGAGGGRAGARVPGAGAAAVAAAVVGALADLEVDGGQ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MTTLAQAAAAAAAASASATAASAAAAERQDSAEAHSPAATAAAAAAAEAAADMVC*
</t>
  </si>
  <si>
    <t>C_1170023</t>
  </si>
  <si>
    <t xml:space="preserve">MRFSFDAAEQSPTAAGSGYGSGYGSGLGEGTEAAAAGEAAALEQAQVKMAASAGARVSGEFAAGTAVGGRGSAAGAAGPTSGGGGEGGGGAGTTMEAEWDFLTTDDGAGFVEDWASGMANSLGAAAPLASVGDRGGGVGAGMNGDETETGGIGCGAGGVGGRAAAGDGDGSAVGATARRRLITSVLDLWQKAFVFSAPVPAAATAAIAHTPQRSPLLSARPRLQTATAAATAAAADAAAATAPSDGAGSSRRAGSAGQLSLHSVGDSHCSNPQQPHHHHQQQQQRPLRHRLFGLGLSGSGFVTRGARALTASDEDGGGGCGGTDTDCTATVDGTETGAAAAASYAAAVAAAAAAAPSAAALQRKSQEQLQLPRERRAPLSASYRPASGFXXXXXXXXXXXXXXXXXXXXXXXXXXXXXXXXXXXXXXXXXXXXXXXXXXXXXXXXXXXXXXXXXXXXXXXXXXXXXXXXXXXXXXXXXXXXXXXXXXXXXXXXXXXXXXXXXXXXXXXXXXXXXXXXXXXXXXXXXXXXXXXXXXXXXXXXXXXXXXXXXXXXXXXXXXXXXXXXXXXXXXXXXXXXXXXXXXXXXXXXXXXXXXXXXXXXXXXXXXXXXXXXXXXXXXXXXXXXXXXXXXXXXXXXXXXXXXXXXXXXXXXXXXXXALLAAPGPADVTRTVAPGVWEAPVGRLCVSVVSVSGGAAIAAWNLGIWRESTMLVWRQAARLARANGGFLATTRVGVGAVPATSGRGGDGGGGRGGGGAAPGAAVPSSAANTTSGPRLLLKSPTGPAALKPSPPAPTTAAAPTAPPATPPPPAASQGVGAGLLLGRGSSVLLAAAFPCAAAGLRWSAELIAFGLLADWPASLLLHELAEETALLDAATIRREATTEGLGTDTTTAAMAGSSSSSSSSGSSRPRHRDGGGAIVISNRDRDDRDGGGGAAAAADAALPEASRRTEAAGSGGEATATAAAAASGRRDEQQKRPWTRTAGVGADVAATATAAAPRGGAADGGGGGGQAVHVRRGRMQAPGHTAAAAAVAVAVATAATAAAATAVVAGPDAQLGAAAAPAASAAALPATPSLPSTMNGDYAAAHLSPPVRVATAAAAAAIPAGGGDGGGGGLLVPGTPYTAAAPATRHNLGYLTESSYDYLPLPGAGGGGGSGGGGGGGGYVSSSGGGGGGGGYVSSSGPRSRSGLVGAMRLPVPIPVRQVVVLPAPAAQPGSLAALPSGSSTYGTSAAAELAAVMAMGLGGLGVADAEEAARAVGLLPMPEAAAAAGVVEAGVVEGVEAAGAGGDAIQEQGGGVLGPAPAAAALTPAAADPAAIVADPATATAAAVSSGSTLDVAARRFPTAPAAAAAAAALSGSAGSPATTALPQPAVVVASRALDKSPVPGSGLALAGCAVRPTTLKITEELATSMLRNVRQQLTPSQAVRLLAAQHHRRGGVGFGGSGGVNCGGGGGRDAAEDAYVDKSTAVGGAGGGADAGARGAAMVGGASGRRANNGVAEGEVASVKGAGAGVSGAAAGADASSRKHAAAQGGAGGGGGAAGLAEGSAHGSSGQRLVLLPGALLDRLVARGLRLRAGLDVGTAVAEVNCVTGEVRYAGPAALGAAALAVGGPVSHVRISPAAARALAEAGEQTAGGGGGGAAAVAAPLAALQPAMAARVMVVAAQPLGGVTS*
</t>
  </si>
  <si>
    <t>C_1170024</t>
  </si>
  <si>
    <t xml:space="preserve">MALASGNRLGSARGQTCADASGRVAPRLLSRACSGSPLALGVLACLGAASSVKPHPRLPATTSAASAPLPARGPAPCAAVPTVVTPDNATGVFEELAAGQQRKYIMISGK
</t>
  </si>
  <si>
    <t>C_1170025</t>
  </si>
  <si>
    <t xml:space="preserve">MFVLDFFGWSGGSSDPNYYELLGLEPDCDEEDIKTAFRRRAKELHPDVNKEDGATESFVRLSRAYEVLSDPEARRQYDIQTSTRRFNFFRDVVEDEDDVRRSPFKWSQVRCGGGGRGSEWDHPRRQWDEEDRRGGGPGRQGGGGGGGGDFRRPFKI*
</t>
  </si>
  <si>
    <t>C_1170026</t>
  </si>
  <si>
    <t xml:space="preserve">MTGILWMMRVALAYQRVLIFHWREPADLTNFLAPNEVGCKGLVLYIDWTTQGLDMSVIDKPNDIDIMHFFDTVYRANSTAGVHFNATKSLRHTTNEHHHIAMLGVPNMGPQPMHEGACMFNFLFKPNAIVEQRANAHLNGIYGRNDVEYVAWHWRHGDADGGKEQPVLLSRMAQTMQTARDLANQASISLNNTPPVLLITDFNIMRDMVKDGFFSVLATPNITARHIEEGIAHGQLLNNATQTVANAELESYRDIFIDLYLLSRARCMIVSGSSFTNAALFWGGPRLQSCTAGMYGRRRMRAAVRRV*
</t>
  </si>
  <si>
    <t>C_1170027</t>
  </si>
  <si>
    <t xml:space="preserve">MGSRGDFGRLGHGECGDVFVPRPIAFFSGRPVARVACGDTHTLVVTQGDGALYTFGRNQNGQLGLGHTNDCLSPQLVTALQGERVSSVACGSEHSLAATEAGTFGQLGLGDSEDRAAPTPVAGFGLAGGGVEAGAATPRXXXXXXXXXXXXXXXXXXXXXXXXXXXXXXXXXXXXXXXXXXXXXXXXXXXXXXXXXXXXXXXXXXXXXXXXXXXXXXXXXXXXXXXXXXXXXXXXXXXXXXXXXXXXXXXXXXXXXXXXXXXXXXXXXXXXXXXXXXXXXXXXXXXXXXXXXXXXXXXXXXXXXXXXXXXXXVDGRGSGAEYAVVPGADEPYGNGAGGSSVAAVPSMGPDDMGTAGDSRDHKKARTGGDM*
</t>
  </si>
  <si>
    <t>C_1170028</t>
  </si>
  <si>
    <t xml:space="preserve">METFGALHVLVKLEGVASGLALNDVQLDGKKRVLTAAASQHGGEHRVELTPHGDRSKEVVVAAARLVGAGRLGVFMEASVKRVWFSVKLLLRTDAPPPPPPSQQHQASDPAGEPSGPRTTTATAVTTAAKLQDSAAHAAATAEAAATQALLQPVLQLLPPGLALLELRLALPRSLWGVDSHHAPGWLLRDKAAALKLLGAILPLEQRRRRRRRRRGAAAAGRKGVTEAEAEGQKGREGQEGQERDGAVAAAAEEDLEEEVEEEDDVEEEDEEGPLCSVAGLRQARAAIAWMLSRERGPAARRRRQLRRHQLRRRCAATEAAADALLDEFDTDGVTADEADGDGDADVNPTLLRLVSRPGGWVLWADVHSGQLHTAAPAPVPPVRGGFFCDEPGLGKTVTALSLVLKTLGQLPTPPPGAAVEWVRSREGRRVGFYTLPPGAELAVVGAAAAAAAVHGPAAFGGAGSGGAATPGAASPRVRTRRGAAAAAAAAAVAAAAMDGCGDVELKPEPEAAARPVPELEHIAGAAAHPQAPSDPPQQLPPQLQPVKLEEQPQAPAAAGAAVVAGGKQENGLDAGWARRLVNGTAPWLGMLEAGEDGTAAGTGAAARRGTAGVPSVAEGDAIGASSALGSKTAEQGSEGGGSSRAEAAVAAAAEAGHALHCAGGAVNGGVLQPGGMQQHQHQQQQQQQQQQQQQQPAQQQQLQPAGVEPTAAGAAPPRKRLRFADEEQEEAGVRGRAAAVAAAVAVAAVAPPQAAAASPTRRMQRRVLAGAAAPAASVGAARADDAEAVAAGSVQGVGLGDTPLDSPSTSDNDSDDADDGTTSDDFDHSSDSDFDVGGSARKRGAGSKRGSAGVAAAAAAAASPRGRGRGRGGGRGAGGGAARSGSRSAGRGTGRKRRRSSSADADEGPGGGGDGDGGVGPGEPGSGGISSEGEEALYVQCEQCRAWRRLPDGNTVSAAAAWFCHMHPLPHLASCAARREGFRPGAQFNNAPGYVRKGEEVPLGGRPDNVAFFAATLPAATAAACAAAAQRGALQPDFRPVLR*
</t>
  </si>
  <si>
    <t>C_1170029</t>
  </si>
  <si>
    <t xml:space="preserve">MAALQKSFLGNKAGFKSAVRGSASRQSSVAVSALFQKTKATPKSAYVCLDCGYLYDEPTPFEEVKAYVCPVCNAPKRRFKELRGNKLTRNDPKSMVTRKEALRAQVEADGGNPDEGQNEFLIFSGLTAVAALAFLAYLNMPK*
</t>
  </si>
  <si>
    <t>C_1170030</t>
  </si>
  <si>
    <t xml:space="preserve">MDAAVLLLLVLPPWLLLLLLLALLPRTPLLCCIDTVSARRAGPNPNRCFTHYADGSLRGGSGRKPPPCPGALVTQGHSLSTAGTRWCLDSSGRSDDLVAGKAERALAVTPKRDGASLGLPGPPWWLPLRPRPDTQTLQSRQRRSPAQGNIVSNAAAFLVENPARFRSLRLLSNRFADFPARSNPCFPRGCCIDTVSARRAGPNPNRCLTHYADGSLRGDSGRMPPPCPGALVTPCPRQPTPRPPALLLPLLRLLRLL*
</t>
  </si>
  <si>
    <t>C_11810001</t>
  </si>
  <si>
    <t xml:space="preserve">MQAFLRRFAQLPLAGRPAGEAAAAVRALLAELPPHLQRQAQAAAAGGLGGAAVAAC*
</t>
  </si>
  <si>
    <t>C_11810002</t>
  </si>
  <si>
    <t xml:space="preserve">MPGAVLCCAVLCATESDAVYAVAYWDADGAPLDGSGNATYTWRVPGGQLPYDPALGWWSFIVYDGNLPYARTQ*
</t>
  </si>
  <si>
    <t>C_11820001</t>
  </si>
  <si>
    <t xml:space="preserve">MRVSILKVTTGATSTTAELEVYNTSIVLTHWGRMDNVHVCGSAWGYDNYSAPLDSWRPAR*
</t>
  </si>
  <si>
    <t xml:space="preserve">MASVDGDEASLPPIANLSLGKANMTGSTVGGAAHASTRRSTLNTYYEPGAGGGGGTGGAGGGGGGAGPGPAGYGKVAKAAAVGGAGSVAGGGGVVGGAGVGGGGAVGSGTVGRRQSVGVVVGKYGSVNKQASQGHGGGGPGVAGAAGMAVTGGHAGGGVGGGGGGAVGVGGVGVNKYKANVGKTNSKYISPYSLRQLAGQNAGQG*
</t>
  </si>
  <si>
    <t>C_11830002</t>
  </si>
  <si>
    <t xml:space="preserve">MGLPKLDKLKDAKGWRAFRVDFWAMCVVEECVDAIDAPMRATREQQRRAHALLTLHVEAPYKQLVTRRASARSTSRCERLKRKAQPWELRVLC*
</t>
  </si>
  <si>
    <t>C_11840001</t>
  </si>
  <si>
    <t xml:space="preserve">MSVTLEFAKDLKDADWFGEQDPYCIIRIGGQTFRTRTAVDGGRNPVWNDTFRFNVINENNVEVEIKDEDVGKDDLIGTCTFSLAKARESGSDRIQAAVVSKKSRKQRGFLSIALTWEPNKALKPTVTTQPAAPHYHYMPHAAPLPAYYAAPPAYAAPPVYAAPATPMAYYPSPAPPAGYYAPAQAPTYAAQPPPAAAAYPQQPQQPQYAFYPAVPVGH*
</t>
  </si>
  <si>
    <t>C_11850001</t>
  </si>
  <si>
    <t xml:space="preserve">MVVPYSGMVVLGLKAHIREMEAAVRQAVAEQKAAEALSGKRQRRQQVEQEGEEG*
</t>
  </si>
  <si>
    <t>C_11860001</t>
  </si>
  <si>
    <t xml:space="preserve">MAVSAGVASSSMRLASRPSATAVPHPARACGCRNVLAPLRVAQMPARTADAAEQKRAAAEVMDGEGAANAGPDYSIVQRNLALELVRVTEAAALASGRWFGKGDKNAADQVSDVTVLMLDRPRHADLIRQCREAGARIRLISDGDVAGAIEVAKAGGPVDMMLGIGGTPEGVIA
</t>
  </si>
  <si>
    <t>C_11870001</t>
  </si>
  <si>
    <t xml:space="preserve">MRRVCPLYLWTRPVAG*
</t>
  </si>
  <si>
    <t>C_11880001</t>
  </si>
  <si>
    <t xml:space="preserve">MDLALKLHHACLRSLLARFNGYESGSRRRLSSSLVAEREALEHMRRSKSFAAVHQLHQQQPQPGGGRQAGGSVGAGTGTGGDMRVLGRGAAAPAAAVAAVAAAGVVPSSGSFTARSLLKQALSFNRRQHSFRGASRAAVASGSVAAAAAAATAALNSGSGAGWASAGDSGGTPASPLSVGAGTNGSRRALVIHPSATTSSALLRKSLTSVAATAGVAVAAGAAPASGASAADHLSTGGGGGGMTSTDEDQPPHPQPGRPHGSGPLPSAAAHALGRALGRNSRSMNGNVAVGSTGTRPGAPGFHVRLCGRQQRGRWRRRRRR*
</t>
  </si>
  <si>
    <t>C_11890001</t>
  </si>
  <si>
    <t xml:space="preserve">ALTRHEVVLTEAPSRHDLHAAIKAVATARAQLQAQQLQAAARAAAAAGVAEAAEAADAAAAGEEGVGEAAEEEELEARQGQPRQQKQVVPQRQGRQAKRQPPPPSQQSPQRLSREEEEAAAEALWAGSDIALQLLLPKQPYLRPPPSPPPPPSPPAQQQQQQKQKQQQQQQQSSSPSKSLSNAGPGGGSSGR
</t>
  </si>
  <si>
    <t>C_11890002</t>
  </si>
  <si>
    <t xml:space="preserve">MVVVVVTAAGAVMSPG*
</t>
  </si>
  <si>
    <t>C_1180001</t>
  </si>
  <si>
    <t xml:space="preserve">MPRAGLMFGRESSGLTNEEVALANKVLTIEANPVYPVLNLAQAIVCVSYELGVAPGETSASLASATTSQLQPAPRGDLDNFVRRLVGALDESGFFESTDK
</t>
  </si>
  <si>
    <t>C_1180002</t>
  </si>
  <si>
    <t xml:space="preserve">MAVSKLPVLQHSLFRLRHVPRFELSYLYPYLGFCLLHAVTASLVYVMVRGVQRQQAEEEAAVAASRGRMLLLHELGVPGALGREGQQPAPLPPIQTMSAELVLVLQPDYCSACGGVGGGSSCEEKGEGADGDGKPRASCCEAWGAEGRATGAAADAAAGAAAHAAGLGKAAGALPPGVAWALRYTRVEPPHAAPHGEDQASPKAAGLVRGGSGASPLAAPTPATATGGAGNVGLVGISAFAGAPAAAAAVLPEAEPSGCEGPGAAEAPGAGCGAVSSAAGGCFGRLGCETGAGADCNGTGAQQSALWRSISATSLPVMVATYRGGSPPPSALRGGSPPPSALRGGSSPPVPRQQQRAVLGHRPASTDAAGHTDCPPLTPVTLAADAAAAAAAAPAAPQAADTQGNTAGP*
</t>
  </si>
  <si>
    <t>C_1180003</t>
  </si>
  <si>
    <t xml:space="preserve">MVVLGLAGYFCGKLFDLVKKLSDEYTAPIACTLEDPDSTTPVNWGELIAGESVLTSGAHQPGFRELFGHHKLDARLASPSIFEAPTKALSCIIPAYNEQDRLSTTLDEALNVARNYIRQYGLDTVRLLRVSANRGKGHAVKRGMAAARGEFCLMMDADGATRFADLEKLEGEMEKIMQPSFGASKAAAAASGDSQGELGVVFGSRAHLAQDAVAKRSPLRNFLTRGFHALVYFVAGGRIRDTQCGFKLFTRRAAAVLFSNVRLQRWCFDVELLYLAEQLGIPVAEVSVNWTEIPGSKIRFTSILLMATELLIIKMCYPVLGIWSIHSELTMAKKTS*
</t>
  </si>
  <si>
    <t>C_1180004</t>
  </si>
  <si>
    <t xml:space="preserve">MYPKPGTWGLWYLPGSASFHTNWTGVAEVAGAVGLALGAAGLPAALLSAYPQLLAASSAALFLLTIAVSPANVYMFTHNAPGPVGAVVPWPLHLLRFFMQVALLTAFWDLGRGVLLGHVPLLP*
</t>
  </si>
  <si>
    <t>C_1180005</t>
  </si>
  <si>
    <t xml:space="preserve">MASQMQLMPGEFEQYLADNFVFSAMAAPTQEVSSGSGHTQKTEAPPNAQKRFRARQKEKMSSLEREVAEKQAAYAQLTAENEVLKRKEKVLEKVLSCRDEQLGMVRALEERCVTQPDWIGIGVGATPQAPDDTTGTAAGAGAGNGGTADGAVVVVHRSCFGSSAANNVVSGPVEAQEQFKNMKKEQVIPQYKAFLAEVSAALLHCTYPCCDSDNPIVTAAVERMGHMLKHLVLLNSQLMRQLLSMNLETGQPAAPPVGHWDTVVGSLQLTPQQAADITAVYDLYRGLIAKVYDERRLILTALGHTPSPGGMGTGCPLEGSAASFLQQLQAGMAGGGGGGGRPLVGGDAREGIERTDLAADMELIDKLAANMNKEHSARTLLCCFFFGKVLAPPQFAKVAVYSYPFFPDSLAVATAVARSGGLAGGSGSGSLDGSR*
</t>
  </si>
  <si>
    <t>C_1180006</t>
  </si>
  <si>
    <t xml:space="preserve">MATMLSARTSAFSGATLGRSVAPRAPISSRTTVCAPVAAYGDLPKIGGGRKWEHLELGPGGKALRVPMHVKKGDTVQIIAGKDKGKVGTIIKVLAKKGKVVVEGVNQGQKHLKPKMENETGQIKTLEFPIHHSNVMLYSKEKGVRSRVGHKVLETGKKVRYLVKTGEIID*
</t>
  </si>
  <si>
    <t>C_1180007</t>
  </si>
  <si>
    <t xml:space="preserve">MGGATAAAHFRGVRRAALLQALYDRLPPDVVCFDTGVEEVLGEQGAASTGGGGGGVTVRLADGRTVRGSCLVGADGVRSAVARHLQLPAANSYYWYTCFNADEAAAEAPPATPEARQAVALAAVKGWAWSVEECIRRTPPEDITWSRISDRWTAGAFGRGVVTLAGDAAHPMTPNLGQGGCVALEDAVVLGRSLGQLAAAAGQRAGSYRPTLQQPTGQAAAAPPAAGAVAAALRAYEAERSRRCLPLTVRSNLMGQALQIPLAPVVAVRNAFVKAAFQPGHFLDHTAYDCGRLQQ*
</t>
  </si>
  <si>
    <t>C_1180008</t>
  </si>
  <si>
    <t xml:space="preserve">MQLRVTWFADFGCAVLATGALGHGGDAGEVQAARGQDLRPRPDHVSLHVVAPECWRFEAHSSPGGSVQHTAKPAAGPDTAPTVWSCGNTIPTSDLPRVLGIMHELITKSRNAKAKDGRKGFQRTPAFIVEVAGLALQRLWEQEQDGGGGGGGAGVASKLPQPRGGTTDVGQHTGHDTVRNTCWPLVRAVVQVSLQSTGVCGPQQLPDLLFRRAMAHMDLWLLRRQVQCLSSPAAAATPIALTAAMHMLHATAAKAANLAAEGEDVSAFVSDCDKSRSERTAGGLEAALQRAQANLGSVPLLEPGASLVDMQGMLESALWSKPAGDATAQLVLRSVERELFTRAAALQVSSSRRQLSDATLEVLEAVVDTYRNALHAFMQTPAAQSAMQPELRSREVLVVWCAYCLAHDSVARRHPMVRGYRPALQFEDLRHLVLSDRPAVDAVLAVAAYLNQQQQCGGPPLFSLRDGGSGTFGFAERFAGQDSQLQQILASERADATARVDAHWANVQQQKRELAKARQDLASLQATEQSLRTQLSRAGYCSSEYNKLISRINSNSSAQSGCKSRISSLEKPPAPVLQPLPAADSLARRWVFFLHMPPAFRCLSRLSFLGQQVLLPRPLDGRSPQLAAVYAVVSVQLPPTSVVAYYNERRALRTYIARPTQAFDGKDGAVMLYASGEPPQKVGPTSIDHYNSPADGVWYPDSLEPHLFWSGTGSAADSGCGFPTYFNPFACVDVTTVEEFFTERLPGKAAALQWAAHQHTTVEATPRDRGNWALASQESCPTELLSKSEFLQFGRMRSYPLQQLRNLCEVLRRQDQALPLTGPAVQLLLRQLLFHVGPIHISTAGSSSIASSRQPQLLWRMGWEQPGDVLDALCTELGALADTLDGKVRDHDAILLLGEVAAYLADWHAPCGAVARRFAVITLREADRLQAELDAAAGIAGDDRRVSELLARQVRWRVMALLCYGAGPLAPAGSSTGQQHQAEDAAVMVQLMVQICHGLTFQDNPATLRELQLLRARAHNVMALRVERLRELISGREDAVLTAAVASVLERTPASLSWYELIYPTLAQQPPAASYQAEGSDGRLYSINILDGTVLFDGCPPSRLPKEIVQHPLYVRTFGSFNFEVAFAGETGSAAGPGGGGEMVLQTLRTVRGRLYDFRLCAAAADEQLAQLVITEVDAEHGGERLELLDAGADSSCRGWGEQLPSRHWLELLQLLVVEGQAASEAAQSALLDRLVLLRGSKVVGSILAKFEDRRFIHTFISVSNGEVSFELPRCGLEFSMRQQVPVAGAGQKQPGGHQASCCQLLSRNYTGYRLRQVQQLAERCKTGGGATGAATYTLPEFRQYLVLERIPRPSVAPVGAQRAEVLVLVPAGVVASRVWDANGDGSAAGVEALVRITLPACSSSRARLQLAALYAATSTLLPEPGSRCTGAQTAMELLRQCWSTRPLEAAEAEQLAAVGRLGGHLAPGLHLLAHDLAASAAQLAHLHAAGSWRLSCSGHRQWQHLRP*
</t>
  </si>
  <si>
    <t>C_1180009</t>
  </si>
  <si>
    <t xml:space="preserve">MEVATRPGDDAAQQASPAFPLQLQPDGAAPASEDMVLNPAAAAVYREWQQPDEQQQQGPAQYPYNGQIWQQPLHHHQQQFHPHPHHQYQHQHHHPHQYQHHHQHHHHQQSGLQQSVVPSLSPLPVLQPPPQQLLLRQLLETAAAALPGPAGTASGAAAAGSAGSAGSVSCRHALETTRGGNGGEELQPPQPPQRYGSWPYPHPASNGLQHQQPTQPPPPQLQSVHLPARNGEHMDLLRRLLAAGKAGPKFWAAVLQNGDGGKNATVSDLLQPAATSASGAAGAGGSSSGGGGGGGGAKGQWPPTPGLCYFLDKEYRTHCLDHHDMTNHKCIKNGHVTHSLHRLLVVRCIGVRPEDARAGGAAGVEEGAAAGSAGAKGGKGGWRKGNTSGGDDGFGGQLVQVKATRDGVVATFAFGKSWPCM*
</t>
  </si>
  <si>
    <t>C_1180010</t>
  </si>
  <si>
    <t xml:space="preserve">MGPADAAPGACAAAEGGTAAAEVAAEVNEAEHRGSRRRLVPTTAAAAGASGDAAGSSGGGGGGDSSSNVEALSQAMKDAARLDDGIRLFMQSEKATTEYFEILIKKEFDRDLPRILNMRDGHPRGYGILNAIIHAALALEGLSSEQSSFAQEAAAITPQPPQPKLPQPRVMSDGMQSKVVALFEALLELCGSDSGGGGASGGSDGSGTPGLGGPADRAKQLYLQKDFDWWDTVLHTCCRFGLVLVLHWLLPRLDGNALTASTKKRWVPLMTAARAEHGRAVEVTELLLRRCLELGLFGPSALEAGTSVLLCDLTPFNKYYRSVGARRVLDTAMERVWRDPSTRPRVREDVQDEEQLMSLMDGLSLGMGRLSLGRDMDTTE*
</t>
  </si>
  <si>
    <t>C_1180011</t>
  </si>
  <si>
    <t xml:space="preserve">MASGSGGPTTSGGSATGAPNMGKRSDGSAVAAGHSPSDVHNSGGSGHGGSAFPAGGAAAGHNARSSDSGNLVSGSSATGAPGSPTLPAAVNAKGSTSTAGGQAAPHSTGSQRGRLQQLGQRLNFVTGLGRKKHTTFADESAAAAAAGGSAPNTATAGAAPTAPSTLLSATSGGDIRGLSTSTGGAAGPGVPGGASPTVNNVEAFNPPNHPVNPFSYLATPFRVMAKTKAGAAMGRYTAAALRLKRDGMPPASYMWLWLGNFKRWHKRYFVASEAPGVLLIYKRANMKGKVWSTSLVDATVAQDDSHPRQIRLATPSGTIFLRVLRPEERQPWLACLRDSVATYRKHKEVVDTLAAAAGAAGEADGGVGTVAGALPCTVASNAVDQDMEQRRRIRMRVHERLGELAPHVSEVERHMTALGSQLANTAAGFGHLSTPLLPHHSSIGAALSSRGARAPGASAEHGPSPAANNISGSGAGTEPVAPSPTGPSGRQSHSGRGSGGAAGLAAAAVQAADREPSQERLGLIARSRSRSRAAAPGVPAATLTGAMAALMEAVRAALHADALRITTLEAENAALNKTLQIVRTNANRSGARSRGLSTPGVSGITGAAAARATVAAAAAAAGSHADDAMSEGSACTADEDAFDVVEAFDDGVDYSILDDDAPHLNRRIYTDDDEGGPFAALGHYPGAGDEEMEGEEDDEDAEEDAAELAQQAEVLNALEVVRQVEYISANHNAEQLKNLLAADTPPPPDAEEDEGKGRHKGGKGKGEETDATLGEDDDDDDDDSDAALMATTGGGPSGAGALIRAGSTAYAMGGRARVYEGRDRLPAPKPLGRGFSIWSILKNMIGRDLTKITMPATINEPTSMTQRMAEVLENRSLLEKAAVETNSLDRLMLVACWLLAGYNSQPQRDNKPFNPLLGETYEWVAPDGTARYLCEQVSHHPPVSCFVGEGAGEQGYSFYGEVETKTKFWGKAIECILAGHMAVKLKAWGEEYRFNLGTITINDVILGRFWIDLSCDMKIRNEQTGETARLFIKPCRGVLKERGKCEGVVYDALGKEVWKISGSTMVALNATLTPAAAEERGASTDPQLVWTRTPEVPNPTEQYCMTRFALGMNDPADPIMPFLPPTDCRFRPDIRALELGEWNRATSEKLRLEEKQRSARKERKEAGIEYHPRWFKQVMFGTKEATQLATQPGAVWAWTGEYWEAREKKAWGELPDIY*
</t>
  </si>
  <si>
    <t>C_1180012</t>
  </si>
  <si>
    <t xml:space="preserve">YTIHNTLCLFSRPILCKQAFLAPVSIGVKPTGSLQAHEHRPSREITLDRLYTAVGAVCYDGAISGITGSRAEPISPRRWR*
</t>
  </si>
  <si>
    <t>C_1180013</t>
  </si>
  <si>
    <t xml:space="preserve">MSLVRLICGAVGGLAEGSLLGAKFIARSIISGGGGGGSSAGAAAASNGPPPPPSDLGGVGPDEAAGGSLSGNAGSELSDLLSDDVLDTDTLGGLEVLGGLYGDLGSSDLDPNTVLALLYAAFGLTAGGRGPGLEAAAAAQLSEAYVRYLGAWLAAHVGRGFVQLCRWLQPMQLSLLQLEAPLYASPVGQALHAALLLLPALVLALRLPWVRPVLSGAARGAWQRLRCGGGSGARRGSAAGQL*
</t>
  </si>
  <si>
    <t>C_1180014</t>
  </si>
  <si>
    <t xml:space="preserve">MRDWLSWGFQPGRQRGPTEYQQTLWASFTIAGVGLHSGEYAVVRVRPAFAGEGRYFVRVPEGTNAARGEESLVRMLEAGAGKQPEEEEAMDDTATREYKRELIAAYQEYVDAQEDDGFNGTFADYMNGKSYVALLQRLREEGPPRFSFSEAEAPQPRGEDEPYVEAALANITEPNPFTTALAKGDVEVLGVEALLSALEACGVDNARIEIEGGAEVPVIDGSAGGWASQIQTSGLTHALPRDDLPVPGGEFPAPADGEEAAAGDAEARKQRVCKMVLRPQEVVSVQRGASFVTLYPEDTFRLTVXXXXXXXXXXXXXXXXXXXXXXXXXXXXXXXXXXXXXXXXXXXXXXXXXXXXXXXXXXXXXXXXXXXXXXXXXXXXXXXXXXXXXXXXXXXXXXGQHNQQARLRAARPGQVLIRASLITPPSRTCRLPTSPHRHSLADARSWVSSPQQAMAMRDAGWLLGGTEGAMLIGNGDSWYDHTIVRHPRDEPARHQMQDLIGDLSLLARHGHSGLPLGHVVAYDADHELFAAFVERLQELTTEEDWVPIQDIAGERGSPSVATDYEELLGSLLEGDEGEDDEGEGGEGAQLADQGAEEDEDEVYDEYEEDEGEGEEYDEYEEEGEEAPGPEAGRARR*
</t>
  </si>
  <si>
    <t>C_1180015</t>
  </si>
  <si>
    <t xml:space="preserve">MQAPDGMMAAQGMVNPGMQGMAGMQGMQPAQPVNSMGMMGMQGAGGMPGMSNGVMSTMGMAGLGAPGGMHPGAGGMPGVGTMGAGMGPGGMPGMPGAMAGMGMGMGMPGMGAMPGMPGMTGMESLMGMQQANAAASMMAQRNSITTMTPGYGLAGALPAATLAQQLNARGMAAMPGAAAPAPAMPTTTAAGGGGGGAGAGKSGGRSRGRSAGRNARRSEPDPAGSSDGELDSNSDSATSDEEAAQKTTKKKREGGGGGDDAERRHAALQEKNRKAQRRFRERQKTKLLELHKQIEELTGKVSNLQTENAALHSRTSILEKVLDMRNEQIQVMQENKEVSEAELAGLGPGQALVPLTPEAIKEMSSEDIYRVYQTYVKELSVRLTAIASRKPAAESASAGGDASGADGTAAAAAAAVAATGEGSELSVADAAAMSDLERVVRELSVMLMRLGVARPLEARKFIVFSRQYLGNTEREVIELWKSVMKHIELTPEQMREIVELKRMFLTKIEPIMEERKHLNISIQTNLPHDTYHTKSSISYIKAHEAVSKLRDNLRSEQHVVLEFAIAVFRGVFRPQQMATLLVRCYPAVPDALGIASALAAELGEPDSPATQQLAMQLGGYAVPCAQPSTSGSAGAP
</t>
  </si>
  <si>
    <t>C_1180016</t>
  </si>
  <si>
    <t xml:space="preserve">MVVVPAAAAVQIEPIMEERKHLNISIQTNLPHDTYHTKSSISYIKAHEAVSKLRDNLRSEQHVVLEFAIAVFRGVFRPQQMATLLVRCYPAVPDALGIASALAAELGEPDSPATQQLAMQLGGYAVPGAQPSTSGSAGAPPLGSIHPSLVPAMEAASGGAMGAQLLLQQQAAAHQLLQQQQLPQPAMMAQPQQPGQAQAMGMGMGLGMGMPPPQQQQQMQQMQPGQQQMDAAQMAAMQQQYMQQYMQQQQQQQMQMGQAGQQQPQQQQMQMGQAGQPQQQQAGMFAQGSGGMPGMPGAYGQ*
</t>
  </si>
  <si>
    <t>C_1180017</t>
  </si>
  <si>
    <t xml:space="preserve">MGLFIPDVADAANAQQPYVRAALDYAAQVHAIAADTATAHRFAGSVLAPVARIPVGLLQRMLLAWVCNCYSARAGGGALYRYGSLVNHECEGNTRYRYVDTQPDGGGLRGAPDPAVTSVGGWQDGRPGVFMDVGGAGGGAPAGAGVEGQAGAGGGAAAGGGGRGWGVFVAVRPIRPGDVITTCYLGWDEQTLMSTRMRQKLLYRTKLFHCTCERCRSPVDPYRAVRCPACHSGGELGGGGGSGGSSNGGGSSGSSSGGGAARGVRMPSVPESLASGAGLGAGGNDKKRVGEGAAAAGLGFTSGEGGAAEAATGYLCWRQQAAPAESQAREVDRAAEQAAEQAAKPWECDSCGRRYTEAAGDPELALEEAVHVTGEHLDWDDLNVSLGTMRQLGDRCLAVLGPRHWATNRCRYSVLELCTAALNRQEQEAADGSSSGSGSGSGSGSGTSFGAAGSRHGPLDPAVVAVEQEQLQAQPLEVQPEVQQEVLQEQQPQEVQHVNPHLGLEALQRHTLHHHHLHLLAQQEGRQRWPQPHLLRQQHHHYDYQDAHHGDVHPWQAQQQRRQREANHAAQHYLASLLPLAATHTGSGAAAAAGRGRGTEGAAGGSAPGAALAASGSGGGAAPGGAGGAGGATGMGVGVGMGAVAPSLLASCGCSTVWSVEEVDALVTCMCSELRALWQWQQAHTPHDPAITLKAVAGPAATALMDAVKDELCSGGAVSSLALATAEATAARLAQCYAAAPHYDVSGQEAAEADSVLHLCPLIRRALDID*
</t>
  </si>
  <si>
    <t>C_1180018</t>
  </si>
  <si>
    <t xml:space="preserve">MSLSTLEAQGWSIKPDAYQELIEESEGNAASVHANILNQDLKRIGKPCLPDDINRAANATVKGPHVLQVSSVVDTSRPTTKETGGGGGDGRMLCLRLTDGKITCKAVEHVRCDGLNEELLAPGTKVLLSNASVRAGVVMLQPKTIKILGGRVEHLAAAWETQRRYGGLERPKQAAAAAGGAGGSAAAAAAGEDDGALAPPFRHFVPGRDDKAAKIAGRTAASAPGRPQVGMGPKRPSAMGPAAAAIAAATAGGGKAPATDGAAAGDKAPAAPRAPVAVAPAAPVFGGGAGSEAAKHKLMQQLEAREEQGTGGPRGRRGRRGEDDEGDDGAMTLEEYEALKKQKAAAAAAGECPKAQSQLEADEALARELQCQNPARGLERTVVAAAGNVAAAGSAALMAAAA*
</t>
  </si>
  <si>
    <t>C_1180019</t>
  </si>
  <si>
    <t xml:space="preserve">MFGVEFGGCDVGAAEYAMQEVNGTIIGGSAVRISWGKSTGKVYGGGGGGGGGGGGGYGGGYGGGYGGGGGGGGYGGGYDGQYGGGGYGGGYDSYGGGGNYGGNYSCSCKVDTPPATILAVDPKGKYVAVGDDSYVKLYKLPSLTLERSACRFNLTLRALSFSPDGTKLAAAGDDNLIKLVEVKDGSVLFHDSSRFSSRVPLLTDYYGFDRAALGDKGVVYSSPAVKADAAEVAAAAAEGG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WMGGTPDFGGRWVPVFEPPAARRASEVLWPVGLSGEQLYAVVCKPAEPRPQVSPRPFYTPMDLSPPVLALDGGAGAAAEWEAKALLEAVKLSVLRARLEAAEMSGQVEEASDLRHLKNQGEAKHDAALLKAFQKFVRAERHGRALEVAAMLNMCKSLSGAVAVANHHQARGLAERIAVVLEQKQAIIAANEAMAAGADPYGHHHHQHQQAAAEAAEQQQVAPAGRSYTPIPFARRGGGVESAAGELGQGGEGGAAARSTQPLGPADLNAGAAADGAGGAGDRGGLTPFADVMTAGPGSAGGLSTGPKSGRGLPTPNTLLLAATAKPDPGSDSHKRKQQPSAAFNNPFARKAAKLGK*
</t>
  </si>
  <si>
    <t>C_1180020</t>
  </si>
  <si>
    <t xml:space="preserve">MTTFWSRSLGSTFPPCGAPRS*
</t>
  </si>
  <si>
    <t>C_1180021</t>
  </si>
  <si>
    <t xml:space="preserve">MSGANNDARRSGSASTNGFGPMAPRASAGSAATVAAGSGWGGHATSPPPHSTMGRRSFGTVFSSSAKRLFGQLVGGGGGAQGSGVHSSASAVTMPLQDGVAAGRPAVRGAGAGAIGGLNSRGGGSTTEQVARTFGGGAMQQPSPVTAGAAAAERMGGASNGGGAAPSGDGPDSAGARGPVSGSAGLSGSSSTSGEHADGPDGTSNTGAGSAQAKSSTAGATVNHSSKGGNLPTTRGAAPRVPPSGAKGAARGSSPSRSGSWADARRIRRQQQRVAAAERAAAAAADGAAARRAGLAGDGWLALYEDMTTGKQYMLEVSYVVLATGLYATPFIPSIPGQELYRGLQVHSKDFTDAAVAAGKEVLVVGAGKTAADIVTELTATSQASRVTLLYRRPHWPLPRAVGPVTIKSLAYTRLISSALLPYYYDAGPGGKAAAACLTPLRKAFWIRFMAKVNQTFGVKKTMGAPDRPICQDIWYSGQVLDAVKWPDVINNPKVQARQGEVEYFTPVSAVLRDGTELQPDIVLYATGYSNQYTFLEPDVRESINVQHDGVYLYRHVLVPGLPGLAFVGAEVSTFNNILTAALQVELPLPHAMAADVEAQMEWRRRTMPPHKLRGSSVMLYMQAYHDQLVRDMGAATHRKQPSFRHPFAECFEPYTALDYSDVFMRDPLKVAASGAALAQAAAVPTAAAVAVGRATAAAALAANGTVDNGTDESNAANGTTVEAAAAAVXXXXXXXXXXXXXXXXXPTPPPARRRRRLTGAQWAPCRTSTLASNGLGGFSNYTAVHSNSNGGPNSGAGPSPVRPGGAPGATATAAASNIYTNKTIAGLAAISARNGMGASNVRSPPWIYAPMAAGAIAAAAALQPATTQAAMPNAAARAAAGATMSGSRPPLVAPQRTASFTPASAFTSAATANAAAAAQTLPPNAAATAAAAGVLLGMSPRHGGHGTGTQQQHHNVPLDPLAPSEIDEDEPKARAVDEQDTLYSLDALPPALQAFRRTRVRSDAAARPSTGGGILDAMEEYADEYDEAAGDSQVYSDTPQQQQYRISGVVAPPPGGGAAAATGNGFAAPSGTLSRVTGSGPTPGTSQLRTSAAGSSYGPSSGGVLLQGAASSPVPTAAAAAVGAPAGSSPGSTYVILARHSGATADSAGGGGAVARVSGGGNSATAHAAAAGLVMGRVSTSSSGAASQSSTGAVSTATASSKASSHRPVQRGLSLATLLLRRRNAANAVYDVSSSRIEPTSAAVNELGYRVLPPRHVEEAMAAAAAAAAAGPAAAGKRQSGDGRAAAAVAAQAAARRTAGGGVVTSGAANVTLQRVTIGGATQSPAAVGTFTVPRQSSQEAANAAAIATPCRPVNAVAAPAPGDVTATPTTGAGPGRSTSRRRISADSVAPSTASGSASLSSAEGLLPQPPTQQVAAAAAADAGRIASAVNAAAAAAAAGRCQAGAAAMAAAPAAGAAAAGFAASEVSDYDGQSGLTRVPSISASSGISYMPSGSTAFIAPATHSAQQQQAQQQRQVPRQQQRQQPAVSYFNHITSHYGAADAAAAEAVAAAAAAADSASAVTGIEYQSDIVGAHAVHRSPPSISASSGISYMPSGSTAFVAPTQALAVHPQPRGTPAAAQSQRQGHAHVAHPQDPRREYLQNVVEHVQGRSVAAGARNTDSGGGGATESDAPGGGTRNCMSSGLSYVPAGSSFGPQPTLQLLPHYQVNIVDNTGSASTASAFGAYNTSGSTKLGYVSGSSGAGVLYANGNAVGGANHHGNGNGYTGGGVHMPVVHERRLSGASYASSGYSYMPSCSTVVPPQLAARS*
</t>
  </si>
  <si>
    <t>C_1180022</t>
  </si>
  <si>
    <t xml:space="preserve">MLQWWALIDRIAAHLPNPNQVPLCLRLVNTAAATHLRRRRDLKVRLSLPVPHAEFVWRFGGGGSRAADGGSGGDSGGCATVHSKEQVVDGCGGSAGGDGLPQPHTTSWQVRQLLPLAARSGAVENLPVAAAALRAAFTPPPPTPSPPLAPPAASATPGNNSGSGTGTDSGSDGPAVVSSADVVTGGGGVLLSAAAGSGSAAALSPGEQVVAAVGSAAVAEAAGAGHLAAAVWLVRVGGFAATKTALERAARAGDEAMCRWLLGAEGCCPWTFAAPAAALRAGHAVLGEWLMRRRPCGAGTGPGVPIRGATIEGPGANLVLAAAAGSPTADWADKVVWLANAGYWSGTPAAAAAAAVPGGWERIERLRGRGYAVGPDAVEAAARAGQLDVLDHLLRGEWRLHLGPAAVTAAAAMNAAVGAGQLAALQLTWLLDQVGLRLVSTAGIGTGTDVTTHAAPAPGAGAAAVAGGGGAALEGPISADELLRVAAGSEATAGSTAVLQALWDWSWSGVGGSGGTYGDSGDGDGGGGGGAGGSGDCGGGGAAGGGNGAVGAATSRLSAPAGGAGPTDGDWGRAALRCAWRSQALFAAAVAAGSEEKAAWLAERGCGMPADGSPYVHAAATFDQLMLCRLQHLGCSPGLHSIALPGSGTVAEAVLR*
</t>
  </si>
  <si>
    <t>C_1180023</t>
  </si>
  <si>
    <t xml:space="preserve">MRCRVTLGARASFALGEGGALGGGSGSVKRTSDGLLVGPGPGPGSGPGGSTSSGVLSRLLVLGRPSESVESAVSFSGDVASSTNNCVGYGDEYDSSEEQEPECSADSARAYGKSDRARLVDMWIESALLVSRDVRLDKRHFDRTTRQNLKKMRPASAQAVLSELAERCWDGTADIAKEVHRLVSHAKAQDKFAVGSAVGAATLVSHNSRTSISSSGGGGLPASAAAAAAAVAAVGGGGSRLVSSGVTN*
</t>
  </si>
  <si>
    <t>C_1180024</t>
  </si>
  <si>
    <t xml:space="preserve">MPPPPPPPMHQRLPAPTLGVDAGRGSSAVSAAAAAAADTLRQNATWRQAAPLPPRPVPAAAASGRRGATVTRSAVDWVALGRARPPPPSSLLLPPARAGAVAPPAAVTMVPLSGAKRDAAAMTAELAWGGVKAAPQARQQQPAASPPRALQRQQPHSLPQPLRPQPQQPQQPQHVCSPQAAEGAAALAAIMMLLRRTQQQQQQKDPAQKRQRLMQ*
</t>
  </si>
  <si>
    <t xml:space="preserve">MWIGKPLANVQVAVKTLPNNDPDKSKSVSNAFGNRAFSRKDGYVSCKVNPLFSLPKIDTRFGVPPQRVSFYSSEGIKMDFVATTVESQDVLVGWPGTLGNTAEAATCSLGIYSTDNDGHCFFYGPKVGGKRGNGRKPRDWSQIDVGRWEYTCKYHLRANWLYCRARPWFHIAVYDVESLEEVGTRYGLFFTIERITIQPAGTKARGSEGDGMSNGGGPGRRLKGQKDERNADVDAYLEKQKEKGKLAHLWAKAEVAEAEATGKQFLLPQDSEALDPNVFPYKVRVANWELEPFVFYAMRKVVLLVGVREAFNQQPMPHTEVVVEVREPPQPPRPPVVKPEWCEAPSAYAQRIIDQLIDYVVQNNREAMAVEKGPAS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PPPPPPPPPALLAATAAAIAVLRDQQRDTVSQVEELERTMAELQDQQEADLASGSGSMEAAEAVNKVNEGRGKHGRFLLGHEVVDSFCGGVFILDVSSAQPFSGISFMLEQLSKTFDYWAGSTPEGMTPPRFNVLLCSRDVVECWRSGLGYVTEGLLGRLRPWYEDVKQKMPAAPGFNMEKALRTGGGMAKSQVPLFLLCGGLLESPLNTPTEMSRVLYDMQLACINTQAPMQPVHAVELYPMPQARVEGGASGVAPASEAGDDDIGDGAGPRELRPLPPAARLGGADDGMTEVSVEEAAALGSNIFALLVDSLACERVRLLELFREVDKDSDGCLDWSQLYRLVLRLVPDATPAHIRYVQLLLDRTGDNRVRYKDLAAAVRACSRGGITVSLRDRLEVALVLHKMAITMLVGRVTPAELFARYDCDEDSYWSEKEQWNMLKDLFPGLRPAEHALLFEAFQDVDKNGDGRISRDEWSRAFSAGGVPGLPGTGMLGTADQIQRMKDAGELDDFTIMAMKAAEENKRLSRIRGADFPLTAALVKIAGATRGMHRRLDLGRARAFADPIDLVPLQQVRDALDANLQQLLAFEKAYGKQLTAEYQDRPFRNYPGQANPLTADPGSLARGGARKRPASANRALRPTRESSSAYSSSSAATSIAPSSAHRAGGLGSTAGRSGAGSYREPPSPSRPDGGGGGSRPGSAAPGSRPGSRPSSRPSSASRQRPPMSPVPAWATAAAASDDPHLRKLAEHEASSGEVGAMPPLGREHSASSQQAQPWHTGASAGLGLGGGAGGGGSFSSRAGGGLLASRPSGSIADVSVGDGGAGTGGGGGDPRLAGRQEYRPPSERSLLRPSASYGSRTPGSSKAPSAEPSAASVNGGGGEAAASGVGGGDGGSNASSRPNSAPARRPGGGSSVGGGSVRGSVAFGAGGGDGSGAGMPAVYGKIPLPPSARRQLPMKSAMLGFEGEGLEGGASGGLPFLSSPDPNAPPAGAGASGAGSRPSSAGRRSFGPAGFRMDSGNSRTSQGWV*
</t>
  </si>
  <si>
    <t>C_1180026</t>
  </si>
  <si>
    <t xml:space="preserve">MATKDFTDGSACSYLYSVGSISLFSCLMTMALMGCPGAVAGNTVSGIFHLIWWAIAGSYFTDAWRDAHALPLDNWRHAIMALCWTAVAFSALQILTSVGSCVAMRKRSDAYEERPGSKPSAEMGAYAPAPHAHHAHAGGAYPAPPPPAPGYGAPPPPAGYGYPPPPAPYGYGYGYPAPPPPPPAAYGYGAPPPPAGYPTPAPAGVPPPPAAGF*
</t>
  </si>
  <si>
    <t>C_1180027</t>
  </si>
  <si>
    <t xml:space="preserve">MGLPSNPAARGALCCAGLSCVVIIGCSIAVLIINRSSQTLPTRAGITGPIQPAPPTTGGHAPWIAWRSASFMACPGGMIGNVIAGVFHVIWWAVAGDYFTKKYNAAHDVPMDNYRHAVMALCWTALSFAAIQFLFGIFGAVSMRGGDRGGDYEDRSDEKPHKHKHEHQSHAEMTDQHPPPPMANPYPAPPPPAGGYYPPPPPAGYSATQPPMAL*
</t>
  </si>
  <si>
    <t>C_1180028</t>
  </si>
  <si>
    <t xml:space="preserve">MAGSRDSRTMGVLACMGACIVVIVACGIAILAINRQHLADVTYTCWYVWPYTTCTAYYWGCMASEDFSDSTPCSYLYAVGSISIFSGLMTLACMVAQVRSLTSVCCVCPRMCRFAVAGAYFTDKYNGAHALPLDNWRHAIMALCWTSLSFGAVQLLVSVFACVKMRDRGGEYEERPHKHEHKSHAEMTDQHPPPPMANPXXXXXXXXXXGYPAPPPPPPAAYGYGAPPPPAGYPYGAPPPPANY*
</t>
  </si>
  <si>
    <t>C_1180029</t>
  </si>
  <si>
    <t xml:space="preserve">MGPGHKMPQKDKNGKGLAAGQYVTIGCTVDAAADQCTFVAQQDVAIVKPAYVPVAKQVRERLLILIMDAPACGAAAPMTVSTAETLWFGPNKDARGGYASRAEMCRCVWLNGATYSQTFGSFQVPLHESSHNFVLYHGYRFHLEYQDKTSYMGTGTACPASTETSLLGWSSPVEGGNLNSTTLPTGPAASGPFVLPATYLTGLGNYVRVQPDWLPYYNNAQYGFNLYMEVRVRANGDDMMDPVYDHKVGASE*
</t>
  </si>
  <si>
    <t>C_1180030</t>
  </si>
  <si>
    <t xml:space="preserve">MWEIWRSRSYQHLTALGVQRGGQARTETGGWLHGTHSPEASTPTSGIARIASGTVNFKDLSIRADDPDEGDDDDRHSEDSTNKSAILLKPPKIPERTKYVIILVGLPGRGKTFLCNKLKCYLNWLGHNTRHFNVGSYRRLQKGDHEVQNAAFFDAHNPAGMEARNRALYAALDDLRSYLYSPEGQVAIFDATNTTEERRQLLIREFHGHFQYLFIESICTEPKVLEQNYRAKMQYSPDYSGMDMEQSLADFKARISKYEEVYEPIANRNIHYIKLIDMCVCKAGMAQARRIWLTRHGQSEYNQVDRIGGDSSLATPGEVYARCLPEMLLERLPLVGLERARIEEIVAGVAAGTGGPAATSAPDPNADPADPGPE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EAATRMAATLPPLPGGPHRAGSGSGGSALGLSMGMGMGLHGASGTLGSGSFSGLATPSALLSPQYSARAMGGVGGISGGSGGAGGGGAASRLGGGSGGSPAAAAAAAAIAAAAGEGGVADADDDDDEEEEAEEENEEGAGAGLRAGGASPVPVPVPVPTRWVPEAAGGLDGGSRAPPTPLLPPFTPLNAPLETVLETSAAGSPVSLHSRAPSLAAGLGPGSSPGAPSHLAAAASGTGAAAATSIGAAAAAVAAANGAGAAVVAAATGASAATATGSYLGAGSIIDSPQALAAALAAAVESRNRPVRVPFGATMGGGGSEGGAPAELYGPYAHPAAASSPLSMSTAAAAAAAQLQATGVHSPTVHGHSQGLGHAGLGHALGGAAGNVPASPSRLQRSSPAAAAAAGAGGHVYGSTAQNLMQDLMGPDADVELPPAASSPGHTDPQPREQEEVAEQEEAVEQEEAEAASGAATPGGGAADKPDAGGAAMVTAIAALAETQW*
</t>
  </si>
  <si>
    <t>C_1180031</t>
  </si>
  <si>
    <t xml:space="preserve">MLWACVVLHVKLDAAAEAAVTAGLAARLAAEGATAGPQALAMSLWACARLQVRPQRQLLAAWRGAASAELLAAAPARSISSMLWALAALRAAPPGAWVDAAAAALLARAEEDALGSQALCNSVGALAQLDCRVSAAWLEAFSAALSPRLLRSLAPCELGVLLHGLGRLAAPHNGSSSAGGRVVVEAGFLAAADAAAAAALPAASAADLVGICGGLRALGLRRRSSAIAAAGGGGGAAASVALQRALARRTVQLLQARALGTRHAAEALACLSAFCGPAMWDQKSAAPAHTEQQELESEAGSDVEAEAELGSDCDGESVQHEQAAPQSQVTAADAQHVGPLRRRRGGRAGWRAGSGTAPRKLVLELVRLVVTARLEQTDVFDVVTALTAAAELGLVAQSPAARRVIMSAAARAAGHTPGARQAVQLLAALRELRVAPPPEWMRHVASEVGGKLRGLGADELEALLRLMLAAPGCAPVPAAASAATASANAAGAAAPPVVLLLAASQLPLAAAPIQHLLDLAGAVVAAGVPAAALPRGWLVALEAATGVKMGQRCVSAGSLVQLLACMACMGHVPGGAWMATWHEATGGRLHTLSPPQLAVALRLQVTVATAAAAPPPAAWLRAAAAALAAVTGSGASDLDPVAALVAAADLQRLGYQDDVAVAATPAAVAPLSVSSMVAAAAAQLHAQLLAAEPAAQLEALARLQVLSPAPGPTPARAAVAAEGWAVGVLDMAHAVITQQRPLHVLLAALQSQPQPQPSHFSSTSTAEESGADDAAPAHLPHALPSAAAAAAFTTAFSSFSVSAPPSAGTATKPLVLLLCSMVRWGHSPGVRWLAGVARHVCRQLEAATDDDCGYDGAEATSAATMASMAGAAGYQASPGVSSSGVSSSCWSAADGARAVCCLAALGYVPSADVAERLQRQLEPALAAAELPAPLAAELCGAWCAVRRRPPPSWWRAALAGSLDSSRLAALDHVDLIRLPYSMAACGFVPTQRWLEAHLQLLPEALAGAASSAAAASSGSSSGSSTGSSSSSSGSSSAVADDLANLTWALGSAVHEGGYPPGMLSASGALQALLAAARPALPLMGPSQLVLLVEGLARSRHRLPPPFLEAFTSQAARQLQACGASDLVSVLYCLAYLDARPHLPRPWLAAALQRTSVLLPGLLTSVEEAYRADDLAWAVAELDPPLAKPPSVAAGGSGGGEAGELSRPFLALLQWQRAALAAAAAAAERMGRERDRGDGSSGGGSIDGPGPSSGSSGGDGGAAGIGRRRRRSPPRRGGGLGGAGVALEEAAVALELPSITSAAGAIAAAASASAAAGSSGNSLARTWRGRGILGGSKLRFKRSTSPSGGPP*
</t>
  </si>
  <si>
    <t>C_1180032</t>
  </si>
  <si>
    <t xml:space="preserve">MSPADHKPLELVPALESLQVNDKDDDEAAQAGGLSKSQLKRLKQKAKKAAEGGQPAEGDNAESEPANGAAAAAPAGTEDQEGDDSGDDDEPGAEGGAGGEGKKKKKKKKKTAAQKAAAAAAAGGSAGAPSATGTSAAMPALKPGEKLTQTDPPSVPVRLLYPEGKYPEGEWQSYKDDNLWRETSAEKRELERLNWDMLNDVRRAAEVHREVRKYMKTIIKPGIKLFDMCEELESRVRTLIEANGLDAGIAFPTGCSLNYVAAHWTPNAGDKTVLTYDDVMKLDFGIHVGGRIIDSAFTVHFNPKYDPLVAXXXXXXXXXXXXXXXXXXXXXXXXXXXXXXXXXXXXXXXXXXXXXXXXXXXXXXXXXXXXXXXXXXXXWRRGAERIGAVMESYEVELDGRTHQVKCIRNLNGHSIGPYQIHAGKSVPIVRGGEATKMEEGEFFAIETFGTTGKGYVREDLECSHYMKNFDVGHVPLRLPRAKQLLATIEKNFGTLAFCRRYLDRLGEDKYLMALKNLCDAGVVDPYPPLCDAKGCYTAQFEHTIYLHPTRKEVLSRGDDF*
</t>
  </si>
  <si>
    <t>C_1180033</t>
  </si>
  <si>
    <t xml:space="preserve">MSFACKQHTVALRPARAAVVVPCPRHVTARFGQSSSEFEPKCNDVPLATEMDDAQNARLEAMAKEAYRRAQDVLKGNSQNFAQAQPTTLQSLYDLARTSLTSVDSASPSPAYELLLAAEGEAADKSAASGADADAPPAAPGGRFGPRVFAFNLEEEVAMAESEEDPAAAAAKLEGLLAARAARLA*
</t>
  </si>
  <si>
    <t>C_1180034</t>
  </si>
  <si>
    <t xml:space="preserve">MAGVNLKGGSSGGPALAPLLLVVLLASCGAALAARDLLQSAPASGASATASAQAAAIASALSGGNSNAVAQAIAKAAASSPAAAGTALAQALAQATASASGGGSASAGSSAGASAGGGRGNTSAVASALAQAVAQGGSSAANAVASAVAQSVAQGNTTSAATAIAAGASAGGAAANATATAVAQAVSSGGATASSAAQAIAQAYSQGNGTAVASVLAQALSRAEAGGNSSAAASALAQAAAAGGSEAAAFAQAAASAVASGGCGALDQSLAQAQATAAAEGSGNAAAFAQAYAQVLAKCPNITTPSPVPTAGRPSGNSNAAATALAQASAQAAGGGSGANAIAQALAQSSASAPGATANAIAQALAQAQASGNANAVASALAQAVAQGGSSAANAVAQGVAQALGAGQASAAANVLAAATGGAGGGNSTASAAAASSAIAQGLGGGGSQATATVQAVVEAYGSASNPGAVAGATAQALAQAQAAGPAQAQAAGRAVAAALTGGDKSSATAVSAALANATSGGCGGVSQVLAEAKASAAASGKSSALAQAVAASSLRCLYPECSPFFTPVDCCGAGNGASISAGKCGCVGGSFCRYSLVRASPPTWQSTFGGLPGQDTICVCAAA*
</t>
  </si>
  <si>
    <t>C_1180035</t>
  </si>
  <si>
    <t xml:space="preserve">MAVLQQDEHSFFWGQPNSGPTAGGGGSSSHGSSSSAMDSGIQQGHVREAYVSPSMFHAIAAADSLGELQQLLELALEGHGEVDAADDFDSGGWAAEVEAGAGAGVVEGHEGEAAAAAEVTLVLPSEVVEVALAKVADWVLDEGRRGFLQPSELCGVVALLAGQLGASRMEPTAPGAYSVEDVGSILWSLASLLGAAEGLDGDASGISSSGGSSGGGDTSQGLAAVATGTLAVVRGWLAREDVRQELAGCGYLSQLVSLLWGYAALAAAVSSSSPSSSSAPGQTVSAPQAQVEVGEAMGKAVEVEAAVGASLDALARRAVELLSLSYGAGEAPVPAADLTDLSWGLAAAGRRSPDTGRLAEAVAHEVYRQVCREVAMHNESLSPTPAPPRNASTSSSGGSGGASREGAAARFRRPHAPVWELQPPPPPPQVAGHHWSIFLSPAQVASILDSFLRLGPTPATPYHPSPLLLDSLLLAVRPQLPYMTAAEAAELTGRLAMLRHVPGPQTLEDLAAAALRAEGPTAPPGTGASSSTSTAAGTTSTTAVHRLRALWALMMMGWQPPPGAAEEVIDALLVLDDHDEDTEEDDEGGEDANGAGTRRPRLLLSVADAGRLMSALCLLPLASPSPAFTSASSASTSTAGFTSGSTQRPGGLTIQRFGRSCLRLRQAAAAASASPRGSSRSRSGSLRNSREGAGGGAGGGGGGGDDMEHAVLACGAAMTLLGHEGWEMADQVLPPALFRRAGGAVRRLLAAPYRGVEDSSVADVAAALGELVADSRGAEAAAVAAPGSAAAGQAAVWSAFRVPLDPPPLPPTLARPAAATAATAAVGWSHVGQDCEAAEGEEEEQEEEEQELASSYEPLECAALCAAVPVAHVGQALCPPSSDTPPPAGPHAEQDCPVEDQHRGCGQQQQFVTLVVDVCLPHDYAGNAPGLLPWGWTSMRQKLLTHCCAAAGLAAATAPTDVEYDAVIVGGGMGGLATAARLVAKGAKVVVLEKYLLPGGSAAHFKREGYTFDVGSSMMFGMGTEGTTNLITKCLESVGKKIETVPDPTQVVYHLPKSERFPKGLEVAVWRKYEEFIDELAAKFPHEREGIKKFYDECWRIFDSLNVLDLKSLEEPRYLLGEFAKQPLACLTLASFLPTNTGDVARKHIKDPELLRFIDIECFIWSTVPADLTPMINAGMVFCDRHFGGINYPVGGVGRIGEELAAGIEEYGGKIVYKANVKEILLSPQPDGSQRATGVRLADGRVFKGKTVISNATRWDTFEGLIGKDKLPESEQLFRKRFKKSPSFFSIHMGVKAQVLEGEKDCHHIVLEDWAKMEKARGVLFVSLPTVLDPSLAPPGNHIVHAFVPDWIEDWQGLSVEEYEAKKEAVADDICRRLDAILPGLSSNITFREVGTPRTHRRFLNREDGTYGPIPSRRPLGMLSMPFNTTDIPGLYCVGDSAFPGQGVNAVVFSGFGCAHRVLTDLGREPAWPVIDKAFGALLRTVRNAS*
</t>
  </si>
  <si>
    <t>C_1180036</t>
  </si>
  <si>
    <t xml:space="preserve">MVDLSASVSRWLGGGGSSSLGDWLRAAFTRSAVPELGTDSESQGAVGKHGKRQEPAEGGEPVNAPALVSAELAAAAAVAHDARALDPFDEVDLELEVVAGVEAHAEAGAAHGAAAMPARAWGSHEEAEAWGAAVAASALAAAGSSAAGSRHTSDGRMQLAPPPARRGRPAVAAAAASSAAGSPASSSGPSSPSSSSSSTSLSLLAGSDCVAAGVACDGAATAQVSGPPPPQLLTAELTRAASWQQLAELVAAHNEQLDSIHVSAVLVRLAKLYRADPYCLLKQPAAAAAGADADARQQPGRMRRRRQQLRLTTLHPQLGEVVDELLRRLPGLMPRAGARTVSNMLWALGVLSPLLRKCSAAAEGVAVARARGRAASPAATAAGDEA*
</t>
  </si>
  <si>
    <t>C_1180037</t>
  </si>
  <si>
    <t xml:space="preserve">MSIADVLEGKDYSFPKEEEKILELWDRLDAFNEQLKRTEGKPEYIFYDGPPFATGLPHYGHILAGTLKDIVTRYASATGHHVTRRFGWDCHGLPVEYEIDKKLNIKSRDDVMKMGIGAYNEECRSIVMRYSKEWEKTVKRLGRWIDFENDYKTLDPSFMESVWWVFSRLFEKGLVYRGFKVGRRRGGAEAGGREEGIRGARIIQAIGRE*
</t>
  </si>
  <si>
    <t>C_1180038</t>
  </si>
  <si>
    <t xml:space="preserve">MASWPAPADARGGLAPLPWAGRDRILPRPSLAPVPPNQRWGRSRKQSVRKAKYAAAMAGGFLALGLAKRIINSLPVVNLVTRPVLDLFPTILFGPALGAAALYGYEKQGDPLAAREVVQEKALALRREFDTVARDVSAELAVQKKALSRQLERHQDVIDSTARVAMRSVQEMEQTVVPALERGYRNIETHAQRTLNDIRDSRDGK*
</t>
  </si>
  <si>
    <t>C_1180039</t>
  </si>
  <si>
    <t xml:space="preserve">MIAEVLNEEYKPKNPASLLQVLDREGWGVHTEIARRFFTKFASLTLEGSWDDDLTGEGRVESRRLALLAVFQEWLVARSSLVGRLLDGVERLRPGYLPADLVQRVRAARSSGAYLTPDSEALDGPALLQLAVLVLPPEQVERITRTALEDTRAEVLALAELRRRQQKKQEGQQEGNSLMAMWVRQPTAAKPSGPDTTARSATDRLYAGQLAPEAHRWMAPADRAAAAAAAPGTTGPRGLPAGRCGRASFRPAPGVTLCGEPGSPGCGSFGGCDRLAFNALDAAMLDLLARAKTQVPAAAMATFARLHRTALLDALSDWQWRQLVVTGEAAHFFQDRCAHAAAFRPAGPLLVGRHTRVEVAPGPELESLRALARRRGAEVLDIVSPLARKQVVSAGEWDYWREAYRLWDRFTSMPPAARGSRLALVLTSEQLPRVLADAAAAAGANGGTAAAAAAAAASAAAAAEDLDISSLTSMSSLDLDDAPLPAGILTPDPTPGTSTGAGSSASGAPAFNPGSSSTGSPTTSTGSNASSSTSGASNSTSSGSGAAPLETAALVAVPPAELRAFMSALLTLLPAHVGEAAAAAFGGAGSGSSMAGGGVASSSSSSGAGGFATRSMVGEWLPARATCLQIRYCPPTADDDDDDDDDGDYRAETGKRAPAPLPPLAPLLPASGGGAAAAAAASPPPLHEEHEYSCYELRWAEGALTLNSGAPGTTLSSAASPALAATVRSALLPSGKGQPLGGRWCHPVRLTAAQLVSLVNICTDVAQQVPDLYGLQQPRLIVPTLTPLERLRVAAQGAAQSAWRLVGLLALLAVPLAAAIKAGGGDLNAMMAAAATAPPPPATSRDGSAAASTNHLGLPHVARSTPSAFADGGGGAPPAALAAARRPPSAAAKATVAALAGATSAELVTLCRRVEGRLEGRMWLEVTNTAAATGAAAATTAALTEAEGGPAAAPQPEFQVVLDRVSGAVLGCKPVNAAGMAVYPEFPLAAELRGRRAAAALDKHLSGLSRERIERGKATPGSFRSQYRPVDYAEPSAFKQQQQPQQSQPQPQQATEASSPPAAGSESSATAAAGAGGVVVLKAELRPATEPGRRVVQGKGKRQREFAAAEVVVRPWYDSDSLLRWMDAGVQLPSLGQEIASGLLAAEETQRQAFLDEYNTQMAPLAAAAAAAARAAGVVVTIDNSASANASGAGGGGATPVHPEAAGSVAGTGGGVGATGSATAAASAAGAGEGRVLQPQELSEQQLQEALKQLFSVLGMPAGSVSIASGAASGTGTSAPKP*
</t>
  </si>
  <si>
    <t>C_1180040</t>
  </si>
  <si>
    <t xml:space="preserve">MGYGWRRVMETMRQKVGTDKAFVATSNARNEAMFKEATDFCNHLRLLERDLRSMHKEIDAKFANLRAILSSPLPRTYEEGANGVVPVSEEAKLIGQGIAVDRLQESANELRQRLDDEVIKPLRSWLMAYRTVSERMEKLEALRLELDSRRRTVDSLEEKCDKLHKTAPAAKDKDKHEQEMEKMSQLLLHKQDKCNRTKNAFEELEKMVYNSLNTLVKDTGVLRDYTGLSLSILQDCFQRGHSAFSTATPLLDYNSTSDNHMYNHAPSAYHHQHLPVIERAASERAGLVRQLTEQRPRAPSSKGEMDALNRNVALYCEDGGADVLPPYDVSPRHHPAGDKMQMQMQQGPGTYPEVPQMPMGGQQAGGNPYSAAYQQSPHATRYMTSPAPAQWQGQQAQY*
</t>
  </si>
  <si>
    <t>C_1180041</t>
  </si>
  <si>
    <t xml:space="preserve">MPSMAHYNQALQLTRQLGGVMAYPSPYARGRSAYKVPRGEPCDAPAGWRDQIQEALVHTAAGPALRSPGNDGPDASERVAGLVGEGSEQASATPGSGRLRLDAAYLRRGCILVVLEYSLRRARSGLLLPSCRLRQPQQQGHQDGRAGGMGAQSPGAGPQQEMRAAANAGEVEEESAAQVVLWAGGGGSGGDALAAWQAPALSQQQLTAAFGLELVPADALVVHSEAGGGARTSAGDGMPATVGDGVPVILAQHYTGPTGSEAQWRPRPQPHPSTAAVPAEDAGLAGAGAVGAGAKRPQVLARYGGTAQPPARCAVSAVGPPVADAAVSGAGAGAGDDLPSLAWRERASTQHSGRFAAADDSDGDSGGVDGLLLLEVELDPERDAAAGPGRAAAAPLLSPVLPLVVIDNVAVQMEINALAAAAAAAASPSTMAGVQHDGSPAAAAAVAPEPAAAAFAAASLPGWFCSFLYDFGSFLDLLRTCRTAGLASPEAAAAEGGGGGGGGRGGRACVVDTSVASWLVGQEGEAAGPDDAGTEARDGADASPFSRLIRCAGERLDAADEGSQGGGDLPVEEEEREDPQGGGALQVEEEAGAVAGLSGGPQAGRRSWLAPATTDGGSSWLSSAIGDRDVGADEGHAQLPSGDLLPPQQQLPPQQPQLPAPTAAAVADAGELLYVAAGIAAYACRQGLAATLSYVLDAVRGLGHELLAAAALQELQRKPAVSPAGAGCRTGGPECVQLDEAPEVTRSVGAEMLSHSPLLLLDAAVAAQWGGLGLGHLAMQSGSTDVLTTLLMHAREPGGGGAAAAAAGAGRAAPAANAVAAVGPGRDGDWLQLAALSECTALFVRPGPGGLTPLHLAALLQDRPVGHEAAQLLLSLCPLAAHAWFEARDGGGRSAAEYAQSAGAAELNEQCRELLGMEALEAQALGDAGGAVHVLTVAALATARALAARTSALMLLEAELPLLQSPAQLQLHRASATSSAALSSARQQGSDASSQASRSSLEEAPAAAAGFQRQQHMQVQGQAERAEPARPLPAAAPQLAKGAAPLPPPLLPPRQLPLAMRLSQRLLAAAATTPWAAPFRGFADVQLEAAFQQWAGVLSLSRNQLHIGFQVLFITSNTYKALCVEGLRGLPLLIALGPSVNILGPLAVALWRLRGGLRHDLALAAATATRNAFVAASHLLPLPHPQTFEVADVVMQEALTGLHNCVTLPIMEQLSTPAVVLLTVVGNRVMEAVLLHAHGVRGWALLATLAGRTVASLVMWYALAVWSRVSFMAGIARRRRAAVPNDTAPTAVAAGDTGGGGAARPVTLAGMLAGPSTADGYQFAQGSVDQVDKKVN*
</t>
  </si>
  <si>
    <t>C_1180042</t>
  </si>
  <si>
    <t xml:space="preserve">MCDIAVEENYVCSYAFVERVRCPTVASAFIYMRDLAIRGTQPLRGADQTVSVHVVFGVGRVEPASGGSGAVYLPLAGKPGAWGSEGSEPRCCAEAHVLKAGEGNKKQRRGKVAALQVFQYMKRILTTAGMHMNAMIQGDGGAAMANPEQLAAGNSQGIMDNERVANAKKALSRVVQHRDMRHSDKSKDWEGVMEALSEEIQAGVETHQGSGAVSSLRHVSLKPLRILFADDLAVRLFAHLNHRFHLGVHLDYTSHVVRAVSAKLPFVLVASVPVSDVLRQPAGPGATWEQQHPVQGLVPLVPPDDGRQRKAIGAKPLPLWLLVTGANDERSTRFGLAGIEAVMASLGGFCPYYVTSDMGKELAGALVCALNQVDVATYIDLMAGALLGGTGLPKRPDGRPFVVLVWDASHVMKAVLKGLKACPAPGGGRPKATPVWLGFRSMQLMRFQPNYMSAELLGAVLMSLLAGPSRLTVGQEWRFPLSRRHLSKYQKDALARAGADVTAIEVEAPAPEFLEAVELATDEELGAEASELEGAGRHAAGGGGSGEFFLTGLDTRIPFDGPPARQGGAAEATGDTTWFVHVKVRPFEVSYIVAIPAPAAGDPIVVPNYFRNKDVALYLQKHYLQLSLYWETGISLLKVNRLCDQAYTLDRFTLTMAGNYHAIFDRLEGVVPRRSAEASAISANRQGMVAWR*
</t>
  </si>
  <si>
    <t>C_1180043</t>
  </si>
  <si>
    <t xml:space="preserve">MDATGLIYLLDNDPLARQSYLVSVSLDGCVSTRLHDLPINLSYPAILPNGYLAASTRDGGHMLLVALGLQPVLPRLPAGADNTNASTSAPPPPPPRSLPADLGALLDAQPDGTSDVAIRVGERRFCCHRAILCARCDYFQQRLAGGSFRDGLQGDIDLPDAEPEAFAQLLRWLYTGAADVPPEHARAVAELADRLLLPQLCDVALEVLLASVSAEGVVEVLLWAAGAAESRGAGGCFGVLLGALKRWCVCHHGEVRRVAGASRARLAVEAPALHLELVDAAMDALLVPGAQ*
</t>
  </si>
  <si>
    <t>C_1180044</t>
  </si>
  <si>
    <t xml:space="preserve">MVGVHAALRAALYDAWSASVYVSLGNAILRLVESQVVHVAGNASAGESADGTGDVARLECRFQTQLASDNAGRLFFIDSALRIRKVQLPAAWRAGGTQWGKAWVRTLRLTAPGEIYSLAYVPPSPQPERPEQAAAAANGASTSAGDAVAGRVGGGGKWREHQRGGSVAGRGGGGGMLVYGTETALYKLPLAGTGATGRLQPQLLAGQEGTHACADGSGAQARFNKI*
</t>
  </si>
  <si>
    <t>C_1180045</t>
  </si>
  <si>
    <t xml:space="preserve">MPQPPPHKRTYCSLRLQLPGFEAELRRLVAEVYPRAPHLRSGLDQVLQRLLADQPLLAGAVVGPVMAALRAAHAASAAAAAAGGSSGSGPDRGGGGAASADASAASKKRKKGKKGKISTAASEPKDAGAALGGGSADEDAGGAAGAEIAVDADMADANGAATHPQQHEPSQQRDGDPAPAAGTLAPPALPVPPPLAGLLKYDTRMLPVTWLLQCFGPVSPPLGCLWARQRELRAAILEAAAVAFAAEGHHQQHQQHQQQGTAPQSASRRLPRGCPVVRFARDCLAATPAHLRLQVLEDAQRTATATAAAVGADAGKPQLHARQRLPWAALLVAVCEEERAEEQARAAAGAASRGGGGGGGVLSPLALTELLLARGDLFCPECDVAAAAPLMLWLLAHVLPPLLEPLSRCRDAAPAAATPMSAGTATSEADALRALLARPALLLPDGTYEGVSDEQGGGGSVEGAAEAAAAQLPVASQVFALHVRLSAPSAAAQRILAAVLLDALGACGGTGGGGSTAAGGSEAAQLEPGPGLRLAEALGARSCQAAAAAATIAPTQLAPPLHPVVSAVQALLLLXXXXXXXXXXXXXXXXXXXXXXXXXXXXXXXXXXXXXXXXXXXXXXXXXXXXXXXXXXXXXXXXXXXXXXXXXXXXXXXXXXXXXXXXXXXXXXXXXXXXXXXXXXXXXXXXXXXXXXXXXXGGGAGRQWQPCRSCRHRRTRGRAAAGGGGGGDSGGAGEAPYASLDEPREDWRSLFYDKFSPLVKGTDSLLEAAREINYRIWDLDGWNITFKAEQTPEIMSPSQVLSHGYASCTGLSIFNVNALRAVGIPARVAGTPEWVGSGGNHDWVEPCRADGVWSFFDAIRQPFNQTWFFPDPVRWQVSGSFKHAVYAASFKPTPKGIIFPLAWRDDYESVVPGYDVTKYYVKAAQDIQQQQLIGGGERTAVGDVGAAAAENPGADVAPGGVAHHV*
</t>
  </si>
  <si>
    <t>C_11900001</t>
  </si>
  <si>
    <t xml:space="preserve">RRPPGAAARRQAPEPAGPHARRQPSQREEGPPPPQTGPNPDFAANPPAGKVRVTPRTVSPSQASTRQSPTAVPQRHKPRHRIPKPHSRRRPPGAAARRQAPEPAGPHARRQPSQREEGPPPPQTGPNPDFAANPPAGKVRVTPRTVSPSQASTRQSPTAVPQRHKP
</t>
  </si>
  <si>
    <t>C_11920001</t>
  </si>
  <si>
    <t xml:space="preserve">MHAEDASLVSHGNPLLLPKHHRIANSVSNLTRPYGRRDPGRQPWKMLTRALLTHVRPDSATTWAWVYSDAPAPAGLPARLAAAVGHHRKPRHLWTFEERAAYDAASPGDRPGAWPRAPYFLAPEAGVVVHPEHCRIAGVSLADYT
</t>
  </si>
  <si>
    <t>C_11930001</t>
  </si>
  <si>
    <t xml:space="preserve">MDGSPCGTLRDYQMESLNWMIYSWSENRNIILADEMGLGKTVQCVSFIGTLSEELQIRGPFLVVVPLSTVPNWIREFRRWVPFVNAVVYVGDSRSRERLDGSTPAAARHAAMEHFNRPDSPDFAFLLSTRAGGLGINLATADTVIIFDSDWNPQNDLQAMSRAHRIGQTETVNIYRCVVPYHDV*
</t>
  </si>
  <si>
    <t>C_11940001</t>
  </si>
  <si>
    <t xml:space="preserve">MAEKEATVFTATITAADTTGGGGGQQQQPGQAGAGAGGGEGGEGGERAGGVGAGLGPDGRELVGPPGERRRELEEAEAEAVVVTKYLVKWEGLPYAECTWETAEDIIRAGGSAQIDSYLQREQRLLEPGRGVEAARKQFRIKGTRALERQPSYLNGERAGVARILSRIKWAYLLVDEAHRLKNAESALYQELMEWHFGNKLLITGTPLQNSLKELWALLHFLEPSRFPTAEAFEAEYSLETADSVSGLHGVLRPHLLRRVIKDVEKSLPPKNERILRVDMTPLQKQYYKWILTRNFKELNKSSRGGGHVSLLNIIGELKKCCNHPFLFESAEDNYRGSEEDKSAVDRLIVPSGKMVLLDKLLRRLKATGHRVLIFSQMVRVLDIISDYMRLRGFPHHVGAPGGGQGQGQPFMWRTE*
</t>
  </si>
  <si>
    <t xml:space="preserve">MGSGARWDAAVLFLTRTVRMLAYGSTGVVLALFLSAVGLYNLVGYAMTAIGALVAGHALTWAQAAYGITAVQGYRFIFLQYAASGAVLLLMFLLLTNKVWAVNGCWKRLGVKRVVERKAKLPAPAPAPALQTRGDDEEAGLRAPLLPAAADEDAPAAAAAAAAHPAAAAAAPSEPAAAPAAAPPVHPPPQAQPAQPSSSGHSHHHQQQQQQQQPDPQQQRRGFLGLTPPTRSLVLRLSALFSLDSLAGGLVTGTLLVYFFQ
</t>
  </si>
  <si>
    <t>C_11950002</t>
  </si>
  <si>
    <t xml:space="preserve">MHREVGAQFAETGCGRDVLQASMTSLLKYYTRFLELLKRQGAEGLTLVREAVNVPSIMYEIKRITKT*
</t>
  </si>
  <si>
    <t>C_11960001</t>
  </si>
  <si>
    <t xml:space="preserve">MPLLPVSRPFASQGGLYRPRTKETREAYEALLAIIHSLFGEQPQDVLRGAADEVLAVLKNKDLRDPERQKECVGLLGSCEDDMFARLVALGKRITDYVTEAEAAPGDALDEELGVAVEFEEEEDDDGDEADEGSQRRAYKGYEEVEVPALKPKPFADNEKLRKIAELPEWARGAFAGMEQLNRIQSRVCDCAMFSGENMLVCAPTGAGKTNVAMLTIMHELGLHLRPDGTFDTSAFKIVYVXXXXXXXXXXXXXXXXXXXXXXXXXXXXXXXXXXXXXXXXXXXXXXXXXXXXXXXXXXXXXXXXXXXXXGAWGCEQESGQAWGSRGSSPAPLGALVAEMVGNFTKRLTEKYGIKVRELTGDINLSKSEIDDTQIIVTTPEKWDIITRKSDDRTYANLEGRAGQ*
</t>
  </si>
  <si>
    <t>C_11970001</t>
  </si>
  <si>
    <t xml:space="preserve">LHPIITPDNATDPGPWAASARGTAQPNRFSHGNRGDHPPEAPRPCNNILKRNRGLITALPTCQGQPGVAQYR
</t>
  </si>
  <si>
    <t>C_11970002</t>
  </si>
  <si>
    <t xml:space="preserve">MCNAGCTFSTQLLLGCAIAAETDREDVATDATGLAKARYYSVLDARCV*
</t>
  </si>
  <si>
    <t>C_11980001</t>
  </si>
  <si>
    <t xml:space="preserve">MMAFSSVAVVSNSLMLRAGRAAPAAGAAAGEAGEAAAGAGSGGGAGWGGSGAAAGRGGGAAA*
</t>
  </si>
  <si>
    <t>C_11980002</t>
  </si>
  <si>
    <t xml:space="preserve">MGNFPYPSSYITNGHGQLPAFPVRAACEPLAGGDDWVDADLLDAMAAAVGVFYNHTGDLECFDPFAGTDPDSDHDANWWDYQWCAEMLMPFSKDGDSDMFWPEPFDLAASVAACQDSWGVTPRPLWATTQLDPRQHVSGDMAAAAAAIQAVNTDERLCLVGAARLCIVGIL*
</t>
  </si>
  <si>
    <t>C_11990001</t>
  </si>
  <si>
    <t xml:space="preserve">CRSWRRHAAPSAARLTWTLRWRRCWIGLQRRTAASWR*
</t>
  </si>
  <si>
    <t>C_1190001</t>
  </si>
  <si>
    <t xml:space="preserve">MADPPTAGSAPAAPPAAAGAAAPAGWRSLGTPPSELQLDFCLPTGQSFRWRATAPSEYTGVIGPRLVALRQLPADVVFRVLARGSGPEAAEEGDEAAVRDYFYLPPPPGPRPGCGEPAAQDQDQEQQQQGVSLAQLTRDWSAACGRFAAVSPYFPGARMLRQDPHECLFQFICSSNNHISRIHGMVERLCSAYGTPLTPAEPLPPPALPQQQQEQQEQQQIKSEPVEQLQAGTGPLQAAASAAAEPDIKPETPGGKAGQKGFKRRASAVAGGKAAGSDAAAAAPVLSYYAFPSLEQLAAATEEELRAAGFGYRAKFVVGSVAALRQKPGGGRQWLLGLRRVGLQEAVAALEELPGVGPKVAACVALFSLDKAAAIPVDTHVWQIAVRYYRPALRGKALTKALHGQVAAAFTERFGEYAGWAHNTLFISELAAQQHRLPQHLRAGGAGGSGGGAGGGGGRKQRAAAGLDDDDHDKEASEALSSDXXXXXXXXXXXXXXXXXXXXXXXXXXXXXXXXXXXXXXXXGGEEAEGEAAVLAAVAAAGARSPASGSGGSRGRGKGKQAEGQRQQQQQQQQATSDPALVEGQLLVAAAGGHVVGSTTPQKAAAAAAAGRKRPSRGQPEAPGAPMKQAKAGARASPTELGGAGVGS*
</t>
  </si>
  <si>
    <t>C_1190002</t>
  </si>
  <si>
    <t xml:space="preserve">MVELEYWEGLLGRGLSDRLPHPRPCRRRLKPHDEARDLRPANMEVVKAARFGGGQETEAQLAARFGSGQQTEALGRLTGRKNLKQTNPVFYTGSWRHGECGVITIERAAGRPDGKAVNVECTVCKHNTTISIKKWRLKEVIDLCDSLRQRLRAPPLGSGYPAAAAPATGYPVIRPEEQQQQPARATFYPSIPSAGAGPSFSGSYAPQPQMVAPPTEVVIVSCRHDHECGGPPERMMCGNCRHLVTPSVRKRWGLCSCITAVGLCSTGLGLCFWLPFCCPVTLDTVYQCPTCAAELYRRRAPFE*
</t>
  </si>
  <si>
    <t>C_1190003</t>
  </si>
  <si>
    <t xml:space="preserve">MSPWDCLGRGRRGVCWENGNGVCVCVCVCVCVISHAWGGACVGCGLLLCVEGAASGRWLLCSFVERLEQGRLGSRPSAGGVEGRWGRERHGGACSWSCSGPPDSLGTREQPQQEVHGARGHNWLCVGGVVYVCLVSPARPSAVRVGWLQSCGDPT*
</t>
  </si>
  <si>
    <t>C_1190004</t>
  </si>
  <si>
    <t xml:space="preserve">MKSLSPLSISVAARSHASFFLVRAQPPVDASGPAMAPKRRRDEAEKAEEEKVCQSR*
</t>
  </si>
  <si>
    <t>C_1190005</t>
  </si>
  <si>
    <t xml:space="preserve">MVAESPRCAVKAVHDASKTAKVVIYCREGLSAAALVEDAQRRFNIRIDKPIQFRPEKNHRLQLEAFAAAKRSPAAAAPTLAGAALREARLKLVGGVRGPADEARLAGLKAYAAELGIADSCEWIVNAPFSELRQLLGGAVAGLHTMTDEHFGISVVEYMAAGCVPIAHNSGGPKMDIVLPLLLDAQGAAALAAAGGLGRGGSDSLGGCGGADGLLGPADDSPLVLDAGAHVSPAGAAGAGTCQAGGGGGGAVGGGAVHVTGFLDTSVDEYAEAIIQHAPVPATGTGQQALVLEAQVVLREHRASSYNWCWVPVTL*
</t>
  </si>
  <si>
    <t>C_1190006</t>
  </si>
  <si>
    <t xml:space="preserve">MPPLHRAGAKDKDTLVVLLTAADGGGCGGGACGCRVVLQPRQGSRRPAVQLSGEPAAAAAGQPGEQATAGAGGRQTQQHKEEEQEEQTQHTKRQKLKREEQLAEAPDPATPPQPPAVDPDATATTTAPGAAGGGAAGGGGGGGGGGGGGGGGAAVFNAQRISSSDGGAGAGGSSARSRTRSRTRSRSRSPVDLDAAIPAMWCSRVQGRPEQAQHPHPHPHPQRQQGGGGAVDGAAAAAAAGTGAGAAATGGAAAAAAGDAQPCQALQAMSAGTPVVSGSKRHRADEELPGLAAAAAQQLELVTAQRDALAAELEGARRQCAAAQLELAQVGAEREAAEVQTRAEAAERLAAAGQELVAARAQCEELREELAAAQAAAAAAAQAATAVQRQCQGEQQTAWEEVEALRQELAAARAQCEAERAHRGVAVEELAAARQRRAELEQELAAVRVQCETAAAACAQHDADAARRQAEEREVVLTAAQEGVLAAAAQRMRQANLERDAAAAAAAAARCEAVEACRQRDAALEAAAVSATVAQAAEARAGMQAAEAEALLQEARQAAAKSKSYNLQAAAVAEAATHELRQAQAREAAAAAAQAAAEERGAEVAAQMEQLGVAVARLSAQLRAATAQLHQYHHLQQQLQQGL*
</t>
  </si>
  <si>
    <t>C_1190007</t>
  </si>
  <si>
    <t xml:space="preserve">MAAEAAACAKHDSSDAAVLADVAAAAAGLYAAAAASSGSDPDDHKPLHRRSGGSAPGGGGQDGRGQRQQRQQRQRSGGAGTAAGATPAAMTPRKRRLAAAEAPDLDPDPDPHTDREETEAADSSSSGSGGSSDSGGSGQRRVRPRRQRQAPASRSRKRSRKPAASRRALGSPASGGSARQRRRKGGADSDPSYDPTSNEESEKQSAGEDDEVVGEEQDEEEKEKEWNEEDEDDQEGEAEEEEAAAAEEEEQGLGDKNSSNDDEEGEGEEEEQMEEDEEEELTPAPSPRSGGKRVGNMVLRSRGGEAKTAHTPAAAAAAAAGASPAFSPRHRLKPLGSAAVASAGAVGGGAVGDDAELEDDLSEEGEEEEAAAQPQQQQQQQHRQHQPQQHHQARVAAAAADLGEDDTEDGDDTEGGEGEGGEGEEEEEGDSSFINDEPEPGQEALDPEAVAQALAALRPHLLPTWENFITWMDKLVRHILRLPLSDDEAGEQLRLDFSAVEKRFGDDLELMRSKAKSFHWVRADRKWRICRQLQRYPVLLLAHQPAAQHYRVAAPAPAAVSGGAGGGGGGGGEGWQVGAVADDDYEEPEDERGDEEGSEEDEGESGEADERGSEEGAEREDDKEEGEGEEDTGYRTDAQKGDSTQDELPEDRGDGKLRCRLCSSHRSYQLHEVGLAGRPIGKPPRRHRKHPQWNGVRSFRTASCCLGRAALYHAIAHFRRRVLAALRRRLKDAVRLLLPPARAAGTPRRQQRQPRLLRPLREAAGREVLADEAFLRRLWAAYTSLRTAAAGLYDEESRGGQGGGGGVADHAGYGATAAAWAVHPTHDGRESPVPGVPREPLRRTWRPPPPPPPPAAVASARVEAAGAAVDSRGGATGRTQMQAAAVTAAAPTTPEEEHEDDDDSVAVQVGRQVAAARAAAEQCRAAARXXXXXXXXXXXXXXXXXGGGGGGGPGGGGGGAAG*
</t>
  </si>
  <si>
    <t>C_1190008</t>
  </si>
  <si>
    <t xml:space="preserve">MDRVVVDGNLTTSRGPGTAFEFALSLVKQMYGEDKAKMVGGPMVMFQYFV*
</t>
  </si>
  <si>
    <t>C_1190009</t>
  </si>
  <si>
    <t xml:space="preserve">MSLRRAATLFARSFAESASSLPVEGEEDEEDDGRPSVVKLHSGPHPAAAAAAAVGMPMPVPVAVAAAAGTAPRAA*
</t>
  </si>
  <si>
    <t>C_1190010</t>
  </si>
  <si>
    <t xml:space="preserve">MSQQEQLAQQEQLAMLSAYGDSNFLGLTPSEDMQLQLLAGGAGLDRRGGRGGGGHMGVGHSLADIAEYSGQDAGPNSTSSMAMDMSTGGVAGTGRMMHGPASAPPNTRYGGGAMPGAGGAMGGALHGSMPLQQAHGGMAPRGQHPQHHMMDPQHTSSASAMDVLQQCALGSGSSGGAAQHQHQAALMRPSGPGSAGVRIGGDEGAGRYGRGGGRMGMDSAGRGVDLMHHPAMDQMGGDGGGLGESSRLLSGLLPGTGGRDDALAARVCLKLFSCIPEDLPGDMLARLRRWAMAADSDAMQVFMRPGCVHVIVSIRHSGGQEAIERHVLGNGDLDAAVAALRGAFESSGLLRGRRVVVQAAEGPRGAFEHDGLAAGAARWVSDADMARAPGVVSMMPAAIPCAAAPSTSSSDSYASSVRSAAARSEANTTEHPLSTSTSVDHASGPPATPSLTPGAGAVKGGSPLRRTSRGDAAKAIAPVPAGVERRLASSSAPAEPWRAPAAAGAAGQLECVMVHVPVLPKHGLMAVEAVHAEVDVMGAWAAGVACQDPSNHVEMSAAASAAMAGAEEAAESMLDPRGDGTLALRLLPSSGGESARRGPPGPASQEQLEQLRQLEQLQQEQQQQHPEHQSARGSSGVPYTVISFAPTGSDVNGSNAGRGARNSDGTEDTASISDDTLKVPDAAVRPAGVSYGRLLAHPLLHPNCRRNMLASASRLLVYSVASGLPLLASGLLEWLMGMEAPVMGLSAAAVTSAASQALHPVADAAVGTGTGSSTHLTALSALFSRVLVRAAAATERAVAASLSVAGTVSASGTDGEGENLYPAVLDSAAIVPGLVPPQSPGLLASGYEPLPLTPPISGQSFSSNSFTLESRLESFTDGAQRSSLLGLGLLHLAVASGSSGMVLAALDWADMYGRPWSLDEQAGPRRTSPLHLAAALADGGEISRLLLSLSGTGPHGGQWHDAWFMLRDGQGRTPADIAAANSDPGMAGVNHFCMHGEELPDAEEVGGHGGDAGVTVGGLHRGDAVGDASTTAGPAKLRDAPTTPSLLPMEVQESAGQQQQLGHVGSPLLLVGGLMLALALALMLLSGAWRRE*
</t>
  </si>
  <si>
    <t>C_1190011</t>
  </si>
  <si>
    <t xml:space="preserve">MAAPSPPRPLEVRSAPTPAPSSLLDPHNVGKGWEGWQQRHSTPTPPSSPSPNSPPIPHPATAPTRQASPPAPPLLAFLPIPPPYPPPYPLSSPPSFP
</t>
  </si>
  <si>
    <t>C_1190012</t>
  </si>
  <si>
    <t xml:space="preserve">MSGIFDLRGLKASNCDFATLKAVFDLLQNHYPERLHKLWLFCAPVIFYGLWKLVYPFIDPVTREKVQFVYEKDANKDFTEGFEPCMLPPEIQPTGTGRWISVEERWKMLLAEQEAAAEANGAAAVAANDGTNGANGTNDHVAAAEAQPDVPMRSVQVVA*
</t>
  </si>
  <si>
    <t>C_1190013</t>
  </si>
  <si>
    <t xml:space="preserve">MACEPPPAYVARKLAAADVYGLRDELEVRVGELAIHAYARTQLFGVVNKIDGLCALGQIAAAIPSAWRSCSPAAQRW*
</t>
  </si>
  <si>
    <t>C_1190014</t>
  </si>
  <si>
    <t xml:space="preserve">MTHEATTSCELTSAPEQEPSLARSDSSKSSCGSAINSDRTSLSSDEELSASQQQDSTAGNDDCASTSTPADGVCSSEKVKAYLAKDGLKRAEFKGDLGKGGFGNVELVAISLPDGTVLEAARKVLLQRTNSSMDELCDALQRELDGLAAAEGCQYAVQCLGFRMPTAEGEPAELLLSYADGGSVEDFLTKMGSGLYQDIYERSRPRRTGKNKDKYELLPYPGSTLTDEADMRGMLLAMMHTIKHMNSRGYVHFDLKPANLLFDTAPDGSKVFRVCDFNFATKLDSNGHVGSAPGGTRAFCAWEVYCQLQGDTPKYPITKAADIASAGLVLADAAGLHCLGGGTTAYLRMERDLPRRTPPALKELIEWMVAEDPAARPTPDQVLAHRWMTEQ*
</t>
  </si>
  <si>
    <t>C_1190015</t>
  </si>
  <si>
    <t xml:space="preserve">MSSKRQRIAVELNGEAADVVAPSVCYLPSMQANGTVDNAGAPTLPSAAKRLKFSVHSRRGAHGGTQLVQANLGDIEFVGRSDGDENAGMQPCCYAVGVFSPAEGKLRLTAVASERLFRLDSRLQGLVYAPTGAGGDEDASAYGARKLAAKRLVDEFGSTRRRRQMTAREAGVVAADRISGGDAVKEMLGGVAARGQGQGLTKEEVQRKAFERRTVPPHNPSGTTPVDAYPLELLLGPHGTGAVVGTEAEAARVRGGAMARELNTGQIYKLAEDAAELAKAREKNWLHPYVLSRLGALQALKSGADDPLRAARAKQRAKYLALLAALLRLEVDGAGGG*
</t>
  </si>
  <si>
    <t>C_1190016</t>
  </si>
  <si>
    <t xml:space="preserve">MSGLTRSRRCCCHISWRWRWWRTKACLIRNSLRSCARRSRWTRPRWRQRWGSWAARPRRAKLRWSARVGSWRCPPTARCCSSSPTRAPRMPKRWRNVSRSCAWTGPRRVARSSKRKQPGRPAVKCNDFHSWSIDVVAIRGLVKDDSGAGVLWPFMARVWHGKAVVFGRSCWMNAYMAGGWHQQFSAPNAALNFLSKWEHELPIGYQVGSTLVWIRTHQCC*
</t>
  </si>
  <si>
    <t xml:space="preserve">MKVACAAEAEADLRAVELCQKPSVARTQEDIKFICAYMNGLSYFFSLWPAPLQWELCRLLTVHILARREVALSRGRPPDRLYFVVQGKLDVRLPVPSPGGGREERTLAVLSRGHTVGEAVLLSAAAQHTSVVVSSSSAMLLSLSRPDFSRAFKEVLDIRQAERLMYLRLHPLMVGLPLSDLEAASEVLGLAFFPPSTRLWPLEDSRERCLYFLAEGQARRQSLPSPVRSPSMYDRFTISILGPGDIFGLPSSEQALALQLQQSVMAAAAAATVPGTANPSAAATLHLAAALGGGTTANSAVNLLATGASAAVTAEPSLAVLSPSAAAAHGGGGPAGAHSPLVGLASSVHLGHGAATTGHSVAHTAHGGLGGHGHGGGPTQGREREREREAGVLIESYSGVKVYTIKYSDYPRLPASVQGVLQAANAFRWSYYEGRVVGLARMDNKRRDARREQLARNRHNAALKKSGDCGDETLGRSAAASAALQLAERDKQLLGRVPIISAGVAGLPGIASATAGGAAGGEGDVARQLATARRAAQAADAAQQARAKLQQRQQQGEGQGDAEGWDFDLPAWAQPGGGRVLGAAGAGAAGGQENRTGVAALQATLKAAAAAAAAMAGTASGRKVKGGGPVIARGGGGGIGAVDGLDGTSVFESAVGSGSAGAGSGSGAAFGTATNLLNPQLYRSANGKALLAVQAGQLCRVLAAERQQFDVMRRPVLHPPDEYGDAYDEDEDADAPWAAFNYSGSESDSRLGRSSRRPADQPLTTQYLTSRAVASPPRDPTASLKPTLNLLHPCSHAFPRVQSYRHGQGSSPSANRSSGSPTQLQGFQGQSPQPGSCGRAPQQATAIGSNSTSGGGCTRHVVQLPLDPRDVVETEQPRTLVAPQSIRQRHVLLFQNAQAMAAAASNSRAWIKPVRQPRPSYSRVHRASHPGSGRSGHGSDGGASTAALSEMQVQAPRVGGAVGAAGNIGLPVSRFGGPGSSQFESPTSAGRRPVRPDDRLSRYGSMGRASSAGAGGPGGSGGGGVKVSGHRSSGSGGDGSGVPTPSGIVLISSDLPSPKSGFGGRAGAGLSPASPELSFSHLGIRDVDEDGGSSSSSGSGGCDSEVQLDGKDVGWGEGEGGDHLDDETLLARVPARLLGAGGRKAGAGGAGALPRVVPIVDGGPGSAAAGRGVPPRKGAASPSGGPLLPLPQMLPVPPPKQQSCAKPPVAPAPAAAAASGAVNAGAAESASGGSGLNNTMRRRGGGAAGAGDIGASGLGPGGGMPISGSSGSSPSAPASSQALVPPQPTGSMSGGSSAPAAVNASPGPRAAAGPQRGGLGGSGGGAQRPMDAEFPQDLDERQLHQSQHTHHHHLSPAPVGLPPAIALGYESLDPFAWAALASQWQA*
</t>
  </si>
  <si>
    <t>C_1190018</t>
  </si>
  <si>
    <t xml:space="preserve">MPPCPLLHPKSLAMRGRRHRNPPRSPPEAPSPPVYALAPASSNPCPRAPVVLLLPAAEPSVPGQTSHPTWPRPTSDVPPNRTRALTPTRAIPTSTSTPPEGIQSKSQT
</t>
  </si>
  <si>
    <t>C_1190019</t>
  </si>
  <si>
    <t xml:space="preserve">MNWCWQASMIWEATKADKLGRLFEEELGDEEESGGMSSDEEDDTPNGPLAGQAALVCTLESSDSDKE*
</t>
  </si>
  <si>
    <t>C_1190020</t>
  </si>
  <si>
    <t xml:space="preserve">DPPRERETSTGTAHAHQRAVPPHQNTASRAPGPKQAREHRQQLPDRHARTLNQAAARTDPATKHRRQQEASPQARAHGPDGAGAPLQWHWRRYGRGSEAVAAPRRRVGRRPPRGRRHPRG
</t>
  </si>
  <si>
    <t>C_1190021</t>
  </si>
  <si>
    <t xml:space="preserve">MAFALAKSSARAAVSRRSTVKVEARRTVKPASKASTPDSFWYGPERPLFLGAFTGEPPSYLTGEFPGDYGWDTAGLSADPETFKRYRELELIHARWAMLGALGCIFPELLGSYGVPFGEAVWFKAGAQIFQEGGLDYLGNPNLVHAQSILAILGTQVLLMGAIEGYRVNGGPLGEGLHPLYPGGSFDPLGLADDPDTFAELKVKEIKNGRLAMFSMFGFFVQAIVTGKGPLQNLVRPPGQPRHQQRLRLRHQVHPPVNALAAQF*
</t>
  </si>
  <si>
    <t>C_1190022</t>
  </si>
  <si>
    <t xml:space="preserve">MATPCVRASPSAGALRSGRAARAALRPVAVAVPRKRLAAPLSSAATASAVTATEQAVGEVAIANGVHILTADTYHGFLEKNAEKLVVTDFYAVWCGPCKVIAPEIERLANEMDASQVVFAKMDCGATNESKKLAMALNIKALPTFHLYRNSKQIDSMTGAKIKALTDLIGKHL*
</t>
  </si>
  <si>
    <t>C_1190023</t>
  </si>
  <si>
    <t xml:space="preserve">MTHISLRVAVPRHAFRWRFTVAIAAALPLRTRRELLCATAASGDVSNLEHALEVTGLDLGAAATATALLAAAACAEPPGGMAVTAFLLHRMGRSQQHQQDTRSADTEGHGEELIEAETSAQIPDIGRRQQQPLVLPTTIALSRHIGKAVLAALRGGHLPLAALLQEQQHQLHQGRRPQLQRLQSQAAMVEVAANTAAASGAAAGDGAMAATTGDEWAALLEAAAAGLALRPLQLVVLCGGDLRKATAWVQEQTAQMTDSELAAAAAAAAAAHTRQLATWQLSAVVSAAAGSLQAVGSWADKLDWLTTEPPRGLGFPRPAAAAVAVVASAGSGMEAAEVALQRLQWLRVSGVPALRLLHKYGCAIEPYGTLLVAAESGDLAAVRWLLTGQQDEQEAPEEGGEHNRGGATTTSPVASQVRLDAEVMGAAASSGHVPLMSWLLRRRGCAMDRDTFRRCAAGGSVAALRWLAAAGCDIGDDGGAYAAAAGQGDRLVAAALQQLGCRRPAGAEGANTATTTGYARSGGMRLSGGAGGYGVRPPSLA*
</t>
  </si>
  <si>
    <t>C_1190024</t>
  </si>
  <si>
    <t xml:space="preserve">MKRQDIAKVSRLTSARFSSLLSTLWLGRREAQEQRQRQCEELTAAAMAKQRELEGLTAACERQRQEYTEKEELIAAMEEYVTQKQTSGMALLRQLQTDTSSAEQQLQQLRGQVAAEAQRHREAQEQRQRQCEKPRNLMEQLPLPQQKPYRPPLFSRFLYPEDLEEM*
</t>
  </si>
  <si>
    <t>C_1190025</t>
  </si>
  <si>
    <t xml:space="preserve">MQSGLLAIETTVGIGPVGLALFHHTSDASPFGTSHTAGWLCRSNGGAVSAAGGGGGPSASCWLPQLHEELSALMTAAGMAHQPPESHVVVVSPVACEEALSGLLGLGSGGVVVTASTVPLVLVPGEQLALPVLDRTGRLAAALLLGLGDFQPHAGPAAATGGLQLTSTDVAELQRLAQFFGYGMFADPEHTAFLTKVASHLSSASVSLSLHDLVCAVLDAVPDLLAAKTGLTRPHALMAATTAPAPPAAVTGRGSYGGLDGGGECDDPLLRLMDTLTSPRLGAAAAAAAAAAAAAAAAVATAAAVGSQPHAGHHANGSPHPATTASVNTRSGGGKLLEGGAGGIQGLLGEGVGLGSASDLHLLLGSLTPGGGGADVGVSSAGAAAVGRLPRSSLPAVVVKVVSDASSHVLCESQPPRDVRMCGNALAGLLAAASGAGATAPLQAPGAKSSASGQQQHQLSVSPGTLLLCVEAAPTLASAPASSAETGAWGGGPLLAPAPAPPLSCASTADASALPPSTALLSSLASGLGGGADGGRSLLPGAAGGGYGLQHSGHAQQQHQQQARASLCPGPGQLGVYVVFAEVLPRGLLELAARELAAVMPIIFSTFRESLAASATAAAVTAAATTTATSCFTGGGATSPLPDPLLHDTMAAARCHGAPAAQLAADWQALHCQLTGQPVPPPPPPPPRMPVPLGLPSSAAAPAVTSGCGLARASPATAAGIMTPPPQPAHHQLPVSCPSGNNVLAAAAAAAAAANGSVLSTVSEDGLAAPAAAAAAAVADSDVDTSELLDAVQSAAAPSLPPSAAPIVAHSSDPLVRRLSLSRAIMGGGGGGTNSAAAALRCPVSPGSRSASGNPSAADNRAASGGSSRHRRSSFRSGHQGNALRRRSTLSAMLPSLQHIHLVAQQQQLQQRALLASSPALFLEQAAEVEAAVAPPPTEALLAAMRRRLSTALTSHEEGQQAKAAVSQDIAALELLEMLGHGGQGVVFRGTLHGLEVAVKVLEQKSPTAAKDNCKDNQAVAADAGADAAGKEGAEAGAEVEAEGVASKEEEELARTAKRSAMELAVASVVSHPYIVQVYAAFSDVAVVRHRDAAAEAVLRLCAADDLRAVGIAPDPINQVLCLEFCDSGSLASKVRAGAFHQPCASSAEQGAMWPALVPLYTSLLEVALALRHMHSKRLVHCDVKAANVLLKSSARDPRGWSCKLSDFGCVRILNEEGPDGQPGFRSAHPHGTVPYMPPECFLGARMLLGTSVDVYGEELLYARTPFKGMEKKASHGARDIAFQVVHAGLRPAFQPLAPPAYVHLAECCMAAQPRARPTALALVAELQQLLAEAVEAEGGGGRGVSVALAMQLSAVS*
</t>
  </si>
  <si>
    <t>C_1190026</t>
  </si>
  <si>
    <t xml:space="preserve">PCYALTPRSLRHSDVGAAHGAHAAQGPGPQGHSEAGAPRRAAARLPPAGARAVQAAGGAVLVRQPARVSVAGTGAGGGWAWALARAWAWA*
</t>
  </si>
  <si>
    <t>C_1190027</t>
  </si>
  <si>
    <t xml:space="preserve">MTAVEMAQQPPESHVVVVSPVACEEALSGLLGAGSGGVMVAASTVPFVLVPGEQLALPVLDRTGRLAAALLLGLGDFQPHAAPAAATEGLQLTSPDVAELQRLAQFFGYGMFADPVHTKYLSKVASHLSSASVSLSLHDLVCAVLDAVPDLLAAKTGLTRPHALMAATTAPPGQPPSPPAVAAVAGAAPGTSPAASITGGGLSPAVIFMPRGRNGSGADAAAADPAPAGPAAGAAATTGTRSGPGVAADGSGVTSQNVLSSSGHLGTGTGGACSFPAPLQAPAVSGSHGAPPAASPARQQPGQQQAGPAAGGAPSLHNLGSIFGSNYSTGGIGGSLEAGGGEGGHHRLLAGGPYAERQPPPPPPPRPARIKAVRLPLNGTLLLQTIRSAQVAQTAATAAAGPMQNRTLAASAAHAASAPLPRPSGRVALGLLSSAACASPSLHGGTPALMDTGVISGGGVHSPSSAAGPPDVLVAVIPDASAHVLDEQQPQLDVRLASSLVLTLAGGGGGAGGGGGAGGGGGAGGGGAAGGGGAAGGGGGEGPLHSSTASLTQLGGAGGSALASITSVPTSHAGTVLLCLESLSAAAAAAGAFNPALAAGAAMVATAAERGATGNFSRPSHSSTGGPSCLGLTPAPSYVPGTIPTAAAAAATATVGPAANPSPWRNRGSGNYAAAASSTVGGSHAGPASMGSMSTNLASSTVRHSAGSRLGLGSCAGGPLSHSYWPHMTAPGVGGAGWSHGGGGADRDSASSGAYTHGGAASAVGGAGALSCQAVGAGVAAAELAALGASNAAASAQHQHAATGALVSAHAAGVAAVALGAAARARASLCPGPGQLGVYVVFAEVLPRGLLELAARELAAVMPVIFSTFRESLAASASAAVNAAAAAAIAASTIDATAAAADAAVLTAASRPGGARLSGTGGPGAAAAASMPLPRRTSTDRMSSGGSGSAGALPPPLRGHSALESIQKRLGAAFGAGPTGGGGGSQPPMPRLASSSTDQEARPYAMTFATPAPTYATGQPPPYLAPHLAAAPHLHGPHTGMRMGPRRSATVGPAAMRELHSSSGAVQAPQGPSSAAGPGAASSTCHLLAAAAAAGPTSAASGAYRWSVSSALAPMSPRSGTLGSTTGTALASGPALFLEDAAAASVGGMAPPPTEALLAAMRRRLSTALNSHEEGQQAKHECRGGGVVVWAGGHGGQGVVFRGTLHGLEVAVKVLEQQKPPAASPAPGRQQQQQIGDGTAQGAEQPVAQAGEGGGPCTGGGAEDAMKDEAEQEQHDAFVRMVYAVFSDVSVVRLKQAEGQPAQLRLCAAEDLRAAGIAPDPLNQVLCLEYCDSGSLLDQVRSGAFRQPCASSAEQGAMWPALVPLYTSLLEVALALRHMHSKRLVHCDVKAANVLLKSSARDPRGWSCKLSDFGCVRILNEEGPDGQPGFRMAHPHGTVAFLPPEVFKGPRVLLGTSLDIYAFGILMW*
</t>
  </si>
  <si>
    <t>C_1190028</t>
  </si>
  <si>
    <t xml:space="preserve">MSTFAAKLKGAGIVPQTAAAQGAKQRAPNAPAQAAKPAKQTVGFAVANSTDRLGFIGNVLIGYRVEVQVASGVVYEGVFGSLQNDGSGVSVVLKFAKVIKDPSAPAVDKTTLAEKPVAVLTIPAADLVQVYAKDVRLSAEDLSGADRSDVGFETDAAISRGRGGGMRELQKWQPDEGDAGGFFSLEAPGGGAGWDQFAVNRDRFGVQTTWSEHFYTTKINRDECKISEEEAARIAREIETGVSGAATTNIHMLEERGGELGADVDEEALYGAVIRDVPPGAAGAGGPGGPGGFNASSQQPPRGPGGQGPGRGPGRGPSQQSAADRAVAWGRAGSGVAAVAGGLSVAHQKQQQAGAAAAGGPKPSVGAIPVPVPGAGSAPAAAGEGGSGSGASSAGGTAPIDIDPRKEVNKVRSSLTVGSKKDRSSPYGTPKLGGVGGMSRSPVFASPLVADPVSFSALDLDPGAPQVKLDPEAQAEFLRFKEEMNKKRQQAATGSESLADLKKSSSSFKDRPAGAAAPAGAAANGSGAATPAADGAATAAPAAAGAADAAAKPAANGDTAAADKPKVVSKLNPNAKPFSLNIYAKEFVPNFGKPAAAAAPAAAAAPAAGTAAPAAGGSAGGAGATGAGGISSTAVLSTALPSATNPNAANAPPAAAAAAAQAAATAISAGAAGQASYLASTSAASHGMAASYHHSSAGGHGPQQHGPQHGGAGGMGGGHGGQGQYGGGGGMGGGHGGHHEQRGGYGGGGGPMGREMRDGGHGGGMYGGGGHRGGENMYRGGGGGQGMMEGGGGGGYRGGGGGGGPGGDPFRGSTGSGAGDGYHHHHHHHHGGHKGGPGGGDHHGPGKGGDGGHGGHMGGPGGPVGGPGSGLHKVPPPPPQGPGGMGPGGEGGPMGPHGHGHGATMVVNGHAVTPATMGPHGGLVPMTPAAMAAAGMPAAMAGMPYGVVMASGPGGPHYMAQMPPGATHVAMASTPQGAVPIMAYAVRPAGGGPPTAMAMTPTGHMAMMAAGHAPPGMAGHYGAVAGPYMAQVQVPPGAMPPPSPTGTGRSAGAYFQAAGGGGYPGPMMAHPGQGPHGGPHPGGPMGGGQGPQGGGHHMMQQGPMGGGGHMGGDGRGGMGGPGGPKGGRGGHRGPPPPRMDHERPAPPGPRDME*
</t>
  </si>
  <si>
    <t>C_1190029</t>
  </si>
  <si>
    <t xml:space="preserve">MRLLAGGGRALRDVYFAPERCYYIILYVQTKPRAEKKRRRADEDEGEELLDVKLSGRILKAAREQQQELDAEELFDLDHEGDEEDEEEAAAGEGQAAAGGGKKRMDAQVGRRARRGGGAGDXXXXXXXXXXXXXXXXXXXXXXXXXXXXXXXXXXXXXXXXXXXXXXXXXXXXXXXXXXXXXXXXXXXXXXXXXXXXXXXXXXXXXXXXXXXXXXXXXXXXXXXXXXXXXXXXXXXXXXXXXXXXXXXXXXXXXXXXXXXXXXXXXXXXXXXXXXXXXXXXXXXXXXXXXXXXXXXXXXXXXXXXXXXXXXXXXXXXXXXXXXXXXXXXXXXXXXXXXXXXXXXXXXXXXXXXXXXXXXXAAFMAPGAEGHVQTSLADLIMARLRERQAEQGLAQLPEGEDDEEAGPGPVPDGLEPRVIEVYRGVGKLLSRYSTGKIPKAFKIIPNLRNWEDVLYLTEPESWSVHAVYQATRLFVSNLNARLAQRFLALVLLPRVRYEIRSTKKLHFALFQALRKATYKPGAFYKGLLLPLCQSRTCSVREAVIFSSVLKKASLPVLHSAAALLRLATLEYCGTTSFFMTVLLNKKYALPYRVIDSLVDHFVRFADDERQCPVVWHQALLTFVQRYKHEIRPVDLRSLRALCAKQNHYKMTPEVLRELDHALGRGNSVAAGAAGGAAPMALGGGPGGVAQAADGPGAAAAAAAAAQLAGAKGRVGSKVVENVRDMPPVLMMED*
</t>
  </si>
  <si>
    <t xml:space="preserve">MAPKAAEKAPAKKTPAKTAEGSKKKKKLNKAETYKVYIYKVLKQVHPDTGISSKAMSIMNSFINDIFDKMANEAVRLAQYNKKPTLTSREIQTAVRLVLPGELAKHAVSEGTKAVTKFTST*
</t>
  </si>
  <si>
    <t>C_1190031</t>
  </si>
  <si>
    <t xml:space="preserve">MDAVERLGSMFTGRRFDGVNLNTFLKFTQLDPGVQAYLQRVYLTLSVAVAISALGCFLDIQYSIGGWLTGLMGFGCMLGLAFTSATPQTLNKRYALLGGFAFCQGAALGPLVGLAAAVSPGLVLSAFLGTAAVFACFSLASLLSPRRSFLYLGGYLSSAVMALAALRLGAWLAGGRAGFSLELYGGLLVFCGYVLLDTQIMVEKAAAGYRDHVKAALDLLVDLLAIFVRVLLHLLKSQAAKEERRRRDERNKQRRD*
</t>
  </si>
  <si>
    <t>C_1190032</t>
  </si>
  <si>
    <t xml:space="preserve">MPFAPPPPLNTARAGPAPEATLLQPLHKRTQQPPAARSPLNTQQQPTPHTRPAPRVTYDTHTHAHAHAHTISVFPTHPAAPPPQAVPGAHQPHHPAPAAPPPAAPPPPPP
</t>
  </si>
  <si>
    <t>C_1190033</t>
  </si>
  <si>
    <t xml:space="preserve">MAATLVSTASSRVAALRKDVSSSVRPVAVIARPSARIARACPVSATSSSRRAQLVCRAAGAVAGAIPTVKIDNVVDPFATVLTVEFGEKNVELLDAVSALKNLGLNIRRATISDGSTVFYITDADTSEKIVKSARLEDIRMTILNSLVDKFPEVGEAFASGSKTDSEPNKVLGTRRRVVQTTIDVTEAKNGVCSLLRIVTSDRPGLLVDIVRVLKDINLNVVSAEIETEGPLAKDEFFITYHGEPLNSPMVTLVTNALQYYLSLGELSSNESY*
</t>
  </si>
  <si>
    <t>C_1190034</t>
  </si>
  <si>
    <t xml:space="preserve">MPLKVAALAILQGAACDQQNYSPALDALKCCADRLPVSLQLLETYATSDRDTALALMRGELCVAALTALHPLSSGEASSTATQLQVDRLLPLRVCAEAGGGKGGSHGRSGSGSGDGDGDGGSTSGPRVGPGVTAVLEIQEIKSSSAGLPTARAQVARCGRIFACVYSVLRERLSEALANAEVQLPPTLRLQATIALGQDGEAGASEEQRPPQLELSTADGGRTLMQMQYLVLAAETLVPWVPGRQHSMAASASGAAQLQLRESALVALELQQRELRGRQDALLAARLAAVEAGGGGGGREVALQAVRDVAAAEDSEYAYLDEWVESIREQMHEITDELQQLKSPSGAGAGRQAAAPLRVASDPESAAAAAAPAPAACGRSACAGGGSGVGGGAAGLSAAARLLRGAAGSFAAAAVAAWWAPTHQCLGCLDRFPADQVTCAGADAGGDGGRSSRGSGGPPNSAGGCGHYLCRDCLPAYVCGVVRDRKYPVPCPMAGGSAGARTGAGGGGGGGAGGGNAGGGGTGAGGGGGGGGGDASGGGGGGCRDVLSREAARGALRDRPEALAAMELLEAEAAVGERDRVYCPHKSCSALLLRPDADGDGDGPVECPACHRAFCLRCNIPGWHTGHSCAQFQALPPHLRSAQDAAVLALAAQQRWRRCPACGHLVARAAGCNHMTCRCGARWCYACGRREAPGAAPCGC*
</t>
  </si>
  <si>
    <t>C_1190035</t>
  </si>
  <si>
    <t xml:space="preserve">MRGELCVAALTALHPLSSGEASSTATQLQVDRLLPLRVCAETGGGKGGSNGRSGSGSGDGEGDGDGDGSGDGSGDGEGEGDGGSTSGPRVGPGVTAVLEIQQIKSSSAGLSTARAQVALCGRIFACTYSVLRERLSEALANAEVQLPPELRLQATIALGQDGEPGASEEQRPPQLELSTADGGRPLMQMQYLVLAAETLVPWVPGRQQ*
</t>
  </si>
  <si>
    <t>C_1190036</t>
  </si>
  <si>
    <t xml:space="preserve">MLEQLPLAEVGGSMKPGRDVTWREAVDSQSDECPVEWLPAEAPLFKLYTSGSTGKPKGVLHTTAGYMLGALVTTKYVFDVQPATDVYWCTADCGWITGHTYVAYGPLLLGATQVLFEGVPTWPDAGRCWSIVDKYKVTIVYTAPTAIRALHAKGDAYVTRYSRASLRLLGSVGEPINPEAWRWYHQVVGDGRCPIMDTWWQTETGGHMITPLPGATPLKPGSATLPFFGVEPVVLDEKGNELQGPCEGVLCIKKPWPSMMRTVAGDHARFEQTYFSAYKGYYFTGDGCRRDADGYYWITGRVDDVLNVSGHRIGTAEVESALVEHPSCVEAAVVGVEHPIKGQSIYAFVTLMTGVEPGDALRKELISTVRKIIGPFAAPDVIHWAPGLPKTRSGKIMRRVLRKIAAKEEDQLGDTSTLADPSVVQVLVELRGK*
</t>
  </si>
  <si>
    <t>C_1190037</t>
  </si>
  <si>
    <t xml:space="preserve">MQDRGLRAILESELRLPTARAQVARCGRIFACVYSVLRERLSEALANAEVQLPPELRLQATIALGQDGEPGASEEQRPPQLELSTADGGRTLMQMQYLVLAAETLVPWVPSRQQ*
</t>
  </si>
  <si>
    <t>C_1190038</t>
  </si>
  <si>
    <t xml:space="preserve">MKKSLHQIEGFSAILVEAVAGTALRDREQKQEAASVVLKDAASVVKCVLPPGLPPHVHEVAAGKLAAWLVEEAALAVLQCAACGQQNYSPALDALKCCADRLPVSLQLLETYATSDRDTALALMRGELCVAALTALHPLSSGEASSTATQLQVDRLLPLRVCAETGGGKGGSNSRSGSGQRRRRRRRDGDGDGSGGNGSGGGEGEGDGGSTSGPRVGPGVTAVLEIQQIKSSSAGLPTARAQVARCGRIFACVYSVLRERLSEALANAEVQLPPELRLQATIALGQDGEPGASEEQRPPQLELSTADGGRTLMQMQYLVLAAETLVPWVPSRQQ*
</t>
  </si>
  <si>
    <t>C_1190039</t>
  </si>
  <si>
    <t xml:space="preserve">MKKSLHQIEGFSAILVEAVAGTALRDREQKQEAASVVLKDAASVVKCVLPPGLPPHVHEVAAGKLAAWLVEEIVKKKVNTGEDGRGRFKTTSDKPLRIADREKKPALKT*
</t>
  </si>
  <si>
    <t>C_1190040</t>
  </si>
  <si>
    <t xml:space="preserve">MARTQKNKATEYHLGQLKARLAKLRTELQAPATKGGSGEAGFEVQKYGDGRVALIGFXXXXXXXXXXXXXXXXXXXXXXXXXXXXXXXXXXXXXXXXXXXXXXXXXXXXXXXXXXXXXXXXXXXXXXXXXXXXXXXXXXXXXXXXXXXXXXXXXXXXXXXXXXXXXXXXXXVRASVLHCSTVPVDRNSAAHTPLILTRELEAVGIRLNRAPPNIYFKKRKTGGISINSTVPLTHMDDKLIQRVLQGNRRYIKCLYVYNKVDMCSMEEVDEMARWPNSIPISCSMKLNMDGLLERIWEMMALVRVYTKKVGAKPDFAEPVVLTTDRGGTSLEALCRQIHNSMVGQFKYALVWGVSSKHYPQRCGLSHGLEDEDVVQIVKKKVNTGEDGRGRFKTTSDKPLRIADREKKPALKTIVVRQNGRAAAAAFGGSLRAGAGRWTSRTSGNRRYIKCLYVYNKVDMCSMEEVDEMARWPNSIPISCSMKLNMDGLLERIWEMMALSGRGKA*
</t>
  </si>
  <si>
    <t>C_1190041</t>
  </si>
  <si>
    <t xml:space="preserve">MSIEAAASLRCTLIRSVIASLEQPLSPDRTAAVAQLIVGSGLLSAGPDGAQGGLWAPVTELQGKLVEQLLKLVGKGESAFRPGAALLLGAACRAVPVRPLLAAYGEWAAVLLDALRKAASAEPATAAAGGGGPVRAATLLALSDLFGSLPLGRPHRRPGPAADGPPAAAAAASAAGGGVPTKVRTAAARALALLPRAHAADAEAWSGLARRALLSLHAALDLMFFWGGGGEAGAGVDGGLGARVREMLEAPAAPPGAADAEGLLGPAGFVGGGGGSGGGTSSLSGRPGVGHALAVAAGLVDLLEALLGAGGGGCGAAVPLPAHVLLLTAQRLLRLEPAALLAPGRVAPSSSAQSELLSALPYLSGLGWGLLGLTAAAARGCLLPLVAPLGRLLCEQLRRVKAGGAGGLSCAMPPTVRAAMYDSCTTVLRLGGMMAGRALAAELTGALVTELYGLSAVQQQQQAAAARYGSGAMAAGARLASPLGGGPPAAKKARLAGGVGAAADPLAAMDMATAAAVAAEVAPVASADDAAAQAAAMAAAEALLLVAGAALPSDLRGQLDALAYHMAAVTTDAALRVSRQPGSSAAARAGQVSALRLAALRLLAASLAAPTPSRPPFLSEGLALLQSAAAGGGGLELAAAAREGLAALEPFLRPRGLPPVGLGSAGAGSGGGLGFGGAGGVSGGLGLELPRPRLWSIVDPVQPQLPPVVKEVVKEVVKEVVKEVVKDTMAVAEAAAPAAGKPAAAPAAAKPAAAAAVGKGGAEAMDVDAAAGGGKPAAATPPAAPPAAAAAASTAAAKVGKKGKAAAAKAAKEAEAAAAAAAAAAAAAPPPGTDGKKGRQPATAGKGKGKDAEAAKAPAAAPASTTRAAAAAAAAAAPAAAAAPAPAAAAAAAVAPRASAAAAVFGDESEDSEGSLPEIDSGGDSSDEE*
</t>
  </si>
  <si>
    <t>C_1190042</t>
  </si>
  <si>
    <t xml:space="preserve">MLPPTPAVPTAEALALLRHGAAQRVVAETASNPVSSRSHCIFTLQLEAREQLPAAGGQQQQQQQQQQGAEGADGSALAEVAAAVGGGGGGGADGGGVPAGGVGVVRVRRSRM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MQHLLAAYASPAAAAAAAAAAVAAAAAALSPHGATLSGCSSGGGAGGGSAFLTRLYCGPDALGADGEGEGEAGLGGEGWGQGSGRLCGTAARATVSGGGGSSLRRGSPTQSFGGAARSASRGASRGGGGGAADADFLGTPVSLSQGSLVRTNPLFMHEGEEAGVEGEVDEGEVDSGRGRDGAGAAAGRRSVVLVGPWAARRGTRSSAGGPADSDSLAYELPLPPPPGASTPLLEALWRRQQGLQAQGRQEEEEEEDEEEEEGAVEEGGELLGEDEAASRFGLDGAGLGRRQLQQRHQQPLRERQVNVVEAGPGDADGERDPWAKAKAQQHRRQLLPVTAAAAADLTPCSRPAHLQLHVHNAAAAAGRSPARRPSEQTEEQGEEQEKDQEKEQEDQEGEARVAAGLTPCSSSQRPEQGAAAATAFGAAGAPSPAAPAAASVPRSPGQPQLQHQPKFGSPSRSHSRRSYGSSSHLQLQLQPPASPLRAPGVMDENAPPSASAASACAQAGWASPASAAAAAAAAAAFMSPSSRHHPGSAVGFLPAGGAALLGSPAGAAASTPGRRSARGTPRRLQPHPADSGAGPSGVPDSALLLLSSPGTLCRNPAAARCHVLLSSPAPARPGASPLQQQQQQQQQQQQQQQWFFVTPGRPDGPPRRDWTTASPGGGGSGGGGGGMTPVGGGGGGGWSCRAPPGSVAAKGLVELMARMRDSLAKRQEQAQAAGEVAAAAAGEHPAELSPIRSASSGSAGSHAGASRLERPRPLPPQCGGGAAHSDVHSEAQSGGACWGEAQSGEAQSGEAGSGGQAAVLAVLSSDLAAWQAAVAERDAALAQLEAELEAAQEALEHQHYAGQQQQREQQQERGQEEGVDGLQQRVAALEEELGRQQEAAAAAAAEAAALQRQLQTAAAEAAQAGAAAGERLRAAEDGLALAQRAQAARREAEGEAERLRQAAAAAEAEVAVLRQAAAEAAAAATAARAAERVTQHGEEKLRERHRVLEVQYLRRGEELAELRRRLEAGSEGVRGEVEAMRAQALAAQVEAAAARQAEELARMQAAAEAVARAEVEERLAAAEAAAAAAEAACAHLRERAQQLAQAQAQAQAAGSGMRASCGGTGGFSAPMQESQPQYAQQYRYSGGGGGGGAAAGGSAGGGRPQVAVIWTPSRRRPAIAGILVRQVDWVPPGTQGRAAGRARLPGRPKAR*
</t>
  </si>
  <si>
    <t>C_1190043</t>
  </si>
  <si>
    <t xml:space="preserve">MGDHAAGGGGGRGDGLLANGSGRLRDGHITPERVWAMFNPVESEAVVNALRRWQCSFGFRSRRIHNCGSITDPYVRLILDRCLPPAVERQLCSEPLDALLNAVIAVEDVVEYMLPSAASQLFAAMSAHCAPGSRLVASLSDVKLRDLLRRYGHTTHLVEEFEPPGIVLNRICSAGSSAFQLLEYNQPGGRASEPGLDEAVQQQQPHAALSGGSPRKAPAAFEAGAAVATEPQHRHTRRHPQQFHPQQQQQQQQQQQQQQQQQQQQALLLLHDALSFALEFSLLGLATLAHNLGTAAGCSSSGGVGGGSSSSSDGGSSSGGCGPVGRLDAAAMAGFPCAAGKTVKILYTLWHLRGNLLHALARRDLSVLAFSGALAAAAAALAVSGSWALEAAVVEELRPGLYSAHRHAVVLAVRAAMAAGNTAAALTAPAACLAATTVPYYIPPHALEAAEAAAATVTPPAAAAALTAVTTGLTSLGGGGGGGGWVNVGLLYVAAKAVVWGRVPLRLQLLAGLLEFVNGCWVGHVAARRLYGDVAAAAVLQPAPLLLQLAAYYLLPCCLVAACEAGAAAAARSHRRLHSTGGGSSSASNSSSTGLRSSVASAANAAFSSSSSSAAHSAAASRSGSAGDSSGELRPLLLLAPRRQQAAAAAGACGVMVTGAGGGGGVRSAASGNADGGAGADGGGVGSGGHAQQPLQPLQPARMAALQASAAVPSAPASMAAAADGDTPGGGGAAAAGTAPLQEAAVAAAADTTPKPPPRRLGTSPPPHARPLLLMRSQLTAAQLLAHHHHQQQRQQQQGLMLRRRRRLVEATEVGADDAGAAAATAAAAVALAAAARSPALPRHPAPSPTSVLKYTPLTSCSVVSVKVSARNGPLPFAETAQQLQAAAAAAVGVGSTPLASIAASDPAGGSYSHLPHHTQPSSAQLLQPPPLQPPLQPLHVELTSLEELAGAVELLRRHVGSSVLQQQPPHDTAEAAEAAATAVAAAAVAGATKDVSTAATQPLLPLLPCFALSPPAICVAVTAGAEGCTTAEAEVELELLGVWPKPAGAAAAVAADTTAGDGATTAAAGNSGGSSLADADADADVEEPVPPYPYPYPYPYPCDSSGRSSCSGEGGSSVLGGSREEAVGAPAAQRTESDATASLTSGGGGGGGGGGTTPAAAVIASAASAASVDMAKTAANTVQPRRKDGANSTTAAAGSAGCEPAAEAGMAELAAGAGTAAVGRRPLEPPPPPPPPAETTATKTAGGAAGTGSGHSSCGGTGSRSRQVRLVLATTDSGGGGGGCSNDAAAAAATAGGGQGRVLLDQVVDMTRVGGGGGGTGGGGGGIEVTSTSAATSASPGAAGTADDQSPLTAAGGMGGGSNTGGSSSGSSNRPLGTLPLLVMPSAAAAAELRELMAEAEAAAAEEQLGADAAAATGFPATAATAAAAFSRLFVPLACDLGYLLGWLQQQQQQAAVAQAAVAAAGQAAQETQAVAVLAQSLLSYLHGCGAWACVEDLVERLEVAAVAAAGGAGATATGAAATKATPLAALAAVAREYRALLQQAEVEAEVEAEVEAEAQRQRDNEVAAVDAAGAGAARAGAAAAALAPAGQGLEAERKAAADGWVAVPAAASHPAPHHNHDQQHHRQRQAAQPSPQLEEDAEPRPPPPLDSPVVQQPPPRTQPPPCPAAPQLRLVRAPLALPQAAGAAGAATGVTPSATACAAAAVGAAAAAALEAAAALGARPPPARR*
</t>
  </si>
  <si>
    <t>C_1190044</t>
  </si>
  <si>
    <t xml:space="preserve">MGTSGCASAAATRPGTSRNPTPSSAEYASPPPQPATPAPAPPPSQAPSLPAPAPPCPSLPAPPPSTHGYTSFHRPAESAVPSASCNQSLPSDPRVRAVPPSLQSPGHLRPHHPSTTASSSRPSLPHPPCSHATQNPHCSTFGPPTSPHLSGYGTWRAQKPTPKPHPQHNLRTPRPPLPFLLPTGPGLTAQVEDA
</t>
  </si>
  <si>
    <t>C_1190045</t>
  </si>
  <si>
    <t xml:space="preserve">MKDGPAGAAAGEEAQAALTARKLADSQAASAGAAAAAAATARARLDKAVANATAAGVVLPPLLSAAVGGSSEVAAAGAAPPAQLAPQPSTDGDGTSASASLAAAAAAARPA*
</t>
  </si>
  <si>
    <t>C_1190046</t>
  </si>
  <si>
    <t xml:space="preserve">MAVAPVEGANIESLAVGLTVDKALFTVVVAGKANVVANLVKQLGKLVKVRYVEDITSTNRIEREMLLLKLRVPAGSTRAEVLELAAVFRARVVDVGDETLSLPLVLHPACHLPTSPXXXXXXXXXXXXXXXXXXXXXXXXXXXXXXXXXXXXXXXXXXXXXXXXXXXXXXXXXXXXXXXXXXXXXXXXGRICLRRGEALLERSAGIPEQIAVPLPEAAKVKAASSNGAPKAAAAGEERGADVYVVDDADLKGVWDVDNVLSPTYSASGAGALPADFKPYTLSIEVQDVPGVLNQVTMVFSRRGYNVQSLAVGPSEREGLSRIVMVVPGKVSSPDGSSGISPLLKQLSKLVFVQSIDDLTDIPFVNRELMLVKVRCSASQRGELSDLANIFRGSVLDVSPSCMTIEVVGKEDKMKAFTDLLEPYGILEIARTGRVAMPRDSGVNSEFLERMSMGRVW*
</t>
  </si>
  <si>
    <t>C_1190047</t>
  </si>
  <si>
    <t xml:space="preserve">MIGFHEGTRRFAECAAGGTLVGVEVGFVEDAWSFGEAFIGSVRLICSSKKVSVEYLGDQDDTFVFGRLNLKTILECEGAGGVAGFKWRAAAIKNPDGAEMRQAGLVVLCNRAGNAPLEMVLEHSPAASHTYPKSFTCKHVTQYAGLDSPKLTKMLMWFNRKSFAALEPLECA*
</t>
  </si>
  <si>
    <t>C_1190048</t>
  </si>
  <si>
    <t xml:space="preserve">MAHRPVLAQAKAAATVAPVAGAASSGVSQAELRERVTFFNTMSKSKELFRPRLSDGSVSMYVCGVTVYDYSHIGHARVYVAFDVLYRFLSAACGYKVTYVRNFTDIDDKIIARAQQARSGVETSELTERFIDEFNKDMAALNVLPPALEPRATAFVPQMISTITDIIANGHAYAVDGGDVFFDVASLPGYGRLSGRQQEDNRAGERVAVDSRKRSPADFALWKAAKPGEPAWPSPWGPGRPGWHIECSSMIRELMGPVIDIHGGGRDLVFPHHENELAQSQAACGCGQHGHEHGHEHGGQQGGASTSGGDGSQSQLHNGTDFVRYWLHNGFVNVDSEKMSKSLGNFFTIRDVLARYHPLALRWFLVSSQYRAPLNYSDKGLEDASGRLYYVAQARLDVVEALRAAGEEGQRAMAEAEVVMAQAAANANSTPTSEAAAQQEAAAAAPSGKGKGKGGAAAAAAPAAGPALLSEVLSALADDLNTPAAVGALSAPLRTINDLLTTKAGRKRPDRLAVLAQLHCAMCRVMQLLGMELELEAGARAEAAGASVGVAAGAASGLAASAAALEQLLQELRALALVRLDMTEEAVQAAIQERTEARAAKDFARSDAIRVDLAAKGVLLLDTPEGTSWRPGSAASL*
</t>
  </si>
  <si>
    <t>C_1190049</t>
  </si>
  <si>
    <t xml:space="preserve">MLAHRVGQYYGLQTSTVDYEESQGRVLGIRTAHCHVPKDDDRVAQSSSEHSLNQSPARTLKERQENYSKYREELGLGEGLGPGRGPGRGSYGGRGGYGSGPRGGGMEGGMGMGMGRGGGRKAVFRDKDRDLSDPDYRRGMGSHGNVAPGAGVGGGMGKGSHQQYGGGGSMGGRSQQQQQQQMQQQQQQQLIAGQANMQQAQQQQQFSHAIAAAPYGTMSGQYGVPMTVTPAGFMSAASPHAGQPVFGMTTSGGALPAGTTVYAAAPAPGVGGTAFYPAAGMSPMGAMGMGTVSMAVPAGGAYGYMTAAPGPGMGAMQVATSGGEAIALTPQGAVGVQYPVYAYNPAGTAVYPAAGVTTTQIQGAAGAAQIPMRPVYGVPTFYQQYDPSQYTAIQQQQQQTGGMQSMGQGMHGMGSAGDGRGYGGGYGSGGGVHHQHQQQQQQHHAGSGGGYGSHHHGGSGMGHGGGGRHRDSDNGGGQDLK*
</t>
  </si>
  <si>
    <t>C_1190050</t>
  </si>
  <si>
    <t xml:space="preserve">MAMAASPGEAALKTAIQGLKQFFVAAGQDGHLAGSVGSTAVGSRPAKRQKVDSQEPQPDAAPDAEAQYRQWLGRQYAAFVGQMLALTTGSPLPSAAGGEAAAAAAAAAGSEAGVRKALLQRTAGVQVVAAAALMECVRSELGPGGFSGRLYGRLLSGVLTGPGVRPEVFALLFNKYLALADVRFYTLATVRAVAVKYSSGAAVPRAGGAMEGEDQQEAADVEALAAVAAEVAAGAGSNGAAAGSAGPGPESVLPLPDLTRNLLDVLGHCEAQLPADPTAWNTWCGAAEFNLVAAAADRNESARLRRKRKEQEQKEAGGQAAAQAAAGLRKVVWANAKTQKRFYSDAWLALLALPLPSDVLRKALVRLPGSVIPHMLGPQLLADFLTHCLNRGGLTGMLALNGLFLLVTRHGLEYPQFFARLYQLLVPEAFASRNRAQFFRLADLFLSSSLVPAYTVAAFVKRFARLALAAPPPGAMVAIAFIHNLVRRHPALAVMLHNPQAAAAAEGRGGAGDKRQAGGKQAAAGVDVYDEAEPDPARSRAVESSLWEVEALRNHYCPQDLTDRTKTAEVNLEDLLGAAGRDAPGGAAGSYNALIRGELARKLRHVPTAFYGLGQAPTCLFGIGVADDFAGVAMTSGVTSC*
</t>
  </si>
  <si>
    <t xml:space="preserve">MRQAGLAADVGSLNLALTGLCCRGRLEEAVELLEQEVEDSGGVIKPNSFTVLMILQACNYKRRGAYREAIDAVRALESWGRPANEEVVEALLCVCEAAMHKAPSFEAAVEVFSALAELQLADSTRVYNGLLGAAGRAGRWREAQALYIAMQADDIPASLETHTALIQACVVGRALDHALDIFEFLVAGRAAHELVPASIQTYNHLIHACHQAGMLEKALEIAAWVQKTGVEFNDETYEELMATIEVAQLWDEKAMKQVLMCGGEASRVGIRALKRHPAVLPKHLRPAPYDAMRVLYLDHLETLQQEELLALEKLGTLGSWAPKSLTKGLMGEQHEQMMREQQQAAGAGAGAGGNWTASAEASSWRGAGGLGLDAEASTASVSVSAPGPPLSYRDMAAAMRASMPALAFGGGGGGGGGGGGGAATALAAVSGVVGLGGESSVSSLAGGGGPPAGAPSMRQLLTSMSMKRIAGGGNGGPGAGSASTALSFSASSPAGAAATVSSQQLGAGGGGSEPAPTGFNQPPTWAQVQVADAATAGPGGTPFVTPQAASVRASAAGTVPPLSLGSGLALAVEPANLQGQPSAGSLGGTPRVSARGVASSRARPVPPPVATAGSRAAAGRFAVTGGQ*
</t>
  </si>
  <si>
    <t>C_1190052</t>
  </si>
  <si>
    <t xml:space="preserve">MASSGDVALAFGLVIAAGLCTCLGAAIAFCVKVSDTRILAAALGVSAGVMLYVSFVEIFTTKSIKGFMDAGYSDKSAYRYATLLFFGGMAVTCTSSSTHGPSCMAPAPSDAPVTVLGLTAPAPADVEAGSAGTGITLAGPAGTDLEREVVAVLVAADDPRDHSHAHGHTHSSHLHRRSHGLPMCVCGSSSSHGAVAAAATPPSDLTRDPEASAGSPPGGGGAASETLTSSHNQLTHLGLLSGLAVGIHNFPEGLATFVGTLADPTAGVAIAVAIALHNIPEGIVVAMPIYFATGSKWKGFLWSVVCGLSEPLAGLLGWLILRGRDSDPLMYGVMFALVAGMMVYIAAVELLPTALRYDPANRFTTRGLVVGMAVMAASLLLFSAT*
</t>
  </si>
  <si>
    <t xml:space="preserve">MSTHHIFELYAEGILKYTHNDAIQCLSYNPVTQQLASATGSDVGLWSPEQKSVAKHKVASRICSISWTADGAYLALGCFDGVISIRDKGGSEKHRIETGPSPVWSICWNPVVRETNVLCAGCFDGVLKFYMMSGQQKSKDRELAFDPLCVSYFSSGEYITVSGTDKTVHLYTRDGTYLTKIADRDSWVWAVRPRPKHNFVAVGTEGGGIAMFQLIFSTVHGLYQDRYAYRDQMTDVIIQHLITEQKVRIKCKDYVKKIAVYKDKLAVQLQNKVVIYELANADDFDMHYQSATKIQQKLDCNLLVVTSHHVILCQEKKLQLYNFDGVKEREWVLDSVIRYIKVVGGPPRREGLLVGLKSGAILKIFVDNPFPIPLIKHTASVRCLDLSASRNKLAVVDENAKVLVYNLITKELVFEESNANSVAWNSEFEDMFCYSGNGMLSIKTGDFPLHQQKLQGFVVGFKGSKIFCLHYVSMQTIDVPQSASMYRYLERKDFESAYRVACLGVTEADWKQLALEALQALNLEVARKAFIRIRDVRFVELVNRTEAGRKAGTSEQLLLAEIMAFQGRYQEAARLFTQAGAVDRAMEMFSDLRQFDEAKKWAEEFAASGRGDQRSVQELINRQAEWSEEVKNYDAAAEMYIKAKKYDRAIAILAKHQWWDKLIGVVRQLDKTDARCLGMCAGHFRRAPHFAYAKETLLKMDDTKGLITLYVEAEKWDDAFLLLHAHPECRQDVYLPYAKWLSNQDRFDEARLAYQEGGFPSLATRILEQLCANAVVETRYADAAFYYYQLAMEALKSIKNPPSNMAPSDRSALERFTELYDRAEVYYAYEVVHKSVHSPFRTTHPDTLFNASRFLLMRLLPPREVPLGVSVVNVVYVLAKQAVEAGAFKLARFAYNKLQTLVLPAAWQAEVDLASVVIRSKPFSDKEDLLPVCWRCSTTNPLLNTQGDYCINCGAPFIRSFVTFEHLPVVEFELEPGVDDEEAGRLLGEDAGMEAARRERKAERQAKAAEVGGNMLRLDQNEIDRMDDAFAAQMMVPNTTIRVDRAMLRRLKTAEVMVRTWPNPVIPKQYFRVMDQEVPLCCGPCGHFFEQDEFEMAALERGTAPFSRTTVRGEGLAPGEDAEDEGAGGNKLGGPLGSARGPIGGASKARMSVPFQQGRPLV*
</t>
  </si>
  <si>
    <t>C_110001</t>
  </si>
  <si>
    <t xml:space="preserve">MGYLPGPLHCGATAGALTCAHLSCAQSLTGHQSSVESVSFDNDEMVVAAGGSNGSIKVFELQTGKVTKSLSGHKSNVMCLAWHPYDSTIISGSMDTNVKLWNLRDKEAVMTFKGHNAGVTHVRYSPDGNWVASASGDGAVKIWDVRQGRLLQDLCPPTKYEITGVEFSPTEYLMATSSRDKLVRFWDLETFACIDQTTPEATPVRNICFYNDGRTIFSAVQDGCRVWNVDPTQQQDYVDVPWYRVADLAISTIRGTQRLIGCSFNSTMVGLFYIVLKNVRPFCEDPDFMAREPAASVDGNPYAAAGGSRSNLAGAAAAAQLPPESAVRRLSLNDRAADPPRAGSAGNLGDAAAAAAAAAGYGNGRGAGVAAGVGPSVGVGRSQERSSSMGSRPPQAPSSSAVAAGGDRLPPVALYGAPDRDRERDRSSNRYAGAAGASADFGGGPGDSVASDAQLGRAASGHAAGARPGMVSIGVGVGDSLMRGQLQPDDLSRMAGGGGGGLARQRSQPREPTIEVHAPAAPPASRSAGSGPGYRGAGSGPDRGVGVGVGVGVGEDRDMDQRYPWQGPGGAAAGPSGMDRLGGGGGGAGGGGYASVVPSDLEAASALSSRHGMFLSAMKKRANTLMIMRNFVQKGDWRNAIAAARRGDDTAALADLLSAMHDRRDVFTLDLVGEVMTVVETVLSLPSDRQQQTGLEVLALHIRAFGPVIRDLCGPGARGVGIDLSFEERRERAAKAKLVLQNMVPRLNSLARSSETLGVRAGELAAQLAQL*
</t>
  </si>
  <si>
    <t>C_110002</t>
  </si>
  <si>
    <t xml:space="preserve">MLTSHLTAAARPSLSFSGHAPQQLMQGMLLPPHQMAAAAQQQQQQQQQHVLLVQQQAALQGQPSTMSAGMAAGLMPPVMPQAVAAAVVGNSTSGTRTATTCNMPP*
</t>
  </si>
  <si>
    <t>C_110003</t>
  </si>
  <si>
    <t xml:space="preserve">MLQSLGSLVQSGNWLGGAGPQGWAVATEPLLPWAQRDDSFAAAAGGLLGNLGAGGGAAAVAGLSAPVLALSAPVTLRDLHSVCDNMTRGPGEGGVSRFAAGGGEGDGGAGGEGLMSMTAASFDMMGDAAETCTNADTIMRTVSFSRHGGSKGSSSMTTGSSMGSGDRTGERVSAAAYARPPGPAAAHGEAALRSNEQSAHQGPAAAAAAAAAAAAAAAAAAAVSAAAAAAAAKVTAGANATGAKRLAGQSSGVTGASQDGARSLEPRQQSMPPGSERLPSRTPSDTARILQLGPEATKEHSEGNKGESEADKAAGRAEGQSAAPEPRVRGAAGRRRGTGASRRDRRAPTHGAAGAEEEYGDDEAEGQRASGTQQKPQAQQKSETGDGVQSRDPELGAQPEPELERELLPKSAGSPDAAKPAKAKPKRAQAAKAQAKARKGKRQSTKEDSDAGDSSSSTSSRDNSNEPQSAKGSESGSGGGRNHRGGRSGAGAAAKESSGAGTESDAADGATAGAAGGGGSAFRRARAVTFEDMQAVFHLRVVEAARALGFSATELKRRCRALGFSRWPQRKLLSLQRMADSAAADKRLAPDQKQAMLAALERNRVAIMARPDTPLEDGIKVARQVQYKALHNNRTKGGAAAGAADASGAGDEDDADE*
</t>
  </si>
  <si>
    <t>C_110004</t>
  </si>
  <si>
    <t xml:space="preserve">MPTCEHAPAPACLAAFPQVLEKALFAAGCISEANFGSFSKIRWSRASRTDKGVHSLGTVMGLRMLVDDAKYVAGPDGDCEGLALAEAVNTHLPPQIRVFTTNKKFSARHMCEGRVYQYYLPVSMIDLKCDGSEEDAQRLAKFRDALKCYERVTYQPGGSNVQFRPGRGKRGRGDGDDSAPAAADAGTEGDAKQEPQAADAAAGDAAAADKEAGAAAGPEAADTAAADQQAAKGTEPEAKRQKQDPEAXXXXXXXXXXXXXXXXXXXXXXXXXXXXXXXXXXXXXXXXXXXXXXXXXXXXXXXXXXXXXXXXXXXXXXXXXXXXXXXXXXXXXXXXXXXXXXXQRAVGFGRDDEDEEEEEDEEGGAGELDDDDDMAAAAAAAAAQEGKAGEPNSGNAADGDGVVGRYGPYGRVLLLRWQTEVDPRDRITQTFYRRIYSFTAADPKPMVEGGEPCLLLEVSGQSFMLHHIRHMIGAAVAATLGLISKEVLLGSLTPPARVTLPRAPPHTLLLSDCSFGRFPAQQGPGDNDLRNITGERLSLREGGQQRKEAFRNEVLLPALQQLVALPEWQQWKASMYQVFPFPEAAVEEFVAGYRPFAERQEQKRKEKEEHWQKRLEAGEVEEGDRDDEEDDEEEGGEGGQGRRRHAAAMHHATVS*
</t>
  </si>
  <si>
    <t>C_110005</t>
  </si>
  <si>
    <t xml:space="preserve">MEELEKLQKELSGIGAEIVQVFFKAESAKDAEDKRYYREKELTLRKKEVLLLEKLQARASATGLGVGSATGAAGALPTAAGSAGVAASQGAGTEVEAGPGACRHGPSGGAGAGAAAHPQPQPQPAASADAVLALMEVFSDGSKSFVATLVIISPDGVAATARHTVVWEDGRIHPRRLWVADGVELRHLASFPKLDMSLLRLRRRPDRGSGSSNSSNSNSNSSSSGGSGSSGGSGSSDDGAAVPTGDSWPFLEIAPKSYFKP
</t>
  </si>
  <si>
    <t>C_110006</t>
  </si>
  <si>
    <t xml:space="preserve">MSELGRRARELLKELKSYGTGTLSPYNEELVRLIFSEIDEHNSQTEAIVSELRRKQAEAEAGAAGATPQQEVDELTATTMCLHYECIKRNKRLLLIYMNERMQRLKEMRWTLRALPEAQKARCCQSEIQFYNEYSRALQTYMSKSEGVGMDLTLDTRPPKDTFVNVRGLKDSGEVILSYGRATVLVGTTISLPAEEAEPLLRDGTVEMVDWDDGFGRNCS*
</t>
  </si>
  <si>
    <t>C_110007</t>
  </si>
  <si>
    <t xml:space="preserve">MCAPLALVQGPNRPGSSGSSSSGGSSSSGVNEAALVEVLLKLDWPPRQAHILDSLFRGAAPPPSLAPGGKGGAAGSSSSGGGSRSGGGGGSDTCTDIGLAELADPWGFQDGSSTGTGRGGGSGAAAAAAAAVSPATGGERPSCPLTPQQLAAVVRLNATGLPSDDVLLAALQRPPQVGGSSSGSNSSSDGSSSTDGMAVVSGGVLSLRCCAPVPAGGELCITYAGALGLGPLPLRRALLERNHRFRCSCARCRAEERLPRELSQLWTDIVMLASQSLQPNILSAAAAIQQQQQQQVQLQQQKPSPKRGKKKSGAAGSSAGGGGLQQALAVLLDVRAQAAKCMGLFEETLGQLAPSPQEALWLQACMYPLFETRARCAQLLAEAAALAAAQAAAAGGRAALPDDVDPARLGEEYLEALSGCLRLQGVANAGSDMHVQLAARRQPPAWAGRSRRAMAAARRHQHQHHQQQQQQQQQQQQQQQQQVQK*
</t>
  </si>
  <si>
    <t>C_110008</t>
  </si>
  <si>
    <t xml:space="preserve">DGHAVWLGVSFGWGRGRGQGVDAAWGSRLWPGVSVGWGRGRGQGVDVAWGSRLWPGVSVGWGRGRGQGVDVAW
</t>
  </si>
  <si>
    <t>C_110009</t>
  </si>
  <si>
    <t xml:space="preserve">MEPQEGSPTQQGDSGKTSMPPPSMPPPKFKPPPPKFPASEMPPPGARSTGDGAAGAGPPASGSGSGAAAAAAAAAARAAAAAAAGAIPGQRDRVIAQVTSAMVIGTRKRQLQRRLARPVAVVVAVVVVVDRAVRRXXXXXXXXXXXXXXXXXXVYVPLAVGHTLRFGTSSRIHVLGGPADLMPPEGLSREQRRQLAALEASRREKEKQQEAAKRSMAAALTGGVSWGMDDGGGGLEDIDLNDTDSIDWRALVAAGHKLNERQQKLADKIRWGPRGAEGGGAGGLVCWGRSAEAGGLGLEXXXXXXXXXXXXXXXXXXXXXXXXXXXXXXXXXXXXXXXXXXXXXXXXXXXXXXXXXXXXXXXXXXXXXXXXXXXXXXXXXXXXXXXXXXXXXXXXXXXXXXXXXXXXXXXXXXXXXXXXXXXXXXXXXXXXXXXXXXXXXXXXXXXXXXXXXXXXXXXXXXXXXXXXXXXXXXXXXXXXXXXXXXXXXXXXXXXXXXXXXXXXXXXXXXXXXXXXXXXXXXXXXXXXXXXXXXXXXXXXXXLTRPPPRQAMDKLSEEIEDLDETMRESIRDALLNKKREEAAAAAGGGADKKRKSRPDSDDDGAGSDSDDEFFDRTAAGAGAKAAAAKRRQGAAGAGAAGGPQVAAVESAEGLYGKKELLLEEQKRLQAAIAEESARVAAAAAAAKEAAAAATAATTAAAAVAVASGSGPAAAAPSAEEGAQPAANGAEGPGGAAGAAASGASAGEAAVAAAAAGPGGAAGGDDSLDAFMANMDVQIEKDKLASLKRQLAEAELQLARVTRLLKIADPDGWLAPGSAAAERAKTAAVAAAEKDRRLKAAAATAAAAAAKRRKEEEAAKQAFEVEVEEDDEDGPAVVQDAALAAAGRVPPPEAAAPAAAAAAGPGPDKAAPGAPGGSSQSGGGGGGSSGSIAGQVGLIIRRPQGAPSARPTAAKAAPGSAAAAAAPVSAAARAAAAALMAEMNATPSGPAVATGGRGLATDEGLEHDDRHPAAGGGGRGKRSRAGGDAEASVAADLELLAAARRRREELAAQEAAEAAEWLPPQGQRGDGRTSLNDKLGY*
</t>
  </si>
  <si>
    <t>C_110010</t>
  </si>
  <si>
    <t xml:space="preserve">MLTSLAGSKQLAVDAEGISLGRTGKLCLLSIAPAPPPGAPADTPAPVFLLDVSALAATAFKHRPAAGTSSGAAGGGGPVRTLQEVLECGRVTKLLYDVRCDAEALYHQHGVRLGGAVDLQLAEVAYRRYGPAMRRVGYVVGLARALETYLSPELRERWRATRVDKGALRDAYERDPGYWDRRPLTQEQVRYASDDVLYLHHLHAQFKAALQPVILERVARFSDYRIQDSIKPAAANTNEAAQDASRVMAPAGL*
</t>
  </si>
  <si>
    <t>C_110011</t>
  </si>
  <si>
    <t xml:space="preserve">MIPHLEVVDSLVALERMLAALQGVEWLAVDAEGVNLSRDGKLCLLALLPARPRAGSAGGVSGAAAWQCLSGYLVDISVLAAEAFTHSGPQGRSLQEVLECEDVTKLLYDVRCDAEALYHQHGVRLGGAVDLQLAEVAFRRHGPRRLSVRCVMGLRKALDSYLSGVQAAQWAAARDRKETVGAACRADEQFWDRRPLTSDQTEYASGDVVYLYDLCTKLKAGVSGDTWKRVLRYSSDRVEDSCKPLHVSEGGPAQGMHRALAPRGL*
</t>
  </si>
  <si>
    <t>C_110012</t>
  </si>
  <si>
    <t xml:space="preserve">MMKFSKLEEREVGGGKVNIHSITSLASAGKSSYLFNQPTCQITMTVDPASKQSFQISCDKTKGKPASETSSNITLSVIMYVGITEDVQFPYGVDDNNNTLYTDVAKGDMKFNVALNNWIFCTSTNYINLDIDLSVKGNVSVQPSVSGGNLTMDLGGGKATIQFADYALPTFNSSTSKKIAMKVPAITAGNGSAPTSIALQLPNPNGPSFYYDPSVTVTATAGNGGGGAASAARVSFWAAAAAVLLSMLMFF*
</t>
  </si>
  <si>
    <t>C_110013</t>
  </si>
  <si>
    <t xml:space="preserve">MRLYTRPLGALLVASLLVATLAQSGPGGGQGGQGGRGEGEGNQFPRPPAPMGSSPRPDDSGPGPQGGPGGPGQGQGQGQGXXXXXXXXXXXXXXXXXXXXXXXXXPAFHPTQTQIGFLGKSPNVRIYPNYSDPSIYLQLRFGRVAELDAAGRPVPGHVIPSMAQVGAVNFTSANITLNSTNGVMVNMSSVNVTLLPFDRPGFFPDCRPPPANGSDDGGSDGGARPPRSPMPPKPAGSRRLLQTTPAPPPPPPRVDISLLFGLDDDYSVAYGNETVYVPKNGLKWSVSVRDWPWCNLTNTLAVSLDLFLANNATANYTSANGAGGASGLRISLGDAYTASLAFLPYALESPNGTTRMPINLSVNKANATDEDPARTTLMMKLPNPQNYNKTSLFYDPTQTTTSAYLTTNDTSNVDIASTISAAISTIASPPPSPPGGSASGVRVSMWAALGTVLLGALML*
</t>
  </si>
  <si>
    <t>C_110014</t>
  </si>
  <si>
    <t xml:space="preserve">MAGSAEALQALLDHAARHTRPARAADGTPSKAPGSPWALVTAAGPGPSCSSPLHLAAERNEALLRIILDHSSLCTGGASFFGFTLASRPHPDLLQLRDGRGWTPLVYAARAHTPCLRLMLQYLAEAEEAENGGSGCGRNSSSSSSNSSGAFVAGRSVNVPDADGLTPLHHAALLGKSDNCRLLLKAGCNQAALCGPPERALPLHFAAAGNHVGALETLFRYAVAAQPGGFRVAQQVLLRADGSGMPALHTAVLHGAVDGARRLLQLVFPFDTRGPAGRTALHLAALRGSTVMVSMLLRHSTPAQRELRDDEGLTAAHVAAAAGQLDSLRTLVAEGAVAVDVRASAGPAVAGMYEGSTPLHCAVRRGLVAAVEVLVRELGADPHARDARGRAPYDLAVALAAASASRRGSAHMSNHHSRGGGGGAGGRGGGADADPGMLALEEVPLELADSEDASHSSNSADHALRTHGTAGATPPVSAETQRKSMLMGTADVALGLGLSSADEIDGGRLPEEKALAVLQAFLRLLHEPLLLRGGGDSASSLQNGGVSSVRMSSSALSVSAKELTSPQPSSVAAPPPVAAAAGVSGALETVGAVAAPAVAAGGGIDVGHRSAQAEAEAAAEAAAIAVALAGEGVMMMAPVPVEWGTRAGDSRRDTAAAVQQPGAAVVMAAAEAAAEAAMMVDGNKGYFATALGSRGHGGSAGSSTGSGSRGSGIATAGCQSAASAASAASQGRNSHTGGGAAPANGSASVSGASDASATRASPFGPAKGKAARPSPFQPKASPFKPKASPFTPKQGTPPARRTSRDTSTHSKEPSGHGSRASSPLADGTLAAAVAAPAVAGGTAEMKALTAAAGSAGGASHLIHLPGVAAEPPQQPPLGQAAPVGYSALNRAILTKRHALVDALLATLPSTGLSFGGAATPEVVVLAPPVPSRRPTAGAYGAMPHSAPLGGASGGVLPALAGSRVTTGGLTAAGGREPDLVHGMPSGASVSHMHGSHGPVAHVSFLHQRTLDSSKSQSTASLAPAATAGASGSGVGSGAVADGAGTQQGRVSHSSLGHVPSGGAGLHRHHTPSPLSLPPGAHASQVPGAAQPHLNASQHGVHHPHHAHHTHHTVLYDSSRYPLSPSTVSNAGSGGASAAPHGHAHAHGHLPGSGALTSRQTSSPFATIAGQPSGLSSSIPTGMLTSYPAAALAPPPPLLPLCVPGPSGPVLSCHLPPPSCHSALVPGLLEWDEGHDSFRALPASQAGLRLWLHWPGEPDPATGWLLAELEVMDAGAPNGHVWLGLGPAPESLRRLRSGLSSAGGSLATADPSLTSVAPPASVLSPAASAATALAPTLLRAGTANASVSKVLPQVPLPANAAASAAAACPSTVAAAAAAPPCPVMDNPLTHVVCVRDGLAFRGGVQTASMLGVGGAAGAARMEARSGDTVSLFWNRSGRAAVFCLNGRYCGRIAGLPPAEELVPILGLKCGGFTFRWRVGGSCSAGIARGLPADSLEGDTAGGSPVSPGAAAAAAGGAAAADGAGQNITDVDSMLVREQMMHEDPEAPWQCKAPSMTSLHFAAWSGNRRVLPQLLRAKGFHPDEPDADGWTALHFAALAGQVSIVSQLLLFGAKPDACSKYGYTPVWLAAKYGRSSDHVEIVRRLAEAGAGLTGRDGRGRTLLMLAAEAGNLGMVQLLLDRGLDPCATDCLDREAQQYAGQHGAIFRLLRGAVAGRRGASAGARKAAKKRLAAAAAQTAGPDVGTAPLLPLMAVAHPVLQADDDADGDHADLETEEEDESHGGAGHGHGRRADRRHLSQLAARWRVGAGELVRGRLIEQGAFGRVFEGTWCGTRVAIKQVIPVDRRSAGGAIGGAAAAGGGAAGVDDTAVAPGHAAALAGLGQEVAILAALPAHERVARMLGSVELPGEGLCLVMAYYPHTLQGVMQSERLRRSWLTPARRAAIARQLAEGLAFLHGLPGLRVIHRDLKPNNVLLEAPPSLDVKICDFGLARLLAGADVQSSSAAGHAFWMAPELLRGLPYDEKVDVYSYGVILYQLAFWVDDQLYGGLNKAQVDFQVVHGLLRLQDRITASVAAAAAGAAATAAAAGAAATAAAAGGGPATPGGTAGGAGTGGGVATGAAAGVAGGTPGALMGAGTGAAGGAGAAPGGAAVVPVPVVGMDPALVALVQECVDENPKARPTMDEVVRRLAVVREMPQPQAVAMAARRQQQQAAAGGGGNDTPQPAQAEGGALVGSPMRPAGLLGGA*
</t>
  </si>
  <si>
    <t>C_110015</t>
  </si>
  <si>
    <t xml:space="preserve">MSSEDDGEVQFDDRKSPRKIGFLGKSPNVRIYPNYSEPSIYLQLRFGRVAELDAAGRPVPGHVIPSMAQVGAVNFTSANMTVTDAAGKIVNLSYVNVTLTPFDRPAPAVCPRRRLSPSRWLPPPERLFSLERVPAIRILFGLDEELTIMYGTAAVVVPKNGLKWSVSVRDWPWCNLTNTLAVSLDLFLASNATANYTSGTGSNGESTLALPLADAYNASLAFLPYALESQDGGIKMPISLTIEQGNATNGSASHTTVHMQLPNPQNYNQTSIYYDPTSTTTSAYLATTDTSNIDVSSLVATTQSATDTSATSSSSSTSSGLSDGAKIGIIAGCAVGGAFLIAGAVVAAVVAKRRREGFNKVVALGPESA*
</t>
  </si>
  <si>
    <t>C_110016</t>
  </si>
  <si>
    <t xml:space="preserve">MGIPGFNTWFSETYPKAYVPMDHLYIDLNSVLHTVMRRARNHNHFHKLLHKRMHAILDATSPTKSVMIAVDGPAPLAKLLTQRERRKKTGRTVDEGETLTGVAITPGTTFMLDLTHSLAYFCCTKMSSKRFRHLVFELSDGTVMGEGEVKVLGRLARHWAPEDPNDTHVILGDDADLILMALTSYKENLYVANSGLHEGRLDAATPVFAVDLLHAQWAAAFLAPQIEAGQPSASALLHAKLXXXXXXXXXXXXXXXXXVGSRPPGRVGLWRTYQTAVKGGGGGAGKGRAAKHAADAASANAGGSSSGSSSYSCSLGCSGGGCSVTSIDPDTGLPQLDAAALSRLLMMVGVGTDAGASGGGDGDEWLGAKAPADPRLYLRGCVWLLQMYLTGQCPDYRFYYDGNAPTAAALRGTLDAAVAAGVTHIRLDTFGAPDPRAAQPLLPVACALALLPANCAHLAAPCVRHLMASPAPSDDEGEREEGAGAAGAAAATGSGSGGGGSGPGFDEEVYESLYGECRTCRQLSTELSAASRSIQSLRAEEVRLTNLLRSVQRGTVPLGETATEAGLQQKLASASAGAEEAKRAINALERQRRDHIAASHPYRRFPVEKLEAAAEAVVATADVTMHERACTSFGRPLVLRAFNSKPDAAAFIRAAGFSATSSAASQPPHQPHQQHQQRRDASSWAGPRQHSPHQAQDEYGAIYTPPPPPFAVEHASFFPAIVRQQVLYDEHGCGQQLRLEVLPPGPSDADVHPAGSAAAAEAAGAAAMAAAAAXXXXXXXXXXXXXXXXXXXXXXXXXXXXXXXXXXXXXXXXXXXXXXXXXXXXXXXXXXXXXXXXXXXXXXXXXXXXXXXXXXXXXXXXXXXXXXXXXXXXXXXVARAGPRKGSADATDGWEVAKRRGRKPKAVDGLGAGGSKPAAEAPAAHVDGGAAGTPAAAGEEEAAQRKRGRPRGSKNKSASPAASPAASAAAPGTAAGAAAAAPRPMAQPAPSEAVAPLLPTAPPPMPSSRLLSTALQGTGRAPPPAAAAPPPATSQAPAAAAYGAYGAHVSYNPLQPQPQYQQPYQQYGGGAGYYGSQVAAQPQYGNGAYGTYDQQRPGPYRPLGMAGGAAAGMYGQQQPYQQPYQQPYQQPPQALPVPVLVRPPPYRPLSPTSSAAAAANAAAAVAAGPARGRAAPGGPRWS*
</t>
  </si>
  <si>
    <t>C_110017</t>
  </si>
  <si>
    <t xml:space="preserve">MKPPQRPPVAAHSLAVLTAVLLLAAVALLLPAAAGAAADLMPPPPSPPPPPQHQSPAAVAEVQGAAAVAARAQGANSTAMQLGELDFRKKKAKKPAAAAVSRSSWRTLPFMSTAVPALLAVLPPYDQYLAIENSKTTTTSLLDLEQETVGGHHGYKNGIADGRDKIQLFGLDPDPAFSLAHPLRWNRWYPAVTTLEDGRVLVVGGSYKADAGSLPPFSEIVDPKALDQESETLPTPQNFVDNAGMQWFAFMHTLPRGHVLWWGDRGGSISDVASQAVLADLPELPEEVTHRTAYPYTASVLVLPYRPEEDYRATLMIFGGAEGGAGTDTPAVSTSLRLELRECDSAASGYCAVPWEVEEMGVPRVMGDSVLLPNGKVLLLNGAQWGRAAYSSSGQKAGGQASHPANQPLIYEPWRPAGERYFHVAFNPIPRMYHSTACLHRT*
</t>
  </si>
  <si>
    <t>C_110018</t>
  </si>
  <si>
    <t xml:space="preserve">MTPNPKGLLEKRLQMFTPAEIAPGVARPVITLAPASIARDQTFTVEFTYDPPAAAEVAQGGGTGGSGSSPPAPAVTAASLVTPDSSGTRSLTLAAPPSSHPGLSPPGYHLLFLVTSDGGYSQGVWLTVTP*
</t>
  </si>
  <si>
    <t>C_110019</t>
  </si>
  <si>
    <t xml:space="preserve">MLAQFDPELPLALSDNLWHDSRHPRLEAFRCLPCGFDTSKLPAAQLRTNNSYVPRAACPHCTREQACPPGRPDCAITGAHGGAGMIFSVGLLRQAALSYDNALACMXXXXXXXXXXXXXXXXXXGGGAACLWRAGYGFTDPGHSLLHEEPYRHVLFDNMDGRWFLKDPIGQLVVGNCDEQCQKGLKHAVSYHVRGKSYPSFPKAAAFMYGVVEAHGAALDFIDLSADTAGRAGRHVGHRVLPARHAADPHTQQIQAELAGAGVSGPAARKVEDAGEDKGAEKKGKAGEEEKRLRKKQQRHH*
</t>
  </si>
  <si>
    <t>C_110020</t>
  </si>
  <si>
    <t xml:space="preserve">MSWRKVRAPLFDDGQFGRRAVDFWDKLDTKQRIYTVVAGGALVLSLPQIVGVLLIPLERLLIALVGAAGLVLVGLYLFLFPKKGES*
</t>
  </si>
  <si>
    <t>C_110021</t>
  </si>
  <si>
    <t xml:space="preserve">MVRGQLVGMEVMLRRGQAALLVRAGRLLRHSRSMSKIRRFRSGTSPCVPRVGPFDRNCEKLKGVMAGFPGVAVRPHAKAHKCAEVARRQLQLLGAKGVCCQKVIEAEAMAEGGVSDLLLSNEVRCGVNSADEVVQLARAAAGLDNVRFAGIQVGARPTTAGYNMFVIPATARSEWGRVEAASGVFTEVQPGSFAFSDADYARNLQEDGGVGEWEQSLWVLTQVMSVTPARGLAVVDAGTKAAAYGTMMEYGSGGDEHGKLMWPQGAYQLPMSLPEVGSLLLLQPGHCDPTVNLYDWLVAARRQQGGQQQGGVDGWRVEAVWPIRGRGPGQ*
</t>
  </si>
  <si>
    <t>C_110022</t>
  </si>
  <si>
    <t xml:space="preserve">MCPNPVSWNPAHYDYPTVQIGPGVTLTLAQLVFETPPSDNMFRAPGLPFLRPSSAGPDTGARLLLRDSVVCTGLCRSVLSMSCISTFTAIGCFLAAMNNYTAPADVLTSASEGGGGGGSVYGATPADGGSGGGSGDSGLGGVLVLLAVVGGVLWVRRRRRDAAYRAAAQRQHGTSKGDVVAAADGPDAGHQPPSYPGQGNSDGTAVVRSTTTASSKTASSGGKGSMSTAVCGGGAVAAAARPLSEVVVLDGSGVAGAGGKAPQQGDGGKDGWRSGVTAKTPTRNRGSTGLLTSEVGCTRTRSGSSAAGLVVGADAGGASGSKSHVATAAAATATAAGFGSLSQPHPAQAQAQVAHPVAKPQAPLDYDSVVALHSPINIDMALDVLVVERDTVAVASAAAAEGGSGDGAASPRVAAAAGAAGVGADAGSNVLTLLPTLRGRGAFGRVVEGVYQGQRVAVKLLTPAGLSQELSDDLRASFRQEVAVLGRCQHDNVVRLLAASINPKQLCLVMELCECSLEKLIYSGTLMPLPKVLHIAAQVAAGLVYLHPTIMHRDLGGGGGMSCVLYYVPTRLPAV*
</t>
  </si>
  <si>
    <t>C_110023</t>
  </si>
  <si>
    <t xml:space="preserve">MSCFVYDGVLGALRCIAGLARMRSVTMPTLNPEAGTPAYMAPECYDVNNDVITSKADVFSLGALLWTCLSGREPWAGQNMVQVAVAITVHRQRLPLSALPEERCPPKLRRLIEACWEHDPLRRPAAAEVHKELLVVLEQVTSGSANGPGKPIPCVTGALVNCDHNTAGDTSLPPPRVLANLRDEQEQPQEPQQQQSP*
</t>
  </si>
  <si>
    <t>C_110024</t>
  </si>
  <si>
    <t xml:space="preserve">MAMIALKPASSSVARRLQTSQVAVAPRVARRSLQVRALLGPDGKPGTTSGKKFISREQEPEQYWSSKGEAEGGNPMKASASTASRSQPQDDKATRDPLAIIGVLAIFFPFIFLGIAVAAGYIDLSVYRSRGPDRPSRDRAAIAAASAASARRVGEPGAACGAVCTYASGCGERLRPAPPEAVVPAAGLAGGALGRNAAQGVIDGGRGRGVGVEVADELLQVVRMAGAEQQ
</t>
  </si>
  <si>
    <t>C_110025</t>
  </si>
  <si>
    <t xml:space="preserve">MLLLGLVLALAGHVAAAPSSAMMGTGHTVGFGELKEEWRGEVVHLSWSPRAFLLKNFLSDEECDYIVEKARPKMVKSSVVDNESGKSVDSEIRTSTGTWFAKGEDSVISKIEKRVAQVTMIPLENHEGLQVLHYHDGQKYEPHYDYFHDPVNAGPEHGGQRVVTMLMYLTTVEEGGETVLPNAEQKVTGDGWSECAKRGLAVKPIKGDALMFYSLKPDGSNDPASLHGSCPTLKGDKWSATKWIHVAPIGGKKKLNLGTPECHDEDERCQEWAFFGECEKNPGFMDAQCKRSCKKCT*
</t>
  </si>
  <si>
    <t>C_110026</t>
  </si>
  <si>
    <t xml:space="preserve">MRTWDFVRVDRLPCSGGVGGAAASAAAAPATESTGATAAGPRFALKRFKSVRTYIDQANSGYLQLLAVLHHIIYPGEQHADLQDRIVRSSAALESRAKSWVNKAQELQRPAEMLNMLKARVEAAKAEAEAAEARAEAAKAEAAKAEAEAAKAEAEAAKARAEAANARAAKAEAELAAMKAQGGRAGARTSIEN*
</t>
  </si>
  <si>
    <t xml:space="preserve">MADLDDEDYGDEGYEGSRGGTAESMGGGEGLGTSYGNEDVRAGYDTPPSGTPDGGRRGGGSRPATVDSDDDMPMPGRLEALASARSNSAGSSSRHSRPGSAVINLRGSRPNSAAIAQEIEGFEDDFMERVEEEPEEEMLAEAEEEEDLGPSIEELIERAQMEQTRLLEANDALQRRARMALDFRNKGRPPVNRDLSRLDGAATRYRAALRQWIEILEERDSVEAHYQTTIFDMKHTLEERIKRADDISKAYKHFRLEVAKSAEHSKTARPISEKLLAQLEADDAAKEEEVQRVRLKNIHLTNQLRRIEQTLRQKEELAEGLHLIDFEQLKIENQSLNEKIEERNEELLKLKKKTTTTVQILTHVREKLQFIEKENAALDSALNQLEAELADKRDRLGRAKAERDTLRAKGRKIKESGSNITSPQLLDDIEVQKEKREVLMGSIEEAQQHYAELSESIQRTNNRIMNATEELQQVQGTAALLAHVSISQRA*
</t>
  </si>
  <si>
    <t>C_110028</t>
  </si>
  <si>
    <t xml:space="preserve">MRASCRRRRSSTAASTSCCDSRAELQYCACTRSATRMLSSALSDTPSSAAAAHASPPTAAAAAAPPPPPTSALIPSGADSSCGASPSSTRRQASAAAAAACAAAAEPSAAAVAAASAAAPSATQRTAAASTSGATTSAPAGCACTGGADAHARAHAARAHASGCRRHDAHARRPRRYGSGAGGGSCRCRCCRRRLLDAVYSWHSAQARAPRRAEALWWGRRRRHKAGLAGALPLGS*
</t>
  </si>
  <si>
    <t>C_110029</t>
  </si>
  <si>
    <t xml:space="preserve">MTLKVSAPDGVKVYHITSGKTMPQWVAESKKKSLKKNDEYRRRLELIQDFGFKSAAQRVKVTPDQNYIFATGYHPFSLRCFDLSNLSMKFERNLDAEVVDFQILSDDFSKLAFLCSDRSIMFHARFGSYYRTRVPKFGRDLAYFAPAAELLVAGSANEVYRLNLAEGRFMSPLPTAAPANNACGVCPAHGLFATAGEDGQLECFDLRQRTSVGLLEAAAAAGAPGQELTALRFDDSGLHVAVGTSNGLVALYDLRSQRPLVVKDHMYGSKIVDIKFHSYGADASAGNRRVISSDKHIIKVWDINTGDNYTSIEPEEGDINDVAVWPDSALV*
</t>
  </si>
  <si>
    <t>C_110030</t>
  </si>
  <si>
    <t xml:space="preserve">MAATYSLATSPLTRSTPIPFSTKRVPSGRSSGALPVPGSQARLSGAGAVALDGLEGGRDDWHQRYSLSTSGRRRSVASGSPSNTGSSEAKNVVMASNNVTVGFSVGASSSAFSDASSFSFPARSAPAGPVARPPRTGVSLLSRALSTGEKEQDLLAHLPPVLPSTDAADPLLFFPGIPLELLREAQAEFPIFNNELLVHAYGLAARAHQNQQRKNGESLLSHCVAVAKTVAGLGLDAETVAAALLHECVDMVSRSQLEEFMPPSVVSVLEHVNTISEMSRLYRQHSATGSFSDETFQRLLVGFEDVKAVIVKLSDRLAELRTISVLPADRQAALARETLEVYSVVANRLGVWCLKAELEDLAFSVLHPQEYNWLKEAVRTRQDPVALETAINSIKGALQAQGVAYEDISGRPKNLYGIFMKLQKDGKPLTIESLNSLYDLMALRVVVAHKHECYTALRAVQSVYRVMPSRSKDFIKDIKKPNGYQSLHETVYGEGDVPVEVQIRTHKMHYIAEYGFAAHWKYKEQMDSEDEWLEKETQYKRWLTQYKLRVHDKKVRPQGSPPTDSSLKSLGVAYMDMPEEQQRGLLDPFLQHERFKLQVPAKTEVSVLLQTCDGIETKDFPLGTTANQLWRDLGLGAQPGYALTVNSRLPSGEAALQSGDLVQVLPLSTILSRSPPQSAPLAAVLEDWEEEQAHAAAEAAALAASANNYLEVYSRDGMTTWSMGPNAGAAVPAGM*
</t>
  </si>
  <si>
    <t>C_110031</t>
  </si>
  <si>
    <t xml:space="preserve">MEMALEWAGSSAVQAHAVLALSGLTSLYITIARPTIRLAADGSHTCPPASLWEAGTSPALSSVAMCVFRFVMAVYIFGMGGMQFQRMGAYVFKFYTIWNWWLLGIYFTLAATASALCALAETRSARARAATAKPTVTAAAEVDNSNGSAALDASRSAVGNVAKSAPETPKSLQRATLLSRTCHALFMINSRRLLLTFTSYNQHGLNALYIFTDLFLNRHRLAFHATGPLGLWSMAYAVWAHVWHAKSGKWLYPFLDTSKPWAPMAYFGLYMVHWGAFGLVALLYRAKARLYSSNGKPLAAAAADAARGKGKTD*
</t>
  </si>
  <si>
    <t>C_110032</t>
  </si>
  <si>
    <t xml:space="preserve">MACGQRGARAAKHRLQSRLFSGPLPEYCGKEVFDPAQLGPFQGGLAFYLRNPTTTIFPENLHTFWSHEWSRHGTCSGLDQLSYFTAVYGTSLHTDVRAALQLGKVLPSNDKQYSLEQISAALTAAYGPAFNPIIGLACAPPGSKGDPTVLREVRICLSRTTLKPADCSSIVSHRRRQALSTAESANGTDPDSDIDDEHGFLDLISSVHSLDPPLSGIDGPDPVSGSAAADVMGSGSGSGSGIGVGPLRYGTCGDVPTDLISYPAYADTDAVVALPWDIILRVLAVVLLLGAAAAGGHALLQRWQLLPALFTPRPVTEVHYPLVHEPVTVCVEPLQLAALWDSLPHIAAFVEDLPVGMGIKGGIARKLLKEKYGKPEPPGAFDVDVLLFVQQYSPEARRAVREAVTGCRLGGLVLEPQDVEVLSKEWLPEYFISRDVTQNEVSGPPAGACEIVCEVLILKSAPGTAQLYYTAQARNDVAADLIRPCVHALKTEFHLVWELEKDGTPYTASQQVCRSLVRYLKGHGSDYAFDAATWAHYQRTGLSKSELFKVLRPFHEDDTKMQINTQVSRHGGRFVLGSLDPDGVERWVEGKKAQTAARLITEEMRAARTGFVPSDESVLELGLLTFPQTLIDFIATGPCFDAPAYLRSAAAAAVSSLNAAAPLALTAPPPPPPSAGDTPLMVPSRSPSGVLMITPVAPEAQTPAATAAAAAAAAATAVAAGGGASNRLLGDVVERVDDAAVLMPIPAGKLRWHAMQSAAAAGGGVMYQVFRGAAAGTNAGTGTGTGSGGLSGSSPASGRRGAGLLSAAADGGTAAAGGSGSIEEELKKDVERLRAALLRHGSTGAGSSSSPAATSASSDALTAAADAAAAAAGAGAGAVPAESAAERSLQEMAGNAREQQRRHNAAIKGVIGASLISASKHQQQLPAESGPAHAAPPVDASAASAPFGAAATAAEPAPIATVSGGAAATAAVRSRPVGPSGGALDMYPGAAAGRGGGGAAAAATAGAVGGSSSAFDTVAYWLKYSSLGDLASDAAGGDSLGSFYQASAMAGGGGGLVSGGAGGGGGGGGGGGGPDDEGYVPLVGDHETAQRRRPTLGKLFMFVIGVMSIERALLLAAYGLLLAGLVARLCLPRVEAALFDAFNELDTRLFWDNLVVAMELMARTSGDSLTLRGIVSSTLYRLALLFVAVAAVDVAEAGLLGWQLKKVNQAVRQSMGRMFGFTLSVFGLIPLVSALGLESRIVNDYKAFAADYFRNTFMLNCLMHAQSAATSLLAAALRGSLLACGGAALFDGVTTVGTLFALLQYCSWLQKGLKQASDSWARLMAGLGSVERLVELHDRGTFGATPGGQDGPAGGAADGAADGRSLFRDADGTPGGVRDVAVHVHDGATATAAAGAASGLAGVQSALVGAWRRTFGSSAGAGTAAASDTERLAEPLLGRGSTDLESGGAGAGTTGGVLSDDAEGLHGLLSLLLLRLPPYKGTLAFQLPAAALPSAAAALMGPTPMDRLLQRQPPPRPHDGAAGADAAAPATAATTNTAAATATALASTGISSSSSNGWEWAAFSFRHDGLRPLRSRVGLVSRSMCGVFRTTVEDNVAVAAPEREVGTAEVRAAAAAAGLHEEVMGLKVSQAAEAEVEAMRDGYFTLLGEGSGTCLSPAGLLQLAVARALLRRPALLLLEDYDAFAEALGEERLQGLLRRLRGGGACVVVVAGHGRAAGVGAGAVERGQVRQDAKWDWADVHAHLHGGTLDSVTLEGGAARGGSGPEGGAAASE*
</t>
  </si>
  <si>
    <t>C_110033</t>
  </si>
  <si>
    <t xml:space="preserve">MAHYHGKHSKGMHHLSAHNHDAHGWVEGITSLKADDRAVELLADEPERLPGAMTGQASATAAAAAAAARAATASAGTPAKGEKPTSSDGTGGDAAAAPSPASPGGAGGAAAPGVVSLTRPEDFESALQHALEVMTAEIEAVGEMMLEVGAPMGWGPVGLTAEQLGTCLDRIRTAVEPLQVDATVVCQRTTQLPTATGPVDCVTADVLLRRRPGPKGPQEVRVAIIGNVDSGKSTMVGVLTRSMLDDGRGLARSKVFKHHHEEATGRTSSIGQHTLCLDSKGGILNDSLFRTATCHEYIAKASKVLTLVDLAGHERYFRTTAYGLTGHLPDYACLIVGANMGVVGMCKEHLGVALALKVPVFFVVTKVDIAPEHILKQTVQNLASILKKPGVKKKPFLVRNQEDVLLCARNMNTDSLAPIFLTSAVTGKGLDLVRLFYNLLPQRQRWVDKQRELAEFVIDETFGVPGVGTVVAGTVKRGIITPNTMLLLGPDIGDGSFKAAAIKSIHYKRLPVNTVVAGQTAALALKKTKRSQVRKGMVLVDERLKPAASWEFDADIAILTHSTTIQPRYQAVIHCEIIRQAARVVAMDRERLRSGDRACVRFRFIQRPEYVTSGTRFVFREGRTKGIGIVVGTEHQPADRINTPRGANGEPLDPHRPDELEADRERERALAEVGTGTGAGTSSSTGGVVPGAAGAGGDVAAPLSPASAVAVRG*
</t>
  </si>
  <si>
    <t>C_110034</t>
  </si>
  <si>
    <t xml:space="preserve">MRPGPQPQWQPAPGPQAQWQHAPGPQAQWQPVPGLQAQQPPAPGPQAQQPPVPGPQAQWQPAPGPQAPMQPAPGPEAQWQPAPGPQAQRQPVPGPQAQQPPAPGPQAQRQPAPGPQAQWPPAPGPQAQWQPAPGPQAQWQPVPGLQAQRQRAPGPQPQQPPAPGPEAQWQPAPGPQPQQPPAPGLEAQWQHAPGPQAQRQPAPGPQAQQLPAPGPQAQRQTALGHVAAQQLAHSLRRRIQVADAEKHQLQVNTYRCNT*
</t>
  </si>
  <si>
    <t>C_110035</t>
  </si>
  <si>
    <t xml:space="preserve">MVEAAAAAAMAAMAAATTAAGDGSQAGAVHSSVVEGGGEGQQPVRVTARVRLVGAPGVGDAGQLSSPTWSSSGGLGGDGHSTYGGDDGGGGGRSAAAAAAGALQDQLQSVVEQVYFVTAKQETVAKVCILRKSAQAGLQAYLMTAAPALLGSGPAAGTAAGELLAAAAAMAAGGTSAGAVGGGGGGGAGLVLPQGLAGGATAGPLALQGAVNRLEELVLALQRQAAGGGTLPSSSASPHPSQPPTRPGSMSAIPGGADAMPGRPAAAGQLSLTGEDSGPAGAGGSTAGILGPEATGALRELIQQVEATRESISRTTSGLDARALRHSDSRASVGRDGGGIHPGMRHTNSSIGLGSSMSYSLAQINNQWSVPPIPARRGAQTSGGGAGPAAAGGIGGGGTGSRGGGEAGTIGSAAVGGSASTPPVGKKTPAASEPSSSGGAPPRPAWGSEAEAGGSPGVAGAPRVRFAISGGGAAGSGGGSGGAAAAGRGSGAAGDPDSKRLGGIAGGSWRQRAQGSSRARQGRRGTDDEHYDRADENDTDGMYEEYDEYGRLVHSGGGRGYASGGGDGDRRCGRGTRRDSGRSGTTGALQDLVNRTGSLLLPGEPPFQWRGGGSGGSGSGLARRRSPQDRDGGTSAHSDAAETAWAEAGYDSTGRPIHVHLHHHNQQQVLRREQHLQQYTQGYAQTAPPGAGPPARLGAGHQSQSYWPLPLQQQLLSARQRESPERYPALAWAPAAPPPWD*
</t>
  </si>
  <si>
    <t>C_110036</t>
  </si>
  <si>
    <t xml:space="preserve">MDYDRFTMLVMPAEYGCYTSLYNSTLNRLSATGDVLSSSPLWPIWSWNEVWDPSLPDQTWNQLIYTGLGVDQYNGTGTQICFQLGSPCTSISDLCWNGRCLYAYTNEPGDDAGTACCPSRTVNPLNNQTWTQSRRRAASYDAGARGGSRDSNNAGSGMTPQQKWWASSAGVDYAERYRREVMSLPGAGEGSIEDNVGSFSGGRGSAADLNDSTTRVGTKKLIGDATKRRQLHGLAGSAAGSERQEARASGSRLRRGIW*
</t>
  </si>
  <si>
    <t>C_110037</t>
  </si>
  <si>
    <t xml:space="preserve">MKTHCHSHTHQSCVESPRLSLTELPSGAHILDLQRISTSNRWQHQLLWLKLVTDSLEETPFRSSLSGCALGKAAWQYGTSLSRTAMGCCPEGLIDWDGVYQTVQPHATFAAGVLFGVAWWVWADALLYSIAVGGASFSPVTLVPGLVATAAVVLMNFVSREEVMADYLDEAATMRAKLLLMVSYLVSLGAIGAAVGLLVHDHTKGGKDLWVGASGVLQSCLVVASGLSCWFFHSASDSPGMGYGYI*
</t>
  </si>
  <si>
    <t>C_110038</t>
  </si>
  <si>
    <t xml:space="preserve">MSYGAHIVLLALLSVGWRGHSQARTLSVFNPTQFVAALRDETILQMLVEAPLLALTEDVFQGVSTPIRLNRTVSVVGSPALPEPPLILLFAYQKIMLEPGSTFALVNVAIQYFVTDSPARAPNFYMFAPSKAPTLGPNSTRILMQGSMLILDVAFAGGDVSATDSTVVPNNVTIHFINSTLVCQQLLSEECITSLGPYGCLVYTYRQLRGSPPVPISAQMAAILAQQQQQQPSVPPGFQTPSPGPAGLLDNGSSDAGGGSTAVLVGAIVGGVLGAAALVDP*
</t>
  </si>
  <si>
    <t>C_110039</t>
  </si>
  <si>
    <t xml:space="preserve">MSKGVCAYLLVLTLALSGYWLERANARTLSRGVFSPSQFIALLLDNTVDQTADGTLVPNNVSVRILSSILVCRQNVSEECIASLGPYGCLVFSYRQLRDLPPVPISAQMAAILAQQQQQQQPSVPPGFHTPSPGPAGLLDNGSSDAGGGSTAVLVGAIVAGVLGAAALVGAAGAILWYVRRRSSGAAQSSLQLDASTGQPKCAVGLDSSSGRAGLLDNGSSDAGGGSTAVLVGAIVGGVLGAAALVGVTRGSAETTCLGHEASGLQAHPSDFSGRQLNDLVVRAAPYREGLLTTNVTLVPSSSSAARAAGEACEEQNVQVEVVELLPIKLGKGSFGRVQEGRYRGQRVAVKQALDLHDGLSVPTGKLVASFLQEVEVMGRCDHPNICKLLAACLAPPKLCLVMELMDTSLESLIKGQTPGQLLPLPKLLHIAIQVAQGLEYLHPTVLHRDLKPANVLISNPESGTPIVKLTDFGLSKITEMTLQTANAEAGTPAYMAPGETATVARSKGMCCIQVTAQFAGHAHTRWFDQDAGGDMYECFDVTNDKLTHKVAAEAVKELLLLREQLLTDGAAPSSTEIS*
</t>
  </si>
  <si>
    <t>C_110040</t>
  </si>
  <si>
    <t xml:space="preserve">MAAAAQRARNQRLPPEVNRALFVRNLPFNISSDEMYDIFGKYGPIRQIRIGTTKEARGTAYVVYEDIYDAKTACDHLSGFNVANRYLIVLYFNPVRHNKKVSTKEQEEQLQKMQNKYGVDGQQHSKGGK*
</t>
  </si>
  <si>
    <t>C_110041</t>
  </si>
  <si>
    <t xml:space="preserve">MVGGVPCSRVSGKVFSKFWIDLNHGVLTVGHGEPGQGVCHQWRDAQEIPGIQHIGLSCWDRHVSYRSIALHAPLDFSRLQREAAAQLSATSCPVPSLFDATCTAIMAAATPANICSALAVAELLLPTTQKLYRFCLDFIARHFETVVALQGDGQLDPCCDPAALAQAQQLEQAAAAAGAAGGAAGEAGAFGAPPGADEGGLLSVSAAAMCDLVCQNTFSVDEQAREDAARVLSLIRFPLLPIEQLHGCLADPLLVQLPAVLALVHEALDVHRRETGAVLAPPQHHLQQAPQQLLLLGEAAAGPAAAAMQGAPGAAATERRLVKPLAPSGHSGSVATEGGGPGTPGPAGTPHPLQSPVKTSAAGGATGGSGAADGAAAAWSVRYQRRCLPFALELEYVCDGDSSGVLHFLGTQYGAQGWVNPMLAKRVDVRASSPTGRTTDPRVLAGRQFVRTNFAGPRYVNGVASSWWQVDLGEQHQLAITYYTLRHDGSQDFARSWVLQGSHDLSNWVDLKRHANDTTVKVPGQYASWPVIGPAAATPYRAFRLLLTAPNASPNPASRYNFCLSNVEFYGFMYKGSGAGGGWAASAAAAAVVAAAVGQSAGASSSSVSAAPQPAAAAAVSGCTASVGSCSTGAESNGGGGGGASGSSSNSTPVGSAANSAGTGAALSTELQDASLDGHTK*
</t>
  </si>
  <si>
    <t xml:space="preserve">MPYVPPHLRGKQSESAAPEPSSSSRAPEGGSSGFPRTPSHGNRLDSYDRRGDGGYGRQGSGLPRTGSTQSFNRAPIEPVFNTWQPTSRVLSLSDDTIAEIRQRLKVTVEGTEDDKAASPIESFAEMNLHPNIVADIQHHKYETPTPIQAQGLPIALSGRDILGCAETGSGKTASFSIPMIQHCLNQQPLRAGDGPMALVLAPTRELAQQIEREVKAFSRSSGRSVRTSIVVGGVPMHEQRHDLRNGVEVVVATPGRFIDHLQQGNTNLGRISYVVLDEADRMLDMGFEPQIKEVMNNLPPKHQTLLFSATMPKEIEELARAYLNKPVTVKIGAVSTPTANVSQRLEHAPEPQKLDILVALISAEVAAEAAGGPPMPLTIVFVERKTRCDEVAAALREDGINANALHGGLNQNEREAALRDFAKGDIKVLVATDVASRGLDIKGIGHVINMDLPKTFEDYVHRIGRTGRAGTKGRATSLWNDRDSYLVAQIKQALSELEKGNGFAFATGKEARKEERQLAREFKSQLKMSSQGMVQTAGGSAVKVDDKYAHMATAAPATAGTGVADAAWDD*
</t>
  </si>
  <si>
    <t>C_110043</t>
  </si>
  <si>
    <t xml:space="preserve">MNVKPPSHHDHHIGVMSIERALLLAAYGLLLAGLVARLCLPRVEAALFDAFNELDTRLFWDNLVLAMGVWAWAWAWERAG*
</t>
  </si>
  <si>
    <t>C_110044</t>
  </si>
  <si>
    <t xml:space="preserve">MTDTSWIANGGHIIGTDDAYVEGADYVIATHEQQALVQQTREAQAAGAAACVFGPQWVLACVDEGQLVEANSDIKNLKLLLQYWVEGMGGRVETEAVGAHVSHVVTWQEGALLPRHLAMLSRFPHIRFVNYRWVMACHDSKALISEEPFLLQLPDAGAGTQSGTHAGTQAGAREDTPGEQQQAPQGQSPQKQSPQEREPKAPDGAQHQTGAPQLQQEPQPQDLPGPQHQEPQAQDLPSPQPRQPQQHGLDVQHDAAGSQHQSQEQPAEEPPPPPPQLLQDANTYEQQGGEQGQEAECAAQQMGPAPELRAPQQLQPQLIGQQELLTGAAAGQQLPVQPMGGCREAGERAAGGAYQLPVVQEEQLAAGAQKAGVPPHEAPAPDMDMDTALPLVSQHQEHQQAPELHPHQGQHDRQQSGTAAGGAKATEAEAEAAACAMWVKPEAADAGPVGVVGAEGNIGHDGSRRAPPQPLLQPCAHLAEPQEQPLPEAEPGAPREEQAQAGLDDAPGLEQPSNHEETWPQAQHSQEQEGQGQQEQQDPQDQQRQEQQRDQQQEEVPPPGFTPPQHHRQQQPKQAAQPALAAIKPEPRGESLGCPGQQPEPRRRRQPKAWRPHGEEAQREAELGAPQLPAPEPQAALEGEEAQQACGQEVELQLAGAQEDEVQPLHQPVEQRLPDAGGEANLVQAPVMVNEASCDAAGHAPAGPDDAHQAVMAAVRVKPEPEDLVVGAGAGAGFHGTASSEEPSQQAVLRAHRRVAAMLPALIGSATESADETTPGGGAAAGPLMLRCMAGFEAGVGVGFGGGAGAEQQCADGGAGCLWARRQQQRRGQPL*
</t>
  </si>
  <si>
    <t>C_110045</t>
  </si>
  <si>
    <t xml:space="preserve">MGAPEEAKAQQPKAKRRRAAAPKLEEGVAAARELEAWPEARPKAVPDLETEAEPEAKPEAAAADVGVEAMEVEVAVAAGAGGKARARSKAGASKKAKADAAAAAAAAVTQTAAADADGCRAGTAAPPPGPTQSANGSDGKGAAAAISSKRAANGWDPRITALLAPSLKRSDKTVCAMAAGAWLLTTDYLTALQRNQQAGAGGGGAGGAGAPAHWRMRCVARGCGAGARAFAGMSLLVPEGLAKPLDTLTLDWMLGAGGGRCVTYKASTAAAAAGAGEAAARAGCLAAVVPPGCKHEAKLVASLQAAGVPVVDCKYVVEWVAHPHKPLAAHFRHGTSPGPALAQMERQRGQVQPPGGGSGAA*
</t>
  </si>
  <si>
    <t>C_110046</t>
  </si>
  <si>
    <t xml:space="preserve">MYHLCAAAHTGNGIGQGETAVQAGPSAYTFTQNPHKATFAPSPATRLNAPSTLDHVKHLQLRQATRTRDDAKTVLSITMASQTFLPATIPYTIYGNREDDIRLGSCAVNFIDFEKMLLGRIGYKPPSALGMVAGLDLGGVEEEIRLDSLQAGFGCYALVDFADPTGRGREGFLNLNPTASGQQKDEVYFVPKTFQVDTRKNVSAISDPSWRLFGQGTSMSVSAIKVAYELSA*
</t>
  </si>
  <si>
    <t>C_110047</t>
  </si>
  <si>
    <t xml:space="preserve">MEHRTGTAASEAARYVSAPDVPTDNAAAASASASAAAATTPPASAATAATAPTAGAASGFGALARVSPGALAAAYADLCAGAWPGPEQLPLVYHPNYNISFFGIEKLHPFDAGKFAKVVKALKRDGVVLGDAQLVTPREATPEMLSDVHTADYLHRIHNHNFTVVQVTELAALAMLPNKLLQWRVVAPMRMHVGGTMLALGLALERGWAVNIGGGMHHASADRGMGWCPFDDIMLGVRRARRAVAAAAEAAEAAEAGAGAGVAQGEGASAPAAGPQSGGEAAAEAAAAEAAAAGDGAGAGGLKVLVIDLDAHQGNGVERDKLALGDGQLYILDMYNAGVFPRDDEAKAGIDIRVELKSGTEDDVYLNRLRAALERAALVLPRPDLVVYNAGTDVLAGDPLGRLGVSHAGVVERDELVWRWCRDVARAPIAMLLSGGYAKDSAAVITASLTNLINKFDLKS*
</t>
  </si>
  <si>
    <t>C_110048</t>
  </si>
  <si>
    <t xml:space="preserve">MPTVLDKGPLASIIFEMRTWLRCMLPYTPYVAPFYPTPDSVINRVLDLTSVRAGDTVYDLGCGDGRVLLAAARRGARAVGYELDVELVRDAVESARKAGLEHLVKVVKADAASADVSDASVIAL*
</t>
  </si>
  <si>
    <t>C_110049</t>
  </si>
  <si>
    <t xml:space="preserve">MAEQSPSHGTPAPSHVPSPETTTSCTPHVRKAASCPPNDSQPRTPSQHAAPHARPAQRSPAHLGMLLRPPGPPPAVPSPVPAPSPAWAAP
</t>
  </si>
  <si>
    <t>C_110050</t>
  </si>
  <si>
    <t xml:space="preserve">MRVYPDLIAMPPAGAPDSHPQRVVQVCSLASLYLVHSKSWETVRPFVEAGGLKQLALVLAHPNPYLASQAMSALMHITDEDLLFPWHDPPATPDGRGPRSGPYALVWRRMYELSSSSPFLAHLLAHYRPGAEPVFPGASGMALRLFAFYVSWMRRHFTQDGKLSLSSGILELLQHWAGDKVVSEDERQLANQLYQDFSRFPSAKATKPSESDAGASGTRPLQPQQQHHLGGLDGGDDEEPEHHVAAEASHINSGPSADNEAEQLKERGNEAYKRGDFSAAIHLYSSALDVLVPTERLLTEGPRRATYHANRAAAYMARAGAQLREGDADTAGHLEGVDHGSEGLGARHLEAAVLDCDMALQLDPTSGTAPKTCLRKARALQRLARAEEAAVAARTGLDKCAGGSEVQRELRALVKELEERVGREGPTNWNDMD*
</t>
  </si>
  <si>
    <t>C_110051</t>
  </si>
  <si>
    <t xml:space="preserve">MASILNRAGSRSLVFETKQSLRSIPGSLLSLRSVALKPFRTTICAAGALLTARRSTSGLGRANGVVCQAGRSTGEWWKKDNPPNMRDINSIQELVDALSDAGDRLVIVEFYAQWCNACRALFPKICKIMAENPDVLFLKVNFDDNRDACRTLSVKVLPYFHFYRGAEGRVAAFSATISKLQLFKDAVETYSAAFCSLEPAPGLAEFPDLIAHPELHPEEAAEAARRARLASTESEEELHPLADTPTVVG*
</t>
  </si>
  <si>
    <t>C_110052</t>
  </si>
  <si>
    <t xml:space="preserve">MTVGLGLSFAWKTWHWNEKRYIAQYYADMARREAREDAARKSALADKYKQLEEELLS*
</t>
  </si>
  <si>
    <t>C_110053</t>
  </si>
  <si>
    <t xml:space="preserve">MSARAASAQQLPYVEPPLSLDPQQPLYELRDGGHQDHHQHLQLARRSGSGSIQQLSLMQPYQHQQPKQLLQQQQQQFTPQHQHQQGYAGGAERPVSMTSLPWPADNVGLAGPGGGLGAGGMQGALSRLPPSQQLQHQQVGPGGFELEAHFSGLSTLDAPGARHGQALPGHLGQSLQQQFQGPAGSALQRLSLPGQRQTASFGSGNNGGGGPAAAARMLQTYQAASGSTGAGGAAGGGGGGTVHEDMRIASSSTRSLFKVCETRAYHDEIDLLLGDLDDQATAVTAAAAAAAASNGGGARWAGGSGSIAGGGGGGVRASSAAGFGGGSLDPAGGMSGLGFEAVPGAYSELDPPLMGGPSKMSRRESDNGMRRYYSSPLPVLDPALAAGRGSNSGAVAGGGGVNGAPTASAGRMGGGGLLDTVQMLAAQQQQQRQMQQQQQQQGSMYGPAAGQGLQTGFDQSCGKPTNAFSQHQHQQSHPSMQLLQQQQQQPQLLMGQGPVPTEAQSAPLYRISQVAPPPGTQQWNPQQAQHHNHQHPHLRHAHHQLSSHSESLTLEPQHGSATVRGQVTQMQHQAYPQQPRQQQMQMQQPPNLHSPLMQAQHQPHQQMQPPLQNNMQLLPQYQQHQQQQQQQQQQASEHAQRLHLPTPGASSVPVAADALDPDLDLADNELLYGLLDEQLDAADELMRDLLADAHQEDDGHHGRGRPPNLAPQAKAQQQQQQQQQQQEQQQQQGQVLHQGQQQQPLQQPLQPLHQRDGTAVPMAMAGGPRPPSNAAAGGGMAGPAPVVLLPMAPGPAPTPVFAPAAGAGAGFISNSATASAANSSGMPPPRSPADPRRHGSTSSLAMGGPSSASMLPQLLPVGALPPPQLHLQQQYGNGVHGGGNGGRAVGSGSLPIYTLGVGPSGGGYVHPQLLGGGAGDGSCTGSGNYSAAAGAGTVFGAIPAAGGPSSSGWLGPGVAALGAAPGAAAASSRPGTGTIAANGSRPPTGSIPSATPSPGLSSMGPHGSGAAEVGPSSGGAGSVSAAGWGPEWSTAACSHEAAGGMAGGGDEDGVDQAAAGGGRNSSSGPARALAALALGPGGGAGGSTDGAGRALAGRAAEDAGAGLSRGGLKASASAASLRDSPKSAGPARSGGVVGKDGKRVYNRTVPTFGDIISHGLFPPGPCRWTVGTIKEEVSVEVRPSGEILYCGNAYPSISAFALVVLRSRNSERIACDGWREVRHNGIKMEVLRKECLRMMLENGEL*
</t>
  </si>
  <si>
    <t>C_110054</t>
  </si>
  <si>
    <t xml:space="preserve">MGGGCGGRLSLPPQAGGGVPRDDGSTDTHYVSDLNLGAYQGDERRMLRSTAERFVTSPPTDKSAYPVYLIEVWLLIAQSLGWRLGAAEVPLLTLTVKQATLLELAPAYDALRVRHMAFLRDAYGGAAPLAEAFTSLRLHNMLVQGMNAKRARAPAAQSRWVVHGDSTTGCEEARRLVAQAEQLPLLGRAGILRGVRSRRRRVSGHTSEPPFPCRRSLLSHVHGLYTPALDSKPVNAINSARFRISI*
</t>
  </si>
  <si>
    <t>C_110055</t>
  </si>
  <si>
    <t xml:space="preserve">PHRVSRYRLQPLYRRHTHHCHTRQITHPQPASPKSTHKHHYTRPPASHGLPHQPTQGCKTRALPIPPRHHAKQHGPQPIAKQSEPQTPAPRQTHTHPLQHRPHPHTHRNQNESPSNQDGTRHHQKQPQSVHVVRAQHTPPPTTEGPKTRPAAAP
</t>
  </si>
  <si>
    <t>C_110056</t>
  </si>
  <si>
    <t xml:space="preserve">MPLLPPQARRPLQSLAQHLARSLRQLGQRLRAGRDARRALVGRVEQPIPAEASGQDAGSCAYGASVQPQQQPQHLGGWGARRRARAAAARATAAAAATGAADVPSAAASAHAASSTQQQSPYHHAASSQLHHFHVPRHFLHPHPQAQETAAASSGRSAGTEVIERNQYGRQAAQVGPAAAGVNPSSSTNAAFPEPQEQQQRRRLLEEARHYVQVTELPPAAHSAAASVISTDTSARISDSDGSSQDLCMAAPVKVLVADVMARPRRRGPLRQLGRAVRFVGSHLGPKGPGENDKTPMERLLNVATCGMFFQAGGRIVRMCRAASARRFGWVFCAVGVVATVYHASWGKHFRPAARKVDYWSIAVSSMLLRGVLVGRLPAVAAAAMAAVIPFKPTLVSTTNFMAVEIRYMLLALSCPALLPAWAAHAGMSLTATACFSLEDTPLLSWFPYTHATFHALSAAAFLTLPGAMNTMLESSPAAAAAAL*
</t>
  </si>
  <si>
    <t>C_110058</t>
  </si>
  <si>
    <t xml:space="preserve">MAANVARARGAPRRNPFRRIQHQKKQKHLQKSYSQYNLSHLDSSAGESSSSKKRKHLGGVYGLLARHIDVPQHLMDKAQEMAEGRPPTFFSRRSLLGLPMLHPYSRVSVAWRAAMLVFDLTFTAFWVPLNIGFCYSNYGNLAAPCTQSDLAGGIVYVSNWLMGFLMGAVLSNGSKRAVCVDGRLVTYAYVAYGKFAMDLLASIPFFVLVGTIASGGGSGETRLLSLLSLLRLVRMLRLVNTVKVVYQDSLSGHYRMSFITRTVSVSAMYLLLLGFQLTTTGAGQAPRQAGEQVVSNFCSVYGMVFNGLVVGVVGRALMQATGDASNLYLSRKKVGLVSSWADTRHLPPSVKKELQVYFADSELARGEFGFEAGVIEGLPTTLRRQVVAYVVRPLVDKVHILSAAEHELRDLIATMFRPLDVPPGHDLCRQGHLADRLWLVEWGTVVALRHKEQEAHPTTGMTCLLGEGVLLRGVMDVAAVRPWTLRTSSACRLWELAWEDLEPLLRVYPRLQSIALQYIKDRLIRALDGIPQRDTAWCELVAVLSRILKQPAQLDQARDNLEALEQSREEDGSLPALLSSWLEAGISTTLELGATGAQKRGLVTMSIMLARQSKDALGAPSTALSGPYPPYANHPLGAPSLALLPRYGGGGGGPGGGGFRRGGTGASGLAAQSIALSSALLQPSRPPPTPSRLAISSRQHHSHNLLGSEATGGDTETGAAARAGARLDSAGSGSRRGGPPSWVLNPMAEGEPLPLGEVEGDAEALVLATATPEGLGLATVTPEALGLAADVAASAAAAEAQRSQAGQGMAMSPAASTSGMEGTVSTAPDSPQRSEPEERLSVIAHTSRAFGVVDAGGVPLVGAAPAAAPQHARPPRVPSVGTIGAPLAAGQQSHLAAGNPGIAAVSVGAAAADADSSHLMDRLRAARERANSLSRRRVHSAELAPGDLLSQADQAAAPSRELNRSTGDGADGADGAGIVVRGGGGDDDDCERGDAPPYYRTGTGISSVSGMAESAAAAAAAADRPDGLVPSASGRSVRLATAPLPGRVSALLARSGTPPRAPSSSGVSGALEAGAAVVAAPPVRASGPPRGASGVALADGSSRGPSSAPRGVWGPAGARLANSNIGRPSLDLAPSARAWAAANANSTASSTATGTAPAGATGVAGTSAPGAVKGPSNSSVAGHVAATAAAAAQFAAFASEAPGPSMGVLPPAMAYASRRGGRGGGSDAAQWSQGPSGFLMSTGGTVGGGGGGTGSGGAESRRASRGTDTWRGHAPGQAAMDLVAPSVTLAPYF*
</t>
  </si>
  <si>
    <t>C_110059</t>
  </si>
  <si>
    <t xml:space="preserve">MTKPRLGQDSAVAQTLHGTCSTFSLSLLAALTSGVAHGQQRKQREWVVALLRVSLSVLYPTCAPGLARTLGLGSGFLAGTAFVRWPGRGLLRGQLQRLVEWGQHTIRGAHGGGGGSGSGWALLWHLLISSGAVHQSLLALALPLSFKTHLAVTLISSVVMNLLCNDAACAALGSSPQLRQHVAVAARQLSVVHGIIAAPGPFGGGILLPAMSAVAPVPGAAEPAATAATLLAAAGLSSGNSSIGVWASEAGVAAAADAAASGAAGARASAGRPAALDLVAWNDWGLPAPLLPSAPAVAAQVAASGAAVTTGLGEEAATEFVWPGCWAVVSFVQASVPRGWRDKHSGLLCRMGAATGIRGGSSRVMLHNKYQLARGPGVRASTVACLNGTRKCKRRVHWRSEDRIRELQQSARVRAAQTPSASEAGPSSSRTGAPTAQGQVESGGDAAVGDEELEGLLPRLVLPPPPDHDLLQYVAKAVLLGLLGLVWWDALLILKAATLQLA*
</t>
  </si>
  <si>
    <t>C_110060</t>
  </si>
  <si>
    <t xml:space="preserve">MSQLASLAPQVQTRAEGLTGITPAGDTLRVREVWADNMEVEFALLRDIVEDYPYIAMDTEFPGVVAKPIGTFKSSREYLYKALKMNVDMLKLIQLGLTLTDAKGTLPRAANGELCVWQFNFKGFKLSDDVYAQDSIELLKQSGIDFALHEARGIDVHRFGELLMTSGIVLNDDVRWITFHSNYDFGYLLKILTCQPLPGTEQEFFELLNIYFPNIFDIKYLMRYCDNLHGGLNKLAEMLDVQRIGPQHQAGSDSLLTSATFIKLANKYFHGIDGASKHMGVLFGLGVDGAPESKGQDNGS*
</t>
  </si>
  <si>
    <t>C_110061</t>
  </si>
  <si>
    <t xml:space="preserve">MQLGYPAAAAGFAASVGAADSQGTDGTAVSAAAAGLLIGAAPGPEAGTGQDVVAGENTGALLQPLLRTPGALEAIAACVAECCLGPVLPQVEQACTYTELVSSSPSLQELSSALTGAVSTSLSYDLHVDVTVRLALLPHKDASHGVLFEEAAATRRGGALAGHQAAHNVASGGGAAAIRVLPHGGAATVPNNQPMRSVSGVPYVSAATQPACVGTGTYGTAGGGTAFAAGTGPTAGGTGSTGGTGGTGGTGSGSWWSVRRRVGNRPQIKASTFPLASTLAAALLATTAQPPTAATPVCAAGLATAFASSAGGGSGAVGAAAAAALSGSLACASLASTAITASTATTTTHANGTGTTTLTNLTSTNGDSAAGATATATASSPRGPHPASALTSPGVAASSTAIATTPTYASAAARRRRSIPGGVATRGFISTTTNASTGASAGGSGLRLAGALISNVASYLQDPEHPTDDAFLIFRSGGRGTSTAASGGFASGGAMGPGPSTLIAVAGWYVSSTVARTPTAAAARHQACMSGPAHASASASNLTTTAATATVAAAAAAAAAAAAARRHRPASPSPLPLAQAQAVSPHQMMASLGMDVTSPASCGYATSGAHHTGAHGDAASPGGANTHGSLLHGGGGDAPPPAVFAGAAGAACSPPAFVVYLTSAIPLSAALLAAARDRAMCLLEVLLPAATRSLLGPVLDEWAYLCMQTGLGGAGGSMAPFAPASGCHYATLPLGALNINSGQHGGLGAQGGGSGLLADDATAVGGGGSSIASGSVTLAYDGLHRPSPTAAAAPSPGSTGASTGSSVTLRVPGIRGNVTINANGAGVLPSSDSHGTSGGGGIRGGAARASGLSDGTRVPLQGQHNGDAAVQSASTCDDGTTAGTGATTRDGSGAVAHAGGNGDAPSSGAAVAVGSVMAAGGGGGGGFLSTVLSDGRDTAKEARQAQLDIMVSAFHSALAKARYEANLMAGAHAEDDIRALRLLKTIGTGGCSVVVLGRLHAMPVAVKVILPATDDEEDALQTTSGGNGSPMGGCVAEAEPYTLQSAMLPQPHSPLVPGLLPRPSTAARRTRLRLMMRGARELAVMGSISHPNIVQVYSYCTRVTVHQSPTGLPQLEVVPEGEPLTSPLCTALIMEYCDMGSLADAIDCGAFARAARNAASALHDAVKARGAQSAATGRADRGQLSPPQQQQLQAQGPAPAGNGSTASGGGSRARFTVGIVSPAIAATAGTPAMRAVYLTLLEVALALRHLHSMNLVHCDVKPANVLLRSSATDPRGFTAKLTDFGFVNFLEADGAYRHMHDAGEQDVPSGGAVSADNAQALGSRATLRFNEPVGTVTHMSPELFIKGSVVDSSIDVYAFGILMWELATGRAPYPEYADTHFADVPYKVVKEGLRPRFPSDTPLHFKLVAQECWSAQPGRRPTAAALVNRLQRLLDLSCGLAQPGPNGV*
</t>
  </si>
  <si>
    <t>C_110062</t>
  </si>
  <si>
    <t xml:space="preserve">MAQLAREVILGSTSELTDNQAFTAQGASGFAANRNSFRRASRASLTDAEAWGSASRAHTTESLVDVEAPLLPPAPPEGVTITPGAPAETPLQTTAQREATAAFARKVRIGINASWVVNILLLIAKTVVFVMSGSYAVLASAVDSLVDLLSQVVLAVAEYQAATYDRRFPIGRTRMAELSVLACAAIMFVSTSLVIRESIGALWDGFHGEIPPLDVGMTLFAVLGSATAGKMALYIYCVALRKNPIMVALSEDHLNDVQSNLAAILGAAVASNLPKYWYVDPIVALIFSVIIIKSWMGICWEQGQKMVGLGAPDELIEEVNTVTQEHHVAMQLDRVTAYHHGSNMVVEVEVLLPADMSVRESHDIALALQHKIEALDTVERAYVHVDYERRSLEEHKVERNLKLGVRDVMKPLPEALERLGSAGGSGLVSPLPSSSAAVAGGNGGPRGSNGGSSAALHPTRSGNADALGPPWTTSAGQSGGILTATSSGSFSGKAAADAAAAAVSDGLGGGVTAAVPAASAPTPEAGTTAGAGAAQADAADSGRDTAPQVAPASTGAAHGGGGGRKKKK*
</t>
  </si>
  <si>
    <t>C_110063</t>
  </si>
  <si>
    <t xml:space="preserve">MPCQLIPCLALLQAGPFNTNSTLLASLLDGAHGSRRGRPPGGGTGGSAVGSAISPATTGTGMLGHTHSVLNVLSQPMANVNSSSGFVATALAAAFGLSPPAGAASEHDKSGGIGPVRRGGGMGSMDAAAGFVTPTSAAVAAAAAAAQVDIRSGGSGNGAVASHVRLQASVVPDVPSYLQNTSRPTADVFNVVRRTGIAGGLASLIAIVAASTPSISAAAMMGPDAAKGAQAASGAGMAGTPRRSIRRNASASNVLYAASASIPASVGPVDASQQATVGAQPRGSKLLGQTASLAGANYTCPAMPFVAACDSSVGGARAPPVSASSPRARLAPAGFPVFSHVNGGAPGVRSSSPGSATIARTRLRTGTGPNHDPRQQQQYTSPFVTGSMLAATAVVPHDPLDCPDAPAATSATAGTPDSALAAACSAAGNNTLIELLDMCGDGSVPGVSLGGLRTQQGSVHSIAHGAASRSITGNGFVSGLGYGGTGGVPGLNSTTLLTDTITDLGGAVTRQTQMATLVTAFTTTLARARKDNEQEGGMHAEDDIRALKIVRAIGQGGCSVVMLGRLHAMPVAVKVILPVGGDEDEQLQSGPGGRGGGNPTLQALWPADDRADGNIKGGGGELLLLPNGEDDAPGYQVRFGGGMGAAAADEQSLSEDDLSKRKRRRTTVRRRSQLAAMMRGARELAVLTTVSHPNIVQVYSYCTRVIVNDTAGGGLPQLEVVPEGEPLTSPLCTALIMEYCDMGSLADAIDCGAFAKAARAAARASGGSSSSRVSDLHQSASGLLPRRMDVAATAGTPAMRAVYLTLLEVALALRHLHSMNLVHCDVKPANVLLRSSATDPRGFTAKLTDFGFVDLIRRQGVDGGGCQVLCADDDEEEHAAGENKTPAKPMGTVTHMSPELLTGAPVDSSDDVYAFGILMWEIFTGKAPYAQYADNDFLEVPAKVVKEGLRPRFPSDTPLHFNTLAQECWSAQPGRRPTAPALVTRLQSLLDASCS*
</t>
  </si>
  <si>
    <t>C_110064</t>
  </si>
  <si>
    <t xml:space="preserve">MKWGPAWWKCQVKVPKMLCPGAEGVASNVTIYEDELTGERGLIATKNLSQGSDVFVIPLNAVIFDWPEPAKATGVGLGHSGGGVDGAAVPSSVRLAAKLLHTVAAATGRPGPGIAASGSSGDSSGPMGIPSSTGVAASASASTGSDNRSPSSSGSSSASSSRFLSYVQSLPAHPPALLLSCQGEGGGEGGRLLGAFEYPPLTRAVISYSRELVEQQYDALGGAAALSGASLEQFKWALAVVGSRCLATSVLMLALLDAGANSSNSSNSCGAGSGSGSSTNSSGPWSPAQAAVAAAGPAAAVVGTAASIAAAAAATAGGPAATAAAAGGELRMLVPLLDMLNHRMARRVGGRFGGSGSSTGRSSGSSSGTGGSGSGGNGGGSSGAGGADCGEVRLVSEANVRWEMRPPAEPTGGGGGCGGGSWRVAVVATAALAPGDELLLCYDQAGSNDAFALHYGFLPPFSPHDDVQLFEDTAHALEWWRRWRQRRRNGRVGWLPLAAAAAREAQEEEEEEEEEEEEAPAGASEAAAEVGDNSGSGALKLYPDGRVCPRLLGVLAAAEAGAAAGGRGLPQAAAKAGEVAAVAAAEAMAAAAEAVAARCAELLAERRPLMEDLVLLAAPVPAAAATGATGRAKPSGGGGEGRGGSAAPAQQGSTAAAAVVPSEAQSWAALLAHYEKELQRRPAELQQLAGLQPIVVLPAGPTGATAGMHSAASNELTPQEQLALRYRAYKKILLLDYLMLAEGNLGAVEFGEE*
</t>
  </si>
  <si>
    <t>C_110065</t>
  </si>
  <si>
    <t xml:space="preserve">MQLTYCIVAFGAKPDKGALQLALLRVGGIFAGGLFSVLLAVLVLPRSASIESLREMKKALKSLHDLNREHYRHGYAGVQERMEAAAANAHTSGAANGLKSSTSDSALLASTANGGGKSLSRHSASAQFDMSSDYLDLLVQRDEEMVDESLAQVKGEIYVWHFYGRYFFLPGVHWFPVKGRWTVPKKDLEDMATCVRRLARMLWTLLLDFEEGFDAEMESVLQTYYPKQLLSELAEYQSRAIADLLQAFPNSTHIEVDNLLTLGQVTDCLMQISDARARQTVFQGEGSLTDGSSKATGSGNIRAGGIGMLSAAGSGNGKATVGIASVVAAAAVARRISQGSQGPAASPEQDM*
</t>
  </si>
  <si>
    <t>C_110066</t>
  </si>
  <si>
    <t xml:space="preserve">MLANLTRGMSGLEASTLVVEPVTFPPTEEGYLSQVRWNTFQFIMDEILEELEEAFYACSLVLRKLPYPIGK*
</t>
  </si>
  <si>
    <t>C_110067</t>
  </si>
  <si>
    <t xml:space="preserve">MPQQRYDQRFPIGRTRMAELSVLACAAIMFVSTSLVIRESIGALWDGFHGEIPPLDVGMTLFAVLGSATAGKMALYIYCVALRKNPIMVALSEDHLNDVQSNVAAIVGAAVASSLPKFWYVDPIVALIFSLIIIKSWIGICWEQGQKMVGLGAPDELIEQVNTVTQEHHAAMQLDRVTAYHHGSNMVVEVEVLLPADMSVRESHDIALALQHKIEALDTVERAYVHVDYERRSLEEHKVERNLKLGERDVMKPLPEALETLSSALLGSSPPNGASEDGGMAAARAGRSSGGGAAAAAAEGLQQSRSRNSTDGPGAAAQ*
</t>
  </si>
  <si>
    <t xml:space="preserve">MKAQGDRLDTVSHAATATGAASIAASSRGGAAPSEALGPPISGPPASALQAYREAVKAVAEAGLTQPPTAAAASDIAGANSSGAEGGAAEGGEAAGPKEGEAKQKEPKAAGGDGAAGWGCLAVVLDPSAAVLTSPWCLYGIWLYLKQRTATRLAAAAAQPPPAGGAEGTPGPSAAVAAMAAAGDVVPVCAAGLDALLVQLVWENLSLLQGSPHTGDALHATLLEDVAMQEPVPALPQAPPPAAATGQGGQGGQRPSTSSGGGPSASGGVTPARSANKDASFAGGAGNPPSGEPDIEERMADADAAVKAAVLVSLEKRVRDLEAAAEPSGGSAAAPPVVHALAAANDASGCLAWAAGRPADGEPLLRRARELRMHALGPTGAAPLLAAHSTMHLGALLHILHFRSADEAELLLRSAVELLDAVDGDGETAAAAAGGYTAAVAPPLLAAQARHFLAQLLSLRAAAHAYAAPSLRNATGLHHLPSRNARTVAAGVAASAFAAPAPGGASGAAPAPTAPGAPLAVTSSLPADTAPPLEADTRAAATAHAYTTASSGGAAPAAASYPILSGGASMQLPPGNAPAEVAPLLRAALPVFESHYGAEHPLTATLHSNLALALKDHGRLEEAEPLLRRALAVREAVHGPTHLDTMRTMNNLAGLVEAKGDLEEAEALLRRAAEMAASSLGPMHAATANALSNLGVALRKAGKLEEAEELFKTALEIRERLLGGLHLDTAASLSDMTLLLLEQGRAAEAEPLF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RLAASYWFAVGRSRVLDTVLGPVHAESLLTANQLALLVKDNGGDPEEAEALFKRVVAATEVLDKADKEKEVAAAGAEAAGAPPAPPAAGAVEPRLRAAAMVAHRGLAEIAAAAGRLEDAEVLSCKALVMSEKALGPTHPVTLTCAEGLAEVLLQQGMLEDAAELYLRLIESLAETVGPDDENVQKYLSQYEELYELLALQEEARLTQEAEQRERAEGGGGDTEDDASSAVGPAEAAVPVPVPSAAALSKSASARLKSNLKQSTLLVGRSGGSTTSAISAMLVPYKNANVGGGDNKKRQVRLAPGVHEEDENAGGGGSGGGAQRRISVVVAAGDDDDDSRSVHHSFASFVSRRSMAGKSDFAGPSGGASLVGELASRAHSVVDRIHSSLVAAGRLPSITAQFGPGHRLSRFHGPGAPGAAAGAAGSGGGAGAAGPGSPTRNLYNATGSNSRKNRAGEATGARITSAGPTMRTGAAVTSSAGRHGSTDAALAVGAGEAEVVVSPGLPVMSAEETAAAGAASAHLGDGPRAISADGGPLSAGTTGKGHSASGGAAADGDGDGDDDASIITGAPVVSASLRASPAPAPKPGSISGAARSAAPSGAHPPDAFGDITAVTSPGGAATEGGAEPLSAEPTDTNTNTLLRPSHSKGQHAGLDHLPGLGATAFGSVSGRIMSGKAPGGGGGGQGGGRRSMTETGGEDGGVPSIAGGRSHRAMTASQLMMRGSLSKKALLAQADLDLDDEEDDRYGRPPPPAATSAGGTSQRRSLEGFAGNGNESHQNGNGGGAGAGAGAGGYVSDEDTGSVGCCGISAGGNKRRQGRITPAR*
</t>
  </si>
  <si>
    <t>C_110069</t>
  </si>
  <si>
    <t xml:space="preserve">MGSLDSLSDLFSAFNIGNPFGARDGASGAKKPLATSAVTLISHTHGRDRREQRGIERRELQEAVKYGRKERANPGRDGQARWRYTHKGVVYITDDSSRHEITSWRLDDALDAPPAAVGPAGGGTAHVIVVVDHSGSMRKDDVPGYGSRTAAVYDCLARDLVEPQLKVLGGSRMEISLIEMQDEAEVVLCRSGATADLLSYLKRRSSTAYARSHGNYLPALDEALGLMREDAAEQKQLFLVFLSDGAPSDHTGMACPHGYNSGTSGCRALVRKSVNEKCLARIRNMGDLLGRDRVSVNTVAFGPAAEDFAVLQAMSKVLPRGSFQKLGLSAQCLKTAFTSLTSSLATLRTEAVGGGGAGLTLRTDLRAKGQRQEYEEHHRITNGVTFDVYVGKKFIFKRQYDRHAGELVDVPLAAAHQLRAYQEQHPHAEIQLGVAHGRNWFSEGAERVVFQCTEVVSVDGGATAHAIGPRLVAKQSRHEEQVFEPKFHRTFCRTQGEAAELAALFNRRLARGPAWQVHFLPCYVYKIIDGYYAYSKGGQLEILVEQELEGRFTKWNNNAGGVSQGRSGLASSVRNNTAPQQARPANNATALGAIAEDDEVEDGDGEERDNDDDDGEEEEDVNNGGSIDGVPQAFSHFTWDCTGGQKLVCDLQGVWNSTDGFTLTDPVIHHALGGHRNGATDKGQAGIHAFFATHTCNALCRQLGLRSGPVR*
</t>
  </si>
  <si>
    <t>C_110070</t>
  </si>
  <si>
    <t xml:space="preserve">MGVCLSSGDSGSGGSGLLLPDLLQLATAMRGGVRIKDRRYLFRCYRACFVGQEAVAWLVAAGAAAGPAEAVALGNSMMEAGLFHHVVYEHRFEDDYLFYRFTDDNHVGGTAGAGAAPAPAAAPGLTPSGKRRADKVQQPAVSAPVAVAAAGAAASGAAPYSPRDSRDVSEACGGGAGGGAAGGGGAKALLLSEPRQDRSRQVMAGHLQQLQGRVTRMQQAAEAQKAIADILVSEVSSLRAEAAALRAGVSAASAAAGGAAAVAAHAQQQVAALRVLCFGLCACVLQQAVMSWLAEARAAAATAAVPPGAALLVMLGRGGPGCWGLALAVVVALAGLLVVLFPPPLSGQASAVAVAAAPAIAEGAAGKAGGAELLQQSLAAAAANAAAVPGGVDDAASEGWQILPPPLRRSLGERLLSSVYASAVGSARASTEAIGTGGAATAASEAATAGAAELSRALAQLPGEPGLPAPCVSSGSGGGAGGGAGGSGSSFSTARRAKEMARVLTAPLRLHLPRKRGKSAAATPAAGVSNCADEALPSAPQALRAHASGLHSASVSSRSGSGTAAIAAPGAGGPPALLALGGATATTNTVQLQASCAAGREPQARPAAFGTGHHDADDGSTEPAGTQLPQAHIPHAPGPADFCGWPDAPVLLTFNTAVVPEHAAAVAAVVAEAAAAGTATVEADAATAAGSEAAAAGSDAASCAEGAASDCPWAARRSLSTATSMSTPPQAAQPLAPSLLLRLPANDAARPIRVETDIFRGEVVVLLRGLATTPEDLFCGRRRMSWVAMQGRFKAPLCLDSVVTGQEFARPFRRLPAPWFVEKVLLSMARQVSPSMRVGPLSQPHMLMPLIAAAQVVNISTPGAQPHIMQAHEDVRLLCPALAVKAPAAAGGQRPATADARRRHYINPRNRAELRYDPGHVYTFHCYQQW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HPPTHPLAPQLDFGYTYDLVRHLDGQPLQIMAKDVHSGKYLYNINVWNERLMPQTGAGSAGAGACNSEMAHGAANDAGTAATGAAAAAAAAMQDAEAAGSAASTASRCSDAGSFQDAEEEGEEVERERAARRRQVHGASNAGGEGGPAAWMLNADWGVPRKHTPPL*
</t>
  </si>
  <si>
    <t>C_110071</t>
  </si>
  <si>
    <t xml:space="preserve">MLSQTFETRNSQLHASRLQY*
</t>
  </si>
  <si>
    <t>C_110072</t>
  </si>
  <si>
    <t xml:space="preserve">MPLCLAIAARFFGGLSGVRAVPSKSQALARFRFDEFYRECRRILKPTGALAAFTYGFGRLCGFPGAQALYGQLHSGTLGPYWAEGRKIVEAEYVGIEPGPEHFGQVVRLRAAMPSDISLDELAGYISSWSAYRAYLRANPGQPDPLXXXXXXXXXXXXXXXXXXXXXXXXXXXXXXXXXXXXXXXXXSGRIRYY*
</t>
  </si>
  <si>
    <t>C_110073</t>
  </si>
  <si>
    <t xml:space="preserve">MPPPQLPPLELASGRRGVNRRAGSRSREASATQTVVPQPARRGSRTPRGAGTPVAIGLQLHAHQHTHTQGLLLQQQQQQQQQQQQQAGSASQSRGSADTTLAETGTTQEAGEEPEEGEEEAYLPRKRQDKSKVGLPGGPCAHCGITESPQWRRPLTKKVVLCNACGIYFSRHHSLPKRKKVRGASAQVIPASAKPIFIPPHKELAPSIICDEKLELDDTPASAAARAAIQRVHSLLLPAPALSLAGGGAFSVLGDQAPLASTAAQIAGATGRALLELSASTRTALSLPLMMALPVVGGINRVVQTYLHPHAVAAVAEGAGAGSAGVCLCGLEALGSGLGGLGVELGCYGVGGLGALEAAGSHALESGGEEAGGGGGVLPPPGLPSLLSLGAMPSQGSAHGSAL*
</t>
  </si>
  <si>
    <t>C_110074</t>
  </si>
  <si>
    <t xml:space="preserve">MDAFQTAIEQQKEDTLDITADMMRQYKGMQEQLLKKVSDLEAENRQLKKVIDERDAEIVKLQQEKEQNKKSSDTEILQYQHKMEEMQVEFAQMLRETLDRMHERLANGTFNKS*
</t>
  </si>
  <si>
    <t xml:space="preserve">MSLHLEDEINKQYGDKQRVSMLDAKKNPLLISILDAVDTLKNMEAQNKLPVDAIKNCRGLLTMLTNKVGFGVSVTQGYGLVIARLPNSPSGWSAPLPIKVDGFSVGAVMGYTEQHTLISLATDNDIQAFLKDKRAMKIGLDFGVSMGDKVDKNAAVNTQTAQTDAASGAKTRIYTLSKGMMVDVSMQGTSVEPDVEDIANCYGQHVSPGDILTGKVSAPREATLLYNQLKAWL*
</t>
  </si>
  <si>
    <t>C_110076</t>
  </si>
  <si>
    <t xml:space="preserve">MGNYTYEFLQKRLNFPDAEAHCNSRGGNLVSLTSFEENSAVIAKIAELGLYNKMMDPGSTANLDLWIGLRTNLIANTFWTDGSGLTYLPSLFLGGIDTYQDGLCYTMSCRADNSCKWSAVLPPAEGCVNVTRGNFICKYDTSLVKLTWQDSAFNSSYALFKPAPPGQPYFYSNYLCTKINGRLVTPNNEAEFRMLVNKVYDVYTTNTTFSPGELDSIGNLRLWIGLYFQTSLSDSFWQDGTRADENPLAFKVSLQLPQTCYAMHCRTGYCDWQPIWCGTSLPGFICEVRGAYP*
</t>
  </si>
  <si>
    <t>C_110077</t>
  </si>
  <si>
    <t xml:space="preserve">MSTAIRAQAGSLKAAPIAKSLVFRPCSIRAAGRPQLRSASGDAGSRMAVVTFAKGGKGGKGGKAEAPAKEEKGGKGGAAAGGGADVQKIAAEAKKDADERMKKCLAVVGDGFNTIRTGRANPAILDKITVDYFGAPTPLKQMGTVTVPDASTLMITPFDKTSLRDIERAIQESDIGINPNNDGERIRLIMPPMTQERRKDLAKQVSKMAEDGKVPVRNVRKDALKKVDKVELPKDDKKALEDDIQKLTDTYVKKVEDAAKAKTEEVMKL*
</t>
  </si>
  <si>
    <t>C_110078</t>
  </si>
  <si>
    <t xml:space="preserve">MDGGPGSGGGGGKSPCGSRSPRAASGPRQRASRQAIGCEDGFIGDSVIGDDGCSDAGCGELDGATHIAKRAASHTSAHGYHIAFAPGTAAASAVSDAATRSRPVSGYGSAMTSNAFDTVAAQAPDAAAAAAAAAARVGSSRAAPAAPSTCRLSMKLHSGHVEQIQPGAVAALARLLLPSGWALTNLAVRRGCIELVLEYTRVPAADESSGRGDAGDAGDAGGAGTAAGGSGTAGEATGAAAGGGGGSGAAEERPGTPRVGTQTLAAAALAAALGVPLQPQTQPQPQQEGDLPAHQLEALFACLQQQGLVDPTLEPAVTVQVNHQLQCVRWQPGPGAATAAGPTSTEDSDSLHPQSPFALAATETDPHGAAAHPAAGGEWRCDDVPVYCGAPSIALVVEPCCIALPCTTAPATAASASAAAAATGGSGNGSDAVARARFSSAHTGGGGRGYGEAEGEVEAVLLYVGIPRSGTHCCTVRSQGGFLPATEVCRLPALDLLPAASTGSGARARGARVNLPQMLTLASTPAAAVAAPPATAPPPVPTVAATGLLLRRLVVGVAATPQAARVDLRCAAAVAEAVGCSGQVVVLSLPAAALPHSGGSGTGALLQVECRVPSEECTWSSALEEDLAGSGNSGSAAPQPTTSGASGAAPAAVAGDVAPVADGSGPSGGNSGSLLPRTSDPFSAAAPVLLLRAACCGAAGRGAALSSSSSSGGVGLGGAGLSPAAAGAATVEFLSDLGLLLDAAAAATAAAVDAVAGPGGGGGSGGSVTAVHEYEFPSFAQQLRGVMLEHLGGAAGAATPTALREHLGDTVVTLLAGCGELRLPRMTRLVLALAAALDLVGEGDGAADDGGVAELLAAAADGDAGLAARLRALLQLREAPPLPEVLQPRLSYASPAVSSSSSSARMRMSGGMPHSGGAVSATALDPAAAVAALAGLPLPARPSSRAALRFDQDNFYSHLHAHLQPLLQSQPQPQASVLPQPQEFRGWGELVARTSTCGDSGTAPVGEAPALPSADVYAQISSHQLLHPPPYTTALQAAELVAAHGTATPVTPAVPDAGYIPACGSDSGNAYDPAAVSGQPPTIVYQRFRDPFLARSAYGGAFSAFRVTTTDPQREHAREREREPLDSDSNAVGNGAGGGASGSVEVLSGGAGVMVGGGPRPVPQRVTESPRAPGAVGEVATATLMPAPSLVSCSLSAAASLEMGKEGAQQQQQQQQQQQQQQQQGREAQEAEQEQGAPHCCRLVAAIAAHLTPARRGFLHAVGFSRHPRCQRNLHHRHSSSCGC*
</t>
  </si>
  <si>
    <t>C_110079</t>
  </si>
  <si>
    <t xml:space="preserve">MFWEKLTAAELTTVDDQKVLSLPPGVRFPASTETLHQLLRRTCYDTAFNKMQDCLDEPSPGIRRFLVLGTQGIGKSVFLLDLLHRLACMRRTVVLLSDLTYPSALLFQPAGDGGGVFAADNPIEFKEELNDPNTWLLCDSIEFAYVNAITVMVSSPCAGAYNRFAKTKHLELWMGPWSLEEIRAARRLEPYRAEVDVETAERLYKTWGGIPRYVLENAKNPSMQRKLDDALASSDLFAVLRSVDNACEKTEVVFGSDEIARRVIEKLQARFMHAC*
</t>
  </si>
  <si>
    <t>C_110080</t>
  </si>
  <si>
    <t xml:space="preserve">MMKEVADEVAANFFGSKESRSSAGQVEVTTHLQSALQPAACIR*
</t>
  </si>
  <si>
    <t xml:space="preserve">MTGSSNAVALASLGSKTAAGGACTGASGSAHPGSSTNCRSAPLPECGLPTGVVLATQQAAAASTTAAAASAAAATDGAAAATDSPPAPPIAAPSVSTESSYCSGSLTPTAGLLPAAPVSAHSLLPSFASAGTEAATVTSAATAFGNTEGDDKDDEEELMETAHSYELCVDVGNGNTNDDLSTGIGNGTTSEYDVRPRSLDVPTPLDHRLQGTGAATAPPVAGSPGAAAGCADGAAGDGPARAVAAAQMLMAADKYDSGGGSGLAIKGSVTDSTKKLQQSRSARIEGGSGGGGAPDPQRFVYGVPLSAPMRLTASGASVVLTRTPPAALYRSPQPPVLSLPPASGGSLGALGALDSAAGSGQPGRAPLLAAAAVGMAGEPQATMSTIAASASAGAARPPLGPLDPTAPPQLRLGGSSAGGLAAGSGAGSSAGGSGALLPVFARCRSKDWSDQATEDPADSHALSGMRPLTGTGRFVKVLSLDKAALQLPRAQVSVMQPLASSSPTPPPEQRDAVPSDRDATASGAAASPAPQGYTRYAPRRLTRMYLPGAGAVANTAAASAIGSGACAGSVGSGVMTGASEGGWPDGWPQTRASTRPYDHAAGEDAGKGLSSWARLPGTLPGTAAGMVHHPPYQQGLGQGQGLGQVLPAAAAAFVAQAPPPAADAAQPHPGVVVPVAVPPARVYLPSALQSTLAPPQSAAPAAPTLPMQLPRTYTPFSKTAAGAAAAAAAAAAAHAAATSSAASAAAAKGRQLADYVIPEDAPLEYTVSETVAMMRMLSRARGVHLSARMRRVRVTAKIQSAHPDALPADLPSQLAKAAAAAGATAGAGGGGVAAAAAPGTWVLTGVAARRGCVELVFDMVQMLPPSPPRSPGVGRGGRSRRPPSGSNGYVSYSAAQATAAPAAAGMGSGLGYRRWQGAGTEVPADPLFSSLVIGPGHDVDSAASTAWQQLNRVLHGPANPSDAAAAAAAAGTGGLRAGDERAWLGLGLRPEAVGAALHQCGLLDSAADPFVDVQVGTDPAGAVRLAWDAAANQWAAAAPAQPGAAGAPEPAPAPTLWLPMPVVVCGRGAAALTDVRVLCCSSDSEDAAGAADELTVRTAAGFLPVRVESGVCAPNGAASSLPLHPADAANDLGAALVAAAGGQCRLQLVEVGVAGAGAALPASGGLLLVECRRGLTTSAPVPLLVLTEQEAAAAAELAGLRGAMACLLHGSEGAARAAPTPEARAELAAGVEMAAQQFLTDLGTLLDAAAAASASAGGGACESDSAAPMDGAGLCSFNDDMRRLMAVRPEAGGSNHCSAAHAAPLSVDGSGSAGSSLTHSPVATSTGSSATAFAAAAAGTTPYGEHLTDLACTLLAGCCAAGMLSTAALVLRAACVELGLTAPEVLLAEAGASPRVTVELLTAFVVASRARSSVEINRAAAAAADGGACSGGAPPAGAVVDVTSHAAAVGAEPAEWSTATATEAAGGGDGASLSISLTLGTALLPGRGCEVRSLAEMASISTIAGDDTPRLAAGPSTSTSGMGFSAGAGDGDEAMAPGQQPRVIAVAARALSGSAAPGAAFSRISELPTWDSLASMSGNATGGATGVGAGSASSGDGNAGVGSRRTSMSLTQGRASLQLHSTAPSSAAAVSPSPTSRDSKGVPSARASSVLTAAAAVAAVPVMAAADAHSDAVLAAQGEHGEDADCAGPSTCTSQPGSARTSNTGSRARLMQAAELLTAAAAGKGQEGALALALLQHAAAQAGGTAAARSSSECGGGGDRAAAGGSAGVTDAAGGSVGPVAGASAAPPSWSLRFSDPGMEAEYWNFVADRTCGMMWIYSLLVGFITVISCTRALVEDGVSGAASLVFFTGTQAAVWAWYCLCHGGRDPRALVAAGVACKAVRIASDLLWSTHVLMVPSLMGPMASRGIEVLAEAFMRPIAERVPMHLFLLMLAVEMPCVYALYRHFHSIFPEYWLRNHSLLRSLIFETATMTVMLLAELYWRREFRRWRRSDAAVGSARHGGGAAGHRHGTVAVGNQHGGRHLQLLAGGAAGHMTAVGKAKAE*
</t>
  </si>
  <si>
    <t>C_110082</t>
  </si>
  <si>
    <t xml:space="preserve">MPAKFNKKLWVKRGGFVMVEDSAQAEGDTKVTGTIVSVLYDDQIKQLQKMEGVWPKEFAKDGKASLEDSE*
</t>
  </si>
  <si>
    <t>C_110083</t>
  </si>
  <si>
    <t xml:space="preserve">MAISSGCLPVNRWTVSLFSYNEDPVRGSHACFQFHIKDPSECVDAGLRCCNGMTNLNKFKMFIDNVCQRADIFNITVNGGQTTAAFKEYMNDDPARSTLKITNMQIPFAKIDGTKLCFTLRGTANNGNCPTLTAWANPVTRQYGLLELGLYDKKVSNYECCPMFVFPVTGRSPWRHRF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LLLLPAAAGPTAALSFTRGGFRYDIYADRSATFVTAEAACAAAAGGSGHLVSLLTAEESAALESLLRSAGAAASVGNGSSVSLWIGLRMRLADGKFWTDDNQLEYLPVADAGNVVDGACYSLVCGAASGTCNWTPAMTSSPATGCLSSTQDGYVCKTTSE*
</t>
  </si>
  <si>
    <t>C_110084</t>
  </si>
  <si>
    <t xml:space="preserve">MMQRVATSSLYVLCDGGQASGACTVSLTDCTLRNNKLLLQPALDPENLSPPGFLGTIFDPEPGPGKKLLDAMVPWLTYTYPLLQYWKTVPDFRWFGLQDAANLPSVTGRTLGAVVVHSRNAPSPGLAPDRPPVLSVTVTGGEYSGNDGAALMSTATDWSRMAGGNGNWSDAAGSYFRHSADFTLSGLNISGHMSGVPAVWLRWPRAATVSGCLVTNSNGGIWMDEVRDTAVMESSVFQGNHMPAQKWVWHRNFLAIARFEDPIINFPQDTGLGSFEDNLNGGAFVDFSTLVTVANTAFTNNLQTYDFTMNSQKSDMSQGGGGAWISNIGTGGVSISSCNFTNNVAPGGGGAVGIRQVVFTAIKDSRFLNNTAPKADGGAIWVYVTERSDLQSDTTVGYDTMDNCVFDNNTAGTQSGAE*
</t>
  </si>
  <si>
    <t>C_110085</t>
  </si>
  <si>
    <t xml:space="preserve">MASRHCYNGGGGAMCVTGRAGSENLFEYVDLSYNKAETSGGGIYVAEGQMCSTAAGCYSLRLNNTNMTGNTAMRGQGGAVFWRVEGIAAVHACSSDVVETTSRNQTASGQPYNVTWLKPNRKPPAVWYGRLSREMQSDLLLQQWNGSVNATANGIFRSNGLSVTTTAAGVAFLNQLAANINVSSLQAADAASNTGGSSADSTGTDSGSASSEGLGGATEAPVPPVPTGSVTVNDTAWMGLPHTQLACGDWSYNDAVSGPDIGTTPYFLLVKPRVDFYSSNTPLQLPVTVHDWLGQNATGLVDHQGALVVVTAVSPLISGATTVIASNGTADFREFKLRGREGAHNITFTGRISSPERMLKPGVAQVYVRPCAINEFLSPGNRDECLACKEGFYNLDTEAEECRTCPENTDCAFPTMPAEGPPTGYLVPQDGYWHSSFYSDQAGRNIQLNTSGAAADVFAPTLVADTLSAGLDQGVAPAARRLLQAGQSYYASLLASTAQLLRDYMSSQCAPGYMGTLCGECAPDWGWVGEATCIECPSRSLNDLYYSLATLLTALSLAITVNAALRANRSPEALEPLPSSNSRISYKNGTYTSAAELDLEKGGGGSGEAGAAGGGAGSGNSGSGASGSGDKEQRSSQQGEGEGERCPSTSDCGGGMHDNRPTGATTCSHLTSDTAADQPSDTHAYTSLGGVPEAGLLTSAEAADGGPAPPQASPAEVALIIDDGDEPPHQTQHEDAGDAPVTAAAAAAKQQGRAPKPAEPPAMLPPNPFAMTSTPVSLDDRVQVNLPAAAAAGASVVPSCIAAAAPRVPNSIAGPGGNRQQRAAGAAGAAGTPAVVAPPRLGRVPFSNSFPRAAAAAHMSEEGGVLVPRISIRDLPACSSLPRSTPRSGTLRSNTSGALGQGRNDLLEEVDPVKGVGQGGGDAGRELGGDPEGGGASNPPEEVVEKKLRTELPTIIRIFLAYLQVLAMLKAVPLDIPNVVDVYYGICSQATSYPGQLVSLDCSLPEDLSISPASARTILAVLAPLYSYVIAIIIFVFFDIGSFVWKKHFKRLAVTPATVFPYTAACLRAQLLVTFCTIMFFYYPSVVQSLMTIYNCISVDSAVSANPLAVSAGLSTDKVWSQDYGMMCYQGEHLALALGLGLPGLLIFGVGWPILSALIMTRFFACGGEGLAHSYRTTAEIRVADYKPRWIWWESAVMLRQLAIAAVVTFVGGPSSPTVQLLVVFCILTLAAVVQTLVQPYRSMRIGYLALASLYVLLATVYLMLYLPET*
</t>
  </si>
  <si>
    <t>C_110086</t>
  </si>
  <si>
    <t xml:space="preserve">MSLRRAYKSLAQHVQALEVESKHLPSLLARAAEPSVTPEWVAGQTRLAAGVTAAVYAAGRLLAAMKVREAGPVAAALAMLGAGYVGLRLLASAGRRLVEVGRRRQAAQQELQADLRAVMERVQIMAELAESGLRLHRLHASQHTTFTEPQQPNHMPQPQPLAPPPSAGPAPLQQQQHQHQLPPQWPPPGPPVAPIGLNELPSAPVPQRQQPQQQQAAGAAPVVKYPVMGYPAVPQPSG*
</t>
  </si>
  <si>
    <t>C_110087</t>
  </si>
  <si>
    <t xml:space="preserve">MRSLVTQRAPAASCASSTLRHSARGRASCVAVQCSAHRCHYRVLGVSRTASGDEIKSAFRKLAKEKHPDVAGHTAAANEEFKAVKAAWDVLGNTESKAQYDGELRAAAAAQKRTTPAASATGSRAAQHRPSARSSPVDWGVPSKPPPPVPAGARHMRTPHEAAGPQFVSFVGVTQPQPPHATAGHTAHSSAAATTASSTSAPSAHASASSSSASTASARGSHSPPGSAGAWWAHWPPQQPNSQQPQQPHAQQQAAAATAHHGVRSRHAATKSRRVVRSFHPVDEGPAHPMPAGASRMRMDTEEESFVSFVGVHTHSHRAPRPRGAAGPATDGDGATPAAATAAAPRPAPRATQAAPGAPPALSVRSAEAAVRGRGES*
</t>
  </si>
  <si>
    <t>C_110088</t>
  </si>
  <si>
    <t xml:space="preserve">MKYGEHKLQLSIFRIRRDNYNRIHGSGFMPRCCLYLCCGALCGCLFAATTRQQLRLKCSTCALCQEARELQLRGAPPAAAVAAAGMMPAQPTPLQLAAMGQLPGQLPMPAVGTLGAPGGTMTQAHTTQMQQTQQYPGYGFGGTGAPPPQTYPPGGMGIAGAPGPTTTAQQQAQMQQAALQAMQRPLQPLQPLQPLQGVQQQPQQQHMPGMQPLQPLQPLQPVMPPAGMQQYGR*
</t>
  </si>
  <si>
    <t>C_110089</t>
  </si>
  <si>
    <t xml:space="preserve">MHKTPCLHGGSSLSAGRAPLARLCCASQRVRGPAPAQAFWKQSGASAGKSGKARPGAKAQQPKQKAGGGKQGGGGGGGLMDSEVPVYAEAFDINKCVDLYLRFFKWVSSPVTGGSGKK*
</t>
  </si>
  <si>
    <t>C_110090</t>
  </si>
  <si>
    <t xml:space="preserve">MSTSKSLKGSWSGAWASYGHHTARRCRATLVPKAAAVQPASANTRDMSSALSLANIRSSLIRQEDTIIFSFIERAQFCRNLPVYTPDAIPVPGFDRCGRRYSLLEYVLRQTEQLHGSVRRYTSPDEHAFFPDDLPTLVLPPITYPSVLDPCADAININDQILRVYVDDILPGLTTPGDDFNYGSSATLDVPCLQALSKRIHYGKFVAEAKFLAKPEEYSALIRAGDADGIMALLTDKEVERRVVERVRRKVATFGQDVTENGTAAASGANGDGAPRLKVSPDLVARVYEEIVMPLTKEVEVIYLLRRLDSQQAGGPAAGSSASASSSASGSASGNSSPSTSAAAATR*
</t>
  </si>
  <si>
    <t>C_110091</t>
  </si>
  <si>
    <t xml:space="preserve">MQSVLVCGAMTSGGTESILSAVKASRDYMAARRGVRRPEMVIGVSAHAAYWKVRR*
</t>
  </si>
  <si>
    <t>C_110092</t>
  </si>
  <si>
    <t xml:space="preserve">MTPSKETPASQRFHRGLCQAPVYWDLVSAAPHPLQPPFVGLGHIPPPFPLTCTVQPLHHARPNLPRLLLLHFLPLNLSTVQHGPRRALHAHPPAATWA*
</t>
  </si>
  <si>
    <t>C_110093</t>
  </si>
  <si>
    <t xml:space="preserve">MPLNPLQKGAVALLSAVGALMRPQRGDLVAATGLPMTGLAVLGAQYRLGPGDRELLQRHYLPWALRAGSRCADLLCIYYERHFQDELEQVRKEFRIIPAPPPPQHLRFKGAKQPPQQPQQQLLVAGSSSGMPGPVAAAALTTPQKS*
</t>
  </si>
  <si>
    <t>C_110094</t>
  </si>
  <si>
    <t xml:space="preserve">MHSVQPNAVASAGTATATTCNRLTWTRHGRSTRLRSLLSAGGSAEGGRSGLDGGGGGGGGGGGGGGGCQPSAALLVRGLAAAGAAARRQRNVSVMNQRLELEAASPAAPAVAVVDGNDVDVTSGDWPAGLAALQQQQRRPLSRHERPRGRGCGSDDDGDDAGLAELADLVGQVRAAAAAAAEEAEADEVQAAAAAGPEVHAGAVDCGAARGGLGGFEAQERAAGAAIVSCRGDAAPDAGRKYDAPIGCSQRPRCCCCTCTGSLEAAG*
</t>
  </si>
  <si>
    <t xml:space="preserve">MTADMRCHRQPAARIAAATAATAPATRIARCATDPLLAAPLRHSALTSAAAAAAAAAAAAAAAATATAAAASAAPRSTLATRPPALLLMELPLPAPPEDCPPPPMQSVMEDLAAAMSDQPPPTWSQLLAAAPAPATAAAGRRLSAAVAVAAAAAAATATVDAAADTAEGVLENGDSQRPAAAPGAPAPGTAAKSIISGTNSGDGGRRRVPTCLEDLIAADLEPLADDLPNLDADNTEAAAADGAALGGGSRACAIRTLPVVMLPSDHHHGGGGGGGGGWQRAGAGGGGFGAVGASALTLGGAGGGCSLGEHVSSGSAAESSHRVVRAALSDLGCVPAPTAHIDLYLVWSVLPPAPAAAGAAAAAGTAGLSAAAGGAAVPPYTGPLPRTAAGSRPAEAGGGNSSGGAAAAAAVAALQSVARHVPSVMAALAAAAAAVVDTPGAGAAAVATARHTASVAAAAGVAGASGSSSGSRSSAALLLQNDPLLPPPLSPVPLAARPSFSNRNSNSNGDSTNVSNSNSSNGKTQPESELERELEAFGPAAGGLAAAATAADGHVGIAAQGGEGVRRASGGRGGSGSDVEEAGAGGDEQQGSQSKRRRPSAPAARTSAQDRAGGAGNEALDAAAQVQAQAAAGTARKYMVSPSQADVVAETPAQVEVQLQQRQQQQREAAAAAEAVPAASSSREHQQPLRSVCQPTKPAAGVTPAGRLTATGAAAAAAPGPAAAAAAAAAPGHTAGPRGGPQAAAAGSVGGGSSSAAALVRLQQLQLQGAADLHFFMRLARGGGVRAGAGASGAGDGGGGGSANQRAQAQVAPRPPEAAAAGRAQAAAARQTAAAAQEAAKPTASQHASQSHHHEPPPSQQQPSQQRRAVWDPAVAAADGGATSHSQRPSTQQAAAAPHGQPPGTGRRQLVCLDLDPRHVDLLAALYRSHEALVERVAALAAAAGVAAAGGGSGSQGGGVMVETAVLETSLWEQQQQLQAQSSAGGGGGGGGGPVTIPAGQRELLQLYVALMGLRQAAVALTHHGVRAAHLALGELARQLPPLRRLCGGAVEDLERAFEQVCACVERGGDTEAAAEAAGSASASHHRPQQQHLQQPQRQRPSQQQAAAGGGAGGGGGGVLCDHPAVECVQRLLTSIDSTMHPDPRVCLVTDSRVFFTLYPAVHAAGLKAVHMPPALAKRLTGSAAGLPAAGPEVAGPDVVAAAGAASQGVGEEEQQQLAALAQPGTCLFVGYPAAASPGFPLSAFDAVLVQAPGRPAAAGAWGAAGGPGREEEAAAAAGGEEGFLVTTRQPPDHLLLPPSPSAAVAAEEEAAPSPRHHHQRQTGPLLQSQQAQPPQQYSQQRQRQYSQQQQRQQQYSQQQQLSQQQPSAGRPRTDLERQPSSGSHHPRLLQPQLQLQQRLRHAGREHEAEQMEAEGVEADAYAEEEDGVYDVEDGREHLQPQRRSQRPHHHRHQQQQQQQQQQQQQQQQQQQQQQQQPSHSSALGPGLGMPPLPPPPPPMVATTSVGVAERCLDLADVVTSPRACVAVWPFNPPPPAQPPPPPAAGGAAPGGRAPTPPQAMSPAEAEPLVSELLPVVLERLLLLSLRYSRADVVFEAPPALGRALLRRAAPLQAAAHKAGLRLLLLTTCSPQATQHTLLTLVESALRGANGGSGAASAGMQLLLPLSLLLPAVAAAAAAETAAADARARAAAEGAPPAFAAASAAAAAGAAANSVFEAALGDGSSMVGSGGVPAVAAPAVARLQAAMQHHVPPASVRLLAPHLVAVARQQPRMRQQQQQQQQQAQLLQQQQQQQQQQREQQAERQEEREMQRLQQRQELMQQHLWQQQEQQQQTPPVARQQQRQQPDYYTGGGGGGGRTTPLDYDADPRYSHHQHLYQQQHSAQQQYLYEQRHQQQQYQRPGEEEGMQHAQALPPSDLVEHLMMDPDLFDPDLIMEDGDGGGGPGGAGAAMLLQQQQQLQVQQMHRRRQQQQQQMSHNQPSAGGGLELSVEELMYDDDEQGDVMMYSAASRRLAAAGGNHQLASSGGGGGGMMRPPVSAAVAGATRGGGAGGAAPGGYGGAAGLPSGVSAAGLASAFVMDHVGMPDISMADLDLDLDLDEPAETRLRLRQQQQGTNHLDKAYV*
</t>
  </si>
  <si>
    <t xml:space="preserve">MLQIFRGVFARSVGPARQNLALPAANKAFSAASAAICWPPVPAVKLTEQQAKSRAHFPNLIVVESAANPDTMATATAPALNKRIGFLGSGQMAEALARGLMKRGLVSGEHIACNDPNPARTNLFKSFGATPYESNADVARNADVIFVAVKPQHVAQVLSEVRPVLTEGHTVVSIAAGITIDKLVEAAGPDAHVVRVMPNTPCLVGETAAAMCLGGKANADDETLVRTIFEAVGKIYTVDEKLLAAVTGLSGSGPAYVFLMIEALADGGVRAGLPRDIAQALAAQTVLGSAKMVMETGTHPGALKDMVTSPAGTTIAGVHELERAGIRAAFMNAVVAATDRANQLSKM*
</t>
  </si>
  <si>
    <t xml:space="preserve">MTSPEWVGIREDLQASTKQRLSGLESLEALLKRASLNKSELGELLDLSPGLLGDANSKVAQQTLEALCVVVKRQDVSLNPYASLLVPSVAERLGDSRQPVREQALHVLVALFKALKPDVVLEKLNPLWQHKSWKVKHGLLEVIAEVASTTGVFAFINGRDQNSAVLKQIVRMVEEPDMTVREAALGCLEEINRQAPAAVVNAVQASSLRPERQREVFGRLGAGTVPADVVSRRDDSAAPSAAGTGGYSHGAADTAPAERVSGSGAGTNAVASREMHARRQSSAAAGPGPAAAAAAAAAATVKRGGFKDGGSMTMDGELPQVAPIPISSERELRLELEAATALLAQAPCLDWQGRMTAMQRVEGLVLGGALEYDCFYEAIKGLSQALSQQFKERRSTIARQTCHIIGVLASHMGTRFESHALTLLPVLFGVVVITVAVMAESADQGVRTVLRHCQTPRILQVVSDGVCKEKNPKTRQFCAGYIGLILEEWDVSVWTRNTEGLEAALRAAAQDSVGDTRASARTAMALYNSAQPERAHAFLRRLDSSLQDKLSAALGVTAKPAKPAPSTFSRQTIKTFVARQPSAAEDIIVVVPGPKATPRRTDVAAAPQAAEAVAVPRPRAGRTSNAFGVAPVLASSSHEAAAAMEAPATLSRPATSAAAARPARKSLALPPGRIPGGSADLTSLLGEPGTSSSAIGTPATQARAAALRRPRMSALPYDLPQRVPSEAPPAASSATMRESSAAGRVPCPAP
</t>
  </si>
  <si>
    <t>C_110098</t>
  </si>
  <si>
    <t xml:space="preserve">MQVANLVEEVAAALSSHTVAAFLELELEGLGEMQGQARGEAAAADKWPARTAEKASAL*
</t>
  </si>
  <si>
    <t>C_110099</t>
  </si>
  <si>
    <t xml:space="preserve">MCTWRAGLAAADMTGTAAVAAQELEGRAAHAAGGAQGSGSGYARGAAKAASVKQAEPPAPAPAAPPPAATPAEEDVDAELLDAFDMFDEDLGGAGGDAGDEAEANGGEPAAAVHVPAAVELAAAAPPAEMAVTPTLEEEMDEEPAPASPPRARLVVEAMDDDDGYGYGAEEEDGLGIEYF*
</t>
  </si>
  <si>
    <t>C_110100</t>
  </si>
  <si>
    <t xml:space="preserve">MSPTMANPFHMGLEDTPPFRLKVAEMEGSCRKLKDKVSKLVAHYRQYRDALVHLCKAQSLFVGGLAEFFSGEESEQLSGGVPVHKYISTLGESTSYFDLLKIQIEFAADQISAEWLDDLLVGARDSHRAFERSSSDLEDATSRVLALKKAGRPGEGRSGARFDVARRLAAADARRRYSFLQLLLDSVGAHHAALRSGSEMLGRLTPLGDTARAVVAEARTAEGELQAKLVEEAARCKALSAEAAAAAAAAPSSLDESGHGPMQMTAAKSAAVLAAEAALRNTRAAQTAGDANPSVTVLRQGYLLKRSGGAGAGGGAGGKVVAGEWKRRFFVLDSRGVLYYYSQKDSLLNKLRGVEAHTPATTGVNLLTSTIKLDDEAEPQLRFCFRVVSPTGTLALQAESEPDRAAWVAISTLLNSVASDGGALPLPGSPAMRPVPSSSFSAAGASAAAAATGGVAAGLVSAGSNLVSPMGSVTADVRGLSIGGGAAHPHSAVGTPSRHTASASADSSVGGGNAVSPLELLRRVPGNTACCDCGAPDPDWASLNLGCLLCIECSGVHRQLGVHVSKVRSLTLDVRVWEPSILELFKQLGNAAVNTVWEARLPAQQQQMQQQHQQQLHNQQQESPSTSGRGDDGWVWCEDEEDDANPFNAAALARKAARGNSGGGAGSEGWMLGKPHLRAPLAEKQRYIQAKYVGRMYVAAVPPQVQTGPGGRAHQLSLLLWHAVEAGDVRAALQAIAWGADPAAQVRAPRAALLINEMREMAAMAPPHAGYGGGGMALTLTCLHLAAVDGALRLVELLLQSGAQADAVDGAGGGHTPLHYALLSDRYDAAKLLLRRGASLGVRDNGGRNAWDLVVGVKGRLADEELFLLLSSAGASASGTVGGGL*
</t>
  </si>
  <si>
    <t>C_110101</t>
  </si>
  <si>
    <t xml:space="preserve">MALKVDWHLPIHIKMMALMSQKLQMCNRAHLNVWKSKIKCQAGVTYTFGGNEGRDTLLDYSYIFAWRPLDTAARAGTEPGGAALRHDANRGAEESLRLLQRVQAELEVQAVCDELEAFRRSYGVYEECRQAVLGAGGAAAEQLRRLRPWYVTHDGLLLSTVCASKTASLELVLLLVKQGAELDEVACRYLLHKVATNPEALHGAGFRDLRHLMLHYVYSRRRPVSSTLALAKVLDEVAVVRKAKHKEYTQVALTLRQLAMALVEKLDALEAAAAGAAGNEAGAAATTAAGARAPPAAAITADVQPVVKAGSGEVSGEVRQQPRIGHDDDSLLEELGLEGGAAPPAAHVVAGGVTVRVTAATAPAMAGSPPKAAAAASYPGGGLIIPGGGAGAGNAGDADDDPDAIYAADDAAAAVADDAYFGCGAGCAKVASLDDVLILPQHTQVVPGAAAGQQHQGHIGGASLPPSLNDMSPLDLACETKDVDFVSTSVVQDYGTMLSYFDHHMVLRILQNAGFVGGLGMLAVRYMSYLVHFMMFSSRPFYDSPRGRWAFRLLCEAFFLYIFHSVQLAEHQTFMWQHAVLVLHVASMIVDEIYELMAFHEGRPVVYFRDGFNIIEGVTMVLLVCSGACKATTFVLTDGEDDSRYSELQTASDFLFNTASIFVWARLLKFMIPLYDGMGSLLMVISKMTVEVLKFALPGVVIMLGVAFTMYATYRGRGIPGMDSFPNVMLLLFRTFLGETMFDTISDETDTLYVVYGTIVILLYAIAAAVVLANLLIALISSHFQPELAEAQSRLQRADMVSSYNFMVRNQLLGAPFSLPLLVVTELLPSGMRPWAGDYADGWDAYGVLPMDGLPMPPETRKERRYPKGSRELPYVIYLLTFYPAVMVLTWAACILLMPYCLAYFALYGYRNWLEELRSADPEAEEAAESPDRPLGGAAPPQMLKGLAGAALGGGSGRLQGYPSAAAASAAPAAAIHHITTTASERPPSARLHSATNKVVPEKPPQPSQQSTPHHTMEDSAPSSSGSSHIMAVHAVPAASGAGPVSESRVHDAPPQQDTSAVVRPGSATRGDQGAAFAAAGAVGGVRPLGAFRAALAWFFLGLEPRRPGTSGKPMWRRPGQDAAAKWQQTQQAQSQPWDHQERAASIAWLVLRTLAYVTSRPVWLLLGLLLYVGVFGGLLVVAWGGLYQWVWRVCYYSHWVLRGWVEGWFPVLEKVPAAAAGTTGPQQVSGAAAKDGKQGQQPQPQFQQVDADVAAAGVDLAAWVGLQWAKRLEQRPALSPADIRGAMRDAGLPEGDVALAVKGAGPHWKEVEKQALEREHVRRADQGLVRRLTAVIREQLKESVREALAEAGVVASSGLPRQL*
</t>
  </si>
  <si>
    <t>C_110102</t>
  </si>
  <si>
    <t xml:space="preserve">MYLARSGWKVQVYERRPEPGPANTSRQRSWVLAMYPRGIRPVNEVAQVPLLAERAYKGLVLKPAKPNSKPIVLERTGVLMDRTLLATSLLDAARAQYSSRVSFTFNAALSDVDLTAKAATFASAAATANVEAGKELVAAVAGSSSNSAGSTMAVAGEQQQQYRAQYDLLVGADGSSSTLRSLLTEALPGQFETEVLSPGTGCYKSVYGLPPVPEVEAWAPDSNTPRDQRVQGEFFFFLSGGTKGMMSMCRDIDGNYCGYLAGNAQLFAELKTREDYLAVLPQAGPQLPAAWLPLIADRMMEAPLSTFPTMRSLSRFWAPGGVVLVGDAAHTVTPALGQGLNSALQDCELLAAELAAAPSLDAGGIDAAIRRFSESRAPEVRALQELELLQGSSLSPLGRTSDPAKMLALLVRKWIVIHYSGLALLGTVVATAQAANAAKRRREGKETPAVSRTDRLAEQVEGSYVRDPPMYELLKAHMNYSDMLRRVWGMAALGSAGTFAILYGLVSGAALLASRVLGA*
</t>
  </si>
  <si>
    <t>C_110103</t>
  </si>
  <si>
    <t xml:space="preserve">MSEEVVYDSLSTSASLRGRAAVGRFYLEALAAIPENAVFVLEPEDEQQAAAAGRRGGNGSVGAAPVLQAGLAWHMELNGVAVPLSRGMGVYWADPRTGLLTRVWENPEPAFKAAAPLLTSAVWPSTSPLLGGLTRGVSSLLNTLGSNSTNGSPVSSSDGGNGTSSSPFGAAPASTPVVPSLPDMASMLGGMLPFGGSPAAAATASSTASPQRAAAAGKPAQQSRRSAFSDHTGRVTTAPIVPTAQGARPSGVVSNGAWAAAAAAAAAKLAPASSAPAAPTAPATYETAAPAAAAAASAPAPAPTSAAVAAAPAAAAAAAMSTAAPASEALSSKGEPIRMRPLSEPEPDSASTSSASGASRAATPASSGEPAADPAAAKSETAAGDAGPASSASAASPILLPAAGSAAASSSQAPRSVPSGGGSNMSSFASMDDDGNALAGSSSDSGAAGAAAATSNGGGGGGGGGGWKLPFDRSYSMNADLTSLWEKDGAASQVVEYEAMLDVLELGGLQKVTARLIDGLDLKQAEDKFEVSFVTIVPFFRVTEKSRFTAATAMMRRDLRGGRQSSIATRVPGGVEVKMTWDNPLAGSLTEEYLVSEDGTQLAVTSDMRIGQRQAKATQIYRRSSRNRNEFLNQQRSSYGSMEDVLKKQEQQYGKIKY*
</t>
  </si>
  <si>
    <t>C_110104</t>
  </si>
  <si>
    <t xml:space="preserve">MSAAGKAENTEAAAAAEPGPPVSWDLGVDITVAIANLITEENSPFFDEADIASVAASCMCVGHPTFTSIAEILYQFLSPRFGDDPVXXXXXXXXXXXXXXXXXXXXXXXXXXXXXXXXXXXXXXXXXXXXXXXXXXXXXXXXXXXXXXXXXXXXXXXXXXXXXXXXXXXXXXXXXXXXXXXXXXXXXXXXXXXXXXXXXXXXXXXXXXXXXXXXXXXXXXXXXXXXXXXXXXXXXXXXXXXXXXXXXXXXXXXXXXXXXXXXXXXXXXXXXXXXXXXXXXXXXXXXXXXXXXXXXXXXXXXXXXXXXXXXXXXXXXXXXXXXXXXXXXXXGGGSDSGAVAATEARGREGAAAAELAKAEAAEAAAPQCRCPIARGPKRRIIELQNARVTKSRAKEVYGLYQSLLQELPTRLTQLQAFGGFRAETYALKDVKRLASQRQNMVKDILMRRGVAADAAEAAVNHVWHLDFFTAGVQYGAEAPVAMEPEWLRLNSEAAADEAHTYIFHVQHTNFRSHLANLRATHTYARSGSKYRQEWVAGRRLEDLVADARLPPHMRPAAEQALRAVADGSAAAERERLREAVARRLAAAGGGGGGGVMQEYMGMMPYDEYDDDFEE*
</t>
  </si>
  <si>
    <t>C_110105</t>
  </si>
  <si>
    <t xml:space="preserve">MSPHGTQVPTFTRVRSLPFCWHLCPHFPSTRPYATTGLGLDLRAAMGAQLQLQAQQATTHQPQLQQPQQPQPQPQGWDVSLDGLSVVALGMVAAAVQDWLGASSLAASKAVTSIADRTAPP*
</t>
  </si>
  <si>
    <t>C_110106</t>
  </si>
  <si>
    <t xml:space="preserve">MRFNCACAGPLALALALALLAGAQASSRVALYMSESDGVLDLKWNNGPSNLQKQLVQAGFDLKVTADGQPRLTGVDAYVIPAQNGHTFYSAAEDMSAVASFVENGGLVVMLGGNNQTIGDQDPADLQKNQTAINSLVDDIQNTYAKAMGVNATAIVVRGFLFVYRNGTVITITVDTTPAKRRRMALENVAKVYDRSEVADMFGSGSGVTGLIHEGSYAANEDEIMEMLDAEAALPALLYRKLNEMSRRDLQQDDYYIQVLVSIVQFIEVALPPSPPPQPPVPTGTVLPPSPPPTPPSPPPRPPRPPPVNLNAIADAIGADQVERGFPPPSPPPPRPPSLXXXXXXXXXXXXXXXXXXXXXXXXXXXXXXXXXXXXXXXXXXXXXXXXXXXXXXXXXXXXXXXXXXXXXXXXXXXXXXXXXXXXXXXXXXXXXXXXXXXXXXXXXXXXXXXXXXXXXXXXXXXXXXXXXXXXXXXXXXXXXXXXXXXXXXXXXXXXXXXXXXXXXXXXXXXXXXXXXXXXXXXXXXXXXXXXXXXXXXXXXXXXXXXXXXXXXXXXXXXXXXXXXXXXXXXXXXXXXXXXXXXXXXXXXXXXXXXXYAATAAVSAGIDAGTAAGPAAAAAAAAAAARLRAAVGTGPIARMAVGAAVAAGSADQVAECAAEVSAGLTYGPHGGPPHPHHVNVQQGGGAAAAVPAARSVWERALGVAGVWAAALALLPECAMPYLPASANCCSAAGAESMWAAATSAPAGTFEGDGGGGSGGGATGGAGSVGGQKPVSAAAAAAVGLGAGSGPALQWPVVDEDEMEDVRWFHRDWVRAVFAAPGGALSVSGAGKFNVPGPYSLAFRLITAWAGSLPGEAASKLDGGSGGSGCSSGTATMPLPLPASFTASAPTQAAAAAAASADGEWEGDRIPQPPRSPNCPLPPPPS*
</t>
  </si>
  <si>
    <t>C_110107</t>
  </si>
  <si>
    <t xml:space="preserve">MISKIKYMVANTPPEQRESMWRVGDRPLCNSFVCPCCGRLLPATEANAHMVAALTAIEKFLDEQSRRRFGASKQRGDLAARRAMREMLLYQRFFLQMWTQANNHETNSSSGRPPSQLPGHSALPAPAASGNSGLGILAAMQASYGKRGIGADAFSSGSAGPVDALQQLRQLGAPPLLFNPSYAAGGSGPREAPGSFSVGGSWAPSASVAANAPLPLRQRNAGGGSEPAASRHSEDAGLRSADAALMENTSAALASGSACIDGSSRKRQWEDAGDRAAGLDHAAAWAQAAVEDATGGARHGGAARNVEEEEEEEHLQGQQQQQALRELRSGPVHPAVEQVQQIEYRHSLPVLLPQAPPPPTAPAQQAAQQPFMLRLAPLPRLPPQQPENDEEAKPQVEVVQRVVLDQEPQPQPQEGRREQPQVQPEEQALQQQQQADRHRDNIQQQPRSLLQQQAHTSESLPAPHAGQQAREQHAAGLEQQLRPDRGPDEAPDQALQAASGPMHSSLANALRAAMPRLQRPDGLREVPAEAQEPQVPSWREASGPEALGPGPGPGRKLQWQSPRLEAEPQALRSAHAGVKLEGEQGDVDEDYGLDAGQAAAGPGLTGPQACALPPQLMLQGGGFGAGLLPQDGAAALSMARSSGGMERSRASGGSLLPEASPEPEASLPKRRRPLQACPSCHKVLSHAQYYVHLADIKRAGNCRGAERAVTGLMGGRVRFDGRVASVPPLRFGAGPADSAAAASSQPLLEAAADTTMITGSSPPDPFAAATARGPLLPPALQNTIPLPPMLPPLSPGLPPAQALPLLLPPAPLPGAEGLGVPTGGAVAAGPSSSSLLLPGRDSELQPPPPGSWAPASSAPAPQDFDAVEGDVRCSICKIQEGGKNLERDHATSMGFLLCDLCGVSEALVSRSHTVDAMREEVKLMRLHTPPSQQLLWQVGGKPLCCCFVCPCCNRLLPSGDANKHMVAALDAVYVLLSEADKARFTDKLKTRGDLAARRAMREMLLEGPVDRWAEVQGLRLCGSPPMTRKEVEAQQGYASFLQTLWHAATGMPDDGRLAAMEAAVMAVSAAAAAAADAVDSSRLLGGGGDGGGGGVDAAELTWQSPAAQGVQQLPTLPQAGSRSSGGTLAPASLGAGSMEDSQFSHPAADRGAPGMTGPGSQPPPPQQRMPALPLPGVLPTGLEVPGQHHAGGIRLVSECAVCGHSPNWPELQLGQWPPIYHLRAVALILNDALHMPDLLRLAEADPDTAKKVVGAMCSPAGTRSPWQLAGKPLCCCFPCPCCERVLPYGTAHRHMLAALLHPQVWKQLTPRQHARVQQIEQLPQPADTLLGAAPHDVMPPELSAMDCLELMRGMLLGVMAVHHSALRGTERCLCGADRMTELEVIEQRAALAGLQAAGTSLAAASELPSSRQGSAAAVAAVAAATAAAATAAAAAATAPAGRGVVEAGEAAVSQRVPLALPPPGMAPSGLEDMPSLLQQAARAATQSWPPLPAGGGRPGLPGAVARAPPLPTSLLAGGAGLRLQQQRQLVDMNQRAAGALAADGDSSGRRGQPHYGAGAGGSVEPALVYGGGRAVSLGNGRAGPPGETGQRGWDPPMGALLQHLARASASTQPTAAPAARPPAAAAAAPSAPQRWPPPRPTVDEAAGPLDGLEEQGGVPGGGAGAFASLQLVTALLKQLPREQLQHVLREVKAEADDDLAAGAGEAGAAGGTPGANIPPYLAEQLAASGVDLTSRPVQAPRQQQRQRQGRNVAPASSSVAGPGPAGGALGEQGWVCN*
</t>
  </si>
  <si>
    <t>C_110108</t>
  </si>
  <si>
    <t xml:space="preserve">MHVRMQMQIQVLFYGDAHRHMLAALQHPSITALLSLQEAALVQQLQQQPMPADSLGVVDDDVEVGGWTPMQCLEAMYRILMCLLPEQREVQEGATPKRYACGHAEMSAEEASHQSANCGA*
</t>
  </si>
  <si>
    <t xml:space="preserve">MVKILPDDCGRLWEVDGKSLCFCFVCPCCSQLLPSGKANAHMVVALDAVRHMLSPQVQDRFKTQLKPRGDLAGRRAMREILRAVGPDVWKVLGARAPSSQAGSQAGRQQVLHSLWEAARDPAAPLPTLPPPPLELARLRSLPDHAAPAAGGSNAAASLKSRPPTRSNTAGGQKRKRASDEAGAGANQRSPRARSGSTGSTVAAQQPHPQGSGGSGSVGNNVPALLALESLPIDGHQPNSTSSHRCELLASSPPLHGAHRAWAPPGSHSSLHTFLAVSASPGSGAAGAAGVAGALAFGPPASYTAMLLVEDVGNGVHSTTFPPQQLQQQQQQAISAPLLSTAASQSHQPAGLALAEQGSGTGSQGWAAAGAVVMGASGASRGGLGLLQHSQSQSLPLPVATVRAPRPAVPSHQPPYSLAAAAPGAAPSSTPASTTASTAPHGPAPVYPYLHAAAGSTAAGAAAAARGYCVSACCSCGDGCYCQQHHHQRLPCNDHQLPEASGPGMPSSAHTLHAQGSGSAAANYFGPGAGGAQQAAGCGIAGGGSGDAAHGQHHQHHQHLAANAGIQVYTGAQTNVPSPEAGPAGPGLSCAPASGACTAAATAAAIATPTAAADEQALDVNVFFRDDEQ*
</t>
  </si>
  <si>
    <t>C_110110</t>
  </si>
  <si>
    <t xml:space="preserve">MRYVTRQSLCRRRILLGLLAVWLRCLGRASPTGPAIIHAGNDAAGFAAVPHTVFAESAEEALTQYARLQAGGRTLTAGSSRADTRVVVVNDIAGHFEVLAGVLFTLYRMRRGQQAAAASSIRLARPRVLFTGNPRGPTLNGLMDWLGQDVGNDAEWHALGSGPGGAAAADAPGDRGAGSAAGVDGAWRTPADVVVCVSAELAPKVCAAAVAGVQPQLLVVIVHRADTHTKNSKFLALHPQATRIMALAPHVANLSSHMLKRPVDWSMPVAPFVPAQPCLSKDCLQGFSIQVTGALRRYKSKHGNGFTRDYGALWARMLELRMQGMAVPPVVVVGKGERRHLMLPRELESSVTFHPWLKYQDFWMLIHRSYALVPAFGMPVYYESRISSTILASLITCVPVIAEQRLLDTYTFLSEEHVFLRQPDEDEAAAMARIAALPEQAIFAKREALCELRGQIDARVDRVLGGYLAEASKAR*
</t>
  </si>
  <si>
    <t>C_110111</t>
  </si>
  <si>
    <t xml:space="preserve">MHTPPPVLSKALNTHNYRKEQHETTSGAKNPTSILGRAAESLYNARHGLARLFGAESGDDPGAATKPPADLLGEPGAAKPSPGSEDPSVSPAQPGRGRQRRGSVTTYTLNLPGSGGSVEREVRRLAGYDGATMGPSVVSRRSLEMMPGPSCSYDHVQNVNGGEKGKAGEDNSDNENDDEDEDEAYTFQGSKQQQQQQQAAAAAAAASSSGANAVQWRASSHDAVSAGALAAAEALSGTMEVADFASSLNPTESSVLTDAIPTRLGGLGGISMSRNAPLAAGGGALTHRGNTANHLAVNVPSGPAGSTGQLGLLRDRKGVGGVSNNDSQRFTGDGYASSPGPMSPMTPYGRAGSKGQIVTGSVGALAASIISPGGGGGTDSRPGTGSRMRGVFAAVSDPNLLVLDAHGSPGHSGGGRWYQQDTGDFDSVLASGEEALMAAQRGGVGGSMQDDGYGYGGDAVHLPQLGNVLPDRTELQLQELRKFKANLDDHISKERQALVTGRVRRSSVLEELAGGSQQPRWQMTYNPEAAASHAKLGSVDPNRKSEMDNARLARIAKDSKSPAMSAASASPVVARARRLSTVIAS*
</t>
  </si>
  <si>
    <t>C_110112</t>
  </si>
  <si>
    <t xml:space="preserve">MLAQRRKVASAASPGSAARLPPSVVRGRMRVRPQAQAPDARLDWLSTASPSDSWSLAILGDLHLAPEQMKLFDAARGHLVDAMAEKGGGRVVQLGDLGHGKHASGSRKCFQFAKQYMDGFKLPYGMILGNHDLEGDEFQSDEENLAAWKEVFGQPHFWSADLGRAKVVGLSTERYRSNANRYGGSGGGGCGGGGGGCVAATPGHHEVYIPQHQLDWLEGQLAAHPHTPFIVCTHAPPMGCGLKVIQEVHIKNRCAWLNHSDNPRAFMDIVARHRNVKLWFSGHFHLSHNYPDSISTVGVIGECNRDGTRQSRLLCGTEAGYQLFTVDHDTGASRLDMEARWDDASAPVPVIPEDELLCDPDAGWLCSEMDCKVGDNSTGFITWHPVGLQTILARQANDLLIEYDMATAAPLGLVTKVPESCSLQLLAADGSPAAREDGSDVAEIRIYEANGELRETVTRNSSGAFFRIYQPNKWRLKQQKKAEEAVAVAAAEAAAQQSGSAMGSYAE*
</t>
  </si>
  <si>
    <t>C_110113</t>
  </si>
  <si>
    <t xml:space="preserve">MAPGRLFGLLVAVALALQAYAQLPVVVSHSIEVNITVPPFKVDQDDAYICVSALLPPHPHKLVGIIPHAKQEVVHHILLYGCTEPHMASKDGKPVAWRCDMKPVCNGPSSTILYGWGRNAPDLRLPEGVGFSVGERTGVKYIVAQVHYLKVRPPDDHSGVTLLLKPHAVPYAAGLVSFASWFTIPPGKKSHPIVNTCCYKGYEALTMFAVRVHTHGLGRRVFMTRETWNKTGTEELVSRDPQLPQSFVPTTRHTIWPGDRLTVTCLFDSSSKTAPVNAGGTHNDEMCNMYTMVYGKTPYLTMCDNNVQDIRDDSPGALPRHSTLVVDPMPNWRPPAPAGTPGDALGAEAVGDATSVTTGPDGTLWVLYRASGVWKSDTFDRKEVITRKEPVPEAVVLNMNPDTGKILARWGADVFYLPHSISVDQYGNVWVVDVGRHQVLKFDSKGKQLLVVGKDRQPGAGKDKFCKPTQVAVLRDGSFIVADGYCNSRVVWFDKTGKYIALQVWALRFGPYGEQLALTWDEGKDAHLVNVRFPTQFWTLPGTAKLSPHDFTLGGAATELSGAGDRFFSVYLASVGVACDTKCGALHKFVVVPTGFKLPAQWELETAVAVPSKAKDVKPGDAKELPHGAVAANHTANVVAKAIAKGVPAPAKPPAGEEEDEGGAMVADDYDEDVEDDTEDAEDYENTKKVLDEEMEAEEEAMADYEEMITGVRPNTTHDKGELVPLDKERYQVLMQDKKAATKTMGSGWANVLVVVLVLALTVISVYYARATLMHYIQSITVSSSNPGGSGAGIKGGPSAGASTPAGGGLRKTFGAWASAAEGLLGRFSGRGGAAAAAGLAGTTGAGGAKRSTAEVEAARERERLLRSGP*
</t>
  </si>
  <si>
    <t>C_110114</t>
  </si>
  <si>
    <t xml:space="preserve">MAKAMKRVPITIPTMPGQPALETAFVGPTASELASYPPDVPAVVLLHGFDSSCMEFRRLYPKLAASAPTYALDLVGWGFTDYSLFKSEPGRVIRPEDKAAHLRAFLQAQCARRRVVLVGASLGGAMALDFAVTYPEVVEKLVLIDAQGFIDGIGPMATAPRPLLWLGVKLLQSVPLRQAANKMAYFDKGRYATEDAMRIGRLHTHLPGWEDANIAWMRSGGYAISSKIGQVKQEVLVMWGRNDEILEPSYAARFEQTLPNCRLRWVEQCGHCAHLEQPELAAAEILAFAGVEAVLPAELVGTEVAAASSN*
</t>
  </si>
  <si>
    <t>C_110115</t>
  </si>
  <si>
    <t xml:space="preserve">MDLHEDPYAAAAAAAQAARKAPASSAPPASAPGRPVYHEASGYVLVPDGMGGYCLARPTGLRTPASAMPVASSAARLPVRRPVAASEEDDDEAEEDADVMDAVAAARARRLQKEQAAAAALAAQLQRRRAPAAAAPAPRAASPLIIASDPEDQDGEVDSDSDTHDLASVRSQQRQQQQQQQSQQPTRRMALYYDPFTGGYYRAPLQSEPAAPVAPKPAAKPAAAAAISGSRTATAQEPSAASQPRSIHVNQQAQQSERVPVTMIPATSRPTTTSTTTTATTGAVSSGASLQRQHSNALVPRPPMEVSLSRGPSSNLLPAVSDLNLSYGACGATARSAAPAPTATAAAVTAPAGRASSRPASAAPMLKSQAARTIQRWFRGWRLWRHLASLQGLVRAAAELREAAAKFYGFMAATETNITCRQAAEVNELAMRLIFKLDSMEGMPAEFRALRKHLVGRAMRLQDEGQAAYAKSAARPGNGSAVVADADTVRGPAAAAPAAPASAVAASAAAAPAAASQQEAAAPSRASTAGQFTPPPSPRHHAHADRKQPANSDTDLSDVHGAAAPAAAAAAAAPAAPEAAASKAVPADASIGDAEAEGNCATANDANASEASADGVAATTVEPAAAGAAASTAAAAAAKGDVSLRRQSSREQLKQQKLVATAAAAAAAAAEAAKSLGPVSGEGVAPAGSSPVGGGGAVSLSGHLQRLQKALGALQLLSKKKKKWTAGAGRAGSSRDRKRQCA*
</t>
  </si>
  <si>
    <t>C_110116</t>
  </si>
  <si>
    <t xml:space="preserve">MPKNIKQRFELIRVIKRAMATSTIGGTGTDSSVVALTVQPSLSTLNSELPLVPSEAASSDPQSNTSTAKANGDKHGRRGRPSMSPDIRELFSRQLWYRETKRRLKKFRPKDVWATLIQERWTILVTGIFASGLLALELTAWSDLSTDAWFTLWTTFAAVVPMIRGVVDADVCLFAASTLLLLRGIIQARDAFAGLANDSIVSIALMMMIAAGLESSGALEFVPELVLGRSKREWVGQLRMHIAVASVSAVMNNTPLVEVMIPVVESWCRNNNHHPSRFMMPLSYSAILGGLCTIIGTSTNLIARGLAQQDDPKLKLPFVEVGIIGLPLTVAGGIYVVLFSPLLLRKRDTMMAAVVADPREYVVSVRVDARFAHIGRTIESAGLRHLRGLFLADLQRQDGATVPSPPPTTIILQGDKLTFAGDIQGMQHILSLPGLTPISSADLAADLEETVAGSPSSDRIMVEAVVSLSSPICNMTIRDSHFRSRYGAVVLAVHRNGERIAGGLGDIVVKGGDTMLLEAGPDFLQKYKHSTEWALAVDAFRVTLPRRDPLALFMSLGIFIALIVLNSMDVLPLSTTALVCLFAYLITGVLTVSQCRAAIPSSILLTVAGGFGVAKAMTVTGLAHRLAGSLLNVFSWMGRAGPVAAIYASTSLLTALLSNGAAVTLMYPIARDLAKQAGVSIKGPLYALMIGASSDFSTPIGYQTNLMVSGPGGYRFLDFTRFGLPLQFVAALITVPICVLYFEPRT*
</t>
  </si>
  <si>
    <t>C_110117</t>
  </si>
  <si>
    <t xml:space="preserve">MATTTDGATACETTFSGRDSGH*
</t>
  </si>
  <si>
    <t>C_110118</t>
  </si>
  <si>
    <t xml:space="preserve">MSPHSQRPTSSGVTRGYSRLSSTSGGARSPLPSARCLSSGCTPSVGGCPPLSELPELLVEEAAAEVAAAAAAAGTLGSLAAFRRSTFRRRSTAAGTSSGGGGSGLGSRGGSRRNSSRRIIPLPPFIDGLSEHTAAQRQQVLYEVASPFSSYAAAAAVDESDDESAGAEGAASPTPFSQDVDVAAVVNEAAGVARRLQMGSRRWLLGASSGAISSFSRAPSAASLAGMNLTSLSRTTSAADLVAAAAPVFAAYSCVDSELVGTEEQRAEATQATAATAAAQFGAGAGAVGGGFLEGDEACCASPYYGSEAEEDEQEAYGWLYSSEDEDEAWSRRTSRAAAAGGKKGAGDSKANRSSSGGGGGRSGWFGRWLSAMGVGGMPRASAHVSGGPNAASPSPPPSDTLAFEPAAMSGEGRAACVAAPMPAAADAGAVAFVEMLPCHGVSQLQGTLRPPNGSRAGQQPQQAAAECAAAAAEGVEAAEVGQLENDASRSLARSRFSWRR*
</t>
  </si>
  <si>
    <t>C_110119</t>
  </si>
  <si>
    <t xml:space="preserve">MQLAALLPVYSGIQDRSEPPDSLLLVGYRPHDADGQELTNGHCYGVGWAPHGNWLAGGYSGHLGGVARVWDITQGTMVAEIPAHEKDVWAVAFDPHDSHLLATCSYDGAAGEDARAGR*
</t>
  </si>
  <si>
    <t>C_110120</t>
  </si>
  <si>
    <t xml:space="preserve">MPFTLLVELLSHHLHAADPKQVYCWVDVLAINQNPGRQQARDLEDLEXXXXXXXXXXXXXXXXXXXXXXXXXXGGRHDQRDVHDSCRSPATPRPPVQEAVRLAAGTLVCLDPGCVPFTRIWCLFEWWTTLRGIDIRKAQATVAADRDRILDTIGEQLDLVNAQLKLLFLLEPYDTATAALAALPPGRLLAVDGVGDWCRTAIDNWLALSEGDDGYRALLLVGPAGCGKSHAAAAALAAALAAEEEQEQQQHPQQPQPPPQSQPAKLGPEQQPQYTSSGRKGRRRPVAAHFCRAGDGASQDAGAALRSLAFQLACGSAHGSKSGVGLGPYLRTKYLALSRDAISSLQAAGGGSAGSGTSSVEATFNLLLAHPLAALWPPPPDEDAPPPPRWLMAQQEAAVGCLGAAPACLPSWSLLDWLRGDIAAASADPGAATAASDAAGTAAASADDPAAASMVLAAAGLRLDVGQGHRRLAEWVCGDLRGARRAQVYSLRYGIYHLTSAVEADMRRHRQPLPYSNSGGGGGSADSSSGSGDGGGAKPDPDLVRQLDEVLLDLGFWRQVYGSRQGAGVLRDLLSLPGLGLTTASTDVIRWIQRDHLALERNPDLILNLAFETPFPSATRAVAAAVAAAMAAENIAPPGGGGGGGGGGGALPASASATAAAGPAAATAGAAKAAGGADWRAFTSAAATKAAIDTAAAFADAAAAAAAATAAAAAAAAPASGSAEAASAAVCTVTSGSSSAAAPAVADAPGSALPASPLPPPPPVWPSPSWPCAVAAPVYPAWPAALAVVTGGAGGVFGVDFSPDGATLATVSNKGVVLIHDTQSGERVLRMTGHVDYIRGVSYLQVPAAANATATITSGINSSSSSSGSMALQTCLVTCGVDRTVRVWDAMTGQQVETLRVHERPVAFVAVAAAGAGAHADAPEWAGYFATGDDSGAVCIWRAVASSPAPAAEAVVVFGGCFFLQQHQQQQQQQLPLPSVGPLPQQQQLPLPSVGPRPPPPQQQQLMLATGGKDGCVRVWDVATGAQVAQLVQPSEPPPPADGVTDAAAIAAAAAQRQATSSSLPLSMAKCVAATADGAQLLVGLHGGAVAHWRRGGGPAAGDAGVGAGGEVSGSSSEAAGLGQGHVGAGAGAGAGAAEPVAVAGNGEAAGHTGAGGWRLLRVMHGHTESVTSVRIWDAGIAASAASAPQQHDDAVMQLAVAPTNAYIVTASSDKTVGVWSLPVPPATPPPAAEVEQPQAAPEAGAAAPAAAAAATAAGGDCTLAAPVAAAPVVPYGQMMTVRGHTGTVSCVAVAPSDEVTVATGSYDKTIRVFRLDKTHIPELELTHTGHTGFVTGVGFDTWGTRLASTGNDGALAVWDVEAWQQHYWEALSAVQEEGGGEGGEAAAASGGAVAAAAKALQQSSPDWMSPMKASGEGAGGEHQLAPGLVAHQLLRGGGARQ*
</t>
  </si>
  <si>
    <t>C_110121</t>
  </si>
  <si>
    <t xml:space="preserve">MLLLLSGQQPSALGLLGAQAPAATEAAPAVTGAALLPVFGASTLPVNRPFTGFPADVEIIGLLALALTQQQNNVGRDTSANSGLATTFRGVTFPFGVSFATTNSFGGAVQQAFDFATATDQRGAAADGLETGRAIGSVPFGDVNVVTNVLSSALSQRRLVRPRSPPQPPHRQKQQQQQQEQQQQQQDAHPNSQQGKQNQGPLGAAGGGSSSGAGGGGSFRDGAQQQQQPGAAAAAAGGGATANNETAVASEGDGAAAQAASALRAAELLDEYAYWNGYMGTIYNVEYDVAAAADAARDPHHAYEYDDTEPQDQQRTGGAEGSAPPGNGIEGTKNGSSTAAAGEQGGSGPEAKAAAAAARRRKWQRRAQAAIAAAEAGDEEYAAALMGWSLAPPAGTAGGIPRPPPLPQQQSGAAATGDGGGGGGGGGGGGGGGGGGGGGGGDGGAGGVNASDVQLRTSGSSQQLQSQMSSNAGAGNGTNGTSSGAGRGGVNQYLYDPFDVLLAATLEYGRAGQYSYFYTDYYRFLSTYYSGPVIVPQTALGRTRSTSAVVRDDTATTAGSTKSVSAAIRGISQSLRQSDILGNSTFTGAPQQPTRQAGVLAGGLTFGRGYFFQAPSESFTKAATTSSIGVGGAVTAGAAGSVTGYGAGTKFSGARSQISAQTGEENLDFDLGG*
</t>
  </si>
  <si>
    <t>C_110122</t>
  </si>
  <si>
    <t xml:space="preserve">MATNLCAECGIKLSRPEYQKHMQEVHGVSIQHDSDDERDKEAPAAGEDGADAKPQRQRRRGGNKEGAAEGAEGAEEGAAGEDGARPPRERRRRGGRKPAGEGADGEAPAGDFACGDCDRTFASQQGLRRHLQAKHPESEATAAAVAAAAAEAPAAGARRGGRGRGRGTKAEAGEGAADGAAADGAEGAKPAAGGRSRGRGGRTGRGRGAAAAPVPDDPTAAAAMAAAAAKAAIGGAAAEPAAERQVTLFRCKQCEQGFKSRNRAREHVIEAHAADVPAEAPAEAPGVKPPPPEGVELPPGRRAPAPVVPVPADALLEVAEVTTKRAPRASRRRKPRTANGDEPSGDAAEGEEGAAEGGRARGGRRGGRGGDAAAPAAGGDAAAASGDAPAPAGGAKRSGAPTDELAALGITAS*
</t>
  </si>
  <si>
    <t>C_110123</t>
  </si>
  <si>
    <t xml:space="preserve">MPATAGPALARTSTATAPSATSVRSETPSPTCAGVLCRSSMDTMTVEPRSAARCSAVRPAGPRVSNGNTSCSSRRAPSTAPCSTAVCSAGMPEPSARSSTCCATRKP
</t>
  </si>
  <si>
    <t>C_110124</t>
  </si>
  <si>
    <t xml:space="preserve">MPPAAPLLSSLTHAYGRLLFPLPPPSRRSSSSSSPASEALAALRRDTLALLRADGRHYEVVITAGATAALRLVAEAFPWTPGASVFAHPHAVHNSVLGVRGPAAAAGARVQLVDTQQRVGGRAGREAAAAAGADAGADAGADAGADAGAAAGAAAHGGVLAAEAEGAAGATAVVVEDAAGSTAAAAAAAAVAAEAPCCYSLLALPAECNFTGDRHPALGEVVRHVRRHGIAGLVVGGGGSGGSGSRQTECAAQTLNLAAAASIRTGTSTSTDAGPMPASRDSSPSGAPSQQSGGDSGRSNSDSDSGGGGGGRWLVLLDAAKACATAPPDLSAVPADFVVLSYYKIFGHPTGLGALVVRREALALLGRGKSYWGGGTVEVAVADRPFQVRRSGAAGLEDGTPPFTAAAAARHGFAFLRRLAAGGGGGGYWCTELAAAVAAGRAPAAAAAAGHADHGPTVAFNLLRADGSWVGYAEVGRLAAMHGLHLRTGCFCNPGACGHWLRLSAEDMIRHHSSGHVCWDDHDLAEPAVGQAAAAGEGGGSGGGSGGGSGGGVVGRVPTGAVRVSLGAVSTFAEAYAVLRLVQRYFVQQQQQQQQQPQQEEQEEQVGVQQEEQALEAIASSCGSSSSSSSGANSSSSSTGSSSTGSSGTGSSSTGSSSTGSSGTGSSSTGSSSTGSSGTGSSSTGSSSTGSSGRLAGILLYPVKSCAPQLVSAWPVGATGLLLDREWALVDDSGKVLTLKQCPRMALIRPEVDLAAATLRIAPPPGAGVPPLTLRVPQLQPPPPPLREAVAGGAAAAAGGAADAAADAAAADAAAAAAATAGGPGGAVVRLDAGLVMERVQVCGDTVCTDLVDTCSAGEGGDERVRAWFARVLGAPCRIVQQRSGARKVRRPAGQQPKQPLAQQQQQQQQQQAGGGAGDVAAIGGAGGGGGGGGGGGEGSGQALVGFANDGQYLLVSQVDPRAGVRRGSEVLVALAQYRRRGGRVQFGVLLAAVAGAAGPAGPAGPAAAMDGAAEAGGAAEADGASTVAGGEGQMCKAQAQEQEGEVGSVEWLRRRFGAGSVLVVGDVVEACVAGA*
</t>
  </si>
  <si>
    <t>C_110125</t>
  </si>
  <si>
    <t xml:space="preserve">MEHTQEQPPKGTGSNATDGSGTAKPDVPQPLVNVPQAAAPRATSPADPAAQSTTPTPNTNSTSTATTTGPTPAARHPAHPPPPSVPHPALPEAEQEEMRLLSRALDAGCSLLQGRGPVNKIHQHVDAFHMCVRAQCILYDSADPGARLIGIEYIISRRLFESLPLEERKFWHSHVYEVKSGMLIAPGVPGPAEDADMAKVINTYGKTWHTWQVPPAALAARDQEVGCDSAHVRRRRAHLAPNPPQPHPDADHPWRTGRAWQCVMEQVDFKAPVVGPQQQALQLQKEQEPSGQQEQKQ*
</t>
  </si>
  <si>
    <t>C_110126</t>
  </si>
  <si>
    <t xml:space="preserve">MADAGTPMTTGVSKTPAEFLKAIKGKAVLVKLNSGVDYRGILACLDGYMNIAMEQTEEYVNGQLKNKYGDAFIRGNNVLYISAINKSAS*
</t>
  </si>
  <si>
    <t>C_110127</t>
  </si>
  <si>
    <t xml:space="preserve">MCDPDTDDGEWITKYDIVEEDSALVLKDTGAVGRCKSECRTIARACEMISDDVDLTDLSAMLFKGKKRAAISNWMCHDASDACSKKAPALTKREGADEAHAPMDEDELRTERMMRSMKAAGLSGTMYNKETMQEELAEMADQYEDNEDFARMLEETGLDKHMPSRPGSDAQEPDSGVGGGAAAGAVADAAARLQDTLTQVKEGASKLFDSAKGLVGKWFGKKEAAKKPAGEL*
</t>
  </si>
  <si>
    <t>C_110128</t>
  </si>
  <si>
    <t xml:space="preserve">MALAFTSRVASRPQLHARSAASHAAAVPAVARPATPATVSAAAPSSSTRSSGVACRAVRMDAELQALLEGAMARSSCTVGDRVGIIGLKFAEEGQKEGCPVMESAIRLSIYLRDYKASDVRGHSILELGTGIGVAGLTLAAFGAHVLLTDLPEMVPVSQRNVKKNVDLVRGAGGSAQVAALDWSSPPQELVEEPWEMIMGSDLVFDQASAELLAPLLARLLAGNPGAAVYLGHVHRSAAVDDHMTHVFGQHGLAISAAPRAEGDAHDEDISIITVRRA*
</t>
  </si>
  <si>
    <t>C_110129</t>
  </si>
  <si>
    <t xml:space="preserve">MGSGGAPATDAAAAAAAAAAHHHHHQLAAQMAAAAVAHLQHQQAGAGAAHGQGAAAHQQHQHQHQHQHQQIGGQELPHAGSHHSHHSQHPQHSHHQHHLQQHQQQHQQQQLQQGQATPATQQQHQHQQQQQQQQQQQQGTPLPQMPGLQDAGPLQAHVHAAAAAAAAAAIEAAAATAAAQQDGSRQPRSARSTSVASAGATAAAAAAAAAAAAAAGTGVGGAGTPMQDGAGAGAGVAGNAATWMDAVLAAGADAGGQPRAKRARSSVWTPDEELHMVTLYRSLTERMAVPGAGGGGGGGAGGPLATEAGRK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GRLPAPPAHYMDATMAAAAAAAAAAAHAGEGGVDGGAGSGGDRGGGGGAGVGTGHMGLGLPGAHGRGPSAGGAAPVGEYGSPMPGGDAGAHAVAHAAAAAAAHAAAAVAAAAATRGGSGGGGGVSDGAAVAAAHHHHHQQQQQHHHQQQQQQQQQQQQQQQQQQQQALVAAAAAAAADAAENGDGSGGDEDSPDEPPQHHPPVTPPPLHHPHHHALVPAPHLNSAASGPAHPSHQQQHPAHPHPEEHVQPTPPPPALQHAQPGQRQPPPAHYHTPMHGQHGLVDVGAGASGAMQAHAQAQQQQLQQQQQLQQQQLQQQQLQQQQQLQQQQFLQSTQLAYQGHYRNALGFVPGANGVAASPATAAAGYGASPLLGAAVGAGAPAATAAAAPAPPVPTAAAPLPVPPLGTVARTPGHHSTSGGSAPSAGAAPAASAAAGAQQPAAAPQHGGGAGTVPGTTAYGVASAAAPQGLPPPPASAAAAAAAAAAAAAAAAGGMAGTAPLPAITSMPAHAAAAAVSAAAAAAAKRDVAISAAAKREPPSTSLSESIAAAAAVATQAALAEAATTGEALPGRALAASLTRNVVSRLAEADQLLSRTTAAETDRARGYVSLIADCLQVLSALRGPPQAQQQQLQSPHQVPPAQAGQPSPQHQLCGDQAPPHQQQQQQQQQHQQQQHHSAQQALFHSHPHPHHPHQQQQPAGASSLLEVPSSSGQMVAAAVAAAAAAAAAAAAGGLPPPSAPLQSQPSATAQHNMYSGSSGGAAGPAAVAPRRPSPQSEHQGPSPPLPPPPPAAPPQPLQMAPPPPPPVGPRPSSLGGGGSMGGASATQDCSQSLDPSSGRLPSGMLAGDSALLTTSAVAALLPASSLDQPQQQHQQQAQAQQPQMGSAELQQQTAAAAAAAAAAAAAAAAAMGASGVQLPTGSTPPAPSPADAAAHAAAGQLPHGHGDQSMGAGSPGTMDLQQQQQQQPHPHQHQHSSPAAQPPPPPPPPPPAIQLSHSGQVVVSPPQQQTMGSPAQAPGGSPMPGSTGAEGQSQSLVPPPPPPPPGPQPQQHTAADAAALQRAHSHSAAAAAAAQDQLIRQHSLQSQQQQQQQQQQQHYLQQQQQQQQEAQQAHGHHPSPHVVQDVTMAERAASSAGAPQEQQ*
</t>
  </si>
  <si>
    <t>C_110130</t>
  </si>
  <si>
    <t xml:space="preserve">MADWKERLKVALGGVTSGGKFAVTGTVDGPLPEIAIRGVGKLALPIDAGQAEDLVFAGMPAPFGKGSKTVLNPAVRKAIQIEAARVRFSQDWDATLRRLTADVAAALLGVYGGAAAGVEARLYKLLVYERGGHFRPHRDTEKEPGMFGSLLIQLPVAGGHNGGRLSVHLQQEQVLWDTAAAATPPGAVVTSGGSGSDGASAAVKPPAAVLQYAAFYADCEHELSEVESGLRVVLAYNLVRTQAAAGRAAEAEAAAASRGAALRALAEAVRAWEAAGEDSQSLVALPLAHKYTEASLGFGALKGDDGAKVRALLDCPELEVHLLLVDKTVYGGCDHYYSDSDEYEEAAETAPMIKDDGCWDWEVNFIWHSPQSGRLGAHVGDFGLGMKLIQNSVLGGEQLFPEDRQPDQKKYEPYTGNEGPSLTYWYRRALVVVWPRSRSPIDD*
</t>
  </si>
  <si>
    <t>C_110131</t>
  </si>
  <si>
    <t xml:space="preserve">MYLPKYYIKPIRHGETLGFAPVAFESRSWSWDPYDGEEADLLAAAACGMDSCRPRHHQGPRRPRAXXXXXXXXXXXXXXXXXXXXXXXXXXXXXXXXXXXXXXXXXXXXXXXXXXXXXXXXXXXXXXXXXXXXXXXXXXXXXXXXXXGAAIGGEAEGRAGAAGWAGAGVGVGVGVDACADFRTCVSTAACYEHVLRRQITFMPSIEAARANTSVSPGVFDAVLYFPHAVTPPAAPDPDTPDIAADAAADPNLQSQPLGPLLQPPQQLQPQPQLQPQLQPSSTPPPASAAAAPLSPLLRSLGRAVLGMNHTXXXXXXXXXXXXXXXXXXXXXXXXXXXXXXXXXXXXXXXXXXXXXXXXXXXXXXXXXXXXXXXXXXXXXXXXXXXXXXXXXXXXXXGGPAAPAAALTAAAARAATGRPRTEEEEEGARSRHHCKLGWQQQQQPYQHQHWRQQPYQQRAVPAAITVSYKPFPWPAVTEDLGAA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VANWGRLRGVPEPQVAALVKSLLGRLGLAAAADKACGEYSGGMKRKLGVAVALVGEPPVSALDEPSTGMDPGARRGLWSCLQAEVMGAAGATAGALSPHPSGVAAAESADAARLQEWMSGVCPPAHVTMIDHNRVVFGIPRGGADLAGLFEAVEGARRSLGITDYALNQTTLEQVFVTMAAAAAAAAAAAGEEEEMQGREGHSRQQQG*
</t>
  </si>
  <si>
    <t>C_110132</t>
  </si>
  <si>
    <t xml:space="preserve">MCVLAHGAESDRREQLLFRTARARAAAGPAGYDTALLRAEYSNTAAISSIAAPYVLLLLDGHGINTCNSELTASGSSNLNTTNTAAAATSSSSSSTGKSLLQVLEVEYVAVCRCMYGEPGRLPRGCAGGADRSRRPAGVAACL*
</t>
  </si>
  <si>
    <t>C_110133</t>
  </si>
  <si>
    <t xml:space="preserve">MPDGGAGVHMTAALVLHDAAVEAAAAAGSGAAGAQGAGTGGGGGGGQAAEAAAALLAERDEHVRSFLDSYPEAMDSENDEFLYGRAGYLQARDGAQLLNAAIGPGTIPDEIIEGVATEMLESGREMAERLRWRRTDTPAPPLFYMWPGRERGEPYLGAAHGMMGILFMLLHCGPAILEVEENRQQLRACLTYVASHEKDAPGCSARGGHYPTKMAMSPPEPPPPGEAGGAAAKTLVHWCHGAPGAVFLWCKAHEVFGDAEYLAAARRAGEVVWQLGLLRKGHGLCHGTSGNAYALLALHRATGGGEAAVWLHRARQFAGHVSGAEGRSVFDTPDRPLSLFEGRAGVLCLLADLLADDGGSHGSRFPAFELPPPTRA*
</t>
  </si>
  <si>
    <t>C_110134</t>
  </si>
  <si>
    <t xml:space="preserve">MAVHSHSHSSHAFLPSAAAPDLYVPTPASTASVGLIPPPTRQPPPAHLLLSSGHAHHLQQLIRDLDPNAATSPSVDNSLSGVASQGTAYAYPHGTTPPGVLAVPASPTFSAASYSLPSYSAPASPAAGTTASGGAGRSRSPQPLAYVHTAPHAAPGSPTRRADAAEAAAMAARSRLGRSGPLDLQHMLGVDVPPMILQXXXXXXXXXXXXXXXXXXXXXXXXXXXXXXXXXXXXXXXXXXXXXXXXXXXXXXXXXXXXXXXXXXXXXXXXXXXXXXXXXXXXXXXXXXXXXXXXXXXXXXXXXXXXXXXXXXXXXXXXXXXXXXXXXXXXXXXXXXXXXXXXXXXXXXXXXXXXXXXXXXXXXXXXXXXXXXXXXXXXXXXXXXXXXXXXXXXXXXXXXXXXXXXXXXXXXXXXXXXXXXXXXXXXXXXXXXXXXXXXXXXXXXXXXXXXXXXXXXXXXXXXXXKLAHAVRCMIRSRMVV*
</t>
  </si>
  <si>
    <t>C_110135</t>
  </si>
  <si>
    <t xml:space="preserve">MHTDSTDEGTGCSGVAPPHAAAAAATCEAATAAPAAAAEAPAAANAEATAAAAGALDADTAGALFRVNSLAMSDPEVDLLDALLKGSSDDADDVETDGGTGAVGGGCLGAEGAGVGGVEGAGSGPVGAFGSARAVRPTSFGGAIGPFAEASLQPTLSDYSGRASPGELEDDAVLLAGLEAAADQLEADSAVAAAAAAAAVAAAGAPAPDGMGRSMGAAGGGEGAAAAAQLPHAHLQALHHQPHLLNAYSEPLPFSAPLPHHLALHPNAPGSLAPGPAAAPVPATAAPAAAAPLSFAAASPGHAMSPGPVPPAPRMMRPHAAALNTAAASPPAPSPGSPCMGGATVGSSSPPHLQHQSSAHARMPHRLSRTVAIVEEHGLLPPAHSAPAANGGNPHPPPPMPATGAVSSGGACSPMHVDVGASMEPRVGSCHSFGACGGSSGGGGGTQCGGGSGSTARATAAHAGCDHHSSGGGGGHGGSTSGADGGATSADDAGPHLQALQAARAPGQHASPFDIRGKRVRLQDAPAPTSLAPGPAPPPPTAAALGAAAAAKGFGRPSSPSSHSHSIGDPMSISTAAADPSGGGYPHPHQTYAPYHPAYGMYPPPGPYGMPYDPYYPYGYPHPHHHPGYPETAPPPHGASDPYGGHHHPAGAPYDMAAAAGGPRAPMHYPGFMVPRQRLYRRFMSGLRGRDAAVPPELTASGALPAAAHAPAGAAEGAASAGAGGSGPWLMSMGSAPVSSAAASAAVAAADVAAAGQLSNQRGDAARLRAASAAGVSKEASGLAATEADGMQAARECHDIFAGDDVALPLPRSTVDGIRQELRAVTQELIQRRMGAAAAVVACGGTAVPEGPAAGATQGPFLQPRTSLPVLEATSSVPSRPPGAPMQLGSASCVSAPPGHSGHPHTSVLHKRPSTGPDGSSTFSPPRIRPAPSAPAANVFAAAFGHAGAAAPLPISGPDAGPPVGSPPAMRQLFPGPAGPGAPAFGMRPSSASAPLAGPRPTMSGSTASVCHSASGAHPLPPMPTVAAQRMEEGRSAHQQPQQVQAQAAQSQHPHLQQLQRPQSHPHQQHQLQPQQHVTHLPQGSSAAAPMANRGAYQVGQQGSVAAEAEGEVEGGEEVHGPDTATAMWIHRNSTTNGGTSAGGGVGGSSAAVTGAAQPPSARVAAAGPGPGAPPAAGYYPPPPGPYDYHGYGAYYPPPPHAVYGSRPGRSAPRSTQVLGVSRDTTA*
</t>
  </si>
  <si>
    <t>C_110136</t>
  </si>
  <si>
    <t xml:space="preserve">MYGRDILDERSRAGEALPVTEQELADITVGGERSLRDCFRLFDVIHAVTTTHAAISRIAAEVVRDFAADRVARPEYGMTKESYTQAVLDGIDAALAQLRAAPPRAASQQQLLPADAPAAAAVALEDAAAALETVQLAARLQSRGVVGVDLSGNPYVGAWSQWEGALGAARAAGLRVTLHAGEVVAPQEVAAMLAWRPERLGHCCCLDAELAAQLKSSAIPLELCLTSNVLTQSVPSYPEHHFAELYAAGHPVVLCTDDSGVFGTTLSREYAIAAAAFKLPVSALHELARQAVEYTFASAAEKERLRRLVARELAELEGGL*
</t>
  </si>
  <si>
    <t>C_110137</t>
  </si>
  <si>
    <t xml:space="preserve">MSGSVYPEVALTSGDGVKLHAWLLWGRGWTKEQIKERPVVIFFQENAGNMSFRLPFLRLLVYRLNVVVFAMSYRGYGLSEGRPSEAGLKLDAAAALQYVLSREDLATSKVVLFGRSLGGAVAIHLAAEHQSQIKALVVENTFTGVQDMVARVVPPLALLIGQGRPCNFLVTNKWNNLALIPKISLPLLMMVSLRDEMVPSSQMFALHAAQRSPHVQLEKFEHALHMDAYDTEPEKYWGGLYRFMRTYVEDAP*
</t>
  </si>
  <si>
    <t>C_110138</t>
  </si>
  <si>
    <t xml:space="preserve">MVLGATGSLAHLNLQPHPASASAPLHGVPPSGRDAELLDARVSGGCLGSPQHHHTYDGCRSVREAVAMPPPVSERMGLGRFSASTPQFDARGMSPLAEVGGADGVASHQHHSHGHIGYDGEPLGMRVGAGTGSGAGVPAQLASPFRHPEAAGLVAVEVQSGDMVPAAEDDGAVTSAAEGQGTGKASLMPPPPPPPQGFGTPGRSRLGTVPTVHGVEQAAAAAAAAAATAAGTAAVPAGPSGMGVMSPMSSGLSEHMPRTASLPLMMSGGTVVPQGMTAAIPIAIAGVGASGRARATTVHTPPPAAAGMGAGGMGAGVGISPAGAGANHHFRGPAQLVDCHLIHVAAQQPPQQQQQQQFLNHSDGGAMVAMPQFVGSISPSRPVFQSPLRPPPASVLFPAAGDDAAATIAAAGTPGDATGTGPAGGGLGLQLQVPQLLSPRAQNGDTSNGGSLFGGFAAAAGGPSTPGGPAPMSCRGPEPSPRAFMPGSPAPPLFAAAAGAGSHQDPGSYYATPREDAHEHLQHFADGGGAGPAGRSDDSCVFGSSLLGGGMDAVAVHLRGMREGGGLGAGARQGDADDMDAMEDRAGSITSSSSCGATANGFPQSFAGQSFAGQSFYTPAGPSFLVPSALLQSAHHHLASATEGPAQPQASGGVDSDGDEEFEDAVDGEDVSQPQGHGSHSHGGTAPPEAAGQRPVGSSAERLQQHQHQHQQHNQPRAATSGGAPPHIQHPDATAQSHSNPHSQSYTHLQLDTQAQQHQQLFVQVASPLHVHHTHEAAGHTAELRNGAAAASPRIDHHAPPADASPTASPFHQPHALQQQHAEAAAQPSQQAPQPPLVTHLQPQSAQRASLQAAAGAAAGAAYQPAHHPHGRQYPDLEDHPEEDDDVLDDYEDGGAAAYDDDGGVGAGDDEVVADADGYREGDEEDDLLEDDEELEDEEEEEEEDGAGGRYGAGVGWGGAAGSGPYTSSYSMEHHYCVNCTRPFWGSICRYCNHPAGAEVVAPEVLAAAVRCVAEGAAALAAATAAAEGSAAAAHAAAAAASPEAAAAGSALGSGQGVLLAYDDRCRAHLEETSPGNSADKGRSHPERPERVAAIMTRLYSSGLLPRFERMEGREATTAELVAVHDADLVAELQAATDAAARAAARAAARQAGGAGAGGSGEDGAATNGAAGGGGAVDMMSDSGMADAFTARRRYAXXXXXXXXXXXXXXXXXXXXXXXXXXXXXXXXXXXXXXXXXXXXXEVARRVCSGAARHGAAIIRPPGHHAESSVAMGFCYYNNAAVAARAAQAAGARRVVVMDWDVHHGNGTQRILYDDPSVLYMSTHRYDHGTYYPGTGDASEVGVGAGEGFTVNVPWNCSGVRDADMLAAFRHVILPIASEFRPDLVIVSAGFDAVEGDPLGGCRVSPAAFGHFTALLSALAPSVLLLEGGYNLSATAAATEACLRVLLGEAPQELSAPLGMSADVGGGGGAAAAAAVGGEAWAAAALDGVSDSALESIRVALRVQAQYWSSARESQQLVEAAVEERRRRQLARMAATQTASGALQPHEHWGWHVQMQSTAPTQQTQSAAGVTQSPQRTLQADGSPNTVSVDTSGMAGAAAAPRCNSLSPPPPPPPPPPAAEPVADEDTDLVGDPRSHNAPIFSELGGVGSVAGVSISGIGGCDSYGDDDEERERRRRVMDVTMSGNLDFGEPMQDNDGDAHMS*
</t>
  </si>
  <si>
    <t>C_110139</t>
  </si>
  <si>
    <t xml:space="preserve">MKALYDHGFPVPQAIDNNRHAVLMSLVNARPMVQALDEYLATAKDEEEGEEEGEDDEEEDEDEESEEGEEGAAASGRGADGEGAGPGPEGEVLDAEGGSDVDERLKAVATRSRAAATRNKDGEGEGSEAGSEDGEGEDEEGEEGEGEERPPRRAGPRAGRHGGPGGGGRRTQRMGEAEVQAIVSAQRKKQYQKASMHRATRNSTKNNKGKKGKSTADDGW*
</t>
  </si>
  <si>
    <t>C_110140</t>
  </si>
  <si>
    <t xml:space="preserve">MTGLGGAAANGQHAVKEDDEEEAWRRRLREEYSDGEGGGGGGDDWGGNGAFGGPAVEDDDAWANRLWKEMQQRRRAAAAASAASFTANLREETARKAAEAEARSRRILQAGPSEPPLDLVAARAAYDMQWEQLEAAALSASSLAAAAAAARAPLQYWDIPWPLEGLHGTGGSAGKRPPPAHAPPPPRVDALRDFFLVGASGPADIKKRLRVELLRWHPDKFGARFGARLEAAGHAHHASALARVTELAKVLTQVLSAG*
</t>
  </si>
  <si>
    <t>C_110141</t>
  </si>
  <si>
    <t xml:space="preserve">MFLEAAQLTASGRPVLQPGEVEVSLLDKVDVEFNPVGGVAGHQSHAYKNGYAILTNRRVIWVNAGTGATDGAGGGAGDASAPRAACLPLSTLAASNKRVQYGIKGSKVRLVLDVYTNGQRQPVPTWGFHTNIDQVSLRCRGPAPDAFKSLLDEHVQQAVAAGSSSGAAAGSGGAGAGYATGPAAATQPGAAGAAAGAGGAGAALRPDPALLQNMVEMGFPRNRCARSLLAVKNEGLQEALDYMLAFGDQPGMDDPLEPQPTPASYGTGGAAGGGGGGGWGQQQPQPLYGAGSGGGGAPSMRYPSVMPDGYPPPPPPPTSQPPYPGAAPLNPYGPVPPPPYFPSAYAAAGVSSAPSGSPQHPHGVAGAPAEHLAAAMGSLALARGQTPHHHHGSAPDLSSAAAGEAGRPAIGVAGLMMREQQKTEQSGRAVEQAFKDLSALMASAAAMVALAEKFRGVLAAGAEAGAGGGGAGGEDPLLLDLETQQQLIALGISSPVTRETAGARYHTELSRQLADFLEGPLARCGGMISLPDVYCLFNRARGTELVSPDDLLQAAKVFPKAGVHGLRLRQLTSGVMVIQGPQHSEERVCAKIAELTALPSPSSTASTASAAPPAPPLGPGVTAGDVAVALGGISTVIAAEHLLLAEARGVVVRDDGPEGLRFYRNFFRQDGLEPSTMASYCRAVANGGGGGGGPGAGLAAG*
</t>
  </si>
  <si>
    <t>C_110142</t>
  </si>
  <si>
    <t xml:space="preserve">MPPSLLLSGSPAAPLPRPAAAAPPLPPPLPAAPPPEMAKRTRGAPATPGLPPASASEPHAGRGGAPPLDDGSDAAGVFLPTGGVEADPPTAALPIVPASPPPRLPVPPPPMPPAAAGPAPPPLVCAPRLAPPARPCGSTRPAPPPPPPPTAPALVPPAAMAAAAASTAAAAPPPPPPPPPPLPLPS
</t>
  </si>
  <si>
    <t>C_110143</t>
  </si>
  <si>
    <t xml:space="preserve">MTTSEVLSPPPPSQVASLAQPQFNVEALQAFSMPLVADVVNTENGDVASFARSSWHKESGKAGAFGLPTMLDMKAEALEQVQLDTWSAQPVDRGPAAAAPDPKLLRSWQYQATGKLATAQVLVDVKAEHIKAGGPMGMKQEAIKHILRHKPDDTFYVVDLANVQRMFKAWRAAMPRVVPFYAVKCNPEPGILKLLNALGAGFDCASKGELDMMLRMGVSPNRIIFAHPCKRASDIRYAREHNVQYTTFDTVSELHKIAQMNPDFKCVLRIRADDPDARVPLGLKYGAEVSEADVLLRTAKELGLQVVGVSFHVGSACQNLSTFSGAIENARKVFDEAGALGFNMELLDIGGGFTGHFDEMGNVMFGEIANTINAALATNFPPEMGVRVIAEPGRYFAETSSTLLTPVYGQRDRVAADGSVKKDYWLTDGLYGSFNCILYDGQNPGYKVVRSPLMADSTDSRTFLSTLWGPTCDSADCVYKDVTLPVLRNGDWLMWNNAGAYTVAGACDFNGIEFTTPGKLYVWSDSAVDAAEEGADEQVMNA*
</t>
  </si>
  <si>
    <t>C_110144</t>
  </si>
  <si>
    <t xml:space="preserve">MAACCASRAIFRFKTAQSNRVIMTTSEVLSPPPPSQVASLAQPQFNVEALQAFSMPLVADVVNTENGDVASFARSSWHKESGKAGAFGLPTMLDMKAEALEQVQLDTWSAQPVDRGPAAAAPDPKLLRSWQYQATGKLATAQVLVDVKAEHIKAGGPMGMKQEAIKHILRHKPDDTFYVVDLANVQRMFKASPA*
</t>
  </si>
  <si>
    <t>C_110145</t>
  </si>
  <si>
    <t xml:space="preserve">MEASLRDRALCLVAGAALGSAATYLSYSLVTRRPSAAAGLPTAALGSASAAARATATVADFLKDDVLKEQFTRNVQFFGEDGQSRIASAFVVVVGLGGVGSHAAHLLMRSGVGKLRLIDFDQVTLSSLNRHAVATREDVGTPKATCLEKHFKQILPEADLEAVVEMYTAEREEELLGGPVRPDYVIDAIDNIDTKVALVAACHRRGLPVLSVAGAGAKADPTRLKFVDVSESSVDPLARALRQKLRKQYDIPGGIPVLLSTEKPRCKLVSMTDMEAGNPLDYQIVPNFRVRTIPVLGTTPALFGMAAAGYVLCALAGGSHAIEGEPIIRLNCVQYERALERLRERERSRYGSDDGVAVDLDDITFLLREVWRGFSARAADRVVAPGGDKGLMRATAHLTFTRWDASRPAMADNLVLLTAAEADAHDELAAAPGGGGGGGGALAALRATEPDFVARVEATLDRVRRELFY*
</t>
  </si>
  <si>
    <t>C_110146</t>
  </si>
  <si>
    <t xml:space="preserve">MPAAELVAALEEFAAGLPPASTYFWIDALAVSQHLLRPGTGPNMAATAQAVAAATAAAAAAHRHATQADAAAAGDGGTGEGGGTASGGDGTKLQREPSFSSRMRMQQQAQAAVQELAVEAARREVLGETRAALAAARCGVLLVVGREARPLRRGWCLLQLAETLRARGPEAITLLPLEKGFKRADLVRQLRELDVAAVVAAAESWDQGVLAEVLGVPRPPAPGSAAALAAAAARASAANAAAAAASAAAEGAVGMRRAPSMKRSGSLAPGRSLAPSPGAGAGDELQEPADGCAAGRALARQLQLALLLRPMDGVLPARIMGAPLPDANPAVYCPTSPDHAAPGPGPSSTLSSGPQPGSSSNSNSSSSHSNSSQPWAFDWLWDWSAVASWLALPPHHPNAGCLLVTGPVGSGKTTALATLMAKGEGQGRGTGPGGAGPWVSASHFCSAADVRSLAVGEVVRSLAYQLACRSPCFGAALVRCLLGLGGPGGGAALVPDAWLHGAEEVVEALLRRPLEQEAEARAARGERPPQYVFLIDGLDEGPTAASVAANGSGSSSSSRVATPAQPAPPLPPPEPNSYDVLRLVVEHLRQLPNVRLILSCTAAADALEAAPDVAGQSAAASTPAAAPGGAGPASLPAPLIVASRGAVGAAASVHLAARRLLQPTEVPLAALRRDKYLALALAHVLQVREVEEFVLSPELTARELLWAARGCLAHVHILTLLVRHAAERLEAAGGGAGGRAPGMADPTAAAAALVTVAEASEARKAAEEEKAAAAATAAGVAEVRAGGKDGEELPQRPSTPPPQAPQPVPQRERSQAAGPAEIAVVSPGLPPHAEPGSSPVHIDSPHDEDNPLGLEQEPSQDGPLGHASHSSPRGVGWEASESSSGGRSPSPPALRPPPPLEPPPEPPVDVSGLRVPNTGTGAVSVHAVPPVCRGSLADEYGVLWAVRTDELRQSALLALLHAAAAAEREAAAREAADAAAAAAAAVAAAGVADGKGPADSPMQTPRTMAAVTNVAAGLAGGGGGGGPPKLVRAVSMTLAAHRKGSFTLAALAAAPSAPQVQPPERAARLQLLVDILAAAREPLEWGILARALQAAEPPPPEAAAAAAGPAAAAAAGAARAAAVAAAAAGAGRRGGGFGALGRELGVIVEGDTPRSSLTGGGFTPRSSGLGGLPRRSGAGALAGAPDARLSTNGFSMGSRQSPGPPSRATRLSHLGEPAATAVFVASHDGGVEDDAGLHGDSADEDEEEEQLGHLDSSDWEEDTEWDSVFNRLGAGASAWQDDKGDGPSTEAARAAASREAARAAAVLRDLDWALSEEGPLSSLVFVSGSGKRACCGRRCPLGGPLPLPPLPRRPRLQQQQQQPPHHRPAVAPMQATRRRRVAPQAAANPAALSVMARGVVMDLEWVRLLLEGGHVEVVAGAIEHMLRTRGPDAAGGAGAGGAAAAAWSALGGAGGASNAGAGGTAGNGANGGMPALGMLGSSSGHGQLSMRGASNLGMGTRGVGSSFRDALVGGSGGGGGLSPRGAAGAVGTGGAAGGASFTQAGLQAAALCTPPPGAHRGGGGAAPGDGRRLSTAASALLRDLLRWLATDGLRLWRRPEPLAIACSASLAPMGSPFRRRAEQLTAATVAAAAALAVSAFTGSLPGAAGGSHTGTPTKTPPVGGVAAGASAGSGTRPPAGGATAAARALGASASNGSGGGGSHHHTGAAASAEGTAATPAAAALAPWPPSHVTALPHPRLWKPEQRRAQCSHRVSALLPSPDGDVMLAAGEWASKATLLDVLTGRRLALLDAGPDSHSTALSAAAFSPDRRLVASAGLAAGSVTLWDAATGTPKACLPLRGNVGDFFGIAGCAAYACTAPNTASGAVSGSAAAAAAVRGASENTPAAAAAANAAEAEAAAQRVVRRMKSMALAFRMGGDDGDGDDGGRSPLLFDDDGEPWVAAIAIHAPGPGASAASYGAPAGTPVVATVAEAAEAAAAAGPPTSGKPRRVGAIVAGSLLLAAGDSETGKVVLWAVPPEGLGAVRTGLVVPPPPPGGDTGGVASLEFVPGGRTLAVVQSCSTAIRLYSVQSQQLVQTLRLPASCGEVLGIRFAPQPVHLPPPPNAPADWAPPPPGAGGAYSSYGASHGPGGGSGGETLLSAACFTSTQLWSLERRAQVVSLPIGAGADGGRAWATNCVAFSPACGLIATAGALFAAAVKAIAQGNSFQAGGGASSGGGAGPAAADGAGFHEADAATVALIEAAAAAVRSIDRSAVTLWDVRTGGKVATLRGLAGTVRALAFNPDGGILAVAAGPAVSLWSATTGSCLAVIHLGEEGSGAEVSAVAFGRGGAILSASMGVEVHSWDVALVVAAAAAVAAEAVRTSVFGAPPPGRSSLFGGSSLTPRSRMGTSNGTGVAPHLNAPSTPNAAAAQLVTAATSGQPAAAAVPPPLQNRASQLGLAGASGAANSGGTSSGAATGRFAGAVGCVGGGGHTDRVTCACFSPNGSLALTGGFDNTVRMWDVKRHVELQAVETPGAALGVAWSPDSSLVAASLSNGSAIVWYVVTAAMAPSTFGAAAGGGGGGGGANVTFGSHEAARFQCSDGAFGVCSIAFTADGSVVATAVGDGSMNLWCTKTWKRLLQVVPEARGGGVALGRYGGAAQTLDGGWVLLGCGREVAVYSVAAGREATERLGPHGSLVNALALSPCGRFVAVAAGGAISVWGRPPSTSGGAEHGSAAAGRATKVHRPAPAGAGSAGNSHSGEAAAAENGAVRAATPSSPPGRSSPAATPPAPLFEPRVAYLSGLGSDVLVLAFSHDGAMLAAGHADGSVRVWASGSKWREVGWLAGHGDCVAGLAFSPDGRLLLSGGWDGRTLCWSMRDALMPRSSWSAMS*
</t>
  </si>
  <si>
    <t>C_110147</t>
  </si>
  <si>
    <t xml:space="preserve">MSGDFGSEPLGSCSVETVTALLGYGLEQDSITALCQPEGGAGCTSTDNCMFQYLMGATADAQSTASDVGVGLDVSFLLFSGYLVFVMQLGFAVLCAGSIRSKNCMNILLKNMLDACVGAIGFYVFGYAFAYGRKYGQNSNGFIGNWNFALSYTTQTSMSGTEFTTFGWHQFFFQWSFCAATTTIVSGAVAERCTFMAYMIYAFFLSSFVYPVIVHWVWDGQGWLSAFNTFQDGYALILKTGAIDFAGSGVVHMTGGIAALMGAWIMGPRVGRFANDGTVNEMRGHSSTLVVMGTFLLWFGWFGFNPGSNLVVASQAAATVVSRVAVTTALAGGAGGISMLFYKFLTVKAWDVVATCNGILAGLVAVTASCSVIEPWAAIITGAIGAIIFSIADYVTLYKLKVDDPVSAFALHGAVGAWGVLFPGFLAAPHYVVEVYGAYGFGMDAREGKRFGLFYGGHGQVLLVQLIEVLAIFGWTGFMMGSFFFILNKASCGNAGLLRVPLQEEMAGLDAANYSKSVGSKDPSVHCTVGVDKLEGGALGEGKA*
</t>
  </si>
  <si>
    <t>C_110148</t>
  </si>
  <si>
    <t xml:space="preserve">MPRLRLYGLYWCLDIAHPGKLLPPFLFLLKPPPTPAAGSSAVGGPGKNAGSRVAGGAAAAAAAAAARDVVLLPPAGSSLSNMIRGTLALLLRTCSAANPQDNYLALAVAAGAPGGTPGGAAVAAVAGAKAAWTDQAWRLLVTCCRLVCAPRQPVGGSSSSSTGGAAPAAATAGGDPVVDAAALRLAALLTDAAQWKILAAGPGPQRSAAEASAAQLRSRLALQPQPLFAALARLLAAQQAQQQAQQPQAQQPQAQAPSPHQQGAQQLQQQQLSRSTNNGGGGGGSGSTAALDAEAAQRCLAAFAQLVLVAPQAVALVPGDMQARLREPRVFAALCRCVRQLLKSRALRGAPEVRRPERKAWGDLVWHASTAAVRGGGTDSKAAPGAVWVLTPPPDAVWGPGGEAAMELAETAAALMAHMASNKLVATAELSAAVAGLWPLGQRGLLLPLLTALEVRLGGVESFTDLCCAAMDLGSRVYAQLLLVLDDGEFYDLQQPLELAASRAVGTSLNSLVFHTYLPKPPPDGSRPPPPPAEGDPAYALLVEWAPRLLRALYERDVRRPYCQSLLWLAPYTEMFGTEDQPPPPPPPRRRPADDDDDDDDDFDPSAPAPGPDPAAARIGPFTAGTVLTSLMYGGTGGEDDDEGARGGGGAGTSGGSAAGGAAPALQAVPFSRRVDLLRALLAEDKARGRWDRAPHAGGMQPIKVTIRRASLIEDAYAGLAQAGSGLKARLQVTFINEAGMTEAGLDFGGLQKELLERVVSAGLDANYGLFTSTPDGLAYPNPAAERIPGGLALLEFMGLMFGKALYEGILLPVPFAHFFVARLQGRQPLFDDLATLDPELHKNLLMVKRYEGDVTDLCLSFSAETDYFGTPVHHELLPGRGDEPVTNDSRLLYCHLLADWHLNGKLGPPAAAFARGLFNLIPQASLRLFNPREFNQLLSGAAADGPGGAGVAALDVADMRRYAKYSGGYRHDSTTVKLFWRVVAELTPAQQAALLRFVTSCSRPPLGGFRYLQPPLTLHKVDCDAGLFAAIGGRDVDRLPSASTCYNMLKLPNYRRAATLKAKLLYSITSGAGFELS*
</t>
  </si>
  <si>
    <t>C_110149</t>
  </si>
  <si>
    <t xml:space="preserve">MGGDYPPLGLRIVASAFVVASALVHFRIHIATYGQTWRGIVQQTAITPAWWADAVLQSAQLALQLASVAYVWAPIGYSIDNRKNVLVRTVGTAWALNAVCLVAADLAHASLRLRPLLLSVLSLLGALTGLVVLFFCLKRLHPLMVRMRKQDGGLVNNRTRLVRAGTRWTTAYLLFRLPTGAAAALCACRAAVDLGSVSLVLSGADQREWVQPTLGMLVVVMVVAVGILSYLDDVAFVVTVGLWLMGLIVATHTLLMTKCFCIALVLGLAMRAAFKYVPDEDVEVIQSKKQ*
</t>
  </si>
  <si>
    <t>C_110150</t>
  </si>
  <si>
    <t xml:space="preserve">CCWGTSDLHRCRLAAAAAVAAAAAAAAAAAAAAAAAAAAAAGARARILVAEGAGKATWRRRVQRRPRSGASAQAEEPAGGV*
</t>
  </si>
  <si>
    <t>C_110151</t>
  </si>
  <si>
    <t xml:space="preserve">MGTSAAGPTPRNGGGGGGMRGGSGSNSASATPRDSYGGGGGGSAGFFAAAGNVALAMGRARTALGSRPTSTKRLSVSGGQGSLSSLGSQVTVAGGIGGAAGTPGGIDVARLIAIQKLLDEFSDDEPDVGGSSPGGGGPFGGSYAAGGGGGGGMRFSDASGAGIPGPGDRSSRPSSAGHNPRASDGSGGGGGGAGSGLRGLVALRDKGDMHMWMPAASTVKGSLEEHAQRLRERADVTQSLRKWADQVLQEAASHAPSRLKDVTASALLPAGAAGAVGAGLSEEDADQGDIDEERQLAAALAARPDGSGLGAQLRAHFNNVVADEVARKFEAVSAEMDELKELRDAHKELRGRFQESKEALDKANTKMEMMRRQMGPAGAAAMAGLTGASSPTVRSSAASPEPHSHHGSLHVHSSPDSAHGHGHGRGQVHAGEDPLHDKVANIGSRRATPLASHAGDGALFSSAELQAQLRKQAEQLAAGAQRLQEAELALIKSKQEKAHLEQELAAAKAAAAKGSAGGGAKGAAGGKSSGGGKSGSGRAGGGSAADKAAADKAEKLLQAELDKLGKELATVKLEASTKGREAAERAAELEKIKKELTGAKDTLSAALQQLSALREERDKEHARAEAAEAAAADARAAAIAEAQAAARAVDEAAANAAAQASAAAAAAGARDGEGGAAAATEVMAAALQELGRQRDEAMQAVGEWEALAGSLQQQVADLQQELQQQYQRQPSVAQSSQAEGSWASGSGGGGDEDDDGAGGGEDAAAAAVLAGPTAEGATALRAMVATSDGVVQTTPRLSQLQHPELVSCSMQTSARGTPRKRESAGHSARGGGASASGEAAAAAAASPVATAALVLELQRRLPTVLQQVLGGADGSALAEEPGMRGGVGPGSAAEAASAAVEVGIALPGGHGLAPHQQQLPPQYQAQQPQATAAPPPSSSIPIRDARSISVTGPTAASLADAGHMTVTLPGPRGSLVVASAARRRKSAFASLHSNYLAPANPNAKGIQLPGRLRSAPTRSQALAAAGGRVGGGGATEGFPDEPVAPRAAVTGNAMPGPGLSPGFRELQLHVGRDAAVATHFAPPPLEVGAGADGGGSGSPRHGGLQSQASASELPANAAELAALARELMFAQERAAAELEAAQSTQRELADEVATSRRQWVDEAKRARALGAELARVRGQLLSMNVGEVHRPPA*
</t>
  </si>
  <si>
    <t>C_110152</t>
  </si>
  <si>
    <t xml:space="preserve">MQATTRVPAKSGVSSSAKRVAASGRRVLVVPNAVKDVFMPALSSTMTEGKIVSWLKNVGDKVKKGEALVVVESDKADMDVESFADGILGAIVVQEGERAVVGAPIAFVAENANEVEEAKKKAAAAGGAAPAAAPAAAAAPAPAPAAAPTPAPAAAPAPAPAPVAAPAPPAPTPVPAAPVGRADGRIVATPYAKQLAKDLKVDLATVAGTGPNGRITAADVEARAAGKAVAPAAAPAAAPAAVAAAPAAAPAKAAAPAAAPAKATTVSELRGTTKPFSTLQAAVARNMNESLKVPEFRVSYAITTDKLDALYQQLKPKGVTMTALLAKACGVALAKHPLLYAACTPDGNGITYSSQINVALAVAMPDGGLITPVLKNADSTDLYQMSRNWADLVKRARSKQLQPDEYNSGNFTISNLGMYGVETFDAILPPGTAAIMAVGGSKPTVVASPDGMIGVKKVMNVNLTADHRIVYGADAAEFLQTLKAVIENPDQLLF*
</t>
  </si>
  <si>
    <t>C_110153</t>
  </si>
  <si>
    <t xml:space="preserve">MSSRRVDPKARSHLNEAAATGRRRAQVHKGTDGCKLVQEQSSRQRDVALRSRRLLAELSGGGVSGSGGGGGGWQVDAAALAALGPDVLTERVKVVTAALGRWAAAPAEEWQAALRQLAALLSTGSYQPADAAIAGGAVTTLGALLQQGPALLPPDTARRAAWSLELLASSGPEAAKAVGAVAPVLVSRLTAAVGTVLTAMSAGSGAAAGCSTPTSPGGAAGQAAAAAVGGGGGGGGGGCGEELLAADQLAAVLGSVAAWNPELQGAMLAAGAAEPLLQLLLATFEPAAALPASSFARLAAATATATAAAGAQGTPLVAGDAMEAEGGAAAAEAAADLPAEPPLVRCCCTGVWALGMMVRGRQKEPGLCAGWRRLLLSPSPHLPLLREAAWLAAFCSAGGGAEAAAAMAGGGGLLPGLLLATMRCVRQASLLNQGGDDGSDPAAAEAAQPLHQALLPLLMALSNIGAEPGTALLLLAEMQAVRPLEPFAAASATGAGGAGAGAGGSGGAAAGERAGEEAASGVXXXXXXXXXXXXXXXXXXXXXXXXXXXXXXXXXXXXXXXXXXXXXXXXXXXXXXXXXXXXXXXXXXXXXXXXXXXXXXXXXXXXXXXXXXXXXXXXXXXXXXXXXXXXXXXXXXXXXXXXXXXXXXXXXXXXXXXXXXXXXXXXXXXXXXSLVQGAGAGVAGGAGGDSGGPGPGTVDTLRSLGVRGGPGGDEQGVVAAFLALLRSPDADAVHAGLRFVSLVLGGLRRGPQLVESLDGIDALEAVQYGTSGCRVPELQGWAEELVDLYYGEGYGEDEDEDEREG*
</t>
  </si>
  <si>
    <t xml:space="preserve">MLLPSTRCHLAQVKGFRKSARAVLSSRRVIAAMATPEVSEVAVNKQFGGFNRRYKHKSSSLGCEMTFTIYYPPAAAGGKVPVLYFLSGLTCNDENFITKAGAQRQAAARGVALIAPDTSPRGLGVEGESESWDFGVGAGFYVNATQPKWKNWRMYEYVTEELPALLRAAPLGSSLDLDRASVFGHSMGGHGALVVGLRNPTRFRTISAFSPISNPINAPWGVKAFTGYLGEDKAAWKEYDASELLRGFNGDVKPAILVDTGSADKFLTEQLKPDSLEAAAKESGYGNVTVRMQDGYDHSYFFISSFIDDHINFHADALTK*
</t>
  </si>
  <si>
    <t>C_110155</t>
  </si>
  <si>
    <t xml:space="preserve">MATPEVSEVAVNKQFGGFNRRYKHKSSSLGCEMTFTIYYPPAAAGGKVPVLYFLSGLTCNDEVAKLPID*
</t>
  </si>
  <si>
    <t>C_110156</t>
  </si>
  <si>
    <t xml:space="preserve">MCRWLREQGSEPDERPVLAAAAAGDVDVLSWTMEEAFSCGRLDVAWTTPRARRAAARAGHQAALQWLAGPKCCGSSSGASLDNVLLSSEGTDLAAAACEGGHKAMMGWLLGELARVRGSREARAGGGVMPYVPELQVVVAAFKGCSLSTCQRLLAEHLGAAASGPGVQQPPPQPQPQQQPGGGADDAGNAAVAAALPRVFDDAAGLELLYAALASTSTHPVDSYLAKTEWLLAAHPQLAALDFTGVAVGEDVLDAAEDASGRLAWMHARGLGKLDASGRFLPATVALVRECARRRHLVAFLRLLVGSMGPEGVARVRQETAEDPPVATCAEAVQLMQEAGLLPQTPTQWQLRAAASAVMRLSTFITIVQHRLPIDVLKVGALSCC*
</t>
  </si>
  <si>
    <t>C_110157</t>
  </si>
  <si>
    <t xml:space="preserve">MGVQRNWFNALFSQLNVVHRTGMVPHMKGRQQEVFVAVEREFEVLWEKYIKDKNLQGTAHRGMLLCCLAIATHKVLRYESGDDELVKEVVKTNLGGVAVSVMTRLHNARLWLLLKLLAEDPYKQAIRFLPTLQGDLGALVASEVNTGEQESTWTTRACSFHDVLAAEGATELLPEFCCQYSMQWLEAFSQYGVRVGLEQSLGFGDECCQVRISRPFNATTPPPTPEQQQQQQSPSGAHTGKQHIASFSTHNDIVLTIKPICRTLRDLFADQSGVRAFEAVPADAFILKWSDDGAHSRAAVAELTLKERRALLAATARSGVEANLQLLWRVWADHFPLRQDVYEAAASMGNVELFASLLDQDLNMTVQDMGFSVLEAAAGCKNHSRAMAMCRFLEEQGATMLAQRTPGIAAAAGNAVLAEWLLERVAPDAAAAVAAEIAAADGPRPHGLARQQQAAVIEDMLSHAASGLELHELQAFSCKHGGIGNLGSAIAGSIGSSNNGSSSSSAWRRYVLFHMICRASVSSGATWRDKVLWLHKQWVAECEAAALAAEARERRRAAAVTVEQQLALVAAGVRGVFATELGADVALGPVCLGLPDWKARVELMCGQLGCPWDAWQALMAAMECGNASAVREVLAPAGGADPAHRDEPGSDGSGVGEVSGGSTRAMPREAGGGAAGGSTSRGGGAGGGDAQGGVAGDGSSAGPQLRLRLAQPPDVRELYKMALHAASRPADEPGADRLGVLQALHERGLLPPRHPDSRPPPGVAVPAGAEAATYGSEPGSVSDSLSDEDEDERAHRASRRAARLAPRPVDGFASLLGHVVSCGSLAAVRWCVESVLGGAGSPEAVAQLGFGTLDRAAMVGSLPIMRYLVDDCGCPTDRLSPLAFTHACLSGSEALMEYLVLSKSCRMVAQEPDEPWLTVAAQGDVSTLACLERLGCPWRPSPSLAKQVLQRAEGGRVRCEAALRWLHRVKRCAINTRALRDVAAEFVHESSGSLDRELVMWGIQERGARGAEDEEEEEEDLEEFDGW*
</t>
  </si>
  <si>
    <t>C_110158</t>
  </si>
  <si>
    <t xml:space="preserve">MLNSKVASPLKGRPLAGRGKENAKENKKSRPERDENTDVVEVGSDDENDFEAAPRPDQPRAGPAATHKAATSHHDDEEEDAIEDSDVGGNNAFLSFARPGKKPAPVAAPPKAAGGRPSRAAAAAASRRTARALKADNADSDELPTDGGEEQEAAPVQQKDARPARQQKQPVAQQRRPARAAAEKANKRLRRDSMEVDEASEDEDEEEEAADEESEEAAEGAFSEAEEEASGSSEDEEEEDGDEEEMEVDEEVKATRTTRRRTGAATAAKAATSARPSRACVARAAARATSRKASLGSDDYDEEEEEGGVAAAKKPAEGGDVVVIDGSSEDGEKPAARLAAPKRSRLRGGSANGAGADEGAEKEEAALADSDAELQDAGGDGDGDQELEDAEESDVSGDDEEQDVGCARKKAKTGAAKAKPAARAAAGKAKQPAAAPSAAATAAAGERSKAREAAAKGKPKEAVERILSYDPATDTYLVKLEGVSYRDTCRVSHSFLEAKRASMLRVYLSRGRPNTEVDADWTQVERVIAERSVARGRGAPRGRQLLVKWRGLEYSEATWEDEQELQGSEADKAAIERYEHFKAPVKRQSAGADGPSLRQLRQKDYQLPEFCSGRKLRDYQEVSVRWMVNNFCQRRNCILGDEMGLGKTAQSTSCLQTLRKVGGVPGPFLIVAPLTTLGHWQREVQTWTDMNVVLFAGSAADRAVILEHEFYHTGKAAAAAALLGGGGGSGRGGKEVKFHVLLTSYETLRQEKSLFKSIPWAAGVFDEAHKLKGLTSSTRATVEELDIRWLLLLTGTPIQNNMTELYSILSLLDPEGYPSLDDFNTRFGGAGPGQPPSVGQIKKLQEALAPMLLRRMKEDVEELPQKEEVVIWVELTQQQRAYYRGLYEGCIGALLGGGSSKNMPQMRNLAMELRKLCCHPVLCDGLEDDLKLKLTQQRLAAEAAAAAEGHAPDTEFKCPETEVLVRGSGKMTLLHKLLPKLRAEGKRVLIFSQFVMMLNVLEDYCTLMGYPVERIDGSIKGRERQQAIDRFSAADADQDKAFVFLLSTRAGGQGITLTAADTCIIYDSDWNPQNDLQAMARCHRIGQTKEVTVYRLISADTYEMALFSSASRKYGLDEAVLGFAAGTDPEADSARIADLLRNGAHGLLGDAEAGAKKGEAFAGEDINQILEGRTERRQIGSRAGNTFSVATFALDDAPGGGGAGDGLPPRRRGRGAAAAEDEAEKEYWRQLLPDAVANHENKATEAPVVLGPRKRTKVCYNVDAALKKRYANDSSDSDSDFEKEQSKDASGSGGEGGSGSDGGAKDEAAAAAVGKKRRRSAKRAAAEGGEGGGVEGAEGGEGAAAEGAGGETGKGKGRGRRPGAHWSKVEVKMLEDLVNSIGGDRWDVVVEAMQPTKRSPAEVEEAARALWALYGTAVEIARQRLNARIVAMRETSAPEPGAENAPAGAAAAQGAKPEGAGAEGAAAGGAGAPAGTDGFDKWELQLLEELNKLPESLRGVLAVPATVLRFRKEGTFFMNHMKDMMEVAAWVLPELAKRQEAAAAAAAAAAAGAAKDKEEGGAGGSSPSGSGPSPPPHLVPHIPVTEKSGLPGWWGRAEDDALLIAVAQVGYMRGRPSRTVAQALKAGHLATRLADLMPLAEAPAAEEDAEGGGKAKDTAKAAGADGSDDDVVMDDFKALQRAMAQRLSKVIDKALMNHRWEVNRAKMAAEGRSLPQSRPSAPPLPRPQAQLNLTKVTPPQPQQRPAAATPAAAAPAAAAAPAAVKPAPAAAIAPASARRSLPPSPVDRPEQRSLPLKAAGASKPNSAAGASTAPAAKGAAAASTADATALAAAHVAAVAAPAAVDAGDTKKDAPPAAAGDATAKASKAAAGGAAAGTGAAAAAGKKKQMTLPFARLSSGGAGGASVSKLKKPAATTTTTAAAAAAAATTAAAAAVTSTAAAAAAPAEPVPAAAPKAAAVKPLGKATLGGSSTPTRNIRSAAAPVPEPGSAERPIELDDSE*
</t>
  </si>
  <si>
    <t>C_110159</t>
  </si>
  <si>
    <t xml:space="preserve">MPDHKHTHSAAVLHLLLERLGALGDTSGDTYNSAAAAGLAAPAAGGGSGSAVAAAAAELLDVVDDRQQTLLHYAAAADNAPALGLLLPHFGRRLGVDARDAAGATPLAAAAAARATAAAGCLLAAGAGLVPAPPRGWSPLHFAAMHDNDAMLRLLFEHAKRASGGRPAAALAELNAPDAEARRTPLHVAAEYGCAAAAAALLDLGADPTRRDQSGSTPLHLAAERGWGEVAAVLARATAAAAAAAGAAAGAAAARSKTGAGAASTAAAARIERDWAAAATADALRATLFSDAGLAPMHLAAAANSVSALGRLAEAGHSVEVRAVLPAVNAPAAVRRRWRGCSSWTPLHFAVAAGAVRAVECLLSDLGADPHASAVGVSPYDLVVALAGDQPPPPSEEADDEEPDGSVAAVGGAWSPFGPLSEDTAVRLLLVFAKFLHPEEDVVGAAVQAAGAAGAAMEEKQVSYISDRLRGQNLERLEDKSDDLRHQAGVFQRKGRALKKKTSLWDALKGLVGGTKKPALPPASSPTSLRKGAAQHLRERYGEEGALAAPAPIAAGSLPPLPPPLPGAAAGAAAGTGASPFAMMGAKRAAVPPSPFAMSLQPAQAAAVGMPVQLPPFPGSTASAAAAAAPAPAPAAAGSAAAASPHVNLFMVQPPVPPRAAAPLDVAAPAGASPFAGYAAQPAGASPFSSAVAAAQPPAQQATRTRRSRRSTRPTGGAATAVSPLNSPWGASTLNRAILHGLEEQSFGTAGSAATAGGAAPGGGAAPAADVSVAEHEQIESYYRERLDAEDASAKASGLTGDDGSSSVGARFRSAVTSVMGAFSRGGRRRRGAAGPPRAMKLMAAAPSDDDDYGGMWSGGGGAGRGGGGGGGGGGGGGQRIKQLQLPAAGGRAGLLWDILGRTLTAVVNGRAPVLIAEDLPPLLPTAAPPGAGPASTATSAAALSALVPLVGVQLPGGCRLTLRWGGGGSGFALSGRCGCVDDMLAAAQEAAARRRAPGGAAAAGRDVLFPSKPAAVAQLLTWVPPRRGHLPRADASHDGRWVRGSSTRLSAGGAAAAAECLQLLLEPRGAGGGGGKDPAAAAAALRQQLHARDGRGRTLLMLAAEGGNLQAVAWLLGKGLDPLAVDGDGRNAQFYAAAADHTEVYDLLEEAAGGAIIQRAGGTAPPLPAAAGTAAAATGSGGAGSGGSNDVAAGGRDQHPQHAHHLQQHPHQQAAGDAFAVVGGGVLRPWNWVLQGEDVTWGAVLGDGAFGEVFAGMYRGVKVAIKQLKPHLTAREQATLEKELSIMQGLRFLHNHRVIHRDLKPDNVLVTEKLDVKLCDFGLSQVLAGTASEVASTQGAGHAFWMAPELLRGQPYDYKVDVWSWGVVLYQLATWVDDEVYAGTRRETLVYHWTTPGGNPPRLTDALPPGLHPELVSLLHDCLAEAPSARPDMGAVMKRLAALPVREFTRPPAPVETGGVSGGGTGGSSARGGFFA*
</t>
  </si>
  <si>
    <t>C_110160</t>
  </si>
  <si>
    <t xml:space="preserve">MNTLRSGMWTLRGGRQAWTGPQRSQPQHQATGCPRPVAVHSAAVNVLASTKPTEGSSTTGPKQVVAKPAKVSVPRGSFGRAEDQLVTPRSSVDSNVDWFYSEAAQKEWVQAMELDMLTPDMPLLLKEMGINYDPEKLNAALAQSWPQVYSRAVQVIEEELGAPVDQVFLEMSELPVA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GGVIAAIVDGLGEVLFQYPFRVPAYYALILRSLTVLEGLALQADPNYKLLAKAYPYMAKRLLTDPAPELRESFEDLILKDGQFRWNRLENLLREGSKSQDFDPTQLWLLAEWLLSPAAAGVRSTVVAELGRVIDAAAAADVRTRIEQQTGNKAIADALVPPQPAEAEARERAALLLGSISSRLNLQEPLRLQGSGPFGLITPADVQSTTARLRGVLAATTPRLSTLLEQPGSTEIINGLVSQLSRRLAARAIKFVFGAQQTLAAASTGGGVRA*
</t>
  </si>
  <si>
    <t xml:space="preserve">MQSKQQEVEQAQAALAAEQAAVRSIATALEDSRAGAAALERQLAELRPLTGQLAELQSWRKAETGHDAELAGLKQQLAVAQGDCRAVTSELRSAKDALARSQAAQQAEAQRAAGLAAKVTGHEDTIRAMQDDVRRLNQLTNELRSAVRAGEVAMVAAHGTQGVLEAQLRGAARAADLQRQAAAELEGRIAGLEAQLAEGKAAAEAKEAEVVRLRSLLAHTEEQLQASLGGRLAADEVSNGLQMQLAQTRGQVAEARRVAVAAEAEMARVVDEATEAVRLAEGRAAASAHAMSAMQYRATEAGNLLGTRVDGCVERLMGRLAERLGRGMAAEAERMDKAITVTQQKLQGWEADLVDMESELLGVGNALDALSAAAVRRQAEREREVDSVKGDAAALRARAEELEAALASEAAARQLLASSKAALEEQHRESIKALEAAADDRVEAERQRLGARLTAVEAEVSRLTQTHHREAVAAGKVWEQERQKLTRRIHDLQEEVQKHKDGPPPPPQVPGVDANALAVLHTQLNADLQAAKDDYELRLRSYKEQIEKASSNIRFTWSTCTKLATDLALVARHLAGMGVALPEGAGELPPGLKGVADEGSGDLVGKLASALRLSFGLLAEGVQNMVRKLQMLQQANLELEAKASAIDPAAWSAVAVELRGTVAKLVHIEDSLAPPCTCLMCLDIFKAPVTLIPCGHTFCRKCLANANGLCTECGADTPAVMTISNAPLDAICAKYELKRSALTAIQRALTSVTGGGGAVAAGAGKQHGGGALATGSLLVAAQANFGGFNLGAGVKGPAGAGVAAARAIGAGAGSTSVGASRTGASH*
</t>
  </si>
  <si>
    <t>C_110162</t>
  </si>
  <si>
    <t xml:space="preserve">MLHRGGGFNEGSGGGGAAATAGCKAKPSPAKVRRRWDTAHRVCNGLLMALGLWLAVSSSATMMGPAAAHGLVLGGGLVALGGLGLAASGRDCLSLRSLLLLGLGVAGLSTMDLMQQVGRDVGTHCALAEAHTRIRHLEGRLEAMRHDELITQLFFRMNEMDDMLGLMQQAAVASTTEAVEKHTAVFRAAQADKDYLRAKAASLRRHAVAVAEALRARAAESKANGTLQGGGDSVADSLWSVERRLEAVESVVRYLDSKEAGGDLSYEEYEIILEALLEGSQGHATHHTAGQLQQEKSGLHSVKAVYERHVAGAYDHVAPAAGLGAGGATFMAAAGVAGAPGAGAGVAAGAAYPLGGRSPGGGAGASAGIGAVTKAQARKESSRRHFEAAFRSSLGAAMESLPEHCVRDVDARQRLGVLGWALLATQFAAGYTALTAYTLVAKKDD*
</t>
  </si>
  <si>
    <t>C_110163</t>
  </si>
  <si>
    <t xml:space="preserve">MRTAAISRGAAEVGVGPRLLRDLQELHAGDAGGGTSDNQVGGAAITSSGSDLISAGAGSAATAAAATLLATAATAANPADAWEQPLPGQPPAPPPPLAPPPENVATARDCAEFFALLRNPAIRVIVLPQDLCMQPATAPSQPVMLGHNVSVVGAALAAAEGLLAPFSPVGINLGLGIQGGGSSSGGGSGAGSTAGGGSSSNSSNSGGDPRQPPPPAFILLNLTRLDFAFLPARIQLQRGVVLMLRGLELWRAQSRVSAHLDFLAASPAPGAGRVVIESCIQHRVACLSLPKAEENYRSLPRGDELPAAAGGSSSNSSSNGRSIGTGGGSGSSYGIPVDEDGQSVEMRTSPPQQVATSVAPPPEIAAAADAAGVAGRVQCRSPYLRLRDVSYTTQILDSTFLNNGGYTVTFVHSFLVCDWPVPDDCVNLRGAERCVAEALATHSDGYYAGAGPPPARAAAGDPAAARGDGLALGLGLGLGLGGTLLALSAGLAAWLLMRRRRRRRQHYQRRRESPAGGEGGAATGTSFSSSLELGSSQALSRPPHQPCGAGAPASSGGGSSSKALQAVGGGCSRPSGSDSRDGVVTIATTAGTPSAERAVGAVEEDVAQQHQEGGDEFDGAGGGEPSRVEALRRQLAASRHTVSVQILEPIGQGSFARVYKGIWQGSVVALKVLLLPASLSQDERLQRVAVMEAAVSSGLSHPNLVQTYSYSFRALYDSTATSASVPHRRRDDLLLRDPPALMESAAGGGGAAATGEGGEGLEGEGAGGVEAQPHGYELQLVLEYCDLGTLRQALDRGVFHRNMQLQRQQQQAGGSGGEGLMLSVACDVASALLHLHSHNIVHGDAHLVAEAAEAPAPPLAAQWDRVPLLPPPQRRRQCPARGGQQQQQAQQPGPTSSTFERLLTSGIVAKVGDFGLATHMDDERQETHISALTAQGTLSHMAPELLLHGHISKHCDTYAFGILLFELFSGERAHRGVPRALLPHSVALRGLRPVLPPHTPPSYRRLAERCWQAEPRQRPTFHEILDELQRMRQTAEAEAEAKAGEQHGWPAAAGAAAGAAAGAGGSGAAGAGGAAGGGGGALRWVEVPRLEATTCDTALFAAMVASTAENAVYF*
</t>
  </si>
  <si>
    <t>C_110164</t>
  </si>
  <si>
    <t xml:space="preserve">MNVGLRGVIPGEPTERELRTKLLQCKFWGGACLCVLAVAAQLYDMACVQALGTSLGTTSLLIIVGAVLQTARQVGAWEPGRRGKGGGALGG*
</t>
  </si>
  <si>
    <t>C_110165</t>
  </si>
  <si>
    <t xml:space="preserve">MRSRLLSIIQRAALTLGLLVVIRCGSFIPVPGVDLAAVPAAAATTAGERLIKALYGQAQDIPASLFDLGISPFVNASIVMAITLVLPQEVSTLPGMGWLGRLRDARKEGRTGEATINSASHTLALGFAVYAALVRALELEPCALAGAGGLFGFVPLTMLALVAGSCCIHMCASTITAFGLGNGSSLVICAGIITEYANTLHTVLAALDTALLAPGRLLAVLGGYLALVLGCVWLATSELRLPVVQYAASAPPPPDTAKSPGGGGLQELIAQARLLGQRKSAERAALSSRGGAAASAATGGPGGAVGSAAGGVGAGSGGAVASGVSPSSEYFPLQLNSSGMMSIVLAGAAYFGFLPKLMEMTTGDPAIAAAVAAAQLTPLGLAG*
</t>
  </si>
  <si>
    <t xml:space="preserve">MKSSGFAIKSKKTPFQKHKEAEEERKKKADEEAARVYEEFVESFSSAPEPKRGGGFVRGGTVLPGSKPTDAPAPVGLSSKKTTKYVPSFLPPSAAAFDAAPKPKAFDDDEVIRAEPASATSTARAASSVFQAPAKKTDKDKPRNIDKMLEQLKKEQEMRDKGIPEPGPERAPFGMDGGFGGGSFGGGAGGAGPFGGAGGVRGAMGGSFDHGDPFTTNLYVGNLSQETDEEVLKREFGRFGAIASVKVMWPRDEEQRRKGRNCGFVGFMKRDDAEMAMRKLQGIILHGNELHIGWGKAIPLPAIPIYDPREGAVVSAIPAAATRPAHLLPDLVIPKKAYNDDHSVHRDGCALEQAVMEAEQKNFDFAFLFDLKSSEHLYYRWRLHSLSEGDTLRTWRIEPYCMVHGGQRWVPPPMTTLAEPSELDDRTAAQKADGSGPAAPRERERPLSDSERDRFEDMLRFLTVERSDICDAMMFCLSAADACGEIVDILAESLSLSETAVPLKIARLFLLSDLLHNATAPVRNASRYRVKLQAALPDVFESLNETYRGADGRMLQEALRRHVLRVLRCWRDKYIFTDDYLNGLQAVFLTTGSSTEKALGDNPSLRAELEAAEQEELERRAKLAGLSTRGGKAAMIDRFLILDHYLHADSRPVFDPTRQQQQQQQAGANADAPLPPPAQPRPVVKDEPDVAAAPAVPQSRWTTVDEQEERQKLPQMPISKWLLQEQDQDARLAALEAQLRELDEMDTGAAEAAVAAQAAAAAAAAAGAGVGPGSAAFAAQAAAQGGGGGASGGGGGGIKQETWRAAAEEDDKIFSDDEEDGGPGAGGTEEGGMAGARSGSLATPRADSAADAAAAVADEERRRRLREIELSVARLEAELEEQGVGKDELAARLAARRAELVGELDREQTARAASLDKWRSRRGSAAAEGSEPGSSGRDRDRDRRDRDRDREKDRERDRDRDRDRERDSKSHKESKSKDKDKDRDRERDRDRDPPSPLPNSWPSLTPASTP*
</t>
  </si>
  <si>
    <t>C_110167</t>
  </si>
  <si>
    <t xml:space="preserve">MWLIERVIGSGPEFGDWQAEKAVALQWNEGHVWSVDLDLEPGSYEFKCITAAGDHIAAWENGVNRIVQVPNGVRAIRVDGSWCRTSENRITVTEPLTAASVAARQKRAAAARLLSKALAEVSAAAAASPPSAAVVEARKAAASVKRPDGSKAAAAAELEREAKEALRELGELLSSDIAGVESSLSLTRVRKADKAGPGAEVKSSSRSAAETKSEEAGASSTNTSAKASKSASWRELLSEEQPKQEKEQEQAKEQPAEGQVVAAASSVPTSLLEASGKEGEALPKQAEQAAKPAPAATAEANAAAPSSDKAESEVPDRWAFVKAAAAAPAAAPAGESKPAADKADASKAEPAKAVSSAAPAAPVKEQLAVASPAAAEVAAVKPAAPATEAVEAAGKSAAAKSQEKPAEEAKAEKQPEQKKAPDSSSGVSRFGGLLAKLGGSLGLAQQPEEAKSSKAQQPEAAKSSKAQQPEAAKSSKAQLPEAAKSSKAQQPEAAKSSKAEAAPASSATATAPASVSSTGTSPASSSSSTSSSASSGGRRFSWRSLGDEGDEGKKQEEQKARVAEVQPAEPEAAVGDAKQPEQEEDTASRFARLLKAKQQKAGGGSSAVAASESPKEEKPAAAEKKPEPAAVAEPARKEEQKKDEKAVGEAKQQQEKAGKAVAAAEPKEKSSGAAVGANSTTAAEPDTAAMGANNSKQIETVQDEGLDRLIKVWDSAWSKGKKETPAAAPDSAADAPSTSSSAPAPAPAPTSSGGRRNWASLDADEGPSTSAAGSGKQAQRAGISAALGPAAAAAAKNANGGTPPIGSGSGGAGGSSSESLFTIAERLTSAAPAATPTAVPDDASPDVTMRKGALAAMQVDRQGSYDNRSSFLSQSLLQESLAGGSNGTAGGNGNAAGGGADGPSSSTLLQKLRAANAARGAGVSGSAANGSAANGTFVPPLPATPAPPGILSNDDDDDGGMVPPLPATPPPPSYLTGPSGGKGAPMGDMGPVPPLPATPVASSVLGGADNGGSEKGKGGGAEELLRRAHDADAVLAMLRGNLPLTPIARGGRGGAGAGPLSMADAEEGEDDDDDGSVGHSRKPVEPHPQADPVAATQRAIADAVQAWDKTRAALAALQQSAAELGLSPGAIQEQAAKLLQNMPRAIGTDGNAGNPNANGQPNAIPMTAQLGNLMTGLGLSATSIAEQLTRKSLDGSEQGGGGGGGLGLISGLLGGLTGNSPLPPGCVRLVAGAHMIPHVDKVDKGGEDAYFISRVGLGGVGVADGVSGWADEGIDPAEYPRTLMRYATDAYEAARGKLSAQDIIRYAQYRTYLKGSSTVCLALMKPNKQLEIANVGDSGVRILRNGKVIFGTEAQQHAFNMPFQLSHPNNVEDPDSADDADVHLVEVQDGDVIMLATDGLFDNVFDDEIEQIVSHQLRELASQGRGKAPSAPMSLMSIGAGPPLPEITPTSAASNGSASAATGSSGSAGNAAAGAVGGGTGAARPRGAGLLSQSLNAAAAGAGAKPGTYRSEDAARVARALAERAHLHARNPTQRTPWSVTSSQQPNFMWAKFFAKGGGKMDDCTVLVAFVCSE*
</t>
  </si>
  <si>
    <t>C_110168</t>
  </si>
  <si>
    <t xml:space="preserve">MQMQLNAKTVQGAFKAQRPRSVRGNVAVRAVAAPPKLVTKRSEEIFKEAQELLPGGVNSPVRAFRSVGGGPIVFDRVKGAYCWDVDGNKYIDYVGSWGPAICGHGNDEVNNALKAQIDKGTSFGAPCELENVLAKMVIDRVPSVEMVRFVSSGTEACLSVLRLMRAYTGREKVLKFTGCYHGHADSFLVKAGSGVITLGLPDSPGVPKSTAAATLTATYNNLDSVRELFAANKGEIAGVILEPVVGNSGFIVPTKEFLQGLREICTAEGAVLCFDEVMTGFRIAKGCAQEHFGITPDLTTMGKVIGGGMPVGAYGGKKEIMKMVAPAGPMYQAGTLSGNPMAMTAGIKTLEILGRPGAYEHLEKVTKRLIDGIMAAAKEHSHEITGGNISGMFGFFFCKGPVTCFEDALAADTAKFARFHRGMLEEGVYLAPSQFEAGFTSLAHSEADVDATIAAARRVFARI*
</t>
  </si>
  <si>
    <t>C_110169</t>
  </si>
  <si>
    <t xml:space="preserve">MIQAAVSTANVRVSELTRTLQQVNGALDAERERAEKLRAERDEQTAELEVAKAKVAELEASGNVAASSSEVYKAVMARAMETTVTAIGSAQEMGAVAQERETALCGQLETCLVRIRDMEELARAARARESDLRATRDRTVEELKSAHQEAAELRRQLAATDEELATARNQLNAAHQELKAARAAAAMESEALRRELGAARSDAAAAVSQLTVTRVELAEVNAQATNQACQAAADLEALRCELDASRADATTLESQLTATRAELVAANAQASNQARQAAADIQSLRLQLDASRIDAAAVDSQFTATRTELATTRKELSDTRKELEGASAQAASQARQAVAENEALQRNLDAAAEQLHSTRKELDSATGRAGELDRKLGAVQKELAAEQGRVADLQLQLGEAQEELEQAQSKVAAAESQLKQQLTVAREEAAASAAGLEAARVAQRQLSEEMEEMVGKLCAGEDKLGALIEELMAPMASVSGVADMPPSYEAAVARATALKNRVADLERQLQEQGSDMLHLRARVMEYQERMRRVECSLSRGGAASGGGAAPAHGAEPDAAVMDDDALVAQVSELAEERETLSTDNLTLAAENEEQKAQIAKLSAESADLREKLQELLLEAAVFTAASHRASAASEEASRLQQLSDELQAAVADWRRQAEAARAELAEERARADAAEEQERTAARTHQAAVERMEAMEAEAAGHDIRVQELQAEASQLRHRVAELEGQVAAGQKASKEAKDQLGAMHANESALLERIQTAEATRQQLLRQIDEGNSAVAAAKQKMEEALAAAAEAGELRTRLAALTEEADRQAQAASAAAARVSALQSELQDVREQLRDSNDRATQERALHERREQQLAALREKERAAEEEKRQVASELRVMKVQVAENNRLRERVDELQAALALSAAPRPGADAYCQAGSGGGLSTAHIQGYMPLEEPAPPMPSAAPALLPTVHHPGAVMAATSLASWPGHVPGVAGASLTLGRAATGYGPSDNLLRSYNAIPEADPTPEELLEVEEGGRGWRGGGGFRPLRFMFGLVLKGTLVAGGMAAGIALGNPKALEAMMSLRDGGEARERRRAFAAAAAASGPVVIVEGVPLPATPSTAAGMTPLPSMSAAM*
</t>
  </si>
  <si>
    <t>C_110170</t>
  </si>
  <si>
    <t xml:space="preserve">MEPGRLNFRHDNTLVYATWWPDAQLQATTIGRDGGDLAWNYPISDSTGVYSVLVVSGEDLGLPHDALFYNDNEGLVTALALGSDGPTEVMWTVDLTDARLWPGVENLLTPGQSDWAQITYSNQTLYVPTTQGMFVVGATNGEALWSDLRSRLNANIHVIERPGGPQVIYGRYLSNFESNTPQCRPPKPSGLVTKISVRGSVPADGGEEPSTPTDAPAPDSRPVPVTASPPPSVTPAPAPSPSPSPPPSPSPAPVRSPSRSSSPPPPPVCPPCPAINCSAPAKRPSSPAAVAVALGLSGLPYNIVKADSKLRDRVAGAVEKLVSGKVTGFVRVRVLGVESTA
</t>
  </si>
  <si>
    <t>C_110171</t>
  </si>
  <si>
    <t xml:space="preserve">MTLDLLLADIADGSILTSGGDSLVCFEKTGQRRWLFRFNRKTEVVADNQTFTYSARQDGASPFIAVSSTGLVYLAAADAVLYALDVRTGDLVWHWRDSPSTFESITYGDGRVYVSTTDFKTYALDVVTGEVLWGTQFRRVSSWTTGWFKGVFVRPDVDGRVWGVDAETGDLIWMFNMGAEIQYRWDPELHFHPSGIGFMMARPSQIWAYNVTSGDVLWKMNAREGYMSPDNDGDNRQTFEVWGDLVIAQDEGAVETNPNKYGILQALDVFTGVRVWIRDDVYPGKYGMVVTEGLLVYTTYIPDMSTLDVSSSLLISAMGPDHQDVWNWQRDGATPAGQIQALDGLVFALQGEIANTTFNGLGSSTVLVALPATPSVICPPDVKSPPITVNNNQQGTNAVIAPPPPPFVSGKPFCWT*
</t>
  </si>
  <si>
    <t>C_110172</t>
  </si>
  <si>
    <t xml:space="preserve">MYGGSHVVLNGRSYEVTKEDRVDLFLEPNQADQAVDLSSGLRAGVNHLSLFWPVGVAGAVAVLRLCRGPLTAQEVLAGSGPSRLAPPLPLPELMQHLRARLAPLDMEPDEGEEPEQRREDEKKATQETEAEQAAGQEPGHVAAGPGQGQQAGPQAPNSASPGSATAATTATNAATTTVAADTNGLVSISLRCPLSGGVVACPGHLGATAAARPLAFFDLHVFLEQARATGSWACPATGTLGSIHDLRPHAYLKEVVRTLDANGVPRGKVEAIDVLPCGRWRPRDSRVPFLEVPLPPPATAAAATSARGGGGAIAGGSTQQQQGHEQLPPPPRFDVQLLDPAEEESRDVVDLTDD*
</t>
  </si>
  <si>
    <t>C_110173</t>
  </si>
  <si>
    <t xml:space="preserve">MSAKKEPTMQEAAAAWRERSWASGTADWHAVKKRKPSDLNGTIEELFVRQSYADAALREVFALVKDYPELKKKMADFEVKQTLLEERLASSQQASTPLQKSVRVRDFAPPRPQARLWQLRSEQGSETKRNSFQTWCLRAQYTYDIAKPSALSSGLRRRSRSLWEFGISHLLDPKPVCGNYAASKAAKQSAIASRLEIKRSAFTIARARALGHSKDEETFGVIKNMSLMESMMAARNDFSWLPGIEEGDIAFQREWNQPSGGWSAVVLIAEGRRSKVFKAAKQWKGSGEGLTAVLVPYLSRATMRLRQDRTDVFRSLAEAGAKPKWDGIADIRYTDERGLRRLYDF*
</t>
  </si>
  <si>
    <t>C_110174</t>
  </si>
  <si>
    <t xml:space="preserve">MVKGLIQSARSGRSLPACAACRWSRRRVTTPSRPVSLSEITSSLEALCTYSSRSEPIPRPPSSAGSRMARVAQSRGRPTHLRAMPAIWASKARMSGCV*
</t>
  </si>
  <si>
    <t>C_110175</t>
  </si>
  <si>
    <t xml:space="preserve">MPTCSDGGRRGVKLGVSSRGWASLRSDPTSKCVFVDDDFELITFDFVTEPSTRGAYLAPVQKKYKRPVPDQSKVVAISHLGHGVVAMEKVSRVPGPAVLVQRVAELQRASAAALNQLSPPGAPLACGPGVLQQAGAPPSFKPSGLDNLLCYGHYVVHQSAPYLDREQHARDYRAHLVIFTARAHLADERLNTGTLSRSDIDNVILNKLVTKDSFDPASTSFATRLDQPPHLVGGFGGGGNGGMHAAMAAAMAADGMGVGAGGSLGSMMVASTAAAAAAAETQGPPGIDASYAVVHAAAARQQGGAPGDLESWAMHPHVLNASPHAAPHMQQGGAPGTGGLKILPVVIPPGGAGPSKAGSGRAPGGGGGYGGGADEDALRAWLSQLPGGDAMAQGFLEIRSSLISFAQLYALHQKRVEAALMKQVQGGQQLLPHHPHQHQQHGGHCGVGSAAAGMAGMASHGHAGMHQYAHHAHVYGGQQVR*
</t>
  </si>
  <si>
    <t>C_110176</t>
  </si>
  <si>
    <t xml:space="preserve">MQRKGDAGENATEPYSHIGPDGRDLDWTNVPFPQYYSRCGGICDDEVAICYCDGPMGRIPAPPGSPPGTPPLQVGRPLMTMAHAPKTTWDGRKAFGEVDYKLVYGPKGYCNVTDPEWVPNCGMDGLAGRTCDEGYYGHDCARRKAGMPLLPSRIPTTPWLAEVVREPPSALEPPPAPTRRRPLIYVYDLEPMYQSKILQYRVTPRWCVHRWHVWPANHTEWTDLWVYAMDTLLHESLLGXXXXXXXXXXXXXXXXXGKLSHGTNQASCLPFPIGAWADFPWFPDAGGPRTRQMLNLVIDTVQWINATFPFWQRRGGRDHIFTFTHDEGACWAPNIVNNSIWLTHWGRTELNHTSNTAYLLDKYDRDTPTILQPDGFVHLFKGHPCYNPEKDLVIPAFKAPGHYASSGLVGAPTRERDLLFFFRGDVGKRRQPNYSRGVRQAIYRAAKAGDWAAKHKFYIGGHDDVKGEYSDMLSRAKFCLVAPGDGWSARMEDAVLHGCIPVIIADGVHAVFESILDIDGFGLRIPQEQVPRILDILLAVPPRAIRSKQAHLGRVWQRFRYASIPGLSDELKRMQLHNQPRLQAEAMALANITAAAEAGGAAAAAPKLPLPRPFAGDPTEDDAFDTIMQWLYSRIPHTRG*
</t>
  </si>
  <si>
    <t>C_110177</t>
  </si>
  <si>
    <t xml:space="preserve">MMLSRTVVNVQAKLTKKGGAPKKAAPASAQKKTIREKAGWWSNGGNEKLSAFYGPDRGLWLGPLSGTTPAYLTGEFPGDYGWDSAGLSADPETFKRYRELELIHARWAMLGALGCITPELLAKNGTPIVEPVWFKAGAQIFAEGGLDYLGNPGLVHAQSILATLAVQVILMGAIEGYRVNGGPAGEGLDKLHPGGQFFDPLGLAEDPDAFAELKVKEIKNGRLAMFSMFGFFVQAIVTGKGPLANLDEHLASPFTSNAFTYAQKFTPQ*
</t>
  </si>
  <si>
    <t>C_110178</t>
  </si>
  <si>
    <t xml:space="preserve">MACSLTQRWRRRSMQRIDLKDRMAAPRPPACSALSAALVLDTTLRLAPTANVTAMQYRLAALPGTDTTLRGMCVPSPAYMAPAGASLDVVLSMPDPTRLYAAAATAAAASPPPMPLAASGLTPPPPPAAALGNTSNIDNGSGDAAAFLSRVVEALTSDLQLAIALGVGVPLEQVQVVPGTLQMRLPPSPPPSPPLPPPLPPLPSPSALPVVVVRDPNTVGTFESSRQWSIPIIISLSVAAGLVALLMIVAYVRSKRKRDSSRMLHRAKSSARAVHFNDDEVMDTTAPGAGPAGPKDEEVARQMSLAAPEMAAMGLGLAGVSFSGVSKSGVSMSARSLTGGAAAGTTGDAAPAGRRSFKKVLSKVMGREVPSDEESGIGAAAAAVDEDRRLPPVSRPSGHKGAALALANDNGSAGGGGPSDDASSGSGDDYVGGLTDSDQQGDMGAAAAAAALLQRRSVTTAGVLSGGSASGSGRPRSAMLRSGAGNGTGSGRNINVSFAQEVAVEDARAARSVSHAGRTAPVAHHAAMGPAAVVHEGAAGGRSPSRVGTIVSTRDGDELAAAAAAVGDDGEDGDDSDDGAALPERGGPDFAMPASAGAAAAAAAAGGSGATSPVASYRSLGGASARSMGGISARRVDSYKSVVQDETGQGIMVYEQRRPPRGHRSHTDMGLAGTGVAGAAAAAVAAALQGRMSGDPDRARMQAQAREREREQMSPDVLSRPAQGPTASPPTKPEPQKRNTIAGFLFSPFRSSGTASIPSPGAAATAAILASTRPPAPSPLRRSITAASTEDPNDPNGVASSTSPFDSKSHGYGGPSRQGTSNSNSQPSDRLSPPPVPPRRAAALSGREPLRSPQRSGGSGSGMAGGGAGYSLRRQLLSSNSEVMAAEGLLPVMPPAHMVPASLDYDEEDIRVEAAPRRTGEAALSSSGTAAGAAAAAMMASSPQLGGGGNSRPASRAGSITNPGVTGGAPGGVPRAVGRRASQVLGVEEGGIARPASASMGGGRPPSRPASPLPSDGGWNQVKEQSVSGGSGGGGTGNRHQPPKRRGSRFASGTQSSLMSPSPRSREDEWPAAVASGSGGGGGVSSGAGSPNVVGVARMMTLTTVGEETGASGRLSGFVGVGAAMPSAGVGSDVDAEMLALGMREVPGDLSLGPGSSTRTTGQLKGMAAMSLQSDGRLASGGGGAWGTSSASGGHYGVMAAAALASDGAGVARPLGGLRQSVIPSLSAAGGGGSRSFSGKPPLPRSSAAGQRVGWAPGVAGDDGSRGGSPARSVASPRDQAVASSTGLMGAGGRAGGGGVRNGVRFSGGLNSMDDDGGSSDGGARWAALKDSVNETLAAAGSELGGGGDAAQPAGRTWRRSVTAFSQRTRASAAGNLQASAGTEAGHDGDGGGDGEAAASALRAWTTRRALSIRQHAGTDSGFASLATGPRDEPPAAAAGGGGGERLKLDGLLAAGSGGSGSGGGAEPAAARKGAWRMHENGLWDTAPSDKSIPPLGKK*
</t>
  </si>
  <si>
    <t>C_110179</t>
  </si>
  <si>
    <t xml:space="preserve">MAPPPPNPYGFGGIVYPGPMMPGPMPIFMQQSGEFYDGGGGAMQPQYSGGQHDDYVSGGGAAGGPADAPYGQGYGYDGYEGDDSHAYVYGHVEEEEAYAYEDEEAEEGEGAAAVAAAAAPEVFSPQKPPRPVAAAAAAAAGTSAAGAASHATAAPCRYVLNSPVLVGPGELLKLLRSESARGGGPAVPGMTLVVGLTADGRSAVLPRLRRVAEAAKAAAAEQAFAAALAQRAGSTGSASSSTQWEDMQPAVWEAAAAVVPPAFLRPLASLLALAEAGQSYAPVNRRQLEAGAPPAGWCVPRCIFTGWNERAGGGSGEGDRDKDKETPENSASAAAAAATAALLRTRSSRDAATKAEVQAAVTAAAAAKAAATTAAAAALLSSCSSWIVLDTYRCGRLRLGRGGDAGAEGDDGGGEAGPSTSAGGAGGGSGGDQHQGGGTGSEAGGRPGSRGGGGGGASAKWHWSQFSGSEVLERLQAGRFPPSVQLVGTCGPVNLKATPVPHAALMPLAALLAEMKHQPDLSYCPLTAADCAALARQPAAALQAPTAAAAARRREAAHGLNARAVEFHPPPPPPPPPPPPPRQHSAHAAAAVPQDQEDEGPPTPTRAAHSPVTEAAAAAAASSRGRSAGAGAAAGEADAGAGEAEGVWEVSDADLIPGFTLAQCPPEGLTAMGYCCPPFRLFLGPRGEHTFKSLWWLMEPPRRPPAGSAAGGGGNGGTGSDGGGSGSAEPGGSSGEADRAEGSGSGGRGEATATADAAPGAAVGANAAAEAKAASEADAAAEPALFGPQSAERMIYLFIGRCITSEWRVCGSVQPDAPLPLPQQKQQRRAAKEDTAAAAAATAVAEPASAAGTQGAGAAVA
</t>
  </si>
  <si>
    <t xml:space="preserve">MSLAFDEFGRPFIILREQERKSRVKGIEAVKASIMAAKTVARTLRSSLGPKGMDKMLQSPDGDVTITNDGATILEMMEVENQIGKLMVELSKSQDHEIGDGTTGVVVLAGALLEHAEALLDMGMHPLRIAEGYEMACKVATENLDNIKTRFDFSKENIEPLVKTCMTTLSSKVVGRLKRPMAEICVKAVLAVADLERRDVNLDLIKVEGKVGGKMEDTRLVEGIVIDKEFSHPQMPKELKDVKVAILTCPFEPPKPKTKHKVDIDTVEKFEALRDAEKSYFTDMVQRCKDSGAELVICQWGFDDEANHLLMHKNLPAVRWVGGVEIELLAMATGARIVPRFQELSADKLGHAGSVKEVGFGTTKDKMLVIEGCPHLKAVTIFVRGGNRMVLDEIKRSLHDAICVARNLVRDNAIVYGGGAAEISCALAVEEAADKVTGVEHYAMRTFADALQAVPLALAENSGLPPIESLTAVKKRQLEEKNPYLGIDCNDTGTNDMREQNVFETVMGKKQQLFLATQVCKMILKIDDVIKPSDYE*
</t>
  </si>
  <si>
    <t>C_110181</t>
  </si>
  <si>
    <t xml:space="preserve">MQRTLPSGRVHQQQRAGPARRAVPFTTARPLSSVACNAAPAANGNGVHANGNAASHGKCPTPAQTVRTLIDIVNEGTLCTVGPNGLPVGLPVTFSMDKSGKLQLQMDAAAVEMSNLKSGVNSCSLMVQAATQPARAVGAVSLMGKVEASADGSLPLSIDSCLYFGGLDQGSRGLQVSGEDVAAAEPDVLRKAAPELVAAWNNERAEDIYRIVSDFMGVPLTEMSYAELMWVDQLGMYINTEVAGREAPEVVRVPFYRPVLDERDARSVITMASQIAWERERSYNPPLPSIFMDAAANN*
</t>
  </si>
  <si>
    <t>C_110182</t>
  </si>
  <si>
    <t xml:space="preserve">MLQKPCHHLASRRGAGATRLAIVAAAAKTAGKGFGNKPVQQEDARKPGGDKRVARDAASGASKARPVRPEEAARGKLDYVQVADWGDGNRSKLGELKMVSHVTTYEGSAAAAAAAAALAGATAGQGAADPAGGGGAGAAAGAGVDTRPFHTQLAHQLQMAEARGALAVAGPPPPPVSQWSWREGRYRQYLSDLAEVHAALESAVEEATAAVASTSGRGGAGEGSSAAVEALQSPHAALAHLRPGRLXXXXXXXXXXXXXXXXXXXXXXXXXXXXXXXXXXXXXXXXXXXXXXXXXXXXXXXXXXXXXXXXXXXXXXXXXXXXXXXXXXXXXXXXXXXXXXXXXXXXXXXXXXXXXXXXXXXXXXXXXXXXXXXXXXXXXXXXXXXXXXXXXXXXXXXXXXXXXXXXXXXXXXXXXXXXXXXXXXXXXXXXXXXXXXXXXXXXXXXXXXXXXXXXXXXXXXXXXXXXXXXXXXXXXXXXXXXXXXXXXXXXXXXXXXXXXXXXXXXXXXXXXXXXXXXXXXXXPRRTQERQAAALRLLAHAAVLHLVGQAAGTALGATAAERLGLLQRRAAAAYHEYPEQVKDPRITLAAALDAAGSHLSSRPEWVQAVFEEVSGAMTKTSLLLTALAHKD*
</t>
  </si>
  <si>
    <t>C_110183</t>
  </si>
  <si>
    <t xml:space="preserve">MGPQPCGRRPKHVSAAVVVRFAAAQSQQAAPDDGATLGARGQLLDSLAACLGLQHLDALLAREEHKALFDEMLLLQALDVAFRLCSSSAAITPQLRSLEPQDAYLAPSSQQQQQQQQQYAMKSGADAASDVLTRLSEVFIQLLSTPGGLSPEGAVKALRTLAMLRFNPAGDYAGLQTVSAYYRDVVLPALNPDPASGCPPELAVRAPQLLANLYFAFARLFDLAARRERELQAQLQAAALAEEEAAARREDDEEASGSGSSGGGLPPWQRVPMQQQQLPEALLGGPGTVVGDRQLYEQISHLLHGPGNPLQLLPSKSLGALATAMSTSRFMYYPLAMSIAHAVVLRLQTAAPAVGPPGALDMGSVGLQDRADAIPASTLSNILSCLTKSGFEAEALCDAAANWMSRHMGRPGASGHALVAPHHIVDVAAAFARVKYENFDFLERAADALTPKLPQSSPNAVSLMVWAVGNSKAGRSPRFEPLLSALAQRLVAMHRNSRLSTLPATAMDTGSSTDGGFGSGGGGGAGGGGAQVVPRHLATAVFAMGRLGLLQPLLMDCVAGDVVARPDSYTSRQLANVLRAFTLLDCYRPDMFEVAAGVLRARLAAQAAQAQAAGLLTGSAELQVPLPLLFTPQNYADIAWSVALAGHAPQAPELMQILADRVTEVAPRLGKACLVRAAQAFAVAGITQPQVYEAITESARPLLADLGPAYLATLVDAVAEVAVPVSEPFWLACMQAAAAKVDHLQRPRADMQSAAARLLRAFRRHPATAAFASTREHYVMPQLEQVLVQPAAY*
</t>
  </si>
  <si>
    <t>C_110184</t>
  </si>
  <si>
    <t xml:space="preserve">MSQTGAVRPVWLRLQGPIPAVLLPA*
</t>
  </si>
  <si>
    <t xml:space="preserve">MEESSNNEVSLSIEETNKLRISLGLKPLRLDSEPSQANKERQNHEAKKQQEAAAQAQELRKKLEAAREKRLMDAKLKATKTLGAADGDDGDGDMAAWVEKNRRLEQQRREEAAAKAAAAADKAAAARNKRKKRAYMVVDLGQKMDVMWSFIRTHLKAKTIIFLSTCKQVRFVFEAFRKLRPGVPLRCLHGGLKQARRTSVFYEFCNEKAMVLIATDIAARGLDFPTVDWVVQDAATYIHRVGRTARYMASGRALLLLLPSERDGMLKLLEDAKVPLTQIRPNPAKQQAVTPALQALLSKDQELKDFAQKALTAYLRSVFLQPKKDVFDVTQLPVEDFAASIGLASTPKLRFLKRVKAGPGGKSREEVIEMGGRSALEEESEEEEEEDGEEEEQEEDAAAARRAGAASTSGRAGATPAAGKKGKRAEAAEPEEQPGAKKLKGQDGAVKAAKKANGAAAAAVNGGGGDDDDDDDFLVVKKRDVFAEPEEEERLMKEVAAAAAGDDDEDGKKKKKKKKQKIKVGSVSGNRRVFDEEGNALDPLAQLAKEGLGEEGAAAAAAEAMSAREGVYVVAARPEERFKIAADLMRRRDKEDRARLKQLKKEIKLEKKARARAAAGLEEQGGVATLRRAGEDDSDDDQEGGSGSGSGSEEEEEEEQRERRRRGGRGGRRGGDSDDDSEGSDEDDGEEDAGQRGHKRPEVAHFGMARKDAGASAAAAMGAAGAASKAAAGSSLAEQEAMALKLLSMRR*
</t>
  </si>
  <si>
    <t>C_110186</t>
  </si>
  <si>
    <t xml:space="preserve">MGSLFQRGGSSGGKRATAFIYLFEVGGAEPAAEGAAAAGASAGAAAAEGRGGG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CVSRRLSPRASAAAAAQPRLVGAAASGGSGAAAPSRRHVLWSNPEAGDIGLQRGGRGLVGALESAAAAPVNAAADAARRAVEAGTAMVEAPVKAAGGLVSRAADVTQGVVTAPVKAAGALAKGTADVALGAAAVPVALVTGGPAAAVAAGARALEAPLEAGRALVSGGAALGAAAAEAPVRLGAGAVRGVANIVEGAVTAPVELTKSAIQTATNAATALYEAPLEVTRIASTAVGGGASAAATAPMRAAGAATHGAVDAATGLINAPASLAAAAGTTAVGAGTAAATKATDAVASVIKGGLDAAAAAVKAPVQATSAVSKGVTGAAIRGTSTAAVPAAAAALGGRRRSDDTAAQPDVGTPTAATAVAPDEAQPYRQSHEIAPQEPSPERPGVGVPAPLAEPSPGADAHGAGAHAAHVTATLPSSAALAGPAGAGALAEGEYGAAGVTPMREAHVRAPVSLPYPPPAPDVEPTAGQTVASDVAAMAMLADVMAANAAAAAGRQREVRDDGAEVHGGLVRSEAGREEDRAAGPSSQQMLQPQPQQQEQQQEQQQLLQPDLEAELGQARYETEEKRRLGDHGEQEGMGGAGGGLTAAAAAAQPTDVKPKVTSPVTAAAGLGKAAVDTAAAATGGTAEALGGLARGAIGITQSEWTAAALCYGSECVVTAPVKAAGALAKGTADVALGAAAVPVALVTGGPAAAVAAGARALEAPLEAGRALVSGGAALGAAAAEAPVRLGAGAVRGVANIVEGVVTAPVELTKSAIQTATNAATALYEAPLEVTRAVGNAVSGPASAAATAPIRAAGAATHGAVDAATGLITAPVAAAAAAVKGLADAGTGVVTAPVETLGGVLSSAVDAAAAVARAPVHGAAAVAGAALGGMASRARTSGAAHEAAGTALALPAAAARGGVRAISGIGDVVIAIIGLSAASAYHAPHRRRHACLLVRWPPRCWSRLRHIPPXXXXXXXXXXXXXXXXXXXXXXXXXXXXXXXXXXXXXXXXXXXXXXXXXXXXXXXXXXXXXXXXXXXXXXXXXXXXXXXXXXXXXXXXXXXXXXXXXXXXXXXXXXXXXXXXXXXXXXXXXXXXXXXXXXXXXXXXXXXXXXXXXXXXXXXXXXXXXXXXXXXXXXXXXXXXXXXXXXXXXXXXXXLVRWLTDERSPLLSPLSPELREERARALMHRTTQPAHMAPSPAAAGHATAVGPAGYSRPHEGEGEVEDVEEQGREAGAEGGARRRHGGRGGALAPLAGAAAGLAAAVTGKGHRRRRHGQDKDKDKDKAEEASSSPSSSSSSDEDYDQKVRDYHEKVLGLRPSQRSAPLKQRLRQAQHVAGTTAATAGTLASRGLHAAGDVAGGVADGALLLGAVPVAGTAALVGTAAAATLTVPAVGAYGAYAGGKAAVEGGKRVAAAGGTALGWAIDTAWDMLDWAWDMAERLAGIALGLMLGLMWAAARVADRLLRYMAGSVAAAAAGPAARMAAGRQAAVSRRLGPRYGSGGVTVVPSPVKHLLLPGAAHALLRSSHGAYGGAPGSLGAGAGPLTRVGSDGSVLSEATTLHSTATGAFSSANDGGAGSYGAGGGGLLATLLTLPVLGLAAAAATTDLWAWRGRQLLSYLWWATIGNRANGGYGGTTGTRGTTAGMMLGLPRSRQSLRQQRRFGAGAAAAPAGLFGTAGGASKLTAEERAAAAQRELAPSAAAEPPAVQRAAAAGRPVAPPGYPSRHGDQRDTHEGPAAAFGSKLASLGTAGGVGAIGGMVAASATGRGRHHHDEHGAGDSSPVDREHERERSLRLDAGMEPIPEAEAEEVGEGGFLHRRTPRSPSSAERQGGGGVIGYHHEQTGARHVFSGTGTGTGTGTGTGTGTGTGTGTGAGIDTEESRHRGGGVHHEHVSAVAASGYHPHPQHHGHGHVTQPLRDMLGLGLGGAGAGRNHHNHHDQQLQQQQQGQTHGQQLREQGSRQEHEKEEFHRSDAAHYSSDLTSPPSAVDNNRAGGGGGGDGAGSSAIGVGSTVGSGVGAAGVTGAQQPQVHQDYPAGPQAGDGEAEGPDTYATRNDKPHRGGAAAGTGGVLSSISHAAQKVAGVMAAPVTKLTGGGGGGHTTAGHKAAATTTTPGDIDNNGRAGRDQDPGVQPPTASAVGAPVTPSLMQGAAGGLAAPGVISGMSQTVMPQHSHRVQHVGGMDVTER*
</t>
  </si>
  <si>
    <t>C_110187</t>
  </si>
  <si>
    <t xml:space="preserve">MYAEGAERLRAFMAALPELAEQEEVLGGLLGANPELVAADPATVRTALEALAAALGVNLLRAARLAARVPGVLERPAEEAGSKVSAMAAELGTDVDAALQLYAAQPGMWAVSQPSIIRDRLDTLAGKLGLPLRNTVALVGKQALLWVIPPSHIQVSLRDVAGCCGLSDSEAEELVTRVPPLLAVEKRLLKLSVAAVTASTGVPAPALLELLSRSLGLVALPSPLLCAALEGLAADLGVAPEHVAALMAQQPTLLCAQFGTIAAALETLETALQCSRAQALAVLCAQPCLMYETTVDTLVSRIQSLATTFGLPDADAARALAREQPALMVVAPATVRSAASAVGAALGGSLADCLALAKSDPGSFMMVTLQDSLIEAWSARLQLEPEALWRALWKTADIARTAEQLRTQTPARLESLAALFGVPAEIAAQLVLKHPALAAVPPNATITRAKNVSMALRISIQGAAGIIAKEPALLAVLTHASDEVKASGVADDVGEVGAIYEYYTMEWLQRQYKEMAPARVTSFSALDS*
</t>
  </si>
  <si>
    <t>C_110188</t>
  </si>
  <si>
    <t xml:space="preserve">MDGFEDTQARALNGLFQAAPAASGEGFNDFAAAPASNGGAAPTVPPPLDDFFSGSTPAVPAPPPGDDAPPASEAVIAAAGSQGAEPFEVPVVAVEGAAADDGDAFFEHYTPTPKPVPAPEPEAADPRVEWRKQNAETLKKKDATESAAKTKVKDSAAAHLAKFYEVRTTTLTQRKANNRKSEAHQKEVEVPASGTPWEKVNALVNMNTSHTKDVSRYKAVLITCKAKNVPIRAAA*
</t>
  </si>
  <si>
    <t>C_110189</t>
  </si>
  <si>
    <t xml:space="preserve">MGTGVANVEAKVLRKARKLAVAVGGLAGVFGSLVGVGGGVLISPIIANACKTIPQRVISGTSLAAVAATGSAAGYVYYTSGAVDLTSAALIAVAAVATAPLGARATKVFDCAMLRRLMAYWLFIVAPLVPLKPYLMKTYAGTGPDGTSATGTSVSPTTPDATSATPDVDGAEKPLWRPLRSSDAVLVATGTVAGFASGLLGIGGGTIVTPLLTIATGLPQLSVLGTSLAAMVAPSLIGLAQHARMGNVDVLMAAGLVLGTTLGSSAGSRLALELPDGVLEWVFCIGMLYLGRKTLAGARATATPAPAAAAVAGAKAPQGAAGAAAAVGGTASAPKA*
</t>
  </si>
  <si>
    <t>C_110190</t>
  </si>
  <si>
    <t xml:space="preserve">MQHFNRRWRSSISGSVLFGICGVCRLWRRVGHTMFFSNVWGSHTDMIVHPTQLFTLSPQPRLHTSDNLLRCFVHRTPHPPAGLGLGLAPRLGRGWRFTLYLGSDHRGVVHGGGSGGGPGGSYGGGGGGGGGGIGSSIGGGGGGGSAAGQQPQMLMSCPWARRLISVAGYPVSSPPSPLIALEYRLRVRGIMLPRRMKVQVPVPHSLQRVVHNPLYDMADTGGGGGGMGLEDPYGGVFGVGGEYGGGGMGLGYGGVGGVGAGGGVWPAVFAAGAGGAAGAGAGAGAAAVMAPPPGGGAAAGGGGAGAAVVGDGGAAGEGLMDNLEDILEGAVRAEPLLFANMVDAAAVRPADEDDGPPAAQAGAGGGAAGGAGGHGGGGGRGPSLRRARSGGNTSWGLGTILRRGFLLRRPTFGGGGAGGAGSIQWWGPGSPAAGRQGTGMEEVGGTVGRDLGWAAAIPPPVPSVRLQNKAPHWNEALMCWCLNFRGRVKMASVKNFQLMCSADGAGRCVMQFGKVEDGVYILDFNPCVLTAAQAFAAALSTFETKYLL*
</t>
  </si>
  <si>
    <t>C_110191</t>
  </si>
  <si>
    <t xml:space="preserve">MRRLNTKATTRGCLYPITLARSLFLSAFAPRHRRNFTSIVSRRCTPTAARPLATAMSPWPIYHQGELAVQDRAGVRERAVELQDFIRPAMPRQHAEFYEQQSLFYVGGRDATGQPWASVLVGRPGFVSAPDSSNLILQSYRRLPEDPLLLAPGAHLGGLGIDLVTRRRNRVNGTVLAEPAASVSAAPPAPAAAPVVRVAVDLSFGNCPKYIQVRDVRLRQDQLPPLPSAAPSPAAAQHTASAPTAATAGVVVRGRGKELGAAQLALIAAADTFFIATSYSGGGNRGGARELQNAVGCDISHRGGPPGFLRLERDPRGGPNPVLRWADYAGNNMFQTLGNLATDARAGLLIVDWATGDTLQLAGTAETDFQDRSLPGAQRSVRFTVTHFIHAAGALPIDTSAAAAAAKPVQFSPYLPKDAPPPLAPGQVWTPRTAGAAHDGAAAVAAAIAAGAVAPAPAEQVEVVSVRWAAEGIKTFEFAMPKGQPTSYVAGQYAVFEFPACYERPAAEGPPASASVADTAASCCCGGTITRTWTLTSHPAADSAARGTFSITVKRAGAVSGRMHDALRPGDRLALRAFAGDFTTELVLPPAPAAAAAAGLGAAPAPDHLVLLLAGGIGVTPIWAVVNDLAQRAAAAAAAARGKGAGGSSGSSSGARQRVVVLYSVRRGEEAAFRSELRQLAEAAAEAAAAGGADDGGLDVQVLLTTTAAVPGMDPGRAAAAAAEAAAVLAARRGGYVEAAGVRLGSALVRAALGPAGLEALRAGRCAAMVCGPGGFMAAVERTLVDELGLPADRLHSESFAY*
</t>
  </si>
  <si>
    <t>C_110192</t>
  </si>
  <si>
    <t xml:space="preserve">MGRRSLLLPYVAGLLIAGLACGFAQLDTSDDFGMSNYGLRRLSAFYSRNFAAHFPATCYQSSYFSPFRLYFKGYNFETERTTFIYQLDVSTCPFPKADCCRLPLDHMVVRTKSDAQVVTVRLDGKELRSDVGEMGLTIYDMAVDPTNIKSMQLEIVTPAQGYNYPSDLCPFSRYPGSCDVISYDESETCCAERAALPYEMFFPNNLPPGSVGPDVKAPPPSPRPPSPPSPPPPSPPPPPSPPPPPPDGWSFCCIDDLPKSPYNLNFMGSRTSGSDTAYSFQLVVRKLNYSYPDFDGPEKGDCAQMNLRDLGVAVYDNLLIKSVQFNGSVVPNYWTEPQGVRPDAHWLYIPVMKDFADFSEENPIDFVVTVRGLVPSLCPANEFLHSPNACEFAMHGKVDDTHCCPHGATKKGGAYDDCCVDDIEKAPYRIEYYKTTPTEASTTYDFAVKVVNVTGIDYDLEEEALCDRMTLDYAQIQIYKQVQVVQVQWDDRIMAFNTTPATDYSVWLNINGINRFVNDFDPNRPVKFKITVKGYVNELCPAGWMLDAGGKFICEYALHGTQGNHTCCPHDITRPGQEQPDCGCRDDLAGTPYRLGYQLSGVAPNQTMFNFDLAKVDPAASLDFDGAPDKNFGADVDCGAMSIKSISFAIFNNVNVKDVIFNGFNYTWQYEPYTNTTKWLRILDLDYNPADFPASAPIPLQVLTTGPAVTELCPASSKYSSQAACEYFIFGLSNYAECCPLGVTSWYTPNLLMTSR*
</t>
  </si>
  <si>
    <t>C_110193</t>
  </si>
  <si>
    <t xml:space="preserve">MYSLVNSPASAGLGGRRHTCCATPPTAAQSCCAVSRCTLPWRSALSSGITAPDTQAWLHATPRARPSVAAAAFGVAAAGRSSSSSGEAPAAAKWTEPVQDGLSVADRAILALARAAADVGNKAAAERAAASQGLALVTSSDAWLAPLMPPVGSTIDEDAAEGDGMALALPMERIHGGSGAQQQRKTLASGASALLSAVLKPRAASSATSGNGASVSSGAVSAPASSNGAGAPTNPIITRRGAPATAPRVSGNGSESDRIVNLAHLAAEGGGGDTTDADASDDDDETYAAGTFVSSLVAARNSAGQVGSKAAAAGKAAAANGAAASSTLLGSATAAWNRVAAAASGTPAVGRAKAVAAGAATAASAAAHMAGAAVAKATSQLTPNYGDPSSSWLVGDDVEVAGREVRYIAIDAGPELRRRSARELTSELVNFESYNLGAKVNKRLYAEATALYARFMPLVMDFLEAHPHGSVCFGGQGVGGSLAVLLQLMCCHRGLRFARLLPAVAIDAPAVLAQVPSTQRRKWGAAARDASHSEDLEDELEELMARTVLEELGLPPDAVRNILVLGTASAAAAPHSHDSATQQRLLPGTVGNAGSVGGASPHALVVMGGGGEGGGGVVQGKGRNGSSEAMRAQVFKLVGKVVQVESLASASGRIKAAAHAAAASSVLSMPIGDGRPGGNTTDADDGAGEMGAAANGNGRHGGMPKKLDAATVGSIASAAATAVASAAAEQLRVVGAGAMKAATAGKSAAVGVAASASATASAAASVAGPAGRKAAASVAAAATAAVPVGRKAAASMAAAAVATMVATRPAAAQAQMAAHPVMLSADGEEDDASTWGV*
</t>
  </si>
  <si>
    <t>C_110194</t>
  </si>
  <si>
    <t xml:space="preserve">MQANAMVHLSRLLHTWLRPHFLDSIFLQRAWGRFSKFLRLHIAHPQEVLVPAADIALIWHTYLGLSDKYEEMWVLMFKRLQKESPQQQPPAELWRPDYLALSPDMRAEAYGKTAALYQQMYGEPYDDPDTAWIAPEVPYPLAAPYSPIAPLLQALEDAPEPSAAHYWGTERAETLFGKGQSWANAKHPYLRSINVSNRQWQSLYSVTAAAASSSSAAAGQQPPQPPQPSPQSQALQQQPIAGGGFSPIDVELLLRPSSQEHLLIGLNQLLQIDGGGGGSSGGSGAAGGARGSVALLWSILGDKAAAELAQLLFRSAWKTAIATSVGHMQREYQHKKFNARDRDGVYYYGTTDYYHAGMLYYAYGVSVRHHDVACVVRSSCMRRRRRXXXXXXXXXXXXXXXXXXXXXXXXXXXXXXXXXXXXXXXXXXXXXXXXXXXXXXXXXXXXXXXXXXXXXXXXXXXXXXXXXXXXXXXXXXXXXXXXXXXXXXXXXXXXXXXXXXXXXXXXXXXXXXXXXXXXXXXXXXXXXXXXXXXXXXXXXXXXXXXXXXXXXXXXXXXXXXXXXXXXXXXXXXXXXXXXXXXXXXXXXXXXXXXXXXXXXXXXXXXXGGGGGGEGGGGGGGGGCGGCAG*
</t>
  </si>
  <si>
    <t>C_110195</t>
  </si>
  <si>
    <t xml:space="preserve">MPSARLRALAQISVPQVTNLKTALKQQAAQYETKLSSFKRRTKAFLTAVLPGTHAARGLSMGGAGAPSSPNRPSHAGANPRSAPGSPTADLSLPDLWDAPLSPPALPEGDEAAVAAAALLPAGASNTDGEDVNGRVRDIIACLYDDSLSEDAALEQLTSLAASLPLAHLQAKQQASVAGTSTSTGCSPLPAGRAGGSKVDASTDALSHRGPRYMADAATETPADMPASYVGTGLHTPAEGGAGSPRLRLGGVVPPLDLAALVAQAMEAAPASHRSTTSTAAGAGAPGPSFNAFSQFVLAQPEKLQRLIMRHAAATSARPSMPAGGGLLAGGQSSTSGASTSGMPAFPGAAGPTTGLEGAVPSNGSFTSRPSLTSRLLGLGGAGSSSSNNSNINRPPVAPPPPQPSSASASSPARGNTAGVLLPSASINSSAPMASPAKAIKRSGSAGLPKFASALDAAPMGAGAPRAAPAAPGLNLGLLAPKSSGAALGEIKPLRADVGGGLGGLGSTDLDAEFGGFFPSGSSGVLAVRR*
</t>
  </si>
  <si>
    <t>C_110196</t>
  </si>
  <si>
    <t xml:space="preserve">MSRLPHQGADGGKRSYRVEGVHQEEDKDYPGMRHDKRRVVLDPYAVAVLNRRRWGQMGPNLPYGEEGVLGVMPTWPQVGTYAGMVERLDYLKSLGVNAIELLPVFEFNELEYYSQIPGSDQYRFNFWGYSTVNYFSPMGRFSAAVGQGAPARASCDEFKQLVKECHRRGI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RRQ*
</t>
  </si>
  <si>
    <t>C_110197</t>
  </si>
  <si>
    <t xml:space="preserve">MATDKPVAFRDFVTADGRFKPEAGRYHLYVCLGCPFACRCLAVLYMKGLEHVIGVSVTHPTFQRTRPDDHEDTHCGWVFAKPTDPPLTATNGKGAFPCTGCVPDTVNGVRFVRDLYEMAGAKKVTFSVPVLWDKKEKTIVNNESPEIMRMLNSAFNALAKHPEVDLYPEALQSTIDDTAAWVGPHINMAVYRCGFAPDQAAYDAGFKDLFAGLDRAESVLGGRRYLTGDTLTEVDIKLFMTLIRFDEAYFVCYKTNKKLIRDYPNLCNYVRDLYHVPGIGRTVDLYHIKAAYFTXXXXXXXXXXXXXXXXXXXXXXXXXXXXXXXXXXXXXXXXXXXRQGRGVACCPDMNPNVIIPGGGDAWWAQPHDRADKFGGKREGGGLAGWLQKLPVWAPHAAASAAAALVAGAALGSSRRR*
</t>
  </si>
  <si>
    <t>C_110198</t>
  </si>
  <si>
    <t xml:space="preserve">MLACSGSYWAVAVCPRWLAGSCRAGESACPLQHRRVPDLMPLCSFFLQGKCTSTDCAYLHKAHPPSAPLCRAFLSGHCPRGAACTSLHLTTKMARERARLGAGAGAGGGGGSGAGRGGRRPRYGTRPVEGGECGGGGSPGKGEGDGEGEAAGAEGDGPGSGGAHVGSEGGRGGDAAKRRREAGGDYRGGQAQRQHPPKRRRGGFRYFDQDDVEEVAAGDSRHNKQQLLQQQHGDGAAAVAVAGSGTPPRTGVPAAATARVAAAAAAAATPPRLGPPEAGTPMSLGELAAAGADGAAASRQSCEDGAAGEHGEAAAGTGVAEVAGVGGDGASGGGAPTKLLAGGWKLYL*
</t>
  </si>
  <si>
    <t>C_110199</t>
  </si>
  <si>
    <t xml:space="preserve">MKRDLPWPGAAFVAHWGRPEPWRALNIRQRRQLLRLAASSQHPPSLEVALAHCGTVSAAGALAAAAAVGDLAACELLLREGCEWDTGSVWSAAARAGHLHVCRWLRATVPCGADTLWDCVSKAACLGGQAEVLAWSEAEAEAAAEAEARAQQQQQQQQQQQQQQQHGPKAPPLHKWAAAAAEGGHLQLLQQLMARLGRVHGADMDILASVAYGCPRRVLQQHCHPLQFDHLEPQERARRHEVLLAAAASPTPDWAEKSGDARVRADLLPRLQYLQARGVEPPMEALEAAAAAGVVDAVEFCIEHPPLMPPWPGVQGQPGGRQQQQVKAAARSGRDRADGGAVGGHEAAELLGLRRQRALECIAVAAVYHGHMHLLRLLRERRYRLQPDQLQRAAFWPVRAAFRCLLSGAAGQVLDMVVGEIDWHHVFVQAARAGADVDQLRCLHEQRGAAIDLAAVAAGGSEEALAWAAAALRAGDGPQQRLNFHHLSDLLSDGDWRTAAWLIGAGLTAVPPGQIQHLFYFIADRPGAQNRCHMFAGVKRLFDALGGMRWTAARHRVLLQWAETIQNEARRLPPGQARWLDMMVAEAKAAVV*
</t>
  </si>
  <si>
    <t>C_110200</t>
  </si>
  <si>
    <t xml:space="preserve">MVPSLAAQLAQRRIRRVIHVWTGHNDFLGGAADWSDPLVGPALAANVSARXXXXXXXXXXXXXXXXXGVTYLVVWTLAPVDLAPALPDAFRPQAKAAVAALNANLEAHVRRLRRQQQERRQRARQQQEQKQSGAPEPKPLPGNDVAAVSAASGRPAPAPPPPAGVLVVPLLFDANAAISCAALQPEAVGLSNGNTSCLQFPPLPHTQQGLSAHTGNSSSKGGGGMPLATGAFLQVAAADAATPCPDPSAYLWYDGMHLTAAADARLIVEPLQRAGLGLGLLLLPAVTQSPL*
</t>
  </si>
  <si>
    <t>C_110201</t>
  </si>
  <si>
    <t xml:space="preserve">MRMRLHDTGVAADGPHHXXXXXXXXXXXXXXXXXXXXXXXXXXXXXXXXXXXXXXXXXXXXXXXXXXXXXXXXXXXXXXXXXXXXXXXXXXXXXXXXXXXXXXXXXXXXXXXXXXXXXXXXXXXXXXXXXXXXXXXXXXXXXXXXXXXXXXXXXXXXXXXXXXXXXXXXXXXXXXXXXXXXXXXXXXXXXXXXXXXXXXXXXXXXXXXXXXXXXXXXXXXXXXXXXXXXXXXXXXXXXXXXXXXXXXXXXXXXXXXXXXXXXXXXXXXXXXXXXXXXXXXXXXXXXXXXXXAMTQVLLDAANACVELATARQAEASAAAAAAAAAAVAGSSGCSGRQAEMMLQPTWLGLPWLLVECYMYGAIHAAMTVAGWRKSAAAAADLAAETEALLQALHTAAAHGGADGDGDGDGDAGRQAAAKAACLAALQMALWGNKADLSLLVNAAGLDAAALGLGSSATSSTSETSGISGAAAAQQQQHGHGQGQGRGQGPELVPASHVIVDHSEAVWGAMRRLRSRRLQRPHSGSSSSSPVCVDVVLDNSGLELFADLCLADLLLEAGVRGGMGAGAAAGGRWRAHLAAGRWSWAAHPFWTTPVPYCWMPYVAPDLYGQLAASDLVVLKGDLNYRKLTHDCSTRWETERRGEGR*
</t>
  </si>
  <si>
    <t>C_110202</t>
  </si>
  <si>
    <t xml:space="preserve">MQVYGNAHARIASQQRPQSRRCLRQIAAVARCHLPTQVEAPADAPSTSARASQSWRVGAASALSALAVLGGAAVAPGGVFAATPGLDSSTYFFDSGRLLSADKRDKLNSELSEFSQRTGWNLRIYTAYGPGTTPPEADLRAAWGPLGKNSVVIGYDATAPSLINVPYLGDDALATLKRPWWGEFKGRFGNLFYVREQSRWVWVLLFSPVWGSLYINFGLGPIISRTEDKLPIIQNTLGFAVGAAAPYLVQVLRAPPVKDGQQ*
</t>
  </si>
  <si>
    <t>C_110203</t>
  </si>
  <si>
    <t xml:space="preserve">MPVTVDKLPGAGVAANTAADSSAHSTEEQPAVHRAPPLEHEAHTAGGAANDDAAEAAAAGATAPTSSSSPVGCSPLKRKDAPQAEAELLKCMEESAADSAAAAAAAAAAVAAATAAAAARPAGTPQQQQQQQQLLPSMLLSHFGHDASGAEAAATAAAAAAGQEAGSAAAAAAAAAAAAAHLMQPEHLQLLLQQQQQQQQQQQQQQPSLAVAPLDLGLAFASSLAMHAGLQPHPHPLHQPYLLQQQLATATAAAASASAAIAAPSAAAAPRPVYARAAKRHERLPAGDSDDSNVSTDSRATHGDAGGLSHDEDDGGTATTATTTTLSTTANTTVSALGLSCSPPALPGLHFSHALFSRPPASVGVGGAAVAALPLLSGLSLQGAAAAAAAGGGARAPVSLGSSVGSGTGAHDSGSGNDGAGSSSSAGVTAAAVAAAVSASASASGMAGQLKALSGGAVPPLTFSGAEAALAYGQLPGAAQPFILLPSRRSKGPRAGGRASSGTPSSSTQS*
</t>
  </si>
  <si>
    <t>C_110204</t>
  </si>
  <si>
    <t xml:space="preserve">MDPDEPVIALAKEGETRLIPQHAAAALSTAVEPAHGGDAYEDDDDDDGAASVGRPAAEDEEEEEAENAQGPSANGAAGNTAAQSAGQVQIPAGDAAAAHMTEEAATASDATPSSSAQAQDDTAGESVEAIEAAVASLALAQRKASRRTLAGTAVTGSEAEVPAASAAAAVGSSTSSGPSSRRATDASGAAAAPAPAASASGAADGSAADGRPAATQAEASTTTATGASAASQPAADAAAVPSGGGGAERPAASSSSNGATSAGAGAGAGAVAAGGGEGEEEEEVSTQWSAYPKHFFILSSSGKPIYSYTGDERSLVGLSALISALVSVVQAQGDAVQSIRSGATLIVFLLRGPLVLVAASAAGEPAPALRRQLELLHGQLVLVVTSGLERIIQRNPSYDVRSLLEGVGGVLGSLGRMLSADPAYLLQAHRPLPLPAADRAAATELLCEALRQCGGVYALLMADTHAVAMARGRSQPAPHPDDLLLLANFVMCNNAYRNGHGEAFSPVCLPHYNADAFLHAHIHYLDPNTGLYLVLLAGSAEAFHALSAARAWFEDQAAVRGLMPRLRALRPPQPAYPTATAMGPAAAEAAAAAAGGGAGAGGAAGAPAAAVAAGRGRALPPPQHLNQALFSPPCPLHRSAEGAARLATAYAQLHSLLHSPAATKPNKLAWLADSSCVLVAARGDMSGLVGGGGGGALSSLGSSRGGGHGPHEAGLELYAYNYGNS*
</t>
  </si>
  <si>
    <t>C_110205</t>
  </si>
  <si>
    <t xml:space="preserve">PPSTHRSARPRTPRAAPPSVPRPCPAAAAAGGPAAAPSLGRRTVPAPRRPNTSRCRSGRRLEACTAFTTAAGAWRLISSRQPRAASRTVLLVTIGTGKCQASCVLWCRSR
</t>
  </si>
  <si>
    <t>C_110206</t>
  </si>
  <si>
    <t xml:space="preserve">MICYGSNALILWHYPSSHGAWLNLASALFGVGCFLAPVLADIAGHADTVDPDSGAAAGGANDAGPHLGPFALHGGDSALAYYIVAAGAAACCLWTSLLPSPERPPVPEHHHHHDHEQEHQGAHADPERQALKTQRSSSRRRRGKRAATAGSGSAAAVAASTNASAGVAASGSTWGSGSSAAILSDGPNAADASGARTATTTTIITVADLAAAVGKAAAGGGGANVTADGIIGGGAVTHPGGAASDSEGEAAARAAAASIAAGNRGGFGSVLSPCSPATTEVGAGAPDQDSRQGKQNRHQGESLLRTAAAQLATKSQAAADGKLSAPHGKLNQHQQGQQGQQQVQVQQQQHQPPRKPVSPTAALFRRYMHELSMGWPVLGPVMVLLFANISTQASFGAWVTTYCRRAVGLDEAGAQAVTAAYWAAFTGTRIAGVAVAPFLHASSVLLITSPFAVAGGALAVAGLPQILFPVAASAAPAAFAAGLPMWALYVVVSLVGVGCATGFANTVSLTSDHLQLDGFTNGILSSVAGLASTLCPAAVPWLAEHTRMGYGALMVVVLGMSVLQLVSVCGALLGARWVDEWLRLEREEDARAEAEERAEAEAEAARLAGTGSSDVDDGCGGGGGDLEGSGQMVTVVVVTSAPGSDLEGNEAGRGTAAPRRPRRNVTAASGSNSDLTTPLL*
</t>
  </si>
  <si>
    <t>C_110207</t>
  </si>
  <si>
    <t xml:space="preserve">MLRQSGLSANKLFCSNLLQSQQKEGNKLVWNAMLFSSKAEGSAVQQVVASEGVAQAVPQFSSEAAAALAAKRRGLIGSGMSLAPSKPFAARGLTSAAKPAAAAAAGAAEAAQPADKYAGLKKVLKAAAALAAALGLTTTTAAADSPQPWQLLFQDTATSTAQAMIDLHHDIFFFLITVVTLVFYMMFQIITKFHYSKVLKPEKLTHHTTMEVIWTIIPTLIVVMIAIPSLTLIYSLDQHTERPGLTVKIIGRQWYWSYEMHDHLQHKLLDPDRLVGIAEKALVK*
</t>
  </si>
  <si>
    <t>C_110208</t>
  </si>
  <si>
    <t xml:space="preserve">MGPCYAAVKNFACWGCNLGDEGLYALSQLLRGATTRTWTGSKPRLLEVVHDGAQVPADRWPERYLAHANGLGGMVTRGPGFQLPSLALGHTQAVTLDTVLLQPEAVAGTAALDLSSLERQLTSLMASTSTAVTSVLYDNLNTARHANAGGADAQIPRHPANGRPMLYSNPQLAFSPEALKEFALALGAQGHMIQVLVLDHNHLGDVGAKILAAGLKRCAPLKQLSLAHCGIGPEGGAALGASLVPDTNKLLADVQPKYTVLNLSHNPLCAAGVLQLAAVELYSEHKDLDALQTLADCLNTNQSINQVDLDANAIGDVGATVLLPFLQQQKHIRKFRLTPRLSRPVMQAVNEAIRANLPKKVVKKKVVKKK*
</t>
  </si>
  <si>
    <t>C_110209</t>
  </si>
  <si>
    <t xml:space="preserve">MRNATFTLTQSEYIYFTLWSLVVTTDVATVSEQAQQLKSATSIVKLAVYTLDDLISVLRRVQDTKPQYATALFILRNITIDPTRAGWPVNGFAVSSPVMFVGQTNLGIPTWIDFQRVQKFLVVTGCAPEIYVFVQGLWMANLPNAMAQTQTPQPSGSAPVGAHLGANLPDVTVYVTNIQARNTSCPATLLFMNQSSISVTYAEYRQIYSDAAKHLGTTMSGSGMVLGSDIDYNLTSVLLNGVTYQDLVGWGWHGYKTEVTFRPPPGVTILYNNVYDPPSPPASQAPNARSSDGESSLAGWQVALIVVGCVLFVALVGVVIYTRTVKKLKQEVEAVKSGASDKKSSNNSGDAEATNGNGTRFGTGSSHPGDSGQHPVATGSGNVPQSPAVKAIAGATGMQGEGTSDDSSAPQVDRPPLEVLNAMMASLTQEMDDQHLRILEVIGQGGFGVVYRGQWKGLNVAVKTITFQDRVAGGEKAQHRAILEAAISSSLAHPNVVTTYSYDIKPLTVQGVPSTDSPGSGNGANGTPGMKIVDKRPVLDWKLYLVQEFCDGGSLRMAILKRKFYDAKKDEPRMEMILDTSVELCGGLCHLHERNIVHGDLNPNNVLLKRDPTKKYGAVCKIADFGLSIKMNADQSHISNMRRGTPFYTCPQILARGNMTKAADVYSMGVMMWEMYHSCMSYRSLPSGFAARESFPKFPRKAPHEFARVVGLCLDPEPSQRPAFVHLKELLEAQLEALKRGDLRTGDEVLGPDPVGDATHMAYCQD*
</t>
  </si>
  <si>
    <t>C_110210</t>
  </si>
  <si>
    <t xml:space="preserve">MVCSSMHEGRHREAHRKPAPVPPPKHTNGLSGPHRDELLRLLAAAAANVCQHEVKGHNCDEDKYLGLRLRRTESGSRCTGAKDYMAYAVYRVVSGPLHNKTILAYQGSSCDAHLVQDFKQMLGRFKSVADKAEAVYEDVGPDFITGHSLGGCIAEVVCSRTGCRGAAFNSPGPWSSEPDHCVVDGDKHGGAEFEIHLAVADPLVALANSNAGRRPHGHIGSEQSGAVHWHFAISGLHSMDAMVNDLGHL*
</t>
  </si>
  <si>
    <t>C_110211</t>
  </si>
  <si>
    <t xml:space="preserve">MGLLYTKGLSGQRQELLKLLVAASANVYEHANDQGYKYDETRFLGNRLRRTDEVGSKGSGYGFVRYAVYQVASGPYAGKTILAYEGTFSSDQKWQDFKLMLGNFKATANTAESIYHQVRPDFITGHSLGGCIAEVVCSRTGCRGAAFNAPGPWSPVAELNVVDGDKYNDVEFEIHLAVADPVVSLANSSSGGRGHGHIGNENSGAVHWHEGAGVLGTHGIDCMVAAIGPL*
</t>
  </si>
  <si>
    <t>C_110212</t>
  </si>
  <si>
    <t xml:space="preserve">MAAEEPSSSRVVDPFARKVRIGINASWVVNILLLIAKTTVFVLSGSYAVLASAVDSLVDLLSQVVLAVAEYQAATYDRRFPIGRTRMAELSVLACAAIMFVSTSLVIREAVDGLWDGFHGEKPPLDADAVLFAVLGGATACKLGLYLYCVALKRNPIMVQRRDARGRYPARDTVLIIKSWMGICWEQGQKMIGLGAPDDLVREVIQLGAEHHPNMQLDRVTAYHHGSNMVVEVEVLLPPDMCVRESHDIAQELQHKIEALDSVERAYVHVDWTSRSLHRHKVERNLKLGVRDRLA*
</t>
  </si>
  <si>
    <t>C_110213</t>
  </si>
  <si>
    <t xml:space="preserve">MFDVFSAIGNAVTDIGQATGLNRAFGLLYTKGLSGQRQELLKLLVAASANVYEHANDEDYKYDETRFLGSRLRRTDEGSKGSGYGYVRYAVYQVASGPYAGKTILAYEGTFSSDQKWQDFKLMLGNFKETANTAESIYHQVRPDFITGHSLGGCIAEVVCSRTGCRGAAFNAPGPWSPVAELNVVDGDKYNDVEFEIHLAVAASCLLGALNTHRV*
</t>
  </si>
  <si>
    <t>C_110214</t>
  </si>
  <si>
    <t xml:space="preserve">MDRPSAAGNDILCVFSLHWRRGGLLARNGVAQTAAYGGARDDWVPEVLSSPPLALTLFFILLVTNTSFIIGCVYRDPPKSVGLGVKFHRRQTFLQFAYQLTCLGKVQIRAVLVTQLSICSARQYLQRCDAKTCTGRHARTGAGQPNTMWTLLLSALCLFAVKVDAQGTWMKGRGTMYGNDAWSIHKGSCGYGYIYPTDPLGWNVMAMPDVAPEYADSCGSCYEVKCDPSTFTDGYGQALDRTQACYDADASLVFRVTDTCPCVYPENAYSNKRWCCGDMPHFDLSIWGFERLASTKWGVIGLKYRSVPCDYVPMKGAPTIANPTPGEQPPSTAKQPVRDWPELANTTATSAYSGGLAPGWSDQSYNVKVLEHTMVMPAMNGNGSAMCTSTQPKGAISLKSPSGAFQAHVALELWIYMGTESALAKGETVVTVGGPQGDCSVVDLADVRASGFKPRCTGCDDYYWRFEVYLSAFAGYGPESIINNANYFRGCGGNTVSQLNYVEVRNYRSVAVDMCVDHIALV*
</t>
  </si>
  <si>
    <t>C_110215</t>
  </si>
  <si>
    <t xml:space="preserve">MARRQDGSRQGLLCLLGLLAAQLQPLLATTAQPSSASLSSRHSNNWAVLVSTSRFWLNYRHIVNTMSIYHVVKRLGIPDSNIILMIPDDMACNPRNPLPAQLFNNESRKLDVYGQDVEVDYRGYEVTVANFLQVLTGRHAPEVPLSRRMLSDNSSNVLVYLSGHGGDEFMKFNDVEELLAQDLADALAQMSEKGRFREMLLIVETCQAATLVQRVTAPNTILVACSQKGQQSLSFKSDPELGLSLIDRFTYQTLAFFENMDISSNEKLSDLFKTYSYDLMESHFSYRMTNTSRKPENVQLTDFFGAVADVRTGSQRGPQVRAWQPTICSTETKTRVVS*
</t>
  </si>
  <si>
    <t xml:space="preserve">MDPSSSTWRLICRPFPSPHHHHPGIDDTTTTTTTTTTPQVHVTRTARQDATRTFLLPGLLGTQLRHRNNPENQQGLFSTFEYIPSKYSLAADIAAKERVAAEATRLAVGKGKEFAPAIAPRMHKNEDFVPGRGYIYLSGPEEDTEDMQLSQRSHHAAAHVNPSFVPAGGQKLGAEVPTRLMATTMMKRLKRTLEADWEGAVISIFENEHDCWVVVEFWGNTPGDGCAYYVVRPPWVANDRLQTFFTLHPEEKDYRTSFPVVLFEQQRAARNKDTSDATEQQQQQQADAAAEAERRLAGQLSIKSLQSLPSGGAAGSSALPSARSVAGR*
</t>
  </si>
  <si>
    <t xml:space="preserve">MTERFELFINKREVCNAYTELNDPLKQRELFGDQAKAKSQGDDEAMFVDEVFCTALEYGLPPTGGWGLGVDRMTMLLTDTNNIKEVLLFPAMKPEEQGGKKEDA*
</t>
  </si>
  <si>
    <t>C_110218</t>
  </si>
  <si>
    <t xml:space="preserve">MAASCMQFGKKFEELDPMERIQVGGTIGGRSRGDAEGGDHKEHLNMVAQEKFGKNFDDLEPMQRIQVGGTVGGQAGGLYTGTGGDQ*
</t>
  </si>
  <si>
    <t>C_110219</t>
  </si>
  <si>
    <t xml:space="preserve">MGKWRWRGRSVRAWSDWSPKGHAAPGQRRQVGSPPHPRSRLLMVGGGLPVLSLPHPPAAASTPEGSVRLAARSVAAAEHLAWPCRVSVQMSGRQEISGREAGESKVRMQEQGHAGGGSGDTHSAPERDSLYKKLMDPHSDFPEPALKGEHLNKVMNDWLPSSPVSPSKKKSKAHGTKRLPVAGVRGGVEAKDEPNDVNHDVGEFHAKVISPHGHAHTAAGVASGFGGGGEGAATS*
</t>
  </si>
  <si>
    <t>C_110220</t>
  </si>
  <si>
    <t xml:space="preserve">MTEPELDAGSMVAETARVPSDMFHGVPATQSHPSVPNNIFHGVPPEDTHEHIPSDMFAGVEPTESHPHIPSDVFHGLPVAPEASHPSVPADMFAGTAAVHEGEAAEVPSDMFAGSGLKHGGLANVAADKLNAAVDKVQEVVVGAMVKTGEAVTEAVKSILPGQN*
</t>
  </si>
  <si>
    <t>C_110221</t>
  </si>
  <si>
    <t xml:space="preserve">MARSAKTRQKDSAPADVFAGVRPMASDSAPTDVFKGVAPEQVNAGYPTDVFVGMRPERQDSAPTDVFAGTEPHHGPSDSLPSDVFAGVQPSAXXXXXXXXXXXXXTHTHTQVEQAVGAVVHAIIPGHHSESKPKAH*
</t>
  </si>
  <si>
    <t>C_110222</t>
  </si>
  <si>
    <t xml:space="preserve">MTTPEVYNLPEQWSEELKDENGEPMSKSEFKRRQKANRLAAEKAEKEAAKAAKAAAAPAKPAKEADGPALEDDSTEITDPTAYFENRVKYINAKKAKGVNPYPHKFHVSMSLPDFVAKYNSLEAGQQLTDVTVSVAGRIYSKRSSGSKLVFYDLKGDGSKIQIMADARNSDLDAEGYAQVHNECKRGDIVGVEGFPGKSKKGELSIFPKKFAVLSPCLHMPPSAHFGLKDQETRYRQRYLDLIANSDVRSIFFTRAKIIQFVRRFLDTRGFLEVETPMMNMIPGGAAARPFVTHHNDLNMQLYMRIAPELFLKQLVIGGLERVYEIGRQFRNEGIDLTHNPEFTTCEFYQAYADYKDLLDLTEQMISQMVYEIKGSYKIAYHPDGPEKPAIEIDFSPPWRRISMVSGLEECLKVKLPADLESEEARLLLVKLCEQHNVNCPAPQTTARLLDKLVGEFLEEQCVNPTFICDHPQLMSPLAKW*
</t>
  </si>
  <si>
    <t>C_110223</t>
  </si>
  <si>
    <t xml:space="preserve">MSNYRGLAVGGALAKCYAFLLERRLSTWGETCDARCAYQGGFRRKRGTIHNLFVLRHLTDKYKTTQLGRGQALFVCQIDFEKAFDRVPRDLLWQRLEERGVHGAMLEALKKAYEKVMLRVRVDGRTGDPFESTAGVKQGCPLSPTLFGLFVEAYADYLAAKDELDPAMMAAGDCPVVDGHRLPLLFYADDLSLFATTHRRMLQMLTTLREFCEAFGMRVNVTKSEVLGV
</t>
  </si>
  <si>
    <t>C_110224</t>
  </si>
  <si>
    <t xml:space="preserve">MTLAGLTAVVDGFKAELGSVVAKFDQTKMAQDAEIAAQKQRIAALEGELITMKETLQQLAAVIGAGAGVGTGAPAVGQQHFRPDELRLKVKPEEVASVSAIIRDTMLAERPGSNVQFSVRPILPKRGQPAAAQAGQNARALLAMRVHPADRRWFLTLGGALRRKGVQVDDSLTPSGVLLRKTRGRVFGALLAEAKKSQDAGRPVKRVRWEQGVEISYLNASNQRVRYDFDKPANAQGLPEAVAKAVQAALDAAPAAPAAAPTAAPAATPAAAPADVNMTAA*
</t>
  </si>
  <si>
    <t>C_110225</t>
  </si>
  <si>
    <t xml:space="preserve">MADSSGGMTSCGAAPSSVSAGCGSCSICCTRACCRGVSCFQTCGCSSAASMWRWAASRHDGTCGSCASAGTSRRPSGRCSRGIAARSAFASELCMGPDAACSAWSGASSGPRSGLSCCSRPAACCSRACCPACGAGSDSEVWACCCRRLRGCCCMLSRCLSACCCCCSACSSGCTCGCSRRPSC
</t>
  </si>
  <si>
    <t>C_110226</t>
  </si>
  <si>
    <t xml:space="preserve">MSAGVHKV*
</t>
  </si>
  <si>
    <t>C_110227</t>
  </si>
  <si>
    <t xml:space="preserve">MGSLLLIKREGRYVLPSAVREVLPLPPERYRNGATMYGVRVVATSGATKDLYTDDAAALEAWTRDLARSTPAARQAAYRKALMAAPPAGALPLPPSRRPGGAALLNELHLGDICEVDWSGMLGSGLFACVLRGRLHEGGEAVAVKIIKKEAMIEYSEIVYREAQVWSAVGVHPHICQLKQLCDGGGLVERLAASATYCEREVAWLMRQLLAAVAHLHQNAIVHMDIKPENVVFATRREDSLIKLIDFSLAAFVYTPTDPGGTPDFVAPELLNAPDVVSKNGCGPEVDMWALGVMLFFLLSGQTPFQSANLETVMMRVKSGEWNFHGRRWALRLTAEEALQHPWLNRPEALSQALLQDAISSFRAAAAAQQRQMRTSWIKQGSGDLTGCHATGTGTGIPALHSNHLSPRASLNRQAMMQAMAGSSNGPPAAALMSTGGLVRNLMSTHPGLDPAAVMSALGSDRPGSPLIRNSPSQSVMLTGGPSGRGSRATGHNSNSPSMPAAVAAAAAAAAAAGARGGSRNNSFSVGGGGPANMSRMGAGGLASGPMPAGGVGSTTLTAALAVARGSGGGSPHPSPHHSPHHSGTGTAGGAGCSPRSPLGMRTRRASDTMAYTISLTERQESFTQMQAQGLAAPPNAGMQWPAAMALNSSKARRASDVLSYGLMPYNSASQADLGSAAATAGLTSAADAGSSVGAAGGAGGHSSPGLPPASAGSSFGLRGSQQRGASGLSIMTNASTSAAAAAAAAAAMRAGGRSNPELLSNRHATSSAGAQSNNGSSSELAPPISSRDADTAPGQAALLAAMTGVGSSSSRGGGNAGLMPPPSQSQVHLQSSPSAPAPQAPPPPGEKKYDAGGGDRGLSRNSLSNAQARFAKLAGSKSQSFHAIPSDWVMDAQAPPTANVGPRSGAHGDGNVGGSLGSVHPAMAAVLTGAGGGGSARGAGASGAPGGGGGGVGAVPLVALQRRASMSFTAGTSGSGLAGPHGPSPLSNSSAGRIFPPDTLVAAAGASSSMHGAGSRPPSGTAAYTAGAGGGGGGGSGAGGGVPTLARQLSRPVSGASTPLAPSPIHSQSNVPFQAFSSGGGGSGAGGVPGASGAPGSTSMYAAVLRANLSGHALTSTSGAESGGGGGALGGGGGSRRATATGAGSGASTPRSCGSPSGSGTQPHTADAGGPTVSQATAAVADGSMMRTTSSGSLSGAAMMQPRSLRGMAGSGMAGAAAVGSGSGAPGTASLRADSGGNTQKLMEQVVLGPLLRSSSSNVGVTGSSAAGGGGGGDQASASGSGSVVGASSGAPSGAREHASGGVPGSGASGAAVGTAVAVLLADGSSALRPTAWSNDTAGGSNRRRAGTEPSLGVARAGAASADDGGSGSAADGLQPPRFSSGPQASVADAGGGSGSGGNGSSSGDAAGGGARAAPPIADALRGNALGRRASSRLALETIPSEDPESLSGLIRSVREERVGAGGAGGGLGGTSLGGTSSSSNRGGIAAHAALVLAANLPSGAMGSTGIDVGPVSGPEGGDTRGAECGGGALASLIHLPSTASETTDEMMPSLRSGMATLDPAAGLRSGPAADLAAAALCVAPPQPPLGVPSRAREPPVSHAPPVRAATGSSGSGSALHRATSALGASSLHSGGSLISGPTPGSGGLMSAPHRSASLNDEAMRVSEAGDRSSGGSGHSNFGRHSQGSANGASPLGSPVGGRGSGANSGGSGRQSVRRATTAVNLRLHATTAAAAQAAAAAEKAALAAEHVDASTATGVRAPHSPTAVVRAPHSPIPGSSPRAGASKPPATKTVKEENSSSSESGSDGKAEPDTEGKPDPFAHWDWPPPAPVPLAPRAPGSAGHRQRAASAMGLSGASLAALLAQAAPLAQAAQASAAAQIECIYSSSGGGSFTSQRGHGPPGSIRAAGLLAGFGHGSDLGAGTGSGGPGTPHYPVDDGSAGASGGPRLLGSGNGNPTRGVRRAATSSSMGTLVCTAADGIAPAVDEDMRFAQNATAAALRGAGVPGGGGGGGGMSQVVMATTTGGGFAGSGVGGSSRMAGGGGTSLHGQVSMPAAVAAGSVSGAESPVQPLKTRTSAAAGGAGGTLAALLAQAAPLAAAAQANAAAQTAARIASNSSTASITPAAVPYGVRAAAGSGPSTPTGHNTLAVPGGGGNAYFGSASGQGPAGVGSSSGASAGSAEQPGGVGSWARRRSSTSRDLRDRTAASYLAAGGSAVHRLGQNPAGVFAAALAAGGGGSSGGTGTGMGVAMGASMGTSLALAGGSSSGVPDTRGVWLTGGAVGGVQPRLSQSPPREQGSPGGASMSSAGRLSTYPAVPSRLSHSGTGTNTPRLAGVPGGAAASTAGAVAGASGSGVLIGVQSPVLSPQSSLNRMNTGASSSSAAVGHAAANIGGGTSSSGAASLLPHSLSLPANSAATAQAAAAAQIAQLTQLHHLQNQLHQQSQLRVRTSSRSGSSSAFAPAPTGGAVSATGLGVGVGVGALRLNGDRLRGRGTSSGGGVSPSHSAMQLGGAFGTSGSGGAAAIPALDKDKLIEDMEREIQTLHGQLGAARRSNASPPRHSRMSGGGSAQQLRTRQ*
</t>
  </si>
  <si>
    <t>C_12000001</t>
  </si>
  <si>
    <t xml:space="preserve">MQQQQAPGASPPLLLLPVERMCHSLVGGGAGEGRLLLVGGRKRDGICAESWWLNMGPDNLTPALTVPPPATVVAALKSGLHAPPRGAPISPAAGAAPGHASASPAPGSAAASAASAAAASSPAQPLPSPAGGASSTSLLQNLLRKGGATPAPVPPSPAAAAQAAGATPAAHTSAAPAPGATAHAPPPPSHSWGRGSVSMSGNTAGVGSSSGLGNSASGAALDAASTSAFILPGQQQ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AGGRDGGDEPLSVLM*
</t>
  </si>
  <si>
    <t>C_12010001</t>
  </si>
  <si>
    <t xml:space="preserve">MAIILRNLYLTLPDPCSVQPAQPALWGPALVTGLLTASQATTLLTLTYAVNRTHTMPYVKPTLRANIRPPAALHWPPNPNTTYRETQRQHFCSVHALNNSLGLAWLDPLDVLSYAKRVHAHLTATQDPNALFWKECYCPNSGAFSEFLLNHYLYHNATISNIFAYPNRKLIMRRTHFPRLNGDISKEKVLESLPGHKRIFQKEDMERGLPAVRHPETGEVTTDSTSILAILETHFRKLSAPPRGTRTGDFRLPSNATRGYPFEKADATDQFTLDRNRHPDTHSMLPSMADTANFEQCISHLSRNKATGPDGIPNELLRILPSGMKRNLHCILQI
</t>
  </si>
  <si>
    <t>C_12030001</t>
  </si>
  <si>
    <t xml:space="preserve">MSYLQLGGVRLEDNVVVTEGGAESLTRVPRSVEEVERVMAGGDWPQ*
</t>
  </si>
  <si>
    <t>C_12040001</t>
  </si>
  <si>
    <t xml:space="preserve">MGAWAKPDWVALVRAALVKEVQVVWEMVALAKEVQGRAVLETAVLVQVVWEMVALAKEVQGRAVLETAVLVQVVWEMVALAKEVQGRAVLETAVLVQVVWEMVALAKEVQGRAVLETAVLVRVVWEMVALAKEVQGRAVLETAVLVQVVWEMVALAKEVQGRAVLETAVLVQVVWEMVALAKEVQGRAVPGTAVWEMRYRGRANRGLHDGRGDFITFEFGASITAAPALTCSTNLLH
</t>
  </si>
  <si>
    <t>C_12040002</t>
  </si>
  <si>
    <t xml:space="preserve">MLCSAALTSATQSGFAQAPIASVA*
</t>
  </si>
  <si>
    <t>C_12050001</t>
  </si>
  <si>
    <t xml:space="preserve">MSASTGQQVQVPAPNAGLLKLAKDIFAGTCGGISVTLVGHPFDTLKVRLQTQPVDKPIYSGVVDCARKTIQWEGLGGLYKGVTSPLMGQMFFRASLFGAFGASKRWLATNSDGTTRPLVWSDFYKAGAMTGFVAAFTEGPIDFYKSQLQ
</t>
  </si>
  <si>
    <t>C_12050002</t>
  </si>
  <si>
    <t xml:space="preserve">MRAGKYKGWLPNLFVGQLLQNKTVGIIGAGRIGAAYARMMVEGHKMNLVYFDPYPNKQVSAGVCIYT*
</t>
  </si>
  <si>
    <t>C_12060001</t>
  </si>
  <si>
    <t xml:space="preserve">WPTPAGQVARRRGEDSAPPTPRTPWSPVAECPCPPCTARKAGKHWAPARCKTRCAGRPTAAQALPLQPELDSAPPTPRTPWSPVDEFPCPPCTARKAGKHDAAGPAPPAACSCSRADRRGPSPDCAAARCHSASRSASRDCAAGWVPEPPA
</t>
  </si>
  <si>
    <t>C_12060002</t>
  </si>
  <si>
    <t xml:space="preserve">MEEHGERGTRWFHRQADEPAAGAQEPITHLKVPGQPAPVALTGPGTRNTVSAAAAAMYSSTSPTGLFRVQPVCTASQQQLLAAIDRKVPADLHAAAEGSGDGALSDAELMAALAGSANGKAPGSDGVPYEVYKVFWALLGPRLCAAAAAAFAAAADAHDGGEMAAALPASWREGIITLIYKGKSLDRAELASYRPITLLNCDFKMVSKAVSARLQPALDAVVDELQTAFITGRWIGDNALYLQGLIEWMRLDVGADGSPRQGGALYFLDIEKAYDRVHRQWLYASAEGLGFGPRMLRWIRLLTANGSARVCVNGMLSDAFPVLNGLPQGSTASPPLWVIQMQPLTSFLRRQVGQGALRTPLLPSGEQAPPAAHHADDTTLTARDPAVDGPVLMAAXXXXXXXXXXXXXXXXXXXXXXXXXXXXXXXXXXXXXXXXXXXXXXXXXXXXXXXXXXXXXXXXXXXXXXXXXXXXXXXXXXXXXXXXXXXXXXXXXXXXXXXXXXXXXXXXXXXXXXXXXXXXXXXXXXXXXXXXXXXXXXXXXXXXXXXXXXXXXXXXXXXXXXXXXXXXXXXXXXXXXXXXXXXXXXXXXXXXXXXXXXXXXXXXXXXXXXXXXXXXXXXXXXXXXXXXXXXXXXXXXXXXXXXXXXXXXXXXXXXXXXXXGDRAGAWPRAPYFLAPEAGVVVHPEHCRIAGVSLADYTVRDVRRAITAANPAAPPAPARPAAMPCPAPAQQAGGSGTQPAAQSRLAEREAEWQRAAAQLTTTAAQHFHNNPVALDPWLHRTSAAAGLQNTPARDLQSYASPFQHSGEGPRRSARLQEQAAGGAGPSTGPATAAAAAAAAVEGDPRMPPPDASLLRAPGRLWDFLHSASCSGLEPA*
</t>
  </si>
  <si>
    <t>C_12070001</t>
  </si>
  <si>
    <t xml:space="preserve">MPAGPQEEHETGGAGAGAGAGAGGRGGGGGLFANDLQSQLLELQRQQERRLQERRLQHAEAEPREERRQGQGQESQQQLELGSPSAAALAAGPEPEVAAAPATSAAAASRAATVVRAARVGAGGLGADFGGGRAAAAAGRMGRVSAHFALVPERLRRRPYP*
</t>
  </si>
  <si>
    <t>C_12080001</t>
  </si>
  <si>
    <t xml:space="preserve">MVEKFIDAVHASDLNGPDQMTLWGVQLADLAVSHRWDTAEESEQQQHESTSAPTATDSNGGAGNGAEAVNGRRAPAGGTRGSNGGGASPHGTGVDLNAVMGSPGGVATFVRWRVRLMEQAIAQLDFERGVEHVTQIHDYAGASMFRMDAGIKSASREIIRLFQAMAPPRPLALI*
</t>
  </si>
  <si>
    <t>C_12090001</t>
  </si>
  <si>
    <t xml:space="preserve">MWELQEAAELADLQEGGGMAAAAVQAVAEPVAAQQAQPPQLPLAAGASGTAAAAAAAALPRQQAAPAFDAVVVEYMDMDPDRDPFLPHLRNPMRGLDRLGGLRSTAAAAAAQELSCLSLKGCGSLRRLRLDCPALAALDATFCGDLDDAALIKALAARPPLTSLLLGCVASSLGAALVSGALSALSCLRHLDLSYSAVGRLTPLLGLPDTYSGGGGGGSGAAVAAAAAVAAAAAVVPVSVPVAGTAAAGVAVASATQLLGGPAAAVAMAAPEGTGLAGPHEAAPVAAAAPDAAAAVAIAAPAAAAGPVGTATAAPGGECQQRESSTYWGRHIAPDHVHLFNPM*
</t>
  </si>
  <si>
    <t>C_1200001</t>
  </si>
  <si>
    <t xml:space="preserve">MFYSKSRPQHAARTNVAQAAANEKPKVPELEEFLTKRDYLGAIALLSFRRHANRNDLKNLEWLAYCYFHYGEHDKALVIYKELLQHEDPDPMFFVYSAACLYYMGMYKEAEEQALQGPKCALQTRILFHSAQRQGNDDKLMAYHGQLTDSIEDQ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RLRRS*
</t>
  </si>
  <si>
    <t>C_1200002</t>
  </si>
  <si>
    <t xml:space="preserve">MALEAGVMSVTMEFGKDLKDGDWFGKQDPYCIIRIGGQTFRTRTAVDGGRNPVWNETFRFNVINENNVDVEIKDEDVGKDDLIGTCTFSLAKARESGSDRIQAPVVSKKSRKQRGFLSIALSWEPNKALKSNDNAAAAHAPHHQQQHYQHPPPMAYAAAPPPAYYAAPPAPAYYAAPPPAAAYYPAAAYPPAPMAAYPPGAYPPQPYPGAVPPGHR*
</t>
  </si>
  <si>
    <t>C_1200003</t>
  </si>
  <si>
    <t xml:space="preserve">MADYKNAFIAEPNAIGVEGVFGIVPTREAFALQENDLATRLFPTSAQYTDEIGSSAPSSAVLSRMSQAQVHRLHHRLSQLPPDEAALMEAAVDEAVHKRLRPLKELQELDKKVQRLVCVKSNTVDHPILDGLSGVLRPGRPTLLLGPPSSGKSSLLK*
</t>
  </si>
  <si>
    <t>C_1200004</t>
  </si>
  <si>
    <t xml:space="preserve">MAPMTISASGAQPASRPTTPAPWRTQLGKESRLPNLYYGAISPDSLRRLSTFTALPPPEQLSMGPWEGCYRYVRQDSSLWSALHAGRLTTSRLKDALGLRDRTAARIVGGPQESSAVATVGLLFPDSQLEEVGLLCLTSTARWGVDAAELPPLGASPDALITHHVPITLGDLEAARTALVASGALASGEVAATAAARAAAAGVLRAALERHTAAAVAAWASGESPLPGAAAQQAAAAGADGGSSRGSGGGSGGGGGSSSGSARPPPPLHCDTTEEAEAWVAQQLLLRPASVAATAGQAGSSSSGSGSSSGGTEDVAAVVRIREVVEVKNHCPFVYKDQRKARKRGVVINYAASDRGPVSGLWPLWVPQLQAHMAAAGTASGLLLSRSPSRGVKLFRVYRRVPAPPGGSQGLPGSPDDNHCLRPAA*
</t>
  </si>
  <si>
    <t>C_1200005</t>
  </si>
  <si>
    <t xml:space="preserve">MALDAGVMSVTLEFAKDLKDADWFGKQDPYCIIRIGGQTFRTRTAVDGGRNPVWNETFRFNVINENNVDVEIKDEDVGKDDLIGTCTFSLAKARESGSDRIQAPVVSKKSRKQRGFLSIALSWEPNKALKPTVTTQPAAPHYHYMPHAALQPAYYAAPPAYAAPPVYAAPATPMAYYPSPAPPAGYYAPAQAPTYAAQPPPAAAAYPQQPQQPQYAFYPAVPVGH*
</t>
  </si>
  <si>
    <t>C_1200006</t>
  </si>
  <si>
    <t xml:space="preserve">MLHTRTSMCRPVPCGTSRRALVVTASGPGSFPSRPGGSSRVPMSPVGSDDEVPSDAEGDVPVVGIRPSGGAFRGTPTPEPGTAGHVGELAFTRPGGGATRFNMPSSSSFTPASGPSSPIDSPSRFSRPAGGAARMFPSAVGGGGGSSGGSSGGSGGSGGSGGSGGDDEPLGFSSLAPWALAYVGICGALFAAHEVFLKKPAPPKKACCGGKKAAPNAAAPAPDAKGGKGKGK*
</t>
  </si>
  <si>
    <t>C_1200007</t>
  </si>
  <si>
    <t xml:space="preserve">MKESPTPPVSSSGDDCTTDGSAVPSASPSNPTSASTSKALVPAGPVVAPAPSASCPASEDAPAATCCGEVQAESSSGGDENDDVSSYMQGEVRLVVTFEDGSFRRFSKSVVEDFRKLLLDAFEERHGLQCWRSEGKIGRGGYGLVHVGLLQRPDGTTRPVAAKLFLGGLTKAKEQLNREVGAAMQLQQACATASSSSSSSSSPEQPLPLLAAAERSPFVRLLCHGGRPGQLPMMVMELAKGCVASELEDATEKRDEIWAQMEATQQQADAAAAANTDVASMPDNVTRARPAAPPGSGVLPAPRPPPPPPGFEPLPAASPRPCPPPPGFHALPAAPRPPLPPPGFAPLLASPPVPASAPASAATSAAEDPLLPSVRVARAPPGFPVPGTASAPRCRDVWEDVALLPLKQVLAILVSLAAAIKAMHRVGLVHNDVKPANMLHRADDTYCLADFGLAEQLSPADPTGTFVFEMACGTRHYMAPEVQSNVPLTAAVDVYSFGITALCMP*
</t>
  </si>
  <si>
    <t>C_1200008</t>
  </si>
  <si>
    <t xml:space="preserve">MQWRRIAPAALRSVDIRTRDPDGWTALSGCRCLEHFSFRVWNNPMLSAAAAAVSEDEWEQLTRLLQLLVLVLWYSAVLTTDSLAMMAANWPRLQSLTYAGQVSLTEKAEEHLAHMPCLVSAHISGTDGTTCRVWRAAAPPAATPTPAAPAVAAAPPXXXXXXXXXXXXXXXXXXXXXXXXXXXXXXXXXXXXXXXXXXXXXXXXXXXXXXXXXXXXXXXXXXXXXXXXXXXXXXXXXXXXXXXXXXXXXXXXXXXXXXXXXXXXXXXXXXXXXXXXXXXXXGAGAPQAQEGTAAAAPAGTKPPPPPRPAAQQPLGGSMPEAPGPAAPQAAAAGGAAAAGPAAARGLLRCSLALPHAGGGGAKVSSRNGYVAYSDSESDGGDSDGSEASVNWRGASGYVTSEYDAD*
</t>
  </si>
  <si>
    <t>C_1200009</t>
  </si>
  <si>
    <t xml:space="preserve">MSSFAAALALLPAGWAAAARAAQLARGPAAALPLPAADIDGDRRHWFWDCTVALSLRENMGMAMGFMPEDALSAFSREELWLVRPPAGLAPPVWDVVCLAAMSALDFGRQRVVMAGLAARAKLPSARVLSIGLAVVADFWGRLQTFVTLGIRPKGWDAVPSAHPFISRAVGDGMVLRLPYDADSPPPSP*
</t>
  </si>
  <si>
    <t>C_1200010</t>
  </si>
  <si>
    <t xml:space="preserve">MDSNILLEVQEVKTKIREVEADIKMTVTEIEDASREIKALDSQIAQPEPPADIQDLRRKQEQLREDRQYLCKKEEQLRNKEEQLRKKEKQLRRKEDELREDIKQPMARGGIDTSEEYIRRVLLKPLGAADVGGGLLSAPAAPAAAGVLFLDQPLGAKLPVQGVAAKLASTGNSRIWSYATVETGDWLAATAVELRFIMTVALTGWMVKERAGSDITTTVKMALLVDPPLKLAAASLGLEVSMDRNTKDMSGATGKRLRPDFLCWVSNVLLFKGEEKAHASQMACHAGPRKERTTGLTDLQAFNLP*
</t>
  </si>
  <si>
    <t>C_1200011</t>
  </si>
  <si>
    <t xml:space="preserve">MPCMYAYAAAGNSVRFFAIPSGGGAAQMTAISEHLDIGTPLGRIKVVHHTLKIVEILAGYAPHAPNIPMAIGRTVKELGAGGDVRSSMTLFEDFVRKSVDLSQQHGTDMYRALSGVRCPNLVRLHRCDGSSIRLQPDGETAVLHLAPVGLPLYGAPESEADLREAVRGVLAGVAALHAAGFVHRDIRWPNVIWLPPPLAAAAATTAASQQQPPAASASSATAAASSSSPAGAAGTYVLIDLEHAAPADCPVDCRQPPYQLPTWPAAAHQLLDPATGRYTRQSDLYLVAALMWHLPFPLSDSGCDLRQRLATRQVPSAEAALQHEWLLQQA*
</t>
  </si>
  <si>
    <t>C_1200012</t>
  </si>
  <si>
    <t xml:space="preserve">MSEGSLALLAFAALDPRCNQRHLGKDYLYVSPVNTSDTALAPVQVAAGPDLQQQLGVATGDLVRVTVAVAVAAAHTGNNTEAAAAPAPSGWGAGGGDGTLPPPDASGDTPPPDGSSNAPPPDGSGEAPPPDGSYEAPPSGERRRNRRLGAFVSGSSSSTATSSTSTRSSSGSSSSSSTSGLFDSHLEGGADLQLLNLTLLAPGDTGKEVYNGSTLYVKSITYIISTCGWSESIGADALRAQWFNDTYGPRRLNLQDYHQLCSYGKVVWGPDNNIIVGPVEVSASRSAAYNGSSKCGLYEQMAWRTAGEAAARELGYGAWIDAAKQAFGLRVIAVLPAEVPCPWLGLASVGCAGRYCETYIKGTAAADLPSFFHELGHNQGLGHAGAHLDEYGDGSDVMGNAGNGANGYLCLNSAYAYRVGWATXXXXXXXXXXXXXXXXXPPPPQVKKGAMSQAAADAALGRVSGALDYAGFARADMVIEAVIEDIPLKQKIFADLEKACRPDAILSTNTSTIDIELVGAKMSGGAAARRRLLGAHFFSPAHIMPLLEIVRTKDTGAQLENSRNTRLNDLVGSDIGLHVGANFVTSFPDRVYVSRLIPALNEAKRLGEKTGKGFYKGGLIFWADLVGAPRIVARLKQFAAMVPPQHAGFFAPCDYLLQAAASGRKLSAGPPAAAKL*
</t>
  </si>
  <si>
    <t>C_1200013</t>
  </si>
  <si>
    <t xml:space="preserve">MPHVRSCPQAQEVALVAALKQCPKELGAERWDAVAKLVPGRSKAQCFKRFKELREAFRSKKGAGGGAEGDDCDD*
</t>
  </si>
  <si>
    <t>C_1200014</t>
  </si>
  <si>
    <t xml:space="preserve">MAW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TPSXYPLQLAARYLTSEARACFWLRLFQAYAATLTYDPVQYRNITFSAEGEREGRGEEAVAAAGLRFLKPVARFIEEDVATTFPLLLSELEWEP*
</t>
  </si>
  <si>
    <t>C_1200015</t>
  </si>
  <si>
    <t xml:space="preserve">MRPLTLQQRRQLLAATAASGVITNLEVALRATGLLLTPECMEAAAGAGATHVCDWLRRRGCAPGTALHEAAQGGHAATLEAGHEDKRLLLPATGQLPANASVPRFSLLTAVAEGCDLATLRLQLPGAEEEAASRRAGGGGGGGGGGSSRGLSLGDIMSFQHFTAVAAGSGTPDWRDKQDGEPYALVGANGDLRTLAVLRRLHCPWSPGGRTLTLAVWWPGGGSFTSCEPAVLTWLLAAGVPADWEAARRAARRRGHGGDEVLALLAEAEAEAEARAAAEAAVAVAGF*
</t>
  </si>
  <si>
    <t>C_1200016</t>
  </si>
  <si>
    <t xml:space="preserve">MYELYCSSGGSSGSGLDDVSCSQLPHYCGPLELREVPGAGVGVYVREDVAAGTLLLLATHPLALLRSGPGGGQVTISYSGRRTLAPLAARRAYLLQHYGFLCACERCRLEAGGGAGAEEADGGADTAQEQQQEQAGGSGSSGARRLPLLLPPELPDYLEGLHTTCGRMRDSAARERDAARAELAAARADLAAEAGAKGAMQSRLDELVAEAQAARAQAFGVSTGGGGGGGNDENAHPDANGGAAPAAAAGAAAAGRGPLADAGNVGAMTVQEIKDALTQAGFMDEVWALTNRKPAPKKADWVDLMRRRAAAQQ*
</t>
  </si>
  <si>
    <t>C_1200017</t>
  </si>
  <si>
    <t xml:space="preserve">MLGRTWVVQAAGLMTVAAAAGLLQRIAAEPLLQLQPATAAAVAVAVEAPAAASAVTGDAVAGEAAAGPAKGRRRRKGAEAGAGGAAAPAPAPPLSAPLAVQALAARRWRVEELPPPYLQTYVDLLAQV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NTEAALLPA*
</t>
  </si>
  <si>
    <t>C_1200018</t>
  </si>
  <si>
    <t xml:space="preserve">MSSSGAPVAVRKVESQHSDVIHSIVVCHHNAAAFAVLATEAGVQIWDKSVTHLLHVAPLPPAAAAGAPGLAPRHGAFARGAAINVAADGTPHIAFGTSAGAVFLLELNEAEGESRDGKLRADLGAHSRFISAMDIHPTKDIIATVSEDCSLGVWALPIGGAKVRK*
</t>
  </si>
  <si>
    <t>C_1200019</t>
  </si>
  <si>
    <t xml:space="preserve">MPDASVLVEAPVPELPTTVWLHIFSFLHVPALQAAARVCQEWSRMATQRLVLHRNSRNAVAFIPLCRGAAAGTASGETAPAPAPTGGGGAAAAGGRGGGGAAAADGFSMAAAAAAAADGDGVIRSAWRYNHPAGDRYYECRLLSMEMQPRPTHTSPPYLRLYFDVRGEVDLRDPSKSSLSVVRLNRRRDVQAAAAARRARHAAMAAAGLGDAPGGGGGVGVGWGWRGHAEVDSEVEDDDDSRFGYGQDKALLALIRSRRAQAVQLADTVAAQLRSQAAASAAAASGGPPRDGEPPPPPAAGAVLLLPGERELLHLARRVSRAVVLREVEEGNDLDPDHLAALERATLRRVLRAWSSARSGEEAAAAAAALLTAAGAGAAAADGGHCGDCGGDGEEGGGGDDWPAAPFCVPMGPQPLRLLAAAHAAEPPSSVGFMARSYRQHKGVLEWTGEPLGRLLRALQEHGGALMFSYACNISSRQAVLCRLGEGLPRLADCALIAPLVAEADTWEAEWLLSARDPTWPELYEANVLEFKTALGDGPGGIGYVSGGAAAKAAAAASAAAAAAKAEREGDDGDDDGAGGEGGEVVVKKRGRGRPKTQAAIDAQLEAERLAAGPQTPGELLVMASVVHRGRVRVQREGPPLVPVPAAAAVAVLPPTGPASTDDLTAALGMTFPPGYYDPSLIGVGTSTEWTGLCLRCGMEGELLCCDGAGCNRAMHLPCAGLLDIPEGDWLCPVCARGGGAAAGGGGGGGAARMAVAAAAAAVTPAAGGRAGAVADEDADDEDAETEDEEPVARQRAAAPPRSASGSLGGAGTGGRRGSAAAAVAATGAAAAAVGGGGAGGGGSGGKRSREASVDLGGGLVKTTRSGRRVKAKEVAPDMEWGEDDDE*
</t>
  </si>
  <si>
    <t>C_1200020</t>
  </si>
  <si>
    <t xml:space="preserve">MCWLHLRFFVRRGPYLVQDTLIQIHRAKESDSLKKPLKVKFIGEEGVDEGGVAKEFFQLLLECEEIQIHDAELRVSGARGEAGEG*
</t>
  </si>
  <si>
    <t>C_1200021</t>
  </si>
  <si>
    <t xml:space="preserve">MALDAGVMSVTLEFAKDLKDADWFGKQDPYCIIRIGGQTFRTRTAVDGGRNPVWNDTFRFNVINENNVEVEIKDEDVGKDDLIGTCTFSLAKARESGSDRIQAAVVSKKSRKQRGFLSIALTWEPNKALKPTVTTQPAAPHYHYMPHAAPLPAYYAAPPAYAAPPVYAAPATPMAYYPSPAPPAGYYAPAQAPTYAAQPPPAAAAYPQQPQQPQYAFYPAVPVGH*
</t>
  </si>
  <si>
    <t>C_1200022</t>
  </si>
  <si>
    <t xml:space="preserve">MQQYPYHASSLAGHGARPEAAGAQQQQPQQQQQPATAAASSLGTTGASSNSSSSSLLSRQLSSRGGSGSGVGGAALHAALYGARGGGGAAAAGGSAAPGAGTGTAVFRSFVAPPRDKGLLAAAGSTARRYAAAQLHQLSAVRQLQARQQQQQQQQAQAQQQQAQQLQAQAQAQQAAQQQQQQAQAQANVLEASPEVAQQVAARNAAAAAAAAAAAASSGAASGYAPPPQQQPQHHHLRAAAEKRLQAATAAANAGPSASSALYKRSAAAAAAGAIEPGSAAAAAARAAAAAAAGAVGPIAAAAGATAAAAAPAALYKRLSLSPAAVAAGSARQIAGAAIQAVAMQHQHASSSRAASAAAAAAAVANGQDACSSACMAVSPAPAAAAAAATAPPLPYRVPAAAYVTTAAPATAATAAVATAAATAGDDASQGSEAQTFLDCQEQLCDDEDGYDEEEHRGMMGADVDIMDMDMDEEVEQQYQQKHQAHAHAPPHPHSGGSDASDCAAPQAGGSSGGSCAYGGSSISGGARSSCRTAGMYSSQQQMSSDSGGSCDTAVGVAVCGSAGGATGNVVVTSATPLAAAARPHSGAAKAKAHAHAHVHAHALAAPARYPAPTGCGLGPRHYGPVYCPTVYSDCQSPAAMAFANAVMARIELPGAWRLSDK*
</t>
  </si>
  <si>
    <t>C_1200023</t>
  </si>
  <si>
    <t xml:space="preserve">MLRVRAEAYVDTAGAAQKRSERSDETLEQRTERQKKDADRKRLKRAAMTVEDKAAANEKHAKRQKQYRKEGYRGPAVTGETVQLTSAWTEGASNFNAQLLTLEAVKGAPPWVPVCEKPDCRRTTGFVKASVKVCTGGKAMAAGPIAAATTALRGGRGQQRRGDCGLERARRGHCLRHQPWLARCGHAQ
</t>
  </si>
  <si>
    <t>C_1200024</t>
  </si>
  <si>
    <t xml:space="preserve">MQALGCGLCKDLNTLDGSGVARCSGKSSGVQQPSDATFITCSQDPYCVISVGGQTFRTRTAVDGGRNPVWNETFRFDVGHAPDTGGTAEVVEVVVKADQLVEHDATLGSASIPLATARQTAGTDCYHTRAAIVSPQHHRVHGAVSLALRWDPASSSCSGSGSGEQVPAGEQPCRAALPMPQQQGQDDAQQQQQQQQQQQGQQRHHHHHGGGTPRERVDVIEFVEQRPVA*
</t>
  </si>
  <si>
    <t>C_1200025</t>
  </si>
  <si>
    <t xml:space="preserve">MALEAGVMSVTMEFGKDLKDGDWFGKQDPYCIIRIGGQTFRTRTAVDGGRNPVWNETFRFNVINENNVDVEIKDEDVGKDDLIGTCTFSLAKARESGSDRIQAPVVSKKSRKQRGFLSIALSWEPNKALKSNDNAAAAHAPHHQQQHYQHPPPMAYAAAPPPAYYAAPPAPAYYAAPPPAVAYYAAAAYPPAPMAAYPPGAYPPQPYPGAVPVPGHR*
</t>
  </si>
  <si>
    <t>C_1200026</t>
  </si>
  <si>
    <t xml:space="preserve">MLTAGLRRDLTPANAFGITFSTVGVLWVFTRDPLTHGIVYGGPVVMMWGWVGVSALNIATALCLAELAACMPAAIGSLTNLSGINGAGGYVVLEGLLFAIAVQTGYETVLYFVEELQPHRRGRRQHRWTPAPAQAAPPPKRPPQGQHHHHYHPHSPHALGSALSPWQQKQQQQTSHQQQLQQQQLMPPPPAAPMPPPFAPPPPVVRPTGLPQPHHHQQQQQLLQHQHQQQNQIISGSSNLPPQLQLARLAAANNSVGAHGSSTLLANGGAAGGLPSDTLPAPSSLAGGSLGGAYDSVGPDSSAAGDREMSYSLAGLAHRATPIARQKTGQLRAERERDLDLQQQPLLHMQGSQLLQPQLQPLPLQPSQQQQSQQPQASGARDSAAGGQGSPGRRGANAYRRSRSMGNSAPPPQRQASGPLGASGGGGGGGGGGVSTPLLAQQQTQQSTASRALSGHPAAGVKGGPAGGWRSESVVPVSIFSGLAATCCLNLVFTALLLAATGQRLLARSVDPRNETLGEDPMSQIIYDIVRHAYGSGRGAPGLIAVLAIGTYGTGLVSAAGCCRKMWAMGSDGFVPTWLSAVSAVTRVPVLAAIATLGVCLLPGLLLLAADWVAEALLSFVTVVATFGYLLPIALRLMPHNRSRGGGGSGAGGSGGGGATAYGDGDASGGGGGGGGGGGGGGGGGAGAGGSAPRGLDYEAVARRVAERGGFTLGRASRPLFWLSSCWLVLIMLLALLPGTWPLTAPQANWGLVSSCAVATAIALSWWLPRWGARHWFRGLASASACGHE*
</t>
  </si>
  <si>
    <t>C_1200027</t>
  </si>
  <si>
    <t xml:space="preserve">MSLYGDLPQAKNSTSDAAGAGWPDPKLMAPASLKKPAAMAAPAFKPPPSVLRAAAAGGAGGPGRGGPARGIPITGRTGGRGPPNTLVVDGSGSDGARSLTPAATPGGGPAVASASAPAPGGPATAGPGPSGTALGGGSSIFARQDGRPIEDEYDPMRPNDYEEVIAARERARKAAEAEAERLAKQKEAEAEAERLRKQVLREEERARAAAAVLAAAAAPPGASAAAPGGAAPGGEAGGDAGGGVMSMEEYARRRAAMGMTGDDAFARRGRMAVAQAAEAALGAAGMGMGGGAGGGGAMGPPGSAIARPDEGGAAGGGAAGGPGSTKGMSLAQKLLEKMGWREGEGLGRNRQGISNPLMAQKTTQRAAVIVEAPSLPANKDQPDAKRPKDPNLNSNLKIPKQEEAVRIFVQFERAESATKAAVDLQGRFFAGRMVRVSFFPEERFTSTDLAPKAGEFD*
</t>
  </si>
  <si>
    <t>C_1200028</t>
  </si>
  <si>
    <t xml:space="preserve">MGYTACNHNSLLAARTHSIRLIHAPTAYASTLSERSRGYFAQTLRFFRATRLRNMQLTSCLGGTSSRLVSRRAVAPATVRVPAPKMLGPHIPKLPSARGMRAACRAQFSDEVMLGALVYWGAVVPYTLLSSITTSIKGELAVLKKDIAADSKAADDRWAVAEARWYALAQRVAALEVLATGKLPVTKAPGLQADNRIKVACWSRLHLLDAAARWRWPAVLARHWLVLEVVEALVALVLVGSACAVLCAWR
</t>
  </si>
  <si>
    <t>C_1200029</t>
  </si>
  <si>
    <t xml:space="preserve">MLAVALVIEVLRRVGLGHKWQEMLVEGSCTPRANILATLEHLRQHSKVDEALLASLSDLVDRPKVS*
</t>
  </si>
  <si>
    <t>C_1200030</t>
  </si>
  <si>
    <t xml:space="preserve">MKVFFLHGGRVSPANGSDLNCHSFSSVLVVLLSRASPRGRYTLLRVLRWLLPQLDAAALAARTKAHWGPLHTAARAPHRQLAVEVTELLLRRGEQLGLFTEEAMQQRGTSQQELAGPDGRPDLVRVVNIKNGDADRQHGIMMMALYSALEAEGLLPEQEQQQLEATAPPPQEAAEEAAAAAHWPAREQAVAAAQQEQRQQLIAAEGPQHALQHQEAPPPPRILSDGLQGRLLLLLELLLAAFGAAGFRQLCLQADFAHMDTLLHACCRYTLLRVLRWLLPQLDAAALAARTKAHWGPLHTAARAPHRQLAVEVTELLLRRGEQLGLFTEEAMQQRGTSALLSDLSFNKFYLGMKARSVLDEAVWRVWPQQQEEQLQQRQDGTAVVVTVVVRRRPAVREDIRKRTGTYII*
</t>
  </si>
  <si>
    <t>C_1200031</t>
  </si>
  <si>
    <t xml:space="preserve">MAQEQADGGERELRAFHENLLADDADIPAHVAALPPEELPLATRLGLKELSGPSDRQSDDAVQAVALELLKLCHPQQLQLQGLPGPAASPLAPKFLPPPDPARLHAFLAEPGVKPGWNPSE*
</t>
  </si>
  <si>
    <t>C_1200032</t>
  </si>
  <si>
    <t xml:space="preserve">MQWTYDTGIGTGPLFGWLPVLHRLPPCCAAGRERRWRRRWRELAGGGVRAERSVSHEPGCGAGGCLGFGEWGRGVRASAAEWVEIGPGCNITGVCVGARVRIDGNVYYSSF
</t>
  </si>
  <si>
    <t>C_1200033</t>
  </si>
  <si>
    <t xml:space="preserve">MFDSRASRGRVHVYRLSKLKDATEEFLHSVFRANTYQAGRLPGADDHDPHDRASSGTAASSTSGGGGAGTGPGVSGVVRAAYRRALAVYEQPLTEHMMITGPAMAPTINRHGIKDPAASERLVIRLLRHPSPRNVLVRYDRSERSEE*
</t>
  </si>
  <si>
    <t>C_1200034</t>
  </si>
  <si>
    <t xml:space="preserve">MHRFKQAGRGLHAHGSGGSASGLDGGGSGSRAARRGAVLPVNT*
</t>
  </si>
  <si>
    <t>C_1200035</t>
  </si>
  <si>
    <t xml:space="preserve">MALRPPATSRAPDGQADGSDTNSDVDLPYEQQCILSGGLYTNIGLYCYSIDAFGNQCYDKMTVECIGSQGGIVGCYNYMTKVVGNGSTSQQQPPAATPLANSSSGTAPSAAGDSSGSSGSGGTTPSIVGAVVGGVVGGLVLAAVVAVAAVWLHRRRRRAQPGAAAAGDSDDADKAAGGGAGGVAAAAVVLRLDHGDTGGSGTAALLESAAEAASLVPVTALTPLNADIPLNITTTTINLALVSGGAPGSSSVAGSERVASRRRPGGQSDSAGSSDLCTHAAATPDDVLGHEQQQPAPAQPHVTLLLGQVIGKGSFGKVVEGIYAGRRVAVKLIDTGLLLPAAAAAAQLGKGQPPSQPAAAWAYVSRGDDDPTAADVAAPHIGAASTAGSTEAEVQQGLIAALGQEVEVLARVRHHNIVQLLAANLRPPHVCLVMERMDTSLDRLLYKDPDRPLPLSLALRIALQVARALHYLHPTILHRDLKPANVLISHADDGDECLVVAKLADFGLSRLRSTVLVTCNPEVGTGPYMAPECFGLGNSTIMDRADCYSFGVLLWELIARRRPWEGLSVFAVAVRVAVHGERLPLAPLEQAGAPSKIVRLVWQCFDADPWRRPAAAEIVKSILLVQEELRMRSEAGLAEMLGLSGTASV*
</t>
  </si>
  <si>
    <t>C_1200036</t>
  </si>
  <si>
    <t xml:space="preserve">MEGGTHYDVLRVHPRASQDEIRAAFRKLAKTLHPDVSASYDSEEEFMRVKEAYDTLADAGSRAQYDRELHQMGRPQPTAQPKPPHTPGQSVLGRRMGRARPGSSGATRAHHQHQRPVTSGRGRTVRNFSPPGSPSASFDEDSWLSPPPPSPPPTTPVGATSMRAAAAASAAAAAGAAAGATAGGSSSSSGGAAGTSFGERAGSSSSGRFVSFGEDARASVWESAPSVSASSYFGAEPRGNGSYYWDNVATAAAAAAAAATAGSGSEDEMEAVLRGAGGEAAGGEAWGAPATEAATAAAAAASGGATGGTAGAAAEYADAPAYTAQPQYTADVGVVGSSFASDNQSGFWGSGSSSSWAGAAAAATAESESAAGVSFGGGGATAWDDVPSTPPPPATPPPPPPPRPVNPWSSYMSAFSMPATDVGSVGSSFSSEYAAASAAYSGSSEPAAAAPEPPLEVSEPASDSPAGEVAAAAGIAATAAETAPAPAPAAATATGKEAAVAMARATAAQASAAAAASAAEAAAAALATASSSAAAALAAATEAATAAAGAMAEAAEMRQRLAEAEVRAAAAEMKAAAAEARVEAAEARAAAEQARASAAESKAAVAEGRAAAAEEAVAAVGRKATLAESRVAAAVERAAAAEAKAVAAEGKASELRSRLQAVGAELAEARAAEARSRAAEEAEARAATEAEAAAALVEQRAAAAAAELAAVSARAAAAESRASAAEKRRFEKAAAAATAAAAAAQGAPQARPETAAAGASGGGGAAAASVAAEAAQVAEVMARMAEAHTLFGGGSSSSGPSSSTATSTTTDGSSSSSPDAVTPAQAVAAPAPAEVAAPPPPPVAQQQQVPEPAPAPEEEEQVEVFSSISGSWDDSADVGDWVGDWGWDSSGADDDDGERVAALARVEAALAAAAAAAAAAAAAEQQQPQEQRLAVDAAAEDLVAAVGAGDGATDADPPAGAAAASRDDEAQQQQQQLQPELQPQHRQ*
</t>
  </si>
  <si>
    <t>C_1200037</t>
  </si>
  <si>
    <t xml:space="preserve">MRVKQAYDTLADAGARAQYDLALNKQRSRQAAPASPDWSRRHHYSSSHHGTSSGGAARTAAGGAGGSVRRGPSTSADRWAGVYSAPSAASSGADDWPAGADDWKPSSSGRSPSTPSGRAATAARSHSTSGQRGWYSQQSAAAGPATAAGAGSATAAAAGGDDWGSWAAAARTSTSAAAAEAARAAQKAREAAAAAAAGPASGDDWSTSYARVATAAGGTAAAATSSYDDWSQANSALSSGDDLEWFSDVVTKPAAASAAPPASATAAAAAAPKAAPPKPPPQRSPATASGDDFDLFMDVVVGPDGSVDVRERPRPEAAKVAAVPPPPPPQTPTWGDDFALFAAVASGGPAAAPSTKPSSSTAAPAAPQTPQTRPAADGAADGADGATAGRTGSSFWDSAPTITGGSYASADRSGVSFGGARSVWADSLPPTGAGAAGAAGAAGAPGAASAARTAAVEQPQPQPAKAKEEPPVRPSAAAPAPAEAAPAPTTRSGGGSRRIVSSTSGSSANTQAQEEAAAAAMAAAAAAAAAAAEAAAAAADLRRRLAEAQAAARQAEEEAAARLAAATARLAEAEALLASAEVEAPQPQSGQPLQPESEVVPEGVAQQEQEQQQVERLAAMAQTALEQVQQQEQEQQQQQQQQGLEELQQLQQQQQQQEEVDVVYVAENASQYTTTAAATVAAPAPAPAAPLFTRSSLSSTSTSTSSPSSSPPPFTRLSRGLAAALGDDDASGAVSSAAVLAAGGGGGGGSWRRMDEAAMAAAVAAAEQAMAGSLPMGGDGAADSDAPTPLKALQRAAAEAQGQRVPSEAEAAEAAGRQQQQQQQQQQAQQAQGGQGLPSEREVSLAGLSFSSDVFDEEGWRRSISPIKSAGIYFGGEGSNPNGAGAGAGSIFANPPPGQQPAGAPPAAPQPPKKAGSIFANPPPAQPKQQPRRRS*
</t>
  </si>
  <si>
    <t>C_1200038</t>
  </si>
  <si>
    <t xml:space="preserve">MHLAWSRQRVPVPDYRALPHEPRCQDESLIVCSNGHIQGRQGVALDDLVYIMTRLARQAENDGVDKVFAAAESATQGAV*
</t>
  </si>
  <si>
    <t>C_1200039</t>
  </si>
  <si>
    <t xml:space="preserve">MHAWGLEHGAGGLLGFHTFTLDYAGTYWHAKTATSLPLAPGGGMGRPSLTASAVTGAGRLALGADVSLTVTGGGGGGSSSGTAAAGAAGAGGVGSSSGGGGGAGVRLTRWGAAAAWHDERQHVALQLLQSGKTASLWYGYCLQPGVTLGVSAEADVSGLPASGGGVC*
</t>
  </si>
  <si>
    <t>C_1200040</t>
  </si>
  <si>
    <t xml:space="preserve">MAVFMHHATRAAWETWTPRPDSDGPASKRRKVSAGQAVAVNNTVAGEAGAAASAAAAAPHVPEIRVAVRSEEDVPAALAVVKFAYTGQVEAGSITEALQVRQQADYLRMPRCMEACLERVREKLTDAAGAVGGGSSAAGGDGGGGSNESSSDIDAVLELYSCAPLWPEPANDPTYAAFAALLTEAKRRLVAHFGDAQAVLNKDQLYKQMRALPAVGLEALLESDDFGTDSESSVVLVLAEWMKQNYRITDAVTRRRLCGLLRLVQCSRAYLDWVLPALALDHLLHPERRAGWFSITHEQALWLSKYVGASEAFKAALWEQRTAGGGLPDGWLNDKPRRQSVPPAGLTFTFSVSQKNILDKLANLRERQLGRMDLDISDSSAGSIWAMGLQWFLELQYRQGHSDASIFLMVHVPAAFKVQSGTVLRLNDLHRPTEMLRADLHLHKWRADGRRQKNVRAGRFVTSEVSGLNTGLGVEIDLSGSPALPAQPAXXXXXXXXXXXXXXXXXVQQQAGGQQEVQEQVDLLQQQEQLQQRQAREAAVAAQWAEYLKDGELTGKVVVLPPLSRGRASLAT*
</t>
  </si>
  <si>
    <t>C_1200041</t>
  </si>
  <si>
    <t xml:space="preserve">MNSRVVLMTVLSDVEVPGGGGGGGGPSEPPRRRVATIAAPPASLPGLAPAGPYLLFLVGQAGSYSRGVWVTVT*
</t>
  </si>
  <si>
    <t xml:space="preserve">MADAKLNVGFLGLGIMGEAMARNLMKSGLFASVTVWNRTLAKCQTLVSEGAKMAETPAAVVSSCDITFAMLADPDAALAAVFSDNGVLKGISAGKGYVDMSTVDEATSTKIGEAVTAAGGRFVEGPVSGSKKPAIDGQLIIMGAGDKELYEQCQHQQKDLRLALALGDALNQPLPVAAAANESFKTAKALGRGDEDFAAVYEATQK*
</t>
  </si>
  <si>
    <t>C_1200043</t>
  </si>
  <si>
    <t xml:space="preserve">MQRASIQLPEVAKRVGIQHWPLLRCVCKSWRRGVSGAVTAVRLRVPDRQVLACNRQGGAAAQEAPTAQPQQLQARAGRKAAAAARQQQQQQQQQQQRRTGLVAPNHQHPTAGGTAAAVAAGTAAGCEPTGDTSCGRVRPAPAHLYPGGPPPPALPPHYPAASPAAVAAYPLFPEPPNLGALPLACVYSLLAASQPTVAAAAAAAAAATAAPPPQRAHVNAPGCGGYAYGYGPSDNGGGGAAASDSHAAGGVASSVGSSSIVAWSFLDAADRLAAAYPEYTELGLAFAEPLPLLTAGGGADGGGGGGAGGSSRWLQLEVCAALRQLLAERLEVLQLSGHTPYPLLMGPPPLAPPAAALQQHHLRHQQRQRQKQQQQETAAAGPAPAADAAGPRAVAVEDDNDGLRQRQRQSNLAPKAASNAAAAAGAAAVKSAGAVVVAAAATAKDACGGSIGMTATAMDAGTGSGSGGANPDHSNRTSPGNDGSNDHNGHGSNGHNGHNQDSGDQRHHLLPGGKHGSMDRDASGNDGSGAGTRGLHGGSGDGDGPTGSGGSCRPPQSKRARAAAASSGQHAAAGTGAAAAAPASVVGGDATMTDVDVAAANFVSGADAGGSGAADGLDGGGGAIGGGAADGGGGADARLAAFLRANGSGGSNRSGVDGIDGADATDGDGCGGEMSFERMLADVAEAGGSGGGGSGRHGDGSCRGGLHAHPHGHNNKRQRQPSPGADAGEAQAETEAEAEVLASAGEDGGGGSTGSGRRQGITGGGGSSGAGEAAVAVAPEPACLANAATAVDTAAAGTADAAGGGDTHMCEAGAAATAVAAADAAVAVATQPPAPPHGRKHEASQALDADALPSRRQRQAAATGAAPQATADKRCAAPTPATCNAAISAEGSADGSGGGGGGSGGGSGSAAATAAGATAPRAAAAATAAPPAPKAAAANAAAAAGHVAVRPPPLLSRLTHLVSLTLGADAGFPHPVHLEAITSLSRLRELDMRGAKFMQVSGDASSQGRQVWPHVGNEHMAVVGRLTGLTSLRLNHVHPVAGRQLAACLSGLRRLRTLGLTDALSGHSVGASHVEALAAGLTALRSLDIGRVTCPPLSAMVAVAAAAAAAAATTGGPSGVSLFEAGAAAAAAAAACSGPVASSFETDLLEGVAALPLLETFSMELLDVPPPQLAALLAVLTSTATTTTANNNNTHHHVGGHGGGGRAAAAAAPPPPPAAPADAEAAPAAAAPLTGGGADGDDEGPAASGRATRAPHRSHHLHPLANAEHGAGASGRHGHGQGVGVGVCVGDGDGEGGTGSGVAAAAATAAVVKGKGAVHHGTTRRRRGGEGGSCAAGSPAASEPSSAAAAAAAAGLDAAVGAGAGSGRRGQQHGLLPPPPADNGGAGAAAAAAFARPGPCGGCWSLAGVLHGLTLTACMLYDDHLAAIGRLRQLRSIRLDQVDIRTRDPDGWTALSGCRCLEHFSFRVSLTEKAEEHLAHMPCLVSAHISGTDGTTCRVWRAAAPPAATPTPAAPAAAAAPPAATPTPAAPAAAAAPEHAAAPAPAASAEAPAAAGSALLGGGGSGGRQQHQQHHNPHAPTKLPQQPAGGSGGAGGVSCTATTRRQHAGSSRAGGAAGGGGRRRSRRRSGGCAGAAAL*
</t>
  </si>
  <si>
    <t>C_12110001</t>
  </si>
  <si>
    <t xml:space="preserve">MRTKGGARQAAANELLHDNLVAGCWVGVANAALLLVADVSYYSSSLVTHRNLLRSQAAELTQQVLGVWPLAAKARSSVAELQKQLTTAKKEVEAAEQRADAAEQQADAAKQQADAAKKQADAAKKQAKIRIWVGTALSYLVLIFVAGVVTGIVPRIISSKLPPSVAEFIKQALYR*
</t>
  </si>
  <si>
    <t>C_12120001</t>
  </si>
  <si>
    <t xml:space="preserve">MARDRAARDTQEAAAAAAAATAAAAGVAGEEDEAEDWRMRRRRRRGGAPPQPCATLPDSLLELLCQLPPVEEGVSGSSSSSSSSGAQGGGSSSGSSSLLLAGAGCRGATRDACLSLLRLMQALVELEAQAVAAAAGSSGSGGSSTGGGGAATAAAGDSGCDYCCPSEALVPWRDRDTANVVLAAALAPHVVGAAAAD
</t>
  </si>
  <si>
    <t>C_12130001</t>
  </si>
  <si>
    <t xml:space="preserve">MPIMIWIAAIIEAAIENWADMGILLGIQFTNATLGWYETTKAGNAVAALKASLKPQATAKRDGRWRTLDAALLVPGDLVLLGSGASVPADCRINHGQIDVDQSALTGESLPVTMNRADSAKMGSTVVRGETEATVEFTGKHTFFGKTANLLQQGGGELGHLQRILLTIMAVLLITSFALCLTAFGYLLGKHTSFKEEAGVRAAVEAHVRALGQRGIRALAVARTDSPEGPWHMAGLLTFLDPPRPDTKRTIERALEYGVDVKMITASGPDVSQQQLRCRL*
</t>
  </si>
  <si>
    <t>C_12140001</t>
  </si>
  <si>
    <t xml:space="preserve">MLGDRMGMWASGPRGAGALLWSTLRATFLYAVWCAYWSREPAKQTSEHVVREVVSELRRVMQLRFTAATLTPETLSALPTQLLTAQLKAAKLEHFVAIWTAGGALCEVEEVQGPLGFLLGGGSFQALAWRLSSSAYLAPMCFSSGWRHSAWAAHRKPRHLWTFEERAAYDAASPGDRAGAWPRAPYFLAPEAGVVVHPEHCRIAGVSLVDYTLCQDGGTAGRHAADGPVRYGGALVTEVGEEAATKRIAAKLRPLIPLHICAAVLGVSGVQGWSSGPATGELSSSRSKIQVELWACQLESSR*
</t>
  </si>
  <si>
    <t>C_12150001</t>
  </si>
  <si>
    <t>C_12150002</t>
  </si>
  <si>
    <t xml:space="preserve">MADAGAGAGAGAEAGPAAEGVKEGAAAGSAGQAGEGSLAAGEKEQKEAEAKAAQGEKDQQQAAEPGQGTSVAGTGEDAGGKGKKEEEAAAAEPPKKKKKTDKDGTGAGGGGGDPADDDGLPAQLIFQHLGHRLGRVTDFQWHPDPNEPWTLISVSDNTGEEAADGTLQRPPMNTA*
</t>
  </si>
  <si>
    <t>C_12150003</t>
  </si>
  <si>
    <t>C_12160001</t>
  </si>
  <si>
    <t xml:space="preserve">MSTPALSHTRTCATRAHLVKNPRAKASRAAAQLQAERRWAVTGTPIQNRMQDLHGLLVFLRVDPLQVGPAGRPLVALPSKTVRLVTVDLTPEDRAKYDALELEARRIISHALATDELLDHYISVLEIILRLRQVADAGCLCGRDPLPLSDIFNAAARRQGRRGRRGGGAAAALSEAERKALVELLVQGLQAQDSCSICLDDFTKNACITRCKHMYCKP*
</t>
  </si>
  <si>
    <t>C_12170001</t>
  </si>
  <si>
    <t xml:space="preserve">MANLAVREERAAAAAASHNARAALMEEHGERGTRWFHRQADEPAAGAQEPITHLKVPGQPAPVALTGPGTRNTVSAAAAAMYSSTSPTGLFRVQPVCTASQQQLLAAIDRKIPADLQAAAEGSGDGALSDAELMAALAGSANGKAPGSDGVPYEVYKVFWALLGPRLCAAAAAAFAAAADTHDGGEMAAALPASWREGIITLIYKGKSLDRAELASYRPITLLNCDFKMVSKAVSARLQPALDAVVDELQTAFITGRWIGDNALYLQGLIEWMRLDVGADGAPRQGGALYFLDIEKAYDRVHRQWLYASAEGLGFGPRMLRWIRLITANGSARVCVNGMLSDAVPVLNGLPQGSTASPPLWVIQMQPLTSFLRRQVEQGALRTPLLPSGEQAPPAAHHADDTTLTARDPAVDGPVLMAAVQLFCRASNARVHPDKSKAMGLGRFAHLTGPCPHTGVPFTTGAVTHLGVPLSWDSDAAAADLFTRRARGMAFVARLWAALSLTLVGRVHIAKQVLAAKLAYHFSFLNPSPAQLKELTDLVDHFAARSVHAEDASLVSHGNPLLLPKRETACLPYKDGGVNHVDLPAFLSALQAKTFALL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LLLTAQLNAAKLEHFVAIWTAGGALCEVEEVQAPAGVAAPGRLWAFLHSVSCSGLEPD*
</t>
  </si>
  <si>
    <t>C_12180001</t>
  </si>
  <si>
    <t xml:space="preserve">MDYVLLDARTLRSAKHGPADPGGASGPSRRQRQHCSRSTSSLMSLGSAPLRPGGTSSGAASMSTSSGGAPPCQGGGHRRKRHSTNSNRNRHGAAVAVGCPFQACILQPPSTDVAGRVVCWDWDVGHLRLRFVCVYAPTAVADKPTFFAGLHTHLATDRARTWLQQLWACVAPQAAAPPVTDAGFMLGDRMGMWASGLRGAGALLWSTLRATFLYAVWCAYWSREPAKQTSEHVVREVVSELRRVMQLRFTASTLTPETLSALPTELLTAQLKAAKLEHFVAIWSAGGALCEVEEVLLRY
</t>
  </si>
  <si>
    <t>C_1210001</t>
  </si>
  <si>
    <t xml:space="preserve">MSGNDTKLTDLVGSQVTVITNDGKHYVGVLRGYDQTWNLLLQECQERVYSAKSGVQVIQNPGIYCIRGDNVAIVGEVDEEADGAVDLSAIRAAPLVPSATERHPGWVGRVAGPRAHGPAGAARE
</t>
  </si>
  <si>
    <t>C_1210002</t>
  </si>
  <si>
    <t xml:space="preserve">MRVVSAYLLAVLGGKANPTADDVNKILSSVGVEAEAEKVNKLISELEGKNLAEVIAAGRSKLASVPSGGAVAAAPSGGAAPAAGGAAAPKKEEKKEPSEEEDMGFSLFD*
</t>
  </si>
  <si>
    <t>C_1210003</t>
  </si>
  <si>
    <t xml:space="preserve">MGASGVTPVSVRTASAEGDGCGTDDADTSACLLSLLLALRGAATEQAAGGAAAAVAALSAAGLQVEAGTLGSVGAQLGLAPGAVTTAYDGVPRGRRFKLAPPPVPRGLTPPPPPPLPAQQPAEAARGAAGGECGGGRHGNREALAGTAAPAAAAQAHTSVHQQQHQQQHQQQLAPRLPLTEPAAAAARAAAVLGGGPGAGTAAVVAADVAAAADTNAAAAAAASGFIQGSHDGGGGGGITSWFPFRDAAGLPLAPALGAPLGVLLQPAAGGLAARWAVAPLAALEQAALRAGAAAAAETLPAVTAGAAAAAAAGLVHTRFGHVNPLLMRLSGSVSECFALLPPPPPPPEASAGGPGDHLQGQQQQQGTVSEGEAAVAAGGVELDAGGQPAALQAAEEEAAVIPAPFSLAALGVSTRGLGAGGCGSGRLGWLGGAPGWRRRRLRLCSKRREKLR*
</t>
  </si>
  <si>
    <t>C_1210004</t>
  </si>
  <si>
    <t xml:space="preserve">MLKTAGSALFSSAQAAASMTRGFASKSFEATLFPGDGIGPEIAASVREIFAAARIPVVWDEQHIGKTPDPRTNSMVTRENLDSVLKHKIGLKGPMATPIGKGFRSLNLTLRKELDLYANVRPCFNIPGYKTRYDGINLVTVRENTEGEYSGLEHEVVPGVVESLKIITRKASSRIAEFAFAYARENGRSKVTAVHKANIMKKGKYRTADLGGNATTSDFTKAVIDKLE*
</t>
  </si>
  <si>
    <t>C_1210005</t>
  </si>
  <si>
    <t xml:space="preserve">MRFRTQLVPVAEGLALKWCSVGSAAAGGGGGRAAAALRWHHQQQVRQQEAAAQRLASADVATGAAAAAGYGFGEGGDGSAAALEAARAQRRRALWKLPPPQAPPPFGGAVEGLGLGLLVAGGGSPVPLPGQLLGPAVTAAAAPGAVDSPTCLYGTVLAQYRLTSRAVWHVLVREYGLLEYCRALRRFFFCEAGDVAGALGAALTARLQSRPACPPSSGELRLMLEQALAGSSVAAVPAPSAAALSAISSSNSGSGSSSKMEAADGLRPLWRAGSSGRSGAAGAGECEWXXXXXXXXXXXXXXXXXXXXXXXXXXXXXXXXXXXXXXXXXXXXXXXXXXXXXXXXXXXXXXXXXXXXXXXXXXXXXXXXXXXXXXXXXXXXXXXXXXXXXXXXXXXXXXXXXXXXXXXXXXXXXXXXXXXXXXGHRRASAAVLVPPPLDGVVTPPDVGCYADVLSMLLRLRCAGAVLAGCWSRLNAATHALPALELGGGAAARAAGREERRAVGPAPPRRQAAGAGGGGGGAGGRGPAASGGLHPLWQKRLALARLWLQAASQVVSLLLQHIQVELTGRCWEGLERDVCGGSSSSSRGGSSSSTPRDLVQLREAHARYLRAAREVCLLPPAHTVPAWAPGGPDTACGVASGSSSSGSSSGSGSSSGALPVPTVQQPQPASGSSGGLPAAELMSALQAAHALAAVLRRALVGLEAAAAVEPAALAAPPRQPTVTPVLSASRGGQAAPSLGPERPGAGSHKPGAVVKEAVVVAAAQPRDVELDDMWAHVAACQGRLGSVLAALHGALVEAGAGGGAGGPAAESGPLGELVAVLRRDPVRPLLRLHSRGV*
</t>
  </si>
  <si>
    <t>C_1210006</t>
  </si>
  <si>
    <t xml:space="preserve">MTRGFASKSFEATLFPGDGIGPEIAASFDVLVMPNLYGDIISDLCAGLVGGLGVTPSMNIGTNGLALAEAVHGTAPDIAGKNKANPTALLLSSAMMLRHLGRRQEGDNIQNAVLGVIAAASPPASTALCSPGCRCRCGRHGHGLSRLLQPQLQPPTTAARRRAGHPDVPDEWQDEWMSGTREDGGGVGXXXXXXXXXXXXXXXXXXXXXXXXXXXXXXXXXXXXXXXXXXXXXXXXXXXXXXXXXXXXXXXXXXXXXXXXXXXXXXXXXVGTSHKAAGEQVPEAWTDEWQSGNPAIEERDPTTPTSGGGGSGGSRSGSVAADTEQEIPDANVPGLGAEDFGGSGSGSGSVPTAAQGTAAESSGVDLGRLRGSLAGGLGAREAGPMAASGQAAAGTQQPQQPRGGEREDEDEPYSSHRRRGNWMT*
</t>
  </si>
  <si>
    <t>C_1210007</t>
  </si>
  <si>
    <t xml:space="preserve">MALATDVASWYRTQIHESYAPVTSMAAVVHHYPGYADMAAMFSVAAPELVALAPPDALRSLQMAPQGVIRQVYPADANNNSAVLGYDLFTGDQRPGAVAAVQLGQLTLMGPLTFLQGGYGLRARLPVFIRNVTNATETWGAPDPAPGDKCGAPCAYNATAGTKYWGFATALIDLERLHSAPGSRLAAIHDSGYRFELMAYNYDVAVLTAAAAAASGGNSSSGGSGAGGAALNLTRVTGSDQAPQDPVEAVVDLPGMQWYLRVAPAEGWRPGWYVPVLVVVVVVDVAFAVMTFAVLVSRRQHQRLLEALLPREMIDNLRHDDAMRLGPRMLEAATTADMLLDMLATLLEGGSPDLRDLLFIREQILANMDIYAPLNLGDQLRDANLDDDVAKMLMHQLGGKFDYSFSEEDALEAGLLQDLEGADGGEDDVKGVRAMAKSITMTHHDYETLSGALAMLLAPQTGWYDPGPDLDAASDAALPTQGTEAATHDPLPPRPSINSFNTAALQRAVSHMVRQPSGTPEPGAGPGSDDHGSTSMAGSAGSRSIAQRLHLGVMNGASPRMNAALDLSAAPGQAAAAAADVGDGGSTGRPRSSSAGTAGGLPGSTAQDHILEAAVATASAISFAFTSPQPSSVSGEDKDAQQRPRPPQRQETQHEGGPSLSGVGGVTRTRRRSALVTIADGGGMLLAPAAGSRTTSCTVEGSEVLHGPPGPTVDRQRLWASGVSRRSITGTGLALGSMLGAKKAPALPSPPPPVIDEVEKVLAGADGWQFDTWRLREVTNGHPLSALGFFLIQRAGLIPRLKLKPAVLARLLRHIEAGYVDNPYHSATHAADVLQTLHVIIHGAQLHVHYLDPLGLFAAYWAATSFRNVQIVHDYGHPGLTNDFLIATSDPLAVRYNDRSPLENHHSAASFSALRRPGLDVLAPLSTEQKGAFRKQARVLCVVIDMVLATDMKQHFSLLSHFNTVHRLANFTKPAPSTPGGGTPYNRMQSNPAESPAVSIETPASLDSAPRPVDDTERLLSLQIAIKAADIGHLGESQEVHKRWLSGLEEEFFRQGDKEKELGIPISPLFDRAKQGVGKSQVGFYDFVALPLVHALAGAFPGTQPLYRCFNVNYTMYTRAAEGLAAAGSETRHSKLGAVSPAAASSRVMPANTPTA*
</t>
  </si>
  <si>
    <t>C_1210008</t>
  </si>
  <si>
    <t xml:space="preserve">MLVDGRPFEEALAAGASHEEAAAEAAQDLAERSVPDPAQQPPQVPVIVLTLASSDAADAIGAHLAATAAAAWPPPLAARVLSVADGGGATGGGGVRVASLAEAPDEVLRRALAALAEAAPVLEPVVPVDLEGLARGAVAEVVAEMDARAAEQRALRLNGGGGSSSGAGGSCSAADTVAAFNELLSAYEAAAAATAASPSARWGLPTPERLNAVLKRQA*
</t>
  </si>
  <si>
    <t>C_1210009</t>
  </si>
  <si>
    <t xml:space="preserve">MHHLSQRGICTSEVIQRAFTLALTTRLKQWGGIKVDVRSTAWGLLEGKFGGMTVMGDRWRTPLGIELRLPALTVQLPPPGSGAAAAAARVPPSGAAVAAASPLPVGTPALLTITMRVAIVQLPPLDMKF*
</t>
  </si>
  <si>
    <t>C_1210010</t>
  </si>
  <si>
    <t xml:space="preserve">MPSAASRSASEAAVLLTLAPPSPSPAYGVQTAEPAVSELVVQEVATVAAAAESISAPELATPAVGAESAAPSAAAAVSELPVPELTDAAPSFTVAVSAPAPSEEVESAATEVAVLAAVGSPSEGEEQQQQQLEEAAAPAVAAIVAEVPEAAAADEAAAEPVAVVAAAVAEEADAPATAVAFTAAPTAELASAPALYETADSSSAEAQLEAAVAEAEAVEAAVEEVAAAAAEPSDALPGLEIPAMPALTPATDIRTLVSALIRNEQFIAALVNNEAFLDRLAGEDRVVEELTRRKGLAVEIDTRDELATELRRRQAMMDALAARGPEAVAAVADAAKAAAEAASRQAASEARAADASGEVGVLSGGRSALVAMETAVELLEDSQELLAASDSDTTAREVKKMEAAVARAEASVSTTLEENAAESLKDIQGAVRELFAEEDITVAVGSTSEPSAAAAPASKSGGAAAERPAIGRAYGHLVSAVAELQRAYGEAVAKAVGHAVTEVVEVEQAAEKGVEKTKVLLGQKVIEVEKAVGLDPDAPKPAAAPRPKPVAAAAATATPATAASTMTAAATAAAGEAEAAADGGASLDALKLPIIGAFLFWMYGTFISPRTRYSR*
</t>
  </si>
  <si>
    <t>C_1210011</t>
  </si>
  <si>
    <t xml:space="preserve">MHLQAYFLSAVRCSSAGAAKGSRGLLRCYLNILGLTRLEDVDARRAACAAAIRQHHPFNKSPPSPSPSPSPGPASPSPSPSPMAAGRWAQGAAATTTAGHEAMDASKAPGRCQQPQEQQSQPAVAAAAFAGFAPSPPPSQGELTPPDGHSLTLTLSMTLSGGSLLTRTGTGTGITSAAGGGGAARDGTSTSWAPDDLLTGGGGLLDPDLSVSRALGPEAAAEACADMAVVMPPAAAQQLQLRPAGLQSQHHVQDQRGRGHSVDMVHVRGPSALGAAAAAADLQLAQPRQALAGQQQHQHLQHQHQHQHRPSQFLPQHDSRRCLSHSAPLAQLPLPPPQQHRLLPPPTSGPCPNAPHAAAAGLGSLGPGGGGGAARGPVASASVGSGSQPPPNDILTQLRRMSSARQPEPLQAVARAEAAGGEGEGPASLMDAWLSRVEQSCGVAAAGSAPGSGAGGAGGAVGPGPGAAPGLPCWPQTAQQSGRNDSGGGVAAAEYAALQAPPAPQMQCQQQQRPLPEQVQGDGGGGGGGMWGSDGRPVPPASHLLEPRDSYSAGAGVGRALAGDGGGVGGGGGGQRVGTGFSAFGGNYNNHLRHSTAGNSTNSLNASSNRAVYSLDDQALGPGVGLGTGGSRNAPYHGGAFSFAGDGMGVGGSSSTGSGPQGVRAAGRQPPLPPLPTDILPLAAAELHQVQQQQRQQRQHTAYSGAGGGRGCSSGSGSGSGRGRLLAAGSGGPWDSFTGGVPAPPAAHGGFLLSCQELGGGGGGVSGGGERPGSGHMRMGFGGHGGSNGGGGMLGLEPGAGNSGVAPFRQQAPPRLSMPGPDVFGPGGVGGGGGGGGPNAFGLLERAATVSGPLPPPPLPLSSPQQGPHDPPHRWGRRHASMSGVAMMQQQQQQQQQHYPLGRDRGGQPQGTAACWGPPQDMQLQPPRSQQQASAGQALRAGPVQPPAAGRVPLGAPGDEAWTEFCVQRRPCVPPPMAAPLSMPSAAPGQAARQRQQQQQDWSEQQDSRQQLEAKVLVSQQQQRQQQQQQLQQQQRQQQQQLQQLHPQQHEGMQVDMYRSSFMSTRQQQQQQLQEQQQHQLQQLQQHHQLQRQHQLQQQQQQQQWQQQHQLQQQQQWQQQHHTQQQQQQQQQQQQAQMFGQQSHPQHQHQHQLQHQHRHQHQHAHRHFPPHNAAGGHNGPPHLHPHAHSAPVTDGHTPPPPPLSARLPGVGAAAAAGSGLAAPGGGGGGFISGGGELGGGMDVGMAAEGEEDGLLPDISDVDLMRLLEEEL*
</t>
  </si>
  <si>
    <t>C_1210012</t>
  </si>
  <si>
    <t xml:space="preserve">MLPHARRDAMWTVLILRDGGHPG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LVSLLSDPSLTVSGSAAGALQNVSREVASRLVIRELSAVPPLARLLSAPDVQAQVCASGALLNIVGPDLDRRETADPRRAAALLADSSRPSQRRSLGRLMALAMAAAAIYDCVYEQAPPLPPLPES*
</t>
  </si>
  <si>
    <t>C_1210013</t>
  </si>
  <si>
    <t xml:space="preserve">MCGGLTLVTRGDGHQEVVLAVFGDSLSDTGNTFRAAGVPQADLYYQGRYSNGPIWVDYLAAEVANTTQLTVWNYAYGGAVACPDTTAGGGGGLSGRYPFIRDLPAQTELFLNQTAAEQRRWQQGQQAEAGGGGGGGARRRLLVPINWIGNDDVRLFMRAAIIAGSPPDSRALTSLALAITSCRLAWAQQLLAAGEAVWGQQRGPQRVLVLLPLMQLDLLPETPEPLRLQLRQIVAVLNAVLNGSVAALQQDLDAAAGAGAGGGAGGGGGGGARLLVLPEEMESLIQSMRPPFNSSGPCFNHPLDGLQPVAVADVRPCADPNNHAFYGNTFRAAGAPQADLYYQGSACAVLLVLLAAAGAAAAREFGPKAAATNGGGGAAVVLEVFEDSLPDTGNTGRRQLTGSRHPPLRAIIPPPGKNVPRNTFRAVGVPQADLYYQGRYSNGPIWVDYLAAAVANTTQLTVLNYAHGGAAACPENSVATQIRFIRDLPAQTSAFIANISSAPQQQSQQGGGGGRRLLPINFIGNNDVRAFALSGVLPALQQAGLLPAAA*
</t>
  </si>
  <si>
    <t>C_1210014</t>
  </si>
  <si>
    <t xml:space="preserve">MYGYRRTSPHLGADPPLPLPSRPQVTFVATDPDAGASISVTSSGGLPAGAALSASSGAAPFTTVFSWTPTAASPSSGVVQLIFKDNTNLQASASFTFTM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GPLSPAITRIDLLLLPEAEAASAETASISGAAQEDWPLVEVPVYLGSAGAADLQCPALNWIAVEPKAVARAAAKAATADSTAAAGAATRAVSKAPQGWVVVGARLSASNAPVDSKAQLPQIHALGLEWEVRPPPAGGGTAAGTPAQQAASSRAKRPPPVPPPAAAAAGAAAADRSRIAGSKGRRRHRR*
</t>
  </si>
  <si>
    <t>C_1210015</t>
  </si>
  <si>
    <t xml:space="preserve">MTQLYLAAGITFPSSSNSSNTTTGSYVVTASNPDVVSPDNSTQLLRIVAGLAGIDNCVLVPPGLVGFSGYFATLLANASIQLYTGGMCDSGTEMGGAMAIPAAATTASATSSPSPSPAAHRRMLLSASSAMGGRLRRMLEDSNATAGGSGDSAAGASSPEPAPIPLQQLQAPADVFSGGQPPAPPVLEVLWAASSAGPVDPYGNSTALGSASRLLGAPRPGAAKRTTCGNDWGTLTWVPTLPTPRWVAVRFAAPSTAASDANGPATPTINLSSVRRLGVYVLNLGPLSPAITRIDLLLLPEAEAASAETASISGAAQEDWPLVEVPVYLGSAGAADLQCPALNWIAVEPKAVARAAAKAATANSTAAAGATARAVSKAPQGWVVVGARLSASNAPVDSKAQLPQIHALGLEWERIKSACVQTY*
</t>
  </si>
  <si>
    <t>C_1210016</t>
  </si>
  <si>
    <t xml:space="preserve">MPLTNGSSSGNTTTGSYVVTASNPDVVSPDNSTQLLRIVAGLAGIDNCVLVPPGLVGFSGYFATLLANASIQLYTGGMCDSGTEMGGALAIPAAATAGGATSSPSPSPAAHRRMLLSTANSSAAVVPLQRLQAPADVFSGGHVAFSLRLYAPPSSAGTAGDTSVRNAIVAVAEPATAATGAAADSSRRGVGCVRSRPHRSSWNPHTARRRQPLACAASGGNGPAIPTIRLSSVRRLGVYVLNLGSLSPAITRIDLLLLPEAEAASAANASLAPARPGSAAGAAGAQQGLLPVAVPVYTGISGGKALQCPALNWFVVKPKAVARAAAKAATALGGTNRRSGGAQAWVVAGARLSVNNAPVAGRPELPNIHALGLELERAV*
</t>
  </si>
  <si>
    <t>C_1210017</t>
  </si>
  <si>
    <t xml:space="preserve">MTSLGFPVQLPPDLSLIKIPTEGPEPGAYLTRFPHLHTVAATATAAGPAGAAGGAAADRADRAGGGTGAGSSAAAGPSAAAASAMTHVRLVEDDEDEDEYDEDEDYTEDEDYDEDDDDDGGGGYEYCSGPCNCVNCRMHRLAAQREQEEKARRLANLMVRKEIRRMTVEARAALQQKAASAEAVAAAEAAAAALLAEEEAEAAAKAARKREVEAARARREAERQAAARQRQLAQRAGQQQWEDRMREAERQKEAREVRQREDQARRSVVEVLDDSEDPGSELEAHVRELASRAAAERAAVRGEQRGAKPHRAALQLYATGPGREADAGGASEGGKEAGQGASRSEVEDGRSGQNGSDGDGGALDGDGEEDDMAMLMRLAAIGGTLPAAAGGGKKKKKQKGGRGGGQAHQPTTAAAAAAAGTMYTGVHMSNADALGAAAAAALPVPQPQADVPSGGQVLEKPGSVVADEAAAATGEAAVAYESGSDAAGAASASTGTAADGDSRMSLLARLRARAAGVGAGEAAAAAVAAAAGPPPPPSPPPPPPLRIQQAAAARGLVPAGPVAAAAAPSAAGATTAPGALAAAAAAAAVPAGPAGSQPPHPGQLPLPAHLMAARPHQQPAVAGPGPGMGAAARPFTPAHFQAYLLQQRQQQVQVQQVAPVAFGQTAQAPAAAPPTMMPFAYQQQQQQQRPMQAQAQASYQQPVVPYPAAVAPAVTPGYPQPVPYTVPRPIMATPGQPVQGMQPPFPRQLPPPQQPQQQQQQQQQYVFQQHQLQAQQQQQQAAAAGGSGFAPGTFKINAVAAAFAARQAAAAAAAAAGGAGAAVAGPYPSRSMPPHPQQHVQHRHQHHNRQAHFPYHHSAQHQQHRHQHAQRQHHQQHQHQQHPYTEEEDDHLCVVCMEAARAVLLEPCGHVVLCGGCLQQLRDRAAEAAPGGGGGAGAGGARAQCPMCRADIEGAHAME*
</t>
  </si>
  <si>
    <t>C_1210018</t>
  </si>
  <si>
    <t xml:space="preserve">MAVAALPAVHVRALQALCTAAAAQAACALGRDEATAVLAATLHSPEVGPWKRRCANPLFGGSCGGGAVSGGGAVSGGGSALSPDSAAGPHTHAAEPQPAGACRARSTGGGAAPAVGGDAEALLDRLVGLGLLACCGSNGSGGGIGTADHGADAVQGKQKAAEGTVAAAAAAWVRRARQLLPPRLRDPTLLTAALPWLRAANAATVSPAAPAATPASARPSHAGASAAPGAAAPEEGSCARRRQWEQLQEAGRLLQRAVCWGRAAAVEAEAPAPVRAARRLLLAQALLLQAALGLGLGAAHIPGLDPPSSGAPGADAAGVGLSVGALAACSRAAAEAEAEALQLLQRSRHRDSQGGGGGGGEGGAGALAQLQLLAAQAAALRGAAAEARGLTMAAARLYSAALRHCAGGPAGGNCSRRAGQGVRIAGPTGVSDGTAPEAGLERSTRLLQAALLAARARTWLRLSASIPFATAPPPSGAEAAVRAPAGSSPTGIAAAAAADHCPIGSPTAAASGSGASVAAAGDGSRHQHQHQHHIVALNRATSLPLPPSTRVGGPPPVTPRVSEGSMRSEGGAGAGVGAGAGNSPSIQSSSFHGDTDTAAATAAAAAAATAVAPEDAAGLLPSCSEPPCPRVAAAAAACQEPLARAYAAACRDVPVPHAAVTATDGGGGGGSEAAAVHLAVLAEAGSALAGLQLLAAAAAAAAPAAGRHLAAGTAPVLSGGGGDAVAMSRALQQAAEVSAQAVRCFEAAWAPDKHARAVHVPAGGGGAAVQATPVPEPPEVLRRRADAAAEAHTRVLMQQQLLQRHGRQQVADCLQRAPGMALAARHSEAALLAAVCASAAASSGSGFGAKGVDVCGSGSGSGGTHGAESQTAASDVEGGASDARWSAAWEWGKRALSVRRQLYGAASPAALEVQAFLAHVAGTGMDSLAVAEPLLVSLLAARCERLRGGAAAAGSQAAACFYAELLIRHGRLRAADTFLSRAVPRALRHQRHALLAATAAPSAAAVGVVVPGGDGGAMPPLPLLSLQRRLLSTVRAASGAAPSQAAACGGMDGGANGAEPACWRVPAADKVGGTCSRAGGGGRRAAAAALSAEDVAAAARRLRMWSAGGVRRSWDGSEGPGLEGRPREWHWAGLQPAAPSGQQGVQVQAQVQAAAPHSQVAAEAQPTPLAQAASPLRPLQLSGRHASSPAALVGAMSAVSPRELERILQQAAATDQTPGQTQDQTQDQTQDQSRDQTAQTSDSQASHGLDLVETLVGVKAAPVAAAAQTSSLPPAGAAAAAASANAGKSRALLRPQEASNACGQLPSKGAATGPDRHVLAAALAAALDAVAGGTGAVVVVSASRSATAGGAAV*
</t>
  </si>
  <si>
    <t>C_1210019</t>
  </si>
  <si>
    <t xml:space="preserve">MHTLSQTSSRATLSARQGRKAVALGSLPKPVVAARVPVASPVSQRGAPGVTCRRSVISHGKVEKISGEQLEVAIASRDTTLIVDFFATWCGPCLLLARELEQVRLCLGAVYGGGCVCVGVRGLXXXXXXXXXXXXXXXXXXXXXXXXXXXXXXXXXXXXXXXXXXXXXXXXXXXXXXXXXXXXXXXXXXXXXXXXXXXXXXXXXXXXXXXXXXXXXXXXXXXXXXXXXXXXXXXXXXXXXXXXXXXXXXXXXXXXXXXXXXXXXXXXXXXXXXXXXXXXXXXXXXXXXXXXXXXXXXXXXXXXXXXXXLPTIVIIPKDAGKPALRTEGFLPAAQIMEIVGQIEAGQTPGQPQQPEAPQQ*
</t>
  </si>
  <si>
    <t>C_1210020</t>
  </si>
  <si>
    <t xml:space="preserve">MQQPHTRGPSPSRTSRNPPHTSSAPPASGPQPHTLHPHSCTSVRKDRPPTPMQPVSPKDPGSSSLPKLQSGSPPVSVPFALAPPRPPHVRCLEPPGLLSPMRHVHPLTAPGRPRLTAWLTAVGCRPRTRAGLVPHVTPPPANPARTTADAAGHMLCGTPPHTPRQPKYHTPVPACTNTRLPQRAGRSVPRLSRALPDVPPPACRRRVRTFAEYT
</t>
  </si>
  <si>
    <t>C_1210021</t>
  </si>
  <si>
    <t xml:space="preserve">MLGRLEKAASQDDKVSELLLANADGARLVGAVERALALRAGELFAELVAQLTSLEVEGCGPDQARAEAARAAGNGLFQKGQWAAAVAAYTEALRQQQALTAAGRAAASRLYSNRAAALLKLQAAAAAGQAAAAAATAPDCHWAARGALADARCAAAADPAFAKAHYRAACALRLLGDLPAAAAECGRAAKLNAAGATAGAPGAAPAAATAGAAAVDEATALLAEIRLEQRQQQQQRQEGPLSAAAVAAAGPAGDGDAGGGEGPTPTGLTAAGGGHLEGAAAAAAQAEAAAQAEAVVGRRWLHRGVAEAHSAALGRHLVVSGAAAPAEAEAGGVDTLAAAAPAAAEAAVRGAAEKVQQPQEQRHSGGAEPPGCLPYPCEYCYMALYCSPACRDADAFHAPGGAECGQPWAAVLPDEAQLAARLARLAAATEATAAAASEAARLHAAVLAAATAATYRAACRTSLQRWQRQRLSTPPPQPPPADAPSSALPVTSTSGTSTGHGRGGAGGSTGSPDGCSGSSSSSSGSSSSGVGPLPMDSTAESRRRRWLTGGVTESGAEPPAPEAADVYAMMWAVAVNGMAVRPDAYGSSSRGSSSGPPGLGRPEAAAAAAAAGGRLALALYPLAALGLNHSCDPCLAPRFRRGLQLVCRARRPLPPGAALTISYGPQAGKAPRQARQAALQPXXXXXXXXXXXXXXXXXXXXXXXXXXXXXXXXXXXXXXXXXXXXXXXXXXXXXXXXXXXXXXXXXXXXXXXXXXXXXXXXXXXXXXXXXXXXXXXXXXXXXXXXXXXXXXXXXXXXXXXXXXXXXXXXXXXXXXXXXXXXXXXXXXXXXXXXXXXXXXXXXXXXXXXXXXXXXXXXXXXXXXXXXXXXXXXXXXXXXXXXXXXXXXXXXXXXXXXXXXXXXXXXXXXXXXXXXXXXXXXXXXXXXXXXXXXXXXXXXXXXXXXXXXXXXXXXXXCTSRLLGAGLHAAATAAADVLAAAAAVAAASVTGSAAVAERGAAVAELAAGGAAMAVESVAALALVYGCCSTEVLYELGVLQGLLEAAAAAGAAAAVAGRDGSAINAGVSADGETGTGAGAGSGAAAEPYAVPPEGPTAVLAAAEACWHPRCPHCGTAGGAHEAALLPRLADTAAALRADLTAAAGVGAGAGGSLAAVRRLQSCVRWHVLGD*
</t>
  </si>
  <si>
    <t>C_1210022</t>
  </si>
  <si>
    <t xml:space="preserve">MAAWQQAQFVLIAGHDASSGGYGPSAWCFSAPPHGTELLESTSGVAYGAVGMLVLGHCLPTVDVQFHQPKLAGVTNEQQFKAVIKGLVAQGKFPPQLEPAWDYFYDNYKKAVTSSGVAGADEKLVTQVQASILDNVLNQAVNPYTFPSFHTRLIEPYNYYDFGQRYVATLIDFQNSVLGFRERFDRVQELLDQKHNVVILANHQTEADPGVFAHMLAKTHPKLATDVIYVAGDRVVTDPMCKPFSMGRNLFCVHSKKHMDDAPELKAAKMETNRKTLVAMQRKLNEGGTLMWIAPSGGRDRPNANDEWVPDNFDPAAVELMRNLVQRAKQPGHLMPMSMFSYPMMPPPKTVDKSIGERRLTAFTGVGISLCEELDVAAIIAASGSEXXXXXXXXXXXXXXXXXVGRAWVEVQQKALAKAAHDAVKESYAVLSKAIQDPAFRATRKEFTQPWMA*
</t>
  </si>
  <si>
    <t>C_1210023</t>
  </si>
  <si>
    <t xml:space="preserve">MRSAATQDESLRGEFPKTSAFLAAVFASPAVQAALHGTPVAPPAAALTAPAAASPLEPFAAVLTQPWSGSRTRAAFNEFFETKGHTYWASSSVVPHNDPTLLFTNAGMNQFKPVFLGTVDPNSDMGKMKRACNSQKCIRAGEAGPGAGGLPADDEAREIWLRFLPESRVLPYGNKENFWEMGDQGPCGPCTEIHFDRIGGRDAAALVNADDPNVLEIWNNVFIQFNREPDGSLKSLPAKHVDTGMGLERITSVLQGKMSNYATDLFGPIFDAIQAVTGARDYTDKXXXXXXXXXXXXXXXXXXXXXXXXXXXXXXXXXXXXXXXXXXXXXXXXXXXXXXXXXXXGRGIERFKKAAAGATDGKIPGPEAFVLWDTFGFPVDLTQLMAEER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CPTAVISTTSSGGVGSPCA*
</t>
  </si>
  <si>
    <t>C_1210024</t>
  </si>
  <si>
    <t xml:space="preserve">MRQQLGPQHLPPQQPGPQSSSSSPEAPAQQHHRYQPQQQHHHHPQQQQQQQQYQQQQLHPQPQAQELHRQEGRSRSHGHSHPHPQHYPGQHQHQHQEPSAHVQQQRVAGTYSAGPAASGGQSQGHSHNASRASLPAPQPTSHQEADPADGRHASARPSSQVQVPATSGAAAATSTGSRGWAPAYSGSFRPGAYVSEAEAGPEASHVSPPPAKRHKYDHAPDTYQQRQQPPQQQAYPRQQHQPAQQQDAYDGDAGYSQQQQQQPRQEAYPAGMAAPAPAAAQGSGLVGHTSGPGCLQQQQQQQQWDGVPPPGPSAGPGYGAAPRYPTPTSRAPPAYTADQHPHRQPLQQQQDQQQQQDLQQQQGCRLAPHLDPHPNPHQLYGSRPHDEPGAAAAFQQQAHSAGRRLASISGGEGPALQCQSSQGVEPRHSLHSRSCSPGGSGSLWSDGQEAPRGPSSGRGASAGATPSPEDAYQGYGGYAVQQQQQQQQQQQQQRPPSGQATLHQRRAQSQQPRLLDQPPPPPQPARRQRQGQQERLERLYKYHMQHLQQQPRQQEQQQQQPGCGPHAGPQAAQPLDTRVQGPRAALPQAQAAQGGRSHQPHTHGRASAGASAGAGGAGAGGAGAGGAAGAHMDPQAQAQAQPRYDAVSARTGHMSVHVRAPPLEEGAPAPHRSQQQVQMQQQQQVQVQVQQQVQQQVAHMQGGRELAPHPQARGAAPAAEPQRYSVHAAEQLDWPSPQLQEQQLQQQLQQQRQQQHMEAGHGYQYPHQQPYQPQQSRSRPAPDPTGQWPGAGAPGIGTGGTFARPPYQQPHAAVAAPAPGGAGWPAGDMEPAPGPG*
</t>
  </si>
  <si>
    <t>C_1210025</t>
  </si>
  <si>
    <t xml:space="preserve">MLDSDLPSAEELEALERRASMGVAALQDLFNIGTCESTCLPAPTAPPPRLQPAAAQLHRATGSSCGEGDAAVVGATPMSGLSCSGAAAELPLPPLQPLPGVNQEQPHLLQPQRQQLLLQTVGQDQLMWPQHQLQPQPQQEGSQQPLAGCMAALSSSGRDCVYGQGQELGQHPGASGPGGDAGGGGYPAAAVASAAVAAAAVAQQAHLQQQQQQQQQQQPQGPQLQPHAQQAWARHGHGYGHLQQRQSEAAIGGVPQHHELLQQQPQQPQQQQQVWNARTRHAAGAATSAGASPPGGCYSHATRESSAGLAAEEAQARQQPQQQELRLGSRSAGQPQQPGSYAAAQAQPCSGGAPGHARGYPGPAAAPGPMPEAPREQCAAGGGRGGAAWPLAVAERLQQVSPERMPRRPCSSDPYAHPPVQAMPAAGWPGVQRQQPSHREVEPGYGRGSAPPHAGGSADLQHLQQHLHPHLHPHQGQRLQLQQQQQQQHSWAQEEDRQACAAGGVHALQQQQPLQGCTTITIITTITTHNKNNASSTCSSSSSSSSSSSRLL*
</t>
  </si>
  <si>
    <t>C_1210026</t>
  </si>
  <si>
    <t xml:space="preserve">MWGTGAGEIVFGDTKSTTMSDTKPRLYGVGVKALRLQAVAAVAGVELDVAPFTEGLTNATPNYLRLAPDGAFPLLVTPAGAGLTAAGPSLKALLGASAAAAKWAEWAAGCDCFLHGWVDGLLGLAPVEAGQAGAALGGLRTHLAALEAALAGSGFATLGAGAGADAAVAFSLFPFYLTVFDDNRSCYAPGTPIFKPLLPSPSSCPPPP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HTFTHVLNYALKSVLGDHVDQKGSIVLPDKLRFDFSNAGPVEAAQLAAVEKICREAVAAAMPVFGTEVPLAQAKSINGLRAVFGEVYPDPVRVVSIGRSVADLLADPKADANAAYSIEFCGGTHLANTQEAEAFALLSEEGIAKGVRRIVAVTRGEAAKAIAEAARLRAELAAVAALPDAELEKATKAFKEAVDAAVIPAPDKAALRDEMGALARRVVEFQKAAAAANKALATEKAVAAADAAAAAGKAFVVARLKANEWVSAALGPLGGKGGGKANSAQGQGPNVDKADEALAAAEAFAALKL*
</t>
  </si>
  <si>
    <t>C_1210027</t>
  </si>
  <si>
    <t xml:space="preserve">MPYVMERAADLLLVASAVPRPQHTHVSDGPRASSPALHTESKPAYDAPAPPPKLPSRPPVGPCNGQPSHASPGDTPPYGPAATAPLTRCATPRTPLQRQALSHRHQLRPEPHLGSRQPKPLPSSAATPGPHRYRASSQCWPPHACPPAPPAPGLPPPPAAPLTRDDAQHCAWPPGRRATRALPPPPAAMRSAGARLPPAHPHFLPGGLTLSILPWRPAECTRKSTTYTHQPPTPISHLHQSTAQPRHTHSTSPPTDVHGGGDAQAAHQA
</t>
  </si>
  <si>
    <t>C_1210028</t>
  </si>
  <si>
    <t xml:space="preserve">MACGRARILQTYSSLHVHHSVTFRAARSWWARLRSLSVACCHPALLQTTTLDCWQKRQIAAGDSKPSSSGSGPTAGLADKPPPQKPVGKVETSARGRERSSSSSSASASTNGAGRDAASGASGKSTSRAVPSVPRAVAAAAAATGITGAAVATGPDSHRLSTTAFTTAPHALPPCVSSLLL*
</t>
  </si>
  <si>
    <t>C_1210029</t>
  </si>
  <si>
    <t xml:space="preserve">MLAKFALKSSAPLRAATSRSVRPVRAVLVAPNASGNGTATLVSQAPAQALSAAPADYVDARTWQMVNLTKATLLELTGIPLQKTVENYNLTISYEPAADELVVIDYAKGVRFPAVFGPDNKVRVDIQQPVPTAVIGLSFEALSNVLRADSAAAELINGRAAMLGVFLGLFGEVTRDEIVVRQLFTTDGAYNAMLVGALVLAASVAPAILGRVPVQNVFPDEHNPPSTAGDLPNVWNYNAERLNGRVAMVGFLGLMVSEMLSERQCGVVTKLLSNWSNWSC*
</t>
  </si>
  <si>
    <t>C_1210030</t>
  </si>
  <si>
    <t xml:space="preserve">MPERNRASALAIDTAVWYRQQLSSASSSVVLMGAMVVHARGQYAAVQELFGGLAPALMSQTAVNTTKMLEYVPNGVVRDIYPLTGNNAGAAGFNLFGAPGDRDGAVATVRERSMTLVGPLKFYEGGYGVIVRVPVFVPGVDANETFGLPDPLDPYCGAPCAYNATTRTAFWGFSAGLIDLEAISAMPDSKPRMLQSMGYRYEIRAMGIAAADLRVVAASDRPPVDPVEAIISLPNNQWVVRVAPEDGWTNASFAGLLAGVVLVAVLVAALLFAALYSRRRHQMLLEALLPKQMLRHLHSSDTSLRCVSDRILNAETTADMLLGLLGQLLENQMPSLRDVVYCRQAIIRRTEIYEPIALGQHIRNANLDGAQPANGDTPSSQRAGRGGSGGTPPGAVTRPVPGSGRGGGGGGSGESLSAVLALILTPQPAAWAPEPAAGLHPHHTSSAGGMYSPLQSAAHDAAAGSGDATPEHTGTTAATAAAXXXXXXXXXXXXXXXXXXXXXXXXXXXXXXXXXXXXXXXXXXXXXXXXXXXXXXXXXXXXXXXXXXXXXXXXXXXXXXXXXXXXXXXXXXXXXXXXXXXXXXXXXXXXXLTLQLGRPHACAHC*
</t>
  </si>
  <si>
    <t>C_1210031</t>
  </si>
  <si>
    <t xml:space="preserve">MPPPPALPPPPSSPRLHVRCNAAQGPPQQQPTAAADDGLPQPTYSSSSSRRMRSTSLMSGSSPSSSPSAAIPTSMPPPNSPPPLIKPPPPPPGAASPEPAAAAAPTPGRRADSARSSSPNAFGPPPPPPPPTPPGPKTSGPGMLSRGGACCLKGATPLFPAPGSSPSMPPPPLLPPWPPKPMRMCPLPGRSPPPLTPPPPPP
</t>
  </si>
  <si>
    <t>C_1210032</t>
  </si>
  <si>
    <t xml:space="preserve">MADAWDNKTKDTVKKIPFLTEKAGPRDKEKWQARLKPQELHALITYIKMNKESDTDWFTIQPNADGTHWSGKCWYVHELIKYEFDFQFDIPATYPDTAPEIEIPELDGKTVKMYRGGKICLTIHFKPLWSKNSPHFGVAHALCLGLAPWLAAEVPFLVESGAIKAKV*
</t>
  </si>
  <si>
    <t>C_1210033</t>
  </si>
  <si>
    <t xml:space="preserve">MKEDENLDTQAAGLREVLGAAIALAPGAPSARGKRSLRSLAGDLAAVAGGAGTASGAGAASAVDCDCDGGGGGGGGGAGVGGVGDEAALQLNMGAAASLSGARGSGPAVTTPHRRMRPPPPQQQQQQQQQQQQQQEAAAAASGEGAEEEQQRGTPSQRPPGAAGGAGGGGGAGGGGGAAVIGSWASVLNEPAPPVRRAGTPAAHAMSPYLLRTFLLSKRLQRLTPVQHTTTAKTPYRPELL*
</t>
  </si>
  <si>
    <t>C_1210034</t>
  </si>
  <si>
    <t xml:space="preserve">APAPPTPFTHTAPPVASPAAGAARASPAAGQAASAEAAPAPAAAPAAAPTPPRPPPAAAAPRPGGRRPPPPPAVAPPSPYTHAHTCPGAPSPPHPVCTQAPSAPARTPVRPTCCGTAPATQPARCAQPHTAATSPYPPPHQLSDAQPPPSPPLGPHPPPPSPYDQP
</t>
  </si>
  <si>
    <t>C_1210035</t>
  </si>
  <si>
    <t xml:space="preserve">MQSSATLNAVGWGLFQLGGVTSRNAPFANYITTDGVACSVAREAHNKPLANLKPATAPADAEELCTLEEMKATQIIGGRPKEEVVVGWGSWAFQGGKGGSPISVRGGRAPTGRLIKLLRERYAKHVFIIDEYKTSKTCYNCGCQEMAIKRLGGLKEGQRPWSVKVCNDCLTTWNRDVSAANVIRVLLLLKLMGFERPTKLQRPPWPPAAAGPG*
</t>
  </si>
  <si>
    <t>C_1210036</t>
  </si>
  <si>
    <t xml:space="preserve">MSRHDASSDASSTGPSGSSSSDTPGGGSAPVPPQDQDQQQGQPRRGNGTDGAACDWRRAHADCAAGYSCIPSPQSAYAPGASITLYLPSRSSRLYGIARGIVKDGNDGPGEVFLDSDGAVADNERPRPVYSPVNLTDGEWHMLTVSSQPTGASSGSSSSGSSSGGRGCRLYVDGVMAAQLPGGRAYGGQLAQLSVYDTALSAVQVEQLYNMVVNPTGVPPPSLPLRRHPWYGSTLLTPPAWLEADTSNSRWAGEAARLLPATATPTPTTALEPGPVIGGSNGPITLNGSSSSSGNGSSGSSSNASGAAFLDDVRGAAEALADAMAAAQAAAAAAEASYNASVRPRLHS*
</t>
  </si>
  <si>
    <t>C_1210037</t>
  </si>
  <si>
    <t xml:space="preserve">MRAQQQRAPALQGGSPTCTSAEGPPTRPAPAPAPGRVCWAAPASPPQARCSHSDVPRPQPTPARRRSGGCPPGPAAPARSCQCRPGPPRCEAAACCCRGSPRPGWRRSPRRSRCTHGFPSHSPSRCPPAGRDGMTPHGMTPNTAIPSSSLRNTPPRAAPT
</t>
  </si>
  <si>
    <t>C_12200001</t>
  </si>
  <si>
    <t xml:space="preserve">MFLSSSCNPHPLPARRPQAWLLFKRHSKRYIEVLYCKELENWLADSLEHDRKFRRVQAKLKHDAMKKWS*
</t>
  </si>
  <si>
    <t>C_12220001</t>
  </si>
  <si>
    <t xml:space="preserve">MAIILRNLYLTLPDPCSVQPAQPALWGPALVTGLLTASQATTLLTLTYAVNRTHTMPYIKPTLRVNIRPPAALHWPPNSNTTYRETQRQHFCSVHALNNSLGLAWLDPLDVLSYAKRVHAHLTATQDPNALFWKECYCPNSGAFSEFLLNHYLYHNATISNIFAYPNRKLIMRRTHFPRLNGDISKEKVLESLPVAARTRGFTVHQYTVRHTIAVRYEAGQWRVIDSVNSPIHNTVLHDNTWNTLDGEVWCLDAVRASDTATLQDALGQLREIVPPPRPPPHMEATRPVQTGPAATGRPAPEPAQHAQDNSPLRAAHRAPQHAAPHTTAPAQPHNANAGIAPRLNTTGTRQTI
</t>
  </si>
  <si>
    <t>C_12230001</t>
  </si>
  <si>
    <t xml:space="preserve">MPAAAAAAATAGGVEAADTASGTVANVSAASSDSAAAAPVTTQPPPPPPQQQQPQTHAPYRHHSRQQQLRGRGSAGRRVPLLAPSLEDQGFVDLHIPSAPATAALATAASGTAAAVAASGSAAAAAAGSCGAGGSSLGGASAAAAALTAVVAKTEVAGGGSSDSGTAGSESSSSGSSAWSNNKWINNFQSSSNSNSGNKDPGTASVGAAAAGGSRLLGRALRPTAARMRLHLLRQQPQQQQRTRIKAYAGSSSPGSSGPGSSGPGSSSPGSSSPGSSTGAPSQGADGPAARTRSPVGNHRGPGGGSSTSTSTTASGSRNSSSSGSSSHDGSSKPHAKSSMRLLVVPVPSVLPDSAVRTLLLLPQSTAALLPVLPDLLARAAPVLAEMWALVKPLMPRLLR*
</t>
  </si>
  <si>
    <t>C_12240001</t>
  </si>
  <si>
    <t xml:space="preserve">MAAARELAAALPAGPAVDVLGVLLGLTGSSSTSGSNGSTDGSRGASDGGSSSLSGSSSSGGGSSGGDSSSEDGGESQELPEEVRKLLPNALCENAELLATSQDAQVVLASALEVVLRYAACASSLPEPESTRDDANAAAAAIAAAGAALTGLHGLGRPRKQLEAQKLLLSLATSLCGTSSKPAAAKLVSSAVAQLVCPIMGSHLQQLLAPNAKPADIVLGAAAAVGTAALDSATAYISGDEAQERLHKTFIHMQKRLETFVRSEDFKDAELWSQEKRRGAATNVLKAAFSFATSNDTLKAMRVFMKAAHTGNRQCAIQAATAAVCGAAAKTLKEEAVKGLGVLLMDL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SVHLTSSAAASSAADSEAELTDDDAGAGGSTSLSGDSGPTATAVSPSRLHKRGKAGAAAAATQLPGAERLRADLQATLQGSGPLLVRLRQQLQAHLEAGAFAGAAAAGAGAAAGVGAADVSGEGQEADDAADRHVSLVAVVSELRATCNRLGGAYHGAVRLAQGGAAHLVGQDAAQELVQQMCAAVASVQALRLLAGPAMRAAVERALAEEDGALRRALGQLLPHLEPGVQRELRATLGIKAARDADGPDDFDAAFEEAGSNGAGAGGAGRHVVSDYFSGRGDLELMAALRDRDEGGSGVGGSAADVEAGAGGDPTAAMLAELMEREAAAAEGRSGPVANEELEVSMIARP*
</t>
  </si>
  <si>
    <t>C_12250001</t>
  </si>
  <si>
    <t xml:space="preserve">MRMHMQVTRCYRSLYEAHLEGGAPADTYLPVLKAVVWYLCLAPAYSTKDGSASDRATLLQATVSHPHTPASI*
</t>
  </si>
  <si>
    <t>C_12260001</t>
  </si>
  <si>
    <t xml:space="preserve">MRKLHEYHAKYRLFWVPSASGAATSVPGAPYAMEFWYDAPSDTVVDGVAQLAAMSALPFTVSTGLAMQFDGQSASLSLMEAFREGEDGYLTFTRFVAGAQSPQEAEALAAAGVSSPHEAALFGSLSVTPSDAEVLPPPPPPPTPPTFEEKEEMQRQVTDLLRKGFIEPSSSPFGAPILFVKKKDVWYLDDCLAFKETGMLGNGQYGRGGGTTPFGQGSTRRSRLAGITLGQNPSDRFSGSTRTRSSAPRIRTRRHPSYAEAVGVGQDSGAAPHQQPPLAAALATEAGPDINAAAAPPEMIPGQGGLIELAADQAGPLPTQQPWACRPSRAIWRSRPACGSTSAPAIAQPEPKAAAPAFAAAPWSRRASWRRRSASAKVRPGRRPILAAAAAQSQQQQPQQQPQQQPQQQPQQQPQQQQQPQQQPQFYLHSPPRPGLPRCRDALTPVPVARAP*
</t>
  </si>
  <si>
    <t>C_12270001</t>
  </si>
  <si>
    <t xml:space="preserve">MRRGRNKQGRAAHSSCINRSIENLDYFARLHERSQTSGARVTAFSQVLADAGALTPADWKAAEGSHGRLIVSLVGAHGWAARALELDYEREDAREVFTGTCDLTDTLVNLMPAEEHKLLALAIIRADSLSLHARLLARVAIEIKAGGGSNSSGGSSRSGSGGSVTGRGATSAAITATQRAAVNIHVQLLVLNVALRMLRMLLSYRDTRVELRAALLRTQLFEHMSVALLSLAATMATIPGAAAGDATEVLAPMGASWGLLLTCASTVGQCISSTVVLLDQTAQEEGHAFSPSFSLRCALAAGLLSRLEALLRNPQEEWPEAYATGGSSDHLLQLLLVDSGVWPLVLAHAPAVQVASLVATLTAAMRRLRHGHLSQAAAAEGRSSSRGGNASGSSSSGNGGGSSAAGTRPDTRAAVAGGNEAGAGTWWKGLVGLVERIVTFMEQSQRARFKLFCVEVTGGAPGTPGSQAQELASQQPQVPAQEQAQPQPQEQPPPQPPAQEQVPAPKTAAGVTAGGLCLRPSVYSPAAEQQRLLMSLCAWQWLPQVLFLARSYPLDNEGLWQYLQDMAAGQLSVAIVQALRAQQHAAGAAGGAGGADGADGKRDNSSSTTTTTTSSSSSLGTGCIPAAQAAESWRAFLYSQELDAEGFLAALLRHVGNPSCCIDSFWVAMLLAAIGAWDPGMLVRAAVAAAAADEGCGSSDGNGSSSISAAAVVSGARALVERAQREDNRWSRWPLPELFDFVAATVEQPSSAAGAGGVKTERLAAERPQPNGWRELQAVIMASFADVTALENLMSPAEVQARLHRLPVPVAAVVAGGTTAGSSTTGAAATAAATAEAGSGRGVVLCGNPACANTDGPSALFPAGGGKTCAR*
</t>
  </si>
  <si>
    <t>C_12280001</t>
  </si>
  <si>
    <t xml:space="preserve">MCLGCLAPYSATASNGAGRRPPTCCWRPPPLPSISRAWASHSAFRCRLTWYRPASACITHAASTPTWPPQSTSPPCSARCGPCPSDAYPSSWRPATRASPKGLRAPSRRPPYR
</t>
  </si>
  <si>
    <t xml:space="preserve">MPGADWLRRTKDTTRMTSTAASPRSQPRTSPKATPAKPSTLVSPNAAWTTYTGNCGTTNSQPASAAQLQAAEPPALAP
</t>
  </si>
  <si>
    <t>C_1220001</t>
  </si>
  <si>
    <t xml:space="preserve">CRLGLLTGSRTCCSDPRQRGSERHEGGSSPTSPALPPPARPPPARPPLA*
</t>
  </si>
  <si>
    <t>C_1220002</t>
  </si>
  <si>
    <t xml:space="preserve">MHSQGAALEAAASPSAAAATPPPWLSPQLHTQLPPSHRLESTEIRLLKAEYLKRRGDAALTDGNTRDARACAGPAAATLRRALHANRSLAALRGCGGGGGGGGGGGTAMAAAGGSDPHAAALAAEALADARVLVREHPAWAKGHYRAGQALLLLGRPEAAVAALAEAARQEPGQPEVLRRLEEAVAALSRPQLSESLLLMALQQRSPLPLLVEMDGAGLEDGGSSCGGSRQCQQPPLPPLQPEGASAEGTCAKAESAALGRTQSQAPTQLQPQPQPLLPQLSGQRLEMDAEVMEELREAVYQVVREAEEGVPGLLPPLPWFRPRALYRRWVSRRRHAAAPAPPPPLEAWALLAAVLLRAGHAAPALTHAAAAAEALTQASAATDEEKEKEEEEEGGDGAAPGKGGTTRRWQQQ*
</t>
  </si>
  <si>
    <t>C_1220003</t>
  </si>
  <si>
    <t xml:space="preserve">MAGGGCGSGGGSGGGSGGSSGGSSGDGRGGGGKDAAHGASSCSGGVAAADVAVGGASGGVADGLSGGTARPTMEPVLKLLQDCDGELCTELSSLLVPVPVVSGLPAVAAGASGPLGIAGGAPSSPPAASAAPAAAAASASTMSSAWGVRVVWSAVRTAAGELLEPVTAPAAAPVAEAAAAAAAVAVEAAPSGRLALPFVRYRFVTAHGRPLDRVRRHPFGLSRALYGTEELTPRLAGDAAVWAEPRGCGDFGGGSGGGSGGGPGYRGGFRWRQSAGEVHIIATLVPAGVLSRELVVEVHVAHRSLRVVARPRARRPGHIGSLQTAPAQSAAAQAPCGSAGLKQGGTPTGGGGTGINGQVAAAAAARAAAPDVTVVAEAEVGAAVESDGVYNPCDRIMQGEQQRWGSEQLEGQRQAEEEDMMILEGLLEAPPAQRCWVK*
</t>
  </si>
  <si>
    <t>C_1220004</t>
  </si>
  <si>
    <t xml:space="preserve">MAVGVVFEFCERSVFDELDANPYGLPSRATKLLAWQLLHAAAYLHNRKIVHRDIKPANILLKGDGVLKLCDFGFARDVPHGGRAGVGPRGLAAAMSTYVVTRWYRPPEVLVSDAYGPPVDVSDGTIWSIGCTIAEIATGRPLFPGKSTADQLWRIMRCLGPLTPSHTARLLADPRLRGFTVPPLHKTLRQRLPELEPRLFQLVEACLCPEPRHRPTAAELLAFPYFWDVPQLVAGTPFASLYGGGVPEAAAGGQGVAAASKAQQPAAAGTPAAVATAPAAVQALEPAADTPVGVSVMQMSSRQLMRLQQGLQQHHLMQQQLDEATKQSSQAAVAAPAMAVAAPPSNPPALSSKLLLKLQINADALEVVNLQQQLQTRHQSAASVSASMAPHAVPAAVAPVAAAVVTAAGAHGAAAASVTSEAAAGAVGSMMETDDAGRQAAPGSAHSQQQRRKSASGAATAGAAVDLRDCVMQDAAEAEAEAEAEAEAEAEAEAEAEAEAEAEAEAEGTAAASSSGRAHARDSGQGAVGDSGDCGEPLLQRRRLLEPAAEGAPGDNSSSRKAANRSGG*
</t>
  </si>
  <si>
    <t>C_1220005</t>
  </si>
  <si>
    <t xml:space="preserve">MAGHLHGAAATATAATTASLRTAAERRTAAAASTTAAAAVTTGFSLGLRPGSLGGGGRGVAWPSRGRGSQLAAYRVSASGSLARLPEGMVVSVDEAASPLSPSDAAGGTSASTGPLLRSQDMAAAAAAGRSLAATMAARVSVGNRIAAQAASRVAKGAIPGISAGSSSSNFAGFPASAGGGTANLLLSAIGGGSLTDGNTNGANGITRRPGARPSLSGVPGVPVSLDMLCPGSMLGTGCGTPSHASGQLHSQSLTFDSIPLHELFTPRGAPELTACAGLPPPHRRPPAAASPWVPPSANNSDSLFMLSGLGLPRGTTPTSLPRTLTAGMSDSDRPSPSDAGDPDRPSPPAADGESCMALSASYAAVGAGTGGAGRGAGGAGAGGAGGSVKNGGRFWSSLIGRMSMRSSNSSTAGAGAAAGAAGSAAGDAHAHAHARTVSGSGVGRVLHSESGDGQAVAWAGQPQVPAGQPVFRRSSTKGPAAAPATRSRLGSGTWGEPFYLAGGPSATAAPGSSTRGYSGSGAGSGALLTQPAQPAAATAGHTTKPIITGVLSVTAAVASRGDHNAANSTGGSAMSGTNGNVTAAGRPVFMNSPGALLTGEEKQLPPAFGEGRAGSGMGSESLAVMLGAGMQLMSADGGGGDGGTGPVARPPLPVVVLPAGAASAALGGGASQGKGSPVLMASGGVAASGGVSGAADRPRNGALPLTAVPHVAADAEQHSLRASGGTEAGVNGAGAAAQGRAAAAAVTAAAGAGANGQLQDGGSARSTKGSKGIKSLVKGMANVLGLRKPSSRGNA*
</t>
  </si>
  <si>
    <t>C_1220006</t>
  </si>
  <si>
    <t xml:space="preserve">MADYGRGGPSDRDRGGPSTVLVDTRNPGFEGYGLRDLNGHRKKVNAVAWNCDGRRLASGAADRIIRVWTPEPHCNVTKTERSDAEYASHSDAVSCIEWRPDHADVLASCSNSKSDTNIRFHDARTNKQTAAVALSNEKNQCLSWSPDGFMLVVTTSSDELVFIDTRKMRKQRQWSMTGHMKVGGWEGGREGGRGEEGRXXXXXXXXXXXXXXXXXXXXLPSHTLPSHAPPPVPVRLLASGGSDALVSLWDMEEVICLRTFCRPDQSVRAMSFSSDGAWLAYVSEDGYGTIDVVGTATGELAATLNLKSYCECVAWSPAAQVLAFGGDDTKEGYGAVSLWAPPKAAAS*
</t>
  </si>
  <si>
    <t>C_1220007</t>
  </si>
  <si>
    <t xml:space="preserve">MCAALEALRDAVPRRSLGGLLERYPAILTAPVATWVDFLGSFGFQRLAVQELLLNSPDVLANSSVFRAGQVFLFLKRLGVPNDQIVGPIFKWRALLSEQVDFEAAADFLASEAGIAPELLGQVACQYPALLAAPVATELAPRLAFLRGLGPEAPGLLRGVLHEDWYGWVHGLANWPTAVAPKLAALEAVVEGGPQAAAALLRRVPEALKYPPESRLVPNLRLLQGAMGLDQQSLAALLRGAPEILSLAPEQLESRWTFLTEAANGGEADLLAYPPYLLASLAKTSGPRLMFVATRGLAARLATPPAPAAVQEGSAAAADEAGQSGRWGEADEEDGDEGGDVGQGAVLDLRWLVEGSDEDFLRRAALELRRAGGRRSPSLLIYT*
</t>
  </si>
  <si>
    <t xml:space="preserve">MALASTQRGSLRASSRLPAPRVAPRLWQHPASARRAAGAAVARALPADGEADVIVVGAGVAGLTAAAKLAAAGAKPVVLEASDGVGGRVRTDKVDGFLLDRGFQIFLTGYPEAQAALDYDALQLQSFYAGALVWTDGGFHRVADPLRHFVDGLASLPNPVGSVADKINVGVFRLKSLLGTIDDILARPETTIAERLKAEGFSDVITKRFFRPFLGGIFFDRQLRTSSRLFEFVMRMLATGSNCLPAAGIGAVADQLAAKLPADAVNLNTKVESVSGKSVTLAGGRQLKARRGVVVAVEGPEAKRLLGDAIKAAPSKADPGVGTCNLYFRAPKPPSPENILYLNGEDAGIVNNCCFPSTVAPSYAPAGQLSDLVPLATSQLSSHGYTTLWSNHPLSQPQPSCFNPFTMPDEQTLVSVSTVGTFDNLSDAALEAEVRKQLSTWFGAKEVDSWSHLRTYRIPFAQPNQAPPTDFFRPVALGGGVFVCGDHRDSATLDGAIKSGRRGMKGGRWDSVKAGW*
</t>
  </si>
  <si>
    <t>C_1220009</t>
  </si>
  <si>
    <t xml:space="preserve">MGLQEPQELLCGGDGLYGNAVPRTVSNFLALVESGNLVGTTFSRVLAGEYIQAGKQGSKRLGAVEVPPTVQSNPEVSEASAFKLPHYRPGTVSLALGENDEEPQLRARPEYRPVEFLITTGPGPVPRLNGQNIVFGRVLEGMSVVGQVTQVPVFGPSPVGNSLAFNSLASAIGDDRAATVRRKYGKPLKAVVILGSEVLPSVP*
</t>
  </si>
  <si>
    <t>C_1220010</t>
  </si>
  <si>
    <t xml:space="preserve">MRPGLARTAPPCCTPRLPFTPPRLQSDLPEICWPVATVPDRGPRDPDHPLLPRSPATATALNSYLFPPATPSMKRAQVNNLIRPQLPPGDYKPCTNPAATAASPTTSVPRSREMGLSPSTPAPQPARLRRFLRGAALSSSTWPFPPPPLPRCAHAPPLLPPLPLPPPQPPPPPPPVCSDAGRLCPSSISTS
</t>
  </si>
  <si>
    <t>C_1220011</t>
  </si>
  <si>
    <t xml:space="preserve">MKPHQEAVDPQLYMHMSADEFVLVLCALYCSNRGNKPVAFKLATNLLSSAAVQTRIREVLVPRVAARGAGQTWKMSAEQLESVWLTECMLGLLEGVAEGAVPAGSDAAVQARKVLVAAGVRMEELQPHCGPLVLSVSIRAATGAGDTATVCRLSALMARLGDEAGNDLAAATGHYATISNILSGKALGTSGAVRKPTSS*
</t>
  </si>
  <si>
    <t>C_1220012</t>
  </si>
  <si>
    <t xml:space="preserve">MLSWKDEEELSRNRPGSMTKPARSSIDAIRQGSMPRGSLDRGAGLSPVGSIGSPGGLKQSQSLLRGPGHAAEGTIGSEGWWHHASEAAMNEAPKDEKGEKVAGFVPMYNNIPGLVKKSIWDEEPAASAPAAAGPPAFASSNVSGSAFAAPAAGPIAAAAVPAATEPAAPAAAAAAEAPAAAETAAEARSEGGAAPPPGAKGDGWWTRMDNGILNQPPESAAPAPGAVVKGERVMGGGFVPQFGVAGGNAYKSIFAADESKVAEAAKPVEKAVADWAPFTGAEQQAAAPAATCATAVADDDWSGFASAPKVA*
</t>
  </si>
  <si>
    <t>C_1220013</t>
  </si>
  <si>
    <t xml:space="preserve">MLRQLGLALRAHGLAVSGAPMLQSRLILQSSAASLSTSASNQHESSPPAEGTETVSITYIDKDGKEHTVAAPIGKNLLEIAHENEIDLEGACEGSLACSTCHLIFEDEATYKKLPEPHEDELDMLDLAFGLTDTSRLGCQVLASKDLEGVRVRIPSASRNFYVDGHKPKPH*
</t>
  </si>
  <si>
    <t>C_1220014</t>
  </si>
  <si>
    <t xml:space="preserve">MAQRAGDAPVGVDVGQMAAEAETEDFVNPADPDAFAGLLESNPDVDFIAEIPEDAARVVLQPDGSVVVGIDTSKVPADPASRTRRNGRRQRAEEARVQAESRTAFHALRAEQAVTYRRRVVQPRRYTFMALVGADMVFFLVSLLVQAFTSGLHMGRQWSSVGANGVSLYWWPTPKLLTLEEVAFSLVVDLVGVMAGFQEKPPVLGLFLLLDMITTILIGIHGISLFLLFRAVQLAACILYRNALVHVLGMSMTDEERLEFLSTELGIVTIFHTMAGFCGVLCGIEPQQARRASGDGHASTNPSPRQSSVAAPPEQLMAMQATTSATTSTAGAPAGVGSTLDPGAAGSREEQRLSLSLTAFGQQAPRTGEAAAPQAIGHAAGLEPTHARAPAGAGPLTTVAVFSFAAGAAHASVQRALHVAAEAAAAVGGGPVEIASSAADLPMLVSAWPGSVASAALGAGGGVAAQLHGASARQEDSGDTQQLAAPDERQPQAQPGDPDAGMQQMQWQLQSHPYNGQNGLWGAEADPSLISGLGQQDTLSWRPNPQHSSWALQQQQSDKYLRAQPYPIPPTQQRQWAVRETAGCEASGSAGQRVPARPDEWAAGRDGHKVLQLSRLELRGSRDQYAHQTTAYKKTEQEAGRPRPLGGVAEKHRQT*
</t>
  </si>
  <si>
    <t>C_1220015</t>
  </si>
  <si>
    <t xml:space="preserve">MSVATLLAWDANSRAADSLTGSATLLRRQLKPAVTIQPLALGTVSGALWDGWLTGTTPPTWCSATGSCLLYAASLTLAASFFPPDPSPRRLADCHYTSNIVPSNARKAAARNAAAPHPSAGTGTHTTAVLSPACSAARLPQSRDCAAGWVPEPPACCAGAGHGMVYGLDCVVTAVAVVVTWLLRSPVGRQPWKTLTRALLTHVRPDSATTWAWVYSDAPAPAGLPARLAAAVGHVRSAGVEQHPPQPATQPPAVPPQWRVSLDQLWVANAAGAVSYVHYTGRLLEPGPGVLPPAVDGAWQPACVLQHRKPRHLWTFEERAAYDAASPGERAGAWPRAPYFLAPEAGVVVHPEHCRIAGVSLADYTVRDVRRAITAANNPATPPAPARPAAMPCPAPAQQAEGSGTQPAAQSRLAEREAEWQHAAAQLTTTAAQHFHNNPVALDPWLHRTSAAAGQQNTPARELQSQCSYLKKAGAAPVTDFRKQASLIFRNPLPPHLSSPKFFRGLRPQHMRDSCQARGVSGLPCCSVPNAAAVAPSPRSGSGTAKYSAARDVPLLQRAG*
</t>
  </si>
  <si>
    <t>C_1220016</t>
  </si>
  <si>
    <t xml:space="preserve">MPLDLKALGVTLGVDVAIAAVALGLLTVLRAVLWQQSKEAARHLLARATLFRFLPRPLRSRLEGALVGLLGGTRQRLEAAARTAGRCERNKRVSAYDTLDRNFLYRCLAVMGVGSGFLAWVKLLLTGTRSAALANGYLSAFVLIIAGVRQGCPLAPPLYLAPAQALFAYLDRAGFGVSWADIRLVATAYADDAAPFLRRMANVPGFLAAMETFRAASGQRLNLDKVELLPIGARRRATPAPARAVAAGLAAGGAAAAAAAAAVAAATAAQPQVQVLQPAALLQPGGHVVNTLYAGRVRSVLPVVVSTGQMPAAAAAAAADAEAEAGEAGSGGSGRAGGGAIEAGGAGGGIGTGSGSAATAIAATATAAELLPPALPPSAWSRAEAALRVMEPPLNYREGVLRLAFGALLLTYAVPISALQGLLQIRRLEKLPVFRALVRVPIVRSLLAGLLPGVVLRLLLLLLPAALGRLVRWAGAPSRSQVDFRTTTLVFGFQVVAVFVASFLAGALLNQIGRFVSEPGAVLTVLGTGAPQTASFFLTYILFTPGAVVVVGCRPWNTTSLRDAADLDAADRKGHQQQQQEQQEQHEQQQQQGQQQQQQQQQQQQQQQQQQQQQQQQQQQQQQQQQQQQQQQQQQQQQQLLSHRSHDLRSPPPQPPATTASPPPPPAPHPHHPHHPHQPHHRHGSRPSAAAAAAAAAGGDGAAAPPPPLPPHATAAAALPLPQSEVVPATVAPMAGADDSVGGGGGGDRDFSLYVVFAAESTAACWLQVAAALAPQASVGVSPLGLGAPGYSSGSSSGSDSDVEQEEEEEERGSDENDAEQGLTSAPSLQQRPVCIARMLRSLRVPGARLLAASSLRREVHVGAEASVTRAFSAEEVKHFVLLTGDANPIHASDVAAKTAGFSAPVLPGILVASLFPAIIGSQFPGTVYVSQTLRFRSPALVGEPVTATVTVRKVSGRRVAFDTSAVLQHSGAVVVDGEALALMPHQQQ*
</t>
  </si>
  <si>
    <t>C_1220017</t>
  </si>
  <si>
    <t xml:space="preserve">MVSGGLTRLDELGSTPPGNPAAGTDAQAAARAARTSGSAVAAVAPGTAPGAALAAVPAGASAGAARPSGATLAAKTAYASPEAFRRQPQAWSNQCVFEHTRSGYGENLAMGGFRTAADVARGVALWTGEVCEYDWSKPGFGMDTGHFTQVVWRNTQRVGCGFRTCEGGVAGYGSRSAGAGVLVCQYDPPGNYLSSSQFTNNVLRPNPMPACDKRAIGRR*
</t>
  </si>
  <si>
    <t>C_1220018</t>
  </si>
  <si>
    <t xml:space="preserve">MGHGATLSSSSLVCIRSDLVWAGIYNPIPDIVGAISVFTTQSLLGALGVAGRYSGEAAAAINWVIKDGAGRLGRLLFARWGRELDCELKQFRLMAAVAAAAAAPAVAVAAAGVTAARARXXXXXXXXXXXXXXXXXXXXLTGGQVPGVAEANHHEPLLPWGRYNQGRLVLGASVEAACAAPADLLTAAAAFREGPYLVTYRPDTKKAYVLLRDGATNLDCLKASFFGHVFLHILDGHHLDAHALPLPAGFRQGLADTPSTAQLADFASVTTVCSGSSSRSCGASSSSSSSRRNGGAGAGGSGPAAAGCAAGSPGAAAAAGASADERWRAALLRTQAVVSALYPDFLAQAERNGWKLQQTMLNPKENRLLKLSVPLQTL*
</t>
  </si>
  <si>
    <t xml:space="preserve">MGGGGAIGAGGAGGAAAAASPAPAAAGPGGSSKARAAADDEDPLDAFMAAEVLPEVKQRQAQEEARRQEERRKMAEQLASGKGEKGRGGALPSLKLLEELSDDDDPDANPDLEIQIPANKVKLVIGPGGEKIKEIQKKSKARVQVKKDDKELNKGFGEGLKADMEAAMANASGEKKLKTILLFGDEKSVEMAERMIMEAIENKEQKQRNREKEYERKREAKRRERMLYHLRHAKAKAKFQEIQKAYEALMSTSEDDIIEQLPDRAGAGAVPEGGVVVPPPAPA*
</t>
  </si>
  <si>
    <t>C_1220020</t>
  </si>
  <si>
    <t xml:space="preserve">MLLSGRTSQHSGDERRAYHFGAVLSLALSLAFPPPAAAASAGAPSYHRRSEPVYNAGAAGATRSEAGDDDLPTQRSVSTTGAVGDSGSSGFGPGAASAAPAGPSAAVAAAAAGAVAAFAALAGPLPAPPSPRLSTAATTAALSSPPRIGRRDAAGVHHRISASASSTMLGRAAGAGAAGASAGAAAPVLTGANGAGSYAGGGGAGAGGGAGAGGNAAGGSGGAGMGGLHHGAGARLGSSSTSSLNSLTGGAASSAGTASGRGHGRAGFKLVLHGGSDASTSLRQLTSYGAMFPAAAVGAAGAASGGSSLGGMTAGAAACAASGLLPSDGAGSLEPGGGSFGGGGGGGNGVRESASANDLEGSGGAKASGTRELRLPSQQQQQRYAQQQQQQQQQQQQQQGSGGSGGGAMSYDPGAAAGPLAGASPPLHPVSLRAHSLGCTSHVALGTASSPTISVTAGAGGLEWLPDQPSPSPHGPPPGLGLPGPIAEAAGGARNHQGPAAAATTAHAASAPPPTPVGAPLLPQPPMARTQSAFVSPSASSLSLSRLNSQPMGAASAAAGTPLPTPGGAAPPLPAAFSATYGTAPGAAHVSRRETMPAYLHNHHNHHHHHSHGHHPHLGHSGAPQTEELSWHAGCLAKQLTKLQDDLNSIHASSNLIRCNRATCNLSGSVAPPGSPRHGGGGGGGGGGGSLAGSPGAGGGFGGTPPQAAGGAFSPFGGGGGAPSSGGRPGSSSWRRVMGGSGDSGGAAAGSGGGGQGGLPGVPGDDCRSQGVPSDVAAAVDFVVVLGGDGTVLWTCHIFGNQSVPPVVPFNLGSLGFLTPFDPGHVASVLQHVMEGGFPIMLRHRLHAHIVRAAPPPGSSSTCATGACPAPSPSRKQLSLPPPSGFASASDSDSEPGGGATAAGAAATATAGCVREWVVLNEVVIDRGISPFLTNLECYCDGSLVTHVQGDGLIVATPTGSTAYNLAAGGSMVHPQVPGILFTPICPHSLSFRPLIFPDYVQLCVQVPANSRGQMWCSFDGKDRQALNAGDAVMIRMSAWPVPTVCSSDASRDWFSGVREGLHWNMRRLQAGAGQ*
</t>
  </si>
  <si>
    <t>C_1220021</t>
  </si>
  <si>
    <t xml:space="preserve">MCVCTRTQQGSGERSGAAARLPQVPGARAAARRTRAGGGGAGGGGERPAAAAAGRGARGAAGRARSHLAVDVWVALLGGAVAVDTLGGSRMLEVPPGAQPGDVLCMAGAGVARAVAPVAAPAAATGSRQNPGPASGPSLGAGAGAGALVRGDHYFTLSVNVPRADSLCGPSQALLRRLALIDSTLPRAGARRAVIGQQHSIGQSQRSLID*
</t>
  </si>
  <si>
    <t>C_1220022</t>
  </si>
  <si>
    <t xml:space="preserve">MMPELSFQEHNTSAYIRAQLDALGIPYTYPLGVTGIRAVLSGAGGDAGPTVALRADIDGLPITEEHADLPYTSRTPGRMHACGHDSHAAMLLGAAKLLKARESQLPGRVVLLFQPAEEGLGGARALIRDGAVADVEAIHGLHVLPDLPSGIIGTRPGTIMAASDRFEFVVRGLGGHGALPHTTRDPVVAAAAVVTALQTLVSRETSPVDAAVVTVSRFNTGPGAANVIPESVELQGTVRALTQATFERLHRRLEEVAAGVAAAYGCSVTNVSWSEVPYPPTVNEARMVELVLDVAAELLGSEAEAEAAFTFLGIGDPAKGTNAGLHTPRFQVDEEQMPLGAALHAAVAVRWLQDRAAAAAQVEAEVRKKAAKATGSAGHEDL*
</t>
  </si>
  <si>
    <t>C_1220023</t>
  </si>
  <si>
    <t xml:space="preserve">MQTLASRPSLRASARVAPRRAPRVAVVTKAALDPQIVISGSTAAFLAIGRFVFLGYQRREANFDSTVGPKTTGATYFDDLQKNSTIFATNDPAGFNIIDVAAWWRSGPRRGLRRAGHQLAAGREPVVSSLPRA*
</t>
  </si>
  <si>
    <t>C_1220024</t>
  </si>
  <si>
    <t xml:space="preserve">MGQDGQPVLLAGKGYATRAKRPWVYVYELPPELSAWYNHRRLDRPTHMLFAQRLLSSGARIADGDQADYYYIPVRQRSAPESSLLVDAIKHIRQHYPWWNRTQGHKHFVIQTGTSFRDWGRAEMDPNLLQLTENMTWLTHWGLTTDRHDKILRWVPSYRPEKDVVVPVFISPGHFVKFSMIHTPLNPANKAKPRDKARFFFAGRICFNSKYPTKATWPHCDGDHWAYSAGVREKVFVSHWNRSGYHVARSEKRYGQYLARSLYCLAPPGAGHGQRQIQALFMGCVPVTIADGVAEPFEPAVNWTDWGVRVAEADVPQMHTLLDDIGPEQLAVKQARMRCAAQHMLYSSITGGVFGEDGAFDAFETTLEVMRVRAEHPDARQEDFRKLDAAFDAFMDCREPPGPQPAFRRLSGLLPDAQVLAELQAEEAAEAAAEAAAEAAEAARSTTSTTTTGPATT*
</t>
  </si>
  <si>
    <t>C_1220025</t>
  </si>
  <si>
    <t xml:space="preserve">MSVIPALVLQKSCLPPPLVPLHSRCRRNYYPSVKECTTSELSCLNNCNKRGTCVSGWCHCKPGFFGADCSLSLDAEGKPELLAGTGYATRAKRPWVYVYELPPDLTTWIADGDKADWYYIPIRQRMTADSRFLSEAVAYISATYPWWNRTGGSRHFVIHTGDLGADETQLGARLQAPNITWLTHWGLTMDKVFSGWKKAHRPDKDVVIPVFLTPGHFKHFGLERTPLHPLMDKQERTTTFFFAGRICGDRKPPKTGSWPNCGPRSPGYSAGVRQLVHHHHWDRPGFKVVLHEPNYGAALGSSKFCLAPLGGGHGQRQIIVSFMGCLPVCIADDVYEPFEPQYNWTQFGVRPAESDIPELHTILESVSAKEYAAKQRALRCAAQHFVYSSIVGGLFGEDGRYDAFETTLEVLRVKAEHPDAAPETYRQIDEDFDAFMDCRDPPRWKAAAPAPHLHNLAECPRIWL*
</t>
  </si>
  <si>
    <t>C_1220026</t>
  </si>
  <si>
    <t xml:space="preserve">MKRFTATAQGHRRAQKGRRSNRRGLYHQLRQLRTERAQLEAQLSQVQARNAVLEQALEAQHLKVKPLERQLVELRGREGNYVSQIKGLKEQVAIYIARDRAQQEATARKAAADQAARAQAETAAREQAWAQAQAAQHAQAAQHAQAAQHAQAAQQAQAAQAAQAAAAQAAEASVHAQAQYSAAYAQWFGRGFPPGFAPHGFAQQAQAAHAQYAAQQQQQQQYPFGAAHQQQAQQHVNGGAAPQQPQQPQAPMQAPQDAAAEAAAWAAFATATPPMLDDSTSVRALKTFLEQAGAAAATRTCSEKGELLALARERLNAWEIRRVIACSKLQGYERHVFRLTRELHTLAALQKSWRDLRIRLHPDKNPGDDLATPAFQFLQVAFEKLKKDFEGPRR*
</t>
  </si>
  <si>
    <t>C_1220027</t>
  </si>
  <si>
    <t xml:space="preserve">MQDAQTELQQRLHDQVSSFAQQATSTAGQISALVAERDAAVRHADALAAQLVDAQAAAAAAAHEVAQLRQVASESEDRERALQQELAATQELLLSQAQQAAVVARSAMDAHAAAAGEQQSHRQGVGVGRSASPGRLQAGEAALQALRVSSLQQIVQMQERELVRLGMGGDMAPPPPGSPPRAGPTASPARSPTVRWENLLRPWREQVQALHEQNARQAAEVAEQRQEWARQLGEMQEQFMSTRTLIEAVRRQLLAFKAATEQQVAGLEARAGELDAHASRLSFACQRLVFVLSLAAARVRSPGGMAAGAGVSGVGIGRGAVVGAMSQVEAGRANGAGAGSSGCNRPLVEVLQQEVAKMGHDRDVLLKQLAQVSASAEERIRQAQEVMQERESRHRDALISTRVQAQVEAMQAALASQINQIRQQVASAVYAAEEVARSTEAAAGVRLSRLAVVRLRSAKQRDAAVAAAAALERQQLCRQLAQVEADAADLRRKLAGLDAEAHAKVAELNVVHEAALAAERRRTSEAERLANKAAAECGHMERDLARAREAKAQQDDARTRRLQAQLRDQELQLRSLRRERNSLLAMLKTHGINSDAVAAAAQASDTSQVADTQPPPPPPADGGDEAVVIPSPEQQHDRRDVGKAGPQQPSGSGTGGLISSILRGSHHTRKAVGIGRVQVDPA*
</t>
  </si>
  <si>
    <t>C_1220028</t>
  </si>
  <si>
    <t xml:space="preserve">MMDIGRLHCFVVATKGGDVLYERFWDRFTELEKAEIRAAFSTASGNVRLQYDDQDFIAPYKTARFAFIPSADTVFYLMGSGEYDELGLVEILRVIISVLKDVLGKAPSAALLLDKYARLCLVVDEVINEGLLEAVDKEAIKKGIKGKAPWE*
</t>
  </si>
  <si>
    <t>C_1220029</t>
  </si>
  <si>
    <t xml:space="preserve">MAYTHRPSILHRPARAQPSRATEESVESQYEREQALLRAKSARQQEAHTRLLRSLHPQQEDKAAAWEELVAANSLLASRRPEREEPQSQIPSPDAQTALPEGARPWHHATATQQYSLEAEEAARRRFAAEVAAENQRLARERELARAMERQAERRAPADPITWYSRGDSHAFAQAVLFTDNGVPAPPRAPHMSPRTEAAAASSSAAGGMAGAAAQQQQSRPGTAAAPWATWGDAEVVVSRPQTAAAQKPQQPHPPAPQQQQQPWAPKAQERSYPWSWTGPQ*
</t>
  </si>
  <si>
    <t>C_1220030</t>
  </si>
  <si>
    <t xml:space="preserve">MLLGHKRPASLQTGGGGGGGCGGGSGSGSGSGSGSGSGGGGGSSGGACAHLGSGGGGKGHVEEESAAPRKKRRKRAG*
</t>
  </si>
  <si>
    <t>C_1220031</t>
  </si>
  <si>
    <t xml:space="preserve">MAAAAAGDCETLVLLLDAGADIEAEAKDGLTALAAAVRENQKEAVRLLLRRGASPTRPNKDGVSPVDLAQEKVLPEVYSLLMQASITHAADEALRSSEVRQAAAREEVQAAADKAAAEAREQLQVSREQTDLKIGAIRDESEELLKRLGISRKK*
</t>
  </si>
  <si>
    <t>C_1220032</t>
  </si>
  <si>
    <t xml:space="preserve">MRSGALRFDGPTRCVAPARCLRQRGCRLTRVARAPAAASDVQLRTSLIPETLEDMETDTELKEHLAALEASGQQALTREERLKRQRSLDALGAPSFYATCAEHGVAPLKRSAARIFQLNIGLYCNQACSHCHVESSPRRTAEQASRDTVDRCLELLRADRAAPDGGTITALDITGGAPELNTNFRYLVEQAAPLGLEIIDRCNLTVLLEPGQEDLVEFLARHKVRVVASLPCYSEDNVDKQRGRGVFERSIEGLKLLNAAGYGVEGSGLQLDLVYNPGGAFLAPSQSKLQEAYKSELGSAYGIGFNRLLALNNMPIKRFADFLTRKGAMKDYMGLLVNNFNAGAAEYLMCRDTLSVRWDGVVYDCDFNQQLDMAIEDGKTGKQLTIWDISSITDLTSRPIRCDNHCFGCTAGSGSSCQGQ*
</t>
  </si>
  <si>
    <t>C_1220034</t>
  </si>
  <si>
    <t xml:space="preserve">MPPPDAAGKGIRPRVTTGCGGLGAHSGVGCAMGQGWVPRCGRAGQ
</t>
  </si>
  <si>
    <t>C_1220035</t>
  </si>
  <si>
    <t xml:space="preserve">SAPPTPRTPWSPVAECPCPPCTARKAGKHVAAGTPAPLPPDWRGCPTASATYPAEGTHPGAACEGRPPPPLLLPPPPWQAHAAPPWWSAAPLHAATPPPAPPAATVPPAGSPNPPPAVPAPGTA
</t>
  </si>
  <si>
    <t>C_1220036</t>
  </si>
  <si>
    <t xml:space="preserve">MGALQQQLEAEAGLRAAAERELAELRRLFDGYVASAVARHRVL*
</t>
  </si>
  <si>
    <t>C_1220037</t>
  </si>
  <si>
    <t xml:space="preserve">MAALAGSANGKAPGSDGVPYEVYKVFWALLGPRLCAAAAAAFAAAADAHDGGEMAAALPASWREGIITLIYKGKSLDRAELASYRPITLLNCDFKMVSKAVSARLQPALDAVVDELQTAFITGRWIGDNALYLQGLIEWMRLDVGADGTPWQGGALYFLDIEKAYDRVHRQWLYASAEGLGFGPRMLRWIRLLTANGSARVCVNGMLSDAFPVLNGLPQGSTASPPLWVIQMQPLTSFLRRQVEQGALRTPLLPSGEQAPPAAHHADDTTLTARDPAVDGPVLMAAVQLFCRASNARVHPDKSKAMGLGRFAHLTGPCPHTGVPFTTGAVTHLGVPLSWDSDAAAADLYTRRARGMAFVARLWAALSLTLVGRVHIAKQVLAAKLAYHFSFLNPSPAQLKELTDLVDHFAARSMHAEDASLVSHGNPLLLPKRETACLPYKDGGVNHVDLPAFLSALQAKTFALVAQPGRQPWKTLTRALLTHAVV*
</t>
  </si>
  <si>
    <t>C_1220038</t>
  </si>
  <si>
    <t xml:space="preserve">MSEGPVAGWERLASGVLDAAAAAAAVAAQGSGVGRAGDGGSVGVGVGVRPVVPAAEAEAAEAMKAEAVALAKDADDGRAGGSSSHTRHSGGSIHAGGDAGSSTTSAIGSSGSSTAVSPHLAAIMLDPATATAATAGDGGADSRAVAAATAATVAAVATAGLEVRVVAYERDLLRHQLKASAAEKEQLRIQLRALQQQLDETTEALNMAAAAAAAAGAASSAVGSVNGVDVGGLTSGLSGSVGGGGGDDSVSGGGGGGVAVPGGSPWAGVVTPPPSLPPLRTGLPLLPPAVATASTAASPAQPPLLQPPPSSSGPLLPPAASGGSVASGGSGSRLHSVFDTATAAALAAAGGGGADGGMRSVFANPSAAAVAADLLGGGGGGGGGVFAVGGLNSGLPQGSVSVADHRSYLPFGATSTSTFSTTTAAAGVATPAGPDTSSSPLLPSPLLPPRGSSYRAASPNSSCQLLLLPGGASTTLAVAPPPQATLQPQASTGGGGGAGGGLQAFAQPTLPSPFSSPPPSRRRSVFGGGGATAATSALTSALQSRNASVATSPRYGSVWGGSVAHSPMRRHTAAVAGGGAAIAAAAAAAAAVAGAPDAAAGGGLLLPSPLLPPALSTPASISTVGTGYPYHAQHYPPKLEALTGSGGELRPAVEAELEGLGLAGGAAELEAG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EEEGRRRRRRRLAPSL*
</t>
  </si>
  <si>
    <t>C_1220039</t>
  </si>
  <si>
    <t xml:space="preserve">MMLAKTRASIAPRARARIVVVRLGRVSILCRAWPWPGRDKPSAPSTSPPAADVTMVLTVVGSCLTLFSALYMVLAGLKAEISSDMTDLKTELRSDMTDFKKELRADLRQAEDRWYTVSRDTATLKAVSDARTPPPPPSPKQEKQPDQQQHPRSISPSRSTPARPTMANNSAQRAARRAVYTGARDCATRIHAARSLIRRPPPRASHPADLQHAENNPTTLYERVLATQRNLRRRMVPRLGAAGLLTMVLAFCSIFHLSPGPASTTGTPTAPPHTPPAAPATAAAPFNTCPTPAPFVNPVARPSPLCPSPALRNAASQVATAAAAAQPAIMPPAPSAPASDHPAVAAAPTPAPTASPSPSTPSSTACTPSPHAALPATSPAPRPLVLDYPPLPLPRPDATGIIYGITFAADPRSRVYIGSTVGNLTARLRGHVAAARGAHTAATPHLRPILRNIIQYGTDTMYATPLSVAPKRIPRSKGRPQLDCMVAPP*
</t>
  </si>
  <si>
    <t xml:space="preserve">MNPEYDYLFKLLLIGDSGVGKSCLLLRFADDTYTESYISTIGVDFKIRTVELDGKVIKLQIWDTAGQERFRTITSSYYRGAHGIIVVYDVTDQESFNNVKQWLNEIDRYASENVNKLLVGNKSDLTSKKVVEYSVAKAFADEIGIPFLETSAKNATNVEQAFMTMAAEIKNRMASQPIPTKAGGPVVRPQEGKPINSKSSSCC*
</t>
  </si>
  <si>
    <t>C_1220041</t>
  </si>
  <si>
    <t xml:space="preserve">MVVELKFIHGCSKVGHIEDVVVDPAYRGKRLGLKLIEALIESARGDGCYKVILDCAEGNVPFYEKAGLVRKEVQMAAVPDSRLSRWQVRYLDR*
</t>
  </si>
  <si>
    <t>C_1220042</t>
  </si>
  <si>
    <t xml:space="preserve">MTREQQPPQPPRAVLDHPGPTPRLPAFPPTHLPLPVPLWSCRPQQPWPCIAPAIAPVNPSRRLRLPLPHAPSPMPPAPPPPPP
</t>
  </si>
  <si>
    <t>C_1220043</t>
  </si>
  <si>
    <t xml:space="preserve">MASEEQAPSSGTPGGKLFLGGLSWDTTEEKLKEYFAKYGEVQDVVVMRDRVTRKPRGFGFITFADPAAAQAACAEPHTIDGRQIDAKPSVPHGEGGQQPRSKKIFVGGLAPETDDAQLKAHFEQYGAVVEALVMVDHNSQRSRGFGFVTFAEEPSVEKVFAAGQMHELGGKQVEVKSATPKGSGPQAGRGAGRGAVSAGGAYGGRGYGGGGGGGRGGYYQGQGYGGYGYGGFPGYGAGGFGGYGAGYGNYGMMGYGAGYGGMMGYGGYGGYGNYGYGNQQPYGNQPQGGRGGRGGAGGSAEGQY*
</t>
  </si>
  <si>
    <t xml:space="preserve">MAKDGSKDRQFKVLKFLGKGSYGSVFLVQRLADSQTYALKEMDVRSMSQAEREDSINEIRLLASVNHPNVVCYNEAFLDGNRLCIIMEYAADGDLAKVIKWVVMGLQALHSMKILHRDIKPGNIMVFDNGVAKIGDLGIAKLLTKTAAAKTQIGTPHYMGPEIWKNRPYSYTSDTWAIGCLLYELAALAVPFEARSMSELRYKVLRGTYPPIPNTFSRDLQQMVRECLDPNPDKRPTMDQILASAAVASRAKLVPHESRHPPATAGSNLVPRGNIAAIRNKLPPAQYATDMLNIGNGPGGHAQMATIEEGSEDGTTGRLPPPHQPQYQQQLPVRAPPAAAVNRVPGGMPPMPPMPKPNYPPPMKAAAAYPPPAPSAAAGGKLPQLPGINGGGMQDVNAAAAAYNARLAAAGLRPPALNAVPPPAPPSHGGASAWSYAQAPGAGRGVSESHANYGAFYHNNQNGGYTPSSAAAARAQQQQPSPWQAGNKWPPQQGQGQGQQQQQQQQQQQQQQGPQSQYQSPYISPYGGQQQQQQQQQQRQYGGPGGGGGGGGLHLPQLAQQRPQVAANSRPPPWNYGGQARRQQSNARAAAGIAGAGARPGGHYAGDLGGGGDARVPAYPPPQWAPRPARGW*
</t>
  </si>
  <si>
    <t>C_1220045</t>
  </si>
  <si>
    <t xml:space="preserve">MGDDASEPVTPPPAAAATPDEDTHLTPQASAASGAAPVEATQTVEPEAVASRSTVEKPSEQLAAAQATQPVPEPQWSQTRAVAPALPEPAAAIEDARLGELQAEVERLRREVAEVGASKAELAAHVATLSSAREDLEAQVGSLRTQLEAATAAHGEGSGQVAALQAEVEELRELQRKTKEELAHWEALHAELRSQLEAKDAELAEARVAAAELQQLKEQLGGEDVGALVARAQQASVLETKYEKLKEEGKVRFDKLKEQSNHRKAELAEARQQLASLAQEKEALEARLQADAAGAESGAAQVAELVAAQAELRQQLADVAAQRDQLAAEQEQLRPAADRVPELEARAAELQAAVEAAQAAAAAELERRAGADARVAALEAELAEARQGGSAAMQALEAECAALRASVAELEARAASQAAELQAKIHGLTASCEAQREEAEASDAAAAALRAELEQLRAELSARPGSDAVASAVAAAEAAAREAHEAALASLNARVSELEAELTRTNEELTKEKASLAKGKAAFKKAKEELAKAKEEVAAASAGGGAAAAAAEARAAAAAKEAQEAREAAAQAREEARGLNAQLAEVAEQLSSLKQKLEVSEGSIEDLRAQREALRTDNEQLRSDNEQLQQQYSEQADAQDQMEAKLVQQAAQLKDVKEALIEAEARVAEAEAAVHAELEAQLAELAQRAADAEAQAEARAAELEEARGAYRLASEQVASDQAAVESLRGEVSDLQSSLAEAEAHSGELRHSLQAEKAALASLSAQLSEAQEAAERERQELQEAAAAAASRTAELQAVLSDAQGALAKAAEELEAARREAAGAAELQARVTELEAKVADQNSRMATAKSQFGKMKEEKAKLKERVGELEAKLKEAQANAESSAQVEQLQERCAELMAEADGLRSRLEEAQAAEQAASQRAADAEAGAAAAAERVAGLEAQLTRLAEAQAVLQGEVATSQAAATEAAAAREAAEGLAAEAKAEAEALAERLDSSKEQVAALKEAVEEQQAENEALRRRSDEAVEKAEAAAVETAGLQQKLEQAKAEAEAQMQEVEELRAALAKASEAGGEVAQVLQQQLEEARAAAEAAKAEAEAQLAELARRAADAEAQAEARAAELEEARGAYRLASEQVASDQAAVESLRGEVSDLQSALAEAEAHSGELRHSLHTRAALLAEVQVKADTAAEELEAVRQQLQEAQDAATAANAAEVEGLRRQLAEAAITKAASDVVDDALVAAEAESLRSALEETQQRCAELQQQLAAAQEAVVAAKAAAATDPRHSEAGTDVGVEAVLETAVGAAERDELAKQLAEVQRRADEQADEVARLQGLLAAATEQLQQQQQQVQPQQQPEPHQQPEPAAPTDAAPEPVAVQLTERALPLFGGAADDDAGNDAIAEMLAADGGWNNDAVFDAIGEGTDASDAPVASAPTAQPASASVPADAATPEAAPALTTAAELGALQASLAEARHKASQLEWRVSELESELEEAQTSAMDAADAQDRCELLEEACKTLRAQLEEAQQAAAASASAAGAGANAVAEAGQAQAVAVAEAAAAAAAAELDAARGRVSELEAALVAAEARFAQQESERALESGPTSEEADALRMRVAELEEQLAQSHLGAEAVQAQLAQVEAELAAARDASEATVAELAQAQQAAEAAQEQRRRVEAELEEAQVQVLQSDGRAAEAESQAAALQAQLSAASEGASEQVVVLQSQLEQAQAARAEAQAAASEAASAVAQLQAEVAAAAEREAGLIAELEAARAAAAEAAQVQHEAARLQQEVAAAAEREAVLAAELSAVRAAAEQDASARSAESQLVTDLQLRCGQLGEELERERAACAQVAEEAESLRASEADLRDAADRLEAELLQAQAAAAADREQLAAAAQRAGELEQLLAAAAAEREQLAASVAGGASAAEEQLAAATARVAELDQRRAQLEAELARHGSELARVRTENEELEGRCLGLDALCQQQAEQLASSAAALQRAQEQAHALQVQAAEASTQAHALAEAQAHVQQLQARLEDAGRAAAAASQRAAALSAQVEQQHAALAEASVQAEAQRQAHQQQLAAVHEQLAAAQAAAAAQSQSRSLPPSVGHQQGHAAAELAALRAAHEQVQHQFAAAGAEVERLRAAGAATVDGVAAGSAGVQELRRQVAELTAERATLVSRANQVDGLLAELESQRQARGQLEVALRVEQRRAQEWYAQAAGAGGAGAGAAGGAASVSASPARVAAAAADKKRDETASQLVGVYDPESAVLQGASTTFQPLSGLLRGNCPPAAASVLVAAARLHDKLTVALYCRPTARLLFSAYILLLHILVML*
</t>
  </si>
  <si>
    <t>C_1220046</t>
  </si>
  <si>
    <t xml:space="preserve">MNRPAVLGLSSKMLTCRLLELHRCFADWPVGSAMRAARYSPTPEAGVWLTRCLKSDGGEKLLLRLQYAAHLRNLAASGVSFLWDPKKLTTEHDDSSCALGYALVHLGFDPTEEPHLAPTPLWDTLRFQQWEGGRKTLLARMQAAEVKRLVACGPGPHSKA*
</t>
  </si>
  <si>
    <t>C_1220047</t>
  </si>
  <si>
    <t xml:space="preserve">MVVSQPGKPRGRGNRAVAQPSPVEALARDSGLLAPEAILCPARAKEESFLAALSELQPDLAVTAAYGNMLPQRFLDTPRLGTLNVHPSLLPRYRGAAPVQRALEDGVRETGVSVAYTVLACDAGPVLAQQRVAVDPDIQAPELLTQLFGLGTQLLLDRLPDVWAGRGQQLAVPQDESQVLHAAKLGREESMLDFARDSAEVTHNRVRGFAGWPGTSARFEVTDEASGASEVIEVKILRTRLPSQSRGGADSSAPGAAGAAIVFEGDAMLVPCACGGVLEVLQVQPPTKKAMAAKDWKNGLRGKRLALPAEQSQVQTQQAVAAA*
</t>
  </si>
  <si>
    <t>C_1220048</t>
  </si>
  <si>
    <t xml:space="preserve">MQTLPNRSLTVTKAAKPVGRRVFVSPKAVPAVAAATAPMATVSFPAEYGLVAGAVAVSWFVHHGMMAVGVMNARKKYGVSYPDLYATAENCPNAEYRKAFNCVQRGHQNSLENQPIFLALLLAAGAKHPVTAAAAGLIYSLGKVFYFRGYSTGDPNKRMQGGLSYLGLFTLVGICVKTGVQAVMGLLQ*
</t>
  </si>
  <si>
    <t>C_12300001</t>
  </si>
  <si>
    <t xml:space="preserve">MGAHNPQPQAGAGGGGGGGSGGGGSRGRPGRKPHPRPEDLQSHVDALSAQFGRLSSENQFLKSKLKAAGPGSAKAARLSRYMERMTEYLDKVIRLSPLCWLQSM*
</t>
  </si>
  <si>
    <t>C_12310001</t>
  </si>
  <si>
    <t xml:space="preserve">MVSSSLINVNILSTAQTAATAVGCSVAYQVGGGAGDGGGVGWSYLCQ*
</t>
  </si>
  <si>
    <t>C_12320001</t>
  </si>
  <si>
    <t xml:space="preserve">MILFGGWGSGIRNDLYILERVAPTANDQPSTAAAAAAAEPPSARPAGRDEERRAGPYHHHHHPNRHGAAAGPSRCPAATAGAAAAADAAEAAAEAGSAAKPSSSTSPSSRSQPPQPGGAPWVLPEQDEPCGWQWRVPRVAGRKPPVRYGHSATRCGPDGGWLAVYGGMQMGDLHRYKLLLSEPETRRARDLIARADAAAAAAAASASSSAGGTWRSGCGGNGNGGGAMGLLGSMLHGISAGRGGSAAASGGAAAAAGPRRGPVTDAAQQLSELLSSKIARYYTLMREAQEREERSGHVPLALVRQMHETMMVRGGAGRVECDCLRHRSEADWIWG*
</t>
  </si>
  <si>
    <t>C_12330001</t>
  </si>
  <si>
    <t xml:space="preserve">MLSKWLPAAARTRELRPVTHSRTGAGAVPSAEPSNTGYGFAPAVTGDCLNFTGCTAVPGSRSASPASAAAAPDGDAPVAGGSPISVFAVTGAFSPVSRLVGAGGLNAGPHGFGAIAAAAALPTGMPRCPSEPPVLQFGFQLPAAPAVSVEVVAAEQLLHTPAPNHQQHQQQAQAQGHKRAAEAVPRAGRSTAAVPYVTTVASKGAATAVGYAAWGALPATAATADNSTAGLVAADVLAGSISAGDTAAMSVGGASCCDCGCGSADGSTHSALDLGLDLGLGLGCMTDEAAVREGVASSRYGGAHSIFLSLGTGVLIDCCGEDEDEDEAGVEVAGGLLEMDARAEAEAGQGRGQNETWYRSTATGMLPAPCAAVARGRGRGGSSLASAMRCLAAAWPR*
</t>
  </si>
  <si>
    <t>C_12340001</t>
  </si>
  <si>
    <t xml:space="preserve">MKGCAVTPITVEVQVREEPWGIVTLFYFLGDTGAGGQQAGHTRKVASDGFTARTRAVLRRLQALAAGARRTVNKPGQSMKRPRASQATDGLLQVTTATELLQLVADGAEPPAAGAPDHRGGAVATMATAAAGRSGSGGGGGVTRMAAARTFYDLLVLTNRGYISLAWADFSPGGFRSQHTVHGPVGAW*
</t>
  </si>
  <si>
    <t>C_12350001</t>
  </si>
  <si>
    <t xml:space="preserve">MMRDKEAVSAYLTRFNALVAPIHDMTPTERVFWFRSGLPEWLATKCARDPNGKPFTSFDALVDHALSAESKKAAGAFAAASSLRLNFTQATDDAGMETEDEDNRPTPAPKRQKRADGSSPSAAVTEIADGSLPCPPRTSDETKFGVSEAILKARKDPRVKALLDEYSDVFQPIPGLPPVRPVDHTIPLLPGTQPVSRPMYRLAPKELEEVKRQVTDLMAKKMVRPSTSPWSAPILFVGKKDGTLRMCIDYRGLNAVTVKNRYPLPRIDDLLDKLRGARYFSSIDLQQGYNQIRISPSDIPMTAFRTPFGHFEYTVLSFGLVNAPATFQACIDRMFRPLIDKGVVVCYLDDVLVISRTLDEHLEHLRAVLATLRREQLYAKQSKCHWAQTQIEYLGHIVSADGVRMDPKKSSAVRNWPAPRNLLELRKFLGLTNYF
</t>
  </si>
  <si>
    <t>C_12360001</t>
  </si>
  <si>
    <t xml:space="preserve">MMVLVLVWSGGTQTGGEARQASLGFARAGSVDHFKQAIKEAASEPGATIGAATGADVAAGRGGAEETAEAGANRGVKHAAEVAIDKVKHAAAAATSALHLGGGGGGGGGGGGQQPHATTSAAADKVRAHLLQKLCISCPHDGA*
</t>
  </si>
  <si>
    <t>C_12360002</t>
  </si>
  <si>
    <t xml:space="preserve">RRRRRRRRRRLPGRRCPAASREDPDRTRRARIRETPASPRLPFACHPTTPAPAPSCSSPALCSHLLCAGRRCLRAAPLAHAPSRLGVT
</t>
  </si>
  <si>
    <t>C_12380001</t>
  </si>
  <si>
    <t xml:space="preserve">MRSALLKPSTRLHAGARPVLGARLGVAPKHQNILVIANAAPAEGASGVAVADSPAQATHEHAPVASEPVANGAAPEADGRLRVGRRRRHAHRPGPRRPRHAPVHRPPAAAPHPRRAQPGCGQWRRPAATVTAGGAAGRCEARHAHHRAGRGHEPRAGLGRRLLGAAAGGCVCGACAAGAVGGPAHSRRRLPRQRARRRRHRLRRLRPRGAAGVVAAADRDCARDADGGRRRGAGGGARHAAGRRRRRERPGGRRGRRGGRPPPPRCGHARDCAAHGGGGFDGSAGAGAGAGAVVRRGGQGPGQRTAGAVGV
</t>
  </si>
  <si>
    <t>C_12390001</t>
  </si>
  <si>
    <t xml:space="preserve">MLSWLWCRPSCGGGPCLHGSGGLHVGWRAWWRDDLTELPKCVLKCCRVRCTHRVKAPDLPIKCVPSVVV*
</t>
  </si>
  <si>
    <t>C_12390002</t>
  </si>
  <si>
    <t xml:space="preserve">MTNTIKIGTTPVPYFPPTQPYKYLGVQLTFSLDWSAHVARVTEIVKDKGTAIATSLATPAQRLRMIQQSHHLTTLKQMTLAKEYGITLYQNGSAFTAPTWSIAAALEAEAEARGVEPLPIEYVLPLADLRLELSHLVDRNTGKHLITSSDLEKHMGASRVRHKHK
</t>
  </si>
  <si>
    <t>C_1230001</t>
  </si>
  <si>
    <t xml:space="preserve">MGAHAGHQVIQVRRYVYCDVVRACDINAYVDTTGVQNYIINSAKVMFLNHRPHSKIGRVNGADTCRTCHRHLREGFSYCSLACKVEALHLTCGGAAISSGAAGSASASAGGDAAAAQPPPAAAAVGPGAVSLIRAGSDITGSAAAAVAAAVARXXXXXXXXXXXXXXXXXXXXXXXXXXXXXXXXXXXXXXXXXXXXXXXXXXXXXXXXXXXXXXXXXXXXXXXXXXXXXXXXXXXXXXXXXXXXXXXXXXXXXXXXXXXXXXXXXXXXXXXXXXXXXXXXXXXXXXXXXXXXXXXXXXXXXXXXXXXXXXXXXXXXXXXXXXXXXXXXXXXXXXXXXXXXXXXXXXXXXXXXXXXXXXXXXXXXXXXXXXXXXXXXXXXXXXXXXXXXXXXXXXXXXXXXXXXXXXXXXXXXXXXXXXXXXXXXXXXXXXEEEEQQQQQQQQQLDANFENPPKRRRSAVISGRRGVGSSSSYGVMAAGGPTALAAVTLLMPHHSLGLTLPPPPPSLAAAPSRATPPPPSRATPPPPSAPKPQPVAATGGNGIGHMSRNSSMPSLPAAATAAGGAGSAGAAAAAAAAAAAAAASSNSRRKRSMPQRAPSL*
</t>
  </si>
  <si>
    <t xml:space="preserve">MATEQSYIMIKPDGVQRGLVGEVIKRFEQRGYTLKGLKLMNVEKSLAEKHYEDLSARPFFPALVDYICSGPVVAMVWEGKGVVATGRKMIGATNPLASEPGTIRGDFAIEVGRNVIHGSDSVESATREIGLWFPEGVAQWTPVAKPWIYE*
</t>
  </si>
  <si>
    <t>C_1230003</t>
  </si>
  <si>
    <t xml:space="preserve">MASTSATSTAATASTASIPASSCPPPDYDTALAVRRRHYGPNTSLSYERPIMFVRGAGAYLYDQEGVSYLDCVNNVSHLGHGHAEVAAAVSAQLHTLNTNSRYLHPQLPAYSRQLLHTLNNSTAAACASCATAAAAAAAAPLEVLYLVCSGSEANDLALRVIAAARPGATHMAVMGGAYHGHLTSLIPLSPYKFWGRGGAGRPPHVHVVPCPDPYRGEHLDGRAAARAVLAAAARAGGRLGGFIAESVLSCGGQVVLPPGYLQVGA*
</t>
  </si>
  <si>
    <t>C_1230004</t>
  </si>
  <si>
    <t xml:space="preserve">MQMERAAGTPSSQALYDLPTYLSVTHPHARVEPRNPAYDWRRSPQLEAGGPRRAALLLAVDAHMAAPESREALLRMAQLELAHLWYYQQHAAELPAAASPSASAASAASTATPDAAAAGQRRGGVAKQREAEPAAASTSAAAGDKAQAGAGTGTGAGAGAEAEAGDDDIFAAADRKARERAAAVEAATAAAASSAAKSLGRRGGRLPAELEARVRDMQLRYGMASRDAASVLRLLADSFSRRLPGGGRRLEGEAEAEAAVGLGEAEAEAGGDPTAALTWALSGGGRGGSGGTISGLSRHLAKQAAQAKAADRAIITAMQSLADAVNTASSSSSSATASSSTASSSGSSAYWAAHPALAYDQTLAARAHRQGLAWRAAAEAGPDGAASLSAAITALSASLRRPTSSPTSSASASSPPATPVLDLVLDYLQAKYADLLTAWETAARLREATERVSAAVARARATVPMSAVPPLPPALAAELERSWQNAAAAFRPALLQPLLQPAGSGAAARNSLAAAAASGSPALLQAQSSLTRPLDWAKAKALIEQHYAKQQQAAALAGATAAAEATAAAAAAASAAAAAGSPRGAVEALLQPLLQRAADRHRALLAGGDAAAAEAAAAAAAAAAHGSSTAAAGGAAPSEGAASVVCFRETLTLDASSAYANSSFDSRVTLEFNVDRLAAAEPGLGGAWGARFLERLLATPALPGSGRRIRGGGGSSGMFGRARASPAARAAANAAAYPVDVEHSFCRRTRTAALSTARYGSREANRKLLLEHYNELLRAAALAAAAGASAAV*
</t>
  </si>
  <si>
    <t xml:space="preserve">MGAGCSSEQGSATSAAPVAKAPSVKAQPAAEATSPNPGAPPAAQPSRASVDEFQEEDDTPAKRDPAARMEALHRCFEALDKDKSGTIDFKELKQYLFKTGVNISLITGKAEELMAKMDLNSDNLISREEFTHMMEALLVEKTDEDLEVWVAEVVFTATSRNVVGFGDSLGEALSGLDLTTEQVATLKDCFRLLDRDTSGFVELPEVKALLGRSGMDMEHVSEELNAIMTKLDKEFFVTLCAVRHSLHEDTSFKLVLDNALGILKSGAGDKPSVLAVLLTDEAA*
</t>
  </si>
  <si>
    <t>C_1230006</t>
  </si>
  <si>
    <t xml:space="preserve">MDLTSRGVLYVGPGFWTNPTSSVSYVVATESTQVGARGSYEPLPHVTIRPTGLVERPGPDATTLADVVCSQPTALAVLPWRTEHSVRSYLLQPRRRAELAAAQGGSLHADQVLGGGLCSRLVRDHVFAALHYHWDGARLRPVRLSGNSSAAATSSVSASASSAPAPLQAQLQDQGTGAYGWSEPASGSEGSSSHGGGGSSGGGGSGGGVLTLADSNVQVGILVRKGVGGTYPYQVAHRSLEVRGLLPGLKRRPPAAAAMSLQPGAALSGNPATAAAVAAAAMAAAAALQRQQVQQRTKQQAPQPTQLAAPVAELVTGATGGLVGTGPAAATLDAGTADVAIATAAAAAAAAAATAAAAATVGEAPAAAGAGAEATAAAAGPVAEVDADADVEVEQDDGRAVEDAADVMMAAAAAAAEVDTSVVAPAVSGAGSSRAGAGVGGGSSSGSSNRGGGCQLKLYSYCCRLELYVEEATWRAASKPTRDLFYSAVRELERRTHAAMNDWNHRALVAHCEALLGKLAAAGVVASAAVAAAPAAAVGAPQQGEAVGGAGQAPGQQAPLQAQLPDVFVNALAAQLQAIFSSLASQQGSGAAAATATAAAGVMTGGPPTPAAAATAVAEAPDASEPAEGAEGSAPMDVDGPPPHPDAMGGALPAAAAPSTSAAGQQLVQGTAPQPQRAVAPDAAVCQRPADAAAEAVATTGPTPPFSAGAEAASTTPASGSQALVAANSAAAAAAIAAAIAAALPRVLPPTSTSPTTSSPATTTSIPGGFAGLFVMASTISTLIAEGGLTNRSSPYHIPLSTFPSASSSSSCTSAKLAAAASAAAAFPWPLYLIGTRDSFAYALVPRTTTVTAPGGRCSFTRTEFFFREDELPPDYHCFAGKPTAEVFVSDPADTAATAAGPRAASGTPHVATAAAAAAAADAAVLQPQLEAGGAAGAAAAPGSAVSPAGVNAGEEGAAASTDAAGAMAATAAAVALPEVRSMAAGDAVVSAGGGLGTGAAAGDGGVGDGDEGEDDDLAALEAIADVLGGMMERMGGGGQEKQQQPGEEEAVTGSVNTGAYGFGDGGGDERDDGYAPPPPLRSSSPADLFPPLEPPPPGLLPVGVVTYNQVFTDLELCALEGEADHTDGAARAGRLPPDCYHQSGVAGALKRTKMFFGARYLWTREQLAAPNARVAGGVRVDVPQPLRWMRQMVELPLVARGVIPPGFVDSIALNLYHDGSEGIQSHFDDAARFVRPIFSVRLYSDSRLSFGGALFGATNNAFFVPMPRGCVTVLDDDSYAANGIKHCVRPTDMAGKSAALILRRIQPAAMRRAHDLLMEDVCDQMVHCLRIVDQTTVRCPLEQQRRLTSLSKAAAAAAAVGTAARRADMQKPLSEAEVAALVKRVMSNLLDSSAWAPCQPPTIMPLLQPPQPQQQLQLVLQPQVRQVMSRMIQNLEASARAERAAAAVRGLMDRMLYCLERDLPYTPPPRDAASAAAGAATGRTAGAAASGGGGGTGRPRGRPPGSSAARVLGLLRRVAAAGGSAAQTGTGGAAASGGVPSALAAAAATAAAASLKRLRAAEGGQSSAAALLLGRPVKLRKAGGGGGLTFSTAPMSPLKRRRTAAAAQPAQPAALGPAAAPPPAQATTTTATEGHVFVPSAGVYVRPPPPPPPPRRPAPAAAPSPGSGGEAAAGLTTPAADALQADVTLADVPYVDSDTRGGEAVADCAAGGGGDNSAAVMIAPIGGSALWNGRWTEPRVLRAATRLAVAGAELGGPDLRRAVRTPGGEQSTPAPQLQLWIDTPALMEAGDSTAAAIEKDVAGGDGSSKVAAPATARTGSTTAAAAPATATTAAAAAAATAGSATSASPSVPGRGDVPRLWLRAFDRVVAEGVAAKSARAAAAAAAAAAGLAPAPAAAAASAVVAAAAEAAAAEAAEAAALYEAELQLLGLPVPSSLSAVAEVHKRRALLLPLPAEPQPQPHPEPEPWEAKAEAAGGTAKEEQKEEEEPRQPAADGVSHSAAAAAAER*
</t>
  </si>
  <si>
    <t>C_1230007</t>
  </si>
  <si>
    <t xml:space="preserve">MLQLANRSVRAKAARASQSARSVSCAAAKRGADVAPLTSALAVTASILLTTGAASASAADLALGAQVFNGNCAACHMGGRNSVMPEKTLDKAALEQYLDGGFKVESIIYQVENGKGAMPAWADRLSEEEIQAVAEYVFKQATDAAWKY*
</t>
  </si>
  <si>
    <t>C_1230008</t>
  </si>
  <si>
    <t xml:space="preserve">MAAPAAGPVPPHPPPQLQLPPGLHPPPGLQPPAGLWQSPLEAALDAAGPIAAQYVPHAPCYGPLQGAPPPGPHAAAVQAAVEAALAQVAATATASAAPLAAPLPQRQPSTLPIPTAAVSDPAASGALAIHRSSGQDYYALLWEHLWAAVAGGVEPKEAWPRRDPQEPRQVVFAQRNLRGSGASALAGPSGGTLKFCGTRSAGGGAGGAGGDVDVDVAGGNAAPRYEGDMYLYKTRGKVDGGGNAEWPEGSVLERCQLALPTRAFTEQEALAKLGVPSVEKFMFRGRHKEAWVYTEKFLFVAEKADEQPRERRASAAGSGRSDSAGLPGDPASGQAEVQQATQQGGGGGGGGRRAQRLRGGGGSGSGAAPRPQTGRRRRRSEAEAEAEHEAGPAAAGSAAVQAEARQGLEVEEVKREEQAPPLGLSAQTDAAAAGSGGASSGPAAGPRGHSQPLLLPRLPGAPGARAQAQEPPSKTTWRRVRAHNCATAFMEAVVMGNIQAMQALLPELPRRGKPPAIDWPALTCTVVSTAADATSGRRRERHTSSYSPLHLALTFVEMWPHRPEATQDSYTVPRMAVACSGCLAAPRHHHQQRQQQQQQRQQDSVPLMTLMRYADADGQDWSPLVAEVMAHMTWSEYAAADDDDDARSKKGWYPHHIGASQGDRWRRPPTAQPPGGLPGSDKGSQRCLEECLRQLLRLAKEQLQQQQQQQQQQQQQQQQQQGPGQQGPGQQGPGQQGPGQQPGQQPGPGGGAAGSAGDDGHRSTGGSSPAGRQDCDARPHWSGVSGPSDHFGTAAAVAAAAGSPVDAAGLDAAARAMVAGLMYGLSSSKFDGRPLLEAVARSLDVWPEEEEEAGGGGGGGASNAAAAAAAAAAAAASAAGLSLKQEPRMTESGPVAGGASYHEYERYCTGKWVLSGRLRQLLRLEEEEAGCAQQQMQQAEAGEQAAEAQLQAQNAAAAAAVKK*
</t>
  </si>
  <si>
    <t>C_1230009</t>
  </si>
  <si>
    <t xml:space="preserve">MVAIWLSRRRRRRHQQALGTPPGLIRNHRMPPAAQRYLGITISSFMSSINSRSRTCRHPSRRRCPSLPPCSHSGRLITGHTWDLLPANSNDSRRQWPCWLRSTPSILSTPSTFVMSRERQAAISPSSSTSNTTSSSTNTIRRHKAGQHPSSSTGSISSKCWLPMAPLPQHQQQHQQQHQQHQHKQHQQHQQHQQHQQQHQQHQQHQQHQQHQQHQQHALTLAPAYQQLGGASAAAGYPPLTSAGTAGGAQPPPLPPPPPPSAEMVPVELAAAAIAAAAAAAAAALAASAAEPGNALALRSSEQRSMASLWRLLWDKVAAGEEPGKAWPPRSQEEERQPAQVVFAGPKMKGSGAGVLSGGRGSTLVYCGDCDDGEQQQQQQQQHLLLFDPQAQQPLPQQHQQHQQQHQHQQGQQPYQPPPPPARPPLPPPDKRWLVATSATLKGSGTAQWQAGTSLSRYQLALPDTGAASKLEAERLFPSVKPDAVTLSGKKKDKRAWVYPEKFFYVAQQAKPQPHRPANGGPAGGGGTAAGGAARAAAGHAAAGGAAGAAGPSLPPRAAAGGGAAAQQAAAAAGLAAGSGGGGGAYGASYAADARARQWRRVRAQNCKAAFLEAVVMGNIQVMEALLPELPRLEEPPAAFGLTATTAAAGAAAAPAATAGGLPMGSGVAVDWANVRSPGDGYSPLHLALVKWDSWPPPTPQPSGAVPPPDSYTVPHMAVTCRQQQQQQQQQQQQQQQQQQQQGRSHPHHPDSAIASAAAGGGGGGGGGGGGGGPRSPLLMQPNTRSGSVPLMTLMRYADADGQDWSPLVAEVMAHMTWSEYVRADSKKGWYPHHIGSSRGSRPEPPPGASPGSERCLAVCLDQLLRLAQEWLQQQQQQQQRVAERVEQRVPAAVEAGGGGGGGGGSGVSRAWKGRGGRRGSGGSRRGHGTAGSSTGGAAATAGQPPLPAATGGTIAAAAAASGAAAPTAPQLVSGLLFHLASRHYDGRLLEQAARARGLWPEASPASTTAATVAAAGSSAAAPNSNAAAAAAAGGDLCVREAREHGMGVEVGGDVKFEFKQGRLAGTYYGHTAEDGKSCYLSTDKPKP*
</t>
  </si>
  <si>
    <t>C_1230010</t>
  </si>
  <si>
    <t xml:space="preserve">MAALYEKLFKLSRKLQAEAHGVTRELSQCTDPVLRTSLQSELGRLQQDLTVLDSSRAKLINTLAGAVTSMKAEEDASAMKAEEDASAASGGKLYSNVTVFMVGSSGYVKRDYKKLTKQQFLQKMAREPCKRVVQVDEQPSQVMAVEDCADTAVDIDDVQLQDGMRLAVVANVEDSTSKLMKSMETMWGWMKGRVTADEYRCAEWAADFLLLSGAAGAERFCYKKIKGGNEGCQLEIGVDGMAFSEDGLVLVERKPLILLEHVEALKVKVQKLE*
</t>
  </si>
  <si>
    <t>C_1230011</t>
  </si>
  <si>
    <t xml:space="preserve">MFYETTPSPYSSLLRLLKDVSMKPLMEDVPDGETIEAFAVKVDALCRDSTAELDRMVEAALMLVSPQMAAQSPAAAHACFILQAYRDKLKPLMRPYLLAAAVEEA*
</t>
  </si>
  <si>
    <t>C_1230012</t>
  </si>
  <si>
    <t xml:space="preserve">MSCCTTGPSWSQVPAAAGRSSATATDGPLLVSLAYAWQAVAFPAQAKPLLLVTNLGLAAAGITQAPAAAWAQLRRRLGFRQLISVRVFVGEASYRVRPGIMGAAPSNGNAELKAVAQEVEAELRRLVQGRRPQVQQLLVMRGRQSQMTRSDLEKAVEGLQLQL*
</t>
  </si>
  <si>
    <t>C_1230013</t>
  </si>
  <si>
    <t xml:space="preserve">MATRQWLALSNTTSVPQLYWHSALSYTYGGVARVLLTGGLNANGSAAAAAYELMADASGGYTFTTLAPMPTPLFGHSLAADPADPSRIIASGGFTGAMPSGSAPREAVPPGLRGALEAAPGAAGSGSSVGVLGLNASYAVLRYDRMAGSGGAGEWAGLGAGDLAMPRGSAFHASWILSDVLYLYGGVQTLSAQGVSAPDSVLSGLQAFTLPTAPATSTLAFAPAAAAAATAAWGAVRPGWVSGAATWADLSNAAAPQLWLFGGWATPLPLPPWADSYLAPQDVSLTWRLDGGATAAAVSSSSSGPAAVGAWLPPLQGGMAPRSGAMLAAVNVGGVRKLLSLGGRAATGWAAATTGGSRFLTNPFGLVFGADGDPRANAAAYQLTDLWLIDAATGAREAVWLVNSTVVPDAGACLPPYAAASLGGSAAATCTSMPFGSATAPAGGAPLWDRRLVESPMPVPSGGAAANGGGGSATGAAGGSNHVIYIQAAETTTIPGGAPSLTAGVWRLSISSLDLPMATGTAAGLPAGRGTVYVATWQELTPAASPDPSPCYPRTLHGAAHLTSTSSAAVVMAGSPGSSSSLGSSSVAGSSLSYVALFGGLLLSPSAGGGGADTSRLLSFTPTDSVCLFDVYYRRWLQPPVYPAGYFPEARYRVSCASRPGLTNYTMSCFGGVSGASGGLLGDAWLFSMQPGALPLPAAAVQLPVHFGTWTAAPHNVTAVRPRARADHLMLPVRGPGLPGLNGSTYSPVLLLGGRVNASTAASSAAPGSSGLGPLRRDLWLLETACADPDANAPNALPSANRPPQTTQVWLALLPAGSATAAAAAAAVPGDAWSVVTATVSHNDTHAEVWMGVLPTGGAVADLRLIRMATTLDAAGLAXXXXXXXXXXXXXXXXXXXXXXXXXXXXXXXXXXXXXXXXXXXXXXXXXXXXXXXXXXXPSADSPLPTTSLFASGVALQLLAPDGVPVHFKNTTYLSVQTPSGYLLNDVRLPPDVPDTTSLTLVAFGRPGVEIARAPVTPPISTAPGNLQPTAVISFNRTSLTFTVRSNGSALANATAELRVLYNGLYRKRCRVPTALFGDCDATVTDVKGSASFEVFPVPAAQISLLAYVALVTTPYFYGAYAVPLPSPYAVAAGGSSSVTGAGGGTVTLLPGGGPSGTALAYSLDVPSSLAPAPPPDGRLSVTVTVSFRQSIGYSVLNLPTNRRWVASFYRRYSFGSLDPTPSLNISDTYSIASKPYARRLAPGEFLVWVTDAALPSRPMLETVRTVDAAAAAAAGGSTNVNLEVVLSTVTFRLFFSRVVVSPGAGFYVGASSVFVSLYTIPEDTTAAAAIAGTAADAADAAAAAANSTGANSTGVVMTAPPPSPSPPQPQSLTVLSGSTASGSPGVPWDSELTDGGLATFSVIPGIDYLAVFSYPSVVLRGPVTITAPSVSNTLPGTHVDFDPVLQNATPHTPGMQISRHTPDKSPSLN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EVVPGSAVRAGAEMPPSPDGEANVNAGANAGGIADALAAAAGITAAAADMAVTNATANSGSSSAGDGATSAPTEDGVDGADTCAICLCDFEEGERVKHLPCKHFYHIACIDTWLGRDITCPLCKDNVLEAMRTLHGPLPPRASGRQGRGGAAAAAAASAEAEAAAPPPERSAAGKAAQVQRVRVREQAAPCMRGTWNSL*
</t>
  </si>
  <si>
    <t>C_1230014</t>
  </si>
  <si>
    <t xml:space="preserve">MSTAQSRELRPMRRNLSHDLGGEHDGTTTETDSDSDDDHGAAAAAAMGAAAAAAGAGQPRNPSGAAPWAVAPPSPAGTGAGAGTGASPHGQHSHAHGXXXXXXXXXXXXXXXXXXXXXXXXXXXXXXXXXXXXXXXXXXXXXXXXXXXXXXXXXXXXXXXXXXXXXXXXXXXXXXXXXXXXXXXXXXXXXXXXXXXXXXXXXXXXXXXXXXXXXXXXXXXXXXXXXXXXXXXXXXXXXXXXXXXXXXXXXXXXXXXXXXXXXXXXXXXXXXXXXXXXXXXXXXXXXXXXXXXXXXXXXXXXXXXXXXXXXXXXXXXXXXXXXXXXXXXXXXXXXXXXXXXXXXXXXXXXXXXXXXXXXXXXXXXXXXXXXAAAASEQSVQLVITEVDAENGSERLELLDAGADSSCRGWGEQLPVRLRELHSHWLSRQRGVLVLRPRSFQEHDCAYLAKCLPGSGSSASSLRLPISAATPSKYDCRRVPLHKQSQHWLELLSLLLIEGQAAAEAAAAQSALLDRLVLLRGSKVVDSILAKFEDPRFIHTFISVSSGEASFELPRCGLEFSMEQQAPGAGQQQLGAHQASCCQLLSRNYTGYRLRRVQQLAERCNTGGGATGTVTYTLPEFRQYLVLERIPQPSVAPVGAQRAEVLVLVPAGVVASRVWDANGDGSNVTGVEALVCITLPARSSDSIKVQCYEVHGRFGHMRAGTRLARLQLAALYAATSTLLPEPGSRCTGAQMAMELLRQCWINRPLGAAEAEQLAAVERLGGHLAPGLHLLAHDLAASAAQLMHLHAASAAGTLPSSSATQTAGAVGGSAAPGTGSGNTSALDAHDRTVMPRLCADHAHAYAARWRAAEEDLPPGWGVNPRLLLTPIEEERTLGRLLPCKGPPAWRRQRHFQLISVLEVAPAIPTTFVKETEAELQSLLLVPPGRSAIAPAPYPLAASHVPLRPLEADMHAELRESWEAHHLQPDLAAYGVKPGCLERGTTTAHRRSLEAHLLRQLALVPVTVGCHGSSLRLLRAGAAAPEAGPLDLMRVAVRPELVAEFNPFLSREAAQELQQRMGMWLQLCVLEDRLGRVEALAAAREAGDDCLPQLVQELGVHRTWDAAAHPEWLVFEVESQLQIRPQQYTVARMLMEGGDGPIAQLNMGEGKTRVILPMLVLALADGKRVVSLAFLSTLLDEAYAYLHGALCAGVLGRKLFTMPFHRDIELTPARVLRMRAALAHCMQGRGVLLVAPEHRLSLELKWKELLLDHTQDCMAAAEAVSASPGLRQQVVTQLAALLRDPVLSILDESDELLHHRYQLIYACGGKAPLVSFEARTGAIRAVFDSIAFLSNSGELLLPHASRVLEPPMTSSPDEDAPSGGTMDPVAAAATAGMFCGLRLLPGPDLEAALPAFHEQLARHVLDHLPFEFQKMANLLDPEMKKKCIASMQERVVACITGTNTSAEEALGEELMAKLTGPGGGSGLYEFVLALRGLLGCGILRHGLTLRKQVDYGIDRRKASTASSATRARTRMAVPYGAAHTPSERSEFAQPDVALLLTHLAYRYDGLTLPECTAAVDRLLHGLGKEAAADHYREWLELSVDSIPHDELARFADVNQLDASSSSQMAAMHRHLRRNTAVVDFWLRFCVLPAETRQYPQRLGASAWDLAAAGARVMGFSGTNDNYRLLPLRVHQAVPEDAALKATNGRMLDVIINCTRGFHTLPSVEDSGGVPVWQSLLQMALDTGAHAVQDCGALMAGTSNRRAAVFLLAGPRLQRLQQLGFRGVTYFDEAARGWVVLEHTGRCLPRASSPLQEHENFVLYDEARCRGADLKLQRSAVGLLTLGPRVCKDKLMQAAGRLRQLGRGQALRFAATADIAARVVEYAAASGAAGGAAAAVAAAAGPRAVDVLAWVMGNTVDANLHGVAQWAAQGLHFATTLGAPERSVQDEVLGLRELYASSKAPHPVGNVVAAAAKQARLRRGSGAAAAKIVDELEQLAARYGEGHSVRAGSGADEECERELEQEEEEEQEVEKQPPKQKPRLETDWPSYSTACTASTLVQLQAATAHGTLQPLSTAVDWLDSQDPTQPMDAVPWSDKVYVTQNYLHAIADPPDDQPLNDYLRPVGWLLVLAGGEVVLLSEREADQLLAAAWHAAAKGAAAAGRSGAAAADGPLLVSLAYAWQAVAFPAQAKTPLLVTNLGMAAAGITQAPATAWAQLKERLGVRQLINVRVFAGETSYRVRPGLAGAALGNGNAKLEAAAVEAELRRLVQGRRPQVQQLLVMRGRQSQMSRSDLEKAVEGLQLQL*
</t>
  </si>
  <si>
    <t>C_1230015</t>
  </si>
  <si>
    <t xml:space="preserve">MNLLINYTGLAPGDYITLTTDTGFVTRLPTLQLDSSSVFTIRMTASNVTIRFRGNNDNLMGTGPVVIWEGVSQRNSMPPQFIMMIAASSAAAGAMLLFLCLWHCVFRPVQLRRQAAAAAFAAAASAAAAGAAGAGAAGAGMRGAQGHRNRVPRRYLRMMDTSVYSAKEAAARAAAKAKSTSTTVATALPVEAEGGVAVGVPVPSAAVPPGPAADGNGIATKAEVVPGSAVRAGAEMPPSPDGEANVNAGANAGGIADALAAAAGITAAAADMAVTNATANSGSSSAGDGATSAPTEDGVDGADTCAICLCDFEEGERVKHLPCKHFYHIACIDTWLGRDITCPLCKDNVLEAMRTLHGPLPPRASGRQGRGGAAAAAAASAEAEAAAAAAGAVGGGEGGADSDSDDDHGAAAAAAMGAAAAAAGAGQPRNPSGAAPWAVAPGPPRGMSGGAPPPMPPPGNQLFATPPPAALQLAAMGGGGGGMAPAGSPGSRPVAEHVQRSNSSSTTAMRWMGGGGSQVAPMPMLTSQSPSGASGGGAGLGSASGRYTSRVPPQARAQEAQMAAAAAALSAAAAATSGGSYSYGHGNGGGGVGSSTGGYSPRRLLEDAGAPKDSALALAMAAAAGAASMVHFRVHDNPLARSQNSLSAAAETPQAASTPGVSGGGSELPSPARQEGPQAAAGVPGPPAGSTTLRSSASSSARSRSAGGGGMSGGQGQGQGQGGSVRTVGALAVPDVSGDDGDLLRTPSGQRAAGGAGGAAGGGGTA*
</t>
  </si>
  <si>
    <t>C_1230016</t>
  </si>
  <si>
    <t xml:space="preserve">MLLGASPGGSVQHTAKPAAGPDNAPTVWSCGNTIPKSGLPCVLGIMHELITKSCNAKAKDGQKSFQRTPAFIVEVAGLALQRLWEQEQDDGGGRGGTGVASQLPQPRGGTTDVGQHTGHDTVRNTCWPLVRAVVQVSLQSMRLCGPQQQPDLLFRRAMAHMDLWLLRRQVQCLSSPAAAATPIALTAAMHMLHATAAKAANLAAEGEDVSAFVSACDMSRSEVERVAAERAWQAAEQQSLPDVDSPDALGEMALPAGVLPGLPPAQRTAGGLEAALQRAQANLGSAPLLKPGAAFVDMQQMLESALWSKPAGDATAQLVLRSVERELFTRVTALLPAGSSSRPQLSDATLEALEAVVDGYRDALHAFLQTPAAQSAMQPDVRSRELLVVWCAYCLAHDSVARRHPLVREYGPALQFEDLRHLVLSDRPAVDALLAVAAYLNQQQQCGGPPLFSLRDGGSGTFDFAERFAGQDSLLQQILARERADAAARVDAHWGEVQQQKGDLAKARQELASLQVTEQSLRTQLSRADYYSWEYDHTKTRINSNLSAQSSCTSRISSLEKPPAPVLQPLPAANGLARRWLFFLHMPPAFRCLSRLSFLGQQVLLPRPLDGRSPQLAAVYAAVSVQLPPTSVVAYYNERRAVRAYISIPTQTFDGKDGAVMLYASGEPPQKVGPTSIDHYNSPADGVWYPDSLEPHLFWSGTGSAADSGCGFPTCFNPFARVDVTTVEEFFTERLPGKAAALQWAAHQHTTVEATPRDRGNWALASQESCPTELLSKSEFLQFGRMRSYPLQQLRNLCEVLRRQDQALPLTGPAVQLLLRQLLFHVGPIHISTAGSSSIASSRQPQLLWRMGWEQPGDVLDALCTELGALADTLDGKVRDHDAILLLGEVAAYLADWHAPCGAVARRFAVITLREADRLQAELDAAAGIAGDDRRVSELLARQVRWRVMALLCYGAGPLAPAGSSTGQQHQAEDAAVMVQLMVQICHGLTFQDNPATLRELQLLRARAHNVMALRVERLRELISGREDAVLTAAVASVLERTPASLSWYELIYPTLAQQPPAASYQAEGSDGRLYSINILDGTVLFDGCPPSRLPKEIVQHPLYVRTFGSFNFESRHWLELLQLLVVEGQAASEAAQSALLDRLVLLRGSKVVGSILAKFEDRRFIHTFISVSNGEVSFELPRCGLEFSMRQQVPVAGAGQKQPGGHQASCCQLLSRNYTGYRLRQVQQLAERCKTGGGATGAATYTLPEFRQYLVLERIPRPSVAPVGAQRAEVLVLVPAGVVASRVWDANGDGSAAGVEALVRITLPACSSSRARLQLAALYAATSTLLPEPGSRCTGAQTAMELLRQCWSTRPLEAAEAEQLAAVGRLGGHLAPGLHLLAHDLAASAAQLAHLHAASAADNLPVSSVAPAASTAGAVGGSAAPGTGTSHTPLRPLEADMHAELQESWEAHRSQPDLAAYGVKPECLERATATAHRRNLEAHLLRQLALVPQSVGSRGVSLRLLRAAAAAAEAGPLDLMRVAVRPELVAEFNPFLSPEAAQELQRRVLTWLQLCVLEDRLGRVEALAAAREAGDDCLPQLVQELGVHRTWDMAAHPEWLVFEVESQLQIRPQQYTVARMLMEGGDGPIAQLNMGEGKTRVILPMLVLALADGKRVVSLAFLSTLLDEADAYLHGALCAGVLGRKLFTMPFHRDIELTPARVLRMRAALAHCMQYRGVLLVAPEHRLSLELKWKELICRERQGHEATATTGGAAGCSQQVVTLLAALLRTPVLSILDESDELLHHRYQLIYACGGKTPLVGFEARTGAIRAVFDSIAVLSNSGELRLPHASRVLEPPMTSSPDEEAPSGGKADPVAAAVAAGMFCGLRLLPGPDLEAALPAFHEQLARHVLDHLPFEFQKMADVLDEEEMELVVACVTKLDEAAEEALGEELMAKLTGPGGGSDLYEFVLALRGLLGGGILRHGLTLRNQVDYGIDRRKASIASSATRTRTRMAVPYRAAHTPSERSEFAQPDVALLLTHLAYRYDGLTLPEFTAAVDRLLHGLGKEAAADHYREWVGLSAESIPQDELARFSDVNQLDASSSSQMAAMHRHLRRNTAVVDFWLRYCVLPAETRQYPQRLGASAWDLAAAGARVMGFSGTNDNYRLLPLRLHQAAPEDAALKATNGRMLDVTIKHTRGFHTLSSVEDSGGVPVWQSLLQMALDTGAHAVLDCGALMAGTSNRRAAEYLLAGPRLQRLQQLRFRGVTYFDEAARGWVVLEHTGRCLPRASSPLQEHETFVLYDEARCRGADLKLQRSAVGLLTLGPRVCKDKLMQAAGRLRQLSRGQALRFAATADIAARVVEYAAASGSAGGAAAAAAGGSTDPGAVDVLAWVMGNTVDANLHGVVQWAAQGLHFATTLGAPERSVQDEVLGLRELYASSKAPHPVGKVVAAAAKQARLRRGSGAGDSTDGGAAAGGDADSSICDGSMAAATKLIRKLQQRARQYGEGHSVRAGSGADEECERELEQEEEEEQERQPPMQKPRLETNWPSYSAACTASTLVQLQAAAAHGTLQPLSTAVDWLDSQDPTQPMDAVPWSGRVYISCNYLHAIADLPDDQPLNDYLRPVGWLLVLSGGEVVLLSEREADQLLAAAWHAAAKGAAAAGRSGATATDGPLLVSLAYAWQAVASLPRAKPPLLVTNLGLAAAGIAQDPATAWPQLRRRLGVRQLISVRVFAGETSYRVRPGIMGAAPSNGNAELKAAAQKVEAELRRLVEGRRPQVQQLLVMRGRQSQMTRSDLEKAVEGLQLQL*
</t>
  </si>
  <si>
    <t>C_1230017</t>
  </si>
  <si>
    <t xml:space="preserve">VPGAGDHALLLRRLRRAAALALRGGGRRLLQHHGRGRRHRDAAARRRLQRHRPGLLPRRAQQPGARAAARRPAQRHGHGQLPAEHRLLGAASPPVKAFSTFNPTARIASHLHHVPPC
</t>
  </si>
  <si>
    <t>C_1230018</t>
  </si>
  <si>
    <t xml:space="preserve">MSAMSQEPHRPHDSAGPAFDTTADTQSLLASFPVPTAAEAVALEDGWNIDDDCWDLDQMLGLNGQEDSAAAPELLSPSQEPAGIGGLSGGGSSVVPPLIGGLLEGAAAVTSAAQQLP
</t>
  </si>
  <si>
    <t>C_1230019</t>
  </si>
  <si>
    <t xml:space="preserve">MRALPGEARWDVRMTAWLLWVASELPDSPLWAAYIATLPPADEVTCLINYGPDVAKELQIKDLVEEAKSQYNWAMGVHRKYFDGVQGELAQLKLAASARDTMWAMSMVGLSVRTRTFSENVNGEGLTLMVPYADLANHSFRPNATFCMARDNKRFELRLLGPLAPGEEAAISYGETKPNPEVMRDYGFVVPGNPNDRIKLPDQDQLPPLYGASVMESVGFKGDWREGTVAPKRTVLEAADGDPMERVNLNRRRCAPSLYVCTLQ*
</t>
  </si>
  <si>
    <t>C_1230020</t>
  </si>
  <si>
    <t xml:space="preserve">MAAAKCSATGQASSSASRGDIVSLAAAVEKLNALSSVVSLEPSEYSWGTPSIMQQQALYSQFMQLCVMSSLLPQLSYASAMSMPTARPAMFPGFMTPFPGFAASPVTPVPSPPAPSSIVQPSQAPCAEQPAKATARPEGKASKASGSPKKAGSKSKAAAKSSTAASPSAQQQAIAAMKAEDMDLDALLGVLGDDSFLENLQDDVLSEGSNGSSSTMDGRLQKATSNGSFHNDFASAFDLDMDDLPAAAASPDGNNAAAAAAPHAAAAVAAAAAASTAPAKSHSGDLNNLMSGSPTKSTRSSRREAAAAQRSVEAGNSSTGMMPPSGAAAAASAPAMKISLKVKGGVSKASVGGAGPKAARVAAAAAHVAAAAPSTPQQQAGGEECPLSGAELSRLLGEDDNRIPDGWDLDLDFENPFSCSITAF*
</t>
  </si>
  <si>
    <t>C_1230021</t>
  </si>
  <si>
    <t>C_1230022</t>
  </si>
  <si>
    <t xml:space="preserve">MSEAEYTTVTKDMTLRVLDDVRAANPNMKFL
</t>
  </si>
  <si>
    <t>C_1230023</t>
  </si>
  <si>
    <t xml:space="preserve">MQCVSRVAQRSAVSRPRVASRQAVKVQAVKAESKAAMAAVAAGASTLALALAPAAQAAQEVAMLCLGRACHRPDRLGRYLRDVLVLPVPGGLGPLWPVNCSLAGNWAAAREP*
</t>
  </si>
  <si>
    <t>C_1230024</t>
  </si>
  <si>
    <t xml:space="preserve">MAAAPRTEKNQWNHMIAGGSAGSVAVLFLHPFDVIKTRLQGVAWAAYFHIYEAVKAWHCRWQQRDRLSAGWNMASVPPH*
</t>
  </si>
  <si>
    <t>C_1230025</t>
  </si>
  <si>
    <t xml:space="preserve">MHGAVQFTVYDELKYLAARWGPRAPGQEGEERRLGSGELSLFAASSKLTASVTTYPSQVVRSRLQQRMDDGRTLVYRSATEVVQLTWKREGLLGFYKGIGPALLRVMPQSALTLVAYENILRLLDSATARREQKEQRDQEAAAAGAAAAQEASTQVG*
</t>
  </si>
  <si>
    <t>C_1230026</t>
  </si>
  <si>
    <t xml:space="preserve">TRTAANARLILRQADMARTKQTARKSTGGKAPRKQLATKAARKTPATGGVKKPHRYRPGTVALREIRKYQKSTELLIRKLPFQRLVREIAQDFKTDLRFQTEAYLVGLFEDTNLCAIHAKRVTIMPKDIQLARRIRGERA*
</t>
  </si>
  <si>
    <t>C_1230027</t>
  </si>
  <si>
    <t xml:space="preserve">MPQSTGLSATRQLLDSFWEARGVLDPVQRKLLVDAAESLDAEVAGAVPLSSAPLTPDVPLPGVPAAWQIHESAPEVLAASKRLLALQQMLGGGAGGGDGEVLARASRPIDVVWMVVREPQLLSADLAAVTGRLLDMKLATLGAGVDVLRLVEGQPGLLLSDRWRLDLEALQAAQDAAAAEAAAGPRSAMAAYAPAFGSGANPTSSAAASLFSLSLSEAAERSAPPPPVYGEDAAGTAFSDAAAATASGYTLPPPPTDAAVLRNWGSRSSAASTSGSTPDSASAAEQAAVARSSAANGGGATAVSPVEQLVSAWRFGISSDDDTEWAERLQQLSAYASAHGDTSVGFRDGDDRELARWATKQRSDWRRGQLAEERHTALAALGFEFDADEAEWVRWFNQLTAFRREAGHASPMPLVTGADMYLSNWCSVQRIARRSRVMADSRIARLDALGFDWTGADPLS*
</t>
  </si>
  <si>
    <t xml:space="preserve">MDDTGSVIDDLPPPSPNRSLVATPTPAIPGRTGKLDYGLHESAMRVPVLDKVKEARKATIESKPDILGVRGPVWNETVALNPGKHHGKFSHNLLSNTLTPELINSTDVRKLTGTTAARGDPAAATLDRSLSPAAGGPSGWNTSTTLPSSNWCWRWGSVPAAVS*
</t>
  </si>
  <si>
    <t>C_1230029</t>
  </si>
  <si>
    <t xml:space="preserve">MAVSSSSSKSAAALGLAEIVSKRKERKDLELELKLAVKGENYGEAARLKAALAALDATDPVAQAKAALEAAIREERYQPGAGQLGAEVAAGIAAAILGLLSPTTPHPHTHTHITTPTTPTTTXXXXXXXXXXXXXXXXXXXXXXXXXXXXXXXXRHQAQIKALEAELGPAALECGLLSTSSTAVTHGVRVQVQSFFLPTKSSPSQGRYMFAYHITLHNDNTETIVQLRNRHWVIMDGRGKTEEVRGPGVVGEQPILLPGKSYEYTSGCALTTPQGSMEGEYGMVVLDPKDGTWAETMEVKIGKFMLDAKGPQAV*
</t>
  </si>
  <si>
    <t xml:space="preserve">MWATIQLDTAPGVFESSRIFIGIAPTASTNYDFVIPDQVYNLEGAKTTVLRIYDAPVGGTLLRTFTPAAANAVYVVDPSKYVLTLTVGPTSVTTADQVTFTQTTTEVSYSASATSPILQWRFNWDDPSVVETPLAYPDALTAASNFPTTATAVSSAAASTFRYTSTGSKNARLRLYDGANNVIAEKIVVITVSNAGYTLALAKTTADPVTTDDTIAFSAGAKHLSSTSQVWWTIDYGAGESSPRTALTMTNVGAAAPNAIASLSNQYTSGGTKLATLRIYDRDGVGANTGLLLASTTVTFTVTPVLYALESAVEPFSPIATVAAKWSFRIQRSKATPAGVTESIKCAFFGADTGTAPADLAAWLTAANGAGGLTATILPSSIPSDIISFTRTYAAAAASLQGKLQCFIGSTPLWDPYYPTPVFQVLAAAPTYTLSASVTPAVVPVDTATLWTYNIIRSVPVPAGGPSLPILCSFWDGKTGAAPTTDAGWAALAGSANGKGTSMAPGSTTATCSFTPSYSTTGTATPTLQLIQNSFALDAATTVGFLSPVYTAPAFATVTAASYTISSYLNPVTPVAGGAAAVWRIVITRNAAVTASAKTLTCQMPDNGQGGSPADVTADIAVGGTTTVCVFSIAGYTTATPGPYFATVNVVDGAVTTSHITKNFTVLASGTTAPTYAVTSVVSPATPVKVSTPVTYTFTITRTTAVPAGGIPQPIICEFFNGEGTAPASAAAYWRVSTTIPDADTVVAVMAPGETTTTCTFTTYYTTVSAGGFTAKLMVFGESATAAPLLTSLSVTPSQLLAAVHSFATPMVVAAAVVAVESTTISPNYNPTTPYTNIPTYFTFTLLRDPPVPPSASSGVQFACALYTGQNVNPASAPSAITDAVYKTFTDVTTAVATDANYFADQQLRVVTMAPGTGRVSCTFPTLYAAAGPFSPKFFVFEYASSTVGANALAVADTVTSLTSFTTQAAPTFITGPTNVPQRVPLPKGFRTTCFDGYELIFSNDNYTNGVRVAVDAYPYPVGQCRKCPGGTATMDGYRCIPCPSGYWSNEGARECTACPAGTIAKPAALTARAKYSIDPTTYHFVTHLAMGPESCKKCPKGYFQPNIAGTVCLPCPSGFVSTSGATGCTACSEGTYHTDGVGTTTPGEATSLDTTDTFGSIYPIIPNTCRQCPANTYLPLRGQAAIASMNLAAVSSATPCRPCEDGTWSKAGAAGCQKCPPGTYRNTWFSGQLGSPFITADGVPVATTLTELGSGCSQCPPGTYAPTFGMSVCLPCPAGTFASAPGATACQQCKPGTNSLMGDRTQQMALVVTNAANDFPALRAYTISGMVAGPAYAKPIVTGPDTNFFMAGKSETCSTNLPGYYTDVDGLPIQLPCKPGTFMPFDTATANLLDTGLTVDGTQCYTCQTGTFNDEFSQPVCKACWSGSFASKRGLPTCEIAQPGTFTNVAAAANATFNTATLIPTGLVKGAQAPTPCGMGYFQSSAETTTCTACAVGTYADQAGLAACKPCQPGRYQNSIGQRVCKPCDMGTYSRYGGELCTKCPAGTVASKTGSSQCTPCAAGFYANAPDSATSCRACPRGYYGPYSGAYADNLGDEFEGPRGCYKCPYDFFADRPGVRQCTACPPLDLGGGNLVEQCTEDLGSQRCKPCSLLSKPKTARTEQSPPPPSPSPPPPPPPSPRPPSPNPPSPRPPSPAPPSPNPPPTSPPPSPPPSPPPPRPPPPPPPPPSPPPPNRSPPPPPPASSAINPGGGVNQNGDPVGHRRAILSLMEDEDAEAAQEEQAIVDVDAEMQPQDDE*
</t>
  </si>
  <si>
    <t>C_1230031</t>
  </si>
  <si>
    <t xml:space="preserve">MTARVPPTEHTPPVPGPVVFTASATRAAGSSSSSSSSSSSSGHGYSQLPGRSGDGDDDSGGDDGSGGDGRWCWYWWQCRTPGVRAPGCGPAEGAAEVVAAAEGEVVLDLNRLAAEVAAGADWEAGAQAGEEGAREEAGPEEGAASRSGGSGSEERGSAGSSTSSTTSTSSSSSSSTGGGGRRGSSYCDVGCVKPSPDGTHVAFTLDVLGDEQYSLYLQRVLLPGSPGRQVVDLVVVEWEEAQQRGQPEEDEDEEEEGQQQQQGCSTGVGGVSSSRSSCSPRNHVRRYLVVHTLSNMQAAVEEVAGGFAPGAYLSATLWATNPADGTRVPASLACRADAWPPATGRPLPAVVQVYGAYGRKLLPDFNPADLAILDGVSVGVAEAQLSKNWVPEQSPAAAAVAAEAAAVAVAAAVAVAAAVAVAVAEVAAEAAAVPVAVAVAETADYAYIRSYSPALHLWKLMRGQAQGGG*
</t>
  </si>
  <si>
    <t>C_1230032</t>
  </si>
  <si>
    <t xml:space="preserve">PQPSPSPQPTPPSRPHLQVPGRPAARPPAPPPPAPPAPPPARPAPHTPPYPAKTSPPHYTASGACAQGPGPGHPCQQTPGATPCSFPFSGPRCPVYSPTQQPPSPAPLTTPRLTIPALPRQPPPLLLLLHPQALLPLPQLLPPPQQPPPPQLAQAAAVLGPSPSVPAILYRDAPQPPAILPPRGRAPERRSPKPLRPRPPSPPPARP
</t>
  </si>
  <si>
    <t>C_1230033</t>
  </si>
  <si>
    <t xml:space="preserve">MSADSKGKGVKGRPEAEINVYFDSVGPTSGSSNRKAKKCKLCGDNFPASRSAALNLEKHIANACRQAPSAAKVHAYKLIADRNKRGVPDDDDDAQRRRSDSGSAAGPGPSSKRQAIGELLATATSKQQSSIDTFAFKRVRPEASRSCDAKLLRALIMSHVPFNIVENPYWLDFLNDFKYTPASRRTISDDVLCSEYAGLWLEFQEKLLKEEMLGVCMDGWTTVSKDSVYAVTVVCCSTRKRYLYKLYDWSADSHTAEFLAGKLEEIIAELDRSAVLDENGNVARDKNGAPITTAAKKVAWLITDNASNCRAARDLIVARHPHISEMRCQMHGFNLGMQSALSHPFFALLLGKAVQMNINTTTVKTSNKTRFTSIVICLRSVRDLWPALRAVLFKHKNLLKKSAGGKVVIKILSEEKLEEDIAFTCEMLEPWEQVIMAIQADDSAAGDVTRYWAYLAAQLGRITLKFEREVALHLISAFNARVKELNLPLSRLALFLDPRYKGHANYQHSHADTKTLKEQACLVATRAMKALGKADAEIKEVLVKLDIEMDEYATAAAYRTRPVDNSLRAAVLWWETKPATYVQAIALLLLGVPPTAAFVERVFSELGNIHTDGRNRLAIDKLDMMAFVRTYLKQEQPNGPQLAQEKLETRRLQYSRERPAAAAAAAELAAATPPASVAASVAASAASPVLPPQQEAAGPSTRPPLAPRPSPATPITSSPVASAEAGDGAACEEAEDMFTAEELEAFLTMKYQEEASELQQDMQQLGSIVNAIAPLPAQPPQQAPPPPPQQQQQQQQQLPYSGAAGVQVQQDPAQEEAFRRVEVEGLRRAINAALTQSFGWFNFDQDPLQPNYGAAPLARGFGAFKR*
</t>
  </si>
  <si>
    <t>C_1230034</t>
  </si>
  <si>
    <t xml:space="preserve">MEGRAVLQVTGCRVTDYNGCSLSTLSKSVASINPETPAAQQMMLWYKTSEMNPDRFTAVGADLVMARGSQGGSQGGAGGVPARERYFSLKDVSGLTAETEALANDKAIFQNVTACVAMINNDDKNIFYLANPENGRKVVDQGGGRFWSEADSKVVEKPEHRYLLSVRLADHTGETNVQLFGKEAEAVMGMRADELAALKEAGGEGFAGALKAAQWKPWQVVVMSKAREYNGNRSVRHSAYKVENIDWVSESSRLVTLIAKYGN*
</t>
  </si>
  <si>
    <t>C_1230035</t>
  </si>
  <si>
    <t xml:space="preserve">MLSDGNNSIRGVLASQFADLVASGELSNGCLIKITAFVTNTIGSDDVVLATDLSVVSPGTGIVKMEVDNALNARNSTPEAAGKPQAKSSTADPDAKENSTPGPDFKSSKTPGPGLSPVSFFSPAPTPTGAGIKTAPTPPSTMGVSDRKNHHKIAQLHPYETNWCIRAKVDRKAPLRALPSKPDVKVMTVDLVDETGTAIQGTFWRGPAERMSEQLVEGKVYVFHKFKVKPADKKYVTVKNEYQIDFTDTTDVSEAADQDSSAMTTAVEVTPIEQLPRRIGQRAPVDVMGVVLALGSYGTVKRKADNSELPRREVTIGDQSGKSVAITLWGDMSSTTAQQLEGMEGRAVLQVTGCRVTDYNGCSLSTLSKSVASINPETPAAQQMMLWYKTSEMNPDRFTAVGADLVMARGSQGGSQGGAGGVPARERYFSLKDVSGLTAETEALANDKAIFQNVTACVAMINNDDKNIFYLANPENGRKVVDQGGGRFWSEADSKVVEKPEHRYLLSVRLADHTGETNVQLFGKEAEAVMGMRADELAALKEAGGEGFAGALKAAQWKPWQVVVMSKAREYNGNRSVRHSAYKVENIDWVSESSRLVTLIAKYGN*
</t>
  </si>
  <si>
    <t>C_1230036</t>
  </si>
  <si>
    <t xml:space="preserve">MYQGARLDPNKPLAAYGLPKDPATGSVEDHPVFLYCRSYLKPGAALPPPEALPQIQVQVPPLAEVNLAHPLHAAASPLVRALPDYERHFTHHLATTRAYWDVAQLLSEQEVQARAADAARANVEAHYNYILTAYQNFLDKYNAQHAAHALLLSTFPSDLAALDSMELHPTLQAPAQQQQHQQRQGQQQGEQQQQTGQAGVADGAASPSAGGAAEQAVPPAPPAPPQRRLGDLYPVARLREWADTCARSHASFGGKVGELEALFQALRRDVEALFMQAPSVDLDALGRRMTECEGLLDEHSSMVQVLSKDLRTVRALVEDVVRQLGAAGGAGSSGAAAAGGGGIKLGALHDAAAALEAIHETHRNRVLPRLAALDSQLAEFAQASRAAEASKVAMSADVLGQLQRISGQQSRIRDMKNKLAAFNEVLARQDAAFSELKVVHRLPAAYRALLAEVVRRGAWQQLYCGQAGRLAEHMTRFREKEAARRAAFGKEVARYLPTELLTRAGLAAEPPHCQVTVPPPAVPLIAVGLPDLQRLSYLDERMAASSSLRAATAAAAAAGGAGAALEMENARLRAELANHIAAACVRELESMQQPTTPATPARQQSTDSSTGTPPASAASASAALQLPQRVPSSGGGAAASGAASPAAGSAPARRDPAELVAAMQRALAMKDDLIRQQQRESATLSARAAAYEERIAALEALLARQASLPEAAVAGGIGSGRNSLHGAEGADAAAAAGDAVYGSAAEDGVVVERAVSGPGLSPLPSGVEVVEAATELARSGAAAVEEGAGTDALAATRGGDTSNSVELVEREEAVGAEDEAAGMAEVGQESAEAPSPFALAAVQDAPQPEGPIAAAALAAAAAAAAATASAAASATASAAPSQPASRRTSIDKSRALAVVALEGRARTQSASFTDAASSVAAAIARHAALAPVRGTSGPQAIPGRTTGGNGPAAAHASPGGAGRYGGSCMPMAIGSLPFATSLPAASLLPGSVIPGGGGGRLDASPSGGIGLGLALGFGLGPLTEATEQRRQRSGVLAAADGAGRGGVTAEAAAHGGSQDDEDTEEGAGALSTRSSMSGGSISASGSFCRAASAAAGEGEGGRAAEDGERAGGAVGDGSPVGGSSSSSSSALQFRPSWSGTTAAAGVSAPASGEEGQGQSQGDGKAGEQAQAQAPLPGLADDVERAADAGAAPESAEGAGAAALAGGEGLQAAAGRHHDGGGQAHDMNGEESDDAEAPDIDEVIDSGGASGDAAGPGAMELVQEGEADAASGSEAEVADAVVAEPASSGYETVGSVADESA*
</t>
  </si>
  <si>
    <t>C_1230037</t>
  </si>
  <si>
    <t xml:space="preserve">MHIIITAGKLDQKQACLQVHDVIGRDVRREDLPQITQRMACWIAAGDELLRAIEARVNYATATADAARQHREELDARIEEAKRNIKQAEVTGQQC*
</t>
  </si>
  <si>
    <t>C_1230038</t>
  </si>
  <si>
    <t xml:space="preserve">MLLTSAAASRRQRAGAVAQQRHHPPAHLPRQQLRHAPGRQFLTRLCQVTFLLLHLTPVGVHASCRVRRHRQ*
</t>
  </si>
  <si>
    <t>C_1230039</t>
  </si>
  <si>
    <t xml:space="preserve">MLHILEKTEEGRNALQEMLGPLQHLQYLQRTVRQHELDLDSLSRNVDERPWDPYTAFGLRYHPPHSGSGSSSSSSPQRAPSKHASNKHHHKSGSGSTHGSFAAAAAAANAAAEAAKVAADVAAEMAARGRALHKAEAADVASGGDGSSKSDASGSSSNNREGQKSGGKDSSKSSSSSSSSSSSSGSGGTIHSYPRLRLREKVVRGSKHPEELQTELTRRKEAVAAEAEALQPRVGAMLERLRGLLQAAANSSGLVPGNATAETQLAAGAGTAAGDPNDIVADPNDLDLYELLLPRCVLARLDPINYVSYPARPFVSIVLSYSGRRLPHVLYEVAEPLLACAAGRDLPPWPGPEDGSGGGGGVGGGGAAAAGDGSSGGGGGAAGGKGPLNEPVFLPLPLEILVAFDEVSEAAGWAAAAADSGGRIIPVFRPGVADVSDGDSLLSPLGPEGASGGTGSSTSARVCSWLHVALRTFEAWPQLGALGSGAYVMDWHPAAINRGQHFWDKERRLPLQFVAAALATPQAAEPRGGAELPAAPVAGVT*
</t>
  </si>
  <si>
    <t>C_1230040</t>
  </si>
  <si>
    <t xml:space="preserve">MEKVGRELPPEVAAQQVEWFGAAVCTIVYGTSWPAYYMAKPPKAAAVQCAAEAAAAVAQCAXXXXXXXXXXXXAAAAAAASEPEAAAAAEAAEGGSLAERRAAAAAAGEATRGAVAAGRPNNTLGAAGPPSGAGGGAAAGADAAAAKPEAAGAADGAVQHRTAAGPGVAPMEMEARMDPQPRLRRPALMGADGDDGTGGPPAALKMVAAPVGGARGSGGRQQHDDARLVSECIGPFLSMKNATPSLFRVLLKEEFLSDDGQPDLARLVNMRNGHPDGQGIMNAIIHAALALEGLLIPKDQSAAPAQQHPAAPAVQAAAAPPPPPPPPPPGRLLRVMSDGMQGKVVSLFKVLLEICGAGSGGTTGGGQSSDGGGSGGSALRRASRLLLLTQQEYEWHDTVLHTCCKYGLVHVLEWLLPQVNAAALTVPTKSGWCVLHTAARAEHGRAVEVTAMMLRRCRDLGLFTPERLAIPGDGEQDGVTTSVLLCDLTPFNKHYRRVGARRVLDAAMERVWDDPASRPHVRTDVQGPEELRTEMQRLNLRCGVAERDRAAGEGGART*
</t>
  </si>
  <si>
    <t>C_1230041</t>
  </si>
  <si>
    <t xml:space="preserve">MSIADVLEGKDYSFPKEEEKILELWDRLDAFNEQLKRTEGKPEYIFYDGPPFATGLPHYGHILAGTLKDIVTRYASATGHHVTRRFGWDCHGLPVEYEIDKKLNIKSRDDVMKMGIGAYNEECRSIVMPFSTACSTPLSNFEAGLNYKDVSDPAVMVSFPIVGDADGASLVAWTTTPWTLPSNVALCVHPELIYVKARDNDKKKVYIVAEARLAAVPGAVPKPKKGAKKDDKPEGGFEILAKMPGSELVGLRYTPLFPFFSALAAAEGSSKGAFRVVSDTYVTDDSGTGVVHQAPAFGEDDYRVCLAHGVCEKGDSLPCPVDLNGRFTEEVGQFKGLYVKDADKEIVAVIKEAGRLVEAGSLTHSYPFCWRSDTPLIYRAVPSWFVKVEEIKERLLHNNTLTYWVPAYVKEKRFHNWLENAHDWAVSRSRFWGTPIPIWASEDGEEIVVIGSKEELERRTGEKVTDLHRHFIDHLTIPSSRPGQPPLKRVDDVFDCWFESGSMPYGQLHYPFENKELFENNFPADFVAEGLDQTRGWFYTLMVLSTALFDKPAFKHLVCNGLVLAADGKKMSKRLKNYPDPTEVLDKYGADALRLYLINSPVVRAETLRFKEEGVFAVVKDVFLPWYNAYRFLVQNILRMEGESGAKFVPVPPEQLQPTNVLDRWIGAASRSLIAYVAAEMGAYRLYTVVPYLVKFIDSLTNVYVRYNRKRLKGAKGAEDTSTCLSCLFNVLLDVCKVMAPFTPFLTESMYQNLRTALPAGAPESVHWCDFPATRAAQSGDERIQQSVDRMQRVIELGRTIRERRNKPLKSPLTKLVVVHSDADFLADIQGELREYVESELNVRSLETCADPLQYATLRAQPDWQILGKKLGKSMGAVAAAIKDLTDAQILDFEKSGTLSLAGHTIEAGEIKVLRDFRAPAGMSADDVDANGDGEVLAVLDLRVDDSLLAAGLAREVVNRYQKLRKAAGLVLSDKVDMFYDPAAGTDVAALEAVLAGHAEYLRESLGVNVLPASSRPAGSVVIASEKTTIGGADGAAAYPFTALLATPAAALPAAALLAACGGSEELAGDVAVVVASRDLGKLQAEAAAAGGKVVVRVNGRQRMS*
</t>
  </si>
  <si>
    <t>C_1230042</t>
  </si>
  <si>
    <t xml:space="preserve">MGKRRREDAEAEEPAAEAAEPQPEDVAADTGGAAQDAGAYEGGEEGEGGRYGRRNRSQVNPETLTYLEEVVGHFQTLVDDEERSLLVGNVLDELAGKEVKVGSDPVCSRHVETLMASAQAGQLLRFLTSVSDVDGLFTLVSNPFGSHVVEKLLVRVESQLDGMSSEEYDEFVRVMTLLVDAICPHLYDYATDRFATHVVRRLLCLAAGRNVLPPAGKPKGKQQQDQSLPGLENKRRKGEVLGGLAAKLGPGTGGSGGGGGHGGHGSKAAAMAAELLGAGADEAPPARLPELVSKLVGAACSDDLVGAAMGEMVYHPYACPLLQALLRAAASDRKLLRGLVPVLLGATAFNDSAKGGAGAVLEGCRDEEVAALFVDPTASHLVEALLQVLPKSMAEEFIKRFMTPRLADLAHHPSANFTLQAALAAAPSKDMAKALYEGLSGLLPDLLRKRRSGVVAALAACLGRHGVGASAYARDPEQWRRHAASASKTLDAFAKMFGDGPAGGAGKGAKGKAEQHQHKGSSQKGEEEAEEAAAAGPSGRDAELEAGLGKKKKDKKDKKKRKGEEGDGPDGQAGRSGQGDAGAEEETAEVEEQDATANQGKKKKRKAREVEAAEEAGGAADGGTQAAASEVKRAKKQKKKDKQ*
</t>
  </si>
  <si>
    <t>C_1230043</t>
  </si>
  <si>
    <t xml:space="preserve">MPRVLLFPVDDTEDSQKSWDWMIHNFYKEGDEVHLLNVISRLSFAATLGVPAVDFTPQINREAYEAVVRKAEAFIVKRFLARLPSSIQTTPIVHIIKASKTRDKGSEVDTNSVGHVICMKAEEIKATCVLMGSHNKGPVREFFMGSVSQYVSHHCKVPVVIVKQP*
</t>
  </si>
  <si>
    <t>C_1230044</t>
  </si>
  <si>
    <t xml:space="preserve">MNARSTGGRDAAGGGGGGGGGAGGMAYSHGRGGRGGRHSGGGGGGGGYVPGGGRYGRGIGSGGSWRGGSAGVSGGGSGRGGYGGDGYGGGGYGGGGGGYGGGGGAAASGPHVDTLIHQLFMSVRQLPRGQPAHEAVASRLDGLDGRAVAALMKQLSTNGLAAAAWDIFDWLRGLEPGVDLGRLLDVYLYTAMISLCSSNRRDLDVALSLSREMAARGVPRNVHTFSALMNVCIKAGQHQAALDVWRELQEAGCRPNVVTFNTLIDVYGKTGQWAEALKVLARMKEEGMAPVTRTYNTLMIACNSSNQWHEALSVYAQLVAAGQAPNTTTYNALITAYSKAGRLEKVLETLREMEAAGCERTVITYSALISACERNGQWELALQMFGQMLREGCNPNIITYNSLITALAAGAQWERAADVFAKLQRQGCEPDVVTYTALINAYEKGGQWRRALQAFKRLLQQGCRTDHVVFAAITDVLWDSGTASAQARAARIYRAAVGSGAIKPVTAAPPAAAGSSTATTSTAGTTSNNSSGAVPQALMALALSGGAAPPPGAASGGSATGSATAATGSTAGGCLEPLQEVHLGAVASGSSVAAFFCFLAEQRDRAIESGPGALPPRVVLRFARSRGGRDAGPLLLDALQAWLAARGAPFKLMQDFGPVPAQRLEAAGPDLAAWLTGDVAALELAPFSSVGAGAGAAAAPGGGAGGGNALLQAALVGVDEESDHDAALEASCRDAFAEVRSFEATHCLSVAAMGPAYLARRRELVANLLSVFEAVFAGGAVGAADGAAGAGAGGGGGATGGASGGGGGGLPRVAVHDAVLLLDRFMSSGPALQDNLLTMASVTALRMLAVSELAAATAASAAAADHAAAAEAELEGLLARVTALPTLGFQSMEVNVRSALAGDTAAISAARCAAVYLRRLGAAPEAAGEEQLMALLDAALLDDEFLNYRPSATAAAALYAHRLRRGDTPPWPTAAAALTGYADLQHPELAAAVGAVQRLLMEMSSTSAAAYTAASSSSAAAARTSLKLGAGRGAREPAAAPAAPGAAASE*
</t>
  </si>
  <si>
    <t>C_1230045</t>
  </si>
  <si>
    <t xml:space="preserve">RCWRRCRAVCTTATWTAPAPSASATTSRATRWCACPAATSSTSAARSSGWGTTPKSARCASLRWHEVCVCRCGWGCTEPPGARGRFADCELRHVGRLRGCDPSARCTAARYGFSHAAVRLSIGAPHGLR
</t>
  </si>
  <si>
    <t>C_1230046</t>
  </si>
  <si>
    <t xml:space="preserve">MDSSGSGSMAAGFGGGAAARRRSSGTIGGGVSGAGSNLRGMSMGVAGSNLRRGGATASGGSDASGPTHGNTSFAASRTAGGGAPTGLGRAGGAATRLVYDRRSDDSDSDVGGYDGHGGRYGGGAAAAAAAGGSQVRLPQRMFRVHANPQPEATTFGPARSIGPARPPPGLAAAAHGARLGSMGVRRGPGPVVASGGDSDDDGVVGGALALGGGGTGSAAAGFQERFLADLRRRDTERAALLQLLVAPGGQEELLRQAEEAQLAMALMLSLQEANGAPMGAAPSTNGGGMGPGLGFGSGFAAAAAHLPLALHGGALVGLAGAGFGGGGGMVVPLGPAAYGGGYAGGGGGGYGGGGFHDVAAGGPGGAGGGPSYEELLALEDVKVTTPQVGSRVWGMACEKGCKAMESRPWGAGRYESGRSATDPGDHVDMNVGGQHVCFMLLRPSPGGSGT*
</t>
  </si>
  <si>
    <t>C_1230047</t>
  </si>
  <si>
    <t>C_1230048</t>
  </si>
  <si>
    <t xml:space="preserve">MALVHKIRVGAPTQWASARGVCRAPAVSRMPVVVRAQQQQQQQEPAATSATTELGKGEGPTGLNVGRFRPTSPGGWAEMATALRQANLKVLAPQELPWVKEKGAVIVDIRPEESYMELFELVPEPATTPVVIYCNFGGSLEPTKNDKNGQQTRSMVAAYALIASGFKNVAVLKGGYFDWTAQGRDIETFE*
</t>
  </si>
  <si>
    <t>C_1230049</t>
  </si>
  <si>
    <t xml:space="preserve">MKSFSGLWGGLAAAAGVAGSGGVTAKEAHKAQARAREKLKGYHELAKTMLAKALAGEAKTTFFNISASSLTSKWVGDGEKLVRALFEVAAARQPALIFIDEIDSMMGARAVS*
</t>
  </si>
  <si>
    <t>C_1230050</t>
  </si>
  <si>
    <t xml:space="preserve">MVLRLVLLLLFLSLSLPPSHIQSTSQPPAALARGQRRQSQYSRSRSPRRRQRQQQAHSSSAAAAAAAAVPPKQRQQQQAQEQQAAAAEAAHQHGDQQDRRQLEHHQSDAGDEKPQLQPLLPPPTQAPQSCCCQPPPAPALALAPPANVPAAGAPDAAAAASSAGHARHLGHQAGPLLLGPLEHVVARHQPPPQHRRQRHQQQLQHTRRRHWPWMEAPAAAAQQQPAAVTGAAGPQTAALAYDAAVRRKYGSQARCNFPDEQ*
</t>
  </si>
  <si>
    <t>C_1230051</t>
  </si>
  <si>
    <t>C_12400001</t>
  </si>
  <si>
    <t xml:space="preserve">GGGTSRLRRAPAGPGLQEGGAAARTGGGGGGRQQDDGRVCGVRRGGVKAVRGEERARLRSAARGAARARPWAGPGPRPWAAPGPKLRPQNVLPRLLSASRRPWCRAVEAGRDCIVR*
</t>
  </si>
  <si>
    <t>C_12410001</t>
  </si>
  <si>
    <t xml:space="preserve">MPRRMPRAYTRPGWLPAVPSSSCSLRHHAGGAPSPSHHSCSFHTRLPPCQPHSPSSHAPTFPIPLPQIHTRRKAHPLKHTPDSP
</t>
  </si>
  <si>
    <t>C_12410002</t>
  </si>
  <si>
    <t xml:space="preserve">MGKIDAIRDIIPILEQVTRLNAPLLIIAEDVSGEALATLVVNKLRGVLNVCAIKAPGFGERRKSLLQDIAIVTGAEFIAKDLGMKVEQAVVEQLGVARKVTVANNTTTLIADAASKDEIEMRIAQLKKELAETDSVYDTEKLSERIAKLSGGVAVIKVREAEGKRRGXXXXXXXXXXXXXXXXXXXXXXXXXXXXXXXXXXXXXXXXXXXXXXXXXXXXXXXXXXXXXXXXXXXXXXXXXXXXXXXXXXXXXXXXXXXXXXXXXXXXXXXXXXXXXXXXRP*
</t>
  </si>
  <si>
    <t>C_12420001</t>
  </si>
  <si>
    <t xml:space="preserve">MCASPSYAADTPDILCPARCAALREQRQQLKKEFGIDLRLLGVASSGKMLLRETGVDLDNWKQDLEDKDARYVDGALCGAQRGR*
</t>
  </si>
  <si>
    <t>C_12430001</t>
  </si>
  <si>
    <t xml:space="preserve">MAVAAAAAAATARGSLAVLATAPDPAVAAAAACLGLGLRRGGGGGDGAAGSSSTAGGNGAAGSSSSASSSKPPNGGAAAGCPTNGKHHASDTEPTQGRGCGAAACTSGSGATAAFDAGFGGSSSGSHDAPAVYRYWAPAAEQRCFGQALRRRQRRHTAAVAAALEGLGAALPPGFTVMDNRAYDASLSQRPSSFEAAATAADSNAAATAAAGATAGDGSSRGGGEGAHTRLNSDRDGRGSDGDDLDEMLAAAAEAAAEAAEAADPERPWTGWQQQPLVVGRCSARLRQLLKSVDELLFQWTSAMGQLSAALLNAHVAMRSAAATAGGGGGGTSKGAAGKALGAAGGGGGGGSAGGEVAAPPRHHMQASRMCASS*
</t>
  </si>
  <si>
    <t>C_12440001</t>
  </si>
  <si>
    <t xml:space="preserve">LGCLDPV*TT*R*YVRTLCRHPLQHEGVAFEDCCAACA*Q*DCDGRQSALDCDALTVRS*LRGKRVRWSVQAILKHVCSQGPPQMWYRGSVTCSGMKSFMCFSVDCTVPPCFCFRIASQDAVRLVH
</t>
  </si>
  <si>
    <t>C_12450001</t>
  </si>
  <si>
    <t xml:space="preserve">MAQEGYDADGTSIAATAMGEKRMAQEGYDADGKSIAATAMGAAVMAVDGYDEAGKSIAARSAGVARAEKAGMFIWAPVWPKLHEWVKAHPSSTVDWTAAEKHLRREFPDIPVGAFERGGAGRTKYSKWKRLYDPQQQEEEDEDEDD*
</t>
  </si>
  <si>
    <t>C_12460001</t>
  </si>
  <si>
    <t xml:space="preserve">MGVHVVEVNPLLHSGDAGLEALPKEWLDGGDWRPVLRDCDKLVFMFAKSMLAVAARTKLPVGDERVKLRIGIHTGPVMSGIVGTRVPRFVLFGDTVNTASRMQTTCTPGTVHVSEDTRALLPHGNDNWTATGGVMIKGKGLLNTPRRHRHRRRGGPARRRRRCRRGSRQ*
</t>
  </si>
  <si>
    <t>C_12490001</t>
  </si>
  <si>
    <t xml:space="preserve">MVALGAVPGWWERPQQQQQAEGAEGCSSGGGGGCSSGGGGGCSSSGMSAEEEAMAPYPMDYYAKEGGEWNSSYHKKR*
</t>
  </si>
  <si>
    <t>C_12490002</t>
  </si>
  <si>
    <t xml:space="preserve">MRWGRVVRSGKLASTVATR*
</t>
  </si>
  <si>
    <t>C_1240001</t>
  </si>
  <si>
    <t xml:space="preserve">MKSASPQRPADTGTKMIHVGRNTRSRIVSKGISAGNSRNCYRGLVQVQPSARGARNFSQCDSMLIGDNAAANTYPYIQVREPSAVVEHEASTSKISEDQLFYFQQRGIDPEKAVGAIISGFCREVFNELPLEFAAEVNELMSLKLEGTVG*
</t>
  </si>
  <si>
    <t>C_1240002</t>
  </si>
  <si>
    <t xml:space="preserve">MMPVLLSGDARSIMWSKSILERCTSVLANNGKGVVV*
</t>
  </si>
  <si>
    <t>C_1240003</t>
  </si>
  <si>
    <t xml:space="preserve">MCRFGRRALRTLALAYKPLPGATQAGKLE*
</t>
  </si>
  <si>
    <t>C_1240004</t>
  </si>
  <si>
    <t xml:space="preserve">MNLKSTAAGTSPQGFALFATPAAAQSDDPTIRRADVSRGQGGPVGAAGSGVMAGGAGMAPMASMSAMAPHAAFTTGPLLASTLAALRPAGHAVHHHGGGGGGATLLPPPGQASAMAASHAGEWRAALYVKSKSRIQGNYRFRIRIQKA*
</t>
  </si>
  <si>
    <t>C_1240005</t>
  </si>
  <si>
    <t xml:space="preserve">MHHGGGGGMGGSAMANAIMAAGGGGGSGEFGGWSQQFTGGLMG*
</t>
  </si>
  <si>
    <t>C_1240006</t>
  </si>
  <si>
    <t xml:space="preserve">MDEPRVIDLQSLCTGAHGSGPGPSQGRNGCQVPTASTSSDAPRAGFGAAEAAESYRLSHHRNHHRNHPQVQLHQRTHLGDGILGAIGGADGADVMADLLHLMQGDIGNDADLLDGGVGVNGISHMGMEVVSAELAGHGLATAVGPPPPQRQDSMDRLFDEVFGEGAAAAHDGAAAEADSRQRQLAAAAARSLTAAVGAGGTAAASTAAPSLATLSHFAVAGGGSGGVEYGRLASLAASPPPSPVASPRNKRTAPGHERPPPPPPGAGPMPVPPQLMPTRPHSHQQQQQPQQQQQQQQRQHQPQSLYPQRISGSGGETGAGGGARMVGISNLGGGGGGGGGVSRLPAAAHTAPVAPSTLSDFYSAPQPVIAATATAIADARGGGGLGGGGGGGGGGGPSRLVGLGLGPGRITRGGGGGGGGPEAAAAAALMLPSGVVVGGEASSATLALAASFKRRRLDGKLGNALSLPLALAAGDDLAAASAPTSGGAAGGGGGAVRLSGCGSVSGGSVPDADAAPLQSPMAPSLVPQWSLNGGAVPGAPQQQQQQQQQQQQQQQEMHHHRLHQQHHLFPSAQLCQHPQQQQQQQLLLPQQSASMGLSLGSLGMSAGTMGTPRPQQQQAQQAQQQQQHLLADDAASRPGGGQTTGGGQTATGAGGGSGGGGSVENPNLVDVAALAAGLDAFDMDVALLSKLDFDDEQNPTDHAGHQQQQQQQQHQQQQAQAQMQQQQQQQQQQQQQQQQQAQAQMQQQQQAQAQQQAQQQHLQQQQLLLQQQQQQQQQQQQQQQQQQQQMQQQMQGLQLQQQQPQPLLPSPGVGVGVGVGVGAGASGAGLGAVGLQGVKPTSGVLGGATLSEQQQQQLASAQGTTRPAAMSSSGAATAATATTGGRKAAGGAASNPGTGTAAAAAATGRRTGSAAAVSISSTSSGRQAGVSSSLGTAAAMPPPVTAAAAAAVAAARGLPVLRPAQLLQQHAHLVPPGVPDTLKVTVTGGAAVPLKPPCALGGGGGEEEEKNNGGGEGGGGQGGGGGEGTAAATAAAAAAAAAAPPPVDPVEQLKADMAEVAALGGKVLGVFYTGAYLDGGRCVEHCGELLSRSAFERVGGSSMAKWYRSIKGNPRQSRRRSRRNAEEDEDEEEEEGEEAAAGGGSR*
</t>
  </si>
  <si>
    <t>C_1240007</t>
  </si>
  <si>
    <t xml:space="preserve">LCRWVLCGWCSAGLWRGLIGLRRLLLRRPAALPFGRLWIALYRLLLGLGA*
</t>
  </si>
  <si>
    <t>C_1240008</t>
  </si>
  <si>
    <t xml:space="preserve">MGPGWVLLPPAGQRPSRVSDSGMRAGFLLPRVGQQSSPSATGSPLGGGDGPTAAAAVSTGLVPPPQPSRPAAPPARMPMPRPEQAPTTAPAPAARLQYPPPPAPPADNSVPPPPLPQHVQSLATQAAVARGPTQPAVWFEHDFSDWQRLLQSVQRQPGQQQITSSWLFMPLIADALLPAHSAQAAFPFQRPPDWNQLTGPLRTGCTTHGITAERVPLDGPWHTTATWQEYVLNTALSLELIETLAALAASCQSGGGWVGVQATLAAQQEAMMA*
</t>
  </si>
  <si>
    <t>C_1240009</t>
  </si>
  <si>
    <t xml:space="preserve">MHSYVVAGLAFSRRATSASKAAFTAELMRKSPLAVPLQRGQAVLTVHVPVDTRPIIPGTYTVTVKMVGGPVWGAFRGRTDLVLQAGGYPTTSDSSNLACAYVVSEQCAKSVGPKGEPQAPAGQGITNHIFACVRGPIWDPQLSHLHCAKFEMPGEEPMQVEVLADGTASQQIGATHCSNFNADKVLAAESRKNLITAVGAVLCRHGMLLRLMNLFGGERHAYATTAALSLLSAGTAVQFWWYDIACRWGQILHQMAGTASSRAAAAGRRPATP
</t>
  </si>
  <si>
    <t>C_1240010</t>
  </si>
  <si>
    <t xml:space="preserve">MSAFHWARLQRVKLRLPGWPVDKISESSPRTLWVTMCRVVLLLGGRVFVCAWLGSMWAWLRARYAHTAASEKAREAIGTYGAAVTALLMVVWPYLVLLASVSAVGNPAILSVQAPWGFIPVGLDYFTHPHIDKDDATHTIVFLTLWKAASGRQCKDFTSPRERGQHVSRNIFTFGGISAFTRSSDCDLLVFDARRVVHGADLCVPLYAAEDAVGRPCGVTMGSGVVSRMTDVKAGRAVARGWLELAAQGRSAGRDAAKKLGMEFEQRIQENVSRGLGEVQSALEEQGGGSGRA*
</t>
  </si>
  <si>
    <t>C_1240011</t>
  </si>
  <si>
    <t xml:space="preserve">MDKEVHSAFSDSNLSKLRNCLNQQGEGLVWLEDYMFYSYKKFGRDDVRKLLGNVLEPKALVEIVLRAYGPVFERMDAAADNEPKKKKQKVKVTKEGKRQLLLEEAKMVAPDAIVKDGRFLPLWIKTKVLTKVCGSAGIKWSDFSHAFREKGSKGAGRYDVYALLRGWLNAVIMEATDNKDLGLEFIHMDPNEPVASAVWAKLESMVETYTTNYQAESVWGGDYKLAAFVAPKEKQEGMTEAEKRQVMKDNANALHVRWWAYVQSKNPPLLARMYNFDNDPAPGTTPAPCLGGAPTPVTGAQEQRQGQEPVGPATAAGGNLTAPAAGAAAAVTGAEAAVTGAAAAVTGAAAAATGAAAAVTGAAALRAGTVLAAKLAYHFSFLNPSPAQLKELTDLVDHFAAPSMHAEDASLVSHGNPLLLPKRETACLPYKDGGVNHVDLPAFLSAVXXXXXXXXXXXXXXXXXXXXXXXXXXXXXXXXXXXXXXXXXXXXXXXXXXXXXXXXXXXXXXXXXXXXXXXXXXXXXXXXXXXXXXXXXXXXXXXXXXXXXXXXXXXXXXXXXXXXXXXXXXXXXXXXXGCGTASTAASHSAASGAATVAG*
</t>
  </si>
  <si>
    <t>C_1240012</t>
  </si>
  <si>
    <t xml:space="preserve">MERLLILPYKRPRGRPKKDEGLIVHTAMEDEFGVMRCVRARLVPKGEPMPPQRPISECGREMRKPRRAPGPSAPAEPAIAGATTRPSAVPLPPLPLTALPGEPCPRMRPAHASPLVRTAAAPTPGPLPDRKPSHPCPTPIPALSALPPSPALQPTPALPPSRVFPLAPFTPLRSFPRLPSLHFHALHPTPALPPSPVFPLAPFTPLRSFPRLP
</t>
  </si>
  <si>
    <t>C_1240013</t>
  </si>
  <si>
    <t xml:space="preserve">MMRARTGKSYTLENLVPAVLAQELSQQGPDHPLKGMTVLRLNCLRLDRQGATALLYSLLETMVGWVEGAGVKVKADAWQVATRVRGDAASSRTRTRAGTAILELLQGLETPVLVLMDELQALLQPLNERGEPDLDGVSYIRDVVLRHILVASPDHVLWAVTGSSMASVWTALAAMPVDTPSVWPPGLMAALLDDLEVVWGVRPEDVGPLLERAGSSPALFMTMLEFWVMEGKPADVAAFADTFTYHKLYKEAVLVDNNGKGGARRRQHCWAGLPVPGLTLAKRDWGWLLLHLGQVADYHLLLLGVGVRPPAEDVIPKDAKGVEELKAMLRVLGSPHNKGRRSWYQREGRDGKLWSHLDYLVFFLRLSRNVVARWEPREGKEMLSSALLALPTLVDMRVPDLSEVVLAGMSQLAAATVAAAAAAAEREDQMDEAVEAGGGGGGGCGSGYDANRRGGGTVAAPAVYGGGRSSTGAGLVNWRTSSSSGASSSWPRTTLGRSGAPSARHTSRLALPPPAPLHYRVTRLAVAARALFRFAM*
</t>
  </si>
  <si>
    <t>C_1240014</t>
  </si>
  <si>
    <t xml:space="preserve">MPADINGVKDAITAAFPAGISKITPVKNGSFAITGSSEPVKYVDVEVRMPAELLAAALTRITLNPSSGLWYYPKGNDSLLPQRGFPSWSSRPHGTTSNDGGLLWCVCHTINEHNNTPADELYRQASLNIVAEVVAAGPANTAAEALHTIESALRTQPALALNAMIIQSARQPRSSENSIAAQTLLLRFTCSKQRKLAQASRLLLVDMGEGLVSLTFEESARPNGVSPRGHQQVSITSNSISTENGVAMSQLDAFATELADRLEQQRLILPQHLAIQNGASQAEAAQAPPLLHPNLIDTYVDAYAVAGNILDGAPILQPAVSADAKTENNATITRMAAADPRQEAFIYAITPEPAAGPDDNDDLDLGWAGPAAPPQPPLPQQQQPQPPQLPPPPQPPQPLQPPQPPQLPQQQQQQQQQQQQQQQQQQQQQQQQLQQHQQHQQHQQHQQLPCCNLSSAPNAPWRLEPAATGSTAATTTAGLPAGGDQAGAATGSAAAIANTSLTASGPAGAMVGNMANANQWGHQPVPAYPFSTHLNPAYSGNTPPDSNAKGPVMAEEDPDEDMINSQQARRPDGTPSSKRSAIRVRITGPRTGGDGNTGGLSGGQEPQNA*
</t>
  </si>
  <si>
    <t>C_1240015</t>
  </si>
  <si>
    <t xml:space="preserve">MMSVHCWLHRRLPDRGREVAQSLAAKLEEHRMQQVQVATALQTLQQLQQQEALANLTHQYLHQHGAQARAGNPFQRSRTTDLESLGRGPAAYDPMLSPGAGAAFGAGGLSPAEFGSHHRAQLAALQQAAASGGHAGPHQSLALRVPGVAGLQHNLPVRSFSSEHLLAGQRPHHRPPQQPGGPGPAGGMGMGVGGMGAGGMMGGPGQQQGPPGSGGGGGGGGGGGGNGNGNGMSGQAGGPSKRAPLRQPSGLGPNGRSGQAGGSNGSNGNGGAANGAAGSGANGGGGGGGGQRGGADGGRRARYAATAKAPSWASEDWHPMKAVIASGAHASGGTGVFLPHLAATPPVTPGTAGSGAAGSDAAAAAAAAAAVKTGLASPATSAGGGPGTSAAGAGAGGAGLGGGLASGRNSCDRASHDSASHRHSSGHSHGHIASAHASLTGLSGGGTTGAAAAGAVGLNLGLGLAAGMHPQHPLLQHQQHQQNQYHQHHHQQHQQHHASGANAQGGGSLMLPAPAGQHQHPHQHHHHLPVGAGLQHAAFSAAPGTAAGGAAAAAGAFNGGGMGVPGMSGMGMGAPLSPLSPRDGVSPSCSAESNALGSGSGGLASGAVASAASAASAACASIASLGFAPADLVSGLGMLGGSGAAAASGGGAAASGGAYGGGAAAGCYSRGTTLDSYSRASTTGWATASELDSLPAAASAAALGYLAAGGAAGASGPDGMKVVAEEPERERADALELECDFASLARELAELMGRQQQAAE*
</t>
  </si>
  <si>
    <t>C_1240016</t>
  </si>
  <si>
    <t xml:space="preserve">MLSTAGVIDDVEAEVKPPATPAVPAVEPGCLAGIWEKDLDASDVGGYEKALDLWQVYPMGGGARSKMRRRDQRGGDAMACAERVPTGVVCRASWGAPFAGELEESYTIPDPVGAPDCMHVTSTIRVYQRRRNLSAAQLISASEKRNGKAHDVLKRFGM*
</t>
  </si>
  <si>
    <t>C_1240017</t>
  </si>
  <si>
    <t xml:space="preserve">MKTKDLTGKLARYALKLAPYTFTIVHRAGRKNGNADGLSRLGHLRDAPSDEEDEDSPQRKPKRPAAATAIDLESLADAFEAETLLFTAGSTSPPRYAEVCVLERLPSLTDGIGGELFEDEWDGWPASWRERLGEVEVDGPASQQLPATPPTSLAAMDGSTSAPNPMVAFNLPGEQDAESSHTPGPGAATAKGVASPPPVGGGGGYGGGKSSGGNVSSDNAVTPTLTIQPLTLLSSTELSTDHWWRQWWGLPKASPSTDSADGATTSTASGDPVHLNMVEAGASATAGVAPGNTRADSGEDSDAEDDGDGAASDDDGGYESAGSVLEIDGVPQFHPNESRVWQDHRLLQFLRAEASNKSLRRQLENQAVETRSLQQQKQSLQQQLSNTVHAENLQLMQQVQNLQQELTHTRQELTDAVSDGKRLFNETEPYLLSNVLSLRQRLTRAEAAPLAAALAKLTGVEENQEAMQLGVFNPTEAVYKIKDSQQCIHFYPTTAYHFESLSAVTLNAAAGVLQTTEGSRCFVRSVVDHLQLRPLGTAESPEVAAAAEDLRLLQRQLANPMAALLPEDDEYFDKATTAQDKLAKLTQRAATAQERLHRATTIPFVCVPLHDTNTTE*
</t>
  </si>
  <si>
    <t>C_1240018</t>
  </si>
  <si>
    <t xml:space="preserve">MRERWTCDGTELSPELQQVLLDNYDLFALDDSQLGRTDWVEAAIDTGDAPPVCLNPYRHSRVETEAMEAEVRRMLGAGIIRHSNSAWSSPVVMVRKSDGTHRFCVDLRGVNNVTQPVRFPMPHVRDLIDTLAPPLGEQRVYSCMDLKSGFWQVGVQETDRCKLAFQAPSGLYEFCVLPMGARASPALFQRLMTLVLRPVLASGAGLGYHPTPTEETPRKCCVLFIDDICIWSPSQQEHAADVLTVLDLLRLAGLVLSLNKCKFGTPKCQFLGHVVDGVIGHITPSPDNVEAIRSYPKLRTVRQVKAFLGLTYYREQVDHFANVALPLYQCLGKMGFHWGERQAAAFEALKEAITSFPILRAPDFTRPFTLATDFAKTAVAACLS*
</t>
  </si>
  <si>
    <t>C_1240019</t>
  </si>
  <si>
    <t xml:space="preserve">MDKMGYRQSSFVERASEKLQGEAKSWYRWWREYDQPGPLSWEDFKATFLDEFGLSTSDWEERLVTCQQCLQEPTQAYSNRFTTYARRANRMNDPSLVTVYVRGLKKSLSEALDLFGRRTPTSTLKEAMRAAANLSRCNWRALLADEELPPEPAGRRVRFEDSRTTDRPRSPWTRNADVRREEERRYSRPSSNGSSSGSGGGHRGGSSTAPVGGGGGNGGGGNRDRDRNDHPVTRTEEAQVAEDVFAKIAAHSITLAKAAQCDSRAILAKVGGKCLGLARSASGGAGGSNTGVKSGLLAEAQPAAPEHRSDGEEDSPGPKPPQKEYQICRVRAACLDINGNEKEQRTCADTGASNCVIARRAVSGLGLLNYIRDTRTKFYHANGSEDRAKGKVSVTVCLPGLTRAVEMYVSDAENYDLLLGNDFLGPLRVDTRYSNMTLEYDDHSGQRRAVPIKITRSSGRQRNVPLARLDTHAYVVSTTSSNYNSGAEEAAACEEAGPDTTPSPLQPTAAATPPALGAHARRLPRRHHTGVRPTQLFLLDGNGSSPSAMAVDAPTPDASDLEPVVPTAGSDKDGTSSTQAELPPANMETTSEPATGGAGEVLGVGDTVCCEPLFLNSKEITSQDLTGLVAMLADTPPKEAAPTPAAPTNSPRAKVEKQQRWLQACTPPADMPVRMVTTANPATGAQHPVPEAFAAGVNDLPLKEILVAVDGHFGGLLVSPEKEGLVPLSPFTATDSSGSYLSRADSPGSPPSYMGLLQDEGDDWYGGATGLPLPRGKRGRKAFVFVADCHSPLSVWSGMSGGAESPPLIFTQLSELDDEWEVPPLAPPSDDEDEAPALMGAHDEYDPAVGWSRGGSSRSPPTNQSPFGANFSGRSGGATSDGSGGGSLSSHAHADPMDAAVVELFVMDADGFLRRPSRDEVLSLPPTEHLQLAQEYGRRQRELRGPPDQGFGVSNSAVAIGNRPDPACLGPWKWAPRKPASAV*
</t>
  </si>
  <si>
    <t>C_1240020</t>
  </si>
  <si>
    <t xml:space="preserve">MTAGLVPVLFVSAIHNILWTSQTIKRCLHRLQANVLCLSLRAGGFFGFGGPLAILSAVSLLSTCTLHLLLWLMSNAFRAAAMLAKTCPRCLAATDCLWIILCYTLFFGDLAEAVPTQKPTPSQPDSTNIMIAITEHLWPALFSWDVISPSLSALCHYYGDAVGAPPESVLYSLLAIVPILTWGMRVAPKNKECMSEALFNFVLMTQPSAAASCPLQSVLSEFLRALLKALDGELAKAFAETVAEHNASQNTRPAEEQWQCPPLNTDQECTAIGSFTMEGLMRRWRDYPYRNLCLADEHRVFRESLGLYKAADKADYDLGLLLSCYSDIPFSRVLSRETQDIPHPGMSVLAYTQPSDAFKFLASDKSASGLTARFLAIAPPVCCKGYEEVGTIPDDAALLPETVSEEVRTLLQNRVTASQGIGGDPNGWVKNTILFEALHHIQCAAFQRRLEANGVSHLLRLSEPATRKFAIIFDTATTRMMESWRRGDEATSADIAKDRPRLLRVAGTLAILEYGLEMAFGTCPRSVVSWEVGEAQLDAARVIIDYGSLAKEVLGKLARGTLNTAAGCDASPQEHLTDAEEEAKTALRTAETAFRSRLAPAILAGRHAKEDGNGLARPAAYLSTKKGMGVTFRQFLESMLASSESLRTLLCVEAYTALQLGKDGKMTPRNQNSSNQSWRFIAALAEWSGTNPDLDKYIERAKAADAAFEAASVQPPQLPHPYMAAAVPAVTAATPLQVPAAGFSGNYTAAPPSARLPPPAVFPRPSPGVRQLLATQQQHVANGPGGYGTIPNRAPPSSTLGVLQPVHTNVMGAQVPAYRQQQPYATPSYQRVGLGTAPVVIPQSCLVGTLAPIAEDQQSTGLLPPAEMDLHDARRAVSGLIANLRTASPSSTSTSPHVYLVKLLSYQYSFRLPRCWPYGPTTCSQVPTAPAPAAFTPTVFGAAAFGNRPHCSVVFGYPSANELGVRAVAGKVTCGATLWVRSAAALGVGTETTFVAVS*
</t>
  </si>
  <si>
    <t>C_1240021</t>
  </si>
  <si>
    <t xml:space="preserve">MCTPPPVTVAPPATRVAAAAGAPPAAGDGEAAAAATGAPPAAGDDAAAAAGAPPAAGDGEAAAAATGAPPAVGDDAAAAAGAVVAAGDDTAAAAAGAAMATGDDGAAAAAGAVVAAGDDTAAAAAGAAMAAGDDGAVAAAGAAAGTADFEPFTMLLAMARLSDTVVDGVPQTAGCAATQARAIERAITEWDLQAACKEMWAVVDSAKTNLGQHNGVAAQLQRSLGIDIHIMRCYAHILHNSLHAGIVKGWGDDPTKKREGFNSPVVFLLEQSASFINRHDSYRPEDTPVCPDACAMRWGIYCTLALWFCMHTTYFHGVVAAVAARGGSISNADGAMMEGWKNAEQVLQVAVLADWGHYFLEHELKWAESGGGFHALKLHARKHRAVGYFAEALGNPAAVFTRTVETARRVGSEWEAALRVVVRPFLDNFVVYYGRETAFLHKAPLRLAELACPERGQLAAAQFLARAATAPSNEWRQFGAFGVEKLGDSIARLAAHGYVDPPLHEWLQLTFGALPILNHHSENILKVAKHVDMRMKPHLTQAQVKLRRDRPQFRILLTPPALTWARVKVRQRRLAAKAVKAAAAAVATAAYAAAGGVAAPAMAPPATASGDAVPSRVSRQEQARRNQVAKLQAQPNQLGLLPQGVTAERRQAKRRRQTAATAAAAPAAGAAAAVLDAQAPLSETVRLLRVFERYSFVPEKPGKPLLADLRRFADEHELCSEGKRSEVVMEVLNWGEQQEAEGGESEDEEEYSEYDDDEEAEEEAEDEEEAAAAGKQGVTAVAARLPLQPGQPNTRQTRALQAHPHLDSSVSGVTL*
</t>
  </si>
  <si>
    <t>C_1240022</t>
  </si>
  <si>
    <t xml:space="preserve">MKSQLLVICCWPGCRCTLCSRRCQSEKSCSNHTAGCVGPRATAACVASDCTCCGSGGGGTELSAGGAGGGGYCRRAAGAGAVVGACSGRGMG
</t>
  </si>
  <si>
    <t>C_1240023</t>
  </si>
  <si>
    <t xml:space="preserve">MLAHMLACAAIGSFLAGLKWTPSKLIRSRQQFLTAVLLSAVFCMAVVLGNVSLAFIPVSFTQAIGSTTPFFTAILAFVMQGQREAPFTYAALIPIMLGVIVASGGEPAFHVIGFTCCVAATALRALKSVVQSILMTDPAEKLDPMSLLLYMSCTSILFLLPLTLTLEPNSFREAAALAASSPSFLYWLVANSCLAYLVNLTNFLVTRYTSALTLQVLGNAKGVVAAAVSVAIFRNVVTAQGCIGYGVTVAGVFLYSECKSYNAAATATAGRAFEDDEAKDLTDREPLLTSKFVHTGDMQYIPYCPTPRAINSTYTAPQQPPSPRVQILVELNVATSSPAASPVPATGRPRCTMHGPVPGRVWGTVLRGAPLKAAKLEHFVAIWSAGGALCEVEEVQGAALTLWVCFLTVGCQLVQRALEAYCKRNQAARRATTVQWSLGRFLHLRESPPNCRDPAAGSPDPGAGSARHQLARRRVDLDEKRAARGACVVSSGPGAAIEAVV*
</t>
  </si>
  <si>
    <t>C_1240024</t>
  </si>
  <si>
    <t xml:space="preserve">MLASVFNALDRPGASERDREIASYIPRTFKEVLTLVTVLEPACRWPQLYRYKMCKCGFIYRGAHQSASVCHGIVKAQGGGVEACGISREQAREVTYSSIANYVERAYANPEIAADLSSWRQRQAFPRMVERIAARERERVAAHQAANAAAGRPGDPIPPKTPEEKAEDERDSQASTDSMFDMVDGELVKEALRKDPAFAADPRNLLVVLVSDPFIVPADEHERSSIPYLLLPVNASPENRHHLGFATLLSLIGGNVKPPGSKKPDPLNPNHMMALIRDELAFLEKYGIRVWDASKNEFFICRVKCISFISDYRGLHKHLGMKAEMWYACNSPTPGASLVPVPWRITLEDPIGLAFPLYELDSFDPIGGINYDGMHTIYGVMRDTVVRYVQSFRKRSAAMEEYDKKNDITTVSAGKVVENFRGALAVIAANVPRAIAGRLARLTTAGKKAKSHSFFLLAGPFGAYAVKKAGMPPRLEAAMLSIVNACSRLWDKVQRRSQLGQLRTAVVEAICLVERHMSATELDIKLHNLMHLVDGIEQLGPLFTHSMFKPESIWGQLGRWAHSKRHMEMSMFFMALDREVSLRLRQLHPASVDAPQRHKEAQRQLYADGEEEVPDEGEATMWDEAKFFEADPVIYWGRFSGSRDWFDAESKEVEALYESAGLEHAMGSTVQSVRMLKEIYVGSVKLSRGSWFMCRAANDLPDWWFGRVVEVVLHKGADDTERALVRAEWFTGATKEEAGAVSVPICDQILAPVVASRPANIIVETGPWYLPEAIVPWPCHLEPHPGNPNVQVALARHWHILRNLFPYPTVADAVRVSRPFP*
</t>
  </si>
  <si>
    <t>C_12500001</t>
  </si>
  <si>
    <t xml:space="preserve">LALPSPPRRCPSVFAGPPHPRLSKGSQRFLQT*
</t>
  </si>
  <si>
    <t>C_12500002</t>
  </si>
  <si>
    <t xml:space="preserve">MNEATWQRVAQWEMLHRGECDTPTVLRFQAKPHDLRHAHSSRDAVATRCKVDERSLRWEGLLTCDTFFAFASAQQSRGAVQCGHVPLGARGHPACGNLADQDAPAARPHLQPRHLAEISTSTCMPSLAVSMQCVWALAPVPQTDCTAAAKRQRRGIISGIGGGGTYSRRRRRTQPPAAGVAAASAAQSRRPPAAERAARCAHDWVICCFGEEVRYNIQLYFVDNMAGTLQAFAIGARPAMDSVEAALDRVKMNIYLPQVRGLGAALPHYRSAGRNGAGGGVWRPAAARESGAV
</t>
  </si>
  <si>
    <t>C_12510001</t>
  </si>
  <si>
    <t xml:space="preserve">MSKLLFKPMDPWDHQSVPPLSKHLKEQLNGTRKYHGNCAYEAVPVSEALRIIDSGPDANTAYHFWWAKERPTLQARALAHHQAANPAQQGQQPAPMCGHHVIDFYIKLLHDHFALDRASFYEDRYNGLQQTEDKTPSQLLADMRQCEPHLHAMPPDKFAMDFVHKLHHKIVPNVKNRWDIIAVTDWYGRISDIAKDADIAWDNYRREQSYQRRIGGAVPASSTRGTMPASSTGAGPSSSSESMEMQALLQAIRALGPSDRAKVSRALQK*
</t>
  </si>
  <si>
    <t>C_12520001</t>
  </si>
  <si>
    <t xml:space="preserve">MGSRIDISTGVSNPGCVATTGSSSSAGGRGNGFLPRKGLPRASGGGNGSIAIPSRRQLSRSLQLILICGGGGGGGGGGDSGQLICGGRSCCCPRRRRQR*
</t>
  </si>
  <si>
    <t>C_12520002</t>
  </si>
  <si>
    <t xml:space="preserve">MGRGLSAAVAARVAAAAAAAALEGREALDVGLQDDANAPANAAATLTAATAAAVVSTPVATELRAGTGGKVSGDSAAPPPLRRPPAKDEASGETDGIQNPDSAELILDLLGAQAAAQRSLSFRARHPQHAQHPQQQQHPQQQQGASVAASATAVAAAVADSEDAAAGLAAVLAPPTMAAAVCSPGGAASSTSHSHSHSHSTGVGAHSTAGASTEPSLALPAPLQPLPPMPPMPPMPAASGGAGGGAGITGGGSGSGGGGGHNPAASWQLPTIDELKPGVDGGDLAASGGRGGGGGGGGPVAGSTSPSPLTRSSTAGSARGSSQLNRTGSGHSANDAAAIAANGMFLGTGTGTALSAIRSDRDRPSNSSGSQNVRVLLGSAGGILNTGGGGGYVLRSDTDPRGFVAKLADFGLARQLGAPAGAEGLEGGGGGGAGAGEAAAAGRGHGAAAAAGAGAAGGVRGMDPGLLVSRIGTVTHM
</t>
  </si>
  <si>
    <t>C_12530001</t>
  </si>
  <si>
    <t xml:space="preserve">MPVTAAAPAVAAPPPPRSLPADLGALLDAQPDGTADLTVRVSERRFHCHRGILSARCDYFRQRLVGDGFADARAAELELPDADADAFALLLRWLYTGSATIAVDQACGVAELADRLLLPELLGVALAVVAESVSAATVIDKLLWAAGCCETRGEGFGGLLAQLKAWYVQHHEQVAAEAGAGRKRLVSEAPELMIELMDAVAVWCTDAGAKRARRS*
</t>
  </si>
  <si>
    <t>C_12540001</t>
  </si>
  <si>
    <t xml:space="preserve">MCCSRRGAGGSGAAASGGAGGGAGAEEGAAGDDGSRPGIGHGAGSAEEGPAGGFRSLALAAGEAGSGAASSDDASSSTQAGGSGPDSQPHLHQQQQQQQQQQLYRTQSEAVAAVAGAAAAAPFGEGRALERAPASNSTSTSTSNSTDAYDAVASAAPAEXXXXXXXXXXXXXXXXXXXXXXXXXXXXXXXPLASHSASCIACPNILELVMHLNKQLKGALEAREDVQARWGGAAGVNFEPIP*
</t>
  </si>
  <si>
    <t>C_12550001</t>
  </si>
  <si>
    <t xml:space="preserve">MASLGVDRFGGPRGVISVKPRRVTGENGAVLHSWQPPPAPPLTLAPPPVPREASLPTPVTPWAGAGAGAGKQAVPAQAPPQQQLPMLPQAGGAAEGGGGGGGGGAGGGEREVLDVLVAVLPQQHVSGLVTKALADLQ
</t>
  </si>
  <si>
    <t>C_12550002</t>
  </si>
  <si>
    <t xml:space="preserve">CAHVTWLWPRYAFPGGSSCPSAPSSRRTSASALVTRPLTCCWGRTATSTSRTCSPRCGAPHLVAGSRGGACGNRSQLREIHSLK
</t>
  </si>
  <si>
    <t>C_12560001</t>
  </si>
  <si>
    <t xml:space="preserve">MSGLVHALSPPRSRYAPAINVYHQTRPRKDEGQEFGTPVTRGAHVVQQHPPPPARLRALLSPVCVSMRDYCFRKYGCPLPPPMTTHTACILNTRKHANHYAHAHLHPRPHTHPPTHTCTHTRHGCPCLSPFPHALMHARR
</t>
  </si>
  <si>
    <t>C_12560002</t>
  </si>
  <si>
    <t xml:space="preserve">MEPIFSVALSALFLGDQPSPLVLATLLPIIGGVAMASMTEATFNWFGFLSAMGSNLTFQSRNVLSKKLMLKKKDKDGNAEAPLDNMALFSVITLLSAALLLPATLLFEGWKLSPVGLAEMAITGRAGERAAAGAAAPRAPLA*
</t>
  </si>
  <si>
    <t>C_12580001</t>
  </si>
  <si>
    <t xml:space="preserve">MATKMEKLEAEKATMTRVADFFAVASSVVVGAYQNTTLPGKDIAGLVLLGIAGVHLVKRFVWPTLDTVFVRSARVARFAPQPPDAFNAKLTI*
</t>
  </si>
  <si>
    <t>C_12590001</t>
  </si>
  <si>
    <t xml:space="preserve">MSNSKLSNVSNSKLSGPSASRAAQVHTGVETWNATYSRLVNLRPPGSSSSSSNTPAAATAGGFPPRGAGQAAAAALPEFTVGADHTLQAHDAASGIRRWAIAFDTPPVGVFAAQHGDTNYLDPTVVAGGGAGSGKVAAGGAAAAAAARRGGKGGAAAPGGALPAAAGAAGGGKMGKVLVGQLKGSLYALPADHVTLDASLEAQPWGALALAGPPGGGAAGVPQLPAAGGAADNAVAVIGGAGGGVWSGLSAWRASVGVCG*
</t>
  </si>
  <si>
    <t>C_1250001</t>
  </si>
  <si>
    <t xml:space="preserve">MASSTRVVIVAVAFTVVATFYSLSELHRMSAMHTDAETTKFATHTGDNNRILRAGGQTSAISSTSAGTGQVGNTASVSTTNTAATTSSSTAVVAATTTTTTASTATTTTTGGSSGGHKCYTYEHTELWGDVVVWGTLNKKKSAGECCDACLNYQPTSPDEPGCNVWVYCGDEAKCGSQHQQCWLKHLVHPEASKPARTGPQTPWTSGTIDVDINADPGSDAKKASGAPRMFHTVTSAQGAAVHWQVRIHYYWWKKRKEECQKQGNCEMGGFTRLLHSGQSDDLMDELPTVVVDPLPQSMVEHSWYVVLNRPYAFVQWTQRVKIPEPYVLMSEPDHIYLRPMPNFMKGNAPAAFPFFYIEPSKAENVHITKKFTGEITQKQLEEIAPIGNSPTFMTFEDMKKVMPTWMNVSIAVFKDQEANSVWGWVQEMYGFTIALWLNGIKHVDLFLNMQAQPPWDQEMHMANGKPFYILHYTYGMDYKLSGEFTPGKFGEWRFDKRTYGSRPPPRHLGEPPKNMKNDLVRALINSINEASAALPCWDQYAETGKAVYDCDEIKTLTDPRFKNDGKGIA*
</t>
  </si>
  <si>
    <t>C_1250002</t>
  </si>
  <si>
    <t xml:space="preserve">MAHSLAQHRLSVPKPSRVQQSRSRLVSKRTACIVYAKHKTELDVVLVGDIGGTNARLSAWRVDLEGAGATQIDNETYPSQDFKSLDAVVDAFLARPAVRERPPHAAALAIAGAVSANKCLMTNVEHWPIIDGDDIQARHGFRVALLNDFEAVGYGIPVLGPHDVVPLNDVPVQPKAPKVVMGPGTGLGAAQLMWDTGLNAYKVWPGEGAHATFAPRGWKQKALARFVTTRSGHCEIEEVACGSGLELIYEFLQSDESANRPDLLKNRTKKVVKEISAAALDGSDPLAVEAVDLLFAIVGAEAGAMALRCLAKGGVYIAGGITPKLLPRVKAGSLLEGFLMRAGREPFHKILAQTPLFVITNEQVGAMGAREVAKSLLHQQQ*
</t>
  </si>
  <si>
    <t>C_1250003</t>
  </si>
  <si>
    <t xml:space="preserve">MAGGLGFFKQLCTAMMFSHRLQHSPQSQGYRPLVGDSYSHYNSLNQSHAELSGHGGVHADGQPMLSRSGTLTTGKSFGDLRALQVVQGRSRAKKSRAMKWLVLRASGERQIFTLDKRQLNQTCKLEIPIRDMKLMDSALGTETLAQLLVRDNALVFAMEHVRIIIMHDKVVVPLDESGPPPPPAPAPSAATVAAASSSQELKDRFIAHMEGVVMDWALQHGATLADIDTVTCTGAGGGGGGAYGGAAGSGVGGGGSVAGLGSPMASTGGAGAGAGSERHAHSSAFHVGFGATGGSGHPAAPSANNTGHGGNTIAAHLEAHGGAGGGSGRAGSARTPTGGGSAPAAGAGAGAGTGAAGGCAPSGLTSSGLAAHQAAGGGSLGGGMGAQGGMADTASQTAFDPEYQPFEMLVLETALSEICTHLSRDTDVLQLHCQPALEALMKTADTANLEAVRRVKTQHSRLVTQDDDDMVRMCLTQQVRMRLAAVTAAAQAQVQQMQAAAAAAQAAQAAAAAGTPGGVPPALTSIGSHSGHGPSHHNSAGAAVPILVPHSPGSPPGAHSPPHLDPAQQLAMINLMGSSISTSYMRPASLAARAMRHSVAKGKGALGEALAEAAAAAAAAAAAQAAAAQMAQAAAMERASSAGTPLGLGHSGGSSSSAAAAMTPGAAPMAGGSGMAGGAPGAGGMSASDLQPEPHEHDFLDVENLLESYMIIVDTTYQTLMSIGEYIDDTEDLINIQLDYSRNKLIRFDILITTGTFAAAFFNMMTGMLGENLVLPDTITQDIRGFIIINVGTLCFCFATFFTLVAVFKWNRVL*
</t>
  </si>
  <si>
    <t>C_1250004</t>
  </si>
  <si>
    <t xml:space="preserve">MWSLLYGLVETASGLTGVDWDLVLIAVGAHAAAASAAALAVVAGAPGLGGGPGRSSGSTIASATAVEEGVRMELLSQAHNVRAPATRVVYPRDTSAPSPLAPAGCVTSPSSFRCIHMAAVPLMQGDRMVGALLLEERHTAPATAPVTSETHTSVSILSTGLGPSNTHVPVSGPRALAATLGNSTLSVFVAASGATAAGAATSGHMAPSPAAALLRDTDMLRSLSFTASMCLMGSGSDKLLWLAQSVIRLRSAGSLQALVCELVEAVVEHVKRRFILDAYVGVAMVPPAHPQPSGTSAPTSDGSAPATAPSPLPQTEAKALLGLLLRLQPSAGSGVVCDVTGSCLDDAVYGAGETMGGVTGTRAGPTGEADTAPSLRSISRFFSSLANGAGAAAGAPTNGGSSHTPRPLSGAHYTAGLGSFAGRNLSAASVVIPLSAADVATVNAAAAGGGTAPAALHANAFPMQHTLLATVLALRQQEAAALRERERLLGIRSTPNVGGGGADTAALPAAAAVTATTSTAAGQAAAAAAAAAATAAVVDDTQLYVQGVHNPSRDIVLLCSVLAQAHAAAGAHHPAPNTAAGPHAAAAGGPPGGSAAAQTRASTASGMLAAAITSPIARPTSNGAHRAASGAAVAVTSGNFATNATAALGSAAPGPPAPPQSLVLLTLSLERTGASEPGGRVPPVPPPLAGGPGGSSDAGAALGLYVCFAQRLPAALLEAVRESCQELIDQALASPFREQLRGPLAPEYELLKQVRG*
</t>
  </si>
  <si>
    <t>C_1250005</t>
  </si>
  <si>
    <t xml:space="preserve">MRRASLLGMDPRQGGASHMPGRTAGSSAAAAGQRALRIPSGTAGRSPSMTLARSVTLGLAAGATAASTSASRNITPNAGTAAGGEGRALETGGSSLARTATMPAEDILDLLLGTGDLPTTGTGEGLTPGGPGRSASIIHVTGVEAGGATAQKQMDLLVSSIHELQEVLGRGGGGVVLKGLLNGTLQVAVKLMEMPDVEGEVDAAAAAAAAPPGPDGGPAPAAAPNPAKQLRARRELLRNAMELAVQGSASHPNIVQFYSTFNNVALRSRAAPDEQAGGITDPRSLYLEPAPPVPAEMGDNEARVTCILAEYCDAGSLGAALQSRAFPRLARTPVRAAAYGVYSSSFMYDMKGVYMVLLDVALALRHLHSMNLVHRDVKPANLLLKSNPSDYRGFTVKLADFGFVLHLNEKGEDGGRFANVDQACGTVTHMAPECMPGSILCWDLLAGGARPFPQVHPDKIPRMVYKGARPTFSDNVPSAYRTLAQQCWGATPSRRPKANELVTIITQQLQAL*
</t>
  </si>
  <si>
    <t>C_1250006</t>
  </si>
  <si>
    <t xml:space="preserve">MDDLKAWLQQKLGERLYKKLSEENINALHQEGYDKDTLSLASRESLKELQFPLAIVDILLAKCGSAAGPGSQSTGAGGMSISKVSARRLQRISSALGMKQIEAVSEPPLDAQPVLGTESFTWTSCSESNAAQPTAAIPWMKRNIPAPPKHEWIDCVGQQHMLDCRLPGADVLALKGSPNFKPIAVMTDLEHLTQDSAHIAQQPEQLTAAESGAEAEVGRLLKRQRLPTGAAAGRGNDVANLEDLLDFADDLDEADMHQIKCYTLQQLLRERYAPVAPAVPPA*
</t>
  </si>
  <si>
    <t>C_1250007</t>
  </si>
  <si>
    <t xml:space="preserve">MAGWAQHSPRVLLLGWRLLRFRRWRDETAQVPRFLVCFLVMLAELTIENCVVWLVSASDLRKYEQVPGLQDNVEIAVRAAAGACPALAAALALPAATVLHFLAALLALAFSVLWDQVPYSGFGMFSRVVLTIAASRVLRMACFMCTVLPNPRPGCYSRRFPPVPATAWETVMAGYTTIRGFGGCNDLIFSGHGAFWVLAPLAFRTYYPAAPSRMLPAGLLAALRRRWLLLPAALQRVWRLLPGLRLRLSTAVLWLALTHASLRDVLDRQHYSVDMLLAVVVTWAVWDWLEWVYPAGRVALPRRPTGSPPDPLNPAVLALILVCLGVAGVIVIGGKA*
</t>
  </si>
  <si>
    <t>C_1250008</t>
  </si>
  <si>
    <t xml:space="preserve">MGKAQESKNAEDRGTTEAWKEKDQAITVTEGNGFLYNLKLRAKVDATPSDIYDILTDPNTVSIFRSIKECTYRNEVENDGKGRRKLEIGHRALARFLFINITFETHLHVWEDDVAKTIRFQMAKPGMMQKFDGCWEVKPFTQATLDAIYHPDKAAAAASHHHHHNPFGPQGLFGFLGPKPAEATESLVTLEQSILPRGPTPPGVKGLIRGLCAHQIRCMMEDLRKELQRRKEGTSWVKPVVPEEAEEAARKGGNGKLRQQAAPAASSSLAAASLWRNAAPINIVVQL*
</t>
  </si>
  <si>
    <t>C_1250009</t>
  </si>
  <si>
    <t xml:space="preserve">MWAMSNADWHLDQHEPALGDLVTSWCRAVRHRVAELRAPDVSNISTAIGRLDDRWRPDFVVEFYRAVLHDDALLNSLDIRTLNNLLYGLSRAHRKGLTSVGPATRKRLELCVTRLLEQHPEAAPYLQQQQLWRQRRLAELQAQQQQQQQQQAQQEQAAGVAAEAEAGRAQQGPEDQQQPQQQQEEEDEEDGISGGNGRTHHYHHHHHHHQQQQQQQQQQHGQEPAVQRHAGLNGAPGSDHRAGSVPGRGPGLGQGPGLRTGAAALPDPDPASPASPGGSLGGGRAGVVALTPWRAAQLLVNCHKLGVRLSTPAYAALMKLVAPAYTTEAPAQQQARQSQQPQQRQEQQQQLAREAANGDGAASGDCAFSADDDGSSGAAPCSPASSPASSPASSPAASPPPQQMLPRQGGPLDRWTFSYVTALVDAHRRVRPSLRPNLCPLYGYVEGRLGEATTSQLAMLAHAFAEMGYPPRPAFWGTVFVRYMAEAAAGSAAAGSAAAGSAAGSAAAGSVSGLVSVASPGASVMGSMDGAEVAEGAGVIVGAGAAGVAVAVRVASGEAAAAGSLAGRVLVGVRPLDSMDGENAAGSVAAAAAAAGDGVRASSPTRGRHRMAARPAPEPASGSLAPGLQPQPTGAPTDAVTVQLGSSTLPVVQRPVRPTPPRRHPQQQPSQQHRGDAGCWPRQHPTLTEPPPPPPVPAASPASCRPAPPAPAADDLAHPRTLHFVCWQAAKSGILPPRGFLRLYVERVPSWLRRRASDVELAQAVETLQLLRWVPRQELGEALGEALERRAPASKLPLRRMVRWLRKQQQQQQQ*
</t>
  </si>
  <si>
    <t>C_1250010</t>
  </si>
  <si>
    <t xml:space="preserve">MSMRRPIVAALVALAALAGSANALSALETAVLNFALNLEYLEANFYSCAAYGKPIAQAYWGANGQRPLGCEKAKLSTTYFQLADEIAQDEIAHVRVLRSVLGDAAVDQPLMDIGNAFAVAANAAASLAFNTSITLEPAFSPYSSDITFLHGAFIFEDVGATAYAGAAAFLGNSTYLTAAAQILAVESYHAGAVRALLIKQQNSVAPFKKPSNDLRVRTIIQAISDLRDAVDGDSDDDQPIMVLQGRQKWRSNHVPADSNGLIYTRSTSQVLKIVYLGGTTKGGFFPNGLNGDIKSA*
</t>
  </si>
  <si>
    <t>C_1250011</t>
  </si>
  <si>
    <t xml:space="preserve">MYGARSLGGSCGPAICATVPDGWVCRLPCLGGVAPGWLCRRPACFGARVGGSLTLELVCWWVRMKTHEARGCSPDSRTRKCAMAGWAGTRRKFAECTLWSRCGEACNLSAI
</t>
  </si>
  <si>
    <t>C_1250012</t>
  </si>
  <si>
    <t xml:space="preserve">MWRTDPYADAAVYAASGGQAAALEWAATRRPAAVLSFECFDQCVTAAAQYGHGELLERLLRRQESDVDIYAGARSAFFQAQFATHRVLELAALHCPAPTLRRLFVDWVPSGLVKWPTRCSLGWLVARAIVSPRADWEEKADFLAAQLQGAVPAEGFELTAEDEVTSQWIGTAIWNDKAGWGAVTQPELGKRHARLVGLAAYGVRPSNWHEELAQVLAISGNASALRELLDVWVQPVGSTWKSTVPGHAACSGHVPTMELLRERLGSHAFKLDDALAAARLFYGTAGLRYLAELKGLSAADTPRRGTAVTWNAVFSEAARCGADVELLRLLHERRGAAVDLKAVEEGGSVEAAEWAAGALLQAAVAGQAVAPTPEQVEAVAIAGHLATAVSITE*
</t>
  </si>
  <si>
    <t>C_1250013</t>
  </si>
  <si>
    <t xml:space="preserve">MATRVRMRRSTRPPAATQRYWSLVKWHTRFSQAWLVARAIVSPRADWEEKADFLAEQLQGAGAGAGAGAGAGAGAGAGAGAGAGAGAAAGGLAEGALAADAFRNAIEDTEIEDNSYDIGVAVEEDVEGWGAVAQPQFGKRLARLAGLAAYGVEIREDWRRRLGEVLAKSGNVMALRELLGVWESPIVDSILAHNVVHWAVRHGHVPVLELLRERLGSHAFSSDHAMTALKHRPCRMNGVRYIAALDGDITADPFGYMHTSWDAVFSEAARRGADVELLRLLYERRGAAVDLEAVEAGGSVEAAEWAAGALRQAAVAGQAEQAAARTSGQVEAAASGIQEALAPA*
</t>
  </si>
  <si>
    <t>C_1250014</t>
  </si>
  <si>
    <t xml:space="preserve">MRSLLVVALVGALALTAHAAGGGGDDPTIKLENVHDLTPDNFDKIVNGAKHVLIEFYAPWCGHCKRMVPEYKKLGELVAADPKLKNRVVVAKVNADAHRSLGDKFDVRGFPTIKFFPAGKPATKDNMQDLRPSSAASAGLRVPDQGEGPPGEAAGGRLRQRRQGGRDEPQDQRAGRLRSRGRGVNRCDVMCVDELAVGRTVLS*
</t>
  </si>
  <si>
    <t>C_1250015</t>
  </si>
  <si>
    <t xml:space="preserve">MLTSGSEYLTKEKARLEKLLAGGSVNAAKVDEMSRKTSVLGAFAAEDEE*
</t>
  </si>
  <si>
    <t>C_1250016</t>
  </si>
  <si>
    <t xml:space="preserve">MNRARAVKRLLAHRLPAYDAGAAKQEWYAIVEGDHALWRGVSDPYKHTIRAFLVQFHTAILSHNSGERFSFRNGSGMGEAIASRPVPKVMMLNGSHDRETACCGAHDGPMTAADMVQAVCDALNRRRTRRPGGRLRHPPGAYVTGLLVPRGGAIRVDPAALALLGVRHILEVRPGFGSRHVWDSYTDDCGRANFDPAALXXXXXXXXXXXXXXXXXXXXXXXXXXXXXXXXXXXXXXXXXXXXXXXXXXXXXXXXXXXXXXXXXXXXXXXXXXXXXXXXXXXXXXXXXXXXXXXXXXXXXXXXXXXXXXXXXXXXXXXXXXXXXXXXXXXXXXXXXXXXXXXXXXXXXXXXXXXXXXXXXXXXXXXXXXXXXXXXXXXXXXXXXXXXXXXXXXXXXXXXXXXXXXXXXXXXXXXXXXXXXXXXXXXXXXXXXXXXXXXXXXXXXXXXXXXXXXXXXXXXXXXXXXXXXXXXXXXXETGPDVLNGRH*
</t>
  </si>
  <si>
    <t>C_1250017</t>
  </si>
  <si>
    <t xml:space="preserve">MSLHGGSQQQVSVAAARNSVAATRSEPGRPTGDPLGVVETLRDVRKLPFPARIGTSWLN*
</t>
  </si>
  <si>
    <t>C_1250018</t>
  </si>
  <si>
    <t xml:space="preserve">MGISEPTDIQVQKAIAELVPDAKELKTSTLHRAVTGSRHAFLPLPPGGNKLALLGEVLGADSRRAQKTLVFCNTVTRA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VAGAGSM*
</t>
  </si>
  <si>
    <t>C_1250019</t>
  </si>
  <si>
    <t xml:space="preserve">MRCTWSKPWRWAGHVLGHEGRGSLAALLRGSGLAQALSAGPFDEVRRVYMLGPFPSGSPSL*
</t>
  </si>
  <si>
    <t>C_1250020</t>
  </si>
  <si>
    <t xml:space="preserve">MLPDTIAQANACAVLSGLCACTDELQAKCIALGAVEKVLALVQSVADTEERTVQLNALGSLTELLRDNEPKAEELVAAGGLEPILRLCDPALPERLQEAAADVVCSIACSDSTRAALSEQGAVSKLAALLATPNNDVRVRALMGLGMLLSKNQPNQLLLAKDMAAVKQLMAIMRQQEDPDCRIVARDLFAGLAANTDCKEHVAAAMRA*
</t>
  </si>
  <si>
    <t>C_1250021</t>
  </si>
  <si>
    <t xml:space="preserve">MSEKPPRSRLATLLLLLVCVAGIYASYLTQGIVNEHLQLKRFGPQQERFLHLESLNGAQAVTCFIWAWIILQVMVMTGRSSKADMASWHDYWRAGITNSVGPACGMVALKNITYSAQVLAKSCKMVPVMLMGVMLHGKRYTFVEYVCMSLIGLGVAAFAQKGRAGGVVSPNPLLGYSLCLVNLAFDGYTNATQDEINKRHPRNSSIHMMCWMNFWTAIYYAAYMFLPCALPGAGGTCTGMDLVSFCSRHPDALLDLVIFCLCGAIGQLFIFFTIKTFGSLVTTLVCTTRKFFNILLSVVWNGNPLLANQWLGVAMVFAGLLMQGYMKGKKPHHKKKAD*
</t>
  </si>
  <si>
    <t xml:space="preserve">MAPSDVGPVHSLAWDSKHRYLAVGGNAVMLLFKVDLAEARKMAQQQRSVASGLRDGNMTLDARQILKKIFPPFRGPDFCHTDIVSCMIITETGKIITGGYDKCICMYEFDKLEKPKEAFQRIRKCHTAAIVSMAYDTFTNSILTGSIDGSMKVWSLEGRLLDKFESINDQPVAVAYVPSTNMYWASGRFGRLVAYDPRAPANVTQYVQESSGLDRFNVEYMYAPMGTDMLLGASKQKQLIMWQYNHMGAYRTFRKHEDWVEGVIVVTPSKEQPDDEDEEAPPDEIFSCGADGKVLRWQLDVEQNCDVYVCVEEWQLHSKNIYVMVYSAALNCLITGSEDTTIHLHYLHNTVPTYNDVPLPTEFTEHEGRISGLALLKGNLLASSSFDKTLRIWDLTTMKPVACVFNAHDSPLQCLEYCEERDELATCAMGNKVKIWNVKRPAQVKHVLSLDHADTPDAGGDDEAAGNGRGPKTNMNWLTKSDIAGLPSATGIVLETIQQANRDVPEVTQVRWVAFRHCWVTAADDDTIRLWNPDGHKLQQFTYTGGSVQSIYVDNTNRLLVAAMLNRTAFVYDLDDPMPLARYAGHTDVIRGIGYIKDCDTYVTASWDKSLRLWFRPKDRKGGGGGSGAGEGGEGKAMNMLLLEYDEDEEHFVSEYEKAHPLEMPSALADRNQRKVMQDMGLLDEDDEDDAGGHGGAGGRKKGRGRGAKLGAEAGLGLDTAAPDVQGSLGAKLDDLGRSLLSELNTIAHKSAELLRSPSIDPAELVSRLEPFNELTAQVLHEGRDGPDQVALVEAACGRLERLMSGADSDAAVEMALIKTILHLMPENIGPLAGKALWSHEFPAMLTSVFEALAAATEQLHQAQVGAGHTHVRVPPRGAKGLTARDKLGELFIPQLLEFLPTTRFYPLRVRRAAASTLLELVQTSKRNQQRLFDATSAAAAARQPRHQQHQQDGEESGDDGSDNPAAGSADRTFLELLPAAADYSTQCCWLATVRLHDVGMVTISDLSEGAAAANGGGGGGGFGSGTAASARGTLLAGAGSAADLCRVEVSLQRLPGTLTDVVTNDDHDPDQAAEADAAAEEGAGGRGRRTPALRLHLTLTREDARAMLLRLPKARREGHMVVLSQDPLLMELSQPASANIGPGRFPKMSRGLPIYTLTQPPPAPSLPPPAAAPSMPMPMPAAAAAATAVVVVQQQPTKLDVANGLAAPPAAAAAAVVAAVAAAPAALPPAGGPAPSRGGGGRSVSGATPRAVAVAEEQPQHSGSNAGRPTRSKSQASQGTAAGGSRRKQPVAGTAARGAIGRTEAMPSPAGGGSAARRQRQRRRSGAQGDADEVTPEPQQGANGGLEAAVNGDIGAAQQQELPPPPEQQRKAAAAAPAKTASKGAARSTQPPAPPQPQRPAAAPRQQRALPKPTTTGLTDTTGLTKTTTGGPQTTSATKTFRPRSKTPPPPGDSARGGGGAGDFGYAGGGAPGQQAQAAPANAAGAAAQRNAAGPAAERARPRHVTQSEGPSMPPLAAAQAAATLAPAKTGTDAKSAGATKAGAAAKKAAAGAAASGGGRPPQAPAGSAGRRAGKPPPPPLRPLHPLGPARKSVLGVGGASPIIKASLDPIEDPDTPADADAAAGRRQLALQRRAANAAEAAAATAAVAAAADAAADDGAEPPGSAAEDDITGYDGTAAGLGGGGINDTAASPPKAAEPKVAAPPPPPAAVPERSAPRSGTPPPQRKPLQMEPTKSNLAADGAAGITGRGVDKAPLSAAAANRKGAAAAAGAAAAPPDPAAAAANAKRARGAGEAPAAAVKGGAQAGTAQQGKAAAQRQGAPGPDQFDFGEEAPAQQPAAKKPRKGNAAAATTSADAGGAAVPPAGRKSAAATAARDAAAAPAAAAARPSRQAKVKAKEALAEQLGSQGTPRKARQPKDQHPSPQAKQQAVAPPARAEAAGTSKGRGKAAATTGAAAAKPPAAAQPPAGRRPAAGVAGGLGLGVLGSADMVPATAEDLAEEAEAGPDTTVVPATASDGEEDAAAAAEAAAARQRSAPARGYVAKRAAGKRGALAPVEQPQPQQQPPQQQPEAAAEVARLRRLYDDVDAEEMAAEGEEEGQQERGAAGRRARSPMGVEGDLLLGGRQRQQGQRGGGGIKALQGLVVDADAPGGGLYGMAGADEDEMYGMEGGDGMYYDGEYGAEYDGGGGDGLAAAAAAGAGGFGGLAMEVVLPSPAKSVSPLVRGGAAGKTPAAAAAEAAAARRGATTAPPAQRRGAQAGGAAVGAAETRTPRDAARGGAGAGAAGLLGAAAGGLPALGGLSAPPKAGLAAAAPGQQPGKPPLPLTRKPPPPRPAAAAAPAAAPGGAAAHRGRRLQPLGGDAAAAVAEEAQEPAPVLFGTEDEDGMAGGTMAAEDQAEPRGGGGGGGLQELGGGGGFGALGGRGLGGLGLGASGADGGLDADGRKRLSFTTGTKLAALKPLPFMTGLRSSGGLTGAAAPGGATGVTPAAAAGLMTGFTTGRRNAGATAGAAGASGSRPQAGAATGGAAGGAGGRKRGRGGDAADLGLGSFGLGMGTGATAAGDEGDQGEADFAALAGMLMRTLGAGGDDDDGGGGDGTQGEELQAMMAAMLQRKKRRTAAMQRAALQDVQKRIAAAVQELMQLAGHEAEALAKIARRHLAQLENALAERMAAIEALRARHQAELAAAWGEYVDTKAAMDSAKQELLQRVEMKRRDLQRRLGGLQQAVVAQLAEAEARVRQAGRGGGGGGGRSGAQMAKLLQAISAA*
</t>
  </si>
  <si>
    <t>C_1250023</t>
  </si>
  <si>
    <t xml:space="preserve">MDDVLQVYNGDVTQDSNPLWGLLQHDFWGQRIASEQSHKSFRPLTVLSFRLTRQAWSALPQRWRAAHAAARRPPPAARRAAYRSRTLLPNEENEAAKRGLDPLLFHCCNVVWHALVSALVCRLSYFLLLRRWSPTPLVLLVRQQPTPAASQSGRGAAEAGAATHPGAEAPVPADPVEAAAGRPSAGGSLLLRRPLVQLHVPAWFAGLAFATHPVHTEAVAGVVGQAELICAALSIPAVMIYLAAAERAAAARLAAAAAAGRSSGSEAGRGRGSAGARHRAAVVEALAHWGGVAAAVCLALAAALAKEIGITVLGLMLAADAVLVPLVVRLPGGAAPPPGQRQTGHTGQEHSGEKAEEKAEEKVAERAGSGAAADARGVQPTLLWRLVRAAVWAAAEEPKWLRLCVLVAAGVGYVKMRSAVAVDQLVRIYRKVENPIPFSTSHTERLLTTAHLHARYAGLLLWPQHLSADWSFACVPLVAAPQDPRNALSGALYAYLLAVVVAAAPWGVLADWARAFAAAAAPVVAGGPGIGSGTSGGKAREGRWGQTREETQEQEARRWGQREQERRQARLWAARWRLLVVAGLVVGPYFPASNVLFYVGTFIGERLLYFPSIGYCLLLAELAAMALHWADWVQGGGGGSSTAAGVDEEAEAEEELDGSGAGQDGVAVAPPASNADGGEAAVVAGEGQAAARIKARGSSSSRGSTTTSSSRRGGGGERGRGLAGALVRLLVYGCMAGTLAGYSWRTWVRNADWLTEEALFEAANRLNMGILMRRKGDQAAALAHFRRARAIEPGYCEPAYWIGVTLINMGQPEGGLSELEAALGCKYVAAEAVKSLNTIYRVLHSSSPRDPTPVLRWGLLLLRPELGQTAEGCDMVEQAAAMYAAAGRPQEAEGALARCADAVRRSQGEQQGDREAAAGGGSGAEVAREVFGVVVEAARKKAPPAAMLLRCLEARAPLYRALALAHSSPSALRTGGGGGGPLHPAVRAAAYRYLRRVESLPHCRRAAATMALSAADQVGSTPPHLHLMHMVQSSDPEDPWLQAEWGRVLQEVGRGQEAVMHFSVSAVLLHQQLEGLQAGRRPTALSLQAYGRQSEEGEEEGEEQREQAEAGEQARKKTKKKAKAKEHGRGGQVPPDVPLSAREALQGIASSLEGAARQRPPTACELWGRAVEARRMLAVQALGAGNTAEYGRQQAALVAAVGELQGLTGATGAAQPQCAAALTSTIDASHAALGSFLQQRHWLRRTADTPVQLVHVPTQRPGPAFTGQHAATAAAAAPAAPAARATGPAAAGWWLLRDDLLHPVLGGNKVRKLDGLLPELVQAGVTDVVTCGGVQSAHTAAVAVAAAELGLRSHLLIRGEAPQVPTGYQLVTRMYGTHVSYVTRAEYADRAAMFDRRVEQVRQQDAAAKVAVIAEGGGDAAALLGLVRLSHWLLGAASTCGVGSSSSGGGAPGEQDARQLLPEGLGSSRRLVTDVGALPHPQSTPYRILVDSGTGTTAIGLAIGIALLGLPWTVVGIMLAGEESYYRSQAQQLLSSFLQRYGPELYGIGRAEATGLGGARGGSSTVGASATAAAAEAGGAGEASAGALPLQWVPRLVPRRFGKVFPQDIATCKQVAQSHGIGLDPIYSLSAWELACWEAQQAAVAAAAAAPAAGAVDAGMGGVTATPVVMLHGGGALGLHGLAQRYPGAF*
</t>
  </si>
  <si>
    <t>C_1250024</t>
  </si>
  <si>
    <t xml:space="preserve">MPPPPPPPFFNGGDRGRGFGGGGGDGGFGGGRGGYGGGGGGGYGGGGGYGGGGGGRDGRDLPAAFGRNPDFGAGGGDGDVSDEDIRAKAMGNFQEYRRLKRAKMAERNVKPFWRATPSPPEGTNAKFDIPKDYVLLLGAAAVQTHTGHHHHHHHHHGDKDKEKEKEKEKEEEKKPRTKPPPPNPVSGAAAALAAASEPPSHKGLLEVDQEEADLLKQWLAVQQELAAEEERQRRDALSAAGEGEEDVGPALPDSQRGGPGGAGGNFGGFLRPGEGERMAAYVASGKRIPRRGEVGLSSDQIEKFETLGYIMSGSRHSRMNAIRMRKENQIYTAEEKAALAMFNYEENKRKEAKVLEDMKALVNRTLTVHGTEDADMAGPPPPT*
</t>
  </si>
  <si>
    <t>C_1250025</t>
  </si>
  <si>
    <t xml:space="preserve">MGLSPAVLRHDARKELSRVRIKSRFTHDAVRRGDRVYVANTEGGEVQELQFPSMKKLRSMSLFTLRQHVNTLAPLDGGSVWVVLHNLGKSEAVKIDLAADPRPRVVAQVKGVGHKAHGLVAWGSSFVVLDSENGALSLVNPSTGEVKRHFKVAEFPGEEDPPKFLKGLCVVDDVAYFGVNVWGSRDSRDSADNEAELAAVDLVSGELLWRRRVPTHGLLNIVAAPQLGEASTYRAMASAGGVAAAVGAGAGAGDAASGDAASSGVAGGVSVEDAAALGTATAKEVADSARQHRVAAERRDGRRREALAKHHAEARAGDAAGKGEGSAEEGAEGRRRHGHKQGHGGRGKKASLEELTASEGTSGSTSSGGSGGDEVVAAAAKRGVTTGIEDDGVKAATRKLIDMGYTPKTKGHWASGHPRLDLKLKDTPRAFEAGIQLPLTTVDITKLRDLVLNMPDDMWTPERQRRENAAVDGRKDNMAKFKPGVEALYMVFSDQSTEHVYRFPYYDYFKEAIEPILEKVVGKEDMDKVVRLQFARMKPGAEIKVHKDMGGYARFAHRIHLPIVTHPNVSFEVCPNEDGRKLGRRMSQAHSAAAEHDCVSIPMAEGMVFELNNRVSHLVLNKSNVKRVQMVVDVAEDPRSPRRLKPGTICNYEHAVMVCPQENTLPDY*
</t>
  </si>
  <si>
    <t>C_1250026</t>
  </si>
  <si>
    <t xml:space="preserve">MPAPCSSGLAPRTDLQSTQPLLYTKRAAAYISLRSLTQALRDLNKAVELDDAFVQGYINRGKLQRQMCNYDAAERDFKRVLELKPGQKVAEQELQRTLASRSKMEAVQAAVRAAEAAKAEAAKAAGDGAEPPNTSAADLERIKPTLESLYEDSPDCVQAQVLEAQMMFAAAEYEQVVAVTGRIVKADDRQLDALVLRGRAYFYLYDHDMAKRHFGEALKYDPDHGAARKEFNKVKDYDRKRARAEKALEARDWEAAEKGYIDALHVDRDHRKGNEALWFGLCRARAALARIDLAITACANTLILAPGHREAKLLMVRTMLEAERFDEAQVKAREFLSQHQNDGEFHELAREAERRLKMAKRKDYYKVLGIDKTAGDREIKRAYRDLAKKYHPDKVSADEREASEAQFREIAEAYEVLSDEGKRQAYDSGQDLEEMQHGGGGGGHPFFQQGGMHFTFRFG*
</t>
  </si>
  <si>
    <t>C_1250027</t>
  </si>
  <si>
    <t xml:space="preserve">MPPRKSPARAAKKSAAGASGYDFDSGEHEQEVVVLAGKLKAVKGKDNIVKCLKGLPQDVESLGGAQETLPGLLLQHATSDNADKDVRMYGAICLVQLMRVFAPDLPYDDDQLRLVYELLVDCWSRLEEAGPGYDLARSMLASYAEVKLYIPLLDLEDADLVGRTFAGLLQAVRADNAATLADVVMSVLLGMIEESEQPPEEVVDILLAALVAGQPALSGAGAKAAAAQYSDAARGLAARLLAKGGDVLRGALQRRVLSCVRRGLQGLDAAGGTAVGPGRHSGRGAAGGKAAAAAVATVAAAADGDTGGAAYDPFTLLHGLHGSAPQLLLPVLPELKGQLRQEDEHRRLAAAALVTRLLAAPPPGPLNGGGGGGGAASSLAVTGASAGALASSAPMAAHYPDLVQELLQRYTDTSPAVRVAMLGRTPQLAAVAAAAAPDGGLERQVLGATRARLHDLEDKVRAAACRAVCALAVAAAAGPPTSLLPPGGPAPPPLLDNEVLALLREEVAPRLRDRKIGVRREAAAGLLAAWRGTCTALQQGAMNMPGLVRAVGWVPARLCADLVRDLELRPHLMALLATPMAGATATGAPGGGAVGGAKAAKGGVGLLPASLGQRVGSAVWAALWASYGAQDRAAVRKALALKARAALLLQELVELRGQVRAAARAEDEARVQKLRPRLMHVCAELSAAAGGPAEGQARGSEQLVRLAAAAARKDALSRLPGGGSKAPVAELITRLAAAAAPTLMAPSHVAGLIAALDSAGGAKRDTSVVTAAAALAVVAAKSAPAVFALAMPLVAGVVTAAPAKGELATVTAPQSQPQQPQLARGGGGGSSGSGREHRAGVLRALAERLAAALVPGCEASAGTAAAIEAMGSLGEVEPALFTDYAAEYVAFITQDYMAATLRDPARLAARQAAVAAAAVAADGGGGGGGARRKSRPSSAQALAAGLAEEDDDDEEDGEGGAEWGKPSYGVAMKAAALRALARGVTPNANARADAAAPLPTATVAAVMGPPHASGNGARPSTSRAPAAVAVDAGGGGAVEELLVRLLNVEEELEEFGVRHDVDRAHLRYTAARCLLHLARRYDSRLGSAAYTALALAMQDPYMEVRRDVGDKVRMFLHTALQLGMRASTRSRYAAMLPLAVVDPIPEHAEAAARTLRELVLLTRSRMAAAALATATGAAAAAGASSRPSLGDAPEFLLAHLVYVLAHHPDVAIPPERYPQAGKKLRMSEEGADEDEQEEDTQGIPDPEEYRPFQDMLQLALEALLVPRGPGQGSSGGGGGGGGGAAAKPLGLLAAGAGEALPAVCKILRSVKITMYDADDTVDTAASTRTVRLMADMGLAVAKAIVTRELTAAAAAGGGGTKGGKEGGRARSKPVDTGAIAEQVEALSWREHPGQVVVPRALYRLARPEEQPKGLKKDGSCLPPGYVILLSPTIAGLGLRAPASGSGGSTAAGPAGRGEDGVLLPPRQQASAGSSGGDGPGAAGSGGVWGGVVMVQPPEGQVDDDGVDEQALQAKTQRQPLKQHQQAAQQRAGVAEADDNSKQRSKPPATAAAVAQKPAKAAAGT*
</t>
  </si>
  <si>
    <t>C_1250028</t>
  </si>
  <si>
    <t xml:space="preserve">MSLLRAPTSCSRTVQSQQGRSRKSPVVRAYLEEKKAPLPPPRGPYSTVPAQTFKNQLEALKSMSVVVADTGELDLVKKYHPQDCTTNPSLVYKALSMPENRHYLEKALAKDKRQPEHVHAGVSRPYAGVADQLAVDLGAELLKIVPGRVSTEVDANLSYSTQASVDKALRIMELYAAKGYNPSRIYIKLASTWEGIEACRRLEKQGINCNMTLLFSFAQAAACADAGATLISPFVGRIMDWYKAKEGRDFASHEDPGVLSVKRIYNYYKAHHYKTIVMAASFRNAGEIRELAGCDNITISPQLLDELQKSTEPLDRKLTPEKAQTDALKLSNMHEDLFVKLHGADQMAVEKLDQGIKGFVADQKKLEDLLASIAMMQVRENH*
</t>
  </si>
  <si>
    <t>C_1250029</t>
  </si>
  <si>
    <t xml:space="preserve">MLSCAQRRVAPTRAAQRATQGRVSVLQVRAQRTSSDPSPEILSAFFYGRALAITLNRRLGEAVIDFVSEVSKSLAERPQRIAEFQEEVQSLASKEMSRSGFLPERTSSGSGSSGSGSAGKPGGATGNAGVTLQDPQAAIDDLRAEIAYARASLNEIRAARQAGAAAGTGAVAGVAAGAGAGSQS*
</t>
  </si>
  <si>
    <t>C_1250030</t>
  </si>
  <si>
    <t xml:space="preserve">MQKESPSTPCSQRHVPTRCQPELPATQISSTSPPAPVLCEPGPAAAPVGLPDPMPRNPPGPPLEGTTDPPTDKTLHVPTCPRPDAQLSPPTLSFYPPPCARPHVPISPGPPFSVKLLTSPANPAPPCTFKPAPAEVRVTPQTVSPSQATQPPEPHRLYQCRAASHLPFPPPRLAPTPSSEPPYFMVCRVQPPLSWKVQKNFAPTGCPPPLASSPPPHIPTATYPRYPRRRRAAGPPPPPPPTRRLSAALAAAQSICLPPSLPPTRPPTRPPTRPPTRPPTRPPPPPSLP
</t>
  </si>
  <si>
    <t xml:space="preserve">MCKDKQCQDSFHSYGAVRKLIRNVEVPTQQQHGVGGADLAAAVRALGCLVGGTNPGPAQQAAAEDLFLSGTVNRLRNELLARKQFDDVVGDAVAAIGEFLASMAASPLLHARLRDAGFLPLLPAWLDPSRPGASPRTQGAPSQSQPGAGSRSASAGAGVVAVVEPSGAGGGGDASPCSSAVASFLDVVLHLSMSEAIAPCLRTDAHFDALCRLAAGGGGAAAAAAAAALQRCSLLALCNVFGSDADRGEALEEVFRGAALPALLASLLAGCLGPGELGAAARHAASMSIAAPRRSGSGLNGSRGLGHATTMPRGGGVSGDEGGGGGGGGGGGGLASLSAPGLGAAAAAAIATGADGSGGAAVPVEWVLHAVRCAAANPRVAKALCATGSASFALPRLLDVVVASHTACTHAGTLSRGAWVARAAPAAGALLRLASTGSGELVPALRSAGAVPALKLLATTEGEAGGGTPDPRVAEPAKATLLYMSLAGAAGGGGGGGHAMTLSLAGRLAVGAFQALHGSRHGGAAAVAAEPSLDGRFQVFVSHAHGDAAGHPFALYTLYPLLVLQGLPAFVDPVGRALSGDWAHMIVSCRNLVLVLSDGLLASADHVREAEAALAAGVNLLPVLPEGCRWPDAQGNRVYPSPPPAVLDALPERLRQLLTESKSPSPVLPYTAARHADFTAHLMARMRLPPPRPTTPQTVVPASAAPQAPAAATAAAGGASHGGPEASHGDGLPTILLGGNGNGNGERAPGERSGVGFALTPEELGPGTGALAAESSAADGAASAGWAGXXXXXXXXXXXXXXXXXXXXXXXXXXXXXXXEDAAHRPSYTSDMDGPSSVLPWPWSRLLDPSGVDEPGGGPGGGPQRYPRQSLGFSTSTVNTAGGGLFDSMAGPGGSVSASGARQSSSNLVLGPPAGPASHASRRHTARMRSSLNRHAALQHQAAAQQMIVQQQWLQEYHQQAAWAQAAYAHAHPVHAWGFGAGGGGGGGGGSGATAGALSGNVSTAGGPLRAPRHSLASGMGVPEDGVFGGGPEHGGGGGGGGGGLASLLPAALSSAGTAPLGVSVMSYGGGGGGGGGGGRPSTAGCRVAGGLPSGLEVVAATNPMMLNQLLALQMEMVRYELRQAVQASHETICHKIDRLRSDFTEQVVQLRFELGGKIETLQEAVTKATKAANAAASAASALNSEAVAPPLAGPANGGGGGIGHMGMGGGGGAGADGSAMASGQSVAGAPGAASAQQQALAAALTASLQDAVNKAVAQLQATVLATGGGGGANLAPRAGGHKSSAAAMLAVAAQQQQAEAVAAAAAAHGAHTHQHQQHGGRAAATTGQLPHLLQGADLSPVVRAGAAAWSADGSGGSGTSGGGIAVSAAASHAVKSRAGQQTGTVASPPAQQQQQQQQAGMLQPQPPQGGAGGGRVTSGRGGANQAYGGVGRPNALAMFDAVVAEDDAEGAVTPSALIAAANSPTTAQAAILMAQARGRQAAQQQQQQQQQQQAVGSGVRGAGGSGRSPGANTLPPLVERTEAQPAPAAEAVHVVGGDKGRVIRGEAAASRGGK*
</t>
  </si>
  <si>
    <t>C_1250032</t>
  </si>
  <si>
    <t xml:space="preserve">MGLPLFRKRISGTSAVQDLGYTPTDGDEVEDLYQLLAYVKESVPGVQAVASGAIASDYQRLRVENVCSRLNLVSLAYLWHQPQRLLMRGMVESGMEAILVKVACLGLSPRKHLGRTIAALEPHLLALADAYGCNVCGEGGEYETLTLDCAVFGRGRIVLDEFEIEYGSSDVGHLVPKSYRVEPKPGSGWEGAELASDVRMVPHDYVAGAGQRLGRRSLTLIPLEVLRAMTSCEAVAVAQRTTVVGAALGLTVYLASGGVGAGSSSSSSSGSSSAAGCGGAGGAGPVERSGGSGSGSGGGSGAELRALARAAVEALLEHGLPGYAAAPSTSGRTTTGGMMYGGGVMYGGGGGGGVPYSRYSRSSSNFDTGSVGSGTPRGGNQVRHVFTGPRWPPALCGF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APAGALSAAQLSASTSAGASLSPFEGGGGNAAAAAATAAAAAASAALDPSCVPPMRVPAVSVSAAPPAAPLSPYGRSTTPPPSSTTAHTASALTPTPHAQAQAHAHGQPASQPHPLPPATPSAVSALPPTFGSSSAAATPSAPAAAAAAAAANSNNNNSSSDVMVTTVCCYGHVLRSLFHLPPAVFAPGVTTAQLTRRFRRAVASVLAAHGMDMSCLIWVRVWYEKDAVQLQDDEYGYCLPAQPPPAPAAGSVLHARSDDVDASGGGGGASSGPDHGGGSSGEDGGSGTERRRDASGGMAAVAAAALSQGRAVVPPPSAAARQAAAAIEAMNLASPSHPPADGTGGSAGNGDGDESCTRNPLPLPLPTAEQPVSPLPSSLAAAAAGGVQTQVQGLLQSQLLSPHPTHVTDSAAAADGLPAPGAGTASNGGSPARTPTPGKGEHRDHGHSHNGHTTSSSGSGGGGHPGHGGAGSGMGHSHGTHGHGHSAHHTHGEHHGHGHAHGNSGGHQHHHSRHHHHRHSQAQSHFHVAWVPVQRVSTNAPQPPQVVAVLELLAALPSP*
</t>
  </si>
  <si>
    <t>C_1250033</t>
  </si>
  <si>
    <t xml:space="preserve">MTVYKFDYTPTARGSCKAKLTEGELRLEITASSPKSPGKPPGKSPGKLPGKSPGKSPGKSPAKSGGGREPSARYRCLRCITPTIAAHAVAAAGGVVEDLPGLPDLRKPDQQAARHRMHELIKEMEEHVAALPQPTTAAALPKKRKAQAPRGKAAAASGSGSKRKAAAGGSGGQGRGRARGRGAAVAKRQRGEEDEGGEDEEAGEAEEAEEASGEDEQEEDAQQEAGSSGEQEEDEGEEEEEEQEEEEKEAGKADAAKPAAGKGRTAGKRSGESAAAAEQEAQEEAQPEGEEQGEQELQLGEQEQEEQELGEQEEQEDDDDDTPLGALVAGMQEQQKPATEQEPTAQGDEQGQPTPETMVXXXXXXXXXXXXXXXXXXXXXXXXXXXXXXXXXXXXXXXXXXXXXSSSQARLGAVEAVLAAAEDPRMEGAQPALGPDVPAEVLAAALVAAEAANARECVAGQVAEAQMGPVAFEIDAAGKSERQAVAEAPAGEGDTAEAEAEAGE*
</t>
  </si>
  <si>
    <t>C_1250034</t>
  </si>
  <si>
    <t xml:space="preserve">MSASEVRSRIARCKAAQKEWRTSSFAQRRKLLRILLKFIIENVETICRVSARDSGKPMLDAILGEVVVTCEKIHWLSREGEAVLRPERRSAGILVSEHGLLVHRLLRPHDLRRTGRRGGAQRTWCRCAAGGGVVVVVVVVVVVVVVVMIVTGYGEAGSALVGKMVMRAAADTLTPVVLELGGKDAVIVTEDADLDNLVQVVLKAAFLNCGQNCAGGERFFVHEKIYDKFLERLTPLVAGLRQGNPLGDAPVDCGAMCMPGLAEKVHGLVTEAVSRGARLLAGGVLVPSGERGGQFYPPTLLADVRPGMKIWEEEVFGPVMSVIKWSTDDEVVALANDCDFGLGSNVFAGSQARARSIASRLEAGMSSINDFATTYMCQSLPFGGVKHSGFDRFAGVEGLRGLCVPKAVAEDRFPLLMRSSIPPAWQLPLPPHAVAFGVSLVTMFYGPGLLYQKKQGQQQAARAGKAKSTTVRQMEL*
</t>
  </si>
  <si>
    <t>C_1250035</t>
  </si>
  <si>
    <t xml:space="preserve">MHRAAVMGRPRSLAAAKACSWVAERRRLEAAKPPDVAEVLLSDSGGGILEGLVTNFHVVVAAAAGAGTPAASEAPAPPSPPHLAPPAAVQAGAPAGPDFRGLALQVCAPDSGAALPGVAQCRLLQAAAALGLRVELRPPRAAERAAWQEALLTNWWVAGWGLVV*
</t>
  </si>
  <si>
    <t>C_1250036</t>
  </si>
  <si>
    <t xml:space="preserve">MCAQRGAAGSLRPGAASGGGGGFGPALRGFXXXXXXXXXXXXXXXXXXXXXXXXXXXXXXXXXXXXXXXXXXXXXXXXXXXXXXXXXXXXXXXXXXXXXXXXXXXXXXXXXXXXXXXXXXXXXXXXXXXXXXXXXXXXXXXXXXXXXXXXXXXXXXXXXXXXXXXXXXXXXXXXXXXXXXXXXXXXXXXXXXXXXXXXXXXXXXXXXXXXXXXXXXXXXXXXXXXXXXXXXXXXXXXXXXXXXXXXXXXXXXXXXXXXXXXXXXXDGGILGCARADAAPLQFQIEETPATTGDEPGSLAWWQELPLQMAGLLENLARSVWLLLLFAPVLLTAPVALQLQWKRAEWIELLXXXXXXXXXXXXXXXXXXXXXXXXXXXXXXXXXXXXXXXXXXXXXXXXXXXXXXXXXXXXXXXXXXXXXXXXXXXXXXXXXXXXXXXXXXXXXXXXXXXXXXXXXXXXXXXXXXXXXXXXXXXXRDFALMMAVAHLAAQLPSLSHLRLEQTLSQFAAPLREQVDLSREAHNLRRFNYNFRKTRHVFFPVPLYPLVTPDVLVESFEAGEHITHYIQAGDGNPYNHRLSELGSGTMLQMMLVDNLIHSDLHPGNILVRLDPPGGMLGLIYSRLDVFAAWTAWRELTGLGCLQVSLPGHICAVVVTTLVLEGWSNKLDPDHSVLTQVQHMFEPENVPWSHRITSLVDKVMEEEANHLALA*
</t>
  </si>
  <si>
    <t>C_1250037</t>
  </si>
  <si>
    <t xml:space="preserve">MNVTPPHTHTNAQILVATSTLAWGVNTPAHLVVIKGTEFYDAPTKRYVDFPITDVLQMMGRAGRPQYDRHGVAVIMVHEPKKQFYKRFLYEPFPVESSLQDQVADHFNAEVVAGTIGSRQDAVDYLTWTYFFRRLLQGRWVDDSSLLQLPHLGPEEVEELEGHPAALGTLPQLVEALAGTDGAAGGGGGGGGSRRKEAEGVLVQVLGAARAKEVVAVCDRMPVVAVAAGRAPRLVRVRRGGDDEAAAAGGGGGGAAGFDEKTAALGVYGAGGGGGADEVEEWEVELELTRVRAADQRQGRPRVYAPRFPKLAVGAC*
</t>
  </si>
  <si>
    <t>C_1250038</t>
  </si>
  <si>
    <t xml:space="preserve">MWDDFNLDALEYWDEDGGGGDGGDAGAAADAGAAADGVEQGPEDDGDLAIELGWGNAQQGMFSDEEAGGSEEQEERELLLLRELLLGGGGGGGGTEHRRQQAGAQAAANAGTRGFADSGECLTAPLAGSDTPEGSPGLEAGNGGGSTSGGGTGGAGSGEDAADGNWDTADPLSGGCSLVFAEDAELSGQDYRPDSITAAAAGPLQRGFSHGSGGAGGGDGEEEREALRLLDDLTALQLQLQLRPGEAGSGPVAAVAAALRSRMAAAVRGVVRQRGDGSGGADGAGGAVDVEAAEAAAAAHGGEARQRETTERTQGTEGAAYARGAVAAAAGQQVAHVMAAQPGGQLTSRAAAARQQQEHAAAAAACGHKRKREELLAALIEEMLAARQRGRLDLRSLITWLAARLRHQAMTAVAAVPGAAVAAAPDTAVARASAMAAPTSAVAAGQPALECFLSLRALGEEALPPPAPAGAVITQHRIFLAALNLAHQNNLAWQAQQQQEQQAEGGAGARPRDGAAMLSRRWVEGRVLLRQGEGGDVLLQVEA*
</t>
  </si>
  <si>
    <t>C_1250039</t>
  </si>
  <si>
    <t xml:space="preserve">MADAEATAGAAPPALRVVPRIGRRLTGPAAAATAGGVSSDLSSEDEDGMPKDQGGLGAGGSDGGIGTAGLKRRPQQRPAPCRSKYVIRPAAAPGASAASAHAGTIGANSCGGGGGSAGVLSRLRAAAPEEVLRATGWNAKIRCRPAHNPELLLRPHPPDLRTASFRVPLPPAAAAAVAAAGPPASLAPAAPLTPRMHAGAPGACTGLVHLRDPLALGLAFRGVLPAPAAAQPAAGAVGGAAGGQRGQRLHARGQQQQDEDEDKDVEDPERSLVVDLAIAGSGGGGAGEDHVDENDDDDDLLYIPTSLEDILANAGGAGAGSSGQQTAAAGGGAGAAAHAAKDEPHVGNE*
</t>
  </si>
  <si>
    <t>C_1250040</t>
  </si>
  <si>
    <t xml:space="preserve">MFRDAIWVTAWATHAEYEVLSGDGAGQVRVWDVRRAGCRAVLDQYATQRPARGPPGGSAELDAPPPFVPASKKQRRGLGSLAGSLAGSASAPALLATDELPPGSPGAVAAAGRMKESALRAHSGGVTALLPCPDGLSLLTAGTDGRMRLWDAASRTNRLVGYEGTHNRALRARTVAVTEDARVVFYPTGSSINVYEVDNGRSLTGLQGGHTESINCVQYNPATGELYSGANDKRIAVWSFAGLDTPVDDVEDEGGEEGGGGRGRQDDRGGGGMRGYY*
</t>
  </si>
  <si>
    <t>C_1250041</t>
  </si>
  <si>
    <t xml:space="preserve">MDLSRLQSRRRNPTHPSRHTGWERRRNDALGLSLREEGAGPHGLGAWMRLRRMAQLRLSDSRTFANTFQGGVTCMDLDKVEDRFLLSGGADTTLALFDTHTGSEQAVTTMKPLFSLRRQNSPHAHKFMISSVAWYPVDTGLFVTGSHDCFAKVWDTNAAEVVTSFQLPKKVTSVAMSYVSASHCLIACGCED
</t>
  </si>
  <si>
    <t>C_1250042</t>
  </si>
  <si>
    <t xml:space="preserve">MSWAAVAGRQSAAPAPVDAPAPTAEERVAVVDANALISGLRLENLADRFCTIPEVLAEVRDKQALQRFARETGDIHSLSTVDVKLLALAHSLEVAANGQANLREHPVQVRTRQKHKSRPRQLPGWGTVPNPEDWKVVDEAPEDMLTNATGPDQSRIIAAVQ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TGVTGNAPELSQTYKQVPNNGLLFQF*
</t>
  </si>
  <si>
    <t xml:space="preserve">MEDQSTIRLGKRCFVGNLAWKTSWQDLKDKFRECGNVVYTNVMRDDDGRSKGWGIVEFESPEEALHAIQTLNGAELGGRRILVREDREDRDVKQADGAPGAPAERAPRPARGAGRGAANGGRGAGRGGRGAGAPEATGESSGLQVVVQGIPWAYTWRELKDMFAEVGGVDRADVVTGYDGRSRGYGTVKFTTKEAAEAAVARYHESELEGRRLAVFIDRYQ*
</t>
  </si>
  <si>
    <t>C_1250044</t>
  </si>
  <si>
    <t xml:space="preserve">MLRNAVMLWWMGVREALAVHRCVVFLVLDESKALGKAVLHCFVLNGAILLGSILAWDYGLQPAVGWLLRVLVAPVYGGAVAGGSRWLLGTAFQALWLAPVYLVTMLVSCGIYNDVAKYAYQIKTRQQKGGAGGKGAAAGSGGAGGGSAAGGGGGSGGGGGLEDAAQELYRVVLFCIFFAEVSLVGKLPYVGYFLNVLALSWLYAYYCFDYKWGLQGVRLTERLAYFERRWAFFAGFGLPMALSTVLLSFYPGAAVLAVLFPVYILVACDCDVNAAHDCVLGPGGAAQLRHLPIFALALWPTQHVVQLITGSSSSNISRSRAASVAGMRAVVGFSDSAEKAGADGHGGGARAYR*
</t>
  </si>
  <si>
    <t>C_1250045</t>
  </si>
  <si>
    <t xml:space="preserve">MQAGGADAGAAGGANAAGAAAANGSGAGTAAAATGTAAAAATGTGAQQTAATTGAATAALGTATGAASGTGAAAAGGAATASAHTATGAGASNQTAAATTAAATTAAANTATTTAAATEAKSAGQGAAGAAAAGTGANGTSTAGTGTAGAAADKAATTTSTAGTAAAAQTAAATTTTKTAAQVSTTAADAAAAAAADDEADDEADDAEEDADAAAAAEVSLETKAALAELNAAESQRDDLSVALLQLGLTSPMTSGLMAIATAPLARCLRGVMHASEMSISPNTADVADECKAEVRSVLIKRAGDVRYDPPLLAACAHDIITHCDYLGADTAGVLGCLKLNKGALLPGCRGAVTARQAAAAEDLALDPDLQRHCGAERDELCLEAGWGSGAAQACLLGHVRGSLPQVFSEVIFPTSPAAAAAVGSGGVAASAADAARRRVELSVNCSAALVQRLIEEGEDIRLNFRLSAACAGDKQALCRDVRPGGAAVLRCLEDHIESPNMQEECRDALTEARQLRSLDVRLDHTFTAYCGTDVRTLCSQEVTDQLDGAPHQVPFGLTAPFDCLRGKLELVRDATCRRHMYGSVIAAFSDNRLDAGLMRGCHQEIALHCGQHPARALECLRDKIEQFSKEQSAAVLKLKLACTGSPTAQGKVSDTCMRLVVERQLQAATDVAFVPDLMEACAREHATYCASPDLEALRPSSHGPQRTYHTEFRPACILQGRKATHYLAGPQHHTQREIPDAFLVVQGARALECLADHRTESDFGERCGEALRDFLAEAAHDIRTMRGLQADCKEEIASMCKGIQPGEGRVISCLRDNRANITGDLCRRQVLRLLGFLVEDHRLDATLNEACASDVQKFCGGVEVGDGQVHDCLRRSADHLSPECRAAEEEVEQLEHEDVRLNPKLMRECPLAVSSFCGDVPPGDARVISCLQSNMDKGHFPPGCRAALLALTDRASTKYSLNYRLRLECDEDADRLCPDAVDEAGQSRKANTGTGGSHNEETTLACLARQSSQLGTSCRSELQALVKLSLNRYRVGMPLTSQCDGDVMQRCQVDKLAAPFLQSGYVLGCLAKHAAKLHKPCWELVSTMDEGQFKRAAAAESTHWAAQGGGGSGGPLDAKALAKVVADVRRDLEPRLFNSVHEQVNRNAHVVARNVSGALLMSIAPKVNALMHTTVSLLMLTFVGIVGAFLVWRRYTAGRGGLLVVRKDGRV*
</t>
  </si>
  <si>
    <t>C_12600001</t>
  </si>
  <si>
    <t xml:space="preserve">MPQVRWARKVRTRSCLNEWIARWQWDQNACGVRVGWAGRALRRHGPCGFGSCRLPLLEQFWNFIPSVLLDMYHT*
</t>
  </si>
  <si>
    <t>C_12610001</t>
  </si>
  <si>
    <t xml:space="preserve">MAAQLLQRGRGAGARQLSKAAYDGGAADIECYGFEFCRIQPQPRFGRSARGAMAPLAAIGRSGSGDCCRPAAPAALQPGDLRTAARPHAAGARWQQTQRASGPARAAAPHAGRARRYAAH
</t>
  </si>
  <si>
    <t>C_12620001</t>
  </si>
  <si>
    <t xml:space="preserve">MANLAVREERAAAAAASHKARAALMEEHGERGTRWFHRQADEPAAGAQEPITHLKVPGQPAPVALTGPGTRNTVSAAAAAMYSSTSPTGLFRVQPVCTASQQQLLAAIDRKVPADLQAAAEGSGDGALSDAELMAALAGSANGRQPWKTLTRALLTHVRPDSATTWAWVYSDAPAPAGLPARLAAAVGHVRSAGVEQHPPQPATQPPTAPPQWRVSLDQLWVANAAGAVSYVHYTGRLLEPGPGVLPPAVDGAWQPACVLQHRKPRHLWTFEERAAYDAASPGERAGAWPRAPYFLAPEAGVVVHPEHCRIAGVSLADYTVRDVRRAITAANPAAPPTPARPAAMPCPAPAQQAGGSGTQPAAQSRLAEREAEWQRAAAQLTTTAAQHFHNNPVALDPWLHRTSAAAGLQNTPARELQSYASPSQQSVVNGTPVCGQGPVRKDVSGCIWMTHRGGEAVLPCGKPFSTGKASESIPFTHTRAEPLAVSRRIQRSMRDPNPSPSADAYSHCRCTRSYAFSMSKKYSAPPCRG
</t>
  </si>
  <si>
    <t>C_12620002</t>
  </si>
  <si>
    <t xml:space="preserve">MRLDVGADGTPRQGGALYFLDIEKAYDRVHRQWLYASAEGLGFGSRMLRWIRLLTANGSARVCVNGMLSDAFPVLNGLPQGSTASPPLWVIQMQPLTSFLRRQVEQGALRTPLLPSGEQAPPAAHHADDTTLTARDPAVDGPVLMAAVQLFCRASNARVHPDKSKAMGLGRFAHLTGPCPHTGVPFTTGAVTHLGVHLSWDSDAAAAD
</t>
  </si>
  <si>
    <t>C_12630001</t>
  </si>
  <si>
    <t xml:space="preserve">MSGLSMIRIGKSKVDPYAYWTLDRRMLNRRRGKQAAASAKLESIVGGAQAGALKGAKAKRSRDGQGAAKRQRTAPASVE*
</t>
  </si>
  <si>
    <t>C_12640001</t>
  </si>
  <si>
    <t xml:space="preserve">MAQRWRALQRGAALLAHHTESAASTQVLSACSTSASSLLQQITLDQRGSGGSWQQHQHAWGSSSHRTFFSFARKKPDAGAVAAASTGDETSISGSEPVADPTPVGPPEFFPLPESAPDAIEVASAIHQACSALERASIMSAKADAFFSASWCISGLQAVHDLLDTPWFLSIAIFNITLRLLTFPLMVVAQKGSAKMMVRVGLKNFMRVMAFMFIPAGGYVAAGTAVLWVSNTAFGVVQGLTLRNDRFRRRVGLPTMQRLGISYAG*
</t>
  </si>
  <si>
    <t>C_12650001</t>
  </si>
  <si>
    <t xml:space="preserve">MHN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GLQRRPVGGGRQQRRGGGADAGAGGAGGGEAVARADGAGVEERAGPRRHRAAGGGAQAARQRRHRAQEAAGQPLLGSRLMCVVAMACAGPEQPTNVCGRCGMCRAGAANGCGRGPPSLRYAGGGRRAGSGGTACGAGVGGGGGWARLS*
</t>
  </si>
  <si>
    <t>C_12660001</t>
  </si>
  <si>
    <t xml:space="preserve">MPPATDHLKLTAPATTLTLVAGSLIRELPDMRSSGAFDIVRKYPLQFLLAASMGLVVNILAVLIIKMSSATTLKAGAGVRRRVHCITLLADAGEARDIVVAVGGCWE*
</t>
  </si>
  <si>
    <t>C_12670001</t>
  </si>
  <si>
    <t xml:space="preserve">MEMEEAAANAAAAAAADDDDDSAEMVDAEEGSPGVEVVEVASGAGGAAAAATPAAATPVAAATPAAAAAGDAAAAAAAAGAGADAAGEGGGRTPFSVEKEVVLTRKTPGSAARGGAAGADASGGTPSGAAAATPPRPPLPPNLESMKAAGS*
</t>
  </si>
  <si>
    <t>C_12690001</t>
  </si>
  <si>
    <t xml:space="preserve">MYLKQLGASEALVGVAVTITCAAEVPAFQLQDRLLDRWGVTAVLDMVQAAYVLRLALYALLPYAGSVLWVLPVEVLHGVTFACGWGAGTVNCKTLAPPGLAATMQGTFQSLTSAGFGSKVLQ*
</t>
  </si>
  <si>
    <t>C_12690002</t>
  </si>
  <si>
    <t xml:space="preserve">MADAAVMNVCDKESDYGKFRLWGAVGWGAFSTPAGWIITRLGIQWAFYTNTIMSLPCIYFGARLKHSQQQPAARKTAHSSSGGASSSDERGTLSGDGEGPGPGASAGDGGERGLTSKNGAAAADSAGHWRRLWVLVRRPEVAVFFVTAMTMGYGFGTIDSFLFLYLRQMGASETLMGLTLTITCAAEVPAFQLQDRLLDRWGVTAVLDLTMVGGEGEGSRPGVS*
</t>
  </si>
  <si>
    <t>C_1260001</t>
  </si>
  <si>
    <t xml:space="preserve">MDLLLRFRNTGPSAIPPTRYLYVPPPQSAQPGPAGQQGQPYTGPGQAAAGPWLGRGAGAGGPTSGGPGQGESIINATLAARDVFVLMPTGGGKSLCYQGDAEA*
</t>
  </si>
  <si>
    <t>C_1260002</t>
  </si>
  <si>
    <t xml:space="preserve">MSLRYPLLEVREGLQLPQGDTTVDWSALFEEAARSGADLPLLQHLHQERGAAIDLAAVAVGGSEEALEWAVAALEAAGQPPQPLTYDDFRVVLRDGNWAAADCLPLRYWE*
</t>
  </si>
  <si>
    <t>C_1260003</t>
  </si>
  <si>
    <t xml:space="preserve">MAPAPEPSPGAHGPRHPLPHGPSPTEPQRSHVHPPPPMFSRLVHNESDGPLPPPPPPAAAPAVFPMPRGRPLGTWLLPAPP
</t>
  </si>
  <si>
    <t>C_1260004</t>
  </si>
  <si>
    <t xml:space="preserve">MARVQQNFNSAGVGLFFSLFGDNTLSLPFALEVEPRLQPALAGCLEAFGGRAVLYSNSAGLQQYDPEGKEAAALEAALGIPVLRHADKKPGGGCAELEAHFGCPAPQLIMVGDSTPNSRIPARWS*
</t>
  </si>
  <si>
    <t>C_1260005</t>
  </si>
  <si>
    <t xml:space="preserve">MNQAKCLD*
</t>
  </si>
  <si>
    <t>C_1260006</t>
  </si>
  <si>
    <t xml:space="preserve">MKEPRQPLYSDVEGLTWLLQIAEALAYLHARDPVVIHRDIKPANVLLGRPQPQQLQPPPQALIAHPPARLGAKLCDFGLHQTVKALHHRPMIRVNSRVARASNAGVFQTPRVSDDGSIMLPPALLDAAVRVRASIDGDGAAAGGTGTGTGTGTGAGSGSGLNSGLSSWRGGATAGPLSASSSQALAAAAAAAAAAAAAAAASALRAGGGAGGPSSVTDFGSGVSLAAVAGASSSLHRLPSAPGFVVASPRASDATSAAAAAAAALLTSGGAGGGAWPPAASPRTAASGGGGGGGPGSYAGGGGGRDAAAAAAAIAAVAAAYGGGGQQPASFRRAPVTSGPSLQPVSPALLTAQRLEQQQALMQLQQLQQLQQQQQQQQQEFAAGPASDTFMQQQHQHQSHQPQQQQQQLRQQLRQVAQQRVESASSPLDSMPQHPHPQQQQQRQQALSSQLAAMMRYTHDSTSTAGTAAAAAAAAAAASISSRAAHHTHHPQQQPQQHPQRAPHSQAQQQAAASGGGGGGGLVAHLGDHVRPRRRRRRWRAGRQPMPPGPGRHSGPSHLPHHTHHTPTSPMPTGAGEESAAAFVQQHYQQGGGLLAQQQQQQQQQQQQQQQQQQQQQQQQQPAASTSSSGRWPLHAWFSRHRASAGTAAEGAGGSGGGAGRGGRGAAEAAAGGGRGRGDMGSGPSGVVRRSSCPRLGTTTTAAESQGLAAVAAAGVGAAVAPAHSAVAVAAAAAEPQQQGLGARGVPGLVATPVSPGPAAAADVTGTAGPMSAAVLPSRMPIGQRHRSLSFGGRGGGGAAIAPFGGGGGDAAVEAAVAAAAVAEVDAVAAAAAAAAAATAAAAAAMAPTPGGGLEIAGLPVIERVFQLSGQCGSSIYMSPEVAQEQPYNDKTDVFSYGIMVFEVMCRTLISHTQAGRDGFGFTRMLVEGRRPLLPPDLDPRVRALIEACWRQDPLERPTMRQVAAEIHYMLYGIARPPREYELLAAAAAAATTGAGASTPPSRSAGTPVSGSTAAAAAAAAPSSSSSGAAGFVALPAMPPPPPSRPSTSLAAAGPAPAGAGFGVGAAAAARPPPSPRGATKPSAVAARTAADAPAFAARGSSTGQLPLRPTPVEVPSVPSLQPPSLTRVSSQTPAGADTPLSPYDRSSSSFVIRGGVAAGALGSSFVVPASSAASAAASAAASAAAARSAAGRASSSAGGSDAVPATVKVSSLAPSAAGRGGGMQPSAFAAAPNAGGGGGGGGGPSGQHRHYFTAAVNAAAATAAAAARASAGVTAGAAATVTPASVRMYHNPLSAASLPAAAAAGSHSAAAAAAAAAAAGPTEEGAARFMRTTQQLSGTLSQQMSPQISQQISQPISSAQVSEHGGHGGGRLPSRTSPQESYGMVVGGGRLLSTSTNTATTSGALATTATPSTTAPGTSRTVSASYGSSLWSANTATAVAAAVAAADAPGGYGGLMFGRMSVPTKSGIPPLPPPPPPPPPSSGTQSSSRSRSMSSQRPPGAALAGSASTPQSSGGGNAAAGGGGGGGGGGGPGPSNASAPLATPAVPASPTTTAAEAEAGLAAEAATVAGDTRSAGRVSSAVGPTAARTGTSTGYTGTLSVGPAAMTPTPVGAASSAPSAANNTPGQHHRPQHQHQHQHQQPSLPPSSSLAPQQAQAQGQGQGLQPLRTQQGSTAAMLTRAANSRKGLIGTSSATSNPNTTRMGPGTGTGAGLAAGGGGADAGASARELTSSSRAAAAAANAAASAVLHPRSSYNSAAAGPGEVDIAASMDSSGGGTEGGGAASAMPPAAPKSLSFSARGGAVPSVLSLFSEVDTSAHGSPRGGGGGGGGGGGGGGVAIGRTGSRGSAGSSVVAATGANASASLNAGAAAAGDGEASVPTPRAFGFGAFAALRSGRRSSVRVAAAAAAGGSVTSPRGSTHSGAGVGVLATGSAAELGVAVAAAASGTAVGAAVATSAGGPAGMSRLASGGRRRGDEAGPAGAAAASAHRAEEEDEGEQADGHKATAGCGRCGCVIS*
</t>
  </si>
  <si>
    <t>C_1260007</t>
  </si>
  <si>
    <t xml:space="preserve">MAGLVNAPVFNDVVAEAGRLLRYSPEGEASDRPRGALAGEGRSPQEIHHQEQQAIELDQRVEYLLLQLQMTTSMTRMADQLLLGRPLEAAGLAAVQRMMASREVRRLQVLVLERLVMHSGGDGGGGGSSSSTSSGSSSGSTSSSTASSSLQQWWLTRFEVESGRVVNSSFDEKAGVAMEPAAWAEPARQGSLESAHMNWVDKSLVLWARMAEEPGAQPPPLALVLRLANRTAAALLRLSSSGDAGGSRCAEENRGGPGSGPEPGPGLGLGLGLGGATYGPQPRFHSAQLVHEAFAFSKRLRAMLQPLGGDGSSSSSGSRAQLEALLPDALEAGARFLALQGLALQRLQPACLEALVKAAVAPGADAAAGMAADMASVTAGGALSPDLAVTVLWEGVRDMLQDMQWVWHLKTPQGGDGGGGSNTSGEWGGLLTGVKRARALLRRLVAEVWPEPPPPPPLPPPLAAPPANKAHAATIAALLELAACWAYAPGGGDSDGGRGVFREYVGGSGGGDPALAKKAAVAAKVQQRRAQQQSLQQQLREQQQQQQQQQAQQARQQQPQQPQHPQDQEGQERDLQLQQQPERGGGGVVAAVAATAVAPAAATARTIKLAAEWQAQLPPPLPVDPVAAAFFWLRVCGNPGCEQFGGAAEAQLDLRLCGRCRCVRYCCVACQAAHWGAGHRQVCARVAEVCAARAAVAE*
</t>
  </si>
  <si>
    <t>C_1260008</t>
  </si>
  <si>
    <t xml:space="preserve">MASLATSLGGVLGRSGGVSGASGGGSSRRRLFVPGPASTGGAAAADDLGGSPHPSAPPLPPDLLLPAAAIMQATGAGGGGPRDASSGPAAAAAAAAQQQRLQQQQQQQQQQQAYPEVPGRSRGGGEGGSSIGSPAAVAGEGLPSWPQPAAAAPAATPVATAYAAAEVAAAADAGSSNLLLPAAAEQSEDVVGVIGRLAAAARRPLARFLRGGSSSGGGPGSGGGGSSSGSSSTGEDGRRALNQAMTAAAARSEHATAAAGGSSGGGGAFGGSSSDNATAAGAAAAGRELMWRHRDVLMADVSLFLVTPTQQPQAPAAVRALVEGDALRLRLLPATAAATATAEGGGGGAGGGSSGSGGVVRMQVGDVFEVVLNPPPPLLPPHHHQHRNQHHSPPPQQQQQLLPLMRAGPGIYTFRLPAAEAAAAATAAIPTATTTSSGSSSGSSSSSSSSSSSYYCLTVSPTTADSCSLDELDAVFAAYTCYSRTPPAAATATASATAATADYGINGGAAGGSQGGWRAAAAAAPAGPWVAHAEPAAAAAAAPGGGGGGSPYVGATAPSWPPPRDTSGAAGGLRNRRGGKEQRQQQQQQQLQQQQRQQAGFGYSGRSYPAIAPPAAASATVVYPQQQQQQLQLAVATSGGDGEWLLQYGGGGSSSTAAAAATAAPAAVAAMAWAAVAGASSPAEAANRVAAVSVWAARAAGRGLVAAAHVSAYGIRRKADDIIRGLPASAVAGEDDEGTTTTTHLQQHPAVAGGGGSSRSGLGAAAADAVIWASGRAGHLAPHLPSSPPPSPPPYWQQQRYPAAAPVVGWPAPAGGGGGGWQQQEQEQQEHGEGGHAAERGPAAAAAAWRLLAAALVALSLPADVAKAAAGAVLLIYGELHGAAEEAARLVLGASAAAAAAVAEAAGGAAAGGLTRGALEAVGYALDAATGVKVRVPCLCQS*
</t>
  </si>
  <si>
    <t>C_1260009</t>
  </si>
  <si>
    <t xml:space="preserve">RGGSAEASAHRHQQHRSQGRRGRGWLCGSAAAAASAAATAASDGTAGGPATRPLHFQPAGTANTSTSIHLHTHTSPTKPRLQTASPRNVNAVTRSFLHFSAPSQPRNPRSIHVCGSRARAVAARRAALTAALLARPAAAAAAA
</t>
  </si>
  <si>
    <t>C_1260010</t>
  </si>
  <si>
    <t xml:space="preserve">MWKRAEGSTMYKQVRAYLGHGGEVLRAGWSSNGMLVASGSADRTVRLWAADLDEPSYTGSVPLPPFETHILAASCESLFVWSLQQGAVQQQADAPGTSGSTVTQEAIMAGAKPAYIFAVSRQPAGNLVAAACCDGAVRLWSLRASGQLDWAGQVDLPGSPMCTGCAFADDGWRLGVVTREGRLVELGSGAGAEAGAAAAAGGAETWLVACRDGAVYGYALDQQAGGPSCVLLAPTGRANTSQLAVGVARGGGAVALVGEPQVPRTWEPPSKATAAAGGAGGKGDVDMEGEAEEEAEEEEAAKAAAAGGTGVMSQPADGAAVAAGKIRAPLLVYRAAWS*
</t>
  </si>
  <si>
    <t>C_1260011</t>
  </si>
  <si>
    <t xml:space="preserve">MARLLDLGNIDLWRSEEMQLVQLMIPADNAHDTVEALGEIGLLQFKDLNVDKSAFQRTYANQVRRCDEMARKLRFFKEQIEKAHIPVPSRSLLDNRASVTLDELESLLEAAEREAVEMNANHDRLQRAHSELSELSLLLDCAGKFFDSARRAAVGAGTVAGGLGAVGSAGGVGSGLGGSAADVSSPLLGGGSGGGGLSAMEAPTQYEPKIGRLGSIAGLIARERLPGFERLLFRATRGNNYFRSMSVGKVMDPATDLDVWTSLVRREKAVYHTLNKDRLSTICEFVPQMIFLNSLFGYLSALIVGKWLTGAVTDLYHVMIYMFLQPGELLGNVDEAGFLFTGQAGLQMIQTIEFVLGALMNTA*
</t>
  </si>
  <si>
    <t>C_1260012</t>
  </si>
  <si>
    <t xml:space="preserve">MRMWALSLGLSQLCGELYDHMLMAAVESGSPAAMVVGFFVFACATLGVLMVMESLSAFLHALRLHWVEFQNKFYRGDGYSFAPFSFHANQDEHAAS*
</t>
  </si>
  <si>
    <t>C_1260013</t>
  </si>
  <si>
    <t xml:space="preserve">MCCCRASQRQAPSCRAELKPPAAVPTGRRSAPRLRERCPRRHCAAASCGTPPPPYRPAVVQRRTSPTHPRPPGKPAARHASAAAASFQPSPPLPPPAAHTGSTGPPRPRARSRGPPPPPRGTAAAARHCRHGQGSSGPSPRLQEGGAPPQPNPRRRPRRSRPQSP
</t>
  </si>
  <si>
    <t>C_1260014</t>
  </si>
  <si>
    <t xml:space="preserve">MVTRRHTPTTLARAARDFAEGLPLRAATPPPPVPPRQQQMQTLLSGGGSPTSRATQGEATSAAGHGGGDSSSCGADGSGGSSSTTISGSSSTTSGSSSRRGSSTDGAFVVEDLAAEVRSWSLGVVMEVVFGSSSSGSGSSSCGSGSSGSGSGRSSSGSVSGSSSSSVSSSSDRSSGSSKAELLERGAFAAALRGVMEEWHRRAVALLPLWRLQAAVAAAAHATAAAAATAAATATAASSVAAVKGGDAYAPRLLLRRLLCACTVISIGGGLLRRGRAWALAVAARVLGWAADALMVADCGGVAAARRLRRSQEVVAAFVRREVRAALAEAAAAVASCVEPAEAEAAAVVGDRGGGESGDSGSGGGGGGGGGGXXXXXXXXXXXXXXXXXXXXXXXXXXXXXXXXXXXXXXXXXXXXXXXXXXXPPPPKPLPQSHPQPSPLPPSHSPVAAAAASPPPQQQ*
</t>
  </si>
  <si>
    <t>C_1260015</t>
  </si>
  <si>
    <t xml:space="preserve">MRRGSIEGSAIWFDAYGFTPLHYAAAGGHADVAEVLLAAGASAANPSVAAWPWGGDGHCVMPPLLGSTAGLRGVPRRLAAAVSGALSLAGDGEFAAALSGGSGASGXXXXXXXXXXXXXXXXXXXXXXXXXXXXXXXXXXXXXXXXXXXXXXXXXXXXXXXXXXXXXXXXXXXXXXXXXXXXXXXXXXXXXXXXXXXXXXGRPYMLAGNAGHWHVAQMLIPFSRAAETALREREKEKEKDKEKERVAQGGERGTGGGTGGGAGAGGAAGVSAFGALLVRGLRAAAEAATGGGGGVGGHSPGPNSPRASMSGARTPKRRSAELTAMIANTGGHTGVTPRRSPSIELYMGGATTCTGVGVGISTGSAAAAVAGAAATGTGSGAAGAGAAAPAAGAGGGLGSPSGLASPVAGSSCASLPRPAWCDVCFEAPQELCLRPCPHRLCAQCCRRVVEMHLLAPRAPAKSVPPRCPFCQATIRGFTLPPAAGAAPRAPTQPQVQLPALQLLAQPAPAAQPSPQAQQQLPQAQPECQQQQPTTPVQWAPTSQVQ*
</t>
  </si>
  <si>
    <t>C_1260016</t>
  </si>
  <si>
    <t xml:space="preserve">MCLATVTLAQLLFGFVFPTILVYVLEGYSRDYFCQAVAYGGAAGSGGWGGGSSRVGGATSSRTGSRRSSGDGGGGAGEGSQGEAEPGAQRRRGNGPAAAVDAAASPRVAREGAAGAVGASERGQPGPLQSRPLLLLPTSERGLCADLDLLQRGLGGLVLVMLVLLLWELLLFLHFLLLPQLLRAAMAGGYLEGAVSAAASAGAMPVAEVAATGTAAAAAVAAEVAAAAAGAAAGEL*
</t>
  </si>
  <si>
    <t>C_1260017</t>
  </si>
  <si>
    <t xml:space="preserve">MRDWEQRGGGRQCRGAGDTPPPPAAPAGEAPAAPPGGEFPTGTAGDGSSGGATAAPTLTAGLDSSSSGSSDDWGLTFLGELHLQLVDSELASQASLLQAAAAGAGSSSSSSSSSSSSSSSSSSRSGSSSGRAAEADAAAPALIFGALAAPGVRGASLSNVTCSDVQAHIWACALLYAQPAFGDAGVQVRDSVFERNVVLATPGDAVFGPTGEDLWGAMASIAAALGIGNFGCAGSLVSTQMQFGAVLVLTPYAVDDANGAGGATTAIGDCVPVEVVRSRFTDNRGGAGGGMALAFGTGHATLCIEGCTVSRNQATLAGSGTGGGMSVCLSYEGSGAVRSMAVFNSTFISNRAAAVGGGALYVRVEDGGGMPMAAEVRGCTFRGNWAAATVAGEAGEADGGAVLLFPTPGFTATTLADSVFEGNSAADTGGAVALRVEGTSSYGALHVTNCSFRGNVAHGSGGGALSVVKPTNNDVPLTLLRIAGGSRFLNNSCGGIDSAGGGAVYTPGVERVDIAGGIEFSSNAAAFGSGGALFLGSPTSVSVSDAVFSSNRAPTGDGGVICLVGNSARQVSDTSSVGVGSGGAVFAAVSELGTLELSGCYMEGNEADNRGGAVDLELTGSVANVTVAGTVIRGSWAGQEGAGLALKARNGVGMVQITNLTVGPGVAVAPALSAPTGSVRTIIADNAAGAYGGAGGGGIYMELGTGSVGLLNISAAAFVNNSAPCLACSGGALHVDASGGGAVWAAHVTDGARLVNNSAGVDGGALYLIANQDPEGVSIGFIALSASGSSVISGNSAGLGRGGGVYVRSGNRDAGRIAEYATKPSLQQSGGGAGSSNSNSSTTSSSNSTGNSTGSGDVELVVAGVLRVTGGSAWSGNTAPGGGGAVFADGFFEVELTAGATFSGNRVTGSGGGGGAIALNRFPPRLVMAAATFDSNSVSDGSGGAVSIEVSPEQFIDGTVRDVCLRAIMAPREAFAANGTALRSNVWRSLIAISNTSLLDNYASEDGGALYLKLHARSCAGDVGLSIGNGTRFVGNRAAGNGGALTFHNPRNPDRATTLSASIADSAFELNAAGQSPSWRGFSNTASQGGAIFIWNARDFNSAPAGASVAADLTQDCNVTVTTSAFTSNVCQGGYGGAVMMAGCASQLLGCSFAGNRARLGGGAVASVQYGFREEAELPDPRIFSVLASAAGFGSSSSSGAGGSSTSTGASERRRQAMDATAGGGFNTDARHIVLPYDDGVGNDIGMGSQMFVADAGAFSTAIQQASMAAAKQAAALRFTRRRQQQQQSQQQPTANGTAAAAAGGDAAAPAAAAGSAAAAVAAALAPYGVPRCQPRLWFTWVAGCNFTENAADLEYGGGLYADAGGSGLIVVNASRFETNVAASQHGGGAFLVASEGCSAVNVTGSIFERNKASDAAGGGGAAYLLLGPEDGCTANVSGSTFVGNSAAYGGGMVWYAPIASSVGLQRNTFAANGATTFGGGLASVSDCGASVVAAGDTHVANYAGWAGGAMAVVQLASSSSGLGFCRNGSAPVWEGATATNNTAGYFGGSLFVAPGAAANVRGLVASGEMAGSSGSGSAGSGGSIAALNCTFLTVTDSSIRGSTAVRSGGGVLASGCGWVVLERTEVVKCAAGAAGGGVHLAAPGLVAAATMPVAVSVPLLMAVLYPPNADLQRWAPAWRTLGVASASGCGALVLSNSLLPMVTAAGNSSSSSNGSSSNGSSSSSSSGGSSSGGSSSSSPAVPLWMQDTSVSALAAECSDDTDALVRALQLSLASGLQLRAAVQAAPGTASLGTFGAAAAAPDPASASAAPQSPQQSSPPAAGEDAETAAIRVLDSLSYLLSSPSSTNTTNANGTTNGTASASVAALLAARYRGLTSALARCVPRQPSADGSAAGGLSRYAVSLPPTQMTLTVEEGGVQAGDGTWLLQAGGSLMASVALRDRFNQPVTSDMASIRITLQMLPRDPSGAPFNATAAALSTSTSASSTSASDALARPWLNATVANLDPGPLANSSLAQPVAAGSATWRGVVPRGWPGDYHLLFTAEVLSEDTGVPPVAPLRVRARLLRCLVGDTLELDTAQQLDAPSWTACASCRLGQYGLWQDDRPSLTDIQTANYLKLMNATANDDYNGPAACTSCPDNAACPGGALLVPALGYWHSAPNSTAVHACPNPAACGNSADADWAAPNAVVGPDGFVVVPYDAVLQDARSQLLGRCQREWYGSIPQGADATATYLARYNVSSLSEAERLLGTAAGVDAFEGGGDFDQLPCLLWGLSASTPDSYMQRQCASGYTGNLCAACLPGYYVNSDFECQGCPSMGRTVFLGLLAFLGNVIIDHCSPPTQLPGTQAXXXXXXXXXXXXXXXXXXXXXXXXXXXXXXXXXXXXXXXXXXXXXXXXXXXXXXXXXXXXXXXXXXXXXXXXXXXXXXXXXXXXXXXXXXXXXXXXXXXXXXXXXXXXXXXXXXXXXXXXXXXXXXXXXXXXXXXXXXXXXXXXXXXXXXXXXXXXXXXXXXXXXXXXXXXXXXXXXXXXXXXXXXXXXXXXXXXXXXXXXXXXXXXXXXXXXXXXXXXXXXXXXXXXXXXXXXXXXXXXRHTTQAMVTHVQYFIIITRLNINYPPSITKYQAVLNSVTGAENYVAYSPSCLLPREDSAGQARIQLLAGLLTPVAVALLCLAVYRFGSTAMVVRTRGGRLRYAPDPGAPNSVQRATWFNRIFGSSLRRHDHHDQQLDDWHSVQCTAASGGGGGGGADAPLVASDALGAGSPYASGSVPGAWPAAAAAAVAGAGVSGYSTWVLSSNGPHIKRRSALVHVDQTLTLWEQLAIVLMVAVFVLYPGLAQAALSVFACYRIDTGDGNFPDAQLATWSRGYWVRNMQQECYSGTHLALYVPIGVVAVLAYCLAPPLVSFLLMARHRHKLDDHHVGQVYGFLYKRYRPEWWYWESILQLETLALVAVEVFGRALVTAHQALLLLAVFLAAVGVIILVVNAALLLGFLALAAVAVWPSLVESTSPRLKQLGGTLARKLRLKQQDAAAGGGGAAGGGAAGGGKGGDDGGAAGDSGDVGVAGIE*
</t>
  </si>
  <si>
    <t xml:space="preserve">MEEPGAEEVRILFSTAKGESHTHKAGFKQLFRRLRSTYRPDKVDKDDFTLDTLRSAHILVLGGPKEKFTAPEVDMLKKFVKNGGSILILMSEGGEEKAGTNINYFLEQFGMSVNNDAVVRTTHYKYLHPKEVLISDGILNRAVITGAGKSLNSNDDDEFRVSRGPQAFDGTGLEYVFPFGATLSVQKPAVPVLSSGKIAYPMNRPVGAVWAQPGYGRIAVLGSCAMFDDKWLDKEENSKIMDFFFKFLKPHSKIQLNDIDAEEPDVSDLKLLPDTASLADKLKGCLQEIDDVPRDWTSLFDDSLFKFDTGLIPEAVSLYEKLGVKKGQLNLIPPSFETPLPPLQPAVFPPTIREPPPPALELFDLDESFASETNRLASLTNKCHGEEDLEYYIMEAGHILGLKLQENANAKHVLSEVFRRIAQYKMGSLGLGQTLDSMGQTLPAANQFGDQFEL*
</t>
  </si>
  <si>
    <t>C_1260019</t>
  </si>
  <si>
    <t xml:space="preserve">MDFPESSGCLDDSQVRAALDWLAAYHAYFWEQPSAPAGLQEQGSYWYLDTRRDEFAQIGRSWSDLKAVADKIDARLKTSNNEFMTCIHGDMKSENLLFTSDGRRCAAYDFQYTGRSYGVRDIAYLFASSVDSSDLDSRADDYLAHYHSALAARLAEVKGQAAAAEAIARLIP*
</t>
  </si>
  <si>
    <t>C_1260020</t>
  </si>
  <si>
    <t xml:space="preserve">MDGGRHHHHRRRRRRRQLHQDDDAGSSTATATTTGSSSTSSSGSGSSSKARPLLLVEFKDGAMSERSVAQLHNLTGGLGVEGFVGVWLVLRPEPHPATKAAGSDETVLL*
</t>
  </si>
  <si>
    <t>C_1260021</t>
  </si>
  <si>
    <t xml:space="preserve">MLGPFATSFSFSSPXXXXXXXXXXXXXXXXXXXXXXXXXXXXXXXXXXXXXXXXXXXXXXXXXXXXXXXXXXXXXXXXXXXXXXXXXXXXXXXXXXXXXXXXXXXXXXXXXXXXXXXXXXXXXXXXXXXXXXXXXXXXXXXXXXXXXXXXXXXXXXXXXXXXXXXXXXXXXXXXXXXXXXXXXXXXXXXXXXXXXXXXXXXXXXXXXXXXXXXXXXXXXXXXXXXXXXXXXXXXXXXXXXXXXXXXXXXXXXXXXXXXXRWRGRLTGELNVAMAGRGGGGAGGGGGGGAVGVRGDGAGAAAAAAVAVVDGDGAGGGGGEAAPALPLPILLFQRLAPLPPQQQQPQQRWGLGAVLLAGHEHEQGAVDGPGSAARFHDIWGIAADAAGNIYIVDRDEDAGSSAVRVYNPREGLVSTLVVGLDGRHGRPAILPNGYLALCGGEMVQVLDLGIAPPRPRSAGAEGGERGGGGYGRAGGGGWGGHLQPPPRSLPADLGALLDAQPDGTADLTIRVGERRFHCHRAILSARCDYFKQRLADGAFADAAASELELPDADADAFALLLRWLYTGGADVPSDQARGVAELADRLLLPELCAAAQAVVAASVTAGTVVDCLLWAWGCCESRGPGGFGQLLGDLKGWYLEHHDEVLRVADASLERLSAESPRLMVELMRGLSRSAKRARLTR*
</t>
  </si>
  <si>
    <t>C_1260022</t>
  </si>
  <si>
    <t xml:space="preserve">MSGGPATPTTWRATDTPSTRSAATGASTRRQAPTSSRCTAPAPTAASRPQVKCSGGSTARERIQARSWRAAGKQLGSSRAGASGKGLEGRGAHATLRGLGLGGLPYMVVVCGIGRGGVARGEWFRNGAPRNYWVFGRPAGLGG*
</t>
  </si>
  <si>
    <t>C_1260023</t>
  </si>
  <si>
    <t xml:space="preserve">MRMTQSAVMSPRAGTAGGSGAAAAAAAAAAGGGGAAGPEASGGSSAAAATAAAVLVARRSLGGSFAVGLDLLGGATAAGAGAGGFGAGTGACGAGGTSGASSGVTASTRSGIGSGIGSGIGSCSGSGLTGNVGVGAGDVESRFRGTGSRSSIDDGCGGGAGGMGAFAAAAGALDDDGPSSGCPSSLASPTGSFVGLPLGRPLPPWGSHGHGHQGHQGQGAAAAVAAAAQEDEGDGVDALVDEDGVRVGPPTSARSSSKGLGSWRTLPAAATPPMSWSQQQQSQPQSYQPQSQSQQQPQHTVSGLLAQRAQLLEELQAAHRRELSLAEQLGRARADALEAQQQNQNQHQHQQQNLYQHQQGSNPFQHSSQPADTAAAAVAAAGRRADELAATVESLRAELASAKARAAEEVRRWRGRAVAAEEQLATALAQLGCLRAAAVGPAGAGGSAGGAAGGGSSLRLGVGDLASAGNDGWSIGEAEGGGGRGVKAGGQAGTGQVVGEGVPGGGSASVTSVAAEVERLKQAGNRAYTSQQFPLARHCYSCALDLMLQQPQQQQQPGSSSTTTGTTTTVSGSSRGSSNGSSTTSGRAVAVLYCNRAAALLAVGQYADALADCCAAAAHDGAYARPWKRRADALAAVNAFSAAAAALERCVVLAETAAVATATTAAESGSSSGGSAGAGAGAGGDVAAAELPELRRRLQQYQVGGNGNSIVN*
</t>
  </si>
  <si>
    <t>C_1260024</t>
  </si>
  <si>
    <t xml:space="preserve">MVSRIAGGEDEAGGEVRDRDVPEGADEQRRDGSGAEARFTFGLRCPAPAGNGVLYVVDGDRIRKLQLAPQQVQQPGAGAEGEGAAAAGVGGAAVVVTTPQLAGWQPRAIWGLAHIPPEQLSGAGNASAAAGANAGGGGCLVFSTGTALYSLPLPPPPQGGGGSGAAATAAPAAAATGPQPLTPQLLAGHPDEPGARDAEAGCDARFTAIRIGLALDGDGTVILLDQHAQHAQHTAIRRVSLRDGGAVSTLGVMTEALTRPAVLAGSGCLAAIITAPQPGVSVIALGLPPPRGVLAAEAALGAGGAAAGGGGSEGSGGTPGKSRSRLAAEEEEVEGGVAGSSGGGHKRRRK*
</t>
  </si>
  <si>
    <t>C_1260025</t>
  </si>
  <si>
    <t xml:space="preserve">MRMLQRGQSQLPKTPSHHMLSGPNPDFAANPPAGKVRVTPRTVKRDHLRPNKALTSGNKTATASATMTPIVMEELMAKMMQPHSTPPLQCCTTTPPVSSTARLFRAIYYGSCWESLARFMMHRLGRVVFAVLYPAQVETLLRTGVQVSAAADAFAVVVADVMLGKPTCQPF*
</t>
  </si>
  <si>
    <t>C_1260026</t>
  </si>
  <si>
    <t xml:space="preserve">MGQRHVAATAAAAATSAAGPGSLLFATSTAVYRLPLHALSPGAVAPAAAAAAAAPAAAAAAAGAATNAPPGAAHPHPHQHHQPPQSRPSSQQQQHQQQQQHQHQQRQQPPLEATLVSGREGSRGAVDSPRGGDARFTDLFGLAVDAAGAAYLVDKRPSVAEAGIALLRVAPDGAVTTLARGLARMYARPFVLPNGYLVLSCQSDCQLYVLDLGIQPLPLCAGGAGGGAPGGLAGWVAAGGAGAAAGPPPRSLPADLGVLLEDAQQPGGGGTADLVIRVGERRFHCHRAILSARCDYFKQRLAGDGFADAYAAELELPDADADAFALLLRWLYTGAADVPSAQACAVAELADRLLLPELSTAAQAVALTCITPANAVDCLLWAWGCCDEGRGGSFAHLLADLKRWYVRHHEEVRRQAGSSRQKLAAAAPALMEELMDAVVDWERSARWRKA*
</t>
  </si>
  <si>
    <t xml:space="preserve">MSLFKARDWWQTQCGHGEEFDMGCLLVANIDNDSYLPSFLVPGPLAYVEASDSFVTCTAALELEAYKYKVIAAASSEKAPAKEVGSPQHRGAGSSPAGSGTSGGSKRVQVRERAG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TPTSTAGDLHGEPRSQRLEIALPLCAFCTVVPPVKNAEFKVTLTTNRPPPPLGSLFEDALAAASPGVTQALSSGGAGAGLGLSRTFPAAFPPLPRRALAFST*
</t>
  </si>
  <si>
    <t>C_1260028</t>
  </si>
  <si>
    <t xml:space="preserve">MARAASGRWLASETERCRAAAAAAGRQLDRQDSEARDRATGCDVAAYLAADRARCLAISAAAGRRLEQERREARVKQRPTAQQWYATYIRTVVDCLLWAWGCCETRAGQWGCVGGGGGGGGGGFGGLLVRLQEWYVSHHKAVAAGGGGR*
</t>
  </si>
  <si>
    <t>C_1260029</t>
  </si>
  <si>
    <t xml:space="preserve">MLQRQLGHSGSLSRQASSELPSPAVSCSGPIGPLGGDFTDEHHSPAGPSASASHTPHGAYSHGGPQPLAPPSPQPQPPTWEFSPEPYVPAPANLPAYELDEGIPTGGADPEPLLFFPPRTSASSDASGASAASPTSAAGPSAGFRVPDVFIPPLSASSSSSQPHPQHPQHPQQPLHGGAGSNQVPNGLPRGMGKTAGAAAGGGGGGKGPSDSLWTLTDQPGVDLFRAGPAVWNRLRQVYVILFGVGERDTEGIYSLRAFRPDDGLPHETIIAFECEEEATRYACLLEASMDHTPHVCSIPPRELLSFCLDQTYSCRLEPRGSLLIPPDFNVSVTDWERSLRLREGKFAVLEADPDHSAAATATATVTTTLAPAARPPSESGMVAPPPEAAAAAPGPAAAAAAAPSGGGADADAGVQPPSTLARYSGLSSDELADIRARLERLLSQ*
</t>
  </si>
  <si>
    <t>C_1260030</t>
  </si>
  <si>
    <t xml:space="preserve">MEEQVRLGTLAIPGAAAKIRSRMMRSQQRNMGYMAGPVQLMPSMMPGGRPVMGMGPPGGIGAPYGQTAGPGQTPVESRLWQPAYSQSAYGGQQHAGLQGAGGQGGLSAAGQQSGLGVSGGLMHGGGGGGGGYGTPTPAQLAAQFGGLGLGGPGGQAGGGAGGGGGGMGGLGGPRGGMGGGMGGGMGGGMGGGASMQLGGLGAQALHAIPPPPVGGGAGGGAGGGAAGLGGAGPYMSGTRVVQTATSPTIKIRGLPYGSSPSEILAFFQTYHFLPDTLQIGLDQLGRPSGEAWLSFTNPQEALRAVRDLNRHYLGNRYLELSIC*
</t>
  </si>
  <si>
    <t>C_1260031</t>
  </si>
  <si>
    <t xml:space="preserve">MPLVPWRLWPGDGVALMGWHIVKLHALAHLPPSFGGLPTRRFTW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AAAAAAVGREMGAGGGGGDSRAAHGLARRVLSIQAAAAVVAAAGEAASRAASMTLAQRPGAGRPLTAKLCDFGLHVLTYG*
</t>
  </si>
  <si>
    <t>C_1260032</t>
  </si>
  <si>
    <t xml:space="preserve">MVTLPTIRCSWFDNIAAALACRAAGLAGGRQVATGSSSGSGSSGGGVGAELVDWAGAGDCASVTAVVCDKGGSPPPSPPLPSPPELDAPPPGEAPPDLGLLDLDIVVGWTYDGVDYELGYDHTSVRGGLYGGNNLDNRTSWERVYWPRGSTPDATTYHVCVRWFTGSRSLQLDLELEVTVAGALAYSETAVWGTWLTRNSQCTPDANGYIGSYSYTAAGSGSSSSVGGATGSSSGGPPALQFLVAWGESMEPVCLDTTYVAGRVLEVLGATDGPAASSVGSCLQACLNRQPRDCQFIVYDGMLGTCYLKSDFLVTNATSEDAVSSDEYGESGHNPDTTVCITPPVVSQVLDDAGMPVVSSRGNYVCTHGWDLRGRVLGVGDRFATQEDCAAACDLNAQCQYYVYDTSESSPCALLYDVLAGHPKYKFSYDSEAAACVKALRPNAPRRLELPALSGLGMDLAALAGPDTDGSWPAISVRNTGGGAIVVYAWLVSFDSGLGTGGGASSSGGGGSDPKLYDPITGIAAVPAVPLCAGDGSSGWGDAQAARLCRDVGFAGGYVAAGGADSAVEALHLPGGAVTGLSCPDRGGSDVPLLQCRGVVEEDRGCERVAAAFCTPAPPPPPQPPSPPPVVSPPPPPPPPQPPRPKSATRTARLSDLAQTVLPYAHGVLGVSADLSAYAGGMPPLVSVDKPRGFVWAATSHGPVLPVCAAGGGSGGDGWNDAAAALACRAAGFPGGRAGRAVVNLRKQLTAMITNVTCGGESNGIGDCSGVFVEYGRCLRLASVECNWEPPPGLAPQSALFDAYEGVRTSSQGVTAWRDPRTQDQTQPLQLTMSGTCGYDNSNSYSLIQISRTPTDYDFEAAFQVATRGNTSSSFLYDNQAGQAFGKLVMPASYDEWAMYVFVRQPGGTAAAVYRSSQPRNGGVGTFPGGVELIASQSVPPPGVSVQPDNLVLGADWRDNNTFVKGRLAVAAVYTTALDLGQLNDLYNLYAPRFGWARAPRRPAPPDHASGDAPPPWDEGVGSVTISSPPPFPSGFFRPNWPIAILTRDTYVGCFDGDPRYPAATDPAGDSGGGAILPYCLMYEVDNMTAQLCAEAARSGGFKAYGLADGTTCLAAFDPQPAAALLGVAPQGECSTRCGGDQQQACGGDGSFDLFLVGSAGSSLPGTDPSSGLGSVSAAYLGVRLSGGFSSAAGRVEVQLEAGGQWGTVCGLPAFGDVEAELVCRTLGFSTGIAVFQPAPRSAALILMSDVSCNVSIHAQFSECASSRGAAVDRTCTHTNDMGVRCFSTETRPLPEIATSMIPHTWSLDTQSWGGQLAEDDGSVGYVWSYVPSAAAWLPVCHPGAFDDTAATLACRQAGFGSDPPELSVALVDGPDGDPNTGRVEVTIDGDGKPICFDNEMLEPTSPTVDLLCHTLGYRGGGRASRGPQELNATNLVGWLCVPFASDVAREIDLAAFELGVKLRRPFSDTEGGCDGLGMQVCGVFEVPNRDRIWFARGGRPVEDLPKLAPFFVAALPRWIDRVFGGPGCNDTSLGYGVSAFLQDKNGQVQFKSTRTCAEVSSPPPPPPPPAPLAPALPPGAVPPPSPPEAEPPAGEPPAVDYFCTGCVEIVMTPREGTLGQSPPMEMPPAAPPNDGLEPPPSPSRPPPPTPQTLYGNGWPIDPDFCRTAAAEISTVINRAANDFRAVWSQPFALAECDPNPYRPVLRVCGVLDFVPVQLEKLLQDEGQGPRTWLQPYLMPYNPDTYDYSNSPDEELCLPRFRSLDTNEHIYDISVRMVSNDTFGMQCLGNASYDVSPPPPSPPPPPPSPPPPPPPSPPPPPPPTCQICATLDYAAGNPRFAFLRPTHCAAYAAAVSSGIVFTAAVQDGRAFPPPPASMSCFPIVPVSFNCSLPANRDFPFRPCVTARNATAFVLDKVVPDTSRANSHCFYFRNNTPISPGGVCASAARLNGVLFRTNSTVRPRVRTVFVENGADRSARTALGLVWTNNDTVLNVAVPDWGVASVSNPAAPDPTRPRPYTPPALATAGTAGRH*
</t>
  </si>
  <si>
    <t>C_1260033</t>
  </si>
  <si>
    <t xml:space="preserve">MGLAPRHGPQPGGRPSFGGASGGTIYHTGKKKEPDAEHMIQQQGNKVSKNAMS*
</t>
  </si>
  <si>
    <t>C_1260034</t>
  </si>
  <si>
    <t xml:space="preserve">MAGRGLAGLSLALGAFLAGLLIAETEFALQVESDIAPYKGLLMGLFFMSVGMEISVQLFIAKWKEVLAAITILIVGKVAVMAAIGPMFGVPRLAAIRSGLLLAPGGEFAFVAFGEAVARGVLPAATCNLLYVEDEMKEMKDHVIIAGYGRVGQIIAQVCKIWGMLSEQLIPFVALDVSSARVSVGKKKDVPVFFGDAGSASVMHLVGAERAACAIIALDTPGANYRAVYTMSKHFPHVKTYVRAHDITNAGEEEEAGGLQRLVLSAASGTSLGYGFEKQKEAGAGSSSGGGSSSSGAGKKSGGEGGAAGGDGAGAGALTPAAA*
</t>
  </si>
  <si>
    <t>C_1260035</t>
  </si>
  <si>
    <t xml:space="preserve">MSISLAVEANEAKEKAKDQVYETVKAIESATAQQQGWLDKVSXXXXXXXXXXXXXXXXXXXXXXXXXXXXXXXXXXXXXXXXXXXXXXXXXXXXXXXXXXXXXXXXXXXXXXXXXXXXXXXXXXXXXXXXXXXXXXVCTWCSGQL*
</t>
  </si>
  <si>
    <t>C_1260036</t>
  </si>
  <si>
    <t xml:space="preserve">MTWCPFSSCLYIIAGQAILRLTHDDSVSLVAGDASETLRRDGPGPGARFVALRFLTADGRGSLYAADGTRLRRIRLPAAWRAGNAWGGLEAVAEAEVGAVEREMEDGAGGNGGVEADGAGAEAGAEGEGRPEGGDGGAAASDSDGEAGADAEAEGEGEDEDDEGPVAAAEALVSTLPFEAAADVWGLTYDASREYSQLLPGEGLDGFVEAGSGVGGDGDSLGVAYGSGAVYGDGMGPDAGPSGRGGWAY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GLGGGFGLGLGMGMGLGMGGAGGGAGGGAGPAAAVRRTLAADWGALLDTPPDGSTDLTIRVGERRFAVHRLVLSCRCDYFRQRLAAGGGFADAAAAELELPDADADAFALLLRWLYTGGVCVPAAAAQAVAELADRLLLPELCAEAQGVALRGVGPDSVVGLMLWADSCGPAFSQLLAALKGWYLEHQEEVVTTAPDSLRRLRQAPDLAVELLVAAARRAAAVAAAAAAAAPPAGQRPGQQQQGQQSLTFVF*
</t>
  </si>
  <si>
    <t>C_1260037</t>
  </si>
  <si>
    <t xml:space="preserve">MVWGPLRQVLEVVYRIPGLLGCLRAAVESGQVADASPIGWFLLTLASQAEEVRTSAEVRQLATALAAQPGNSAKVAQKLLVVLAGASAAAATATKAAVTSAVTAASDTLEDLLQGPGGRHDNDKVDYRSIRISPTSDEALCSRAPYLPRSASATEPSSSGAAPPPGLDNGEAALLDRLFRLQREDFMRPLRQSLHDLGFRRSLTQQSAATQSAAAASGTAGAAASAAGAPPPPPQPRQLPPHLQRNVFPLLRVEGAQDSPRPCVLVAVALPAGHRAVTLHKVSERESYWTEHGKGTLPNDALVCIARTPVASTASAAPEPLVFGTIQRRDPKIMAREWKQPVFGVVFERSVGSFAGVERLVAEIGCGDAVQLRQLVLVQVSTSFFSVRPVLSCLQTMPGVPLAEELVHGQPPQRTEYLPASAFLQELSRLEEKGIRLHSTQRDALKRGLTQRVALIQGPPGTGKTFVGALLCDAILRHSTERILVVCYTNHALDSFLESLIAKGITSIVRVGGRSKNETLANYNLFERMRSTPRVKLQGAAPRRFGALMDLLREHQSEIQRLERLLFQSAGTLPPKREPPRKKPPPRNGRSRQQDSSEEDEEEDAPPPALDLYSEMRKYADEELPDVHDEMHMEGWTGWSGWLTGAASYEDSMRKEEQQQGGEGGAARSSGGGDYWKEAKKKGANKGISYDKAQKIVVSKVHNGEVTATVTQLLKAGPGGRNGAVGHGQLGLWALPLQRRHEVAAAMLQELRTRWAEELAAALTRAAEVKAELESLHDTSALAVLSSARVIGCTTTGAAKYKDLLRDPSVDPGVVLVEEAGELLEAHTLTSLSPRTKHLIMIGDHKQLRPKVDTWELTKQFGAGYDMNVSLFERLALAGFPHTTLGVQHRMHPDISALVRPTYPALEDAERTKQHPPVRGLPPGQRVVFVEHEVPEDGEAAADGEAAKKGGGQRWRAGTEHVVKSNRHEVAMVREAVRYFLRQGYAPEDMVVLTPYLGQLMELRAELAKGTQVVLDEMDLQDLRNTALPGAMADVTAVSGPAGGAGAGAGGSGSKGGGGKGKGKAGGVADGDAVAAASSGVRIATIDNYQGEEANLVIISLVRSNAGGSIGFLREPERINVLLSRARHGMILFGNCKTLSNAKSPEGRRHWGGVLGTLKAKDAIQPGLPACCARHGTTSLLINPPDFARLSPDGGCVRPCGQLLPCGHPCRLRCHAFDPEHTTIKCGEELLERCDKGHMVTRRCGQAKEEVMCRTCLEVFQIEQEERRRLAELERKADDVRRDAELRAARLKAEVAHLAAKQASLEEQRAMQQEEVKLRLQREQLAKELELQKELGAIEMQKWERDQRSAAKEQLARTEAEAQARKEQLLWEQEQQASLAAKAEASRRALEAAARKLREDEVATNAELQRIANAGRRAQAEAEASAARVENKAGGQAGKLRTMAAWKEDIAATAEAGSADALAGLKQRIAGAAGGGVTAGNLADTFDSLFSSPGLGAQLVAYAAASTASDGAGVSDGSAAGGSAPSGLPAELRRGLALLQEGKTLDAMKYFTALEKKANAAEKDAAAAFASACRAKLGLPPPAAAPGKPKVGAGHALAFLLHPDAQQMPRVLHDEALGLLRNAAPLLNGPLMTGAAAAVAASGGASSSAVPEAWAQRAKRSPALAKLLKLTGLGKVKKAMFDLAAAVELDKERGHPLSSKQYNVRFLGNPGTGKTTVARMYAELLKELGVISGAEPVPPLQFVETSGAELASGGTSKLQEQLKKLEGGGLLFLDEAYQLKPKSNPMGAQVLDALLPELENRRGKLVVVLAGYKKPMEELMAYNEGLPSRFVQEFTFADYSDEELFTIFKDLIDNDPSVPNPAKRFQVADVKHLRIAARRLGRQRGTTGFGNARAVRNAYEQAQRRQSARVLKERGAGGGPDPLLLLRDDLLGPKHLDVSSCSALRELKAMRGLDAVKQAVDDLLGLIRTNAELEEQERPLKEVNLNRVFLGNPGTGKTTVAGMYGRILRDLGLLSRGDVEVRVPADFMGTVLGESEQKTEAILEATKGCVLVIDEAYGLYSSAGRDPYKEAVVDTIVARVQGVPGDDRCVLLLGYEDQMREMLRKANPGLARRFQLDAAWRFEDYGPEDLLAITREAAKKKGWALDEACLLAAVEALEAQRRKPNFGNAGAVNNLLSSAVLRMEARLRKLTPAQRAAAAPVPDDFLPPRQGGDPKAIFDDLIGCREVLAKLREWQATILACQAMGRDPLASFELNFRFVGAPGTGKTTVARRVGLLFESLGLLATSEVVSCSASDFVTGYVNQASGKTREVFAKAVGGVLFIDEAYRLNPKKGGPFMQEALDEMVQLLTEPAYMGKMVVILAGYDNEIEELMSVNPGLKSRFSQRLHFPDFTPADAAQLLVLQLRKEYGLELGGGAAEALPGMAQELAAAPNWANGRDVGTWAKRVFAAYSSRCFGGGGAEGAEGGGGGGEELQAADLRVALDSILQDKGETQRQQHRASGGARGAGIGSNSNAGLGGGLVRGEDSDDDPWPFGNFATSTATAQPPPPRMAPPAFRTATATARPAVVIEEVLEEEEAPAAAAQPDNSSGGGFGGLPPGFLTAMQDALESLGYDLSSMDIAAALAADPTLADKLPPLLSGWEPALVLQMIKKWQEALAKQLEQEREAAKRRQRPVWRCAVCGRYGCPVAPYIERYEEV*
</t>
  </si>
  <si>
    <t>C_1260038</t>
  </si>
  <si>
    <t xml:space="preserve">MAAGAAVALSTSPAVAAGVAPGGPAAAAVAALTALLSRGQQAAMGGSSSTGNAAALAARASSSRAGGPGCDSNGDVVRISRLHWRSSRGASSGTAAAGATADGDAAPAAAAALAAGSSSADGMQQLELEAVLSGGASTTATAAATLTSGTSTSTSAASNILSAPAAALAAVARRARSLRLASSAFGGASRPSGSSASGPHSPRGAAGASAPSPAAEAGTAAAGAGGGGGGGEAGGPRRGPTHLIVFANGLFGSPSNWNVICEQLQQRLDPADTLLHPSQVNRRTDTYDGIDVCGGRLADEIRVVVAANPSLTRISVVGHSMGGLLLRYAIGLLYSPSSGAIAGLAPAHYLSLATPHCGCDGGESLAQLPFIGWVPLQPVQKVLQSATSAADVPVEPPPLAATAAAAAAAGSSSSSASSGSSSSTATAAAAAADAATQAGEAALAEVMLRRLQRLPWRRIDVSFGGAKWGLAHNNIQVTRRWLNFEGMAVAAHVADQQPLLTAAAAAAADAMTLPEEAAIEAAAE*
</t>
  </si>
  <si>
    <t>C_12700001</t>
  </si>
  <si>
    <t xml:space="preserve">MAVATGDKSITVWHLAPSGPAATGPTGGAGAGAGAGAGAGAGAGAGGGARKVVVMPGAHTEDIRGLAFMDTTWGGSSSDGGSDSSSSSGGSSSSTGWGARCGLPPLVLMSASEDECIHVWDPTGGSSAAGAAAGDFTACLWAAATGRHLLTFRGHHGVVGAVAFSADSSKCATGAGDGEVRVFSVPDGGWVGSCRGHKKAVTGTAFSPDGWNIATSSEDGTARIWTVRGQQVSE*
</t>
  </si>
  <si>
    <t>C_12710001</t>
  </si>
  <si>
    <t xml:space="preserve">MLPWLRTSRCQLHVPATCQQVARPPRQLSSHTTCGSRSTSSATCSAVHGRR
</t>
  </si>
  <si>
    <t>C_12720001</t>
  </si>
  <si>
    <t xml:space="preserve">VPCLTEGYPEDEGPKTTQAIAAVRRRFGPADLPLLRVIRNGGRRLAAAGSFGHTPWAQAAGGAGGVGAAAPGLGAADVLFAPFECAELEARVVAQVTLRRLHQQRAAAVATLSVLRHLLPPPALADLSRGSQPWAA
</t>
  </si>
  <si>
    <t>C_12730001</t>
  </si>
  <si>
    <t xml:space="preserve">MHFSDVYVDRRLPQSVRSHPVLLGECLAGALYNNDFIRLCRKVAVYKGTIPGHSHAYDLDDHHRFVTNKPMLVCGNTASMVGESWLAPHFTIIGDRAVHYGQFDCSGPKTTTGGAASPSNSAGACGPGGACC*
</t>
  </si>
  <si>
    <t>C_12740001</t>
  </si>
  <si>
    <t xml:space="preserve">MEEPAPAAAAAAAASADGSSVSPAGAGVRIGLCAVDCASGQWLCRPLCRCGDIRLRQDAVAALMEGALAEAAGQARKLLAGVSDLERAITRLHASTVEGGSGRDAANVVLYEDAAKRKEALLDRAVLPLGRFEELPALVPSAAASGAAAGADGEGAADADAEGGLPAYMGLNGAALENLEILENAEGGSAARCCLC*
</t>
  </si>
  <si>
    <t>C_12750001</t>
  </si>
  <si>
    <t xml:space="preserve">MEPASAPLPMLLHQCSAGIVAGRCGSCPLLPHCQVGHGRSLTLRGAGTRPVGQGSGRVCGQHHAMQPIPGLAAPLPMLLHQCSAGIVAGRCGSCPLLPHCQVGHGRSLTLRGAGTRPVGQGSGRVCG
</t>
  </si>
  <si>
    <t>C_12750002</t>
  </si>
  <si>
    <t xml:space="preserve">MYSSTSPTGLFRVQPVCTASQQQLLAAIDRKVQADLHAAAEGSRWLAPPMVKRLDAHDGDEMAAALPASWREGIITLIYKGKSLDRAELASYRPITLLNCDFKMVSKAGSGLGDQAAFGQ*
</t>
  </si>
  <si>
    <t>C_12750003</t>
  </si>
  <si>
    <t xml:space="preserve">MANLAVREERAAAAAASHNARAALMEEHGERGTCWFHRQADEPAAGAQEPITHLKVPGQPAPVALTGPGTRNTVSAAAAAMYSSTSPTGLFRVQPVCTASQQQLLAAIDRKVPADLHAAAEGSGDGALSDAELMAALAGSANGKAPGSDGVPYEVYKVFWALLGPRLCAAAAAAF
</t>
  </si>
  <si>
    <t>C_12760001</t>
  </si>
  <si>
    <t xml:space="preserve">MSVDTGRAVNLLLSFHELWSLPWQIGLALYLLYTQVRYAFLAGLVVSLLLVPANRLIAGAILAASQRMMRAKSALYDIAVHGDYAGSSSVHNGHAGNGNGHTGAGGNGFPLGAAAAYAAGSHPLERLLRSLPPPPPPRQEVNATHAASCKPPAMT*
</t>
  </si>
  <si>
    <t>C_12780001</t>
  </si>
  <si>
    <t xml:space="preserve">MDLRSLPLRWLRNQVGLVSQEPTLFATTIYENIAIGTKNASAEEVEAAARAANAHTFISNLPQGYETQVGERGVQLSGGQKQRIAIARAILKSPKVMLLDEATSALDTRSEALVQAALDRLVVGRTTVVVAHRLSTIKNADSIAVVQGGRIVEQGTHEELLRDPDGAYSVLVKLQMEAKQLQEVEEAETGIVDEGAEESSDEPDSANGGASLVDGTAKRGGSLALSGAGSGALPPPGSRPMSASHANGLLVRQSNVSGLSFAYSNFIMFGMYSLIIYFMGQEINHGWTNFNDSLKAFMSILLAAMGMAQASMAFPDLGNAKAAVQRIFPIIDRKPPIDSASPDGKQPDTSSISGEIEFRDVRFAYPSRPSVIIFNNFNLTMTAGCVTALVGESGSGKSTVVGLIERFYDPLAGSVLLDGMDVRDYNLRYLRAQIGLVSQEPLLFNGTVADNIRIGKPDATQEELQAAAEAANARTFIEALPEKYNTRVGEGGIQLSGGQKQRVAIARAVVKNP
</t>
  </si>
  <si>
    <t>C_12790001</t>
  </si>
  <si>
    <t xml:space="preserve">MQATGAANAAATGGAAGGGGRLPPPAIRRDSDHSFPSMYDDASRSASMTGAPYGSMAAAAAVGGMAAALAAAGGSTAGSATGSQPVSPVQGLTGPPGSEAAAAAAAAAAGAATGGAASNASRSAGGASSSGDDSGWEDVWATTTTTTSASGPPPPLAAAAAVHKGHIAAAAAAPALAAAGHGIGAAAAEAGPGLAAAAAAAAGSSSGALGWAARLVAGALGRTTSGGGAAATAAATVGSTGSSSALTAAVAADAAAARQGSGRRFLGGFGPFSSGSGGGGGGGGSMRRVATAPLSLSSPEALVLLSDPASERRGRGRDSYAQLQLLSGSCDEGGGGGPLAGAGGSWGGPLAGAGGSGAFAIPGLAEAEAAAAGVGTGAAWLSSSVPAASPLSYAAAAAAAAAPHAR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AGLGVGSAPKVLLSRAAAVEEAEGEVKARSAAATRGLSM*
</t>
  </si>
  <si>
    <t>C_1270001</t>
  </si>
  <si>
    <t xml:space="preserve">MWLEQELSIAIAPVLTLSAMVVHRPQYADVVDTFTGLAPALLNFSKLIPHGVIDLVYPVAGNVGARGLNLLNSSATNRQALLGAVQDRTIAVAGPLKIAQGGIGIAVRMPIFVPDVGANENFGIPFSWSNCGPLCDYDSANRTALWGLAAGLIDLGAIIRSNNSKLHSLSDLGYSYEVEARDSVGPEDLRIVARSASRPVSSVEAGIHLPKAVWVVRVAPTHGWARPWYAPMLAGVVVLAVLGSALLFIVLVSRRRHQLLLEALLPKEMIRDMNVNEAASLGARIQRPDTPADLLMKMMGELLQGRVPDLRDVVFIRTALLRNADVYQPLNLRGRLKEANFDSDVVQALMRQLGGGGTHGPGSDQYTTGGGGSSDEPLGMLDVDSCARVGIQLGPGRCSVLGDDCGGMRWSSNGGGAYSRGWAGAFANFGRGSGAAAAAAAAAAAQPQPQANYDTLSGALTQLLSPQMMMPPPPVAAAAPVDAPLAAVAAAMEQEQQQPPSPIAPSPAITFLGLAATAATTAAPSSVAPGGGPLALLSLSPAAFTTTRLFGTHSQWPLDESVHDGGNSLKSLSGAATVAAAAAGGGTYPSGSFATGGGHAASFANSPGGSGAVGSGGGGSGGGNLRALAAERERGGGGDAANSTAAGGGAAGSSRVAGSAMSMLARVASAAIPHFGFRDRDRDRDGGGGGGGGGGGHQLHGRSATAGSVLEVLSASNMCLEGGGGGLDETTGGRTGGITNGGGGGRSTKAAAGASGAMTSGQLPMLLLPPPAAGTVPDGLLGGGATVAGGAASGAFSRHMSRDGHAVGAGGGGGATRRLSGLLTGGGAGPGGVAPGSGNLRLQGLTAAGSGSLSPVAAHVAAASGGRPGSAAQHTAVALSPAVLNAPPPVPAPPPPIIEEVEQVLAGVDSWTFDAWKLAEVTQGHALSALAFYLMHREGLIAKFQIKPAVLARLLRALEAGYQPNPYHNATHAADVLQTLHVVIHGAGLHVHYLDRLGLLAAYFAAIVHDHNHPGLTNDFLITTNDMLAIRYNDKSPLENHHTASCFGLMALQPELDALAPLSQTEKSGFRKQVIEMVMGTDMKQHFGIMAHFNTVHRLASYSAQQAAQQVATAAAAARRTGGGMATTSASGAAAGGRSSGGGGSKGGCSPGDSLQLVCSETAPKPLDDKERMLSLQIALKVADIGHLGESLAVHKRWLAGLEEEFFNQGDRERDLGIPISPLFDRAKQGVSKSQVGFYDFVGLPLVHAMAGAFPGAKPLKACFERNYEHWKVVEAQQQASKKADTPGAGGGGGGGAAAQQAAPPPQPPQQLPAPGIRMM*
</t>
  </si>
  <si>
    <t>C_1270002</t>
  </si>
  <si>
    <t xml:space="preserve">MDTSRSEAQLKARKKMAKVAALAHAGDAGAGAGGSGGAAGGAGGAGAGPGGGGRGSSSSGVPAEEGLYGGGGMMVVEAIVVLEDDDDDDYDGEGGPGTSQVAREARVQPPHPGARRVFEPGAHGGGADGMSPSRLRPGGANGPGLAEPPGPRVPVWTRLAAPANAAAAAREKFAPPPPKVYRAVQAKTMSLGLGGPDDGGFGGLVFGSVADPAAPYYGVEPGAGSGAAAAAGRMGFGMGRGAAPNAAVAAAAAAAAAMAARGNGGSSTAGLYGLPMYGEEMAQALESRGGMRRAQDSPGVPYGAGAGAGGGGGGSPLPGPGHGGAGGGGLGPSAAFMRARRLQSGASPGRVGAAPAGPGLPMTSGAGAGGGGGGGGGAVGGGGARGAQPPQRGASDSLARAMSSDLSYDVTAVAVGAARPGGGGGYGGGGGYGGGSPGPPSGGGGGSSPSLTSLQQRGGGPPPPVVVPATAWGWSESAGPGGSGGGGGRAAGWWRRRRRRREEEEASGGMMGWGWV*
</t>
  </si>
  <si>
    <t>C_1270003</t>
  </si>
  <si>
    <t xml:space="preserve">MPPAAPAAGGKAAAANFGAAGADATASPAATAFSAPPFAATAAAAGAPLAATGAAAALRAAAAGGVNVCFANPGTTEMWIVAALDEVAPAVRPVLCLHENVATGAADGSPLESLAAAVSAEVVVVKRGGGGGGSTPTSTNRGSAGWAVVVASSAADDSEGSSRADSSSSSGNGSGSSSSSSHRLAAAVAGALGHGSEVLTTGLGGEVVTVIIPHDLSWEPPASPPPPPPPPPPPPMLPAAPASSPPPASAQSESSESSASASPAAAPAASPPTGVGEERAAAAAALEEFVRDCAAALCRHAPATAPAASAAAAGGSSSSSAVGSSGSSSSGGARPGGGAALYLGGGALLAEGGALHAAGQVAAATGAVLLCEGAFARADRGAGLPVLRRLPYFPQEAAAELARYGCVVLVDAPPPVANFGYRGAPGRLLLPADSDDVAGGSVAGPAVAAVAAAPSRPEVWEFDPQALSAAGWGAACVLTRLAAALGPAAAAVRPGVNCRGVFATPSRPPLPPSCTAGGVNAGITSSASASVGGSSGSGSSGGSGSRLTAAELCGVVAALQPEGCVVVDESLTSGGSYWEASKGCPPFTHLTLTGGAIGCGPPLALGAALALAQQQQQQLGAAAAAREPTAQQAAAGDTGDGTGEASTVGGGGSAGGVRGRRVINLQADGSAMYSLQALWSQAREALPVTTIICANSSYAILKVEAARQRLPRAGAATRALTDLSSPAIDWVALAAGMGVAGERVGSAAALAAALRRGLELQGPFLIHAELTAA*
</t>
  </si>
  <si>
    <t>C_1270004</t>
  </si>
  <si>
    <t xml:space="preserve">MDRKHTSLGAQAAQLQKSIQNREQRRNAEKHQRHANFPSQGQLQQHVSGPVHRKALERQAQEALAAQRRAPYQHMMESALGAAAWSAGHGGGGGGGGGGGGGGSRPVPGRGGPGGQQAGGGRGGGRDGGRGGRGGRGGEEAPAGPRTDVVSHEAMVAAATRNTDEPLTIDGAH*
</t>
  </si>
  <si>
    <t>C_1270005</t>
  </si>
  <si>
    <t xml:space="preserve">MDFTLAGDPSLPSWPLLNMGFIKDKIRIASGVTMVVRHLVIGDFRSGLITQAPGFDLAAPTLLPTPTSVCFPKPVWAQALGGVARPPELPPANQTWSLSMPQDGCLNASATQDARPAPWLLQPPLPSRCWSDAGMIPDMGFMGADADATGRLFPNHYNLWLTNVTYLCANTMSLPCIQRFAPYGCAVGTIANSTVGLPWRLPPLGGPEGVMRVRSGRDLAAAFVSSPHVHTAVLMNDVWAREADWAGLLLPSRTVSTAAAATNGSTTAADANSSSSSTAGNTTAAAAAAAAKVYEPWTLTRNFTIVADESLPSRPLLNLGFVKSKIRIASGVTLLVRHIIMGDFRSGLLTQAPGFDLAAPTLLPTPTSVCFPKPVWAQALGGVARPPELPPANQTWSLSMPQDGCVNSTSSTSYGTGNSNSSTGSGASTATAAAASASISLSGGSTGGSTGNATSFTSSSTAGLLQPPLPSRCWSDAGMIPDMGFMGADADATGRLLPNHYNLWLTNVTYLCANTMSLECIRAYQPYGCAVSLINKTLGALPWDAPLSAVTPGSGNDSAAAGGGSGGGSGGGSTAAVTSSEAGSGGDGGGGSDNTALAVGLAVGLGGATLLAAVAVTAVVVRRRRQARGGAGVCGGVCGGGKGAEAGTGGITPSSMDYAAKCNVNGPGAEGDACADILGSGGSISAKGQQLQTQRLSTGAAPTPSCGSHNGPAIAAPSGRGGPRSAGPSAGHGAGGSGAGLEDSRGGSDPLAHSAAGAASSSSAAGLGHAGAGMLTGQPADLVGTGGDGTSRDGVVKSRMLYPDQDEHMVVTPLTPPRADLALGEAAVNEVVLLPVVLGKGAFGRVMRDNEEQGTPPEHIKASFTTEVEVLARCQHPNVVKLLAACVQPPKWILVMELVETSLEKLVYGKTPDHQLMPLSKVLAIALDVAKGLDFGVSRLRSTVLITKHPEAGTPAYMAPETFDVANYTLSHHIDMYSFGVLVWVMLTGQHPWQGLTMVEVAYKVTINHERLPLSAIAPDRAHPRVLAMIKQCWEHEPRRRPAASEVVKELQMIMQSLSLPGPVGSSAPPSQSSSSTLHLPPPLQQQQQQQQQQQQQYLRRFAQPPVWPPQQPPLPPIPATAQLQPHPTVQAQQALVQLQQLLLQGALPLAAPTAAQPLYSGAPPAPLLQDLQQVLPHVQQLQLQVPASPPQQQ*
</t>
  </si>
  <si>
    <t>C_1270006</t>
  </si>
  <si>
    <t xml:space="preserve">MDVFELSRGSLNEDDAWVEVAARRGAGIPGGGGPLPPNFGRPELSAGRRAAATFFRVFLPVSGAAMMYYAYTNPDKEALVGKRYPPELQYLAAQQTPNTDTLVNWSGTHEATPPKLYASVAGSAADPDPGAGMGATALRDVLLAAGPGPLDAAWVAQRQSWSSLLTPICGGRG*
</t>
  </si>
  <si>
    <t>C_1270007</t>
  </si>
  <si>
    <t xml:space="preserve">MQEQQRSPKLLRLTQRAASLPAETTTAGVGRAAPSTHDCGLVSETAASGAGGAAPVPSTDESDWGRAVAAAGNSGGGATGGSGSQQQQQGGGGGGGGGDTGSASPAAAAAAAAAAEAEAEAEAEAEAEAEAEAEAETEADAAADAAADAAAEAEAAA*
</t>
  </si>
  <si>
    <t>C_1270008</t>
  </si>
  <si>
    <t xml:space="preserve">MQEQQRSPKLLRLTQRAASLLPAETAGVGHAAPSTHDRGKDRLVSETEAGGAAPVPSTDESDWGRVAAAGNSGGGATGGSGSQQQQQGGGGGGGGGDTGSGGLHRLQLSRSSGVSGFGAAAAAFPPPRMLSPSPLLLLPQLTQQVTGGAAPDAQPWPNSTARLAQAVAFIADSSSRQQWQQQKRGSRGRYSRYGRLAHSRRRATAEASPAAAAAAAAAAEAAAAAQACCY*
</t>
  </si>
  <si>
    <t>C_1270009</t>
  </si>
  <si>
    <t xml:space="preserve">MSSIFGSITVETPKYTVLKTLGTSGAELRKYAPQVRAEVTYDMPEAAPIMDGLNNPFRSLAGFIFGNNTARSGAGNEKVAMTAPVVMQQPAASGASGASEKIAMTAPVVMQQPAGAEGGEAAGTKQRVM
</t>
  </si>
  <si>
    <t>C_1270010</t>
  </si>
  <si>
    <t xml:space="preserve">MRWAIAAVSSSGLITAAASVRITSMPAGSKPAMAWVFVCWCLCLPARSTATRADQLWRPLGEPTQFWAGVFHFCTRRVLARRGEGYTRKLKRGVKSDTSLAPPLPQPVEPSGNHAELVGGGGDGSPSSKPQLAAFGCRRPAA*
</t>
  </si>
  <si>
    <t>C_1270011</t>
  </si>
  <si>
    <t xml:space="preserve">MAAEAPSGSAGGGGNGGGGSSDGAAAPQPQPPPPPAARPAGATAIDTAATAAAGVPPRPPTPIPDDDTGLLLPRRYSSQSAASGGAGFGGGPVFVPLRKAGSSGRVSADGYGSRRNSGLRGGGADGGGGGGGGTGGAASPAAGGGRSVRPRLGDIRDDAVPEIFSFEEDEERGSSGGISSSDRGSGGGGGGLLASGGGSGGGGNFIPDPRAEPAPPLLPPSGLQRSHQHKHPDQHQQHHQEQQHHRRQQLPNQHTHYQAPATTAPPPFELLQPSLPPMSPDRPTSQQRAAAAASAAGATAAAPHAAGGQPPQQPQYQHSLSSQPQPRLQPQQPYPLPLSQPHQKLQPPQQQPPQQLQPLGSQELSAALATALNLPPPPRFAHAGAAASSAGAAGALPHCDPATFFYESPAPSPTRRRSPSPAPADASGAAAIGADSSGAAAPTPLSSSPRTAGGGGGTGGSAVLTSASAATSHPGDLAEQMQRSFLPHGGGVHGDGGYGCYSGGYGGYGGAGVGARGNAVDVHSQRLYPAGAAAAGGSHEQAAAPAPAEAENTMQSEAAETGKEEEVRGSGRRRRPDEGLTGSDGGGGGGGSTTTSSASSTTSSPESEGEAEQEREQDAAEGDAAGGDSGGGDSGGGGGWLGFIRRRRRSRHHRRHRHVDRDAEAAAAAATEADAAAQPPPGPEGEVAAAAQPPSSSRARLAAAAARLMGPALTARAAAALGPRTLAAVLEHVLGPERTAQTVNHIGPDAAAAIVRHMGGGVASSTAAAMGMSRTAALVSGLGSSSAGQLVAAMGPELAAAVVGDMGAAAAAELVSMLGPVLAAELAAELGPGFTAQLVTQMLQLPNTDNGITEEEKTKENEQQHQQEKQQQQDNEQEATERTEERQGGGGPSGPEAAGSGGGAAVTTAAGTGSLTSVASGLVGGMGPQLTAAVAAAMGPALTADIVRGVGPQATADLVRQLGPERVAALVAAMERQLRTPPPPHPPDAAAAAEPAAADSGENINGPDSGGGSGGGIADGAGGAGGGGAGGSSSSINGDGSGGGGLTAALVATMGAGLVGSLVCCMGPELTSGLVAAMGPALTGQLVREFGPDLTAGIVAAMGLPATAELVVGRSSSSSDGAAAAAAAAAAAAGTEAAGGAAGGGSSSSSSSSGSSGSSNSSSSSSSSSSSSSGGSGGRCCCMGPELTAQLVAAFGPRLTADIVAALGVPAVCLLVTREFGVAATCALVGAMGGGEVGRLVAAMMARRAPVPPAVATEPPPPPPPPAAAPAAAAPAPAQAEDAAVATAAAGAVTSLAPATPAVPAPTSSPCEPMENSTSMADTAAVPLPAALVRCMGPEITGALVRGFGGDVAAEVVRQLGPSRTAALVAAMGPEAAAGIVAAAGPGGAIADVVRRLGPAATAELTAVMGPGLAAEVVAVLGACGVAELVKGMGPGLTVAVAAALGPGLNAALGLRLGGKVVAAVAPPALVAAAGAVVALAAAPVALAGIALAAPLALVGAAAGLRGEGPLPLHAQPQQPPLEQQEK*
</t>
  </si>
  <si>
    <t>C_1270012</t>
  </si>
  <si>
    <t xml:space="preserve">MAIRRRVPTWQHLQQHPQQHPQQERQPPTLWQAQHEEWRREAEAEEPLQQLQPQGQGQQQAAGQQQTYMQQPSPEQVGDSMQWQPQQQQQQQPQQQCDKPQQQPQQKGPRPAASCSGPGADRKAVAATGPVAAAGADASARAAAAAPITRGLAGIGFSSLALERTSGVDCGGGGDTAAGADSRAGLSNRDCVDGSGGGLDGSGSFLSMLMQIGDEDGDLPVGEPLLDGWSPANDAAARALVESLPPMELLEPLPQQQPQQQQQQQTQAVADVASAAVVAAADGAVPLPDIFCTLEQQQQQQQQQGTPDSQHAQPPRRQQQPAPPRHGQQGLQQQSQQQKPPAPTAVSVVHLAARVQAAEAAAAAAADAAGSAANSPASMVSAVANVSTSQCHGHASGPHSPLLHNPAAKHVHSLSQPQPHPQPQPPQQHSGSAPPQERAGGAGSGPGNVGSAVGGGGAGGAGGGGGQMPPPVFAAHSQYPQQNPQQWQGQAQGQGQAQGQGQGHGQGQSRSQGPHALTHASFTTHVRPEGARGGSGAAMVDRHLVGRGDGGFGSFTAVNAAPTGAHHASLLAQAAAQAQAQAGAGGGSGSAFTGSPAGADDMTMGSTVAAAAGGAGNGGGAAAGMPMVGVRAVAPQDIGFGGAGSRSDPHQRFMHQQLHQQLHQQQQLQQPQWQQQQQQQQLLHGQGFSAARGAGQEAAGSMCRPHSPEHLQHLQQQQQQQQQQQYPHQHQHHQQHPQQHLQPAQRPASGTSSAAASSAAGSGTGTGAAPMTTDAPPPPSQQHLQQQQQQAQQQMRGSGSGLHMARKRMSPLAALRPSRGRALCHALLQGVAGTGSAGDVSYGGCGGGGTSGGGAADMDDLDMDLDLDSSRALRHCESDKVRRLDPGDFMTSSPVTGGGSASGSGGGIQAAAAVGLPAGGGAGAPYVRGASVSGSGAAELEAAAVATASQLRRRNASAMGGFENGGGGGGGGANSAGGGGGGQMPRSPLGLEPVHAQSVTGYEQGGSGTRSGNGSACGGIKAMGRHSFNSRAHAYGGGGGGKGPTFTGGMGPGPETGAVADVPLPNCGSGEDCGDDGRAAVVEQGHSGHLRGAAAAAAGHGGGGVMRRRQYASCDGRAEWPLRFAPSPLPTSGAGMGAQTEELEAAQPQQQQHQSPAWGPSRMASCGSGELGPYAGGPGRGGGAEGPGRAGLETAPAAVGGGGSRQARMGALMHWMHMVESQRHVAVNSADGAAAGGAGAGGAGQAPVSAQPQPQPQPLGPLGPAPPSRPYDQAAIAAAAAAAASAAVRQMGMSTGDGRGPTPGLAQAQAQAQAYTGATAGWLPAYGPPASEAGQSPFQQQGQQQPHPQQQRPGPGVGPGGSYAGAQHQHQQQHQHQHQHQHQHQQQQHALQGAFPHDPSATAAAGACGADGGGGGSVAAAGFAVRPSAFGSAVPVGLLSGPVSGSGGGGDGGRPFVVARMSEDLQMTGPAAGAVSRRGHSMTGGLSEDLNSGVAGATPGGGGGGDAGTPGGGGGSSMYNAPTPMSAPQPLQPPQQQPLQPLQPYQQPLQPQQVAFSPPQGPVSGGGAHTTISRAASAGVAAGLGPLPSPTMSMSLDTAMPDDGGGTTAGGGEVLLPPARQRSMHVSSSGGLQLQLQPLPLPPLQQQQQQLLLQPQPMAVVVQEAAAAVTAPVAAFSGGAGGDFAAGGGRALTPPQQQLLQERLQQQQQQQERQERLEQQHSQQVGQQGQQQWQQQQQQQGGPQGPAAAHWRELAPGYGGGASYGPNGSKPQHQQQLQPQQQQQQQQQRPFGNVPAQDDRRVEQWQQQPAAAAAPNAVAAVYDQWHHGGGGGGGPGGGGSRRSLDPGDRSAHAGYSGGGGGGGGGGGMQEAAMGGPLGALAREGVPTAGGGGNGGGGSNSELLMQLRLPPGAEPAAGSSGTGTGMHASGDGASAGGAWQGGGGGAGLSRLHPHRQQQLQQLQQQAREVMAARRAQLQRQSVDGDRPSSAAAPGAAGAPWGQQQPQQMQGQRQQRQQQQQQHLQMQQAQLMQAQQGQPLGPDAQHHHMRHGGGTASGMEMEDGGGQRWREGGRGGQAAMPMAMGAAPGQFAATAAAYGGGAGGGGGGYGASGVGPHDVRGRVQSAGAELQATDRSCAYGGGGGDWGPGRGAEWGPGREMPQQQQQQQQQQQQQQQQQLYLQSRQYMQSQQMQQQEAAGGGTGDSGGRWPANARGQFQTQVQNQNQIQSQGMWAEGGGGGGGDGGNPAGPLAAVARHVAMPGQQQQGGTGNGGEWGRRLQGQGGASFGPRTGQLQAANALPQRMPAQQEYPQQQGQQQRLLQQQQLQGQGQRQQGQGVAYPAPEQQRRQQAYPNQQPQQPYPNQQTQSHPQQQSQPYGAGPNAAASGSYGGGGGGGSGYNGGGNGMASWTGGAAGPGPAPAGQAPAQGPLGALAPGRFGGGGGFAAGSAHGSGTGPGQQQQQQQQAAAGGRGGGYAAGEYVGGGWVGGGGGAGMLQGGGGGGGVGGGAGGGGVGGPQVYGMRDVDMMGAAAGPGPGGRGPDARYC*
</t>
  </si>
  <si>
    <t>C_1270013</t>
  </si>
  <si>
    <t xml:space="preserve">MEITEIMGAMAAAATNQPLPPPPTLPPPGHGRRPHTPPPPAAAAHGCQRVLATASPACWLLHALPLASLYKWLHGCAHCLPAAVTPTASALTTCRPDRVGVPHLATHFRSRTAVRLSQPMPYRTWLRAGLEVHGHAVKWGGPSVPPLVQCLPCVRAACMEMVDEIEARLTSVMDSDSAAA*
</t>
  </si>
  <si>
    <t>C_1270014</t>
  </si>
  <si>
    <t xml:space="preserve">MPPAPGNGEAGTGQQATTPAASAAASSESHPSPHPHDQLLPPQPPGEPYSPTARMRCDVQQPDPKFGCKLAACAIQSCLAAKDYDQRKCAKEIQALVQCCQYLSEPSVHCKGFGV*
</t>
  </si>
  <si>
    <t>C_1270015</t>
  </si>
  <si>
    <t xml:space="preserve">MDKCTHGQKPPRALTQRRVPCAPPPIAHPAKLAAAHPRPRPRPPKPPPRPPKPPPRPPKPPRPPSRPPKPPPRPPKPPRPPSRPPKLRPPPRPPSRPPKPRPPPRPPAARPQACRLSKPQPARYAQDRATHHFSCQPPPPPRPPPRPPPKLRPPPPRPPKPPRPPSRPPRPPPRSGGLIVCWRP*
</t>
  </si>
  <si>
    <t>C_1270016</t>
  </si>
  <si>
    <t xml:space="preserve">MDALKALASKLKKEAQDVAGPNKYVKRSALEEARLQKVRDEEAKEREEKERKRKLQRSEDDAQAAKVAKNDESPSDFDRLKRMRKAEQEMTVNMDEDVTGVAAIFPQPVLTSDGTALPGLTGKGNTLIELQRMQQERARLKALGGKAGGKAGEGGAGGKGGDGSSGAGGGDKADKDKADGGEGEGEEAEDATLAAFKRAAALLAEKRKEEAMAVEDRICKYVQQWMKEWEEDLDRRPDAMKDSISGINSTYAFEQTKRNLVPLYDRLKHRQISDELLTGLWMMVQAMRSRNYLHANDIYLKLAIGNAPWPIGVTSVGIHERSAREKISHVMNSTSHAHIMNDEATRKYFQGMKRLVTIVQRLYPTDPSRSVDYDPVPDMGKGMLGAGCPKLAYVEAERKGELPLALPEAPHFQDKDGSVRVPEKWSYILNRFRESSPSLRIGQEDEEGGREGAPAPGAGGGGKGGGGGKKH*
</t>
  </si>
  <si>
    <t xml:space="preserve">MSGKGAKGLSGKGAKGTMGDKLKGDKRKPTSRSQKAGLQFPVGRIHRLLKSRVTANGRVGATSAVYAAAILEYLTAEVLELAGNASKDLKVKRITPRHLQLAIRGDEELDTLIKATIAGGGVIPHIHKSLISKQQKKEGLPMMA*
</t>
  </si>
  <si>
    <t>C_1270018</t>
  </si>
  <si>
    <t xml:space="preserve">MNRLGALSGLLARAARTCSRRWATAASGVPAELSAVGIVGQEFAAQARSLHTSLTTCQGAPAEAKPSALSAEPPRKYRPLGDKELWHEAWMYEDKFGTEEDPIIVPSLEAERIIGVTDPEDETLVVWGILKDGEPPRQFVENGEFYVLKHVEYIKKVGDVLEAIEGGADKAKIAK*
</t>
  </si>
  <si>
    <t>C_1270019</t>
  </si>
  <si>
    <t xml:space="preserve">MQNIFLTSGGSIRLGDFGISRPLNGTMDLASTIIGTPYYMSPEVMSSMPYDFKSDMWSLGCVLYELMSLKHAFDAADMSSLVMKILRGEHLPIPQSPDEGRGGGGGLSGSPNGGSSMDPRARMKARKEEEARRREAELLNARKAYFEERKQAAARQQQLYQPSTGNNHANTNSGYVDDPSASGGGAAHHSPYARASAGGGGGIGISDSDDDLDDFSGYGAADIGAAAAQEFEAELVNGGVVAGGAGGGAGGGAGGAGGGFAGGTLPPQSQLQQALDRGGLAERILALREACAYNLGQPLYELIYGYIRKRMAQGLTDDGAFRTELLARLGAGRMQYVHLIDQLIYFEDMKGLQAALM*
</t>
  </si>
  <si>
    <t>C_1270020</t>
  </si>
  <si>
    <t xml:space="preserve">MHSQDQVEGDTAPEQAASAQPESETGDGDGAGSDAAAAAAAEPEAAEPVPAAETDAAGDQPDSGAAGDGSEAAEEAPAEPETAAAAAEPEAADSADDTPAAPVKPEAADATPAEAEPQAAAVDNGDEAGPAEQAPAQPEAGEHLGAAEAEAEAEAEAEAEAEAEAEAEAEAEAEAEAVPQAEAEVTAPTEAAAAIEPQPAEPEPQAEGPAPEDEAPPEAPAPDTAGAPPADTGAADGNVAAEPPGPEGLAVGATEEGTEAVAAADATAAAAAAAGAASVAATEAKPKAKRGLPGPPPPPAAAAAAAAAAAAEAATEAPAAVAAAAAKPAKAASQQRLARASKTGDNAVAGTDAERHRLASSASPTKPHPGLKSGGASPRAPHATQPVPAPPVQPKPKLQTYGQLYSARHSVEPDTGVFAAMAAGQPAIAARVASRVNLAEMDAGDGAGDGDGGASPRPHAPHSASPSPHGGHHAGGGMSPHLRREHSHETYTELERARHGSAALLPHDADGAEYSDQRAGAAGYEQQEEDEEREREQAREREEEEVDLIARAEAEAMQLGLLSGGAGAAVAAMAAQRAAAAAAEGGEEESLEAIMAMGRRPSDDADVVLGGRGAAGAAGKNGRQQAQEAEPEPESMEERARKEAERRLRKAAKQELKAAQRAAKAERRRALAAVVAPYSSEGDRGGAESDSSSSSSSSSSSSGSLRSRASARSGVIVSQLDMAAVESRRAADGLEHGAFESPKGAAAAAAAAAAAAAGGAYQSYGDDEEEYGRIAVNPAAAALLAGGGGVIGGAGDSDSAAVPSYLLTTPPGMSGFGSLGEVRRSDGMAFQPVPGAEYPPSIAPSASSDTSSLPVTADAPAAALGGSFGSSRVGGSPDMYARVAGGMVAAAAGGAAAARAAQGSSGGGGGGGGAGGVGDSIDESGFMAARDERSRKIAAQLAALQEESRQLQQQSAILHERTREISRTVGLPTPPQPGTRAHAAPAAGAAGAGAGAAPSPAQAAPQLPALAPHPLASGSPPPPAAAAAAAGHPPLERSDTDVSLGGGGLGIGSTGSAGGSTAGLAAVPVETSAASMAAARGAPINWALPNKNLRMPGSSQSPARMFPSPPKGARRAAGGGPLPVLEREGSFNSLAAEPMLPNWAEQLESPVASPMRWGSPEKKRTIAAVPPAAAAAAAQAHVAQAAQQQQQQEPQAQPQPLISKSRLGGGSGTSGVAPHPQQQQLQQQQQQQQQQHQQHQQQQQMQHQASYGSSMQQPQQQPTQQQLQGAGLVASAQGQGKLQELQGQEAVEEAPSERARWAERAATLPQAR*
</t>
  </si>
  <si>
    <t xml:space="preserve">MPYDAQPGRAAGGAANGPGTLRFGATSERPQIDHPSTKYRDIEMPNAVTMQRAASPTKPTLPRRSEPKTWRATTRDRYPLTASLTGPGRAGKLGTLQGASGGRYEGEGHLASLAACRKLDAAAAGDAIARLPPLQLLQPAKVLAQQVVAVRRGRQLGGSKALAAVQAASGTLAERDXXXXXXXXXXXXXXXXXRDQAKELLLIIVAEGVGL*
</t>
  </si>
  <si>
    <t>C_1270022</t>
  </si>
  <si>
    <t xml:space="preserve">MDFSESFRSPAGGVLAAWESCLGDKVVTLDAGSGAVLGCYSCLSGAGGGGSSKEGLGVKELSEPRQQQPASAGATPTSGVRPAPGPRSSAATAAAAAAADPNARTHYAIDDLPAAVPGGKPALDAPGPPRLGGHTLAVATGSTRVYLWTPAGASIIHIPLAQFQAYGCSWNNSATTLLLRGPEAFCCAYLTA*
</t>
  </si>
  <si>
    <t>C_1270023</t>
  </si>
  <si>
    <t xml:space="preserve">MSLSQWWEQLEEEALQEEAQDVQARYAGQFVSQRTAGPPLGPSGPAKHQAAAAAGGRVAPVSAPPRGPGPILHRKQPSRPQPDPQGFPLIWEHNPPPPFSAGNHASAEKHAAFVDSSIADMLASNTIRKWVGTPHMVCPLGVVEQGEKLRLIWDGRAVNDYLHVPSFRYEDLRAVPNWLRKDDYVFTLNLKSGYITSTFGPTAGNQNAETLVARREIILAKLADLGFNVNLAKSMLGPPQHRFRYLGMLIDTSEGVFIVPDDKRSRVLDSIRGLLKTKRPSARALASVKGQLVSMTWAMGPWARLRTRALGQLIETRRSWESHLRLSEDARDELTWWLDSFDKFNGRRPLWPPVRVTSLIHCDAAGRSADGLGGWGAWTVLDGQLSAARGNWKPADSAMGSTPQELRAILLALQSFDGPAGLAGHAVCVLTDSLNASNVINKGSARADNSHAIACTLHGYCFERAINIRAEWIPREQNQIADHLSKLRDSDDWMVNPTQFKRLNKLWGPFDIDLFASHTNHQLPQLGLRARALLPGSHAADTECQALAAQLAEEAPLSRRPATHSQYGGPWRSFLAWCRRRAPPVPPYAASPQLVALYLQSVLNSATADGSGPSRVDVAGKAIAFHYSLAGLPNPAAAESCANVRATAARRLQVQRLHREAMSAADLAAVLCAHAGPGAPLLRLMMATTVALMFYGFLRFDDMAEVSVHADLLLITPRHMAIFIPRSKTDVAMDGQWVHIARLPHLGGFCPVALTERLLRQGAYRRLPAAADEDVGPLLRTVQYTAAGGRLQRLVGTRASPVFSMSYGAFRSNFLARLREAGVSGNIKPHSMRIGGNSAAADAGVPASLRQVHGRWKPATMLSAA*
</t>
  </si>
  <si>
    <t>C_1270024</t>
  </si>
  <si>
    <t xml:space="preserve">MERGRGAAGIRGRGRGRGRGAVEQEQEQEAAIGAGAAVVAEAVQGEQGPAIGNAQPQGAAQGAQAALNLAIRRGAAPVIAKLVEISGVGEQTRDAVLAGNVEQAAIGAEISSITEQVAKIPQLERLLTELKELYRSGAPGAQRTGEVAAGAGASAAEEAAIDRQLSPQQLQRRTEIMMRISSLLNAQPAADAVGLHKQIYGFGKQLANAIKEAALMGQTALVARMATALANGFTASHEAMSQLGTYPRNGMSQAVTIGVRSFSSAWNEEGWVPSSVTAEITAAERSLKQAAERDAKAGGGGSTGRDGGRDADRDRRDGDGDRRRSSGYDYKKRKGTSS*
</t>
  </si>
  <si>
    <t>C_1270025</t>
  </si>
  <si>
    <t xml:space="preserve">MWARQTTAFPPCFGRQLPPLHCMLQAQITWTTALNPDFVVLPSEHDTIHIIEAGYTADTNHAAKQYEKAQQHQALAADLREAGWKVQYTPQSAISLGFAGCIYFYFYF*
</t>
  </si>
  <si>
    <t>C_1270026</t>
  </si>
  <si>
    <t xml:space="preserve">MIPATCLDDYDDMLMLLPPPPPLESAAAEAEVDPVAVPELAGQPAVAGEDAVRGVPPPPPVPLAHAPVLPQFDYLLDEPTPPPKKLPKGHVATAPPAQPGSAPGSPLRAGAPPSPFHAGGDDDDDAAWDLEAAAAAEAAEAVMAQAARAEARTEAAAALEDGAFSRWRGGSGAAGGRRPDGVCRGGRQLLIGSPGDXXXXXXXXXXXXXXXXXPPTLPIVGGSAAALLPELEERKHGQQGGDEAEPHCDFGFVATPIGLALPPSPRAPLADVAAGAAVTAAAAAEPGASESEAGCPAQAAAEAVAGDAGDGSGDGAAGSGEGGFSNPNSRAAQIAEQMRQRKLGRFGKPAVQPQPKPLQGPATSVSAAAGNASSSHAGDDSYGGFGSCSSFAAASSGGGGFSFANGKGVQISEAARQRSAKLFANLDPVSAVPAAEEDDGGLAAAGNAGFAAAATAGGGGGEADGSGSGGGGGFSFASGKAVQISDEARQKSARLFASLDQSSDLHDPDGAAAIDAAGPDTSGPGLSVATRGGLRGGSTGSFSAPRPLAVAAAAAAGGAAGAGGAAGAGAGGTGGFSAPRLLAGGPGAGGSGGAGGGGAASAAGGIIGSGRSLSFGADLGGGMVASGFQTARGHTVPVSAKALERAAAATAKLDKDGDAAAASVSARVSASAGLAPASASAPTSVLGAAAEFGQDLGGGMAATGFQTAGGRVVAVSAQALKRRAEFMAKLDKDGPLFGPDAAAAAEWDDVAAKRPCPSTVGGSTNSGGGNTGGGGGFSMPRAAPGTGAFKPPSRIGPSLLPQRRLQQQQQQQQQQQQSAPPAQQEHQAQASVPVVAPAETTCTAAPAAAATRPVDGAAAAQRLPGSSCSAAQGHVAADAAEATGGAVGAAAAPTPWAGDGTATVKASDQAAPEPLPAEPPAPARTAAGPAAAVAETPATAAVFSEAAPAATAQAGSGGTGPCYSRCXXXXXXXXXXXXXXXXXXXXXXXXXXXXXXXXXXXXXXXXXXXXXXXXXXXXXXXXXXXXXXXGGFRRRLPSASTIVLPGAGSGPGAEATTSAASTSGVVVPDGQGSNGVAGRRSVAAAAAAAPPPPHGPVGPAGGNSGGGAAAMAVPLPTLQFASGKAIVVSEEARRKVAGLFAKLDSCDKAAAEADAGDGAEAEAGAGARAGAEAGAEAGAGAGIDKPTGAGKLPITQQGPGAAEAFPSRATPPPPPPPGLPPMRTLQFASGRSVVVSEAARRRAAALCVDNKENSTAAADEDREHKQGNAAVTGSASATAAAAGAPATATAPAATATAAAFCGLVTAGGRPVAVNEAARKAAAAFLQGPDPGAEAAAPGQSGPDGQPGAGSVADGSRGMDQLQQAGEAPRPPMALSVPPPLPPAGTASAGAVAAPVQDAGGGGMEEDDEDGGGIAGGGVAGGAAAAAGTPLRVASAAAGLNVAARPPRPASAPAGAGGPGAGAMPPRPGMARAGSAAKRKFVSPVPAGYTGKPGAPTPAAPAAAAAAAGIRGGITPGSELSSGGRPGTSPRKRPRLSSLFNMEAADGPDGAAACGGVCGDGGGGGAAKLPLGGYFALPPGPAAAGCAGGGVADGAMAAEAVAASGKAAGTAAAAGSERIASEVLTAAPRHWRPVSSCEVEVMGPQEAAAFRFWVQLQPAAAAASAPAAAAAAEAPSDGAQAATANKEEGAQLVMAAGGYTVVAPPPAQPEQAQQWGWWGAAEAQAALQALPEAGPGALSKVARPLASEEWVANHWRWVVWKLASYERRFPAHCRHKSLTPVAVLEQLRRRAQVELAGGARPVLATILAHDRSATFPMVLTVSALPNQQQQQPKVAPGGGPVSATLLLVASRYGVMHVAGGVHRSPRAQEERVNRALVQRGEAASRASTAAQRAELERCQRAARGAPGPSVFPGYSIRVQRAYANMVLRGGGGGGGGDEDGGGAGLRGGPLSAEEQAQLNKLMTERQSAVATEAQRLMEEAAAPPPGAAGGSSGGGGVDDVGTAYMRLRVFGVTAPGVAGEEAIDFIQDPQNQSGAIYSFKHLQLITRDNANQLWVAAEPDVCSLSRVAPPPPHSAGGGGGGGGQQPGRRSSLGGGMASGPGSGDPVVGWARGPAGQQQLELYGRKIDRLRGGG*
</t>
  </si>
  <si>
    <t>C_1270027</t>
  </si>
  <si>
    <t xml:space="preserve">MLTLTRRSRDLLAAGCWPRRCAAALLGPHEPPQQPTALLPPLPLSAEGARGLAGSAPGGPPDERLQRASRLIDGVVNRVVDRLSRGDFEPHLGPLTNASGHAGGAGEAGGGGGAMDTGRGAVTDWRGDGAHAGGGAAAGAWKTHFCSGST*
</t>
  </si>
  <si>
    <t>C_1270028</t>
  </si>
  <si>
    <t xml:space="preserve">MELPPAPKGLAGTSAAKGKNYSVTVSNKAGYMCHVRVIANWDVPPEVPFAIFTHPDNSSLFRDIQRDVLGKFSGEWELRAVRDPASGKVVGCRGELTQDVLPKGMPAFMARLPVLGGVLRGISVRAVTRVMDDVAVAMDKIRAGHAAGRSTAAMMKELCGEAAEAGCANGAVSSFAFDAADGESDGEDEEVQQEEEGAEKDWATQQQEKEGGGKQEEEAAIEAAEGKASAAAVTAVAVTADSTDR*
</t>
  </si>
  <si>
    <t>C_1270029</t>
  </si>
  <si>
    <t xml:space="preserve">MEVELLVAQGCEPTTPSAAAAAARYRVVAAVGPEVVADETVWLLRQQQPPPSQRHSYQYSEEDESFTADIEGVGDRPPPPPLPPPPQLQGGMTLLVLPPAAAEEMNRHVRGVLYGGDDGGNCAGGGSGGGGENGGGAAAASSTSPPDKVPAAGSAAGTADKPPALAAAAVAAEVADEAEAARCERWRRHLQPLLADFGYVLETAAEVAADVAAAAELAAAHAATAASHGPAAATAAAATLRASAATGAATAAAAAWLALAGDVAAHCAAAGMPACVELLRTLTAELLAAEAAGLAAAEAARAEDGAAAAAAAVVAEAEAEAEAAPTARVIAQQPVTTAMAPGVPEAEVEQGTNAATADAAGPGTAEPDAASHVANAAAVGAAEAQAVGETEAVEAAAPAAPAARESVEDSHRHRRNMQQRHFAAHATAAATAATAAVSGQGGTIRAVPAALTAALLTAPAPAAAEAGVTNFSQDAVAWEECCWDVRAAMSEPLQPQLTSLHDCAVAADATADAAGAGAAAVAAAPDVIQPAYVHALLPAFAAEAGGKQAGGEHGGGGHGGGGCSGSGDSDVMECSPFSTSNVVDDSSGSGGGARDGGSGDGGSGDSAVGATGRQRRRRRRRSSSSLASPPPAHHHELQAQPLSSSLNSRHGGGVRLGSSSSVLQGLSYSRRTCTLLVRPPPPHRTSPAAAQLMSPQSYGEAGRYFVRLPPPPFPAAAAAAAGSRGGGGGGSLVPSSLLPAGYDSASGVFSIAAADVAPAAAAAAAAAGPPPVAKASAAAAVAAAGASSGCRCSQGGGGTPANDDVAMLVLQRLQPEAAGPLAGFDVLHCCLLAKELQLLLPPPQEEEPKAQQQDELQPQPSLLQPQSQTQWGSPRLAAQPADGSAPPQHRAAATGAAPPTGAVPPTAATAATAAAGTGIAWGGFALLPAGGSSTYTASGAAAEAATAGGGCAASSACGTDEAAGRWPNSYSSGALATAQASAEPGGRYSGGGSGTRVASEATDGGGGSAAASQDAAVSATAVLQLRQLGYCQVRCDLLLRQLLLLPPAAAVVEAAAACVPADACPSGSQPQHEHERACLSVQGASGGAVGGAATASGNDAIRTGPVGGSGGSSGAGDAGVYALGGFSEAGDSSSYLSAGSSAKVPEPGGSGAKVPAEPAGGSSSSGGSCSGGGGADGSDGVGAVAAPAEGGHAATATATALDPGAAAAAVAAAGATAMAAAVAATAAAGDDGVSAAATALGFVPVSCILLVREEVEVETEFHSCRLPSRGGGSSSGSGSVNGSGSGSSSTNCMSTSGSSTGATGAAAAPPPSVAAAATAAAATAAAAAAAADLLLPRYREVRCGLLMRVISRRQLQPSSSAGSSSRSSGGDGGGGGGGSSGGAATAGGGGGVSRLESP*
</t>
  </si>
  <si>
    <t>C_1270030</t>
  </si>
  <si>
    <t xml:space="preserve">MPPPAPLPPPPPPASFPSGLSGSGGGGGGGGAGGGTSGSTMGSGGGGGGGRVSHRRAERAAQYAAAATTGRDSGAAIGAAAVTAAAAATAALAAAAASGTSSGSSHSADSSSARAQRRERRHAMLATAPPPPDAADPADLTAPPQPAGVRYVTRELLPAATAATASAGRGFRSPPPPQLRCESAAAAIGANGKAGERHGDGGSGLLASRMDSDLDSGQQGLLHSLSRPPHSPSGWRAPLQPPQPPPLLQPPLPVVAAVEAALLAPATPEQYHYPAAAAAAAAESRRQRALPPPAVAWSEPGVLQLPSGLPAVQSSAVASAAAGPSTGGGAGGECYSLFWLDAEGSSSRVMQLAEEPSSSSVLAATYYSHHHHGSGLADHEEQFDTTASFAGQVATLGQGAEAPAAAAAAATAAAATEVAAAVAAGTGDSGIASSAGGEASQEQEHEHEQERQRSPFEGYPPQQPSPRLPSTSTSPQQPLLLPQPQPWQRRQAAKAIEAVEAATGWSPATVAAAPPPPQSRVLSKHPSFLAYLRHVGLVAAPDQPPPDQSQQLLPPDRAAPRQDQTPPPPRLQPPQRQSVRQRRSTGSAAGPSRGGSSLEVIPSSGSSSGGGGVDEAAAMAEQQAKHVRGRGSGRHQSSSEEGEGVESARSAVLATEADSEVAASAATGGSGDGGLLQPLRAPVPAVTAPSMPLPAQTGNSMLGGGIIRFVHLVTGAEGVGGVAALLPLSDGSQATGSAGGGGGSSIRGAAGGRSGQTSSCYSHSHVSSGAGGAGTSVVGIGASSSHSCSGTEAGVEEGSLLLLPGRGSSMSSLGGGGGASGGPMGSGAAAAAAAVSGAGGGGCSAAAAGVDHLLSEPAAAAAVAAAASRHVASTLLRHVPPGRRLVSVSALAVRGCVQLLLRLQLGPEPPLQPPPQQVQAGLAVAEVGPGEEEQEVLLLPLNGLGGVQGLEQGMEEMAVAGGSDSSGEDVLAALLRELGAAAATAAAAVAAAAIGADGVAAIGAAAGNAGSAVRAGPATGDDWTTVPLAAAAAAAAAGPVTPERPTGGDGGSHGWRRRPRPAGGRRHRHHAQQQAAPTHTGGMETVQEEGEEEAQAEEIGGGGAGSVPDPAPPPAAAAAVPEGSLLRVHICLQAAAAAALAAAAVAAAAVAAALAAAGL*
</t>
  </si>
  <si>
    <t>C_1270031</t>
  </si>
  <si>
    <t xml:space="preserve">MPTPHAGAAVRPHRRARELGGGVLIDGPTGVFSLPEDWAGMWVARSRERGLLRSACVSQLSTKAFVCVGRPGRLLCEVSRARLTGQGGSGVCCWTYGMWVCGGMGACPCVACEALLPAEEGARHRLVGRLRRSGAFARGPSEGCVPVAAYKACVGKQTMVQVFRFYTGMMRFVGRGGRRARLRVHGHGARCGPMAGLQGCLAGSHWLAGAP*
</t>
  </si>
  <si>
    <t>C_1270032</t>
  </si>
  <si>
    <t xml:space="preserve">MVTVSSGQRRPLCLTVIHPISASHTIRFHLFVGTYMQRSKCIVNYCVPKSPRLLCGCLTFKLRASWSLCMTPSQHFGCVMPSPTRHYSSSSSTGYRDVISWPSATLHNNNRPVTNAVLCAYHPKPCKALQQQHQIPTPHLPPHCQLCVLQLRRSAQPCMYTQVSLAHVSMRHPPATRPLLHVLPCTCSILPAAKSCGFAAPH
</t>
  </si>
  <si>
    <t>C_1270033</t>
  </si>
  <si>
    <t xml:space="preserve">MATLQAKSRAAASSARSEKAVPASFSSGSFRGQAVARPAATRAVRSVAARSRRAQAVKAIIEAPLLRYEPATKARTSSVLSIILGGGAGTRLFPLTKSRAKPAVPIGGAYRLIDVPMSNCINSGISKIYILTQRRAL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SPLQGTADAVRQYSWLLEDTKNRAIEDVLILSGDHLYRMDYMKFVNYHRETNADITIGCIAYGSDRAKEFGLMKIDEKRRVTSFAEKPKTQEALDAMKVDTTVLGLTPEEAAEKPYIASMGIYVFKKSVLLQLLNDSYAKANDFGGEIIPSAAKDHNVVAYPFYGYWEDIGTIKSFFEENLKLCRHPATFEFYDPQSPIYTSPRVLPPATVRNCKVTDAIIAQGSFVSDCTINNAVIGIRSIIGQNCTIQDALVMGADYYESDDQRATLLKKGGVPVGIGANSVITNAIIDKNARVGKNVKIVNKEGVTEGTREAEGIYIRSGIVVIDKGALVPDNTTI*
</t>
  </si>
  <si>
    <t>C_1270034</t>
  </si>
  <si>
    <t xml:space="preserve">MLDPVLSLQRWLVLVAGLRMLAVVIGIFAPNKLKSQVFDRRPELVTPLLGRLFATWTLMTCALCLACARDPSNKTVYLTTLFSFAVALAFFLGELLIFKTLSIRGAISPMIVASISTTWLTLGLDFYTGSK*
</t>
  </si>
  <si>
    <t>C_1270035</t>
  </si>
  <si>
    <t xml:space="preserve">MRPPLRGGGRGGRDGGRGGFGGRGGGGRSFGGGRGGGRGGGGGWQDYGPPESVVEAGHFTHACEGEAVVKLTNEKIPYFNAPIYLENKTQIGKVEEILGPINKVYFTVKMSEGVVATSYKAGDKFFIDPMKLLPLERFLPRPKGAPAPRGGRGGGRGFGGRDGGRGGGRSFGGRDGGRGGFGGRGGGFGGRDGGRGGFGGRGGGFGGRGGGFGGRGRGRG*
</t>
  </si>
  <si>
    <t>C_1270036</t>
  </si>
  <si>
    <t xml:space="preserve">MLKSMKQKFSGKKDASKNKDDSQPSTSAKAGAPAASSKAPAPRPISAIREKPPLPAINEQTLQQYYAEPLPSFRDVSPAEKQYLFVQKLHLCSFGFDFADPTKHVREKEIKRQTLLELVDYANSGAGKFTEGVSEDIIYMLSNNLFRTLPPVRSHGDAEGNYDAEEEEPSLDPAWPHLQIVYEFLLRYVVSNDTDAKIAKKYIDQQFVLKLLELFDSEDPRERDYLKTILHRIYGKFMVHRPFIRKAINNVFYRFIFETERHNGVAELLEILGSIINGFALPLKEEHKLFLQRALMPLHKPKCVAMYHQQLAYCVTQFVEKDSKLAEPVLTALLKYWPVTNSQKEVLFLGELEEILELTQAPEFQKVMIPLFRQLAKCLNSQHFQVAERSLFLWNNEYIVNLVAQHRHQLLPILFPALEENTNSHWNPAVHGLTCNVRKMFQELDEALYEECKRKYEEEQTSERAAMETRDRKWEYLQKLAVQKSNGRPLPEVKPLSALLRV*
</t>
  </si>
  <si>
    <t>C_1270037</t>
  </si>
  <si>
    <t xml:space="preserve">MAGEKYWSNGPGGVRGPIFFYAGNEANVELYVNVTGLIWENAQAFGALIIFVEHRYYGKTQPFGPDSWQVDPSYLTVEQALADYAALLWHLKADSPAGGAADSPVIAFGGSYGGMLSAWMRVKYPHIIAGAVAASAPVAAFPGVPGWRPQRFWELVTYDATPAAGSAPECVTNVRLAFGNLRQLSRFAEGRAALSQLLRLCKPLADEGEALDAAYWLQGAFDAFAMGNYPFPSSYISDNPDRPLPAWPMRAACTHMVVGRSTKPSTLIEALRDAAAVLYNVTGDVQCFDLQTSGPAAGNQGPWDYQWCTELMGQGPFNLSVIEAHCREAWGVTPRPDWGAIAYGGLDYRYASNIVFSNGGYDPWSAFGVLSNVSDSVVAISIPEGAHHLDLMYSTPSDPPSVVAARRQEMALVRTWIQQHQAARLHTSSSRGSSSSSSTGAGGGVSGGGSVLSSSGGGSSGTGADSS*
</t>
  </si>
  <si>
    <t>C_1270038</t>
  </si>
  <si>
    <t xml:space="preserve">MADETVAVEEVAAAEPASGKKAKTPKAKKEAKPKAPKAKAPKKEASHPPYIEMVADAISSLKERTGSSVPAIKKYIESKYGKDIHDKNWAKTLSLAIKTFVKSGKLVKVKNSYKLGEKVKAETKKKAAPKKAAAPKKAEGEKKKAAPKKEKKPKAEKKAEKKPKSAEKKPKSAEKKPKSAEKKPKSAKKEGEKKKATPAKKAAKPKAEKKPKAAKPAKKAEKKPKAEKKPKAEKKATKAAKPAKKAAAPKKAKK*
</t>
  </si>
  <si>
    <t>C_1270039</t>
  </si>
  <si>
    <t xml:space="preserve">MSATGRTRRAQP*
</t>
  </si>
  <si>
    <t>C_12800001</t>
  </si>
  <si>
    <t xml:space="preserve">MACRHVAFDGIGSLSLATVDAVRKHKEAEVKVARPLGLRLLHR*
</t>
  </si>
  <si>
    <t>C_12810001</t>
  </si>
  <si>
    <t xml:space="preserve">MEPHLIGPGGGLHTTKVWMGFGKPGPFLAAAPPVTDAGFMLGDRMGMWASGPRGAGAVLWSTLRTTLLYAVCFRCRIDDELREVGQAEVGPAEVGQAEAAGQEAGQEAGQEAGQEAGQRAAAQLTTTAAQHFHNNPVALDPWLHRTSAAAGLQNTPARELQSYASPSQQS
</t>
  </si>
  <si>
    <t>C_12820001</t>
  </si>
  <si>
    <t xml:space="preserve">MPRSAAAAASAAAVSAASAAAVIGRTSPSLPAARRLAHQMSVRGVAGAPLRPLLPPVIERHSELPTDGSAFPRSSSATGLQQLQQQPQLQPSGSGELLQPAPPLSRAASGRWSAAGLAPVGVAGAGAEAGGAAEPLEAAIPRTLTPGEQLADPLPGVGAARTRTRTRTRTSTSTSTSTRTRMIRPPPDSLVSRC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DAAAAAAGAPAGMAPGGGVDRLGSKRLGGTMDVI*
</t>
  </si>
  <si>
    <t>C_12830001</t>
  </si>
  <si>
    <t xml:space="preserve">MPGDSTPDDASAPTFHADYVSDTESDGPPSLMDASDSGSDEESRGEEPALPRRASHYPRFLVSYSAYRGQNPHEPGHSRVCVALGRQDGFLSDVASGSTLSAGYEAPLLDSDSGSGPPSPVTSAHFASPAPSGAKLDASGTPQTPRTSLPTLADVLLQRPTKEEVLRLSPTQHLLAAREYGQRVRGTQGELPADDERRQLLLATLSPDLTPEHSTALAKVLLDNYDVFAASNQDLSVTSWLEASIDTGDAAPVCTNPYRLSKGERDALEAEVQKMLASGDYTEQGESEEGESPKCTRWQQVLMRGVYRHRTVIPLTTV*
</t>
  </si>
  <si>
    <t>C_12840001</t>
  </si>
  <si>
    <t xml:space="preserve">MLAFCRPPFVFLDENDTKAGFVTGMLVELLRKMLENTPELAGATWDYFKAPSNTGGYLQPDGKWNATHATTRRRHTLLPPHRCHPPPLPPPLTATTTTTCDSAGKVTTGALSVLAPYTWTLWIVILCTVVGIALVFWCVRLMTDG*
</t>
  </si>
  <si>
    <t>C_12860001</t>
  </si>
  <si>
    <t xml:space="preserve">MPGEAGGGASTRTTPPPPPPSLGEPELLLLLWRAVCGCLQTFTDGSLLLLPPPPLPVGSQSGTGAALFPHMPALPGSTATTHAATPSPFGATMGGGGAIDDLFSFSASGVDLTNGLGTGAARAPLAAAGAAVTTVPMWTVAPLAGSGVARQRCLRALAAALARLAPRLSPAGLAAGVQLAARLGQVAAGGNTGGGGGGGAGGYVQEGHRQAAGAAAWELAAPLLQATAATAAAATAAAAVTAGAGDGGPALVAVAPETATALVDVLVALPLLQALEPDHGPGSHQQAGLQAQQQRRRPPQQQHDGQGDRPSEACPLSRRVLETALGTLCVRAGAVAPSTRELAVCLAAAARCGLAPPPAWLALLQCEVRSQLLLLTPAQGAVLLAAVQGLERHAGGSGGRGAAGMPAPLVAPAWADMVWREVRGRAGAAPAAGGGGGPSCGLGLGFGFSGGGVGG
</t>
  </si>
  <si>
    <t>C_12870001</t>
  </si>
  <si>
    <t xml:space="preserve">MAAGQVILTLLARAAAADAGGCVLLINGPDVVSEYYGGGAGVGCWVGANGRGAR*
</t>
  </si>
  <si>
    <t>C_12880001</t>
  </si>
  <si>
    <t xml:space="preserve">MALSTWEGFCDALRERWGVSDRELHLALANCTQGPKETVREYADRYLGLVTQLRLDYNRDPTHMHNFMRGLHPDIYDSVYDMEPHNLPAAIRKAIYASEKGKLSKADGRDTRGRSDSEERRPAVRPG*
</t>
  </si>
  <si>
    <t>C_12890001</t>
  </si>
  <si>
    <t xml:space="preserve">MQLPLLQLRQAAAPAVAAAAPPQQPTAIVSSGGGGSGGGSSSNSAGSSTADAKAVAHARDGGKATAVASATSGSGPIIPPGLGFGGDGSSSSLGLGLGLGAGGGGGGGATAMPMLGFMSSDGGRLGSRRRLQDDNNSGRRRLRNDEINDNNRRSLKQLFFPGANSGASSSAFAAASSSAGGGGGFGGSQAAAGAQAGAQAGTARQRW*
</t>
  </si>
  <si>
    <t>C_1280001</t>
  </si>
  <si>
    <t xml:space="preserve">MVRHSTLTMATAALLPAPPYCVSAAVTQACRNFVQLAMEGYYDGTIFHRVIKDYIAQAGDPTGSGTGGESIYGEPFRDEFHQRLKFTRRGLVACANQNEPNTNGSQFFITLDKADWLNNRNTIFGRVVGDTVYNMLRFNDLPVDDSDRPLEPPVIREAEVVWNPFDDMVPRVDREAIKADKEAARMAEERKKRASGRTKNLSLLSFGEEAEADEEEAEVAARAAAARRRIRSAHDVLEDERLAKERAIEEEELARIEAERPAKRPKQSAAAAAGEANALARAKAAVSQAAGRARVTAVAAAAEDEEAGARDEEEEGAAATKVASAAFAASMRAKMAAARRMGGASAGADEEEDEVEDETRRGSGRGAGSSGGARDYAAERRAEMEAMKDAAVNKSYGRVNAKPEVADADLLKPWQLQRETYKARKRAVGNREKDTLARLSKFTAALRSAPTADTKREASEPPRSGSEEPAAAKDAANQAGGDKGYAGKVRGDLDHRAYMPAAWRVDAYLDEEEADEEEAGSGLAGLRSHRFEAAKERKDNMARDMDNLDDYVVYDPLLEKGKGKWSAANQKEKKRANEWAGRANM*
</t>
  </si>
  <si>
    <t>C_1280002</t>
  </si>
  <si>
    <t xml:space="preserve">MGGAMPPSGLSLKIVLLVGAANASSACLPCPRGWTSDIASGSCTICPAGYLVPTTGLFAGSCVPCAKNTFSSVPGFSGAACQPCPALQFASHGSTSCAACPPGRFIPTSEDDAPSPDYVGDCVDCGVNTYSDTPGSRSCKDCPAGTTAMPGSSSCSVCPVGYVVFEGNSWDPATCEPCPAGYYGDTTGASSCSKCPFGSTSRPGASSCFLCPAGSYVDNGVSRNDNQYGMCNLCPRGTFNPTPGFSGTTCRPCPPGSSSEEGATECELCPVGTTYVDDGGYCNRCPRNTFAATPGTIGECAECPAGSTADEGASQCEVCPAGSAVSSYGYCETCPRLTYSPTPGRVGACSPCPTGHVSINGSTACEMVPPGSYLQAYDGTARLCPIGTYSDTYGTLGSCKDCPTGTTTKAEGARNATYCKLCPAGKYINDDARCVDCPADTYSDAPGSTSCKSCPPRYAAPEGSSHPGHCRLCPPGRFFAAGPDGQPEGRCLPCPRNTFSNASGLVADTCSPCPSGTTSEEGADQCTPCPAGSYVRQGVQLPGGDPYTAEEATCVPAEKGFYTDTERSVEQLPCPVGSTTTDTGSTECTACSGDASGSIQEGVSLCLACDPISAAGAGTCTAGSGRISGCSAEDACEVCPAGTIAAFAPDMGRDACVPCPRGSISATSGSTACTLCPAGNSTDRLGSSACTPCKPGYFSADPGGICAPCPPGTFATGPGATTCSPCANATTHFLLARSAQSDCRIAHVPGGPGLPLTETITDFVSVTEISQATNVVSVRKTTQWTPARTVTVVPGGAAVPAPPGFTRIRTERTVGVEAEPAQESEVQPPQPTFARTYRLFKLSAQISAQRALTECAHVVIAGGTSGSAGGSTTYVLLVTYTDGGFKVCQAARADGANGKLTMSCERLLSRTASPNGSSAKTETLKIVEA*
</t>
  </si>
  <si>
    <t xml:space="preserve">MLRPDASRKKEYKKGIDAEEARRKREDNIIALRQNKRDENLQKKRSTFAPASANANFGIEDSTKHAVGRQQLDELPMMVHGVFNGTVEQQYDCTQRFRKLLSIERNPPIEEVIKTGVIPKFVEFLQRHDTPQLQFEAAWALTNVASGTSEHTKVVIDHNAVPIFVQLLASPNDDVREQAVWALGNIAGDSPKCRDYVLGHNALPPLLEQLKENSKISMLRNATWTLSNFCRGKPAPNFIVTRQALPTLARLIHHSDEEVLTDACWALSYLSDGDNDRIDKVIESGVCRRLVELLLHTSPGVLVPALRTVGNIVTGNDMQTQVIINCGALACLHNLLMTNHKKSIKKEACWTVSNITAGTKDQIQAVIDSGLIPPLIGLLATAEFDIKKEAAWAISNATSGGSNDQIKYLVQQGCIKPLCDLLTVADIRIITVALEGLENILKIGQQERSMPGSAGVNPYAQMIEDADGLDKVEHLQDHPNEDLYEKAVHILETYFDVDEGDDQNLAPAVNPTQNTYAFGVNQAPAQGGAFNFGGDGDMGGGAAPAFNFQSFNQPQ*
</t>
  </si>
  <si>
    <t>C_1280004</t>
  </si>
  <si>
    <t xml:space="preserve">MAAVAPAAAYLGDPVESPPSDGISRVIFSRTSDLLLAASWDKNLHLYDASTRLPRASFSHHAPLLDCCFESDGTVYAAGLDGQIKRYDTQTTTSAVLGTHSAAVQSLAYIPEKGVLLTGSWDQSLKAWDPRAPPGQNCTAVVSLPGKVYGMSAGSERLVVATSGRHILIYDIRKLVGGAAGEALEQHRESSLKYQTRSVAVYTDGRGYAVGSVEGRVAMEFFDAADAQANKYAFKCHRRNEGGKDVVYPVHSITFHGGYGTFATGGGDGVICIWDGENKKRLSQTARYPSSVASMCFSRSGEMLAVASSYAYEQGERDHPADAIYIRAVQDAEVRPKARKAA*
</t>
  </si>
  <si>
    <t>C_1280005</t>
  </si>
  <si>
    <t xml:space="preserve">MVEGSEEKQDTDRNMEVMWGVIKAQNSPLVGFPELVLNAASFAQTVENMFTLSFLVRDNRVALVEDEERGWCVQPLEGGKAKGAQQPPQQQQQHAPQLQFIMSFHLKDWEAMKCYVRPSECLMPHRDKAAQHERDKAAAAAEERATKKARQHERAA*
</t>
  </si>
  <si>
    <t>C_1280006</t>
  </si>
  <si>
    <t xml:space="preserve">MPTVVGRSTSSARIFLRSERNLPKKASGGRNFFDLDLEFRPKRTGSWGVFRQRDEDIFGISATCGQGQGVPAATPRPKPAWHMVRRLKGLYLWVLTAGDRGYSGGRVRLGRREAGEEWACRVGVDIVRVGGGAPGKILGVNEAAAACFVN*
</t>
  </si>
  <si>
    <t>C_1280007</t>
  </si>
  <si>
    <t xml:space="preserve">MAELQPLVSSLKVISQNFNSIAQLLTELHRILGSLTMVRLACAHARPADRAAAELLVEAVADPLFAAPSLVAHLQALFRPCMPRIAQVLELVVGPALSVAGSCEGVAEAALLDLSAAAAAASQQHPSGFASPGVSMEGGFASFGGNSTLGGGANGGGSMGPGAGIEAEGMGLFGMTRRQVYAFLRHREAIRAWGFLGFLVFPEILRQAGSAQRLSLLLADGFTLHVYKDRLACCHALALTHLGGALHAALGSGGGPAGSSGAASGGGGGASSGGGLGALLGRGMAKLRKSQMDDDGSEQAPRVHPLLAAAAGEAVAAAPLQHRMWRAFLTGQLRNMHAACAALQLLTAMDAMHQLLVTHHVALCKQIRESMGADLQAHVVPCTPRVEIRLRQAAAQAAGGSAAAATAAAAGGSGLQPFKDMTELLRSLLLSSTAPPDAAARVSTAAGIWVYVGLQLAAVEPSLKAAKVLQYAEDTRYLDVLQKSLDAARLLYSGPLLHAAAADLAPGLTHAVEPLLVAAAAALGGGRLEHVGAALGAMQGLHWLLPSRAEAYAAATAAAAAGRRSNSGSGGGSSIRSGSAAGGRSVAGSGPAGGASGSGGSSRRLQVGGPQSDDLPHRCMGLVVGCIRQLLAPLVQAPPGGSTGRISRRASGVPNGTTTSTATGPDPSRPSLEDAPASAPGAAPPAAGGSSNGGAGGAGSGSTSLRARLTSGSSLMKVIGAARSITPERLRTKSDAAASRRSSAGGGEEAQAAGAATSRGLRHTPTGDAGSGTRDVDTAAAEAGAGAPQAGGGASSGAGAGAAATAALPRAPGLLPAATELAARLLPLVIALDTGRMLAAETLLPGAASPAGTGATPTPNTSSGGASSAGSMGMAGSGSGSGSGGGSGSGGGSGGGGSSGGGSSWGSGEGEGVEACRGQLVAVLRDCFARLLLNTATAVKQATTPVPSRQLAPLRRYLEVVALLTPALPGCGPELGTELARLLVQQASAPTLQAIGLDASAAPLPPRSAPLSTNADTVAAPKVYAFTPVGRINSVVSATSAGGTTLGPLSRALSSAGRNPMPSLGGAGPAALPAPSATSERGGGSSALALGPMASALPAGSVGAAGAAHSASGGSVLRAFASWLWSAVILDERRAGVTYDVDAGAFTTAAAMNGYPDPHGSALAAATGVRELGLLFEVFGPGAAADLGRGCSALVQSCLEQLQVALEAHCGPLAELLDAARLRLDARVAAVQRALPRLLTAAGGTTASGSGSSLAAVFEAVQRLGRCMLLRAQLGRAAAAAAERSADFMLLALREMAAPVRVTAGDLAAAAASATTTTAAARQEWGELLRLAAGAGGRLDDGGSGGYGGAAMPQREDPLVTAHLAALLPSLDAAQRWHRLPALLAALLVAPQLGAYPLQPPSSYSGKNGSSKSSGSSKGRSAAAAAAAAAAAAAAPPPGLIRALGVVNNTAVVGLSLALQSAMALSLHPAASQFLLGCDSPAAACLCAYQRLGTGVLQAGMSAALQAGSAAVAAAAASGDGAAASGAAGSGSTAAMGAAAAATAAKQQLLAALERLPLLRAYAYSFAPPDDVMAVEAAAAAAAAAEDGAAAAAAAADCSLLAGGGVSGLWLSASESTGAAVASGTRASLEGALGWWPTSNGGAAAGEGIGLVSGAGAGGGGFGFGAPAAGATGGAPGTPSKRALVGAASSAGAANAAGEGRAVAAPAGAQLAPVLSCEPSLVHGRWSGAVDAWRPAARLVPLVMGQVG*
</t>
  </si>
  <si>
    <t>C_1280008</t>
  </si>
  <si>
    <t xml:space="preserve">MFSLSTTNISDVPLFWETVNLVYDSFTESFIVVTGACIQQLIPALHGEDDEPLVLAAVAGAILPVRVQANGRGNVAQFGKPTHIATDGKGTLYVLDQANIRKLQLPAAARYQPHQQRQRINSMQVEVTTLSQQLPPDMTASGMVYVPAGESPGGSECLILAGTKGIYRLPLCNNDAAIEAGGKAGMQGSGSGAVAGGTGGAAEATTATGSLHRLAGNSDTAGSWGIRFDAFGAQAKMLAISSGLALTGDGRVVFLDYSATQRDTAVRCIRMSDGRVSTLYEGLDGQWQWPCLLPSGCLAMTSGKDLFIIDLALPPPRPPPPPPSTGPPPRSLASDLGALLDGAAGAASSDLTILVGGRAFKAHRVILAARCEYFAKRLEEGAYADGAKQELELPEAEPAAFEVLLRWLYTGAADVPAELAQEVAVLADRLVLPELCDAAQAVVLESVTPGSVAAALVWAASCVPGRGSSFEQVLRRLKKWYVAHYDKVRSEARASVVALMASNPELAMELQEEVLGATERRVSKKQRV*
</t>
  </si>
  <si>
    <t>C_1280009</t>
  </si>
  <si>
    <t xml:space="preserve">MQLREGGGRVVLYNIRTGKFSGTAMKTRLAGPLALSPSGALAATIDRHSLFVWRTGTDIYQPLNLHHTRPYTCLAISADDSLIAAGDASGRILIWRAFEHSVPSGLRSENSGKAHPTVQPPLTTLHWHAHPVGCLTFSPDGTYLLSGGSEGVLVQWALETNRPGFLPRLGGPLLGLHPSPADPARYLVRQADNVVRLVNVATMKVECSVQGLRPPPAGLLPPAGVAGGAAALLPPGAGSGGVGGGGGSGGVLVVPAENAALQFYDVGRDRHMQLVQHPHAHVPHGGQQQPGQPSTSGSGPGSETPAPPFVSLLAFNRDGSVMATVDLRPDAGPYGSTEACLKFWDAGSSGQESEASTSSGSGFALNTRVDEPHRDLVSALVYHPTRDLAVTTGGSGSESEFKVWIQERRAGAPGSGSGRRAGEPPSTHWRCRSTGGYKGLPLGAAAFSADGSVLAVAAASRVTLWDVESNALAAALPAAVPTTSAAAAAAPLTSLAFVPGTPFLAAASPSCVAVYNLLTAAVHWCLPYGAVSITADAAYGLLAAALPAPPPAAGPVAAAADVAAGEEGAAAEEPEAAGAGPASTAAATAAAAQRRRQAARAAHGAAAAAGCHVLVFDPRDATPKYHCHVAGASHVHLAALPSAAGGGSGTAAGCSPLLILRDNRQYSVAAVPGSAASAASATGEEAAGSIPKEETLSVFEATFGKVAAGAGGAAAMDVDGGAGVGGKARWAELFDAPSHVLPPPTALAHAFLTLLTTTPDS*
</t>
  </si>
  <si>
    <t>C_1280010</t>
  </si>
  <si>
    <t xml:space="preserve">MTTPPLTLAFPNLPPLVTSPRPNKPGAPTLSSRTYAQTHTRRLSRSRSHSPPPYTPPYVHHPARRPHGRPPLGWYLQPPPTQPPPPPLPPTTPSRSCPAPAACGSP
</t>
  </si>
  <si>
    <t>C_1280011</t>
  </si>
  <si>
    <t xml:space="preserve">MPKGTPPNLFRTLVPASYTFRAPHPPALSTNGSCTRRSCTRQTLHPTQPGRAAASYPSALVPTPPHSNPRTLSCPNHPPAGSLTMPPNTSSSVAAISSTGRSPSSA
</t>
  </si>
  <si>
    <t>C_1280012</t>
  </si>
  <si>
    <t xml:space="preserve">MEDSGAIPVNLLEAIWFATDLQGISAFVSALGQDAVNLRGTCHLGKRMVDSGLGGPRSLVAHASRVTRLEDWAPRVESLLATAQRFESCASLALNADTDPRQNYPVGYLVTPLEEAVKRGVCLPHITSLSLNFNVCEELPIAAHSLPPSWPLRLXXXXXXXXXXXXXXXXXNGAAAGGGAAAAAAAAAAGLVPAAAAAAPAAQHLLRLQSKRLPAAFGPLCGSGTDLQELYRGRLLSELPLISPNDPPLLPSLAALLPRLSHLAIRGSRWAAAAAAVLTAVAAAASGAADSAATASASAAAAAAAAAAATEAALDPYMPAVAEVRSYGGIPDLAVLLPQLQQLTLVGGNVPLADLVSRGRAVLPPGLRRLTLRDFVLSGVHGHPEGHGADCGECGAGAASAGRAWRIGGGGAGGAAGGLLDMGGLDALLDFDLQWLGLGQGQGLGGAGPGGQQAGELRAFKAGGAAAGGSRRDSCACCGYGCPDDVSRCSNGGALRRQGSDGAAGDGNGASGYGGFTARLPRPLREAVDPVRALQAAAAVEDATEAAGRYPQAVGVSELVVDWQARRLAISAEVDERQLIVLDEQLIGRLVPGAAANPVQRRGGGAMAAEDWWDWNVAGGVNLDAVDGEEDGEDVEDSDDDDDDDDDWEGNGEGLGLGVGAGEALGLAPAAGAAVAAAPGPVAVAAAALAAPAAAAAGAAAGAGAGAGAGAGAGAGAGAGAGAGAGAGAGQAAGAQQPQQQQPQQQQPQQANGQAAGRPQPQPQPPAEAGPQWTVCLGRLRLRGRLGPALSEAQPAAASTPSGLSGKAYCPCCGAGGSTAAAGTSRPQVGGASTSAAFTVASSTCGTVWNAHTRGLQAARARERAEQEEEEEARWQALLGLTARRRLVVSQLTAPLHVAPRRLAMLLLRLAAPVQTLELRLPLAEAEPAMAAYSSASEAGSDSDPESEPEFESEGSEADSAEGDEGAGKDAGASQAGEKEPGGREAREEAREEEQEDQAQQEAGTEGAGAEAAGAGETGAEAAGVEEAGAEEAARCGCRACRWGSELTAALQLLPLSYRPDWLRLTVAP*
</t>
  </si>
  <si>
    <t>C_1280013</t>
  </si>
  <si>
    <t xml:space="preserve">MELRALLDGRAAASVIEGRWERGLGPVATVLVRGGALQVRCCRVLSGEVAASSSAVHVWRVLRGGGGQQQVVWEVWAMHQPAPPQGVQERDVNSACNMLLLLLHVSNRTTGRRCSVGAMEVEL*
</t>
  </si>
  <si>
    <t>C_1280014</t>
  </si>
  <si>
    <t xml:space="preserve">MNECNLIAPLTPLQAILLFLLSLESTGVAYSLSAAEWGAVQGIKQGVGSIRNWSHVRAGFHRIQSELQGKLLTP*
</t>
  </si>
  <si>
    <t>C_1280015</t>
  </si>
  <si>
    <t xml:space="preserve">MSRDVRFVGAHTDFFRSASLYNTGPGHFINTWVTVYTIRAGLWVMLLLLLGGVAEGSGDIAAAIGAVQILQLGTLPLLSFVFNMWMENGLAYALRTLLRQLIAGGLLFHIFRSVTSAFHLARATLFGGAAYIATGRGFSLQRKTLTQVFINYGRSHMYLGLDVLCMSILILVAGAFVLQDTREFLAWLAGSSARGVSASWSEWHRGELAALRDDDGKQVPLYRFWSTSTLLLPRAVTCTLSVMVAVTSAKFETQIGLIMVDKVQTLVQFNDRYYTIWAAGQEGDLGDSSGGSGSVQGLLRRPARSASVGATEADKAKKA*
</t>
  </si>
  <si>
    <t>C_1280016</t>
  </si>
  <si>
    <t xml:space="preserve">MGKLTAADVASRSPAPEPPVLGCAALAAWSVSKTHGKTWVCDGSRTNSRRLQLIPIPQQMTNKRGYVASGLKPGWRWAKGSVQVLYTPSGPRARSEGDSSGGITAGF*
</t>
  </si>
  <si>
    <t>C_1280017</t>
  </si>
  <si>
    <t xml:space="preserve">MSQPKLQYTSLLRGPILLAHFFATAFAIGYSVAGVRMSIFRIFAHGASPHRTCDAIMLGFMWYGGFTALAASGLTVVLVIVRCCLMSLWARAAGPGGAGVPRLKIIRSRYASARPAALVSLWLAPLAMLESLDEFRNGDGNDDTSSATAPAAGGAAAPQDRYRCSSPGDDVECAAALLLRRSPTASGNASDENSSDVKTAAAGTASIAAGGGGCYSVGYVPLPSAPPQPHLTPPPAASAFSTAASSTSPAPTAAATAAAVPPTPPTAPSSNAFLPPTPSALPPAPAAAPQPPPTTTTSNHHHHQQHQQLLGTPGHHGPPSSSSTSSNTCRSTLSSRPGRCWRATWRLLRCFAAEAGLVLAPVWLHLFVVGSALGVLALLGARVMTDPFY*
</t>
  </si>
  <si>
    <t>C_1280018</t>
  </si>
  <si>
    <t xml:space="preserve">MGKQRPGEHLPGLPAWLGKEGELCDTPLPSDVTEQLDDAAQQVQTAYMDYVLLDARTLRSAKRGPADPGGASGPSRRQRQHRSRSTSSLMSLGSAPLRPGGASSGAASMSTSSGGAPPSQGGAPRRKRHSSNSNRNRHGAAVAGGGS*
</t>
  </si>
  <si>
    <t>C_1280019</t>
  </si>
  <si>
    <t xml:space="preserve">MERLGELAEGLPGGQNDADSEPGPALAPPCSPRVAPTARQRNFSTTTHDAALNFQLLDLGRQYFVWVSAVGPKLGSLTLAIKSPADAAPSVASLLPGAPAVGEGPAMAQRLAIKLGKPVVCSCNMPPNSPLLQTAAAPEGVACSYRTKSHVGLTQDGRPTTVNRFLLSALMKSMDAPAVNEAWLYAPLPPDPVDYVPGRPVPITYVSGGGRHL*
</t>
  </si>
  <si>
    <t>C_1280020</t>
  </si>
  <si>
    <t xml:space="preserve">MLLVQRSASLLLIRPQSSACKRFVSGRARQPTTGARRSIVAMSGSLSELHAIPGVCVNPDPSTQNFVFQQTMFRIRDPAKSLDFYTRVLGMRLLAKLDFPDMKFSLYFLGYEDVKDIPEDPADRTVWMFRRKACLELTHNWGTESDPNFAGYHSGNSDPRGFGHIGFSVPDVYAACKRFEELGVEFQKKPDDGKMKGIAFIKDPDGYWIEILNADNARQFVGWGK*
</t>
  </si>
  <si>
    <t>C_1280021</t>
  </si>
  <si>
    <t xml:space="preserve">MLSPCDGGGDVAASGVGGSRAISSCGDVVGGGGHREDDAAPLLGHAPELSAPGPPPVCPGDPDLTTAAAAAPSKSPPPSAQTPSPQQQQQEQVPANAVRGGAGGSSSARCLIVRPPMPPADAVLPVVDELQNLVGQHELQPEEPTAAAPYELLPLLPAASGSSGYGGSSSGELSAVEERRDRCCCRSFGCWGGCGE*
</t>
  </si>
  <si>
    <t>C_1280022</t>
  </si>
  <si>
    <t xml:space="preserve">MMQSSIEIEPEAEDAQAYEQDPMAAAAVAGLVGPVDDIEFPSSRNSPDMPGASSVYLSQWEAREESQPQSPRSEHSGHSSIYQGASARTSMNGAFYEPRALIRSTDAKPGLETGDVVMLLSKGRPYIAVQAQLPYKQDKVHTVLDVAADEHLAPEREGLAYLEVIKQGPFLGFRCSAAGNRFMQPRRKAPHRLVFFNFNCGVWEQWEVLAAGEGGGDADWRNAAWSQAPFVFRSRRMPQVQLAVEVVRVGFYSLVSGGGVAAPTPGAPAAPIFAPTPRSFMLPMIPEEGNMEDQNLRRISNVLVLEWFKFVDHEKVLREGLEADLAALLEEMAQLKLNTISQVEFLRVYMNEEITSLLHHVTSRDTLIATLRAWLRRTQQVAADHMARLRHRRVLLAWRNVVDDIVYHKAAILKLRRKHSRELRDRAFWAWYGHARGTAGASTKLIFAVQRRSHALMSRVMLGWQAVIEHRKQAVRAVAVAVQRRCHRLMFTSLHAWRMLVAQRELGRAALQRALSAVRQCWLTAAFTAWRSAVASSLRTRVQVEQLAARRSARAVAAALGEWRAVARARRALRVMLVTHCSEAVMHRAFCGWRAEAVAATGRVLFSWQALTQEARRRRMVLTRHVQMMGTRKLAIALIGWRSVTSRMSGIRRKMISAVTRLSTRRRVVLFMMSSAFTWWRTYAVARRALTGRAALAGSKLRRLRLDCLFSGWRDLTARFAAARRGMAAACRRMQTRTLSALFREWHSVTKAANAHRRATVRALPASTRDLMARILALWWARHCASAGSIIDSSNAVQQFQGASGAPAASGSPSGAGAGSASGLTVMMSPTRPPLHPGSAAVSPRHTRDSSSGSGLPSAADAAAVLYSTTTVTPQRRVSSGDGVSYRDVLGAAAARTPSPSRPGGGSAVGSRSSSAGRVRGSGTGMVALPHSAPFIPANSPVIGAGSSPVVVEMAPGRGAEQPQRLTPIGLAELLDDEDANGEAGELEAMASVSGYADGGLEDTATSPTRDVGVEVSMLEDRGGEAGGFAGFGSPAGGGHPVSEMAWGPGFGPGSGGLGRWLAAAVLTQWRQAAVARREWRELTRRVVLSRWQKVAGTIFTAVRERVALARKLSSVADVLGARIRSTNNRRLLEDVFGAWQGAARQKKLYRTVVSRFKSRTVQGVSQLVLLEWHKLAAARAATKRRVARLVARHSATLASSVFLAWHDYTRRAVERRITAVDQASRRSKELLFSALNGWCGAAAERRARAARDARAARYARRRRLAGVFSGWRTAAEAAAHRAVVAEHAGRSVALRTAFGGWLQMASSGPRGFLPVALEASMQRAVAWRDRRLLRTCFNAFADNRVEQQLLKRQATAIREKAEASTRAAILASWRTEAAAARRAGVEILKMGARRCRRTAARCFAAWRGLVDAQAVARQAAAELAVRCDAGLLAFAFEAWQDATERAKAERVAATQRSAAEDARLLAAVKRLSRGSVWRAFEEWRQLVARRRLFHTKVLAVAHRVERVLARHVLAAWADVTARNEAMRMQANKRFLSGQHSLLRLVLRGWHERTAYLRAARAKAESRGLVAERTLLRSTWEAWCELADASKYRAETAERRACARRDGLFPSLLRTWVAMALAGAEARRLQRVALGHLLLRRYRATLRQAFGKWRGVVADRLAREDELRRCIKRKKLAFSLFKQWYWEAFDSDVQATIRRMFHSTDPAAHSPEPTRRYTTVHGASAAAMPPHDPQQQQHQMTRHVYVQPQLYGQYGINTMGTAAPRSSVAGLPVGPGAAVVGLQNRLLQVQAQQQQQHQLLHRQVAVSSSHTTTNATTARTLASSFDAMAGAAGRPMPAATPMQPGTAAAALSAAAAATYTKRTSMVTVSRQVAATTAVTSAAAVLGRAGAAVAAPRSTLGSIQLHSESDDSDDPDTLGSMRAAPAAAGTRRGIEQAASFGSWAQPGGRGAAPVPAPAPAPAAGANTAAARTAGALAASVNSARAAATAAAAAATAPAGSSATTFEAVTAMNAVLVNVANQLTEVSRASLEIAAGVVAGGAAGGMLSPNAARAFGGAGTGPGSVASGGAPGSGGAKLPGVVPTWRQVASNQLYDELYDGEQAGVAEGDEGAGAVEGQADGEGAAGVTYSNVIFGEGEQEVGDGEEEEDA*
</t>
  </si>
  <si>
    <t>C_1280023</t>
  </si>
  <si>
    <t xml:space="preserve">MPCARNTYRSAANASSACLPCPRGWTSDIASGSCTICPAGYLVPTSGIFAGLCVPCAKNTFSSVPGFSGAACQPCPALQFAFHGSTSCAACPPGRFIPQSEDDAPSPEYVGDCVDCKLNTYSDQSTFAFAFRQHSAKKEYSWDPPTCEPCPEGYYGAIAGATTCSKCPFGSTSRPGATSCFLCPAGSYVYNVESTYSSQYGKCKLCPRGTFNPTPGFSGTTCRTCPPGSISDEGAAECQLCPVGTYTSAYGNCNQCPRNTFAATPGTVGQCTNCPSGSTASAGASQCEVCPAGSAVNSYGYCETCPRGTYNPTPGRVGACSPCPTGQVSINGSTACAPVPPGFYLRAYDGTAQLCPIGTYSDTYGTQGSCKDCPTGTTTKAEGARNATYCKLCPAGKYINDDARCVACPADTYSDAPGSTSCKSCPPRYAAPEGSSHPGHCRLCPPGRFFAAGPEGQPEGRCLPCPRNTFSNASGLVADTCSPCPSGTTSEEGADQCTPCPAGSYVRQGVQLPGGDPYTVRDATCVPADKGFYTDTERSLEQLPCPVGSTTTDKGSTECTACSGDASGSIQEGVSLCLACDPISAAGAGTCTAGSGRISGCSAKDACEVCPAGTIAAFAPDMGRDACVPCPRGSISATPGSTKCSLCPAGSSTDRLGSSACTPCKPGYFSAAPGGICAPCPPGTFAAGPGATTCSPCAAATTHFLLARTTQSDCRIAHVPGGPGLSLTETITSLFSANEFNEETRLVTTSKTTQWTPARTVTAVPGGAPVPAPPGFTRIRKELATGLRAEPVAEADLQPPEPTLARSYQLFKLAAPGGGGGSTTYAVLVAYGNDGFKVCQAVRADGVIGKLALSCERVTRDIVGPNGALREAETLKLVET*
</t>
  </si>
  <si>
    <t>C_1280024</t>
  </si>
  <si>
    <t xml:space="preserve">MKLARAKGYPYPRPNTSFLFINSDTAGGEGQGEVFLFDNEQWRGQQHMPHIRGRCGTQAADFAVARGVDLSRLAGQKMWPVLAIGSNAGPEQLRRKYPAADFPGAVIAVIQIQLHGFDVVYTPYLASYGSCTATLEASPGTCVSIFITYLTEPLMERMHATEGGYNLTRLGGLHVEVAPHGGGGKSSSSNGGSSSGDGTSKGVSSSNGQSGKHAASGGKAGAFEVVDTVYQYNHKLGCINLPLRLPGSNGGAECSPVAIAEIPAVGRAFPAATQPQMLAALREALGGSVNSSNNDNGNGQGEGEGGDGDVTAPLQPIDLDAVGMPEAQAGLDQWILRMVGDQGLRQAVCERLAGHARPFTHSQSELMVTL*
</t>
  </si>
  <si>
    <t>C_1280025</t>
  </si>
  <si>
    <t xml:space="preserve">MQSKLNHVPARSAASTPTSAATRRVAPAAAVPAAVRRNVAAAAATGGAATSVAAMSSQMRAVRSKMEEDEQLRVLMAGFRGANLNEDDFANSNVRMELIETDSDSDHQLPLTYDVDAISRYWDRRPVSVVTRIAQLLGISGKFLTGLAVDAAAGKLRENEVKRAIQLRDIVTSLGPAYIKLGQALSIRPDLLSPAAMNELQKLCDKVPSFDSKLAMQVINEELGAPWYEVFAELTPEPIAAASLGQVYKGRLKTGETVAVKVQRPYVLETVTIDLYIIRRLGIFLRRFPQVVVPRTYFEYTSRRVLTTEWLEGEKLSQSKADDVGTLVNVGVICYLKQLLETGFFHADPHPGNLIRTPDGRLAILDFGLMTQVDDEIKYGMIEAISHLIHRDYEAIVKDFVTLDFIPEGTDLRPILPVLAKVFDQALEGGGAKNINFQELAADLAQITFDYPFRIPPYFALIIRAIGVLEGIALVGNPDFALVDEAYPYIAKRLLTDDSPRLRAALKYMVYGRNGVFDAERLIDLLGALEQFVDRSQTALGDLTPTSSLSSVNSFSSLNSLDGTEADAAAAAATADRRASGVGASSSGSGGAAQAPQGFPFPFPPPPFPFPFPFPAPAALGLPGGAFGLPGSSADPAAGGALPAPAMLDPTASLLGPLTALLPPPLAASIAAAISQQSAQPGALSSIGGLSSTTTGAGMGGAAQLRTRAALRFIFSPEGSFFRDFMMDELVKSIDALSREQAIAVVTTLGLQNAVVPVLLPGAPRTFLPLAPSLTEEDRRVVENVTKIAAFLSRGSGGLQQGLAGSDGLAVAGELLPVMPAVATEIVPQLAQRLASRLTARAVREILM*
</t>
  </si>
  <si>
    <t>C_1280026</t>
  </si>
  <si>
    <t xml:space="preserve">MPHPPTQASRGTARVPRIPHQPQHTYGYTTTCNPYTSPQRNTHPVHVPTAQHAPRTRPHSATRNPYTSPQRNTHPVHVPTAQHAPRTRPHSATRTPYTSPQHDTHAVHVPTAQHAPRTRPHSATRTPYTSPQRNTHPVHVPTAQHAPRTRPH
</t>
  </si>
  <si>
    <t xml:space="preserve">MTPGADLVLRVTYKADAASTSGTAGGEGGAGAGAAAAPVYKPVTVVVGAQDSVEDVRQNALTLVNRRLVLEGKDEVEVVALEQCGRVFYRTAGSGTGAATSSSDAAADAGTPPATAEAEAGAAAPPLKASSSGAKSAASAAAQPQQLATARTPALSVIVAEQPLVAHVRTAPCLHVTLEGNAAGACPVSVPLAALGAGGGGGHEEEVMVSDLVTAAIKALKTRYGPTQAGAALTAHILEAGAPGGRRLLPTFDALPRRLLAAGDAHVVLSGVTCGDMGVVMSDEPAAAAGPGLDSDQALRKSESGASHAPTVRKGDGVGAMPVLAHTDTLGRKGQGPVAAVAAGGQPGLVPAVISAAAPAPIRTSTSGAVRQSENGAAARQPDAGGADAPPVAKKGFLIPPGSAPEDASTSGNSSNNNSNNTSNNNNSSSDSVAPLPPAVWSDFMPATDEPGPDGAPGPAASGGVCLGLMAMFSAGARAQQQAVWRARLRAALACGDAAELAAWLEFHTSRGGGRDQAELDAVLWLALEAGGGSGKAITAGVGAEADGAKGPAPSLVVGASGGSGSGPNTPHGARAARNRVAPAGAASAAALEGATPLMRAAELGSLALVEVLLDGGASPAVAQPGSGLTALHRAIIASPAEPAWTAQAAGANAAGKRGPGGQGQEAGPQQAALRCAAMXXXXXXXXXXXXXXXXXXAASCAYLAGQLAVTLDVWDLPPPPPAAAPPLRDPLRPASDPAWVLGAEEKRFAANRRQLLCGAAAAGRLDVINRLLDKPPPYDRLRRDELEAALAAARRGSAAAAAAATAAPANTGASASQRQVEELLSKRAHTCLNWDRELLPALQRFDLEVVSEWLLRDFPSPAAVDRALAATLTAERLSLPLWQDAAVATVRALIAGGADVNYVWEVPAAAAAASAAAAAHLGGGGGGGQAAAGHAVLTPLLAALQAPAPAVSRGSAASAAVSNSLLTALSAAFGAAEGALHQQVEEGRTRMQVHLELPDLDVNPECVDLSVLEEEAILGAVPGAMPAAPYGMMPPPGAGAVGMMPPPGAMPYPPPYGMMPPPGYGPMPPGYGPYGYYDPYAAGLAYQQQQQRREEDEHEEETKRAGKYNAANYGDRHEDDFAMSYS*
</t>
  </si>
  <si>
    <t>C_1280028</t>
  </si>
  <si>
    <t xml:space="preserve">MCWXXXXXXXXXXXXXXXXXXXXXXXXXXXXXARGDEYAPYDGPKDTGARVKLLGHAEVGYFHQQIKGVDFVFVDHPSYPRPGGIYSDANGVYGDXXXXXXXXXXXXXXXXXXXXXXXXXXXXXXXXXXXXXXXXXXXXXXXXXXXXXXXXXXXXXXXXXXXXXXXXXXXXXXXXXXXXXXXXXXXXXXXXXXXXXXXXXXXXXXXXXXXXXXXXXXXXXXXXXXXXXXXXXXXXXXXXXXXXXXXXXXXXXXXXXXXXXXXXXXXXXXXXXXXXXXXXXXXXXXXXXXXXXXXXXXXXXXXXXXXXXXXXXXXXXXXXXXXXXXXNAPTSPPPRSEWNPSIDPHLPATYDATNFVEGKAKCKMELQRELGLPVNEHIPLVAFIGRLDPQKGADILLEAAPALLRHNNVQGLLHAVGVALLTYNNHKEDFRKLQLRGMAREASWDGAAQQYEQIIDWAFMDPPYCR*
</t>
  </si>
  <si>
    <t>C_1280029</t>
  </si>
  <si>
    <t xml:space="preserve">MEAPQEKKLSEFELKRLERKQQRAQEAATYKFSAIAATVLVLSIAVVATYYRFAWHFAEDGDLPVDEMAATLLLVFGGMFGMEMYARFAHKVLWHDFEPGWALHKSHHEPRTGPFELNDIYAVANALPAMALCAYGFFTPHVIGGVCFGAGLGITLFGIAYMFFHDGLVHRRFPVGPIANLPYMKRIMVAHQIHHTNKFGGVPFGMFLGVQELEAVPGGKEELDKLMADLEAREAAAAKAAGSS*
</t>
  </si>
  <si>
    <t>C_1280030</t>
  </si>
  <si>
    <t xml:space="preserve">MHGTIALRNRRLNGELRRLTGPTLRLACGLVGIGARVRAFMVSYMTLSQFLKIAVWSNLLLLAGAPLANQLLFMTAAPILSAFRLFYYGTYVPHHPEKGHTGAMPWQIARGAALAPGPLPVPAAAAATAATAAAAAAATGSPAPASRAGSASSASAAASGFGSGHSGSVAAQPLSSLPLLSEGVKGLVEGAMELVAGGSSSGGGGEGGKPGAGEHGLLQRQRQLAPVGVMA*
</t>
  </si>
  <si>
    <t>C_1280031</t>
  </si>
  <si>
    <t xml:space="preserve">MPTRKPQEPRKAIPAPQPVAPPETPRVHKKAGKRIVLAVLKLRRHLQHKFKKLVTEGRPTVPAPAPAIPPLPPPEALEDRISHLTLKVEEVTAAARELTAQVLARGENLEVLCEKAEQLLQASQDFGKRCKRLKGMPWWARLATAGAVTVAAVVCAVWGVRRGAPPFGRVSPPGGRVFFTRSRRYDRMHFWPAGRLMEKQ*
</t>
  </si>
  <si>
    <t>C_1280032</t>
  </si>
  <si>
    <t xml:space="preserve">MPTHKAQEPRAARPEPQPGAPPETLGIPKKVVKKIVLSVLKLRRRLQRKFKKLVTAVRPVEPAAPAAPAIAPPLPPPLPPPLPPPLPPPLSRPRPPPGGEEDRLSRLAMKQVEEVTAVARQRTDELLARGEKLEDLNELAEQLQHESQEFERRCRRLKGIPWWARLAAAGAAVAAVVVACAVWGAGHPPRLAARRRRNSRVSMMNY*
</t>
  </si>
  <si>
    <t>C_1280033</t>
  </si>
  <si>
    <t xml:space="preserve">MALSRRPSRTRAERRPRVRSSPLLLLAGAAAALLLLLCASPSVHAEADTISSSTAAAGRTGAWGLLRGGALPAGLASSVVADAASRGGGGVRLLARRLLSPWVARGVSRPICNSPAVLCSSAWSLDGNWVKASYKIAENEPKAAAGGGSGAGRGTFLGAAVSRG*
</t>
  </si>
  <si>
    <t>C_1280034</t>
  </si>
  <si>
    <t xml:space="preserve">MNSLLRASRALIGSFAQSHATPSTGVRTMATAGKIHVANPVVDLDGDEMTRVIWQQIKDKLILPYLDLKIVYFDLGLPNRDKTNDKVTEEAAYAIKEHNVGIKCATITPDEARVKEFGLKKMWKSPNGTIRNILNGTVFREPIVISNIPRLVPGWTKPIVVGRWVRGRSRERGWRVVDGPGKLEMIFTPAAGGAPRKFEVYSFEGPGVAMGMYNTEESIRGFASSCFEYALQKRWPLYLSTKNTILKSYDGRFLQIFAETYETQYKKQYEEAGIWYEHRLIDDMVAQDLEAAVIETIEQGHMTKDLAICVHGTTKVTPDQYLNTEPFMDAVADTFAKKRGGKK*
</t>
  </si>
  <si>
    <t>C_1280035</t>
  </si>
  <si>
    <t xml:space="preserve">MPPQGLVHVSELDDPAPTDVAAVVKVGDLMDVMVMGVADGGKADFRS*
</t>
  </si>
  <si>
    <t>C_1280036</t>
  </si>
  <si>
    <t xml:space="preserve">MANLAVREERAAAAAASHNXXXXXXXXXXXXXXXXXXXXXXXXXXXXXXXXXXXXXXXXXXXXXXXXXXXXXXXXXXXXXXXXXXXXXXXXXXXXXXXXXXXXXXXGEMAAALPASWREGIITLIYKGKSLDRAELASYRPITLLNCDFKMVSKAVSARLQPALDAVVDELQTAFITGRWIGDNALYLQGLIEWMRLDVGADGTPRQGGALYFLDIEQAYDRVHRQWLYASAEGLGFGPRMLRWIRLLTANGSARVCVNGMLSDAFPVLNGLPQGSTASPPLWVIQMQPLTSFLRRQVEQGALRTPLLPSGEQAPPAAHHADDTTLTARDPAVDGPVLMAAVQLFCRASNARVHPDKSKAMGLGRFAHLTGPCPHTGVPFTTGAVTHLGVPLSWDSDAAAADLYTRRACGMAFVARLWAALSLTLVGRVHIAKQVLAAKLAYHFSFLNPSPAQLKELTDLVDHFAARSMHAEDASLVSHGNPLLLPKRETACLQYKDGGVNHVDLPAFL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WSVQLMRRRGRGCSSCVPPACLHAAVGMSGGCVCM*
</t>
  </si>
  <si>
    <t>C_1280037</t>
  </si>
  <si>
    <t xml:space="preserve">MTTLVKSALVGDITALHIAVVGTGAAAVELVLAGCGPQLLAYDLRSGDLAAAHRVLDGYRIHGINTFPGPPEPESPGEPACNSTWVVVYGDRWLHVLRLSRLRPRATESARANEFDSSSVSSVSVGLVEAVRLPVRPAWILAAYVVPPASFGHGNGVHGEGSQQQAPMTLALALADNTAEIWQLQRVPQAGRQGQEGGGSAVASIATAATAFAAEATAATPHLAVVRGSLLQAVWLVGAACESRMQLFSAAVQDTWRLGGSAKVAANGSSCDASGEDVRLWIAAGTVFNEVLLWRLPLLPLPGLGGAAAGASDCTASADAVTSPAQPAVPADRLQRLASRWERIESALGRMERNGGVTAPTSQAGAARPAAGLLARSRQTLRPVLSVRCPVWFVCQGHEGSLFDVRWIRNQWEGFGHPAKSSSSTACGAGGGGGGGGSSGNSTSSSSSWLLATAADDRSARLWTLPDLTHLEQPQQLQSQHKSKGAAARCSLRSSGPSATAGHWVGGLHCERRAGSGQDTGFGAVLATAGADSAIRLWALSEWLPADVLRHAAVPGPPAASCMRTAAGVDGIRCMALHLLPQLLAAPGRAQLPQRYVLYVGSYSGSLHRLLLPPPGGGDAAEADMGAHAPGPRSPGTGHGGWQLLYNPERTAGQAERTEEGTGGGGKGMGAITCLEVCAVAAASPSHRQASGEAAPSTVTDGAQGSGSGAGGGAWVLIGHNSGQATVLGVDGNAADGPQPQEKAPGCSEDALAAAAAPEAATAMVLASWRATRTGAVIAAWWMRALGRHVVATVGGDAAAVRLWRLPAPGVSLDSRSSGAEDGPGGSCSVRRLLAPMLAAVAQSPLPGRLLVADVCSLQLLEPRAGSSSACSSRDAGVLLAGDQHGNLVAFLIPPPVWQQLTTTSSTVAVPPAAVHPEQPTAVGISAVPEGIGGCAAVGSLSSAQAQQEPVQLPVLAVFRGALGPAAASWVHAQAPAPGTDSLGDFVAAGREGVLVRLRVCRTTTGLTATAAAAVAAAGAGAQQQVQDGAPVPASDVTAAFAASHNRASSSDSGGNSYGVGIECLGSQSRTAVASIELVWERANSVSPPATGALPASPAGGSGSPAPPSNGDADLAAAVPLSGLGSGGGGGPDAMTLVAGFHGSDFLLVGLCPDPLQLLRVPSCGGWRRTHALHLAISATSAASAAQQQQGEAGIAGTGVGLAFAYVVSDGSIKVLQKGTPPQQLAPAISAPPLASKSAASSSGLAPLVSVRQPLPRSLHVGHHGREVLCSCILTPAQLPAIAAEAQLSSDHADSGAAAALPPVTVPQPLVLLTGAEDGSIRRVTAMPCSRHSCAGGTSTGPGSSVDCDRRYALCFEDGAVVGEHAAGTAVRCLEACSLPPNAAAALGVAVGSGAGRRAAASADAKGSSSSSSPRDDADDSCSSSQAYLVVSAGVKEVMMAWLVCLEGVQPQQQPQQHASEEQERPQPQQAQAAGNDAGLRVWSRWLSTQPPRQGLRPKSLRVAQPAPSGDRRYLALALLGVSCSSTASHVGAASSSPAAAGSGDGDSGEPTALLAVSSSDATARVLRWGLCSRTWTTMTASLAPPGRKDAAPNRFAESWSHGACPFGIRVAAAAAEGGVTGDTWQSPPPTAGPAVALRY*
</t>
  </si>
  <si>
    <t>C_1280038</t>
  </si>
  <si>
    <t xml:space="preserve">MQSLQVRQVHNHSARRCAKPQLSRGHVVTRAFWKSLLPGSFGKPASPVDPTGPGERLLYKPSELVQLGELQVSPMGLGTWSWGNRFLWGYDETMDAELQEVFNLVVRNGINVFDTADSYGTGRLNGKSELLLGQFVREYPGSDRVRNNLHIATKFAAYPWRVLPGNVVAACKGSLRRLGLEQLSVGQLHWSTANYQPLQELALQAGLADCYEQGLVRAVGVSNYGPKQLEKIYAYLDKRGVPLSSAQIQFSLLSWGTAQQDLKSLCDDLGITVIAYSPLALGILTGKYSVEEGRLPEGPRGTLFKQLLPEVAPLVELVGEVARERGKTPSQVAINWCIAKGTVPIPGAKDLVQAKENLGALGWRLSEGEVAELDATAASLKKSMVQNIFQTQ*
</t>
  </si>
  <si>
    <t>C_1280039</t>
  </si>
  <si>
    <t xml:space="preserve">MSMSMSMAEPKGQISHSTVEKQRRDRINSLIDELRELVPPQQRGGANGAAAAAANDAGGLEARRPKHVVLADTIQLLKHLQLKLSMGALEVGGATNGCYVNGNGGYCNGGGGGGSGGAVGRLGSGFNGEEDTANSEGKASKGSSSHEEMEVGGAPQMPHIPCQMTQMSGVTVERGPDCYYVQVKCRDRKGLLSDIINALRQLPLEIRTAAVTTTNGTVRDVFEVKLDDPGLSPEDVQNLVHDALFQSHLLAAQSESLAAAGKRPRA*
</t>
  </si>
  <si>
    <t>C_1280040</t>
  </si>
  <si>
    <t xml:space="preserve">MELGAKGAAEMDARMAAMRKEAKERAAKAARVDVKEAKIDQIVDEIQERLTFLESMKGLGRGAEYERQIRTEVAVRLKELEKLGVPIK*
</t>
  </si>
  <si>
    <t>C_1280041</t>
  </si>
  <si>
    <t xml:space="preserve">MSLPDDSSGVWGAEALASWPGEPGQAVWAVDAGVNCSTAALPLSLSGGNGGSDVTSAGQVLCDDLLFFVCVRDVPPPPPDGPDQASAFMPPPPAGSGGSSLQAQAEALLRIASTFDSGPGSQCDLSSWRVPGTTPCDWSPRVVCGTTAPNSTTGGTDGTTAAPPAVDGGFSETVVLLNLTDCWGPYNASANSVGGMQMPSSADLGTMLGLRTLLLTNTGVQGPLPMSVTGMGGLEVLSLGLDRAALAADFAAANGGASAPKVAGRGVTGSIPAGYSSLSALSRLDLQGAALSGPLPAGFSTLTGLVSLDLSAEDGLSSGGDGSIPSSSLTGPLPAAWSTLSQLTLLSLSGQQAVGGWADGLQSLTTFDAAYNRLTGPLPASWSGLAALQLLDVSHNALSSSLPPAWSALLALSSLKADSMRSEDGSTSVGLDGPLPDSWSALTVLAHLQLADGAFTGTLPASWSALTALSGLDLGASELPGGPAGELEGPLPPQWSALQRLVHLSIPRQPGINGSLPADWSALTGLTHLDLQGDSLSGPLPPAYSTLTRLATLDLDAPADAQGALTGPLPAAWSTLGQLTLLSLSGQESVGGSLPRSWGNGLSQLECLDVSGCSLTGGIPGTYSRLTGMTRLDLSTNSLTGQPPASFSALTALEELSLTDNLLAGSLPDSWSTLTTLSVLDAAMNEGLTGPLPPAYSTMTGLRQLDLQACGLTGPLPGSYSALVSLVGLSLALNFLSGTLPASYSALTDLEDASLAGNSLTGPLPPSWGGAMAGLFSFDASHNGLTGPLPASWSGLGSLQLMDVSQNDVAGPLPPSWSVLTQLAVLDTSGSSGAAPSESRGPLPDSWSALTALQSLGVQGASLSGSLPSSWSALQGLTWLELGNGGAGSPAAAGSLSGSLPPEWQALSGLQHLGLGGQPGLSGQLPPTWSVLTALTALDLDGSGLSGPLPPSYSALTRLVVLDLSAPTQPSTGAPGGGGLTGPLPAAWSTLGRITLLSVSVRWLELAGCGLTGPLPPEWAQMIALQVLDVSDNTLTSSLPPAWSSLTTLREAWLFDNALTGSLPEALSGFSSLEVLDASGNAALGGGLPEGLSGLSALRDLNLQACNLTGPLPASYSTLTGLVSLTVDLSHNRLTGPLPASWSGLAALQLLDVSHNALSSSLPPAWSALLALSSLEASSNAVPANVTAGAARGISGPLPPSWSTLTALARLGLEGERVNGTLPSAWSTLTQLSWLALGAPSSALAAGAGGGGSLGSSSGSDGALTGSLPPSWSNLVALQRLAVPGHPSLGGSLSAGWSALTALTALDLEHSGLSGPLPPSYSTLTGLVVLDLAAAAQAGAGTNTSSLTGPLPEAWSTLGRLTLLSLSGHGDIGGSLPPSWGSSLTALRFFDMAGTGVPDSWGTTFTSVQELLLFDNSFSGTLPDSWQLLRSLEVLDASSNPGLSGRLPDGLSGLSALRELNLQACNLTGSLPASYSALSSLASLLLSVNNINGTLPVEYSTLSSLEELAVAGNQLGRQLPPGWATGPLTTSLLTLDLSHNSLTGPLPASWSGLAALQLLDVSHNALSSSLPPAWSALLALTSLVASRNPNIAGSLPPEWAAGLPSLQQLLVAGCFLDGSLPASWAPAGAAGGGAGSGSGLGFALARLELGSNNLEGSLPVGWSGLTRLSYLDLSDNQIRGSVPAPWLRAGSGMPSLQVLLLGTNLLDQPLPDVAALFLASQSGNANAAAIAAAAAAIGVAPLLQLNVSFNSISGPLPGPSQPYMSYLVGLDLTSNGLSGQLPPAWSLLTSLTALRLAQNGLSGPLPTVWAALGGSSAATAAVGGRRRISLEAMGAGARGHRSLMGHVHSWPLERKGDNEATAGLSQAARRLHSKSNGGLLSWLAGLHQQRLQQATAILGPSHRRLLQQSVGSGRNSTGAGSTGAGAISGAVPGSGLAVLQLSDNSLTGSLPPSWSSLRALTQLTLARNSLQGPIPTAWPVGMTSLQELTTAGNDPLPGICGTNPGGSTWPLGVAAATTATAAVAPSSAAGVGIAPSPESGNQGEGNGGAQASPPPPGGSSSSGSGFQPWWIAAIVGSIVGALLILLALVAIFRARRRRSSGSAYAVRSAGSSPLQPPPAPAQLPPGFFPGAPAAQPALLTAPAPPPAGLDRPSLNARWHNPVFDTRENGEGAADWMDVMDAFYLVESEGAPPAPATVPPGASGGGAGVRPAGEVVENTGAVQAEELHIYQPQPPRQSRASPYGYGTAARGGGARASNRRYTADV*
</t>
  </si>
  <si>
    <t>C_1280042</t>
  </si>
  <si>
    <t xml:space="preserve">MPPPETPPPLLPSPPPPVPEQQLVFNAPLLLPLSLSQPNATVDPFARLVSLKLMQVAAPAGTYLCEFLPASAPPPGLGYMNLTEANSFGSRLWYALPPGFTALLAPVNSSPYIFLLLITGGGSSGGSRFVVQQRCTLTAAYRAAAGEEQGNATSAATALLPGGAYTSTYTADAASSWGALVYCHVLYGGGLGGRDAVSALLLPDPAVRPLLTNTSFFGPALPQTTSPPCCGNETAPTATCDPLSFLGPLPLYDAGGGGQQLNTTSASRARCRACGRERPPPAPTLPPAAPAR*
</t>
  </si>
  <si>
    <t>C_1280043</t>
  </si>
  <si>
    <t xml:space="preserve">MRVSAVKGLLMVTRPLVKQETYSGSGSDNDDDTPEGDREVLAVIGGVRLMSMVRRGEMAAEIHRQAQEDAEMEAEDRAREEADHRGERGGSAPSGEQPVAGAAADATAASRSSVGAGAGAESSKTQASSEPQREQRWLPDEGAAAEDDAEEAEDNVELPDGADED*
</t>
  </si>
  <si>
    <t xml:space="preserve">MEGGAAEGGSSEAGAGAGLGMGQGRTTQLPGLNATSPASLRPSPYASTSGAAGTGGAAGAAPGSPSRGSGTTSPAPAAGTGRPDLADTYVGRAYSPDGTVKRGGGAGQQPGAASSADGAGAGGGAEAGGDTGVDGHGTHLPALDKAYLYHQGKKPPFDLGFGTGGVGNTKGRRGVAAAQGGGGSTARAAAALSVP*
</t>
  </si>
  <si>
    <t>C_12900001</t>
  </si>
  <si>
    <t xml:space="preserve">MFISLHQLTYSDAEAADAEIEIHSIRAQQQALEEEEADEGREQEQGQHHNQDMPPAAAAAAAATAGAAVGVSGPPSAIITSAGGGRWRRYDAAILELLQPPAGWAEHRGGSTAGSGGGGGSSTAGGGGGGGNSTAGGSGGDGGGGLAGRLLGRLCDVLQVRQQQQQLLLQPQPPAAATAGSAGVGAAATAAAAAAAIAQQQEQLLLPINTALGEQCALASTLVVADRRAAEQVIAHFTSRRVGRVTCRILDEQQEREEAARKARGQAAALRRTVSRLRAQQQQQQQQQQQQQEEQRQQRKDMAQSQGQQGQGRGQKGARGGGAEEEEDTFVAAQAALVADLQADVVAGEQRLEVLRRRAAETAAQAAAAAAAAAAAEAAAHRQRAGSAEVTEADGAGGGSTLAAAAAAQLRCRSQQGREKALAQLRRRVEKAKADSEAAATPARKAVAAAAAQRRALAAAQARRAAAAKERDAAAGRAAALEPQVGG*
</t>
  </si>
  <si>
    <t>C_12910001</t>
  </si>
  <si>
    <t xml:space="preserve">MGMNSRCCSCTHAGGRGPHSSAPPSGAGQSLSPARPRAVTAAVFVAITGSRYLRASSCSRAAIAAGVELHRAPVQSGRSGGAARVDLGPMRPIHLAAAISRVPKLRTGPQQQQQQQQQQGMEKAEVMAELLPLAAGQARALTARQLANVLWAAARVLGRQQQQQQQQGHQKQLHRRGDAAADGTCVEGANGLGEPSVRAAVEALLSEAVGQQVELLPGVGSNSNSNNNSSGSSSSSSSSSSEISSSNSSTGPIKAGGSGYASLGTTCKLQGAGGRELANFAWAAAQLGVAAPAVWGCVRRLVRDRLLAEE
</t>
  </si>
  <si>
    <t>C_12910002</t>
  </si>
  <si>
    <t xml:space="preserve">MPPPQQQQQQQHTPMQQQRQQQGRPGGAGGWQQPLPQSLFEVHAAIAARLQLLARRYRLPVIATKTAAVTARGLAGDSDWPAPDGGADEWGPRPPACVQLQQREFMPMPWQGGHQ*
</t>
  </si>
  <si>
    <t>C_12920001</t>
  </si>
  <si>
    <t xml:space="preserve">MRPGYRCHVDLRGFLPPPDAATVPRVVAAGGPAAAAGAGMSPAEFRRLYDGPGLPVLLQGLQDSWPAACWSLPALCAAFPAAAFKVTKPHGGRALMTLPAYVDYMARQEQEEEAEAATSSGKADEAVQPEEEDDEGGPWEGPDAPPALRCWRRERILGRWLRRLWEQRPQLRPALGCCLAASTAAPVWAAVLAAVARQHNTLLRRAAAAAAAAAGAAGGSSAEEGAHSGGGPCNGHAGTGSEQGQAQALQGGAAESQSLQSQSLLALQALVGAPEGRGLLGLELMPLVGADALVFLTGAPAAAAAGSTAAAGSSGPIAGSKGAHGVAVKVFTHEVRLMAHLWKGSLLVPGCPKCLSMW*
</t>
  </si>
  <si>
    <t>C_12930001</t>
  </si>
  <si>
    <t xml:space="preserve">MSAVGLPFELRKQNVLSAKRPVWEPPDQQDIEWMLPDPPGKPCVNDSAAPLLDRCWFPGRDLYKGVTRGSAETTCLGHEASGLQAHPSDFSGRQLNDLVVRAAPYREGLLTTNVTLVPSSSSAARAAGEACEEQNVQVEVVELLPIKLGKGSFGRVQEGRYRGQRVAVKQALDLHDGLSVPTGKLVASFLQEVE
</t>
  </si>
  <si>
    <t>C_12940001</t>
  </si>
  <si>
    <t xml:space="preserve">LPGPRSQQHLIQRAPATGQHGRGAEERDDAGGGAGRAGRGPQLCRAAGTAQTDGQRWTRRDGGGRRHYVQRQGIRLVTQVHLLGRQHDHGDCQQGEHHPAQERAARVRWHALRVLQGQGGGACVHGGKRGAGEERHRAQRLSGAAREAVPTHRQHHRAVGIDEAAGAHGRGSSRHYAP
</t>
  </si>
  <si>
    <t>C_12940002</t>
  </si>
  <si>
    <t xml:space="preserve">MGVPTLGARLRILEAARQYGSQSTVRMALLCKDGQDGADGAEQMLSDALGQGGAESAAAWAHMGGGDSEDTAGGGAGSGNKRL*
</t>
  </si>
  <si>
    <t>C_12950001</t>
  </si>
  <si>
    <t xml:space="preserve">MATVAVGLLQCKTQEGDLGAALDFSPRLRWSCCSPYRIRCTTAQPLRNNPRLPSLEPGAGTAGFFNVTARFEASSRGALPLINGNAWLYTADGTPYLYSVYPEVVSISPATGSAAGGTRVTLRGRGFPDLRRQLQGGSGGSGGWGQRERVSVWLGGAPCEVVDSTYSRWVKLRGFGGLVQGQVRAV*
</t>
  </si>
  <si>
    <t>C_12960001</t>
  </si>
  <si>
    <t xml:space="preserve">MNVSTPSGAGLEARRAARREATSGNGGCAIASGDETALAWGWAFVIGAAGGGGATAPSHQATRQHWGGAGCLGLVPRAAVAPLRRCIRRRDSTGVGLGVCDWFRGRRWRHCAIASGDETALAWAWAFVIGAAGGGGASHGFRRRQR*
</t>
  </si>
  <si>
    <t>C_12960002</t>
  </si>
  <si>
    <t xml:space="preserve">SRGVDAGGGQHESNVSAGDNGSHGLRGGDAGWGQHASNVSAGDNGSHGLRGGDAGGGQHASNVSAGDNGSHGLRGVDAGGGQHASNVSVGDDGSHG
</t>
  </si>
  <si>
    <t>C_12970001</t>
  </si>
  <si>
    <t xml:space="preserve">MAAGRAGAGGSTAPEATPPPGPLVMLHRTPPALQRSTDGNKVLQLSRLELCVVDELQTAFITGRWIGDNALYLQGLIEWMRLDVGADGTPRQGVLNGLPQGSTASPPLWVIQMHPLTSFLRRQVEQGALRTPLLPSGEQAPPAAHHADDTTLTARDPAVDGPVLMAAVQLFCRASNARVHPDKSKAMGLGRFAHLTGPCPHTGVPFTTGAVTHLGVPLSWDSDAAAADLYTRRARGMAFVARLWAALSLTLVGRVHIAKQVLAAKLAYHFSFLNPSPAQLKELTDLVDHFAARSMHAEDASLVSHGNPLLLPK
</t>
  </si>
  <si>
    <t>C_12980001</t>
  </si>
  <si>
    <t xml:space="preserve">MLPAASAAAAAAAAEEEGPEQDDSSVADGPGSLSPGPGGGGGGGGGAGDGGGGGAASGAAAAAAALAGQAAAG*
</t>
  </si>
  <si>
    <t>C_12990001</t>
  </si>
  <si>
    <t xml:space="preserve">MADRTYVGPMTPELAEQILAKERPDAILPTMGGQTGLNLAKTLAEDGEMVIIEMNPRVSRSSALASKATGFPIAKMAAKLAVGYTLDQIANDITQKTPASFEPSIDYVVTKVPRFAFEKFPGVGVGEGMSVGHGRGKQVG*
</t>
  </si>
  <si>
    <t>C_1290001</t>
  </si>
  <si>
    <t xml:space="preserve">MDEQEEGEDGEEEEGDSDGFLLVADEDAGEEGGADDVEGEDEEEGEMFPEIQLNLPPPTKVKVKAAEYMQSCVTVADCPPPRYPEFAVIGRSNVGKSSLINMITGRKDLALVSKEPGKTKCINHFIINENWYLVDLPGYGFAKVGFQGRQQFDTFTKEYFNTRPNLAMVLLLVDASIKPQRIDLEYANWLTDNEVPFTIVFTKADKRRKGLTAAVRDSHVTAFKRALLQDLAYLPPSLLTSAAKGLGRGELLSFIAGLRVAYERSGRLEAIRQGMI*
</t>
  </si>
  <si>
    <t>C_1290002</t>
  </si>
  <si>
    <t xml:space="preserve">MHNADVHHRAGPGVQAVTATTRAATGASDSAACIWLPELISHIADFMPRNEVACCLRLVNRAAAAALQGARYTTIRLSEHVPHAAFARRWAAPDASRRLTSAQRRQLLALTAAAGETRNLQLLLKHQWAGALTPELFCAAAAGGHLAACELLRRRGCPWGSWTTAAAAGAGRRALVASGVPQGWDWRSAQAAAKAGHVELAAWLLPRVATSMTHYKSSFLAAAAEGCTLRDLRRFMLQVLGGQPPAAVAAAAAAEAAVAAEADMEVAQEARGCRTEPGSDATAPGSGSGSGSGPGSGSTSQTTSGEEEDEGEGEADEVESPEELFTDLFQDAAAPLSPAEAPHSAMASIQAVRRCGDWRQRLDWLAGRGYRLSAVAASAAADAGNAEALEYLLGRVPSASYGREISSCAARGDLPVLRLLRPYMARMIAADAAEMAATHGQLEVVAWLLEGAADMRQEPGADGGSDIYSAGGRGSGGGGAAGAAAAPQGAAGHLLSAALFRAAAKSGSVALLRWLRDRGCAWDSRAWVSAAADSSQEVVEWLAEAGCPMPADGEPYLLPACEGDTPMLRCLHRLGCPLGPPGGGLLTRVLSTPLAPVDGGALRGLMCLVEELGCSVDWEAALQGTETWRGRDKEEVAAWLRRLRGEREGREGQEAAGRQAAA*
</t>
  </si>
  <si>
    <t>C_1290003</t>
  </si>
  <si>
    <t xml:space="preserve">MPPTHTDGGEAAGAAADPHTPDGAAQIGGAAAGGTAPRKRSASAAGLAPDSPESPTPVRQQRTRSASTGVHVKQEPGADGEGGSQLGPQRSRRSQASRGRGEDGAAAEREGEADGEEEDVARPRVRRRLDMDQAADGQPHEATGAAGAGAGAALSSAPAPPADGAGGSRAGVASQSAAPQQQRLSAAAVMQKKWKLPRDPRPAGHLRRIQLINFMCHKNLEVEFGPHVTFLSGQNGSGKSAVLQGLQACLGASARDTSRGSNLSGWVKVGCNTASVALELWNTREEDTAAGQRTVPFRYELYGPVIKIVRKLHSKGGGTFQLYNAHGVEVKQAQIGQSPAKEVSALADHFHVDAANPLMIITQDMSARFHQKTSGSGARSCSKYEMFMEGTCLAAARDTLAAAEQKIARADANLARQQGRLAERSAAVKQLEAKVKELQQAADMRQLLGDVEAALMWSTVRESEEGLKAAKAAAAAAPVRVAALQERLAARQQAHSQLQERERNLRAEMEDTRVAQLPARLKELEAAKREAARRQTAARRELERLDESIRSLKDTKSEREADLQALAAAAQSDTALQSLAAHNERLNAKTQELEGLQEQLAALEARRLALAGEKATAEQEERTAAAARRDAEAALRDANGLHEELAAAAAGGGADARRWGDSAMRLQEAIRRAPPNTFSRPPFGPVGLYLRRVPGSCDQAFAALLEHALSNVLDGWIVNQRDDSDRLQALARQAELGGYRPQVSVAPFKDRVHPYKPGPLLCDPHTGVVCKRVVDLLQPAPPNEEAMTDTMRATLMSFLLDNGGAASTVLVEDRDMAQWVARGGLQHWDVWTAYDLEGTKYEERNSTLITNVKAIRNRGMCKVDEVAADTSAQLAEAARQLAARKAEAAAAAATHEAAVAALRRLEGEATDLKKRQVALGRQQARCTAELSTMREETPAAASEALSAELMNALTQLGSQLQQQASARAERESELNNAAASVRDVEAKLAQARLDGDSYLARRDELVAAVEEVGQQLAASARRVADTEALLAAARQDAAVAQARIDEYESKVEASRAEAEKECPRAEGAAALERVKEAKRERLRRDRGAASRSPQELEKEALRAWVNRTERDIERLEADGNLETIRARADEARASFKIDLDAYKAVQKKVKVMRENQSLREVKYIKIRDYAERVVSAKFQQYMLRRNFAASLALSHGPPGRLELSVRPTNQQEAPSSLMQLSGGERSFTTVAFLLAVGAMLDSPFRCCDEIDVYMDPTNRKVSTAALLEYAWLFNSGSQLVMLSPQDSKTTQECEDALVKKCQADRRPVPPKDFCKILVLQPPRE*
</t>
  </si>
  <si>
    <t>C_1290004</t>
  </si>
  <si>
    <t xml:space="preserve">MDVSTAANSWVDSYLEALAEKDARVEYLSWRVWAMKRKRAALAARAAAAARRAAAAAASGSGGGADEADDVMSEGRTALLYLDDLDTTVTLEPLEEEADAVEEEAGGSREGEDQEEDDDNDNDQEEEEAEAAGGGGGGGGRRSRLAQVAARLAEPLSADQATVPDTEQPDEQSWDAVYPATAAAKQAAAAAARGARHAAAAGHAAAATAADRSGAATAGGGGGSGRLSSMEEAGDAASTSTRTMAAARGASGLAAAGASLGGHSGSQLSLRSAPPALCLPPPPPGTPPTSAHLLASGAVSLAEVEATYRISRRIEAEERALDAAAAVFTSTGQEVAEQWGLYDGYRPQLAAALSVRGVPGLHVPRMVVIPPGLDFSSLKVALPPDPITALLEAYGREQREMREREREAGGGGGGGGGGAARLLLGGGGSGRWGVSRTATPPAITRASSLESTQQQQQQQQQVAGSKAPAAVPSLNGELPSPPGEAAEAPASAAAAAATDGVATRQLAHSPSPPAADVAATVADGMSPHCSKKPPPPDNQAADGAADVAAAPAPPGLTIATPPGIKPPRPVRVSVNGAPASTAAGTGAATPPRSPRIGSGGGAASAFSAASPFGAPGTPTRRALLQQLELAGGSSSGGGGGGGGGATTAMVAAPPPQPLLSGPQASGVFSEPPIWSERHSQSDISDIYNLAAATRGVFVNVALQEPFGLTLIEAAAHGVPIVATCHGGPVDIVATLHNGVTVEPADVAAIAGAVTDIITRPELWDSYSANGRNNILAYSWPSHVLNYLRAVDGRAAPPPLPPPPPTPGGSAFAAAAAGAAATTAIATPGAASDPSASYLYSTAASAAAAAAAGYAGLLPLPPPSLIGGAGAGGTSGGGAGEGGGSAGGGGGGCPGGCYGSPQLRAAFSLSYDDLNQLSRVAGDQGLPALGAALNDLAAARATSLPFELSPAVAAAAAQAAVAVQIGGAAAAAGIKAADAADEAEAEAEAATAAATAGSADAVGAATAAGGADGAMKQGAGVPAAAADGSSGSGGGGGSRGKAAQVAVVAKKAAQAVAAAAADLLHKQRNRAAAAAAGITATTTSADVASAAGAAAEPADGAVASATADDTTSSSTKPTHRRGSFSFDAISDPVFAAAAASAAAGLHLSPDVMAPLLPPPPQTGLNSGSGALAAAAPPPPPAPVIDLFPGARLLMQDRLLPSATSASAASTGGSASNAGSANTTPGPTAAAAPGPAGRWLVFACDCAADLTAAAAAVAAVAAARRAATSLYDIPDRLAELLRAAAGGGDGGGMQESPLVAAVRHAIEPAINNHHQHHQQPHQDLPHALDAGEAAAASDAVAAPPPPPPPPAQLLGLGLLSCLGCTDTRAALAAAAAAAADAAVEAAGVRVGGGGGGGHSCNVTTVLQVVRRVLSNRSGWGRLPLGRPGQPPPRISALGPLHIMATFTGAAAAGLDPAALLARFRRKLRLSGLRAQLVVTPPVAPASSGRAGSATGGGLLQLLGSRSVSCLLQGMTPLQPHLQLPMAASGGGGAAHAASTSGGLASGGGGGVSRTGAGGGGGGGLLARAGSSGSDGGGAAATTTTTALGDTQQATVLQPGGSSGGGGTAVATAGATAAATAAAGGFTLHVVPLRASRSLVLRYVACRYGLDLEHLTLAAFHLGGSSTAAAGGGGGAGGSGSSSRAAGAAGAAATAAAGSAVVAMRCSDGEDLVSGVPRVVLLPAPPLQQPAAAAATAPQHQHQQQQAAVVPAGAGGGAGGCTFPVDLTPFSASSRILVLS*
</t>
  </si>
  <si>
    <t>C_1290005</t>
  </si>
  <si>
    <t xml:space="preserve">MQRRNTGVEERDRRDKLEVKTTADRVGECYAALERKAQLYEKLGRRCDCCSPRGELDDEGEQYEVDFLRKGGAAEEEAGGGEGRRGGDLVDTMLQAVSGTGGMMTADMARERERRDWERDQQRIMADEEAEERRRKQKEALLWLGEQTREERQRAEAVKVRKEEAVRSKREELKAKFLRDQVAKKLAGAGAKAVGGKKS*
</t>
  </si>
  <si>
    <t>C_1290006</t>
  </si>
  <si>
    <t xml:space="preserve">MATFVLFESAVGYGLFEVAEFDEIGQSLDKVQEAVSDMARFGRIVKLTAFKPFPSAADSLEQINAISEANLTDELKNFLEQNLPKVKEGKKAKYKLGVFEPKLGSIIQETTSIPCISNDMVGEVLRGIRANMARFVSVAEADMKRAQLGLAHSYSRAKVKFNVNKVDNMIIQAIALLDTLDKDVNTFVMRVREWYSWHFPELVKIVNDNYQYARLALVVKDKGGLSEEHLAAMTEITGDEAKSKEILDAARSSMGQDISPIDLLNIEVFAQRVIKLAEYRQKLHAYLLDKMHAVAPNLSALIGETVGARLISHAGSLTNLAKYPASTVQILGAEKALFRALKTRGNTPKYGLIFHSSFIGRAKQRNKGRISRYLANKCSIASRIDCFMDGNTNVFGEKMREQVEERLRFYEEGVAPRKNASVMGEAMEAVKGQLTAEEGEGKKQKDKKDKKEKRKRDDDDDDEEEVVVEAKKEKKKDKKDKKGKAAEEEAPAEGKKKKSKKDK*
</t>
  </si>
  <si>
    <t>C_1290007</t>
  </si>
  <si>
    <t xml:space="preserve">HFADYLPCAPLCQHYRGAHVHQRTPKLVVEPLVCGCARSQSYTWQQSLHFYRGTAARFLVRLIQLGCKGPLESTANKFTRLQRKQRGEQLSASRYEYARLSEPLGVEIACGRFLRRRRHYRSPGRHRRAPSHERKQRRARRPKRQPPHHQEAPPLL*
</t>
  </si>
  <si>
    <t>C_1290008</t>
  </si>
  <si>
    <t xml:space="preserve">MAVTAGSGEGALDALGSAVQQQYQGAAGAGGIVAQLRSHERFVDQADDLVAAALAAPDVGGELLRALSRACERGGPACVVEAIVSQGPVMEAVLAAPAAAKELVIAIKKACSSSSAAPELAALLLEQDEAVRLALSRPEGPRSLISALAGASSHGRSRAVEILLSKDAVLAEMAQAGRDVAEEVAKALREACCGGHSDAAAALLACDAVAAAVLSAPDHVARLVWALRGACAGGHARIVQQLVQCRRLMDAVLPAPAAPAPAELSQGRLALDLAQIAAMAKDLASDAGDAAGAPAAASTATGSTEAEAVSAPGLSRNFTGILSDACRAASDPGTEPRDAYDAVVNGLLGNAGFLRAAMAQGGGGARTVVRALGDACKWGGQGVVEALLRCETAKRAVVDPEAAGRAVELVWMVWSACREGHAGVLELLLADAEFVELMLGAGSGGVERLGKSLELAWERGDERVVAALLGCSGLAEAMAPFLPQQQQAAVAAEGRHDEEQAAGDEMEEAVGYEYEYEYETDAESEEAESEQDEELV*
</t>
  </si>
  <si>
    <t>C_1290009</t>
  </si>
  <si>
    <t xml:space="preserve">MLPNRLRILPGVELSLVNLTLRNVHMPLGKTAQFFSYSPGGRLVFHDTTSSRTVGLDVATAAAYSRTLPRPASDPGNQSGIVYSPGRYCFTLDASAVPVAPPGFQPYNTTTAPAATGSTGLRPATVCVNRVVFMSVHVVADVGVDNSAETVGVLYGGYVQAAINHAYWTETDPDPACITGKPIAVCVSERAAQLEAAALAAQAAAESGDSSGLSETDKMIVGVVVGVGGALILAAVVVGALVYRRRRRDRRERASGKGGGAASSRTSWRGDVESAGNGNEDGKLANTSTHTAAGTGGRCSGSSSNGTRGNGSSGDAAAVADVAAADNGVVVAGAGGAAASGAESGAAELLFHGLGDEQVAEWQTIRIPQSADPQTLPTTGSVIANPAAGGAAANTASTAASTRFTTGGLSAGVPPQNGAQSPVAATAASADAAVMRMPETVITLMVGETALAAALVALGGGQEQEQQVGEEEGGAVAAGPTADDEGRRDGDKDRVLKPPKGQPASEIENQQQQPAEQTERTKFLDANSTSGLAAAGVGSGGDTTGGPARQQQSQQPQNGAASAAPAHLVPAAGGESAAIEGTGADRPAGGAAGPGWNAAANGGAPAAPLPGPAGSLGSSGSEVQLMSSSGGDCTTATHSTNPAAASAAAAQAAVRLRDSLAAELEDMKQRHSSVKDVQLKITGVLGTGAHGTVYRGEWQGLACAVKVVVFNGNHESRKAALREAALCTSINHPNVAATYLVDLQPLVAMGDASAAASSGAAAGVAAALGSQEPTRLQQQQSAARLMVRDFRLYIIQEFCDAGPLRALIAARGLLHPPTTPANAADSNSGAPRSPRVRLAALYELALGIARALAHLHSKSIVHSDLTPNNILLKRDPSAQCGLSVKVADFGLSVVVPDSRTHLSNHRCGSPFYIAPWELYTNTSAGQRDLATSRLQYDSAFPELPPTCPAGLRWLVQACLQKEVAHRPNAGRVIAALVQLQSECVQQ*
</t>
  </si>
  <si>
    <t>C_1290010</t>
  </si>
  <si>
    <t xml:space="preserve">MHTNPLQVAAALAPKLESSSDRSDVCTGSGSSAGFGDTALGSASDGALSAVVRKDSSSTTTTDASTNSGHVCPNASKGARSPGTVKLEDEACMDDQKVKAFMKQHGLPLCIPERELGKGAFGHVEMVIITLPDGTTIKAARKTLHACETKGAVAALRRILNQELAGLAMRRAAP*
</t>
  </si>
  <si>
    <t>C_1290011</t>
  </si>
  <si>
    <t xml:space="preserve">MEGRAQARERQLLLAEAKVVAAAASKDAKKAAEQAFRRHQQKTMRA*
</t>
  </si>
  <si>
    <t>C_1290012</t>
  </si>
  <si>
    <t xml:space="preserve">MAELDKIHAVFNDESVEGILDLVAGMGDLNDACTSIRETLLEYGQLCTPLQRFSRRIFDEEGITGQQAFPSPSDCLSAL*
</t>
  </si>
  <si>
    <t>C_1290013</t>
  </si>
  <si>
    <t xml:space="preserve">MTASAPLVRRFAQLLLLLLPQLLSKRSRLVLVLLLLLLLLLLLLLLLLLLLLLPLPPAIDSGEGVHVGVLQLRKSSHHRLPLPPLLLIKPYRRPRHVVCASTPSPKLRCPATLLRALQPARAPPLHRNAAHRSHSARSAPAPVPLPCPRGHTPDAGLRWTRTHCRRHLPQKARLCASGCHSKHAHTHPRRLAQMHDAAAARLLPRCKPGPVQGTYLHQSRRAQAPCTAERQAQLACKQSVFRTPYPPPPPP
</t>
  </si>
  <si>
    <t>C_1290014</t>
  </si>
  <si>
    <t xml:space="preserve">MSDEEVKAFIKQNGLTLCIPQRELGKGAFGHVEMVIITLPDGTTVKAARKTLHACETKGAVAALRRILNQELAGLAAAAGCEHAVQCLGYRLPTDDDKRAELLLSCAEGGSVENLLVGAGL*
</t>
  </si>
  <si>
    <t>C_1290015</t>
  </si>
  <si>
    <t xml:space="preserve">MQNALAKEHFDRIDNAPERRRTGKNKDKFEMLPYPGNTLMDEADLKGMLRAMALFIKAPERSRLHAL*
</t>
  </si>
  <si>
    <t>C_1290016</t>
  </si>
  <si>
    <t xml:space="preserve">MRSLKQILRIGEASSLGLRAFGSAAKDVVATDANPFLRFSNPRPSPIDHTPLLSTLPETRITTLPNGLRVATEAIPFAETTTLGIWINSGSRFETDANNGVAHFLEHILFKGTKNRSVKELEVEVENMGGQLNAYTGREQTCYYAKVMGKDVGKAVNILSDILLNSNLDARAIDKERDVILREMEEVNKQTSELVFDHLHATAFQYSPLGRTILGPVENIKSINRDQLVEYMKTHYRGPRMVLAAAGAVNHDELVKLASDAFGSVPDEDAATSVRSLLVKEPSRFTGSYVHDRFPDASECCMAVAFKGASWTDPDSIPLMVMQTMLGGWDKNSTVGKHSSSALVQTVATEGLADAFMAFNTNYHDTGLFGVYGVTDRDRSEDFAYAIMSNLTRMCFEVRDADVARAKNQLKASLMFFQDSTHHVAESIGRELLVYGRRIPKAEMFARIDAVDANAIRAVADRFIYDQDMAVASAGDVQFVPDYNWFRRRSYWLRY*
</t>
  </si>
  <si>
    <t>C_1290017</t>
  </si>
  <si>
    <t xml:space="preserve">MGRAKPAAAKAASPAKPAEEDAPEPIKLTNLYDAGALKGALDEVVLDAGFNEDVMVSNIKLLLGFTAIGSGLLAQFGPGKFPANWWMVFGCVVAYLVLTTLLNLYSWKVEGEAFLVTRPFRGGKGVRVSSRMGRWSDEFTLVITDREDPSLEVTSQHAIPEFFHSNGYMADGAWRAAVEKLTSSYLERLAARRGKKDD*
</t>
  </si>
  <si>
    <t>C_1290018</t>
  </si>
  <si>
    <t xml:space="preserve">MQGALALNSGLGKCLPAQRTRQAPIVPFAFKAGPLVAARRPAIARSPVSTGAVGVSQASIVADAASSVVAPLPHELFVLGEGLETPIQLIYLLTLLGFLSVGAYLVVRQVLIRRELDEGAKGLGERIRTGEATCEDYYELGVVLTRKKLFTQATKNLEKAKKASNCWFAYCWARKTVFDRQLQAKNIVSWMRTDMAIEEYRLAVALQPGYVTAWNNLGDALEKERRWPEALQAYQEALTYAPNNRIARQRCDYCKEKVSRLTV*
</t>
  </si>
  <si>
    <t>C_1290019</t>
  </si>
  <si>
    <t xml:space="preserve">MTQEATAPVESVEPVQAPASAGAGKKKKKNGSAGAAATAEAPGAKAVIAPAEEAAPKASATNGAKGEEEESAAAEPSSTGAKEGAGQPAAEEVNAAAEPAAEEKADAAAAAEPAAVEPAAASAAGSSAPEAEPKEQPATGTAPAAEGKKQEEEIAEEPAAPEASAAAATPSKEAAAVVEKPEAQAPASAEPAAKGQQAEKPVSSPAPASADKAVKPAPLTPLAPPVIADASASTPTGSEAADVTQSGTVQELSRRLSSTSMSGTPTTPARPTSGERANAPGSASAAGAAGAAAKAVPRSAEASPLSTHDTKNTINVSQLLKLGAFKKQPLADFVPYAELQLLRVEDGIDATRKEDYLADGEFKEVFGMDRDAFKKQPAWRQAQAKKKANLF*
</t>
  </si>
  <si>
    <t>C_1290020</t>
  </si>
  <si>
    <t xml:space="preserve">PPPPQLPPPQQPGPCCPPFPAAAPHSRKSTAPASAPCPCAPTSSSPATFSSATSFTPPPPPPLPRLPPSLPPLPRLLLAPRPILSSHPCTLPRPPAPPGCQSTWDWNNPPPALHPQPRQPPPAAPTLASSAGRGPGPAPWPCSPPPGAPPGSSSSNSAPKREPASPFRLHARPSRPPPCLWSGPRLLPLHAHCRTPHIPAATLPHPATTHFGPVTPPPQSPAAEGPTASAPSARTPPPPVGPPPGATRRP
</t>
  </si>
  <si>
    <t>C_1290021</t>
  </si>
  <si>
    <t xml:space="preserve">MPGRGQRHELGGVPVIVVENVQVVGVDKSAFNFKVAEGRYKHIEFHEIAAEDISALLRLGKRFTKVFLDISGSQPVGPLAALIEKYERAFPDVTLFVVKAYRLKKLVGLSTVFPEEVLGTTRNPSTAFMIKAAAGAGGEGGGGVSGGVNGTCALMAPRNSRYPL*
</t>
  </si>
  <si>
    <t>C_1290022</t>
  </si>
  <si>
    <t xml:space="preserve">MSAAPKKINATRIGVGAVCWEGELFLATYLASLPAYRYIGARVVELGAGPGLVGIMLAKMGAKVHVTDIAKVLPIVEGNLTSNGVSLAQRRGAAEGYAVAEELEWGAPGYEAAVARLASDPVDWVVAADCCYIDQEGTSPSTPHFVNTCALLCGPTTRCLVCFELRSSEVQRVFVEESKKAFAKVERLPPHSLPKPCQVEHILLYELSGVLAGRPRPPPV*
</t>
  </si>
  <si>
    <t>C_1290023</t>
  </si>
  <si>
    <t xml:space="preserve">MEMLHRCFRVRANAGLPAQRGWQAVGPALHARSSPGQGDVCPGAAAALRGVAASALAAAAAPAAPPADARALDELADIIHGSSRLVVLTGAGCSTESGVPDYRSPQGAYSTGFKPMTHQQFLASPANRARYWARSFYGWPRFSATQPNSAHVALAELEQRGWVQGLITQNVDRLHTAAGSRNVIELHGSSHDVICLGCGRRSSRHAVQAQLAALNPAAAAHVAQLAAAPPDVRREREQALRVGTSGDAFRVAVAPATSASSGAGSSSGAGGVGLQRPDGDVELADAGVGFTLATCSGCGDGPLKPDVVFFGDNIPPERKDRAADLAGGCDALLVVGSSVQVYSAFRLVEAARGAGARVLIVNVGPTRADKLADFKLEARAGEVLTRLSRHPQLLLPRLS*
</t>
  </si>
  <si>
    <t>C_1290024</t>
  </si>
  <si>
    <t xml:space="preserve">MTVGPTPSPKGVAPQPKVLLLDLDDTLYRNHEVPTIVKERIQAYMVQKLGIPADEVAAKTLELYLGHGTTLAGLVASGHSIDYHDWHEFVHHGALNYEELLQPDPSLRDILMSIDLPKYILTNADKEHAERCLARMGLSDCFQGMFYFENVMELAAANGFDTAHAVLCKPNPRVYTLVCEVLGVSPSEVLFFDDSSRNVAGAHGLGAKTVLVGTDKPCPGADLAIPSMHHLPAAMPQLMDTPGLVHEASHHGAQSGPGLPDAMSAGPSGSAAGTAISVPA*
</t>
  </si>
  <si>
    <t>C_1290025</t>
  </si>
  <si>
    <t xml:space="preserve">MARRLSSLPPLLSLPWWSDNANVSSMQNDIQRCSERKHDPYMQIFAKLQTVASVCLSNELEGTVPATHNAVDLYKCVESELEYPSGAALPEPAPAWPAEGGHSETPTQAQLQQHVRALVHLLNVSELTSAELKTTHKTLMWGATDVTPGEYRNTSAHSGTGYVYPAPELIPAGVEGVLEAFRSDLALVNAGELDVNIMAANLFYGMITLHPFQNGNGRLCGLLASYALQAAGDPFPVSLFNGRTKSRQHFQQALRYADTRCGSDNLVRLAAYILECRHFAWQNFIRNLQHQ*
</t>
  </si>
  <si>
    <t>C_1290026</t>
  </si>
  <si>
    <t xml:space="preserve">MAGRVAPPKAKKAPTPKKAAPKKAAPAPKKAAAPKKVAAPKKAAAPKAKVAAKPKAAPKAKAAAKPKAVAKPKAAAKPKAKAVSKPKAAPKPKAAAKKPATPKAKATPKPLKAKAAIKKTAPPKPKKSPKKPAAKKAAPKK*
</t>
  </si>
  <si>
    <t>C_1290027</t>
  </si>
  <si>
    <t xml:space="preserve">MAALRRRCGGAAAAAGGSSSSSSSSSTSISFLSLGDELRARGLVAAQEAQPTAAGGRRLRQVAEELLRRACCGEGVIVTTAAAAAAAAAVAAVAAVAAGPQRAGEVPSSRRLLLLLEGVKELGDAHMLLRVLHECGVALQQVLFIPGGALNGWLWQSHVRAELQQQQSSAQRDKERRVAERQAKWEANVGRLLELFSSMGVLSELSVASTAAAPSLAALGYAAGPSFAVPKPPPAPQHSGLFGQRRSAYVTASRGVLTPAPPTPATPPPAWLAAASPLQLPSGLAVTPIECVTSRRLVADPLELDAVMAAAASLSGLGRLFSCSREANGAAAAAAGDAPLAAPVPSNMVCSSADAAWLARPGRYTVSRKCDGTRYLLLLLLSAGDSGVASGGGGADAATAARAYLLNRAKTMYKFPVALATAPSAAAAATAAAAAAASSGNGSGSAAAMAGAAAGLAVDHDGDSPPPPVPPSAGGTVLDGELVWMHGRGFFLAFDALCVGGCRLWHLPLQQRLLALEGLGLKEAEESPELCEAAAAARSAAATMTKAAATPSSSSSSRSSGIREGMGLTASSSRQLYKKQQAPPPGADTITLLRKRHLRVSPATVRLLGAGGCCPYPTDGLVFTPCDMPYQLGMPELLYKWQPPDAVGKDLTAAEVGEQQQRSFTCTELLPGLVYECLPQVRRTGGLVAYQPASVRWDKVRGNDRTAAEQLSAAAAGGCGPGSCEELAAWMQQQQQQQQQVATFAAARVGAAAPAAVEAAAVPLPRHPARTQRFADVHSQVLEQVAAGVVERWEDPAGSGLEVYSYRQNREAATAGPVAAMCRGLILHPPSESVVATPFARFGDAQPDDLAASVSAAASGVGPCMVCGCSSERDEHGDRICYCDACKQRGCQSSAPVLPVVGSGAASRQQRRFQSSAAVLRPSAGGWRLPALRATLLPPDCRQTDSSRGTGAAAWCPAANVPAAASVKVDGSMVVAFVWAGQLRTATRRRMDSEQALWASEWLRAHAEVSAFRPGWTYVMEAVYGNNTHVVPYGFEGLVLLSAVQPDGAELPLEALAALAAELRLTCAAPYLVGELDELLTQLPGFKRVRLPLAPEAAGGESTPTPAPVPAPASFEGWVLSAPYHGHDSASADCASARGTSGFPTPAEAPPPQRYKLVQAAYKRIAWAGRMLHPLCVWDKIAFGGASRGSLAAGLPRHYRAELAAMLETIGGGYAAARGEALRVLRQAARAGRLSDLRALAVRLGGDDEAGGAGAASGAAAAAGGGATTTGTDEELSALMAVLNLEAEQGAVAPGSDGAAAAASAAAAAAASASAAGAASDASTAEMVAGPAVANDGVDIGTQQQLHGRPTFWRAVAYAAARCGASDWTTAARADAACRLLAPSMYYDPDAASLGAPSLRRLLLECVQPAADGRLAGYTPSPTFAQTKAKGWAGGPAVGRLAPCAPPLLHEVLLDPYLEACLAPLQGRDLVAALTVCRKWADVLRAAPAPGDLAPRLAAGRAEAEAEAQRKEAEARRARQAWRLELDFSDAFRRRYNDYDSDRSYGSY*
</t>
  </si>
  <si>
    <t>C_1290028</t>
  </si>
  <si>
    <t xml:space="preserve">MLRSRVQRHARSAHPAGARRASSIERYIFFDHAFMCEQGLPRELASSVAGGRATEALRSVLPHCRGLVELDLRPSHGSVCDEALGAVASTSSLRVLRLDHCSAITAQGVQTLCSGALTELQELTLRSAGDIGDGAALSAAGALPRLTHLDLSWCHCVRGDAIAACARRLKRLTLHGCELVDSAMCQGLEALEELDVAFTRVCDVGLMALAAHSPNLRRLVLACRSDNLWTTGNWSDTGLGEFRRLRPDVEVVFASC*
</t>
  </si>
  <si>
    <t>C_1290029</t>
  </si>
  <si>
    <t xml:space="preserve">MPLEDLPPPPRSGQAVRGNKRKSAGGAAAAAQQAAGNEEGQEQQHEEGEDHVPKATEADRPTKRRATDDNAPAAVGGAAGDATAANNASARPRNQGFVVREHGLAGHVDRIRVENFMCHSNFELQLGPHVTLVSGTNGSGKSAVIQAMQVCLGATARETSRARSFAAFVKEGCHEARVYVTLWNVGEDAFLPDLFGERITIERSIKAAGGTDVKLLDERGKRVTVGKPRDTLFAMLEHFCIDVTNPLTIITQDKARQFLSSDTGRDSGRDKYDIFMEGTLLQRQLDENNLAGVKLQESSHRLAESAAYIKESEDAQASLQAKLKRLTEADRMLEHRDLLEKAVVWAHVREHEAAVARCSEAAEVHGPRQVELYTRLLEQLAANRDELQQRLKEHDEVVARNKELLNSHKANVENLLKEVRRAADNRSQKTRDRTAAKVHLQGLQKSQRDVNTKLAEASTVDVKVAEARKLLEEHQQKITAKKVEEERAKALVDEAMKLFEELKAQEQRMADEEMQGRNRIQHSEDMLRASLQGLKGIEAAKGNRLGAFGAVKLCELITANMRSFQRPPIGPLGAYISVTDGRWAVAAQTILGVCLRDFIVSCGADAALLNRLMAKAGYARASIITVNYGDPPHPIPPATHPGGGYPALLDVLVIKDELARVPLLNYLVDRFSVERVALAETESSGREVVYQNAAGPHVTLAVDQGGTTFHRKGGLTWIKRDHFVNARNCLLAADMGDMAANLRADLEAEEAQLGALREELAALVAQRAAKQAEMAAATQRWNQAKMLKTRLATECRRLEQNKPVVPEVEDEEHQVVMTQLQSIHQEIVDWQRELEVAQDALDIAEKEVNAANERVKEAERSFTELLHDSEVKANAKAEVEARLKDLEAMRNQAKAERAGVVSRLAALKAAMDKARERGQTAVAGAEQVCSREEGQAALARARELIEERMRDKMAKSKEWQGQADLTAEVLRQDIDKKMNPRDLAGRLSSVNKSIEKEEHKAGADKDQLRIMLADLGRALSLKRVLHARVSKTTSMLGASMERRRQLYLKMLGLVEKYVNAKFSSYMQRRKHLGSVKWDHERRQLTLIVQPKAKDTGDKATNVEDLKVLSGGERSYTTVAFLLAVGANTETPFRVMDEYDVFMDPVNRRMATITLLECARDHADFQYIILTPQDLSTVHAARQTLIEKTKMDMPPAFIKTVLIKPARG*
</t>
  </si>
  <si>
    <t>C_1290030</t>
  </si>
  <si>
    <t xml:space="preserve">MPFGCFGGPAPDVEGLQRAQDQAAQAQKEAAEFKRRYEDVSRQLTSLQAEAGKSEAELKREAERARQALDDAEKKLAAAKGEADVALKQAETVSRSATELIQLQQELTGAKAAAEQHKAAAEAAEAQVKALNVSLAAASAEATAARKQAEAARAAANAAQEEVAAARAEAARAAEELAAASSDSAKTAAEATRAAQAAAAASIAAAAEQAEKAAAANRAQLDALQAEVEAQRVRVEAAEKEAREVVAAKQQVRDVSAQRTAALAELTAVKELKRDVVAQLADAQKELEHAKAATAAVEEARAALAEQLEAAAAERAAAEARAAELEEQLAEALAEAEEAKAAAEEAAATAAAAATEQLSAQLGSTQYALEEARSGIEGLRQEMQMLQEERLALQAREEEAREVLEDVRRKLADAQRQTIKFVESDALQKVELTKLRAELASHGALSDSNYDITAKLLSDNQALKDENGRLRGELRNKDDVMALLQEQLASSVGEIDLDSMLKQIDNVQARTAAAAAGRRGTSSVSASPAPAAATNGTPH*
</t>
  </si>
  <si>
    <t>C_1290031</t>
  </si>
  <si>
    <t xml:space="preserve">EDEAVLRRVAASLQRPAQRLLRAQDLHRGGGVLGQVGQRAGVADQARAHRLANERRQVGRHGVHLVQ
</t>
  </si>
  <si>
    <t>C_1290032</t>
  </si>
  <si>
    <t xml:space="preserve">MYGAHMPTGMTLPFFADSPGARLVWQDTASYRQVGLAVAASITYLTSLPRPASDPGPQRAALLPPGAACFTTAAATTAAGTVGGSSSSPVGAGGDAAVAGNNSSGGSITAGGLRPTRSCVPYPVSLSYDVVVDVGVDTSGASMGVSYGGYVHVARNHTYWTLHDLSPDCLRLKPQAVCVAEKVSELTAAARSAQEDQKERSKQTMLVVAVVVPDLATQPKQAGSQDAAAFGNEWPSSGWWIHAAQIGSKREADGNDGAVVPAGRFDGAGDSEHTGDCGVCVFAPAVMAALAGLSLPSPVLDAAGGVGAGRQLFGGLDDGEQPVWQRVPQTPQVLHGTGGAGEEVEPGPCWSSGGGSPLPPPAHVGAPAAGTAAGASPDAEHEDGDGDETLHAMAVGLGLSMNAVAQGHSVGHGRAPDEHGGGGGGGSTHGGTHGGAHDGLGGDSEEEEEEQHAGDTVITLRLEAGKVRKALAALAAAGAITLNGAAASAVAAAQQHPRQTQLCETDISGAKADETQVAAELEQLKRRHAGMRDVSLRIKAVLGTGGFGTGDWQGLECAIKVLVFGGSREARKAALREAALCTSINHPNVAATYLVDLQPLVAMGDASAAASSGAAGAGGAAAPEAQPDASGHGQGQGHSAATAAHHHQPPPQPHGQQLKTYRMYIIQEFCDAGTLRGLIASGWLLECEPGGPAPPPVPGPEPIFPRLHPDYEREAVAAAVASGQLTLRVRLAALYELALGIARALAHLHSKSIVHSDLTPNNILLKRDPSAQCGLSVKVADFGLSVVVPDSRTHLSNRLCGSPFYIAPEVCALGRQSTQSDMFSYGVVLWELYMGTAAGQRDLSTGRMCYHPAFPNLPTDCPVQYHRIVQWCLQRDPARRPAAAMVAAVLRDQLIAVLGLQPQGWGSGGAAGSSAGESTPQAQG*
</t>
  </si>
  <si>
    <t>C_1290033</t>
  </si>
  <si>
    <t xml:space="preserve">MEMGSVTGLGGETATLDLSKGLTPHYYFNFGVYLQVVGERRSTRAEERVLHFDLNFGALKLLSKESLKLTIKLDVINQIIFDDSEPRTVLISCHDDRRYLLDFQNPEENLLFRTAYAAVVENTFDISTFNRSLLLKGPVQKKTMRGFQDRYLSYRHTAASPGFLKRSATGGPPPGSVSGPSGGGGGVIPLPGMPQPARDRGGDRGGGGGGIAAWHAAQSLGGGAGGSGGGARPPPPPGSDMGGDGNGGGNGGYRSPGVSPGRLARNGSLPGPLPLRAGLVRSGRNGSLPGPWNTPPQPGVEVQYRFEGVTGPPPTGSPASFYDRHTATTARGIMRDKSNTSPWITDTAGGGGGGGGSPYDGTPRPRTPPAPRHAPSPQSQQQHQPQRAYQPRSGPDNGGGGGGGGGGYQGQQRGGGYGREGGWRSGYNNTADYVGDVYGTDVDGLDEDPEEEYEYGQYAASDGGRGGADRARRGGGGGGGRAAEGARRHRSKAARGGGDGGDSSDVSSRDATPPRRRGSADDHRGHGRGLETPSPPVPAPQARHGSASSTGSGTSSGNGGGAGGGGAGTAAATGRYASPLGSRSAHKASLPTVYERGDTDGESPRPSPQHSNHQQQASQLAAAAAAAGAALRTAHHSPPQGSPPVAGSVPLPPPPPSPPVAAAPPPSGPDPFELLADIQARLRSLSAESNAAAEAAEVAAKLGSAATAAAAAAGINGGLSAATVAALNAAAAATHVAPTTEGRTAAAPWSHSPLPYQVRNTTGEDVSSTWLRNRQMSAWSTGTTDHASIMTPQQLQQAQLQQAQQQALARTAAESSVAPPLHTYTSSSTTATFASAAAAAGPYGTAPLPPGYSSASGSPASGPGGYPGGSVSAAAGGRGLPLTSLSAIHGLPAAGATAAGGEPWRAPAQSLGTLAAAAAAARGVGLGGPNAWRLRAEVIDTPLLKPSVIARNNRYLRGRMQSIACREDDDPLAGHRRALALLQWTFANYESLTRDGRNMEPQVLLAAADDEMSPGHQSSSGLGGGGGPQSTMFRSRRDRIASALTDCPRQRQAPELQPQQQDRSAGDGVEARWQRDSGRRSPCPTGRAALSSAPRLQQQQRQPSPPRDRRDSYSSFASDTDADVGRGAGRGRDDGSHRQRSSPDTRHGRRQADGPASADEDEDLHLHQHLRHHETLDLDFEMEGADPGSDLLDTCDRCGSPLRGQEAPAAAAAAGTARGGRDAGAAAAGGGRGRSDGGAADGSGAGAGVGAGATPPLRRRRSSRSVSSDCESVGISSAYSTGSTSASTGASARLLLLQQQMQQRQGQGQGQAQQQRPLRRSGSGSGGERGYGGQDRQGRGSSESHTKGKQQQTHQPHHQMAQQQQHRSQAQQAPTRISLSDFPTLPAQHASGAVAAGVHSMFAAGPSQPQGYSHVAIPGGARVSVNGGAGGSGGNTSNTSGYGGNAAVLELQQDISSVLPGMSLTLRVRRPNSPSTATATAAAAAAGAGATAAAPAPGFSFRPASAPSPRGGSATGRNTPNAGPASPPQYQHALQYHQHPQQPPQLPHHHQQAHEEPVTWSQLHSLLQTHLYGGSGVGGGGGSGALASDPAGGSRAAWEEPTSVASAPDGPAARALAAALAEAAATVPGSAATSAGGAPMSPSGEAYRPISNPLFNFSSAEASPDAPAYNGRGDGYAHHQHQQHHHQHQTADAPKERLLHHHHRQPDLQHYLGSPAAAPASPLRRPSIRPMTPEASRSIQHAAAMAAEAATSAVTEAMSALGRIGSSYSRGTAGGGSAGASPPRLSAGGGVSGAMAALPSQQLQQQRVRAAWRHGDGAAAAAAGATAGGMAYRAQSLQSLLQLVNTGRVPHDQLLGLLAHGGLSSVLRQPQQPQQLQ*
</t>
  </si>
  <si>
    <t>C_1290034</t>
  </si>
  <si>
    <t xml:space="preserve">MTPTTMQTPPPPAGGPAGQQPFATYQVASTNPVFNMQDTGISPLALSKREVYTPAMSDSMAAASRASAGPAPAQPPPRGPGGARPSLPVPNPRDLFSPKAVEEAMQQRPNELQYLCELPRWTYARPGLTGLDLIMDLMAMEQRLVNDLLHAFLGLGSQLVRPRLVAPANARGANARGPCLTFAVREDLVHATLRERVAPLLPIWMVTHALAAALRGYLEDWQVMVAMMENQMLRGALDLTRLTFYCQQPAAALAVLADVAAQAADLYRSSAGASAGNGPGRSLLQHLLTAAAAPYCSGLEQWLRQGVLDDPYHEFMVQEDAMLRRNSPASTSGLPGAASRASSYWRGRYTLRCKVDEAAGAAALASPGGGGGGGGAPTTLDIPNFVFDMRELILRTGKYQNVLRECGQPVAQPLLPQSAAAAASGAPPAPLPPLVYDPTQPGNLQQHVRAAHAAASSALLSFLLRGSSSGGGGLLAVLRSVKHFFLLDQGDVLASIMEVADEELSKPAKAINRTRLQSLLEMAVKMSSAASDPHADSLGFEMDPRPLDVLARAVAATVAASSASGPSGSSHGPSFSAALDTPYGTPGPASRTAASASAVSFTPGGSRLLGPRDQDLPGWELFLPTLKLDWPATLVVGSEELLQYQLLFKHMWGLKRVERQLEATWLLLQGTKRLPRPRGAVPAAEVRRNKQLAVAHALCQQLYFTVQELLRYSTLDVLEPLWEGLEAGIAHRAADADQVIALHRDFLRAARAGLMLEQPRALGCMLGLQAGAAGFARRMAALWDKLQAGLETSSKAVQAGKRVDGDAWEERDGAGLHAEAASCLVTPADIAAEQQRAADIAQSLDDLQRLMGDNTQQLQELVAVLRDYYEARLTGSAAAGGGGGAAGGGAGLAGADASSGGLLEAGSGGWDLEALQNLADRLDFARPQAGTLGSVLAALVAAER*
</t>
  </si>
  <si>
    <t>C_1290035</t>
  </si>
  <si>
    <t xml:space="preserve">MLLFPGDVEVGSVAEGRAFSHWLQGLPIKGPRVITWGNMGRNAAELVPGATVIVDAIQEVNGWLELDEAESVAFWSRLLPPSSDVDIILTHGPPRGIADTARGVSRGDIGLLKAVQALEKPPLLWVCGHIHEQYGEHRVPHPRAPGGSILLINSAAYYVQKPEHAAKVQPRVVALPEVKVVAQGA*
</t>
  </si>
  <si>
    <t>C_1290036</t>
  </si>
  <si>
    <t xml:space="preserve">MLHPHRLSRRTLPLPLPPLPSCGIALLLLAGDEERGRNHSCCRPSQPSAVAYWRKTTVHPARMDRVKTLRAAAAKLVRAQTGTTACRGSAQKCALGAGHAVSNKC*
</t>
  </si>
  <si>
    <t>C_1290037</t>
  </si>
  <si>
    <t xml:space="preserve">MPDIHDWFMENWLDEKKRGKWEAVVAALPQLKDANVDSLSTVYGRWKREQEKKEKEEKKEEQ*
</t>
  </si>
  <si>
    <t>C_1290038</t>
  </si>
  <si>
    <t xml:space="preserve">MADLQHRRFRSCKSESVEFFSNLDVCSHQRNVAVICASGHAAPVPILAAATGGLDFLCKLLRGKRHILHVIDVLEHNQDTAHAHSTALSGAISQAGGSPSAAIPRAATTAEAACQQFAAGTSSVLQPPELNVGPLGVQARSHDVHMAEAVQALHPALVDRVKTLREAAAKLQAAPSDAAKQAARRAFMNAKGKVAGLMVVVDTMFNENSRDEVLALLSTSEVARAATTVRDAVASIQAVALQPAHVNADANAGADANANAAADGATADGAASDADADEAHYGAASDADGGEANAPPLPSGPRGRSFAAVVAAAARVSAVAKAAAAQSRAEAAEGGEEDVPGDGTVVVSCGAAPAPKAAA*
</t>
  </si>
  <si>
    <t>C_1290039</t>
  </si>
  <si>
    <t xml:space="preserve">MVIITLPDGTTVKAARKTLHACETKGAVAALRRILNQELAGLAASAGCERAVQCLGYRLPTDDDERAELLLSCAEGGSVENLLNAVAKDHFDRIDNAPERRRTGKNKDKYEMLPYPGNTLMDEADLKGMLRAMAPFIVRA*
</t>
  </si>
  <si>
    <t>C_1290040</t>
  </si>
  <si>
    <t xml:space="preserve">MHTNTYSAICLRAQHRAKSLKRKAAEQVQHTPDARARPSSAQQRSRSKHSHGHGQPKQRRASDSGADGDADAAGHEHETETEDVDVDMKTHQQLDDQQQQEPGSTGRALADSAAMPPPAGSALRTTPSAPPPPPSAFKGSAGKSGLASLGRTPGPGSGHKPPPTDGGGGEGGGGEGGGAGATPLPGGAASQDRAMRPPRWTPGPPSARQLAPVPSPVPLPAGAEVGAEEEAEEGKAPAAPVPAADAAAAPGPKPPPQQQQTGSRSPVPTGADGGAADAAVAPRPSSLLKLTPTTGKPFVLHGTVVEGISSPQPRPPRNSPGSGPNGTSGGRSANAEAATGPDFAAAVAAATIPAAAAATAAPTQQQQRQAAARPAPHVHEDGQDYDPMAVATSRGRSPTAPTPAGGAAGGLERAGSLTGPRKKGLAAAAATASTDAVAEPEGKGKAAPAASSSGGTAIAGLPFPSLQAHRAGGVAFGSAGAAAGGNAAAAAAAAAAAAAAVASCVGVSGAVPPQGAGRGSGQAPGKLVRDKQPPAGLMVADTAAATAQPLGTGSGRRRQEEEPQARAHPRPVKRRAMEAAATAGATKASAAGLPAAPSAAPGAAASRAAATTTATKSLASDATAAQMQLATTRAESAKHITAAAAPPRAGAPPPRAPSPTLSAGAAGGVVASTGGAVAPVVKVGVVAGRLSAAVSSGLSLTQQQLGVLGQLLAHFRATGCRHPASMTAAELVAAITGYCKASGIPAVPANIQTLASWLGALLALERPVKALAQQAAAAARQQTSSGSGADGGSRRGSQDGGAPAASRPGGGAGSRRGSQDGGAAEVAQQQQAGGAAARAADVPQQPSSLPQDPRRRPSQTQLWTGAHPTPSVATSSNGASTAVAAEALTAAALAGHRPSNTSINSDPNTTTHTAALAAPAPAGLPPLPPQPSHPRRAASQSSGAPSSALTNALLSAVAAATAAAPAGSGAAAAGTTTTTLTASTDAATALTTAATTGAAANASARAAPQLSILPLDAGAGGGGPTPLERFESDWLSKLSPAVKALYDSLAASQLSLRGAAALLQAAALAAGAGAGEAGAGPGEAGASGRGGAAAEAAAEASCSAVAAPMAASAAASSRPDVPQQQTQTQPAAEAAQDMRPTLPASSPAPAGKAAASARPRPLPALAAAVAAASGSAAAPPAPAAAPPSAPAVQHQQQQQQQPLAASARAAPPVSSHAPAPQERPALTARPTNQQPHQQQTQPAQQQQQPSAVAAAGAATASGRVTPVPLPMSPQPPPPAAGHPYTHPHAVAGYPGPHPHLPHHPPHHPHPYHGYAYGPHPHVHPHAAQRAMMSPPPRSSSASGXXXXXXXXXXXXXXXXXXXXXXXXXXXXXXXXXXXXXXXXXXXXXXXXXXXXXXXXXXXXXXXXXXXXXXXXXXXXXXXXXXXXXXXXXXXXXXXXXXXYAPSPAHPYPSPYAALGADSAALQPSPYGPYGYAVPSYGYGGPYGGWCPPPHGPYGRPHPGQPQHHLHAHHATEPFAYAHASRLAAAGPGASAAGGAYGGADGKVMAAGGGGGYVRPQPYAGKQGAGAEGPVPGAAVAPAVPPLPAAMMGAGGAGKSAAAALGRK*
</t>
  </si>
  <si>
    <t>C_1290041</t>
  </si>
  <si>
    <t xml:space="preserve">MAAHIRQLHPDQPAAEALAEAAVARHAAAAAGDADAANYAAAAEAEALAAGGGPASPSSARRRAAADGSNSSRSSGGGGGGASRSRSRGNPSLGAVAAYYSSDGRLYRPPAGHQLVLKYVLAREGFEPRVVQNADGAADRALNGGIDRLLAAMRNAGSRAGGSARVLRMGGGAEAAAGAAEVTVVLVSGSRRHGPALNSCRRLGVRTVLVAPRRLLAALEAEREEKREKEAQAGAEAGAKGKGRGRRAAADADGATSGGVGGADVVVEWEALAGGRYMLL*
</t>
  </si>
  <si>
    <t>C_1290042</t>
  </si>
  <si>
    <t xml:space="preserve">MPSWHSCERKKAANDRALERYLRNRVKELGTFVPPPPGSTAGFAAGGPQQQQQQMLPPPDTAVLLAFLRRQLAEGISNEAEPLPRTELLEARSNRREGEAAEGAAKTQGRGGKKAVTGGARKGVVVLQPEPYPVERRTLPLPGDIAPPPSGPPAAALAPAAAPSTRLVHVFWDVEXXXXXXXXXXXXXXXXXXXXXXXXXXXXXXXXXXXXCHK*
</t>
  </si>
  <si>
    <t>C_1290043</t>
  </si>
  <si>
    <t xml:space="preserve">MKLKATLTEHGSRLLWKNFLPTIEKFGKTCQVLLGADEVHFIQTSLNTDGVHVTARFAAETLFDTATYRCQSKHYNLIAFQVEVGLLLRVLKGAAATNAHVVDVKLTIRQVTGPAGEPQSKPFLSFTASGASTNVVQDVPISRPFSPAEVTALVAAKDVGSYCPAYLDLVPGLAAAQAIVDRLKAVDDCAMLAVCRGGDAHLLVQTTSVALGAQIKDLSVYPQTAYVAAACDRSKPVSEQLQAALENGTAHVLLKQLARVLSTSQLTEPAQVLLGIGQGGGHVHVLHVFRDPHKDDVYDDNVTLAFKLPVRDG*
</t>
  </si>
  <si>
    <t>C_1290044</t>
  </si>
  <si>
    <t xml:space="preserve">MLTRTVENNHIKCADYFNQRPGETAKFGSYRVTTTDVQEVSPDITKRTLQLKLYTTQEVHEVTHYHYHRWPDFGVPESTEPIRKLIKLLYQTRRERETTVVHCSAGIGRTGTLMAIDVILRRLWAMAEARTVVTAEDVTTAVDLPAVVHTLRRQRKGMVQTLEQYFFCYEALLQEMEDSMGRAAAAAAAAAAAGAAAAAGAAGAASGDGVITAAAAPAGRNGKKQGSPPPG*
</t>
  </si>
  <si>
    <t>C_1290045</t>
  </si>
  <si>
    <t xml:space="preserve">MQRTLGTRQARPCIGARGPARSLRYVQPRLTTPSARIIARAAAAATKDAGLSMAQALALADRFKGLKELPGLKADACGVQRMTGDVGERVAIVAARDVRDKETVMVIPENLAVTRVDAESHPVVGPLAAEASELTALTLWLLAERAAGAGSNYAGLLATLPESTLSPLLWSDAELEELMAGSPVLPEARSRKKALADTWAALAPKLAADPARFPAGKVSTYQQSRTHPYQMAGSEMLLNDGRPNGELLLATGTLQDNNSSDFLSWPAGLVPADRYYMMKSQVLESMGYSAAEEFPVYADRMPIQLLAYLRLSRVADPALLAKCTFEADVELSQMNEYEILQILMGDCRERLASYTKSYEEDVKIAQQSDLSPKERLAVKLRLGEKRIINATMEAVRRRLAPIRGIPTKSGQLADPNSDLKEIFDTIESIPTAPLRLMQGLVSWARGDDDPEWYGKKKPGQGRK*
</t>
  </si>
  <si>
    <t>C_1290046</t>
  </si>
  <si>
    <t xml:space="preserve">MAAGFLVAVLAAVAAILATLPYEKELVHTPLVRNTSLTPDARPLSPGAGSGLPYSRTTLHFNSSGTASPHPVVVMAHGLGAQKDLGLHRYADPFARAGMAVLVFDYRTFGGSDGEPRHWVSPRRHVEDWRAALAFVKVPHLDGMENAKANLRTRGLPAVLRLLAAAAHDKLRAAAATGLDRLEAALAPPATASTAPVTKAKAAASDSPAAAVERLLAALRPAAAEAVSWLRAAAAPLLTPAYVKLLGAPGELALMQLQPAEIAAYFSKHPKEYQGGWRPLVLARVALETSSYRPITSLERLAGVPLLFVSAAQDSLCPAAAVRAAAAAAPGGGAEYLELPCDHFSAYGGEHLKAASERMTAFLRRHFGMQEGQGSEQGRGKGSGVEVQPEQAVGRSGEEEEQAASGGAEVDAGDAGGLAGGGTSPAVDAA*
</t>
  </si>
  <si>
    <t>C_1290047</t>
  </si>
  <si>
    <t xml:space="preserve">MRDPGTPRHAPRNPHPVATHQLGAGRGHPTAAQQSASSAPATWTQLPAFTSPPSPPRLHLPAYTSRIHLPAFTSPPSPPGLHLPADSPHLRGPA
</t>
  </si>
  <si>
    <t>C_1290048</t>
  </si>
  <si>
    <t xml:space="preserve">MARSLGLLLLLVLALGAHAKIHHSVVDKDDRPLIPLTEAFGFAEGGKLDITIRDIGLYRLHGSQEDVSNWENFGFFLSPVEADAALEQDLTDSSKCILNDVNNLFTFKDSSVQNVILGKLESFTFHFVVQNGGLFYLYFANCEVDTPISFSSVIEMYNVDTYGRKDYLSVGDTSLDAVYWAMFALFTLCTVAWVVYCYRNKSLVHKIHYLMFGLGVFKALTLLSQALMVFYIERTGSADGWNIAYYVFTFFRGVLFFTVIVLIGTGWSYMKPFLGEKEARIIMIVIPLQVFANIAIVITDEESPSVKDWFTWRDVFHLVDIICCCAILFPIVWSIKHLREASQTDGKAARNLEKLTLFRQFYVMVVVYIYVTRIVVYLLRSTMQYEYSWVAAMVEELVTLAFYVWTAVKFRPNNENPYLKLQQEIEL*
</t>
  </si>
  <si>
    <t>C_120001</t>
  </si>
  <si>
    <t xml:space="preserve">MPVGLQEASRAHVSVSFLALNTQESTQLLQLLRRPALQPAESSAREPAAGPGAGGTGAGAGGGGLGGTGGTGAGAGAGGGGLGGAGAGAGGGRHDDDADEAAVRQAVSAHANAEYDSVLAEPLGLERVYMRWVQQLLQPPAHPEVLLVLPAAAAAGGGSAAGLGPPPLAAHHPGWQRHQVVADEDGAAATPGGEGAGGNGGGPVVLRCVLGSQVSYLAPRVSPCPLCTCHGLPTLPAPSRVPDAPSYCPVESGLLLPPHAAPPDPLTVRLGPPGAAGQELRLAGRCTELQEQGLIAADAPFPVTAAQAAAAAAAEAAGMSHADDQGFMADPHPHPHAQLPRLVVERVVGCGEVDESLVLGWPQRRRRRRRLTAHEYLAALSQRSNGNTDGASSAAAAPAAGGGGGGSDGSGGSPACALLAWAHAALCEGPPGRVLPAPTSLRHWYLLMPGAGGCFLLRQVACREQLVLLSDELTGGRNTPVGGVRGGGGGEHGGEAGGNGGCQVTRHPAAERPQGSQPHEAVGAESSAALAEVAAATAAATEECFSPLMLSSGCHEVVAALLRDSIRLTPRPVAAVVPCAQQQPLPDHQHLQHQQHGYNGEHQQGETGREQDGGDGGAGGGGGVSAMDATAAEAEAHDVAQNHTHQHQYPYHEQHPQDYHGQQLQHRQPHLQQLQQQLQPQQQLQQQQQQQQQQQQPAGGVAPALAPQLAQPPASVVGAFAGARQGLPTYLNAPAAGSGDSGGAGRSSALTTGRRNRPPAGAAAAAAPQQQQQAAQQGPAAPPPPPSQLLPPQPPQPPRQQAVSRSQGGTAIAAGGVGAAASGGGGGGGAGNRGGGGRGGSGSRRQQQQQMQQAAAQAQGQQQDIPGPASVVGTSGRLPPSGAAGRLAAGGRRAALQLTPSSSLAGAAAPPGNKRE*
</t>
  </si>
  <si>
    <t>C_120002</t>
  </si>
  <si>
    <t xml:space="preserve">MLAQLTRQAEENTRILQREREALGIQVNGHLILSTWLGPSTFSEPQQQQPQRHGGGRGEGRGDGRGGRGGGGPVNNQRNNNNNNRRNHIFTDQGNKKVFDARNIPGLGGGADNGFGGGGDDLTFGGEGGMLNQTFPDSPNFYPGFVFAIPGTLPPPPQQAPGQAEASLTVISAMPGQGLQQNQQQQQQYQQQQYQQQQQQQHFQHGQQQQQQQQQQQQHFQHGQQQQQQQQKQGGFGTMLGSPGGGGMGPGHGMGAGGPGGGGGGLKGGILGMSLAMNGTVLGGPPRFGAGRGQQQQPGPFGNGPNGMQGYGGPPGMGGGGGGGSVAGTPNGGSYGTPGGGGGLAALAGGGGAANADPRALARMEAEAKKEAYRRELEEQIRARQAAKDAEVRRRREEEEQWEARARQAPPPWDPAARAHRRGGGGEPLRDDFGRPVADLRARPGRGSPGGGMAPSPGGFPPPPGPQQRLTVEVPGGGAGAYPPGMGPMHGMMMMGPDGASPHGGTLMPRGGPGGPGGPGGPGGGMMMGPGGGPGGGMGGGGGGGLPXXXXXXXXXXXXXXXXXXXXXXXXXXXXXXXXXXXXXXXXXXXXXXXXXXXXXXXXXXXXXXXXXXXXXXXXXXXXXXXXXXXXXXXXXXXXXXXXXXXXXXXXXXXXXXXXXXXXXXXXXXXXRGSGGGNNAMGA*
</t>
  </si>
  <si>
    <t>C_120003</t>
  </si>
  <si>
    <t xml:space="preserve">MCPPWLLPCPTQAYYDNMNQPRGPPRGPPGGGPPPQQPMQVGGGMGMGMGPMGDVNGGMPPPGPGPRRRGKGAIVDASWLDAPKPPPGPLPPLAQPPQPGPPLGPAPLPAQFGRRGGGMAGPDDMPDAGPGMLIPRSPSPGPGPGGLAGRERGVSYAGGGGGGLLAEPSGGGGLGGPGGSPGGPSGGGGGGGGGGGGGGNTVTGLLHQLQEEQVRMREDFARQAAAMEKLANDASRALADRDDAWRELQRVKALLAGGPNPAGGAGAAAGGRGGGGGGGSPGGLGFGPLGMLGLGGGMQGAGESMEQYAASTVVINTHLVPKSLNAIPDALPKPLASEVLRRGHTDPGPXXXXXXXXXXXXXXXXXXEGALRKDGFPAMAAAGPGPGLTTSVYGLGFESPSGAGGGGGPKGREQQPRYNGFFSGGPDPHEGHGSPAGGGGMGRGHPPHLAPLRPPPSPGILRGDHLPSPSTKTRPGADKAGAGPGGVGGGGGGGGGGGGGRVRSGRNAAGGPPERQARSAHPPQAPSAGAAAAAAGLAARAARNPSLDGDGAHPSGLPPPAPRSTARRSTDGMQKLLRRGREGEKLMRTNQPAAQEGSSIGGSFAGASGGASRGASGGGGSDNHLPDLSMDELPSMADAEMAASMGEEEEAEAGAARRPMRQRERSMPGHSEHVPTESGASMLVGGGPHLHPHLPDLAHSGSSQRGAAASPPATAAAAATAASPPHSPRAASAAHDEDDGYSDDFHHDAADHDHADHDHVDHDHNDDVQHHGLEKELHEERNEQPHGGEGGSRAGRLSDGGLGGVVPRLQHTDSVATHNSFTSQPSLGARVASPAAAQDDDAGAGVGGRVLVHNTSGSRASRVSDGGSATAVGGGAAGVRALQHGGGGSRGSGNGSAPSDVPQEAAAAIDGNEDEGAGEAGVSDVGEH*
</t>
  </si>
  <si>
    <t>C_120004</t>
  </si>
  <si>
    <t xml:space="preserve">MASEMAHAAQCDPNFIIELAVGPPFPQLVPQKEGSGLVIGRQFVPAGKPKRFVMKKAHLSKDDFRVWDEHGRLVAVQCHFGKNPYNSLDPLGLSNTVNAHNNKLGEWESVCQLSGYAGMPPLKIRPKTMSMHGRQYIQDASGHQTFANVGKESRLKSMSIRHNLAVRRGNGKDVIYRVLVDLYGRTMQIVNPEGQLVAVAVKSVEALIKTVAFGSGSELFVDVAPGADWTAILAVVLGIKQVGAHFVKDAVSNFVTQPLTNAAVDGVVDATGLGATAAAAGHQLDGGVHVVQQMQMIWNTFYH*
</t>
  </si>
  <si>
    <t>C_120005</t>
  </si>
  <si>
    <t xml:space="preserve">MKPLQLRQLKHPGVVRVVLPLEETSSYMILVTEAVRGCLRDIMSAPQHPQNQQPHTAGHGHGYGAGHGDAAAEGGGLGGGAAGGSGVLSSLEVKLGLLAVAEALAFLHSAARLAHCGLSPQEVRNGGTVGVAALPVVLAVCQRLGRGVFAAVALPVLAPVMEAAAGGGGGGGGGAGGAGGGVGAGGGGAVAAEAAVLLPALVSQSEALAALMDGPTLDKVLLPLLVRALVGPAPSASSSSSSGAGDGGPATGQADPRLAQAALSRLQALVAAGLVDAKSAQVRVDRAEAEGMLATCAQLLSVDTSGNTLVAVARLAEALAEAPGWGPPATAARLLPLLTPHLVAPTLTTSQLATFAAAVQSLLRRVVRYAEEAAALRASGGDPSALAGATGLGTSAASSAMPESSSGSSNSRGSGSGAPGGVVAFTTWTQPRPSAASAAAAVAPTWPVKPAGTTGSSGSGVAPSSSVAGGQGPTWTSSSSGASGGGNSGGGMGATGAQKPMAASSSLGGAGYGGGGGLGNNSSSIDSSA*
</t>
  </si>
  <si>
    <t>C_120006</t>
  </si>
  <si>
    <t xml:space="preserve">GGGSSGAVAERSTDRKSGGGGPDRGRRRRWGRGGQAGWGCDWWGGAGVRGLGREGACPSSAGSSCAHAHAAAAAGSCTAAGGRPRELDGPLSL*
</t>
  </si>
  <si>
    <t>C_120007</t>
  </si>
  <si>
    <t xml:space="preserve">MWIQLLLALLGLRLDGVPSDLLRGLLAAEAAPCAAGTGAEAGSGPQPLLEVLRFMLVRQQQQQQQLAGAAGGGSADGGRGGQAAARTPERRGSSSSSRVSTEGCVLTRHPLLAAHDRLLRLELADTHDLLDEDSRAGGGGGGRLRGAERRQQLLREALAQLLGRGFVLLGRLYRFLMFKDDSLWCLAVRSARPSDQAAWAPVTNPFRDAWPLLGAAGLLGSVQQQASRAELWASKAVPLPLHGWTVRYEPDPEGPPDPATGAPGVKLTDGAGRASPDLWSLIMPAWEQHRAAAEAVQDGAADAVAGGGSSFSRRRARRAAAYGAAAGVGVAVPVAGSGPAPPPAHCMPVQVRLHHALLSPATSHSSCGPAAATTGCSSLSSLGNHSSGASGTNASSLTSPHHRDCHYHAAASAAHPRVMAKGMLSPDARLPPFTLVLPYSCVKAPGKAQLAAWAAEAEAARRASDVASMTKIFLEEAEGWAEFGEPQGGEDGVTGQARARSAPGSVPCGGGSSGGIGVGVASGVGVGGGPGGGGTAGGPVVAGGGCSYSGEVQLELLTCGTAVREGRLNQNLLPLLAHHGAPRQFLYELLDQALAEVRDVTRSPAAALRALGGLEGRFACLRERLEAGWGYAQLNAWTAPDAHLVAELQDLQSALLAGLRDMQIPLPGSLMAVGVPDTLXXXXXXXXXXXXXXXXXXXXXXXXXXXXXXXXXXXXXXXXXXXXXXXXXXXXXXXXXXXXXXXXXXXXXXXXXXXXXXXXXXXXXXXXXXXXXXXXXXXXXXXXXXVVVVVVVVVVGGESLAAEMAGGDYDGDMFHVITTQPVVDAVWQRLALQQRVPLTPPPPASIPPAGMSAVAPPLVAGAGAVCGLVGGTAAVVGDGSTLPPTQPIGTGSQQATQLLTAAAVAAVSTPAAGAGAAGQQAAGAGAAGRARAGSYVRERERGSLWTLQPLEDEDGEARIEQMVHFYLHAQECKAGIGIFHTYWQRCTELAAERGGGVGGRLCDAIAGCYEAALDAKKHVTQPRLAEDVERLCKSLPDPFWCRKNRKAAQADNTQAEDNQPAPQQQQPGGDTGGGSGGGDGPASQQLSVIADLYTRIKLPAASSALDLLGLAVAGPSSAPAAHPPQHYLLSLNGLQQQQQQQQQQQQQEQKQQYEQQYEVRRRLLAVDERLVRAAKAFLGGDEAVWAALQARCLAAVQREWSAPWSRHLARQEQGRRGGAVLPLSGKEAQRRDEEAGGALQMELVLGCRRALLAAARDLLPGRLQLGDTVDEGPASAPLQSGGGGVGGVGVGGPDAAAELDFRSRTTLATALYCALYNKRREEDLGRPARLRVVWLVAGAELNWAHWVLRHNGRVPAVKLQLGASA*
</t>
  </si>
  <si>
    <t>C_120008</t>
  </si>
  <si>
    <t xml:space="preserve">MASILCKPLSATCAKQSNATRFKGVPFSYKCGISARPGLAGKVISDSRHPLVCKASAAAAAKPCCKAAAAAAAAAAPALPEGVILTVVAGAAYTALSIVLMALFPRKTSGFFSSVWPFVPLALAYLVLLVGSWSPDTLSIMMPGSLEAGLKGGFNPQFLPKLEGIASLFGRLPVTASWVLHIMCVNLFSARWCLLDGLRNGVPTAHSLLLGAVFGPLGLLSHYLTKALTRAVPSLKTDQQPVTLKSESGSIIILPYSE*
</t>
  </si>
  <si>
    <t>C_120009</t>
  </si>
  <si>
    <t xml:space="preserve">MWKLLGKLLLLGAARRWAKRPTAAVETAALVLVLNERRVGRGAKRDVLLRAAHIIFLPAAVIKTVRLIKRLADSGGRGIRGGGGGAGPSSDQLAAATTADGAAASADPLTAATALPLPTFRHQPPPLPKPIPRMEWGLVQVPECGPEYQAWAECVRNVLVQQGVRSLPPGLDPDGLEPLRYILYNGLLAAKNQSDAVRGVAASAVKIQGTMTWRASYPFMGEQELKSWEDVAWWEGPDPDGTLWLHLHLQRAVARCARGEGRRCIEAIISQLEYGTRVLMAAPLAAAWASASTSATASTAGELDPDRLHELRGMRAAGGGRDRAGGVGAVAAAAAEAAAASGRRKAGAAGGGGGKSSGGGTPVSGPGTRTAAMAGRVDDRIKAVVVGSGSNVRQALRLFPLMREFSRLVQRHYPGRLRTMYLADMPRGLRMGVGAVLNMLSVETRQKVKVCKVEDLPDCISTALVTHEAARLEQLQRGGAIGAGAMGAAGGATGALLPGRAGIAAGLVGAGGGGSHVVVSPVWRLLTFGWAGSGSADAGGAGAAGLDDDGGGGGAGGDTDSVADSYTHAAGAAATGADLHLHDHEDHIVGQGQAEVNGLGVGGGQCLAGAAEQLLQLRLWLLRALPALLMLVLLPACLNYNSYKSQLARP*
</t>
  </si>
  <si>
    <t>C_120010</t>
  </si>
  <si>
    <t xml:space="preserve">MDLATALGLGIAPPPPADDSSHHSTTEACTLPAYLRAPEVTAQVMAEYIWLMGGTGQLRSKTKVLDAKPSCAEEAPIMIVESNPDGQLAEPNHELFLKPRKIFRDPFRGGDHILVLCDTFIVAQVVAEAGAAPSTVLQPSETNSRVACENVLRVAEQQEPVFAVEQEYAIIHPAYPTKVPLGPRRPSTSRASSCHSGSRRSSYVSSGSARGGIGKNSSHHGGKQSHAAAAAAAAAVAGIPWPSPDACEQTAQEASAARQKASRQLADSHLRCCLFAGVRVTGADVHSLDGLHSYKIGPSPGVDLGDDLWTSRYLLQRVAEQHSASVSWEPDSMPSERPLGCHFKYSTASTRQAPHGLNAIEQQLVRLQATHVQHQVAYNDGRLDRLSSPEASTFTHAVGSANASVVVPSLTFLQQGGYFTDRRPPSDADPYKVTLLLAATTLDIPLPKLPASSSAGNTAANCSGGMSAGPSSCPAAAALPFGSPMQSYLLAAAAAQRQQQQQHLMFDTESEECDSVDEDDAMTEDSAALLAKMDDDGGAAEASSCDSDFEDQDDASSSPITGTWADNDCTHMLGAGI*
</t>
  </si>
  <si>
    <t>C_120011</t>
  </si>
  <si>
    <t xml:space="preserve">MPQDVESGGQTAASQPQYPGGYPTTGTAAAAGGYPAGPGSYPQVPAAGTSGAAPSGDGAYGYQQQPQPLYPGQQQPGPHPPVWGVPAMPPVLGDRASFVYAHPMWGPDDHTRDSRFVCCAWVCFLLGFFFPIFWLISVLLPCCLPGRAVRQAALASCIASIVYAILAIILAPSMRATITT*
</t>
  </si>
  <si>
    <t>C_120012</t>
  </si>
  <si>
    <t xml:space="preserve">MRTKDHHCVWMANCIGFFNYRHFVLFLFWMWVGSLYSAMVYLVEYPLLFKLESREWDRRGFLPFFM*
</t>
  </si>
  <si>
    <t>C_120013</t>
  </si>
  <si>
    <t xml:space="preserve">MAVEVHRPSCFGSMEYHSNFGRGMPPQGYGYNPSGAYHQQGYMGPPINDYARQHLPLHLQNGYRGQPGVPLHSRQAYGSYASGPYAPQGRPQHQYKAHHGHKRHRGQDGAPRLQELRSDNAKKARAHYQEIPDTPGVPRSVPRAPNNNDGILLAPGSTQLLPPGSHISEGTLHAVTPSALPGGEAQLWKNSYGNADKEAVALAAAAGLDFLGSFYGAGDDDLTGDEFDLGGGSDHDTDAAAAADGGVGGDVPPPTHDEEATYPASARRTIAAQSATIAELEEENLTLREKIYLLETQLREAQTAVLQRVPSGHSGDADSEAAAADGPATSSSS*
</t>
  </si>
  <si>
    <t>C_120014</t>
  </si>
  <si>
    <t xml:space="preserve">MACRCQGGLPSAKPVPSSALFSMAVSLLGGLGASSCCVLQLALNAVGLGCAGFAVLTPYEPIFKGITLAALAHLLLRDGFSNRRALLTTALSLGLLFSQDAVRFYNRGGLTPLAGLLQVPLSRPTNKHPAAVRPQPSGLEDMPDTRRQSDQGASHQRNPAAAPPSTPSSGAWPVAADVSTAAGQPACRSGMCAETRTSGGPRSHTQQQMLDEDEYDDGDELEPPQGASAAVDAETATEAEVAALPGTGELYLRLRVQGIKCEGCAARLRAAVLQLPGVRRCVVDFASKAVLLWGEAGQLGEQGEAARAAIQHMDLSYRVALEESRRL*
</t>
  </si>
  <si>
    <t>C_120015</t>
  </si>
  <si>
    <t xml:space="preserve">MWDVLTSPFPAPPTPGAVIAKGSFTHFYNCSCSRRGDSLVVQSDSGDVQCTASGGSGGNGRNGLIIGIVIVAIVPWLLVAAAVYICVVHKATLNRLVRRKEAEMARKRSKVPGTPGVALQNGRGVLSLSDVMVTWVVTDVAASTQLWEWKPDVMDRAIDMHNVALRQLMDEFGGHEIRNEGDSFTLSFHDAVDAVNFCLKAQEKLMTVDWPKELVDHQRTATVTVGDVTSNPDAAGKGPPLIGGLRVRMGINTGVPDDIFLHDLTDHVDYRGLEYDLAGEICDLAEGGQILMGPRTLQRWNKVNYSALIDPLTADLLRDQQGGSFLQGGGGGLAHGTSGRRGSVTGYGGNLTGGGMLGLARESTQLPMYYGSQVGVPTTNGMGPVTGPATRTRWRPARLLVRSRG*
</t>
  </si>
  <si>
    <t>C_120016</t>
  </si>
  <si>
    <t xml:space="preserve">MKGQQGGLGGTPHPQLSYPNNTTGGGYYPGDMVEQDGLGSGNAASLGGPVGMRGGGSGSAETSLLLRMLGAIQALWRDLVGAFSSMLRRCLRCVRLLTSSDDDPGDVDMWAHADSTIVGAGGGLGAGTHKSAAAGVKATETKGVLVDMGYYNFMSVDYNGQGPVGHYVHLMQVVPASVAPRVLLFPWPLSLPVGWEKISPGFFDAPGSARLLFPAMRELMGADVQSMRPVVTVAFSSIEGFKELSAVNVEAAREVLQLHNAAVRETLSTCNGYECKEFNGSFMTTFAMPTGAVEWALTLQLALVAIPWPEDLLACEQAAIVLHPETDQVLFRGLRCRVGIYAGPIDRVTPHPKTGRADYFGQPVNRAARLMTAAQGGQVVLDQNLLDEVLDEWRRRQEVRRLATIPSDDGGGGSPPDETGGAMTPSDIRTARSFVSAKSR*
</t>
  </si>
  <si>
    <t>C_120017</t>
  </si>
  <si>
    <t xml:space="preserve">MSTPLRQMQPSAGKVSSSPGKAPSASARLSPCCAARTSPVPARSRSARRSLQVNAFLTQQNPFIRVGFGSGGSSKDVVSNRLQELRNRSDEADREFLRERGEAGDQRGSEEEAGPRPEGVDGEDGQSGAMALAGGGVVTPRSLRFMVADPKPEIKLLHRFKAGGPDQAFWQGFVQKCRMAWGVFFPPTPGLKPRPRGIGAWANKMGMLLKGSVPADNTKLVRGRSYKEVVMSRLQMVLIADRCGVSPEQLLGMKEQTLVALAEYMETTGAGAIDNDLQQLEVQVSALKPNGERVTMTIGFADMLSDEELRDPLSYHYEDEDPDDYFLPEEDNDRVADIAEAPAAGLAAVRVSAETVASAAAGGVETE*
</t>
  </si>
  <si>
    <t>C_120018</t>
  </si>
  <si>
    <t xml:space="preserve">MPTLPSLAAAAAPVGSDTTMAGVAGGGGGASGSNTDRGPSMASHLARLRASHQSLPEDALSQAGTSVSREAPRPSDAAARSRWRSPRTPPNGTADGDASGSVSAANAGVSLEKLSHPGGPLDAAMPAANASLAASTTGNTMPGVSGGATAGASQAGGGTTAGGGAAGAGGAPKTDKDKESRPAVMAECYKITQQPAGGMGGGGNEVAQSITMIKYTNLKQELERAEEGEGDDVPVPTNMLLVPTVAVDVAIWSLGSFRLKGVTEPIKIVQVLPVSLEGRLSILNKAGLNRGKARCIERRVACLEVLTLQLPDVSRLSCVSMASGGGTPGGEEDLGPSGAYGGEGGDGGGYDGGGYGQVDMMGGMEDAFATNATAMATDQFLGTGPGGGQWQPADLIAVDGVPGLGAAGGQHGTLAPPHSYPAAAIQHGIYAGPGGAGTGAGVGMGGGTASISLSLMQHPPSDLSGRWMPPGMRGNNPLRDMDSSEAGLPPISEVVTPVSSPIGQRSRSGVLSQPGGSLALQQAASAPSQQQQQRQQQSRQLPLPPHGTALQQAAAAAAATAVATSGPAAPGFVTMASTSSFDPDTSRPESSPWSISLSYAAHRQQVLAAAAGGAGSYTMSPAGTGPHRHVPSGGLGSAALSGGSDSGGEALRNYQHRQAGRNGASGNGRTSPYGPASMWPQTSPRYQPQPQLGAVGDGTSPGGGAVPHSTGLLPSSLSYMATNNPYGSQAGGDRGIIVGGGGNHTASGDSRDPIGRGYAAMLAAGMAVHSVGGEDPADSVMSHRGSGQGGGSNHTGLLHTNSSGAHGRLPLQHQDYHAATAEAAAADGGYHAMAPPALATERSSTGNVPSSTVSPLLIDRVSSGFYRPYSSGYAPGGPPLTDRSSSGRYPPPSGTATGITPSDRTSSGRYPPGMLPPGISLTTDRSSSGRRNPGSSFGRSEAALDIPVFSPHGSGLPPLPEVASPGAPADYQPDAYPQRHYHRSTSGSSAGGSPGGSDSGRYNRNPSQKGGMPSRLGPTRSFTTAAKTRQDSGPCGGSDGEEADGEGEDMEEQQRWLEDEHSPPGDPSDYRYHDHHQQQHQQAQQLQMPGHGQAAVNSVDSGSGALGGYAGSGYGGSGYGGSGYAGSGMSGVAASDARRVPTFATLVPQGSHASTDLLDISASVRSSMAGSGALGPRVGRVSTNMLAGMTPVDSLRTFGLRHLPEQQQTSASDLLRPFEEGGHESYAPQRG*
</t>
  </si>
  <si>
    <t xml:space="preserve">MPRVKSPSQAEISSNPREFALLAQAAPNGDVDPEVLSQYIKLYGQPSASVPQGEITFAEFAAMFSRPAGGDKPANNCVGYAALDKSGVLAPYSFDRRPVGPGDVRIQITHAGICHSDLHQVKDEWGGSVFPMVPGHEIVGIVTEVGEGVTKFKPGDRAGVGCMVDSCRTCDTCQRSEEQFCPKCVYTYNSKHHDGTLAQARPGGLLVAEGGYSSHIVVQESFTLRLPDNLPLDATAPLLCAGITVYSPMKHFGLDKPGMRLGVVGLGGLGHMAVKIGKGLGLHVTVISTSEAKREEAVKVLGADEFIVSKDAEAMKAAAGSMHGIIDTVSAKHDVGALVNLLKVDGKLVMVGVPEVPLDLPVMAIVFKRAMVSGSLIGGIKQTQEMLDFCGEKGITASIEKIPIDYVNTAYERVLRSDVRYRFVIDVQGSLIL*
</t>
  </si>
  <si>
    <t>C_120020</t>
  </si>
  <si>
    <t xml:space="preserve">MPLPTPAGVIVGGEDRGADVASLASSFRMRMAALTSAASPAPAASQQPRGTPGGRIMFVNDTAPTPTQHVSDQQNVQLLERKWRSLSQSMRGNAQAAADVLMKQAQATSQLDEMLQLMFIQLRSVSDDRARLQQQLLHERSAAAAQAEELAALQQRQQISEHRTATVKVVTDSLQGQLAQARDALATSQRENEHLKEQLRELEEQLSVTSECRMRGDTIISEQVAVLEALRQQLEDKASTAVVLAEDKAALEAQLQGVLQAEQELTVHLRETHTAIEGQLSTLREQLKTERQKRAAVVKRRGELQVQVEQLQAQVASQQAEMATLAERIGRGGGGIHHLSATVSIPMSVSGAAPPGEAQAMQGMAAKEDHKQNRDVSAANVIRVLLLLKLMGFERPTKLQRPPWPAAAAGPG*
</t>
  </si>
  <si>
    <t>C_120021</t>
  </si>
  <si>
    <t xml:space="preserve">MARPAGNPELNSFVADALLKKGSSYDELKGLLAECRKRAELDPADDEAVLQLSTLIASVTANVSAIREGKHQALVSDILGIRVWSAAPMVLTAVLEFTRNLVVANAAFSHTCFQLLVYSFTPPPAPPNPNDPSQDPDGPWRPAEQAVAVHFSLLSVLGRVLGLVPTASTNILPLIVSQMPHKVRDRNTQCLYLSALFRIAEDRSGAPIREALLTAVVEHLLSLDVEIKWEDIVDVPT
</t>
  </si>
  <si>
    <t>C_120022</t>
  </si>
  <si>
    <t xml:space="preserve">MSTSAGAEGRAGVAKKPSAPEHAQAAGVKATGRRHNEPKSAADVPAGASKDKGAPARSGPAGGEAAAAAGGSNGAGAKGKAAVAKEAMPGRYPEHLDQAELQRGFKSGQIFRGKIRVNAGDRREAYFTIPGLPHDVLLRGDACQNRSVEGDEVAVALQPLAAWFTVNKLAAQLPVGASSNDAVLAALRSCGADVSDDSPWQRCGNADEVKALVTKLSVARPELRITGKVVAILTPSPKREHVVGLLQLGASAPGVAALSAQPLPAAVAALQAAGSSSGSASTVPSSAVPTCYLMPLDPRLPRCVVRPSELKNLPTALLEELVAGPDKAENRTLMSARIAEWSSSHTQPAVTLRASLGQAGEIESETAALLEMEGIRSGDFEPDVLACLPPTPWRITEQDIAARRDYRSTRIFSIDPPTAKDLDDALSISPLPGGGWRVGVHIADVAHFIPPFSALDVEAGKRATSTYLVQRVIPMLPPLLCEELCSLNPGVERFAFSVEWELDAKGAIKSTWFGRSVIRSCAKLSYPLVQAMIEGRFDPATCPVQLHGGATWDEVVGDSLALWGLAKQMRAARFAGGALRLDGVRLFYQLDKDGNPLAAAPYVQQEANQLVEEFMLLANMSVADCIADTFRDRAMLRRHPPPNATKLKVLQEVAAAAGLPVDVSSAASIHNGLNELRRAAAGAPSAAPQQQQHEEEGGDDDRAVVRSGLAEAGVLGADLERNRRTVELLVMLATRPMQLAEYFCTGLVDEEAAWRHYALAVRAYTHFTSPIRRYPDLVVHRLLAAALEVRAGRLSVEEAAQRHRLLDTRLAGMVAEHCNDRRLAARNAQDGSLKLYLCVLLRRQPVVTMGTVSSLGGDRYFALYISEFGHEVRLELDEAGVLLQANFNPGTKVLTLTRGEAAGKEQGSCEGSNGGSGGMGRQRKGFASGGGGRGRGGGNGHGEGGRQQQGGGQEAKEVPDLTTWVSSLAAPPRNPHRLKPARLPLHLSLFSDLPVVLTAVSVPGEPSQLVARMYLPEAEEAAAAMAAAKAAEAEAGAAKPKIDLETAVSQAQIAWENQLND*
</t>
  </si>
  <si>
    <t>C_120023</t>
  </si>
  <si>
    <t xml:space="preserve">MSSNGEAEAGPDRVGKVTPSSTGPGPAKKSRLELEFQLPESLDDAVVQLPSGSGAAGPQAALPADEARRQLGTLQLGSGDYPSSPRQTDTAEGVLASGAAGLAPAALAAPVKKGKAAAGEAATAGDQGVGAGPSGGAGKPATAEAAAAANQGAAATTEAVPALTAVAAAGPGAGAGPALSGAGGGGGGRGGGGGAAALHREASLEPAPSDPGVLVSVDVAAGSSTLEGLGGDDGDGEVVSSGVRRLAAPGRPQGFEVFIGGLAPDAREDEVRALLVELAGGGGGGAAGAAAAAAGAAGGDAEVVSVRLQLTRGTSICKGYGFSTFADERAAQRAIRAAAIPMPPATRTAAAAAAAAAAAAAGTARGSEEAGKAEEAERGRAQPGAAGDADDSEQQPGAGSGTSAANGDADADADPDAGTVAESGHGGSGDDSGAVGGGGGGGGGAFVGGRRVGLHASRRPFRQVLAAAQAAATALPLHLAAPPGSSINALLAAVRAHPDKRAAVAAALHVLQRGAKRAASACAPGGAEPGRHAGAVKRAAPSTPSASAGAAMGGGGTESGRAAAAAAAAAGAGGGAEAGAKPSAAAAAAADGDAGGSGKKGAKEAEKGDAAAPAATGADAAAAGAGAAGDKAGAGAAAGDKKLPAPKSALGLSQDLTMALAAYPKILKMIESLKSSSEGNRAASKTPLMILHEYAAKMSYEVSYNEVSEGPAGPYNVEARLVSGGSSPTTVVTATGKAGFGQPQAGWEGAAAGAAGRLPVRPPQQPMVSAAGGVLGGGMGRMDAAMSGGAVGSGGGFGGALGGGGGAMGGGGGIGMGLSNQVDVFAGQQGRGVQLGGGGGGGAIGMGGGNGAVGVGVGGGGMGIGMGMQQQHQQQHQQHQHVQQSQQLQQHQGLSFGAGGGGGQSGFGQAGMLQPVFGGGGGGGAGGVQGGGMQQGLGGGGGGLGMWQQQQQQQQQQLLSQQQQGIGLGQGQGQGLFGNGGAGGFPQQQQQQQLQPIGPVGSSNLGGGYGGGLGGGNAFSQQPVQLQPAQPQPLLPVQPAGGAGGYGMSNTVQLQPQNNYNLGVGVGMGSGLGGGSGGAGSGYGGGGILTQPQQQIMGGGGSLFGGGGGGGLQQGQQQLQSSQQQQLLQQQQLLQQQQTGLYGSGLGRPGIWS*
</t>
  </si>
  <si>
    <t>C_120024</t>
  </si>
  <si>
    <t xml:space="preserve">MVLKTPAALWPPATATAQEPACLLVPTISAAARYAARVVAAVAAAAHPLRQGLTPRLANPAVARQHVNRNIRRRGTSAAASASSSAAAAAAAAAANDDVPFPRRDVVAAAAGAGAGAXXXXXXXXXXXXXXXXXXXXXXXXXXXXXXXXXXXXXXXXXXXXXXXXXXXXXXXXXXXXXXXXXXXXXXXXXXXXXXXXXXXXXXXXXXXXXXXXXXXXXXXXXXXXXXXXXXXXXXXXXXXXXXXXXXLEVSLQLPDVRLKRPGMQCHAVVHSREGGCELGARQARVEARLRHNRQQQPQHTTHMHKSA*
</t>
  </si>
  <si>
    <t>C_120025</t>
  </si>
  <si>
    <t xml:space="preserve">MNGGSSGGGGSSSGAGSGPQQATYTSSPIADVRIYNGGSYGADWIDSSYGVRPFTQYSPAGHTGGVAKCSILPYGAATSFFDKSAGDFTGRRALELFVYRGSSDAAMPDITIALAGPSTACASSIHFSSLLPSADVTASGWVKFWVPLDSVFGGGSAGGGAFQGCPASDGSYLSSGSVVKIDLRNDNSGYDALVCVDDVRLAA*
</t>
  </si>
  <si>
    <t>C_120026</t>
  </si>
  <si>
    <t xml:space="preserve">MHAAAAWVRALAGPEPWRAELTRAANVAAAAAGVAGAGSPALAHNGYGGGALGQGAAGMGLEGAVGGNSGGGSAAAAGDRRLSAAGESGTDAVGPLGAAGVGPGTGHVAAVTAAAAAAGYSRVATWIGGPEAFAATSLGGPRLPSISKHALWLVLQLGPDPLFHVPATVIDVRRPDERLSYGAIRGTINIPADELAAALVLPPADFRQRYGVPRPSGPAEDVVVLLSRSGRRAAWAAQLCVDAGLRRVFVYGEGVYGWRLEDRVKPYRAYDLGALPPDPEPFTVEEADEAAGLEELHALDMPLRQGPRPSRFAVASPAALGGPGAAGGGARGGLGVAMGMGLGIGHVGGMLPPLPAGMAYTGGGLGGMGMGMPGGPGRGGGAAPGGPGAGHHSRGGSGAAREWGWRGRSMR*
</t>
  </si>
  <si>
    <t>C_120027</t>
  </si>
  <si>
    <t xml:space="preserve">MSALVLKPCAAVSIRGSSCRARQVAPRAPLAASTVRVALATLEAPARRLGNVACAAAAPAAEAPLSHVQQALAELAKPKDDPTRKHVCVQVAPAVRVAIAETLGLAPGATTPKQLAEGLRRLGFDEVFDTLFGADLTIMEEGSELLHRLTEHLEAHPHSDEPLPMFTSCCPGWIAMLEKSYPDLIPYVSSCKSPQMMLAAMVKSYLAEKKGIAPKDMVMVSIMPCTRKQSEADRDWFCVDADPTLRQLDHVITTVELGNIFKERGINLAELPEGEWDNPMGVGSGAGVLFGTTGGVMEAALRTAYELFTGTPLPRLSLSEVRGMDGIKETNITMVPAPGSKFEELLKHRAAARAEAAAHGTPGPLAWDGGAGFTSEDGRGGITLRVAVANGLGNAKKLITKMQAGEAKYDFVEIMACPAGCVGGXXXXXXXXXXXXXVSGAALLGLGRGSTLRRSHENPSIRELYDTYLGEPLGHKAHELLHTHYVAGGVEEKDEKK*
</t>
  </si>
  <si>
    <t>C_120028</t>
  </si>
  <si>
    <t xml:space="preserve">MRVAGATKRKSRFTALETEVLPPAKIAHVDSRQHGSEQTEQLEPQPQAQARQPAMAPQAQQAGAPAASQFGPMAAFGPMAAFPFMNPMMFGFPAPFFPPFMCPPPAFAAAAMQSMNAMQKSGMAPGMMMPPLFAPMMAAMAAASTPFFMAQQMQAMAAQAAAAQQQAAQAAAAQQQQQYAATQAATSGAATTAGTATATSDTANSDDAVRRRHASVAAPSVGNNAGLGGSSPAVKAEPVLHVQIPARPPSACGVAGSTNTSPGRVAAATPGPDAVAATGGESPAAAQAGASNAAPPREQAKSCGGAPGGVGARCSGSGVAVPAGGCGLEQQQQPLQRRVSGARHNCMGNVVTNNNINTKNKKWMWTPAAEHRI*
</t>
  </si>
  <si>
    <t>C_120029</t>
  </si>
  <si>
    <t xml:space="preserve">MAGVDPYVARLWFESVDADNSGLLDAKELRQALEIGGLGYSLQQAHQFVRAFDSKGNHKLNVNEFVELHRFLSAVTDAFTAVAKGSKTITAADAPQVLARLGYTLDPHALNAVLLRHDTDVSGTFARDDFLRISLFLHTARRGFTAFDAQRTGKVDLTFNQLVYCASYLA*
</t>
  </si>
  <si>
    <t>C_120030</t>
  </si>
  <si>
    <t xml:space="preserve">MANIQQWFASIDIDRSGELDVKELQRALSMGNLHFGISDVDQMIRAFDTRGRRRLSFPEFQRLHEFLVNIQNSFAYFDADRSRTLQTNEVQQALNHAGFRLDPPVLAAMMSRHDPDNSGTLSLDEYIRMCLFLQSCVRTFTAFDQQRTGKITLDFNQWVYAASHVA*
</t>
  </si>
  <si>
    <t>C_120031</t>
  </si>
  <si>
    <t xml:space="preserve">MATDAEAAVDGADVPSTLPVATAAGDSAQVPTSPGGGASTAAAVVLDKLASLDVARRAERERRREESRAAADPRESITKFLCSFAARQHSIEDAIQRMLQQQQQQQPGTSTTTTTTASASAPSTSAADDNTAAEAVANADAAARRVLDVSSASPELVASSLEMLGAEVLALEQSAAAASYYLPAYDQKQCAGSVAALRAAIEGARTTLAPRKKFAFGSKKVTKVRGEEISSAAATTSATAAASAADAAAYAAAPVFTHSAAGPSASTSGAAASGASAGGVNGTGASTSGTGAADAEAALAGLVVSEQDRALVARGRGVMGLTDQVIVVSQAQLEAEGGGGGVGGGDYVLLGLTRCTVVLLGRLRALRAAGLRGCTVVAGPVTGACFLDDVRDCTLALATYQVRIHRAHATDLFLRVRSKPIIEHSAGIRVAPWPALLPGPEAQPRLAELLGRHMLGEETGCWQQVEDFGWIKAVQSPHWEPRI*
</t>
  </si>
  <si>
    <t>C_120032</t>
  </si>
  <si>
    <t xml:space="preserve">MRLAVREVKVLRKLAHPNCVKLLDAFKSKTGRVYMVFEFVGPSAHDMLDAHPEGLPRDALKLVCWQLLRAAAYLHQEKLLHRDIKPANVLVDTRTGVVRLCDFGFARPCNSSAKEAEQCTSYVVTRWYRAPEVLVAAPYGPASDVWSIGCTMAELATGRPLFVGSSTADQLRRIMRCLGPLSPPHMSRIASDPRLANVQLPDPHLTLRQRLPEVEPRLLALIYCCLQPDPQLRPTAAELLQMPYFSDVHKLAQFSDAMRPWLPPPAAATASISQHEVMSDPAGSSSHQAGSSSHQAGSSSQGCTTQL*
</t>
  </si>
  <si>
    <t>C_120033</t>
  </si>
  <si>
    <t xml:space="preserve">MIASSLQSSNASARGVSRRSANGRRVVRVSAAANGSNGHRTTFHRMIEENGCLLLPGVYDALSAKAAYKKGIKAGFVSGYAVSATVIGEPDLGLLTPPEMARKAGQISGA
</t>
  </si>
  <si>
    <t>C_120034</t>
  </si>
  <si>
    <t xml:space="preserve">MGGPSGYYNHGTQFHPYAIKLQQLLLQNGYSVKLEQRGESGELVTRSEWGRE*
</t>
  </si>
  <si>
    <t>C_120035</t>
  </si>
  <si>
    <t xml:space="preserve">MVNRLPALLRESEARGVKYGWVIILGGINDLGWHKEPAEVWAGLRQMYEAVGRHGAQALALTCMETAYQLGDEKRVELNNLIRTAPAEFPHVKLLDLEKALPFPRDKSDPAAVAEWDDGLHLSPAGYDHMGALIYGALSAHLGPEARG*
</t>
  </si>
  <si>
    <t>C_120036</t>
  </si>
  <si>
    <t xml:space="preserve">MEFSSTIRVADLNDYIAPSQDCVVALNGKLKTVEMTEEVQLQPRVRASAAAAGAAPPGSLNAPAPGDPVKVSLHDCLACSGCITSAETVLLQQQSGDEFLAKLADPTLAVVVTVSPQSRAALAAYFGLSPAATLARLAGWLKGLGAAAVWDLTTARDLVLLEEAAEFVGRFRSGPGGSGNGAAGHLAASSSGRPAAAVAGAVEEAPGPLPMMASACPGWVCYAEKTHGAKVIPYMSTTRSPQGAMGGLVKSLVAAAWGVSPAALYHVTVMPCYDKKLEASRDELTTTSDEAAAVAAGSVAVAAAGAGGGSDMEVDGGEVAAAAQDGGVNGVSSSGRVAEVDCCLTTGEVLQLLQQRPPPGCSAQTLLADPSAPSVAPDPLLPPPPASLATSVSSSGLALAATAAGGVLLPPSEDRLYGLRDASSSGGYSDFVFRAAARELAGVELPAGPLPWRALRNADFQELTLEVPALGPGQVLRFARVYGFRNIQTLLRQVKMGRCAYQYVEVMACPSGCLNGGGQPKPRPGLGAGPQQLLEQVEAAYAHEDVAARWPTDNPAVALLYSRWLGGRPGSAAARRLLHTSYREREKTVNTAMVANW*
</t>
  </si>
  <si>
    <t>C_120037</t>
  </si>
  <si>
    <t xml:space="preserve">MARGTLVGVLAAGLLLLAGVQGAAAAKRRNQRQRRDIEPRFGPVEEQIWDSGLMEKKLPFATLVEKGREYYEDATQKRFKGFVLGYVTPWNKAGYQNAVTFRRKLDAVSPVWFQIRREDGQIKITGGHEYNKTWVEELKQDGPGSSPLLVPRFIMEMDMQEQVQVLADPTELVKAVGTQVVGYKLDGIVFEGWSQWVASNGMSNEQFRRAAMGTVMMLGQTLKANGDKVRRGVVWSCVGSDMRCWLVAPWKLYLAVPPLYPANEKAPWFAREDLEMLAEHVDGFSVMTYDYSTGIGKAGPSAPISWVRTNLLLLQKGATEDAPKLSEATHSKFLLGLNFYGWDFALAPSAKRGQGLAAVTANDLVPLLQRHQPALEWDDRTEEHSFEYTDKEGVPHAVWYPSPRSVEMRVQVAEEAKVGISIWELGQGLERFFELL*
</t>
  </si>
  <si>
    <t xml:space="preserve">METTGNMSLTLNGLDESMRRMQGYEVTRAPEDVGNSIPNFKEGIFTYKGSRQAPWKSEQTHSFSLPNAYTARVLNGTIVHTGGATEMAITTHHTVERPMMPPGTIRGSTWVKPQYIPTDDPALDELHAVAYVVSPQLPALMDACNSYHLHSADGWITTAGFMTAARRAGLTLSRAEYLALERALTKDTMGRINYLQLEALVQAVTAADQTGEGGAEPAAE*
</t>
  </si>
  <si>
    <t>C_120039</t>
  </si>
  <si>
    <t xml:space="preserve">NSHTRSPLPPGTLPACAAGAARLPAHAPRPHSATAAHSPTPRAPGSAPTADLLAQDEHDRPQHVPPRPECPRRQEGQRCQYQVERGEAVVQQQHAAQGGEAAAVARR
</t>
  </si>
  <si>
    <t>C_120040</t>
  </si>
  <si>
    <t xml:space="preserve">MPSAARTIASSPDDVPVPVREKGLRAVGVGPVREFGEAGGDPVKLEAPRLSELLRECKAAAASAPPPLALDRSGSGESPLAASPATGSGALLPSGGTSLMHAGTASAATATEAAVVAARVGEAKSVAGGGGTDGAALASGAAEGMAAARMAAAAAVEAAAGTAAVVVVAPAA*
</t>
  </si>
  <si>
    <t>C_120041</t>
  </si>
  <si>
    <t xml:space="preserve">MCAQVEKGTQGVDGRVVNPRGKDQRAFVVTLARAGEDNKSFRLTDLDSTLSGFAGADYDLQSFPANEAKLRHIVETFRLL*
</t>
  </si>
  <si>
    <t>C_120042</t>
  </si>
  <si>
    <t xml:space="preserve">MRAKGFGQAYIDCYRTVSAFYTMRQPLVIILCGAPCTGKSTMAQQLAARLNMPNVMQTDVICEPPWLRTLSPEQLQQLLLGSGEVDMAHASDGGSVLASAPGSGVVLTPSGSQARAVAGGPLGSEGTEATSCGPYGGDGCTAANGAVDAWLLSQFREECRVVRRALEGDFNKALSDGKPLIVEGVHLDPEQLLGELQERGIVLLPFEPQPTTPSGLATPGGDLVGGSSSIAEQGPFFDALPRGVDGASLVAFPGSQQLGVEAVAEPSPAGTSSLLAEGDCVDGSSGKLFAPHGQQASPERHGMHGGVAAGLVAMGRAAASSHGGSSTRTSLAGGHGGDGDEARDDESDVNNYGDADTEGGSGSVSPDRSGRCVGNSGRALRQLDAES*
</t>
  </si>
  <si>
    <t>C_120043</t>
  </si>
  <si>
    <t xml:space="preserve">PSPSSPVPSPPLHSHPSPTLGPPTAPSPFPTPHLSCGSGPPPWPRTETAATYTLLPAPSRSPSPSPRPPPAAPPAPDPTPRSDPRPCCGTSSPCTSPPHPAASPRSWQPPAAPAGLRAASRPPSGWHPRPQAPLPRISPLPRPAHWPLVPLSASRSSPTRDPAP
</t>
  </si>
  <si>
    <t>C_120044</t>
  </si>
  <si>
    <t xml:space="preserve">MHCANDALQLGRQPHERFRDAVPTPGAVHCLICRETRVDCRLQTPESAYLINHALMAVMDVLGMGGHCRACDEECGSQAALLQHYLKRCPHAVVRCRFRGCSGWHRRSEAQAHEDTCPIGRAACSQCGTWVDRQDVLRHMVTTCRMRVVNCVLCKHSCRLPDMLRHLREHQHQLAATSHSATVGATGAAAAGAAWQRLQKPGDPGPSANGAEAGEVRLLSGGAAAAVAVATAAAAAGQGLPRVRSVEDAVAEAAAALAAIQHQQLLQEASAATGAGERGVDEVRGGSGTQQGREAGDAAGAVAGDFGMDRGSGSSTGSADSGRGDRLAAAAAVTAPPPPLSSAPLQGQQQEQHPQQQQERSELSPQQDMQGSPQLQQFTTQEVQQQAQQLLEQLLRRQQRRLQERAQDRHVQQQAQPPGGGSGAPAGPQWGNGVPHQHQQPGTDWQRGNHGYNAAATALVPGHQTPSLFHQQHHYLQQQLQLQLQLQQQRHVQLQANPATGSGLPGPMAASLAMHLVRQGAGGSGLGTAGSATASAAVEASSALVPPRTASAGGIDVPGATRATVMGLSSTPDTYPLQQPHSQPPIAGAHPVPAQSLQQQSQTQAAAAGGSGHSGQGASQATRLGAVASRTHVPATAAASAVAPAPAPRASTDLPAIPGELQLANTSAPGPDEAFAGPTVVSGGVALPRPPVAADARSAGSYRNLNAALAAASARPGTAEARALEAAVTGASASAHARLQNRAMGGAGSSSSSTETNTLDRLRRRAAFWDSAPYSLPQPQQQGAASTARSTAAAAAAGGLNAAGTWAGGDALRGLMGVEGEDPIANAVAAAAAFAAAMGPGTARGGDTGSGRDLLGSGRGRASSGGFRGGSGPPSSTGRDAGAGVGIGMAGALGSNLYAAAAAQAAQAVQAMQAALAAQAQAEEESEDEEARLLRTAAAIVRVSAANAEERRSARQQQVRRYL*
</t>
  </si>
  <si>
    <t>C_120045</t>
  </si>
  <si>
    <t xml:space="preserve">MEAAVELRAGWGTPSSRGLAAGRRQRTEGPAPDVAAAAAAAVDSQDWELGQLAAARQGGGPGGAGGGGGGGQPGTAALPPPGSGVASAAVAGAGAAAPSAAVAAAAANLVPPESLRLLGPPRWQLDGAGVSKLLHSSGGGDFRVIGVLGTQGAGKSSLLNALLYDSPAAAAVAAAAAAAVAAGTAAVAPGGGGGGGGAAGSGSGLMPPFVVGGGGGGGTGAGGDVAHTTSGLDLRVHAGDRTLLLDSPPLWSTAALAADVLGSPEPPYACGDGGGSSRLARTLVSDARSGGGRGGGGGGGSQQLSGEAAAECTALQLGALLMAACHVVGEGRVVLLVPELDEPRLWEWLQAVDLVAHSLPDLGVAAAAAAAGEQIIDIIKYLGGSGINSRSSGGGSGSALGGGSGATAAANGGDSRGGTPTTTATASTAAAAAAGDSGSSLTPGAAAAIPGNGAGGGGGGGDSGLAAAGIAASPPTASEAEAGVSPSAAGTLQTGSKSAAPGGGALHFWALPPPLPSAATPCYCRCALRSSTSRSGRWPFPPPHAPLQPLLPAAQPPPQRL*
</t>
  </si>
  <si>
    <t>C_120046</t>
  </si>
  <si>
    <t xml:space="preserve">MGWTEGKGLGRQENGIVEPIRAGVEAGVRLGLGKQEEDDTHTAEATANRKRLEIEVAAQEDEEAARKREATAEVLQKRAEDVKEMLQTFYCEVCDKQYTTARQLEEHLSSYDHHHRKRLAEAKSAMAERSRGDRQRREQKVADKEMARLQKQIEVAQARSRQQQPGGGGGGGLGGMSGGMPPPLPPGEVQAEQPPLPPLPPGAPPPPLPSSGPQPPLPPGEAQPPHPPPEPVFSGSSAEAAPPAPLTVAPGTTGISMRLGGGGAGRGGLGGAGGRASGMMMARGGIKRPGAPLGLAGRGGKPAAPVAGFGLDSDDEEGS*
</t>
  </si>
  <si>
    <t>C_120047</t>
  </si>
  <si>
    <t xml:space="preserve">MLSKAGDIQYEVVEEEGTGMPLLYAYIPAELSSSDLEVVQGTAAVSIEHIASDRVLGVIELAGFEISQEPVKFSKKHRRYTIRLLAAAPPPPAAAATAAGHSPAKHQSGVAPPPPSGVGSAAASTGNIFGLLDNDDVSDDDAGAGGEGAAGGAKKKKKKKKKGKKAGAGGEGEGDGEEGSGVLAEAAAEVAAEEAAAAVNGTAPGAAGGSSGDEGTDKAGGGEGATGGAKKKKKKKKKGGAAGSGGNEAEVEAGEAGLPERPASPPPRTLPDSAASGAISRDSRSPSPPAPGNAADSSSSSQPPCGSAPLSKSGSRPLSVSMESDFLPAGGAAFGDFEVGGAVDHDPLLGPAVHNALGKVQVKGEDRWLEAPSNSWSIEGVDGGITAVSAFGIFDGHGGRMAAQHAAKHLLPLVGQFAERALGPEPPASPEQLAADGYLDAGMAAQGPNGSGDYEAALERARVAAAQDALITRLPKALHAGFVQCDEDVNAKYKQSGTTATLAVQVGWELLVANVGDSLAYLDTGTEIVVISGNHRVAENTEEQERIIAAGGRIKPARYDEDEEDGPGGTATPHEGLQLRVWPGGINMTRTIGDEASKGLLIPEPAVRQISLPVTGARLIIASDGLWDAVNAKTVIGQLRTCNAREAASKAAVYAMRNKKHDDDVTVVVADFVPREADTHVPGLLKKTNGPAAAAAAALAAMGMREERAAQSWRPLEAPSDSWRARHRAHRTRAAAYLEQLAAAEAGEEAQVEARQRAVALAAGQQTVAAAAGHRPPVSDTYRELAALKLDVTALDALDAEEDDKVDEDNWTSVDNKKKKDSSGGAAQNMLSALARAAQPGTVKPAPGRGGRDRRDRDRERNAGNHKERDAAAAMAAAAAAAAAAAPPVISAGVPDAAEGGDRRGPRGERRDRRDRGGAGGRGPRGGSAGRPAAEGASPTGAAPAAPEGVVKSGGYLFVPKSLLTGGAGAGAAGADSQGGEGGRARRDRAPRPERGGRGGGGGGRPRDAPPAPTSAPADGGEAAGEGAMEGGAAANGGAPRRDRGPRDRKPRGGPKGGPAPAGEAGASAAAPPAAPAPASYQQPVAAPPAHYAPAPTHQPHHAAPHLQPQGQQHQQHQQAHPQPHTTHVPVASSSDPIVELGGHHRAHHAHHAAPQPHYLAAPAPAPAGPSFAGPMDFGAGFGAGFSAAPGSNLWAGPGAAATPATRAPGGPTSGGGRGRGGAAPGAGRGGQQYRSG*
</t>
  </si>
  <si>
    <t>C_120048</t>
  </si>
  <si>
    <t xml:space="preserve">MTPLPPTLLPPPSTVRKPSPRTGLPKPLLRTAAGPAPPAAVCSRQSPPLGLARHAADHCRPRPLPPQPNAATPAGPRDLRPPSTARLARRRRPAPSPPAPSRPSPRAMRLPTLPPMAEKAPPRGGDPPPCMKELAPPGLLAVAPAPLPNAYGKTLPPPPPAAAAAASAASASARPMAHPAPQPWAPAAAVPADCALARPRAIAAAPVVAAPFARQPRPFPLPSPNFNAPATTAASAAVAPPAPLPSPAPPLPPPAVAASPPA
</t>
  </si>
  <si>
    <t>C_120049</t>
  </si>
  <si>
    <t xml:space="preserve">MDGSPRPAAAAANFRSGPCWPSVAAMPTASWKAGGRPGGKSGEAPPESAGTGLARPKSSPSMPPVPSGPPRTEPAPTTQPQPTRSADWSAATSAHFSAPSSTPSSLPQVDTPGTAACSCVAASLISPPPLPPPLTAAAAAEPPSVVPAAGTALPVPVPGAAGEPS
</t>
  </si>
  <si>
    <t>C_120050</t>
  </si>
  <si>
    <t xml:space="preserve">MAVQAFAADCQLAQSVSHSYADTSTSEESAWNIVTNQELVNRLVPVAPQSIDEAAINMRIDLRSEHTMITGDQVDATLALDVPTSLAEQLGLDIGSGGGPVDADTSNSTASSSGDGGSRRVRRRLTAEQYRARRMILDFHGTRRTLTEFNDLTSVLSQLGVQNQVPKAVVTGKAKKNGGAKDLMVVGGKPLNISSITFFFTSSACGINPVLTEAQIKARWYDNGDSAPVTATLQRAYRTCSYNKLSFYPENNLVFGPVDVPCIGTAPTKGPYNLRTGLGNNKNLDAEMYGLYDLAKDWLRRNGRTDVIARLQYLRRKVLVWPWNNLAQLAKNGTKELVGWPGMGSMGCPGNPDPSGIVPDCLTWMNNDLTTTNLDLQVLFQELGHNIGLAHAARRECDAVGCVVNEYGDSSDPMGSAGPVSFEKSFTCFSAPQAYKAGWSSPIANLNKDTVTAGSGWTDYTVPSMHSTDANFLRVAIDQTGINSADRLKPERALFVAYRVAQPLGGYDSGLPKELNARVWIHEYNETANGWSADIRKPTVLLTMLDLPAADPKTKKIGPTVVPGWGPILTKAVFPNAFGRGDSLTVWIKAKTNTSATVGLCRATDVAETPETCYDGLDNDCDGLPDDLDPDCGGEDPNAQSPPPPPLGVLRKAPPPPSPVKRPPPSPPPPTPAKVLSPKKGAGRRLA*
</t>
  </si>
  <si>
    <t>C_120051</t>
  </si>
  <si>
    <t xml:space="preserve">MTCEQLEAMFRSAIASDGDVLTRWADELARRMWAQTPTPSATPRSIGSPAYCASAARSYGGSAASTAARNSPNGSCPASPDRRWRSQQHPHSPDPLLIRHHHHHLPHHPHHHQQHTSSSSHGGHFGQQLPHGRSRLGCRSSGGGAPLATSGPPTASGMAGAPDALLQVQPTPAAGAVLYDTAIAPLTAAAAPGLEEVGAGGAGGQALAHAGALRAPLPPWQQQLEPDAGTGDPGLESAAVAAIAMHAAVGAAIPHLEAGGDVAAWESMAQGVVELPAEVAAAAQSLPWPALAGPAASSATSAPASPARRELPAQVVEEVKRRYLEGCGPHVLTAKPAAAAAAAAMTPRHASLSMAPAPDMATSVGAPVEQYVLTVPVPAASGAVAEPELLSTAFDPACWPAEAAFSLEAFGAEPARRASGTYSAVVEADAGHSL*
</t>
  </si>
  <si>
    <t>C_120052</t>
  </si>
  <si>
    <t xml:space="preserve">MLASKHLRSAACSQHSGRISRRSAVVCLAAGPRSPSEPSTSAPALSAIAAAAAATVIQLSAATSAFAAPLYDNLPGFGADSQSVFFQAVEQEIQNRPTTIDDLFDENLTTVELRTFVDNVVNNKLKPEQYQAERLKMNFRRDLDGRVSLRNRQGQWFSVRPDLQDVMSPLSYRDSDGSVKQLKLTEQEFRNVVSLVEGAEEPEEEPAAAP*
</t>
  </si>
  <si>
    <t>C_120053</t>
  </si>
  <si>
    <t xml:space="preserve">MKRAAAESAAAVAAANSAKRPRPPSAGVAEAADNQDSEPNTAAASSAAEAGPQQQQEEEGEAVGSLLLPRSAKVLAPYKCPVPNFVRPAGSGSSGRGGTLGMKRKMSDYRPMPLGRAGASGLLIQPAMAGDVAEKPPAQAAGGGPGMFGAAADTVARAAAGSAAAAAAGGPPQDEYERSYDPSYDYYGDDGAATAGGTAGAAAAAGEEVEVDEVARARAAAVRAAREAAVVRQEQELQRRRQEAAQRRRQXXXXXXXXXXXXXXXXXXXXXXXXXXXXXXXXXXXXXXXXXXXXXXXXXXXXXXXXXXXXXXXXXXXXXXXXXXXXXXXXXXXXSCCSRQC*
</t>
  </si>
  <si>
    <t>C_120054</t>
  </si>
  <si>
    <t xml:space="preserve">MEEAAEAAPAPVAAVPVAAAAADPFQQQQDQQQAPEHMGGSAPVGEQPAGVAEVEMRQGAAAAAESAPIPDGAVATATPAVDVASAAAEDAGAVPQTPLSAPSQVEAVEAEASTPLGAAEAADAQVEQQQQEADEPAKQQADQETEGVFMELDGGGPMEPSGMGGGAAATDQAPAALPVPASVVQPGPLEDPLDGAAAVAEVAPATPSPAAAAQEAEAVVPAIPPSPLTQMESEAGEQAVAVAVTGAVTGSGAPLAQASQLQGTGRGGTQEYAACAEVEAVLQAAVDAVVAAAMGSSSSGASEDADGGVQGAAGVGAAVKQAAEAAATALQQDRNPAAAPPTAPALQEAASTAAAAPAALVVVAAVAAAAAAVAVEQQQAADIAEPVAAPAPAPPAQHVGSGGGNAHERGSVDPGGVGGDGTTGGSAATYGGGGGSGAAAASAGGDTGGGIASAGAGPDGMRSVADADGATDGGSAAGKGPAGGGGGGLGLVAMQGAATAAGSGGGAQDALEALLLGI*
</t>
  </si>
  <si>
    <t xml:space="preserve">MTAAADCVRALASGGGNRQSVGSVSSSGGGTGGGGGAGGGSSTVTGVKRPAGSLGLARRSLPAPGAAGCTAIMKPYKCPLPNYAGPLGQRGTLGIRRGPQVPLKAFRNGLNTLVAGVKPEDDGKANPDDAPVVPLCIWDPAEQDPEGPLMKALLAKQAKLSGGGSSSAATAATAATGGDGGEAATGDAAAAAVPAVEAAAVASAAAGPKHGGLTALWAAPFLARKLRPHQREGVKFMVQCIAGLRQPEYSGCVLCDGMGLGKTFQAIAALWTLLSDGVHGRRPTCVRPLVLCPASLVANWGKELEFWLEGRVAPVVVDDTRGDKVKESLGTFGGFAGARAGKPQVLVMGYQTFRSHRDAVVKKNIDIVLCDEAHFLKNVDSQLTKAVAGLPARMRLLLTGTPIQNKLQEFYTVMSTAVPGLLGELPAFRRTYELPIQRGSDADASDAEAALGMERMDAMLALCGTYMLRRSCNTMKKYLPPKVEQVVFCKMSTLQARLYNFFLNSPAVVRALHGRAAAREKASAIAARKAAKAQGGGGGGKRAAAGSVTAEPVDGAEAEVAGAAGDGDGKDAPAAGGAFKKMCCHPDLIYQMFNPASMRRAAPPPAAAPVEARAAPRRAAATAAAAAWGASADNDADADDDGGPGGAKKKKVAAGGRGGGAGGAGGADGCKSGADGRPVVTGFEGCLPLFGEASVAPVYKPGSCQAYHSGKVAVLEMMLKAVRDSGSGDKVVLVSNYTEALDILEGMCRAHAWAFLRLDGGCDVKKRQPLVDCFNDPAHPSFLLLLSSKAGGVGLNIIGANRLVLFDPDWNPANDLQAMARVWRQGQKKKVWIYRLLTTGSIEEKVYQRQVAKQGLSAAIVDNSNDQSRTFSAEELRALFEVNTTTRCDTHGAIKCSCDGSVATAKAKTEQLRRAAEAAAQAAAEAEAEAEAEAEDEQGEDGGERGRKAKSAGGAKKAKQDHDGDTAEEGVVKWAHLSSVADSPDPIWASVNAWLRDRFTTYLFSDHIIAEATARNGQQAVEDVELEEEQEAEEEEERQEELEYVKGQLHDTLHARKPTALDGALVKGFEKQALPEETVQVEGDDVIYMFPKKFERQVEVLLFVASAPSIPGKKHDLDSSSKLEFAVSYSDVGGQAFNQSFDLKPLAAQGGVSSIIVAVMYLQAEGGWTLRSVGDCHPFDSPGLIVPELKQTILNLRDHHGVQLDAADAIQAIDPAERDQSLDEASAGRAAEPAPVKKLRIDLSWTFWPPPPPTEEGEEPPEEPALEYNLVMYNKDGEEVQSISTGNREATGARAGRPEPEEDEEEEKEEEKEEPEEGEEGEEGEGGEPKEPPPPPPAPKVDPYEFKERDVIYLDVPDLPAEVRSMVLLVTNYDEENGFTRVRTVRCRLVDVSNGEAPLPGSKAAVAAAAAAAEQGLAAPPNPERVLADYGVLSKYEDDKATTQVALMKLYKEYADSAFNVFRGAGVDNVAAFIGQEPDTIINQLKAYLEATKKQKAAEAAAAAAAEESGEEITADPKPHVWRFRALGLNFGGDSLEAIEHDLKNLFAFDGDLAPGAARDSDTSRSSFPNGDTYFGSYADDVKHGPGLYAFATGAGYAGEYAGGKRHGRGVMVFPDGGTYVGEFVADKFEGQGQYRYPDGSVYTGSWAAGQKHGPGVYWDTARGCLRGEWKKGLLVGKGTYEQPALRFEGEFVRGMPAGTATYTLTGHRTLDMPCFAAQHIQAEEGPTLALPCAYGIPPGSGDEPQLDEEGQPIEDTDKPPLPAHPKYEGLTFTAEQLPGAAPDTVFPPEEGKPVPITAVPAFSVSTGLVA*
</t>
  </si>
  <si>
    <t xml:space="preserve">MAGVPAPASQLTKVLAGLRHTFVVADATLPDCPLVYASEGFYAMTGYGPDEVLGHNCCQQPHGVQRSTREEVQKIRDAIKKGEACSVRLLNYRKDGTPFWNLLTVTPIKTPDGRVSKFVGVQVDVTSKTEGKALADNSGVPLLVKYDHRLRDNVARTIVDDVTIAVEKAEGVEPGQASAVAAAAPLGAKGPRGTAPKSFPRVALDLATTVERIQQNFCISDPTLPDCPIVFASDAFLELTGYSREEVLGRNCRFLQGAGTDRGTVDQIRAAIKEGSELTVRILNYTKAGKAFWNMFTLAPMRDQDGHARFFVGVQVDVTAQSTSPDKAPVWNKTPEEEVAKAKMGAEAASLISSALQGMAAPTTANPWAAISGVIMRRKPHKADDKAYQALLQLQERDGKMKLMHFRRVKQLGAGDVGLVDLVQLQGSELKFAMKTLDKFEMQERNKVARVLTESAILAAVDHPFLATLYCTIQTDTHLHFVMEYCDGGELYGLLNSQPKKRLKEEHVRFYASEVLTALQYLHLLGYVYRDLKPENILLHHTGHVLLTDFDLSYSKGSTTPRIEKIGGAGAAGGSAPKSPKKSSSKSGGSSSGSALQLENYLLLAEPSARANSFVGTEEYLAPEVINAAGHGPAVDWWSLGILIFELLYGTTPFRGARRDETFENIIKSPLKFPSKPAVSEECRDLIEKLLVKDVGARLGSRTGANEIKSHPWFKGINWALLRHQQPPYVPRRASKAAGGSSTGGAAFDNY*
</t>
  </si>
  <si>
    <t>C_120057</t>
  </si>
  <si>
    <t xml:space="preserve">MPLGPRLKTTIVRNITRKLQERAAQLADVIPGPGAARPPPFTPRLPQMRTAQNNYKMRQDRISSRKEAGKAGDGLDVRVTSTSDDEGGLDTDAGREAVEPSAAGGWQYGRPPVGAKRGDEPGTVPVRSSGGATAPPEHVIVSPTILAATAATSAAAQGLAGLVPAPGAGERPAKADLEATIRGCADLEAVRMLYGRLGGVMSRSELILLVNTLATVQDPQHMTVKVWTQTQAMLVELLQRITPRLDSFTMQDFMVVLAAVAKLRYVPPNDWIAAVLTQSKTRLYNATPAQLTTALRALARMTVDPSDIKSAAAWEAWMRRYLASVQRQLAAYRADELVKTLVSLSELRYRPPPEWMARFSAALHSRLDVLEAHSLSEAMLAFAALRYQPEAPFLRAYYGQLYSRLPLADDRDMATFAQAAALLDRLVRQDFMQEFLAEVLQKLPTFKPQHLANLLNAMGRLAAAPASRVRPPPGWAAVVAEHMDYPLPGASKTRLSTFSGTALASAAWGLSVLGYQPTPKFLDDLLSASYGKLHACGPTDLILLLTALGNFGYTPAPTRNAFWDTWMVEFEKLAARKSYDTRGVCDLMAALARLPRPLRPNGVPRPPHPDFVAGVLRSTRIYNLRNTSPSRLAALAGSLAVVGIRPDFGFLYNYAQLTPLPGLRLSGLVWTGAESPGHLARASGGSGAAAAAGGAGVPAAAVAAAGGAGIAVPGPVHGSLSYRAGGVLANGGTLVVSPEGRLVPVPPMHPLTPEHVLSVVRSLAVMGHRCDEQDLLAQATRALLSRNAVLLKAQEGKASTSGSGSSSSGNTDASASSSYGQAEVAVGYEGRAVPGREAASAAFQRANSLAAAAAAAAAANAQGEAVRPHLSREASAQLEAALQAMLGHQVAILPLAAPSLPGLVVEAVAADIEMSSASSAPVALGSSQDLTMPAGAVRTAEVKQAQAARWAEKRSGRGGARSAADAEGDGQEAERGMATDDPRGCIDHHY*
</t>
  </si>
  <si>
    <t>C_120058</t>
  </si>
  <si>
    <t xml:space="preserve">MRTRRCEVRDSNIDIPLNQLGKNVFICCGTWDPAFSTCEDYPPPMPGLLRLLGSPPPLSAAKASDPLGRALELPEDVSDTDKVVAGIVVPHLTANGNVPHPQALEAAGGQRAPHPDLRRFEPGDGLVLNVCVGVDGSKLAATRELAEEGMKEHQRLERERLAREKAAQGSDGQEAGPSVHSSVSKEVHASAQDSGGSSDDLSNVAGAASARPLFRNMDEEGANNDGQRGSGAGTGAGTGADAAGGSGSGSGTAGSRSLQARGCSDAGPGPGSSREVARARGTRRTSGRLAVHDAAADAAAAAGAAAGKVPFKRLRTGWSCDMDGSVLLTYLANHGLGDTVEFLVEWRYDRAEHDKAWPDYPNNRFQWVVLKQAEGSPELLLDLLRRILYTERLLPLRGTVTLLVTGHNRSQNGMPVWASPRNRVIGHILELVKFLEVRDAVRKDDGYWRRYVRAKAQADMRYQIRDAILHAPLQGIPQIRARLIMWMAAPGYQLPPFPRPDFSSIFTVLPDPDTAGTSTVTELPKPYNLRRLCTVMRHSTPTAGEGTMLHPPQVIKDAVTSLPARSNYDLSPAVKLGDSAPATALEHVLMQPPPPGEASPELRAACYLGNACGTMVEGAREALQQALHHAPRCLALLQAELKLELRSDQEVVDLTLDSDSDFKPPRQPAVCAKRRRLSAERGEPAAAAASAAAAAPGTPAHSGGTQAASELGQESEGEEDDGVEEEDEKDENQDEEGQGEEEWERDEEGEQEAGQQAGAAAEAAEEGEQEQEDSGILLLPNHVPYPLYLEEVQRAEMLGTDPHGIKAFSGHCLLQCQRKVLQCGLPVVPKSVKDKLKKCNQPGTTRAVTGVSVQAPYARLPYGVLANTACGTRATDPKKGACLHFRDHRVYTPRELAALQTFPYYFAFLTSESVFGARLKGRTGLKGRTGLKAQTGLMTRADSVLKPAITGLHWLLRVGPGVLAGKPALPLARRSEKGGSKAGKIQQEVEWTPMELKQAWNLLRRTISDELKQVGNSVPPLLAAALSRCLGLALLGRERFRTGQAYVPDPKWDQAWSWAAPDPDQPPACVYAMARGLVGKVVAGAEEAEEHDMDEQDGEGKALDVDEFESEYDAPYADSTVDEDGEESGSAE*
</t>
  </si>
  <si>
    <t>C_120059</t>
  </si>
  <si>
    <t xml:space="preserve">MLYYRRDVFQSASLAVPATWEELVALAAYWNSRNTTNSTNSTNGSSTGAPAPRHGLCINDARGCVLPFYLSALLAASTQRWGPATGWALALDASDPDAAVQLVNSSAMHAAMPALKALLAASPSGLACQEPLSLFADGHCLMTLADGRQFKALQAPSVPVRGAVGVELLPGAGWVLDRASGALVPAGPQACRAPVRSNATEAVLAAGAAVAATAGPGLGPGLGPGLGPGLGPGLGRGLPALPQWGCRAPYLAWGGTFGAVSRRNDPAALGLAYRFLAFLTSDVAQFDGLLDPQSHVEPFRSSMLSPAHSRRVLADRGGAGTLLTGYGGFDPDDAAAFLGGLRAAFSSSNTVPELGAPAAFALRQHMESAYLAFANGSTSAAGAADGMLRAWLAEWAAAGYSPGQVQAMLRQATHDPFGGPDESSQQEDSGAAPVWPIVVGTVVGFAVLCLASFGLLVCWRRWRRAEEAVLKRILPPLNGPETSLVVTDIESSTRIFGGYESATEGDSFIIAFHAAHDAVCFCAAFQQELLLVAWPEELLLMEGCSAVWMCKSEPETAARRKSALGPLTQQHGPLEVTPRSAAPLSRLMAASGAFNGPGSPLGLGLGLSNLTVGNPSSLAPGSGHGTQGANSPMLFGAGGGGGLLGGPGTPANRSEPGNSMVFGHVDSSARLGGLAGMPGSGPGGGMAGSTAIAGAAGGLLGSAGDSSSLAAPNAARAAFAAAAGGVMSFRESFREHGTSASGPGLQDISGSGVGSGGLGSQSGIIVGGLDCDSEAMPPPVPGSAAGGRLSPRPTGDGCGAMLTLSGFHVGSGPAGRAMPRISGAGGAGGASAAALPVAADSGQSLVFAAAAAAYGATGGGGAYGGMGSEASTARIAGASGAPLGASGRSMSGIVVGLTSSLHSGPLDHGTSGAASGSGAGALTAQAPGLADAGPAYSSGGVGSGPVGRESSRGAGQRASDGGAGGVAGVPPHPTYGHNNNDQVDGHNPEEPQRTDSTEIASVSEFAADSGALSHMPSDTEIGSAAGAATIGELGVFGSGHGSGRRHGIGGNARAVAAVAAAAAAAAASAAPSGSRPSGGGDLASSSTSQRPSWSTSLPPPSASMAALTAALQPTSASSVAHNTGTDTVTSMGAVSPPQSNIPASYAAAAAAATAAAPGEEAAGPGILLTPASPRAAENGPRSLDASAAAALAPGSAVGLPPLPPGAPLGLPAVAAPPAQGTLASFGSALAASLRRGSDVSAGSGGDVQSLPSLTQGAVPDVTRAAGAGATAAAGAAAGSTSVTRPSPLGRGVSYNAPGTVSSFAGAGGAAEVLAGGPSPRSSRHRRSSAGSDGTGQRSSNSRGMRGPSMDGDGDADTADLAQRGLSSPLPATKLSRSDDGRGRVVAGIVGVGSDQQTDRAAASSAAASSAAASGAGGTAASPPYAGFVVGGGRHSSLVFPTKRFLATAAAGGAGTSISGMAGGAATPTSTARAATSHTLQSNTVSRALFGLVGLPSPRPGGGGLLGTMGIGGGSGHYGGAAAAALTLDSRAGSMASMMRLASQHNLLSVGDSLCTRWRVVDEGEPGAQLMFRGLRVRMGVHSGLEDGADAVCLNRTANRMQYTGFALQMAKAVADSAHGGMVLMSEAAFTRLAVESLKERVMVLHMGEHRLREELPPTSIYCGCPRALMGRLPALRDVRSAQQISLGVLDAPAGGVVVVFMHVVGAMSLIDWRPDLVEAVDGLVLASFSSPAAGLRWAAKCQHDMTMLPWPQELLSHEACEELCTSRLNAVTGVAEEVVLFRGLRLKAGVDMGRLRGEINCITGRMSYRGRAMNRAARIVAAAGSGQILASAEVWAAGSTATAARMCGLTATSLGAFNLKGVSEAVEVYQIKTSNDVVSKRAKTMLANASHEDPLELDELPVADPAAALQVHASINNASSAAAAAAAAAAAANAGSSGGGSAGGSAAALHRVMSANVNAGHGGGATGGGAGPAGMPTRANLLLAGGGGSATARMMLDRMHSMTGAAGLRRVESLTHRRGSLSRNVSMRSRRSSRRSSVGSQYSALAANAMLSAARGSFDGRQEVINGAGPSGGGGGGGYAAGGGAAAHHVVSAAAAALAASVAAGAAGGPANGASPLPPAAASAAVVGGFGAPLATVMSGQAALGRDLSTLPSSSLPTGPSITSGGGASGGASGGATAAAGLPGPHASSSHSQAPSHLNTLTSIGSVATAPFAGAHGLMAAQLASTTSGGGGLATGATVFTVGRTPYMSRHGSERETPGETMSDFRSSNARSSNASQYRSSNASTRSSAVAAAASAAAAAAASHQQQLHLRGDGGGLSMAQSTPVHTALQPAAASGALPVAGYGIAQHHSHQLPPSNSTQPHPHTQHHTPFSSQLPHLGSSAGTAAAAGSSTAAAGTSSVLTAAVSGSTQLPGPPATVGAVGAAGSLPAINSPGPGVSAPGVAAAPPHAHPHRGLVRHLSTLIRSASQAFGGGIPSGQAGLQQPPQLQTAQTVAVGAVGMVLSPGRGGRRTGDGGGDGDEYYSGYADGGRSSERRARYSERPYRDGLPPAAISPAGGRDSRAGGGGGAGGAQTRRRPELPDSRGSRASDLGEPLSPARRRLNTASGIHGYVGAVPHAALTAVAATLPSPPGSAGRRSGFRRRSGADVGWPAGTDRGSIGGGGSAGTGGGLVSSGGAVSGGLGGGVGGGAGGRLRRGHDAAGGAHPGGVEGAGDSFVIVVGDTDDLEGDSEEVLRDQNGAPVLSPAASLQHAAASPRSSYARSSRASHPHTAGYVPSHHLAGEVPPSPPRLQLPLPTRSLAPASAAAAVLGSGVAGGGAGAGAPMGAPSGGLPGLGAGGGAGGGGGMMSGSGIRYLGSTGSAVSGLTGGPNTGDGGRSSSMEVPDLTPLDAQLRVPSAPASQGGL*
</t>
  </si>
  <si>
    <t>C_120060</t>
  </si>
  <si>
    <t xml:space="preserve">MSAAASLEPMSASSNRAEEPRQAPPTQAVVTSTRPTFSQICKSLFAGGVAGGLSRTAVAPLERLKILMQVQGNEQIYRGVWQGLVHMARTEGVRGMMKGNWTNCVRIIPNSAVKFLTYEQLSREMSDHYRATTGSGELTPGTRLLAGACAGIIAMSATYPLDMVRGRLTVQEGKNQQYRGIVHAARTILAQEGPLAFYKGWLPSVIGVVPYVGLNFAVYETLKAMLLKQYGLRDERELTIGARLGCGAIAGSMGQTVAYPFDVARRRLQMSGWQGAKDLHSHGGNVVAYTGMVDCFVRTVREEGMQALFKGLWPNYLKVVPSIAIAFVTYEQVKEWLGVEFRISE*
</t>
  </si>
  <si>
    <t>C_120061</t>
  </si>
  <si>
    <t xml:space="preserve">MKGFFERMNSCVKPGAKDSGEQHNVDEVMATVKIADENGNIDNKRWSARSDRNGSLPKLWGKKRQAVAAESGVAAKVTIVPKPDKTKELIAAAIRDNLLFQDMPAAALEVIIDSMYSVEVAAGTDIIRQGDREASQLYVMESGVCEVWVRAPSAPAPKKVLIYSAGSAFGELALLYSAPRAATVKATTRCVLWVMERGVYNAVKRNFTHEQFVARHNLLDQVPALKNLGSHQKALLVDALTQVEFKAGRHVFRRGDPGSEFYIVKEGCALVKDQAGGVLARLTVGQYFGERALLGAETRAADVVADGRLVCYCLSASSFSELLGSQEEIWRFEHLKDVPILSPLSERQLWQLARAMRPAAFKQGEVVFRKGEPGDAFYVVHSGAFTVFDADGKELARVGEGGCFGELALLRSEARAATVMALSDASVLMLSRDVFTRLLGNLATLRNVWRFEVLLVRYAAQYWALKAISKAFVKEQGLVEHVKREKVDTRQFRNKAYKSKGVFADF*
</t>
  </si>
  <si>
    <t>C_120062</t>
  </si>
  <si>
    <t xml:space="preserve">MYDLPWDVAFPFEVQEDAHGRDPMYTAYEYFLKYFITDNIVRTENPYEAHLFYVPALNFFYSGNLRPPEYHLEAVMDHVKTAWPFYNRSGGRDHFIFLTGDRGACHMPRDMQDSMIKVVHFGMQKQGLNWTSMEHNKEYGCIRMRQDLVVPPHPNDHKPLWPVGAAAYFQRIAAAGGHDAGRNITFLFAGGVGEGEYSGGTRQAVRALLLNITDPAIMFVEGRRDDYVDLLWRSQFCLAAYGHGWGIRVMQSIQFGCIPVIIQDHVYQAFEDFLPYEEFSVRLPLRDVPRLLELLRSYSPEQLAALRLGMAKYFRAFIWNRDQGGEAFEWTLAGLQRRAANMHAGLFRRHRRRRHV*
</t>
  </si>
  <si>
    <t>C_120063</t>
  </si>
  <si>
    <t xml:space="preserve">MSLEAESDTLRELWNNLPGVSDKVLVSHADSVIMYMVIYLLDGITKRRTITNPEARKCLQLVEQSFMFFDSTADGCIERKELAYALKSGTKVWGRNTSKTLADHLFEQADEDEDLEDGDEEDGVSLDGDGGRDNKSHDLQNRNSAFLKWQQQGSGDIDDLDDTDLSGKGHAAPKGTGASATASAPVTPFGPGTAPGAAAAAGPGATGGPSPALKALNSQGSMPGQTCGDPTALDQPASFAASSLASPLPQHMHSARPSCGGTIGGGGSARASCNGLAAVPSALSAATASNVLLSMSPSMDLGSPTGAAAAAAGARRRDSTHLFADQHGAHSGTASPAPSHNGFFSTPLQESQQQSGAPGAPINAASVPAQAFDWQTCFADVKSNLKGPLHTVVGMRPDSARRSSTGTLSTPPPPPALTVPGSMNGRRSATGMLSSPRPSTVVPTGALTASGVASPVGGRPSIAGGPQSTGPGALPAPSPLQPVAAVVAHQATAADAHDEVIPFCEFSAAGLVPVE*
</t>
  </si>
  <si>
    <t>C_120064</t>
  </si>
  <si>
    <t xml:space="preserve">MQPSPRRSGSGAVGFFQSGAEVPAPPRTAAAPTSLASPSAAGAELWMAGLVSPPPAPPPAPPLRGGRSGKHLRTMGGAPVSPSASPHYTGFGVNGYRYSGSSHAFSAHGTTTAAAAAAPDGAVSGGGSAVAAAAATGSRSAAALLADARELRQLSRAVSSRVLGSALAAADAAERRAGLSTYSLPPASLGP*
</t>
  </si>
  <si>
    <t>C_120065</t>
  </si>
  <si>
    <t xml:space="preserve">MAYSCSAAAASRSWTAGLLEAGGCSGPATGAEAGMGGATGSSTSLSVSKPPPAAPARSINAPSMLCSEGGGPAAMSAACFASEPQLPGSAPSSDGRSWPNTPLNPARWAGVATAAAVAAGAAGGSRDRANTRSHASRCSVAATASARGAPTTLRTTASVSLIAASALASRGARVEPSSSSSSSPLRGAAMAASPTELGGGTDSAAADGSSSISNPPASAAAAPAAAAAPAAAAAEPAEASAARTRAEVCFARLAASSTGASAGASAAATLTPTAVTKATTKAMTVTVMAATTAATASAHAPAPATCVTGCDRSSSTPHATAAATASGMLSSASTIWSVTRSQSKSASENTSTPCAAAAALNASTARSASRAAPSKASPTRAVSAAAAAASSRLAAASMPLSPATPCCTAASARAVSAATIKRRGCLQTCAMSMMSASAIAMASRCNTPAAQRARSTHARACCQPLAAASDLLSCSAIVTVSTAPASRLAGTNSAIAECSSGAAASTPRSTAVAASMASRLASTSAGSAAAVGCEICGSCQRCGMLQVTVAKTSASATTPASWQQCNASASPGSTTARSCCCQPLVSASDSASCNAAVTAIADRCGGAAASTPRSAASAASMASHVSVSAPPPEAPAAGSSAAAAATIAEGAAVMGPAAATDSGSPCGASASAAARASSAAHASAASRCAKHTDSLAAAAAVVAAPRSPRGSPPAATAAAAAAASVLPAPLLCSPETSIASSLRSSSAILLAVGASVGPAAIPFLAALFPARPAALPGAGAGAAIADIAFARFASLIVAAATADGDGTSSCGAPSLHSYTQNSSSTSFARSRDCEFGSPVSVATATSKSLAVTAAATATAYLHPAADRSCSARSPESNSSSSSGSASSSRRGSRRRLARSTATAAAAASASAAAAGESRRSRKSCANLCAAAATARLAAAAAAAAAVATPLTPAVVAVDGNKSAAARAAGTAATVPLPAPAFAPASVSGSVSLSTHATTSGS
</t>
  </si>
  <si>
    <t>C_120066</t>
  </si>
  <si>
    <t xml:space="preserve">MPLLTRRAQHRRRLAPQQCGRGRLGWLTGRAGTRVQGRRGHARPAPTGAPAAAATAVLRACRPHAPRPPPPASPHPPARPQLPGHPHARPQPPLPKAAGATGSPAAAAAPAIATAGPTGASAAAPSSCGAAYASSPSQRSSTRSGSGSEVRPAAAAGPQPASSAATRAAITAPAAAMAAVAAAVAAAAVAAAAVAAAAAVVGTPAAECLQSPAAAAAAASSSAAAATAAARARPTSLSYMRMAGGDTFACASASAAASSPPSGSATTSNSQAGSPAATASATTFCCCCCCCSAAAAAALAPPPLVFSSRTAASATHIPIPRSTSARRSAHTMSRCLHITMAARLAVSDDTRSRSTSQQPPASPCCWRHATTPATASLPSPADRYANGATRPTGSRSSGSARKAVTMAAAGGRSAAASSSTPSTPSRRAAALAAAAAAFSPPAIHTPAIVTNPTWGDSSCSRSSQSQAFARHACWWGRNSIEPCAHPSSPMAASSSYAEYSTSASAPSSPALPPTSAIPSRRAASHAA
</t>
  </si>
  <si>
    <t>C_120067</t>
  </si>
  <si>
    <t xml:space="preserve">MAPKG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PRSSLSVVYGITGEELDRTAALADAAGLPGATARRQVIVCAWLGLVLEAGGSAAVSWPALAGRHAGDPMLAGVLMQVRARIATARAAIRALEPSRPAAAAAQPDVEVAAAAAAAAAAPPPPSTLAADVLQAVRLAAARPSALLEGGGGSGGGKDAGGGKKRRASNARRQSKSAAAAAAAAGSARKRARGSAAAADLEEGGGEAAAAAEAEEVDVAAAVAADGEPLGNIEPRVAALLSVAASLKQTRAAPPGLASLPLPDLKTNFMARWEAWRAARAARDAAAAAVKAESDAAAAAAAAHGVARRGSDTGDAAAAAAVGGSRKRQRKAEDGGAAGAEAAAKKKAATVATVAAAAAADTEDDDPLISGPSLSRQSSQQLSQQPLAAAAPAAAATAAARPTNSGSISVAEAGSAAGGATAAAAVASAPKPAVAGSGLPPLAPRHAVSLQPPAATAAVPMTVAAPVPADVATADAVAAAPAVEAVPGALLAAASAVEGVANVVPVPVLGAPTSAVSMAAPQGPDVAAAAAAGEVPLANMSLEVGGSVEAAEAAGQQ*
</t>
  </si>
  <si>
    <t>C_120068</t>
  </si>
  <si>
    <t xml:space="preserve">MPSGGVGTSASTSRNTGRCSRGRRGGRGLATAAAATAATAGALVVLLRHSLQQLWADEHLAGSGQTCHACGALLGTAAAPHIQRDAKSKATEQHHKLRRHKLRSPATGGAASRAAAAAATSWRRRHCRRCCQLWQLKIRGVIHCV*
</t>
  </si>
  <si>
    <t>C_120069</t>
  </si>
  <si>
    <t xml:space="preserve">AAHTRSISRPLKDDQRRGPGRRPLHPAQVQVYKPTSSSPPRTTPACRLTSATWTPTACTATSTPPSPLPATCAPWVRATPLWTSCGGRSRWRLRPTKC*
</t>
  </si>
  <si>
    <t>C_120070</t>
  </si>
  <si>
    <t xml:space="preserve">MRAASRLRALNTTNLLLPTRRAFLGLSASTFTALSSTRSSNCVDYEGPGRTVAYAASLPAVPGSVFVMGKTGPMLLGGHRGMGENLASHDVDGQPLSVYPAYRENTIESFQQAAKCGVGFVEFDVQVTRDNVPIIWHDDDVVFGAADAPQRPMVKDLTLAELQALCGRGGNTSTSTAATASATAAGHGTGAADLPSSDSHFQQPHVLRGTSEDGSVVSTPRGGSDDGSGSMVDDCGATGGRPHSKLLRLFRDRSTRQAGTRYEPWACAADDSIPTLEAVFRAMPPEIGFDIEIKMTTGDDVVHTPAEEVDRMLSAILPVVDRLAGPQPPQDHFIDGPLLQPHPYRNAPASAAATASAAAAAAAAAAAAAAQQQQQPEQQQQPPMGRRIMFSSFDPDVCVELRRRQSRYPVYYLSGCGLYTHADARRTSIPAALSFAVEAGMRGVVMPASVLLKNMDTVASAGASRLELMTYGLENNDLGALQAQADAGVVAAIVDEVAGVTAALGGGGAVMGHGEEAADRV*
</t>
  </si>
  <si>
    <t>C_120071</t>
  </si>
  <si>
    <t xml:space="preserve">MRQQWQAAQQRQRGERRAQQWPTDDPQLQAEGRLAGGGVVADVWGAAGAGFGQGQQARARRASDAASISTTTSFAAGNADRPRLPGAGGKENQGPPGYDHDPHMDTAGDRDSVTASSSSSAAGLGRRRRHSTGPGESSTATAALYSFGDTRHRPGQGVEAASAMLRALVTATGRRPLDPVITGSGRRPAPPPPRKQVYAPAPDPAADAKLPVFVDAAALPPGYRPPAQQHRRRRWAPTAVDPWSGRPHVYLLRRDVDVYLPDVNPTRPRSASAVMGRSRRGVAEGPVAGAVAGAEAAAGAGGGGGPPVDSRPALRVDDTLLRRRVPAASFAAAPYKPPARSPSPQKRSSQATGSHAADGDAAGGGNTWRSSRSRSRSAVRAGAERPGTAAGGGATARGRGRGEEWGEAPEARRGDTLLQTKAEPLRAGPAAEEPLAPLRHLDAAYAAVLPRVTGAAFAASSSRRFDWLGPAAGSATARPGVAAGAGAAGGGGAAGKGPDAAAQQRQQRRRRRRRWAVREAGGVTGGGGGGGGGGGAGGGGTVSAGEHAHGSEGDDATASAAERGVQSDGAGVAGGAAGSSDIAAARAAAGSEAAAAAMSVDGDDDGIDGSDGEYEVPREPMAPLEGLAAAVDAVRPRVRVATFAHRSVAEQMRTELQARRERQLLKARQLQAQLRCQPVDELWPAVAAQLRRERLAALGERRRRRWSDQERQQQEHAGSQSPPEAGSGLFLTAMKSPSPHSSPPRLGAASPHPAGIASTATAAAAADTPTRAGAAGARRSSASAALLPERPPHFLAATRAALASLEAPLESAAAGAGAAGEVAAGAGVPVAPPAPPIPNYALVEKRAPAVGFSPARTSTASLQPAPRYSREPGPGHYEPSLADAAMSRHTRAATPVFGSTRRPVVPFLPGVDSGPESPTRAAASAAADVAWLDRDPAAALDYTRRRAPAVVIAPPPAAEEGGPSATVSDEDGVPLERWAGPDNPWDMDLPTRRRRPAWGFPAVGHMPLSVAPAGRELLDLRPVYDLVSRRLVGVPDFTRTPDRYAGEEERLRRLRRQPTALDYEADAAWAYLCRHVPGVILRLAAPRWPPPQPADDDGGGGSGGGGSGGDGDAGFGLEAEVQARQRRQAFLELGAAIDAIRPRPPAWTFAPLVTLVRRDDSPAARGRGFGPLLSFDLNIGLTKRRLPGALPWAAGPARQGLLDEEEEFVEADGGELPYGARLVLQVGEAKDAVLRRRDAAPGPQRMRLALGRAEDVAGADPAYLHPTGHLPLPDPGLDEPLRPRLRNVVIEAGAGHLPPAPQPSMHEALRGPGAYFPEGAEQALAAVGPAARAVDFSKAPERRLREEDKPDPEEVLEGNRLVLSPHTALDYVRPRPHVALIPPLVPHAEREPDPAFHAVYDVDPGLDLVLRRPPGHPGFDGAAGRDPPLPVPYGIDPRPAAYGGHVGHGLAAEDVPLTALAGFRRAPGGPDFETMVPREVPKPSDYDGQRLDLEAAAALDALRRRPPRAADMALQRGRWEAGPHPDWDLTAWLDYNPSLDAVRRRLVAQAAVPLGLQLGREQAARADPRVGEAATGDLDAGCYRVRHRLVMRSAPAIDFGRGADPRHTGLQPGAVPADPDAGNVLLLQPRQPEGWQPPAHEGRPWRQPFGRGEGRWERPFADPAYRFLAAAGDEGGALLLRHSADDLAALRARATAANAPAAAWGWMTSRRDAQVLQPDPAVPPPPRAQPRAQPRGVTLLAAELPPKNSELELIKNNPPNDARVVAIRRRDRVLARMVAQIKAQRAAVADV*
</t>
  </si>
  <si>
    <t>C_120072</t>
  </si>
  <si>
    <t xml:space="preserve">MEEAPPHPAHTNLLHLASSAPPHQGRALGAVRTKVQQVLRAAVQQDLDELCELVDILKHEVMGEQLARRGPGGEALKPLLGRCLADVQGRLIFRVQAYIRDEISGYVLTPEDTDYPAKLLDAASASASSASAAAAAEQQQHHHSHSADDVPDGNGAAVASSSSDAAAAAXXXXXXXXXXXXXXXXXXXXXXXXXXXXXXXXXXXXXXXXXXXXXXXXXXXXXXXXXXXXXXXXXXXXXXXXXXXXXXXXXXXXXRAAGSAPALAAATSAAAATGAGAAVAAAAGAAAAGMTSPLDAQLFMIRNLLFLREQIVPFDVDFAVTDIDLDFSHMRDHLRRIMVGQESLFTLGPSNAMVRMLGASGPRVLTYQLDSKKELEKALKPVKSNIAEAHGQIAKLLQTDYTPEEAAEVPLHNPQQLQAVLEAL*
</t>
  </si>
  <si>
    <t>C_120073</t>
  </si>
  <si>
    <t xml:space="preserve">MAILSAKQVNVAASARSAKVVVPMVPRAAAGPVARGVAARVAAAPAPVVAAKSSRRSSVVVRATAAPVAQVRTAEGLQVPHGPAAKLVNLMAPASEHAALKAACNKRIELSDRNACDVELLTVGAFSPLEGFMNKAEYDSVVANMRMTNGLLFGLPIVLDTDSEDIVPGDKLLLTYQGQDLAVMTVDSKFTPNKPLECLKCYGTSSLEHPAVQMVAMERGKYYIGGPIKGLALPTRVFPCASPADVRSTLPANQDVLAFQCRNPIHKAHYELFIRALDAPNVRNPGAVCLVHPTCGPTQDDDIPGVVRFRTYEVLKEETKNPRLRWAYLPYSMHMAGPREAIQHMIIRKNYGCTHFIIGRDMAGCKSSISGQDFYGAYDAQDLANKHAAELNMQTVASLNIAYTEEKGYVTADIAKAENLHVLNLSGTKFRQMLRAGDDIPEWFAFKSVVAVLREQIQSEAN*
</t>
  </si>
  <si>
    <t>C_120074</t>
  </si>
  <si>
    <t xml:space="preserve">MPAVGEVAEEEAEEEVAEEEVEEEDEEVEEEEVLEDRARSQQPWTGPCVPLYARYHTSVPPPMPSARLLIAASSRRDKPAVEAQQQEQQQEQEQEQEQEQEQAEEQEQAEDEAQDEVEDVEAQPQPQLPWAGPCVPMYARYHTSPPPPQPTALLALLRARRVQRFTQLLRQWGLVVVA*
</t>
  </si>
  <si>
    <t xml:space="preserve">MRLKVKQSSANVHSELTAAVGWNVWNELFTCSDDQTIHKWNMLGEPEQKVSTLDAYFTDMHWYPVSSKKTQAGGTDVFAVACTDGSVKILSRTGRVEKSIEGHKGACISLRWSYDGTALATAGEDGSVKIWSRNGMLRSTLAQADSPVYSIVWAYDCDQLCYCTGSNVVIKSLSSNAKQNAWKAHDGVVLKVDWSPINHLII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VTVVDDMRIVVNDILNENADELPEFRDRVIKVSLGYGYLIVATATQCHVYNTTNLGTPHIFDLKDTVTLLLQAERHFLLLDNSAGIQIYTYEGRQICNPRFQGLRTELLNAQMITLSNDTIAVLDQQASGTTVRFFDTAQGRPVGEPWQHTLEVKEIALSQAGTINDRQLIVIDRNRDLYLLPVMKRHVAKLAAMCDSARWHDSTAMLSAMVDQRLQWDKATRLCRFIKDPTMWATLAAMAMAAKELNTAEVAFAAIDEVDKTHFVRKVKQIPTEEGRNAELAVYRRKPEEGESILLQAGLVFRAIKLNIKLFNWERALDLATQHKQHQDTVLWYRQQFLKNAKLAESITRFMQMNESVVVDQAAVKKKIEEERIKESQRPGAKRYV*
</t>
  </si>
  <si>
    <t>C_120076</t>
  </si>
  <si>
    <t xml:space="preserve">MTRSLTHRAEKAGEDTANCAKTGTRRVRNRLQTDEDLRRNLIIGGIVALGTAAVGTLGWFIFKRRDDIKKSLKDAKHKIQEKIEHHKDKAHDKPATGHA*
</t>
  </si>
  <si>
    <t xml:space="preserve">MALSVDHVNGREYKVKDIAEADFGRLEIDLAEAEMPGLMACRSEFGPAQPFKGAKITGSLHMTIQTAVLIETLTALGAEVRWCSCNIFSTQDHAAAAIARDSAAVFAWKGETLEEYWWCTEQALTWAGCDGPDLLVDDGGDATLLIHEGLKAEEQYAKDGTLPNPDSTDNAEFKIVLGLIRDSIQKDATKWTRMSKKVMGVSEETTTGVKRLYEMQANGSLLFPAINVNDSVTKSKFDNVYGCRHSLPDGIMRATDVMIAGKTAFIAGYGDVGKGCASAMKAAGARTIVSEIDPICALQAAMEGYQVQPLEDCLETADIFITTTGNKDIIMAEHMAKMKNNAIVGNIGHFDNEVDMAGLYAWPGIKRQNIKPQVDRFIFPDGHGVIVLAEGRLLNLGCATGHPSFVMSCSFTNQVIAQLELWNERSTGRYEKKVYVLPKHLDEKVAALHLPKLGVKLTKLSADQAAYINVPVDGPYKPAHYRY*
</t>
  </si>
  <si>
    <t>C_120078</t>
  </si>
  <si>
    <t xml:space="preserve">MTDTRTRPEAQQLETRVFTEIGPGFFDSDDFEAANRPTTRSPPIVPLLGYFVSAPTEEAALLSMDAEADSVWLVYREVADAEAWRARHAMLRSLARALVGAVAYCHSAGVVHGSLSTGTVFVSSTDDADAEELFVKLDNFGFGRLDRTGTSPLGLVTPQLPGQDLDAAAPREGRRFDLQVQRAGGRVGVXXXXXXXXXXXXXXXXXXXXXXXXXXXXXXXXXXXXXXXXXXXXXXXXXXXXXXXXXXXXXXXXXXXXXXXXXXXXXXXXXXXXXXXXXXXXXXXXXXXXXXXXXXXXXXXXXXXXXXXXXXXXXXXXXXXXXXXXXXXXXXXXXXXXXXXXXXXXXXXXXXXXXXRPTLTRLLFEIYSDDVAALRSYCADDPALAELVAFLDGGEGGDKAGWDLVAALVRGVRPAEELVLHPFLTRA*
</t>
  </si>
  <si>
    <t>C_120079</t>
  </si>
  <si>
    <t xml:space="preserve">MYRRRFPVPPPGGYGGGYGGGYGGGYGHNPRNSYAMILALQLANQIYQLENKPPVTLALLAFQVVLFFGRGSGLGGGGLGGLIPPELLPYMNVQLAAVCLQPRQILELGDWKRLVVPGFLHVDEHHLFYNMGSLLWKGAQLESRYGHWGFAALVAELLLLSHGLTALLAAALAAGFPGYRYLYWDTCAVGFSAVLFALKVVLNYNQPGNSSIMGFELPTKYLCWAELVLASYLTPQACFIGHLGGILAGLGHVRLVEPALRAAGWRLPRRGVAPPPRMRGANGMGGLGGFGFGGLGGFGFGAPFGGLGGGGGGGVGGGVGGGGRHAEPDPEPQPRQQQYFNSGGRLGGDGSAARSPAAAVQQQQQQQQQQQRPTQGPAGADSRGTVAGSSSAQRGAPGPHTSGPSGSSAGAAAGAIPPRPRAPLAPPAPEVWSEASAPPMPVGAQPTAPPAPPPSSSVPGPGTLAARAEAQPQRDGGSQQQAAGGVQEQEAGARAGAEPPARPTLTMEQLRQRRLERFG*
</t>
  </si>
  <si>
    <t xml:space="preserve">MAGLEGAFLCLGNPLLDVSAVVDQAFLDKYEIKLANQILAEEKHLPMYGELAALPNVEYIPGGAGQNTTRITQWMLQVPHATSYMGCIGDDEFGRKMTEVATAEGVNSIEHVAKHCAENDKIYAMNLSAPFIVQVPPFKKVLMDSMPYIDFLFGNEIEAAALAASEGWEGLSLEEVAKKMSRMPKANGCRPRVVVFTQGCDPTIVAVGGRVSRYPVMLLAKEELVTPTAPATPLWAAL*
</t>
  </si>
  <si>
    <t>C_120081</t>
  </si>
  <si>
    <t xml:space="preserve">MHAVALAAEQEVHAAPGGASGSGSRSGSGSAAAGPPSGAPAPLLLTPDGRHAALAVELLAAVRRSAVLEHASREARQLSGDEWNWRQRRQQQNSGSETAAPPPFAIEDAEEAIVDPVHGMLWNILSLLQAHVSLAELAEGDGHPRLGHAADFLMAAHVVTQLAVAEADACYSAPRRMRAADPSSAAGPALLGAGSGPVAAGAGAGAGAGAGAGAGAGAAAAATAATAAAQAPQLYGLRLEQLPLPVLRRMVDSSLDGLQQSQVQTQTQRQPQAQTQRQPQLLSNSAKQVLALRAARVTLQRWRGYLGVLHPPACAQGAAARSAAGGGRSQSVPRISGSPTAGGAAGGAAGAGGPGSSGTAAAASAGSAGAVAATQQPLAAKPAKPLTQKQLRQQAAAAAKQHQAAATKQAAAAAEQRREEKRREAAEAVAAARRGARLKAYRLGGITHSLWSEDALVTGVLQAALLAACADDRALDRNARALRSTRLGPGSKPGPGRTEAAADGGQATKPQPQPQGLDSEQQRRSAAAAALLAAQRASLYRGLSLGLLPALEALVRAIGRECLSQRLVRPGGGKTLPRLAMPGVFPEWAAVEHLLLAAPVHQAAGYLVSAAKLTRSLMTSAFSSRSKLVHQDFAAVTAEASASAVDYAMQLRVPLSVLCVMRAGCSSSSSSSSGGCGAAGGVHSGSAASSRRNSTSSASTSAAAAAAALPQQHQHEHLQQQHQQQRRVELVSLLVASWLPMSTTNWLEAAESDVFLTAPRSVDLAVGLAMCVLDWVPVLVTARQLALERGDTKAAEEWRSFILMDIQPVRSMAAAVTARRRQLAAVEGPRMARAAEALWAGLPADCAPLRNGNAEWDLVQQHLPLATRVRLERLRDQGEAGEAARAVVLAALRAGSSSSGGVEEGRGDREGAACAWREPVVAEDAALLLSPAEVRRRLGLPIHVLKVWNAAV*
</t>
  </si>
  <si>
    <t>C_120082</t>
  </si>
  <si>
    <t xml:space="preserve">NADVTEGTVPSPEDAEPSHAIRAQLDSTNPDFAANPPADKVRVTPRTVSPSQASTRQSPTAVPQRHKPRHRISYDGKSNAQHPGRRQLRSRRQPGHNHTLPTQVQGRHSSETHHIPHSHPHVFPQGQRHTPEPAGRHAQRPPSQRGEGPPPPQT
</t>
  </si>
  <si>
    <t>C_120083</t>
  </si>
  <si>
    <t xml:space="preserve">MCCGRGGDLHKWKEAQIKYVKGLDISEREVEEAQRRYAEMEARRKGAGPQMVARLQ*
</t>
  </si>
  <si>
    <t>C_120084</t>
  </si>
  <si>
    <t xml:space="preserve">MPISASVFRRGGPKKELFDVINEDVDESKELDEKLAELTELLHLEKSGKELSAALWRPHLCAAELVKQRKHTARDIGFIRGRRIYLHIEEAV*
</t>
  </si>
  <si>
    <t>C_120085</t>
  </si>
  <si>
    <t xml:space="preserve">MRHPSRWLLRREERPEQIWGYGAWAGCYSRQPHAPGSARMPPMQHQLPPADAPPSSHAPAVGESPPALGEMWAADGAAAVAAAGEGGKAGSVTWAAVLNGDIALYSIGQADLLRLM*
</t>
  </si>
  <si>
    <t>C_120086</t>
  </si>
  <si>
    <t xml:space="preserve">MAADMPDPTLQNVVDQKELKWIFVGGKGGVGKTTTSSSLAVALAESGTRNRVLIISTDPAHNLSDAFRQKFTKTPTLVNGFTNLFAMEVDPQPDIGEMEQLEWAQDSFLTELAGSIPGIDEAMSFAEVMKQRIVSAPSATPXXXXXXXXXXXXXXXXXXXXXXXXXXXXXXXXXXXXXXXXXXXXXXXXXXXXXXXXXXXXXXXXXXXXXXXXXXXXXXXXXXXXXXGRVFDGMGDERVTRMLGGMAGGGEGAADLPDQLLGKVEGMLDVVRKVSAQFKDPLLTTFVAVCIPEFLSLYETERLVQELAKFEIDCRNIVINQIIFPDGXXXXXXXXXXXXXXXXXXXXXXXXXXXXXHLLKPYVPAPPTDAAARQAALVSEVAALKKRVAELEAALAKK*
</t>
  </si>
  <si>
    <t>C_120087</t>
  </si>
  <si>
    <t xml:space="preserve">MDAGEGAGPPPGAAGTSHRPAAPGPTALPPRRFFAAVPPGRSRDSGTSQFADASGSSRGSSSSSSSSSSWGGRAGSSMPPPTAPARSSRVTHLPWKGAASRGSGDADSTDGAAGAAAEDGSWDHDKDYNKAKTYALRLLQRTPLAAGDLGRRLQERGHGRQAVAALLTWLADNGALNDALFARLYARSKWVGNLTAPAKIKKDLAAQGVAASHVAAALTFVFGPSHRVRLSGHSLSAEEQEVQDMFLEAARKQVERRGGGGGGAGAGASGGDADDDDDEGLAGGGSDSEREAAAAFKERDRRRRRLGMWLQYRGHDMDLIIKTFGVLRI*
</t>
  </si>
  <si>
    <t>C_120088</t>
  </si>
  <si>
    <t xml:space="preserve">MFAEAAALADILGDVQGDTQALLARQAIVSAPGRSLVEGEIRLLIDRLHGTATHTPFGSGAVRERDPGALLPRERGAKDRALLDYVTTVAQEEDEDEGRQAAAATAKRRTPSAEGSSSGTFAAATGGLRAGGTPPEGSSGSRSTAVAGMGPASSSSAAGTASRGGGAGLTPVRRPRSGASDGPAAALPPVLPPPSSTAALRSSAEAGLGAGPGPLAPGSPGLATRTSGAATAADANGGGVGVLASGSSSSTSLLAPPGRLRPQSPGRLLQPVQGVTGSPAAAAAGGSSTAKLLAATTGGGLASADPGGAATASPGGAVAARLAAAAAAADMASSPAARAAPSVQPRALTGGKQQTVVEKLEAEVDAVKGGVAAILERYNLRPSTASGEAAAGGAAAAGKPAAAGAAAVASGAASGAARDRRAQ*
</t>
  </si>
  <si>
    <t>C_120089</t>
  </si>
  <si>
    <t xml:space="preserve">MASFSRARIVVVESLHGGSLHSKLTSRRPPLARAPIAAPPARSAHVARASTDDLSSSEDEYAITADTIAWNATHMKALRQRIQKVRAAEVVAQSGDSKPQLTGDDEVDYAALNQWHEEQWSRLHATQQSPWDDEIGHFGMSS*
</t>
  </si>
  <si>
    <t>C_120090</t>
  </si>
  <si>
    <t xml:space="preserve">MDGCPLHAWRVAYTAAKRGHLHVLQWLDKSGWPLDDPARDYATWDSATAGAFSGGHRNRQEVLQTTVAAIARGCPLEVLQRYYHYTGEAGVSGDGSSSSGSGSSGSSSEGSSGGQATAGADVAREAGAGGGGASDANAGGGSGGPGGGIWVGRTPLRGARARYLLSAALASPLPDWSEKLDWLLSQCDHGWHDGAPMQVHVSVLLNAPEDCDGCGDCSGGGSGGGGGGSGGGGSDGGGSDGGGGSSGGGGGSRGLTTRLVNSHCAGSSDGQGRDCGCSRHGGGFSARLAALRQRRLALDYTSDDVRPGADWIYWSKNGVALLTHLLFEAGEMLVSTSLLMEAARERCLPLLRLLLAAPALGVARWSRSQKLQLAHAMLTGRGAWRGQSHLPDSRLRELLGLMREWGLLQMMAAPGADTPPAPEAEAEAQAVEAARQRAWDGALASLVAVGMTQGMFEELERACGTAVPGDLKQLVVVGGSVKLLQVVLSRPSPTAPMVVMVVMMMRMRLVRL*
</t>
  </si>
  <si>
    <t>C_120091</t>
  </si>
  <si>
    <t xml:space="preserve">MGLWGPALRDQLLVEATTSIITVFDLDGGAVRHQNALSKEFFGERSQHAQHQQQQQQQLWASGAAGVTDASLPLLCDVEPALPPLESGLAPLLLQLFAYEPEKLQAMLDRLAEGPGRVWRGVLRVPSGLVAAEAAQQLLLPEYCDLAGGLSELMAAADIMDLTLVEEEGEGEQSRSGPGRRGPYAGQQQQQHGEELAAAVVSVAAIAAPVDATRWPQPPACAVAPAVSCAVTTALLKEDRAEAVVTAVAATPAGGRRRK*
</t>
  </si>
  <si>
    <t>C_120092</t>
  </si>
  <si>
    <t xml:space="preserve">MGEGKADEEDGEDECDLPAHRVVLAASCEYFRVLFTGAGAHMSDLHSAASASGAAAAAAGTPASGGGGGACAPGDGGGLPVVCLPGLGGRALRLAVAALYERGVELGPDNLEPLAAAASFLGAGALLDACAAFMRSSLGLHTCLPLLLLAWRYNLAPLREELMSYVCRRFAVLVRLGSSISSSNTGSSNAATGAATHPAVGARQPPSTAVWIPSRGPLAAAATAATAATATAAAAATSQAGASSAAPDVHMSPSGEIAALMPGGATTATAASATAGATAAAAGGGVSNSGGGGSSGPGSLLYLVGGTPLCSSVWRLRWSAGGPAAAAGRGGGGGGGWEAGPALGMPRAHAGVVSVAGVAAAYGGRLYVSGGVGEGRRRLASLEALDPREGRWVPLPPMSAPSRRHPAAGAQLLMHVCKHSLALLLTLLAVDVGGTEGGLGPGPGPGRGSGAAPVSTPVQQRSASGRGRGRGGGGGGAASVTAAAFTATAQAAAGAESGAAAAASADAGGGGGGAGAGAPKQRGGSTRAGAAALPGAQRATRGRAGQAAAAAGGFVPLTEEEVTRVCLEEVIEYGQQEGAVAMAAMAAGIPPQLLLPPGRLQFTHELLRDVLAAQPQ*
</t>
  </si>
  <si>
    <t>C_120093</t>
  </si>
  <si>
    <t xml:space="preserve">MSAVEATELLASYGCDVQELLAAEMAAAAAEEEQDEAEQLRKGKGEEVERQEEERPSKEQEEQEALRMLLAA*
</t>
  </si>
  <si>
    <t>C_120094</t>
  </si>
  <si>
    <t xml:space="preserve">MTDTRVHDGPQPDADSGTKWGSGGICGGGGGGGLAFARGSLTLIPGHAGGSCSPAPAGTGAEGPMPECLLLSPFIGMPRPSGAGLALAGASCSGASPGTAGATAALGTAPPTYHRITATRCVDPGSGRECVVVVQDDVSAKVAVERHLALHFETEHRLLEQIFPKHILRALTDEAVMAQEEKERLVAALAAAQGADVHHMSMALATALSPRAGAGAGASGRRGGSLVSAGAAAAVAALRRMHQHYNNNNNMNISNGASMHGGEHSAHGGGSAVMAATAQGSPVASTPLPVLSASGLSARAASVSERLSAGLAGSARRHGSVSGGMWLRPAVREGCNALATFHPRVTLLFADVKGFTPMCRQVEPHTVMTMLNDLFSRFDSQLDKYGVRKVETIGDAYFVAGGLTFEDSLSEQADLQQAAADVGEEDGPIAAAAANLHARTHSNGLRRRVDGLEESRRHATQVIGFAKALLEAARQVPMPTSGEPVQIRVGVHTGPCVSGVVGSKMPRFCLFGAAVATAARMESSGEAGAVHVSETTYGLLPEGEQQSGEWVPRPGGVQVRDTPLQSFLWRPLRRA*
</t>
  </si>
  <si>
    <t>C_120095</t>
  </si>
  <si>
    <t xml:space="preserve">MDAFFCAVQLRKRNRRNGMEAPRSRDRGSHTPGQLVSGISLSRPRSRPVPGTSAFLCTTVRPVPLDSPARGILRSASLQRPSWAEPAFAAAAGVGAGPGISSQYRAAAATAAPSPLLRRRHQGLLAAAAASAGSPGGPSPAATPLSSSSEPPAGSAAGSDVVATNGNGANGAHTANGAHAPSLAAAGADGGSAAATAHAPAWEQKARAAAAAMMASGVDGEDDGAGAAPAAAPPPAKTRIQNAIDMATFALPLATQNVLGYSLNALSESLAYGAGNRRLMRLVLLRAVVVCWAVCVPVVALWSNAEPFLLMLGQNPTLVAASTEYLKALAPSMFAYVLAECVQTYLVVQGIVAPTTIAKAVLDLGLVGAGYAYALCKATNAMLLLGWLGWRILRGPEQQQQQQHLASKEVAVAEGEEGAEGGAAGAAAALGKADASGGGPLKLADLRLVEAQKARAEQKKREQQQRLLEGRQGESSEGRRQKRGEHGMDGNAHEEILTPPLAAAASAPEFNLGHEGAMAAAKVESSGDASRRGTGTALAAAAAGTGTAAVAAAAMPTAWGGLLHGRGAEMWAAVKAEMVEVFDLRACWEYVKFGFPAAVMSCLEWWAYEALVIMAGWLPNAEVALGCLGICLTVSGWVYMVPQAISTAACTRVSNALGAGDAVTAKRNFQAAYGLVLVSQLAISACLLPNAARVARFFCPDPVAAALASTLLPITALNTIGDGMNCVLNGILRACGRQALGARLQLMTYWVCGLPLAYWAAFKMGLGVKGFVMAIGATSLAQSLLVGLLISRFNWDVEVRNSQQLLSTISSSGSSGSSGSADDASGADEGAVGEQGAAAGGRR*
</t>
  </si>
  <si>
    <t>C_120097</t>
  </si>
  <si>
    <t xml:space="preserve">MRVTRISTTLIELVANSGGRLAEAALVCDVLIPLTVLLADLHRRGVVHRHIKPEHVLCAPDTGAVTLLDFSEAADRRARCLNNRAGTLEYMAPEVLDKPSAEEVFHQVLYNGMSEEELPQYDEKADVWSLGVLVYEALTGCQPFLADSAADMMGVQRQQLHELDGSGTPKLFAGRHLSGEARSFLEQALQLDPINRPSAERLLQHPLLQRHWQRYHTKQVALLGASAATSDASQPTSSGNSPAPGSTYNSGSGGLPAASRHQGVSSAPLPLPRSEADIVQSAVAAGWMASSTDVGMGGGGGGGSNRRSAGGNVASAVPERVLAAPIQFAVR*
</t>
  </si>
  <si>
    <t>C_120098</t>
  </si>
  <si>
    <t xml:space="preserve">MPPRPAGSLEALQRRRLLALQLGLAQSPRAPEASRLSAWLGVEPSLFAPRTPPGPGSPQREQEQAREQPQQHHPGQEALDQQPARQEQEQQPARQPAGQQAQQLQQQLAQQPGAGDGLGLQALDSLAATRRHIVMARQALRVRRSEPVRATAAPQSSLAARPQGARPVRDGGDGGDGGGSSVRADLGRMWNQRREWRRIARRDDWVAEPAEPPPLPPPLGSQGQVGGGPTATRAPAAAGPAGLVVYGHCRPLDARERLVQAVWRAARAEPVAAALPAVQSRACADLVRRNKDLVAMFSTMQMTPQARNSAQGLVRVFQDQIAKSQARMQAAYPDCRGMRPARLLGRRRESAVAALCRGLRQRLQQRGGSGLSMLNCGGGGGGAGGGQLLTSVPLLVVDVHRDLAVTELAARLRRLQHRALTAAQQPPGATAAAPARSDAASSASAAAAAAAAAASVSAPARPATATATATTATAQPEAWLRLARMSLGAAYATAAAAGAASAPHASGCSSSSSRGSDNGSSSNSRVVRAAAEALARVMERAGGAAAAVWGPALQAMVQEDRLRRSLEPPDAAAATVAFGVHGPGSRFGSGSGFNPFGSGPNTTQHNQQLQAACRSGGVAGAAAVLARADPGALAAVAGLLPPATAVASGVSAAAGVSSSRAAGGDGGGAGLAAFGEAYWRLDYLGFFPVVTLAAAAAPAPAAGVAVPPAAVGGTLAATTAPGVPASSEFEGHPVGGHVGTAAATPVQQPVEEAVLVGRAGGGSGSDGRSAGLCLGELCAWLQAGRPVACAGGAAVWQVLLLLQQLQQQQQGQCQEPARTAAGPGGSTGAPYSSNALGVAWVPHRLVPPEEARCAAPARWLQPDGELGGCCIVLQPLGPLLLPGTEGIAESWLRHQMLAAVQRAGRAALCCEDARALEVAVAALCKARAELQLERPDRQLACAAWPVPETEAAATRGGGSSSSSSSSSSSSGSSGSGSGSSKGLTALARGLQQR*
</t>
  </si>
  <si>
    <t>C_120099</t>
  </si>
  <si>
    <t xml:space="preserve">MCLALSHMHTGQTQLLHRDIKPSNILVSTEGFVKLCDFGARDSGSSPEASSANSCSQSCSDSRPYVAGSAGAQQSQQQLLSSYVVTRWYRPPEILLSQAYGPPAGELINIFSLGTTIAELAVGIPLFPGASTTDQLNRLCRCFGPLPQHMTAALSAMAARSATPAVAAELSVVGAQRGRSLKQRLYGCCDGTGGRTTYATGGGGGGMSGPAAAPSPRRSARAEPDPQLLEFLQACMELDPAMRLTADQLLDLPYFDDVAQLVAASGSPTLYELLTMEVGKRSGAAAAAAAGRAAAGASAEAPEEAAVAAVSVSQLRQQQAARRAAAEVQEAAEVPQVPEALHDGVTRRLRASGLGNQQHSYATAEGNDRIVAGGGSSAHICKLAVAARSHTPSAAPTPEGGGTPLATTPMSGISDQEISFGDDAAGAAPVGLGLDAPTLAVSQPSQASSGIAGAAAAAVVTAQPVPLQQLGLGRSQSCATSDCGISPMPHGHTVAGSTTLGAELEISRSAFPSSSTSGFIANGNSSSQPTTTAPATGSGKATGPVRTLCTPEGAAMKASAGVGVSYDQPELQLQPPQQPQQVSFVPLPPPGLLLYPPGPCAAGAGHPASAAAGPDGGATPQPPPSSGPSPTINWEQLYTEHLQLQKKNQLQSQQLQLQPFPQQQPAATTFAEFGPAASTTCRSAHPPRRLRPRFSS*
</t>
  </si>
  <si>
    <t>C_120100</t>
  </si>
  <si>
    <t xml:space="preserve">MYQQHQHPLQQQQQQQPPLQHPTHPPHPQSHQPQQPQHHHQQYPAPQQQPQWPMPAGPMPQQAGAGQRQQQQQQQHHQQQQQQQQQPGAGPLPPPLPHQQQQQQQQQPGPGPGPGPGLGPGPGPGPQAAPGARPARVSYSAFLRLEDRGRFALKVGYHKQLEAVFATMHGEWDKAEQQWVFPVSMYKHVMASLADGRLRHRGVDITLNQELGPPAFVLRMLEEAAGRVSDERLYDKLLRFPEEGPNSLDSRMMPFQRDGARAGHGGRVLIGDEMGLGKTVQACCLIKAYYGEDVPVLVVTPKSLRETWADALYMWLKLTDKEVCVISGKEDIPLVEGYKMDRSAVRVFVVSYDTVSRTPEPFEALKPRMVVLDEAHYIKASGGGGSMSAQRTKMVMPIVQSAKRAVLLTGTPAANKPMEIMALLVALVPKAKIHQKDFGARYARQDKFNKFIGSRNEAELNRLLLGTGVMIRRLKSEVLKHLPPKRRQQVALLSIKAAGVGLTFTRSSLVVFSELSWIPGDIQQAEDRCHRIGQAATSVNIHYLLVRGSVDEIMWDCLQSKLGSVGKALDGSGAYIKVDATRELCGLGLQGAGPGGASGEGHHHHHHHQQQQ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GCVSARERRAG*
</t>
  </si>
  <si>
    <t>C_120101</t>
  </si>
  <si>
    <t xml:space="preserve">MLRQQAVVRQLALRPRAPAPEDLRLTSRIMTTTHWSQLLPLLADHAEVHERRQRQQLHSQQSSKGAGGSRALSPGARSGATNSGSDSGSGSGKGAAGLNALAAAAAVASSGHVPMGALPYTPQHVAAALQRTAQLVEHGAGPGSASEARRLHGLVDCLARLAAALLPSPGMGLREISGVFHSLVRLRHPVGKPYYIALMTAARQRFTTAATAAAPAAVLASPPEFPDADAADGSGSPAGSATGSSAAAAAGAAHDLSQLVWCVAACGMAGLRADWAAAYAAALQPVVTSLAPKGVAMVLYGLARLRSPPPPALLADLCAQLVRHMETAGAALEGASVDGSEWEAVKACASRCAEEERQRVRSQQQQQAGAGAAASSAPSGAEASPYGTNGADHNDGGSTGTGTRTGSSTGGHCRPVDVSLSLWALATLRLPPGGFCPRLLPAAERYSLAHLPDFPQQELSNLLWALARLQHRPSPAFMSRLYDTTGVLLPELQPQALSTLLYSLAQMGAAPEQAWLAAAAGRAAETLPGSGPQSMALTVYALAVLGYRPQLEAQRSGVDTRVRDKVREAYRLMAFRPAGAGAGAGAGAGAGGGATGAELHGARASGTTPGAAASARRNSMAASSSSAAAPGLRAAPSRWQATAAAADRPSQPAARRAARPDARQSAPAALTGGGQQQGAAEGAALDDDPGMLVEPAAPHAEDAASPAVSVLARPSRFGF*
</t>
  </si>
  <si>
    <t>C_120102</t>
  </si>
  <si>
    <t xml:space="preserve">MLSAHTSSLRGATAVKRCVAAPVRSIRSAVVARASKSQLPDALLFDCDGVLVDTERDGHRISFNEAFKRKGLGQHEWDVDLYGELLEIGGGKERMTKYFNDHLDKEPFKSTKDAAARKALVAELHLLKTDLFMDLVDGGAMPLRPGVARLVGEAIAAGVPVAVCSTSNERAVSNIVRVMLGPEVARVMRVFAGDVVPKKKPAPDIYLLAARELRVDPARCVVIEDSGIGLRAAKAAGMTCVVTKSSYTQDEDFTGADAVFPSLGGDSDAGQVTLNRLCNIMSASSANVRA*
</t>
  </si>
  <si>
    <t>C_120103</t>
  </si>
  <si>
    <t xml:space="preserve">MSSTATMPGQRSAMKAAGAQSRRAVKVMAVSAPEKPSSSAPAVPAGLNKFSSRITQPKYQGASQAMLFATGLREEDMIKPQVGISSVWYEGNPCNMHLMDLAAEVKKGVEAMGMVGFRFNTIGVSDGISMGTDGMSFSLXSRDLIADSIETVMSAQWYDANISLPGCDKNMPGTLMAMARLNRPSLMIYGGTIKPGHSRMDGSVLDIVSAFQSYGAYSAGLINEAQRVDIVRNSCPGAGACGGMYTANTMASAIEALGMTLPYSSSIPAEDPLKKDECRMAGRYMLELLKSDLKPLDIMTYKAFENAMVLVMATGGSTNAVLHFIAMARACGVPLTLDDFQRVSDRTPFICDLKPSGRYVMEDIHKVGGTPAVLKYLDSKGYINRDCMTVTGGCRRAGGAGGAGSATWRGPGNLHMHGKPHTGHIQILYGNLAPEGSVAKITGKEGLLFEGEALVFDNEEDMITMVGAEPNKFRGKVVVIRYEGPKGGPGMPEMLTPTSAIMGAGLGKECALITDGRFSGGSHGFVIGHVTPEAQVGGPIALVKNGDKIVIDVEKRVMDMKISDQELAARKAAWKAPPLKATSGTLYKYIKNVSSASTGCVTDS*
</t>
  </si>
  <si>
    <t>C_120104</t>
  </si>
  <si>
    <t xml:space="preserve">MFVCCLGPHTLPSSPDEGTRVKRKSLDVAATEESERVPGKAASTAHGNNGYKKLQMYEGLLPGQLPDSPRDAEGLASILEGPAKGSAVSLLEDGLANDGRGKSFFAASCAHATAGGNGQLALVVPPHLLPADAAAFDTDFRGGEQRELAVAAQLPRDCAVLLLPYRVYAQPDLVHVVYDGAGEELLSYLRQRQRLPEATCRGVMRQLLQALAAMHAQRWVHRNLSTETVWVLEDHSGEPAPTMRRDATVRRREPPPPRLRVKLGGLTHAAQQAVDPSTGVETPLRDLVGCAYHLAPEAISGSGYGRPADVWAAGVLLAMLLTGRAPFPGANELEVMTRVMVATTPPPPRSPMRQSHEGAEAGGEGAGSRQQEPPCASDTGTEGAAAAAAAFATSPTPSPSGAQRQLGGFGGYTLRQRADGSNSGEVPFRERDALQEIIVQAALESGASSACRECLAGESGIADTGVCSQ*
</t>
  </si>
  <si>
    <t>C_120105</t>
  </si>
  <si>
    <t xml:space="preserve">MYIAAKNESAQPLGVTCKHGDLECAGNAQQLCAAYYGRHGHSSGTTGGDPWTRGWDFIMCQNKSPADIGTEELAERCLQEAGFTEHRANLTRACWNGPEAGPILRKSAAEALRRKAYKSATIFIGGAYRCTHDDAQWYDCPGGSEVDDFVATICATYFRYTSIE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GSLAGGGVADSLGRRVSFLLAAVPMVAGPLISAAAGDINTMAAGRFLTGAAIGLSSALVPTYISEVAPTRIRXXXXXXXXXXXXXXXXXXXXXXXXXXXXXXXXXXXXXXXXXXXXXXXXXXXXXXXXXXXXXXXXXXXXXXXXXXXXXXXXXXXXXXXXXXXXXXXXXXXXXXXXXXXXXXXXXXXXXXXXXXXXAAGAGPRWLASKHRDAAARDAAVRLWGPSGPAELDLSRPAATAAASANAGRAAASDVDGGTAVAQPGGLALLSGPAARPLLIGVLLFAFQQFAGINALVYFSSSVFRQAGVSSDALASAAVGATNVLGTLVAASLMERAGRKQLMAGSFMXXXXXXXXXXXXXXXXXCVGACGAAAMFAMAAGFSLPALQPYAGTIAVVGTLSYIAAFALGAGPVPALIVPELNPLATRGKAVSAAFVSHWVCNVLVGQSFLAAVQSYGLAPVYTFFGLMALAGAAYVNSQVPETKGKTLEQIEAELRAGAKAA*
</t>
  </si>
  <si>
    <t>C_120106</t>
  </si>
  <si>
    <t xml:space="preserve">MAKSKNHTGHNQNRKCHRNGIKKPQKNKFPSRKGMDPKFLRNQRYAKRHNKKVE*
</t>
  </si>
  <si>
    <t>C_120107</t>
  </si>
  <si>
    <t xml:space="preserve">MFVCVECGSNNPCRCKVLGPTLGLIGALLTAIVAYPLGALCCCVSRSTSDRMFAAPADVFTVTTQQVVTVTHTHMTATSAPLCFECGSANPCHCKMFGPLLGFVVGVCVATVAYPIGGCLWCVNRPTSTRLLAAPADIYHLTNATIPI*
</t>
  </si>
  <si>
    <t>C_120108</t>
  </si>
  <si>
    <t xml:space="preserve">MLQVKWPEPLGPNPRVAIIGGGMSGLMCARELARLGIRSTVFDTGKHGVGGRMGTRASGESSLRSGTGTTAASTKAAAAQLGGLVADPSFQSVVDDWLATGLVRVWEGPVGTLRAGAGAFARLPPSPPRYVAVGGMRRLAEALGEQLEAGGGSSLVEFRRPCWVGKMQAEEGRGWALSGEGRSQGVYDAVVVAHNGKCANRLVGPTGAPKVAEQLMRLKLNAVWCLMVAFDGPLPVNFEGAFIQGSSILSWAANNTAKLELKHTPAGTQCWTLFSTNAYGQANKVPQENIPPEVADKVAAEMVAALKQAAAGPEGSPAAAAVAAKWPKTVFTRLWGAALPLNTPGTPCILDPDSRVGVCGDWLSGGSLQAAAVSGITLARQIAGLRGKTQDQLAPFRLGLEAQFKPLRVTDIGEFPH*
</t>
  </si>
  <si>
    <t>C_120109</t>
  </si>
  <si>
    <t xml:space="preserve">MESFGVAAAEAAAELEAAEAAEGKADGMAAVVGASGGAEPGGAASDGADFGSESGAESEDVVEFLDATDGGPGLVMAEAVLDMHEVFHELPEQLAALQEERREAVVTPQKRRRYDFCYYANLLLVLQLWLLPRWAPLAKVGAGAGSAVRRAPHQVTSLFLHLVPALVSWSLRWYGDPARFGPPPEATEQERERWHRAGGLSNVLLPMASYVVWAVAYYLKIFVFSRAKIQQRGYRTLFNYVTSQKKGTFHAIARRIPPPLQPPVYLFLHLCFCMTTFLVALGCWYSFWAHTALLAAVASASIWHGGSYYFEVFARKYHEHLMPKAAAEPAPAHVSASATKKDA*
</t>
  </si>
  <si>
    <t>C_120110</t>
  </si>
  <si>
    <t xml:space="preserve">MAHLQHSSLLHGLGSVGDVSASHLPWLLRLAHASSRGLSAWSAALARGLLPDDSTLMQLVAEGDDVATSCPPGADPLQAMSWPSEPLRTMIIRAMAKLGVGRLCKKYPSVRDALLKSLLETVVKYEKMLAGIEEEAEEREKDLNGNYFKTAAELKAEEDAKRAANRGNHTGDKHNAPVPSYQSPAEVAAARLQASIKAAMAAGASGEKATAFALVKELYGTWQGPVETLGRAGRAFEGLEALLGGDDFDLQGSIWKRAGWSQLDELRRKLEELKELRDLVRSLGRGGGWGPLRRAPVQFLDLNARPGLLRTVLEAQETRGLTRSDDISRLLPAEAALLARGRVVRQAKLLFYAKMAEKALQTYERDGWGEYPTQIEPERREIRPTADRGPILLCVDTSGSMRGARETVAKALALECMRAARQQERGCFVFAFSGPAEVREIELNMDAASVNNLLEFLEKMFNGGSDFNEPVKRCLDRLTDAKWANSDILLVSDGELRQPAPAIMRKLAGAKEALGLRVHGLVVGSPEKKRADPAVLRALCTNYLPSGKVEVLVHTFESWASVQAEAAFALDWDDVAGNSRRRLANLAHEKERMEESRRKKRESKQELSRTGVLPAPKKF*
</t>
  </si>
  <si>
    <t>C_120111</t>
  </si>
  <si>
    <t xml:space="preserve">MAMERPRRGKANYAAPTKLKEASSSSSDSDSDSEVEVIEDKQARRIGGATAGGGHGAGCGEGGSGGGAARLQYVDVPAKNPAKKAKLLEDLKKQFDEWHSRMR*
</t>
  </si>
  <si>
    <t>C_120112</t>
  </si>
  <si>
    <t xml:space="preserve">MPRIRSPSDAEVKQQPRAFALLHQVSAGSRGDGGEALQADPQLLQEFVKLYGQPTAQVPDGDISFADFAAMFSRPAVDGKPATSCIGYAAHDNAGVLVPMTFDRAAPGPSDVRIQITHCGICHSDLHMVKNEWNNAIYPMVPGHEIVGIVTEVGEGVTKFKPGDRAGVGCMVDSCGSCEFCKAECGEQQFCKGQVLTYSSKLPDGTVTKGGYSDFIVVKESFVLRIPDSLPLDATAPLLCAGITTYSPLRHFGLDKPGMRLGVVGLGGLGHMAVKIGKGLGLHVTVISTSEAKREEAVKVLGADEFIVSKDAEAMKAAAGSMHGIIDTVSAKHDVGALVNLLKVDGKLVMVGVPEVPLDLPVMAIVFKRAMVSGSLIGGIKQTQEMLDFCGEKGITASIEKIPIDYVNTAYERMLRSDVRYRFVIDIQGSLVQ*
</t>
  </si>
  <si>
    <t>C_120113</t>
  </si>
  <si>
    <t xml:space="preserve">MQSLLNGRVGMRTSTASRRCSAALRRPVDRSYAVRTAALYHNPGPRDSGKAKAAGAAVETILKLVAAGDREALCDYFATSNLTDAPTLKLASGCEVVVFEDVMESMMLREPSRHFLDSYAIRHLILNAPASKQTLSGLMLGPNKYVQRMSVTAPSGEGCILTFTMTAAAAQPELGTAAGAVAAASVPADQAATTPAPPLEPVWRLSSVRGEPQFGVGGTQPVGPSPELSPEQIVEAQLAALQRKDVPAAFQFLSPGSQKIIGDERQFAENMSRHRRYGGLLGHIAATSVRRCMARPSTYMEIVSVTSASGIRFVFCYILGHENGMWSIDFVKVIDDPRLVAAVDSSCAAQRKARPADEQ*
</t>
  </si>
  <si>
    <t>C_120114</t>
  </si>
  <si>
    <t xml:space="preserve">MIGPCAGWPPAPPRPALPAAPPRPTAALPCLRSPPRSASLPAAATPLPAAAPRSPRTCVLPPPPLTAKPAGVSHRAATQVAHKAVPSPPFGAQTPCPNPSPPAHPRPTALSASCNTQHDDAPRPPRS
</t>
  </si>
  <si>
    <t>C_120115</t>
  </si>
  <si>
    <t xml:space="preserve">MSGEPTPKKMKATYVHDRENFTKVYETLRDELLNDDCLSPAGSPQAQAAQEWFKEVNDYNVPGGKLNRGMAVYDVLASVKGPDGLSEDEVFKANALGWCIEWLQAFFLVADDIMDGSITRRGQPCWYKQPKVGMIACDGCIRLECCIYSILKRHFRGHAAYAQLMDLFHETTFQTSHGQLLDLTTAPIGSVDLSKYTE
</t>
  </si>
  <si>
    <t>C_120116</t>
  </si>
  <si>
    <t xml:space="preserve">MPDAHSRRHASTCPQRPSCCPLSARAPACPRRHLHQPWATAARQSSRSCGQTWASASTLVRAQGRAQDYRLTRRRFLTKRPFALASPAPNRLDCQGRRGSGWAQQALGHCLLTLARRRRRLLEAGSASAVCRRCRPPPRRHPLGQSPCLVSRRRQRQSRHCCTLAHATHTHARPRQRRCL
</t>
  </si>
  <si>
    <t xml:space="preserve">MPSADLYDSTIGDMVHKGPNQAGNKGLLTYNNAVGIPGYTGFMPSTNALALPVKGFEHTGRPAASAEVEKLTVKSVDPRKTSQYADDYHKKPADTKAFSKTGGGYWISQRVLPPHTAFTATTTYRAETLNAEPNTAAILDRSQGLASTLVGYEAARQAGEVRRSISADPRARAEDTARGIGTQTVLGRPGSGGNTSILATVAAAAPSSPQAGSSVMVSSARRPATVPTKYGELPGYQTTYGAATDKMARMQADNELNGTGSFAPSNMGDPRFKTLPRVMNPGMGRNYSSYVAEYGGDGHDPMARQAANKDTMTRISVTRDLAGGTTRNVSHIPRYTGHIPASEYATPEARAQGEAAEPRPDHKSQALTYTLDQYPRGRLPGYTGFKAQAPANIDAGLKHSMKLPCHSTTSGDATLRGTQFGVPHQDHTHYINSRAGLNSFFSNSVVGTEFVSDNGLFNAQVYYKEAKSQGALGIKTAQPSKLTHYGAPFRAAASMV*
</t>
  </si>
  <si>
    <t>C_120118</t>
  </si>
  <si>
    <t xml:space="preserve">MSSRVGSSFGVLPSAINYSQEQLLSHLSKSSASQQHQDVSKGVSSNGRAMLGDLTNNGQQRPVAGERKALSALNAGQASFGFPQPVKAQQQPSFHQPSIPLAAFSDPRIIDGASVRSSGDLRKKAWIDVDSLNHEDPQAVSHYAGAIFEYLREAELMRRAIPDYLDSQPEINSKMRSILVDWLVEVSEEYRMVPDTLYYAVNFLDRVLTLQRVSRSQLQLVGITCMWIAAKYEEIYPPNVSEFSYITDNTYSREQLVAMEEEVLRQLKYELTVPTAKTFLRRLLQVCSPDDQLHFVSNYLTEISLMEATMLHFLPSEIAAAAVYLGNLILARAPWSPTLEHYSYYTPAQIAECVEALATLHIQVNSRAQGGELTALYDKYSHSKFLSVSRVSPLPLPVVNQHLSMIMGGSSASGASGIHRS*
</t>
  </si>
  <si>
    <t>C_120119</t>
  </si>
  <si>
    <t xml:space="preserve">MHPSSASGGGGGRGPRAAAASGTAAAPRHPHSDAIFGDDEEPGAKADDDADDVIVVDSSSEPEPEAAAAGLGDAGRRAGQHAGVHAADTNTRGAAAAKAAQGAAQGVGPPGGGGAGGAGAGGGGPLVVMLLDAVEAPGGGGELRLWGREAGGQTVLIRVADFCPYMYIAAPYRVGARREVPAAAAAAAGAAAAGVGDARSGSGSSGGGGAGTGSGTGSGGAGGVAGGGVQSQQWSGDELRQLQEYLNASRCCCRYRC*
</t>
  </si>
  <si>
    <t>C_120120</t>
  </si>
  <si>
    <t xml:space="preserve">MSSTVVSLRPDAKNLTLTVKVLEATTVMTRARGPKAPSIKVAECLVADSTGVVVFVARNEQADVAVKGATITLKGAKVEMFRGSMRLAVDAAGTVQAGGDLSEPVNTTNNMSLLEFELLGQPPYGHSLHSAYLRTSTMPHRH*
</t>
  </si>
  <si>
    <t>C_120121</t>
  </si>
  <si>
    <t xml:space="preserve">MALASRTMQSSRVAGPSRPAAVPRCVAVRPVRKLAIVRADAAPETPKALGTEKTGPNFKALRDINQIMQTLPHRYPFLLVDRVVEWEKEKYAVGYKCVTINDNFFPGHFPERPIMPGVLQVEAMAQLAGLVMLDPEDTAAKGLFFFGGIEGCRFRKPVVPGDVLMMRAEVTKYNKRFGIVKVAATGYVGADLVVEAELTLAMGKP*
</t>
  </si>
  <si>
    <t>C_120122</t>
  </si>
  <si>
    <t xml:space="preserve">MWLRVATAWSCRVSQHCLALWEVTPREVGCKCQEREDVIQQRFVFAEADLYTRRARGMAFVARLWAALSLTLVGRVHIAKQVLAAKLAYHFSFLNPSPAQLKELTDLVDHFAARSMHAEDASLVSHGNPLLLPKQKMACLPYKDGGVNHVDLPAFLSALQAKTFALLAQPGRQPWKTLTRALLTHVRPDSATTWAWVYSDTPAPAGLPARLAAAVGHVRSAGVEQHPPQPATQRPAAPPQWRVSLDQLWVANAAGAVSYVHYTGWLLEPGPGVLPPAVDGAWQPACVLQHRKPQHLWTFEERAAYDAASPGEQAGALAHGVQDLTTQPQGPSLPTYPVLLVGATTGLRFRAAAGQEQEQTAVMRRYLAELADLNLQQQRRLQQQQQQELQRQGQSPRPRTSSQVVVLATLGGQDGAGGGTGTAASRRGQRVDIVDHLWWRGEAPVLPGTRAAAAPLRAERQQQPSSQQRVAAGGLSGGQPSAGVGGPPAARRRTADAGPAGAQQQPSGAPAAQPPFDQRAAARQDQQLAAAMQRYLAYMADLHLQQQRRVQQQQQQELQRQPRSKGRCGPAQLPQQRAGRLGGGLPPPQDGASSPPHVPTGRPAGDSRLGYEWAQLGRDALGGRLLAYLRDQGATVPDWAVCRVPAGRTAVLAQLRDEFTGWWRLYSAQPADTPLPSDVTEQLDDAAQQVQTAYMDYVLLDARTLRLLAQFSLVDPWASKRGGAKGYTHPATPKPATPARLDRWYVSATAAPWVVDVARTYGAPGDHNGALLTLSLPDLPHAHREQWRFPTYLLFHPSLRLELEQRLEAHVAANPVASTGDGACTQWEADKFFLREAATSIHRRHARQTRDGLHGVVLAADAAAALADRPGASTAQRQAAAMANLAGREERAAAAAASHNARAALMEEHGERGTRWFHRQADEPAAGAQEPITHLKVPGQPAPVALTGPGTRNTVSAAAAAMYSSTSPTGLFRVQPDHNLGAGPGSPGPGRLPLALQLLLLLLL*
</t>
  </si>
  <si>
    <t>C_120123</t>
  </si>
  <si>
    <t xml:space="preserve">MAAALPASWREGIITLIYKGKSLDRAELASYRPITLLKCDFKMVSKAVSARLQPALDAVVDELQTAFITGRWIGDNALYLQGLIEWMRLDVGADGTPRQGGALYFLDIEKAYDRVHRQWLYASAEGLGFGPRMLRWIRLLTANGSARVCVNGMLSDAFPVLNGLPQGSTASPPLWVIQMQPLTSFLWRQVEQGALCTPLLPSGEQAPPAAHHADNTTLTARDPAVDGPVLMAAVQLFCRASNARVHPDKSKAMGLGRFAHLTGPCPHTGVPFTTGTVTHLGVPLSWDSDAAAADLYTRRARGMAFVARLWAALSLTLVGRVHIAKQVLAAKLAYHFSFLNPSPAQLKELTDLVDHFAARSMHAEDASLVSHGNPLLPGAAYPCAPGLRHHVGVGVQRHAGASGAACPAG
</t>
  </si>
  <si>
    <t>C_120124</t>
  </si>
  <si>
    <t xml:space="preserve">MSKLLFKPMDPWDHQSVPPLSKHLREQLNGTRKYHGNCAYEAVPVSEALRIIDSGPDVNTAYHFWWAKERPTLQERALAHHQAVSGASV*
</t>
  </si>
  <si>
    <t>C_120125</t>
  </si>
  <si>
    <t xml:space="preserve">MALRSVRVLRGAPGSVRVLRGAPGSVRVLRGAPGSVRVLRGAPGSVRVLRGAPGSVRVLRGAPGSVRVLRGAPGSVRVLRGAPGSVRVLRGAPGSVRVLRGAPGSVRVLRGAPGSVRVLRGAPGSVRVLRGAPGSVRVLRGAPGSVRVLRGAPGSVRVLRGAPGSVRVLRGAPGSVRVLRGAPGSVRVLRGAPGSVRVLRGAPGSVRVLRGAPGSVRVLRGAPGSVRVLRGAPGSVRVLRGAPGSVRVLRGAPGSVRVLRGAPGSVRVLRGAPGSVRVLRGAPGSVR
</t>
  </si>
  <si>
    <t>C_120126</t>
  </si>
  <si>
    <t xml:space="preserve">MHVSWAVSETLCRVPGTPTGPLVHWMWPRIPAGEQQQMQQQGQQDPAAGGEATSGGDDGSSSGAGGGGSSPGSLTAREYLTGLGATGFNVAVLPPPVDPRLPYVAVAAAPAAAPAAAPNTNSVTGGARHAGAGAGAAVQEQEPKQQEQEAGAGEGADQEAAVSDDANSVFSPLESEDVQEGPAVLSSADAGAAAAAAAAAADGLPLAAAKAATEAAAAAEGAGAGVAMCTEASQVQVQGQGRAEPGPGPELLRMPDWVPCTPESLEAAHARYRAAYRCLMVAAAAAAEEAAAPTTAAGPSTAAECGAAATAAATAAGSSGGGSGSLQEQRRDWEQAWRALWRPAERLPVSRTRTPRKTSACGVASVGAGPVVEGKAAEAAEAVAIPGGAAAAGAGGEAAAAAAEAVGCRQAAGAAMDVGAAAAGHAEGQQPHTDREDEDEDDDEDEDEDEDANFQHRLLRQPISQVGLDEECPRTARSRAPSGGGSTGLAAAAAAAAAAAAAEAGNGPRAEPGADEAGGAAGSSGRSSMAGGGGGCGGSSSGQLQGLAGGDGGAEAPAEAVLVVTHGEAVACAASTVAPWALVYEVRHTGFVVLCTGAHEEADGDIRGPDAGVSGGRSATGTPRAGGGGGAGGGAGPVGAEAVEAAWELVPDPHGERGVLWMSALDDY*
</t>
  </si>
  <si>
    <t>C_120127</t>
  </si>
  <si>
    <t xml:space="preserve">MASSCGAAAGEGRANTAVLAVAGGGDSDEQGLQPQQQQQQQQQQQEEEEDEDEDQEEDEDQEGGGDDGAVSDGGRSGSSEGASSEGYGSSSSDSDEQDAGSDSDWAPSGGGGKGPAGGAVPSKRPGRRGGGGGGAIATAGTASGDSDSGEGPSSGSDSDSDSGGRGRGRRGRGAAKEGAAGRRQAPAKSAPRAAAAPGLVPEGHMALLLPAPAALRLAQPDTLLVQLPPLLDFQVGVLTSGGRGPTAAAATAAATAAAEEAVLSAGGLGLDLKGQLLRLRHTPLAGTAMIIKVVEGPAAGGAGGGGGGGARAGRASGSRASGAGAYGGIEENTAADADAEAAVLQPRGNGGSGGGGAGNRTRTAVVERVFSTFLVATPHQPTTRNAVREC*
</t>
  </si>
  <si>
    <t xml:space="preserve">MADGREEGEIDSVEPDFSKKHPLENRWTLWFDNPNQKQTQKQYGQSLRSVYTFDTVEDFWCLYNNIRTPSQVNVGATYYLFKEGIEPKWEDPKNLKGGSWTAPVPNKGDSKKTLDAWWLNTVLACIGEQFTDGDEVNGIAVVIRARGDRIELWSRTASNEAAQTMIGKQLKQYLDIPESAKIGFSVFEEKITSGKAKDRYMV*
</t>
  </si>
  <si>
    <t>C_120129</t>
  </si>
  <si>
    <t xml:space="preserve">MVEDLRRELIRTDGVIDALEKKTTQMEHMHTVREEDWHKLANTWVQYEKDLHSQYKKCIDEIAKVRNETAKGFPEAPLPEAEPKIRPETDFGHIGVQVPAHQAHHFDPLPVVPTPSPTPGTVPGSDLPLTQASKIRESVVQMTQGKVGLEHSAGQPGGAAGGAVGGAVGGAVGGAAGGAVGGAIGGAVGGAAGGAAGAGITGGDVGAGGGSGDHSAPTPTGAHHHDIYHADFHDDHAHADDHYGHHNYDHYHGHYDSYDPMDQYWLRDSHGDWNADEGFHEGGEHGAGNHGGHHNPHGQQHGGTHHDPNYHGGGANHGAGGSGHHDPNYHGGGGGGSHGGGNNYPHHDPHGNRYQYQEHQQQHGGGGGGHNGGGHGGHQQQPQHGGAHGSGGGDHWQQQPHVQQGGGAGGHHGHVPAPMHGMDPHQQQGHGQGQGLHGQGMQGQGQGHQQQQQQQQQQHQYQQAQGHHQHHPNPNYNAGQQQQQHQQQHQQQQQGHNQQQHGQPHHNPHNDPHMDAYHGGHHNPW*
</t>
  </si>
  <si>
    <t>C_120130</t>
  </si>
  <si>
    <t xml:space="preserve">MGDAYAHHTQQQFHAPPAAQPRPGSAAFAGPLPPRPRAPALRTQAPGAAGTAGPGAAAGGGGAAVAGPPAALAAPLGLLGFMLRVPFMALGLGFRIMRFTVVNGLHAAAVVGDRVLPAPVMRAARGAVSAIATAAAGGADLDPSEQAAAFVADFKSAYGDRHPRWQESGWRVASQQARREFRFLFVYLHSPEHEDTDKFCRQVLTNPDAVDYINTHFVSWGGDVSYSDAFILSQQAQMGCTRFPFIALLSLSPHDSRPALVASASGQDIAADPAALLVLLRAAVMEHGVMLAAARAEVEEREHARRLVVEQDAEYEASLAADRAREAERAEERKRQEEEERKRADEERAAREAAEAEERRVAEAAAAIERRRDAARAALLPEPPAGAEGSAAIRLRLPDGTNTSRGFPAGATLQAVFDYVDSLDATSYSRYHLVANYPRRVFVRAAHGPVSLAELGLVPQAALFVQPDE*
</t>
  </si>
  <si>
    <t>C_120131</t>
  </si>
  <si>
    <t xml:space="preserve">MAAAAATGTAAAPASDGAGVQPPQQQPAWGPLRTGRIDTDDDEVGGGGSSDDESGVDDGERSGGGSSDDESGVDDGERSGGGSSSCGGSWRPCCPQLAAVGSPAAAAATTAAACGRAGAQHHADPEGQSSPRHHPQQSQHAPPPADSPHAADGAGNARGRRGDGGGGGGGGSSGDNGRRRGGAASCRQSAAACWLERQRSSLQRRALPGILEAYPIGVREALDPASRAALRLTCRAALHTVDAFADNLRAPTFCNGRAGGAASGVASGGGGTGVEGDPASSPPGNVSAATAAGAACPTCHGTSSSGGGDGKGSARGGNHGGAAGGNGPAAGAAGAAVAAAADRGGPRQQQQLPRLGSSPLRHTHQQKQQQKQQQKQKQKQHSLLLPYQSSSAAGRQKRLLLPRKTSAERLPSPPPPPLPPPLPPTSSGVSRLRITNFCLTPGAPATAVAAAAPNLTSLTLCMCKSISGLPDVIAGANGGAIRGSLRHLTLRMCGGWPEPLGRALQSCSALRHLTLPLIGDHVASGAIDALRRLTQLRSLDLSPAGPSRRAAAAAAAAMVALTGLTRLMANEASLAAVAPALRHLRGLRVLGVGPYCCTDREVNALAALTGLTWLRVLRVKLPASAPLLGPGGASALLALRAAGQQPPPPLYLPPHAGCHPNVPPGHQQHPLQQQQQQQAAGVLEGAGPGGGAAVGTAPPEPLLPTAAATGSRGGGGGGSNTSSALTGSSGSGGGGGGGGGLHGGSSVAVPLPPALEELLIEGGAAPAVLAALDVPPTLRTLFADIVVPYDEYCDEDVALLPAAAAALAAAVARFSGGRLGPDLSLEIRGPTDVGRLAPPPGCLAGHGVWMSALGLLGGLRRLCLCGLALDEVDTAALAAAVPASLQELLLEDCSLPLTAVGCLAPLGARGAGGGGLRYLQLSHAEEWNDEAAVRGVLLAVLCAMPRLQRLGFGCALSPAVRCALRWLRGEALQRLGRDPECMTR*
</t>
  </si>
  <si>
    <t>C_120132</t>
  </si>
  <si>
    <t xml:space="preserve">MQSTLPSCSSRNVFGAKRQARAGRVVVRAETAARDKPAWTGDSVLSRVVNWAIDTPALYGAMKVLAKNAMKNSAESRGVKWDAHVKEMEKLKELEAIKSELEDPGLQPYPDYYLKPFHAYETGNLEWLAAWEVQPATYAMGIRTFKDHPDWSAEKCFVEMRSRQTDTIKVVFNFVIHECPQHAIDSFVSEGLRIIKPNGVLCFIDNNPNSSGSNGSAQ*
</t>
  </si>
  <si>
    <t>C_120133</t>
  </si>
  <si>
    <t xml:space="preserve">SPSPLTITHHHPLPPPAHHHPHPHHLLLLAARLRPQVVQLHPLLVTLQRPVPGAHTGRKKATRHPASSPHLPVSNRRPAITPHTYAPQVARAVDTPHLRVHPSALPAHCKQVHPTARLTPSTSHTPSLPRQRLRAVPPHRLVHLPQPRPHLRRLLSPRSHRKPVNHHTLP
</t>
  </si>
  <si>
    <t>C_120134</t>
  </si>
  <si>
    <t xml:space="preserve">MTRDTPAAAYTPRPPPLVPPASAASEGLLPLKPHQHARMGQGSGSSSGSGSGGCAAPVAAVAMGGGGSSTLSGGGGGGGLISTTGDVVLPAAATSHVAAAVGVAGAADPNGRFVWATDGSRQPWRPGDAPRGVVGLPAVKPSSFV*
</t>
  </si>
  <si>
    <t>C_120135</t>
  </si>
  <si>
    <t xml:space="preserve">MPRATASPPADEGHSNALPSVPAAPFAAPPLAATAFARFAVTATASAVLAVAAAAAADGPAADGVGGRKADATKAAVAFEWELCVSCYSQTTRPGERLQSWTRVCVLDVPADAPLAAAVLAAEQQLQRLSDAAPLPEWLEAAREAGFDPGLDDDDGGKEAAEAHRRLYGGAGTLAEAAEVAAEARIAAAAAAAGRPPPPSRRQLGLIRMLLKRAARAVDCDAGPWLRRIFKGAVKPERRLRELVAEMAGDQDAGGGSGEYDVQLQLYEYGMGSQGSLYDGGNAMAALAAKARVQAAAAAAKAAAAGPPLDRVLACLSREGAKLVIDRLKAVVERLPKEEH*
</t>
  </si>
  <si>
    <t>C_120136</t>
  </si>
  <si>
    <t xml:space="preserve">MSCRAAGGAEQQHLPSSAQPTSSAPPDSGSSQDDDGCTGSLICSKERFVTIPPGAAATSKIAKAAVETFEEPGLQKLVDEGLHKQLQRTKDGATEKSRIHELAELVKLLRKCVKELGSRSSLYIDQCMKVERECMQQVESVKLSTKTSLKQLEAELASTRQSLAESERDYRNDKAKWGMDLETQRSEASRLLRELERLTEERDRARDEAKRNDQLRTQAEAELKERLKSSSQQVREATINQSEAMRALNEEKTQAENKITGLKDEVAKLSKTLKAQQDCVTEYEREVQLLRATVDNLRGSLAGKEAASGVQSEQITKLHKELSQTREQLAALTSEEQRLQQELAAAGLDREELRAMLEQQGAELEQQRQRIVSLEQQAAGDKADWEAKRQDLEESVAALTAEGDQLRNTIEALRQAIQVTNHQKEEAEMLATREGAEKAALMRERTNLQHQLEFAESAQAQAEQATAAVRSQLEAAQAEVAGSRQAVEDKESRLAHLEGEFEALKEVLGETSALNGGDSRDIVATLLSKIATLQNAAVAAEAVRRKLHNELVDLRGNIRVYCRVRPHPSPSTRIAPDGGSIALQADGKDHTFAYDRVFGPDSSQESVFSAVSELVQSALDGFHVCIFSYGQTGAGKTHTMQGGESPNARGIIPRAVEKILSQARKLEEQAEWSYSMEASFIEIYNNQLRDLLGGGPGGAATYINDLHAIKHDPDGGHTVVAGVSKVPVTDAECAAQLVRRAAAARAVEATAMNSQSSRSHSVFMLYISGWHAGTATRLQGCLCLVDLAGSERLDRSLAEGQAKKEACAINQSLSALGDVFSSLSSKSSHVPYRNTKLTYLLQPCLGGSGKTLMFVNINPEPASAGESLCSLRFAAKVSGCETGARGGARRNVLTMGPVGGGAGGSGADAFDPAGRRQQ*
</t>
  </si>
  <si>
    <t>C_120137</t>
  </si>
  <si>
    <t xml:space="preserve">MDEHQEGLQNHPLGALSTSSILNRPPAALAALGVKGAVGGSILERLASSREANQQPPNKENSAADAFVKSEFIKDRQPTRGILRKADDASWEKLQSKFSSLEGEMLNFSTQTQARRESLTRVGAPGALQQSTG
</t>
  </si>
  <si>
    <t>C_120138</t>
  </si>
  <si>
    <t xml:space="preserve">MNMHGELSYVWFLRRKDLSIAQVQKGTPSTGKDAHQDDTRQFLGLPDGVRLPVNELWLSQYYFQLTGADAHAQHVNAAKLNRRVKVVWLPPDAPVPLPPEKDVFYYKKSFSYQFNRYVYVGPTEMGCVHGPLHETPPEQLPPDPLGDQPPPRAAAAKLRRPAKRARTAAAGTKQAAAAAAAKSAPRRRAASAPPPGGDRADAIVIDDDSDGDDGRDEEEDPRPVRPRLPPTLRYPEPRLRPPGPAAKAREAVAGPGECRVVPHFTAMGAKNCDKEGLTVGCRADHPSLRYRPPGCRRLMHLCCGPGGFCMHAPGGAPGGPGAGEGAAGGKDSSGGGAQASAGSNGSGKGGRVAARAEEGAVAKAGPTRAACGTAAGGTAGPGVGAAAVPGGASDQDSTSRVFRMRSGQWLLSQLRGWQGPQHDVELVDAYAVDKDEHAAFTFKVNQRGTIVFRCWLDEFVELVRRWIALNRYLDELAKYEAELREWEERQRAKMTAGQRQQQPANTSGGGHADAGGAAAGGSAAAADELRGAVRRADAPEESCDETVGTAASGSDTESSGEDDGRGQQQSQQQGGSGSSADAAEEAMSHDGLSSDAEPEAGVDAASALPKAGSPAGGGGNGSGIGAAAADQRGQTAAGDDQPGACEPCIGDILGVVLKHRLRYHKGTQQLMDELTPDNTWMAVFVSCATGQETSSAWRDLKARWGDKTDAAAKEAEEDEEGEEESDAAEEVEEEEEGDDEDSDVVIVDDSDAASGGEGESEEQQEGESGFASAGAAAGREAAVEKPLLVPVQALLRGRHALPEHLQLLRRFVARVRMTFRNFGAPKNDIMKSKKNRLVMPVLELVELLRPPYVYLEQVLGAVRREDAVWVRTTEGRLEMMGYSHMLQDVPAGAYGAAESRQRLFFLASDMAWPLPPAPWPTHVYKHKCKLLHIKKCRPQAPEDEQLLPAHTSGDAMLGLGRVNGFTTTTLGRRRDAPAPGGAAAAVGGAAGPFATDDEAEDEDEDDGVEDGNGLLKHVLSSAEPPAGTTSREARLAIAFAFSVPHVAWLWRTLGHLRGLLEQEELLHCKQNRKAAGPDAVKERVMAMTLKYLQEIKKRSLRDVAQMLLHKVDAARAEFAQVDAAFSALLEHEKAQATGGVPPQQPALPPAARAPLSGPEPQSSQAPSAQGGAAGLATTPPVATAAAAAAATAAAAAAASQGAGPAAQVRELLSRLGVEVANHHSQLLGVLEMQRIKYIPQAHGKANTYLFDELFRGSDETPAAGSAPAEVPDDLLPCGLPVFPNRKIETLKQAHRIYGRIGKKNVISVIETKSRPLDDVNVHPTATRVFTVRELLRMHTFPDYYALVVASKSVARHMNKSDYAVWGLLSYEEILDYAIEGLRVARSLFSQGAGGGGTAGGAAAAGGGGDGKGAAGAGGRASQPNTGGGGGGGGGSADSGEDPFKPLDDWRPPARLSGAQVAVRKAMTAVALDRGQEYRLTGESVAPLAAWGQAAALCHALSGEAWEQGEVMGQARVRMPVWEAAVAALGRPEAGGAAASGSTSVELVDLVSSSDSEEGEGEREEVDGEEEDGEEEDDEAHEDADEEGVRSADSEDGDAARTTNEGSTSVNA*
</t>
  </si>
  <si>
    <t>C_120139</t>
  </si>
  <si>
    <t xml:space="preserve">MESTGIPGRIQVSEVTYGLMAACPLPGAATVEEFEARGEIPVKGKGE*
</t>
  </si>
  <si>
    <t>C_120140</t>
  </si>
  <si>
    <t xml:space="preserve">MRGSQGVPQPLPPLPAEMVSGWDPAEAQRTLAPFIQRYSTFKTSDSRRRLLADSNSPAAVAARARAAERERERELQMQQGGAVGGSNAAGCVSKFAFRDRAAALLRLVVVVHSALPIYALVLDILRPRCKTASDLSSDTCGFVARNGLSWAPSGLSTVPALRHSPGHGGGLTALGRVLLLHDCLTAFDLVLAALPFLAPRAFRSWRHVLWPVMLILCEEVRLFVLEGLGVCLGSPGRPLYALFLAAALWRLLELPPAVFTWAMALRLATLVHHAAMLYDTESANAAVSYAGHLHPLIRVAVLSVGGYVAAHMLMSRAVPAANIATAAAHASGRQLPAPQRWLLRCLATADGAVALGLAALGLLHAATSGIVDLDRWRGGEVALVTDLVGVLQDAVVSTSQGYFRHGEPLPPAVSYSLVGGLSAAVLVAILRAVHLVSHESQGRDAEWYRQHGAALAVLHDVAARETDVDELLGTLEAETRDMYSRCSVYLAVLPQYARLMGSSAFAWCAPPPQYMAAAGEEGAGGWWCDPAAAGGGLMPATLLVPIHEQGCLRSLVACSGGAAGAWQCATAVVAALSRPQELVVATDVGPAVGRWAGCPPLDWLLAATSASNVAVVPVAGLGSAGTSTGLGGGSNGTANSSGSLDVLPSNVADALMSKKMAPRLNRVSYPNTPSAAGAAASAASGNSMLVSGFGAAPAAAYANVSGSGALPSSLAGGGGAGGGGGGHGSGVGGSFRGLALAGSAETPESPGGGGGGGGGGNLDRVPEGDGGASGGEAGEARGLSATGRMDARVSAFAAQSSAVAMPGASASALARVVATSAGMGNSLGSGDGGGTGSPIGNAGAYLGAIGSTGDIVYKQWHGGVSVLFADIVGWTSLAQEVEAEEVMLLLHELFCKYDAIADEMGVYKVETIGDCYMAATGLLVEDPAHAAQLVAFGKAIIHAAATVYNPRTGGGVQARGNSTSCARVPPAPPHAFCRSEWECTAAA*
</t>
  </si>
  <si>
    <t>C_120141</t>
  </si>
  <si>
    <t xml:space="preserve">MLQPSPAHDAAQGALLKRIVCMRALAFVVQSLNLLFVYRLWEGYRVGTGRHPLPGHLIAFTGLLVPLLANLALQWLAMLSPRAYLAERSRVHHVSLSLRLLGLIMQATSECATVRTKAFKQEFLLMGLGLMVQQDSQKDFLAHMGLTALVCLSGHLHSPLPPEVDLPTETLKFMATFVCLLAVNSLYLALMGPAPNWAGARPLGRSADLPTVSEDEATLPAGGLQQHPSHSQHDATEWDGAISRFGTAAGAGAGGSSTLAHMTSSGPGGANAASAAAAYSQGAVARPLHSVLTDAGHTGTGAITTGGTAGSTAALASPGTSAVGTPIRMSVDGVHSHAMGAGIGLGMEQQAASDGRLGRHAAALTADLGGSSSGGGGFRGVVRDCRRRGESVWRYWGSVHLTTLGAALYGVVPLVALTAPVVYARWGDAMNTFNWALTLTVRASALLLEPPGMHDMHVERSFLFNCVNALAADAPQRLHARSTGAMTAAWALMHAYILVTRGPPQAPAAASSEGGGSGPEKAASLLQLLRPLAGRRRSTAARLAQLRLRRG*
</t>
  </si>
  <si>
    <t>C_120142</t>
  </si>
  <si>
    <t xml:space="preserve">MRLPFMLLAMHGLSPGAGARVRLSEIEMGETGEIVALPAQRTSQSFRDTCRVFPAPLRAACTMRSTWTTTDGGTKPRSAGVWLCLSLLVAGTAAEVYPLRRVLSLLDSSEPATPTTQSPGGQAIPEGLLSPLKEELPAPLLLPPLWTPSDFGLVAPGSRSSQRALMFHNGEEEYDPDPDPTPSTTGRKPLRNDDFVYVAPTHPYRLPVAQASRYWRKGMRAVFVTDVPSEKLPKELLANSAAHREVWTWYPNFRHMPNGKREHYTEGDRRAALAPALAYAALTSPSLLAPYTNVPEGTGSASTAPGPARTGPSVVAPARSDKGGVTLANIIAARSTAAMAAMGVGAPLLAASVEQAAEAVAAKLNADDPEAPTTVPEKDPFQWMLLGDDDTLFFMRGVKALLRDYDPQLPYFISDSMYVGSRSPQPGVWDMRCYPCHLPWGRWRRAGSRRLMAGEKQEAAAASGEGCGCSAQALCKKRFPGNETRCQTEWEGPVPYGGVGFILSIGLLKRLAAMQNGDGLHTFEKCINAPEETCMAFPEGGDAYMARCLWRLGFPVTDPGYTPLGRYFGEILTPQHLYEAPLNLTKGILPDKAMERWSTAVTMHLSARFLKSTKVAGLTIKYISGVYDLVGELLWPSRG*
</t>
  </si>
  <si>
    <t>C_120143</t>
  </si>
  <si>
    <t xml:space="preserve">MTHVTGSYEQQGGHLSLQHPPLLLPSQQHKVRIHIRPPSADSGSAGVSSEAFTGPMGLLRHPPLQQHLQHQQHNYHQQHQHMRNTAPLQHSPPDQGGVDGKEGRPDVQAGDMAYNTVEAPCSSVSTASLDDLLRLHDENDMALQDDAAYCAAMGLQHQQQRAGPQAHGGAANAIGSAANASGAPPAGSRGGSGGPEGINLKQIMQQRHAAPTLPGLTDNVPRPGMHPNPQLQNHQAYPMLHSSQAHYAQHHQYHQPHQQQQPQHHQQQQPHQGQQQRQAQQQAPPQQRAPASIGDLGSIWDELDGTTEPTIYTQLTLLPRTNIKTEAQQDPSNQQEQAGAGFEARQHQQVPQNQHQHRHHQQQQPMQPMHMQQMQQHGDKPGRVLWSPLLSARPMPMAPQPPQPYAQNAGMMQHAGGMQGAQPGLPQKQMQQNAQQPPALPPFPSGWGLPPLEQQGRISLNGSAATPMDGVSCQQDAAGWTHDAAPPLPEGLLLGSAAGNFSNGLSALQLKPEPQEHSKQSNLGPVGRSGCSIVAGLSSYGSVAPT*
</t>
  </si>
  <si>
    <t>C_120144</t>
  </si>
  <si>
    <t xml:space="preserve">MDAPHANI*
</t>
  </si>
  <si>
    <t>C_120145</t>
  </si>
  <si>
    <t xml:space="preserve">MHSRFGLDYAGLKKDPVPCSLCQGTGGIRCFACGGDGRNATVSRDDLYDSKALGGGVAPPKRDPLGRTINPRDCKVCRGAGLVLCSQCKGTGFQSAF*
</t>
  </si>
  <si>
    <t>C_120146</t>
  </si>
  <si>
    <t xml:space="preserve">MYNHTTQTNAAVVGDEPLGEFAHVAGLLVPLYAGRAAEVALFGKDGASLATAQPLADCFEIAYYCVRNSQVHPRFKSLPPLHTTMWLGRDDAGRWRRDPLAIGFDEELGYHKLTLTLLKASWRRALRLVAQRRSAITKVAAEMLAAPEEKITGARLVEIIESTPLDDLGGEGLDGAAAAAVVEEAGNEFLPLLKEVLGQVPGIILTGESLAQTDDQGRPLPPSSASTSSADAAASDAAASAGPATELRLDDATLAAVSRTLMGRLDVVDLIGRNTAVEAAERVRDALLHPETRERLLAMRRWVEGGPGAPEFPPSPLSPEQTAAMSPSGPLYGNLALNLDWWRRRQDNVISWSAMEILMSRRQVDLYKQDADMTEGAIAKLGTPPAAPAAAIGSSSKSSSGQSS*
</t>
  </si>
  <si>
    <t>C_120147</t>
  </si>
  <si>
    <t xml:space="preserve">MQAAMHAQRPAGPPCSSAPSTSYPVAPSPVSSRSRGLHARRGVAEQRSLGCRSTGSSDQHSNTNDGASGPSRPEQGPELDWSGLPRRQLAAMAMSPFAALSLPLVNDPAWQQSFETYGGKLREVLLGQQEAAKNVAKQLDEGVTYMDWTYRSTGVDLSAVWDPELWIRFREAVAQNEPAIFWNKLLDRVQYKENLPQAGLVGDMRISYAKFLELLKDQRVKRLVVYGDMRTAVVEVPHPWSASVLGHPATHPFYEDSAHNRVSMLRPNPAAPEDVTQWFCAEMPEWDMEKYRFYVDLPGDFWESGVLQRHLAAQRAEGAVWDPASGQYILPYRAQKKVFQVSTEVQLLDPQESWDFLGWLLAPGRLEFYEKAACVAIALRVLGIVIAISTGSPLFKLVNVGWGKLRGKGKKNATKDPKKMSKQEKKESQWERLTSSRAREFMTKDEKTGKMRDTGVRFEDIAGMEFLVTEMREIVRMLKGDEAYKRVGAKCPKGIIFQGPPGTGKTYLARAIAGEAEVPFFSSVGSEFVEMFXXXXXXXXXXXXXXXXXXXXXXXXXXXXXXXXXXXXXXXXXXXXXXXXXXXXXXXXXXXXXXXXXXXXXXXXXXXXXXXXXXXXXXXXXXXXXAQELDAALLRPGRFEVVYEVPQPGPSARMAILRYHAKGKPLEGDGQRLLLKTAEATQGWSAAALANLMNEAAILTVRRNVPAISLPMVLELVEGLNWGEQAPRIPDSEAKDRLALITAAKAVAFALTPGLEPIKSVTMWSGRRGLGPSVDFIAMEDKAAMDMHPEETELMGWRTNFKVSSACVFVLGLDWQVQVA*
</t>
  </si>
  <si>
    <t xml:space="preserve">MYAPGKLVRAQELDELDHRAAAAAAAAEGGRPGALMHAKPWLTGPFKSSAGTGAVTAGAGRGAGKGGAAAAEEEELAALREKWTAMDSKTSASVADVQAKVAEWTLQRARLEEEIVRRQEANRFAKPSAAGGTSAPWQQQPGMHKPGNANDPSLPAGTLSPYANANADLAAATAAASSAAVPSSVSFMLPGGGGGAASSAAVAGANMRLRHAEVTSYDRGRADLVMRLAQLGVGVNSDTLDRALRPVEDRPFLDCISKLPKPGDHLPSRPGSVRLPAAKKKRSKSAGKARPKSGR*
</t>
  </si>
  <si>
    <t>C_120149</t>
  </si>
  <si>
    <t xml:space="preserve">MQLLQEVAAGCDVGTLRAAHTVWHAADQRAQQARREELRRQQQQRRDRRQEERRLSRERYGQHDADPLGVGEPSDEDLDAEDALEVAAAEELPFDERKLRERVMAAVVTSAAAAESEAAGAAAAAALLFDLDDLSDSESEPEPDVNKCEKDPSAGDGAGTDAESSQSGTDDALTRLRWLRRRGYPADGAAVIEAAQHGNTAALAFLLHRCDATPRWEAADAAAEGGHLGCLRLLRAARATMGQHTLSRAAQRGRLRVVRWLAERADLGVLLDADDDSIMSAAAGTDGGCEEAIEWMAAHGCPMGVDGLPYVWAGINGDFATLACLRRLGCPWDPQGGTFLRALRSHRRGRWCSVPALQWLLGEGCPVGDWEALLKAARVRGRDYMEVVNWVERVKKKQEEQAATGGGGVEGKTWDWVGIGLSEGGMLGADLAVAALEPGSTQWTATDYWSAGFGFPARDVLQDVTLVAVSRAGGSTQVALRRPLVSCDLAQDRAVVNDTRQTVVWAVGSGGFAYHGPVNRGQAEVVLLPNATTQANLPLPADVQTLELKMPAFTIPGNATTYQCVNLEMPHDAKYHVYRYEPIIDNTPYVHHFVAWTCYGLSDADAPATPLGSPYDCLGYMECSEFWMGWAPGLNKVDAEAQAALAFGSGTPKRYLALQIHYTNLQGVQGQVDSSGFRIHYSPTLKKYDMGVLTLGTHDIAVPAGAPSYTTAPNVCPGTCTSQLAAAGPITLIESFYHMHQLGKSMVTRHVRGGQELSPLGTRDYYDFAYQAPVNVPPPSRTLLPGDSLITTCTYSGVGRSNVTKFGEASYEEMCFNFLFYYPFNDSISYCITMDRDLSGMASCSSIRLLQGLQSQDAFNAAVQASAGEIVSVPANATTYKPYNPTCARTAPGAPGSSSSQPASGGEGEPQEEKHRRNVGAAVITIIIIACIGGVAIWGVLRWMRVKRQAEEEQHLFQKYNPNTVGLPLVGATNSSSAPIGSKV*
</t>
  </si>
  <si>
    <t>C_120150</t>
  </si>
  <si>
    <t xml:space="preserve">MLACGVFAVSAALHCPPPQALARPAQQQLTQALLVERISEELDIDSLVSLTFHGEDEIRGLASAEPVRSAALVTVPIASTLAVCMDEDGGNLAVVAPPGMPPNVKKAFEAVAVLVRETPDHQLLLLAALLLWARKFGGPAWEGYCAALLPPPGELSTLLSYSPGEMPALQLPHLMSEAAIQHDWARWCHSQWLSSSSGALRRLGLADDLADSVWALGVVRSRAVEFPLGLVGATGTASAAAAAAAAAAAAGGSTGPAAATAGYVPAGPVMAVLAPVVDLANHSPDPNCVIQLTPDRSRVVLLPRRPVAAGEPVTVDYGFNRSSMDLMVDYGFVTPANPLDGATPLPGADKLPPLDANKLAAAAKALARQRRAARQQLRRQAAAAARGGAGGDTAAPSQVEAESVEGEDGVVMQLAESPEAADDAEDAAFSGRLKAAVALLAPRIPTGAPPGAAGSYSTPATQRIIGGLWHKLLRHTADTLPTSLEADAGLLEDIGAGVRSGLDCGMALELDPQPRTR*
</t>
  </si>
  <si>
    <t>C_120151</t>
  </si>
  <si>
    <t xml:space="preserve">MQLVFAGLRVRVGLHCGVTDARDIQYNAATARMTFGGEGLRIAKAVCDCASGGQVVMSGEVLLRLQLAGSGGVLLLQQQQMLLQGQTHVLDLGDHQLLEAPAPQPHVSSPAAPPEGAAGVAGVGLAHAHQHNPAASAAEPSAMVPVSRHLLCIAAPALLGRMAVIPPVRSALHQFTPGFMDAPVGPAVCVVVFRVSNAAALAAWNAAVASEAMALLELYLRASLGALINTSNTSGSNGDQAQPAESLGPQSSGRGGAASTPNRLACYLAAAPPGSPFGTFVAGFSQPSAAARWALTAVARTAELPWPAELLESQWGRPLEEVTRAEAEAAEAAAAAAGGGGGNVLPYAFGSGAGATANSPGGASSFMHGGGSPPRGGAFSAIGGSVGSRMARLLRTAPGGWISSPLSLASHKGSGRHGSGTAADRGADSSPLVSGTVLLSLPPPARGGGAGVVVGGPVSGTEASSAACTEMGGWAPVEMELDDDVELGEPSTAGADLVDQPESQHSAVAAGGAGGSAMSSWDAVRKDGMLPPAAEGYGGGLVIDLASAGVPTGTTDAPGAASGGTSAVSAQLPPMPVGRGAGPAAVRSSGFGSPRLRNRLLQHLTLSFTSLSRKAMGGSPVAGSRFGAGSGAGDVMDLQGSAQEVGSAAGSGERPRTMSGPMHLHSPGEWPVTGTSGRGGARGMAGAASAVTPMPRPALGAAGLPSGAGSAVTGAGLEEAMAAAAAAARAEEDAEVVSFRGLRVRLGMAVGPVRVELCPLTGRVVYSGKTVTTAMTSAASARLGTLLANQGVAEAIAAAQGGAGLMLQFPSGYHSSRQGSNRHETTRQDSSASHATAAPAPAASGPWRKAMFRRAQTVADEASAHAATVERRGTVSAHVATAAPGPESQVLDSGSILTGIKRRSGASGGAIQRARTASIASPERCAEPASRQHNAPASSSSSQRRNSGGSSSLPSMSAAADMRPGAAAALLSAAIPTTLREADDEVACGGEGAHGYDSTAWATCAEPGELRVGGNGAGGTEASAHAGNNDPGGAVEEERAATVDDSHEHGTRTEDEQEDAEVHGPSSQAAAQPQLLCTPAVGGGLGVAFGGGGGGGLAMPRLNPKNPTFRVRLQLVPPAMKQPQPGPQAFTPAPELAAIRDGA*
</t>
  </si>
  <si>
    <t>C_120152</t>
  </si>
  <si>
    <t xml:space="preserve">MKRCHDRATRGPAPVVNGSAYSLLYSQSTRTLLGGFFQYCTAVGLKRPLYYLLPPTSLSAVLVAAADSMAAPFAAFPGDRLQKNFTRAGSLDALEDALLGYVSARSPSADGLPYGYDSVITPFSGLQELRAAGLLTGLAGISSLDTLYQRGDIHPTMLDTVSYAGELSAVPLDGSQLLLYVRTELLAASGAAGGSGGLRVPDSWEQLLAEAAAVNGSLAAQLRPVVNATGGVSYAAATAPVFGFCMQPHTHMLGALALAVLAPLVQTNGSDQGMYLNADTLRPAATTAAMPYVLSYLRRLAAYSAPVAFSARAPQFSNDFALGRCAMTIGTAAQFRRNSHAAHPAGPSAVIGRVTAALLPGISELGPWRLSHMDTADNALARWRAAGYNAADTASFLTAARATLDHHNATTTAGEVQSDNDSGSNLPVGAVVGAVVGGVLVAALAGVVALRGMRNRGRRRGRWRVVEPPGASPDTVLLVTDIVSQGVLLREALPEEVMDRALRTHHVTVRTVGIFFGAYESATEGDSFILAFASATDAAQFALGLQRALLAARWPEELLEVPGCAPVYVRKLDWLAKANQVSLVPAPTRRLGSRPVRSRSRACTDQ*
</t>
  </si>
  <si>
    <t>C_120153</t>
  </si>
  <si>
    <t xml:space="preserve">MGFKENSSHGLHKRWVERKLELEVGKVQAKLMSKGIAIPDPKPDDVEASTRLAVAHLPKLHVDMYGRNPNGTHKASPERLQRGSAASKQQQSVVERLERMMNPGVMGGLPDELAAAYGLPRSPRCATGSLGAHGHSYSNPISAAAASAALARHGKAAAGHGGGGAGPHPAVTSHSGAVAGAAADAAGEVGAEAPEPPSPVPVQLRPDLEGADARIEGAMLEVERVTLPANEMGIRERVIHLARQVNPNFELQPPRNRARLAGGDYGRSRRDLSLWRRSSRHLGGAAGGTSFREQDASGGGTSRSQGGAASRREQPLPQLSGQGTDRAKSIGRARSNGRGGPSAPQSHRSIVASAGGGGGGAGAGNEILPPLSPVSASRLAVSHSYTSELPGVSSSTSLPKLGARSSGGEGGDADLLGANFPEDTANTLIELWGSWWGHYCCTRSGSRRMATSTRVTRDMALRWLKPCL*
</t>
  </si>
  <si>
    <t>C_120154</t>
  </si>
  <si>
    <t xml:space="preserve">MQLTQSHSAMNRALNSRSSVPARFRPSRSHVVRCDAQQHDGQIAMTRRDALLSVAASLALSGTVALPANAVQGLTAGRIPGRTKEPDAEGFYTYTRPEGKSGGHGVGWSEIPQYSFKVPAGWDEIPVSIADLGGTEIDLRYQAKEQGDVAVVVAPVLRFMDVGFNAKVTLKEVGPPQRVIEGFGPELFGKPLDEDDVVKTEVVEHDGGLYLQQGAEEPLSGLRHCHKEPRVHPHCHFQRAPVEEALGQPPRYSAVLPRQAGRIRRRAGDTGRGGEGTARRERRQWLLACLTCRAWARGLGAGIGGGRGCREIEVEAQGTEGV*
</t>
  </si>
  <si>
    <t>C_120155</t>
  </si>
  <si>
    <t xml:space="preserve">MSVVCLADARLLLPHTLRSAAGQPFRKVPRLLALVASISLAPSGDAFAQLKDPEGRMGAALHRDVLEAVGAQLGPRAVLLLQQVFPANVPPPAMLRPRPQPPPRSGVTHATHTAQQPQLQRGHPGAPANGAPAQPPATPSFSTDTTTASQQLRFPPRQQQQPQQPPPAGQGSRFGAAAHQQPPGSAGPGPGGIGAGASAAKPAAAAAQGGAGTGRGLGGRGRGAMLGFDLEDEDEDPFAFMEVEEGVGERGGGGGGPAAAPPDTAGTQQQQQLQVSRPQLQQPPPWPVTEASARPPPTAGGKGSAAMGPHGPVPVHAARPSNSSGSYASVGGGLRRRPMMGLDDMDVDLDLDLDLGLGDDIGAADSRSRPTGGPAPGAAKPAHQPPQQQQQPAAAFMRSKPAGQRGHSSGASVDNDARLSPDQCQQQHRGGQQQQQQQQQQQQGHASGVAAAPAAGQGQPQQQPMLHAQRSARMEQQQAGAAPGVGGGGDDVDVQHGDGEESLSLSMSEDPQQDEPFFSILGKRRAGPHPPPSHPPKQQVQPRQQQQLQQAPQQPASGATPPGVQPPSQQQQQQPAGGRRPGGIYMPPLSQAVLSAAEEVVVCL*
</t>
  </si>
  <si>
    <t>C_120156</t>
  </si>
  <si>
    <t xml:space="preserve">MISQRVSLVLAACAFCTLACATLPGKAQADSVLEGELDVLIPEHRPMVYVLRASNGTAMPLSLSEAAAASLIPYSGYRIRVRTPAASSPPPAGKPARRLLRGLLALDSTNFTGGLGVNDTPLDIDSFEILGPGDGSGGAKDTPMGPTNITSVIFLLSFCGYRRPVSAADFRAMWFNNATSTPTSRNMQNYWSTCSNGFAQMPASNQVVVEVDLPCAGAYLGTKYNSTNNCRTQELYTWLNMADDYARLTLKLNISAIKQRVAVLPTEMDPYCGWAGLASVGCAGTRCYTWISGSSSKDLSIYFHEMGHNMGLAHANWANTPDDPYGDFTCAMGSGVTCYNAANTWRLGWLDTLPGAALNSSNFATGRWSTWSLPRQSAGTSPQSIIRIMPDWAPPAWRQNATPGASAVPAYYVSLRARQAPFENWFGTDLTNPGRVLVHTSNLTQSSNSYQTTTLQAVLAAKGRYTAALPYGITIQVLSINASTGAAVSICRADRSAESPNDEPCVPAAFAAAQPATAQPASLLAATQPDPQPQATKPQAAQPDPKSQAAQPDPKPQAAQPQATKPKAAQPKAAKPKAAQPKATKR*
</t>
  </si>
  <si>
    <t>C_120157</t>
  </si>
  <si>
    <t xml:space="preserve">MLEALLPGAAASAEESNVCVAVKIRPLVPAEVDDGCRETLFVTPGLPQISTGQHNFTYDHVFGEEGASPDQLYPRCVAPLVAGLFKGYNATVFAYGQTGSGKTYTMGSEYKPGGKCRGVIPDAINDIFSRIEASKDSAITVRVSFVEIHKEEIKDLLMPATGGPRPAITIRETQSGGVALYGAVEREVHSREEMAEVLEMGTLCRSTASTNMNNRSSRSHAIFSITLEQRRQVAAPGTPTHAGANDGASTPGGDDEGDEEDEAAAEEGEGVEDYLCAKMHLVDLAGSERAKRTKAEGARLREGIHINRGLLALGNVINAIVDNHKHVPYRDSKLTRLLQDSLGGNSRTVMIACVSPADSNFEESLNTLRYADRARHIRNKPVVNRDPIAAQLAALRSTVAQLKGENLSLRRALAASGNEEAMAALVGGGSGGGGGGGAALDGVVERLTQENNMLESENLRLKMEMDDMRQELLNVTDRWHTAQAQCDLLRMSQAAAARSLQSHASLNSQQGGAGGDGAGGSGLSAQQEAAFAAAADGSLPLPGLDIVKGYVSRIAELEAELKSMKSLAHLSFARRRHTAHGGEPRTPGGDVTSPGDHLGGLSPGGDGLSALHEDTEDHDAHEGGDGAEGGELAVEEEYFMAELAAHTLNQEKMKKEVALLQRQLEAKERKMVELMKNAGSMPALKQHYDRVLAELESQRDTLVAERKSLMEKLAQVSAANEEERKRLESQYRDRIQQFDEKLRDLRRKERDFIAMQKLKQRTEEAHRRLSADILRLKQQKVSVQKQLDANAKQFATWRQERERELAQLRKQSRKDRATIQHLEAMQAKQSAVLQRKISDANAARKRIKELEDMKRRQVVRDASSGPAQQQQAAAAVATQQALGGTVEMQPNIAAPVLRTDKDRREWLQKELELCNMSSEFRKVIDGELAQRAEASRKLKELEKRLTLLDQLSPASPLLLAGSALAPMTPLSPATAAAAGALAAGGGGPEVRQQLLTKKKELEDKVSYHNGQIGDLQAQWERQKAEEEGRGGGALDARRWVGLRNVVECRELLRTLFRLLVESKCLSNDLTVDMVRYGEEVDLLRVQLEGASKKAAQYRKLATALQAAAAHVATAHHHTGVSAQDETDKQVDAVLEELHVVRTAANTPAGAAAGANGHVVGLPNGGQGLVAITLSGELQGLPQLQIQRQQAGPAGVAGAVPPSPMDVDMDEAGTPDTPDHARANGGPGMEPKALEFLSPVPSGGRMRRMPSAGDGLSAQPSNAPQRYSPEHDDSEDDEDGGRHGHRHNNSRRRPNAADENAVMDDPMDEDDFVQQGFSDDDDFEEEEEEDDEEEESDDDDEDDDWDPSNATPAVKGRGNRRTSSRRVSAQIPVETSGAAAAAGNGPEEEEAASSGRRALGGNNRRRTLSGRRSGSVAPNPEAEVVEGPVLDDINLKRYAQGHQTRLTKLTVAVLKDALKGQVIDGQKWHAGSKNRAQLISDYRRLLGLAALQQQHQQAEAAGEDGAQMRRSARNGSAGGEISIGGAGPFALRVPTSPPEAGRDSGDGFTFSPHVATAGAPGAAVPSPAGAANSRRPTAAAATAAAAIAGPVAGTGAGADGSVPGVAAAAAGGSGGPHLTRMGSGSALPGSGGSGSLRGSASGKSALGATATVAAEATTSPPSGGGLNSARRLQAWGSGSSNHGVGASLAATAAAAAASGGIGSGASNVRDSLDYRGAILTAPVFCASPRVPKPPGMSPRNSPGTPPSPPTSGGRVSSLGRHYAAPTASSSYGGSAMKVSPGPLGAGWTASLRGGGSMADGGENMQPPQSTTPGSGKGTPLTNLYKEKAEAARQRTAALRVSMQRNWDQQQQGGGGGLGGSHEAFVGGGGARLSGGATGAVTSSMDGRGGSSGIAGLRDSSGSAAAAAAAAAAKKAIWR*
</t>
  </si>
  <si>
    <t>C_120158</t>
  </si>
  <si>
    <t xml:space="preserve">TTAPASTPTSHLPRPALPPHPAPPRPALPPPPAAPAPAAAPGPPGPRVKHPPVSCLRPPPEPPLQRHVTARPTTALPGPSPPPPSYPALSQDCTPLLPPRASTPPRHLFNPPHRPPAVRCPTPLHKARPPLP
</t>
  </si>
  <si>
    <t>C_120159</t>
  </si>
  <si>
    <t xml:space="preserve">MEGSGLVLDDGNAVITAGNHPAVSNSSSQDGYRRLAEDAAAARLAANRRETREAAALGIIIGTEPRTPLLPHADDYLDWSLAYNAQLSNQVEYSAERAHLTTIASVAGAPKTAPPLLGVPVPGSLLELLRRVFVPLPPGVSPRQDQQQQLALGVAPSETQLVFAGLRVRVGLHCGVTDARDIQYNAATARMTFGGEGLRIAKAVCDCASGGQTRVLDLGDHQLLEAVAAAAATGATAARHGQPATRGGGQDEAVPVSRHLLSIMHATLLGRLSLMPPVRSAIHQYTPGFMDAPVGESVTVVVFRVSGPFGTFVAGFSQPAAAARWALTAVARTAELPWPAELLDSQWGRPLDKVTRAEAEAVTGADATASGAATPLKFVRRRASRHLGAVRQPLLRGYGFGSPRILQQV*
</t>
  </si>
  <si>
    <t>C_120160</t>
  </si>
  <si>
    <t xml:space="preserve">MTYATMQDLRAAQAVTGLAAISSMDQLFERQDIHPALLGLVTYADELSAVPLDGSQLLLYVRRDVLAAAGAAAAAGGAGGSSSGGGGLRVPDTWEQLLEVAAVTNGLQADQLVVTVNATGGVMYEQARRAAVAGFCFPPSPRVLGDLALAVLASLVQLSGPQQGMYLNPDTLQPATTTAAMPYVLSYLRRLAAYSAPVAFSAGAPQFSNDFALGRCAMTVGTAAQFRRNSHAAHPAGPSAVIGRVTATLLPGMGPRPRRKPWPQLLHPQPHLPLLLLLLLLPDAVWTLLDAPPIVSWSAMQEQAHQRGVAQALKDSVGLLYGADTAPVPRAVLLAEYRSSLEILGSPNCGSGGQSKSASAAVAGGIVAAVCFTVLAVLALLLVYRVWRRRGLGRRLSSNWRVLEAPSASPDTALLVTDIVSDSFILAFACTANAAQFALELQRTLLCDACAATGTLQMACWPEELLEVPGCAPVYVRKLDWVAKANQVSLVPAPTRFGGAALPHASGPALLWAAAAASSLAC*
</t>
  </si>
  <si>
    <t>C_120161</t>
  </si>
  <si>
    <t xml:space="preserve">MHVYSVAPNQATNPDSLWQHTHQQSQQLLKEILSGEPSASADAFRTNSCSAVRFTAQPAAGQPPRPAAAPTLAPAAKQAPAAKAAPAPAAATQPESKSPAAAAKSAPAGTAAPAAAGPSGSSPPKAAAASPPKGGKGAAAAAGKGSKTLANMWAKGSAKPKGAAAVPAAEAEPVAAPPAVVKAEPVEEPKEEDGGFVAANRGKKRRGAQIEDSDDEQEAAEEAAPAQQPAPPAEEATATGKGKSKGKGVAGTKENKGEKGGKRAKTVAVKEEALAVTMEAEEPAAEEEPAAAPASAPPAWATAGASTGAGGRGRKVTRTYINDDGEEVTEEVFEDGPAPLQPQQQPAAAPLQPAAKAAPLKPAPKAAAPAAAGKGKGKAPAAGQKSMTSFFTKK*
</t>
  </si>
  <si>
    <t>C_120162</t>
  </si>
  <si>
    <t xml:space="preserve">MGSAPISKPYHPRRRRDGVPANETEGGDLLPGKMSKKVAEQIAEDEERAAAAATAAAAVPPLGITELGVYLPREVAAKAQAAANKAAALACARAGGAKRGTAAGASVPGGGATDGWEGAGAGAEDGAEEADDALQAAIRDLNRVMAKARAVVAATGGEYGGEYLGPEPEGGWPDPDADSFDFDGSGTGGGVGGGGGDGGGVRSPLASSYGGEGHYLVEEGLADEEEVYGVAAGGGSHVVLQEDAKEGLVVVRYPAGTAVQRRRATERSPDRGMQAARDKAEKVRAARAASAYAGIADVEALRRPGTNLQNETTGGRKHGHQAFSQAPPVPRGSAAALLKVPNEIRSTGHRRREDVPGSGRDVGGGLARPVTAGSSPRRARRQPPGVGGFAESADMPYWMRRSHAEMTEEALAAAEAAEAEAAAAAAAEEETLLGGWREGDGSDELGAAVAPPAPGTAAAGAGSGQLQTVPAPQPHAAAASSTRAAVRAAPPHVAAAAAGPSTVLGAARVPAPVPAAVPAAVPAVSATAPAAAAPAVAAPPAAEPGEEGRLDRFTILSDDEDGGAVKGYQPRRRRGAPDPAATGGSNPAALLAGAADNLGWADSSSSDEEDPWGVDDVDEFGYPLEFVRQRKAAAGTDAEAPGVADSPERGGVAERGEGEGAGDETSSNGSWGVDYQHLGGAQHLQQTLQQLAAAKLAQHAASSASGAEGSAAQLLAEFGLAKERVPHPNDIPPLAFAAPPAWLTKPIPDFYEYYRDSPKPMATDSDADSVVVVAASGAGWNSGAAGAPGQLKQKSVGRVQDALQQAKRQQAARVVDHDAYTFHFTAPPDGV*
</t>
  </si>
  <si>
    <t>C_120163</t>
  </si>
  <si>
    <t xml:space="preserve">PLPNPSVSHLPSGPRHPKARPTRQSQSRRNTPRCDPCPASPSAAPVLSRQRPPRPSPSPPPLQPAVRRCLTRVATRPGQARSPRSRCTCHTRKRRRPPRTPRHPRRPPPPLPALAS
</t>
  </si>
  <si>
    <t>C_120164</t>
  </si>
  <si>
    <t xml:space="preserve">MLRVDVRDADCQQHSETIISRCLMALKRGSAMESSLASQLLGLHVLTLGQPDDSLFESLRPELERTASGANGGGGAVAAAAMDALVLAAFVLCEDELAGTRPVMDRLRALWKKGDPKARAAAVRGWSFLFTSLDSELCESEAAACLAALAGLLKERDMELRTAAGEAVGVLRACCSARVLEALEEGEEEEEEGEEEEEEEEEEEEEEEEEEEGEADGYGEEVDQQHMDAPAGVEEHENAAANGKANGKVNGGGAKVGKKQPHTQHQHQHQQVEGLLGRMQELASNRGEKLRLSRRDRAAQRSTFRGLLASLSGGDTPSVRIKLQHGDCLELEGVAAVHRLAFLRRFLAGGFQAHLQHNALLHDVFGFQPRAERPDRLTALEKRLTRGSQSAGAKARSANRTWSRDAKASRMMMEAY*
</t>
  </si>
  <si>
    <t>C_120165</t>
  </si>
  <si>
    <t xml:space="preserve">MPTLRPAGAIPTSGSEFGKAAAAMAAQAASSQQQLLAAAAARSGGGNAMSHPGLLRWRGGEAGLGLGEADFPGFSTAEHGKSRPGDKHRIWGSGRDLFAVASDADSDDSDKTVDYGQRKHWRTYGAAPIGGDERQQPWAAAAVERLERRAQEGLSGPVAALVPHAQRVLAAATLGLEFLVDSQAAVAQEGSYWQAGCLPVDAGLGGDGGEDGFGGYGGGGGKSGSGQGLGARGVLGVPHPLACAFLPLLLLAMQEAANEDFQPEARTLLFGGLSPVPLYYLLAYGPTSAAALSVPPPSSVGDAAMAAPLQVPRRYTEPHLAFLAAVLREPQHVRPYALALTRLRIVVQRRGNPAPLAEEALCLFLGADAAGSSGSNGSSGNGDYGCINSAGDARPCRPTRRVLDLGAGQPKPKPLLGSGHRDQLPDLPLAAGVPTPALLPDQPGAPSMSVVLPMRAHQPRMLLDCVWGARVSRLPTGGPREALPAIRRILYGPEPSADAVSSVAPSATLPGPSWVEPMQQLNLLDLDPQPSPSTRESASMCAALQLAVQVHQGFSSGEMAWPKRDRSGEELDELLGSTRAPREARAEAAIRLTEAVVRRVVGAPRAEAVAATYSGWVASGASPEQRLACERVLARSLLPPAAPAATAAAVATPALPGGGGGSGSGGGAGANHLAGFNGVLGQLRPSLLGALPGSWGSLAKQAALMAAGPPPSLQSMLGALMDLAGAAGGGLDTDKLVELLAGGMDKKGQYEQLNEVAGLALLGLVALMPLVSGLPDSCLKLTAVVASGAEVKLRGATALHAFITGTGYGVSDWLHRIDGLPALAHAALTAFSLFAFVPSPLLLPPEPEIMGPFCSPGCQNPVAPPMPASAPVAGPLQPPASSNPAVQERLAAAAEQLYAMWCTAPEVAVALAECGRLAQEERVTAAESGDAAAGGGVAINSSVTVGGGGGSAGRSITVARQAVAFAAIRWLTRGQNILYDDHNDDEEYDMDDFESDSDDDDDDDDVFSAARAVGAAGAEAWKEAAQQGQANALMERMWGVGGAGGGGADDGTTSGASISWLQHPLIPPPPPLPPPLPPPPPRPMSRQLQPQPGLRRGLWTASTSVPDLVDQVLLPIVALSPFATDCYRLVLTAKNAAKDAIRAARVEPDDKAKALAARAAEQALAAAEKAAAAEALATMPAALPEVTVAGAAQVAAMLLFLGETICRPYGFTFYLEPADSSSSSAAGNAAGSSSGALRFWGFKTRRVPVQIKKDTWMPGTLLWDRIKAHEILIRSEAMKPADFLRSVRQQLVKKQQGAVRVIAYGMTGIAHAMQLCAKVRADVQKEGKLDVLVAIVQYNVEGDAQQRPEKGPAGGNSNSSDGQASVDAGNRCITAAAELIRAAHASHNAFGSLTQVAEGREGMWSHARAWDAVGGSMLNNAKEQRTKTEARLQEFISAIGSDTGALERFSMELLLLEAPLGAGPGAGAGSKAKSAASAAPALPRWEVLQTPSSSLQKKGDKKKKPR*
</t>
  </si>
  <si>
    <t>C_120166</t>
  </si>
  <si>
    <t xml:space="preserve">MAAVETALAEAAVQHGVAGDNGLNNIVAMSVVLSYAAGDLLCARQVGFPGTSSSSSSAGQQPPAGVQGPRRRHQEAPHESVAVSAAAAAAADDPGAGASGGGADTLTWLPPQLRHPYEAMLAATAVLRGVLAAAPLEHSAIALLVPARRLAGAVDTVTMALHESKSDAAASGWQQARACVERALWAAGVLHRDAMAIAEADIMDMAQVCKQPRLLLERHASRAAANAAGAARLPAEVEARRRDHDALLDKVQELLTAPSASAMGLGLGDRSAADELRQAVGHMVAAETALAEAAVQHGVAGDSGLNNIVAISVFLTQIAKDLLLTEQSGFRGTSSRTSAGQQPPAGVQGPRRRRQEGAAGRGGGAAATAAAAATYPPEVQRRYWDMDAAASRLDAAAAAAETARVGDALEGAAREALRAVDALRAAAAAHGLAQDVGLERDAGTVEVFSLALLDWLRVTDQLPTRANGRGGGGVRQSGGRRVSCGVAAAGSLAPADQQQRRSSLFARPARAPRAVASPPALVGAAAQPGAHRENEVGRAARDDGRGTGGGVRAGGDTGTGGGGAALAAERPQPPVPCPPTRQSWMPSILDAANAAAAFLGGGGGGGGAGGGAGSAGWDDMVDADESMPDYGPYAVLPPPAASAAASVAAAAVATAVAAAVACGVDDDLSQPVTHVAGAGAWADAVAAVVAAITVTVIAFVVAFVTAVGVSVAAALAPWGHRLARRGRAAAAGGGRRSLQCRHLRLYGGECGGGDGGGGGGS*
</t>
  </si>
  <si>
    <t>C_120167</t>
  </si>
  <si>
    <t xml:space="preserve">MDLSQEQQQQQQQLRPHAWRKPLPWRRPGAAPNADHHVLPPSPPPSPRTAAHRALRALRQAGPEGWRPDEWRLLRALQHVREHRVVEDEVAHKESSVEGAMQRSAVLAAVRQVTQKAARTREALMEWRVRANWAQVEKANWRIRQLLDVEFESIKGGQCQLTRWHEREAGDAAAELDLDSDSDTGASYSRDCEAGSDDDEDEDKPIAAMARRHNRGGSSSGGGDGEGSGRGRMPAYTREQLQRHVLVAWCVREKARQLGCLRRLRLLRTLQEQLASTGLPAGVFGGGDPAAHASLCAAAYDFSAPGLRALGVDTLAAAARGAIRRYPTTWERLAAAARIEQDGSARRQRRHAGKQAAAAGAEDAEEEAEKEEDGPATLVLRAAVVGLLLLRAEQPVAEQWPDPLTAAGVALLWRYTASTSAWLNPRQLQGLLELPPRPYLRQQPDTGVRQQREQGFVDIPWRSKTRGRRDGAGEGGGRALDLHSTERAARLSPEHLACVRAAMAPDQVDRALAIADLSGAAVDLEQLRPFGGRDGHGRSQGRQRRDADRSSRLAEARAQARAQQVLDETLREVVALEVARDGDGWTAARRTLEVWEAGLVHSGWQGAWLESCAAEAAASVSSQGRLAAQAQAEAAAAAKAAAEAADGSNTPVGVYDCLLEDLAWPLHPLLSSKSYLARPGQHQRRRHTDLAAHIVQRWEQLQVRGMLDAVDYLAAAMTAATAALTAGGGAGAAGVAAAPGAAGGGGGPAALRAGGHAAGWLYLPPASAAGVAKAQATAAREAAAEAAEAAEDLTALHRVLAAGYAAVTSSSPRAAFPAAASAGAGVAGGAHVPGVAGAGAAAAGVSAWSAMQLRLQTGSVHGARDRVAASRGGCGGRGRADRAQDEDVPGPTCADLPAVAAAEERCAVVMEALRCEQAAALLERPGGSDAAAAGGAGAAASAARNCLLDLDSAAADLWNGGGGVRRLQRARAKTEAEVPARTGPQRTADAGGAAGSAGSAGGATAGRGDGSLDTYAGVAEAMAPGLLAAHPGSWGRLLAAADAAALARAEAMAAARARGKGSDVAVQRAARVPGVVQLADTALAGLSAVAHWTRGSGGGSGGGVGGQRSGPAGAGSLPLRRFRLAYVMAAGAAYECARQQAQGDEDEGSSDGASEGEQGGAWGAGTPLEPSQEAAALFGMLACVPPLCIVSNKVPNTFAPLHSFVTPEQAWLSPKVRKHWPGALRAAFSVGSPLAVLRENLEASLSSWVFAPPSLIVSLTVAMWDAAAAADRTAPAAAAREGRPPWGLHRTLNAVQGRSYEGTMEGPKQEGQEAQRVRGAAAPLPAVARAAVGSPSDFAAALGLLSASTSVEIYYKDVLESEEEEEEEEEEDEEEEEEEEELEQVGAQAEEEELEQMGAEQVEDGELELQEEEEEEGEAEQFSSGSGSGSSSPDSADKDEESAESEDEDESEEDDGDEWRRAELPPSKAAMTPAAAAAAAAPPAAASTAGNTKRPDQAMTVLDTSGGGGGDSHGGGDAVAVVHASRSPRRRLTVRRCSTSPKSIADDDADDADAAANAGGGADAAANADGAAVVVAGTADAGLAVAVGKANAEADKAAAPADMAAAVTAFTTSAAAIVAAATAAAFPAKGVRATAADKPPAVGPAAWLVALPSXXXXXXXXXXXXXXXXXAASKQEAARAEDGWRLGFQPSCGDAKARTLEAAATTAAAPPGRSPAGSAEASVLAAAAAPLCVVVARNPLDGAVHGCFTWSEAEPVAVDAGCKLSMRVHAARQALLDTSGPGLVRVDVCGLEELPRALLLCAQVRRSLLDRRRDLVVLPERLALSRELVAAQQRQQQLLCSQGQQGRRQERPRGVLERLQDLAEELEELHASGDKAEGAALVEQARDGAGGAGAGAGQERELQAARVLRQRRMQAARSNLCRVRQLAWMQNESMEDMRQGPPQGPSGRPSFLFADLRLGRAYRDLPAQQLAVEAHELLLRRLGRHLVVQRRRHSALQGTAARPNQKAGGGGGGGGSGGVGEAGELPDRLPAPWQVLLDKAQEEVAARLRGAEAAADAEDNDGAATRVLRGALEGLALLLAAAGNASDEVLPRSIAATMGLNADDADANDDEEEGEEEEEGGRGGEWRRVRLPSAQHGEGDCWRGFVPPHPLLCAALRVLWGQRSSDAAAQNSAAWDSTCNLHRQFMEEAGASLEEQAEQARYLAMESKARADGPAAWLSPLLLYRALGDLPLPTVWDAGCGGPRGSRDGAGAADAAAVLVELLSPEHLSLLAAALSYPEADRTCVLLHAYVEIQVSLAELDPEFLANPDSAITAVDFMFQHDLQFREALVDLYGAQAALLGCSMRWLAMEEADVGKNLSHKAAGAKSGFHTRGFSALASGVRGGSGSGGWREKESRAKAQQEEQEEGGRPWGQPQARKQASRWDRDRSSGAGTDSDDDWRGGGSRSRSRSVSGGSTSDSSDSYSLYNGFNSDDEYFSRKLVRQCRPYDCLYGPEYARTFAACEPDSGLQEHVERVLEILKKLELLDHELYDKRDAAGGTGPGGSSSGFRFDFRVGGGGAGADAVEGSAALGHQQAPQDQQQQQQQQQQQPQSMCPADHLRQLLQAGYAHLQTTVLGQSPVPQLQAVEEVAAAAEARRRKQERERQRLGQRRRQRRKATQALDSDDELGQLQESTQEAEAETEEEAEAGEGQGTGEQHPDETLAEWAALQRRASWHHRRAFQVLADHYAAAAAEAAAVEEEAGEAEGPAQQTGGGGAEPAASGRGARGGGKATRLLSEYVGRAAWWVPSLQQSGQRPRQWHGASEAHAERLARPKAAEVAEALCPGLLAAHLFTWGALARRADATEQVALQRVLGLLATDKEDEEGKAIAQLAQMHKMANAEKESAKALLEVVAAALQGLWLLQPWLADGSLPLSRVRLCYCVAAGAAYMYQPQDQVFSRRRSWPEARGARAAHAAQLYFWLAAVPPPRLVAPEPGWVSGHVTELAQLEDATRLRAEALAQLEDHLIAFLLTPAAVSDLLIDHMRRCWLQGLQQPAAAAAAEAVEGAAVAAAPAGAVHTANEEEACVAAAGGDAASGSDSTAVSSGVGGGPQLDGLAVAAFAVLSLSQSARLPEVVAWVDSDTEPDLRREVEARDGGGPSRSRRHSSSGGTSSASTVPLDRTWRAGSDDGQEQEHGRGRERGRGQGYRGSCSSSPRSGGLVAVDSDDGGSERRGDGGGGGRRRRQARSGSRRTQLVHKLRLEGSGDTLYSTYLTLAQLFRLRRLSPAAAADAEAAAAAVAVDRASRRRDPRRLLEADPDELELFDSGDLAEQDRSAAGWRYWRPHGHLDAVEIDFSSAAHLAAALLMMADDVPMYHSDPYGWTLQPFVREQSVSVLTN*
</t>
  </si>
  <si>
    <t>C_120168</t>
  </si>
  <si>
    <t xml:space="preserve">MAAVAWARDGLLADVEAAAELPCRAAAVLAATADASAYAQARRFLDALDSELAAVAWRRLVAAAAAVDEAQQEEPGAGSGAGGLSGSPEAPGLAWTVFREAMRGLLLLLRSRGKGTTVPAQEQVTDPLDWPHDQEPPPDPLACAVLSVYFNFWQEYGVPRYKSLEAGSVDWPAFVPSVRQMYDMIRFVQLPLDLQDLDGQPLHAVAAAFDVVRQPPPRRLSDAALLPLLDTLETPNLLIEQLSRAAVWKTATVGVLQQRVGTRGAAAAQAAAATAMAAAAAAAAARATATAAAVNAGSTSAGLSPRLRSGSRQQAELPTGVEWECERVVVEAAEVLAQEALQGALVNVGQRLGLARDAEVALKVLAWMRDNDYTQSWTDEHDEGEGLDEDEGESEGEDSEEVVEEYVADDQPHVGLDAAPASSIAQRQQQQRQHQQQQQQQLDGGTGLGELTTVEDEALDEWEEAADAGEEGGLESGAAATATVSAVRAGCSGGRSGGGANLPTWKALLRPRQLPVAEAAAEHSRATAAASSSPASSNAVTAAAAASAGNSNGGTGDGAAAAGAAAVAAASTAGGLQDWLLPLQAGLYDALYLSEAPAADEPAADDLAAAAAASANANAASAAAAAAAAQLGSVSYALKILRTADAYGLLHPDPHVLATAAPLPVAASAPQQAACAASRAAAPPPVTALRQLLEKHLLLCAVWGLQLVQPLLPPVTAAGMPPREAWLGLAPLAAAGAVYAAEKQAARHRAAAGVAEAAQPGPPPTLHGPSVASAVPQYALTGSDAVRSGFCGAGVYAFLAYASLLHCPPLSELPTHPRWLGALASWELRHPPQPQAQQGLQPPPPPHALQLFPAATLHSAQQCLRGLARGPLALRAALCHYLHRRAFILACLPADEPAHEADCYTRLAVLAAASACWQVAVRGDAVRQRLVQETGLEEAEGQEAAAAAAAAEEEEAKALRFLNEIKSIRVGGAASGGSSPDRPPGLSHRRLVRR*
</t>
  </si>
  <si>
    <t>C_120169</t>
  </si>
  <si>
    <t xml:space="preserve">MDDASKAKMEELERRFKMADVDGQVVNGHIDREELRNLLESMESGEVYMMSQHWLPEDELERCMEQYDVNKDGVISFEEFKQIIYDGLLLEGTLAEYESAFKAVDKSGNGTIGATELSKLFASLGNPVSLEKLVDLMQMYDKDDSGQIEFPEFLLMFRNSLLDLKDMTTYMTLDEAGAGSSGSLVDAVEGDMTLIFSEEELDALISANPDKLVVVFGALTWCRPCKGMQRPVQKLAEHYKDHIVFVKLFGNANKQTKRIFKERFQIRSTPCFITLRKGEPVYTQTGSNKEKLEAGLRSLIANPPVGMIYPSAEALAAL*
</t>
  </si>
  <si>
    <t>C_120170</t>
  </si>
  <si>
    <t xml:space="preserve">MFALVDAEPDGDGATAPESRGGRSAAASSLSETSVGKARFDAVYTALREQAAVFAAAVREVRGIAGPGWPRARGAAIAAAIAEPTTSPTSTSSHGREEAPSPSAGPALPPDGDPAAARGTIADSVDPLVLRVAVRNWVLRAAGQLPALAGLERVAADRDSDEASSATGAGASREASSAAAGPSTPSRPTASSTSSTSTANTSGADAARARTSASSPSGTSTPTAAKPSALDALALAARGLSDDALTQELQRTATRMRQAFRTTYVTPARSADIKLRAILDDHSRALAAMHLATAQGGKGLSTDNLKRANEGKSSMRVWAGFLDSMAAAQSRYEAAWKMAAREQRKGSRGDAGGGGSSGRRRRKGSADGEGGSGSDSDVGFLGNSRMQLMELNKPLKLLRAAVAGLVLMSAVGEGEVRVPDELLDPLLCAAVTFMFSAQKRVHPHVGASPTQLYHIVLYSMGLSCDIRFIHRDPLDPGSSSSPSSPRSSSHHNSGAAAAGFTVNEMAAYRVAHLHAFIRFQHDWFGSWLSALLARSRPESYHVLALTRLARLVDEQQLLPYEQLQLQLAQQQQQQQQHGQESEPPPGTGWHRAVQESAAAVPVEAAAAIEAAAAEVASVAWWHALEQEQESRIKGQQLELRDQQAQNGRPQGRGAGSGGGDPLTRFGGPGNDDDDDDDDHSDTDWLTGGRLQPLGAVARAPLRDSEAVRQAAALADVVLRPSDHQSELLLGRVSRALRLAAEQGLLAAPACSGSGSGDCSGWGAAGTGAGDAVKHGKAALGTDEIFAHLLLGSAAVSAEDCRRLVWDLVPEAAPAAPGQAQARLQARTPGGSGDGGGGNGDVGWGWNWTEALRLAVAEEQAPNWRKLVGLRPGGAAAAAANSRAIEGSGVGDGAPGAVQVVRYATLGLVLGRYVGLLQPHSGAQRAAGPGVMAPEQQQARAREPGPRGLSFAHCLAAGVLTEELRQLGGLRVDQGAGQVFPFTAIVGQDEMKLALILNVTPLYFREPMLAHQLARCLADFNKRRQDKHAQTPGHDGDGVGGAGGPWVSGAPEQLLDEWRMLVSILALRGGVGR*
</t>
  </si>
  <si>
    <t>C_120171</t>
  </si>
  <si>
    <t xml:space="preserve">MWSWLLACVVAEAEADEAVQGLTPPLEAVQEPASRSRTGMGSYGGAGASAGLPAAWRQAAEEVLRGAACFLGLTIDLLPRDTARRLDPLAMAAAWQAWLLARALEPGTDVSPLCLYNTLLLGQLPAFTQLPLPPGCTQLDLHRAPPPPPLSYEHALNVMHSYLYEPCRTNAWQNYILAGDDREHQSGTVLWTAAEHWLGEWEQAREEAYLEHRRQQVEELGLLQAWASSAGGCDGCSSCSGGAERSQEHTGHAAEAGRDTVAAAAAARLLGLEGILEAAAALRPPAAAIVACLRALQLLRLPPGVLVLTDFLSEEVATLAIAGVGAAVNAAAGASPGGCDVVRMRLPYSEGGTCAAAFLRLLQMPAISKVPAVQASRSVFAFQVELLAACVGFLPD*
</t>
  </si>
  <si>
    <t>C_120172</t>
  </si>
  <si>
    <t xml:space="preserve">MALPPAGSSGLRQVPPPLAAVRYLKLEPCLQFAGALRLNDPACEFEVVADPDGYSNDSGADVTSGDTAGVAGAAGRAEGPAGGRRQQRQDSGGQHRRRCSSGMDAGCVDATGDEAAALAEAQAKVSPPAILMYDSDVGRARFAIPGFRPAMHGSGSSSRSGYCCHLSRGDLKLGALLGLRKQQLEAAAAAAAAGKRCGGAEAPGCCSLVGELELYAASLRRRLGLDAGSGGRGGSGGSGNGLSGQPQPQAPQELLVVEVGGTAGEPEHAEMCAVLLLALGGPPALHLHVTQLLAAATTGATASADTASHGFAGTQPPACPPQQQQQPQQQQPQQQQPQQQPQQPWQQQEQCWSKPAQASLRDMAARVAALLAGCGPAAAAGLTSLPEPDLVLLRCDGLLAYAAPHEEGAAADAPVGPAVAIAGAAAAAGDPVAPAALGSGGSVQDTTPGSGAFALPQRAAKAPGAAVGPPSPLEPWQQEQEQPHAQQEQSECGCERQRQQHYGSGGCTERPELGRQSAEVWVVHDGRGEDGCAMLVLRLRAWSHGAVRLRFMPLWQWLDALAPTEGGGCSSLRLQRPCCCSGLGARKAEAATARPPAAVVLSAGAGEALAAGGHSRGATCAAKAFGLPPSRVLEIPNIMEACTSP*
</t>
  </si>
  <si>
    <t>C_120173</t>
  </si>
  <si>
    <t xml:space="preserve">MAVAWPAWLLARAQHQAQVTPMQLYRTLLLGQLPAVAPPPQLRWPAAAAAASGAPAAGAAAVAPPPPPLSYGHCLAVIESFARDAAVIATWTDALLDATEESIPICIQVITDLQLQRWQAAWDAARRDGIADGVLEEAAALRPPAAAIVTALRALPLLRLPVGLVAPLAYLSAGDGKLAVAGVVACRQQQGEAGGCCDVLRLRVSSETASLAAMVMLLRCRKLSQCSEVSESGCRFVFQPNLPLPQAAAAAAAGGRRSGGTSVAEQHQAEGHEAAAAMTTLEVCRSFVPSFSCRSGKRLWPYPVLSINAYGTHLWDDTTTQRDMVWALRRALVDRGMGMCVAFVCGPETVCRAMAALAQFRAEMLENGRDVAACHGETVLYCGDASKAVASSGKPVQGRPCQQRKEPRRVPRKAAAADSDDEDGSSSSDEGKEEEDEEEEHQRGPIKRPFLAVDSVVNLLPQLAGDALVLSRERLSPSAGPVAAGGSGGTAAAAAGAGKKERQQQPAGLRASQKQKQQPRTEAAVREEKTSGGGASAAAAAAEQQQQQQQKVVAEAVAAGLSEGCDAYLRLLRDAEDLVETHRALEVEMQVGAMLQQLRQEQQRLDSQAAARQQSPAGGQRQQQQQQGHQGRRQARPGESRLRLGEGLYALDDRMSLEMRFLEVTPGRPWELVVPAPERVRELEDKLGRETYGKLLLGR*
</t>
  </si>
  <si>
    <t>C_120174</t>
  </si>
  <si>
    <t xml:space="preserve">MAAWRGERQQVQELLVFLTKGQPQRELGAGGQSPWRGLWKRMEGWAADRRSQQWAWLLQMAAAGEEAEAAVGVGAAGAAGQEDAQVLRGATCWLGLYAVLRAGLHAEASAAGHYKALNFDAKRFQALACELDPFVMAPAFPMFLLARVMDGYLREPHATIAMFRALWHRDNQHVSTAVGELIRSWQDAWAAADTAAQEEELKLQRGRALAHEVWRRGGSGGGVLSDQSVRHVLTKLEAIHEAAADAAAVGDGGDGLDAVLAGLAGGWGEFYISDEEVAAAHDDLALYARSAGVVEALAAVHECRPAAAALAAALRALKLLRIVPGAVPPASYLTPEAARLANAGVAAAPLPPPLVAAALMAAAGGGCDLVRLRVPPPGDEDVNAAALLLGMSMHTLAYAPATAAAGTHLLFQPAFCECAAQPQAAGAAAGNVRAAPSGVSGGRGGGVRGGGGGSAVAQWTDKTTVPEMVLFLRLNLLERHLGICAAGVQGVAALARVLTAVAKLREELCRPSGAKAAAAPPARDFAVQINRVLEYGDETAATGESSGSGQSHCANGRSDGQQSGGGVADGAHSSRVDALPLELLTHNLSDEAAHRAPPLPSGAQRRQVLTVPAPPMRRGRGTGSGTATGNGTGNGVNGSPQHSQPAGAQPQQSQTVTMVELVPEAAGVEYDPSTLQDPAVSRQAAQLLATLANGALADVELAAAAVLCRLRQAEGAEEQQEEQESAGQRRRKAQQRRLPRHCLKLDVWIHEVAPGRPWELVLPPAERVADWNKKMGKLAAPAAAAGPRRRGSSAWRRLEDAVVNHWAPDKRKMLWAWLLEMAAEAEEAEAEAEAERTAAADASRGLWPAGVSMVEDADVISAWGTAATEVLRGAVCFLAMYGVLNDAIPAEPVAPSSSTGGGGAAGSAAASTSGAGGDSGGTEGGLDAPLEPLMTGGCNEQLLERVMDQARGFDPLVMAVAFPTFLLARVMDGYLREPHATITMFRALWHRGEDISIAVRELVRGWYDAWQAELQAAAIKAARLASGRDLAHEMWRRCSGVLSDGELRELLLELWGPQAIGAAAAVYGGWGGGAAGAAAQHLPSLPVSDVVVAAAHDDLALYARSAGVVEALAAVHECRPAAAALAAALRALKLLRIVPGAVPPASYLTSEAARLANAGVAAAPPPPLVAAALAAAGGGCDLVRLRVPPPGDEAVSAAALLMGMSVHTLSFTPEIVSSGNRLMLQPAFGTCTAELREPQPQQQAAAAGSGGSRAKAAPAAGAVSSSGGRGGAGGGGGSAAGLVVDVCRAFSPSWPQSDAEACASKWPYPWLAVRELAVVQWSDSTSVREMVAFLRLNLIQRHLGICAAGVQGVAALARVLTAVAKLREELRPAGGAAPTRDVAVGINKVLEYGDGPRLPLPAAGAAECSSSDSGAGEGGAAAAHSTVLEDELTLYQLFDYLVTRAREAQLVMPHLRQELKLPAGRPAAGGAGAGGKSNGRGSSQLHSQPQLQPEPLTASLVEVVTPPCGGGGHDHGHGPAGRVGQAAETDAELAAAAVISRLKLREAPVETPLLRDRKGEHRKLPHHHLKLDVWFYEVAPGRPWQLVLPPAERVADWNKKLAMNLLTNKR*
</t>
  </si>
  <si>
    <t>C_120175</t>
  </si>
  <si>
    <t xml:space="preserve">MLESVGLAAKSLGLTGVIAAAASLQPVAAALAAAVRGLCLLRIPPTLSAPAPPLLSAKDAERAKAGLAAVIPGPDGGCDVLRLRLPCDDAAYTTAAVLCLDMSSISSEPAIGSSGASLIFQPIPASKQRRQQQQQQQQQQQQQQQQQQQQQQQQRGDGWHAGGGRELTEWMELDVCRTFPPMWDAPNARSAWPYPWDYLSYYNAAPEWDDSTSLEAMASHLRRFLVQLRAGLCAAHVRGVEAIGRLMSALAKVRAEMRDGPRGASRDCAAWVASILDPGDEPQTASELKAQPGGEAGGEARAQGAEPSDTVD
</t>
  </si>
  <si>
    <t>C_120176</t>
  </si>
  <si>
    <t xml:space="preserve">MFGSAVSSGVSLLPSSGRLDAGLRTGIYPEAGRDSNRCTGTHAAAGPDDAPCTSGRGDGTGAAAWSSRASSRGSQRLGRAKRLPWAHLAAREQAAAARLAEAAEARAQLLTYLPDVERDVALDFEIYSDGSFFSADGAGSSRLSCAPAGADLYEPSLYGDDYNLYAGRQEAWLRRYDSGRGRLRGLDVNDDEGFQEFNSCDGDVLDLERGGQTAGGSERGGSEGDVFSSDTESLYEWLTHISDALLEAEEELSSGRWFGRGSRGGVGVPARPLPPAPWAPAEREEVVQEAVALATQRCLLKAAVLPLDRLIKEYGADVDRWAKEAGDQAVIAGGETEQEQKRLLLRAKQQRREAAELFKSSMRTRLQLTRSCNAKTAAYEMLLEGPRGEQIGIDADITDFRLAVQRLEVICELLQRKTGKGSGGSGGSSETVARFEELCAVLMAAVTDEDGPERLRWRASEAGVAEQVYYSAEQFYAMLHMGPLPPIALQVRTDLLPATAASPPQPQPLPQPLSAEHLNSTAMRSMFHTLSTYGWLGYLHLVGRDGDNNAVSEEELIAAEDELFGCELVDYVLWQQQSQQSQLISTGDADTVSGSGDEGECAASPQPQQGLPRSAVAGPGPGPAAGPSTATRRSAAAAAAPPAGAATAVSAVSSSSGGGGGSREPRQGLLEVAAAWDALPPPPAALQAQAVALLAATREVLALMEQPMRVLPAEVGATTAGKGPGWSLGPPPEAPAGAAGDGESEVRCRLRLEGPELVAALAMLLADGQALADYRKGSGAGQLQTLWLPRAGQQHGPQQQQLQHGIEVEFVRCLGFSARETLGGGSTTLMEERKLRLSNNIVQVTDKLKPADAAKQAHKVLKEYGACYMHGKGAGGVLRVLQALARDADVLNECRKATTPAPAAAGQHAGTGASQQQQKQKHQPAYAGQEGEAAEPLDDWSLQACVDEFAVNVEILERGPVGSCGSDADLELELQLGRLVERLAWRVLLPLLPPPPPQQGQRGSGGGGGGDGGGSNTPVACEAGSSDVVLWLEQVYQLIGGAKHREGRDEARWLIDHAVGSARKELVVEFLVLTCSPGHPTEFYLAPGVAAAAQKKLKEEKMTKDVAVIDRL*
</t>
  </si>
  <si>
    <t>C_120177</t>
  </si>
  <si>
    <t xml:space="preserve">MPIHIGIHEARCTGGSVVAVVVGGSACSSFGRSGGGKGGAAALGAAGRWRRPLPWAHLAEREVEEAAQTADGDQPCLLAVCNMFADWQAGEPDIAMGLGVQGICSGEAGAPSSAHGGTDGGAPDGAAPPHPSLGQSPSTPALPPDLCAPRGDEEQQPLQLEAAAGQERSAASGESQQQQQEAQPQQPQQVPEAQPPLTPEQLQTLRWMTAALEGDLVTAARALRAVEAALSGVVPPECFNFLDGSSISSSRKGSIGSSRNSNKLGFGIPGLGAAQQAAPPLDVQQQPTPPRLRPWWLQLPGSWPHEQAYAAFERRAITYARHLEGLLKAALEWTTPFGWLPVSLRVMPPGCDPHKVEQELAAVYVQALEENDEAGRSWPDLCHAMARGLHAAYNGSAAPAGTAGVDTAGAAGASAAVTAAGADAEPMPRPPAPEASAEGGGGMAEVAAAPGAAEGDAAPVAAPAPSSSCGGGEQQVMLADQQEEKTTAAAETVPPGLRQMRKKADSRGRAQRETGTLDIILQLLLLPGNMVETSGSCLDGPARAAEQQHQQQQQPQAQEPAQPGQPKQSEQLEQPRLEQAAEQQQEQPVVWMWPEGLAGITVQPGAAALLLMSALHDPQLQSRLQPACGAGGDSSGSGSGGSGIAGSGSAGSGSAGSGESSSGGGSAGQAATTEAAELQATCVATQAARAVSRANGCLMFYPYLSEVVGALALCAPGPDDDGAGAGVGTVGGGGAQASSSGADGPSSDAQAAADGASCPVAMQGPGGCGNAACTYCQALLRPNAIDIRRVALPPGARARLPALAARLPVAARVVPDSGSEQSVDSAVRAFGLGAGAQAAGSAAGTLASASACEATVSAVARLQAVGAVGCQRLLMEIVPEVRKRMAAHGRDVGLVPVAVLDYGTWGAEAEAGGGGRDCKAGRAAIEYGDCAARSAAADVANSKKKPAGGSDGEPRPLLDLDGDYGRALQALLPLAPLHASERVMKQVQTALVAQPMPEPEQPQQQQQEQQPQEAPAAADGLSAEAVGDLEQRQQELQPAQAVQAQESLAQLCSGLLAPGARAFLSAGML*
</t>
  </si>
  <si>
    <t>C_120178</t>
  </si>
  <si>
    <t xml:space="preserve">MRMLGGEAVAAAATATPTALAPRPPLPHNAAASSQRKLLTQMAMGSRPATTNGGVSGGPTAEQLGAAAGADVSGGGGGGSRGGGGDSVSLASFTMPQLPSSILGDPTLLLTGSGQLNLRPQQLQHRGHSISGGPMAGQAGGASSSGRHQHTDLVRRLYGKVSNAAATAAAVVTGAATSTAGSNSGAGGGARAGGGYGGCGEDRQPSYHVIDADDNADFLDASNHRRCSPPRSAAVAAGGSGRGSGGGAGPAATAAMAAVSYMSHMRRLWHPAREDQAGALLIHRGLRLRLGFHAGLLSAAEVNSNAATGRAAYSGVFMAVAREVSNAGPGGCVMMSEAARRRLVAAGAFKSSTSLGCCYMGHYGGTDSSAATAAAVAAAAAAACAAACDLAVVDGAAGCWPQEAQQAMRATDTAPTDAAVVEQTPVQAMALPLSAATGAAAAAAAVCTGGGAPLAAAPTAPSRTWAPDRVVAGSGGHITPMYQRIGGGAAVAAAAIGPPRGSIAAAVIAAIGRSSVVEDSAHAANAYNEGLESEAAPSTAAAAAAVAAAVLPSPFCKPGDMLREFAAEAEEAAAMTTTAPPAGDVDSATSHASTAVASHSHDTNAGALRRTGGGAAAAGSGGGGVSWLAAPSGLALYQLTGGPCELFTARMVLQAMPLSRAGDIRLAGSPVAPVWGGALAVAEVHVQVGGHADRSDRNGGGGGAVRGGQALLAGGGADESVNKGRAVPMDQGSGSQQGCGIYFCTEDDHLASSLGGVHTAGGGGAWWPFSRRQPAASPALMGATRGSGSGSNRGGKAAAGDLLTANDAAAATANGGGAGGGGAAAGGFMATGRMVAVAEDASALVGWAADVLSAVPRLPWREELQALLEIEPYTSGGGGGGASAAFAAGSHSPVAPAPTSSRAGGGGLLAGARARLGLSSPRAPRGLLTPGVSIALPEDAALSDALASSFLASGLATAKAVLAAPPPPQPSAGSMRSPRLWGPHVLHSPGGRIPHKVSAGSSGAVSGGGAATATAHNRTSMDLTPNARGNSTSTGFGVGTVSGPLPQRALRPSSAHCPRPAAVDSALSAAVAAAAAIGSAAAASGSAAAASGTAAAGLGAAAAAAAARRLA*
</t>
  </si>
  <si>
    <t>C_120179</t>
  </si>
  <si>
    <t xml:space="preserve">MSGWCSTETTSNPDGPTLVSQRRAVREPLLAITLQCLAADTSALAEIQFAADDVVPGTPAARWLAERAARFAGVTTAGVQLRLASGRADGGGGSAIAQPSPPLPVATAATPVPRAGLQPAVAPVAPYGLRVDVAAELGALAEAGTLLPLGPLLARDSLLGWSGVSSSLSGAAEYNGQVVGLPVYLPYIAAAASAPAAARRHLHALSSTNTNTASNTNTSGSSGSTSSTDAGHTSSSSALAVAMKAAAAASADVGGGAMLLLYRRDLLAAAGLAAPPATWVQLLAAAAALDGRDGDGDGVPEAGVCVQWHPECISPAASVNSSSSGNTTVDLLEAARLAPLALSVLAPFLQSDPTRPGMHFHYTRLLAPGANATLTPLLDNAATAEAFQLLLRLWRASALTARAAAAAVAAAAVAGGAAGGSSRACEAAVARAFHEGRCAMALGTLADFKAASHASSPANSLRGRLAAAPLPGTTRVLLRSVGGGAAGGSNTTVQLLAAGSSAGLQLVNCTSLLCPLATETTRDEHGFTRPVNRATYLAPTILMVAATADSRSSTSSITSSSSSSSNSSGSSQGDRDVAALLSYYLASDVAGAALDTAAVLDPDLGMVPARLDQTAPELWAAAGYDHGDAAAVLPAYRAVLAELLAGLVADGAASAATRLPARLAAAQATAAAAYNAAANPTAFSDYRRSISSQLPLPSPPPPPPGAAAGGSGSGGVGAPPGDGAAGSSGGDDIADSTTLWEVLSADVMDRSVRLHSMAVRHLLLRHRGFESATEGDAFIAAFANPMTALNFCVDLQVTLLALDWPNELLERPEAAPAYAVTAVALNQRRRGSVDPFAARQPRRYTGGGSYEGGAAVSMWNGSTDSRPQPPSPFYGPPNFGES*
</t>
  </si>
  <si>
    <t>C_120180</t>
  </si>
  <si>
    <t xml:space="preserve">MGVGAGFLTWVSRLLTDTRGAALVNGRVSGWVPLMAGVRQGCPLVPLLYLAVAQALLSWLRSRGHGVLANLASVLASQYADDCTPFLEGFQAVPGFLADMDVFRRASGQRLNMTKVELMVMGTVGGAGALPAGMAGPPLPPGWRVVPAAKSLGVHY
</t>
  </si>
  <si>
    <t>C_120181</t>
  </si>
  <si>
    <t xml:space="preserve">MPDRTPTALDAAAAAARRAAPKRSREQAQAAAAAGEAALALAIRESKAVKQALATAAAVRAAATAAAAAAAAAGATGTPTAAEAGAAAAVVATAGVSGTMAAVEATAAAGVEPASPPAAPVSTAGLGGIVGPAVLPAGWSSDGGVGDEGLAGGVGQGLLGDAETAPDANAKLLSQQAFIREWVGLRASGSGEHLLAADFNFVADVALDTVTGRARSDGPAAAALAAACPGLIDVLRRRHPARRVCTFFHPHGASRLDRILCSGGLEPQVLECGVAAGVPSDHMLVTVALAASPEAAPPARSLPRAHLGFRDFKDLDRDYRAWLGTALAARPTDPVELLEWWPALKRAAATSANRLSREAVTRRVAASQREAAALDAAAAAAAAVEAGGDVQVAAQAAVRARCTAAEAAVAAAAGAARRTRHAWLRGGEKPCPLLTRMLRPAGGPRVIAKLKQPNGTTIHPTPRSWGR*
</t>
  </si>
  <si>
    <t>C_120182</t>
  </si>
  <si>
    <t xml:space="preserve">MSATAQSLSALRRAGGLLNARGLSALASRSARAFSSPSAAASAQSSDDSAAPPKIVVFGGRGFVGSNVCHEAFNAGYSVLGLSRAGTPPLASGRWVDGVSWARGNALEPATYTEHLRGAAAVISCVGGFGSAEEQLRTNGAANVALIEAAKVAGVPRFVFISANIPNVPGIEALIGGYIRGKAAAEEALRAHYPGTGVALRPGVIYGDRAVSTNITLQLGLVFKPLEMLLQRLGPETAARMAAVPLVGAAFVPPVSVETVARAAVRAAVDPSVPGGVIDVWELEAAAQRMGAQ*
</t>
  </si>
  <si>
    <t>C_120183</t>
  </si>
  <si>
    <t xml:space="preserve">MPSASDPAGASTSGRDLSQRLQIGKTLGSGAFAIVYKAAFDGREVALKVLLPQHQPSHREDCPVRMFIREGELLRRLDHSHVVRCHAVLELPPGFPGLLRGYSRPAWALVLELLEEGSLCSLMHRQLLAPWKFIYDNEQAMQWSIQTAGALAYLHACSPPVIHRDVKLENVMLSRTEGKGTAPVAKLVDLGLHTCPLRLERCTRQTLLRVSMSRTASRRSFRRAASGIGVLSLDAVNVANVGGGGGGGGGGRAASNADVSGLYHHQQQAPVSLPCVGAPAPVLVSAIMSPTAMASAAASSVVSAALEEERASASCFYAVQDDGSSAVPVDVRNNNMGERLRPLHGVTAPPPLVLEGRVLGPHSRPGSGRILRVGSTNGASPLPRASTAGGGVLGALVEVCEEDALRARASAEAPTDQQPGPVAAAQQLLQQPAQQPGGGGDVPVQAVAATSLRPETASTDSDGSGGTAAAPPTTTAGSTLNTSLARSSYGDILPNLVNTGGGAGATISIGMELQSRMPSYAESTATGVTDCGGSLFNMPPPPSMVLAAADGGPAGGACSASAAAVLAQHPSRRRLGGHHLLFRNSPAGSSYSGSASNTASGAAPDAAKSDPTCGRGTPFAQLSVVGVAAAAGADGAAATSAAALQSRPSSLPSGASPRAAAAHAHHVQQHHPTTRSCLSAVTHAHDPTSAAAAAAASTVTSTPGRLVSVAAMPSRPASLSGCRAAAMAAASASAADAAQAHVLATSMPPPAAVLDADPGGVNSRPATARDVSLSLGALLDTGGGEEAGTHATLEVVYRLTGETGSCMAMAPEIRLQQPYNEKIDVYAFAILLYEVWSRSLLAVSHVGTKRPDMPEMIHKCEQFPDLIVSGWRPARAGAIPEPIWQVICECWDSDPLARPTMLEVEARLQQLLAEQPESVIGVASGKGGKKLTATSSAGAAGGGSSGGGGRAAAAAGCGCVIC*
</t>
  </si>
  <si>
    <t>C_120184</t>
  </si>
  <si>
    <t xml:space="preserve">MVGIGWSISSKFDKYLLLGSLVLKAEGFVYGWYYPAMKAWEHYVPFMVKDKDDVLEMIDWARSHDEEAHKIAQAGQSFALKHLARKTRLCYIYKLIKELAKHMKYTPDCSKRPVCVPLVEEIKFLKSFDVTHAHCRYDEVLGPYAAADPAARTPEFLKDLTAQHQAVPHHLWGGRRHLLGSSSGSSSSGSSSGRQ*
</t>
  </si>
  <si>
    <t>C_120185</t>
  </si>
  <si>
    <t xml:space="preserve">MPVNGFGYVELIGFLVELYEVYKLPDVEFAYWHDDNPPAETVLRPTAENPTASAWPFPPHDAPPVLAWATFPGNAALLAGSGKPAQQVPLLEQNKYRYIVSTDGEGAGAGLAVLLYLVGGIWDA*
</t>
  </si>
  <si>
    <t>C_120186</t>
  </si>
  <si>
    <t xml:space="preserve">MGQPDVETYKAAAKRFEDEVADIIAVSSREYTGLFPIAPRGTGKASRFGISLIPIDDGSPAAAALSSPRRMRRLEELSGGVGSPERPCSGSAHSPRPGFVSRLALSPAAVMPAVGEVAEEEAEEEVAEEEVEEEDEEVEEEEVLEEEQARSQQPWTGPCVPLYARYHTSVPPPMPSARLLIAASSRRDKPAVEAQQQEQAEEQEQEQAEEQEQAEEEAQDEVEDVEAQPQLPWAGPCVPMYARYHTSAPPPQPTALLALLRARRVQQFTQLLRQWGLVVVA*
</t>
  </si>
  <si>
    <t>C_120187</t>
  </si>
  <si>
    <t xml:space="preserve">MFKHCFLTMADAAFAQTPVHRQYLVQFAEACIRCIVWRRYHVLPNMPTWAVMAISIAWQVWLVTFAAILQARHVSAFRRQRRATAAAAGPSTSAPSSTAAVYSLTAEAAEAPSGPVGELEEVKAATADAAAAFASATSISSSTATSAAGSVITSSGSAAASRAAAGSRRSVGSRLGPSGSSAAASAAAAGSAGAAEGQQQQQLQQLVPPPSAAQQRYMRALRSVARGPSSYVLLSHQRRQAGADPCTTAQFYIPAASPEQLPGNWRDRLAAAVAEKWVARGAPGWQLASACVRTGSLIVHLDLVYVPPAPALGQQPAAAAAGAAAAKRAAAAGDAAATAVLSPFTAVSAAYTASPFVAAKQPNCSSAVNSGSIGESSSPRDVLDGYLSGMSAEGLMELLGLAPEEPGPQQQPAAGTDARPISLQVGDSMCYLASSVTNSSATGTSAATSDAGCSSSSSNSGSSGSATAAVAASAEAGLKCAPDAKAEPQAAQQAQPASAAQPQRRPPHSYLYEAVRTALSPPAELRSREYAAFLSARVGPLHLAYASFMCLTGAAFCVLRAADGVRLFTLVLFLGGEVLTLAAHAIRGGRAWRTARCSLVYAGVAMRSAQMLACSVGFLPHMLRDTDCVTGRWIQKVLLVTTLQALCMQPPVRGFFAVRLPSVLMAMHVNVAVCQAGLGAGAALHLGLEAVLFVTCAALQLRRLEAFRQQHSAAARAASTSAAAGAADTAGCQAIGPSDFASAAAPADLLPSLDSAMGAHESSAVTAQEKAMAQLGPGPEAAAPAAATSRAATAAGASSSPLVPCAASGDPYGVSLSSAVVALAPRRPARLQLHFTCTPAVLDELHVVLRHVSPASMATGVHAAHTARDITHALTAPIAAAGAPTGLPAVWAAELTLVAAAADVPGIVHVEIWRGRRRVCSKPVLLVAAPQRPAAVAAAPGGGGGAAAMTAMDLLRATGDRTMEDCAASGGAAAISCSTSCGGCCASGTCSDATAAAAAANWVDDIVCYVAGLEADGHGSAASQFIEELGGYLAQVAAVERGLVNAAAAGGAAGGAAVANVLYFHGLTSDFMYLKPRAADGASGGGAKVVATAAAGGGAAGSAVDPAFRQLLLCQGSMLLAVAAEAGCTALSGHLLALMTGPLAADAAAVLTAARTPVTQLPLLHAAVKSGRFEMVDLVAGWSADAGMVDIWAQEAAVLAVSLPDMAESGTLGGGSTTTSGSRRASLSLAGRQATPRVNRTPSYRSAQLALSSARDPELRLHERDVTDATAASGTATRTVGATFQQLSHSTRGSFSFSAAAHAVSATGSAVVGADADDGAAMVQDLLAPGSNAVAGGDTPFRIVAFRGCGRALAASPQAANAADGVAATAAAQPLQAPQPLQAPQQQQQQRASLEVGPVVDGGVVVLTPLHLALALGDDGALASHVLRTYSEAAELLRVGMGVAMGSEADGSATASASTSTSAAGITTSGLASTATAMVSSAVFESESANSTAAALAAAAAGGPNLVQAFSSMPGLGRGGRGGAAATYLTGGFLTAGGDCSDVDSMDANSVQSMSLSEVAFLEGMRWVDQEDAPRRPGFKVTKL*
</t>
  </si>
  <si>
    <t>C_120188</t>
  </si>
  <si>
    <t xml:space="preserve">MRAPPPQPEVRVYLPGREKPFPARVAHLAVDCELAALELIGSSSSSNGSNGSGSSSSSSSGGSAAAAAAVEEFWGALQPYQLADQGLPALQAAVGVVSYAEAQPQPSLSPGTVMRTEVITYPSALQRLLGLTVAVAISKEQLGSAVVDGRGQCLGVVFGRTVGSGRRKGGGAGSGAGSGGSGGGGSDSRWGQGRRRVGRRRGRRGQQEASALVVPVPVVAHFLEDLQKHGRYLGFPTLGIQWRRTESPALRRYTGMAPEQTGVAIVSINPTAALAAAGGQPLDVLAAVGDAAVGNDGTVAFRGGSESINISYHISQFQVGDTLDLTLLRRGAALTLPITLGVPGRLLPLHLAGAPPQWLVVSGLVLTVLSGPFLEGAFGRGWAVRAPVQLLREWHNHPASEDEQVVVVAECQDMGPGSATDGYERRGERASSQSPELGSGSGSGSSSGPPLDPSYITLELSSRLVMVLPLEVVVADTREMLGEYEVAHAVSEDLRTEYEGVMKARRQQLAAAGEKGAGAGEKAGKGKGKGRGGRSGKGR*
</t>
  </si>
  <si>
    <t>C_120189</t>
  </si>
  <si>
    <t xml:space="preserve">MSAAILSRRPLHVKASGAPTPLRAHKRGKLSTSGAGSSSPPSSGSSSAPVVRRPIDLIANQISDPILRAAVQEPVAFWGGVFAGVFRLSLDTDPLKTWVERTSSQARVWEWPEVRPFGASVYSWGCHWSASASASARLLPAMSQR*
</t>
  </si>
  <si>
    <t>C_120190</t>
  </si>
  <si>
    <t xml:space="preserve">MRLRCCFSLCSLTHIRYVNCRREFCQLMGLRRVAVIGFSAGTPFATAIACTCRSDAAGSAAAAGGVTDPAAATLAAGAVEVQVAGSAGAEEEAGPPVVVAGVALVSAIGPPDTPNKRQGMAMLFQFAYWACAYAPWLVGFIVRSEAAALRRRPVHAMREAFKPYSGAADVAALKRPEVVAWVDECLASR*
</t>
  </si>
  <si>
    <t>C_120191</t>
  </si>
  <si>
    <t xml:space="preserve">MQVCEMYDLSHFVTNPEGVCDDDLGLCYCDGPLGRIPAPDDAPPGTPPRRRGRPLMNQFEQPTTTYDGKPTWGGGTPYEKVYGPEGYCNVTHSPWKPNCGGPEDLGGDYCDQPNEAFCPGGCSGHGACNLGFCICDEGYYGHDCARRKAGMPLLPSRIPTTPWLSREVHEPRAALEPPPSATRRRPLIYVYDMEPLYNAKMLQYRLASAWCTHRFYTSGNGTAYSPWCYGVESGLHEYLLLSEHRTFDPEEADFFYVPVYISCLIWPVLNYADFPVFYSNGGTRVMHAVNMLSEARDWIDANYPFWKRRGGRDHIWTFPHDEGACWAPNSIVSSIWLTHWGRMDPDHTCYDPKKVGAAPRPTPPVVHPXXXXXXXXXXXXXXXXXXXXXXXXXXXXXXXXXXXXXXXXXXXXXXXXXXXXXXXXXXXXXXXXXXXXXXXXXXXXXXXXXXXXXXXXXXXXXXXXXXXXXXXXXXXXXXXXXXXXXXXXXXXXXXXXXXXXXXXXXXXXXXXXXXXXXXXXXXXXXXXXXXXXXXXXXXXXXXXXXXXXXXXXXXXXXXXXXXXXXXXXXXXXXXXXXXXXXXXXXXXXXXXXXXXXXXXXXXXXXXXXXXXIANNWRQKYNVLVGDGQDVQGDYSDLLSRSLFCLVATGDGWSARTEDAVLHGCIPVVVIDGVHMKFETLFDVDSFSIRIPEADVANILTILKALPEERVRAMQANLGQVWHRYRYADLPGIADTTRATQASNAADPLVREAAELSKSAEPRFPRPFRGDPAVDDAFATIIQWLHSRIPDTR*
</t>
  </si>
  <si>
    <t>C_120192</t>
  </si>
  <si>
    <t xml:space="preserve">MVSMAYVCPVTWKTAPRGSTECEGGCNNVGRCNYDTGYCDCAAGWTGPGCKTRQKRPCTNKQSHPNDGDFIRTEPLSHTLPDGRDKDWTVMDTVYSRCGGICDEDLAICYCDGQGPDQFGRIPAPEGSPPGTPPIRWGRPLVTFHMAPKTTWDGKRAFGEHDYNLVYGPKGYCNVSEPDWGPNCGMDMFLGGGHGTCYLGYCNCEEGYYGHDCARRKAGMPLLPSRIPTTPWLASVVREPPAALEPPPSATRRRPLIYVYDLEPLYQARILQYRVSPPWCVFRRHDLPANRTEWSDMWVYAADTLLHELLLVSPHRTFDPEEADFFYVPHQASCLPFPIGNWADWPWFKGPGGPRIRQMLNMIMETRDWIDQHYPFWKRRGGRDHIWTFTHDEGACWAPNVLNTSIWLTHWGRMDPDHTSNTAFVPDRYDRDFKSAYQPEGYRVHMQGHPCYRPGQDLVIPAFKRPDHYRASPLAAATSKPRELPGDYSDMLSRSLFCLVAAGDGWSARLEDAVLHGCIPVIIIDNVHVVFESILDIDSFSVRIAEADVDRILEILQAIPERKIRFKQAHLGHVFHRYRYAALPGLENNLRQLMNTNEAAASAPPSPPAQRGGINFVTGRETSSAAAHPGFDIHLPRPFKGDPTVDDAFATIMQWLHSRIPDTRGEGGGAASGAGR*
</t>
  </si>
  <si>
    <t>C_120193</t>
  </si>
  <si>
    <t xml:space="preserve">MVQTGPCSSTASIRPYRLPLVAARAGGQALQRGQRHARMTRTVDEQGGVTTVVHQQVGAVAASPGQGLLGAPPVLLQGLALPGEHGGGVAGDGGSGVVLGGEDVARAPADLSAQGGQGLNQHGGLDGHVQRAGNLGTLEGLGGAELGAARHQTGHLSLGQVDLQATEVSLGDV
</t>
  </si>
  <si>
    <t>C_120194</t>
  </si>
  <si>
    <t xml:space="preserve">MAALGCLSRSHALGSRNMAPQRVAQATRPSQASRRGAVVVQARKLSHLRKKLWKEAGPPPDLATRLFSERIMYLGMPIDSSVAELLTAQLFVLVQEAPDPIFFYINSTGIAKSTTKFGNEHEAIAVYSMMKGVQKYCPIYTLCVGNAFGEAALLLSAGSPGKRAALRSSTIMLRQPLQRLGGMQASDIDIYRKITREKTATMAKYLAACTKKTEEQIMTDFTRPRYFNPYEAVSYGLIDTVLEPKEERAVFKDWEKMGSEIADLGLWDDEEQPLPTNIMYPGTSQYWRSDFDG*
</t>
  </si>
  <si>
    <t>C_120195</t>
  </si>
  <si>
    <t xml:space="preserve">MGRRKTPYRTAFTRCHHSDPEAFSIPLYAAGDDNSKIVAQAFGRAHTHGAVVLLGYSWRDGPQPGWGDLLAKLVTDFADGAYTAHAAGRFTTVAAATASSHDAADAADMGSDGTDNNSPYDLDSSYSQDLDLDSVLEGAGGLSDEAAEVVKPDREPCVGCGQCPRAWYPTNTSDTTNGFNYTTIVVYFREPMLIKSVRLNEVYQPGGVQQIFLLQWPAVPVPLVFPNATALGPESVKKQDIVFNGPDTTKTCPGVLNVDVGVQRSAMKAPVRKGFTQKRLQRGLKKRAVGGVGITVALPLPSGPGGSNGNGNGNGNGHDNGNNGNGWGARRQLRAAGGNGNGNSGGNGNGNGGGNGNGGGNGNGNGGGNGNGGGNGNGNGGDDWEQLLTTFIGDIRFDGRVLYPQDPSIFVPYAPPKPYNKKLKNTA*
</t>
  </si>
  <si>
    <t>C_120196</t>
  </si>
  <si>
    <t xml:space="preserve">MALVYTLSHRGVARLRLGGWASXXXXXXXXXXXXXXXXXXXXXXXXXXXXXXXXXXXXXXXXXXXXXXXXXXXXXXXXXXXXXXXXXXXXXXXXXXXXXXXXXXXXXXXXXXXXXXXXXXXXXXXXXXXXXXXXXXXXXXXXXXXXXXXXXXXXXXXXXXXXXXXXXXXXXXXXXXXXXXXXXXXXXXXXXXXXXXXXXXXXXXXXXXXXXXXXXXXXXXXXXXXXXXXXXXXXXXXXXXXXXXXXXXXXXXXXXXXXXXXXXXXXXXXXXXXXXXXXXXPSPPPPLPPGLAAEVQGYNSDTSAPPGFNISDTLSVQNFSRDFCENVTRALDPRPDECVVFDIKSHGGATHHHRLLSEAGALRVWGPEDLAAEHPALAAAGMSRLVHLRTYSVGEAELAAVRAWDLSVSLPVTALPSSVGGRRSLQQSTQTITLAFVVIYLVEVPLPPSPPPRAPNPPGVMEPPSPPPSPPAAPPHPPRSPPRPPVNLTALASAVGASAVYQVFPPPPSPPSPPSPMPPSPPPSPHPPPLPLADRITSVRFSRMEAAGALGSNKRVVWWTDGDFESQRKAVWNSPLNLVWRGKAACGKCGACGRAWKPRGDKFSVQLFFREPVQLDEIRIRQVWHAGVTEVRLLAWPAVDAVNRVSDVFLGEPVLRQTADNTTCNTWLTVAIPQERAGTNQTVRPIGSQDAIPPKLRSSTVGGVVITTRTAATVRAGTWIDAVDFSGRVLYPNDPAAYAAYAPGTGGGATIGRRR*
</t>
  </si>
  <si>
    <t>C_120197</t>
  </si>
  <si>
    <t xml:space="preserve">RRSTSTSTSASASASASASASSDRPGPSAKQAIQQFWADPTQPSSSSRRAIQHSRVGPTGPSNSPRRAIRLSRPGIQQCWAGPLGNCNSAWKRCSPNHAKTANPQNSHP
</t>
  </si>
  <si>
    <t>C_120198</t>
  </si>
  <si>
    <t xml:space="preserve">MTELPAVTLVAPPEPGAWLARGLAAALPLSAADIDGDRRHWFWDCTVALSLRENMGMAMGFMPEDALSAFSREELWLCVVGGFVFGQDARVGDRSSTWTLAPCNASRPLASMPWKRPASVGSHPPQCFLMMIFRAKVKLCAVDAVYNKEGSVVNALNAFLGKHPFGPYNHLSDAAHEV*
</t>
  </si>
  <si>
    <t>C_120199</t>
  </si>
  <si>
    <t xml:space="preserve">MAGSARNLGGLLRRTLAGEAGNAITQAGSRGFAAEAKQFTPDGKYMPGIFSKAKPLDRSTQWVHKNPYIEAWYYRRDHFENEFVWNYRTTIEALWFLGGFTAAAYALSVFAFRQADRRSGYPKRQILGDEPAMVLPDERQFY*
</t>
  </si>
  <si>
    <t>C_120200</t>
  </si>
  <si>
    <t xml:space="preserve">MLWVSWAAAAAADAAATAAASTYAAAPAGGGAAAAAAAVGMQAGTAAALAAVALPLSLAAAGAAWKQESHFSAAPAWVAAVMSRGFKTPPGCLAIAGLMGCPLWLWASRALPRGPWSHPLLGAVLAAGRLLAAGVEVWLVGAHLAALLRADVRDMQAAAAAGRQGQGQGLQGQGKAGLRETGEEEQEKEKEEEEQGQEQRGAQSPAGPEDVGDRAR*
</t>
  </si>
  <si>
    <t>C_120201</t>
  </si>
  <si>
    <t xml:space="preserve">MLSRSSSFTSSPVWTWSPGSSSSETRSPVNGVSSTVKALSAETPRDDSPLLLDSASWRPSPWCSWAEDVAWAEAAAKVARLNQSAQAEVAEKAAASAAEDDVDMGEFELMSCVECLGL*
</t>
  </si>
  <si>
    <t>C_120202</t>
  </si>
  <si>
    <t xml:space="preserve">MVTLDEVAGLKVTELKDALKSLGLSVTGTKAVLADRLTQALKAQEEEEKEEEAAEPQEEEKKEEKEEKEEEEDAKEEKKEEKEETKEELEPATVPSVPPPKQADAVMVEARAEEEEAPKAATKQAEPEPEPEPDQHEEKVDYGMEEEEPEAEAAAEASKQEEQLAKEEPAKEEPAAKEEPAAKEEPAKEEPAATEEPKPTPAKGRAKRGRGAAAAAAKQEEEEDEQAQAQQQAEEAKPADGGAPADKAEKAAEPAAAKEDADAAAPAPAEASAAPAPMEASAAATAPTSGRKRQPIQFNKDELEVRVAAKRAAREALEKEEAAKAAAAAEAAAAEAAAAKEAALAAKKAKAAEAKAAKEAAAAAKAAEAKAAREAAKEAAADEAGVEDEAAAKPDVEGDGGSGDDAAAAEAGAKATSPSAGAAARAAKLQKLDLAGRRVSTALAPDPVAAPAPAKAPPPPLEGPATRALRIDGFVRPFTESQLRQLLVQHGTIEDLWLPAIKKFCYVVYAEEAHGEAAAAAVNGVTWPPTNATSILKPSYVAAEDAAAAISNGRAGIADTPKGGAGAAGAAAGGVVSPKGGAGPAVVGLARAGLTAAVAAAAADAAAEKQKAAAAAAPR*
</t>
  </si>
  <si>
    <t>C_120203</t>
  </si>
  <si>
    <t xml:space="preserve">MEHGKEVAYLSSRTGFVRLAVQHGAPLVPVWAFGQTRAYSWFRPGPPLVPTWLVERISRAAGAVPIGMFGQYGTPMPHREPLTIVVGRPIPVPELAPGQLEPEPEVLAALLKRFTDDLQALYDKHKAQFGKGEELVIM*
</t>
  </si>
  <si>
    <t>C_120204</t>
  </si>
  <si>
    <t xml:space="preserve">MALPGMLTLGTTAVRCWEALVAYKRSVLRPILRITDMARVPPELQSGPDAAAQLSALLAHVWLLFAQSLGWRHGAADVAIADPHGGLAASLGAVGHGRVKLAVSLIDAGLGLGAVRGSEHKGEERVLLDRRRSGAARWGCHPTRANYHAVHARPALGNLPAPTRAAAHQTTPRLQYG*
</t>
  </si>
  <si>
    <t>C_120205</t>
  </si>
  <si>
    <t xml:space="preserve">MVEAAGQAAGQAAGQAEAGPRGAVHVLWHYHFSAFRRKRWAAFIQRDRALHRVAKQLTGGRPKEEVVVGWGSWAFQGGKGGSPISVRGGRAPTGRLIKLLRERYAKHVFIIDEYKTSKTCYNCGCQEMAIKRLGGLKEGQRPWSVKVCNDCLTTWNRDVSAANVIRVLLLLKLMGFERPIKLQRPPWPPAAAGPG*
</t>
  </si>
  <si>
    <t>C_120206</t>
  </si>
  <si>
    <t xml:space="preserve">MQPPAPSGAVAGSGSRSSLGLGLGPGLPLRRIAVAASGNGSGSSGSASGIADTLDGGGASSAGASTSTTSSNSGGGGDGGGGGGDGVGSGRSFRLLRGWAQPALAQGLSHSPPAAVTTAADAGETETGRSAAAHGGSGGGSGGGDGSAAATKEALAAAATQPTQPAQPAPRLTLAEVAALPPEQLLALLPPQPPACLQYLLPEIDRRYPRDTTPANALCNESARLLLRAAALDGATPLGYHMRRFQTLRECLHALPFQAKEPSAGSDPAATVPAAAAAADPAAAAAAGSLPRILARLSLFRGVLASDPLFAITGPARSRNMNGTAVAPANRAGGGGGGGGGGRSGRDGSKAGAGQGGASTVTAASAGAGSSSSSSSSSSSSSSVEPPAWLLLQGAAAAEEAQDHVDLWLPVLDRRHAYAAECQALYAACVSRLTSHDQPHQLPSPDVVRLNVGLLALCESLPPAVLAGAAIDYKAGPQAAAQLQSAGVAAAAAAVRQLGLPLAAVCGVDVRSLAVAAALVQLAWMERQVLWLEGVSLAAADAAATALEAVEAAEAPEAPEEGVEAEMEAVGTEAAAASSGRGSSPGVRVVVADEPPSLELIARXXXXXXXXXXXXXXXXXXARLAAAAVQHRAAAAAGRQQRRRRPSRHPPAVLLLLLLLLPLLWKLLLLLLLLLLELPASGPMTVEWRYCAGLEEAEAPARTPAGRKPKLSPQRRLAQAKVAAKLEVAAAAAAALGDLAPPWWLESLLPLVDARYPPARSPEDWARNRAARLLLFLQGRVRAEVQRQLSMPWLLNVSVATLLAGDPAFAPEPVLKAGPAESGSASASASASASAIGSGSASASGGSGSGGTGWRPSGRQLFTIRLRGQQLLPPQEAQQGKPLELRQHGAGKEVAGADGGGGGAEEAEEEARRQQVAAAAAQLLDATCAAVIAPWEPLAVEEVGSLLLGLAPSTLQHLVQERVMREELQRSSAGSSSSSGGGSSGSSSGSRQRGSGGAPGDADGSLRRAAMLQLLREVAAPRPGEAAGPPAAPGGATTNLELRQKVIVGQMWALVDKWLVGGSDSETADAATAAGEGSGSEEPEPAEGGQAAESESPSGGEEEAAVGDTAAATPAALLSPSVAPARVRVVVVEDADTPGLRELLVHAAACSHVAMDCEMTSGRGGVRLMVLQIFAPAIAGRHPATAYLVDLGAAGRAGRRRLVAELAPLLGPELGVVKVAHGPQWVSAGVRPREWRDRNFWKQRPLTPAMIEYAVQDVSTLLDTYRALLRSIVADLEPQQRQQQPEPADGSSSATTTTTTTTTTTTTTTSSSSSSSSSSSPSSSPGSSPEGGVAGGGWLWQSPLLPPAHTASAQSRRKKAGVEATVIVDPKNTTMATVCI*
</t>
  </si>
  <si>
    <t>C_120207</t>
  </si>
  <si>
    <t xml:space="preserve">MGGGGSSAPLIWVHRSAPSNAGLQTVAATAAATSVRHASSTAAAGDTAAAASDAADAGRSVLQPPPHQDLSPPLAKLLPAIEDRYPAEMGVAAGWVKARVAAALVAAAGREDGRLSEEGCAARRLAGLYDWVVAEWRRDKGPATTLPPLLRDARALVAALAADPLFRLSPPPPTTPTTPLSPSWLSAQVGAGSAASGGGGGGGGGGGGGLTAGGLGLSLWQARTQRRTYTEWRRQLQAAEREAAALRAALDKAAAAILPATTAVAAPGGAAVAPAAAAVAAALGRLRARYRPGGYVCGTADEARHRVAEELLRQPGAEAPLEIAVAAVRLEALLEAARRLPAGLAVAEPPSAAAVERVLRDDPAVFELVSSSGSSGSGSSSSGSGSSGGGGGGAGMSVRLRQWLLEADAQQQQQPAAAAGAAASAAGASAPPPAATADAALAATAGAAPVDSAVAAPPAVAEGAAAAAAAAQTLAAAAGGPPQEPAVGDAAAAATALQAPAAEAVCVDAGAIAGSAIANAGSATATSAAATAAADAATAPTWLDKAAAVNKTLQQRMRDRGTIVSLPEKLAPLLPHIDARYPLQRSAADAARNLAAKLLLCAPPCAALRLSQQDVASYLGAMLRARTGQATGPLPDKFIAGVFHDDPAFVTVSGAGPAPAAPPTAAPSAAAAAPPVDAALPSATALAPASSGRAYLELNLSALQLPPQVVAAVAGSFHTGTQLQPGTQLQPKAQLAAPQEGPVVEPAAPGVAAPSAAVAEGCPLPELAVAAEPVQLEPPPLQPPLQPAAAVAPDDEARTRDFLAAFLRRQGRAATADASEAAAAAAATAAGGAEGGAVPVPAAAADGLGHAAGGAAVADAETLGLVHSAPGPAPPPSATAAATAAATAAADGSAVWWKHGLNAGRAGAIAGAGAGPATANWSGRAGAAGDAAVAGXXXXXXXXXXXXXXXXXXXXXXXXXXXXXTYRGRLTHVQLRVRGLGLPPDVEAAAAAHVTAAAATAAKAAAAEAAAAAAAEAAAEVTAEVTAAAAAATAPVGSEGPAAAASSPPPPPPTGSSSSSSSSRSRSSSSSSRSSSSSDSPPPRRTSPDAAAVAAAAAALVAGLDKDAAKRLPVRRTPLPAATAAAAAATSQQQQQQLAGAVPPADAAALAALSERLQRRARLRGHLVSLPPALEVLLPYIDTRYPPDGTHLAWARNLAARMLLCSPPSAAPFRQDKSLPVIAGSNDATQQQLSGQWAAAASPPPPPPQPPRHPHRHHTAASTLLGTPLSLNDPDPDPDPADLGTSQLTSATATTTSAAATAAAAATRHAAAAAAVGHADVVYPQTGHYYSWHYPATCYLIDPLMAGSPAARRRLLAAVAAPLEDERITKVGFDPRADKELLYMYEIRMRRVVDVQEVYGVARAAWTQGSGSGAAAAAAAAAAGSQEAAVAAGAGPRAGMGAGASESEAAVAPPAPPTAPAGATATLTREGLAASRVGLGEVLRAAGYEHTHKDLFRGAYNRGEAPWSQRPLTREMIKYAVQDVHPLLDTYRALLRHLLDDPAAQPAFLMQQPQQQPAQQQAQAQQQQQQQQQEH*
</t>
  </si>
  <si>
    <t xml:space="preserve">MSWLLLVPRTLQSSASATSYKPLAGELSFRRRAEAAAQKPADTSGPAVATAAAAATILTALVSDAPAPPATAAAAAAAAELAPRQRDEPAPLTHVDRTADARTAQHRPSHPHSHSHSHPHPHPHEEPAAPRHSATITLPTAAPPAAARAAAAVAAAAARGRATAPQLASPVSPVPPGAPTSAAGSGTAWSSPTSAASHRDGSGANVLISGSSGGVHLLSGCGHLLSGSSRVASRRGSRPGSRNASGTNMFDDDHDDCSFVYDPATRSLRAVAGSGAAVGSSRRAGSGVALHTAAGAPTAASGAGVGGGSGSGSLRTAGLAREKEREMERKKEREVDLELLSRIDMALSSGVMKPDQATELLMKSFGCDLEEMIREELGDEALPPGDRSSVPSRACSNAGGAAGGGCNSLFSTQSIPSRPSSGTSAFAACAPAIGGGRRQPLSASKLSSGGAGGVAAVYGAGGWSGVQSPAPQSPAPAAAAATDILKSYGCNLEGLLCDELSGGGGEVTASASQVQLPSSLE*
</t>
  </si>
  <si>
    <t>C_120209</t>
  </si>
  <si>
    <t xml:space="preserve">MGDAFLSLTQPTLYMWPELVFNALSLAAVAVLSRWHGASFPDLPSRVEQQLLLRLALATCVHWYSLCRCRARARRSNRARTPGAEAGGADASSDAAAGTPGDAAAAALSGAGGGGVAALLSADACRASSSELPGGACCAKGGGKAGGDSTGGAGASKGTADGRVPDAAVHLSAPAAGAPGGPHHDMCDPQPLGANAAPAPAPAPAAGKPQPATPPAAAAGARTPAAHGAEAVAAAIRAAQLCMAEADADLLPALPLVPPPYRSALRRRTTRIKIPGCHLSQIDPGFTQRLQTLAAERGVILSGVYVREGCIELVLDEQYWPHSRAAAGRAAAAGGGAATAAATARGGHVLLGVDPVCLDSDHLLGEELARGSQLAEAAAVLAAPPGGCAVSAGVQALLGELERELVAWEGAWGVAEVTVAESEAEAEMDEEAEEELAAAEGEELAGLPQDLARRRGNSTAAASSDCDVGPWSLEALVNALQLSADKSQARGSDVTNSSGNITNSSGTSSGNGVSGVSVNISATVQQAAFMGRAGAAARGSDSAFDLHQRLVVELQPRALLLPPPSPSAAVAPATAAAAAESGDATALAEEQGDQSKPLARLRVVVSGHASAPITVTAVADSADDADADGDAANAPMEVLLRCCGQYLRARVAAAAPAAAEDGVEGAATVYEIALLQRPLCPPGGVAIMLVRVDLRAKGRLGHILPVLLLSDDGNSNNDAAAAVVAELQALAAAAYAMRAAGGRNCLSVGELDDLLLDLGTWMATPTAIVVPTAEVNNVSQRLQLELGASLLRYADSTGVLPATARWLRGDLARAIDDLRHSRPSAATCSAVATAPAAETVAAAAVAAAAAAAGASEGASASAPVPTAAAAAPTAGPQPGPVRRPRFAEAVQEALGLPRPGVMGAEAAADEAAYQVYAEPLIFAQGHFIQAVEALSLAALLFRARDDLLSPGNLTTLSGCCTGTATSLAWLLLPRPAWVRLVNAAKVPRYLMYMLSKIMIGFLGFPTPPGLVPYQLGPAMLVMEGLLLPGSNLLPLHTALVITLLKWPLAVAMMFGSGATSSLLTAALLTFRVVVVALATTVLCHAYLRYSFRLQRWRRGQAAAAGGSGGGGSALAGMAWGHEGWGKAKAE*
</t>
  </si>
  <si>
    <t>C_120210</t>
  </si>
  <si>
    <t xml:space="preserve">MASLTVGKSALCRPTTSFRSTHQTLFGLVPSSSSNVYARSQHLASEIREPIGASRSRRPTVSLTATTGKEASNGADISSKDFAVAVAKVVDDVKCTDVVVLDVAPVVSWTSFLVVATVFSKPQLLAALARVEKAAAETYGRTKINLPGSSPWETLDFGDVVLHLFTAEQREYYDIESFYAAAEEVELPFGPDMPPPQQQSQQQSPTWSTKS*
</t>
  </si>
  <si>
    <t>C_120211</t>
  </si>
  <si>
    <t xml:space="preserve">MGHLKGRLDGEDDELGEEAAPAAAPADHSDGSDDDGSEDESTEDLEAMCVLEPVEQLADILEEHGTADNLEAMWAAIDVAEEAAKAGLFKVGRPPLDEDLFGLTGLREEVGRLHGVLQEAGRWAHHVARLRVQDVRRVHLLSTGCIDRCRYSTAGKERSSSSSSSSQDEGPQSEDKQVNSNNNTNNISSSHEREVGQDAVGVQGGVSAGGSKGEGKAAAAGAAAKGEALGSEPVVAGVARGPDGGAGGGGGSDAVAAGAVTGPGGSHLTEEHAQELSAAGNKITALAIKHHYDRLGRMPLLHQLARAALTAELDVMRGRVSAARDAYRKAAKQAEVAAAVAAARAEAGAGVSGPAAEAAEAAVEAQARAEAELQDAETEQHLHEVLLKLCDWQDKVRQADVRAARAAGVKAAPAATTAADAAAGGRDPQAAGASSSSSGAAADGGGGDGEDDDEDDEDEDDRVWSDKVRRLLLRSRRNGAGGKGEQQADGVGGGGNTSDDTDSDDDSDDEEDDDDGVAARMLRHRESVDPLALVVEPGSFTTPAVAPGAGEALSAAGGELLNYDGTVSTFIRLAALSGAHAQGHEWWTALWKTLLLEWPCGVVPCTWGSTGLQVGRVVGPRGRREEPGDKGAAAGAAGGGAAGEGGEAGVAEAGVAAKRRENAASLVRATVTECVYGIEEGLPFVALGSYTLALLLRRLLFLQRHLRAAQDPHSLPEGSEPCVVLSQIGDLPGYKCSGNPKFVRDYLHAASPATAGASAGATAGATAGGAADATASSGGALAKAGGPQGSGRQQSQQQQQQPTKHLVDVIAEQLEDECYAQLICKSCEELAGAVLAVSQLRQRRREELAKAVKAASGRGPAGQAASAALVEGLSRELGIVTFHTSAATSTIIDQWADPDAAHFDLVGAGEMAILVLLLADVDVKTRRVTVVRSAKAKEWELEMERAQELEAAARWRGARGNEGSVKLIVGGRTLQDDSKRLCDCGITAASRVLVARGGAGDAAAAAANAAAERAARLEGVRKAAEALAGRDGRGLSDDLDLEIEDQAGARVAVKPEDRRHLVFGLVMHDKAKDTMGRAKWRRLQVADGALAMLQGMGYDMKESRRGLRFSGGDVAAAVDFIQEQRAKQQERDEKRRKVHSWNYERLEYGKTAAGQYVDMEQLDKLEGLGYPRRLAAEALRKHENRGQEALDELAKPERRRALELELSLKEALKVRVWAGIYNPHLTPPPTXXXXXXXXXXXXXXXXXAGPSDAAAAAAAAADAGAGPSTSAAAAHGQDTSGSAGANGSSSSAAVNPAALEALKTLAEALAASKAGGAGAAGSKLKGQDKAGAAATGGGSAAMDVDDETAAVLLAAAMEDTEGGGAGASTSPGEGGGGKEAEEEEDPEGNIIAEFLTLLSTGGEGPAS*
</t>
  </si>
  <si>
    <t>C_120212</t>
  </si>
  <si>
    <t xml:space="preserve">MAMVSKSGTMVLGGPRREHVFGLTSLREEVGRLHGVLQGVDFRGVMYRLSGSKLLGGLQDIARTLQYQLRKTAQLQVGAPGDGGAGAGGGERTQSAVLFAHTLLRELASQHVSLQLFEELDRQFSRLGRMPLLHQLARAALTAELDVMRGRVSAARDAYRKAAKQAEVAAAVAAARAGAGAGVSGPAAEAAEAAEQQRLQARQPLVVAEAEQHVHEVLMKLCDWQDKVRQQSCERQRLRQQRRAATKAAVTAAALAMEAARLDEQDGGTASVGAGQDGKGLSERAQLLDRMIPRHTRGAGGVVEQQANGAGGSGSGGSDGDESDDSDEERAECWMNAERDPLRLRLLSADGSVSTFTRMAALSADHVQGPRWWSDQWQNLVLAWPCGVVPCTFGSMALYGADEKGGEGGRLPAEGAPAGAGPAAAATGGAGEAAGEGGGGGGGCGAAGVQPARRRQDAAKLMMTSIHNLVYGVEGVR*
</t>
  </si>
  <si>
    <t>C_120213</t>
  </si>
  <si>
    <t xml:space="preserve">MWCAQSPTKAAGGSTAAAASKPTGGIANLPRPKLDPKDFRFVELKGEAKVKPPGSINGQAFTIDNCHDCDLYVVDACGQVTIDDCKNCRIFVGPTDGAVFIRNSSNCTLVAVCRQLRTRDCNNCRLALYCRTRPIVESSSNDGNWDLLPAGSTAASLLQPIPQEPADVLAGKPPAPAAAPEGGEQQQPEPAPASEPAAAPAPSGPSPVLLTCGGRAGRPAGSYMFAMFEGGKQDAAMQLARAAAEQGWLLHTNEAKLNGEAAGQLVAEAGWAKSAAKALSAAGTAAVGLELVVPEAEAESFKKRLAEAGGLVSASEGPGKAFRTMGVDG*
</t>
  </si>
  <si>
    <t>C_120214</t>
  </si>
  <si>
    <t xml:space="preserve">MAALQPQEIVKRYTFAAHKSAVKCCVAGGPYVASGGADDLIHLYDMVAERDLGSLMNPCDGAVPCLQFFTPEVMRGHKGAVNALAVHPSGKLALSVARDAAIRMWNLVKGRCTYTTRLEAEAEAVAFSHSGDAYSLLAGSRISVFSTDGEGGLKATYTAPRRILCTASHSDYLMLLGLEDGSVRAWYVRTTGANDLPASLATASSDGTIKLWDTRKLGGGSGGGAAASGADAAAPAVCTAHVSSGARITCLAAVDPDQVVAARTKPATPAAAAAGSGKKAAAAAAASGDAKPAEKKAKGGQQLGAKPQPQKPKVAAAQQQQQQQPKKQQQQQQQQVKPGKGPSSQGGGRQGAGGGRGGGRAGGRGGGRGGRGGAAPADDDFEVVPAPRYDNESHRNGDGDGAEAGTKKGKKRPAYRGGDDGDGEEPAGPSGREGHSSGAGASGKVGKGPGVKPAAAPGGRLSGAGGQAPPAKKMKTGPGGGGGGGGGGGDRGAGGGGRGAAGAGGRGGSRGGGRGGGRGGRGGGGGRGGRGAGAKGSFQKGRKD*
</t>
  </si>
  <si>
    <t>C_120215</t>
  </si>
  <si>
    <t xml:space="preserve">MAKFDEKDPRWLVQDMGESGRNVNNWHWTERDCTEWSKQRLGELLSGIQLTAAPAATRTVKLESMTGDAFLNTRKNKLIPSYDLEVRVSWAGELTDGDGKVVGGATGKLHLPHIGDDNHDEDPEIRIVTDTNSSDAERLKQAIHSAGKKPVLEAVHRFVAELRAGGPALAEAEAEAAAGGAGADGGKPKLSSAAEVEREKAAKAAKEKAEKEKSKGGGKSISITAKFHCRPQDIFECFTVQGRVCAFTQSPAVVQPAPGGSFSWYGGSISGSFTELAAPGRIAMTWRFNTWPEDCASKVVIDITEPEPGNTVVKIRQTEVPPADKFGHEDTAEFTERGWHSQVLDRIRHVFGYGA*
</t>
  </si>
  <si>
    <t>C_120216</t>
  </si>
  <si>
    <t xml:space="preserve">MFTPGEVVLYQFVEWLKEQELLWSVPVGPGGAGGGKGQADASAEEGGEGGGGGTSRRAAAVQEAVREAEVVELLRALRXXXXXXXXXXXXXXXXXXXXXXXXXXXXXXXXXXGTDRAHVAPVKSFEEVAAVMDALMSISKIRAATHNIMAYRIHNPPTAAATAAGGGGGAGSFVQDYDDDGETAAGGRLLHLLQAADVRNVVVVVSRWFGGVLMGPGRFTAINNTARVLLEQMGLVAAPGGAAGGGGGGKGRGGRH*
</t>
  </si>
  <si>
    <t>C_120217</t>
  </si>
  <si>
    <t xml:space="preserve">MSGSQQQQQLDTYFGGSAGATATFQAARSGAAGGAVRSGTQQAHLHATAVTGVVMTSSFGVAGGLSQPARRHTPPPPTAPAAQMQAGRPLSGVLPMNGAGGGGAAGRVAAGVGGGSDPAGYLLAGFSLSQKHRSLECTEWLPGSQGAAAAGADAGGDYGDESFIMYGGSQHEQPPYGQQYDQGSQGGLTAGGRMQGSRPTCSTGSGGPPEARPRSANPLQMLATHSQSQQQAPLPSQVHKQPAQPHPHHHHQQQQQQQQQQQQQQQQQQQDLIHVEPIQLSQQRYDLPPPAPPSAAATAAQQRHQHQHQEQQQQQQAQQGDAGVLLPEGGGSAPNGDLSVQDAAPSAPPRHHQQHHQPQMLQPQAWAEPQSQQIRTQDTQQEVQQPTPPQGDAQHQQHQHQQQQVTPPPQLQQALALAPASAAPLPHAQPPDSNKQTPAIPRSDDGDSAGRHAPTPGTAAGSSAPSPPAPAAAAACAITPVATPVPVGAAVAAAAAAAAGGPVPVLAAELEALRAALAGMQASCAGLTARLTHMAEKADRTEEVAALCKQVSVALPSVSASLLQQGELLQRLLAAQQAAADGAAAAAAAAVERRWEELRQLHFEQQAQQLAEQLRLQFQQQQQSMALLLPSPVMALQRREQRLQAVPAAAAGAGSMDAGVQTSPSVVPRMMLLTAAGGSGADGGDHVAAAAHGRAAQACRRDRGGATDAAGAAGMQAACHLQQEQREEHEQQEQHHMTATTITTTTVFEEAEEEEAMEAEQRPRQSTGAGWRTPGASPSSDGTGGSAGGSGGRRVRSVLRRRVHTTTTTTTAHHHQQQQRQQRLVKQQLFQDGEAEKENCVSRQPAHGPALAQAPQPMQYKSAPQEVQQQHHHDQRQPDPQEAPYQYDMAPAAAAAAAAPAVAAATGRGRRGHEPEPAAAAAATRKRGRAASKLRQPPASAAQPQQLPAGPKALVSSAGGGDNGASPPLALRRERRARTARKPADESPADAAPGPASEAPQRDGGDGGGRRGASKATAATQQAVLVTTGEARAAGQSPWLAQALTALPKPITQQQMQQQQQPALPPLVLPAKPLQHPERNGGGLGGSGGGKTSAAGGAEAWGVGEPPSEQTKLLKTQAPAPPLRQASPALVLLAPAQQQLQQQLRRQSGTSAETTTVGISAGEGGAMGEGAVLTQMPVMPRFASAPVSGAGAGAGTSNRHSIKGPGVGKFAAPAGRSNTAASGLVPPSAAPAAAAAPGVMLLPRAMSASMPPVAGAGGGAAAVAALGPQHQAGNGGTGGGEGDQEDEDEFARAVAARMSRHRQKRMRLMFTASQPAEAYF*
</t>
  </si>
  <si>
    <t>C_120218</t>
  </si>
  <si>
    <t xml:space="preserve">MQESFLATLPQLGLALCLDFLGFAACWLTGRYSAPQQVLVHLLSSVVAAVAVLCLQPLFSGLLQLQTSGTGAGAAGAGARGAARGADTAVVSAGQSVTVATSGLHAAASYPHAAGAAAGDGDEQQSGAALAAEADCRAKPTAAYDGRTEGDQEQHHRGSVPGTPAAWAHTDNGVAGDPNSGSSSGTTAPTSALSWLHDPAVLDRPLLGPPPGIVQCPERSLLPVYRRKVFIERTASALVLLHGALWGIAGTGGMAALHLRHRHNQHTQHHSTSPSVSATTGGPGAVAAVASGTLNGSGTAAALSVGGALVGVTAAGLAAGGAAATAASTATAAGSAAGSAGASFMPFMCYLAVGAAVLVLYGALRTGKYVTMYRLYRRLYLPAPYAAHITLPVPPAEAALLRLVCQSAPAAAILGADFSGSHDARTGPITVPRGSSLTDPAAPVAQPQATAAEIPASPQGGGAGMSLGGGAVAGSPLLAGAGAFDGVDEADFISGKVSFTEMVNQMARVHQFTAQVGSAEAMAAAAATATAAAGGGGVTGAPAANSAVILARELDRLMSVLGSNGTSSGANTATLPGAGGTPGGGGGGGGGGGSTTVPRLPPSRSPSDISNMYRHSSPAASTQLSYNTRATAPATGGVSGEAGQWAAGSTAGTAGGAAADGAGVAGSVGEGGGGCGGEGGGGGGGRSFLASVAASMLTEEQDHREHDQQQQQQSQQQHQQQGKSEDDGAAAVSPPPRDGAQGPPAPAGPSSPQHVVRLRTAPARATSDLPAIWQQQQRVMPLQQQQMAMAAAAAVQQQQQQSHQQNRMGSPGMPVGSHRLPRRSPSDVSYLHRAATAGAGVGRYGWLPGAGTNDLNLQQQYTLQQQQQQYAAMQYEVMMQQQRQHMAAAALVAAGGRAPVVPPSGGGSRRRGPPSRGASRQSSTMDSTALALLGQNLIMLGGSSGGRNALHHTSSPSANVSGVNITIPEHSSHVSEEPSKYSQSKSQSYGGMPGLAAAAAAAAAAGSSGAAAPAAPGGGAGGAADDANVALAFESKLYSLTRSAVEWHASDRAGGGAGNVGAGFSPSVGGALAALEEEEPIGVSTLDVPLFGRVSPPTSLGSGDGGESRLVAALRKSSATARRTVPAAPPGPGPGPMSSSRDWQQPPLASAVSAAGASVLMLASPEGAPSSAVSSPPTMERGQAAQQPRLLSNKGSAGGGGLQDGVKVGPGPFSPWQPDGGGGGSIYSPSRRSGMPPFLLSAAAAFSKGLQAFSRSHHRNQDGLDGTAAIRRSGTDPTLSAQGGAPTAFAPGPSLRYMQTDFTDAAAGRDGLPSPDCLQRGLAAIAADALASPPLELGERGEPQALAQVQALQGEQRISRGRVHLLWSSGDTVGSRVAASGGAPHGTAAAAAVGGVSPSLDRLAVSPATTAVTATTVALHLSPGGSSRDVGPPTGNYAAALSGGSGAIHSPAAAVLNGGGAGGVGGAAGAWVARNMVTGSPPPPQALIPSHLLPGDTQLAHYRLLLAQQQAHALGPHHPHPHLVGSAAAHHHILLSSLPASTDASSAYPHTASDIWNTGTPAAAAAAAGTAGGNGRSRSASGLPAIRVTSGVSNAAAASAATASALAAAAAEADARLARELAAIWTTTSISGATEHATSMSHQGPGSLLSSSLAVGLALGAPSLDDGDGGGGGGGGAGGLGGVDGGGGGGGGVGGVGGVGGGGGGGGSGPPSASTARILPGGREAAGQVLSAVQEVPESDGVGSAAALNSDSTFRLPAGDPARWRGSFQSVPEGVRVGRPSADAGAEGGRTAESQQHEEEEEEEEDAEKQCAPPPSPEQQPQDEPQPAGASPTRSAASRESLVAGSPRFGSAGAVAGLSMLGNAYGGSSAGNRLMAAAAAARGSSNAGNGSTAMSFDNWAAADDGLVMMLLGGSAAASDLSIEARSIRGPGSRTQPFAAWASAPAPTATTAITARAGPTPQVLPTASASSGLNGRGAAAAAPGEGISRFASSTSRSGSAAVTRTGQQEPRLPYSRLGAAVGLPAAAEGAEAAAPAAPLSSPSPLRDQSRTIDSMPLSSGVSVVSAGSFSRSPRGLASAGVAAPAAATALGGGAFTVGTPHGVATAAARSVSDKGLLQQLAAASSGSCSAPQPYMGAMQQAPGVAPASHQDDVAVAPSWLTAATAAAEATAAGVPSSPPEHTVLRPPGQQQARSRHPVLRQRSVPHLPVHSYIGPAHQQQLHQQQQLQQQPLYPMPHMAMQQVDGRMAAYLQPMQPMGGQPFPGMQQGVPPGLLLLPQAPHHHQAGQSALQLQQQPQPPLYLVHSGSGPRYPGHRRSRLSAASLPGSASSGTRSANAAAVAAAALQGDGAFAPAIAAARSTVGTAAGNKAGSGLTAATMTGSSAQKQQQHQQQPDMAALLLTNASSFDGALQQQQLMHVANISTASIGSTEGRLQSWVAPATYQAAPAAAAAVISAAPSSGAATAATGAGAATAAYSMAPSPLPLDGVATAGGAGAELESYSHLLPMRDSQVRLAELLPISVLGSNAGPPPAADEPTPPAAAAAAAAPAEAGRRPPPARHASMDQLILRQQQQQLVAVRRLQPSPSSNAHRKLNRRRSFGQSAEYVPSRFSQDGKISRGSGAASGAQDARSPTERDPSASVHLELSAMTAAGAVMTVGSAGSSSRRRNSSVPGSTRDPGARQAMGPAHADRASDTGAAVGPGGGCSGSRRGASTPGAPAVQAQGMRTSATGGNYRISAEGSVTNTFASTASLQSFADVAGDANYSHFF*
</t>
  </si>
  <si>
    <t>C_120219</t>
  </si>
  <si>
    <t xml:space="preserve">MTTGRDPAATPATCATPAASATPAAFAAAHRPPRRRRSLTSAVISTLSTINSLSNATSISTTAGTSPSGSSGVAGGREGGVAAAVVAAAVAAAAAAAVGAEAQAQTHTHTPLQQEPQRLVAFGSGADDSPAPGTAGFLSAATGAGDNAGVATGNDSSGDDSRSAPSPQRSPLPDPWWTESPTRAQPSPLQLQQPSIGPERPSAEQQLQPQPHQQHPAPSANGRFVFRAASEDGRRAFSFLPPVGASTAVLGLASSRCYGSPTPGGGGAASHPPASTPRGMSARIPQHVPQSQPPPARLHPLPHLTLSRSEYQVAQLRQQQLQRVRQARLLQRLGSSGPINFGGAGSSTGGGGALALPSLTSTPAGAGAAAFAMPRALSSAGGGAALPLGLPMPGSGSARCVAAAPMSRPAGPTPRRALFQAAVVPAPEAAGGTGTALPLLAPSPTQPLQPLEGVRLLPARSGSGGALAAGGGHVSGSGSSGNHGGGGTHGGGGGGGLLCGLRGCGVALLPGRQRSAIPATIPEEVEDSASAVTGAELSGAELSPSPSAITAPYRSSPWCPGAPASPPHPLLPASTSSGAPAALDTAELLQPAEPVQEPQPEQQYDGPSHQAPDQAQELLSSHDDLSSVFSTQGAWAGCSGAYATDASTVMPSAASPAAASGGERGRGHGHGHGHAAHPGSMTLQDDPHRHFQQQEQQQEQELPCRGWSAFGDVFTTAGAMAAGHGGGSGARGGSSGRNNGGASSAAGGAACNSAAAVGAAAAAAAAAAAAAAAAAADDDDDDDGGAQAIEDVHGGSPPPPPTGTAAGSCSDDFVSPWSSHAAPTLPPGFYYSGSAVAGGSPYAGARGAGGHPAGTVDTLPHNATAAAAAAAAAATLAADPYCAPFYSVASACGLDPYAVADAIAADADYDGNTFGAGGDGNADDDGGGGGGGPLDLPVPPPAPVLRSCTTNADAFSQQLADVFLSAADVGGLGSLAGGSMILDPEVDHVLPPLPDPMVAAAPPPLPLGLCYAGGMGVSGYAEAAGMYGGTAADGCESPPPYLPLPTPPTLPRRAPSLAEFPGLPPRRGSSVGRYHRRTPASAAGSRRHSGDRGSSSAGSGQRHSNDGTYYTGGSSVVVSGGGGGGGGGGGGGGGLSRSGFGGSSGSPSPAGPHGGHMAFSGILGGGAAAAAPAAAAVAEPGGGSSTPRRRNYSPAAESDSDVELLQLAPSRTASPTEAVARSVLRSPSPLRPPPPSQQRPSAAPHPSPLPFRRASSPAAASVVSWPRRWQNATRQPAAPGTGSSSSGRCAAAGQQQQRQRTAPGERRRSRRRPHEGDHQLCLSDLQATAALPAALLAAPDHNTAARSDLTRFGLSPSAAAASSTAAGAAVGVPLLPSSRSVIAGAAVPPPPRSASLSLPLSPSLISLPGHLGLQRTTSSSSSSSVTGVAASTSNASATQGRMPRRNSTASGTSRGSLLGKGHGSSKLRRKLGSPSMSGSGGVKERPHVQHYPSPPAAAAQPPHADGSEVAAAPGSGAAAVQSSVAVATAQPAPPPSVLYRSHTRTRYFSVKVHDHSAGARAAAPRLAAAALRALVQPHLHRHPPPTALREAPAPAATAAADGPTSPATPPPAVTAAGRSSSPQHSARLVLNRRMTSSRAMAAAAVAAAAAADPVMPPHLQSGTRTAPPISSRQPVAVAALRGAGLAAPRHAIATDCEDSTGSAGSTRGGGCLGRVSVHRLQPPHQLQPLQPPLVAQPSTASSSPSLLSWCSEAAAVSTAAAGAVGGGHETTAAVGPAVVLPEALPHIPHALYEQQQWQTDAPDGCGFAWVLQLGMEALAPLVEAVVPDRAGSDGSGGGYGAGGAGSTVRVRVVATANAPDVLATPSAAAIANLQQREAAAVVVVADEEVEVAMSDGCASDGFSAAAAATACEAGLLLGRATLWLAPAAAAANAADAISSSSGQLAAELAGLQQRSTQCLLAADAAAACGAAADAAAAGSDADGAAASSRSAAGSAAARCRAWQGHVQPLLSDLDFVSAVMSHWQQQQPQRVREPEWEPLQRHEQVEVEQQPPAAMPPPLAALLLAPQHPKSLSVAAVTGSLLAEVVAATAAAAALDVRAAHACATAAVEWAPSLPAPRATASLNDVTPPVPCFFLQPDGVGSGGGNSSGDSGRRSGGEAAGGGGGGGVLSGGCCRHVFLEDC*
</t>
  </si>
  <si>
    <t>C_13000001</t>
  </si>
  <si>
    <t xml:space="preserve">MPDCDKCNGLQVYAEKAQAATAAAAAAAAAASAKPAVVGSRSRRAKKSGAAAEDAAAAAAAAAVGPVSLLCDPSQRKQAAVLGALLEMMVVLRTGAGSGAAGGSRGGGAAGGSQGGAGAGAGVGQLQLQPMDAEVVEDIVDALYERLGVLRAWKLMTDCLSDELTAQAVAGPAGAAAVGADAGAAGPSGAAAATATAAQEAGGITVDRIAQARDALVSHMVAIHAAAAAAAQDGGTLELDPAATAGLGGERRCVKE*
</t>
  </si>
  <si>
    <t>C_13010001</t>
  </si>
  <si>
    <t xml:space="preserve">MLGRDVTASFGFVWCVFGAMPSTVGIRVDRQAAPNHPQPLTDVSNTLWACAKLGYRDSDLLRPLAEAAAALAPDMNAQGLANSLWALEVLGCTGSAFRAGLEAMYGAALRRLRTPKEAEAFKPQDLSNILLALEGLQLGGKQSELLAAAVAAECVRRLRAPKEAEAFKPQELSNILLALEGLQLGGKQSELLAAAVAAECVRRLRAPKEAEAFKPQELSNILLALEGLQLGGKQSERLAAAVAAEGVRRGFAGFKPQELSNSAWALAKMGYGAGATPQAMEQSHWYAAAVAAAERPGVMAGAKPQAWANLLYALAL
</t>
  </si>
  <si>
    <t>C_13020001</t>
  </si>
  <si>
    <t xml:space="preserve">MCRQGNQPQLLQGHSLHSTTQQAGDSGPQPAAQSRLAEREAEWQRAAAQLTTTAAQHFHNNPVALDPWLHRTSAAAGLQNTPARELQSYASPSQQSGEGPRRSARLQEQAAGGAGPSTGPATAAAAAAAAAVLTVHVPVDTRPIIPGTYTVTVKMAGGYPTTSDPSNLACAYVVSEQCAKSVGPKGEPQAPAGQGITNHIFACVRGPIWDPQLSHLHCAKFEMPGEEPMQVE
</t>
  </si>
  <si>
    <t>C_13040001</t>
  </si>
  <si>
    <t xml:space="preserve">MVPIVFALWLWAHNVQRFYALGIEYDMCFSAKDRKYLLPSGELYRIALWLTAVCLTCAAGFASMGALGFYTLADYMPLIMYFLAALFVVAPVNVLDMPSRLFFGETLQRVLVPVQEVTWADFLMADIATSLSKSSADLCKVALALLAGPALHALVAAGSAGAAPRVVDPLAAPVLFAMCLPYVIRFVQCLIVHRTTGNRAQLLNALKYATAFPALVLTAIEHEYHVSDLVYPMYNWWLGAMFVNSLYSYYWDLEMDWDMPWLAQPGGQTVLRVLKLPGLRSDSMFRKSWYVWAALSNLALRHTWAHRLIGKLEKHAVVLLVMALLEVFRRYQWTYIRVETELRKLRIRASHGHLADLGQRDGNGAGSGGLGLGGAGASGTVPPPTDHPIVVTQD*
</t>
  </si>
  <si>
    <t>C_13050001</t>
  </si>
  <si>
    <t xml:space="preserve">MKSDSAGNLQSLCWAAYAVGQVATAALSGSLVEAQGPRFVFGLTAAFPLLIGAASLMVHEERVSTEAALRGLTASIEDTWSSDDDEADWEPGAGGGGGGAGWEAAAGAAGGAALAGTSLPVAAVVVAAEAEAEQATQSSGRSAAADWGQAGGGAGSGTGPWAAWSGAAGGRGGYGAAAPTPTQAAVAPLQLEPGGTAAAAAPDPEVAAAAARAQTWARP*
</t>
  </si>
  <si>
    <t>C_13060001</t>
  </si>
  <si>
    <t xml:space="preserve">MSPSEYYINIGTAFYLLTNRQWRYHCHWRPKY
</t>
  </si>
  <si>
    <t>C_13060002</t>
  </si>
  <si>
    <t xml:space="preserve">MKLAYWMYAGPAHIGVLRVSSSFKNVHAIMHAPLGDDYFNVMRSMLERERDFTPVTASIVDRHVLARGSQEKVVENITRKNKEETPDLILLTPTCTSSILQEDLHNFVESALAKPVQIDEHADHKVTQQSALSSVSPLLPLEENTLIVSELDKKLSPSSKLHINMPNICIPEGEGEGEQTKNSIFVKSATLTNLSEEELLNQEHHTKTRNHSDVILADVNHYRVNELQAADRTLEQIVRYYISQAQKQNCLNITKTAKPSVNIIGIFTLGFHNQHDCRELKRLFNDLGIQINEIIPEGGNVHNLKKLPQAWFNFVPYREIGLMTAMYLKSEFNMPYVAITPMGLIDTAACIRSICKIITTQLLNQTATVQEP
</t>
  </si>
  <si>
    <t>C_13070001</t>
  </si>
  <si>
    <t xml:space="preserve">MAVAICNADPIPSAPALPAAATAAAAAAPPPVLVLVLVVSAVAALAMAAAAASRPASAVAAGAPTRQWQ*
</t>
  </si>
  <si>
    <t>C_13070002</t>
  </si>
  <si>
    <t xml:space="preserve">MRNDGRDGDEMRELQEVGRRGPDESRRGTIAGRRRRARVCGCACAGAGVRAASAMRAGRGPENQQEHTRPAMRGAQVWTQVTD*
</t>
  </si>
  <si>
    <t>C_13080001</t>
  </si>
  <si>
    <t xml:space="preserve">MRQMAGARVLACVIDGHYRSGGKASTPSNNPVAPAPAAAAAAASGNTTSTTAAGGGLLARLTATVSSAAAAAPGLAGRAGKKAAAPPPPRKGPNPTPTYIIVPPPPPPPPRNKPPAAGGAAAGAATAAAAAASTAAAAAPATPAEQPVKNAWLNPNPVIKIASGAAKGPKPSATALAVAAAAPASSTAAAAAGKQSGAANSGPAVGRGGPPPPPPPARTTSAASAAAATGVTTADPPLLSTRTSAGSATASAFADPVAPPPGPGAAAAAAVGDPVVYPPGGHGGGLLANGAADGHAVGAGGAPNGLVSATIMTSDPSLGPLVAHKHASGDLDIASVAANYRPYPSATSIPAADVDGDSRRRRHCAHGAVRRVRRCRRARGGDARLWRGPGLEP*
</t>
  </si>
  <si>
    <t>C_13090001</t>
  </si>
  <si>
    <t xml:space="preserve">MELAISSSSTPNQHSGGGAGLEGSGAAAGSMGDGAQPPLPYPPHQQHQHHHQHSGGGTGLEGSGAAAGSMGDGARPPPLPYPPHQQHQHHQYSGGGGGVKGPALLPVAWVMAHGSRRCRTRRISSTTSTLVAAGG*
</t>
  </si>
  <si>
    <t>C_13090002</t>
  </si>
  <si>
    <t xml:space="preserve">IDDADAQVLTAEDAVQTATSARDEAQAKVDETAEQLKRPEISEQERSALVAELQLRNARLITAQKDLERLSKREEQLRQLRKREEQLREEKLQLLKKEEQLN
</t>
  </si>
  <si>
    <t>C_1300001</t>
  </si>
  <si>
    <t xml:space="preserve">MAYILDFLSYMWEKNNDDSASYKEWQDFLDVAEKDRRRDRIIAWRERTMYDDYAANAEEPIIYKRTAGFVWREVDPTGQAKNRNHTYMYNLKTFGHRSYTRRDPSELQAAATSVEARVKSGELGGLSPLA*
</t>
  </si>
  <si>
    <t>C_1300002</t>
  </si>
  <si>
    <t xml:space="preserve">MAPASVITVPRGVTSSAKLHNLPIKLAGNQPVDALEGHFEPKQREDGSACMEAFLRGRVLRGSDVELPAGYRGLLLRPAPGAQDSSDACERSWVAAATFDRFTAWNHDTAPSASDPVRRALEWCALAKQVHAAVTPDEVEEELKRMAEAEAEAAATTS*
</t>
  </si>
  <si>
    <t>C_1300003</t>
  </si>
  <si>
    <t xml:space="preserve">MHTDKASISQTNGVEQSTSPSVYSFGNLNVEEAYDLERNDWKTTSLSVVVVGASGDLAKKKIFPALFALYYEGLLPEEFHIFGFARSKMTDAEFRNMIAGTLTCRIHARENCQEKTEKFLERCFYSAGQYDEAASFQTLNGRMGEVEVACGKPRSNRMFFLSIPPNVFIAAAGGAADFCSTNATNELVIRIQPKESIYLKINNKVPGLGLQLDTTKLDLQYQAAYKAAELPDAYERLLLDVVNGGVRWGDLANDDDDLTLSSYFMCCVS*
</t>
  </si>
  <si>
    <t>C_1300004</t>
  </si>
  <si>
    <t xml:space="preserve">MDGESAPAFRFNFGKEEAEQVQEEQGPPEYDEPAEELVYRPEPGVPFFTEPVEVAEGLTLVKGTISSDEAATILKDSRVAASDLVPGKYEGGFKLWECAADLCKAVLARYGLTAAELAGAAXXXXXXXXXXXXXXXXXXXXXXXXXXXXXXXXXXXXXXXXXXXXXXXXXXXXXXXXXXXXXXXXXXXXXXXXXXXXXXXXXXXXXXXXXXXXXXXXXXXXXXXXXXXXXXXXXXXXXXXXXXXXXXXXXXXXXXXXXXXXXXXXXXXXXXXXXXXXXXXXXXXXXXQSGNGAVEEKGSGNVREVLLLKFPAAIHPYFL*
</t>
  </si>
  <si>
    <t>C_1300005</t>
  </si>
  <si>
    <t xml:space="preserve">MGSPVDVEATEASPQVECAVCAAPIDLKVDACDLKGEAVTCGHSGAPPSLPRSASSSSLHHNWEDDVAEFLHHDVTRSCRDGCRYQGMPYRRVGHKPLLLATVRGTDENGQAFEWLARRCRKRVKQPYECPRPPPKLTWFDSLSLKRHYHKPGWWIAALFVVGSVFWLFTGIARLTTPVSLPEQWPPGLGSLSAGMSVWIEVVALYLMYLPACIIQAGGGGGAKGGGAKGGGDEGGGDVDTAPLPPRPRPRVLPSHADLRTVSFWLAAMQLIGIFHTAHALVTQVFCAAVTTELVGKAVQLSDAVYRWVIAFEFFIGGALFSVFFALHGSLGFMIFGIVFFAYTDIGWASTQGIMVYGQVWASACFIISSTAGLLEQANPQHM*
</t>
  </si>
  <si>
    <t>C_1300006</t>
  </si>
  <si>
    <t xml:space="preserve">RRLRRGRGGAGRRGRGRLRRGRGGRGRRGRGRRGRGRRGRGRRGRGRGGRGRGGRGRAARGAVDIVDPGRRLGATAINLTPHAVTVAHPVRRIILLCRSRDRQRAKACLRWQGATGGAVRRHHGGGAAALHGGGRVYDNPPGTHVSGRWRGRPASPPRLPRAWAAAHSKTHTRVNTGTHR
</t>
  </si>
  <si>
    <t>C_1300007</t>
  </si>
  <si>
    <t xml:space="preserve">MASVLRQLGLQALRSVQPQAQQQTQLALRRGMGGYAKPKVDTSLDHVFGDNSNKLNYNFEPMGMGSLFIRTMVMVGVFFFPVFIMINDDYKYTSFLDKVAAAKAAKSSE*
</t>
  </si>
  <si>
    <t>C_1300008</t>
  </si>
  <si>
    <t xml:space="preserve">MAQASTNETQTLKQVVLKVTPLTPENIKPFGQIVTTSDDGKMFDKEDAQLVLDKGTPRFYIMKLPARGLRFHRITYHGQCTQCLGSLTPGHPWYVALAAPTLSLDQWPRPEDIRVFKIPFGCFVKFEVGTWHAGPLFAAPGSIDFYNLELSDTNVTDHNTHDYRRDNGMEFVVVDEELGA*
</t>
  </si>
  <si>
    <t>C_1300009</t>
  </si>
  <si>
    <t xml:space="preserve">MGVAWRVQSGKEAAASVAAAQQLLQSLPDALCPGPSPAAWPLTGTKLVDEGGRNWRRGGSVWVTLQPEGGVLVQAQTGGVVGEQESYLLTHVQGQEALAGAVMSAFMGPQPLDPELAAAARSVLLVPANGFTAANKERDPNHPLYPSFTGVRPGRAPRDVAAYTLAGGRTPLLAAGGPGEAKLASELRTVMEAALAAAARAEAEALADAATSPSSTSSRAAPAAALAEAEAAEARRARGRAAAAAVMAEGLRRLGPDAVAMLERTAAEAEAPQGGGAVVVAGAGSASGEKGVGLTSSDIFSLARTLEQE*
</t>
  </si>
  <si>
    <t>C_1300010</t>
  </si>
  <si>
    <t xml:space="preserve">MRGSTGGPCCHCGTVATPCWRKGPCDKPVLCNACGSRYLVKGSLAGYFPGARRASAGTRSEAPQIQATVVSAAGKSAARKSAALSSVAASAGAKRKVQELDGNETGAKRIFNNYEALEELRAFFASSRGPQAPAQTSDSQDSQGQFRDEAQYLDASSDDGLEHPDSEPVAALRHMRAPLNATTAANYSAPHVPTFQRRPRKQLHPVPCSC*
</t>
  </si>
  <si>
    <t>C_1300011</t>
  </si>
  <si>
    <t xml:space="preserve">MALRSASGLSLGVGRLLPCLNAQLSRELQAFAAPSREEQQGDVSAKSPAQLQQYVREHANAATCNKLGLGFAAQLLGTAAQQPSTSAVAAATAAKASCGPVLPARPTRRPLLPGMHRTPGFALPMQQSVRGYNAWSPAQRYFVEGDHVVTAEASRTFQFTGLDSGSFYPYVIATVIATAISTVFIVAPLVIAPSRVDLDKSSAYECGFDAFGEARQTFSVSFYLVSIMYLLFDIEIAYLFPYAMTHASLPMYWTMNLFLAILVAGFAYEWGMGALEWRE*
</t>
  </si>
  <si>
    <t>C_1300012</t>
  </si>
  <si>
    <t xml:space="preserve">MELADHGNLRDRIYKAMGHGHRAYSDAQAADWLLSLAEALAFLHGSNPTVIHRDVKAENVLLQSEAAAGPAGGAGAAAGVGGGGGGRLVAKLADLGLHVVGVHACSAGTGTAACTCTCSPRGSGPVGIAAGFDTDTVDADSNINPKHHNHNSISCSFGPGLQTVGGSGLGVNGGAGAPAELAAEVAARSATVAAAAGVAATTTTAGPAAAAAVPLLTGAASGGRGPLDYVCEGQLQQLFANRCGSAGRAAACASSGGCSTCRGCYKTCMPQPQQAQQAPTRNPLRAGSLPRPPGAAAAMAVALEGILPEPQEACGGTLAALEQAAEQAEPAGAAQDWGCGGGVDDVEHGYVSDGASDFKFGPGHMRRLGSITELLLTPAATAEEEGGNGSSAAVSAAAAGALRGASSSTGGGSCGASSVAGGKLPEHEAFEWVYGLTGQAGSCFYMAPEVYLCQPYNEKCDVFSFGVLAYELWSRQLLLYTYMRTAKGVVAGIRKPNDFAAKVSEGFRPPRGRRMTDAQWELVCRCWHQDPCERPPMAEVAAALRESKAAADSEAAVRAQLAQQQKEQQQQLLRQLTPLARSRQGSGRCCPSKPGSLRRQASAEATPRAPEAAAREGKQPGCGCVIC*
</t>
  </si>
  <si>
    <t>C_1300013</t>
  </si>
  <si>
    <t xml:space="preserve">MLDILRRQQQAAEEDDTRGGGGGGGGGAAGQWWQPWWSTPEARDLSLSATGQRLVAPLPSDEPQTNTNSGTGNASSTRAVSASGGGGGGAVSCLPEPPAAPLPRLAALTRAPPSPLLAWHVTEVLYSYCHLMRRAGGDWARGGDGGVAAAAAALLTLTDVLAAVQPPRRRAAAGTGTKAAAAAAAGAGAGARRGGGGGPAKPGRGARAAAVDDEQEEEDGEGAPAPRLPQTAAEACLHVLERACAPPVGSSRDRGYAVSVLYDVVTLLDNGRPSVLLALEDARRLLLAAAAGGGGGGAAAAAAADGSHPAADPGPGNSSSGRSGPAAGSGGGGRGGGPLSSGPGGPRWPIGQLAASELGGLNKHERRRLAAAERKLYFFQVWANEQPHEAYQAVTQAVAAEWQLMHAPMCGPRCRV*
</t>
  </si>
  <si>
    <t>C_1300014</t>
  </si>
  <si>
    <t xml:space="preserve">MEEGSPQPLTLMTAAASEAAASAADAKHRHHPHHHQPHRPLHHHIHVQQLHHVHHPHPHAYHPLHPHAHHPHHEHPPQPQPQPHGACSHGAAQAPHAAGSYTSATAATASTAAEAATAAAISADEAAAGRGGCSSPLAPYDISRNALWRASAAPRGRPPLPHRLRPGLRHAPLLSYGSAVSDDYLEQIAGQVAAGGGGGGGGGGGSGEEEWVAAPPCAMRSQCGKAAPFGQALDLQQPLQLGAGAGAGACGLPQQLQAGPLGGPPSGIDSGSSSGTGGVGSPTPSPATSLLDAAALSWGGAAWARKASPFAQMAAEAASADGVLTPLARPGSPDPVAVAAATAAAAAAAAATACGEVMDDDELDSYYLHTLCGGVDPLAAFMSQELPPDCCGDDSGGSGGGDGGEGASGVVVDAVLDTAAAQVEAQAEDVEAQVEAQVEEEEACDTPPTPPPSPRSPREAEAATDVTQERQQQWEQWEWQEERQEERQRAAAAAAATAHEHQDQHQLPPPTGMQPHPVAALLLRADTPALPLAFPLPEPRPLPKPSPPESSSSLPPPPPASVGVCGHVAAPPHAAEAPVVQLAVAAYEPEQDEESMLFELDLAPAVAATEPAATESAAVKAQAVEEPAVEPAAGMLGTAMVHVGSGRAAMGDDGCGSGSPMQCDSPLPSPLPPAAVGETAAGAAAVGGVTATAEDNELPAATAHAAAATAATYDADASAGAAERSYSSEELPFGLSPLNSPPGTPAGRRTAATAALPLHTHTSHQHHSQHHSGHVGHAPHHPPRWPQPHPHHPQHPQHYQPQVGYHAHLQHHPSQEQLQAQAQAQGQHLLQLQQLQLQHTTAQLPSHWQHLLQCPHYDEDASLPETVAATAATAAAGGTAVAAAGGTAVAEAGGTAVAEAPPPVVVLCSCCDYHVSELHPASERSLRRQMESAGLELPPPPPAAPHHHHYDQLLRLRAGACAGELDGAAASLLAHEGAELAPPAGAVGAAAADVTGKSAGSAAAAAAAAIGEYSPQQQQQQQQQLVLCLDRVASCAHCGVAGEVRGLLGQVVWNNCFSEGEEEEEEEVEQEEQAAAHALMDEGAGI*
</t>
  </si>
  <si>
    <t>C_1300015</t>
  </si>
  <si>
    <t xml:space="preserve">MKGARPGLTVPDWESPATLGINKRASHAPLRSFRDIKSAVSIFRPGVVGTCPTQLQPSEQLRSQRAAATQSLAARGVAPLPGTGIRTLSGCEWSFQLFRNPGEVPEDFVQPGFAAEGWHK
</t>
  </si>
  <si>
    <t>C_1300016</t>
  </si>
  <si>
    <t xml:space="preserve">MGRPFKQYLSGPRVYSCANCRAHAADHEDIISKAFQGRHGRAYLVNSAINVTVGPKEERVLITGLHTVADISCSSCGSVLGWRYEHAFEESQKYKEGKYIIEKAKVMKEGNW*
</t>
  </si>
  <si>
    <t>C_1300017</t>
  </si>
  <si>
    <t xml:space="preserve">MLVELGEKRVALLERLNTLLTHRVTLCNMKLPDAASVCGLMTQSPDVLPLGLQLPPGWGPLGWLAVLCATVRREPGTDAVLTAAAAALAAAAAAGGGGGDVRGAAAGPGAGGGGGGGYYGGEDGGGGSGSEGGEVEEDGWDVVQAPFLPPPPSQPEEVEHWTRAMFTDASRAGGGGGGGGGAGAGGVGGQGPLAAGVGGAGGSGGLGAGGGAGALAAALGGSLGSLGSLRRLHGGGGGGVAGPGVGMGPPSMSLERVRSIFGK*
</t>
  </si>
  <si>
    <t>C_1300018</t>
  </si>
  <si>
    <t xml:space="preserve">MAAVATAAGAVAAGAAGQCPPECDDAVGGLAGLSRGALVARLRDMEAQRCEYMADGLRAGMSGRGAAARQADAARKVAAQSEEERRALQRRAENLSAFLKREKDAREAAERDLASERQRAGGLAVQLAGAQQQMAHMQLDDGALAHNRRGLAAARDALQGLGLTPASARGSEQQEQQRSHRSTGGGGSGAGGAGEAGGLVRRLRRAGARAAAMGARLRGEQRKAAEGVSALAARLAEQAQERQQQHQQKQAAKGGRSGAADGAEHAEHASSGCSSSDEEEDADDASCYSLDAAAPQGRRPRLRRRLPLGVKTAAAAGGAASLGGRYAHAAAAAAAAVAAAAQQRELARLGFTATGQHAAAAAAPSYQHQGRALDERANRSSSAIAKPAQGEEDARCTSGGSSPRGAGHGEPPLERWQQQALRAAQQQRRLQARTAAVELQGPRQQPELQSAEEDEGEELEEGEDHEEEDYGEEEEELELEGEGEEGRPMVEDWDGEASTAADPGRTAG*
</t>
  </si>
  <si>
    <t>C_1300019</t>
  </si>
  <si>
    <t xml:space="preserve">MATALSGSMHHRAATRRRRIIAAAVTRLLGWLLCPAVAVAAVAAVAAAVPSGAGSLSRIVIDVAQASGIADKHDAVLPAAALPPLRQLRRVWDEAQQRPVVEAGERVNKGRVVAVMPGYVMPAGVAEEFVECGYKEGRAAGGGPAGAAAAAAAGGAGGEDGGSGWQLSSLGYGGLASLVADPRVHDSTDPTSKEWQAADAAAKQGANCAVVYVRIRGLPHPVLVAARDIESGERLATYKEPAWWTTQAVEFALATRSMYNLRLHGLMCD*
</t>
  </si>
  <si>
    <t>C_1300020</t>
  </si>
  <si>
    <t xml:space="preserve">MEVDTTMEEGRGDQMKLLLQAVEEVTDKVEQKVMEEPPPVVMEDRPEDLEGCEKLIEGSSLKNNFLSIGQALVTINDRKLYKDSGYTSFTQYIEQKGDFGFGPRQALRLLAATRLVRNFPPNIALPSSERQVRALVGLEQAEAIEVWSKATKISQDTNTPLTHRLVESVLGKELPTTYRQVTRDWQDYVSPDSDFYVTPAPILAAVRRLFGGPIDLDPASDQQANQSVKALKFYSAEQDGLAETNPWAGKVFINPPSGVTGKEAVQGLFLQRALREVGSGAVSEAVLLLKAAVGQRWFGPVLGQPHCWLSEKAQKKAAGKGGGGGGRAGGGGGRGKAAVKKEEDAEDGGAEGGEGGGGGGGGWKKGGGKAAAAAAAATTPRGMVVVYVGRRVKEFCTSFADLGHIPGYNKSWKADSRGSGRG*
</t>
  </si>
  <si>
    <t>C_1300021</t>
  </si>
  <si>
    <t xml:space="preserve">MGENYLNSPISLISKSDIRYEGILYNINMEESSIALAQVRSFGTEGRRVGGPQVPPSNEVYDYIIFKGDDMKDLTVLGPPGSAPGGAPAPPPVPEQPTNPWGQAPAANAGYNAPAHYGNEWAPAAPAPPPAPPAPPAPAYSSTAPPVAAASAQKVAPQVHIAPAQRAPLPPQQPPPKPSNYAQAAAALRGPAPGRGGPPPPSGGRGPGGRGQAPYQVGGGRGAPPPPAGRGPAPPPPRAGPPPGSAAAAVASSPMPLPVPNEEFNFEEQNAKFKKEDLAKAVKVRSSYSRDDFFDVISCETLERMNLGDSGPAPAPSAAPSAGFGGGRGDGRQRAADARRLDMETFGGLGGLRHNYNYGGRGRGRGGPGGRGGPGGRDGGHGGRGGGRDDRSGGGRGLRPHATGVPNGGGRGGGRGGRN*
</t>
  </si>
  <si>
    <t>C_1300022</t>
  </si>
  <si>
    <t xml:space="preserve">MWAVCYPKPTDKPLYNGLVKQVTTLGIPLVPWAELEAAAAAGPGGGGGGGGGLASQADLVIDALFGFSFSGAPRAPFDAIIKALLPAAGPPPIVSVDIPSGWDVERGDEAAGPGQAIQPAMLVSLTAPKMCAARFKGEHHYLGAASVEGVVEQVPEAQSTEYFHSRPRGSQIGAWVSNQSRPCRDRDELEDRNKALQAQHADESVPVPKPPHWGGYLIRPTLVEFWQGRPSRLHDRIAFRRAAPEPASPWVMDRLQP*
</t>
  </si>
  <si>
    <t>C_1300023</t>
  </si>
  <si>
    <t xml:space="preserve">MLDNIPLGSPYPASTVYWSTRQDVGNAWGGFFRFAPTSGKVSTTASYTFDMCAGCAFNQIGDKGFIMGRLNMSFTNTNGASSLMAFWTPSVGASTASSVLQVYQSYMQPPTFAPGQFGKFDTYTTPATFPFTYGATWRVNSINLGPTVSTNAGTFTVPSTMTTNGVYWAVHMTVNSYYCDGVPPMN*
</t>
  </si>
  <si>
    <t>C_1300024</t>
  </si>
  <si>
    <t xml:space="preserve">MHGHTPGHDNAACSPCAAIGSCFVEPKPAGSTQPGSLATSFLATSSCSYYKTDGTFTVVDPVLGSLTFPKIPTASGTGSTYPYLHQYFSANAAGATAAVACYDSTLTTIVKYVLVQRIATPGDNYACLTCKWYWRYDITPPQTQGTGTNCRCSTDTAWAFPREYCWISWMYG*
</t>
  </si>
  <si>
    <t>C_1300025</t>
  </si>
  <si>
    <t xml:space="preserve">MATVGPRRQLPTADVCSTQQPSDYCNAFFAQCATFTCSGNVVTLTLSNGGAICKDAGGYSWAACLKAGGAACGTQTNAQCSPGAATFKSPGGTYCDSGASVASWTLDAGVTQPRPALA*
</t>
  </si>
  <si>
    <t>C_1300026</t>
  </si>
  <si>
    <t xml:space="preserve">MAPPAASGVASEWRAEQEAEAGAPAVTKDVPPCDAEAAVHTEGLELELGLGSEEAVDAAEAAAAAEAVETVVDANADAVASADAEAEAEVEVEAINVFAAAAAAVEAAELRVQLNEALAALAARDAELAQRNAALTAAQAAAAAARAEAAGLRVQLESVRSHLLGVRSHLAGALQAAQPSPSPTTSSGAAAAAAAGAAAAAAAAGLSQAGLQASALWQSLPRAAGAAMQGACERLSSVDMEGEEAGQPEVEGRVPKQDEEEGVTAAQALLTLGWVPTAEAAAGSGGGVTDAATGAAASAAGAAAGAGGQAGQFKHQSHQAQQQTQLRLAQAHMQTQTVSEAAQLAQPQQCEYCGEVETSKWRRFNQAQNLRLCAE*
</t>
  </si>
  <si>
    <t>C_1300027</t>
  </si>
  <si>
    <t xml:space="preserve">MTLLCSATSAVAVLASLSSTTERAKVILTAALEAGVVDAFVGTLRHSLRHPNPDRVVRAMLYKMIDTLMGLACYASLAHQQPKPEEDEEEKPAVPANGRKRAVSNKRASKEALGAAAAAAADGTGPGSTAAAPPAKRQRTASLAAREAAAAAAAEAAAANAATTMQRGRSAAMMPADGPAGSPLLTAQRAHSGAADGAAGLLPSFPSAGARLPSSGRAHGGGGAAAVLPLPGMAAVRAPPPSGSAGGGFPEPSPSTSMDGMPRAASFNNGAPGSAAAGGAAGAAGARPSVADFKARFLDMKNQNTRLQEELDAAKKRAEAAEAAMQKLTAAAAARAKEVQRLKLQLKGSEDQAAALTVALTEAMRRLDLAEAAAAAAEAAAAGRAAAAGGGGAGGAAGLQDQLAARDAEIDRLLAENARLQRELEELNDIPL*
</t>
  </si>
  <si>
    <t>C_1300028</t>
  </si>
  <si>
    <t xml:space="preserve">MLQLAVRQALKSKNRATSGFRTAWSLTEALGLSKGKEPVDVYAIDPKLVLNPEKLKAADLDKVAARFTVCRELLPKLSRGEPELAEMDEAGNAWYFGERAEIFDYKLVGEFSTKSGFAALVHADVVTRLRQPDAASPEAARQPLLSWPEFKDLLSDAVDWPHRRMPFIFAGRMVESHLAALYTLERDGKTVGVLISSETSGGNDDDDRDD*
</t>
  </si>
  <si>
    <t>C_1300029</t>
  </si>
  <si>
    <t xml:space="preserve">MQCLDKSRMMQASSRCASGSRSVPARVSSRASAVSVRCTIQEARPASTPAAASTPALNGVASPVAGAVPPIALPRGAVPNRPILEVPDWENQYRRHTASARHGSAGTPGSLSRLRLFSGTSNPVNLATEVAHYLGLELGKIKCKRFADGEIYVQVQESIRGCDVFLIQPTCPPVNDHLMELLITIDACRRASARSITAVIPYYGYARADRKVQGRESIAAKLTANLITEAGADRVLAIDLHSGQCVGYFDIPVDHVYGETVILDYLASKRIATGDLVVVSPDVGGVARARAFAKKLNDAPLAIVDKRRSAHNVSEVMNLIGDVKGKVAVLVDDMIDTAGTITNAAKVLQKEGAREVYACATHAVFSPPAVERLSSGVFQEVIVTNTIPVPPENVFPQLTILSVANLLGETIWRVYNAASVQALRD*
</t>
  </si>
  <si>
    <t>C_1300030</t>
  </si>
  <si>
    <t xml:space="preserve">MSTQAPASTTSVLPDHVLRAIRGEMTEEEKHKEMDKSLSSWWKEYASRKNDEEEEHVADSLLYDERCHLPRTTPPPTLSDGRCVKDVVEAEEAGGKK*
</t>
  </si>
  <si>
    <t>C_1300031</t>
  </si>
  <si>
    <t xml:space="preserve">MLFTAPPPAVGGGGGAAAAMRGGSGSGGVMSGRSDGGGATVLAPAGQQIQHGGGYFGGGSQQQYLDQPQQLQTQQPQQPQQPQQTAAADPTAAAFAAYVDSYDGATAAAGVAAVGVAAGPGGLPAAAEEARQKLQVTLEVPENRVGVLIASSCNDWVAPSSALPLAAAQQQAVQQQAVQAAVQQQAVQAAVQQQAVQQQAAVQQQAVAAAVQAAVAAVQVAVAAVALAAVQQRAVEAEAEPPAAALLALLAEPTAAVLRLPLLPRQRSARD*
</t>
  </si>
  <si>
    <t>C_1300032</t>
  </si>
  <si>
    <t xml:space="preserve">MGVVSQWKLVLPSVVCGFILGPGGQTVRAITQEADASISISAEPLQESGLPRERIATISGGLTQTVRAVGLIVDKV
</t>
  </si>
  <si>
    <t>C_1300033</t>
  </si>
  <si>
    <t xml:space="preserve">MSSLLKTRVVPSLAARDVAFCHPLVFTTSSQRVARASGQSSAFPLRSAVSGVSSRRPFTCLAVAASAGDVSDGSSHTEMMQTLVLGSMFAGWYAANIAFNIYNKQLLKAFAFPLTITEAQFLVGSCVTLVAWGSGLQRAPKIXXXXXXXXXXXXXXXXXCFIKNVLPLAVVHTLGNLLTNMSLGAVAVSFTHTIKV*
</t>
  </si>
  <si>
    <t>C_1300034</t>
  </si>
  <si>
    <t xml:space="preserve">MAAGASEATQHVLRCLHTLVYSIDTDARNTSEQQLQAAIGHEGYTSLLATLSTDGRISDDLGVRQLAAVILKQVIKKHWSAEAPKFEAPELSANERAHIKAVLPAGLAQESSKLRTAVAMCIAAIAKSDPDGWSGLVENLVGAIHTQRATNKALDAASWSTRMLCLRCLTQLVSFFSKPLQAHMQTHLVLTPAEGGQAPDPTEDPAGASAAAATATTPGSATAAATAAAAAATADGGGAAVDAEGNTLDPESLLAQLFELLMALVGLHR*
</t>
  </si>
  <si>
    <t>C_1300035</t>
  </si>
  <si>
    <t xml:space="preserve">MASTDTHTNTNNLALAASRLAGGRGSGSGGTGDGGDASGGGPSSRGCHYQLHESTRQHDVDFTEEKVGLATRPLEARDCYATCERGPEPYSTVKAQNQQAGVECDMCRCAPCQLTALEQKRSGKPSLHTPHKAVTGTNAHPAHDYKNVGGHEIDPALLCDRSATAKTGTHFLG*
</t>
  </si>
  <si>
    <t>C_1300036</t>
  </si>
  <si>
    <t xml:space="preserve">MKRYALGWYLQPPPARCCPQVTRATFRRALHEAGAVLLCPGGQAELVYADRAFPRQQQYHKHHQQEQQQQVQQQQVQQQMQQLLTTAAGGPAAGPLLRLLRSLWAMLGGRRGAGAGPAAPLPAPPCTVTCTTPSGSVTRVVSAYPPAPTAAPATAPAVAASAAPATATATAAATAAATATATAAATAAATAAMVPSKVMGGAEAGVRGSASGGGGAGDVAAARPHSSEGQAGTAGGGGGGGGGGGGGGPGGEDGVVAAGSVTAIVASSASTESLSSLSHQDGQKGDRQPHHQQQQQQQQAPPACPPPSRSPGSSRPHQLVIYAGHQGFVRLALEEGAWLVPVLAIGETLQLANLISAPELQRATYKRLGFPVPFILAGRWGVTTLPLRNPLVYVLGKPLAPPPGWAAERRWQLAAAGQQPQQPQHQQRQQQQQQQQQKATHCVEGKHGGKRGEGAAEKTAGLRRRQGGGGAGAPPCM*
</t>
  </si>
  <si>
    <t>C_1300037</t>
  </si>
  <si>
    <t xml:space="preserve">MSSSILHKHSRCQASVSRQRGRLYGLGPRSRRTSVAVQASGLFPVSLFPSTKILMPTGTGALHVYEPRYLQMFDELAAKQQQQGNSGGPSSSASGSGTSIGGAFSGSGGVNVAALAGVRFGHVHAGAVPRGEGLVPADDPVPYVGVLATVKSAARRPDGTLLLEYEGGRRIRLLSVWQSEPYMVAAACHLTDASEGSDEDVVDMLEWELYSQLQEVGRLSRQLTTDDSAPLKLPDSVPRYAPPSRPARRGPRTLAEHLTAVGHPAGASISMWQRFGSVYGGGRAAREPVDDPYSVLSERLGKDTRQELFSFAAACMLELGPAERLALLTSTDRAARLQWVAAAVAPFLEEQRARASVARALKGARASSARGEGPAVA*
</t>
  </si>
  <si>
    <t>C_1300038</t>
  </si>
  <si>
    <t xml:space="preserve">MLLCQAGRDREAAPVLRALDFTHRLARPVLHYPLDPLLSTASPSTSAATPSAAASGPGPHGHERYCAAVDCALPPALLGVLRAALAPGSRYWAQHGYGRVGYFSYMHELGSPHLSAVHDAAVLLHRLAAARFPAVREAKYAEWWAHCRRHPSGHQLHFDSDDEGAGGVRNPVVSSVIYLTGEVGGPTLVTPQTLGGPLADRGWLIHPRQNRLAMFDGSFLHGVIPGRGASPHPAQHRITLMVAFWRDIQCRPRTDGLPGPSQPFPGSAPAACDAAAASATATSATAVGGATAVGGATAVGGADGTAGRYTWMSDLPPHPEGPDGWGSTNPVDALPTPIPRVWECVDGGEAQPGAVQYDACFQGF*
</t>
  </si>
  <si>
    <t>C_1300039</t>
  </si>
  <si>
    <t xml:space="preserve">MHFFTGAVILITSHDDAVGSVGYVLNKPSPLRVEELQVLGAASGFKDAFGSQRLHLGGPVHLDHVTLLHRFAGVGRAHKIAEGMYMGGLPDAIRLVSAGIARPSDFQLVLGMSGWAAGQLRDEIAAGYWHVISASPDLVLPTPSDPPAASPSGSPTSSMDAPPLQQPLSESGEVLTTLAEVEGVPAKAPGSSGRAVHSPMYRRIARLAVRGA*
</t>
  </si>
  <si>
    <t>C_13110001</t>
  </si>
  <si>
    <t xml:space="preserve">MTNSPARGGNRGRVRGRGGRGLGRGLSALVHDDPALNPFWPYAQQHAAAAPTADACAPVCAGPPPPPPAGPPPPPPPFVERLGVTGTDTAPGSSGEEHGPAHGGSAAAAGLANDPVLRRRLCSGTQVMTAPPANPDPHQPAAHADPHGGNGAVPDPQQL
</t>
  </si>
  <si>
    <t>C_13120001</t>
  </si>
  <si>
    <t xml:space="preserve">MLLRWRDLLVESDPDIIIGYNILNFDLPYLYERADALKIGKKFQVWGRVRGSHTRMRDGQFSSKAYGTHEYKDITIEGRVQFDLLTAIQRDHKLSSYSLNSVSAHFLGEQAHGWVGA*
</t>
  </si>
  <si>
    <t xml:space="preserve">MRANPPGAEERLADAFEEAVGAWHSTPVPQLLAPTPSPEWLLAYLEEPAAAVHGAWSPPDRVWAVYSCEDDLMAALQGWTPLHLAITQGLMDIAQLLLAAGANKEARMPGSGSTPLGMAARAGQAAAARALLAAGADKEAADADRLTPLALAARAGHVEVVAALLEAGANKEAKGKEGEARADKSKVGRRGGEGGHKGSHHRGPALLGALVRLSA*
</t>
  </si>
  <si>
    <t>C_13150001</t>
  </si>
  <si>
    <t xml:space="preserve">MHSTSQFVTLPPLLVLMLAAPELAPPGRNGALPRLMRLEVLRLRCWRCRRLGPLDPPGSAGPRLADRRLCQDGGTAGRHAADGPVRLLSPGRLPSGHVRRRAITVLRGRQPAAQAPCPLLLEMEARTWLQQLWACVAPQAAAPPVTDAGFMLGDRMGIWASGPRGAGALLWSTLRATFLYAVWCAYWSREPAKQTSEHVVREVVSELRRVMQLRFTAATLTPETLSALPTQLLTAQLKAAKLEHFVAIWSAGGALCEVKEVQ
</t>
  </si>
  <si>
    <t>C_13160001</t>
  </si>
  <si>
    <t xml:space="preserve">MSSVAVRLPDGRLRLYTKGAAEWVLRQCTSVQTSDGRGTQPLDEVARQLLTRQVVDDMAARGLRCIGLAARDVPEPAGGAGGGGWPEGYWEEAPVEDMTLQVGTEVAKEAADIVVLDDNFSSIVRAVLWGRTVFENIRKFVAFQLTVNIVALVVAFVGAIAGGHQPLTVLQLLWVNLIMDTLAALALATERPDPQVGGHVGT*
</t>
  </si>
  <si>
    <t>C_13160002</t>
  </si>
  <si>
    <t xml:space="preserve">MAVRCRRDTVKLVLLLRLLRVWRLLLLLLLLLLLLLLLLLLLLLLLLLLLRV*
</t>
  </si>
  <si>
    <t>C_13180001</t>
  </si>
  <si>
    <t xml:space="preserve">MGGWVAAQWGSHFHHHTHHGPPVL*
</t>
  </si>
  <si>
    <t>C_13190001</t>
  </si>
  <si>
    <t xml:space="preserve">MAMMMRKAAAVPASSRRSVAVNSVSGKRTVSGKAGAPVPEDVLAYAKTLPGVTAPFDNVFDPAGFLATASVKDVRRWRESEITHGRVAMLAALGFIVGEQLQDFPLFFNFDGRVSGPAIYHFQQIGQGFWEPLLIAIGVAESYRVAVGWATPTGTGFNSLKDDYEPGDLGFDPLGLKPTDPEELKTLQTKELNNGRLAMIAIAAFVAQELVEQTEIFEHLVLRFEKEVILELEDVERDLGLPLTPLPDNLKAI
</t>
  </si>
  <si>
    <t>C_1310001</t>
  </si>
  <si>
    <t xml:space="preserve">MAASAASNSWPPPPPPTPPAPLAWPCDAGWAGERGATCGGVAGARPTPPPPPECDPIAAAAPGGVDGAGARGGSAVTGRRAPPGETPEALGGAAERGRMGPPPMASTEVPRSPPAVQTAPRRRGQLIPGYKPRHSSHSSQPALPTPCAPLSSVHPVPLFQTSLQPAPPTP
</t>
  </si>
  <si>
    <t>C_1310002</t>
  </si>
  <si>
    <t xml:space="preserve">PRLSPSHPPPSPVLRPASPSPHLPPTPPPGPPPPAQLPPSCHTPRRQRLNFFRLPHLLLPPPPTHHCRGVKHGPSHHATPGKARQGGVTLSHRRRRGRVRRRRPASHNHVSRRLASSLLPPGRGLLYRCHHCCLRGCCRPPKPLPTNLCLPTPIPKSQALPRPPPKQTPPAAPRLRSTCRGTCPHTPGPAPCPPARVHIHIHHTRLIPHPLPPTLPPTSHPPTHPAAH
</t>
  </si>
  <si>
    <t>C_1310003</t>
  </si>
  <si>
    <t xml:space="preserve">MAASAAAAPQDCKPGDLNGQAWDGDEDGDGVVEGGSDWRPAVYRFSGGSSSGGGTSSDLPGSGGGGGNSGIPPLETTGPRAATHAYGAGTSGAGPSGSADKSNANGLMWAGGQTGEQAQSGAGAGAGVRLVLRLGVPAEAMEKVGVGQPEDTQQRAWQGQLLEVLTWLLPHHHLDGGGGGGGSSSPQPDRTLAAGASASGSGAAGAGPSTSGAGPSAAAPALYVNPYSGSLAAVGFAVPPPVRGGILADEMGLGKTVELLALITANRFSPPAAPTTQPKVQRQHTEAEEEEEEPGDAAGRDGAGILEDEEQEDEEQEARPRRTRNRGGGARAGRGTAAHGGAGRDGARSRLRRKPRAGDDSDADPDDSENDQNARMNETDEDLVLEDEDQEEEDQVEDDDDDDYVAPKRGGQAKGRRGAGGAASGAGRKRGRGPAQRAGVAASRRQGRVERVDCPCGLRCEDPEDEAAAAYTGLWIQCDACAAWMHGACVGVRRTPRGAWVCTRCLRDTAAATVSEPCGATLIVVPSAILQQPSPEPAAAAARAAARRRASAAA*
</t>
  </si>
  <si>
    <t>C_1310004</t>
  </si>
  <si>
    <t xml:space="preserve">MTPSVPHRRPLHTACGCRSFTGSPDLTGMIEATPEFSERYPNARFEFKKGDAKGIYRNGALEGGATSFNNYQPVYPDR*
</t>
  </si>
  <si>
    <t>C_1310005</t>
  </si>
  <si>
    <t xml:space="preserve">MVLETTAAAAAALKSSSSSFRGSSSSNAAAAAAATAGADAQRREAEADSTQAYVEGLLQEQHRRGGSGGGGGSGRGGPPAVFALRLLSAAAAAGGGDGAGVLMARQRGPEEVEGMNGIPDPSASSASSASSAASASDPPQQQSPASDPPPQMALDPCLGWDTEACAATGHMQLEAPDMAKLEALAEEAARQARAATGFSRHVDQVMPHPRSQRQPAQGEETGNGPQR*
</t>
  </si>
  <si>
    <t>C_1310006</t>
  </si>
  <si>
    <t xml:space="preserve">MLPALTTRAGRPEA*
</t>
  </si>
  <si>
    <t>C_1310007</t>
  </si>
  <si>
    <t xml:space="preserve">MAISSLACKSARVCRLRSTAAPCSLPRVSRNTVVKFQQPESAKASGLTQDVEAIAAQFNDETAHKLEQLAAEAMNKAVTSRKESVAEKSFYEVARSLSSIDAATAHEDLPDTEALLAGTFGAYYSGSGSKTPAIPTAAKAHKPADFADKLTALEQEALQKAREASTHPTIGQQ*
</t>
  </si>
  <si>
    <t>C_1310008</t>
  </si>
  <si>
    <t xml:space="preserve">MKAAMSVDTAKLEALAEEAFRKAKEVGRSARMIADEALYRRAMDTEVAPPQLPLARMEERTTFAAAASGPAEVHYEQANAGVLSQLEAQAMEAARCAMAAHAAALESAEERARLAAIEAEIAAAETGAAEAAAAPRAVVMAAHIIGDAAAQPAPRSAPNSPKPSPLCSIDQDSLGRPDAGLLAALEAEALRKARCAMDANAAAAAAAAAAAAQQQRQS*
</t>
  </si>
  <si>
    <t xml:space="preserve">MADEGEVSALVCDNGSGMVKAGFAGDDAPRAVFPSIVGRPRHTGVMVGMGQKDSYVGDEAQSKRGILTLRYPIEHGIVTNWDDMEKIWHHTFFNELRVAPEEHPVLLTEAPLNPKANREKMTQIMFETFNVPAMYVAIQAVLSLYASGRTTGIVLDSGDGVTHTVPIYEGYALPHAILRLDLAGRDLTDYLMKILMERGYSFTTTAEREIVRDIKEKLCYVALDFEQEMATALSSSALEKTYELPDGQMITIGNERFRCPEVLFNPNMIGMEAVGIHDTTFNSIMKCDVDIRKDLYNNIVLSGGTTMFPGIADRMSKEITALAPSAMKIKVVAPPERKYSVWIGGSILASLSTFQQMWIAKSEYDESGPSIVHRKCF*
</t>
  </si>
  <si>
    <t xml:space="preserve">MTETLALRLLRLVLLTGNVPLMKLSSGALLSGAVNVRLMQLVASVLALLFTAASLVHAVERLPWHDALYFVTTTLTTVGTGRFIVLVFIAVGVVVIPVRTSQLWGQLASRRLTAGTLSPGRPTVLLSTRLSEVRGFADLTDEFFHQVRHQQFVPQDVHLMVIGNKPSEQFTAFQESSMRPAGAPTPKLAGRSWFAEYVRGCGHDLHVVPVTDTSATAVAAAAAAAAGAIAAAVAAGAAAVAGGGGGGGGGGSGGGGGAASNGVGGAAGSLVGCSFGSVVREAFRQQHLLVIGILTGSEGRVLLNPHHRRPLLPTDQLLVIAHTEHHAAAALRDPRVVAAAAAATAAAEARAAEAEAAEAQAEAVVAAATAAVAARTMLAASGAEGSEDGSGGSGSASDDGGISDEELSGGVAAALAAAGSGGGGGGSPGSARGAVAGSSNGGGGSRSGSSSGGRRRPRRVKRYLPSLASWDEEDDYFTEKEGSFFAAVREVERIKKQKERQQAREARARGAEEDWASELAAASELAAEAKVQQRRREALGARQEQQAKEQQQQAEQKEERRRREVQEMEQAQVGAVVEAASGSGSSNDAGTAAAAAAATAAAALAAAAAAATAAATAAAVSATAVQSTPGALSSEREPCAAAAATPVIATAAVAVTVTLSADTDADAAEAEAVAATAASLAASAGGPAATAAGGAAATPTGSSGCSSSSSSSSSLAANAAAQHRLAAGSSHVVSFSSGSSFSSGSSGWRSGAGATAVAAGSAGSSTGSSRQLHSASPDVASFISPGGTPGSSTVSSLDVPPPTPPPPAAATVAAAAAVAAASHVHSGSNGHVDVPPHAAASSSSELGLNYGAVAAPPHHRPQQLQLQQQLQPQQPQLQPQHQHQHGSSVTPGGAMAAAAVSRSDLRININPASAPVTAAKAAAPPAPPAAVTASRVPAGAAAAAATDASWRQPEPGSPSAAAAAGDASGGGGGGRGHVILAGALDSFVEFAHADSGMSCLEVVVLHPNPPEGLVLALGAMGPTRVVRGSPADPKALQAAGAPSARCLVYLGHSERPGGGGGRCGTAAAAALEAGDGSNPNDYGTTSRAGVQADAEALLTCYGVGEDVSVSMPPSPGHGGGGGGGGPYYGPDSDGFSSSGEESERGGGGSSHGPNTHTHNSVPWAHPQPAPQSGVRDGRGPGEAAAAAANGGGGGRLPYVGASYDGGMSSGGGGGPPGSLQGPQQGSQPGSQPGSQGQQQQQQQQQQQQQQQHGYHYNYYGSGGMRGHSVVELSFTSSVRFLQPGLLLQGTSVWDESCAIGGAAARPRRSWRQRREAEEAAAANGLVQWQTNIYYGAGRVVVPALVDTFTIQAFAKRVNGGGAGNLLLDVMSELCGDDPGARPGGTLLRLVAVPPQCAGRPYRQLFEHLVTHTGAVPLGLYRSKPENPAWRLHFVSTNPAWQDVVSGDDRVFVLRPAE*
</t>
  </si>
  <si>
    <t>C_1310011</t>
  </si>
  <si>
    <t xml:space="preserve">MSTVQANFGRATATGGAGRCVSRTVVLCRAQDTTGHASEAGVARRNLLLAGLAVLAPALAPAAANAGGVVEFWKGRQRANSAKFIAPIKVAQQRLETAASMLANGSSASDVLQLVRSSSLNCYAFEALPTDTLETRASLFTASSKLSDPCTFRIIIKNVTDFTDPEEKAAGSALLDSLIRSYQLLDSELEAAVEGSGAGSGRAGQQLATTLAITQDVESFVKRLLSA*
</t>
  </si>
  <si>
    <t>C_1310012</t>
  </si>
  <si>
    <t xml:space="preserve">MKLLEDSGETRYWGELPNELISAIASYLTENEVATSVKLLNKHYASCLSEFRVVRLSQPLPQWTQRHYFGRYVLVGLASAFQPWPSRDFVAHRGRPEPWRCLTLPQRRRLLSLAASSGDGGSLEAALAQCGCSVGDEAVKSAAIAGCVSACEKLVSQEPSVFTHQLFSLAAEAGQLEVCRWYWRRKAELQQMSIRDADMELRRACVAACRGGHEALVSWLEQQHQQLEQQPQPHQAQQQQQQQQQQQQQQQQQQQQQQELPILNMAGAAARRSAADLRHAADMALAAAEGGFTELCARWAETAGPGQLRPAMLACRAALGCNLAGLQQLGSFYYDPSPGIRRVRNRFMAQCAAASPTPDWRDKVDWATQQRNPAAGVPQAPEAPQGPAAGVPQGPEAPQGPAAGVPQGPDEAPTAQDLNEVAQAAFCVAAGFPDWHLRLQHLRSRGLQLLDAARMIKNAAAAGNTAALTWLLDQPEGQRLATRMELGQSAVAVGHVPVLECLRARGVAFDVSHAITAACQGRGEALRWMAGVVAASFAAVRSGVWLRAAAAGVELSTLRLLHEQRGTAVDLTALAAGGSVEALEWAFGLLEQEHAAGVAGGGTAGASVVRFRMGTVGGAAGE*
</t>
  </si>
  <si>
    <t>C_1310013</t>
  </si>
  <si>
    <t xml:space="preserve">MHPPPAVHTATSPPFGSVLAGIYNPPPPPDPAQARPTTYVNPPPAPTHQSGPPMPPAQQATQPDNPTHGHSAACHAARHMPPTHAPGRHEIDRLETCQAKTPSAPSAAPPSVPLCPLPPSLFPPPTHATLRTPPHSLTIGPTPSGSGNNPPRPRPNPATHPPALAVPPCAATPAPRPAPDQATASPPHRPSRSAAPHRCRTPPRSPCLLTPMQPAPGPYSCRPPPPAVYATRPCSPCLPPPLPLP
</t>
  </si>
  <si>
    <t>C_1310014</t>
  </si>
  <si>
    <t xml:space="preserve">MKGTAAAGALLSAPVNGHDDVRSNAKDTQLSHDDDTGSAPVFAMAHVMGQAAALNPRTALAAPAADGVDAFAADAALADDSAAAPPVPSSGAAAAAGAVREAGPMQYAYNCGGEDDKAYQYEYEVWGGRNAGAYCQVASETDNGVLFWISPESTHQLAPAGRPQGGNATGGNGGGGGGRIPPPSSPCDLAAWAAAARADASAVAGGAAAAMLAGKGAGGRAGGSSGNMWVEPLDVCYMMRALEPWVCATPGGVLVAPADSAPHEPYCAYPYGQQQQQPPPPPPHVSPLRLGNGGMCGGGGGGGGGDGGHVDSYGLSAADGMGGGGGGVRTAVTVMILGEEAAGAGEEAETEAEADLYVHVLGDSQTGNCVGGAGIGCGCGCAAGVGVMDLLMAPVGGVSAGNVGVVSGASEIISSSASRRGFAWTELFGCTSSNGGGAAAAAPPLQSAPPTAAGSPAAAVTGAAAAAADERCPDAAGVAAEEEGSEFGGAAAAGIVAIDGASEGARAALVAAARGGKVMQVQPVDILRLTLRSNGPSTSSAANYSGGVFTAETETATATSAAAAAAVVPVVPLAARRPPQPLQATAAAAPPPPPPPPPPALCGPGVSVTDAAALAGSADRLGLAMDVHQFYEEEPRHGCRDSGGGGSGGVDSGGCQARGALAVAAVAAAMPPTQQLQQLQSEPLTPQPLTPRPQGSNCVMSVGAVVAAAAQPAVHGAAPRAAPPSALGTLKAEDDDDDAGGSSAAGAAEPPPLDGNGPPGPVAPQVQDGADGAEAAAVAAAAAPPRGGRRPL*
</t>
  </si>
  <si>
    <t>C_1310015</t>
  </si>
  <si>
    <t xml:space="preserve">MLFSRARHHRLDPEYITFLDSLQPYDGSGVAPAIGRAAAVAMAAPFALPLLPPVLLLRYLRKQQQDQQQAPAGSGGGGGSGGSDAAATTIGASALSAAKGATDLASKATAMSSGAPPASPAASAAADKAAAGPNSDSKFRGSSANGKDNGRSQAVPQELLQPPATMPAVMGKYINAVQSLTWLAHDILAAPVLGSGSSSSVKQ*
</t>
  </si>
  <si>
    <t>C_1310016</t>
  </si>
  <si>
    <t xml:space="preserve">MLAGRVVAALLAPATHAGTRDRPWCEGGAAVCRGSTTPESRYEHVSLTSGNGLVYTFGGRKGAWPADVAPSSTIEEMDMRSRSLRTQALSGWQNVSGRAGHTMIEYQDAAGRRHLVVFGGVMYDASAASSSSSTSSATDTSGGGGGGGGAVSTANPAANETLLNDVASVGLQDFVWVAHRPTGTAPSPRKYASAVLWGTEVMLVYGGVLADGSTSSQLWAYNITERSSSSSSGGGGGSSSTAWVNADGSSVDLTTGQVSALPTSLSPAFVRSQAWVTSADGSGMVTGGYRNADAGTDVVVTSRRLQLRWGSGGTLRSHLGAGWPQHADQPEVSVGLVADSSSYSLTPLCTPDPASECSSVSAAFTGPLRPPRREWYAAAPLYGTFNGSAYDGSGSGAATSYSISAPLVLVYGGVAVVGGPPPGKRPEMSSGGGASILRTALVGCDTRGQVPASDWSSYSTCAWNKISSSVTLKTATSASPTASSAGSTTGGVTPALTPGRRRRQLAAAAAAGASGVAADEADRTCSCAGGSGTAEPGGGTRAQQQQQQSWRRRRVVRRALQQASSSPTRTYYDSATVLAYQVEGSLPLAVRAKHELTLAADVHFLRYYVGGDAVQPLPPSGVRDCPQDYPAAASASGSSSSGSGSSACVSAAPFVWDTGSAALPATAPIAIPTIPDLPTSLAATFSCATSRVVRVEVVASSSQMVWMTAADGLGWTRDEDGMGPAGACCGAANKTCCPQLRLYSVGCSAYLSGFGAGEAVWAEAGGGLATAAAAAQARRGVR*
</t>
  </si>
  <si>
    <t>C_1310017</t>
  </si>
  <si>
    <t xml:space="preserve">MQGYFVQGRSPFCALNAYACLYLGPGCACTLARLLLPHLPLPRPLAARGAALVEAMSRALRLPRLGLQLFVHLLTAVGALPVPPALASSFFRGPSFPLLVGVIKPITDLVPLWAAVVLAVIKVPLQFGNMRITMSAAAVSAAPASAGHGEVMSSTEAWLRAVSVELLAVATTLGCHTYLWREFGRRRQSKRLRLEDGQGQGQPQQQQHEQEHEEKQGARAAAAKGGMAQANAAAADEAGMKVEEHGATMAAVAAGSSSAAATQQAWQIPWAEPEDLTLAFRHRLVCLAAAARQGANNDRRGKHSNVLGGSTSSRPGDGSSCGGGQQQGATGGLVMMAAAVRRGCIELVMVLGLRRGALPGGTGGADGCSRLPGPAAKDLQQLLSELQVRVVDLEDDASAEDTAAPPGLRVQGLGPRVLLLPSPPALTTAGPQSPRGKLQHPAADGPRAQRLPPLLLRARLGLGSDWDGGAVPEVEPLGPVRPRQQATTAAAPTSTVGTAAVESAAAEWEVEVEVTVEFGAGQLVTPGGLLLDLRVREPQGGPAAAATAAAAAAASPARMRRAYVPLVATDDGELAAEVTALVKDWPDPSSGGGRGGMDSFLLDVGYWLQASPAEAEAEAEKTAAEEVEAEEATAATASEGLEAPVHMVDAVVLAAVLWSTLRAGVSPLDSVMLPAMGTLGIGAAGALVQLLLPQRASERLATALRLPCHVSAVVMKVLTTAHVLPHPLTSLPYYSRLAFPLREGLMAPMTCLVSPAATLVLCVLKVPVNTAVLLDVGVAAHLPAALVRVLAVELLALATTLGCHAYLWKEFGRRQGLRQAQRQLRQC*
</t>
  </si>
  <si>
    <t>C_1310018</t>
  </si>
  <si>
    <t xml:space="preserve">GIGGLSEAIGWTEVQQEQNKGPGQCGRRAQGGGPHPGGGPAAVRVRVRPGVPGGQGVAAQPVSRTRRPRWKLEADAAFAARKWLADIRTYEGSGYGVITFLVKGAWTGVHPHALRGGCISAWGRSGSGLLVGGTAFANSSDLGLEIPRENADVGLDY*
</t>
  </si>
  <si>
    <t>C_1310019</t>
  </si>
  <si>
    <t xml:space="preserve">MAIRAWLFDEFTLLLMCVTQVKPVTRKEVQNIWTHVMKRFHAASVQPAAVAAEVGSSEPATTAAAPGGPAGAPGSTAVAGVAAGAGAAGGQHLMSLGMGLSAGLGLPPEVARDVMRAAALAASTTAHHHPGAGGGSGSGGGAMDAGGGGAGGGGGAAAAEAVAAGGAQTGSARGGVAGPGPGSAAAVAAATAAVAPGAEVSKVNLLKWLRRPSRTVQPKESFWIFCEVLLLLESCQASHGATAPTPNGNGSTPAATAAAPADEEEALYRSPEEEAAGPGATAAAVAAATAASDMFSLGLLFLELFFAAPGPQQRAELLREARQRVLPPAFSRSQPKEAAFTLALLHPDPACRPTLAELLSSAMFRATTTSLRKRAAAAAAAAAAGAVAAGGAGALGAASASAAPATLTTTAPGSGAGPPLRVDDAVLLEFLHTLRKRKLAELAAVDCELGAFTADANMIEQYLLYLAQARAAKRFHRNANASGAGAGAGAGAGGAGAVAAAGAEQGAGGSGAAEGDAAAEDGAVVASTSAAAAAAAAAAAAMPPPAHNAAWYEQHQAAQSKWVRIAAKYPALESVFVERRGSTAAAVAASAAGSGAAGWPRGGSMSGTTASGVVATTPRHRHADAGGLPEPLLRFAEDLSAYATFTSLTPVASLRYGDPPAVSHMVAGAAFDRDDEFFAVAGVSKRIKIFEREAVLQSNIVGAHYPVLEISSRSRLSSVTWSGYIKGHLASADYEGLVQLWDANTNTELLSFEEHGKRVWSIDFSQADPARLLSGGDDGLVKLWSIQHEASTSTLDLRANVCSVQFSPHSPHIFAAGAANYRIFLYDLRHTARALHVMPGHGRAVSYVRWLSPTALVSASTDNCLKLWALDRLGPDGLPRCVQTFRGHTNERNFTGLSVSPDGYICCGSENNRVFCYHQSMPMPVASYDFASGGGGGGLGGLGGVSGGDSMLAGGVGGSMVGGGLGVGGGAGDTAASGAAGDGGGGGAGGAGAGGGGSSAPPGQFVSSVCWSRRSNLLLAANSVGAIKLFTLS*
</t>
  </si>
  <si>
    <t>C_1310020</t>
  </si>
  <si>
    <t xml:space="preserve">MPIPAHTHTHTRTVHPSIAAARRAAHLHALQLCTTAGRATYNAHCASSCAASTRTLSAPASQARTPAPAETRQSRNRRPTPTTWPITMCLLRHTLAVASAAACLHARRLLQLSKEVRAQLQPAHIQAQPARRRQVQPLALDLRPAAATTAQQPPRYMVDKAKRQPSGYKALVPGILQAADAAIIVVPQFVQKDVVEERQLLSRRQARRRPPPARPPAKSGVMRVFRTAVTVGASVSRPRADGERLGAVTATATTTAATTTATATTTATATTTTATATTGALHTLGSTVPTLVAFQHTYLLPVAAAFSRQH*
</t>
  </si>
  <si>
    <t>C_1310021</t>
  </si>
  <si>
    <t xml:space="preserve">MMLKQRPQVASAGQSRRATRSCSRVVCSAQTTMSGEVTIRRRPPHGLETQPCGPHAFRVGGLPDENKPQNILEEIVWWKAREVEVMRDKQPLALLQGLAKKMDPPRDFRAAIAAKAKETGRPGLIAEVKKASPSKGVIQPDFDPVRIAKSYEAGGAACLSVLTDEKFFQGSFQNLTKIRAAGVTCPLLCKEFIVEAYQVFKARASGADAILLIAAVLPNADLAYFMKAAQNLGMTCLIEVHTEGELARVLELPDVEKHLLGINNRDLGTFKVDLNVTKRIMDSEWGQQVKERGIIMVGESGIFTPEDVAFVQQAGCGAILVGESIVKQGDIVAGVKALLA*
</t>
  </si>
  <si>
    <t>C_1310022</t>
  </si>
  <si>
    <t xml:space="preserve">MYPICLSFCCSQWPGAGARANDAAFKQKLGLVIDLEVWEAARQTLAAPRKQAAAAVAAAESRGLLLREQAGRRAAELQGLLAAEAGWAAEHAQRLVGGGQPISARLYAANVQRLEAGCAEARQEYESRAQVLRAETAALAAVKAEAAEADAELSGLLRRRSELERRAAAEARAAAEAAEREVRAAAEAARRAQEAAWREAEAALAALRARLTTSSRLRGDLLAAAGELDRAAAEAAAAEAGWVEAAQAVALDAGLVPIAAAAPTQTQTQQQDEQTQQQDGSISNGGPQHLSWQDVNAAGGLQQQQQPQQQQQQQDVTAADAGAVLAAPAEALAAARGVAASARGAAAAAGRALLAWREAGAVAAAAAXXXXXXXXXXXXXXXXXXXXXXXXXXXXXXXXXXXXXXXXXXXXXXXXXXXXXXXXXXXXXXXXXXXXXXXXXXXXXXXXXXXXXXXXXXXXXXXXPWPTRTGLWAALCEGFVLELSATKEAGGGAGGGGRRAGAGKEAREKEEISKVVKVRSPADGSLRPRDVRQLSGGERRRLALALCLGYGELARRRRRLVCNVIVLDEVLQQLDNTGCELVARVLRDLPQASVLVVGQSNSSVTRNFEAMDVVVRQGGAAAVRLAL*
</t>
  </si>
  <si>
    <t>C_1310023</t>
  </si>
  <si>
    <t xml:space="preserve">MVLGVLASILRFPVKLVSRFCSWWLKIDLDTAEHLRRHGRGALPPQQLHNVRQEPSPAEPCHHQARRAMNGSAHADADENASSSSRQTPGHLIYDKYASQRRAWCDSIRDQTHAWNFNAFELYTRTHGNPLVTITVTLLESYELLDGWLLDRQKVVNFLLRVESEYNPNSYHNNTHAADVTQTSCVILESFKKQVKQISKLEYFSIIIASAVHDLGHLGVNNDFLINSRHPRATMYNDKSVNENFHIARAFAIARESPDLDIFSGFSLDDQKQIRKLMIETVLSTDMAVHFDLLSRFTSQVDAKPDLSEWTDRTLLYQMLVHLADIANPSRPFHLARGWAERVIEEFCDQGDREAACGLPVSAMCNRVTMNMPRAQLGFINIFLKPTLNCFERAAPDFVRMALEHLDLTIKEWQGLDAGGLVLPPHLMPQPSPQAGQPEQAQQQQQQQGSPATGGKVEDTRAPPMQPQLPLKVVDAGPLPKRHP*
</t>
  </si>
  <si>
    <t>C_1310024</t>
  </si>
  <si>
    <t xml:space="preserve">MTPGPSPGQRRAYVNASTAATLTVAVRARPLVRAEIAKGGRRDIIRVLDGRVVLVLDPDDTKDYLDQVQNRTKEKRYTFDVAFGANSTNRDVYNGTVRDLLGGVLQGINTTVFAYGATGSGKTYTMVGSPHDPGLMVLCLEKIFSDRDTMHRDEEFSVTCSYLEVYNEIIYDLLVKNSSPLELREDPELGVVVAGLKHITVTSAAEIMSLLEEGNRRRKTEATDANASSSRSHAVLEITVRRTPKNHYKVTQLRGKLSLVDLAGSERAAETNNAGQKLRDGANINRSLLALANCINALGKANSGKAASYVPYRNSKLTRLLKDGLSGNSRTAMVATVSGSSDQYHHSINTLKYADRAKEIKTHVVQNVGTVESHVADYQRIIDNLQTEVQDLRGQLVEREAATARAPPSKPASSEEALLGLIGKLVEEMNDNIEERINLQKALFEIEDANLYNKHELSQLDEFLEAGKGNAKDITEARERRAEVLEATRENDRERERYKLEITANEVARKDIQARVQAIVDSNQSAAFLNLLSTFRLQALHLQELKFQMAVRDQIIGEQRQVIGNLWKIVDKSGLPRERVMDIAKAEGIIMDGLQFGGDGGPPTVGPVPMAEALKAVKQEMGLTDLRITPEIGNRRGSDRQLRYRAWPAASGAGAGGGGGRGSQSGVASQNAAGGAGSGGGAQRSASADASPYASGEEGDDSDDDDRKSVRSDKSPLRGRAAGVGHHHKHHPHAHAHQPPGGGGKVGGVGDKKPQGGGVGSGAAAGGAKANGAAPAARRSRIPGVGGVAPAARQIDLADGAFAPQPPAGALSGLPGPSRPVERIKSGRRAGQHKAAPAADLAELPAVLAGLAVEPAGLPPRAGGRLSDAGGGGGGPALVAGRRAGQGAASAGMDFDGVQLEGRGYGRRRHTVAHGHESGGPDTSDEALEYVVSVW*
</t>
  </si>
  <si>
    <t>C_1310025</t>
  </si>
  <si>
    <t xml:space="preserve">MLNETKVWGDKGITEDVVDSLHNQCPPTEVRTHACVKSQRFLIKNGTVYVTNLMPKNGFGAIELIGFLVELYEASQVYQLPDVEFSYWHDVFCAWYYRGAQRLEDGTAAPCPRDYYNDLYYNHSDKIMTLGLLRNYTNGTVALPLSLHEQHKYKYLVSTDGWAISSKFDKYLLLGSLLFKAEGQTYGWYYPAIKPFEHYVPIMKKHKDDLLDMLEWAKSHDMEAQRIAQNAQGFAMRNLNRPMRLCYIARLIQEIAKNMKYKPDCSKRPVCVPLVEEIKFLGKYEETRHRCRYQEVLTQYAHDDPDALPGDSGFEELKKKHEAMPLHIMFGGRR*
</t>
  </si>
  <si>
    <t>C_1310026</t>
  </si>
  <si>
    <t xml:space="preserve">MRKYELKPVAAAKSVAIIGAGLSGLVAAKSALEAGMLPTLFDRRGSIGGMWSTERSGMYDSLHTNVSRYSCVFSDFPWPEGAPDFPTPGELGAYLSAYRSTFLPPDKCPAQVGVEVLRVEPAGSPGGDGGGTGAKTGWRVQWRPLSPDADGSPSPSTCGHDTHDKQEQPPIQSAEFDAVIIASGYAAVPAVPDIPGLEAFAGKVVHSLHYKNPHEFAGLRVAVIGAGHSALDIASDLALASAACAPPSAAAEAEAAPAAAVGPAGVVHVFPRPMWVTPRYLPDSSAAAAAAASGTAAAAVAPPPAFLPLDMQFYRRSRRAGPEEVAVPNAAQRQKGNGFWASMCGDQGALISPLHAIAADTTEPPVIGICDSYVPLAATGAMHLRCARLLRITGPSTLELSDGGPPLSDIDALVLATGIKPDLSYLPHDVLEKLSYTPDDNYLPVAAHRGVTHPDVPGLACVGMYRGTYFGAVELQARLAAATLSGRAPPEPEEVVRAGVAAELAIREQTPRPVLPHGDYVGHTGGMAAALGVLPDAAWRAAHDQVVPGDFGLVPPSWEQQEQQAGTQAAMVKDAAAAAEAAMVAAVKEAPAGGEQGGGEPAGHVVVAGRPAAAYAAAAAAVAESHASLARFAGGRMVARAVFYALAGNWRLRRTLVSRMESSPSGVVTGAASFLPKRPDADAAANGSGSSNGSSGGSSSGGGSSRVRLGSMPFQYLYREQGQFAIQGSGSSSGSSSGSGGISSGGAVMRVSKEYVYRYDSPSDRLDVFFADAHGVPGGFFHSLRFLAPAEGAPGPQHFQREEEPAADDAADDSGCWRAVGEHLCVRDMYYSSYRFWFQGVHLKKFQIQFVVQGPNKDYTSTATYTRQ*
</t>
  </si>
  <si>
    <t>C_1310027</t>
  </si>
  <si>
    <t xml:space="preserve">MPSASAAAAASSRGGGAGSARGGGQSRLAAAGLVPSSSPDLVAALDQLVRTLAEYGAVHAVHLFLRESTLAKAPALRKQTPXXXXXXXXXXXXXXXXXXXXXXXXXXXXXXXXXXXXXXXXXXXXXXXXXXXXXXXXXXXXXXXXXXXXXXXXXXXXXXXXXXXXXXXXXXXXXXXXXXXXXXXXXXXXXXXXXXSSSGGAAAAAAPATPHDCPLCRTCCATRLDLLSHFATTHQAPVLAATAAADPRARIMWTRGRPLSLTLPQPMEAAEAGAGQAGAGQAGAAAGQQLQVSPQDFVFAREALQRGRYLDPLLAAAPPTTLSIAADQLQPPTQAQHGPLQPQHGPLQPIPQHRLQQHRPQHRPQQEQQQQAESPDEALSGXXXXXXXXXXXXXXXXXXXXXXXXXXXXXXXXXXXXXXXXXXXXXXXXXXXXXXXXXXXXXXXXXXXXXXXXXXXXTCVS*
</t>
  </si>
  <si>
    <t>C_1310028</t>
  </si>
  <si>
    <t xml:space="preserve">MQLTMAIKAVKDWRQLPRLLAEVAPQGGVDAFNAAAFLTHLAQCVAAAPQPLGAEDLALVERMQAAMLAVVESSMHEYRARQVSNITWALARLGLPSGAAFLRDHMLAAAYPLLPCAYEPQHLANTLWALATAGVGPDDGWLEEYLTAAFVAMQRRGGAFEPQHLANLLWSLERMGVMPDEEWMGVFYECAVAALPTASGQDCSNVLSSLALMSMHTHRPTATADLATRIAARLTALLAPHAGPAAGAASTGRRGSGSGTGVEAASLGPEVLTPLPSHAGVSAGAAAAATTAAAAPSGRPCQAEVSDQTIANSLWAFAAMGMEPEAALWDRCVAAVRSRLADPTRPAPAVAPAALTTVLWVAATLRRPLPAALMSLVYARLRAPQLAAMEPRGVATLVWALAAAPAEQARPPADWLAEAAEATAGARRVSELGGQAVSNLLYGMCELGARPPPAWMAGLVNHFHRNLGAEASGQSVANVLWCLAKMGYRLNGEGMDILAGMVASRLQAWQEEQAEAAAAAGAAAAEAVPPPFNAQELSNILYAFATLGYDLAGALDGALAPALLAACRARLHEANAQELSNSLWSLSALKLRPAEPWLRDYYAAAVACLPSFAPRDLAQSLYGAAKLRLPLSGAGSAGAAWAAAALAAAPKLLAGSSALDLSNVSWALVQLGLEVAPEGRVAAAFTARLVALSGGGGGGGGSGCDAAQLALGVWALGKWRVVPTRAQVQQLEVATFRQLPNMRPHELAALLSGFAAMGHTPHAEWLEDCLQQVAARSREFGPQDWTVVLASLGRMQQRERRHRHDRAVAVGATAASAKPAADGEEAGLVAQQLGPHAEELALRLLPRLHRMPVTSLVLLAYSCGCMGPSHTSRQLVSRCMSLMAAGDSAATKAAGAEKAGGVAAAAAAAAGAAAGAGANVVEGAADKAGTGRRRMVAPRRGKAAAAAAATGSAASPAAPNTAVERLLAAAHAAATTPAASTSPAATAAESRPQAEAAATAAAAATAVSSEADLRPLAVSALSAAELSSLLWSAVRTGIKVLPADFRTQFLRRTAPLLPELPASLVASYLWAAGRLRMWLPSRWRHALVRRCEAVLAAGGGGEMRERELVMSAMGLMWLRVWPRRKLLDSLRAALESRGPAMDERMRAHAAEALRVLEARLGLEAKAKAAAEQEAAKHVAAEAAAAAAAVAKAAVVGGAEAAEARVSRRGALKAGVLRRRKSRLTGAAADVAAGAPSA*
</t>
  </si>
  <si>
    <t>C_1310029</t>
  </si>
  <si>
    <t xml:space="preserve">MGAEGMAATMRLMLVPAPPFAGAADHSDDDDDDHTLLPPYHRHHHQQQPHDQHQQHQQQPHDQHHHHHHDQQHKHQQLLLPPPPHAAATINISQGSGAATAAGGNQHAAGAQPAAAPQHQLVSSSADPHHPDSVNSGRGGALALALLQTTGASSLGASDHYSHGNNDNQQQQQQQQQQVLLPTAFSQLQQLQRHPSGSAGGGVSGAASAGGHSFTSSQGVAGAVATGVSLMGPGGVPDDGDRGSGAPNIVSGGGSSGVGSRLLLSDGHGGLEAYGASGACAGNSGGGSGRPADSRVGLQGRSRLFRDSSYRNNTTASQQQQQQQQHQQQQSHLQHPQMPLHRASAATIDDVGGIGIGSGGTQQLSAARLLAPPPPMLASARARRASTTVLMGGSGGGSGGGVFGSTFYGTASDAIPGRGNWGSPAEEGLGALSPVAAASGADSAGRGALQGTVVGFRGSSSVAAFVAGTGLPGNANGAGLSSVASAAAAVGVGAAGAGVPSGSALSSAALPVPSTASISAAHLSHAQSQQPSQQQQLTASPSSPRPANGGGRRLPKRSMSFIVGVAARTAVAVAPLPSSGAASGTGGTTPNSINLLSTDRPSAAAAAAAAYGTFARAQHGLLAAPMSSVEVSSPSAASLMLAVQPSFASCAAMQRPSALLLQQQLLVQQQQLQQPGLQQSPLQQSPREQQQQQQQQQTSTSVGVGPAPRQLNRWLSVPAHATAQAPTATTAAAQQAACMAGGSRSASATSVAAAALAAPALPLPVGHRTASGIGMAAAPGVIDAAVVAPPRILFTAASTDFLDIGGAGCVVPGSAGQTSTGGARGGGAASATSLHRTVDVTSPSASAAAIAAAVSVGGGNGTTSGGSAAAASAGGWGAATRCTDSTGQASELTSGQLLPLPTESAAGSAAASASLPQSQFANSAGSAAAAAAVAAAAHTGASALTAGGSRLGGSDVTAGGGGARMNLRSGGGSHPLSGAMHRIVNMALVSMSPAGSLGGGSGDRTMNGGGGGGVTSGVTSGSLGGGSGSIARSSARRRASCILPCSSNVADLNTAMDRLDLCVAVDAGAVAGCGGGGGGGASSRLGAGSRTGTASGSALLPHLPTPQPLAPAAFKRWSVTAILEDPPSAAYGGSSGGGAAAAGSSDVVGGGGGGGGKQRLADSAARALMTCTSIGTSGQVTASATAEGVNGGGGGRAGGGGGGGGDAQDGEGVEYSAFGLVTTTDVGGSEARCGQAGGGAGGAAAIAAAAAAAAADANISTAGYFSSATNAVLTQTMSLQLTRPDSPAAAAATAAASGSEPASLTSELARGAADVAAAAGAAAANTPAPVSAEAVLPSPRASGDSRPASGAGALASGAGSKTGSGGPGGIGFAIRGLLASALQAAAGGGGGAAAGATTSGAVSGPMSASITFQGLLDGDGVPVTADNMTAGVGASSFRISGRQSGADAVGSGGMRRSPALTLAAGPTSLSGSGAANHGVKGGGGGGGGGGGSGGGTTATATGTTPSSGATPAGLSRRSPAGAAAAAAAATSCRSGNGNRGGTGHGAEVSEAEQQLAAALDSRDTPQWQLAAAARGSNDVVLAASPGAHGGSGGGGQGGRSVDGSSDCTASAATSAAVNSTAAAAAAGGNASCAGGEQWHEVSIRQFVHPVLKETVLLLVQNDVTARIWAERQLARVVEAEHTLLENIFPHHVIEHIATATARAAAGCGPLPAARDSHGGYGASERGSSAHHRPHAHTSNPHLDSAAAAAAPRASRAGAAAGDTAESSARAQQARAEAGAGAGAGAAMSPEDRERSQLHQYLHTQHSVDRYRAGGGAGGGSAGGTGNGHVGHGGGGGGGLGRSALPAIRGDTFLHLATSHSMITVMFCDIQGFTPMCKEVRPVVVMAFLNDLFTRLDALLDEFGVYKVETIGDCYVAAGGLMKTDEDTGAVTVRSDDVDPLHAYRTVQFAKPVRMRVGIHSGSAMSGVVGTRMPRFCLFGDTMNTASRMESSGEPGAIHVSAATRELVPGEDWEPTGGVDVKGKGRMDTYLLRP*
</t>
  </si>
  <si>
    <t>C_1310030</t>
  </si>
  <si>
    <t xml:space="preserve">MTRFTYYQSFAGAARLGAAAAPDGGGGDDGQDSAEGHLRDGGGGDGGEGVLARLTHPNVVRLIAACMTPPRFCLVMELMDTNLESLMRNAPGRLLPMNTVVAIAVDVARGLPANVLIGDPYGPNQVAKLSAAEMVKQLLLARQMVSR*
</t>
  </si>
  <si>
    <t>C_1310031</t>
  </si>
  <si>
    <t xml:space="preserve">MQFDNSQNQAPGIDLLANSDPEPEALRPLLYINDSVLVNRVCYPPRFRLLSVQTLMRPAGIPGNNTGDRIPVDPSCSPDPTAPVLDRCWPDMGVFYDLAMSGLTFDKFSYTVPTGWDIHLINVYFVCEVLLTDDCIARLGLIGCAVAALSTSRQALPSSSGSNNSAAAAPASSSSSGSSGGGASLSSGALAAIVVGSVAVAAALAAAAALVLLHRRRRGRRDEQAARGLQYVYSSRGEHQEEGNKQQPQQHQHQQQQQRRDSTARGCGGEDGSGRDSLSSGAVRAVLGGGALASHQQQQQPAAADEQLSVVVLQHQQSDQMTTPAM*
</t>
  </si>
  <si>
    <t>C_1310032</t>
  </si>
  <si>
    <t xml:space="preserve">MRALEEDQYIRQVDGYLPTAEVAFIDEIFKEKIEPPVYVSDRRLVKSIQLLQVRARAPSAXXXXXXXXXXXXXXXXXXXXXXXXXXXXXXXXXXXXXXXXXXXXXXXXXXXXXXXXXXXXXXXXXXXXXXXXXXXXXXXXLWLAAEESEAVATALEPKLVKTRAAVEQVLFDVVMLEVALRNGADPVTLANLMPKHWADFIRNSDITEVKPIGTTPLSGGRRP*
</t>
  </si>
  <si>
    <t>C_1310033</t>
  </si>
  <si>
    <t xml:space="preserve">RLEALPVHDRGAGLVVLGLGDPHLLEGGQRGEDGATDPDRVLALGRRHHLDLHGAGGQGRDLLAHAVGNACEVHDVVVEVLADVHIALHDGVEGGVVDAHRLHANHVGVKQHLGAAETLVADALSHLAVGQLVGLLQRRAGQRGGHLLLEVQGHVAQLLLDVAHDFALGRGGERVAALCRREEEGDDLHQVIGEVAARQVQAQDGRAHLLAHPDHHTGVAGPAHDGGEHSARGIITSKAS
</t>
  </si>
  <si>
    <t>C_1310034</t>
  </si>
  <si>
    <t xml:space="preserve">ECAKHTHAAPRHAQSHTPQLLPPPQAPSPTWNAESCPPLAFPRSVLPRAP*
</t>
  </si>
  <si>
    <t>C_1310035</t>
  </si>
  <si>
    <t xml:space="preserve">MTSNAYRTEQDRIDHLTMAITNPNVVGSGFIAFPPQKPFEKPVVFQPPTVAHLEFPSEYQDYIKATGTAPPAANGVVKPPVPAPGPAAPATPGVRPPAPMAPQGVRPPAHAPPPHQPPHRPPHQGGYHPPPGARAPAPQGAPLRLPQGPPPGRHVPPPQQYGARPAGPPHERPRAPRAXXXXXXXXXXXXXXXXXXXXXXXXXXXXXXXXXXXXXXXXXXXXXXXXXXXXXXXXXXXXXXXXXXXXXXXXXXXXXXXXXXXXXXXXXXXXXXXXXKSQKKRLRKKLRDQAAAAAAAK*
</t>
  </si>
  <si>
    <t>C_1310036</t>
  </si>
  <si>
    <t xml:space="preserve">MIFQLASLALRRSVRTVAESAGLYQLATSRPALAPSLYRTFFSSPTLQMPTVGVNRDKLFEKLGKVYTDEEFDHLCFEYGIELDDVTSEKEMLRKELASAMAKGGDNKLAAEAAAASEEVIYKIDIPANRYDMLCVE
</t>
  </si>
  <si>
    <t>C_1310037</t>
  </si>
  <si>
    <t xml:space="preserve">MKGWPALQAALLKPTQHAAVVNAFVGTPADSGDAASAAASASSSSITTASNAAGLVPLLSLGGVLSTLCRGPGTKPSSPYPPPPLDPGSALRCWYWMDLASVMPVLLLAPRRGHAALDMCAAPGGKACLIAQRLFGPGALVPAPPAPAPAVPVEAANAEQPGSIGRESGTGGKTPGGVSVSGSAAEAAPHQLPLPRLPLGPGKLVCNEPDRQRLARLQRVIEEYVPPHSRANIETLNYAGHTYWGRNQGATYDRVLVDAPCSSDRHVMQQAATTSRGVISASDWSLEGCKRIADEQLQLCLAAMRALRVGGRLVYSTCSIAALQNDDVVERLLRRCNAGGAVGAAGSAAAAAGGGGGGAAAARVLPALEVLQAELAEVLAVGVPAGRPGGGGAGAATGAGVAGTGQGADVAAAAEWVKVTGMEATRHGAICLPDRGGWGPIYVAVIEKTGEGVAAGGTGGGGLVAGMAALLRPQPESESEAEAEEEKEKGEGAGEAGVAEGNGAEAGQEAQP*
</t>
  </si>
  <si>
    <t>C_1310038</t>
  </si>
  <si>
    <t xml:space="preserve">MPSSGWVCEPVVWGPDHHTHDAAECCAACRAHQLAAARGGLDAGPNSTACNTWVFCGDKDRCGPHYRECWLKHQQPIPPPDVRAASSGSNGKSMWTSGVVYDNDAVWIQQYDGRSTLTLHFEMGDVVVKLLPDLAPASVRELRRMAALLALEGTGCDGCKLYRSEVNFLVQGVIRHPGAYVATPRRPNPPQKKMMERGLACWAGGMGGPDWFVNLIDQSGFGDDHLCWGKIDDMSLLDAIVKLPTKPKAKPNEMTFLAKELRFNMTLS*
</t>
  </si>
  <si>
    <t>C_1310039</t>
  </si>
  <si>
    <t xml:space="preserve">MPQNPPTPNDGPSSRPPLQAKPQLPRHMSHSTPAHPHTRMPPRAHTHHDPTPAPSSAPPPPPPPPLAANPSPWPPCTPVPLGPPALRRVLVLPPSPAPSPPSSPAPSPRPSPQQPQTWSRHGRWFRRPHPPPCPPRTPPTPPAPIPICTPPWRRTGPPPPPPPPPLLHLPHPAPAPPLSTPPLPPPPESRQPCGPQSPREPPRPSPTHPG
</t>
  </si>
  <si>
    <t>C_1310040</t>
  </si>
  <si>
    <t xml:space="preserve">MSDKADLNLDVVALAGVDGAVLAALKVGQRLHIARGDGQEGLHFQTEAGVQLAPLSDPSVAARFPHSKVIVRALKREAGTGNIQQLQVRVYRSDDAPGSSTAAGASTAAAAAAPVGATAAATHQAGGAAAAAAAGARGASSSSTPAAAGAGPAAGAGGGGGGGGGDGSSGDGIAAADEAEY
</t>
  </si>
  <si>
    <t>C_1310041</t>
  </si>
  <si>
    <t xml:space="preserve">MGLGGGGGGGGGGGLGGLGGEGGGDFRAAHRLQLSSHLLRELQQAAGV*
</t>
  </si>
  <si>
    <t>C_1310042</t>
  </si>
  <si>
    <t xml:space="preserve">MVWVKKALLFKGQEKAALGDLRLAVDELTSHTTEAWASGLLPTVQRPCMLAYAAAGSRIQFFCLKPAPSDNTGGKGSGGGSGRGRGSSGSGSASRRHAHAEPISNVLDLSDWEGRRAAVTATFNIWRLLEDYAESGQPAPEFAIGQSIESAGSHVSFHPGYVRKAIPQYREIHERYVSFELLEKLYERLQSPQHRHAIIKACKPPRLDADGTYVVHLAPLGTPCTGPPDNEEELAAAVAGVLRGLAALHAEGYVHRDVRWANVIYLPEDGRWMLIDLELAGLEGCDCSRSPFPLRYWSPRTLPLDKKYRAASDLRMTAEQLMCGAGSFSLSEAGVDLRDKLMRAVEEDTGGSSGLTAEQALKHPWLRR*
</t>
  </si>
  <si>
    <t>C_1310043</t>
  </si>
  <si>
    <t xml:space="preserve">MPTRHAARDSRSPVRYGLPPADRTPPRPGTQLFVSGIDFRVSERELERKFSEFGRVKEARVVRNPFSGQSRGFAFVGMSSTDEAERAARDMHGREWSGRRLQVEIARNPR*
</t>
  </si>
  <si>
    <t xml:space="preserve">MVEPANSPEQRMQPGASPSGRHHDDGKRTRVGVNREGLTTPPAAKPPVRWGSGAKRRESDEEGVSGGLLPPAALGSPAGGRGSALLAAAAAGRVGSTSVRFADPPPVSALKRDGSQRDAAPSGGGGAEHSDAAGLLPGAAPGPRISRVRLVDGHDADDGASVAASETXXXXXXXXXXXXXXXXXXXXXXXXXXXXXXXXXXXXXXXXXXXXXXXXXXXXXXXXXXXXXXXXXXXXXXXXXXXXXXXXXXXXXXXXXXXXXXXXXXXXXXXXXXXXXXXXXXXXXXXXXXXXXXXXXXXXXXXXXXXXXXXXXXXXXXXXXXXXXXXXXXXXXXXXXXXXXXXXXXXXXXXXXXXXXXXXXXXXXXXXXXXXXXXXXXXXAAASMANSLSRAVTLLATKLIARDINYRQEFEAIMETFGAVFPKSCLENFFETHAIALPNNRQLMILTLYQAGEDGDRIDGVSLLKDLDRAAFKRFAIASSKGAPGADAGSKRASVTSVQKSDKSRILTLVSTQLNRDKSFSINAGGDELTDAQHIQELIEQIDLNNILIPIGTRAKYVPATDDPESFQVPVWSLRAMHKRKQERERFLIGNDPDFKKLGQTGRDALRKRLARRSMFQQQEIIANAVVAAARAAVEPSVRRAENSIHSAAPSRMGSFQQSRSGSLNRGTSVDAIGGGPMRPRSAAPPRASGVSPGGALRPVTALPPRAPAPSTPPGAAAAMGSLGAGVGVSPGGGLSVKPVTVPVGSGVSPSLAAKRPSEHDAVPLRPAPLLHSDKANGGAEHDNKKDSNLYHSGGGGGVGRAPATPPHVAPRSPAHPASHGHASGAGGVGGGGGGHELDAAEAAIRRLAAKSFGRAAAASDAGGDQRHPMVKPSTAASSGAGGGQGRSPRRSTDDNGVVDIHGAYSNGNSDAGAAPAPFAHAAAAAAAAAAAVAVADAPAASAPYMTSFSEPDAVGLIGREHEHDPHEDAAARSASGIKKHCSAASRASAAGSGSGALRGASAGLSDEDEDDGGESLPGRTLHSPGPAPVLGSPSRRQSSSTSHPHSPIPLTAAGSHRALDLGVPPAVAEEPSE*
</t>
  </si>
  <si>
    <t>C_13200001</t>
  </si>
  <si>
    <t xml:space="preserve">MAVAAGTTAQDPVDPGLSLPQQAQLQPQSQPQFVLLQPGASQPDCCSPNSPRATTGRQVPVVAAPLAVAATNTGPAAAAAQPAAVVVGGGAGGGGGAEAQQQPGSVVVAAAWRQIQDQMKPPRCPGHGEACVIRTVKKKGENNGRQEGTGPDSLAASLRSTSDAATRTPSPPHTSRSGAASSCSSTARCCRAAESPPPPSPASS*
</t>
  </si>
  <si>
    <t>C_13210001</t>
  </si>
  <si>
    <t xml:space="preserve">MPCRVGGLRLGITAHCQTWQRTAPLQDLTTQPQGPSLPTYPVLLVGATTGLPEGEQLSSAGVREVTSAALSVLDTMCRQGNQPQLLQGHSLHSTGRPSRTFAGLAFSRRATSASKAAFTAELMRKSPLAVPLQRGLLLQRGPQGSRSSTVATPRHQNWQQGSATPAAAGAGLPAAAVVAVPAAWGAPRTSTCMGSSPGISNLAQCSVVFGYPSANELGVRAVAGKVTCGATLWVRSAAALDVGTETTFVAVS*
</t>
  </si>
  <si>
    <t xml:space="preserve">MWATYGNGGSVRSPLELLSRQYCSEYYFWSEQGRQLIDAIPSSFDKVEVSVLLHGRLIDQNRFSFMLEGLESQADRDNVWHRITAMKKSASKLHPSGSRAASRGGAASGGAEVPKRPAGISPAAAFAASAATAAAAAATGAAAAPAADLGAAAPTLPSPPGAAAGSGEDGLGGLAVDCQCVGDKWAVRELQIDGERSFEGRSGGRVGAGVRCL*
</t>
  </si>
  <si>
    <t>C_13230001</t>
  </si>
  <si>
    <t xml:space="preserve">MVDYNRAGVYGNTDGTTTAWWTTTGREKKTGMDGLGITPAALCDMIGLIEDGTISGKIAKDVLPELLEGKGNKGERVMRWRFWRMEIGFVASKKQDEGKGKKGEGLGWRVWGGDWVCW*
</t>
  </si>
  <si>
    <t>C_13240001</t>
  </si>
  <si>
    <t xml:space="preserve">MEGKKGLVFPVSCVYLWPKPCSWRSPGAHIDGPEFGISDVLVGGYLLYIPAYLPQVRAFLLFMFVFMFVFVFMFHAYMKR*
</t>
  </si>
  <si>
    <t>C_13250001</t>
  </si>
  <si>
    <t xml:space="preserve">MTPSCASTPATSSYAGILGGTTEFSKWEGITYDPHRNKLYTSISDVREGMEDFGNRGANSSAWDGCTTNDVRLPYNRCGCVYALDLDGTFNAYHMSGLVCGTPTSSGLGFVPGNRCHMDRIASPDNVAYMPEHDTLIIGEDTSEHQNDVIWSYDLNTKALTRIFTTPYGSETTSPYWYGDVNGHAYLTATVQHPYGEW*
</t>
  </si>
  <si>
    <t>C_13260001</t>
  </si>
  <si>
    <t xml:space="preserve">APAPLPAVGPAAVALDCLHSQPEGPRANGAAPGWGKAQGGGHRRLGQRQHWPRRLRQQVGQGPKPGAAASAGGQVRPPGGLRGRILHQPGVCEVRTAAAW*
</t>
  </si>
  <si>
    <t>C_13270001</t>
  </si>
  <si>
    <t xml:space="preserve">MPTWMVVDKLVKPHTLHDTIRTSDNTSPNTSSSHQGPRAALLLGAAGSGKSTAAAAWAAHAMAGGGGGGGSGGHEGEGKGEVVAAAARRQVAPVAVAAHFCRASDLQVGTSHAPQ*
</t>
  </si>
  <si>
    <t>C_13290001</t>
  </si>
  <si>
    <t xml:space="preserve">MGLLQRARYLLASRLAPGALLPLLAVLAAVARSGADAALALAREPGLLAAVGALLDPAAAVAAAATTEPASEGASGGGGEEEMEAEAGMGVAVSSGGGIGGGSGAVQAAALVLVRQLCCASSVAAQLARASGLLKHTQPFIMLAAPGGAATDVLYSCSGVGGAA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AAAAAGSGSGSGI*
</t>
  </si>
  <si>
    <t>C_1320001</t>
  </si>
  <si>
    <t xml:space="preserve">MAAKLRKFLLRYYPPGIILQYERDGVMKQKPIDLLDLTPDVDVEVLRAHILPLTNCAFNKSGDRFITGSYDRTCKVGRQAGGVDTFTGEEVFTLEGHKNVRRDRVSGLHTGGDLIVTGSFDHDSRLWDVRTGQCVHVLSGHRGEVSSTQFNYAGSKDNTCRIWKALTASSQPAGPGGAGGGLARPTTAFSYND*
</t>
  </si>
  <si>
    <t>C_1320002</t>
  </si>
  <si>
    <t xml:space="preserve">MLATAAQDSSEPPPPPPPPPALHDADVDTEPDDAAVATEAEAVIEQVLEAAVAEAEAEAVAVAAAGAAAAAQCGWDQWAAANKPPAGAWADDVPEEPGGGGGAGGGVTAVASDSDTGGSSTAATTGATAATADSGGAGKDGNGADEGGGAGNAGARPGGSRQRYEAQKAAAAAEAEAARRSELERQRAAVRALRSALGVSQGMVAGGGGGRSGGAGGGGSTREPATAAGGDTAGDVGGWGGWDGEADTGSWPPGDLGTWGPNGSSAAAGAGETGAGSSSGFSGLGGSSSYSPARPPNIDALPSWRSSGSSAAAAAAAAAXXXXXXXXXXXXXXXXXXXXXXXXXXXAAPYTFSVPARRHFTAAAAAPVNAAGAAGAPAAGNVWDFGGNSGSSGAGGGGGSSSNPGDGARGATGATGGPGDEEGWVMAAPRRPAPRSRGVAPVVVTVTAAPTRTPAPVPVPVPATPAAASASSMAPATAATAATAATAAATGAVAAAALPPASPGAASVFTSSNIFDLLGAEAAGGGEAAGDGETAGGGDAESPAAVDVEVEVTQVEVVEVAMGWDSPPAAPRAAHAPPPALAEAEGPAPSQLAVGGTADRAAAAAGGDIRGYAPAAAAAPAANAVAAADAEAAAAVGGGGDRGGDRGGGGGGLRAADPAADVDPLLRIDPVFQTDDGGLVVQDPDTAAAAAAGAGSSTAATTTSPTATAGFVPVSYVYGDNPEIVAYLNPESGTMMYGVAVRGSRQAARRAELAALRRLAATGGECVVAAAAAGGEERRRCNGHSQAPAARVQPTGCARARASAAASAAASAAASATAAAAPAPGSWPRGYGDGGGGG*
</t>
  </si>
  <si>
    <t>C_1320003</t>
  </si>
  <si>
    <t xml:space="preserve">MGGAAAAGAAVAANGDLFRAAAAAGFLAAMSGGHAGLRHWADLSAALVGAGNCGPAAFGSTGPYGGPYSGAAGMSGGSSGSGGSRSGGLQQPAASSSVAAVMEAVAAAVAAAEQPAAAAAATASQA*
</t>
  </si>
  <si>
    <t xml:space="preserve">MREVISIHIGQAGIQVGNACWELYCLEHGIQPDGQMPSDKTIGGGDDAFNTFFSETGAGKHVPRCIFLDLEPTVVDEVRTGTYRQLFHPEQLISGKEDAANNFARGHYTIGKEIVDLALDRIRKLADNCTGLQGFLVFNAVGGGTGSGLGSLLLERLSVDYGKKSKLGFTVYPSPQVSTAVVEPYNSVLSTHSLLEHTDVAVMLDNEAIYDICRRSLDIERPTYTNLNRLIAQVISSLTASLRFDGALNVDITEFQTNLVPYPRIHFMLSSYAPIISAEKAYHEQLSVAEITNAAFEPASMMVKCDPRHGKYMACCLMYRGDVVPKDVNASVATIKTKRTIQFVDWCPTGFKCGINYQPPTVVPGGDLAKVQRAVCMISNSTAIGEIFSRLDHKFDLMYAKRAFVHWYVGEGMEEGEFSEAREDLAALEKDFEEVGAESAEGAGEGEGEEY*
</t>
  </si>
  <si>
    <t>C_1320005</t>
  </si>
  <si>
    <t xml:space="preserve">MHFLFVSLDPV*
</t>
  </si>
  <si>
    <t>C_1320006</t>
  </si>
  <si>
    <t xml:space="preserve">MYSHCARLTPSVHRIHTHTHAAKPPPLPTPQPRSPPRNPITTPGYINWNNPTLDTLQFPTKSLSSNPVTTFIPLPNPYPSTQPPLPPCTAFTTISATPLTPTHSS
</t>
  </si>
  <si>
    <t>C_1320007</t>
  </si>
  <si>
    <t xml:space="preserve">MGRAGGEGLKGYYRAKIEELELQVKDKTHNLRRLEAQRNELNSHVRMLKEELQLLQEPGSYVGEVIKLMGKNKVLVKVHPEGKYVVDIDKQIKEIKEVIELPLKHPELFESLGIAQPKGVLLYGPPGTGKTLLARAVAHHTDCTFIRVSGSELVQKYIGEGSRMVMKKDSDKNMSIKKLWK*
</t>
  </si>
  <si>
    <t>C_1320008</t>
  </si>
  <si>
    <t xml:space="preserve">MGAHSAGHSEPGQPLHEAAGAQRQGRAEGRAEDRGPEEEASASAPASASEQHRTASSAAAGSTATAGSASAGSAGAAVQRISRTAEVWEAAVGAINAQYGTSHGVNVRMRGGMYLQVPGVLQCLGRTPGGRLRWRLPLLPALSAPGAAQPRVGLGGRVGWAAWWHER*
</t>
  </si>
  <si>
    <t>C_1320009</t>
  </si>
  <si>
    <t xml:space="preserve">MWRKWGSLRLGLEVARLDAANFAAWVSLMTDLRRLRVLIRSQGGMRSSEPHMTATASDRAYALRPLVRVLQRRTCDLQAPATSLLAGTTASASGAYPFTLYPDDWSTALAGRLPREVYDHVRVRA*
</t>
  </si>
  <si>
    <t>C_1320010</t>
  </si>
  <si>
    <t xml:space="preserve">MVLLPGVLALLLVKAEQAATGNKYRERKADMDKEGDIRDIIVPAFVHYLEVLEGPNGGQAPGGWPAFHASSVHASPLLYDIDFDGVRDVLLATYDGQVLFYKDTARGTGAKRMGGGGGGGNSEPGSGGSGGANYSSGFKSRDGTPFAGGVAVTGMSERVKKFVKQISEYRSKYXXXXXXXXXXXXXXXXXXNGNVYAFETGAPYHPLKTWTSQVLGPNGQVARYGYVGIAASPATRQARDVAGERLQVAFEVLDKRVAFADNGTLLPGGRGPYNVTVVLKGVGVREMASGDAPVVGVADSFPGPGRYVVDIPCPKSQWAVALPLGLMLAVLAAVAGPAGRTHSA*
</t>
  </si>
  <si>
    <t>C_1320011</t>
  </si>
  <si>
    <t xml:space="preserve">MVSIELRTAYEVLGLDTAASRAQVKEAFLKLCQQHHPDKVPAAQRLGAEARFKEVKAAYDTILRGQAGYNVPPPGSAPNAKYARAYYRAHGMGMDFGEGGPVRCGGPFGGYATETDFYRAMFRTTRNNPFVLIVTGLLAIPAISLMVSVTNGDTAWIRRFRDQGLHVFGQGSLRANGRVHAAREPMFVAVLVLVLVLVLVLVLVLVLVLVLVLVLVLVLVLDMQDSYIFKNEKYAHLRKGMSSVGQDNSSPAPATS*
</t>
  </si>
  <si>
    <t>C_1320012</t>
  </si>
  <si>
    <t xml:space="preserve">MVLVATLGYSQHAKSYCSGQWHSLPPASATLAGYPCDGGGGERALYLLRNMAGAWSDLLRLAPPDRWAAVQVALMALRLAAALALPRRAYSRLVVPLASQVHRLVPLVYLAALALTAARAQAGAAGGGGSGGNSSSTPLLLTGAGQWYLCSFPLLDLLTNLLNPVYLEVECAYAALAAAALVTWWASSAPASAAAAAAAAATDSSSSSSTGGFSYSLGWLLLRLVGVAGCLAATAALEVYRGHPARRQAAEAEAAEAAHVAEANMPEAERRGLRAGGSAGGPAAGGDEGVKDGAMPGSVAARWGLSLRRRRPHGLPAQREVECAGERSAAAAGAGAGLGAGAGAGLRAEGAAVATGPNPLGGSGVPAAGGMSEIEADVSGPAQRPRSPHQAMPAPSGAAPVSSGTASPYGGSPVSSSSASTALTLLLAARPPSGLVSPLAPHHPHHHQHQQQQQPQPPPVGGAAGLAAAAAAAAGGNSDWGSAPSSAAATDTAPHLQPHPTSSESATPLHATADPNEAGPAAAPAAAVAHATAARASGSTAAMEMARRQPPRGHRPAATTPQRPPPPWRQPQPRRQRQWRARTAPRCXXXXXXXXXXXXXXXXXXXXXXXXXXXXXXXXXXXXXXXXXXXXXXXXXXXXXXXXXXXXXXXXXXXXXXXXXXXXXXXXXXXXXXXXXXXXXXXXXXXXXXXXXXXXXXXXXXXXXXXXXXVGLGGMGIGLLLPAAVPPPAAAAGWPGAAVGGGEGVGVAAADAMPAGGAGGGASDSGGWESESVGGGRASSGWNSDQLCMAQPLPQEVGLGGSDEAAAAAGPGAGAGAGTPTLAPQQQQQQQQQQQQQTSGVMAAEWAAVMAALPADPAFPGGADPGSAADPPAGGAECVMLQLQQAAAAAAARQQRRHVRLQPNMRSAAAAAAPAWGAESRSSSRELELGSAAAGRPPPPPPSSQRAAWNPAPVATAAAAATLAAGTAAAASSDLDLGAVIRALALTRHDGASDVVTVGGGGVGSGGRGGRGGGGVDATAGATATTAATGTELAAAGAHTGAGAGAGAGAGAGGPTAPAAPRAVPLVVVSSAAVAAELQAELALLNTSLAAAAAVAAAGSGGGGGIAAAGAATGASAGTGTGTGIPGVLAAPAGDGAAVALLPAQHPLAAPPPATTTAPHAPAAGPLQRQRSLAPASQGPGGGGGGAAAVLDHGVATAAVDSVAEVEDVAEAVVAAVKARRAAEAEAEAEAAEYRAFLAGWRAMHLQSLDCVSFFALVYRATTDPTPGPGRGLLTPTNAITLLACSIATYELGAPLWIFEGLIIPASCLMSPLATMLVGFAKAPAYLTMWHRLSSEAAAAAAAAAAAAEGGAAAEAEAVVPPFWSQPPALLLKRLLRLVALVMLGVAVSAACNANIAASFRRNQQRRRQQRLQQQQQQQQLTQQQDSVQLREQRERQLRGPGRVGAGGVVGAGGVSESWEDKKVSSWKRVVAALEAS*
</t>
  </si>
  <si>
    <t>C_1320013</t>
  </si>
  <si>
    <t xml:space="preserve">MTAALAWGSLGCIYGDIGTSPLYVYSTIFASSEPSQADILGAISLIFWTLTLIVLVKYVGVVLLADDEGEGGTFSLYSLLCRKIGIRPHDVMFRGESRMMRHLGSSSTGGRQLRRTSGSGTRGTGGLRASGDGTLRRLSTKPQDAARSPDTLTLATSASRVAATAAPHPHPQQPRRVWWRRWAASGTAVRAALRRNRAAQLGLWGMTMAATGMVLGDGVLTPAVSVMSAVSGLKEATDAVTQQTVVGVSIAVLVLLFSVQRCGTSKVSSTFAPIVALWLCSNAGVAIYNLALHGGGALAGLSPHHIPLFFARRGVEAWRMLGSVMLCVTGAEALYADLGHFTHRSVLASFSLFVYPCLVLTYVGQGAYLMSRPEDVTDTFWKYVMPVCAMVLILCGAAV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AVWEVSLALVAPFALVFLVIELAFLSANLAKVPEGAWFSLAVSAGGIYVMTIWWVGSTRRALLLAASAGRNRLSELFVMMPLQPQQSHLTAPAAQQVLQPQQQQQQQQPAAAPGASSGLSHPEREIVTASNTPSSGTHGSATPDGGAIGYMPSRRRTTAAATSAFAAAAGISGRSSGHAAVPTTNLHKSDSLSRGSPAQLLAAVSARLSMWRPVQLALRLPPQPLLGADGSAAVAGQGQGLGSLGGDGAGAEQQQQQLWPLSRQPGIGLYYSETPVGLPHVLIHFLRNVQSVHDVSVFLTVRVVPLPHVQPVERLLVRQLAPFPNFYQVVARYGYMDRVDHGPAFIRQVVSGIVRVLRGGPAVAADVVTVAASGGGTAGADTAAATVAAAGDGIAGSGSGSSGGGAGGFRFVTRNRRSNGHRGSRPSAAASRRGVNGVSAPAGGEQEREGRGQAGQQQPQQPQLPHGGWSLYGMGLSRRGGMVLQPGEVDFVGSSRSGSSSDQSYNSAEEDSDEDEDEVEAVPGVPTGAAHSSNVSGGHGGTAGGNTGATGGVELSEVVVVAAHTAELSSGGRVHVDEAAVAHVLEAARHGVVYYLGAVRVRPEPGSPLVAQLLFGATYRLLLGLSRSEVEDWRLPYEHVVELGMVLRIG*
</t>
  </si>
  <si>
    <t>C_1320014</t>
  </si>
  <si>
    <t xml:space="preserve">MRADLKTELGAVRNDMNDVKTELGAMLNDIKTELGAMRNDMNDMKTELGAMRNDLKTALLGAMERAVTH*
</t>
  </si>
  <si>
    <t>C_1320015</t>
  </si>
  <si>
    <t xml:space="preserve">MRSGDGTYMSNAHVLRSASVNINNVKSVAPGAAAAARMGAIAANSATAPERVVRNRLAGAAGAIPGWEPVGKSALDQKRELVAKLKAQAKAEAGKGNKALAAAAAAATVAQAAGPGRAGAGVAAQRAESDAASGADVGQDQQAAGWEVAPAPAATPREFEMQQEDFPAFPLGAGAGGRRGAGSVATASSAAAPSAATGGPMGSXXXXXXXXXXXXXXXXXASGTVAASLSEDPEAAAAAAAAMALDEQDPIVATDPVYMCEDGTVVVQDGAGTFLRMEDVYGAAAELRGFADPTTGAVTYAVVIRQSQMESQQAAAAAVAAEAAEAEAAVAAVAAAEAAAAAQAAAMVQQQQALLDAAAVAAAATAAAAAGAGGLPAVASSGALGRPAVPVSVFAPAAPAAPAAPAATGMYASAHAGAYAAFYQQHDEEEEGEMHDLMALLGVTAEAPAGPAAAASAAQAAPAVAGAASTALPSYLVPGGGGGGGYPYGGGGAPAAPAAAAVAAAPYYMKAGGAAPAVAAAAADDDVDDLMALLCV*
</t>
  </si>
  <si>
    <t>C_1320016</t>
  </si>
  <si>
    <t xml:space="preserve">MMKRRNHGRIKKTTVHVPFNTKKREQAKQTAVAAANIAGAAAAGARKQPAPQHKAPQQPVPQAAAPTARRVQPRVTAAVAGTGAATGAAAVAVMRAPAAALPTPAERMRGVDAGAAAADGAARWIPGLDPEPSGGAKTRRRRGKGAAAAAAAAAADDAAASVDGAGSDDASSAAGGAAAAAAPWRCDGVAVRRSRHEAQQVVAAAAALRQREAQRREEMIAQAQAAAAATTAAEAEEEAVEALAAGAAAAMAAAAAAGVDGAGAGAGAAEGAGEGVRGQRAVEPEAQAHVGDVEDAQEAQPVEPEVMEPEVVEPEVVGEEGDAAGLQAEEVEVEAGVEVRCAACRRRAGVWYAGACALLGWARAAWAP*
</t>
  </si>
  <si>
    <t>C_1320017</t>
  </si>
  <si>
    <t xml:space="preserve">MSGKDGLAWAQERGPAHIYPAPAQPQQPQQPQQPQSPPQSHQPQRPKQLQRQQQQQPQQQQQPQQQQQQQQQQQLQQPPPRQQLPPPPVWAAAADAIARAAWGWERRARARPAQWCLCCLAPARRAPACCARVARGRPGPQAMAVRVHAVARSGTPRAGIGAAAWDGGAPVFASPDISALRRGSTRPAEGSRGAGATHATAGGGRAACAPTAAAASASTARSTAAAAAAATAAPGGRHHFTTSWRRRRACRHAGESSVGFGALLEVAARADAELGPVCSVVVRGLCAGVVLPQRSSKPPEEPACAQAVRQHCSPVLEDGACT*
</t>
  </si>
  <si>
    <t>C_1320018</t>
  </si>
  <si>
    <t xml:space="preserve">MAVEDLLDPQARGCAGTDGGGGGGRGLYRTYGMWAEAAAAKAAQAAAMVVGKGRLAPAAAARVGSNGCGGGRGGGGSKAASCLLGVDLLLQHLALAAAEVTAAAAAATSPPPPPAAAAAAAATAATSSPGVPTSVPSADAVGTSPQRQEQLRAWTGAGVSGGCRTVGPPPVAAGADAAAAGAQSCYSRGFEADLKTVAGKIRAEREVPSRVHGN*
</t>
  </si>
  <si>
    <t>C_1320019</t>
  </si>
  <si>
    <t xml:space="preserve">MGPVATLAADAVTVAGGGGGSGGGSGSTGMGDTGADVCDILPAWSPANPPIAGERVARFQPDAYGRTPYILDRWAGASVYDSTPEASTARLYGKSGWYNVTCRVQDSAGRLATGTRRVYVYAATPRAALGGWPTLLTGPGTGTDAPTPATESLPVTWADPGLPPATFRVLDLQIQDSGLGSGFPYGIVHGYLSARALSPDPAADPGDPDSWSLATTRRVDFVRRQGGDGTTWALAPEDATDPSHPADPNPQPGSAISTFKLRVPGRYRLTWTVPDPQNPDSDTPYASDPEFVELLPPQQPPEGADEPLSQARARPPAPPDLPPPEVSARGGQQGDPSPPPAPPPVRRQPPPSRRPPPRWRRPLPPHRRAGGKVEVSVHVVVEVEVRVRGGRRLAKQEEAQVEEQRQER*
</t>
  </si>
  <si>
    <t>C_1320020</t>
  </si>
  <si>
    <t xml:space="preserve">MRAHGVAWTWGAHAQDWALITQQPQLQQPGPAPRAVVWVSDPDYPALRASRTPGYGPLALLGSSSSGSSSGSSSSSSSSSSSSSVGGTGSSEGGGSQQLERDVWRPARYSASELQPRVSAPPLKQPPPPPPLPLLVLYFYEPVQLSAAWLLPWAVAQRRTQQQQGQQQGQQQGQQQGQQQGQQQGQEADPREGAWLLLSGSLNASTSTSTAGSSSSQNGDDAGCGDGGSGGGGSGGGGSGNGGGGGGAGCGVWLELRVPPAGSPGEELAAAAAVAAAAATGRGDDGNAVGGGGAWEQPAAPVPWLRAVGGVVLQVAQQGPGREETTAEGRERRESGVQGKEEEAVDEASVGGGGQQEGLGPGVAAVLFDGRVLLPRNPAVYAYWASPRRPAAEGGGSGESGDGH*
</t>
  </si>
  <si>
    <t>C_1320021</t>
  </si>
  <si>
    <t xml:space="preserve">MAPRRVACAALAIVALAGVAQAAIHFPNVPFPFSDKEKHSVLTIKHAIVGEGHLLSTNAAGLENKMQGGFQLLSRTAMPGTPGDVCDVNGKPVMKFGPNNTRGSTPDSSVNPDAQTLIPRKGDPNRADLFVHFESPNPAAVYHLELAIAGDGSLSIIKYAPVDFSAWGGVWTPCAGSLSPWGTHLGSEEYEPDARAFFASNSPASRVREFARYWGLYPGDFNSSAAYMTALRQTMNPYMYGFVTEVGYDTAKKAPFAKKWYTLGRVAVEMALVMPDQKTVYITDDGANVGFFMFKADTADLGHNGGVFHLTWVDLGHVDQDAIAAVVRNVTFADIFDTAAPAAGACPAGYRAVKHSYGEECLALKAGKEMWAAALETRRYAAYLGATTEWTKWEGITYDTKRRKLYTAMTEMLQGTQPEPTRFGGLDHLRIPSNPCGCVYTLDVDASYTATHMYALTCGSATEGLVAGVLYNNTCHIDRISNPDNVMYVGSGVDVLFIAEDSSGHETNVMWQYDEVTQDEDGVLVAVQREEEDDEAVAAPVDWSSWGGLLTPCAGSLSPWATRMGSEEYEPDARAFAEATTVENIGAGATPATFTYDGSNALKMGRLYGLYYGNGTVAQFKELVKPYLYGYVTETKIQYDTSSVPQKHYLLGRVAIELALVMPDKRTLIIGEDTSEHQNDVIWSYDLNTKALTRIFTTPYGSETTSPYWYGDVNGHAYLTATVQHPYGEW*
</t>
  </si>
  <si>
    <t>C_1320022</t>
  </si>
  <si>
    <t xml:space="preserve">MWKVVLRCKPTTATATSATATPSPPPPPDADARTGARPPGPGGDPAAGDPAAGAAAAAAAAADADGAGVPLVYACSWWAADTVDAYLTDRSKPIWISLSQCERECE*
</t>
  </si>
  <si>
    <t>C_1320023</t>
  </si>
  <si>
    <t xml:space="preserve">MADWSTTLDGLPGLTAAQKGNARLILMEKSEKEASLLVSGDPDVAAEAIKAVICNRGGTAAGAGSLPAAAGTDNSEEYAKQLVQPALGSPPQLGDLQRFLTEPPAAQIPIIANALDAAILTPARRLHFVAALGQLARAVAVSMTAPLPPGDSEACTVITEHLVVVSLLLELDKALPTDLCIGLVMERDQLDSTALMTVKSRGGSSLRPDGVLRGNSGRRLLAKWEDTASSMEQAVEDLRKKTAAWTQLYYGNIEYLPCFAAAGTQLQFYAISRASGMAAAPRAISPRYDLTRAGDRADAVMATIKFYMLLRAQQARYPADVLPAGAVMRAHGHDFTRELLFRTDVLAVRKRLSPWSAFASWCGMSFTRLQELYRATAERQGLVHALEDGPTLNGDVYSVDIVPVGLPSSNALPASEDDARRLLHGLLHGLAAIHKEGCVHRDLRWDNFACSPSSPSSPSRWFLLDLETCAAADQRPPPAFEPAGWQPRTTLVNGRYTRASDLFQLGRAVQPHCEQVVDSAAGKAFLEAILTPPAMQERSAEQLLDHDMHR*
</t>
  </si>
  <si>
    <t>C_1320024</t>
  </si>
  <si>
    <t xml:space="preserve">MPAPEVCLDFPLLSEQRSNGSKYAAGPDPEVVSGSSDAPSLPVARQVARSQDGLRAVACVPLQMTHEGFLASPDDDGLRALDARLPREVLADILESLNAAARSHAAASALVFTTLMVATAALAALVLVPYELYKGRKRLAALEDTIKSLNQRYSQYGILLRRRTLPAGAVAAAAVSSGRARPTAAAAAAVADSSVYSYSDSAFHSAYSGAGGFDDGPAGPMAGAGDEVFGAGGGSAGGVLPPAGGSGSWDVELQVLY*
</t>
  </si>
  <si>
    <t>C_1320025</t>
  </si>
  <si>
    <t xml:space="preserve">MSGSASAVPGLQAAPADRPPPPRAATSPRAAPPALAGACGRAAGPFKPQPHQPPPARPTGSGCSPAHHQHQHHHLQQHPQHGFAPAVVAAAVSSVSSTAALTAASASPSAGPDARPAGPLELTPAVHGGGGCWELAPRLPHPAATAVPTAAVAVAVAGTGAVAGAAPLPREHAGLNACESAAAANVLVVAAPHLVGRRYVHSSVDLNGHSAAVAAVTPTTAAAAAVQSDPSDAAAAAEQELGALLLLXXXXXXXXXXXXXXXXXXXXXXXXXXXXXXXXXXXXXXXXXXAVEAPVGPASADPGAVETPEEDAEDGDGRSPQEEQQQPLRLAGGAALVAAEAHYGGRLGALAAELAAAAVAAPRLAALSARELSNVTWALARLRQRGHLQDPDPDQSPSAAGTSPAAGSGAASGRWPGCAAAATALQCACGPRWGQFSGPESAVLLYGMVLLALGGTRGKGRGGTDTTDTGLSAWDLLGPEEAASSSTGSSSTGSSSGCSMSWLAAWFADSARPEVVGGWGPRGLSAVLWALAQLWDQPSPSDSAAAPPASSPSTRRQQLPPLPPLPAGWCAAVRVRLAAQLPHLHPGPLVGVAWGMARLQTWLLPHSAPGLGAGEAGSSSNDSSSSSSSSSPEALLGTLVRVATRRVSAAPTLRDLSQLSWARPPVVAVAVAEAEVVPAVPAAAAAAAAAAVGASPTAASPAAPAPTSPAPTAAPRPPIAAATSGPPAPAAAASASSPTASAPAPPPARDWGAWADQCDSPFALWEEEEGGLLAPPSATRQQQRRQGAGTGICTGGPSQPPAAAAAVSSMDVPVATAAAAAAAVAAAAAVAGAGSALRSMDGISGGSSSGSGSSSGWRRAHEQQQSTALGCGGGWQQQHQHQHQQRHLQPPPPPARPQDANVQRLAQLGRCVVQRWQELCGYNTTGAATNTTANSRSTSASGAARSANGSRPNARPAYQPQSPQHPQHSQHPQSHPQPQVASPGDVAVAAGAWARLGWAPPAALARRWVKAACRRPEDFGAQGLSNLLLLASGPAAAAAASGSGRVGSGSGSVGSSTGMTALSRELRPLLPSLAAAALRHSAPPPRPLAPAPAAQSLPSLPPATANATASAAVIAQQAARTLMALAAAAAARQRRRSAAASPGAAGSVAGSTTSAQRSQRRRLFRVGGGQSAGPAWGAAANRLHRLRLAAATAAAAAAGGGGKAHKDRHGAHKHSQVQQHTQQQHAQHWHQHPHPRHDRPQRFPAAAAAAAAEGAARRRRRRGPREVAEEEEAAAVAAGASPLHRRHQVGGSSSNGPALEAAQRAVAARAWASLLASSWSAASDASSANSAADSAAPAAPGIRARGEDVVRGAIAAAQLGVTPGRGQLTRLHTALLQLLQLQPGSAPAAPAGGPLQPPLPELPDRLVLPLAVALARLQARTGGSSSNAVGCSSQLADALAARCRLLLLRHPDCLDTRLLQPLQPAQPLQPRSVPDAPSAAAGAPAAASVAGASADAGAGAESTPVQPPPVPRRALPLRSLTAMGWAVGTLAAACGLLQPPAVAAGAPGAAAPVAAAGSSSSEAANGAAAVAVLEWRRLWVAALAAHGDVVAAAAAXXXXXXXXXXXXXXXXXXXXXXXXXXXXXXXXXXXXXXXXXXXXXXXXXXXXXXXXXXXXXXXXXXXXXXXXXXXXXXXXXXXXXXXXXXXXXXXXXXXXXXXXXXXXXXXXXXXXXXXXXXXXXXXXXXXXXXXXXXXXXXXXXXXXXXXXXXXXXXXXXXXXXXXXXXXXXXXXXXXXXXXXXXXXXXXXXXXXXXXXXXXXXXXXXXXXXXXXXXXXXXXXXXXXXXXXXXXXXXXXXAQPARRGQGPTAGRGRTGAGAVATDAETEVAGTRAAAGAVRNEVAAAEVAVPAARRSRH*
</t>
  </si>
  <si>
    <t>C_1320026</t>
  </si>
  <si>
    <t xml:space="preserve">MDAASAPGPATVLDFRALTGPAFTLAPGVVLHLANLTLLLPTPPAGSGVRLAHPLAHLVVVQGGQQRQQQSAAGAGAGAGDVPPPPPPPRIELSGVTVVTASCSQLLAFQSAALCRPALWRRHAPPGSVVDVAAAVAGGAEQAAGSSSGSGGGPTEAVWWEAAAAGARSSSGSGSSNAGVSQGLRLAFMLPSWRMVPVPSIRRASLEAFP*
</t>
  </si>
  <si>
    <t>C_1320027</t>
  </si>
  <si>
    <t xml:space="preserve">MKKTQIISEFSPKLPDGHDPNLRAGIAPIKYAKEVTDSQKQRAEKEAAEKARSTCGRGVEDDEGDGMLEKLAQMVASKQTAYDALAPEAIAALRQAAAGVQRARQARQAVQQARQAPQAAQRAHLAVAVAAVAGPLVRAVGEAVGGGLVQQQAQQQQQQQQQQPQGRLRGDQAV*
</t>
  </si>
  <si>
    <t>C_1320028</t>
  </si>
  <si>
    <t xml:space="preserve">MQGGPTVLRQQTWVTGRHDDEGGPHSAGVPGDLVEECAGSLPGPPTSTGSTRESRRRLAAGAMSGELLECTASSRMEGAAAAQGAGRVSGTGAAGAWALGKKPSGGTTDVEELDPRRLEHSFVASRVAAALRSGGPSGRTHDDPPGSRQLRTVVSMAAATGHNSGVDAAGGCKLGVRPRASLGGTTMLVAPASAGRPDLMPPPKSALKGGPGNVAAGPSCSRLGTFSGALPTATVGGGRTTGSGGQSYYHTGPQHRHHHHQARHGADDADALDDEYCCDLGEEERGGGGGVGPDPIAMHDVQTRQTRNVQEQSSHHSTQHHEVEDVEEVEHEGNGSLHGSPQHASKPHSEGWPGSEASTRRRRREAERHEEVQSQSRHETTEETRSHRHFGAHGGEEEGEERTTRTEKHHEDNKTVTTREQEELEESSSQQPGTDRASHSRQSRTSTHYSHSQTQSTRRVVTTTNTRLQQSSSVPAPQQQHNSSSSSASLPTPSGPPLPGRYSSTIAGMDVAPDSAADVDAAPREAGSSRRQRLAAAAAAEEAAAAALDGHAYGARGGRERDRERAAAAAAAAATEAAEMAESAAQQAYNAYAAANRLQQQVSPGRAQRYGGGAYPGASSPQPVHGMGAHGRVSAAGGEPVRVREYRRQGTLTERDLAHISGTQPYLGVDSRTDILERFLEDASDGAAAAARPRPHGPRVKLGPPPMTPGACSAASTAAPAEHFMAAAEAQAAAERVAAAGGGYGGFGPAYTYSGGGDGYSARPLSRIGPQGLATGAGSHHYQSHSTSHQQQQKSSSSTHHVVEVRSSTITGAGCGMGGALQEQQQQRSQRTQHQQTTTTTTTVSTHTTSQQLQAQAAATAAALAAARGHAAILTPGQQHHNQQHTTHHSTTTTKQQHTSHTTSTQQQTTTDGLRRPAATADGDGFAAAAAGGNGGPKQWRTSPGRRATDHSLLGAEVLVLSGPAGAAALHAADMSAPTPGGGDMRHGGDPCGRAPYTVEEPDDQEGGGGVMGNGGGLEDEDEEQWDGAGNRTHRRRRHVRIASAWRKDGVQPGSSGAGPPPQSGSGGTSGGKRQSGGGAYPGEQPGYPDDGVEVGYGGGGRSGGVNNRLPSAGKPLIAASGKSFTRTSPPRTAAGNRGVSGAGDGGRISDGQIDTDLYGKYDTSSRALAAQASLMRTSRRDPHRGTHRMDGAMALATSVPSSALNPLLWQTAAGSPNATLAGGSYGPDLGLGPGLGGGAGGMGMGMGGGPGGFGERADGGGLMHACSRRYQSSPGIDGSIPPVPTTSRYTGAAGAAGGGMASGMGMGMGGHRDRDVSPNSRNYAGGGITGRANLGLSAGLAGLSAGLAGLGGGGRRARDQWDQ*
</t>
  </si>
  <si>
    <t>C_1320029</t>
  </si>
  <si>
    <t xml:space="preserve">MQPLELDAAAHPHDHNHHNHQHQGQGPAAAGPTTAAAETAAAAETATAATAPSASGVAAAAAGGGGGGGGTAGMEVDATGAGSRRTSMTGGVPHKSALHHADSGGGGGGGGSGGSGXXXXXXXXXXXXXXXXXRGSLTGGSDGDEEAKRKFEQALTPALAALSRLLVSVALTPVLPWF*
</t>
  </si>
  <si>
    <t>C_1320030</t>
  </si>
  <si>
    <t xml:space="preserve">MMSIGYLKKACNLRRLQDGVQKNGNGLNCYATLDNGKTCPGSIIKSQVRAPARLKEKRKNAAVAALNGAAAAAAAAAGAGGGKGANRGGAGAGAAPQGQALQQQPARPRPGPVAVSSVAVIRRPVVLAPAAPPVRPGAAIAARLGLGGGEAPAAIPGWEDDEKAAAAAQAAKAPRNGAAGAKAGLQGATAKVLNGAGRGGGGRDGVDAAWLGGLDEAEYAAAAAAAAYYDNGGDDVDDGDGDGDGEWCVAVRKQNRRGGVAIPVQPPTRRPPPPXXXXXXXXXXXXXXXXXXXXXXXXXXXXXXXXXXXXXXXXXXXXXXXXXXXXXXXXXXXXXXXXXGGVGEDEDEDDEELDAMVLEAVGGDISGLPAAELRALRRALAESRREAEAEAAALDLPPSPSSWFRGPPSAAAASVNGAGTAFSAGRHRPEEEGAAAAAAAAARDGGANLMLEERNALNPIVQVDPVCLSAADAAGEGEYLVSDPADRTRLVTAVSVYGTGFEVVTMECADGTHVTGVAIRMSMLVAQQAAALREAEVQRREDMRAQAQAAAAAARARHAREEAEAAKAQAAAAPVPAAAQPSTAHGAAPAAAVSPVTATAAQLQQPPPAAAAPHLAPAALAALQPPPAPSKWGPSKWGPPVDSRAVRSATTRPLVTAAVAAPTPPIATPASGQGPQPPPPYVQRLAQQPAQLQLRPTQPPAAVPATAPAVNPYNTAAHAAPPPVNPYAALPPVNPFAPAAPPPAPAAPAPAPGTAGVPAGPLPPPAYLHPQPLQPPAQPALTAAAAVNPYLQQQQQQQQQPLQPGAVQPVVAQPAVAALPLGVNPYAPHAQVQLQPAVQVQTQQQPQQHVPAAPVNPYNPYNPFGGQQGASAAVQHPYHGGAGAAAGGALHAQQQQQQGTAGPSVAAAAAGAGPPAAAESDLKRLMARLGFVG*
</t>
  </si>
  <si>
    <t>C_1320031</t>
  </si>
  <si>
    <t xml:space="preserve">MAVQQRQGAGGAPAVSAWLRAPPSIVTQARAASPEPLQGAAAAAVARARPPAPGPAAPGAAAAARMAGDAAAAPAGALAAAVAANSAMAPQRVVRQRIIPGMDEDAAAGAAGAGAGAGRKKKGKGAQQALSLDEQRKLVAALRQEIAPGPGARAGAGAGAAGAAGGRAGGAGADGASTATGGDTEDMDDDGGGDDGASSATGSAAGPAAAPAAGAAWGRPGAGTGAVAGGGMSRAGSTHLAPQSAAGTPRGGTTQQQQQQQQQQQQQAAAADGDADPDPIVYIDPVVQTADGMLLVIDPLTSTYVAAADLYGPTPEVVMFPDEAAPDGVSWGVAIRQSAVEAREAEARRAQHEAVVEAAARLREQERERREALVREAAAVAAAARRREAGLDDGEEEAAAAAAAKQAEEEAAAVARKAEEEAAAAERAAEEARKAAEEAAAARRVAEEAAAARRAAEEEAAKKAVEEAAAAAALKAEEDAAAAAAAEVAAADAKKAEKEKKKAEKKAEKERLKAEKEKADKALAEQERLLKAGRLARAAAADGGGEAEEVVAPEVGESGATGPAAGAASALASVAAAAGGASGSALAAAAAAAAVTPAAATANGTAAPPAPASAGAAVLPPTPPQPRMQLPVPVPASTVQLVPVAMPVPVPVPVPVPMSPPALQAQPVVYAAPPQPPQPPPQQVPLPPHLPPFMAHLAGRPAVALAPASPSSTAAVTQAANTAAAPVPAAQQQRPGTAAAMLAALNPAFAALGLAQPQQQQQRPVAMQVTVTMQQHQQQQPQQQGAAPPAATASPAYPPGHPLFALMMAGRANHGGGPAAATPAAAAAPAAAAPPAAGAAAAPAAAAEDAAAAGGGGAGGEELEDLLSLLCV*
</t>
  </si>
  <si>
    <t>C_1320032</t>
  </si>
  <si>
    <t xml:space="preserve">MHVQNRGGHQAPPTAAAHLQQQQQQQQQQHQPCDSGEGSCTAPVGAAAAAAVERDGATSPGAGAAAAGVAAVVGGGGGMHAAAGARAAAGSVDGGVEGGGASGGGGGSASLGAPLPMLAAAGGMSAPAADLWPLAAQQQHQMQQQQQHHQHQQQSLQQLHAQQLQQQQQQQQQQQQGRGLVLRSITDQAGGAGAGGAGPGSCSGSPMHASATVAGGNPHPFAASRSNLGQQQQQQQQQQQQQQHQQQQQQQQQTFAEVSGQGRMPISRTVSSPASGTSHWVQQQQLRQLQQQTFGSFGATTGSSAGGGGTAAAQQPYLAGAMQQQHQQQQQQQQQQQQQQLSFSRMSRGGPTARAGGAEGATAMPSAAAGDGVAPMAMDEGGGAAGGGAGGGSGSAAHGGGGGGGGGGGSASCAVSGLAAVSDALMSDAAPSGQHQHQHQQGPAGARPAAAAAAAAAAAAAVMAPAPPPGRPPMGRPLSLRLAVPPAPVDEPGGGGGAAGPCAAAEAMDEEDAEQQTQQQRLGAVATVPPSATAAAAAGGGGGGDDGPLFPPDRFAQCDDPMALLHELLPDLISPAEDTYARGERVRAFDPPPPTILEGVEVEIDDLLTPQELAQQEQQEQQERRRRLAREQHQQQHQQQQGFVVIRPAALATAFAPLVSSGDAALLGSGVTDGAAAAGGGVGSGLSSFASAPLPELEHRRQLLLQQQQQQQQGLQQWQRLLVAPSHWGAASAAAGAGAAAASEGLLSGGSGDGGGGGGEEDAEQLAMMRAKSPRASVHARSPFLPQAEEAAAAAGGAEGAGGRGAAVRDFDQFATMKALTRSHTVGGSTGASGAEAAAAAAAAAVAAELASGGGDGGGGSGRGRPTGVFRNLTMPPRLDGGGGGSAGWDQPAMGGGGGGPATGGAGAAGAAPLGVATAAGGGGGGASEAFLRSSWSAGQNAAAAGRVGSAAAAGSSHAAAYYYMSPDGGGGGGGGAGGGAGTGGPVGVAGNATISRLAMAAAAGGNGGAAGAAGLRGSWSAGDSMPPPQRAPGAMGTQQAPLQLQQLPAAYMYQQQQQQQQQQQQQRPRFQAAAGNTAGSPGHMGVGMLAPAPSPAQSPLFGQHPQQQQQQQQQQQQHMFARPQNRPQQQQQQQQVVRPLGQRPPPPPPLRLDVSGGAFGHGGGGGGSHSTTPSPSPYGSSAAPSPYGLFGNMQGLSLQGQSAAPSPVGPGPAVSPVGGGFEVFSSPYQQQQQQQQLHLQQQQHFQQQQHQQQQQHLQQQHLAVAGGSSRPDTPGSAPGSLLYPQHSPHQQQHQHQHQQQLSPSQAPAAAAAACCCMAAXXXXXXXXXXXXXXXXXXXXXXXXXXXXXXGGGGVGLLAAGGGVGGGGGGGDMTLDEMMVPDVMEEGVQAVIAGEDTEMLEQEILAEFQITPTSDMPPPPSDPYFPVPLRRQQG*
</t>
  </si>
  <si>
    <t>C_1320033</t>
  </si>
  <si>
    <t xml:space="preserve">MLQASVTSAHEEGAAYVEKQKVEAAVEGARPNMAAAALVAAAQQAPGQLLVVALVALDPHLPRRLRGLVVLGGGEGEGSGGEGGGGEGGDNEAGGGGNVTRWAEFNFYQDPEAVNAPPLPRLLLVTWQACQLHRMAWGDVDRMMGAAGAAADAEAEAGADGAKAAQAVEQAPAAGRFLAGVLRPFLADWRAKSPPAPDPAHPDPAPAPAPAPAPDPAHPGPNHDPDAAAPAPAPAAAVGGMLLGDPLATAIALGLGGFGTGPELVAPRLGGPEDTGFEFGTGPELGAPEAAGVGCDGPGQGAVRSRGGAGVDAGDEAAAAAAGPTASAVVLEWRPARCSVVLQGERRGMSLLRPVAVAGPVAVAGPVAVAVAVAGPVAVAVAVAEAAAAAASTAAASVGGGRRGEAAGASKFWGRGESEDEEEETTEEESSEEEGKSSSSGDSSSSDSDSDSDSDSDSDSDSDSDDDGPNKFLAGSSDSDSDNDRRVVKSEKDKRMGELAQTAEDIRNKMKINDWSAIQELFDTLNARLDKTRKFLSGPMLPRVYLKLLVDLEDYLNDTLANKELVKKKMSSTNAKALNTMKQRLKKHNTPLLEQLNKVRENPDEEDEVSEADSSSSESGSDDERDAEERKQRAPVALITHSGRRGTDKQEAVEMLTYLATVARGAAQKFEVLAQLNASLFDLNPGMHGHLPTATWRKAVVNLLEMLRILQTKVWGNVVANVERMDDELFKSLQVIDPHTHEYMARLKDEPVFLAFASKAIHDDFHGARDLLLMSHLQDSIGHMDTSTMILYNRALAQLGLAAFRAGLVAEAHACLNELYGSGHIKELLAQGMSMGKYHEKTPEQELAEKRRQMPFHMHITLELLESXXXXXXXXXXXXXXXXXSQSVAAGRPHPP*
</t>
  </si>
  <si>
    <t>C_1320034</t>
  </si>
  <si>
    <t xml:space="preserve">MQVAHRQTAGSCLRSRSATSGRRAVPVASQRPSSARPGPLCKAAEQLVGVGSSVPETFLTNDDLAKLVDTNDEWIVTRTGIKKRHVLGKGETLVQHAVISSKRALEMAGVDAKDVDLVLFATSSPDDVFGSACQVQAAVGASKAVAFDLTAACSGFVLAMVXXXXXXXXXXXXXXXXXXXXXXXXXXXXXXXXXXXXXXXXXXXXXXXXXXXXXXXXXXXXXXXXXXXXXXXXXXXXXXXXXXXXXXXXXXXXXXXXXXXXXXXXXXXXXXXXXXXXXXXXXXXXXXXXXXXXXXXXXXXXXXXXXXXXXXXXXXXXXXXXXXXXXXXXXXXXXXXXXXXXXXXXXXXXXXXXXXXXXXXXXXXXXXXXXXXXXXXXXXXXXXXXXXXXAPAAEGPGVVTQGVSRTCILFGDGCGAVLMRANPDPAAPPAILGMDMGSDGAGHKHLHCMFSGGGLKPHGEGEGPSSHASYANIHMAGQDVFKFAVRTVPAVIDSALANANLPKESVDWLVMHQANQRILDAAAQLAMAGFGAGLTWAGAIVRWG*
</t>
  </si>
  <si>
    <t>C_13300001</t>
  </si>
  <si>
    <t xml:space="preserve">MSGVGAIVSCRVALRDGGHVLPQPFGSRAAADGVFLFVAGAGVLVQGGNALVSRDGIVKLADFGASKAYRDHTITDCMKSVRGSVFWMAPEVIRGTGYGRRADIWSLGCTVIEMLTGAHPWPHLDNQHRADK*
</t>
  </si>
  <si>
    <t>C_13310001</t>
  </si>
  <si>
    <t xml:space="preserve">MKSTLEGVPREKNEGHYAHDLNRGIATLAAPHIAQGHTRETLYTGFVAKAIPDLDIKSSTRTMNLQSGRHRKAKRCMDYLYGQLWNNKLAARFGRTVTGRRAPRAGPDTPAPCPLCRGPDSGHSCRATDGHPGATSGGNSVCSGGHDVLVGVARACGDGGGRADITRAGCGIQGLGVVAALALSGGKVPIRSLVVQDENRGAPVGCGAAGSAAWAGSS
</t>
  </si>
  <si>
    <t>C_13320001</t>
  </si>
  <si>
    <t xml:space="preserve">AGSSRGLQQQAQRGQRREQPGRRATQQQLELRRGGAHHQVGGQPAASAPDAQPDRRAAAVVRRAHDQHGRRVRAQQERQQQHLLPRQRAKLPAVGPAGRGPARLQPLRAPADPLPPRHARAAAHHLCQRQGHPVARRAAGSCCCCCGGGGGGGWVVAAVVSGLGGQRQRGHDGGGAGGAGAGHARERGAEEAAGAVGGCRHLQAAGGLWGCRPLHRCYAVRRE
</t>
  </si>
  <si>
    <t>C_13330001</t>
  </si>
  <si>
    <t xml:space="preserve">MLSMYYDKTMTFTDRISWNIDDPNVLTLQMPSMSVRTRVTRRSEDFPQPDRIETSEVREGTDKGGGRCAPEPNQYVESVYETGADGAPRIKASQCFTKYKFRSEQAAAADGGPAIVATQVVSDFLTPFDGEQAYLSAMNKPYAQYTYRMAFRRAGAPAQQ*
</t>
  </si>
  <si>
    <t xml:space="preserve">MHAPPKSDYPIITSKELTEADGFVFGFPTRFGMMAAQMKSFFDTTGQLWQAGALHGKPASMFTSTATQGGGQETTIMTAVTQLTHHGMIFVPAGYAAGGIMFGVKDARGGSPWGAGTLAGPDGSRQPGEDELQQAEILGKQLAGVAKKLKA*
</t>
  </si>
  <si>
    <t>C_13350001</t>
  </si>
  <si>
    <t xml:space="preserve">MSDITERVMREGAASGRAVYRLQAHPAAGTVQLAADGDHQLRLTVMEERLVAVWRPLRNLMVCRPPAAGGGPGHWEMRAHVIAFKAPEPQQLAAVFPCSLARVPECITVVFVSPAQTYQQLEALARRVPALMVRGKVVAAWARHLAALYPSARLDEAAVQEWERQPLTAVADALARRAVCTQTQGEASALLRTLRAEQEGYARARENVTTGKGDSMYTNTVLLECTRQAGAHLVMTSDKWNVPQPIFTATQKGFTLAQGPPSLRAQDNIEYAAEYDLPTDDNVNTFVRINVQGQLPGSAFAKRSGKVQMALRYIMEGIYDSCLSKP
</t>
  </si>
  <si>
    <t>C_13390001</t>
  </si>
  <si>
    <t xml:space="preserve">MLLPPPLSQVLVRVQLLPAPPLLLPLVLLGLQPLLLGRPLMSRMGVAPPVLVAEAPATLPGVAGAAGPDAAAAGGCSEGCSCTRAPARPSRSGHTALPYNESVLVFGGSVINKTESKLPVASNEVMWLAQGDAFTPPQWLVLANRTRGEPGSGTPPPRSKAAAVVLSPGGGGGGDVLWVYGGLDNSS*
</t>
  </si>
  <si>
    <t>C_1330001</t>
  </si>
  <si>
    <t xml:space="preserve">MELELFRQDLIQTSTCATGTLAVLPLTEEKKTQKVAAGDMSGVVQCFSVKKGEFNVAFKTLPSAANKVTSLVLGKGKSQKDKIFVAAGNQIKGVNKKGKEFFRFNTQLTETIRRVDVFEKNIWSAGEYVHNHFIEAKDKALYLCPDRINDAEVVPLANPAELWPVLACQDRYVRVLRGSEPVYEAPTPAAPVSLQYVVDSHDPQHRFPNAKEVFGIDFTKTGLNNIVVGREDGGVEVLDLEEAGQLRTVYSIKLTESINTLDGGFLTGLLAQEFVMHTFSGKVISYAPPGGGLLVSNAEQPARGPLGMRAKAPPPAVAAPGAEEEERRASYYKQIDRLRAEISTLKQEIEAERQRFQMKGGDTAMLAMSAPFTVQDKCKLEADEACYVLTIESAVPIFTVAIQCNAALQMLDVPSNVAILSRSPPDEANGNLTLATYRCQDSTNRLAVKFKVREGRSAALSAFVLPAISPKACVVVRHTIRPLCLHQRIVQMDTSRPTNELLITGQFTGGDAHTWVTGLLPDIPPTLPPGQDGASYVFQNTLLGTQLLCRYRGGEARFVSDLVSTLGIIHEHVMREATNAKLRVNVSFNPSAQSLQHSVALVWPQLEKQRTLKKTYNMLEGLAELKMQDGDISYLSQDYKSVLDRADKIRQEYKEQPQHLDHLVALIKDLYLDYCKLTGVATPKQRLPALEQLLNDTSSTLEQLMEFLLGQR*
</t>
  </si>
  <si>
    <t>C_1330002</t>
  </si>
  <si>
    <t xml:space="preserve">MVSRVVPRVVEAVAAFLPQLAWEARADRRGKHNPRYYATLRIGEGGPFEPVREVFKEALGECNIAMYLIWTAPGGQHFAHGDGARGGKAGYQARYVMKVGGDEGSTGSIRLRMAGEEERCIPYQAAYIMDPTTGSLPNKHRVAPVKDNTCVLVVSVYRTDLTYDDIVGAIVAKSKFRAKKAKKA*
</t>
  </si>
  <si>
    <t>C_1330003</t>
  </si>
  <si>
    <t xml:space="preserve">PCTSPAWCSCCSPAATPRALCTRAQCRCCCWPSYRPGCCGCCTAAVGP
</t>
  </si>
  <si>
    <t>C_1330004</t>
  </si>
  <si>
    <t xml:space="preserve">MQQQPVLLARLGPARLLARERNVLCYSSIAGAEKVPMSQFEPHEYLNDRYKAIEDRLKVVRKRLNKPMTLAEKVVYGHLDDPENAEMKRGVSYLRLRPDRVAMQDATAQMAMLQFISSGLPKTMVPSTIHCDHLIEGTTSPQPDREGKFGGEADLSFAVKSNKEVYDFLATAGSKYGVGFWRPGSGIIHQIVLENYALPGLMMIGTDSHTPNAGGLGMCAVGVGGADAVDVMAGLPWELKAPKVIGVKLTGKMSRWTSPKDVILKVAGILTVKGGTGAIVEYFGPGVDHMSCTGMATVCNMGAEIGATTSMFPYNKRMHDYLVATGRAPAASLADSFKEHLKADEGAQYDQLIEINLSELEPHVNGPFTPDLAHPLSKFAEEMRKNGWPTELKAGLIGSCTNSSYEDMARAASVARQALAAGIKAKVPFTISPGSEQIRATIARDGIMDVFDKIGGTVLSNSCGPCIGQWKRTDVPKGEANSIITSFNRNFAARNDGNPATHCFVASPELVTAYAIAGDLTFNPEKDTLVGADGKEIKLEAPHGDELPSRGFDAGANVYQAPPSSLDERGKLSVKVDPASQRLQLLSPFKAWNGDDIKDAAVLIKVKGKCTTDHISMAGPWLKYRGHLDNISNNLLIGAINIENGKPNAVKNVVTGAEGPVPATARDYKARGLPWVVVGDENYGEGSSREHAALEPRHLGGVAIIVKSFARIHETNLKKQGMLPVTFANPADYDKIDPTDTISIVGLKTFAPGVPLKVVGKKKDGSTYEFPVNHTFNDNQISWFKAGSALNAMAAAFKAGKM*
</t>
  </si>
  <si>
    <t>C_1330005</t>
  </si>
  <si>
    <t xml:space="preserve">MASDDEEFNLEDEEEDEEVGGKKKKGKKAGGKRKLRGIGGDRRGPKNFSRLLDDAELDRLPANKASYLTTAARPSTTSAMRKFCSVCGNVSG*
</t>
  </si>
  <si>
    <t>C_1330006</t>
  </si>
  <si>
    <t xml:space="preserve">MQASFSPQEQELIDKLRDKYAGQRAEQEVDTSCLQCTAGDGALSTAPTGTGAGGVARASSNVDASVCTQCHGTGTIVEIYNHRRLENYCQNCEGRGVRLFKNGVEVKEGPKAASTAALPPGALNSSNVKPPAGITEMHERASREQGDEGEQGGASSAERAAALHADLKRIATRTAAYTKERLEAMQVVKGPAPPKCADPAGRQAAAQALVAALDQQLEKLEMARRRKAAALGRLEVHGGDGAGAAGGATLQDVMDNGGSA*
</t>
  </si>
  <si>
    <t>C_1330007</t>
  </si>
  <si>
    <t xml:space="preserve">MDMSAEWFDLVDDDGSRTLEHHELLAALKAAQIPCNDDTITEMINLMDMNQDGVIGWDEFEVFMTEEFAAGKSLLSGEYLLPSGLAINFGVMIGKLKRDKLLGDVMQEGAGRNQWADIATDPQLLGRELATMQQAAEATSLTLEHLMRTEVGDASSATPRTQLTHALLQEMEANRRRRDKADERWTGVKDKLRTGSLGPELARRGLHPVPPPTTAPTGRGSSLDFHPGLQHLHQHQHQRQQLHGSWGGPAGLSGGVCPDPTAPPLPPPGGLAQPLLSLGAYAGASGSAVPGAGAWAAYPAGSAPGSGGMAAAALAGSRSVTPVDGGSGWGWAAAAGPQALASRSATSSGTAASGGGVPGLPLGMMAALGPTPSQRSASPQLTEPRRGAGTGQGYGLDGLNSEGGSEHGTLLPADASGAWGGATAGAAAFATGRGGLGAASSSMETLPSTGSGAVLPPRPRVAAAHTAASRNHQRAPRRAISTVGLMAEELRASGATPLERAANAAAASATAFAPLTQGSFGAGDGAYGTVPTSSPIPSVPYYTAAAPPPPSYNAVLLPILATPSELNAFVETAVGSGRADGALGISMSLGGGSSSRSGSPAPGRHAAYVHPHTHGQGQGQGQMGRLSFGDGYSHDGAGAGGGAGAHMGHMSEVLEAVLQQRRPPSSLDRAAGAAAAAAEGSDLSSPAAHMPLSLRRDLSGEDDPGLVLPYDDSGTSNVYGSLGRGRAPYTDCSASPSPAGTARSDGAGAGGAVAGIWPLASGSMVVSSGTAAVNSSFGGAAAVARDAATLLSERKAAVRAACSSSLSGMSTLPGGIPGARSSASATATGSGMGAGMGAGPLQCAARFALDCG*
</t>
  </si>
  <si>
    <t>C_1330008</t>
  </si>
  <si>
    <t xml:space="preserve">MTEQPLSSAQRASFSGNAAVVGSSVHFPVYVNSYGLFYNVPGNRVTPLNITACLAARILTGDVQEWTHPDFLDKNPGFVKTGTDSYKITVLMDTATSGSTLAVLGWLAKACPSVPVTYTGVRADAVAVGSNMIASLQSTGYSFGFAMGSVGRAASVSEFAVETATAGQYLQTGSTNTTNMQVALAAAVPTTLSGDYSTATVVSLSADRVAPILTVGYLVTKSDWSTEGLEEGQRGELVRALCAFFQSSTITSSSTGMLNDAGLLALGSTLVSAVNITASSVFVSHPSAVKYTTTDGVGANVVSSTRSSYEVTTYQDLTAQMAAMKKQLDVGAARVMRGVGSSAVSLFMWRVFGELKGRSTTPLHMVYRAAGSGAGQGEVLAKANKYQSLVDFGASDTPMPDATFTELTNTAKVPIVHIPILLAPMNFFVNIPDSALPSRLIKMSPCTIAKIMQADITSWSHADIAADNGGVALPDQPITVFYRQLSSGTTAVITEYLNRACAGTWRLGSGGLLSNWPPTFKPTANAANMSTSVFTTSWSIGYMDAANGLDVNLIEVAVRNKDGNYVTSQTGDVPAAATALFKSDAWPKSPLLSFASVSCLNQPGANTFPIVAMPFMFVRTDLTSRGDSGALLVAYLTFMLDTFAQNTIAKALGFEPLPTEVRQYTTERALPLLQVDTRSKAWVFESGSTLSGGKGSTDNVISGFGGNYENLNAQGFADFYKAYNLAQNRAQATKAASGGNSTGSGSGSGGNYTAVLSGIPPDLIDQLDNLQKQVDILKAVAITAAVFGVFGLSLAIFTSCRMFVHMSLWGGAGAAGPGSNSMVHPASISILGSNGGVRRQKSISNFSVGEGSMGSEKSV*
</t>
  </si>
  <si>
    <t>C_1330009</t>
  </si>
  <si>
    <t xml:space="preserve">MCGLASESADMVRAIDARRKPLKSIVMTGGAYARGDAPTYAGKYKSIYQKEATQWAAAASATGYVLHTTLANIFRRCTISAAAAANPSLLFFTQDAISCADNNNRGHDRLVAALPLTNMDSVFGVVSFNRFRQNQGYDPVTLQTYEVTENLKLAFKPSLVLPLLSATRPLLLPQTNRYIEVCQPGTFRGPDAFVPCTACQFQEFPGKTNCELCPKDYFGNTTAMPDCLACPTNTLTFQRGSTNLTDCSCQPGYFNRLGLPGLPCEACPSNAFCAGGTALPSPDPGFYAEQSAPFTMYPCNPSSVCDGNFTCAKGYRGRMCYYCAPGHYRFLGNCVACPGNSSAVIGYLLVMALLWVIINVSFARTVENLMVIINFCQMLSIVVGFSLNWPKTLYTVMSFSSILSFEVDSLEPTCLVHGWGFANNLVVQLLLPLMIAGLVGLWCAITYAMYKYKQWGMTRSVRAAASLKMSQEEPWKQVMWALLDVPQDIRELRETFLERAAVPLNFLNIGFLVLLKYCLSSFRCERINGVMYMYMSPNDMCYTTKVRQMNPHWNLMLLGTTGLIVYSGGFIYLYGHAMRALAKSRCLGDKKPLLLYGWMYERYEAQYYWYESVIILQRTAFVLVSLFVLDPALQAVLCMVVCVVVLLLDIRTSSYVDKQIHILQAGVDGALGAVLVAGLLFYNPLVSNTVVNVVSYVLLALVLAAFGSAAISVGQRLVETLVLLWLMSKHRPIAYKMGQRVRGYRHMYQVFGAAFLFNWLRRCTAEEWDDWHKLCMVLIDYVHPTSEVSYLSLKKVGRFWRYLLSNFPETIDYLASVSEEQRDHFNSFIEVLYDNFFDTKEEHHTQLNFFVQDKFKAAFAQWLSSCDEDDRDFCQSIMKTAVAKARGAKAANELTAAMTRSSKQLSNVMVVASAVDKFKRGLVSNSNKSAAGNDGANSGKTDRASLAQVVGMFDRSTHNAELDSDKNGPLTDQVLPHTVSNLDEAPDLADGGPVHTGLYQRGQRSGTAASGSSSGNGNDGERLVLPAGMAAALAAAKAPSVASGYRDSGSGGGSKQGSGRRAGSARRAPSGTVELSGRSGLAAKAPQSPAQLQQPVKLHDNALFGAVEDLSSEMAAVPADAAGGVRPLSGGTPPRSAPGTPRSATAKLHTMKAASAVDGGLALDMGIDPDVEELHLGDHHDAGKTSATQPPAADRAPSSSLSGAAVPASVVQHRLGTASGAPPRTPTTASLFGGMMVRGTGASGDGGGGGTGGNQQRRLSGVSQQGTSAAGGDVMTFERQDTIPEYIIPE*
</t>
  </si>
  <si>
    <t>C_1330010</t>
  </si>
  <si>
    <t xml:space="preserve">MDSAGGAATGVAGAEAVSQQERGGEPQAGDGEAEDYDLVVQRGATRLLQLACLAVFAAQWAPVVQAVAGGGVAPPPFRDGILAMLLACPPTPVTMSLQMDVFSVSSGHWPGLLTSALLHSGLLSLLASLWSLDFTGAWLETAHGPTILAISLLMAGGGAAAGQLLAGQPAGIGGIGAALGLEAAVVVRSLRLAGELPPLRAGGVALVGVAAAMAVYQPLVGPWALVGGVVGGALSGVLAYDVLWLLRVVLGVTMLLCITAWDVLTWLPRQLWRVLVAVAAFAWGTVVAFVQAVRGV*
</t>
  </si>
  <si>
    <t>C_1330011</t>
  </si>
  <si>
    <t xml:space="preserve">MSARSKTATAAQAAAGSAAEKAGAAASAAQSTAAAAVEKASGAATAAQAAAGSAAEKAGAAASAAQSTAASAVEKASGAATAAQAAAGSAAEKAGAAASAAQSTAASAVEKASGAATAAQAAAGSAAEKAGAAASAAQSTAASAVEKASGAATAAQAAAGSAAEKAGAAASAAQSTAASAVEKASGAATAAQAAAGSAAEKAGAAASAAQSTAASAVEKASGAATAAQAAAGTAAEKAGAAASAAQSTAASAVEKASGAATAAQAAAGTAAEKAGAAASAAQSTAASAVEKASGAATAAQAAAGTAAEKAGAAASAAQSTAASAVEKAGSLTQRAGFAIAGTSPGNGTPTPAAASTAAAPAVASGPSVLAPPVPPSSATNTAAAAAPAAGSATDRLKEQIMKEAPKIAADAAKQAGKAYVEAGKEAGGTLKLLMGLREKEGPPITLTVDQLATAAFLVLAALPLLALPLFMPPMLRLLYSLSWGLLIGLGLSYLYYTNARAKKETNELLGINLGLKGLQQVVGSLPSTFSVSDSEKMEWLNALVEEIWPFLDKAICNMIKAEVEKAMPGILKSLPGPMNGIISSIGFQHLTFGGAPFRVEGIWVDPDEKKSLVLEVSIKWCGDPNITLAIATTALGTACPRVLDISLVASMRIKLSPLVDRIPGFVAAMVTMPRAPMIKYRLDFGKALGGAALPAAVTPVINYFLKEIISGMLVWPQRLVVPILQESQEDFFSAQLLMRRNCGLLRVCVVKCTDIAKSDAGVNDISIECSTEGLNYEATSVCPAGIRDPNHHSKLIPVNWVKWCEYLYLLVQEPRNQVMRLQAADYPRATTKADASAKARKDIIGRALVKLSTVTKAAEEADPALAEEEAEIPIKVNLGMNDWGYPGGPGKGAGKVRLNMRYFPFEQLTAEHMKTAGEAIVTCRLLKIRGITPAGPALTATCGIITTEEKAKGMNSRKTYTQTWTAARWEARLKFRIKLVEQALDAMGDEDSGDEDGDADPSVPSSRKASIANLAAAGPTEPATPIKAGAPPKVAKAAKPGALKDKKKALRRRKQEELARLQRELAAGPVTELDYTLDASNLHAMHHVKPTFTNKDGKEEDNCVVVSVKDNKKQMLAHCSVPVKLIRDSTGINPVTGKLEHGSFVQAWDNNVPGKPGERIDDEMQWGVKMEGNSERIRLWAIFRYVPYIPGPALDREAADAEELDNFHNPPKTAGEEVTQALENAGEKVVADIKQVVEKVEAGLGITGSNPGGDANGTQLKDLTP*
</t>
  </si>
  <si>
    <t>C_1330012</t>
  </si>
  <si>
    <t xml:space="preserve">MSPEKGAVAAAGGLPATPARATTAAGPFAGAGAAAATAVAAGGDATQVSPTLGTSGASGAVPSSSLKNSASLRIQESLKQLPSVASDAAKQAGKAYVEAGKEAKQTINTLAGLPFLKKEGSPITITLDQVLTALFFVVVGSQVLLVPLFMPSIFRLAYSLVWGLVAGLGLSFLFYLNKKRKAEVNELLSVNLGLKGVSLVAGGLPSWFNISHKEKMEWLNTLIEEIWPFVDKGICQMIKDITAQMMPQVLKQLPAGMGGLVKCISFKHLTFGAAPFRVESIWVDETETERLLMEVSVKWCGDPNITLAIELPTGQKLCPRIMDITFVATIRIMLDPLVDRIPGFVGAMATVPKPPLIKYRLDFGKALGGSMAPAAVTPVVNYFMKEIITKMLVWPQRLVIPILQETEQDRILIQRLMRRHRGVVRIHVRLAKQLKKSEWGNTNDVLCEFTTDSEYFESTSIKRAKIPDKTKKVTLDSKKNSTSSNANAHVAAAAAAQVSVDPATEAAAAAAAARKKKQRAEQPKEVVVWNEYIYLLVQEPKDQLLRLEVFDIDRLRPGKLLSGQVTQVVNGRQLMGRQLIKLSEACKDGMNGNNERAEQQVLLGDNDWGAPGGPGKGLGIVHMTLQYWPFERLTKYDVENAMQGIVTVRLLKVWGLMAAGEDLSAFVRVTSTANKKEWRSSTRYWSRARHIQRLQHEIQQLRTTMERDKREGRPTLAARKEKYVKALEQAVSRDAGQNSKARLVVDMDYTLDSNAMHAIYKVKLTDVIKVKVMEASLLSSAECLGRLDIPVSDIITAHDVNPLTGQQEFGLHRRKWEEYNPDKPDKPMDQLERGLLLEEGDGARIWVELRWVPCIQASGAASGIEEGEEDEED*
</t>
  </si>
  <si>
    <t>C_1330013</t>
  </si>
  <si>
    <t xml:space="preserve">MVTVAGPLVASRGAWHACVLVLALLCSRAAADAVADFYGDLVAQPSKLARSVEKKGMIPVERWDDKLFSFEPFHHWVMNSSIYRRQVPRNYPMSFPCGVWVNHHYKFVFIRNRKAASTTVTDNFDKCHYKNADAKLCIEVASLAALKERGLDPADMWRDYFVFSTSRNPWARAGSSYDYCSTKWARTSGPCSQPPFGSFCRDPSILGKITNLFHCFDRVGMYHDYYHTEPVAPCLTTELGLPAVDYLIRRVYENLADDLPEAVRLINERRDKSLPPIPEPKIYWKKKGQAARSSEESGVESTTAALVGHGEKYRQCGMQCVRDIYEYFKVDFELFQMPLPKSAPSS*
</t>
  </si>
  <si>
    <t>C_1330014</t>
  </si>
  <si>
    <t xml:space="preserve">MLTPLSYPIINTVSSSLPALHAMSQMLLEKTMRRGLATVSAAASSAVGRPIPMAVRSPMRSMAAASAAAEALPVAPSHSCAADPDKHPHLPDPRPKPAVDAGINVQKYVQDNYTAYAGNSSFLAGPTDNTKKLWSELEKMIATEIEKGVMDVDPSKPSTITAFPPGYIDKDLETVVGLQTDAPLKRAIKPLGGVNMVKAALESYGYTPDPEVARLYSTVRKTHNSGVFDAYTDEMRAARKSGILSGLPDGYGRGRIIGDYRRVALYGVDALIKAKKTDLKHNLLGVMDEEKIRLREEVNEQIRALSELKEMGAAYGFDLSRPAANSREAVQWLYFGYLGAVKEQDGAAMSLGRIDAFLDTYFERDLKAGTITEAEVQELIDHFVMKLRIVRQLRTPEYNALFAGDPTWVTCVLGGTDASGKAMVTKTSFRLLNTLYNLGPAPEPNLTVLWNDNLPAPFKEFCAKVSLDTSSIQYESDNLMSKLFGSDYSIACCVSAMRVGKDMQYFGARANLPKLLLYTLNGGRDEVSGDQVGPKFAPVRSPTAPLDYEEVKAKIEDGMEWLASMYANTMNIIHYMHDKYDYERLQMALHDTHVRRLLAFGISGLSVVTDSLSAIKYAQVTPVIDERGLMTDFKVEGSFPKYGNDDDRVDEIAEWVVSTFSSKLAKQHTYRNSVPTLSVLTITSNVVYGKKTGSTPDGRKKGEPFAPGANPLHGRDAHGALASLNSVAKLPYTMCLDGISNTFSLIPQVLGRGGEHERATNLASILDGYFANGGHHINVNVLNRSMLMDAVEHPEKYPNLTIRVSGYAVHFARLTREQQLEVIARTFHDTM*
</t>
  </si>
  <si>
    <t>C_1330015</t>
  </si>
  <si>
    <t xml:space="preserve">MCLDGISNTFSLIPQVLGRGGEHERATNLASILDGYFANGGHHINVNVLNRSMLMDAVEHPEKYPNLTIRVSGYAVHFARLTREQQLEVIARTFHDTM
</t>
  </si>
  <si>
    <t>C_1330016</t>
  </si>
  <si>
    <t xml:space="preserve">MGKPKGKGAGGGSDGGLRVAGGVQKKSQKKGPNTGVSGLEFHKSKGQHILRNPLVVQAIVDKAGVKSTDVVLEIGPGTGNLTVKLLEKAKKVIAVELDPRMVLELQRRVQGTPYANNLQIIHGDFMRVELPYFDLCVANIPYNISSPLTFKLLAHRPAFRAAVIMYQHEFAMRLVAKAGDNLYSRLAVNTQLLARVSHLLKVGKNNFRPPPKVDSSVVRIEPRHPPPPVNFLEWDGLVRLCFSRKNKTLGAIFKQTNTLQALETNWRTYQVLEDNGLDTNRSSKMSQEEFLQLLALFNAAGIHFA*
</t>
  </si>
  <si>
    <t>C_1330017</t>
  </si>
  <si>
    <t xml:space="preserve">MRVWSSVRGAERPRAPDPAALAAATAAAGVTAAAAATKVAPAAATAVAPYDPAPASVPASVTAPAADLVAIPEGQYPTFVPRNPGISDGEWNARDKEMVTAAQQDAAEAVKPARLDQHGTVILGRDTAELEELAARYGQPRFRAKQLLEGVLQGARSVEDITTIPKEWRAQLLADGVRTGRSLLHHSVGDADGTRKFLLQLGDGRIVETVGIPTEDRLTVCVSSQVGCPMRCTFCATGKGGFARNLAPHEIMDQVLTVQELYGRRVSNVVFMGMGEPLLNLPSVTRAYHGLNKQIGIGGAFITISTVGVPNAIRRLAGADLKATLAVSLHAPNQALRESIIPSAKAYPIEALLEDCAAYFKRTGRRVTFEYTLLSGVNDEVAHAQELVALLQRYNLMSHVNVIPWNPVDESEFQRPSRNRVFAFTRAVEAAGLPCTVRETRGLEAAAACGQLRNQFQKTPLPQFEKPL*
</t>
  </si>
  <si>
    <t>C_1330018</t>
  </si>
  <si>
    <t xml:space="preserve">MQNTAFSGNAAVVGSSVHFPVYVNSYGLFYSVPGNRVTPLNITACLAARILTGDIQDWTHPDFLEKNPGFVKTGTDSYKITVLMDTTTSGSTLALLGWLAKACPSVLVTLGTIRTDAVAVGSNMITALQSTAFAFGYAMGSVGRAASVSEFAVETATAGQYLQTGSTNTTNMQAALAAALPTSLSGDYSTASAVSLSADRVAPILTVGYLVTKSDWSTEGPEEGQRGELVRALCAFFQSATVAGGSTGTSSALGLFADAGLLAMGPTLTAALNVSVTSVFVRHPAAVAFTLQDGIAPNVLSPTRSSFEVVAYLDVMTQLAALKKQLDVGASRTMRGVGSSAVSLFMWRVFGELKGRSTTPLHMVYRAAGSGAGQGEVVARDAKYQALVDFGASDTPMPDASFTELTNTAKVPIVHIPILLAPMNFFVNIPESALPSRKIKMSPCTIAKIMQADITSWSHADIAADNGGVALPDQPITVFYRQLSSGTTAVITEYLNRACAGTWRLGSGGLLSNWPPTFKPTASSANMSNSVFTTPWSIGYMDAANGLDLNLIEVAVRNKDGNYVTSQTGDVPAAASALFKSDAWPKSPLLSFASVSCLDQPGANTFPIVAMPFMFVRTDLTSRGDSGALLVAYLTFMLDTFAQNNVAPALGFAPLPTEVRQYTVERALPLLQVDTRSKPWVFESGSTLSAGKGGGDNVFSSFANSYENVNSQAFADFYHAYNIQQNLAGLKQSNASSSNTSTVATGTVLRIADGGAIQSQMEDLQKQIQILEAIAITGVVFGVVGLSVSLFTTCRLFVHASIWGTMYGGGGNKSNGSLVHPASLSLGGSSNNSGGGHMSGVRRAKSVSNLSDGSIDHNSNP*
</t>
  </si>
  <si>
    <t>C_1330019</t>
  </si>
  <si>
    <t xml:space="preserve">MPLMGQEACRGEGVPRALGARTSLPLLPEPPPNARARISAAAAEGASVFASPASARRQGSTSAATFAGAATSAGAATSTAAAAWTAAAASGATTAPGGATNSNASWRCQRACRHVGGSAVGFAERTAALLGGRASSSLAAGGPFGGGGGEPGGGAWAAGVRPDLDVGGGECDYGTIMSAADVAVALLADHDEGPSPGAAFEAVLQQALWDVLEVGRDVNSATNIRHALVEMLLGHKRPASLQTGGGSGGGGGGSGSGGGSSGGACVHLGSGGGGKGQVEEESAAPPKKRRKRAG*
</t>
  </si>
  <si>
    <t>C_1330020</t>
  </si>
  <si>
    <t xml:space="preserve">MPPTAPTTDHLRPASGPPRSRHRPDPTLADSCTCPLLPSPRNAPPRDTLDAQPTAGLHPRTSSSTTTTSSSPPAAPTSPAAPLSPPPLAAAPEAACPPAMERPLPPLALSADAALPPAAPPAVRPPAPPAVPPALAAAPFHFRRSRAKLPPNAASVPCVSLLPAGPSPSEVPAPAAPPPPPAAPSPPPAAPPPPLAPPP
</t>
  </si>
  <si>
    <t>C_1330021</t>
  </si>
  <si>
    <t xml:space="preserve">MIHGSGGSFADEAEAARQQAVLEEAARLLDPAAAAAAARRRTGGAGTSSAAAAGARHWTDFCKVLVSPRMVVSLPGSWSGPSEHSLAAGWGAAAGGLLGGGGGGGLQMVEEGVDVVRLLAEACDSLAGFQILVDDQTGFGGYAAAVLSEVVEDFPGRPRVLFSLRQPGAWAGAADVAGPGLPVSTAQMTARARDELSEALALCRMSELASLYIPLAAPAVQLSSALPYMSSYNPALPFHTSALLAAAVDSAMLPTRLTGRRTPLGESVGVSDLHSLIQLLRPAAAGLAALHLCLPCPSLPADLQQLQRQLDTRIRPPHDSTAVTAAAAAAVAAEAAMHPRGGGNRGTAAAASQPRLVRGESVYGSTAQLTGLEQLASLTPGISGRDDTALRGGGASRAESYCLRGARTDAGPASTASALEALDSLLRRRAHRMCVRHRCATPMPLALPLPFPDLFSPVVSLHGDIMLSCDDGGGGRGSGTKVTDAAAGGAGNGLPGSVSTRAAAGAASASAASAALTAVPVGPGGRAAGQGVASVGVLTRLQATSEFMGWVRGVQARWTRGAGAAAGRAVLDAWDVGRDDATEVSDRLHELVGKFAADDDGNHY*
</t>
  </si>
  <si>
    <t>C_1330022</t>
  </si>
  <si>
    <t xml:space="preserve">MLGKAAELEAEVDALGRGGADGQSPVPPNTPLLGEHLTAVMKLKAMWGRKLLQITLTVYTHPVLGRVALVQPLLLTACVQRLFAEGEEIVTALLEGGASPNVRNSLNMTALMMVVAALAKRLAGALDNGYNDDLTADAAKATAVARLLLAAGADVRAWMLGFGRTWSAMSEREQEVALNFGSIQATRAVLHLDRYTVRDGYDLLLRPLRERAEAVSPGAGAHLDQLEQLLTHGLPGGGSGAGGGEPGAGGAGGAGVLERSDSARGAAGCGTSLAVNKDVTWPWVQAMSNITWAVSQVAMGSDAAARRAILRALQTQAPFALPPMSVVSVAQLRQQGRIPRFSRVDSAKDMHDAAETAAAPAAAADAPPPQPLPFEPLQVDELPPGCVVVFVSHRWLGRGCPDDDKGTKLKQVYAIADHVAKHRRVPADKVYLWLDYSVVDQDNPMPGVQALPVYIACCDEFVYVHHDEYWERAWCLTEQFMHWKLGTGESKHRLDPTGLAFTTESSRVQPPDPTYGKLAVEADRIALASMTSIMPYTLPGDEDY*
</t>
  </si>
  <si>
    <t>C_1330023</t>
  </si>
  <si>
    <t xml:space="preserve">MASALGQAVAAVMGGGSGKSSGATTPRGPAAGAPMAIDSPAAAVGGGTTGVSSQFERSGSHQNLVLPLEPGRGPDAAAAAAAAAALGRHNPAAAAGGGSGCASGRVSGCGGVGPAGFGSGPNPATHNAHPNVAPSDAWFRSLNGSMGILGGAQLWPAAGAAGQAVLPAPPSAAAAATAGPPPPIMLNGAGPGSAGVAGMPAMASPGSAGGYSMYGMYGYYALGAGSAGGSSCSASLPAGGPGSTASNAGGYNSGSVWGGAGGGGAGAGVYGGAGLGAGVVGSGWEGGDERANNPLLQVVVGDVPPLEDVDLRIAPEDLQLVALIGKGACGEHALWGGRDVAVKKLLDSCPPNLQPQEMRTLLQEMAILTRSRHPNIVRCYGGCLSPPQVFLVEELLVCSLHDFIYHPHGDRSVLKLLGLARDVALGLAYLHPTILHRDLKPSNILLDMSGRAKIADFGLARYKLRSKLSTHTIEAGTTPYLPPEVFDQRVKHLTDRSDVYSLGMVFWELFMRQPPWHNMRDVAIAYHVHVNRARPALPSRDRCPPRVARLIQACWAQRPRDRPSAAEVVKELTLTITQLEMQQPQQQQQR*
</t>
  </si>
  <si>
    <t>C_1330024</t>
  </si>
  <si>
    <t xml:space="preserve">MENCLGFTDTAELKGVLRPVQRWAWSGEASAARAAALAISAAANSSSGSLDGASATASESASSSFAAAVQGGEGCLDPSLLIPGFRFFPHRYLDEATGATSAAMAAALPMTGFILDGMTAVQLQVFAAVCYRCSWCFAFDTTGRVWGDVTKLALYAELLRQQSPQWKPSDVRQRGVCGGTFLQVPPANAYGCSSHSDFALYPGYYPAVQPYAAVRPGSSLDDLLATCTAAAGAGAGASNSNSDSNSGSTDDVATSLTITSIGSSNASTSTTSSIGSTSTGASRCYAAQYPELVLAGAAPVRPLLDDGPPPSAETCGGTYLRLPPAYIEMLGFHSTTVFAETYPSASASALSFSGLRLAFTASAPLDAARPLPGCAAGDTSCSLIVMVTMTLTSTVVLPNTTAAAAAQLSAGGTSSSTTATISGATSNGGADAGSLAAVAAAAHSYGSLRFQVVRRDGGGAAFEWRLAAPRSSGRTTSQIMMYAVPIHSRDDVVLVSARNEPGYSSLGAILAFNVIVRYALPAPPSPAPSSLDTGAGAGAGGGGVAPGAQQEHHQRVQVALLVGTVVGGGVALAALGVLVFMFVRRVRRRRLRYIQPEKPETGHPTRMGLVFGGSGDGAMGCGDGSDTCGAAGGGSGAGSKAGGSSEAWDAVCGKLTAEAAVASGVAGAAAAPPRHPGGAQEWRRRCADRPRASSSPRQAGREQADDNL*
</t>
  </si>
  <si>
    <t>C_1330025</t>
  </si>
  <si>
    <t xml:space="preserve">MSGMPADAAVATAVAAAGAAPDQMLHSTGASAAVVAPAAVQTAQAGRLFDLLPAAAGHDAMYGGAGRTTSGPGSSTPMFESCVACPGGADAAAAAGPAVTELQVAFSAYNTRDICARDPTMRIRHLKVMATGPSAVIYKAAQQQPLQQHVQEQELPLSTLQGLLAYLRAAPGDSLLHTVLEQGCCGDLWHGVRCGVYDAYGSGPLGPRGAMTNLVHSARGVAAGLQQLHQAGEVHGGLCPGNVLLQWSRPNGPAHAEEGGEVMMLAGASGAAASGSRSSGSGGRKKWRRGLFAARITDCGVRRLLLGPQWQQQLAAHADLLSCTAPELLPPSCADSTAGSRQTNAELQWQPHNDIYSFGCLLYLMCTGGLPNSHRLRPRPAAGSGASAPIADPNGCTEPPATTIWPSNVWPPLRSLGEACMATDPALRPTASRVVQVLLLWESRLCSSRQQQLLQYDGTRAMPTQQPTRLNQPAATAGVAAMLRM*
</t>
  </si>
  <si>
    <t>C_1330026</t>
  </si>
  <si>
    <t xml:space="preserve">MLPLDTWGAVERSPGQYNWSGYKQALEVIKQTGLKVQVVLSFHACGGNVGDTVQIPLPDWVVQCAEADPDLFFADRPRNGGLGNRNREYLSIWADDAPGVLRGRSPMQCYEEYMVSLRENFSQELGTVIDEVVVGAGPCGELRLPSYVEANGWRFPGAGEFQCYDRRALASLAQAAREAGHPEWGYTGPHDAGEYNSTPEHTGFFSHNGSWNTPYGRFFLEWYSGCLLKHGDRLLTVANAVFASKLNPPPQPPQSLLQTLGAAGSALAAQLQQVAQQTVGSLGHGSSGGNAMGNGAGSGPSSSHGVQAFLSPMAPGGMNSYVTNTPFQPMSFMGLHTSQTSSGGPRMSTHSLNRILETGGSCGSRPGSGHASGNELTGSASADGGGMPPPPAPPLPRRQATEGMLSSCGVPSSISPCCTYSSMSTYTGTSSGGASGSTANMIMATAGSSGSLMSPRSMSVFHGTACGAPHSEAHGAVGAAAAAGTVLGGRRSSGGGAAGSPQNASGVFSAAMNAMVTRGVATAAALMQAAAAQDATMIDVEPSDNSHTSTVAELMNAQGLSGSSNASGPLAHPLNAAAQPGTLAPTAVTAAASGAIVAAPGAGHASCHPSPLSGVRFRSSASTLADAEPMFGSGQGTAFAAVAAAGVIIASGHTARMDLCNSLSSLSTEFTTTGATNGAGNIASMHYLDVAASLVADGDDESDVGTSCCTAGAAEEADELFLGAGNSAGRTPHPSISEHAAALSLVPVAGRPLHHGQSAGTSSGSSGGGLQAQLQQLQPPHGARMAGIYSDDGRRSSAELSGMGLGVATLGVGMSTASAGTAVISGVGGVGGVAAAATNPVTALLSPTTSYHTAGTAPALATSSGGGAGAALYGATGMHLALKIAGIHWWYRSRSHAAELTAGYYNVDGHDGYEAIVNLCARHRANLVLTCVEMCDSQHPAQAQCGPEGLLRQLRQLAARAGVQLSGENALPIFSSGGVDNDALDRIVNNMRSWPMPNNNVNSRVGISPAPSMVMPSGNGNGNGNGNGNGNGAHASSGGNIVCVGYRMSESGRMVPVGTAASAVVNANGNGSGNGNGYGLNGASGSQSAAESGSQINGQPTSAVTPHGSTDLNGAYSTCLSPAPPEVLPSLRAFTFLRLVPEMLLPGYQSLWMRFMGKLLAS*
</t>
  </si>
  <si>
    <t>C_1330027</t>
  </si>
  <si>
    <t xml:space="preserve">MADAGRAPPVGLGPQAGGAGGGGGDDVDEVLMEHVAELIQLITEYRGQAAEGAQMLAADPDNPIAQEAFSMIQDALNGAYLTLAEHGLTVTDAGEVVPVDSEEAAAGAAAALAGAAAAREAAEAIPASGETVEEALEKTATAIAAAGAADPDAANAVVAKGVVASAVAGVLNGSQNARDDSPGPPGQAAHGRPRQHGGNNQAPTAAAAAAEAADAAAMPPPRAAPGGAGAAARPRGGAGGNARMHPANRYYRSEPDFAALAERYEELRPYVTVDPSGRAHLDTTSWAATRALTACLLRDDFGLAWWLPEGQLVPPVTNRANYLHWVNDLLALSAPEETHGGAAGELLPLRGLDIGCGANFIYCLLGAVLYGWSMSGVDVTATAVRCCRKLIADNPQLSGLLELRDLSHLHPELQRPSAAAPLDAARAAGGRRGRKRTAAEAADAAEAAGTADAAGAAGAADQQDCGEGGEAFADDEETFAFTMCNPPFFESMAEAARNPNTAFGGTAAEMVCPGGELAFVLQMVAESEELQDRVHWFTTMVGKKDTLKAVKKELHSRHITQLRTTELAQGKTSRWAVAWSWQVDPNKAMQPLRRLEDAAAPSAAGVAAAGGAAAGVTAGSAAGAARAARQQALASAAAGPTLAAAGLQVLPRRHVGFTVQKSGVLDGRVLLQRLQALLQEGGCGPVTADLARWSLTWPLQVRPSGGEGLSGSAAGAGLLPTGITARLMVAQQQRGRVEVVASIPNAAPDTAARAFAGLMAELEAAVSAEYRQ*
</t>
  </si>
  <si>
    <t>C_1330028</t>
  </si>
  <si>
    <t xml:space="preserve">PSTAGASTGIPSGNASESHILSGSPPVPRPLLRSVFRTAPPTPPAVAVRHSPAPTRSQPQTLLVHSPEPRSPSHTCPPFPRVVSPLPSAALTANQASLELRGPAATPSPAPPQPTPVPPWLGPYQPAPAPTLPCPKTTPTSSP
</t>
  </si>
  <si>
    <t>C_1330029</t>
  </si>
  <si>
    <t xml:space="preserve">MNNKDPAPWLGARGRLALLRLLLLTALASARVACAASSLRRAGAANNGVAYVVASASGAADAAAPAQAPRNELMSWWLGRLPLPSQPLFTNCDLDIDSAVVSKPAALGLDSEGGDGGAAADAAAGRAVPAVGTHVPRPTSTDDAQPEAQQPTAVPGRQPCGIAATNDEPTVSDANILDAAALLEAACRDRQGTSSRPSQQGGGGDDVAAAAQPGRRRAQGRGVLQSAALPPLSDLLALTSQHVPHAGKGGSVGGPQLSGGAPPIRLSDILGGGGGGGGGGPGPGPETNPGPSGWPPPGASTNPSIGRRVAAYDGHVGAAAAAAATAAISGDATVAAGLRSGSAGAAQRQGNRRLLLGRLLRDPSNGGSAGGGGGWHSERAANAVMEAAASVFAAAASATASQDAAAQQHTLARETAGRQQPAAAAATGAVVTGESPLPAAAHQLLQSKATAAVVAGIASGSLHLLARRLWRLQRAVAGAAAAAAVPQGDDAARLAAAPLKTAHDAVGQQASTPAGARVFVLSGGAGDDAELLNIGSKSSGTSTSSSSTPGSNGHGARRGGSITVPDGDDSTAAAPRRPPPRQLLQQQPPGLPPSITPLPAPPPLPSGVSLDGLLAALPPTGVKLSDIAGPLGIDLGTLGSIPLPPLPSPPGRPAPAPTPKPAGGGGVSAPKISLEIIVGSPGGGGNGGGGGSSPAGPPGGKINNSRNSGGSSSSIGNDASATLKLTDLFGSPPPRQG*
</t>
  </si>
  <si>
    <t>C_1330030</t>
  </si>
  <si>
    <t xml:space="preserve">MPGKHELRRELNFRRDYDGHVFVKELRSGNWWEVRTDAKLPGTLLLRDPSDNVYFITYNNIQQVDLSDDYVVGSLFAGGDWTSLVQKIQARDESGVSGDVKLGKEAFRDLISIMD*
</t>
  </si>
  <si>
    <t>C_1330031</t>
  </si>
  <si>
    <t xml:space="preserve">MLANKTSVRQTAGKASSRAQAAIPHLISSRVEVRASGVVPFSGVNVKAASASAAPRARAMAASRQAVRVAAAVDADYRKREPKDVRVLVVGPTGYIGKFVVKELVSRGYNVVAFARENAGIKGKMGREDIVKEFPGAEVRFGSVLDPASLRDVAFKDPVDVVVSCLASRTGGKKDSWLIDYTATKNSLDVARASGAKHFVLLSAICVQKPLLEFQKAKLQFESDLQAAGDITYSIVRPTAFFKSIAGQIDIVKKGNPYVMFGDGNLAACKPISEADLASFIADCVTEQNKVNKVLPIGGPSKAFTAKQQADLLFNITGLPPKYFPVPVALMDGMIGLFDSLAKLFPQLEDSAEFARIGKYYATESMLVYDEARGVYLEDETPGYGKDTLEDFFSRAVKEGLQGQELGDQAVFGQQ*
</t>
  </si>
  <si>
    <t>C_1330032</t>
  </si>
  <si>
    <t xml:space="preserve">MKMLQVTLVPLLNASQDMVLPPYTLEDSNPHHQHPHGGGGQQRALSLVAVFGPFTASGGPTGAASRAGLQSCGTVRTVTEHTAAAAAAAMLTTSTSSVSAPYGVATVAGSNSVLRPFGAAGGLGAITTTSGTCDDTAAALAAIVSGGAVMSGASPVAPEASVLAREHQQLLLRLCEPEELTSDLTGLSVIGQGSQSVAFQALWRGARVVVKFSACASLDTSSSYSVVRQALVSKALSHPNVIQHYSVRCCQLLGWSAHFMTPTSQRSASELPALASAKAASTQRTPTAKVAGSASAGTGAAGLGQTRPPPEPVTARRLLRDAANPADVATGTVAAREGAPPATAPAAAAGMQQAEATTADTAQAGSQRFLAAGGSAAALIVAGYTAGDATGDATPMVATEQVDSACAAAAAPADGSSTVATTITLAPFLSPLVMSSAAVQHGGGSAGSATCASAGATAAASAAAVRFSSLFGSFKSRQQVQLQPTAVAGSAGPAPGSILSTAGCCARRLQPPLSPLPPVNFSAPSPGADAAADSTELHRLPSCSNSTAVLEDSLMGAAHHQHHQHQQAAIAGAVSSAPRPLASGAAPAQPHPPTAGAADAAGTLDITGDGSSTGKTRSLRAPGSAGSTTANNSSSCAGAMVSGPAGIQQFPQAAALVPPLPDVTAGAGVSRRQQQPEAVAAEGTTTGTSLAVGSSHVDNEPPPSETATPETLKQLPSPVTARANDHSASPVAAAALAALAPSRPATAATAAPAAAAKTPASGKGPAAPGIPGGASPASLSFNSYEGFGNPYDGSDKHSLSLSHVAALLSARQGEYLTAVLMEHADKSTLQAAVQRGLFKENRVWSSRVALRALLRTALEVCFALQHLHSRSVVHGALRPANVLLKSSNLDRRGFTVKVANFSLARVCCGRSIEDNVMQPFGLASVATAEAAAAAVAAGGRMRPLRCSEGKPPGGTSSLETSLEDSRTMGLGAAGGGGGDETSTPRKMSRATANALPFWAPEQLCGVVGKASDVYAFGVLMYVMCVGNLPYAGVPVEQVVTGVANGSLRPSWPDSPPTIEQGLAPQQEVSRWLAGQTFFKFMASV*
</t>
  </si>
  <si>
    <t>C_1330033</t>
  </si>
  <si>
    <t xml:space="preserve">MLVTGAPTARLTTRSDFLVATPRALGAALRRSVNHQLAGPASSRDVRRMSILKGIMQGFSKGGSAAPAAPQKSEPTVLSFSDNAPSWQQLEEMVKWGDLHPMATRRTFGSSAPVRVKLYRDHASWCPYCHKVWMQLEEKRIPYEIEKINMRCYGDKPASFMAKVPNGLLPVIELDGRVVTESAVIMNLLEQAFPDNKPLMPPQGTPERARADQLMRLERRFFSDWLGWLTSDWNHARGKAQFEATVDAVAAELERAGGPYFLGSDISLVDITFAPMLERAAASLTYYKGFHLRGQGRWPAVDRWFAAMESRPTYLGTRSDYYTHAHDLPPQLGGCAMHEEGEPLAAALDGTDGVHWRLPLPPLSASSLPEPYCPGDNPPVDRLEAAAKLVRNHDAVVRFALRGPGQPGPRPVTAPLADPTAIPNTNYTAEADAALRHVAHALLAGVEAKQLSQHALQTSASGGLSGAAVVLAADYLRDRVGVPRDMRYPAARQLRAHLNWLIDSLTAAAPTSA*
</t>
  </si>
  <si>
    <t>C_1330034</t>
  </si>
  <si>
    <t xml:space="preserve">MELSTVLALLAVVLLVAVIIASTSKRAPPPKPEPYKLGDVTLEALRYYNGYDWTKPALVAINGKVYDVSNKYEIYGPGKPSNAFAGREVARALALGSSDEKDFTDDLAGLTPEQLQRLEGAVQEFAASHDVVGQPTKYERAHAVHTRQVVPPLELTLEQLAGYDGHDTAKPMLLAIKGVVYDVTKGKDYYGPNGIYPFAGKEVARAFALYSTELSDCNDNLEGLSYSEMEALRDWIGKFSSKYTIVGKIVGK*
</t>
  </si>
  <si>
    <t>C_1330035</t>
  </si>
  <si>
    <t xml:space="preserve">MRLSDSYWMELVSSDTLAQNSLKGAGRLSFHSTVRLGSGAGPRLEGRRERGREQRRRRQTRTGLGDHGLAAGVSAAQHAGDPGGVAGKQRVVLGPPKPGSPHDAQLHDEVVDQLLHLGLSDGAGLEVALKVGVQEGVDAAQAHGGAVLLLDGAQVAEVQPLHRLARVGGGAAQVEAVGGAHLLELAERADLLVHLLAQADLLLVHHAQQVVLQVGLLGLDQRVHAVQRHAAAVADDAAAAVAVGQAGQDAALARGAHLVRVGVKHAAVVRLAHRAVQAGHLGVGGVAVRLQRRLDHVDAAQGLDGALERRVGLQPHHRLQVLVDVAGREGGDGGGLGGIHVH
</t>
  </si>
  <si>
    <t>C_1330036</t>
  </si>
  <si>
    <t xml:space="preserve">MARQLPLFDVPWAIKQHLEAADVHGLRAVSPAVVRPLLRNLGRRGGSGSGSGSLTSGGSGGGAGLGVAGGGGGGFGGSGGKLVWPGLTVLEATELLVFCSGDLVFSAAELQQQQQQQAERSRAAAAAAGGGGAGLTGAAAAGTGGGGLAAAMLAAAGGRELLDDLTSQVRNVVGDLVGPALYEQLRLQALGLMPGGTAGAAGADDPAAAAAAAAAAAAQQQRGAAAGARSGGAAAPPPAAAAAARYHVARLQDCKGLPVPTASGGVEALGSVPLLAAPPLGAAAGGVSSPAALLPPQCAAEFVHPDCVAKMTEHFKPLLQPRRWDGPGTAATATATAAXXXXXXXXXXXXXXXXXXXXXXXXXXXXXXXXXXXXXXXXXXXXXXXXXXXXXXXXXXXXXXXXXXXXXXXXXXXXXXXXXXXXXXXXXXXXXXXXXXXXXXXXXXXXXXXXXXXXXXXXXXXXXXCHGRWGAPSLPAPWDWLAPALHCLGVPLVDPRFNAVAARHCGPQPAELGLPPRALDEAAAVAAAPPASLLARVAGAAAAAAGGGGGVGGGGGGGGGSAAAGAAVSALVSKLRQVDATMGGGALAAAMAATWDGRTRAALLGLLAEATPSTLDPADILFLRRLPIYPTHAGTHTALDEPSAQQQQQQPPSGGAAASPARGSGPAAHSGAASDAATTSATSSAVESGPAVCSPELLQLVPGLAAALPASVPARLLLPQPGAARLYGLLGVASLAAGAFLGGVVLRPGSGVFEALPDGVRALLLTHVQTHWSRLRGEEALTTALRDTAFVTAADGAAKKPSELYDPEQPLFAAAFLGCAVFPTDQFAFPAWLALLREVGLQAKVTPAAFAAAAEAVASRAAALHMGLPREGLPEDGDSLEDPFLASGASELPAAVAGARGRVWAAAEQLCAHLAAQSAAPPLATAGREWWAALGRTAFVPATLGLPGSRRVRQVLTRYSDAAAASDWPLVWSVLPLVAPDKAPPAAGAAAAAGWSQLRIKSPPPFAAVAAHLRRIGADGGEEALGSWPAAAGGVEEAFRSVLSYLDREGVSGARGAALREVCFVPVARGTALAAPSRLYVRLRGGELPPFAYEVPPSLSAFTPLLRSLGAQDEPRPQDLLEALRGMAAAAGGAPLNANQRAAVVRLLCQVAGAAGVAAGGAAGPGGGAAGMGHSAADVAALAAARREKRLLVLSADGRLVPAHTAVSVGASSAGGSAGRLLGRLDPRCLTLAHPGLPEPVSAWLGCPRLSDVAEERLDPQHGLQPVEEMQGMTLRDARALLASPAFVAACHSMLRAHAPVLRTGFATAAAPADTGTTRSGPATAGSGSAATAAGGGGASTAPGSMHEVAALLRSAAGRLLFVRSLRTVAVLKATGAQLSPQAEASRVTYEFIEAPSTTAAASSYGGGSSSSLGRILVAEPPPYLQLSWLLSSVVSRVLGCPHPVVLPLEPLFTTPAAQLSALQPVLLPGGWDERLESAAVAGTPGTPLVPADAALLQLKPLRRYCAGEVVAYQRQVAGGVGGADGGAGGVAAAAAAAAAERRFQAAAAGGAGGLEAGLGSAVAAEGSAGSSNGTGTGSSSSMCYGRVAAHCSPTDSGAAGGAAGGAGGVYRVLVETEPGMVTPLLSTQVFCFRSPTGQGDGASGGAASAEVPLPPANASTSASAATSSQQQSSTAPHPASAASAAAAASAASGGAVSASELVAAVRDVLGAAGLPLDPAAGALMGRVAELQSELAGAKARLGETQREAESAAAEAENARSAWQCKICFSRDVDAAYTGCGHVICARCAAATATNRCPVCRKPSPALLKLYRA*
</t>
  </si>
  <si>
    <t>C_1330037</t>
  </si>
  <si>
    <t xml:space="preserve">MCNLRAEYYINPQVIQWWEERGKMWGPILSGALFGAGWWFWVDAVCINQHKIPFDQYLPGLIATLALIMINCIRRDDLVEIDPFDDASFCRSRLWLFVSYIVSFASIVAAVWVMLAHYGEG*
</t>
  </si>
  <si>
    <t>C_1330038</t>
  </si>
  <si>
    <t xml:space="preserve">MAPTKGGDVEAAKDLKVEVPDGERSSPSGGNQITLERFNTPTRNVLKKFDDNGDGRIDASEIQAVVSTLVAEKFKSKAFKIGLIVLGVFTIILLGAMFGLTWAVVAALKDTQVDNSGVMTTNDGASTPVLTANLDMTVSSDGKLVSRASNSTIATTPAVTRSAISSETSFDLLLKLRNLVFVSPGGGLYSVDVQGVARIPKTTGGHVVRFQTASGILVLERNNWELVNATNAMLDGLFSTGTSGRRLLDDGVKYYLEAEGGAVMKCPDPDNYIDDCPTDEQIYKWVNSDYTTPLTPGQSAPPPPPSGDQSVGGSDCSTGSSGSVSSCYEAMANCNANTADKVNALLDKTYCGTSCGGANQEEVYFGGYNGITVSRTTQCAKRASSTKTFEFCCP*
</t>
  </si>
  <si>
    <t>C_1330039</t>
  </si>
  <si>
    <t xml:space="preserve">MLKRFSVSRFSGPAPSRNLLTLPLIAPAAGQGAPRTLQLAPALRAGPQEQPSNQPTTTASLLSESGSETDEEQDDPLASILDAEVQGDEGNKPALGPLAGLGSIGGIVLLLGVGALLKDNVRDFLEFFIGAVESWGPLGYLAYAGVYTGLEVLAVPAIPLTMTAGIIFGPIPGTIITSLSGTLAATIAFLIARYAARDKVLRFARRNTRFNAIDKAIARNGFKFVTLLRLSPLLPLAASNYLYGLTSVDLGSYVAGSFLGMLPGTYAYVTTGHLGKAALMDGEGSLGVESWQVALGLGVTLLAIGYVGQLAKGALEEAEKESDMEEEEEGEAAASSSSRKSQNGNGNGASHANGQGSSNGNGNGKGKPSSR*
</t>
  </si>
  <si>
    <t>C_1330040</t>
  </si>
  <si>
    <t xml:space="preserve">MAALRSYRLVTPANSAAQPCSRGRTTRIPSSSAHASWCKQHELLKDLARPLGVATACQPRARLVRASATSPSPSTSSAPEISIPPTQWVQKTITLPQYPRGCHVITRRIYEALPELGSFEVGLANIFILHTSASLTINENASPEVPLDLNDALNRLAPEGPHYRHDDEGSDDMPAHIKSSIMGPSLTVPVAKGRFALGTWQGIYLNEHRNMGGSRSIVITVQGQMRADGRKYAAAWHA*
</t>
  </si>
  <si>
    <t>C_1330041</t>
  </si>
  <si>
    <t xml:space="preserve">MAMRATLPQRAVLAKRTAFCAAPARPAAAVRTSRASVRAQAGSSDSANVGTAGLAAIALGLPANAIMLWSEYTLKTTGSGLPPGPGGALGAAEGISYLVVLAVIGWSIYTKVSTGTGLPAGPSGLLGAVEGISYLSLLVGKQLVNHTDTSFCRHWLP
</t>
  </si>
  <si>
    <t>C_1330042</t>
  </si>
  <si>
    <t xml:space="preserve">MSQLHMHKSSLLQQAAEYDSQQAAGAGAGAGASDFQSFTRNNTQLEYLVSQANPSLLRPLAFFVSWNGVLTLAYSGFPPALTALKQSINDTVSGLPAEYSGSKWPKTSLGALHDKARLTPQQLEVLNAICKEESGKFSQEADDQAVLVDKLTVVFYECRCLERRILEHVIPMRGGGAGDDHYHCDADHGNGNGAGNGAVGASSSASKPSAPNTPAVDPRQPNAEERARVAGVVAEADATDYWFLASKDGSRESHYR*
</t>
  </si>
  <si>
    <t>C_1330043</t>
  </si>
  <si>
    <t xml:space="preserve">MTQSRVEQNLQRVNELKAEATTLERMRKASDLDIKERERIAISTVAAKGPASSSSSAAAVSAPATSATLTVERPAATTVTQEVPSTSYGTPVDRAPRRSKAAIRRSRGLESSMEIEEGLRNFWYPAEFSARLPKDTLVPFELFGEPWVMFRDEKGQPSCIRDECAHRGCPLSLGKVVEGQVMCPYHGWEFNGDGACTKMPSTPFCRNVGVAALPCAEKDGFIWVWPGDGLPAETLPDFAQPPEGFLIHAEIMVDVPVEHGLLIENLLDLAHAPFTHTSTFARGWPVPDFVKFHANKALSGFWDPYPIDMAFQPPCMTLSTIGLAQPGKIMRGVTASQCKNHLHQLHVCMPSKKGHTRLLYRMSLDFLPWMRHVPFIDRIWKQVAAQVLGEDLVLVLGQQDRMLRGGSNWSNPAPYDKLAVRYRRWRNGVNAEVARVRAGEPPSNPVAMSAGEMFSVDEDDMDN*
</t>
  </si>
  <si>
    <t>C_1330044</t>
  </si>
  <si>
    <t xml:space="preserve">MELLLKEAQQEIALLRTDLFNTRRLAEERRQAVDALQSERERLAKHCEVVEGQLRSANAQLNHVPELQQRCAHLESQLRKLQSEIETAHAARRILEQELDDERRQRGAMTEQKALLEGDRARLAKQRDDLAAQLRVEQKKAREAEEEQVRAEEDAAALRSEIAALQQASAAATASSSSLAAAQSTANAAAAGPASAADTAAAIAASVAAATGPLLEQVEHERNRAAMLLSNLHAAKSEIMELSNKIADYEARHVQSVSHGPQDNEHLVQQLALAHRRGDELGERLAEATERSRQLEAEAQALREAAQAAAEAAVKAVDEAAAAKAAAVAQQQHGSSSHAGLPPLPPGGSSSSHQQQHSESSRAGGVAQHQAMAALRQSAAAEGMHHRVASSGSLYGSGQNELLMQEGAELSAEDTARLRQQVTRLKASRDKLLLEIDKQWEEIERLSGENAAMADDLRAARALAANWEKQAQDGIVQVDQLKDLLEDSARWEAATLAEHQQQQAQGQLTAPGASPGNGAIVTTAPAQQTLERLRVELLGEKARATELELQLRAVAAELLRCQHGSLDLGKSFLPMMAGVEKRLAELCRKARAGT*
</t>
  </si>
  <si>
    <t>C_1330045</t>
  </si>
  <si>
    <t xml:space="preserve">MLLRAQQTKAFRPVQSKREAVRVHAAKRDGVDVKSGLMAAVAAAALLVGSPSVNAATMAEAAAEREQLINSEKQQLEYILAQQEIARRAALLAQRKAVEAQVTSVENQLQQKLTEQRANALAAEKQGDKQLADSFKANTAQLEEKAAQVQKAAAQIESRLDRVEMLQKAKAVAERQQVQRAAQDATDDVNVVLDKWIESISNLK*
</t>
  </si>
  <si>
    <t>C_1330046</t>
  </si>
  <si>
    <t xml:space="preserve">MSCGLTEEEIAALEKESCERPQRIVAEKSCEQPECGSSLLTCASSGHKSCQKEEEASSSAAQEAACPGGPVACYKCKTARAIVLGRQREAMCHACLELSVRGKVRALKTHKLLLPGDNIAVALSGGSCSLTLLSNVLPMRKDASTPRKERGKIEFGLTVIHVNEATAHGAAAAEAEAHSRDVVAAARQCAAVAAAMTTAESGGSSTAASTSTSMGNASPGLDVWVVPLRDVFLLGDAEALRREAVRSWRQQQQQQQQPAADGTPVWGGEAGGDSDYVGEAAATASGAAEREARLQQLLQAVQDPTGREDLIRHLRRRLLAAAGAVAGATKLLCGDSATALAARVIAETAKGRGFALPSDIQLVDARGTGAGEPTFLYPMREVTVKEAVFVCRLRGLHLAELPAPLLLARLSSASTGLHSHPPRRSINSLASAFVDSLQANLPSTIFTVLRTASALRPFPFNSPDAMPSTFPATPNNELKALHGRSTEGASGANGDGVAVGCRPAAVPCCVLCRAPLSARELRAIHAAAASAADAGKQEGAGSVEVVQAEQEEGDDEEDAAAPFCGSCRGQILFRPGHHEARGREEAGGSGNVDGPSLVQGLLPEALAA*
</t>
  </si>
  <si>
    <t>C_1330047</t>
  </si>
  <si>
    <t xml:space="preserve">MQQLQQPRMRQQQVYGSDAALLPADGGGGGGGYGGGRSLMPPQQQQQQQALQLDALGLLAAAGRGRQAGSQLSLLGLNSNGGSGGSGGGHRQSDAAAAGGGVMLDLHFQQQRQQQLLERSPLQLGLPGGSFISDAGGALDDSSSMQLQQQPQLQQQPYDHNLLVLQQHQQMQMQLWSAGGAAPAAPIFVSGGSGCGPSALAAAHHGGGGGGGAALLLGSSQHDLAAGILGAAQGSSSADGTGGAGWARGGANGGGGLFSGLDNAARGGSWSNMTTAAPPPMFGHLSQQQASGVAGGLMYGGGGSGGSGDGGGSMTGMAALDPRMLSRQHQQQASGHRTSTTTGSWLLGNSAPPAGAGVSLLGGGTGGAHGGGTGGSGGGGKQLSPLPLPPRAHSLSRAGSSPATGSGTLDGSLLPAGALVTSLGGGSSGWILGQQQASAGAAGGLAGPAKVIAALQLPTAAAALNWQQQQQHHPSRTEHQQYQQQRLHQRFEQQQQQLLQMSNEVELHTQQQQQRNQFVMQQHMQQVQDLQEQQQYHHHYQ*
</t>
  </si>
  <si>
    <t>C_1330048</t>
  </si>
  <si>
    <t xml:space="preserve">MASERKYYQRHMICELHLKCLTLVVEGQRMRFCQQCARLHPLTEFDSDQRSCRVRLKHRNTRR
</t>
  </si>
  <si>
    <t>C_1330049</t>
  </si>
  <si>
    <t xml:space="preserve">MAFSCSQAQAVGPAAMGLRPEVVLHPVDGVAEKRQAAGRATAPQARAIQRVAEALSLGAFNEQQLKDMMEFAAEKVPSLTSEARSLDLQQFRGLVNALYRPQPAAPAPSAAAANATAGSAAAAASAGAGGDHGGQAASGAAASGGGDSGAAGDVGAAGGDDDVVVVDDEVLG*
</t>
  </si>
  <si>
    <t>C_1330050</t>
  </si>
  <si>
    <t xml:space="preserve">MEFDRENPSPLARLPGQEQAWNDLSVPEVERAYLEQLAGVERLEDATSLQLVVNSATGGSIAHLGTSLPSLHELNLNGSTLASLRDLGTGFRMLQVLWVSRCGLRSLDGLNGLTALRELYAAYNDIADLQPVDCCPQLEVLDVECNCVQHVDDAAHYLAACPHLQTLSMAGNPAAGEPHYLQALCGALPALATLDDEPVTPADRGPAGASPHKYQDGTAGGSPYNQGAAAFPAPPLKAAATSLSHKPSTVAAAALGLPEDAAAAASSSGAAAPSGPLDAEEVALVVAGIKHARVGVDSHEFREIEMNLLVAAADGTDVQLEGRPGTATLLPSSTSTWMRTLRSSREGSLAILRASHAAAATGAATAAAAGSSHSPSASSGASPAGSRPPSGRTSAPQERWAMPSAAGVGFSVSSPGTSQSTGAAPGTSSSLGLYWAKNRIGGGASGGGGAAGGGDGAAGGGGGAAGAGTSDGDGPAGSKLTQGTEAAFGGSLARDLRKWKGAAARAGGTAGGAGGRTAGGAAGGSAASALSASGGNGLSMALMRGGQLDPKALLEELKRWKLETADRVLFVDPDEADGAAGDAGWAGADGNGNGNGLAAASVSSSGRGAGHADILRLSSSQDGAGHDPALLGPEPASSPAVPSSPLQPARPPPGAAAAGRRKMVLAKVCRDIAADSVGSSGASISEILASRPVRTPTGAGAGPSTAWGEPHTPERASAPASQHHSHAHHHNSGSGAHIE*
</t>
  </si>
  <si>
    <t>C_13400001</t>
  </si>
  <si>
    <t xml:space="preserve">MGTAFDTLLGSLSVYEMLLYTAELKRSTQEPLEEKKAAVEELLTKLSLQRCRDVKVDKWTYMGYLALFFIVFFLLALITMTFKKYQSR*
</t>
  </si>
  <si>
    <t>C_13410001</t>
  </si>
  <si>
    <t xml:space="preserve">MAPAPLTTPLVLVVPLPLHPKQALAPAPLSAPAAAARNYLSARSGRDFRLAASTSDAASGSGAGASAGVAEVVEAQLVEADQGAAAEAAPAAAEAPAEADAAASQLGQDDDSDNPVVVAEEVLTAAATAVEAVVEAAVEAAVEAAEAAVDVTTAVAAAALDPPQAAASSAAAAEPAVTTSFTSAAAASDVSADADVAVPASSSSSSSSMTSLSSVEADADVVEAAAAAAAAARRAREEQGAEAAAAAAAAAAAAAATTVTTATAAQASGATATPQPPVPQAPPPPAAEEPAAPAAAPSAGGRVRRRAPPVDLPIAEMMSRGKQPGGAPRPFPPQ
</t>
  </si>
  <si>
    <t>C_13410002</t>
  </si>
  <si>
    <t xml:space="preserve">MAPPQAPPQAPPQAPAPPPPPPSPPPTQEPVRFQSILAQAAAPAAAPAPPAADTAAPPGARPAAPAPATSASASSASAAAAAGTAAAAAAPGAPAAAAAAAKKGGAAAVPAKPAAP
</t>
  </si>
  <si>
    <t>C_13410003</t>
  </si>
  <si>
    <t xml:space="preserve">MEEEEEDDDAGTATSASAETSDAAAADVKLVVTAGSAAAADDAAACGGSRAAAATAVVTSTAASAASTAASTAASTTASTAVAAAVSTSSATTTGLSESSS*
</t>
  </si>
  <si>
    <t>C_13410004</t>
  </si>
  <si>
    <t xml:space="preserve">MRLTQKVPCSAIQPSVGSCPRGCGRRAVQRLNPCFSWQQRASPSASEQAEQGPSVNGGSPRSASPSSGRALNAEEDFLARARKMQQRIAKLKKLQEKISQMKEERDFMAAYNEVEASASDNDDDDDSAGSNSSPEELRRWVASLMAASAERVAAAAAAKAAAGGEGSRTSGTTSTSGVVNGAGAMASWRQGGGGGGGGVYMPASPSFDVPPATLPTPPPPAQPLAPPPPPPPPPARRRRRRRPGSSR*
</t>
  </si>
  <si>
    <t>C_13420001</t>
  </si>
  <si>
    <t xml:space="preserve">MFVCCGFGCTGAAVTSRDGHLLVCERFGAGRPRPSRLASRIDRPNNVCLRPAAHATGSDFGPASRSHGREYHGDWILPCVPSHSCKWHES
</t>
  </si>
  <si>
    <t>C_13430001</t>
  </si>
  <si>
    <t xml:space="preserve">MSGLTEAPHSSSLGAQAAEGSAAARTYSAPSAVERGGGGTRAAARGGGAEKHKLIQYKEDEVAISEDPQQRQRQCRPLSFSRWFAREARATDVFVVLVEVLIINWLHAARLGEALHCGEGGAAAGSSSGSSSSGVADGEPEAAASVMTGKSVSAAVQQLLAHIGTEVEQIQAATSASAASASSGASVTAASTAAPAFCWPPALPLLPAAPGDAAAGAEVGGAAGEGDEAVVLLLQLPAGSARGLRSVRCVLAGPAAVPPAPEPGGDGAGEGGGGGAAAAVAYMDVELPLRLLQQPLAGGEAGGVETTTVSAYVRCVWVGLQIFD*
</t>
  </si>
  <si>
    <t>C_13440001</t>
  </si>
  <si>
    <t xml:space="preserve">MPQQQQQQHLQQQQQQQQQQELLQQQLLLQQHQAQQQQQQQLLLLQQQQQQAQQQQQQQQMLQYAGLQHAPQAVAVPLYVMAPQGAVFAGQQQQQAVVGATGGLTQAQQQQVLQQLTPTQLHHLQQLTPVHQQWYLQQMASALEH*
</t>
  </si>
  <si>
    <t>C_13450001</t>
  </si>
  <si>
    <t xml:space="preserve">MVTLADGTTAQDCQVCLYWDNSRNCPKAYPADSVSHICSGDQFYGVIPSAGASAVTGATAKRDTWWGGLSQRYCQYVRFSTSTLAPATVYFTVKDGSGSCLAAGAPPLSVTLNGLAATCQGPRTVNGQLAGCGIGDQPNEW*
</t>
  </si>
  <si>
    <t>C_13460001</t>
  </si>
  <si>
    <t xml:space="preserve">MSLVAAAAAVAAAPMALGALCHDGRCSNCGGGGGGSDGSSNSGSYGKAVGAATRTRASPFTAAATAASARAPTAKKAAASAAANASDEDQQPPPLRGPHAAGKAALVSPFQAAAEIAAAPPSASHVAACAAANGVGAAAACAAITASTTLTYHGISLTGLDPAAAAVVAAAARQMYQEAPRGHVHNGPRMPLGNIGSSPQLLQPGGGGGGGGGDAKSTLPSMAAAAAAVAAPAEGAAAGCGRRQAGAVASAVAALAAQLNVEASAASAAAAAANVAVIAALQLPAVCQGADTVCAPDSPCSQASTVYDGHSDGRQQDRH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WTTQEHVDRRWRWWCGRPARMSGAVGVIDDGR*
</t>
  </si>
  <si>
    <t>C_13470001</t>
  </si>
  <si>
    <t xml:space="preserve">MPLATTTTATAGTASGTPRSSSALGSSSGGGLGSSSGGGGGSFHPMQRVVSKALRRHHKPVLAMAATADSKYLVTGGADRTVRVWDTGSGYCLATLRGHHGDVTSLAVSSSGKHIFSGGSDRLVFVWDFNTGECVRQLKGHKGAVSTISLAPDGQWLVTGGHDKEDD*
</t>
  </si>
  <si>
    <t>C_13480001</t>
  </si>
  <si>
    <t xml:space="preserve">MRNPAAILGDAAVLVYYGYNPRCTAKDVVTGVASALLQRSFRHLTSGAGAAAAAAAASSAAAGAAGAAAPAPAGGGGGVLGALRGLVEEVRREAADRHVFVVIHNLDGPGLRGDVSLLSALASCPQVRYRSATDNSGELLSIPMERPDLQAVLDDLAAARAE*
</t>
  </si>
  <si>
    <t>C_13490001</t>
  </si>
  <si>
    <t xml:space="preserve">MDKPFGDLWSRRDARSQPRG*
</t>
  </si>
  <si>
    <t>C_1340001</t>
  </si>
  <si>
    <t xml:space="preserve">MGARVWCPEAGGRRDADLRAQAGAAAGGACGAGGASGGAAGAGGAGGSGAAGEAVEAHRQQEPQEQPPAAETAAAPAAQPPPPPPPATPLEAAAAAASCAVREQARTSGQVPDPRSVKVFHAGVRWGLRLPRAALQTRGDLATALNDAFAGEILSCGRGETLHILFLDAQGAVTEFPSLRGPNGQRGKDSASKWRLMVERAVKIYVRR*
</t>
  </si>
  <si>
    <t>C_1340002</t>
  </si>
  <si>
    <t xml:space="preserve">MNLLEDSGETRDWGDLPNELISAIASYLPDNDIATSVKLVNKLYASCLSEFRVVRLSQPLPQWTQRHYFSRYVLARLASAFQPWPSRDFVAHWGRPEPWRCLTLPQRRRLLSLAASSGDAGSLEAALAHCGCTGFEEPAASAALAGRVSACDKLVSLEPSTTTCELFSFAAQAGQLEHVRSRGLLLLDAVRMTNEAAAAGNTAALTWLLDQPEGQGLAASDELVWDAAAGGHVPVLECLRARGLVFDITHATAAAAYGRGEALRWMAGAVAGGSVAAWSEVWRCATDAGVDLSTLRLLHEQRGAAVDLAAVAAAGSVEAVEWAFGLLEQEQEHAAGMAGGGTAGASVDPTGAGAGVCAGSAAPSPASLEALWAAARAGNWATASWLLLVLRRRGQDCCHELLPFFGRKVESKGAVTEFTSLRGPNGQRGKDSASKWRLMVERAVKIYGRDVNSATNIRHALVEMLLGHKRPASLQTGGGGGGGSGGGGGGSGGGGSGSGGGACAHLGSGGGGKGHVEEESAAPPKKRRKRAG*
</t>
  </si>
  <si>
    <t>C_1340003</t>
  </si>
  <si>
    <t xml:space="preserve">MVAQLPWPAHQFVDYWGRAESWRSLPLPQRLKLLRLAASIHDAASLEAALAHSGVSLLHEAVASAAAVGAILAPEVLLRREAGSLNPTTLYVACAQGQLDALRWLASSSDFLGAAMRHPLHLGHAAQEACHGGHAAVLSWLRQELSHNPGVDDLAQLPGGGQLLSDEVKVEALARAAGSPTPDWRQKTKWLLTDATSLMAEAMCCQELYSSCSRGTDAAYLERLTAVHAAAPRLHFPAAAAAAAIEGGHAASLSFLLDAGGVAVSRELVDKAVRHGHAGVLAALQVVFAARHWKLALQMCDCWILGPMRFLVADPAALARRDAAKAPGWGACLSEAARGGAELELLRRLHELHGAPIDLVAVLEGGSVEALEWALARLGPEAAGLQVWSDWVVDKATLWRIALRTPAMADLALDRRLAPRPPGLRLVLREVRQVEVFAPFFGALKWWLDLGRPHERIAAEAWYGVVALLRRLRAVTPVQLEWVLSRAPAEVRPNMEAKINEMAELGAQMRNGMGMGMGMGLEGGLFGGAGQEGGEGAEEEEDGEESEWEEV*
</t>
  </si>
  <si>
    <t>C_1340004</t>
  </si>
  <si>
    <t xml:space="preserve">MNRSEDSGMAKDWGDLPKELISVVASYLPDNDIATSVKLVNKLYASCLSEFRVVRLSQPLPQWTKRPFNGNDHLGLALAFQPWPSRGFVAHWGRPEPWRCLTLPQRRRLLSLAASSGDAGSLEAALAHCGCTGFEEPAASAALAGRVSVCDKLVSREPSTFNLQLFSFAAEAGQLEVCRWYWRRREELQQMSPMEAVMQLRDACVAACWGGHEELVSWLEQQHQQLEQQPLPHQAQQQQQQQQQQQELPHLNMAGAAARRVSNHFMAQCAAASPTPDWKEKVDWATQQPDPAGVPQGPEAPQDPVAGVPQGPAALTWLLDQPEGQGLAASDELVWDAAAGGHVPVLECLRARGLVFDITHATAAAAYGRGEALRWMAGAVAGGSVAAWSEVWRCATDAGVDLSTLRLLHEQRGAAVDLAAVAAAGSVEAVEWAFGLLEQEQEHAAGVAGGGTAGASVGATGAGAGACAGSAAPSAVSLEALWAAAHAGNWATASWLLLVLRRRGQDCCHELLPFFRRKAESDETWGGPTDLELAALRWLEGELERAAAR*
</t>
  </si>
  <si>
    <t>C_1340005</t>
  </si>
  <si>
    <t xml:space="preserve">MKNLIVERDACALLDQTEDGAVASFCMNAAESTMYTISETGVVTCYSVGETLKFVWRVDVGPELLAAELDADPAVAATATATAGGCGWLASFCHLLELDALCVATRGGTLALLHVAEGEQPHLEQVGQVDGGLVAVEWSPDGELMVALTGAGSLLVMNQAWELMLEAPALGPPAPAAATTATTATAAAAAASATEAAAAAVPGPRYADGAISWRGDGKFFAVPNGRHLYVAAAGATAAAVSAGAPAPPSAAVAWGGDSGSSGGGSGTGSAVLMYERNGLRHGGFALPGSAPVVGLAWSCDSELLAVVNAPHRGGGGGGDGGGGGGGGDGASASGGDEGGSGDWVVQLWHRSNWHWYLKHERRYAPAPGGAQAAAVEAAAAGAGGRPPLLRWDEQRGGVLHVVSPAGAYEQVVLAWDTAVSDRGTAAVVDGRRLLLSPLRQGLVPPPMCAAAVALPEAAVDVAITALPAAVPPTGAGAAAAAADEVVAVLTSGGRLAVARAVEEDLWQETLEDQEALLAELAGAQPPAIAAAAATAAAAGRLLQPAVPHLDVPLAGGRRARALTWLAAGAGSSSGSSSGNGVGAGIGSSSGGGGGAASLLVLAAPYPEPGLEEGEGDVLVQLARERGLLRQLLQLYDNDPEHRPAVLEAYGQQLEAAKRYDDAAVTYLAAGAGRRALAAYRAGGRWRQLFSVAGQLGMAAEEVQALAADVVEELAGGGQAADAAAVLLHYLDEEADAAGLDFDAQSDAMSMVSGLSVYTDATHTAPPGSAAAGGSAASSAAGGGSSRAPSTLGGRRAQGGKKKKTGASRIRQGSPMEEASLCAHLHSLAPRPAALSETGQLLELLVMLGHADDARALQRAVAGWQAAYEAARADMAAHPVPVEGPPHAREEMERLLTPAPDTAGVAWNHTKL*
</t>
  </si>
  <si>
    <t xml:space="preserve">MRERAKGRLGPRDPAPRTSSPYQDICNQMHKPTHLHSAQRARKHKVRRYGGRDRAGMGSATILPPASRFSVTALARKHRLSLLRNHFNLIAKMALASKVATRPAVASRRGAVVVRASGESRRAVLGGLLASAVAAVAPKAALALTPVDLFDDRSVRDRGFDLIYEARDLDLPQNVREGFTQARASLDETKKRVKESEARIDADLDVFIQKSYWTEAREQLRRQVGTLRFDLNTLASTKEKEAKKAALGLRKEFIQAVEDLDFALREKDQASAAKKLEITKAKLDSVLAAVL*
</t>
  </si>
  <si>
    <t xml:space="preserve">MGYPSFACTQHDKLALSSDRRKHLNYLLHDYSEENKRIYGATMPTAGTGIRPVREPVERPIGSYTALEGQEAESRQMAAQTNNKRTPTGQFFNPVNPALHEKQVPPATYDGTNITHSAVATMRGGSGLLQPGGGGGGGATGRYSHHSQQLASDAHSPSQQQPADSAGAAYYSSSAPVSPSGTGQLPPITTGGGSFAGGGFAGGSTGGLGSTGKRASWTLPWQTGDRTLGRQMADQVRTVRSVAANQG*
</t>
  </si>
  <si>
    <t>C_1340008</t>
  </si>
  <si>
    <t xml:space="preserve">MQRQVLENRPSSSGRTAAPVFAPRRFAPINYSRLGRKAAARLARWTVEQQDPCSSGRSSIITQVEQATAPPVAGAAAADPSEQPIAPTVETLNDDATAAAGGKTGSSGISSGIRLENVXXXXXXXXXXXXXXXXXALRECMSIAMTFKNQQVLKDVSWEVKKGERVGLVKRRQEELSVSLESVGEDMDLMQEILDELDKLNNKAEKTLERIKAEGLIEKPFVPKRKAFTFPPVEKMGQKVLSIEGLTHAYPGRPLFKNANLEIAKGDRVAIIGPNGAAKPVTKTRTXXXXXXXXXXXXXXXXXXXXXXXXXXXXXXXXXXYFEQNQAEALDLELTVLETLVKSSPDAKLNDLKSLLGRMLFSGNAMDKKVKVLSGGEKARLALAKFMCTQGTLLVLDEPTNHLDIPSKETLEEAIRAFQGAVIAVSHDRYFLRQIATRVLLVEGQKLQDYQGDYDYYLSKNEDEAAKMEEKEAKVKEIEKDNIKAKSKMTKAEKERLKKEKAKAFHSGAEAKKKK*
</t>
  </si>
  <si>
    <t>C_1340009</t>
  </si>
  <si>
    <t xml:space="preserve">MAASARQRHRTNRAGSPDLVAVARGLIVDSPGPDGDGPGPGGSDVTAAAPVPMVAARAQVGARPGSFGSGAGPDGSAGPGDCGSGAGGDAGPGGRGNGAGPGPSSGGVHRDALDTWRAVPGQTDPGFVREMR*
</t>
  </si>
  <si>
    <t>C_1340010</t>
  </si>
  <si>
    <t xml:space="preserve">MPLPFKLPLDAYILMLPITYASAAFVAMCCRVPTADPETSSIAYYEDEQKSAAAAQRYDNSFKQFFDARIRNHKVGVFQNWMPNSPQ*
</t>
  </si>
  <si>
    <t>C_1340011</t>
  </si>
  <si>
    <t xml:space="preserve">MPPRQPSPAQCAHPRSPPRSFALVWAGTYTPPPPTVAPHCTPSHPHPHTAPHTPPPPPQSRGRSGVWPVPKPAPPPPPPRHRPPPPRGHLRPSPPP
</t>
  </si>
  <si>
    <t xml:space="preserve">MGKEAPAIGIDLGTTYSCVGVWQNDRVEIIANDQGNRTTPSYVAFTDTERLIGDAAKNQVAMNPRHTVFDAKRLIGRKFSDPIVQADIKLWPFQVRAGAHDVPEIVVSYKNEEKVFKAEEISSMVLIKMKETAQAFLGADREVKKAVVTVPAYFNDSQRQATKDAGMIAGLEVLRIINEPTAAAIAYGLDKKDSGLGERNVLIFDLGGGTFDVSLLTIEEGIFEVKATAGDTHLGGEDFDERLVNHFANEFQRKYKKDLKTSPRALRRLRTACERAKRTLSSAAQTTIELDSLFEGVDFATSITRARFEELCMDLFRKCMDPVEKCLRDAKMDKMTVHDVVLVGGSTRIPKVQQLLQDFFNGKELNKSINPDEAVAYGAAVQAAILTGEGGEKVQDLLLLDVTPLSLGLETAGGVMTVLIPRNTTIPTKKEQVFSTYSDNQPGVLIQVYEGERARTKDNNLLGKFELTGIPPAPRGVPQINVIFDIDANGILNVSAEDKTTGNKNKITITNDKGRLSKDEIERMVQEAEKYKADDEQLKKKVEAKNSLENYAYNMRNTIREDKVASQLSASDKESMEKALTAAMDWLEANQMAEVEEFEHHLKELEGVCNPIITRLYQGGAGAGGMPGGAPGAGAAPSGGSGAGPKIEEVD*
</t>
  </si>
  <si>
    <t>C_1340013</t>
  </si>
  <si>
    <t xml:space="preserve">MTNRISTRKVWGSVGLSTWFGYVPVETDPGYVRAMRLFGLREWRGSAPFPVTGEHFSPPSKGRLWQQARLKEKPVLMRWQAGIPSARVGSAAEHELRIRYLYSGGGVDAAAATGSAAAAAAGSAAAAAGSAAADIHQCGLWHLLRHYRQWGQRRWRQTVHVRTQKVLEHTAQQLAGNRPKGAVIVGWGNANTGHGGSISRPGRGPNRALLLLLVDKYAHLVVYVDEYYTSQARQWQTGLYIVWVKCVQGGACSTTGSAACRRSFHAGAPVLITKSKCATTAGLCGGGTSTLQPTSGTRWWRCCLGTCGLRRYSLAAAVAAVAAAAAQRRPSSDTATAARTDPGYVRVMRTFGLREWRGSAPFPETGKHLSPSFD*
</t>
  </si>
  <si>
    <t>C_1340014</t>
  </si>
  <si>
    <t xml:space="preserve">MSFLGVGAPEAILVAVVALVVFGPKGLADAARSVGSALRTFQPTIKEVVQDLSAMSMEELEAELARRRASSEKRA*
</t>
  </si>
  <si>
    <t>C_1340015</t>
  </si>
  <si>
    <t xml:space="preserve">MSAHSLAKLLQYKYDSGVLDEFLILGPTYHEYDDGAVRVISSGASPAAEYTVFDGFTLVQYGRMRAEFDGPGPGEGGTAPGGGGWRLRLYSFVVCGYELLVDHSVLHSEVHEAVRALAERSDALDVLAGELGVAAAGATEAAMAAAEAAEAEVAEAVDEAADPRGRRQQHQQHQQHQQHQHWQQQGPQEGRRAAAAAGGGAGSRASASTSSASAATETAAECAWLLLQAQTTLDSARACMRRHRSRLEGCLAFEWTYLHRLFLRMQLADAMHVAGGSLHVSEEAVEAAEAAAAAGMAPAAALAWAITAQSQARTSRAPPPPPPAVSSYPAAVAAGAAGAAGGGRGRAGGGGGGSGGGGPPLLADLPEHLGTSLEQLQARHALQLMALQQLHNQQRRIRLMAYGGSRQGGAVGSGCSSSGQAADSTSWIEDPTCWPRPEELSVGERQLAHSVAGIVIRRAYFESSALTETVDSVDLTDRDLDELLGLDPGQAAATRLRHAGGAGGSGLRPPAAAAHGGRGAAAAARQPPLVQAMQLAVAIDRDAAVEEAVETAAARQILEQLLQPSLGTAAASAAGGLASAGPMLRRPPSLAATAGGGPTAAAHTRPEEAPMPLLLLPAPRASAQAHMELQPPRVELQPPRVELQPPRVEPLPPAAAEDCPGVGMGSRRHWQPQPQPQPQPQSSRGPDTPFDDLGSNISDMADLRAILAVAAHRTDYTDGDGGDGADAAAASQWPEPSSWPSLPAAGASNGGGGGGGGCGGGGGGGGGGGTRSSDYLPAHLHAQGHQAPPPLPYRGSAPATYGDGGGGGGGGGGSLLEAAEPARSTGTYMPAPTPESGTMSNAVTWPPPPSRRHLGGGGGGAVTSGKRPYDAVAAAASSHQDCSSAAVDQPLKREFLRDRDGGCDGGHVEGRGGPAAGGDREGADARRSQPASRPSSPLRSHSVERTQHNRPAARSAVEPAAASERFETRHVGGGAGAGHGGRAALVTAAVLQREREHLRLQQQQHQQQQQQQQQQQQQQQLSQRQPQLQEQGRGYSRGSPQLQQQQQPQQQLQRLQHLQHLQHLQGQHDPSGYSQDPRCHQDLYQDNHNQHNQHNQHNQHQQGQQQPQHTNGNYPHSANEHHPHYMRGGNHGNHPYHSNLPNQPNQQPNHSTHQRPNHHTHQNHNHHGPNDHSAPLADHAAQQQARLQQEALREQLRRRHLLSMQAAQGQQRQGHLQQRHQQQQQHARSGGAYGGGAALATRPAAVVAAPAGAVGVGRMLPPGGASAAAAAARAGGGFGPSRGVVGAAAAPPLLPARGSH*
</t>
  </si>
  <si>
    <t xml:space="preserve">MVSLVWISVVGLVWLTFAMRKSEQSKWLRTAAMLLHVIYDVIYVMCYVAFFACVGMPHLVHMMVAMATGVVFLAVTCLFVIASCDLNPASHGVMASPAAYTRLRILAAKAIFITLAADLDAYPRVQAMGMLAAAGLVWWWNTRKTVLYALFPVIAGGMALAALHMWAVMRPAAKFKDLPPSVKLQKVHKFESMEEVERLARVMRHYDNDGDVVPAAALHGETIIRAGQTYFPNSPFLLLLYANFVLEVKRDGPAARTQLQLAGKQNPNIVERYQIFCTNETSKRLKDSQDGGMDLQAYIEFKRNFRAVLRVHKDALLTQAELWAMMMRSNVKVSQIDAAMETLEASVTRAHQVYKRVLERYPGNGKLLRCYGKFLETVRHDHIAASRVYGEANRQGGADALLSLDINSGLASGKPDFLTSMSMEDDAVIVVDAEGTIMMVSQAVQKTFGYAKIELEGTNVSALMPQPFSQRHPGYMQRYVGGGEPHMLDSVREVVALHKERYVFPVQLCVTKLSGSGSDSIFLGVIRPLPPNPHVMRAWLSPNGTFLCADQQFASAVGRSEGELVGHALLALAVSAEAVEALLERCKAATAAELEGGEVVVSALELVHRYLPEPLALEVAVGLAGTDGQRILVLNCKRLDGEEAGVLVTDTHMRLKFASLEVAMLLGYSMRQMASGMKLDALLPPPFNTLHQRWVKDVPQEVKPGSCRSGVVVHFLAETGAQVPVRLAVHTKQVDVQGAPPVTMHVVKVTKVTAEEVLAEKRITLTLDFAGRVTEAAPLDSTLFNFPARELLGVGVWDFCDMFAEWCERSGDTQVQLMLLALLLKEQEMPGTSLRVKINKPKSKEEQQQAELPPLPGQQARARKPPPAVMACLQVELEEEAEAAETENADTAVTGMRVRLTLWRRDVLSGVVELDEALTLRRVSPLLGLITGVPSSVMMRKPLSTYLNLPPDVTTWEQLVAATAGAAHGHHRNQRSSLKTAVDKGVVSPTLALVGPHPDSGTMRLLVQGVQTLNPSGRPKVTLTVHPDTAFTGAHVDFMKLLKLDNAGGSVVAGTESVKPGRSVAGDGDNDDAQSYAAARREEPARNEEAGGGEKAREPDAAGGDTGEDVDDDGHESGSAKSSSATDEDEDEAEEPKADGTDAAILHRQATNKSDFVAQWVRTLSKQVSGKSLLPDLAGSNPKRLTSPRATSTLLAAIPEAAEAGEDAAAASAKFAARSGSATRHGDLPALMGDAAGAAATGGRELAASSSPPGGKGKGKGKGKKGPAEDDESSSGGDDDGEGKGKGKDDRSENGSEAESSASGSQAASAISGLTDQSAATTEVMVDARRGRLLKAMNRLLLGPSLMSHINRLRTHAYGIIAAMFLMHIISYVLITYLIKLEHRNIYMVQNQANVSMSSGVGGAGQAVAEAMNHTVTRMVTNLLLMEEYHRESAAGGRMAFRIIVIVTTVKLSPEVYNVWTKPQLVYQVFLDTHPPSVQNHTAGAWELGNRFIAAAREAMYMMPAQKDKYRYHRNYAFVVHNGLGPLFEGYAAALDLLVSSAWDSILHLRSELLILLIVEALVVQLACSGYQMLLVQRLERARLLGMLAMLGLPGPVLRQLATTEIKIIDGSDDEDEDDISDVGGDEDEAKKAAAAAHSHAADGRRASTTGMEASPATPAIAAAANGTSEPDAAKRVIRRVTTPPEEDDLKVLQQRSHEEQQQQLLDSAEAAAVGAAAEVAAGYGQPEGRNSGSFKQGGGLVKPMQLNGSKKAREASHHHGHKKHNPLRINGKTLQPSYLSVLKFMAPMFLWNLAVVIVYAISIAKLQGMQDDSVGKALWRPMLVHELDLFESEYDALMYGGLPTSMIGSRFQHVAPAGTFASTTFALMFFRTKGCLRLDPTTCFPPGHQYYDVTHNGLDTLVRRMISEMRLLTQDDDVDVAYNGTRYTFMAAVAGADLYEGLQQGAQLFVDWSISRYNQVANLQTILLLVSIGLVCGYFILVLWPHTRKLQRDATRQAALLSLVPPELDVKSHTRAVIRRSTAPGGSKGAKM*
</t>
  </si>
  <si>
    <t>C_1340017</t>
  </si>
  <si>
    <t xml:space="preserve">MGILNAVFYVHGSLGMLAGVLLWATRGRFLVPRATSAVTLATDAFAGAIFTLGLIGALVARLPPGDAGKRRAAAAFALYHGSVVFGSARAALREARRRRGRDGAGGGAAGAGGGGGSAADGARKAPEREAAEEVVVEEEEVPVQTGLGSTVPHVVVGVWFLAWLTRTGAQGRGA*
</t>
  </si>
  <si>
    <t>C_1340018</t>
  </si>
  <si>
    <t xml:space="preserve">MMPWGRGPLPASATAAAAAAAGPGGADSHAHSHPSLTKRHSGTLGLGEHVLGVPPPLPPGGPGSAGLGAVPRSAAAAAHRRTGSQGDAKRQWAAAASSKEHAHVHHHSADVHTQQAHPHLHTHTPAAACESPEAPSTAAGRPGAAFGPVQDEDDDFCPTCLEAYTTDSDG*
</t>
  </si>
  <si>
    <t>C_1340019</t>
  </si>
  <si>
    <t xml:space="preserve">MQLCALLCTPPAGGVKPYRPESRFMRGSPKATDAEGGFVDPLFLEGLRRTLLCKIDKPTPATSRPVKVLVTVF*
</t>
  </si>
  <si>
    <t>C_1340020</t>
  </si>
  <si>
    <t xml:space="preserve">MMSQQSRELLSRLFNGAAASPTDCWRAKLDFLRNAWGPRRTRAAVIADDTECDVVRSATCGRPDFLQRLRYLHTELGVARGRTCAQFAAVGAAADALAYVWDECGVDMAHLRVQAPSALDEDTLDDLFFGANLDYSLMPVLRLLHERRVDLRARAAQLLDKAAPEAAACGDWDTADWLVEVVLAGVEVAGAEVEVETEVETEVVLASAEAEVEARPEREAAARRARWSRVFAAAAKAGARLAVLQGLAERGAAVDLAAVAQGGGEEALEWAAARLEAEAGAGALAQAVSPSVARAIFADCGNGATLAWLAACGLLPPPDTWLPSLPELCEGLRADTFWRLQLWARLQQQQEQVPAPQPQQDQQQQAQQQQAQPQQAQPQQVLAPQSQKAEQQQQQQEPTPQQQIQVQAAPLSCTPPLLAATSGAWGRVGSAIRRAMWA*
</t>
  </si>
  <si>
    <t>C_1340021</t>
  </si>
  <si>
    <t xml:space="preserve">MLTRALLTHVRPDSATTWAWVYSDAPAPAGLPARLAAAVGHREAEWQRAAAQLTTTAAQHFHNNPVALDPWLHRTSAAAGLQNTPARELQSYASPSQQSGEGPRRSARLQEQAAGGAGPSTGPATAAAAAAAAVEGDPRMPPPDASLLRAYAQARTWLQQLWACVAPQAAAPPVTDVGFMLGDRMGMWASGPRGAGALLWSTLRATFLYAVWCAYWSREPAKQTSEHVVREVVSELRRLKAAKLEHFVAIWTAGGALCEVEEVQGFWSRGPGCL*
</t>
  </si>
  <si>
    <t>C_1340022</t>
  </si>
  <si>
    <t xml:space="preserve">MAPPPVKSSSRRSSHVAVAKLPACSPAHMAPCSRAAGSVSPPVPSPPHPGPRPQPPRISTRLTMRPRRPPPMLPPSTSAPRRDRLQPLRSRAQYQTPSPARAGTPAPAHAPPPPPPAPARRSPPAPAPPADPAATPGSSPRRGRSLPPNPKAVQPHDVPQAPPQCPMDPAAAPSPPCPSTQPSSTAVAPRCRPSGCTTPLGHPPPRTEPCQQRAPARLTSGTPPDAPPPRQSIIELPTRGRQEPPTPPPEQPPFQKPCCLLPAPAAMPRRTLPLRRRRQPPPPLLAPACRTPHQTRPLCYLSCSPPPSSAPSVPPLAPGASIPAPCSSVYPPVAFQPQAPRPSPQWPPSHPPCAAPPPRRGR
</t>
  </si>
  <si>
    <t>C_1340023</t>
  </si>
  <si>
    <t xml:space="preserve">MSELTAAEASARDSLDLEAEVSVSCVGRGFVSIAQVPDLHRLTNLRRLCLHGNNIAHIDGLTGLTALVDLNLSSNAVSAIDAGALRGLTRLTSLNLASNRLQTVTGLDGLSNLETLNLSFNYITSIAGLAALAGPLCKLKNLNLKQNQLHNLQAFSVLVGCMGLRWLQVAGNPVCSLPNYAQALASVLSQVTQLDSVSSAEALAAPYDVAAAQQFAAMRLHSFDPASALGGPGXXXXXXXXXXXXXXXXXXXXXXXXXXXXXXXXXXXXXXXXXXXXXXXXXXXXXXXXXXXXXXXXXXXXXXXXXXXIWGQPGGYAGSWVSGLGTPAVDTCAISCSGPRHRHKKRRDTGPGPGPGSAGTPAAAQPGSRQPHHPHARAQSQHQQHQGQQQYNQQQHQQQWGPPGGGSAPPYTSGAQQQQQLQQQQHQHQQYQHQQHQYQQQHHQQMQPDTRPASDQQAGAGGEPGAGAGAGSSGLWAGPAAGHPPPPPPQPPPRVVNVVVCEAAVQTAEGQTPLVRRLQGEAEQLRKQLADMTGELQRRNGSEEALRAGMAAAVAAAQEEAHRKVEDGFREASHAVSKALQELESARKAAAEAGQRAAAHARGEEELRGRCVALEQDVARLRDEAARLDQQLQDQQRSAAAALEEERRRVGALEAAAREAAAGREAAAAVQAAAAAELAVARAAAQAAEAKVGSLEAALQQSSSVAVSMTAQIATTMADANAQIDMLKSRLAAAEQQLSEHQRRDAESRAEINQLTAALTAARAQHERELEAAARAHQDALSAAVEKERAAAEERGKAAAALQAQTERGGLQEQAAFLKAQLQFVLKESDKEQAVAAQALRAAQAEAAELRGALAAAAAKSREAEGLVTDFTGVVQQQKAAIQALQRDKEALAARLKVRLFEKREQRIREERDAARADAATAAEAAAAAEARAAEAAVRHDRLARELEHARGQLEDAAVQLTEARRAAAEAGEAAAARGAEAARLAARVGEVEGEMRALLEAVERQKASSVVKMRQLASLLQDL*
</t>
  </si>
  <si>
    <t>C_1340024</t>
  </si>
  <si>
    <t xml:space="preserve">MDAYEKIEKIGEGTYGKVYKARDINTGKLVALKKCRLEMEEEGVPSTTLREISLLQMLSESNHIVKLLCVEHTEENNKPCLYLVFEYLNTDMKKWMDRHGKGPAHPLPSMHIKSMVYQLIKGVAYCHMHGVLHRDLKPQNLLVDDEKMCLKVADLGLGRHFSVPLKSYTHEIVTLWYRAPEVLLGATHYATPVDMWSVGCIFAELVRKAPLFPGDSEYQQLLHIFKLLGTPSEDTWPGVTKLRDWHEWPQWQPQDLHRIFPSLDDSGIDLMKRCFAYDPAIRISAKEAINHPYFDDLDKVTVDALESQEVRDRMAEAAAANVVC*
</t>
  </si>
  <si>
    <t>C_1340025</t>
  </si>
  <si>
    <t xml:space="preserve">MVLMQESVMMLRICVPRNIQGEIMSSIPRPPGLPGTQISLYNKTQAGCTNNTAAAPVLRCWPDLGEYVDVAVAGFDIDAFGRATATRYTLYMVHVPYLCERQMTDECVAALGPLGCFLYMFPRTPINTPPTASPAPSAPKPVSPTPAPNSSNTALPAIIAGV
</t>
  </si>
  <si>
    <t>C_1340026</t>
  </si>
  <si>
    <t xml:space="preserve">MAGKQCMTRLQKEYKSLLKDPVPHITAHPSPSNLLEWHFVLEGAKGTEYDGGVYHGKLVFPADYPFKPPSISLFTPNGRFATNTKLCLSMTDYHPESWNPMWSVGTILTGLLSFMYDTQATTGSITTSRAEKERLAAESLAFNAKNPTFRKLFPAWIEELTRRATAAAQPAPAQQAQAHAQAQQEQANGEVSGQANGHANGDVAAANGGGGIFGAARQGGGEQQNGQAGGRGGAPPGRGLGNSVVTLAVVVAVLAVVWVSSGSGGGGALWQSIFSQGAAAGGHAGPR*
</t>
  </si>
  <si>
    <t>C_1340027</t>
  </si>
  <si>
    <t xml:space="preserve">MCTQVEGLHSTSATRAGFLAEVTAVLVPAVSYLAGYDIPRQMWVAVGIGLVGSTLVAYDASLAGQQAKSDGSSSVSGSSGGSSSGGVVAVEPGAVAAAAPAAAAAPPALAVDGAVTSSSSDMVTATATATAAGDVAAEALAAATAAAXXXXXXXXXXXXXXXXXAPPPPPTTPALGGYLSLAFVPILWGTYNPAIRYLYAESDPLDPASLTAVRTIVSAGALLLPAAVGYLWTQGAAAWRRRSDDIAAAAAAAEAAEAVMGSDSGSTGTSSSSNGSSSSSSSSSGSSSHNGNSSNGAASGIDVHHAPMSTAMAVVTDGAADGVAAAAGATPAEDDPALTTASASASASAASAASATASASASTASSTAAPTTALAASSAAAATASTRASTGSSSXXXXXXXXXXXXXXXXXAAAAAATAATATATTASAAADIAAAAGDAALAVTEALASASAAAADAVATTADAAAASVAATTAATAAATAVVAGTPGATALEATGGELYLLLACLFYSVCTVRMGIYSPRHDTVSLAAMKKVGLSSMSLMWMASTNLREWAAGPGSEGRGAGAGGGGXXXXXXXXXXXXXXXXXXXXXXXXXXXXXXXXXXXXXXXXXXXXXXXXXXXXXXXXXXXXXXXXXXXXXXXXXXXXXXXXXXXXXLSSVPATTAQVIYSFTPLATAFFAFWILGGEPTGPLSWAGGMLLIGAALMAASVQNAAHQQKLREHEEATAAAAVLLAAAQAEAEAAGAGSAMEAAGPEAGPLPASTTAAQRVESGVKQAVSATRK*
</t>
  </si>
  <si>
    <t>C_1340028</t>
  </si>
  <si>
    <t xml:space="preserve">MPTLGVSSSAAAGRPGGGGGSGGGGGSSGPGLGGPPSLRQYHSPPAALGVGGAVSQLAAVKDASDRAAAAGGDEAAAAAEQASGLPPGTKASDWQALFAAAAVSAAFAVALTILFHVRALXXXXXXXXXXXXXXXXXXXXXXXXXXXXXXXXXXXXXXXXXXXXXXXXXXXXXXXXXXXXXXXXXXXXXXXXXXXXXXXXXXXXXXXXXXXXXXXXXXXXXXXXXXXXXXXXPAAAAASSGSPSSSAAFNPALLTATLAFGWLSFLNYSALAVLLFFYHNNTRPSAGNDPVDVYLLDRSPAGAL*
</t>
  </si>
  <si>
    <t>C_1340029</t>
  </si>
  <si>
    <t xml:space="preserve">MGVTGSGLDLEDALLNGQQRHIEGAAAQVEDEHVALAQAAVKAVGNGGGGGLVDDAQHLQAGNHTGILVTNTLSVVEVGGHGHHGLLDLAVSAQESLSGLLHLDKHHRGDLLSLEDLLLVLIAELTNDLGHIVRAGANLERPQLNVRLDNGVRELAANQALGVEHRVARVHSDLRPAQFATYLVLGGITNQTLSVREGHVRGSGAVALIVGNNLHAVILPDTHAAAS
</t>
  </si>
  <si>
    <t>C_1340030</t>
  </si>
  <si>
    <t xml:space="preserve">MAESQYSFSLTTFSPSGKLVQIEYALNAVAAGATSLGISATDGVVIATEKKLPSALVDETTVQKIMTITPQIGVVYSGMGPDFRVLVRRARKTAQAYFQTYKEHIPVAQLVRETAAVMQEFTQTGGVRPFGVSLLMAGYDDNGPQLYQIDPSGSYFAWKASAIGKNMTNAKAFLEKRYSDEVGIEDAVHTALLTLKEGFEGQLSGSNIEVGIIGPDKTFKVLSEAEVSDYLQEVE*
</t>
  </si>
  <si>
    <t>C_1340031</t>
  </si>
  <si>
    <t xml:space="preserve">MRGDILGGDDASTDSSVHGGGGAGGGRMGGSRTGGGGSGFGAGAGAGAGAGGLSGVLRSHNAPASGPGGQGGYGNGGGYGGGYGYPEKGVGGGGHLPPGAASQAQAQQPLRGGPMPGLDMGGGGGGGGSGGGGRPPLVRNLSAHVHSSSHAAPVTVAVLPKAAASARHLSAGGGGGGASAVAEQLQHPPRQLAAPALSASYSGEAGEAGVGLSTAPAAAEDAAGLGLRPSLAQHAQHHHQHQQHMQQHTQQQQQQSTPAPSVMLRASAGAIVAPAGAAAGGSHRRHDGGGSSGGGGGGAWADGPDTGGDERLSGGAQRPSSGGGGGGGGGLLGLFSRSSSARRKSENAGGHGAEPPGGVGGGKGANSNGSSSKVGKESRKSSSGGAGGDGDGNDGDVREVAAAGGVGGGRPPSGLLKRTASALVSWAR*
</t>
  </si>
  <si>
    <t>C_1340032</t>
  </si>
  <si>
    <t xml:space="preserve">MAGLGEEGVEAALTAKFDSPEAFSAYMAGLGAKGGEKRAESWKAAAGSDEAYSEEMKKVRAERGVIGSNYKVNKKGVVSSVKGVRKGKLTAELAVTARKAIEMRQKAEEAKEVVLVSDSDSDAA*
</t>
  </si>
  <si>
    <t>C_1340033</t>
  </si>
  <si>
    <t xml:space="preserve">MQAHAACNSGRKREREDDVDNSTVGEPLPAHSFVLRFASDKLAAQITSMCLDLFSQLEWPAKTATGANEQERPAAKKAKGKGRKAAAKPCGCIREALQVRRQAAYLQMEGCVEACAAAVREKLTAAGAEAVPAGTAAASATAQSVAQTPAAAAAKAVLELYRCTDVWPDPADDAAFAALLTEAKRRLVAHLGDALAVLNDQTLYDQMRALPAVGLEALLESDDFGTDSESSVVLLLAEWMEAADNFSRTDAATRRRLCGLLRLAQCSKTYLAWVLPVLAARHLKTVHRHVVEYKTLAPVPARRRADLRLQH*
</t>
  </si>
  <si>
    <t>C_1340034</t>
  </si>
  <si>
    <t xml:space="preserve">MVRRALGWVLVTPTRFRVVPVQSRSAPTSRI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ADKQPEEDVSGRFGGGPAGSVSGGLGGVGGAGAGGGGGGGVEELLRRDLEALRCELAAVRWQVEASLVKAGQGAATSATTTTPSTTTTATNTTTASTQDADVSAAAAAMDGRPGLAAVRADFAAAALELETKMAALAAEVRRRRAGGR*
</t>
  </si>
  <si>
    <t>C_1340035</t>
  </si>
  <si>
    <t xml:space="preserve">MSKWESSVAAAPGLAATLCGGGAGGGGGACGSSSGGGSDSRDLLELSPLMPGGGCCSCGHPYTPHKAGLATVYDPDTIGPKQARLFELRSGCGRAGCVVVYDGVQDGLFRYSRMSFFSLRHMYNYAEGLQSTGLNVEAYVKQQHRLVASTLPRDEQRPPQFSTSLFRLAWRV*
</t>
  </si>
  <si>
    <t>C_1340036</t>
  </si>
  <si>
    <t xml:space="preserve">MAGIDPTLPIVKNLLLLDSEGKRIAVKYYTPEWSTVASQASFEKALWNKTSRTNARAEAEIIMFDNVVVVYKYIGDLMFYVTGSLDENELILYTVLQAFYESVTILLRQQVEKKTVLENLDLVLLAMDEIVDGGIILETEPAMIASRVTMRGADGEQAPVPITEQVGLETGLETFSKALASAKEHLARSLLK*
</t>
  </si>
  <si>
    <t>C_1340037</t>
  </si>
  <si>
    <t xml:space="preserve">MAAAAAGRRERRAPRSSSSATAGTSKSPGSAGHVGGWADSDDAGRRLRYRRDCDRGRDRDRERRASYLGGPDGASTGDCAEPPTSTTAAAASVARLRFHKYAAVAAAAAAAARRAAFVAAVTAAASTHAFYDIKLDLGSEIPDRQVAALLVEHEMEGRRHGYLSLLYGFKWQGRVYMRNGEEVSPLDLVFSGWSHALPRAGALELMVAVLPPALCPWLANRWG*
</t>
  </si>
  <si>
    <t>C_1340038</t>
  </si>
  <si>
    <t xml:space="preserve">MAAALRDCVTVRGEIRTTTDYVLDLLATPELTGNAVHTGWLDSRIAARIKP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HRRERGPYIPFSGGPRKCVGDQFALMEAVVALTVLLRQYDFQMVPNQQIGMTTGATIHTTNGLYMYVKERGAAASGSSGVAGGKQLAAA*
</t>
  </si>
  <si>
    <t>C_1340039</t>
  </si>
  <si>
    <t xml:space="preserve">MATKCSSLAALSCAPARQPRGPPRPLTRLLGRGRIRLQFSRRRVLQPGCRGAATVPPAGSPNPPPAELAPGTAWLRGGPEPEPPAPGSTAPEATPPPVPLVMLHRTPPALQRSSYSRAGSPAGAGASLYTHAHVVAESGRTWVSSARTCRFPLWQQERVPVRHQAGVLSVHGARSKVVDQVDRAGGWPPRPPGGVAQKHRQT*
</t>
  </si>
  <si>
    <t>C_1340040</t>
  </si>
  <si>
    <t xml:space="preserve">MILSKDSGSASRWGDLPNELIRAIASYLPENEVATSFKLVNQHYARSLSEFRVVRLSQPLPQWTQRNFPPRAVAGLVLASQPWPSHGFVAHWGRPEPWRCLTLPQRRRLLSLAASSGDAGSLEAALAHGGCTGFEEPAASAALAGRVSVCEKLVSREISAFRTVLLCFAAEAGHLELAVPYYAAASPTPDWRDKVDWALQQDPLDIVEGPEAHHVVAQLLDSEVGIFRAAASFPDLHLRLQHLRSRGLPLLCAADFVKHAAAAGNAAALTWLLDQPEGQELAASAELGQAAAAAGHVPVLECLRARGLVFDIAHATAAAEACRGEALRWMAGALAEGDAAAWSGVWRCAAAAGVDLSTLRLLHERWGAAVDLDAVAKGGSVEALEWAFGLLEQEQAGPAGVAGGGTAGASVGAAAQTDGTGGDTDPAARLHGAMWAGLHAGNFATATWLLRRLLDLTGGGAIAEVGADLERRCAECKLPELVLKKAALSWLMDEAIRHKXXXXXXXXXXXXXXXXXXXXXXXXXXXXXXXXXXXXXSIWRCYC*
</t>
  </si>
  <si>
    <t>C_1340041</t>
  </si>
  <si>
    <t xml:space="preserve">MQVFANRQASGFKARAERPSRISRVLVPVVHAVAAETKQVGPDGRTLRRSLNQTGRYVRQPTNDPASQVKMDEHGVGYSTSGLVAQMRTQNNLWKEGDVTVKLAKAYGYCWGVERAVRMAYEARLAHPDKKVFVTNEIIHNPEVNSRLKEMNIEIVEDEGKGKDYSMIGGGDVVIFPAFGATVQELTDFKEKGVQMVDTTCPWVAKVWNSVDTHTRKQYTSVIHGKYSHEETIATASFASNYIIVKDLKEAQYVCDYILQGGNREEFLQKFSKAVSAGFDPETMLDRVGLANQTTMLKGETEQIGKMLEKTMLTKYGPAKLNDHFLLMETICDATQERQDALYEMVADPEIDMMIVVGGFNSSNTSHLQEIAEHKGLASFWVDSAARIDVEKNVILHKLAHGELKETTGWLNPGKPVTIGITSGASTPDRAVEEVLHKVFKIYNPNFGGVAPKDCGRVATPDEEH*
</t>
  </si>
  <si>
    <t>C_1340042</t>
  </si>
  <si>
    <t xml:space="preserve">MAALAGSANGKAPGSDGVPYEVYKVFWALVGPRRVLLLPLPLLPLQTPTMAVKWRRRCPPPGGRASSPSSTRAKAWTAPSWRPTGPSRCSTATSRWCPRPSAPACSPPWMQLWMSCRPRSSPAAGLETTRCTSKAFFLRNHPYKV
</t>
  </si>
  <si>
    <t>C_1340043</t>
  </si>
  <si>
    <t xml:space="preserve">MDRLVTELENIWQMFTVNDDGPSGIEWLPVAGIANALREDLGYEDMDEFEDALGGTFADFLDKLPRVVKREQEGRWYFQITPEPPQSEWKPVRMTLTIQNRQDLWRVCLKSPHARVEIPELEFEISVDGKKHIDSIYNHIAQAIFNLGNYVSSTRNSMPPDTAAKIMETVEQLNILLDVEKPWTWIVHDPSGISEFKPADGVLVDELRARRDGGDFIRAFALPITRS*
</t>
  </si>
  <si>
    <t>C_1340044</t>
  </si>
  <si>
    <t xml:space="preserve">MKKQQMIAEAMDRTTGEMLKKLEDIRNKIL*
</t>
  </si>
  <si>
    <t>C_1340045</t>
  </si>
  <si>
    <t xml:space="preserve">MVGAVEKQKFVYVLNRDAAANLTISSPLEAHKSHHITFSICGMDCGFDNPIFAAIELDYSEADQDPTGEAASLAQKHLTFYEMDLGLNNVVRKWTEPVDNGANLLIAVPGGADGPGGVLVCAENFIXXXXXXXXXXXXXXXXXXXXXXXXXXXXXXXXXXXRGGEGLNRGHWQHQQQQHQHQHQQRQQRSHRQQQLVHIGRGGAAGSATAMPGQQTAPGRQGAKAAAPGRRRWLQRAPLQDHEEVRAVIPRRSDLPGDRGVLIVSYATHKKKAYSFFLVQSEYGDIYKVTLSYEGEAVTEVKVKYFDTIPVTASIAVLKTGFLFAASEYGNHALYQFVMDNNEALVSMCLAELRMPGGMGAGPTGMETVLLVGTARGLRYMPTDCEAAYIRVYRLGDGGRRLDLLHKTQVDGGVPGALAGFKGRLLAGVGPTLRLYDMGKKKMLRKCEYNRLPHQIMNITVQGPRIHVGDAQESVHMMRYKKADNAFYIFADDVAPRYLSALLPLDYDTIATGDKFGNLVILRLPQEASQQVEDDPTGGKMAAASGKLNGAPHKLEELVKFHVGDTITALQRAEMQAGGQEVLVYSTVMGAIGVVYPFTSREDVDFFSHLEMHLRQENPPLAGRDHLAYRSAYFPVRNCVDGDLCSQYASACES*
</t>
  </si>
  <si>
    <t>C_1340046</t>
  </si>
  <si>
    <t xml:space="preserve">MELMDTSLERLVHGKPGELLPLPTVLHVAADIARGLAYLHPTIVHRDLKPGNVLLSNTECMRPIAKLTDFGLSRLRSTVLVTRHPEAGTPAYMAPEAFDASNYVITHKADIYALGVILWEMLTGSVPWEGCSMVAIAYSITVRHHRLPLSKLDANRCPPKLRKLIHQCWDPDPQRRPAAAELVKQLTLVLQLVQGEQDAPISAGSLGRPGAIGGQMGSGGGQGFQAGGKAPGRMGSGGGPNAGQGPARSGSGGPGTDGSSISSAQAGSSRTSGKGVPGQHGPNMVMPSPAAALQAQAQVQMQAQAQAQQQAQAQQQAQAQQQAQAQAHSQAQQQAQALQGQPAQQVTGGSREVPQSGPAGPASAGGANSPGAGSGTPVKP
</t>
  </si>
  <si>
    <t>C_13500001</t>
  </si>
  <si>
    <t xml:space="preserve">MEFVVFVFKGVLDLLQVATAAVHSYPYYPDVLAMANVLHAQQGGGTAGTAAGGAASTAGGSQVNTGVMQSPPLLGSTHSPSTTPQQQQQQALAAQLAAQSLQTSLSGGGMGSGGAAGGSGLQGAAAGIKAFE*
</t>
  </si>
  <si>
    <t>C_13510001</t>
  </si>
  <si>
    <t xml:space="preserve">MQVTMNLQRPMPSQQGRARLPGSQVVRTVTCSRLGGSRRHTGVVDASATAGAPSPTAADVASGLHAAANIIGSSSGPSTEPWPVLPSGVSIIGLSDAGHKETQRLPFLLYCPDIDGAGLTSSDQHPALARQVLGGLSSQQPEEAAQVLPDAGHALLNEPGGALLPLLADLGFYTTTRVFSSRVKPGADVNAFGGAGPVEIPSPQ
</t>
  </si>
  <si>
    <t>C_13520001</t>
  </si>
  <si>
    <t xml:space="preserve">LRHRIRRRDSTGVGLGVCDWGSGRRWRHCAIASGDETALAWGWAFVIGAAGGGGASDETALGWGWVLGIGAAGGVAR
</t>
  </si>
  <si>
    <t>C_13530001</t>
  </si>
  <si>
    <t xml:space="preserve">MWARAWPFPPPPLPRCAHAPPLLLPPPSPTLKTARRESCLRTPVSCTGGTTRPPRATRVTRSPFPSATRSSTGTWCPRTGWPPVARWRSTSCSGRW*
</t>
  </si>
  <si>
    <t>C_13540001</t>
  </si>
  <si>
    <t xml:space="preserve">DLSPRQRLGAATLEVALHHTAGVDGPTATGGSASLPLFDLLVRRGLPLGTNGSPYVTASTGVEGRPLIAALARTYNCPWGPPGRVLSFAIQRREQLVGRHSGGHQQPTPAE*
</t>
  </si>
  <si>
    <t>C_13550001</t>
  </si>
  <si>
    <t xml:space="preserve">MASNETAFEVAFLEECEMHMFSNHASFKGFETVYNRTRSDPQFKLPLLCRKRLTEAYFRYILCLHLDSHGQLGATVQGAAEQLDADLLRFQDEYVDTFSLRWGRYHLCSTPVAAVTNGVIMRGCTRTPAPSSRYCKECKETGAADADCVSCNTEKGKDKVTVNTTSAGVMAVCWACGIIISVKELYGAESLSQVYAQLVSLWALLVYAPPFFFYDDGCHLA
</t>
  </si>
  <si>
    <t>C_13560001</t>
  </si>
  <si>
    <t xml:space="preserve">MPPPLALVLEEAAEEAEEVEEEAKETEVVKVEEEGDGVDVPVPGFEDYLDQLLGPSPTWEPAAATATVATATAGAAGAGGEEQEAAPPPAGAGGARGGVVGEDVDVGLMWI*
</t>
  </si>
  <si>
    <t>C_13560002</t>
  </si>
  <si>
    <t xml:space="preserve">MQLSLVDPQAFRDGFSLATFLAGLAKEVLDPKDPPVGPKPDTSTAAAAARVALEKSRAMLELMDK*
</t>
  </si>
  <si>
    <t>C_13570001</t>
  </si>
  <si>
    <t xml:space="preserve">MPTVTEQLDDAAQQVQTAYMDYVLLDARTLRSAKRGPADPGGASGPSRRQRQHRSRSTSSLMSLGSAPLRPGGASSGAASMSTSSGGAPPSQGGGRRGKRHISNSNRHRHGAAVAGGGS*
</t>
  </si>
  <si>
    <t>C_13580001</t>
  </si>
  <si>
    <t xml:space="preserve">MRAAAARSAGASLRPPMAQRPTPTPRSPRPAARPPRPPRPPRPPPPPTDPHTRLPPQPPAPRKSSCPASLRQHCANKACS*
</t>
  </si>
  <si>
    <t>C_13590001</t>
  </si>
  <si>
    <t xml:space="preserve">MSAEAQLAECRSYEVVDVLGKKEGIAARSCPTVPGYQLWSGATSAEGAALQDGARNSTLIALARSCNPRPDCTGFTTAGQLVLSALGNQEVSATGGSTSNATSCEGLYTRADLLDGGMTDDLTGLEVSNDFDLDVPYYRRVPWDACKQLCISTLGCRSVSFLASEELCTLKTATCVEAGLGSGCVQRHASTGYFLQSDRAANLPSWEGRLDKLPARVRLQRGSAYVFITNPATYPVGVAMCQQLGGNMVSIHDGATDALTWLDLDPLSNNFVLIGERRVLTYIGLDNVHGINLGWTDGTPYDYQ
</t>
  </si>
  <si>
    <t xml:space="preserve">MLYVTKKQEACQKAGMNTYVHHLPDTVSQSQLEAALAHVCADGRVDGVLIQLPL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CAGKCRGGRRGGGRGGGGACRTATYCRPLDADVAAAAAAAEAAAEAAAEAEEEPLPWQLQSRARAAAAAAVQAVLRCQRRRREAAALRAAAAGETFGATYALPVAAAAAAQTVAAAAAEAAAAGVLQAAAAAAESSGDAAAVPPGSGGRAEAATALASATAAATAAAAGLAAAAASSNADTADGVGAAAGVVGLGEVTVEAAENDPSATTGAGTGAGGAAGTGTGAGGSADADAGACDGSRRLRSLLAAKTLAAGRLLHSMRAQLAAAARTGVALPACSLPPGCGGPPAWAPLPALHQLALDVVERRREAAAAGQVWRGVAADCVRAAAAAAAQRAAAARPQHFGTSAARARARAAAAGLPTPSPEQLQLSAGVADWHAGVVAELRRRREEAARKRIELLKSRDMQKSSRLSAVLQQTDDCLKSLAQRLGLQQRLAAATAASGATASGATAAATAATAAPAATAAPAAEGQEPRVVAAASAAAAKANGGSSGGGGGGGGGGGGGGGGKGGGGSAGPPGDSVLAMSEAWQRLAASLTADIPQQPAGLTARLREYQMHGLRWLVGLHDARLNGILADDMGLGKTLQVIALCVYMNEVRGIRDPFLIAAPSSVLPNWAAELARWAPGLRVVDYRGSADTREDIWRTQVCAAGGGGGKRRGGSGSGSQQPHHQPFQVLLTSYDFLMGKYDRPRLARIKYSHIIVDEGHRLKNAGCKLNAELQHYRADSRLLLTGTPLQNRLDELWALLNFLMPGLFGSGEDFAAWFSGPLAALAGGGGGGGGGCGSREGDVAALSQEEYLLVTSRLHQVLRPFMLRRLKETVASELPGKREVVLQAALGPYQAALMRLVRHGFEAAAGGGGGGGGGDGEKDGGGGGGATAVNRAVNNTVMEMRNICNHPFLRCDSPTFIFLLSLKAGGVGLNLQAGTAWAADTVIMYDTDWNPQLDLQAQARAHRIGQARQVVVFRLLTAASIEGHIAAVAEDKRKLTDSSITGGFFDGTTSAEQRRQYLLRLFATSGSDSGGPATATAAADGGAAAAATANADGGAAPTEAAAAAAATAAAAAGWLSDAELNKLIARSPEELEVLEAEDERRRQRAAXXXXXXXXXXXXXXXXXXXXXXXXXXXXXXXXXXXXXXXXXXXXXXXXXXXXXXXXXXXXXXXXXXXXXXXXXXXXXXXXXXXXXXXXXXXXXXXXXXXXXXXXXXXXXXXXXXXXXXXXXXXXXXXXXXXXXXXXXXXXXXXXXXXXXRQ*
</t>
  </si>
  <si>
    <t>C_1350002</t>
  </si>
  <si>
    <t xml:space="preserve">MIPTAPQSWHVLGAGSVGLLFAFYLRKAGHNVTLILRNEAAIQSFNRYSGSRVHLLERWRQPPASTTCGPPTRATAPPARFQASEPLQAVCLPANPQTSCHKTQHTQHQPAQPRAPGSAASLPALQAAAALLKGAPIQHLVLATKAPDAVPALRAVLPHLAPGARCLLLQNGALAVADELRRELGAQLVLPGPAGPGLLPPAAARRPLGGGADGAEGDAGDTAGVVAGGGGSAPRASAAAGVSTTSSNAAAAARGDVRLYVGSVTHGCYRAAPPVHDGPTVGLGGLLVGSMIWMTAIVIALLRELHLKLAVNAAINPLGALLGARNGQLAAGGASRRLMRAVCGELVAVFGAAAFGLDECAGAGGAAAAAAGGAGAGAGETLAAVRENGEAVAGEEGQRQLVEERQPQRQQPQQQQQQLECNDWAAERLFAKVCAVAEATAGNRCSMLADVEAGRRTEVDYLTGWVLAAAAARGLDPAGVAPTNCTLYELVKAKEEVV*
</t>
  </si>
  <si>
    <t>C_1350003</t>
  </si>
  <si>
    <t xml:space="preserve">MGAGGGYGAVPQSSPPASPPGPTWQQQQQQPPYPQPQQQPAALSGGEGGFLGVGPDAARGPPPAGWLAMSGGAPAPATPAEAAPAGFPLPPQQLQPPTSQPMYQPPPPQQQQWQQPPPPQQQQQPVYGYGAPGYGPGSAYGAGAGMGPGIAHPAKVHQPGQPPHGAPXXXXXXXXXXXXXXXXXXPPQGPPGGYPPQGAPGAAPPQGAPGAYPPQGGYPPQGAPGAYPPGAPPPPGAYPPAQGHAEGKKKKKKHGGSHSGSSSDSDSDKSGHGKHRNAAAAPPPAYGAPAPGDGSRRGHGHGGHGYGGHGYGGHGYGGHGYGGHGGGMGTGTAMAVGALGGIAAFGAGMLIADAMDGDIMDEGF*
</t>
  </si>
  <si>
    <t>C_1350004</t>
  </si>
  <si>
    <t xml:space="preserve">MSSAHAAETGAAPPPRCPSSAGLPNRGLGPPSGSSGAGGLLRNRLGLLTGTKQEFVLLEGRLLGPPLPPDAAAVRVVRVGGGSALRRLRLLTRGGGSSFTGSGGGGGGGGGSGGGGGIRGSSNGGAGGGFSDREASAVPAAVGSGPAGGAAAAAGGVAEWDGVVVGLAKTIHGGGKPAVVNFQLQYTTAAPPGPPAPPAGATAAATAAPGGGAVAEWRAVPGITADASIDLAAYVSRGSSTSGGGGGYDDGAVVREVELMWPTAGGQSFVLQAGIAHLPPLAKGAAAAGSSGRLQAGVTGVRPSLPPSGSSGSFPATPRTSALAPATAAATDAADAAAAAGRGSGGRPFPATLLHLLQLPSARTVNGGGAASRRASAASSMRSDVTAASLPPLETEYPPFTVLPSEAVQPPSPSASAAAAAAALPPTLPAEMLPLPGLAGEAAAAAAVAGAGCSAPFPVQGPEAAQEEQVPAVAAPPPPLFQATPAVAATTTAVAATGDGGAEDVEGGLVPTPAELLGSLACAAMPPPLPTGVAAAPNPATTVAAEVVAAMVAAGAAAAAHETRSSLGGAAADADDDDEIRDMSPSYSPSPFQLRDHCSPRHAPVVPKTAAAGGVHAASAAAGRHRPQGGGGSAGGGGSGGSVDVASGGPELPAAATMTAFFRSQPHDSSSSPERSAAQVLAAAEAAAEAAAGREATGSGGAATAAAAPPKPAAPADAVAAAAADDQEDMEVVAADFPIMGSMEMQPTAAATQVSPASSLSMSPSASLPPPSAAGPSSAAGPAGPLPTLKPASAAAAAAPPDAAADATRRQQLLLLPLTLSSSSPAQQHPAFRRMRFRSSYVSDAAGFAPLSSEHAFVSGAAAVGDAAHSQHRTAPSNVMIASDAAAGAGDGGRGSAGGAAGSGMSGVEDLYSGSLAGGGGGGRGGDGRGSGGRFGGRAAGVLDAVVAAAASPLRPRRVSGRGGGGGSGTDTVSGAAGGSSSEIEEYGCQPSTCSNEAAAVAAALQPPRRTFIPVVTQACAAYLTDSGLGDGHAAAAEARDGAAGTGSANGRGGGGDGSSGLGVLLQPPRDAVSMEPTSSAESPELFLACQSGVTGELDLGPMAVAAQQQQQQQQQQQQQQPRLPSPPRVLQPAPPPPLPLPELRLPPSAVPLTGGTGPLQTETAAAAAAEPAAPETVAIAPPPAPATAVAAASPPLAAAPLTAAEALLVEAMAAQLRQQEQQEQQQRLRQQQRHLKATAAPSRAVATSGSAAGAAVAPAGAAAAAAAPPPPSAGFAVMQALLSGWAEDIQRSAATTRAVEVMNSRNAAALPAPAVHASTTATADAQEKKERRHTSEQAQGTAETPEAEALPPAQYLAAGAAATTPDADHATATTHSTTSTGGDGSSTGGAAAGTVSPPRRRGSRRRRAPPPKPLEVLDPVPEDNENAAASAVNSGAASTFATAESNALRWVEAMSGSSISSEASQTAAAAGDGAHEQQQQLRQLQRQGDGSSTGAASAAAPLLLPRSVDAQQQQEQLVNLNAMLMLQPAHSQELLPGRSISATAPMAAAVAPPPSAPRALTPLPSPRPLADASPLDLRPLHRRSEGGGGTIGAAAIDTDADGGGGGGASCHDAMASRRQRPSAQTPPRRRCCXXXXXXXXXXXXXXXXXXXXXXXXXXXXXXXXXXXXXXXXXXXXXXXXXXXXXXXXXXXXXXXXXXXXXXXXXXXXXXXXXXXXXXXXXXXXXXXXXXS*
</t>
  </si>
  <si>
    <t>C_1350005</t>
  </si>
  <si>
    <t xml:space="preserve">MVKLEQAAANPAAGRKSRACTQRKPCPKARCGKDLTDFMTSHPARPWPDPCPRYPPPH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EEEEERDVAAEAEEEAQGDAQEEQAGEEAMEVEVAVAARGRKAAGAGKKRAARAEPSKRRRKAVAA*
</t>
  </si>
  <si>
    <t>C_1350006</t>
  </si>
  <si>
    <t xml:space="preserve">MQGEITLGQCTDLGLRSLGNNGVALQVRRLLTELALSQTPQAAATAAADSTRSTAGGPAAGAPTPAAAMQDLGALSERLRQAGLRVVVTSPARPRANSPLTTRSISSPFLLVIRQTGDTISSGEPPSFATCSDGEALGGGRGHHHHHHRHHHHRHHHTATGLDEPRSGNGHPLNSTTGCAGDASTGARVHRGRSAAGEVEVVVVDVALREHLAVAPSTPAYERTLAAAVPEMFIGSLSRLSELVRSMASAIQLNFSSQGVCVPPWRRTQALLSRWSVAEDIERQVRLQQRTGGGPMVDVEALAAASAVAAAGTSRQHLGHGGGGLAAPPAPLAAQPPLPLHPLLLPLQQQQLGLETEAAAATAATNSGAGGAHRPPPAAPADLPWAWQLRLQAPQPAERRHELDAAMAAAVAAAGAAGAAEPLPEGQVHGGFSAAGRQAANRPAMVVLGFVVPSAVEREEQAAAAAAAAASTSVGRLDCAGRPVPPRARDAWGAEMRSSDGIYGRASSAAASGAGSTSTISSTSGSTDCEEASGARSPTSVFRDHRPAVASPGKVATAAVAVMSTAGAFGTLQGFTAGLAL*
</t>
  </si>
  <si>
    <t xml:space="preserve">MPPLNTENSDPDMRPNSPSKAPSEFSGDGDEGDYIENDSVRVFVRVRPATSQELTHDKHEQCLSVIGSRSIQLNMKEKQNTTHSFHFDQVLPETTTQQDVFDLAGVAAVDNCLAGYNSSIFAYGQTGAGKTFTIIGNIANPEKRGLAPRVFDYLFSKIGENENTRGPETVKYNCRASFLEIYNENIGDLLSPSGHSLPIREDPEKGPYVEGLTEPPALNVDEMLSLLLKGAENRHTGETRLNHESSRSHSVFVCTVEKTVTSNGISKCFYAKLNLVDLAGSERIASGAHGGSNVTGEHFKEACNINKSLTALGRVTTELVKSQKAGGGGHVPYRDSKLTFLLQSSLGGNAKTLIIANVSPSSVCSQETLSTLRFAKQTKHIRNDAKVNWTVQGDRLAMQREIERLRMELASARSGTSEPLVQRNLELSGELQQEQQRREELQQERDRLQAVYNQAKLQIRVLDQRLVGLNGMSDRSGISALVPLVDQLEVLDGGCMRLRVELAEAEKAVLESRLAAEELGRAALSAQLVDAAVAREAVDAKCAGLEEQLAALGKEKEDLEESCSVLAENFSEAGARISEQKEQLAAQATSLQEVEEELAEARSKAGQDVESAAAQAATLQSQLDDRAAELSQQASRMEGLERQLEGALAEVQQLQARLAEAQEQMALTQHAGGERVAELSSKLEAAEGRAAQASATLDDTARDLASSREQLAERESRLADLEAQLGAKASECAEALQRLAETQSGLQEQTAARGTAEAEAAALGAQLAALKEQLAAAEGTGSEAAQALAAARREASELAEQLATRGSELQAAEGREAVARAEVVELTARTAALEAAAKEQAAALASVEESLAGAQAEAAALKEQVAGLEQQLGEARGEHSASIERATSLSGTVEQMSSRVRELEDTISKQAAEAAERATAAAAEAATLEARLAEVEAAKAKLAEHLEQEQAAEAALREEVARHTAAITELREQVSQEEARALAARREKAESEADAQRQMAEIEDRHQQELQKLQDELDRRNGDLKSRDQEMIRSNFALKGEIDRLQSGLEQARRELSSSKANQEQLVASQQVAIAGMTERLNKQSDRYNELSKKHESVKQQLDTAQREIENWKTKSERLDHAMADVTRLIRFARNPPDSARSSLIMTRSDHMSPNWATSNVSGSRNGPSGMGATPGSLSLRITESPAESPRMSTSRYSNASPASKMGSVAASHRIDDDGEEWQSAARRTLDVVSPGDQLPIPADGDDC*
</t>
  </si>
  <si>
    <t>C_1350008</t>
  </si>
  <si>
    <t xml:space="preserve">MLLGPNGCGKSTLLKVLGGLLVPDSGLIDADQPSGFVFQNPDHQVVMPTVAADVAFGLGRYVLAEEEVTAAVRSSLRLVNMEDFMYRATHTLSGGQRQRVAIAGALAEDPKLLLLDELTTFLDREDQFGVLGAVKNITSERKDVTAIWVTHRFEELQFADAASYMENGRVVFTGTPDEAKAYMRKLGAPV*
</t>
  </si>
  <si>
    <t xml:space="preserve">MTAADRYALSLLPQGLKGTGLGDGQAPTERGGHGAASAPQAALRMQRGNQGGIGAGASMLQTMPPQLGVGPQQHLPPPLDSRVVNSWDASLKEILAALEPDTRSTVKPAKLRDHKYPAQNHGMAMAGGPGAAASPGRRELDESLMALPATTRRTKPLGAAYGSPLAKSYAGGSRQARRPDAMDVQYDLVPGVRLAWAGSPGGASGPGYAATSGYGGSPRKYTSQLVGRVNPHYANGGGAAQQDTTLHLPDISPGHTVHGTPQPHQHPSFRGASYPVPAASSYHTWTGPSAAGGGGGAGAGTGSTRRAALPYVSANVPSLAKPLDVRYHPVLKSPHSTGPAFASPTMSPGAGGGWGARMSPPARPSTDGQQQPYTPQSPQGAFAAVSGAPGSAPAWGAPPQSPRSRVPPQTPPEVVAEVARLRHAQELNGVISGIRSDLQAAHAGGGAAALAPARGGPVGAVDASRSKFLQMYEDPNKPLPKLNPKQLLGEVAPAAGAKGKKPAGVSAGKAAGAALGGAGSPTGGVGRSPMADRRLKPLGSGAVPVPAGGTAAPDAADAAADAAQGAGTGDGSEEDALQNMHLHLQPTEPSSVEGPAAAEAAAAPEAGALEAAANGDGDGGLGGEPSSGRATPMSSYFERDETQLTNGQEGETLGDDGVATPREAAPAGEAAEPAVESTATAEEATSAAAGPASFLPAGVSKEDAEAKVLLIQTRARGYLARKQVAAVKKAQAEAQEAAATEAEARAEAEVSEAETAAAEAEAKVAVEAAAAAEAAAAGDAEAAPIAEAGAAAAAAAAAEEVAQAAADEAAAAEATATATSDETAEAEAKAAAEAAAEAKAAAEAAAAAESQAAAAAEAKLAAEAKAAEAAAEAAEAEAKAAAETKEAAEAAAAAEAEAKAAAEAKAAAEAAAAAEEAAKAAAEAAVAAASEGAQDAAAEPESAAPAEPEPIAESEPVAEPETAAEPETVAEPEAAAEPEAAAEPDAESAELEPKAAADEPAAPTEAEPAAEPQPAAEAEGEAPSEPAASSAQPEPAPAKAFELPPGVTQEDAAKAALRIQTQARGYMARKQVADIKKSRAEAPAASEPAQEPAATPEVAPAAPKSFELPAGVSEEDAQKAVVLIQTQARGYLARKQVAELKRGREEGAAGAAALTAAVSAAAAQKLESYDLPEGVSQEEAERAATRVQAHLRGHLARKRVQHMRAGRGGAAAANAEGDDGEEPADVSLREAGETVGHMGVHAEAPLPEPELPPPETPTIDALAEVLADDEDDIAAKAAADGEAAEAAANAEPEAPVELDMNDPAAVAAAAAAAAAAAKAAAGVRVLGDAPPPGADGEGSDTATTADQAAVEANMARLAANSARTSAMFQGAGAEMRYSDDETSALELMDGLDGLMQGDDEAAEAAAAVAAAAAPADGELVSISVDGLSAPKALGSPPGREASKANPLDVLEPGGVRVLAGKYEVQHVVGEGAYGMVMKCKVRATEPPQWVAIKEFKIEDSDPDAEDVKRTSLREVSVLEALHHPHVVGFVDKFMVGDRLFIVMEFLPCNLLELLEAQPGGMDRDAVRLIMFQLCSAIAFIHSKKMVYRDIKPENLLVDEHGTVKLCDFGFARYLPGRPTSHLTDYVATRWYRAPELLLGPPYRDAQGKHIQFMYGPPVDMWAIGCLMGELLDGEPLFAGDSDLDQLYRVQQILGPMAPAHQYLFYANPHNTGIVFNIKQPLSLAARYRGKVSDLELDFLAGLLEMDPEKRLTGDQCLQHPYLQDLAAAAQQQQLLPQAEAAEAGAEAQPVEGSNAREGEGAAAEPGPGSESGTDAMDADAASAASPRASGSGGAGAAEPATPLTPMRPSGTGVSDAGGDEDVVTSRAESLSRAAGSLSRAGGSMSRSALASSPLVGATAPGSGPARAPSLVRAAESGEVVIVEGVEEGEESPGGDPVLGLASALEAVAEEEPEAPAAPDADAEAGAEEAEAEAEVAEVAEAEEATAQDAEGEEAEANEAEAGSGADVDVVDADAGAGEADGLEGGAAEEAKAADGMETERPSAGKEAKDEEVEVAAAE*
</t>
  </si>
  <si>
    <t>C_1350010</t>
  </si>
  <si>
    <t xml:space="preserve">MQVPQPRGPLTLTLPSPRRLPLPLPAAPASPARCTPCWPPSPEDATAEDVGLLKLPEPPSSQAPLPMHAEPRRVPPLHVGSPSRSQARTLAKAAPPAGACRHLPPSHSCSHGFLNPLHPAITPPRHAPPHSATTPPIAP
</t>
  </si>
  <si>
    <t>C_1350011</t>
  </si>
  <si>
    <t xml:space="preserve">MDLAAVGALADNDVPLERLVPPWRQRSVAEVRGQARQALMPVSVQGDREYYISVPHGHVLQKEEVVDTSGGCGSAFEVYVVSAQFEGKTLIARHRLPPP*
</t>
  </si>
  <si>
    <t>C_1350012</t>
  </si>
  <si>
    <t xml:space="preserve">MQLGQLRQPLRACQDQRLTRGVPLARRQLVVVSNWNPLGGKGGGNSKDKEDAARRALEQSLGQKKFGADASKKTPAAKPAEPSKPAGEDASKNPLQNLFGGGGPKPPAGGGGGGGGDGGGGFFSGGNAEQPGGEEPIQDELLKLLRGGWVLLSNLALFLVFSSFLHRSLNWFVQTELLVAVGAPQQAGERVVGKFFEAIEWVERNILGWKLPGDEEAEDATSKAVKDRLDPLEADRRAYAAAKAAGRLDEYWAAPGREATYQRIVGAPRIA*
</t>
  </si>
  <si>
    <t>C_1350013</t>
  </si>
  <si>
    <t xml:space="preserve">MASMLKGLQAVLPAMELLAQLQVAQFVYAASKASKSRQQDDFKLQLQTFYGNVLDEQCQLRCMLLNVQLPMALVTVFVPQYCFCLLDRVVLPRRECGSASTLGSLLRACGRPGTLHEFAWESAAVPV*
</t>
  </si>
  <si>
    <t>C_1350014</t>
  </si>
  <si>
    <t xml:space="preserve">MAASCAAAAAPPAASPKAAAAEAAVAEDAAAKPAAAVEAEAPAGALDPHQGLLGAVIEVSIGRQAQRRLGTVADFNGSRSRYKWYLRLGGGGSSGGSTGGGGAGEWGCLSEDRSNWLTHGYKRPVLALLEAAEAAAAAPLEAAAAAAAAAGRGSADDDEEEQEEQEGQEEQEEQEQDGGSGRLRASRALHRRHASLGGGRSSYSGGGSPVRSQQPGVGSQEAAAAEAELDGTEGAGRAQKAAGEGDSGAAQGEAAAAPAAAYRDVNRRRNVFRAWTVFQGKHYLSPYYPDARSAAAAADYYNYKLRGAAAHLNLGLTPEQRLVLDTLSLEQLQAHIKGRGDVWDLGKALEPAAPVTVTASEEGPDSTAASGPDGTAAGGEEEAVRAEAPGTLRCDAEVLAVAEARADTGTGTKPQPEVDAAEAGAVPQHAAGAEVRLADGPAAGLPQQRDPGAVVPPPQQQQPQPLQQPPQPQQRRREAQSDTEGMKLMGAQIKVALWGKEEVWQLGTVTQYDADRLAAKWFLSYAAGRGPEGAAGNSAFGGEGDPFYPDARSAAAAADYYNYKLRGAAAHLNLGLTPEQRLVLDTLSLEQLQAYIKGRGDVWDLGKALEPAVMVTATAAAEKVSWGREGTFRGTIVCFEPSRARLRWLMRYEDGDQEWGAFTPGRSAWRIHGGQRPVTGFASSGAAAGGGAEAEAAGAGLGIADRKRVAASGGSSAQPAGRGGRKRVRGEDTATSTAAEQQMRDQQQQQSAQRRRRLDGGSAAASPCSSSGGVPPVEEAEAAGPDAAPSALAAAGGGGGGGKAYRYIETRNGNTWRAH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CSTA*
</t>
  </si>
  <si>
    <t xml:space="preserve">MASLNNKVLIMIAGILMLIGWVVALAGVARANDLCNKATNNQAKDQCSKGLRYDWWGVWYTFFMTIACLVMAVLGKAEAWVSTLQALLAACLSVTMIDTSTWIGLSDGSAGDYKDAANAALAGFIIASIGITLMIIFLGLGGAGVNVSVSVSSTSKTSPEKPAKSVETA*
</t>
  </si>
  <si>
    <t>C_1350016</t>
  </si>
  <si>
    <t xml:space="preserve">MIKSVLLVFAMEAEAQPLIQALGLKEDVPAKIVGPAPCVTYSGEHQGLAVHVVWNGKCKDHGVDNVGTVPASLSTYLAVLAFKPDVVISAGTCGGFKAQAALGLKSGVVSSGNSLDYTDKCMEIMTGHGAALKEMEAAAIAWACALYKVPLMCVKAVTDIVDGDRPTAEEFLENLHSAAAALQGTLPKVLGFLAGKELQAL*
</t>
  </si>
  <si>
    <t>C_1350017</t>
  </si>
  <si>
    <t xml:space="preserve">MEVLTESGLIAEVAVGTFAFKNKIQPGSLKLLWDKLSRFVADALKQQKGVLLPNLGTFTVGPVVGETRKKVRPAFALLDTRYASVSQERARYTVGGRCPVLQPNYGLLATASAVHRGICQRLVLELMQRLGAAVLANRPVSVYFPSVGRLFTNKANRIQFEFDQLLREYFELERERVIAEMEYGKDDRRPASRSRGEQPPPQPLEEEPVPRLVKGLQQVHLHNPPNIQDSSRPATGASTSPSARVRRQAHAPYKGALLELWRLCKSTDRINSGCVSRLQLEQWLQRECGAALRNVAAATVLELLSVNTYGKTGKHILYKPFLDQLESAVGDVSPVELSPQNVQSPRRVVDVLVESPTGAQLRQAQLERRLEWEQEQLLDEQEQGYQQGYQQGYQQGYQQQQGQQGQDVANVTFSPAAGGGTGQFPPPALALPATPAMPVTPGMPAAQGWAGGATPQPFGGGWDNGATPLSAPPASEPPLPHHYYQNHLMPHSRREYDNFNRVHFDKLEQARGLDYKHRAVTPKVGEDELNRREYHAVRQMGDAVPPEVVLGLPVDSPYSRGTPQPIVSANRQRGSPGPRPQIMTLAHEPPPSSPPPPAQPVPGLPGHFYQLRPASARQPTPSLAGTPSQPPAQSRAPATPQLFQQQGMQQQPHQQQQLQRQQSTPGSASGLPPRGMTPQRGGGGGGAIPPAPLPQQRGSTPQHRAYPAWEAVARDDTPPISQYEIINEADPVLRQRKRAELAQALQSTYAEQIREKERVLKGLEAAESRWPYVNGGQPQDKRPSSAVSRPASQWGPYDER*
</t>
  </si>
  <si>
    <t>C_1350018</t>
  </si>
  <si>
    <t xml:space="preserve">MARVLRWQFLHCFMWLWSLGCAHGASTIEPLPLSDVRLLDTALQARYEKLNAKYLLDMLEPDRLLWSFRKTSGLPTPGTPYIASWEDPGCELRGHFVGHYLSALSLALAGTGNSAFKTRLDLMVSELGKVQEKLGTGYLSAFPTEFFDRVEALKPVWAPYYTIHKIIAGLVDAHELAGHPSALAMATRMVDYHWNRTQAVIAAKGREHWNAVLNCEFGGMNEVSGVYRLTKNKMHMEFAQLFNKPFFRKPMEAGNDMLMNLHANTHLAQVAGFAEEYDTVGAPAARQATSNFFEIVTQHHRWTSAFATGGSTDHEFWQAPDELADSVLTQKHGVETQETCTQYNILKIARSLFRWTGDVRYADFYERALVNGILGTARLPPEDWPEHALPKRGRGGRHHHHHHHHHHTNQLRSGLLSMTDQQSQQGASELALTQLQAGGGAAGAGATGAMLVSPHRRQHNEEWLGWWAFAKPQPEWNASDAHGPGVFIYLLPLGTGQSKSDNIHHWGFPFHSFWCCYGTVIESYAKLADSIYFKEMSPANPESRAHDKAGVRLPPRLYVNQLVSSKATWAEMNLRVTMQADMFTPGPAAVAQLTLDSTKAPGPGTHDLGTFTLMVRVPEWLAPDRHGGVAQGGSGASIEVNGQLWTSCPGPVKAGSYCALMRRWASGDGVSLRLPMRWRLQSLAENRAQHQGLKAVMLGPFVMAGITHSDRGLTLPTAPAGTAAAATGGGGSSGGATPPVELRRRVYPPEESDELMSIQAGWNSSLHLRHDANIAYVSQLEDGGDAMDATFRIGRGCHHGGDAQAGGGGGAGGSGHHGLLSLLHGRQSAAGGAAGDGDDVKSLAEEEGASHGSLAGAFSSLRSMMRLGAADSGSALSLEAMSYPNHYLAHDHTDVVVLQPGAAAGTNAAACARAMWMMRPGLDGAADTVSFEAVARPGWFVTAAGPEQQTAEAAACHDAPGDQCHDRGEGGPCARDAYAARVLCRHFCGNCNVTGAALRLRQRPAGGPAAGGSFAAASSFRLAPPARRAYPAGSFVLAGLNRHYLVAPIGHLDPNCELRGHFVGHYLSALSLAWAGTGNSAFKTRLDLMVSELGKVQEKLGTGYLSAFPTSWFDRVESLQAVWAPYYTIHKIIAGLVDAHELAGHPSALTMATRMVDYHWNRTQAVISKKGAKHWQKVLEFEYGGMNEILYRLYLITGKDDHRDFASLFDKTVFLGHMAAHDDVLYDLHANTHLAQIVGFAAGYEATGNPKLRTAVNNFFEIVVQHHGYATGGTSVFERWEHTDHMAYVIAERFESDWAPRNALKTHETCTQYNMLKIARQLFMWTGDVYYADHYERAMVNGMWGVARLPADELPEVCAHAGDISHHHHHHHRRNLDAMRQGLLAGQRHPHSHSHAVPKNGAAGAGGVDKGGQPVSPYTRFHDDEWMDYISFSKPKPEWNASDAAGPGVYLYLLPMGHGNSKSDNLHHWGFPFHSFWCCYGTIIESYAKLADSIFFKWVRVRDMSPESDEDAGAKTAKKRTRHDVNPSDGSASGAKGAVKLPPRLYLNQFVSSRLVWREMGLAVTMEADGFAPGPAITAKLRVAQLSAAELAAHAAATPSSAAAAAAAKSKGSLHHASGPTDGVFTLMLRIPPGLATAAVLLELNGRPSTAAPARRCQTRTAGSPVGLPAADAHGRGLDSRGGPAGHVYPPEEADELVSVQAGWNSSLHLRHDAQILYMSVLEDGGDGMDATFRIGRGCHHGSSGGRGSGKGAGGAAGGGGGGAAAGGGASMHHAALSLLHGSEDADGSSGHSHGSLAGAFSSLRSMMRLGAADSGSALSLEAMSYPNHYLAHDHTDVIVLQPGPPREDASHPFAPCSRAMWMMRPGLDGAADTVSFEAVARPGWFVTAARPPGESAAAAKDSPVTCVDANEVDCTAAVPDGCGTNAFLARVLCRKSCRSCLGTEQALRLRQQVPGSAVYAATASFRLAPPVRRAYPAGAHVLAGSNRHYLIAPLGNLVDERYSAYFNVLPEDAVPMPVRKSATAAATAAKVEGDQGYGIRSTLVYPRIDEGVGKDGFEARDEADWGEVEEEGGAGEDDAGSGGAAEGYDDPVDLGYEQDVLDTASR*
</t>
  </si>
  <si>
    <t>C_1350019</t>
  </si>
  <si>
    <t xml:space="preserve">MARSRSAALLAAADAAAAAAAAAAAAAVAETVAGEAEAEPAAAAQADEEAEAAEVGVAGEAVAQRAAAY*
</t>
  </si>
  <si>
    <t>C_1350020</t>
  </si>
  <si>
    <t xml:space="preserve">MCCFARGGGAGGCVALEDGLLELSERSGPDSSSSGDDDDDDDGNSGHFGAASRYWAAEGDANCANSAGCSGQRADAKRRCVGATGAPPAQLAAVGGLAGSHVVCVPKHLWRADDLIGRKMVEVGRVELDLAAALQQQRIALRNVPLGAARVVFSGPDFGAFLRHPLVVAAAARAVQGLSFSFDREVLVLPPSSSSSSGSSSSNGSSSNPGGGATGAVLFSGVLPATQQRYQLTMRPAQGGGRAVTVTAVPVGTSAAIPPAAAGLPAAAGAGVGAGAAAAAAAAAASLAGSPLRSKGRGNGGPAAAAATLAAAGPAGLSTASAGSVSGSSSSLASSSSAEGEPDPVVSAELSRWFSGLTVDLQGAELAFDGLCVSEAAAVAARDNARGGAGSGVGGGGGARLAARDAAEGWIDLRLKATVRDFPPLNLQF*
</t>
  </si>
  <si>
    <t>C_1350021</t>
  </si>
  <si>
    <t xml:space="preserve">MLAAAGVSPGNVLKPAQQINQAPNSPESGDAKSPPAKRLRSAVKAPLQPSPSQAAQKDDDSAMAPIQETVKLSPDLELLAAMFDALQTGRMMLKRRAEKVTYNSVKHVVENVTRREFRVEHLAQMKGLRPESFECMIAVTPEGKGVRPGGAAAAAASGGGPGSAGGVGGGAGGQVGTPTSHQQAAAVGAGLDPASVSRLHRMLSPAALQRIQANEAAAAQQTPEAKRRAELRRAAQLLPTAHELVRLVFGVSGPTIKPLKQVTQLMVERCMSRTGLREVEAHNALFALARAAPEFLRIEEPRTLADGSARPRSVAIVRNAGAAKGGGGGGGGGAAGGSPGGAGAAMNVLAAKLKAMAADPDAAVEVLFGSGRNAAAAAAAAAVQAVQAGGDSAAKGRPVVVAGAAAGAAASSPAGGVSRPAAADSPTLTAAGAGKGAVETAATAGKLLSPPAGAGAGVSLTPSKGAPPLTPSRGGGAAAGAAAAAGGRTPGRTPGRSAAQEALLAGSARRSSARRSRMAILAAADDDGDDGRGEGAGLGGLGGGGSRVGVLAVDLAAAAAAGAGAAAGGEERPKPRKLMLGDD*
</t>
  </si>
  <si>
    <t>C_1350022</t>
  </si>
  <si>
    <t xml:space="preserve">MMAVTNRDVEGGVVVDADEAMLYTQTAAECRAACLNASSAGCNLWIYCPSPSGCLSGGTYEYQRDMRRYRQCWLKTDRKPSNPSTTWPRRKNSRDQVVGWMSGTTEPNATDRAPADSTWNKCTCRADYSADGYRFKGTCGMIQNNYNNAQFSCIVTSDCRNPSFWVNGVAYDGCSESHQCLSYLDTDLDGKVLNNGDWTYVDSPDDCCSQCANTKQCNTWAWCGDPRGCNGGQLFRFRQCWLKQGDPGSPAPKNGGYGNSTGWISGVRQAWIRD*
</t>
  </si>
  <si>
    <t>C_1350023</t>
  </si>
  <si>
    <t xml:space="preserve">MEAPSGAKRDARAHDRLQHNVLISQGTSAAVNPKLVADKAQLEISENPQGRSGAPGVKGERERVDGSELLTQGSSWEEWLKHFDAMDELAEDAAHYQYXXXXXXXXXXXXXXXXXXXXXXXXXXXXXXXXXXXXXXXXXXXXXXXXXXXXXXXXXXXXXXXXXXXXXXXXXXXXXXXXXXXXXXXXXXXXXXXXXXXXXXXXXXXXXXXXXXXXXXXXXXXXXXXXXXXXXXXXXXXXXXXXXXXXXXXXXXXXXXXXXXXXXXXXXXXXXXXXXXXXXXXXXXXXXXXXXXXXXXXXXXXXXXXELRDRGLVGLAGWWAGKDGPEDFQGHLLHVKPEFGRWTGRIYMARDIAAMNGWRENKMMALLDRADRGGAAAGGASLRGAYESAGGAGGGLGGGTIGTPMMEVFVKQQGQEPAAAAGAVGSAGGAAGVEQQQLQPSLLVHQAVALRPPAPKAPKAGAGAKEGGAKGTGVGAGAAALNPASVVRLSIHVARDGSARISVLPPKAVKSEFSSWEEEEMRATMAALAGDSLGSSGPKKAGSGLGAMSSSKAGKPAAAAASSAAAPAAATEDEDEDVLTELTRVPAQVAMQGRDRFTFTVLEQGASNSSRGAGGASGSAASSSSGASSGVVGGVEEATASGSSVDLPRWAAVPIDDDDSSGDEAEAASQRRTASASSASSASASMTEVPVVEVEVEVELAPKGGEEDDEATARRRSMLEAAASLGMNDSDEDEEEEDGDGESSELKVSFDMLSAGYGRVDAVATSVSDAEEQRIVIEIPVGRLIRQQQRAAAEAAAAEVEAAARRASGAEAGSSSSTAIGAEGSRKKGKDTFDRLAERVAQLQAARAGRPVPPENLATALRQLAQRLVAGELAADGTSAASASRAASGKDASSSSTSGAQLGATRISYGRIPTDLPRSDPFCGLYLGAFGPHGPELIQLSRGLQDGEEVVSAVKVTGDPNVPAGEVSFRAKVGRRHKLDSRDVYPDELGIVARYKGEGRVAMAGYKSPRWVDGELLVFAVGASPVTGGAQLGFVWSVPGEKRFLILLNKLDLKECENRKRRIAAGG*
</t>
  </si>
  <si>
    <t>C_1350024</t>
  </si>
  <si>
    <t xml:space="preserve">MHEHELMKYPVARGQVLMVCTSCDHVGDRHDTGVWWVARPGCKLIAAVCHGPAGLLGAVDGAGKPLLAGRTVACFTAQEEDKTGAADCMPFQLEQKLREAGASVRKAQPGEENALRDGFLITGQNHASAARVANLVVEALNVHPTGPEGSVPIVGRAVAEA*
</t>
  </si>
  <si>
    <t>C_1350025</t>
  </si>
  <si>
    <t xml:space="preserve">MMALLHMTWSRQVGSIPLGSRSALEFQTASVQHTIPGKGSVAASVVHDKSAKGYTLFLQESAVGAAAAKRTVADSSHRAAVPGPAHSVHFLHRAAAAGGQQQQQQQADGGLVRVAVVLQDGRVGVTDAAAAEPLALLPAPAGAGATRHLLATSAGATLAVLSQPSAGAAATLRVLRLTGSASADAAAGVSQARSLSLACPGGGAAHAVPVGLTLSPEFALVQWSNGHATAVHGLDAGQPGAATAAGGPLRPVNFPLCEAVGANGASSSGAAAAGGAAGGRKRKNAAAPGGADGGSSSRPRVLCAAVDGRQFVVLEWARMTIDAHLVKLLTARAPSPALQSLEAALAAALEGGGRLAALRGTLEHMAAAAPLPAAHMAVAAQYTAEVLDLRAGGGWQRSPRPSPRPSPAPARRPPPPAPKATPTSAPIKGAGPTAAGLGAGAVAAGGPGGATGGPAAADDIDVISVYTAYSPSQLRDKNKAMQQQQQQQHDGYSHGHGCSHGHCGPPSGHTSSPSSPGGGSSSAPDPDAGAGGAARAGYLVDGYLVDGGLDDGDDSHRHGDGNELVGEGHGGRRRRHHCRHRHRRHHRSGEGAEATQGAGGSSSAAQQQGQQGQQPEDALSTPPPATVAVGASGGGGPDQMAPLVTKKRTSAGHGTRTSSSNSGSSSDAAGSEAAGGAGGGVYDWDTPYSRTRSDQVPLLQPRPEAAAAAPLLRPPPPPPPQVQMYSGGGCGGGGSSSGAAADVAGTPQPQPQQQGPVMGIPVPGYPRYYPAVPTHTAFVGGSGGSSSGNTVRGVPGDLGSGSAAAAAAAAAAAAAAPGSNSYTARPPTTAGAAGTCAGAADK*
</t>
  </si>
  <si>
    <t>C_1350026</t>
  </si>
  <si>
    <t xml:space="preserve">MPRRSEPSSSGPASPAAATADLAAAAADLAAATAGHGHGHGGDPPRHDVVPEGLRHTSEAAADLANAILQRIYGGGGGGSSHGSSSGREVAGKVEQRGAGGGAGKGGVRARADVVPEELRHTSEAAAELANRVLQALSGQLHRGHELRTGHPAEEHEQEGREAAARGKRGGKE*
</t>
  </si>
  <si>
    <t>C_1350027</t>
  </si>
  <si>
    <t xml:space="preserve">MGRERGARALQDLQEHPCSARKLAERAAYSTIIQKSVPLPLPESRLVCLVTDLTMAIAAERTSQVAINYKDQDPVSFARMNARVQALLQAYAAANCHDWRSFARWSDAGYLRHLLHECDDFELMLICWKPGQTSRVHNHADSHCWLAVLAGEVQETQYRPVVPKAEAEAEPHAPAPLSGASPPELSALLLSEAEGSSGCSSLSSSGESNASFAAAQMQAQFSKLQEQRREQAERQAEEQEKGQAEVLCCDDLRLVRTQTRCVQVGGVAYINDGLALHCVGCPAAAECPNAIASTGTNTTSTAANSGSKGPVAGQGSCSGRKGGRAAAAMSSSGGLTALFGRRVNGTIGSGCADALAYPAAADGDMATANGANGWACTLHLYAPPIRRVKVRCDCRHGHGRCGAAQRGRRGPGPRALGPGVPRTRGVSFVQLENGLSP*
</t>
  </si>
  <si>
    <t>C_1350028</t>
  </si>
  <si>
    <t xml:space="preserve">MQVMQTRTVSGARPIGASSSRVTLAAVKQVKVSSTTTSASPQEEIYIGFVKEEGFGSREGRKGRVIKDDPKKYPSRDWVGVGGWAGGEAGLWQLREQVIKEKDSKKPAAPAPSSPLPVKVPKAPAGKAPVYIGFVKEEGFGNRDGKRGRIVVDDPRKYGGKEDLGPLPGVTGGFAAGEVGLKQYVATGDVKLRQPGQPGPRQFSPLTLAGVVALAGALGGVLLGLVNDAAGGN*
</t>
  </si>
  <si>
    <t>C_1350029</t>
  </si>
  <si>
    <t xml:space="preserve">MAGKAKESAVDLAKFIDKGVRVKLAGGREVQGILKGYDQLLNLVIDEAVEYLRDPEDPLTVTDETRSLGLLVCRGTAVMLVAPSAGMEEIANPFLQAKDGEQAAEGDDE*
</t>
  </si>
  <si>
    <t>C_1350030</t>
  </si>
  <si>
    <t xml:space="preserve">MEDAIASTSLKLESADVQLLVRLLEQSRSDVDADACPGVHKAVDALVALLTTAQPSQAQNAPEAQPQPAAEAQPSTSEPSARAPTDTSASVVAELSAQVAAATERVTRLRQTVTGQVVEAVAAQAEVLRPVMRAGEMTLSTPGKADRRRSMDVDAAPPSAALQIHEDLTAAVDKLPALRARLEEVTRRMGNVLRAIEEQRAAGGKVGAPTPLRERYTPMKRSAAFASESDSVVGIIARASCL*
</t>
  </si>
  <si>
    <t>C_1350031</t>
  </si>
  <si>
    <t xml:space="preserve">MMLARSFPLKSKFCPSRAPAHRSRFTSTAMAALNYARPIELNPAGEHKSTMIMLHGLGDTGDGWSDIGYMYKSSLPNTKFIFPHAPRRPITINFGMSMPGWYDIASLEEVNRSEDAEGLQESKRLDERGVIAKDNSGRQNIFPTSSKAYYSSPTSSAVASSGLGGQQGLGVLAAAFAIVALATAGVVLKQGDETLAQVNNAYQGDSLTVISSRIAESL*
</t>
  </si>
  <si>
    <t>C_1350032</t>
  </si>
  <si>
    <t xml:space="preserve">MLPRHPGPSRAARGAAPAADASAPTPFPSPTTPTITTTPDWGGALPEPVLLAAAAGHLSLRDTAAAAAVCRRWHATLRSFRRYVTMLPPRPPPARATANATQPKLAARASAAAASPIAVAGSNPAAAVNPASALEHFPPHLFSRADTVCLLPLTPSRLGGAGGGSDDANGGDGTRSSAGGSGGQGPQGGAGQGGSGGQGPQGGARQGGSGGSGMAARVLGVADANTASGAADVRPYMAMFAAALAAHAQPSLTVLAATPETETAAAATHAACHLAAAEAAQRAAAAARRRANENGNLWAGGGGSAAAGEAVDPYLPYTS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DMGRSSAGIDGAGGGGAGLAPPLASAAPLDLFAAAAPPGAGGGGGGDVNWSSWQMRGRLSSLAALRVRLEPLRFLSEATSLTRLHLQWPGAPASRAPVLLLPAAAAAAGCYSPGRAAGSWSSAPPLFQAGSSPGAAAAAAGAGGWPAAAEPAVPVAAAAPADVKVANWSVYDAMAARRRYVGCLAALTELADVELDCPGGELVLDAGLLTALAPAWRRLKRLVWWGAVRDTHTADADACGAGAGSSSAFDAAAAGTASYGSVDHHSLASTLRLFSKLQELGLHSLDVRFSLPIFSAAGRSAGGAAAAAAAVSTNANGGRGPQPPLLLRLLPGRGLPPALEVLSLTSVAVVVGDTGGTGPARAPPPPAASLARAPSGGGTSSADLLLRIQQQQQQQAQQQLQQQRQKGALGRLHSLTLGAGCSWHSAAAAAAATAGFAAADGSGGGTAVSSLAATAAAAVAAAAGGDSCRPAPGDSGAVVCWLGRLGGVPMLTRLQLLAAPPLPLAALVAALAGGGGGGGGGSGGGVGRQLRSLAFAVSEAEVCARGGGGGGGWPLHRLAALLPRLEHMAVALSPAPATAAAAATAGPAAAAAAAAAHPEAAGPLEAAERAVAGTTGSERMEQEELLEVGPGAPLRRLVAALVAAAAPPPAGRGLLPALRRLWLGGVTSTAAAGPGGLTGEGAAHGLEEVFDGIEKAPGAPPEEEHV*
</t>
  </si>
  <si>
    <t>C_1350033</t>
  </si>
  <si>
    <t xml:space="preserve">PSPPTRLPVPAPEPHAPSQQPHFRCPCPKSRSPTPCPRHPSSHAPGAFPLPGTAPAPSAAATPASACAPWPPTGVPANSPPPPLLPVPLSPPLLPLALLAVPSPPLPPVADPQPPSPPGHAPPVLSPLPSPLPSPLPSPLPSSPSQPPSSPPP
</t>
  </si>
  <si>
    <t>C_1350034</t>
  </si>
  <si>
    <t xml:space="preserve">MLQQSGGELGHLQKILLTIMFVLVVTSFILCGTAFGYLLGMGEPFKEALSFTVVLLVASIPIAIEIVCTTTLALGSRELSRHGAIVTRLAAIEDMAGMNMLCSDKTGTLTLNKMAIQDDTPTYLPGLDQRKLLHLGALAAKWHEPPRDALDTLVLTCETQDLSALDVYEQIDYMPFDPTVKRTEGTIKDKRDGTTFKVTKGAPHIILKLTHDERIHHMVDETVAAFGQRGIRCLAIARTLGDDLNTWHMAGLLTFLDPPRPDTKDTIHKAMAYGVDVKMITGDNILIAKETARVLGMGTNIQDPKSLPTMDAEGKAPKDLGKKYGKIIMEADGFAQVYPEHKYLIVEALRQNGFACGMTGDGVNDAPALKRADVGVAVQGATDAARAAADIVLTEPGLSTIVHGIVTARCIFQRMKNFINYRIAATLQLLTFFFIAVFALPPIDYPQGMWPTCNTPAAVGSPTCCPETYTYDNVTSTVTMEWLRDNQGNDEIANNLNGVCFTDGEPWPDFFKMPVLMLMLITLLNDGTLISIGYDHVKPSAMPEKWNLPALFAISIVLGMVACGSSLLLLWAALDSWNTNGIFQKWGLGGMPYGKVTTIIYLKVSVSDFLTLFSARTHDGFFWSARPSPILMGAALLALSLSTILACVWPKGHTDKQLSMGLAYETDPHSNTLMPLWIWIYCVFWWFVQDFMKVAAYWMMHRYNWFDINTSMAINKRDANKVDDRHDPLARGSVGLVEGKLLAAKVEEAQAKVNAAIKHDQATNLGRASANLGRVSANLKQAGMARHSGNPKGADVEGAAQTVENVLLHLDEARGELDPKVQQEIAPAIEGVREAAEKLAANTAAALGGANPEQTLAKISSKRHM*
</t>
  </si>
  <si>
    <t>C_1350035</t>
  </si>
  <si>
    <t xml:space="preserve">MAKGSAKSGPGKPGLAGGPPGKQSGFRSPIGCTGVTPGEAEFVAWCQEEKVRFPSSHLAVLPATGRALVASRNIKMGEVVVEVPDDAVLMAENCGLRDVLEEEGMTKDSADEEILEVQGLVIAVMWERWRGPESRWAPYLALLPDDMTHMPLYWKRREFRELRGTAAYDKMLGRAQHPSDAPTQVPLLWSEVVGPFIAEHPELGLPGGERGYELYRWATAAVASYSFILGDDKYQVLVVGVGIPVESTRTESTRKDCAMVPVWDLLNHITGDVNVRLHHCSKRHVLQMIAMRDIVAGSELVNNYGELSNAELLRGYGFVERANRYNHVQIPVGFVARAAREQMLQEVMEDLEGDDDMDDLDDVGEDDEDEEEEEDEEEGEEEGEEEGEEEGEEEGEEEGEEEGEEEGEEEGEEEGEEEGEEEGEEEQAAPKKEGGAGPGPGSTDAEEEAEAAAGIRRGVASRLRLATQLGLMPQHHVFKVFAGRPPPAALTALIYLLLSTDEEAAAVRRAGRAADAAAKKAMVAAGGGRKRKASAADEAAIVKAVAAAGLDTIADALSADLGEEVAAPAQATANGARGGKAVASKKQRSAADDAEEEGEEEEDGDEDAGGEGGDGEVAGRMVAVYERILDRMLGRYVTSLEQDEQMMKQYDSLPPRHRAALLARLPEKQALTSLRQLLAAEGGGALAASLAARDAAAAGAAGKTAAGAGGGGGHDDSGSDAGEEEGQVKAKKASKKKQKAQGQQGKAGGPAGQKRQPGAQQDAQFSFGFSL*
</t>
  </si>
  <si>
    <t>C_1350036</t>
  </si>
  <si>
    <t xml:space="preserve">MINVYGPDGSLHRLPLQPGLAGRRRFLRAVRAALRLPDHATIEMSFEVAVPLPSHTGSGLSPNSALINTQDFSLASHIATVNAGIRRGRQGAQGKAPAAAAPQEAAPAAEEEAEAAALAAAAEETAAAEAAAGVTGGQGQGHAGVSAAGPAGATLTAPARPPMLRTQADTEGSPRLSKRHRR*
</t>
  </si>
  <si>
    <t>C_1350037</t>
  </si>
  <si>
    <t xml:space="preserve">MLFGQFGKVTDVNLFRAFQGAPTTKGCGLVTMGTHTEAVSAIAALDNQYVWEGMETPMVVKWMDMALQRRRREQHLANMRQAMAGGAGLGFVPGGLALATSLPVAPNLSMMQTTFLDALEPTENPPPGCAPDAIKLFVGNVPKSCTDEQLLPLFQSIGKVVELVIVHDKATHESKGSAFVWYANRADAERAILQFNFRHVLPDPSGDQDRPLVVRRAKTRAKPLKTGSLLGSLGAVGGPGIGGMAGVGSAAPFFKMQNAGMVGLAGLEALQLGDAATHSLAAYGGAGLQQASMGGMGGGGPGSAGLTMPTYRPMGLGLAGGGGGLYDAYAGGSDQLFGDLGLGGGAGGAGAGGGLDVLGGLQQPVGGGGGGGMAQPLAQSMTLNQNQLAVLNTHLFSVQTVSGAQLHISPGAPGLFNLVVSGNKAQVETAKGLIQTVLSHA*
</t>
  </si>
  <si>
    <t>C_1350038</t>
  </si>
  <si>
    <t xml:space="preserve">MSGLNKFIYVGLVISQLLTLAAYVVVTAGAALLQKKANTLTLFDTQEGIDKYTPVYKEVFTATTYIIAYPQQPQYQFQYQWWIIQFELFVFLLTAACTVFPSIIKRMRPVALTFIASALVLVMDNINAIFFLLRNETAKAVFDDYRIATAQAGLIMVGVANGLTIFFLGSYDAEESHAMPNVHVTSDGATKV*
</t>
  </si>
  <si>
    <t>C_1350039</t>
  </si>
  <si>
    <t xml:space="preserve">MPAPTPACSPSGGASSTLGSITLSDTQPPPLRVVGPNSTIFRVLREQAKVYAATTGVPVVFDLLELTAFVAERGRQLLDPNPPNGTHGFDALLAAPTSFGDADIGGKLTDLTYLVLGDRLLGWAGIQASAKASVMYDGRVSAVPFIPAPQSGAICSRAAPDSWGYRLIAGKYDYLGDGNHATLGKLMLYYHLDAFTRWNLSVPSTWEEYADLAEAHHGREGLFGSCMLIPGCGSESYVLRLIYGSYVQTQGPSHGMYWDPETLEPLVNTPAMEAALKIWRRLRLLNPTDTAPGNCLRRDYVRGRCLLQIQAGTDFKVGSVSPNSTGWTAMRGRMGIALQPGTTHVLDRQTRQLVPCTRERCPYAYGTSVVNGTALPVNRAITTSTNIVLLNGLAPDVYQFYVSVIGTRGLLTLNNEILPARDDDLDPSNVPLWVKAGYDEGDTQRFLRVHRWMARMDNINADLKIRLTTNVTNAMLAAALAYGSPAANITAASASNVMAALEAVLNRIVAAEGGKEGFAAQYRRWEVAPACVQIYATIDEAPPPPSSSSASRALTLGLAIGIPLGVTALAAVVAAAWVMGRRRGWQQRWRRRGGAAVPGAGSSTTLCVTDIESSTLLWEYLPAECMDAALKLHHRVIRQLLLQHSGYESATEGDSFILAFHRPLDALLFAAEAQQALLDAVWPVQLLQHEPLPEVDPQDDPGAEVALLHRPAQRGPRAAGTPRRHTSKRSMSPQVSALAAAAAVAASASTGGPAAAAATANASTASGPATGTGAGAASAGATSLAALLTGQGSVEPNTMGLLQKAMMSNSGGAGGAGGVSGGAGGRPPSADILQLRGSGVLMSRFSGAGLDGSGPLLGIEGSTHGVGCGGGMGPSGAASPMPLMPPPMSALSPRLRRAAATSSSGSPHAPRSSRGGTPTSAGGAAARRRSVGGENGAAAAAAAAATSGGDGPVVSGSGSYRATAGRIISRLGGPLASAIRTSRAFESRPSLDDSEAVAAAANYNDYGSSPVAHAGGGLGGLAHGPLPVALPPPSFASGEITPAQQPGPSLAISAYAAAAEVPGADLRRMKSRSGITAAAARAGGAAAAGANESRVVVFRGLRVRMGLHSGVPSPGDVSRNTASGRVVFSGYPLRLAKAVSDAAHGGMILFSETVREELRVDGEEDGSGSGGGGGGGNSGGGRGSLQGLSVLWMGRHVLGDGLKDMHLFQAVSRGMLGRLALFPPLRTEAIIRPFTGVLQAPVVTGAVARVTVAGASTLLAWDYQLASFALEMMYDAIIAELESYAAVLSQLPGCSTEPYIVEGAFGLAGRSGGAAAAGGAARGKGAAAGGGAAGGRVSEEFAFAGSSAGRGGGVGGGGAGGAGLGAGQAQGRSTCTGSRHSRSSSSFTGSVIDAAAAALHLPSYHHHHPYTQPPPQQQQQQQRQAARLSTESHRRSGGGGAGGASGSAPAALGSKRGSAATASSSLTAAAVGASSSMAFAVQQAPSSAVLTSEAGGLTGELSMVQPDCATVPSASAIFSGKRPTRHGASSGGALAAAKTFSRVTNIGSGLTAAAAAWLGDGAGGGGGTSGGGSGGPGVMTVVFDSAHAAAAWLLLVVDLLPCLDWPAELLSHPLCEDLTFDDAVVVGALDSNADMVALRLQRQQEVRANPQQGAAIAGGTGASTGAGTGAGTGSSSVAAAVQPQPQPQRASSMSKEMQRQEQQQPAAGTAAAAAAIAFGQPHVANVAGAVVAAAAANRTSASGSVSVDIVLPSSAPSALAAPCGASGTALSGATAATRAASGAAIADVTIRNAEDGRGPVGPLAESKLTRPVEEPEPQSQSRQQSSQRTGMAAAADEIAAGATAAVAAAAAAAAAGVGSGGGNTWRAQLPPRSGVVFRGLRAKCAVVYGELGGELPAGLASSGQLAYRGKAWTAAGRVAAKAKAGEVATNAATVALLPPSIAKLVTVKNV*
</t>
  </si>
  <si>
    <t>C_1350040</t>
  </si>
  <si>
    <t xml:space="preserve">MSLSLGGGSSIDILVPAAASAPGQAPQQDGSAPVTLAPAQPSYAFSTFSAAGGAAPAPAQHAVEITITSQQDPEPDVALAASHLEGLTVQQMLDLDVDSLAVKIDKHHCATKKAVLDHFMETKARLMQAQNDAVEEERRRGAARLAIKDEEINLLKGELEAMKGKAERLWDILNKACTMYGQVKVDLSNTKHLSQLFYAWREQALILARRKRLAEKAEHWCTEVHLKRNVFRGWFRVAMREHRVTVNNRYIQEVEKAKRLIHEHYQGQIADLQRMLADAHAQLEREAEARNRLEDNMKRAFMRGVCALNIEAMNVMKRGAPPGGANPFPINLPPVEPVGGPAAAAPPPAGSGSVPLAETMNLDLRGSITLSPSRLPAGTASAGAGAGPQPAASAPVGTHPTSITGAVRLAGNMVLPTAMPGYAAGGAASVTSRPPSSSGAAGGAVGSGGHPLVVKATGMPAPGTIPAANSAPTATVDAAAPSLHQTAQAFYQRPQVLVTRGPGVAGAGGAAAGAEAPRPRAGAPLPTVRMI*
</t>
  </si>
  <si>
    <t>C_1350041</t>
  </si>
  <si>
    <t xml:space="preserve">MLTLGRVAAIPVLIAAIIGREITMSALREWAATAGPEARQAVAVNAWGKWKTASQMASLTLLLLVKDGGSGAAAEAAAVAGAALLLVASWLTVQSLAIYMRGLGTVGEC*
</t>
  </si>
  <si>
    <t>C_1350042</t>
  </si>
  <si>
    <t xml:space="preserve">MRRPAAPPGVAGGGGPGGVQVFSNHSSDDEGGMGSEQAAAALFERYLAAGGMQGDDLGKDQVFEQGLSRVRACLSNVDSSCCLICLNHIAPTEAVWHCGRGCHTVLHLVCIQEWARSQVDAAKAKAAARLSQFPAAGDAAAAAAEWGCPKCRVTYPAAGIPSTYTCFCGKATNPEFDPWVAPHSCGEVCGRPLPGGCGHTCLLLCHPGPCPPCPLVVDAGCYCGARRLKRRCGHHEFSCEGVCGAKLECGHRCPDICHPDDCAPCAVPGDFRCRCGAEARRRGCGERDWQCGRVCGKALGCGSHVCERVCHAGPCGECPFAGVRTCPCGKVEHVGMGCTDKVPSCGATCGKLLPCGVHTCADRCHQGECSAQCRGPAVKSCRCGKSQKEVLCFQEFTCERRCNDMRACGRHPCKRRCCDGNCPPCEEVCGRWLKCRNHRCPAPCHSGPCRPCPLSSTVTCACGRASCTLPCGAEDKAEPPHCAAPCAVPRLCRHAPSLPRHRCHFGPCPPCPQPCATPLECGHACSVPGCHDPPPPPVPDFVKPAAPKAPSVAAAAAAAAAAAAGSDGAVSAGNSKKKLNAAAAVEVAAAAAVAAPASLAAQMLAAAAASGQMPSTCPPCSVRQQVACVGGHTRLDLPCASARPFACGAACGRPLSCGNHSCALPCHAVAYDPITIARAAAAAAAGGAAAADPSLPRPCRQCESRCDRPRPAGCAHACPLACHRGPCPRCEAPIRHGCMCGKSTLAVACAELGAAAAAVAAGGSAAALSCGKPCHRQLPYCPHPCK*
</t>
  </si>
  <si>
    <t>C_13610001</t>
  </si>
  <si>
    <t xml:space="preserve">MSTDLALSEAAVEAERRRQEGLLLQLLVSLQVQAAGLGLPGDEDVGEDTADAATAGAPTGQLLAPSAAAARAASAAAAAAAMQAAAALANNDSKALTEMAEAAAAAGAVAGAARGQPPVQQVLKPEQLQRLLREDNTAESAAAAAAAANAAAAAASAADEAEQQRLRGTLKSFRRFVAGRLSGAKVVFTVHNFAFQGLFDADSFYRLGLPLIALQQMLLGGSGGVAKAEAEAPPSAVVGEVGEADEAKVADVEATEVEVEATKGTGEGSAARTAVEGHLELSQEQEQEEEQRQGMEEKEVDSDGDEGSGGAGGLPQPTRGPYGTQAGPSPARTARAARHPRRRAPAASTARQLELQQHHQHPDPGPSTEPSTEPGPSTGPTAVTGADSYHRWRRSPPRPLHHHPL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MDRPVGSADDSFAKREAVRSLVRAVQAAQVLYEGGSGANYTALRQRAMAADVSWGGPAARWEQLLLQVAREPPRQGAEGGGGGGGEEEEKLPGSA*
</t>
  </si>
  <si>
    <t>C_13620001</t>
  </si>
  <si>
    <t xml:space="preserve">MCTRPTRVRDRAAHRRATNAMPRARRVNRSAAAASESHDRGTPRCVTAPVVNGTPVCGQGPVRCANLPRPMALLLSGWTRALDARQNSCTAAIRTGPSTAGSRAVR
</t>
  </si>
  <si>
    <t>C_13620002</t>
  </si>
  <si>
    <t xml:space="preserve">MAAVQLFCRASNARVHPDKSKAMGLGRFAHLTGPCPHTGVPFTTGAVTHLGVPLSWDSDAAAADLFTRRARGMAFVARLWAALSLTLVGRVHIAKQVLAAKLAYHFSFLNPSPAQLKELTDLVDHFAARSVHAEDASLVSHGNPLLLPKRETTCLPYKDGGVNHVDLPAFLSALQAKTFALLAQPGRQPWKTLTRALLTHARTWLQQLWACVAPQAAAPPVTDAGFMLGDRMGMWASGPRAGGGRAAVEHFAGHLLVRRLLLTAQLKAAKLEHFVAIWTAGGALCEVEEVQGPLGFLLGGVSFQALAWHIFVISLSGRPMWYSSGWRRSAWAAVGLPAQRVLQRAGAQLVSATSGPFSFLLVSPL
</t>
  </si>
  <si>
    <t>C_13630001</t>
  </si>
  <si>
    <t xml:space="preserve">MGLRTAEREKQAAIKDLLAQLAADIKERQAEAREAAKALKWVLPS*
</t>
  </si>
  <si>
    <t>C_13640001</t>
  </si>
  <si>
    <t xml:space="preserve">MPGSDSDYEPASSPASRRKAEAQRQRDRRQRLSPEARLAELDSQAQRERDRQQRLSPEARLAELDKKYHTGTNRERHVLLIAIPYCRKIGGTAPTGGNSSGHGVGPGGGGGTGGPGPSGSGGAHVRSRGGRQGHVEEDSAVPPSKRRRRAG*
</t>
  </si>
  <si>
    <t>C_13660001</t>
  </si>
  <si>
    <t xml:space="preserve">MFTGCVPVLIQDHIYTYFWDVVPYEKFSIRVSRHNLHRLFDIIEAVTPEQLAELQQGVADYHQHFSWHGRHGGLAYNNTMTSLHR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*
</t>
  </si>
  <si>
    <t>C_13670001</t>
  </si>
  <si>
    <t xml:space="preserve">MCDVPRWFFCVIIGNGLHLIPSDLEATTQSHSSSSPEYVKAPEPATYNTAFEQPALIRSPPAYFDGPWRQISMEFCDDFLPFDHLPECHIGCLVHGFWATTTHAVRDVVALPG*
</t>
  </si>
  <si>
    <t>C_13680001</t>
  </si>
  <si>
    <t xml:space="preserve">MEFAIDDFFKGDADWRNEVTWEPTDQVLEAGAKGSRKAVRLSSGNQRGGGAAGAGSRNRAGTASADRASGGGAAAMISPLLQPYLARDRGKXXXXXXXXXXXXXXXXXXAATPSPMAVARRHFDTVSQASGSPAPAGLTSTATGGAVVAIDLERSPLASPASHRNGSARHGTAGGAAATSGDGYGQLHVPDLESAPTHPPPQPVHTGVAGGGAGGGGVLAKLSSLRLALLRLG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HCRCRQRGRATAAGGAAHLLDSPATCAIAEERGGGGGGGGSATAAATAASAAAGPSVLQLGTPRARDNDLNHYASRQANNHQPPVLVFRGLRVRIGMNSGLEESEYMVTQSGLGVQAVAYCGDFFATAKEVGDVAMKRSCSGRRSGLPPASQLPPPAQPP*
</t>
  </si>
  <si>
    <t>C_13690001</t>
  </si>
  <si>
    <t xml:space="preserve">MARLAVALAAGLLLLAVSADASGGRELLQSSKGCPALTVNAVDSYNKAKGTFLDSDCFDQVGTKGSCGSKTGGLCIFSNGQSCFYRARACKPTDSQVLGLFATWNAALKTLNSKTVAALYAPSAVLLPTVSNQYRTTPDEIIDYFDHFLPKGPVGAIDKYEVRNTPAEIEDYFVSFLKKEPVGVIDNIDGSSPNVRFLAADVAINSGTYVFTLKNDDGTRSKVRARYTYVYKKYGSKYMIEEHHSSVMPETAGKVDE*
</t>
  </si>
  <si>
    <t>C_1360001</t>
  </si>
  <si>
    <t xml:space="preserve">MHAAPSSRTAVAHRHSQTSGSPAACGAVGRPAGPVPRRHSAAAPGPSVVAAAGGKASGSGAKQPAAAAAKKATQWVPPNGILKINPELLATGAHVHAV
</t>
  </si>
  <si>
    <t xml:space="preserve">MDSAPPHVGDGPCCSKARRQAFTPTVLEEAASTKAKLEAAQVAYESDAILSQYLSLHYGPVDRVYPELANETGIIAAALDFPAKLAECLSSWAERAGVLPAAAADGASASGSGRALDLGCAVGRSTFELGRRFGEVVGVDISKTFIEVAAKIRDNGRMDYECAVEGETTERLTAALPAASAAAAGRCRFLQGDATSLPASSPTAPGSFDAVLAANLLDRVPEPATCLAQIKAALKPGGVALLTSPFSWLEQYTDRSNWLGGRYVDGLARRSADALKAAVAEGLHAAHNPRARAQVPAHQRAQAGDAAQGVRRAFGRARLVRCTT
</t>
  </si>
  <si>
    <t>C_1360003</t>
  </si>
  <si>
    <t xml:space="preserve">MPAVSTVTFLAPPSLRHLLCNAAKASRDPGATTSCTCHLFPALPRDPAHGHIFTHRLQPALTPAAAALWSMGANTRPPPDPSAPLPTSLADDLRKSLFGYCRRAARAARITTDSATSWVNAAAAALRATVDPSAAASVDADMLLHPAPTPPPPPAFPLSAADVAAATATFRSVRRNLIITVMDKCPDNFVA
</t>
  </si>
  <si>
    <t>C_1360004</t>
  </si>
  <si>
    <t xml:space="preserve">MGPSRGWDGVDNRDPHEVPLSTKVILSYHDFKQTPDAAVLNKLATAMRQVRGCFDGVYVPLLVDDLERFLAAFKDYDDFAGFSVTIPHKEAALRAAKDVDPVAAQIGAVNTLIRQFKVVFDAVYNPLWTRLLLDAKAGGATPVDGLQMFVGQALEQFRLFTGGSEPPAELMERTVEESMGVKKTPRHSL*
</t>
  </si>
  <si>
    <t>C_1360005</t>
  </si>
  <si>
    <t xml:space="preserve">MMLTKSVVISRPAVRPVSTRRAVVVRASGQPAVDLNKKVQDAVKEAEDACAKGTSADCAVAWDTVEELSAAVSHKKDAVKADVTLTDPLEAFCKDAPDADECRVYED*
</t>
  </si>
  <si>
    <t>C_1360006</t>
  </si>
  <si>
    <t xml:space="preserve">MQTLKPGAARPNILRRASRTHSVAAMGFFNFGSLFSKEQCKLAPAQAPEGLKLATFAGGCFWGIELAYQRVPGVVATTVGYTGGADKNPNYDSVCSGRSGHAEAIQCTYDPKQCSYDSLLDTFFARVDPTTLNRQGNDRGTQYRSAIYYHDEQQRAAAAARIAAANNAIAEGKAPSRWAGSRVVAQLEPAGDYYIAEDYHQQYLSKGGRFGQAQSAAKGCNDPIRCYG*
</t>
  </si>
  <si>
    <t>C_1360007</t>
  </si>
  <si>
    <t xml:space="preserve">MAAMAGGAKPFVWFGRACDSLTEADVATIRGRLVRELAHVLSYMAVSDLEKPNEPVVVLFTRLPPEVIRPHLINPPRAGAGAGAGGTELSATETARLRSLRRAVEEARGVLNPRLLLLIPVASPWTWTFVFLRSHERLRPALHRLAPAAAQLVADRHVLLLPRLAVLDDLTPGAEVVARLRHRVAQALRPLLTWMAEEGEVEAAGGGGGSGGGGGGGGGGGQPQAAAPGPEGRGGAGGGAPEKLPVLFVAADVDLLAQRFVTATEAPPPPPPPQPLSVSGERSPAPGAAPTGGAHALRASLDMSIEGWDEAVPAYCEAARAAGGLGGGGGAAAAAASWGAPQSEGLADLGGAEMQRLLLARDRLYDVMRPRLLVLVNWIRPTQWVVVLVRRYSRLLAGLAAALPDRTVYVWAPRRLPRPTDAHLTDVCYSNACPRRGQLQPGVKFCPHCLTAKYCSIECQNEHWHAGHCRLCPRLVENKLGQGGGAAAAAGGQGPADGGTGRGGGGKAVSASAGPGAGLPSINARS*
</t>
  </si>
  <si>
    <t>C_1360008</t>
  </si>
  <si>
    <t xml:space="preserve">MIAQFFVVLKGQPRHPVPISKAFDLTVMADRIEVVHHTVNLFRLLCWGLRPLLPPYPVAVGDVLERSNGTSITILADRVIKKIKDFASNNTGVEFDDLANVYSDTCHAEGLIHAVEGPTLHKGTYKVALGPLGSTRRPANEGELRQAIQAVLRGVAALHKAGYVHRDIHWDNVLCIGEGSWMLSDLESVARAPVVAAGKGGFRAACWTSDTLDECGSYTTASDVQLVGQLMDTCSILMLDAQCLELKAQLTASAAASRPSAEQALRHPWFGAGGAGP*
</t>
  </si>
  <si>
    <t>C_1360009</t>
  </si>
  <si>
    <t xml:space="preserve">MITGANSGIGFQATRLLARNNAHVVMVVRDEDKGRKGVDLRTSGLPAYAASKLYLLMASRDLNRRLRGTGVDVFPVHPALAPEGGGQHPKHQPPPGSAMPLL*
</t>
  </si>
  <si>
    <t>C_1360010</t>
  </si>
  <si>
    <t xml:space="preserve">MACAGTFGRVLECWDRKREDYVAIKIVRNIDKYRHAAMIELEVLNTLEKNDPCGLNHCVALREWFDYRGHVCMVFESWG*
</t>
  </si>
  <si>
    <t>C_1360011</t>
  </si>
  <si>
    <t xml:space="preserve">MRKNGYKPFPLDVVQDFGRQLLEAVSYMHELRLVHTDGSGGRCCSRPPSSAIKVIDFGSATFEEQYHSCMVSTRHYRAPEVILGLGWSYPCDMWSIGCILVELITGEALFQVGGINLIIQSPIHSNPPSRTLQTHENLEHLAMMEAVLGPLPPGMAGRCARTPAGKYFAAGSGRLNWPDGAASRKSVKAVKRLSGLHQLILEQELPVVVLARLCFFRNAHA*
</t>
  </si>
  <si>
    <t>C_1360012</t>
  </si>
  <si>
    <t xml:space="preserve">MGLRLPPRHQHCPDLAAYIKMLLHLEERYGVGSSSSGSSSNDGSSSSSYIPDVDFVITTEDMAPVTPRQTAEVMHERGRAPQLSGGPLPAAAAAGWRLLLLAAATVAAAAAATAGGGGCCWRWRLLLAAAAAAAAAAAGGGCSGYCWRRLQRLLLAAAAAAAAGGGGRVWGQAVVQRGYTCDAGWVSGALFRSPLCTWCGVHVARGGGRRG*
</t>
  </si>
  <si>
    <t>C_1360013</t>
  </si>
  <si>
    <t xml:space="preserve">MRPVNSFDRKRVPFRQGHGSDESEPSAAAHQQEQQEPAPSACCFPHKSCMRWCYASLSAGCRSAPCQLCHAYDNHWRPQKPPGLPKVPKLAAPTKPAAPTKPAAAASPISISISTVDRSPTTPRWGDDDEDEADGLDLSDLFEQTPWMKQGLAELAAAEQQQAEAAPAAPAAASESDGSSSSSSIVPCASISSSGGASGSWADEVEAHEEAEAEEELDLGSLADWLKEGLAEQAAVAAGSGTGGTPSGRRWADDVEEEDGDFGAYLASLSPWMAAELAAMGKAEAEGECVPAAAEVEKEKAVVTEREDAPDSPLSSCCCAVPDSARTSRSASSCSLVWVAAAAGIETPQQVESVEAAVEEQSADKEACTAAGSSMGSCVVPPIAAVQQGDEWHLAVMPSRLRLAIELAAAAWAEQARELEEFAALERACGCYCSQQQLSVDA*
</t>
  </si>
  <si>
    <t>C_1360014</t>
  </si>
  <si>
    <t xml:space="preserve">MKEGLAEQVACCTAANTGADRCCQPASSVERAGAELEAEPQLEPSAAAAPPAAAVSEAAATEVLSGSMAQLPPPAQLLLQAAPDLMTGFSCPGVVRLVLSQSPAAGHGKAEEGEEEGAEDAGEDACIEPTSPGSSDCGCGLDGGSNLGLGSDGSGSRCCSSLSLSSWDTGALTRHGSLTEEEAVPDCDTCGLLCAGGCYASHSFSACGPAGALDETGLTRSCSPGPSGLCAAAHAADNSCICYSAVLAATTNVVVDVAQLEAACGQASAIVAASCSCIYMYGCDAYGAAAAVAVPAADRQACAVGSSTGCGSSSCTTGTLVSPTPVLCWETSAWEQRIAAQQQQQLLAAAACPSDAVECPVWLEPALGLMLSQVVAEALWGEDA*
</t>
  </si>
  <si>
    <t>C_1360015</t>
  </si>
  <si>
    <t xml:space="preserve">MDVDMETGAILYQQQHHYQQQQEQQQMLMVQQQAASALGSGSGHGMGINAALLPAALAGLAGTGPVSGGGGGPAAAEATTALNSLRFLGSGSMDAAATTATSALDPAAAAVAAAAAASAAAAAAAAGLDIGSGSVSPADAAAPAAQLAAAILPCSAAADTTAATAPVAAGTAAAVATAGGAAPSPLAWAGCYGYPGGGIVFNGMYFFNYAHLMAYRRSAIAYNFHYFGIRPDFHPPADLPRPPPAPPAAAASSPAGGSSRHASPPPPARALSPEAVAKTAATATAAPNLSPSPFAAAAAAATPMEASPLQPGASPSTPPAPAGGQPPPGASPPGRQQHPQHAQQQQHDLCRAVLEDRLTGGGGGGVTAAMAAAAEDGGSSSCGSPGGSSTCSSCSSGADSDDITAAAAASAAAAAAASPTPSSLLSPTYAAAAACVPAAAAAQGSPMDCLLLSTQRAAALLQAADASVAAKPPATAAAAAAAAEGAAAAAAAAALLPSWERLLSCGIHAPPPAPTGPGAPHSPQAAVPGLPMPLPPVRCHGANGGAAGDAGSPLRGFIGAGGSSGYVCSPRSGACPTWLEPALVRMLGQVVADALCGGADEQQL*
</t>
  </si>
  <si>
    <t>C_1360016</t>
  </si>
  <si>
    <t xml:space="preserve">HPQTLGPNRGRHCGNLLIRTLYPPTQPARLPSRSHLVAGCHRRCLRSSRGVQRAARAHCHRPPLAPLPSAPRSIPCLPPHTRPSHSPRRPYFRPPQ*
</t>
  </si>
  <si>
    <t>C_1360017</t>
  </si>
  <si>
    <t xml:space="preserve">MGLRLWSAEDPHLYVLVLELRRDAGGSSSSSSNNSSSGNTTTAAAAPAAAAPAVAAAAVAEAEVLEYESCQLGFRHTESRGAVLRHNGRPVMLRGVNRHEWDHRRGKALSEEHMVRDILLMKQHSFNAVRCAHYPNHVRWYELCAHYGLYLIDEVNLETHGFDPMFTVSGTGNLSEYWAALEAHPSLAGGFIWDWADQCLVGRARLGDGRQVEYWAYGGDFGDAPNDGQFCANGLVFPDRSPHPALFEAKAVMAPLAFAWAPAHTSPTDAARNDAGAANRQPLKLLIQSKYDMCRTRHLALQARLLVNGRPVPCAALGAAPTVPIVSTAAAANGQPTPLYDGGWYDLTVSQPLDVAPRSRAELDLPLTPAGLAAAVMAAAAADVPFMAVHLDVHVEVRAVLRRRTVWAEAGHVAAHTQLELPPQLDRAALLREVASAAGTAPGASCQAAAAAAAAAGGLRVARDPSTGTMTITRAAGEPSSTATDATAGARLSLLVIGGGSGCIEQFEVLPASSSSNVGSSSSTGSSGSSGGTGSSGGAVPLLAAPLEPCFFRAATDNDRGGSGGSSYAGRWVAAGLDRLRVAGPVELAVVETGDGGSGGGSGGAPSRVRVKASWVLRPTPKEDCGAGGVQEGVGIGEMGGAHWFATTTPAAAAAASSSPDAATTGADPAAPPAPAGPEGQIRITAQYDIESNGWIQISWIMDTTGALPARLPPGLTPSLPRVGVRLAAPPGLRQAVWLGRGPHECYADRKAGAHVGLYGAATAAMRVPYVFPQESGGRADVRWLAVLPEPAVAVAAAAAGAGAGGAVGLAAYAAAGPAAAAGTGAAAPGALLHVSVSDHSMEAVHAARHEYELSGGRGPSGTCYGPTAAASDDGDSGGAAAAVAAPPHPADVDAASRRLTHVHIDHVHMGVGGDDSWSPTVHLPYLVPPAVYEWVMALAPTSGPEAAAAAYCGASGGGGVRP*
</t>
  </si>
  <si>
    <t>C_1360018</t>
  </si>
  <si>
    <t xml:space="preserve">MLAHTEPIPTLADHRWLAAYLPLLSLYLTETSALKLVNFTEKIQTAFSLNQLAWIVSSELDTWFDWCHPDDTEARLVLLAPDQSAAMVLSRSVGTLRAFDPVNSIDVLVSGGVRSGSAFGASASGVGRRSSANMDPDAAGGIRRDASFASRQMLGGGLATTVTGGKPVPDEGLLGTHMSLSNTLTRRCLAEGSKLLFVADVMAALKKYGEPWKDVFMEQARVTNPTWVVAAPIAHGGRHLGAILWLSSSRLNPNMLAQTAKASVPLLLHTVARQVVHLIQQVSSAAGAGMDDPTVFWSQLLALPHLNMLSGATATGLANGGGGTGHLDTADMASSLGNSMVGGGMMGGQGREHGGSGHSDALTGGGILTGAPTDTSASRQLRYTVMVRSDSVSTSALVRAYQTAIAQHQRASAASSAADVGSAYEEIQVIAKAGQGAFGSVYVALWKGLVVAVKVMRQQAEGRRAMRTAWELAVTKSVSHPNIVMVYATFTDVVVVKLSKRLIRFVPAATTLAEPGSTGGGAASADGSGQAGAGTSDAGARCQVIIMEYCNLGPLHHYVAERRYAQQLGNQQAEKERVAAAAAVAAHRASRSGNASANAAAAAAAAEGNPASGGDVAAAATGQPASGENGGGGSGTANGGSPPPTAPGGGPSSGHGAAVAAAALGHSTTSGSGSGCLPAGAVTGPVEFGTTLATLLEVASALQYLHSLGFIHCDLKPENVLLKASPGDPRGFTIKVSDFGLSELLTSDGPLMGELGGTVTHIAPEIVTHKRVTKAADAYAFGVVMWELLTGNRLYSDLFTSGREKRVRDKLILAKVAHEGLRPVFPDATPHEYAHLARRCWTADPTMRPTFTEILQAVSSLPGLENIMAAGGGGSAAAAQAAAQAQAQQQHQMATQAAALAAAGGASQGLGGVTGPTSVGAPSPGGAGGNGSSAGVPAGANAANGSTAPLPQQRGPSAHASGVRATADVAMAVSPLPRGAPGGQVAPGAGAGAAAGHNSGGHAAAVATAAARVDGVNSGNSGNGTSGPQYGGGSSGGAAGASGASGGGGGVPQGGMRAGSAHGPLHPSPLRQVSTARMAGEPGKGGSNGGVAADTGNAAAPAM*
</t>
  </si>
  <si>
    <t>C_1360019</t>
  </si>
  <si>
    <t xml:space="preserve">MAPRGRLAHSPCSAQAGRGAAEGATPHVKARSAHGGTPRKGSLEKSSVSAEGLSAASGYEADALIAPASQQPLQVPLPLPGPLLEGLVESGGWQKRWTVVGLCFVAFVLCNLDRVNMSVAILPMASQFGWDAATMGLVQSSFFWGYLLTQVAGGVLADRYGGRLILGLGVLWWSLATALTPVAAAAGLPTLLVARCLMGIGEGVAMPAMNALLAKWVPGGERSRSLALVYSGMFIGSVIGLGASPHMVNNFGWQSVFYVFGSMGAGNIPWRALLSRREVWAIILTHFCHNWGLFILLTWMPAYYNQVLGLNLTQSGLLSVLPWVAQAVMANVAGWAADNLVERGVSITTVRKVMQSIGLLGPAFFLSQLGGVTSATGAVLCMIGSQGLDAFSQAGLYANHQDIGPRYAGVLLGLSNTAGVLAGVLGSLVTGFLLQAGGDAGWSNVWTVAVGFYLAGTAIWLSMSSGEKIFD*
</t>
  </si>
  <si>
    <t xml:space="preserve">MITASHNPVEDNGVKMVEPDGGMLPQAFEPIATELANCTLDAEVASVLRDRVMAANAVSAHGAHTTAPVDRSALTVLVGHDTRPSAPALVAAALAGVRALGVHTHLCGCVTTPQLHFLVHLANNPRSSSTATATAPATGPVTPPLQAYYDTIVGAFLTLMQQQPQLQQAGSSAASGSSSSSSSSTAAAADVVYVDCANGVGAAQLQPLVPALAGVGITLALRNTGSGAAAGLLNSKCGADYVQKERLPPSDFADVPAGARCCSVDGDADRLVYFSPAGSSTSGSSGSSSMGLWDGDKVAMLAAVFIRDLMSKLPAELLEGVQVCCVQTAYANGASTAYLRDVLKLPVAGSHPAAAELLLLSRLINQTVGDAISGLLLVELILRRKGWSLAQWQALYMDLPSRQLKLKVADRGSITTADAERVCVTPAGLQEAINAIVAKVPQGRAFARPSGTEDAVRVYAEATTQEAADGLAREVARVVYDMAGGVGPRP*
</t>
  </si>
  <si>
    <t>C_1360021</t>
  </si>
  <si>
    <t xml:space="preserve">MVNSSEPVRLYNRQAIQVVFSRPVIALGSDFGDGAAAKQVHSYCPIPFTRKRAGARLMLDGTPPRRALASSSLYMYGGGATSEAAARLTGGAWSSDSGVAGDKLPEVPPDGKLLLQFSYPVNLLMLKSAFVVVFAGLRRFRFPLAQDAWRASSPSSGISYRRLDLWLPHGLQPGTPLDALARVLSVCELQPAAAVTGAPAAVAGGEQASPPPPDVCVPGAAPLPFTLSLPSSSRLRMTVTDLAPGKKYRVTAGADPTVIDGFGMSLEASNSTDFYMTQIAYRFEGADTTGGVYSFSNAPLAVLEPEPADNLTQWPYITIAPPPQPALGVDVPPYTSRTRNFPNASSSGDPTAHLGLEPVSVVPVPEPLTTPGSGAGWTRVSAPLQPGAALQLLDACCTPPSYVGGPPSRRTQVLVRSGLSMSVLASRSNTVFTAWVTDASEGSGGGGVAGATVSFYVLPTSGYYREGSELLPFLAASCVTDAAGTCSVDIPPNESGQSPQSGDRLSVMALAPPSPTPTASLTSSTPSASTASPTASTASRVALVLDELWLGSRPQPPSGTLASLVADRRLVRPGESIKITGWDVSASGSVTGRRRRRAAAAAAVATISSSARFTKLPGTAGDAAAAGTTVQSRQEYELSSSAVEAADSSGGRDIGSSSSGRRQRALRQAAPPDDGVGSPPAEEPYTPPPRVLVAVNASSGSVHGEIQVPAGARQQPYNVMLYLPAAIVAPPWVSPIGTFTVTATAVSYIGAAVGGAPMTLTAADAEYALSYSLSLTPDLPGVPFGVTAILTSNTDGSDLSGIPVTATLSPATPGTAGGAACATAVGGGSSTEVVTVCGRFEMILGRNASEWQQYAFKLRGMPMPALSLDKNVYSIGETPRLRFESPWPHARLLLLWGNDFATQSKAIDTLPAGAMADVELGPLSYDTCAGGCAVTAVLHVPRLGPSDMPLPPPDAVPVSVVCDPRAPLTYSSKLRIAVADDNGLEVVVAVGPVAGEAAGGGRVVDAGGEELLAIEPGQKAEVSVRVSGAGPGVEVTVYGVDQAVLDLMPYDLPAPQLDLVLRLAADVQVYGMAAYRLAPGAVRAVFDTLVRRLSQLDPWLPPDTAVRAAAAAYWSGGVQAADMSDEEYLDQFTTGITLLAGGYVDNNRAPLTPAFRRPPPQRRAERAPPVGGPSDPESGAGGADVSGELRSSDDFVTTPLFTTVLTGPDGVARVNFTAPANLGTFVLRAYAAATGAAAARRYGSGEGRLVVRRALSLTPSAPRFVRVGDGFEAGCVVTVGSAPARVSVTLTVEGGASSPLQLSDGGGVGGASTMTKVVTFQAGADLQEEVRFPLSGRGIGTARLTLRAVDFQDGGGSDGLQVSMPVYGQQGDVLVATTFSLTANGTTGGGWAEGVELPAAVPGSGGLTLTAGVGNLPAITAMYANLLQQERSVAEAGDRYPYAERALTWAVLPPLLAAYGQPNTSSAAQDQQVTRGFADLGALTEPGLGLVWSDFRRWDGWRPLRADTRLNAWALFLTGLHGPALTSPPPPLPASGLGRYLGPWSDRLEAQLLPVWRRALAGQLVADAQEARANNGTYSDWHTLAWTRLALGADWDPADSSTGGGARGRAAADLSLAALIGANGKNASRPRLDRDTRVVLSLVLLSMGQSNPEPRLVNATLVELSSAVRLQGRTAYIAAGPGNPGPASLEDQALALLLMALAAAALMSYDVSRSSAQPQLQLEADVNGLTVLEVSGRGEVSVSAALQFVPVTLPAFPTYRGLYVEAAVQVVDPATGQGAGPRVSGVPLGSVVALTIQVTSPDELGAVTLAVMMPAGLEPLDPHVVTDLGSGCDLGDWSGGGFGFGFGGGGGMRSRWWYWWPETTPALVTFSYASLRSGTSTVTIKAVAASAGTFVLPPIRAWADTQPELMGMTAGSAFAVCGDCSEATPAAPPAALVPCPALDCSGNGVCNLANGACECDEGWGGRDCGKALA*
</t>
  </si>
  <si>
    <t>C_1360022</t>
  </si>
  <si>
    <t xml:space="preserve">MSEPDGEAAAYADSGYGFCSRRAGGSGGGADGASGLEVAAATTVPPLSLELIQPEVVEEAEEGTGGAATAAAASICRPAPVGMPQAAAAATAVTPAAAAAAVAGQVAAAASRRSGESSDRLPVVMSLNPNCLAAVATAAGATAAGATAAGATAAGATAGGPGAGVLASAPSVELRPCAPAARAAVAEAPPVPLVASAAAGSAHLTGSAAATPPLSPRSPHSGGGYVVNVKDVAAAEVTAAASPSATQTASPRPGAGGASVTGTAAVADAGIALAAAAGVTGDAPPQPHAARGISTHTLFAPARAAPPGGSGYGSFSASTGTGTCTGTGVCTGTCTGTCTAAAALAASSSADASAAGASAESGSASAAALPCCSSGGSDQTGNAQAEASASALEVVSAGTHILPPSAAATTAAANEGPHGCHTGETLASAAAAAAAGAAAAAPEQELDPGRGFLCDSDDVPKVRVLEAVVSEAEGRQQHQQQRQQHRRQYSLGAEARSLGTGGVSGGHAAAAAAATAAAAAALQSAPTSTDVGTLAPPQTAAAVRTSGGGGGMPSVFATAAVQRHQVSQQVVMEGARVGRPEGSGGGGGGDGGGGDAQFLTLSAALISAPLPAHSLPSPPAAFGSARAEAAAPPPHHRQLPVRQASTPAEILRAPRRVPVDPAAAPPAAAAAAAATSRPVRAPSPHFGRGTAPPLGTAGRSNLGPRGVAGLGRALSRAGVTGCAFPAGSEAAVAAVAAVVSATSGMMAKVVGGGDGRTSPIVLTRHGSDRPESSKSIAIGVMREDSIISLFSQPSGADAGHPAVSGAAAIRMRGGAPPSRLVVGAAARSCSGAASGAPSSGGTGTGTGTGSGWAGSPAAATTLGLMAAAGSTAGPPAGLQGAAGGSGRFSRAVSMGRTAAAAYGGASGRSAGGGFGAAGSTGAVSTAASQRHQQLMSVAGSSVCLSPTEDDEEGEDDGAAAAATDVDAAAEGSLPMPPAVASGRNSASAAKRVRAQLAASMRRGGVAMDRQVSAPLEQLRLGGRAVRPTARAVGTAGPVSGELAGGGAYDGGYGGGYGGGYGQHGGGYEPGGAVLLEVSKASFSSHMRRLGSITELLGAPACGKLPEHEAFDWVYGLTGQAGSCMYMAPEVYLRQPYNEKCDVFSFGALMYELWSGELLLISYLNTARAAALGIKSPPDYARRVSEGFRPPRPHHFSDPQWELVCRCWHQDPCERPPMAEVAAALRGMLEEAAAAKGARPTGTRVGAKDGGPSRSNTSASKGLSSPPAALAGTPALGAVAAAAAAAGGKPAAPGSCGCGCVIC*
</t>
  </si>
  <si>
    <t>C_1360023</t>
  </si>
  <si>
    <t xml:space="preserve">MLPHPHTSTQATHPGRPSLHPSLHASSQPPPPTPPPPPTTLPTPLRRAPIRPLVNPLPPPPHPQPASQPTAHTPTHRAAAPSRAPPSRQLPAPAREWRVATGTSANDPPRNPRPPLPAQRAPPPPPPPPSRQSDRPSSQACALRPCDTCLAPPCPSSCWPPGSLPIAANHPRPNPLTSSTQRQPRGCNAALASKQPIKASALAPAPRITNPIPSVPPSSATPSAFLLRPASPFQSPLLLQPSPALRPSPLSLSSSASPRASKRSNPPARRTGVALGDKEKPPLPPDTCSPHSNAASPSPLLKHACQSSPTHNSAPPQPFRGSGADTPLTPVTKAGSPPFCAAAVVRTPTLSHSCTTRPQTRTTCTLLPPPSPTWAPAFIRRLTRMPHPLHSCPSPVPYSPAVPRPPPPPPPPPPPPPPPPHLAGTGPPA
</t>
  </si>
  <si>
    <t>C_1360024</t>
  </si>
  <si>
    <t xml:space="preserve">MRPWWIVNLIKCLGLTQLPADFPGVGPLQGATWAMVLELCDVSGNRQQAVRLGQQAWGWGLGVRMAQGRGRAYSDSQALTWLLDVAAALAFLHGSSPTVIHRDVKAENVLLQSEAAAGRAGGAGAAAGGGAGGGGRLVAKLADLGLHVVGVRCVQETRPVMLRRRGASSETPKSAAGGTGGTGGGAAAGSRPGSAFVTVATPAVSGVLSTLRAAQMGLSGDIACEGCLEGDDDEGGDGEGGVDGGVGGGGRGRGGVLAEFGLLSTADNMSEPDGEAAAYADSGYGFCSRRAGGSGGGADGASGLEVAAATTVPPLSLELIQPEVVEEAEEGTGGAATAAAASICRPAPVGMPQAAAAATAVTPAAAAAAVAGQVAAAASRRSGESSDRLPVVMSLNPNCLAAVATAAGATAAGATAAGATAAGATAGGPGAGVLASAPSVE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AAAQWSRHPRPRNTITETDAAAAAAAGAEPACQLLPQRRRSMLTSMLQSPSAGGGGGAAARDAAAAPASEAAAAAEAFLPAAFVGGSVFAVAEPVQAAVMGASADAVKAQALSGGGAGGTGDGGVPMPPRPSATASTSQLGMRGSNVSVGGSALLHVGSPSLGFLSPLGAPTDLTAAAAAAEPAAPGYSGAAGGGGGGGSDVPSFSCVSDIIGNDPRLRVAVPPAQQQQQQQPAPAVLLTQAPGSAGSTTNTNTTGRGSVDLSAALAAVGLRPGGGDNSTGGGTPRSVPMPGPNCCGGGGGGGGGGGGGGVFARSSAACSAPKYPGAVIGTAPGSSTASASGXXXXXXXXXXXXXXXXXNRR*
</t>
  </si>
  <si>
    <t>C_1360025</t>
  </si>
  <si>
    <t xml:space="preserve">MGQGWALACLACLWPAAEPKEPKPKKEKKPKAPKAEGEAAGKEGEAGAKKPAKKKKKLDKEAEAAAAEATAAEEAAEAAAPSLAKDQVSLFLLRGEHANTLITIFQSDGSDVTRPILAQLREPRTLVDHIFPVVGAYTEQLQQYEAAVMAPGGQLPSAASTRELHAMQRDLRRIDRTIAPMQVGPVLGVAARAAARVAARVAARVAARVAARVAARAVVANIIARDAAAEESAAARRQQLQACGLELADGAAAGGVAPFLSRLTRIYMGDVKDHVSTICEDLMSLSAECGDLIGLIFNLTTHQQSQYAQTLAVVSTIFLPITFLAGVYGMNFDILPELHWQYGYAYFCEYGMSTSPLPFEQPSLPLTIRAKQ*
</t>
  </si>
  <si>
    <t>C_1360026</t>
  </si>
  <si>
    <t xml:space="preserve">MLWVSSDDSLNKYLTTVLSQTKAWLESGKLRQLVLVITDANTSEVMERWTFDVETNQEAVAGGKVPEKAESEIKGEIAGILRQICASVSFLPLLDTRCSIDILVYTDNVDEVPAEWEDSDARNIKNAEVVSLRAFSTKVHNVKTMVAYKAEEVL*
</t>
  </si>
  <si>
    <t>C_1360027</t>
  </si>
  <si>
    <t xml:space="preserve">MPPDAQAPPPTTIDTATAGGGTPSKAATAAAGTTAADDDNGAATEAADATAAAPYIGTTAGTTDTTTEQQQQLQQQQQQLQQPPATAVAAGTPVKAAAGAATAYSTPNKTGGGGKATPGPSSGTGGGGIGTPAALEAAAAAGSGSAGKRTPGGGTAAKGTPGGGSAAKGTPTLVARSFGDAQPSAAAADAGQAAAAGGGHAADPTTGEGEGGGGGSGGATSFTAAMEAAVLAGKSPSAAAPADSGGSPAAAGATTQPTVGSPGTRPPPTTAGPPPALASQSDFPPLTRPGETAGGAAAGGGGTEAGATATAADDAGAATAVGGGDKAAAAVAQEPAGEGSYVEKAAA*
</t>
  </si>
  <si>
    <t>C_1360028</t>
  </si>
  <si>
    <t xml:space="preserve">MPSPARTHAPLDKPVTPTPARVLAMLPALRALFLPSAPGPPREAPEPLLGHTLRTTPLPKYTYMRRARSSRPIPANVPGPGRRPAASAAPRAPLAPAAARESRTTAGAPRMGVAPLPLPPPPHLLQLPPPQQPCRRPQPPPPWQQSRRRRRHQSGGPPT
</t>
  </si>
  <si>
    <t>C_1360029</t>
  </si>
  <si>
    <t xml:space="preserve">MPSQQCPDAVDNRRFLPPIENQGSCGCCWAFGATAAIEAAVGKLLDTQSFSLSKQQVATCLYSTAQYPFTGLGIAPGPAACRTSSRDGIRLRGYVGLVTTESAMFKALCSGVPALTVIVNACPVFARYSGGVFNTDCPEEQQGYLRQVALVGYGTDAASGMPYWLIRNSWGTWWGETGYVRIQRGRGLVGLLSDNALYPLIDAPNSQLPLGDGGVTLGPCATNRGWIAASSTAALATDWGKWWAVAVGTGCSLHAYASNAADSATAEAAARSGCQKVYAAAGLLGGADNCRVLASGQAGCNAEAMYADKFKLAKSMALNASAWGTYYSVAWTSDCATSAAAQPTVASGAPTAAAAEAAAVAACNQAAPTATYTS*
</t>
  </si>
  <si>
    <t>C_1360030</t>
  </si>
  <si>
    <t xml:space="preserve">MAAVEAALPPLLAPLASQQEVVGMAARRADPKAGFRRWCEQYGKTYDAEDGGLGSAVFSAFVSAVREALAHNSDPAATYLMDTTSMLDFHVLAAWRGGGAVGEGKE*
</t>
  </si>
  <si>
    <t>C_1360031</t>
  </si>
  <si>
    <t xml:space="preserve">MQTLVLGSMFAGWYAANIAFNIYNKQLLKAFAFPLTITEAQFLVGSCVTLVAWGSGLQRAPKITWSTIKNVLPLAVVHTLGNLLTNMSLGAVAVSFTHTIKV*
</t>
  </si>
  <si>
    <t>C_1360032</t>
  </si>
  <si>
    <t xml:space="preserve">MTHSPHPTPQLARLPRRHTLKTRPLGPYTATAARAAVRRRRRLRPTVVRHGHVQQRSRRRRPCARRRRRPCCRISGETNGATCASTRCRCRHRHRRLWQHR
</t>
  </si>
  <si>
    <t>C_1360033</t>
  </si>
  <si>
    <t xml:space="preserve">MFLREAALCAKQSHSNLVAYRGLARLRPGTLPGLASSSWAILSDFCDGGSLRDLLVGRVPATLLPPPQQQQQQQQQQQQQQGQQVQGPFQAYTEQQALTWLLDVAAALAFLHGSSPTVIHRDVKAENVLLQSEAAAGPAGGAGAAAGGGGGAGGGGRLVAKLADLGLHVQVDPSRPVMLRAKQSAVALPSEEAGTPEVAGLAAAAGHGGECQCDSSPDPHGGVGAGVQQRGERGSQQHPSQPCQQPHHHNHHHHDRQSHGSRPASVAFIGIGHHGQDSSCSGSSSSGDAVAAPQAAEQGVAPQPIAAAAAAATLQNQQRQPPPQQQQQEQPHEPHMMRQSEPQMHLRSSYGPHLVPSSTAALPHNSRLPVRVISSRSIGQQPPQLTTAAAGCAVAPASAAAAGVAAAAATCNSGSDAVRPEEQDEAAAAVESAAAAAGSEKEAQQQQQRQTHMVSGGSGTGGGSRGPSGSSTLQQLPAAGGAAAARGPHNSTRMAAGAAALIFAPGRMSTAGSSVGREKSSALPDIAESESSIVMAATGAAGGSAATAAAASFGDRLEKLSEASIGSSVAGDGSASGAGCGGSGGGDLLAPQARVLQGAAAGLGAPADAPAGRQLLAAASKDAVASAAAAMPAAADGGGSQVTDSSGDRPRSLSQSARRGGGKRTLDGMAAGSGGGGGGKMRVSWAGELAGSTYNKAPPVLQLEERGGGGVGRDVLPNGASAVSLESSVFADGPHDAAGWCEAALHEMQEQQEQQRQEPPLIVMLVQPSGTLRPKAGGAGGGAGGAAGGGGGGGGAAHSRPGSNASMVSLGILHQNSLLTLFSGEAATAAAASVDATAVPFGLQSPTAMPPPHPADVSRSGGAAGRGFGGLAAGSSAAFGAAGLTGGSCYSRRTADGSSFSSRQLPTASGVAAAAAVAGAGGAGRRGGVGGGRSAHGSRHGSSSRQVTSGSNNALHTRFGSVSVDGVAGTSHGQQASLSSWQRHQQQQQSARSARLVFHFVGPAGGSAAGGGSAAAAAAWGPGDVCGSPLVAPSSLPTLHSPPTSGSSFPQLAASGVMTAAGDARQGDAKEGGRGGDMAAADSGRGSTLLAAGGGSGLQPSDDGQAAAAAADALGTGPQSGATAAGANFRRPSRFAAESPLPAAAFHGSAIASGGQRRSSERQQPFATSPPTPAGGGAASLPLPLPVLPMASQPNSRRQPQCHRWPSIAGFLSASGAAGGGAASGSCNGGGGAIVLGGSRAASRRSLVVTSRHQSVDGNARPPSQKAVAAAAGAADGDGSSFSSHMRRLGSITELLGAPAGGKLPEHEAFDWVYGLTGQAGSCMYMAPEVYLRQPYNEKCDVFRAIRWSPKVSEGFRPPRPHHLSDAQWELVCRCWHQDPCERPPMAEVAAALNHMISELIEASASERLVAETLTAAAASGRLPALQTTQRKLYASLAQGAI*
</t>
  </si>
  <si>
    <t>C_1360034</t>
  </si>
  <si>
    <t xml:space="preserve">MSALLSQASGFSGLALGSSASSKRLCKPLCRRPAVCVQAAHRPASAVSSGVPSTGFGPVSPLQRRPTLPTRKLVVASSQSGGRAEDAEKQDWKFGRNEGPMTWPWKLMCAILYMLPWVDVTEKTVYFVERFPAFVWTEYFSEPFEHWYNIHEYAPLFIFFATYLGIVRNKKIPHVARYHVMMGVMLDIVAMILIVTEENLPTGVLWTPWSDLFYALMFWFIFLLVIYCLFFCFLGWYCEIPLISEGVYLQIEQAEQLGQ*
</t>
  </si>
  <si>
    <t>C_1360035</t>
  </si>
  <si>
    <t xml:space="preserve">MNPGQPVDMQPQALAPAPVGTGQPGQPGVAQQQKPRRRVLTSLGFQIFIFFGGWWDVIYYILNILVFVYKGLQLPYPNQNFAMEFSFSWLWILIEIPRLFLASKGNKTERSTPIILSFILALPLLGMYIYFVAFQTYVLKIDLFLNGAALAFVGIQYIFGILAVIRFIMATRFA*
</t>
  </si>
  <si>
    <t>C_13700001</t>
  </si>
  <si>
    <t xml:space="preserve">MSARLVAEASCSTSSSRLAIKPGSTPLLRPCTLRCKAFSSSSTRVSSPVSAAIPSRRVIRPLKAVETVDAPSAASTGATPSAPPQAYPFTEIEAKWQAYWEQNQTFRTPDQVDTSKPKYYVLDMFPYP
</t>
  </si>
  <si>
    <t>C_13730001</t>
  </si>
  <si>
    <t xml:space="preserve">MVGRLSVHTHDTLQTWLLTGVRCLNGVHGMWLGIKRRRGWQKVLVWDTVQAKAPEQILVCARGGRRYQIVRGSLVLA*
</t>
  </si>
  <si>
    <t>C_13740001</t>
  </si>
  <si>
    <t xml:space="preserve">MTFKKKALQHLAVFFGVWLVFVPLLPGAWLPGARPAVMPCPQLLQPRPRLRISWTLQEDVRQAGPRPRARWPAGGGSGLGDQAAFRQQGGSASAPVQPCKDDSSKRLGSGPHPCSLAHGVQDLTTQPQGPSLPTYLVLLVGAATGLPEGEQLSSAGVREVTSAALSVLDTMCRQGNQPQLLQGNSLHSTGRPSRTFAGLAFSRRATSASKAAFTAELMRRSPLAVPLQRGQAVLTVHVPVDTWPIIPGTYTVTVKMVGGPVWGAFRGRTDLVLQAGGYPTTSDPSNLACAYVVSEQCAKSVGPKGGPQAPAGQGITNHIFACVRGPIWDPQLSHLHCAKFEMPGEEPMQVE
</t>
  </si>
  <si>
    <t>C_13750001</t>
  </si>
  <si>
    <t xml:space="preserve">MSEEAAVAAAARATELLAKAAAAAAALPVAEPPAAAAAEGAGGATQSAESAAAAASAASFPAAEAAAAAEGRGPGSRVRRPGGPVPLHRRRQ*
</t>
  </si>
  <si>
    <t>C_13760001</t>
  </si>
  <si>
    <t xml:space="preserve">MEAAPQGAMRCGDSGSAVGAAAPGGDGVSPHAAAAVLGATAPQHASAIPEETAAGTLAGAGPVSEARTDAAAPLSKPPATAGSCSPAVAEPAAAGGAGFGAGQGVGLSTREAGAGAAPALAVLRGGQPPRPPGRKRPGRLRRAWDKFVRAATCSSDIRTSDPPLHGVALLPGEVVQEAPAPAGGTAAATRPRATRHTQPQAATAGGASAQASATTTAAAATAAPGVTNRAGRASPNGGASSASSSSTHTGSSGTRSSSSGSSGSSSRSSSSASNRVQPHIGAATATGTNQPPPPPGTPPVSTAVAAPAAGASAATNLPAASSAAAFAQHQLSHFQPAAAYAGATNDYDANSGANAVTGHFSTPVLAAPHRTHSTTPPSSGSAAIVPSAAADAAHATTASQHVTGAEPPLLPRTLAAASPGLVSEHGGAAATPRRTVTPCASPVLVLGGPAPERPVWVPYPPVPNL
</t>
  </si>
  <si>
    <t xml:space="preserve">MIKINENTKRNLEQEIQGYKTEAQKQSKLIYQLEKEREKYSIEASDASAKYMQALEEVKLREMAIIDLQKRIAEGESKLKQQQNLYEAVRADRNLYSKNLIEAQDEIQEMKRKFKIMQHQIEQLKEEITGKDLYLLKEHFDHQKVIKEKDLLRAELDKSKAQIKEADAAISSQKAEIDKLNHIINEADQERI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YKYEIERLVRELNEMKRKYFEGKRREQMERERTMKPPAPAPPNASQPRFTGGGFSLAQ*
</t>
  </si>
  <si>
    <t>C_13780001</t>
  </si>
  <si>
    <t xml:space="preserve">MALSSEADAGPAASQRPSGSRLRSSNSRAGKSRRWLPIGRQSSTKSVGGGGGGGGGGVGVGIGCGVLASGVLARLPIPLSLSRRRLSNPGGVGVGSAGASKTDMAGQVQLFRGFRVRVGIHSGLDEGADVFWTKRSGRRAYSGSAMRQARLLSDAALGGMVVLSTACLELLRPLPNERLPLGAMLVHCGPRVRCAAEWFADVRLDLGVTRGVQLYRNAGSGKPWKNLQRLLRQAKMGQTLVSGSIQRLLQASGGPLLEHMHVEPLLPSAATAAARDGGGSSLHAGGAVTADGMLSMAMGSAAGGGGGGGGGMASPRTPRLGRQRSVDMPLMVGGVVVSGAGLLGAGGGGGPELGRGGSGLMAFLAGRASNATTATGFGAGVGSTTAAAAANAGGGGSGLAAGASSAGIAAWA*
</t>
  </si>
  <si>
    <t>C_13790001</t>
  </si>
  <si>
    <t xml:space="preserve">PPQPPQPQGPAGPEEEGGAAPAPGAEAGPRAGAAAQGNAAAEPTATAGAGAGGAAAAGAATARPLYLCGDSHCLSAAWRLVTLRGERRLLRPQLVTGCKGAKENRARRDLLLNIQHSVQKQWADEKIFEADAPK
</t>
  </si>
  <si>
    <t>C_1370001</t>
  </si>
  <si>
    <t xml:space="preserve">MQLPPAGLDSTCTLADIACKQAGIDNKDKCAAALNGNAGMTVRAPRGDDDRPRQKFGKVVELDAQGRPVRGHYINSLADASSAVTISTGNLTIGNVTSSFANVSVQPALVSNFRSACPNTPSPSPSPRPSPSPSPSPSPSPSPTSGSGSVSVSASTTVSAGGRRMLQQAAPAPTLDVSLLFGMDGALSLPYGDAKLSIPANGLKFSVLVRNWPFCNVNNTLRVSLQLMLANNASATTQPVDSTASPSVASNLKIQLGTNYTSYLSFLNYALDGTSGTTQMPVSVTVLAANATASASMVMTNATVMTNATANGTMSASASATVTASGGGSDDDQEDMEDRSATQVIMLLPNPAKYNASAIYYDPTQTTTSAYLSSTDPSNTASLTVTATTGAGGGSGGAASGVRMSAMALVAAFALSFLML*
</t>
  </si>
  <si>
    <t>C_1370002</t>
  </si>
  <si>
    <t xml:space="preserve">MVQATTVQGRADRGDGGDSSTNETLKEKLKAKEKEHEEKLKAKDEENKAKVCVSYVRVCEARRVVLSFCRCYRCNCF*
</t>
  </si>
  <si>
    <t>C_1370003</t>
  </si>
  <si>
    <t xml:space="preserve">MASVAAASFPSAAAAAAATAASPGGAPRDPAALWRQIASVYDKAQVSGACSKTDTQVEMCRDAGLGVEFVLRVATALKAKPNGPPQPAQDKAAAAPSAPAPAPWRNPFSPPEPELTVGPLGPTGTHTAVLNKFNVVAHHVLVITNQFRSQAEPLHGADLAAALEVLQAMPEGGVAFYNCGPESGRSQPHKHLQVVPLPFMDGQPPRAPVDGLVEAAAAAGPGGGAAPLQPLQLRQLPYQCFATQLPDSPSPEQLGAAFDKLLQLAFPGYSYSPPPAMAALPPGASPTDAATAAAVAAGSVSYNVLMTRQWLLLAPRRTERRQHASIRYNFDTKQFELVVLGKNGVSVDHGDGNFHLYTPESPPTALKSRDLLMLGEKKFYFLLPRTLGSRKRRRTEASPAPTGAPAPVAAAPAAPVAAAAPAAAPAGPHAAQPHVAPQPHVVPVAPQPPSAVAPVPQAAAAAAAVVQPGAADPGHVAAAVPPPQASAPQVAAPPVQAAAVAAPPPAPQQPVAAAAADEEDALIGGGGPMEYDNGAAYGNFAGGF*
</t>
  </si>
  <si>
    <t>C_1370004</t>
  </si>
  <si>
    <t xml:space="preserve">MSFIVKNNRKGPDGKHSDLALVNKVSGWFEPGQMSALMGPSGSGKTTLLDVLAGRKTSGRIQGELRFSGVRPSAAYQRKHTGYVEQFDTLLPILTVREMLLYTAELKRPLGEPLADKKAAARGISGGQAKRTNIAIALITDPRVLFLDEPTTGLDSYTANEANAAALAGHVAHFQNTTLPEDLSRELATKTATVTPFWWGIYIYAKYRTVRNYTNPAFVAPRVMDKLTISLLVMTLYLGIGDNLASDNTINISAVLFMWSATTGFVAAGYIPSLVLERGLFVRERNDGLYLAPTYLTAKLLDEIAINAVASLGIAAFTFRYELIDHPXXXXXXXXXXXXXXXXXXXXXXXXXXXXXXXXXXXXXXXXXXXXXXXXXXXXXXXXXXXXXXXXXXXXXXXXXXXXXXXXXXXXWGGNNFGLFYISYLVGVCVGISLAYFVASFAPNMDVANALLPIYAVTLMFFAGFLIRPAEMPPWWKWYMYIDFARYTWGACMINQFKNHNTPWINGQTVLEYYDLDGMDEWTFVKYQLR*
</t>
  </si>
  <si>
    <t>C_1370005</t>
  </si>
  <si>
    <t xml:space="preserve">MGPXXXXXXXXXXXXXXXXXXXXXXXXXXXXXXXXXXXXXXXXXXXXXXXXXXXXXXXXXXXXXXRAGPARRRAVSLVSGGSRLGFVTEQLAMYTNDTLGGLLNATFGNATEMIISAFAMIQARRLGAEGGGTYLRVVQLSLLGSVISNLL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DTDGHANYLKGVLLLLTYFFISAAFWCHKDPDLTVVD*
</t>
  </si>
  <si>
    <t>C_1370006</t>
  </si>
  <si>
    <t xml:space="preserve">MATKAPEQQQPLGNARVVTGIAGLFGQTEFADFQIVFTLDQSLDGQPQQDSGGSAASAEESGAGRKRAREGESRGRASGDRLACEPLPGHSFVLHFACDKIAAQLDFAFKASDGAGNEKRARKAVTVTITAVDDTSPARSIRPQRQQQLPEVELSLASEEQLPAARAAIKFAYTGRIEVGSVREALQVWRQATYLQVKDCAAASLAAVRDTDKAFVALLTEAKQKLVAHFGDALAVLNKQQLYDQMRALPLVALEAVLESDDFGTDSESSVVLVLVEWMDANYSRTDAATRRRLCGLLRLVQCSRAYISWVLPALAATHVAGPPGPGSWFPMTIEDVARLSTYVTASEAERKAMADEAGMWGPCAIIKRWPAGWLSSKPRRQCVPAEGRRIFSFSASLAQLEAEFGRAKPGGQGRLLPTIDDAPMQRVVVHGLWWGIQLEMNIADSSAVGCFLMLDLPDSLLRLGSAASQLMLCGVTAYPDRLRMNVYGFAGGAAAGAAGGVSLNKKDFTRMYGGNEFVRVGNGVGNPRAFKLQPAAADAPPPAQQQRQRQGAEVQPRAPDAAAAASNTVAARWADYLRDGKLTGAITLLPPQ*
</t>
  </si>
  <si>
    <t>C_1370007</t>
  </si>
  <si>
    <t xml:space="preserve">MGVGYGAAGGIVCGNSGKDVRDCPCGVHSFDVLAQLCSSAVSELLLSAMPPDLQEVEGERWENLPTVAALALKGPSAADASGLTPEKAAEFAVVQAEAMDTATMYLQKACRHIDPLAAGLEGSANTSTLQAALASKDVRRLQVVLLERLILHGEGDSGGPGGGAAVASSSSSSSGGGGGSSQCWLLRYEAQQRAVVMPQPEQEPELEPGAELQSRWSHPLRQRELERTHATWLVISLGAWGRMARRTGFQPPPLALVVRLAKRAMQALSRLLSAGGVGPAGGGGPRVLGLGGASYGPRPLISAVSTEPLFMAEAFSFAPQLSALPSRAQVEALLPDAMEAGARFLALQVAALRPLQASWLLVS*
</t>
  </si>
  <si>
    <t>C_1370008</t>
  </si>
  <si>
    <t xml:space="preserve">MARTKQTARKSTGGKAPRKQLATKAARKTPATGGVKKPHRYRPGTVALREIRKYQKSTELLIRKLPFQRLVREIAQDFKTDLRFQSQAVLALQEAAEAYLVGLFEDTNLCAIHAKRVTIMPKDIQLARRVRGERA*
</t>
  </si>
  <si>
    <t>C_1370009</t>
  </si>
  <si>
    <t xml:space="preserve">MEPPSQPLPPLTPDPPGSPAPPPPLAPPSPERRRPVRSPPAQPPFPPLPSPPMDATSPQCALVPDAEGGGGGALSMLLSGGVFPSGFRFAVGGIAALLGNSSSSGSGGGTSGSSSTGEPGMADCGCSGSPYSALLGADVTVADTTYYAFRLEARPYGDTGSTPYGTGSTAPPAWRLPLQAVVVAMDPTRATSCYGVADSDLVQPTSGGAGGSLGRPFPSGAWFLPAGADTPWRGAGAGGGGGGGGVWPGIPLQAFIGVSAMGSRAIELTLNLTDLRAQLATLRPPPPAPRPPPPAQPPPAPRPSPPPPAASPTIPMAPPDAPVGQEPPLAGEEPPELQMPPPPLPPPRPRPPAPSPAGSGTNPDQYWMGGGRRRLQQQAAVSPDTVDSGSFDGSSSFGGGSWQQQARRRLGRALHQQQQDAGSGRDAATDTE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HAATAARVAAAVAASHTAVGAAAGASAACAAATSEDISVECRKTKSDVMITDGEVFPFGQFRVATTCGCDTAPYQLVFGKDITYNGDVYHTFRLLPKPCNESIKLGKAPICNLTRYEVNKIAIRLTMESAPCFNTSDSPLQYLDKARNYYWLPSRVGEWVCVRGCMTFSEKSIELYVFGLKYAYTDGFFMMLRCRFQPSFAAMCKRTSANMCLYAFVDTPGHAYVSICKVQGLG*
</t>
  </si>
  <si>
    <t>C_1370010</t>
  </si>
  <si>
    <t xml:space="preserve">MSPGRPALDSTAAMNPAQARMQRLRAAMANVDNVKTTTGYGSPSANMYDDEAWLFGCNMSALPPRPSSAPPTPSPSASPYTSAAAYTPAAALPASFWDSDAMKITADDETAKKLGSAAMAAARLSMSVGGLSPGRQRRRTSGVSLPMPWESATKSAAQVDMAAAGPSSIRRQSPAAAPLPARGYPAVTPQQPAAAQPAYGRSTLRTASTDEDEDNAGQYTAGSKGYGAGYGASYGVGAFNYDRYHDGDSQLVSDQRVGGQQRSLSSLMRGELEQPTPSSPTAGAASPAATKPPGSADRSESPLFIICRRDWRAEMEEATGMRKGAVGSRSPNLLPPDDESLSPNRRKSPKPVAPGPSTMRAPSNWRTAAEGEMGYHSIFSSPGSAQKKSSPSSLQQQQAQVRSSSAAGADNRSPSCKMTAEERAARDRRLQGWRDRV*
</t>
  </si>
  <si>
    <t>C_1370011</t>
  </si>
  <si>
    <t xml:space="preserve">MSAEMGWSASVSGLVQALFYTGYMLACIPGGYLASRSGGRLVLPXXXXXXXXXXXXXXXXXXXXXXXXXXXXXXXXXXXXXXXXXXXXXXXXXXXXXXXXXXXXXXXXXXXXXXXXXXXXXXXXXXXXXXXXXXXXXXXXXXXXXXXXXXXXXXXXXXGAGFVVGAGQGVAPSAVVDIVARTVPVSGRASATTTSFGGLHLGTVVGLLAAPPIVNSLGWQALFYIYGGLGLVWYAWFESVIMPELAAQDPSMTAALTGTASGAGPASAADKAAAAAAAAAAPAGGAAAVKAAAPPVPYRAFLRSKEMQALMVTHFCNNM*
</t>
  </si>
  <si>
    <t>C_1370012</t>
  </si>
  <si>
    <t xml:space="preserve">MSGGGGGGGGVAAAAPAAAAEAQPVVVWDAETAAAALGGGAWGGLLWLDDARVLCELCRLCSVALRAAQRSTSRPCLAALRSSAALRRLLWVAAATADPLLFARCLDLVVAVLHASAAAVREGAAVAADAAAAAEAAVAEAQAQAEASEGGEHEVAGGAGGLAAAAMAAAAAAAVAADAAAAAAAAVAGELLGGGLLELVHAVLRQALRQCLPLEAKYGNGDEEYGRLDQVGYGGAREEYDMDDSAGRRPGDGGAATAAGSAGSGAAAAATAAATATAAGAEEAEDGAQEAAAAATAAAADGAAAAPTAAAAAAGSPAELLLRLHRRRGLAPALPALLVGLLLHHSDSMQVLEGLLVVLVDLGREGLPQWVAAPDTAPGEAVAVAARLAEVLRDSCYSRGHGGAGGGEAAAVAAAAEYDSAVQLRQGAWYLLAATLRGVATAAAAAAAAAAEAAVTATAAGAGEAAAVADGAAGWLAVVPTACRLLESLPELPLAEGCQADDGVQLEGECPTGTTN*
</t>
  </si>
  <si>
    <t>C_1370013</t>
  </si>
  <si>
    <t xml:space="preserve">MLVARVWVAARPWIVVSDPVAARKIAYRGPAWKASRRAFETSVLRPDRLAAHMPAVRRCTERFLARLAPYADGSTAVDMKDEYGVIALAITGEVAYGVSFWPSDEDAALLAAPTGGSGAATSSSSSSSSSSKSPSSALVRACHECMACFELPLATMYLPLQMLLPALRPLWLALAAALPDAAQRRHMEARQAVADVSRRLMREWQQQAAARANDSGGDGLLLKDQTPVVNGGSSSSGSGGISSSSFLAAMLKDQTGSNTACASSSGTDGGVGGGGGGSARGSESGTGPRVSGSGSGNGGGGGTEPPPRMSETQVISQGLSFILAGYDTTGTTLALTTFLLAHNPTTQECV*
</t>
  </si>
  <si>
    <t>C_1370014</t>
  </si>
  <si>
    <t xml:space="preserve">MVITRLTKGALCVKWSPSEAKAHESSVVSVSWHPNSVLLATGATDRRVRLFNAYVRGYEPDAPAGALPEGSSFGDCLFEVAHDGCGWVHSVTFAAAAAGTASPGTSGAFPQLLYASHDFTVGVVDAAGGAPAAAAAVRLPDAVLPLNCLAVVVPGRLAVGGGWSGGLAVLRNMGSGWQLAATLGTRDAAAGAGGAGAGAGASGGGGGGGGSAVARQIAAMNLNAVNMVAPGGGAASTAGGLATAGAGGGEQPGHGGALVTGLHVRPVAAGGAALGGGPRWHVASSGLDGQVLLWDLSAFM*
</t>
  </si>
  <si>
    <t>C_1370015</t>
  </si>
  <si>
    <t xml:space="preserve">MSLLMSTSATACGRAHNSPVPRTGPFGRARLALSHVKLRRYEYRHGLHAATADSVATAPADLLYAKTPAGATETLQVVSVDSSSSPATLTVQWKGQTLRLSPRSEGGWSTEKIGCYPAEGGELLRAFPAMSGRLLLELHEHAGPAPTAVSSWDRVHSLGELEAAATADATLWTEGTRPGAPEKTPLQAATLTAGELVALMQGKRGVVIVQLWNGFEPARGQPLFEPYVVGLLERALATPGVRAVTSTAPGGVGLTAVLFADKEPFNVWGPHLASFGCQANAVAGSAYYKVLIGKILGYADENIYGYVRSLGGGLTPAIISQVEADLKKLSKAKPKLPWNREGSRGGKKTAQAAGGAPGAGQQKGGGKRK*
</t>
  </si>
  <si>
    <t>C_1370016</t>
  </si>
  <si>
    <t xml:space="preserve">MFVPCLSAVATGAALPELQVDRCGRVSLEEQVSAGAVAGLHIGEQMLSGGGEASAPERHTPGWVRLLFLCVRI*
</t>
  </si>
  <si>
    <t>C_1370017</t>
  </si>
  <si>
    <t xml:space="preserve">MPPHQNSTYISRPP*
</t>
  </si>
  <si>
    <t>C_1370018</t>
  </si>
  <si>
    <t xml:space="preserve">MQADEIGGGGSGGGGGGANGAGPSAPLLAAASAHQQVPDTQSGMAAAAAAQQQQQQVGAAGGDGGVDEAAVASAHPAGAADAPLAAMNTVSNSSGGREEGDAMAVAPAAEGVAAAAAAAPGGAAVPMESGVSAEEEGVAAATMADSHSPAASGTSAGGSTKSPGTAGPAAAAGLPAAAVPTASRMGGAAPHGRLIQHTTWL*
</t>
  </si>
  <si>
    <t>C_1370019</t>
  </si>
  <si>
    <t xml:space="preserve">MEAVAAAVAAEAAGLEREEAARHLLGTRGGE*
</t>
  </si>
  <si>
    <t>C_1370020</t>
  </si>
  <si>
    <t xml:space="preserve">MTEMLNVLEAYLEDRGIPAARLDGSVPWQQRMTDIADFQSGTAAAKDVFLLSTRAGGLGINLTAADTVIIYDSDWNPHQDSQVLSGLR*
</t>
  </si>
  <si>
    <t>C_1370021</t>
  </si>
  <si>
    <t xml:space="preserve">MSADVAHGGAPFRDDVSALRANPPQLLVRLGHLFSHVQLLLLDGADAVAASPELRCQLEALLRQMPGSRLAPAAPPPLRAVQPPQPQQPPALQPPPLQLPLHVLPVSYGEHLSYLYVLLRQHMIAEARHKMLVQLPSAALASLYARVFQSLGFPAAEAHGRTPPATREAAVRAFLSGPRGLLFTTPGAGPGLLGGGGLLGSSSPSLVVWVGPPPPTQLAQQLAALQQSAAATAASSALDLALLPPQLQQQQQPLQQQPPQRQKLAQQQQQQQEEEERLPAVASAPRRRAAGMRQPVARAVRGLRGAGRRLAWRHDRVVRPAAAESPGGSESPTASPPAAIANAAAAYGSDSGVDGTVDASQFVAAEPAAAPLPPPPPRCLLLLTGLEQYTHARAQHGPRGRIGGGGSGGNLAAAATDAVLAATDAALSAGGLGPLLVLQPGSWTVPLEAVQRRVAQAVPKVPLPLKQRALEGLLGHLWAAAAAPAVAAHSAGRGSSRSRVPDTPPQSQQQRAQPLQLQPPARPGAAADGRRTGPGSTAAHGPLTPGQLGMAARAFATVMAMPQPLQLSRSAAAAMGLSHIPGVTLRAPAPPTLPKPPGRPPRPQRHSKRQIKLRRERRKELRMRLGAAAAPEAGTGMAAPESGPGAVAKAGAKHAD*
</t>
  </si>
  <si>
    <t>C_1370022</t>
  </si>
  <si>
    <t xml:space="preserve">MLMEAKAIREAQEEAERLEREIAEGRGVVVTEPVPIDVNRQGFQVFPIDGGDLELLVAQDGQGLLALADSYVAARQPAAEGGWAYSRVKLEGEVPTGASVYTVVPWVERGGSDMFKRKAATNKVKKVYFINMAPADDDSGEAAFNLDAVFCFDGKSRTMALSEVRLVGQPPLMEPVLRIRPSGLTLEESYLLPDPIEISMNTAVDLADMSEEELAERLAELEAQAEALDELDEAPDVPSVDNY*
</t>
  </si>
  <si>
    <t>C_1370023</t>
  </si>
  <si>
    <t xml:space="preserve">MEGGAQVFFVSCGNTTDMAKWLQHTGFPADNTLLDQANAVYDSLRTRRGVARTLLHPYMWFVLPAKLAARGTLRGLGKAMRVWRPKVPEKAVHSFLQGGTFVFRGPRLMWAHRNAVPGDDPTLDQVVEAVKAAAQGVAAPAGPTQAAAPEATEAAAAQPTGPVAAVASTASASAGL*
</t>
  </si>
  <si>
    <t xml:space="preserve">MGCSSSVHAAPPAAQSAASGEKPQPVTPDSRVLRGQAYYTAGKVQEALKEFNATIAQWPTYARAYLERGNVRLDQKEFNGAVGDYTLALQLQGNLLQAYVMRCHARMAMRQWSEALGDVREAERLDPENAQVRALKIQVRKAAGGGAGGVPGGVSSGASDAASEEDAFAGVDTPKSTPSPSVKKLCMVCMDAERECRLRPCMHAALCVECAEGLMARGYSCPICSCKIEQVERGAFMRTFTVEEAQGIAASARVHGAGNAAPSPGKSPLGRRFAPPGAQGAPSLDNIAEVDEEAHAAADAAAAAAAAAGAGAERSDGGGDAAVAAAVAAAARPDPPVQLNPHPLAARANTATRNIAAELEQAAAGLSGPSRGNSGDQTAAAPPPLPGVVEDGSEGMDGSSGSQRTTAAADGSVDGDGGPGAAGGGVVLSPGTSAMLANSLADWMDSHGTGEGLGGTGASTAPAASAGGSGRAMGAAAPPQPPQRRSSSTNSNGSGSAQAPARWLRPRPRRLGL*
</t>
  </si>
  <si>
    <t>C_1370025</t>
  </si>
  <si>
    <t xml:space="preserve">MSLCKVNPSAFGPCATSGCRITLPAS
</t>
  </si>
  <si>
    <t>C_1370026</t>
  </si>
  <si>
    <t xml:space="preserve">MAVLGLEERTWRSVEAFICDSFGRDAWLKIIEQAHVDCNWVSSCPYPDKVTYDLVITGAGILGVTVPQALEAYGAYFVNYVIKQGYLRLLQSLGSNIAEFLANLNNLHLHLTMGFPSMVAPAFRVEEVTGTSLLLHYHSVRPALWPIVVGVLKGASQKLFGHDVELELVRSREAGDCDHEVFRVTYPHQESLSHWDDHGAALASTYAMPRDFFFEMFPFHLLLAQDCSVLQAGAVLRRLFSSLTPGSAVSDTFKLRHPFIPFEWDRILLEADTLFLLKALESGLELKGQMVKTQMPEMNGHGLYLSDIPLHDMSRDFVLLAEQRQAEADLKERFEKMAVELRQANERLELTTRWLDEEKHRSDALLYRMLPADIAADLREGHKVEPISYGEVTILFSDMVGFTNTSAKSTPEEVYVMLNEMYDKFDDVVDDFPDIYKLETIGDAYFLVCNLTTECDKHVDVVIDFAIRMQDAARQVKNAQGEPVQIRIGIHTGPVVGGVLGAKTPRFSIYGDTVNVASRMESHGLPGKIHISGASYARIVDKHKYRVRERGNIAVKGRGNMTLDAPYRHSVSSTSLSVSGTSGGQREGSFVITGSGKSVENIGGIGSNRVMAMEAITEAATEEGERHSRPLVSGADNIASSASINANVLLVTGDHTNIANSFLSTAPAPRSAAEDPARYQRYPSSGFGGGSGGQPVRASPSRRGTGTATGSILAAGDSFREGKPPVARDASYGQLSNSGLGAREGSFGTGGASGAQPSGRETSFRAVYARSGRTGGGPNSPQVAANSRSQAASPLVGGAAGGAGSLLAAGNASTGSAGSSSNVQQLVGAVSAPVEPSAAEGGVVESGGSASGNGMRAAILEQLKTTSLEPKRSGAGLELPSGGSAVLSTTSSSSGAVAAAAIGAVGGLESPATSSSKSKGITSKLKSLFKKDK*
</t>
  </si>
  <si>
    <t>C_1370027</t>
  </si>
  <si>
    <t xml:space="preserve">MIVVRQDLVLGSPLWPAVGVALQRTVTVVGAAAAVPLSAVVGSGGGNATSVGRRVRIDLQDLIGVVHVVDGEVLTLQNLMLSNAGMVAGYAPVPFTGLGLVTCFLWFVDVKRSLAPKPPDQLVVADTDIVVYSEDLEHMSVWATFVTTPAGPLAVLAAPFRIGIASIEIQAPTTAVPWLTFTQMHAYGMDFFNVSLRSDVMTGLNLTARRAGVPLFALNTPLNTTVVPVWTQSDLQGALAGVSRLPACSRLSNTTAYFHLFANLSIDGSKWPSVGFNISCNITVSGTPARPGSTWLNFNLLPRFVSLTPFNMPSAQRTYDLGDLTQMTAPLWPVGRPMPPAASSRFLILQDCTLALPTEEYRSLAAVLGQPGGRVPSPAFNASLRGVQVVSSTAASILLDRLDAMGLIASNTVLTDTSGATPFPPLLSASLYGTAGLVPPPPPAAGPSPSGGSGSGSAGGLSQSAIIAIAVTVPLSAALLAAAAVVAAYMLLRRSRRYRRTTAAPNSKDGEEDEEGVSPESPDALAAAEAEAEASAALEKAMAGGDAGSAGGWGGSGNTPASDRSGEETGTHANSDTSGIKKLGLPALQQSKSGDGNNAGAGTAGGGTAGGGTAAGGTAGGGSGGAPNGTSGSGEHTSRESEVPSQPPLHVELHQLILDFAREIEDQHLTIHGPLGSGGFAVVYRGTWRGIDVAVKVIEFKDGLAANSDERMRTRAMTEAAIAANIQHTNIVTTYSYDIRPVQPNQPDAGSALLGIGPGPEGGGGALDCASPGGGGGSRRGSTSGSRRGSYSGAGPMQPQMWKLYLIQEFCEVGSLRVALENHMLQGPDGQPNLNLILRLSLDVVRGLMHLHKKNIVHGDLTPGNILLKADLSRPGRYIAKLADFGLSVKMDPEQHSVDNNRTGTPFYASPEVRQHGNLTKASDLYAFGVCLWEMYHGRPCYQRVRGVKHYVHATGYPSFPPTAPPQLADLAARCMRRPLEERPQLIEAHEVLRQLLIAVGSGLNSGGSYSCAASETGYATSGNPSMEWPFLAQNQAAAMDNNPYVGALGMMGPGGGGGGAAHGAPSRGNSTRSLMGGVAPQGPVGPYGAMAPELAGAPPMYAPAPPPVPWGVPGAPGMQPVSPGGHLAAGGVAPPPGLMGGPAAAGMTVSPGGASGRSRLHHQTGGSVHMQQQQQQQQQQQVQMATFGVQQSPNLQQQQQQQQTSSEVSAMLPMPGHLLQQQQQQQQQQQQQHQQQQHMAAFLAQAQAQLQAGPGSFGGSGSYGSYAGGGPAGPGAPLARTSHSSNAGAYVSATPVNYRNPAPPPMPMPPMHAPAQVRQPVPLLQMLQQQGAEGVGQATPRAVPFGLTSNSQVLPPELANGGGGGGGGGQVTLNMASNGEQDPFYSAGAGSTAGNTTPSSARISGAHARP*
</t>
  </si>
  <si>
    <t>C_1370028</t>
  </si>
  <si>
    <t xml:space="preserve">MAASRGGIGASSGSSGRGTRGAAVGGAAAAVGAEAGARLESLPWAHTFVNELPADPNTTNVVRQVEGALFTPVQPTPPDGVPYTITYSAKVARLLGLDPTECERPEFALVMSGAAPLPGARPFAACYGGHQFGQCPGDKVLRDMFYNGNAKMEQGAVVCRVAPSFVRFGTFQLPVSRGAGEVGLVKMAADWVIKHHMPHLAAEPEPYLGLLREACARTGRLVAQWQALGFVHGVLNTDNMSILGLTIDYGPYGFLDVFDPDWTPNLTDASGRRYSYRNQPEAGQFNVVMLGNALLAADLLGREAATEALVGYSEVLSTTYNQLMAAKLGLKEYDRTLAQELMKMMYTDDADFTNTFRALCDIGSGGGSSSEEGGGAAAEGPQQLPGRLAAALNRGQPLSEERAAAWRQWLQAYQARLRADGTPDAERQAAQRLACPKFIPRQHLLQWAIEAAEQGDYSELEALMEVLERPYDEQPEAPAKYSAPPPPDMEGRPGVCMLSCSS*
</t>
  </si>
  <si>
    <t>C_1370029</t>
  </si>
  <si>
    <t xml:space="preserve">MQHQQQHPYHHHHHQPPSPSASPAAAAGLTAGGAGGGLAKQLPLTPYRGNPPAPGAGAAASAAAAASAAVAAASAAAAAAAAAMIGGSGGHVGGGFRGPPPPLWDQALEQEKRLRAELRKKSFWDPDVRRLRGALQGTYEALVFEHYEFAAANDVEQNLWKAVFYKPIEEFRSRVRALEGLAKGAAGGGGAAGAGGAGGGAGAAGGHGASTSPGGGGGGMAPVQLATPEEARAQLGRTTGAYLRFLDEALAFYRKTVWKLQWVFGDVGARVDLDAALQNEIQECVPRRVPANAAGGGGGGPSGGGGLPDVRPSVHRCLIYLGDLCRYQSMALKGQPTSSRPLWERAGAYYRQAAAVQPESGNPYNQLAVMAYFTGDELRAVYYYFRSLAVALPFVTARENLLLLFEKNRSRYGSIAASHAAAALAGAARFPGAAATTHTAAATANTAAAADPGAARAASGLVSDVVVRWVRLHGLLFDRINLEALPAVLAAALADLEALLGIWMRRWGRCVGPWRRXXXXXXXXXXXXXXXXXXXXXXXXXXXXXXXXXXXXXXXXXXXXXXXXXXXXXXXXXXXXXXXXXVLAAGDSHCQNHHHQQQHQQHPHQHPHQHAQNEIQPGGSNGVQAHAHPQAQQHPHQHGASVLPAQPPPPPMPRTLHLGSGGAATATAAAAAAGPLHTNSGDAASAPLVFGATAGAAALAAAVAAAVSAPGTSAASPAAGAGGVGAVSLPSGRSAGHVSVLGGGGGGGGGGRDDDEDEIVYRPPPHRQGSGLPRAPSVGTAMHMLHRRSSSGGGVIGGGGGGGGAGAGGGGGSGLAGLLGLGGLGSGLGGGLGGLAGGGGGLLQHYVSQDLVRGVLSKQPSAGGTTATATNTNTTAYNSYQHSRELSRDGRAGGLGGMALAPGLGLGGGFGGLGAGGLGAGGGGLGGGAGGYGAPGSGAMGLSLRSPSGHGAAAAAAAAAGADPHRQQLQAAALAAAAVAAGQQTGAYVGPTAVVMQQQQQQQHRQQLQHGQLQVQLHGPQYGGQYGSGSEITSPGSAHGGAAPLPPSPRGLLAGIESAAASAGAAGAAAAAATAAATAAGPSGGASGRNSATGMIPARPPSPAIADLPGPASIGLLQHILHGGGGGGGGGSTGSAGAGGLAPPAAVTSTGSGSTRRPPAPSSALAAAAPPPPKPSSAAATEALMMVANAPFAGLPAALQQRAAAAAAAATATASGQRPPASVAAAPPPLPPPHLLLYGGQGAAGGWPGSSVVAAVAGDQGAGGGGGLAGGVDLSYYAHAAGSYQAAALAEATAEATAVAVAGDVLRMAEAMDEDEAAQYHLGQGQGQGQGQGAHYPAAHQPQQPQHPQYGQSHRPAQHPQHPPYPQHQQPQSHQLPHQQQPQQQQPQPHHQQYQPQYQYSMYSSGEGMPGGGGAVAVDFMDTDRFSPAAAAAAGGGAGGGTEFVTREPSAASGGFFSSTYALDASMGSAGGGGGAGGGGGGGGGGGGAGAGVGGVGRFGVASSDSGSGLVGFLAGAAAAAGVPPAASLGGPRAGGGGGGLQGVAVGSSGDVTAAAAAAVGAQGGGAGGATAGLGGSYDGDTPLGGFGSWGVLAPGALPEHLAGYHSRLQRQAAAAAAAQAGGAGGGAGHDSLQLPGAAALPGAVDGGVGPGGGGGGGSGGEGLFGEDLSCLSFLAAQIQQGNAQQQQQQQQAQQRLQQQQQQEEEEQQEEQHAQEAQQRMLHYLGSSGGFGGSSGGGYAQG*
</t>
  </si>
  <si>
    <t>C_1370030</t>
  </si>
  <si>
    <t xml:space="preserve">VATGSTARGGGRTASAAGPSSPAPCCCPVLLCCWARRCRTFSATATFLPAASSAATANNTSLLHATTDALRS*
</t>
  </si>
  <si>
    <t>C_1370031</t>
  </si>
  <si>
    <t xml:space="preserve">MPGKGKGGKGLGKGGAKRHRKVLRDNIQGVTKPAIRRLARRGGVKRISGLIYEEVRTVLKTFLENVIRDSVTYTEHARRQTVTALDVIYALKRQNRTLYGFGG*
</t>
  </si>
  <si>
    <t>C_1370032</t>
  </si>
  <si>
    <t xml:space="preserve">MQCELHASGVGAILDYAAEDDVGASTAGGGTDTTTAAPAPPAASAAAAAKATVAGGAAPGIDTAAAAAAPAADAAAAGPKEETLSPRALGVVGRTYDYESEEQCDRHVEHFLSAIEMAAQQPGRPAFAAIKITALGNPGLLQRASAAVAMMHRLFATFDEDVY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VSRAPVADMCLDDNEVELMAALLGRLQTLVAAALRADVRLMIDAEHSYFQPAIEHLTLRLMQQHNRGPGGPRVLNTYQAYLTDCPQRLARDLERARREGWVLGAKLVRGAYLHLERRRAEQLGYPSPCWPELADTHACYDACAEQLIAAAAEGRAEVLLGTHNQGSVEAAVAAMARHGLVPPAIAAASASSPSTSSATAGSSPAAAADANAAPPPSDRVMFGQLLGMSDHLTLTLGKAGYRAYKYVPYGAVGQVMPYLLRRAAENRDIMKGAKHDLAMLKSELRRRAAAAVGLAQ*
</t>
  </si>
  <si>
    <t>C_1370033</t>
  </si>
  <si>
    <t xml:space="preserve">MAIHALQYDRAAAGCLLEALTAVQAKGVGFEVILDTGNSKDTNASTLLAIASGIDARAANAGLGVDAFNTVLRDTLKAALAEVMITKAMNENNNAAAIALVKVWDFIPPPGSATGAAGAGGLIRGLLAAGLASRTLTHLHIVPSRVCWLPELPELPAAAAAAESALKELVLAPVALAPPAVRQLAEALAALPGLCGGAVDCLKPPPLTWLPAPTPEEFGQWWEVRTPVPKGSTYPPNHIQVMQVVEERRCSPSGVPMEAGAPADAVGELKALFEVIGVGGSSGASSGGGSALGRGGGSAEAFLPPLLQRASNSSSAAAFTTTPGGGASSTGYTDADAAAGPWAPRTAAVAHFIGACAGLPAAQAAPPEYVSRIKRHELLPPRKDGFLLAKALHASQWD*
</t>
  </si>
  <si>
    <t>C_1370034</t>
  </si>
  <si>
    <t xml:space="preserve">MRWEEPYRGEGVDVFALVPGAGGREELHVTSSVTVGGRTVSYTLVLVGHG*
</t>
  </si>
  <si>
    <t>C_1370035</t>
  </si>
  <si>
    <t xml:space="preserve">GGVSLPPRHRHHAGAGHAGHSGPGIRAGPQRLAVHFAVRRLRPQEAQQPARVRRRRDEGGGHACGRRGGGAAPGGPPGAERAQVEPQQVQALPVHRPPARPLWPRRSGRRGTHHRGHARHHPRAVRHHPGRPDDVAQRVCGLCCLGGAQEPRAHL
</t>
  </si>
  <si>
    <t>C_1370036</t>
  </si>
  <si>
    <t xml:space="preserve">MGGQLTVDHKAGGGGTDARGAGAAAAAAGAGGGGDGGGGGGDGLTPSGASLSERRRLESLGVQLSSDGYLQMTAPDGSCSDIAVSRNLGCAHLKKAATPTAAAAAASCRRAALQYFPAHYSHHGHSYSHGSGHHGSHGSSSGHGSSSSAVGAGAAVAAAAGAGAGGRPHLTSAPVSVAQGMDGMTSPAVAGGAAAVAAAGTGSAPYLRGSGSSASFSGPCSASAAGPTPTASSLLQPLLQPHSQSQLQPLTLDLVREDPSQPPAGTSPPARSSTGGLPQPSPPATTPLGQAAGGSGAAHGSQQPQLPRSQPQQPPTQPQAPGGQVELQQQPDQQPQQQQQSRQQQQQNGLDVPPPPAHLARIATSPGAGGTQRSNSRGSDGFGGADPIAGSAAAPAADAAASAAAAAAVGAAHAPPGDLPSRASAPAAAAVVAAHTLGLSPRPPRPPSSGGGAAVAGAMGAAAATGVSQASPRPPPSPAAAAAVAAASPWAAERPHAAGGHGIGPASSMGGGAGSGAGASLGLPPLPPSPSLPGPGAAMMAAASSSPGVMQGGVFYHHGRSGGSGGGGGTAAGGGRVRERSPTSPFPRTSAGAITLPPLEEGSSSAEVGWSDGGATAVAAFTVMASRLQRDSSGGGGGSGSAGHAGATAADSADGTGATAAAHANGPSASNSRRSAGPDGGGEGGDGKAAQQGTSGSSSAALELLHAESFNTWTLASVLADPAAAPTASGGGAPSPSPPPPAAAAEQTGNAALAAAGMALASAFPASSAVEAAAPAPASGSRGRPLLQLPGEGGRDGAGAGAGGGAGDGSGPGTLGCDGAGALIPDPDLFHYQISTDSEFLICACDGVWDVMRNGEACRMVRRWLADGRSAAAAAEALCTSALKLGSGDNLSAVVLRFSSRPLATAPSRSMLRRVASEFMS*
</t>
  </si>
  <si>
    <t>C_1370037</t>
  </si>
  <si>
    <t xml:space="preserve">MRTRKITPNEAEPWEEQEEVEAEEAISLLEGSPDLAYDMGAHSMQGASSKMEDRVLLVDLSSHPHFAAARRAALVAVLDGHAGSGAVSHLEDCSSGSTALVALMLGGSLWLANAAAGQTPGGRGRPRRLQVQVVVVTVAAVAVTG*
</t>
  </si>
  <si>
    <t>C_1370038</t>
  </si>
  <si>
    <t xml:space="preserve">MVAAAVVASVALKQGSGPDVDFVTYFGHRLLAKRDGKATEVPVSELDGKYVGIYFSAHWCPPCRAFTPLLRKTYLMLTALGKPFEVVFVSSDQSQQEFDVRGQAYSLLPIFLLVVVAWFVAQFLFGNKG*
</t>
  </si>
  <si>
    <t>C_1370039</t>
  </si>
  <si>
    <t xml:space="preserve">MHSTSVAGLRAGATLLHQQRPAPLLHGSATAGRDSLVLPRAARDAPASGRGSRPAGRGSRDGASMAGRAPRRAPGSGGRGGGGLPTKGRPPKSATPKLADADAEDFELVDANGDDAGAAAASSDGLDDLDALLSNADAVKQLRATLIAGLVAQHEAAMAEEGEEGGATEAVPAPAAPAASARAAKAPAKQQAAATAEPTAAAAAAAATEAAPAQAAAAAAAAAAAAAAAAAAAAATASDSPAAAPLVVLKKDTPGCSCTATRWCTAARWTVMLALQTEEDAQPSGPLAAARLDVGALLRLRLGQAAALRRSMGLPGPETNVYRLVNSEGDRLSGLVADVLGDTVVVQVVAGWVQRYRSDVEAAIREATGLSRIVWRPAWRILAEEGLTPPPEEQQQQQEGAKAGAEEESEAEQAERVEVREAGLRYWASPMGQKTGFYADQRDSRAFLARVVRAQAQQASGSSSGSSGSGSAGPTVLDLCCYSGGFALSAAAAGASRVVGVDSSEAAVQLAAANAELNGLGGVASFVRADVSDYMREAVQQGHQYDVVVLDPPKLAPDRNSLARARIKYTRLNSLAMRLVKPGGLLITCSCSGAMTQSGEFTEMVIEAARQVGRQATALREAGAAPCHCLNPAYPEGEYLTNLTLRLL*
</t>
  </si>
  <si>
    <t>C_1370040</t>
  </si>
  <si>
    <t xml:space="preserve">MVRTARSVLGAPGLVEEAEELALGVFQFFQHSAEAVGNGVHHLQVVHALERLEGMPLEQVVDVQLLKSAIHPTAMLAAAADDEVAAAAAAERAAMLDSALDSVCDWRLRDVVDVNKLADALQDVPTSDWVLDGRLLQRDAGAIRRAVHWDKVSEAVRPQQLRRALEVLGGGAGGSPFAELDMRTAVSAVRLEAVKHVLHPVEEAARGRSLESSGMWTWES*
</t>
  </si>
  <si>
    <t>C_1370041</t>
  </si>
  <si>
    <t xml:space="preserve">MALCHLQHARFGAASGRPGRGAVCVTRALLPTPDTAAAQTRANVKARLRQLVSKVNSAAVPGPADLAALDGAITDLCALNPQRDTATSPLINGRWVLLYTASMSTLRQAARASGTGGGSSSSSSGSSNGGGGGSSRGGGGGGLEEVLTPLQLANDAAYKFFYTYVPVLAGAAVGVRGASGSGPVKARGNFQVFNTAAGRVENQAKFEVAGRQCCVNVNGTAVLAQMSQGAPKQRLRATFTSFDLLVDGERRLSLPLSLLNPVGYVDTPYLDEDLRISIGDKGSVFIAAREGPVGAGV*
</t>
  </si>
  <si>
    <t>C_1370042</t>
  </si>
  <si>
    <t xml:space="preserve">MSTIISIEQFKQLLEDALKPIKDEVAGLSTKVDVLSTKVAAISTKLDDVSTKLDKTMVKVDILVVKQQNSAATRSDRLQVVPRPDGSMPTVDFPESILQLLVAGNESLPDGSRNTWNKSKSKSLLRQYEDASESESETDDNEYSSKSRARRLKLARLLGISNTQLNFAQMTL*
</t>
  </si>
  <si>
    <t>C_1370043</t>
  </si>
  <si>
    <t xml:space="preserve">MSHYSVKSEAGSVILQPEVAHGPNALGFTLHKLIGRGGFGNVYLGEWEGRKVAVKVVTGNNNETASDQPEDKEWEARKEKMAQMEAILMASVNHPNIVHTLKVIAHQGDAMDPELAAIERELFTEKEDQHPPSFEWHIIMEYCDRGSLSRALAAMRFHEFVETQGYVRWDAWACLQTLKEVTKALMFLHENRILHGDLKAANVLLSSSETDRRGFVAKVSDFGLSRVLAGNRKEIKTQTFGTVTHMPPELLSKGILSPSADVYAMGVLLWEAYSGDRVFKQLSDSEVILAVVTRKARPQFPPDTPHRLKYLAERCWAELAEVRPSLQQLYNELENLQLQLCPQGADSPRLLVQSCIKQKRPVAQVPQVQMGAKAPGQQSRLAQGMSTDGSAKGGAAGAAATKTGPLPTQGREYNSGGGHYVGSPLGGGSGMGSHGPSQADKLKTFAAINRTQQNAKKSSEYGMGPASGGMNGSGGSVTQQRSQAAAGPSGPRPLMKVPSLQKAREPELSVSHSAASSPNLISPYKGAVSPQSPTGAPASHATGTAAAGYPPAAANRAVGSATAGGYSSPPQAGSSTGSLPALQVNGSASGPTPGAPASPQSPTGAAADNSLPVVPSDFLGRARTASATGISRPSRFGNEDSGRVAGRQASTGNVGGNAVGSP*
</t>
  </si>
  <si>
    <t>C_1370044</t>
  </si>
  <si>
    <t xml:space="preserve">MPAPRPTQHLNGQPLPPCAPLPHLQRLRHFSIGACPTAGASSLSRRNPPTDAFMRSVSSLSLPHLTSKCVPLNLTPPCRLCLPGRPRSLLPHGPHAMHRPSPSAHHLTSQ
</t>
  </si>
  <si>
    <t>C_1370045</t>
  </si>
  <si>
    <t xml:space="preserve">MPAAAGPPMSPGGGATPPAAKCPPGLTGCMPGAPGTPHGTGGGAGAHDCDSPGWAGRPAPAACGSPEPHAASPPRRTPVGGSGTTGNAGSCACRQQRTTPVSQRRAKPQPPAQ
</t>
  </si>
  <si>
    <t>C_13830001</t>
  </si>
  <si>
    <t xml:space="preserve">MGWVETPTSAXDVRVPEWLRYSYPMMEEAKRINAKKPARTGKDREAGGRTDADAEQRCGAG*
</t>
  </si>
  <si>
    <t>C_13840001</t>
  </si>
  <si>
    <t xml:space="preserve">MFCMSAQEELAALAWPPELLKDDLCRPVWAARSRHKRQQQPRPPAPSAPATPSAAALVSESRRASLSLPTSPTAAITAPGGTGVPQVPAAAEAGLALAAAATAEASGVFAATDVAVNAASGRTTYGGVPMLKLRAAAGACPGALTLACRTSY*
</t>
  </si>
  <si>
    <t>C_13850001</t>
  </si>
  <si>
    <t xml:space="preserve">MPCYQRMCMAGAMSGFYG*
</t>
  </si>
  <si>
    <t>C_13860001</t>
  </si>
  <si>
    <t xml:space="preserve">MCFSILAEVRAAAAAAVAADAATTAAADTAAAAPATGDTDTASANAAAGNCVSGGAAAGDEGAALQQAPGGSAPSQQIDSGEGSSSSSGSSSNSGSSSDSGSSSDSGSSSGGTGSSGEGDGEQEKSQVADPDASSSSSSSSSAAAAAAAAAAAAAAAAASAAAGREASGADASSDLGAGTRGTGRGGAAPAAAALPEVGGAQFVGPSPLPLAPSPADSYLPGLASRLRMRTAAATAPATAAATAAAAAPAAATADGGGDGGGAATRPIGRSLFSGLRKRSAAAGAAVEAAPASATAAGAAVEAAPASATAAAAVGGAAAKRARTTAAADGDGGRKRKALAALDTVVEEE
</t>
  </si>
  <si>
    <t>C_13870001</t>
  </si>
  <si>
    <t xml:space="preserve">MVRWRLVYASNAGSAAGAPSAASQAASGGPNLLAQVLQLADSLPGFGMTHVLQRLSLEETAAGGAAPAYAASTAAYGAAGAAAPHSAAVVVTENSAVFRFGPLGSWRVTVKGRWMDNGGGMCAAAEFESFGVRPVDLWGLSVEALLPEVTVPVPEVLRSRSEWCTTYLDEDMRVGRGSGGALFLFRRGGADDVTEAAGAMGGSLGAGSGMGMGLGVGLGAVAADARAPVMRPLPIYPLIAVLLLDRCSAAVAAAAATAAAAAARGELDDEGEQYEVDFLRKGGAAEEEAGGGEGRRGGDLVDTMLQAVSGTGGMMTADMARERERRDWERDQQRIMADEEAEERRRKQKELISSA*
</t>
  </si>
  <si>
    <t>C_13880001</t>
  </si>
  <si>
    <t xml:space="preserve">MARQKSKAAKIRHGLHAANNNLSALFDANAVEDLEGSQLKQLPGALYIVADPTSSSIEVHAYGSMDDPMLVPSITHLVKCAYAVHQLRQPPPNITIVKAKATGTTAGPAPKPESYLVRETLRFVYQLGFPNVPLVDYMKHELRKEEAKKAISWGVRRSTFVAQKVAE*
</t>
  </si>
  <si>
    <t>C_13890001</t>
  </si>
  <si>
    <t xml:space="preserve">MCASPAPAAAPLPGCLSVVLSALAASPVAAAAAAAAQAEQQDADPAAVAAGAEAQAQGDAAEPSADPSSLSLSGSSGSSGCSGSSGSSSGRRRQVAAMLAALRDNCVSLFGGRAAEALEPLVVQPTQLSPKQ*
</t>
  </si>
  <si>
    <t>C_1380001</t>
  </si>
  <si>
    <t xml:space="preserve">MFQPCKPPATGTLDYSIALDKATGPRSCTSTRDTCYGQNYADCRYNCQFFGGEFDCRGNTFTCSLAVRSSADPYLTYLWLTGGSGWLGTPKSTLVASGVVILVVGVIGTLAWFCFGYYSWRMLFARNRPRERPEGAVEAAAWDMANRFGGQYAPALGVPVGHDGMPTAQPLYVSASAPATGQPAYGTPYGQPPDPYHQMPGYPAAAPGGGAAYPPYGGGYNPAGGYPGAGGYPGHPPPGSNVEMTQYGSGDAAAAGHPPYTGYPPPGGGYPQSYPPGQPYPGYSGQPPPPVPTTSGGAAXXXXXXXXXXXXXXXXXXXXXXXXXXXXXXXXXXXXXXXXXXXXXXXXXXXXXXXXXXXXXXXXXXXXXXXXXXXXXXXXXXXXXXXXXXXXXXXXXXXXXXXXXXXXXXXXXXXXXXXXXXXXXXXXXXXXXXXXXXXXXXXXXXXXXXXXXXXXXXXXXXXXXXXXXXXXXXXXXXXXXXXXXXXXXXXXXXXXXXXXXXXXXXXKGR*
</t>
  </si>
  <si>
    <t>C_1380002</t>
  </si>
  <si>
    <t xml:space="preserve">MLYVDANSSRDQADVRVAAASAGAAAAAFASATTKWKPDSSTGTGGPITTGGVATATGGGAGGVGGGGGVGGVGGSDGGSDGGGGGGSGSNGGGGGGGGALAWSHLGLTMSASVLPLNRDAPPWDGVCGRLAASGAWVGRQPYKQQRQYKQQAQYKQRLLYTRQRQLYKQLRQYKQHAQYKQQAQYKQLRHYNQPRQPYKQRRQYKQQRQQQLLRQGPPLQPPPQAALQPPLQPQPSLQPQPPLQPQPLLQPPRLQQPPRLQPLQPPRLQQPAXRGAGGGADGSSGGALLYITKVAR*
</t>
  </si>
  <si>
    <t>C_1380003</t>
  </si>
  <si>
    <t xml:space="preserve">MTSSPPPAWLLGAPATSMVKTHCCWFGQKWRLQACLSRRKSKRAMRVKSHDMYGYIGWRALSIREGNTYAQAAFMRWAADAARTECPQPHLATIQSALAAQPSPVVAAQPSPVVAASSQRAAEVCRPRLAGPPHMLAAAAAYTPAGRSAAHAGGGGGVHSCWQVRRTRWRWRRRTLLLAGPPHTLAVAAAYTPAGRSAAHAGGGGGVHSCWQVRRTRWRRRRRTLLLAGPPHTLAVAAAYTPAGRSAAHAGGGGGVHSCWQEKRIITEVSNLEKDTGFKLRVLAQNYPETPGLAIREYWGVDDNTVVFVADPTFGDILNFNVGAGIDLEVPRSESLYIRGLRCSANGRHNH*
</t>
  </si>
  <si>
    <t>C_1380004</t>
  </si>
  <si>
    <t xml:space="preserve">MDFHTLQLADTHRHPMLRGVPRAQQPWPGPAFVAHWGCPEPWRSLGLPQRRRLLCLAASSGHAASLDAALAHCGCSVTAAAVEAAGAAGQADALGTLLRGMRAEHMEWKADPLAPALQAAAISGNQRAVEDTLRFVEDMCYDDEDDQYQAALCAGLLECPAVRIRRKCRRAAAVGACGGGHSHILDRFKADWADDLRAWRKLPARMARAAAASGHVGVLDRLAPRVVRDMRPGVLVHIALGCPLETLVRYFKRWYPEPGQRHGAAAAAAAVAGGGGGGEVGGGGGGSGGSAAGSGGGAIAGGGGREEEEVEGEEEDEDEEEDEEEEEEDEPDSSADSDDDEDSDDDYDTWFDDDEEAVVHDCIRPKQRGGPRAWELAAKPC*
</t>
  </si>
  <si>
    <t>C_1380005</t>
  </si>
  <si>
    <t xml:space="preserve">MALRNAASFLGKSLAGAAELGFSAAKTAGGEALTNAFVTDGVRHASNQAVKQRIRAIKNIGKITKAMKMVAASKMKNAQVAVEQSRGIVNPFVRLFGDFPAIEGKQNITVAVSSDRGLCGGLNSNIAKYTRALLKMDPTTSETTKLVSIGDKGRSQLMRXXXXXXXXXXXXXXXXXXXXXXXXXXXXXXXXXXXXXXXXXXXXXXXXXXXXXXXXXXXXXXXXXXXXXXXXXXXXXXXXXXXXXXXXRVTFAQASLIAEDLLKSNPEAVKILFNKFRSAISFKPTLATILTPETLEKQLTEPSGNRLDAYEIEASHERSDVLRDLAEFQLAATLYNAMLENNCSEHASRMSAMENSTKSAGEMLGKLTLEYNRKRQATITTELIEIIAGASALMDA*
</t>
  </si>
  <si>
    <t>C_1380006</t>
  </si>
  <si>
    <t xml:space="preserve">MACAFRCTCRAARDLFSAPRFTTLHLSQPGIPHDVFARKWAAPGACHSLSYRQRRQLTTLTAASGDVANLHAALAAAGLVPGAAELGAAAGAGRLHVCAWLRRRHNCCTADPTGDALVAAAAAGAAEGAAWLLSKGGACWSWAAVGAAAAAGHVALMDWLVAARPTAAAAAGPVAAAEARLAGGPHPCEPEPLRMSR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GQASGDAWRQASWGDLATLRTLARLRVPLGPAGAGPAGAAATFLNMLVRAAAPLPVLRLMVEEARCPVDWEKARRGALRRRDESRRPLLDWVRQQAVAAAGLEGGCNFELHVV*
</t>
  </si>
  <si>
    <t>C_1380007</t>
  </si>
  <si>
    <t xml:space="preserve">MWKRADFKDPITLNVISDPVILAATGQVYDYASLKDWFRDEYITSLIC*
</t>
  </si>
  <si>
    <t>C_1380008</t>
  </si>
  <si>
    <t xml:space="preserve">MSSGAGAAASTATAASGATAAPRGVTPFPMPPGDADGPAAMYATLVREWVADGGPPVCPRGLVPRLLEIATSAVARSGRPGLFSVLALVPVWSLVCFVAGSERAAAWIGRRV*
</t>
  </si>
  <si>
    <t>C_1380009</t>
  </si>
  <si>
    <t xml:space="preserve">MDLDLDELDKQKKAQQSRAFKPALKPVARPRPGQQQRQQGQQQGPNVGAAAGAAATPAAPGPAAPPLRAAAAPAASRGGEAAEQNPTQPPAAAAAAAATAAPLTAAAAAGDEEAAPADGKAVETGAATCVKAVETGAVERVVTAAAGAVMADAAGAGGPGGEGQLDLGLGGGFGGGGDGTGEMGGFGDEDDDFDPLAAALAAAEALPDDLLDDFPAAVAAEPAEPHGEEAVAPLRSGAAAAPVEEPAAVAAAALGSAPPPVAHVPEARVEGLVAAELSALERRTAXXXXXXXXXXXXXXXXXAAGAPAAVPSGGFIRDIVMKAPEVAPPKPPQQQLRRPSPSPQPQQQPELAAPQKTCSPAAAEAAAVTVVEAPTPAAAAGPSQAAAVEPAKEAATAAATAAAAAAAAAAPTAPYPPQEQPAPARAEAVTADAQAVAGEGAAAPPAQAESPAAAAAATAAAASGANAAAATAAPAAPAAATADLQLPGEVGLDLDSLPKQQRRAAPKVVARRGAAASAAAAAPAAARPAATAAANAAATAPAKAAGAPAASAAAAAKAAAAQGAATAAAGTAAEAAGPGQAAAAEPAKEGSAKPSAAAEAAAAPAVAAAAAPSAAPAAAVPVAAASAAPAATAAPAAAPATAPAAASAAPAHTPEPAPASGSTPEPAPAPEEEAAVSRAGSTTGRGASAGRGASHSTGAGGCTGGGTRTGAGGGGSGH*
</t>
  </si>
  <si>
    <t>C_1380010</t>
  </si>
  <si>
    <t xml:space="preserve">MKLINSKTAAALREYKSTLTLGVARTRAGDPSPHRAVKPWPGHAFTAHWGCPEPWRCLSLRQRERLLCLAASSGHVPSLDAALAHCGCALKPEVLTAAAAAGNLAICERLLHGEGCSISNEAVAAAAEGGHMPVLQLLLGVTGGKPTPTWLDAAAQGACAGGQPHILDWLQQAHGYSLKPEDAQQQHQQKQQHQHQHQHQQQAQGQQGAAPAMLQTARRRRTGSVTAGLETTAMDALLWLTEAAVEEAEEDDDAETVRRRWSRVFSKAAAEGAGLRLLRAIREKRGAAVHLGAVACGGSEEALEWAAAELAAEAEAEGGGPRGGGGGGRGGGGGAACTLKSSALASLAALAPPLLMHLDLSRNAISNADAAAAAAPGGAGGAFAQASQASSLYSQGLPHPQHSNASHHSQHSQQQQQQQQQQQQPQTNALMAGLTSEATAAAAAALAAGLPRLTICDLSYNRVGSEAAVAALLAAPGLQTLLLAGNPMKSCRKQPLRD*
</t>
  </si>
  <si>
    <t>C_1380011</t>
  </si>
  <si>
    <t xml:space="preserve">MSLPVSREGGPRPDQTAAGGGGGAGAHLPPVGEDQDPAERFGDLLGAGEPAAATEAAEAAEAAEAAEAVYGGEGGKGAGAGAGAAAAAAESAAATESAAAAESQARGAGVDEEPEGSVRSPAAAALLEEQEQEQDVAGAHTGSATRALAAPAAAGEVVAGEASTAGKGGAGEAGAAPEAVGSVPSLHSVYAAEAEASGGGDGGDPAGGSGRGSGRQHAAPPVLPDPAAAAAAGSGRGGDAGVGGGGDGQEAGPEAGLEAGPEAEEVLAPETIAQRLMTQITGRSSARASQEGEGAGGGGASRPGSATVAGGGGGGGDGRSRPGSGNATARGGSRPSSSGVNAAGGGGRASSRLSGSNVSRPASGTAATATAAVVAAAPPSPTSVTPAPPDSLAPSLSVSRAGTAPSAEMAAAAAARHAPLPAARAGVAASSSVFVGAAAARLASPSAEKLRAFDTGGYGGPGGHGQGQGQGPQLGGLQGLQGHGQPRDAHQAHQGHRRSTGASGVGAPAGETGYAVSAVSAVSXXXXXXXXXXXXXXXXXXXXXXXXXXXXXXXXXXXXXXXXXXXXXXXXXXXXXXXXXXXXXXXXXXXXXXXXXXXXXXXXXXXXXXXXXXXXXXXXXXXXXXXXXXXXXXXXXXXXXXXXXXXXXXXXXXXXXXXXXXXXXXXXXXXXXXXXXXXXXXXXXXXXXXXXAVAAAAARGQGGSRGKAGPRGVEAALASGTAGGGGGGGGGTVLLPSGLARRLKAARLMATGPPPFARRRQDALTPPSPSGVVLDGFMLLEAADEDMPEAVQVATTRPGAVASTKIVLAAPGAPPPKPTVAASLTARFARIPDAPAKAQTATLAAAAAAAITNAVQPERVNEAFERTDAAIEQWRLNTVMEEDEEEDEEEEGEGEGVEDNTFLTGVGIQEKRSRRKGAPSAPNEGEGDDGDDDDLEPDPEPEPQPSATRTAAEEASEERPLWESIADPTERLAVALGLDPMLLPMHTRALTTDAAGAISALKFTLAHPLVDADEGLXXXXXXXXXXXXXXXXXXXXXXXXXXXXXXXXXXXXXXXXXXXXXXXXXXXXXXXXXXXXXXXXXXXXXXXXXXXXXXXXXXXXXXXXXXXXXXXXXXXXXXXXXXXXXXXXXXXXXXXXXXXXXXXXXXXXXXXXXXXXXXXXXXXXXXXXXXXXXXXXXXXXXXXXXXXXXXXXXXXXXXXXXXXXXXXXXXXXXXXXXXXXXXXXXXXXXXXXXXXXXXXXXXXXXXXXXXXXXXXMSDIRESSWHRAPGRHGGGWRRGGGRPVC*
</t>
  </si>
  <si>
    <t>C_1380012</t>
  </si>
  <si>
    <t xml:space="preserve">MLWLRDASERMGGHGLRRRQLNVLWWNGAATEAEAAAAAAKGDAKARRDASAAALARDPIAARAAAEAAGAAAYKGYGTWRAATIRGYDPKTCRFEVKFHDEPKRSHAYLWLPLTVAHYARNPPSSNETLRCTPEPVIGTAAANEGDSDRAAAAAAASGYGGAAAAGAKRDRGGTASAAVAAVGDEAEMGQEEQGQDQDEGDDEWLLVADVGRRRATHDPKRARSSIAAAADVVSAASAAVASPQPQPQPQPPPQQQQQQQPQQHHHHHVYYQQQPAAAARLQRQQSSSAPVPPPPPPVRFTASSDGTDRTAAAAATAAASASGYAVFMASGSSSRPSTEPASPAKMTGAAGITGAAASTAAAVPPPPQTLLLPVPASGFLPQLPQLPQLPQLPRLLLQPTPSAVAAAAAAAAAAAPSVPSGSGGDIFERSSTCSSVSGSGFLPVPPAAVIATTTAFTAATAGTPFWPAATAAAATAATAADDGPLLVSRQRTHSRNSMLAAAAAAAAGGSSRDDDECSGYSSGCSSGGCAPGACCGYCRRHVSPVPLLPHTAAGATAAAGAPMAYAHAFPQQQQQQQQAAAVAAAGAQYPQFQKPAGTAAGGANAATDFETLYADLCNSDWPFLREQNAAMPATGLVLHNATTNFASNTRSSSSHIAAAAAAAAAADAGCYSLGGGSGGNGHGAAAASSAAVAVTATAGTTTTAGYHPPSSMQQLQLQQQLHFWHQQHQHPHPQHHHQSSVVLQHPAAAVLLRTAAPPHVMAPGVPAAAAAVPAAATAVGGGDTAAAPAAAPDHGNLHELWADWMAEPPLPLPSQLQQQPPPAAAAAATAAAAAAATAAPGLDTASGAGGGSGLLFVHPALIAAYSVSAPPPPPPPLPSSYCV*
</t>
  </si>
  <si>
    <t>C_1380013</t>
  </si>
  <si>
    <t xml:space="preserve">MSNRDEAAAGPSTSAEQDFIPSESFDGAKPGYVFKLDDCGVGYYRDIPLAERIQAASAEASKAAKSKPVVVKANNSLLKSLQKRGGGPQLSIPSGVKKQKKDDDESKPAYLKEMERYKSLSCGSDTKHDRPLVK*
</t>
  </si>
  <si>
    <t>C_1380014</t>
  </si>
  <si>
    <t xml:space="preserve">MSIEEWYKSLPIVTRTYVTMSFLTTAGCALEIITPFNVYFNAKLVFKKLELWRLVTNFFFF
</t>
  </si>
  <si>
    <t>C_1380015</t>
  </si>
  <si>
    <t xml:space="preserve">MCVRWPISLQLNTPAINTAATTPAINTTTATTLQYPQTVKQARLVTEMARYILCRYQTLLLQQPPNATANSTLAALPVPPSNLSYVPDTAYPDEGGGGNVMPTGGYPGHPPPGSNVEMTQYGSGDAAAAGHPPYTGYPPPGGGYPQSYPPGQPYPGYSGQPPPPVPTTSGGGGGGGAGGPDVGATASYAYPAAGAYPYPYGYPPAPPPAPGAATAVGGGFGGAAGTAVASGLPASTGASAGEVGSSSSAFGAATAGPAAVAAAGGGGADNDDDDGSSAAAAGGGRGRGKRGGKGKGKGGGDSGLDDGPLLAGAGDSSSGPAGGGGSSSSAGAAGPRGKGR*
</t>
  </si>
  <si>
    <t>C_1380016</t>
  </si>
  <si>
    <t xml:space="preserve">MSGTAPPPPLALVSFARPDPTSASAGGWLEDTSLVEKYKISDDAYDKREKTYRKWKPPSLIAE*
</t>
  </si>
  <si>
    <t>C_1380017</t>
  </si>
  <si>
    <t xml:space="preserve">MLDHLLTLLPGLAPGPAAAVAAAAAGAAAADAAVAAGAEGTGVAPGTARKPPPPPQQQQQQQPQKHGEEEAAAEAVTTTAAATAAADSRAMRAAARRLLAAAAGSPTPCWAAKLDYLLLLRDCRGPPRATSAPRRLAPSGCSSGAAGGGSSSSSSGGGSSGGSSSTSGGSGSSSSSSSSGSSSSSSGGGVGLLLQGMERIDLAAASRRPDFLARLQRLHSLGWAPDAGAVEAAARGGHADALAWLWDGVGLAPDPGAVVAAMWVGPRSQRGAAPALVSVLRLVQRRCPEFAFTAEHVNMEACRLDEAAGEPEEVLAWLRERLLCLAASSGHTPSLDAALAHCGCALKPEVLTAAAAAGNLAICERLLHGEGCSLSEHALIAAAAGGHLRVLQLLLEAVGSAEAALIADAAAAAAEGGHLPALQLLLQQPSASTATSAVAASALAACRGGQPHILEWLQQAHGYSPSVRDAQAAARAGQSLGLVPDASVAEAAASGGHTDALAYLWDECGVPVRTDLEFLRSFVLPGAGARPPELLRLLGDRGAVVPTWLVGRKACAGWGDAFLLQLLELTKLQPQPQPQPQPQPQPQPQPQPQPQPQPQPQPPQPLLPPPPPPPPLPPPPPPPPPLPQPPPPPLLPPQPQLQPQQQQPPQPHQHLQHQNLQHQHQQPHQHQQPHQHWQQPYQQPHQQPHWQHQQPHQHWPQPYQQPHQHLHHQQQHWQHPQQHQHLQHPNQHWQQPHPYPQQHQHPHQHWHHHPYPHPHPQQQQQQQHQQQQQQQQWQQQQQREQQQWLERQQREQKLRLEKQQRKLQLQQQQQRQEELEAERECMSLAFRRLAEGGAGLGVLKALCARGAYACLKSVACGGSEEALEWAAAEGVAARKRMTKGQRRRLNAMGGNFFREDDAFAVFEAGNLAALNWLRARGHVSEFWAPGLKKDRLCLDLRPQTFWKLQLWGRWKQTTKELEPYSGSEREFYGDEFSDDRSSGSRSRSRSRDDEDEDAWIAWTVPEPDPRLVNHPAWVQALQALDAQAAFQARLAADADDDWAGGGGAAAPEAPPREVCLDEEAALPHQRAWLERQAAAAAAEAAAKEAAAVADYTAAMXXXXXXXXXXXXXXXXXXGRHNQLLRDDKAPVRPHSFWKLQLWARCQLMTKEPEPHPGTEEDSQDGDVGTCAQGRVAGK*
</t>
  </si>
  <si>
    <t>C_1380018</t>
  </si>
  <si>
    <t xml:space="preserve">MAAGTGGQATAMAGGQAAVEIGCQTTTAEPRLAKQQNVREPPRPLELRVRLGGEEELPAALAAIKFAYTGRIEAGSVREVLRVWKQADYLQMKGCVEACVDALRDKLGLSSAAQQCTRGSAGGAIQPSASASASTMAAPVLQLYGCMQLWPDPKHEPAFAALLKEAKPQLVAHFGDALAVLNTKHLYKQMRALPAVGLEALLESDDFSTDSESSVVLMMAEWMQLNYSTTDAATRRRLCGLLRLSHCSRAYLDWVLPALALDHHDHPDTQAGWLPITPEQAGCLEAGDQGQRQQQRQRQAREAAVAAQWARFLKDGRVRGKIVVS*
</t>
  </si>
  <si>
    <t xml:space="preserve">MDAISFVLGVKTTQLRGSLKELLYSDGTTGGTQARRGYVKLVYVVEERAPGARPGDPPQEREMVFARHIVPASGGADPDGAAATYKSEFRVDDRAVTWEVYAQRLGGLGILVKVRNFLVFQGDIEAVASKSPAGLTALFEQISGSEALKERFEAAAAEKAAAEEKVSLLFTRRKQLLMEVKAKKREKEEAERHAAAAEELRLLKSDLAVWQLAAEGRALGEALADQRQAEEALAALQHKTSDSDGKLDALKRKAAGFKKDIASLEKKMKKMQAERDKKSPGLLKAKEELGRLGRFAKTGAKTAAEKERAVAEQEKKLRKLERELDKFKQDEAALEAEVASHYAAHDRQAAGGGLTSAAMQAEYAELKARVGAETAKQDGERRTRELSEKQAARTRVAEDRTRTNAQRQALASKLAAAEQRLEGIRMDRSQSRREREMAEMAEALRRRFPGCVFGKLVTLAKPVNPRYQLALQVSGRDTVICDGEDEARRLAFGGGHGGGGGGGHGGGGGGGGGQARLKVVTLQGTLITKRGTMTGGSAPPDARAARWDEGEVSRLRQEVEALAAALAALPSPRQQMEAEQALAAEVGALSSKIKYTEAEARVKLPARAATGEDEGDDEIEDPDAHPTSSGSDSDEEDAGADEDAEAEEDGDGDAAMRDAGRGGGRKRKAAAAAAGKGRGKGVKGGGGARGKKRARTDAAAAAAASAGAAATAAGGGGGGSGGKGHGRYIDLDELVAGLPSGGADGGGGGGAGGGGEGGAGDACGGRQDAAGPAMQTHAPHVP*
</t>
  </si>
  <si>
    <t>C_1380020</t>
  </si>
  <si>
    <t xml:space="preserve">MQLTSLPAAPPQVLGRLSHPNIVRLIAVCMAPPRLSLVMEAAETSLDKVVYGGGGGAPGGGGGELLPLPKVLHIAVQIAQGLAYLHPTVCHGDLKPANVLLNGASGDTPEVKLTDFGQAHIRMSTTFGSSRATLGALDAPAGGTAAFCAPECFDQAGGRAVAVTYKADIYSFAVVLWCMLTGQEPWQGLGAVSIAVQVALRGLSLLSVPQALAEERCPPKLKRLLADCFEPDPRRRPAAAEIVKQLLLVEEQWVRGRAQQQQEQQQLEQEQQQQAAQPRQQPQQQLPANGSGSSGSGVGAEPRLCWDSKHQRPAAAAAAAAACGARHLNHG*
</t>
  </si>
  <si>
    <t>C_1380021</t>
  </si>
  <si>
    <t xml:space="preserve">MRRLRLAQQEAERIAADPSPLEAYYDAGSSWHADLDAFEPARYLSAASNGDHGAGVLLSAVDAAPPVSRSHPAVLAAAELGLPHAALLRNLANSALRRAAAAGDARALTPGGEYVPPEEVAEAAVLSVAMRDALAGGGEAADEASVAAQAAAAEAAAAPDAEISLRRVRPLPPPEELLGDGSDGTADDPRIRAAWQLAAISELARRHGWELLECADAVQEERDRAAAGEAAPSAEEAQAAAAAAESEQLVLEAMCEDDDEVMELRTGMVTPVQVYLRFKARMSRREPFAHPLLLSAATTLGYDEFVAPAGGEAQQQEEEVEAELVPATSGKADSGRLQILPEGEDSPFGPGSTGDASSPTHPAAYVFNVPPDEAVELSAPMSAALLAEQLADNGADGGLVAAAAQPILEAAAARMGLPQPSGIAGGSSSSTRVGSRAKRSGAVAEGEVEAGEEEEEVDGEEEEEEQGGGVRASAFDASEAEALTLMELGFRAEGLHEEVVVGGWGGAFAQLPAFRPLAAILEEANLHPGPAAAASSSGADGEGTGALADGGYGPEFEDDAEDDEEDGGFGAAERRALAASSSAGSGSAYAAEDEAGEEEPSSVAAVVRQVAADTGDDAQAMELAATAAPLAPTRVWVVVGGDAAHHAGREAGMIAGANVLAKLGRYQDLVVEPFLMVPHGEGGDAEARRSELLRRRTQAVSGLGLTAGADMPHYLADLEAIRSTADVANPSGRMDMQPIYAVTPATLARSSVPDALWSVEATAAREGAALHALSELQRQQRAVHRDVQAELAAAGFEVGPGPDQLALLWDKGELEELLADLRDSAGVQAAAAGVVGAGVDEEEEVEEEGGLGGLGDEEDEGEEGAVGGRRRRGGGGAEDDEDMLGQLEEMRGGVGADAEEEGFEEDFGEEAWGGGGAASSGSRGGRIFFEEDGVGMGAGAGIGGGYMPLSEAGRGVGRGGAGGRGGARKRYDDDDE*
</t>
  </si>
  <si>
    <t>C_1380022</t>
  </si>
  <si>
    <t xml:space="preserve">MSSMRLTAKPFSATRPANASRRCVRVSAAMKLYSNPASRGRIIEWYVREIGKDSEVEVINMDMKEKREHKSDWFKKVNPFGKLPALEDGDLKLFESGAIMLYIAEKYGQFNSPAERARAQQWALFANSTMANSVFVEQFRERSMPDVFGTLDALLAATPYIDGPAFTVSDVLVGAYLLYIPAFLPQVDLSPYPHVQAYMKRLAERPHCAATVAARAAEKKTETTAAQKA*
</t>
  </si>
  <si>
    <t>C_1380023</t>
  </si>
  <si>
    <t xml:space="preserve">MMLEMALKEKDNELARMKQLVAMKQNEPAGSAGGQQPHITEQELKQAYCSSVQSLKDYLVISNLHSYDITGSCKNLPEKVTADIKALVHTISKVCLQILKPETPFVLDTISKDYSNTTTTDWELDKSHWINVIAQLQLSNLQVLSILHARELHVAKMQILLQERATIARQAAELTQAACSTSPAGMGAEEVSNMWESLLREQKTVMELFLKVLYQVLSPVQAALFVVEAFPYHCDVLALSNVLALVFGKDGASVPAGGPGGVGTGAGGPVGAGPGGMGGPGGMGGGGMGGMGGPMGGLGGGQGGMGSGDPLDMMMSGMGGGGGGGGGGQGGGGGGTLTPQDAMLLHQQFASGGGPGDKVALLQQQQQQQQQQQQQQQQQQQQQHDLGPAGSLGGMGSGGMGGPGGMGGMAQGGQQRLNPFGAVVEMGGMMGPGGPGGGMDGPGMRGAEVGPGGSMSAAAVKQELQSLQAAAMARQQAGQMMGGMSGGGGGGDMGKAGGGLGGVFGQGPHGMSSSLSGMSKGLMDNGMGSGGLHGAGGTMSPDLLGGGGPKGMGGMGGGGGMAGGMGGLGGPGGLGNSMGGGGLGGGGLGGLGGPGGPMGGGGLGGQLGNGGLGGPGGLGGGHGGGMFGKGGPQGGGGATLNLSMSGPGGGGGLGMGGPGGMGGGPGGLGGPGDGMGGGGLQGQGSLPINAVSRYGNGGGGGRAGSGMLDGGQRGPAGPGFSR*
</t>
  </si>
  <si>
    <t>C_1380024</t>
  </si>
  <si>
    <t xml:space="preserve">MCHAVKCPVPYRCSYVT*
</t>
  </si>
  <si>
    <t>C_1380025</t>
  </si>
  <si>
    <t xml:space="preserve">MAAATAAAAAAAAAGARAAGSAAVAAGGLGTRAAGVTGLAAAAAAAVGAAGRGDLSAALLMMRVQLRAASGGGVGGGGGGGPVLVSATDVERAEVVVTGTGGADGGGGGGGGGALVAAAAGAEGVTAAAAAAVAAAAAAIPNRGKRANMKAGGGPNNPTAAAAAAANRPPRAETNRYGNYHRYYGYRLGAELDEDPRVKLMQREWFQGRVCVDVGCNEGLVTLAVAARFGTRRMTGYDIDGALIKKACRPESADVILCLSVTKWVHLNNGDEGLKKMFRKCHEILTPGGRLLLEPQPWKSYKRAVSKSTTHGVPYRRIEQLLALRPEGFVDFLTKQVGFELEATLNQGGGAGFDRPLHVLRKPPLPPTA*
</t>
  </si>
  <si>
    <t>C_1380026</t>
  </si>
  <si>
    <t xml:space="preserve">MQTFGVTTRPSGGGGGGGAGGCSDDFDGLPSPSNDTGCSNRAGNGTQQPYPGAATANGGGGRGGGGAASTAACTSPGRHRQSRGGLAHAPAAGNGGGAGVAAAAAAAAANTSGQQQQQQQPQQQPAAKRRRLGAGASLGSGGGGVALSGGGSSGMTMSRSAQKRLSARQAHPDDLLTADGDAATPHGGTADAGTAAAGAAAGSVADGSVGAGSGAGRKRKWRERARRRRRRRVELPPAAAAELGSG*
</t>
  </si>
  <si>
    <t>C_1380027</t>
  </si>
  <si>
    <t xml:space="preserve">MSIQDEVPSSWESLAPELVRKIASKLHPNDSAASLKFVNSQTAEALREYQTVTLGHKRKSRVDPAPHRAVEPWPGHAFVAHWGRPEPWRCLSLHQRERLLCLAASSGHVPSLDAALAHCGCALEPEVLTAAAAAGNLAICERLLHGEGCSISADCAAAAAEGGHLPVLRLLLEAGGAKMRPLSLYSASKAASSARAGQVEVLEHLLAVVPEYKAAEEEAAVEGGGGEDKGQRQPRWELLVDIAKGCPAAVLQRHYDRLWRWRGMLLGAGGAGAGAGAGAGAGAGAGAGAGAGAGSALREFEGDDEGRDELMARLLTAAISSPTPCWPQKVDFLLRDCWGPAVTRQVLRGDNCHHLWRIWEEAAEQPDFLARLRRLHAAGLALDDGAVEAAACGGHTDALAWLWDEAGVPGEHFIMCYSSSQLWVKQHVASDVELLSFLRERGAVFMAEHVKAATQYHWPDGPLLWLVEAAAAVESPGDSGGSSVEQEQRAWSAAFSAVAHQGGGLQLLRALREKRGAAVDLGAVVAGGSEEALEWAWEEAQHEAEHGAGTAQAPNIDDLARCAFQSGNIATLRLRLWVELHTATLRAADGSPGATPAADVAHDASVVVGRVWSAVMGAVRAMADEVAAGGAGGGGGPPSLEQLLLPHQVQWIERQWVRAA*
</t>
  </si>
  <si>
    <t>C_1380028</t>
  </si>
  <si>
    <t xml:space="preserve">MSAPFLSKDDVDALRAYVAGPDTGFANKADSTVLLHVTHSNLKARFMEIRLDLHSTIESVKVKLSFHCGTNPGAMLLSLLDEGGALMANMWEDGRKLGFYSPRDGCTLHVTDTDLAAAIKPGSRCSVDPGDRRGEVKFVGRVEGLPLGFWVGVAYDEPLGKNDGSHKGKKYFEAEPGYGGFVRPDKVKVGDYPVIDEFASDNEEGAGGLGADEI*
</t>
  </si>
  <si>
    <t>C_13900001</t>
  </si>
  <si>
    <t xml:space="preserve">MRAVGGGGADAAAALADRPGASTAQCQAAAMANLAVREERAAATAASHNARAALMEEHGERGTRWFHRQADEPAAGAQEPITHLKVPGQPAPVALTGPGTRNTVSAATAAMYSSTSPTGLFRVQPVCTASQQQLLAAIDQWQ*
</t>
  </si>
  <si>
    <t>C_13910001</t>
  </si>
  <si>
    <t xml:space="preserve">MGHFRDKQPESGGGCRARWSQGVRRRDVGKTHGASERRVRYAFLAGLVVSLLLVPANRLIAGAILAASQRMMRAK
</t>
  </si>
  <si>
    <t>C_13920001</t>
  </si>
  <si>
    <t xml:space="preserve">MAALAATEHGRVRLRGMTRAAAALGIQTAAAAAPEAAVAGAAEAEPDPDEILPTQLTPPQPGVNPVELACARAVADFWSRLMQFAQLGVPQKGWDGVDATHPILAVVNGEMLCAMPQAMELEA*
</t>
  </si>
  <si>
    <t>C_13940001</t>
  </si>
  <si>
    <t xml:space="preserve">ARTAAAPHLTAGTGTHTTAVLSLACSAARLPQSSSPHRQQAPCPWPGARPAPAP*
</t>
  </si>
  <si>
    <t>C_13940002</t>
  </si>
  <si>
    <t xml:space="preserve">MSTAWARRSRRGRWSRTCSKLGRMWRWCRRPTLLTRRCWSLAFVPRRGRAFRGATASLPARQRRPTPVGRLSWRGVGCSFQAAYCSRRQRMRRAVWYTWVTCACASCVCMRPRPWRTSLLSLPGCIPTWPRTGCLLSVGTGTVSPMPVRRRPLARHVLQVPRNLPASSPSSVWWTLGRASVAAPRATRIQ
</t>
  </si>
  <si>
    <t>C_13950001</t>
  </si>
  <si>
    <t xml:space="preserve">MEGCCCCCCCGRWCWMGHLKVWKRSSRASNWCHVRRNSVAENCLGRCASASSVVAARRRCELTYASTFMPLPRSWSAYVYMWRRQKKELLLLLRKSLHPSATPTYAITHARIRQEQPEYSSNRQLLTAAPTTLKLLQVCLTVLATSTVSGVWPLAAKARSSVAELQKQLTTAKKEVEAAEQRATRRSSR
</t>
  </si>
  <si>
    <t>C_13960001</t>
  </si>
  <si>
    <t xml:space="preserve">MEPLARFPGGGGGGGFGSGFGSGFSFGSEPNPGSGGHASTVASSSGEGAAAAAAETGLLQWPYTASAAAAGSNAAEPAAAAADNGGGGGGDDPMALWRVRRIAGELAAAGPPLAPGAGGGAVQQGGSGSSGSSSTAGKGSSSSSSGSGGGGAALHVLSSTAMAAAGACWVPTARNAAAAAAELQLQ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QQR*
</t>
  </si>
  <si>
    <t>C_13960002</t>
  </si>
  <si>
    <t xml:space="preserve">MDTYDDGAGAADLADVTGNRGGVYGDGGLGGGGSSGGGGDGSSSSLSGRKRARQPPGQGLYSTAPSPPRSPPRLRPHLEQEQQQQQQQEQQQQQQHRHNGNSSNNNGLSASPANDTATTAAAAATTTSTTKRLPREVVAPLPPDTGPGRLARFPLDAGRWRALQGLPPLLWRVEGLVAAAEALERVLRPLG*
</t>
  </si>
  <si>
    <t xml:space="preserve">MGSQGVNSPATCVLYKLVGDWAAARPKTLLLDICCGTGTIGLMLASKVAKVVGVDNVESAVEDARVNAALNGIGNAEFVAGKAEDALQSILDLHAANDAYEDVVAVCDPPRAGLHKSVLRALLDCAKIRRLVFVSCNPDNLISNVALLCVPPRESGGGEAVQAVAWGAWSSRDAR*
</t>
  </si>
  <si>
    <t>C_13980002</t>
  </si>
  <si>
    <t xml:space="preserve">MLGFLANEVLGAAGFVKHRKVTTSNWARPDLNERQFRGGAGRNLVYGLQLQRAGAMVATSQPASGTARAV*
</t>
  </si>
  <si>
    <t>C_13990001</t>
  </si>
  <si>
    <t xml:space="preserve">MDPAAAATALEELSSLVPSAVAAAAAAVAAAASAVVPAAAAGPGPAAGQPETLAAPMPPAVQAPPAAMEQHLQQRARSQSGAGSTPQHQHHYQHHRQAQPPPHAPAAPPIHVGTATHPLPPLPTHQPFHHQHHHQHQHHDSAHDRPLPPPQQQTLQPQQPQHQQQHPPPPPQQQQQQQPHPHPAYHPHPHQHPHQSAAAAAEGQPYHLPVPAPAGIEQQPHTHHHYPQPHP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GVTSSAVTGSGAGGGAGDGGGGGSGPGSKKGRENLPKNAVTALKQWVYAHIVHPYPSEDEKEVLCAHTGLDLLQLNNWFINARVRIWKPLITQVFNSNHPRMAAEAQARGDGELLTKMQAARNSPTAQLALVAADASALQNLEQVGGWVGG*
</t>
  </si>
  <si>
    <t>C_1390001</t>
  </si>
  <si>
    <t xml:space="preserve">MQQEAVAVLRREAQVKFSALVAAQTWLTQSLTDLQRSRGAGGGVSAANRRAVQAEACAALLPEVEQLRAELAAVQAELAAAEEQLEQLQSQAAQQQRGRDAVAYGRAQQQLQATVFQLYLEGELAAPLLPRQRPPPPPLQPARGASSIQQRTVAVVAWERWLAQWRMAHLLLVKGAWNKLCSVVELEEEDEGGQGA*
</t>
  </si>
  <si>
    <t>C_1390002</t>
  </si>
  <si>
    <t xml:space="preserve">MMSLSARAAFRAPLSHHRPRPQAYPRAVVTPCARMHIPADSFSGASPERKAAVALRSLFTFVAARVVLEQLQGPGGPETTYNQQAYLDLMDFLGTPMKGDGGDEWMAAVMRKNHALALRLMEVREAYLDEFEWGKTMEMASRETREANTRLMRAAAMASLQASLTEPVGGGAGAGCMSMEDLDGPGKGAA*
</t>
  </si>
  <si>
    <t>C_1390003</t>
  </si>
  <si>
    <t xml:space="preserve">MQSQRLAASKGCALRTSAARCRRALCARASSAAHAPTVARPQAKYAREMASAKEAVRLASRLCQEVQRQLSAEERVDKKDDSPVTVADYGAQVVVAWTLQRADPSTRLSMVAEEDSTELRTPAGRPMLDRITALVNSVVAAAAPGEVLSPEQVLDIIDLGASQGGPSGRHWVLDPIDGTRGFVGMRQYSVCLGMLQDGEVVLGVLGCPNLPQGPVGDDDGATGSAQRLSGDADVGCLFFSERGQGAWVEPLQNAGDAAPAQVRVAEVTEGAEARFMESVESRHSSHSINAALARELGVVRPPLRMDSQVKYGLLSRGCGTIFMRFPPATYKEKIWDHAAGFVIVEEAGGRVTDAAGVRLDFSKGRFLALDRGIIAAPPALHEKLVAAAAKVAPKA*
</t>
  </si>
  <si>
    <t xml:space="preserve">MGCGSSVPVEAVDQGDQQKQQQQQGGAAAKNGSAADKAATDAETQKAKTTRARRLSYISNDANGAAVNAPPGSAAPAAANPGGKSGNTRARRLSYVTNDPNASPGNLKLNGEGEGGDEQDMEGGDEPAVQGQLAPEEQERRTLRVNVACMSRAGREPGFKKTNQDNCFAFEKYITEDQSLFGAMDGHGPHGHLVSGYVKQHLPIILVNHLTLEKDVKKALSQGFCEVDRSLGNSRIDCEFSGSTAVVSYLKGKTLTTAWVGDSRGVMGRETKKGWEAVDLTNDHKPTAPEEKARILKANGRVERLVDEMGQPMGPYRVWLQYAWIPGLAMSRALGDVLAHQVGVTSEPDHSTMELTPQDKFIVLASDGVWEFISSKEAVDIVAQYESAEEACRQLVDEAYQRWLTEEEGVVDDITAVVVRFVHP*
</t>
  </si>
  <si>
    <t>C_1390005</t>
  </si>
  <si>
    <t xml:space="preserve">MANTTTLVAQAQPQQAQQQQAQQQPARAKRERSSDADAQHDSVAAELRVASTGGAAVLSPRAGANAAAAAADAAAPGADAGEESMSHDTGLSEDQGPGGATAGAGSPGEAEGAARPRVRRREDPTAARVVGDIEAANDRGAPFPGTSAPAGPAGTGCDTCAGGHGCAQHPAGANAGAQQAATPSEVPGSCIVYLYDNAPALPLHEVVEVVGVLSHVPQLAQLEYDNQDPHLAQELASLGLGSEGVGRSVSGTGGDAAMGEAADRGVLAAQGERLAFEAIRAAHPPTSKVMRLHAILVRRQPNLVPAATTAAAALASAAAALAPAAAAEAAAATTPAAGSADTAARRARALALLRWALGGDSLAAEYVLLQLLSRVVNRGDPNALGQLALNISRCPGAVTSATSAASASAPPATAASAVGSAVAAAAAHSSPALAADLLAGRGVSGFAAALQAAVSCMVPLSVALPLSVEGCNSLSWSPVRDVSRERTAPSPLQLAPGTVLLLDETVMAPGQLSSQGVVSMQALMTLARQQELLYDFETFQHPVPLDLPLIVLTQGRSLLRDCLPLRLPLTATQPFPSAEAVLASGGRPPAAASPATSPPSSFGGAAIEPAATPVATANVSMGDGAATASAAAAADVDLAAVRSYLAAARAEQGYELAEGMAQVLEQWFVGQRRAAQAHQQGQGPQQGQGGAADGGMTPEEFHLKLTLARLLVLSHGETRLTRERWQQLLQLEHTREARLRVVG*
</t>
  </si>
  <si>
    <t>C_1390006</t>
  </si>
  <si>
    <t xml:space="preserve">MRGGCSASRPVLSKRRLVPLPKNAVPTASPWLHGGRTGQECDGTSGGGHPCLAGVFCDYGLSTEAEGLLLLTAIETQAPAAGQAAAVTCASKAAMGNDLPDGASAVAALPLFVAAAAQKPAAAVPGCWRGVLGGQEPPAQLQLAVQRRLLQPMATALSAWLAGNDMSRIAWLAVVLRRLYDSDTMEELTSALCGAVEEHVAREVPGVEAGVRLALVQPPPPPRPSPPYSTGGLLAVATESGMRAAPATPKATKTVTETAIFDVDRDDASSGSQQQRLQPLQRGFTASDVSSGGGAPVTTQCGVAAMTASGMGIAADSRHTASGPANDYVGTASPARVTVDAVGAAPTAAKVPPRQQQAAAAAASPLGGGRRAAGVSSLQLKSPMHSTTLPSVLLPLRTAPAGANCDATLLDNDFVCATVYAAGPQLHHSGTIPSSAALSGLLVGGGSVRGGIHAQAFELRGTLLAAALAAKAAAVSAPVGGGAAARPAAAADTRPDAAAVRPPAGRQQPFPPPPHQKAAGSTDAAVLVVEDVNKRLQDVARPCADLCMLMAPPPPPPPPQTATAFAADAGLAASQRRGAACVPSDTRRFLLPTAAACDAAVNAGGGTAAGFSSGLNPAAAPAPAAAGRQQLPFVPPHSVALLTFKLPSPPAGGQDNASLAAGGGGDDAAAAAGGRGRASATSSAGGGEGAALGLYLCFETCLPRALLEAVRASCQELLDLALGPALEALLAGPLSAEFATLCTAKPGGGGAAAGPMTYAVIKTASTTQQLQQQHLLRQESLLAATSAADTPAADADAVTGSRFAPCGLTSADTPAAGAASFYDTALMTLMTGGSSNAPRLPPQQRLAAAAAAACRRDGGASSAALPMKPFVVTSASNSTSYLMVLAPPEAPATAARQQLELLESMAHQQSAAAVTGGPLVTGSVYNIGGASASAVAQGGATRGLYDSGRFHNSFAEDLVDLELIQVLGYGAAGVVFKAQWCGMACAVKLMEVPTLEDLVETCGGGAGAGSPAEGTGTVAAAAGAVVTRPPQQERTSAAADNKELLAMRYDAVRRGVERGILQHCSHPSIIQCCCDPYPPIYVPAHLTQVYSSFSNMRLMRSACGSRYRLVPDAQVAAAAEDAVVFELADMGSLSSALVQKIFPRPLPAPRTATWGTMTMDVQGVYMVLLDVALALRHLHSMNIVHRDVKAANLLLKSSTSDPRGFTVKLADFGFAMRLTELAEDGATRYAVSDQACGTVTHMAPEILKTGTRITCSSDIYAFGVLM*
</t>
  </si>
  <si>
    <t>C_1390007</t>
  </si>
  <si>
    <t xml:space="preserve">LF*TFGGVGCT*TRSNAGNRQAW*RGWIPSAWRGRGGWPRLHRLAITSND*LPRMS*DGSGMLCSGWVVWLDDVRLYLQ*VTILFRLM*ACGCTTTNSRERSVPPI*WWGGRQDASKGAGTVPSVTSAFI
</t>
  </si>
  <si>
    <t>C_1390008</t>
  </si>
  <si>
    <t xml:space="preserve">MLCWDECWYGTGKPLTV*
</t>
  </si>
  <si>
    <t>C_1390009</t>
  </si>
  <si>
    <t xml:space="preserve">MTDLADDFLCDWACQAIAAQQQQCSQLAAVPGQQQAAEPSPSTGQSTGSLSQALAAIASQQPSRPGKRGRKPFPRLPDLQQKLDELTQQHRNLTSENAFLKNKLKVLERVVPLREEAVNKLTATMQPTVSAPAAADAAHDRPVYAPLSPTPSGESGGSWPGAAPAADEARQEQVATSSGGPCASTACSVDESARSGNRHAAACNGRDTDVFMGLAAFSSVSTCGAGLGFGRGLARQCSPRPSCGTAPCGVQHQNHAASLLALCPGIDCEAAPLTAATVEELRHATPDQFRGLWRHVCMQLGVLVTGAEVHGPGSVPAVRLENYVQRLGCFMDKLALLAPSSLLDSMYTSVESGLPERPNESFWLTCARSLQLSQQQVSELAVLSAYHHDNVASLVQQRGQVAAQLALRATPQPGVAACAGQDELVQQLARTVEKEHAACRDLSDYVRTSVLTPLQVAKLTSAAYPFIPDWVALLHAVEQHINSCAAPAAMATGQAAASAAGIAALASLISAARQGAAAAVAPAAAAPRPAAPAIQPAVQLQAFLAALQAQQALARAAA*
</t>
  </si>
  <si>
    <t>C_1390010</t>
  </si>
  <si>
    <t xml:space="preserve">MLAVKPINVVAPSGARPAPVAMLRPLASSRAERTVVASASSVAPKAVSRRQVLCQAQTGTKPAQAATSEAEYIELDLPKPLGFKFARGNDGGAYIIEVNPKAGNIDARVQPGDKIVEISASFGSEVWKAENFGQDEALAALCLRIMYAIRTRSGTVYMKLKKNYGDLSALEEEGLDAAEKQWKKERAGGNYGAGTKEIQARNYVQRKENERKRREMFDDALAKFKENDIQGALVEFENIIAMEPRNFVGDNFSRNTPIYKVTQYNIACCYSMLDQVEEAIKSLDAAMLSGFDNYDQIRRDKNLSKARANPKFQAVLDKYDEPVVNWNAVKATFGAFGNMFNKEK*
</t>
  </si>
  <si>
    <t>C_1390011</t>
  </si>
  <si>
    <t xml:space="preserve">MQSPGGPSTLFAGLQRPFSARRKKTEDMTAADAGQQGAEQPSVSEATRVRVEAAKQYIENMYNSQRQAMAERHARRSAVVQELQREGLPEDQKRQILSELEKRESDFTRLQRQRMTAEDFEALSIIGRGAFGEVRIVREKTTGKIMAMKKLKKAEMLKRGQVEHVKAERNVLAEVQNPYIVKLYYSFQDEDHLYLAMEYLPGGDTMTLLMRKDILSEEETRFYMAETILAIESIHKAGYIHRDIKPDNLLLTRDGHVKLSDFGLCKPVDVQALPTLAEGEEFNDPTLMPSTSLRPQAEQLAHWQKNRRQLAFSTVGTPDYIAPEVLLKKGYGMECDWWSLGAIMFEMLVGYPPFYSDEPLTTCRKIVNWRMFLRFPDEARLSPAARDLICRLMCDVEERIGTRGGVEEIKSHPFFAGVDWVHLHQTQAPFVPRVDHDLDTQNFENFDEEMHHHHGGLDRSGSGRSNKWLAQADPNFIGYTYKSWEAVTPGEQGLAALALKKKSASRPSLTQVQTNLQSMALEGAAAQHHHAL*
</t>
  </si>
  <si>
    <t xml:space="preserve">MGGKPSKPQQQAPSAPAQTEEIALPPVPGSLPADAQIVFVLGGPGSGKGTQCDKIKADYECVHLSAGDLLRAEVKSGSEVGLKCEALMKEGKLVPVAVTLNLLKRDMIASGGKFFLIDGFPRALDQAAQFESSIMPCKTVLFFDCPEEEMEKRLLKRGETSGRSDDNADTIRKRFHTFLDQSLPVKDHYLTQGKCHVISAVAAPDDVYGKVKVVLEGLHAPKKASAAATALAAAPAASEDIALPPVPGNLPADAQIVFVLGGPGSGKGTQCDKIKADYECVHLSAGDLLRAEVKSGSEVGQKCEALMKEGKLVPVAVTLNLLKRDMIASGGKFFLIDGFPRALDQAAQFESSIMPCKTVLFFDCPEEEMEKRLLKRGETSGRSDDNADTIRKRFRTFLDQSLPVKDHYLTQGKCHVISAVAAPDDVYGKEIALPSVPGSLPADAQIVFVLGGPGSGKGTQCDKIKADYDCVHLSAGDLLRAEVKSGSEVGQKCEALMKEGKLVPVAVTLNLLKRDMIASGGKFFLIDGFPRALDQAEQFESSIMPCKTVLFFDCPEEEMEKRLLKRGETSGRSDDNADTIRKRFRTFLDQSLPVKDHYLTQGKCHVISAVAAPDDVYGKVKVALEGLSVVKK*
</t>
  </si>
  <si>
    <t>C_1390013</t>
  </si>
  <si>
    <t xml:space="preserve">MDSAAFPSADEQQRILQDASTVIKRNAFHMRKAIEEDNMRDSLKHAAAMLGELRTSQLQPQKYYELYMLAFDQLSYLECRDKEKRERERQQLQDLVGKNLTYLSQLDGLSFELYRDQVLPRVLDQITSCKDDLAQLYLMQSLLGVLPQLQPGVKVRAWLGPRESGTLHRRLVTARAGAAGGGSAAGKKAESKKEAAAAAKKKEADEKEEEEDKKDGEKEDGEEGKEDGKAEEKKEEEKKEEPAPAPTAPAAPLTPPKATAPSPVTYHDWHLPFLPTQLTSEQLLQFLLAAIGPLYGGPAGQPVTALRLLLAAGYVASEEARLELLAYTFFEEAIALYDEALPDQRSRATGLFDIIGGLQRCRVFGSEHRDALTAAATAGCMRLVARREQCRALCAAAWLWWQTRMVRLPNPFRRGSRGSGTTTPASSVAHSVAPSEPGSPRTLSSHALSGTGAGTAGDKDVPHPPAPPSPSPAGRVSGSGSTSGRASHPQSRHRADDPEADTAHSSTQILPPLAGSPGLGAALQSAGVAAAGAAGAARDAAAEAADVVASVLPGGVMKPGVPSADQKHKHAEHHKATMKAQQQMTEKDREQRHLEDKAAAAAEAALFGRGAIARFTAPEQDGPAASVLMPPGVSGGGLAAPPPPGVVGNIPAAPLTTARPVPLDLPDYMDKPGEPHVVATPDRFHPTGSALTPPESSGLTSLQQHFAFFDLNKDGIITPWECVNGFRYLLRRYLPEPLNTLACIPVAAAVQLPLSWLTSDSWLPDPLLRVQVKNAHKVIHGSNSRAWDRSGRFTPARFEALLSKYDADRKGGLNAWEVAQMVRGQANLGDLLGTMASAGEWAMTWALLCDSSGVLRREDMRGMYDGTAFYRAAARNGYSHYTLETGRAPAVAKGYA*
</t>
  </si>
  <si>
    <t>C_1390014</t>
  </si>
  <si>
    <t xml:space="preserve">MLLMPNQPPPPPPPGHPHMAGAAGAAAGAQLAPGGLGHVSGAYGMRPPQFMRSASANLRYRINVTDSARRMGAPIPGVMEETMDMAAAYGQHGVGFGGGGGMGGVGMGVGAPGAGAGPGPRWRVSISGPSPTTDTYYPYALNTPYGAAAAALAAHQQQQQQQQHFHQQQQQQQQQAHGMLGAGHVLSGPGGPGGGPGGPLSGAGPSRPVLGASQSFNLDRSPRFGGAPGPAHSQSVVAAAAQLGGLAPGPLQGINVAAAAQAHAQAQAQVQAAAAAAMGRQYQQAQGAAAAAAQLLGFQAAAAQELGRAMQQGQHPQQDQQHAAAAAAQFAAAAAWQEQQQQQHQQQQQLQHMQQQQQYQAHLSTAATRLAQHRPGAELSTAGTAGHAAGTNPASTASTPTKGTSPHTASPSGPHDEHGLPDPHRPELHHHHVQGQPQHHPHMPPGSPSATVASASALRAGSDALPAGPGAGPGTGAAALLQQYEASFAAAVSEAQRGRGPASLQQLQQEHSLLLTLSGVMAELLLGAGVGAATAAGTTSASGDAAAGAGGSADGTPDMAVLLAAAQLHVAEWASLSEPLRCGLLVLARAAGLMYGPPGSGGPERQERYGALARLLHTLAAADEGLRAAVASALPLPTPPSLSSPLAAATEARLGLDAEVAAPSSAADQELAQRLVAGLCSVAGAASSSLAPGAVLAPPSHHQHQQPSEAAAISAVAAVAARGSSAGGSLPTTAESETVSGLGAAAHAHLHHQHQHHQQPLQGASASADLQSLEAASAVEQMRMYTRSLSAPNRQGAPTLDPQSGRLLTSLFSSFNAHRAAAAAAAAGGLPATEPGAGVGPEFNPFALVHLFGDDSDLLGAAAAAAFSSLSGGAGGEHGAGGRRPDSAASGSMLASLLESFTGRSSNTLALSSMADRTGSMDLASFGLLPTPRTSPSNPLALRAELAAAAAAAAAGASGAGLSASTPGAMLGGAAGGGGGGGGSGHPQLGHLSSMKHLQTHHQHQQQQQQQQQQQQQQQQQQQQQQQQQQQQQQQQQQQQQHAYGQTPGMGAIPGSAQGYGTYPSMQAPQAQLASLGGMATGKCDRQEYAGCTDSGALAGLGGGDLDMMMQWDPDTLQAALRLLQSTSGPQFNG*
</t>
  </si>
  <si>
    <t>C_1390015</t>
  </si>
  <si>
    <t xml:space="preserve">MCSALNITTTERLSVCKAGMTILINRTYIVIKHLGSGTSGQVKLAFNLRSKKLVAIKAVRKSHCGAGGHPLSHASRDGARSYDGRLGSASLGLPGTAAGGAGAGPGAGALGNCGSVNTAPSGSVHSAGGGVARGWRAMTPSAFLRRASSSTHAAWGRASGCNPGNGGLASGGAVPGGVGAGCGNSGPGGAPGGPSESAEDFVREIAILKRLSHPNVVQLLEVIDDPASDCLLLVMGYVEGATLQPPQVAPGRWKPVPEQVVWRHCRDVLCGLEYLHCHSVVHGDLKPANFIQDSLTGVVRILDFGSAVFHARVMGEEGRGAHVPMSCTPGFRSPESLVSGYRSSFELDMWALGVCLYMWVFGELPFKGSAPFVVYENIRSAQLALPAQPRISAQMTDFISRLLDKDPRTRMTVHQAVNHPWTTAQGLAPLRTTSPLVMAARMQLDAQAAVHAQQHGMGIGHGLGGAHHHNHHAPNSLHLHQHSSSMPQLALPEQVAAQQQQSQTQALMPPPAPRPEWTSSSRKVGAHNHYRLDGNAGTGHLRQWGVHVSTSSRSAGSAHMPGFGDAAIGAAAAAATGAGGGGGGGFPVSAVASSSTAAAMQTEFPELMSAARRGDGAVVGGKRGAPPPSSSGACSPMLEDTPGDPWTAAAAGTVQSSPRLMSTQESATGVPLPPAPETTAAALAALVGAPAAGAPRVPAGDGPWRMSSAAAAPPVTAAAPPVPRTSDSNMSLGNPSTNGLMFGRQTMSGTGMYGYHTLYGMWGIAEGSVGSAGSLGAGHSAAAAAAAAAAAAAMVGVTGPGAAGASGAGGGTSGGASGAAAGYVRRSSCEAWELRRSVTDEELSAAISKTCDATGSAAVLMESIFSEVTFAVKTQIIHAGDPLDRIYLITAGEVEIYHDLQQDGPDARCPHKPIIEGLSDPESDLDDPSDFLNIRLPGTSGAVPQLERLSTGLLNFTGGGGGGAGGGGGGGGGGGGGGGGGGGGGDRSTHGGNAASHAIGAAAAAMSAAAAATGGGASSPSLLPGPNSGHLGGGCPSPSVYGFTAAPRSTGHGGGGGPNSSNMGRMHREPSSSSLGMLSRGATQTGHLIVAVKGPGDSLGFAGMVPGGDGSSGSAGGSGRASQPAWSVNVRARTQVTAFVASIESLHKLAKANPQVEPLLQQMAVQQETDLAVAEAMRSLRLVGSGRPSASQGNTKAPGTSSAATASTAAAPGEAGVSVGAAATSAAAAAKAPGGLDSSSGRGFGSAFVSAVDIALPELCVLPGDSDAASQPADAAAKVQCRMSGSGLGGMASGAGAGGGGSMCGGGGGLHAGLISSEAESESCGTAGTTTTGLTALTAASSPGASLPQRLAVFATSSSGCYGAVGLGAGGIGYGALGGGGGGVGHTTADGGYTGCGGGGADMMDAGPGRARGGSEQQLCGGAMGEAGEEAAALDMMVG*
</t>
  </si>
  <si>
    <t>C_1390016</t>
  </si>
  <si>
    <t xml:space="preserve">MGKKRAYDDDDEDGGAEEEEDLDLEDEDASGSDGEDAGKKKKRRVSAFVDEAAEEDDEEDDDDEGGKPKKKNRSVFIDDIADVDDEDEEEEVEEDAEDLIDDRDVEIPDANTAPLNYRRINREEDNAQEEDILRRIEERYKDYQGEDIPDTADTGVVGQQGLLPTPNDPKLWLVTCKVGHEREAVVQLLQKCYTMAERGTPLRIMSAVALDHLPGFIYVEAAKESHVMDAIRGLRTVYIGRGAKLVPLNEMVDAVTVNKKAKDDMARDTWVRVRSGLYKDDLARVVEVDSVAGRAVVKLLHRLDFNQMANRTEEQRKKNPFGRAPTVRPSAKVFNPEEARVAGLLVQRLPAEQGMPCYQVLSHKFVGGYLERRVGIKTLTVLDTLPGLEEVARFNAAASTGDDDAPATDLSSLMATLPTDGTAATKGTFMKGDTVRIVKGDLENLTARVTGVSADGTKVTAVPDIKGFGEEVEFDMDELAKVFEVGQRVRVLAGQYGGDTGMVVRVEETLCYLISDTTREEIKVFARDLTESDVVASGIEMLGEYQLHDLVQINQNTAGVIVKIEKDAARVLTSNGTPDQPDVRLCRLPDIQRKVTFKQKPITQDQGGNQVKEKDWVIMLNGRMKERGGSVAFIWRGTLFLHCKDVTENGGYVAVRSFATRLRGAPGGSGGGGNSARASAILGGTPGSVRSTPGSVGPSPGGSGYGGSWARYTPASPRPDDPSSGNAGSSGSIGADGKFQMALPQRGGGMQGGPGGGRGPGGAGQFSGRSFHAQAHSQYVGKVVRVTKGPYNGYRGRVKQQTATHVQLELDAVAGRPVTVPMEYVQLGDVPRSGTMAAAVSAEGGYRAGPSGGAYAGGRGGPSDNRYPPQTPAHPGMQTPAHYSMTPAHPSMTPAHAPYTPAHAPYTPAHHTSGENDDYYGDELPGRHQPMTAPTPGYGGTAHTPQQQAYTPALTPQGYTPQEPMHAPTPADHHHHGVAGTPNLAPTPGLARTPYLPAPTPGVDAAPTPGGGHYEAGYTPGTNAATGTPGLTAPTPANAYTPAFTPSGHAYTPGTPGLEAGTPAVVGVVEDFGTWASILVQVPGSGRYAVVRAAGSDGTCSVQPGNYAPDSGFSADASAALETHDARALAVVRPSKRDKVKVIKAESQDVLGVTGTLIGIDNADGIVKCDVSNDMKILDMTFLAKVVA*
</t>
  </si>
  <si>
    <t>C_1390017</t>
  </si>
  <si>
    <t xml:space="preserve">MRGGLAGAYRRVVLSALLQCRRYKTRLCSFGRNCNRSICFFAHSAEELRCVPASDELKEGDERDYLMQLIMAQESGLLPPTPGMQAPLSPSMMPGMNDLLSQALRSPLPPSGRPSLNGVSAPLPALGSLGADASGMISARQSVNGLPDLMTTARASMSGIPDAASAAAAAAYARASMSGVPDHTSFMGGGMGGPGRASMPGLPGDVGGHGPHGHGPHGHMMGGRGSLNGLGMPPGDPLSVAGGMGSGRPSMTGVNDPANMLLSMSVQNSMHRALSSELNSNAVFSTAAMQRALSSELASSNMAAAAAAFNANAAQAAMERAFSRELAAAGAASPLHSAHAAAAAMERAYSQREVGGGGMGGGATASAMERALQHSRSMGSGNGMDGQRCLAHTPSVNSVESDSLLHLPRGGPGGHGQHSGLPMGSAASSGMIGPAGGMAGMGFMGGAGGPGMPVVDFEPQAPPRLSDPGANFGGMPSQQQQQPMQSQHQQAQGLLSSKDFAGFETLLPLVNNALASGALNLPAMRRSNSGNSANSNSGRVVSPPLVDAAGSPTHSGSRTPPSQSGSAGAGGSAEQPVEAGGSPSRGGGGGGSGGPGGLPVDAPSAAAYEGMLRRVAAAAAAGGTGVGAVPAGVDQGYLTDLVARLQDQGVNKEQLVSSLSQLLAQLLSVGN*
</t>
  </si>
  <si>
    <t>C_1390018</t>
  </si>
  <si>
    <t xml:space="preserve">MHRIALLSRALSACGLDGLQRPLAPVGSVVVLVAQTSAVMMEAMLACLDAGCILCPVNWRWSVAELAEALQRLSPALVLHDVTCAGLAQQAVAEAGRDLQLQLLAPACGTALLVFTSGTTAAPKGVQLSHAAFHAQSMVKLALVGYCPADTYLHTAPLFHIGGLSSAFAALMAGCVQVFMPRFDAEAALAAILHHRVSVFIAVPTMLQDLAAAAAATAAAVTGAAGPERLPAGAEDVAPGPLGCVRRILVGAGGTAPKLQDAVSRTFPAAHLLSAYGMTEACSSMTFRHLRGPAHPASTNAGGWQQRPQQLQQLQLWAPPGSNNSSKPALTADGWLRTGDLGYLAADGGLWLLGRAKDMIKSGGENVFAPQVEAVLCAHPAVAAAAVVGLPHERLGEQGLAGFRLPRLAVAQWQPLPLNGSGKVAKPVIRAVLQRVTGVGMSRL*
</t>
  </si>
  <si>
    <t>C_1390019</t>
  </si>
  <si>
    <t xml:space="preserve">MLSSRSRSMTPHNTPMTAMTTRRRGYSCRPRPRPPPPRSSSRRRRAPPAVLAVAAAAPAPPPTAPAVASVCCPRPTSCRASRPPCRRSTVAPRLLLPAPPATTTRLRLSRPRVPRPRRRCCCRPCPPTWL*
</t>
  </si>
  <si>
    <t>C_1390020</t>
  </si>
  <si>
    <t xml:space="preserve">MSDDEMEDYGFEYSDEDPEEEDVDIENQYYNAKGMLEGDDPREAIDGFKQVVEMEQEKGEWGFKSLKQLVKLHYKLGQYAKMMESYRLMLSYAEGSTITKNASEKKINSLLDFMGGASDMQVLQEFYEATLKALEKAKNERLWFKTQLKLANLWFKKQEYGRMAKIIRELHKSCQKEDGSEDPKKGTQLLDIYALEIQMATEQRNNKKLKKLYQQALTVKSAIPHPRIMGIIRECGGKMHMHDELWSEAATDFFEAFKAYDEAGVGRRVQCLKYLVLANMLMESRVDPFDAQEAKPYKQDPEIVSMTNLVAAFQRNDINDFEKILRTNKRTIMDDPFIRNYVEDLLRKIRTQVLLKIIQPYTRVRIPFIAQKLNIPAPDVEQLLVSLILDGRVAGNIDQVNQILEVGSRQEGARKYTALDKWAAQIGSLHSAVQNKLVMNTA*
</t>
  </si>
  <si>
    <t>C_1390021</t>
  </si>
  <si>
    <t xml:space="preserve">MPPLAPIYTGRASVGAGAPGASSSAAASSFGQPLHGGVLSSLRKAASDVVSQLRALRPGKTGTAAATPTATPTAAAAAVHASTFAGDGAAPVQHQPRLLHTVHECSFSQLSYQAAPGRSRNGGGGRNSCDGNSVRVSEHASGLAPQVHARAPVSVGTTGMGAGPRGEFLDEVGLEAHGSDLMPDMWDLAHLVDELEDGWGPRGGVPAAGGLPPSVPVARALPVVSVGPQRTHRTHASTAPVELTADIEANGDGISRDGVPRLQAAFTGAKAAAAGGSGRACSSVGIPQGATSRFASGLTVTSVPGLLSHEGAASPRVAQYPVSLPAMTATVAATAAALGLRGNDAEQIYVLGELVQTARASESVRRSPHVSGVACGVLYTASASNSGAVTAAEAAAMAAAAAAAARGSSLPSRAPSSGASAAAALAVAGSGSSVPQPCSGTGYRDVAAEADEAFCSPPQQQPLSAAAAAAVAAARGSTSSANGLCGSMLTSSLAGSSLWSSTMQSSSVMPFPEPAPMSLPNIMAAGGADVALASASNLSASVTQMLASGAIAMGPANGLGSANKVPGFPTATYMTAAFGSTFRAGSTLGSGSGGFSRASTAALNSGPGGGSAAGPELTMVWPLVMPTTEGGGCQGALLRLPMLPAMQLVNVFTAGDGDGAESAAAAGPATNLLAVPPAMAAELHMFFAARVKSNLKRLTELTGDGEDATSAAARRRDLQLLRQPCTPGAPPPWRLSPAVWAACRSEWRGSMQPLLADICYLLLCVPNCFAHGLVEWDRAMYCETLARLLGQLERYKLWATISVLLEYCRRQGVALLYQGEAVGAGSLTAERVRALLEGALHDEISIKAVDRGAQEAGGGGGICGMAGGAGAGGFGFQVGAQVWTAAAGLSAPCSGDDDGSYGGKYNSLPPPAAAAMVAALGAASGSTCGGGSGARARRASVTALVPPDAADAATAYTLKAWRRRSVDTPAMRAAHANEAAAALAAVGRGGAPPPAASSGATCAASSAPVPPKPGPAPVRTLRSQASIGRVLTRVLTALGAGEDDAAHTPMGTPRTPLAAGAAARPFADVGPASAEATGGGPAAAPGEGATAAKTRGQRLGHVIEGAAVVLAFAGVMLQSLQ*
</t>
  </si>
  <si>
    <t>C_1390022</t>
  </si>
  <si>
    <t xml:space="preserve">MAAWVCTLESVWNTYPPSRLELRGLRDFWLVRPAAHSSRYAR*
</t>
  </si>
  <si>
    <t>C_1390023</t>
  </si>
  <si>
    <t xml:space="preserve">CAGAACVQCWYKPCTPAKEGRAKNAHACPTTASTCGSTYLGQVQHEAKVRQLDGESAVPPRAGLGKVRETSRLPRQPPSHSSNTAATDGTC
</t>
  </si>
  <si>
    <t>C_1390024</t>
  </si>
  <si>
    <t xml:space="preserve">MEPLLEPEQGTGAGAAEDREAAVQRTVTAWPQSKRHPVSLRDAGSGTRDVASCWCVLQGVGCSVHPHWDKTLYHPDDLPYGLYGTGKAAGGSGGGGGGKTGQQRAKQQQERQERHFTQPANRDAQRYRTLPPVMTDFRRTTQSACDVRACLPPPAMLPLPPGPWRQAAAAAATAGGASAAEAVAPAMDSLWGEIPGSVTALYEAAGPEAVAALARLQELVGLDYSRLYPGNPAATATDGTAATATGGTAAAAAAAASDPRSAFPFRAGSGEALRRLRYYVWGSADYDPEAGALALPEGQQQLQQPLASLPSLLYFTNTRAQAVGVDSSTKLSPFCALGCITPRRIYQEVEAVRVAAKAAAVPCSVGAEAGGGGGGGAAHLLPAPAECDWLAMHLCIRDFWTYTVLKEGLATLDERGIVGQPVSWRRDPEVLARWCSGRTGLPFVDANMRELAATGWMSNRGRQNVASLLAKDLQQDWRWGAELFECLLLDSDVAVNYCNWNYFAGVGNDPRNRRFKTVTQGMQYDEDAVLAATWLPELAHLPPRLRHAPWSNDLLPAEQELAAAATAASAAFSAGATAHNAGAGMPTVGLGGEVPGPMGAAAAAFGVVLGRDYPLPIVDPVEQTGTLPAEEKARKAAKARGKRPCT*
</t>
  </si>
  <si>
    <t>C_1390025</t>
  </si>
  <si>
    <t xml:space="preserve">MWHASDAATPAGLRNLGNTCYANAALQCLFSIPSLRTGIYTAEPAVAGHDILRQLQGLFLQMQFGPQRSVDTEALAKTLGLNHADGQEFLKLLLTRVEQLMSKSSDGAARRLVPQLFRGGLSYVTTCQRCGRDSSSSHEVQDFYDLMPQVRGFGSLTTSLASFLHAESLSGDNRYLCDFCGTKVDALRRVRLRALPPYLCLALQRFYFDPRTFDKAKALDKFAFPLTLDFSQVLAEAAAAEQAAAGAAAAAVAASTADAAGAASDAVPNADAAAPKAADAAAAAAAAVSLETPSYPVEGSPLYELVGILIHKGSQAHSGHYVAHIKDQASGQWWRFDDEVAACIGPDPAAAFQSDHGAVGAAAAAAAAAGGTAADGSTKGAGASRKRTATHDDVDYEEEAAAAGEEPGRGGGGEEEEEDDEEDGGAGGKRSGRGGRGGKKRARAGSRAGRGGSSGGGRGGKKGTAAAAAGVSAESGAGKSRGRGGQGRRGGRRGRTSGAVDMDGDASDADGELRAALAASMALQQEDEGLRFAMEASMADAAGLGVGGVGGGDTGAAAGEAGGAHAGDAEEAALVQMALEESEREAEMAAVLAGAGGAGRGGGGGGGAAGGGGGGGDAAELGEDGAGQQGDATSPMESDAEAVAAAMAASLADAAAPTPPRLTPPPSLMSAPPLRPSHLRPLALKSDEAGDDLKGSVHNSPKSGPAAAAAIKGETIGKAGGVGGSGSLVSANAYMLVYRAVGLQEPPPARTVEELPAALQAAVAEVAAAYADECDVYQRQRDALKTQVEERRRSVRELLSCISPRLPLQTSSQQPLQQQQPEVIGDDEDSADASAPQEQQQQQPGTAGYWVSMPWLEQWANDEGAPPPIDNGPITCAIHSRAGARGGAAAGAAGGAGDSQSQGGGGGAGTGSCLDPAKVAAAKLVSAEAWERLHAAHGGGPVLAAGDVCRQCLEGSASQALLGNQAEEVRRRVAALLEAGPAAGAEAEWEEAEVEEAMDAEEDASPRSFWVSRLWLQGWSKRQGASVKAEKSPTADLACPHGELQPARAAKRVAVPADIWRFLRDLWRRQRLAEAQDAAAGKPAPVGRGRGHKASSADAGGVNGSAGAGVGAGAGSPSPPAVDCMDLTGDDAPGLAASGKAGKRETVEIDQDDRVIGDDDDDEDDMQMIDAPSAQAGGAPAGAAPEAAGAGGLREDEDGSANRRSREASAVPPSREGTADVEAPVPPSELGAAADAAAGKPAATAAAAAAPARIPTAAELEAMCPELPVGRVFECELCREAAGQAASAHADSRRQLDMERNALSGLKMEAWPQLTPGCQYYMVPTSWVREWQQYVRVLPKGTPAAPRPSSLSAAMLRVLCPCHPDEPRLGVPPPRLTVSKRSRLSQLDLEQDPMRLITQEDWDHLRHVYLRDLNNASSAAAADAYAVAGTSTGTVGGRDVGGGKRRAFQRASAAIANGAHGAEDGDAGAGYAVGSNGNGRALLQEDGAADVVVKDGADGSSGAAANAAQLAAVAHGFTADVAQLVEEQQDTGAAATVSASAATGRIGGGSSRRRGDGGEAAGAVRAPDVLVWPPVCWAALAEQGRAAREAALVYSEAEVMVELVAAEDLEGAFKDSGVGLERRSRRTRKGRTSITVSNTTTLEQLKLQIFESLSIHPKNQTLYVRGDDGSPRQLQGDELSLAQHEVLPGAELRLVRLRLVDDDDDVAGLFGEGRAKRRQVEEGFKNTALHGDLPLQQQEAAAGAEQGADQGSSGAAGVQEAVEDDSHVV*
</t>
  </si>
  <si>
    <t>C_1390026</t>
  </si>
  <si>
    <t xml:space="preserve">MRHCASHRSQATTATSTPRAASAVLAASSKAPLPAPADPTLPRCCCAAWLCSCSSCSSAAASSACTAASSARSCSTSGSSAAQASACTARRTATASCCICSPAGTRPSDTRCSCAAAIEADTANGAEEAGYNRANAEQLRAGRPNPARGRGAHQRRPR*
</t>
  </si>
  <si>
    <t>C_1390027</t>
  </si>
  <si>
    <t xml:space="preserve">MPLLHALGPGLAPKTPRQALIGLXXXXXXXXXXXXXXXXXXARHIFFLAQLQNLGYLAVYFTALAWRRSTGQVTTAMMNIDKRPLLAVGACEAAAQLLFMVGAAHIPGALLPVVNQTYLVWSLVFASLILGTRYSWMQLAGAGLVMLGVVCAAVQPGVVAGMLGMGSGAAAAAAAHAAVDLRYVAVCVACFAFPAIANCIKEKVFSSAAQKLGQPLDIFVVNSFGSLAQTFFVLLLLPITTALKGIALSDLPAHLMASSRAFLGEPSAAACAAFGGGADAGGLVGVLARHSTPLLALSYVALNLVFNVAMLNLLRSVGSVTTTLVGSSLVPLTIAAFTLPLPYLEPAVIGPNFLVGASLLMGGLVTYNWQGWMVMLGISPPAPAPAAAPQSAAVSAPATPQLPVQAAKQGEKGSDGDRKNR*
</t>
  </si>
  <si>
    <t>C_1390028</t>
  </si>
  <si>
    <t xml:space="preserve">MASAPSLASRFSFTNLKAGLKKYGKAGIYTYFGLSTCVTASFYVAIESHVDVRSILGLKKASDEQEEGKEPSFVERFLIGKGSNLALAILCSKMLIPIKVPAAMALTPYVQRVLDKFVTKVPKVARP*
</t>
  </si>
  <si>
    <t>C_1390029</t>
  </si>
  <si>
    <t xml:space="preserve">MASMLMSRVAAAPVKAVACMRSAMTTRAIAPITARPATSSFMGGSFAGSSMTRVAPARGGLVVMANAKKSIACTKEGTNRKRRRTSGFKARMATKNGRKVIKARRAKGRHSLCPASEGKSGGKK*
</t>
  </si>
  <si>
    <t>C_1390030</t>
  </si>
  <si>
    <t xml:space="preserve">MSGACSREQSGVSSFWVRPSMLLALHVLTALYLTAVLLLERFEESNLGPWWVTFFTDWAIAVFGFSAALAAVNTARCLPLLAASAPRPDNSPSRTNWGSSLASKGAFPHGHTQQGGGATEEAADIEQGRRTGHGLRRNPSSSSGRSGGSSGTRPRGPLGAAVHALSRAAAMAVAATATGVAAATAHGKPSRSTHSDTAPDQHQQQMRRQPAPSTSEAAEHTSSAGLTPGGDDLQATDQHCKGHGDGASRAARNSSPQRRRAEGGSAEPAESPHDRSSSEQAHPHAAILERLARAAPVGPLAAAATAVQQSAVGGEGAMGRGGGGGGSGGQQDWRAAFQPLGSHVAAGAGLTELPRSRFNSAGSADSAGGAPGMSGAGPGPEQRPQAEARAGAGAGADTMWDALSVAHCLGLEVSVVTALFVTIVYWVGLVGLAGESFNARSAPNYMKHAANSGMALMHVMLTRLPLVSVHFTVSRLRAFLLFLASYCVFLWIYGEVSGVWRYGLNWTTPRGVAGEVVLVVLALLVFLCW*
</t>
  </si>
  <si>
    <t>C_1390031</t>
  </si>
  <si>
    <t xml:space="preserve">MKKRRCSSLMAGRRAVVANTALLVAVLAFFRADLRDITQHVQPAPAALAGAAYWEELRPTFICALTVSLQTAVAGLGGAPTYDYNISDFRVDMRVEAVAGPASAPVPSEGWVNFTAGPVRTTLVNGWISSRNSVTGDRYDNLANYTCNITSAPLGLDVRSEGGRNTLYVQFPSLPILFQAVSQIIVFSSPYNSFANLTIDGRITAKALLDCPTYCGDYGSCVPGSGSSSVCSCDCGWTVSSSGTQCIVPWGFCPKPGANATSGSAAIVSSPSPSLVTSPSPAPTCVPANSSIGSGAGGSANLRSVSPVNGACPLGFDWDPFGVLCNSCPAGFSGSGCATCNSDAACKAASNSSTATCSLSPVYRPRTLSKVYACDILDATVSGILGSTIDFTCNTTRPAAGSDISAATASVDAGRLTTDTPVGTTPSCSLRFRLSGMPRDAAVICTGWACEFTVNTTRAYCPLIRCECPKGCSNAEGTITEATFKNLNSAVSIACGADAGMESTSSLDGTTGCKLELTGLPITAIPTSCKTAECIDPVNGVITVTLEAEESQPPLAVAPIIAWVPSMVLALVALTAGLAVAAFVRASAPAGVHLAAGPQAAGAASAGPVAEGAEQQAASADPAAESASAPADVEAGSSQHRNGVDPPVLPAMLPSVLPALKTSPSQQQQQPQQQLLPGQLVTPACGTPRRDAAGSVSELHEHAPHGHSPAGDQTGSSSVGNSASSKLTGSTAGGVGRALVALPTGAESSAKETRAVTGGAQDVSSEPASTTRAVAGDYVLVKELSWHGLTVATQPQRSWLRPWHVRPSVTLLENVSGRAVAGEVLGILGPSGSGKTTLLSTLAGLVGPGLHWRVGGCVALDGRRVAAARHLAALVGHVPQHDLLARSLTVAECVAASAVLRMSSGEVAMGRRHMEARIQEVLAELGIQHLATRVVWHGGGGMTLTGGGGSGGGGGGTLSGGERLRVAAALELVTDPPLLLLDEPLSGLDSATARATMAVLHGVAAGGVAGGGGMAGGGGRSRAPRVVVMSLHQPSEALFAALDSVLLMAAGRVAYFGPPGGAAAALSAAGVPLPPPGLPLADHLLDLVVPGEHQKPWGLGDSEVRRRLQEHWGSSAVAQGLAAAAPPPTALARSARGGADAAAGEGAGEGDYVRRLLRERAGGSGFGASARRLWLELGVLTWRAGLDALRNPSMLLLHLVVTGSIGLVVGGVFADTDLNVSGAQNRVGAIFFAVMLLACFATSAVDGVFPERAIVDRDLLRRSYGITPYLASRLVLDGVLLRALPAWCFGLPFYFLMGLRDQAAAFFTFMGTFVTMSCLSGATCIGLSFMLSSPGKTVLVMNLLLLVCALFSGFLANKDSIVPWLRWLVYVSPIRFSWEALVINELSPLVLNFSSPDLPQGLPAVKGTLFLSLLGVNSDMLNTDLIVLGCIYAIIVLIAFAAAGLRLVNLRGSWK*
</t>
  </si>
  <si>
    <t xml:space="preserve">MSTVKDKIVILGRPSSASPANRGGAASTSASASTLESAATHGTKSERAAAALTLWDKWAGEALGPISADPTHEELSRKSRRVQRLEQECAAIAARAQRRLELSTAIRSQPIMLSSASARGADAGSPALLKTGSFNREMQYAVRERRRAAAYAAVKAEGEAEVDALSGVVTVGVASPTVVAAAGGEQQFSRGASFKSRNMLDALIASRSAAGGGGGGVLMSPGSPKMGAGGSGRPRPQSAMPMRGGGSAAAGAGAGPASFRASRPRSAVPGATGAPDRAVSRQASMSGGPATGLQRSGSMAARAAGLVSGPVTYPASVVSGPGGGGAASIGSGLVSLPEGNYLALRQEVEAVSERLAATQAALEVQSDTETQLREAIDLMRARLHSSGVREVEAQRRLAQHSKLEPLFDRLAECFTFSNPEEVVARLEFLEDDKLGTFDQLLRTQEEVTRLQQRLAEVQKAGETVATRLTTEHLQGSARLQEQNEQLRQELESMEGLVHRLTNRQAQLVALQTAVLHLWGKLSDDPHFAAAFGGPGAADAARAASPTSPSPRGRGATSPSRVSAKSPARSGTGASVISGGASSYHEEAASVTSGGGMLSDPLSMLAMIEEFVTAKSDKLAIKQFTEIQRVANHVWQQHFRNREDIRGKVVPTFEQLSKIADKMADRVRNVQDQAGRSQDAEKQLMKQLKRLQQQKRQLEGELARRDELVKSLMGVPRRERPASATAELGRIIRQDATSASLTSPSQAAGLGYGTSTGVSRVQSLASGLGRAGRGGAAVDEPASPPSSNPVLARMMTQRMVQQQQQPQQPQQPQQQQRLQAQPSTAQPQAQPSRSRPVSAPQGAQAVAAARARNAAAALAAQNYQPPVTSGGTLATLMSPAVAGQVPQVTSDLPMGVHWQKYTGNTQPPAGGLFYASGTSETAPETGGSAAGDAQPAPSVRTEA*
</t>
  </si>
  <si>
    <t>C_1390033</t>
  </si>
  <si>
    <t xml:space="preserve">MCSRNTSPSVRLVTILKNRSLLHHAQPLQGHLHLAVHIVRSRHSADHVALALRKVVVLHGQRLIQEGAEALANGVGVVVAAAAGLPALQQALLHLLLRAVEEQHRLARHNAALKLLRLVQRAWKAVDEEELATAGYHVPLQQVERDSHRHELALLHQRLALLADLAAALHLSAQQVAGAEVHAIVVGLNLVALRALAAAGATEHEHNLGIGGQAAGHGRQRNLL*
</t>
  </si>
  <si>
    <t>C_1390034</t>
  </si>
  <si>
    <t xml:space="preserve">MAEGVQAFGEIWLGGRGGVASGVLKLAPTGLTWRRKQGSKLVEVKKDEIEALSWTKVPRGCQLSVRRKGGPTVNFLGFRDKDLDTLQQYSRTTLALPEGVSEGALSTSGHNWGGVQLRGASLAFLVGGKVAFELPLPDVCTAQQTKDDVMLELHVDDTGGEVAEDMLTELAFYVPPGNEDFPAQGEEVPPAKSQDFKVRYASIQRIFILPKHNTPHTLVVISLDPPIRKGQTYYAHLLCQFPTDDDISVELDITEEALAAKNEKNGGKLSADMTGPVWEVFAKLLRGLSGARITRPGHFKNAAGDGVSVRCSYKADDGQLY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WAEAGVAVDAIKKKRKKGDADGGEEGEAAAAPPPKKKPAKGHVGTYLSRFMCVSRTTEKPATSPSGADAAPGSGGKGKKGKKAAATEEGEGGAKPKKERKKKDPNAPKKNLSAFMYFSNSNRDKVKAENPGIAFGEVGKLLGERWKAMSAEEKAPYDEMAAKDKVRYADAMKAYKASGAAGGGEAAAAADDGDDDAGDAADDE*
</t>
  </si>
  <si>
    <t>C_1390035</t>
  </si>
  <si>
    <t xml:space="preserve">MGSAAQQLVASKVTELVLFRCRLFHDAGGMPLEKSLAACRLETLQMLATLTALVEHGLEPDRFLSGAEHPTLNSTSLLVVMVRNYDAALRAAAGRSGAAGAAAGGSLPPTPGPNAIIETEAVLASGPSGTAASGVGGMWPMAGGSGGLGLAGGVGGGADLVSVMHRAGGAAAAAL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HLVPADLAWLVMDVFERCLAHEFDTVAAAVRPRRRAKTSRTHGGGLAHRGKEPVSTGKGGAGGDNGVTAAEAATPVAAAVGGGEGDAGSTVIHMGGLVSSPTGLTIASALKDIGGEGDPYTPHANGDGDRASFATPLPMPSGASVAARFASACSLQPGQSALLSGASRSKPRRGSTHEGSKEGDAYYGHFTARSSSSSSSSTASRRKRSGRRKAKAATAADTAAAAAADDVATAASKGGLRQRLQHKHSHGVDHEPSKAPDSKSKKPHSHKHRSGGGGKRRVLTRSERLPAGSGGGAVLSTPEDSMVLGVVQSLFRHTADAITGLHQDLKDGSLDGPLASVTSSYAGGANAAASAARTRLAIAQHATAVDWSVLLRLVARIAALTLNPPRSFGANAGQISVFTAAKAVNQLLYARDWAIGHTGTAGGGGLGGFGPGSGGAAGAASRAAGGGGGAASVARASAAATAAAVAAYASGGSVAYAPVIPTSGTVVDIDLLRAVARRHPHEAARLIHGMDTLRVVLDEYRWDSIPMSLDQDFYAVYSKGEAIRLNTSTRGPWVVPLSVAAAMRAAAADATARRREAEAARRRAVAGHRTEVSNHVGAASNKVVPVVTSDEPGGNANSAIGHGDECMACASGDGKADCDGEGDGDGDGGQEEHASPSKPRSRHLAFSEPAETPSMAPDRGGGGGGGGHGHGHGHGDGADAPLPVHFGATTNLFNDEGFAAFGAATMGPGGVAAPWGASTSVAAAAAAAAAAEAAEPMAREDILQACVFANMWSVLTHFVLSSTRLPDYMGALQRLRGQTYKYAALGQIRQYGSIPVVMVLGLLAGLLGLGTRGLQSSVRLLGNLVLRGYERLEIRLQPAMDVVGKKLHRVQRGLGKARRHIGRVAKHAGRIADKATGGSRMLRGTGSAVLGNFRVIPHYLSFLRVLLDPDMLAEVWLGITQHYHRRAVPRPGRAGGGGGGMGGADRGGGGGGGGGAEAAAAVGAPHTLGGRTTRIVLHRVPLSCAAAMPATLLYKLASSPQVNGELFASPIMRAVITWRWQVFTRYFLLLQFLEHLVYMAFFMVYAFSLSYSPEAFTAVLGAAITAVTPTSDCSLPPSQLQRFLLISLAVLTTTCIMQEFRQVLFFKLDWLRQPWNLMDFASSAIVWTIIVTHLGCNSEPGLLRGLAAVEVALLFLRLLYFAMADDRLGSFFRMVIEVLRDLSLFFVFLGILFIGWGLAMSVLKGSEGDGMPATFEQLFTMIFGDFQKSTLDAMDAGSDALNVLLRLFASFYQILVTIILLNLVRGSATIINDSYERINDNEYFESLRNKLTLIVEAESVLPTGLARRMLEALAKTDLYIITVRGRRRGARGC*
</t>
  </si>
  <si>
    <t>C_1390036</t>
  </si>
  <si>
    <t xml:space="preserve">MAEPTVLSFETHPGRTLTAALFKDVKNAKELRALLAEGSLPEFAYINARVVLDPFILQLSGHRALAAEGSTRMATRNIHTELVYGVSATKHVAESLKRFGINDDTSAVLVARFDCKPEELEAVAKRIEGEQAALSELGTVVDLDLIDKYFKVSKQELQSRGRLDAVTFRVGAKDCM*
</t>
  </si>
  <si>
    <t>C_1390037</t>
  </si>
  <si>
    <t xml:space="preserve">MSARYDRAITVFSPDGHLFQVEYALEAVRKGALAVGVKGKDTVVLGVEKKSTAKLQDARTVRKIVKVDDHICLAFAGLTADARVLVNRARIEAQSYRLTLDEKVTVDYITKYIAGVQQRYTQSGGVRPFGISTLIVGFDPLGAPQLFQTDPSGTWSAWKANAIGRNSKTIREFLEKHYADTAGKETVKLAIRALMETVEAGSKSIEVAVMERDTGLKLLSDEEVDALVKEIEEEKAAAEAAKRGGQQAGGSGQA*
</t>
  </si>
  <si>
    <t>C_1390038</t>
  </si>
  <si>
    <t xml:space="preserve">MVVEKSTGKEYAAKSIAKRLSVPNISANKQKQHIENIKREALILFRLRGTLNVVHLEDCFECEDSVHLIMENCKGGELLHRINTRHYSERTAASYMRAVLRTLAQCHHLRILHRDIKPGNFMLLHDADNAPVKAIDFGLAVFFDPKKLPRSDLGLEGTPHFMAPEQLNSKTEPASDIWSAGIMAYQLLSGAVPFDDVKNPKSPSLSLVWRAILTQEPKFTGRAWQGVSDTAKDFVRSLLAKDPKERPTAKQALAHPWLQGKSAERTQGAPLQRTVVQRLQKFGVESALKRTVLDMIANDLINRHIEQLNMQQAAAAAQPGHPVQGQGQLPAAGAGAEAEAAGKGKDEAAAAAAGNSSHEPSRKGGTSPGGVAGADTGEATPAGAAAAAAAGAPVPPVAEGAAASAAALASKLR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QEVDEDAEEEEEEEEEDEGEQEQPESDDGEDEEEAEEEEEEGEEGAAGRGGRRRGTGTGGRTTTAPSAATTGAFSMSHVASGLSSAFVTSASLTPPTAAMLAQAAAAASPGMQGAAAGVAGAGAAEPRQPQALAMSIPGLAEAEGLAPAPAGGSVSAITTPAAAAAAGRPGSESGLSFGSSGGGPCEGASLSGDVPLEALAEEEAGGAGGAGSGGGAAGAGVQQVLASGGGQGKRNSLLKKVRKALMKPVRSLLSSDRAPAGPLAAAASGASTPALAKLSSPFDAASRGGGGAAAALAAARDSGARSGYATPGGAGLGGGPSLATLSVASAVAGEERGRGRGAYAALMQGAGGGGTGASTGANTPQERSAHGGGVNAGDRSGHGSDRSGHGGRERNSSTPAGPPGLTIHTVKAHKEQAAPAAAAADGAVAAGGAATTPGGSAKPMDAAAAASAAVPAPAAQASTTNVGEVGIAAAAAAAEAKAKAEAKAKAQAAAGAPAAAVPVAAGALAALASAAGAVAAAATGGAGAGGAAAGGEAGKSGRPTLRTAELVNLAVQESLMDAAVEADAVDFDAFVKLMRCNSSDSLASGASSEMSYDLYDPRLRDASLHGPHGEGAHYTPALETVPDQESRALGSRSITSTRPGGSGVT*
</t>
  </si>
  <si>
    <t>C_1390039</t>
  </si>
  <si>
    <t xml:space="preserve">MGIGEAGPAPPPHMRSLRLSLDLACSSTGGGGASPMCMPRPGTPLAVGAPTEAGGSLPRTSSMTAHFVNGQGPGSRSVVIPLSQAELAAGGGGNGGAPGGAAAGGLNARAFPLQRTLLAAVLAQVAEAAPPRRQSKTSPSATQELTVSVAGRPSGGTASATNGTPSPVPAVGAPGLTNSGSGSPSLAVVEDTQLFVQNVHAPSADIVMLMGLRRPATSSGTATIPGAHSTVAPVVSDPNADAAPLSPGAGGGGTTTAAASGNGQLVGLTPPPSSPQSLLVLTAPLDNGAALGLYVCFARRLPLPLLEAVRASAQQLVDQVLAPILRAKLRDSSIAPEYGTLCTASPGSYAVVRTPSCSGLGTPGQQPLSQLALALPSLSAALMSTGGGGDLAAALGMGGTATLEPTTITAEGAGGELLSDAGDELSTADVELLLAEQAASLGAPMVPGTDGAAAVAAAAARESLLKQQVISAGGMGKRNNSHRMSLERVIAARRSAGAGTSFTRRAPASINAVSALGLPHRSCQQQPTSGLTPRLALAGMSLHHSIGSPGPNAPEAARAAARLLAGNSTHGSVGVTPSHSSSNVVAHVHQHPAAAPGMSTLGGGGGGGRSGGAAAGALGPYGTVEALNISLLLGSNPGDLFQSLGGPGTPVVPSGLGSRHASLRSLPTLLMPALEQCSASILTVENVAPAGTARQQLDLLVTSIQATINTDMGLVATQGAAHADDLDALEVGDVLGKGGGGIVFRGRLGTLDVAVKLMELSKVDPAALTAPQQQQQQAANPPALGAAADAAVVAAEKASLNARREMLRNAMELAVQLSHPNIVQIYSTYNNVMLVPRRGPFGGPGATFQLAPVPEPGSAEEALLAAAGAAAQQAAATGQSKNIKPANLLLRANPRDYRGFTVKLADFGFVLHLSEGLYQHWTHAAPAQVSEDGTRYVVADQACGTWELFSGGVRPYPHVQPDKIPRLVYKGERPTFNDDVPLQYRSLAAACWSHLPDRRPKAHELVTVLNNMLQQLEH*
</t>
  </si>
  <si>
    <t>C_1390040</t>
  </si>
  <si>
    <t xml:space="preserve">MAVAGALVLVTEAPPAPMPPSTATHSQPQQAAADGGEVADSGVAASATGPSLLTQPPQPAKSGLAAVAAPASTATTPLAPLLTNTGFLQQLGLAASVCGLGSDAEQLRWTAAALARVAGANSMHALVHELCATVASHVRRRFFVTASVRAALLPHPDAAVGLLFHPQQHAGSSLTSRDGRYAATGSTLELTASHTAPRSARSSVEVPGGHASSPMAQPPAGVPGGTVAVIIPGATAPGASAAGGGGCGSGNRPAPLSSMASRQRLNILMNTGGSSECGTATRFSRQQQQQQVAPQQQPQAPQAQHQGALSHCGIDVIGLTNTCSARALVLASDANAVTANTNNITAPPFTTARLIDPTLLPTGTLSAANVTSGGGFAMAASAEHTTGGNAPSVPAPIRAIVVQLPQNLALESVPPPSLHAQAFPLKHTMLHALAVSPQQQAQQQAHEDQDGVLPHVGFRGACIEDVAQYVQGAAGANGSGGAAQAAAAAVAAANAAAGLSTLTVPAGAGSVTASNLLSLLLVGVRHGQAVLAMYLCFNKRLPAELLEAARASCQELLDQIFLEPVCAKLDGSLAPEFETLRSTTPGHFAVLRPASTSGMSGHQLQGGGGSSLNGVTLQPPGPAGSGASGTRTGPVGAPQARYNSGSNNFLQRGMHGPSGLLVPLTGGEGSVGAVGLGVGPQTLVINEELISAVVAPPEAQLTLGDGGAGGEGAFVVTGNSGLETAGSASIMTVVGVETGTSMRQQLDLLLTSIHTTMTAEVVNNGVAAAHADELEQLELVEVLGKGGGGIVYRGRMGTQEVAVKVMELPDVDAGETAASGQQPQQQRSPAASPGNAGGNAAALAKEQLRARRALLRNAMEMAVQVRVSHPNVLQVYATHSNVLVEQRLRPDGSAYGCLVCTGQGSAADPPSANLLGPAGPTHCAIVTELADGGSLAALLTARLFPRVVVARGGPVQPDRHPFTLDLRGVYMVLLDVALALRHLHSMNLVHRDLKPANLLLKSNLRDYRGFTVKLADFGFVLHLSEVAEDGTRYVMVDQACGTVTHMAPELLPGKARVEASADVYSFGILCWELVAGGIRPFPHLHPDLIPRHIYKGARPTFSDSIPFTYRGLAQACWAADPSRRPKASDLVAFITNQLQELENSGY*
</t>
  </si>
  <si>
    <t>C_1390041</t>
  </si>
  <si>
    <t xml:space="preserve">MKCLTCGKPCRTDAEKDMHKRFTGHAEYAEQTEDAVINTEVEMKEAQDAMDDDADILRASLGKPPKAKPKTEAGAEGGGAAGGSGEAGTSGSEEMVPAEVPENLLKEMEEMGFGRNRAIRAIWFSKAVTSVEAAVNWLMDHDTDPGIDEPLLVKKSEAEGSGQDGGSKEPVDPVEARRKAEELMRKAREKREKEEKEMERLRELERIRAGKEMQKIREKDDEQALKRIAEQRKREKEEEARAREELRRKLEEDRKERRRKLGLPEELTEEEKAREAEKRKKQEEEEASKKAFNYVKPISLLSKMRSQLVTLKKAHMAGVAGSSGEEAFKTACGTMLKYLGNIAANPGEDKFRSIRLANAAFQSRVGVLPGAIDFLLTCGFEKTDEALVMAADKVNMELLNGAGAALNEAITNPFFGVL*
</t>
  </si>
  <si>
    <t>C_1390042</t>
  </si>
  <si>
    <t xml:space="preserve">MNWGWLKGSGKQSKRLVPGNQVAAEPVPSNRLRAAGRDGSINTAELLQRRGFPVHYAKDIHKSVSTSTTKPIAVLGLEPSSDGGGEGGGVAMEAKPSADGSPDSLSRRNHNKLFPLYVNGVAKSYFKISASRDYAQVLRRLLRRDPLLTFALQKAIRNLSMGDCKPVSHVTSDPTGASASLYGLRITPCVWSDTNGHKLPALLLEHNVPYDASDVMPRLLRDYAVLSHVPSILTLIDFNGHVLYQNAASIDYCGDLTSHNVETGDGMLGVLFQYEPQMLQEMLQEVNEGNYWQQVVRVPSSLKRHMIFETESSWGHGSRGHDRKKLNVAVSKRFIQDALEPEFQLESFTTQNARSQRNNARTGRAAFQQQPSLMRQESARHPQRQDTRDSGVAIAGPAALPVGRMASITGAAPRLGSHTLGPGASHVVFNLPNQLEDGHSSNHITHGGSFSTGISKASAPTQHSHLTNQGQNRRFMTLMQSAAERQQQPSFTGSMNSFHTEGEKPDSRQGGPVQEECWHDISAIPLLDPVLDKQVILLLQTNVTARVELENRLADLTDAQLGMLEQLFPRHVIEYMLSHKHGYNSRNLTHLANHHDDVIVLFTDVVGFTSMSKEVEPSEVMHFLNELYTIFDDLVDLHDLYKLDTVGDCYIVVAGLTMQDDDGFTCTVQGDNEQRLQHAQVMMDFAKAILRESKQVLMPHNHAPVQIRIGIHTGSLASGLVGPKMPKFTLFGDTMNTASRMESTCKPGCVQVSELFAQLLPLEDWEDTGGVEVKGKGHMQTYLWTPKPEDLIPLGVGPRPALGGPEDDSSLDDVQAPAPSAISSAVTTAPDDSAADRTEIDGTTRSTAASPARPKSGRASYARPKSSRPKSSRYVRPTTARMRESQNGGVHSRPSTASSHGGLTRAPSARLGRSLSRRNVSFRFHGGDEGGEGDEAGGAGSTPFMAILNAIRGSGTGEGDEGTDDELEGVPRRQREPSMPMRRPSNNVSLNGGAGPTGSGSLSGPQLSLTGGLASGSGGSRQGTLSGGLQPGSRAGTAGGPLANSSGSGALQATSSGLGGGGSRVGTASGGQPSVVQHVDLDEAMDVLKPSPSNRPSDSSKPLKAVRLSLTPEAAGGPPPRPSQNGAPVRTAK*
</t>
  </si>
  <si>
    <t>C_130001</t>
  </si>
  <si>
    <t xml:space="preserve">MAYQSGQYVPPHLRGMAMGAPPPPPPGGPGPVMGGYGGFPVAGAGAAVPGAAPFGDDRGPRGGYGGGYGAPRGGYGGGGYGGGGRGGFGGERGGYAGRGGAGRGEGGIGFNRPYDDPFKKAEAEKAEIDALYGAENTGINFEAYEDIPVETSGKDVPPPVHSFEDLQLPACMMENIKRCKFTKPTPVQKHSITIGLAGRDLMACAQTGSGKTAAFCFPIIASMLMKGYQPAAGRNSRKALPGALVLAPTRELTSQIYDEARKFTYMTGLRPVVIYGGAPAPNQLRDLERGCDILVATPGRLSDFIERGRVGLSSIVFLCLDEADRMLDMGFEPQIRRIVEQEDMPPVGHRQTLMFSATFPKEIQRLASDFLANYVFLTVGRVGSSTDLIVQHIEYVTPEEKQNTLLDLISTVEQGLTLVFVETKRGADELERILTRNQLPATSIHGDRSQEQREMALRSFKSGKTPVMVATDVAARGLDIPHVTHVINYDLPKDIDDYVHRIGRTGRAGHKGLATAFFTDSDAPLARSLVEVLTETNQTVPGWLQNYAARTPGYGQKGRRGGGRFGGRDFRKDNYGGGGGGGYGGGGGGGYGGGGYGGGGYGGNRGGGGYGSGGGGYGGGGYGGGGYGGGGGGYGGGYGGHQSAWD*
</t>
  </si>
  <si>
    <t>C_130002</t>
  </si>
  <si>
    <t xml:space="preserve">MGGADVQAITIAVTTGRDCAMSGDYSAGCTYYENAVELITRYVRTLGDPHAIRQWSALLKEVQDEHSSVRQCDKEARGMRVYDSVARSNSYPEMNDPRGSAAYDDGYRQPIVVCHNSGQEDPMVWRPPTRGEGRSGAPARGAPPPRARSSQDDNKLPSWANNNNGGGGGPPARGNAAGPSGRAGSAPRRPTGNAPAGNAAAGGSYDRPWRQNMQGKQGAAGPGGKPGDKGSAGEKAKKQYSGPDQELAAMLERDIVDQGTSVKWDDIAGLEEAKRVLNEALVLPMIMPDFFTGIRRPVKGVLLFGPPGTGKTMLAKAAATETSCTFFNVSSATLASKYRGESERMVRILFEMARDLAPSMIFIDEVDSLCSQRGTANEHEASRRVKTELLTQVDGVHGSEKDKEPGPDGEPPAPKHVFVLAATNFPWDIDEALRRRLEKRVYIPLPGQAQRLQLLKINLRDVAVAPDVNLEAVAGQMDGYSGDDITNVCRDAAMNGMRRLVAGKTPAEIKALREAGMTGGQEPITSDDFREALRKINPSVSKEDIKRHEEWLSVFGST*
</t>
  </si>
  <si>
    <t>C_130003</t>
  </si>
  <si>
    <t xml:space="preserve">MSNIIVNAHYIRHTLRSQMPIEVFYYGDQEMPHALASMLMDASLQPLRLADTSYKDYPTWQRPTRMFRWMPKIWALYRGTSFDEVLLLDADSVPLVQPEELFETPAYVATGSLFTPDYWTNWEMKDELYTTFGLQPPYEGNPNFKSMESGQLVFNRRKLSAVLEWIWFINAHHDVTYSWMYGDKDSFRLGFALAGALEQFSQSPTWPSLAVTQASPQGGTDFHGKPVDYHHSVVVQYGWAGEPLFAHQLKFWPKVVSGPGAEEGIDVTLPEWVTVPSSHARLFTLLEMGCLGIGKEHADDTSYVKCMGRHTWPTASVNTVVDVCGWRDGLNSSTPIPLFPTRWLGGLDGGLKALSDTFKKLRHEIESARSEPLLVKSVGRR*
</t>
  </si>
  <si>
    <t>C_130004</t>
  </si>
  <si>
    <t xml:space="preserve">MGVPLYVLTQPADLRGPYRDQGAEPDVPFSSFRRLMEVAPGRPYDVQADKAAHGPWRRMFLSALGPAGLQALLPRAQAVRLLSVDLAIEVIAEVPLPPGVERIAFREQLLCFLDGLFGLPLALPGSSVARALAAKEELVAALGPLVAADRQRMAKRWRAAGSSYAALVDTLTAASAAVGGSAAAEAAAGVQAAEPSAAAAARVTVRDAVISGFMALGFESERAAAVSVLHAVVAGADTTRFALFNTLALVAMSARVQEEIFAEQERVVAEHGPELSARVLGSAAITPYLDAVVREAMRLLPATPGNMRRLTADLRVGAGRGGPASELVIPKGSMVWRFVPLMHCLDPVLWDGDTSVDVPAHMDWRSNFEGAFRPERWLSEDTKPKYYYTFGSDNHLCVGQNLAYMEVKLLLAMLLRKYRLQLHTPDMLARASQMFPFVIPRRGTDRVLLEPR*
</t>
  </si>
  <si>
    <t>C_130005</t>
  </si>
  <si>
    <t xml:space="preserve">MPISNSAIHEVASEPVAGLGAAVGGGCSGAQLLQRVRFFHQDSNAGADVGADAEGVGEVSGTAAEEGGWSGVGGSEAGSGQPPWLGLGLGCEEYLQVEVDVLVESLRLALAEGQQALSANLRSQLRRLATSPHTPPGLGVATTLTCVAILTDAAAIRLGAGVADGAEIEAAVLPASAGGSSSRQQHSAQQQHAHGDAMALLAEALDVVEAAAEAEGRRRAAGGNDGAATERLAALVETRQQVLRFLISTCLRTGSYQAALSYVRAFAEIAVPNAAEGGSSGNGGTGSGAAEAEAGLPLDVLLLSVQAHVKLGRVVEAAALVAARGSTAEQMLLSLLAVDEVVAAVCNTSISSQSGAGASGGAGPRGSPRAEHAGAARLFAAALLYASGGGGAPYCRTARMLSACYAALGQPGRALGYLDLAEAVEPHTAAHVLLRLRLVLALKLQAQAAGAAAAAVL*
</t>
  </si>
  <si>
    <t>C_130006</t>
  </si>
  <si>
    <t xml:space="preserve">MAGLATFEPSAQTPLTWSLALFSSFVAGLYVTFAIYRSFGKGAKKLPPGPLLHVPLLGDGVLMAAGNPVKMFWDRYRRYGSVFRTMMLGSRIWVVTDLDALRGPLRDEGAYLEIPFKAFQRLVSAESFLNRPGVHGPWRKIFSATLAPPRLAAMVPKIAQLMQSHLSKWEEQGQVTIFRAARVMGVDLAVDVILDIKLLDGTDRAWVKSQVEDYLDGLYGLPLNLPGSTLSKALAARARLVEVFLRQPDVAAMQAQFVQEWEAIGKSPQAYAAAVLDQHTSTGDKPAGVAAEEEPSGKAAGAPTPAAPGSRPAVLPPSIMTAQLMGRAMLKPSELADGAMSLLHMLVASADTTRFALFNTWTLLAMSPRVQDKLYEEQKKVMAEYGEELSYAATCHMPYMDATLKECMRLLPASAGGIRKLTADMQVGGYTVPAGLMHYIDPVLWDGDTSVDVPAHMDWRNNFEGAFRPERWLSEETRPRYMFTFGTGAHLCIGMNLVYLEVKLLLSMVLRKYRLRLHTPDMLLRCERLFPFFLPAKGTDTVLLEPR*
</t>
  </si>
  <si>
    <t>C_130007</t>
  </si>
  <si>
    <t xml:space="preserve">MARNEEKAQSMLNRFLAGKVEEKKGPKAKRPYLASECRDLVEADKWRSQIIREVGKKVMEIQNEGLGEHRIRDLNDEINKLIREKGHWERRIKELGGPDYSRTTSKVTDSKGMEVAEMTGKGRGYTYFGAAKKLPGVKELFEAEPVKQAVLDWEEKEAERQAAVKSGAVGGKGGAGGGTGGAEGEERFIAYVPLPDQQAIEAKILEMKRTDLLSKYTSEALMHQQAEAKSLLNKK*
</t>
  </si>
  <si>
    <t>C_130008</t>
  </si>
  <si>
    <t xml:space="preserve">MLAAVQAGQVVTFLKGLGLKDDMLAARVLCVWPELLGRDVDAQLRPVVTFLMSLGLEVAGVGRAVVLWPEILLKDVEGQLAPWVAYLRGLGCTTAQVAEVVCLCPHLLGFKPEEVFGGVLAALSDVGISAADVRDMVSASLAFLITPSASAAVRAAVDCLQQQGFTKEQIRAMALTRPELLAVKPHDLDRSLRFVRETIGGDNGTVLSCPLLLAKPLGQVLGPRYSFIQKQGLAHKYTKRDVVAGGADRTDGASGSGSDGSASSSGNSTGGFEFYKLLMAEDDAWCASLGLSVNEYQGFKLVWDEEYSLQLHQEAASEFQAELKKLGIYEGI*
</t>
  </si>
  <si>
    <t>C_130009</t>
  </si>
  <si>
    <t xml:space="preserve">MAALTGSGMAKLVPGVVAVMGRHARTLGLDLAVDVLSGVKLEERGIQPAWLKSRMADFLGGLYGLPLALPGSPLAKALAAKEELLRVLVPAVEGRQQELLKLWEDNDRSAAAVATKLASSPETATIADANLLGFTARGLIAGKYDYLGDGNHATLGKLDLIYEEQKKVVAENGPELTYKTAMSMPYLDAAFKEAMRLLPASAGGFRMLTKELRVGDVLLPPVVRQNGRAAAAAFGGSTRWSWPLDFTDIGNNASTLQLFHALLLQTLDPVLWDGDTSVDVPVHMDWRNNFEGAFRPERWLSEETKPRSYYIFGQGAHLCAGMVLVTLEVKLLLAMVLRKWRLQLEVPDMLARAELFPYTKPAKGTGGMRLIAREQPWPFLGDAVELGITSDLSRLMFSRFKKYGRVFRLNLLGHTAFVVSDEAALRGVLSDDGAIATIPFRAFSDLMGEYGTQSVKEIHGPWRKLIMAAVNGRGLSELVPGVAGVMARHVAGWAQAGRVELFQASHAMGLDLSTDVIANVHFTALDRGWFKQQMRTFTAGMWGLPVRLPGSDYSAALAAKERLIAALMPEMRDAHAAMLKRWEAAGRSGPALAAALLEEQERQREAAREAEARGQKATPPDLSIKEAMLTAYFIGGHTALRDAPMTILNAVVAAADTTRFSLFTFWAMVAMSTRVQEEIFGEQQRVVAAHGPELTPAALSSMPYLEACFKEAMRLLPTGGGAVRHLTKELKAGSVTLPAGEWVWYHPHLMHCIDPVLWDGDTSVDVPAHMDWRNNFEGAFRPERWLSEETKPKYYFTFGSGVHLCAGVNLVYLEAKLVMAMLVRRFRLRLSAPDMLARCTRVFPFMQPVPGTDKVELLPREQPLPVPGIDL*
</t>
  </si>
  <si>
    <t>C_130010</t>
  </si>
  <si>
    <t xml:space="preserve">MAPAGRASAAPLSLLALVAYCAALLAAPASAGSQGFLPRRALLQTCLTCSGLTTCIKATCLYTDGTVNYVSVNLTSCKGASISWFCCQQNSCTTTVCDSTQVNGATCNNVLTSVVTTAVGATSVMLQVHDGRLIGDYDCGAPGNSCCGGDGGACGSGSNVCDDVVVPIAGVDT*
</t>
  </si>
  <si>
    <t>C_130011</t>
  </si>
  <si>
    <t xml:space="preserve">MVFLQASTVVPPDAVEATQRALCIKKRFDIVRTFYGVVWDDLEAAAEAAAVAAPYRLGGIPLHNDPGGVRVRTDFAIARATRPALLERLDANSRLQTLAVDGVPSLQWEVRDAFTAAPAAGGKHVRWLKVSGLLAGMGREPALVIKLMAEFGMEVRQVEVDVDYRFHTAVEQGDCVHIELAPESAVPADTPTFCLGWGPKRLWCTFVDRLAILARVAKGPKGGASRPGAGGRANRGPPAAAVPAVPAPKTAAGVALAAAAGDDEAGGGAPPGGGDAADGDADGGGKRPRLTPEAAEAAQATAAAAAEAAAQVAAALAAAGAAPGGSQAAGLPPPAPPVEVRNSFAALARLGPADGVDEDEDEDAGMTAGGTSDADMEDAAGPAAASLDAAALPPRKQKQKQKPKKAAAAGAAAGAVAKPKGKTKPAAGASAAAALAAAEAAAXXXXXXXXXXXXXXXXXVRCRLLGWRRRCGM*
</t>
  </si>
  <si>
    <t>C_130012</t>
  </si>
  <si>
    <t xml:space="preserve">MDLTKIHEDPIGLLLAMIAGALVAFFLLARKEKRPLGPMFTLPILGDTSMFPPVLRVMQSHLSEWEAAGRVEVFQSARRMGLELAVDVVADVELSPAVDRAWFKQQAETWLYGMWGLPVPLPGSYMDATIKECMRLLPASAGGPRKLTQDLKVGEVVLPAGSFVWMYSYLLHCLDPVLWDGDTSVDVPAHMDWRNNFEGAFRPERWLSEETKPKYYFTFGYGNHLCAGINLAYLEIRTMLALVIRKYRLRLQTPDMLSRARYFPFVEPSPGTDTWTELGSSGAAMADDLVAKASAAPGAEGAKGLGAPRLSHVIRLGLFGLG*
</t>
  </si>
  <si>
    <t>C_130013</t>
  </si>
  <si>
    <t xml:space="preserve">SPPGAPSPSAPPPPLRAAAPARAPRPAAAARAATPRHVDQHPAPPRTISPTVTPFPALPASPAWDQQPIQAPRAGPGPDSDPDPV
</t>
  </si>
  <si>
    <t>C_130014</t>
  </si>
  <si>
    <t xml:space="preserve">MLAQGVTKEAGHGIRRAPHRAPSAPCSSRSTIVTRVSSAPGAPSPANLRQAGPVDAAPDYKPIDSQPLNIIVMALFRRKMVEALGSDSKLSGYDAIIDLTRKLNTKFRTAAETQEATRGILNALFPSWLPGAFKVMFSRPLPEFSCRLNALATAMTCQWLMGPCKVNDVEIDGGKVGTGHGVLVERCRYLEQAGCASVCINSCKVPTQSFFEKDMGLPLTMTPNYDDFSCQFSFGKTPDPVDRDPAFATPCFTQCPSKRSRTPVCGGIELPSMPGAAASP*
</t>
  </si>
  <si>
    <t>C_130015</t>
  </si>
  <si>
    <t xml:space="preserve">MLRPSGGPRTIARLKRPDGSATSDPTVMGQVMATYWQDVCAAPPPAPAARAQVLAALQQHGRRCTTEEAAQLGQLAVTAAEVRAALAAAPAGRAAGPDGIPVELYQYYESDFSPVLADVFTAVGEGAGVPGGFLDGVWTFFYKAGDPLEPSNYRPITLTDTDYRTLARVLCRRLQPVFGRVIDPEQTAFLSDRRIADNVLLLQLTPGLLKAAGQNSGVAAFLDFYKAYDTVDRSFLLACLERMGVGAGFLTWVSRLLTDTRGAALVNGRVSGWVPLAAGVRQGCPLAPLLYL
</t>
  </si>
  <si>
    <t>C_130016</t>
  </si>
  <si>
    <t xml:space="preserve">MEAQRTSATKVPIGRGSAAAPAAGGGRGGHHHHHHQGGGGRGRGGGAAAAARAKAAAARKYADDDDDEADGTDQWVQCSLCQQWRQVPDEFWQEINNADEDEDWTCKDAKWPVVDYEPGTPACC*
</t>
  </si>
  <si>
    <t>C_130017</t>
  </si>
  <si>
    <t xml:space="preserve">MRGSGGSGSRHYRARARPHFFPDLDMSGILQPADPAEGCFVASKLTSLQSDLPVLTQYDRVALRDLADTGFEVRGLLPMLSAPGPSGDEVLEEAIALSSRLGLVGPGHFVVVVERVHDAFCLKVGGRIIINALGGGTAAHDTTMLMEGVGGGGGSSSGAAAGSSSGAVRSSRPGPLGSVLLGPVTEEPEPAEGTDEAAAAPADDDTAGAAKGEAE*
</t>
  </si>
  <si>
    <t>C_130018</t>
  </si>
  <si>
    <t xml:space="preserve">MARSFAAGPLPYRRRGSSSSSTTASNDSAAATTAGSGSSGSRFGGSSNSRGNSRGSNSRAGGGGGGGGGAVPRGLVEAAMELQRSAGRMPAKALGDMLFKIGXXXXXXXXXXXXXXXXXXXXXXXXXXXXXXXXXXXXXXXXXXXXXXXXXXXXXXXXXXXXXXXXXXXXXXXXXXXXXXXXXXXXXXXXXXXXXXXXXXXXXXXXXXXXXXXXXXXXXXXXXXXXXXXXXXXXXXXXXXXXXXXXXXXXXXXXXXXXXXXXXXXXXXXXXXXXXXXXXXXXXXXXXXXAAPQAAPQAILATARPRDHAAFWYTLTAAPPELTATAATRAAAALSAATMTATPPAALPMEVASSVLLSHTRLPDLAAGPAAHKLLAHLLESVVASTSASASASAWSQASEGAEEPAGGSGGRGGGGGGGAGGGGTAGDVVKMTRVVYALGKLKAESGFDPRLEHISAVQAWLASRLSAELSRYAAGASDGLSAAAAATGEAEAAAEGAASSAELRPRAAQRRADKLARQATKQLERERAAAAAAAASGIPSAGFYGDGVGAAAAGTQPLHLTQLAYGCGKVGHVERPLLLPLLDLLAIRRRNLNEQMLANVLYSLALLRAVRGPRAARPAALLLGEARRRIEASAAVDGCAAFKSQELSNTLWSLVYLHPQTAHLPSEPGGKPERKRGRWEPRATAAQGLTPLPRPFAAALTTAVAARVGVDFTPQEVASSLWSLMRLGVESSATADAVVAAACGPRFGKGANVQAWSNLLLALAALRHRPGPELLAAAVTCGAPGLIRRTARTQECTNTMWSLGTLVLYDQELVDGVAARMLQLARTRPDTWTTQAISNALWALAVMGRDAMTRHEEVMVEVLQLARRHWQAAPRRGGGGGDGSSQGDSGSSSSSGIELNQIWQVQMELEMWAAVAATEAGGAHAALDSPFGSIAKAAITATADIRAASSDSTSTTTNTTSAITTSGGEGGGGTARRLAQVLGRDAGVTGSLYEQSRASMQGI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KAAKAAAPEAAAAAPEAAPAAAPQAPGAPRAEGSEGAGGLLGARRRRGVRGG*
</t>
  </si>
  <si>
    <t>C_130019</t>
  </si>
  <si>
    <t xml:space="preserve">MEATLDLRLDPLDRLNAGKREFGEFGGVNASVEISTTFTVLDANTLEAIFAGAPDKGGCYVYGRAFNPTVRHLGRLLAALEGCEAGYPCSSDTLMSLSAASTSSELSDKDMDASGIGRGYLRMSVGITVVADV*
</t>
  </si>
  <si>
    <t>C_130020</t>
  </si>
  <si>
    <t xml:space="preserve">MPLTKDELIAKLKDAGVSFESFEHPPVMTVEAQIAALPGNPQTVLKNLFVKDKKHRCYIITALPDTKIDMQGSVTPLAVANPEAADVVLLLDDKIKAQQVVYVHPLVNTTSLALGPAALEAALKAVGRDPLFVDLEADPKIDRDNPPDLKATADAAKPPAAALPPADGATPAPPADAKAGAAAAAAAPAASAGTTAEAAVAEGRVDAYALARLRADLEMQLSSLKNAAYAAGHVAGKGEVVAHAERRYA*
</t>
  </si>
  <si>
    <t>C_130021</t>
  </si>
  <si>
    <t xml:space="preserve">MTVSYKSGPPYKFRPQGAPAGVWPHTPWWLCTFYDPYERVNVWSHGLPALAFIVLGALAKAGAVPGDNALAVFCFCAAMTHGSSALTHVWPDDHLLEKIDHLCIPFLIVGVPLTAVMALRPQGPYHVLTAVAVAATGAAFLRPLHRTLAFIASGAVLFGYYFWIVDWNIVAQVVLQVAGGYFFVQNGGHSRPPGLQDHHFLHYCVTAASVLHVVYILKAVGALGGGSAGAAAAGAAAAMGAAVGRHKQA*
</t>
  </si>
  <si>
    <t>C_130022</t>
  </si>
  <si>
    <t xml:space="preserve">MQTPTPAAPSPHAQGAGTSPAPTPNGGGGQPAGVASAPGSGQRHSSAIEGVDAATMAAAIQAAYRRRSATAAKPAAVAAGAGGMPGWQPGPTTAGLFQQPAHRANHPPAAAAAPPQPAVAAAAVAARLPAPASARGKATASASQRQQQGQSGPTAASAAGAAKGSIASFFTRAASTQQPSHHHHQQQQQQSLQTQAMPQRRQLPQPAPASAANSPAQQRAGCRGAAVSGGGWQQQADEGQEHDVAAEVEEALLEDGVDAARAGAGVAPRGQKRRHRAVLEDSEEEEGGAAGGAAGGACTRAAAVAGRPGRLGHAAHSPDGGSRGGGYDAAPAWRQQEEEEEEDVIEDCSQDGAGGGMQQPRSALPSGPARPGNSWGQAQQAPAPIAPGATHAAAPLGTAAALLGAAAPARRSLGALSGLGSSSSSSLGLGAAGADAQRRRSVPLSLLGGSNGAAAAGAGAGVGAGVALQLPQYQHPLAQRVQQQPQYHHQQQQQQQYGGQYNGYPPPPHQQQQQQQLPGDAMPWSPYSGAPTQPGPHGFGQQPTTQRHTQAGQAAAWPPQQQQQQPYVPTQQQAGSGLGQAPQQQPPYQHQPPYQQQQQQLHPHQQQPYQQQQAHPQQHPQQQPQTQPQ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PRRPEAGGSGRRRRWRRVFVQDGVEYTGTQAWKRYRGDAGGGGGGSRGGGGRGRFKSKGKGRGKGRGKAGGAAGGVAKKAAAAVGGWIAKGGAKGGKGGGKKK*
</t>
  </si>
  <si>
    <t>C_130023</t>
  </si>
  <si>
    <t xml:space="preserve">MMLKASTVTTLPARKGVRAVARSAALPVPVNKRAVLVRAEPESSTSAEDPSVKLQKQAEEVLKQVQGKWESTDDSEKPAAIAIIVGVIVAQIAIGATIDAVDKIPIVNKGLQLIGVAVTGLFTYRYFTDPAERESVKKSIDAFVKSVTGEK*
</t>
  </si>
  <si>
    <t>C_130024</t>
  </si>
  <si>
    <t xml:space="preserve">MPRLVYTVNKGSDFAAHFSSHAAVRLSQPVPHNAFVLRFGSWSGLRSLPLAQRRQLLCLTAASGCVDNLHVLAGGPGVAQAVGTAGCALTADVFAAAAKAGHCSWRPARAMPPWWSCWSWRAAPWDFVDVLTAGALSGSVATVAAVMQLFSTVGERSSGGYLEFESMSGDSEDEEGDDDDDDDEDEKEEEEAEGEAGGRGEGEAAEGDARGCAPDVIDDVMLLPLEDAAVMEMVVRPNLENKTARECPEFTFNCIIRTIIEWQLAEKGHLGTLQAMHALLMSKPHTASVTREEQAWIRENKCDLGPDAARKGHGGLRSWVLSAVAGAARTRQLHVMRWALDTFGAEFSPLHLWWLWCCGPSLPLPQLLAERGLGDKLAQAVCTESDLVLAVGSGCNVAWLEQARTQHGARPVASTLAAVAARGDAEPLLEWCVQHGGGGGDGRQLLLHESAARAAVQAGCVQAVEWLLARDCPLPDRFCYNLPHVGASGARGEDDSVGRGSPLQLLAAIAAHKGDVGTLAALHACRGPRPTFFASDETTLRLAVHACSLPVLQLLQTAGDAGGEAGWELSGSVWRALGRAVRQMREREAALDDDEGKAGLSAAFCAWVEAACALSDEAVELSDDRAAAWSALGGWAAAGGDQGQGVAVEWRGGEVRTGGSSGTAGEAEGATVEAGGSCSKLGGNGGSSIQECGHQVHWDMQLGEAAEQLAAAEVAAWQRLRDKVAEVRVWKPDYQHH*
</t>
  </si>
  <si>
    <t>C_130025</t>
  </si>
  <si>
    <t xml:space="preserve">MARTQLHSFLLLAALLARAHLAGSARLASFLDIDSKPVLDKAVDNSHVADDASADELLEMTDSLAADAANVVRRFLETGAPTYPGPTPSPSPSPSPSPTPTPSPSPSPPLVQVVETVLNVSYDLKSVSAEIVLNSTEAVVGTVVDIVALVGLAGKRVSARINGVDQVIAGDWNTLRRHLLRRMALEELPAPARSLADSLPALHGAPGEVSHCGKPRPISLAEAERMLAQGSALTYSYDARRMLQGSGSGNSFSLDAINIDLSVVQYVEVPVEPSIPPPTTNGTTNGTTNGTSPSPLPRPSLIPINTTALTQILNATTINATVIQAPSPTPTPTPTPPPRVLFARFKGAMADGVYTKGLEPANASGVAPFVIWREDADFDNWRRPRNRANLVHDKHLSCGANTVGTCTTCPRAWQVGADSTNATILFREPMQLDRIIIKQLQNPGVLTVQLLPWPAVRIPGLNATARTGTLGRPIWSVTSDSTPCGGSLTIPLGSRAGTGLAVPKRGSQSLIPRKLRSTTVGGISIIVKAQPKDCSKAPGCTFIESVLFDGRVLYPADPAADPSTV*
</t>
  </si>
  <si>
    <t>C_130026</t>
  </si>
  <si>
    <t xml:space="preserve">MAWLLRCTDRVPGWCQSLVTGVAVRRGSIYLTVSLVEAPMQADGGEGVGGAAEAGVGDAAQAPGNATRPIGPSHLGSWDSGMRDIAVASAGMDTAASTASIGKGVHAATGPPPEVSPPSTAASSGAGGLCERMAGVEVASSMELVAAQAACHSGPGSPAAAAAVHAGSPGPSQAYPLGPRRRVAGMWRHERAHAAAGYSQATSSAASAVLSPLSTPGNGNIPLRVLGPPGAAVSQALAAANGSAGCPAGQAPSPADATSLGVCAGAGRSTSGNGGTPQQQHHHQHQLHPGQHPQHHAPMLCTSMLLPAQQAVVRGGSLNSMGLAGLGPTSQSQEMQGPSLPVHNGSTTTAGSTTRTGSVGAAAMQVAQLLDAMLLRSREMGTEGASNWGASVGLSAVSQMDGGLPMQLRQVLCSASWELDEGITGSWEAEGHGLLGDRPGAAALQAHHLLVQQLAHAHAHAAAAAAAAAAAAAAAAQPAQHQEGAGAGAAAGVVHWSSHPAALSGTNTSLGHAAVQRAVQPPSGVPGGAAAAAGASGAAAGPDPAELARLVAMARSNSDPRSAAPTGAQGGAAGAGAGAVVGPEPSGAATVASIGAGLGASSAAEAAAHRALLSLLTPQQLADLAQLQQLARLQTHVALAPQPQPQSAQLQPQPQSARPGAAAVQAAAQAHAHAQAPLQQLAQAPVPPAAAARPVYPASGLAVRADPVSLTVQDVAVSPVLVCKAPLLFAAAAGSLAASVPPRVPAAPANAAAAAAAAPARAAGDSDVVTMARSRSDSIGGASRRVAAALRNAGGAVPGPGLAASAPQPAAPAAPAEPLAATAPAAAPAAGSAPLSEFSLSLMCTPATVAELSVMLRYCGPASVFGEQAYLPVQLQLDSGSPAVAAAVRLQAASAERERSGGDTQATRDVAEEDAALLLPARATVRTPLADLACPGVLYVELWHGPQLCACLPVLLLPDAAASWAHEVCSLWQQQAEEGEAAAALAANGGGAAGHAGAAAVSAAAHQVVEDLGGWLTYAAHRRYVAERPAAAARAMAMAMAATAAAAQQQPAPAAADQALSSTHSAAGLQQLTQVLADARLPDGGIPGRSTNAAAAAAGWIWQPAAPPPPQVVAAAQSQLQLTPVAPLAAAAQPAAATPAAAAQASAAPQPASLALSSQSSWALSGTSNVLPGSRGLPAAPDAAANSTGGDPDRGALLPLGHAPVSTGAADAGTGAGGVGGALLDATIGRGMGGGVDAREDMHEIAGMGDGMGDGMGDRELFHDMMLQEGYNWLADCVEAGCCGLANALLQSLIAAGCSAAEVLRTCRSADGLPLLHAALLSPNPAMPDLVWRWGTAAGVDMGPRPGLPAEASAEAACAAQPGMPPTETAALMAGAGVNAEHGALGYGSGVGASLSSSRADFSSGVITSLGRLSASSAAGSTAWAAPQRGAQTAAAAVALGAVAVAAPLVSRAPSRSPSLLSVGASAPLEAAPSPQPSPAGVADTQAQAPVPSGERTGFTTAWLLASSWDSLRRRKAPAQQGTGPAGSEGAGAAPAPLPAPAGRWLLALLRLLRGGGMLALRGGDRAVAALHAGLLRASPLYDSRNGGVVEQHFLWFFQQGHGWVFSAWCWSMIPIYIITAARFVREGQWADLAFTPLWLWLYVLCASMDVAGATAAYRVRTEALSAAMHVSHTVAKALACAGLPAYPIPPGAPSRLYWSDVLACATLSALCEPVRIYVALPARVINCTVSTVLYRHAGAAPSYLEALLLSASCHGLGLLLQHSVESHYRRTFRASGAHAVATAAAAAQAAAAAPLDAAVAADSHDAVAAVRVGPGPAAVAAAVSAATETVATGKVTASAVYSGEAAKPELGAPAAGAAATAVVAASATVSSVSAREYVSPLRALHLGTMDGREGLHALGEEAGEDDGDMARSVPALSSGMPSLLTSVSEAAAAAMAWPGSLGVAPGAGAAEAAGGGGPWPATPGPGSGRQAPLLPPSTLESLTHREAPPVRQVGQSGVDNAPLPCARIAAAAALLQLHPNSTGTPSSHALLSHGWGFGEGLLPSLPGWAAGLPAGMSGLPLEESPPGAPWGSSIDSVSPAKGAVSASSRSTAAWPSSAALLLQSLSHPSLQLSSVLPAGEAAAPPAQVPGQPQHRSPPGQPRTTAPAALAEEPQQQQQQQQQPAGEPQLAAPAPVGPLQLRSEAVRPPDETPQTPDDSAALCGRMLVTVGSMLVTSTAVHANSLGRRSSNSNSGSGSGAWRGAFAAHVAGTGASGGGSGGAITFGPSRGATAGAAALVSTGPVAAAAAGTGSCGASSGGSGGTGNGSQGRLPQARVPTLAGCNDSGAAGRLEGLRPEANDADKAARPRRSGSAWEAAQASLLTMSATGTDAIASAGQEGKGSITGSRRPLARGSAAQATAVAAPASAGRSSGAGSGSLQVRTGGGASAGAHSGSVKAAAKRLASRVLTALKIKSKKKKPEAGGPEAGRE*
</t>
  </si>
  <si>
    <t>C_130027</t>
  </si>
  <si>
    <t xml:space="preserve">HSGSRRTSRLLLLHRLTPRPPLGTPRAVPPALLLPSSVPCRRKRRPPPTPLQQRRVGAPRPVRLQRRTQLLGTQAHRPHLQAPEVSPHTTSR*
</t>
  </si>
  <si>
    <t xml:space="preserve">MKLIHKVEEKMKKGETFFSFEFFPPRTEEGVENLFERLDRMVAYGPVFCDITWGAGGSTADVTLDIATRMQNLICVETMMHLTCTNMPEEKLESALHE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DDLEQMKKNYWADIAYLKQKVDAGGDMIVTQLFYDVDVFLQFVKDCRSVGITCPILPGIMPIMTYGGFKRMTGFCKTKVPAEISDALEAIKDNDEAVKFMRRHSTGEARREKARAAWGAAPASVDDVKQVFVKYIKGEVSLLPWAELDGGLTAEAAAIREPLAALNANGYLTINSQPRVNGVASDDAVHGWGGPGGYVYGKAYVEFFCSPEAWATLRAKLDAAPSITYLATTAAGSPAGNMAPDAVNAVTWGVFPGKEVIQPTVVCAPSFAVWKDEAFELWTSEWGALYEEGSAARDLLAGIKDSWVLVSVVDNDYVAGDLFGVLLG*
</t>
  </si>
  <si>
    <t xml:space="preserve">MGKGDDDDLDMDALNKELGDSAGDESYEIEDDADLSGSVDMSANPAGAGAKFPSTGQPGSKPTSVTLDESGGDLFSEPSESGAGLTGRTDSKPVAASKPPSVRAPASKPPSRPASVAPEKSGAELSGGLSGSVSANDLGPSASKTPSKPPSRPGTASGARPGSAAGTTPASAAAPVSRRSTPPASVAPSVSGTGVGAGGTGGSGGGDGNSNSYNSDEFGDILGPSHSRGELSPTTPSAAKPAAKPAASLASLPRASGGGATPPPGSTRGPGSQPVSGHATPVGAPGSVSGAVPPSPHHVTFSPDTSLRPPQPTDSPGASRVGRLGPGPGLQHSGSRRTQTRCDIPTPFELFRLYDKDNNGSVALAEFSRMLRDLEGRPHHFPQEEDPEWRLEKAQARKKRREAALAALESKLTAATEQPSTPREALEEIHTAMARVKQELAEEAAKVAAEEVLVAELKAQGELTPELRREREEWRRWVAAEFDRADLAGGGEMLSIDEFYMYFYGKLCFRFPVTRTGVNPGAEVPIW*
</t>
  </si>
  <si>
    <t>C_130030</t>
  </si>
  <si>
    <t xml:space="preserve">MASQAQPGSQAAAGQAPGSTSAGKAPSAGQIQFEVFASELLERLQRVPQKDRKKVLVLQRFMSRHVPRTDGDDLYGLYRLLLPREHDERERGNYNLKEAKLAAVLAWLWAPAPVTRS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WGWGRCRQTRQRHCADMDAHGAPYFQHLTAEGLEALLNRHDAGAAAATLTVTTCYAVTYMTDICIGVVVTLYIDAVCVASYGTAPVVQHVTPAAVAEARAALEAATAMPARARRRARQADARRNPDGRTTLYETLDDVVRRIRDEIRDVGEKPPPGSMFLGLRLLFLELQPLMPQPPILQRWRQQQRRQQQQGGGWEAEEEEEAEEGAGGLMAGVAEAVANGHRWAQQEARDRVEALKAAVVRNGGTVVDMWDERVTHLVLYDGVDERDPGTAALKAAAAAAGVAGGGERVFSPEEVTVIEALIDMSACAQDEDAEAEAEAEAEAEGAAAEGAAAEGRAAAGGGAASLPAAQAHCLSLIRAALERPSAEVVEAVGAVQLVDWRWARDSLKRAEDAAAAAAAAAATAAARRAERQQRRTAAGAAAAANPYLNHAAEDEEEEEQREEEEQEELGRVAALGCLSELQYPPRIRPPADDSMVSAGAPLSSAAAMAADGAAAAPPPDEFIRYWPWERFQIPLPGPDQLAKLGRGSGRQRRGQRWSSDGGGGGGSDGGTAGTSSLGGGGGGTSSMTASGGGDEAPEEGAEGAGAEAAADKRTAARRRGGGRGGRSRAAAAAAAVGGEGRAGGGSQEGAPEEAAATVPARPRRRAAAKAAAAVAAAATATAGADSSDGGGSNGHGAGSEADEGAEPGAAVGPRSRRQAPRKRPAASPPAVPGRGARAEQGLQDLGAHGQAFEEGAEEEFVNEEIQAAEAEAGAARPKRQRRGGATPTRSGRPQPLGDIFTRVVQLPPAVAAADAGAVAGAPEAVAAGPEVPAAEGRAAAGPAAAAMAIGPSQARRALPGRSLTAAPLGGADPVAAQPTGQLPAQPQPPPQLQPLLLAQPPPQLQPLLPAQLQPQPGLQPQPVRKRRLADLAAARNAAGVMPGGGGAGADGDGEGGGGGGSGAGASGRQASEASGAGVRAAVPVPILIPVQAPPVALAADAVPGTGAAPTAGVAAASAGPGIAGAAPGATGSVQELGVAAAAAAEPQPPQQHQNQQVGLAPTRPAHAAAGLLKRILISDSDSD*
</t>
  </si>
  <si>
    <t>C_130031</t>
  </si>
  <si>
    <t xml:space="preserve">MFTGGFPAADLGPSAGPPLTPFHTATALSSPHQHQHQQHYQQQAQAQHQHQQLLQAHLLPGHGPAATAVAPAAPAVAVGVGVSGFSTSRAGSGAVSAHGYHYVHPSSLHPATATGMGAAGGGGTGHGMGVGTGGGAGTHTAGFSRASSFLDCLPSGPTTADVDDEIMQCLETDLFEGEAAAATGGAVRLAGRGGGGGGGGGRSSRSLHSGGTRVSGSCGGLGLGAAGGGGGGGGGGGGGGTVSMVLPSAAGPHGAGGGALFLSSGPHLSGPGPAYGGSHHQQHQHPHQHQHPAYAAAAMVGLVPGFSRLPDLPEQDADSDTDTGGGVQRQRQLQPLQPLQPLQPPQSAHIVSVERLVDRVTAVNVSGLGARPAAAAAAAATGPAAAAAAAAPWMRRVDSEAPMDVPSALPQPGDGAVPFPVVHVHAGGQSLFTGNAAATRRAWQXXXXXXXXXXXXXXXXXSGDRRRHLPDAEPAYTMCLSGSGRCGSVTVTHCPDCNSGGPFAENADIASTSAAPPPAPPPLHPALGASLAGGGGIAVADALAGLNSGGSGYHIVAGEMAPRALGWSVSCDHATPLAMQRAGAVAVHMGAVPYVGSFGPTSAASIAAAAGTPPWAGGGGGAGTSLGLPGFASGPISGSIAAAAFRSVGAFAPPRSLAAPSAGGGGGGGSFATVDPRLQLPNTHAGWVGGGGGSASAMALPPQLYDNLPDDGVAGSTLVSGCLTHQLGRNSTSTNGTSGTPRLAEAALTSASAFAAAAAGGAAAGYGDTAAAVAFGLPQDGEKVAAAVRALLRFDLPFHPSQPPVDHDTTSTAAAAAAAGRSPGSRTADADADGAAADAAYAPELPPPGPLPEMPLPASLRAALEPSGVVAVDGYLQQLLLDPAPDRHVFLCKRLLGPAACRAIASFLALCPGAVKSITLSHCGITCDGLAALCEGLRSCRQLLVLDLSYNALADMGAAALSACLSDMPALASLTLAGNAELGDAGVAALAAAARGCLALRRVGLRGTAATALGMKDLASALASNLRRAVMRRGVPSPPRGPLTAHERPVTWDGTGGSAGGVAGGGSAADVVFIGQLCSLLRTLVQPALPAEQAVAEAVAELLAEAPMQLAARQPLDGVAAAAARHMSSAVNSGGSGGASISGQRVLQGLHASEQMGPRQSVAKSSADAEGQPAAPAAAGAATTAVRAAAPEGRFSNSNESAAATAAGSGTGNHSASSSAGSGSITTIGAASISTAAGAAAGDSDLLAHLAEGLTARGYDVAVTHALGGGSGGECLRNLRHTFLSVTVPLPPGLMPSGPPSPAAAAVAAASLARSATAASTGSNAAAAASLAGTLNRRRHSLAYGTVGAAAPPAGAAASGFPGLPYHPGVIIVDPELREQFELAMPTPRYDALVAALPRVYVGAEERLPLVVEVGDQQQCGKRVLFIRRRGQC*
</t>
  </si>
  <si>
    <t>C_130032</t>
  </si>
  <si>
    <t xml:space="preserve">MTCSSLSPPPHEQLTRTQGEFDVMWASRTASAVKSCRVQAKQGSSIAGGRPHRRRRQWRAVLMDAARRGAAYCRWPRAGAVERRRVTLGGCILAAAGGRAWCGLPKPGQHLRRGTSQRQCAGGRRVWFHD*
</t>
  </si>
  <si>
    <t>C_130033</t>
  </si>
  <si>
    <t xml:space="preserve">ADLSQGKAYYRRFRICEKHLKTLSLCIEGKPSRFCQQCGRFHVVEEFEGTKRSCRRALLTRFYKRRNLPV
</t>
  </si>
  <si>
    <t>C_130034</t>
  </si>
  <si>
    <t xml:space="preserve">MDGVDAAARLLLQATAGQGSGGMASAGGGGGGAGGHYTHKMPAYQTWQDWGGGIGAAGSSGMRNATLLAAGAGTAMAGGGAGGGGGGSLGSASDPLEEELLSIAKESSLQLNMDQDFRHVPGGVQQLQQLQQQGGSGSRRPDILSTSADGGGGRLIVTIPPGALAAAGAAAGDLNFQVFTTGGGGGGGGGGNAGGSGGQPAATTDHADAAGGATAAAAGGMDSSQQLDASMGIVPRGAAARGGEGLYPHHQLSHPLSQQLPQHQRLLGLPLLQQQQQQQQQQQQAFGRHSAPAAGTAATGQGGARAAYSPPAGMLERLSIKLHNCRPDQLPPDLAERLVQLLASTDASVQQGFVRPGCTNLIIDLLYGDWERLLAGLLLSPPGAAGAAGGDADDGGARSGVGAASASSPQAAASHLVRCLLGSYSCQSQAQESEPAGAASGGPSAAPSSLEAHAALEGRIHVQLGNQLLVIDGSHVQLRRRAVMVPAAVPPWVDGCGSGEGSSTASCPADGSRFVDRQRRRPAATTSSGPRWARSSSSDTAVSSAAGGGGRCTAWSGPELAGVAPMAVVAGQPFTLELAGRGLQLPGSCVHVRFRGGHLDALPETGTNENAGDTTSCCSLTGAMGDNGGLPMTLLMSSSAATSAAGVKGGSGGGAGACGGSGGGGFSLGARSSATASTAADAPAAADSAGLSGTPPAAKGAAPVLPQAPAAADVLQQQQPQHAPHSQLDSRLQLQPLLMGCRQPHDAAAAGGGGGGRSVAAAAEASCTFRPRQGPSAAAAAPPAAVASEGIPAAAPSAVPASAASAAGAVSPHAVESPVGGVVIGAAAVAVSLPPAILPTATGYGSAAATVRAAALPEGPALMSKGGGSSCVRMAAGARQQQVVGEGKVASAHRALPIDAVAHDVAMGGAGTIATAGCVSYNEVDGETFSRPSNSGDGWLSLQHRGGRLGAAGELSRSGGGSQRSSSGAEAASLQGSASAPPPLCGGKATAALLPSKHSSLGLISRGRSSSARELMRTATTGGGRCTGTAAAGGMQLPVSPTAAAPDGGARGLLLLGEGEVPPLSASLLRPRAGLVGRMLAPHIHQAGGGGGGGGGGVPGVARSMAALGVDDTMNDILQEQQPAQLLPEYYSLQQPAGNVHLQHQHQSPDDEVLVLFVEPAEKPGLAMVEVESARAAPSATPAAAVTHSGGPAGRSSSRGHNPRDGIAAAVAAAARGSNASSNGSDGSSARGLQGAVAGGEMTAGVLSDWWPVVVVPEAAAQAAAELNHMLAEQGEEW*
</t>
  </si>
  <si>
    <t>C_130035</t>
  </si>
  <si>
    <t xml:space="preserve">MGFTAASTELKGVAGAISGGWPPAALLCPVTAGTNTSRRSTAATAAGGTHAAAVLLGIATSSASAAASAAGGIADELTSASGPAAAQLSAGLLAGSVTAVEARQQQQQQQQQPLKHGLLPCGATVAAAEAAAAAPAAAGSGGCSSDAATDPTVRLRQQRRQQREQLRQRADALLAFFADRCGCY*
</t>
  </si>
  <si>
    <t>C_130036</t>
  </si>
  <si>
    <t xml:space="preserve">MCIPAGSDAPEHEQCVQSACEKGLCALPVPVNEGGTCEPPGPAPPSNECQQRVCRGGRCLLESLPDTSPCGPPPGPCGEHHCMAGACVLAAEEDGVICGPSSACADQVCHKGQCVEERRPDGKLCWHVPGDCPRTCVAGKCVPCSCGPAYAFWAGRQWVPGFQWTPFAEDLSDNSYGGYFNLLAEELDIPPIQLPYDGEYDSASRYAAESAIVVCSRCRLNMALQPGPNMVQDGAVLTGSVGLAASPVRGGTYVTLDVVMYPNLTHQHLLLGYHPWASVMPPPLTTPHRWGDLSGSRTGLYARAPPATSAAAGDRVDPSLGRGLLPQPMRHHSAWAFVRRRPAHWGFTTQEQVRREQHRQ*
</t>
  </si>
  <si>
    <t xml:space="preserve">MEDVVLAPDGDGEGDGEGTKRGGEGGAPGAKPQTLTGMLGQSQEGAPGRRLTRDESGVSQSAGLGGTGVPVRGSVYAGLPPPDLTEEALRRKDWEQPEPQPLGQWRQSLAASGVHPVHSADMMH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C*
</t>
  </si>
  <si>
    <t>C_130038</t>
  </si>
  <si>
    <t xml:space="preserve">MHTLNAQRLANVGQAGNVATSASSRRTAVLGRPSPLLGPLAPLSSGDSSSLPHHILPNSSSAGSINSTHFSRGVCCASSSGTQSTPATAATAAPGDWSKRLLSVAKTKGKKQPGGGSSPTPDADIFSPAKPAANKKPVSKLDIPGLSYYEGRPDDEDEDMDLDDMEPGSEKKRLPAEMRCFDTARIYLKGASMPVRPLSRSGSSAADPVSITPMPVQVHFRAEGGVNGQGSNCEGADAEDLIVPVPAGTIIRRKDAEEDEPPLAELLKPGEKALLAVGGRGGRGNFSFKTSRDRAPTIAEKGEKGEELWVDLELKVVADAGIIGVPNAGKSTLLSVITAARPKIANYPFTTLVPNLGVCEMDYSTTVFADVPGLLEGAHEGLGLGHEFLRHVQRCRVLVHVVDGTSPDPVGDFNAINLELELFNPDLKDKPQLVAYNKVDIPDSGDFWEMVREQLTTELGVPADRIFPISAATGQGVIELVRAVRGVLDELGPQQLTYETNALNQTAVQRREVRIDDFTVAMEDLPPGSASTAPRVFYVEGEGIERFAQMTNWDYYEAVKRFQRVLEVSGINGALKARGVRQGDSVVIGETEFSWSDDQSDGAVYDSWVKDMKDRGVNRQGSARWPHPDVR*
</t>
  </si>
  <si>
    <t>C_130039</t>
  </si>
  <si>
    <t xml:space="preserve">MHSSLLGAPVRGFTPFKKHKQGVQARVVLPRAAQPLRLAGVVANAGASGSRNLVRASAAAPAATTAAPASAAAVATTPSNGAAPARSGLVKDAPSFQEAITKLQEYWASVGCAIWLPHNTEVGAGTMNPATFLRVLGPEPWNVAYPEPSIRPDDSRYGDNPNRLQRHTQFQVILKPDPGNAQELYLGSLEALGIDTKAGGRVLDAPAVEITYGLERILMALQGVTNFKDIRYAPGGVTYGEMFYQNEYEMSCYNLDEADVAGQRARFDLYDKEARRLLAKRLPIPAYDHLLKLSHTFNLMDARGAVGVTERAECFAVLRGLAREITGLWVSRREELEHPLGLIPPPAVPSPQRPAPPASAEPRTFVLEVGGEELPPDDVVSAVHQLRERVPALLAKLRLSHGAVHVEGTPRRLAVVVEALAAAQTSEESKVRGPPAKQAFAADGVTPTKALEGFCRKNGVEAGAVFKEADPKGVEYVWAVVKDAGRPAVEVLTDELPALVGGLSFKKSMRWSPGTGAASPAFSRPLRWLLALHGDTVLPFVYGTLQAGATTRVLRNAASPTLPVPSAEAYLPALAAAGISLPGAGRAEAIWRDVTAAAARVGGVVPDSTRGDLLEEVTNLVEAPSVVMGSFSPDFLALPSEVLVMVMRKHQRYFPVFTADGKSLLPHFITVANGPIDPAVVAAGNEAVLRARFEDAAFFYREDLKQPLQDFRPKLSGTTFQKELGSLLAKSDRVEQLVPALAAAVAAAAPAQAAWASPAVLEVAVQAAHLCKADLATSTVTEMTALAGTMGRHYAAKQGLPAAVSEAVFEACLPRQAGDLLPSSPAGVLVAVADRLDSLVGLFAAGCAPSAATDPFALRRAAYGMLQTLVANKVSVSLKAAVAAAAALQPIPVSAQVQAEWEAGEGGRLRKVMAAFSRPTRIVRGKEVPPASVAVAQELFEGEEERALFAAYSEARAKVTSASTVSEWLAAAEPLLSPIDKFFEKVFVMCEDQAVRANRLALLRDLAALPRGVMDLSQLPGF*
</t>
  </si>
  <si>
    <t>C_130040</t>
  </si>
  <si>
    <t xml:space="preserve">MQVDQLRLRRRRGQGVILAAVVPARLHDPYLRRLPRTPPPNASANASPNASLPPQIPDSPPSRGSRECRAAFCLRSFRLRPFCLRSFRLHLSSLRPFRLRPFRLHPFRPFRLLHPRPPTPLAHLVVGLRVLHGRPRHPGLGPTRTHRVCNPRAAPPPHAPSPPLLRTHLTSAGRDPAPAIRPIPSDPAPAIRPSLHP
</t>
  </si>
  <si>
    <t xml:space="preserve">MVWQPTSGQSAIDQDIRVGTQRGSMNQNPLLAHAPLGTVKPVLFNNPPPEKVFGYTPAKDPEGAREVMMVWKGHNASPGKDEVKPSPDFKTLNKMAVASGLSTAKDLPAFRKEHADVKLKTAHEVNAASPTRRSNLPTIPPSKQGNMFGMPSGYRTAEVVRSFGPEEPPVKYLVQGAYQDEWVRKNLEAEAAGSGRGRPYIPPAPTKAVLGHSYGASRYLQPPNNEEPWKMSKFKTVGPKVTQYSGGSVRASRTAPADGDEYAAAEAPAE*
</t>
  </si>
  <si>
    <t xml:space="preserve">MALSQKEQDIQMMLAAQCHLGTKNCHYQMERYMYRRRQDGIYIINLEKTYEKLQMAARIIVAIENPQDICVLSARPYGQRAVFKFAQYLGCKSMAGRHTPGTFTNQIQKAFEEPRLLILTDPRTDHQPVKESSYMNIPTIAFCDTDSPLTHVDVAIPANNKGKHSIGVLYFLLARMVLEMRDQINVTNPWSVPVDLFFYREPEEAKEAGEEETFEAEGYALPAPVGAAENWGEAAAPAPEAAGYDGAAAAGGFEAAAGFEAAAPPVAGYVAPEAFGGAF*
</t>
  </si>
  <si>
    <t>C_130043</t>
  </si>
  <si>
    <t xml:space="preserve">MQGSAYFPPPGGAPAFPVPRFPPGPPSRPLTLPLFGRARGRGRDIWPPQDFVKGRKRPRRRRKLPPRSETTLVCLVKSLIERRVVVELRNDTLVKGQLDDVDDFLNMTLSDVTFQTLEVSGGSGWGGGSGPVAVAGRNIRFVHLPKSLDPARAIEMYVSRQRVMRTKLEALQERARALGSGQRGAKGMDAMDAAGAGAARSGGGGDDAAAAGRGGDEEDELGLWG*
</t>
  </si>
  <si>
    <t>C_130044</t>
  </si>
  <si>
    <t xml:space="preserve">MDEDDQDYMLNSTNREFMPQLNRHLADSGLQLRNFLISTAACCPSRSILMTGRYTHNNNVTSNIEPHGSFWKFMSQDLDADYLPVWLQRAGYRTMHVGKFLNAMDPTDSRFRWAGVLENQYSTDVISDKVDAHIRQAVAASAAAASPAADGSSGSSTGGSSSGSGQPFYLQITPIAPHTQCDYINARGTCVFPIPAERHRTLFSHAVLPMNPNFNVAPPAELGLVNEMTSDTGVQKHFLARIRALAAVDEMIGRMGLNGGISSYAFVPPPDDGTPSDEILPARRRSAQQQDGTQGPWEEVDGKVEQSEEEEAARLAREHEIELHVKGIIESVRQRLRADASSGSGTSGSSTGIAGAAALAPQAHRLHLAFSYSQPVDAQAWQEHLEATCVYVSAATGAAACTPQHGGSSSSSSGGGQQAAVGGGGGGSSSYLASDGLSSVLELDLLQPAVGLPAADFASAVADVAARPLEFLPLPYRTHNRVVSXXXXXXXXXXXXXXXXXXXXXXXXXXXXXXXXXXXXXXXXXXXXXXXXXXXXXXXXXXXXXXXXXXXXXXXXXXXXXXXXXXXXXXXXXXXXXXXXXXXXXXXXXXXXXXXXXXXXXXXXXXXXXXXXXXXXXXXXXXXXXXXXXXXXXXXXXXXXXXXXXXXXXXXXXXXXXXXXXXXXXXXXXXXXXXXXXXXXXXXXXXXXXXXXXXXXXXXXXXXXXXXXXXXXXXXXXXXXXXXXXXXXXXXXXXXXXXXXXXXXXXXXXXXXXXXXXXLLRATSLPTLLTEATALLANPTLQTSQAVATPPAASEAVATAAAASSSVACAAAAACAAALSAVGPAAAADPHLQVANEPHQQDSTCLFLKTALFAASCTPASSAGPGGAWLADDGLAALFSVVLVQGTGTTGPEFESLVLELQTRTETFLGPSYRQLYDIDTLVISWPSPPPPPPPPPPTPPSPPLPVALRTEVLPVGLLFYQSVLEQVYVDPAAYLRLISPIACAAVRKVASQAVPAPVQVVECGGVSMELGGDPKIRSDPLPYFANSLPVLGLVAPMDSTRWYTQQDSTCLFLQIAVAAGSCAPRPVALAADGLASSFGVALVQGPFIERQLFQLLVRVCMSNFRELYDLVLDPYELNNRISTAPVALIDRLDALMTAAGYCRGGGGCSNPYAVLHPDGSVTSFEQAMDPKYDDLYSKLRKFQFQRCSLSYTPNNEVSWYTPLLKSPPPAKKKQ*
</t>
  </si>
  <si>
    <t>C_130045</t>
  </si>
  <si>
    <t xml:space="preserve">MRTRRQSEGITGLYRDDPAGEQFPEMEALLERLGLRVVRTWAFNHRLPAXXXXXXXXXXXXXXXXXXXXXXXXXXXXXXXXXXXXXXXXXXXXXXXXXXXXXXXXXXXXXXXXXXXXXXXXXXXXXXXXXXXXXXXXXXXXXXRWAGRQVNVGPERFLRAAQLLSPPGATAGGGAADAAPTATGLSGRALVSADADALQRAAGGPTSVADFYCHPGARRLYAEHIRRVTGRVNTFTGRRYSDTPAIMMWDVMNEPRCPGGWVCCGPGWLQLLFTCVRP*
</t>
  </si>
  <si>
    <t>C_130046</t>
  </si>
  <si>
    <t xml:space="preserve">MAVFKIPRKIDDLAKEKPGQLCAPDPSCNDPEEACERCIAKLEQTPLGLVNDQEAFECAFVAVSGLERVQAQELVKQLAVAMCKNLHTVATSGLQELGEHQFEKGNPAVVEHLSAVHAYTYFLAVIMQHSQASLAEAMKADAQQKGAAPKKGRGKTKAPAEDGEGGAAELWWDIMGRIARVLVSVLRADLDGVLYRVPAEKSSLLNLVVQAVGRCLGEVGVLKQTKLLGWCNDVLLHTATTHCNCMDAIEFVSSTLAGLWRIHDHGVDVAVDLAVAAAKAAGSAPTRLGKALVGKFCEVSPEAYDEAGKRDVAPVRRAAKLLASMAEKLPEVIHDKMSQLVNYFGCQSADTIRKHLVDCMGSLTRYYMGRQANEAGNLALITSRTNVAAMMLVRANDKSAHVRKAVLDNVAELVDDGMWGHDILEKTAEVAISRLEDGSLVAGAALELLTRLVERHSSLGGQLAEGLLMENVAKLEAQLEDMEPDDMGPDGEEEEGGGANAAMWEQGGVLDAAATQTQAGIIEPTQVDGDTAAPEAAAAKRIPLTYSRIKLLLAILNAELCLARKLTAALPEVESQLASDSAGVIESAIKLLTLLRRVQLEGVEDAWRRVWHMVFSNTEKVRNTVCDAFHTMVSPETEPKDMVGRLRERIKRLLPMMGGLDQRDTQALEELLRLALERGDIQAGTARQAVKDLRMLIQRAGVRAMDGGDDFAKDCADARRLSLLCTMLTRHAPGEVCPEAGDVVGMLKTAHVVLKDAVLVRDLATILGELAAPPHRTLLSVSYGQSLLFSDALANLYSVLLSNYLPETGGGWAAAAQAAIGAIYAIFPDPHRMLEPLLKELTEMIRAGSGHCSTVLLTRAVFIVGCVATQQLALVDKLAKQVRKERTEREKAAAAAGGKKGGDDDMDAQLGTSQARDAALDALQEELEAAILRPGAGLVADWGALVCGLCCRPDLLAADVALAAAALGSLSKLMALDAGYCEANCSIFFTRLTGRGNVKLPTDVRCSMLVALGDLGRRHPNVVEPWTVRMFECLRDEPGEEEVARTCLRILAHLILSDMTKPKGHMAQVARCLVARDPLVKDLALRLFNSLAAKQAKGGKNQVMQYLPEIISDATRGQPMAEQDFKAMMQRLLGYIKLDKLTEQIKVRLVERMENVVVGTPTAAAAAAAPSTASQPAPSAASQPAPSASQPAASVAAATSTGTAGGAAAESGAAGAAAPEGASAVGCTAVHMEAAVREWRGIAACLDMVPYSEKGLRMIIERFKCYKHTLGDEQVYKVFKGIAEHGRKGNRTPELKQEVAEYESRLEEAHNTLREEQLAYRAKLEAERAEAEAAAEKAAGAAAAPEAGAEVSEAAGAESAAAGEEAHDAQMDEEAGPQEQDSAPEAEAVPGWQSEAGTMGGVAAEDAGQEEEEEEEGEEEADDQTEAPPSEEAEGEGEGEEYADCDNGGEAEEEQEEEEQEEDAMDMDADMEDTEWQEARETSAVSTPPSRRGSALASGAGAGAGRRADIGRDDTATSAATPLAHGAAAGTPMAITPAPGEAADGGDGADDMAWSPAPAIAASLAAAAVAQPPQQQRHAAQQENVAPFGGFRIKPDPEALQQQQQQGPLGPMPGFGAGGGSLVLGVRIKPDPDARAQ*
</t>
  </si>
  <si>
    <t>C_130047</t>
  </si>
  <si>
    <t xml:space="preserve">MDSESGVESLPPLPAGAGGSPTRLSTPGNGAGRNTTISFTPDTVLNDAGGTKREGASQRSLNAVSSFGHVASLKSLACDSVADVGEYEPVHSARSSASFGVAERPNLLKEASMKQRSRKSLLGPLKLSNSGAGAPSPGLGVNGAAGASGSASILGHIGTPLMAAAPAATLGSPSADLRARRISAPGQNLFNGVPDSGVNTAAAGQTNFATGGLTVAPSGRFSNAGNGAPKKGFLFVEEDDKEARGGAKAQQEQAITGKAAVAALKLRQEAAAGMKGVGRRSSSGEAAGGGAIYSVPPIPTAEWFDMMGPDGQRPAAAAPSGGMCGCFGGGGQVPPQVAQQRKWWRARLRAALQAADDEEVVDWISFHNSRDGPARDAPELNAVLWLCLELPQPGAAPQLAKLLLRGGASPNAPRPAGPPGSAAAAGKPALVNLKGMGDSNGPGGVNWLAGLTPLMRAAELASPALVELLLAAGADAAAAQPGSGLTALHRALLVTPPEATSESGAAPAGVKSAMKKSGADVNASGDLESMPAYRCARLLLDRLGLERAGNLRAAGGAAGSSADVAGAGDFGLVRFARRHGRAEAARWLLGLGLDDEPEPEVSMTDAGEEEDAAARMSNGARPGAPGHAASGPKGVGVGGGTDSGAPMLGSLLMGAHNSPAAGNGMDGARAAAGTGPASPLQASNSKRTLLSLGSTKRQQAEPPGSISLVGVAARASGDGGVPLLHKQVSTGSRPTGSLFGGPGGTSIKQQLKLQAASSLERGHAAGAGASPVLGETPENQEARLHSALDAALRSGRLEQLEEALALPHLLTQAAAPPNSGIGSGGASTEALAAAATAASHLASIANGRLDMVRQLLAKASGSAAADGADGAGAAAAVRYYLVAKAAMLEAAATAHGRAAEFYTAAGRQSEAVDDVLAAKQREAGEYGLGEELTARCQAAVVKTMTTRDTVVAAIEQRRDAHMVAVDELVEKRLAGLSDASKLAETQAASMIERMIEAVGVEVARREREIEDARHEAASRMMMMERQLDDLAFRKQMQMARDTGEARAAFNLRMGEYRKAVQAQRKALQQHLDDVARAVDIQSKRVTTRAKNAGGWRGALSKRQQALAWEARNTAGKIKEAIAARAEQLMRSGRIPHLLLSLSQLGSDVTRNATTTSAGVNRTCGALLALASEARQSLGGWVTVGRQEVQDYLTGLVSAHSKTLEQIMAAGAAGVNGGELPRVPPAPDTARNLQNLDAASALRGYNLTDTRSSAEGEARAAAAGALVALPRLLAEVDAAVEEVVAGCNEQIRDALPEATLVDGLSLGDFGPLLDQAAEELLGPGLEALLVEEMGLRGGLTTVELQLPTLNMDELVKPLDLDLADVDQSAIDAHGGARRTGWADSPGGGGAGGGAGGGAGGGAGGMPPPGYGMPPLRDAAARIRHAAVRDAAARVRDAPAWHGRHGKGRDSDDDEVMSDGGNRHGGNKDHEDWGMSYS*
</t>
  </si>
  <si>
    <t>C_130048</t>
  </si>
  <si>
    <t xml:space="preserve">MELARIRADQATAKFLPELLNSREFCERYEIRRRPSACARFTSGLFWVLAGAAVMLLAVLALPQLLLLLGGDSTAQQPAAPRGAGAPPADQMSWSEGAEADPPAPDAPTPPSSPPPPSPPSPPTGTAAAAPHSTDPTAKTDPVDDPDPVHSLAQERPAQTTSPPPPRPQWRRSHHLQRHPEFERRDRCWLRLSSCRTDASTSTVTETSAVSAADPLAQPLPRSDSHSGLNPAARPQQLQAGGCSPVAHSPMESTAASGGTWSSRSGGVGEDGEDRAQPYTAAATCAGQSAARIKALAEEAGEQASDTTPATKWAKLETPSRAPSFRDQLLPLPEAFAVRSVAARVEPQSAALQPQTATPQLQASDRQTTPHRQELSTPSAGAATSGSAATSTSTGSRSRLPSVLRPLVDYGGTPVSQPPAAGGTGPASVADDSDHPIFDLSHYDMNGDELPSPSPSTAWLPPRLSVLPRTAAEELAAVSGGASAAADGGAGRPPPQHRWRLAKKAVSLKLHAARRTATDTSAHRDSHNADSVSGGSGSGGSGGGLASGAAVNAALQAAADAADQIVETPRLAPATEQQLQLQRGPSLTLQLSEAVEMETPVWPPLYGRQARGAGAVAAAADPAEGEGGGACGDGEGGDDVESSGHFAAEALTLADCLSAARGSRGGCATPVAAAAASAAAVAAAAVGEMSPLGAWSSFGQPADLCNDRAVPGVLHRHVPRYVPVPIAAAAHSPSISSVLPAALHRAPELDREHVAAAAAAVATLQSLKHSARRLVEATRAGSYWRPQDGPESAGGADADQELRMAQTELHAAASQLKQLRLSAPSGSAPPAAAPARKALAFTPAATPFAAAAAAAAKMPRRPLADISAGAGSTPAGAPGWVDNRSSDSWASIGIRGLPHEAREIAAGDGDGSGAESASDSFLVTPAPRAPPVAPLPIRRSKIPLLTPASESAGAAATSPPVASMPQLHLGTAAVDVSTAATPGAAWVYAAGTPSASADSTGGLSSILAEVAAAAAAKAKQLGRKRLTDLVSPGDSASSGEGGRVRSGLPRLVPWPVLTATGSQQTRPPAPAPTPDSGTRAAPAIPFARSNLTSSVEQVQDLICGDDGGGSARSSSDGSSSAADSNKENCEPPAHESPRRRSSSSPASSSPASFHLAGHELPSDAEVQAFLAATALSQSPADAAAAASSPPLSPLESLLRVLPAAVEVLVVQLCALADLAAERQREVLAWHYQANACTVPLPFLADSAPVPADVTAVAAAAAAGGGLVATARCNSAEGRALALIGRLVDELLMVPSAEGLALELQAQAQQHEQAQQQLHAQDLFEVAEEPQVQEQPAEADDAREAQREEEEAEEVEGCSSSVGSVAEPSDGNRAVADKSEEEPRQQSAQLDSAVPEHPQQLAQPEPQAPADGYAGLTTAFLSYLEEEDAFSLWSPSNAAAALYHEWAAETPSAAAADRAAGPSPPSSIADLMLLLPVDEHTSKATPQSSSGSCDAGGAGMSGTATAAPPSPEPRRGDHDSGGGAYLRSVARARAAAGEEVEWQEGGQDDNDEEELGDWDAGSRVGAWAPGTFPHSNAPTPESTYPYLHGAAAAAAAATMAMPDFVSAAGSNGEDASPGDSAIGEQAATPVGPRLRVFAGMEANLPQVPGAPLADEELEAAAPPEDSGVTTEPPIDWAFAAADYADVMTPRDMSSEGSEAGGLLPFSYSAAALAAWSPMPDTPGSQRALWRPRLPGSADA*
</t>
  </si>
  <si>
    <t>C_130049</t>
  </si>
  <si>
    <t xml:space="preserve">MTWWQYLPWYLHYTAVHVRLAGALGRPLVQEEFNIISSRFMPQQRSQLFAAALWQLVSSAEAGGPFAGALWWGAALVGAGWDDGYTLFLDAGGAAAGPTPGLGASLFTLSGLNALLADPASPSAQAAAAMQQAIAEHPPSACDPVPGAPPGGGGGNASTSSVVVKRDDGGVEVVVAASAVKVTAAAGPPASSAAASTNTNKSPVYSSSSRSISSNSSRDAGGGHAGASSPRRLLRQLAAAADTQHARGVRDGGGGAPPSATRSGRRGRALQQVEVLDAFRRGGPRQQCAEARASAGRQPASPPALGSDPVGTLTPPLPQLAALLAAAEGRQLLEVIAAAAERINALSSG*
</t>
  </si>
  <si>
    <t>C_130050</t>
  </si>
  <si>
    <t xml:space="preserve">MAKVVAWQLLRALEHCHKQGVVHRDVKVIISCEPYDTAVDIWSFGCTLAELMSGTPLFPGSSSPDQLWRIMRCCGALADRHAAYLKFYPRLAALAETPAPGRTLAERVPAACPQMLDLINACLNMDPLKRPTATQLLQHPFFADVPRLLAADPELQQLLAAPQSKMPQPLPHLLCVQRAMS*
</t>
  </si>
  <si>
    <t>C_130051</t>
  </si>
  <si>
    <t xml:space="preserve">MRARRSPAINTLDAQLQQADASPASAPSPSSPSSAPLAPSDLDDVLCRHTLRLPKPASTGQEAALRLLSRFNGALPSLRGQTILAKVLSVDSERVTVDTGYNGVAEVPRADVSIAHVHTADGAAPVRPTTSDVRPGDLLRLRVDAPYTPYGDMQLTAVREESEFKRRLAWGELRRAMEAGQPVSGRVLNDCVGGFAVGVAGFVAFLPSAMAARDTTQRVGSLQSFRIVAMDEARRRITLRDAGVAAAGFRRVG*
</t>
  </si>
  <si>
    <t>C_130052</t>
  </si>
  <si>
    <t xml:space="preserve">MQIKRLIMRELRVLQSLAPHVNVMGLRDVFRSSSGRVYFVFELMERSLLQELEHHPKYVLPSDMAKVVAWQLLRALEHCHKQGVVHRDVKPANVLIGVSPPENPDSPKAGPESSAANGRSSENAGEHDRTSNCKKCRPLPKGAGMVVKLCDFGLARYLPRSGASALDATRVKQLAADAAAGATAPKAPEPLNNGLSSYVVTRWYRAPEVIISCEPYDTAVDIWSFGCTLAELMSGTPLFPGSSSPDQLWRIMRCCGALADRHAAYLRSDPQLAALAETPPPGRPLAERVPAACPQMLDLINACLNMDPLKRPTATQLLQHPFFADIPRLLAADPELQQLLAAPQTKVPLPLQAPVPGVPASVVPSRPSAAAAAAAAPAVSNMAPCSPAAAAPAAAVASTAVAAPEAAKLQTACVATPEAMETDSRATAGTRSPALPSRTAADAQAPVSVTAGTAGAAESRSGRESVTVGIAAAAACSHHIRAWGHGDGGGGGAWELKQLSRRALLHLLRRARDRLQCHHAGTAGGSASAGATQRAGAAPASGVFSGAAVEAAPDAAANVVCAGAVDAPLAGAAPTKKQEAEAQAGAQQRGPAEHSPAAAPTCALAAAQQPTAVDAIGIKATQPVPPPLPAVAVARRSRLPPLDAQGSEAGSASGSEDVAPSAPHPSAGASTMPVPASAAASAPRGRSVDEGAKRGVQDFTAAPSKLNMTTGSLAVGSAADAADRASASPRRPDDLLGSPRLTSGAQSERLFDLVTGSSRASKAAWPTGESDGPNGLAVDGGVSQQASQMSLLQPRPPAAAAPVAAGAAPGGGARPSPSPSQQTTPRRVGWSLDGRSLLPKLQSIPADASAAALRGSCAPPAASATTAGMAHTAADRASAGGNGTPPSAFTRANVGPSTARVSGNLQLRQSMSGLCPVNENQQHLHPLDVHTPLTGASSTRLPPLLLATAMRSSARGSAAADAVASMLSGELGSLGCSGGSGGGSASGFASASHLPFVFTPAGAPMVPGAGGHHRRLPHQRPPPLAEPYVPPALGIYDSCTFPPGSFSGMLSGPLLSGALPSGIFANGGGGTTDNGLGSFGLGLSLGSMHTYSPSAFQERSSIPGSRGSVTPRGAGNVHGSAGGSGSGPGSVAHDCHVSHLNALADRMVAAQSSASGGGGGGSGPSSILGLGQNPESQALSATMAHWPADGVLDVSGVVLDCNSQLLHQGSPHTSALDLDGIEHAAASAAAAHVYLATSRSSLHGGAGSGPSSFGNQAGSGPNSFGNPPGSGPNSFGWQSVPGGAAAAAGGVPGGLADSQSGFRTSSVGGSNGAVPGSSCVVGISGSASVTGDYTDQPNPFRPPNSSRSSSSNLEAHSGAAGGMATAGLAPQPPSQPQQQSSSRFTRQSPNSVANSNHSVRSVRRGPSRLGQAPGSIAGGMNLSHCFTLTRTTSQGFGSNTASGDEPGDALTAVTAILNTRCSYNGVPYGSSASMDGRCPAPSGGAGAGGAVGAGVMSGTLSDIGGAEGLGVSRMERGVPGEHRSMPIPNCVMESGSPDPYEGMQLMQADPPADLQTAAAAAAVEAAVEATAASMSANAAAALSARAHVRSVGMPGTAGRPAAAAAQAAATGGWAIAGGGAAAEARFRDQHEAQSHLSPPIEGMADSATAPVHVEEMGTARRPASIANMHSASPIVLGGLVSGDDGTPAPIPAGSGRSSISMHGGDDHACHSRRSVVSIASAVLAVPYSFTLPPPNSGGGAQVVNVGAVVSASATREQQ*
</t>
  </si>
  <si>
    <t>C_130053</t>
  </si>
  <si>
    <t xml:space="preserve">MEVDSSALGAANTGCYNYVVTAHKPTAVTQSVVANFTGPNDINLITACCTRLEIRTLGAQGLVDLQTDLLFILTEKYKFCVLQYDSAKGQLVTRSNGDVADRTGRPTDNGQLGFVDPACRVIGLHLYDGMLKVIPMDERTGALSEAYNVRLEELCVLDMAWLAPTSKGSAAGPSGSSAAAASGRPLLCVLHQDPKGARHVKTYEAALAAKVGASQRVVMVWWWLGHTSTPSCLSYLDSGLTFVGSRSGDCQLPAPMEEDSEAAGAAAAAAAAAAAAEPPSYVELVDSFPNLGPILDFVVMDLERQGQGQLVTCSGVDGDGSLRVIRNGIGINRQATVELAGIKGVWSLRAHYGDEHDAYLVLTFVGETRLLALNAEEVVVATGGGHLVYLEVQAQAGGAAVVEVANVTLDSEVACVDVSPLLLTAGPGLAPAGPTDSGSSAERSGLVAVGRWDQTLQLLAVPGLTPLSVTPLGGEVIPRSVLCVGLEGVPYCMVGLGDGALHTWRLEPGIPPDGGEAIPLFRLVLKCASMLLRPDGRLLRLQVTVYRWVVREGSGGPGGCGAYELASECHHLGNVLALYLAARGGLVVVGDLMRSVSLLSYNAEQGVLEHRAADYNSGWTTAVEVRRNADSATDEERARLQVVGEFHTGTFINQMRNGSLVMRLPDSEHAGLPPPLLFAGTDGRLGVDVARVATVMGPEVTAEELTRRVEDLARALH*
</t>
  </si>
  <si>
    <t>C_130054</t>
  </si>
  <si>
    <t xml:space="preserve">MALASRNVLARRAGLSAARRPARSTVACLASGRVKQIPIFPLNVVALPAATVPLMIFEARYRVLFNTILAGEAGVEEGLVQADSPFCGSRKFGMCYVDGRADPSGASRMASIGTVLEVVDFAHVQDGRIFLTTKGRERFRVRSIVRERPIMIAEVEELEEDADDGEEEILSDTVKHYSAVLALKSLELSSAASKEGKGGDAAGDKKD*
</t>
  </si>
  <si>
    <t>C_130055</t>
  </si>
  <si>
    <t xml:space="preserve">MNRVAKMLKERGWTPDLVLASNSKRTKQTLDEMAEVMHELADVDAHYYGSLYTVAALDGQTRDHIVECLLEVCDDARNRVIMCVGHNKGWEEAASQLAGQAVKLRTASAALLQCYAPSWKDVLKLPNKEEGAEQQGPGAAAAAKAAAVQWQLVEVVTPQVV*
</t>
  </si>
  <si>
    <t>C_130056</t>
  </si>
  <si>
    <t xml:space="preserve">MLVRCLRMSSALLHKSSHMAGLGPVLDVARRTRVLAGHLPSPAVAATGSALALTPASSRRPLSSTSRPSAASMSHAETDGFEAGIIRGASINLTDSAALRLRRRALLQWQPGSPSKVLIVKKPKNPAAAAKLKAIGDWLTARGIQVFVERVVWATEFKEFSVFDPRYNQEEIDFCITLGGDGTVLYMASLFEEDQPLPPVLCFAMGSLGFLTPFDAAHFAPTLERVLDTASQPLFCTLRTRKRCEVVHEGQLVEVHHVLNECVLDRGAFPGAVLLEIFIDGSYVTNVEADGLIISTPSGSTAYSMSAGGPVVAPSVPCTVLTPIAPLSLSFRPVVIPESSSICVHLPTCVRSHARASFDGKRTMRVRRGTSIFFTTSLCPLPVISLGRMDTDWYEGITSKLKWNQAIRQLPSCPSPVGAKQQELCSALHADRTSSAAAAINAAIDGCPIGSDVEEVVLAAGAVMPVSAADESAVRAALAAAAQQEQESERNWLGPACGSRYGTRSGEFTDWGAGGSDGGGSSGNVSDGSEAPEKTRPLTQPPPRKPVAAAAAPSAPVPVAPRRPGGGNGSRRYSAAAAGGGAALSSFQKYGGATKAGGLGSVPGQEESVLVPEGSISDSLTDAEEDMAASESVAGASGASVDTVYSAMSAATPTVAKAAGGAAAAAATADVTAVLVALRALGVALVQYIMFTKCWRERSRER*
</t>
  </si>
  <si>
    <t xml:space="preserve">MEHTEDSKKRDSKPSFKVIGHIVMAMKRFQAALNPTYTYTKRPASPPNPQAVLQAKTMSRTGSGRTTSGRTVSGRDAQGKHHGYKGNMLFKPLPTLAAEQETQA*
</t>
  </si>
  <si>
    <t>C_130058</t>
  </si>
  <si>
    <t xml:space="preserve">MALAKLPPRRRPLWQQLEPLLEVLQPEVSRHEGGGTEEARESDEADQSGSGSSSSTSGRPPLPRPPRAGSIAAGAPTSLRSGVGAPTSSRAGLPSSGPLPGRSGGLQRSGRAGLPSGPCRYESLDSLQHLSLDGFLRSWLPSYANVGKVLLQPQPGAASGSGGGSGGAGGSSAGTASGAASGSLGAGGGAAGFGAAKLCYISVYRLQLPRWHKILEVHAGCCRELDAPDAEQMLGQQRQGPDAATAAAVTQVPPAAEPPASVLDWAPPPRPSVARAPNPVQVSFSTSCSSAAAAAATGDGGSPRPKNWVCPDARRGTLTMVASVENPGTVKLLWSERRAGGTDDTGGGARAYGSIFEVSEPGDVDVQVSSAELDLTLSPTKTEFRIVPHVSGGVVLEVSAPRNVVYRPPATASGSASASAGGAQPQPSSGGGAADARSGPRDGKRFFFWLQQEFCPDQRYPPGDTGPSSYFSSPPSGATSPSGSTSGADASDSSGSNSSEGKADSSGSGASVGSSSGVAVTVAGTARTGGAGYPSWRGRSGGNVGEMGGLALARRLQDLMELPPEFDPHKQSNRVRCNTTPLQLGPLPLQLVEEIMRASGRELNADGTITTRAAGGGDGGGRSPVSAAASAVAGMMRSILVPRTPARPPGSAASQTAAAARSVTSGERKSDAQQAGSNSTDEGRSHRDGHHHRHHHAFQSRSAAAVASAAAAAMSSHPLDDLGSDWEDDVDEDGEQSMAVDAGPLGTMAEAVTAAAPVAQGPRAGGAAGALVPEPVAPDHRQPPRASGVESAACGFAAVSSLPAAAAAAAAASSASLVAAATVDAAADGSSSCAEDASLMFELD*
</t>
  </si>
  <si>
    <t xml:space="preserve">MAQATRLSTVAQRRIQSELNEWMRSPPEGCCLESCEPMTSWVVIMQGPEGAGGVRLYSDEVFRVRIDFGEQYPLDPPDVIFLAPAPIHPHIYSNGHICLDILYSGRNGGWSPALTMSKVVLSLRSMLASNTDKRKPPGDAEYCARVGNRSPKLSNWVFEDDKV*
</t>
  </si>
  <si>
    <t>C_130060</t>
  </si>
  <si>
    <t xml:space="preserve">MDTLTRALKEQTNLAHSPDTRATDPPMKAASTTAATKGTTKEGATALMADTRQTKLAVSGWELEGISISGQETSIIVPRAKVTFDIGRCPQRACFQQTVLLSHTHLDHVGGLPFHVCTRNMLQLPPSKVVVPQGFSAGVRKLMDAVLELQSSPPIDYEVLELEAGQDFELPSGFLCRTFPTTHAIPSQGYVLYSQRKKLKAELQGKSQAEIKELRFSGVDVSETHQVPEIAFTGDTTSAFLDAETNATLEDALKAKVLCIEMT*
</t>
  </si>
  <si>
    <t>C_130061</t>
  </si>
  <si>
    <t xml:space="preserve">MASNAGGRRSGTSRTSGPQQQLQLALLLHVDLSPAQPLAGVSPVRTGPGSANPPACAFGAARQLLLGPQQPHTAADAAPRGALLAQTLLDVLFLRSLPVIVSVLTVEDGAVVYQNEASHLFYGDRLKGGSAPPPPQQQQQLQQPHASSVNLLPQLFACDPQKLEQLLTATVENAGMWEGLVRVPLTLYNGASATSPWPSAAMNPLPYNAAVACPTTGGVAASSSGGAAAAKASPGAAAANMAGDDDGSGWRSDTAVVCCVGNSQLPMLHGSNSGDAASITAAAPAAVSPDELSNASHGGVDTSKVPTAGHADAAGGPEAASSRSPPPPLLLHRSSLSQLHPQPQSGLRPIQEHDLSSSSQDVPGLSAAVAAPHDASAPFNLQSAGAGGFGAGTEHDYVLLEEVDEKAAEGNGDPHQHLQAHAAA*
</t>
  </si>
  <si>
    <t>C_130062</t>
  </si>
  <si>
    <t xml:space="preserve">MQKDVTAKVEAERHIAQVSEAEHRLLEQIFPRHVLAYMMEEAYDPAAHMTQQQLQLDMEELHSGALEQPLLDPRTHGGTQAARDGDAEPQEAPEGTGELPAAPRAARGRDPDGSHAERARRDSTLALTAWRPHVRDCTRLATWHDRVTVLFADIQGFTPMCKVLPPTVVMRFLNDLFVRFDAQLDVHGVYKVETIGDCYVVAGGLIHEDAEGFAAVKGDGVDASQADKVFAFARAMLRSASRVTLPTTGEPVKIRVGIHSGPVVSGVVGTRMPRFCLFGDTINTASRMESTGTPGCIHVSSDMYSLLSPNSMAGGGGTGGSSGWAASGGVEVKGKGVMDTFLWTPPRP*
</t>
  </si>
  <si>
    <t>C_130063</t>
  </si>
  <si>
    <t xml:space="preserve">MSFDSGSGPPEHSFAASAALGSCTAADVDAAQSTLTGIVGAGASAAGPQRPPVGCTEGPDLAELAQKWRSVAAKAEAWPRYGSAEAAAASNGSSGSSCSGGSGGGSGSGVGAEGPGADRGQRWDRQAYKSLIGPTCEALDAGPHHFVHAYRHLPREAGAGAAGAGGRSLDVAALVDVTGAVVTLNRLAGFEPPWDFRRSLVAAATEAVRSATWPQAAALLRDTLALQSVGRVFFARLLARIGLALYKEGHLGEAAAVHGALRAAFGTSRQLARAGQPPLSDADILAAETAMGVEETASLLSSIAMMLRGGHGDVSPESEGAALSRQVAGTFRWLLAYLPPLLPTLPGGPAAVLPALREISSCGWNHSGDTSFLEAVATYLASPARPEVSAGAGLPAGGLLADLSPPPPVLVGLSPGQLVEVLECYARAGVHHEALMERAMDVAERGLHGFTALQAARMAVVCARFSHSRPALMRRMAHHVGAALPAAVPPCDVAAMVAALARAGQREERFLXLAAAYGXXXXXXXXXXXXXXXXXXXXXXXXXXXXXXXXXXXXXXXXXXXXXXXXXXXXXXG*
</t>
  </si>
  <si>
    <t>C_130064</t>
  </si>
  <si>
    <t xml:space="preserve">MALLSSRSSANCTGRSVRRATVAPAPVVKPHSSVAMRFTNNTKQDAAVPAPCDMQFVLDSKFTRESGLQPRVVFRNLTTPQLYEMALAHEPGTHITSSGALATLSGEKTGRSPKDKRVVRDPETEKDLWWGPYSPNYVMDDRTFLTNRERAIDYLNTLDRVYVVDAFVNWDPESRLKVRVVTSRAYHALFMSNMLIKPTEEELKTFGEPDFVIYNAGAFPANKYTQFMTSQTSIDLSLKHKEMVILGTMYAGEMKKGVFTLMHYLMPMQGKLSLHSGCNVGADDDVTMFFGLSGTGKTTLSADPKRPLIGDDEHVWSDKGVFNIEGGCYAKCIGLKATTEPEIWNAIKFGTVLENVDYNPVTREVDYESERLTENTRASYPIEFMNNARIPCVGPHPKNVVLLACDAFGALPPVSRLTLEQAMYHFISGYTAKVAGTEMGVTEPTATFSACFGSAFLMLHPYKYATMLAEKMKAHGTTAWLINTGWTGGKYGVGKRISLKHTRAIIDAIHSGELDKAEYVTTPIFGLQVPKAISGVPAEILSPENVWPNKDEFAMCLNSLGHMFIRNFEHFNDGEQFVGKDTAARILTGGPQPIAKEDVEKKGFGAFKTQ*
</t>
  </si>
  <si>
    <t>C_130065</t>
  </si>
  <si>
    <t xml:space="preserve">MYMPYDTRLAALRRPNKGVAFLALDGPNHANNLKRWLIDRRLPGRDTLAHVEYKDGVSHGNELLNGRMLKTVEGGPLYGSPPDGPNLWPMLLYTSFALRGQIQPLDPRDTVMYELDLPNQTQFKLSYFSSADGSSSSSSSSSSSSSSRREAAPTLLTAEHLAAVAYSMHMVSYVHPGFVEVVGRLMCTLMRRVLQHPQAAAAVLPLPEDAWAGSKSGSGSGSGSGSGSDALQSGSSAEDGEGDTDLYEAGWRGSARGKQLSDYHLLDPLSLLDKTIAAHGQPLVVRARPPGDDPDTHQHCASAGKEGLQQQHLGPHAQRSKPQAQNGLNEQQRQQMGATAELPPLKAALHTLCAMARHPKPDVTAWAELADSCAVALHGWLPPEAPEPAVVAALSAVGSCGRTPPQPPLGSALHATGATQGVPSDGTVTVVRADSGSTALRLNAAQSALPPCTPLPHRFIFDVYVKLLAQALSAAADSRLPQAAHGALAAVAAGLLRCHMLRMRTRAACDLLQALVRLHHPGSGLLVRAMVPLLVQQSGRLSPGSLAAAATCCAGTSR*
</t>
  </si>
  <si>
    <t>C_130066</t>
  </si>
  <si>
    <t xml:space="preserve">TQAPRTLPSHPAPRQSRLRTRRRRCHRAESPAAPPPLRRAAADPPSRPLCAPCLRARRRRPTPRTRRQS
</t>
  </si>
  <si>
    <t>C_130067</t>
  </si>
  <si>
    <t xml:space="preserve">MQDSADDSDASGLSDDEGEDDDSDDDSDLEDEDDPEQLPNKRKSVNLRADAKPRPGVVKAAVAKAAPPAAAKPVAAGAVKPPLPSRIRDAELDDEDEDGGGGGGGGAGGSGIGDAAAKEAELQRRREANVRALMDNSLETTRQPVMSRFLRLAESDAVLRQPFISPMQGAAPVSDALRRKLVARRTFVPWGSSTPLPLPVAAAPRQPPTPPPPPLLLAPATDEPPAPPPEPELPEGIEPLVLWRPPPEAAVATEDNAAGSKAAGVGGGCVVVDNMLTRFLRPHQREGVQFMFDCVTGQRLEGKHGCILADDMGLGKTLQGITLLWTLLGGGHPLLGGVPLARRAIIVCPTSLVSNWDNECSKWLKGRLTTLAMCESSREDVCSSIALFLDSSNTGLHRVLIISYETFRMHADKFQVPHACDLLMCDEAHRLKNDATLTNRALDNMPCKRRVLLSGTPMQNHLDEFFAMVDFCNPGVLGSAAEFRRRYEAPILAGREPDATPEQVALGEERSAELSGLTNRFILRRTNKLLSQHLPPKVIEVVCCRLTELQRALYIHFLQSKAARRVLNAGKTTSGVLSAITSLKKLCNHPKLIYDAVHSKAAAAAAGEDGEGKIEGFEGVGVLFPPGLFDNGRVGRGGMAAGWEAVGGKMAVLARMLHVLYTETTDRIVLVSNYTSTLDLFVALCRERGYPFVRLDGTTTINKRQKLVKVFNDPVEKQFAFLLSSKAGGCGLNLIGANRLVLFDPDWNPANDAQAAARVWRDGQRKRVFVYRFLSTGSIEEKVFQRQMSKEGLKQLVGKTGKAAANVMTSEDLRELFSLNADSPSDTYECMCGTTVAAPEAAALDVTAAAVLDAAAAAAAGGAAGEAAAAAAAGLIAAVCGGAGGVEAIDLCHDEGDGVGADGGGGDADDGGPDLGLDDCWGGGGDDHMDITAAEEDGGEARAPAAAAASKGGGRGCGGRDTGMSDGEDEDGEYLDSDDDWCSDDSDDSWGGDRGRGGRKGKRRGSGGSGGGRGGGKAAAGKQKGRGGGGKKGGGGKERGGKGAAPPPPPVVVRRPPGPPVHKLQTGEPAEEDLANWAHHPTPDTLPDAVMRRVAAPDVSFIFSVCVAGKHIEGGDEEEARLAEGKGAAASGAGRGGPGGLGPAALAGRSNRPSRGAAPPPMAPAGAPAAPAAAAAAAARPLPPAAAGTQPPAQHQQRQWLQQPPTRLLLLLHPEV*
</t>
  </si>
  <si>
    <t>C_130068</t>
  </si>
  <si>
    <t xml:space="preserve">MAVLHLTGLVSALADELALAARALYLCMLFLPALVTAPLASLGGAAARERWLRLVQWTLENAGPAFIKWGQWASTRPDLFPEDLCLHLEQLQTSAPAHSAAHSIATVQAAFDSPLGELFEVFSEQPLASGSIAQVRHPGVTGIMHRDFILMQRAAALCSRLPGLAELRLEVSTDVLVESFEEGDLITRYVRSPHRHNAMLAQTGVDVFLTMMLKDNFIHADLHPGNLLVRPADPPSAAAVALASWLPASWARARSWLVDRSPAIVLLDTGMIVELSNQTQVTLRSSVSTVVVTSLVLEGWSSKLDPDVRILDTMRDMLGTDNWAERLGGVVDRVVGSGQLGDV*
</t>
  </si>
  <si>
    <t>C_130069</t>
  </si>
  <si>
    <t xml:space="preserve">MQPVCHQSMCFAAVSEPTFASWRGFVAMIVNGYFERRMAWYPLDRLQLELSAVQVGGAREEAEEEAGNAGGRSLPQEVVAEHARIVFTTLEKVYPQFAAD*
</t>
  </si>
  <si>
    <t>C_130070</t>
  </si>
  <si>
    <t xml:space="preserve">MNKKDKRRASIHDITSPTLPASVANPAPTTGLAPAAASGKATSSLVQGATSSATTATSQPMAAAAAAAAAAFPAAAHVAAAAAAAAAAATSTTSVFAQLAMHGLAMQPVMQQAAAAAAAAGMMPQLNAAAAAAAAAGMPAPVLPNAAQYMVQV*
</t>
  </si>
  <si>
    <t>C_130071</t>
  </si>
  <si>
    <t xml:space="preserve">MYTLCTLVVDTAPVLTYCLGLQITSQSRQSGPESTSYAPPSRGLDRKLSRQGSRNQMGSSQTFGGSTLGRRGEQMDQGGGRDTMSRGGPAPRQPGHHAGSGLPAYGTRPPSRPASSAVGPLTSPRGHNPNNSYRDAAMIAAQHGLGAYGPSAVAAAASRSLTSRSGAGAGGGLNSSHGLGGLPGSLPRQAQHSGHMGHYYAHHQYGQFGGSGAAERLPSRSGPPPSRGGVPPSRSGVPPSRSGPPPPSSPGAYHRTTDAPHGEGPWRGSQDPVLQEGGQPVVLVHPLAMATGPRGVAPAGWGAAAGPSPYEVDGRPGTRGGGPQYDIEGRPTTRGGQRPPSRAQLGLGSGVPPKPPPGGLIPPLGGAGWAGMFAGGGGATGASAGSPGGGSGPGGGAAGCGGGGDLSSSLRRSMLPLPPSLGPNANGAGSLGSKSHGTGVLSSMGPTHGHLSGSGTLTSTGRMVSKLTSIAEAPSSPSMPSPKTPGSRIDSAGGGAGGGGGSFDRKSSRERDLMLSSIPDGAAMDAFLDGISEEGADGIQDSDIDSCLANMDQDSGGNRGKLGSRRSNAGSNASGSNSRQHSSQGGASRGGGAGGALESPELCVTVVGDDIGLIKQYNKTGTIAAKLRQGGERELQLGWRAVANASRTSVQQFLAAHTAAAAAVLEAAGPGASLRSFCARANKGFSCDGGALSSSHTDHTSH*
</t>
  </si>
  <si>
    <t>C_130072</t>
  </si>
  <si>
    <t xml:space="preserve">MEQRGGQGGAFLLKYVDKNGDLITLTCKADMHTALGELVQQYQRQVQGQGAHGPKLTSFPPLKLIVQPCAEAPELNIPAEEEEPAKEEAKPAAAAAAAKEEPAAEEKPKAKGLPSLEVKKAKK*
</t>
  </si>
  <si>
    <t>C_130073</t>
  </si>
  <si>
    <t xml:space="preserve">MVPMLQQKQKQQKLIQQQQQQKLMEQQQQQQKLMEREQQQLRLRERKLEQAKGYSDREGAAAG*
</t>
  </si>
  <si>
    <t xml:space="preserve">MASQGFAMPRLTFGRDIVASKPCAALGLRRAPACPRVAPGRAEQQPRKHLEPVHVAQAPLSSSTTTNGTHSAPAPVASTSSRDASEAAAASALSANLLLICPDQKGVIAAVSQLLYGFGCNIVASDQFTDSSSGMFFQRITFDFSEIVIGPGNTAVLERAIAELANRFNMKWKIAYKNKVKRMAVLVSKQDHCLYDLLIRLRSGELRCEIPFIISNHPDLKHIADTFNVPFVHLPLDKNNKEAQEEALEKLIKEEKIDVVILARYMQIFTQGFCERHWEHTINIHHSFLPAFEGARPYHRAHERGVKIIGATAHFATAELDAGPIIDQAVARITHRDNVEDMIRKGRDLERMVLARAVRWHLDDRVMVYNNKTVVFED*
</t>
  </si>
  <si>
    <t>C_130075</t>
  </si>
  <si>
    <t xml:space="preserve">MGKKGKGTGSFGKRRNKTHTLCRRCGRTSYHNQKHVCSACGYPAARKRTYQWGQKAIGRKTTGSGRMRYMKTLARRFKNGFREGSEAKPKVATA*
</t>
  </si>
  <si>
    <t>C_130076</t>
  </si>
  <si>
    <t xml:space="preserve">MTPDSADTLYRTGADILASARARGLPLEAGNLGDGWELHNPDAPDGGQYASRLDDKAQTYAFVAVREFSCTPLQFLCYVRDFDLGKLAGDLKLFKVHTSTPELQRVEYVSVLPWPFEPRWALADMRFGVVKETGALIVLGESVPDTTPPAGHTLGTVHYSYYHISPHPSGDAKRCVVRRAINVDMHLPLPAFVIRKALAAHYYADMGLADKDLEPSVWEACGLAKRLAEGPAYAAIEAAVAAVAPVACKP*
</t>
  </si>
  <si>
    <t>C_130077</t>
  </si>
  <si>
    <t xml:space="preserve">MTFSRLAPLLLLLALCIDHSFVGAQRKAVREGKDSISAGKPPLPLTPATAVPSRVATKPSFVVVLVDDLDQLLNSTDRTYLPLLHSLLGDQGLRLRNMAISSSTCCPSRTSLLTGLFTHNHGITANLPPYGGWSKFLTTRPDDQSDTWMPSQLQKAGYNVYSIGKFLNGFAVGPGSVCPRGFTVLDALVDPYVYSYFGPGFSKNCGTVQKYGDSDYSTDVIRDKAIGYLREAVAAGQPFYMQVNPIAPHERCKDSEEGGGGRLACDNAIPAPRHAYLFRNASLPRSANWMTPLPESFRAAVAASTDSVRSGKELGAVQSSLQLNTAYRQRLRAMASVDEMLGDIVQELSAQGVLDSTHIIFTSDNGYHMGNHNFGQGKTLPYEEDVRVPFFIRGPGLPRGLVSDYPTTMVDVPATVLALAGINLPGGMDGYPIPFHRIMPTAYAPALGAKAYDVPSAGLVPGGRPYMRDNTPIEMWIHTPGAPMNGVNFRSVRVCTSYLAFGTPATYRQAMATASRNGSRAGSHIGLGDLLFSAGDRTTAGDALGVDLDMYAVGSGSSSSSSSSSVRDRSGSSGSRAAADSGSSSSSSSSTGITGTCYKYNNWCFGIRELYDLGLDPAEVNNRYSDPRAARLVQRLEALLSVLAYCKGDRCREAYGAIVGPGRVLGFADLMDPSYDSQIAALRRFEFQGCSPEKLDNELTWYHGG*
</t>
  </si>
  <si>
    <t>C_130078</t>
  </si>
  <si>
    <t xml:space="preserve">MYDRQQCVWSTDSGVIRVPQISQSFMFVRQENCRPFRNKMGTACCFQTSKHSCRLVSRTPSCVLPRRYLLEHSPHIDTTPAHERKPLTTVPYTPRGTHAPTQVGDWVNVAAAAAAAQPAFAPS*
</t>
  </si>
  <si>
    <t>C_130079</t>
  </si>
  <si>
    <t xml:space="preserve">MAAEPAKPAKWAEACPSYAAKSVVGQRMTMEDSWQAVPDLVVIPKWWTCNAGDHLPPNVPKAGESAAEPPVGDAGATAIPTEGNASSSAPGSGKPEDAASSATPATDCSPSSAAAAADPKQLAAQHGTDPVTVHFFAVYDGHGGPDVAKHCAKSLHENLRSVVTASVTAEGQPASAPLPTPSSAPAGLASSSAEAAGAAPAPDAPAAAETWPLRVDGIEAALKAAFLHTDSQLAQTRSAHEVGTTAVVSLVTTRHLWVGNCGDSRALLCREQEAIALSLDHKATRSDEVSRVEQAGGYVWWDRVMGELAITSVLRRPEDTLLVMASDGLWDVFTNEEARTLALEKFNGELTRTSSSKMAVKKAASSLAKAALAKGSRDNVTVVVVDLRQPGGAGHHATARASGAATPNPGATAAGSGPTMTAAGPPAASAAPAQPKQQPASPVTPEVVSDADD*
</t>
  </si>
  <si>
    <t>C_130080</t>
  </si>
  <si>
    <t xml:space="preserve">MPRQHGVKIYVYELPPVANTWTYIARIDRPLVQVLLQRMLSSGVRTTDGDSADYYFIPLLMRTRTHTVNHLAAVVHYVRKHWPWWDRTGGGHRHLLVAPGDIGRRILTPELLHMTENCTFLTHWGLHRNHSGGNWLASHRPGKDIVVPPLTPPDEPIVYSPLHATLKKNRKSRLGELFFAGGGYGRRSVQSLLMGCIPVTVTDHVHQPFEPEVDWARFSVPVREDDIAQLHHVLTGLRASPHTLAQMQVRLRCAAQHMYYSSTFGEIMGEDGRFDAFETLMEVLRMRKERPELHPRDYEAQDKRFHDFIHCRSKPTGGRVQLCTQNRLVKSNNITHCRESYDAVPMRWDVGRCPRSWL*
</t>
  </si>
  <si>
    <t>C_130081</t>
  </si>
  <si>
    <t xml:space="preserve">MALAQRPSLVKPFGRSARAVKVIAHAKPQNAIGAALVATSLVLTTSPALANTYEQSVALEQEFRSILQERNPSAGKVEVEEAAPKVSKIRAAVTAAPAPAVEAEAPEAEPKAAFSAPAPAPRPAAPAPFAAPAPAPVPAAEPVVVQAVEALAPTPTPAPVVAAPAPVVVAPAPVAAPAPAAEPAEAAAPAAATDSSSTSE*
</t>
  </si>
  <si>
    <t>C_130082</t>
  </si>
  <si>
    <t xml:space="preserve">PAPHPSSGDAPFPFATPAVPPPSAAPEPGPAGAPSPLPPSPSPAPPTGLPPKTNGPPLSDPTQGPSPLPSLPGVPADTCTPASQCSHAPQHVPHVQPSGRHCPSPHAPTATSPCANQPASPTARP
</t>
  </si>
  <si>
    <t>C_130083</t>
  </si>
  <si>
    <t xml:space="preserve">MQTDLSLTTVQYRFNWEPEYRLKPEHSDAGWRPGRFVQKVLVLPQQHFAALYSRKLAWGILRCQFVAGYFWDRKRPSLDYRLSTKWNEGLRIKRKEYYQPHNNLLLRAKWNLDMQLPDVEGHLGGVEGSTQVPVDVEYGSLDFSITQLDCVVDLDGHKYRTKKSTTAAGAAAAAAAAPAPGSSSGGAAGGSGRRGGSGDKDAGAVASGPGGAGAGSALAGRIAWPWQNK*
</t>
  </si>
  <si>
    <t>C_130084</t>
  </si>
  <si>
    <t xml:space="preserve">MTSSGLGAGLAAPSFASQGLAASKFRAATAVPEAQPAAAAVAAQVAPALAPEPASAPSIDAASSFVAHSAVGAALSLGTDATAAQVAAAAPPSSAAAAAAMYDVPPPSARLPSVHDDVVVAAISNGPERHAREEAGQQQQQQQQQHQHVEAAAGTTAAEAGMAGVEAAAAQEALAAAAAAAPPPPPLPQAPARKLRERRVPESPIGRALGFAGLGASLILGSISDNITRAIRGPDAPGPDVAAAAGGGGGGGGSGSGGAGGAAARRGGNSFLTEANAERLANALCRMRGAALKIGQMLSIQDESVLPPQLEGVLVAELGPDWQQELAEFDWEPRAAASIGQVHTAVLKDGRRVAMKIQYPGVARSIESDVDNLMRLIAVANVLPRGMYVENAVKVAKRELALECDYTYELACQQRFRRLFAADPALAPHFHVPDVVPQLSSARVLTTEWVQGVPIDRVCELSQEVRDRVGSKLLRLTLRELFEWRFMQTDPNWGNFLYDPKADKLNLIDFGASKEYPEHFVTDYMRMVAACTERDRQGVIDMSVKLGFLTGDESEVMMDAHTQAGFIVGVPFAAKGLYDFGSHGGMTSRVSELGSVMLKHRLTPPPEEAYSLHRKLSGAFLACMKLKARVPCREMFYEVYNAKLGPFVPPRLSPAEREAEAVAGGRQAAA*
</t>
  </si>
  <si>
    <t>C_130085</t>
  </si>
  <si>
    <t xml:space="preserve">MLNFMQRMSGIATATAAMVAALEGLPTKVLETRKTAPGLRLTDKWAVLIGGGSNHRMGLYDMMMIKDNHIAAAGGIRAAVQRAEEYIRSADLEGRMCIEVETSTLAEVDEVVELLQAARQDGAPRSHLTRVMLDNMARRDPAKEGGVDVSLMAEAVGRIGDLAETEGSGNVSLNSIRTIAATGVTFVSVGALTHSVIALDISLKIKTL*
</t>
  </si>
  <si>
    <t>C_130086</t>
  </si>
  <si>
    <t xml:space="preserve">MLLRRMLEQLVEGPKQLVTEVLRHPERLDASLCPGLPPDMLARMRVDVVRCVHTDCCYSPLSDVAKQVTGLEYELYLQKRLAEAGLAFWTEGELRTMGFHKTPDCKLKVPVAVRGRTGSEHLVCWVDSKATFGDSRTHVKQVEEQYRTYVNRYGPGMVIYWFGYVEDLNTDPHVLLCDDFPDSAAIIKVTDALTLTPQLQQQQPAAATAAGAVAAGVAAAPATAPVGAGAVRTGGLGAVLGVGGRAMVPASPSKIARRVSGMAEVQAGSVAAAATAAATAAVLPVAGAQPAAAAAAAIMTAAPAPAVRANIIALLEVAGVATSW*
</t>
  </si>
  <si>
    <t>C_130087</t>
  </si>
  <si>
    <t xml:space="preserve">MPSWRHAFLHAGAGSAAPAPVLIFSSGFLTPAAAYGTLLQQLAAAGCVVVSYDKSFETLSYLMDDNDSVRLLAEVWRRAAELLAGRQGQQQQQQQAVGPVFLVGHSRGAKVRRPLWRW*
</t>
  </si>
  <si>
    <t>C_130088</t>
  </si>
  <si>
    <t xml:space="preserve">MAMAAAAAAPAASLASPSGGSGSPDATANQQLLQEQRRQEQMVWMGELPLPLEMLAWCPGAYTAPVTAAAGQPSDGGATAASCRPAAAAVLGSNPCWARFACDDASTLTSLTAPFLCASLPAGAANPNTITDASIEITADGWYGAAGYDESPPPPVPAPPGDSGDGAGGSAGGVLGQLWRQGWRASTQEGVLGAPPLPPSPPRIAAAAGPSAANATFNASATPSASVPAPGGGGGCPRPNGDLSGCAASWKLGDPFEGLAQVMSDNGITAAPPPPGQHPPAPPRQSWLASSKGGIAVLAVATFCGALVVIAVTLAAYIYLFLPATSPGTDGTTATGGAAAATVGAAAGGESDVVAGLPRSVADAARSSYSWRRRGGGSWRERSGTNANDNGSSSSSPSGDVLASLAGVAGGSRAVRPYGASDDGCGGASASIFTAAAEAATLPPNAIASPTDAALPPAMAAAAAAAAGTPQAARRTPAGTGVSPRSWRNLRASTPNSGGSANRLGGSNSGSSNSAERVALVAVAGIATGAATATAAAPAAASGGGNAFSLYTDLLAESLELRRRRRSCVALELRAETPRGGDKV*
</t>
  </si>
  <si>
    <t>C_130089</t>
  </si>
  <si>
    <t xml:space="preserve">MATRNLENLADPSYWARLCPELSVSGKLGTKAAKKKWGKEVVKDAREQVLTEGVVQVHPSDLQWGVDVHVLARSMVALMQAGWPASFLIMYDEVWALVQQASSLMAGATGNACNMDVLCWYVDPNAGAAGFSPHRDRQPDHSPATFRPDGTAMYSTCWVPLTDACPENSCLYVVPRWADPGYFAGDDDDGPDPLAVALAGKEDFQAIRALPAEAGSAIIFTHRIIHWGSRGRKGFHTPRLAVSWGCADDAYEPPYFPRTHLPFPPMALRAALACGQMLIYHERFDMTKRQLSLYYKYFVRHGSEFDAGYRDKAKAEFVAASRELVDGVSAGGGGGMGGMGGMKSGGAKMGAGGGAAGKAAAAGEVGNGLAKAVAAEKGGKKTSAAAAGVAAVAVKEEEAQEPAAAGRAAKKAKREEAVPAVAVPAATAAAAKGSKGKQKEAAAAAAAAAAAAAPVDAGAKVAGKKKEKAEAAAMAVAAAAAADAAAAVTGKKAGKVEKKADKVAAAATIAMASEEEPVKGKAKGKAAAAAKAAAALPPLPQAATKKGAKKEDTDKQLLLLERAAGKKGAGKGKQGKAQPEPPSEDEEDESSDEDGIGLRLGDDSDNNNDDSDVGDSDDELMEDALEAMLDAELAGKDLGRDDFDALDDEDDEEGDDEEGDDDDDEEEDDEEDGDALGWKEFLSGGGKAGRGSGGRGNNSAGGGGDSSGGSGSGDAEGGGDSDDELMEDALDAMLDAELAGKELGRDDFDDFEDGEEEDDEDEDDEGEEEESEE*
</t>
  </si>
  <si>
    <t>C_130090</t>
  </si>
  <si>
    <t xml:space="preserve">MFQELRQKRARLLQKLEDPEEADFWMGVMRANGKGEPTGQAPNAFEEAVQRALQADARDVDVGKFERPAPHADSCPLASFRISAPVPLRPPVRRRAYGAADTAPGSAPAAACSSTADPSTSINTGGSSGSNIVPAADTGSAAATATADAVADSNTGTTDGCVIATARCDVERCNQLPVMSERYHFDGSLLAVSFPRGNTREDPGLGALVVMSSEQWEEERQRRRAERPAQRAGQHAAAAGQQQQQQQQRAAGRQQPGAGGEEEEEDEREPRQLHDIRCGGFFTGVECLCADAANGLVWAAADGGRRIKGFRAQVAPTAPGLMGCNNPTVCASATAGAGARVSTSASPSSRWRPRAVAPPRYGLQYTLCSDVDAGSRGGPVECVGLHVAGSRVVAVKANGAVLEWDLARVPPQQHEVKPHIDDCSSSEEDEEDEEQQGRPGAAAGGAAAAHQPPITSPTEEAVGFRGRLMPGRHASEIPNVEGTVGLPPDAVHLLPLPVDGAEAPLTGSRYGTPLEAGADLRTGLVYRTLMLLGAVPSGAAARGAAAAAAAPAAPPTPTHWAGVTLVVALSCNGGGGKGGGGLGGNMILAWDMETRRVRNRFFGHLLKVTDMASAPASCRQPHAFASCSYSGDVKVWDLRSSGGGAAITLTHSGTQPLSAVCLAASPTGAGADAPGGGGVNESIWCWDLRRGAARPLYELSTGNTLVRALAWHEPSCSLLAALEAPWVHHHGGHMKEHWLKVSVANDGTPVNDGLTGGPAGVGQAQAHAGAGEGEVAAGAGDGGAGVKRFWPRQAAHSPDQFPRYWSLAEGCVVQYRFQEGARGRVPPSQDPPFRRGFGQVLIN*
</t>
  </si>
  <si>
    <t>C_130091</t>
  </si>
  <si>
    <t xml:space="preserve">MRLMPLPQMPAAAAAAHPPAAAPGPPAGRPPGATPAAGPVHGRPPPPRCHHHHRQPPPSDASAARQKQGLSPAPGPSWLIPPATRPLREPRPIPDPSQTHPRPIPDPSQTAGPDAAHTDTQPRPSPYPVQTQPRPGPDPAQTLRGPTRRSPARRPPPPRPPAASPPRVAPPPRPGTADP
</t>
  </si>
  <si>
    <t xml:space="preserve">MQRSLCTNPEEAIAAPAADAPAEAPKAPKAPKEKKEKPKKEAKAEGEGKKSGGGAAAGGESKGLGLRNSKKDNFGDWYSELVVASELISYYDVSGCYILRPWAYAMWEVVQGWFDQRIKKLGVQNSYFPLFITEDVLNTEKDHVEGFAPEVAWVTKYGNSTMEKPIAIRPTSETVRAGGQGAEGAGGGAGGGXXXXXXXXXXXXXXXXXXXXXXXXXXXXXXXXXXXXXXXXXXXXXXXXXXXXXXXXXXXXXXXXXXXXXXXXXXXXXXXXXXXXTAFATQEEAEREVLDILELYRGVYEDLLAVPVTKGKKSKKEQFAGAFYTTTVEAYIPETGRGIQGATSHCLGQNFSKMFNITYEDDDRQKQHVWQNSWGLTTRSLGVMIMTHADDKGLVLPPRVAPKQVVLIPIPKASTAPEAVQAMLDKVDELTKALEDKGVRVVTDTRSNYTPGWKYNHWELKGLPLRVELGPKDMDNAAVMTCRRDTGAKEVVPWADVATRIPELLETIQADMFAAAKSRTANCTETCHSWEEFMAALGNKHMALTPWADEEEIEEEVKKKSTTPDAMGAKTLCLPFEAPPLPEGTKCFYSGKPAKNWALWGRSY*
</t>
  </si>
  <si>
    <t>C_130093</t>
  </si>
  <si>
    <t xml:space="preserve">MKAMRDDKGDMMRNAHLLGFFRRICRLLFHRVRPVFVFDGATPALKRHTNIARRRRREAQQGVLRKTAEKLLIAQMKKQALQAAKAQQQGARGAGAGAAAAAGAGAAAGAGAAAGPAVGSAAPTESASGAAAGGRGGRANREKFQVAARVRPESFCEVQMSTYLKASAFRQQLEAYKQNLGGAGGSGGANGDNVQVRRIMGEEGREYFLARDNEEDGGAGAGGRGRGSGSGSGGARGRGRGRGAGAGGKHDQLAIAAAARAAARNVGM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HRRRDCCCG*
</t>
  </si>
  <si>
    <t>C_130094</t>
  </si>
  <si>
    <t xml:space="preserve">MSGADAAPFWTNAGFAAPPLQPPQLPPTASLLHRAEAARRAAAARRAVTDGEPHAMRTWRRLSRKLRSTCGPPASKSERGTNAQLLRLLLRPPLLRPPLLRLPLLRRRRRLETQPQRTGQLLRQRRCPRSLL*
</t>
  </si>
  <si>
    <t>C_130095</t>
  </si>
  <si>
    <t xml:space="preserve">MAALPTPPCASAVRRLQRDLRQWALEKDELGIPALLQQLEPKDGLSRVAINMSPKEGPFADCVFHLHVTFPPDYPHRPPDVRLMEAPPGFTHPNIFRGWHSPLTGDSDGYYICLDMIKLNALAGPYKGWSAAYDVCGLVLQLYGFLLADDSIDQEPRLFSPSAAGLRPSVSAAAAAAAEVPPPTAGGGAVTDTAAGGPGSSGSGGVSSRLLAPSSAVSSGGTASSAAAAAATEAAAEAAVEAAAEAAAEAGNEAAAAPQHLPDLPMEIIHKIFTHADAGTVSKAASGAAAAGAAAAAGTVTAAASTASAASAPPAGAAGAAAATTAAALGWASASPTTASAATAALQAPPAHLLLLSDAALRAKQEAELVCFFSKTPPGAATWISRRQNDGDGGGIAQAASAAAGAAAAAPAWRRVEANRSSPARSSSGAPAAAAGPDTVLSALFTAGGGAGRGAATATAVVPPEHDVLGVGVSVEWHEHDGNLRRLSMTHDMLSLAAFAADGVRRSAWNQPFNAFLPLAVNAAHGRAALRVLRHSVAAMLRLPHARHVRAEHLLDVVARLMNSLVVDICTPPEKHDQQQKPQGQHGYALGGSQQERSVPRHMSDAALQSFCHLHHLLLALVVEDGDGGDGGSGSKGGKGSGGGGRGWSGGGGLGRALLDVAARDVEVFMSEPAARSKAHCPDLGLLLVKFLLVPRDAAPWDVFAPAFLRELLARQVRWVVKELAQQGRPAAAAAVAAPAASAGGRGGGGGGGYGGGAAAAAAFERPWEGGGDCRLLTGAAAAAGGSKAAMAAADAMRLRLHFEHARTSLSLVALQAFFANSLARPSNSADAMRQLAANKASYDSRNGSPPAPVFEAFNAHARSVLAFRGWLDFLAAMRMGVSQAAAAQDVAAAAAAAAEAAEATAGAATAVPAAATAPSGDRAAPAATVTLGDIAHVMADTLRQAVVEAHRAGYQGGSGRGSAGRGGRGGVGGGGGRGSGGGRGSSRCDDSQAGWQQVQPPPRPWHVNFVDWDGATPPLLVVEVGGEW*
</t>
  </si>
  <si>
    <t>C_130096</t>
  </si>
  <si>
    <t xml:space="preserve">MASGTIYCGRSGVDPTRKLDASTKYEACAVAGLWLGPELVCGAALRLNFPPTSCAGLGRAPPAEVAAALVAGRWRPQLQPPQLPPTASLLHRAEAARRAAAARRAVTDGEPHAMRCEVWHLLQALSHAKEQVRAAAAQVVAKYQQAAAAAAAAAAAGETLLAAAGTQAVPPPDVSLLQLDEAVAATDIATADADAAAVEATRPAQLYASAGTGTGTGTGIRAGQPCHGPTGGGTSPSPYRSSLDELTAGGSSCGAAVAGRPCRRRRTHGADGRTWNSSGGAHAAAFASGGYHRPATVHDCSGIRI*
</t>
  </si>
  <si>
    <t>C_130097</t>
  </si>
  <si>
    <t xml:space="preserve">MLASRLCKLSGFRSALGVQAAAPVPRFAVSRRVAITYAQLAPSNSSERDESADGKSAAGSVQSPLGTVSPVPLVPARDVRAEAATGGGDGGSTGGSSGGGGGGGGGGGGEGAGNSDDDRILTLSEVEAFAAEKKLSLPADMLEVAKKFGLRSSVLNAFLAAQGLVFTGLLCRTMPYFRDRILADPLFLFKVGAEVVIDSGCATVAEVRKRGKDFWAEFEFYLSDLLVGLVLDVVLVSLMAPAAVLGGVSRAAMSNSPLKKWLATIPSAVFEASVPGVKTFNVGQRIACLGVKFLEYSLAGITCGLLGQGLANSLMLLKRQVHGAKEDDVPVPPLFKTALVWGLFMGVSSNTRYQIVFGLERLVDMTIARSIPQVAYGTTIAIRFVNNVIGGENFIDMARWAGVQ*
</t>
  </si>
  <si>
    <t>C_130098</t>
  </si>
  <si>
    <t xml:space="preserve">MSPRPMWCAMYLIHTNELLGLASTSRSKSAGVCG
</t>
  </si>
  <si>
    <t>C_130099</t>
  </si>
  <si>
    <t xml:space="preserve">MASSDQASLAQLPTSPTNRCGPDPSRVWTPVVVRCIASFLPPNEVACSLRLVDSATAAQFAAPAHATVTLSQPVPHHAFAAHWTRPDAFTALSRWERRELLRLTSLTGDVSNLGLLLPLLLRHDPLAVKPAVLAAAAGRGHLAALQLLMDGPPPQHQQQQQQQQQQHGQSQADHQNQQHYQPHEQYQRCQQQQQQLQQQQQRQQQQRQPQSQPKRKGKEQRQKLKQVEQARPEQPEWELKLSAVDAFVAAAEAGRRDVCEWLLRRERKRSAGLQPDELACSGLCPAAAVRGGLTDLAEQMATPAGREGLWLTPGTPALQEDAALGLLRGAAEVCDAGTFELLLGRHGGCCLTNPLARLWLIAAAAASPTPDWRDKFEVLHERRFRRQTLVGIEVVRRVRPGGSGAAGAAAATAVGARDGPGAAGLAGAAADAAGMEPAAGVAAGALGAAPDGAAADAGAAAAADGPAARLRFLHEQHEMAMGVDVVSAAAYAGNWEALEYLHQLGMVRLDACVPRLVLLRATQGGQWGLLRKLLARCAAAAAGGDGAPRGGGGRAGGGGGGGGGGGARAGVSANGAGTFWRVTVVHGLRPGGERRLGQGEVAAHAPARTDPGPSGAAGAAAAAGGVAAGGGGAPGVPGTGGDGEEQRAPAGAAVATPDPPADIMSTSGSSSSHSAVAIASAATADAGATTVTSTVALSPMQTPVLALGSHRNPPEELGLGAAPCGAAGAWLLCEMVLQPDCSLQVFEWLAAGQGPRVQPYAAVLMGRAAARRDGWRWLQHLRQCYSLPWRAVCFNEAAGAGASEAQLAWMVADGCPVPCDGEPYVRAAAVSDVAMLRCLQRLRRVAPPSAAAASGTEAVTETEAGIRNGAKAGTGGRARGADTDTQNCGAGGGGSIAAGILGEACGGGGYAYGDMGRGDDGTRVAGGSYSSRCRWRQGVPCVPSVLLRAALAAGRPGEDRLPGLQALLDLGLVGQVDWDHVKEGMEQHQHRGASDASRQRVLAWVKAKRKQARREERERARRRGGLERVAGVFRTVLTWARALRQRDSSSGV*
</t>
  </si>
  <si>
    <t>C_130100</t>
  </si>
  <si>
    <t xml:space="preserve">MAAMYIAGSLLLASGVFPAVLTHANMSEVVPLLATLCGVLRQLATPGGDVKLHSVPRLGVAVALRKQDVQASAACYWKLVLGSLIEQVQSVLDAAGEEGTGLATAESQQQQAQQPEQQPAGAPADAQAAATASAATAATARNTVPDGGDEPPTINKWLQPAHVSRAWMLAAAAGGLPVPRSWEWKWLASLSGMFALWALPAICTTAPDAKLAMPIAALDVAMSLLSAQLHAQRSLLVAFMRYNTVATALQAGVDAGGTPASSSSGGGSHRDRKGERRELYTLAHQQEALANLHEWIAYCQSTGTVLLYAECVAHVRRAAMIGDVYNGRRGVHASGGPPEVAVHPAVHGGALSPAAAAAGASRRPAPAVAAAAAAEVCEQHASATTAAAACKGHTGAGAGAGGSSSRGVGGSGAGSSGGSSAMPSLSIGGPVRHLSDGEQQAVARAMLDVLEVEAACLPWMRLGKISHDCPEHRLPFLMMPPDALELLDRGDERPWLKPFLLPGPNDGTWGRLWLKVAAPPRPLTSEEVAAASAAYPELVRQVCARHMPSNCDQSFSTQIPGRLACGFLECDSQQLAGHEADLDEAAQADEGCAGGGANGSAGGSGGAGGSGDGSHRASWGAAAAAAAAAPRICGNPACRNLDGPSALIPPGAGKTCARCRMVTYCCGACQLAHWREGRHGEVCPLLAQLRQLRERSSAAPGEGEAAAEGVAEQASR*
</t>
  </si>
  <si>
    <t>C_130101</t>
  </si>
  <si>
    <t xml:space="preserve">MTSQQSQNLEASTPDIARQGLSLETGPSRANASTHPDPSRVWTPVVVRCIASFLPPNEVACSLRLVDSATAAQFAAPAHATVTLSQPVPHHAFAAHWTRPDAFAALSRLDRQVLLRNTARSGCVDNLCLALDLIPDWNVNVDLVLDAATGGSLACAQLAKERGHVVIGHPSLKAAARAGSRELCEWLLRERLAHDRRALPGWAARGGHEALMEHFITATANCCDALGVDDVPNTELLEGAAHGLPLPALQRLYRRQFGGCIGGRGGSGWGPRVEVCEELQCLAALLAAAAGSPTPDWLDKLTWLEAQLPRGGAEGRRRLGPKLLIKASRALRGNLDALDYCLEVLGGGGNGGGGGGGRHGNGGGVDCQGGDGDAAAQQGSGGGGASAVSSSASSNTGKSSGDGVHTGNGGSHGGSSSPLLQELHSDRVILAACSAQRQHGQPVLAWLRARGCVWSAECFTAAAGAGASEAQLAWMIADGCPVPTGGEPYTLAAYQGNLIGLQAMARLGCPWGPPGRALARAIFFHGRGRPPLTALDEMLRLGCPVDWRRVLAAAQRRECRYNIADEQLMEWILEGEELCRRRQAAHAARGRRVLGWVLRVACCGGRSGPDMGLFEGYDKMEVEEPSESESEDDFWLVADQTCTRDQQRNTATPRSADDPSRVWTPVVVRCIASFLPPNEVACSLRLVDSATAAQFAAPAHATVTLSQPVPHHAFTHKFCGPGGLRGLGRVQRLQLLHLTAHSGNLPNLLSLLSLLPEGVGRPSVFYHAVAGGQLHVCKELTVRNGGARFCTGPSPLLAAAATGSRELVDWLLERGYTGELDGAAGAAARAGHLELVEHLLAQPTLVLVLVLVLVLVLVLVLVLVLVRELRRRELQLRPQAQAQARPQAQAQARPQAQAQLMEMVEVEEVEEMEGARGEAPAEGAAEAEGGPLEGEQRRPWGASVCRAAAAVREGAADRLRQLAAVRELKLDEEAARRAAGAGNAEALDLILTAAPEVTAAVVAGGRRRATLTSTAVRCGHVAVLEVLRRHGIGPGPPSTQACREAVASGHVEVLKWLSAYWRAGGGAPPPRGGGARAGAAAGAGAAAGAGAGAGAAPGGAAVGDDAGQQDAPDAAAAAAAAQGAAAPPPPLTTAQRFAAQRLFETCIRRPELMVAAAVQAGGQPVLAWLRARGCVWSAECFTAAAGAGASEAQLAWMIADGCPVPDDGEPYLRPARHTDVTTLAILRRLGCPWGPPGALLARAVFESYLCCPVPALQALIDLGCPVDWTRAVVAARHRVRRMGKHTAAVEALAWVLEKRRQAQAEPRLAPGLHDALACVRSYLRGERHVTPLTPQQRQQRRQRDAAARAACGHGGSG*
</t>
  </si>
  <si>
    <t xml:space="preserve">MSDYEDEEFDNYEDEGFDGEEEEEDEYDVLPQSKGAGTPQATTPKEVASPTRGPQRTSYAGNARPPSAGPGGGGGGILGNRGGHXXXXXXPSFAGLTDAQKRSAMKKLAGALKRIKQVKLQVVAMDDFPQLTSLSKYELYNM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GGGRHTGTQGDDVSVVVSL*
</t>
  </si>
  <si>
    <t>C_130103</t>
  </si>
  <si>
    <t xml:space="preserve">MVSLEDPSATPCSLGNRGLNLHRGLRRLRQLGLSVLRHSALYETAAAYVTDQPAFLNAALLKQVEAEAGRDLAGGPRFGPRPLDLDIVFYGAAGYRDEVLEVPHPRWRERPFVTAPVADLLYRREEASAAAAGSSSSSSSTNGAGGSSGEAPGSVPLPYGHAGSVLGHLREVRGVWDASCSRRPQPPGSAGAGASSSVGGGGGGGAGAAGSGGGGEIMRRVTPLINMDAGPSSSGRSSTAGGSSSGADALLTWGVRTQLMAILNVTPDSFSDGGKFFPAGLGGADGGGAAGGAAAAGGLAAVVGAAEAMVREGADMLDVGGQSTRPGATRLTPEEELARVMPVVRALRQSPVLRCVPISVDTFYAQVARETVAAGANIVNDVSGGALDPDMRHTVAELGVPYVLMHMRGDPGTMSRPEHTSYGPGPVWRGVGAELMAGARAAEAAGVPAWSIILDPGIGFAKTAEGNVQLLRDLPLLRSRGLDGPYAASAAAAATGSSSPEADGGSGSISISRSRDGHGDEDGSSSRVWGGPLLVGPSRKRFLGALTGREVAAERDAATAAACVVSVAAGADVVRVHNVRDVRDALRVADAVYRG*
</t>
  </si>
  <si>
    <t>C_130104</t>
  </si>
  <si>
    <t xml:space="preserve">MPELPEVEAARGLVELGCKGKTILVARVADDEKVINGCTPDELRKALEGRTLLRAHRKGKYMWLELDNGGKGPWVMLHFGMTGGIVVKGVGVTKYKRAHLESDPESWPPRFTKLELELQGGGRLAYVDSRRRRIATATATAPHRFGRIKLLPGPDPLACEPLCRLGWDVLLQLPPTAAQFGQVVRERVVRAPSLRIKALLLDQEFCSGIGNWVADEVLYQARIHPEQTATSLDDGSMAALHAAIREVVGLAVRVEADSDRFPRDWLFHYRRVCLCLWTNKKASQDASGRAIHFVTVGSRTSAFVPAVQQLKGSGAAGRAKAAAAKEAEEGGPAAKRKRTAKKKATAEEEEEDGDGRETSAGEPPAVPKARSSKRSSRATGSSADGVAAAGGAADAGVRCGRRQ*
</t>
  </si>
  <si>
    <t xml:space="preserve">MATSSVCLLHSSSLMSRLASHSAAGCSGATTLISHQGAALWQQLRGMAGFTKATSTKGAAMKRNKGAASGGVDEENARVKAMVAMLQPPAPAEATPLTPAEQAAAQQLQQQRVAEHQAWVKDMTTKFKLQQAALRALPERLRVLAMQPDHTPYPLNRKFLFDSPPAAYRDTPAGKTASGASAAAEASAGAGKGAEAASGGGKQAGGKQGGSRKQQGGR*
</t>
  </si>
  <si>
    <t>C_130106</t>
  </si>
  <si>
    <t xml:space="preserve">MPSLPPDSVRADVGRGLMRTALPQPTAILTALKRFRNTRGLVLLESIHDVARQAAPPGTDAAATRALRARKLGRFLLHLSFSLQKEDKQKKQHAGWQADEDERGDGDDTAGGVPQWRRRRRAGDGDDDAAHSGAAPLASVLVCNKRVGSPGGYDALLQQYASMRLRLTRAGGAAGGAAAAFVARVGDGSGAAAVAGAAGADAVAAQGLARVVTAHMLKGPGVTSRMPAPSCTLYLPPDPAAAGGAGGAGGTELHAATALRAATPLPDLAALPTWQVLDLVEAGRQLGLRIDSALHVQP*
</t>
  </si>
  <si>
    <t>C_130107</t>
  </si>
  <si>
    <t xml:space="preserve">MWGRLAQAGAACRGAQGQPRWAGGGHTSGVTALFASASAAAVDGAAAAPAATAVPAAGAAAAAAAAAVTAVAAAGSAAAVHAARAAPSPLRRLAVVGASLGVGAGASYLVFQPSPEAIKAAYLTPVRLARDVYTAAAIVLDYKLSLKPGLAGEEREAVLRACHQRGADRLLQLCFANGGIYTKLGQHVGQLDHLLPEPYVETMKAHLLDRCPVSDIREVRRMFVQDFGAPPEQLFAYFSPTPIASASLAQVRSAAAGCREAFWFWIQILWRGPCTVHEARDHAGRRLAVKVQHAGLRESCAADVATVEALVGCVRWVFPDFDYRWLVDEIKENLPRELDFRHEAANSERCRANLEASAKAGAWHADRVHVPAVDYRTCSPRILTMEFIDGVRVTDVAALKKLGVSPRAVSLLVAETFNEMIFTHGYVHCDPHAANMLVRKVNGHVQLVLLDHGLYKSITDSFRLEYAALWRALIFADADGIRRHSAAMNAGDAYDIFAAMLTQRPWEQILEQRSDHLHVERSAETRQMAADYMAKYGREISGLLQRMPRPLLLLLKTNDCLRSVDYALGQPVNNFVITARECSAALARERLRGHPGALVWLGVAWERLQVETRMLMFEALVVWTKIKARMGMGPRRGRKAAQASEQPHPL*
</t>
  </si>
  <si>
    <t>C_130108</t>
  </si>
  <si>
    <t xml:space="preserve">MLTPLRNPHSVTDRLSGELLRENQELKDKLQELQQRVNDYEAFRKRLTEEAEAADAHATRMMADKHRELQEALVLAFDHKYERERLEKVQSSLQAEKQAAEDRIEELRRGLEEAQRAEVQRRADVAALEAQLGEAKQRLEKTLHDVQAKQEDLVSKERGVLDEIEKVKGTKCDLLDREAAVREAEQRTGALSAELARREAEVGAREVAVDGREASVALREEESSKLAAQLAEERAALDAAKKEHEVAARKLEAARQEAAMIERNNRQQINLLEGREFEYNKNIMAQRKEDERLKQVEAALAARSDAVAASERGLESRGAEVQRKEIDVEAATVRLAEVEARVEAEQAELATKREAFELEAAEARAEAARVEALKRGLDGERAAVEAARAEVQAARSKLAEESAKLKADREAAESVLAEAAKRTKELDARDGAAKAAMEAANQAAAAAKAAAEEAAAAKKTVEERETALLEAQASVKKAQEQAQARAAETSAASEACVARKHDLDAREAALAERESKVAVEAKAVEARKAEVGREAEDVARREARLKPQEKELSGRAVTLAARETGAAEVTKEAAKRLKDAEAREDALAKREEALGKREEALKAAEAALAEREKSSKEATTTSGKATSKKDNDLKQREAAATKRAAELEAQAKELAAREAKAAEREAAAAAAAEEATFKQQQAGEAVRQAGEAAKRAAETAKAAADAEGRVKKSDAEIQAMQKQLVAAKSELAAVQKQTASAQAEREAAEAALAKAREQAQAAEAALAKAREQAQAAEAAPSTSTGGRKGRGGKAAKEAEAAPAADEAVAAEAARREAAEQQLAQARQELETLRQQLAEQQAQAAAAHAQQEAAAAAPAVLEAAAAREVEEDAARNAAANGNAAVAPASSGRGRRTSSAAAAEDGAAAAGGLEPIAETEEAHYGLPAVAPAAVAAAPAPAPSPAPARSTRSRGSRDSRLAEQAAAAAAAVATTAETGGRPTRATRRGAAAAGAAEPPTPAEVLAAAAAPLPSDSEPRATRGRASARATRSGATGTAAAADPEVTTKSSKRRRDAGDQEEEEGATTATKAKRRKSGSNKHLGLLDE*
</t>
  </si>
  <si>
    <t>C_130109</t>
  </si>
  <si>
    <t xml:space="preserve">MLCYCPGHGPVSAHLYKLLIYPVGGHFLPHVDTEKLPGHFATLLISLPVAGGHDGGVLNVYHAGRSWSWDTSRRGVDSPHAGGEARGGSGSGGAGAGGGSRKRGRGGGGGGGGSGSAAAGHVALSRIQDEPDGELDLAVEPLDVDSLREGGDVAASKSQRLGSVSDGFRFAAFFTDCVHEITPVTAGMRVMLVYNLTRTNALPLPQHFPSSSMAPMAAAPPVAAAAGRRQQRSRQSAPGSPGGAAAGQAPGKQRQEEEQALEDARRQGDEVFRWVCEQVFDHPHAPPPVNDLQGLGERLKGRDAAVAQVLQAAGGLDLYLCLMTKWVKYTTDADEDGRILYGRVGEMEDDEDEGESEAADSEQIIDVEAYGVCTTPLLAAGGGPRMDVGQMQPGLQELLLDGGSVFKPRGEVEDTPPDARDAWYTGNEGAGLDYQYHRALMVISPRSCELQMARAAGTPALLGLAERLLWQLGREEQARRQEQIVQAAAAQAAAAAGPSGGVKREPQPAERREAQPQQAASAPPALPAAPPAASASAATTVQLQHNLQQALLQAALALSDSGREAHGRRQQQQQLPAWFYDCRGRNHSTSLRARQRRRAERAAVMARLLHLATSPRVLQYLSPQEAELVVVQVLHVMATMPGDHDVRGGEDDSSGLIAAVLQATAVVCDTAPVAEALAALAEHLAKSRRLGEVAGMVAGLASRPAVYARVRAVTLEQVGTLAAMRDLDWEGLGMLAGLLWPDRGGNGGGRGGGGRRRGGRRAAAAAEASSDDTDDDDLDASEEEAWGGGAVAGGRKQLHRRQQRDCFATAVLAHVHAHPAEGHAHLEELLGRAPLQAAARGGDAAVRRLLEARETELRRRTAGGAPAEGWRMPEAHLVGYPQVEAFLRGPAQSETFHGLFHGLHEARAWVRQHFPYPGGETGAYAHLSHARNQQLHHDPAGYGVGAWEGRVLRGPVGWRHDLPAYAARAEVGGKAKGVYVEVTKLPELQEQRLARFRKDSAELRKVAVLLSAGAGAAAAAAARRRRSGRSGGTAGEAKEKKENQEEEEERDEEEDEEEEQEDGDEDQDEDAETTASKDVQAAGMGAATAAAGTAAPASAMMAAAAAAHEDDKQQVIVDGNAEDNAIGGGSGRAKAAAPPLLLAQAPLAAAVSQTERVTRSASRAAHEGLSTRQGKRARKK*
</t>
  </si>
  <si>
    <t>C_130110</t>
  </si>
  <si>
    <t xml:space="preserve">MQQAEVLVAAGLRVVVYTGEDNRDARNRAGWQRLHQEADVLCATPDALNRLIAHAFITIPQLGMIVFDECHHTNANHPYAVLLRVFVRHLTPPDQRPVLLGLTASPHKADELMRLLGAQMVAASNTAQLQTFMAKPRVEVHRQEVEQPATVAPPQRRLASGTFSAAASILPPECAAAVASGDAADMRKAGEALHAGGGSCIAAQPMAALDGAIELVSAAVEYSRCRDQTFRRCCALGEPLPEMRAPRYTSPLLRGMETPQRWWEQDPQCGTKHLEHLRSQLAGVKDALSSMGLWPAVAVAAADLFGPTAAPPQPATLLRLLDSEEGSAWPHLQQRKRLRRGRDNEQRPVPPAAEDVDSSDSDCEDEGDNLPAEHSSSAAGEGEDEGDEADEATLWGYQIGELLEEGGLGDGSEASSIADHRDRAALLVSGLAVMLPPALREAVLATASPTEQQQQQQQQAEAGVGGGGWTIEARAVQLAMLAAAVVLTELVWREREPGSAAGSGSGQGDLAGAALLQGFAAVFCPGQSTATPGPLHPQLHPLAARDRGDAQPWAELLLRAVPLNKLQQQVRIVLGQDLPSRPAAAATAAVPLAAVVGVPLVTPAVQWVVRSLLALSTQRHPADSGGDGVSVSSGWSAMVFCQRKVACVALHRLLTELPAARGGAIRPAVFMGNTGAGHSASSLAMDGRKQERVRRAFSSGALNVLISTSVGAEGLDFRTCNAVIMVDPPDHVTPFVQCAGRARAPGSCYLLFARDDRQQQAIAKRSREEADMVAKALKLSTAAAREAQQRQQTDPPVNPFFSQDVDVVTEELQQNLFRVPHTGAVMCGPLAQNLLESYCRTLPGNSGDVLLQPYYSYQEYESPLTRRKAFVATVHMPANSPLGVVEGPMQSNKGDARQHACMATVRRLYELGALDEHLLPRFTRRGRMREAQQQDLLEHKALPRVALSHRLPAALQPAALLPAALLPAALLPAAPHAAPAADAAGPAGGPPASSHVRGELVGLLHLYAFSCTTPFASTGPQGQQPAPVAVRLEYLGPLRLSAAQLAALETAGGVMESLLITRGAQPVATSSSATADKPVAAPGPASAGPVPGSPALAAWSERLGPGLAALRRALAAAGIKTSAAYVHEAVNNVPDRMNSTAAAAAGAVDWGFLARLAAGPVPLQALCPQLPALRPLAQQPAQGHQQQRQQLLPAAATGADVGSVGLHGHRQAAAPGGQHVELLTAAVREALRGSGGLLITQTGATLHALRGLTAVAEHDEAGTGSRKAAQDAARLVERWGVDPSCLLPDQPQVLVDAGTATRTASNVLLAPPQPEHHPHSHHGAEDGSREAAAVISMLPQALAVAPLSVRCWRALHRTVSLVHRLEGLLVAAEAEEELLRPAGFLRPAATAAASATPQQAAVLLALTALTARAAADPAFDCERLETLGDAVLKYLATLYVYGTERDVPVSHEGVMSYKRDQLVANEALYGRALEAGLQHHMRALPYDMERVLRGRHWNTGEEAARAQEVRGKRLADCVEALVGCHLAPGVPTAGSSSNSNDAQATSPGSASAPTCAPASGHTGVTDPSSNSGDVHARLDAALRFCCGLGVLPGAAPAVLQRLHAEGQGGAGEGAVQGVPDVGGEAGRAAVGALAAATGYQFHDPALALCALTHVSWPVPPVSSSGKGLDAGAGSGGGSGGHYQLLEFLGDAVVGLLASLWAYSLGGSPRDMSMTREMLVRNDTLAACCLGSRLSTALRVRHRQLQLAIEEYGVALLMSYDTTSGRADAAATGGGGPLIRAEMWKEAMAARDLRVATLLQSAWLEVEGGGTGEGEWQYTPWSRTGRGSSSGGGDGSHKGMASSGSSSSSIDGTDSGSSSSSSSSSSAVAAPRAPKVLADVVEAALGAIWLDSGGDLAVCEQPFFAGSSVWG*
</t>
  </si>
  <si>
    <t>C_130111</t>
  </si>
  <si>
    <t xml:space="preserve">MFYRAEALAALAAGGYVPSAAPPDDWEQLIALLEGHRLANSSSRSNSSSGGGVSNSSSLPNTGWLYATELLRRVLVFNAPEPFDLTTNNRTTDGEVECTDVSGHFKSGDCMITFDWDIMLGVMNTTQLRPPAAQLLVAPLPGSRTVMDRRAGSSTSGQLVPCDWELCGVSANHDLLYLGLQQAPPPSSAVAAAAAQPELARTRAAVAAAAQALEPQAPVSVLTASTGSLPTHCDPSVTAAVESAAVQQVLSAAGVEQPAAGALVNRAPYSACMMSANKYQSTDAGLTLSSRTFATVGAIMTSLLDAEYVRRNVATVMAHMVNEAFTEQATRTMYESSIDYQPQSKAPSKQGAVGPGSKAISNQALAGLLVGLIAAVILGVVVVVFVALRLRRRNRDLLGRVRAPRAGVDTTLLISDIQNSTRLWEELSVTTMDAALKMHHATFRKLMPAHDGYESATEGDSFIIAFPSPASALAFATACQLALLHQDWPQELLQHPDGAAQTFAGEL*
</t>
  </si>
  <si>
    <t>C_130112</t>
  </si>
  <si>
    <t xml:space="preserve">MLTLNDGGDGACVAATQAAEAISGQVALFVAVPASLLCRLAHTPPLRTLRQVQLGSLAAPTGSVTIAFMKVVGASTLLTELPGPASRALDQFQRLACGLLMGAEETTEHGAALDFRGRSGGYLVEGGDGLVLAAFGSPRAAVEWALDTVEALRELVWEEELLAHELCEEVLTVSPGAVTNAATMYAAASALAPHAASFHSTRVSASPPQLSWLHQSHSNPQLAGTDALALLRAGSTRVVAAAERRTTERGLRVKVGLDVGPVTYSLTESSGRLSYRGRVMNRAARIAGTASPGQVLCSGAVWAACEAGMAAVPLPGSSQQLVGVSLGKVALKGITSPVEIFQCQREGC*
</t>
  </si>
  <si>
    <t>C_130113</t>
  </si>
  <si>
    <t xml:space="preserve">MNEDRYSIISADISGVPLSNAWMRAKTGTFQQLAPGYVASLAENVCVNDTEPRGLLHPRTYLAMYYRAEALAALAAGGYVPSAAPPDDWEQLIALLEAHRLANSSRSSSSGGSSSSLPKYGLCITTHPDCGRLGDVWAALAASILQTQGTEQGYLYDLAEPPPAATPMANSTGWVHATGLLRRMLAYNAPEPGVREHRECTDISSHFLSGDCMITFEWDVSVLRLRVAALRPPAAQLLVASLPGSRTVMDRRAGSSTSGQLVTCDWELCGVSANHDLLYMPGPTHPGGGGSAGADGASASTAAAALTVASGGSGTDQQVLCDPSEAKAFEAAEAKAVRAGPGQGPAADAAVSWALLNRAPYSVMVQHFVRYQASTARRFEALGEAVDTLVARVAILRGGVMAAARRRVGFPLANESTGITGNPHSYMRARWWELLRRPFDVQPYLSLGLGNDTMQSYMAVLLHGTHSPNAAGDVTSPILVNFAKWALSQAAYVLEPPAGEQAVANATAEVMRIMDMMEQAFGADLLRSTYEDAVNAPVWTPPVATAHGSAGGELIGHGALAGLLVGLITAVLLSVLTLVFVALRLRRRNRDLLGRVRAPRAGVDTTLLISDIQNSTRLWEELSVTTMDAALKMHHATFRKLIPAHDGYESATEGDSFIIAFPCPASALAFATACQLALLHQDWPQELLQHPDGAVVAPRAMRRPSSPKTDS*
</t>
  </si>
  <si>
    <t>C_130114</t>
  </si>
  <si>
    <t xml:space="preserve">MTEGQVGLVLDVSHVQFMRMAKSTVQDAGPAPASRGGKKLVAARPSLPPDTAGTVTTGAAGSGDVPLFVAVPASLLCRLAHTPPLRTLRQVQLGSLAAPTGSVTIAFMKVVGASTLLTELPGPASRALDQFQRLACGLLMGAEETTEHGAALDFRGRSGGYLVEGGDGLVLAAFGSPLAAVEWALDTVEALRELVWEEELLAHEMCEEVGLDVGPVTYSLTESSGRLSYRGRVMNRAARIAGTASPGQVLCSGAVWAACEAGMTAVPLPGSSQLVGVSLGKVALKGITSPVEIFQCQREGC*
</t>
  </si>
  <si>
    <t>C_130115</t>
  </si>
  <si>
    <t xml:space="preserve">MYGCTALRSFGTVRAICHLHCPEMPGVTQVARWAAFIQRDRALHRVAKQLTGGRPKEEVVVGWGSWAFQGGKGGSPISVRGGRAPTGRLIKLLRERYAKHVFIIDEYKTSKNRDVFAANVIRVLLLLKLMGFERPTKLQRPPWPAAAAGPG*
</t>
  </si>
  <si>
    <t>C_130116</t>
  </si>
  <si>
    <t xml:space="preserve">MIGLLVFALALSAWVAWCFQQRSFPAVWPIKLLRVYANVFYQILDVATLTLLQLPFDCQWLGYPQAVRNRLTLFPSVVCTSVQHLPHMLVAGAALVVYLVTACLNLMADFELNPTTRNLYATANSTVEVRAFCIKFLMTVVNYAIGWGKMQDVLLLMCSLYLTWVYLKWQPHLFGGVNHMRVGLNAAIAMVSLGGCILKFNMHRSHEFRKDVTTIMLALMGPVALVGAAVSYLRLNLWAQFVLMRYRTAPPGQKARRIYKFQDAREVEIVARVCRKWTDQHYEVLDRAAVKEAEIVIKGGMQLFPTNAFMAITYVNFLIDVLESTQTGNSQLTAAKKLNPTLMERFAIFTREQLLLHNTVAFTSLAKALHRIEKSVSVAEGIYRAALQRYPSSPKLVRGYAKFLEAVKNNPWKASKFYNEADKLQEAQQQDEAALAVLGDEGEAGPGGSGRGTAHLLHRVDERINTVFLINSAGIIQMANKNACSLLGYGKGELDGKNVNSIMPPPFSQRHNRYIRQYIQTGRERVISSVNTVVALHKNRYVIPVKLAVSKVSGATEDSIFMGVLEPIAADPLEAHVYLLLNGMVTAMDQAFAEWTGYEMSDIMGKDIVALVTDPEQLKTVLPKFDPVALVKQQRAASDGSSGGGPDHANQQPTSPTSKLARGMTSLAAATAAAEAQAAAAAEAAATAGPESVPSLSFLHKYSRPVECTATLQRLGIGTEYMVEVTLRRTGPAQLLALTGPGGKIRYIASELARELGTSPSALYRQPLGDIMPQPWGTLHSAWIKSVTAMGHAAATYVSGAIGGAAAAAAVANGRGAIGNRGHHGGSFPGNAGGNMGSAAAGSALVFSDLRSLGRVAGLGGFGGGGGGGGGYSGGGATEAGTSMHVAPGSCRSGITTVLGSSLRQQGYYRLRISSNDDTGEMQHIVEATPSSREEALSERRLVLTVDADGLVTEAEDAPAWLFGFSPQQLPRRTDGDDTAAAATVAGTEGQPEAAAPTLQGGGATGAPYVGSAEEEMSTTELLSLLISKAMMQGGLSWRVGVTAPVDEQELRALGPMREAVLAKRTAAAIMEIEVSLDTDALQAEDPAAEPPDAADAAVAAAFGSHADSSSKSGGGVDGWGPGDTGSGADAAAAAAEQAADGRPSAGAGGARGGPSRPRAPAGAKGRARRSSWIAVEGPGGGIMVVSGGAVQDATAAVAGSGGRRSSALIANVTTAAAAAAQLRQSQTQAPALGSPIVPSGAMAAFEQAQQAAQPQSQVPSLAQYFLQAAQPIAEGVEEEAEGQDGADGAALISPGSPRALAAAGAAAPLAWQPAPPPPQLPRSGSMGSASHSRPGSAAASARARTPSPAPFAVPEPPELLKLSPRAPAAVGSVTSVQGSREASMGGVWAGVGAVDVVEIDELHKEFTEGRPGSGVAPAAGAGAGATGAAAPGGTGLDDMIDDEEIIETVHDLISSNGGSGSRPGSPFTVLYPRPGSGAFTGRRAVSSASRASASASRPAGDSAGVSRIASARPRLLGAGPAGAASGAAGGSLRRQAAVAAARSASRSVSPAPSGTGMHAAGLGVTPAMLQDALQPVVAGRAASPAALAPDAHVDGGVEAGLLLPAAPPAEETDAGLVGAAAPHSAEAAAEQEAHEGQAMAVAPPPPPAALDAVNAAADEDMDLLELVPGEPGTPGNGPLELLSSSFGGPEGEEALANVLLPRLMDSGSNPNTETGMLGRAGSKRGVATGLSASRRGTATSIPSRHGSATGLALDGSGAIAGVEQQQQHEQDGEDDSDLGSAVGDEARVVIIRVSLWRADFLSPVLEVDNNMNVLGLVGEELSPPGLLLGGSTPALMGQRLPDLLHLQERHASGLFQDPAAAGRRGGLKSAAREGSRVGALREVTARHWDGDPVSLSLQAVVKEGGPGRTLVVLKPRVPHFGSRTALLRTVSDLTVALKQQQDELREMLQHQEAEQEAAAATAAARDSNSSDVRDVALLRRSSDGSGAQHDPLLAGTSRHRRSKRDDANAAGGGGTGGAAAGVRAGRAGSNRSSGSGSSSSAANAGPFAPAGQQPVKPSYGSLTNQQQPLPPAPRPVSVSALSKAPLSALSPSASAAALANTGGSSHFTFDAVGGVPPAGAAARVSITAMWEATAYAPPSSKSSDSDSFMDEAAATPIMSPMVAVSPLAPGKRSYLESPPPLAAGGRSDGRFGAGGGEMQTHEGGGGGGADGDGIDDNASDVSGVSGMSEVIDSASHIADYRRGKRYKKLLKVLESPAVQRAARDFTWQALLANVAQLLANALAFVLMTVLMAQQAANVQNLHSASALNRRMHEAFVVMQKLNNIYEGLFPVAGYYTNTSVDSLSDNLKTVIGEFAALNTDIYSGVGSNARPDPTAPYDPDNIQDIWNKPIHLETVFYTNYDANNLTTHNITFRNSTLWDLANAYIERASEVQHMVVTNGLLPLYEGMSDALLRMTQTAISQAEGVNRLQLVLLILQGGVICALLLVYMWWLQRRVSQQRYNLYSLFMLVPVGLLRALASKSVTVADNSDGEASSDDEEEKQQQENMQQHAQLQQQDRMMGAGEDGGGGGGKGAAFNNTINLLSMRGREASATSAGGLWHRFKGMLGGPNKVAPAAAEDKKAVGRRGGGRRDRDKSNNTHQPKRRHLVPSNHDSISLLAPFVVWGVVICILYTVGFVVLRDDNDTAKDMLQPVLAAELQALEREWGVVLYGANATLRADRRFRLSYKNTAFNDARLSFLQFRLNKCLEQELASSLGSETIGSICLTPNSSFYAATTHGVGFMMDRFMEDGWYLSRLPPADININSTHLQYMVAEGQGNVELGIDTVADSLQAAVQGAFKRVELLQVFSLVVSWLLAAVFIFLQLRPFVESNRVETQRIARMLSELPPDVDIEGLVSKVLLATGNAGRGGAAAAAVAAANAAAAAAAAGVDAGANAAARGASQSPLTPPGGGAVTGANDGSVRRGKAGGSARP*
</t>
  </si>
  <si>
    <t>C_130117</t>
  </si>
  <si>
    <t xml:space="preserve">MDVASSGPSEESILEQTYRLEAYLKGQGYVGSEVLNVLSPSTSQAQFVIDLLFQMAQQQSNDRGAREELRDQANKERVAANVAQKKLESQEEAIRKLQAKNQEYEGKLLAQKHSYEEKLSTLKRDLKSTQLRLNALLPGGSKEVTVRRGGSTSGNSGGGAAAGAVGPGGARRVVAPTYDRFHDDPSDMMQRLEADMSRLRLANDKLKRELAAAREQAAAAARREDQAAVSPREGTSFQSQSQSQSAGAGSRSPTSPDPEVARLQRRDREMELTLDHLRRQLDKAVEERSELHKTLHSLRQKNISLDQERRNFEDRFLRAQRAHAALQPGPSSTELQQQLEGLRAQVAGAQREAQEANARAVSLEGRLVEAEAAQQSNKRYVEVLKRSIQLSKGPDTLEAVQRVVEEVMAPAHEQLQQRTAELATARAELAEARRQAEAAAAGAASTLRSVDSAASASASCAGCGGAGGGLAAATAAGAVAPDSALPLSPAGLQPISPAARFDGFAPGPLPNSGSPPLLQPPPAHAFYNRAFAATMPSPHSERMLPSCPEQGPACLDAECSTEDLAAPGAGGASPSTSQPAFGGGRMRSSPHLQYGGMAASHGGAFGGGFGAAAGGFGQQHSATPNTGELAPFTSEAGGFAAGPSPAHWRRSLSAGPVRNLSTERQRRTWQVEHTAQAKRWPSPADILLHQARSGDGTISINDGASTPLQPRNGSHGA*
</t>
  </si>
  <si>
    <t>C_130118</t>
  </si>
  <si>
    <t xml:space="preserve">MPTTNNPATPNPPHHRHPPAGAHLPHLTSASFNTRLASSRPAMSSHLSWSGPEYCFLAFSPALPLSPGLPPGPAAPCFPCMFWRQGLPTQASCMAHSRNPAPTSGAPRRPRRVASGGRTAAAAVVRARACHVPQPAHTTHSPTA
</t>
  </si>
  <si>
    <t>C_130119</t>
  </si>
  <si>
    <t xml:space="preserve">MPAAAATARVQPVLGLQPPDACQRHRPPAWRPASPPHCGRAGLTAAPQARASAASAPPPPAPALPSPRAPPAPVPRPLASSSSSSPLAPPLPAQPAAAAPAADAAAAGPSAVPGAAAGCAPPARPAPSTARPTLPAAGRTPPAHPRAPTGQPGNPPATESAAPPRPARTTAARMAAPPPPPPQPLPPAPVAAALGPRSL
</t>
  </si>
  <si>
    <t>C_130120</t>
  </si>
  <si>
    <t xml:space="preserve">MEFKGSASLHNNDINVLRNVYGGMDMRIERVTASIGRVYLVDQGGNKQQLPVDAQGQLVVTVVDNTNTQIPPHNDEFLFMFADSFIVSVNGVMLMRLDQQRQHAIRAPQTLVHEILEA*
</t>
  </si>
  <si>
    <t xml:space="preserve">MAPTQAGHDTAYLKETVGEALARGCAAAISAQPNDPVEYLGLWLLKYVKNAEVEGNFYRERQQDLQKKKDRLVKEAQSEQAAKSVALTRKEAADALALVTAEPRELLEAAVKLVKQHTAAGAAYAAVVAEPEEPDWVAPEDDEAAAVETEDEAAGGAALAEGEEPPPEPEPEPEAAPEDGEGDAPAPKIPRPVDYSKKYFAYVAASAGQEHVLEADLYRPAPPPEDADEDFKPEPLPYSFRVLDEKLPMLYVPNVAAEERVKFFRKFPKIGSYQACGVALPASGEFKALLAADTLFPEGSGQPLSADDRDFVWEVSQSLSRALEAVQARAAEALAATSAAEAVEELKAKVAELREQAAAEAAAAAPPPPAEGEEGEGEAPPAEEEPPAEEEAEEEEEEAEEGAEEGAEEGEEGEEAPPKPKKKKKVFNPIPGLQAAIEKLTAAAEAATEADARAQAAVALEKQALDEVVALASSHSDATLSSLRNMLSVPQGTYHVVKALLHLLGRPAASFSTWKRAHSHFSPRLFEDMAAYDATAERDMAVWGRVRSCYKAAPAAKKLDAEMPNTLFGSVALMYIKQVRRVARKAVLQRELAAKLAKAQQDLADKQAALVEAERVKAEREAEEARLAAEAEAAAAAEAEAAARAAAEAEAAAAAEAAAEAAAEAAAAAAEAAAEAGEGEAVAEREAAPAEAEAAPAEGEAAPPAEGEGEAQPAQEGSNSSSSSSDSSSSEESKAAAE*
</t>
  </si>
  <si>
    <t xml:space="preserve">MAWEAYITSNLMCPVDSEGNTLDSAAILGLDGSSVWASSAAFQALNDEEARKFVAAFDDVSIASVMLAGAKYLKTSADGTIFRGRKDKSGFVARKGAQCIIIGFYTDPPVSAQTCNKVVEALADYLADQGY*
</t>
  </si>
  <si>
    <t>C_130123</t>
  </si>
  <si>
    <t xml:space="preserve">MAEGADADGEAGPSALAQAEAAAVAGAVDSEAQPAAELQPPQTEAPGQAGAGPAQAEEGANGGYGGGELADSAAEASGRQDAGDARFAAEVEAPAGTGQAAAADLAMQETEGGAGEAEGGQGRAGEEVAMPDVGPTD*
</t>
  </si>
  <si>
    <t>C_130124</t>
  </si>
  <si>
    <t xml:space="preserve">MGWRQGAAEWLLSNAASGWRGAASAAALAAGGASGTARAGAPAGASRGAAASRGAAAAGPQKKLGLKDVQHIVAITSAKGGVGKSTTAVNVAVAMATRLGLRVGLLDADVHGPSIPTLMNLRGKPELDKSGTGALMLPKENYRVKTMSFGFFLEGDEPVVWRGPMVNNAFDKMLFGTEWGLLDVLVVDMPPGTGDAQINLGQRIPLSGAALVSTPQDVALIDVRRGAQMFLKLRVPLLGLIENMAYHRCGKCGHVEHIFGTGGVERAAADYGMDVIGQVPLHVDIQTRSDAGTPVVAAEPGGALAGAYVGIAERLHAKLLALGGAGGAGAGGAGGAGGAGPTITME*
</t>
  </si>
  <si>
    <t>C_130125</t>
  </si>
  <si>
    <t xml:space="preserve">MAKRPAEFLFSRFKEFGPVFTLDLMGSTYWVVADMDAQRRFLYRTEGASAEIPIKSFKMLTELPSPNSDRVNHATWRKATMAAVGPHALHTLFPPVLEVIRAHADRWTQQAQQQQGGGGGGGGGGQLQIYRAVEVWLDGLFVLPLALPGTKLARAMAAKKWLLATLMPALSDVHGRFSKQWSQVGGDMAAMSELLIQQLDQQEGDDMGASSSSGGGGGGGGGGGPEAAAPAPQGQQQSLFRLPQAVMLGFFGLKATGLRESAIAVLQAVAAAADTTRVTLFTVLALVAMSPRVQEEIFAEQQKVIAEYGSELSYKVVSDMPYLEAVVKEAMRLLPPAAGGMRVLSEPLTVGDVTLPTGALLLSYSFLMHCIDPALWDGDTSVDVPAHMDWRNNFEGAFRPERWLSEETKPKYYYTFGVGKHMCAGIHLVYMEVKTMVALLVRKHRLKLQTPDMFERATWLPFTTPAPGTDTVLFEPR*
</t>
  </si>
  <si>
    <t>C_130126</t>
  </si>
  <si>
    <t xml:space="preserve">MREIEYCTSTYAPAQYRRKLYDDVQLVAAHGGRGLMYEFVLERRLQYNLTAVEGPVLVSCWEVEYELWRFGGQRPRVFRGLGDSSTSTAIVVSCPPPHPDGDTAGGADKISSSSSSSSSSSSDSKGAGGGGGGDGGGGRGGGGGGGLDVALTLHRAVWVQLDARWPPGADGGGGLAAAF*
</t>
  </si>
  <si>
    <t>C_130127</t>
  </si>
  <si>
    <t xml:space="preserve">MQGGRQFDVSCCNSGARLVVAATSASLQQAEAAMRNSTGMASPGTSVLNPYRSLVLPVDADAIVRQKLPLASVLLLHLRGGGALLMLSLYHGIADFESLQTFAAHLSAAYNRRVAAEAAAREPPPVDMLLGELDSRSFQTRAAEVVNPRTGAFFNPQWPAEVLAAGAAAAAAATGTATVASAAGPAAPPTATAARADAHPTQAPAAAALIAAAAPAPAALGVPPRPESYMLARPWQMAVVVYHYIREVVVRGGGLEGRVVRVPAARLEQIKQRAHTELLQLRQEEEEAAQLQQRQQQQGKGLKGRPQEGGGGSIELHASATAAAAEAVGAAIAAGGGAAWVSARDALSARITQVMHALPVRRQGPMVLLHLVNMRRRLQGPPGQQLQASAAAAADHGQGRVPLGGSGSAGGVPAAAEQLAAAAAAAATSAAAAPAGLPHVVPHFHDTLAQLRSLLAVPGADARRLMTTLVAGWRRREACLFAPEGPLLINHWIIQHKLWQLGPEPPLELLPLGDCLIPNLFLTVDSPPQPPAVAAAAGAGAAAAAATAASGAAVAVGSSSTGSGSSSSRRDLLMVVVLHKLVWRQLDAVTGGDLAAAL*
</t>
  </si>
  <si>
    <t>C_130128</t>
  </si>
  <si>
    <t xml:space="preserve">MVEVAASGADGAGGSSRSSSSATKHDSHCGSDAVSRTGSHCSMDSARSVCSSIGIAPFAHASGMAASSAAAGLAAPCALCGGGPAAAGVAGAAAAAAATTTSAPISISARVSSSSQLRTLSSHPFTFEEITWEEEEQEEEDGGAVAGDSDTAATAATAASGSPPPPRRSASAAARKATAAAASSVVSACCAACRSTYTAATAAAAAASPIRLATALAAAAEQLPSPFAAQRASAAAAAAATAVAKQPARAAFRADAVEALAVEGPLPQGVPERPDRLLLAAAAAPLVAGGRWATWALLAARSLIYTDILGQGCEVRLLHLPTARLAELKSQATAELAQEKEWEESHAAAHAAAAAGGNDNAACSGSRFCRRRPPSPTTTTTTTAAADAAHAARTCSQLLHSTPLRQMWPSMTLLRPADLRRRRLGGLSGQQSLSGLLPAETAAASASAAAAADPLVLGNASYAARMQAAAPSRQSLGRLAGQLRQSLGYVVPQLSRSLAQARAALQQVQAQAGAALLLLPGSAAASHPQECGQSPAGPLTVAALDVRPDLLTFGPERPVAVLPLDGTVAPNTVLAYPAIASTAAPGAAAGSSTCLAAALHRVTWRQLDAMYGKDLAAAF*
</t>
  </si>
  <si>
    <t>C_130129</t>
  </si>
  <si>
    <t xml:space="preserve">MRNQPPHAPPTWREFQNTAPPKPGSTVSGNSAVELRAIASLPL*
</t>
  </si>
  <si>
    <t>C_130130</t>
  </si>
  <si>
    <t xml:space="preserve">MSRLANTLAARAACAPEGCRGQVASVAACIRTLVGRRDGYNQHCVHIRDGAACSVCRHQVLFVGYAYPKWQQEPQKPPKRQKMAAGQEQEQEREQEQWVITSRGLGDEVLCGVCGAWQQLWHDQQRQGLRQPGSDHAGPEPSVAVATTSGSSGSDSPDDSGGPFHRGLRLRSLVPAPGPALVRVTALHKLGRSLVTDVLLNQTLCGQQALVQPLDSQKPTVEPVAAFLRRHKEQQQRGRGASSSGKDGIGGGTNSDQGEQASAAEQDQDQNQDRDQPEVPVWAAGPTQAHPAGAADVLVELPYFQDFDTGMADAMSVLMAQPRLPDALQRPPYDRYHLLVPTAAAAAPAASSHQSRLLRLLRVLAPPNPLLQAPDVVRRSARTSCRLIIAPQALVARSTDGGGEAAAATASMRTSRRGAAGAAAAAAAAGGSGGHGAPPAEQGQQPCGQPHTRAQQRALMPRFRGGVTGMHLDPTRTCNLAMAPASMSPEERRTLVLARWVCVSPAGLARMLQAVYSLLQTEPAAAVLAKVQLCPGLLLGKGSRMLFTADGAAWLRERLLPGEVLELEQRHGEVVEVPTGWAHQVVNEHTCVKLAFDRSCLLDVAADFELLHLVREVDARLPPDAAVTATALLLDDTPRVEQTMLDALDWLLVSSN*
</t>
  </si>
  <si>
    <t>C_130131</t>
  </si>
  <si>
    <t xml:space="preserve">MASPRCPLSSGAGLPRSGGTRACSAWRASCTSRASSEAWITEDHEHHGHDHDRFASTLPWPPADAASYLPPAVLAACVPSSFDDFCRRMSASAAAGRLPAVLLVSAASWAHLRPQIEPIITISAAAAAAPASTAASSSSSGGSRGSGGGSTSNPVDILVVPLGEGFTQRARAAYAALPGDGPTRRLARQFGLDVALASLAAGDSAARGGYMPRSVPALLVARTAATATAAGGADGISMSGSSMSGSSIFGSLDEVEQARRQLMVMGGAATAAAASMDGHGSSSHGHGQQQQQQQGHRQKGGRRRRSVTFDGPYPAWCMRQELAKHVHRHAEAAAAAAAEAAAAQQELLAWQRLQLELQAHHQQQARRHEQQELSYLTAMQAGHAAALDMHEQRQQQGQGQRQGQGQQQLEKGRVLRRHV*
</t>
  </si>
  <si>
    <t>C_130132</t>
  </si>
  <si>
    <t xml:space="preserve">MLPLLHAAAARYTSTPKACDKHTGRGRGHGHGQKDDEPSGMWRHPGHHWHDDGTGGGGEAAGHVVDGPAADYLALHPPPLEDDPFHPHLPPGAAAAAAAAAAVLGPDMHGSLDPVAAGHMRSGGGGGGGGGGGGGGGGGGGGGGGAGGRAASTRFVISGGGGVSGVGDGGGGDAAARHAAMMAQLRERALGGSSDEDESWRRMDIPGLLLSPYHAAAMRSLXXXXXXXXXXXXXXXXXRGVREPRAAAEQVPPELPHLRRLARAASILGVHGAAGRGPAAGLGLGLRGGEAGVGMGVDWGWAASGDASGSEAADWMLEANRFAGLPEEPLTPQQLEAAAALLLGNISPAAGLHASWCAAGSVSTGSDADADTSYEGERGSAPATAAAAAAATAGDAALIGGNTVAQASRQPRGSNSSSSSGNSSSSSARAAAAAAVSEEGIDWLGGPLAVPVPAAAKNGSSSGTSSSSSAEESRSVQLRRSAGRAAADGVAGLDAATRRRVAAAIADEVADAHAHVVRGHSAAAAAAAAAAAAAAPGGSSTSSADEKRQQQQQRYSLTLGVAGAAGQLAADAAAADVATEARRAVWGDGGWPYGAAVRTTDVVEELKHEIQAQQEAAQHGGGAAAGAPLGLP*
</t>
  </si>
  <si>
    <t>C_130133</t>
  </si>
  <si>
    <t xml:space="preserve">MASASPPKAARPLTWIDDINFMLGSGYYALNIALTATYVVVRENYRHKPLASQNMLIFGEVNDFESWERYLGFLCGMYGLFRAYKARSRQAAIASLVDYAQIFVAVMALVCSPFLLAYYVIAYLLIYLLFPQPMLPLHERLDKLTPEAVLDDVRTPGCDTTWVIYHYAPYHRECRLVAPVVADLAARYATDRLKFGALDVGEFTKTAQRLGLDLSAVSPSLPALILYDKGEEVARLPYKRGRGGLAGGGWTGKDVVKAFELDMRYTRSLQKAEGKKAQ*
</t>
  </si>
  <si>
    <t>C_130134</t>
  </si>
  <si>
    <t xml:space="preserve">MQLRNGHIVGQNILPVQGRPAFEEGVRLIFAKWTALALAVENQWGGGNSKEKAELLYQDCLDWFYKKRGWEAAGRHGG*
</t>
  </si>
  <si>
    <t>C_130135</t>
  </si>
  <si>
    <t xml:space="preserve">MLSRCPDAHRKTSMSARNPGTACMPARNGVQSSAYWDAKAEARPASTPCPLLRSHDNRACAMARYSSGASGHPCRTPAASGTQPDTRPLTSAAPRVSAGPRATPAPGAATAGAAEVPIQAQAATRSSSTSPTSPHQTWANKSANATSKPPPPSSMAAQTPATHTRPAHTAPPPSTPTTPSKATGGVAVFQSPKCTPSDFAVLTTRQPGGRGGPATAAGATPKPAEVPNTSSSTLDMLSRCPDAHRKTSISGASGHPCRTPAASGTQPDTRPLTSAAPRVSRPPRPYVQGRRGETTGPPYHTPCKSLGRPPHQNSVPPLSATQESVAAAV
</t>
  </si>
  <si>
    <t>C_130136</t>
  </si>
  <si>
    <t xml:space="preserve">MQIRFPASKDPEIRGAQEILVQAWGYVREYFYDPTFNRQDWDKRLQEALVATFKARDRGEALKQVEVMLGYLGDPFTRVLLPGGSGSGSGSSSNSGGSSEEFTSAMQAKIITTGLLVGRNEGAGGPLRVEVVLAGSPAEAAGVREGDEVVAVNGRPVGHSPDRFDYVPVQFAVLQGPGSSSSGSSSSSSSGAGSSSGGSSGAAGYVRPSAARVGYIRIVAFTDNVAQDVQAALAELQDSGGHSPPHA*
</t>
  </si>
  <si>
    <t>C_130137</t>
  </si>
  <si>
    <t xml:space="preserve">MVKVKIEFSGGLELLFGNQKQHDVDVPVQEGKQELTAGHLIAWTRDNMLRERPELFVKGHTVRPGILVLINECDWELSGATESTISDGDVVVFISTLHGG*
</t>
  </si>
  <si>
    <t xml:space="preserve">MAALMQKSALSRPACSTRSSRRAVVVRAAADRKLWAPGVVAPEYLKGDLAGDYGWDPLGLGADPTALKWYRQSELQHARWAMLGVAGVLVQEIVKPDVYFYEAGLPQNLPEPFTNINMGGLLAWEFILMHWVEVRRWQDYKNFGSVNEDPIFKGNKVPNPEMGYPGGIFDPFGFSKGNLKELQTKEIKNGRLAMIAYMAFILQAQATGKGPLAALSAHLSNPFGNNILKNIGTCTVPHSVDVQGLTIPLTCLWPGSQ*
</t>
  </si>
  <si>
    <t>C_130139</t>
  </si>
  <si>
    <t xml:space="preserve">MAGPQRHSETRRANSRPGARATAARAHTPQTRDYPTAVTTRLPTETTADWAPRGKTPRSTQARHRCASRCAGPRATTRATHYLQTQKPLTTQHRRTHATSRPRAAMELRTQSSALSACLNPNPPRSTTKMRNQTGEASTQVHRARSPATPTSTPHTHSAHTRGTPLPPP
</t>
  </si>
  <si>
    <t>C_130140</t>
  </si>
  <si>
    <t xml:space="preserve">MDIDLPSLAAGQHRASLEEELGAVFAGLLADSKGAKDVVADIHEVCARRAEALRLEAAEQLHRPARHMALKAVADEMEAQAATWQLLFCLHCDEAAPAGKTPEVLELCAPVGQPWRAAALGGGGPWGALPVGAAAAEADEAVGEDVQAEELADEVSNGAGTLLALWRWAALQAASGGGGGGADGAFRLERAVFGELGDSAAAAAPACGTWEDFAWSYCSLLVGTCCLQLAHFCS*
</t>
  </si>
  <si>
    <t>C_130141</t>
  </si>
  <si>
    <t xml:space="preserve">MLFRCNILAIVGGGAAPRYPPTKVMIWDDHQGKCIGEMSFRSQVRAVRLRRDRIVVALEHKVCV
</t>
  </si>
  <si>
    <t>C_130142</t>
  </si>
  <si>
    <t xml:space="preserve">MKYVAYCGGITVKFRIDDLHYGPVDTATAGEPAGSGASSVAAGSPSSATGSPSSAASNVSAGGASGHQAAQVAAGGGGGGAAPASSAAGAPNTPPGAAARGADSRPKVPRSQGVSVIQGSAGAGAKPPAAAGVPVDSVSRKPLYMISSTSTSRPVEAGDVLSLELAPREDKQPVIMSTLKLNGVVLLQSSLPCSIISALQMYPFVTVLPGMSVSLQEATTPSPLYTWFSPTPNGAPETQLCELDTCVKYHTSATTPVNLSPQGTGAAVDFHGSTVFTTGRHRWTVQLDNYGPHPTHIYVGIVTSSMDTPASNGSNILANFAGPLRSLTSSSSAASAGAGPSSAGPGGVRPATGAGDAAGDAGPSTAVAGVDAAPSVPRPQGKWGAWMRLQGTNAANNANPSPLNAPPPPRDGLAHFAESSSAHCFITVDLDLNAGYVRFFRNGHLIVSAFTGVSAPVSPAIAFVQAPGLHCQAGLVNLTKLRQLDLRWNSENCSGDLRLNGHSVSKVSEVYGDYSTVLANQGFISGVHLWLIKVNNLSEPDSIFIGVCRGCMPLDQDPQDLRDRTYYLSNGVIRVGGRRVATNVANFQKGDTVGCVLDADQGEIIFFRNGVEQGRARGIRGRLYPFVSCDSEGDQITLLGSYSLLLNRIPRHLADMEWDTQHRGPDIELSSNCLTATKSTSNGPSTVRGTIQYSGTGTHEFHVILDTLGPDGVWVGVAPPSMDPARCVGDTSCGWALHSDGDKRYDGREQEFTQPFKNGDVLTVSVNLAVGSIRFARNGTPLGAAFEGVRGPLVAAVTMGSEESKVTIQNRPTVLNTGEYTGELRWDEARAGKDLNVIDGLTVTKMSNEGGDYATVLGTLCLASGQHSWNVYINHVEDSNLFIGVSVGGHDLNADPQEMKHRTYYLSNGTIRVAGKLITRCAEPYAEGDLISVQLDMDQRHISFLKNNMLQGAGEGLPDEVWPYVSLDNIMDSITLHSSSMFVDLAHSLRWNPQKASKHALLSADGQSCTLRPVISPATGAVEETSGQATVMGLREYCKTEVHSWIVRLEQQLPCQQPANFLVGVAPPTMELNRSLGEEHCGIGLDYFGYFYVNGRYFHVTNLSNWSMVAKPVRGSTAKHKGKAAPIFTFVDGKCEVTLTLDLKEGTLKFSHAGRAIGTIAGVKGPLHAAVTITSSRQSAYASYLSLTLLYGTQASLAPGPIGKSEHTNEELVNILKAKGCIIPPRLEAAMLVIPRDLFVPKDRHREAFRRVHPRPRPACMPACMHACNADQKVTVRMSDGSTMTLPPPSFVAMALEKLALGAGSGPAGSGIKGAASFLDVGCGTGYVTALAACLVGDKGLVHGIECVSSRLEAARSNMKQLRDRLSVLDRTPGSSIAVTTLATSPSKCVSSIELSLSNVLIPECTDGTTYDAIYCDASLSEEDLPTFLSLLKPNGRMVVVIEEEALLVTRSSNLHDFEREVVTHVTGDFGELEDPTPWEVQEAISRIKERERRRGIEAARAEIAAIRSFEAAEMQQRVSAAMQRIGELEGVVARNNLMAQAATAPGGGAANGAAASSAGVPLDLLVGAGNLTVTAPMPSLAAANSALRSPVMVSSPARPHAAAQHPPRSPMGPAGAAALRLSGVDDVRMMMKDKSRRAAAGIAAAAGGHKPSPRGGRRDYNAGAAGTSDSAWDEREQRVGGLHTRSGRNKSGAGNAASGGGHAHYGADDEHDQATDDYADGEDDVDAAGLPFGMDVGLHVSMPQTTFDDLLDSVSTVQSFTVEQVEAMMVGGSAPVTVEGREVFMGTFKGVKVRVWKVPISHSVSYLELRRAYSRYCISHPNITAVLGVCIQQATLPIAWAEDDAPASPAISAPASAPTSRAATPQRPSHAPGTAPRSPFKPPSLPLLDEMGSMGAHSDRHTPLLHQQHQVLWVVEEAFGEESLHTRLERGLISWQQVVRVGSDICKALAFLQDLRPTGGAAGTDLQTPAGDAGPSSQGMFEGAAQQQPGVLLLSPHALRSLVSPANVQVDAQQCKLSMLPVLLNQLEAALGPLGDGGGSLLTGMGTCYTPAASAMPPPSTTGAAGGGGPIPPTPLHCDMAYTDPAALFTVPDSTSPTSFYAFGVVLLQLLTEQGPLGLLSAVREARASGTLSNLVPRLPATADMAAWAETFSALALRCAVPGGVTSLESEVLPALEELGARLVTLGSAATLSWEQVEEMLMLPLQPRPMAGPGQAGGGGSGLMDAVHRRWVRQDFRMRRKMFLQEVAKLAADGPVHKLEIRRNRCFKDSVAIFAGKGHAVWRQPLKVTFIGEAGMDSGGVTREWFSTLSSAISRGSPELFYTAGPQRNQLYVTPTSSSPAHLKKFAFVGLFMAKAIVESAARGKELGPITLNLPLCEPFWKLLLGNPLSLVDLQQLDPTEFRSLMSILSMDIDGLIFENFVWAFQHPSASSAAAAAGNMFASAVPAVSTAAGGAADNEVSTPTNAGAAVSAMAAASPFACCDNDDVCANAIPLKPGGKHIKVTNSTKREYVLLKAHKMLVGAVESQMSALIDAFHSLIPRDLLDKYAFSSMEMQLLVCGEQRIDIQDLKRHCKYEDGYTGREDIIAWFWDVAESLDDVQRRQLLQFWSGSDGMPAEGFGSMDPAFHMVAVERMYDANDTTARLPAAHTCFRQLDLPRYVSRDELREKILCAITIGQGYMALS*
</t>
  </si>
  <si>
    <t>C_130143</t>
  </si>
  <si>
    <t xml:space="preserve">MEDVKRTILGMSEFMQVISGSQKYLQRKLERHQKTMCRVMIH*
</t>
  </si>
  <si>
    <t>C_130144</t>
  </si>
  <si>
    <t xml:space="preserve">MRPACPRKAPKHRTRPPRHRSFSLPQCSALSPMGLNHSVINKS*
</t>
  </si>
  <si>
    <t>C_130145</t>
  </si>
  <si>
    <t xml:space="preserve">MAVADPNDVYLLRPLNNSLPSAEDKRHSAELEQFLRDAGLYEPDEDAYLRQEVLGLFYELTQTWVKGVCRKKNLNVEDARAHVYTFGSYRLGVHGPGADMDTLVVGPRYVLRDSDFFGSEKHCLEYMLSQTPDITDIQPVPDAFVPMIGIKYKGVQIDILYASLAMQTLPEQLDLSNHAVLRGCDEPTVRALNGCRVTDTMLKLVPRQEVFRTALRAVKHWASLRGISSNVTGYLGGVNLAIMVAKICQLYPRAEASTVLLKFFILLKAWPWPRAIHLRIPEEHSLGLPVWDPRPGTRDSLALMPVITPAYPAMNSLYNVQRSTLEVMTEEFAAAADVCTSFLHCPPGKPIEWSRLFTPVPFFTQHSFYIQLEVSADSEGDLVLWDGWVSSRIRRLVRNLEDHVRVRPYPKAQKPPVEPAKEADPDGNDAKPVTEEASKDVVKAEPKDADKDPDATAPNRPRLCYYIGVDKRAAAALTAQQLLPNGQVAQLPAHALTGPAGAPAGKVDLKQPCIIFVNEVSAWPAKRPGMALKVNVLKRALLPSWLPGVPQRPQTQALPAPPPATAGGKAGIKRAPSEDPAHQDASAAPAAALPAQQPAKRPRVAQAAPAAAGPKRAAVQDASPSTAAVAAPAGAPPAKRSKVAQATSRSQAQPPALTSEPQAGATTAAAPTVPAPVQAACEVAAAAAEPPSADTAAAAGGGGVGLSPEAAQQLAERASQADERAAVQESQLHNTGRDMGDWLGVDHGVALTGVQGSPTAGS*
</t>
  </si>
  <si>
    <t>C_130146</t>
  </si>
  <si>
    <t xml:space="preserve">MGNRGHLLAVDASWPRLQRMRFNLERLLPPAAGQAEAQAEATTGEGPNDREGASAAAAAEGTGAGAAGPHAERQWRRGCVTTVHADGTGLLVDACGMPLPPPPRAMRTRRRDHQGSGAADGTWRAAGHAAAGPGELDGLAQAERSAAGPAGSAGTAAEGVFDRVLVDAPCSGLGRLQLGRPDSYSHWQPEAVRRYSRRQRQLLLRGVTLLAPGGLLVYSTCTMLAEENEQVLAWLLGRVGGLRLVRPRLLVPAAALAAATHSADGQPPGGGAPAAPPDTSSIRGGAGTSRTEELRAALEAHWPGSTYPPLLQGRWWRAALAAARDGAREQEGRRNGARGPERGPRRKSVEKEQARARAARALATGCK*
</t>
  </si>
  <si>
    <t>C_130147</t>
  </si>
  <si>
    <t xml:space="preserve">MAAAAAGPGPAAAEACPPNTCSAADWSRGEVVVGSTDHALYVLDAVRGLRKRTLYTKSCGHTEWVTCVTYCPDGRIVSGGMDSKLWMWPAGGTRGMQAEAHFGPISQVKYDPSSGLVASASYDKTIRLWQLGARPHEAGCLQGHEAPVLEMIVNNSGRIVSGDRSGNVLLWDTSSSGVSWRMKNVHQGHVTSLAWFDTGGPGRGASSGGGGGGGGFGADGRGSGGAAGGARSAGDADANLAGCFVTGGQDGVVRVWDPRSKTNVAKVQLHVNEQGHGAVGDIIAGGAAAGGMVVTAGADGTVRTLDPRLGFALCGTVRLTNFPYSMTAAGGLAVVGCGDGSIHFIDIQSARTLYALGANRAAVRCLEATHDRLLASGDDGNAVLYSFM*
</t>
  </si>
  <si>
    <t>C_130148</t>
  </si>
  <si>
    <t xml:space="preserve">MDDGIAAPVGIKAAWPAPRCALLLPLVPAAAAASTALRLGAAAAAAAPMPAAATSLPPLMLLLGLFEPSDRR*
</t>
  </si>
  <si>
    <t>C_130149</t>
  </si>
  <si>
    <t xml:space="preserve">MDDVRGKVDEMTGKRSMKELLIGTYDMKYLCKPVFPYFRKSKGVPPPMFFGKDDFLGLFVALVMGLQHALAMVGGLITPPLLISNLGFGTRPGTNPPVPYSSGNPAEVQRYLVQASLIVCGIMTFFQVLGVRIWKTNFQFGAGILSCMGVSFTTVPIATSVIGQLMKEKGHTFEEAYGMFLGTIAMCAVIPALLSFFPIRIIKKIFPPIVCGITIMMIGVHLIGAGFKNWGGGAFCADNWQHPPATKPCFLPANYPNGTSYMQANQCWVGPGIKCGDATKTEVFLPFGSQEYLGLGFLVFVTIIVLEIFGSPFMRNASVILALLFGYFIAAVTNYQGKKYVITTKIDQAPGITFLWTTTFPLGFYPPAIIPLMIVFIITSIETVGDTAATLEASRMQVNTEDGTRRIKGALLNDGISGIFSALATSLPLTTFAQNNGVISLTNVAARQAGFAAAFWLLLLGILGKVGAWITTIPECVLGGMTTFLFANVIASGIKIIINGDPLTRRSRFILACSLALAFGVELVPQWATLNLWPVTPGMSPGLRGLRDAIILVISTSFTLGAVVALILNLIIPADASTNPSTTKALPLLDADSSHDASGCEACEPLPPVKTIAGGLEPAPTVEVTRDNAVDANTDRV*
</t>
  </si>
  <si>
    <t>C_130150</t>
  </si>
  <si>
    <t xml:space="preserve">MWFAPQCTGVADDHGGEPAVPDARAFHAAAAVDRRMYVFGGHVLSFDADQNKKRRRFFNDLWCLDTDTWTWQRLDPGPGPGALPGSAPEQPPRRDMASLTRAGADCLVLFGGRLESGRVAGDAWVLDLQTHTWSQLRIPGPTPPPRKMHAAVFGPDNLTPALTVPPPATVVAALKSGLHAPPRGAPISPAAGAAPGHASASPAPGSAAASAASAAAASSPAQPLPSPAGGASSTSLLQNLLRKGGATPAPVPPSPAAAAQAAGATPAAHTSAAPAPGATAHAPPPPSHSWGRGSVSMSGNTAGVGSSSGLGNSASGAALDAASTSAFILPGQQQQEPLHMAGSKSAGSLVDPAPAPGVSGSGLMLPAGLGSPGGAASLLAATSAKERITDKASTALNRLTTKVRDC*
</t>
  </si>
  <si>
    <t>C_130151</t>
  </si>
  <si>
    <t xml:space="preserve">MATDNLSRYQQQAASLSSGGFRDSTMTFSAGDDDLLDRSSKGYLRGHERLYDAYNELHTLAQSFNKPFDAPAILVVGHQTDGKSALVEGLMGFQFNSVGGGTKTRRPIAINMKYNGACSTPACFLKLEDGVSEQEMSLAELQAYIDADNAALEREQRFAAKEIVVRMEYKHCPNLTIIDTPGLISPAPGKKNCALQNCAAQVEEIVRAKAQVPEYVILCLEDCSDWSNATTRRLVMQVDPNLVRTVLVSTKFDTRIPQFARAADCEMFLRPSALDSMGMLGDGPFFTSVPSGRVGSGADCVFPSHDVFRERLADREATDVAELESKLARKLSRGERDHIGVGALRRYLEQLLQKRYLDAVPSIVPLLEAEQRATAARIEAVRRDLAGLNPEELKDKGRAFVDAFLNRLQQLLRGTITAPADKWGETLADEHARGGSFVSGSRALAGAHEAVPNAAMRLYGGAQFHRAMSEFRLVVGGLACPELSHEEIVNACGLDYEGGHDGVNYVRTACVIALGSRLAHVLRRLLHISLALMQQGDSGLAGGCGSSGSAHAAAALTDQFVRRVSSAFHAFLAHVEDSCKERCLEDLASTTRYVSWSLHTRNSRSLKQLLGRVRVTNNDSSSGSHPIITTGSAPGGINGGKAGGAMAGGATGLSREPSMTGGVGGGQAGSLSLPDMLEATLWNRNLTGVSEDIVRALVLQMFEGIRDHLVQAAELKFNCFFLMPLVDSFPARLRKDIECAYEEGLDEVFDAAAMRTALEARQAELQEELRRVERLQRKFHGIHSTLVHGPSLASGPTSRAITDLDASLMVSVAASPLAAALAGGGAQARAGGGPAAQRGGEWGSSAMGVSPAALSAGRKAMPSAAGAAAIAAGASLRQMTQAAPAGVERDRGERDAKDKAAVGGSGVADKVAAVQQLQQQQAMAGR*
</t>
  </si>
  <si>
    <t>C_130152</t>
  </si>
  <si>
    <t xml:space="preserve">MQAGTGTWNGPAPRGYRGTNAAAPAPTGPVKEPDSVRLSNGVRLPMIGFGTAMIKDPQVIKDALALGYRHFDCAWFYGNEEVVGAGLADFLAAGKRDELFITSKVWNTHHRPADVRKSVEESLAKLGCGHLDLLLVHWPEAWVAGSSMENPQPDNEAPISAMWGAMEALVDEGKVKSLGVSNFSLKQVEELIAGCRVRPVVNQVELHPMCSQRKLVGVLYRMGVQCVAYSPLGGQMLIKWNIQRGVPVVAKTSNAERARENLEGMYEWKLSYEQKAVIDTLDVGKRFIDFPWKVWADPEEGGVAKPSKVMGFRPEAWSGLTLRKRRRLLCLAAASGHLPSLEVALANCGSSAPPEALAAAAASGHVPACALLHQREGVKCEDDAAVAAAEAGHLPMLQWMAGQGLLHQISQWSLKAAAAACRAGQTHIVDWLDGSEILKLSTSSSSVISMLAASAAEGGHVALLERLLAGHTFGHDGSRSIVLRGIAAGCPAPLLRRYCVQWRALDAPEQHGPVFGVGQQAFDLRSVFVRALGSATPDWRDKCDYLLSARPATWYCRMLGQGDVFDRVVEARWDYCGQDYSLAAAAAQPDFEQRLRYLQAAAWGAAAAAWPQWQHAAEAAAGYGNAAALLFLLDECGVPQHQQQQQLRSSAAQIAARAGHQHILDLLLQRRLSVFGSHPNLRSSASAWPADVLQAVVQVSVECAAYDRSLVPVMGHQLWSTAFTEAAKRGADDAGTLVYLHEERGAPLDLGAVAAGGSVEQLQWALGRLRRADSSSSSGSSGAGSRAGAGPSSSAKPPAVSKEVLLAALSHGNIAAASHLRDSGLVPQLPEPIDMVRAGNLGALRWWIQQQTQEDQARELANSRKQKRHGLLGSVREGDEAGAAACTGPGWWRELVMGVAVQGRNDRTYTLGEVAWVKSAYLARPPPGAAAAVTTSVAGV*
</t>
  </si>
  <si>
    <t>C_130153</t>
  </si>
  <si>
    <t xml:space="preserve">MSAADIELSDISVFRCRFAEINRSAANRLAFLAGSGEYGTFNIKFLIGQLVEQCTGSPRGTRARGGGGRAAAAAHVDGGCGRGTTAAAAAAPGSAAEPADAAQPHLRAAAAAVALLQSSSHLLPAGNGSGGSSSNSGTGGSTQAAGTARGDGAGVGVAGGTRTSTCCRCC*
</t>
  </si>
  <si>
    <t>C_130154</t>
  </si>
  <si>
    <t xml:space="preserve">MDDYVKPRRGTAPSVYGTSSLSHTTTQRRRFRRQHDPTLDGPLFLEHVADGTSTRVKEIAALIRSQGDSGLGPGEYDGLLNKDRVMRSAPAVRVGTADREGRSQHAKSLSISRSIQHGIDWHVPVIVTPAPTAGAGAGAMAAGGSAPAGEVDAAATAAPRAEQPSALARNHSVSGSVGGGGGGSRDTSPSGRPTAAEQYLGAPPAPPSQVSRAVRRQQERRPGDWDWNRLNKNYRTTWTTLHGGAYTHGEHPVSKPPYAGGPGGGGAAGGGGSGPLGGMGGSHSSPAMEPHAVAQGIYPIAEESSGALEANSSMGSMQQQYHAQQQQQYQQHQYHYQQQQQQQQYHVPPGDGGGGAGGPSGQPADGYPEQGAAGGGWEAGDGYGGGMSLPGGLPPVGMSGPASMSLKQPGQKIKSLISEEDLRRRRAAIALAQQAQQANNRVTDWQSKFAG*
</t>
  </si>
  <si>
    <t>C_130155</t>
  </si>
  <si>
    <t xml:space="preserve">MGDNATKHSLRAAAGHAKAFRSEVVRPDTLIASPDGKTLVLGRKPDADVSAPRFHKFNPGRRGAGAAKFAKAAAAAAAARRRGPESLPGRIPFAHMILTAVIVHRVWTFLSRRLLRKPDAKAAAGSKQLARRRGEEGADGEEEDEEDEEEELDERAEELLSQMQSARTNAARRAAQQHHSRPRSYRTAHQMMHPGGAAGAGGPAKPGAAGAGAAGEGAGGRRAAAQRPLGKLEKMDLLVRQQVRAAMMAQAQQHHHQLLQQQQGLLGPGPSPSGGPHPALPAAPTSAAAGAAGPSASGGAAAAAGPSGASGPLALAPRRLPPGAIPPPPPLAPPAFRPLPPDLMARLAGMPRPAAAATAPSARRAAAAAQVPEQLQAQQQAGVAGPASAASGAGLAAAGPSTSGASAAASGGGGSPVSVAAGDGRQQEAAPVEGSGAAGDGAAAAVAVPAVTRVGRAAVKRR*
</t>
  </si>
  <si>
    <t>C_130156</t>
  </si>
  <si>
    <t xml:space="preserve">MDVSAADAGSVPSPCSDVSVLVAHGQLTSLKDFVVRQIVFAGRPDDAVLLLARKPFDAGDLPGLAGPGLELQLDFVNDIYSKYVGQPLPHHSRITVDLIYPATAKHVQKHREQKRIMVTETPELYEQVVLPYIRAIPPARLQWVYNILEKKKEVERLIFEDPDPVNGFMLHPDLKWDQTSSDQLYCLALVARRDLACLRDLTQEHLPLLENLRDKGCQAIQRRYGVAPSCLRVFLHYQPSYYHLHVHFVHVALASPGAAAGKAVLLDDVIDCIKTCGSDVWRRRTLTYQLGEADELWRLLGGGAQQEQQQAEQ*
</t>
  </si>
  <si>
    <t>C_130157</t>
  </si>
  <si>
    <t xml:space="preserve">MTDASSSVWALVVSNVMVITILVSTTSFCLETIPSFSEDRNPSAARTFTLIETVTIQIFALDYLLRFFSAPVKLKFLIEPFNIIDIISIVPWYIITFVGADFNGTTVFRVARLFRVFRVFKLGGRYGKLLVVLGALRKSMDMLFLMVFFISLCIVFFSTLEYYAERGDWDEELGYYVRPLETQFYDTDPPTPKPSPFSSIVQGFWWAIVTLMTVGYGDVIPVSAAGKFIASVAMICGVLSLALPISVVGTTFSNDWEAHVADERRRMAVTHRKSLVVTSPALLRLHKLLTRHLNHVDVLGDLNRASELALDDAASSIHGRVKATKKHLHTEAKADLRLRKAAKQRVDPTLEYDRQYGYLPAEHVQCRYREPLPHMADAADQLSRRAFHVMRMESVNAALLDPVLAATVARLAKKHADLQFLLSKFEEKVDPLAILEAELSYLQSGVREAHELNAAVGLMPPPTLTAGASRKVSTDALLTPRR*
</t>
  </si>
  <si>
    <t>C_130158</t>
  </si>
  <si>
    <t xml:space="preserve">MHDLADMAERSAAAWADERNWARLRAAFSRVAKHCGDGLDHSSDAVLAADTRRAMAALSAAYTPQSPRPGAHIYLDEMVARMRFPVDLIIPLYALAKAGYWEWEAGVAGADDDDDDVDLDLSHDLEIPEDAQDDEQEQREGGGGRGRGAQGAAGRSRVRGLAAEILMRLASGKRKLLEPANGQDHSNLFWSLSVAPAGLREAMVDEVTAALEASGGLMLQLQASDLGPQACSNVLSSCARLGHAPRELLHHLTGAMAEPGVARSARCLHLASSLMALGRLRSESGHKPRAEHLRQLLGEVAARLPAAPGEAAAGRGGGSGADAFKPLEVANLLWACSKLGYTEPVALRRLAAAAVAAGPRMNAQDFSNTLHAMSVLANPGRAAGAHTGGPTEPVMAAADVDFAPAVRRLAADCQKRMSAAGGGFTPQDVASTALALARLGFKDEAWYSAAVSSALQPGFRGAAKPSDSANLLTALALAGYKSAPPGLMRGMVVGRVGITTCANWIWSLAVLDLYDERLTDALEARLLELLQRASREQLTGEELAGAMWAVATLDGGRAVKRYRDLSAALLYEVARRWAEANEAKEAAAAEHAEDGAEGAASVVGGAAEGPFSRDALLRLWQAKQVLECAGEAGHDLLRILQSSKAGTGPSLLAAVRRAARDAGVAEAGAAGEEEAAVAPAPRKAVRRRLVVRGAAEDGGREAEDEEGDREGEGASAGRTLRPRGRVVRRARGDVVEQ*
</t>
  </si>
  <si>
    <t>C_130159</t>
  </si>
  <si>
    <t xml:space="preserve">MGGGLGGGLFGMGGAGGSGSLLGGRDSADYGSSYGGGAGSGSGGAAVAAYMAAATAAAMTSAYRSGGGASASSGGSGRMSPGGGSSVAAGESDLQELRERLSQLERLFGGGAGAGANDGRGTGAVGRAVGMPGSPGAVGTAAAAAAGTPPFATPTQHLAGPPGSAAATPGSGIWGTYMAAAAAGGSAGLAAPSPQITSPTSPTCHRASAAVAAVVARSIPA*
</t>
  </si>
  <si>
    <t>C_130160</t>
  </si>
  <si>
    <t xml:space="preserve">MQSCEGTRNPGLCAAGVGEQAMQRAAGCVPLCGAACGLALYLKNGIGSRVWRLQVVRLRSELAAAHRAGAAGGGPRVLGAGQMEQSDRQMAAAVMMQAALMPKVEVARVAAAEQSAKAAASGDEAQRLRRALLDAEIELQQAAVAGEAAKQQVQQAAEQMAALRAGNARLAAELEVERGKAVAVVTAVSGKAEEAAGVRRQLSQAQAELQLARAELAAKAVETAQLGGRLAAHAQELSAAQAASSALREHAGVAHLLPAAQAERDQALWRSEQLQSELAASREEVRRLQVEAAAATAAAAARGSQSPHAAVAAAEQQDEVEALRRQLAAALGAAETVRHAQAAAEASEVQQLRSDAQAEVEALRVRLARAEAQGAELERLRQEWAWSVAEAEKLRTKLGAMEAAAAAGRQEIEAARMHIAAAQASEAEACRRAEQMRSDRELAQVAAEAAQVQAEELRRELAAASGSALDAGRAAELEAALRQRTQEVERAAQTQAALLQQVEMLRSELAAATERGAEQQRTNARLQLSLQAAEKAAATAANKVWEMEAEAAALREQASRAAERELAEAAAARERVSALDAELAVARAERTTAAAVASDAGMPTVEAGAQAELQAAKQEAAEAGARAALLEERLEQLRVRCELLSSGLQQARVREEALGRKLAEAEGPAGAVMQPRTAAENSAAVTAAAEAEAEEARRRVVELEAALEQARGREEHLSASLADSVRQTTQQAATIVSLQDELRAAQQLQQRVVAGLQRAASSSALLTVLLPRFGSVSSGGAGEGGGELSPGAAAAPSPPQLRLALMVARQQASALKAATARADELASQMAAQAAASAAEAQHDAQTEASLTMQLTSMEQRLAAAQATILDQASQLDVLEGELRRRPSGFGLHVSDGGSMPAAEGVDGATGAEQQGMEREAWQQERQQLHLAAEEAAVRVQEATQYADEAEAKALRTVEELQAESRTLKQQLEERGDELRVRARGAAVLQQQLDQAMADRQAAQHLAEETAEAAAQRQAEAEKGLAALREALAAAETEAASRGARIQELQSTVQQLQVQPTRWRRLLQRT*
</t>
  </si>
  <si>
    <t xml:space="preserve">MADQPVFGVFKEPPALAASAPYQPPSEAALIKSRTQGKQFVIPDTTQIKGSGRDTWLDKSLPIGTIPGDRYVDPVNISNLLDSRGRGPFISDKPFRPTQPSARSGRAKGHPYGTFGPANTLYDTDASLGKNSGRPVTAPADKLRQIYTCTPKRGGMGFPDQCRLMGGATYAYVPDEYNRARIVEKSMKVEARAKIVKPFMGGSRVNGCFSSDAEVGRRSCGEIRGSLCRAATGRGDARALS*
</t>
  </si>
  <si>
    <t>C_130162</t>
  </si>
  <si>
    <t xml:space="preserve">MDESTESFVVILSKGPMRQAVQPGYSLHLGSEYDSNSPSSLTSLWDTKAAQSFSVSAQQHSSNTSSLHAARPCPADWKLLYNAHHFTDFLAWPLLASPFSSSKDADGHESVSGLALMGSLNNTSGHNNVAAAAAAAATASESGAGAPQVVGALTLYFSRPGADVLTDPLPSIFSSPVEQELVALAFSNLLFSGGPEPVRQVCELVVAMQLAAGTGEVAAAVANGLQARLRHVLSVTPIALLALVPPKQVSAVVFRDMTAAAAAEAAAGLDSVAGGNSSQTLPLLHPALASVAGGGTPYSGSHSHGGGTRNQYRNTGIHVGGGGLERSLEGVGGPGTIERSPSLLGTGLRGEAAAAAAAAAGSGGHAAGAGTAGVGGLNSLADMAGGNSRVYMHNSRSMGVLHGQNNPSGLFSCRLDKMPSRYKALVYPLSHTLLQVVLQQRLEKKLKDQQTRAGGPAAMAAAAAAAAQQKKDQASALRDMCMSAAAAAAAAGGATPGGWIVGDCNEHLHAVHSPSRDVYVMTRVNARRPHSLVVATAELGLNGMGASDAAAAAAAVAAAAAVAGGSAAAAAAAAAAAAAPTPPLNSTTYMAVYLAFPDRLPRPLLEAALADTQLMMSRLVAPLMRLRFEGNLSDEWQALATAANNLPSPGGPALRIASSMSASQARQTPPVPVPLLLSGAGHNAGDGSPSVMGNNAAGDSHSNTWLSRLGAPHPPASSPLGLVSSSAAGGGGMCGGGGGVGSAAQLAPASTSELHLEGLSAGEALQQMSVLVSSYMDTLQALQGQLMASDRIAESLRREDLPHLQLLEVLGHGGGGVVFRGKLHALEVAVKVFEVPGDLATAAGLSSLQSLPAGGKKDGAAGGGGGTEEKQAAWPAVGDRRVLQRSALELAVTASLSHPHIIQVYSLYTNMVLVKQKPPKHGTSGVQLLELSAATALSRADEGIPCSALCMEYCDMGTLAHAIDQHRFMTVTPLGSRRPALKAICTTLLEVALALRHLHARNLAHCDLKPANVLLKSSRRDSRGFTCKLADFGYVSVLKAAMPGGRPTILPEEACGTVTHMAPETFIKGQPLDFSVDTFSFGILMWECYTCARPYSDVPEDQIAQRVTLKGLRPTFPPDTPRAYGSLARQCWSQDPNERPSASEIVSALENMLQIMNTQLPAIPPMKPKAPAPGAPAAAASPSVSAGPGGGAPAPAVEKAAAAASPQVTAQSPLGRGQAPASPRPAPAAGGALMDALAVPISPSDAAAASAVKA*
</t>
  </si>
  <si>
    <t>C_130163</t>
  </si>
  <si>
    <t xml:space="preserve">TCGVTTSTSCHCTAAAFAAAAAPGPCCSAPSSLLGSFSTSFHDGAHHTPAKARRHNYATCCHKCNGPFTSDGSRCAPTLATNHSHRPRHGHST
</t>
  </si>
  <si>
    <t>C_130164</t>
  </si>
  <si>
    <t xml:space="preserve">MQRREARVGALWILAVVLLLAAGAEAQRKRPPPAPPAPKGAKQNRKRPPPPLAQQSEDSPPPASPSPPRPPTAPFTQPNFLVLLVDDQDYLLNSTDRKYMPKLHKYIGDQGLHLNNFIVTSSLCCPSRVSLLTGRLTHNHNVTSNQAPQGGWKKFQSLNLDKNWLPLKLKPLGYNTYFTGKFINLFDVPVGDTKNCPKGWDMFDPLTDKTVYDYINYDFTPQCARTDSFTNAYQTDTVSQRASNYIDDAVSKGKPFYLQVNPAACHTACPKGAEEGGSCVPPVPSPKYDGVWSGLKVPRLANFDVPLPNALGIGNDVKGVDKHYQRRVETMMSVDDMIESLVTKLETLGVLDNTYVIYMSDNGYHLGNHGLAKGKTLPYEEDIRVPFYMRGPGIPAGVVSPYMATTVDVTSTLVQLGGGLPQTEDMDGVPLPLDRIVPGGAAYAGNRGRNSWPAFPSSPAGELRTMLPVEMWINSLARDLDKKSYRSVRICTNYTLTNDGRTETCWKYTIWCVWPTTTNYKELFDLGADPVEINNIMPNLASNPNLGRLVNRLDAMLQATGYCAGSSCRNPWSKLHPEGGVDTLEEAMNVAFDEKYAAYTKFAWRSCTQYLDPVNNEIGDKSLGSTSRWTPTASG*
</t>
  </si>
  <si>
    <t>C_130165</t>
  </si>
  <si>
    <t xml:space="preserve">MAPAGSAAGGELKQRKAPRIPVGLALKEHKESKELYWAVVAMQAMPSGGISILFPYSEVWQKPRKGSVAFTFVDELKAHAPDLGNFTVHVTKEWMEACFVDPGWEALVESPVRVLGATVGIMTGLLPPEGVPLNLGGKGRRSPPRSKAAAALTGAGPEGLSTMGLLRQVLPMMMLNAAIVAGSLQSVLDLGYNMSSLDEPEFMPGPIDPGLAQRRADQATAKFLPELLNSREFRERYEIRRRPLACARFTSGLLWALAGAAVMLLALLAFPQLLLLLGGDVGRALSTRSSSGAPAVAWPAASQQLSQQHLPNPHPYQNPSPRSAGQHAATCCCASAAGCQDPTGTADIPSGRGCCRSAKHQQVLLVLVLALLAAVAVWLTAPLSGALPAAAGTSGSAVEANPDKSKTPSTDTPATPPPSTDASTSAVTETSAVMAAPLAQPLPRSDSHSGLNSAARPQQLHQVGRCSPVTHSPMESTAASGGTWSSRSGGAGEDGEDRAQPYTAAATRGGQSAAMVKAPAEEAGEQASDTTPATKWTQFETPSRAPSFRDQLPSLPEAFAGQELSTPSAGAATSGSAATSTSTGSRSRLPSVLRPLVDYGMTSVSQPPAAGGTAAPWPFVYPDSVERARLTATPTASTTSTSGTAAPQPRMPGPSRLPRLSVLPDPNSKESMAHGDGASAAADGGAGRPPPHHRWRLAKKAVSLKLHAARRTATDTSAHRDSHNADSVSGGSGSGGSGGGLASGAAVNAALQAAADAADQTAETPRLAPAAEQQLQLQRGPSLTLQLSEAVEMETPVWPPLYGRQARGAGAVAAAADPAEGEGGGACGDGEGGDDVESRGHFAAEALTLADCLSAARGSRGGCATPAAAAAASAAAVATAAGGETGTLGAWSFFGQPADLCNDRAAPGFLPRHVPGPFATAAHSPSISSVLPAALHRAPELDRGHAAAAAAAVATLQSLKHSARRLVEATRAGSYWRPQDGPESAGGADADRELRMAQTELHAAASQLKQLRLSAPSGSAPPAAAPARKALAFTPAATPFAAAAAAAAKMPRRPLADISAGAGSTPAGAPGWGESRSSDSWASIGSRVVPHGERETAAGDGDGSGAESASDSFLVTPAPRAPPVAPLPIRRSKIPLLTPASESAGAAATSTAAASMPQLHLGTAAVDDSTVATPGAAWVHAAGTPSASVDSTGGLSSILPEVAAAAAAKAMQPGRKRLTDLVSPGDSAATGEGGRVRSGLPRLVPWPVLTATGSQQGRPPAPAPTPGSGRTAAPAILFASSSLTSSAEQVQGATSSDDGGSSTRSSSDGGISAADPNKKNCEPPAHESPRRRSSSSPASSSPASFHLAGHELPSDAEVQAFLAATALSQSPADAAAAASSPPLSPLESLLRVLPAAVEVLVVQLCALADLAAERQREVLAWHATAAAQAMLMREADYDVHAAEAAAVTKAAGEIVPPPPNSNGRASFEQEMAGGAAQAASPAVVRGPVLQGAKQAAPSAAAADGPNPEHEPSSLSRTTPLSEAAAARDMTPGAVLGHSPATRCNSDEGRALMALIGRMVDELEQEQGPPVAPALGLDMGTVDLQGPAESSQGRVVPVEPTSSPAPQQQLGEVERPLFEIPLDGAEQAQAAAASGSNDLSRSLAVPLEAPPANADASMMAARAGSSDDSVAQGVDSNGSEAPAIAESEEGDAEYVVVYGLVESMRTPRAR*
</t>
  </si>
  <si>
    <t>C_130166</t>
  </si>
  <si>
    <t xml:space="preserve">MAVNPLMVVVLPVAYLLIGTFSLLQFSAILQLISQGAVKVRQMKQLAPIEPVVTTLVDYLTRIYGPLHKFTPQPTHVLLATIVVALVVNGMRRKRKGAEVETQG*
</t>
  </si>
  <si>
    <t>C_130167</t>
  </si>
  <si>
    <t xml:space="preserve">MLKAPVRFAMCSQRCVKAVRVSSGASLPLPPPGRRGATGFAVGQSVLLSTKNIALKTPAEGAAAAATGFRGGGYVSGRVFSGASLPLPPCATAAAAIAATRAPRLPEAGPSRFRSDSCSCWAAAARAADSPASNRKVPLVTNAISPAADTGITVPAARTNSSTSLPMGQPSMAVFMAAAALLVRSAWRAEQSSC*
</t>
  </si>
  <si>
    <t>C_130168</t>
  </si>
  <si>
    <t xml:space="preserve">MAELPKSMTALVLSKEEDVKFVEVPCPSIVHAGDAIIKVTACSVCGSDLHPYHGRERGIAPNTIVGHEFVGVVVAKGPEVKDLDLGDRVASPFTSCCGQCFYCERGATCRCDHTQAHLFGWVSEGEEQLPPEQRRGLQGSQAQYVRVPLASGTLLKLPDDVSDEAGLLLGDILSTAFFCAERGEVGDGATVAVLGCGPVGLLAVMAAKHLGASQIFAVDAVPERLAVAAELGAQPLLLGSTRPAHASGEADEEREAKRQKAEAGESAAAETPSMSSGGADEVVAAVKAATEGRGVDTVLEAVGSNSALRLGYDLVRPMGTISSVGVNTSAEFPFSPVDAYNRNITFRSGRCPARAYMTKLMGLVREPPAAAAAGAAPTAAAGKSALPWRRIFTHRMPLSQGPQAYDMFARRADGVIKIVLDPWA*
</t>
  </si>
  <si>
    <t>C_130169</t>
  </si>
  <si>
    <t xml:space="preserve">MVGNKLSAVRSVLRKARQLKDPLGELVSTARPCRVDGQQHTHFRSHHAADLPKQQLEWCLDVCRENMAAFYERVWSWSDVKKRRQFTSSASRFLIAYDVNAARVPVGYINFRFEYEDGEAVLYCYELQVARAAQQRGLGRAMMELLEQIAWGAGMSKVMLTVFT
</t>
  </si>
  <si>
    <t>C_130170</t>
  </si>
  <si>
    <t xml:space="preserve">MQQSLQVQLRLQSSTQASSRRGAPVSVRAQAAPRRAPDASTGTATSSRKNSRTVANFQNADAATLTLPSQVQLAESSSAAKTKATTLSWAGAGIFFFWQLGALKFLAERYDLTRVPMAGASGGALAAVLACCGIPADVVLQRAYDLSVQHGIWERPLGLVGVWGSLIEQWLDDLLPDDAAERCRGKITIIVTTLPNMGQVGISDFKDKKDLINCAMASAHIPMLLDLKFARLCRGKFCVDGSFPDFFYNDNSELLKAGGSAVIFDYFQDTNLVRKGRMDMLSLKQYEEVKHIMQVGYEYAQTLHHEGHFDHFEVGEMVFDHLEEAVKPRPSEHASA*
</t>
  </si>
  <si>
    <t xml:space="preserve">MRLRTVGALLAALVLLAQSPVPSWGSRDGSQPQAASSGSSSSSSNAGGATESAQTSTPATDEDASGSFGSDLGAAAAELLNPRSWDVIAPEVVLPTERGSHGRVSSDKPATTAGASHKSARGSSPDPCSHQHTAHERHGHAVLSRAVGLLRGAAGALAVRLREAAQRAGGGVLRGVEHTASDMAHDLRDPSAWEENPWVAEEVQRLLQEERDQGHTGQQQQGSKERQQSGQAGDGAVAAGPHPRGGAGCGVGSLAAAMGVEGHVRALVKELHTLVATLEALSRPAADLSSPQQLQPLADGAAAARRHTEDLRLALQAAAAAGPAETERPGEGEAGAPLPSAAAAIGPWLVEIIEYTERQLGHAEELVRAALGYGEHGAAATAHDIVSAAADWVHSAMVLLRDTATPAPTGSGTSAPPRPVTGTAPAAAAAGAAPLASALLGKHRSGQQHREAAGMCGGSASDSANSFETCSFADMTVPVAGMPPTPHLPASFDELPADAGAARAVLSTLPPATLAVVGRELLVGACGEAQRLKNLAAFPQEHGAGMGAAVDGGESSVIRDRLFLAFVKAASDAHAALEHLDAHNGDAMPSSSTHVATAIDELLRCRARLGDLLRDVAEFSPAGATYRAPDAAASPEPHQQQPQAGIAEEPTEQGEEGEEAARGRHIPGMAVIQAAWSRAAHAAGALGDALHLHPGSQDAAGGGAGSEERQQQQQQQRKSSAWPFGGAEASYVTAAAAVLDAEAFDVGNEAAGNPQQLPQLPVYHAPKPPPLRLTAALRAAMQHTADTAAAARDRVTALLHNAVAAASQAIATAKAATLPRPPRHPHPAIAARKAAEAAAAAAQAAADAAGSSSHKAWGGIRSIGALLWAPVQAVRERVGGWHGPAPEAATAGAGDAVADATAEALDAKLMRVWRSAVEQLEASAASFDSVQRMLLTMPRLGAVSGLGAAGDTLMGGASDAAGAAGPKPGQPPATLTVEPLLKACRRRAVTGIVGGSGEGQQQDAGADVCEDEDENATAAGHASSDGAAQASREAAVSPSAAALRAVEAAGAALQDFLSRTGARLGTTARGQATHAQAAAKEAAGAAATAAHQAGMLRQALRQRLEAQRTDWHEVEAAGEAVRHGASSAADAARKAGQATAGAAAAAAGALQSGVGHAGAEVTGAAADVAQKAQHGAEHAAEKVAEAAADAARNAAGAAATVGRRTAWLGARLWLKAQFAWVSAPVKAARAVWRVYTLPIWLWRRLRDLPPPLALAPPLERAAEAVAGKVAETERRGAQSAGEVLQRLSAAAHVLPPPSAPDARKLRRGDAVLSGATAAAEDLGAAVATATRAAAQHVAGAASDAAGTATEAAVRAAAACTAENAWDAACCVAGAAADSAACWGAAGDILAHDVVSSVAKGAHTVGETMAAVPSAAAAAVSRAAQAASGAAGDAAAAVKGGVDRVAEATRDAAAAARLAAECAAAGVGSAACKALEAVRLAAECAAAGVGSAACKAAEVAAAAARGAMHSVEGAAHLVGDAAMAAGAKARHTAEAAAAATVAAADAARKATATAAHRAVDKAAAAAGHAMADATERATEAAFAAAWEGVETVVDAAATAAGTAGAATRAAREAATKAAAGVADGAAAAAHAAQRAAAKTGATLGAAVRAGQEAAAHGAGHGKAQQQQQPQPSAPQPPESRLACSGDDCFDLADTLIDSLLAPLGSAAAGPATAGAAAAADGGGAGASWLAAGRPPGGGAAVITMTMPRDELMAVAADLYGPVGAGLGRADVAAGLMAAAAAAGAGGGGGDGEEGGGHGGVLGRVREAVAEKLHDAAVRIKP*
</t>
  </si>
  <si>
    <t xml:space="preserve">MKASGGPQKLRFTIHACSGEDTDYPVRELLYHSPQTRGWQSPRFCKYPQEIVLRLEQTCKVQQIQILAHEYKIATRVEVFVGAPQNPLDTDPNNCIFKRLGYLSFDSNERSNHQARELKSVHVNVQAFLIRLLIHRCHVNKLNIYNQVGIIALNLIGERVAPAPEGPHGFLQLHPNIPTAQPYYNAAAADVADINLDLHVDTVTAVKIRELARQKDEAVAREDYDTAKMLKASIERLKVVGQKIAQLEARKRAAVEKEDYDTAKVIKADIDKLRAAGEGAAMAAGAVANASKNPDEIFNRVLGKKGSVGPGGGNQPMLQLPYDDQPVGGRPGSGAPPRPGSGAPPSARGGGSGPTSPQGNFPGGPTVEEPDEEYHAGPQTFQSQASGNSRHQAYDERPAMGRGRYTPSEEQMAAVSAARKAPVHQAEDDGVSAPAGWPGDLPAPEQLAGAIAKDAEALGDMAGEYVARAFFSKNWQLRDAAVAYLTKEVSSGGMEGKREAFRTLVGVVRRGMKDKVANVYLSCLALLPALVDSGLGGGGREIEGMSEQLLPALVEKLGDNNARLREASKESIMFLAGIKDAALPAHTSIFVKPIKNQTAWRPVLGILQLLRDLVPLVGVSKAGDGFDLAELMEFVGKAYNSPNADVRSEAVRVTKEVHDLVGPAIRKCMPKDINPKIKEQVDAVLGGGDAPAAAAPPPAAAPRAAPARAPAAAAAKPPAGRGGGAPKPAGKAPPPPPPPPPPAPDDPAAFEAELASREDQLGPAHPDVAEACSNLAILYNQKGEYDKALPLYERALKIYEKHFGKDHPEVAHTLTDLAVLHLEQGREEVGRPLLERALLIQEKALGPDHPDVLAIKDVLNSD*
</t>
  </si>
  <si>
    <t>C_130173</t>
  </si>
  <si>
    <t xml:space="preserve">MMHPWPDRLTYNINSFRLLDPPTRQNVGLNRCEGRPGYCAMRDDQVLASCDLTTTLTRTFTLHTSDSFTLSFGVSNSAAVSLSNTTGNEFGTNRQVTEDRSNSTGAVTGVTVSRGNSQGNEVANGISFSKQRSDSQSTSEGSADTSDWSDAATSGTTNSFSRQSGGSEMSGTTSNNAFSNSVMAGTENTAGTTDTSTQSSTDGSQHSESTSVSGTLNAPFGLGSATAGHTWSDETSHSTTTGSEHATSSSSANTRQNTAGTENSFGSTAERTSTWSQGRTSSRERTTGEELSDTSTTSNTLTQGHSQTLGQVLGEDKTFSTEQTSTRGGSSEVNRQNTYGVDVTQGSTQDQSRTQSLISTSDVSNNAELNQQLTESASKSVGDSQSSFQNVMTDRTNQISKDVNNATESTQGADYSYEISTTVGSSVQFDPTKLVISLYLTVEEFVDARYTALVDITTRGWGGVITLPTFGVMNGVFSNAQTTYDTTDIIDCGGPKPWDIVAQGMDIIYENSQSKLLLSRSPTSYRNAADACKYYGGLMVSVATAAKEALVVKSEVSTDLLWVGAYKGLPSVGSDSVWLWIDGSPFTYTDWAPNPKVQGTSTCMSFKRQVDPNGPQQRWGTVSDCKELQTFICEIKTPQTQCPTGMAGTPPSCVPCTGDQFTDAPGLLDCLTCPDIADVKDLDRNGYNDACLCRVGSAGSYETGCTPCDNTTYAPNQGLPACLTCVNGTAADLDTLPGNEACVPLTPSAGGSGNSSARRRGLQSSQQGQRQASASGGGAGAGVANLCGRLWQQLEAVKDGNYTAFNASGGAAALPGRTARGSCAAVVAANALLPTVNVSAFIDEEGGFIPGTNYLDKICISNVTVKGCIQVVEAFRPPRALCISRHFMPLRSAFGSYQDVAQCEGHVRLVNGWPDGSSGRVEVYHNGRMGTVCDDGWDDDDATVVCRQLGFDGGYAEWGGAFGPGFEWQPIYMTRVACNGTESGLAQCTRWGNRGSLKWGNHSCSHWEDAGVTCFNCPSDRCPRQNTLRLAANRTLQAASGAIWTEGRLEIWHNLNWGTVCSDWFHRVNADVACRLLGYEAGMLLPPDLAAPYLLSVNGSGAGAVAGAAPVNHTASSVPPIQLDNLDCLGDESSLAACRRNAWGFHDCDHSQDVALRCYRYPEGTVRIVDGWEGLQQPGVAVAGRLEILRGGTFGGVCADGFDAAPDGLVVCAELGLRPSNSAGADRFSAATVGGNVTQFFLYFTDSNCALKYSAFNGDWGNTGPNSYLEWACFRVFA*
</t>
  </si>
  <si>
    <t xml:space="preserve">MESDPDHAAALARRVREQRLAEEEAVAVAQAREEAGIIAELRAGEEDDEEAYEDDEDDGRHRRGGYGSDSTLSEWSDAEEGQEREMQQQYRRVPAVLPDPSPAVGRSRLPAAPELAPPGSLRARLVAAAGLPAAVAGTTPPLARTLLALLAALQGRGSEVLPWDAAAAAFVPAADAMALTADVSYGAMWAALRPLLRAATAAVSSCIYVLRTSLVELEQRITTAAVAAATSTSPTSTSYILTGFSSVAPSSSGAAPAPPLPSVYELLLSCQPFMRRAAGLVGAYHEVARPLVAALVAAQPPRPAAAAAAAAAAAAAAAQAAAAQAAGAAGAAGSLAAGGAPLDSHAHRSLLLYLYLSALEPLLDGLGEWLWASGTSAATATATATASATASTGTAGAAPGGAGGGGGGYTCPPFLEPLVASIMAAGKSLRLRQRETDSLEAAAAATAGAAAPGYGAAGMPVLDPVELEESYAMYGLDPVNATSAHGGGAAATGPGFGLDGGAAAAAGGPGGLGGGRDLKRGIMERLLEYIAPAQATVGSSGGAGGGGGISAGCWGPIWDAAPRTPPRPGAGGSVGGAALAALPPPPASAAAASAPPAAAGSVGPAGGAGERWSRWATASSRLRAMCRPGALAPAPLLAGGPQPHGASSPTTPLDGGGALSGASSPGEERERRRQQQQQQQAHEGRQAGREEEDDAAEAEAAARAAWALQMQQQEAERGGWWPSRCQAFVQPAGAAAASAQAAMGMERWAGGGSGGGLAKSNLTGPWRRMQQLLRAGPRSHPPPLSSSLPAPSRPGAPALAPLLRLHLAPANPYQHPAMEQLLLHACGGAAGDGDDGGHGGGSEALQRQQPQPQQSQLLVDHINDALLLRLLGGWGLEGRLAALPALFGLSSPAARTWADGLVAGLLRGGRLGETPLDEGQLEAALHEALNAAAPDDLLPPPSSLTLQLAPPPAAEPAAASAPSIPGAAPDALRPHPAALAGSLKASLRGSATGLTAGSSSGAVGSSSAAAGSSSQFQSIRELERSVSELERLQLAVTPSWVVALVADSKALRAYGQVLVFLLQLRWVRAALDAAHKSACLAWRGAAGRQHANAFPPLRRPRGTPGPLQRSNSLGAAPASGGGAGASLPAGPHHLHQQHPQQHRGSYSGTGGLTGLAADRHGGGAAAAGAGGLLMHSHSSASILVAGGVGAAGTGLRASGGALHNSQSLSGAAAASGGGGASGVVLNAAHLSQLAAMVHFMATLEQWVVAQLVHEAWRDMEAGLAAARSLDDVCAAHSEYANTLLRRCFRLPGDVDSRNVGGSLRKCLDGALKFANATAAMTGGAAKLGPAAVNPLLPALAAAAGSAADQFNKSLSFLIRYVSARALLNPNSDLSDLLMRLNYNGIYNDRFMSEEVIKKAVASAAGVQAGPPGGVAGAAPAAGAGAGGARGGSTGGRA*
</t>
  </si>
  <si>
    <t>C_130175</t>
  </si>
  <si>
    <t xml:space="preserve">MEAPDVQAGAADKASAQEGATAALQGLASPSAKTKRPRGDVQGIQPPQQQQQQQGAAADTGDGGEEGGRPAKRQAKAAETVGTTAAAAPKAAAAGAAATGTTAATPAAPGAGAGAAAAGAAPAATCDDPQLNKIVSRLRSAVEGMEALRNDEERMLKDIQSCSEDLLNHPFVVSDYSAVGAGKLVRKVTRMRPPNEEATRAAIAKANDVMEAVMAITKAAKGKQVAGTGQLLHEKATEAGWTGPKPLPLQDSGAAAPPAHGSASAAGSHQVVAAFVSRGQPVRDRAVSVLATALAAAASDLHPLDVALDLEAALAAQYGGGTTGTAATGVKAEAAGAAAGAKQGPGSGPQGAGLVGEAYLGKLQWLCDVLGAGGSERAVPEVARLLLEGRVSGAEVVAYEEGTAAAAAAATMEQ*
</t>
  </si>
  <si>
    <t xml:space="preserve">MNSLEAGRVLSVLDEALEGIRLISYVTQDVLDTAEQLRDMLGEDLANALIKHRQLIQSAKSTLNNDQVQASTLELVRLLKKSPSAQRLQVLPYERTYGILQTLQYFEQLRQFAQKRLTTTVEEDSSNREFFEEVRDREERAVAEQEQLKQKLKLQRVELQKAAGTIQVSEDRARGEVSEVQSSTQQSRAAIEGSARAQSEADKSSFQSDLDQVTKELAAARAELARLRQEHKDNEALLRKARKRAEQDVEVQIGEYDADVGAKEEELGKARAEYEEVLRQLQEYNSGWSEMYQERLEYEERERRLADQRFQAALLAVRQNHAARVIQSYWRGFKKAREAAKKKAKKLEKAKAAKKK*
</t>
  </si>
  <si>
    <t>C_130177</t>
  </si>
  <si>
    <t xml:space="preserve">MEAAFVAAQKQYAAHIDDLNNQLIVARTNSSIMRSELQKAALEALIEVRRETLNRAFNNGSMKMTDEVGRMLALERQLEESQTEILDLQRAISKVQAWFKMRSAAFLTACLTEVAAARGRAEGLEAELWEARERSELALEQLGTQLKATQADLEAVSAGAARNASDLRHALASNKKLLKWKVTTAPRIEALKMRMADMTKHREAWLEWVNSKQGLMAHLGTQVMAVHRDKQQLQQQMQQGDAAGGRGGRGGRSGSAGGGGGAGGGGLASDAELEAIREQWEMERRQMQHEISHLKSLLANERLVKNDVFERLLKLEQQYMALAQSPAGQAKHNRCLSITLISATTTTTTTTTTATTVIRYEELRSSHDSVRQENEALRRTLAALRSVAPDLVHSLEFPLMLQSVTATHGPGAGGAVAPGAGGVTVPQGAAAVGGLRGGQAPAATGHAPAAVPTHASMAAAAAAGMGGSSPSLIRPGTAGRLRPQAMMMVAPSGGAAGAAGMQQQPQQQQGAAGVDMDGSGVGLGVGAAPSPARRGVGASADP*
</t>
  </si>
  <si>
    <t xml:space="preserve">MWRMAAMEGVADDKAMDVVVGGPPGAYAPALHPLNPPERPPGAHPDDGRREPPPPLMREPPGEKLDEYQKQRRLRCGLGYPGPEGQAALRAAVLEYAPLWQNIMFQLADKPGDPDPMDWAPAAPAVGPPPAIGFVQLPPPPPAAAAAAGTGAGTSKQANAAAAATAAAAATNAAGAVAARLALAQERCLAECRVPAATAPHDVMALSEYFVAGMWVHDRLRDALAWRSLLMESPEAFPFAPPHVCVFLRRYHSPAPPLLCSLAPPPAAVAALQTAYAAKVTAQAKSLVAAAERQLAAKAAARAGSHDDDAGGGGGAGRDAGQEGKPHWLAASPVWLCGEARQLEGCVAVCKQQLDLQAVQVALLRLHQDCTQLAGLRAVAAAASASVSGEAGGGLLHPHALPAAALGGLARKLMARQRRGGPTGNDXXXXXXXXXXXXXXXXXXXXXXXXXXXXXXXXXXXXXXXXXXXXXXXXXXXXXXXXXXXXXXXXXXXXXXXXXXXXXXXXXXXXHADELTRWLSEAATTLTASARAGAAAAAAAAARERAAMGRVADELTGAVAGLAYDNDTFMRRHAIKVETQVSAAGAREKGSEVLAWV*
</t>
  </si>
  <si>
    <t>C_130179</t>
  </si>
  <si>
    <t xml:space="preserve">MGQWHQRSRHPTGIPIQLPQVGMSSSTRDQPATSASAKDARRRLRELAFAMGSEVDDQALMDLTKSKAHRSYYNKVTVSPDGQCSYPSNLRYLVERLVGYSRNTFHLQTLNQTSATAGQIVTVDLSSNSVCDLNTFTMFFKGSTTTTAGFAVLPRNCETILERVEVEANGQIIQVGSSMYNQLWQIIADTSIGEDVTNRRRRILQGASDIAAAPSANQTNVQFAIQNWLGFLGSVKPSILDTSLIGNVRLRLTLAQPVILAKSPTCTGENYSLPDIFFTVDTLSIDDGVFYQMHQQFLSSGGMYELPFHQYLAFTSTGGMSQTTKFSLSAQSLNRCWATFLTSGNLPLAAAPTTGAFVDQGGGGTN*
</t>
  </si>
  <si>
    <t>C_130180</t>
  </si>
  <si>
    <t xml:space="preserve">MALNLNLNLNLNLNLNLNLNLNLNLNLNLNLNLNLNLNLNPPRHCSLMVLGYYPCLVGLSLIVMPHTYSGIPVQTS*
</t>
  </si>
  <si>
    <t>C_130181</t>
  </si>
  <si>
    <t xml:space="preserve">MPVATRRPLRPPNRPTALRRHSTPAPRNLTGPARPHPPLNPRSRLFDYTSPAPATQAPSIRNPPFLAALRPVPLPQSTSPMQPRSTDIRPSAAPPVCYLHPYPSPTAAAAKAAALPTRARFESAPPSTRVLNRPTAYSCPTPADSPAPPWLRRLRRQAWPPPWPAPPPQRGYATFPVPQPLSSGHHPPPPPASPPAFPPARLCPSSIRLLPCPPPACRLAPPCCPARPHQPPRLLLPPPSPRRTS
</t>
  </si>
  <si>
    <t>C_130182</t>
  </si>
  <si>
    <t xml:space="preserve">MGDFWWPAARLSWRTELEGGANGAAHHDHDHEEVDVHANGHSYSNGVSHSDSYSNGASYNGTSYATGISASWRNGSAAANGSSYAARAAQLVREQDEDEDHDFHRRAADWRTEHSPQGSRWGSEDDDAASSSANGHHHDQQEEEQQGEQEEGGGGFFTSAFKDALKDALARSPLFGSQYGGGSGDEESIPPQPTENEAVEATTGSSLFSNSFRSALKESLERQQTEMDVKYGYGSDDEYIATPYKSAGPARRELSPMEELLSSALSASQHTHRRLTLIKNEIDAALEREAKQIERLDFALKKCENDAAYYATLERMMREREREGK*
</t>
  </si>
  <si>
    <t>C_130183</t>
  </si>
  <si>
    <t xml:space="preserve">MAWGFVPVSSSTRRYPAVVELHDELYRPLLTRCVLGQLDSELQRIAHPADYATVLSLRDAAGAGDTAGFPPRHPLFTEQLCALSFFPARNGITDRSYTPVASYGLKYATVDLRILEALDLQPQFRDTGGGGGGSGVLGSAGGGLGAPHHQQAAPGGGGGGSGVLGASPYVGEKIGFTRTGCAAPV*
</t>
  </si>
  <si>
    <t>C_130184</t>
  </si>
  <si>
    <t xml:space="preserve">MDCALSRGADGSVQLLEGQGYVPRKDSIKIYVYELPPNVTSWFNIKRLDRPLHLLFWQRLMSAGLRTVNGDEADYFFIPLNTRTLMAPEQAAWILPYIRNTWPYWDRDNGHRHLIIHTGDMGLHELPLGLRRKMNETLSNITWLTHWGLHTYHPIGTWFPAHRPGKDIVIPVMITTPGFQLSPLNPAVAEKAAKRGRPYTREQTFFFAGRICGDRKPPDPLTHECAPKRTDYSASVRQRVYFHHHNRTGFKVLTGTSKYMQEITSHKFCLAPTGGGHGKRQVLVALMGCIPVTITDGVYQPFEPELPWADFSVPVAEEDIPRLHEVLEAFPPKQVEPMQSRLHCAAQHMFYSSSLGAIIGEDGRYDAFETMIEILRVRKAHPDVAPDKYVEVDERFRQFANCELGGPDPKTLCAQGMDRQHPDMPTCAECHRQVSARRTGSSFFSWAGGLVCCSELDLAKCPRVWE*
</t>
  </si>
  <si>
    <t>C_130185</t>
  </si>
  <si>
    <t xml:space="preserve">MQPNDDEARAALYNLGCALTKQKKFSEAVEAIERAINDYGLKLIVALRDDDLRLLRERREWMDALGRMKGGMSRQTKADLRTEAKVDLGKDRVLPLLKFRGQVRPVIVAGSRSFVEKAIKEAEGQYLNLRDRAVSVVPIIFEKAQAVELDPEDKLRLLKKEFAKEGAKGFGDESAKKAASEPKAKKVSVLGGLVEADKKWRLEAYDTDEWKAWILEQKEFSGLSTTEPNCYIQVQLDGTVRSSGTGSPPWDKLVEELPLLSDFRTRLTDGVGPQE*
</t>
  </si>
  <si>
    <t>C_130186</t>
  </si>
  <si>
    <t xml:space="preserve">MPCHVCVLELTSRAHLPYTQTHARQSRAHLRAPSPVPRPSPLPSHDAPGATSRCLTLRRRRRSPGVRHRWQLIHVDLRRAV
</t>
  </si>
  <si>
    <t>C_130187</t>
  </si>
  <si>
    <t xml:space="preserve">MDLPAATMKRIMRELAELSTSPPEGIRVFMNEQNLLDIQAEIEGPQGTPFENGMFRMRLTLPTDFPASPPKGFFITKVFHPNVSTSGDICVNVLKRDWTSETTLRHVFMPFPDSALNEEAGKLLLEDYEEYDKRARLMTSIHGLSQAKRPTPLTTSGANAGGAAAGEGGKKEAGAGGEGSSPTLKKAKSEAAGKAAAGAAASATMAKVKKGLKRL*
</t>
  </si>
  <si>
    <t>C_130188</t>
  </si>
  <si>
    <t xml:space="preserve">MSETGKIRSGRSPSLHQRGVANVVVWPAGTAIPTAVAAHYNCAFAAFLINTLASPPEAFAAASHSTQAHCMVLGSDGTHTVPALPAFVGAARPALPDSASIPPLAVPPGLQQQLDPNNLPAFPGWTDVRLLAPRAELRLLLTGGSGLVDSTRLSFLGEALRALLVMEARGLQLTARTPLDKLPRNLPAGCAAARCDYTTSSGAAGSVVLGAPPAVLEHPTLVEHALRMTLVTDAVSLQFRLPPPGLSLPTPRSSKAVAGGTPVVDTVVVTSVWAVEVLRALCKEPRYRSLAALGVAAVGNAADCAFTPADVARMGLIAGGLPAANGAVATTIAAASSDPASAQAPGGGLQTADTLPSPSAQHGVAAGVGAGVGDDVIMTDMPAGLADGGHTYFGADAMMGYAMNGHLHFLGNSDMAAAAGYAAAASPDSPGYTCRRPPLSACSEAQFYDDLCEFLTLLRGKTVERSKFPEAVLNGVSLDLFALYREVVSRGGFRVGNGINWKGQVFPRMRNWTESNKQTGVGNALKRHYQNYLWEYEVAHPEDVTLDRCVLCNARDREGGAADWLCCDCCENWVHHSCDKRPGLGQYKDYTQGNGRVYVCPSCSREQEAGEALKRQRTA*
</t>
  </si>
  <si>
    <t>C_130189</t>
  </si>
  <si>
    <t xml:space="preserve">MTLQDYLGGVNRSDNDSEDDLAALFDKVAAADSFFPDPDQADAMDPDLDSGGSRSSDGGSGRRPLAPMPTSELAAAPADANGGGSGGGTPGASPRIKPRPVGLSNLSFNRDYQQQLEAEEAAAAKAAAEAEAAVEAAAAKAAKKAAADAAAAAAAAAAGARTPAETGSGLSDGSDVIMATFTDDAAAVAAANASTSRSDISAGHNARQSPSPLPPAPPPQSLGMMTQGSGSFRGSPRATGAMPDPEPSRSGRSRTAPGKSTSRNSFSDSNGDLRRINSIKQVSFAPSQLIIDEMGRVERQPSQRCDGGGNPRTSGNLNTHLLLGEDEEEEEEEHPGGGGGAGRSLAAAPPAGSAALLPPRQEMHRQQLLGGYGGNGGGG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TATHDALVSLQVMDNMYANRSVELAGLYDRMWIGRCNTELKASLDESWTAHNNVYLGTAKLKPLPAAYNLSAIWNDXXXXXXXXXXXXXXXXXRRRRQPPHSGNLNTHLLLGEDEEEEEEEHPGGGGGAGRSLAAAPPAGSAALLPPRQEMHRQQLLGGYGGNGGGGGGGGYGSDDDQMGGGGGGGGGGGGGGGGGMELGAAGKIKSNIKLARIREWVMTEGERYFRLEDVRDIGDTVYPFGPDLIMREDSSHALIMDASAGPPDDDDDDDDDGGGARSRAAAAAVARDAVACWGWMAAAAVMDNMYANRSVELAGLYDRMWIGRCNTELKASLDESWTAHNNVYLGTAKLKPLPAAYNLSAIWNEYNHQELTFYGPAGSRRSTTLWRLGNAFLRQGFELHHRHGDLVHQLGLLAAADQYKYMHSNGLFELYGGYQSTLDALVYQAVDSSDRINQLQLVLLVIEGCCICALVVAYMAWLLKKVDNQRYGMYGVFLIVPVGLVRGLASKSVSVEADNSDGEEENGDEQEDLAIPVHGGGGGGGGGHGGGGGGGGGGGGDIRINLESGGAPRGGRTSSGGPGGNGSNGRGWYDKLAFWRSGTVRHGKRTMLRNSKESFWLLAPFVVWGLVVVVMHSLGYVVMEQHEVARLKTEWDVMLYGANSTQAADVHYALARRGVAFEKGATVRTLFSAGVACWMPNVTDCYPPSHPYAAVVYRGLNALMQRFFVECDLLLRDAPAAWSLNSSRIDYIYKEGTGNLHWALYTLTEQHLNRVINLYAMVEVFHVVVFVLSWLLAGVFLFGMLRPFMGHTKRETERIAEMLSQLPADVDVEGLLNRALISIKGDAPSTRGG*
</t>
  </si>
  <si>
    <t>C_130190</t>
  </si>
  <si>
    <t xml:space="preserve">MLSVDPSPFKKLVEEVARTDQPTDDDMAHIGLAAAIKHKYTDPVDVTLCVKTAGLGIETLYRVEMRRVKAPVELMLTNRKGRIRFITSPLARSLGHPSPRSLRKVDIGELLPQPFGALHAGWIREAAESKPLPLSCRSSITMILGATAKTQQAVRLSIKSTDESGEQQHVIKVASSTLAEGLDERRLRITIDTAGIVTQVGNSPTSLFGFKPAALLGRSLADCVDVLHTNVRAASSAAHAAGGNAAAQDAAATTELRKVINLLLGRALERPGTSWRVGVMPPLDNIRSLGSIATALLAKQTRPAVMELDVKVDLEDLAAGRDVSIHISLWRADLLCGVVEVDKEGTVLAAQDHPFYPTGLLFGMSSGAMLRQALPRFLQLGSRSLESLFAAESKSGLGGKKGALKSNGAPKKVGPLRTLPGFHSDGEPVSLTVQTVRKEGAHSRSYVVLHFKEPSRGSREFLMHLQRGPLEPAAQAAAAAAAAAAAKNAERAVARLRR*
</t>
  </si>
  <si>
    <t>C_130191</t>
  </si>
  <si>
    <t xml:space="preserve">MFSSGASNSSRGSGGSESGPGPSRLKNVTAEGDDERNDFEETHKIQAGIFSVLYILSKEKMNENLKFTIIKLMFDFTQLFALVVNPAHGWKVNSTSVYWQIVTFSRWNYIVERFLGYNAYVAILYTMTGMLCSALALCVWIAYSYKNRSFAYTWPIHVLRIYATIHFGLFDIATLTLIQVSYDCQLLGSGSSVRGHLYTFPEYMCYRSPHLIPYIVGMLTQVVFVIAAVIFFTGEFEVNPISRRFTCCAHSHVEVRAFLLKVTMTVVYVLIGWLQIQTSIQAFLCLALSWIFFKNMPYMFAIINHIRVGSYLAVSWAAILAVAILFKPSDPTKRENYEQTITSVMLYGLAPVALLGFASSYLRLDYWSRFVRKRFKEASPGSKVKDIYRFKDPIEVEIIARVARYWIDDEVLDMDRVKEAEAIIKAGLVLFPTRAFMIMLYSNFLWDVLDNPQAGYSQLQAAKKANPNYMERFAIYRREQEHLARTAQTKGNGESTLDLVSYVEFQRNFRLAMRAHREALVATRNFWQYLLQQHITFTHLSKSLNAIESAVVKADKVYRTVLERYPYSAKMIKGYARFLEGVKNDPWRASKFFTEAEKLEAEREEEAAALELEGLDGDNDSRLLNKVDERVNAVVIINSRGQIQMANKLAYLMFGYNKGELEGKNVAMLMPQPFSQRHNGYIKRHITTGRETVMNRITDLVALHKDRYVFPFRLAVSKVSGAGDDSLFMGVTMPVDPPPGTANVYILAGGTVAAVDQSSFYALH*
</t>
  </si>
  <si>
    <t>C_130192</t>
  </si>
  <si>
    <t xml:space="preserve">MSDRFFLVLQRAGNCGVGPILTYTTDDSKLEALVRTAKENAGAVYCMLGVHSDNIKRANDRWDVIVRASEALVERIAEFRASGAGEGRAAATPIAIFNFTGSEDELRTYLALGCYIVLTGRVCDQTEKGERLRELAATIPADRLILASDSPFATPQNIDDVFMREGRNEPSNLPYLLTALAAALGLPEAQLAAATRRNALTFFGIREAAEAAEEAAAAEAAEAAAAGMAAAAGAAEAGPSGSGAAAPAAPAAPAPAGAKTPAGKGGKAAAAATAADEEEEVEVKSGKGARRGKKGGRGVVDSSEEDEGPAQARSGGARRRGGAAAAAPAGDAEEAEEDDGEELGLALAKQRRNKAKKGKGKAGAGKAANAFAQLRLQEGEGEGGDGSGAEQRKEDGEEEEDQERQQASEEREEKEGSSQGEEDEDGDRARGPGRQRRRRLHLLPRRSHSRRTRAAAGAAQLRGGVRGGGGSQGPGDGAARRRAGGVRRDQLDIASAVQSSLKAYEEEEAAGSASSSSDDDGGGKKKRQKQKRNKTANFSSFRNKNFGFRLKDQKAIAETVAGGGMGAVKEEGEASD*
</t>
  </si>
  <si>
    <t>C_130193</t>
  </si>
  <si>
    <t xml:space="preserve">MPDVVTLSSDEVLMGVTLLHWGPAAPQQLPDCPGGADICALPSIAQQQQQQQQQQQQQQQQQQQQQQQQQQQQQQQQQQQQQQQQQQQQQKQQQQQQLQPPPQLAKRELSAPAPGPAADAAGGSHAKELDPGTREVAGAQHGQFERPARRPADQLLGADRPVPSPVPDPGKDVGLQQSATAVAAVAGCPSWTPDQQLPLVVVQQLSMKGQQDEERSKQEQLAFAAGGEPGAGKQQPASKPVGAAMYSDAGGHSGQSDRWTLAGRCQELGDRLAHQQLQRWQPVPQGQQPAHRRPSPNRQVSDGGPTTSRTSAGPAPAVDEVPMVATAFAGIAESRLTVLLANATNPASTTVSKQQHRALEVALLRYIQLQSAAEEALDAGAAGGALQLGVRGPEPCRRVALDQPELVALPLELQHGHTLQLAAEHCHHHHYHSQQHQPLASNGTETGAAQTATGGLHSATSAPLLSAARAAPTSGHGGLPAAGMATSFVATCTSRDWASAGADVAITLALRMPAALYRSPPEPAAAVDWPAFTRLAVWLGVGLNQVASTSCKAGTSVCAQQQADEGAQLLRQLLDAHELLAPLPQPQPGVCYRPQQQCTTAEQAPTQPCQEHQDHAPQTQPPQEQAQLEAVPDGHDAAAPAAADGASRVLVLVQALDPVLLRALEEFELRRAAMPLLEQVSARVAAQVCCKMLFSPAWPSALQLPGMRCPDTARLAAAWDEVLEEARLRRRQQQQQAAQEEAEEGRPGQAAVAAQAPPPPRQQQQAVYAAGGAVPQIAVGAQQQPQQQQPLQQPQQPAAAMPAEVLGAADDAQGDGQAVVPILVRGWREVGPESSGQHRTCAMLYEYEGLQLDTTYSVDSDQVPLLELAVDEPRELALHTVACSAASQLRAVGIPPPQQVERALLGPATTTPQHLAWLVEQLKAYSRRAGQIVHE*
</t>
  </si>
  <si>
    <t>C_130194</t>
  </si>
  <si>
    <t xml:space="preserve">MASTYSAASVARSSKHCRACDRCVEGFDHHCKWLNNCVGAKNYWHFFALISSTVSLLTLQLAWGLWLFIISFTQKQEMKGRVAEKYGSSVVYGGWQAALALYMAMLVAAVVMLGELFFFHVVLISKGMTTYDYIIAQRDAKLAAPPPSSGDGGGHAHGLKACRSSRVADQTTAKRKVRVGINPCAAIKTSKPIGNPAHYGKAAGAGGAAASAAGGGAAAGLHAAGAGAGSGKGLEGVVGNGSLKGSLGISDKAGAGSMQDMVARAVAEQHHHAAKAGLGADGNFDSALISALHGGAGAGAGAGAGGLREPALLGAAAPSGTVSAQGCVPECSGEHRGGAGAGGMDSSRQNFTSLASQSPPPAPSAHHQHHYHQSPGKAGPGPGSHAAAAAAAVHGSPARSPGQLTLGVSDTPPGSSGPTPAPAPSSNAAAGSFDAALPAVAGRHLGGQAAAAAATGSPAAATLVAAPHPPPAAAGSPALGMPPASARVGSLPPIRLPSGSGAVPASPPPASAAQRSLMFPAKTPSGNARGAAEARAFGGGRGQVAVMPE*
</t>
  </si>
  <si>
    <t>C_130195</t>
  </si>
  <si>
    <t xml:space="preserve">MDGAVPGDQEDYSFLELPNEPPPRQSKLPWTSCEEAALCYLHSRHSTIRAKTPTRRSALLYTYSRSVKDTRDDVNARAAMLSKAEANVRLTVAQLVGGDPSILTEVPLPLAATSAYGSRSEEGTQVAAAEAGVATGAAAADADEDAQAHAGGSVRLKSGTQAPADAAAAMASPPPPNAFQSAQPAQPPHTPLPPQQSPARPQLPSRQLSRSGAPSFRAGGLVPRGSIGGSASFLDIGSSGSGTETFLDAAAPSCGLAPNALSYLDGVPLSMPISHRNSNKRLQRLSASTPLGQGDGGSAPPVMMMGGGAGVGMTMASAALAAGAGSSGVDIASEPMVQALHSQTHSGLLADLSEPLVKPRQQQQVAAAQAQSPAALSQLHKHADSILHIQSAPGLVQQQPQPHLLKLQQEQQEQERLLLLLRQRMQARQEQQAMGQMLGAAGAGAAGAYGMDLDVSTWGLQHQQQQHQQHQQQQQQRPSLPNAFLAQAQTGVGLGLHASQQLQLSEPQQQVQIALSAGFRSESLFACLSAPAGRAAGADSSCSRLLGAAVGDVLMQPQQQQEQQQVLNPSAAVMMQMAGLQDTGPVMSAAQQAARLAWQEQQQQQQHRTNAATGGHCGLPGGVLLDPLAALDDIDERDPGGVALQVVIGAEDADGGDGAAKAAALLNSCSMWDATDADEQAEAQARDAPQQARQQQVQDGAMAQGPQQGTSPAAGTAAAGTPDGGACGLDAGAPSLLFARASAGEVLQPTQQQPSQQHKYLLQHLPKRHISTGADLFPLASTDRASGAEPHSMSALASPPISAAAAAFDGTAASASLAGGSESRLHLFVGFTTNGLGVRLLPPSQPSQRASVTSLYGSCDVSTVAAVGISGTAGHIAHTPEPATAITAGGEWQLAAADAAPFDRGTAGAARVVGGGSVSRLGSVSGQLRNNPLLCATALPFLTAPATWQASVAAGAGLLPSSVGKESVLQQAAVVAQQQQLPQLPTTPRESVGRLSLLQAVTDAGCVMGLGAEDMAELGVDLTDMDWEGGA*
</t>
  </si>
  <si>
    <t>C_130196</t>
  </si>
  <si>
    <t xml:space="preserve">MRRTGTVAEPLVALQAALLRARVRLRKLRAALRGAHAAAAARRARGPPPAASAALAAAAQDVAAATELAVAAAAGAQSACRPKTLAAAQWRVQAAVVAATYALLPPRGSGSGGLADEDDGEEEDVAAPAVRVNGGRQPLPPLSVEQRRWIQARAERTVAAQLLAAAPPEHVAQLAALAAVPLAAQAGRAAATGASQQAGAPGGGACCGRTGPWRRALGGRLWPHWSSARRLWRSSWRLCSQL*
</t>
  </si>
  <si>
    <t>C_130197</t>
  </si>
  <si>
    <t xml:space="preserve">MRPAECAALGAFLERWLLECALPALPAMRAADLAAAMHAVAKLARALPAPPPAWTAGWFAAAAPHLRAAAFRPKDISLSLWALSKLAARPPAGGLQLLLAAAEPHLHRFNAQDLSLVALALAALRGRDGGVSSGSGSGEGSTDGEGRGSTGGEGEGLQQLLPSAEWRQLYLARVGEVVRQEAVGALGSSTSQLGGGTSSYSGGRGGDCGPQALCNLLHGLVRSGLLSSSVPAPPDADRALPPAGLAGTDGRGPAAGPSWLDEEGGEELAMAVVASATLSPVSAAVLAPSPSSPLVAAAAVDARWLLEDLCTALYSVLPQCTPQGLANALSALAAAGHVPDAGWLERFYIESAARMDTGSSSGSSGSSSGSGREGADGADSSISGGNGSSSRWCNADDLAHMAAAAAELRLAPPRWWAARLYGAMERRLTHGGGGCSARQLSQMLHGAAQLHRSYGQLPLAPVASNTKSGAGVDALAPHAAAPVVAPAPPCTVAAAAAARPPPSLLAAWHRAAAAALPGFNAVDAAHSLWALAALGERPPPDWLQRLLVGVRGALVAAPPSELAVLLWSLSELRFRPTWSWIADCVEASAPGLPRMEGQDFAMLLSGLVRLGGRPTPEWSARLMAALAPRLRRLRLRSLSQCVWALYRLRVQPPPEVLTQLAAELRRRWLQQAAAASASASASASAATSAAAGEEQREQLRHSVMLLSRTAQ*
</t>
  </si>
  <si>
    <t>C_130198</t>
  </si>
  <si>
    <t xml:space="preserve">MAAAADGGGGGGSAPNGFASSAGPRLQAAADASLAGMGIMSGPAGTPGAGEGKGRVALPVDLRSSPLPHRACSRAYAALAAGAGPACTDSGRGSSEHPCCATQHPPSAGGATTATTMTHTAMGFGSSLQSGCSSLGLNQASIETNNASVSGGAQAQLSRHLSGMEAAAAAAAGGSKPARAGSTLGNSSFMMDLDMSSSIARIRTSVAASGSAGAAEPGVAKAGHTSATLTQSPLATLMAHHLGSSGGTAGTPAGGGLATANATHMCTLTFTPTATGTCTTTANANMLTDASASSGGQPPANATAAWLASPRPPQQQPQTPPAPPSPPAQQQALLQQLRPQLSLPHDSGRNSNKSPPRPSMDMGFIRATTLTELSEQLEGLRWLASGSSGRVYTGLWKGSPVAVKIVVSHTPDQMRDNAREALLSRVVSHPCVTQCYTVCFDVVTGEHLRLPEPPHGARHSPAISCTFQPADVPSSHSTVLLSSGRPGSVGAVRGPGAPGGPGGPLISSASLHAPCSLNTSGGGINSLGLGMTALPHKSPNDLRIKRQPRALVNAAVAMAAAMGGHRAAEQERLQGGKVPVEGVSDESPPAGAAGGAAEARPLPQSTPQTPLYRSRLQQPATSIGGSPTAGGAAGGGVAAGARMRSIATHSVNASRAPGSSQACPISGGGSTGYYSVGLAAHALMHLPYGTASPPPFGAANSVGGVHGPASGSGGGNAAFSSDSQYGSFPGLHAALAAAAGANILSLNSSGMNREMRRAGGAGGAGGGGVFLGASGAAHSSYGAPATGAGGVGYGGEINTTLSLSELLRTCGGACEDDSNGLGAATSLAGVLAAMGTVPGRYCTAVVLEWCSQGTLLQAIRSHPFNPERSPANTDGLLALLRTALESHVTMPDSAGRWASDSRGYVAKVADFGLAVPAAASGSTGSALGLGGKPDRVCLPAASLKTSWGAAVRQNRTVDRSAKGPADGGIGSSCAWGALAYLAPEVPERGPSKKSDVWSYGCVLYHMCTGRQPFQGIRQGRLLLGLATGELKLEWPDHVYKLLRRLGEACCARDPRERPSFDRVVTALQKIIKHVASGGVGGAGGGGARMGSQADHSLQLGGTGSGRTTGDGMSATPSTRANSNAAALGFASVLGPAAPLPSANPSGANPPSTSPVAASTAPEAAAVAAGEVGSPAAAASNVATRRAGPASSIPPSGSSGLAARELNPEAARAAQEWRAALAGCAQLGGAGLFVAGAPAAPNDYGSR*
</t>
  </si>
  <si>
    <t>C_130199</t>
  </si>
  <si>
    <t xml:space="preserve">MPPIRGEHFVDIVGTGGDGIGSVNISTGASILAAAAGAKVAKHGNRSVSSLCGSADVLEALGIAIDLGPAGVNHCLDQAGIAFMYAPRYHPGMKAVRPVRSALKRMGVQKALVVHSMGLDELTPMGPADVVEVTAGGPLKRYSLDPKEVGIPRCEPIAASSATLEQDAAEADSSAEYLENFLGWLVANGVRGIGQEDSKIALFEAEGGERGLVCEEAIAAGDVVLEVPLRLALTDHPGDEESNQLLYEGAPWSVRLACKLLRHKAMGAASPWSAYVRVLPTQVPAPLETFGWEDISGLRYPAAEEALHAADWLRADAAEAAGEQATGGLGVEEFNWALSVVHSRTFANAAPGGGVGVRMLVPLIDMMNHSGDEAQLASPAGEAAQQGHEGHDAVGLGGPVVAKDNVRWDLLPPGRSGTGGWAMAVSATRPLAPGQELMLSYGERSNDDFFIHYGFVPRANPHDDAVLWPDLEAALEWHYSRFGAQRLSEAEAEPLYSAALTAGLAEQEAEIRQRLTAAASAAGNKGQQEQEQQPVALPEQADPLDSLPEEVLRQLRQIKVLSRGRVTEAVMRAFAAVSGEPAAAAAAAAAERAVAVRCAELLQAMARPPATTTGVPADGGDGSEAAAAAHAPDQQRALLPAGGLLVDLALLLADAQPRLLQASAAEASGASASGAGAGTAAAAAAAEEAGLQGDAAYWAAQLRGCCRMVLWDAVLGCGLSGEELAALL*
</t>
  </si>
  <si>
    <t>C_130200</t>
  </si>
  <si>
    <t xml:space="preserve">MQTLLGKRATRPFTSQRCRPSAASTVRTSTCRSSSVRCQAKMQMREVIEKLIVREDLTEKQAEEALGTLLDDFVTEXXXXXXXXXXXXXXXXXLLLRSQALALAAGRGAAARLLACGGEGPWAPQRGRPRREPQWPPPGLSAAAASPQA*
</t>
  </si>
  <si>
    <t>C_130201</t>
  </si>
  <si>
    <t xml:space="preserve">MLVPARRSAFTSTSGLVEFTHSYTVFKNAGCSVTVASPKGGLGPADSQGFAFYANDPDSKPLVAKRPDGSSYVPLTENTTAAGSITNAQLANFDILFFVGGTGSMWDFANDANLHRIIRVMWESGKVVSAVCHGPMALVHAKLSDNSSLVAGRAMTGFSNAEEEWLGSSNNVCGLCYPGNEATGCSAGLSPANCSGPHMPTEYAKQGSFLLEDGLKASGAIYMSTQQDWARFYFRPHVVRHGRLVTGQNPGAGRETAEAAYDTHRLLRMTKKKNCPIWSQFADTFCSPVQQTAADPPVKCKTNGYIPKC*
</t>
  </si>
  <si>
    <t>C_130202</t>
  </si>
  <si>
    <t xml:space="preserve">MRLDEYCLQLAPQYSRNVIQSFILQGKVRVADKVVTKAGTPVVVGPGGPVVVIDADEPKYVCRAGLKMEKALAHWGIDVRGLVALDSGQSTGGFTDCLLQNGAKKVYGIDVGHNQLHDRIRRDERVVVMEKFNLRHLAPQHLLEMVDIATLDLSFISVLLVIGAVTSVIKPAGGQLVVLIKPQFEAGRGQVGPGGVVRDPKVHAEVIQRVTAGIAAHGYQLVGVTESPIKGDKSGNTEFLAYFHRRPEAATAAAAAQAVAAAEAAAVGMEV*
</t>
  </si>
  <si>
    <t>C_130203</t>
  </si>
  <si>
    <t xml:space="preserve">MQLGGSLLRPLALVVVCLAVSQARLLVVSQTSFGNGAGSLYTIQETGSSEAASEATADTGSGSLPSALFGPVFSSPFAWLQQQLMIMEALQQAAMQGLRPVMEAEPTEPAPSTHEMLRHVGCARMRAAMLDQMARERAWSEAGQGSAGAVSGRSSSSSGSATTRQAAVADYDEGATYTLAAQSHNDDDDGYNDDDEYYYEYYEDYGTSQRQQSMIASMIAGSVGHMLRGAFVDAVAADARVMQRQQQLQMQMHEVANLQQQAMGREELEDLIASKAAMRIAAALDAGGGVARLGYEDSEGAELVMGGSKAAQSSRDFVQSLYDEDYEEDEEDEEDEDEDDDYGEVVGMAETMLSNLDALLSDHDDDEEEGQQEREEQPATSKGDYALEQQRKWAAAARAASTSAANLDESDEAWEDYLEQYYAYYSIYGDDGDEEDIYDTYYESYLDPYAEAPDALDMLASLAELIAWSSHTGSLVLHLFPIGGIVNGGRSASVVAPQLQEPQQLSPAQLQLMQLQRLREQSDAAEVAQGRGALLFAGQPYDPAAATASADPFMLLLNGEEGESASAGTLIISDLNLAWFNDDGSLNWGLVTLLILTAGTLAMLVGFVVSWLSLRRTMRTAVVYPGGAAAWRRAGARRVCAAKAGAGSEGGECDSLDNPLLLLPEDCYGAEPLKIECASTYVPPVLPNESVAKVLCK*
</t>
  </si>
  <si>
    <t>C_130204</t>
  </si>
  <si>
    <t xml:space="preserve">MAKHVELLRVKNLSVGTKLWGMVLEVTPRGLVISLPHGLRGHVAPARASDILAAMLKAPAGGVLSNGLLVSFLTFFHGTVDSYHLPAASPAAAAAGADGAGLDWRKAYSEGAKLRARLLYVDPAGKRCGLSLLXXXXXXXXXXXXXXXXXXGFAEVMRVDAFAGPGLLLRLPGLPEGPAPAFCHVANALETKVKPEEAAADMTKKFKVSAVEGFKEAIKPGSKLGRVLILDRLEAQRCLRVSRKPSLLAAAAAGGGGGGALPKAFGEVSEGALLSGYVANVTGDAVYVRFLAGLTGHPADKLPPTTPASTHPLTTQCRAGLPQLSDVFVSNPRELFAEGQSVRCLVATVDAARQRFTVLLRPSATASSDAAYLIDYFRCAGGGAAAAAGGAAADGKKGGAAAAKVDLTPGTVVEAVITGIQPQQLDVSIGKASGRIHVTEVVDVDVKALLSAAAAAALDAAGSSAAAAGGPPAAKKARKGEPAGAAGAAAAAAAVKNPLDGFRLQQVVEAVVLGRLQGGEGHKRGVMDLSLRPSRLAIARKAEPQAPPVVLGDLVPGQQLTCFVLEVAEDALWLGAGPAVRGRCAALDASLDPNVCADLSTHFKPGAPVLARVLAVNAKKHTLDLSLVDPCSGKATHGSEPRGPGAGAQAPLPAEGALVMGRILSASGAGVRVSLGPKRAGRVALTDIHDAAVPDALAGLTEGTYVRVRVLGKDGDFAVLSLRPSRGGAIAGAAGAAGAAAAAGGKKGKDAAAAKDQAAAAAPQPELLDVSGVKVGDSLGGYVKRCDAKGVFVALDRYRDGRIKLGNLSDGFIEDPAAAFPPGCRLEARVVALEADGRLELSLRTAPRSGSSGAAIQSLAELKEGQLVSGRVRRVEKFGVFVEVEGNSSVVGLAHISELADGAVKDISALFKPKQAVKAVVTKIDAAANRLSLSMKPSVLQQAEEAAAAAGGGAGKRKRGADIDDEMADLADDDDDDEEEEEEDGEGDEDGEGEEEDGEEEDGEEDEEADGEEGPGSDVDVDDVDVSEEEEEEDDDDDQDGDADVAMADASDDDEADGEDEEENEEEDEATQRSKPATTSTGALDLTTPWGELLLADDPRAAAPAAAAASDGDKAGKGLSKAAKKRLKEQHEREIREAELARLSGTAAPQTPADFERLVLASPNSSFVWIKYMAHHIGLGDMDAARKVAQRALDSINYREEGEKFNVWVAWLNLENAFGTQPSPEEAAMGLLRRALSYTDQKKMYMAALGIFERSGKEELAEQVAKTLTKKFGGSCKVWVRALERALVKDDGEGARKLLERATQSLPGRKHIKLLTRAALSEFRLGSAERGRGILEGVLRNYPKRLDLWNVYIDQEIKTGEQPRIRALFERATHLPLPPKKMKFLFRRYLEYEKEEGDDASVEHVKRRAMEFVENSLKA*
</t>
  </si>
  <si>
    <t>C_130205</t>
  </si>
  <si>
    <t xml:space="preserve">MRDGVRWQLPVGKQEETQPTWRRYVGAPAGAAVQAHTCGGGDTLHRRNNKRTMRLRGCGASRCGKTRCDFTGAWDWWPGTALLAGAPALHVLRGLLNPMCKPGASGT*
</t>
  </si>
  <si>
    <t>C_130206</t>
  </si>
  <si>
    <t xml:space="preserve">MPHGPQLANGHAARPGYSAAGKTIQVLTNHVPLNVGVRTVHQYDVRISRVANSAPTSSAAAPSGQGGGKPGRGRKEAKVSGQEAQAVLVALLGDTGAGGSGAAGGVWVFDGSQALYGVEGDLRRRAAAAAAGAGGAGGDGELQVQLAAAPTTGVVGGTYKVDLKLVGALDVAECLREAAQMPGPTTRRPPPDEEQPEGSPAPAGVLPPPPAPPATSGAAALAVLDLVTRAGVAWDVASVRTGGGSYVSYKQEDASGPVKGLLPMKLLRGFRSAVAQVAAGTTLTIDAASAVVAGDGPLLGQLQAALAAGRDVSALATELGNSKNARRLEEALVGLEVQPSYTANRYKLSGKLGKSARSLAFEFEGRKISVQHPDLPCVLDKKGGALPIELLTVVKYQKRMSRLDARQKADYIRTAALKPADRMRAMREALTRQLGSVRGQVARAFGLAPFNDMPDFLKVAKQQAVEPGNKGEWAGGGVAVAPEWRSGAVLCYLSQSEGQAPLSGLLAALSKALSASSASALPPNIPVIWASLPKPGMSPDKAAADAEFWLNRAAAKAQEQYKRQAQMVMLHSTGNAAGLYDAIKAAGDGKLGVATQCVNPAKAGLVGPKASSGPSFSYAAQLALSVNAKLGGATTRPAGRPNDWLPLLGGRRLMVLGADISRGAAAALSGRGGDQQLAAAEAESEAQVAGNRDIVVSMRESVRRLLLQYGLPQGGAVAAGGPRPSSELPEVVLMYRDGLSESQFDRALAEEFTAIVQACADVGGPSYRPRICFVVVQKSHNTRFFPTSAESTHKSGNVLPGTAVDRGVTDPHAFDFFLNSHAGIQGTNRAPRYTVLVDEVGFTAEALQLLTHTLCHTYPACTRALSLPPPVRYADRAADRARTLRYMVPRPSGKQGRGVDWYQMLPTLPHAGHVV*
</t>
  </si>
  <si>
    <t>C_130207</t>
  </si>
  <si>
    <t xml:space="preserve">MGWVWAAAAGANGTSGPTIITPGNSSTSSSTAAGSGTGNNWYAEEDYDVIVVGAGHAGCEAALAAARLGCRTLLLTLNLDRIGWQVRGVRTYFGITFAARAVVLTTGTFMNGTIWVGRQSMSAGRAGEAASVGLTEALQQLGFETDRLKTGTPARIDSRTVDFGALEPQPGDEDERWFSFDPEVHVPRPQLSCYLTRTTAETHRLIRENLQETPIYGGWVDSKGPRYCPSIEDKIVRFADKDSHQIFLEPEGRDTPEMYVQVCASEYRLLLRSDNADRRLTPLGRDIGLVDDRRWALFTAKQARIEAEKARLGTTRVRADSPVAAEAGSLSGHAVPGSPTLEELLRRPHVHYSVLERHGLDGGEQLRFSEREAVEIDIKYAGFIARQEKQLASLASKASKPLPADLDYSAIATLSMEAREKLGKIRPRDIGQASRIGGVSPADVSALLVHLEVARRRSSAAAKAEAAGTAKAAAAAKAAAAAAAEDKQPVAAA*
</t>
  </si>
  <si>
    <t>C_130208</t>
  </si>
  <si>
    <t xml:space="preserve">MAPGPGTRASYAAAASGAAPGGSSSSGVSSGSSRVAAAASGEQLLLALADSYELQVWRVPAVAAPGAGVGLQDRPQPQAGPQLAAPQPGRGQGSREPAPAPQAAAEGRESEAEGGALSQHQQHQRTLQPLVRAAAYPLPRHALIYSLAWIPAAAASTIGDGAAAAAACGAGAAAIAVADGGRGRGTGAGAAADGAGGSPQGEAHPVILAAGTHQGAIEWYAYEGGVTEGGNSSAGAAPVASTAASATGSAAVASASASAAGDSSSCRSDSLRLLKTTTCGSTQPLVDLHFLPPAAPSASQSPESLHSSAAGGRKSGRGAAATDGGAQFSAAAGLWGDAAAAGGSSSSSSMTVGRRGVLVGLQDASFALAGVGGVRNTIQLFDVGTMTHLASVVDPFESHEFVCCCPIAGAARAGSGGGLSVSVSAGIDPHVLVVGSVHGSFCTACYQYGLPSLCHHKARSATAALSTLDVRCGRRGLTQRFGLHHRSLYPRLATAREHYIFTSHAGTPLEVYDRRAMSSPLFSLAHLPRPTLGEAHAAARGGQAAAAAAAATSGATCSAAGAPAAWGGAGASSPRCGAGGTARPATCGAGGGGGGGGGAAAAARRQCGAARRRRRRGTAALGGGGEDSDTEDGEDAGLEDVEDVEDADGGEGPHEERDVAGHAPSRRGWSLGRPAGAAAGDQAGAGADGREDAHDEEEDKEMGPGAPLPAAGWVPGYAAAPHEHQGLWLEASEDVLLGRADNGAVFVWDLSTVLGWAAGPDRSGLWHYLSEYGSSGGGGGRNGEEVAAAVAEGVVREYGDGGTGPEGFGGCGEKEEEEDEQGNVQEEEQEEAEEEDAAGRQRRLQRHGMPACLGWVECSGTMPVASLSPGNPQALFTLGAEPSGREYLVASVIG*
</t>
  </si>
  <si>
    <t>C_130209</t>
  </si>
  <si>
    <t xml:space="preserve">MRRSTVVADNGSSVLDDYRTSYGTFINRYATPVVARVEDRVAVLTRVPVHYQEDMQVLRYGNGQYYHRHTDSLENDSPRLATVLLYLSDPELGGETAFPLNNVAFKPRKGDALLFWSVKPDGKTEDPLSEHEGCPVIRGVKWTATVWVHTKPFRPEEWDDVAKTFTRNDLEEDPGECTDRHKECPKWKAAGECEKNHGYMQGDANQVGSCRLSCGVCEDCEPGDRACYSRNRDKQGYLVYHPEELFTPRSGESGASLGEGLESAFGMDGDGDAIARAPGA*
</t>
  </si>
  <si>
    <t>C_130210</t>
  </si>
  <si>
    <t xml:space="preserve">MPAPTAMSWLRRRGPEVPHAVLYRLFRQRQALAEEEGEQGEDARGGGRGRGRGRQDPRGRQGRGRDADDIPEDLYVARTYWAFLAGDLQPRQSGRIRFPVAVDGSFYPAVSSYRVRGTGCGVTWVELTPETGRRHQLRIHCARKLGAPIIGDGRYGYGGLPPRLGLRDRLPPEWWALLGEDPRVVALRLQQQAAEQAEAEVEAGAAVAGAGSGGARAGRGGRGRSASPGAARAAVPSVPIMLHARELVIKRPGKSPLVAVAPLPRYVRELMEAAGWPLPRDG*
</t>
  </si>
  <si>
    <t>C_130211</t>
  </si>
  <si>
    <t xml:space="preserve">MSPPRAPGGSSFASNCMVAYAEAHAANSGSCPQSTADRKCWRLVPGENRQASKQRALSAARDPKCHKIRAIDLWRAQQGSGLCGASGDTGPDRAGCVGAGPVQAGLAGRYPGGQQPGAAGLGRSPAAGDGLASQRKPRAVAAAGAGGAGSSSSSCWCGGTAAGDSGSGQIPRALRVCWLRGPQPHGAALACGWPGGLACGAAAPGAGRALAAVRPSGVGQCAGPGAAAAGSGRRGEGGTPGHHDAGGGSKDTCGGGPSGSSSRGWSWVVTGGGGGSAEDISGAGRDAGREEMELPLWARCRHRSGGSGAGDVAARGSGGQRAGADWRSSGGPDRRAGCAAVAAGGGPHVTELSVPERRAAAANGADPRGASRQLRPGASHHHPADQLLQSGHAAAGLCGLDGGWSGSRGGGHRSGGQEPLGAACHRPSRLGHPAPAAGHPACCWVGNPLQRRRLRSRLTRRRRAAGGRRGGSSWRGCGRRGGWRHGCHLHRAASVAVAAACGGDTRPALGR*
</t>
  </si>
  <si>
    <t>C_130212</t>
  </si>
  <si>
    <t xml:space="preserve">MYGGYGYGTGGYGGGGGRGGYGGGGGYGASRGGYGGGNRGGNDGGAEGGAGGDSSYVEGKVEFPNLAEETTQEGLQQYCAQWGQVEECTVANRVGVVRYSDPASAQALFDSEHVIDNVKVEPRAALPRDKAGTGERCQKIFVGGTGDVTDEELRGHFAQYGEIQDSVIMRKDGVTRGFGFVTFADPLSVEKVLVMRQVIRDKTVDCKRATPREMTPSTGGGRGGGRGGYGGGYSSRGGYGGGGYSAGGYGGGGYGGGYGGGYGGGYGGGYGGMRQQQAQGYDESAGMGGENAGQYGAAGYGGMMAGYPAMAAYGGYGGYPAMAYGVMGYGAGAAAGYGRAAMARNTVGQQQRFRPY*
</t>
  </si>
  <si>
    <t>C_130213</t>
  </si>
  <si>
    <t xml:space="preserve">MYGGYGYGTGGYGGGGGRGGYGGGGGYGASRGGYGGGNRGGNDGGAEGGAGGDSSYVEGKVEFPNLAEETTQEGLQQYCAQW*
</t>
  </si>
  <si>
    <t>C_130214</t>
  </si>
  <si>
    <t xml:space="preserve">MSASGMRGARYLAQAEADEVWINDGSSDLHEAMVFNMCTAAGMTPPVPPPPLAAGAVQQHGSGSSTSSNGGGSDEASAVSSSGKDGSQQPPGPQAESEDVLRQRVADWAAQAQVVKLEGLSRDVWQWDLPPLPTPPPPPEPATAGDQAWQAAAATAGTQGTEASDASSAREGDGEDSSCSGGVSISGNGSADPADELKPGVRRIRISHVDANRLLTNCYMRESYYDLIDVDSFGSESMYFPAAIDAVRYGGLLYLTSTDGFTSSGKRQERGLAAYGAFLRALPWSNEQGLRMVIGGAVREAASRGVALTPVFSLYSYHGPVFRVMLRARRSAEWAAQHYGFAGHCFVHGDNYTVGWKDIAGAVCRCESRGRRRPVQVPMADSVAAAAPPGPHDPTAGGSSSSSSSGSSSSSSGSSSATTGSSTPLVLSGPMWTGPLHDAEELRAMKAEAEARGWEGFGMSAADAPFLRDRKKSSRNARPLEDLLDVLLEEADPRLPPGFFSIDDSVARRMARPPPRDALIAALREEGFAAARCHLEARAFRTNACMADVLRVAEDRLGIPPRKAKT*
</t>
  </si>
  <si>
    <t>C_130215</t>
  </si>
  <si>
    <t xml:space="preserve">PDPAIHAWVAGSSRIPGPTPAQTSSRREPTHAHISHPAVPAGPSSIPGSARPGHPTVPAEPSGCPAQASSSAGPA
</t>
  </si>
  <si>
    <t>C_130216</t>
  </si>
  <si>
    <t xml:space="preserve">HHVRLGTTDARAPATHPPVNTRHPAPRPGPHLHGVVAEAQRQVGLHVERPPQQLPPPGAHLTAASAAGPWPGPARTAFASAASNALASEGSHSTCWSVPEPPLATVRAAAAVLALAPSAPALPPP
</t>
  </si>
  <si>
    <t>C_130217</t>
  </si>
  <si>
    <t xml:space="preserve">QAAPRGSRARPPQAAPPKTGRPSPIQPRLSQAAPKHSKLPPATSGCLRQAASGPQATQTHPRLPQATQNRPRPRPQAAPTRPRPPPRAAVAKDANKSATPTL*
</t>
  </si>
  <si>
    <t>C_130218</t>
  </si>
  <si>
    <t xml:space="preserve">MRGAGTGGFIDHYTDPYVDTTSGKFYPRGIYNMGIFDSGTFVPGGGSVGTRLELVRRVSGSAKAGASPQVPLTDAVLTRRQAGPFATSKLGSLLKAIVCCSRDNFVESIRLVRELVGDTIIGNPTCYGYAIEVPRPADAPLWAGLSIGMGKPVGSTEYVVSSIRFVWASYDPILSSPPPPSPQPSPPPPKSPPNPPPNPPPSPPPSPRRNATGAVRAPSTPPPPPSPKPPSPKPPSPKPPVRKGKSPPPPSPSLMDKLPPGTNKDWYVITKGVASIELLDYTGTVQMVGPTFPVVTTPSLDTVIAAGRYSKGTLFGLGSENMAMTCCKAPVGAKLPGLDQIILQGAAWAGYYGIKCGGAKVRVSHAKYVPFATWLITQRPDLFLKDVEIYTPVADFVRAVKGTVPQGKRPPMDLYIVGPGDGDQAGGNSTYTPTFLAALRDYLNSGKGVIFLGQNPLESIANGGTTTTTGTTTGTTGKNKKGKAGKNVVVTVDVGRRRQRSLLESSAAYALNAVSGPTGMVFAGQVLPPVPPGPVGVGPLPPSDLLNAEQAAGQYLLYLQGQAGKIYDLTVVAGVVSKARAAMPRGSPGSENLYTLIDSITQLGGTIPVYNPAAQPSSPPPPSARPSPVRSPAPSPSPSPSPRASNATAGNSTTAGNSTSNGNSTAASFKYLGCYVDNSATRALPFRLSVSDRNLTSARCASLAANASLKYFGMQGANCFGGSNGTLATGYGTSTNSAECSVQCSGNKAEMCGFASANKLLLSLYQWT*
</t>
  </si>
  <si>
    <t>C_130219</t>
  </si>
  <si>
    <t xml:space="preserve">MNPVQFKFDNVLALASQEEVYEATAAEVVRGALEGFNGTIMCYGQTGAGKTFTMSGGKQSFKQRGIIPRALGQLFAEVKAMPDREARVSVQYLEIYNEALYDLLDITTQPHEISIYESSKGQVTVSGLRTAVVASEAEALALLFEAGGDVLVSKLALVDLAGSERVSKTKSEGLVLREAGHINKSLSILEQLWLTLGARVHVLLQVILGLGDKNRDHVPFRSSKLTHVLKNSLGGNCRTVLVANVWSDAAQTDETLSTCRFAQRMMRVTCEVSANVVQDSSARVRQLERQVADLQQELAMHDAMAMRGGISYSAYSDTQRAELRTRVLDFLMGVGSSGEAAAAAPGVAAENIEPLELHSLRHMKEILFACRHLYREALHGLGPGPGHGSGSMVAAGGGGGGGSSFPPAPTGARPVSGSSTSGPAAGGGAAAARRLSGTGNGSAGARDKNWQEYSGAGGDAAPGVGKADGLGGAGVAPDAARPGSSSGGDDAGSGLAERLLSQQATGSSGRPAVGGGASTAVVAPDRATALEDYKAGPGALKAQLLAENRTRLKTGRGRAKELALAVNAAKRELDGLKKREEQLKGQRVQQQGEGSQVLDAEEYDVLMRIKELKSSYKENYNELQVVKSEVDYTQGLVDQCNKELLLEFAQWYESTYGRPPADDGGGGGGADEDRLPSPSGRSVAALSGGVSTPPRPGVLSTGPGGGATPPSRSGLTPPSPSGSVMSTASAASGGRFGGVGGKPGARPPGGAGKVPLSSLVAPSGEELSSPEAMAYYNAQQVLLQKTSGVAHRPGSVKKQRAQPVFGGAAARSNVTDRVVQDVGMAMHPNRRT*
</t>
  </si>
  <si>
    <t>C_130220</t>
  </si>
  <si>
    <t xml:space="preserve">MQHWRARPGTRGGHGDAPPTGTGSLLPPASASSAAAQPSGRTAGLGYAHSLVYAQRALLGSPGSGADHSGSGGGSPHSGHSVASCPSPHRQSTPNLSVPAYAYDGSSGAGPADGGANSGSTTTARPSPLARRLVARYMSRARYGSSGGSGRPGAPPAPHAPNALHHMLLHGASVAPVEHEGGQRWGRPGRAATLPVDVREEPEAEAEAEEGQGRQPRQQHSGWVLTLARAATATELFPELGLGSQADSGHSGDIVSAAAFAAATPFTTASSAPTQLVLTTSMPTAGSNRAQELLGAGPQQGAPAAASVPYSRRSLELSHLRVGGSLVMSKSVGSTGAGAAAAAGVCGPDQLAPRPPRRLSNSGRRMSLLQPQAQEPHLQRPQPQPLPQSQSQPLGFVSALLRNGAAVMDKLRGRAAPGAAAAAAAAAAAAAAERYAPEPLQGVSSAPLELVGSWGPERGEGSSGPSWPLSPPLSGPLEPLMEEGEHHLHLHQHEHQLHQDKHQHQPTAAREPEHESAEEHMQPCQQAQQQQAQQAQQAQQALQQEQEQPGLATGGADDSESCAECSRASSGGLGAAGSSASVSASGTSGSYQQLTLSLRSSAGPDPPQLASLQQPQPQEGGARTPSAGRVASTPDWPESSQATATTESTPPSTAATPAMDLTAASQVAESAAESDAERQAAPSGVRVSAIAAASRAAAKQHRQLEAAQLQPGVEVEVVAEGAAAVEVAACSPRAPATPPAVATPASPFVAADRHGSTTRTSSGGGRAAGVGAEAAVAIGAATAAAAGTAEADDGLVAGDSPSASRTLALPVRATAPHGPSLVSAHGQAQDAPPAPCLRTAAAAAARTQPPVADAATTARALCSAPLQELEVPGAAVAAVSAVPAGPVTADTLSPPAPAPAPASPSSQPAAQPQPNAAAAATTTPAVPCPPPFTALAPPPERSLMHCWSGAPAEMRRGCWGRDDYHLSRQLYQGYASEVFKAVCLKSGQDVVLKAYCLPSLTPFLTHQALREVHVHKRLAHPHIVQLIGAFREGDFLVLVQEYVRGGSLDRARRKLPAAGHQAGAGGGGGGGAAAGRPRLSEAQALHLVLLPLLRALGYLHAQGIVHRDIKPENLLFTPDWRLKLCDFGVSVCLSEERAVTRTGSRDYMAPEVTTCPLKRTPADNKDCPQMAYTPAVDVWSLGVLAYELLVGFTPFPGGPPALKVVAAGAAAVAGGVPPLAFPGGVSAAARGFVESCLRLHPGDRPTVTQLLQHEWVRAAVNDVAAVAGVKAAPEVEASAAAEGKLTPAMI*
</t>
  </si>
  <si>
    <t>C_14010001</t>
  </si>
  <si>
    <t xml:space="preserve">MVMDDALWPEPVSREWLLRARQALAGPAAAVARQRQQRLSAAGGGSAGQTQQQQQQQEEEEEEEEQQEEEAAARTYQGAAAGKARAAAVARTRRSSGGDGGGAGAGGEGAGELGISSSNSKGGGRSNSSGGGVGPAAAAAGGRKLGAERIARGSTGGGAAAAAALEAGGGGAPTAGAVAAATAGGRGGSEGDNAVDGGGCSCTHRFYVLAAGGEMRVATAIWHTQQ*
</t>
  </si>
  <si>
    <t>C_14020001</t>
  </si>
  <si>
    <t xml:space="preserve">MGALLEAVLAAPGALLAPPPETVQSQLEALEAALAPLLPAAELEEVSARLEPAAAVAAADINTAEATSGSASTSASAGGAAPAAPSAATTPSSSSSSTSSASSSS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CVCDDIDLMSAVRLSDALFHFQFPGFREWLRN*
</t>
  </si>
  <si>
    <t>C_14030001</t>
  </si>
  <si>
    <t xml:space="preserve">MSCIAPHVQRWPAAINAAANAWLTAAAEALAGAAAGAAGANTSTAAGAARPWVLRLSGGGAAPVSGGAGASSSCSTGRHSHSHNTHTSGHGITNHGYDTIANGLRQQQGRRLGLEQAAGRHHGGGGGSNSRDGGGGGSARGWGPRCG*
</t>
  </si>
  <si>
    <t>C_14040001</t>
  </si>
  <si>
    <t xml:space="preserve">MEAKGSYNCALVRALPALGEEAVYSSVGKQMPAGRTLYKTTYRTPDHHRLQVTRLLAPSADVVAAGEAAQPHCSRLPRPSLHVPWCPPTAAEVVEEAVAVEEAEEEVEEESGSEADEAEEADGEDEVGKAEVEGGEEQGQGKGKEEVAEEAAGEAAGGKVEAGAAAEAGAEAEDEAGEEEGTLVGAEAADEAEEEDDEGEQQ*
</t>
  </si>
  <si>
    <t>C_14040002</t>
  </si>
  <si>
    <t xml:space="preserve">MQADIAELVESVDTRSAKTALLLLRHSEAFAYSGVQEAAAAGEAAAEAAFDRLSLAERSRFKCVACVYVCVAGSGGGRTGQGAWE*
</t>
  </si>
  <si>
    <t>C_14050001</t>
  </si>
  <si>
    <t xml:space="preserve">MQAPCSALPAQMDQPWRQLYSNSTALRWMTQSDVFSFAVVLHELFHRYVISASLDNADQMEKYAQQVRDSV*
</t>
  </si>
  <si>
    <t>C_14060001</t>
  </si>
  <si>
    <t xml:space="preserve">MHVHLCKLRVRGGGACNGEAARPNPPQPQACTHLPPPPRAMAANKILLRGASSEQAEAMARGDFSALGLGEGSMGMYERRWRASNAGRVWNVEVVVTRDQRAAFIRAAAQIKHTAGVTVAPFLTPEGRAARRARQAQFDSLVERGLQPYWRGTDIVTEEGDRRCVHPVQ*
</t>
  </si>
  <si>
    <t>C_14070001</t>
  </si>
  <si>
    <t xml:space="preserve">MYNYSQKFIEQKERELMDSIAKNYGRIREVERELGNLQLQLKLTAGPKKHALELLRKKIEIQNEKVASVRAKHTVAKA
</t>
  </si>
  <si>
    <t>C_14080001</t>
  </si>
  <si>
    <t xml:space="preserve">MTTVLRNENPVVIADSSYPDALKGWLASLAVGYVKSVLGAALRAAAARGDTHLQLDRLPPDVVAQLRQSAAAAVLGCLAAGRPALLADGVFPLCREAGAVLVNAFIGLLESDRFRQLTAGTSTTTTTTTSSTTTSTTNSTGSSLTRVSGAGTGSVTSSALHLAAAQRGAAAAAGSEVVLDFIAGLLAAGRVVVRPAFALRLLRHVAARAITAAAADAPLAAASGSHHPGSAAAAAGGAADAAVAEAAPPLPRARSRAEVEAEALFERLVVVVGVNTEGGAAAARHDPDKLSVQVRGAAVCPNTQQQPDLGNYLDM*
</t>
  </si>
  <si>
    <t>C_14090001</t>
  </si>
  <si>
    <t xml:space="preserve">RASDFACTRIPPSAHGTYSRRKVVIRASDFACTRIPPSAHGTYSRRKVVIRASDFACTRIPPSAH
</t>
  </si>
  <si>
    <t>C_14090002</t>
  </si>
  <si>
    <t xml:space="preserve">TLSPTDTHNLTHSHLKRAKGPFAPTPCALDSATLSPTDTHNLTHSHLKRAKGPFAPTPCALDSATLSPTDTHNLTHSHLK
</t>
  </si>
  <si>
    <t>C_14090003</t>
  </si>
  <si>
    <t xml:space="preserve">MPK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QGSVDASTRGVCGAAARTKTSQLVPDVSQFPGYIACASSTRSEVVVPVVRSHISFNDGRTPSIPEKLVAVLDVDSDHPAAFTEVDQECLEELCEWLGDHLQLWHKLPKWEPSHLY*
</t>
  </si>
  <si>
    <t>C_1400001</t>
  </si>
  <si>
    <t xml:space="preserve">MTTGSYAPAAFTLSQPPRSAQVVPCWGPTRAPPASPTVAPTHIPTRLCPHAPGPTAPDVPPPAPAPDPAAPAPSASASGCPCPIAAATAATAAAPLPVPGRGGGGGSFSPPAAAPAVPTAAA
</t>
  </si>
  <si>
    <t>C_1400002</t>
  </si>
  <si>
    <t xml:space="preserve">MEQVYWVIFGALAFIVAGLVLTQAKEGGLVSGAGSQLQAFFALRNNYVFVYALMMAGDWLQGPYVYALYQHYGYDVKDIGRLFIAGFGSSMIFGTVVGSLADKHGRKKAALLYVVLYAASCATKHSPDYGVLMIGRLLGGIATSLLFSAFESWLVAEHFSRGFDEKWLGDTFSKAVFVGNGLMAILAGLVASYLVDSLKMGPVAPFDAAIVVLLAGGVVIYASWPENYGDHAHAAEGVVDVLRRQFAVAAGAIIGDQRIALLGAMQSLFEASMYTFVFLWTPALAPAGERIYHGMIFACFMTASMAGSSLSGILMKRYKVESYMKYVFGLSALTLAVPFLFHVSIAEQTSSDSHRRSLQAAELAAGKEVVHGISLQGQMQLVAFCVFEVLVGVFWPSMMTLRARFIPEETRSTIINVFRIPLNFFVCVVLYNVHLFPLSSMFALCATFLAIACVLQVRLERLIQIRLERLIRAGPPAGAAPVKATPAEEDHPLLAGTAEKA*
</t>
  </si>
  <si>
    <t>C_1400003</t>
  </si>
  <si>
    <t xml:space="preserve">MLVAYYAGLEDLDRLDESFVGHLKMHLPKSAWRPKLWLVTAAGGLLAAAPEPGTSGPAGLSNFFDIPTRPHDFTFRLQPRDAAAGHCFKLYDASTPSYQVPVCLPPPSAALCRRLTRAQHQAVEGATGGGGAGGTGGDLLGGLVVGVEDAALLAEFQFGADSASEAVKSGGVEEQEQEEEEEQEHQPGEKAHTSASGSADGGKNANNAAAAATPPQRPCAPALWSVLGPFRSVGVSGSGWAAHAGATAARLYNYVAHHVGALRAAGVLLYADRSLHGALAREPVLQPLFRAGVLRVVRWELGERTPLFYNYDQALVASHALLGLSHCGTNLELLVSDIDEYLYSLSGADWPAMHECLSRTAAAEPNPTSWAAGYAPNGTAPAAASTAAATAAAAAGQNTGTRRHLLTADPQTQPLPQHGRADGDADAEQPRAAAASAAVANTNMTHQQSMVVGQLQLFRVDVAPSGSGAAIAGVDGWHAGLGRDPAVEAGMWATAATSPRRHPLLAYNRISKDAHKSYNGKVIAVPATRVVAFFVHEGWPLYGRPHMADAKCAFILHIPNYWHARATPEDVAKKYEPFKLRLPYEYYRLGNATSTAVSVSGRMTLPITMSRCSLALGLFGLLLAGMAGMDGVDAAGSKITAADLANLNLYKVLGVTAKATSVEIAKAYRKLAIKYHPDKNPQGQDQFIKIAYAYEILGDETKRARYDAGGFAAATEFAAQAPNWDTWQPPEAPSATVFEEWQNHNIYYDLAMLVALLAGGAAAWVAWVQASERLKRARKAARKAAGGGKSAPASGAGSSRPRRQRVQSSGALSTGSGAGMGGSDSDSDEAGGGARADQPDTAAPGPSGSLLLQPAKPAGGSAAAAMREWSAEELRLLDKGLKKFPVGTVKRWEAVTGVVRTRTLEEVLVMVKNYKGGSHLRARAQEVALVAALKQCPKELGAERWDAVAKLVPGRSKAQCFKRFKELRDAFRSKKGPGGGAEGDDGDD*
</t>
  </si>
  <si>
    <t>C_1400004</t>
  </si>
  <si>
    <t xml:space="preserve">MSKIRMPTCSQNNI*
</t>
  </si>
  <si>
    <t>C_1400005</t>
  </si>
  <si>
    <t xml:space="preserve">MALGLAMRLRADSSRVPPAALGPQAESSPAGPAAGTPGLQAGRGAAAPLHGNGHGHVYGPVSGNGNGSGAKLRNKPGAAVGASGSRAAAGAAAGAVGDGASGRASSPVVVTFVVAQQAVGLNESLAVVGSIPLLGEWNGVRALPLRRAPD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MGPGGGSKDMSYSGSGGSGLNGRGGGVVGRVPRVLVGGALLLAGPLPCALATEPRVAALVAAHDNLAAALATNEQLAAALAAGAGGGGGGGSQALSGLLALPGVGSALAAALATGGAGAVTALTAGGGVAEAIASRPALVAAVAAVPSLAAAMVRDPGLAAALAASEPLASALAATPRFAAAVAVRPHLAAALVRGPPELGLALAGSEQLAAAVAGNPRLCEALVSQPGLAAAVAAFPQLASTLATSPRLAEAVAASSLLASAVAITPELAATLAAVPPLCEALAGGCPELAAAVAADRRLAGALAANRQLAVAVGGNARLAAALGSQPGLAAAVGSSAATARALASNVRIANAVAANAELATAVAESPEFAAALATNEVLTAAVVADPRLAATISATPGLRDALATNNDLACAVGSNKTLSVGLVECFELRAAVASSRAVAAAVSASPAFAVALAACPELARAVAASPALAAALSGHSGLAARLAVDEALAGRIAANKEAAVVAHPSLAAALGSPHMGPRLMALLGAPNSALPAAVSSCGSLAQALAASQPLVALLGACPDLAALLPAGHLGFADNVAAVPDLPRVLAAGSHALAHTAAAVPELMTALSTPGWPLSRHLVASPDLARAAVATPAFAARLALSPALSGLLASEPALARVFADSPGLAAAVAANPLLEALVLGADPAESAAAAVMAAAASSSSSSSIEGAGGAGGAVATSPWEEASAGMGAGGGWGGGAAGAGGAGGPLRPFPAGLVSQPDLVSLLAAPGGAFAGALVSCPALVPVLLGDSRFTSAVARTAGGALAGLLAEEPVLCRLLARDGRLRTALVASPKFAEVLAAGGNPLTAALVAEAEAAEEAAALGLTSAVGSGMLATALGSSPDLVSAAAATEGLAEALAANPRLAAAIAATPSQGLAALLSRNSTVAAMVGREIDLQAALVANARFAAAVGSQRGLGDLLAANPELEDVVSASAALQDALSVNSRLVATLASCAELASAVIASRGFAQELATNRPFADALSNNPALAAAIAGNKDLVAAVVGSPALSAALADNPDLQQLVCFNGDFAAALAGNRNLAFVVSANKGLPAALVSNAELTTAIAKKGSFTQALASNPELATAITSNSAVAGVIAGNPDLANVFASALLVFTAASRYSFLAQLSSGNRELGKALTRNPSLAAAMFMNRQLAEVVSSNKALITALVASPQLGDTLAYNEELVAAVARHSPGLPEALSTSPRFAALLAGNGELARAIARDEALAAALADDGRTPGNVVGAENARQRRLLGPAPDGPGAATATITVDVEDVTDVTPAAAGGAAGALAAAAAPRQRVASSAAGAEVVIGAVVPDAGAAAAGGDGTDGAAAAGGQALSGDLGAEAEVVDEGEVYSGSPHGGLAAALVGCAELVDAVLSGAPVGQAAVRSRGLAGVLAATPVLARALCVGVGGGVGAGAGSGSTSEVVVELLAGRPALCSLLANDLQLAGGLATSSAALLAALPGRPELVELLLQPESGLGDAVSGIEGFGSQLAEDPALVAELVEEPRDPVADAVGVAVLVGSVSFAVVAGKWYDGNDLGTALQQDLQAALVSSYNDLATDGASLSAIGSVVLTGAAVLVLAGMEAAANAAAEQAAAVAEALPSAEEVGAATVEGVQAVGGWIQETAAASWQEFLENGLAGGGGDDGDGGGGGGGNGATTAAEAAAAVGAAAVLGTNSANQGKSSPWGKLQGGKGAGAPGGGADTDADDSDDDDDDEGKDARGGGRDRAKGKADAADTGRKFGGGWFGAGGGRSKGTESTDGGNGGAGDGRGQGKRS*
</t>
  </si>
  <si>
    <t>C_1400006</t>
  </si>
  <si>
    <t xml:space="preserve">MSRVSCRAPPACATFSITLRKIGLIHAPRNVCVRGVLNRGASLGRSQTFQSRHTEVLQDPEWWGAEAPDHDVAPAVTAVPPTNTTTRADLRLILTFTNYLKAHKLDFSALFCAEPLLSADAAPICDVTAGHHAELLSEYLTSGQLRVGENLPHWFLNGNVRGAIKTWMATRPAAVALCEATRAGGPDTALAASSAAQAELAACVARHPQLGAQLAAGGLVDGLLAAMPVWAPRGADEISGWEAAPGGGATEQDVVTLHVFGSLAYAARLDTAPFLHQLCAADPFAWAESQMAQGCISEPDAWLLERYFLSRHVVGEPLPLWYATWGVKQEIEKWLAGQQAATLVHRLLRARRSGASSPTGSGAASTASASIAGSISSLDSVAGGEAGAGAASREAAVAEALLRLAAGAGAALGLAPSEAKSLTCHSHVTLSEPDPHGQAADAGAGAHVAELVVRHPCGAPAAVATAAVVRDGEDVALCLRQAKERLDWCAFLLRAAAPTTSSSGGSSSSSSSGSRSSSASNSKALAKLVVLLADPEAPPAATALAGPAPDSGLAMYLREAGVRCVVAEQLPPAHHHRQHNNQQNHHDSSVGARSGDGGQVGAQALVGSSAARQ*
</t>
  </si>
  <si>
    <t>C_1400007</t>
  </si>
  <si>
    <t xml:space="preserve">MYAGSRPAHALHFAVYEAAKEALGGNREGLHPLETAAAGCVATVVNDALMTPVDSVKQRCQLEGSPYRGVLDAARSMLRNEGLGAFFRSYRTTLVMNVPFTAMHFSVYETSKKLLLGKEGGGEDEETLQVQLVAGGLAGGCAAAVTNPLDVVKTRLQTADPAKYGSAAVIPTLRQIVREEGMQALWQGLKPRVLFHIPAAAVCWGTYETMKDLLAGSGSGQH*
</t>
  </si>
  <si>
    <t>C_1400008</t>
  </si>
  <si>
    <t xml:space="preserve">MWEEECKNMAASKKRSSPAMGAGAAASGHQHIFEDWRNKKLRPQQMIQLASDLADLAQWAGVGRHVPELRVDGPVKAWAEYGTAGKVHLLQAADALQFNFAEAARKQAEQLADNWLWQVTEALPSLSAEPLRTTAPNNAIASLKTRLTEAEAAVRAVFDAERTSQAAGLKGLVEPLSVARCARNLQVLKALAAEVGLNATMADPAVAAVRTTLSAPLSLEAAAPAVAAQKTAAADAVNSEADAAVAAERSARVAEIEAAAAKTYRRALVLQASSPTHWHMSSETPALHRLGLMSALLMQLACDSAAGTPEGDAAAAELADAVRKLMPQMRIKLSEDDAARRVMLLAALTPAPPAPPPAPKPEPEEGEEDEEGKEGEEGAEEGEKAEKEEVPPPPARPSPAEAAQGLVSLMEGVIRAQLAEAVEARKAARAAAKEAKAAAAAAAKAAQEEAQAGEGSEEAAEKAEEAEEVAADAEEQEEEEEEVDVPTAAETVDVAAVRKGVEQEARSRSDAEKEAAMLKLEDALGALREATAAKAVTGLVDRLAVTAPPAAKGDEDGAVEEEEEEEEEEEEEEEEEEEEDEAEEKEAAPAAPAAAPLDAGSRLLALESLLRDAAKASDAGLAAATADAIAKLTDADLAALDGATSSALSALSAHLALVKLVADTGKLDLAPGACDTLRRVDTWLAEHESQAAAAAAEAAEPQPATETVVEEGEKQEGEAEAEAETKEETPAPAPAKPKTADPARLAEGRRLVSELLGEGLVLLELPPASYRKLQLLREAVDKLDPVAGDGAVQHSAIKTLGEVVSQLGPIGGSVDARLSQVSDEGERAKLGEVRSAAVAIYGALTTFLRLETETWTDAKSTLDKARTTVFGLKVERKAATLSEGVEACGGVHATCVKLGGMVSALGSQPAKAASGRAKTALQETAEQAHSTAAALEEYLSYVRLREHALGGAVSAPAEVEDTFELQLPQLDEMTGKHNDEAVWLDLAGMGLPAVDEEDEASAEAHEEALAGLQERLDGWHMTGLRLLARGQAALVTLGGATTEAGELRLTADIGLPSAKSLLQLCAEKIRRLQMMAAESVSGPNSGVANPLHWYLLVPAAAEQPLKDFLAANEHFGLLPSQVHVAVNDVRPPLLTEEGLQVVLDSTGTRVARSQPGSGEVFLALRRSGALAHMRKVGVRCIEVETVEDNTIARPLDPAFLGACSATAIDAAAKVAVPGVQTEGTSALPELYSRYLELLGTSSPLLERLGDYVPAIGTYYFSMDFVKRVDKLLRDRPMALYRLAPADKLPSRAAAAPGKAPAPGGGAAGYRLERRLSDFASPAVCSLIDGVQLAMVAVDVAAEFAPVWGTAPFYKTASPTSAVDAMLLQQTRWVEEAGGALEDEEEGVVEVSPLVSYAGEGLAPLVEGKVFAEAYVHELQGFDAASTGAGGNAGVWAVPAVVAFAGAAALQVVKGK*
</t>
  </si>
  <si>
    <t>C_1400009</t>
  </si>
  <si>
    <t xml:space="preserve">MTVVEGAAAAGPYDGLLTGPTKARLQGRINALMAQRNAEAAASGGTVLGAPAGGQKVLSTLSGMELVQVALKQVEHGEKTLTDPWGRQMDPAARPGSHGSQAPVDEGEFETEEERDARIEIERRQARLVRALTTREYW*
</t>
  </si>
  <si>
    <t>C_1400010</t>
  </si>
  <si>
    <t xml:space="preserve">MRYHGDLLSRGTALTGIGAWEPPDPDVEESLEAAARVAEQGGLDFEELLEFVAHLDSANQEFKLVESQPLGVELEALLGSITEALSTDLADMANQATRFDETFRLRTERYLSALCRLNPVAFEETSAAQAEADYRSSVERAKLRLRQLHGEVEGEMLTSAGKPKNQYDKAVAMLQSNRPYFLPPMFTKEAVQRAPVSSTTGGKLAEATRPTWDVHTSIFRERKKCDARDVVDTEAVLAKQFDLDWSRVVSKMLFMKLVAREDQGVRGKGGRLALEQELAEVRQELLAAFPLIRESVAAARAAVGTLAAAKPPAPSAGYAFFEMDESHWLAFCSAVGIAGTAPGVRVHELRSLFWTVNREEEKNLTLESVANSDYAYMRFEFMEALVRAAFARYIQGGVVTDCSDATKMLLQHLRGELHWYSQLSA*
</t>
  </si>
  <si>
    <t>C_1400011</t>
  </si>
  <si>
    <t xml:space="preserve">MCTHSWSHTVAHTGVLPPLAVVDPNVFRRERLYTADMERAIVHNLELLTAAFKLFKARDKAKYMDICHWMSFVESNNLLAPHMGLTVTEARLMFAWSQTVVVDELKLRRRAVSLQLWDFVEAVARVADRISLPVTEEMDKWMLYNLNIGRNTPLPPGHTRVWTYCTAQTRGKGPGLPRRASSSDLLAAATRPLAVKFRAFMDYLAGHMADHWGGSNSHETAQNMLRTASMLSGGVELA*
</t>
  </si>
  <si>
    <t>C_1400012</t>
  </si>
  <si>
    <t xml:space="preserve">MEKLAPSPPPPPPPLQPQPPQPPQLPQPQQQPKQPQQPPTQHEPQPTEASGGGGCSGITGAAPAAATAPSSQLFEGSMSQAEVADAADVFYDLKHEAAAAEEEEEEEEAAAEEGGTAATEATEEGGETTAAAAAAAAAPGAVEPSFPRLVESQHIDAALNPGENNVGGGETITGTGFYGTINAACTMQIFLVLFGILSGAFAWPVMFDAGVGLGRPLVAAFTRGLCAYAYGNDSCPSRVDKAIKFMRMFVEFIKSKGVNVTAQFLARRPAVFAMTMEDMAKVPQGLEGVTHVFTFWQGIPASAKDALGAMFAASSTTVGIAVVDKGAGVLMERQLGQHGFGPLELVKQFAVRMYGSNSQKQVWVFKKPGAVYRELPEEKLVDYAPYVHQPHLPVPPRIEWMHALYQAALAEEARKRLMLV*
</t>
  </si>
  <si>
    <t>C_1400013</t>
  </si>
  <si>
    <t xml:space="preserve">MASEPIAAAQGRLGVLAQHLAPPEAGDLLVQQLTAGGGSHSRGGYDPTFPQETHVAPVIADYWEKAEFPHPLVPSFAALGLAGGPIKGYGCPLVGCWALTEPSNGSDASALTSTATKVPGGWMLNGYKRWIGNGTWADVCIMWARNNQDGQVNAFIVRKGNPGLRTSKIQNKIALRCVQNADMEFSQCFVPDSARLPGVSNFNDTNKVSFGTEK*
</t>
  </si>
  <si>
    <t>C_1400014</t>
  </si>
  <si>
    <t xml:space="preserve">MGGAAWPAPPACPLAVAISGYSFYQGKDFDGRTWPGADLSAQATYYDPAKLGNESTFSQPTQGLYARDNPSPPTSGSALPAARPPRLSLLLLASLAAAVLVQHVAAAAAAGCR*
</t>
  </si>
  <si>
    <t>C_1400015</t>
  </si>
  <si>
    <t xml:space="preserve">MLMELRALALEVQGDSSGGISPPHSGTAGCSGGGGGGGGGGGGGGAVAQRAAVAAMAAATGYCFRDGALAACAVTHVSWPALAPWTAIAVEGDCDTATAGAATASAAAATAAPRGTRGAGGHYQMLAALWGIGVQAAPPESSGGRHRSSGISGGGHGRRLV*
</t>
  </si>
  <si>
    <t>C_1400016</t>
  </si>
  <si>
    <t xml:space="preserve">MPILRLQATRALKLGRNVSLTFENVSLVTPSIDNLAWPPHLPLLQPSDPGSSAAVLLRRCVFFADSCNTPSPQSGASRAASLDALLAAVAAAKRGGQLPLDAPADLDVSLNQQPGCVGASTSSWEQPTVPILRRCWPAGINLFNYLGLPGQQPQQPQQDGAAGLPVQPTNYAFYLSRTYGICLRPLNGTPTPVAAIEVAASAGGSSSSSGSSSGSGTSGIGSSNAAGIIVGCVVGGTVAIALAAGVAVWGLRRRRQRSQQYEDALGGAGSSSGGCGGLCGKQQLSDGSHMEEGLAGPRAPHGDGPGLQHSRGMGRQPHPLGPAVPPHKQQQPAEAGSGAPRVEFQLQRLKGGPDAPVLGSSPFRPDLNIHLMYVASTASVAASGAATPVTTGGCDSPFHGDDAAGTGAGEPAGAWAPQHMWVGACDPPVSPATAAASSGERGMAPQPSSCAEGGAAAGAARAPQHEQAPPPPPQQQLQPQEQPQGPARLPALSSIPSITRVVTGELGRLRQHQAPAGAAEAAAAGEAGAGEAHRRHGAQRGREVEVLGRCSHPNVVKLLAACLDPRQPCLVMELCETSLEALVFKHEPGAAPTLLPLVTVLTIAIDICNALSYLHPTIIHRDLKPANVLINGGGGGAPVAKITDFGLARFRAMTLATQDPEAGTVAFMAPECFDIDSSIITHRATRCGGPR*
</t>
  </si>
  <si>
    <t>C_1400017</t>
  </si>
  <si>
    <t xml:space="preserve">MAPQPSSCAEGGAAAGAARAPQHEQAPPPPPQQQLQPQEQPQGPARLPALSSIPSITRVVTGELGRLRQHQAPAGAAEAAAAGEAGAGEGSPQTRVHSCVRPEMKK*
</t>
  </si>
  <si>
    <t>C_1400018</t>
  </si>
  <si>
    <t xml:space="preserve">MARGVALAFYGGVPYIIDHEPRLSGLGHHVNILFTYMLVMLDLQRQYGSSSSSHNGSSSSSSSSSDGSSGGRSLIPDVEFVLASSDKPLVLRADHPPGRVPPVMRFCSSDEHADIKIPWAARGRHADVLDVKSGPRVSLAKHAAYKYLLHLDGQALSSRLEQLMPLGSLIFKEDSGYKTFYYHLMRPYEHYVPVWKAGGGPEDVLEALQWAESHDQEAYASLQSYTPVRGGRGSYLVPVSEYLEDVGRSWERGKQLHKIEY*
</t>
  </si>
  <si>
    <t>C_1400019</t>
  </si>
  <si>
    <t xml:space="preserve">MDGKGCSPAPSTPTAPSAPSSPTALSGPSGPTAPNVPIGPSAPTAPDTPSAPTAPNTPSGPTAPNIPSGPSGPTATSGPSAPKTPNTPSGRSASNTPNTPNTAPAAPPRTKAPRHWDLR*
</t>
  </si>
  <si>
    <t xml:space="preserve">MSLANQAVAQGMPLMQYLHPDATHDGIRTLPRFLQVCLELARPLLSEPLRESERAGPGRRRLLDYEGWARLFEALMEVGTIADCTELFCLMEGSSSSGAAAAAAAGANAPASSKAAAAAAAKRATGAGAGAGAAGGGLGWAGVFCSEDFRREQGAKLALLRMSNMLFRRLSKAYDVRLCGRLLIFISRCYELNDKSGLNVLARAAAGDAHTHMDVDGDGGGGGGEEREDAAGGGGAGARYLTSSKLFGLQLRDCTFRRNFLLQCLALLQYIEQPNKADKSGLPGGGXXXXXXXXXXXXXXXXXXXXXXXXXXXXXXXXXXXXXXXXXXXXXXXXXXXXXXXXXXXXXXXXXXXXXXXXXXXXXXXXXXXXXXXXXXXXXXXXXXXXXXXXXXXXXXXXXXXXXXXXXXXXXXXXXXXXXXXXXXXXXXXXXXXXXXXXXXXXXXXXXXXXXXXXXXXXXXXXXQWRSGSGGGGGGSELCRDFTRPPAPPTREIVSSSHAQEAGAAGGGRRRKGGRAAAAAAAAAAGGLAGRYAVSRGVTGLPDPMAGLRVGERRTRARNLLGEEELVPLLPTPQELLAPVVEDLDPDNDVEPPYRRCREQVFAWKRLRCVARNYLDFYKKGDDLEEMVLELNPDMKGRIAEQKAAREAELAAAAAAEAEEAAAAAAAAAAAAGDAEMGEAGAGAGLKEEGEAGAAAPVAPSPRAGVKRGAAAAVKLEEGEAA*
</t>
  </si>
  <si>
    <t>C_1400021</t>
  </si>
  <si>
    <t xml:space="preserve">MAVQQQTYPSVGETQLARLFRECFRSFKRLVDAEDVLDPEYEESEYDEGDREVPAGPLITLQLRMEPVLWEDEVMATLVHRLGLDPHRPPGFSMEQPANTEVALLRRRLARRLGVHPAWLHLACLIPRRTWLRLDDTEAAPHNPLLRVRQTLATYGLGARGSQEVYLALLKPPVPQGRGRGLATASLTAPSITGRKRPAEPHHQAAAAPHEAAEAAPRGARAVAAPSGAAAAPRRGIGTAVLTSWHATALVAGRLGVEVSAALQRRLHLLVTALREHGPDWARIAQHPCFRGRRTKEALFRIWAQVVSVLFGPRPRRSSGGGGGRGGEPALGPTGCGPQEVLGLLKADMRLWERRRFLPRNLLYLRGPDSEAQTPVAAVSGPPPEQPQPADLHHRHIRLQPLRLTHIPECQEPYGRGPWPRPQPHTSSPGGAAPAPADDVKAGAAPAAAGNRSSSTAVAARWAPPAALLAPWRYLAVAVCVEPYGVPWGVDEAIATEAAAVAAADGWRPWPCDRRPAPAAQSATAPAVAAPAAGAAVAIAAGAEDPPAGQPDEASASAAAASAAAAPASTACPAAGSVCRLDLALGDGEVQETPSLRLLLLYSEEVSALMSAFAKRTACRLGSTSADDAPYLFNTFELEPAPAAAAAAAAAAAAAAAAAAQSAVGPDGQGAAVDVKAGAEGAAAAASSRPSLAAPVRPAAPVWAAVLAPGGTQEERVAAEAAGWRQPPAADAVEEVVRRAAAGRSPEPQWLDWEQGRRRRRQQQQQQQMRRRLLRHPGEDVGGELSPQLWQQQLVRCEEFVCGREGGDMAASPAFATLRRALVVHLLALNEYCLLPPDCLARCLQQLDKRREQHLRTTAAATAAAAAARVQEKDPKK*
</t>
  </si>
  <si>
    <t>C_1400022</t>
  </si>
  <si>
    <t xml:space="preserve">MADKRDRSPEGSPVEERARLDGSPLVEDRRRVSSRERGERGSSRELRDRSRDRDGERERGRESRERDVDRRDHRDYERERGRGERDRDDDRDDRRRGDRHDDRRRRSRSRDRDYRRRSRSRSRGRYDYSPPRRRDDREWRGGGGRGGGRRGRLEDSEEEAYGGYRPRRRQDPNKSDKPLPPGAGPGSIQDPFYYLRQNVPTDPAEAQRLWLEQQLKSRQMVLQQQAVSAAAASAKTQRELYIGNLVPGAVTDVALRQLFNATLLAAFPPTQPGEADPVANVNLHSEGRYAFVQLLGQTISVGRPSGYVDPSKAASAATAAAAALDAFQKGDMEQLAQHAAAAGMNLAQLGLATLMLQAKSGAAAAAAAAVGTAGAAAGGEKLPPPPPLPGTGNGAAAVAAVAAAIGHGQPEADAEGAGAAGSGAGAGAGGDVSPYLEVDGMLSEDLLVEDEEYESVIEDLRDECDRHTPGGVLAVKVPRPPPEQRAAGGFMGIGHYGKAYVSFRDPLAAQRAHAAIHGRLFAGSTVRAAHITAEQFAAVPEN*
</t>
  </si>
  <si>
    <t>C_1400023</t>
  </si>
  <si>
    <t xml:space="preserve">MVGVASLAAMSYLELVAASDTGLGAAAAAANRSSSVPQLIPRWLQATGANSTSGTNATATNITSGSNSTETTIVTGGDTNSTNTTTSTNSTTPIPSPSPAAGNITATNTTHSNTTASGGTGTNSTSPPLSASPPLPPSPQPPSSPLISTLGGLPLDGTATQLLSNVTTVRLLLSRLYGTLNVSLAPYGVDALALQPLALLRSGLRAERQLGVAVLAADAQLGSVVGLGAALLRAAGGVSTAGNSSRLAALVAAQLVHQLALHEDAAAKMKAMATNRTGISSMNGNSSDTVQPSPSLSPSPLPPSPLPPSPPLPPGSSADLVGPAAVFTPLPYMPGLYSTVLVREVYITAAARAGVPLTSAAVNATVAVAASVAAYAEVVKQVALAELRGVVMGLNPLNAAMGLARLAVVQAEAEGVVGQVVSGANAAALDTYVLDALPERISKAAVDVAAVHSSLGLAVPAAAVAAVGVAHLVGPLRGCSGQANDLWTPAYEAFTTGSAGGISMRRKGLGSVTVSPYRLCYDALTQLPLNLSVSNLSPSMGIASVSPVAMLAQGLYTVQATQQLMTVTAAQQDAAFAAMGLDRAAYNALMVAAANASAASASNSSSSSSSTSSSTSSRALSSQGFLLNQPLMGAVLAANAQLLGLFYAARAMFTSSCYYTYGLDSWENAHTFTVTLTLYAAAQQALASGSGKLDLSSPTTLNSMWAMLVDACDFNSAQLLVSPSPPPPPSTADPGSALANVSGAAGSSGPTITPTGTLLAGGDGTAVGAATTSTAALTGITTVLGHRRQLLTSRQRTELLLGGDGDGGSSAWSEVVSAGWQQGALDAEGVLRHAEGSPATAAAVALHRRLRAHLLADLGLVGLEALLPEGSPARRHLLQQPRNGGERADEPRTVRGDLLGQAATAVATATGPGTGGRRLSVYADDPDMGNVYTKVSEILSGINAQLRSIQAQSADAALLPGAAASLYNLTGLVLNATQLGHVAQYGLYNRLVAVLRLRYSDGLSLVTALQKVAADYTGSSLALRMTEAAVAVDTVCSEPGSQCSVYISNGGVGYSPPPSQSGAGSSSSSSSNMGAVIGIAVGCALGGLALLVGGFMAYKYVRRRQIKQTVVNTFKTGDQGGLNLRVASTLHGNGFSPLNNAGLGTGALAPLRPGGEAYSSTVPAALGHNPAVAHDYPLYPTPSYGAAAYGSPAGPGGEVMMTPAGAGGAQYLHHGGAAGAMGPGAAGAGGMASARGEAGLVDRNSPAGGPGAALLGATSGYKTYPNSAYVPDQRTAAADSTALRDTGLPSPRHQAAQPYPYPYSYLDTAGGTASPRAYRPTTSSSAPPQMLAPTLSAPVTPTHANAANTNLNGTTGRRGGQLPPLAAYTSVQNPAAPTSSLALSGGLNSSIRAIPVNSNFNSSLRPPTASAHNSDGGSGGHNSGPNSYVALRSPALAGTGVAASGQLHGPSTLGPSSGVNARRSWGPGQDYAIASGLRESSFYTPQ*
</t>
  </si>
  <si>
    <t>C_1400024</t>
  </si>
  <si>
    <t xml:space="preserve">MGHEKYPDTQEGCVDFMIPKPAQKAVKDAYQFAITLQCINAAEDGSKSWDHGIFDCMDNIPLCLAIMFCNGWGLCISYRNMQYMTGDSCEVAFVNGMVAGSVCLGPCHYAVVRGNFRKKYGLKGSPCQDCMCGCCLGPCVLCSDTNQLMVSEGIAVPFLNGLNASGAGGTKVSPAK*
</t>
  </si>
  <si>
    <t>C_1400025</t>
  </si>
  <si>
    <t xml:space="preserve">MRNSDAWGLSRLXXXXXXXXXXXXXXXXXVVVVVVVVVVVVVVVVVVVVVVVVVVVVVVVVVVVVVVVVVVVVVVVVVVVVVVVVVVVVVVVVVVVVVVVVVVVVVVVVVVVVVVVVVVVVVVAAALRRGGGGGDGDGGGGGPGRLALPAAAAAAVAAQGQAAAQGMGPAVAACMCVGGEQGHVEEERAAPPKKRRWRAG*
</t>
  </si>
  <si>
    <t>C_1400026</t>
  </si>
  <si>
    <t xml:space="preserve">MCVLPSLSLAGAILDSGCLVGETSAPQPPTQPQQQGGAGLGAEQLLPPHLAARAPSFDQAIVNLYRPGEGIMDHVDLARFQDGVVGVSVGGPIVMDFRRLPGRREGAAGGQAEGEVADAEVGYNREAVGRLLQGEGDGEGEGGGACPDDEGDMPGVLPESCPGDGVWWLEDEEATVAAAAEVAARAGAVGPAAGGPYSSGPASDVRKRRRRRHLRVLLQGGDLIGMSGAARYGWTHGIAQGVARERVLLPRGTQAAAVAEEEFVESASPGEEEELGQGQAPTQYRIFERITS*
</t>
  </si>
  <si>
    <t>C_1400027</t>
  </si>
  <si>
    <t xml:space="preserve">MCLAYVTAGQRAACGVRVRPQPARFRGAVVPRANAGQTPAVTVEDTSNSALPPAGSSAALRTNMQSRYEQAYSMSQLYAAERPPPIPPSEHERRRKVKDVQEVVDAGRRRGLGEERIRSGLTQLDRLLPGVLSLHRMKPADWATVASDIDGVAEKIIILKSLYPTADVFRIIFRKPKLLLQTPKRLQGDGAAIMRLLSSAPNPCAILEATPDLVDPLSLSRCLAALAASYPGQDPVQLLQAHPDILANSGSEAAVELTADYGELSTKD*
</t>
  </si>
  <si>
    <t>C_1400028</t>
  </si>
  <si>
    <t xml:space="preserve">MRCKSPGNWHPMYRTSGRAAQATDF*
</t>
  </si>
  <si>
    <t>C_1400029</t>
  </si>
  <si>
    <t xml:space="preserve">MGSYPLHLEKPATKSERDRHILIREMKVTGALANDAPSTTKIVSFVSVATALHNCPGMFDIANTLFDLGISSHSITESMIGSPWFEEPPTDPDRSARGQVSDARWGAKRININLPAPENRTVQVGIVRDLMDPHASIYFVLGQLLDAVPRLRSLLASADLEKPATKCERDRHILIREMKVTGALANDAPSTTKIVSFVSVATALHNCPGMFDIANTLFDLGISSHSITESMIGSPWFEEPPTDPERSARGQMAKLDHMEEWLSSAYTTSKRTQPLARAAAPGAIDPDDPSYPAAPTAEAISQFTEQLLDQLCNEIEADGGELSDSSCRLCLAAVVWLLLSGDIIPTMRPVAVRLLSIPGCASCLEPGCARRQCPGNVTKVLSDGIVKLECVHFKVEGRRIEPLRVLLPEDMSELTTFYLERVRPNFVLLEKEDPGHLLLTPKGKGFGETPLSAFFKDIQSKYGAPWPKPLPYMSFRHGYATNSYKAIIERLRVAIPDQVAPRAAIMGHTAKTHVNQYVRDLGSLHRAAAIQDAAATRHKALGSAAAAGGGGGGAAGEGGWEEEEGEEEEEEEEEGEEEGEEEEGKGEEGAWAAAAQRSRC*
</t>
  </si>
  <si>
    <t>C_1400030</t>
  </si>
  <si>
    <t xml:space="preserve">MAPQPEAQYRVDPDGVAVITLNYPPLNALHPLLLRSLFEALRRAHADPAVKAVVLTGANNNFCAGFDISQFQNPDAGSGGGIDNSINDAICKYLEGGAKPVVAAVQGVALGGGLEVAMGCNAR*
</t>
  </si>
  <si>
    <t>C_1400031</t>
  </si>
  <si>
    <t xml:space="preserve">MQLTKQADLEKRLSPDEIMDKVYKDATYTPPVRVCGAPKPVTPEEKKKS*
</t>
  </si>
  <si>
    <t>C_1400032</t>
  </si>
  <si>
    <t xml:space="preserve">MSAYAALAAWQGHVLPRLLAAGTTRTLVPLGEDPDTWVPPPPPDQVFFIATARVPGLTLRELLTQRGCIEPAVARAAVRALQTLHAVEIPTAAAVGADAGGGGGGGRFLHGDVKLSNIMLLLPPAAAEQPPEVEPATMAAAAAGAEPADAGGASDMAHDGSGGGAASSIGMQPAAAAAGMAEGAVEEEVRCVVIDLGLSRLDATAEEQRAELHELEQLLREAAGPA*
</t>
  </si>
  <si>
    <t>C_1400033</t>
  </si>
  <si>
    <t xml:space="preserve">MTFCVKVPATVAGASATTNARSPLRPLARRPAYTPAHCWTHQWP*
</t>
  </si>
  <si>
    <t>C_14100001</t>
  </si>
  <si>
    <t xml:space="preserve">MAVEGAVTAIWVRHSHMGLTHIFLECPAYAQARTWLQQLWACVAPQAVAPPVTDAGFMLGDRMGMWALGPRGAGALLWSTLRATFLYAVWCAYWSREPAKQTSEHVVREVVSELRRVMQLRFTAATLTPETLSALPTQLLTAQLKAAKLEHFVAIWTAGGALCEVEEVQGPLGFLLGGVSFQALA*
</t>
  </si>
  <si>
    <t>C_14100002</t>
  </si>
  <si>
    <t xml:space="preserve">PEPPPLHTARHPPSTLVTHPEPPPLHTARHP
</t>
  </si>
  <si>
    <t>C_14110001</t>
  </si>
  <si>
    <t xml:space="preserve">MHPAGAAATPAVAAPAALSSPAPVVSAAALLSPAVSLLFPHAGLTGPPRREVLRACLLAVRPAAASGTWTATQRAAEQRLLAAAALCALHEAWALLQQGQQARSLQSAGASSASSSSSAAAAAAAANAAARHGSEQVAALVALAAALVRADEPHQGQSYSQPRQGGKAGQQQRRWSSKDRPTPAPAPATAIASRELGVLVAGVSRKLLLASEYANLTVAGPGAGAGGSITTTTTTASRGGGAGRLAAAPAGRPGAS
</t>
  </si>
  <si>
    <t>C_14120001</t>
  </si>
  <si>
    <t xml:space="preserve">MPSDRVKKAAKAKGPAKAKAAPSKAKPEDEAAAQEGEDDGTENDGTPMMSANASAANLEVLANLSKKVEKELTVSDQGRSCTGVLACHPQSRDVHISSFTLLYYGHDLLVDADLELNFG
</t>
  </si>
  <si>
    <t>C_14130001</t>
  </si>
  <si>
    <t xml:space="preserve">MAAPPPSADQDDYVIGYYHDYDMDEEVPYQPPVVQPAGGGGAAAAAARVDDAPEEEVVEQTVTAAAEEDEADTLTAARVQQHASDDEWAAGGWYGGSGGAGAGGGSDDGVGVGGRRGGSSSGEDGGALGLDAALLSSSLPTSGFFGGGWFRPGAGGAATTGADGGGAAVPGAVAGAVLETLDEEVLEEVVEPPAAAPTPSFAGAQQPTQPPVAAGGGASAPAAGAAPAPALSHGSSMSAAAAAALHEFHHSHSAPDMAATAAAALANAADGSAAAAATAEYRVRLLAGFKRFFHEQTLEGVLSPGGCRLLCSACDEALHTPRKPLDMWSTAEREIMGRGTVQWQDWPA*
</t>
  </si>
  <si>
    <t>C_14150001</t>
  </si>
  <si>
    <t xml:space="preserve">MSNAAFEEYYLAQNIVPEGEWGAFLAALKRPLPVTFRINGSGRFADHLRDRLTSDFFAQFGDGNLRVDDEPVVPPRSLPWYPNGYAWQLEFSRNQLRKLPLLEDIHKFVVAANDAGSISRQEAVSMVPPLFLDVQPHHRVRAGVWGRGAEGQGG*
</t>
  </si>
  <si>
    <t>C_14160001</t>
  </si>
  <si>
    <t xml:space="preserve">MYADAGVPVQLLKVRSHTGLLGNEEADKGAAKVAANDMEAMGQAIRLAPDEPWSNIWWPKRNSDNFYLSDLNRGVLNSLPPEAQQGFTNNTPVLEQWAEASANMCPTLSNRTLASSTRHPWLVKQILYARYGYLFNAQLKRRYRLGGNGNCPLCHTPDSGGHILGGCTHPKMKEDIITPYYKAQT*
</t>
  </si>
  <si>
    <t>C_14180001</t>
  </si>
  <si>
    <t xml:space="preserve">MTDGAGVPTGYPLADPPLVESISEDPVLRNTKMIAEAWDCDGLNQVGAFPHYGGRWSEWNGKFRDVVRNFIKGTDGPWAGDFASAICGSPNIYANNTPHETDWWANNGGRQWKGGRGPHASINFVAAHDGFTLADMVAPYDFLAVDGVLSAEDVAAARRQMAMWTADHTYPVLPWSCIVLQSAPEDPAATSMIKRAAQRSGPAPASGPSGPANPMTWATNFISGQVRRLVSVRGGSVVRDRIVR*
</t>
  </si>
  <si>
    <t>C_14190001</t>
  </si>
  <si>
    <t xml:space="preserve">MGEGKVAERGHDPTAGFFNKFAFGWMYKWIGAARRGEELNAEEMGMPPENMAHEAYDKFAAHWAAEQKLKDQDGQKPSLVRALRKSFGL*
</t>
  </si>
  <si>
    <t xml:space="preserve">MSDVDEDIGAETAHVIAPAAGGAEAAEDDYQDEAEPEAAEEPEPAAEDKAEAEPEAEPEPEAEPEPEAEPEPEAEAEPEAEAEPEPEAEAEPEPEAEASEPAPAAKEPEPEEPEQPAAKKAAKTEEDAEASYQEDFEPTLGLSSSKMPEKDEGPSASGDKEEDEAEQSAVVDEPVEDDEEEKPKPKPIEKSASSASKASVASSAKAAPAPAPAKPAAKPAPKPVVPPPATKPAPPKPAPPKPAPKPAAPPPKPAPAPAPAAAKPVPAKPVVSAPKPAPKPAPPKVVGATTTSTSLHCSPRTPPPAPPPAKXXXXXXXXXXXXXXXXXXXXXXXXXXXXXXXXXXXXXXXXXXXXXXXXXXXXXXXXXXXXXXXXXXXXXXXXXXXXXXXXXXXXXXXXXXXXXXXXXXXXXXXXXXXXXXXXXXXXXXXXXXXXXXXXXXXXXXXXXXXXXXXXXXXXXXXXXXXXXXXXXXXXXXXXXXXXXXXXXXXXXXXXXXXXXXXXXXXXXXXXXXXXXXXXXXXXXXXXXXXXXXXXXXXXXXXXXXXXXXXXXXXXXXXXXXXXXXXXXXXXXXXXXXXALTAPEMLPDTYQLEWKCGKLAPANVSAAAVNRHKKEDKIAQENLALYKRLQAVKPSRDINRDALNKDYAKSQAYGDNARKFRPIGGGATHPAGSGVAAAKAMHAASPPPAEEAEEEEAAAAASPAIAAPAPPPPAPKAVESQPSVKKAAVEEEAAAAPDESYAEDAGFEEETPEES*
</t>
  </si>
  <si>
    <t>C_1410002</t>
  </si>
  <si>
    <t xml:space="preserve">MATAMQPFRAFSNPRSQAPRQQSRHLSCTVSCAQRSVPTTSPSHQQTISAGQVVHHDLGSAAVHRTSLGRHPVFMHISAASGPQPTQSYAAAGSLGEVSVLEQFGPLGGMSDYTKLISALTLVSCSALRPPATALLGLALLEEATQLPYDLISLE*
</t>
  </si>
  <si>
    <t>C_1410003</t>
  </si>
  <si>
    <t xml:space="preserve">MGVKLLLRAHLQKGGAGPAHHDLIKRVLDELCCSLVWSDSWSVSCHLLKQGHGVALIPQVGSMGGPAAAGGGGAGGGLRDMWAVALRDSPELVYLLVRPEFKALECDIRMVRLIEKKLEYAKQMTVRLEALLGYCLDLEYVPVSSMGAADGLVGDFVELLRQTLAGAVAAAGGGVAGLQ*
</t>
  </si>
  <si>
    <t>C_1410004</t>
  </si>
  <si>
    <t xml:space="preserve">MKGQKSRGRGLHMLYDGGQLGLLKFPVTRQRPSYEVLYYHLGLSRVAEFVQLGLLDAGRTITMKARAGADAMGTGETGCVTSNIKYGVLLYGKARLAVPLDLQVTACDADTRAAVESAGGRVTRVYYTAEGLGAVLHPEKFTSRRLPLPLPAPRWHPRYDKKFDAIGQIPPATRPVAAAALPAAAAHASGRVALASA*
</t>
  </si>
  <si>
    <t xml:space="preserve">MQTVRAPAASGVATRVAGRRMCRPVAATKASTAVTTDMSKRTVPTKLEEGEVSACLGATTGRRKMGRGGERRSGSVGQELAGRILLICDFLFFILQMPLNTYSNKAPFKAKVRSVEKITGPKATGETCHIIIETEGKIPFWEGQSYGVIPPGTKINSKGKEVPHGTRLYSIASSRYGDDFDGQTASLCVRRAVYVDPETGKEDPAKKGLCSNFLCDATPGTEISMTGPTGKVLLLPADANAPLICVATGTGIAPFRSFWRRCFIENVPSYKFTGLFWLFMGVANSDAKLYDEELQAIAKAYPGQFRLDYALSREQNNRKGGKMYIQDKVEEYADEIFDLLDNGAHMYFCGLKGMMPGIQDMLERGLERNSGESSSEELLLSRTRQGGAGGGGTRTRRAAGRAGGMPRRKAKAPRAGRGTSMSGAV*
</t>
  </si>
  <si>
    <t>C_1410006</t>
  </si>
  <si>
    <t xml:space="preserve">MVGVLLGELPNVYVYAANNPSESIVAKRRGYGTIVSHNVPPYGRAGLYKQLSSLKETLQEYREAAQAARARAGASSSSGSSSSSSSSGSGSSSSSVELRAALAPADCPYTNAAGQVVPLPSPPSPPTAHAPDGSSAGHASSSSSSPPAHSASAHSSASPAPSPAHPSSSGSSSGPASSASSAASSGSSASGAIDPLEFDAYTDRLYAYLQTGQSPFEAALAPQQQQQQQQQQQQQQPAAKPTQEELAERLDEAVKIRNLLMQNTQELDGLLKGLGGRYVLPEAGGDLLRDGSGVLPTGRNIHALDPYRMPSPAAMARGAAVAAAILEQHRAANSGAWPETCAVNLWGLDSIKNKGESVGVVLALVGAVPVREGTGRVARFQLVPLSELGRPRVDVLCNMSGIFRDSFQNVVELLDDLFARAAAAADEPDDMNFIAKHARAMEKQGLSATSARLFSNPAGDYGSMVNERVGQGSWANGDELGDTWAARNAFSYGRGKERGTARPEVLQALLKTTDRIVQQIDSVEYGLTDIQEYYANTGALKRAAEVAKGDPGPGGRRPRVGCSIVEAFGGAGAGAGGAGGAGVPPPRELEEVLRLEYRSKLLNPKWARAMAAQGSGGAYEISQRMTALAMDTYVGDEEMASKLKKNNPQAFANVLRRMLEAAGRGMWSPNKDQLAQLKSLYSEMDDQLEGVTGGPPAPAGGGGDAAGAGAKPASKGAGGSRRRR*
</t>
  </si>
  <si>
    <t>C_1410007</t>
  </si>
  <si>
    <t xml:space="preserve">MAQSRLALALSALVLAAAVVNAEVQLHTADDDAWLLPNFRRNMIAEAGGAAYKHETVHCDPAAVGSVAGCYDQGIPAVGNVDFKFGSPQVAYPTDGTPWGVHLTGPYPDGRTYLVSCGMKTYAAVRKAGAKGWVKHSGSVINYLRAYSDPSLVNGTYLSPQIHHVVLPRLDPNTFYYYQLADMSGKLVGEYRFKTLPGPGSKTVYPLRVGLIADIGQVRNSKGTNQQRWDTYQQLWQPLYSTVPILNCAANHELETSGIPAVINYTTTSFSFPTNFPFQSYSARFPVPGTTSNFGDITQNLYYSTVIGGKVKLITMNNYVPFHKGTPQYEWAMKEFASVDRKMTPWLFVQFHAPPYHTYYTHYKEMDCFLSVWEDVFYEYGVDLVLNGHVHAYERTHPMYKYKPDTCGPIYITIGDGGNALNYGGLGPVAMAASKPSGWGPGYQTQAHAPGCPTVTFQPATSVDNGLLVLSNMTAAGQPAMGFCQNSQPTWSAYRDPSFGHAILDLMSDTSAHFRWFKNLEGNAVAMDDVVLERLDSCASRMAGMMGRRMMSA*
</t>
  </si>
  <si>
    <t>C_1410008</t>
  </si>
  <si>
    <t xml:space="preserve">MQNSKEESVAYALTTEGAGGVDSLVHLTDATWSTQMLHPDYEKQLQQQTPPVTSGGAAGSSSAAGSSSTIGSSSAAAAASGPQRQAAVLRRCGGQAYRTAVAQGMVWVWWGEAAAADEAAIPWTLQSWSLPLAVLPAMLPPLSVLAPGHLRREMAQSLIDALQVARQLASHGSDVGSTAALTPAHILAAPPEALRGAGLSGRKLEYLVGLAQAFSGRPGWEQELEALTDVDALVAQLTPLRGIGEWTVHMIAMMHLGLPDVCGLLVHVAHPPAAPDSRRRQ*
</t>
  </si>
  <si>
    <t>C_1410009</t>
  </si>
  <si>
    <t xml:space="preserve">MLESLMSSPALEASGGLVAARDVIIDTNAELGRGTAGATYRGRWRGADVAVKIIAYDRAANRKLLAELLPVSAVSHPNVLCVLSHFYVQAPLSSRMSPWTLHASSAQQQPQQQQQPSQVLMSRGVMAAPPSAPHSGISAAASLSGSVTAAWLGHDAATSALGAPVPGTAAAAAAAAAAAAQPGVAAAAAAQGFQVSKLDPPRPLPEAPSVDVTPPASAFTSTANFSNYLLPSYQLTPNQLSTASSRGGPLAMSAASPPGPAGANGNSSMPIQLLTTANHHNRHPYNRGLGTVTGVPAAAPAALTRSDSNGGGGGGGSGGGGGGPPATGYKLSAAALLQLQQQQLRRRRLQQQQELLAKHLQDAQQQRRQAQAQEGPGGGGAGGSLAGPQLAGAAASPEGSIAILPTELPTHAHLRDTGDVSEGTAGGGGGSAASGAADIGRDGGGGGDLNSSHGLPPMAMASAALRGPSTAPNDPMHQSYGKDLHGTSMSSLLAAEAAAAAPSSSYEHLYGASVDGVGGCGGGGCGADSGGGGGGGGCSGGGGQHQPSASVAGLLSEGSWGTTPGASGLVSELLNQLNATTSAAAPKVISPQTAQERSSVGAAGSAASGSGGGTNANSGNGGGAAAAAAVTGSPAKAAAEGPTRTPSGEAPEARSGELGTAVAMAQAAAVAATGGDDARDGGGSGGRDGAAAAAGTRASEGRVMAFELLAGSGGRGRGAARSFRSGGRGPVAPGGAGGGGGSGGNAPPYSGADTPQQMSGGTGTYSGAFSSLQRLGSAQTDGEDDWSGRPKRDPALLQAVAWIAASGNSGAAGAADPIRGIAAPRNEKSAALRAAAAVASTVATAAQAAGAPVAAEEAAAAEEAAAVTSLNPGTTSSGYSVTGGPFRSGVLRVLSPVNETGSSAGEGGSGGATSIAFSVPAASPFSLPPSPGRDASTAAAANRREVGGGGGDEGRDAPRSNRAAASGSAATTGPTGPSEPEHQLHDTPPNGTAQAVGDGGSAAAAGTAAGAAATAAVSSFARVSDADSHSSRSAGHSRKVRPAAVASATNNDKLSAISSPLRKLVVPPEGMLSAAATMAAERRLHSGVEPQQPPASLLASAAAAAVAAAARVSSGAGAGVDMGAPAPAPTHAPAVQLPLPPSPFADAGLEHRPSMGLLNATPPEPPRQAQPAQPAQQPPPPSRGAGLEGTERWPRDAGGTGRLRTDGGGGALGDDAAGPASTGVVALGGGPAGSSTGGGHSAGGGAGSAGSAGTGATTVTAGSALIFAVGSGAGAGAGTNSSSLTAQLPPPTAVGTQTAAAAAAAAYNAAAAVEPAVATAFALARGTASTSADGSTGTGAGRPLRVLLSESAVAVAAAAAAEHGGGSHAAPPFALPSLGPVTPASGPGGSPGPHPDRDGTPAASSVPDIARGSSDDAEELMPTLAPLRRPPADGDDVAAAAGASLPPPPPPHGAGGSPVIRSLPLRPLDGADTPRLSHESDRGGGGAGGGGGGRIGSDWAVCFDSAIVAGAGAAATTLRLLGARGSAGASSAAAGRGSGGAATSSSYGPASSGGGAAAAAGAKASPGDASGGPQDSPVDAASSGLDPFRRLLMRTRGLDDLLERLNTQSSASSLHTPPAASTPNGGAAAAAAAAAAGHSATRPVAAPGGGFAAGGFQPVPLLSQPAPNPAAAASPGGFTGALMGVSRYGDSGYGASRYGDSGYGTSKYGDSGYGTSKWADSGYGTSKYADSKYGDSGYGGSKYGDSGYGAGGAAAAMGTGNVSGIFPMSSAASNLPRVPTPAGSSAAGTNSNTASGSAGRSDRGNNNGRASGAVPGGFTPTTHLAAVAEQDPGSASGMGRVAAAALALADAAAAATGGALAAPLLTPTALPSAAARPALSGVTKLSFPLQLALPSRSAAAATAAAATAAAAATAGTTAAAAAAASEAAPDQAGSASAPPPPPLAAQPHRALLPASLRKPASAAGVAAAATNAAGAAVDFTFAPSPPVSGGAGGGGSGGGVNSNSAGGGRGRTFAVQPLELLPPPPVAAVVSASAAAGPVPTASRYTTAAVGGASRPGRLLG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AAASAGAGSDSGAAGALLQGLRGGAAGGGSAGVGGGGAGGRRRWSAVFPTYELGTAGSAYDDVLDLYDADETGSTAADEDEQIDRTSAGASSDARSTVEGGRSSREFAGAGAGGGDGMTPNGAGDSRRSAGCGGRGRSRRRARGYQSEPALVPAPRRRKSTDGGLDGVGGVGGVAAAVPEGRSSEVSVTGGAAGASADMHWAIAQGLGSASGSGWGGGGREAGPAGATVGRMVVVTLLPASQRVGLGVGVGVGAGTVSIAESGGSVLRADAGGSSAGSHSHSHGGSGSAASGCSGDVFETAADA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PPRPERRLQRLRLRRAQAPPALAGLSWVSCRSLLPLLVLMVLPDQGPRRRRLKARLSGGGAGGGGGGTGTTAILSSTASNSHASLTRNSAASHAAGLIGGGGGAAVGSQALSLLHNGGSSSTHHDLSERQNATGGGSGPEAAAAAAAALATEPPGGSATGGGAGSAAVMAAGRFAVSSLVSSDSGDGAGRSDAPPRTAAPFGLPPPPPSRYLDRLPEVGESGSADVGSCAVGGGSSSGGGGAGLIGRGSGGSGGGGGGGLIGRGSGGSGGGGGGGGDGLMDGLAFTPPPPEEPAALNGTVIGGAGGPGTGAASASASASVARTPYSGGHGSAAGAAAAAAASAQQQSQSRSQSQQGSIEEDADARVRVPTSSAATSRTGPAFFTERLPVRPPAPASSSATLGRTARSAAAAAATPVAAQPTAYGGSGPLAMAAAAAAAAAFTSPAGVPVALPASGVGAGVAAPPPQQLPRSLGLAAPPLGRPPSGRHSTSGAPGDTFLVPMPTSLGAHSGQSAGGAATGGGLPPPPRRNVGVHSISNLRGVPEAAPFLVPDLDSPLSPGVGAFGAGSAAALFCGGGGGGAEXXXXXXXXXXXXXXXXXRRRRRHGGGLASGSGAPSGGALVPQHCLSAPPTPAASAGSNFTGLYASGGAGAAGGAGAGTIVIGAGGGALSGGAGGGRTFGGGYGYGYMPPASRSGPQSHISGGFSGLPISSSGTPNLLGSGVYDINNNNNSSTTQIPTGGLGLDELLVPNGCLSAQAWLQSAIAAACGALAAGQPPAAAAAAAAAAGPPAGPVSGGAVSGGGGGGVCCTLAVVVMELVPGGNLRLLRSRLGPPGAKVDLLSLLHLARGVAAGMSALHSRRPPLPHGDLRPENVLLAPDPAAPLGLRPVVADYGFSRLMLTGRSAALXXXXXXXXXXXXXXXXXXXXXXXXXXXXXXXXXXXXXXXXXXXXXXXXXXXXXXXXXXXXXXXXXXXXSPSRPADVFAFGVLLWELAMGRPPWEGLSAGQVLAKVVLEDRRPEWPPCAAAAAASLAAAAGSATGSTAGSKSGSKSGSKSGSASRAAAAAAAEQQQQQQHGEGGQQLRAGRRVPVRTLDGTRGGAGWLPRGYTQLAQACWSRQPASRPDFAAVLQWLDELIMEQYMLQPPPPPLQPPPPPVLQPQLLQPAQQIQLRLLQASERSRRLLQQHAFPHPHPSPNPHQMWLQPPMAAAGEPLRAAVTWSRGGAGGGATAAAGAGGSSSGAGAAAFGGRPAPLASSAAGAARPGSRGAVGLLPSAGGSGSSIQTALATEESAAAAVDRLLRRVAAAGGAAGGMARAAIRDATGGRRTGGRGAGAAGAGGGGGGGGGPHPPPFISIEM*
</t>
  </si>
  <si>
    <t>C_1410010</t>
  </si>
  <si>
    <t xml:space="preserve">MSRAGAGSTTAKGRSGGGGGGGRAGGKGGGGGGGGGSAYRYKYLAEESLFSEPRLPANPYHHLAANLGALVDQSPLWKTPAADLLSVYDLEGGLEPIFGDLQLCKIYNFPHCFGLPHVLRVVTKEGAAILHDVLVNGLPECMFAAQPLPAVIDAGAYTVQALCSVQASSALWRPQLLEFPELDLRCDAQRFVYTEEGMELRLNENRWLRRLLFSGTNSFNSMVALTNRRPGSTSSNGSNGSNGKPATA*
</t>
  </si>
  <si>
    <t>C_1410011</t>
  </si>
  <si>
    <t xml:space="preserve">MVLSKLLQALAAAAVSGVAADRGLALMSGREQSGATALALYGLPLAVAMYYGLVRYAASMLVVRRTALRRASSLGLETALGEWGQAGRAGGSGSVTPPSRSRLQAAACGHDSDSDAGGPFLPSRLLELGDLYRITEGSEPSTSGDEGLRGDMALLQACQTDPLLEPTSASTSTSTSATSATTTTTTAPKPPTTSTGLQCELAPSTVTVTKEVPVELPVPAPAAPAAPAPAPLADGEQPDGDTRTVAFALCPSPLRDCLKMLHGGEPEFNCGRTGFSQEQQEKFNSPLTGSPAEQLGLGLTMVKRTMALFGGTMRLGNRSGSSSGGGGTASTGGWVELTFRAKEEVPPLGAGLPPPPSLPPAVMPMAAPLPSGSVGSSSSGGGGGGTGAAAAVPATAASAAAAAGSGDGGGVTTAPPPRKTRKSIMGSGAAGGMEERLAAANNSNDAPRPAAAASGAASGGAAGLTGAGMDDALFLNKSGEEAVRVLIVDDDPVNLTILEDLLRSEGYDVLTAASGTEALETYLTTDPQPKLHRRWQ*
</t>
  </si>
  <si>
    <t>C_1410012</t>
  </si>
  <si>
    <t xml:space="preserve">MPMAASPPPLPPAAGAAGGLSGRTAQQQQQAAGVAAARAAAAGGAAAAPPPGRGSPTASAAGGAAPYKIIPIVSGQHVATGDMPLGSRESDGGQSAAGGGGGGGLGLGGDTIMAVISGDMGSSMGSTNESGLATAGGAAGNLAPLTAASGSVGGVSSSAAALANVSHAAVVNYAAGVSRHASLGMTPTGWGSGAAAAAAAGLGSPGGAFLSAAASGALGSGASGGGGGGIGIGNLVSPPESVTALLESLGLGHYAKSIAGAVPGGLVELGGLDDAGLRKVGLVSSRSRQLVQEELRRWGYRS*
</t>
  </si>
  <si>
    <t>C_1410013</t>
  </si>
  <si>
    <t xml:space="preserve">MTEERRVDLVRLPAEERYFERDAVLGRDAASVFPTRAKEIAEGGGGGLDVESIKEALGARKFISETELESIRTTRGATADDGAVAADKPLAEILRERKVGVPSVVAAAVLAAPKPLIKPLVKIKPKAASNATPAAGAAVTATAGRGGADGAADEPPAKRVRAEDEGEDTGGAGDNGNGGGSIKSPTPQRQW*
</t>
  </si>
  <si>
    <t>C_1410014</t>
  </si>
  <si>
    <t xml:space="preserve">MADFIQKPLGQLNHEVDEKGKQLNDLRRKLSRCTDAAQQGVFQSELSQLESTIDDLIALRKLLIPLALAGAGAGAPPAAPRRLVDSAAKLQLLPQRSDDDGVVWKLTHGHSARTYVDAAGTGKSYTLEHVVPAVVAAVLRKQQQQQQAKQQQQQAKQQQAEHGLLAGMVVLRLKGDQLDRTSGAAIMLQSLLIVLLGWAREEHVPLRAGALAAAEAALALPDMGMPSIPGRAIFAFLKAVEVPVLVLCDEMQRLFLPLIGGAEPDAAGAAYMRDVFMKQLLLDGPHTMLWCLTGSSMAHTCISIARMPPNGYPLITMACAIHLPATYSAAHVSFAWQQLQQNSGPDVELDRQLLELCPQSIPLLTFLVHTWLYNRGRSDVHTFVRDFMRFKLMEQARREWTPGLEAVPASQRLTILDLSFPAVGARIDTGLHPGLKYYLTPHLEKRADGHYFLRDSHQRQIVRFLINEEGALRSGLGELAFSATLTQLDGGWNLFHLGEAADYLLGPGACRRLSRNVLGRTKPWDRETGSKLLDVGVVEALPGVLGQSLFAFNEAMVGALRLLPRPTVQAAAAAFAAELSGGVCGGSVDEGSGEDDSSSGGGLSSGSGGAGSTSGGGGRGRGAGAMPIQCAPSRPAGPAAAAGCGQRPPLVYATGGTAAAAAAAMGPRLPRW*
</t>
  </si>
  <si>
    <t>C_1410015</t>
  </si>
  <si>
    <t xml:space="preserve">FADQGDLLGFLRRKGPLPEADSRWLFQQPEPLPPWPGVIGVQGLSAPVPPGLAVEAEPAAVGCVGTSAPAHSGGHGVTERDATAAAAAAAANRHARTEAAAAEVAAAAARHGER*
</t>
  </si>
  <si>
    <t>C_1410016</t>
  </si>
  <si>
    <t xml:space="preserve">MSLLTALGVAHVALPGASATGLLHATVARVARLLPLHVSPPAPGFRALQKHSSPAPASSDSAVPVVPGTLFRIQAGANEVRVQHVAGWSDVATVQGQPGAGSSSTAAGQWRVEAVSAEAASAAAGGGVATAAAGGGAAATAAEQTGAGSGFTGQPKVSLRYDVTRAQQGRGGGGDAGGGGGVLTLSVPEKWISLDVSTQGAPLSVSRLVEADLAAVTAGGAVRLGAIRGLDVHVDTTHTTPNDTGSVTGGDVSGTRVAVAAGGAIDLRRVVGGVMVLTSLASPASPSAPGSASAAASGLAVSSAPPALAASGSAAAIASAASHSIPAAVVRLGAVYGCSLRLSTRGGDVRIGTLDCGGHPGVPGMPATGGSSSSAVGSSSSAVGSSSSASGSSSSGSSSTGSGGAEVGSGGGRITVDGLEGYAVLDSGGGDVKVLAGAGLRHAVIRTAGGALDCALDPGTALELVEVRQAGRLDLDPGLEPHLRPAAPVGPETTAWEPAGGRSSGSSSSSGNGVWRASVAAEPVGGRGGIRGSNAAAVVGAEPAGAASGGRLVVEAGGGAVRLRRLGWMEALKAKMAEKQELPQ*
</t>
  </si>
  <si>
    <t xml:space="preserve">MAPKKKGTKKESKKDAVATGDIEGASVEELNQKIGTLEKEKNKEEEYRNYMQLERDKINAFWEITKKDLEDRRAELRNKDREMEEMEERHQVEIKVYKQKVKHLLYEHQNNITTLKSDGELALKLQQDEYRKREGDLGKDKRNLKLELKEQGLTGQKRCKQPGEEVLPTTGKARSEKQQQSVSRGPSCERGQRRTRNDMELRRKQEIHEIEERKNTHINELMKKHERAFAEIKNYYNDITHNNLDLIKTLKEDVAEMKRREAANEKLMYEIAQDNKKLSEPLSRALKEVELLRQQLANYDKDKLSLAQTKARLLNAERQIKNLEWENEVLSQRFSKVQTERDELYGKFEASIYDVQQKTGLKSALLEKKVEALGEALEMKEAQLAEVLTAANLDPGTLAAINQRLEEVLDNKNQIIKALQYDVAKVSKAHNDLIRVYEAKLTEFGIPVDELGFRPLVTNTSTGPAGLVVGA*
</t>
  </si>
  <si>
    <t>C_1410018</t>
  </si>
  <si>
    <t xml:space="preserve">MELTSAPAPGGGGGGSEQNQGVYDPKYERRGGA*
</t>
  </si>
  <si>
    <t>C_1410019</t>
  </si>
  <si>
    <t xml:space="preserve">MDRGWGLHVWGDSSSCTQWQQPLKPTRVTERGLVWELPLRSGARRVGALVHKGEQKAASESVLLLLLLLLLLLLLLLLLRGEVTISAHGSTMSVDQATGAAVQEAWLVGAEQSAFAFPPDMSRIPAGSINKQAAHWCVCGGCVCA*
</t>
  </si>
  <si>
    <t>C_1410020</t>
  </si>
  <si>
    <t xml:space="preserve">MNEGDVRKVVTFAAKFRIRLVGKCSGHDQLQRSNGYGVIQLVTTKGFRNISYNETDHTITFGAGNAHKDVYAFLADRKRFAVGGTWAYVCPAGCLSNGCYGFFTKEFGSGADNVVGLRFMLFN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GGLQDALDKVAALWETLYSDAYMSPVGSDPFDGAFNFWAQYRYGPGSYAGKAPHVARGMRTAMMEIAHENVWMRQADDSFRAAISNDVKELMEPLGNTSYQNHCSTWAEYNVYVDYKTRFYQNWEGLTAVKKKYDPCNLYVVQYGPGWDLPKATCGLSTTSTKRPPPKRPPPRRHA*
</t>
  </si>
  <si>
    <t xml:space="preserve">MAAIPETQTAVVVNAFGPDYAKNISIGTVPVPKPGQGEVLIAIPDELADEAACQALINPIPVVGMFQEVGAAKGDYVIVTAAGSALGRMAISYGKNEAGVKVIGTVRRPEQVEELKAAGADEVIVVRGLEDAAAFKEKVLELTGGKGAAGVLECVAGDMPAIVSPAVRDNGVIIMYGAMNGIDLKWNVLEPLFRGVSMKGFWVWPWMNARTAEERRAVMERVVRLMVSGVLPPHKVDARPLEGAVEALQYQATVGRDAKLVLRG*
</t>
  </si>
  <si>
    <t xml:space="preserve">MATMFASSGLPPAMEGLVEDAPLQNPNTLTYNRVYSKPELEAGGAVHQPSAPVGSSSSGGGGGSDPAFKPEWRLIEGSDWHKRTRVLDKFMRAVWRVVTHQRLQRRLERIKEVLGERLVPSGLVPPLSDYPTMPDACKNMPYITLEIGNRYGDDRVYGAPDPSYSPYGSLDVDYAVQPRQYDVYDSARHEAVASGGVRSLRGGPGLSDSWLVRQLDATTTPRGDPSASPSSPSTSSAAPTAYRLVRDRHVSDLEAAKAAAAAAALQAWERRLEDYNALLRRPCQFALHL*
</t>
  </si>
  <si>
    <t>C_1410023</t>
  </si>
  <si>
    <t xml:space="preserve">MNLQGELVAVSAALERPVPPHPGSSIRSSNSNNSSSSTSSSSSRSPKQQQQQQQQQQQQAGGSGSGTAAPAAAAAAGTGVVVEREDMQGQGVPAEEGEEEGGQGGQGEEEEGEDTDALAAVADAVEAGLDADAVPAGWSGSSSSSSGSGSGSSSSVKGRKGKAQPRRRRLVVGIARGAAVGGDGRVELAWAKQLRQQGPKGGSSAAATADATTTEAAAAIATDRAATASADAAPTEDGSCYSLPSERLYLGVAVAAGGRRALFRSSRGLVLQMTDRLYDVPSCNGLLRGEVMLQALPSIVAVAALTGQASGPQQQQQQQLQPGEQQQQQQQQQLQLLPREARVLDMCAAPGGKSTALAAAVAAYFTKSTKLHTSRSLFFMPAQIREITSLAADLGVTPWLEAYKHDATQAVAGQEEAVAGGQEKAVAADEGPEAGLGIGMTRK*
</t>
  </si>
  <si>
    <t>C_1410024</t>
  </si>
  <si>
    <t xml:space="preserve">MWRTTDTRGRYQDDNNTEATPRPIFDIPLYCLEAPSRPLQRPLLPPPQPPHSEGPGGAGPQAGADPAGQRRSPFSAPTDSTTATAATVTVASGVLHDGGGDETGAGAGGWAGARADTANGAAASATAAASAAVAAAAAALAAVCSVGFMVDEVSLAVPLKTDDLFGSERPVWGAMALVIHPAFGGGKFLGPAAHPSPTLQQQQQQLGTADGAAVVTMQVTEGAGGSCTSPFAQLAAPSLGVEANADVYSGGSAGLAGPGPAAAAPPVLQISRRGSAEGGTCLNPAAMAAAAAAAAAASCSTVSTFSPTAAAGTPFASHAGPMPQPSTPHHDGADAAFAGVVSLTLIRASSDKLPPPPQSPPPAFSTLGRAASLGLPRVPVMVAAAPATAKPAATAKPAATAKPAAPATVSSPSHVTAVVTCFPVQRQ*
</t>
  </si>
  <si>
    <t xml:space="preserve">MAADDSLLPIAILIDELKSDEPLRRLNSISRLGLIAQALGEERTRAELIPFLSDNVDDEDEVLLAQAEQLGNFVPYVGGPQYAYLLLPLLETLSTVEETVVRDKAVESLSKVGSNMPDSHTCEHFVPIIKRLGSGDWFTSRVSACGLFATAYPRCTPMLKAELRQLYSQLCRDETPMVRRAAAQKLGAFAKVVEREYVSRELMPLFTDLTQDDQDSVRLLAVESCGAFAQALGQAEATTMLLPIIHKFAQARKGLLARDKSWRVRYNVAQQLVQLCEVLGPDVTRIELTPNFVRLLRDSEAEVRVAAAGKVAAFSKLLTPQQIVTSVIPCVRELSMDSSQYVRAALAGVVMEMAPTLGKALTIEHLVPIFLTLLKDVYPDVRLNVISKLDQVNQVIGIDLLAQSLLPAIEELAEDKHWRVRLAIVEHIPLLASQLGAEFFQEKLGPQCMKSLEDQVASIREAGARTLQKVAGEFGAEWARDHLVPHVLGLIKNPHYLYRMTVLVALSMLATIVSQDVLCNLMLPVITTAAKDKVPNVKFNVAKIMEKLATLVPRPVLESSIRPVLLELCEDGDMDVRFYARQALYACDHGATA*
</t>
  </si>
  <si>
    <t>C_1410026</t>
  </si>
  <si>
    <t xml:space="preserve">MATKKHTVAVIGGSGLLGKHIVNGLLENGHYDVTVVSRKGGDDSKLAPFVAKGAKIAHVDYNEQASLGDTTQPFTLTSLVDVGRWTAEALLDPASKNATVYLVGEVLTYEDAIKTVEKATGKTLAVTRASKADLDRDIAAAPDVWASFLDLLLRAISDGRGRTVPLDKAWKSKAHPQPSRTLATWAPTASWQFADA*
</t>
  </si>
  <si>
    <t>C_1410027</t>
  </si>
  <si>
    <t xml:space="preserve">MSPLLDRHANGGGGGSGAGGSRTGRGGGGGGGGGSGAGAGAGGAGGGAAAAGSSILGGMDSLYGKLTILGERLTPKKGSPTAGAGGDRGYLHRSQSQQQQQQHQQHHQQQQPQGAGLPRDLFGAVPNGGRRASAGAGLGSFDGGAAGGGGARLGAGVGLGAGGFRDQLAAANAGLLQGLALQQDTAQGGRDQRTYSSSSNAPSLAGAAGLQLQPPSAAAGGTSGRGLPSQQPGPGPNSAGAGAGGGILSGGYLGIGGGAGGSNVAGGGAPPRSSGLAYSAAGLRASAAPAHNGSGGGVGGAAGSGAGSSGGGGAAGGGGGSGAGAAASAAMTAHMILANRRMTQSDIASADRQLQDLQSKIQGTTSGALMLHHHAXXXXXXXXXXXXXXXXXXGAGAGSGGGAGAGAGAGMGPGIGFGGGGAPALAGEGSYGRLGGGGGGAAAAGPGGVQQSSRTGSGMLPTFLASLAEALPPPQTPIGPGRGTEAGAGGSGGGGGAGGYAAAAASPALGPQDVAAREADLWRRMSAHHRALQPAQPAQQQPAQQQQQQQQQQPYSAAGQPLTGGGSRRLSGAGAAAGPEAAAAAAGAVPSPLQNLAVELGLRLERLGDASDHVTRVALAAESSGGSGVGAGNNVVGGGVGDAGAWGGLGYPTSSVAATGGAGAGSSRWAEGGGVGSHSGAGRSSGGGGGGGAAAGALGVGSSAARLLTPALAAASGAGRDGRGSSAGGGGASGGGGGDGFAPALRQAWGEGGATASASSGAGAYEMDRSRGGSGAGSGGGGTGAAAPQAEEGVHMALFRQQQERERARRDEAAAAEAAARGAAAAQHAAGAEARYAALMNQFLSVKEQLEAVKSEQDRAVREGCAGCARLREQQVQESRAREDLVQQQLRSAHESASEHAQHAQLSAAAVQQDALVGRLYSGQRAREDAEVLQAQMAGTTEVDEMARKVARFEVKAEALGSSKREAEERARGAAEELGRTRKALADIEMQLETAKMAVEDARTAAADAEAARKAAEARALEAERERSELRAKLEGSEEALARIKAELKELQDKFDFRQNEYDQLYVYCEEVIAEKDSAAQQLEGVRAALAAAEESVQQLGGEVDELREALADREAKLAVKPKMAELQYRVNDLTSQLEELGRRLAAVEAERDDTARKLQEETEAHFNTDGRRVRLGEEVERLRGILRMYSIPF*
</t>
  </si>
  <si>
    <t>C_14200001</t>
  </si>
  <si>
    <t xml:space="preserve">MYMSQPPCGDASILAGATAGCSGGGAALQPAAAAAAAVAAAAACQGETHGSDAAAAAEAGGPGEAAAVAPAALVAAGCCGHTNGSSGEGMAAAAVAAAASGTPAAARAAEAGTDAGAGAVRFRTGAKAIKLMAPDAASDAAAGTTPGGLVPCGATGHTTVPPHAAAAAEAAAAAAALPPVAVVVPQAGDVDVGAQDSGAGLGA
</t>
  </si>
  <si>
    <t>C_14210001</t>
  </si>
  <si>
    <t xml:space="preserve">MLFAFSRDGAVPFNKYIGRVEERTKAPVVAVWVMAGLAAVLGTPMFF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CVSGGKQSRRLQARAMAPPSAGRAAAAAPQLARVALVAPEAQGQAPPGLEPQPEGGQEESRE*
</t>
  </si>
  <si>
    <t>C_14220001</t>
  </si>
  <si>
    <t xml:space="preserve">MRDQIRGAARPLPPPLPCSSPAPAAASGRASQAPNQARRPAAPYAPAHHLPSRPGPAAGSTAAVSSSAVSCRVVSCRSTQLSPSVSPH
</t>
  </si>
  <si>
    <t>C_14220002</t>
  </si>
  <si>
    <t xml:space="preserve">MSQTCWSSRRASRCSRPQPAASRRRCWAGAGRRRRRC
</t>
  </si>
  <si>
    <t>C_14230001</t>
  </si>
  <si>
    <t xml:space="preserve">MMNGLGGITRVQAHVASLTEWLYSRLSGMRHSNGSRMLAIFGKHHLPNHRAVQGGILNFELLRPDGSILSYKTFEREAATAGFHVSRT*
</t>
  </si>
  <si>
    <t>C_14250001</t>
  </si>
  <si>
    <t xml:space="preserve">MAMLMVKWLEYVDDEPAAAQDEFHYLKKLYLPPGCPAAQLEAAHLIGRMLQAGPEGPSHADTLRLYSLYRSPQQQQQQQQQQRGLKRRHSELSGGAGGVGGGGGDGGDGGGGEEEEQMQVDGGGGGGGDGGDGGDGGDGGEEAPYMSPAPLQHPRLVQALLTTRSS*
</t>
  </si>
  <si>
    <t>C_14260001</t>
  </si>
  <si>
    <t xml:space="preserve">MLGAGIPAAGAVADEEILLLEAIDVYGLGNWLGVADHVGGGKSAAECKRHYFQTYIDHGQMPLPVPAPEMAQVGAALRRRGGR*
</t>
  </si>
  <si>
    <t>C_14260002</t>
  </si>
  <si>
    <t xml:space="preserve">MGSKPGANMVLPGQVLGEAGPFLDYGHPPGVALGDKFKDRGQVMVAGVHGTTVRGIHAPNAGSEHFVRGAYSVLMSGVYVDDEDMGEAFWYTGEGGMDGKKQVKDQQMASGSNAALKNNCDTRTPVRV
</t>
  </si>
  <si>
    <t>C_14270001</t>
  </si>
  <si>
    <t xml:space="preserve">MSADGVRHRFFMIHPFVGRLRRWISKRKAQMASRQGGGGGAGAGNGNAGGGGGGGLGHWSATSSAASSMHMSRAELQAHLATLTGPSQPPGLLPATPPAASAAAGGGGGAAAASSAATSAQQGGRSGGGGAKDGGKGGRLAHANQPGAGAANGRQQQAATEADKQSQVKLLQHVSQKLGQLQVHQQQQQQQQQQAVQGLGLAEAGPSAAWTPSMSRFRPTPC*
</t>
  </si>
  <si>
    <t>C_14280001</t>
  </si>
  <si>
    <t xml:space="preserve">MTHRGGEAVLPCGKPFSTGKASESIPFTHTRAEPLAHRKPRHLWTFEERAAYDAASPGERAGAWPRAPYFLAPEAGVVVHPEHCRIAGVSLADYTQHMLCRVGGLRLGIAAHCQAWQRTAPLQDLTTQPQGPSLPTYPVLLVGATTGLPEGEQLSSAGVREVTSAALSVLDTMCRQGNQPQLLQGHSLHSTGRPSRTFAGLAFSRRATSASKAAFTAELMRKSPLAVPLQRGQAVLTVHVPVDTRCSTL*
</t>
  </si>
  <si>
    <t>C_1420001</t>
  </si>
  <si>
    <t xml:space="preserve">MSQSQKRGAADDIDELRLEDKIRHHLTSSGKREDLKELLAARLAACGWRDDIKQRCREYVARKGREAVTTEDIVRAVRPEGRARVPDSVKAELLAEIKKFILSI*
</t>
  </si>
  <si>
    <t>C_1420002</t>
  </si>
  <si>
    <t xml:space="preserve">MASAIGAAGGGAAASGSAASAGGAGGGGPLYQVAAVDQGLNLEPETLSFWGYDDGSAVLLVVKGGLVFAYDMAPPPPPHQAAAGLQGLGGPPGGPDQLKWTFPLADGPPVRRMRLSLDGGLLALQRGGRLLELVELATGNVFVQGTDKSDLITFFFTELPGAEVVLVAPGGLEMYEFVGARRQGLRLKERIRMPVEWAIYTHETRMVLLGTATGGVSYIKAFQFVSTGLVVLPPFTAGAAASALALMGVPSAAGTAAGIGPAGGVSVTGLGLGLVSDIGGGGLVGVGSAAVAAVGGLAASPAAAAAVATPPVRVPPENLRLIKVYGRVYCVHINRRSLKLELYRFYTDTVVLQYTYELFSPHVDVAVVDSVIVVVAQQPPAGSSAAAAAGSSAASGSGFSGGLGVAMLYDVAAHTGQPVANPLPVRLLRFYSGPGAPPEAAAPAGDAHGSHRFDFLAPSVILDRTAQTVYRLALNLPAVVESCSDAAVLAGFLQRRRGGPTPAMALAAPPPGGAPPPGSEVAAALAAALAAVQPKALLLGVVRNALQERMPMATVRAIFDDLCAGYAAALDRELLAAALAPPPLPPPPPAAAPAAAGGSAAAAQPPGGGSSAAAAAAGAAGGGSAGGAAALPLPPLPPPAPGSVPMPAYVTPEELATQLFRWLHDEEVVDAPYLQAALSEYMAAAVGAGIPLPAYLQGLSVEVMMQQQQLLQPHLQAGHVLQLLYSQAQYVAPEVVQKVVAALSATAAATATADGGEGAELEPAGVADRAAGAAATGSSSGSSSAAAAGTSAVARMARQLELDELGRTALAARYESPVAPHVPYYHSPVTAAAAARSGPAAAFGAAATPGGGGGDAAAYVAALLAGGDVLRAARVMKRYRVSKPTVREFVTAVGARGDAVALAAVYRVFQDELLSAFPKYELAARTLLPPGAAAAVGIVPPPDRPAAAAAAGSAAAVARA*
</t>
  </si>
  <si>
    <t>C_1420003</t>
  </si>
  <si>
    <t xml:space="preserve">MLHELIELRGGGKYGTGHKSLFAKEDMPAGTSVWWYGEDDVPLFCFSRKQIQAHPQRDTLCRFSYMLGHDLYGVTPQPAEDPAWHFNHSCDASLQAHSVSGKILTSLLRPAASSLARNTTDAPHPTRHCDRHGTHRQGNCWYDGDDRVVTKRRVAAGEELTYDYGLTETEASMHAGMACLCGSAHCRGVLGFSEYRDPDWVAANAGHTSSYIAAKCREVGWHHPGVAPGRKLPPSAGDGKEPPATPEAYEAAKAAVDSGVVALGLFALRPLLRGEVLLYFGGKVLGRHEVLKVQRRLPTMHFIQVAPALWMVPIPGAGSESPDYINHSCDPCCGMLDSVTVVAMRDISEGEELCIDYGTVMDESIEDTGLETFDCTCSAANCRRRVTPRDYLLPSVREKCEDFFPPYMRAKLVESVGGSRVVPPA*
</t>
  </si>
  <si>
    <t>C_1420004</t>
  </si>
  <si>
    <t xml:space="preserve">MELLTASDSESLDQDRFAPAANARGSLGGNGGGGGTPDSEAVNVTAQGWLQHCGAEAASHSTSPSAAATSMIFAGQVRDLGGAAGGSSSGVGAGGRVSWGGDAGSSGGGAVSPFAGALMQRQPSGHIHGPDQAAAAGRDAATGAAAAPESTGTGGGGGGGGGGGAVRAPSLDRSFSLSAAARLHQHRMEHQPQQQQQQQQHQWWRQQQVQAAQRPVPRQRAAVPEAEAAAVASAAVAAAPTQTVCFTLHLDMSSDAGGGTAGTAAAATAVPPPLLVRVVVTQAGAVVAEVPQVEVGPRGASVSLDLPAALAEGSAALLVLPYRGDGHGQEAEPAAAGGAAAAAAAPAALAALHYSPIAVVPPEVAAELCGLMGRMEQELAAEAEAAVAAAGEGGGSSSTSSAMVRARAFTHSFSPFVSDMMSLLMGGNRFAAARSAAAATAVATASGGAAAPPDAAAQDLQEAVRHLQQLQMLVNALLSYMRQTHLPYTQQYMAAGLAGAGQQLAAEVLGHWGALQVHD*
</t>
  </si>
  <si>
    <t>C_1420005</t>
  </si>
  <si>
    <t xml:space="preserve">MIGPSTSSTAGPVSPGTQGRDHPRQPASTSTGAVGLFVAAFVRDWRRLGWLALAVAQRALRLAAGAHAAAAIGAIVCGCVRGWGSPCCRAMRQLTSCSGLLLQVGVLITALCTAAALEAPAAAAHVRDTGRDQAQLAARAPKRPPVLCAAERAASASASGMAASGAAAATAGAVIRPGALVPAAAPPPPQILRTVMRLAAHALCAAGALNVGVHSAAVAAAATGFVHGGGGGGSSVLWLQLPPPPNVDRPALCRGMFGGGRFGGRARDAAAAVAAVPPLCVPAEVAVLVAALGGALAAAIYHMMVPVLAWVFAWAVARTIALMAFSPAAGWPTPHQQLLQQPLQPSLLQQQLRPPQQQAPDARPXXXXXXXXXXXXXXXXXXRPEMRPAIPTAAVGAPAAASNVVLAVPAAARLPRQPPTPGQLWPMLPALP*
</t>
  </si>
  <si>
    <t>C_1420006</t>
  </si>
  <si>
    <t xml:space="preserve">MRPAPTAAAAAAAAVAAAAAAATATAVPPPLLVRVVVTQAGAVVVEVPRLEVGPRGASVSLDLSGLAEGSAALLVLPYRGAGRGQEAEAELAGVAGPAAAAAEAEAATAPAAALHYSLIAVVPPEVAAELCGLMGRMGQELAEEAEAAVAAAGEGGIRTSSSTMMFLARAFTENLCPLVSDMVSMLLGCGRLATEHASSSSQPPPTGGRPDGAHTDAQRAATTGDATPIGATADNAATRENSGSGGSAAVGGFAVGGGAAGHHNHVMSVRDLHDLADGLFDFLRDMGLPCTLQYIVDGLGSIAAAAPPDAAAPHAAAARASSASIASAAVAAADTDAGADADVGADAGADGEGARRAPGFPARELGAGPVPYQEEPQEPPRAPGSDGVDDSSSSSGGGGADDGSRGAAGGDTSSGGVLAAVEDMAVRLLALAAESERLLVAVKSVARGFGDPQVEAACRRFRCYECKRLRLDHAAAAAHAALAVATVILAARGLEGRGGGGSDGWDGGSSWDVLEGAAGGMLLQPAAAAQELLQGLPAACLLLGLALVPALVLPAVLLELVGPQAGARWRETIASLMHVALVAALCLYGKYGGGGGPGGGGGGPGGGDFEPGSGGLGGGGSEAWQLPLPLQAGRALALLLVVVQPAAYGIHFASGYCCWVLDMVLLTLVHWRCTALEAAERGGGGTGGPGGMGGPGGPGGMGGPGGMGGMGGMGGMGGMGGGGGMGCGGGTGGMGGGGGMGGMGRGGEMGSMGRGGDMGGIGGMGGMGGMGGMGGGAAEQWGLCWAPSSWVEAIAPAVMAVMASSALVAVVDTAWRLYFLRRHHQHQQQRQQQQQQQQQKRLGSQARRREVQRERRQLQRQ*
</t>
  </si>
  <si>
    <t>C_1420007</t>
  </si>
  <si>
    <t xml:space="preserve">MSEAVEGHLAVKMCGLEDVYQSRIKALRHEEERYVRRSSRIRAFNIALFSSGSSIIAFVTFSVYRARSGSLNVASVFYVLSLLQLPSAYLVDKFALAAVIAACLGRRRAEVAAARNEEAGPAKARAPSGPLAGAVPGGGEHRGGPLSGLVQLPPADIVVTCTQRAGTGTCKTHAASQELCGDMAATLSGVCFACAPGELLGVCGATGSGKSTLLAALLGQLQPLQPLGEQEQLQPLQQQRGDTCGGGVEVCGSVAYCAQVPWIMAGSSVRENITFGLPYEEGWYDTVVRACCLHEDLARMAAGDLTELGEGGAGLSGGQKARVALARACYCRPHVALLDDPLSAVDARVGRELFDGVLGPAGLMASRCGTTRLLVTHQEQFLPLCDRVLLLRSGRQAALGPWAEVEQLRREAAPAGLRLMPALSCHSL*
</t>
  </si>
  <si>
    <t>C_1420008</t>
  </si>
  <si>
    <t xml:space="preserve">MISQWIASGNRLTMLGGAGGGRRTSDPGTGGGGAGGKFLERAPTGVSLLAAEDKEMGSVSWAVYGRYVRCLGLVLACVVVLGLLAGEAAYLAADWWLALWAAEEPEQQAEPRWQWVYGILTAAVFILSVSRFVLFFEAAVSASTGLHNKILTRVLRAPLSFFHSNPAGRIVNRFSKDQGLVDDLLPGSFGEVLDSGTLVFGAVVLVGIAVPFVMPLFIPLVLAFMWVRKRYISGSREFRRWEAVTYSPIYTFVAATCKGLPTIRAYGASERFQQELLRLLSRSAEWSYASNAGWW*
</t>
  </si>
  <si>
    <t>C_1420009</t>
  </si>
  <si>
    <t xml:space="preserve">MLATLAADPIAGLVDSAYMGRAGAAQLAAVGVALSVFNTCTKVLNVPLLAVTTSSVAKATGEAKRAAEAAAEAAATAAAEVAAAAAQTGTRPAAAAATATAAAAAAVGGGSQPAVQTVTVEPTAAAVPAATAAAAAAAAAAEAAGDAQARAATSCLWLAAGLGVVQAVALLSGAHWLVGTWGVSAASKVYEPALAFVTVRAAGAPITILMLTLQATLVSNALNIALAPILIFGANWGAAGAAAATVAAQAVPVVLMTRELLKSRKLRPFGFPATPPAAGVGLGAGGSHGAVDSADTGYLVLRSASVTATYAVATSLVARAGAAVTASHQIAFQLWLACGLLADALAVAAQSLMARDIGAGSAAGARQVAGRVGGLSVGLGLALAGLMALAGRLGLPAAFSSEPEVLRLVSNLFPLLALSQPITVLAMAWDGVLYGAGGFRYAAISMALAAAPAIAVMYGGGGAVHEVSRLLAGGGWQAAAGGSAAAATVGTAAAALSGEDQLGAVWAGLGVLMLMRWLTIWVPYKLQAGPFAKLKGEDRRPAAEH*
</t>
  </si>
  <si>
    <t>C_1420010</t>
  </si>
  <si>
    <t xml:space="preserve">MKSLEHAKQRAKQQQVVDCGLRNRPAPSGEENPVFLVQLCALLCTAPAGGVKPYRPESRFMRGAPKTADAEGGVVDPLFLEELRRTLLRKADKPATATARPATIPVKVLVTVF*
</t>
  </si>
  <si>
    <t>C_1420011</t>
  </si>
  <si>
    <t xml:space="preserve">MEEYLDSDDAGRRLRYRRDQRDPDRDRDRERRASYLGGPDGAGTGDGAEQPTTTTAAAASVGVSGGGPPPAVVGRLRLRKDAAAAAPPPPPPSARTAAAARRAAFVAAVTAAAGAHAFYEIKLDLGSEIPDRQVAALLVEHEMEGRRHGYLSLLYGFKWQGRVYKRTAHVLARVPS*
</t>
  </si>
  <si>
    <t>C_1420012</t>
  </si>
  <si>
    <t xml:space="preserve">MIDTGPKAQKTQLGLEDMDTRGDQPGQMGDNLPVVNLGSGLNVTQLSVGGEHSCAIVTDSAGKAHVKCWGSAEMGQVGYGDTTYRGDVNGTMGDNLXXXXXXXXXXXXXXXXXXXXXXXXXXXXXXXXXXXXXXXXXXXXXXXXXXXXXXXXXXXXXXXXXXXXXXXXXXXXXXXXXXXXXXXXXXXXXXXXXXXXXXXXXXXXXXXXXXXXXXXXXXXXXXXXXXXXXXXXXXXXXXXXXXXXXXXXXXXXXXXXXXXXXXXXXXXXXXXXXXXXXXXXXXXXXXXXXXXXXXXXXXXXXXXXXXXXXXXXXXXXXXXXXXXXXXXXXXXXXXXXXXXXXXXXXXXXXXXXXRAGPGPRLRGAGQHLGAGRQPAPGQVLSCRTALPCMALYGRGLNDYGELGLGDEVSRGSAPGQMGDDLPPVDLGAGLAAAAVSTNSYYSCAVLRPAAPASPVLKCWGENAAGQLGYGDENARGDEPGEMGAALPPVPITF*
</t>
  </si>
  <si>
    <t>C_1420013</t>
  </si>
  <si>
    <t xml:space="preserve">MHFFIAIRPDEGIYRGGKFNFEFTVPPGYPHDAPKVLCATKVYHPNIDLEGKICLNILREDWKPVLSISSVIYGLQFLFLDPNPDDPLNKEAAQMFVDQPRQFEQYVQRAIQYGTYINNVHFPACSASC*
</t>
  </si>
  <si>
    <t>C_1420014</t>
  </si>
  <si>
    <t xml:space="preserve">MLLKSLEHPKQRGKPQVVDCGLRNRPAPSGEDNPVLLAQLCALLCTPPAGGVKPYRPEARFMRGSPKTADAEGGVVDPLFLEGLRRTLLCKVDKPTRATSRPVKVLVTVF*
</t>
  </si>
  <si>
    <t>C_1420015</t>
  </si>
  <si>
    <t xml:space="preserve">MLSCLDLPCRAGEVLSAVEFLDSACSDLATAYLDGVRNPLLPQDAAAAVAGLGEAGDTGGGAAVVARGRGGGEEGLEGGGVGDDRQFYMVVETHGSDADHDTQKMERFLEVGAGSLVGVSKGRVCQGKATGGAVYKYDVSLPTAVMYDLVEVLRQRLGAAGFGPEGGVQVVGYGHIGDGNLHLNISAPRYDDDLLHQIEPYVYEFVRQHNGSISAEHGIGLMKAGALPYSKGPVAIELMRRIKETVDPYGILNPYKVLPQR*
</t>
  </si>
  <si>
    <t>C_1420016</t>
  </si>
  <si>
    <t xml:space="preserve">MTSLLRVGAAVLRTCRLEVSPLMSAQSGLAMPTSRPILQWSRCFATDKDEKKDVSGASSDQAAAGEEKPSTSGADGADASADGEPSAQELMSQLKAKEDHATKLTQQVETLTDSLKRTLAEMENLRARTAREVDVSKKFAIQGFVKSLLDVPDNLERAASVVPSEALKEDGGVPPEKLRNLLAGLLEGVRATESILHKVLKQNGVERYDAAGQPFDPNLHNALFDIPDPTKENNTIAVVTKVQAGCPTHL*
</t>
  </si>
  <si>
    <t>C_1420017</t>
  </si>
  <si>
    <t xml:space="preserve">MRTAPPQAPPNRFPHCPIPTSPQLPPALTHPIKWLPAPSRPPRARPAPEWRT
</t>
  </si>
  <si>
    <t>C_1420018</t>
  </si>
  <si>
    <t xml:space="preserve">MALRAVQPAEAENGVLGNNNVAKAAAGVKAAAGLQAQNKRRALGDLSNQQPAAAAGKPGLVKEKAAVPVPADGVKTRAAARRADGKDAPMPTAPGAALRPAQLVPRTRSQVANAQRVQGPSMSSLLSQRSEAFVGSQSVRAPPPSPLPDIDSGDRLNPLMAADYVNDIYYFYKRVERKYKVPSDYMTKQTDINDKMRAILIDWLVEVHLKFKLMPETLFLTVNLIDRFLNEKQVTRKNLQLVGVTAMLIASKYEEIWAPEVRDFVYISDRAYTKEQILGMEKVMLNTLKFHLTLPTTYNFLARDLKAANMHFDKDVTMLSSYLIELAQVDAGMLKNNYSLIAVAALHVSMCAYEKADCYPRALEKHCGYTQEEVTPVAMQLAELMQKAPTSSLTAVWKKYSSTKYNEAAKKPAPAHLLPAQPVA*
</t>
  </si>
  <si>
    <t>C_1420019</t>
  </si>
  <si>
    <t xml:space="preserve">MAQSSGRPTLSLEQKLVADGVASDVVRACCQLFGSYEEAKPYLAGAHTGLPGGGEVKEYWSLKYHRYYYHAGDAANTTWEFPHQLQLSEWLLDASISGLDVGACRKLLSALLWAVQTNAYKGEYLWTALGLLGRLTANIVDCGNTLEKYRTIRKSNPRIREALDTLAGCGEAVLLAAGFVPGRGAEGNDTLIFPGAGADLRPLTLVNAKLQQLIAHKGFTGQAREHDDTGDTPASRHSGTPGFRYQQVIHECSCCSRPINDGTDKLVTRKFDTPPGEFR*
</t>
  </si>
  <si>
    <t>C_1420020</t>
  </si>
  <si>
    <t xml:space="preserve">MRQLTSCSGLLLQLGVLVTALCTAAALEAPASAAHVRDAGREQRQQAEQALKRPPVPCAADRAASASASGTAVGGAAAPLAGAIRPGALVLSTPPPPPMLRTVTRLAAHALCAAGALYLGVHSAAVAAAATGFVHGGGGGSSVLWLLLPPPPNVDRPAVCRGMFGGGHFGGRARDTAAVAAAAPPLCVPAEVAVLVAVLSGILAAAIYHMMVPVLAWVFAWAVARTIALMASSPAAGWPTPHQQLLQQPLQPSLLQQQLQPPQEQAPDARPGLESGTASAAAQLLAPAQQTEARPQQVVAPVTASLLAAEAADAATAATPFTPAAAAAAETRAAAAAAETRAAGAAAETRAAGARASALYRSRSRQVTAAFKLEVPPGVSFEAAASFVSARVHLTVQELTRDLSSRNTSGRSRGGNGGGDNSGGGGNSSSDEAMVGQRRGGGDGDVTEEPAADASSNTNGGGGGGGGSSACGSFGSGGGSSCGISTGTGAVPDTDPPAAPAEGRGHRSSSNGSSGGGGGTSGSGRIRRGSCYSGGAPDVPPLLAPTAADRRQGGSMDLTSPMADPIPDPSSSPSELNVVSRSAGSGPADAEAAADPAADAAPASDPGTARCAGTAGLSEAPPAPAPATAAAAAAAAAAAAAAEAAAEAAAATARPLPRFASYATHVQCVPGCIEIILQLQFAPEDEDEGQAADGIQQPVNVTGSSSADVSSRRRTGVAPLSAGAAAAVRTADAAAVEAALEAAVQAAVLALEAKLMEQLQQAAAEAAVAAAQQANVAVASGGGVGQGEADAAAAVAPAYEMCDTVVDGGSGNEQQREEQVAAGRDSTGGGGNSQAAASRGLQSGRSSVSIDVCQQVPGSVESAPADGAAAAGGAAGLLLPPAAASAAGELLRTLSAGASAAAGVRGTDPEMLSTAAAALAAAAAGSSNEASAAGNAARAHSSVRLDVFAPEHFRWYRMRPAPTAAAAAAAATATAVPPPLLVRVVVTQAGAVVAEVPRLEVGPRGASVSLDLSGLAEGSAALLVLPYRGGRKAEPDGSSATAPAALAALHYSPIAVVPPEVAAELCGLMGRMEQELAEKEAAAVAAAGEGGGSNSTSSSTRRITRARAFTEHLCPLVSDMVSMLLGCGRLAAEHTSSSSNMRRGVGGSSATGGSSSQPPPTGGRPDGAAADSQHLHDLADGLFNFLRDMGLPYTLQYLVDGLGAIAAAVTAPAAAAATYAPIAAAAHAASAAIASAAMAAADADAGADAGADGERARRAPGFPARGFGAGPVPYQEEPQEPPRAPGSDGADDISSTGGADDGGRSAAGGNTSSGGVLAAVEDKAVRLLALASESERLLVAVKSVARGFSDPQVEAACRRFRCYECQRLRLDHAAAAAHAALAVATIILVARRLGDRGGGGSDGWDGGSSWDMLKGAAGGTLLQPAAAAQQLLQGLPAACLLLALALVPALVLPAVLLERIGPQAGASWRETIVSLMHVVLVATLCMYGKYGGGGGPCGGGGEAWQLPLQAGRALALLLVVVQPAAYGIHFASGYCCWVLDMVLLTLVHWRCTELEAAERGGGGSMGGGNAEQWGVCWAPSSWVEAVAPAVTGVLGSGALVAAVDTAWRLHFLRNHHHQHQQQQQWRLGSQQPR*
</t>
  </si>
  <si>
    <t>C_1420021</t>
  </si>
  <si>
    <t xml:space="preserve">MTAATPAAAAATAAGALPSASVGSARAGGAGTSSLSSPSALYRSPARHVTVSMKAAASAAGLAPGSTAPAAAAAGAPGAAAAIRGAGAAAPSARVAAAAEASEPAAAASDGGDGAVVAAAAAAATPVPGGGGLRWHSYATQVQCLRGCIEVVLRLQFDAPDGPDEAATSDALLHAAMEALHDELHGQLLQLPEAAHAELLLPLHLLHPAGGNAVGADGEYGEPPLPPQPPPPQVVPLLVYMDPPVLIAAASPPRAPLHRPLQQQQLPPQQPQGQPQAPVVAGSSRATAPAAEAEAAGGGATPQASTATTTLGAPQQGSERRSALAEPLQEPGRQAVAAALVPSSSPSPPPPESPAASARARRAARRRAPPRCGLTCAAEYFGTRSSREWHGLAGGGGGVDDTASEKGAAGGRRLRHGISGEVGGAGVGEDLMAGDSATVPVTEQGRRPRHARAHAPAGTAEASAAAPDSPDIGSGDSAGVDQDRFAPAANARGSLGGNGGGGGAPDSEVLNVTAQSWLQHCAAEAASHSTATSATTTSMVFAGHVRDLGGAAGGSSSGVGAGGRVSWGGDAGSSGGGAAAAPQSTGTGGGGGGGGGGGGGGGAVRAPSLDCSFSLSAAARLHQHRMEHQPQQQQQHQWWRQQQVQAAATAVPPPLLVRVVVTQAGAVVAEVQRLEVGPRGASVSLDMSGLAEGSAALLVLPYRGDGRGQEAEGGLAGVAGADAAEAEAATAPAAAVAALHYSPIAVVPPEVAAELCGLMGRMEQELVAAEAEAAVAAAGEGGGSSSTSSAMARARAFTHSFSPLVSDMMSLLMGGSCFAAARSAAAATAVATASGDAAAPPDAAAQDLQEAVRHLQQLQMLANALLSYMRQTHLPYTQQYMAAGLAGAGQQLAAEVLGHWGALQVHD*
</t>
  </si>
  <si>
    <t>C_1420022</t>
  </si>
  <si>
    <t xml:space="preserve">MGTVLCLDYSPAPSSCCCSPPAKSVGAVSPAISSAEFSPFATSANKRCGFCSMSPGGGSGGEYASGDALEKDPDFRALGESVLMALGIDTEDAPCNPTLETAAAATAGTNVTNASAAPGTAASAKTAATNTALPAPGPAPTAVPVAATAPAPAAAVCTPERLTTEGLDFPTDLFATASPVPGSTFVTALHGPWQDPASMLHGGFGRVGFCDVLYGAMHQPAAEAKAGGRRNHRGNKKQPRPALVTSVTAAAFKVLPLQDPGAHDAFMAEVSTHIRATNTGCDHICRVLGYRTGSMGPGVGGSWGFLYMQAAAGGAAGTLWDLWGANLAQHPDQGLPTAALQVVAASVLLALRALHAIGMAHLDLKPENIILGSDGLLKLIDFGLARRITLPSDLAGEAKSLTGVDGGHHLGNAARANIFGLLVQPFIGGTDGYKAPEICDRTTFVKFPSAWLQGRISGPKADCYSLGRMLTYLAAKPSEMDSVLSLPAEGSVVGSAALAHLQQSRGGRRLASLISGLTAVDPAARLGVEEALAHPALSGVVGSNDKARRWRW*
</t>
  </si>
  <si>
    <t>C_1420024</t>
  </si>
  <si>
    <t xml:space="preserve">MVTTAGGIEEDFIKCMANTYLGDFHLKGEELRKQGLNRIGNMVIPNANYCKFEDWMMPILDDMLKEQNEQGVNWTPSKIIARLGKEINDPSSIYYWAYKNNIPVFSPAITDGSIGDMIFFHGKKNPGLRVDIAEDVARMNDIVLSAGPRKTAMLLLGGGVPKHHICNANLMRNGADFAVYLNTAQEFDGSDSGARPDEAISWGKIRVGAQPVKVYGDATVFFPLLLSQTFAKHFKPKGAGQAPQRRPESPNTPKVSGSGPTSAGI*
</t>
  </si>
  <si>
    <t>C_1420025</t>
  </si>
  <si>
    <t xml:space="preserve">MLHVPLVSDALLPAGPPGAPRLELARSYLQLLRQQQAQQQAQQQARLQQQLLLSGQAGPSGSAGATGAAAAAAPADVNGGPGAGVATAAVRAAVATAAAVAAAAAAVAEAEMGAAGADVPALQPLLCQSQPPARLPAGTRLPLLPHLLQRFSCATALALHRNALHHPALEAAALQTVVAAQPPAPPAPLPHLPHLPPPPPGPAAGGGGGTPPPPHLQQQQQQPYNSNRHNHQHNYHVALPGSVTRLHVYDSIAWDYPLSLSGLAGLTQLSLS*
</t>
  </si>
  <si>
    <t>C_1420026</t>
  </si>
  <si>
    <t xml:space="preserve">MLLKSLEHPKQRGKPQVVDCGLRNRPAPSGEEDPVLFAQLCALLCTPPTGGVKPYRPEARFMRGSPKATDADGGVVDPLFLEGLRRTLLRKVDKPTPVTSRPVKVLVTVF*
</t>
  </si>
  <si>
    <t>C_1420027</t>
  </si>
  <si>
    <t xml:space="preserve">PGSGGRPPCASSTPHPCASSTPSPGLPPRPIPAGSPAGCRPAGCRPAGCRPAGCRPAGCRCRGATARGLAQRGHGAAARRHAVGSGPPAAGRRPSGPGRCRATPHRPA
</t>
  </si>
  <si>
    <t>C_1420028</t>
  </si>
  <si>
    <t xml:space="preserve">MMAVPALLVLLVLPLVPVALPLVPLPVALPLLPLPVALPLVPLPVALPLVPLPVALPLVPLPVALPLVAPGRHGPAGRCWRCWRCWRRRPDYSWRCEHEAGD*
</t>
  </si>
  <si>
    <t xml:space="preserve">MPSGPAGAAAATTTAAATAAVADTEVTAAVAAAGAGDAAGGEGGTVAVGAADAAGTANNDATRAVSPFTTCVTASNPLLLPPPVAASAAVDGGPASAPVGTPRVSPTALELSTTGAVSGSSSEQASAALLTTAAASPPGVRLGAASSSPGPRQQGGIGGGGDASGSGIARGGVGGQGAGGAAPAPAAVPRWLGSLTHVHCVRGCIEVVLRLQQLQWTLRHLQRELRGQLTAAVATGTEVEKETEAAVEMEVQQDGQQVEQQEPGLSAGDDVLWEEEEQEAETEEETETEEIESGDEDEATTPILLVPPIVWAIDKDLAHAAAATSAHMPDQGRLQVAAAAPAGPAELPLPGGSGGSTTQQQQQQQQPRRRGARRARQRAPAPTLALALRGLLVCMDPPVLSISGGGSEAGAAAAPAAAAAAATEPTAVAAAAAAAAAAEDGAAVGAAAAVEPSSTLGGGELAAATDSSRRGGVCGSSTSVVGVQSAPAPAAATTALAAMTAPLSQFSEPFRPPALSMVLEPALASATAVASVASASTPTPAVAASAAAFSSMATAAADSTLAAEGAAAAAAEPAAAEPLANPHRTSGDGTVASGRAAPDGSLGSSFDTSGSAGTGLFTAASGMPPMGRRFSHELRALIGYDGGCGGSSGNDGGLGGGGGNGPSSPGGGSLVGSGPGGLMMASDPTAAAAAAARATVAAAMAAVGGARPDAHWLEALAAATGDDAAGRSSAGRLHGRASGGTVLEAFTAAAATPEACLGAASSGATDSGPLLFQPLPGGERLARTATPQLLQPPPAGPLLLQPEAAAAAVQPPRVLQPLEPLQPPPRPPPRPLQQLQQLQWSLAPELAPELGGVISNDSGRSSGTSISFIPIRGGLASLARGSSGNTRGTLARDASDDAASALLDLLLSDTAVGTARDSNAGSAGAAGRFAAGSGGSAAATPTAVATPTASERRASSAGPLAPVQMVPPEVRAGPASAPAVRSQAPPPLARQLESPFGMFAGPESAAGGVSSSGGISRVVRSGSNALETPPLQPPPPPPPPPPPPQGKEEEEEEDQPLLPPLLSPPPSQRRPQQAPVAGGEAALTEAVASAPTAEQPTAQPAAPRTATARIDLVWDDCGRKLLAGGVGGGGASASVAGSAGAAMDSPAPPPPPLLVRVVVTQAGAVVAEVPRLEVGPRGASVSLDMSGLAEGSAALLVLPYRGDGRGQEAEGGLAGVAGADAAEAEAATAPAAAVAALHYSPIAVVPPEVAAELCGLMGRMEQELAAEAEAAVAAAGEGGGSSSTSTRSLTTRARAFTHSLSPLVSDMTSLLLSYSRLAATADSAATAAGADGAAATIDAGSTAQQRWQQQRRLSQDMLRALEETVVSYLINMDLPYTLSYLLHGIPAGGGDDDGFPPDAAAPGAADEDSSPLPTGGGGGSDSAVMSAVAVGPAAATRSEIQPCRSEGSDAAGSGCASGRGESSSGSGNHSGDGGGSSDSDSDSGAEVEGGTAACGSGIHGVSVIHARTSGDRDFEAAAAVLAACAAVLLLCALLPTPPSAAPASGGGGGGDPAALLLGLLWGTLSRLLTRLLRAAQFLVGCLWWR*
</t>
  </si>
  <si>
    <t>C_1420030</t>
  </si>
  <si>
    <t xml:space="preserve">MLAGTTLSYMSRVGMPYTLHRSSRSGSGSLLPLLSALASSGGRSDVSDASSQVSDCSQPSAAASIATNDGPGAAVNGGGGRPQPTWRAARLLTWRSAAAVVVALAVLAATGVLHYLASAEPQPLLLLPRPPTLGGAGAAGLLLPPVMAGAGGGAALCEGAEGGRPGLGLLATLPLPLTVVAVLAAVAVAAAVAMVACGACGASGGFGFAASERYDGSAAGGGSRQQGRRQGGMGLAEPAAGRHRCRRCSSLGCVGGFAAASSSTADDAGGRGGEDAAAVLQPLPPTPLQRQQGADLPRRFVCQSQLVSRLLGNLGWPLLRLLMHACSRRPVSP*
</t>
  </si>
  <si>
    <t>C_1420031</t>
  </si>
  <si>
    <t xml:space="preserve">MGGAGEATTGAGSRQPFVQTFVSVYGPNLRPIKTALVLPATANSNGINGSSSTSSLSTAAAANGSSSAAPAAPAAAGGGSSERDGTSGGADASAAAAASATAATASNTTTASNTTTNNNNNNNSISTAVLVGYEPSGDDGDCHVREFPRRPGKQLCDFYVKTGHCKFPDTCVFDHPVEHALRLTALGLPLRPAEPVCTFYLGNIECGFGPACKFNHPMLRPVFAGSVASHAAAVPAGADQ*
</t>
  </si>
  <si>
    <t>C_1420032</t>
  </si>
  <si>
    <t xml:space="preserve">MTALQSSRPCCCNITGCVSLALSAPVFTPALHTPCVNTHAPSHAHSVKPYPLLLSPGRHAPCSRPPDYQHPPPGSAPSSATAGRRPHPRPPAPPPRHLSPVPPPPRRRPCRPPLPGLLQPPRRPAAPRPRLTQHPARGAHPRQCVGAPRPGTGPPR
</t>
  </si>
  <si>
    <t>C_1420033</t>
  </si>
  <si>
    <t xml:space="preserve">MVLTFAYGANLNFMTLARRDVKVLSRDPATVVDPAIHLVFKHQGGYATLERAAEPGAAAAAAAGNGGSSNGNGVAGSAAAGQAAAAEGAGAGAAAQNGSGPHHHHHDEPRFRPYDGRVHGVLYRLTREDFEKLSKREGGYTVQEMDVRTYDGVVHRALVFVSNPLFKLPQEVLPTEAYLSKIREGAADNYLDPSYQVHGGWLAEGGWLVEAYMGYSFLVVVALITLAFFFQH*
</t>
  </si>
  <si>
    <t>C_14300001</t>
  </si>
  <si>
    <t xml:space="preserve">MLSSQGVSPAFAAAASAMAKAAAARAAARAERGDDADVDSDFERLKRDNRESLQELERQKEGEQEQERGPALGSAAVLGPGSEGQPAAEEDFAISQQQEGWGGGGASGPLMQSVVRPPAPQPRPPPAASSASLAEPRSRRGKAQHNESHVHKEESKAAAVEDADEEDAVGAQWRALQAESAADSRVVSHAAAAAAATSAPAAAVPPLEQRASASLRMPDDVQAAEDEEEEGEEGGVVASKGTYYKPRKMAAMRAKKKTAPQPEMAALDDEAAVSLPAPEPVESPTGLLVARDEASPPLRGRRRRSFARASLSEEEREARTGGPPASMGITAAAAATAAATAAAPSEEGDESSHRSGRRLMSLATYDAQDGLEEQSFGTAGSAATAGGAAAGGGAAPAADVSVXXXXXXXXXXXXXXXXXXXXXXXXXXXXXXXXXXXXXXXXXXXXXXXXXXXXXXXXXXXXXXXXXXXXXXXXXXXXXXXXXXXXXXXXXXXXXXXXXXXXXXXXXXXXXXXXXXXXXXXXXXXXXXXXXXXXXXXXXXXXXXXXXXXXXXXXXXXXXXXXXXXXXXXXXXXXXXXXXXXXXXXXXXXXXXXXXXXXXXXXXXXXXXXXXXXXXXXXXXXXXXXXXXXXAAAAPAPAPAAAGSAAAASPHVNLFMVQPPVPPRAAAPLDVAAPAGASPFAGYAAQPAGASPFSSAVAAAQPPAQQAYAHTPQPPQPRPTGGAATAVSPLNSPWGASTLNRAILRGPQRVVEMLLQTLPPRHAVVRLVPSAAAPAPGGARAGAAGGGAGGGGGGGGGGQPQLRAVVEYLGKELEGLTLTANAPSNPAAALARRLGQLSLAAAATPGSAGPHGSAHHHTPASPGPFSPYTPSPSAAAALSGSYGSGALGLGLPGSGSAGGYGYCPSPGVSTGGVGAAATTLVSAATAASVTLPSAREPERRAMSSGRRT*
</t>
  </si>
  <si>
    <t>C_14310001</t>
  </si>
  <si>
    <t xml:space="preserve">MLPLLFLLLLVGPPPAAVPQAGGRSAAPLLLAAAAAAAPTHPPRSDVQAADPSQQHQQQQHAQRLSAVRPGQQSRRVVLGQRQEQGHRNQQEEQRQQPEEEEEEQDEQQPTSQQRQQHAHASVPAARLPPECGRYAALWADGSPAADDVGWWRHVGVTQRMTEAAVAAHAAWPNRTRNALYFAFVGGRAHVLPTDLVSPRFRTHAPLM
</t>
  </si>
  <si>
    <t>C_14320001</t>
  </si>
  <si>
    <t xml:space="preserve">MRCSGAASVPTHHHTPNHFYPHQSPSHTADRLVLRAEAAGELRARYRYLYASPEGLTLRDVSQLLAAYKELAIKYETLAQAVENNVLKYFSDLEVYQAGVAPALPAGPTHAAQPHQQPQPHQPRHPPPPPPLGPPAVSVALPSAAHPHPPPPPPP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LAGEVETEEQRQARVDALLGELLGGGGGGGGGEENTGAGVAEAPQALNGDVTAAAHAAASSGAEAQDAAAADPLADVLALYGAGGDVGASAEAAGAASAAAAPPAEGDAGAEPLFDGLAIVGPA*
</t>
  </si>
  <si>
    <t>C_14330001</t>
  </si>
  <si>
    <t xml:space="preserve">MGWVVTAGKASKRVKAEEFVEAECMPKAYKGLQRAEKWRAYFKKNENLAQCAAHHG*
</t>
  </si>
  <si>
    <t>C_14340001</t>
  </si>
  <si>
    <t xml:space="preserve">MLVHDHGPASRHSLCGPFYRRARGYYRGLLERAELAAGAGAGAGGGPVRPGKQHVFARRVGCRQHGPEAANCTTAEADRRSPTGQRQFYLHANGQYDPRYDNQVGPLPRNAPAGGL*
</t>
  </si>
  <si>
    <t>C_14350001</t>
  </si>
  <si>
    <t xml:space="preserve">SRCRRQRRPARRWRPCWSRNRQHCCHHHRRPACRRGPGWSCDRQRCCHRQHQPDCRRPCRGHGRQHGQCQPVGPPARAGIPLLYPPQPCLQRKHPP*
</t>
  </si>
  <si>
    <t>C_14360001</t>
  </si>
  <si>
    <t xml:space="preserve">MRWLHAWCAVHQQAWWRRRFCTALQQLLLALAVAVAMAVVVAAAELLQLQPQLQPPPQMQSAGSSSGASSSGSSRHQGQQQQQQQHLSGDALLGLLGADSETGRTLTVWSRARWAAARQGGTGAGGAAAAAAAALERQAAGQAAAAEAMRR*
</t>
  </si>
  <si>
    <t>C_14370001</t>
  </si>
  <si>
    <t xml:space="preserve">MLLGYIIYHVNMNMLLGGVTRKLKWADGAAVRAALETAVEALLGPKTEADLAPPEPKKKVKAEKPPPPPKEDKAAETAEVRVVASNRGRCVRV*
</t>
  </si>
  <si>
    <t>C_1430001</t>
  </si>
  <si>
    <t xml:space="preserve">MASSREPSERWRRRSRVGGAARXXXXXXXXXXXXXXXXXXXXXXXXXXXXXXXXXXXXXXXXXXXXXXXXXXXXXXXXXXXXXXXXXXXXXXXXXXXXXXXXXXXXXXXXXXXXXXXXXXXXXXXXXXXXXXXXXXXXXXXXXXXXXXXXXXXXXXXXXXXXXXXXXXXXXXXXXXXXXXXXXXXXXXXXXXXXXXXXXXXXXXXXXXXXXXXXXXXXXXXXXXXXXXXXXXXXXXXXXXXXXXXXXXXXXXXXXXXXXXXXXXRASFDVEGGPSPQSLQLQPLQPLQPLQLQSLEAVDGARGA*
</t>
  </si>
  <si>
    <t>C_1430002</t>
  </si>
  <si>
    <t xml:space="preserve">MMAHAQGVSSGRHSGYHSFFSNCVPGDTAPRLVAALCSPARPEPFRFQLVDTKSRASAHVINQEINVRYSIAMDLSPDLVPRELTGGRGYGYSGSSWYGGGSWYGGGGNYGGYGGGGYGGSAAGGAAGGGGGGGATLRKFKAGGAKCHFTSALGGPRQLDVRLKLLAQYRENQPGGGGDGGGGQAVVRLSVLQVLDSNGRRTEITEVEQEAGGGGSSGGGGGGLQRLTAENWPQGTVSALLAFADLINTVLLQGE*
</t>
  </si>
  <si>
    <t>C_1430003</t>
  </si>
  <si>
    <t xml:space="preserve">MPPREPIVFNTSVRKHTYGLRTQTAARRLQALLDAFETPAECTLIVKAVLKRPYKLLLSKPDTVRRKVEALAGLLQPLQEAREGAAAAGGGGGGPSARLLALKLAAAQPDVLAARTSKLATNLKTLQVLIERDPVYVLRMVLLGGRLLFCSEKLLSEKAQLLKAAAANNGRWDAELRDAKPYRMAALLAHGQDRLRRLHSITQRG*
</t>
  </si>
  <si>
    <t>C_1430004</t>
  </si>
  <si>
    <t xml:space="preserve">MASGEGTSPIPASRERPPAAAVSLLDVVRILDMDMVGPLSSEELGCEFRGARLACKALRNACDAAVRSVTVRVSQQRAAARAWLSPTTRTASGGGGLTYRSPLALFPRCNKLTLQFEKSKSRSRSSSGQQEPHCSQEQLACLALLGTTPQQRAGITHLDVCNSRLGSSISHLRNSSSSSSRNLCLDLAGVLAVLAPQLPSLTHIYASARRYMTDPWHSSNAVLGMGQLDRLRPGLLFGSLATHAPALRVLVVPCTPGILRGIGALADGCSGLEKLEVYDEQDDAGDDEPAAAVLCQESVEGLSRLSRLQTLRLRCHDPSTRGGAWLLASLLGRRRPPRLRSLCRAGESWRRLSYPEPQAA*
</t>
  </si>
  <si>
    <t>C_1430005</t>
  </si>
  <si>
    <t xml:space="preserve">MATAAAAVAAGAGGGGGGEEGPTHVLVVCGTPEDSQRIAAAVKEIAASSPGLMFHTDAASLPPAAWPAFDAAACTARLHGSSGGGDGGGGGGGADGRHGRTIGRALLVAGVMSSTQELLRAHGSALGDGAVVVADRQTSGKGAPRXXXXXXXXXXXXXXXXXXXXXXXXXXXXGRGGNQWTSPLGCLMFSALRRLRAPFINYLVCLAVTRGVRAALQSLALPALDVRIKWPNDIYASGVKIAGALIHTTWQGNCFNVITGIGLNVNNRQPTTCLDELLEKAAAAAAGPAAAAGAAAGAAAAPLAPLPREVVLAEILKAMEDVFNTFERDGFAPLEPEYLAAWLHSGQVLDFDDSDPTQAQAQAQAQAQAPVRLAVRGLSPAGFLLGVDEAGQRYELTPDGNSLDMMRGLLRRKLPA*
</t>
  </si>
  <si>
    <t>C_1430006</t>
  </si>
  <si>
    <t xml:space="preserve">MTINVTPKHHRAPSQAKISAQLDGALLTDEEMAKYAERWAAHPTRTPRGGGAASGQARQGH*
</t>
  </si>
  <si>
    <t>C_1430007</t>
  </si>
  <si>
    <t xml:space="preserve">MCMCSGSSKKYLPKEEVVEVPDFRYIPEPQLSELVAYMRQRREHLVYHNTTADVRAEIIRNVTEHTQPVDQYPKGRQFLNDEEYMGILRDLLNLSNILDDMEQTGIVSYANRTQYYALYSKLYRMLIAKAKQ*
</t>
  </si>
  <si>
    <t>C_1430008</t>
  </si>
  <si>
    <t xml:space="preserve">MHQDASHDPAAGGQHAAAAAAPWTPAVAAALEQAAQQLFGLLGGDATAYSACVALHWAGAAESLATAAAAATAGTATAGAAATADASATASGFRLGNRAAAGQQRGRAAGAAAAVAAVAGEWAGEPGVSRALDVLLSYGGLPLLVRAELARAGDDRKRVAGVFSFLAAACRPSLPACSGAGNGSSSSNGSNGSSSSNGNSGSMGAVTPSGGSSCCPPRHPMGRMVDVACELLLPESNCGVEGRAAALQGLTVELVLSS*
</t>
  </si>
  <si>
    <t>C_1430009</t>
  </si>
  <si>
    <t xml:space="preserve">MQSLAQRASHAVRPMGPRRLQARRVVPRAASTELSLSTVKDVMSSGTLYSVSPEDTVDAALEILVNNRITGLPVLDTEGRVVGVVSDFDLLALDAVGRVNDDNMLFPSAEQSWQAFKEVKKMLAKTAGKKIKDVMTPKPITVRPETNLNDATSILISKKIRRLPVVDEHGKLVGLISRGNIVKAALAARKAAAASSN*
</t>
  </si>
  <si>
    <t>C_1430010</t>
  </si>
  <si>
    <t xml:space="preserve">MDIEEEHEGYGEELGEGEEYEGEEEAEGEMDTEDEEYNLTHFGISQALPVPEGPPDFSAGPPQTAEEYLQWVRYEAAQCPRVTRKDVDPEKLASSKRQAQDQNPDSADAAGDGTSEPGSSGAAASGDGAGGGGGGGGSGGGASRGRRRGTAFAAQVPPPVDAECQDWARPNPKWLTVFLQDFARLRQALAAMRRSHVQELSATELPHLDNVRAWDRLCFEQWQSLEQQEQGQGQQQTGQTAGGAGSGTGGGGDGRGTAAGGVGGNGEEEQEEEEDAGPPPPPPTSSPPPGAGGQSGAGGHGGGGGGGETDRLCGPVVRTVLAMDQWLFALAAVLERPVPPDVSAALRELVRRCCALRAGLSRSDDPSLPRLNVLLAVAGGYFGQDEHLSGAAAAAGLADLA*
</t>
  </si>
  <si>
    <t>C_1430011</t>
  </si>
  <si>
    <t xml:space="preserve">MAHGRAQEDPPSTIQFWDASYCSPRAACTWPPQLSLAIEDERKEQGEIINSLVGVGARDAIRQGLAQQQRLISSALASHYGGLAQQLAESPIGLQGLRSFAAAASAQQQPQQQQPGGQKDKYDSLELTQERIDSITDKIPQRPVGVVEGTSYTVIILAAFGVLAFVLYQVLSSLIFEPTAITAFNATLERLKSDPRITVRIGEAGDIRAWGSNSESRVARQQIPHQIYKDQNGVEHVRIQFYIKGPSGTGQVNADMYKDPTGLWAYTYLLVDAYPASGAGSGPQRLTIVSPPRRGIGCKLVQAGGRRKAA*
</t>
  </si>
  <si>
    <t>C_1430012</t>
  </si>
  <si>
    <t xml:space="preserve">MAESAGKPLKHLEFVHTYAHKFASGAAYVEGGYQKAKTYVPAVAQPYIAKAEETCLAYAAPLATKATDHAEKILRSTDAQLDALYAASASWLSSSQKLADSNIAAFRGAADKYYDLVKSTAQHVTSKLPTDLSVAKARELLSASLEQASPSSRGSAQTAKALADPDAAVAAALDAWTKFAAIPAVAKVLSAASPLTGKGVAAFTAAHDLLVHSALYRYGVSVGASTLGWATSTTPYKLSAAYLYPLVQPVADPALDKVSKSTYVNAAIKYWAPAPVAAA*
</t>
  </si>
  <si>
    <t>C_1430013</t>
  </si>
  <si>
    <t xml:space="preserve">MADKEEERVLQEFSEMQEKVLVQSEFMNRTMQQERMVGVHRQRAVLTKTELSGMPDSATMYKSIGKAYFASPKADILKNLDDTVSQLESDSKKLKDQREAIEQKMKDTEAQIRELLAHSPSLVRRLGAVSIQ*
</t>
  </si>
  <si>
    <t>C_1430014</t>
  </si>
  <si>
    <t xml:space="preserve">MASKPTSSQPAPPAQSSRAPADMEIPRDQDVLKQVASPMATASSHLDPYPHYIMSGACERCVRRLLVTGHPQLGYDIGTLTSVGVLATALPAARATGDAYSVAMSALGGISALANLLKSYQQRTGLPHEMVEKR*
</t>
  </si>
  <si>
    <t>C_1430015</t>
  </si>
  <si>
    <t xml:space="preserve">MLFGGAAAPLGRALAPARHAATAHAVVAYDGSEFAGFQFQPGKVRTVQGELERCAKRLFVGCSRMVGSSRTDGGAHAYGQVVHFDVYGERDNLESDTLYYNSFLPPDVRVLELSYAEEGFDSHFSACGKTYIYKFAAGLPDPMQAKYRWWVYDRWCERSRGKPSKLSDIRLDVGAMCEAGQLLLGRHDFSAFMDAKRPAGLGSAKRKNPKLAERGIKPERTSAKNTRILSHLSITEGVSALSGGQEVTMEVTGNGFLYRIQAVTDRIRLQAGSGSFGFGSRPAAGAAAAGDGASSSGALAAAGAEAEAEAVEVAAELRQTQGQKAAALMRAAAAARRAAAADAGGGGEGGAGEAGEEGLGLALVGTDGRVDYSKLKDRDDDQ*
</t>
  </si>
  <si>
    <t>C_1430016</t>
  </si>
  <si>
    <t xml:space="preserve">MGTPPDGYQGWGRLDLSGSLPLPAAAAGSSQQQLQQLQLRLTLVITGTSVVHTDLYGPGTDGGGPGRPGAELPQRWALAVTGHFRGMLQTPLNPAYVRPLRLQAFISEARSQLSFAVGLWPAATTASGGSSSSSSSGSSSGSGCGGCMLAAAEGGPLAAAGGDGGAAPAACAAACGRMAGGGGVFKVQEALDSATGAPSYTFTDSRNLCLTVRKGAGSSSSVSGSSSSSSSGSSSGSSGSGSSSDAWGGWLGSAASLEPCDGGPEQRMSLFKSPRFTSDVTDVIDVFQISPSPVSDLRLDSAGGGWQRLCLQAPPDPLATQGSAAGAAGSGANGAAAGFSLAVCGSASSATPPPDLDLLVSWTPADGTNPGASLAPPTPATFSLRTPLQPPVVGYPRPSQDLAGDGSFLPLPLPDRAPAVVVRGGRHGGDSAAAQPLPAAAESVYWPHDPLPPDGAATAAGVAGAADGSPDAAAYRVCVRAKGSGGGSSTASVSADLSVVVSMEVAGRRGQAAAAAELAGTAGTEGQEAQAAAAIAGAGSGLMGCCFSSVSISDYVNSSG*
</t>
  </si>
  <si>
    <t>C_1430017</t>
  </si>
  <si>
    <t xml:space="preserve">MLETIGSCLAAADCRSDLLRARQACRHWHACLTRCVTRACLYGDAVLLPAPPATATAFPAATAASPATNAVRANAAAAAPAASGDNQQHQQHQQHQQQHQQHQQQHQQQQVAMVVGGCFAPTLTELSVAGLTFNLSWLPLLARQLSALTGLSLAAARYTVAPLPPPPPPPLPPPVAVREPPAAAATAAAAVAAVAGAAMTQQQRPDVSGSSSRAAEAVPAAGAEGADAGGDKGNGDNGANGPNGPNGNNGNDPNGNALGLDGANVAAALAALGDLPQHLLAAAAAAAGVPAAEAAAMLSAAAAHLHHAASWPPAPPGLRRLQLAVTDDTPPDALRRLLLLPEAKAARLTSLALNFGTEWWLDAGE*
</t>
  </si>
  <si>
    <t>C_1430018</t>
  </si>
  <si>
    <t xml:space="preserve">MPAPPFHRGFSPAARNPSKAPSCSLRSAHPTDVSTARSLGRRSAAAPGHSPACQNYTMFDLELQGGSDPCFPGKCQGKSSSEFTCTCPPGYKVAASNKKCDADPCASVDWESVDACVFANAQLSVTCKSGFNSYNSNSKKCRDIDECDGFDRATVASCTNSKGSYAVICKPGFHDYDTNSKTCTVAPSPPPPPSPPPPSPVAAASSPHAPPPSTTFSFRVFGGFVCMTVPPSGGPMYWGGCFSGASAWQNFMVEDTDTPNQYVIKLAADPTLSLNYSGNLDDGPAKVVLSSDAASMWAWTMTSRTVGTETIIGLAGTDRCIAPAYPSFEVGICPLVPTAQQTVYVYAAVV*
</t>
  </si>
  <si>
    <t>C_1430019</t>
  </si>
  <si>
    <t xml:space="preserve">MAPAPPHEALKWRRQLLVSLAFSAPLLLLAMAAMLPPLMEPLGE*
</t>
  </si>
  <si>
    <t>C_1430020</t>
  </si>
  <si>
    <t xml:space="preserve">MVTGESLPVRKVVGAQLIGGSVNGEGVLHMRAAAVGGDTVLAGIARLVQQAQTSKAPVQIVSKTAKDPKSTFETANAIKEGQIMLGMQATLSPSPHAVADSIASYFVPAIVLISLLVLLGWLAAGAAGWVHPGDLPPGVSXXXXXXXXXXXXXXXXXGAAAATGGPVSLTVAIGNAAWMAENGAELAGGAAAVLRRLERRAGCTVVGVAVGGVAAALVALRDSVKPEPSLH*
</t>
  </si>
  <si>
    <t>C_1430021</t>
  </si>
  <si>
    <t xml:space="preserve">MQQTKYVLVTGGVVSGLGKGVTASSVGVLLKNCGYRVTSIKIDPYINVDAGTMSPFEHGEVFVLDDGGEADLDLGNYERFLDITLTRDNNITTGKIYQAVIERERRGDYLGKTVQIAVIEFARNVLGLKEANSTEFAPACPHPAVVFMPEISTTHLGGTMRLDDDGPWIRRAHQQLPHAQVQIQQPPHPAVQAIPPTEPPQPLLHHHQQQHHHHHHHHHQQQQQQHWRHSCCWEGAAAAAAAAALSASTSP*
</t>
  </si>
  <si>
    <t>C_1430022</t>
  </si>
  <si>
    <t xml:space="preserve">MATEAGRGAAAAGSVHGNGHGGYGAGGQRRDGPLIEECLSDTEPPASPSGRKATASQHHDGAAATAGVDRMMEDSWPQQHQAVEQPVSYPDERLGPGQQPHHVEEPRSTDAQEERQAASGHVVELAGPALPAAHALATAAAAAAAGTSRHDAGASPLTHMAPPASVKAAAPPPTANGMVGASGAGPLVLSPRPRSEWELDPSKIIIGRRLAVGGFGEVFVAKYEGTLVAVKRLLATDSDTTQRFIDEVHMLARLRHPNLLLFMGYTLTPEPSIVTEFMSRGSLFHILRQAGDKVPEARMQRVVAVSVARGMAYLHSRSPPILHLDLKSPNVLVDDRWRVKIADFGLSRVRQRTYVSSGAAAGSPEWMAPEVLRCDHYAEAADVYSYGVVLWELLTGKAPWADLNAMQVVGAVGFARRSLPDPTEGDPLLLHLCKACRAYEPSQRPSFSQIVEAMDSHYGPHALANGASGGPQAGGAVAGHNPAALPPQRQEPPALMPPPPPPPLETEAAAVPIVQETHSPSPAPLQSTVPPPAASPAPVPGQAQAQAGGASASLRITRRHSLAASPVPAAAAAVASSAAAPATAPDADGAAGPARQDAARFTSVHDSPRSRRRYRSPHGEDAMMGPPPVTARLNDDRKTPSPRTALGAAGAAGRLWAAHGLASQSFADNDGGMHRPQAAAAAAAAAATAGAVAPRHNAALTAASPFANASASGAASQAASPSPFAAANTAAVAVAAPAAEPPARLPASASPFAAAAAAADAHDDGAKAQASPPVSVVDVRQLAAPPAVAVEAGAGARAGPEAAGPAVAVAVDAAAPAEACALEGPDSMDLGSPRPRLVTSPREGWGAETPKEAAPHPAQGPELAAAAAATAPEAAEVQAKEEVQEQQPAQQAQLQQQEERRPLVVQPRPSSGATAHSLRPPQPPVGSGAQGNPSVLRQVLAGRYGRPGHRRVASDEVGQLQRLNAALAMAAAGGAGVTGLGGSGPGSAAPPHGAAAAAAAAAAAAIMQVHQQHRLHAAAAAAAAAAATPGSGQASGGGIGSGSGGGVGARRSRGLARNSAPMRYTHGHLLHQQMRAAAAAAAAAAAAAAAASSSAPSTPAANAGAGMSGGGVGVSAPVGLSPMFDVTSAAAAAAAAAAAAAGGGSAASSLDLHDLAGLAAAAAAAGDRWAAGSADTQSELSFAFILGDRGDGGSICSLDTADDYQDYMASASLDQLPLLEEDERMDSQEPIEEEGEISLDEDDEAAEPGAGSKSGSGGGAQSEGGGSAAEGERPHLPHLQLPHLQQQLQQQTDVDLDADFELPKPPPEAEGPAVELIPRPPSPFVAPSAQVPWGSSAAGNAGAAAPEGAIAASAAPHQQPQQPQQPQQQEPEADLWAALQRARSSRQDSAAAASELRPVAIAHASSHVPDHHQQQQHPHQSSSGAVAPPSPFNTYSNQQQQQSAPHGGQQFAFAGDASQHQHLHTQVSHQQQPQSLLQHGTNKGHGHAHVHFAPLPGAHSHAELHGSQQQQAGHSYSNNSFQQQQQHVHVHVHSAAGRPAEGSAAAATATAGPDATAAAGQPSRTLSRNASGGGSGAAGASATTYRSGRFKVTIEPTAGDAPSHAEHAASHAHATSPAAHSHPHQYPMVGARAQPHHQHAQPGTGPSAAQSPATPLSSMIVGMQGPPSPGSEAASPTGMAAAQPRPDVDWIFPSAFALAPTAAGAGAGAGASPASGQPPQSRTASGEVAHMAGSHAGHSHSQHHLQQQQHQQPPPLSPAGSTGAGPLPHALSVEGAGDATAAAAAAAVARSRSTPQHHTAVAAAGSLGTASAGSAGGSPLHLGDQHHHTSSAAAAAAAALSGGGPPVALNSVTMYRKGRFFVSSHSAAGTHSLSVTNPFASSAATSSHAGGAGHGGGGEYGGAHDDGSEEHDGASGPASPRLGGGLAAPAAAAGGGAALFRRVSSHAGSDGSSPGAAGGDGGAAAAAVAAGGGKMSWAAVAALPPSPGAAGSSPSQQAPPIIAAGRQYSRGRFTVAESIVAAPPLPEGRRPSMSFPVATASAAGELPSAPSGGLGASATAGAGADLASAPPSMNGVGNGVGPAPAQPVPVPGRAAGAGAAGVVVGSAPLWAPMAMSVSPPSAFAVLAAAPASGPGSALPSRTGSGIMGPPPPPILASSVGGMGMGSGSGLGLGPPSPQQPQVTVVRKMGRFTVREMDSTSNASSRGPSISGAVNDAAPGGSLFVPPPPSLPPGSSPAGAPTAGAPAGRSGPSTAATPSAHGAAVASGAAAGAGAGGLMMLGSPPDHEAMLLSSHHSSCSFASASGCSRTSSASASQALEVDMGAAAGAAPGGAAAGGAPHQQHHRQLERRPSGGSPAAHGASAGTLSQPPLAGSPTPGGAAATAATAAAAAAAAAXXXXXXXXXXXXXXXXXXXXXXXXXXXXXXXXXXXXXXXXXXXXXXXXXXXXXXXXXXXXXXXXXXXXXXXXXXXXXXXXXXXXXXXXXXXXXXXXXXXXXXXXXXXXXXXAPPPATWGLSGPQAPETAAQLHADMAQMVRERMQRNASMGHLQQEQAAAAVQAVQREREEQARARVAGGAGGAARDEDEEEEQGRGRGQRPEQQPQPQQQGPGRRRPGRRGQVGPGGEEDRNREDEDDEDGAPGGSGGGRRARRGLRAGGAGSGAGGAGAERCTYEVSFGDGLTIQISHELPAGAGAGDDDGDDAVMLDVGIVHGGGDEEEDDEAVEQEEEGTDSSSEGEDAEDGGEQGPLFPPGTPVHEGTVVHGWDDGTAGDAFSPRRRGWRGLYGARSSDETGDGAGAGGGTGAGEGDDADSMEM*
</t>
  </si>
  <si>
    <t>C_1430023</t>
  </si>
  <si>
    <t xml:space="preserve">MRRQAVTCLRGLWRAGSASQEVANQAGASSFALQGLLAQTERGLRTSVDAKDAKIAPLSAMPWSLQAARSATAEALTPAKVNNFTLNFGPQHPAAHGVLRLVLEMQGEIIMRADPHIGLLHRGTEKLLEYKTYLQGLPYFDRLDYVSMMCMEHSYVLAIEQLLNVSVPLRGQYIRVLFSEITRVLNHLLAITCHSMDVGALTPFLWAFEEREKLFEFYERVSGARMHAAYFRVGGVSQDLPIGLLRDVYDWARQFASRLDEMEELLTGNRIWKERTVDVGTITAQMAWDWGCSGPILRASGIDWDLRKTQPYDAYGKMQFNVPIAGHGDCYDRYLVRLQEMRESLRIIYQCLNEMPDGLYKSPDGKVCPPSRSTMKQSMEALIHHFKLYTEGFHVPAGETYRAVEAPKGEFGVYLVSRGGNRPYRCKIRSPGYAHLQMTDVISRGAMLADVVTIIGTLDVVFGEIDR*
</t>
  </si>
  <si>
    <t>C_1430024</t>
  </si>
  <si>
    <t xml:space="preserve">MFELRPVIEPQWPRLLHQPRLRRRVLKDRALWAAHAARFGPPAPPPPRRSAEPPGRRQKERRQEARQGRRQEVAGVVWEEGGDEEQEEGACALPGWGVGDGEDWGPDEGEDEDVDEEDAEEYDGRDDAEGDQDDSEEAMDEAEVRRLRRQLLGEGAGDGGGSDEEDEEEEEDAEGSEEEEEEEEEEEEGRGSRPLEWPAAARGGRGRSAGAQRQSHQPVKPPSTTSSAKQLVRQEQQKQKLPRPLAAAAGAPAAAATPAMAAQARLPAALRAMQAAGWPAGGGSEDEDDEGDRGQQQLRRPKQERHQARAQTQPQKHKQRHKQASRAASAADREGTSAAAGPSAAVVRAAVPRDGKIAPGSSSGLNLNALARATQPRQPQVATVAVAATQAKKRKPQPQHEHPSPGKVRRRANQILGLQPGEVFVQRNVGNQATHTDLNVMSCLEYSVKELKVKNVIVCGHYGCGAVKAALKLPSKTTNLVNCWISDIRECRNQHRAELMQLDDHQAQVDRLCELNVLRQAFHVATSPVVQAAWDRGQELHLYGVVYSLKDGQIKKLVGPISGNGDFECDQADFESHGATYVAAAEAAAAAAVAEVGAGVGNLNVVSATLDGRVSLNGVTLTSEAKEDGRSSAAQVDALRAYINTAKVNNRIAEHVNGWH*
</t>
  </si>
  <si>
    <t>C_1430025</t>
  </si>
  <si>
    <t xml:space="preserve">MPGEGARTGKLPLTTATPPGDSFVPLRDTHTSSPGTYPPAPPAPHEVHNNLHTSQPPAFHAGCSYARLPLHFVFPIQHSAACPSLLCRTPLPQPCSSSSFRYPYCNANNNSPVTAAHPTIALRHHPARNQLQASLRRHYTSTTLQQHGHRHMYTVTNHKPQTAHASSTRDIITTTSPPHHHLSLHHHTSTPPHTHTRHSTPHARSASPAA
</t>
  </si>
  <si>
    <t>C_1430026</t>
  </si>
  <si>
    <t xml:space="preserve">MLRRAATLAASTLKGASNSVAEAGSQQVRRMAGGGANAYHRTYNGKPVPPELQGADYITYAGVTMKKEFHLFDTVLSKLIGAGATFTCLYHFYLNAEEHWHGDIYFFEKDVQQNGWDDEHGHGHGHAKH*
</t>
  </si>
  <si>
    <t>C_1430027</t>
  </si>
  <si>
    <t xml:space="preserve">MSRVTEAIKHLKDLQHIKLEGLRFRIIDAKGQVVGRLAEQISVILQGKDKPTYNPTKEQGDVVIVVNASHVELTHDKWNTKLYRWHTGYPGGLRSRPAGDQWEKDPRMLLRNAVSGMLPKNKSREARMEKLKIFPEADHPFQGFPLVPYVPPPRRLQDRGLGWPLPQGFEPANLERYAFRLRTSPALQAAAAPTVPASSALAAAPQPSAPVTGPGPAASAPAAAAAAAGTAGASGSGSGRQQRQRPTVPIDDLLTEEERAALAAVEGGKGKSGASSS*
</t>
  </si>
  <si>
    <t>C_14400001</t>
  </si>
  <si>
    <t xml:space="preserve">MYIAGEEGVSTSEMLYYNAITSLPFLLLVCAATGEAAALPAAYSAAVAAHGPVTLWGTLASCSFFGCLLNFALFLCTVNNSALTTTIVGVIKRRVITGPSA*
</t>
  </si>
  <si>
    <t>C_14410001</t>
  </si>
  <si>
    <t xml:space="preserve">MPRTSFISQQRKAGKILSRRSREHLLVAEVANHVIAAAMRGHGGGSRDHLSRGRW*
</t>
  </si>
  <si>
    <t>C_14440001</t>
  </si>
  <si>
    <t xml:space="preserve">MSGAALPPAPTEAGGQAQRLRHTMPAWKQLRALVVFAVLAITLLHQLHLGQVRVAGVA*
</t>
  </si>
  <si>
    <t>C_14450001</t>
  </si>
  <si>
    <t xml:space="preserve">MLLGGQTGCLRHARRAEPEVVGERSGKGLPSKPAKAGSGGAGSRLGSRLAPPPEVTITDPVEVTLLVLRILLFHEQWLGPASAERLSAPLADIKLLQRPCTDLPRMRPEQMQGAWNVFTVSATGIDEADPFTGEERVVWVYSSTEEQQLWDASAQPPGGDEGGCYWLPGGVVVSLRMVDNYVPADSAEAQGDGSSSSEDESASGGVGSRQERKGQEHAVSNGNGNGSGKAAGARDYPRGLCLGMLWSWREGSVSQVEREYDGYGYLRE
</t>
  </si>
  <si>
    <t>C_14460001</t>
  </si>
  <si>
    <t xml:space="preserve">SAPPTPRTPWSPVAECPCPPCTARKAGKHVAAGTPAPLPPDWRGCPTASATYPAAGTHPGAACEGRPPPPPLLPPPPAPGAPPPQPPAPGSTAPEATPPPGPSGAQTCQGPWPCSCPDGHGRWTRGRTAVLPPSGLARPPPGRAP*
</t>
  </si>
  <si>
    <t>C_14460002</t>
  </si>
  <si>
    <t xml:space="preserve">MAAVQLFCRASNARVHPDKSKAMGLGRFAHLTGPCPHTGVPFTTGAVTHLGVPLSWDSDAAAADLYTRRARGMAFVARLWAALSLTLVGRVHIAKQVLAAKLAYHFSFLNPSPAQLKELTDLVDHFAARSMHAEDASLVSHGNPLLLPKRETACLPYKDGGVNHLDLPAFLSALQAKTFALLAQPGRQPWKTLTRALLTHVRPDSATTWAWVYSDAPAPAGLPARLAAAVGHVRSAGVEQHPPQPATQPPAAPPQWRVSLDQLWVANAAGAVSFVHYTGRLLEPGPGVLPPAVDGAWQPACVLQHRKPRHLWTFEERAAYDAASPGERAGAWPRAPYFLAPEAGVVVHPEHCRIAGVSLADYTEQAAGGAGGAGPNTGPATAAAAAAAAVEGDPRMPPPDASLLRGTWRRLWDSHASRGAKVLVYRLQHAYLPCGLYRAGKGIRPRVTTGLTHIFLECPAYAQARTWLQQLWACVAPQAAAPPVTDAGFMLGDRMGVWASGPRGAGALLWSTLRATFLYAVWCAYWSREPAKQTSEHVVREVVSELRRVMRLRFTAATLTPETLSALPTQLLTAQLKMAKLEHFVAIWSAGGALCEVEEVQ
</t>
  </si>
  <si>
    <t>C_14470001</t>
  </si>
  <si>
    <t xml:space="preserve">VSCPSCSQPRVALKPCGPHPTPAPFGNCCQTPCPEIPRAPREGTTDPPTPRTKPCCLAVKTPS
</t>
  </si>
  <si>
    <t>C_1440001</t>
  </si>
  <si>
    <t xml:space="preserve">MESLMTGQAFSSAGSAELIERALVAVGGVRAGGPPKLDAATGAKRDDGVYGYMHMDSWDLLWSVTAKAALAADLLRHHQMLAIVPGLLAVSRKTTLVRSLRDMFGDAAWGIVPSARARACTHTRASTRTRTGTGTGTGTRASIF*
</t>
  </si>
  <si>
    <t>C_1440002</t>
  </si>
  <si>
    <t xml:space="preserve">MCRGAAMAFAAALPRCAEVMEGVRPPAHSCFQFFGLDFLVDAAARPWLLEVNATPSMKVEHEDAGVAALIGAQKWPAVRDMVALVGISPQRFEEGAAGSRGAPDRSTPAYALEELRRRGGFVPLLHLLPHPAASTTPEAAAAAGLLRPLPWSRADRVLRDWCKGSREYQAAAAEVPALGGEAALVAA*
</t>
  </si>
  <si>
    <t>C_1440003</t>
  </si>
  <si>
    <t xml:space="preserve">MWSGVQKLDIKFPEHEREWHQEDAVVELMELRAKLAPSAGISIIAAVLDNAPAAQLAAVAAAGAMPGDASAARPGGMAPGSSSATMQAGAAAAAVAVMAATATAAAAANPGLPQPPTGAGNMNGLTAWWSPLLPLLALPGMTDFRCSAKEGLASRNPILFDDIVAGLCAAWPGVTRLCFKGCINVASQTTGWDALRALTKLQQLELRHHPPNNDEQGADHAANRAARARYVRVEPIKLPATSLPDSLQTLLLENVELRRKETDCLSHLTSLERRTTCRHFPEFEGMPLQRLVVSNCCVKAKGITSIATECAGLTHLVFAVYKVTELADLRELQAALRQMVRSLSQLQVLKVRVLAGCITQDLVEDMVTYLQCLQRLKLTSSDGWQDTALFLPLTKMTGLRKCSLAYFKSPEAARLLRAEFRAVLPYCKIKAKPEPRAG*
</t>
  </si>
  <si>
    <t>C_1440004</t>
  </si>
  <si>
    <t xml:space="preserve">MAKASQAFKDALPSSLQKQVSTGEWKRTLLWMMWTINLLINAVYMVMTFATCNKLVNSFYKLNISLHNNTWRAPIAATVLGGLMVLTFNIMSCVILIRKSVNRSGPGFGYGFIMAWCFVMAFFCLLCGLVTSGFYPVVQEQLQPNTSWSSIDTGAYAGTTVFSFICGGFYMFFFICLVVFQGGIMKQTGLYDPRQDEKRKMEMAVMQHSHGLGNPLAGQAPGSHTI*
</t>
  </si>
  <si>
    <t>C_1440005</t>
  </si>
  <si>
    <t xml:space="preserve">MILCPPSDMLDMQRLTKQVAKLFTLLCKLLVMLSFLVIPAWLWLVRHEWAIGHTGDAVVVGVAGVLLFLAADATNKAAASSAAATKAGVFTASERSAYQSSPGYVSAVAAAAPPAAAAATHRPAAAAAVTAHRSVPAYQAVSSDPAVRQVKQRIMKLERLLFGNELTEADIGPDMLQGRVQALCLEAVEKALGI*
</t>
  </si>
  <si>
    <t>C_1440006</t>
  </si>
  <si>
    <t xml:space="preserve">MDRQVVGLIILLNAIAAGVLYQRFHDHPQVQLLESRALELYHKLLPPATPDRCGALKWPAYVIISDRVVFPDGVRPGAVYIEGKKIVAVSDNTTVDSPHMLNFKHAVVAPGVIDVHIHLNEPGRVEWEGIWNGTRAAVMGGVTTVIDMPLNSNPVTTDVVQLEAKKRAAKVKAWTNVGFWAGLVPENAGNHSLLGQLVDAGALGFKSFMCNSGINDFGNVGGDDIAAALPFLKSRGVPFFVHAEVVSPVESDPAADPTSYTTYMATRPPKFEQDAIRLLIEKLDADTTPAAPGFNVHIAHLADSGSLDMIKEAQTRHPLTVETCAHYLTFSAEDIPNGKTQYKCAPPLRDAANKAALIAAVASGAIDLVSSDHSPAPPSLKEIESGNFLKAWGGISGAQVFDGIYLLPATWTALEAAGGSLSDLVRLLSEAPARLAGLAGSKGRIAPGYDADLVVFEPASRANTSVALNLHTHKLSPYTDVPLKGKVVAAVVGGELTAMYGHLNKKPCGQLQLKRDS*
</t>
  </si>
  <si>
    <t>C_1440007</t>
  </si>
  <si>
    <t xml:space="preserve">MGRSRSRSRSPAAKRERSRSPERGSKRSRPDRDDRRDRDREEERRDRGRDEEARRGGDRDRRGDRPDRDRERDRDRERDRDRDRERPDRSDRDKERERVDRDRDGPERDRRDDGGRKRSPSPRIKKEDEEEGAVKGGKEASPGLAPGKKLE
</t>
  </si>
  <si>
    <t>C_1440008</t>
  </si>
  <si>
    <t xml:space="preserve">MEYRDKLVLAPMVRVGMQPMRLLAASYGADIVYSEELVAQRVIASTRVVNEELQSIDFLDRGGEHGRVMFRTTAEERPRLVFQLGAADAVLALQAAQVVAGDVAEVGLNMGCPKAFSLQGGMGAALLRKPEIAEDIMKTLHRNLNIPVSCKIRLLDTDQDTVELARRLAACGINALAVHGRTTQQRPRDPAHWDPIRLVVDALAPDGVPVVANGDVFTWEDAQRVKRETGCAAAMIARAAMWNASVFRPQGFLPLDEVQREFVRLALKWENALPNTKYCLKEMADTPPSFLGRCGGVRTLVGHEANTAITRAKDAASLCALLGLSAASPHEDLGDGAPGSFSGITNGGAKAKAPKQPKAPRPMKHARQPKNGQKPEAVEEPGAAATGCHAPEESAGGEGLKRKRDECGDAEPVAQVRRHADALPQGA*
</t>
  </si>
  <si>
    <t>C_1440009</t>
  </si>
  <si>
    <t xml:space="preserve">MTDAVATGEADKGKGASRSARRKAAKRRLKRTGVLPYGDSAARAGAKAAPGSLQPGGGAAGAPPVKRQRQEAQPLQQQQQQAAKGKVAAQPPAANATAGLLAAAMAASPMDPNGVLQHPHQHLHQHQQLQVRAARDDAGAGPSTAGAGLLSAAAPAAAELRPAQNGKAASKGKSGEYSDNSSDSSGETSSDGNENSSSSSSEEKESDTSSSEEASSSSESEGSSEASSEDSTAAVAIAVNYEALPAAVGPVPVGCVLAYKLLEIGADMCPRVSSWRMGKVTAWDDAEAAVTLQPHPDARVHPLKAELDALRARLAAEAAEELEEERGSGKAPSGQDMALDWGSLPFPTEYQEDGTLAMPLAGFADVRAVSLLGGAQAAAAGVQRTAVAPLLLVGAPRLRDRRPEQWWRPWAAGRTSRSSYAGGDKSSLRLVETIPRQACRRQGVQMLGGRRRCQRSQSPLSRPRAAFRPSGRVPRP*
</t>
  </si>
  <si>
    <t>C_1440010</t>
  </si>
  <si>
    <t xml:space="preserve">MVAEHQRPFDAGPPLRLVPLATHETSWAPSSAKLAMHATLDACIVPDANGAARVDTAHVVVLDNFFSEAERSELLDFITEPGWDHTRGPPLGKWQRSTRDRTDAAPTWGLTGDWLHRLATEQLRARVEVQSRLAALYPDYLIAHMPSSDIQVQAEMAATSAGAAGMADEQEAEADAGESGMEVDDTQPGEAEYAGEGDGGGNASPAGSHDAEDDVEEQADEMPQAGGTSVDCNQFVANAAVHGDSYSWHVDADPSTLPYPSPWTLEYGQYVNREPGLPLFVSLLLYLNPTWERHWDAETLFLDTPSDCGVVVRPKPYRAVLLDQDVLHRLSPPSAAAGGRPRYSLVWKLVFLPRRPGQRVSLARRDWGRPAAFGSAALLDRVIAGLHSGSGGGAGGSGAGGGGHGGGSATYDEGIGAGCIGGDGTGDGGAAEGGGRAGDAQAQTAQLDQQRSGTARGADAVSARVVEAAGRKSAISELGGVPSPQRPPSEQHQAAEALADKQAATVGDAAAAKPLSAAAKKRKRRAEAARRKKAKLAAGDSGPGPADEVDEASPGPASTVAADEDGPGGAAAVGGEREECSYTQALQR*
</t>
  </si>
  <si>
    <t>C_1440011</t>
  </si>
  <si>
    <t xml:space="preserve">MGDEVGDVAPDVEESIMGMVEDNEIVSLSAILELKCKDFLDDVERAAHVSRNLFTFGGVSAYTRTQDSDLLVFDARQVVHGADLRVPLNAKFDEAGMPCGVTVGSGVVSRQSDVKVGRAEARGRLELAAEGKTASLHVMCKRGEEFEAEILRMAASAGCEAEAGCHPPSQKRAAGAALPQSAIKGRRAQGSGGKC*
</t>
  </si>
  <si>
    <t xml:space="preserve">MAPKKDEKKDAAAPEAAEPKAEKESKPKADKAAKKAKKAPAKKAAKEGGDGEKGDKKKGKKKSSVETYKLYIYKVLKQVHPDTGISSKAMSIMNSFINDIFEKVATEASKLSRYNKKPTVTSREIQTAVRLVLPGELAKHAVSEGTKAVTKFTSG*
</t>
  </si>
  <si>
    <t>C_1440013</t>
  </si>
  <si>
    <t xml:space="preserve">LLTKASDGLRNVTPQHTVLGIKAAREGSIGGRQASSFSHHASRQACRPTPFTKIQYRIRTSGSQSSQRFFETPLS*
</t>
  </si>
  <si>
    <t>C_1440014</t>
  </si>
  <si>
    <t xml:space="preserve">MRGKALGLDFSSFDGTQLASTELLSEYNADPGLAERPLPEVQSHMWHLRHMTFKRLTERTEGARRRRVWAGTACVAAAWTAGVCRRLAPPLAEAAEAEAEATR*
</t>
  </si>
  <si>
    <t>C_1440015</t>
  </si>
  <si>
    <t xml:space="preserve">MGLYLASLQRQASLRSTVYSNAANIIATAAISFSRETAEGLGRLGKLSYRLILAYDGTDYCGWQLQPAAPTVQAKLEAALGTVLREDRGVLGVRAAGRTDSGVHARGQLPVDKLAYKLNAVLPPDIRVMGVRRTAPDFSVTCSPIGKTYHYNITNSEAHDPLRHRYAYHVRKPLDLAGMRAAAALLVGTHDFTQFSNIGEEGGRPRKRNPVKTLRRMDVVELDPAAFPGGVRIEVITAHIGCLPLPPPAAACCCCCCLVSQVEGNGFLYKMVRHISGVLVAVGERKLPPGIVSEMLEVGDNAPPGRHGTYRGYNVAPARGLTLHEVMYDPRVDDPTVLLYPELRHDEHGRLLESIPDALRSDEE*
</t>
  </si>
  <si>
    <t>C_1440016</t>
  </si>
  <si>
    <t xml:space="preserve">MLTTPGLHPVNCPGGSFLNSWRLVVSNATSGSSSTGEQGRTFHLEFACLRVPAAAQCSRGTDRYYKAGPGRTAAQYRTTDFRALLDFNPDVGTVGRGYLQPLTGFRVFLDSSGRITLHPAACEDNEAMTGWFLNHYTWENPATIDMAAQCYTLAPPEPIAPLGLGLPGLYANSTSGDFTPIPPSVSSSGGAAATVTGFVFVTSSASSIAAGALVPVCAEGVGTAALPLQLCAGLGFSRGSVLSWRRNWDGGSLPPPVVLHNVSCSSGGAAGSGGSAGVGLLAADAAEAACVAVPAYDGYCFEVARVTCSGLHPVNCPGGSFLNSWRLVASNATSGSSTGEQGRTFHLEFACLRVPAAAQCSRGTDRYFKADPARNIRYLTTDMRALLDYFPEIGSLSMGPLTGFRVFLDSSRRISAEWWQCELPDSFTPARVYSYRSSARRPNLATVAMSITELDTLAPPEPLMPLGLGLPGLYANSTSGDFTPIPPSVSRSGGAGATVTGFVFVTSSASSVAAGALVPVCAEGVGTAALPLQLCAGLGFSRGSVLSWQRNWDGGSLPPPVVLHNVSCSSGGAAGSGGSAGVGLAADAAEAACVAVPAYDGYCFEVARVTCSAAPSATATXXXXXXXXXXXXXXXXXAEPAFGPWRAAATRVL*
</t>
  </si>
  <si>
    <t>C_1440017</t>
  </si>
  <si>
    <t xml:space="preserve">DIPTEYRLVNGKTPNEGRLEVSLDGKKGTVCDDGFGRTSAAVVCRALGLPYAAAVALRKAPYGRGTGSYLLDDVACRGDESSLLQCPFRKPFGTSDCALDHIEDVGVVCQDEPIVPGDSD
</t>
  </si>
  <si>
    <t>C_1440018</t>
  </si>
  <si>
    <t xml:space="preserve">MLTPVNTGCDGQLCPESLQRALSELQQEKNRLAEAAKVEQQRLHEELAAARAAKQELEGRVNELAKQLAAAGSAEDDVYDTCRLPVAPLDLSRLALEPDKAAALEARLQAQLQEQQLRPGPGGGAAGGAGEVLDDTVYLPASLDRLQEGPRGLRSVTVDSVRRGAEAEGLRVTLSVLDRVGETDPRATYGAWYRRMSYVSPMYCQHIDAPDEAAAIRTMNVTLANNVVVRSAYTGYLKLLLVGGEPSPAVMRPLVYHSDRRSELVMLWLCGLAVVGASCAATHGGT*
</t>
  </si>
  <si>
    <t>C_1440019</t>
  </si>
  <si>
    <t xml:space="preserve">MCRRIGLLAFTDPATSAARQFEGMMRDHMGLKYTPSPITMVDEDGVI
</t>
  </si>
  <si>
    <t>C_1440020</t>
  </si>
  <si>
    <t xml:space="preserve">MAGVGHRRQHSGDGPTIATLSPQVIDGRLLEGDADPGLQGLKGAARRGSLALHAGDPSATLKGPIKTRPAQLGRAAAADKPPMTPPRVSGISLAPAPFDADHHHGAAAAVAAHSKVAGGRPSQTQLNIGGKVPPHPNRISLSGAVGGPSCAGVGGGAGAAGSSGPAASASGAAPLIAEGRSIQRGAATGLQLDPRLVAFHEINGGGGDSDSVCSTPVLSVHQLTRHEGDGAFGPLTPHPLSPSILTLCAQPGLDDQFEFGGVARATGELLDMRICDSPRLPSS*
</t>
  </si>
  <si>
    <t>C_1440021</t>
  </si>
  <si>
    <t xml:space="preserve">MATPPVDAAGQPCTPNAEAPGCVAYTCLWSTQGGADDIGTCRASTVILTIYMIVMSLNAPLACLVAKLTTRGSGMQAMAHMSTHAEKVRDSIPRRAWIVWLDMFANAVTEVVLAVLWARVLPRYAAAVDSSTLPKASLRVTCYRLAVALYVMLLISLSCRTVEVVRALMSEACGRRGGVDGPSDGKPGPLDRRHVAMADANAWRYSQCAGGVESEVGGVHGSSAAGLPRAFISTGARVPATEHTPLRMGPCSDEGLAAVAAAALGPAMTACMCVAEGVGKVTWRSGTWLDTLPALPVPFNPGYVREMR*
</t>
  </si>
  <si>
    <t>C_1440022</t>
  </si>
  <si>
    <t xml:space="preserve">MGCASSKEEVALTPLSDVNAAKEVADLKAQVDQLKRQLASAGQSAAPAAAGAVKGGVVETLFFPDEKLPCRNNRRPGGCKRQHCEYSHTPTSLSRFLDYLGSATRTLDICVFTITNDDISDVVLELHNKGVRVRIISDNDQAHTQGSDIDKFRQAGIAVRQDKTAAHMHHKFAIIDGRLLLNGSFNWTRQAVTANNENVTVLSDPKLIASFQQQFDKLWDMFK*
</t>
  </si>
  <si>
    <t>C_1440023</t>
  </si>
  <si>
    <t xml:space="preserve">MGAVCRARGPARRRDPIGNSNPGGNSGARVGTFNAADLAGVLFAQRTNTQTSNTGGGLGLGMVLPARMADAMSSTVNSAEVPQHRQQALLEDATRGSYIPSTVGPMLSHAQNTQDSNTVNSNTQNLQDILYGDYDALDRSQGRPSAPLGSAPLGSAGVSRSLRPPLGQSLLGMPGPGGSGGPHAAHAQTTTQLQELSDMQQQGQGHTLHPTTSSLAVPGSHPPGNAAAAALAAAGQVQTRSAPLVHVPPEQQVQHLEQVLEAQQAPAPSAAQTSQHGGMVDGGRGQRTSDPHTRPPFPVGAASADLPNLPAATEAQAAAPGDTAQPPHNGVPSAAVAAVANGAHASRSVAVEPVNVSSPQGKVPATEAPPGPAAGPARPDAPGTQPHSHQQQQQQRQAAPVAKEHGTVDAGAAPATPAPPPPAPVSTLPNSLAPAPLPSYQQTTHVPSGVHGDQPVPLSRPMKLTTACLGAHTTLCDSAADQSFQKAMQRKMQMVFKWLQASDLDAPPDPRLEIPLPPQPEGGAVADAAAVQGTATAVSPGAATRDGAQAGASAAAAPAHILTDGPVPLTEAAMAAHMAGGGKPGVPPHHPYHMPSPQQLAVAAQPQPQPQPHQPQPAPQQAQLTSAPGPGPAQFAHAPQAGPRHAADVHQHTALHKHAAAAASAPVAPAVVPAQLASAPAGAGHILSSGPPQQPQQQPHDPQGAHTVAATLEQPGLSGGGDRGQHRNVPPSSSPQAVNRIPGGNDVSASATVAAQALGLPDAMLQHSLSDLYASGQAGLGTNMPQRVLQGSDDAFAAGPGAAAVAAAAAAAAAAAAAGVSGGGAPAAVGGIGSANSFKGSGGGQQAVISGSRDGLVSAGGVRHTSGHAPPARTKTIAVASHCPAELQPSPPSASWTIDDFHLLKKLYEGSLSVVCQAQHRRSGRHVALKIYKRSRLHEMERFQLAREICLHIRIVHPYVVALYAAWKDSKYVYLALEWAPQGNMFDFLVSRGGRLGEEEAARVVMKPLMGALAFLHSQSFLHRDVKLENLLLDASCNLKLADFGLAIDQKFEQANTRLGTFGYFAPEVLDCPLKKGPFDLKDTSVPGYDSRVDVWSAGVVGYEVLTGRAPFSASSPAKIIQAIRTRVLEFPGVSEDGKDFLRQALTRDPALRPTAKQMLAHPWILRHCGGAAAAAAAAASALSTVPPPLMPLPAADTQGSGGAASRHTGGSGGVASGGPGAASAPAAAVNGGAPQGVEVEAGGVIRQ*
</t>
  </si>
  <si>
    <t>C_1440024</t>
  </si>
  <si>
    <t xml:space="preserve">MCKERFIVITRKRLPAGPVAAAQQAAEAAAAAADTSVGTAASSRGGNAGRGRKRTRQQAAEIDTPGATAAGDATASGGGAGGGSDDDSEDPDEAEGPPKRLKGTVVETRVVEDRKQRWQPADLLLLNLQELCCQVCRRGDDDTRLLICDGCDRGYHTYCAGLEDIPEGEWYCTQCEQQRAALLQRRRGRGPAKVDSDSDVVLVPDEDEDDDVYGTAVGLDDDEDGYGDDGAGGGGDEEAIWVSDARGRSRGRGSRARGRRRAASSSRSRRGRSTRGRRTSRSRRGRRGASSRAGGGRRRADVADDADAVVPREELRERLGTAAEARARVQMNAAVAAAAAAALAGGDLDEVPLSQRRTVGRVRLFADQVRVEVMRRQWQEVELRASEPGATQLETAAGSVAPEGHTRQEPKLPPVVGRSNEQAEEAGQEMQQQHPSHHRPQHVQHVEDSHNHHQPHRDRPHNLARSPGAPGAAQLEDGEIPSNWHADAEAAAAAAAAARKALKAAAYEAVKPLLKPLYPTHMDKDRYKLVAAAATEALTAQAAAAGVDAVALPGAVAAAARAGGAGGVGGGERAGALAGGAAAAVEDALAGVGLGHLMHV*
</t>
  </si>
  <si>
    <t>C_1440025</t>
  </si>
  <si>
    <t xml:space="preserve">MECGTPFCHTQSTGCPLGNKIPEFNDLVHKGRWREALDRLLETNNFPEFTGRVCPAPCEGSCTLGIIEPPVSIKSIEATIIDKAFEEGWMVPRPPKLRTGKQVAVVGSGPAGLAAADQLNKMGHEVTVYERADRAGGLMMYGVPNMKAGKLDVVQRRVDLMAAEGVKFVMNAHVGGNVTAQDLVGKHDAVVLAAGATKPRDLPVPGREASGVHFAMEFLTANTKSLLDSDLADGKYISAKGKKVVVIGGGDTGTDCIATSLRHGATSIVNLELLDKPPATRAKNNPWPQWPRIFRVDYGHAEASHVYGADPRTYNVMTKRFIDDGKGNLKGVEIVTVKMEKDAKSGQFRPVEVPGSEKVLEADIVLLAMGFTGPEERLATSLGIKTDERSNFKATFGDFATSIPGVFAAGDCRRGQSLVVWAIREGRDAAASVDKYLQQKAGNGLLGQALDVQGGIFDVSGAPISVPQAGPPRDTSPKRPPVAV*
</t>
  </si>
  <si>
    <t>C_1440026</t>
  </si>
  <si>
    <t xml:space="preserve">MARVGVPRSSAAASRPRAAVRPRWLPLGPGLGNRLVLCDAHSAVPPAQGLFDPENDKDACGVGFVGELSKKPSRKCIKDALTMLNRMTHRGACGCEANTGDGAGILVGMPDGFFQAVLMEEQGLKLPPLGAYAAGQVFLPQDEEVRQKVKDICDRVATSLGHVSLTWRPVPTNNRSLGKSAVDTEPAIEQWFITSTGNRSSLEVEQQLYLLRKQIEYALRADGIKDDDAYFCSLSSKTIVYKGQLTPEQVRVYFKDLQREDFRSYMALVHSRFSTNTFPSWARAQPMRNLGHNGEINTLRGNANWMRAREGAMACLKLGLPKEVVEQMEPIVPASSSDSGAFDSVLELLTRAGGRDMPEAMMMLIPEAWQNDPLMSKEKKAFYRYHSAVMEPWDGPALVSFTDGRFLGATLDRNGLRPGRYYVTKSGRVIMASEVGVVDVDPEEVVRKGRLMPGNILLVDFDEHRLVEDKELKERYANRRSYSMWLDEHALTLQQLTASVPPEKRIPAPLPGSRPVSALLPAAASNGNGNGNGNGKTAASNIVSFTPASNGAAAAVASELDAGVQSLLKPLKVFGYTREALELLMGPMAKSGAEPLGSMGNDAALAALSRRNRLPFEYFKQLFAQVTNPAIDPFREAVVTSLRCFVGPEVDLTSEPGPQQCARLELPQPVLDIDEMEALKNIDHPGGWKTKVLDCTFPVSEGPAGLRKALDRLCQEAEAAVKAGQYAMICLSDRGYGPNRAPVPSLLATGAVHHHLVQLRLRSNVGLLVDSGEPREVHQFCLLVGYGADGVCPYLAFDALAAMQRDGKLPASTPLEELKSKFVKGLGVGILKTMAKMGISTLQSYKGAQIFEALGLAPEVVDVCFRGTPTRIGGSGWEQLGRDVLALHDAAFASERMPDGSADAKALPNAGDYHWRNAPDAERHMNDPEAIAKLQAATSGNDRELYKQYSALNTRLSRNVQLRGLLRFKTEAATPIPIDEVQPAKEIVKRFVTGAMSYGSISLETHTTLALAMNTLGGKSNSGEGGENPRRLEPLADGSKNPFRSAIKQVASGRFGVTAYYLTNADELQIKISQGAKPGEGGELPGDKVKGDIAVTRGSTAGVGLISPPPHHDIYSIEDLAQLIYDLKSSNPSARVSVKLVSENGVGVVASGVVKGHADHVLISGHDGGTGAAKWSSIKHAGLPWELGLAETHQTLVANDLRGRTTLQVDGQLRTGRDVAIACALGAEEFGFSTAPLITLGCIMMRKCHTNTCPVGVATQDPELRAKFAGEPEHVINYFFMVAEEVREHLASLGLRNLDELVGRADLMEMDREAIAEGGAKLAGIDLGRLLTPAASLRPGAAQRCVQKQDHGLDAGLDVHLVPLCKAALPDEPNAASEPVYIEMEVQNTHRAVGTTLSHEVTKRFGDVGLPDDSIHIKLTGHAGQSLGAWLCRGITLELEGDANDYVAKGLSGGVVAVYPPRISTFRAEDNVIVGNVALYGAVRGECFIRGIAAERFCVRNSGARAVVEGVGDHACEYMTGGVTVVLGPTGKNFGAGMSGGIAYVYDPNDKFKSLCNVDVANDLLPVESAEDVRALKSLIQRHLKFTGSDVARRILLSWDRSRVHFKKVFPHEYRRALGEAEALAKAEAAEAALLASSDAKGLSPKDAFEELKAMAAAAVKSGQAPKALTLNMIPTADAQQDKRRMQKLAREGLPVKGISPTWEAGRPTIVAATAPAADKVRGFVNYDRKPLPYRAEAERIKDWDEVHDHSGTAAHAALLHTQAARCMECGTPFCHTQSTGCPLGNKIPEFNDLVHKGRWREALDRLLETNNFPEFTGRVCPAPCEGSCTLGIIEPPVSIKSIEATIIDKAFEEGWMVPRPPKLRTGKQVAVVGSGPAGLAAADQLNKMGHEVTVYERADRAGGLMMYGVPNMKAGKLDVVQRRVDLMAAEGVKFVMNAHVGGNVTAQDLVGKHDAVVLAAGATKPRDLPVPGREASGVHFAMEFLTANTKSLLDSDLADGKYISAKGKKVVVIGGGDTGTDCIATSLRHGATSIVNLELLDKPPATRAKNNPWPQWPRIFRVDYGHAEASHVYGADPRTYNVMTKRFIDDGKGNLKGVEIVTVK*
</t>
  </si>
  <si>
    <t>C_1440027</t>
  </si>
  <si>
    <t xml:space="preserve">MLLAPPPQLYAVAGNSPTTRGGAATPPYAHAHTASQRHLAALAALLAGGGSTAGLAPVPVPPLVPPPVPPPGPGPDPHQLLASQDLHPAAAAAAAADALPFPVPLSGASLAPFPAPLSGANLAAAAAATAAAPSAAPGWSSAGFSTLTAALQAAPAAAALPPSTATSIIAPPAPLPGSAAPPAPYGTLASPARTAATGTGAAAAAAAAARQSHHGRHGGRYAASTAAASSVFDDSDSSDEEQELARRSARMQPRLATTAAAATAAANAAAAAAAAAAAAGVVPGSSPSVGGMGMVAAAGLGGERVLTRAPTSTALAAEAVVANALALQQQAAVAAAAQQQQMMALLQLQQQMLQQQAQQMSQQQQINALTRQDGQGQQDAAVLQPQQQVLQPQQQVLQPQQQVLQPQQQVLQPQQQVLQPGQQQGQAAGLSGFPSSGLSGTAAAASNSTTATASRAPSGAAAAAAAQGGGAPAAASPPPPPPPSRPAAACAAGIIGASTPTIAEGDEEEPEEGGGGGGGRGGGGGALIGGGSLWAGSVSGDVNDGDGGGGGSGGGGGAGGGGVSGEGDIDPLPSTSTSQRQNAALQLEYLRQWSEVRPYGRSSTGVTAGTGGRGDGGGGGDGDGDGDGDDHGDATAASGAAAAPGGAGRQQAWPAAAGQQDLGAQREGTLGSSLVAEVEAAAATAAAATAAKAAAAAAAAADGGLRDGGAAAAATAAAAPAAVQLPPAAASASAAAGATSHLASPHLTSPFENAAPSIIAGTSPPPPPPASAGSAAASPGPTAPAAPPALLLGGGGGGGGGGTLQQPLLLPPGAMLISAAPPLQPGTAATAASAGTAATATPAATATAAAAPAVPLVAANGSSLLGALEQNATQQQHQQQHQQHLRVSMDAGSATSLVGLAAHGLLLPPAPPSQAGLSHQQYTSVGQSQAAADAAAAAAAAAAAAAAAAVAAQEAAAAGGKPEAPNADQVAENLENIDALALFDSDVSEGRVVWLVWWLAVLAKLLTTHFYRTAHFKKLKKALEKEYVLQVWWVGGDQGVNFEPIP*
</t>
  </si>
  <si>
    <t>C_1440028</t>
  </si>
  <si>
    <t xml:space="preserve">MQNSSVEENWGDGGGYALVKVAERLVAVPRDGEQPVSMYTLIRAWVRNNPTLPLTADLPPPLQRGPTEPASGAGEGTEADGSKVKEGVPGDTEGRHQGLLSILPPQQAPTQLETDTTAPMYPLDDFDAQEPEEARRKLKDHWVAVRHYHQAIRRAKLSRHRERLQVLLGAGLLGPGFGGGSLQGGMGPTGVPQMQLGAPGQSQQGVGDPQAALAAVLALTHGTPPLDPNGGSGQTHIGSGSSMDNLGILSQQQQAGQQAQQHSQSLLGLPLVAPAANGGGNNSALPHTGSMEALLALQQQLQQLPQAPQQLPLAQQGVAGLGQGVQSMQVDGGAAGGAGSNSHVMDISSGANGS*
</t>
  </si>
  <si>
    <t>C_1440029</t>
  </si>
  <si>
    <t xml:space="preserve">MSESEAKAFVQELDEARASSKAAREENRALVADNTSLKSQVESRSQHCMTLIGENKRLLEQVSELRSQLQKNQGELWMAKTEQHTAAAREVSSAKSFAQPMVVRETGTKAGGSQVQGLGRKSDRALPAWALMYGASTLTAGPVWT*
</t>
  </si>
  <si>
    <t>C_1440030</t>
  </si>
  <si>
    <t xml:space="preserve">MLSFYFRQKDDFAEVKAFVEGADKAYGLDVEYLSEQDFKKGLCEYLERTGVMAIVLGTRRGDPNAGGQDVFCPSSEGWPAFMRVNPILDWTYHDVWVFLRATRVAYCSLYDHGYTSLGGVGNTLPNNTLRRPDGSYEPAYHLADGRLERVGRVHAAPAKAPAAAMVQAAHDAHAAQPQPGQAAGSGGSAGGAASACGASQGGVAVPVHHDSGEVGAVQANGEAPAAAPAPAPAPARSGGGAPEAVSELTRSAAIVVVGDELLSGKVDDVNARFLCRELRSLGWQVLRVVFVPDAVDDIASVVRALAATAEVVITAGGIGPTLDDVTMQGIALAVGQPLVRLPGMVERMASYFGGEAVLTPAHLKMAEGPQHADLIDYKLADGNASKFPILKINNIYVLPGVPSLLVQKWGALKERLRDDALAPFRNATLRLSLTDETTIAPALERVASTHGLDVAVGSYPVDNGIIVTLDSKNTRALQAAVADITELLPGEAVVALERDVDSLQMADLLFNVRNSFYLGAYNTVINEAADLDNLNEVDSIERDCFVYRSYIALGSYDLVISEIRDSAATGLLAVKLLAQYLSNKKSKDDVLATLADWLADSACNRNSMVLLVAGMIHAHEGNYPEALKACHGSNSLELQALCVQVYLKMDRADKAEVQVKSMSATDDDATLTQLATAWVGQALGGAKVQEAAYVYQELGEKYNYTASLYNGRAVCYMKMGRWEDADHDLQEAFNKDAKDPDTLSNLITVGLHLGKNVARYQTQLKMVAPSHPNSKRLEAADEAFARAAASIA*
</t>
  </si>
  <si>
    <t>C_1440031</t>
  </si>
  <si>
    <t xml:space="preserve">MRCRQNGVSGAGALLWSTLRATFLYAVWCAYWSREPAKQTSEHVVREVLLTAQLKAAKLEHFVAIWTAGGAFCEVEEVQGPLGFLLGGVSFQELAWRFIVISFPGAHVY*
</t>
  </si>
  <si>
    <t>C_1440032</t>
  </si>
  <si>
    <t xml:space="preserve">MSTAWARRSRRGRWSRTCSKLGRMWRWCRRPTLLTRRCWSLAFVPRRGRAFRGTTALLPARQRRPTPVGRLSWRGVGCPFQAAYCSRRQRMRRAVWYVGIGTWVTCACALCVCMRPRPWRTSLLSLPGCIPTWPRTGCLLSVGTGTVSPMPVRRRPLARHVLQVPRNLPASSPSSVWWTLGRASVAAPRATRIRPRPSRPLPHAWIGGMSVPPRRRGWWMSLARTGRLGTTTVCCSPCPCPTCHMRTGSSG
</t>
  </si>
  <si>
    <t>C_1440033</t>
  </si>
  <si>
    <t xml:space="preserve">MEAVRRFYPFAKRGPGEGPRLLNTRLAANGELKKYWQDKMAAAYAWSLKRGITLSREDFQADWTKKATDFNAKRTTYEKTTAAARAVKDKNQPKNERGWYKNAWRSQWGKMWDGYKRDPVRFTAGEKQTLTEEEVGLCKELESLLPSRASASVKDAKVSYGAIDAGGLLGPLAKALSGLSSKTKRSSLGSTGAVDVAAAPQPSPPMPPPMPQSSPGAIDKLAAAGAERVKALGDKKRTDAKKRKDERTAEAPAKKHKGDEVVAPAAKAKSDAKTAAEGKAAKVPAAKAGKAARGKAARGK*
</t>
  </si>
  <si>
    <t>C_1440034</t>
  </si>
  <si>
    <t xml:space="preserve">MYADAGVPVQLLKVRSHTGLLGNEEADKGAAKVAANDMEAMGQAIRLAPDEPWSNIWWPKRNSDNFYLSDLNRGVLNSLPPEAQQGFTNNTPVLEQWAEASANMCPTLSNRTLASSTRHPWLVKQILYARYGYLFNAQLKRRYRLGGNGNCPLCHTPDSGGHILGGCTHPKMKGAYINRHNWAVQRVAKCISKGTYGNGFMVMDAGPLADLPHYASAQRPPRLAGCGEDIITPYYKAQT*
</t>
  </si>
  <si>
    <t>C_1440035</t>
  </si>
  <si>
    <t xml:space="preserve">MLFIRCADLPVTQRSKRRHCFPLIITPGPSEPDSMEVYLRPTLTAFKAFGPGTEGMTVVDAASGRTFGHKMFLGGIFADTPANRTLSLWLSHAAKNACGHCMLLGETGPNGHGTYFLGYNKPADINTALNVLLPPDYCQMPETALCG
</t>
  </si>
  <si>
    <t xml:space="preserve">MAGRGKGKTSGKKAVSRSAKAGLQFPVGRIARYLKKGKYAERIGAGAPVYLAAVLEYLTAEVLELAGNAARDNKKNRIVPRHIQLAIRNDEELGKLLGEVTIASGGVLPNIHAVLLPKKTKGGKAEDGSAAV*
</t>
  </si>
  <si>
    <t>C_1440037</t>
  </si>
  <si>
    <t xml:space="preserve">MRGRRGSQLRQNDRHAQNIFINGDGSIRLIDNEVGCPDTAIPFGDPITGGPWKHDRKDPGTYEGGTVF*
</t>
  </si>
  <si>
    <t>C_1440038</t>
  </si>
  <si>
    <t xml:space="preserve">MTDGTGATAGAAGASAAAVASAAAAVAAGLPRGWAAASGSLHINPVAVADSPAAQDADSRHSSVEGLEGRPATADSRAVAVAMSATTATADREFPNPAYEPAAAIATGANTAGPVAEAAGDEGDGADPAAAAAAAAAAPRTNANAGGAAPDIATANAAATATGSGGDVEAVGGARHVPQAVGIVAGAHDNEQQQASRPSRARTSAQKQQQLLLEQLQPYLQQQQQQQQQKQQHQKQKSKQRSRSRSRGRREHHHSSAAGSGDAAATDGGTPNSPQPGTPVTARGAGTGTGTSTGAGTGPSAAPSTKPSPSTPAKRKAKTQTQSQTQTLAASPPDPTNTLVTASTAAGTPEPRNPTAAAAAVTAAAAAAAGAAAAGPPAPRLRGLALVDAHLLLRRQLTLVAVVALFILYPSWAQALLLMVALWILASVNVVVAPVRFRLLVVLEFLSLVVLGLTLSLGLFFVDSSGDAFTVKRGGQEAAGAIILVINAAFLVACAGAVLRFSWPMLQDRMGKVKSRLSRMTSSFDRGGSSSLRFLFALGSGRNGRRGGGADSGADGGGGGLGRMVTGRRDAHLGRSAAHSGHSDLHPQQNHLPSSPAGGDGGGNGGCDGYGSAAATPSGAGGGGGWGDGMAADSVSALPSPYGGWVEVPRMNAGLLSPRVAQNAKCFMFAAAYWRCMYAS*
</t>
  </si>
  <si>
    <t>C_1440039</t>
  </si>
  <si>
    <t xml:space="preserve">MTVYLGARGVQAEFALPAGSSGGGGGGGSSRRPVRQTHAPLLRVHCPGARVELLRPQVASCNVTGAGSGGQPALESALHVSAAAHVVLYGARVTDNTVCSRSAVAVSGLSGASGGLVVGGGGEWRRNRATAQGKAVPLPDSSGAGLYVALGPGAYLDISDTLFEENATDLRLLDNGGGGALFVAAVAALPPAAAAAITAAAATADPQQQHWRAAVAEVLLPPPTAAFRNVTWRGNRAYAGGGALLQGNLSAVSFDRCVFESNFGINLGSDCEWFNNTQRSKAPITTVFVNQTQLQRVRFVRNTAVADYGGGLYADMANEIDAEDIYAVDNVSGRAGGVISLATARFEHSPVFRCRRCVFENNVVYGSSGGGAIFSDEFRQLELQDCVFRNNTSSVGGGAIAVFMSCGFSKGRGDTWLRLVNATFEENRSLPTAEANPYMDSMGQGGAVYASCVDVVEVVGSRFTRNSAIWEGGGVYVKDALRVSIAGSVFEGNRVGPAGGVGGGALTATKCEETRVVDTTFEGNAVLALVANGGGGGGAVSIYGRSTPRMAASFVRVTWRNSSVYGSAPSPSLPPPFRTAQGSGGGGGSSSGGGAVNVTTLALLTLEDCVFEGSRAAMGHGGALMVSRVHTVVLNRVQLSNSSAGFGNNLTVLAINSSSNSSSSSNSNSTGGSGGAIALTSVTAARLHNVTARAAAATLNGGFLASFNVSVLVLTKATVTATAAVSGGGGALSHSGSPGASAAVAAAAAAAAVAAGATAAAAGAGGGLFASSVAVLHLQGCVIAGNAAAAAGGGAHLEGVRKQLLHSNAWGRGPAAAGGGGSSSGSSSSGSSGSSSGSSGSSSSGSSSNTAGTTGGALHVLLQPGYASLTDAAAAREAQLLAAMDGIPAAALGLKGGDGGGTAIVPDPAFWVGLEAPAQQSAGVTPARLRQRRLRRRLHQVGRALAPLLHPGGDGDGDDNGDGDGAGLTPPVFARSARQLTAAAAAKRPPPPAADAPPDFPXXXXXXXXXXXXXXXXXXGGSSSSGSGGDALDVQSDIPFLDIDGDEFVGNQGAAGGGAVHVVVTAAAARVRITHSTFTGNTAGQPDPPSADRFSSDSGGALWLQCGLRAEEGRCRHAVLTACRLTANAATSTGGALASSRQPLVLSGCRFEGNTAVRSGGAVALVDDVVLAAAAPLLDPTDGRVALPPPPPPQPAAPVVSVGTNGTNGSNGDGGSGGAPRRRRVAVELAAAAATAGSSSGGSGGLGPPWYAMLLPYGGGGGGGVTGANSSNNSSSAEGDLPADAVAVTPQQLSAAAAAASSSTTSPTTTTTGTATDAAALAATAAAPLFSLLAANCVFTSNKGEGGDGAAIYTLAAGAAALTNCSFTSNTAGGAGGAVAADYSRIRGVPGGGELNLAISSGGGGGGAAAAFRGNAATAGGGALRLLGGSGLAVLAGVVLEDNSVLDGDGGAVLLEGGGGGAAAGGRGALVLLLLVNTSVEGCSARRRFKGGGGGGVFVKQRVILDVRGGRFQGCQADVSGGALLADRCDRLALAGGAVLSGCGAGATGGGMHVSGCGGVALAAVEVARCGAGWSGGGAHIVAAQAGLISSAGGGSSSGGGGGSSNAALAAASANGDGSSSVRGGAGVYLAGPLRAYLRGCSFLGNAAADLDPVAINITSATASGSAAGAACGGSSSSSNNSAGAAAGSSSGSAGGGGRASAAGEMMYGGGLLVDTGVQALALYDTVLDRNCAVHGGGSLAARPPLPLLLLRSVNVSGSAATAGPGGGVLADGCAVVAADRLLLQGNVGTTGGGAYISSSAAAAAPSPAAATAAAGSTSTGTGTGTGTGTSTSASLPPPTLALITRSRFLSNRAVAPASSPSSTSGAAAGSSSSSGSSSSGDGLNEGFGGGLVLSGAVAAAVLGSSFEANTASLLGGALASNQSCSSPLGGGGGSSSDTSTASTQALPASDVSAAWAAAMAATAGAAGDAARSAVSAAPLLLPAALNETWAALVAAAARQCWVLTLADSYLQFHTAGGQQQLLLPYPRPPPVAGVASPLGPGYSHRRRLQQAQPPPQPQAPAPSTQQQQQQQQQKQQQQQQQSQQSQQSQQSQDGASMWMAYLDVAAVACGGDGSSTAADAATANATAGGSSSSPLPLGAGSAAAGAGADGGLNPSGTDRGAAALVRSVLERRQQRQDPQTDGPAADDDGIADGSSGSSSGNGSSSSGSSSSQAALLSQGVAACEQAFGVPQLAAEGEGAGGAGGLLALAPSQLRLRALRWLVTSSAAATIPAATAAAAGNATTATTAVTEVAVDSAGAALGAAGSSIGASSSAAGGNATAAAVLTEVQLAQRLEAALRGGAATAPDGGAWLQPAALMEGAGYSRSYSRVTAAVAARAVAVVELPVDVGLFIAVELLDHTGTPVTEHPEVRLRLSLAPVAFPQEGATAAAADNSSSSSSSALADATATAAAGLLGSVAAECGRGLAVWSGLRIPPLPLPVLVLPCAPGEVPRGGGTSCQRCDPRLFSLWPDPRTDWLLTGLRAAAAAAAAAVAATGNGNSSSSSGGGGGSSAGGSSSGSGSEALGLGLGPRPGVEGVLCDTCPPHALCPGGAVVVPEPGYWHSSPESTAMHWCPNPEACRGGQVEEAAQQQQAALLACQLAWYADRPAGATARARLQAWRQRRAAAAAATAAAAARASNSSSSSNGSSSDSSSSNGSSSSGVVVVSDDQEYWGDLCLLWGAEEDGGSSTGGSSSGSGSGSSSGSSSGPLSYMELQCTEGYTGNLCAACVPGWYGSISDLSCSPCHGVAQSAALLLLGFWANVVLVLYTAWTAFREDYGVVELGASDLLKVARRGEANV*
</t>
  </si>
  <si>
    <t>C_1440040</t>
  </si>
  <si>
    <t xml:space="preserve">MTAMSQGGVNAAPALGQVAVTVETDAYGDVSVSGAPASSAAGLKPLPPTPQAASAMSWRRRWLNILGLSMGWCLQVSIIFIQLSTSTLAARAYGGDAVSTLPAGIMMAAATLTATPGTLLMRTRGRRVVMLAPGLAAVVGAGLMAVAANYQLLWLLVVGSIPLGVSFAQANNLRFAALEFAPAGSEPQALSLVIQVHILCMFVPSLFTGHVIQLVSARWTMALGALLQLGGNAVFFAGRSLGIYFAGNAVVGLGWNWAYVGASALVAVSYQPQEKFLAQGVLDCGVLLATGIAVVLAGVLYAGIGWTSYISLFMGVNGFMVAMDVWLLLRLELPRVAAAMRRGRV*
</t>
  </si>
  <si>
    <t>C_1440041</t>
  </si>
  <si>
    <t xml:space="preserve">MARSLKDTETIVQVGGGRNMYESMLFLFVTHPYDVGDCILVGVGADMYRVKKISLLYTDLVKSNGERVYMPN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DRSGGAGVLLDLQLRTLQA*
</t>
  </si>
  <si>
    <t>C_14500001</t>
  </si>
  <si>
    <t xml:space="preserve">MGGTPKRRPSAPSDNWLSLHRFTRFRNHFGDPVYTCTNPGCRSPTQFKDRAACSRHEKCCEGAPRDLPLPAGTGGEGGLGDADFPEGGWDSPAGSVSESDSMDTNGSGTGSGSGTGRGSGTGSGSGTGSGSGTGSGSGTGSGSGTDGGGGGNVGNGSDRSVGGYSNSGSARVDSDYLYSDEEEEDAADAEPGHFLAAALHRVVASLDQDDPANINTIELLNAILQQFGHLAPVDGDGDADDQAGAVANDLAAQGMVMQPTNISELQHGARSVQHFKGIMSEPLWRTGTQCKSGCGSGR
</t>
  </si>
  <si>
    <t>C_14510001</t>
  </si>
  <si>
    <t xml:space="preserve">MLPSESQAAGGPAAPPAPAPPPPPQQLPVPPGLRGGWHAAATRVVEQSRQAMWSLPALTQWLALPDPSQRLAAAWSPAAAAQVSAYYTAHYCTHLSQPASRMAWASIPQVNTCDDHDIFDGWGSYPAALQDCAVFRGVFEAARAAYLLFQ
</t>
  </si>
  <si>
    <t>C_14520001</t>
  </si>
  <si>
    <t xml:space="preserve">SFQGATQLASPYSAPTLGGAESRAWKAAAERDAAAAARLAAANEQSGALSAAAASAAVAAGEKGDAGVGSDGGGGGGGGGGGVRSHLAVAAAAALRERAAALGDDEDEEDLEDEGAEAEGAAVAAAVAAGE
</t>
  </si>
  <si>
    <t>C_14530001</t>
  </si>
  <si>
    <t xml:space="preserve">MRLDVGADGTPRQGGALYFLDIEKAYDRVHRQWLYASAEGLGFGPRMLRWIRLITANGSARVCVNGMLSDAFPVLNGLPQGSTASPPLWVIQMQPLTSFLRRQVEQGALRTPLLPSGEQAPPAAHHADDTTLTARDPAVDGPVLMAAVQLFCRASNARVHPDKSKAMGLGRFAHLTGPCPHTGVPFTTGAVTHLGVPLSWDSDAAAADLYTRRARGMAFVARLWAALSLTLVGRVHIAKQVLAAKLAYHFSFLNPSPAQLKELTDLVDHFAARSMHAEDASLVSHGNPLLLPKRETACLTYKDGGVNHVDLPAFLSALQAKTFALLAQPGRQPWKMLTRALLTHVRPDSATTWAWVYSDAPAPAGLPARLAAAVGHVEQGALRTPLLPSGEQAPPAAHHADDTTLTARDPAVDGPVLM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LKAAKLEHFVAIWTAGGALCEVEEVQALAGVAAPGRLWAFLHSASCSGLEPD*
</t>
  </si>
  <si>
    <t>C_14540001</t>
  </si>
  <si>
    <t xml:space="preserve">MVAAATSAAAASSAQDNGHSSGHGSSGLGSSSLGSGSGGSGGGGGGGGGSNHVGGGWRGRGGGGGGGGGGGGAQRHVPPRGSPRSGSGLQLQHLCVQEILGRARMSTVFEVLLHVTLLYFERRRAHIEVGNVYTGGTDSHDSHPR*
</t>
  </si>
  <si>
    <t>C_14550001</t>
  </si>
  <si>
    <t xml:space="preserve">MCWQSLWSRDKEAFDVSNRVLTQQEQASGPTPAAAAGPTELVLHGPLPDTLGPLLPPSLKRLSLANRVNEQQQQQQGGGAAAVAAAAAAAARRLAVVQVDHLPEGLEALDMQNMSLRGPHALDW*
</t>
  </si>
  <si>
    <t>C_14550002</t>
  </si>
  <si>
    <t xml:space="preserve">GRARGAGHWRGAAGAVRGRAAPALWGRPLRRGWGHWPAPVAAERRKHESVSAPREGQRRATGQAARIASTC
</t>
  </si>
  <si>
    <t>C_14570001</t>
  </si>
  <si>
    <t xml:space="preserve">MAXXXXXXXXXXXXXXXXXLLTRLQTVAAAANADPPAGGGPDGAATGSTAATATAGLPAGGDQAGAATGSAAAIANTSLTAGGPAGAMVGNMANANHNAKGPVMAEEDPDEDMINSQQARRPDGTPSSKRSAIRVRITGPRTGGDGNTGGLSGGQEPQNA*
</t>
  </si>
  <si>
    <t>C_14580001</t>
  </si>
  <si>
    <t xml:space="preserve">MYGGLWSGAVDFFAGAGYSCPAYKNPTDYFMSVITRDEAAADTLATAYAKLRPALLAAAADEGRATAAQLGLAATAGGGWSTYSSAGGLDGGGSALAATKVAATAAAAAAGANAAGAAAAGAATAEFGVPAGAMALDVDAGAVVEVAAGGGSEPAAPLVPTWFQVSVLMARVWRTWIRSPVMLASELVQYVFVALFIGLMYYKFNDVLGEGDFNRQACIWFSFAIISEGLGACCAVVTRTPTSAIILLTFVLLVLLSFSGFLTVKTPVYFVWVQKLSYFTYAFSALLDTEFAKISFVDPATGDTVPGLEV
</t>
  </si>
  <si>
    <t>C_14590001</t>
  </si>
  <si>
    <t xml:space="preserve">MVSKAVSARLQPALDAVVDELQTAFITGRWIGDNALSSKA*
</t>
  </si>
  <si>
    <t>C_1450001</t>
  </si>
  <si>
    <t xml:space="preserve">MGVLPQVPVAPLERTKILLMTGKAQSDALGTLRALVAAEGLAGLFRGNGASCLRIVPYAAIHFSAYEFYRRQLQECLAPTATAQQPAAQQHTGGSPAELGGTGAAAAPAATPGSRGRGLVRPAAAGARRGGEEGSSELRPSGDDVEQVGSPALTSSIDASTSTHHTGRPPASPAPPGPTPAPEATPAPAASPVAPAAASARATRLGPGWDLLAGSAAGATAVLLTYPLDIIRTRLAWATEIGAPGSTGPGSAAAAAGGGSVAGGGGGHRIAAMLVHTYTHEGVAGLYRGLAPTLYGILPYAGLKFYVYASLKNWYKDSISASSSGAAGGASKGSSASGGAGERLPLPVMLAFGGVSGLLAQTVTYPLDVVRRRMQVAGSSSSSRCYSQGSSKRL*
</t>
  </si>
  <si>
    <t>C_1450002</t>
  </si>
  <si>
    <t xml:space="preserve">MSPTAARDTPQPTPSAAACVASVGTAPPSALPPPPPLSLHLYGYELASLVVAGGAMRPIAAGAVVPELVAALSRAPGTGPAAGTRTGTNGVVGLRGGGGGLGGGGPQQQQQQQQQQLGRLHELTLSGCVGWPAALTSALQAAAGGPPFTAPARLGPGGYGVTAGEVGIGSGSSSSYVGGGLRHLRLNFSCLLAQPANLGWTSHGGGGGGRGAAGDSSGSGSGSGSWDVSSAASGSSTAAAAVRCLGGLRQLVSLELRGGAALASLGAAQPGGGGGGGGGFTAADGAGLLHSLRPAGGRPAGPSPQQLACALFSLTQLTRLVLEGAAGLAPLQPLLRGAVRGVGAAGDPATSAPVAVGSLRLLRVLELPDAHLGPADLRALAAGSPDLRLLTAGYLSGAWAVTQAAAAAPSQPQLRQQAPGTGAAAAEAAAGGAGGVRHAHHQQQQAAGQYRGGAARPAASPQAAGLDAEVGPPPVPPRLARLCVVRGRPSLALLRGLRRTLAAAQQGCGARDAAAAAAAAFHSADDGVLRSRLTPAAAAELAAVLRMLAPPPRRRRQQHQHQHNDSPLTYGATAGSRASSNSSAGCGGGDHAWGRALDSSCADGCAGCSLCDDGAGGAGGGGGGGWHLQALCIHNEAGSLMPPLAGADAEDEAAEVAGEEEEGEVAAGQELATGSPTRGPLALPLPAAAASAPPSGHARWLRLLLPLRLRAVDLYGVSLGAAELGALARLASVRRLTLSSAEVDVSALPALAALPRLHTLELLRCTPMPHGTPAAPAAAEGRGGGSIGSGGAGAASGGASVAGQHLAGPPDGRALLALCLTAPRLRRVYLVRPAGAVCAGGSAGPMGAEWVRRRLAVLRQSPAAQPQAQAGAAPPAMFAGVAEGGPAAAAVMRRRPWAEVLWD*
</t>
  </si>
  <si>
    <t>C_1450003</t>
  </si>
  <si>
    <t xml:space="preserve">MAEPLSILSPVKAHFSHDENDSSTDHNNNNKDTTDSNTGKGSPIKTGAAPPKVKLFQLPSQDKVALRDHSNHQQQAPSATTATASPSRNLSSASLASAASEPPSSPLPPGSRGLPSDYQAFIHTSRYARWVEAKRRRETWPETVNRYLDFMQCHLRTTCAYDLPPQLRAELAEAVIALEGARLRTFGGRASGPEPLEALFLFAVQLFTRARGRRLSCLECHDLVCKVAEIVVVGGVRRSALISLSDLSDAHMRTAKTGAWWEEAGQRALANNSAVYTEERPDMGVFMAEWKALYDSGSGERGLFSRAACRKQVLRSGGRRDPGWDFGTNPCSEIILRPYQFCNLTEVVVRQDDDAQSLARKVRLATLLGTFQSTLTDFPYLRDIWRTNTEAERLLGVSLTGIMDNTLTAGRRGPPQQLAELLEGLRGAAVAANQDMAAQLGIPASAAVTCVKPSGTVSQLVDAASGIHPRHAEYYIRRVRCTKDDPLTRFMADHGVPLEDCAMRPDTTAIASFPIKSPEGAVTRDDVSAISQLELCLTYQRHWCEHKPSITVTWNSLTYASARRVGGVCR*
</t>
  </si>
  <si>
    <t>C_1450004</t>
  </si>
  <si>
    <t xml:space="preserve">MAFALKSSVALPKRAGARAASRQVLRAPARKLVIRASAEPSTPASNEALEKIQSTANEAWTWVKDKWATTEDSEKPAVVGIIAGVIVAQIAIGATIDVVDRIPIVNKLLQLVGLAVTAVFIYKITTDPEERTTVKSSITGFLKEVTGDDK*
</t>
  </si>
  <si>
    <t>C_1450005</t>
  </si>
  <si>
    <t xml:space="preserve">MPPSYQQPGQALAEAGGGRRPRHESDGDVIVGAVTSLLSRGGALATPMDEPPVAAVAASVAGSGARRRDSGSAPAGTSPSSLSPSASIRRDRELREWARYSLPELLLLLARLRLPSPPKLEVALTLCLRRGRLPSPPPDAWQHLAAAAGMSRGTARRRGGGRFELTAAPPPPPAFRLAAAMAALRVSSHEAWQVLAERHLLMAAASPAASGGDGEGGGMAVYGACDQLAYLAASFATAGGSGGGGGGGSGGGGGAGSGGGGAGGCYHPVELFSAISHRLLPAVPRLQSGALVRALHAFAAARHHDPRLLAALAAEVRRRAAAGGHHAGVAAEEEGEGEADGGGDMAAGAYDVGGGSERAAGAWASPGSGRSGSSNSSRSGRSSTGTSKSGGLLASLFGGGRSGDSGSSSGGGRADRLHVAASWLQLQDLSRLGEAAAALWAQPPHGRLGAVTGGLGGGGGGGAEGGLGEELMAVVVVGAEAVVARRLAPLHRRLQLQQQQQQRPRQPAVQGEAGGAAAAAAPPAAASGTAVPLTVPQLSEALAPALTLLGALVAAAGAGGGSGGSATAAAAARAAAAISSRHVLPLLSAATAATTSDGADAAGAGDGAGALAAACGCLTPPQLLTLLAALLPGAAGSGVLRGAQHPYPLPPAFSRNPATVSAGGGGGGSGGSRGALAGRVLAVVLQAWHLLAAARLAAAAAAVPSPGAGGDRAGGGEDGDDVVEVLRAAAAELLPSLAACAVAVGGQHPALLXXXXXXXXXXXXXXXXXLAALQAQALARSAPPLAVSATEDVLFRRAAARPPPPPLLTLHGQAGGPGTAAAAAAAGAAAPSAAAAAAAATGGSGSSSGVGVGPLLGPLDLADVVWGSAVNGFRSNGGAELRELYLRAASGGVVSIDDGRWLRLAQSHVLLLLGAAGGLGEAAAASLHSAWFNALGYAWEHQAVRPGGELAGPSGTPPHPHAAAWRAQVAAAAAQLLAAAADTAAGAGADVGARGGSDQAPPGRASRQRRKQGDPGQAEPQPQQQQQPHQDGRGLRAEEVAALLEVAAANWRLQPQPRAVRMLPPSADMRLTVPLTATCNTSSSGSGSGSGGSGGGGKHGWGWGGSSSGSGSGSSGAVVTGLGADQLLLALDMVFKHDEAITTATATSAAAAAAAAAAAKSTASTASSSGNASNTTSGGARSGAAATAGRGPHGCPTTHTSLGADTALEPPPQLQPRLLGHALWRRAVLRQLGALVRPLRQAEWEAAAGDPHAQRALLARVLRRP*
</t>
  </si>
  <si>
    <t>C_1450006</t>
  </si>
  <si>
    <t xml:space="preserve">MPDACPLAFRNQPCPGTKFKKVPGASIYSGFQELRLQAATACLGLGEPPASVTVVLQDELADSVRPGDSVDVVGVLVPRWLSTAPGRRCELELVLVANNITRAGGLGRAGTQSLPEPAALFEDFWKAHESTPMMGRNKILAGVCPGVAGLLPVKLSALLVLVGGVARREEGCSNIRGELHLLMLGDPGTGKSQIMKWACRASPGRAVLTTGRGSSGAGLTVAATRDGNSWALEAGALVLADGGLCCIDEFDGIRPQERAVIHEAMEQQTVHVAKVRGPLGFVFLVMFMSIAWTVDVIRAYIAWVRSRPPPVMTHEAERVLVAYYSALRRAEERSTARSTIRALESLIRISQASVHGGRSVETAIDRLPRTIRYAIWAALGSPLHAHARVMCSDQVLLRDSVVAVVLADSSQQLLAIPGADSITNA
</t>
  </si>
  <si>
    <t>C_1450007</t>
  </si>
  <si>
    <t xml:space="preserve">MSRTHLRHPKSGPPHTLGTGFPFCACRKRKPSLSPWRLGPLTGPTIAAPNSATEPTLATWCADITATAEPSPPTGVCAGMDLFKIEFLVNHACYSSSPKAIRRVTVNGAQAFPTWSQKYIKGVYYGVFGVSRLAFTAADGPVRLCLSFAAEAEGGCGTPAGLCYGSACTYSIFNKKQNCCPTSSISSSVDVRPGH*
</t>
  </si>
  <si>
    <t>C_1450008</t>
  </si>
  <si>
    <t xml:space="preserve">MTLDGAGSSGACCQALAATEATTHAPSATARRHAQLTSAGASTSDGGGTLTAAAAAVAAAAAAAAALYPSSAASAASASDAAPFEAPVPADAAALGVGLRSLSSCGSSTTSSLGGRSSRASACGSSAGGLGGTGGAGACGPQGPYGATTPASNGVGAVPAAALPSTPASPTAAHRAAAGPLPGLTPVKSPPPALTAQLEAACLLARQLNRRAEQQLAHCGSGGGGGGSGSTTSGGGEALAAELARERERAAALAAQVEALTQKAARSEAEWSDRVSALQSLAAHDFLNYLARAGGSGGGAGGGAGAGGVGEGPLPRLTAAAAAAAACASPLSPMSPAAAGLLGGAGGWSSPMSLSYTHGGSSQQHPARPALLAGGSPYYHPFWQQPHLQPHHMSPLAPHSPPYLTAVTVADVAGAGMHPHQHQHLHTSGYLGLGLSPTAAAAALLQQSRSGGGGGVGNWPHAIARSDSGTGLSASLEPGAAAGGITGTAAGAAGTAGAAGGALSSWANKISPVVGLGLRSMHSPAAAMRAAAAAVAAAGTAASAAAGEEGAQRPALSEAFAAVANDTAAAAAAASPPSAAAAVAAAAALCGLGSGMPPLSLSPQHPHRGAAYPAMLTPAPGSSPQQYPQQHPHPYPHPHPLHGMPPPRSVSPPQTGARFPRPSPSPYGWVPTAPLHVGPPGLGMGAMGMGGLHAARPPGVCTGSGAGGCGGELERERALLAAMEGSHRRRQAAAVAAELAAAATAHEAERMALESRHRSEVEALRAALAAAERRERRLAVELAAAREAVAGADSVIRLLAGAEAAEVVEP*
</t>
  </si>
  <si>
    <t>C_1450009</t>
  </si>
  <si>
    <t xml:space="preserve">MPPPSRTASRPGTSAAPVAGLRELLNVLMPAGASQQPAQQQQWPPPQQPASQQQQQPAAGAAAARAAAGEGDAGGQPERHTRRRKKAPASSSAAAAAVAAVAAGAVPARRGLQGGRAAGPGPGSGVAAPTACAEESEAEAADDDVDDIIVDITPPPSAAGPNRKKARPLTGAAGGGGAAAGSLLPAADPLGSRRDRQDADDQRGWDQWGWDQQRAAEAGAWAAAGDGSGAAGAGASAVGLQEREQQAGVAPAGAETARGCAAEVEEAEAEADWDPTQEEAEARRRQQHRAQQWQNLQQQQQQQQQQQRSRLPSGGSAQGVDTADLGASDGSAAAASTTTSTTSTTSTTSTSSTSCFTGAPECSPRFWADVPDMYEVFPFQRHALQLADWANAAPPAWLRALQAAAAATDFPSFSDRWRFLEAWMAEHPVIRGDRPCHLYFDLEYSRAANPTAPPGEQLVGRLLGRLKELLSLWSGP*
</t>
  </si>
  <si>
    <t xml:space="preserve">MAQDDAELEAGGSMERDAADEPEVEASEANGDAAEASEASPQDPIDEPAAAAGDDTGYAQDGAENTATVAVGDGDGAGADPPQPTARGDEDVYLDDPEGQAEAAALAGPSEDEEEEEEQPPEAKPEGEKGEDEEGGGFSYGAAADAASVAAAGGGEEEDEDEEEQQEEEQNEGEEQEEEERNEGEEQQEEEQNEGEEQEEEEEEEVAAADDEEGGGYGGGAASGDDAEAEADLGNASEHLPAAAPVPAQQAAQQPAPAKPAASKEPYAVDGGGAGGAGGSSSSAAAPRKAAGPARQLPASRSPAAQQAPQPRASQSPARTARPTAAAAAASSPPVRLRPNPSPSRQAGTKAAPAAKAATTTGTTTTTTKPQPQHAKRQAHQPQQQQQPVPRLRDALAAEAPDAESITQHYLRLLQAGALSKSGTSQHQQQQQRPSTAPDGAGDAGGSSAPAAAAGAISAPGTAAAASRGGGKAAQAAVRPASGASAGSSGGASTGVHAAELARLQARSAWADNVAPIPRRTTPSSTTAADGLGATSPRGAGAHGPAHLPPLHLAAPGHHAASAPGSRSGSPRSRSFRXXXXXXXXXXXXXXXXXXXXXXXXXXXXXXXXXXXXXXXXXXXXXXXXXXXXXXXXXXXXXXXXXXXXXXXXXXXXXXXXXXXXXXXXXXXXXXXXXXXXXXXXXXGGGGDEAQVQLPGVRFSLTAGVPPNAPLFNPGPGAYDPSLTPLGDPVSPSPTPAPAGGGAPAHAFPRARKGLTASSNPAALPIISKEQAAHEYLGTHSP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*
</t>
  </si>
  <si>
    <t>C_1450011</t>
  </si>
  <si>
    <t xml:space="preserve">MGILDELAKRRHGLIEDAKVAAQLTVSRCFEVARSTIRAVLLLPPREAPAAYTGLARHEEAEAPEGPIGSGAPTPGADGTSTLGTPAAQRTPRAPLQRSKSAHVNIAELAYKPEAPSDALSVIRSAGYPHELHMVTTSDGYVLRLERIPRPGARDTVFFMHGVLDTSMAWVSGGVTGSQAFAAWEAGLDVWLGNSRGNAPRQHSDPACRGGRYWRYNINHMGMYDISAQLDHIHNIKCAELGADPGPTATTGSGMGAAGQAFPAMLSEPGAAAAAASGGAGSAAQAALAVAAAAAAPPPPPYKLRCVAHSLGGMSVLIHLVNRLREGRPHHVSRLVLLTPAGFHKYFPKAAKPIAWVLPLLARLLRLILGRSFCFPLYIPTPLGRALTFKLLLSASRIPGLGELMRLGFKAMLDGDVSQWDRALQMPHYNAEDMPAISLDQVLHLVQLAFSDCFRLYDYGSGTANRLHYGVSQPPDVSAEYWRLDMPVHLVAGRRDGIIPPANIRRHLDAMRAQGVPVSYREFDFGHLDFTFGVKEELRIYLMKLLRM*
</t>
  </si>
  <si>
    <t>C_1450012</t>
  </si>
  <si>
    <t xml:space="preserve">MATVLALHIIWLGGLASVALGAECWRSYPQSGPNAYPDCRILSPEVALHWRDEGEGITFAMEVDGRYRILRGTTAYVIFAYGTAWAQHDPDHRGTAQLVLVPLLLPGDSDGAGGGQQQGLVAQRAAADNASPGPAPAPGPESTAAATTITATSGTDSSSGSSSNSSSSSGSSSNSSSSGSGTWEVRMQGLEVPPVPTSYLCRHFQVPNPAGRLFS*
</t>
  </si>
  <si>
    <t>C_1450013</t>
  </si>
  <si>
    <t xml:space="preserve">MLQDSAARRQRGLQAADNMRSQYLLNTRRDVQQGHRLITLPNAAHLTYGANDDPRLLALIEKVPSELWGAKLALQLIAQRLQGGESQFASYVAELPKGFPGIPVFFPRTALDMIDYPPCSQQVKKRCKWLYEFSTEVLARLPGSPEDPFGGVAVDINALGWAMAAVSSRAFRTRGPTQPAAMLPLIDMANHTFSPNAEVLPLEGGGGAVGLFARRAITEGEPLLLSYGQLSNDFLFMDYGFIVEDNPYDSVQLRFDVNLLQAGALVANVSDALGAPLDLAPRTWQLQLLAELGLVGPAANTELNIGGGGPGAELLDGRLLAAARIMVARADGEVSGRGVERLCAVDRPLGRDNELAALRTVGGVLAFALSNFATTLDQDKTLLAGQPVAVPQAGGVGERELPPLASEDEALAVRFRLEKKKILSRALQRVGALSQAAAGNSELRQTAGSAAAKKGSKPAPATGKGFGSKKR*
</t>
  </si>
  <si>
    <t>C_1450014</t>
  </si>
  <si>
    <t xml:space="preserve">MVLANRATVCIADAGLQPACCTEPTAQPCCGHYSLGKLRGGGDPKRMGPEMVTWVVDRVGLAADLLAEARRVCPDRIRFHFNAALTDLDLAGRRVVFSLTQPPSTNTTTKEVCGYDLLVGADGASSGVRGAMCAQLPPHRFSAQLLYQYDNRAGPLVTFWLNEAGQLDGLVSKVMDWSAPALSSLIRSTHPAIPTYLVDGIVEQVCPKESSAEAPAGGGSRFGCVVRCRPFHAAEEGVVLVGDAAHPVTGHLGQGANMALESARALAAALRRFGPGRQAEALAAYSAERAADTAACQHLEIWLIMGSMMVGLAGHTLAPRAFPLPIWLMAATRDSRLRYSVILQRARLMAGGLVLAGGAAAAASVALAVRWWRR*
</t>
  </si>
  <si>
    <t>C_1450015</t>
  </si>
  <si>
    <t xml:space="preserve">RRRRSGAQWECPHTPSPGPALRETATQRRGRPYSQPLCGCVHACADAAYQHSVGGGPGRWTRGRPEVPEAAAVGSEVGTGRPAGPAVAPDAAAAGSRREGAGLLAFAR
</t>
  </si>
  <si>
    <t>C_1450016</t>
  </si>
  <si>
    <t xml:space="preserve">MAAAAAPVAEGLLSQHMRLRREGSLLSALAGADALQQLVAELEAAGAGLGDLGGGTHHAAPPSSRPRVVVDEDGWQVPPPELLRQAPGAAARERDELGAGGRWPQRRSASTGRHPRLGRNRGGGISGGEDDWPFSAGGVGGMGMGGLFHMPLMPLGALRDMLGGLGGLEMGLLGLEPVLLPHGLSAADGASGGMGLRPHNASGRYPSGTAGNGGDGYEALVALDEGRVKRVVRPEVVRALPTRTARRTDTSQQCGVCLERYVEGGSSITTLPCGHAFSTGCAEPWLGGQSATCPTCRWAFPQHQTQLLMEPQ*
</t>
  </si>
  <si>
    <t>C_1450017</t>
  </si>
  <si>
    <t xml:space="preserve">MTVKVPAQAKRVKYVYIPADVHEQIQEREIDVPEGREVECLLDCLKDHFKAAGGTKTAAQREAQKQQLIAQVGAESAAKLSEQMLAAALDMQMVETIPLLVNNRDSGFVGVNMYCDDQAQVKELPLNMRASNIADCCGKPMQVNGDVFLARLFDNDDAFVRLDLGLPEVTSTAAWVAAAAAQAARRMQQGDRAADFMAQMQQQQRKQGQAAAAAAVPAATVRELTPAEAEKEAGNAAVKRGDWSGAVERYSAALGLDPGMTAAANNRALALLRLGRHDEAEADCSKVLEDEPRNVKALLRRASCRVALGRREGAVEDLQAVLALEPHNKDAQAELTKLAPPPPPAPAAAGEQVSA*
</t>
  </si>
  <si>
    <t>C_1450018</t>
  </si>
  <si>
    <t xml:space="preserve">MRLAYCRDRDCGSGLRGGVALPLVNASNAAWTSGALTPAALPPAAAVVDAASKQREAAEQAHAAATAAMQAQQRAQLKVSRLSPQAQQRIALVDAVAVTSAFGPKSLYRDVILPLFTAPLFNAVELVVNSGSITSRYRLLGLNAQVVAPRVISWICKV*
</t>
  </si>
  <si>
    <t>C_1450019</t>
  </si>
  <si>
    <t xml:space="preserve">PPALRALPSPQYGGTAHGPALTRIQAWRPCRLPTTTPGQPHVLKLCRGRPHPHPTYPTPTHPHQ
</t>
  </si>
  <si>
    <t>C_1450020</t>
  </si>
  <si>
    <t xml:space="preserve">MPARGSNSSSAGGRSSSAGGKDSLVASHCARYSAFEAGIAEDLLPWYDQGISEALADRLLQERSMGGRHRAPGLPLAVVGGRLYVVGLAGDGPGAADQQRIANCWPWQAENLVTYAHAMRRLVARWGGALPDLEFLVETQDAPGQDMGVGGQGQPGAQPDPAAEWGVWPEPPARQHGRLPVMRHCKAATSTDIAVPIFHMYTLRLDEALLAAGAQERLARDHPWEARQQAAFAAGTNYHRHQVVPSTLKQWDGKNRGKTVEMVREALADYLAQELQHPNITYSKGSTPIADWARYRMVMHVDGISCSSRIVQLLALGSVVLREQSGYMGFYDRLLTKFVHYVPFWSQRPREVLWAYNWVLANDEAARAIAARGQAFARHFLSREAVECFWLLLLRHYARLQRFRPGTRAVAAAAAAARNSIGTGGAQQLVLTPIDDWLAKQEGTVSGWAPTHVADRGGELDLLPAVDMTAAAAVAGPAGADGKR*
</t>
  </si>
  <si>
    <t>C_1450021</t>
  </si>
  <si>
    <t xml:space="preserve">MRSSGSSPEVAVWADAAADKLLALATELAALQGVPVWTQVAGLTLAIKEHRIDCLQRAAQQRKRQQASSQQGDQAGRQRQEQPDPEADAMLALSRRLASRPLATPQSSFVTSRSSSSDRDYNKSASDMSWPSYTAHLIGAASAGNVQLLQALLGPPLPRLVTELPVPPRTGPRAEAQAAAAAGLRRPQGPTAALLRPRRPLSVRPWLPVALHVLVPALRHAAMMQRLEAAALLVLQYGAPADIREDGAGGRLAAPVAMLGRLLAAEGVGHEGGVIPALTWRRLEACVESNDPGWTELCLVADVWRRRKFPLPAVPRQGLLDDHWPGCAAAAADVVAAAAAPGASEAAEAVAEALAEEEALHGRGQAAAMLRRVAASANPNSGPTARVLLRYLWPNLQRVELLGAALAAATHTSAVSALAEVTPRGALHSLASKSLVAVGGDAQRAFALVRVRLLLQVLLRDEDGGVSDEGANALAVAPLPGLRPRRRLLDTLPRELADLLGAAVAGAAQDGRAEAVRVLLLQEQEGQPPPPLSQECFGRVLEAAADSPPGPAAVEVAAGALTWAARAVVAPAVLRTLQASSADALATIIAATVAAAAEGAVPTEAPVGSVEQSSSVSYAAPGSAMSERLARRLAASSAAFVAAAGGRRPAVACACWSAARHLLYQCPHCCWYTSDGVQVVAGAEAAADPQVCGMAAAGVARQAQAEAEERVRARAVAIHALLAVGRARPVRWQPLQASSSGGGSAGLEQVPAGSCPPEREYVSQRVLDRVLLQVSLQAVAGCSGCDGDHYDRDELAHARAAGMCMQCYGCQHRRRHHSQPPLSTESARALLSVLAGGRLPASAQGAGTEAGGSAVGVGLLAGGLRPSPAALVAAVELVCSETARLVAGYCEAAKRTAATEEGQVSVVLAPRHMVANAEAAWPAAAVDIAAARGPSSRPAGQASSPRMAPHPQQQVQPWLASCCYPLHTGALDEAAVAAVAAGGVEELETVLAAAPLSPGGLCQVLRAVGQLADRGTAAAAHKVAGAVLETAMPAAAALAVVRRRYAVPQAVLDWLLGEAADAAAAAGKAVEAAPAGPGGGVQNEDAMGAVWLWRRAGANPWPWLLARTERMQQQQEAHHQKQRVQAHTRTARAAVAARLAVDGVLRPLVRPRAQVLWAGGRVSQLARDWVAAVREAGAVVEAWREGQGGWM*
</t>
  </si>
  <si>
    <t>C_1450022</t>
  </si>
  <si>
    <t xml:space="preserve">MAAGAASGAGLGAGPAHPAAPMVGSAGSGAGAGSGGGLAQSSLAAAVGSAGSGTAAAAVSASLLEQYLQQARAAAAAAAAEAAAAGSSMPEADGAAGVDPAAAAAAAAVAAAAAAEAAARDVMLATSASFSTHLLGAAVRQAEGEDAQAAAAAAGNPSHSLSPPAATGVAGGGGSAPAAPRPIAGAAAGAAANSRFNASASGTGMSTAPGGLAGPIAAGASAAAASAAAGLGAGRGAVAAGPTGGRVPTPAVGGGFRGGAEGLSVRGGTRSQGSMAGGGGGGVGEKSKLGIAGVRTWLKVLPDGSASIVQLDRAALGLRYGVQLRDFRVLDPVLGATYPACLLCREGALIVNLDHIKMIVTAEFALVNHSDSDKARPFTEELKRRLQQYAATKAAAEAAAVAAAAAAAAAETAAVALHQHQQHQAEQQQHQQQQQAEAEAVARQLAAAAAAAGGLGTPTVTTGGLLHPFGQVSDAAELQQLRQQYGPARLHLSDLDASRAASIAQWAEGVKGAGVKHVDVSGNGWIDAEESAAGLIGVMESGVALNGRFLTYNGEEIPW*
</t>
  </si>
  <si>
    <t>C_1450023</t>
  </si>
  <si>
    <t xml:space="preserve">MFSRASPSYGDGTRESDPLIGGGGFGRSDAHDAARAGQAAGIGTGSADGAADEGFGLTGPGPQQHGDAQHPHPHQGSAPGAQAPPSEMDFLRPSCGHVVESAEEILQARASRLVMTPAACVAPSRPQAVEAQMDQSPLLLSRRGSXXXXXXXXXXXXXXXXXXPSLPHCGRQLTPYRAAAAAAATLGVTAATGTAGGGAGDGAVAAADGSAGAAAAGXXXXXXXXXXXXXXXXXXXXXXXXXXXXXXXXXXXXXXXXXXXXXXXXXXXXXXXXXXXXXXXXXXXXXXXXXXXXXXXXXXXXXXXXXXXXXXXXXXXXXXXXXXXXXXXXXXXXXXXXXXXXXXXXXXXXXXXXXXXXXXXXXXXXXXXXXXXXXXXXXXXXXXXXXXXXXXXXXXXXXXXXXXXXXXXXXXXXXXXXXXXXXXXXXXXXXXXXXXXXXXXXXXXXXXXCTSRRRPY*
</t>
  </si>
  <si>
    <t>C_1450024</t>
  </si>
  <si>
    <t xml:space="preserve">MLAITGQLVAYSGAGSDPAFGTATLALDTTSMVLSLTLAPGPGRTWPADPATVSYATHTSGAAWLAAGACSAPLAGDPNGAPLAGGLAGAADPLTLAVPLDGLGLAPGDVCGGRRAAVYVLAVVRAQSQCIWLQWYDGARACPNSGECMSQVPKALRRVALGDTLVSHHFTSHAWPQGGGAKAWVLSVTGLRELVPVPEPTAGQAQPQQQAQPQQLCLGFARDAAATNASACATPERLCYGSGADCTYALFDSGAACCPTTSTATASATAASASVATSSDGGSSG*
</t>
  </si>
  <si>
    <t>C_1450025</t>
  </si>
  <si>
    <t xml:space="preserve">MAHKATGGDDQPAAATSDFHDGEAAAAVAAAAAAADDDDDDDDLTPVDREALLARLTQPRAPDENFLLHLIWEPWARQTRYFHDRLAFITRPDFSQEDDMQYVLGLAIRSSMAVPSVSWXXXXXXXXXXXXXXXXXXXXXXXXXXXXXXXXXXXXXXXXXXXXXXXXXXXXXXXXXXXXXXXXXEGKEPPAEGKEPPVEGKEPPAEDKERPAEDKERPAEGKEPPAEGKEPPAEGKEPPAEGKEPPVEGKEPPAEGKEPPAEDKELLAEGKEPPAKKEGVHRFFRSMHVCDGPEFLVRHGGCPDRALLLCWARHDMGEASLAAYRGDTVVAVGEVDEGATWELKTWKHPEWRQVGAQRGS*
</t>
  </si>
  <si>
    <t>C_1450026</t>
  </si>
  <si>
    <t xml:space="preserve">MARPVELSRSRGTGLGPREGRRLTFGISTQSQSSRATLLACPVAAPQRSGPSSATELSVVGSGSDAGVDVQQQLASLISADASAARRGRVDVPSPPSTSGRSAVAAASSGGSSGRDRPSARDRPSARRGGSGSGRRTGTGAGGSASGAGARRGLASGGPQAGSPAASFYGEYVDGAATKLVVARVWERIMAETRQQQGQQQQQQGPTTVGQVGQQPTAAWQEEEEVVDEVEVEEAGKQQRPALHGGRR*
</t>
  </si>
  <si>
    <t>C_1450027</t>
  </si>
  <si>
    <t xml:space="preserve">MPTALAGVEALLPKLSMNPFCEIALEEAVRLKEKGVASEVVAVSVGPQHFQDTLRTALAMGADRAVHVPLAADTFAAAGAGGAAGAGGPPAASESPLQPLGVARVLAALAGREGAGLVLLGKQAIDDDCNQTGQMLAGLLGWPQATFASRLELDKGAAAARVTREVDGGLEVSFVTLPAMMRAKKRPIESAPLEGLGLAPHDVAPALAVIGVEEPPTRAAGTRVGSVEELVRRLREEARVL*
</t>
  </si>
  <si>
    <t>C_1450028</t>
  </si>
  <si>
    <t xml:space="preserve">MDPRVAAAAAINYWSALLSSGDTISFDFAAVCSGSSTSELFKSAAATSRGQRLAEMKVWGGVEMAAEIVDAFAGKAVTLVHGGKRLLAELPPRAGAAAQRWLEAHHVKVMLGRRVESKPPPDDPSLGATSATGTTATGTHSGSAHTAVGGAVAAAVPDERSWSGAGSYAHSHAAAASHPDGGHHTHHAHNPLLDSAGAAAAGLPSVVRLSDGSSLAADVVLWCTGSRPAAAFMAGGELAGCLDERGAVKVLPSLQVEGHPHMFALGDVNNVPETKLGFLAAKQAELAAASLQALARAKAAGGPAPKLQRWKPNGGTLAVMMVTLGRDDGVMRAGGLVFSGCVPALIKSRGLFVQKYRKLLKVNAPGPAPGAAGAAGASGLGRGAVGVAAVAGAPVGAVQAAAEVAQAVAAGCDGGSGSR*
</t>
  </si>
  <si>
    <t>C_1450029</t>
  </si>
  <si>
    <t xml:space="preserve">MGRFVQATVTSLSAKSAVLSNGETLSFDYAALATGSSYSDTAFKSTASSSREQRLAELKALTEDIKASKSIVVVGGGPAGVEVAAEIVEAHAGKQVTLVHPGAQLLNGTPPKAGAAAKKWLESHRVTVLLNTSVQGKPEGRGPVSLTLDGKEGRTLAADVVLWCAGARPNTAFLQGGELAGCLDERGAVKVLPSLQVEGHPHMFALGDVNNVPEAKLGYLATEHGKLVAVSLKALISAKPGASPKLGAWKPGMGNQVMIVSLGRGDGVCRMNGNVCGGCLPASIKSKGLFVDDYRKQLGV*
</t>
  </si>
  <si>
    <t>C_1450030</t>
  </si>
  <si>
    <t xml:space="preserve">MAKPGPEADGRLPTDVFREQQAALHKLTEYRASGVANTQELNGDWLAHMRVSVEMAVTAAMAGVSQQGSRSKKVTIILSIKSLPPGDAAPVPPAAPLPAEQVEWLRSTAATFVLLDMAVHVDAERQEEARRLAVAAATGALPPPPPAGDTAPPLEQLMQLLCSHVPPEGLATHPVLQLQLLPVAYLWSRRVVVGNPLLRYVVGNLVVPPPAVAEERERLMAGGGAVGLVVDALGKAMAKHQPYVDWFEGGAWYRRTWGLDSCSINLEKLLGTILRKESSAHKLNLPPLAKLPDQVKKLTKPGNAGPSNPGPAITAAGAGAAWTRKGLANASRPPPPLLLVAPAAANALANKPGAAGGAQEEAAMRVGHQWSQEEVAQAAAVGRQQAAVPQARARRQQERPRRRRAVMRKPRELTADEREVPGWSPPLELILAQARAAAKETVEALMGATDRAVANAIRVLKQRAAEAKSRERMQLTELLRELLDPCVPALSAHVAGRPAMQAFITQRLKPAWDKSWLCRLLELLAVSYAGEDREGANEVEFVPRWDEDEDWAAGMEEAGGVEASKDALEGLQRNAAAMHAATQHQQQRPETSQLGAGSELRAASGRGGSGSFGRGGGAAGAQGRGLSGSGMAGAGPFPVAGGRMMQLQLQRQGSGAGRAAGGGGGGGAAAAAGGAGRSGIHSGSQVLEVDSQRGVVVAGAAAAAGGRGVVTGAGGRVAKHVARVDPTRPAHMMPALISRPIIALPADPPPAQRAALVEEQKLKNKCGAAAANLAGRFEREASPLPPPPAQPQPPQRRAAATASGAGKAAAGAGARLAANRALHRAGEGGAVVAVPASPLPAPSPRGPPGASDSPDEVGPTPLLERGGGAAGFRARLGTAGGDAVEGGAEDVTRGLFGNADDANAGAGRAVKYNPGGDGPFGAVPTYQVLKPTAQPAALQPPHQAAAAAASGAAPAAVPGLLVFGVAAAPDAQAVAAAAAAAEPGVLRLAGGDATTAAAAAATEALAPAAARPGGVFDLLALQPQAQPALDGCPGEDAHDNKQEQEEGRPPRRLQADEHSVDSAGKRPEGEDWDGQEDDDLRSPRRAAASNTAETATCSSAKKPTVRTSRVDVGKPPSASALQSAQARRLVGAAAGGSSSSIPTGAAALKVGVPGLNRKRAPLAGAAAGRSNLPTAPKARSAAASGLPGPAAARGAAAPQPLQAVAPDTAAAAVAAAALQPGPSAKGVDEAPQPADHVAQAADAVAQPAVQEPAAVAQEQQAAEQQTAAAAAVAAVAPTPGAAKRMTRRTAAASATPQAAAGPSTGAADAAGATPAAAAEDGEGGAAMPATATGGKATKQTKEAATGGEGAAAGCAAAADARMEEAEEADVQPGAVQPEQQEEVLEQEQGASDDAAAEAVAEVLQQQQALTAEVVVALEEVAGGSAIAVLAEAAEEGALADLSEAVAVAAAETAAAVAAATALVLQAEAQAAPAAVLEAAPPRRSPRTAAKATPQPTGASRERRASASPREQQDGPGSAAGRQEPNTRTRKSAFARILAGVADMGGEQVPAREGQEQVDEVAHEAEAVQEDQLAAAVAEQQEQQQEEEQLMHGNGADVAGPSGEAGALPAADTAVAPDAAAAAAARDAAGPSAAPTPSAKSKPKRAQGSASERSAAVGSNLPAADAEVEAAQARRKADADADAGAAGGSQPAAEAGAGAERDGAAAGDARTPAFGPSMYDKIKAGRRSQVMSAGGTKAPAAGPMSGGGGTDSQALQPRTAQTASKAADGKSAGTTTGGMSVKTGGAAGASMHNYGQRPADTTVAQLFGGSPKAAAQPLGADSMCGDGTGHQAPPPASVASVAVQGTAIGPVAAAAAGAVGATTSAPAATGAAAAAPCASVKASAHFAAAAAAAPSGVTATASAAAAGSKGHGGPERPKRGREQAPQEEVEAGGAAASKGAAAKAVSKTSVADLRRGLAAAAEAAEGATADLDREVTSPERKRRRNEKPEAEPEARTAVQSAGAEGAAAELGVAGMEEVQAEAAEAATGDAPAASGRRGKGGKASGKSSRGAAAGGSKQCRRRKADEAEAAAGAAPLLCRSRSGXXXXXXXXXXXXXXXXXXXXXXXXXXXXXXXXXXXXXXXXXXXXXXXXXXXXXXXXXXXXXXXXXXXXXXXXXXXXXXXXXXXXXXXXXXXXXXXXXXXXXXXXXXXXXXXXXXXXXXXXXXXXXXXXXXXXXXXXXXXXXXXXXXXXXXXXXXXXXXXXXXXXXXXXXXXXXXXXXXXXXXXXXXKAAAKPDDKEEEEEEEEEEEEEEEEEEEQAEEEEEEAAGRAGEQEQPAQEAMAQPERQQPAAEVAADAVGPPAQAAAPVVATRCTRSSRKAATAGDAVGAGGPHVADTPATDGGGRSTRSKRRRQEAEAADGVDGSGNKQQTSSGKPQQLALAPVPEEADVAAAAGLQGQGHQEAAAEDGEEEEGVQTARKSKRRKANAAAAGVADTPSVRQTRSQARGAGGGRRSPGSVNGRK*
</t>
  </si>
  <si>
    <t>C_1450031</t>
  </si>
  <si>
    <t xml:space="preserve">MCPVLERATVLLWAFHSSSDLGLTCGRH*
</t>
  </si>
  <si>
    <t>C_1450032</t>
  </si>
  <si>
    <t xml:space="preserve">MLATQKLPTAHQRRGGCPAGSQRATRARCVRVMAAHPAAYAWIEEHLGSKVVKESLVSSSGWSSAYVVDTQDGKRYFVKTALGRDEAMFKGEALGLQAMYDTNTMRIPKVFHYGPLAGAGRGGSFIVMEHLDMARGRLAMRELGRRLALMHLAVPKEEHAAAGQFGFPVDNTIGGTPQANGWMSDWVVFLRDRRLMPQLKMAGNIGAVGEEPTIFDPACYYGHHEAEFGMSWCAGFSPDFYAAYHELIPCAPGFEQRAEIYRLYHYLNHLNLFGDSYYSQCASILQRLT*
</t>
  </si>
  <si>
    <t>C_1450033</t>
  </si>
  <si>
    <t xml:space="preserve">MSGAAASAVMEPPEPTPAAAAPEDAVTGQQCDWQWVEHKAWAEHVEGLVGSNGGSSGGSSDDLAAEDGEEGADWHIGQVTVAVQEVMQRLGPDSLGWRGAEENESLKLTVTLAVGRLAPGLVALDAALAGRGVRYRLVVGPSDEPGPGWAYADILPVRAGKLAAATYAAQWLLRLERTGACGGDCSAMAPATRASGSAQDSRTAQPLPPGLGLEAVVVAGDAPNDLDMLAGSPHASIAVANCHPTVRRFAAAAMAVEAPTAAASEAAAADRPAPGITGDGRGTLRSTQPHQPHLQPLQAAWDAGAAAGNPVPGFL*
</t>
  </si>
  <si>
    <t>C_1450034</t>
  </si>
  <si>
    <t xml:space="preserve">MDMRSAAQARAVAGVTGGDPALVVNQGGAGPVSAEWMLPKSLWLAQCEPATWARAATICEYQARAHDYLNLRLTGRPLSLMAKLGIPELAGKWPQEEVAPGGRVGSLTEAAAQHLGLAAGTPVAQGGADAFIGMIGLGVVAPGQMALLTGSSHLQLGVVGSELHGRGFFGTYRDAVLPGCSVIEGGQTSTGSVVHWFKRTLCPPGLSYAELDGEAAAVPPGCTAVILRAMSASGYLLPSAITLAGGAARSELWLQIHADMSGVPLRLTRECEAPMLGCAILAAVAAGWYADVPGAVQHMVHVERQVEPDPAAVAAYAVPLARYAALYPALAPLFHGDHDHDLPAGQQGQKAQAGANGGSSGPHLAAVSAERSGSGGVVSAEGVSLELGGGKEAAAEAAAGPRPAGEPAGGGGGGAAAGAAAGGVILAPSILAADFANLAAAAAAAEAAGAGWLHVDAFDGSWSACRNFTVGPPVVAALARATRLPLDVHLAVMHPGRYIDSLVKAGAAGITVHWEIAPEAEVAVLLGWIRGAGLRAGVALAPDTPLPDSLVSLAARGGVDVVLLLAVAPGWGGQAFRPAVLDKVRQLRQAAGPELRIQVDGGVNAATAAEAVAAGADVLVAGSFLFGHSKGLAAGMDELRAAVASGLAAAAQKKA*
</t>
  </si>
  <si>
    <t>C_1450035</t>
  </si>
  <si>
    <t xml:space="preserve">MGEALDHLRRKLAGIRTGRASPGLLEAVSVEARSSGSSHGPHVPLRVLGTVVARGPQLLVVELYDKEMVKGFVKLAAQEAEAARKAVRAVRHRALEQAKLCNTGGPAGELKRMEQQVQALTDKHIREVDGLLRAKERDLQEHH*
</t>
  </si>
  <si>
    <t>C_1450036</t>
  </si>
  <si>
    <t xml:space="preserve">MPLPPPVRPRRLWYLVPGAVPWCAALLPLLLPALLLRREGGIGVGATFNFEGLDSDYYRRSALRPELDWHWGEAFRGIAVHNQPLTSLLGDLLGTYNYTLPRLALGRGLAYVGGAARLRRVVRHLLSRQSPPRSVKVGLIGGSISWGQAVRWRGEADWFSTLSRYMLAAFPAANITTRNGCTPGVPANYMILCLEQSVDPDVELVFVEFTVNNGHDATNALYGNSIVLDMERLVRRILQLPGQPAVVLMHVPTQGMAQYPPGHPKNPKHEMYRPYYQTTEDALNHHPGNQGHKLMADLAVYLLQSTALQLVAHLPYGREDAEAVAAPLPQPIYPGNVAPNTSMCLLGDRFRELVVPESTSGFAYLNEGTVEKPKPGYVANTTGAVLRLRLNTHREGLGLAGPQQPAAGAKQPETDKQPVQIFFHHLRSYEHMGVALFSCVSGCACAPTEVDGHHAEKVSQLYMVVLEVSQATACDIEIKVLERTSSGEHKFKVSGAVIAERAGRDAWWNNALMGAKKEAVFGIREHNGDVMQITYTKAGKVGGNDAWA*
</t>
  </si>
  <si>
    <t>C_1450037</t>
  </si>
  <si>
    <t xml:space="preserve">MTESGLTQVDINNGVADLLACKDANEILNVKKAALLAAKAVQNWVVPKVEDVVDSGKKMKHSKLSEMCEEVITDPTKVQVKLKAENCDIAYPPSFQSGGVYDLRVSAPSNDSPLHDDGVIVVSLGTRYASYCANISRSYIINPSKDQTAQYNALLAAQEAAITALKPGAPLTAAGEAVVNSLKAGGQEALIPLLSRNVGFGMGLEFREGTHVLPLPGSGKAAAAGEDGAPRVRAGMVFNVCLGVAGLTNADASDPKAKNYALQVADTIVVVDGDRPNEVATQSAPKNFDKVTYTIQEDEEGAAGDGRLEDVTNGAAAARGAAAHAAMGIKKTLRSDDPTFKSAEQLRKERQEELLKKKNEETLARLTAQAGGAGGAGGAGGAAVRKISETHAYRSVTEMPMARDLRIQVDTKNEAVLLPIYGVLVPFHITTIRNVTTTNDAGGDAALVRVTFNLGNSYEPNQRFPNCIFLKELSFRSSDVKHANKVALDIKLLRSSIAQRDKERAERATLVAQEKLIRGKKIFKLPDLWMRPAFPGKGRKVPGSLEAHANGFRHVDTLYQTPKGEILDVMYRNIKHALFQPAENEMITILHMHLHNPIMVGNKKTKDVQFYTEVMDVVQTLDGGGRRNMYDPDELEDEQRERERRNKINGEFQQFVKRVQVPEMWGKDCPDLNLEWDIPFRELGFSGVPHRSTVFLMPSVNCLVELTEMPFTVTTLADVEIVNLERVGFNLKNFDMAIVFKDFTRDVLRVDAIPAKSLEGIKGWLTDMGIKYYESKLNLQWKPILKNILADPVGFVEQGGWDFLDIEKSDDEEEEGEASEEYAPSGEDDDDDDDDSDSDDDSDASLEEEEDDDEEFDEDESEGKDWDELEEEARNADKNRHYSDESDGERRGKKRKAGAGGASGAGGGGGGERGGGGGGGGGGGGGGGSGAAAKRRR*
</t>
  </si>
  <si>
    <t>C_1450038</t>
  </si>
  <si>
    <t xml:space="preserve">MFGCERRQHGGRTTAAAAWRATQPVGATGSVAWEEWVRQHLDLETQLREQPALEGLNSLAADIPETWLAAARSVLERLQAGYGPAPPSESAVVRLIMPCLGWRIPGMQQPLALEKLSVRVATVMQLGYVGVARSQLHTAYAAEARARDTTSSPPQRWIPPFDRLWRIRWENAHKETAWRVSIDGIGIAGNTHLTHAPGPVPCGYGVTPTHSPRLQAFWQCAVAQALVQQLAAQLAAPPTREQVWLFEAPTGVQQAVWDVVAMAALAAMERGRTGALSPAVSGMLR
</t>
  </si>
  <si>
    <t>C_1450039</t>
  </si>
  <si>
    <t xml:space="preserve">MSIRLYKLRPQMQQLMILVLAAITICWPAGRVSGQTPQTCWVSVAENVTGLTGIEYTRPARATEAGGGELVLLSLRQSLVAYSVAQGRVAWRFAWQPLTEVMADGDVFSYPIRQDGACPLALDESAGLVYLGAGDRVLYALELATGRQRWSWRSSQAFESVVCGGGRVLASTEDYRQVGLDGASGQLVWQLQFRRLSSPQTGVFEGVLVMWLKAPLRRVPIVNFFDAMPYDPDTGLFFVSDDAGWLYALQLRTGAVAWEADVASQQSSKRLNPVGCSAAVRSQGSCGPGGMQVLPQRGAVLLGLTSSWGGATWPIQLWTLPMGGRFCASTPQYLPGSDLLLLAALSEDRRSLELTTVPAALGRTCPQRPAEQDTGEPGYDQWAGD*
</t>
  </si>
  <si>
    <t>C_1450040</t>
  </si>
  <si>
    <t xml:space="preserve">MEPGLWEKGGGCQQSSKRSGNVAAGNGRVFAHTGVNPTVEPGLNVPAVAFNASTAAVLWEQPGLVLWTLPMGGRFCASTPQYLPGSDLLLLAALSEDRRSLELTTLPAALGRTCPQRPAEQDTVTSCLSCP*
</t>
  </si>
  <si>
    <t>C_14600001</t>
  </si>
  <si>
    <t xml:space="preserve">QPGIGPARVAIVGRAVVPLLRASAFGSASPAAIALRGRPFGAQRLAKGDGCA*
</t>
  </si>
  <si>
    <t>C_14610001</t>
  </si>
  <si>
    <t xml:space="preserve">PPPPKAPSNLPIPVLPLDPDPDAAGDDAASLGYGSYLSNSYGSPTASYGNGGAASTVGGRSVADLLEQPLAAPDVYGAARAVGLRWARQQEREWYREQERLRPERVAAETERLLEATVGAGGLAPAAARAAKLVAQYEDAC
</t>
  </si>
  <si>
    <t>C_14620001</t>
  </si>
  <si>
    <t xml:space="preserve">MLAEINPDVEIESYTMNITTLQGFDAFKSSLLRADDPSGTSAPSSRVDLVLSCVDNYEARITINQVGAPAGRARVVCVYMCVCVMCVFVERGRGSCVWMWVDVGV*
</t>
  </si>
  <si>
    <t>C_14620002</t>
  </si>
  <si>
    <t xml:space="preserve">MYAPAAAASPAEVAAALSGAVPAVPAAAESADLPFYSQYPLDRKSDPARPFLGLDAHGAPYFAVGLPGDSPAGLAEAEALAAEAGGGAEWRGARLAGPDLAPGDASLLAVASGLMVRVDRGAWAGPGLGLGGDC*
</t>
  </si>
  <si>
    <t>C_14630001</t>
  </si>
  <si>
    <t xml:space="preserve">MIRPRVTHDQTLPNRTSDIQWRFRLGTYGTFYQVKECFCLDFDLHAYMAATKGEDAAREHWVRESLLSEGAVRKDGTVGVG*
</t>
  </si>
  <si>
    <t>C_14640001</t>
  </si>
  <si>
    <t xml:space="preserve">MCDAGTRPRRRDYAQAFQAGTSLKPYRFTPPANASTLFARAPGGVPALQQLSVDPATWYGWAAAVVQQYPAPPSTLVSPCIQHGCKYGIHELRTQLTRLALH*
</t>
  </si>
  <si>
    <t>C_14650001</t>
  </si>
  <si>
    <t xml:space="preserve">MRLLGAVSYARATCRHGPRHCPPAAGAGPADGNPNSPGDGNVKLPSVPSDQPELYGEWMLKAVGNIVAVHMCMVPGTEKFFFMERPSGRHPDGKNNIVGYYDYQTNKFFNVNYTDSVFCAGHTVTQDGHVLVVGGHIAKSGYGDGLKAVRVFSRKTLSFHRIANMTYPRWYPTATLLPSGMVTIMGGTVLPGAGTGKNPIYEIWDPANPTQLMRRNQSIGMVAKTNDIYYPNTYVLPTGHLLMYCNRYGEIMDPMAAKVITAMPSWMAVAKGVFTEYPFTGTSAMLSLKPENNYTPEVVYFGGQFSYGWINTTASRLALRLKVHWDAAAGNYTFGGAVVLEIKDHNPTDRRLIVSGPPNINIAPPGWYMLFLLNGDVYGQSEWVRLPGDAPRLDPFMENLKNSQKAK*
</t>
  </si>
  <si>
    <t>C_14670001</t>
  </si>
  <si>
    <t xml:space="preserve">MTVTPMKAVDYRHVSYNTVAVTELSPRAGLTLGGFMERAAEHFVDAAARKGGPAHWQGAPGLPPGMTYWGTRAAVSVLVAGQVVWDSGILSGGLKDMKSEDVQLTPVIRGGKVVGLVVQLEDRSISRLVNECANLNRGMMRTRTPLTGPQPVLSLINTSHLGNTAESAPQMAGMALGESGAEGVR*
</t>
  </si>
  <si>
    <t>C_14680001</t>
  </si>
  <si>
    <t xml:space="preserve">MPPSTPPQPPRPACPPLAADGPPAAPPQRRCSHRRRRLPLLLATQMEAALVKPLCSCFSLS*
</t>
  </si>
  <si>
    <t>C_14680002</t>
  </si>
  <si>
    <t xml:space="preserve">MVGIVAMAAGGGGASSGAAAVQLGAHRQPEEGTQGVEVGEVLMAALDEGLYEGMVEGMDEDEDEVEEDAEDDSLLMQLLLEQAGEHELGAEAGEPWAVGSGASRNGKCSSSSSGSGSSSRGGRASDGGGAAGPLLQPVNTGMVLLSADRIHGQVG*
</t>
  </si>
  <si>
    <t>C_1460001</t>
  </si>
  <si>
    <t xml:space="preserve">MPAVADTAVPVAVSAQPVAEPEVASTPKATSEAETVPVEPASTKTAAAIAGEPESAAEEPAAAATAQEPAAAAEPTAATEPAAAVEEPATTAEEPAAAAAAEPAAAAEEPAAMKSAAAAEPSAAVEPAAVESAAEEPATAADPAAADPAAAAAAAAAVSSAPVVLAAEVATEPAEAEAADGDDDAEPEPSVIQERPSVPREPMPEFDAVSCRGMLPEVILPSVVLVAALQRLPPYTEVNPAPACKPGAPCALCAATQKTLGYCNVMTAPVLDGGEYGTGKVPAHDMWRLLLAEPSTPRGNLTIRQRAVLRDLLVGKDDLTKAAANITDPTDKSPYTAALRQLKLHGAQLWDGGAPVLPAEDPSDVATPDWVLKCFEPKEADPTGEKAVLTAEELCGAFRDAVLLAARHGDTDALTRLAENDIAWKLSATDKALLLADLTWLLAKGAVKRPTAGGMFGKDGPASFRALRNSDVPLLVAGIHEAAFKKAEPPVSMVAKNFSGSDVLREASLLDFLFTLGFRFPESGRTFLLAVGSSCSSSGTSSQVRAAAAGQCSVEFLDWLLKHGCPTGPVGMAYACAMGTQDAGEAPPPQAMKAVGYMHSKGVPLGVAALEDLWRLPASLYKEYVDFLGVHKCPVTDKLQLYHAATLEDYAFKHVQNVDKDFRKNVLVAANLAPNYAERAAEAFKHKFEKLDKLFNAASKPAWPRVVLSPLEELLNTLPAAALANNGPAAHTSSSCAGRLLKALEFEPDYIAARAVDDALGHGKSAVITAHALKEYWAARCSASVESAQQASLEAAATAWLKVQDRTAQAFDAWYLAHTGGALLVGRAEEAATEAAAAMKEVERMGRVAEMQALAQMELQRANTALATLQRILVHYGERDAKVKRDTDTAVVLQGRVQRAYATVVQAATELEVDEVAAALRSAAHTAAQVTKLANDTQATYDAKVAQEAAEEEEKKEAPPKPAKEASKNK*
</t>
  </si>
  <si>
    <t>C_1460002</t>
  </si>
  <si>
    <t xml:space="preserve">MQRVTRSQAKKVQAQGSDELASSSFWLPSVQPSPALQEQPLQPLSAHATGSTVSSGSRHLRPGDWRAAAAAETGGGPVQAPPADFSFAVDITPNIDDVHSPASSIFTDGAASPALNSYNGTPNALSPLRPRVLATSSVLDAAATWAGTPATQEGTPAMGKEAARGAQTAQGSPASLGGDEVSFTWQSQSAADDEDVEQPELPQPMSPQSPSAALQRIGSLGELSTPGSGGYNSPVINVTMKEQQPPESIMRSSVTHNPLFVDSNADDSGAARESRGDMVQPVQLPAEPPSPILPALDLETPRRSIRGLSAMFGNTGATSAGVSGHNAATSNKQQATPCSGLSQPSWGAAPAHASAAEVTPCSAPALRDSVADVKGASRPEAAAPGAPAATSPNAGSRRSSLQVDVDDTTGPRNLDQTPRKTGRSSSSKTKEADVQQVSSQRRTSLSSAPASQPAAHSNVAQAGAQAPAAPQPKQQRRASSGSMLMSAASWLAILLCAVLMAFNNPFSSLQHPERFIELNKLGPVCFPEPFPGAWLKWPAASSVAAPSSLTASPALDKPVDAVQPGLVSDVTLLTPSADIAAVESDPSPKQEVSVQLEAVTEALVLVEGEPVAEVAEPQQPSAAEAVVEEPAAEGVVSSSAHVAEEPLVVGEIAAAQQPESAQEVPAPPTASGSAEADVQPAEELLNEPIVEVAVEQAPLASVPKTAFVDVPADVPAEAESAARQATGTADAADADAQVADVVPSSADSSSSSETAMEQGPRRLLGWSLAELFIGVVLACAAGVGLALAVERYGLYPDAQREAAAAAERAVAAMQQAPKAAEAAPAAPLPLTPTARILKLRTPLRAGAPWSNERTAVASEAGSDVHERDVQRTPAGAFVWKQNRLVYVEDGLE*
</t>
  </si>
  <si>
    <t>C_1460003</t>
  </si>
  <si>
    <t xml:space="preserve">MTLDEQLLPTILLVKALKGVTLGAEVFNCSAEQPCQHLCKATLDKYGTRTVKITPGVDDSEFANGVVFAHSIWRLLMEEPRVRAGLTIRQRTLLRDMVIPADVVKALASPENTAPESVVGEAARVLDRRGVLLWAPGAAPLNSDLDPSDLAPPAWVMGCFDEESERQAQESNLLAPKGEELLSAFRDAMLAAARHSDTDALELLGESATVWKLSDADKDILLADLTQLLIQGAISRDLAGWLFGPEGPAVFDGWRYSDVPLIVAGHAERSMLAPGEQAEGSGGTGLAQAALSLLDFLHGLGFKGADNGRTLLIAVRAAAFGVCDLALLDWLVNHKCPTGPAGMAYACAIGTDKDVRPPHAMAVVAHLTKLGVPMGSLALEDLWRLPAESYKEYVDYLGKHGCPADDRNKLYHAATVEDYAFKNEQNMDKDFRKDVLIAANLAPDFNNRAAEHLKRKFEKLEKLFKGDKSATVWPQVVVKPLTDLITSLSPGGPYSVIGSCRGSLRHVLEFEPDFIAARAVDTAVEESAATIAASKVLIDDWAAHCGAKSDDVRLTAARSAAAAWVQTQEKAAAAWDAWYVAKDGGAVFVARAMEAAKAATATKESVERIGTAATLEIAAAEVSEKTKAAVKKATLEAAAQASSRAAQVAVNKANAYAARVNTALAVVAIKSPAGEVEQADAALRVAIEATAQCCQVAGAAA*
</t>
  </si>
  <si>
    <t>C_1460004</t>
  </si>
  <si>
    <t xml:space="preserve">MEDTDSMAGMGMAQEHNHGHGMYFCDGEPVMTEGGSWIGHFMPGVVFLLWGVHWMQGIFRKYFDSRRPKGPEYRAQTVHGLGRVPAYVESCCKAFLPMIAISLELYFAHKGGWRTMVCPAGTPRAGHFYGPHMGNWQHASMYPPFILAGLVDLVGYEVELPYGTQQDTAVHSVLMYTMAVTALFVLLELAQPRNFLISCGRVFGTLLQSAWFFAATHIMFDHVPFWDEAEGADMGPAMFVPVVFVALIVLVLAAMVLAFLGFNTFYKIRDARGAAYERAGLLEDEPPRHSAHSNTYTAQAAHCGAGVSATAVSAGGAVPLSTFASHTAGAAHAHGTSCQPPVVGPWQNMAGGPFF*
</t>
  </si>
  <si>
    <t>C_1460005</t>
  </si>
  <si>
    <t xml:space="preserve">MAFALATSRKALQVTCKATGKKTAAKAAAPKSSGVEFYGPNRAKWLGPYSENSTPAYLTGEFPGDYGWDTAGLSADPETFKRYRELELIHARWAMLGALGCLTPELLAKNGTKFGEAVWFKAGAQIFSEGGLDYLGNPSLVHAQNIVATLAVQVVVMGLIEGYRVNGGPAGEGLDPLYPGESFDPLGLADDPDTFAELKVKEIKNGRLAMFSMFGFFVQAIVTGKGPVQNLDDHLANPTVNNAFAFATKFTPSA*
</t>
  </si>
  <si>
    <t>C_1460006</t>
  </si>
  <si>
    <t xml:space="preserve">QPQNLPWPPCRWQLPPHPRKWTPALQTRPRHLNPQLPSRPAPKLPGPGARGCRPTPGSGPLRPHPVAAASPALPPRSLPAPPANGRSPRRPP
</t>
  </si>
  <si>
    <t>C_1460007</t>
  </si>
  <si>
    <t xml:space="preserve">MDDGTFIDEQGSRRLRDTELVVPVVVGTCAWWLGKKANDSVTHRWTVYFRSANGEDLSHIISKVTFELHHTFTNPHRVCLQAPYEVTEQGWGEFDINITLTFTPDAREKDVSIMHRLKLYESESTPNTTKKPVMSEVYEELVFSEPVESFYRRVVAEPQRRATELSCQAWILTFDEREEVEKLKECRARVAAMVAEVRKDFEGAAR*
</t>
  </si>
  <si>
    <t>C_1460008</t>
  </si>
  <si>
    <t xml:space="preserve">MHLPKEQPQQLRGRGLADDGAEGNHTRGCGGDTRHGTMRRGSPKRREHRTGMGMAQARDLLRTELLYLAGMHLG
</t>
  </si>
  <si>
    <t>C_1460009</t>
  </si>
  <si>
    <t xml:space="preserve">HTHTHTHTHTHTHTHTHTHTHTHTHTHTYTHLHTHGKTDTRFPPPCPSNTRAPIPYNPSAHPSTHAPPTIRPPQSPLAERQP
</t>
  </si>
  <si>
    <t>C_1460010</t>
  </si>
  <si>
    <t xml:space="preserve">PSAPPNKHWSPARHPPKRLRCQPKPPRERETTTGTHAHQRAGPPHQNTANRSPVPSRPGNTGSSYPAPRTHAEPSGRSPPPVPQQDIHTAVRAASPPTQQNAKPPPAATQAPGPAQRRCRPVPGPQPRIRHLRPRR
</t>
  </si>
  <si>
    <t>C_1460011</t>
  </si>
  <si>
    <t xml:space="preserve">MASQSAEAQIERIVKDNNRPYGLQQLVDLAATMNFKKAQVTKAVDALVAKGSILAKEFGKTKIYLPPQTGRPVLSKEDYEASKQKTRELQEQCQKEAVECKQLETELSQLRSVLSEAEISRQTEELKRKLAADEKKLAMLKSNAVLITAEERAAAEKALARTLEAWRKRRSMFKNIWT*
</t>
  </si>
  <si>
    <t>C_1460012</t>
  </si>
  <si>
    <t xml:space="preserve">MEFVSPEGLRLDGRRPRELRRINCQLDVLSNADGSAIFEMGNTKVLAAVFGPHAVTRRSELREEGALVVCEYSMAAFSTGERRRRGKGDRRSTELSMVIRNTLEQAVITELLPRSQIDVYVQVLQADGGTRCAAINAAVLALAAAGVPLRDLVAGCAAGYLDGTALLDLNYTEDSGGGPDLCVALAPRLDSLYLVQMDNRLPVDTFQVEAEAAAKPKRASRKKTVTESGPELITSLGGDSGAGEAGAGAEAEAPAKPKRAGRRKTVTATPEDAEAAAGGAEAEAEQPKPKKRASAGRKTKTAAEAEAAEPESVEGLPDVTSARARRLLPDSGLNLGLDLSGGAAAAAAAGGHGAG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SLRCCYYTGGRDNPSNWTAGRGAADGQAEEEPEEDVESLRGADGRGQEIAYAPVPPPRRPRRDERAPGNDRFDRGGDRGFDRGERNDRFDRGERNDRGDRGFDRGGDRFDRNDRYDRNDRGGDRSQRGDRGSSWEPRQQRDSGWGRDGGGDRAPANPYGEVPRTAGVRPSVRDGAPAPRQQAQRQPAAPLPDLDFEEWDESGREPAVQPPIPPPPKASVATPATPAPVNKTAAAANARAAAAYPPPQTREEVYGDEDDAVLRGGMTFDDLDPDFDSRRGGAAGAGAEDPLLGRIDGPAGGGLDMDDWFSAGGAAPAAAGRGGRQQQQKQQKGGRQQRGVDDDLGGYTGGGYGGGDPLSFDNEFDFDLGGGAGGAAGFGFGDDDLGDWDAPAAGGKRQQQQRGGRGGAAGSFGGAAGSRLGGGAAAADDDLLGGGAAGFGDDDWGYFGDDDLGGGDLGGFGGGDPFDLDLDIDPFGGGGGGGGGYSGGRGGGRGGRGGYMAGSGPTYVDDLPASSPQQTGQGQGRGGWQDRSGGGGGRGGGYSSGGRGGYNNNRGGYNNNRGGGGGGYNNNRSNYQGGGGRGGGGRGGYNSGGRGGRGGYGGGRDGGGYGGGGYGGGDAP*
</t>
  </si>
  <si>
    <t>C_1460013</t>
  </si>
  <si>
    <t xml:space="preserve">MAASVAKTLARIKGTVAEGAYYEAQQMYKTAFHRSKARNQLADALQILQEGAITQLAHGQVTCGVELGMLLIEAYTTAGTPADEASVGRLLAIVLAFPPLPAVGSGPGAATSAPSTSAPSSSSAGQGSSSPVVDECARFVASAVKWANKGGAIVSARGIHSAFAAYLWRNFGTEGFGRALLHFIRGDDADTFAQALHTCARQGPAEEVDLWLLRALLQVLTAANTHTRMGQLAHARALYDAFTAAQSTPLDTPTAHFAELLLLAVEHVPVSPHAHKMLQCAKQRYGDGVLRRDGQLAGQVERVEASYFGVRRRGAGGGPLGGLLGDLFKSLTEAH*
</t>
  </si>
  <si>
    <t>C_1460014</t>
  </si>
  <si>
    <t xml:space="preserve">MTVAVGGCTALRLCGVPGSGEGSGGLGAAVPGALLCGVVGPRRETSVKGGSEDYMRHQGVAVQRGGRGGATCFSGRGVVVPLAAVVRQRPSAAPRDRRTGARGGGGPGAARATSRVGWPKRTCVCVLGCACVACVRAAAAVPRRRARGPCNQQLSR
</t>
  </si>
  <si>
    <t>C_1460015</t>
  </si>
  <si>
    <t xml:space="preserve">MQTLNHPARHCPRAFSHGTQRRISCRANGPSVATLSTRVSSSKLPSLPVLDNAYESKVAFTEFANWLIPGSVMLGRYPYVEPSRCLRREQGEVQLKRILETGITTFVSLQAELPPQDKMTLAGKNGFLPYKATADLVRASLNGPPPMEIVEGLRNPSLDKFLPTRKRKGVEYHPVELQFCHSPIEDLGIPAAGPLRDLISDLESRLAAGEKLYVHCWGGRGRAGTVGACLLASLYDLPAAECLERVQRAFDTRQDGGRRSPETEEQVAFVESYVRALKQ*
</t>
  </si>
  <si>
    <t>C_1460016</t>
  </si>
  <si>
    <t xml:space="preserve">MDAPSTSNGTSTSAQDAAAQKQPVRRAPLGIDTINKRVIKSEYAVRGEIVQLAQKIAKEVESGQHNHPFDKVVWCNIGNPQILGQKPITYFRQVLALCECPQANIYVGNKEFFSFKKVACAMGLEDQVPLVSLHSISKEASYELYRKEKSDILGSLKRRAELLVGALNRLEGVSCNAAEGALYAFPRVTLPEAAVAAAKKLGKQPDWLYCKELLEATGIVVVPGSGFGQADGTFHFRTTFLPSEEDIGRVVEALSAFHAAFLKRHGGLTTAAVAASAAAANGTHARAVWCQP*
</t>
  </si>
  <si>
    <t>C_1460017</t>
  </si>
  <si>
    <t xml:space="preserve">MHEGNWCVAPDATSRLNPRVLSPRPPAPCAAHPPVEYGSPQLSLFISPARPTCSTPPAPHTAHRLLSAIRIRGAPPWCRPLDPLPSPQASTGPYQPPQVPTGPHMPPHARSRAH
</t>
  </si>
  <si>
    <t>C_1460018</t>
  </si>
  <si>
    <t xml:space="preserve">MRPREPAGLVRWRDASQGLVGASRASADLFTEYLISGGPDAIKSLQATIRRLQLQLEEQKADGRLERYRKLQKDLEECDKVRAALRDALVSSQWSDDEVDAYLSKKLFKASQLYGASRELLLRENRLLRCQLEEHHVTSRTSRPVAAAAAGAGGGAPGRLGPHMESVSRLLTAAELLEAAEQAYRLPSVAHAEVQADDGSRKYIQTLEQQMATLAGQKMQLMNQVASLTEQNRVLDMKLEGALDQVSELRRQKTEMLAHADNLSKDLRDHLLSEAKRADVAETSLAEARLLAAAAREAEAEARRRMDAALAEAGLYLELRETLEKLAGDVASGQQDMARRLLDATNAAAADQRTLLLDVRDAADGGQRAAAHSAVAVEDMSGVQRVLVGEMAQQREVTQGAYERQLAALMALLQQSEADRTPAQQSQQQQLPPHQQQQLMHSPPDRFAGGAVGSPGDLAVAWYPPGLVPSDSGGRGGGPPGYPAAPSYLSGRRALGMTSPNQWDDVPYIDQFQYNYQPLQQVGGGGAEQAAHVDLVLQLAPPPPPPPELLAEAEAARLLAAGEGPAGWHGTGTGTGMGAVGSGAVAGGPGGLPPGIGAHQAWAFEPVSGGAHVEPPPPPPAQFLSMQPLPPPAQPQPAPAEAQHTQTGPSEHPPPQPHPPMAQAAPSARASGSGAAAGPPQADTTHASATAAPIGAGAAVPPLGYGTGSLDRDAADLRLLCAHLRQQHGIRGVVLVGHSTGCQDAVRYMQRYCGAGPGAAAAPGAGQGGGDAAPAAAGVQEEAEGEVAELLGTVLQAPVSDVEWLSSYPELEPVAARAAELLAAGRGEEVCCRLGVADNAPISAARFLSLYRAGGDDDMFSEGLPQQELQRIFAPVGSRPCLLLVSGADECVPRQDQIAPRAAALQAVIGPRAVLRVVDGAPHNLAGCETQALETVCAFLEAL*
</t>
  </si>
  <si>
    <t>C_1460019</t>
  </si>
  <si>
    <t xml:space="preserve">MALSMRTLSARTAAPRGFSGRRVAAVSNGSRVTMKAGNWLPGSDAPAWLPDDLPGNYGFDPLSLGKEPASLKRFTESEVIHGRWAMLGVAGSLAVELLGYGNWYDAPLWAVNGGKATWFGIEVPFDLNALLAFEFVAMAAAEGQRGDAGGVVYPGGAFDPLGFAKDSSKSGELKLKEIKNGRLAMVAFLGFVAQHAATGKGPIAALGEHLANPWGANFATNGISVPFF*
</t>
  </si>
  <si>
    <t xml:space="preserve">MSFFGLTSFGPQDPVKDRVKTSHEYVFHTFPIEHYTDTFTKYTIGDSDISVALEVDGATHIVRAKLGDILKDILGRQPRKHELDAWFTHLDFDRSGVMGIDEYIKGVERLLEFSATGVTPATYSSFDTQRTDWVRHTRVGYEAQQTLRGPMTTAQEVGWHTAKPAPPETAQRRTLGSTDVTQREGHTAASYYGHFLG*
</t>
  </si>
  <si>
    <t>C_1460021</t>
  </si>
  <si>
    <t xml:space="preserve">MHSLSSRHDHSRVLWSCHVIRRYLPCAASHQLQPMTHNASQHCHHPTGQGTTCTAAGPEARWPTPPSRQAAKPPSRQAAKPPAPHTVRSGAKEGPQPCWPFLPMGSRPSSLRTPRGAPPPPFHPASSCPCPLPGTPPPYTPRHPPTLPSSVEQHSRWCGATCPAPAPSSPAASSAPATTASPTSSSTCASRYTSDTRAISRTASSA
</t>
  </si>
  <si>
    <t>C_1460022</t>
  </si>
  <si>
    <t xml:space="preserve">MLSFVGVRRLELNLPATVRSP*
</t>
  </si>
  <si>
    <t xml:space="preserve">MEEAKKFAAAIHAQYPGKLLAYNCSPSFNWKKKLSDDEIAKFQKTLGSLGYKFQFITLAGFHSLNYGMFSLARDYASRGMSAYAQLQEAEFASEKQGYRATTHQKFVGTGYFDLVSTVITQGTSSTNALKGSTEEEQFHH*
</t>
  </si>
  <si>
    <t>C_1460024</t>
  </si>
  <si>
    <t xml:space="preserve">MWQLRQSCNPGFHVCLTQVLTAYNWPEEYIKYLADPAMEEQLKNSFKLHARNTWLGHNDDEMEVTIPEAIGRKNITLKEWEHVVSLLSSRTFSIRKGALSLVPVLDLVNHDVRDINQLGNSSTVDLVAGKDLAAGEQVTITYGSMRNDELLMYYGFVDTVTEPPRLFSVDHRDFKLYEANPLSDSPLEGPPEVLRTELARLRGILTAFEARLDGLGPIPDTQPYVASLLRDAHDRRRRALHAEIGRLEQQLQGASGSGGEEL*
</t>
  </si>
  <si>
    <t>C_1460025</t>
  </si>
  <si>
    <t xml:space="preserve">MTDEELQWLREQLKAAALEAGVEGEGEGEEDWQDPSGGELSALLEAVEDGDAARVTEVLKAFKADINTPGPDGDTALHLACLYGHEDCVRALLAGGADANAVNKEDGSTALHDAAAGGYLEICEIILEKGNAKKLISRFDEDGESALHTAARGNHLDVVKFLIARGADPNAQNGYGNKPVDEADEQPVIDYLKSL*
</t>
  </si>
  <si>
    <t>C_1460026</t>
  </si>
  <si>
    <t xml:space="preserve">MPAPAPPLPLPPPPAPSHLAARCPPRWRGGRPPASGCRCRCRPPPRTETRQLAAPSSCPPDPPPNILRLLPPHLPPAASPRPVQFVFVITSTRPQFLCYHLNPPSLQPVHPPTLSPFPGIGMNYPPTSPSPPPPPYPHHPAPPTCVRPARATAPPSVCAPCPPPSSPSPGLKALQPQPSSLPALRPPSPPASQPSSLPPSSLPALQPPSPPASQPGRHAPGARLRTRRPGRSAAPGPSPHCRPPHTPQPCTREDITRATRQPPPKHPPSPLPGALPTLPPTSVAHSTSPAQPPSLPLTGRVPTPEDPHAIGTAVLVPRRNLPPPELRHWAPGSPYMPSPFSDHVSPPPPTTPDNKPPPARLLP
</t>
  </si>
  <si>
    <t>C_1460027</t>
  </si>
  <si>
    <t xml:space="preserve">MQAVGPGSTLAFGRTPVVRPAARRDLTKDESEAVLFAFETLDAERTGSVSRKQLKVALRALGFGVKKADVADLLARHGEESTQQLDFQTFRRVVADMLCQRTPLDEHRRAFQLFDVLGQGAIDFVTLKRVAKSLNLDIPDEELQDMIHEFGKDGLITEQDWLAIMSAD*
</t>
  </si>
  <si>
    <t>C_1460028</t>
  </si>
  <si>
    <t xml:space="preserve">MQAYGGTGTAQGYGTAGAGYQTGGYGAAGAGAAGGAAAGTYGSGANVTAGGYGGAGYGGASAAPAAAQVQPSTTQQPGAYGTAATPGAGYASGGSSYGAAAATGNYAGAGQGYQTYGQAGAGQGYGSSSAPGATAGAGGYGGAGAGTGPTSGAAAGGAGAGWGAAGGAAGAAGAAGRPGGAAAAALAHMPQDQQNKLNTMMQGSYGQPGSSASTYGQPAGPQPQPAQQQQQQQQYGMYGSGTGAAGAAAAQPGAAPASGGTYGLQQQQRAYGSTGASGNVAGASTYGLQPAAQQPHQAEPAKPPGMGGYGSAAATGQTYGLQSSSGTTTAGGAAAATGAGGGYGGMLGSSSYGAQGAQQGGAAASSIPGLGGTTNTSTAAGAPAYGSTGSYGANAYGAGAAGGGAGVGTGAAAAGAGSTYGLQSAARPGAYGTSGYQQPGQQAAASTIPGLQGAGGTAGAYGAGRQTAPGQYGMQGAAGGPVPTAAAGAGAGGYGAGGGYGAAGGQSAAAGPGGAGAQQPGMASGYSGAAGYGGVKAPVVAGAGTYGAGMSGASQQQQQPAAPISSRYFGNTPAVAGPGPMGPMVSGAAGGGGMPPPPPMGPMSAGGRATPYSVIGQREMVSGGGVGGSGGGPVMGRGGYDDYRGPPGPMGPMGSVGPGPMTRAPPPPPAPGRDYGVSSAAAATAAGRDGYRDSGGRDYGRDRERDRDYGRERDAGRDRDAGRDREHRDRDRDRERAAASSRDRDRDRGDKDRDKDKRTSPPRRDKDDASRKPRSPSPVPASGSGRAPPPRRRSPSPATAPAAAPPTTPTAAATAATAPKPAPASAPARSVDYGIRVPSFCVSTFERDYLDMARRYPHLTIPNDFSRLACCWLRRQPGPPDSLGCGLVPLDRQVRVEHEQDLTRCGELPAAAPAAPAVPEGGEGAGGGSGGHGGGVKHIAKVLLLQGLSASARADVLLGPHHEGGVHLINALKFVAARYTRQLLPAEEGGRERDKPRGVLGALGGQWDPVLDGGDPNSEDGGLVRAAIRHVRDQTGLDLSACDNWLRVADVTYIRSPSGSGSGSGHSQGQGQGGSAAVSMHEPGCSEVVTLFVAVPDACVAGPEAWPEEARAQQAFKQQRLALEAAEAKKREDAAKEKEREKEREKEREKEREKEREKEREKEKEREASKAKESKEAKDKEAKDGSKDSKQAKDKDTKEGSKEDKAKEGSKEAEGGKEEKAKEDVDKEKEKEDTAPDAKEADGAAAKPAEEKAGTTEEAAAASSPGAAAAAAAITIPDVPLPEEPCLQLRGRAGLPPAHSHAASHHHPAGLALAAPHPHDRIKTFSISLHGLLDYDDSDRDEPTFELSVFAECFTDMLSREFGGAVYGALAAEAAGETPAYAPPVVNADAPATTAVTAPATTAAGKRSREDAAAGGEQPSRGMSEAPEAATAAAATPDGKDAKKARAGDADAAAAAAPAAAAAAAAAAAAVQDKAAAKPEDADMAEAAAEAPAAAAPVEEAPASQPSDAGASAPVAAEPEPEPEPEEETPPAKGKAKGKAKGRAASTRGRGRGRGRGAKGRKSKKVEVEEPEEEAEAETTETAAAEADGAAAATTVPVEAAAAEVQEEAAAVVAVKTEGAEADANMEEAAAAPEAVVKTEEAPAVVVKQEPAGEADMDIDASPPPPPPAPAPADADAAPGGAAAKDGGDKAKEAAGKDKPKDKDGKDGKAGGSGKDKDKDKEREKDGRAARSSARSASRDPKDPKEGKDAKEPRGGSGNGGSGGGSSSRRKKYVTDNALLAAFRFFDRTGCGYFRTDDLRRLLHALGLGLPHRVVRELARGKDDALGPNVRFKNDKLYYRDLTDKEVRSAGDGGSGGAGGSGNGAKEGSEPPPAQEAAE*
</t>
  </si>
  <si>
    <t>C_1460029</t>
  </si>
  <si>
    <t xml:space="preserve">MFGDLHRPRVPLEVRNGMVKLAMDSQFLQALTRLAAAVGEAEVREAQRRCAQLSSLRSARALRSATSDAKPLSTRLMIEGNCIGLLTTFVGVAMDLKGAHVRRVQDAMEASEALSCIAHVVVRMVAAYAELDAAKEAAATAVAVAGASASGSRAAAGSGGRGGTGGSASGSGAQQPPNQFPVRDTAAEHYNRVCKCAHVMWGTYVKFHSELAVADPAAAAAATKLHATLRWMERSLSRPCVQHLLLQHVLAQVVAVDAGSSYGLTPQQLLPAVKAPLVHASCHTLGYMGGAAAGGGARAGGTRHDSITLLLHADTTNSALEIWTLATLPAAAEAPAGGGSSSSGGSSSSSSARRPAHELEQQQQQQQQQQQQQACTEWPPADWPPGTPWQLSNGAVTVGRPGSGGRSGQLRRPPMPVGALEALLLRVAETRLASLVQGLLYNLEQEGSAGRAGKLSEADQARTLLALVTPAAVAPPAAPGLYFSPRGSLAVAARALVLAVTNRSDHARARWQQKQLEKKQKQGAAPVDTSASGPVSEADLQGDVRRLWLPIARVAHACVDTAVVCGTDFGNVGVDGSGPVADNYHEVVAALPLVERLMSQCGGPRVPPLPPGRNGLFTLPPAPLPGQAAALESGYLPALERLLRALHRTRGSKREQCHVLLGGFGLFVSHARAFEPTWAVAFAYGQPREVASLVATSATVLQLLALTTDGTHEQVSSVSLGGASAGTTVVHVAQDTPREMAMRRGLLHGPNMLRGLLTWLADSAAGEAGAAAAAAAAAAAGLAPGECWWQRQWSRRLAPQLGAAGPSGSSGTTTNNTNTITATGSISTSSSTSSSTATSSTSSASALTCASDWGLPQPALQALAMSSFTLQRWLKSVSRAARHLAAKAHELALVVWDLAPGDPLIKAACGLPSNPDQDHDDDCGHIGTHTRAAAGTARLVFQAAAPLVHAFTLCKEFADAARAREGSNSSSSGTAGGGGGGVDTGEAKAVAAEAEAAAEAWKQLLLECLPPCIASVVQLLCVGAGPQATDADFGWLAHALLQLATVVPEELFGKLGDVIVPPSGPRARMTVSKALGAIMSLRFREVPGKEAELRVVTEALDVAKAVQDRSGRLAPGEREAMLAGCAATAGWRAMDSGAPAQPDWARRVGALLPPPALATELLGLGGCPALEGCSNGACVRMPGASAAAAPALRCGGRCGGAVLYCCGDCQAAHWKAGHKAACGKK*
</t>
  </si>
  <si>
    <t>C_1460030</t>
  </si>
  <si>
    <t xml:space="preserve">MDLCSSTGRGACLSPASTSRPCPAPVHLRGRRLAFSPAQPAGRRHLPVLSSAAVPAPLPNGGNDESFAQKLANFPNAFWKFLRPHTIRGTILGTTAVTAKVLMENPGCIDWALLPKALLGLVALLCGNGYIVGINQIYDVDIDVVNKPFLPVASGELSPALAWGLCLSLAAAGAGIVAANFGNLITSLYTFGLFLGTVYSVPPLRLKQYAVPAFMIIATVRGFLLNFGVYSATRAALGLPFEWSPAVRGAPEGGTGVNPWLKLHVRLTIGLLMANYLGAIALALTYSTAFNVPLMAGAHAILAATLALRTLKLHAASYSREAVASFYRWIWNLFYAEYALLPFL*
</t>
  </si>
  <si>
    <t>C_1460031</t>
  </si>
  <si>
    <t xml:space="preserve">MMERRQVLVPAPRQVKARADELVKSVVDTDWKSELSTFSREVGEESKTLKEKTAELVEHLPEQVVHLPEKAEEVLQSATGQVQLPKDVGQTLGGVSAALSEFGKTLLMGTRELIDELREGVDTEIAAASREGKRAGRSKAAATSAAKLSGVQAKYNRFDAEVAAMQRDSSTYCDEPEDGEDYGRWRAGWRLEAVAADIARITGENAFMAELQSRLVPIIVEHEDFWSRYFYRLHKLQQKEEQRQQLAARAKTLQEDDVPLGWGDEDEAPAAPAPAAADAAAEQGGAAAAAAPAAVAASAKEANPASSSRAKKAASSEVPVPLPPSAEPAVPAPASTSASPAADLAAAPATAPAVPAPAAALAPAESPATPEERSPSKAEAEPAAGSDSAVQSGGGASSSTVEHVDADGAHLESEPHAETASDSSTRDYVVVSSESKPAAAGPSSTGGAGTPPASGTPAKSVGGAPDSPQLPGGGAAGPSPEWDDSPARQAPAALAPAAKATADSDDEGESAKPASTSLGAAAAASGKEATASSAAVAKPAAAAGPKAGPTGGKDEEEVDEDWGNWD*
</t>
  </si>
  <si>
    <t>C_1460032</t>
  </si>
  <si>
    <t xml:space="preserve">MMERRQVLVPAPRQVKARADELVKSVVDTDWKSELSTFSREVGEESKTLKEKTAELVEHLPEQVVHLPEKAEEVLQSATGQVQLPKDVGQTLGGVSAALSEFGKTLLMGTRELIDELREGVDTEIAAASREGKRAGRSKAAATSAAKLSGVQAKYNRFDAEVGGLGGSQQLHQQGRL*
</t>
  </si>
  <si>
    <t>C_1460033</t>
  </si>
  <si>
    <t xml:space="preserve">MQALPPKIPASVSGHGTQSRRHSLDWSHIGLPSRETQLRAGFVPSAAVVIVIFVGLFFGLTQYTELGTNAQEEVDRFYKYLVDVNIMVWIGFGFLMTFMRRYGYGAVALNYFASALMFLEAILMIGATQQVFWNYHRTKIQIDIALLIDCAFCAASGMIAFGAIIGKATPTQLLWLLFWQVPLYALNQQLVIHTFKALDMGGTIVIHLFGAYYGLAASLMISRKQPLHGLDNPKNSGAYLNDIFSMIGTIFLFIYWPSFNGALASVSAGHMEEATDAKKAAQFLSIVNTLLSLLGAGLSVFATSALVGGRFNMVHIQNSTLAGGVAMGAACTLRLTPGGALAVGLGAGAISTLGFQYLMPFLDRTIGLGDTCGVHNLHGIPAIVGTLVAGLAALGQHPDYLEHDTGRQQLGYQVLAGVVTMGIAIAGGLLGGFVVSWFNPRGDDPLTVPELFDDGPWWEHQRVEPMPISTSIHLSNMSAHGKSHHNQSVSVGQLNPIREGREIAVSGVPATGQRSVGEIAVTMQAAPVMASSAPVMGMHAAAATPIDTPLFADGHAMENAARPVQPMVAGAGNV*
</t>
  </si>
  <si>
    <t>C_1460034</t>
  </si>
  <si>
    <t xml:space="preserve">MSSVLKIPTAMASGAASRRHSLDWSHVGLPPREPQLRTGFAPSVIAIAAVIVGLFFGLTQYTELAENAQEQVERYYKYFIDVQVMIFIGFGFLMTFMRRYSYGAVSLNYFASALMFLEAILMIGATQQVFWNYHRTKIQIDMALLIDCAFCAGSGMIAFGAIIGKATPTQVLWLLFWQVPLYALNQQLVIHTFKALDMGGTIVIHLFGAYYGLAASLMISRKQPLHGLDNPKNSGAYLNDIFSMIGTIFLFIYWPSFNGALASVAYANQTSATYAEKSAQFLAIVNTLLSLLGAVLSVFATSALVGGRFNMVHIQNSTLAGGVAMGAACTLRLTPGGALAVGLGAGAISTLGFQYLMPFLDRTIGLGDTCGVHNLHGIPAIVGTLVAGLAALGQHSDYLEHDTGRQQLGYQVLAGVVTMGIAIAGGLLGGFVVSWFNPCRDETMALPELFDDGPWWVGQRVEPMPISTSIHLSTLNSRHQKDGGSTQRGNAANASVSMANTLVPNPAEPRRHGSACPAAPIAVSGVPAAVAHHSLTVSGQQGAAHGAAAASEIVASVPFLAFQQQQQQMAAAAAAAHQYPQPFMSTAVLMGGAAGGGGANNDRPLFSDDVIGMETALAPVQPMQQPAYSQASAGPNNV*
</t>
  </si>
  <si>
    <t>C_1460035</t>
  </si>
  <si>
    <t xml:space="preserve">MAFALASSRKALQVTCKATGKKTAAKAAAPKGAGIEFYGPNRAKWLGPYSENSTPAYLTGEFPGDYGWDTAGLSADPETFKRYRELELIHARWAMLGALGIVTPELLQKNGVQFGEAVWFKAGAQIFQEGGLNYLGNPSLIHAQNIVATLAVQVVLLGLVEGYRVNGGPAGEGLDPLYPGESFDPLGLADDPDTFAELKVKEIKNGRLAMFSSFGFFVQAIVTGKGPIQNLDDHLSNPGVNNAFAFATKYTPSA*
</t>
  </si>
  <si>
    <t>C_1460036</t>
  </si>
  <si>
    <t xml:space="preserve">MEDLAALSKEELLVKYKKLKDQADYERRRADGLAEDLRLAREHNIAVQKQIEQEEEYITNKLMKRLDQLKREKAVLASEVAQEEEFLTNTLQKRLDKLAKEKVDLENRLEAEQEYVVNKLRKAIEQLSVEKSKLMSEKVELENQLECEQEYILNRLQKQVDKLASDKLSLQKEKADLQRTVADLGASVDKLNKDKVNLENMLEMEEESITNKLQRRLEAVVFNLRLIESKMEVKGITLRDLGITASELQHGDGMRIYSRSPSSTNNSFDRVLSGGLSGPMSGSLAAAAAAAGQAGQHAHPHGASPPAHAQGLLSGSRRERPLSAQSNTHPELMAK*
</t>
  </si>
  <si>
    <t>C_1460037</t>
  </si>
  <si>
    <t xml:space="preserve">MAFALATSRKALQVTCKATGKKTAAKARIISYNQIEIAAAPKSSGVEFYGPNRAKWLGPYSENSTPAYLTGEFPGDYGWDTAGLSADPETFKRYRELELIHARWAMLGALGCLTPELLAKSGTKFGEAVWFKAGAQIFSEGGLDYLGNPSLVHAQNIVATLAVQVILMGLIEGYRVNGGPAGEGLDPLYPGESFDPLGLADDPDTFAELKVKEIKNGRLAMFSMFGFFVQAIVTGKGPVQNLDDHLANPGVNNAFAFATKFTPSA*
</t>
  </si>
  <si>
    <t>C_1460038</t>
  </si>
  <si>
    <t xml:space="preserve">MDKHREKIRILEAEKRALLALPGAELEEWERRRFLAAVRVQAAWRGLVARRKMAKSPERARREQAALKIQAAFKRILHSKRASGALASAVAAAGNPLTTATAAAAAQRQSYLMRQSGASVLLGSPRLQGSPESARGGGGLSPQQQAAAGVTGLAAAAAAEGAVGRGSSVMGPRRYKELKAQVDGKLAAHVALAKARGAAKRPDPGIADARLAELLRDYHTSAPARLADAHTRQRNLVVVDTLCVQLEQMRPLKELPPDVAPQDFPRPPRGTERAERAAQAHALSLTDARVGKWWTHLRSLNTQESLLAEDEERWEAMDARWRRMWQELEEQENRRPDTVDQYKPRTGVGAAAVAAARQAAAMLSKEEEYARRSAAAALAVPEAPLPGTDGGRTSGRAALAEAARQEAMAAAAARRSQAAGAGGGGGPAGPMAGQL*
</t>
  </si>
  <si>
    <t>C_1460039</t>
  </si>
  <si>
    <t xml:space="preserve">MTLAVKVEQQCSADNLFQLAKDEGGKPFEPEAARRMEYQIMTALDWRLRVPTLYTFATMLVHRVTNRPQDGAVVPPGKEAAFRATVQQLTELATLDHALTGVSYSRLAVACLLVAESELKTGVNVCVVNSLRTVMSETELQGLLPSVERLYEMYKSVVAQQSQPVQQ*
</t>
  </si>
  <si>
    <t>C_1460040</t>
  </si>
  <si>
    <t xml:space="preserve">MGGGECDYGTSLPSAADVVALLADHDEAPSPGTTFEAVLQQALPTPPP*
</t>
  </si>
  <si>
    <t>C_1460041</t>
  </si>
  <si>
    <t xml:space="preserve">MHKTERPKRSDDHSKKTLVLDLDETLVHSSFKPIPNPDYILPVEVDGKLVDVYVLKRPWCDHFMESVGARFEVVVFTASLAKYADPLLDLLDKQQLVRWRLFRESCFPYEGNYVKDLSCLGRDLSQTIIVDNSPHSYVFQPANAVPISTFIDNMDDQELLELLPVLNELEHAPDVRTVLGANLGLRELGG*
</t>
  </si>
  <si>
    <t>C_1460042</t>
  </si>
  <si>
    <t xml:space="preserve">MKDEFPPPSTAMSYSAPGSSTAFGHLRRPPPRPGALGCSSAPCSRTSCRHIPQSPEPRPRPTPCSCQPLPQATPRAPTPPLCSRSCPLPVNPQLAPYIAPTTPPPSRPPPYPPRPPRPPLRRPPPRPPPPPLRSCHPPRPCPCPPPRPPRPPPRPPLSRSKGSPPPKPPRSPPPRSSSSPKPNPAAPPAPPPRSKSNSLSKESGSPPPPPPAGPSMRPRSGSSAPAPAAPPRRLQGRAGVPPADAAPAAGAREPPTPRPPPAPPPPGLSLYLAPTSPPLPSP
</t>
  </si>
  <si>
    <t>C_1460043</t>
  </si>
  <si>
    <t xml:space="preserve">MADSWEEHAAPPPPPPSAPAPALNPNSMIFPPKEPEPEPEPEPEPEPVVEEPVAPVDESAVMKAFQECLAEEPREAKEKNREGWYMAYIMDTNEEERVKGITVEVGRAHFETDKKRYTVLDAPGHKNYVPNMIQGACQADVAILVISARKWDRARFDQIVNGLTPFLKQCGYNMKKEVTFLPLAALYGHNIRDAVSKELCDWYDGETLFSVLDHMEPVERNPLEPFRMPIVDRWKDMGTIVMGKSEAGFVRVGDLLQIMPNKLRVKVDGVYRDEKETQSARCGENLRLRLSGCEETDISPGFVLSSVKSPVPVVTQFEAQLVIVELLEHNPIFTVGYKSMLHIHTACEECEVSKLVAEIDPKTKEQKKAKYIKQGGICICRITVDKPICIEAFGDVPSLGRFTLRDEGRTIAIGKVVKLPKVH*
</t>
  </si>
  <si>
    <t>C_1460044</t>
  </si>
  <si>
    <t xml:space="preserve">MRVPGATSNPMGSIRGVTGWYDAAELAAAALALDGRGGAPVGSSGGPAGGGSGIPLGAQVMGSSPELMGLAAQYLAEEAGASFITLHPRTKRQCYDGAADWSLTARAVQLLRVPVIGNGDVVCVERAHALLRQTGCHGVMVGRGAVQDPLLFHRIRHSFVAGQELGAGLELGARGAGGGGGGAAGGGGGGGGVAGWREPELMQSFLRYYAAQFIPELRPQEQQQGPGEATSAAAAAAVAAAAAAVEQPVSVEYRASKFGRLKKQRGVGAAHFNLRGRATFVVSAS*
</t>
  </si>
  <si>
    <t>C_1460045</t>
  </si>
  <si>
    <t xml:space="preserve">MIAAQLPGGWTSKDIKRLATKHGLMAGGRRGKGPKAGGGESCAVWSAVAKLLRKHGLLEAQQRRRRDDADGDDGAAAGGGRGGRKGKGGRDGEAADAAPRRAALVEPNTERVLQALAGMSEAHAADGGRWMSPSEAAAWLTRQLGAAEALWAEVAAAQGGGAGLSDYCLVMAGEEDEKFFMTEYAQELLEACGIRNTSDDYYKVPAAAAAAAGGGWRQR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RSRRGGNRSAWRVSELDWAVCTLVPAAAPSPVAAAAQAPAGLEDEDEDVAGSPAAAAAAAAARPAGAAVAGSRRRRVGSGGGALSELDDADVDGAAAAAAGGNADDDSDGGGGLGAAKRRRLLKRAAAAGLGSGKENMGVVSPGTDVEAAGGGGKAARAAVQAGRGAADEEMMELEDGLEDF*
</t>
  </si>
  <si>
    <t>C_1460046</t>
  </si>
  <si>
    <t xml:space="preserve">MASGLAGLYNKLVQLLQTAPRGALSITGILGLALLVYGYLQLRDTNRAEQQRREQQARERQRVAGTPAGAGAAAAPRAAAPSSAAAAPAAASSPATSASPAPRASAGASATPLGRAVAAQLAGAKRVTLSIPGVLLAESSPAQLQESASVQLEALEAVREMARVSDVYLLAHVEDDVGEAVVAGALEAAGLLGAGAGQVAPHHLLCCSTLDGKVPIVRQLDPDLHVDGHAVSVDELKRFLPRLLLVREDAGSGSGGSGNVGLASSLRAFFGA*
</t>
  </si>
  <si>
    <t>C_1460047</t>
  </si>
  <si>
    <t xml:space="preserve">MAAGTGSRVQDAAMRHETQLQRAYCEGLHGAPPAEPNAAFYTELDERLRLQHHTLAAVHDKSVEESIAAVAAGAAAAGDVSGVPDTVAMRKAVNGSLTDQMAFFTSCMARYCLPAPGSSSSCSCGAGCGCSCRTAHQALAAAAAAGRY*
</t>
  </si>
  <si>
    <t>C_1460048</t>
  </si>
  <si>
    <t xml:space="preserve">MLQKDPATGVFTAKAHLPPGQYSYVYVVDGNVVTDPGLQTYPDAEYGDVHRIWSFLPDLFRVFYCTGWEEAVLNYRRVVNGQPLTKEWQQLTMVNAPSRGNSLGVWKMATIVPTDPAEVLEFTLNNGVPAGDVARFKEDRPGSGPVYSCPFPGSFKLAKGMLRPFPRGAEARIMLVSDIDGTMIGDMSSADVFTTSERFADYWENSASLTGSLLVYNTGRSLGQFVDLMKKCDGKVAIPDVVITAVGTKVWHLDETNGRTAASGLKWIEDTNWTLSLDAGWNLDVVRRLARQVMGAYNDVSLLCILDDGSEHRHRMALTADVKVLDAVVERLKDGFRRERLEVRIITSGNGSHRYIDCVPQSAGKEKALQYVRQQFGIPEHLCVAAGDSGNDILMLEGDHPAIVVGNAQPELVTWLVRQEQNGKVIYADASYADGILEGLARHSLY*
</t>
  </si>
  <si>
    <t>C_1460049</t>
  </si>
  <si>
    <t xml:space="preserve">MLGLARTVPVSLRKVVMQAACRGGQLQVASWLEDELGWLELGDEGSAADAAEGGHVGLLKKLVARLPDRALRCRLFSHVACGCSLAVSQWFYRNCIGSAAATHMDVVLKVQAMASALGSRTSCWRSKIDWMLQSLWGPEPWRALERSATHDLWALASKQPDYLARLQHLAACGLAPQPNIPCPAVNAAQERHADALAWLIDSCHVEAGEDVVDAAAVGGCVGVLGVLRARGTAFKARHVAAAAGSINRLDAVRWLAEAAEGGTTSEWSETFRNVAVFGADQATLCYLHEQRGAAVDLKAVIVGGSEEAVEWAVRHYQQKRSGGIPAFSAEQFWGLGAACGNIAGVESLLRLGGLQLPLTPPHVRLTPHEMYDALMQPAILELWADDNVSCFGILRWWLQRLPAGKELTAAMWARVIDLARMAEHFPPHQMAWFKQRHLEAALAQLIKAERALPAPSKPSGHAGGSSGRDGGSAAAVVAVPMGLTAQQWNCLVPSPRLTPSEAAVVAARADVRSAEEALQCWDKWSYCGWNMVEEDQEESDEE*
</t>
  </si>
  <si>
    <t>C_1460050</t>
  </si>
  <si>
    <t xml:space="preserve">MSGLPLEQIVSMLPGATYAVGGSGIPMRTQATSQPPAQSQRSPSSRPATTAAEYPSAQRAAGGGAACDGEGDGHDAAQEAAGHRAGAGGSGGVGGGGGQRLAYTFIPGLGLVPIVISGEEEDEEDEGEGQQQDGDDDDDGVEAAGGLDVGGLEVPHDGGLGGGLYDLDALDYDDDDELGAVAAAFKPLVHDDDDDEMGDDGDGAHAAGVDADAAWAQQHAAMEVALQGMLAGLAAGAGFPDFHGDDHGVDAEDEEDMATAVRVEPAGESPRSHPQPPAPHAHSHGAAGHDVSEDQLRHIIQQAVEGLSFGDAALAPPQPEDDEDEDEDEQGSGQKGSGRDGVMSAFLRPPAAAAGGGVRSSAMAAADAAAGGLSDDEGPEQASPDYASPERPAIAAAAAAAVAARVGGGGAAAQGASDSDGSPALVRGAAPDDDNAADDDLEDVDGGLGEEAGPEAGLGASILGGLAPARFGSSSGARTSSGDGSSSSAAALAPAPLAARPSGSFGSFPTPFGGAVLTSPLTTSTSVGGAATGAAASSAAAPRGGSDGGVGGSLNATVKMTGQSLAAIRQAAMAEEAQQQARLMAERLGGGADKPASDGGAASSGGDRASGGGSGPHHHHKHHHHHHTPPPNHPSGVQPSRDGAKHISNPFGAAGHEAAAAAGLVPMDEPSAHDTRHKRSGGSSSSSSSSRRRASGGGGGGGARGGSGGGSSSSGGGSADPDMEDVDLEDLLRDRNIIAPRYPTDRAAAAEKAAPSRHGTGEGGGEADENGDETSPGGTRRPGHRRSAELVDLELASLTAGGRGGGVEGSSPVRERSKSEDGILTSPPARSLLAMRKSDEGRLLSSPTSTTSPRIGGGPHDDDDEKTESASSGSGGSSSRSSSAHSVADERLTEELEALKEELGQKTTLVAGLRGELRKYTDLASRLEAQLHELRGGPTVVAAAHARWQAPAQAHSDAGSHASLEGIAPMSSLASESSHPMLASPPPAGSRAAAVAAADAAGEGHADGHSDAADESGAAAASGGGVDGREKTPPSTPPPARAAPREVAGVLALPPHPQAEGLEAAARTALYKEIINQAQMQANRSNGTAPADLREAQELVQGKERLDAGSEKVLLIKLQKLVQWGSESGWKVQAAQQQLRHTEQQLRAAQQARAAWEAERDSLQKALMKANAAAVAGFQMDAAAGAGAGVPAAGGAGEGAMELREALAASQEEATAAKAQVSDLESAVASLNADVRKLRVQLRSSRDGMEAPAAAAAPSGGSSSVDNLGWSMERQMLLKTISGLQAELEEAQQAAGDGSRSAKEAADLARKTALAEAALARVGRLQAERDAAEEEAQALRQKLEEVQATAEAARAAAPAAPRSAAPAAAAAIGGEQEDRVALASPLVSVSSAASDSELVAYLRQQLEEAREALRVLAAEAEAEAEANEEQCSLLRAQVLELRQELARRAVDAADPSVWGKAEGSAGATGAADGGAGAAGGVQAAQDAAAAALDAHHGALAEHGEALAAKDAVIHELRKQLMEEQVQLQEARATMREAADSVHELEEQLRGARELLAATHQEMESTRRDAATAQLEAAAAHSALGEVQMRQQQRQLARALSAGGRAEAAAAQRARSGDGVVRLSSDGAVADSPGERGRLRRELDQAQAELADARSAMEALRAEAAKLQANVSELQDVLGQEQRRRQEVEARAADLQEHETQSRSRAVEFEHLRSELSAAQAEAAHYSGLAESAEAARAEAEATIAALQGAVKAAEARAADLQEHETQARSRAVEFEQLRSELSAAQAEAAHYSGLVESAERARSEAEAAVAGLRLALDAANARIADLEEHETQSRSRAVEFEHLRSELSAAQAEAAHYSGLAESAVAARAEAVGALEAAEATIAELMAHIRGEHAAEMELALVEAEKLHLTSRAAASRAGPAEAAAAAAATEAAAAAARVAELASHVQQLQRQLETSEAQRKQAEEQLAEAAQQRQRTERQAHEAAAQLEAALRSAKAATAASSAVGVDVDEEEAFKVESLAALEAELQAATAQLQQLAEQLSAVEEERDALKAQLAAAVAAATAPRAGAAPRSAEPSELSSAEQVATLQADKARLLADCARLHAEVERARAAADADADAAERGAAAVAALDAAMRAATLQSQLTLVQAELSTVRAELSTARAELAAAGTELGLKDELLATKDRALATLQDTVDALKLALQSTQQQKAPGSTVDAAVAGKLANGADAAPADSAVVEAAGSRAASPGAGADATTESHMQQYHGAVTALHDKFAGSERTIRRLEEQVAALESRLASEGGGQSVPKAAVSATTATAAAADAGARAASPSNRSSSPDALLELRLKLHDRDAEIARLLRELDATRSQIAASARLAAANAASSPGRGGAGSSALALVSGTGLQLQGPLGAPGGASAVTVHGLQMQILEWRSLAEEAMSKYQTKKEAVRRLREQLAAEAQRHGEELSRLHSRLEAASARLGRLATDLGVALRRCITLDLQPLSATALTSPPLTAGSPRSGAGVGAGAGDERSDINTLAALLARQGAALVESLEAALDQVSAVRDERTQLASQLAQRQAVLDELRHQLAKQGGVRTGASATPAAAHPSAYRHSASADLGNGAGGALAPRGAAQHAEPV*
</t>
  </si>
  <si>
    <t>C_1460051</t>
  </si>
  <si>
    <t xml:space="preserve">MLNLQRRGAIGATTPNTAARHRLGTPPAATPSRESASSLDDQVQRIIKERRRDVAMLGGSAPSRERKNPKAWKNMDALREYLEKPVGGQPGFIASVLNWLSQNGFVGLKEPRGLAGVYRWFLNLVPSNVHRISPARPYVRHPPPELVSQARSSPLPGLLLVAPESLAKAAVDVPGVLAMSSEEAVGRLTGLKALLPVIDVSHLVITEPRFYLGTPRAEVEACVCAYVNLLVDRHKLPSSLVQEMVWYDPGLPMVANDTGMCELRALWPEDLVDANAWEQSDPRELALAVRALSTRLR*
</t>
  </si>
  <si>
    <t>C_1460052</t>
  </si>
  <si>
    <t xml:space="preserve">MSSWARLQQWMQLPEVAVAWALASEELQTDEESSVLLLVLWWLHWQQHEAGVLGWEEAGAAGRRLMQHVRLGCLSRPFLLVLLPQLEWLQLTPAQYAAVLALGTASGAERTCGMWGPGGGSAGTSSDAFSSLGSPQGAAAWYCGPRKRSMTAARQLTCVRHFSNAGMSSLISTGACPLVTKMCISHVAAAAGASRAPLWHHASGAALWCATQPHPVHTDPKSSPWAGGAVYQGGFFFGLELARRHDMDMAQPSAAGVGELRLCLAAYEALPPGLRGRMRQHAFASVDALVSVKCAARDLGALTCRLTPGAPLPLPGLRAHXXXXXXXXXXXXXXXXXXXXXXXXXXXXXXXXXXXXXELSDDSEEDEEAGEDVGMPQAAGSDADTDGRDPDWTPNKAPAWRSGGSGAEGMEVDGGEGQEVELGLEAGPFRAVLLDLLRRDREAEIQGSDDDDEELVQEQ*
</t>
  </si>
  <si>
    <t>C_1460053</t>
  </si>
  <si>
    <t xml:space="preserve">MARQPAVAAQPASIASRSPGASRPLRSCTALATSSASVTTRSSASLPGTSLNRSDIMAPSALDTVIRARGPEGGTITSPSLPKSSSGTTVASCNSACASQPKSASVACGPAPTHSNCTTDAMQGGRHSSNSCFHASAAASASAATALASPGAGAAGAAGGGAAAGAAAGADAARGSDCVGVVGGGATAAAGACGSQLRPAAAAAAAAAAAPASPAAESASHVSSPRS
</t>
  </si>
  <si>
    <t>C_14700001</t>
  </si>
  <si>
    <t xml:space="preserve">MVYLNKVATGTHAKIAAKLEIMEPCCSVKDRIGYSMISSAEKEGLITPGKTVLVEPTSGNTGIGLAFIAAARGYKLILTMPASMYLVV*
</t>
  </si>
  <si>
    <t>C_14710001</t>
  </si>
  <si>
    <t xml:space="preserve">MRLLGPNQCLTTIDGGGLTGGLTGAILVGYPIRELYNKVCAALDAVARQAVDPIRAAINAHAAAIAGAASLTA*
</t>
  </si>
  <si>
    <t>C_14750001</t>
  </si>
  <si>
    <t xml:space="preserve">MLGDRMGMWASGPRGAGALLWSTLRATFLYAVWCAYWSREPAKQTSEHVVREVVSELRRVMQLRFTAATLTPETLSALPTQLLTAQLKAAKLEHFVAIWSAGGALCEVEEVQAASRAGSPAGAGASLYTHAHVVAESGRT*
</t>
  </si>
  <si>
    <t>C_14760001</t>
  </si>
  <si>
    <t xml:space="preserve">MGSGSAAMAMGLGMDSVLKAAAGEQQRPGSAELPGLGSTPSLQMTRSGSFSQLNQWFGLGDAQCNVSRRTQRLKKRRSTEHSGGGATPDPFLIGLAAERAASGREPSSGGGGMLPFGLPPMFPGSGGTGVSGGGGAFSGGVPPRRSSGGSDRTALLHMGRSGSLPMCIPPNGRQRSDPGYLIEGGPLSGGYDQVAFMGLPGWPPGAGGSSGGGAPPGM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PATTTAHRQPRRVYTSYRRPDAEGGEGGAGRKRKAPTARDDPPQPEKKRKARDPATISKVVLNCVIILRMVGGDVVYEKEIRSTLGNNPDTSKALRLMVNQGKLVRTGQGGRGNPFAYRCTPLGLATLDKIEAAGTPGAESHANPNPQQRAAAVAVEQAAEPLAVVS*
</t>
  </si>
  <si>
    <t>C_14770001</t>
  </si>
  <si>
    <t xml:space="preserve">MLTLQPDLGRCVPRLTPSPIKQRLPAAAANSGAAGTAAAGGGAAGSGGGGGLVSVLSSAVASAAAYAAQGVGRVAGVGDGGGGGGGGLGDEDPLAAHGMLLEAAGPWLRRVTAAWQRGALSNFDYLLYLNFAAGRSFNDLAQWPVFPWVLSNYVSASFGPARPSQLQRRWRARW*
</t>
  </si>
  <si>
    <t xml:space="preserve">MREPNDRKLAAEAPEFHLVLGGHDHHYVSAFVEPHNNLLVKSGTDFRDLSVVRVELPGGDAAPKLTPERISIVSAVPEDPATKAIVDEYMKLMGEKMDEVVVETLEPLDGRFQTV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DLDANGSAHGGPEHKRVHNHGVAVHHPNGEGYCIQPVVEGRIVNIRGEDAEFWEQEEKEAEERVGQSMRRAQEEEAEAQQPPAAPSKAVAVEVAEEEETTTVQRSEDAAEDDVLELEGPDAGCDEVEGPAGAGATANKDDDDDVL*
</t>
  </si>
  <si>
    <t>C_1470001</t>
  </si>
  <si>
    <t xml:space="preserve">MLPTPIHEWRLPGLPEGVRVLVKRDDLSGMQLSGNKVRKLEFLLAAAAAGGHDCVVTIGGIQSNHARATAVAARYLGLDCHLILRTSRQVTKEEYGAVGSTALLEQLALELQAAGKNPYVIPVGGSSALGTWGYLQAIDEIIHQSREMGETITDIAMACGSGGTTAGLALGSHLSGLGARVHAYGVCDTPSYFYDYINGLFQGLGLEVPAGSPGGGAQTRTQPQQGSAEGGAAGGQLLLLQQQQPDEALAVQSLLRAVQARGAGYAISTEEELATVQAVAAATGVVLDPVYSGKAVHALLREVRADPGAWRGRTVLFVHTGGLLGMYDKLDQLGPLVQARGAAVSRMQVQAPPRE*
</t>
  </si>
  <si>
    <t>C_1470002</t>
  </si>
  <si>
    <t xml:space="preserve">MEFAGYCLAGLRAAGPLPDRVDLAMVYVSSAYEQDFPLLVEALRQQVPGLRNVFGCTGFGIIGVDGEGAHEVEAAAALSLTLASIPQVSRDALCPGLAASGCRGGAVQAEVVVRHVDTADLPDGDAPPDRWAALLGVPAFPECPLSFVVLADPTFGEVQDLLDGLDFAFPTATKIGGLSSSTPSFTGSTTATFAWSASPSASSSLMPASSPSPSAPSTSFPSADSTTSSSTAAGADTTATTSGSGSSGSSSGSSGSGSSGSSGSSGSGSSGSSG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VRDKQGAQEDLTSHGLAFKRKQLQAMLMGGGAGGEGAPSQPFGMLMFTCNGRGSGLYGEDSYDARTLSTYVPVPVAGFQCNGEIGRVGNTTHLHGFTCAAGVLRLTSEVAATASGSGASAAAPSSSSAPAPPSPSQPPPSAQE*
</t>
  </si>
  <si>
    <t>C_1470003</t>
  </si>
  <si>
    <t xml:space="preserve">MERVFANSGLSPTETHLPPTLNPRFVGSRARTDLEAAREECSMAVCGAVEGLLNKTGLRPKDIDILVTTCSVFCPTPSMASMLVNKFGMRSDVQSYHLGGMGCANGVVGINLVADLLKAHPNSTAVFVTTETLSANYYAGRDRHRLLGLLLFRMGGAAVCLTNKPGLRARAKYELLHRVRVHMGQSDDAFRAIRHCEDSEGLLGVYLGKNVCKEASKAMQLAMIEIAPRILTWRQLFAVAVDIAQRRARKLLAPKAAKHKAPAPAPTAVAPVAAAAADAAAAAVAAVAPSQMQTVAIEAAAADGLDTGDGSGGGGGAGAGGGDGKGDRGPQQQHQPRHKQQHRKSGGGAHQDEDASDTCLSGRADSVSSSSSSSVSSNGGDGDSDGVDIDSGGGHAVKAACGVGELPLPATGSVTPACPPTPPPTAGAAARERGICCLDPGVGTGSTTISGAGAGGGAGAASTPAPVPPAAPAGPTNPTPRTAGNAASGGGSAGGTAGSTSSSDHSSGRGSAGAAPYRPSLQESTIRHFILHAGGAKVLDGLGEALQLDASRLGPSRDTLWDYGNALRDIHEVHDAWAHRANPPAAAAATASAKVAVAATAAATAVGVPAGAEPLQKCRTSASARGRGGGFWAWLAAGPRSPSPSSSSPLPSSSSSSSSAAAAASASGDAVLAECCGMDPVALQALVAVVAVAAVAAALMLHALLPAL*
</t>
  </si>
  <si>
    <t>C_1470004</t>
  </si>
  <si>
    <t xml:space="preserve">MDQRLVPVLLKAFSFTELFPVQAAVWQHSAGGRSTAHDLCVAAPTGSGKTLAYALPVVNALADTTSHKHSRSLGRLQALVVLPTRDLAAQVYDVFQPLCEAVGLRAVLAAARSSEAAEAAQLLGTAAGGGGGGGSQRHLQQYLH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GGAGAAAAAAAARYSLPRSLSEYRLLCSAARKPLALLALLADASAAGESVIVFTSSLEMTHKLYLMLSAVGDLAGKVVEYSSHVPAKERASGLERFRKGDAKVLVASDAMTRGMDVDCVQAVINYDAPVYAKTYVHRAGRTARAGKSGRVVTLLRDEDMRHFKAMIRKADNNFVRELKLPAERVESFRPALAGALQQLEALLAAEKRADAATAAELQKQQQAQAHQQQQRQEQKQEVGGTQAEAGVEVGTKRQAMHAKEEEVEVAGEEEPQEEVEQKVQRKRSRKDEQGKTSGASAPAHEREVETPKRESGAEEPGEEEIAEEDGRKGREGKRKKRRHGKDEGQA*
</t>
  </si>
  <si>
    <t>C_1470005</t>
  </si>
  <si>
    <t xml:space="preserve">MTDDAGVCSITVVPGGDAGQDGEAGTLLRVVAPSRHIRMGDLLPVFESMDLCLVSYTAERDPDAPMGAAAAAGTSGRRKAASSFRGLFLITTNDGDPLSEELLGSLQEALLQQLRISNAALLRRAVRDSSRRDSVASYTGTDASMDPDSPSAAAAAAAAAGHGPYHSGPSLPAGAGGSGSLSHMNPAAHHMHSHSSTQSLPSHHHQTYQPQTSLYGHYGAVHGQLPPQHHHTTTGVHAPSNLGPGPVAHHHPQQQHPHPHHHDHTTSAGSILFSEHSVSSVGSLLRVASGAPSDMAAVPSPPANLHTASFSFLQQHADSVLLDSAPNSTTAGALNTVTTSTSSLGVLDEAARMGHYTLPAQPSPFAAASQQQQQHPPHGPHHHHTQSQPTPHAHTRSQGQAVELYDFALGLQARSSSASCTPPPAQTPSDPDAATGRSGPSPAGAIPASRADSGRGPLAASLQPVAATASGTPHHSRPCSGAQLALVAGMLSGTGGSTTGGSTPAVSAAIGIAGTSAAAAAGSIAPIAASPPGYSPLAMLAAAGADTPAGTESITSTVFGPGGAAGPGAAEPAGTATDVLEEVDDSPTSEERDGTYAWWSTVSARDTVASIMSQPARSISSEADLGSAKSMMTKHNISALLVDTGGPNPGFITKRDFLKVQFSKNFKKTKVKDVMTQPVIYVDIGLPIEECSRVLEAYGVRRVLVHDPLRCTDEDPLAAFVGVVSDADLFKCMGAPALSPVVGSMANSTEQSPAVPLPVMPSLPLPDGPGAAAAHSPGSAFATGPPVALATMSSVNSASANASVSGSAGPSHAPSSASAANIGASIAQALRTVETASAPSGMTAAPSGAAPSSSSMVRLSAESSLADRYRCAAALWELDFNELEVTRRIGEGSFGEVLLANFRGTKVAVKRLRGFECGPDNPDTGETGETGPSPTQMPIFRQFFEREIEILATIRHPNVVNFIGACHTPPNVCLVTEYCARGSLDHLLHKSSIHIDTLKKVEFSMDIARGMGCLHSQKPPIIHRDLKSANLLVSARFEVKVADFGLSRIKDHAQLINSRAGLEGTVEYAAPEVLRGEPYTEKCDIWSYAILLWELIHRQRPYADADVPIYILMMSLGNGSLRLPPVREDLATPGLARLVERCMAWLPADRPSFREILHALEAEYKIIRGKAAAVPRSDSASSMVVLPGNQASTSGGSAAQPAAHAAEGHVQSQSQPHAHPHHPPHPPHPAGLPPSHSSHSPGNRPANLPMGPGAPLAQRKSSKLGMNVGHAGEPARQSSNEHGEHVGGSHAQPPAPAPRPRVKLLVPAPAGSTATPGALRSKSMPLPEFEWLGGEDGSDDYVETTESVADEDAEAGPSGGTTASGAAPGAPPQHPLSRLSSSGVAEPVAADGVADEEAGEHPSPRLPQHLVVKLPQQRVGWEGVDVVRANSSQSPSSKGRRQLSADDATSGGDSAGGSGAGSSAEAAARRGLAGTAPMPAESGVSSAAKASPFHMAANSPFANAADLPWSPRPSGVVGSVSPSFSSPRTSHKGMGQPGGAASAAAAAGPAPAPAPRRVTFVSPFAQMASEVPSEAEEEQAPAARERPRRRSSGRIAGDTTASSPSESEDGAEGAPAPAPWVAAASTANSTDVHVLVEKDQHTAWGVLGACSKPASGDVYPPGGLVTGRVSPPPPLQPPSYAAMRAAAASPFAMAAGFAPADEEVASPRTEGLAPEAVAAVAAAAAAAARAPAGASTTEEEELPLPRPSMGGFAGMGLPSGSSSASDQFDDGDDDATLHTTAWVRL*
</t>
  </si>
  <si>
    <t>C_1470006</t>
  </si>
  <si>
    <t xml:space="preserve">MLSQRTLSQQLSATQAGGRRSGCVSGLRAPGVSRRSAVAVRASGVRARWCIDVEYGHKQTVTTLLQEWVSDVGARAGLTHTNTRLSSGSVGVAESRLELEVTFPSLSEWEHFLANIPAKEHKAWSQRVQGMIVGGSPRWELYRAVPAFADGQEQAAAAAPVARPAPTAPVLALPASVLTMQAALQQSRPTASSASPSWSTSDDGAGSNDGVSGDPGKLSIIDNAADAEVVLDWKGDPLKINPGDKLPFKFL*
</t>
  </si>
  <si>
    <t>C_1470007</t>
  </si>
  <si>
    <t xml:space="preserve">MDGAGHGAAAPARASDVLQAMAQELEVLAKLAHPNIVKLLAANLSPPTPCLVLELMDTSLDKLLYGGVPGADPGGGRMPLGKVLHVALQIAHAFSYMHPTILHRDLKPANVLVSQPFSATPVVKLADFGLARLQETVLVTARVGVGTAPECLNALNCVVTHHADMFSFGVLLYEMLVGERPWEGCSMVQVAYRVTDGQRPPLEELSLERCPRALRSLITACW*
</t>
  </si>
  <si>
    <t>C_1470008</t>
  </si>
  <si>
    <t xml:space="preserve">MPGKPNAGAANLFDDGNLLGFLNAALEQMEAAAGGTLGEERAKLMELQAVLGGGGAPARPAPAATAAAADPELHLAVQLDELEQQLNSVAQQIATADSGTKSLLMQSAVVWAGGAQQAAAGPRRSGEEAGASGGASGGAGDSASSSGRAAAVSSGSSGGGAAASSRVQVGAAEQAASTVPAGPASGGGGGTSPPVDDAVAAMLASGLLGVVVQHAGGEDAQAEGSGEQQTGQEGGQVGGSSTV*
</t>
  </si>
  <si>
    <t>C_1470009</t>
  </si>
  <si>
    <t xml:space="preserve">MLWFVTAPPALAAGTAPVTLRRNVSSLLPPELRPGGRDFCSVDWAASVQLNLVVQATFILTVVQCEESALAAVAQASNTAPGTYRAHVHELEAPAATNDSLHSNTSSLTLCQEQHARLHGLAGTVVAQRRVYASPMSADVNLEDAKAGRPPAACYPDVSFSVDNFESGFEDMPTEPASRRAGGKLQLCSQCTAAGA*
</t>
  </si>
  <si>
    <t>C_1470010</t>
  </si>
  <si>
    <t xml:space="preserve">MIDYYEVLGVDDDAPYDEIKKAYRALAKSCHPDYLGEKGHEICIMLNEAYQILGDADARANYNNKLEQALLDEDDNYTGLPLSKWMPTVKPNMAKNEDPAERRGVFVDEFTCIGCKQCVWCASATFRIEPEHGRSRVYAQWLDDEEKIQTAIESCPVSCIHWVDKADLPALEYVMQCKMTERVNVGVMMAGQGAQMDVFASTASFLKERKRKEEARARANKYYSPQQEAARRKAAEELARQHLGFFAQFTSAFETAFAGVGNSVSTGNETEELRQVGRRKRAAGKRWDWLEQQRARGGWMVPPERALVPISVYAESLRN*
</t>
  </si>
  <si>
    <t>C_1470011</t>
  </si>
  <si>
    <t xml:space="preserve">MDVDYSPTGREFVAGSYDRSLRIFATSGGHRAKARRRAAGAREP*
</t>
  </si>
  <si>
    <t>C_1470012</t>
  </si>
  <si>
    <t xml:space="preserve">MQQTVLRASSGAVSGRPTAVPVATRASQRGRVALRPVAAAILNKPDSDEGLTYKKAGVDIDAGDELVDRIKKMNPKANIGGFGGLVPFGDSYLVAGTDGVGTKLKLAFDLNKHDTVGIDLVAMSVNDIITLGAKPLFFLDYYATGHLDVDTAEKVIKGIVDGCNDSDCILLGGETAEMPGFYQKGEYDLAGFAVGAVKKDRVIDGKTIKAGDVVLGLASSGVHSNGFSLVRKVRGAEDSWGLGECEAVRXXSFLPSFLPSFLPSFLQVLELHEKVGLKGVVHITGGGMPENIPRVIPKGLGVNVKDGSWEVPELFKWVQATGKVPIDDMRRTFNMGVGLIMVVDPSKVADIQKIAPDAFLLGEVVPGNGVKYV*
</t>
  </si>
  <si>
    <t>C_1470013</t>
  </si>
  <si>
    <t xml:space="preserve">MALISLFSEPIFDAELTPLGLGFASEDAFQHGHERQRKRHTERHTHERDNIATPRDQSWDLSGPTAPMDIVETPSGYELHADAPGLGPRDVKVELHNGVLQISGSRKLHHESKDLRGRLLRRERTAYSFSRAFSLPENANPDGITAAMDKGVLVVTVPKRPHATAGPPAPKRIAVAAAPAAKL*
</t>
  </si>
  <si>
    <t>C_1470014</t>
  </si>
  <si>
    <t xml:space="preserve">PAPAPHTHTAPAPAPTPAPTPTPTPHPHPPKPSPLPLPPAAPLHGRPQPLRCFGLDPSPVLHVRWPVTPLPPCFAPPDPRTHIHPLPHSPAP
</t>
  </si>
  <si>
    <t>C_1470015</t>
  </si>
  <si>
    <t xml:space="preserve">MTGRGHGGASAEERDAAAQELVGGHIGGSRVIDHTTGEKSRTLDDGAGGGGTSGTSDAGRKMKQRKQQGQEGEQEEEVPDAGQEE*
</t>
  </si>
  <si>
    <t>C_1470016</t>
  </si>
  <si>
    <t xml:space="preserve">MKWSSVAKELPPPDFVAEVVAAANAFWEQHPDLYIAVHCAYGFNRTGFVVCCYLIECCGLTVDEALDAFATARPPGVKHEAFRAELQARYSGYAGMLGDYVSGNSAGHNGGAHHGSPDNSSFGGCSPACRSQDLRDLVGSAPGTAAPAAAGPNSGLCGLGSGFGGLGGHSGPSPLSRNAFAMESLLASVAAAAAAGMPGAAAPATPGQADGVAGAGAGAAACGSGSGGSGGAGSHAALMAAMGMPGRGACSYGGVLHGGMHAAQQVAGSTAAGSPPRAGGSGGLAVQHAMAQQQQQGNNASIPEEDGGGTGGGSSSHDSPLRGVSSNSLTDYSDVSIRPSGGGSSGAMGPTPPSVTPPRTSAQPAAGRGGRYSRASLEAIDWGAAASEAVVDAALTAAGEAKRMVAD*
</t>
  </si>
  <si>
    <t>C_1470017</t>
  </si>
  <si>
    <t xml:space="preserve">MLHGVGALAACAGLAELYCAESFAGWDGPAVLGAAELEGLSQLTQLRTLKLRCHDRSAGGAHLAALLEARRWPQLVCLELAASVRVMVAAAATEGGPRHSQLHLPFLRLAYPPTPGHMQVM*
</t>
  </si>
  <si>
    <t>C_1470018</t>
  </si>
  <si>
    <t xml:space="preserve">MGIDAAGLDTNGRARVVLHLDGEEASDFLNFVLKDDATNTWYDNNGTNFKVELRADASPSAPKLDQLPKDLCDKWAWVRWDFVGRPQRSAEAAASEYDRGVSEMKELLARGRVLDELWRVAEGKWKYSDYRKKVVTPTIGDGTAPLSAQPQAQQPAGAPAAAALPAIPEDLLGVQAYILVINDQLAAGSSLEEVAGRLNYTLKQPTPPASTRGTPAGSRAGSATSSLDGGAAAAPARPSGPPPQVGAPLGTPKRNPLDMIKRTAPNLSAERSVVERPLDFLVQRFAVDPATKWRRTFPLGGKAEMLVVVRQEAENKPIRVDLVTDTASDVVLHWGVSPIGSREWVMPDDGVLPEGSMVMHKAVETPFLNCDDDECDVEISGAKVPLQRITINLPADHHLGALLFVLRSSDNTMWYKDAGGNFTVPLPSKDKPVEDTRSMDVIKDELSRTIIEAEVNSSMWTLMHRFNKAADLVSEVLNGYYDQLDVADAMSRIYVWLRYSATRHLTWQRNYNTQPRILSAAQERLTNTIANAHGRTTGEAQEWVRMMLTTVGRGGDGQKIRDEILHIMHRNHIPERKGLWMEEWHQKLHNNTTPDDVPICEAYLAFLEGNGNIGAYWRVLSDAGITRQRLEGFDRAITLEPEYYPEKRDALIRDFRNYLGILKAVHSGADLSASASAAGNRIPGSCRGYLGYVLSHVGDSQILPLLEACVEARTELALSGTLPGSRELLYLDLALEDQARQAAERGVGAAGFGAAAFMRPLLQNLCLSLGNNEELCYCLKAWNELPQSVRTGGRPNKEEALLAVAVVNRVRRALADISDRTVNRIGDVSSAYGRAFGVEHWAYELFAEEVIRGGPAFAVSLVITAIEPMLRNAAALGAWQVISPIAATGRVEVVAGLHEVQDKTYDTPTVLIAEQVTGEEEIPEGCVAVITPDAPDVLSHVSVRARNMRVLFATCHDDGPLKQLREAKGKWLHFTPSASGAVSWNETTAEAAGAADDSSHSTVSKPTKGLKIEVPNWCGRWVVGMDEYKDGVVGAKSKNLAGLRGRLPDNINLPASVTLPFGCFEQALELKENQDIKTKLKKHVDEVHKHSKHHADHTTSNGTGPSPAALLAECRKLAMQVVVPKQIRDDLAQAMKGAGIPPPETEERWALALEALRGVWASKYNDRAYYSLRKAGLDFDSVRMAVLVQRVVPAQYAFVIHTRNPSNNDEREVFCELVKGLGESLVSGMVPGSAVAFKAAKDEAGLGSPEVLCYASKSEAMYVRDSLIFRSDSNGEDLEGYAGAGLYESITMDPSLLKKVDYMEDRLVQDPAYRRDLLSRICRLGASIEGALGTAQDIEGVVAPDGAITVVQTRPQV*
</t>
  </si>
  <si>
    <t>C_1470019</t>
  </si>
  <si>
    <t xml:space="preserve">MVAIAYRVTVQGKRPPWPAGLERSRCPKRLRALIEECWDPVPRRRPAAAEVVKRLMMILQSVQSKIDTSSHENSDSEHRSCDGASAAPGAGGGFGGGGARGSKRQMLPADLDGKPLPPRVMHGVDLARISAELAKSEQVVGAGVSLQGS*
</t>
  </si>
  <si>
    <t>C_1470020</t>
  </si>
  <si>
    <t xml:space="preserve">MQTGFDLLTTSQPGLVPPPVLSIVSGGLVMRACMPVAFAAMATVTMPRPPQYGGNHSVDWRLPQPACVNDSVQAPAPPLARCWPARGMYRDLKTYGANIDASGGEMLMTDECAQQLGPLGCWLFMFGRASTPSPPPSASHPAGIGSAVDGTGIDPTKQPSASPADSSSGGDGTDGSGPSSDTVAAIVGGVVGGVVLLAIIVVAVMVHNTRRRPTAAEPVAAGANGGAGGSEHKAKGGKSLSGRPSRSIDGKPFSATPQLSMSAAAAVAVGKLLGGGSGVGKGGGSGPPDSALDAALTSACGEDPSTAGSSAGEVVLHVDGAGGAGGMAVAVGAVATLVDPMDGGGSDQAVLGRTAAPLVSAGTSAGTHAGAGAGVHSSISAGAAARAPASVAAAAGGDGGAAVAAGAVAAQSSSDLLWGIRPKSDAIDEAAAPLVVVTPFTPPRADFQELDDTQAAQELRLVPVTLGKGTYGRVMAGEYRGRRVAVKLLTDPEGMPPDQLEPFLETFAREAEVLGRCEHANVVKLLAANLRPPRVCLVMELMETSLDRMMYGSGGRGQKAAEAAAAAQAAAAAQQQQQQQAAPQGQTPQPQPQPRVPGGQPGVNLLPLSTMLQISIQVARGLEYLHPTIVHRDLKPGNVLVNGADTPERLVAKLTDFGLSRLRNTVLVTKDPEAGTPAYTAPECFDPTNYEISHQADMYSLGESYMGPWRVCAV*
</t>
  </si>
  <si>
    <t>C_1470021</t>
  </si>
  <si>
    <t xml:space="preserve">MRVGGIQIPSLVPSRLATSFGGTDTTLLVNGKSTCRYQVTLSARLLLGGGRPAGGRITGLALRLAAGANTELRFPSAKAIYRSLTVWMGAAAKRPADMTRAFDNNMVTNTRSLVHLARPFTLEAGAFKTGASSWFWIAFSSGGYTYTGGDLVVEIVLSDVVGGAPKPVPFDAYPSGPDAAAAYAPNYKATSATGPANRDVLAMLLPYTN*
</t>
  </si>
  <si>
    <t>C_1470022</t>
  </si>
  <si>
    <t xml:space="preserve">MTGFFKLMEQFNTQDEPAFCGLASLAMTLNALSIDPRRTWKGSWRWFHEAMLDCCRPLDAVKEEGITLYQTGDGHFSPIGGYHRGRDLVLVLDVARFKYPPHWVPLPMLYHGMSYVDKVTGRPRGYMRLASNPLLDSVLLTCDVRSAPEDWRPAEAFVRSGAAA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GHVGFGDLSSP*
</t>
  </si>
  <si>
    <t>C_1470023</t>
  </si>
  <si>
    <t xml:space="preserve">MDTANPRFYNQTGGVWILGSRFIAAAREAMFWLRALGAEYSLDLLVDSAWRSVDDLKKVLIVLLVVEGLVVQLGCLIYEWVLVQRVERARVYPLLAMVGLPGPVLRQMGSRDAQLALDESDDDDDGDQSDQEDEGKGGGGAHDDAASQQDGGGGDGGGASGNALAAKLAGGKTQKALMVGGSADGVGAAAIAKHATDESSAMGNGEHHHHHHHHHRHNKHGSESGASGAGAVIKLKEARVEGLRVNGKDLIPNRVNVITFMAPFALWNIVLIVIYAISFVQLNGMQQPLASLNMASRVIYRYTRVRAVAFGFVSQVNAQRCVCTRSQDSIAERESWREQLVRELSYFESEYNSLMYGGTPITQVRTAVNAIFNKPVPASTFASASFASEFFREKRCFRYEQDTCFKPGDQYYEVTHNGLDVMCRRMISEMHLLTQDSDQDVAYNGSRYLYMSSVGGYDLYEGLQQAAELFVKYSEGRYNDVATLHAILLVVCIVLVVGYLLLVLWPHLGRVKSYAERQAGLLSHVPPEVDVRGHVRHVLRRAMATIGWRPSRLVGGRGGTGGGGNGAGSGRRRARRSLALGAPSAGKQMSSELGAGGGVVVAAGMPSVA*
</t>
  </si>
  <si>
    <t>C_1470024</t>
  </si>
  <si>
    <t xml:space="preserve">MRAWKIDTNNPGKWAEIADKKSDECNLTGVSGRYDTYILVLYIMVAAVFVALMGLVWLTLAMRRQEHSKWLKTFATALHVLFDVMFIQLYISFFDYFVFAANCNFTSPVKNHVYFTDVMCLAMPHILHLSVAGVTAFLFFAITAFMVIASSDLNPVSRGYLASPAAVTRLKILCAKAIYVLPFYRPVVNVVWCSMWSGILYVAVLLAVVEFKSGVKTIEYRTDMTMNVLYGIFPVIVGSWFVCAAHNWWVMRASNKFKNLPPGVKLSRVHKVDDPQEVEVLSRVMRKFDIDGVVDEETGALGETVIKAGLQAMPNSPFLYILYANFLLEVKKDGPASRTQLQLAAKHGPSFIERYQIFCTGEASKKLKDSQDGGMDLQAYIEFRRNFRAVVRVHKEVLLLQAELWGLLAKSSVKVREVDKAFDELEAGTQRAHQVYKRVLERYPTNGKLLRVYGKFLEDVKHDPVAATRAFAEASRNGGGDAIMNLDLSAVQGNPSKPDFLTSMSMEDDAVIVINAEGTIMMCSQAVSRVFGYGKGELEGSNVSVLMPPPFSQRHASYLQRYAGGGEPRILDSVREVIALHKERYVMPMSLCVTKMSGTGTDSVFLGVVRPMASSTRNVRCWVAPSGVILCGDQQFASMIGVTEGEVVGRTLLSLAASPPSDIELLLERCRDATASELESRTMTASLLLAHRYLDPVPVDVTLGMAGTDNQRIYVLTCNRTDGEEGNMIVVDTHMRMRFCSAGVSTLLGFPMRKLATMKLDQLLPAPYNTLHAKWLKDPPVTPAITSCRSGRVVHLVNENGNQVPVRIKVRSTTGGQQQDGMSLYVVSIDKVPADELYDEKRLVVTTSFDGRVLEVNRPEAELFDFRAGELLGHSLHDFVDVFTEWRDRNGADQMQLFIMALLEKEKETPGSSWRVRVQAPPTEAAPHLPAINGAQMPGAKGAKRVSRSACLQVELDESEVLDEDGKPVLDEFGQLAIRLRVTLWRRDLLAGVVEMDEQMVIKKANIMAGLIVGLPSSILGKKPLQKFIDGVDANTTWTQLVEKHSKGHSKKRSALKGAADQGTVSPQMAFIGPHPDTGNMRIFLQGVSALAPGGRPRVTITVHPDVTFAAAHADLMRVLKLDQLLAQASQVHRQHLASRGNEAAGLSRANTQRGQHPQGQAEQAQHEGADGHLRAPPEEGMDGAAGSGASDAAGGEQGAGDQSEDGEGEGRVSDDDDDEVNPAAAAAGGALDDTGGRDLVAEDQARLHRKAGSKSEFVEQWVRTLTNRTSGGLEAATATATGGHQHHSHERRASGQQQLAPSRSSSNVPPSTPPTAYGAAHSGGLLAAIPEEGVLALTEASRHGGDAFGAASRQTSRFLESPVEGKQRGAPAQELMMGPDAANGGGGGGGGTGDDAKGDGWEKGSEGGDSSADGSQAASGISSATDGSTGGTELLIDSRRARLLKALNKMLLGPTLADPMEKLRVHSYVLLALMMIMHIASYIIIKHEIDSEYQ*
</t>
  </si>
  <si>
    <t>C_1470025</t>
  </si>
  <si>
    <t xml:space="preserve">MTNASTTRQRPALAQARPRYVLRTRALPKSTPA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KEGQQVLDKGAKEDARATAAARLAARGAPVLTALVAGAAAVAIEALSDRQVVAEVMAVLRNIFEKPHAGGGSGGGGADGGGGGRAPEKVPEPLQALVTRWGSDPYSRGSYSSMGLSCRGAAEYAAMAAPVAGRLFWAGEATIHKYPATMH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APGASAAGGMGGGGTEWDPYVVMEALAAQLAAQRQAAAPPAVAAAGQALQPQQQLPPFGPGQTGAAAEQQQQRMQ*
</t>
  </si>
  <si>
    <t>C_1470026</t>
  </si>
  <si>
    <t xml:space="preserve">MSMRNNKRRALASAGAASKQSAVADAVLDVANRKGVRCCVECGATSTPQWREGPMGPKTLCNACGVRRQRLIRKQQAAVAGVTPTAPVAAVQARRRLATRRRPGASASLIADEDVFAPAGAGSVSEQSSDEAEMTVMGWRTTAAEVPRPQRGQHSAATGTDVEDSCNEEETAAYDLLFFAGFDCGDYGYSAPSGPSHGHNTRRQAAPQRRSDDFYYYEEQDHEGEHGVAAGEHERLPMSAPALQQVSSIKRRRVLAAPPKVHIRPGRSAMTSFPSSSAEHEAAAVPAVSNMSSLPAAAGPAPASSSDAATAELLPAAPAVLPSSAMLALQLPLLPLALPALSLPGAVVAGGASPADLEMIAALHAEFQRACMQMQQAVAAAEAVGAVAAERRDAADAAHAVAAVASQRLADGAKVVAALPEVRDVLAELHTGPVAMAVAPPL*
</t>
  </si>
  <si>
    <t>C_1470027</t>
  </si>
  <si>
    <t xml:space="preserve">MPKGYGPQRLVSFTEAQHIHT*
</t>
  </si>
  <si>
    <t>C_1470028</t>
  </si>
  <si>
    <t xml:space="preserve">MAAAALGKVVGPGDKVLGVPEQGTLRLSAGLTTHDGAVTSLKGGVLKSTRTGQLFLEGRQKRYIPAEGDVVVGVISDKHSENFTVDIGGPFNAVLPQLSFEGATRRNRPNLHPGDLVYARVVTAHRDTDPVLSCMDSAGRASGFGHLKEGMVLSCSSALARQLLGSPTAPVLEALGSGLQFELAVGLNGRVWLSAPTAATCVVVANAISESEFRTPAQHACTFTFIPT*
</t>
  </si>
  <si>
    <t>C_1470029</t>
  </si>
  <si>
    <t xml:space="preserve">MNSKFAPKWIALLLLGLLLLQVDRVSAKDYYELLQVPKGASEAQLKRAYRKLALQYHPDKVTGTEDEKKVASQRFADINHAYEVLSDPEKRKIYDQYGEDGLKQAQQQGGGHGGGNDLFNFFFGGFGGGQQEEEVRKGHTIYVDLYVTLRDLYVGKELQVVRDKAVIKETSGTRKCNCKTKIMTRQLGPGMFQQFQTQECGTCPAIKLEREQEPITVHVEPGMVNGHQITFFEEGEPLVDGEPGDLVFVVRQALDARFERRGHDLMHNYTISLVDALTGFSHTIDHLDGHKVTLSATGVTRPGDYHQIKGEGMPVHSQEPKRGDMWVQYTVAFPPSLTEEQKAAVRTLFG*
</t>
  </si>
  <si>
    <t>C_1470030</t>
  </si>
  <si>
    <t xml:space="preserve">MLPRPSRPAEVPLRLYRQGLPHRELGPPQSVWEADKNAAVLALADRVHQLEDQLEQAHATGAAPAAASAGGGDGAMAAYGGVLPPPTVDMLPVPRTVLGATSHANVAAYDGIHAGGAAPVPVKYYPPPPPGQQLTPEQQLLRLQVAEGARGHARAFAASVTESAAATVPSAMMRRKRNEAAARAAQQQQFGPEEDARQGDENQASGPGFGPGAGGGGGGGVGGAVGVSKPLGYASNAASAAASVHVIGLKEPGGPLQPAGPYPMVAAALAVGTPGTGGSTWEQSKIRALMSLEQQLNMLKAQVESYKDQESRHRRQMIELNDKHRAEMIEAAGAAGRRLKRLMKSAGPAFARRLLVLRLTRALHAWRRVAVRNRRLRWAAAVWRRRSLEEFLTAWHMVTMQNKHHRHTRRRAAQRYLRTLLLAWHSAAAARRQVRRLERRVVLLRCRRLLAAWAQRSRQLWEKRLRVRGAEAVRSGRLLRNGWQGLTTEVARVRRTEVELRQRLDKAMLVHALQTWVQQTRLGQRLDGMWRRGTLRCVLRSWLAYMRRSGMLGRKLRALKNVWRRRRRALALAAWAAAARRQAVLKATDELLRSIVRCAGHTEQQLRTVLSCLRLAARERAWSRRRAGLALRAWRASAGRSARNMRIVVLRRLARNRQSLAAIFDCWRVLAKARMVQLHLREIHRLQELEPMYEHQMELVRQDRAAVQAHLRALMAEANLLRSELLRGFVMSAEGGLLGRPISWKSMPADPGQWLPPARCRHSTLCLRALQLPTARPPGAAAQPLPMHSTLRASLTASAVGLDGQHGGTHMRTTRFPAGGTTLGVHGHHGDEVEAVVPDVAGVLVVFGGVGEEEWFRDLHVLEVTYSEGGARTFHWHQVEVESEAAPPGGVEAGTLRSAWPDEPGVGGDAGPKLPLPTRRDHAACVTSPNQFVIVGGFDGKTELMDIHAVTVRAAEDSVGWAATVRLVAPRNRTPAGRSHHTVTPHAAGRSLYVFGGYSSSRGVTGELWTFHMDHHEWWQPNTTGDQPPPRRNHVAALVGGLLYIHGGFNGTECLDDTWVLDPQTWHWERLETVGPAPSRRRGHAAEVVGDRYLVVHGGYDGGEGQAYLGDAAVLDTTTRTWTALHAAGAPEDMPTARSFHTLTLVGHVLVALGGSGPLGPLLDVHLLESPPLVAGLAQQYKLMATAAQLSATQAGLADTTAALAVTRHRAELAEQQLQTLRERSAELVERHNAALQDLDRIKQRLAGETARVVAAEAVASDARLALATVERRLRRTREGGHEVAEAARNMQDTVCDLREEVARLRSQLLGTSQQQARESAALAAASAERQLLTQQLAGAQQEAALLRGMLATAEAEFRAALDRQRAQMEAELITAAEHTKQLAKAAAGAAAGAGMAVTASSGGGADMDLVLLNQLATATARAETAEMRLHAMEREYGQLQADVGSLKRQLAQQRHARDAAEERAAAAVAHMHASELRYQQQLEDMQLELARLQRTRWREDLGLDPGPTAKKRAAPAAPEASPQPEAAKQEEEEEDVAAREREEAERLLREARPPPEGPLEDPARRVELRAKAGAVGDPEDPAAHFTVQHVEAVVVDEPTELQVLPEVARLLQLQRRLMGDGV*
</t>
  </si>
  <si>
    <t xml:space="preserve">MSATDNCAAMGRQHEIMALVDSLDAALADMLPRVGDPTSAQRAADAVRTFSGAVGQLDSFLLQLQELQPAPRGPDAAQKQEVEELKAELQEKDRLIAHAKEQIARWQAVIQQQEQLQEATLFAGLGS*
</t>
  </si>
  <si>
    <t>C_1470032</t>
  </si>
  <si>
    <t xml:space="preserve">MQSATMIAGRRMAVAPTQRPACRFVVKTRMAPIRAAPQDESAPSTSAPTPTPAPAPLASNVSGESPAATLNILGPVQEAINGRSAMLGFVAAVVSESLTHQSIFSQIAGKYVDGEIVEAPFG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D*
</t>
  </si>
  <si>
    <t>C_1470033</t>
  </si>
  <si>
    <t xml:space="preserve">VHAAGRQAQHHIAGLNGLAVNHPVLLHGANREAGQVILALLVESGHLRGLATQQDAVGVVAAVDDALDDLLGGVHVQVAGCVVVKEEQGLGAQGNDVVHGHGDQINADLRRRGRGGRCLELGAHAIGAGHQVRVAEGHQTAEATDVGLGVHLLNAVHQLITSVNIDTGLLVGQAL
</t>
  </si>
  <si>
    <t>C_1470034</t>
  </si>
  <si>
    <t xml:space="preserve">MEQYRPLRDLILSNNRFNGSLAVPDCDSLITLDGQNNNFSGPLPDFSTYRQLHILRLGNNSFNGSVLVSGFELRLLAVLDLSNNYRYDAATGALVTSTTFKLTDADEGAGTDNGTLLNW*
</t>
  </si>
  <si>
    <t>C_1470035</t>
  </si>
  <si>
    <t xml:space="preserve">MALSNYVFGNSAADPFFTEMDRAVNRMINNALGVAPTSAGKAGHTHAPMDIIESPTAFELHADAPGMGPDDVKV
</t>
  </si>
  <si>
    <t>C_1470036</t>
  </si>
  <si>
    <t xml:space="preserve">MCVLRAGLDVNVRNGDGATPLHAAARNGRMEVQDGLGDTPRDILLRRDAQQLPTGSSSSSGSSSSTHGGLQLANELELLARVAAMRDAPGGEADWAPRAMRTVLAAAGGSNPAATAAAAAAATANPDAAAAAASDAAKQRGNEAFGRGDFAKAVSHYTMAIRLAAQPNAVLYSNRAAAYCGMSYFGKGQADAEEAVRLDPGQPKYRCRRGGLSDVRAAAARTGAVGA*
</t>
  </si>
  <si>
    <t>C_1470037</t>
  </si>
  <si>
    <t xml:space="preserve">MAATASDAGLSAAGRRSAGLNTGGGGSSSSSSSSSSGAICSLLCRINASRQQSAEIAGTSNPHHNRHHNHLNHLNQPSTPTSASLLTRFADTLHMGTFTARVRPLTAADAFLVVHVAEAWNLQPGSSLRGLTKCDPYVEALFQWQDGAALEAAAGGSSSSSSSKGKRGGGVLRRLLPKSRRALTAAPGGGGGLLRATPAQETRVLDVNRHPMWHERLVFPLGGLDEGAQLVIKIHDEDGLGKSLVGLAEPLPLDALLAGLDTLGQEQPFMLRLKDAKGAPRPGQLSIRVSVHERGAYAQETALSEALQRPTSVAAALRGRRLHVGVRRLEGLTGLHGREPDLLLRFRLGHEVVYQPLQCVGLTGGVAQPQHLDLSLHGGGGGGGGEPGAAAAAKAQSPPRMLATAEIDMDAALRGPLGRLALNKKFGDVQVALLLHKKSGGGSLHAAPAAAAAAAAAAVAAEESGASGAVAAGAGGGPASSLGSRNLRRGATRPVYERRYEVIAKTQVPLWDVPVRMEAPAAAAAAAAAGAAAAAAAAAAADALPTTPAGSAAAASPAAGSGLRDVARSVMRRLLSGGFEPAPGSAASSGGDKQAQTSAQQRPLDSVGADWAVTLVRGAFLALALTQLLTSLGLLGHGLAKFVGSIAALALAAGLVSLAAASAAALQPAAKLRAAPPPPPPAKLPVAPATAGAGGAVGAAELPPLRQGRRYSRRMEVMDDAPEKMRRLAAVADGPQTVVVELVMEMVTPPPPPPQLAAVVQPGQETAQAPEPLPVDFEAPDVDVPAAPLPADITDGAAGVSVCSMMVGCGPHALFKHLFWRGSGLSARVSAAQGVTDLSVLTPWTAAAVPPALMWCEVTYKTPGKFGLRPSAATQKQEVMAKCDGGFVVSNSILPAVTNGLVAICVKVVGRHAGAGRTHLTATLTVQQPTPKRSWLHGIIESAAPDATRGYYEELRKQMQALGLNVQSP*
</t>
  </si>
  <si>
    <t>C_1470038</t>
  </si>
  <si>
    <t xml:space="preserve">MCTAGRGCLAIAEARTNLSAIMSRIKPQQNMAMASLLQTPGGSSAGAGRTVKLQQRYLQLIPPAQPMGGGGGGGGGMGGGSMGMMMPLPVSGGGGSYGGAGGGGYGAGGYGGSYGAGGGSYGGGGASYGGGGGSYGGGGGSYGGSLGGFGGMGGMGAPSPAGLPPPRPRTASEASGGMGPPGSGAPYVQMDSGGGGGGGLDPGSRPHKRPHLDPGVRPALVLEGLPPARVAFTPQAARSGSSRVKEVVRVIRRELLGLEESIPWNCVTPAWKNTRPAWRRGLQRSTDSPAPTPAPAGAGAGGAAGGGGAAAVPPPESPGDAASAAAAAALSALVGATATAMLELHESLMTDKGQGLFARRGAWETRLKELADGGFVSAATTT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PPAPQEALPALPAPAATEPTEPVAAAVPAGAAVPAAEAPVPAPCQAAAPAAAAAPEAATVVEAGATAEPAATAAAVAAAAPTTTDAAPASAPALAVAGDATAAEPAPAAVAAAAPAAVPVQPTAEPRAAEPAAAAAAVAPSAPAPATAGDAMAVEPGADEAAGAGPATAGAASNGVPASAGASGSGGAAAAVEAKAAAPKAAAAEAAVQPEAEAAKQAAGAGGAGGAGEQPVAKASGAEPMEAEPQAVAANAN*
</t>
  </si>
  <si>
    <t>C_1470039</t>
  </si>
  <si>
    <t xml:space="preserve">MFDLSITGGRRLSIAGDAAAAAGSQKLVLAAGHELSATLSGTLHAHGSGGAAGGAASSGGAPPLHPPPAPLHSLTSGPSATHLSFGPEIVASVAVGGGRRLSMTGAAGGGGGGHDSGGGGPSQRLVMAAAHELSNTLAATHQQHHALNQSQAQQQAGAQSPSRRDSTTTTTAAQLQLQLPPSLLLQPSPGSGAATAATVSRPISAGGAAAAVPVATAAGSGSSSTGGGGGGSRSQLQAAQAGPLPGGQAPSASPLAPPPAIASAPPVLQPLLLSPAMPTTANGSNGGSSSPTRVPVLQPRLSEPGAGAGFSSFAPASGGSSGPAALDRPVSALRASLTPLPAALVQSAAAKAAAAAAAAAAGAALSPPSLAPHVPASPPAHHRSPRPDPLLRRPSTSGGPGAIGGGGGGGGVAAMSPPPTRPPALSARSGSLAPLRGAAAAAAAAPPQLLPVVIGPGAVAESTLHADDEEHGADDDGGVEEEENEEEEFGGIRTAAEDAEAPGEAVGARSGGGGGGGGMELTSLAVAGAPAGAGTNSTGTASTVSGSTGGGSGVHLSAHAAPAADAHTSAGAGASEAAGSATGSGGGGGQAPGTAEGDDDLALWNAAGRYLATLAAEANLLLLNLPWIRDLAYLATAPLDNLVNSNPLPLPQSNAQLRALLVTALNAYCTPEVTTPPALLLGSYKGPTLSLAIQPAVCPVQVDLETGKRSIQWDACTPARLSITLTPATYTGKYYSAGRYAGKACRYSRVLGTDVTLRLGGGSTATTLRSSARQLDIVPVLNQFFFRGLFSAFVADNIATRNITGGPVLQASSVAAPAPGAGTNGAVVFRTPAAAAAAAAAGAAGGSGLQGGGGGVGGGAGGGVSSAGEEVPTLYKASG*
</t>
  </si>
  <si>
    <t>C_1470040</t>
  </si>
  <si>
    <t xml:space="preserve">MCAGCRRSSRRTLDHDGTGATAATGERHAPLSAHSFTALPQPRFPGVAVGASLAGGGGSASFSVPSTAISAAALAAANASNGGAAVLSGVSLPLIPSAGSSPVSSPSRLGPRGSGVGLGTGAGAGFAGPASPNASIAGAVPFLPYTPGPGLGVGGAPVLPASPSGSGVHSFPLLAVGRTSGAALTGGGGGGGGSAPLPFHISGNPMALVHEPPVLLCSSPPGGGGGGGGSTGGGAVSIAGSAGSIGGGIVSLAGGGGGGGSFVFPSSPGGGSGLTAPGVLSLTGGGTGGAAGGGGGGGGGGGGPISAPLPVPMSGRRLGNLVAAAAGGGGGGGGGXXXXXXXXXXXXXXXXXXXXXXXXXXXXXXXXXXXXXXXXXXXXXXXXXXXXXXXXXXXXXXXXXXXXXXXXXXXXXXXXXXXXXXXXXXXXXXXXXXXXXXXXXXXXXXXXXXXXXXXXXXXXXXXXXXXXXXXXXXXXXXXXXXXXXXXXXXLFLY*
</t>
  </si>
  <si>
    <t>C_1470041</t>
  </si>
  <si>
    <t xml:space="preserve">MEEIPTVTIRSLQPTTGPPISLTRTPMEGAQESWRRRLRFSARERESVDTFKYITDQTGWSWGTREVARWAGAVMMWQIGKRMPAKYGIEGDLRVALYDTANDFVDGALAGGKKRFAGGERPNLADLAAFGVIRAVRQTGAFRDLMANSRIAPWFAAMEEAVGGSARVATTGAKSG*
</t>
  </si>
  <si>
    <t>C_14810001</t>
  </si>
  <si>
    <t xml:space="preserve">MEQDNRQLVVSCTNRATLEQAWFNEARTRKPQTFRADAAGVVDPTDGGRRCDFCNWQELTAEARLDQQAALHAAAHSTAATHNGSSSPGSAAATAGAVAATACAKAATAGAAAATAGGADSGGVCYYRDLIRAHAAVGLARKVVVPRPQPPAAANSNGTGCSSSITGNGSSSSGHRTGHDAATAAHDGGGDGEHDVAWVLAHLAPQKDMEVIVIAGGSSSSGSSNSSGRSSSGSGSSGSSSSQGGGLSSPAFVAALHASLRALLDGLGVQAFNCGVLNVPLQPLQPPLLQPEQALQPEQALQPEQALQPPAPRPQL*
</t>
  </si>
  <si>
    <t>C_14820001</t>
  </si>
  <si>
    <t xml:space="preserve">MTHTLTNAP*
</t>
  </si>
  <si>
    <t>C_14830001</t>
  </si>
  <si>
    <t xml:space="preserve">MVVFNVPGQRLRRELGAPAQPSVQRADEEGEAASAGGRVAAPALAGAGLEPFVPPRRGEAAAAAAAAVAAAAAANASGAAGAGSSRKRRRVQEQAPPQPPMSPAAGAGASPMSGRVCAIKHPCEGVFHRGGDRRGAAAAVLPGPGVGASGGAEAARKRGRRDAEARREDDGCSADAEDAAQAVFASRAGRSDQLTGEDRGGEAAAVKQRRRKRRLLFAGGEAGDAGAGAAAAPAAVAAAPSAAPAAARRHCQQQLVQREQQQAHMQVGQPCLKLLAKANRRPVPPALAATAEPAATPLPPRPRPRPRLEGSSGRLLRVVIEPCDRPQQPRPPQRPRVLDMLLVLRRHCPGLRWRTLGSSLGCVVGVGGGRWTRKGDIGVPFPRMWSVGGSKSVYQLQHLRHACKLLRCGGVHSI
</t>
  </si>
  <si>
    <t>C_14840001</t>
  </si>
  <si>
    <t xml:space="preserve">LHDLVLLLALGACRCGGCGGVAVWVHVQCALAVAPLRLCSVVRHRPTTP
</t>
  </si>
  <si>
    <t>C_14840002</t>
  </si>
  <si>
    <t xml:space="preserve">MGWGIGAHHKELLNTVEEKVKKLRFKYIRIDGDTPGEDRNRLTQKFQEEEDVKIFIRLPDKQARAVAASSARLAGLKQVVTAMMNSGGGGGGAGGGAGAAGALAGAQREQQNEIMQLWRQNAKLKGAAWRA*
</t>
  </si>
  <si>
    <t>C_14850001</t>
  </si>
  <si>
    <t xml:space="preserve">MSALAAAGERRLQYDFLTAAIRTRQALHEAMAAAGEAADALPSAAASARAAAAAAAAGLPPAAAVAAAALGAWLNQGPVADAYVQLLCEYEPAAVLPFLQQQQQQQQQQQQHPSGAEAKQRPATWCWQRLLAVYVAEVQDARTPGRQQQQQQQRSGPGGRSPHHRHHHQQDHTEQQAEEVALEAAAARGDAGAARACQRRVLRHVFGVFLEEVISRMSDQVPASEVVRHIISEHGANDFGGFR*
</t>
  </si>
  <si>
    <t>C_14860001</t>
  </si>
  <si>
    <t xml:space="preserve">LPAHHAAQLRLQDGVQGRQRPPAARPGCSCG*AADRVHHRPLDWRQRAVPPRPDRMDAPGRGRGRHATAGWCAVLLGH*KGV*PGAPAVAVCVRRGTGVWAAHAALDPPAHCQRLCPRVCERDAL*RLPSAERLAAGQHRLTTPVGH
</t>
  </si>
  <si>
    <t>C_14870001</t>
  </si>
  <si>
    <t xml:space="preserve">MSSADLAMYHSKEQGRNQLYFFEPGMQQRSLLRQQLESEMHLALSQQQFKLFFQPKVNNKGKLTGYEALLRWQHPERGMISPELFIPVAETSGFITVLGQWILAEACNALKHLTDPQLTIAINVSKRQLQTPDFVEKTLLQIRTAGIKASRLEFEITESMLMTDVEQTRQKLQQLHQQGIRFALDDFGTGYSSLAFLKNVPIQVLKIDRSFVRDFLSDQTDYAIVDTIISMAKTLKLTVVAEGVETTEQFKMLSWLKCDLFQGFLFGKPAP
</t>
  </si>
  <si>
    <t>C_14880001</t>
  </si>
  <si>
    <t xml:space="preserve">HGYSHGYSHRAELGGAATRPAAGGAAGGETRARVRLAYLGELPSPPTQPPAEDAVAQGSLAAASAASATAGADGAGNGGGAAAAAAELVAAPPPPPPPPLPPPPPLPPPLLPPPLPPLVLAAAALTAPAAGDACLNNDRLEFLGDSVLKHIAVLFTFLRD
</t>
  </si>
  <si>
    <t>C_14890001</t>
  </si>
  <si>
    <t xml:space="preserve">MAAALPASWREGIITLIYKGKSLDRAELASYRPITLLNCDFKMVSKAVSARLQPALDAVVDELQTAFITGRWIGDNALYLQGLIEWMRLDVGADGTPRQGGALYFLDIEKAYDRVHRQWLYASAEGLGFGPRMLRWIRLLTANGSARVCVNGMLSDAFPVLNGLPQGSTASPPLWVIQMQPLTSFLRRQVEQGALRTPLLPSGEQAPPAAHHADDTTLTARDPAVDGPVLMAAVQLFCRASNACVHPDK
</t>
  </si>
  <si>
    <t xml:space="preserve">MVKIYIIFYSTYGHIKTMAEAVKKGVEQVEGVEAKIWQVAETLPAEVLEKMHAPPKSDYPIITSKELTEADGFVFGFPTRFGMMAAQMKSFFDTTGQLWQAGALHGKPASMFTSTATQGGGQETTIMTAVTQLTHHGMIFVPAGYAAGGIMFGVKDARGGSPWGAGTLAGPDGSRQPGEDELQQAEILGKQLAGVAKKLKA*
</t>
  </si>
  <si>
    <t xml:space="preserve">MGNVCGGASGQAVDQHGKPLNKTPAAAAPKTEAAKPVAEPAPAAAAAPAAATPAAAAPAAAAPAAAAAAPAAAAAGKKLKVYIIFYSTYGHIEKLAREYKTALESTGDVEAHLFRVAETLPADALEKMHAPPKPDDIPVMETSKLPDADAFVFGFPTRFGMMAGQMKNFFDTTGALWQAGALHGKPASMFTSTATQGGGQETTIMTAVTQLAHHGMIFVPTGYAAGAAMFGIQDAKGGSPWGAGTLAGPDGSRQPSEVELEALRVQAKHFGGIAKKLAA*
</t>
  </si>
  <si>
    <t>C_1480003</t>
  </si>
  <si>
    <t xml:space="preserve">MQVPETMSPEQLEAACGAAPPQPEDIPVIDVTKLPDASAFVFGFPTWFGMMAGQMKNFFDATGALWQAGALHGKPASIFTSAATQCGGHETTLMTSVTQLAHHGMIFVPTGYAAGAAMFGIQDAKGGSPWGASSIAGLDGSRQPSEEELEALRVQAKHFGAIAKKLAA*
</t>
  </si>
  <si>
    <t>C_1480004</t>
  </si>
  <si>
    <t xml:space="preserve">MHTQATRDAQQLLEAAEVDRAQLKIERYACLYTSHVSNLAFFSPDKSWMGRMDVMAHEAEGEVWDAMDAGLDAAGMPPSGADMDVGV*
</t>
  </si>
  <si>
    <t>C_1480005</t>
  </si>
  <si>
    <t xml:space="preserve">MATAAMPNHSKAASYCEKFLKNFVDESNDNDKESIKYMAQLQQIANRNSKVLRIDLDDVDSFVEQDQSDERYPSFVGELERNTRTFQRLFAEAADRLMPAPDALANSKMDVFDILSEHRKIMDTHARAVEARSAWVLVDRLRLHPCVLWAGFVSGAAHVPPYLGXXXXXXXXXXXXXXXXXXXXXXXXXXXXXXXXXXXXXXXXXXXXXXXXXXXXXXXXXXXXXXXXXXXXXXXXXXXXXXXXXXXXXXXXXXXXXXXXXXXXXXXXGKETEGWKSAGLLMSTYLEAHTVQQSKRQYGSAFELSETELAAIEGLGEQGDVYGRLARSIAPEIFGMEDVKKALLLMMVGGQTRLFADGLKLRGDVHVCLMGDPGEGDEGRGAPGLSSLHQALRLCLTRPRSSGNNPTDPHAQVTKELVLEGGALVLADKGVCCIDEFDKMEEGDRTAIHEVMEQQTVSIAKAGITTTLNTRTTILAAANPAYGRYDRRRSPSENINLPAALLSRFDILWLLLDESSKDNDTRLANHIVRLHLMGRAPAGAVDANNAVNPAEAVVPLKLLRAYIGQARQYEPDVPVQLTEYIASFYAELRQMEKAALGAAATYTTPRTLLSILRLSQALAKLRFSNLVEQSDVDEALRLMRQSKASLESSGPGANGDGGAYEDHISLIYRLIREYSNRSKELEIPYAKIQELTARHNVSRDQIEECVDEYARIALWNVDRDQQGNPVLHLQINDAAFA*
</t>
  </si>
  <si>
    <t>C_1480006</t>
  </si>
  <si>
    <t xml:space="preserve">MRHRGHLRPTTVTLRCDSSTTEGLACDILPLVATAATSLRLLGSRRVLGQRLAACLAACAPELRDLTLDLPDVPSSKAAQQVLQAVGPRLSRLELRLGAQGLLPVMALEDAEEGCRQHLQELRLRLDMAMGAPLGPFKGTRGDGVPPAVAAIAALPALRCLELTGSALPRLLEPLQRLAGLAALTALTRLRADLPDDLGLEPLERHRVEGWLEAGAGGPGQVGAVLGAAAQRERQRRGLLLAQQQQQQQQQGELQREAAAAAAAAAPAAAVAVAAAGGGSSDGDISRSWPAVLADPAGAAAVRLTYTGTPRVNPSTGTGFRGLPGQPGLLLPGQRQQHERGWEQLVVALQNATVYQLLPPIMSCGDALVDLHLGLSLDVTLYDMCVMAAALTSLERLTCRRIVLPPTLLSLPPPPPPAAEVGAGGGGAGGGGGGGGGGGGGYGVGGGAAAMRAQWEELDRQNARLWGWPPLVPFPPRLRELAVRTMPPMPVLACLAAVPSMERLTCRQFEKAAAAAAVGTAYTLSANAAAAVVAAIAASGAAGLAPPGVAAQRIARAAATAENLESDSDGGGASGRGGGDGAAAVFPGAGMFADVYSSEQVAAVAAAAAAGCAARLAILGCSWSGGRVGSLEKLPPWSFATTHVACRVLALLLGPASAAATPVRAAGAAGSGAAGSGAPAASASAAAGVPALQLSKPSHGLPPTLIIRPFEGARCKLLGVEQVGHDWLSALAPLGGGGAAGAEVAAAPGAAAAASGGAAGTGGGSGGGKDGHDGSGGGSGSGGGSDGGSGSGGGGGRGGVLVLQLRDFCFAGGDLQRLQSALPGLLELDIRGCTAPELDVLDMQRWLRRGGRRGVVRSDEHEAALKRLWQQVQQEQQEQQQQEQR*
</t>
  </si>
  <si>
    <t>C_1480007</t>
  </si>
  <si>
    <t xml:space="preserve">MRSAGGAPAAAAAAGTAGSSSGAAAKAGQGQYGGGGAQGPEAAAAAAAGVPYGMHGHPMHQVPYGMYGMVPPGVMPVMPGAAVNSPRSMEPHGHMGPHVMLPGPHPHMHPHPHPHPHMHPHPHMGPGPHM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HEVRSIGKAASPATR*
</t>
  </si>
  <si>
    <t>C_1480008</t>
  </si>
  <si>
    <t xml:space="preserve">MHNPLEPLLAEQGVVILDGAQGTELERRGIDIGGSKLWSAQLLIDDPDTVQAIHLDYLRSGSDVITTFTYQASLPGFAEAGVDAAHAGRLLNLAVDLAEAARAHFMREQEQERGQEQEQGKEQDQGKEPGHQGQGQEQGKEREQGKEQGEEQEQQETLIKFHRAPAETGSDRVMRLTFLAFETEPGLKAGEAIVELLRRERYCKPAWISFSCKDDAHTCRPTAGAAANAAATAAATATAADARDV*
</t>
  </si>
  <si>
    <t>C_1480009</t>
  </si>
  <si>
    <t xml:space="preserve">TVTSHPSARTDCPYSCCPCTTERAQAPVRSLGEGWTAAPRAAGSSVESDTRRTAAASKRRSPFLEFCPSSQSADLCSRDSPHGNGA
</t>
  </si>
  <si>
    <t>C_1480010</t>
  </si>
  <si>
    <t xml:space="preserve">MCACVSVPFVALRAQASRRAGVAASPEAIRDGLATLEALLPGFTPNLDTLKAADWGRLAADAPAVANKIILLKTHHPGLNLAKALTAQPRLLLQSPEQLDRSARMDYDVPFEPVYMNEDGTWTAPLLNYKEKRTAWQKYIDQTFYKQP*
</t>
  </si>
  <si>
    <t>C_1480011</t>
  </si>
  <si>
    <t xml:space="preserve">MHAHLRPLTLVRAFNTSSGSLSSGSGSSSNSTSDIEPPSPATDFAARGSSSGKDCGSSNSSSNSTSGGGRAAAGPRGKAAARAKAAAAAAAAAQSLLPAAHHAHPAARGAKGKAGKAPGAKAAAASVAVKSGGQRPLSVEARRQLDLQLEGLAAQGVVGGGASRKPAVKAVGFYIGQAIRPDDVTLLLHQLDTRPPPGVVAGDTFRHTDHTVLLLRPAPHTHYHHQHDTAAEEQAGAAGGGKAEQGQGQGQGRAVDAAAAAGDGAAAEGGAEAPSRQQQQQQQQQQELAGTGSCQAVVLHEYGGVAFFNVPPHLMSDLLQRIVRIVIPSTALMAVWDVVHDEFELDDRQELLVGKAALIKQSCLDLINAHNDTFAKRSEITIIALIATEIVISLCGLHDLVPLRALLGGGGGGGGH*
</t>
  </si>
  <si>
    <t>C_1480012</t>
  </si>
  <si>
    <t xml:space="preserve">MSVRDPAAWPAHPHAAEWDRQSAADYFQRCTKSEAVRRELFTLVRTVLASEPADLSLLFLLYFLGQVGGLLAVADGDGGAQTFRIRGGAQQLSTGMAAQLAGGGTSVPAAGARGGGAAGGTGGGRGSCELRLGVRVARIEQLGSIAEAEGTGAAEDTDSGGGFSGGVRVRLEPSHDGCCNGAASASCNGTACAGVVTARCVVVAMSPPLWKTLEWSPPLPPAKRAITERMYMGRCVKTIAVFDQAFWSCASGGALHAAGGPGAPELQLRRQRPLQQLQQQPQPPRSQPQDQTVPGNTGSRPKPHLEDCGPVANLFPSVVDGRPALVGLVVAAAAASFAALPAAEQRRVVLQQYRQYFGDDRAVAGCRTFLVKDWMGESYSRGCYAAVMPPGLASSRGGGGTWSRIR*
</t>
  </si>
  <si>
    <t>C_1480013</t>
  </si>
  <si>
    <t xml:space="preserve">MLACAKVSARSWSKPHARPWPGTLAYTSPDPDWRWPTPCPSAPPDSCLHRPRSSAPGPQPPTPRHSPDSQPSFCSRTGPAPLPFAFPPPEPVRPSSSPAWRSLARPAPCSGSAHPAPRACPPPLP
</t>
  </si>
  <si>
    <t>C_1480014</t>
  </si>
  <si>
    <t xml:space="preserve">RPRVHLQNARPQVRGQTQRQLVPTRLQQRNHAAADVLLVLLAAHGRRVLCRRCRPGARATAARALTTRHPGLPDQRLHRVNPTERTPQRVGWLLGCAHLLQKRCHPVFRGHARRAFPYHDVTVRRPPTNPAPHARHPPSPPTPRAPSPNPPPPVAPPPAPPPPHPPPPPTPPPQPR
</t>
  </si>
  <si>
    <t>C_1480015</t>
  </si>
  <si>
    <t xml:space="preserve">MTHTHTHTHTTPFNELDYDQRAGIWELGVLGKRCLARPGCGAWTHTGASRGQAEWSPVGFQAYRG*
</t>
  </si>
  <si>
    <t>C_1480016</t>
  </si>
  <si>
    <t xml:space="preserve">MTNNSEALGAAINLPGKSEKVWVGVRVRPLLQHEVDAKETVAWRAADNCTLKCLAEEKGSTSHQQKNVQQNAFLYDRVFADSCSSEEVYASAAQPMVQSAMEGYNCTLFAYGQTGSGKTTTMRSVMQHAAKDIFMHISRTRDRNFVLRMCAIEVYNEVVHDLFVDTDTNLKINDDKEKGPVVVDLSEQNIESEEHLMKMLKAVEGRRQVRETKMNQKSSRSHLVVRLYVESRPAVASDEDNSDEEGSLASDDSSSGEGGAGVQAPRMSTINFVDLAGSERLTQASMTDDVDKEKLRQKEASNINVSLLTLGKVIRALGAAASKRGGGGEHVPYRESNLTRILQPSLAGNSRMAIICNLSPASGSVDNSRAALHFANHAKNVMMRPVVNEVRDEQALIRKMEVEIAELRRKLDRMDRGSKKRALAEKDAELRQAVQEREALARKLGQMEKFIIRGGTGSPAQGLRRSFDGVDMNGLNASVAGAAGAYGRGLTGGLAGAAAGVAGMSVRASWNPTSTTSPMDGRATAASAANKLSAALVGRSVAPNRLLLDFWMLKPDVRKCLNKIEGTAGGASGISPQLARGGGMLGASVAARSSSVPFADALNAVAADAQRQSCMPGLRTEIGKLQTPEGTKAQEALSALQAEVRAYSQQPAAAAAVAAAASATPDTADRWLSQLNEMLQNMEARQQQLAAEAAAAATANSAGAAGDAAQANDGAEDGADPTDPLLQPPSDEDQAALMEYLRSEVARLQRMRAANEQTKQAMDSLASKVENLHDSAAAGAPASAEAAHAGAAEVLERLKTALEEADALEECDEEDEDASQDSKTPGSAGGRQVVPRRRRAGAAADVGEATSSQRYDSPVASGHAATAGALATGVSPTAGPQRLSGTKLPRALLSDAGGLDAAGNGAVLKSPRLGLMASPHGGAAGTPGAALTSTPNSKTLRPAGATMSASVGAMAHAALGHHGSDSPRGLADTADEMALRRMRTPSLSMQASDGEPGGARTASVSSRGALLRWDTDRAKRIISREKDAIHAWYAAEVSRLKAAFNKEAQADVEAMKEAVERYKHMFEETQERVERLNMQKQLLIKQVLQLELAVDEAEQREVRSAALVAQLTAERDQAQYEAMQAKGRAQAAFLQAQRAQAALQEAHASHRPMTPNEQHAFIDDEDDDWANAPTPEALMAQICELWNKLHVPLSYRSHFYLQFRDKEPIHLSMELHRMKNRMQQLQKQADTVMEFHISRTKAVEKAKRALERERKVLAAEMRYSYNQAQREELFEAWGVKPNSKGRKMQLVKKLWEPAYTQDQAGIEACALVVRHLAGPDATEQFVQLMFGNTAEAVARPTPVGALVQTLVRRVTTPRPRGKGTPNAAPTASGATNANNPGMVTPRGASVGGMLSQLAGRMGSFLGRDNAGGTRASTPGLPPMAPQATPRGAPPPAPLAEGATPRHTPVGFASPPQAGPQGEVGPMTKSFAPGGGTPLPSARGSGPADRPPPYPAQAAGTPPASARGAPTYAAVPGRAGA*
</t>
  </si>
  <si>
    <t>C_1480017</t>
  </si>
  <si>
    <t xml:space="preserve">MGALPCPAHIEHHQGLSSFGTRRVLRQSVACGAHRSRRRSLWAGASPGAPKYDEGALSCSFQLGSASLHVSEVRGSRHATPRAPPTGGCIELPKTLALTEEQDQRAARATSQLLNAISRCAAGSPLARLLTGPHGAASATGAGSHSSSAGAPTPTPRPDIAAAAALLPSLTWRWVSVADLEGGWVDRGVAHLLREALLVQKAASDVNASVSELVGWCMDNCSAPAAALAALWGQQQGAALPARSRSFYGLLLQRLDGGGASSAVAAAAGRQPHEHQQERSSAEAYGLSPALVFCSSVARTALSTSSRRGGRSSSSEEDGDAHDDRSHPHTQQLLEQDGSEPLVGAAASPSSNGKRSAAGPSAGADVILVGELPGDVLLDESVGNVRRQQPHANGSGAKHNGVNGSGKSGSGGAKVAHAHVNGSAADTDPGQAALGVKGSAESPLEQPAPAAKRSAAGKASRPAALLLKRPSRSAAPPAPTLPDGAEADGFASDGSGLPGHGQQQLSAIAAAAAASSLLAGPAAPMSFLETLSDDDDEARRAASLLNGAGMSDPASASSTSTSSNSGTSNLVGRVFVPMRLVSVSRFPLRDALGRPLPDGLAVPPTGPIVLSNDARVFPGTEGLLSDYATPAGDKLAVRLEYITDRSYAYGDVALQLFNISRVTRKRTDNCQMLVNGKPVNVGDPGVPLVPGDEIRFGRSAAFAFRLEALPEAPSGLEAAVQQLQLHADSSSSNGNGSGSSSSSGLPQVSEEEVAAAAADMASLSNMSRRDPPRAEALLRRLLAARPGDAALWLIWAQMAARVEGPGPGQAKARMLFRAAADAARRMPVLPPPPLALQMAARRATGAGRRRRRGASTTASMDGDDGALSVADGSSSADAAIDPASGASPSAAAGAPAPSARPRHNWLLVQALGNWGKHEWRLRMYGSARHLFRAAADEAARHSGGLAAGGGGAVMHYWGSRELEAGNVRNARIVAAEALRKCPADVALYVLAASVELEASNLELAKGYCQRAYALDRTDKQLFLIWPRVEAGLGDRDKARLLFERALDAHPLNTKIINMYARFEAEEGSYREAAELYDRALQIDPLSPGPGVHNRADWASMETDLGNTGLARQLLEEGLEAHPNSAALLVVYSKLQRLEGRYQEALAAVRRAQAVAGAFNAAVMNERAQVLRALGERELAANLSRHVSAVKQLNRMKQQGYWGSEAWRAFVEATRTPEQRTLVAAARARRLQLGWAPAVRGAKPAPPPGVVAGDGRRPAAPETQQWMALEELRRQRAEARRLTAQRTARLRAEEAAAAAGGGEAGAAAAAAALAMGSTGSMGSMDGDEGYDDEIQDPVMYGADLGSGPLPRRRLEDQDADYYEEPESMALPPLDAVRRPMPDADDM*
</t>
  </si>
  <si>
    <t xml:space="preserve">MVKVYIIFYSTYGHIKTMAEAVKKGVEQVEGVEAKIWQVAETLPEEVLEKMHAPPKSDYPIITAKELTEADGFVFGFPTRFGMMAAQMKSFFDTTGQLWQAGALHGKPASMFTSTASQGGGQETTIMTAVTQLAHHGMIFVPAGFAAGSIMFGVKDARGGSAWGAGTLAGPDGSRQPGEDELQQAEILGKQLAGVAKKLKA*
</t>
  </si>
  <si>
    <t>C_1480019</t>
  </si>
  <si>
    <t xml:space="preserve">MTVEGAPPEPVPSLPLSAHERTGLTLRDRCRLRDNLMSPELVGEQSPEQLLESLHARTLLKDQGSHFWRAAPQPTAPSLSDAAPDAAAAAANAAATGASPGPVPASASALTIAPTSPIQFYADLSPDQLVGAAVSHATDKPGALREVFAAALLHGDTDTLALLASHPLAKHERARPQRYGPLLADLAVLLVRGEVDSGLVDWMFKSSGGAFSSWLGSDVPYLAVAVAEREEARQAAKEGVAAGVAAARAARARRSSSGGGGGACSRGSSLGGSTVHRSRLVELLEVFHVLGFAFAEDGGTFLRALDLYSRDKVDEELLDWLLSEDCSTGPAGWAHVVAVRLHDPRPPPAFGGHTALAYLERRKLAPGPDALALTYRASRDVFEGFVSYLVVQHRCPHAPARLYQLALAADRANKLAGGGGGGGGSGGGGGGRAEWLSQQGLAPGWCAMLKGLQLCGCFGAHIDLDPDVVAVHAGIQQQMDLIPAQALNAPGLRGYAQGLLDRALLQDA*
</t>
  </si>
  <si>
    <t>C_1480020</t>
  </si>
  <si>
    <t xml:space="preserve">MLCTGSGPEDTSSSDDSTSSSEEEQERQVAAADSSDDETSSSSDEGIDFEAAMRRTLAAAAGTAGAAGAAGAANGAGAAGAAGPSQPAAAGSGAAAAAAGGSGGGGGGDLRPLMDGDMLARSKRRQGPLPATTALPLPEHRQPSGRLFVADQDAVPHGRVPPPRPLSDFLGTPPPGPAGAAARGKAAAAAGAPSAGGLASPALLLGEVAVPLEAATAPAFDDAAHDMLPAEVTLALVDKAMAWLQQGKLSTANVAAGAGAAAGAAANQARGKAAKKAAAMVAAVAASGVNATCGSSLAWWIEWVPCPGKPEGEPRMALYVSDEAFIKEALAAYPTATGLRCGPRGPPKTHVRLLATPRGCALERLLPLYAREPTLLSHLVHQQLNGWAAPGAAAAAAAGGKQQAGGGPKRYTLHLQFFVDEAVIQAAAPPAHVKDGSVHGEAQRKVGARGGGPGGAGYNRKAAELLTCVIHVLLEHGRGLFVGPDCDGYINTNDTDAGPRSGTAGTSGAAGPSGGGPSGGGAAGGSRRGRSTSVAGASGSAPPSRSPSAGPEDNGAEEEDEPFTDLEALLDSIQPPPELPQVHRLAPAYVSADFFPAPVGGTCGGFLCDEMGLGKSLQTIMLIVSNPPPPDWTHTPVSVRERLQHHYFRAAPGPLSALMDDPHGDPAAIKTTLLVTPANLQEQWIEEMRKHLQEHTLTWATYKGYKDSTAGMGAALPSGLLPPAMAHGDNGFLVPVHQCDVVLVSYEVLRKELTLAGSSKAATRLLPRLGFWRIVLDEAQLVANSNSVAAEVVSSLYRRHAWVVTGTPISANVNEVQSLCEFLSYEPYYHGPVWRHLLAQPFAARSRAGVATFRALLRGVMLRRSKAAVESQLALPPCLTEDLVVELSGVERAFYDVLKGRYMATLNTMRTTEGAAGANGGGGADSDDGGGGARGGRRGRGRGRGXXXXXXXXXXXXXXXXXXXXXXXXXXXXXXXXXXXXXXXXXXXXXXXXXXXXXXXXXXXXXXXXXXXXXXXXXXXXXXXXXXXXXXXXXXXXXXXXXXXXXXXXXXXXXXXXXRAAAAPGAAGAAAAAGGSSARACGRSWRGWSRLLVAALQDSSGKAEELTPEAVAEYAERRQKQMQPQDAAAAAAGGAGASTSGAAGAAAGAAAAAAPAEADAAAADAGGDGAAGPSAPAAAAAATEGAQAPQAEAVAAASGGATATDDATEDAASTGGGALAALVTQLQQTCKLVSTTDLLFQVKARGSDGSILWEHTGQTAAFGGAVGGTASVAPVLAEEQARDRKRRWQRLVLDALTLRSYLACLQAPMGTLALLGAQARGRHLAAQAVEAHEKAVVAAEKLQHRKDLHAAAVEAAAVAKAQLDSAAEAGMDPSSLGGGGAAGAEAAGSQQPAAAANGGRASKRQRTNARGGGKGKGKDGEPAAALSLQEECVRLADRVKVMARCEQEAEEALESAKTGVEVAEAEAAQGAAEAVAATAEAAPEVAAAAAKITALNDAINRRREELGLGSQEVWLMDAELRRSIRVPRGGAMGGGGAAGSAAAGADGQVYGSGSEDEWDSDEEVPRRRRSGLVGGRRGGGGAGGAGGGTTKLDGMLIALGGTAFQETLYRAEPVVRDFQKAMSRRGGTAASRLSAAEGDVKRGVGAVREKYSALNHLITQQADLGLAGDLPTAAEAAADAAAAAAEGAEAGAEGGGGGGEDGAGPSGAGAAGAAGEAGAGAAGPSGSGAGGTAATLPNGLGRGGAGAAGAGGGKSAAEAREEAPPCPICLDVPDRRTITTCGHTFCTDCIHDIVQGKGSAPCPICRAPLQRADLMDSVPEEEAAPDPAELEALRMVAARAARDGRQGDNAEYGAKVAALLAELGRMGDEEPDSKALVFSSWGRLLRLVHEALVANGITCVSLVGGNPEARQAALQTFLHDRKCRVLLLMKSTSGGAAGLTLTVAHTAFMLEPALNPGLEAQAAARICRLGQDWPTRVVRIIAKDTVEERVLALQQHKQQHGESGGGGAGPSGAAGGAAGAAPGGTPGGGAAAAAGQDTMGLMTENVDNGILFRFFDFASGQ*
</t>
  </si>
  <si>
    <t>C_1480021</t>
  </si>
  <si>
    <t xml:space="preserve">MLSSKTLNLTLAPKFSSFRRGLVLPRHSIKAMATPVTTIYVKGDPAKNKLLDCPFCHRVLLAYEAKKLPYKMEYIDFDNKPAWLLEASGGKVPVIKEGPDAPYMPDSDVIVVHLEKQHPEPSLQSSVPAEIGAKLFPNFRAILIGPAAEVADKVAALEEQLAGMDDYLRQHEAQGPLFGGQHLNGTDCSLAPKLYHAVVALKHFKGWELPARFTALHKYLAALKALPEWQHVDYGTEAIIAGWERHIKHAAAGTGHH*
</t>
  </si>
  <si>
    <t>C_1480022</t>
  </si>
  <si>
    <t xml:space="preserve">MLANAASRTSSSLQPRTSGSGQQTHADAAAAAAFPLPPSLLLPPPRPLAAERLPLQQHLQHNHYHHEQQMAVSTWETCNQQAEMTPPSAEQEHEWLGRICTVSAVAGYDGGGGIFDSPFAPLAAVVPPPMAALSAGDAAPPSGGAAAAAAAAAAPADVRDLYEAWRGSPDEQEGPAAAAAAGGDSGGATAGAAANAAATAAATATAADARDV*
</t>
  </si>
  <si>
    <t>C_1480023</t>
  </si>
  <si>
    <t xml:space="preserve">MDSIHSVSGSLNAAGPLNGSRAAAAQKSQKPALIGTRNATKRTLALAARTAAVTQAASVTPAPPPATTPKRKRRGEDTEQDNDVVLVEHDEEQQQQQDGDEDMEETEAVAAAAKAPNARGRGRRAGAAAPAPPEADKAAGTAAAAQRRSTRAKAAAAAEAPVPAGKASGKGGAAAAAAPAARGKKDGGEAAAAAGGRSTVRHMNSWEVHGEKIHVGDDVYVVEAEDSSQLPGDDEDEPCCVCSRNTDTRRMVECDRCLRGFHFRCLKPALKKLPDGDWLCPDCVAGVPATAHADRHIATSSQAFLFGNKILGLARVTGWMKDRKGEVQVVVRHYKKPEETHMGRQAHHHPREVFLGVGEHVESAACIWSRADVVGPARFAETGGTDTYICEYEYDDRWKRFRRRLASDEDPSAAAASDDDDEWGAAVPSTAAAGGKRRGAGAGAARGGRGRGGADAASSGEEYEAEESDESDRDEEYKPRNTLDGWVIRKPRGAGAARPGLPTRQAAGGRGRGHSYKALLDEEGTGLLLDQGAAAVPERGPVGPLAAARRALALNNTTGGLPCRETEKTALRRFISGAVEEGGDSPGVLYVCGVPGTGKTACCMEVLGGVRQQAQASGVQLVILNALQLPSPQHVYSKLWERMSGQRWGPARALKALEEAFSGGVGAAAGRRHMTLLIVDEIDVLITKDQAVLYNLFEWPMREGSRLAVIGISNTHDLDSRVLPRIASRLSGSKLAFNPYNFEQLQLILNSRLQGVTAVAKGALDFCARKVASTTGDVRRALELLRRATEIAETERAAAAAARGQPPPEDLTGAVGVRQALHARLTSHLALLTPAAALPLSRVVEAAAALGGQRLVLAEPGWQGPAMRLTLNVPQERHLVMYVDGFGVVC*
</t>
  </si>
  <si>
    <t>C_1480024</t>
  </si>
  <si>
    <t xml:space="preserve">MLAACPTLQRLRLQLGPLVDSGLVVRPPPSLYRPLPAAASAAAALLRSIAGLTHLHSLELAGSCWPPLWAELDAPATGLGLASSLLPITALSHLTRLVLGLSADAQDSRRWHVRYGGCCRQLFGPQPGPQPGAQPQHGPEHSASELGPVEGSMFERLLDLDLGMDLALTLPCIPYGATALTRLCVGELTAEWASEAQWDILPEPPPPLPADMYDMYGGGMAPPGAAMPRVRLPPNLRVLKASEDRDTVRFMPDAAILAALAALPSFRELDVWALGHPQGELCLDLACVGRPGPPQLAPPQGRAAAPAAAATAVVGAGGIAVAAAAATGREPAGLSAAARRLGDTVAAAAGLLLRVLRPDDWKRHPLTLRPSTFSFTRWRYDRLQWEGPHGD*
</t>
  </si>
  <si>
    <t>C_1480025</t>
  </si>
  <si>
    <t xml:space="preserve">MEMPSSRVARRIRFRLDDGSLIGEAATLGLDGSGVMRLPVDKTAVDRNLASERDLERLHRLLSNPELPQLPQLNGDFGPPSKKARLDSRPSGLSLAGADWIAKCRELLDNAVRGLKGDSVWFMERVKEEHAPDYYNIVKQPMWINAVKDKLARNEYATAQDFCDDVRLIWSNCQLYNPVGNLVRIASERAEKRFENEWANSGLSSERTKRATAGVAAPKFDPDFEPPPLKSTPRDRAPTKSGTAAATAPKKPTPAAPATAPPRAANGGRAYSHEVTSGGKGRERALTMERRNQIAGDLQNALGELSEEQLNELMSLLPSEAMQPDESGEMELDFEALDDTNLRKLEAWLRNVRGQAPVSPSHISHNPSVRLEAGDVDDEDYHSD*
</t>
  </si>
  <si>
    <t>C_1480026</t>
  </si>
  <si>
    <t xml:space="preserve">MRVCGRGAACEWHLRVGSASRADDLARVCAAAASHVVLLADPRAGGGGEAAAAGAAFCMQVQSLMCLTMTLAGTNTNTYTNTSSGGGAACTGAAGVAGGRRVPALLRPRAGRAAAGGQVLAAAPPPVNIVVQP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RVSPHLSDPAAAAAAGVAAAGGGGGGGGAGGADANGRDKGCTRVGDVGTVVVAASGAAAAAAAATAAVPGTAGAVAVAGARGKPPALMLGGSSTSCTFAEVKALLESTLAVAGAADAATADGSSLLSSSRRGSPSAAAVPATSRGRSNSPPGRRGSSTSGVRQKQLLLQPQQGFVVVGYLSAATGTLRLNPRDASPVFPGDQIVLLVSDQPAATAAATAAGAAIAVQPYGNSAGVTNGLLGLWGGAVASAPQATVEVEATTVPRGQQQQQQQQQQVLQPHVAAAATATATATPSTPVPLLQGWSSEPLRSGAAAAVALCTETSRPAINATAAAVAAADAAAAAAAADGGATAVPEDASAGTPGTPRVTTTAAPAPAPAAAAAAAGVATPPSAPAKRTPGGTPSSQLQQQGNGQVGGGGGGGSSAPRAPPAPPQHIIVVSRTAAAVREVVAGLMEFAPVGSTIALLTHQASGGGGGGSGGGGGAAATAGLGPGPGPASSAPSTSAPAIAAAARSEASAPAVAGAAAAGVPSTPSRAPSIGGSAAGGAAVAAVQPLQSQPPSGRLDGDSAAGATSGRMPPSGFATSAAAAVAAQALAAPGGAAAGNGSSTARPAVAPSVLACGSSSWPPGEADLVLAGLATASAVLPGFSLEALIPEEYRALLLAGVVRQPQSHAIMSDLLSDRPGAPEVSTDAMLLGSWAQPLPGNPTPSPALSPMGSSRSIPESQPGPSGSRSGSTAAAAGATAAAAAAAPRVLDVGTGTGVLALMMAQKLAAAAQAAGVVAIDVDASAVLQARENVALSPWHDRVRVLHVGLQQLAAAAAALRQPLPLPLPLPLPLPLPLLPTSTAAGAGGQGHEGQPQQAQQEQPWTQTLHMDMSAPPAEADAAGAAGAAGAAGAASAAAVAGSAAAAAVDAAAGSSSSLPPAITAGDVGPFDLIITNPPYFVASSKPARALEMRVRR*
</t>
  </si>
  <si>
    <t>C_1480027</t>
  </si>
  <si>
    <t xml:space="preserve">MALDLDALDVRVPGRRRRASDDEAEDGDAEFHDAAEYAASVADSTGHADAAEEGDTKEKHDDDVAAEPVPEGEKEQNGGEHSGEDEEQSEGEEGEGEDVLAKDDAAEGLKKAKLREPFEVPTSGAFWLHDDRYGAEAESAEPEAAKPGASPTERKYKSDTDGRWQHDKFAAIESGQEVEDSGSEDAFVAAAGAGXXXXXXXXXXXXXXXXXXXXXXXXXXXXXXXXXXXXXXXXXXXXXXXXXXXXXXXXXXXXXXXXXXXXXXXXXXXXXXXXXXXXXXXXXXXXXXXXXXXXXXXXXXXXXXXXXXXXXXXXXXXXXXXXXXXXXXXXXXXXXXPAPPASDGYGRGAGPSGRGAGRGTYQQSQPAAGNREHSRGRTLEEEFPPLPGSKPVAAPATAAPATAAVDAGGDTGGVRRYSKMAGKATASAAAAAADNGPPPGVAPEGARTRGGDSAGGKASKLSVSAAAFEPTPAPARPPQQPQHHQAPPQQQQQQQAPSVPMAFGAPVQPLPAVSTMPPPGAFAGVPEAYGAPPMAGPPPPMHPHQHQQYGAPPGVQPYMPPMGAPMQPPMQPPMQPPQGPPQQQQQQYGAPPPQYGASPYNDMQAWFNDAYNKALATGMDSQQAYSAVQGYVQGMQMAFQSLAAAQHQQQQHMPPPMYSMPPPPGPAPGQ*
</t>
  </si>
  <si>
    <t>C_1480028</t>
  </si>
  <si>
    <t xml:space="preserve">MATSAKGIGIPVKLLHEAEGHVVTVELKSGEMYRGELCDAEDNMNCQLKDVTATGRDGRVTQLAHLFIRGSRVRFFIIPDMLKNAPMFKRIDPKFKNKNMALGVGGRGRAAAVRAAAKAKTPGRGRG*
</t>
  </si>
  <si>
    <t>C_1480029</t>
  </si>
  <si>
    <t xml:space="preserve">MAAAVSAQERGAQQRMRRLPDAAVTIDLYEVLGPDAYAKGVIWQSLDKMGEQQQQRRVYALELAAGLHGHRDPATQQLPMACPNATITALVGNVSKVAADVDCGNASSVIAKMGYFLDPNIQIQTVSQRVIRDPGWCSVRWQYSPYAKWVKQVPAEVSALWRRLAALGPEEPLPRELPTTFYTQLGEGAWVHTRPSPTA*
</t>
  </si>
  <si>
    <t>C_1480030</t>
  </si>
  <si>
    <t xml:space="preserve">MGDPTLDLFPRELITVLSPDAAEPLTDLDPARVYVVGGIVDKSVIRGVTAGFAARHEVQVRRLPTVELAEQLGLGPGAPKRPVLNIDDVVYALLRFRVNGGDWLDALDAAIPARKRGLGSRSTSNGSGKDSRKDGSNDSGSGSGGDSRSGSEEDA*
</t>
  </si>
  <si>
    <t>C_1480031</t>
  </si>
  <si>
    <t xml:space="preserve">MFLCSIPYLIVINTSVFTDEAHKDDNNFGVKMYDSFELASFTFAAIVDDETDGGLLKYMNTNIADTWKGPMSKGAFLTWISLVDAGATVVLTGVVVWLFFNVDRWLEQADDRTREVADYSVIVGGLPPGVTATEIGDYFQQHFGEDTVRDKVMDVVLVKNLGVILQACKKVHKYEELKEFIDNIKVAAQERAAFAAQSAKKLAGKAVESAAAAAAAGTSPEDIEDGERNTGEQGMVRRYWPNKLSRKMSKKMSKTESKIQNQRSLINNRIQSGKMSTKAAFVTFNTEKMRINACKSLPSGWWSSWFIRKQYRFPHGGRSWRIWVEQAASPDDYRFENLSVRPRINMLIQLLTAFVMLVFIIICAAFITWLTDKSNTESRNLLWDDQKIVAPLSTYYNSTYVRNIVSAGRRMLGSVDLSKYPNLKGMCEDTSLYANCSAIVNSNVNRDLTSAQFHMAFKSEWTFGNANSTTKADIANSKITRLLFERPVRKYLSECSETPNATTCYIGANLVDVSGCLPCYCYGLSLLNTQAATTDFINHVSDTCKQYWQPFDLQRDGIKVAISFVIAIINSILVTTLRISKFYIERHWTVTRTELSFAVWTYIVKMINSVAVLLIVNCSTLSKLQSEAITSKASGSNKWLSNLILNGSYSDFTPEWYESVGFSILILMMINVTSPFVRTIVEYSIKFAMRVQLLFCHCGSLSAPEGYNIAWRTPQFTLEQRTADILFNLTLALMFGSGMPLCYLICAVYLFTTFWWDRLSLLSLHQPTQRYSRVLPYVIMFFLPVLLVLHCAFGLWQHTYFKAELNTMDLVGAASSAVGNAGINDLTHSGVGARITQPNGLALLIWFIALAAWLLLGRWVIWGTLKLLGNGCVRLANCLRIFSKGDGGAATTYEEALNATRVVDQLRGAATYRIHHLAGYKEYLSGDAGKLWRAAQGEGRYTRLTTFRCHVTVQVPNEDGVYVLKEQEVVMFDVSRDVIKAVPKINLDTPVETGLPSAALQATVIKQLESLAAQGTVVKSLSLRPSQVTGLVLPSNAQVYDMVRDGEVLPTAVAMAAAAPLGNLETVPEHGPAATTSAPAGDPHFAAYAAATGVPTAVSAPMPVTVTQAAGSAATAAVGATAVAASTATAAGVTAATVGTAAVAAGTAGVAVAMAGKDEKRHSENGKALDADDVKLSVGSEVAAAAEPHLYPVVPAGNQLAITGSLQAPVAPHESAAYPGVAAVGQQQAGATLPYPTSPYPAAAVSAPSAPYMPPYAPDAAAPSALYPQVQAWGGAEAAAAAAAGPGAYPPISAGASAAMMAAEEARKQSQGQ*
</t>
  </si>
  <si>
    <t>C_1480032</t>
  </si>
  <si>
    <t xml:space="preserve">MGGVSEAAVWPEFTVRGVHGGGATLKSLGDVRRLVLPAVIKDAMRGKPELVDDVNDAVLEPLLEKDAAAMRGLLNRRCGLVDEEDKEDVRSRMVALLEARGDKLPLGLAADLGLMFRYLAGSPEQRRDLLAGGLFVRCAAALLCGSYTGVLEVDAGATGGCEVNSITRSLLINIGQTEMNLAGVAPAQRQLANVGKVAAFTLDRALAAARSAARAPQQVHELPVRLCVQGVVLYAEQATPMQQQAEVEDKLEELDGQILSKAPGGLASATLVLSVASARVCLY*
</t>
  </si>
  <si>
    <t>C_1480033</t>
  </si>
  <si>
    <t xml:space="preserve">MSAAEAVVEDWCVAAPRANSDSQAQAQKQVVPALPATLVSPPGAPADCISCFTSDAAFSRLSLSSGLASCSSISGGVHAIHSLLLGSVAATAPSFGGLAAVAEAAPAHGAAADCQADVIAPPASAAHGGRGRGGRRAFGSDGHLMPPTRRAASATSSHPAYTQQHPLRAAAGAAAGAAGLPLEARAAAASFTVGSMAAASVRAPAADAGLAVVASEGCISPAAAASGARSHSFTRPGNRRARQSMIQGQGSRASAHDDVSSPDSARFHGGSPSEAHSNGDGAADAAPLPAADMAGEGDLLRASAAVAMALLPPATLPVRIITPRSTKDLAATGGGGGAASVSTTAAATPSADPISSAAAGVPVEDCAIVAACAGSSEPAPPVADVTSDELTAVAAAAAAAAAAAAVAKASTITVVRSRSINTGPTLHPGASRAAAAAACDSAGHNTGSFTRAAPSSALGTPPADQMGSAGGSGSAAIGSSSSRRRLLREAGAMQVAVEERADPGSAGASRPPALHSSGSRSGAAAAAFGSGSTGPVSAQQQQQQQQQQTHPQQRGSLRRQAVVPAEEDGTGDTMHDAELDSDEEELMAAIRFQQSPRGPQQGWAADARAGAGAGTGTGGVPPPPARESPRPGGATAAGSPLPAPPPPPPPPPGSRTPPPQRSPLPAEPNGGLRRTHCGVVGAGGGASAAPDAADLDAARVAAAVSSRARNSYGGVLSSVEWAAGGGGAAEADQPEHLPSRQQSAIAGAAAAGGSRGAASGGIQSHNADFRQARHGSGAAGISNHDGITFSGGFAEDGGIGGGRLGLETLGMAAVPAATSDADAVETGAVDGDLPPRGGSQMDVKWEQSVADAAVAAAQGASRSIWADAATAAVAEAQAAGGGAGGVASLQSQPSGPEHLDLGAPIRLQPSQHSAASTSADLDTTPWPMLLGSVAAAANSPSAAGSAAAAGGRDARQSTGHGDEEAALAAVSAAARARLIAAVGCLGPDSLNSSDEGVRSGGAGPAHVSLSGGIASGGIAGSPLAPGGAAMAAASGRRTQQPLPPEWAGGADAAASAAASEAAAAAAVDAHLAALGLGQLDAHTALAAAAASAAAAGGYSNEHRAAMAQEQVQRQHQQLQQHHHQQQLQQQQHQAAPQRRSPPPPPPIQLPATLGGWALDATASTGLISSPPSTSHSQHLHNLHSDSSTSAGGGTTPGGAGPSHLPMPSPPLSPQLLQPHILAEYDLGPRDGSVTSAVSGSGSSFLSQRHSQTPLHTGGGGGPGVSAAGGSAGAVAAGGRSGEFTLDAISAVDWSLGAFGGSGGGGGGGTGGGAGAAGGVPTSLRSPPAPTSPGSHPHLVHLGPGCSSASSASGISAMSGASGAGSNAGSTVASSRLAALHFAALRVPSSSGGSHSAAFSPLGAASSLSSASLHQAVYSPVVGGPSRSGGSASSAGVAAGFSPLVSARSPLGFSPLGAGAAGAGSSAAGALAQAGSTSSAAAAAAAAAHAARYRGAAAAAGAAESELVMRTSSFPTLQQHLQQHGVGDGGMADGLGPDLQRAGMAAGGSGHSYTSYSHQYQHRQQQQQHQQSRFGAAAAAAAAGGGGAYGNVAAEYGGGGEYGAAADPFASLACRSSISMPHFHFTPGAGAGGHGGDEYEHVAADEVVAALAAARQLMPQGMGSLGGALRAASYTPGSGSADAAVAAAVAAAAATAAGMGHPHPHQHLQRQQHLESPDYGPASGQLRYSSSYMLQQQQQQQQHPQLQHLQHPQLPGQGR*
</t>
  </si>
  <si>
    <t>C_1480034</t>
  </si>
  <si>
    <t xml:space="preserve">MNAPPCVTVTRLLVGTGRAHQALSFANLSPTALEVIGLPGDLLMRTLKMLVLPLITASVMAGVCALRQSTADMGKVARYTLLYYFSTTMGAVVLGIAIVNIVRPGRGSPFDQLDSGEGSCHAANQKTVASHAASTGQHSPVEAFLGVIKSAFPDNVFAAAVNMNVLGIITVSLLMGAALSSMGPEAVPMITIINIFNDAIGKIVNWVIWTSPIGIASLITTSICKACNLAATLEALGLFILAVLMGLLLWGFIILPAIYYATTRRNPGQVYRGFSQAMATAFGTDSSNATLPITMRCATEGLGCDPRIVQFFLPLGTTVNMNGTALYEAVTVIFIAQAHGVVLGAAGTVIVALTATLAAVGAAGIPSAGLVTMLMVLQAVELEQYASDIAIILAVDWFLDRCRTVVNVLGDSFGTGVAAPVAR*
</t>
  </si>
  <si>
    <t>C_1480035</t>
  </si>
  <si>
    <t xml:space="preserve">MLLGVTLLVVLAEAASTGRDFKPVRAAAVALDTGVPQPGSGGDGSGNGAHQEGEEEGCEGGTGGTGGAVREPRPRTVCLPLPKRPLTRPVLLLLASDHHPQLQGLQPESRVARLVNTDLRPTNRKLLGLLSDPCIAWAALQPLDGVLGAAEGAATAAAATNGGSSSADEDERGRKRRQEGAGAVGELQLQRCRLTRSTCSLSGGAGRTLTTHLLNVDRSLSSAGQQQKQAEQGEGRGRAKRSMRSSKDGGAAAAGEGAAPTLPPAADGQAAVVESFAVCVRELRTVMMPPASGAAAAAAAAAHQESPDADEGSVVEFRYVFDDASWAAAAAEAGLADGDAAWATGDALKGMGTAAAAAAAAAANATGSGGDGAGGVSARADWMQEQLANIAAKEAAAKEAAAAAAVEAAEAKEADQHQGRKKGGRGGAVKQGKEQTQATAAAPAAVPFKERFFSEELRIGPGGACRCLMCPVVCAGFKPPQSALTAEGGGGSSRRGHGAAKGGAVGMDGGAGDAAPAKERRHVVESWRYVRRAGMRGPVLMRGILSRQVAARLGIPDSASGSESDSGAGSDSQQSDDDVVILDDEMEVEGEEAGAAGKKGKGKEKQGRRGAAEKPPGKAQPDLKASRGRQAAKKVAEPPAAAGAKAAAAAAVEEGATATAAGAGDGATADAWEDGAGPTELVQVTVEAVRRTIAGDALKAAAAGKGADAVAEPAVAGTAVGGEPQLQPAQRRSGGGAAAPAAAPRHPSAHVLPPSALAPGIHPPGRRYFHCRSAVPGLAAEMFGPYDSDDDTDDEEWEAAFDRHMTTSSTRMYTPLSDPERAFFKLWSAFARRRPLYADFITRKRCLEFAREHGPQLRADPGLRSALALHLLLLREMNLVDPRLIARCLQVADGSGDDDDGGEASGDGEYEDEDGEDDAMEEAEEVAAAAEATRGHKRGDSLRGAAPRGQPPGPRQRRGGGSGGGASSNSAPEGPARKTPAAGARGAAAGAGAAAAAGVAAAALDGASVEAESPVTMEGVEGPARHGNRDGGAKKAQLQPPQKPQAQQPQQRQLEEEAAVTSGPAAHLKAGPALTLARRTKLAAAAAAPLPPRPLQGRHAPVAVSGKGGAAAALSSGVAAAGGKENVGAASGRR*
</t>
  </si>
  <si>
    <t>C_1480036</t>
  </si>
  <si>
    <t xml:space="preserve">MARIQDPRRTSQDPGSRHRSPHRRPCFPWIQWSPSPAPPPRRRHPPHHHRRRLPPPPPAVAPCVAPSAVALPRAADATPPAPSTAASPAPPGAARRPPPRPAAAPALRRAPPAPSPAAGGAPAPPPPGYAALGCVWPPRTPSRPLSPSSPAASFAPHRQIPPYHTRTVPHPNRTTPEPYHTRNAAHNMPTGHIAPIKPQPHALAPHFFATPCRASPTMPRKPCPPPPILPSAPPTRYWNLHPAAAPPPPFPPAESPQNPWLHCPSPPSSLPRPFLHPQPLPPSPAPTPAHLPSSLCSLLYTTSSAALLGCASSPSSSSCRARPVFPSPLPPLTKEILSLPLRGRIPPLPQSERASVTSQPLPASAPHPCLCSFGPYPPQPAHKPSAKSWTAHPYQGCWPPAPRLLPARTAPRRPGTCAAPPPPRCARCAHCPPPAPGCPSSASPRRRRPPPGRPSAAPPRPRRRGTGAARSHTCAAATRACPSSPAPAQATTVAPPPPAQTAPPAVPLAGTQTPRCDQTESRHQAPAAHPGRRRATPRAAPRRRRRSASPGTTWAPPGRPGAMRLLPPPQWRRAAAARAGRPFLQLTALPPAPAAPEETLRSPSRPGLLALGP*
</t>
  </si>
  <si>
    <t>C_1480037</t>
  </si>
  <si>
    <t xml:space="preserve">MIVSQSKPTFACGRASSARTVAVCVHRLPRPSTSPRTVLVSSTVTDAVEPSANATGTGSAASISIEEAPADGRVPWYKKPCLWQELTSVEELEAAISAPNSNGKMTVIDFYAGWCACCKSSFPALCRIPTNDFMSQHFNFYKANIEEGNLASYIKKKGVRGIPHVLVFHPDGSDCIGMSGAFKKMEALRKNLDFIARAEKKSFVLDPNGFVMNR*
</t>
  </si>
  <si>
    <t>C_1480038</t>
  </si>
  <si>
    <t xml:space="preserve">MSDKTCTIRTRKFMTNRLLQRRQFIIDVLHPGRANVSKSELAEKLSSMYEVKDSQCIFLFGFRTQFGGGKSTGFGLIYDDLKAAKQFEPKYRLVRNGLEKKVEKSRKQMKERRKRAKKVRGAKKNAGAGKK*
</t>
  </si>
  <si>
    <t>C_1480039</t>
  </si>
  <si>
    <t xml:space="preserve">MLLQSISPTRANWPAVAQRQSRCAHIPKQRPSSNKRGASTMAHALTDVTMLTDVSLPSTNQVSQLAYELDARNGLQRIKYEATGWYYWDWEVNGQKRKVHYIKAGRTGDPVVVLVHGYGASSYHWRYNVPALAEAGYQVYAVDLLGFGYSEKAREDYTNGELWSSQVAAFIREVVSPAAGGAPVVLAGNSLGGYVSLATAATEGPELVRAVALLNGAGPFKESEEKAAAEAAEWEDGNWFAAAKRSVANAVKRGVMYFAFLRTKTPERIREVLQMVYVDHSSVDDDLVTSIENPAKDPAASEVFFLVSHSTRGPPRYVDGLLQRLQVPLLLLWGDKDPWITPARAQKIINLYPSAVKVGLNSGHCPHDDTPAEANAALLNWLSGLPPVGGASATAARGTAGARSA*
</t>
  </si>
  <si>
    <t xml:space="preserve">MPEPNEWVARLDEESAALAKRQQTFHRDRDQMSAAEEEDYERQTEESMFRIHILERRLRRHEEQALHKYYELDAKLRADGRLAALLNVY*
</t>
  </si>
  <si>
    <t xml:space="preserve">LSFVRRLGVYVLNLLGALSPTITRIDLLLLLPAAQAGSAGNVTPAPSRSAAAGVQLPVAVPVFTGLDSNSSSTLSCPALNWVDVKAKAVAREAAKAAAAAAATGGDGATTTTTSSRRGSRAQQPSSWVVIGSRLTVNGGAVAGKAELPNIHAIRLELELDTVIRRYRGRSWLLV*
</t>
  </si>
  <si>
    <t>C_14930001</t>
  </si>
  <si>
    <t xml:space="preserve">MGAGGGGRSAPGSQRGLGLAGLNAGGAGKEDEEDAIEDVDSDSDDDKIIPAMNPFLRFASTTPPSARKRRSVSGGSGSAAAASAGAGAGAGAGVVVAGAGVALSGPAAAAARASAAAASGLVSEAGAPAATAPPAAHARPSTQQGHAQHQYEGANNVAGAQEASTTQHFSGQGPNHQHQPQQHQPQQQQQQQQSVHWPPLSSQQAAAAAGPCDCARYFPLSAYEALLGRLPQHSRLISAGSLIPEPVRRAYREGR*
</t>
  </si>
  <si>
    <t>C_14940001</t>
  </si>
  <si>
    <t xml:space="preserve">MSRTARVVGVWSGAAFAALMHKFESSWCSWLSHSPHIYWLRVPHQPLPQQLLSSRKGRAGKGGAGNSSLAGPAGPGAASTAPQAKAQQLHSQTVNVMIDAAASGATQPVQVEATAAAPPAALLRPPSRSLDVPVGRAALEGMRAQPRPPSRGALAAPPAVQHEEWAQQQDEQRPAVVGAPASSPRAAAAAPADSTSAAKEAGFKALEATASLQEAPQQAQRAAVKETAAAEAKEAVKSAAAAAVAEFAAAAEEAMAAAEEAETAA
</t>
  </si>
  <si>
    <t>C_14950001</t>
  </si>
  <si>
    <t xml:space="preserve">MWAAGKHAILADDMGLGKTATVITFLQSLIHEFKVTGPLLVVVPQSMLEFWEGDWQFWAAAPAGPDPAAQPHGSRDASAAAAASAAAAAAGINMVLYTGNSAARALVADQELWLAPASLDRKGSVGRGREDCPSKTLDVLEQYASRAFGPGAAVRIDSSTPSAARHATIAAFNAAVSRADAANGPAADAAPFLVLMTTRSFGLGTNLPAVSAAVIFDSDWHPRLDMQALRRAYRLGESGRLAVYRLYARGTVEERLLTLAERRHAGRGLEVVFQGPGAGTGGVGRGSGAKVRRGRGRGRGERAPARALARARAGGV*
</t>
  </si>
  <si>
    <t>C_14970001</t>
  </si>
  <si>
    <t xml:space="preserve">MRSAAKLATGEEMSAALAAIAKEHVDGTLGEARRGTAGSLFHQLIWAHGLDSLMVIPLQQIPVGGTPAAYTAAAKHMEMAWALRLASIRARHGRRGLNQRFEVDSAVCDTPLFPAAAPFPATQSRAVRRRWYASRDTRRRLGALQRQWTPTQTLPTGLLAGFAYLTLVMLYAYLVGYTPPDLGISRDFAVWILPVLGHHLHRRRPRAGKPDFAARLWLPAGLRQLIPDPVLHAIFASANPLLPPHRAVQPRLHWKAGSPLHGAFCTYHTLAADLDAATICQLLSTPCDCHRFPEYCHSTPCGPHVMSTDPTAILPATIHRFWYCGARYRAHTPISTDTQVAAVLAETDDCLGRYVRTSGNFAGVDGGAWATHVYNAIAKAATPNSPHFRWPRLTPDDRATLRHRTANYVITVTDKSSSTFQL
</t>
  </si>
  <si>
    <t>C_14980001</t>
  </si>
  <si>
    <t xml:space="preserve">MPFENLFTRLSPELICHVANCMHPNYAATAFKLTCKDVAQAVREQFTTIQLRGEPRSLRSFRSRSIMIAIAEQPWPGAAFVAHWGRPEPWCALPRWQRHRLLCLAASSHHAPSLDAALAHCGMDIQADALASAIIAGDLAACRRLHEAEGCRFDCEVVAAAAGVAGSLPACEWLAETATSALSNLLPELCYAGHVDVFEWALQQIGILYQDGDMGEDGVLLGAAAAAGRVELLQNLANRFRLNLKRQHHRPTVLSHVASGCPLEVLQQYYEPWGNRLLWTAWQKRQLLMAAAASPTPDWAAKCEWLWAQWGGAVEGLDVDISPFYEPRRQWMADVMSRPDFPQRLQLLASYGLRNMIGRSAPEAAGTIGSTAAVEFCLDQLPALLRQQAVPAAG
</t>
  </si>
  <si>
    <t>C_14990001</t>
  </si>
  <si>
    <t xml:space="preserve">VGHVAGGGEPGVCAVLVQPHGFLARQGAARHARLRRLAAWRGGQGAGLHLGAVAQAAAGAGARRGGGGRRSDRPVAQRAPKPDAARIPARAADGGGSLPAQPAPRQAAWTAGAAAKRLGPVPDRKRWAVGGSDLGNGRVPALCGAVGPAALASVVVLGGCLRRVVRRAVSGGPVPLVLGLGPQQPVPPGLRQRAPGHGRAPRTGGRGTALLDRRAAAGGRRPHAAGLLRGLGRAGHAGRAEPAGLRGARADHAALQRDFCALRQAGQPGQDHRHRQDGRRAAAGHHRHCGDGAGSGRCGRGTCGRGGSGGCGRGCRGCGRQDVGGGGGWAEA*
</t>
  </si>
  <si>
    <t>C_1490001</t>
  </si>
  <si>
    <t xml:space="preserve">MAGDFDDSVDFSALFSGRKKPLKPKQGTKQLVNTSSGRKHAPLATPGQSRKEQLKAKPHEGKRKAPPVPAGELADARPRKKQRGQQPASVHGSTVPAAGVAALAHTQKQRQEHAGAPSPAVAATSTALGNGYEKKKQKHGKRVSSDDWPFEVDYNDHFETSSAAVDDIQPVLLALCNRLKKTPAQLAIYDPFFCKGGIRRHYEARGFTNFIHRKRDFYADVESGQLPEYDVMVTNPPYSADHKERALDFCLRSGKPWALLLPNYVATKAYYSELVDAAGTPPQQRPFYLTPITRYAYEHPEGTGHAESPFYSWTRQGQQQPQEQEQEEPVPAKAERALAALEGKEQAAAGAGR*
</t>
  </si>
  <si>
    <t>C_1490002</t>
  </si>
  <si>
    <t xml:space="preserve">MLPDPEDDTCWICLEGINDSAAGGAAGGANNRLIQPCRCPRLVHSVCLAKWQLSQSGKSEEKFCRFCKDRLPDWQENLALPGMAAVEPVMSVHFNGQTHMVKVKPGEEGRVAFIQDVRRLLRLRDNQEFSITFECKVPGHGMFLDLKGLSSYDAAVFCAAMTAVERQRLAAQKAQKAAAAAAAAAAGSSTAAASTSVVQPAAAGSGARPSACAPAATSASTPAAAAAAHSASDAPSVPAAAPGARSAGQAASDLRPSVTGSEGAASDADVHHPASRAASSSSGASRQTLHQELLASGLSSGPHQAASSSAVAAGLTSRHRCR*
</t>
  </si>
  <si>
    <t>C_1490003</t>
  </si>
  <si>
    <t xml:space="preserve">MSMAGVHQAPAQGQSLLGGQLVCGKAYEPGPGHKTHFCVSCQFPIAVYAKVFPCLHAFCLGCATDMGSCFVCQSSISRIERIPKSRDSKVFISPLTLQLFKSEEELATHTRKAQQQLLNSEAVRTAGRPKQEVTAPAPTPVAAASTGPMGSPQPHSQQQQPQQAQQQQGQQQRLHAQQQQPQVLPPPPPAQVQQQQGGMGMGMGMGQAQQQQPHQAQTGPMGMMGQQQPQQGQGMGPGVGMGMGMGMGINGMAQQANSAQQPPVMSVMGGPMGQQQQQQQPQMPQQQQQQQMPSGGGGPMGMGGMGMGGMGMGPQGGGPMGPGFGGPQQQQQQQQEQMAMAAMFNVLTGGQAGAMMGLPGMGPGGGMGPGGMGPGGPMMGGGPMGGGPGMQGPMGGMGPGGPMGGGMGGGMGAGAMGGMPHGMPMPFPFQ*
</t>
  </si>
  <si>
    <t>C_1490004</t>
  </si>
  <si>
    <t xml:space="preserve">MGQYPSTESHTFTPSDAFFLTEATRTGSLDVVRLFLRKNPALVYASQAVDHNTPWHVAAAAGHELVLRVLLDTTRANAVSNTFDPLTKVINKQNAKGQTPLMLACGGGHSVCVRLLLESGAHLLVADTAGLSALHYAASHNGADGAGNDCVELLLCHMQLQLRAQGPQQAPPAVHANVIRKFADTGDLYGRTALHYAAWSGNTRAAHALWAVGADICARTETDCYDADLPCNTGAALLIAGSSSAGGAAPAAAAAASSTAPPRHSSKQRTAAQSLELPPPPSPRVPSSDPRLMVDAYGMTPYSIACKRQQDRGSMLIELLDPATDFCAGEDLAGAEADSAGAAGTAGVAGVEGGAEGGDDKASLLPRARLSSTASAFGRGRRRGGLAVAAGGGSGSDDGDEGDSEEDDDDSADDWEAGADGPLLLWEGVELIQARACGIAADPEAFFALQRSAPLLQPQQPAEPLSAVAAAAGGGGRASGGAPGGPRMSGMGGAGGLGRNGGGAGGNRASVISTVGGRERRRSSGSGDESTALLEGADGGERAGAGGRGRGRRSTMTTAEEMVPDCFLCPLTCRLFKDPVVAADGATYEREAIERHLRHVATSPLTKQRLASTATYPNNALKAAIEHWQASQAMQQMLLLQSHPHPRHHQHRGSGSGSGGGGGGEPAAGLTGLVGRR*
</t>
  </si>
  <si>
    <t>C_1490005</t>
  </si>
  <si>
    <t xml:space="preserve">MADWKEQLKIALDGVTSGGKFAVTGTVDSPLPEIAVRGVGKLALPIDAGQAEDLVFAGMPAPFGKGSKTVLDPAVRKAIQIEAARVRFSQDWDATVRRLTADVAAALLGVYGCGAVAGVEARLYKLLVYERGGHFRAHRDTEKEPGMFGSLLIQLPVAGGHTGGSLSVRLQQEEVVWDTAAAAMPGAATTFFADCEHELSEVESGLRVLLAYNLVQTQEGANTVAAAASASAATATAASKAARAAGRAPAAAAVKAKAAAAGRAAALRAVAEAVRAWEAAGEASQPLVALPLAHKYTEASLGFGALKGDDSAKVRALLDCPELEVHLLLVDKMVIGGCDEYLHPDDYEEALETASMITDDDDYYTSTKINYIWHSSQFGRLGEDVGDFGLGIWRIQNSVLGDEELFPDDQQPYQKQYEPYTGNEGPSLTYWYCSALAVVWPRSRRPTVPDRSVRQRRR*
</t>
  </si>
  <si>
    <t>C_1490006</t>
  </si>
  <si>
    <t xml:space="preserve">MEDKRLSRQASRFKNSAFRQSDLEKLNEDWGIPGVVEFGEGQGGLPHGTATFFDGPDLLYAEGVPLRTGVSVHFPQHRDGLLPQHGFADRMVWEVIGAGVDSPEVAEQLDGYLNHLQITLQTQEEATDADMRDVRASLGMAPGGLAPEQDAALAQAALEAAVMKRRAELEAEGQAAEDALANAASGRDRHAAGKRRGRPRKTAEPAAAAAKDGEVVDGDEDDDEDVSYAPVPLGEPGAVGPEPYSPPVQIKQQFWLRNRGK*
</t>
  </si>
  <si>
    <t>C_1490007</t>
  </si>
  <si>
    <t xml:space="preserve">MVAGREDAWQVKQDKRGSEALRFQLASNARFVTAQQPDCSDWIKVLGLGGSQVWYAESAIRFHNRYWTPPIFGDDTMPPLPPIPTELLEGEGEEGDAFDDIPGGPGGDEPEN*
</t>
  </si>
  <si>
    <t>C_1490008</t>
  </si>
  <si>
    <t xml:space="preserve">MAKHHPDLIMCMKQPGVAIGRLCEKDDGKCPICDSYVRPCTLVRVCDECNYGSYEGRCVICGGIGISDAYYCKECTLQEKDRDGCPKIINLGSAKTDLFYERKKYGFKKR*
</t>
  </si>
  <si>
    <t>C_1490009</t>
  </si>
  <si>
    <t xml:space="preserve">MTGTAGVSPAVVAAAEAYVRKELAATDASHDFAHIQRVRANARNLAQLEGLSADATCLVDLAALLHDVRDWKYSGSDGATAEAVQAFLADQGVAPDTAQRVLYIISRVGFKEELAAGGAAEAPPVAVDLAQEAAIVQDADRLDAIGAIGIARCFTFGGAKHRVLHDPEVPPRDQLSKEQYMTGGEKSTTINHFYEKLLKLKGLMKTPAGRRIAEQRHAFMESYLTQFHDEWAGHA*
</t>
  </si>
  <si>
    <t>C_1490010</t>
  </si>
  <si>
    <t xml:space="preserve">MAAYRYDLGRFGNSVALWLGGIHPGEVTSVLRAGGAPELLGALLEGESLFNDASGIVLFDIFLRKVLQARRAGAFDRFWDVLSFCVNGLIFFLLGASSVNYLIR*
</t>
  </si>
  <si>
    <t>C_1490011</t>
  </si>
  <si>
    <t xml:space="preserve">MPRLSAATNAATTSLRRKQKAVLDEMYEQPGHGPSLEAALAHCGCRIPPQALTAAAAVGDLPVCRQLFEVDGVGRSREATTAAAAGGHLPVLQLLLDTPFTSLRFFLLSLIRR*
</t>
  </si>
  <si>
    <t>C_1490012</t>
  </si>
  <si>
    <t xml:space="preserve">MSEAVLQAWEGRFLSGELSDCDVVFFLELGCDGSPLMGPYALSTQADGRVLVGAPLAAHTRILCDGSELFPAELERWRVAAADADGDSGGASCSGGEGAAGADAATGGAEAAAGGADGARPAKRQRVAAAAGLAAGGGGRPQLHVGLWAPGERRLAEALLRFMYCGVLRLSTMPDLLRARPVALRLAIEGGVQACDDGVRASLGAAKAAGKAAVQAVLLDLYACRALLPDPDDAAGADPTGPELRRDVLTFIRAAVGFATDDEASVVLLVAHRRHSHMKNKSPQQVTADVQRLLRHIRWPHVSDAFLLQYAPHVSWLGMSWERAVWLSMYARATTPEQRAAMERNAVRQQQQQQQQGGVQAAPEHVSFHLDAPGHRAPRRPAARPPGVLTYAVDAQELICAQTGLVSSGHLESRGAAAVGGFIWMPRVCRYDGGVGVALGCIIDAYDARQTVPGTAFPGKDVVLAVLDSEGRVAHSRPCGSANGGEGIGIGSVCSTPLMLDLEDRAAEGAARWARYLRAGKLHIQVEYI*
</t>
  </si>
  <si>
    <t xml:space="preserve">MAHFNSVDREFVVRKDLDDDGTGAVTLRVRPYDGWHDVQSLIYNAPELPIKRPEDEELYEYEIEAVLPLALQSDAGAGEPPPEPDPLAALLGAGTPKPRAEPQKRVRVSDEASWQKLQRMMPCTPTDLMGVTLRSSAGKARSGAYVLQLQGYHGLWEMAXXXXXXXXXXXXXXXXXXXXXXXXXXXXXXXXXXXXXXXXXXXXXXXXXXXXXXXXXXXXXXXXXXXXXXXXXXXXXXXXXXXXXXXXXXXXXXXXXXXXGGGTAKANQQPAAFRLQLRRKDRGPKAGANAAGGAGGGAGGAATVLQALLSPGSAGLPGAVAALLRDTVARVGGAGRALLRQHKAHHYGLSAVWGVGVLSELLRVPSVRNELMAAAQAGAAAVPVGAARASAVSDAPDAAAAAAGAAIAGFSPAVAAAGQSQSRRRVGMIAGDAAEAGGGGGGGGGGRRGGLAQGGGGGGPAAANSLGLELEEVYGLLLSVAALPAWLSARAAAPWELRPMPLQQAATVIQSTLRAHLARRQIQALREQVANVMNTMRAVSRAPASGPAAQMLQKAGPANALPGPAARKAGPGGGAEAGPGGAAAAVPGGRAGGLTAAQEAELASITGAITGVEHYFDFASAPGH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WVRATRSSAEPQQARLQERVAVSAAAQQAQPALEVAP*
</t>
  </si>
  <si>
    <t>C_1490014</t>
  </si>
  <si>
    <t xml:space="preserve">MTAGRELNPDIKDFDASCFTGTYVTGDIDEAYLQKLEMSGRGASRRAPQKVSLINNDRPNAMVGSS*
</t>
  </si>
  <si>
    <t>C_1490015</t>
  </si>
  <si>
    <t xml:space="preserve">MVRISVLGDALKTMYNAEKRGKRQVLLRPASKVVIKFLSLMMKHGYIGEFEYVDDHRSGKIVVELNGRLNKCGVISPRYDIGHSEIERWVARLLPSRQFGIIVMTTSAGIMDHEEARRKRVGGKVLGFFY*
</t>
  </si>
  <si>
    <t>C_1490016</t>
  </si>
  <si>
    <t xml:space="preserve">MPLSVLRLLPGLAPSRQVVQAPWLPGTVAQNIPPHGMCPCYSMQGGLAAAFVSAAWPTCPLAALATEGLDPESRKTGDSAKDIWDDDATMHLLRNGTHREGTSPLERRRAARRAERYRMQGGDLIIMGLDGRTRKVPPPPERLAIVKKTHEDTGHFGMRRTQALLLNSYWWPQISNDVETVLKHCEACSRVNATFGSRNPQLTPLPIGGLFYRWGVDLCGPFQPTQRGHRYVMICIEHFSKYVILVPLTDKEASCTSFAFRQHVLGLYGACAEVVTDQGSGNLLTAQHRDKLRYAALRTGGMSPVLRRFEVGDYVYYRNTTARTSLEATARPDIYRVIEARPSGVLVLEADQVVDPRLARPAPTHHCEVCKFPDGEEWMLLCDACGTGWHTYCLKPPVKEIPEGTWVCPNCTKKGVTPEEVDAKGPTPAPRSLQPPMHLRKLVGATVMREGKGRNRRSKRQLGVASYAGRRGRAHYFTVEYEDGVSEMLSLPELRNRITTAKPTKHAAAAASVGELGDLTNVEHARGALCASMPGEHMAEKAERLACAARTGRVRAQPMTASEVEQLCEVIPLDLCGSVFVPWKCSDEVVEVLRSNGCRVRFSMEKEDVRCVEEKSFEKAKSDGVFNGVALLDVSPEMADVALPAASKHSSVCVAAKLPWEYVTQADSARLKWLRSMQREQKLVVIPCGTCVWIVIFASVMARSAFVRTTGGPVVSVSIF*
</t>
  </si>
  <si>
    <t>C_1490017</t>
  </si>
  <si>
    <t xml:space="preserve">MQLSHCTSATRSAVSAAQHVATSCARLKVLLAHTGHVDTVRTPAGRCLRMASTATTPAGGSGLASTDDAAVMSRFRELVPQLGGNYKGAHGKVAVIGGCLEFTGAPFFAAMSALRVGADMAYVICTPSAATAIKSYSPELMVLPYLHEAAAAAAWPGGAGEDKVDMVAVSRAVDRILPWLQRATAVVVGPGLGDDPAVCEAGAALLHHARALGLPVVIDGSALTHIIAQRPEYAVGYSNCVLTPNVAELGRIGAAVGVHLPGRMSDAWQVHAPSIAQAFGGPVVVAKGPTDLICVPSSPPHAAADAAAASPSPSPSTSGQELRPLLECKDPGALRRCGGQGDVLAERPHAGDCPPPVTRACGP*
</t>
  </si>
  <si>
    <t>C_1490018</t>
  </si>
  <si>
    <t xml:space="preserve">MFSTTNGLYERARKRFKVQDGIKLFTYSFYRQRRQEVQSFFAQIYSEAQASRAATGHHALAQMHQLGAMQRHYTLNIDGLSEVVGMDTWHHERNPNGITVEMHGNIRQLVCPNCHFVEPLNKHNIGLMRAEQPVPCAAWGVTCSAAFECLNQVMLYDDGEGDCITPEHVFDVLEEDLKVADMVVWAGISFQQSASVEYFRRVRHMLGTHGRLNNVPQVLINPSDEPYFNILSAMSNPNDLHVLDLRDTSDDAFAAMARRLHDVVMAEGGPQAEPAQPPVQGQAQAEVHVQQLQQALLLAQQQHQHQHQQAATAEAVLAAGAAGRHALSQAATTSAAGLGPGEPALAAAAEAGPGAGVELKEEKGADGTGVAVAAVTGPSASTADADAAAVEAAVMAGLAMAGVTMPAAAAGLAATNGGMAALHGGANGAAALSPDLAAAAAAAASAALAAPGGVKAEAGHLAGAMPHPQHLPVAPKNRYRGFEAYEEEDGEPAFIDDDEDEDYREGQDEDEGRCRRNKKGRPPGKGRGKVGRPPGSGRGRAVAAMGKAPRAPGSVPPAPAPAAAPGALGALAGNPFGMLLAGLAAGGAAGAAGSGAKSAGASGGSAAGAAAAAAAAAAAAAAAAATTASAAPQNPQQAAAMAQLQQYIQLQQILQLQQIARQQKQQHAAAKGGPSSPAVAPATSAAAAAAAAAAAAAAAVPGVALPPPVLPAVLPAVLSAQPPVAAVHQPDAVALAAAAAVAAAAAAAAVAPVPAPTLPQPPAVQLPALAPAPVLASDGSTQAHLPAAVDPAAAAASAAAAAAAMEAQAMQAQALEMQKQADAMNAATAALHAHVHVLQAHQQAQQQQQQQIAAVADPAAYAAAAAAAAVAAGGAEVGAEAAAAADPMASLATLWPQAADSDAAAAAAAAAVAAGLPALQ*
</t>
  </si>
  <si>
    <t>C_1490019</t>
  </si>
  <si>
    <t xml:space="preserve">MPGSVSKMLPRDFFSLPDFPCPPELEPEEYPTGRSLLRYIIAYAHKNQLYRHIIFRAHVTRLHRLAGAWQCFYDVEEPLPGGGGGGGGADGLGGGLGRSSMASAAGSPRAGGSGGGATGGEGAGAGGGGGGGGSMVVQHRMTADFVVVATGLHSTPAVPPIECPHLFRGQMLHAYDLPPDEELPEQLAGCRVVILGGGKVAVDTATRLAAAGAASTAVVFKQAHWPITRFPLDKKGGGNGGSSNGSGDGGSGGGGGSSTAKARRSSSSSSSRGPHFTSLLYNRWAGAMLDPYYDAGLAGRAAGAVTRPLRRLFWRRIEKSLLAQNGLTRATHGGSSGGAGAGVGSSDAAALLPPLPLDRDLLTGGLVHDGQWSAALASGEVTAIRGEPHRFTPDGLLLRCGTVVPADVVVLATGPDGGVRSKRSGSAAAAAASARASSAATAAQAQYADHHHHHDASDGDGEGEGGGPARRIRISAAAAAAVAGGAYVSGDGGAGAAAGPSVGFALPPPARLAAASGSETDGRL*
</t>
  </si>
  <si>
    <t>C_1490020</t>
  </si>
  <si>
    <t xml:space="preserve">MEITPELITQYGLMSKISTGSTYLDMMFCLLVPLILKHLIPLLATLPSKLWKEKAAAKTFTRIIEHTQRSSYYWWDNDQQPPNSILQRALLNKINKHVQTLSELPEADLTIKKRPAAEDAAAAAEACGNKASDDSEDGSGSTEHDYAFNLAPPVGQWVDLKNGIRFMRETENLDDKAKATKITYMLESKEKDGNERIEAFVADALETFRKQQSAKVDPARYLYMPVLSGFRAPASSGDGEGASAPSAVYKRYKLSEEKTFASFFHPDKDSTLRLVDSFLNKTGKFAIPGYPQKLGFLLYGPPGTGKTSLIKALAQHTKRSIISVPLSKISTNQELMDIIFDNKLTIQNSSDSAVSLPFNKTIFVMEDVDAASSVVQRRNGGGAAASAGPSRAEVMALAESIANAKLAAAASAAAVGRSASSRGGCGDGASSADGDEHHDQEKGGKGEIEEADSDDEARANNGGQRRGQRGSAGAAGGGGGGGGVGASASSASGWEVGGGTAIGPSLPMAAFGKNLFKGDDELNLAGLLNVLDGVVDTPGRIIVMTTNHPEKLDPALIRPGRINKKVYMGRLRVCEALSMVRHYFGPVSAADEAALRAVFEDDALSPADLEAMCAEHDTPAELVEAVERRLREGTEEFKPC*
</t>
  </si>
  <si>
    <t>C_1490021</t>
  </si>
  <si>
    <t xml:space="preserve">MATEGSVQAVKSLFVTLRRGFAGTPWFHRRVLESLGLKYRHQCVEKPNNSSIRGMLSKVPHLVVIETDRMRYLRELKEHYQQLPREPWVLHHDPPLPAATPSNPSSPLASTSSSDSDSTELLTPAPLPPSVPAQPRLTPFAASQLREHVEPVGLEGYRANKQPPLPPRKYFQEQSRRWRAKVLTERGVFSADACREHAEAIRPKSYRRRTGIRD*
</t>
  </si>
  <si>
    <t>C_1490022</t>
  </si>
  <si>
    <t xml:space="preserve">MTGAAAPGRAPPTSSEQPTVTEVLTVSLDLSIDSGGLEAASRDRRGSGGGVAGEEASTSGRTATTTATSGHGAAAAAAATQLAGHPAIARAASILAEGGVVAIPTETVYGLAANALSAEAVGRVYAAKNRPADNPLIIHVSSLAMLAGLYPPGWELPPIYEPVLRDLWPGPLTVLLPRSPLVPDAVTCGLPTMAVRMPAHPVALALIAACGFPLAAPSANSSGRPSPTLAKHVAADLGGGVIPLILDGGACSCGVESTVLDALRSPPAILRPGGVTREALVGYRGLEALQVYRKDFTDAALEAAPTTPGMKYRHYSPTAPVILLDPSPPAAAATAAATAAAAAAGATAANGADSSHSSSANGHGSGDGEGLGERLRQATEALLAEMAGSALEGWRPIPALAGSVVTASSSSSGSSSSGCNGSSSRSVPLDPPTLELASRLAGGGAVGVLRTSLAGAPPGLLQRAPQAKTAAAAAHSQVDDGERGRSSGSGGVGGGEGAGTRAVAAQRVIEYVLGHVSRPAEVATELFAGLRALDEAGCVVIVVEGVADEGAGVAVMNRLRKAASRVVHV*
</t>
  </si>
  <si>
    <t>C_1490023</t>
  </si>
  <si>
    <t xml:space="preserve">MIRLADNSSLAFVDLLLWHSLTSIIGYDVSVIALATPGARVSVNFTRTIKLRDGCLPLNIFVQHVAAYVRLNGSAGGQVASLEPFCYANPANVSVSQLGTPLVTKISGGGSNVTTVLLNSTASRGDRVPVTCVSEILATTDVATTITRPNGQSYSLYEFHSAYWCRAYASMSCLSASGPEECVQNLLASIVPPGNGSSSGNGTVKDGANGASDGGSNPLTAILLPAVLTGVITLGFISATVWCLHRRGQMQHDSKRGSSLGLSPAAAIMAAGGHGPGRDPEAGGGAAAGGGGGGHAWPGGRVGNALARLLPRGVLPRQNNCALSPVRAELSSKMVVASSADDLSDVRGLQLVGKGTFGRVYKGEWKGVTVALKVISVPVSQYGQAQWQQVLGEAAISTTYSVALLEYSPARKPASAASEDGLGGSANANANGEGGAPVTAAAGNGNSADHALLDSDMSPFYQLKMVSEFCEGGSVVNALKRMRFYDSVGGGVVRLPAIVDIASQVASGMAYLHSANIIHADLKAANVLLKQQPGSGRLQAKVADFGLSFRMEEPEATHVTKGQLGSITHMAPEVLVQGRVSKSSDVYAFGILLYELYTGQHAYYDIPPPMLAYHVATAGARPMLPAHCPTAYRALAKACWSSDVPTRPTFSQIYEVLVALADDVQKSLANPALLKTGSGSARGGGGGGGGAGSVTVGAAMAAEAAADAAAAAVVKAGLAAPVVAAAAATPAPVVAAGAGTPPTASDGTAATAQPQQQQAVAMGPPSPLPRAPPAAMLGAVAAVAGAGVEGAAAAGDSVMPAAARQGRELRTLEAYQEGAGSDALLAVPLPPLSDGVGTHSTSTAAGSHQQLLGGNASCGSFVPQHPARYPMPPESSSITGGSPEQQSHLPQAAVEEAAAAAAAGVVPAAAATAPAAAVSGAVVPASKASAAQSALQQLQQGHRQQLSLLAPLSRNQHPQLPPSQPTAAGAAGTPRQDGDAGWQAQPLDLRLVGAPAAGGGSPGDGTATLHNPAREDAHEISFVGSSQPSTQRNATSMSYPTGA*
</t>
  </si>
  <si>
    <t>C_1490024</t>
  </si>
  <si>
    <t xml:space="preserve">MTTELDLTNAHLPDLSGTEIPPSLTAVDLTANRLRTIDPRILGLQGLRSINFRQNLIANASALSTSCAKGAMEDLELRDNHLSVIPSLKGFTELRRLECSYNQIRNLLPLADLDSTKLEELYVASNKVTAMAALSHLGALTLLELGSNRIRAIENIETLTGLRELWLGRNRIAKVDGLATLTNLRRISLQSNRAYCTVGGSMENRQGSFVARLLVKAGLEDLWLNDNQLPAIDAALDKALDPVRHSLTCIYLEGNPAAQDPQYKRKLTNMLPKLKQLDSNFL*
</t>
  </si>
  <si>
    <t>C_1490025</t>
  </si>
  <si>
    <t xml:space="preserve">MAPKADAKSKIPITVVTGFLGAGKTTLVNHILTANHGKKIAVIENEFGEVGIDDALVMESKEEIFEMNNGCVCCTVRGDLIRILNKLIKRKGKFDAILIETTGLANPAPVIQTFFVDDDIKDACLLDAVLTVVDAKHVTQHLDEEKPEGVVNEAVQQIAFADKVLLNKTDLVSAEELHRLRHRIQHMNKPVEIIECVRSNVDVGRLLGINAFSLEKLLAMDPEFLETGEEHHHHHHHHGHDHGHDHHDHKCTESCKDGAHDHSHDHDHDHKEHEGHKHEGEGHEGEHACTDKCKDGHHDHEHGEGHKHKHHHDHKHDDRVTSVGFEIDGEMDMPKLNMWLSKLLQVVFIGKNLNRKELLEGLQSCLAAPAAAPVAAEAK*
</t>
  </si>
  <si>
    <t>C_1490026</t>
  </si>
  <si>
    <t xml:space="preserve">MLHLRLGPVLSAEHPIHRAPAPAPKSVAPTGPNASVEAAGPCLLLELLPNHLLLHILGLLDVFSRCVLSQTCRTLLQLCGTPSLWPGRRLGGPLVQAVRCSLSAILRVPPQIFNVRLEDGRSAKFPLSVPLHNLRFVLGAGDVEALAERAAGSLQDWIGRVPAAAHYRPAAPGGVGSSGGGCNSRYCLRHLGPGSRKAAGAAEA*
</t>
  </si>
  <si>
    <t>C_1490027</t>
  </si>
  <si>
    <t xml:space="preserve">RSLAPPARTHTVRQPPHPPSAQPCLATTVLPVPTLHSHSHSVQQSDTQCASRPHPPAPTCRQLL
</t>
  </si>
  <si>
    <t>C_1490028</t>
  </si>
  <si>
    <t xml:space="preserve">MLRQGGAIIINGVALQSCLRAGAGTAASGCPSPLSGSAATLTLPHLACCATARTGTCQCASSSRQAHAPGCSCSACSAAPCSARGGAVPAAWRTATPHPSEPASRAAPSHTLAGGWPGAAPPSASISTSFPFALRALHTSAAASTAATPARAAAQAATAVAAADADADAE
</t>
  </si>
  <si>
    <t>C_1490029</t>
  </si>
  <si>
    <t xml:space="preserve">MQVAAANGEVIITNDGATILQKMTVTQPAAKMLVELSKSQSARAQSPSTHPXXXXXXXXXXXXXXXXXXXXXXXXXXXXXXXXXXXXXXXXXXXXXXXXXELLEKGVHPTIISDAFFKASHKACEILESIAIPVNLEDREALLRAATTSLSSKVVSQYSSLLSPMAVDAVLKVMDPARPNLLDLRDIKVVSKVGGTIDDSEMVDGMVFDQKAAKSAGGPTRMEDAKIALIQFQISPPKTDIENNVIVSDYNQMDRVYKEERNYILSVVKKVKASGCNVLLIQKSILRDAVTDLALHYLAKAKIMVVRDIERDEIELISKTLGCLPIAHVDNMKPEKLGSAALVEEVEVGKGRVVKITGIANKGRTATVLLRGSNKLVLEEADRSLHDALCVIRCLVNKRFLIAGGSSPEVQVSMQLGHWSKTLQGMESVCVRAFAEALEVVPYTLAENAGLNPINIVTELRRMHASGEKYSGINVKKGTITNMLEENVVQPLLVTTSALTLATECVRMILKIDDIVPVR*
</t>
  </si>
  <si>
    <t>C_1490030</t>
  </si>
  <si>
    <t xml:space="preserve">MIPACLAVLARRSRYGDHALTRSLTPALLSSASIEMQSHEDVFRHRVMESATASTSGHSSSISKVAGVLGRLISGLRHYSSAPQISNAMRKRELLNEARALVPEGSGWLEAYTRNISPRQLTWRLGKRDSLAAMTEGWQLYQGKFDTVAMAALLRRLRHAQLQDPGFDPLAAQRLLDDLVPRLRSVGLRFGKLRDITAYLHALAKLRSPAPSASSSAASPRAGAAAASLLTQPDALVLDLAVFATRNRTELLHASPQRLATLLWALMRLLPPQLYGSEQLQVVLDRMALASLGRLQNFAPLDLRWAALAFATFGPHGPSSKATATTTAAAAGTRAAAGAGSGPALPEWPRVVRGEAAAAATAGAQGAEDVTARRQSRNARVIKALCDELAARSGNLALPQPEPRDLALAAHALGLVAAASSSAGGAVAPPALLVKAAGVAARSLPALSGEEAVGLVETLAVWGLRQPALLEALRDAAGRWGEGEQAEALRGRLQAAYTRLGVEL*
</t>
  </si>
  <si>
    <t>C_1490031</t>
  </si>
  <si>
    <t xml:space="preserve">MTKDAPSTPDDINKAFKANTKKAPIHHLTSLARSNTQANLLRSIEKSQQVTVRFDDVCAWVPMLVLPGGGPSQVGALLTKCKGGAGGTDVEAPKQQVPPPKERQVLFNISGEVTPGEVLALMGPSGGGKTSLLTLLGGRSTARLGGTIAFNGAKMTKATKRKMGYVSQDDLLYAELTVYETLYFAALLRLPRSWSRADKLSRVEMVVEGLGLERCRDTIIGSHMMRGVSGGERKRVSIGHELLINPSILLLDEPTSGLDSTTALRLMHTLRTLASGGRTIVTSIHQPSSRLYRQMDKLMLLSEGRCMYYGDAQSVATWFKLLGQPCPFGTNIADHILDLANGDVLVGGGNSASVGSGLDVLGGLGLGADGAEGAATTARSVHQSLDAAFEQRKIGRGRGGVRASDLEAMAAAADAAERAAGGTPRKDGRYGGDGDSEDAGASSGDQALSATAVKVEVAAAGEELAESAPAPGGEESKWGATWFDQIKILVIRCVKTRRFQSLSTQKYIQLIGVALLAGMFWWQIGADLHSSQAALDVGGLLFFIELFMGFASLFAALFTFPSEFQMLVKERQSGMYRLSAFYVARTVSDLPMDCFLPSLFTWIVYFMAGLRLNAGAFFANWASVILIVLTSQSMGLLIGATVINPQNGQTIATIFMLSTMLVGGYYVRGIPVWISWLKYVSFIYWGWNLLLKIEFSNRAFPCSGIDGGVNGGSGNSTLAAALSPSGVCSVGSANIFEVDVDAPVTKEVCILIAMLIFLRLCIYYALQYKTTFKGRN*
</t>
  </si>
  <si>
    <t>C_1490032</t>
  </si>
  <si>
    <t xml:space="preserve">MLGDRMGMWASGPRGAGALLWSTLRATFLYAVWCAYWSREPAKQTSEHVVREVVSELRRLLTAQLKAAKLEHFVAIWTAAVGG*
</t>
  </si>
  <si>
    <t>C_1490033</t>
  </si>
  <si>
    <t xml:space="preserve">MSNEPVPEWVSNFMLSREDFEYIQSQPELMDPLGWLHLDLTPKGDKGWVRHFNGQLRPLTAQGLSAGAEEQGHKKAIGKVHMLLTNCPLIKVDRLHNGGSFGRRTMVRGLFDVDVTAFVTTYKGRVLGYHDWTGEEGEALQARSQASDRGKVQRKILMKQVLGSGGGAGEERPQAEPAREAGLSEALTAVVKDTSDRVKSVARLVKCWYKYSLKDKIPHVPSVLLEVLTLAAAQREGLWYPVKNNRTAEVELFLAALTLLDAAVTSKEVVVLEAGPVWGYSRAQAESCRHTWQDDTVVVLHPIDPTCNLARAQPDREVDWPMMAWEARELRQVVRKDSMWTLLNESSLAPAIRALR*
</t>
  </si>
  <si>
    <t>C_1490034</t>
  </si>
  <si>
    <t xml:space="preserve">MSENARSKPRGELAELSAQLQNLCTAGKRSDKELRAAKKDVFKKVINYMTLGMDMSALFPMMTSCANLSSDDLVLKKMLYLYLTHYATQTPDLALLTINQLQKDSADHDPMIRGLALRSLCSMRVTNFLEYVVAPITTGLSDRHPYVRRTAVMGVLKVYHIDPNTVAQQGMVERVKRLLGTDTDVQVIANCLSVLMQVLERIREPLKTLISREDAPTVYAALCHVLLLAQRAPMIFEGDCIAFFCRTHDTWFVKKALVALKDVLRRYPDVAAVCVGGLGELGVHGAIEEPAARAAYVWILGQFGTLVPDAPYLLEAFADTFAAEEPPVRLALLSAAAGLFFRRPPEAKPLLGAVLAAGAADADVEVRDRALLYYRLLRADAAAAERVIAPPLMTVPWFSETLSGEAKDAIFADFNSLSVVFQKPAAAFIERQAYHSLEAEPEPPVVAPATDLLAMEAPELLGADRATNLLADTDGTDLMGGGPTGDGSGSGPGGGGGPADLLDLDISGLGLGGGPSGPSGSAAAGLGHMQQQQPGMMMGGGPGGMAPPLGQGLGGPGGMPGMQSPQQQPPQPRGPPPMQPQAPQPGPPGSVRGPGGGGLGGDLLGLDGLGGAPAAAAPQELVLNPKARVSPGEFQAEWKRLPSAHSSSLSVSSANVAAITANNHRDFTTHMTQAYIHTIASGGQSPNFRYYFYGQTLSGTLFLVEMLLRADTSGGGGGSAATTVKTASPDPGQLAAFVELWSNCLAGFMLA*
</t>
  </si>
  <si>
    <t>C_1490035</t>
  </si>
  <si>
    <t xml:space="preserve">MARFKVLVRNVPEDMDAQALYYQFVEFGEILQLFTSYDGYGQHFAIIQYIEIKAVQDAIKHANRTKVDNHVLVVEQYRLNQPPQPLPRNINSLGASGGATSAPPQQQPVAEANGPSTSAAGPAGRMASQPGMTYAALQQQQEKEAAAAALQRKAAARQQRQSASGEGGDSSGGAGSAPAGPAPAQLPIP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QEPLADPVLAADGNTYERAAIESWLRDHDTSPMTNSVSAVRTWSGGRQAAVVAEAAVVVAVAVVLVLVLPHKSLTPNNLIRKIAEELQGISHGDDPGAAAGGSRSEAAAGDAGAAAGSVYEDAGAEDNGGYGGHAYEDAAAAQQAAAVVSHTGLTAEQEAAASQAVAAAAASAVAAAFQNQQQQQQVRVGERAPNFSAPAVVDGEITKISLSDYKGKYVCLFFYPKDFTFVCPTEIIAFSDRAKEFAAANCQLIAASTDTEETHLAWIR*
</t>
  </si>
  <si>
    <t>C_140001</t>
  </si>
  <si>
    <t xml:space="preserve">RGIKQQEALLVPVCIERRLPRGHPCTVTVPGRAYPTHPHTPHPAPQHAHLCHHPHQTHHNQPHQTGCDCVCVCVPFSPRLPVHLIRYLCL*
</t>
  </si>
  <si>
    <t>C_140002</t>
  </si>
  <si>
    <t xml:space="preserve">MQLAYALRFYDLDVVLMAVARFRKNARLSHYRPATWAAPAGATAGATATAGAPAATAATAAAAVTELVLHVKDQSAPLQLGVDEAYDIQVPGGGGGSVHIRAATQWGALHALETLSQLVVEVEGPAVAAGAGAAVAAVVAVAEGAAAAAAGGRKAALQPKGNKGELLQPHEMLQPQLALVVANVSDWPRFPHRGLLLDTARHFLPLPALRAAVVALAAVKMNTLHWHAVDDQVGVEGWSLVVYAAARGVRVLLELDTPGHARSWGAGLPGLLSDCGGAGGGGSAGSGGGTTGTIDPTKDSSYAAVGSVLAAAAALLPERLLHLGGDEAHYMGRVLRDVVSGRGSGAAGGAAAAAATAAATASATASDPASGSGSGVGGGGGGGGGAPPRTPVVWQEAFDVAGGAQLPRETIVQARLREAAAAAAAAAAVAAAGGWTSSSSSASLTDPQADVAGWALEAEVEMEAAAAAGVEAALAAAVAADPGLDEDEREELAEMLEAEAFAQEWVQQRRLLFDWSNLWGGGGGGGGGNNNAAERTGGHGGGSGGAGGGGGMMRGGGLRAGGGGGGGAAGGGELGEGGMPVRRKKKMKKKKKMKKRKIVPAGGGGGGDGYGGGGADDDDDTGAWRRRTLLGQRLRFAHPEDANEAERPSLSLARPYLHPGPHRAITVPRHRQEQEEQEGKKQQQQQVEVEVEVAAVMPVEQQQMEVEKEQQQQQQQQKAAAVLRHRGIGSGSGSSSSAASSSSSDTASRFYTGATTRQHHAQLRTQQTHTQTDPQQQQQVQQQGQQQQQQGEKQQEGDQQEADAAAHAAAGAAADLQAATTGPATTAAAGDTAAVAAAAAAAQDTHAAAGTADHDKAHGDGGGNSNTGYDSGGDVDTRRALAALRGAVTAARAARLGERGQGEELAAVTAAGFRAIVSSGWTWPRASAVAERLWSAPLEPDNNDNNDDNDNNTQRQQQQRQQQQQQQQEAEEDAAARIAVHRCRLVRVSEAGGSAGAQTQIPWFEAVGELTLDETASHEVGTPQGPPQPPLLILGLAVTLSDTCAGTSTTLLGGNFLTGLPLQGVQVFDVRNNAKHIDAVASIPVTLVYPDGSTCPSPDYPDGGPCPDLPATVTLSIHSDCPATPLSFNDKSEFVFGGTFLRQTFRGDVCTVGLDPASGSVIQVACRVSCVARAIRQRSELQGSCDHMMLM*
</t>
  </si>
  <si>
    <t>C_140003</t>
  </si>
  <si>
    <t xml:space="preserve">MALESLSVACGTCAEAVTVNEQLRRLQEELEQARPPQLPQLQRQTLQSEQPVQPLQLQGQPPRRSGKLKGQPEEAVAQARDVGPSASTSGGRGGSSSGHGGSGSSGGGSGSSSVPQEFGPLLLSEVAASGLLEHCARLLLLSAGGAATAGAGANVGAGAGLAVAGAVSSSSSSGSSGLFERLWFGLCINASKVGLEWLAHSSSSDSGSGCSSPSSGSCGGVSAALPRSAPPAPPPAPWGSCLQTYAWSQVAATLAAAGFGGGERGVWGLPAELAAGLPLLTSPEGEELTADELRRRAQSRGQGVVRLCVEPFQLLLLTLEVGLRCRLLAATAGAEVAAATAGTAAAGPAQEVVVVGPARPRAGSGAGGGKRRHGKGGGGGGGGGGIGGSGSKGRSRGETAGPSSCSSGTSTSTTGGSSVQPVGGGAGDVWSFPFSPRAAALVLIRSADLAVASVAAPPHTASNKTSAMTMTMPSSPTTPGAAAAATKATTAATAATALREKAGAVSAPATSQRRAWQQQQQQQQGPVPGLPLLRLQRDGASDLALAALSRARQLLLGQWREAAGLLAVERERPPAAAVVEEEAEAGAEAKAYGRGHGRSAGGGGSECGSHDGHSGGSSSRSSSSGGSGGGSNCDGIRSGSRGSGGGGGSAKGDSSCGGGGSAAARTGCGGAADAAIANTNTNATAAAASQGDSGXXXXXXXXXXXXXXXXXXVIATAVTATGGAAAAAAAAAAPPRSPPDAAAPPLTPRPPRGLAVAVAGGIVPAVEAAVRAARHHPEALGIACAFLQVSPHGVVGGGGGWPLFRQLLAFAPPAQTASLITSIGKRLHAALDTAVAALAPPASANTPAGGSSGSGISGSSSTSGGGAAGAAGGMTPAAFRTDGGGLAAQRRVWLLVWHAIHRWLPPLARCIRLLQLLDSSDDSGSSSGGGGSSGGGSNGGGSGGGGGGGSSRGSQELLLLCDCYSRCVLEPVAALADRAADAAGENGSGSSSSSGGGGSSQAVAAAVADAVAGSWRQWLLHEADVLGVCEVAIERLAVTPAGSEPAAAGAAAQLYCLLTYLTAAVPDSLLPVLTASPAWQRDVLSQALNPHLPAVPAAAYGDGCGNGHAGGGNYDGGCGGGGSDSQLLSEDLLERLESLVAAAEAMGLSVSQLRATAFGGPVARAEQLRSMRRPVGEGEQQALAPVELEAAAAAAAAAARVVGLGEKMEEVESEDCGAAGGGGGRAAAVEAAPPPAWAAALRCCSNPRCVNLEGEGEAGLPLSMCGGCRAARYCGGGCQRAHWGGGGHKEACKALRAGGMAAAAGAHA*
</t>
  </si>
  <si>
    <t>C_140004</t>
  </si>
  <si>
    <t xml:space="preserve">MDQEVSEMMELITPPELEDKCPEECMFLTAYEDIKNAFPHRFSQVGGARQR*
</t>
  </si>
  <si>
    <t>C_140005</t>
  </si>
  <si>
    <t xml:space="preserve">MMLPNSNEADPIFPPYTVVSKVHGLKTADTDGEGGRFRCSQYGAVYQLGPRLNELLLRVKL*
</t>
  </si>
  <si>
    <t>C_140006</t>
  </si>
  <si>
    <t xml:space="preserve">STPRAPAPSPPPPPRPRPRRPPSSRHAAACQPQQAGPSHQPPRRPVHNPPAALPAACPSNPSPPGHTSDSRDVLVSAQVPPHRAAAPARSDPLPAPAAPPAQPPPPPGQPPHPPDQPPGRRRLLRRGPRQCPQRRPP
</t>
  </si>
  <si>
    <t>C_140007</t>
  </si>
  <si>
    <t xml:space="preserve">MKGISPAEGEEWAGGGDDAGAVSCGCGGGGGGGGGLTRPWRRGSSSGSSSQAAAADGRGAGSRGSSSRGSSSGGSSSNGGSSGSGEGEDARTRWLDGVVAAALRGGCQQVVVVAAGYDTRAYRFGGTAAAGGGANGGGANGGGGGAVRWFEVDLPSASASKRALVERTLPADLYPRPTYIAADLSQVSLAEALLGTGGSSSTGNSIAATAGSLVAFDYLEQDVFAGRRFAAGYETLRLTVANKGEPKRSGLDPEQLPACQL*
</t>
  </si>
  <si>
    <t>C_140008</t>
  </si>
  <si>
    <t xml:space="preserve">MTLYLTDRTTPEEKHLWEPVHYQVYAAKAAGCVAFKLYPAGATTNSDSGVTDLNKPLAALKPASTVLYRHAKESSCGCAGMFSAPVALAIYATAFEKAQALDKLEGFASFHGPDFYGLPRNTDKLTLVRSPQVVPESXXXXXXXXXXXXXXXXXXAGPPHRLCTCGGVAHWTSHAA*
</t>
  </si>
  <si>
    <t>C_140009</t>
  </si>
  <si>
    <t xml:space="preserve">MLRTSITQSARCAGAATTSGRPFGAAAAAATAGRRPGAVTAGAVAEAVQTLTITRPDDWHLHVRDGQPMRAMAEAGVLLLVHGEVTDPEVDMFDREAVFITQKLWPGAWRFRTAR*
</t>
  </si>
  <si>
    <t>C_140010</t>
  </si>
  <si>
    <t xml:space="preserve">MPLWSLNELLDCRAKVYGSSVPEGLATRLYEHFGGVARYVLGVPSVAKPPAGLDSLLQPLIKALEASSPAAAQAGLGGLEVGPEASDHLLHIVTKDNFKLSHLYFASPFVGDKMVARALMKDGLEGLATMMVRTRGAMRAYLYEQGGTFRVVPISSDEALSRSGPETDLELHSCTSRIFKEEEEIWAGGDFEENVYFKLAKANFPTVDSVLRVDKTLHMFQMTVDSSKTVGATALTSTFTRLGVEKLENVDLRLYYVVPPDILDDFKLRADASWPPAGKQQPLAARTRLFLLKGDAEARLLQQEQAGVINRQRPAATVAAARPAAMMVAPVVKRAAAPSSGRIRQIGGWPT*
</t>
  </si>
  <si>
    <t>C_140011</t>
  </si>
  <si>
    <t xml:space="preserve">MFDDPGVLSLLMPWHWLWSEPLTEKVRWSICAKEVCFKNELLRHFFVNGKTLPVERGKVGVNQPVVSIAAHTLAKGGWVHLFPEGRINYDGKLGPLRWGVGKLICQARQLNGGRDPALLPFYHSGMGDVLPITMDRLNVGKQVEVRVGELIRLDDLTCNCDSADAGVQQETWKAITARVKDALLDLERRCPPNPDQSAVAPKRDPPPS*
</t>
  </si>
  <si>
    <t>C_140012</t>
  </si>
  <si>
    <t xml:space="preserve">FQVIGVIKPLAGAGTGSLINLQSAPASVPATATASLKTSGFFAPPKTRQDLGALLEKLGLKTGVELGVQRAHFAAHTLNTWPSCTRYYLVDIWRQQPNYEDFANVADNEQERIFQEAT
</t>
  </si>
  <si>
    <t>C_140013</t>
  </si>
  <si>
    <t xml:space="preserve">MAMCVRNVDATVLGNISRLWLCSSSMGLAEFVKCVAALHLPNVRVLGQSGSERDAFSGSSLTSVCTTSGGLVSMKHVRSLQQLKQLKQLELCHSADGYAKPPRDREDNNFWVALTGNRPRPREVNPREVRAGDADSEAALEGLSGAGTEQLRAVRQLLTSPPPALQRLVLNTQPGSTLQGIRAWVKAAIHFEAGQGQSPKVEVDGCNAPGLNYLAAVLLPWLAERGLQSVPLLGLRTFWDTTCLLSSYLGSQTPLARLLQLCGRMELEEVRLCSGYGSMGPAACAQAAAALPVVVQTFRWPKHVVFSTVNMPHHHFDPKDGVMCRLAVNGAAAEAEDMGEGGGGGSIGGAAAAASAGGAFADVTAEDVLGRATELMWRSAATADVKPALLAGLTPPGASRHWPKQLHVLLRGTVIKQKLQGSAGGGACDKAAQRQLPQGSASGGARGKAAQRQGSASGGNGSGGGGVAALQAWLKGLQQQKQHSGFDFQYAQDRSTVVVQCHTAAATLRLARAADAVGGNLKVLVLCGHASWASYIDKMVQELWDSRYGGAAGTHAGGGGGRGSGGGGDIAAAPSTGGSGGGGDSAAAASAGGSGGGSRGGGGGLPAAGSLGAAVQLPLALAAAVAFVAXXXXXXXXXXXXXXXXXRASFPNSLSRSPGAPLMRLYISK*
</t>
  </si>
  <si>
    <t>C_140014</t>
  </si>
  <si>
    <t xml:space="preserve">MAMCVRNVDATVLGNISRLWLCSSSMGLAEFVKCVAALHLPNVRVLGQSGSERDAFSGSSLTSVCTTSGGLVSMKHVRSLQQLKQLKQLELCHSADGYAKPPRDREDNNFWVALTGNRPRPREVNPREVRAGDADSEAALEGLSGAGTEQLRAVRQLLTSPPPALQRLVLNTQPGSTLQGIRAWVKAAIHFEAGQGQSPKVEVDGCNAPGLNYLAAVLLPWLAERGQQSVPLLGLRTFWDTTCLLSSYLGSQTPLARLLQLCGRMELEEVRLCSGYGTMGPAACAQAAAALPVVVQTFRWPKHVVFSTVDMPHHHFDPKDGVMCRLAVNGAAAEVEDMGEGGVGGSIGGAAAAASAGGAFADVTAEDVLGRATELMWRSAATADVKPALLAGLTPPGASRHWPKQLHVLLRGTVIKQKLQGSAGGGACDKAAQRQLPQGSASGGARGKAAQRQGSASGGNGSGGGGVAALQAWLKGLQQQKQHSGFDFQYAQDRSTVVVQCHTAAATLRLARAADAVGGNLKVLVLCGHASWASYIDKMVQELWDSRYGGAAGTHAGGGGGRGSGGGGDIAAAPSTGGSGGGGDSAAAASAGGSGGGSRGGGGGLRGGSVGSRVPGSGSGSSGSRVIGGGRAAASSTGGGGGLRGGSVGSRVPGSGSGSGGSKVTGGGRAAAASTGGGEESGCGGSGDGAGGGAMPPSAEPLEAKAAALRLCVG*
</t>
  </si>
  <si>
    <t>C_140015</t>
  </si>
  <si>
    <t xml:space="preserve">HHTCPSSQRPSLPPTRPISRLSPSPGVGPTPFGHSPCAHARTHTHKLGASPLLLVYF*
</t>
  </si>
  <si>
    <t>C_140016</t>
  </si>
  <si>
    <t xml:space="preserve">MAKGRRIPKELGRTLLFKLAEMVPKCAGRVNGRPKALANKPAPDAGAGSSSSSSGAGAGGSKPAPSKKGKKGKK*
</t>
  </si>
  <si>
    <t xml:space="preserve">MSMVAGKMDAVSVNRVWEEHVKKEAKTLKLNDQFCITDPRKMDVLPEKPNRTVPTQNPDASTIAAATQTLHNLAAAKDVDKLPVDRYALPVTGNMEYGFFHRVQNQNTNPMFDHKHNVCDVTEYAQEYVKSNGGVGPYTTKLNH*
</t>
  </si>
  <si>
    <t>C_140018</t>
  </si>
  <si>
    <t xml:space="preserve">MSAAKVTKVFGSHSGQHYPEAAVTAAAAAEGSVSTAAAAAALAAGLGVGVDPAAAAGGAGGGMTALTVALGLASGHTVLDPQGSAAPRCCCLRPGGALLTVARAEGLYDYTADTRAGCTVFEGPKQRLAPFGRYLVVVSEGYLVVVSE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GVCAGRCSASGAPLELPAVHFLCGHSYNLRQLGDNERECPLCGPDQRRVAEIRRSMLEDCREL*
</t>
  </si>
  <si>
    <t>C_140019</t>
  </si>
  <si>
    <t xml:space="preserve">MDAYRCIAGSGRMVARGVPGLSRVSMTTWVTTVTRRSVKWWVSVSNSVASLGGLSFRFW
</t>
  </si>
  <si>
    <t>C_140020</t>
  </si>
  <si>
    <t xml:space="preserve">MLPLPTAHPHAPAAASPPLAPAARLLTPTHAATHAHPSPAAPHLCEQRQLHEEGQPAQAHHPDALRPRPTQAGKLLSLPRTHSCPYPPSCCPRPAVPRANTGRNSAYPAPPTPLCSAPTPGPPDSAATPPSGAGIQHSRVGPTGPSNSPQPSGCPAQASSSAGTAR*
</t>
  </si>
  <si>
    <t>C_140021</t>
  </si>
  <si>
    <t xml:space="preserve">MCVELHFASPNPYFENKVLRKGIYVKRAPPKAGGGGPGDIIEAREEATIIDWRPGKCLLVAAPAPPAAAAGKKGAGAGGKGGKQQQQQQQQAVSAGGKKGKKGQQQQKQQEPLRSKRHGKHGGPAPDLPDPEDEEEPEEEEEEDEGEEELQGVEDLKGSGPSAEEPVRTATRPVXXXXXXXXXXXXXXXXXGGGVG*
</t>
  </si>
  <si>
    <t>C_140022</t>
  </si>
  <si>
    <t xml:space="preserve">MAEKKVFAAIEAIEVQMEATHKKRQERQEELLMEYLRARQPLLERRLARPPSPYTAEFQPRGTAASAAAAAAAGSPSAKGAAAAAKGGASSGGGSGRAGVPFFWLNALCNELDPTMDPDDDDDDEDEDEDLDLDPDFEEGEVDDEEGGGEGGRRAQRMAQRQAQDKDILDILVKKVVPRAASLYLSGGGAAAASGTAAASGGAAAGSGGRKKKKKTKGGKQQAEEEDAEEEEEEGGFTLVSGSPAGAADIAALPLATQKTLHALVLEFLPGNPYFTNAVLRKHITFLAPGGSLTKLGVESAQSDPIDWQPGRDLTVRVDKPKPGGGGGSSGGGGRPGRARPVPSFFHFFSNAPGALCRAFNIPGQGRAAQAEAIQAQEEFMAEVINLLTYFAGRLAVESYVDVDDLGDEKEDEEEDEEEEDEDEVLTFMDTLEFVRSRFSWAA*
</t>
  </si>
  <si>
    <t>C_140023</t>
  </si>
  <si>
    <t xml:space="preserve">MNEDLVNGLVVAMTMPTTISTNVVFTKQSGGNEAAALINAVVGNIIGIFVSPGWLYLYLKRSGQASYSEHLKAWVNGPRPGAWPPSCWHPVPASEAAAVAAAGGPAVPEGATAVVVKPAAAAGEVAAVGQSSGSGSGSSAHGHGSGDGEGNGTTPLVQGQDSSVRRKSGAGSGDVEHGAGAAADRR*
</t>
  </si>
  <si>
    <t>C_140024</t>
  </si>
  <si>
    <t xml:space="preserve">MAPARLCRAILALALALAACSTRMANAQPACPAVAGYTFYRLQDAAGSVTLATLDAAAATSVSAIADVCASTPRCNAFTAAGQLRIVPTRPVFTALDASASDTQECDGIYVSARSLSGLILPEGVDASTLARDGATKLGDSLAEQAAAKRVAAKLKEKGFDPKAADKLPRSAVAQAFKDANVPQAQTSSGTSGGGYTYSGVVAAITYPVWDSRQANSTSYSFITPVKDQGSCGSCVAFAAVASAEAAVGAGSKTASNSLDLSEQWLFFCDGTGSPSCGGGWYASAATSVIVSKNLPQEPFYPYKAAPTTCTPTSTPVLYAGGAFTRTTIYDLTAAKAHIRTYGSLLTYFAVYNDFFNWNKASAPYKWDGVSSLAGYHQVSVVGYNDTGAFWIVKNSWGTWWGDGGFFRIAYTNGADGSKSCCGDGVCGAGESCSSCSKDCGACPACNNNGICDYAAGERCLSGSSGCADCGACGTGAFCGDGKCTSARRGYTEDCSICAQDCKACNDPLGYCGDGKCTVGRETTSTCSRDCKNSKFSSKTPSPGTADTTTTTTTGNNGNGNGNGNGVGNGNANGVGAGLTKPKHLRQLMRGA*
</t>
  </si>
  <si>
    <t>C_140025</t>
  </si>
  <si>
    <t xml:space="preserve">MASSSPSSAAMAMQTTFQVVKDNEAATEDAGTRDNSDAGAPQQSSRLSSYMSANYSHDSLATDDMHLMNSFTEETFLEMLDFGSGEPLPAALTLEAVHAAVASERYHVLGAPSTKMLTRISGTGLAPWEIHRPQKFVRDLVLRGCFSGRVLDAGCGIGDNALFIAKACPQAHVTAVDVSPRCVAFATAKAGLRRMTSGLITLETASLTEPEPERQAACVSSPASDGTFDVVLDSSTFHCFCDADRELYAASLRRLLRPGGKLFVNCMSEAETRPGGPRRVSVAELLSMFNRQSGWEVEVIEDSVIELHPTFWGGQTVSRLYTVRKL*
</t>
  </si>
  <si>
    <t>C_140026</t>
  </si>
  <si>
    <t xml:space="preserve">MDPDTAATLAQAQNDLQPGAQATYAFSSAPLAILGGMLADGTLNLIFGAAGVGKTTVVAYLIMALLAGGCIFGRPCAPLVARDDNGVALVSRILVYEGENRASEAQQLVAAVASAFGTSAALIDIDHQIKFMRVGHGGFSWRRVKDPQASDEGLFLETGLIQVIRNAILDRSVCCVVLDSLLSLLRYDQASANNPNVMMSLLQDLFTLCAIRGVTIILLHHVNKKSAGNIAAGARVNASMLSGSSSITNNVQHIIGIQNHTDPGWVELVYHIQGSDRGGSDTRWFLTDNGVRWLAQQQQEQTA*
</t>
  </si>
  <si>
    <t>C_140027</t>
  </si>
  <si>
    <t xml:space="preserve">MASPFAAGAAAAGRSLAAAAPATAPPSVPTSLLQPQSQQQSQPQPQPQQPQSQQSQQSQQSQSQQQQQQQQQPLGRVSSSGTSTGSLLGDRANSSSQLLLQQQLHSIDAIHQVFGSSRLASDGDPRAPNQKLIAAVAGTGLAPWEIHRPQKFVRDLVLRGCFSGRVLDAGCGIGDNALFIAQACPQAHVTAVDVAGLRGLPASRLELALADLRQPDSLPDTLTATTTTTATTTTTTHGDTGDAGAPDTASGTASAPPLYDVVLDSCTFHSFTDGDQKAYLSCLRRLLRPGGLLFIGCMSEAETRPGGPRRVSEAELRSVAHPGTGWQVEDVEETHLELHPTFWGGRAPAHLFTVRRL*
</t>
  </si>
  <si>
    <t>C_140028</t>
  </si>
  <si>
    <t xml:space="preserve">ATLEAHKPAKFLFAISHIYTRAIGFVVTVCCDTVDLPGRRSTGKGCVLCNLLTIHYLWQLSKHSSRKPLVTCLNLDRA*
</t>
  </si>
  <si>
    <t>C_140029</t>
  </si>
  <si>
    <t xml:space="preserve">MNLYKIEFPFTYDCRGSLQYIEYQGGNRSIIWGPSYLNADIPRVDLKITNMRLSQTNAAGQGICLGIADYCKEIDQWCWPNTGKCRMAMFNADPFDCCPIQNFPTTDSPPPLTPAQRQPPPPSDVSPPPPPPPPPPPPPPPPPPPKTAAPPPPPGCTVCVRLKLATIPAGGTYEITDAQCDDYQATIADAANEAANTYGAMMTKPFQPDINLCYPDEVSICFTLTLAAPPGGTYTFSDNECTDLQSFMADLVNTEAGDLGAQLLTPFAPDLNNCQPDFVQVCGTFFSDAEGAKLQPWVDTNEPFELWHNTLLQGGCFNVPYLIGYSFAYEVLTPDGSPDGCIYCFSLGLTACLRASPCCLQDLTKIEFDVVPACVGSMVYSIQDGEQRPAQYQLAPYPALKMNRLSKQYIDVPGTVVCVVLKPPCATLTDLCGGPSCRYALFNKRVGDQPKCCPVRTVNDPQ*
</t>
  </si>
  <si>
    <t>C_140030</t>
  </si>
  <si>
    <t xml:space="preserve">MSSRGTWAAPLVDVDDTAKADATEAGAAAHRHTSNISAPPAPAQLQGGGASRCQLQPLPAACVADMWLQSAALLLLPLQLAADGCRLGASSTGSDGGGAAASGAGGWLLQLQLPVVAAALWLMRGASPLAAVLLAAVWHAGLPLAVQVRLRVPLQAWTGGSGAPRAGHGPRAGVPQPAGLAADATPHPTRGGLGGSASGRGRGWGWGWGWLQGENAKVLAAEAWLSLGPVLVGVAPVVPLSWWLGAVARAAAWEMLLAAAGLGAAAVLAAPEGDRRERPHLQHVPRAVGGSGMGSASPAGAGAGGAAAAGATAGAAAGAGRLGAGAGHGRFACGAGDGRGGGGCPAGGGGCWVGPGANTPVFEPEEAVR*
</t>
  </si>
  <si>
    <t>C_140031</t>
  </si>
  <si>
    <t xml:space="preserve">MRHLFALSAILLMAVSLTCADKMSWTPCDAGLTEFSPSSVVLTPDPPVIGSPATFVISGDIGNELPGGSVDMTVSFSGLPIYSSTSDLCTKTTCPVPAGPIAITIVQVLPPIAPPGDYGLQVVARGPDGSELACVNVAFSLVLPSAVSGAAGSHGAVGRKQRMGSRQVA*
</t>
  </si>
  <si>
    <t>C_140032</t>
  </si>
  <si>
    <t xml:space="preserve">MPDVQINQSLCVAADMYTPTTAADIGLLASSPEGNRVAAACDNGSIVMWTLQPRPAANGVNGGCDPEPYLPDRTLAEGLQAEVTSLGWDGGGRFLAATVGGRGLIWDLDGESSSSGGAGHLEPCELRPLSMHGELAPGAAGSNGQGSAAVPRLMWCKFQPASGLLAAGDEHGVVHIFDTAVLRTPAGASAGALLSVCRTAAPAPRPPSTPPGMAAAAGEGGLVAPGGGLMPLSLVGWYTGPQQQLQQLLLASAAVGDVALLELRQGGRGSTAAAAPQTLTASGARRPAGAEPPPATAVNMSPDSSAGGALDDEGAEKDESGLAASSEHCGRPPSPAHADAGAAAGAANGAADRAAASQLPGQQQQSHQPGQQHPQQGQAQGGPGQHAAGPGQGGRGRGRSSNSSRPAFGSRGQDESGSVNTQYPPAAFSGGSFNNPAVTERAAAAAAAAAAAAAVATANIAANSTAAATAPLGGGGGGGGGGGSGSGTPPRGGMHTYPRYRDSGSGATSGPGSALGSSYGRGSGSAGRGVGRGMPDADGSFWTTQQVPPPPHRQSGSGMSSSAVDSEGGXXXXXXXXXXXXXXXXXXXXXXXXXXXXXXXXXXXXXXXXXXXXXXXXXXXXXXXXXXXXXXXXXXXXXXXXXXXXXXXXXXXXXXXXXXXXXXXXXXXXXXXXXXXXXXXXXXXXGGGGAGGRERGPDRDRGSNWHGEGGPGGGPRRGGGGPVSDRMPQAGGGGGGPAAGAMQMMPMSVMPAGAGADAGAQYAAMQGQAWAWGAMPVWQTPGGASSAVPYSVAGGAMAAAGPGMAAAAVPGGAAALSTATSGQMQYMAVPVVLGPNGAMTPADPSQYSSMPYYVYPSQPGMQYMQYTYGYYPQYAAAPGAVQYQGMPGPGMEPGGVQERAGAGGSAGQPGAGGGPGPSGGGGGPGGPAGSYQRRGRGPAPGSGPGSALGGVDSHLESGGSGHSSVLTSPSGPGMQHLHRSGSNRRSSLMITEVPGAPAAASGSNIGSGGPRRGAPESGASSGPPPRNEHHAVGAAAAEHTGTSAPTHAHTAPTAASAAPAAKEHHGGGGGGGAHQRSGAGSGSAAPMSPAGHHSSSAAAAQRMPPPVPSPSPSSSVQGSPVNSVKADMEQGGNLSGSGPVLPTLLKVAATEPAKDAPTLHQPQQGQGQARARGAPAEASEVQXXXXXXXXXXXXXXXXXXXXXXXXXXXXXXXXXXXXXXXXXXXXXXXXXXXXXXXXXXXXXXXXXXXXXXXXXXXXXXXXXXXXXXRCHGRAGGQRARLPRRRRGPGRRPCRRGGPGSEDDPRVVYVGNLPPSADEPALYAAFSRVGYVSSIQVMRDRETGMSRGYGFVTFSDASYATAAMRQLNGVVLPGLTVPGGRPLKVARAVKTFQPTYQQATSQAQRSGSIPAFSSSGSVGGPAAGLPAGPSTPGSISSSGPMGSGAVGRQGSHGFAARHGSNMPQQQQGPGMMVARRRCRA*
</t>
  </si>
  <si>
    <t>C_140033</t>
  </si>
  <si>
    <t xml:space="preserve">MGGPGGGGGGGGPRDRYQRGGGPRDGGMSSLGGPHQPGGGVTGAGMGRQQPGGHGGMAQQQQQAAQQQQQQSMQVAGMAAAHAPHDMAAAVGQQPQYVYYYVPQASPVGQPQYYYAAAGAAPGGAGGAAQGAQYAMYGAPAAAGGAAGGMQGATAATTAYFYAPAGMAAPPGMQYVYATAPGATGQEAGHAMGGGMGYSRHSGASGPGMQPPPPQMGHGGDK*
</t>
  </si>
  <si>
    <t>C_140034</t>
  </si>
  <si>
    <t xml:space="preserve">MHLRRQWCSDVVMLPLPRPGYEAASGQEWDAFLSQNLGKDLEKYGNATASIVTLAALHTLMARLWRSTAKRNGALVVLRRGRAYVASHRGMPGYIRTRLTVNLEGLVRGARRLGLQLPDTLFAYNAQDEPVCRLLEGACSDAPLFSHIKRYDWEQGRSIDSDVLIPHMLHVFNHTIHFPWAAKDPRAVLRARMQSSMDHRSCMRVVLAQLSASPAGARLLDAGFVENRHRTYRPTAEQMKSYLTIAEHARYRLLLNADGHTASSRLGYLMTINSPVLTEQSPWIEYYYRSLKSLDPDPGSGRPHRVVSYYNKSNILDLVRQYQDSAQDAVLRAQADAAQRFAAKYITPDQKVRYWVAAVQAYAALMPPGLKRLVADLQGLSPVGKSSSGELRLGNASATAILDALKAASRGSGSSSSSDSGNGSGSSKEGGILGKESDVRRLSSTGVKGGKQKSKSRKAKAKGKGARSSARSTRRLMGVGVVVDALARWWAGGSQQ*
</t>
  </si>
  <si>
    <t>C_140035</t>
  </si>
  <si>
    <t xml:space="preserve">MRRDAGRPVIRKPSAGPPRRRRDEDEYEDDFVVDDEEEEPEEDWRRFLRRTTGYDPSRYRDDPYDDRSMEVGWRQVVAEEKRSERMGRMEDELAEEEEERKRKEKMKRLKKQRTQ*
</t>
  </si>
  <si>
    <t>C_140036</t>
  </si>
  <si>
    <t xml:space="preserve">MVEATESAEDTIPIVPLLGVTKPAESLTSPIDRRSDFYRHAALVVPHKPARQPLMTIPNVLTFFRLLLVPVLLLVWELQWHYTPTLCAVIFIAASVTDYFDGYLARKLKIATVFGAFLDPVADKIMVATALVLLAVSPPPPWSPQWLTAPVVLIICREITMSALREWAAAAGGGVSKAVKVNTLGKWKTALQMVSMSVLLVVRQPLGDLLPSYAGSPLWLHISLASYVALWGGTVLGLWSLAIYFSNVWVHFVYPEAKKHH*
</t>
  </si>
  <si>
    <t xml:space="preserve">MSAAQTSTMLKGAGGQDSEQKAPVAETLTLRLVPRRKKKDERVHWSKDVQEINEFSGKFKSKKCCQFHKRRAFGEWSDEDDSDAECEQCSKPEQKPEEGPS*
</t>
  </si>
  <si>
    <t>C_140038</t>
  </si>
  <si>
    <t xml:space="preserve">MTVHPFLLLPPPATPFPLALTTLDFGTTLVHPHSAQAHPLPPAPPPLSTPHPSRLAHLGFGPCNPRPPTRFQHCCCRACVHLPLHPPTSPST
</t>
  </si>
  <si>
    <t>C_140039</t>
  </si>
  <si>
    <t xml:space="preserve">MLRRLATASPPPAAPASPPASPPAPAAPAAPRLKITARAGVPPLTALAPRAAGTLPRPASPSPSASASAPITLPHAAAALPPCLPPSLSALFHRISAPTTAPTHISISIRASPDTRTHTRPRPLSFLSWQTHTHTHISPRPSSPCNTRPPHQSCMLVWPPSSTTRSKPPPGVGLVGRVTHTSVFSPTPEPTPSRPYTLTPTHPHGRTATHTRTRPHPPLCQPGRRSPRPPDPSPPGSGWLGWVGLG
</t>
  </si>
  <si>
    <t>C_140040</t>
  </si>
  <si>
    <t xml:space="preserve">MTKELAQVVKCAVSKISQPGFGAWFWLQGLRRESKYPQRAPRLPQRAQVNGDGEYRYLLAGALPALAEPLLGLCGRPRHAGALGLAALRQLLAALLAMNAGPEFMRAALQSGELLVATAHPHLMLLALLDLLQPHLPPPLFDLQLPAPAASAAPAASAAAAPPTAPQQADVRTPAGGPTTTFYSGTSERVQGWEQGVIAHLSQVMLRLRSMHQELPPQQPAEQQPQPQKPQPPQTSQPPQPPQPQPQAAKPGQASQQQVPSTEAEPPAADVEGQIPPPAAERVCFHGDGGLSEVLKSYYFGEALYTALLAHLPRLFTPDLRHDADMPPPPDFYPENTSASTVVASTTPLAVGRQLVRWLAAARGGPELMQQVQTRVLTSPPASAPGPDGAWKTVPPLREHARLFRYVRSVVYAAGDSAAAARCPPPGATTAQAQAHLDSMELQAEAALVAGPLLDSQSLLAVLGAHIRLPAGVPRTASHVAGLLPPSLSPEVLAEAGGADEAALSATLAGVFSRMGRPVDFPQALADLRHLTAANPDCDIIIAGMAGLAAVGPVFMEFVRLTLANARSAAAAAVAAAADTAAYIAANAPTMRQPIPPHHLSATAAAAAAASAAGRAAAAASPASRLAAAVAAAVDAAKAATLSRGYGRVTLPTAASARIEPVDVPPPAAAAAAPGAVIPPQPQPQQQQPAGQPLDAAAQHARQIDEPQPAPAPPPPPQQQEPQLQQQQQQQQQQGGAQQGAGNGVGAVARSPGPAPAPAAQQQDQDGDLELSEEHSERDAEEAKDESSEGQQTQRRGASVDSFEEEHAQANPCRARRYGWTPKPSYMESLWGPIQQQRERERERQRERERELELERETAAASGSGVIPDSGAQDGSGGAAAAAAAAAGQPRVRTNPPKEQGPAQEQKQQEPPQPETQQKKRKQGVDPVVLAAKLEPLRQQQVADGVAPRGNARGVCGRQRQGMAWLQPQQPTENAQPRLLRATAKQQRLKARRMRAGGQDAPQRDAAAAAGAGGGDGTTAAATAAAAAAPAEAVAAAAPVATGKPAANGAVAPLPATAPAAPEPPSAAPRKGTRRSRVIKPLARLPPAVTALPPSKPEFAQSVFATAAAAVAAAEDTGGAGTGAARGLAAAATSAAAASLPLAVTDAARKLLRAQVEALVRRLTAPAWAVKRQALADLHHLAAAHPPQHDDMLDRVFEQVVDSPAMLVAQAVDGAWRQQERDLRWRL*
</t>
  </si>
  <si>
    <t>C_140041</t>
  </si>
  <si>
    <t xml:space="preserve">MLAVVPGTPPPATAAELRRWLEQPLGRPLPLDPSAYNWLRYDVDSRRVLHLVEATPGAFALSATVFTALTPGPPGGSEIALAVKLGPLINALFARLQALTDRSRGRLRPNFCFWVDDTLVFKFYAVLKSQPQQPVSISKQFDLSVVADRVEVVHHVVNVFRLLCWCLRPLLPPYPVTVGAVLERPPGTTITILADRVVKKIKYFASNNKGVEYNDLANVYGATRHAAGLIHAIDGPTLSESKGTYQVVLAPLGNRRRPTNEGELRRAIQDVLHGVAALHQAGYVHRDIRWENVLCIGQDSWILSDLESVAREPAQTAAGEGSFRAACWTDETLDERGMYTTASDVQLVGELIETCKILSLGAQCVELKAQLTACAAASRPSAAEALCHPWFSASAPL*
</t>
  </si>
  <si>
    <t>C_140042</t>
  </si>
  <si>
    <t xml:space="preserve">MAIMLRPGDPHQVGGGA*
</t>
  </si>
  <si>
    <t>C_140043</t>
  </si>
  <si>
    <t xml:space="preserve">MDLQPTSTRPVLAACGVASRRACEGLIADGRVRVNGNLVKEQGTTVDPARDKVEVFRSPDAAVAPATDGAAAAAAKTAGAKAAATATAAAAAKAAGKPAGGKAAAAAGGAVTAASASGVAGHWAVVPVAGTFVSPLEVEVLGDPRRLRIVVAEGKKHEVRELVKAAGMNLLSLRRVRIGGFRLPRDLGLGGFKALTPADLKLITDARAQELASVSGATRAAAQQAAQTAATRRASVPRALRDMPEEVLEKFRKARGDKS*
</t>
  </si>
  <si>
    <t>C_140044</t>
  </si>
  <si>
    <t xml:space="preserve">SRASGDHSQPHTRGQPHTPAHPFPLTTHTTRPCYPPSHDQTHHQQTTPARTHPPSTQH
</t>
  </si>
  <si>
    <t>C_140045</t>
  </si>
  <si>
    <t xml:space="preserve">MPRRAPSRRSTSNSVVPSGAAASLALAAADSVASASGRSSGGGGGGPGAGAGIALVIGGAALTSVTGSSPLSAGSVRRMPPAAARVASIDAVGGGFDASGGVSAMRRSLMRRIGTAAGGGRGHSLSSARAPFAGMGETDDEGVAGSGVTSDRSVPQHPSSRITGSTFPSAPAATVSSVAAAPGGASASPAAAVDAAALPDAADAGGDVVMAMDAASAFGGISAAAAAVSPAAVAATAGEEGLNADFDVAFARGGASAAFPSVGMPSGPSHPSAAAVAVTVHSVAATGRGNASATSSGLQAEGLWRRGSRVRRRAGAMLRGLPGFVFGGGSGSSFGGGGGGGGTPAGSCTGSIIRTGGASPVYSSRSGASRSSRGRHGRRLLEALLMDASGGGGGGGGSPARAGGEPLLGGGYVSSSGPVSESVGDGSSLYGGGGAXXXXXXXXXXXXXXXXXRRRWRRAPGRWRRRRRRIDVNAGSFASTSVVDWSRPDSSVLPDRVRTAVGGSTGGGGGGAVSRTTAASSARTLGGGGLSSAGGAASSLGGQAGSFYGAMPPAPPQPASLPAVHERVASPLVGAAAAVMAAPPTRSVSSLGARVPMRARAAASYGGGAAAGFGGYGAPPPATQSEHCADSPVPSLCHSGASSSSITSSALDPLQQQQQQQSQQAMAAAVAPAAAPAPAPAAAPAAAVSAWSMLLRRGMRPWSGSRLRVSRFGREPLPSAAGPQQGSGAVAEASEGAAASPSATGSSASVSARSGSFGERRRSP*
</t>
  </si>
  <si>
    <t>C_140046</t>
  </si>
  <si>
    <t xml:space="preserve">MAAAAAPAAARRGGGAAARPGRPPAPLPRLLESMSPQAADAAAYKAAAAVPADDACSGGGGAAGSGSGATAASSGANTNTTSATSTKTNSSTTSSSSRSEGAVAEESAACEGLNKMLTSLVLFMAEISEIGVVLLQLQQSIATFATPGSPPSAAAAAKGGGRKGKAAVGGAAGAGGGGGGGGGVASSAACIGGAGSAADRGRPLASLLVWEEARSGFLDQSARLVLHGAAAEGRARLQQQQQPAGMAAGSSSGSSSAVGGGSSTAATVPSHAAGAALTLRLSTMLCTFTQPVGRAWWLTADSASSGSSSGIDXXXXXXXXXXXXXGSSTSTLDPQPQQVLLPPMPWGTCLQMQVLSQVVATLAAAGFGGGERGVWGLPAELAAGLPVLGHPVEGLCPDLRFARHTGGLSSCVCDEPFTLLNHMMRWLSLKHMALLTGAAAEASASASGGTAAAAAAADTPAEQRGAGDWSFPLSPHATARVLLRVADLGAASIDLAAASVSFRGALPARGSRLRLRHGTGWDEGMDAVMQARQLLMRPRLQRRMQQAQQQEQQALPPSSGGAAGGGRAGGRGLGGGSSSSDTTRAGPTQSRTPPSVAQEQGGADADSGGGGDGGGFRIGSGDEFGDVYPRLPVAWWRGLAVMLPRAVVLPLVTCSSSYSTSSNSYGGASAAELPPRPPPALAAALAGGLVPAVEAAIRAAPHHGLAVSLADALLQVPAEGLPQSGGGWPLFQQLLAFAPPAQTAALITSIGKRLHAALDRLDVAANTGAIGLDAAAVAAGTTVEDLGVCLKAALIWMRTVRMALPDRFWVRPVTDAAAAAAVNGDISANAVNGDIGAGGLAEQDAAAAPLSLQERRLRLLCSHTLHRWLPALSRCVRFVQPGGAFDPRSLAPHYEVLMQWCVQLLRIMGGLEAAAAVAASCGGPGGGPGGDDTAGNPQGAATAMAAEIAANAASWRQWLLHDVELLPLLETGLRLLAALPPPSSDPGAAGVAQKLTFVLALMPRHSSAARDSGG*
</t>
  </si>
  <si>
    <t>C_140047</t>
  </si>
  <si>
    <t xml:space="preserve">MVKTLVTIGTDHQCALLASGCVKCWGRNDRYQLGYPLVPPEGLGADGAALAAAPCVDVGANVTVTQVEAALEPLPTNSSTAMGDALPFAALGAGI*
</t>
  </si>
  <si>
    <t>C_140048</t>
  </si>
  <si>
    <t xml:space="preserve">MRWCVIRGTWQLSGRHTGDSYTDRTRGGEAVSDLAAFARAGITSLDTADNYGPAEALIGQYLRLHPWNSPATTIATKLSYINEEQMAGVSRTLVEYAVRSCLVRTGRQRVDLVQLQWADTARYRKWLDVLKWLAELREQGMIGHIGLCNFDVPSLAKAMDARVGVVSNQVQYSLIDRRPALYMQQAAQAYGVQLIAYGTLAGGLIADKYYGVAAGNKQKYGTLLHQVGTPPGGGAAVAGGGSWAFMQEVLGATRAVGERHGGVSSSAVALAWVLQQPQVAAAVVGARNALHIRDMQVACALKLDDADMLDLDAVWEGAPNPPTSDIYVWERGGAWAV*
</t>
  </si>
  <si>
    <t>C_140049</t>
  </si>
  <si>
    <t xml:space="preserve">MAALAGSANGKAPGSDGVPYEVYKVFWALLGPRLCAAAAAAFAAAADAHDGGEMAAALPASWREGIITLIYKGKSLDRAELASYRPITLLNCDFKMVSKAVSARLQPALDAVVDELQTAFITGRWIGDNALYLQGLIEWMRLDVGADGTPRQGGALYFLDIEKAYDRVHRQWLYASIFFFEESSLQG*
</t>
  </si>
  <si>
    <t>C_140050</t>
  </si>
  <si>
    <t xml:space="preserve">MAMQRAHSRFQFFNNKRTNTLSEQSSTSDLATREDSLVKAWKTVSEIDALLGSDFRPSTLPTCDEDRPSGPLDDTYVKRLNTELEAALNVSLTFKERLRDSLRSASGRRLAGGAAGSSAASSIKSVDSAVMGVTSGGAAGMAAAAAAAAAAAGAGGGGGAGPGSDLTFVTSPSGHDSGGGGGGGGMPTGRGVLLHSGLHRHYDPTNPSLGQHHSPPTSQYAATTPTAASAPNTRLTASSSVSSAAAHMVATASSGLASGATSAVAAVTAALAGAALDGSPPPALALPSPSGAGAGGGGGGGAGGWAEMGPNSRGAMDRPPSRGGMLDIGAVATRGSRRMSGQGMEQQQQQQQQQQQQQQQQQQYQQQQQQYQQQQQQQQQQQQQQQQQQQQQQQQQQQRWSAPPSAESTPQQRSSGPPSNESTPQQRVSGPGAEGQRSPPAGGGESPQPRRASGTGLVEPGTGLPGTGTSLLAGAGQGPHTAAGMAAAAVGEGRGPGPCSLPSPPLLRRGVSIAPSSSSAAVAAAHLPSPRSAHVIVGATGGGGHASRESSAHSGNQHHTNANHSNLGPLDRERERERGDREREREREREREKARERERPPPTSSAPQPHIASILNHNHTGPSTTQAPPATTGGVSSVAAAAAAAAAAAAAAAAATSVPPPAAAAAAVAAAQAPQPAPAPAPAPAPTHPTPTAPAPAPPAAAAAQAAAAAQPAPAPAPVPIAKRLGLNLGLNLGGGGGAGGGGGMRIAVGSQLDHGMWDSDGGWRPADPIHDVHIPANLQRIPADDIVKVRELGRGCFGSVWLARWRGVEVALKELLNSGATDTPPSEVFSEAERLASLRHPCIIAFYGIITAPGSYATVVEFLRMGSLKSGLTRLRKQGADISRRLRVAIALQAARGMEYLHGQFVVHFELKCDNLLCDCATPAGPPSRSATWGCPRKKKDSFVSGNMRGTLPWMAPELFPGVREKARKEQQAGGPDTELADDRVNEKVDVFSFGIVLWEIWCLGEQPYNNISLADIFAGVMTGTLRPGVPADCDPDWASLMQACWHGTPRARPSFSEIADRLDALLQKLSMMESSQQGGSSAAGGGHHRASSAAAAANGPSAAAAGRGGS*
</t>
  </si>
  <si>
    <t>C_140051</t>
  </si>
  <si>
    <t xml:space="preserve">MDLIVVASWPETDTTDTMTMFYGYTGPEALLGGGAMSASTSGGSGALTGFYSRTAGSWEALAWPNPLKPAPAVYTICSFFYNLEWAPGTVINADSPVTPAFSVITGADQNAGAGRGTAGSSSSSSSSSSSSSSSSSSSSNGSGSNSGEVLVGTLSRPLWKPGEFSFTLLPRNCSPDCAWYLGQVCVDGAGKVRVVSGTERC*
</t>
  </si>
  <si>
    <t>C_140052</t>
  </si>
  <si>
    <t xml:space="preserve">MLEQLSDKGYDHVMAGQLVILWNKSTLERVDKKGEGGAGGDGGSSGRKQPNTSPDYVWHRREISEAEASADDERLNKAWGTDKELSSEYENACGQMEAYRDELEESGRRAGKKGKSNQADKQKDADAFFRYPPITVVLRRRPETTGSNTTYVITTARTPGATKPKQHLEQLAREVEWLMTPERYRRVIQHMEQLNNYWDTQQGKELYPGGLLPAVGKGHIDVVHVVAGDFNTQNYGKAFKASKCQQAAANTGEVTDTDKAAANTGAAASPAGAAASYASTGAAASTGADANTGADANTGADANTGADANTGADANTGADANTGADANTGGKAAKTGGKAAKSNTGKASKAAVGRTAVKTAADARVEQCFPYFPCLTTSWQPFQGTKDDRSEPSTATNHADVVYVLKDSLTMAGLVNTGFHVLPLARTGGKTSMGGSDHKPLLVSFREACQQARPVLPLAAAAASALQLRLQAGVDQVLREDVRTQDRMRAEVCAALGQLEQALAAQSLIGHASCPSVPVTPRR*
</t>
  </si>
  <si>
    <t>C_140053</t>
  </si>
  <si>
    <t xml:space="preserve">MPKERLELLDRSWSDAAELYLKELAPRFDPWFQLAVNELKAHALPPGPVLVPCCGPGYKKKASKSHRFCAAGQELLPLHALYGGQRRVVGLDLSHGMIDLARAAIAAGSATDTPTSHQQQKQQQQQQQQQQQQRKGEPVEAHVADATALDVYSPAAAVVSVFGLQQMGALAPAVVLEKAAADKGQPPPPPDAAARAQLHEWEQRLTEQVDRLQEYEMSWPSPEYFWRVMTEGGPWRARRFAQGEAAMSDLANRFAAKYGGMGSERYGSVMLSHSPAARLVVLQRRRQQP*
</t>
  </si>
  <si>
    <t>C_140054</t>
  </si>
  <si>
    <t xml:space="preserve">MRIWTRPELWRRPLGTPVEIEDRVARLVLALKEALALAAVLDWTVASFGFWPHSSEVAAAEKAAAAGAARDGGAGGGGAGRGGGVAGAGPGALAAAAALAPIIPFDLVFSRESLAPVVRVLGWEEAVAIQQQQQQQQQRVAADGSSSGSSSGSSSSSGSSGSTGAERPFQASASGFVAVPKSAKTLRNHGFKCDAKGLEWLRNALAGGSRSSSGSSRSDSDSSSSGRSSSSEGSSSNAGVISWSRSAALFSYRRVVPPARSSYRPFANDTSPSRDFVAAALLGSGGGSGGGGGRGGGGGRGGGGGAGGGGDDRAASEGSSTALEVAADASAAVRPPPPVAPYYVALHVRPYPDSCMDYFVNMTTFDLAAAKKVCRNPRLLAQMVPLVRQRIAAQAAAAGAGAGAGGGAGAGAGGAGPSGTAGVGLFVMSHPRVRDVVRRELRRLWAAAAPAVADPASDGAGSGGVAAVATVAQXXXXXXXXXXXXXXXXXXXXXXXXXXXXTAPNVVRVYESFFRAPSNSTSAGTSTGGAPTGRRRRRQQRQEQEQRRREEGGGGAAATAAAAAGSGQYPGPNATWHARPQPGSWAALFDSAMSAFERGNGTSMYGERYGDAAAACTAARTAAGGRWRP*
</t>
  </si>
  <si>
    <t>C_140055</t>
  </si>
  <si>
    <t xml:space="preserve">MECRATNAKRAAVTVMATPPEAPGAGTASAPGDYKTAAATTTTTTTTTGQTASNLVVFPSPAVVSSAGKPGGKMAPMDGNEATALIAYAVSDVSFIYPITPATNMGEMVDQWASEGRTNVFNNVMSVTEMESETGAAGALHGALAAGALATTFTCSQGLLLMVPNMYKIAGELTPCVLHVTARALAKHALSIFGDHQDVMAVRQEAHDLALVSHLATLRASVPFVHFFDGFRTSHEINTIHLIDNEAIKSILAKPIYQDAIKHHRARALNPTHPHQRGTAQGPDVYFQCAEAANPFYDRAYDHVAAAMEEVSAVTGRVYKPYEYVGAPDADKVIVLMGSGSAAVEEAVNYLNAQGKKVGVLKVRLYRPWNSKVLLAQIPATVRKVAVLDRTKEPGSGGEPLYQQIAMTLHEAEMADPALPRRYIVGGRFGLASKEFLPSHAAAVFENLDAKKPLRDFSVGIMDDVTHRSLPDSRWLPLGTRTLPKGTFECLFWGMGSDGTVGANKEAIKIIASSAGMSAQAYFSYDAHKSGGVTVSHLRFGPSPIDSPYLVQQADYLAVNHQSYMAKYDTLASLKPGGVLVLNTVFTSPDSLGKYLPDKVKKQIAALKPQLYVIDAQSVAKASGLGKHVNMVMQTVFFNLSGVLPMEKALALLKKSITKAYERKGPEVVAKNHSAVDMAVAALKKLDIPASWSSLPTHVVNPNPPAKGNTSRWEFIETVAKPMLALEGDKLPVSVFSPEGFVPPGTTVIEKRAIAAQVPIWKAENCTQCNICAFVCPHAAIRPALASPADLVGAPATFGTIQAKGPGMGDLKYRIQVSPYDCTGCDLCTHACPDDALQSVPINSVLEVETANWDFAGTLPARTDIMDKATVKGSQLQPPLMEFSGACEGCGETPYVKLLTQAKKWVLFCARLLTQLFGDRLIIANATGCSSIWGGSAPSNPYTTNADGYGPAWANSLFEDNAQFGLGIAMGTMQRRKTVRKHVQEVLAVEAEKMPLSFGLRNALTRWDEHFDEPEVANVVAKELQPLLEREKDVHPWIRQLYDERDMLHKASIWIVGGDGWAYDIGFGGLDHVLASGENVNILVLDTEVYSNTGGQRSKATPKSAVTKFAAGGKERPKKDLGAIAMSYGDVYVASTSLHANYGQVTKAMAEAEKYGGVSLVLAYAPCIMHGISSGMCSAIDESKQAVETGYWPLYRYNPAVKEDATHHRFQLDAKKLKGDVEEWLSHENRFQILERKNPEVAHKLHHELDDAVHERFDRMKHMAAGGHMEPGSPPPPAAAAPQAQAPDHGHQHNTKESGCGGH*
</t>
  </si>
  <si>
    <t>C_140056</t>
  </si>
  <si>
    <t xml:space="preserve">MRYHHDQRQGHPGQQQQQQQQEPHVSHLNNPPGPPHPANKALLATLMLAAALVGFAAGAWTGGAGAHAAAGCSTGGKYELVARHGFKGHQQHQQGHQRRQAVAAAGPGAGEQHVRSLRSAYGAAYCDLHGIGPSGGFCLQPPAPAATAAAAAGATAAAATAAAATAGLVTGTLLDRPLCDAIARLVAGAHVADFGAGRGQYGTCLVSSPAANANNGYNASSAAASAVTAVGGSVGAVSYTAYDGGEGVEAVTGGAVRFLDLAEPTWLGVGYDWVVSLEVGEHIPPNLEAAFLGNLIRHARRGLLGGGALRHNATAAAQLRAASSLAWFRNTLLVFDRV*
</t>
  </si>
  <si>
    <t>C_140057</t>
  </si>
  <si>
    <t xml:space="preserve">MLAKREPWKRIVLLERRPSLETEEADKSYVYMIDHRGRTLTDEAGVTEAVYEAGVAPKAIEFLQDEMSSNVWLPRRAFLRALHSGLAKHEASGRVRLLHSTEVTCIALPQPQPAVAAAVAAPAAAAVAVAAGSGGGGSSSSSGSSSSSSNGHQHHHHHQQQPQQHRILVQATDYASGRAMAFAPRLLVGADGVNSEILERAHATTTRLCALAAALAVAAAAWAVRALAAAAATGGAVVAASLHEPLGRVLGGLSSLREREQKRRETYTRSLEYILCADAWPLLNEWVVSSFEWLYATRTPARVAENLWALPAASSSSSSSSSSRSCGSSSPAAAAAAAEHNPPAVLAETDPALANADPSGSSSSLDPIRTSSPNQQQGRFAADGRTTAAAATAAAPAPAGPAEQSDPPGDPTPGTAAIAPQPAAAAVAAPTAPNTATTPTTQSAPTAPAAAATAAVAPSTASPAGLVGPAGKVLDGGGPAAATASTNTATAAASSSADAAHLQTHLRAMQLMFECLSLLAEVPGAAAQTGSEDLMLQMLFAPHGRRQLPRTAHITAGALQALLQGGGSSSSNSNSNCSSSSTTGGRSRLLAASARLAAQAADVVAAAVCSAAAAAAGAAAAPPAAATAVGTATSDAGTAPADAAAATSSTFCSAFNASNKNGDAGDAGAAGDAGGYLGSPAHPLAEALTLVPLCMGNAARMLKELMPMWPYHLPPEDSYAAGVAAARAAAGVAGKATGRPAAAAVPEGSGGRSGRGGRGGRGGGGGGGGGTGCGSSSTSGGSSSTTTSGKGHPFALTDVLLAEAGATGCFDQVARLVLHGAAAEGRARLLRQQQQQQQQQRMAAGSSSGRSSGVGGGSSTAATAAMQVLSQVVATLAAAGFGGGERGVWGLPAELAAGLPILMRPASASMSPELQQYAAELLSLFQPNGATGRFSGNSNGGASSAEGELPQPHHLDPQPFKALRHDLDDQCRRAPTTAAAAAILASRATAAEEDEDDDDDDDIAIAAGSGAGSSTQAMAGCSSSWCFPVSPHAAAEVMLGVAQLAAASLLMGSGPAAASGGGSSSSGSGGSSSGSSGSSGGTSIGQPTGASPLRLRFGRGDAWELGTDALNTAKWLLLLQEPPPTCSSSGSGDCSDLMPPLPRRWWRAAGALLRRCTTAVPADGGGTGAGRGGLLRADTWARGVLDMAGTMPGSALPLPLRPPRALAAALAGGMLPAVEAAVRAAPDTHTGVAIDLANAFMRTLTDSALTPGESWPLFQQLLAFAPPARTAAFITSIGKRMQLAHDIMEAHGGSSSSGGISGSSADRDGAAAGLRTSPMELHLLHTCAVAIAALPVGGGPLVFSSGRAAAGIASSASDGGPPPRPPQPLSLLHLRVRLLHSHAVHRWLPAMSRGLRLLSWRQWLLYDVDVVGVLETGLRLLAALPPHDLSAVGAATSVTHLFMHLLLAAPDALGAVLRPAQALPPPSSPWHPTQLRHVLTKHMKFSRFAASVDGGLYDPLWKLVEDLCAHAERLKRQRAEPAAAAAALRAETLGGPAARAAFSSLVAAAAEAMGLVAEAEAGVLEVICPLEASQEAAALLGAAVAAGAVGSGECQVAAAAVAAVAAAVAAAPGTQQPLRCCANPRCVNLGGESEAELPLQACARCGLVRYCGRACQTAHWRAGHKEACPVLKDSGSR*
</t>
  </si>
  <si>
    <t>C_140058</t>
  </si>
  <si>
    <t xml:space="preserve">SLRLILYQQPRFQRNLKQTRRSRPKDAKLNARASAAPNTLQHWARLLVPRAPVRRLAGSAARRARLPLLRLPSRPLLLSLLALLSVLALLLPLSLPLLSLLSLLSLLSLLSLLSLLSLLSLPLFQAAPLQCRRLHLRLTRRQRVPPGAVAGWLRRHLCQRGTRGPRAQRLGPHRRPCGARRRQFTHGPHPPLRPAFRQARPGLAE*
</t>
  </si>
  <si>
    <t>C_140059</t>
  </si>
  <si>
    <t xml:space="preserve">MPSHLSGGAASHCGGLLEPHGAAGAATASPRRTGLISSAAGGCIGGGGGSTGMGVGVGAAARSNVLPGAPARLSLDSVDGGAEVAGAAGAAAASAPGLPAAHDPHQQHQHQHSLPASAMPPRWGSTGMVMERRVCGVYDHDAFSGGEQEEEGEEEDDEAVPLPAGAAVAAAAGGGHRSIGGRVGSVASGGASPSRVYGAGGAAGGGHCHQAWSPDPCGSPAGPPLTPRGAWGAGGSGGDSMNAAAGAFQRRRHSQVQAQGPAGGSAAAAAAGPEEPEQEAYNWDFGTDMQRERERVRLATAEAAGQIRYAPPAHQGRKSGLFGVGTLGIGMGGSSQGGSGRLGGQTAAAMLAVRHSANGAVAGGNVNGVAGGSGPCSMSGSAAGDGAASNGSTSSNRTSSNGLAARGDTPSPEPGALAQQQQTAARQPAAAAKQPTTGAAAGAAARVGYYYKGTAVGPGDAPARKQATGTESKASRAAEPSEEEQQWRFADDLQREREQARLTAAVVAADEIVYSTAANERKSRGSGSSGGGGGGANRRSLNLGVSSNL*
</t>
  </si>
  <si>
    <t>C_140060</t>
  </si>
  <si>
    <t xml:space="preserve">MCIGDALSIAYVLRPPPPELTESGRVFEDPATGTRFEAPEGVNPERDKNGELAYRPISYTPWPVDASYEGERVRIAVGPVADRQLRTYVFARSLAVPSDILTVTLPRPLGVVLEYDERFRRATVVDLIEGTNADQRRKRASLNSDVAAEAVLPGDVLRAVTATNFVYPTRALWGAQAPERHIVVYGADRQTWSSVCGALKKGEFKDGDVTLVLERRRPRKSGGQSVQAAAGTGAGTGEDGSNGEGADRGTGQRTPVGGSVFSPELFG*
</t>
  </si>
  <si>
    <t xml:space="preserve">MAEETQPYTSYNKQDEVPTLIGNWVEERELKELTGVTRNLAASQALKDTSDGTSPTRSLGDALTATHPRVIEHVQAQTHAADWQSTVQATYRPPSDATRNAAAYVNTSKMGPRERMLHEQLMREAQDLPPELQATLTGPAVPVTTASTYGADFHQHDLTGIVVGAKVMKDRDGRPAVRDPTFLAETQMMKKDAADRLMGETARQSGARDTTMLPNPDVPVTIYTEAVANKTYGGVFPGTTTLNTAAPFGKSTNFSKPMSDYSKVVVDE*
</t>
  </si>
  <si>
    <t>C_140062</t>
  </si>
  <si>
    <t xml:space="preserve">MSTASGSSSRGGVDVDVEAGDASGYDSMGKAGFRTSPSASSGAGGSQGLRILMKDLTYTVPSNTKKGEVAHLLRDVSAFLEPGQMTALMGPSGSGKTTLLDLLAGRKTVGKTEGHLSFGGVTPTKQFLRRYTGYVEQFDTLLGDLTVREMLLYTAELKRPTSEPLADKRDAVDVLLKRLALTQCADVRIGDPLSKGISGGQAKRTNIGIALISNPRVLFLDEPTSGLDSYTANEVMKVVRGLTSDGTTICATIHSPTAATFALFDRVMLLVRGQVVYFGPQGLPALEFAAAEWGPAAAGSASELLALHRAASAAAPLAIEAAASATDQSTVKAAATSSVAALAFNDAEVLVEAVTEADHRGEAAGLAAAYAKSRLAQDNARQIEVYMAEGAAGRGGMGGGSRPSGMCRVATALGVSKCGNGKSASSNKAAPEAAAAATPATADVELGAAGATAGGEQQLVRQRTSSPFAAVSTANTSSALSVSEQVAKELATRSETVTPWYWGLWTLLKYRSTKNYCNPGWLGPRIADKLLISLIILTLYLGIGDNFAPDNLINIQSALFMWALLPAFGAASYVPAIVLERRLFVRERADGLYRVFTYLAAKLVEELVLSIIITLIFSSYVFYGVQLKGAWVVFWLIYFIDLSVGIVLAYLVAALSPNMDVANAALPGFVVTLLFFAGQLITVDSIPPWWQWYSRIDPLRYAWGALMINQFEDNNVILAGDQTILEYYSLSGVDKWAYVGYLSLFWIVFATLALLALTFVHHQKR*
</t>
  </si>
  <si>
    <t>C_140063</t>
  </si>
  <si>
    <t xml:space="preserve">MYAPRPPPPWPPPPSPPPRQLPPRPPPRPSPPVRLNTSGGAIGGVILTPTGSPYGTYAPPGGYYGGPVPPVPHNASGDGDGGSGGGSGQYGASGEGAGGSGGGGSGADPDHNEENEQPEGGGAWDNEPPSDMPPAVYGGEPPPPPPDLASLAGAGRRRRRRVAQETGNGSAASPSSSDSSSSGAAGGGAEVDAEADLASALLPLLPNLRLGAGASLHLSFSAVAVRCSLLQTLWARQQAYGWXXXXXXXXXXXXXXXXGAVVGLNVTDDDNLIRFAFPRAYVRTWRRGRLTAEELTLTCERSDDFSAAACAADRAATDRTVVWDAADGTALLAALAAISTGATPTATAATAATAGAVSSQAPDCRSHAAHVIRLAAGGVVALPAAAWPQQGVVLHVNVTIQGRQQLGAAGGSSSTSSSTTTTTSSSGSSNSSSSSNATAVGTVLDLRGLEAVAAVRCGARVTLAGLGLVGLARHPAAYLAASVGVVMADRGANWTTNAAAASAPLLLSGVTLLLPTPELQALAYWGALAANPTVGSNGGAGSGTGGGSGGGAAAAAALLGWRRSLLQRIQGAEFAADRLRLRSGGLMGTALADVTLTDDPAVAYDGVPLLLTSAAAAEAAAAAAAAAGANSNTTGANSSAIGSGSSASGVSSSGSLLQLALQAAADSGAGAGAAGAWAAAAAELLAAPPPASTSTGAPLVLDGAVVTLSREEVLLLLACAVRGGAALPHTSAPGTSGAALSAASVDDLSSPAAGGSGGGSGTDAGALAILSPAARRRSALAQVVVFAPGDVGHGGMGTDAGVDGPHAVNPDEAAAVAALVEEAARPQAQVPRWRRRLRRSTSSRQLAQASAAPPPPPPPAPASAESVLAAWQAATAEAATLLTDAACAGLEDLGLKPPAWPEPWTWASAGGGEVELAVATDAAVAVLGGSSSGGGSSSNSPTPQLLLRNVTLRSSAGIIRFDMQKLLFLVAPASPTIEPAAPVPSLPPPSADGSGGGGSLSGGAIAGVVVGAVVGAALLAVVAFLFVSRRRRHSGYAAGLDK*
</t>
  </si>
  <si>
    <t>C_140064</t>
  </si>
  <si>
    <t xml:space="preserve">MDELVLDELHSLSVDLSNEIDDHQLLVLDVVASGGYGTVYRGSWQGLSVAVKTILFQEASYSRKVALQEAALSKSISHPNIVATYAVDARPIGVVPHRRPTNHNHNGGGDGGVTAASAASTASSGGERSMADIRDWRLYIIQEFCDGGTLLRALKGRFFCTTTNTGTSGTATGAGFAGSDTSAPSQQPSAAHSHVAVACSAGMDGAVGDASSAGGGGRESGGGGGGGGGPNMLMVLELSLGIAAAIRHLHSKQVVHGDLNPRNVLLKRDSAALAGYVPKVADFGMSVKLSAAQSHVSNVWQGTQFYAAPEQIEHGILTKFSDAYAFGVMLWELAWSQPVWLAVQPPPQPPGGARHHRAQPPAPSYVAHPNFPKLPPSVPPEYAALVGACLRPMHTQRPAFTAIHRALRALQHQLRAAMAARYCPELEPLDSPATSVISTLTTPASTASGAGGGAGGVGGXXXXXXXXXXXXXXXXXXXXXXXXXXXXXXXXXXXXXXXXXXXXXXXXXXXXXXXXXXXXXXXXXXXXXXXXXXXXXXXXXXXXXXXXXXXXXXXXXXXXXXXXXXXXXXXXXXXXXXXXXXXXXXXXXXXXXXXXXXXXXXXXXXXXXLGSARAWAGGVNHLAVGGGSAAASSTAASSTAGSDAHAALAAAAGMPVARFDASSAGSSSMAGSASGATASAGGVPAAAASFLAAQQRLLFRKSLSSNSNHTQSSVGAGAGAGNMTVGGSNAPYIAYPPHLGGGGGGGTAGVTVTTGAGGGTDGMESPFTPASNASSANVPYHLANYHNHYYGGMPLHPATAAALGLPPLPGGGGSAGGSGHPLLLGSNATGAFTGGGNLMLSSLTTAGGGTGTGPATERDSNMSERLSAERASGGSRGSAGSSSIPLHTYLYSPIGPAAGGNGFSGMPGVGVVVGGTGGAAGPAPPGAATLSPGSSAAGSAACLPPAGLSACAQYLGGPLAESAGADVASTCVDLACKALAPSGADTTISTATYTSAAATPAACAVTRFERAHEAAAAAAAEASALASAAAAADRRPAPGPGHRASAGLSMTDFEAAAIAAAAAAAAASPAGAGAGIIAGESHAVAPPAALSLAGGLAPGSPGVPPPSQLQSPCGGRPSRHGSFFGSLASSLRYASANLQVGFSRASSLVRVGSHTTTASHASAASTSHGGAPTPGTGTETGTGTAPGTGTTGTGTGSGALPRALSRGGGGGGALSPFEATGAPHGAGAGAAAPSAAMATDAGGSPCLPQPPAGALEGRPDAGGGAAGSAADAVVDSPYADATAAAAAARRRDSAPLVREAFGRELNRVLSNSRHVSGNGGASPGRTGGGGGGGGAGSGQRRNPLLSTPRHVSVQDELPSPGAAASAPSGGAAAAAAAAAAAVATATATPPR*
</t>
  </si>
  <si>
    <t>C_140065</t>
  </si>
  <si>
    <t xml:space="preserve">MHARAFAHKKSTGHGVLLSSHRILRAMLAVASASPADGLQHALQRVLGSPDALKALASMRTDCSQHTGSRALLATTSASLCTYSSSTGCDLNADFVTSLGVPQTDTQKLLAYTSVLSYNCSKLMTKASCNGTCAWTSTSSTTGVCTVSDTFFSLSWLRGKAYCAGSPMDVAITCGQYVTQSSCGSGCVWQPASSASAGAGSTAAFAASFTGLFSGFGGSSGSSVNVTGTCMPSWINDQNFITSLINKVAAAVSTSTSTTTTASSSGATSILGPIFDDLFGTCSGVSGFKAMLTTCPTYKNATTCNAASGCSWSGFGSSGSCDIGEGAFGMDLLMDPNDSWVKQVNNATATCTSKTSSVACSGAGNVNVDTSVYTTTSYVSAAQPSYVSSGGGGAAGMAAVSSLVSLMAGGLFALFFLL*
</t>
  </si>
  <si>
    <t>C_140066</t>
  </si>
  <si>
    <t xml:space="preserve">MQLGQRVRPFSGASAARKPARASVTVRASGAKRDPKQRIVITGIGICSVHGNDPDTFYQKLLNGESGVGLIDRFDASEFPTRFAAQIRNFDDENLIDKKNARRYDDCLKYTMVSGKKALIMAGLEKERCSEGYKKVDPTRVGVLVGTGMGGLTVFQDGVSNLVQKGYKKISPFFIPYAITNMGGALLAIDQVPWDCDRDGFVMGEGAGVLVMESLEHATKRGAKIYAEYLGGAVTCDAHHMTDPRSDGLGVSTCIELALKDSRIPKEQVNYINCHATSTLVGDIAEVKAIKKVFTDTKHLKVNGTKSMIGHCLGAAAGVEAIATLKAIETGWLHPTLNQHNLIEEVAGIDTVPNEKKQHQITAAISNSFGFGGHNSVVCFAPFQE*
</t>
  </si>
  <si>
    <t>C_140067</t>
  </si>
  <si>
    <t xml:space="preserve">MGTPLAAGDEATGGTRRADRPGPGDAGGSGSNQQQHSGHSGGAALAAAAMIPPLGVPATAYPSGLFRCARCILTAAGVRPATVPAGALSLAGNLVALAGSSVAASSAVTYATARRRIVKFGSKELGLAEDAVLPRAPGLDLNPTVVCLWLAHDGRRLALSTWEGTISALADWQRSKGISGDRLISHGDGDPLFVPLAGRLRIEAGGMPEIGTAEDQTQGWADTDRRAVLAVACAVAPV*
</t>
  </si>
  <si>
    <t>C_140068</t>
  </si>
  <si>
    <t xml:space="preserve">MRSAALPVRTLPPTASLDYVYDVYESLNRGGPGNNPQYVRRPAFHGAYIRMLSRLARNDAFQQLAELSDAEKSEQLGEELVLRFFALYRVAVPDYKRLYSSSSSSSSSSCSSKRLLIEELQALEPGSGGNVVMQLSEAAEKDMEAAFTVDIRAFWESGGVATRPTYLQDAVDLCADLGLKRLAEEAMAEAGGGGGPGRSFRRGSGGATNLMWDVTLVGLRLALDEGAKPLEFKRRKAAVQDGFRQLLKDRHWAVTPAVLSQERLVERLGLFRERVVQPGQVVRLNQLRRLPPVKSPQGPRTFSAAVRRELFKRQPAPTCGWCGEPIVDVTDAEVDHVVPYAQGGATTLDNAQLLHALCNRQRGQKPMSAAPAAAAQAAGGRAAGEGREEAAAAQAAAAAEAAAAEAAAAPAVAAERTAAAPAKLLQPAAAQAAAERAAAAQAVAQAAAERAAAQAAAQAAAERAAAQAAAQAAAERAAAAQAAAQAAAERAAAERAAAAQAAAERAAAAHAAVARAAAPQAAEHEASELRKDEIVKGMVLRQELKGTTWVQWGLLAAAAAGVVLVLVAR*
</t>
  </si>
  <si>
    <t>C_140069</t>
  </si>
  <si>
    <t xml:space="preserve">MHATVLAAKAQSRYSLTSSLPGEIRVSYSHDPLFVDARALARHGVTYDQTDGFYRCQGKIVVPNYNDLRTRIIRELHDSPYAGHRGIERTLELVQREFWWPGITSDVRRQVLGCELCQRNKPLMQKPAGLCKPLELPRHVWTHVSMDFITHLPTTRDGHDTIVVFVDRLTKMCRVA
</t>
  </si>
  <si>
    <t xml:space="preserve">MCDNWQATIDTLQGASPVFDKPKLSQKLLEKPPFRFLHDVVTAVQQATGFAPGLYQGDELDGKAIQEKDAKVAYLKKIIEVVSMVLGEQCPARPNKIVAGLEPENTNIFLQMLGRACQKGNGAKAVQKVLGGGGAEPAPAKEEAPPPEKKPEKKEKKEEKPAEKSRAEASPARKKAAEPEAEKKSSSKSSSRTKEEPPAKAPAKKKEEPAPEKPSKSKAAPAAEEAPPPPPPPAAEPPARSASPGGEDPLNKSGSAAPKFQRPTSARKAPPRVPQPQQPTMLAGTGIRPGTATRRPNEPKPTDSKASTVACGRVDEVHAVAARRANTVTKPVAVFTDNAKDNSDDEVEVVHEQTPVLSGGANMTGEQGVLVKDILAAEKGLKKAGVDATADNADTSDQGSTGIILKRLGGKAAGAGAAAAGPRAHDPSSVRELVQKLCHSSTPLAKSMDYLQEDIENMRKEYKFWLTEKRMYQDELARELRLQGEAANVDAQLADLDGQIKQARDRIIGMKGQILRNDETLGKLLAMATAGR*
</t>
  </si>
  <si>
    <t>C_140071</t>
  </si>
  <si>
    <t xml:space="preserve">MVSSQDAATAEQQAAKEAGTVPAPSEAASADAQAAAAAPAADTAAAAALSLAGTGSTGAAAAAAAAARARAAAEVAARAAATATAETAAAAAAAAALATEDANLALDAPGTLTPAGKLGAGGAAAVPAAAASPADTLSSSVLRLLNTPSSISETPGAAAGAPSGAAAGSGRAAARAGAGNAGAAAGRAAGATSSRGLFAGLSPGSLPSDLDDVLLLSDLDWEELEGMAGLRPSGSATSGAGTPQQAPASARGSGLPAGAAAASGAARLPGAGAAAGAAASVSSSPSLSAEQLAISSGSHSRSALSSSVSGLSAILAAAPSAAASAGITADMASVLSLGSLSAASSLSSLSAYAAGLAAASAAAGRKGTGAVAQGGLAPIPEEVPGTASAPSASSSTISLPGAATAGGAGGAVAAAATSAPGLSQPVRLTLADLNRELMSSAAAWKGRLEAGSGAAAGAAAAAAAAAAASAAGSSASSLATRTALLGRSAAQPAGSGTPSRPARPGPMIITASLQQSAQAVARAGGAGTTAGGGGAGAGGGGGRGGTTAGGGSLYASPSAAAAAALASANAARLLGELPTPSSVSSLSSATFSETLAAALEGRRRSPSAAVPGAAALGGAAATGGAIAAAGGDGGVGGSGSNRSTPTRTSARPGSGPTASPTRGLASLGMGVGRPSPSASPQQQGRRAVSARGSSGQAAGVPDAAPASPSATTLSSITSLLQATAALQGLSAQTGSAAAGAAAASGSAAAAPPFTSSASSLSSTVSSLQPRLNPSAGAGRSSDASRTVAVASTRSSPAKTAWAEQPAEAEEIAQSPALSPVGRGRQAPGISPSRASPSSRSARLAAGTAAARSPRSPAAGTAAGAEAEGPSPGPSLPSPGTPPSPAFTDSTLPSTVGASPTALHQPQPQHASTTAGLTAPRGAPSQAAQAGDAVATVAGAIADLLRRRAASTAAATEAAAAQQPPGATTELPPSPSATPAGRASTRASPPAGVWASLTGQTLEEALAGLMEGSESAAAASSGPQSGGSLASGASRLLSTASAPPPATIAAPTTTTSGAYSFLQAPRASAARGRTPSSVKSGGDSPSPPGSPLPPFCSADLGSLGADASMGAGVGLGATVEGGAAGAVTRPGTLGAAVGGGAGGTGSQQSSPTHSMTTVSSITSLTDAMAAYPLFGGMHHSPLGSPSSSDEDAEGARGAAGDHSTEVGRRGTLRASSGAAGMAAISGGNSRGGSGSGSGGVAASGGVPASLADWSPLPIQYESLQPAETAAADAAS
</t>
  </si>
  <si>
    <t>C_140072</t>
  </si>
  <si>
    <t xml:space="preserve">MVRTTPRRRAAKGGRGKKPTTACEDEPGDGGQVCAQDAQQQETGGTAVPAVKTPKQKQPPRATTGKRSRKSKDDAVEGETAEEAAARKEAQREAEKEKKKRAARVRALKGVNVVGLAGRDENSASFTVCGSSSEYTVTLSDAGCSCSCPDHHFRRHDCKHIKVILAKLHIVEEPEKWAEAVTRVGVSVSGKLDAAEAAYLMEQLAEDE*
</t>
  </si>
  <si>
    <t>C_140073</t>
  </si>
  <si>
    <t xml:space="preserve">MMKGRDAQRDAAAAAAAAAADPLPAGGNLDEERRQQPEPHPRHEAKRRRVKEPQEPTRKLEPRHAKAPNGSGGAAAAAAAAAGEPGGGVQTPRRQLPTAGSRSRQHQAHPPAADDEGAAGGRHGSEEEDAVGNRAAQQAKKLRELEVQGLAAFDEDSATFNVCGSTGNTYTVTLSNGKPHCSCPDHRFRRHDCKHIKLVLAKLRIQRRPKDWFEAVQRLSTSGDSVTGRLDAAEAAQAAEAEAVEAVTEVTAAADTQQGAAQPATPDVAGNPGSSGRARAARGGRSQQRRGAKDGSARPRRKANGNNSESGEA*
</t>
  </si>
  <si>
    <t>C_140074</t>
  </si>
  <si>
    <t xml:space="preserve">SSSTSRSFSYHHGAYVSSCCVLGRPAGGGCQPSASASACRDASSPPVAATPCGSSSAPAPALSPEWVQSRYTRRSEAGHSVAIAASPSAAAAPSTPPPAAAAAAATRRYGRPAASPPSGSPAQLLPSTSSTSAAAATSAAARAAAVIKGARVTGAATTAWLPAVRCLALAARRRSASDGVSDAAPTAAGTAAACASAAAAAASAGTLPPSPFSPLPLAEPLVPASAPADTEAADTPGAT*
</t>
  </si>
  <si>
    <t>C_140075</t>
  </si>
  <si>
    <t xml:space="preserve">MMVGIMGGSAYARSALESGGDYMALATGFVKELEANGAPRDRIKLVQECCSRLTAAGGKPGLSPHAATALLVLLRRLNGSLGTRAPPPISLTKAVQLGGLPAVYPALPQRPGSRQNLDSVSRPMSAVSYAGSLPPGQHAARPTSVLTPSEQGEDPSQLLSAEMSRASLLNSTTGDLVSDFYFARGAGAGGRAEPATIPATSEPSLVRDVLYAAQGVSGRAVGWVEAGGDDVGSGFRPDQGRAEGLGVARTMLLERLTELGWLFRHVRRHVEDSSAEEGAVRQALGAALADELGDFFRLLALLEAQAALPLPTPGDTAAAEDQYLTLRRLLCWLAEPTRRMRLLATVADAGEGLGGGALAGAVYEFSRHGDPFVAANAAKLLQQVCVPLYGMIRRWVLEGSLADPHGEFFIVQHAAATAVNAALREAVGAAGAAALAPPMLDLWRQSYGLDETRLPPFIGASLAQRILRAGKAIHYLKQACGDAGWVQQRAEECARSPPAAAYAAGSGELASLDALVSEAVRSVDARLLDVIWRRHRLRAHFAAIRRFLLLGQGDWVTAFIDLAQRELDKGAGDVSEVQLNSCLRQAFTATNVVGGSSGAVGGGAGRGALATLSGSGVGGEEDSEDDSGVVTLLAEKLRVKKERAAGAGEVGWDVFSLTYNPAAGLPASMLGAGAGAGPQPTPAPTSGGPLSALFTAQAMLSYGRLAKLLWRMKRSEHALSATWGAAACGLQRTVDKMGRDGALAQPVLAQLLRLRAEMSHFATNLQYYIQFEVMEACWQEFYTRAASCADLDSLITAHEEHLAKLLRKALLEGGGGGGAGGAGEPGPSAAALRRALQDALANMVGLRAVAARLEEAVEGGARKLQTRTAAARQRVARGGWGVQAPAAGAGEEPVIDTRVLRDIRRTLSDLAAQHQRAVGEFTENLPEEGAMLVTC*
</t>
  </si>
  <si>
    <t>C_140076</t>
  </si>
  <si>
    <t xml:space="preserve">MSAAMDVDSKAEAGTSASPACADGFKPVPCAPGVAGRTHPTPRTRIYYNPELSQFSLGEDHPMVPNRLHLTHRLAELWGLFEDPNVTIVREYAPATTAQLRRFHTDEYIAFLEYLDTLDLTSMTPEEQQEKLGDDLAMFGLSVCRPPGSGGSGSDDEEAKDAAEAAAKDAAGPVKEEGKDGATTGPVEPGAAAAAAAAKAEAAAAVQRQREAEKEKERERQRVRQEKAQAAKLAKAEERAMEGRVVSWAEAAAVLSSGEIPKFALPANFLDLGRTIARKVLGLAPDEALTPAQEEALADKLRRHIAQALQRNPNMLTGGPSATAAASNNGSAATAGSQARSLGGAFAGRQMVPPGQAGKPAKTTTEGGGGGKGGGGGGGGGGGGGGGGGGGGGSAKKRKPEGGGGGGGGGGGGKGKSKSKKKRRSSYSDDDDEEEDAEISDEDDDEPKAAAGGEGEEREGARRPSRQAARTVAALTNAVRRTEAEESEEEEDDEEEEDEGSDDEGGDCPIFPGLLKYVGLQAAGSILAARDLASGACDVAVHWGGGMHHGMPYRAFGFCYVNDLVLAVLELMQGCGRVLYIDIDVHHGDGVETAFKRSEKVLSISLHKWDDGSDAGAGGFASIDTLNHGKPQRPVFFPGTGKKNDLGEGQGKYYTVNVPLQDDIQDDSYYAVYSSVVKAAFEKFKPQAVVLQCGCDSVAGDKLGRFNLSIRGHARCVELVRDLCRSGGCESGPGAGRGGADWRIPLLVTGGGGYTPPLVARCWALETAVLLGRSLSEQMPAPVAEADDLKDLGPSYFKEREGSLLRAPAAPYSMCLDTIWEPNKARYLTQNLGRIVLRDPAAAAAAKEAAAAAKEAXXXXXXXXXXXXXXXXXXXXXXXXXXXXXXXXXXXXXXXXXXXXXXXXXXXXXXXXXXXXXXXXXXXXXXXXXXXXXXXXXXXXXXXXXXXXXXXXXXXXXXXXXXXXXXXXXXXXXXXXXXXXXXXXXXXXXXXXXXXXXXXXXXXXXXXXXXXXXXXXXXXXXXXXXXXXXXXXXXXXXXXXXXXXXXXXXXXXXXXXXXXXXXXXXXXXXXXXXXXXXXXXXXXXXXXXXXXXXXXXXXXXXXXXXXXXXXXXXXXXXXXXXXXXXXXXXXXVEVKEEVTAMTE*
</t>
  </si>
  <si>
    <t>C_140077</t>
  </si>
  <si>
    <t xml:space="preserve">MDPYASSRQRNKGKFAVVDEFLGPNESPPQPMDEAEQEALIREFEAISASSRRMWQLVWGLVALSGAAFYAWSAWQQHVEPWGVRYTGVFRPVLDSSGAAVAVLASQAAAMALAAAALLSNVPPKGHRELGCMPMASRQRLLGLTGAAVGCAGAAFWFSAMWRLAKRFGWENGVHLEALWLPTLPVTCCLLCTYVASSLGDTEKQVQNLRDMRYRFKKA*
</t>
  </si>
  <si>
    <t>C_140078</t>
  </si>
  <si>
    <t xml:space="preserve">MQVLRGAAQHGHSQLGTSQTRAARSTKPCVHMSTSVKSHASHVNRQELAPEATARPVDAVDAPAPTPGVPTRRRGLLLFGLASVAASCSGLDLAACAAEGITTVFVAGSTGNTGRRVVQQLRQAGFKVRAGARSTAKALSLGFGADAGIEVVEADVTKGVDELVAAIGSAQAVVCATGAVGFGSNGAAAVDEKGTIKLVDAASRAGGVTKFVLVSSLLTNASAVGQSNNPNYKFLNLFGGVLDAKLRAEKYLRSSGINYTIIRYGHMGWGAGRGSGTEGWGVGPEAWVWVWGYGPALLQPAASKDKVVEIVASPSAPRLSPDTWFENV*
</t>
  </si>
  <si>
    <t>C_140079</t>
  </si>
  <si>
    <t xml:space="preserve">MRLDFTACGYKMTSLTDTDIKTMYLGPNMDGNGGHAQAFEDCSYGALRLNASAFRVVTVVVPNCVATCDFYGITVPSDTAAKALLGVDIYTAYTNLVYLLPDNYFSLCGWSGMATIPGQQGPYLHTGPAGLQRPVMIHSAPNYTGIYNRMTVLQESLHNFLAWHSYQFDMVYQDPSTCMAQTPVCPSAADLHRLGWGSPASGGDALSAATLPPGTVKSFNLPASYLTGTGSFIRIKTDWTSFYNSTTYGKNIYVSVRAAINNAFPADTSDPYLNYLMAVSPNSAGNATDYNLVVIAGNWVGTDILSVGVCRYLASPAECPTSIPAAVPPRPPKPPSPPSPSPPRPRPPSPSPPTPLPPLPPSPPPRPSPPPSPLPRPPSPRPPSPSPPSPPPPPKSKKGRRLLQ*
</t>
  </si>
  <si>
    <t>C_140080</t>
  </si>
  <si>
    <t xml:space="preserve">MQRRIHTCVSAFWRREPPAPLDPNSPEQVALRSSAGWQKSLSFVAFWLQLALTIVSAGVLVFSLMVSNVAATVGTLVAKSLMTSVQGAFAANAANALVSIDVFSLQAATNTVLSHVVSLIFTNMMLGVVGGARNAAGGATANGVELGADGMSPVRPSTLGYSPWNLKAD*
</t>
  </si>
  <si>
    <t>C_140081</t>
  </si>
  <si>
    <t xml:space="preserve">MLVKKMALRTQIEIEAPIDRVWGVMSDLPNWSNFNSFLKVDPLPAGPLKPGQSLDVSFKPPGAKSATKMQPKVVAFEPGSKELRWRGKLFNTDLFFVGEHFFQLKEMGPKKTLLLH
</t>
  </si>
  <si>
    <t>C_140082</t>
  </si>
  <si>
    <t xml:space="preserve">MEMAFFGGPCYLGGPRIPAYIVMMFRLMKTSSGCRVVVQVHVGLPRFGFGLVHGPANYSHTVKESSKRTRSSSRHRWGRRLACYLGFASACAGLITC*
</t>
  </si>
  <si>
    <t>C_140083</t>
  </si>
  <si>
    <t xml:space="preserve">MTQVSSPCIVTARCLGNVRQQNPKHANMPC*
</t>
  </si>
  <si>
    <t>C_140084</t>
  </si>
  <si>
    <t xml:space="preserve">MTAAPAAGGLPQQPMALPARPPAAPQLPPQQGVALAAAAAAAAAETPPTAVSRSAAVAMATAAAPFRRDCGGGSSGDSGSGSDRMQAGTRARQQPWHLHHALLTSYDTGGAAAAAGGGAAAAAAAAAGRGAGPDDAGPTVQQPHTATASIATAAAAACAAACSYSRRTCQSGYSAETSGPCDGGGGPYGGPSGGGGAVSSMALSSAASAAHPLKMWADVWGLASGKQGGGGGGGGGSRIAAPGFGLGSGDTHGHVDTNEGAGAKLAGAPDGAGSGGGAAAARDNAASTRTFQADAYDRMDLGGFDPAIRGPVEPMDPMYDTLWCGRTNQQASSGYNATLASVLLQSPAPAPAAA*
</t>
  </si>
  <si>
    <t>C_140085</t>
  </si>
  <si>
    <t xml:space="preserve">MIDSGGGRRVFVAAYNALRFMKEIPAAACGPRAAVFTAFISQLNNAV*
</t>
  </si>
  <si>
    <t>C_140086</t>
  </si>
  <si>
    <t xml:space="preserve">MMGGPLWRAAVHCLIGQLHQRLAAAAAVGAAAADGGAAGGSAVTAVKARANGVSVNGEAGAEAAAAGGEGGGNGELRRPFKRLRVEHSNTAAAADDDDAAAGARTAHADASGCGGGGGVSGGYGGCGGGGQLAAGPIGGVRLPPGSLGGPPGRRVPVLSGGGGGGGAAAAIRGSGEEGEGNGEGEGNGGAAVCCEPDVEPLGLEHVESCEPPGLEQFLVEAMAPERPVVVPGAMEHWPALRRWPDLSYLLRVAGGRTVPVEVGQHYLADGWGQQLMTLTDFLQRHVLAAAAAPAAAVAAAQPAAGGSSASVTGCSGAAAVTPSATEQQQQQQQPAPPLGYLAQHPLFDQIPALRADIATPDYCSLGDDGEPHAVNAWLGPAGTTTPLHTDPAHNLLAQVVGHKYVRLYAPSCTAALYPFPAGSMNSNSSQVDLDRIQPRIQSRSTQTRIQTGELRWAEAEAAEEALHAEPGLSSPGTGSDFRQRPGAPCGAAAGGTAHGHDERTAQPFLDPTTGSGPGEQAQKEDGEGGDGEEEWLGAAALPFQDVVLGPGQMLYIPPGWWHFVRSLSTSFSVSFWWK*
</t>
  </si>
  <si>
    <t>C_140087</t>
  </si>
  <si>
    <t xml:space="preserve">MSSMKSCVSGSQRVQHARSRNASLFLGRRPITIRAAYDVEVEPMPPRAPNNAPRFGGSPPPPPPPPPQPTRTSFQPPTRRELLFGALGLGLGIAGTTAYENRPLDPEEVDERLTSILDELLDDEALLNVLGEEIMLNKGLADQADAVSALEGLKQVDDALGDLIREAEARKK*
</t>
  </si>
  <si>
    <t>C_140088</t>
  </si>
  <si>
    <t xml:space="preserve">MSLLSCTRYARSKEFFHSPGVSPHSAPGPRRPGLPGFRCRHQIMTPYKRPPDPEHSPFCNHSSRHDQTNNPKHTPPLPNNRPESHLNLCPHVNYTATVLIQLRAIYFSSRAATPGRTLPSSSSREAPPPVEMWLIFSATPACSTAATESPPPMMVMQPLGVRPARVLAIDTVPLANLGNSNTPMGPFHTTVLASARAIVPANVLTESGPMSRPIQPSGMAVMGTVWVLALASNLSATTTSVGSSSCTPLA
</t>
  </si>
  <si>
    <t>C_140089</t>
  </si>
  <si>
    <t xml:space="preserve">MMFRFSCVWLHSLHRSKRERAVLAGASTGLALSQLGYPLVDCFLGAGGGAAGAGVGAGVGAGAAAAALQCVAIVDVLNHVAVWLGSYLLSAGAGPAFPDSFKHEDGGDYRGQWRGLKKEGLGVYTVEVGXXXXXXXXXXXXXXXXXX*
</t>
  </si>
  <si>
    <t>C_140090</t>
  </si>
  <si>
    <t xml:space="preserve">MMRWRVIPILRAGLVLLEQAQQIYTAMIDEQVDERGYIVPGLGDAGDRASSSSAQQASGGSPQPPERQHQQAQQQQQQAAGSSSSARVATSSGLVELRFVSSSPATTDESEASSGQPQTGGKALFADRALLWHASPSFARCIDEAMGNGSGGASKQIVIPMPASEEAAVWEPVLRLLRQEDLLPVTWANLPDLLRVAHTYDMAAVRSACVVFISLHVSQVSLRDAPLESAQNVLHLASLANRPVVDRLREISGHPKYKAIVTEPVRVTP*
</t>
  </si>
  <si>
    <t xml:space="preserve">MPSAATKKKELEKKKSGKLSKSQSTASMPHADSTASLASKGGPVEDDAFSSRTVTGVLSSRPTARDIKIDGFSMGLNGCELIQDCSIELTIGRRYGLIGQNGSGKSNFLKCIAKREVPIPDHLDIYHLDQEAEPSERTALQAVIDHIQAELERLHALEEEIMSTTGPEDERLEAIYDRIDELDPATFESRAAELLHGLGFSPAFQQRLTKDLSGGWRMRVALARALFAAPTLLLLDEPTNHLDLEACVWLEEYLKNYNKCLVVISHSQDFLNGVCTHIIWLTHNKLTYYTGNYDTFVKTVAENEVVQMKKYQKEQEDIKHIKEFIASCGTYANLVKQAKSKQKILDKMEEAGLTKPVQRERTFQFSFPECSKLPPPVLPFINVSFAYSGKPEEYLYKDLEFGIDCDSRVALVGPNGAGKSTLLKLMTGDLTPSVGTVTRHPHLSIGRYHQHSVDQLDEEKTVLEFFKSMYPNTPTFKREEDEWRGYVGRFGISGRLQTTKIGMLSEGQKSRLVFAMMCMKNNNLLLLDEPTNHLDIEAIDSLADAIKRYDGGMVLVSHDFRLIDQVAKEIWVCEDKKVTMWKGDIRDYKALLAKKMGLSGVPGKK*
</t>
  </si>
  <si>
    <t>C_140092</t>
  </si>
  <si>
    <t xml:space="preserve">MVRVDFS*
</t>
  </si>
  <si>
    <t>C_140093</t>
  </si>
  <si>
    <t xml:space="preserve">MQSTSVRRAALRSLRLRNIDIASCNHRSCKQRNVASKAARAGARLPAVVQSRRPNSCKGSNAVERMACLAKCFQGDANASSCELPTDARVGLVFEDSMLKHLGPSSHPECPERAVELMAALKRHGLDKRCVPLQPRQATDEELLRCHQPEHLRKVAAVSEELAAAVAAGARRQYTDENFDSVYWSAGTATAARFAAGCVTQAVRSVVGGAVDRALAVVRPPGHHAVCERAMGFCIFNNVAVAVRDALATQGALRELGTGAGTGFNVNVPWTSDSKTDADYQAAFHMVVEPLLRDFAPDLVVVAAGFDASADDLIGDCDLLPEGYGWMTERLLQFGGGKVVLALEGGYNTSMTAECASACVRSLLEGRAAVAPPPSAEPSAEAAEDLKKVYLFQRRFWRLRCPAGREWRQDVLQSEKEWAQALATEWEAEWAAYTAARRAEAAAAERNEANGGRKQEEVPAPPAPKPQTPQPGDSPAAALERVAAAAASRAAAAAAAAAASPVRTAATASAPTQEAVAVAAVAATAAASSTEAAGVATDDDAVEAVDVLISKFGGLSTDAAAEATATAAAAAAAAGAAVELAAGAGPREDLLQLAKEQQQEEGKK*
</t>
  </si>
  <si>
    <t>C_140094</t>
  </si>
  <si>
    <t xml:space="preserve">MVTAANAAASAEAAEADSSGAAFHAPSPGPGVVCALDLASVIAARAIVAAVLGPEAEASPRSASAATRGRVEFYLSEFTRRSRTPRDVRDFPACERLQQRLGEAVDAEADRLLAAWAAEAAAAAAAAAAAEAATATGAAAAAAPAAAAEAATATGAAGGVRAVGEGAGGERAGGEGAGAAGASATQQQQRHQQQHAALLPRLLCRPELSRAEAVANCHSCLLAGYETTAHTLACCLLHLGQRPQHPPQQQPQPRIPGPGEWDHGSWEWDPTRTAAPAGAVGADGAAPSDPFAEARPFGIGPRACPAGSLSVVIVREALAALLTKYRWRLYDEVGDRDWMSGAVSTPTMAFRPPLRVVFARVVEDGGESS*
</t>
  </si>
  <si>
    <t>C_140095</t>
  </si>
  <si>
    <t xml:space="preserve">MAAPVQVDFIDNGFGVRVDSDQLLAALADVHAQATPHVEQLIQTYQPQQLPADDGPPAFALTKRHGHPQLWLHVGPHQYITRRDRFWVLVTDVGNGAVIVRLKLAGQDNDQPLPVAFADMIPTFRTSWSRCVAANGGAVNPALINNNPVINDDALINNNGGEQEEEEGAAGSSSEEESEAEESVEESVEEEEASRAAGAPGPPHARVHAXXXXXXXXXXXXXXXXXXXXXXXXXXXXXXXXXXXXXGPVAEEPVPAAPAAAGAAAGTAAGPAAAVSCAPAAGLADVVAGLAEVVAELAALRVQVAGLTELESRPTMAHHAPATRARAAVVPDYNENGSGWRTVRPGALEAHDSALAYDADVWAERLLRAHAPNLLKCGGGVTYARALSVPRGPHTSTVWWHLGAYQDVSRQDRCWVELKNRGQTVLVKRPGANGSVPLPVRDALDIQRVARQLYDLMKEVARHNGGVDSDSDRDDGGRRGRGLGGGGGDGAGARGVDAVTMAELIAQVRSLTAEVAQLKTAASQAPAAAGVAR*
</t>
  </si>
  <si>
    <t>C_140096</t>
  </si>
  <si>
    <t xml:space="preserve">MASRRDLAVDALGAANVLLGKLKLVGSGDFWLGILRGSPQKAWWHLGKGIHIVMSDADPFIKGPGVAGSLRDKVDSSTFETVAQQASRLLQYMREIRMPIVAPIRLSTPASAPAA*
</t>
  </si>
  <si>
    <t>C_140097</t>
  </si>
  <si>
    <t xml:space="preserve">MQPASCSCCGSRLTEAPVCVCCAHAGRGGTAARAAAAACRCAGCEEDLAEEEAEAEAAGVGAVAATAGGAAAVVQRVAVA*
</t>
  </si>
  <si>
    <t>C_140098</t>
  </si>
  <si>
    <t xml:space="preserve">MRRVPTEWARVNIINEVADALFAERRDECLPYLLDRTCAHCRDRPYQPAASASGGADTGSGASRTRLEAAAGWAAAGLAAVTMVAAVTAVAAAAAEEEEGSEVVGTVAAAVIAAAVTAAAVTAVAAVTAAAASTAEGQASAGLAATLEAGVTAGLAFTAEGQATAMSAGTGAAAVVGTAAVVDVYDEYGPLHRDEARGIWMDRIEKQLRMFPGESIIAEAFFAPGKLQRQEIDELAHMYRFDVWYIWCHAPRYVCMDRVDEDYRCGRDDWERFNPPLCQHCDDVTAAPICRQCAAATGDCFNCPACRKREARRRRRWRRNGGGGGGGGGGYYYSEDGSGSGSYDDDGYGGHYGGGGGSGYSTDSNSDYSY*
</t>
  </si>
  <si>
    <t>C_140099</t>
  </si>
  <si>
    <t xml:space="preserve">MTVFETVRQFFPARPRAPAGQVAESLPSVPEASTVEAAVKAIVKHGGPEVENLQFGGDLEAGGQGTVAAVTVTRCEDGGVMLPPRHLLHDAGKAVRRGKGKDADKVEAVMKLTKTTQVHRTWSMQVGFRVQHFGMVYWAMRAAVPLLMGGKVLWDSGVIHRDWKPSNVLVTLRFIGPFRRRLRRGHCEHRAQRCQGGGAAPGARGHAVRRRVSLQPPAGCPQHGAASQALALCGAGVCCVHQRQQPRRAATPPTRHNAACSSWRHGQRGCCWEQAAAGSSGRCCCCCSSAAGRPGRLRCWR*
</t>
  </si>
  <si>
    <t>C_140100</t>
  </si>
  <si>
    <t xml:space="preserve">DGLXXXXXXXXXXXXXXXXXXXXXXXXXXXXXXXXXXXXXXXXXXXXXXXXXXXXXXXXXXXXXXXXXXXXXXXXXXXXXXXXXXXXXXXXXXXXXXXXXXXXXXXXXXXXXXXXXXXXXXXXXXXXXXXXXXXXXXXXXXXXXXXXXXXXXXXXXXXXXXXXXXXXXXXXXXXXXXXXXXXXXXXXXXXXXXXXXXXXXXXXXXXXXXXXXXXXXXXXXXXXXXXXXXXXXXXXXXXXXXXXXXXXXXXGEQRRHERVRQRACGGHGAQDGLQRRGHRQGGGGRGRGRASGRGVRRLAAVCGPRRPLRHAHPGLPAAAARAGAAAGAHRGAGGSRSRV
</t>
  </si>
  <si>
    <t>C_140101</t>
  </si>
  <si>
    <t xml:space="preserve">MPASMLMHMPKGLAKQPAQACQRPAQKLLRSRVAPVARASAQDGQHRAVSSQQAPKWIAPSWLKTGLMAGACLLVGLSNSGPAYAAKKEKEAKYTVPVATVVLLLFGISILTGGKKEQQPAAGKAAPAAAEPPAAAAPPAPPKEKLVVQDRPMNIGLSPKMELPKASTDATDVRT*
</t>
  </si>
  <si>
    <t>C_140102</t>
  </si>
  <si>
    <t xml:space="preserve">MPWRDPFGLGEDALSPAAASQGGAPPPAGELAGDAALSSRVAGHIVDWVFVRLCDYHAAFPRWGCGGMCSGPEAAHTGSAAEVFRMASEALDALYGMDVPMPPGVQEALMEAVDGVLKKYVTHVNDKLGPLQRLIPPTPPLTRYKKDVVVKQEAAEVDTGKAGSKSTNKKPVFLYSVPGVEASPDFTNIHNGLSVAVVAAAACSLNYLRTRAEMLAQSEAGEPPALLAGSLAALSTGVVYACKWLATRVVFWDQRFGWLELLYRHRLSNNPASRIEPLLTRCXXXXXXXXXXXXXXXXXXXXXXXXXXXXXXXXXXXXXXXXXXXXXXXXXXXXXXXXXXXXXXXXXXXXXXXXXXXXXXXXXXXXXXXXXXXXXXXXXXXXXXXXXXXXXXXXXXXXXXXXXXXXXXXXXXXXXXXXXXXXXXXXXXXXXXXXXXXXXXXXXXXXXXXXXXXXXXXXXXXXXXXXXXXXXXXXXXXXXXXXXXXXSSDVPALEQGLAREALDAELERVGRLVPLMRTEVGPLMDLLKTARTHGTAQLTGPSGAPGGAFDEATLMRVIAHRPERTGSKLLKTLYKLSKRIK*
</t>
  </si>
  <si>
    <t>C_140103</t>
  </si>
  <si>
    <t xml:space="preserve">MACTCGTANAYAEREVMDALMRLLAAPAGGGGGGGAPSAGVAGVLRAVARLFALCCVEADLPWFIAEGELPAKAGRSVPEAVREAVAELSPATCSGLVDSFGIPDHLVAAPIAGDWARYNQVDNKGELFGVNV*
</t>
  </si>
  <si>
    <t>C_140104</t>
  </si>
  <si>
    <t xml:space="preserve">MMTTTEEDLAIGGPSPSAGDHDVAVFLQLADGADIPLAAGAIDPVPAALQLGPGARVRVVGTLRAEPGQGSSAGVGGTQVAAPAALLVDELFALDYLAAAAAAGAGARPLEAISSLGGDAGDAVVAVRKPKASAAAIGLQTRAAAADAAAAVDTAAVDTAGVVAVAQVAQGQQAQEQLLATSEEEAAAVAVVPTGLASLVPTTSIRVLYLLLRFCGDRGAAATPEQVRATLFGDTNATTTSVAGHMGYCANGRDVLLPENVNILDQVVIPCNGTRNSQTWSTSKCSTADMLGWGDAASAVARSRLGDAAFSSYSHVVLLLPSGWKAVADPSCAGVVASADLSVPRGRPGGGPGYGYVWITDDRYEMRNVYMHELSHNLRLWHAGAPGGCDYCDPTCALGYCCGQRCPNTPHLWLLGWAGPVAGGGAVRLSDMAAGGGAVRSYRLPPEHTSNRSFVMVDATDSDGVGRRLFLGFRRRQPPYDYVDGVDDDTVHVYSHLSGRYRTATADTLRLGTLLLPGVTHPAAVAPALGDTYRDNATGLVFKLLAVDADGASVTLCRAAPLPAEPGSFDWGSCDQPPPQQQQGGGGDTDVAALGQQXXXXXXXXXXXXXXXXXXXXXXXXXXXXXXXXXXXXXXXXXXXXXXXXXXXXXXXXXXXXXXXXXXXXXXXXXXXXXXXXXXXXXXXXXXXXXXXXXXXXLRHLPPLPRRGPRRDRGRRRRLAAPSGALSAALLVCMDR*
</t>
  </si>
  <si>
    <t>C_140105</t>
  </si>
  <si>
    <t xml:space="preserve">MQTKAFTSARPQRAAALKAQRTSSVTVRATAAPAVASAPAASGSASDPLMLRAIRGDKVERPPVWMMRQAGRYQKVYQDLCKKHPTFRERSERVDLAVEISLQPWHAFKPDGVILFSDILTPLPGMNIPFDMAPGPIIMDPIRTMAQVEKVTKLDAEAACPFVGESLRQLRTYIGNQAAVLGFVGAPFTLATYIVEGGSSKNFAHIKKMAFSTPEILHALLDKLADNVADYVRYQADAGAQVVQIFDSWASELQPQDFDVFSGPYIKKVIDSVRKTHPDLPIILYISGSGGLLERMASCSPDIISLDQSVDFTDGVKRCGTNFAFQGNMDPGVLFGSKDFIEKRVMDTIKAARDADVRHVMNLGHGVLPGTPEDHVGHYFHVARTAHERM*
</t>
  </si>
  <si>
    <t>C_140106</t>
  </si>
  <si>
    <t xml:space="preserve">MEAPRCLPCHDAGAGGRQVWAPESGKWGFPPGYPTRCDFPVFNGGSGAFISVGAFKKVGFEEALKCFYDDTQALTSKPQSLKAMAHGDRMVSLCFWMHGLAPTDPGLALAPGRQELHPGGRVLDSEAIKLRGLHQLLSGQAPPQTLWSYIYAASSHVRHSNISALVTRQVAALAPGARYRAQALLQARGEWGRGALDEQVERGAGGDEEDGGGG*
</t>
  </si>
  <si>
    <t>C_140107</t>
  </si>
  <si>
    <t xml:space="preserve">MAPNAPTPEQIAAADAAAVAAMLAVCPVWTDLLPARQALPRLPPRALLHAGPPLPLPCTSPPPMPRPGAPPPVMARVGPHVTAPMMNSAVVAILFEGWADSAEAARRMVTSGEVEMLAAQDWGVVTPLACVVSPSMVLQVVEDAAAPAAVAGGGNNSGAGGSGSRGRAFSPIQGGAPPAPRFGTLHDLEAHVAKLKQLHGPIAAALRRALHSASSGAAASGIALLPLAAASLAAGEECHAATTAATAALRGLLQPHLEPAGAVLSAAEAVAAREAVAFLGSAPSLFLNLWMAGCKCILMAAEGTADSSVVTAVGGNGLMVGVQLAGGGGWAVVAAAAPEPRALAPPVGGAPAAAVAAEGEAVQPAVAGAMGDSMVVDALGFGSQLQPVLPLPPPAVTSPAAAPGPLGLAAHPAFSQPGFVPAATAAGAAGPVRIGISAAAVLAIPLEATTEPPLPPAVGADGAATAAGEVAGEAPRRPPQPESQPRPPPPASALAVNLSVLDGKGQLGIVGRGVYGVPREALQQAVSRLAFVRPRP*
</t>
  </si>
  <si>
    <t>C_140108</t>
  </si>
  <si>
    <t xml:space="preserve">MNPLQNSEGGVAHKTGAKGGRLKQGRGSATETAARPWGATAPVAGVAEAPAFRRRASRRRSSTKGADDAMCNLCKASDEPASILLCGNCGKGYRVRCLGQLL*
</t>
  </si>
  <si>
    <t>C_140109</t>
  </si>
  <si>
    <t xml:space="preserve">MTVFETVRQFFPARPRAPAGQVAESLPSVPEASTVEAAVKAIVKHGGPEVENLQFGGDLEAGGQGTVAAVTVTRCEDGGVMLPPRHLLHDAGKAVRRGKGKDADKVEAVMKLTKTKQVHRTWSMQYMLRALMLRALCSSYMPIMLFINVLWRVTATPAMLVAKVSDANVSDANGSDANVSDANVSDAKDSSAEQRIIVSTELSPRAHMTLAAFIARAADCVMPVLGEDWLVFWLASPGLPPSMVYWAMRAAVPLLMGGKVLWDSGVIHRDWKPSNVLVTLRFIGELVVGLVVQLADLGYSRPIDFDRKTFTPGQFGTPGFQPVLSLVDTNLLGNLMIADLQLDVMGLVEVVLSMLLNPAVVMDYAACIGPTWLMYASMYGRAQKQGRALPEGDTTTLRAAPLAVLGVELAGSVELLELLEQQEPLKLTEHKELHPPVPENMAGTAHDKRNTSLMLKQLSLPIGDDVIQRPGAARGSQRGAVGAEAAETAVRAAADKAQQEAAAKVTSCGVTSNEEGVRQGLLGCEQSLKVQMEAEQQRKPESSQQQKPEHKNSAKCGACALNTRRYMGFLSFPQPGLHRSRTEAGSTASLVVSLMRKLAARVELRCDAGNDVTWLFPQLDVAAAVEAALGAGKPTAAAASSSSRSGGAGAPAAGQNAELTAAISVAQLLLQLFMFALQLWVWAVEELCGLTEDNLNKMRDMGMSMAAVDAWLEGAKMRAVGTATSLVLLMLDYQHLLHQGKALPLLPRIVGGMRVAEAQQAANKANAAAVAAAAAAKAATDAAAAAGSRQLRRAAAKAKAAAESKHQQAAADARDLAAALSVQQKAAMAMSAVVQRGFQCEEKEPGGLLSPLLKRRPEGGKASSAQPPAAASSAGAGGGAGGSGTASNARAAAGDGRKRPHAGVSSHGGGAGGIGSGGGISGGSNSAGDVQTLLFPGGRDGASDVLDMMPDLSTLAHLEATGVLTAEDVKHLRRIHARLCGPGGASNTAALPVSRPVEAELMRMQKSLQRQSDPQLGRRLRGLFQVCLLTSVDDMLDESEQMQILELISQYLSLGVIGMNVICLHGQRDTAAMQELQPRKRQQPPPLPEGWNLTAGKMLPAEAKAAAARAEAAGAAAPGVAVAV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YSGRGGLPGR*
</t>
  </si>
  <si>
    <t>C_140110</t>
  </si>
  <si>
    <t xml:space="preserve">MEDPTTCDSRSHTCVTVLEGPPHPDPIVETASLASVTPPDITYSHHLQDNLAGAELSDAQLETMLYAFQRFGRRLPDDSRAPASC*
</t>
  </si>
  <si>
    <t>C_140111</t>
  </si>
  <si>
    <t xml:space="preserve">MEDVMEPRNKKARTVEARVAEAGAAEAPAEEGENSEPCLAGEGEGSESWHEPRKWQ*
</t>
  </si>
  <si>
    <t>C_140112</t>
  </si>
  <si>
    <t xml:space="preserve">MGWTDLTQLGEVTWIDNDDLNQDSAGVVQMHHTTQYTALRKRRCLAAGNAYFRPTAKLLNTMDTTQVQGFKAALVAVLLPEVMLLCASNDCQTFTPRLWTTGAACDGGLGVLYPNQLMSAALAQVLATLLHPMAKKRKALLELVARVRSFSDEMNARAIRLAGSADGGRPCVPSGAEALAHLCSPPQTHVLDQLLHTAVLERWSQEPFEDRTLQPVLNLLYEAAHCTWPAGPINGFMQRLLRLAVLCDTVSVAKRQRPDLLLLRCKANRGRTLLHLLGATGNTEGYLAVLRALDAAGLRAECRQFMSEADRNGDTAVMLAAVHGRLAPIMAHVQFAEARLLEEDVSMYIGSLRHELAVKGWLNGLVKKSALGSLLTILCSLYSGHNDRLSSLLAYVPPALRLPEAVAQGDGPSASSSDGAGGQAAAGGSLAAAHVHLEAAHGLATDAFEAHNSARASRLSSLLLGAHETPDPAAGRVAGLEVKQVLRSALELFTTAAAKMPPPQSKAIAAGGINSMARRMLMIKTAPALGADTLFHGAAAMAGPLEELYGWVTDLYDKEFADACLAVTNEDGRTPVEVLLHCHPMLMSKPGFDSIEFVDHGRAAPEGAELSAIAASLRAFVAARVQDTATAAYCDGPLRMELDKKIKELLAP*
</t>
  </si>
  <si>
    <t>C_140113</t>
  </si>
  <si>
    <t xml:space="preserve">MLEKALPTPAELMVFDWGMDGTAPWTRLHVLGHNSAMLLLLSLLPATIERPEELREGGATLSELVMGAAKEAEEEKYLVDGKSCGGALCTAPVAGPEEVLCETGRGPVCGTAEAGGGHQHCAASQALALCGAGVCCVHQRQQPRRAATPPTHHNAASSSCRQGRRQQRPLLLLLFVSRGTPGATALLLALMPPAAPPPPQLPRETWRIASPGYSAGVGESGNEHCEAQAGQQAESPLAALPLLSPVASSGGSPAGGDAQQPAGRLRNAAAVMAVPAAAVGAAASAAVVDEPEVQQHAAAGSREPTGGAAAQREHDLEEEAEHRAHQARYYVTGEAVVSIVFDTVDAVEAEAWQLGKEPDPGLYPKATAVLLLSLVLLQGLKDTSAQRWLAKARTMEELVEQLETWAGSKQLQLDTCLSYVWAGAPDWSSVKAALGGASEGLASRRFDEGSYNAIFKVVGEDKLVLRKPLGGAYRDLLTATYKQGPALLRHLRAACRLHRGNMRSIGVRIMGLLPVVNGHVPDLTTRKALDDLRTTRNVVIAMVMEELTPTDKAAKALALLAQARQAGVWPRSVALAMASGVLCGASGLFEMKLYHEDIKANNMGWTDLTQLGEVTWIDNDDLNQDSAGVVQMHHTTQYTALRKRRCLAAGNAYFRPTAKLLNTMDTTQVGVRAAVCVGACTTPDKTTRA*
</t>
  </si>
  <si>
    <t>C_140114</t>
  </si>
  <si>
    <t xml:space="preserve">MAGDMWALYSHVVELYGEELGRKCLQAENAEKQTPVEVLLQCHGVMCSRPGCEALGNELSVNARRSSFMSADTTLVGTSGISSTAKQLRTFLDKLVNLSPRLHCSNLQDQLDQAWXXXXXXXXXXXXXXXXXXAEAGPRGAVHVLWHYHFSAFRRKRWAAFIQRDRALHSVAKQLTGGRPKEEVVVGWGSWAFQGGKGGSPISVRGGRAPTGRLIKLLRERYAKHVFIIDECKTSKTCYNCGCQEMAIKRLGGLKEGQRPWSVKVCNDCLTTWNRDVSAANVIRVLLLLKLMGFERPTKLQRPPWPPAAAGPG*
</t>
  </si>
  <si>
    <t>C_140115</t>
  </si>
  <si>
    <t xml:space="preserve">MLEKALPTPAELMVFDWGMDGTAPWTRLHVLGHNSAMLLLLSLLPATIERPEELREGGATLSELVMGAAKEAEEEKYLVDGKSCGGALCTAPVAGPEEVLCETGRGPVCGTAEAGGGHQHCAASQALALCGAGVCCVHQRQQPRRAATPPTHHNAASSSCRQGRRQQRPLLLLLFVSRGTPGATALLLALMPPAAPPPPQLPRETWRIASPGYSAGVGESGNEHCEAQAGQQAESPLAALPLLSPVASSGGSPAGGDAQQPAGRLRNAAAVMAVPAAAVGAAASAAVVDEPEMGLATWESCYNAVCEAVWAAVQKEEEEAAASGRQPGNELYCKAFHILLLWLSVALGSNDFRDPQPGSLDDLQRQLVARTRGLPGLPVQALLDKAVQLMSNARFVAKLRACTTASMRLGEGGHHLVYEVERGASVLRVAKGERGETSGRPSTTKPLFCMAAERFSPTLIHHVRSADLRLGAPVLAFVPVVNGHVPKLGRETFDKLLLGEDNGGYSSGVAIGMVLAYQKPLDRLYKDLWANKVGVWRRAQLQVMSYAVLELPHNLNEAKLYHADFKADNVALPDQAVAALDRLTAAPPESDLVDFAKEAVNAVTAVALDADDMRQVSRFRQLGLNELQQQSYKAALAVEALLSRTPSASSVKQNCDIVPEQWMITSAQAAPVVLSKVCDNKGWGASASVGTKSLPIFDAAQLFSAELVQILAGVRNPLACLRWELTSDRLRRQCRLAVNLVARTIGRAKSVQAGSGGLLRLHEPQADVSAIVVSSPDLGPWATNPTDEERLMAVYLDTLFEAAHGRWPPNGPDHAFLLLLLETAVRCDAKRTRQHMEENRKPKLMMCELSFLYHGRSLLHLLMASGNTEAMLTLLRTLHAAGADLECRVLLAHTDKALHALVDFVRERLGDTDEFGWLNWLQPQPGVECELGGILAIICRQYNDRNTDLSDRLSYLPRTVRLLAPPTGAAGSGAGAGEAPPGSNRDEELAAMTRKLAEEQDPVQQPALAVPSSSGGQSAAAAPGSSDSAGSMQQSPQASGGPDPHKGTWAGLMRVLLQLPKEACVQGQKFWTDEQAFELAKCMLLAKVSRRYL*
</t>
  </si>
  <si>
    <t>C_140116</t>
  </si>
  <si>
    <t xml:space="preserve">MDPFCTDVAPPGSVLGCSQVAAQGQCGSGAIRAPADPHAAVIGGYCAVSCGVCVQGVKRAVAAVAVTRREVEGLVLPPRPPIRDAGEAVGQDLDKAAAALRLVHNVFVGDAAAMQNLLPALMPRALSSSYLPPMLFVNPLWHMTVTPMKAVDYRHVSYNTVAVTELSPRAGLTLGGFMERAAEHFVDAAARKGGPAHWQGAPGLPPGMTYWGTRAAVSVLVAGQVVWDSGILSGGLKDMKSEDVQLTPVIRGGKVVGLVVQLEDRSISRLVNECANLNRGMMRTRTPLTGPQPVLSLINTSHLGNTAESAPQMAGMALGELLLSTVLNPAVVRNHPASIGPAWTEYTSLYARAKALRLPLLKGDDLTLNEAPLAVLGVELAGSVELLELLGLGDPEAADEPGCKFVVMLLNVLCWPLGLVTFPWLSRGGAAAAAHTTSAAALEAAAAAPTEVLEAAAGAAQVEAREKLQTVQQQQQQQQQQQQHEPDSWIDEMSICNLLEEVCLRLMNARCIAGLFSVRQPLLGRSRHEQGSLAAVVVGLVDKLADSVKLAYREGYLRCRYVRRVDVAAAVAAARFGKAAAAATTAAAEPTGATLVTQLLLQLFMLVLEVWLEAVEKQTGLVASLRALLIVKQEQLGSWAAARQVVDARVREVQARAVGTAKSLVLLLLDLQHRLNKGEVVPLLPRIIGGMDVARAQQAASVAVAAQAAAVADAAAPAPQQQVGTAASDPAGTAREEQHAAMALLATLEMGM*
</t>
  </si>
  <si>
    <t>C_140117</t>
  </si>
  <si>
    <t xml:space="preserve">MHTASGSCTAAPSDFAAAGATAGARYPAADAATTKATAAASASGSCPSDFAAAGATAGARWVHPAADAAATKATAAASTSTSTAASARGGGTVSTATTAASTAASTAASAWGGSNVSTATTAASTAAASRAPGAV*
</t>
  </si>
  <si>
    <t>C_140118</t>
  </si>
  <si>
    <t xml:space="preserve">MAAEAAGIGDCSLGKRRRRLQPQQRRVTAGALLSALVVVTALAAAVRGCGAADPAAAAAAAAAGTNGSGDGGGGGPQEAVQRDYRRHLTAAAAASNSTSPGVAAAASPAATPPTGSTIVGPSSPTTGAVSSSSTSSPATPAAGGGGGAAGSPAAGSNTNNSVGTTTTTTSSSSKASISAEASGDSGSSTGGVPSAKGPSPVPVPSPPGSGPGSSPPPRPPPAAATNSSTVTNTSIGSSSCWVATRDFPVRVCVRWTEDCRLANASQVEGCDMCSKGWGSYPSQRACLDAAGGGFEPSAAGIDPATYPPPPASPYANTCGYNPNSRTRSSSSACPHLLPDVTLWEAAASWPATGTNPGGVPAPGSAVVLPAGRRIMITGCSLRGTAGVANAFASIRIPASSELIFDDSDISLVVGAVYVYGRLRAGGEGCRLAAPLSITFAP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HGRLEGVLGYRLGQLNVLGAYPFHWHNAGDASSGVSYARDCAVYAAYYRCVPESDLGLQVLPGGQLDLHGADSRPTWTRLTATVRPGSNWVSLRDPVPAWKPGQLLFVATSIYRDEYENQNEVMSIRSVSADGRTERNVLRRNLGAFVHVIGNPAGGVTQSGELFVQGPNLAHPSDAAAGVFYAANPNNAFQVRVRVYPAGDHDPIAGFRWYDTRVMTVLTNITFANYPYTPPAAPGGLMGQSVWFSMPHSDEYKPAYISASRNIAYRAVDGRALVSNPPQFLWYPALSSAVSQAGSLQEVLDGAGDKYWFSGKHLYIKMADPGVWKAVVLLLHVGPSASSSAVAEGEGSMELAGWGKCSADFIRLNNYCAATCGTCTSGSGGGSSTCSDVAPPGGYSCAQQASWGKCNDGFMLPYGYCAVTCGRCSSSSAANCYDVQPPGGYSCTQQAGWGKCGAADVMMPYGYCGATCRRCTSGGGSSTTAAGAGSSSPSPSSSPSDPYGSLLGSLNNWLFAAAAAEDDSAEVGSSAAADSSSSPSSGPTAATGVAAGTPAARQAAAAAPGFVLNPATTTTTTTISAGASPPPPPSSAATAPAPASHSSVGSTSTAVAAAPSPSGAVPQRYGANASYAPYQTALWVAAAASLSTDTFAADTDRARAALGPPAAQQPQAPQQQQAPAPAGSVVTAPTAALGAAAGAAQFRARLTSVRRCPRQQALQPQVAPAVPAAARRRKREARLRRLRQGRLVAAAAAAR*
</t>
  </si>
  <si>
    <t>C_140119</t>
  </si>
  <si>
    <t xml:space="preserve">MVRDHGAVLFIYPQAGWKAEHSLPFPLLSDTDKQVLGALGALKPDRGITRCHFVIAKGGKVEDAQIGIGSKDSVPVAVAFVTGK*
</t>
  </si>
  <si>
    <t>C_140120</t>
  </si>
  <si>
    <t xml:space="preserve">MVQEVDPFTQDLKQVVAEAAAAANGSGAANGSGASTSAVVAAADDKAAPSVDVTRHNFDAMLPAVRRYLSACDFFAFDCEMTGLFLDGHNENYLDDMQDRRVAVEMWRYNRTAASAHAYVINQFGLSCFKRLRPDGPAGERRYAAATFNFYLFPRPPEGGAAAANSSARRFTCDAGSLAFLASQGFDFNRCIYDGVPFMPVRQRDELLRQVDSDRGGGEGGGGRADVVLSKPEDIAFVENLLATVRQWLAAGAAAPLDLPPVSRYLRLLEGVPPLPYQTVAPYVWRLNVTRSDLPYALLRPFDPRDPAATTQPVPERPLVFYLGQLCYGVRANDIHRACEEAGVGKVRITFLPGNHALIEVGSPEAAAAVAGGALEAQENRRIANEVLRYADYRARKDAALAAGTWPLPGYGSGSFRLAGSGPSGHLPSGGLQQVPSFGAGGGAGREDLDQGQQRLLS*
</t>
  </si>
  <si>
    <t>C_140121</t>
  </si>
  <si>
    <t xml:space="preserve">MTSVLLPCQKRAALLSSSSGRRPLNLLAAHARCAPPRAAVTCRVSAVASVSYEVADEAVLRSLERPANNIVSLSPRRQPHFMAVKEPTSWVPSLLPGPSAEESSGLDFVDLVKTPRAEVQARLQDASTYLMLGCANGVLPRSSSSTATAPVNVRALTRFRNNVTRNLSPAIAVSCSEAMQAAKAATKRRVQELLEQQRAATGAIGGSSGAGPGAIASSAVSQVTCRFVVASASVEQPLETPLPALCVAGVAGEGAAAPVIVVAADVSAVSSPTEAAESAAQQQEAVAPSASHGAPSLSGDDLDALRLQRAEEHLAVAVGGGGSGRRRGSRGRGLAGAGRLQDKSDAAWI*
</t>
  </si>
  <si>
    <t>C_140122</t>
  </si>
  <si>
    <t xml:space="preserve">MDEDAENPMNWPSLYRWLMTLLVSVATLSVGFCSTAYAGSAGFITEDFGVSSEIVTLGISLFVLGFALGPLIWAPLSEVLGRRPLLIWTFAAVTAFNAAGAVAPTMTALAILRFFAEQRGLAMSLFAAAPFMGPVIGPIVGGFAGEALGWRWVFWLMTMFTGALTVVALALMPETYAPVLLRRRVAAVAKAAAAPAAAAAATAAATAPSSPPSPPPPAAVYRSKFDAKGVQPLPVLLATSLTRPWLLLFREPIVMLLSLYTAIVYGVLYMLFAAFPIVYQRGYGWSPGVGGLSFIGVAVGMVAAIIYTVFDNRRYVRISREHRGMAPPESRLPPSIIGSFAIPVGLFVFAFTNDPSIHWVVSIIATVPFGFGMVLTFLSIMNYLVDSYLLYAASVLSASSVLRSLFGAAFPLFTGKMYAGLGIHWASAVPAFLALACVPFPILLYKYRRPHPGSGANTRQRLLHSWRQRVSTTALHAAAKAKTTGLGSGTSAGTGSGLQR*
</t>
  </si>
  <si>
    <t>C_140123</t>
  </si>
  <si>
    <t xml:space="preserve">MAFSLLTSSRAAQQAASVRGKASRRQAQPAAPAPANAATASCSGRVEPVHPAGLWGRRASIERSRYLLRVAADPSLAQPSTSLEKHQMHKNQPEKHDEVYDMSTCPMGGVEAIMRKESQGILTTTPDVTLAAIIPKLNKVTGLPVLDAEGKVVGVISRKDIIRVRKSGSTMTELVKKHMTSPAITVSIRATVQEAADIMLKYGIRRLPVVDTDGRPLGLVSRSDIFKPLGDYTKVMEEELAMLAGKGSWQIKYLFDGSCPICSSMKELLERQDKGAGRIIFVDVSSSKYRPSKNMGISQDEAMTTIHSIRPDGSVLQGTDAIRAMYTVVGLGWLAFLMELPLFTQAVDALYDFISRNRISLGSAMDTLLAGKKLQMSKQGVTTCSDVDEECSVDW*
</t>
  </si>
  <si>
    <t>C_140124</t>
  </si>
  <si>
    <t xml:space="preserve">MKNELPQQVTAHVQRLLRHIRWPHVSDAFLLQYAPHVPWLGMSWERAAWLSMYARATTPEQRSTMERAAARHEQQQQQQGGAQAAHEHVSFHLDAPGHRAPRRPAARPPGVRACAVDAKELVRVQTGPVGSREPQFNGAAAAGGYLWSPYVCRYDGGVGVALVCGALLYDARQVAPGMAFPGKDVVVTVLDLEGRVAHSRPYGRANGGTAGVSIGLMGEPLLLDLEDKAAEGEARWARYLRAGKLHMRVEFRS*
</t>
  </si>
  <si>
    <t>C_140125</t>
  </si>
  <si>
    <t xml:space="preserve">MNLSSYVPTVAMPRPSYPLILITATGVLAAWLGSKALRRIQYVGKNEQVLVKRLTEKVVVNGPTVFFPNPLTTLSYSKRKAINLSALQYVKVDDSQTGETRVVAGPALVFLGPYEAAQEDTLTGVVRVERGEQLVFPGPFEVALDGGVAACVDLQAWEYCVVQDRTSGKIRVERGEKLVWLSGSERVVGREKEQ
</t>
  </si>
  <si>
    <t>C_140126</t>
  </si>
  <si>
    <t xml:space="preserve">MSVAVLXXXXXXXXXXXXXXXXXXXXXXXXXXXXXXXXXRAGTAAARHRRHIGTSTANPGTAAAASSSQQQQQLLQAVSPGGGAEEAHGTTPSAAAGAGVGVAAGQQGPLGSDGFPLVLQNADADRQMVCEGLDVTELGAKRLCVRWLDELIVALWHDLQAFLDWKALDTELAEAGCAGSHAAIVAGIAPPPSAADYARAREQQQQPADGSGAPPPVPLPPPPPALPSLPCTEWLRRALLAERLHHEGDALAAYQQRARGMRIVLS*
</t>
  </si>
  <si>
    <t>C_140127</t>
  </si>
  <si>
    <t xml:space="preserve">MAPVLCSSYPPAALYVAAVQRECGLYDDALATLSRAVEEAPAEPLLLAALATECLYSDQEAEEREEKLRLLHRQLSATLPMSPGRGLAAAPPPPAPYGAMSRRPPPEGVDFESQLDEAVAMGLSDFPEHLEEGGRA*
</t>
  </si>
  <si>
    <t>C_140128</t>
  </si>
  <si>
    <t xml:space="preserve">MRRERLLPLLLLGLVLGLLALVAVVGHWHHDQWLQQEAHDDEGVGGSKCGPQQLPLQLQGADAAAPTTATPARRHLLLHDSGSGTGTGRGSSVGGGGGGGGTLLQRRQHVRRLLGRRQLRQRGFPSAYGPIRDDAATGYNTPPPCDAQCVAICNSSPSLAVAYGFRCFATYSDNGGGGGGGGFGGGGSSGGGGGPSGGSGGSANKAAAHDG*
</t>
  </si>
  <si>
    <t>C_140129</t>
  </si>
  <si>
    <t xml:space="preserve">MAAAAVAEMLPAQWLLLLPLSSKWRGRPLLAGDCGLLRCVATPHSQSWIYQLQPQRLQQQQQQPERLQLGRRLPRLMPTRRRGRPSWHCCAARIPPGRSGPRPATRAAALGATGGRVELNGVLLLQDYDVAGQGRAPPQAPPSAASMPPLRQRCQQQLPPNLQHQGPQQQDPQHQGLEHGSQRPLVVEALLKRSSDVPSGGRVFGMPPELLAGRCATKCA*
</t>
  </si>
  <si>
    <t>C_140130</t>
  </si>
  <si>
    <t xml:space="preserve">MQASIARRHFQGKLAGRCPSCKPRVLPVAAMTTPSKIHFATGNKKKLEEVNAILAAGAELPFEVVAAKLDLPELQGEPEEISKEKCRIAAKLVGGAVMVEDTSLCFNAMHGLPGPYIKWFLEKLGHDGLNRMLAGFEDKSAYAQCIFAYTPGPDTEPIVFVGRTEGRIVQARGPTDFGWDPVFLPDASPTRMLRWTRQRRTRSSTGTGHSTSCAPTCCRMPQASERRTARSWTYEGVSGLGGWVPTL*
</t>
  </si>
  <si>
    <t>C_140131</t>
  </si>
  <si>
    <t xml:space="preserve">MAVPRGFKWSGGVLDQAYEKCGQVTSEYAKTFYLGTQLMTPAQAKAVWAVYVWCRRTDELVDGPNASKITPKALDRWEERLEALFDGKPYDELDAALTDTAAKFPLHIQPFRDMIEGMRMDLVKSRYETFDELYEYCYRVAGTVALMCMPIMGIEPTYKGQLEPVYRAALALGTANQLTNILRDVGEDAYQRNRIYVPLDELDKYGISEKELLTGLHAPTTGAMDDRWRNFMHFQITRARQYFTDAEGGVDLLAPQARWPVWSALILYRQILDAIEANDYDNFSKRAYVPKWRKMVSLPVAYTRALMPARRR*
</t>
  </si>
  <si>
    <t>C_140132</t>
  </si>
  <si>
    <t xml:space="preserve">MQSLQKPCVATRARPSHLGCASVRSLPRQVCVARNAPETKTDTPVTTASPQEEPVSPTMPTERASDIIAAATAKSNRPKRKAESTDAVATFMTRRFGIAGGLAWLGFLTIGTLGEQIKTRLEVASELSGTKDVSDAPEVVLPSGVRYKDLRVGGGSAPIKGYLTVLDYTATADGVEFESTRKRGKPIVYLYGGRPFTGGNCPGLEEALSSMKAGGRRLVTIPPELGFGERGAVLRPTEHVPDKQGIVPPNATLVYDVDLLRVSIPPS*
</t>
  </si>
  <si>
    <t>C_140133</t>
  </si>
  <si>
    <t xml:space="preserve">MNRDFDVLALLEEKLRREVEHEELCAAITDFHVVHGHFPTLRQHEEVGTPKTSDATPTALAAEPVFFGPSRSLQTASPAGLRFHDRLLLHSPSLRSNPSTAGSPSRAGLHAPGSAMASPFRGVLTPTALLQQQREGQPGTPPSWRRELQWPAPPEEAAALTLSVQHTPSRLALQAGHEGEDLDAASSDSEADGCDVHTDEKAAPPVQGAMAFRPFVPGLNLLGLKKKSPQARNGPSPLAAGALAGASSGLHVHVGNAALHGPGAAGSGGAWAPTPSGAHRGPDTARGSPTEMLRMLLPSACKPRGSGGGPPVGSQGGSSFSAWAGSSGGGGTGAAAGAYRELPGLSNLAPSAQALGARQELSVGGGVGTALPMLNAGLAASAAAAAVAGSPMSNIEMVAQWAAAAADAAAAGLDAAAAADRVDGQGTLTGAAGSLPLHAAVGSPRVSMDDLDQSQNGARRDTPIKAGVAAAMAHTVQLCVKPTPEKRGGPDGDGAGSRRRADLHNTHDQAISESDAGSSSRSHPAAGDDAATGAPATAGGPDGWSKAGGKAGLSQLETSALGRSPEDCAVRRDTEERPKGWAAAAPLQPAAAGAVPVRLSAVAAGLVPPLQLPAAGPTSGSYLRSSIGAPSARGAGGASRNPPKAASAGAAGAVPALPPGLSSALQEQLQQQLPQLPRGPASGARTRRLSVTLPSSLLYGEGPLTARRLVATATTGVTSHALCTVFWAESEDELSDYDSDECDEDEEYDQEELLQHVTDVPAGLVLSAHHVLGAAAGEDEFAVALATARASHVFTAAALAAAAAAAAGGAQPSDTVALAPQEGRGVAAARGLGGGRRSRRRRGRRAAAEEDEDDEDRCGLMLPEELWDAWERLSSGSKGRQYRLLESLTHVERITCTSYSTVSKACHQGSPVVVKIYDVAERDKLANAFAEIGVLLHLAGWAGAVRLLDYGRHEDKVMLMLESCDHSLKDWCDSQRFEALTGAEYIMECLRLWCTLAELVAELHERFHVAHCDLKPGNVLLSSGRLKLADFSESMLFNGAPLLMDQARGTVVYQPPEMVHGHCVDARKADVWAMGCILYEIITGELLFKGNSDCMRAVAAGAAARALRHHHHHSRRRGLSGSRGGSGSGAGARGGSRGGSESGAGAGAGASPSHQPMAPPPLPLPPHLFAQPGSARGLPFPPATGRSLELIAEGCGTEDGGASSRADSESCWGGGVGGASGAATTAPTTARSLLPTARDTARSCHTALGTSRGDGCGGGGGGRDTARSMGLPFDTARSAASSSTIAGGAGVWPPPPPPSAGTARSVADSEYTLALAPPLPGQRALVDSCSGGGAAADDEHSRGTSAAGAAPEVSAAPMSAAAAAAAAAAAAMPPPPHRRLRHSVATQCADPSGPDWMSSPSLCDDVLGLLRLVLVEDHVRPGMRALAGRAAEVLQRHSHLVAAAGEAAGTGTDADAIAAAEAEAGAVQDGGEDATVQEAAGGASGGTCGEGKPQVPSRPCSGLLPRLNPAALQPLRLDQLAWGGGAGSVCADQAPSASLARLDEEDLLQLDGGGDGGNAGADGVAGCGGGRAVSLFDMCAPLVTARGGRPMSRSWQRFLSKP*
</t>
  </si>
  <si>
    <t>C_140134</t>
  </si>
  <si>
    <t xml:space="preserve">MTAPPHGAGGAGGSGGATATAAAPAPGNPFRRLPDRPAAAADPTPASSGPGSTGDLSNPFGATAAAAPPPPRAEPVHDPLSFGDAAGGAGGGNGYGYDTAFAMPSDLYDTPDHATASQPQPQRLPPLYDFTREFSRALPVSEDPISPPGTSAAAVPTRYDDSFSYSYMSGGGGGGSGTGMAAGGGAAGAAGAAAPGGFENPFADGGASSDTADAAPQKMSMSGAGGSAGAGPSGAAHRHTGSASSSAAVAAGSPHSYAAAALLTNTVTVHSPRKAVAPSRIPGLSDPYIVYKVTSRGAAVGEATVDRRFRDVVALAETLAALFPGCFVPPRPSRSAIEGRRMLPAFIEERRVGIEKFLRRLVIHPVMGPAEATQVWLRSQSPDLRSCAEWLRLQPSPPPGLARSTARLMLQVVGRERTVPSPMEVTRPASERGDVYRLMHERTAQMRGVLSKSQPTALEEKLREEAASLQERTEALLTLSRKADALVARSGKRAKALAALAAADSTAAEGRGAAAAATPAAAMSTAGEAAGKVGKLYGVATDAAAKHLTPLHDWLAAVPGAAAALATRERCLLTAATLEADAEAARGQLAAAEARAGGGAGGPAAVRKADALRAQLAQLAQLMAAGGAARDEYERVAGRNASELAAFKAAISRELADSVRELALVEAAAAQKAHAMVSALWWWSQWRQRVTVIVMDQMVKEHQRERG*
</t>
  </si>
  <si>
    <t>C_140135</t>
  </si>
  <si>
    <t xml:space="preserve">MYYHRHRTLGRAMRSVRSVELADELRGLGMGSSAGTSLKSGSSTSTSERGLLRLYHASPASRAYAIAQAHIRAPGAGFAREALFEVDHAQRQLLRREFELERANEKVVDLEERLASATDTITELRETHEMAEGELAFAHNENDALRQHQQETVNHLLETFQAYQKQQAEFAQLTAMFANELQMRLTYILPSDAGLIASRACNGHAAADSMVVPGLQEFGLPTMYDNIAQFLPVLRMVEAAFARFVVDFRPHIVSAVRDYLRNNPLAPFDGEASWHAVRWKGAGLIRLWELCPRP*
</t>
  </si>
  <si>
    <t>C_140136</t>
  </si>
  <si>
    <t xml:space="preserve">MHVSRSSVSQVRSEGIARHVSHTPTRQRCAPARLLRHAATRSGDVAPVAKLGSAAIQAPVEQTAALGVQHPAASCPASVSRRALLSGAVALAAAPLANPANALPLGPLGPVKRVGGDKRTGLTAEEVAAVLRRDLEVGQYFVTGDLTREIFADDCRFIDPTNDVTGLSKYLTALKVLFDPAYSKVQLLSISASGPRTVEADWRLGGYLVFPWNPRVEPFKGHTVYTLSDEGLIVEQRQTWEKSAAEALRESFTPTAGPRQQLF*
</t>
  </si>
  <si>
    <t>C_140137</t>
  </si>
  <si>
    <t xml:space="preserve">MMDGPKSHVADSPSRTAFEAYSGKEKGKVVVSKSFKVALVALDCLFLGLQPVLVHLSKNSKGTYSFHPVAVNFMVELAKTLFALIVLLFTVRITINQLQSCGSGPNPDEANIPLIPAVLCTLGTVTVPAAASVYNEFALKKHMDTSVHLQNFFLYFYGAVFNLLFLAVTALREKQNLSQMFQGLSLITYLLIANNAAQGVLSSFFYKFADTILKKYSSTIATIWTALLSFVLFGHALTVNFFLGVSIVFVSMHQFFTFGDKSKPGEPPRPKIVYSPSLEHIALAAAGGTNLPGADTTAEMRRPLLPR*
</t>
  </si>
  <si>
    <t>C_140138</t>
  </si>
  <si>
    <t xml:space="preserve">MKDKAQALETAGKVKFSPHYLLWNCPAAFINTTECQTECIMNGTYCVPDPDDDPTKGYSGRDVLAVRINGRQYRGSLDVGGVMRAICSGFPAGQEPAVCNQGWVSEDECAPGGVGYLACMSGDGGVAGKTKCVNTFQGYSCECKDGMYKYVNPMTGEERCEDVNECLATNVPLTDPACACPRCACVNKVGSYKCTGPLENKCKAELNWGGCWSGTVKGETFTSCVDTVWEFQRMAARGLANETSPWFKCECPKCFRATATNTCEPVCDLDQCDRNTGYCSPKACRWAASSASRWPXXXXXXXXXXXXXXXXXXXXXXXXXXXXXXXXXXXXXXXXXXXXXXXXXXXXXXXXXXXXXXXXXXXXXXLMKQRMGDEIRDIMAQYMPLQERERNALLAARAGGGGRAGRGPGGGIRPDEDSDDDGNGVGAYGWPGAPHSTAAAPPGGSLGPLGPPAPAAPTLAAAXXXXXXXXXXXXXXXXXXXXXXXXXXXXXXXXXXXXXXXXXXXXXXXXXXXXXXXXXXXXXXXRGQPVPLRAHTRHRF*
</t>
  </si>
  <si>
    <t>C_140139</t>
  </si>
  <si>
    <t xml:space="preserve">MRPLQILVLLVALVLASKAVQAGYSIETAGLKVIFPPDNKKTVQMAMADFGKPRYGATMIGNLIYPSSQPGYGGSSGYTCFPEDCQYGCQNFNASKPVFKIDRQPGQFYIMLLDRGPRNQEGHTACYFLDKVFNAQAAGADAVLVANDAPGELSTAVAPEDDDTAKELQSLTISAAMISLDDANLLRKLMLANPQVTVMLNWTSVVPKSSVVSWEFWTNSNDDCGFSCREQLKFIADMKDKAQALETAGKVKFSPHYLLWNCPAAFINTTECQTECIMNGTYCVPDPDDDPTKGYSGRDVLAVRINGRQYRGSLDVGGVMRAICSGFPAGQEPAVCNQGWVSEDECAPGGVGYLACMSGDGGV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KLKQTKPS*
</t>
  </si>
  <si>
    <t>C_140140</t>
  </si>
  <si>
    <t xml:space="preserve">MRRTELLALLLGAHFLLTVTAKRGLLASFRHQQSHTPSSEFNISRQVSFYPHPAHNRFQALGEKYNTDKVGRRHNYQTVYGRAFEQCNAAKIAEGAPFKLLEIGLGCNMQYGPGHSAQVWREYIPQAEVWFGEYDYECVQHYKSDLEAMGLAGVVTGDQADIATLESWVSMTGGGFDLVVDDGGHTNMQLYNSFAVLFEKALKPGGLYDWMDDLVMSRLHRKNVKTPPGGRGLVWRRPPRLKSVECATHYCAFTKCFDDDDWCNAIEEETQPLEPHEPRTPAATSNAAGAGAGADADADAEGDGEAGRGKVPAALGAKAVKGGTPARAVIFKRGAAGAAGAGGEAGGEAGAAGGGEAVARRRSMRRRAEALEEEAAETQARRLLQAAVAADGAFEMAEVDEVEVALAGGRRQQQQQQQQRQRQLRQALRARYNNETAEYGAEVNEDELYVHTSRKRRVKVQLVGEEKISQKQRQIHTLESARLVGLDISTVGDPGELSGAVPALNELDVTGNLVAFWSFAEQVATALPRLAMPTPGSGSLTSLPGLRALVLNDCGVTWREVLRLAPSLPSLQELHLCGNPIPTLEAPQPAGAAAEAAEAAGPAVAEQPEATVANGSEVGAEAAAAAAAAAAAAAAADVEAGARRLAALFPNLQELRLSGNPVLQSSKTGGRFEVIGRVSGVASLNGAEVRPRERRDSELRYXXXXXXXXXXXXXXXXXRSVKRLPRGTTVSALRLLCEKLFKVKSDSMALFLRSPGDPIPEDITGGGGAGGGGGGGGQQDDRPLSFFGVQAEFARSMGLQQQQQQQQQQGAAGAPEQQQ*
</t>
  </si>
  <si>
    <t>C_140141</t>
  </si>
  <si>
    <t xml:space="preserve">MSRVELEALHDEVERLLAAGVIRPSCSPWCAPVIMIPKGPGKGYRCVLDYRMLNSVTKPVQWPMGHVDEQVQRLTPNPPATRRFSSMDAVSGFFQLELNERSRECTAFAVPTASRLGGQYEFCRAAQGLRSSPAYYCRAMQAVLRPLLNISVQSWVDDVAAYADNIQDHCRVLSDVFTLLRISGLRVSVDKFECYTPELTFLGHAINGTTGEIKPAAKHIANLKKYPQLRTPRQVKAFLGITGYFRCWVKDYASIARPLYNLCSPRTQWRWGDEEQSAYEQLRDALTSEPILRAPDWGRQFELSVDWARHAVAACLSQRDDQGREYVVSYASKRLTGPALNWASVDGEAFAAVFGVTRFHPFLYGTGRFILYTDHSAIKFLLTSKNLTGKLARLAMRLMQYDMEIRHRPGATNSVADGLTRLELED
</t>
  </si>
  <si>
    <t>C_140142</t>
  </si>
  <si>
    <t xml:space="preserve">MAELTYTGRDRRAGAAAGSPAPAAAPQHAQRPSTASPRLQSXXXXXXXXXXXXXXXXXXXXXXXXXXXXXXXXXXXXXXXXXXXXXXXXXXXXXXXXXXXXXXXXXXXXXXXXXXXXXXXXXXXLDIPSPPPPPARQFGRVSLYDHATEEHPPHMVPGPTILRDLDKPRVGFPARPPEDFLRSGEGLTLRQRNTIKDHLRKHPVNREAPFVKGTGGVHLSYDSLFAYKASPPSRQPLPHSLLRTYYDNGTLDFVSVRWRGARADALAWSRRADKVFATRPPCRLHQFADALVAPLKVALDTREPTTVAVALQVAAVWAPHYWQFAQVEAWVLNLFRSRGGGLVVDLGYNRRAVASCARLATQFMTDFEIAGGQLATAAVRRYSPGHDPAVTDATMARATAKAVAKSLELGQDHGTLKPFTLF*
</t>
  </si>
  <si>
    <t>C_140143</t>
  </si>
  <si>
    <t xml:space="preserve">MLGAARGALLPRRHAEVLVDAEAAGRSGGTGGGGGAERAGASGRAAPARFHVGAGGAGTSVPAAHGGGGGCRVCGPRLELAYWRAAAAVLRRTSFGVRAEPTSAAGSREEHKRALMMVEECFYLDVATPEGSPLPRRAPRGLAAALDAGVLAAFESALRTARDPYFGCDLIQAFFHLPLEEHRLGLRWPLFQQLLAFAPPAQTATLITSIGKRLHAALDAGASATAAAAAMAPSVQGGGEVEPPRGMAIDVLLAFVTLTPTKSLAGALGCDASGDDGRGGDGCSGNDDAPAPAPPPAPHPHARRVRLLFSHVLHRWLPALSRALRRPETLNKAFVMAIIMPHTMCWLQQALLSLLRLEAKAAPCASASASASASVSTRADTTSGHGASGDSTSGDIISAAASATAAATAAASAAAATAAATVTATARAVAATAAAASWRQLLLHDIELVPLLETGLRLLAVTRLGYPLADDSAFLVCGVLSALTLAAPDALAPVLLRDAGSPPAPGLAPNDSPWHPDWLRAVVLRHRPADAALHRLLRDLESLRRDAAVAAAGAAAAGLGGGGGGAALHSTFLGRFDRLTTLYMRV*
</t>
  </si>
  <si>
    <t>C_140144</t>
  </si>
  <si>
    <t xml:space="preserve">MEPDPEGGWVLGPVGPVAAIAAAAAAPPPSPLQQPLSHSLLRAVKAEPGGCSNGGGGGGGRGMAAGTARYVALAARPFDVAELAALQQHYMEEHTVEKDMSAATRRGTLRPNVRVARLRPAAESSYPQLWPHLQRLRRQVEAEAAAAAAAAAAAGPATAASMGGGGGADRAPSAAEALLFALRVLQEHGRLSGMEAGPRDAVLARVLPGYGAELAAAARAAAAAGLAGVEVVDLTVADEVVDVEEYVLQQPLVEAALKRVKIEE*
</t>
  </si>
  <si>
    <t>C_140145</t>
  </si>
  <si>
    <t xml:space="preserve">MAGADMEATNIEMLTPLHCAARNGHTEAVKALLTAGANKEAATEEYRTPLIYAATCGHADVVEALLLAGADPETTCRWDRTPLHHAALHGHTEAVKALLASGASATASMNGITPLYYAACYGHTDIVKALLTAGADMEHENREGDTPLHCAARNGHTEVVEAMLAGRANKEARPWVRKRQWGYWGTPLHCAAAGGHTEVVMALLTAGADTEEKDEVSHGMQSEGDTPLQCAARNGHTEAVKALL
</t>
  </si>
  <si>
    <t>C_140146</t>
  </si>
  <si>
    <t xml:space="preserve">MQTTVNRSNCSRSLAHGCKQAPPKPRSLARRHAAKVSNSQSSPHVELSEHGSWVSQSRRAAMLGVLATGAAMTLSLPRAAQADDFVTLPSGIKVLTIREGEGATPQPGDTVEVHWAGFTKGYQGKRIDNTSVRDEPYEFKLGSGQAIKAFEIAVSNMKAGGIVRVEVPGELPDLAYPLDRSQRFTGELISQDLKIYKYRYGPQPAELGGQRALDFVLDNTTLRPFNRTLLFDIKLLAVRKQR*
</t>
  </si>
  <si>
    <t>C_140147</t>
  </si>
  <si>
    <t xml:space="preserve">MDHTRLQVLTIREGEGATPQPGDTVEVHWAGFTKGYQGKVIDHRLQSYPERRAHAYRNIYDSTCNPGQRRIDNTSVRDEPYEFKLGSGQEVL*
</t>
  </si>
  <si>
    <t>C_140148</t>
  </si>
  <si>
    <t xml:space="preserve">MSQHPGISARAKEDDTSGPSVHGNWIIEKEDAAGERTVWLPEGLQGGELVEVVDSWVDKSHPAALMASAAFTKVLFSHKSLVRTGGLPLDARCSPAPGETVVRLQVADFQLEDGEAVLVTGGIPQLGNWQPDQMCQLTETHTPFWEAELRVPYSCFPFTYKYAIQTAEGLVLEVYDRYGQGTLTSPAFAAWFGENAHWLRPYAAFCFLRDIFQTAEHWRWGALSSGSDEVVDRLTRPGGEFYPRMQLTYYTQFHLHRQLLRASQYAAAKLRPAYSSECAIAAIPLRPDSPAWLVREVEETRAGLMRLRQNVVLLADPEDPEAFHPRCAPGCSG*
</t>
  </si>
  <si>
    <t>C_140149</t>
  </si>
  <si>
    <t xml:space="preserve">MARARKAHGKAAATAAAGAAGAAGAAGALRNSNSSRGVARQEQQQVDAREAEEEDDEAGAPPPRFLRLPDGRQVVPLRPDTAAAAAAGALSRALGIEGKAVVRFDGAAGGLKGLRVLTLAHAFMGAFGRGLSFVVDVRQALPSAAERPQAGDVSFGFRATARSRPLEAHEGQLPTALREARFMLDLSINVRQAWDCKGDIDEEQAYDLADTFYAALAAQQADEDAEAAAAEAAGGARARQARQRQQQAAGGGDLPPPGVFVTADLAQGLTTFTALGLLQKRLREEGQNVVVESTMYRASSSAPRLDGRDGWIFALRLGRPGPYM*
</t>
  </si>
  <si>
    <t>C_140150</t>
  </si>
  <si>
    <t xml:space="preserve">PPPVPHLLPSLLPRLLPPPPPPSPPPHPWTAPDPVTRRCPVAPIRHSCQPAPPLVPHVPWRPHRCPGGPTRALAPHVPWRPHTHHCG
</t>
  </si>
  <si>
    <t>C_140151</t>
  </si>
  <si>
    <t xml:space="preserve">MPRTPPRASCPVFGHPPAAPDLLPPATATAELMLPPPPAVGLVSPAGTPPGTTPAAASSTAGQPSHCPLSPCRPRLVPPCLRRPPRPHFPPTVACPPHSPPPQGPFPKATLLAPPPAPPRAPLLQPLRCPPPPFPANRPLLLAPRLCPQYVKPSRRPLQLLPQWPHPWPQRHLVTPQQQPPPLRSQLQQRPRGVPAPVPAAPGHERPRPAKSPPHELWHLPAAVPQSPMPPIHPLLERPQQAVCLPPQPARRSACCPQPQSRRRQACPAAGSRRPQRCLLLPQQPPQLRPFPQPRPP
</t>
  </si>
  <si>
    <t>C_140152</t>
  </si>
  <si>
    <t xml:space="preserve">MARASVSPTQQRQSSSEKQERQRQRQWQRNRIYQKEPEEPEEQAPTGDAVLVTDADGGVGEQVVLQLILARQELKLLVKDVAAAKNAYGPYTTPLPAEAVAAAPGKALRGSKALVLLGRLPGGPALLEAARAARVAHVVLLTAAPGATAGGGGFSLGGLLGGGEAARDLKGLGDAAAAEAVRRCGIPYTLVQVAGLTDAGRGGGVRVEQQQAAAAGGAAAGARAPLSREGLGALVAGVVDVVPARGRTVLAQGAPATGSAQEQQEAIAAAVAALPEDA*
</t>
  </si>
  <si>
    <t>C_140153</t>
  </si>
  <si>
    <t xml:space="preserve">MAKPVSCSGRRLHGPAPCRGVSHTIIEELVDSPRSPFHSLGLAEHQKAGGYERAARRQVAQLRRLKADPGSLALECAVDWPSLFDDPTRPLVVDLGCGAGRCMLMGAAASQAAAAAHTAAQAASQTAAQAASQAAQLTSRANAWSALLGCSGRAAFLCANANACLPLLLGSYGRSSSGSSSSSNGSSNGSGSGSSSSGSSSSGSGSNGSGSALAGSGHQERAQGRRQGLAAGGRVALVCLQFSDPVADRGPQAGPNWRREALVGGSELVEQLAAALEPGALVWIQSDVLSTAATFRRLFWRHGGFAPSARHAAARSRLGQAQQFFWMKAARQMTLRVLVLGFQAWRSGGYQQHRCCPHGRSHSRPGRYSCILSCSRILGCSLHSGCRCC*
</t>
  </si>
  <si>
    <t>C_140154</t>
  </si>
  <si>
    <t xml:space="preserve">MDAAVKATATHIRALFLLFEALVTEAATAGVAGGGGAAPPQSRRRELLCRTARALLSSHGLRACGRLAAQAAGAAAKAAGATAEGPSGGNSGGGGSSRSSSSSSCYEVGGAAQLLAALLGVTCDVVSAAAGLCTGIQLHAASRQQEQQERRGSTSPPSPLTELLPREIAASGLLEHVAALLLHEAVAVGRRRLQHQRQQVPPQQQQQQQQQGPPAPLEGPPQQQHQHQHHQLGGSRLQESLLHRVHTLSQQHIALWMGAFGVEASSSTGTGGSSMTIGGGGGSRRSSSAARPHQQQPAQPPPPVLLGACLQMQVLSQVVATLGAAGFGGGERGVWGLPAELAAGLPLLVDVADQPQVDLRLLQPHLFVDSVAYLASAPFTVLAIVVCALEELLKPATRGSTGSGTSSSSGTVGGGRGGATTSSPRGRGGGGTGGRDGGSRGGGLTQAAGSSSSGGGSSSSGGGYCLSPITPRAAAQVMLRCADLAAASLNHANATATGTATAAAATTTAAAAATAAAATGAARAGALGALAAAPAGPSDAHVADPAGGGSGSGTSSGAHATSMPASESAAPALPMPMPMPMPMPMLRLQRSDAWEVGLSAVDAARGMWSAASDNIGSSSGNSGSSSGNSGSSSGPLLMARYWRTVAAVLRAFVADLGASGSSGGSSGSGSPEPPPRPPRALAAPLAGGMLSALELAVRAAPDTGLALQPLATFLPFSVEIFGSATCWPLFQQLLAFAPPAQAAALITSIGKRLQLPHGLRLRLLLWHTLHRWLPALSRCLRLPQLERPEAAQLVAGPYTQVMYLLFNPLIALAQCDGTVAEAAGARAQVPPAAGAASTRTPPPAATAAAGTATAAATAAADAASWRQWLLHDVEVLELLEVGLRLLAALQPRDPSAVGVTLAVQNTLLLLPLAAPDALAATLQPRSPSPPAWPWSAGNLRAMLAKHTPTLGLIGFPAFMVQGPLPSVEHVRELATSGATGPAVRAKALGTGATRAALAQMAPQPAGDGAWRHPLSPREAEAAHWRAGHKEACPVLKGVGSR*
</t>
  </si>
  <si>
    <t>C_140155</t>
  </si>
  <si>
    <t xml:space="preserve">MRDIYGATPIFVVVAAIRHGPSILASNLSQNITNKAVISALLLTFNYPALFQAAEQQADPTTAEGGGLFHVAAIFVSHVLRTGQQVDSLITYLSQALWVDNTFNEAVFIAQCLFTILAVVLYVCLNYPGTLAWVLTGLCGLLALSLVLMLLWSTSIFHATGQREWDELVAAEDEFRAYAKAEAAAHSDSGGGGGTAVVGVANLKGGVHTEKVAVAATKPRVAAGIGSDGNMAIV*
</t>
  </si>
  <si>
    <t>C_140156</t>
  </si>
  <si>
    <t xml:space="preserve">MASGSGLRVAFIHPDLGLGGAERLVVDAAAELVRCGHTVDMYTAFYDPSRCFEETKTGGFAVRTAGGWFPRHFGGRLMALCAYIRCILVALHIAWRTVWSPRADTAPYDVIIADQVAVVVPVVRVLLPSSRVLFYCHFPDLLLTQRTSLLKRLYRAPLDYVEELSTGAAHLVLVNSNYTRGVFKETFRRLASRGMDPSVLYPAVAIPEAKELAEAAASWRKDLDSELADFIAGGTTFLSINRFERKKGIGLAIEALHEVLLMRAGGASVTASGGGGAASAAAGAPPPRLVVAGGYDPRLAENVEHLAELREAAAAMDLRHEVRFLPSFTDSLVFRTQLDKMADESAPLTKREFLEMSCMILGEILSPQMLRPALEAAAAKLAVPDGTALVSTLLAEKAAQAAKGKGKSKKAADNGEQKEKKKRDLTTYNLFMTWFSDFAMNYGHHPAIQKMKQDNPTLKYGVAMTGEFYRTLSEDVKNKLKESVDPFIKNYSSEHPGEGAMAAVRAYEAAHPDKTFSKLLKLEAKQAYKTDPANMKQEAATARKAAEGGATPAPAAAPPVGATPASAKTGDEEEGEEKKKSKKDKEGKKDKEREKDGEKSTKKEKKKDK*
</t>
  </si>
  <si>
    <t>C_140157</t>
  </si>
  <si>
    <t xml:space="preserve">MPAAPACHAPQRPHTKGLRPGLALRPHHQRTAPQAPGPPEQQRPLLPPGFPEPVVAFLSDMPGAMDVLRRLVEARFFPPAPAAAAAGAAGAAAAAAAAAPAAAAAPGAPAATAAAPAAAPAAAAAPAAHPASRLVHQLMLDXXXXXXXXXXXXXXXXXXXXXXXXXXXXXXXXXREGAPVRAPDGGLTVA*
</t>
  </si>
  <si>
    <t>C_140158</t>
  </si>
  <si>
    <t xml:space="preserve">MQSSATLNAVGWGLFQLGGVTSRNAPFANYITTDGVACSVAREAHNKPLANLKPATAPADAGELCTLEEMKATQIIGVDPAWAWEGVGPAQRYLLELHDKQLDEELXXXXXXXXXXXXXXXXXXXXXXXXXXXXXXXXXXXXXXXXXXXXXXXXXXXXXXXXXXXXXXXXXXXXXXXXXXXXXXXXXXXXXXXXXXXXXXXXXXXXXXXXXXXXXXXXXXXXXXXXXXXXXXXXXXXXXXXXXXXXXXXXXXXXXXXXXXXXXXXXXXXXXXXXXXXXXXXXXXXXXXXXXXXXXXXXXXXXXXXXXXXXXXXXXLNRDVSAANVIRVLLLLKLMGFERPIKLQRPPWPPAAAGPG*
</t>
  </si>
  <si>
    <t>C_140159</t>
  </si>
  <si>
    <t xml:space="preserve">MDQHQSAYSRRIIRVNRIIAGTIVAGCVAVLTGAVDVKFYQNEVEYAKETPDRDRFKSHRCNDRLADALEVVEAEDGNIWRDLRPAFRNWWACMRSAEGSEPAMPYIMLTPKYKQYIDPVTRSEAARRAAQVQAEQQLQG*
</t>
  </si>
  <si>
    <t>C_140160</t>
  </si>
  <si>
    <t xml:space="preserve">MAMLSASTSRCCGLVAQNSQRLRRAQTLGSRLSCRRMNALPDQGEEISEAMKADLERLRAKSGASSSAGPSSQTQTSQAEAGGPFTGAKDALDKLLIADFFLVLFILAWLAAGVAQNAVAGSSPLLDAWYPLWPLLWQPALGVLMAGALVSGGIGWLNEQAAKREQQ*
</t>
  </si>
  <si>
    <t xml:space="preserve">MTPFAKLLLLAGLVAAAAAASINVTQCGWDGADCVLTSGFIASLPERLGTPTTNSAKVLARAAYRATVCANYTASRIDCVAAATEYGCEWDAVAQSCGIKDLLDPELLRRSAFCPGSRLDAAVSCASLTGGAADGSSGSGWQDTCASASYGGYSCKLVNGSSVLTSQPVQTLGDAVMGLINGVAAQAVQAIKDAAGQLNVTVSNATISLLVNNATAAANNSQACVAAWTTDTSYLKSLADTVISGLGSGKDVLSSLMTPELFGSCNTSSKLMSTVNTCPIKLNKADCAAVSGCSWVDLAQACTVAMDVVERMMLDPKDIWVAAYNNASALCDSLATQSSCNVTTPRLSLNLTVDPAILKNLSSLLPSFAIDALNNITNGAGISVGGSTTILGGAGGGAAGMAATAWWTVALAAVAALVLGHGVDQHPRWP*
</t>
  </si>
  <si>
    <t>C_140162</t>
  </si>
  <si>
    <t xml:space="preserve">MAGASLAALVELAAEPFYILASVHLMFGPVEPPAGSAARSAATGLPPALVFSAAQLALAAVALAGYGAVGWRLLRADKRAGARSSWLSRWTPQELRVLGTSAVFTLQAVEKLALAEGSKVVLATMQSAVNQGVYGLVSNLGSLVVRTLFQPLEEAAFAAFSAWGAEAAAEAATKESVAGSAAEGPTAAAAAPPGQGSAGTKAAAGGRKAEPSKAAAAAAAAERRLAPLAAALGPMVKAVCVLGLAAAAFGPAYAYTLLRLVYGTRWSETEAPAVLAAYSVYVLLLALNGIGEAFVHAVLDARGLQASNALLLLFAGAHVGACVGLVGRLGALGMVAADAANMVLRIAYSACVSA*
</t>
  </si>
  <si>
    <t>C_140163</t>
  </si>
  <si>
    <t xml:space="preserve">MPLQFVNVNSPPRTTRSRLSVNPPASAVSSCVHRVPSSGCCTALRIQLQSSRAQLLRGTPKVAASAAAGELGAPDDGRATLAEFLNAKLDTKFSEQNAKLDAKFSDQDAKLDAKLDAKFKSVL*
</t>
  </si>
  <si>
    <t>C_140164</t>
  </si>
  <si>
    <t xml:space="preserve">PPLTAAQRTLPDGHTFTGLHTAHTAPAAVDWGTLNRFLRQRAPATGQAANAGETAAATTAAATAATTAAAEPEEEHHAGENHAPAQTRRPGTQQPSQAQPQNPAAHLRRLLLGPTPPTTFTHRHKLSQEEQDAYLAATSDTWKHFSETYRTKA
</t>
  </si>
  <si>
    <t>C_140165</t>
  </si>
  <si>
    <t xml:space="preserve">MSSETDKSWSVGDVEVVGAGWARTGTASLKIALDKLGYRTHHMHEVFAHQHSQAAAWAQAAADKAAGRPLDWTSILGDYTACLDWPAAAVWKELLAANPKAKVILTVRHSFDVWYDSCLKTVWAVMEPGLSIRPPVTLEPVFGSLRKIFEVQVDLVWGPIFGGLERFKDKEHVRKAYEAHLAEVKRVVPPGQLLVWNPMDGWGPLCAFLGKEPPADGAPFPWVNEASEFRKKIKGLEVLQRELEVATWVQWGLVAAAAGVVVALVARSRSLSRAGGT*
</t>
  </si>
  <si>
    <t>C_140166</t>
  </si>
  <si>
    <t xml:space="preserve">MSSSSDKGWSVGDLEVIGAGWARTGTTSLWVALNKLGYKTHHMREVFQHQKTQPAAWEQAAADKAAGRPINWAAVLGGYTACVDWPSAIVYKELLAANPKAKVILSVRDSFDAWYSSCLDTIYPVVELGLSIRPPAMLKPMFRGLCKFFTMQLDLVYDPIFGGYERFKDKEHVRKIYEAHLAEVKRVVPPGQLLIFNPKDGWGPLCAFLGKEPPADGAPYPYVNETPEFKERMKGLEKLAGAMEKATWVQWGLVAAAGVAVAVVMRARAGAGAK*
</t>
  </si>
  <si>
    <t>C_140167</t>
  </si>
  <si>
    <t xml:space="preserve">MQVADLTTQLAGAKAARGDLQRQLEDLQRRNASTGPEALARELRDAREKLKESMGQGAELAAALGRAKSANEGLAAQNKALYGTLDETLAAAEHSAHSALQSDDRELQEELALREGALSAVQAEYAALKRRHEDALAAAEAARRDGALREGRLRREFEAAQAETAAVQQQLAKLQREHQHLHGRKAEKDKQLAATAKRADAAAEQLAAAERLAQEQAGLVRELESRSALLRNRNAVLDKAAATEKEARQAAEEQVRKLEEEISVLVAVVRQSDPNLEALSGRLQLHGGRTSGASAAALRSAAAASVAAAAAAAAGTPRTSVQGGGPADAEAAAGPTAAEREEAELQEFEAMEARAGAGGPLGSREVSEGLTAAAQPGPHHSLVTVTALAADVSPGSPGLAMHAPQPQHPQLRGTLASGAIASRARSPSPVPSSPAGVGYPAKHGMTGGVFLPCGSPTAQLQYSPMSSARARSPAGLLPPVPSLSPKLKTCARAQSAGAGVGSDSAGSRQRQRAASPGWANGAVMVDNMEPGGGIVGMRRRGSAAAWRNTSESGGGVRVRGSSSGGGGGGGGDGAHPREAPSPASTSEAASGGGAAAVSSSGGATLMNPAAMGGVFWGHKRRTNSGGGGAGGGSVSGARAARPDAGGILSKKDEVGGGSYAALSARRAMATSWLTTGSGVSGDSSGPRYSGGGGEPAAWRGTPEPMTAAAWAKASGPRRRAATPDAIRLSSTGRGCYKPHPSASSGAAGSNGGGSTSAASNELAAILKPSAALFAYAHEPGPSESPGLQREPTFDERARPGGAHGLTAGSSNRVNGTGDSSRDSGGAAGSGSDGADAPSAGGIKLARAYYEQQSPPRESPPSRADTGDRTGGGGGSAGRAGAGEMFRASYAFDTSPPGSKPPAALGGIKLAGGADGAAQGHIAAGAPDDGSGHGAPASLGGDAGMGASASISDMDAKSLSAALHGRYAEASGMYVGQRDDGYGHHASGRSRAAAGVASGGVNDEEEAEAAAGPSAAKAWEVSGQALGAGAVQRSRDDLWWPGQNGPRAPAVAVAGPGALQSPARSSRRPSVTEAAEAAAAAGAADDEEVEDAAEQDEEVEDAAEPDEEGAMWRLQYPPQRPSVQHPSIPTSLHPKQLQHHHNLLRQPSSQPPSATAAAEGSFFGDESIADAAGAPYSNTASPRLGVTLYDNHVYGDNSYSYGGAAAAAPGISNGGVGAGGAAVDPVPPEMHVAARWRRPPTEKR*
</t>
  </si>
  <si>
    <t>C_140168</t>
  </si>
  <si>
    <t xml:space="preserve">MLQRLRLSRLAGRVAASHCIPGLVASAHGGRQRPAVYASTVPARSGLKSERRGPASRRARYVPTSAVAASEAPEASNEPSTSAPSTIYSRPDLYEVAFSYRDFKAEVKFLQEVYKQHNKHQLSSVLELGCGPARHLAGLARGGVAKVVGLDLSPDMLGHARKSLSKQGGKAAEVVELVQGDMSDFDLPHKSFDMVMCLLGTFSHLLDTDQAISSFRSAAAHLRPGGILLLEMAHPGDLFDGTLIIGESGKEVWELPQENGDKVFVEWGAEFDNFDPVTQIIFRTVTINVLRGDDVVDSVEEVVPYRQYTVRELELLAKLAGLEQIALYGEMRMGVDLEHEDAYRMLALYRKP*
</t>
  </si>
  <si>
    <t>C_140169</t>
  </si>
  <si>
    <t xml:space="preserve">MRWEALSWQPEPCFPLSRGGQAVPANMLPLHAAAARTRRRLGPDAPINAVVRDVPALIAPLGSMLPWLAAGAGAGAGAGAPSGRKDSAAAGAGATPAMGPQPRSFMVVRLESEQATGQVAPGVSAASVSAGADAGTRGSASGSGEKGEGGSVPAEAAAAAAEAQAAAVPAAVGAASETPSEAPAAERKEGSRGGAATQQASSPVDQPTEAVPAALEAPRGPALSSAPPSLEAAPPAAAATPAPVQRKKGLALRPLLTGPTQDQVAALWHFVLAAITAPPPPPPPPAAATAAPGGEGQAADGGQPGGGAAGDDDDDDDDDDDDEDYDEDDDDDLDDEFAELGLTGGRRRRRNAAPVTRAPLMTAAARAAADVAAAALVLDVLGSNWAGLPEGGLAAGLPYRLVAAAAAAAGGGVDGAAAALGLAAMATEWPASLLRVYLDCTHSGESAGAGAEDDPQGVAATGGLEASRQALALALGWQPPPAGRPSTQQLLTYAPWWYENDLDVEEEADSPGQQQHQQPYGLGSYPVVGAAAASPYPSPYKAPSSTALLSAAAAAAAAATAAAARTPGALPVPFPTATAAGMPPGAATAAAARLAVALAPGRGPADPALLAAMVQPRSRRGPAPLSRRSAQPFRRPDDQMVLPPGPLNVARWELVQAPTALPWGAGAMWPLGPHLEPAGQQPQQPQQPQQPQQPQQPQQPLDGVESPAAGVVGSGGAAYVRSPGVVGVAGAGAADAGTGTAAVAPTPAQRHQPGAGAGAGAVDSPVVMEEVQAFETQPEVDGGGKARGAWRSSGGGGGSSGGGGAAAVGPAVVVPTAEDSDPEFPGALSAQASSVGSAATAPAGGLASRRTLSLQRHDSVGGSGAGSGLVTAEASAASIGAASVIAASIATAAMSTAEEDAWVQQERMRRQAQGPGGQEQEPLLPGQVQADGSPPPQQQQQQQQSAVLGLERLPPDLAAAFLQAAAGAKRHGHLRTVQVLARWVAAPLTTPTYPNAAAAMAAMAAATVAAAADPGSVPSAGGAVATPAAAAAAAAAAAAAAGSSLWLLPAALSVGLRLCLQLRLRRPPLRLWIRVQQYQQQNQQHQQLPAQQHLQQHPQQHPQHLQPHGYHTAPSHTGAATYLPQHSQPLQPSQPYFSQSQADPYYGTEAPYGGYAVTTGPHPPAPLQRRPPNAASRWAAVLGMGGPGPAAAASRAEDARIGAYQDFVGVTALGRPVPRSAAGYGVGSGYGGVFPGPGFTGQYS*
</t>
  </si>
  <si>
    <t>C_140170</t>
  </si>
  <si>
    <t xml:space="preserve">MDEELMRVPSDILLDELFAVEPAAAPAADEAGTAAAAAAAAAALAAAEGAEQQQEGEYSRDLVAPGFGASPPEALGPLAATAAAAAAAATAAATASAGLLTLPAAMLISPGRPALPPPPLPQPGRRGASATAATAGISGGQQGYAEAEPGAADGGLATPAHSWSAGAVAGGGGGGGAASGSDVHVRTAGAAESAPGAPPAPQRQQQVSAGAAGAAAGGVEAVWEVLATAPAFVFGLPPDSPLRRLFQRAAAGSHTGGGGGGGGGALGGAAEEQEEEEAGRDRRRRQKASSRQMQWQEVPRAGGGTAAAEPAAAAIGEEGAKAAAANSAAGAAAATQSRDTAATRAAGAVGAAGAVMPAGGGGPAGSSSLLAQLAPAGPVEAATGDAMDLEIRDSDTGDVAGPMPAAERQRQQRSGGTSGTGASGGAAGAGYRSGLGGNASTAGAGGQAAAAAAEAEAEAEAEAEAEELDRFELCTTTSETTTAGGATGVAAGADEEGGVEQRAPGGTGGGAGSVARGAAGMGHAGFGEAADGGVDGSFGGGGGGGAGGLAAGAWRARHLLQELRAAFSRGNAAGDAAAADVEAPGMEAAAAAADMEGGAETTTAGAEAPPPPKRQLAQQVSVAAMLGGERRRLAASRLFSELLVLHTRGLVRIVSCDEMEPAPKRSAVAAGGGGSGGGGGVAEAEGGDAAGGSSVPPLVVRPTTKLFAPAV*
</t>
  </si>
  <si>
    <t>C_140171</t>
  </si>
  <si>
    <t xml:space="preserve">MNPTDPFEFLVQQTAAQPPPPTYTGSPDASVAAARPQGQHPLDFGFDDLASGGATSSSTAPAAAPAGGAASLFPNFGTFTDLLGSMTGSAPAAVPSTSGHGTDSASAAAAGGGGGGGGMWGFGGTTGAGPMAKGHAHSQSAAGIDDLLAQQRAMREAADGVGGGAGGGSGTAAAAAAAAGAGGSRGGPQHGLPPHGHGQHRAPAVFDPFGDCSAPSNGSYGPSGAPGARAGAYYSAGGRGSAAGSGDEAAGGAHGRGRAAGGGGGTAGAALAPGEDPVEPGGGGGTGYAVGSRELLLYAVPLFKDRLVFLPVVTWKDEEDTSTVMGKVNAGLNGVQQSISGMWHSLKDKGNLPAKIYKAGQAILENMNAEERLMRNIPKRANKTMNADYALLPMNAPDGEDPYSASGGGAAAGGKKKD*
</t>
  </si>
  <si>
    <t>C_140172</t>
  </si>
  <si>
    <t xml:space="preserve">MQGLRGPVLGGAPHQQVPACSSFTALVRPLRCRGVRMAPRLSAVSESANGKVRTKQLRFYYFDPANPEDVREVVAKQQDSKSGHHHNGNGNTNGYANGNGNGNGVHISNGHTIAAPTQIQLVVKEAGKDSMQLQRLSTQLEEARAAVAKLQQYEVLYKESRMRTKQMQAEVTALQQLLADKDAELARQYKRMENEAMERSGLRSQFTTAVDEVKSLRNELEEARQAMLELRGVIPPNVITRRGAPRGALDESAAVGLGKDEMGSPDVLASLQGLAKQLAEGMEQEVGSLFGGSGKRD*
</t>
  </si>
  <si>
    <t>C_140173</t>
  </si>
  <si>
    <t xml:space="preserve">MSDAKATAGSEPEAEPLTKRLSKASRKIHNVSNSLVNARLIALFSDKDLYAKALGCFYYVFVALEAALDEALKKGDADVSKFKDVLKGGLYRAPGFKQDVQHYLGATWQAQLGTKSQALKDYEAHLASLGRSSPALLLAHVYTQHLAMASGGQIVKRWARKIFQLPDDVGTAAFDYTGESNNTLRSAFKKQFDEWGAAQPQELQDQLLSEHLAAFGHNNAIIKAFPLPATAIIAGAIRVTPRPVLLVLVALLGWCLAFIIPWLQTKLQVGV*
</t>
  </si>
  <si>
    <t>C_140174</t>
  </si>
  <si>
    <t xml:space="preserve">MSSSGTSTPRPPASCSCLSACWPERSTSSRRSGHRATATASSSKDSRTAVRQTLEYSVAAAAAEAEAHGGVPGHEKGHEDADVGEGVPSLFGGSRCPRQMSAPLLLSDEAAPLLAVAVAGSDRTARLTVGALRFCRAKYSGGRHAHLCAGLQGCDVTVAYVR*
</t>
  </si>
  <si>
    <t>C_140175</t>
  </si>
  <si>
    <t xml:space="preserve">MTGKGRGQWRGTSASARRGRAGTPSADGEEASEAEASSAAGEGKDEDEDAAAAAKGGAPAGPTANLAVGKIRMQLRIVRQRLKDAATRAAAAERDLEHFTRALAAAAAAAANGGRRGRTRSRSVTADDEEESSEEEEEQVDEGKDKANGRKRAAKHARGGKAKATGRGRGKKQAAAGSINSSSSASDEDDDGSEEEVSESESEAASSSSSGSSSSSSGSSSSEEEDAASDEDAAAAEAQRLARQPDPTKYRHAAKAKPLGKLPGSWAAPGGGGDDSGAAAAEGGGSRCKGQSKKVAGGKGKGKTQGVKGNVRHQKRRTAGAGDSSGPDDDDSDEGSSDSDDDSDDSSVSLVTEGGEEGGGEGEADHSDGGVELIDEEDERMRERRRTRGRGGPGGEAGGQEAGGAALPPELRKCRAMLLRLLDAQELPLNPLDQLLELLGGPEAVAEMTGRKVAQVRDEETGRVVCVQRRDDEAQKMVNMAEKEDFMSGRKLVAVISDAASTGISLQADRRVANQRRRFHVTLELPWSADKASAPEYCLLVTKCGGEYRFAGAVAKRLTSLGALLRGDRRALGASSDLKPYDVDNRYGEAAVQRVLECVASGVHTVAGSKPGELPSELLPPDVAATPPGSAARQRAFLAHMQRCLRSMGLLAATSLPGGHVAYSVERKDQATGVPKFLNRLLGLPLRDQELLFGYFLGIMDSLVKQARSAGDYDEAIVNIGHSAVKVVAQHQVHVDTPSGATTHYMELDVDDGLSWPAACAALAAAREDMAAERAPARIVNKVGFYVARRNANVGGTGHPLVVLATAMRQTVLGSRLAQRFRIQRPNQVKGYMFTLHELEDKYRKVDEQQPPAGNPLPMATTTATSSQTAELHWAFWYAYLDTGCLHGGECVRRKRDGRCNYGSRFYRLHLVTGAVLPVLRKLFDTVLRGGGGGGPNSKKQAPRVVRATIREEPADQRAGQQHGAVAAGGQLLLEGPEAEAAAGDKDGKEDGSDEVEEVVAPLHDEFTGWWRLYSGQPADTPLPSDVVIGALVTLARLCTTLGTFITSARRTLRRLHLRAYPRPFLRKALMRFYVAAAVVLPALPAPPLPFPPAGHAAWCHGDNNIGSGDDMSISSDSGSDMSIC*
</t>
  </si>
  <si>
    <t>C_140176</t>
  </si>
  <si>
    <t xml:space="preserve">MRQQLAAKAEGGGPGGGKGGGEAEEGGNKPSIARKPYQFLLVSVLREYLALELKVPNLPFEFDPERVYDDFVFMCFFCGNDFLPHMPTLEIRCGGTGLSAAATAAAAAAARIAAASSGAAAYDSAAAAAAAAAVLTPAQRQQQQLATAAQAILTPATTPYGLTVRLAKTVSEEVLPAIRTLLGFVLPHIATNALALVPGMTPALATELQAALSSIFILLDEADRFTITANKXXXXXXXXXXXXXXXXXYVTPAPTVAGVRTARKGRAAAADVAAVVTGEAAEPSPSTGLQQTSSRDGNSSSSSGGSRSSGSSSSSSSSDDDDDEEDGDEDGEASSSAAGDTMEASSDADGADGDADGSAGADADGDGGGAGQVGGSDEQEQDGRNGGGGQQQRQRQ*
</t>
  </si>
  <si>
    <t>C_140177</t>
  </si>
  <si>
    <t xml:space="preserve">MAACNWTAPQPPHTRPQELYKEQHTACCESRSALLVPTRLETPAATPAANGADGDADGAEGGEGTPGKGRRGANRRRKSAAGDGATPVELFLAPLVLPSTDAAPAAAAAAAAEAAAAAAAEAAGGKAGKAGKKARAAAAAATAAASAAAPDAAVAAERLAMWGYALAPGAAAAAHRALAERRLAVVASLDNDGPLVVTHDLNTLGRELEAAAKARAQRERELAEASAAAAAAAADGGAAAGAAVLPAAGTPRGAKRQKVDPVAARRAALVAAVAAAEARERRLAAEVELLRSYVAGDKVMSYGGKKYKARKEKGLRADGSAAKRRVVRIPIPLPSGAATGEGRAEADEEAGGLLALTQEDPDADGETGALLVRVRPHWAALRDTLAGRPRRQLEPEAVAAAAARARAAEAKAAAAAAAAANGAAEGGAEGEETPGGGGGRRKAGRKRGKPEPEPEAEADELQQPGSGGREQGAAGGGEGGGEGAGEGGGEEPQERAFDFVPWISVKRSMDWALAVWQILDPGFEVIPRDRILTRLHGARAAEGGGAGTGRRGLPRLGPLSPAQQQQRVLSQQQQKRKQEADGDAEMAEAGGDARQGEAEAEGDGEAGYGVCGTPPAALTVILSEHKPYWEFSLRPCVMQVGRGRPRKCT*
</t>
  </si>
  <si>
    <t>C_140178</t>
  </si>
  <si>
    <t xml:space="preserve">MLERYKEWVRRHPGIVQNLDWLLLLTVWNPSRTSGGSEATYEAYHAAVGLLSLWHQHIIEEKELPTSRPTPYLLLDALEYVETLIELRGMRLEAAGKMSRYSPLLAVELAKAGLKMAAWSRYSAHMFLRRPSPDDLHQFESELGLQDILASLERLRSRYTDHKQAQLRREQKETQEGVDGWPASGSGDVLWKMNAREGYMSPDNDGDNRQTFEVWGDLSLAAPGVSPGEERELYERRRKLLLYALRSPFLEATTLSWLSSLRSATSRVPLLGAGADYLYGLVDTFTAYYCYTSGSN*
</t>
  </si>
  <si>
    <t>C_140179</t>
  </si>
  <si>
    <t xml:space="preserve">MANRCISGTAFGNFSAVGPSLRRDESLTKQYIRVNRLTRTVSLCAQVAANAAADVAGGSGAGYAAADDVIAGDAVRGAEPPCQQQQQQQQQQNSLSPPNDWLDVLLDAADLIEGYEGGAASAWSWCSGAGGCPSVAACNTAKERAQPEPRQQQQQRRGLAVAPVRVTAYVGFMPPPATSAASLSPLLRVQGSAAFTAAAAPGGAGSSSSQRPPCALSAPAVSYDAAAASAAAAAIPAAARANAATAAEALWTRRNLDAPAGNDCVALLPVDAIRLSAPAAAGMAPRQSGAAAASAGQRWPAQHLLYYGHQPFHAPQTYAHSHQQPCQPGWAWYQPCPKPQSCHAAVATAAAPALPLRRLPPSRVGLAASAAAAGCAPLASVEVTCVGDLLRTAEGAAGCSPGGGGAAAPALRPAAAPHWLPAHDTHGLAVGICGSRSHTGFTSETAAPWQHGAQAHGAAPAAAALPAGGSAVLCARAPLADLLPCGGVDWHHAHVAARGSGIAHNHPLHYQSDSLVGGARRPGPTAGPASSRGSAGPDMATAAAPAEAGAPPPLSPHWPPAAQMLLPIPFGVSQGGGGEANSSDDDGVERYTGHVVQCERADVAADAWDTDSLGGCSWEAERGGGGGSGGSGGSGGSGGGPNDYNDCALLAKCMGALAFGTRIGGGSGGGGGDEGGCGLPRSAPFFQPGTGGAADACGGGAATAVQPLADDDDAAVAAAAAAAAAAVSLDAESFQGLFEECLDDYDVYQVLCRIGGAAAAATAGTNCGAGCGAPDGGCPTMRMPGPGGVGTHPDQGNDFGSSASFAQGAERVGTGARCGSSEALSLQGGQLAGRMCA*
</t>
  </si>
  <si>
    <t>C_140180</t>
  </si>
  <si>
    <t xml:space="preserve">MRGLRRRECSSGYIPEDSAVEPEGALSAIGYVSLYRGSVGAASGAVRAAGGAPVSSSGGATGSLSMSTPSALLAAPGHSTAAAATTTAADSVGGGGAGAGVGGIIGGGSPAAAISASTDGGGGGGAAAGRPNRLTVAQAVRISSTWGPAVAAAAASSSAATATAAACKQRGRSGGRRRYDVDVDNTHRNNRYMQHSWGSGSGGGSASAASSASAAVAAAAATAAAAPLQSTASAASSPMPTQLTNASGRNLWEHPLPPPHYGYSSHTSGAPHSRPGTHVASSSGGPSSETSVAAALALARAAARISITAVDVAWGFAQPPLPPPPPPAALMIAVAGAAAGQEAVRSEVRQRVVRPVARAAVRRRGRRGAG*
</t>
  </si>
  <si>
    <t>C_140181</t>
  </si>
  <si>
    <t xml:space="preserve">MIQNLHTAVVFGPGAAADAAADDAAADAAADDAADDDASVAHASHAAYAAHSPSRPLLPRVPRHSTDATGPTGAGLHGGAAAPVVAAADVTLLIVGRASNASGGGAADGATGASGGLLPLSQQLLELPLFVSGLLVVVVVVVVVVVVVVVVVVVVMVVMVVVVVVVVVIVMVVVVRRNDAGEAADVDGLLLQPPPQQQPQPQQEQHHQHHLHHQLHELQPVMGPMPYCRGCSRSSRGRRRRCFGCNRRFSIHLSGGSGGGGGGGGGGRSGG*
</t>
  </si>
  <si>
    <t>C_140182</t>
  </si>
  <si>
    <t xml:space="preserve">MGLRTTSTELRRIPVGACRHGGFLPAVKQLANVAALPGIVKRSIALPDVHSGYGFAIGNVAAFDMDNPEAVVSPGGVGFDINCGVRLLRTNLTEAEVGPVREQLAQALFDHIPVGVGSQGIIPTTAKDMESALELGMDWSLREGYAWAEDKEHCEEYGRMLNADPRYVSSRAKKRGLPQMGTLGAGNHYAEVQVVDEVYDAVAARRMGIDTPGQVVVMIHSGSRGLGHQRAMARDGIITNDRQLACARINSEEGQAYLKAMSCAANYAWVNRSSMTFLARQAFAKIFKSTPDDLDMHVVYDVSHNIAKVEQHCVDGQHRRLLVHRKGSTRAFPPHHPLIPADYQLIGQPVLVGGTMGTSSYVLTGTEQAKGIAIRVASPKLVMEEAPESYKDVSEVVDTCHQAGISKKAVKLRPIAVIKG*
</t>
  </si>
  <si>
    <t>C_140183</t>
  </si>
  <si>
    <t xml:space="preserve">MSLSGYFSRLLEASGKKSVGSFFASWEFGKMLVDGNLAHNVLVRATGAGRLVGTDYNGNRYYENEEAAYGRRRWIVYKDKFDYNPTTIPPEWHGWLNYINDYNPTNTQFKQPTYQIEASMTKTGTQTCYNPKGSWFSAKPRNWRKYESWTPANKSA*
</t>
  </si>
  <si>
    <t xml:space="preserve">MALSMKMRANARVVSGRRVAAVAPRVVPFSSASSSVLRSGFAAEVSVDIRRVGRSRIVVEAVKKSVGDLHKADLEGKRVFVRADLNVPLDKATLAITDDTRIRAAVPTLKYLLDNGAKVLLTSHLGRPKGGPEDKYRLTPVVARLSELLGKPVTKVDDCIGPEVEKAVGAMKNGELLLLENVRFYKEEEKNEPEFAKKLAANADLYVNDAFGTAHRAHASTEGVTKFLKPSVAGFLLQKELDYLDGAVSNPKRPFVAIVGGSKVSSKITVIEALMEKCDKIIIGGGMIFTFYKARGLKVGSSLVEDDKIELAKKLEEMAKAKGVQLLLPTDVVVADKFDANANTQTVPITAIPDGWMGLDIGPDSVKTFNDALADAKTVVWNGPMGVFEFPKFANGTVSIANTLAGLTPKGCITIIGGGDSVAAVEQAGVAEKMSHISTGGGASLELLEGKVLPGVAALDEK*
</t>
  </si>
  <si>
    <t xml:space="preserve">MGSPQSLSGGDVDIYEQYQPAKVLEGPPHPDPIVETASLASVTPPDITYSHHLQDNLARAELSNAQLETVLYAFQRFGRRLPDGSRAGFFLGDGAGVGKGRQIAAVIKEFWATGGRRVLWVSTSNDLRYDARRDLADLGVAEDHIPVYPPRKDNVPSGSLAAAYPGGGVLFVTYSLLVSKGSYKPPPGPRARGGARSGAASGSVGGRGRGRGRRAGGNPGAAAAAAATADEMGQAASALELKRAEVRRLFGAGSRLHQIVGWLGGEGGGGDCLIILDECHKAKNLLDAAGNSSQTGLAVEALQDQLPNARVLYSSATGASEPDNLRYMVRLGAFGYPHISDMINALKRSGLGALEMFCMGLKATGTYVSRTLSYKGAEFITEELEPDPVFRVMYDRSCRLWGLLWNVMRQLPRAAAKNRGGRDSKAALFWSAHQRFYRQMLIASKVKRCAELAADALRRGMCVVVGLQSTGEANLAAAREVLATGLGEGGDGGAGDGEDFVSAPKMIMHNFISQWLFHFTVPVGTLMDKRSMQKLQAEIYRVCVEWRQLPSCEEEAMKMVKQEKRLAAMEAARLVREQRTAAAAAAAAGTSPTAAAVGVGAGTAEAATSAYGAARRLGRRPRYDEDEAAEREAETAPARMQEQAPDAMDVDDQGGGVVAAARAGSGDVEMADVGATDGIGTPASDVAEDTGAGAAAGGAAGRKPQPPAHESDADDVVMEGERSLDQVLAERRRLAILAGDLIDLADDTDDEAAAGAGGAGGAAAGAGAYGSAGAAGGAVQSMRAQRDAEWRRLLEQADAEEMAAAAAAETRRQEERRAKLQTALAEARSLLEDLQKQVKELEAAEETAAAGANSRGGLPAPATAVAAGTAAAAAQVAAGGAGRGKADKEGGGKPGSRGGSTIDGEAHLEDDVSDGDEDKKEEARHVRARRETGGAAGPSGRGAKTAPAKGRRRGAAVVDEDEDEDTELGATKVEGNPASKSAASKKPAPKAIGAKVASKSKMGNVAMTASTDSTVYAEGADQAPAADGALRPRRAAQMAAARIDAINRGEPIPPKPPRGPSAPPAKAGAAVKLEAGALKRAAKPAADGAAAGPAAEAESDSVIIIDDSSEDEDAGTGAGSGMPPAAAAGLQHEQQPSGRAVAQGAPAAAELAAAGDGAAADAAGDGDQDDDVSSIGEEISNPDESEYQPATELKEDAEQPPPPQAEPGQPGPQGAQEQQPGGGARAAPDTARQAEAAAQAKTSEKARRRDKAEEEAEGEGADEDDGAEASEAGTAAEAGDDCADEDEDEDEGYDDTLCARCGGGDDPASILLCDTCDAGYHMACLDPPLEMWPRRPLQELLRQPHQQRPHPPPLA*
</t>
  </si>
  <si>
    <t>C_140186</t>
  </si>
  <si>
    <t xml:space="preserve">MARRPDCGRKPACAPRATALSASAATSPQLPATHSEAADRCAVSGCCCCCPSSAAAAAPLRLPSAHRSRIVGWMRHVAEALGLHLATLFAAGSLLDRFVAASEDLPPDSMLQLLAIACMSVAVKYEEVAPCVWLRLAVDCQGKAIYQAQDLQRMEWVLLQALHWRLHVPNTYSFLSHFLLCLPHAAPAPAAGPPPKTAAAARDADADACHATPAPAAPAAPQPTRAPGVAQWLPVTSRAVMLAEMSLLNDCFLGYDHSTIALACVALAERMLGCASDAAAAGLAPAAGAAAAMAAAATGTGFGTAFASCGCGRPASVCALSAGVVGAGATAAAAAVSAAAGVWVGALAPGLEACAVTLRHCQVQEARRQAEEAAAKAAAARQQLHAAAWCGMA*
</t>
  </si>
  <si>
    <t>C_140187</t>
  </si>
  <si>
    <t xml:space="preserve">MIAVKPTTLCSGQAIRKQAAPVLRSGSSRAQPAGRGAVVVVRAESSQNPVRAAISQALVKGGADLEAKDKSGLTALQVSLLAGWQNIAELLIKSGASTAGVASIKSRLTCPDCKRIVAQYNL*
</t>
  </si>
  <si>
    <t>C_140188</t>
  </si>
  <si>
    <t xml:space="preserve">MKCSNSAQQASGTSSQPPERLQQQQAQQQQQTTAGSSSARVATGSGLVELRFVSSSPAIESEASSAQPQTGGKALFADRALLWHASPSFARCIDEAMGNDSGGASK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AAAVVAVALVSAAAAKEAPLQLSEPLALPTALAPLQITSYYSSSPNHWLPVVDRLAEISRHREYNAIVTESVRAALLAALLAGVKGETPFIINR*
</t>
  </si>
  <si>
    <t>C_15020001</t>
  </si>
  <si>
    <t xml:space="preserve">MAGITAADSVEVVAALREEEATALLWSLASSLGGGSSSGGGSSSNGGGSSRAGVGGVDVGSLRRAVEVLAGRAAELAGAGGKLTGRQTSSMLWSLVTLQVRTCLYGGRGD*
</t>
  </si>
  <si>
    <t>C_15040001</t>
  </si>
  <si>
    <t xml:space="preserve">MQPHVHHHYHQQQPLNPYQPFPGAGGGGAAAAKLAYAPPPPPALLVVLAPLEHLPRDVALLSQLPARLTVIDLAPSPSAASNSNPSMQHQQHHHQQQYQQQQYQQQQQLFHHVKGGSDGADEEFSFRPGPLGGGPGSGGSGGGAAAGGGGSSSGGGGSSSGSGMDLESYSHLHLLTRMPAASRVLLSDHIRPRTASWLGGVCGDT*
</t>
  </si>
  <si>
    <t>C_15050001</t>
  </si>
  <si>
    <t xml:space="preserve">MVGKASALKAVLGPDTCQQGSLCNFQRLRFDFNLARGMTAAEVAEVERLVNGWVAAAAPLETRVMDLAEAAVKLQEALGDPAAVVLASRVDDKHAL*
</t>
  </si>
  <si>
    <t>C_15060001</t>
  </si>
  <si>
    <t xml:space="preserve">MGAEASWTCRYPSPPTPASPTNPRLPRLPAPAQPISDDLVLATMYAKPGDYDQPWDPDVHFTASTTYFKSFSTHVRCGNMFEEQEKQ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SGSSDASGSGSGSGSGGGEGGGADYYDLSDLTEQPLVETRITFNGGGRWQRIPAPRNIANPACDRCGGASACFLHLHGLSAWDNMGSSLPAVYSNPSAPGLVMATGNVAPLGVGLDGNDG*
</t>
  </si>
  <si>
    <t>C_15070001</t>
  </si>
  <si>
    <t xml:space="preserve">MRPPVGAVNLRLLTVNVNGLGSPFKARALVSHLQQVGADVAMVQETHATDTTALESCLRAAQGACLPWRHCLAASPAASPHSCGTAVLARSRLSLPGCVLQPPSTDAAGRVVCWDWDVGHLRLRFVCVYAPTAVADKPAFFAGLHTHLATDRVLVVGGDWNCVTDASQEAAPSPSRAAGAPQLASLLAQFSLVDPWLKELTDLVDHFAARSMHAEDASLVSHGNPLLLPKRETACLPYKDGGVNHVDLPAFLSALQAKTFALLAQPGRQPWKMLTRALLTHVRPDSATTWAWVYSDAPAPAGLPARLAAAVGHVRSAGVDQHPPQPATQPPAAPPQWRVSLDQLWVANAAGAVSYVHYTGRLLEPGPGVLPPAGNSLDRAELASYRPITLLNCDFKMVSKAVSARLQPALDAVVDELQTAFITGRWIGDNALYLQGLIEWMRLDVGADGTPRQGGALYFLDIEKAYDRVHRQWLYASAEGLGFGPRMLRWIRLLTANGSARVCVNGMLSDAFPVLNGLPQGSTASPPLWVIQMQPLTSFLRRQVEQGALRTPLLPSGEQVPPAAHHADDTTLTARDPAVDGPVLMAAVQLFCRASNARVHPDKSKAMGLGRFAHLTGPCPHTGVPFTTGAVTHLGVPLSWDSDAAAADLYTRRARGMAFVARLWAALSLTLVGRVHIAKQVLAAKLAYHFSFLNPSPAQLKELTDLVDHF
</t>
  </si>
  <si>
    <t>C_15070002</t>
  </si>
  <si>
    <t xml:space="preserve">MLHRTPPALQRVSSTPLWSPGAPYVRATSTTHGAAVALTNHRSRRAGVAGLGVAGCV*
</t>
  </si>
  <si>
    <t>C_15080001</t>
  </si>
  <si>
    <t xml:space="preserve">MGLLKWNAKLAAEQRRLGAESQLAGPEGRGRLATLTSALVGRRNRLVAELGRIYQVMEAHGLPPLAPNAPLQNLYALISAAAAGVPDAAAEAAWRRRGQQGPRQQ*
</t>
  </si>
  <si>
    <t>C_1500001</t>
  </si>
  <si>
    <t xml:space="preserve">MTCSLSIVPCAVVRTRVPENGWEVGIASANDNNGKLQKVLSTSSYNQAGVFTPEFFNSSAFQYHWYNKTVSLEAIRSYYDTTGQCMMLFDDMEHNRKYADAAGVIFQRVANDTDRDFSDRDRYGRPLQRYEDKSGSSVPAAYNNSTWNSGGDKSGGSTGGGDKSGSSSDGGKGGSSGSSSGGGGGSTSGSSSNGAEARHGSSSSGGEGSNTSTGGSSSGHGSSSGGGSSSSSPADSQPSGEYDYQETISDRVNPGEMSLSVPGSSSSSSSSSTAAGKGVAPASSQRTAAVPAAAVAAAPAATPAAAPATAAIASAPVSGSGSGFEWVYDAATNAYVRVPLAAAQPGAGTNSTRGSTGRATAGSGGGGGGVVGGGASEEVTKK*
</t>
  </si>
  <si>
    <t>C_1500002</t>
  </si>
  <si>
    <t xml:space="preserve">MSRQVLGQRLDPAVFTEAFFDSSAFQMHYDDKSITLNNIIKYYDTQPGCVMLFDDQEWNKAYATDQGVLMIMTPTNAGIRYADFTRGAAELQRYCDCATPAERSYSAFSYAPPDRSYLPALEAAKAGNRRKR*
</t>
  </si>
  <si>
    <t>C_1500003</t>
  </si>
  <si>
    <t xml:space="preserve">MTSSLIFRKITLGYVYLLAACIALGEQVGSQSLHDTRANSTQNSSAARVWLDSAFFSDGELQILKDIAEQSAGALVISGETRSSFLSIKGAYVPTKWDLYWTVRRACHSVLGAIAPPKRVNCVPGVESVAHKQPLVRTMQVCGYMLPGQYWTWRAWTQHALSPADLPWVLKANEHRGRGVSVMRQAQAQKQALIGIGSGAAADDSQLDGAAAAAAADAAAASSQSKGYVLVQSYVRQQFLYDGRPSYLRLWVVVTGIRPLRAHLFRGGVLVFGDRVGPSGGGGGGAAAGGGKRRRRRRSGAGEAAGASGAASGGAGEVRGGEHRRLLVAGRVAGPGLEVEWEDGADEGEEAWGQEEDEEEVVPATGMTGGRSLLQDQQPQQTPNADSAGANAGAAATKQGASAAAAGGGSRYEMHKVNYWTIAGEKMQPWTVAKLRAHVEAAAGPGAWGRTWSHAQASIGMVLASATKRMRASMRGLASLEGCGFEVLGVDFLLNSTFHPTLVELNALPSLARLRLAPGDPALLQQQRLQQQQQGNTTGSSSAGTGSGVGIGSGSSSSSGGGAGRVLLAGAGNGAGVAVSEQQQEQNARGEAAAAAAAAAVAAFDLEKERFLQHTFRLVWLRTHYPAAQLPRRRRAAASVTDSCCQQTW*
</t>
  </si>
  <si>
    <t>C_1500004</t>
  </si>
  <si>
    <t xml:space="preserve">MPVAADTAAAQPFGHCPSLSLRLALEAGLLPALERLLRAAFVEQPAAAGGGQAGRQEVLERRARIATCAVGCLLLTSGVFPALLAHAPVAELVPLLATLARVLRRLAAAGDALLLQELPLFGSVVPTSATSKLPPVHLWVQLLTALAQQVRVLSEWEASAPPRPQPPAIHLWVDSFRVDVRWLAAAGGAPPPGSAAAAQQRQMQSLMCLWWAPSLVPWHSACFSDTLHLRANVGAILFMELEHALEAVHLQWRVCRARAHALLGHIAAREAAHRAGSSSGDGGGTGDSSDSQLHVRRLCEAAAKLLASKAVLAAKEAEAREEAERGGASSGASASSAAADSAAGAGIATESSGCGGSGGGFRRPTVGELLASTGTALLDLIEQDMLCAALAWREQRGAALGSGGSVAGVGPSAPPAPSLPPPPPPYMLVPVAAWAVLYKYGGLAQRPAMESLLLPLQDEDEEHEGEEEEEEEEEEHEGEEEEEEEQEEECAWLCPFLEPAEAASEKVTAEQLQAAEAAAYRLLQSALAEHREEAQVAEAAAAGLQPQQQRCASDGNGQGGLVAPCDAERMACTLLQMDLQRRQAAAASAGPRTAGAQTEEQAEVVDVNGKGAAVAHSKVCCNPACTSLEGPSALIAPGCGKTCARCKAVTYCCGACQLSHWGAAGGGHSLVCPKLAALPAV*
</t>
  </si>
  <si>
    <t>C_1500005</t>
  </si>
  <si>
    <t xml:space="preserve">MGVRRTEDTLVHVQWYERTAEGRAAEPVDDVIVFPGEAMLEKIPGQRAVVLKFPEDKERNMFFWLQEGGAAEDDEALVAAFNTALHQPEEAAAAALTAAAASAAAAVTATGVTASDALEHAHMSTSPGAGVMMGQGSSVGQMPAAPAQTPGSTAAVNAQATNLAAILGNALAASLGGGAAPAYSGGGEEQLAHSLLAQLAAAQGNRRRAVAAPGPSLAEVLRPEALMPVLRDPSVLAELAPHLPEQHRTMEALEALAHSPQFQQQLSTFSDALQTGQLDLSQFGLRAAGTP*
</t>
  </si>
  <si>
    <t>C_1500006</t>
  </si>
  <si>
    <t xml:space="preserve">MYTLVRTHSVLSSWKFAVLKIVLEGLMAFLVVFNTNQKWKIDTSNPVWQVVRWALWRSPIARLYGYDMYIRILYVQAVLVLLSVASLAWLTIAMRKAEQSKMLKRIAAVLHFVYELLFMIFYVTLFDYFVFAADCDFSKANAPHAFYPTSVALFVAVLHLCVTALLVVASSDLNPITRGYLASPDAPTRLRILVGKAIFIITATCFKSWPRLQTGLMVAAVTLITWFNFKKMPFYRPYLNVVWTSNWLGVLYTACMLAALTFGKDQSVERRKEMSMYVLYGIFPVIICGMGINAAHVWWVMRPAKRFVELADRTADVRAVRRVHVFSERHEVEVLSRVMRRFNKFEEGVEEEAAALGETIIKAGMHAFPATAYLHILFANFLLEVRKDGPAARTHLQLAGKYSPSLVERYQIYCTNEASKRLKDSQDGGMDLQAYIEFRRNFRAVMRVHKEVLALEAELWRLCQRTNLKVSEIDSSLDEVEAATARAHQVYKRVIERYPNNGKLLRVYGKFLEDVKHDAPAAQRVYAEAARNGGGDAIMSLDLSAIQVFGGIMGKRLLAGYSLGRSSTSKPEFLTSMSIQDDAVVVINAEGTIMMTSQAVQTVFGYTKNELEGVNVALLMPQPFSQRHASYLTRYVATAEPRILDSVREVVALHKERYVFPLSLCVTKMSGTGSDSVFLGVMRPLPPSSLRVRAWVAPNGAFLCGDQQFASMCGLAEKDLVGCTLSSLVANPEEEVNDLLERFRSATAAELESGNIMVQLKLRHRFQEPVPVEATVELAGTDNQRIMALSCRRTDGQEGNLLVVDTHMRIRFASLGVSALLGYPPRKLAGGGGGGGGGGMQLDALLPPPYNTMHAKFLRDPPHTIASTGCRAGKVVTLLNDAAAAVPVRIKVSAANPDGVGLNPSLHVIQVDRVSAEEVFDEKRIVLTCDLAGHVLSVSRPDSDLFGFPAANLPGSSLFESIDIFREWVERNGEAQLSLLMLALLDKEQEMPGTSWRVKVTEPPQPETDGVPHLPAVAGAAAKPSNVTTGGRRLLPISACMQAELIEEEIIGGGSRRPSHEGDAGDGGEHNPQHQHSQEATTVTRVKLTLWRRDLLTGVVELDEGLVVRKASPMTGLIVGVPASAMNKKPIQKFLDMPRNTSWAQIAASHSRHRNHQAGGADANKRSALKGGAAAAAQRGVVSPVMPFIGPHPDAGTMRILVQGVEQLAPGSGKSKIIVTMRPDTTFAGAHADLMRVLHLDDVGSHYGGSQKSHGARAGGAAQEDEDEYGGVGGLERAGTLLRAGASTVGQEEVGKGKGKEKDRYKRKQSGGADGGEGKPSGEEGAGDAKAAGEGGSEGGGDQGSASRDGDSREHLSREGDGSDDEPGEDGEDGAGSGGGGRRNSTGSVDTMAIEQAKLHKHSSNKSDFVAQWVRTLSKQPSGLPGGDHAHAAAGTGGESPIKAGARRASSGLEGGGLLGPLPGEEHAGGAAAHGRTRSGKALGGLGVIMEDATSRKGAGSEYGGERGSEDGAASSIYVKKPSALAVSAAGAGGERPAGGGKEGGKDGDWEKGSEGGESSADGSQAASGITSVTDGASTVDITVDARRGRLLKQLRKVLMGPVLMGPLDRLRLHTYIVLGLMLLTHIICYVVVERTILKEHELWVGVARTSDPVLTCCLSSLMRFATLVATASSYGLFLILTNLLVVRVLIGTYCERANMTDRSSACTPPLSTHIASMKTSIAQQEEYHQGVFLGWKAGQVRELATDMYGMWSHKDFEYEIFLDTDPPMVFTAKAGVWQLGNRFMAACREALYWMPKLRSTFRLTRLYQFVVSNGMGSLFSAYATSLDHLMASAWSSLDELRTVLIVVLVVEVLVVQVLCLGYEWLLLYRVERARLLGICSMVGLPGPVLRQMVARDVKLLDDSDDEDEENDSENGEHEDGKQGGGNNNNNNNYSGAALNGNSEPLALPAPGDDSSGAADAADGGRAGTLKAVQQADSGDAGGNKAAKFAKEVSGGEDTVGADTGRKAPAGRQLLASATTALGSGRRDGGGGGGSSVMAGDESASEDASTHGGRGGVIKHHKRRSMGVTVVNGKTLHPARLRVPKFMGLLVLWFAAVVAVYAVSLVMLQGMQGPLASLNMASHVMYRYTRVRAVGFNFLAQDDKPGRDLWREVLRTEVKLFTSEYNTLMYGGTALSQALSTTLNGSSQSKSVFQHPVPASAFASKSFSDEFFRTQRCFRYNQTLCAKPGSPWYEVTHHGLDAMVRRMITEMELLLSDSDEDVRYNGTRWTYMYNVGTFDLYEGLQQSAELFVSFSINRYNRVTQIHTWLLVGTVVLFVAFVVLVLWPHLAKLKADAARQSALLSHVPPEVDTAAHVRATVRRAGFNRGPKRTRG*
</t>
  </si>
  <si>
    <t>C_1500007</t>
  </si>
  <si>
    <t xml:space="preserve">MWRVFQQAGLADRCCRLPPREVELASQAARSTGQRYLEDHGASLYWTPGTAQAARMAAGCVIQPVLQAYAPDLVIVAAGFDAADGDPVGDCSLTPGGYGWMTERLLRFAGGKVVLALEGGYNTGVTAACAAACVRTLLEGASTAPLLPDTQPDTATKRNLEQDILESRADVLTLSLHRYGRGFYPGTGAAAEVGRGPGRGFNVNVPWTAPDRKDVDYVAAFSLVVEPVLQAYAPDLVIVAAGFDAADGDPVGDCSQGLSALHHAAAAGEAAAVRLLLADPDVTVDALDHGRLTPLHHAARNDHHRVVRQLAAAGASLTATSKLLNTPLHMAVKWRQRRAVRALVRAAAAAPDPAATAAALLRAANKAGQTALAQLERRPSRRISKHMARLVELTRIKRELEEEDEDEEEDDEYEADQQ*
</t>
  </si>
  <si>
    <t>C_1500008</t>
  </si>
  <si>
    <t xml:space="preserve">MRVAVAVVAVVVVVVVVVNGGWGAGPGAEP*
</t>
  </si>
  <si>
    <t xml:space="preserve">MSYKAKTVVSARRDQKKGRVGLTEEQKQEIREAFDLFDTDGSGTIDAKELKVAMRALGFEPKKEEIKKMISEIDKDGSGTIDFEEFLTMMTAKMGERDSREEILKAFRLFDDDNSGTITIKDLRRVAKELGENLTGEGGAPRDDCGGGPQRRQRDRRGRVHPDHEEDLALLNDAAGLGLSILTPGLAFTALGM*
</t>
  </si>
  <si>
    <t xml:space="preserve">MQVAAGSDGIQKLLAAEAEAQRIVGDARKAKADRLRQAKAEAEKEIGAYRAEREGAYQKKIAEGSTGSQATFQRLQSETGLAVQKIQADVKAKKGEVLDMLMGYVGGVKF*
</t>
  </si>
  <si>
    <t>C_1500011</t>
  </si>
  <si>
    <t xml:space="preserve">MQHSVRLQPTAAAAIDSKKANGANAAAATAAAAAAVAAAAAGTAVAAKSLKGTQQAAYPPFTVPVVPYANRVSSPPRITGVVFYGRRSRVRILDCYLQRNMARRGGLLAEVVFVRATWETADVAFLEKLIQLRAPDYRSLMPQRLDVGYTGHYAWMDPDQIYVKIDDDVVFISDHAIDHMLAAHMLNRWHLISANVVNHQPLELPHSQRGAHTLYEQAVAGDKSSWAPVMKARKVAAAGAGGGNVTSSEVLEPVPFIDNGWDVWGDWKKAASVHYSFLANHAANRLGVYEFPHNEKLWDFHAHIGYTRWRINMIMFKGAAIDVHVFNMSSTTGTYPGDDEDYITRILPQQLNKTSAAVSPALAVHFSFYMQRGGLENNTDLLDRYALLAERTCGRLLPPE*
</t>
  </si>
  <si>
    <t>C_1500012</t>
  </si>
  <si>
    <t xml:space="preserve">MAAAASPTPDWAAKCEWLWAQWGGAAAGLGAGLGHVEGIDERVSNIMRRPDFPQRLQLLASYRLRDMIDRYAPEAAGTIGSTAAVEFCLDQLPALLRQQAVPAAGGGPAAAAGVPAPQQQPPLQWRLVVPPLIPIAAVAFERGHVPVLRLLRERGHVFPAPRDLAAVLAVSCRNVRSRNEDLARTNMLRSLRYLLLEEPGAVQQGGADKDWSSLFQNAARSGADLPLLQHLHEQRGGAIDLVAVAEGGSEEALEWAVAALTAAAGEAPEPLSCSAFRQVLRGGNWAAADWLVRYGLVATSRQELVESLVFEDAHWLAELVAAAEEVVGGAPAEGAGGVAEGV*
</t>
  </si>
  <si>
    <t>C_1500013</t>
  </si>
  <si>
    <t xml:space="preserve">MLQAQKRVVFGQAQRRSAVAVVRTAPVARRMVCQAANWKGDSEEKLQPKEIVLRSVNVMVLGALLSIGAAPRPGNLGIIDYGAGVQTLNLCPPSPNCIATSEEGNDRTHYAPPLTYNPEDGRGKKGPASQEKAMGELVEAVKKLKPDGFTPKIIKQTDDYLYVEYESPLMGFIDDVEFWFKPGPGSRVEYRSASRVGESDGNINRKRIKAIRQELETKGWRSTGF*
</t>
  </si>
  <si>
    <t xml:space="preserve">MNSSILTTAFAGTAAQEEDSLGLPTYAQFKKYAAFRTEIADFGIDLRQLTRLLAECHYGVGVGGLGLGDLPILFNANAQKAGVLGFEGVLRLCRTLRPRLAKVEDMLSADTDNQRDPVKYRPSTAGPRLGGSGGGTGLLHTSRTLRRGDTSATPLDFASAMAIGGEPMSATGAGGGGGGSSGPTPMARGVSFRQHPGMLGRQDSSASMAGPGPDGPGGVGMGLSPRGRPASASRLGALGRGGGGGGAGAGDDGAGPSTSGRGAGGGGGYGGGSLLGLMAMKDPPVLLREALPPPPCAFPAISARISGIQVLYRDGEMTRVALALRDLQRDWETACAAAALSRVIQRGGRSQPPPLAQGSGGGPDDGQGGARGEIPLEGRIWLLLLHGCCLMLEGRHKNARRSLQAAESLFNPNVLGLEHPYHYCIHLCFGLLGYYEQQYEEAIEKFESARELADLVSRGSLDVTARRNAAACRNNKGVCHSLLGNRAEAVAEFRSAYALVRAATGVPEVPEAVVALRNLNKALKQGFALNTSRLRPTSAPPMYAHVGVTSIAKADRLTTFLQNAITMRPPAPVAALPAWCEKVSADDIVARKKAKEAAKKAADKAKSADPKKAKPKAKKPPPFIAMENFPAPSYNLANVKMEAKKKGAKKKAAA*
</t>
  </si>
  <si>
    <t xml:space="preserve">MQGDRWSRNCGSGGVGHSGTVNEYRSGVLIGNFVENAAKTTGRMGETILSHTGPGAQTGIPTTTQKRSYTAEAATQPAALATAENPTRTQTLRPLGDSGLMPQPGQKPKGFARDELDKPHHRTGLRVNYRS*
</t>
  </si>
  <si>
    <t>C_1500016</t>
  </si>
  <si>
    <t xml:space="preserve">MSTAKAYRPCSLKHAQLRACSRRGSGLNVVCRARRSYDEDDSAGPKEYVREVITFFTSEGVVQIPGRRVARPATQAKKLVAPMPTWEEQSLCIGATFSVAATNGMDGGRRVSIEGFCQSVDFLFASVQDALESELGGEVLMQERQLKSGLHEVLNMTVAVPLLFGVPPQLDVLNEAIRSGGGIVDRVRHVWLIHQA*
</t>
  </si>
  <si>
    <t>C_1500017</t>
  </si>
  <si>
    <t xml:space="preserve">MKAAKDRAASSSSRAKSPVASELKGEAEDLKAKFLKIQAEVSSYKALSVVNQKLEDELTRLREENEAQAAKLAAQQGEVAAAVAAAQVEAVAPLQQQLEELSQQLQNSQVQLERLGEAVEAAEADKAAAVKQLQDENAQLLAALAGAASRLAELVYPAGTLPAGLSVTTRLEGSFSLEKALATAAAAATAPAAAPAVAAAEPVVKEAAAAAVPAGPQPLWRRPAGFLGWLIGVVAFWVYQVLGALLLYYAAAILRGAPPALNLEFGLGCLVVCTLLPLANRLLVVPRAA*
</t>
  </si>
  <si>
    <t>C_1500018</t>
  </si>
  <si>
    <t xml:space="preserve">MNAVPQEPREEPMLPSTCGSEPGVASGGNRVLQLVSGREPLSAPDAQARPVQPAPQEDANGPESFHKTQQQHGEDEAASHQQQQKAQEAETGATATPAGPDASGAVGAEPAQHEPHASTLESLPACEAAAAASSPAAVPEAGASAGTSPAPNHGSGAGRPQQAASDVAMAGSESPSGQSAQVRVHSAAAKQPTSSGMAQQEQHHPSDAGSAPGSSPSQPQFAAHQLQQQQQRPMTQQQQQLLQLQLQQQLLARQQQQQLAQLQQQRLQQQQQLGQHQLHQLQQQQQQQQQLHQQLPQGHQGGGGGMLLDRAASGSLSGSSYSNSTMEQEVRAKLFGHHAKPRQAAPAMGGLPLSLNGINTGARQGPDPLIAASQSLRAKLMGNSGSPNLSTASASPMPQQLGPSLTVAGDVSSRAQSSMSHNTGGGNDFLLNSSPAIMQQHPHAHMHNQHQQHHQQQLQLNPQQSLQLALQQRQQQQQHASRSIREQLLRNGHGMSVGNTNSPNIVAAAAGAGGGGAGQLLVGLSNSAGIERASSAPHSVLMQDTNAITERLRKLEEMGITPSQAVLHAHQRGLLGPAGGSGAGPAGSRLQGPQQQQGLQQGQQPLSCRTSHPLLGGTANSSPSETDSPMSARSFKRSAAERAWEEQQHMQMHGQGQGPNSHHPHPGMSLLGGGSARQLGVSGLGLGGGGGGGGSQSGGIGQNGMGSLGVGGGNNADALQALKRRAFAAEMLNPANRSFSSQATQRVDTQQMLMACRSVPGDLRTAMQQQGPQGGGPNGSGIGAGAGGYNNGSMGGGLGRGLDGGLASGNSNGMLGMGGNGMGGGGGVMLGGGGGMLGPGNGMGGNGMGGGGGMGMLGGGGGGMLGGQSGNGMLQLGGGNDLGGMGGGGMRQLGGNGGLGGPMHQGGLPPLGGRLSQDLGQVGGGLGGPMGGMLRSAPQGGGGMGGGGMLGGGGMLGGGGMLGGGGMLGGPHGGDMLGGGGMLGGPMGPLSGGPGGLGGLDMNLGPAGGLGPGPLGPPGGMLGGLNGPLGGGDPFGRPLGAPELLQTGPVPLGPGPLDDPLGGGLGGQGMLGPGGGMSLNMNLNVGMGIGMGPNGLGGLGGLGGGLQGPGLLQGPGVGGGGGFGGGGGPRGSDVNMADLELAAGAGAGETDYLADNELQSFIAELCAPGSGSNAADPALGEGGGGGAGLGGRGGQQAGMLDGMGVGGPMDGGLGQGGRRVSLRNLALDEHQALQLEAEALMNFDFDS*
</t>
  </si>
  <si>
    <t>C_1500019</t>
  </si>
  <si>
    <t xml:space="preserve">MGKPLHFDVHGQLRVLAVDDDSVNLMVIESVLKPMGWDIVPAIDGSEAYAACDNEPEWPDIVLLDYNLEVGDSGETVLANLRSRFAGFNVPIVMCTAMSANSAELDRCLKNGAVDILLKPYERSRVMDIVEKHCPGKAAPAAKPAAALPPPAPAAAPAPAPAPTAAPPPPAAAGPAAADVESFCVSIGLDYLGKKLKEQGVSLSDLKGFDDAALRKMGVVVKSQRDKILDAAKNC*
</t>
  </si>
  <si>
    <t>C_1500020</t>
  </si>
  <si>
    <t xml:space="preserve">MAAAAAAVAAKVAATVAAAKMAAADQLLFKGAWQRAIATSVGHMQREYAHKKFNARDRDCVHYYGTTDYYHAGMLYYMYGADGYAFDDPRRNQFDGSIMAVGGGDGGGGGGGGGWGGGWGGGGGGDGGGGSGCGGGGGGGGCGGGCGGGG*
</t>
  </si>
  <si>
    <t>C_1500021</t>
  </si>
  <si>
    <t xml:space="preserve">MQANAMVHFSRLLHTWMRPHFLDSAFLQRAWGRFSKFLRLHIAYPQEVLVPAADIALIWHTYLGLSDKYAEMWVLMFKRLQKDSPLQQLPAELWRPDYLALSPDMRAEAYGRTAVLYQQMYGEPYNDPDTAWIAPEVPYPLAAPYSPIAPLLQALEDAPKPSAHYLGTERAETLFGKGQSWASAKVPRAGAHALYLAWLMSSRAEHVSASERATVVGIYAGSVHFYGRSYFVLVGS*
</t>
  </si>
  <si>
    <t>C_1500022</t>
  </si>
  <si>
    <t xml:space="preserve">MQANAMVHFSRLLHTWLRPHFLDSAFLQRAWGRFAKFLRLHIAHPQEVLVPAADIALIWHTYLGLNDRYEEMWVLMFKRLQKDSPLQQLPAELWRPDYLALSPDMRAEAYGRTAVLYQQMYGEPYDDPDTAWIAPEVPYPLAAPGSPVAAYLCVMEDAPKPSAHYLGTGRAETLFGKGQSWASSAKVPRAGAHALYLAWLMSSRAEHYYDNAGYQRCCLPSKVVRTKYTKALSTAVAAVVSCAYFLDLPATSKHPYLRCINVSNRQWKPPYTAAGATAAAASSTSAAAGQQPPQPPAPSPQSQALQQQPAAGGGFSPIDVELLLRPSSQEHLLIGLNQLLQLDGGGGSSGGKGGGGKDGGGGAGAAGGARGSVALLWSILGDKAAAELAQLLFRSAWKTAIATSVGHMQREYVHKKFNARDRDCVYYYGTTDYYHAGMLYYAYGADGYAFDDPRRNQFDGSIMAVGGGDGGGGGGGGGGWGGGWGDGGGGGGGGEGGGGGGGGGGGCGGCGGG*
</t>
  </si>
  <si>
    <t>C_1500023</t>
  </si>
  <si>
    <t xml:space="preserve">MVLKTQPLGKGGAAILPPLDVAYAWLVHRQDPAGYKSAMVALGVEKPHPANAEQAFGFSVDRADRTEWKKVAGAHEQWPPPAPGSSYDVDHEVLARGRPNYAAGLANAMVHFSRLLHTWMRPHFLDSAFLQRAWGRFAKFLRLHIAYPQEVLVPAADIALIWHTYLGLSDKYAEMCARVFCELQENQPALWRPDYLTLSPNQLPAAYGKTAALYTAAYGGEPYADPYTAWIGPEVPYPLAAPGSPVAAWLSALDENPKHGEQAAAIARAAAKLGEGQPWASAVVPRAGAHALYLAWLASRRAEHYYVDATCNRCCFTSSASVHAKALSTGVAAVVSCAYFLDLPATPKHPYLKAVQVRGGLWQQQSSADTERLLGPSQQHLMVGLGQLLGGGAGGSKAAAAGGGAGGTQQQVAPLWSILGAKDSSSRAQACYKSAWTLAAATNVGRMQTAYQHRKHNARDDGVYYYGTTDYYAANTLFYAYGADAYAFDDPRRNSYNGMVVVGGGYDGGGGWSGGDGGGGFSSGDGGGGFSGGDGGGGGGCGGGGGGGGCGGGGGGGGD*
</t>
  </si>
  <si>
    <t>C_1500024</t>
  </si>
  <si>
    <t xml:space="preserve">MYGEPYNDPDTAWIAPDVPYPLAAPCSPIAPLLRAFDDNPQHAAQTGAVAAAKRLGVRFPAPHAQVQRAGAHALYLAWLAGRRADKCFNSSTCGGRCMVSSSRTRNYTISHAVAAVVSCAYFLDLPVSLQHPYIKAIKLNHGAWRPQERQPSATTATAGGYSPADPWLLLAPAQRYPLDGLQLLLEAFLPRGSSSALTGSSSKYGGGSSSSGKGAADDSAGGGKWRSWSLRFTXXXXXXXXXXXXXXXXXXKRRPSDGGASSSSRSSTSGMAVLSVKGAGGIACGGGGDGTTAAAGAAAASVLAAAAARLDPELVNPLWAILLTRPGMAAEMQVSTGLASTRATLWVVAAAPPTETAAAGSAAGMAAAAVAAPPAAAALPAVAEVAAAVEAAAAAVAAREASSGAESHAIPPPHGWTLDLMDLA*
</t>
  </si>
  <si>
    <t>C_1500025</t>
  </si>
  <si>
    <t xml:space="preserve">MAEAGGGSKKGTGRLHSAEPGSPSAGDGGAGPSGSTSPSPPRTGGGSGSKRSL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LLARAEEHGGVRCAECGCTESRRWVKQRAAGGGGGGGTAAARQEGEDGCAPLVCERCEDYHRRHGSYPAAAAAAAAEPGAAAAAAADGGAGDGGLQAAAVKGEAPPDEAEAGAGGGGGGGSSAGPWPGTAAAAGAAAAAAAAAAAGSDDEAQFQTASERESQEFSPLKQKQPQHPQPQQPQPQSPPAALPPPSSRSTPSRRSAAAGVAAMLRAAAAADNNDSDHDEEENGDAADGDDGDDDEEFAPPGASRGGGGGGG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*
</t>
  </si>
  <si>
    <t>C_1500026</t>
  </si>
  <si>
    <t xml:space="preserve">MFVFVSRLTAGLGLTWHNTRGLSPASLATRAAAEPSAAATAAAAVAVAAPEAAAADIAMPDAAAAATDAAVAERHHPGVLPAAAAAAAEPGGAAEEAEAEVEEEVAEVAEEVNSDSEEEDEEEDEDEEEDAEEAEPLAPAAGEAAAAGVPLPRAEVFDVRRLQQQRLQVRGGGGAVPAWTCTSSSLPWRRQHRRRQRAPGRGAGGGAGFSAGGQVPSIAAEAAAVMEVVAPRSGAAASGGTHSSSGGASSGAGEGSGAEGGGVDDAAVLLDRRPAVTGPTACEMRLLAARQQLSRLVRHLAHVPWEESFHILSGGGQQPPRTPXXXXXXXXXXXXXXXXXXXXXXXXXXXXXXXXXXXXXXXXXXXXXXXXXXXXXXXXXXXXXXXXXXXXXXXXXXXXXXXXXXXXXXXXXXXXXXXXXXXXXXXXXXXXXXXXXXXXXXXXXXXXXXXXXXXXXXXXXXXXXXXXXXXXXXXXXXXXXXXXXXXXXXXXXXXXXXXXXXXXXXXXXXXXXXXXXXXXXXXXXXXXXXXXXXXXXXXXXXXXXXXSRRQPCGGATSGRRWRRRRVCCRTSPAVCCSYSCREAPWGRGPGMG*
</t>
  </si>
  <si>
    <t>C_1500027</t>
  </si>
  <si>
    <t xml:space="preserve">MCGAQVLGPADEAQAARSGGRVTGLSSDRIMAVELLWTPRSESDYLTIPQMEADYPDLVPLGPASPHPQGAAASGSGK*
</t>
  </si>
  <si>
    <t>C_1500028</t>
  </si>
  <si>
    <t xml:space="preserve">MAPKAGVWPPVLLPLLLVGAAFTAPVLGAGRGHASSATIRAADIQQQASIAAGASQLAPHDVDAQLHAYLELERSRVGSFHQPLERLRVAAVTEQPDPKIQIHVDRQELADGSGELAVVVPADADLSATMPAKWKFAAADPLHVIAGNGTTRQEGPWEIPAAHQEPSAYRTLGGAAGPRSGAFRLISYRQPVAISFMRHGFDRAVEAARSAPIQVLRPNEPLQVHLALTGTAGEMRVQWNTRDVGVAPQVRWGPASVPYSPRRAAQGCVGKKDKKKKKDDDDDDGPAYPHTAPVDRSFAYQREDMCGGAAISVGWVDAGTHHVATLTGLKPATRYYYRVGDPQVDGSLEGSQMLPSLNTTMLMYRDTLASYREAEASGGAVPPYTLLVHNGDISYSRGFSTQWDNFMQQIEPVAAAMPYMVTPGNHERDWPGTGDAFVVEDSGGECGIPFEARFPMPYPGKDKMWYAFEYGPVFFLQYSTEHRFGPGSEQYQFMVKTLASVDRRRTPWLVVGGHRPIYVASTNANWPDGDQPVAQSLRDAYEDLYKQYQHLGLWWGYMRMEANATSMRVEIVSDEDGQLMDSFALSKPADFGERFMAAAAAEAEAGARG*
</t>
  </si>
  <si>
    <t>C_1500029</t>
  </si>
  <si>
    <t xml:space="preserve">MIAIAEQPWPGAAFVAHWGRPEPWCALPRWQRHRLLCLAASSHHAPSLDAALAHCGMDIQADALASAIIAGDLAACRRLHEAEGCRFDCEVVAAAAGVAGSLPACEWLAETATSALSNLLPELCYAGHVDVFEWALQQIGILYQDGDMASGCPLEVLQQYYEPWGNRLLWTAWQKRQLLMAAAASPTPDWAAKCEWLWAQQWMADVMSRPDFPQRLQLLASYGLRNMIGRSAPEAAGTIGSTAAVEFCLDQLPALLRQQAVPAAGGGPAAAAGGPVPVAEQQQVAEDAAAQQQHVASLMLIAEAAAKHGRVPVLRLLRERGYIFPPDSLECVLTSLDMSFDGLTSLRYLLLEEPGAVEQGGADEDWSSLFRNAARSVADLPLLQHLHQRYASDCETATDLAVVAQGCSVEALEWVLATEAAAGRAPEPLSCVEFLEVLYSGNWAAADWLTPGQMVCNACHMRWKRTGTYDRPAAAPRSKPGGGSGGGGRRRTAGGGRGAGGAAGGGGRGRARAKHRQQQQQEEEEEEEEEEEAKRGGGGSTDGSTASSSGSSSSSSDDDGNGDSSSSGDEEEDGSGSSSSDGSASSGGGSDTGTDDDGEDDAGTSDSGTRAAAAAAPPPARRRPPPAATRAAARAEAAAGAAGGSGQAQRQQQQQQQHRQQLLQERVWERPQRLLQQSQPQPLPLPLPQAGGARSAAPQQQQQPAGAALAPMWVAAAVVAHCAESLAAHMLGQPPPPPLPPPNQQAPPLAAPPPPPPLALLPPPPLPPPGHYYTPSSSSSRIRRPAAMAGRQALPAGNLLHKRWGLWHPQPLLQPQPPPQQQQQQPPHPAGSGPWSHWMPPPSRPPQQPPPHPHEGDQTPEPWWRQQQPHPPPPQQQPQQPQQPQQLYRPQPTYARPPTLPPTLPPQQQPPQPQPQPPQQQQQPLPLLPLPPPPPPPASAGPDVPAASPPPLLPPPPPPPQQAPAAALVAAAPAVAPAAAPAPAAPAAGPAVAAAPATAAAPPSSWLRHXXXXXXXXXXXXXXXXXXXXXXXXXXXXXXXXXXXXXXXXXXXXXXXXXXXXXXXXXXXXXXXXXXXXXXXXXXXXXXXXXXXXXXXXXXXXXXXXXXXXXXXXXXXXXXXXXXXXXXXXXXXXXXXXXXXXXXXXXXXXXXXXXXXXXXXXXXXXXXXXXXXXXXXXXXXXXXXXXXXXXXXXXXXXXXXXXXXXXXXXXXXXXXXXXXXXXXXXXXXXXXXXXXXXXXXXXXXXXXXXXXXXXXXXXXXXXXXXXXXXXLALPLPSPLCPQHQLLQEQQEQTPPALDSPPAQEEKADVSAVHAGPPAAAAGQQQLQPVQQAQQQLLPMPPPLRLHLQPSPPPHQQPREQEHAEQQHKQQQQQQQQQPQFTAGGGLAAILAPLTRSLAAAATAATAAPAVAAAAAVPAAGPGGGTGPAGQADGAAEAEAAVEAAEAEATVKVEAAEGMETAEAAEAVAQAGVVVPPPPRPLPPPPSPRPPPPLPPPPLAATSTAAAVGLGTVSVNDGAAPDPVAATATAGGSGGGGGSPQQQGTPEIHRSSSSSSSHGRVPSPGGSAVAAALVMRPSSDQRRDPRSSSSSGGSSGGSGGGAGGTSGGGGCGVIVAVEATGAANGMELPLRAGSSSMMSEQQQLLPPPPPQPHPGMQQASGGQPPPAVAPAAAPETEPAAAAAAAVGSSAAVAAATQMPPSSPEPQQQQPQPERPQQQQQQALLLPPHQPPPLPPFTAPPPPLPPPVAVSSDMGGIPVVAAPPRGATGGRGAAAVGAAGISRGGGWSAFGTPFAAAARGGGGGGGDAGAVSMAPAFPPPPLQSGSTAPGSYGDSWRDGGSFSQQGPDQQHRREAQPAGPPPPHAAVPTFSAAGPEQQQQLQWQQLQRQQSGTAVAGGFTRTGSSSAAAAAATPPPSYPHSYPYPPHGPQPPPPLH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GSGCGAGSGSAGGGGGDGGRKRALPAADEDGGDGDGRQRRWAPRPRLDPPPVQTQGGADGDEGAAADAAEEAAAAADAAARVAEGGGGTGGGGGGQRAGTTAAGRAGGSGGSGSGGISGSLRVGGGGGCAVLWVLAPGVVSREARYRVPPQQQQQQQPHPAASAAAAMGLQPQQQPQGGGGGSWSVEEVPLVPVDLLPQMSSAARFAFGGTGGRGSGGAAAPPPPAARPTVTPRHRAAAAVPPPPPPPLPPPPPPPADAVAATNLTGTGSGTTVTDDGGSEQRQQHAPSDAGTYGHAGFDGGGVSSAAVTSARGRGQAGAVAGRRVAAATAAIGGPAPPSFTGAAAAAIPTISSRRTPATAAAAATAATAATAATATAATAGPRCAECGRADSSKGKWRPHQLLPPSSGAVVCSRCVTYWWRYHTYPSLAMVPGCFHLSI*
</t>
  </si>
  <si>
    <t>C_1500030</t>
  </si>
  <si>
    <t xml:space="preserve">MPLSAGVLRLGPVTPAAGGGAAASTYDAASGGGGGTAAAGSAHSGAGARGGAGGSTSPAAPLGVARAHGFLHHPPRPVSLQARRAGAGVSARAGAGGGWRMAPRSTLAAAAPPAISGGGAGGGGGGYSGSSRPLLTSWHLAGELERVAGKVAAAARALVAAEDASGGAVKLLAPAGGAYGAAACGGGGGGGGGGGGAGGCAGGFGSAPAPPSAAMRGAYERICARNPSLRVSR*
</t>
  </si>
  <si>
    <t>C_1500031</t>
  </si>
  <si>
    <t xml:space="preserve">MSRIDELEERVHGRRRDVNSDDELHFGVTAPGGMAYAANVPGVPGAQWTGIVTQIAIEMLQSGKVDAVVCVQSDENDRFTPKPVVARTVEDIIKARGVKPTLSPNLNVLATVEALQVKKLLFIGVGCQVQALRSIEPHLGLEKLYVLGTNCVDNGPRVHVKHTDGSFEYVPYFCLPANELNDVIAPSCYSCFDYPNALADMVYVVVRNDRGNELLDSVRHRLQITPTVSTGDRRGIVMQTVASDDEAKMGQLRDPAPRWLGNMLAWLLNLIGPKGLEFGKYSIDYHYIRNYLYVNRKWGAKRAEQHIPSFAKKIVQQYDKDGAVSKRISLKPKF*
</t>
  </si>
  <si>
    <t xml:space="preserve">MGWVGDQFTIARTTKCDSTFYHSSLTLNITRPDRWSFCFDIATMPANGKYACHAAPTAGQVDIVQVLSTAACSSSVNSVTVDGKAWEDFSFGKTTNILSINKLASAPLPAGGQLSKHTVCIALDATATACNSINEFCAPTYGPNPNVCGVLVSDAVSKSTGESSCCPVYRASFGDVPVQASYTFRVSARFTGTGMNCALLQKNENISAQFTQAILTAYGKALSMQPSQFEALLTSCSKRTFAGVIKMTGLTDPDAVLKSSAVYLKTVGKTLGFERVKAVPYVPSPPASPRPKSPKPAPSPTPKPASPSPSPKSQGFNETNVPTPSPVAGPSPSPAASPAPVPTPSPVAGPSPAPTPVPSPTANGPSPVFGPSPTPSPAAGPSPAPTPSPAVYPIVPQANTPPSPVPSYGGAPSPSQQQSPAPSYGGAPQQG*
</t>
  </si>
  <si>
    <t xml:space="preserve">MGKMDPTQMDRWWKSRIQKEELQYGVSNSNDGTNKPSPRNEKAVLNTMGTAQVVSAAEHHLAGAGALVRQQGSPRDAEPPKKPVSVAGSAARGGRAGSVASHARSGANTETATTLMRRLEGLEDALAEERMRRLAAEEEMRQLVALASTRKMS*
</t>
  </si>
  <si>
    <t>C_15100001</t>
  </si>
  <si>
    <t xml:space="preserve">TTDLFRVHPDSRGSGPAVLGLRCLLPAPPRRRPILAVPDLWFPYQPAGLCAELCSAEAGALQDDQGGVRAS*
</t>
  </si>
  <si>
    <t>C_15110001</t>
  </si>
  <si>
    <t xml:space="preserve">MYADAGVPVQLLKVRSHTGLHGNEEADKGAAKVAANDMEAMGQAIRLAPDEPWSNIWWPKRNSDNFYLSDLNRGVLNSLPPEAQQGFTNNTPVLEQWAEASANMCPTLSNRTLASSTRHPWLVKQILYARYSYLFNAQLKRRYRLGGNGNCPLCHTPDSGGHILGGCTHPKMKEDTITPYYKAPT*
</t>
  </si>
  <si>
    <t>C_15120001</t>
  </si>
  <si>
    <t xml:space="preserve">MLTAAAVLAIVISIVVFVVCRRHERAAVTRQGHRRLRLRLRLRLRLRLRLRLRLRLRLRRQLAAGLQRPNHWLRAAALCSAALRAATLRAAALRAATLLAAAGQEVRVVVLLRLVLLIANRAACRRRTATATATATATATATATATATATATATTTATTTTTGRRHGQHVEREGGGQALVFRPVRLDALRQLASQLAQPVGHLRDVCTCELD*
</t>
  </si>
  <si>
    <t>C_15140001</t>
  </si>
  <si>
    <t xml:space="preserve">MFDLGLPTDLIRAVRNLYAHATTRIRTEHGSTSAIPIERGTVQGDTLSPVLFILFMEPLVRWLHAGGRGYHYGCLTPSENLQYHCSAAAYADDLAALTNSLDDLQVQCDKIASYAEWASLRVNHTKCATTAIWHDKSRSDPNLDGPTGKATLAAMRRNMTNTIKIGTTPVPYFPPTQPYKYLGVQLTFSLDWSAHVARVTEIVKDKGTAIATSLATPAQRLRMIQQQRQGRHDAEPLDTASRARDIRTTTTITTSPCNPYKDIVAPGAYTITTTGGTRRDPAEAHVHEPSGRWLGTITYPRLLTLWERFRHTGNQRPNAFEEAVAALIMRYRYDPAQQDRKAMPMHQ
</t>
  </si>
  <si>
    <t>C_15150001</t>
  </si>
  <si>
    <t xml:space="preserve">MVTEQLDKSALREVCGALFGELLLAPAINHANLVQTFTSRCARLTHEFFDLLEGVGVGVQGGGSSR*
</t>
  </si>
  <si>
    <t>C_15160001</t>
  </si>
  <si>
    <t xml:space="preserve">MQACARITPMRDFFLTPSNYASCRSPLVQRFGELLRKMWNTRNFKGQNLELRDVLPLPERPAAAGGAAAGAPHADAFALSSKYDLVANLQPHLPCNA*
</t>
  </si>
  <si>
    <t>C_15170001</t>
  </si>
  <si>
    <t xml:space="preserve">MSKKLSATKDISKLLSAIKDISKKLVSAAAHVSSNNNSSSVASCSSAEGSSLSGSAEGSASTITDEHVSAAAATVPVASVIDAQPAPVNQEEPATDVPKVPKATASAPAHADYPRHGGGPAGSDVAAAGIPSSASAPVAPTSNHTATSPAGGAVPASQGAHMSQQ
</t>
  </si>
  <si>
    <t>C_15180001</t>
  </si>
  <si>
    <t xml:space="preserve">MPPPQVAPLFSQVPNKRLSRPQFSDSVFLADQRGVLLRLVPVKEGQSLEMVWQVNMCEGSVFALLKARGWASALWAGESGGGMSFASFFTVSLAGAGGGMPEPND*
</t>
  </si>
  <si>
    <t>C_1510001</t>
  </si>
  <si>
    <t xml:space="preserve">MIDAEEAAAQLAMQTGLYGVWRSAKGTDCTRIGPTARCFCNHPFSEHFFVSPKSPYPICKGCSCRGFAFIPSR*
</t>
  </si>
  <si>
    <t>C_1510002</t>
  </si>
  <si>
    <t xml:space="preserve">MPYGALRQIQTDLLVGEALGDALGLQPHDVRDLVLRERVEDDELVDAVDELGPEVGADGGHDDLQDGVGSKVGCEDDDGVLERHHTALPNGRPWVRHTPVVQDLQQHVEDVGVRLLHLVEQDDGVGPPPHRLRQLTALVVAHVAGRRTDEAADAVLLHVLGHVDAHHGVLRVEQELGQRLGQLRLAHTCVAQEHETGNGAVGVGQAGAGALDRVRHRVHRRLLPDHALVQLVRQVQQLLALALHQLGNRDAGPLGDDLSDVGLGHLLLEQLLSVGLLRGLQALLQAVKGAVLELGGAVQVVRTHLRDLNVDALDLLLEVLHAAHVVLLLAPLARDHLLLLLEVVQLRGGKWKQRGQRRRCTHLGQAQLLHLQLQHLAVDLVQRQRLAGDLHLELGRRLVHQVDGLVGQEAVGDVSVAEHRRLHQR*
</t>
  </si>
  <si>
    <t>C_1510003</t>
  </si>
  <si>
    <t xml:space="preserve">MVLGGYWLYWNNLFSLLPNPWADRDHICCDVSAAPGCAQANASDGHGERVLRRT*
</t>
  </si>
  <si>
    <t>C_1510004</t>
  </si>
  <si>
    <t xml:space="preserve">MPDSGSLLLPTSASCWVAYLAMVLGGYWLYWNNLFSLLPNPWADRDHILLGSASVAVSLGLFVFASASDPGTIRAGDADTLAAWHALYPLDNAIWPEKTCSTCGLSRPARSKHCRICNRCVARHDHHCAWINNCVGAANMRHFLAFLVANLATLLVAFFLSYQLYLLAVGRTQYEMFRWRDLHHQMLEEAEQQEEQRIAAEREAATREAEAAGKGGGGKQVGSSEKRGGWLSSLWGARRVRVELPKNIYHRGFWRNAAEVLAPEVYLEQEKKKARRAAARAAGAAGAVDAGGSGRREKQGGGGGVGAGGKAQRGSKKTQ*
</t>
  </si>
  <si>
    <t xml:space="preserve">MDAVDRGVYFDEDFHVRILDVDKYNASKSLQDNTNVFINNIQNMQGLVDKYVSAIDQQVERLEAEKLKAIGLRNRVAALSEERKRKQKEQERMLAEKQEELERLQMEEQSLIKVKGEQELMIQKLSDSSSGAAYV*
</t>
  </si>
  <si>
    <t>C_1510006</t>
  </si>
  <si>
    <t xml:space="preserve">MAYGGWGAVGGGAWGGGPGKPEEDEPEVPRQAPTSNNVAFGANAYSPPPQSSSQPDLATTSQRSQAPAAGGNTAFGSSAGAYGQAAAAPPSPYGGGASTSFGASSTADPALKRKEAELAAKEKQLKELEAKLTAAGATIVKKNWPICYPILYHDIAEEIPAKGRRVVREGYMAWYGLCICLLWNWFCTCVMLGTNANQKVPSWFLGLLYMLLGIPLSWWLWYKRLYGAAKADSAFGFVWFFVWFAVHTAFCIWAAIAVPFSANQWSFAGFVTAMNALDKGNFPGIVYLVGAGCWSCEAAWSCWVIMDVFLFFRGKGGVKEAKEEAKKEAAMSVLRGQMASQV*
</t>
  </si>
  <si>
    <t>C_1510007</t>
  </si>
  <si>
    <t xml:space="preserve">MFVVLERNGPAVMNGKQRLEAVIIQTLETEELRAVTSKGEALDGPAAAVLCEALALVKPGFEEFIAPDPDLFRTAKGAGPSTSKAAAAAAEDEDEDDEAEADDEDAESDEDEEEEDSYDEDEELADLTDEEDMAAEAVRRAARRGGQAAGAEEEDDDEDDDEDD*
</t>
  </si>
  <si>
    <t>C_1510008</t>
  </si>
  <si>
    <t xml:space="preserve">MVPALTTSTFIDTPATAPLTPEPHRAPASFAAAASPQGAAAAPAGAAADASGPSAASALAAEAARQQLQQQEAELQRLRAQVAALASDLAAAREAAAASNASYLTCRKDLEILTRKYDNLMVQKLEVEEQRDRLFSPLLDVQLIRAAMPAVDGALAAVEARAAELEALLAASLAEAADAARSHHEQRRKWIARLESAAARGGGLAPTASDDLDGSAASASLVGVSGNGGGSLGTLDTCASAPFKVPYSR*
</t>
  </si>
  <si>
    <t>C_1510009</t>
  </si>
  <si>
    <t xml:space="preserve">MCGGYGTRRRAWRRGAALRVPRAAALGIAGGTASPGALSSGSGSGPGSAEVSPTAAAAAVAVGAGGIAGHDTGSDDDHLHHAHEHEGECEAGEGEVEPSGKSLWGKARAATALVRLRQEAAARAAAEAAAAGAARNKLEYVPQPPARRPRGMAIGSPPVLAAGASAASVGLSGPMSADRVLAPHGTPAAAAAAAAAAQMAAAAGLQGAGSYQRPLGVESSEPLLHRAEAVACPRGHGPPHGPQLHPQHQPHLHSPQATAAQRAEAFLRARAQSERFRSPGAARWDLSPPPAPVAPLPLAFTGTAPYQSPHAEASLGSEYSGLSGVSGGRTPAPVPEHIIRPQHLHHRPPAHAATSSGMLQASRVEQLLPYHQQPQQQPQPRKSLQPRDPAKDTPTKTVSMGRSAREYWALKAQLQELDAQRTPSQRFAEEEAVRRRDRRREMGYTSSSSSSSDGEDGQPRLTQLQKLIARRRNTADSGTMPDAAATLAAIQAIAALGGGGGDGAAAGEAAAAAAGADAGVEGARGTLWSLYPKAAKAASLKAGPSRGSLMGGTTAPPERITPSRRQTTTADGAAAAAAAAAAGYYTSNSNSNSGAHELIGPGSAPPVLTPLAASILAAAGVPSSAAAAAAAAQHPHPHPHPYQQHPPPHQHGFYLQPAYYAGGGGVPAAAAPPPPGSLAAPSSMEVWAALQALAEPPLAPESSVASYPDPRPAVPVMLGPMFAPPGQPYPGLVMGGAGLPAGGSGAPGVGYYHPGTGPGSAPATRQRNSLSVPDAGAYGGSGGGSPRAAAVAAAAAAGGGGHLTWQQQLLEQRREVEMAEAAQRQHQQHQQHQQQQHYMQAAAFAGADGDGGGNGGGGGGWGAARFAPGAVAGYRDGDVEGGRSSAPTSSATARVQLWRAGGLGGSGHYGKYLGPGMAAEALAAAGAGGGGGGGGGGSNSFRGGHSPLHSPRVHPLPRAPGGAADGGGGGGGGAAAAGSRYVSDTGSGGNTGMYDNALYDDDRRPVDPAAHEQQRRQQQRQQQDAAWCAAAAVAAAESHDVFGSSGGGAGGHGGRGPAPQGFVPYDAQGLAEDGQPSPALAAAAAAALAEDEDRMSAASSPQRQWVPLQHAPQSAQGSSVTVSGGRGVAPGVAPGAGAGTAAGEDAGGAGPGAAPQPQPWEARRRLGPAPPSGGGALPESESAEFLAVLEKAALVSTKVAAAVAAGELG*
</t>
  </si>
  <si>
    <t>C_1510010</t>
  </si>
  <si>
    <t xml:space="preserve">MTGRNRGSDGSGAPNAQAAAVAGADAAGGTDCRQRPPPTPPSTPVGGAASGGGGEHAASAQAWSGGGGDGQLRRRRPQQGCSSNNSMPGGGGDGSPGHGSSILGNATAATASAAPPPFFGGGSGGGGGLFSRRRQLTPTMRLLGLAAAVALLVALPLGTRGQSHDSATTTTSGGSSSFNGSSSFNGSSSGGGGGGGTALFGAVVGDGLAGDATAAAPPRNGAAAAAVADVGSSSSADGASNNSGADGWSTGTGSSSSDSSSAVLELLGGYWPAPEVDIINGGAPAPAPAPAANRTATTGNTTAVAAGGPTPPAAQPIATATAPPSMAQSANPDGGGSSSGGSSSSNGSSSGSSSGSGSSSGGGGGCLASKDAALGRLDKALRGAPGRWSVAEGAVDWGFLGDDVPDCTPNCAFTNPNSPYGLTLLPPPPVSVLPPAALQQAAGGGDGGAGGMGMRMAKRVENRLQDRRSGAGGSSSGSSSSSGSDGRPALAAAAAAMTAGSGANGGGPVSRRVGELRQSAADLTPGGGGSSSDGGAVTPPSLANYTGSSGVPGRGPIYQLLPQEVLVVAGCAPPAEASAYFAATPYLHSAWSDTQRNGNVTDGATAAAVTILPIPGPEFADGIGLDPKSNYYMLLLRSIVPDGALAPYFRPYAAAAPLRAWRLTPLQPLPPVPPAPTLGMAAAAAAAASGAGGLWADEGLGGALGGGGLLAAAGLRRRGGSAGNGSGPAGVSTRIGGLPDTLGAGGSAAADSGGVVTAFADAPVAVLAGDRFGMPRVIARQPAPPSLPPPRSSSAAANASATAATAAPAAPPPPPAPPSPVASPRRMLLSSQQSGDDQLQPLATEQALALLFNATEVSTEALPPDAAAAAAISTDADAAAVAAAALADAAAAAVQDLPAVPSDAADTNTSTSTSTNNTSNGTSTGPHANGTSSSSSPRAHPQQLPAAAVGLQPRFAESWLQPAFQFLQQRVQETFQTDYAMAWSVTTGSPLGSLDPPIDWGLQCLEQAFDGSQLYGSAAPYLAGTPYEPYSPYLFVGMFARDCGARPYCRTVATTGPRSAPLARNLVATLRAYVNPATGVGPDPADLLMFVTANLVPRAEARVADTRPRPADPALFARDGCASALLGQVLCAQGPDEACCKQVERRAGSPGAYAPELAMTCEKVKNGGPLCVLC*
</t>
  </si>
  <si>
    <t>C_1510011</t>
  </si>
  <si>
    <t xml:space="preserve">MSRWVREHVNVYEHFGKALGSLTKFFKDKQGFQAPGKSLPGRATSLSAFETVAGAAATSSAAAAALAGAGGGGGGGGRSLMDSVPAAIDTTTAVTSAATAAKSCDSPSGELYLPLRLPTDASAAVYASNLILALNGWATAADTAAAAAAAAAAASPSGSSSKTGDGSTPLQFCVPTIEQVMGLGESPAPGGGDVTAALTAACAGKATGAAVLIGGLTYYCPDSSPQTDGGGGGGKVSGAAAAAGGSSNGKTLGIAAGAAAIGLAVGVGIAAFVFIRRKRAKKAAEAAAAEPEAQEESSRHSSAATSRKSSQAGDGEEDDKEEEGADEDENEAGSQVSSRKPSTTTHASRPASASSSKRGAADSAVTSRTGSTTEITPAPAAAKSSPLDGMLPKLLLAKHAAGATNHGRRKTLNPLPGAMDASSAGTSAAGTPGVSHGGAPPPEAAAAQPPPLMAEVAMVAGAASGADDDDIAGDSLAPAGRGPREAITLNEDAADSRPDSPILIKVPSRPRAAAAPEATLIAVAAAKKREEEANARKGASGEPAGGSSTSLFALGGAASMAPPPRPSHAASFGVDNNATWVSGMPRLNKATSLNVPAVSAAGAMPWPSAAAGAAAGSTSTPGQLPPLRRMFDGLKTHAWTSPSEALLAKPSLQAAASAPAPPAALSSAETAARALLDSALEGLDGRPSLGSSAGSGSGGTAAGERSSNTSSSSGRNSGGASSLWAFSKRSQVVPEALLEEDDDGGEAGXSPSRPSPSGGVLAAMPVVTDGAAAARRGAGLPRAMSFMPNRASAAAAAAALASTSGRRSSGGGGGGGGAVTDAGAAGGGVVVPQVGTAERSSAPTPMNRAAAAAAAAAAQTTTPPPWRPGGGGWLRNARSMPR*
</t>
  </si>
  <si>
    <t>C_1510012</t>
  </si>
  <si>
    <t xml:space="preserve">MESVIKALQQGKNALLESPTGTGKTLCLLCSTLAWRESLK
</t>
  </si>
  <si>
    <t>C_1510013</t>
  </si>
  <si>
    <t xml:space="preserve">MARTIAYTALVLLAMASGTLAAGITCTGTIFVKPNYSGNSLDLTLTPTGDVDKALLWDLKDVPSGVPGKPTWDDLANSLKLSCTCLDGADASTCAADFGPAPAXXXXXXXXXXXXXXXXXNVTCAASADGMSCAGALSTMPTGWGSRLSAVAILYNNPEYTLSKNKPKSPAPAGAPKPTPAPVTEKSPAPKPAPSPEAGKSPKPAPSPEAGKSPKPAPSPKHKPTKGKSPKPGPAKKSPKPSPAGSGRRLLAKAGGPAAGPTPETPTASPDIKEKGAKSPKPSTQETPTPSPETTKGAKPTHKPAKKPTHKPATKPTKPGHHGRSLLGKHAAGPAKHPKPATKPHKPTKKPATKPATMPAAGPVPAGPMPAGPVPSPAKHHGRSLLKAKHTPAAGPSPAGAPQKHTGGKKGGKKGGKKGGKPAPAPSPKA*
</t>
  </si>
  <si>
    <t>C_1510014</t>
  </si>
  <si>
    <t xml:space="preserve">MLQNLTDITCTGTIFVKSGYSGASYDITLTPQGDSDRSYVWDLKDVPSGVPGKPTWDDLANSLKLSCTCLDDSTASCAADYEKIIMRVWAEPGSRGNGGGVSVNVTCAASADGTSCAGALSPMPAGWGSRLSAVALLYNDPQFRLPKSRPKTPTTPAGAPKPSPSPESDNEEHSPSPKPSPSPKPSPSPSPKPSPSPEPSPSPKPSPSPRPSPSPESGDDNGEDPSSPSPEPSPSPKPSPSPKPSPKPSPGGKKKPGKKPGKKPGKKPSGKPGRHLLAETGSTTQTRHAGRASAASTDPAATRGSKNGGAGGKRGGGAGGKKGGAGGKSTGGKRGGNKGGNKPAGSGGAGGRKRVGSKRTSPAP*
</t>
  </si>
  <si>
    <t>C_1510015</t>
  </si>
  <si>
    <t xml:space="preserve">MLRRPPTLARPDITCTGTIFVKSGYSGASYDITLTPQGYSDRSYVWDLKDVPSGVPGKPTWDDLANSLKLSCTCLDDSTASCAADYEKIIMRVWAEPGSRGQGGGDSLDVTCAASADGKSCAGALSTMPAGWGSRLSAVAILYNNAGYTLSKSRPETPITPTGETVSREGLSSHFHPPTVPGNPVPAGGGSGGAIPK*
</t>
  </si>
  <si>
    <t>C_1510016</t>
  </si>
  <si>
    <t xml:space="preserve">MLALMLATGCAVGTMPPSRAAAAAAATAAADANGMDDISTAVGPAAARPHGGGLLSQPFVARVAAPGAGGAVATSSSALLPDAAGGASEEGEQMAEEAHAPHHHNNNNNSPRHSQQAQHASMGAQQAAAAVAPHGSQATEEAAAEASSSGSSASAEHMRRRGLQGAAGSSSNIWRAHGVAGAGKGQGPQIAGRNSASSGVQHQQHRRNLQNQQPPGKPKTKSAGGGSSSSSGNNSGAAAGGDSGNAGGVGPAAAVAPRCSAAAPLQLPAAFRQQQGLQSCPLVVGYLVKQGTARTDPAAAAAAIAASIQSAGGTAGGGGGGDGSAGGGGGGSARRLHGVDDSGTKGSGGGDGGGGGGGGGGDGSGGDAGPAGGSGADMGGSGSQAGGGEGDDDSPLCATAAIINNGRAVMYGWQLVWRFADPRAFSAGDVRGAVLVTGGDGSPVRVVNSAEAATIPAAGGAANFSLALAPNTSAGPGWRRADTLEWSAVFVNGQRCVQLPSSSLGLPGCGLPYSQLAADPAAADPVLDPAGMDPGESAINTSTRPSFPPQAMAPPPPPSDLACASVFCCGDLDGGGEPEAASGTGGSSTYGSGISSGSAGGGGPATAETAPPPPPAPDAITALSTALTQLTRMVAALTPAPPLPPGGGGSSSSSSSGSSTGGGSSSPVLTPDVVARLHELLTAAAAGADVSVDLLATLQEIAQQGGSXXXXXXXXXXXXXXXXXXXXXXXXXXXXXXXXXXXXXXXXXXXXXXXXXXXXXXXXPPAAASLPSPSVGASDGPPDAGMAPGGVGGSGSDGAAGGGHNDGGPAHSDGSGGGDGGGDPSSTSAAPGVGGGGASSAAQAVIPKPLPRPDITPPTSSQQADGKDTPDSSGGGGSADAAATAAAATVAAVAAAAAAPAAAAGGDSSGGGGGGEGQAVSRPGRKSGGGVIVGGSAAAGALVLLAVALTATLMFRRRRRLQQQHLLKQQQQQRVMAEGGCKPPTATATGNADGNDGDGNGEQTWRRDPLLPVPPSAFASRRQPVLDGIVELESPVQAANAGATPAAANGGFSKGADRGGGGSIVGGGGIGVSGVVVGVGGGGQALRRASGASGSGSSAVVREVDVRRSCSPPLSLSSLQWHKAKRVDSGGRPQPPQSHMAGGGALVAESRGPPVLLPSQGSLGQYGFGGGNGGVGGGGVLGEVRSAGCSSGGGGSRGRSSGGGGGVTGGGGGGGATGSVVQVLLASSSSLPQMLMAPPPPAATAAAGTAGGAYGSGVAYRVDAWPGGGGGSGLAAAVAAAQVPSLHPLQRALYGPSAGSWPPRWLVPAGGVGSMGAGNSSSSGSGGGGSGGGSGAAAAAAGGPAGGVHGLTLGALLGVRRMPYMTTAAAAGPSCRPKAQRVAAAGAAVAHGEDEEGEEEDGHDQEGEEVAGARGGVATGGRGSGSGSGSGSGSGAGVSTGAAAAVAAAGSGPAGAVQKLSPSRMWQSHQHHQQHHQQHQQHQRPLLPLLPPDVAAEAEAETDVAAEAAEAAEVEAVEAAERGTCRRMAPRPALLEGLGPPESASEAAAASTGLHAQSPATWQQGQSRLSPPQPAAAFAPSTSARYSVGAASTLGGGGGSTRVGATATAAAGGCGSSSTRDAMAVSLAPTSLFSASVLSSGSYATSSIAAAAATAASRRPPVAAEVAAAAATGSPPMKAAVAAAAAPTPHGLPAAAASWVAIDFARDVVLQRRLGSGAHGTVYQGLWVGRPVAVKVLSRLSHPHIVQFFGACLAPPHVCIVEELAAAGSLHHRLHARRRGSSVKLHPAMSYGEVNLKPQNVLLDGSGRAKVCDFGIAKIKDRTLLSTRNAHAGTPAYMAPEQFEGRPVSEKVDVYAFAMTLYECLTGEQPWRDLQNPMQVIFVVGVQCQRPPLPPACPAGLADLMAAAVDLHSVTQ*
</t>
  </si>
  <si>
    <t>C_1510017</t>
  </si>
  <si>
    <t xml:space="preserve">MTAYVCGVAPCRYNATGGLRARHWYPPVPAERHWEAFSGAALPRPASFNPRNLWGKPAWVGAAVLVRVRCAAAAGTHTATAADAAAASAAAASAAAADTGAAADTTTAAANGHSYGGGGGLMPTGYDWGTQARGPPRDELLAEFWGVWDDESIHSHAPYFNNTWKAVRVLRNDRSEAYKYVLHCSGDYELYDLVRDPHETTNLLASAAAAGSSSSSSSSSSSSSSSSSSGAATAEHGPTTSIASATAAAAAKLLRLVGSDRAAAAAAAAVAPASEAVRAAAGAAASSAGQAWGAAQSALLEGGKRSPAALSRLAGVAASAYRAAAVRATAASADGASGGDGGGGGRDGGGGGGGGGGDD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GKEGGDAVAAGVQGTGAVVDGVRLG*
</t>
  </si>
  <si>
    <t>C_1510018</t>
  </si>
  <si>
    <t xml:space="preserve">MAYFGAYESAKAMVPPGWGMAGDMAVGAAAQLMAGVVFTPIDIVKERLQVAPLMAGAYNYSGPMQAVKELVRVNGPLGLLKGYWATNAVWLPWNILFIAFYEASKRAAAGGGASSSSSSSNVSGSSTGAVGAAAAG
</t>
  </si>
  <si>
    <t>C_1510019</t>
  </si>
  <si>
    <t xml:space="preserve">MPCPVRVYACVCVCTHSHNTNFTDVLGPHGGYAKFKALGLDRDWLPGWLQAAGYSTLYTGKFIVDYTIRNHRPPPAGWTAFDALVHPFTFEYYCPAFALDGGPPAMYPAQVGGLTPGNVTFLEEVFRLRLRSLLAVDELGPGLRPGSVITSTTQHVDLAPTLLALAAPPAGRRRRRN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GVAMAELAKARDTAAASAGAAVGAGDAAGGGGGRRTPGNTPAAAAGPGPAERVLSGPAGVWLESAVALLTASVTALLAAVGVPAPPPQQGAGAGGGGGATPGARAVGAAEDAISPAAVRHLLKPPPQHRRM*
</t>
  </si>
  <si>
    <t>C_1510020</t>
  </si>
  <si>
    <t xml:space="preserve">MSTGDLNGNVQRLVRELRSIKYPGDVDEVGLRLGDPVALLPLLSFTLLKFSRHVARYIVRNGFELAGKTDQRFVETSFRLLRDLLNVRTVLTPAQFFEQGFAERKVLLLCDVITVCKKLHNDEVRHERLAALKATRQEQVISRLATPHGGQQEPPSGGRHAAGRRSPVVKVVRNDDVELLQVLAPTHQPNATDGAQSVFRTRKTISRSPSPSPPNAVTMRAGPDHSRSRMSPPGRRGASGASDVLELTLRPGSRGVGAPAGRPSSAAAAQQQQQQQPIHAWFLNPAFDEGVEGSLDLGLGLGGAGGARPDSTAWWQQSAPTPAVMQPAAARSWQQNPYLAFARASPTKAAPQAPPGGDRSGAGAPGAAAAAAWPAEEDMAQRDQSSSRQPHTRSQHHQQQQYHHHHDQRQQQQQPASSSGVPGGSAEVSGTAGRGGSYQPREIDEWSFSQYFGPGKGPQSQRTQQQQQQQQADGVGTSQDLGGADYGQGGYGHDQDAAEPSVAGSGEDEREGYTAAALSDRDGRQTDGGHAARRQQQQQQQSQQQQRGGHALFGWQRSQQPSAAEEQAARAGPSAAAAHAAAASTQQRPGVGAGLGRAAPAASEGAGHGGQDWAVKLRQLEQETQQQVQQLRERLAATEAELEKCRSEARQARETLQAQVTVLEGRVRFLECEMELCVKRQPTPARPAAAGDGFGGRVTAGLTPMPQPSFSFQPSSLMQQVAASAAAAPGEGPAPAQELAPAPPQAHGQRLMSSSVDSGATAGRRHGAAGAAGALGAGGNQHVRGSAESALSSSSAAAVAAAAAAASRLEAGGAAAPAAAAASTAGLSASQSVPAPGTAPAPPAALAAPGGMYTLQPASAGQPGTGTGGSAGGGAYRSTDDLINSLYVRYTEAQDFLQSIRRR*
</t>
  </si>
  <si>
    <t>C_1510021</t>
  </si>
  <si>
    <t xml:space="preserve">MPPPLPLPMPLPLPLLRRERADVVVASIYVNPTQFAAHEDFDVYPRNPDDDRAMLKAAGAHAVFEPESLYVAVPGAGEGSNVVGRETQHPDSHETYVTVERLQKPLCGGSRPHFFRGVCTVVTKLFHICEPDVAVFGRKDYQQWRVISRMVRDLDFAVEVVGMPICREADGLAMSRPVAGI*
</t>
  </si>
  <si>
    <t>C_1510022</t>
  </si>
  <si>
    <t xml:space="preserve">MELQAKWGDQFVSIEHLVAAMAEDGRFGESLFKAEGLTKDKLDAAIKDVRGTNKVVDQDPEGKYEALNKYARDLTAAARDGKLDPVIGRDDEIRRTIQILSRRTKNNPCLIGEPGVGKTAVVEGLAQRIVAGDVPQALQGRTLMALDMGSLIAGAKYRGEFEDRLKAVIKEVTDSAGKIVLFIDEIHTIVGAGATGGAMDASNLLKPMLSRGELRCIGATTLDEYRKYIEKDPALERRFQQTVSILRGLRERYEVHHGVRISDSALVEAAVLSDRYIADRFLPDKAIDLVDEAAAKLKMEITSKPLALDEIDRKVLQLEMEKLSLTKAAKNSDRAAAARLAALDAELDDLKEQQKVITGQWRKEKDDMGRVQDLKEEIERVNIEIAQAERTYDLNRAAELKYGTLHSLQQSLKAAEEALRQAEAHDGKKLLKEEVTESDIAEIISKWTGIPVSKLVESEREKLLHLADELHKRVIGQEAAVDAVADAIQRSRAGLADPNRPIASFMFLGPTGVGKTELAKALAQFLFNTEDAMVRIDMSEYMEKHSVSRLIGAPPGYVGYDEGGQLTEAVRRRPYAVILFDEVEKAHADVFNVLLQILDDGRVTDSQGRVVSFKNSIIILTSNLGSNSILELGTAAGDDAGSPAARNAIKNIVMASVRSHFRPEFINRIDEFIIFDPLSQDQIAHIVRLQAKRVAERLADKKIGLDLTESAVRHLAAIGFDPVYGARPVKRAVQQELETSIAKAMLRGEFVEDDTIVVEAEPNGGGLVLRHGPKLSSSGNGSGGAGALAGSGGRSGSTGRSGGSGNWRQQA*
</t>
  </si>
  <si>
    <t xml:space="preserve">MPSAASKMGAGTLSYSDFNATYTGDGLTQAVTQASFSTAAGTGSSDDKNTGLMIGVIIASVAAGLLLIALVAVLIVKRKRSSNAVANLRDEKAAAEPA*
</t>
  </si>
  <si>
    <t>C_1510024</t>
  </si>
  <si>
    <t xml:space="preserve">MPASRTAASKPPATAGGNSRIGAAAGSILLAASPPAAAGAGASSSLGAATAGGRIPRSSSLAKRTPEPSSSTSGGGSASQFPFTAEELLTPPPPTATASPGSCAGGVGDPMLLRRAGSRNSASSSYGTASNQQQQQQQQQQQQQQQQQRTMSSNGFALPGGGAGGAAAAVSGGAGGAGGVRPPLTRSITPPSPTAAVNAPAMQTSLSGASMPGAATASSPAGGRRAGQGVRPPAGPSAPFAGVATSASFASGGGSGGGSTSPMGRSLSAIMAGGGGAGGGGPGGGANGAFAASHKTGSESGAAPGAGSASGAEGHSSAGVTSSGGSGALLLEGRASGGGGGGLPGLAAGRERGRPSPIPRRAANPTVAALAAAAAAAAADSDGSSEGGSLATTARGGITAAATAAAGGGGGGGGRGASPQRQRAPQAHAAGGAAAVAEAAATAAAAVAAGSRPASAATSVTPAEPPPQPRLLHVQPATAHGVAASAGGAAAGQHPPLPDGITGRLIVRTPANGAASGAAHGQPQASFLGFDARPHQQPHHHDLRGSGIESESDGSGGDSELPPSAFASASAATAAVGGCGCGCGAATAVERSMPSLGGGIAESPPAFTPSPSLLLGASPLQQQLFKSGLGSGGVEGVLREGADRLAALLQLQQELREQQRELRRQQQQQQQQQQQQEHRRGGAGDDLKSGQWRSRSNGPAPPQQQRWKASSARQSPSASPAKLRQQGGGTTEVRSGGRGGGGGGGGGAAAGSPPGGGAAASSPQTATAYTIGNTSGSGRATRRRRSPAEQERVAAVCGVLLRAAGGAVADELLAAREDESGYTALHLALLGRATPLVATLLSAGGGSSCGRDCRPFLDLTCKVAGQNALHMAMRGCDAAAALQLLAAGADPRIWIQLAGPAP*
</t>
  </si>
  <si>
    <t xml:space="preserve">MDCALAKLTELSKAWTVRPARISLASDGGFVNATYTNGTAYILGAKDSSTGASFADVTLWSKLPKKYFNRTIISPLSGLASVLNDESDLDSAMSRYARRLGVSSSYTGGLAGYDYVNVTVEAPTTKNYSQKGVAVALANYQVLGTVVNIASLFTTLYGASSRDALEAVWTGLALMLNIDGVRLDDTLGVSTVADASLAALLGSDESDLFSNLYGGGATDLSGLLALINGLGGSTTSTSSPSGTSISTSTSGSSGSTSTSISTSGSGGSTSATITTGSGGTFTTTTTSGGSTITTTGSGSTISINGGGGLNSISFVGGRHRAARRSAIASTRFADAAAAEFEPEPSSEEEDGGFASRQRLLSHEIVQLAEWIAAGRRARMQGAGAEXXXXXXXXXXXXXXXXXXXXXXXXXXXXXXXXXXXXXXXXXXXXXXXXXXXXXXXXXXXXXXXXXXXXXXXXXXXXXXXXXXXXXXXXXXXXXXXXXXXXXXXXXXXXXXXXXXXXXXTADNVTLALAVSLAQSNALITQQLALVGSSNEPLSGILTVAGQVVTVLTTSMPSAASKMGAGTLSYSDFNATYTGDGLTQAVTQASFSTAAGTGSSDDKNTGLMIGVIIASVAAGLLLIALVAVLIVKRKRSSNAVANLRDEKAAAEPA*
</t>
  </si>
  <si>
    <t>C_1510026</t>
  </si>
  <si>
    <t xml:space="preserve">MPPAPQAVTLLQPSNAVTNVTVIPLVSAISNMMGYPLKVDVVDSRLWTREPLREFEEEGPNGLRDAWFLDPVLTADMADEPVGGLLDMSELVLQDQNLNVLEVAERWNGTDVDGSGRGKWGFCMPRQPGCYNGYTFQAIQVPHLQAQGSSEGFHFDHANMRPLVDSKATQYAAGLYRRLARYTAPTEQVGCLPVSLSFVTGDCLMAVGSTLHFKYAMFHNGTVVRGRTGTAVLPGSHLAVDAAAVALTDSSQPVDQILAAAQAAVERVYANRSTEWLRQRYYKSIERRLPVPPPPPALAEGPSLNQQAKVAIGVGAGVGGAIILCGAAALVWVLLLHSAGGGGRGGWRGGRAYVPYPSSTCTLVVTDVQVGGAAAGGGGAGGIGAGGNGAGVGVGGGGGGIDDGLASLSRVSRGSSCIFASQVSELPAAGGGGGGSYSRQAGNVNIRSGGGGGGALSRPGSAAALQLSSTYGDLTTVEVDVAAAAAAAAAAAAAAAVSIRRPRSAASLPHAASLSALSAAAAAPLLAHTPHAATAAPSPVARSKSRMLLGLGQQGAVPAAAAAAVVVVVVVVVVVAVVVVAVVVVVVVAVVVVVAVVAVVVAVARRGQRRLPRPRCWWLRRWRRRLRQRNVSVSTRNVVAAAAAAAAAAAAAAAAAHSNSLPAGGSSILGQWNGAPSGVYGILPGNGAAGGDAAAGDAAPLTELAQNRASARVTFSGTCIRLAKAVADSACGGAVVLSDTAAGLLLAVPEAAAALEAAGLGLLHLGRVELQDSLRQVELFQLHSAALAPRLLLQPAALRVRRQLLRGVLAAPAGCVALVRLHIAGLGLLRATEPALAAEVTCVLESLLLETLPALGGYLSEARDGGADGLVAAFPEPLRAVAWALCVQADMLTWDWSPELLCHEAFEPIHVDTRTNGVLHTPAAGTAPGGPTRQQRQQQPRQPRQQRQGSSALASPRATQPPASVASPLRFGAAGGAASGATGGGSGAVAPSGSRRALLGAPSARALRRALGSISSRSKRLTLEGYVEPSAPSLLHPAGGPLAGASPRATAGGGGGRGLGTTGGYFSMLSSESGEVGGGGYAAGLAGGLLAAFGGGGLGAGGGSARSRSSRPHSGAAKRLFRQLFTGGQAAKGASTSGGGGGVDEEAAETAAMFAAAAALPDSEPTSPRRHTLSPELTALPSVAEGIGRAGLAAAHDARDGAGGSSYTAGASGIGPTDGVLPAQQLRPPASPSPQQAPGSGVASASVALASKPPSGDVGELLLPAVAAAELELAAAAASAAAAPGLASGTQPAAAVGPDPHVDIPTASMRSSGRLTTAASGPISAATGSAAAAAAGDAAALSRDPLPTGEGAAAAQAAAAGLTSATSKQAQTPAGAVQRQQQGSQQGLVGVSTLFRGPRTKAAVDVGPLGTELCRATGRLLYRGRIAKQLAKLTSLAQRGQVLCTPAVFAAVDGRSAASCGISMAPVQLSAAAAAAAAAAGGVTGAAVRRGGGAKAARGGGAAGGASATIAEELAVDGGAFGASAAAATAAAAGSSRRETLYVCTLDPAVTEAAAAAVQQQQQQQQQQKQQQ*
</t>
  </si>
  <si>
    <t>C_1510027</t>
  </si>
  <si>
    <t xml:space="preserve">MLQTLQNSLTTFEPLIASQALPAAAELLRQIMLQQGPMRLAKNTPAATNVPRVLSGMHAGPRTTAVRFSSGHVEAAAPLLPFSARQLAQPSPLSGLSLAPGLTVRPGRRTLATRAAQSGSGGGSGGGKRITQNQFTDKAWQAVVAAPEIAKEYGQQVVETEHLLKALLEQPNGLARRILSXXXXXXXXXXXXXXXXXXXXXXXXXXXXXXXXXXXXXXXXXXXXXXXXXXXXXXXXXXXXXXXXXXXXXXXXXXXXXXXXXXXXXXXXXXXXXXXXXXXXXXXXXXXXXXXXXXXXXXXXXXXXXXXXXXXXXXXXXXXXXXXXXXXXXXXXXXXXXXXXXXXATWRRW*
</t>
  </si>
  <si>
    <t>C_1510028</t>
  </si>
  <si>
    <t xml:space="preserve">MESAMAWRRAPLFS*
</t>
  </si>
  <si>
    <t>C_1510029</t>
  </si>
  <si>
    <t xml:space="preserve">MTHLATTQVAEEDDEFFWAGEVEAEAAQRAAALEEHDSEDSNAESYYANSYPDEDDGPYDDDDDADCGAGGSGSHRRGGGSGAAAGVGVWEDEDDGEGEADADVEMAGGGGAAAGGAAGYSWGAALAMRRGVAGGGGGGRRPGSDDDDDDDDDDVELDSDDDDELHGRGARRRGGGGRPRKPAGYYRSVDDDYSEHSSCMSEEEERREAEERRRRAIFMH*
</t>
  </si>
  <si>
    <t>C_1510030</t>
  </si>
  <si>
    <t xml:space="preserve">MSEAELLRLLRCQSGATASTSGPAEPSPHGGDAAESSAAGTGKQPAGKPTQSAAADSREEQQQQQEQPAAQEQQQRPQRRRQPQPLSHSGSEQGGRRPFRGTQGPSKETRMAALRETHKQAGAAARYKQIRRMREANAPDGEGGCSGGGLFHVYDLERLPAAPAHAPARGTRGAARAARHGSQAGPRSSAAAAAAVGGSGGAGAAAAAPAGPAFRSAAVQEQEQAADGVSQEEQLIKQRYGAMVDDYLREVGGEAAGSQPQPQQPQQQRRIPARQRRAQQQASAAMTAAPAQAQSQDSRSSDVPATATGAESRPAAGSAAPAAAAAAAAAAGAATASASAAGAPPAPSTPAATNGGTAAASGGGGGVDSAAAADSDATGDDDGAGFVYDVYVPVPDGEDDDAAGGDGGGAAAMEAEELWPWADAPSGSDLFVPVIEVGGGPGGPGAVARGLQAVVAAAAAAAAAGASACSGGSAMSWGGGGGEVGGGAEVMSPCSCRVCEGRGSRARSRLAHCEGESGSDADSDRDGGLLGEAFGMLLGV*
</t>
  </si>
  <si>
    <t>C_1510031</t>
  </si>
  <si>
    <t xml:space="preserve">MGARASLQAGPLAAAPNTEPPATSKAPAVVRQGQVHGPGTAPGAAARKRAAEADPAPTAPPVRPYKQQQTGVKAPAGTAADRPSSSSAGVGGGGGGGGGGGGGGGGGGGGGATGSVRSGAGQHTRQAGEPAAAAPGRRGPQKRQHPEPSTTIASATTATSTGGGGGGGGSSRAGAAAAAAAEAALVQRDAAAAASAFLQQLFLTQVAAGGGPVSACLAASGSLGGGGGGTSSARRAAAERTSAAMQRLRRKSTGTGAITAAAAAATAAQQPHRQRHHQDEQGEDEEEEEQQYQQHGPAAAAAGAVATATAAETAAETADNGFRAGSATPPRPQLQLQPLRVHRRTPTLATAADDAATTGDDEAYLGAVPSPSALPGGGAGGSRPPPAWAHGSDARDNAAGAVGTAGIGRGGGGGGEAHVRAGPHAPPWVQAAAGGWGGAAGAGANANGGPGTGGQTTPGLMTGPESRQSPATEPTSPVPTAAEAAGGAAEYEEAAAAAAAATGSAPPPGASGWQQPAAAAAASAHHEPAAVPAAAAAAGGGGGGIGSSSGARRISSSSGSAVVSLAEVELLARKELLLTKWHMVQELASEVEAEWQEVCVAHNRLRSVAVPLHPQQQQQLQQAPQQQQSLQQPPAQPQQPQPATAATPFADPDQQHAMTHPLHHQQHHQHDHQHHAAQQAGHVVQAVAAASHTPPQDDDANGGGTGGGGAASSSALLPHPSLADYAISGPTQHHATPAAATAAATAAVDAAATAAADAAAGTAAGAAVDLSPPLAPSPRVQDAGETGGAGAAGAGAAGPSGYTSLALQQHHGGRPHAYSPEPQLQPLQPHPAGAGAAHYVPLALGRPPGASRHALAQAQPPLQPPLQPPLQSLQPLQQQQQQHQLAGGAGAGGLGAAAPVLRGEAALGGFKLQMPGRRVGRTAVAAAAARPSSASPPPPSAATEAAAAAQSAPAAAAPPPFMGWGVPPPHPYVGGGENAGVSGAGYAYQQQQLAPVPALQPPPWQAPLPQQQLPQPQQWPSHPPATTARRTPRSSSRKQPRELWAPDMRPPPELEPRPMVEPSFRPHPQVCSRSNSPSPSNSNHSSNLNPSSTSNLNHHHSSSSTSSSSNTNADPRHRRSTRPRALQQQQQQQQPAPGAGGGHRAALQLLSTRYESPLAVFRSYSKDLASRGNGSDGGGGGGQPA*
</t>
  </si>
  <si>
    <t>C_1510032</t>
  </si>
  <si>
    <t xml:space="preserve">MLCPAGGAVAAATVAAAERQRQRRRAQLERQPLAAPGASYPAAVARLLLELVVQYLIYDAVLTLVVKPLAVFDAAGGGGPPLLGAASVAASVGFTVVLYLHFTLSYRGILVMLSVVKPELLWRCRHQFREPWLAATSSVGELWQRWHQLFRMTFVRLAYRPARALVRRLMLAAAADGGGGGAGRSRSSGSTSSSEGKMGPDGGDSKGEGKGGKHQAHAHADARSNIAAINAAAPNGVAAATSSAAAIAAAPPSKFARRLEEAAGLVAVFALSGTIHEYMCWAAFGGAGGWQLSFFLLHAVAVLLEQALGLPLAPESDYAAIAAAAAAAEAAQAVAAGGGGAGADAAKAARGKWRRRRAALARAAVRVVHGACVLAFNFLTSVLFMRPWLQGNYHTEFWHPVSPVGWAVRRLREALAVAGVAAGAAGWVAGGVDVGSEL*
</t>
  </si>
  <si>
    <t>C_1510033</t>
  </si>
  <si>
    <t xml:space="preserve">MSVASLAAGADVSLFGPDELQVHQQLLKLERDIQVATDRIANSAASSANAPAVTDKQLQELLSSVRGQIRDFELLAEEQDTDEHTDAVEACVELHQAEYTRLAAGIAAAKGQAKRQQQQTAEQQRRELFAGASLPVLQREYKSVAEAVQATSEVTESLQRARALLTQQIDQTGATMAVLDSSNNTLGQAKDEFVGQKQLNKKGAKLLGTIQKQEKHDRRLLWLGLLLFLLTAGYIGYKRAPAVVRAPVDMALGSAAGAARAVWKQAQPMLRERLTKLLPAASEDGPAVFMPGPPPHRRGGGAGGEEQDEAAGHPVGDEEPQQHPSEQREEHEQQYEQHERYEQPYAAGDMPYGSLDEMYGAGAAAGVAGVDTHVRDQDQDPHRHRHHDHDHYGSDHDQDRDQDHYHAHDHHGHRQHHQPHQHGAGAGAGGDTGGASHGSSPDLHQQHQQHQQHQQHQQHQRQLEEHGANEPDPWEQPDPWALPQEEEPQQQEEAGEPLAGGQFAYEGEDGAQPADAAAHGQDQQQREREKEVEREIATGADTGGNAGADAGGNADAGNVDVDLDPWAAAAEGADAFAEMDAEHELELMADREEQQAQEQPEQPEQSEPEADQDAAPTPPAAATPAGELEEDDEAAFNSFVYDDEEEEVAPAPPSIQPSSADLSMAAASAYFELEGEDEAGVQQPSAADAAGDAAAADVANGAADAAEPELAASEPEADAEAMEAEAAAGGEVTLEAAEPEATAAAEEEGEEEPEEQDGPQLFTTDGVPLRPITYLDKRGRPITPEQAAEANAAAAAAAEAAAQEVLAKEAAQAEAEAKEEEDAAEVQAAEPNAAGGEVSLAQPEAAAAAEEGEEEPEEQDGPQLFTPDGVPLRPITYLDKRGRPITPEQAAEVNAAAAAAAEAAAQAALAKEAAAAAKADEEDAEEQATDATDAADTTEEEEAAEPKLRASQAMAASVKAEGPAPRDRFEGLRKIAREKGVSALPWWLRSHLADDPEFAGEVARLEAARAAEAASGKAAAAAAEEEEEAAAEPESEPESASDAATGAATDTDTASEAGSDASASTAAGAPAVPDPAPDDAHASADTDPAGDAEQPATATTATGAAAGTDAASAAATRAAPSGDLRLQGLREHARKNGVRKMPVWLRAQLANDPEFAAAVAQAERELAARPQQPEDEEEQEPEEQEGPQLFTPDGEPLRPITVLGGSGRPVATEEAAVAIDAAAGKGAVVAQEEATKQEAGTAAADAFDTPAAAEKPAAAEASEEQAEPTADAAEEEEAAEPKLRASQAMAASVKAEGPAPRDRFEGLRKIAREKGVSALPWWLRSHLADDPEFAGEVARLEAARAGEAASGKAAAAAEEEEAGAAESEADATADADASAGAESVATPPTQPAPAAAGAAATTTRPAVSAVPEAAAIAAPSAAAVGGAAPVPEAAPAAPAAGATAIQAETVAASSTAVEPEPVAAEPKVEVTESASAAASAAVHTSLSAAAAAAAPQAAAAPHQAAEPEAELXXXXXXXXXXXXXXXXXXXXXXXXXXXXXXXXXXXXXXXXXXXXXXXXXXXXXXXXXXXXXXXXXXXXXXXXXXXXXXXXXXXXXXXXXXXXXXXXXXXXXXXXXXXXXXXXXXXXXXXXXXXXXXXXXXXXXXXXXXXXXXXXXXXXXXXXXXXXXXXXXXXXXXXXXXXXXXXXXXXXXXXXXXXXXXXXXXXXXXXXXXXXXXXXXXXXXXXXXXXXXXXXXXXXXXXXXXXXXXXXXXXXXXXXXXXXXXXXXRLRRRSMRRRRRLQRRPLMQPRK*
</t>
  </si>
  <si>
    <t>C_1510034</t>
  </si>
  <si>
    <t xml:space="preserve">MPTPSENFLVVHDLVVTSRGSSVLRVEEEVVTAFAHRGKMTDLHVCEQGGGFVTVLFGTTEGGLHLLRLLVPRTPGAGPGDLQLLEPPAAWPGAGGAAGGGGGGGAGGGGGGAGGGGEGGGEALAAWLRPHRGAVAAVDMQQDTKAVLSAGADGSLFVLDLDQVAAACSSGITAATAAGNNADDDDDDMAVDGMDTGDRGGRGGGGGGGGLGGGVPPGVLPYKAGSGCVGYTCARWVDRSLFVTVLAQLPVAVNSFDVGGPFGADVVAVTDRQTLMYMQSA*
</t>
  </si>
  <si>
    <t>C_1510035</t>
  </si>
  <si>
    <t xml:space="preserve">PLYKLPQTPPHPTVAHPNHTPPPRQEPRRAWNPLPRRHAATPHLPCRCAPSCPRSLRAALLATCLRLPPLPQPHTVHHRTGALHPRRHGVAPLLPPT
</t>
  </si>
  <si>
    <t>C_1510036</t>
  </si>
  <si>
    <t xml:space="preserve">MLALKEAAEKQRQGKGGGQQQQQEATQGGAQGRSKKQRQQQKQKPDGDGDSGDDSAGDDGPSTSGRDVAEPQAGAAAGKQQPGGKMKGGNAFLLNESQFASKKLKDRKKEYLKRKKEKKAVKTASGAPLVEKELQLRDKVKFGEVVDAPLEIHLKRKHWADKERTAADRCKDIFVKQMEQAQQRMAAQAGAGAAADGGLAVGAAAGAGAAGKGKGKAGGAAAAAAAAAAGKKRKAPMDEQTEALRLHAIEAYRASKRGGGGGGGDFHGAAVGNATMASLARLAGRGAGGAGAGAGGGGGGAVMDGGGGGSGGSKGKKGGKGAAGTFTLG*
</t>
  </si>
  <si>
    <t>C_1510037</t>
  </si>
  <si>
    <t xml:space="preserve">MVARIFGISAFKWVPPTSSSGSRGGGGGGVGHWEARTFNVYVFPRPLDGLGLDRRFMCQASSLTYLAEQGFDFNKMIRDGVGYLPLSYRDAKAAGLAEQADNQARSSELKVCMLPAASGSGSGGAFVQLSRPELVSRALAAARKRWVGWTVMTYAEYAASRRQKSGGGNGSGAGGGAAGAGAKADAGRASPRLIGGQRAAAAVAGGVTAAAAPGGSVGGVEATGGAAAAATGRAAEAVGASEGAAAGTSAAGAGKAVGGLDSERKRLKAFTRRVAAVSAGLPPAPPTAPAAPEDGVEKQEAEAAGVAAAVAAAAASESGSASSATVADAAAAAQAAAKQAAEAEAEAARQAAEKLARDIT*
</t>
  </si>
  <si>
    <t>C_15200001</t>
  </si>
  <si>
    <t xml:space="preserve">MLCTNDELLKQQREAIMQWVKSMGKRLLTGNVNLINTPFPVNIFEPRSYLEKLADVWVHPRYLTAAAQATDPVERMKLTPSPSNIDPTPSDKEGVAVAAIEGSWLSHINIDGARYWSITKEVPDAWRPVPDPLPSDSRTWWCWLPAT*
</t>
  </si>
  <si>
    <t>C_15210001</t>
  </si>
  <si>
    <t xml:space="preserve">MFTTTTPGGAGSAGGGEAGGGGAAAAVASPGSAGGAALTRSTSRGGG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RGWVRLGVADTGPGHEQGEEHVEVYREALQAAYLQSTAAATAEPTAATAAISPAAAALLVQPLRVYVPALQYASVVPPAGGGTGLYGGGAHHMLGGLHVHVPYHGGHIVSLSGNHRGGSGGGVMSHLNHLHRQQSGGGGGGGGSGAPAAGGGGQLAGVVVGSPYPPLEPLQQKRLAARRHNVTYVYDFPAVFEAACRDIWAARAAAAVDTTPIYSICKV*
</t>
  </si>
  <si>
    <t>C_15220001</t>
  </si>
  <si>
    <t xml:space="preserve">MGYRQSSFVERASEKLQGEAKSWYRWWREYDQPGPLSWEDFKATFLDEFGLSTSDWEERLVTCQQCLQEPTQAYSNRFTTYARRANRMKDPSLVTLYVRGLKKSLSEALDLFGRRTPTSTLKEVMRAAAIIIIIIIIPTLAKRT*
</t>
  </si>
  <si>
    <t>C_15230001</t>
  </si>
  <si>
    <t xml:space="preserve">MWLPCTEAAMRRRQAAADKYTARRGPRGAPAAVVLSPQQLLEQSAWRAAGLPLTAAEAAARQASPPQQQMQMQQQHMQQQRAPATQPPPPHMQQQLQQPPFIQQQQQQQQHMHQQQHMQQQPPQHLQRCG*
</t>
  </si>
  <si>
    <t>C_15240001</t>
  </si>
  <si>
    <t xml:space="preserve">MAAAIAAHAADMSGHGSGAAAPLAELTHKIGQEAASRGSDQQGQSGPAASGGGGSAADALLPPSAAPAALPNAALSPQPAGLTGWSTLSATGTTSWGSALVYESSINTRPSPTASDKLQSLQAQNALLNTGGHGGGNGGSGNGGGGSALASAGLAANPPPGGGPAVSESSSIAPLQPPPADAGAAAGAATAVSIKVVPNKIGGGGGSSSSAEGSTGGGACTDQGPPQLTKHDDLHQVPATAAVVATAAAVDATAASGATAPPPAQHLLLPSGGSSTAAAEAAAALVARACPC*
</t>
  </si>
  <si>
    <t>C_15250001</t>
  </si>
  <si>
    <t xml:space="preserve">MAAAARHAEASHGDQLRALQAALAAAKEEAARLRASSGSGSGAAAAAGGDGEAAALREELQHARDVIKELEEEADELKAARQR*
</t>
  </si>
  <si>
    <t>C_15250002</t>
  </si>
  <si>
    <t xml:space="preserve">MYARIGALNGPFFPRGWGNLSVVNYDEDLRHLVAGPPAAIRLAWRLVERGSRDGVDYMLYEGSFRTPCLQRVYDALPPESRTGRVQLLIPAKMRPFHPLLQPGQDPLLQPPPAGSSGSTNSSGTVEG*
</t>
  </si>
  <si>
    <t>C_15260001</t>
  </si>
  <si>
    <t xml:space="preserve">MCTICCKYTNLSDAYLSVLKSLQHACMEARVRLQLEWVEAASLEPESKAADAALYEARSRDFPRSPAKSLAGSMGNLAVEASPAKAPATAN*
</t>
  </si>
  <si>
    <t>C_15270001</t>
  </si>
  <si>
    <t xml:space="preserve">MRLGIDGALRQHQQHLYSRVLPGCEPPRFEFCLLLDNSGSMVTKSHGTKLATALVMEVLRRLEARFAVVSFGRKQRVLKSLDSAFDAAVGQFVLESFTYDEGTYPATACDYVAQTVFKDAVPPERRAAHRRTILMVLDGLTKEEVPEDYKSALQPGGIDLLVLNIKDKSQEALMPRITSLLRDIAAEHEVVEAEHADAQLPARVAQLLSRHFARMVRDMSSGVPAPSATTAPSAAVTGGESGTGSRGDKELKLQHNSPDAMSLDIAFVVDATGSMSAWLEAVKANIRSIAADVAPRIARQYPELKLALRLALLAYRDVGEAAAGQQFQQLDFTEDAAALQAQLAGVRAFGGGDGPEDVLGALDRAATQLSWASKARFIVLIADAPAHGRECNDDPGDAYPNGVPGGPSLAQVMDKLKDERRPIDLMLCKVRNHALTKMEAAMRKHYDSRRANRSLRSVQLFDDSKMPATRFHLVFCLDESGSMAGSKWADVLSAYNQMLGRRRADQGLGDLVTVVTFTPAGRLRAAAAVPQ*
</t>
  </si>
  <si>
    <t>C_15280001</t>
  </si>
  <si>
    <t xml:space="preserve">MPVLQAAGVDFPPPPPPQPAGVNSSGGAVAAAPSADAPAADDAHGAHVGGSRARGVAALQRALAVAAGYGLPADVRSIAAATPPERVSGTLSAPAS*
</t>
  </si>
  <si>
    <t>C_15290001</t>
  </si>
  <si>
    <t xml:space="preserve">MGPPPPGMGFPPPGTHLPPPGMGLPPPGWQPGMGAPPPGMGLPPPPAGWHPGMGQPPGYPPRPGFPPPGMAPPGFPSGMAPPPGMHQGMHPGMHPGMPGMPGLPLPPGGPGGPQQQQQQQQLPAGQPPAGPGAGAPAPSSAGPAGASTPGAAGGGGAPGGPGAGVGGGGGGPAKEWTEHTAPDGRKYYYNAKTKQSSWEKPDELLSGAERKRRAGAFRDLLEREGVKQGAEWRKVSKRLEGEDEYEALDKVERLEVFQVRSLSFT*
</t>
  </si>
  <si>
    <t>C_1520001</t>
  </si>
  <si>
    <t xml:space="preserve">PNPSQPLLNTPSSATPSAIPSPTTTHLPPQSWCDTCTCTTSSNARDHVTTCAGPATTVPTPRRTTWLHSFRIVSTSPASTTSLCRCPVTASVRPTATPASHARRRLTSSRALPTDCPSTHPPTHPRSLWSRWACRTPPYGCQSPRQPPPSTWCPHPAPPPP
</t>
  </si>
  <si>
    <t>C_1520002</t>
  </si>
  <si>
    <t xml:space="preserve">MTKGNPRDASMPAPRPYPKQVTKPASQHTMRPSGVAHSRPTP
</t>
  </si>
  <si>
    <t>C_1520003</t>
  </si>
  <si>
    <t xml:space="preserve">MRLVGLHGRPVFVRVAVHSREEGGEPLHVVRMARSSLDTAIAERRVRVRVSEAGTVIDEAEAAAAAATLEMGPDVAEGAVAAVERPTTAAAAAQAMGEELEALFGFTKEELAGYHLWDFITLQPCPESELLLATAGATSGAGAAAATATTPRAGAVRRASTTMGAGATGAGALSRAVRHRLGNSTGVVGATSGKVAADSGATDTGGADGAAGGDLLEEAASVVYGEVGGVTAEEDAAAAAAAVADLAAGATDAAANGSANPFASGPGYYGAGPPVEFNLRTFDAMITM*
</t>
  </si>
  <si>
    <t xml:space="preserve">MLTAMPLSCDPCELTVGRPSATGALGNAAAAVAAAKEAEGSGAALKKQPSNKISKWITTNGEYYQNTVRSAAGIGSVAEDDDEEGSGDDDGANGSANSDGSDQRGSGDGAASRRSARHPGGEEPAAAARLELTGAGDEGKGAGARQGMSMAVDNSDNRSDGGESATSGVSGTSGLSDGDGTGDFKRGKRYKKLIKLIDSPDSKKSLSKFKMLVAAVIFTCMAVHILCFALIMDGIHWQNDALMTLTNMGDGQRYLQKVAVYMRALDQEYRGKGSNNTYVEANAPFAAGEMYRYLNLYNDMNNGILLNSRHQSITLLFYTEQLTVWVGNNTFTGEEMFANVTTWFMFRGAQVLAKGSQAVWIALQDHAKGHTQRVNNLQLIFLVIEGFLVSSCTAACLIYLLRMASEQRYKLYDTFLAIPIGLTRALASQTTHLLDDDESDGDDDDDAAVAAAGKAAELAAGDEHTSVDGDAAGGEGTGATAVAAPKRRANFDHSGHGGTAAGGRHGNGGDSAASHAGHKHSHDKRSGASVKGVKRNGSGGPSVGGGDEAPGDDGGNGASVPLLRLQSSIRFAAPGNGGASGWFSALKAKLLGRSNAVRDSSAPAKRSLERNSRVSIAMLAIAMTYSILIITFYSVGYILTLTTAQNVAMVSVAQRNMERVCKAVFFSQELLAQEDPLLVNRYINEISNVSVGLRDAYYTMRMGVDAERVAGPNIERFPGVVSHGLAKESAEQFDIFFGTGDCQRLEEPCEGPEYRYYEVTHSGIEAIVFQVLLSLANLAEKALGAQNRAITMTAASVGLPVETIRAEVLAGQIPEIMDAVSAANATSVAAGGPPVQLLTSADVGMPGHDSQEWDFIWNAGASVVALRFKDAVDGVHTITALEISYINANFKQVVIMHVVLFVLLVAVFAVFVFGLLMPMLKRMQKEKRRITEMLSQLPTEVDVMKLITLAITGSSPITNDKSVKGGAEGGKSMRRSSVLSMAAANGGAAANGSGGSGAPTRRLSTMQLPAGGGGGAVGDGTETGAVDSKAWKGLLARGASVKGGGSFASLKRV*
</t>
  </si>
  <si>
    <t xml:space="preserve">MPLQILLDVWQVYTQILTPQYGWDINPDSMLWKGVSVLSFGWLADIGYGWYVGLLYTLATLLGLNLALCGWVAVCFRNQKFDYVWPIKVVRGFSYVFLQVFDITSLNFLQLGISCNYTAPADSGMRLKMQLFPQYSCSALPQLAQAVASGVLLGVFVAVAMLVNMSEVEVNPTSKSPQALGHSGAEVTAFFIKVLMTLVSTFIGGWPKVASAAYLLLAFWLAWCNLRWVPHMVGWVGDLKSGCAVAMVGVAALQVAVVALPDSAIDARHTLTLVMGIGLAPLFVAGSLLSWWRRAWFTSAALKAFRTTDPVKVKPQDIFGFWDARDVEIAARSCRVWADRYQLDKAAATRAQELIKAGVARFPGSSYVNLVYANFLLDVLGFSQTGGKQLEAARKLDPGPVCRFMLFVRQQQATQKAASSTVGKGGSMDLLGYVEYQRKQRMVLRHHKDALQAMANFWRILGYSSSVSFRSLSRSLEEIDTSVKQAEMAYRAVLEMYGNSPRLVRLYARFLETVKQDPWGAAEYSAHADRIEQNRDADGDGPTLPDGTPIGRMDEVDKGVLVVNAFGDIQMVNKKLMSMFGYRKGDLDGKNVTVLMAGHDAKRHPGLLRRYIDSGQQAPPVFRRPVLGMHRERVAIPVQLDVSRASGETGMGEDSVFIALLEAAPQEPGVGRLWATPEGLIVCCDAGFVTCFGLFPTDVVGTQLRSLLRAHASSAAAAAASRAAGQGGEEDGWSASKALSDAQKLVQRLISEAEADRPTSADGSRHGAPGSPGGASDGGTTARTDNHCFVRHKYDEAREVCVTVTMDPSRTILEFVLRLVSTEPQLLMVVEKRGGIKHMSGDLAKLLGASAGADEAAIGGGGMGGGVLEGLGAAAESAALRNLDDFLPAPWRYLHSRHLAKVRAAIGTGVPASAIVQMGGGAPGAAGAGAAANNGAPALLSGMWGCHGGRTAGVDDGSPAAGGRLFRPTMRLVGLHGRPVFVRVAVHSREEGGEPLHVVRMARSSLDTAIAERRVRVRVSEAGTVIDEAEAAAAAAKLDMGPDVAADADEGAAVIVERPTTAAAAAQAMGEELEALFGFTKEELAGYHLWDFITLQPCPESELLLATAGATSGAGAAAATATTPRAGAVRRAGAVTSTTMGAAATGAGALNRAVRHRLGNSTGVVGATSAKAAADSDATDTGGADGAVGGDLLEEAASVVYGEVGGATAEEDAAAAAAAVADLAAAATDAAANGDANPFASGPGYYGAGPPVEFNLRTFDAMITMALQFPGLSWRVAVVPPAAVAEAEAMGNASRAAAHLARNTRQAVLRLDVAVPRVRVRPRGGSGSPNGGMSSPRAGQQLNPALAPGRLVVHVELWAAESLTGVLELDPRGRVAGLAEEGGVRPAGLIFGQPSASFLGSELSQIVSMPAGYTPMTLLTGDVGGNAAKKSALKATKQQQAAADKEAAVKVGPVHYLPGWHRDGRPLLLAVQMVGKPLPPGGAQPASGTAGAAVAAAAGTVTAIIRLAPAGAQPSVLPPMMGAAATAGANALAAGEPSARSLGGTRRRASVIALPPPAAAPVSWTPIMGPGGSGNGSVQQMHLAKDLSRMGREATDAEAIASAAEGHAAAVISSLSAPAVSPLDPAAVGVAAAMPLPPPPLALAMAMPSPGITMRGSGAGAVGGTSSRLAARSSKAREGAPGEALVPGSGVDSAARPSVASLVHGAAAAKEAQGSDAMLKKQPSNKISKWVATNGEFYQNTVRSAAGIGGVAEEDDEEDSSDGGDGSSAGASGSAGGDGSNHRGSGDGAASRRSARPPGSNEPAAAARLELAGSSGGAEDEGKGGKGAGARQGMSMVVDNSDNRSDGGESATSGVSGTSGLSDGDGTGDFKRGKRYKKLIKLIDSPDSKKRLRKFKMLVAAVIFTCMAVHVLCFALIMDAIHWQNDALVTLTNMGDGQRDLQKVAVFMRALDQAYRGKGSNNTYTEANAPFFASEMYRYLNQYNDMNNGILLNSRHQSITLLFYTDQLTVWVGNNSFTGEEVFTNVTTWDLLTRLMVAGLTVYQKHEEWHAQKIYPADTFEGQFVFRSAQQLAKGSQSVWVALQDHAQGHTQRVNNLQLIFLVIEGFLVSSCTAACLIYLLRMASEQRYKLYDTFLAIPIGLTRALASQTTHLLDDDESDDEEDEDGAAAAAASKAAELAAGDEHASVDGDAAGGGGAAAPKRRANFDNAGHGGSGGRRSGTGDLAADHPGSNNGGGKGSSVKGAKRKGGGRDAAAAAGEGNGASGPLLRMQSSMRDSGAGNGGASSWLSTLKAKILGRSNAVRDSSAPAKRSLERNSRVSIAMLAIAITYSILIITFYSVGYIVTLTTAQNVAMVAVAQRNMERVCEGVFFSQELLAQEDPLLVYRYIDELRSISVGLRDAYYTMRMGIDADRVAGPDIERFPGVVSHGLAKESPEQFDIFFGTGDCQRLNKPCEGPEYRYHEVTHAGVEAIIFQVVLSLKSLADKAEGAEQRAIAAVSHSTGVPIPTILAEVEAGQTTSVLAAIAAANATSVAAGGPPVLLPTMAEMDMPGHDNQEWDFIWNAGLQDGVDGIRRITDLEISYIEANFQQVVVMHVVLFVLLVLVFAVFVFGLLMPMLKRMHKEKRRITEMLSQLPTEVDVMKLITLVIMGSSPITNDKSVKGVAEGGKSMRHSSAVLGMAAANGGAVSNGN
</t>
  </si>
  <si>
    <t>C_1520006</t>
  </si>
  <si>
    <t xml:space="preserve">MLSQLPTEVDVMKLITLVIMGSSPITNDKSVKGVAEGGKSMRHSSAVLGMAAANGGAVSNGNGSGVPTQRLGTVEPPAGGVGGGAAGDGDDRSTADSKAWKGLLARATSVKGGGSFANSKRA*
</t>
  </si>
  <si>
    <t xml:space="preserve">MPLQILLDVWQVYTQILTPQYGWDINPDSTLWKGVSVLSFGWLADIGYGWYVGLLYTLATLLGLNLALCGWVAVCFRNQKFDYVWPIKVVRGFSYVFLQVFDITSLNFLQLGISCNYTAPASSGLFLKMQLFPQYSCSALPQLAQAMASGVLLGVFVAVAMLVNMSEVEVNPTSKSPQALGHSGAEVTAFFIKVLMTLVSTFIGGWPKVASAAYLLLAFWLAWCNLRWVPHLVGWVGDLKSGCAVAMAGVAALQVAVVALPDSAIDARHTLTLVMGIGLAPLFVAGSLLSWWRRTWFTSAALKAFRTTDPEKVKPRDIFGFWDARDVEIAARSCRVWADRYQLDKAAVTRAQELIKAGVARFPGSSYVNLVYANFLLDVLGFSQTGGKQLEAARKLDPGPMCRFMLFVRQQQATQKAASSTVGKGGSMDLLGYVEYQRKQRMVLRHHKDALQAMANFWRILGYSSSVSFRSLSRSLEEIDTSVKQAEMAYRAVLEMYGNSPRLVRLYARFLETVKQDPWGAAEYSAHADRIEQNRDADGDGPTLPDGTPIGRMDEVDKGVLVVNAFGDIQMVNKKLMSMYGYRKGDLDGKNVTVLMAGHDAKRHPGLLRRYIDSGQQAPPVFRRPVLGMHRERVAIPVQLDVSRASGMGEDSVFIALLEAAPQEPGVGRLWATPEGLIVCCDAGFVTCFGLFPTDVVGTQLRSLLRANASSAAAAAASRAAGQGGEEDGWSASKALSDAQKLVQRLISEAEADRPTSADGSRHGAPGSPGGASDGGAATKPDRHCFVRHKYDEAREVCVTVTMDPSRTILEFVLRLVSTEPQLLMVVEKRGGIKHMSGDLAKLLGASAGADEAAIGGGGTGGGVLEGLGAAAESAALRNLDDFLPAPWRYLHSRHLAKAIGTGIPASAIIQMGGGALDAAGAGAAATSGAPALLSGMWGCHGGRTAGADDGGPAAGGRLFRPTMRLVGLHGRPVFVRVAVHSREEGGEPLHVVRMARSSLDTAIAERRLRVRVSEAGTVIDEAEAAAAAAKLDMGPDVAADAEEGAAVIVERPTTAAAAAQAMGEELEALFGFTKEALAGYHLWDFITLQPCPESELLLATAGATSGAGAAAATATTPRAGAVRRASTTMRAGATGVLELDPRGRVAGLAEEGGVRPAGLIFGQPSASFLGSELSQIVSMPAGYTPMTLLTGDVGGNAAKKSALKATKQQQAAADKEAAVKVGPVHYLPGGHRDGRPLLLAVQMVGKPLPPGGAQPASVAAGASVAAGTLTASIRLAPAGAQPSVLPPMMGAAATAGANALAAGGGGTRRRASVIALPPPAAAPVSWCPIMGPGGSVHRSVQQMHLAKDLSRMGREATDADATASAAEGHAAAVIGSLSAPVSLLDPAAEAQGSGAALTKQPSNKISKWVSTNGEYYQNTVRHPGGDEPAAVARLELAGAGDEGNGGKGAGARQGMSMAVDNSDTRSDGGESATSGVSGTSGLSDGDGTGDFKRGKRYKKLIKLIDSPDSKKSLRKFKMLVAAVIFTCMAVHVLCFALIMDGIHWQNDALQTLTNMGDGQRFLQKVAVYMRALDQTYRGKGSNNTYTEANAPFFASEMYRYLNLYNDMNNGILLNSRHQSITLLFYTDQLTVWVGNNSFTGEEVFTNVTTWDLLTRLLVAALTVYQKHEEWRANGTYPADTFEGQFVLRSAQQLAKGSQSVWVALQDHAKGHTQRVNNLQLIFLVIEGFLVSSCTAACLIYLLRVASEQRYKLYDTFLAIPIGLTRALASQTTHLLDDDESDDEEDEDGAAAAAASKAAELAAGDEHASVDGDAAGGGGAAAPKRRANFDNAGHGGSGGRRSGTGDVAAADHPGSNNGGGKGASSVKDAKHRGGGGDAAAAAGGGNGASGPLLRMQSSMRDSGAGNGGASSWFGTLKAKILGRSNAVRDSSAPAKRSLERNSRVSIAMLAIAITYSILIITFYSVGYILTLTTAQNVAMVAVAQRNMERACKAVFLSQELLAQEDPLLVHRYINELQNVSVGLRDAYYTMRMGIDADRVAGPDIERFPGVVSHGLAKESPEQFQLFFGTGDCQRLNAPCEGPEYRYYEVTHGGVEAIIFQVVLSVKSLADQAQGAEHRAIAAVSHSVGVPIETILAEVQAGLQDGVDGIRRITALEISYIEGNFQQVVVMHVVLFILLVAVFVVFVFGLLMPMLKRMHQEKRRITEMLSQLPTEVDVMKLITLVIMGSSPVANDKSVKGVAEGGKSVRRSSVLGSGGVAVNASAANNAQATQRSSTMELPAGGGGGAAADDGDMGVADSKAWKGLLARATSVKGGGSFASPKRV*
</t>
  </si>
  <si>
    <t>C_1520008</t>
  </si>
  <si>
    <t xml:space="preserve">ALAQCFGGGGSGGGGGSGSGGGACAHLAAAAAAPAVAPASFIQLRTNGLHHTSSPANGYLKPQTKAQG*
</t>
  </si>
  <si>
    <t>C_1520009</t>
  </si>
  <si>
    <t xml:space="preserve">MGGRLHWPVLLTSNGGADLMPLREAEQAITPLEAVAATGDCYSHHLLRLVYGDGDAAVLLNVPELMRRHGGSAGEGAGAGGSGSGRLLVAGRAARGAGETDVSWHPQQPGSTHIAAAPTIVVPGRAGRLPDVRMTEAAGSGGGGGGAGGSTAGGGADRSRREAAAPGGHSGDGAHARHWWQQPNGAAGATDTARRPPLEAEVKFDARVESALGLTFRAAAGAEPDAEVLRPDVFALELEGTIAIRVQLVCDRLLRLAPSPRQQQSPSRRPALQHSQQAGAGSGAHTSRITGAAPPKQDGAGTVANAVPDPDAGPSAPAAAPAPAQPRNRTAAAPRAAAGPAQRPAAARTLDHASAAELICLAFPLRDDGGGGRWTVLTADQAALQLRQTVAFWLLSNPELSELGPRRATVSALSKHLTKRHKGVWRNPAYGFPSLHDFLQSPDXXXXXXXXXXXXXXXXXXXXXXXXXXXXXXXXXXXXXXGEPVVELDAVALRRAVVAGSGQHPENGLAAGAEGTAGARAQERGRQRGSTQAAAAEGAAAAGNGAAGTAHNSGSDCGTGKRSSIGKRRSSSPTGAAGISTAAGALNAPLVGAGAGAGAAAGARAGADGRAAGAAAASAPLEESTAALVRAAFPLQLVGNTPAPDQPARQLRQAIATRGVFLLFEKGRDTPHLHVELDIVALLHAAAAEAAEMGLVEGADSQNGGDGATAVTVGAGREPAAGAAATAAEAPAPAGAPAATPVGNELEAPAARAVPVRPLQLLQHLQQPHASLPVVAGSVPPEPAQLGPSPVGPALAGAAEPAAMNGAAASGDPSLPRLLVPVPVSQPEPDCGATPLAPPATAQPQPQSLSSVPAPATWVPVSVHAGPEALEPAAARGYVQPQQAALDEPAQQPLPEAGVCVVNDPYGEELIAMLQHCGCCTRIGLAVQVHGGRPALVSVYAPLALMKVNGADGLLVRWPAAVYLVDPLAAAASYGGGAEGEVAAAALLCSLQPLLEASSISKVIYGGGSALACLEEAIAVGSGDMFAVVRTHPLHNLRVVLKGVQLMLEVPLEPPSMPTPAGPIVPHGGVAAYLPVAASGGGGVSWLRGLHAHVARLRDALAGTGLWADRPQLLAVLASRHAAALREDAQLEDGQQGPTRTRLPAC*
</t>
  </si>
  <si>
    <t>C_1520010</t>
  </si>
  <si>
    <t xml:space="preserve">MQSGTVQKLLPSAEMLSALLPGLFVAQTRSKTYTSNVMDETRTKRIIDHFAYHKARKQYRASLHNLYSSWRAELVAKQLADPGAQRRLKAEEAREEAARMAELLREKRVATLVEQVRKAELEHKLAQVQLQRAVRRQEELHRREEARAARYQRLLEASRNWIRQEDLEAAINRALDNPEPFGFVTSLKINRGF*
</t>
  </si>
  <si>
    <t>C_1520011</t>
  </si>
  <si>
    <t xml:space="preserve">MHGRLLEASRNWIRQEDLEAAINRALDNPEPFGFVTSLKINRGF*
</t>
  </si>
  <si>
    <t>C_1520012</t>
  </si>
  <si>
    <t xml:space="preserve">MFASELFDLAALTAAGVDHVPLAQLRGLEDEQEQEEEEEAEEQQEREADQAEPEDGGVVWDGRLDAVLFFRDTEFPPVQSMLDDMGVGLQAPGRGKTTWLRSPVSVTRGCSSTQVAELRSMLRPYRFVAMLSYDDFALQTHKLAGTLLSDCGADLCCEAYKTRSPLFHKSELIYGLAEDFVGKAIGKGKPFIAAHIRPMPDPCVVLWQSPNENLDPKQLEDTCRTDFMYYSDGDEGVSPRHPAARTVFIMTHPLIRPRVFRMLQAGGISPVFIDMAQFNASVTAAEAGSSSSSSSSSSAGGSSSRSSRAPMRTSMSNSLLAMVEEAVAATATVFLGSGESSMTGMIVQVRNGVAK*
</t>
  </si>
  <si>
    <t>C_1520013</t>
  </si>
  <si>
    <t xml:space="preserve">MALFPHCNSLSLELINDAPLLRLEERLRNRAAAGGDSEDEVDEPLWFGQDALARMALFGTAAETRARITELSISLSYHGERPALDVASVLAALAPELSALQSITFEGEADPIGMGPGDHVRSALLHAALSTHAPRLHKLVLPSAPGMLRGVGSLAAGCVCLKELWLPLFVNDMPAESLGPVLLRAEEVAGLSALPALETLALRCHDPSPTGANFASLLGARRPRALRRLELVASVPLHAADEAAGAGADGSWPRTPHAHFPPMVAEFEPLPGRIVCVKTDDEFATCVETDFGPAALDRLAGVLVAAVQSLPLRCGLSRLHLRTYALSARALRLRAAAGGEGPQQELEQQGGFGDGATTLARCLGLGGRLPLLAECAELDFLDASTAVSPAAVCAVLRVLGLPADQLCLHHGTWWQSTAQPIGGGNQTVGTAARLLQLVGQVGQAHEQHGKVRLQLETADAQGLLQEAVERLWRAAAPLPGGAASPPQRPGGPGSLVLLRGAPPLPTPPLLKDRHRLQNGNTASADRAARTLCAHMAMRLDALLAQPPAAAAAGSGSATAGAGSSTGGGGAPSRHLEHGRGFASVPCAGALLVECGSPLHAAALAEAVKSTAAATGGGFAAAVIPDGITDAVPYPGACHGWPRCGAVLQLAVLTVLVELWGEAEPTAGSASSGCGGGGSATVRRGLGGAALGRMRRLLELDAEAAGLWGAVCEKVDDDEDGMLV*
</t>
  </si>
  <si>
    <t>C_1520014</t>
  </si>
  <si>
    <t xml:space="preserve">MTQVLEKLRVEEPLLEARIRGLQEQRATKQSAMQAAALSGREAHAAKEAAKQQLAALAEELAAGRARRGRVLAEMREKVRVGWWMRGGQPAVPVEDETLGDVLAQIESRLHNAYKLIATLPKAAELLEANYAALRADTGA*
</t>
  </si>
  <si>
    <t>C_1520015</t>
  </si>
  <si>
    <t xml:space="preserve">MQLSRCHQSTGQATRQAKRPASRAVVCRAQMGVKNEQGASLASRVGASVAAVVASAAVLLDAGAAYADKERVAEFAASGLLFKDNVEVTALDDPEISGVTIYFSDFKRNIVDKLQKDFFAEPSQASLTCVVSGPVTIKDEKRITSPEGKELFSEQKGLNLFKNKTLRVRRVFDADRRTDEGGVSTGRYRTSMCAVALPQPAPAPPVAAAVPVAVDAVSAQGPAVVAAASQ*
</t>
  </si>
  <si>
    <t>C_1520016</t>
  </si>
  <si>
    <t xml:space="preserve">MLTCWQAAATAMLP*
</t>
  </si>
  <si>
    <t>C_1520017</t>
  </si>
  <si>
    <t xml:space="preserve">MAQWLGPRSDAVIFNDRGAGCRTPSAAAAAGVPDEDTTCSVVVDVATGNRTAVYGMPIYSINYEGSLGLAINQTAMFRVLRGFGYVTPHPVPPSRLLPCSATDGIWLLNLTASGSGGSERLETLSQTPPPPRLLVSLRRAWEAGVAVGRTDAVTGQRHNDVVEAGEVETILNECNHWINTPQFSKEGEYVAFIYRFGACRGKPRPWFWRSFQFLYHMRTGELWRVPLVHVSHQDWGWGGSFLVSDNSGYWQVGSHRPARVL*
</t>
  </si>
  <si>
    <t xml:space="preserve">MRAGLRFGFEGAVFGVLFTLSQEKNTQDIFYHWILLKILLDVWQVYTQILTPQYGWDIDPDSMLWKGVSVLSFGWLADIGYGWYVGLLYTLATLLGLNLALCGWVAVCFRNQKFDYVWPIKVVRGFSYVFLQVFDITSLNFLQLGISCNYTASASSGLFLRMQLFPQYSCSALPQLAQSLVSGVLLGVFVAVAMLVNMSEVEVNPTSKSPQALGHSGAEVTAFFIKVLMTLVSTFIGGWPKVASAAYLLLAFWLAWCNLRWVPHLVGWVGDLKSGCAVAMAGVAALQVAVVALPDSAIDARHTLTLVMGIGLAPLFVAGSLLSWWRRAWFTSAALKAFRTTDPEKVKPQDIFGFWDARDVEIAARSCRVWADRYQLDKAAVTRAQELIKAGVARFSGSSYVNLVYANFLLDVLGFSQTGGKQLEAARKLDPGPMCRFMLFVRQQQATQKAASSTVGKGGSMDLLGYVEYQRKQRMVLRHHKDALQAMASFWRILGYSSSVSFRSLSRSLEEIDTSVKQAEMAYRAVLEMYGNSPRLVRLYARFLETVKQDPWGAAEYSAHADRIEQNRDADGDGPTLPDGTPIGRMDEVDKGVLVVNAFGDIQMVNKKLMSMYGYRKGDLDGKNVTVLMAGHDAKRHPGLLRRYIDSGEQAPPVFRRPVLGMHRERVAIPVQLDVSRASGEAGMGEDSVFIALLEAAPQEPGVGRLWATPEGLIVCCDAGFVTCFGLFPTDVVGTQLRSLLRANASSAAAAAASRAAGQGGEEDGWSASKALSDAQKLVQRLILEAETESDSPTSAADGSHHGPQQSGSDKNRCYVRHKYDEAREVCVTVTMDPSRTILEFVLRLVSTEPQLLMVVEKRGGIKHMSGDLAKLLGASAGADEAAIGGGGTGGGVLEGLGAAAESAALRNLDDFLPAPWRYLHSRHLAKDAKASSGAALKKQPSNKISKWVATNGEYYQNTVRSAPGIGGVAEEDDEEEGSGDDDGSSSAGAGGGSAGGGSDGAGSGKHHRRGSGDGGVVHRGGLHHRHQHHVAGGDTTEPTSGMMVAGEAEDGSGMKDGKGAGARQGMSMAVDNSDNRSDGGESATSGVSGTSGLSDGDGTGDFKRGKRYKKLIKLIDSPESKKELRKFKLLVAAVLLTCMAVHVLCFALIMDAIHWQNDALLTLTDMGDGQRYLQQCAMYMRAMGQSYRGRGSNNTYSRADVPFFAGQMYRYLNQYNDMNNRILLNSRHQSITLLFYTEQLTVWVGNNTFTGEEMFANVTTWDLLTRLMVAGLTVYQNHKDWYARGIFPSDTFEGQFMFRGAQVLAKGSQAVWIALQVRRSCQGXXXXXXXXXXXXXXXXXXXXXXXXXXXXXXXXXXXXXXXXXXXXXXXXXXXXXXXXXXXXXXXXXXXXXXXXSCTAACLIYLLRMASEQRYKLYDTFLAIPIGLTRALASQTTHLLDDDESDDEDDEDAAAAAAASKAAELAAGDDQGSVDGDAAGGEGATSAAPKRRANFDQSGHGGHNAAAARRGSGGDSAADHAGHKHSGGKGSGGSVKGTKHGGGGGAGGGQSAGGDEGNGASVPLLRLQSSMRLSAPGNGGASGWFSALKAKILGRSNAVRDSSAPARRSLERNSRVSIAMLAIAMTYSILIITFYSVGYILTLTTAQNVAMVAVAQRNMERTCKAVFFSQELLSQQDPLLVNRYINNIRNVSVGLRDAYYTMRMGVDADRVAGPDIERFPGVVSHGLAKESAEQFQLFFGTGDCQRLDEPCAGPTYRYYEVTHGGVEALVFQMILSLGKLADKALGAQQRAIAAVAAAVGMSVESITAEVEAGRITQVYAAIAAANATSVAAGGPPVRRLTSAEVGMPGHDNQEWDYIYNVGFKDATDGVRRITTLAIADINAKFQEVVIMHVVLFVLLVAVFAVFLFGLLFPMLKRMQKEKRRITEMLSQLPTEVDVMKLITLAIVGPVNPGSGKGGAASGEGARSARRSSTVVYATAANSAPMRQSTMELPAGGGGGGAAADGGDTGVADSKAWKGLLARATSVKGGGSFANSKRA*
</t>
  </si>
  <si>
    <t>C_1520019</t>
  </si>
  <si>
    <t xml:space="preserve">MKSIGATALANLKRLQLRGRDGPEQKEVVIAWDIENARPPPGIPVEEVERAISNAFQHLPRRKRHAFLAAASPRSYAAMTAVYGQDQVNHLLSHTDFMLAPGGAKSTSTDAKLLQRIDEFIERQCALGRASYSASECGCKLVVDRDLVTAAAEGGGELTLTCVDDDERHPQRAVQSARDRLRNEINEVLLGDPHVLLLAAMRQQQQQQQQQQQQQSQWQQWQWQQSPRQQQQPFFQPQPQPQQPSQPPHNRQPQQAQQQAPAQRAQQQAAPQVPPPVPPAHGVGSSSSSSRVGKERAALAMVLGWLDAARTDNSAFYQSLHALASECGCKLVVGRDLVAARGELTLACVDDDERHPQRAVQSARDRLRLALDAELRQPGHVLGAKLGSVVVNATKKLCDWLFSPGAAATGGGAGGGRGGGGAAPPCVEDLEALLRQRGFCAAAAPPGWVWPAREEQLRAAAKAVVLVEEGLGLAPLPLPDGRALTARPFEPPAAAGGRAADRFPEFEVAAVAAMLRSRLQPNELEAQVVWHAAAICDAAASLGPGGWISGGGGRGGGGSHSSSSSSSSSSHYDQQVRGLAAALWLRHCDGAGLCPPLQQAPQPAAAAAAAASTAAASKPAAAAAGAAASSVAAPRVSDAADAGSTDARSSSTPASPATTAPTAAAATPLAALPYPALAALLLRHGHDAAVLTDPQLYGTAFALLWLDARAAAAASTAAACTAAGGTASGAAGVGVGGTAAGRDGGDGGGGGPGGVAAAPQVLGSGLSCGELVAALRGLGAAPPPGSEKSEIAGLLAELVIAAAAAAAAS*
</t>
  </si>
  <si>
    <t>C_1520020</t>
  </si>
  <si>
    <t xml:space="preserve">MQSGSSQCVLVGSTTAAAAVAPPVRRSESVAADAVGSPPQEPEAVSESVVETGHVQNVPVVPNPTGSDSAAAAAAAAAAGIAGIADEAAQQHLPEAGVYVVTDPYGEELIAMLQHCGCCTRIGLAVQAHGGRPALVSVYAPPALMQVEGPEGHLVQWPAAVYLVDPLTAAASYGGGADGDVAAAALLCSLQQLLEAPSVAKVVHGGGGALACLEAAMGAFSGSGSDGATSVCSYPVHDTNIILASVESMLGLPHTPPAPSSLANGAGAGTGAGAYLPGSYAGAGVAWLRGLHAHVARLRDTLAGTGLWADRPQLLAALTARHFAALREDAQAALGAGGDEDAAARVLTRPLSPSQLEVAARAARHLPELWAALVQEAVPWVALHSSTTVLTGHRQQGLVVAAGADVPVNGIGASAIGAVAS*
</t>
  </si>
  <si>
    <t>C_1520021</t>
  </si>
  <si>
    <t xml:space="preserve">MTDAVAQRPLLEARIDALFPDGEHQPPAVQLRRAIALWLAGSPRPEVGDCAALLTTLGSYLRQSQAHLWLDPDQRWPKLKTFLEEPDSQGAFRVQDVAVRLNLRLLLPPAATSGSLPVPPAGADPALLTPAKVRQALHKAFRTLKTADGRPKDPGTMLSRHLGLWLSGSPFPDKLPDTPYAALLSDVGSYLAEGGGNPASRMWCDAAYKWPKLRVFLTAPERGRCFRVVAREGHTGDDLVQLDVEAVLARAAAEEASAGAVSSNSSRASAVGGAGASTSSSGRQAAVTSIAAIGGYTSAAASAAVSTVHSLSRTALRSLASHVFMDPGGGAVHGDNGGGGHTGAAGRRLRRAVALHLADSPAPEVGPYHTPMARLGDFMRREPQASLWLNPSINFPKLKDFLLAPESHGVFWVEVTPEYSGGVASLDVAVMQRCVAEQRQQQQQQRYVASGANSGSTEATASQKAGVTKAAAAADGAPEGGGASLRVTDAGHLLRRAFALRLAGSPGLPGLGLYGLPLALLEDMVRSEQEHAERWHEVSGTYPDLPSFLAAPEGHGVFRLVPAAPESSGGGGGGGGGVSVFLDVEALRQQLARQQEAQRRTRTAADVSGSTNSSSLPKAVAAAGASTPEAIAAAAVAAAAAAAWPGDTPQCVLRRQAAAELAAAGPCAIAGGRKHALSIGRIADLVQRAQPTAAAQLKADMGGKVQWPVVLTSNGGAELLSDMEAAVAVVPLEAVAAAGDSYSRYLLRAVQGQFDKAVLLNLPELLRRHGSGDGRRAVNVGISASLGASGDPSSWRQQPAAAPATAGTAPKTGMEGALYGLFREPATNEAAATDAAALRCVARLLLEAPPPHKLLFAQLGSEVGRVE*
</t>
  </si>
  <si>
    <t>C_1520022</t>
  </si>
  <si>
    <t xml:space="preserve">MPFRSPFSPMRNHAPMALGATQTPTPRRGGVISVLTLLGGGRHTVAGADIKPADGASHGAGGACAAAPSAAGTGSTTGAASDGFAAASGLGGGAGCGPGAGCQPGTEGPALPPRSETPTAAGMAQCTAGFFSPNADMDAFFRLGSPMFATPARFTSTDLGSLAPFPLAGSTPTAAMLLSPLPGLAGLGTLKSEVGADLAEPTGASGAGRRRGRYLDFSGGAGAAGGEGGEVSGANAAAGQHQQHQQQQQQQQDQQQMQLPARGLPPPLPPLPPLPHFPSGSVNGGVPPPPGAPVLPPQGWGLPPPPALAMLQPPAPQQQAGQPMQVDGAEVRYSSQLPGMSSLLPFSSSTGGGSAGMGGVGVRGGLLSTGSGSGSLDGSGGLGAGGGSGNGGDMFGSRDSSPDMESGAGGAVGRGSAARQVLLPPPAPLDVPPPSGVPSPVEYWDTVGVDVRHPASGGDAVADAVANALAAATAAASAVAVQHQHQSQRPSSSHQDASLPPAARQRNGGGSTTTSASAPPPQPPPQQQPRQQPRSAAAASTAVAASPATLQRPQRNRIANTMLYGTTAVVGGGSGGGGAGGRSTPSLMDISVLDSDAPSSMDAKRSSASGGNRARRPSDSGAKSCRCKKSQCLKLYCDCFAAGQFCGACSCASCQNRPEYADRVQQRREDIAARDPQAFTRKIMDAPGGGGGKHKRGCNCKRSHCLKKYCECFQGGVKCGMQCKCLECENMDDDALGGGGGGGGAGGAGAAAMAGAAKRTGNARQAAAAAAMSSGSWGRGGHAASVSATASDDDERSPPPPPDLPLPLPLPAAAAMMAAAGGGGGLPPPPGLTSMASGGVVGGGGLSGYTDAGPEAGLPLPQPAAVEAMVAAAAAAGAASAVKPPRGGAPVGGGGSSKAGGGARKPPLPNSRGGRSRAKAKPWEMDTDDEEDAAAGMAAAEASDRGESGPEEGEDRLPLPLPASAGGAAGPAGLLPMPMPAPRHAQMQMPLGALPLPAQQHQQPQQHAAAAAPPLPDSILFPQRQAQAQRHDTYQQQQQQQHQQQQHQQQQHNQQYQQQHYHHQEQHAADGQTARFGDLPGVKQEQEAAGLGATAAGHFSAPAQHHQHHQQHQQHQAPPQLEEAMQLPRIHTSFQPQSLSQHANPQQHHHHQQHQPHSAEPPVPSQHQPQQQQEQHQHPGPQQREFTQSGFQQQQPQQQPQQQPRQPPTATAAAAAAALAADLSACTTPLSAALAAAGFNFDAGTPNAAAALAAFDLGDLPAALLMATPPTVGAGNAAAVAGGGGGGGVEREAAGADVKPGRDQRTADHTAADANADAHTVVRCQPAGSEPAAAGRGAGGAAAAACARSSLLPMSPMAPATMLARHAILXXXXXXXXXXXXXXXXXXXXXXXXXXXXXXXXXXXXXXXXXXXXXXXXXXXXXXXXXXXXXXXXXXXXXXXXXXXXXXXXXXXXXXXXXXXXXXXXXXXXXXXXXXXXXXXXXXXXXXXXXXXGCGGADATLVCAELLEIHGSLDHMPPVPMPDSILGGGGALRVRTGAAADCSTPRRLSRFAPPGSATAAAAAAAAADSHFHGGLTASRRAAAAAAAAAVATAGGSVHTLAAPVRTCSASAAMAGVGADARAHGASRITGAKRKAGAATGSDDDSDGDTEYRPDVPSPQHRSGNPARQPSARQAARAAAASGAGAAKAGAKAGAKGGAAAAGGGGGTKSNGPDKEAMKAIALQYMTQRLGGGGPPCAPPGVPAPTPGPAPAPGQLPLPAGLLPVPAPVPLSSVPGAGAAGIPPRPLAAAAQPPAGPPPPPPRAPSPAAVPAPDPPSHQQHAAAEAGRRRPTSPDLCSPPATLTAPGAGLGLGLSQPPPHQQQQTQTAASTAPAPAAAAAAAGSSAGGGAAACGGGGGGKGLTCLTSLTRLTPMTKLGSGSTLFFSPGGR*
</t>
  </si>
  <si>
    <t>C_1520023</t>
  </si>
  <si>
    <t xml:space="preserve">MSESGGLPGVESLALKVRKLLWVVLDNIPSDLVEWSLALVRLLHAVDTFPRGGLYSGHYAQQAALRYELCWLPLAARAAAAQEAKRARGGRPFPELVPPLDVAHAFAFAGSHAYTAAESPEEKQRWGSREAWDESCLGTNGNTGGSSDSGPPQAQFWPPAPPGSRLDLTARFPSDAAVAAADAAAVAGAGV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IRRRRRRRRHQRGRRLRRRQPGEQQRPVAAAQRRLQPC*
</t>
  </si>
  <si>
    <t>C_1520024</t>
  </si>
  <si>
    <t xml:space="preserve">MAIRELFDLDLLRSFNVTFIQLHELRKHWNGQLDMLLYFRDDAFPAVRRLVDKHMGLKPPRQEGWVRSPVSVERGCSAEKVEELRAMLASRPYRYVAMISYDDFAMETHKLAGTLLYDCGQDLCCAAYKARSPLLRKSPHVYELAGNFIRDKIGKHNKFIAAHIRPMPDDCVELWKRPEEDLDPKQLEEICRTDFMYYRFVSNLQALQRKHNISTVFIMTHPVIRPRVFRMLKAGGISPVYMDMAELNASLHRQPSPQQQQQQAGRGPRITTPLSVSLLAVVEEAVSAAATVFLGTAESSMTGMIVQERLARGTAPASSYYMSSAPECAELPCPLPRYYATGYEERLRGKEWQIQ*
</t>
  </si>
  <si>
    <t>C_1520025</t>
  </si>
  <si>
    <t xml:space="preserve">MFRLFALCALLVALHSCCALKTGPEDTRSKLSAEFEPDSVAVDTLKNTTFIVPVLWHGPNNQATSIKEAIALASLLPGATVVLPDLAEHKFSDSAAHRMLLDELFDLDAISKAGVSFVQLHQLRKQWDGQLDVLLYFREEKFPAVRRLVSRHMGLQPPEQEHWLRSPISMQKGCSSTQVAELRSMLRPYRFVAMLSYDDFALQTHKLAGTLLSDCGADMCCEAYKQKGPLLRKSDRIQELAQDFISTSIGKGKPYIAGHIRPMPDACVDLWKTAQDILDPKEMYDICRTDFMYNRFVPNLQALQKVYNTSTVFIMTHPLIRPRVFRMLKAGGIDPVFMDMEHFAAALRRPGAAPLATPLSFSLLAMAEEAVSAAAVAFLGTAESSMTGMIVQERLAHGGAPQHTYYMAEEPACADLPCPLPRYYQAPYEQRRQQVAAHVRNQSLAAAAAAAAASAAMPAGASPAGALGAVEKASGPPAATAASGSLHDRGDELDLRSQFTPDDEAARRRARAAARARQRKLVSGSALRAAGAGRAAARAPSRQRRRR*
</t>
  </si>
  <si>
    <t>C_1520026</t>
  </si>
  <si>
    <t xml:space="preserve">MCVQVVLLVLLTAALRACGAQAASLNATATTTSASTRLAHFQSFNEVPQPSKDAWLAMWSTHAYNMLKMLQETRGMAPLHIYMQGDSAFRQQKNFLCNLLQPGFTGDVWALDQYARITETISSCYSPELGVRVTHVDNSCCSAATLTHLARTDTDPYGRPDPPAWRPAGLGRSRSSGGNGSSSSSSSSSSSSSSSSAQQRQQQVPAGHQDTTLVVYMNCGLHLLHLGEARPFECLPEQYGYMRVLRDFSDTASRGKYANALLNMTRDPEALIRECVALSNNVAHAGRQLAGNIPAITAACRNGLFIGESSRLLRERMLMAVAVLRRRHYGRAYQQHVMEVEALLTEVAGAGAAGPPVPPTTVDVVDGYAITAGQCWASQVCAWA*
</t>
  </si>
  <si>
    <t>C_1520027</t>
  </si>
  <si>
    <t xml:space="preserve">MLLGQDAYFRAQARGGDDATSLKRLEQLAKMEGAREGEEGGGAGGRKGPGGEGGDEEEGAEEEQLHDTDEEEDMEDDDYYQGEHFDDDEGYGDAFDEGGDEGPVY*
</t>
  </si>
  <si>
    <t>C_1520028</t>
  </si>
  <si>
    <t xml:space="preserve">MQLILLDWEKACRTGQPEKHWRWLTNSMAWNHQQGAMAQWLGPRSDAVIFNDRGAGCRTPSAAAAAGMPDEDTTCSVVVDVATGNRTAVYGMPIYSINYEGALEAAGSAALAHYTRLHVIDHRAHVSARLSDAAAIAGAAAASHGSRVKRQRQGSGRPAAHSRPALGW*
</t>
  </si>
  <si>
    <t xml:space="preserve">MDEMYCLEPSMYGWYVGLLYTLATLLGLNLALCGWVAVCFRNQKFDYVWPIKVVRGFSYVFLQVFDITSLNFLQLGISCNYTASASSGLFLRMQLFPQYSCGSGVLLGVFVAVAMLVNMSEVEVNPTSKSPQALGHSGAEVTAFFIKVLMTLVSTFIGGWPKVASAAYLLLAFWLAWCNLRWVPHLVGWVGDLKSGCAVAMAGVAALQVAVVALPNSAIDARRTLTLVMGIGLAPLFVAGSLLSWWRRAWFTAAALKAFRITDPEKVKPQDIFGFWDARDVEIAARSCRVWADRYQLDKAAVTRAQELIKAGVARFPGSSYVNLVYANFLLDVLGFSQTGGKQLESPWSPDGRLFLAHRIPTFNTSLTPGDGMQLILLDWEKACRTGQPEKHWRWLTNSMAWNHQQGAMAQWLGPRSDAVIFNDRGAGCRTPSAAAAAGVPDEDTTCSVVVDVATGNRTAVYGMPIYSINYEGSLGLAINQTAMFRVLRGFAPQTVSGWFNLTASCSGGSERPETLTQTPPPPRLLDVLGFSQTGGKQLEAARKLDPGPMCRFMLFVRQQQATQKAASSTVGKGGSMDLLGYVEYQRKQRMVLRHHKDALQAMASFWRILGYSSSVSFRSLSRSLEEIDTSVKQAEMAYRAVLEMYGNSPRLVRLYARFLETVKQDPWGAAEYSAHADRIEQNRDADGDGPTLPDGTPIGRMDEVDKGVLVVNAFGDIQMVNKKLMSMYGYRKGDLDGKNVTVLMAGHDAKRHPGLLRRYIDSGEQAPPVFRRPVLGMHRERVAIPVQLDVSRASGETGMGEDSVFIALLEAAPQEPGVGRLWATPEGLIVCCDAGFVTCFGLFPTDVVGTQLRSLLRANASSAAAAAASRAAGQGGEEDGWSASKALSDAQKLVQRLILEAETESDSPTSAADGSHHGPQQSGSDKNRCYVRHKYDEAREVCVTVTMDPSRTILEFVLRLVSTEPQLLMVVEKRGGIKHMSGDLAKLLGASAGADEAAIGGGGTGGGVLEGLGAAAESAALRNLDDFLPAPWRYLHSRHLAKAIGTGIPASAIIQMGGGALDAAGAGAAATSGAPALLSGMWGCHGGRTAGSDDSGPAAGGRLFRPTMRLVGLHGRPVFVRVAVHSREEGGEPLHVVRMARSSLDTAIAERRVRVRVSEAGTVIDEAEAAAAAAKLEMGPDVVEGAEEGAVTAAERPTTAAAAAKAMGEELEALFGFTKEELVGCHLWDFVTLQPCPESELLLATAGATAPVANRRASTATAAAGAVGSIKASVSHRLGNSTGVVGATSGKVAADSGATDTGGADGAVGGDLLEEAASVVYGEVGGVTAEEDAAAAAAEVADLTAGATDAAANGDANPFASGPGYYGTEPPVEFNMRTFDAMITMALQFPGVSWRVAVVPPAAVAEAEAMGNASRAAAHLARNTRQAVLRLDVAVPRVRVRPRGGSGSPSGGMSSPRAQQQLNPALAPGRLVVHVELWAAESLTGVLELDPRGRVAGLAEEGGVRPAGLIFGQPSASFLGSELSQIVSMPAGYTPMTLLTGDVGGNAAKKSALKATKQQQAAADKEAAVKVGPVHYLPGWHRDNRPLLLAVQMVGKPLPPGGAPAASGAAGAAAAAGALTAIIRLAPAGAQPSVLPPMLGAAAATAGVNAGEPSARSLVPAAMGPGGGAAGGVQQSKLVKDLSRMGREATAAMPPQAQRKSTRPPSSAASAPRWQLPSPGITMRGSGPGAVGGGRPLAARSSKARVGAPGEALVPGSGGQDAGPLMLDSAAEYDRHVRANGASGDGADAFDAPPRSPASLPGAVDGGQDGRGVHANTGGALAAAAAAVAAVKDAKASSGAALKKQPSNKISKWVATNGEYYQNTVRSAPGISGVEEEEEEDGSDGDDGSSSAGAGGGSAGGGSDGAGSGKHHRRGSGDGGAVHRGGLHHRHQHHVAGGDATEPTSRMMAAGEAEDGSGMKDGKGAAARQGMSMVDNSDNRSDGGESATSGVSGTSGLSDGDGTGDFKRGKRYKKLIKLIDSPESKKELRKFKLLVAAVIFTCMAVHVLCFALIMDAIHWQNDALLTLTDMGDGQRYLQQCAMYMRALGQAYRGRGSNNTYSAADTPFFANEMYRYLNLYNDMNNRILLNSRHQSITLLFYSEQLTVWVGNNTFTGEEMFANVTTWDLLTRLMVAGLTVYQNHKDWYARGIFPADTFEGQFMFRGAQMLAKGSQAVWIALQDHAKGHTQRVNNLQLIFLVIEGFLVSSCTAVCLIYLLRMASEQRYKLYDTFLAIPIGLTRALASQTTHLLDDDESDDEDDEDAAAAAASKAAELAAGDDHGSVDGDAAGGEGAPSAAPKRRANFDQSGHGGHTAAAARRGSGGDSAADHAGHKHSGGKGSGGSVKGTKHGGGGGGASVAGEGQSAGGDEGNGASVPLLRLQSSMRFSAPRNGGASGWFSGLKAKIFGRSNAVRDSSAPARRSLERNSRVSIAMLAIAMTYSILIITFYSVGYILTLTTAQNVAMVAVAQRNMERTCKAVFFSQELLSQQDPLLVNRYINNIRNVSVGLRDAYYTMRMGVEAYRVAGPDVEQFPGVVSQGLAKTSPAQFQLFFGTGDCQRLTEPCGGPTYRYYEVTHSGVEALVFQMILSLGKLADKALGAQQRAIAAVAAAVGMSVESITAEVEADRIPQVIAAIAAANASSVAAGGPPVRRLTSADVGMPGHDSQEWDYIYNVGFKDATDGVRRITTLAISDINANFQEVVIMHVVLFVLLVAVFAVFLFGLLFPMLKRMQKEKRRITEMLSQLPTEVDVMKLITLAIVGPVNPGSGKGGAASGEGARSARRSSTVVYATAANSAPMRQSTMELPAGGGGGGAAADGGDTGVADSKAWKGLLARATSVKGGGSFANSKRA*
</t>
  </si>
  <si>
    <t>C_15300001</t>
  </si>
  <si>
    <t xml:space="preserve">MVDACVAPDAAGLDAALGDAQGGAGDGAEPELPLAPLLVALLLATLAVWVAAGAVQCLLSRLLPSKRMRRLRHWPRHHRHGAGAPRNGDGDGVDDDSS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VPASVRYGAVAGWLALRLWLAAVGQVSPLGRLCSAYLVYDDVGPQHEQLYGNGWACLAGLGSHLALSVVEAWMAG*
</t>
  </si>
  <si>
    <t>C_15310001</t>
  </si>
  <si>
    <t xml:space="preserve">MVNPRALRTSKVPRCVPTGGALGERACGAWSSNTVNGESLPPVQRPAPAAVKAQQAVLAKMRAQLWRRAHPSAVHQHNLSVIKQPRAGTAARSPHQQMCRRFGTSQRALMTATVQQVEEADAGDDDSNGE
</t>
  </si>
  <si>
    <t>C_15320001</t>
  </si>
  <si>
    <t xml:space="preserve">MELRAVGAANVHIIKSERPRGLPPGEVVEEPFRLQLLSTNMYHKSMRERLEAGAARQLQRPAGAAQQQQQQGPGWRPALVPGSAP*
</t>
  </si>
  <si>
    <t>C_15320002</t>
  </si>
  <si>
    <t xml:space="preserve">MVPIQDQPELLEWLRRNTRPLKEQLA*
</t>
  </si>
  <si>
    <t>C_15330001</t>
  </si>
  <si>
    <t xml:space="preserve">MHPLLGPCPAGAPDPDLLMLLDEADFPGGEVQRFRVLRPLVEAWLDGYNSEFLGFLEDGADGVGLWAAGPDTSVIANVTSATVPSLVKLLDGGYGARATQPGHTVIAVNPTWTSANSVGQPWQL*
</t>
  </si>
  <si>
    <t>C_15350001</t>
  </si>
  <si>
    <t xml:space="preserve">MGEQQQQPSAGLRAGAGRWTSPTSSVFDVSAVVLEGGGGDTGALVCGASLALADAGVEGLDLVPGCGVPCVPNALSS*
</t>
  </si>
  <si>
    <t>C_15360001</t>
  </si>
  <si>
    <t xml:space="preserve">MTLGRGQRAASYDLDAAVQRALFNRFDPTRSGSMGLQRAHA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PSSEQLQKALAAAAAPQRAPSPSPPLLARGATPEGAPDSSAPTPQPAIEEEAAAEGAGRQEAQPPELAAAAAAAPEGAAAAAAVQEAPATALNNAAADTAPQQQEQLLQPQPQLQPQPQAQLQPGGGTSANGATATAGVAAAAPVDAAWLRLQLRAVAGGGGGGGGPLAGHELLPPQAVCAAGVAVAALRHAAVGPPGAAELIAAAAAADASAAGAEPTEGGATGPNSGGSGDVEMADAAAAAAGGQPPPLPPRLRGLQLGPPLPLRTFCLEVGVGPASAPLRELAVHAALSSRYEAQQVPCGGWRVCDITPITAVLSGLYCCLAVGVWWLLCGGCITNS*
</t>
  </si>
  <si>
    <t>C_15370001</t>
  </si>
  <si>
    <t xml:space="preserve">VLLGARVPPALPLLGRRPPPRRGARAGLCPAVCGAALGRPGRRGQGPQRDRLRHQVVPG*
</t>
  </si>
  <si>
    <t>C_15380001</t>
  </si>
  <si>
    <t xml:space="preserve">MFNQFRAVILGILSPGLKLQAPSNPFARRPPRPSVPKLVLYRGRGMLLWRFLVRAKVFQFMGILAAAVFASVVLTTPHDSRVTSRG*
</t>
  </si>
  <si>
    <t>C_15390001</t>
  </si>
  <si>
    <t xml:space="preserve">MSHARAACWARYATWSLAAAAAAAAAVAPPPSTSTTGPSRSSLPPLL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DELWPRARKILEELDDVQAQLQQQQLAKQQFWDKQVDAAHATLQHLRKREEYLRKEEEYLRKEEEYLRKEEEQLRKKKEQLRDKEKELRQSSGGERLERFPRFPYTWLSTCWYMAARNADSGPLPFRVI*
</t>
  </si>
  <si>
    <t>C_1530001</t>
  </si>
  <si>
    <t xml:space="preserve">MQCSPQALEALRGAFIVLPAVTYANVGELALDVLVTSLAPVTPLGPLESANCLPVVGNDAFDAVDGNTTGVLTTALELFSIPGSQPPLVFLQQRAPAALGRQAAFAAELVTWLHAAGAAGVVVLTGLDAQLRRDRQLDSSPFRFLASTEQLRAACAAATALHAATAPPPPDPYTYAAGDLGGGLGGPAAAAAALASAPLAELEQELRDEELQLHHSLPPWPMVSEATRQRLPYAVLGCFAAEGDNAAEGLALAGHAVRLLAALTAGGAEGEGKEEAAAVCLRAAVDNSCR*
</t>
  </si>
  <si>
    <t>C_1530002</t>
  </si>
  <si>
    <t xml:space="preserve">MTETDHRRSRPDWSRAQSLRLIQLHVKLGNSWTEIAKQLPGRTQNDCKNFFFGALRAKRGYRDNLVYAYARALPPASASACGSWEQDKRGPDALTRAAAYKAAMQQVAAQEVAEQMEKQQRSQQQEGEDGGCGSGAAGATAEDGGEPGAVAAASRRSSSVSVGADGAAPTAQGDGMDTQEDAASAPACPASAAASPVGPAGDVSVRRLSSTGDTVVTDAAGTRTVVAAGVVAGGWRSVAAAASMPAHPAAVVSMPPVVPASVVAAASGVLGAAAVPAAGAPGDRLSLQSLQPPPHGFAALPQSAAPAIGSSSASPFWQHQQQHHLMGPRVQLLSHESLALLHQQHQQAQQHSHVVLHVAPPFLQQHHQNPHHQHLMGSGPADGSSGPVLLMGPAGPHAAALQLLGSHPHHQHQHHQQLVLLPSSVPGAPPQHVLLPMAVRPPHLLQYGGAHGASAAASAAAAAPSAGMGAFVFHPHPQQQQLPPAAAAAFAAASAAPSQPAAVAAAVHSLAPAASAALSLSGSSVLEATTTTTRITTTTAAAVAAAAAGAAVAAGVKTEPASAEAATGWAQQQQQKAHAGVSRSCSSSSSSSAACGACSTCTAGVGATPATATQLPQHQQDHQLLGDDWCAGDEEWAELGRILLG*
</t>
  </si>
  <si>
    <t>C_1530003</t>
  </si>
  <si>
    <t xml:space="preserve">MDAVVRAVFRVASASASGSNPGNVDGIGASSIIEGCGAAVVVHLDDVDQLVGLEAAGRDTPEGRRIRTELLVAMDALLLQHQQQPAAAGSRNSAAPSGSSSSIAAPTFRVLVLATTSRPEQLDDAMTARLGASDCLLAGAPESDARELFLVARLAAEGAALGVEQIDQLVT*
</t>
  </si>
  <si>
    <t>C_1530004</t>
  </si>
  <si>
    <t xml:space="preserve">MRFHKTDIVIAKPSGEVVVTSGGYKTKTTFQSVSEGLEPMGIILRSSRGEGYGEWWVELPDGSRQDWLDNMTIPAASAEDRGRGQRLLAAYHGTSTAAAPATSASGRATAGPVGAPYRPGAAAAPPPAAYRQVGYAPTSSATGAAASAAGPYAAGRTGAAGPGAAGGYGAQSAAATRDPSVAAAAGSGGGDAEALHALISSALLLQDEALIAGNNQVQAEHLLDDEHCCIACMAALKTTVLIPCGHMVLCAECAADVMTRTGVCPMCRQQVETTVTVQ*
</t>
  </si>
  <si>
    <t>C_1530005</t>
  </si>
  <si>
    <t xml:space="preserve">MGELATAEAPPAAPADRSHYVFLSGALSGIVEGLSIQPLELLKTRFQINPGQPLQLLPTIRDVLREGGFLQFYRGGLPEIVGLIPRATAALSTLEFSQRELRRANGGVLSGAGGYLSGALSGVSEGLAFQPFQVIKVRLMAKEHLGRYRNSWDCLGRVLREEGPAALTAGLGPTMWRNTIWNAAYYGTMHQLSDAGGLLTPIENPVLAVARTIVVGTGVGMMATCFNAPFDVVKSRFQALLPEDRVARGYTSTLATLRRIYVEEGPRALYKGFVPKALRLGIGQTIGLLVFQNSIRFFGAEDASAA*
</t>
  </si>
  <si>
    <t>C_1530006</t>
  </si>
  <si>
    <t xml:space="preserve">MAGESSTARVRWELENNIAPAASEDTDALFKYDAAEQQLAQSCKPWAKDPHHYKHVRMSALALLKIAMHARSGGNLEVMGILQGKVVGDTFIVIDSFALPVEGTETRVNAQAEAYEYMVDFLDTNKAVHRPENAVGWYHSHPGYGCWLSGIDVNTQMMNQQYQEPWLAVVVDPMRTMAAGKVEIGAFRTYPKDYKPADEGPSEYQTIPLDKIEDFGVHAKSYYPLDITFFKSSTDSHLLDLLWNKYWVATLSASPLISNREFAAGQIADVAEKLEQAESSLAHGARLGRYFEKKKPATSGSGAAGGGGGGEESALARICRDTSKLAAEQIKGLSTQLVKQALFNCKLSGPGAGSAAGAAGSSAAAAAAVPMET*
</t>
  </si>
  <si>
    <t>C_1530007</t>
  </si>
  <si>
    <t xml:space="preserve">MTVATRSRYRIEPRYVIVLATFLATFTAYVERVGFSIAFTDLAKEAGVDESVKGAVLSAFYWGYALSXXXXXXXXXXXXXXXXXXXXXXXXXXXXXXXXXXXXXXXXXXXXXXXXXXXXXXXXXXXXXXXXXXXXXXXXXXXXXXXXXXXXXXXXXXXXXXXXXXXXXXXXGRDWDGIPGGWAAQQYGGRIMLLLCFASWSAASILTPTNARHTYAIVAARVAVGVAQGFLIPAVHTVLSQWIPPHERARAVSLTTSGMYLGSASAMLVLPYFSARLGSASLLKIVGGLGLAWMCLWLAVGRDIPHRETVIPLSTMDKPGHGHSHGNAKGRPGPTPYKRMMSSAAVWAIVVNNFSFHYAFYVIMNWLPTYFNHVLKVELNSLGGAKTVPYLVMFLMSNVGGWAGDWLILKRRNSTGTARKIVNTLGFVSSAIALMLMPGAQGVTYGVAVTTLTLGCLGFSRGGFSVNHMDIAPKYAGMVMGISNTAGTVSGVIGVAVTGYILDAWGGADNVMGWYVAHAVSAAICFQAMLVFNFFARGERLFD*
</t>
  </si>
  <si>
    <t>C_1530008</t>
  </si>
  <si>
    <t xml:space="preserve">MHRHAQATLSVRRQTHSRTSAANYNTGKNSAPQYPRNQTPRLAAAAPNPPSSQPAPGPGEHPPSALYLASCCPVPACQAQPHTPRVSAPLSPLDTFLPPPRTPPPRPGPRPNLPGPRLPLPHFAASRPPPEISAEAKRAPCLSPPLTSQEGRMPDHPGSSSEPLSTPYTLFTPAVPCTEPTSRKPMQVDVQSPPRAFHAPHAAHVLSLALQPPTTPTCSIRSSAEDTGTPPRPPPPPSDPSPPGPKPPPPPPPTNIPRPPPPPPPPPGTLPMPPPPPPIGPTMPPPGPPPPRCASCRSTAAASAPPPPSGPPIIMGSLPLPLKPMPPYPLPLFRRLTGPPPPPPMPRMPPPPAPPP*
</t>
  </si>
  <si>
    <t>C_1530009</t>
  </si>
  <si>
    <t xml:space="preserve">MVVETAGGQPGAASAGGLGCDGGGEHGTLEAGQPAYRSARMRGKKSCASSPLFSPLQPLKSSKRASNASAHPSSAKATAAMAAAAGGSATLPAAAAATRRRRHLSAASANDARAFMTAAAEAIAASAAAAAAVAAAAMPGGGDAGPQAPLLLPMPGRSAGVEDAGRLVADGPGGGLAAGAGALLPFTAVAGADPRETAARVAAAILYGAQNAADAAAAAAVVNAAAAAQKIFSAEAMLGASTMSADGAAGAGGPSGLSAAGNGTFPYHYGASENFGTGSSSGSAAKGNKGPRQGRRRRSLANIGNLAAAAEAADAVAAWPQGCRSVGDGGAGFGISGVGTSGAVTGSLVGLGAARSPPLFTSGRDSSAYNLQLQQHLLHSQQQQQQLEEQRRVQHPPQEQSHDHHFLLRMRVVRFSFGEVTALDEVGTGAAVGMAATDARQQAAEGRHYTGTPGGGGAEAGGGATGAAQQEAAAGEAELNTGQSNVVSAFGSLASEPGLSRDAGQQAAAGAGAAPTGVVGARQKNSTPPEGNMNAAAGAAAAPGGSGGRHSGLGSATPGGLLASCRLARQASVDWNELLNPRLSEGLDLFGFCYSSQPSATKPRLSGGAPYEAAELATSGAAGAGLAGAAGAAGGAGGSGQQQQQPLQQQLVKQEQEESNAGAGLVADRLGPVRAALGPAGIGGAVFGGSATGAAGLSGPAVGAGAAGTSNT*
</t>
  </si>
  <si>
    <t>C_1530010</t>
  </si>
  <si>
    <t xml:space="preserve">MAIVVGPPFTDRANVKAQLLRVYGVLWAAGLVLVETEFEWLMQFCRALEFWFARGLCQGFLAIMTLELVHSSGNSDFDKSVRLYRTVSGMCLLGCSGFYMLGGLLCLGTLRNARYKRFNERLKVERDLESLEKQREELNRLLVAYSKE*
</t>
  </si>
  <si>
    <t xml:space="preserve">MAAPAMLPGQAVKTPGSIWAKAIEHANEERKKPGADGRGDAFCYFVGSRAAGKSTLLNRFLYPTRAEVPKPSEGIEYTYARKPAAFDHEKKDLAHIWEVGGSQEFAEEIVNSDQLFLTAKQVTTAVVVIVVDLSDPAGVLPTLLYWVEQVKKKLGSTYEKFEKKGLQLPEQLRQRAKSKLYSANEDKDTVYHSGISLVIAATKYDAFKNQDPEVKKVMSRVLRYIAHAHGAFLCYLSGLHGASEGSGAEDAALLDNFTRLMNHLIFTGLEKKPVLKMQPQIDHTGPIMVPAGFDTFKSVGRPRSQGEGTVAGGLAEWRELFEKMFPGVREKEAKMSAKGAKFVIPEQYKEEEVDAVRQRKVTDLENFRKEQAAAVEAAKKKALMAKAQQAEAAAKKKAGAPAAGAKAPAKASPNGTPPRRPSNAGNQ*
</t>
  </si>
  <si>
    <t>C_1530012</t>
  </si>
  <si>
    <t xml:space="preserve">MDAGRLLGGMLDGSSGGGGGPLTSPTGGSGGGGKRSMGTSGISGGSGGGSVPLTPGSPTAAGKQLQRRLSGAAAAAGGSSASVGRAGSGAGPAGAAGGTTGGALPASGAGDGGGTYRALTAALEAAGPSLTAAHGGLHQLHHTAAAAATHTSYSFAGGLGPGSAGSTPRSPGGGAPRSPGGSGTFTPPERGGTPPPLLPTRSPLQSPRSVLGMPRRMRGFSGSGLGGSCGSFGGLPAHCRWPRNAPLPEPGPAARMPESAVVMHDLAVAGHELLGLFGGGGAGFVEGLRERYVEAYRASRRAAVAAKEAASDR*
</t>
  </si>
  <si>
    <t>C_1530013</t>
  </si>
  <si>
    <t xml:space="preserve">MVSKAVSARLQPALDAVVDELQTAFITGRWIGDNALATSGPFSFLLVSPLPGGALYFLDIEKAYDRVHRQWLYASAEGLGFGPRMLRWIRLLTANGSARVCVNGMLSDAFPVLNGLPQGSTASPPLWVIQMQPLTSFLRTPLLPSGEQAPPAAHHADDTTLTARDPAVDGPVLMAAVQLFCRASNARVHPDKSKAMGL
</t>
  </si>
  <si>
    <t>C_1530014</t>
  </si>
  <si>
    <t xml:space="preserve">MKVETELVCGKYSAAMASHAQFELALQHPQSQATGGGRGAGRGAHHSAGRGPGRGSVPGPTPIADAAGGIMPNNKAALRTEVHAFFSLSGHGATISKLQLGKTSALSLMGDSSSSLEEVNVVVRVPARTLALAQLSAWQAQRGLYYHSQSDSRRVRLEYGVPAFSSHYSGSLNTAYRLPAYVHVLHGSVPGSAAESVRAAVDDIVHDYLQSGTAADASLGLAAAGRNAAVLALNGMLTASEPSGRSSSGTQANSLEFRYASDRQRALAQAVGSMMVFSPERIISISFPAPDRRARSGLEDLRLVISAEKITELKGVPEPQLMQGLQTLAHRLRTGLRRMPRLLAKAGSSTANQPQPIHVYSAYGDNMRAVSSEHDLFAGMVWHSNTTGQDYALLGGRLSTGASSEFIFRRPDEQSSLQLQFADRYSLALVTHSLLIDEGFQPKPMQLLGPGTLSILTNNPPLVKLPQSWRTSADSYAVGGNLAAGKPPLQPADGDEKAANIAAVSAMLGVQPAKPDTIAPSPSPGRGPTTHVDAGWCSDDDSDTDPDEDMDAPPLPAAAADAAEVDAAAGGQPIQGPPAAAAAGAVVGGQPAQGMAAGAVAGTEAALAHQQHVTAAILAAARAEREAELQAQRQQQEQVLAAAEAARVQQQRMAALEQQRLELQARSRATYPAAGGQLAPILYPGISDPTALRARGEGPGLTRRLDLSPTFAAVRINPTFDSNSPKDPDTEMVNGRMAGRPDPEGTPGSRRPASRLRLTDPGDGADAAGRTGTNHSGASPSSSNAAHNGN*
</t>
  </si>
  <si>
    <t>C_1530015</t>
  </si>
  <si>
    <t xml:space="preserve">MLRRHSPVKGAGNDGDAFGSEIERMLMERPMTSSRQGPPREPLPMASGLVTNTLDDLMAELGMLRGERGEPQTQRPMTPRSSAAAAASAGGALASSISVGGGGVVLPQLGPGKAAMQLPGLSGSSGSGQAPNSPSLGASPGGLGPVRAQSPMNMRRSVAGAPGAGGGSGLLAPMSNMPTMGAPPGMLERQAQLEMRLEKMEARENQLMTLVSQLQSQVSTLSRAQQTTQQQLAAVAAAPPPSPPAISVPPAPLAALQQAAAASAAAGKSNSRTNSPAPVARMAAGEAATAAAPAAAAPQPPTKVSDEEFIQDDDELSDDEKAGPAKPKNGAAKPAPQKPAPPAGPGPTPPAGAAPTAGTGAAARPAVGNKLVPGGGGAAEWESDMSQLRKELANLAANLVRLREQVSTIVPGGTSDISEAIAGQDQAVQQLKNNLTQIAMDVVSLHKGLSAHKQSTAQAHAQLEKSIVDLSVQSQTNVLNAMTQSAHAPGVAAQMAPNAVANALAATXXXXXXXXXXXXXXXXXXTPLSSRAVSGSLEDSLRSAFAKPAMRAMPQFNLEAAGFMPDNSGAAAAAAAYGGGGGGMQRQQQMGGGGGGGGGLNGAWALLNSFEEQAAQEKAEQQKAAMIAHQAVAIVDAKVKQVVLHVDRHMQLVSNDVEERLRMYEQTIIRTSGTGWWRELAFDRHMYNKLALLPMFVNHVSWILAQQMAKQIDTVQRVMRDLEGSATNRIVVQRGGKDLDEEPAPAPQQAQQVPTQPRLTSEEMALKEQEERKDAVKANWLKAAAMAQGRFVKQEEVKKEVKTATHGYFGAPRAAQ*
</t>
  </si>
  <si>
    <t>C_1530016</t>
  </si>
  <si>
    <t xml:space="preserve">MSAVWQIVRWVLWRSPIMRLYGYDTYIRVMYVMVAIVYLAVLGLVWLTLAMRKQEQSKWLKHAAVSLHVLFDLVFIMLYVSFFDYFVFTANCNFSAPVKDHVYFVGVECLKMPHILHMAVAIITAALFFCVTALLLVASSDLNPVSRGYLASPAAITRLRILAAKAFYVIVADDMQSWPKPQALFLAGAVPFYRTYVNGVWTGIWFGVLYTALLLVYIAFGHHKSVDQRRVVTLWVLYGIFPVVVGTSVLSYWRARLALHPASKFEALEPGVKISKVHKFGDPMEVEVLARVMRQYNNDGDVTEEAAALGEKVVRAGMMVFPNNPTLLILYANFLLEVRKDGPAARTQLQLASKHSPTLLQRYQIFCTGEASKKLKDSQDGGMDLQAYIEFRRNFRVLERYPNNGKLLRCYGKFLEDVKHDPATAARVYGEASRNGGGDAILNLDLSAIQSAADKPDFLTSMSMEDDAVIVINAEGTIMMCSQAVNSVFGYAKNELEGMNVSLLMPQPFSQRHPSYLSRYVNGGEPHILDTVREVVGLHKDRFVFPLSLCVTKMSGTGTDSVFLGVARPMASNSLNVRAWIAPNGVFLCGDTQFASMCGIAESELVGCTLEGISLTAAVEVQQLLEQCRAASEVELASGVIRASLVLRHRYMDTVPVDVVVGIAGTDAQRIYVLDCTRADKATNVLVVDHHMRLRFASTGVSALLGYPARRLATMRLDQLLPAPYNTLHAKWTQNPPPNIPPTSCRAGKVVHLLNEAGSAVPVRIKVSAATGSGGGVNDANIGALNVVQIEKVSMEEQLEEKRWVLTADIRGRIRSVSRPDSELFDFAGADLVGCSLCDTIDIFAEWRERNGESQLQLLMLALLDKEHEMPGTSWRVRVRAPATVAAPHLPAVPGAPGVSKHSIASKSACLQVELHDAAEAGSAADGSEAAGNEGEGEGATLVAVTLWRRDLLSGVVELDEGLVVRRASPMTGLIVGVPAGAMMRKPIQKFLDMPIDIAWDDLVAQFARKGHGTKQRPALKGAASSRGTVSPVMPFIGPHPDTGTMRILTQGVSVLAPGGRPKITLTLHPDTTFAGAHANLMRVLHLDGGSQDGAAGGEATAGEHSAAAGNGAATAGADAQRQRSMRKSMSKKATDASRDEAPAAAGGNDTPTRAPAATSDEDGEDRDTNEQGTPKVGIVAEKGETAGETGDSDEDRPHSEDGSGGVSEDASYAGGDGSGSGSGDGGGRRGRRKPRVTNGSNCSRDLEAEDQARLHGKAASKSDFVAQWVRTLTKNTSGALDPSAPSRKPSLALGAPPGTPPAPVAAPPGGLGLELALAPIPEDGVEGMTQAAVAAAGRQAAQAQPGAIGGGYMKPPPFGRIGSMLGNSGLTMAGVQQVTALPMQQMQAGGGSGGGSEDDFGSGVGKGGKEDKAGGKGEDWEHGSEAASSASGSQAASGFTSVTDASGAGELVIDSRRGRLLKALQKLVCGPMLMEPLEKLRKHTYAIFLLMLITHVVTYVVVSNEIKSEHHDVNLVHRQALAMDRSQLIAVRAMMGAFCERPNVTLKVSVCANTLNYTIGKLQENIALMEAHHQYVYLGDNAAATTMLMDDVYNIWTSKSTATYNTFLDTSPPRIQAARAGVWVLGNRFIAAAREAVYWLPVIKEQYRLHRTFNFLVDNGIGPLFEVYAKSLDLLVNAAWKSVDRLRLTLIVLLVVEALVIQMSCLVYEWVLVQRLESSRLVAILAMLGLPGPILRQLATKEAKSVRHADSGDAAGGGANGADGAVARRQSRLLPESDPELMKVKKPAGAGAGAGAGAARTPAGGDVSEQKDDVSAASDSDDDGKPQNRGAKISSGGGMLDDGGARSRLVAGSGRVSGRRGAAARTMRGLRVNGKTLRPSFVNVTKFMLPFVAWNIALVIVYAISLVQLEGLQGPLASLNMASHIIYRYTRVRAIAFGYVSQDEDASRDIWRDMLATELRYFDSEYNALMYGGTPITQTSAVFNHPVPPSTFFSSAFATEFFRSKRCFRFDQEACLKPGDQYYEVTHNGLDVMVRRMLAEMRLLSEDADADVAYTSTRYLYMYHVGARDLYEGLQQAAQLFVDYSISRYNQVVDIHTILLICTIVGICAYMVLILWPHLARLKADAMRQSALLSHVPPELDVRAHVKAIFRRAQAGGGKRGGGGFRLLGGGGGRNAGVSGEMVAASGACAGGVGA*
</t>
  </si>
  <si>
    <t>C_1530017</t>
  </si>
  <si>
    <t xml:space="preserve">MRAASPRAKPVKHLYAPSTAPCADAQGITMHGARVKRTQLRAPKPTPRPSHRPRQPLPTPRIKTPAVKPLPHPEA
</t>
  </si>
  <si>
    <t>C_1530018</t>
  </si>
  <si>
    <t xml:space="preserve">MSSLDYDSHAAAKPGAGARPPPLRIEENPIVESPGPSPGPGGGGPPPGPGALVPMPAAALGLPLPAPPVGGVGGGLQRLPPLPGASSGTLAPLALMGSPRDADGPGPSPEASEATGAAAAGAGLGPVGMGGMLLAGDAGGIESVGSGADAPARMLGAHRSLSAGPANPYSMQHVPSLAHMGGAARGGALASGFGLPPIGGGLQQQPQLWPLGRPSWPHLGAGGGGGALQGSGGSMAALNGPRVSIMSGFSRPQDPGSDFLGEESALVYPPAGRSFGGGPSAAARTALGAGFGGGGGGGLIDPMDDFRFRGGGARKAITVEQLDNLDNLVPGRSRLHHGGGGEQLDRYLQDYARDRAKPPSLQAIMSGSRFYMPF*
</t>
  </si>
  <si>
    <t>C_1530019</t>
  </si>
  <si>
    <t xml:space="preserve">MYFPPASHMHPRPHSPPAPPHRRRPSPQPLPPTGPVWSAPSPPAERPPTLPASPSQPLTPTPNPKPKRPASLPLHSYCHYKPGPAPDRHILKPASAIVPPPAPETTASAPPARPSPAGRPGPAGRPPAAWRPPRPRPWQAGRPAPAGTPRLSAPPAPEPANPSRRPVDRTAALP
</t>
  </si>
  <si>
    <t>C_1530020</t>
  </si>
  <si>
    <t xml:space="preserve">MTFPAKTVLWCITYGIHMSDANWEDAAKFKPERWLEDPRCAFAKSPGAGGAAAAPATAGGAEGPAAAIGGAAEEEPPNTAPRRFVPFGQGPKNCVGQLIMNATPMQNFGITVVRAVVALLLRRYHVDLHPDMDTSPEGDKLGGGGGGGDGNSSGSGQAGGCRHSAEDTARLTHVAVITKLKKLRLVLQRRDD*
</t>
  </si>
  <si>
    <t>C_1530021</t>
  </si>
  <si>
    <t xml:space="preserve">MPAAQLFKFLLKPQYDLAKLPQPPVADWVLGHVKHLLRKDYHRVILGWAKQYGRIFKLRILNEWTVVITDPAAAAQVLATVPGRTHNYKHIDEVLGGPGKISMFGTPDEVHWRNARKATAPAFSMANVPDATALPGFDELASNILLLMAEANAQVTDPLRAFFYFTPIAPLVSKHVARCRAALKQVVMFHGRTAARILARPEPSPDNTLLWACLHRLRHPHTGRKLTPGQLHPEVGMYTAAGFDTTASTVGWCM*
</t>
  </si>
  <si>
    <t>C_1530022</t>
  </si>
  <si>
    <t xml:space="preserve">MAAWHSGRPAGGGSAGRGGCAPYAGEAASGQQAAGDECQQGNDDAGWDLREHDMMEDVAGPPAMLGGVTGYGNSYCSGNGNGGSSGNGNVGGGRASCPVLPGGRHAGAGAVITTGFPDRPPLGLGMSAFGSDQVWASRRSNFSAGGAAGDAASGGEADGNEDGAAGGEELDELLQSLKSSDFDFEDPGLQGGHMEAATAAVQAPTDMDICTGGADAAVAAETTATSRAGGGAGGGKAAGPLDVLRASRGGARPSGGGASLHAFYSLQPEAMAAGLAGVAMSPLEAHASLHHPSALQLSTGGGAHSPATAAAATPAPMPATSYRSLPYTQQHQPPPQQQRQPQPHVQHYGAEPSRSSSAMSYVDNHQQQPCQRLHSLLQTHQPQSQPQHQHQHPHAAPVAAAVATCHGATLSAAAAFAAAATAACSQLHLRGLLQGDGSRGGGNSGGCCGRRGCSDVEWGCLLP*
</t>
  </si>
  <si>
    <t>C_1530023</t>
  </si>
  <si>
    <t xml:space="preserve">MSSNQTAAAAAAAAAAAVPAIGLHAGEGGATGGPGRRCPCYLRKGAQQHSQRHYRSCRS*
</t>
  </si>
  <si>
    <t>C_1530024</t>
  </si>
  <si>
    <t xml:space="preserve">MPVKGVDSDALETLVYAFYTAECPLELARVPALYDAAIKLEVPSLAPALEQYTASALQPHNCCAVLELCLGAGVGPLAELVLEWIRSRVADVVPGPEFRACRLETAALICKDLAGRSQLVGLQVAVAWLTASSARGSLVGVFAEATGLAVDAIQAVANSGGALGPIGGLGAAGGGGGGGAGAGGGGMSGLGGLGASLSLHGPHGPSISLQLAVGGGGGGASDGLGPLGLGGGGGLGGAGVGGSGSQVLQLLPPPGGLGGGGGGPNDLSGLQSLLGGGPGGLGGKAGAGMAGLGGLGGLGGLGPGLGLDALADAAEGERMQKRLRLGAGGPGGFGALAESGSATSRDLSSALMDGPLRLGGGGPGRDLDLPSLSMGGELVYDADAAAMDDPAAGSGGGGSGPGEDAPSGGHGDDSGAGGGGGEHHLKVSQVLKDGVPHRFCQQCGRFHPLTEFDGDRRSCRTMLQRHCHRRAKQKQELAEVLAQRYEEKQVAASMTAVMAAMARGTPAGVPALPPMLQLQYLAGLPAAAAAAAGRDDGGAKDEDMDGRGGGGRSLPAGLHSPPSRAALTEAVQQRARKQQATVLSQSGLLGLAGSGEGLPEGQLAAAMAAAAAGLTLGLDNLPAVGQLPGSGGVAERKFGDQELLTGGGGNGKEEQRAGAAGAGSPPSAAAAGRRAGGEEPASGKHEPADTEGVGGGGGAGDSGEDGNGSRPATGGRFAAASKGEPGGGSGDGLQRVDGGGDSPGGNGAGAVGAQWGAGDAAACGARGGRDAAVPSGLDGRSQPRDL*
</t>
  </si>
  <si>
    <t>C_1530025</t>
  </si>
  <si>
    <t xml:space="preserve">MRERPLPRKSTPPCAVWSFTSFRKLTILSVIVVLNSRLGTDCVAATAAGGERALLHALQHGLYHSSNATHVDELITSLEKVIWHSRRILKSGNFQEHHVAHTKLEHANLTQASDLTSWARAATAWLGAAMRLQAGDAAAATQQGGGIFGGVAARVSHARDSHRRRRRHLSSSENVFSTREDDGAEVVGDDGGDSSASRPRQRRVLHGTPAAQPQLAAARVLSAESASAAAGRLLHSSDDSSSGPDAGSSTGGNNSSATSTTAAATPTTQLPVILSFTPEQERLRQGYRQRAGELAPSPWPAQQLTLLVPVMRRLLLAQLLKAWLRDMRQQLPAEPQAAQALAVLIRKLFEVHVGSVVQRAALEYFHISKAGGTSWTVAASEWGRYGHVDRSTEYATCAQRYEYVRRRGFVYTTNEYTLHRDLAPERSLDERAEVLSAEQVVERLQSPEGQDAWHSAHLCPQFVNILTVREPRQRLLSNINFMLPFLQSQLFPIRKRNDTQSAAQVADFQAIFCNAPSETWETVVPPVADNYNVRTLLGELGFHLPLWSVGPEHVAAAESQLLRFDMVMDLNAGSGAADLVQKQGLGWHVTLAEVHALDSSQRQDRVPCGLGNLTKLLERQGPDQQWYSFARVVSSLDQSFLAMARGLGLEPLATAGVDPIAAAAAATAAAAATARQRGAPVEGDGAAEPVPVEESTPCGLLGLLAPLALEGPDGVPIGAGVGLAVDGVGQGGDDEEDEREE*
</t>
  </si>
  <si>
    <t xml:space="preserve">MVLSSSVALAGSGLADPFPSASSSSASQQLLTPKSARFAGTGGGSNGIAAARPGGHNQPSAAALGSNGQHSHQQGSQPQQPQQQPASAEELAAALNQIQTLKAEIAGVETVLGYLKGNEAATTTMGRKAHKLPSQQQLRQRADALAVSRAAAARTSLDASAHHLSPLRASQGHGIGAGGAGSGGASSGYGSPAAGGSPARARSAGDPGGAAGGGVFESLAAETRLGRTWRAPKGPQPVGRGEAVILEATEIARLRSELAARGAEAEDLRQQLAETRTQHEHYVWDCEQELETLQGQSDILAAEVEHLHVRLAEAVADKDAALSRGLARLEADLEADDVSDTPSLAEIRARYAAHGYGALSPEERLRLGLPAHMDGEGGGKSGKGKKRKRALGHFQGLITSDKPGRVRGLQWTVNAIATMYYDKMKADARSDLEGNPRQRLADFAVDWHMTRFGLRNLAELNLLDLIASVRQHYKTAVRVRWFGQFTGLVEVGDQVDTTPHVSFYLHLLACLAAPNSLVSLFPDTAASGGAASEEAGGGTPPVAVKAAVLPEAIKAIYRYLNEPESATAFLARACDPLTDPDSQTVPLDPLVALLMAEYQKRWERNAAHLRALFRAGDYDGDGLIGYDEFVAIVRQLLPDSGDRAFTKMYGEAMRKLPAGQNLLDVETFLGVARAFGCDRWRIDAGPTASAYGGGPYGIVTSPSGAAAGGGGLNGPSRSGSVLGSAPSMGALRARATSAASNLRRTESVVGLSEPDRALLRVLDGAVEGLEPPLEEQLTSLLDKLRTSAAATAQRAEALTAATAALPGFELGGGPNAKELATAAAEDNAMISKLEAQYSHFKTTYEDRTDPAAAWLAFRMLLASLAAAAAGARVKPNPSNARSRPGSAKSQAGGDRHWAGAKALARLTVPAVPFRAGSSAAASRPGTNGSLAASGPSGLPGSPSLGRGLGAGGGGGGEGSYXXXXXXXXXXXXXXXXXPRSIANCCLNNMQMMQNVGGGGAGGGSGSFSAGDRHSLVQPPPSGGSPLPMHRNPLPATTGGRISPGAGGSAGGVGSGGLSSPGSASPQKRGVAFSLSHSATNPAAVAAAAANAVSLAAAQAAAGAGGHGGGYAESMDSPELSVGRFEAL*
</t>
  </si>
  <si>
    <t>C_1530027</t>
  </si>
  <si>
    <t xml:space="preserve">MAEQRWTAALDGLPGLSTAEKGKARVLLLRKSQEEASLLVSGLPDVAAEAIKEILRQEGAAAGLGTTRAETKLYNNVTVFVPGYATPYAKLDYKYLTKNDFVKQMERERYFRVVTVAEQPSQPLALEECTANSVDISEVQLQDDVKLAVVVGAEHALHKVQQQVKTIKGWKEGRINKDEYKAAEWATMHIAGDMGASRWCFKEISGLVDADKLKIEIDGMAFSLERVVLVERKPRIKLMYVQELADKIWKLMKLVAAGAPNTDMLRDRFRPEIKPLEVFLMADGWVDDPGEAAACAVRMEEAGIAPLLPTGDGGYDARGSCGRWPVDDGIRRCGQNFLANNKPGRRQPKRSGSSAAADASGSSGAGGAAGPNSAVGIGRHASSSQQAACSPAQPAHHLRTHDPFSATSGAWLQRRVAPVCRPLHPPPLHPPCHHHYSMPSVRRL*
</t>
  </si>
  <si>
    <t xml:space="preserve">MDGEQWGGGDDIKKGAWTPEEDALLTKLIATYGTKNWSVVAAGIKGRSGKSCRLRWHNQLNPDVKKEPFSEWEDAVIILAHEVHGNKWAAIAKLLSGRTDNSVKNHWNATLKRKVNTNTLRNRFLKERVVLQWLLDHPELDTSRTKDAQQTKAEISINGNWAGKATRRAQATITAGGSGRGRSRRNRSRSAESGSATDDGDDDAYVDDGDGDDGGPGGGSGPGGEQHGASISTGVRGVSVGAGAGDRDRGDRGDRGDRGNGGGGAGTXXXXXXXXXXXXXXXXXXXXXXXXXXXXXXXXXXXXXXXXXXXXXXXXXXXXXXXXXXXXXXXXXXXXXXXXXXXXXXXXXXXXXXXXXXXXXXXXXXXXXXXXXXXXXXXXXXXXXXXXXXXXXXXXXXXXXXXXXXXXXXXXXXXXXXXXXXXXXXXXXXXXXXXXXXXXXXXXXXXXXXXXXXXXXXXXXXWSGHMDLGPGGGGGGGPFGGPRNGGMTQPQPPGRAGGPGGMGPGGGGGGPSRLPPGPDVGGGSGLGMPGGVSDIELFRSLPEATRLCLIELARLAGPATLSIIERERQELAAGVLAGGLGGMGGGGGGHGSWQQQGIVGRGGVAAMDDFGGGRSREQSLSDGLDMAGPRGGMGGGPMGGMGPGMHHGGGGGGHRGSGGVTGPHGGSGNANGYNGNGGGYGSNGSMHMAGGGSGGPKGGPYNDPYGDMGRGGRGGGSGGDGYGGGAGGGGMRGMGGGGGGPVSRRNSGSGYGGMGFNGSGNDPMIMGGPLGGGGADAAAVLRQLAQRGGGGPGGGMVGPMGGGGGGMGSVPGGGLDGYGGGGGGRGMLVGGGGGGGLGPGGLGSLGGGGGLGGVPVSSAELRMLQGFMGGGGRSGLAGVLQKQLAAADPGLYRGLSEELAHLLTSVDPGSY*
</t>
  </si>
  <si>
    <t xml:space="preserve">MGAGGAGTGDREGGIKLVGYKNFVRQNPLSDKFTVHKFHHIDFWCGDATNTSKRFSYGLGMPLVAKSDQSTNNQLFASYVLRSNDLVFTFTAPYSRKCASVSEGVPLRHYNIDHAYEFINSHGLAVRAVGLLVDDAKTAYEVSVAHGAKGVLPPVELRDEASGTSQVISEVLLYGEVVLRYVSGSFQGPFLAGYTPVTDSAVTSFGLQRLDHAVGNTHDLIKAVEYITGFTGFHEFSEFVAEDVGTVDSGLNSMVLASNNEAVLLPVNEPTFGTPRKSQIQTYLEQNEGPGLQHLALLSNDIFTTLREMRARSELGGFEFMPRANAKYYKDMYARIGDSLTPQQYREVEELGILVDKDDQGVLLQIFTKPLGDRPTVFIEIIQRVGCMREVKEPATGAVVGTEQAAGCGGFGKGNFGALFKSIEDYERTLNV*
</t>
  </si>
  <si>
    <t>C_1530030</t>
  </si>
  <si>
    <t xml:space="preserve">MPLVAKSDQSTNNQLFASYVLRSNDLVFTFTAPYSRKCASVSEGVPLRHYNIDHAYEFINSHGLAVRAVGLLVDDAKTAYEVSVAHGAKGVLPPVELRDEASGTSQVISEVIVYGDVVFRYVSGSFEGPFMAGYTPVTDSPVASIGLQRVDHAVGNTHDLIKAVEYITGFCGFHEFSEFVAEDVGTVDSGLNSMVLANNEETILMPVNEPTFGTPRKSQIQTYLEQNEGPGLQHLALLSNDIFTTLREMRARSELGGFEFMPRANAKYYKDMYARIGDSLTPQQYREVEELGILVDKDDQGVLLQIFTKPLGDRPTVFIEIIQRVGCMREVKEPATGAVVGTEQAAGCGGFGKGNFGALFKSIEDYERTLNV*
</t>
  </si>
  <si>
    <t>C_1530031</t>
  </si>
  <si>
    <t xml:space="preserve">MHTHAADSGPAAAELLQRAEKAEAAARAAEAAASGLRAELALTKDALVEAKQRAEEAQSAMEASRAELEALVAQSRGGALANEERMQEQMQELNSLREALSASKQAARDWDEQRTAMGQQMGSLKTALKEMSEERESAFSRLGETRERIAELEDALAEAESKAAAGGGDLEAANARLAELEAELAAAKAAAEAAAGGAGAAAEAAQAEAAEARQRAAELQEQLAEAEARAAGLESDLAAATAAAAEADEKAAAAEQKAAAAEAAAASASAPAAVAAPGSTSNGSGLEASLREANARVAELEGELIASARKLAEAEDGAVATVAKEKKRYEALEARLKETQQRLAEVEAALVEAQARAAELEAANVRLAGEREELLTLQDQAAGEITKRMQALSDKDREISNMTVMLQHAEASMEEMAARLEDVEDKAAGGGDHAAEHMSEVLQARARICAGAEALSSAVEEMEAAQQRAAARAQEREEAVAALSRLAMTLAMSASASAAPGAGEGAAAAGGDGGSGGDAAALGALRGQLAEAQLELQHKAAYVAMVTQQLEEASHKMEGLQEQLSAAQSELGELQQKQQQEREQQEQAASAEAAALRQQLEAAGEKLAAAEAAASKAAADAEWRVSELAGEVEELREALEEREAEVGKTKSQLQELRQQLEEQQQSAADGSSSQAATEAVVEAAKAAAAKAAADAEWRISELSGELEELRGLLSDKEAEVGKLTSALAEAQAAAEAAKQAGAEGAQRAGDAAAEAEAAAELRARIAQLEAELEAAGEKLAAASPKAAADAEWRVSELAGEVEELREALEEREAEVGRLKREAAAASAAAAPAADGEEQGRATAEXXXXXXXXXXXXXXXXXXXXXXXXXXXXXXXXXXXXXXXXXXXXXXXXXXXXXXXXXXXXXXXXXXXXXXXXXXXXXXXXXXXXXXXXXXXXXXXXXXXXXXXXXXXXVGGCDAKRKLVALAKKRQADAAAAAKEADSKLAAARAAAAAELEAAQAAAAAAARQLEAAHAEKEQLQTQVSNLSNSVADLMRQQANANAEAAKQEALLQEYKALAAQKDGAAGQATARLEAEMKRVKAEHEAALNKVATRLRDREVELEAATASLARAEREAAAAAAEAAEARRVAAAAASGSSAAEAAARAEAEVLRGDVAALRKELEAERNNAEGEAGRRAAEELAAAAERYAALQHQRLPPFPTQSELASVREELRSFRSSSEALMEAKDAEVLTLEETVAARQALAAAESAAAESQAAAAAAQAAADAAAAQMEARARRAALLDDEGRLEEAARAAFNPPAGDTAAAGASGPGASRRSLRVSDNGLLPVGAANPNASTEILGSLIRPEALSLAAVTDGAAGAAAAARAAGGSAGSSGGAGLPTSTLXXXXXXXXXXXXXXXXXXXXXXXXXXXXXXXXXXXXXXXXXXXXXXXXXXXXXXXXXXXXXXXXXXXXXXXXXXXXXXXXXXXXXXXXXXXXXXXXXXXXXXXXXXXXXXXXXXXXXXXXXXXXXXXXXXXXXXXXXXXXXXXXXXXXXXXXXXXXXXXXXXXXXXXXXXXXXXXXXXXXXXXXXXXXXXXXXLGGRLRTDCGVRISMREEMERALKESVRDMERSMQRAAKGANIIDAEYLKNTVIKMFLTGEAEKLLPVFATILSFSPDEIKRCKEGLAALSWVFMSCCTPVVSCLTAQGEVPMPAAAAAVDASLSAISSLSSWTSPCLPACPISIDISNQ*
</t>
  </si>
  <si>
    <t>C_1530032</t>
  </si>
  <si>
    <t xml:space="preserve">MSGYGRPRAQQQALGALGLVTADGSGQYAATGSAAAAVPRAAQLGLELGVLLAGGGGGGGGSAYGNGAGYGAGNGPPGGYGHSRIYGSGDLNAGGSLRQQHQQHQQLQHYPNLPPAWPQATAPPASEGWAAAMGAALRLAGGGGGPSAAEAAPLQHQGGAPGSGTDGGSAGAVLMPHRAVSTGGSALTTEDASEMSETSQGGARGSYGYDTGAY*
</t>
  </si>
  <si>
    <t>C_1530033</t>
  </si>
  <si>
    <t xml:space="preserve">MPEELPRPPPPLGPALKWSENPKDGEPRQPTHRKRSTGTPRLTHLPTHTAQTCSTSPPASSADPSPPTPNHTSDTYFWAPRPQPLSHTDTSSTRRSKTRTWPPRPTPGSTSAKPTAPKPSPPTTPSKVRLTTASSGNPPSSPPAPSPSTPGTATAPNPAALPGSLPRAPSEPSGLTSSGNATSMHKQPGPKRTPNTTRAEALRRPSPACSSDTNPGAAPNPTLSP
</t>
  </si>
  <si>
    <t>C_1530034</t>
  </si>
  <si>
    <t xml:space="preserve">MSDEKGDPLVSLQRSASAALSVMYLASMPGLRDQVKAAPGVIESLARRVLTVDLDLAKQVVMHQQAAMQRSQQQGQDQQQRAAGAAPPPELVSVGLLALAKLAAPDTALQGWLLGGSGRGAGAGVARARLAEGLVLSRVDEVMRSGVPSWQAAAAVLLHSLAGPGTGQRSVRAWVAARTEGLIDVGMGLLETGAFMNSTDALSSGAQLLELVAAGPAGRQQLVASGVQPVILQVLLTYTGTNGTSAAVGNAVRLLRQLMAPSASGSGSTGDAAGQAAAAELMHNVTHAGLVAPLVREVRLGNRASLAPALVLLLDIMRAAPAPDSGTNNDSDSGGSGTANDSAHEAVGTGLLSLCAQLLFQADGSSDPDALVACSEIVRHTLRNCKDANRPAPRRMDLDGEEAAAEQSEGAGKATHEGASASGKQQQQQQQQQPGGAYTNTAQARQQLAADLLQMMRDTTFPDLHNAVLEACRDVAPSRVAAEALVAAGAVPQVAHILMHNVSQSHEQGVDPGSTAWIVQSQRSAAALVALLALQPPLRQQVVEQGGLKGLAAALMLNSGHPGLMAQVRVTAAAALVPLLGEDGRYLELAVHLGVLEPLVKMYFATSEQERRAAGRVLTLLGQDTSVAAMFERVGIKV*
</t>
  </si>
  <si>
    <t>C_1530035</t>
  </si>
  <si>
    <t xml:space="preserve">MEVRVVDSISKVPQHEWDAVVRTCSGGEVNPTLLWSFLHAMEESGSACPRTGWLPQHVIVRELPGEEADSDSEPAAAAAATATAAAAAGVDSERQASGASASTSASLGAPGAAASRGRLLGCVPMYLKGHSYGEYVFDSSWADFASRLGLRYYPKLQAAVPFTPVTGSRLLVAGELGLGERAAVVRALGRALISMADQSDISGVHLTFTTGEEWAALAELGFKQRLGLQFHWDNPGYESFDAFLADLKQSKRKSIRQERKSIEKAGLAVHRLRGGELTAAHWDRFYEFYLSTVDRKWGNAYLTRDFFQQLGATMPDQSLVAAALNLVGSHALFGRNWGVADGRDVKNLHFELCYYQALDEAIQRRLPRVEAGAQGEHKLQRGYLPSLTYSCHYIRDPRLGAAVDKFLSRERGQIEYALQVMSLTASPYKQERTMESLVRKVNAYSSLSSSSSSSDSLDEELAAAALAAELRGN*
</t>
  </si>
  <si>
    <t>C_15400001</t>
  </si>
  <si>
    <t xml:space="preserve">MAAAAALAPAPDPEASGPRAGPAWAAVGAGRWHGTSCPFAAAPGVLHGRGAAVLAAQFSPGGGLNAATGAADGSVAIWTAGGAAGGGGGGGGGGAGGGQVVAAAVAREARLSCGAAVTCVAWDARADKGGGGSTSDDGSGSSNWLSGVFGSPTATSSGPGSLGATAAAAATAAAGRVSIILPYTGVYGLAGGGSSSGIGTAGGGGGGSSSGLLGEELSLGSGAWQPYDDMGYGNSSYGGDLAGEYGRSAAGTADVPPHVAVPYGSSCCWHPSRDLVVVGYSDGCVQAVGLGRQQAAAADRERDR*
</t>
  </si>
  <si>
    <t>C_15410001</t>
  </si>
  <si>
    <t xml:space="preserve">MRGLTHHAKLHAMYIRMLLHVEDTFGPHVPDVAFVLTTSDTPRYVSPGLLPMSSAVFKEASGYYAYYYRTLLKHRVNIIEFWRKVPEEVLEELDWAAAHDREVQRIAAAGVSLARTYLVGPGRTCYWYRLLHGLAGALAYE*
</t>
  </si>
  <si>
    <t>C_15430001</t>
  </si>
  <si>
    <t xml:space="preserve">QSWLGRVPGSPLQPEATGNFLDFLPSWRTHTRITSARHRACRRALWCGGRTCQQLRLQRLAPLGTPWRAFGRSTTSGIARWRRPWWRRSTRTTPVRLPSAKPSCGWSRRRRVFSSVFGTWW*
</t>
  </si>
  <si>
    <t>C_15440001</t>
  </si>
  <si>
    <t xml:space="preserve">MGAAQTSIVLACVTHAGPDGPPPYPQVGSIPLLGEWNGVRALPLRRAPDNSHRIELSYGRGGGVFSFKLVLVDQDGRIIRWEPGSDRQLASAVAITPELAATLAAVPPLCEALAGGCPELAAAVAADRRLAGALAANRQLAVAVGGNARLAAALGSQPGLAAAVGSSAATARALASNVRIANAVAANAEVSAAAGRMAA*
</t>
  </si>
  <si>
    <t>C_15450001</t>
  </si>
  <si>
    <t xml:space="preserve">MAAALPASWREGIITLIYKGKSLDRAELASYRPITLLNCDFKMVSKAVSARLQPALDAVVDELQTAFITGRWIGDNALYLQGLIEWMRLDVGADGTPRQGGALYFLDIEKAYDRVHRQWLYASAEGLGFGPRMLRWIRLLTANGSARVCVNGMLSDAFPVLNGLPQGSTASPPLWVIQLQPLTSFLRRQVEQGALRTPLLPSGEQAPPF*
</t>
  </si>
  <si>
    <t>C_15470001</t>
  </si>
  <si>
    <t xml:space="preserve">MRSGSNGVNAGGGGDGSRRASAVGDSKPAPSGACHASASSPIATAAAAAAAATAAVAATTTSAENTTTSDVAAAAAEEQTARLVAALPDLSSLAGGGEHDTAVRHQLYELYTSAFIAGIHSAQKGQDQGSGAAASPAAAPQAAAPPTPLLAAALRAAVLGSSSEVLMRALRERLEWGLLLRDTGTSCPGGLAAIKLVGLMLQAVAVAVELPGRQALLHLPLHTRTGGACLRGVAPAVRA*
</t>
  </si>
  <si>
    <t>C_15480001</t>
  </si>
  <si>
    <t xml:space="preserve">MPSSCMAWPYGDPRSRRTSGTGVGATDLALLRHGEPLRRFWPFLLFDVLVLRPPALVLPGSSSSSADSGSGSSSSSAGRSPQAVALGAAKAKLGGGEQSHAHSSGRRRAGDDPFQKLPAGAMLWLAGFALAGGHELPRWAPLFNAPYCSSSPVDFWNNRWHQAFRWWWTRLVFTPQRQQQQQQARRRQQGQRQQ*
</t>
  </si>
  <si>
    <t>C_15490001</t>
  </si>
  <si>
    <t xml:space="preserve">FLADLARGKVPTTKYTRRISVSWFAANDITVALSRALTSGVDAATAVRAGRAAAAAAAVPPGAAGRAAEVLPTGWLCAVVVWAVVLWPSGKRRVRVPAGCVRVGTCVSVCVGVRRIYVNTLTDTVPAQPAGSLADTQVPPTPIPCKATQEH
</t>
  </si>
  <si>
    <t>C_15490002</t>
  </si>
  <si>
    <t xml:space="preserve">MQTASREVW*
</t>
  </si>
  <si>
    <t>C_1540001</t>
  </si>
  <si>
    <t xml:space="preserve">MAVPSTSSGMVFAAPPQFGFSQERGNEPFSIKKALKKGSPAVVPMGSAPLTASTCTFTTGGNAVAGRKLASRRAMARSRLAAAPFASLSLAAVTMTPPPKQASGSVAPKKKKEIGEILSTAGKKALSGGVPGMVAMGIQVLSLMWLRTTINYQYRYGTTTMEALRTLYSQGGIPRFYQGLLPALIQGPLSRFGDTAANTGMLALLEDVDMPVAMKTVAASLAAGLFRIVLMPVDACKTIMQVEGKNGFAALVNKVKVGGPTVLYHGALAASVATFVGHYPWFATYNSLNAWLPRYEDDLPKKLLRSAFIGFCSSFVSDCCSNSIRVIKTAKQTATVPMTYADVVKEVVKKDGVSGLFVRGLGTKIITNGMQGIMFSVMWRLGQDYWNKQAADKAAQEKADAEAAEKAAAAASKGKK*
</t>
  </si>
  <si>
    <t>C_1540002</t>
  </si>
  <si>
    <t xml:space="preserve">MQPVDSYWDSPDFCVLPDTPAGSGGVGSCGPIVTLDMVSASDRTAVAGQLIAFQTPDDYLYLTFRLACPFALRPGFSTDVPYNLGVYLWNNTDMLGNPQYADGLTLSSGVYTCLSVVVDLRRVCNPARSVYMSNTPSAQANFNCGCFPGSRPCPPSDMSAAQLLVAQPAFYTLPSPANCKPAAGTALNKYIANTLDGSGLLQWDPTACGPVGTPKRSPNPSARPSEPPTGVRNDQLPDAPPDMSPPPSLLSPPPSVSPSSAGGGDGSSSFLSGAGIGIIVGCAVIGVAVVACCCITIYVYCRRRAPARSASSVDGDSLARHSTKSALGLGLGRHSSRSDRSLTNFSFAMVPHAYEYESGGGGGKEGSLRGGMVVLGGGPGDSSRHGGGRGSSGRDMERGGSGGGGPGNGNGSGGIYTYALDGAAASGGSATESHFSYLSRLSGHDNNLGSRSRPLSSHGDGFVPQGFTELDGPVPLPVAQPVSSSALPGAGGADPRGLLQAHAVAAAALRGTARQVAGRAGADGNGAGSSAIELPPVGPSGNSTSGKASRGSKGRKYFLFGGGSSAGAGNKSTGTLASAADIAANAALPLRRLSAHDAADDRHRHDHDHASEVASDEPGGGGACGSSFSADTTGTLLPRASGLSTSSLLSAFSGASGRLGRLGGSRSPGGTGSRSPVLSGSHAHTAAAAATTVDLLPELPMPPLPPPLLQPTTSLEGSLASVSVARAGSSVSPMAGSLGGHALLLPAQGSLGPNHHHTGGLLHACVSGAMGAPSGTSAVAVTIAAAAAAPFSTSSRAESSAGASPLLSGRPSLAAPPLAMGGPLLAPAQSLGGHSGAVLSSHPSGGLLGSRGSLRTAPSATGGVPTLAPSSSGHNYPSAVAVMTTSTAGPTASYSSVSSHTAITTIGGNRYPSLFNDAHPTAAPSMPLVAVSAPATTCASPGTTTPATGLPTSRRPPPPLASIPSLGTLPDHLPESSFAIHAPLNLDDDDDDATLSGTMLRAGATGEGAGALAPYGSAAPSPSLTPSGGIEAHSSATTTSVSVGSAVTLYSASLRRAGSSSHGGVGAAGTAAAAGSPFGSMARAATTGGSGSSSASGPSSLATASSNVASSNASSAAARLPGQASAATAGGSRSGPNSQGGAAGTPPSSINPAGSMVLPAEASPFAGATMLQQQLALAFLQQRASLSPPASPPPHSAGGMSPAPMSAPAPGMRGAAAGGAVASSISSAIAASGHRDSGKFTFNNNGTGPGEKLLVSTGVGTALGLLRTAASAAMMDAYVEKQRASAANSPLHPGRASAAAIPGTSPLPSPTSATAAAAAVVVASSSPQPGSPRSASPAPLPHVQSVQSGPHGSMPQPVSPQPHSLPMTPPASLLTSSRSGSGSPLPVPPLLAGAPSLASASSAALGSPSSSLLQPAPSLRTTHSVATDGSSGGASLRSTESVPAPGGCGGPGGGGAASMDLAAIRRYCAEGSRDGEERSLGGVGGGDVLTAVYNAVCKLERGTLFCNKYKVRDSPLLGRHSVVLLAKNVYSKARVAIKFHATRQQYEREKAALRALSSTYVPALEEPLEGPELAAMGLPPALVMEAGRCTLTEWLRGPGGVGGAGRGPGRDLLALKSALHQVLGALVHLHSRRLVHRDLKPANIMWFDGAHRFKLVDLAEAVPVGEVAPPCCTPLYSPPEQLRAALEGQACASAVTPAADMWAFGVVAFEVLSGSRFYGPSPSLQAVLEAVFGHSPLPCEGGEASALAGVELAQARRLIAHLVVRPPAQRWSAATCHRNALFASGDDTDQRARAWDARTQSELRPGGVGAGAGPGRRGSQLQPSLAAGVSDMILYVVIERHRRSAPARTAGVNRRSGATAPILER*
</t>
  </si>
  <si>
    <t xml:space="preserve">MTEQAVHVLASFGQLTVAGGRPGSHSDADTDPARAGSGADGQRRKLRGARTTGLAAGFHSRLRTCFLNDKGSPLRPSAHSYTAGQRGSSSDADPGQENLPPIQFALLNADGAKCWLKRTSGPGAEDAAAPAASSAVPPPSAPRGPGAPGVVLQPRSLLLGGQNAATDQCLVSAAAAAAAGQNRSQQAGGVCDSPAPKPRPTRRSLSGVQADGHVADSAETLHGKNAHEPCTAATSSNCAAATSTHNLPAHPPPSKPPTPPSQWGRCQPGGSVATYGIAAFGVPASVQSCFMGAPSAGTAPFVLTGTAGPQHGGWAASGAASFATAKASFGSGSSSAAAAAGASATESLPAACARNSCQSGPAGTSSGPSACAASAPVAGGSGCSDTGKALVDSAEEVELRRLTRQPQAQAHITKEPQQHQPSGGSWASSSLLSGSLHHHHHQQLMPPASRRQSRLGGKLAHPHQQPQQLQLASAADGLELDAEQCTPPAAGTAALGGSGGRNRASDLQQDQQQGGDVDLAGCCDDEDDGEPWLRTSQQAPDPDDPSSAGKYSAMLLRRLQAVAAQEELYGVPGTGLSGCHSGPSFYLANGDVEPHGYGYALRSGGQGGPLRSGSSSMEPSPMPRLSVRLRRLRASPYNLDLGAAGGSGNASGNGSGLHSYPTPSQLGARSRSTGVTPGGTSRRLRRRSHLVGSHGRELDVDALASGDDVGGSGMDDDDGGLQLVGAGGVVGRRGGRDQLHAELREDDLRPNPLPDQMYYPPPPRAPSHATSSSLQLAGSGYPPLPTGAHGGSLAASFTCGFGGGLAGGLAGQPPPVPASRRMSGPGCSGAALTQSQQQMLPPVSARGLSLPGAGPSSLAHSLRSQSHSGEEFLSGLMDYDDEGVEYSTPPHTPLRGISNTHDTTAAPRMCCDPEASAAGPTTAVPPAPAGAAAVARLLGCGPGRNSFNGGLGGGVGGPRASFGVAQVFQSQPGGGGVMLHQRDLQRLPGSESPPDTQLQWLQGEGGCAVASILGADGLDSASGFNTLIMKAANRNDRESAERLWQEMCSCCVAPDIQTLNALLRCLSRSAADPDEAHLLMLDVCSRGGFSPNGTSQRLMEEICFRFEQLQGGGH*
</t>
  </si>
  <si>
    <t>C_1540004</t>
  </si>
  <si>
    <t xml:space="preserve">MTSRHRPSKPRPTLALLASVAVLCAALLLVGTPAPAAASRDLADVVRNYAVAHGFDLGSTTEHPEGTSTAGEEVTVGAIGRSLLAKKSPPPPSSKPSPKPSPAPKPSPKPSPAPSPKPSPAPAPKPSPAPSTSTAGSTDIAPTNPANVNSTDENPGPADGNPNTQGDGKVILPFVPDNDPDIIGQWLLKAIGNVVAVHLLQVPGTEKFFFMERPSGRHPDGSTSIAGYYDYQTNKFKNIGYTDSVFCAGHTVTQDGHVLVVGGHIAKSGYGDGLKAVRVFSRKTLSFHRIANMTYPRWYPTATLLPSGMVTIMGGTVLPGAGTGKNPIYEIWDPANPTQLMRRNQSAAMVARTNDIYYPNTYVLPTGHLFMFCNRYGEIMDPMAAKVITAVPNWMAVAKGVFTEYPFTGTSAMLTLKPENNYTPEVVYFGGQFSYGWINTTASRAALRIKIHWDEAAGNYTFGEGWTAERMPLPRVMGDALVLPNGKVIVLNGAVKGLAGDNAAGGAAKANEPALWPVLYDPDAPLGSRMTVLARSNIPRMYHSTVSITTDGSLLVAGCDRCDKYWWTSANISKSPTSFAEYRIEVFRPPMWFNVTAKPNIVSIDEDTWDDEDGVNVMQYGAPFALTYSMFYESDKVTSAVLVAPSSTTHSTNMNQRVVGLQVLQHDAATRRLIVSGPPHINIAPPGWYMLFLLNGDVYGQSEWVRLPGDAPRLDSFLEAFDVKGKTNHRL*
</t>
  </si>
  <si>
    <t>C_1540005</t>
  </si>
  <si>
    <t xml:space="preserve">MCMVPGTEKFFFMERPSGRHPDGKNNIVGYYDYQTNKFVNVNYTDSVFCAGHTVTQDGHVLVVGGHIAKSGYGDGLKAVRVFSRKTLSFHRIANMTYPRWYPTATLLPSGMVTIMGGTVLPGAGTGKNPIYEIWDPANPTQLMRRNQSAAMVARTNDIYYPNTYVLPTGHLLLSCNRYGEIMDPMAAKVITAMPSWMAVAKGVFTEYPFTGTSAMLSLKPENNYTPEVVYFGGQFSYGWINTTASRLALRLKVEWDEAAGNYTFGEGWVAEKMPLPRVMGDALVLPNGKVIVLNGAVKGLAGDNAAGGAAKANEPALWPVLYDPDAPLGSRMTVLARSNIPRMYHSTVSITTDGSLLVAGCDRCDKYWWTSASISKSPTSFAEYRIEVFRPPMWFNVTAKPNIVSIDEDTWDDEDGVNVMQYGAPFALTYSMFYESDKVTSAVLVAPSSTTHSTNMNQRVVGLQVLQHDAATRRLIVSGPPHINIAPPGWYMLFLLNGDVYGQSEWVRLPGDAPRLDPFMQQYASGSTKK*
</t>
  </si>
  <si>
    <t>C_1540006</t>
  </si>
  <si>
    <t xml:space="preserve">MDDGGAGPADGNPNSPGDGNVKLPSVPSDQPELYGEWMLKAVGNIVAVHMCMVPGTEKFFFMERPSGRHPDGKNNIVGYYDYQTNKFFNVNYTDSVFCAGHTVTQDGHVLVVGGHIAKSGYGDGLKAVRVFSRKTLSFHRIANMTYPRWYPTATLLPSGMVTIMGGTVLPGAGTGKNPIYEIWDPANPTQLMRRNQSIGMVAKTNDIYYPNTYVLPTGHLLMYCNRYGEIMDPMAAKVITAMPSWMAVAKGVFTEYPFTGTSAMLSLKPENNYTPEVVYFGGQFSYGWINTTASRLALRLKVHWDAAAGNYTFGDGWVAEKMPLPRVMGDALVLPNGKVIVLNGAVKGLAGDNAAGGAAKANEPALWPVLYDPDAPLGSRMTVLARSNIPRMYHSTVSITTDGSLLVAGCDRCDRYWWTSDKLSKSPTSFAEYRIEVYRPPMWFNVAAKPSILSLDPGTWDDYDQVHVMQYGAPFEITYEMFYLEDQVTKVALVAPSSTTHSTNMNQRVVVLEIKDHNPTDRRLIVSGPPNINIAPPGWYMLFLLNGDVYGQSEWVRLPGDAPRLDPFMENLKNSQKAK*
</t>
  </si>
  <si>
    <t>C_1540007</t>
  </si>
  <si>
    <t xml:space="preserve">MEAAGRGLAAGADVGDEEDEEAVELEMGAAAESDTLCESEAAEAEAAEALLKWLASATAAAAAPAPAHKPALAQSPPQQLRPPPPLLPAVRVLELQLDVGMAAAAALLAAYDAEDEEDEEDGVGDEAGGSGSEAGGDAGEAARRRLWRALAAGPVRLALSCPACLDAWLGELQRRRRLWQGRRQDLQMDQQRQRRTAAPLPCRVKALEARPHPRSAAAAAAAAGPPLALPRAAAGDLAAAAAASAAAAADAGALLAAVCKARRLCLPPPPPPNDTCPKAPSPSTALPSAARPPVASASTTVSFYVAPSASPSASPSASPSASPYLALTHLQLTGVALAPRLARAALPPLACLRSLVLTDVCCRPPHPAGWDWLGDCRGLTRLGLAGECPLTPGRLGLAHPAIGRLTGLVELRAPAWSLPREAPGVLAALSRLTCLEAGGAASLPYVVPQPQLSAGGCGGAGGCRSGAATPTAHSGFHTSGSAGGATVVVAAAAAAATPACSQPHTSCSGGGAAAAAAGTAADTDTDTAEGAGDVDGVVGPGPAAAGGAGGVLAVNPVHWADEEVGGGAAPLGNGSLARPSSSRASGGSSAGTRTTAVVTRRRQWRRQRRQWQRRRRQWSAAASRRRGQQRACDGTGASAGADPRTAADAGAAADAGGGGFASGLEDEDVAGGSGAATPATSHHSVAGLGRVASGGSGTTSTSTSGSQPSSSSSSGHSGGGRRARCGGGAGSGGSSSTDSGARRAALAWAVRLSGLLPGLTELGLHWVAGLGGGTGHDVLDVLVGVGGGAGPGNDRRLVLMPKYGM*
</t>
  </si>
  <si>
    <t>C_1540008</t>
  </si>
  <si>
    <t xml:space="preserve">MRSSFIEPKPRAQPVLSRGRASMRLAQSRALVARVSSALWPGAGLSQAQSVAVRMASSSTWEGTGLSQDDFMQRDECLVVDEQDRLLGTANKYDCHRFEAAKGQPCGRLHRAFSVFLFSPDGRLLLQQRAASKVTFPGVWTNTCCSHPLAGQAPDEVDLPAAVASGQVPGIKAAAVRKLQHELGIPPEQVPASSFSFLTRLHYCAADTATHGPAAEWGEHEVDYVLFVRPQQPVSLQPNPDEVDATRYVTLPELQSMMADPGLSWSPWFRILATQPAFLPAWWGDLEAALAPGGSRLSDWGTIHRVM*
</t>
  </si>
  <si>
    <t>C_1540009</t>
  </si>
  <si>
    <t xml:space="preserve">MQARYFTKFIPSLLHCLARRVEHATPRRACVLGHLAAFSSQPGNKMSATLTFWDRNPPYAAVALARLANVPVAATHDPKATKETVPTLSVSGETFTGTMILKYIARASAQRDELYGGSDAVAACQVDQWLDQAGAITPAALEAQAAALNDFLQLRTFLVGYSLTLADLAVWGALQASPLWNKVRGSGKVPHLARWFAFCSEVPQVRAATEELAALAGKKPGAPAAGGADKKGAGAGAAGDNKKGGAAGGAAGAAAGGAEGGDAGGSFDIGLPGAEEGKVVTRFPPEPSGYLHIGHAKAALLNQYFADMYKGKLLVRFDDTNPSKEKDEFVENIMKDIADLGLRYEKLTYTSDYFPQLLDLGERMIRAGLMYADDTPVEAMREQRGRGEESACRGRSVEENLRLWEEMKAGSEVGLANAMRFKIDMKSVNGTMRDPVAFRCNLTHHWRTGTKYKLYPTYDCACPFVDAVEGVTHALRTSEYRDREEQYYWILSAYQKVWPGGLPHVHIWDYSRLNFVNTVLSKRKLTWFVDTGRVDGWADPRMPTVQGILRRGLRIEALKEFILSQGASKNITFQEWDKIWTINKKLIDPVCPRHTAVDVEGKVLLTLEDGPSPPEVVTVPRHLKYPPAGKKAVTRGRTLWLEQADAAAISEGEEVTLMSWGNAVITAVTRDAATGAVTALAGKLNLAGDVKKTKLKLTWLAAVPECETVELSLLDFDYLITKKKVEEDDNFMDLVNPVTKFEKAALGDPNMRSLQKGDVIQLERKGYYIVDEPHGVKGAGKPMVLFAIPDGRTKNMTKPGAAAPAASS*
</t>
  </si>
  <si>
    <t>C_1540010</t>
  </si>
  <si>
    <t xml:space="preserve">MIVLGWLTRGGLVSNTPRAGCGLAH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RRHQRLAKLLWQLLRWLVAAAAWLRRSWGGGGGAAPAGNGSSSEHGAQPAGGLEGDALGGFGPLQGCWGIVLFAQVVAGFLLTSCVMWAAEEAARRRFSRSAAARAAAAAAAAAGAAGGAVGSRAPWLQQSQQRHTAAAATAGGAAAGVSSLGAGGSRGGAGGVGAAGVTSEQLTQRLAAAGRRPADAF*
</t>
  </si>
  <si>
    <t>C_1540011</t>
  </si>
  <si>
    <t xml:space="preserve">MEYAAVVGVLGMDVCMPVSMFGRAAAASAYALGKVLYHLEFAGLPSETAVKALLGQVAAVVDRPTTVAGHEPRTSGVAQMARLLGLPSPHCSDGGSGGGDGNSGGNSGGNSDSSGGGGGGRNGGQTGRRLWQQARQEEQPALKCCQAGIPSARVASAADHELRIRYLYSGGGVDAAAAAGSAPAPAQQYGLWHLLRFYRQWGQRRWRLTVHVRTQKGRDVNSATNIRHALVEMLLGHKRPASLQTGGGGGSGGGGSGGDGSGARARILVPRPTRTEWPLSIDWAAFTLWV*
</t>
  </si>
  <si>
    <t>C_1540012</t>
  </si>
  <si>
    <t xml:space="preserve">MTTRQRFQRPTSSVRPPALPSNAARYPPEVPILAHPRCVWAPPLSSPVHPSLGAHMRPQVRHPLMPYESLRPPQLPHASALKLQSIRPAACPAASAPAAPPPQP*
</t>
  </si>
  <si>
    <t>C_1540013</t>
  </si>
  <si>
    <t xml:space="preserve">MFGPDARLAINREPAPLPNEQSLVAELRAKLGPGPDQDKILFSIRSARGKTHWAVNSYLRDIMSAGCVPGEEDFHPGRARVQTSGAAGPTAVASTAEGQTADDPMPQSPDLTDESAAHFAERSGLDALPSSVLELVLKHLDYTSLCAAALTCKALAAVAASDALWSSLFAARWGAVVFPTEAYLAMGAAGGGVGAGAGGWPGAGAGAWPGAGVGPAAAALLPILYGFPSAKLLEGMRSKRLILGGDHLIESCHTGGGSGSGGCGSGGDGGGGGGSGGGGGGGGSGGGGGDSSGGACAHLVVD*
</t>
  </si>
  <si>
    <t>C_1540014</t>
  </si>
  <si>
    <t xml:space="preserve">MSGFGDNLASGPALVAAGGALALGYALWEQMKFRWYRSDKNGNMLPGPASVTPIIGGIVEMVKDPYGFWERQRLYSFPGMSWNSIVGIFTVFVTDPALSRYVFSHNSSDSLLLALHPNAEWILGKTNIAFMSGPEHKALRKSFLALFTRKALGLYVLKQDDVIRKHFNEWMQVGGRRTAGPREIRPFIRDLNAYTSQEVFVGPYLDDPTEREKFSDAYRAMTDGFLAFPLLLPGTGVWKGRQGRQFIVKTLTRAAARSKVRMAAGQEPECLLDFWTKQILSDIKDAADAGQEAPFYADDKKIAETVMDFLFASQDASTASLVWTITLMAEHPEVLARVRDEQYRLRPNPEEKVTGDMLNEMHYTRQVVKEILRFRPAAPMVPMRAKAPFKLTETYTAPKGALIVPSLVAACKQGYSNPDSFDPDRFSPERAEDIKYASNFLVFGHGPHYCVGKEYAMNHLTVFLALLATSLDFPRIRSKVSDDIIYLPTLYPGDSIFDLSWSAKK*
</t>
  </si>
  <si>
    <t>C_1540015</t>
  </si>
  <si>
    <t xml:space="preserve">MTFTTRRSLSAISCILQPRAVKGHINVVLNVEQTRDLSSINYAQQGNAAMYTPEVMSKRHSNRTDTSLIEVVRHWWRWLPKADQEVMEVAPAAPDLGRSAAVRFAHDSLPLPEPTAAANGGADTAAEAGSVGAGAEGAGAEGGSRTLQSRMSIHTRLDGGSGGVALDSGEASAGGGGGGTVLKVAALDRAIYSAMVVAITMVLLPRFGLKADPDYDPSEDWLDDNKGLPYMDFPNFFDAMFELADMWAEGTDVREYVELLLTTLHDVQKMDAADGTFSRLLKKFGYKSFREPRSQQGSGNWEGWDAAAGAAADADEGGENAQAGAQQQHPDAHMFSYGGGNHGGGCGPLPGSPPPDYGGVGGSGYGAAGAGGRWSPQRRGPFVMPAPAKVDYSGELDGG*
</t>
  </si>
  <si>
    <t>C_1540016</t>
  </si>
  <si>
    <t xml:space="preserve">MPIVHPGIRSTLAELTAPPRRPDTATLGEWRRLRQQRQQQRLMSARLGGKEQGVGGIPLALRQAEVADPGAAGSGAVGGPGRGPGPVIHAYEEYMHDMAARYLSTQEALLVATSAAAAAAAEQVLAAAGWAQQAQQEDFDVSSVYPQRLWDSADLDSAAAAAAASQQAVSSPRLPALSAPGSGQVCWPPRAPGAGTIGSSGASPQASPRASGTVPSAGTTAAASDADAAANQATAVSDPALVASPSGSAGLTSRASRLGSRALLSCGASSHSLPATPRGGVSITVGPDATAAGGAVGTATLMPPPALPQLWGPPLDPHATVAAITGRPVPATEAAAAAAGANGGAAAAAAALAAEGSIASLAPSSLAPGGASGASTARSLLSRRGPPKAEGEPAATALIAPAGGETEVEMAAKMSAFAPQMAGSDTGGLGVGHMGVDAAATAAQAEVVVAFAQAAYRLADPNVHSLLLPSRVQPSGTGPHFPVHTAGARGYSGRRSPQRAMSPPGSAGVGAGRPGIGRSCCGSSRVGRAAASEGRERFAAYLQAPGAAAASAAAAARTGGSAARGEAGSGADGWGWAPGCDSGGPDAPTAAAAGEACWSCGGVEVGARGPQPTDGSLFGGPVHLHRAATADPGSLSRRPGSSPTPDYWFRPGHVAASSSERAATTAAALLGGAVSRRLCSLVSTSASCDLGSAGAGAGGGLPVGRTASGSNWFSAVPQLRLPGASGGSGAAGIATAPCSPGPGMLGSRAGGGGGVWGYGGGRMSARGGGTAANGSGGGVVMPHGSMSNKLRTFYTTAPSGVVTPDGHVMMPPAGYTAVAGAAAEGAAVEDGAEGGAESQDAAAAQGHGTASVDRRHRGGSVPPMAAAVAAADAGINRGALRSPLTIRSSEPVAIMADELAARLADQRTVERQQRLAVGLSAVGGMRQGPAAGAAREAVQSSFGAFMAAREATAAGAADPAEAGDAYGEGYAAE*
</t>
  </si>
  <si>
    <t>C_1540017</t>
  </si>
  <si>
    <t xml:space="preserve">MXXXXXXXXXXXXXXXXXWLQARLKEQPALKRCQXGIPSARLASAADHELRIRYLYSGGGVDAAAAAGSAPAPVQQYGLWHLLRFYRQWGQRRWRLTVHVRTQKVLEHKTQQLAGGRPKEEVIVGWGNANTGYGGCISSTWVWAVGLEDSLIQRLATLAVILGDVCLGDACDDACHLAKYMFPHVLFCETVRAVHDVVRSSTEVTLAYLASAGPGAAGALGVGSAGSGAFRAGMLAAGKDPSDPAAVAAAKGSSAGSGAFRAGMLAAGKDPSDPAAVAAAKGSSAGSGAFRAGMLAAGKDPSDPAAVAAAKAGRVHDGRPHLGGFYLTCNVKSCNHRQFTSASSPVPVHQCQPAPNLHCCVVRYRTAADLGTTLEATPLPFFDDDAHGDFLKACLSASSLDMEYVFFTPHFSHEVLINREVVAWEAAAAAERDNGGAAEVHKAVQSAVESGWRAFANSAASFEPWLQRQGLEPGHDPWLVAGFQTQRNAWDGWEFAGFLRTDGAAACVALKKATAAGGSGTDSSPSRGRAGSRARGRGGTRAHNSPSRGRAASRARGRGGGRAHGSGXXXXXXXXXXXXXXXXXXXXXXXXXXXXXXXXXXXXXXXXXXXXXXXXXXXXXXXXXXXXXXXXXXXXXXXXXXXXXXXXXXXXXXXXXXXXXXXXXXXXXXXXXXXXXLLYSGGGVDAAAAAGSAPAPVQQYGLWHLLRFYRQWGQRRWRLTVHVRTQKVLEHKTQQLAGGRPKEEVIVGWGNANTGYGGCISRSGRGPNRALLRLLVDKYAHLGRDVNSTTNIRHALVEMLLGHKRPASLQTGGGGGGGSGGGGGGSSGGACAHLGSGGGGKGHVEEASAAPPKKRRKRAG*
</t>
  </si>
  <si>
    <t>C_1540018</t>
  </si>
  <si>
    <t xml:space="preserve">PTPQPNDTRHDVYLAHVPHSWALAGFPTAFPPWAPPPTHARLQNARSPYPPRHHAKQHGPQPIAKQSEPQTPAPRQTHTHPLQRRPHPHTH
</t>
  </si>
  <si>
    <t>C_1540019</t>
  </si>
  <si>
    <t xml:space="preserve">MGFVGMHEGEQQAQVVHRVALFDRGGAITSVISQSDIVRFLADNSDRLGELACTSMSDLGWDNKQVVSCTPDTPALDAMRLMVAAGVSSLAVVAEPEPWSEDEGEGEGEGEAGAAGAEGGPGAAGEGGRRGVSGGGRLLGNFSASEMRSMTAEHFGALSLPVGEFLALEHDTEYVRAAAGWAANRERLLEAEGVLGSPAHSFIRDRLRRARPPAPPHGQPHGQPQPQPGSQVGQRLVVVRPDTTFGELATAAVPPSAGTSPAALAAAAAAEAAATAEAVSGGHPLHAHHPHPLAQGGGQ*
</t>
  </si>
  <si>
    <t>C_1540020</t>
  </si>
  <si>
    <t xml:space="preserve">MLATRRARRTRRRRRRKRRRRATTRRTIEELITSYDLALQFAAHSSKARKDCGVWDRSHVLTLAEGGLGCLVCACGEHERAWGWTVMSVYVCVCRDICMAVPT*
</t>
  </si>
  <si>
    <t>C_1540021</t>
  </si>
  <si>
    <t xml:space="preserve">MVEVLAANDQLRNQQKKGKVLQGFHEMPIAFAPTFKFTPGTDRYDLKRTPAWTDRVLYAVHADPLFADLKPLYYMAVPELRTSDHKPVIAGFELSVSPQHANAGRHSKRAGCSIM*
</t>
  </si>
  <si>
    <t>C_1540022</t>
  </si>
  <si>
    <t xml:space="preserve">MPHELLLSLLDVRSPSAAAAAVAAAAAAAAAAMSPVHSRSPLASPLASGGGGLPDLAEAASPSRPATSGAGSSSGGAGYVAVADGLDLAQGDVQGRRPSGSEASTRSRASASGTSTSGSGSGSRQASGRKVSASGTPAAGAGRQAQPGLHSPGQGPLDGGEAAEAAARPSPAPHVGTGSSHRPPLPPGHHHTAGAPAASPAAGPTAAAAGRGTSQRRVISGASSHGDGGAGGAGGAGAGDEQQRERRASGGAAGPTSSAEAGPAAVGSEPKPRQPSGSGHAPGPSSGRTSGAGGPGPGLPGVGEVRPLSASSGRHLPPVSAPQAATAASPPGPASGPALGHTHAQGPSPPAALPSGGGGGGGGGRAVRFSYTGDDSDTAPGAAAAAAAAAGGLPPVRRPSDGAPPPHGALHLPPHLGSPSGAGAGAGEPGSGPVGGLSPQPRGAGSRNTSSNGAAHIPSGPSTATAASAAAAAGSPVADDVLLPTRRSGPSRAASHDLRQASSWSDLAPPPPLPPPPHSHPHPLNRRPTGDGGAGGAGGRTSGSGTQAGGATPVLLSPESGGQAGGGGAKAMLAGSGGGGAGGGAGAINSANAGPHAIRRAVELSPLVAAAAVAAAAASGLPGGGPGAEVALREALARQAVENAAVLTAAADGDGDGLLRPWSASSSHSALGRGGGGGAGGGGGGLGGVLETDYGYARVVAQHTGLVVGGGGASPLTSGAGGLRSLQSGLGSSGRRTALAPLPLLPSLTTASSHGVPDLPLPLPLPGGLLSPSAGGTEGPGSGGPAAGGMSQQQRNGAGGGGGPGGSSAPTSPKGRSAAAATG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SPEQLRSHVNSASRARTPSPN*
</t>
  </si>
  <si>
    <t>C_1540023</t>
  </si>
  <si>
    <t xml:space="preserve">MVLRRRALLLVLAAVGLTAGLLVGALAAALHCRRHGDSSCHRAGHGASAWGWVSSGWAADGNRNIISFPVLLNPALDVIDGVGRPGLVQPPSADRDAAAATASLCLQVGPDAAGTLAQLTPG*
</t>
  </si>
  <si>
    <t>C_1540024</t>
  </si>
  <si>
    <t xml:space="preserve">QLHHRPRLHGVYHQENGRAPVVHPPQSPGHLRKGPSHRPLHVSGRDRPGLPRRRLQAVRPHQRGWERPPGPPPKHWPPHLLQIHI*
</t>
  </si>
  <si>
    <t>C_1540025</t>
  </si>
  <si>
    <t xml:space="preserve">MLSLRAPLTHRSGLRRIACKASSAAAEMAGPIKYPNMYPYGVKTLTPGQTVVEALDMLGPESSFRLEPLESSMYITPKAAMYNFRGKERRWDVVESHASVGVVLYHKDLDAWIIVRQFRPAVYATLMREAEAAGKPKPPYSEAFTYELCAGLIDKDKSNPEICKEEIMEECGFDVPLEGIHEIGVGIASAGTQGCPHIMYYAEVDSSMAVAGAGGGLLGHGECIEVLALPFESCQQFVLDGKLPKSPGLMFGITWAYFNKLNGSLGAPRVATTSGTGLQNGELVLQSVLPA*
</t>
  </si>
  <si>
    <t>C_1540026</t>
  </si>
  <si>
    <t xml:space="preserve">MKATVLGAARFLASRPLTPLGTLQSKSDYDDQIGYVINPLGLDPFRFTIAEAPGAEGIVGIVQTVPLAAPGSAELRTLVVRPSFRGRGLGSRLVSTQLEGLAPGTAVYLTTIESRLRFYKRLGFKRLLLEEAPSDMRFEVAAGLVAARLLAGQQLVVMCCVVQR*
</t>
  </si>
  <si>
    <t>C_1540027</t>
  </si>
  <si>
    <t xml:space="preserve">MMFPKDNELRKACVYIASHKLFEWFMLAIILANCVTLALATPGKPGFESTRLGKNLRISEYVWLGIFTLELLIRVIALGFIRGKGSYIRDKWNIIDFVVVGLGYLDLSGRGNYTLIRCVRVLRPLRSINKIQEMKQLVDTMLNSIPLLLDVVILAVFYFVLFGAININIFAGSLKGRCGTLPMTALVDGLGRNFTGEPYGDPSASLSLFTSTGLWDQWQVADDDADTVCRGPVPSNLGSLSWVGSCNETDGWCTWDSYTGQPKSDGGFWCSDPSQWCVPFQNPGDGYRMYDHIVWAWLTMFQIMTLTDWSFSMYDCMNAINPGVFPLFWAMVIFGSFFLLNLALAVLYLQFSKDKEQKRLAAAEARREEEDKRLADALKKKELRERNEQKRLQADELARLKAAHDEPLDGLDAVEGGQWQAQERTTPGGHKLKRTESSQHLNELDDFPPSKELGGQKHPHLVALGPDSETLRRKYEVPQFLKAADYDERSVCTAYELVGASGMFSGSGARGGVTSVTAPMYGASMASRSLVGGSGYKAGNSRAGGAPSASTGASAASAANPALGALGSFAAGSARHSPSSSLGWSWSKDNSSGRMASLRRAALLAANRGSSLAASRALEATAAALEEEVEEDDDSSDGSSSNGEALRHSAAGVATAGSERVPAKQQPSMCRSKTGARDADAAPAGNPNLLLDTASTDDGPWPDGCCTAHVPAGKKREERYEADRSCSALRNWCYWVTSDWRLDAASMVVIALNAIIMALQWYEMPYALDRFNDISNYAFTIYFIIEMVIKLMGLGVLYFTDGMNIMDMIVNAATTAEMIIELIPTVDNKLANTLSILRVFRLLRLFRLSRQWKSLYVGAAHEQVHAQAITSTLLASVKQTFYLTMLLLLFMFIFSLLGMQLFGYTMAVCDSVEGSTASCPSNDLATCPAHFDCYLPCNWQNANLVIPADGSPYNNVATCEVFPRQYAPDVAAPFNQSVARAVAALLEPATNGAELHGNMSSPELGGGNDTLAALAGAYLDAVNSGYPPLDVDSFPQSQPTTPYVATVNLTAIFTNASWPYNTTLFPNLSAANLTDVDVALGADLYGLGSVLFGSYNYTSLTYMAQVGKPSLIRANFDNIFQGFITVFQVLTFDNWADSLHAAMHATTPWAACFYVALILIGNFMVLNLFLAILLDNFGDIDEIVEAAEEEERSKAAAKAEAAAADALGKVADLGKVAAAATVGKVAVTGKEALGSLWSRLRAMAGCAPPVKEGEDKGHGREGTHSHGVDSGGEGGISAYDGVSGYSENGGGFRHRHSTGAGGGLVNNPVYHNTTPVRQSNSGLNGTDGSVVVPLGDPLAGVMALGGASFYVPLSRPAPLEHQRLLTADAIAIGQEQERAAQAAVLAQLAARLNATEAAMVLDDTTSPAPLSRLIGAFPAAAHVVDAGKQQHVQGDRHAVLAHVHSTTPTNGAGLVDLPATAAGAAPGAVPMLYMLREDGRYMFATRDFKTAQEGARYPAGLPPAVAQDAMLQMGSGLPAKAEKMRNHLEELKRRGQPEREGKGVLPPELGGGRHRGFVRPKRRTDMLLTGGALYPVVAKPDVAMGDMLVGRSLFMFPPRNRIRRFFARIVTAKWFDTLMLFIITLSSIQLCLDTPQLDPASKLKQALVILDYIFTIAFGVEAIMKIVVTGFMFNGAGSYVRSPWNVMDLLVVIAGVVVLITDSLSKGVNIMWLRAIRTLRALRPLRAANRLGGIRTVVSAMLKAIPALGNVFMVAMLIYFIFAILAINIVGGKFWSCRSMDDVDTPLDPDYYLPRNTTMTRDWCDSTSGGDILINTSAYHSMWNLASPPAYNITTTWSNPSTNFDNLAVALYTLFQVATLESWSDVMYTGADITQVYQQPITNNSPAVCLFFVIFVIVGGFFLLNLVIGVSIDKFNQMRRENNGGNPHMSDEQEAWVSTQKMLTNLRALRRHVPPENRFRAFFYHLTQNQIFEDVIMVIVVISIGFMLLVHADMAPTFSYIVSYSNLAFTIVFLIEMLLKWIALDVHGYFKSGWNCFDFTVVCAGIGGVIVDFATDTVFTFFPIIRALRVLRLFRLIPRFKGLRTLLTTLWWSLPALINVGSVLFLLIFVYAIIGMNLFGMIREDNAGELGPYVSFRTFPLAFLTLFRLMTGENWNGVMADCMQLDKCVRIDQTYNTTNADGDPVVLNPGDFYDFDDPVLEGVPQDYKTNQCSPHPLVAIIYFFSYILIITFMLLQMIIGIIIDNIQNTAFQEKLPVGPSTLHTFTEVWEDLDPHGSGFIPASALTSLLLRLPKPLGVKKLDSQMLRVQEIVLSTNIPIRSRCVQFYEVLHALSGRVAGTDVPADQEDPLHDQLVPHIPPDFDGAPTHNAAQYYSAMYMTTAVRRLLLQTWTERKLHELREIRNRLKTIKSAAHAAGESGGLNEERFELQREAQEIAEEVRERMRDAAETLGGEAGKSKRRTRLGGVVKNFVKSKMIKSKGKSKHENDNKTVAEELGVPLQQHTVERNGSARRDGKSFAAAAAATMAAAKLSNRKEPLASAAATGASAASAVRRAMPARMAMAALGSLMPAGRNSAGGGADAHDTSHSNSGAMTDRRPEPSVGGSSTAEGGAGASAAADHVVLEMTARPQQPQ*
</t>
  </si>
  <si>
    <t>C_1540028</t>
  </si>
  <si>
    <t xml:space="preserve">MGDPVLTTLTRWATVFTVLTGTDSNSPVAVSLCRGKLYTLQVAFPAARRALLTATEGGISGSVTPLCPNRVALGGATGTDAGVAPSYSLLYRVPCSTAGSSVTFQITSAAPSAPTLLLGASASLPLDAACSSTLCGSSSGGSSGGDGGAVRDAAASSPPPPPPVRGGAQGAVIPAMPGSIASWRTGQDLAYVAVRVSRQEAEAACAARGSGTRLASTAEWGAALGDMLGGPLGGLMVDVMVSLYDFGDNGGRPWHVWTDAGSASGSTCGGAVSLDTSTMTLARTTSNAICAQTLFYMCIGPTGVYAAGTATATKSPPPPPRTLLPPPPRRPPPPPPMTPTPTTSVSGGVSQTIGTRTYTVFGTRVTFATAQSACDQLGGARLASVSDWGDISGLIVAGEARVLWDSLSQSMFGFGSYGDKPWNEWASGGGGPGKGGCGAARRAGEGITASAATATPSIAAVTQTTQEEKAAAAAITQAAAAAQDTAAATIPTAAITATSPHAPGVGTMALGESMRLHWSPANLATAASAAASTPPPASFCAAVYGSGTRGSVHIMLEAAGADRLSLIFPAAAAGGLSPGITAAITDDGSILTSTFRIKTTPGPSDTVALPYTVPAGWGARLRPPGTSLPPPPPPSPPPPVNFDPAVFGPGPWPLGLPRAINWTEGRAAVLLPPNAADIEAAGNGVGVYRLALCFTAASGAPTGIRGLDSYLASLVPADPSVLAARLAATAVLGRRRLQQQEEQQQEEALVTGEASGVLIAGAVVVGGQRRLAAAEDAPPPEGEVVFSPPPPPRPPPPPSPPGQAVFIGNAVAAQLGAGGRRVLLLRQAGIESTCETSCAALGPRWSLGPSAAPGYLLQGTEYTAAWAVLLQQIPPRPDALAKGLVVGAWLGKAAATYVPRNPDVADGPAATSPCTGLRWGDGSLRSTPCESYGWCMCWSA*
</t>
  </si>
  <si>
    <t xml:space="preserve">MKGVLQKIGSLRTTGRGPSADGGGDPGQQRGSSVTLSIIDQHVARLKQAEEARKAREALLTGLKPFVLDNTLVECLASGSETLEDKLEALSCTRACGLQNVVLAAFVKERTPDLPFLQALHSSKLIDEHCFAFSELYDAHGSDLPGQDLPFGLAKMIQYGIQNAILEVDVAAPYINWDKYHIEDLCALVESRCRWVASNLYAGRPTQPASYVHLRDFSAAMQSAPARLLTLVEALARLDPAVRPRGLLINQPAAGQFPFEAAPCVAAVRGVMDAAGWSEGLLAVHVGSAPGYGLAHATVLECLAAGCGGVMAALCEEADPASSHASSMLDLVNLARLGNKHVGERFHMDRLRAAAKQVSAIMARAKAAAAAAPQTAAAGGSAGTQRGAAMTAVEEKKEKKEKKEKEEKEEKKEEEEEPLVVPCN*
</t>
  </si>
  <si>
    <t>C_1540030</t>
  </si>
  <si>
    <t xml:space="preserve">MDRAAYTATNDRLR*
</t>
  </si>
  <si>
    <t>C_15500001</t>
  </si>
  <si>
    <t xml:space="preserve">MAPHTGPMSAEVLGFEDTSSQPLVLMAASAGCLNYAISNVNLIEPAALYSRVVVLSLLHANVDPRLLEMAAEQMAKWNEVLPKRLELITSIVDAVISALGLQPSAELSASLR
</t>
  </si>
  <si>
    <t>C_15510001</t>
  </si>
  <si>
    <t xml:space="preserve">MIMVWEPATERWRKCHFVLTRAGYLHWFPKAEEVRPLDGLALARRRAQGRR*
</t>
  </si>
  <si>
    <t>C_15520001</t>
  </si>
  <si>
    <t xml:space="preserve">MADGSSSSSSSSSSDSEEDADDDDDVDDDEEGSGSDSEDGDSSDGERADGSRGGAAAAAGAAGAGAEVGPSLENHTRGASATAAGVAASGAGGGGAARPRRRSGAGVVVDRVPELGPPAPRAVHCRCPCHAGWLTQVLVSAAEVEERRKKGSGRAQRPFRKQQERLPQQPAPGGRGGSAAGAAAGAAAAAGAGGGGGPLEPSRRPLPRMTASPPDRPRPQPQPLAPQPAAPEAAREAEPPAAPEAEPEAAVGPQQEHQ*
</t>
  </si>
  <si>
    <t>C_15530001</t>
  </si>
  <si>
    <t xml:space="preserve">MRATASRAGRATSQASLLLHATRPPMVRRGRAPCCPPSSVTVGRDGDGDGWTDRGDPDCCWRCGNRWWLDPDEQCKGVCCDGNVANGDGDSDSFSCFLSGSSRTRAS*
</t>
  </si>
  <si>
    <t>C_15540001</t>
  </si>
  <si>
    <t xml:space="preserve">MRANQMRIFHGPPPTAKRTGQNKDKYERLPYTGATLMSEPELRALAIALLQVVKVMHARGYGHCDIKPANVLVDHAPDGSKVFRVCDMGIASKADKSGRLLQCPGGTPAFAAGEVLQKIRLGKSQYPVCLQSDMAAIGM
</t>
  </si>
  <si>
    <t>C_15550001</t>
  </si>
  <si>
    <t xml:space="preserve">MESRVRNADVQREQRVCIEYLGRHFRVVLEQPPSATDYEVLTALGMSPAAPALSPPPPPDYLCVQLDGRVVGHVRSGAAAAALVARLRAIKASALELRPF*
</t>
  </si>
  <si>
    <t>C_15560001</t>
  </si>
  <si>
    <t xml:space="preserve">MDYVLLDARTLRSAKRGPADPGGAGGPSRRQRQHRSRSTSSLMSLGSAPLRPGGASSGAASMSTSIGGAPPSQGGGRRGKRHISNSNRNRHGAAVAGGGS*
</t>
  </si>
  <si>
    <t>C_15570001</t>
  </si>
  <si>
    <t xml:space="preserve">MVGGPVWGAFRGRTDLVLQAGGYPTTSDPSNLACAYVVSEQCAKSVGPKGEPQAPAGQGITNHIFACVRGPIWDPQLSHLHCAKFEMPGEEPMQVEVRGAPQAAGTATTAAAGSPAPAAAGVADLGGNALGVARPAAAMATAADIVDHVGDVQMQEAAGLGDAVAAAGGANVQGYEWAQLGCDALGGRLLGYLRDQGATVSDWAVCRVPAGRTAVLAQLRDEFTGWWRLYSAQPAGTPLPSDVTEQLDDAAQQVQTAYMDYVLLDARTL
</t>
  </si>
  <si>
    <t>C_15590001</t>
  </si>
  <si>
    <t xml:space="preserve">MRRQYVRVAKARVPAGASGGGGGGGGGGSRSRGGGGGGRPTWELHVDGWERVYGLDIDYMAVAQVWGEVWEVWM*
</t>
  </si>
  <si>
    <t>C_1550001</t>
  </si>
  <si>
    <t xml:space="preserve">MLQMRLQQTRGQGFVSRWSGCPVVRASRARRGAVAVHASAEYEALRGKVAYKASSGDPVEITSMWEPVLGSKAVVVCLTHFADLTSWELAQKLVKIIPTLEGSGVKVVVLGLGNVNNAQEFARILKFPMDRLFAYPAADLYLDLGFNPGFAPQLQVSPYVKLLPMLAGVGSPGTIQEVVRGYVGDSAAPPVFDSPTPFDVLGSGYQRPFELATLRLFNMMGILPKWQELCPPDTGLLTQQGGCLVFSGSSVVFKHVDSGILRYTEPDSILQAALQADYTSTSSAITSPNSQSGPTLEAEVQ*
</t>
  </si>
  <si>
    <t>C_1550002</t>
  </si>
  <si>
    <t xml:space="preserve">MAAKTSQATLALEYTAHGAAKGWRANEHLVDALPYVDSVPPELKPHVEALIEEEKRRSTKLPSDYLREMPSVRAPKFDDHPVLKTEYERVRNKEPMAPLDSVRYRLEPPPQARRGDVGAWKSSLDNAAAQLEHQHLRILNQELLLKYGDKAWRAQVALDEAAVRGLEAQLAALRKETDGLNRERKLQQHAAGSELSKLERQYLSQVRKXXXXXXXXXXXXXXXXXXXXXXXXXXXXXXXXXXXXXXXXXXXXXXXXXXXXXXXXXXXXXXXXXXXXXXXXXXXXXXXXXXXXXXXXXXXXXXXXXXXXXXXXXXXXXXXXXXXXXXXXXXXXXXXXXXXXXXXXXXXXXXXXXXXXXXXXXXXXXXXXXXXXXXXXXXXXXXXXXXXXXXLGPPQRLRLQGPGAAGEAEAAGADKPAAAADGSGDTDMADGAAAAEGAAANGTHAAGAESYKHTPP*
</t>
  </si>
  <si>
    <t xml:space="preserve">MVDKVASAASAKKQVSVALPSLDDDIDVGPARVDQTPKKVKPAQLKLTAAQAASDQGCDVSATATDAGRQTCPAAAKASASSLHDTTATGASASPSAEAPVSPLAGMNTRVPSKVVRNLSAPALTLADIAGLLCRFTGDSGGEAGSDTAAVTACLSAVLAGSKAQGAGLYEAARAQPEAGHVFAAAYRLAQVAGQVVAPCRDNGAMMAGLGQDVVRALDAAGKKGCVPPRETLADVAARLETCGRCLSVYAKEGWLLHLACNESAKAELDRAHSAVVAVLQAVPAPGLELPSGSAAGRPGAYLDMNRGLRRSLKTHGSGSVAAGLKAVGTDPLSPELTKLAALLGVPAPAVARELAALPADVPADVYYSRMVLSLQQQRNLFGSAAGADATASLVERYRPIFAHYDKAGRGFLEAAELRSVLGDLSEAGAAGAGPTGPELERAFALADQDGDGRVSPEEFARYYDALTFGHARKQLRLAMGLQAESDLKAIFRDFASFGTRQQVEEMDSAHFAKLFRDCGLLGPDLTLTDIDLAFTAAKGKGERKLSFDAFLTALATCAERKGTGLEALVRAILGCEGPVARATKADVVRLHDDKSTYTGVYAKGGPKVTEKAHDLAALLDRSDAGAARKTPIRASRAGPITIVDKPADKPPLHHTPPPAHGPGTHSQSMRLSVGPGGMPGAPGSSVSAGGAAPSTAAGAAGGWKRRSTAGGSGSVSAPTASSALYESWLMW*
</t>
  </si>
  <si>
    <t>C_1550004</t>
  </si>
  <si>
    <t xml:space="preserve">MGPAQYVKLLRETGIITGKDFTSVQAELIYAKVKPQGCAKITFECFERALGLIAAAKGTSREALEAAITASGGPLLTPGKN*
</t>
  </si>
  <si>
    <t>C_1550005</t>
  </si>
  <si>
    <t xml:space="preserve">MLPHSFKFVFQARFGAIAQANGDAXXXXXXXXXXXXXXXXXXPRRRLGAWREGVNAANVVRDEDNQATIERDRDEMGNYWTYRAIPTLALGPAFTILNANLFGSEDMRLQNAMDSPNQQVLRQARINRTKFTVIASVAGEYQASNTQCWVPVFIAGHAANAEPIRLMCWFSEGSHFSQALERIADNRITRPIMFVGMVDVKPGSRDACIRPFEQSAPAFAPRNHSAQQAQSRAIQRLSAQLPAHVVNNTRVHADLHFRMDLPKSIYRSYVCKDPECRCQADNGVHPSGIIPPPHEAPDEVVQCLKCKGDMADTLFLQADATNLRTGAEFEVNMMASMARVLVSNPLPTAEYYSVLINIVNQADGGIGAAEAMTDATQQLSLKYTAGIKLNDLNEVMAVYMPPLDNKPAVFATLHYVYTMEAARTDYIAASVADNANVLGGGGPTAGGAYAAGSDANGGATAVPTAAAAAQPQAAISANGAAAALADGAPGMVAAAAPVAPAVGAAAAVARGAAAGGVAPQITSNDVELLSGGNSSELADSGASE*
</t>
  </si>
  <si>
    <t>C_1550006</t>
  </si>
  <si>
    <t xml:space="preserve">MTVNPEITPYDEQSEPATGRPALKSTGRTFSTDTGELAPPCAHSDPSPHQPHPAAPLNSSLDADASCPGAAVWLPGVADRIISFLAPTDICLVIRPLC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RGVGVRLADGQVELLAADSGSVACLQVLEAWWASQEPERGPELDEVAAAVAGPGLGLGAAAAAAAAAAGPDGGRRESRLHASTPFRLARHGHXXXXXXXXXXXXXXXXXXRVRSGLLRWAVHSGRLDTVVWILRRAARGNAPLLPELAQELDVGAAEAVGAARAGGSSGAGGGGGSGRTAVLFDVGGEIGDCGWQFDVKLFAQAAAAGNVEVLGLIRRLAPELGVRVQ*
</t>
  </si>
  <si>
    <t>C_1550007</t>
  </si>
  <si>
    <t xml:space="preserve">MAASCLRPAPTASAQMMTRSPVAGLPRPCSALQRSGCTLQGAFGTFAPQTTRTFVVTWAKGGVMDAPTTTQQPASGVERSQKRPPIYKVLLHNDNYNKREYVVKVLLKVVEQITVDDAVTCMQEAHETGVALVVACPQDNAERYCEGLRLNGLTSTIEPGGC*
</t>
  </si>
  <si>
    <t>C_1550008</t>
  </si>
  <si>
    <t xml:space="preserve">MAAAAALPTSAAADRAAIFGGCRPRCLKAAADRAPTFGGCGRRCLKAVAVRAATFRGCGRRCHLWRLRTELPHRGCGPSCLMAAAGGAATFDRCRPRCLKAAAGGAFTCGGC*
</t>
  </si>
  <si>
    <t>C_1550009</t>
  </si>
  <si>
    <t xml:space="preserve">MSGQQGAPPASARVVVVGGGLAGLTAALTAAEQLAAANGTASGGANGSGVYEVDVLVVEKMPRLGGNSAKASSGMNALNPQGGDSEPLFSSDTLSSGGGASVPELVQRLVLALAAHHTVAPKHDSPAALSFLEAHGVALAGVTQLGGHSVPRTRTVTAGANVGWAIMSALSAAVKAHPRIRSGSEPAAGGAQQRPQVAVTSVQLAQSGSGAQSGSGAQSGSGAAGGPAAPSSAGAAAASSVRCGALVLATGGYAANRELLKRYAPEAADLATTNGPWAAGDALQLAEEAGAKLVGLQDVQVHPTGFVDPADPDSATKVHYTMGGVAINQQAQVLRASAPGSQQHHDQREGQRVTEVIGGLHAAGEVSGGVHGHNRLGGNSLLECVVYGRVAGLAAATAAAAAAQPATVASTSRI*
</t>
  </si>
  <si>
    <t xml:space="preserve">MTQTCTGSATCCKVKTANKLEINVNPTCNRAILTATVNGRRTLAPTFDEYGTADQHALYKITGLNITSANADGSQICINFNPAGACKSIESLCPEGDGSCTLAIVQTDPCNCCPVNPPPPPSGSTPFPFCRCNRTKDIMPFRLADQAPTVKKIGPNNAYCFKLLTGPCAEPGSFCCQQDLRKIEFWASDNCRSSVRQTYLDSVPVSFSWSTSKQGTTFKLPNLAIKSSDVPAQGREVCIELVASSKCPTLQTFCHYHPRAPGCVYSVFSNDAKQACCPSTSFPSV*
</t>
  </si>
  <si>
    <t>C_1550011</t>
  </si>
  <si>
    <t xml:space="preserve">MLVRSCTVLGSALGQCAFLACWQPAVAIGLVGPTLAQKGLLVRCAHAPPLLPPPPPPMPPPPPVCSDAGRLCPSSISTSACRMLVAELTSRPCTVGRVELSLLLGIINIFFNCLLFAYVFVWLGYLGGQRDPLESGTLAIPAGAVTFMTTLISMVVALWPIFGVVAIAQVVVITYGLISALNFVPGWGPLKSTRAIAGDDKED*
</t>
  </si>
  <si>
    <t>C_1550012</t>
  </si>
  <si>
    <t xml:space="preserve">MLVAERCSCVVYPGTLTLPPGEGPAAGAAEVATIPVAVKLLMHLAAAAVEEGGGRAKGAGEAGDKAEGEGAAAAVALAHRNPSALPSELRGQLRMLQAEVAVLSRLDHPNIVKYYGACLDPTTTAAGAVRNSSGGGLETSSASAGGDAGSGSGKSGATSYSVPPGMSIDMPFLVEELMHVPLSRVIHGRQPDDPSAFLHDYGLVDILRICRDVANALAYLHPTVVHRDLKPANVLLDERGTAKVGDFGLARFKAGTLLATTNVEVGTTPYMAPENFAAGGEAAVSDKSDVFALGVLINEMVTRQRPWTGTRSAVVGYLVAIEGQRPTMAPADHPHCPPGLRSLIQRCWRQNPDERPSGAEIVKRLTLLLAEHAAAAL*
</t>
  </si>
  <si>
    <t>C_1550013</t>
  </si>
  <si>
    <t xml:space="preserve">MEVVMAPGLGGQAGSVTNLQPRFQGKGSGAGLLPDAQADAGSTGSGGAFSGPSAQRSEQQDARSGGAQSSCSCVVYPGTLTLPPGEGPAAGAAEVATIPVAVKLLMHLAAAAVEEGGGRAKGAGEAGDKAEGEGAAAAVALAHRNPSALPSELRGQLRMLQAEVAVLSRLDHPNIVKYYGACLDPTTTAAGAVRNSSGGGLETSSASAGGDAGSGSGKSGATSYSVPPGMSIDMPFLVSHLNSLGKEC*
</t>
  </si>
  <si>
    <t>C_1550014</t>
  </si>
  <si>
    <t xml:space="preserve">MMMENVAHMFQHAAIARSDIANAIIEGYGLTADPAQINCNLWVWDSARNCKAFWFDVANSMFISGDVTCNWTLGFVCVDAEAAEQRGWQTSLPWYRSYLASRVQPSPAAQLGPGTWGWSLADGEAVGSFSPPLSITAYFNSTPALWQTGPPVSMLYRGGGHNLYALIPIQDSAIEVGYYLAANQGTLLATNANLYWGGYDPTKDKGSSFEYLSAIVGGHDYVVSVQGCYLPGVQLERLYFVTRTGRSLQFGRGYCTAWFRQDAPPGGYLASLAGWAVNQTLWPTVGPPFDIDVSFIYQIRPIWAVPPGGSPPPPMSVDLPPQLPAGGGACPASRPPVFTSSRQYGMPGECGAATGAVCNSNQCCGLMIWGKNRMYASCGTDVTPCQTGCMSGYGMCGVLPEQPLLTFVRPPSPPLSSYTPLLLDASNTPLIVNGSRVVNWTPTVTSPSAAYASAPLSASNPHQPLPVLYVLKTDGPVTYSDALAFCK*
</t>
  </si>
  <si>
    <t>C_1550015</t>
  </si>
  <si>
    <t xml:space="preserve">MEEQTYSLDQFAPHQQPPAACSALTTLSPHLAARRPAAPAAAPATPAGPAWGELPSDALAVIINDCGLAQSDVAAVRLTCRHWRHTSCCWLQSLSPACASLEQVADIAARFPYLTSVDLTRCDTRLVGHACLCRDASSRLAALLAALAAMPSLTALTLSDTFSERMGQKYWAASALLDHSDGVPAAGPAPGGEGQGQAAAGPGTASAPHQHQHQHHQHHQHNLPPPLPQPPHHGNRSSAAAAGGPAATAMPPATPPRASQPAAAEGSVLPPTPTSQAAANTHAAAATAAAAAGADASTSEPVHTDLLGAGALSEPLQRQPRQQQGHDPGQDRAHERQEPSEHGRQQEPEEEGEQLSGSPHAHSQPHLQQQDQAAVPGTPAPATPGPATPQQVPAASPADAAVSTASPTPSTPPAAAADHPMTTTSSSTPTRSTPPSDPDLLLTELMNDPGIKFGPLASLREVAVRGRQRPASGLPPCLLWLHAGRTAPQLTRLSLTRLGLATLPEQLRHLTALTRLVAQDCSLSLMPRGIAAGLSRLQHLDLSLNGLTSLPADFTCMTALEHLDLQRNKLAALPADLGRLTRLTCLLLCNNQLRQLPTSLSGLAGVQHLAASYNWLGGMAASLPLLCGLPRLRRLELACVSDVRCRLVPPQELQLLAGALTHLDLAANNLVPADVLGTLTSLRTLVLSDCGLLAVPPWVRRLAPCLSHLDLSTNSLSELPPWLPACGRLRFLSIAHNRLSLRVPPSVLEQMPQLRVVESE*
</t>
  </si>
  <si>
    <t>C_1550016</t>
  </si>
  <si>
    <t xml:space="preserve">MDNNGSPAHQALLRNALRGLGGGAAGNPPRPPAPGAAAAAEPGRQPRGQPGGQXGNQRARGQPAAPGTDGPGPQRNNTHTHNSGRQPQQQQQPQHQQRPAAAPAAAAPAAGPVLGASLTFEDFLRSVAAQQQPGQQGQVPAAAATAPSPGGANRASQHQAPGPGAHGQQPQPQAAAQQYQPQYQTQHQYQQPQAPRQAANFAAGAAPGLQHQHQQRSRGGGPQQQQQQPPQQQQQQPNPQAAAAAAALARMAIGGSGAAGGGAPGLQPPAAGAAAAAAAAAAAAQRVTALSGGSNAAAGGLGLGGRAAAAGTAGGAAPAVTLLQRGQPYQPQPQAPAAPPGLQGAAQQHPSQQQQQQSRRGVPHTYGGA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RLRDEARAASALLQAAAAQAAQAAEAWGAGAPEARRQLELIGPVLAGPHTEGAHDDLGLAAPAVAVAAAAGGLSALLCGLLGLPRLSGLVVQQVALSPAAAAALQPPLAGPHAVAAVTGPAKTSAAADAAARAVLQRLNDLYVPADDGSPRQLQGDELTLAQHEVLPGPDSRLVRLRLVDDDDDVAGLFRRGRLAGGLGPLQLPVLAGDATLPHAAREAVGRWGEAYVAALLQAQAQPDEVVEWVNARTEQCAPYDLVVRRRGPGREVLAYVEVKTSAAWAKTYFEVSHREWLFAQQEGGRYHIYRVFGAGRGEEGGGGRARPPGAEDQPRVVRIVNPYLQWRSERRVDAVNIQNTTAHPLKFTVVYDNHKDKTEIAETLTVQPGQAHVFGAKELNMGGWQAVAPVLRVQVDGPSGKSHTLTPQVGGIVPVLGVKATDAAGGVALSQQH*
</t>
  </si>
  <si>
    <t>C_1550017</t>
  </si>
  <si>
    <t xml:space="preserve">MTTAATGLAARKFGKWPLAEHASSGEDDVWDESKVDQGEEGSTADERLHGSGSPTTSHASSNFSSSILAKSPEDALAAMFDQRVQLLSSTLEGLKGKCEVLQEQLAESSAVCTSYASRLARSEDGARRLRVESELGRERERQLQQEAARLEALLEASRLQASGAHHVVGGSAAASYSEARHQAAMAEERARAERLRAMRDDALLQRDTALSELSGCYADVDALQATLADSALYVRYLRKRLLELELQLARQQQQQQQQQHQQQPTSDGGSGSGSASGGGGGGGAGVFSLATIRTAIHGAVAEAAACGEEERRKRVRQLQLRWHPDKNPVLTEFATEVSKIINEAVAEMEQRAAAGGAGGGGGGGGGVQRDL*
</t>
  </si>
  <si>
    <t>C_1550018</t>
  </si>
  <si>
    <t xml:space="preserve">MDSLTLQECDAGWDRQAFAFPGADNVAPGGTGSNALPVGRLQYLVYTSDPGVGGISSSKSYCVTEPTQAYIGLAPPLTPLPATIPPRSRAGYVAIYDVRGAALSAAASGAVTLRYTESGSGGGSGTAAKQALQDSQLWRVRPATTPGADWFTATNYVFGDSLCLSTAAAAGSPDAYGPLTLRPCDASDTRQRLVFWTADTAQRVTTRTVPLGRTQLGFADAGSPCLASVTPSLMIAYRAPYEVQAVSKCGPRTDETQLFEVADPIGTVTYQHLRWWNGGPAQTSSVAGLKPKEASCRPGTYVTGLEGVLWTGLPALEACVFAALLAESPLGGMLYSNLADELNTWDVRRQQLGFALSFNLLCNDGSKVQVNSPPDWSVSAATSYSWSESCPGGYDRVRAGTRAFLYEGRTGYFSSQDIQKLDFSFRCRSDRRWTLYTVNGAGVSKRLATYNSTSGDGSRLLPNAALVARLKQTCGPAGSIKTATDNTVTFFDSPQTPVDMPTADQVAGLNLAPLSAMIHRSLPQLLDLQSFPAHRLENMAGAATCPDNQVLTGVYMRSGMPALGSTAPYNGWQAGRVIDLPVSLFLYAINPLLLSLDGVICRAVIVVVPPPAGMVFLVSAEPAAGAGGSGRRTKDLGCAGDGAFITGVYAADDQIDLNVLGVRCSDGSSAFIGTQRREAGAPLPAYIDVPCAEGFDAVKKPWGTPSDGRSTSRGLGSFALRCSSAAGQYDSFAGSAGDGRFWTQLGAYKAVLARGDLYAASEAFVNSEDVYGCADAGAVITQITVVYDDAAKAVNTLQFFCGERPRLSADSSFYDIAFRYGITLSDLFGANPGVNSSLPLSAYNNTVLAVPQLCGSISQQPPITTIASSCPRYWPLPNTTVTGTETCGSIAISFCNRDLRFLNSVNNGICPNATVRISRGVRLCIPPRASVISVGHRRQLIGALAAGGAGATQAPRPRLQLQHEALLVPLGHSQRGLLQSSDAAPRAGAVGAVCTLKTYVSVGASCGSVAAAYNLTDTQMYDYNTGGPALRGPCGRLGAVCGTQ*
</t>
  </si>
  <si>
    <t>C_1550019</t>
  </si>
  <si>
    <t xml:space="preserve">MQGPPPQPAGPRGGPGSRGGPPPPQPVPVQVPQPHGYGAVPVQHGSGMPPPPPPPQYVVGSPSQYPPQFMGAPQAYFPPGTVLAGPNGPLSIGLMAVPMPPPGHPAHHHPGPPSGPHGGPPGHIMASSPTMGFHVPPQHQHQHQHQQQQHPHPHQHQHPHPHPHPPPPANYGPGPAGPQPAAMPMSMPPPVPSSGAPNAPVAAAAQAAINATNTAPVSAVPTTAGAVPSGVGAQPAAPAAAGPVAAKPVATPPPPPAKKVLKIVDPNSHKEVNLADSAAAALASTAGADAKPADAAAAPPKPAPVPGVQAPPKKVLEIKEPTVRPKPAAVEAPKTVEPAKPAAAEPAKPAAAEPAKPAAAAPAAAAAAAAPAPAAPAAKPVASAFAEAAAIPAKEPASFQIDVADDEEGDEVKAGAAAASNSAAGGSEEAGSSGGAGAASGSGSGDDGASGAAAGARKKNLKQALRDADAKGANNDMLSAFRDAPPPPPPEAAKPKEVAAAKEEPAAAAPAAEEVTEHWEERADEAAEASSLGAGDANDKRHTYSRDYLLSIGSRILEPLPIALDSYFQQNILLEKPQDNTRIGVGLTLGRAGSREADWGRRDERNRSGDFRGGDMRGGDMRGGRDRDGMRGGQGGRGGGGMDRRGSANMDDGWQRRGPPPPPSPGGDMQRGGSRGMSRQGSANPGYGGGGPVNLHKTENRWQAGMSIAEDPEEEKKQKTFKGILNKLTPDNYEKLKLQILAVQITHQKTLEGFINQIFDKALIETTFSEMYANLCKEIHPNLPTFPSNDPSSNKPVDFRRMLLNKCQQEFEDGTAAMQKVKAREEHDKEEAEKKLHEKEKKDETTPAQGDNAQPAQLEEGEVAASPSAPSVDDAKAKAQAEAAEAERELKARRRMLGNIQFIGHLYKCGLLTERIIHSCIVSLMQDTKSPRPDDIECLCKLLTTLGKQLEEQTAKKVQQNQNPMEVYFKRLRDLRESSNLDSRIKFAIQDVLDLRAAKWVSRRKAEGPKRIEDVHREAQAQLAAQASRDREERYGGQRGPGGRGGPMGGRDAPPPPGRFGGPPQQDEARLMGRGEVARPLRAGGMERQASSEVSLRPTSSVFSSKRTGSPAQPAGGSVAASAGAAREAAAAAARATAPVAAAAVAASREEPRAPPPPPPAGMSEEAAKKKGSSWCKELYEVKEKAAAAESLATFKSDGAPMGVLLAAAVREAFEVRGIAPTERLNLLKELLVEQLTAADGVLTSSMLEDAFARFMGDLHTWVEDNPKAAGVAGSAVGELAAQGHLSLGPCLRPILEAKGSGGGDDDEEAGGEDLPPLVECDAAADIVKHVLESATKVSADKVADLWRASGLDVKAFFAMPEDAEEMTTTYSWLSS*
</t>
  </si>
  <si>
    <t>C_1550020</t>
  </si>
  <si>
    <t xml:space="preserve">MLQCGTCYVHAVVHGVEALHAIKNGSSSPANTSAAVLPEDQVIRCGGAAVVAAACDGGWVGESYIYTAITGLLSSPDWGAALTDPNLNNGGDGQQCPFKPPSLLPPADSTTPLSLPEYFRNRGIRIYGWETVPATEGSLLQALSNQPVVALVHASRDWFSYRGGLFAGSCSSAPNSANHAVLVVGYTASAWIIKNSWGTGWGEGGYMYLPRGGRRGNPCGLLNMATYPVMEQTPAARRGELLQEGFCSGLLSVDAAGAAAGVTLRVLADQQKVSVEEMVRVNGHLKNADLPLEAGTRYYLPPCSRNTPPPPVPTLECGTLYRVSLVGSPNSSAGVVSRNLFAESGAHGRRLQRQHFHAHRHHHSRQGHHHHGQHHRSPHQHPNPLLQDAASNSVMDQQLPLGVSRRSLAITGPGSDWVYFTVLSTANSVDSSVQQQVLELQLPDFSGGNVAFNVKYGENNQRQLWRLMQPEGSDRTLLQVQATGKCARYEFTNSVQSGNIVGIWWACDPTDARQWVELRDAATVAAPTPATTSYMLAFVTLNMCLYGNYINYLGLRYMPYLGDCSAIGANQKVVLATPPAPVDFTPAWLTGDPIGAQGSVADSALRAVRLANGAFLTRLENGNSFLQVGFGNVGPEGLLPSQLWRLFKGPVDNQGRQTFMLGANVTVTGSDGKNTSILLCVAPSQYSAYDRLFMYANCEPGTGGWVGLHHFGVASGGSGGSGGGVRLDAGGYPAGRALLWGFLRNEGNCVFTPEADKPFDPVTTGFLQRPYTEPCLPDNRFQQYDFVDSSLRYVLDTRGTYLSSPAVRVGAPVGFLAGASSAADLSPDSSQLWYLRPVADGPAGAKR*
</t>
  </si>
  <si>
    <t>C_1550021</t>
  </si>
  <si>
    <t xml:space="preserve">MEMPRFTRRYPAILDTLIKQMLGLAREFEEKLAAAEQQQQQKQQQQQKQQQRSQGSQNQEQQDQQQQSQEASAAGGGGSEQPQQGDAPPPEEMEINEEELQQMMQEAMEQTKNESKQQQQQQQGKQLQISLQDMEGEAKQQQNSESQQALSAQLEEIAEDIVKQFEAKMGEVMDNLETGEMAFDDLNCWLEDEPARVTSRMEIRPAAEMGPIILCLDTSGSMRGARETVAKALALECLRGAHRQRRQCYLYAFSGPNEVQELQLSVDVDSLDQLLAFLSCSFMGGTDVDAPLKLSLERLAKAEWAQADILMVTDGEIPNPDDKIIQTSSLPSRTTRPPPAAAAAAAAAAAAAAAAAAAPQAISRAHEEMGLEVHGLLVSSHVTEAMRKLCTDVHVFKSWSAVPGGQDYMYS*
</t>
  </si>
  <si>
    <t>C_1550022</t>
  </si>
  <si>
    <t xml:space="preserve">MCAATSSPALPGLDHLHPFVEDWQNAVSSLRIAAHALAESAAQQASAGAGAAECTASPAPQPPLPMPPLPLPAPLVLPAEQLKPGRVFVVSNLSGAYYTLLELLSRHKFDFRTDNLLHVGNLVAAPQEPPAAGGGAAAPGGGGGCRNSASVLKLMRRHFARGPLGANECLALLAAARANRQRAEEERRVVAVQQAAAAAAGLRTTSALSLSLRAPPSPVPAAPASAADADAAGAIAEPTPMSAVASQARGAGVGADATMAMGGAGTAASSVAVPCGPRRPLAASRCSLSDSDSDSDSDSDSDSDSGDEDEGQAGNGSYRRGGAQPSTSTCSYPAPPASSSCFSSACSGSSASSAAAAAAGGLDNLALAQLLSLPHCVVLAAYGVALTHAGPAAPHEVSYLQRLRHPHLLEPPAPGAASAAGNGGEPRFHVIFSHRRPGAAAAAAAAAAAAAGGAASATGLTLSGRGDVVRCAVLPPLRALLRRSPGFAGKLAAGVAPSRSDLMMEVVEEPLSDLDRPAQQ*
</t>
  </si>
  <si>
    <t>C_1550023</t>
  </si>
  <si>
    <t xml:space="preserve">MGGLQEFYTVPDIVKQWAHYFYRHIRERNIPEIQSMYEISFLKLSDRYYKASPWPEVQHIAEVVDHDHVFCLLYKEMYFRHLYARCQPTLRDRCESWDNYIDLFGLLLTSNVNMQLPNIWLWDMVDEFLYQFQSFCQYRGKVQSMSPEEIENLKKCDKVWNIVEVLNILQALVDKSGIVAELEGDGGARLSQLEGYYPQSSNVLRMLGYFALTGLMRVHCLVGDYFTALKAIYPLNLHERTHLFTPRIPGAHITLFYYGGFSYLMQRRYLDAARCFNAVLLYIYRVKAAHRNSPQYEQMLKKNEQMYSLLAVCLALCPAAAKSLDENVLMQLRERQSDNMAAMARGDIDLYDSLFDRGGRACAVLLW*
</t>
  </si>
  <si>
    <t>C_1550024</t>
  </si>
  <si>
    <t xml:space="preserve">MTACANAAQDCFGCMIAFATQDELHTHIRERHSAHMPRWDQSRARPLLFDFIGQRGPGAAAAAAPAESSSGRGGSRAQRGGRGGDRDGRSEAARTRGGSGPSRPSIQDPEAFPSLSGLTLGAAAPSGLGDVRDTDGGLVVLDDDLGMARERPGPGPAHRGAQPAQAGPASGGAPGMNALVTVKCPCGRRVDHLALRADEEVPALRCNRDCEAAQRRSQLADAFGVASSDSHVSYFERHRTPNYPASLIQSAQSLGAEWVAGVERELGRFLADPSGPRRTSLPAGMSQAQRALVHELAAHWGLATHSIGAGAMRAVQVLRAPSSGAPTRMLSAVAAAMPPDEVARMLAALPGNTGTGAGWVLRLVDVEPGANMGYYLRRWEGEYVLTPGPGSGSSAPSTYLVTFAREAAFHDCCSTLGGGVRDAWGEDTSERRQPSAGTGSIGAAAGATAFAKPGGGSEPQLPGRGPKLDLAKETKWSALEAEEGEEEVEEAMAGGGESAAAESAHQAASSTRIGLAQTSDDLPTWDED*
</t>
  </si>
  <si>
    <t>C_1550025</t>
  </si>
  <si>
    <t xml:space="preserve">MVGGRGGGRAARRSATEMPGAAAGAEDGSAAETVAVPGGAEASDSDSDVEKLTCVICCEEVGWLAVGPCGHTHTCARCCLRLRLLYRDNKCPLCKQDNKEVVVTRPPLPPGATFESLRAGELQPQPPAAASASAASSSGGTASGGGGSGRGQSSLWQQPRWAKGVLVLDPLTAAAGGGPGAPAPRRRVRPLHRSLLAMTSTSCAVCDKHGKKPFGTMGLLLGHLRSAHGRSLCEVCLGAGLRFPLEYPPLEPQALAAHMEAEHPRCEFCNLHFYTRDELYSHMTQRHFTCHVCGRLGLMYRYFADANALQAMGVFTRAEI*
</t>
  </si>
  <si>
    <t>C_1550026</t>
  </si>
  <si>
    <t xml:space="preserve">MAEDLVAFAKATLQPVLEIASLGDLYSFYKKVPVQYALIGHCLFVATMAPDFKKSFLVHFWLTFLAGFGGGVFSSLLMMDPVNAPISLFASNSLGVTWFICWWLMTYAPFGVFERVHSIPPMKALTKLCVTFMRANLIISRVDLAVTKYPGVIAAPLILGTIAGAGGKLITDGIRGGWGALPGSAEATAPTFVWRSAALAAAGYWGVCKYTNLLSSQEAAAVVITVLLLHSIFSDLVGPAAADFTYPVARLAHAVTSRILYCRLVPMPSVAAAGLAASSKAAKKAAEQQQAKAAAKTTTAQPANNVNGVSLKADSSTAKNGKQESKKKK*
</t>
  </si>
  <si>
    <t>C_1550027</t>
  </si>
  <si>
    <t xml:space="preserve">MYALLVLARLANHSPECQMDAVREGAIGPLLALVRRGSEEEQTHACRLLAILAQAVPTHGRFKELGVVQNVLPLLRGSRAHAPHGPLRVGASGGGSPSSSPVGGSQGSVHTPLVSEHAASVVAVLAQNPDMHFHVVGVGAVPALVPLLSAGSEKARTYVLAALMLLCEGEERHAAVVVRAGALPTLVTLAGGASAQESADGGSGSSHSASSRRATHAQEFSAAVLCCMSRYVDMQEELLAHAAVPALVSCLAAGGVDAAVHAAEALVHLAGGEAVCKRMVSSEPAAAAMVVMLLGAEKPSARYWGLQLLRVISTDDTALGLLVGLSREQASRYGSPSGCGSGMAELRPGAGTGSRSGSSTSSSAVSWAETGSAQAAASNADASNVAPMSEPAGPGSAGSGVPLPPALAALEPVPSPPAGVKVVEALVRLLSWKDGGSSWQQGRCRVLAAWLLARMCDHPPLAPLVLASGAVRELAGMLAEEQQRAAALAAAAAAAAVEAAAAGELPESKSGELTIPLLPGEGDGLGLSESNGSIFHRGGMEMADGGAGGSMGLVDAGGPGMNARRARFDSNAAAASEAALLAVCRSLGWQGRQAVMGELVIRQWLGQSLRLSGF*
</t>
  </si>
  <si>
    <t>C_1550028</t>
  </si>
  <si>
    <t xml:space="preserve">MLVGGSGGSGCGHWRRSELLAGTVLPRVVDFLTDELALAVPAAGGPGAAAVSAGLLPMRGITSSTAMALECLCTVFSEELPELNAAAHASHNAASCDSWRAAVTTVVAVLAAARLPAATAWGAEQSYWIPSVPSPAPVSASQSASSAVDWGLLAGLASDSRVSSATAPAGLGDAGADCTADAAGWSPDVSAAFFAASALVRLARYPQLAAAAVEGGAVEAVVRLMGSRPAMLAQMAVFAAYKLLRGPAAAPGAQPSSPRGSPSLVGSDGSAGAVESGVGSASAAASGGREAALLAMAQAGGLGALCSCLRDLPDRPSRDMASSLMLDMALVPQVRGVSSHDQTADGGEAGSSVPIPT*
</t>
  </si>
  <si>
    <t>C_1550029</t>
  </si>
  <si>
    <t xml:space="preserve">MLLRVTASLLALCAVLLVGTVDARRSMLAAAGRTFPPYSCESDPSLSPFKLESAYTTSPSANGMRVCFNGAAPQPCPKDNPCCSKADFYKLELRVRPTCRRAIGSVTVNGLPAPVPTFEVFGSAHDKALFKLPRLNLTTANVTGAKICITLKDPCPNLEALCPEGDGSCTYAIGSMAAMPCKCCPVNKLGFFPPPPSPKPPSPPPPAPPSPSPPSPEPISPGGRRPPPPSTGGFPFCECDRKPGSMPFTLASAPVLSRSPTGQPLYCWTLQDSVCADPTSPCCNSALLKVEWWSYDTCRGSVRAYIDKVQYPVTWDRDGTFRLTKLGYSPSDVASKPKQLCVELRKDGPCPTIDKFCRGPNCVYSLFSTDKQCCPTATTPESR*
</t>
  </si>
  <si>
    <t>C_1550030</t>
  </si>
  <si>
    <t xml:space="preserve">MAAPLLDPLVSKLRQTTATAARAAEVMRAAFPGATHETAGRNTIAVQLPRKDVPTYVMANQRPQPWELLPMKAAAMTQYPNFFNNSCTFFGSIKRDVVNGVPFCLLRPSRLALDMAKVVRNLGIVDGFEVVQRRSRLGAHDFVWLPEQQPQEPEHLYDTSLFRQRLIRLHLRTDLFSRLPGAPGSGAGGPQPASAQLAPAVGLLPLSVKNISKASQPVLMYPRQLEEAAARLPAGVFMCYHPQLGLITDAMAQQYDVPALVAAHVGLPLSQAAAIRGALRVKAAEEAGKELRHVTQLKDWNMMELLRQRMVERRAALEAGMGVGGEVAARLQELREAGLRLRDEASDRVTSALNVAQDLEDGALAWQLVHSRALGAAPGAAAAGVDEGAGVPVLAALRRGGGDAGGGDAGPGGSDGGGAGPGGGCGGGKNT*
</t>
  </si>
  <si>
    <t>C_1550031</t>
  </si>
  <si>
    <t xml:space="preserve">HAQSGLPLQYPWHTPTLLPGPRRPIQQSPPGHPAVPGRPDRAIQQSPASHPPSRSPPEPRNRAANHVGARSRGLQHQTQNQHSTQSNRKPYHRHPTPTPQAVHIIR*
</t>
  </si>
  <si>
    <t>C_1550032</t>
  </si>
  <si>
    <t xml:space="preserve">MVRPQVINSDKREAADGEGDSGLRCQQQHLPRQPSGQGWLPQPLEAAAVTIKVEDGVKASRDAGSGGALLPGAPFNPAQGLSSYSSGAGGLQHLQPSQPTRLSLARLQHPPGHQSASACPHSPSQLQAGPVPAAARKTSLSLQLQQARSLANAEVEEAKAVVAVAALAAEAADVATATAAADTTLVCGCACGESLLAPNAHGTSEPDTAGAGDAGSGSSSRAHGALASDTGGQGDAGGAGGSGAAAGTTQPTGPGAGPSGGSDAAADGSAAEAAVADAMTTSPPCGAPPAGYTGGTGGTGGAAGTAGGSAAALGASGPVGHATGGATTTGGGHKRGLADTAWGGGGSPHSSGGGGSGGVEGRAGGRKHRHLNSPVHGSGSGSGADATASGRVRQLSHRTQSRLPDGNDTGGDDGMGGDGDAPRLTRIPNALPHSRSPSAQRMVNDEEEGAEEAGEGEEGGAQPQPPLPQEREHDVLPPLAGSKHHHSHHHSAHVRHSHNAHYRAHPHAHAPQSAAQQDEVQGHLRRRGQQHVQLEGGQGHQQALTAVVPKPKPKPSGHPAQADIVMDGGGGDGGDGANLPSQSRALSQLADGAQQQCPQRALPLADYEEGVAEAPGGPEQLDLQDGGTAARGLGPMQLGFRGLGAQGAAAADEEGGMCGDEAMGDEDMDEEDEVDEVDQEEGEPDQAQVADTADAEGEGEAGGLAADGGAAGRGGEGGGMTGSNAAGPVAAASKRTGGGFPAMVAAAAHRQRQRRRIAGAGAVGGAMLGQTSNAAGEEEEDAEAEGLEQEGSRSSHCGDSDMVVDEGGGSGGGGSAGGSGGDGSRGDGDGSGGDGDGSGGDGDGSGSGANGNGGGSGASRATAGVGASGAGAMAGVHLSASTTMHVATQLQMQQLGSKGGAFRAGRQQLHIGSGAAGNATLQHLQHLAPPAGSLTGSARSGAVPAGVAAGVHGTQPLAGCGPGGVGGGSGLAGAGGGGGGTTTAAVASNNINNHTTATSQAPRSGPHHATRRQLQHQQQQLLQAGSAVGRGCMQQDQQQAQGRHHSHAQDHGMQSDMDVDAKPEQQQQQEDGQVADAVGARAAGRGAGARKERAEEAAGGLTTPSGTGDRHAAPRGGAGGSASGGPPGASGSGSGGRSGSGGDTAFDQAGAGGSKTGAVTPNGHVKATEAGGSGSGDAGGAASASRAPEQHQSRQEPEPQRQSAQAEAGALVRSGSARGLNAASGGGSGGSGGGSPEQTQTAETRRHGTNGIGGKGAGNATVTATATGVSTGTGSGIAGSGAAAAGTEGGGGGTGGGGSGAHGQGRSSKRPRMLWTHELHLRFMHVVSQLGVETAVPKTILSMMGVDGMTRENVASHLQKYRLYLRRLAGVAPNTPIPAHMVDGVQQQALRQHMLKQQQQLHQLATLQAHQAALGSVVGAVSGGAGGSAGGPPAQVLLSSAASGSPAAQVALQAGLPPAAALQALQALSRQSAHSLPGAAGLSTNAAAAAVPSVALSLVAAGLQQQSQQSQQQQQPQLAQASQSQAVAAVAALGGLGGLGRLLGAVQMNQLSQISQLNQLQQLGQLGQLGQQLGVGALSGLQAAPLQQQLQALQALQMLQSGAAGNGQGLAVGGLGGLGSLSALGAGAGGGVFESANVNVMLGGPGAGVIAATDMSSLPSTGNGNGNGNGSLQSAGPSDAVDPAAVTDAAEGAMAGAAAADGSAAGDTGGDTGAGSETAVGLHSSGVLGDAMLEAGADAPATGNAVSGDATQAPLQQQQHQANAAAAANGAAWQQQLQQWQAQQQLAAIVALSQQQQQQQLLLHLHLQQQQQQQQQQQQWQQLQQWQAQQQLMQGLSAMQQQQPQQLLQLQHQEAGQQQQQQQQLNQASPQLQLASQQDAQGHMTSLLQLGGGGGSMSGGGGSQQQQQPSLQQLLMEGGGNGQLAYGAGSAGSCGFQVVTPAGAQAGGGGAGLGPLLGGLGGLYGGLDAAQQQAAALQHLYAAQQQQQQQAQAQAQQQQQQAQAQYLLQAAAAANAQQQAAAAAAAAQGMNSYMGGGAPGGVSLSDGSGGVFAGMGGLGHLGMASFNASLAQKQHQQQPGEGVPPQSPIPGDLRQQQQQPIMQQQQQQQQQQQQQQQQQQEQQQTCRQPGMVLGRNGGPYAGTNGTTADLAGDYLQLSQMFGSGSGPNGGYMEPQDRLMESMMAAAAGPGPPAADARACSGSGSGSAGGQDGRGAPEALSSGSLEYQLPQMFGGLGGGVGGGGGLAGLSLMGMNLGGSTAGSEQQW*
</t>
  </si>
  <si>
    <t>C_1550033</t>
  </si>
  <si>
    <t xml:space="preserve">MAEQVAELASGFLSFANQVAAPFLKAALATGTAAPVAVAAPTPVPVAASLGLKVLLEPQMGGVIFRAASNTVATIYPVYASAKAIESKDTADDVQWLTYWTLYGSMILAEHLADQALGKVPFYYHAKFAALLWLQLPQTRGAAYLYNRYYKPAMAQYGPHIDAVLSKGHNLLINLYAMYKVPIEAAVALGLQAWKSLLAAVKALSEDKKAVNKSDAVKPHAA*
</t>
  </si>
  <si>
    <t>C_1550034</t>
  </si>
  <si>
    <t xml:space="preserve">MEVVLAPEGVALAAAAVATGSNESLAGPPPLMLGKNVAVDWKGILGRGCSCVVYRGMLTLPPGEGPAAGVAEGATIPVAVKLLMHLAAAAVEEGGAAAVPTSAGDGSDRAVGDGAALPAALAQLNPVPLSPELRGQLRMLQAEVAVLSRLDHPNIVKYYGACLDPTTTAAGAVRNSSGGGLETSSASAGGDAGSGSGKSGATSYSVPPGMSIDMPFLVEELMHVPLSRVIHARHLNGSGAFLHDYGLVDILRICRDVANALAYLHPTVVHRDLKPANVLLDERGTAKVGDFGLARFKAGTLLATTNVEVGTTPYMAPENFAAGGEAAVSDKSDVFALGVLINEMVTRQRPWTGTRSAVVGYLVAIEGQRPTMAPADHPHCPPGLRSLIQRCWRQNPDERPSGAEIVKRLTLLLAEHAAAAL*
</t>
  </si>
  <si>
    <t>C_1550035</t>
  </si>
  <si>
    <t xml:space="preserve">MFSATDVTCTWTLGFVCVDAEAAEQRGWQTSLPWYRSYLASRVQPSPAAQLGPDTWGWSLADGEAVGSFSPPLSITAYFNSTPALWQTGPPVSMLYRGGGHNVYALRLVQDSAASVAKSWELFWDQRNQLAGNHSAYWGVFDLTRDYGAAFEVYNVVPDAHDYVVSVQGCYLPGVQLERLYFVTRTGRSLQFGRGYCTAWFRQDAPPGGYLAAVAGWSLNQTLWPAGPPYDMDVSFIYQTGCMSGYGMCGVLPEQPLLTFVRPPSPPLSSYTPLLLDASNTPLIVNGSRVVNWTSTVTSPSAAYASAPLSASNPHQPLPVLYVLKTDGPVTYSDALAFCNSSTHLGLSWEMVGVADSLGFTVSGTMRRGAYTAIKDSRHSVWLSAKHGAGPFSSGSCGFALAAVPQLEAALLQQLASLVADADAPAAAVSQTAGAGNTTTSTTAATVGNSTAAAPITAASITLPGTYIGDVDVSSLQLPLAGLSLSRASFADNSSDASDLIAGLRLHLNTSSQQGPSAGITATRVAGVESSGGWEGMALVPGEVVVAVTHRLKPRHEQ*
</t>
  </si>
  <si>
    <t>C_15600001</t>
  </si>
  <si>
    <t xml:space="preserve">MGSNRRYLNKRAAAWT*
</t>
  </si>
  <si>
    <t>C_15610001</t>
  </si>
  <si>
    <t xml:space="preserve">MCVGGHTGRLRVRVFASLVVAAEGAEDEGTSGGSPAGPSSAAATANTAAHAKASDPTAAAMSTDDGAITVKATAILSAPNGAAAATAGSSSSSSSAAAAISAAGPAGPAAATAGGVGWLLLPQLLLRGVWQRLASGGRLARVLPLGGGDVHPLLQSGALDESLLAGQHRAEVAALRRGAALAAWRQLRGVCLALWRSGTWAAPLRRSWPPSSCSTPWWCWRWHWR*
</t>
  </si>
  <si>
    <t>C_15620001</t>
  </si>
  <si>
    <t xml:space="preserve">MNPFAWLAKRVGVARLLQRLWAALLAAATALVDGLDYAHDLRRQYQQQQLVTAAA*
</t>
  </si>
  <si>
    <t>C_15650001</t>
  </si>
  <si>
    <t xml:space="preserve">MVVNWERPALSDAELAKLEKAAQSNGLYLLRVKADKS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CAPSRTSGPPHIGHLPAARKGAPPPKDERTWLQKNWMFVLAGAMMVFNMVMKANAPEGQAGAAPAARPGGAPAAGGGGPRR*
</t>
  </si>
  <si>
    <t>C_15660001</t>
  </si>
  <si>
    <t xml:space="preserve">MFGGGGGGGVFTGNPLADQVFNQVFGSGLGAGFGSASFGGAGFGGAGYGPTTRPGPATTAFGAAGAGAAGRAPPGSGGGSGGGGGGTGGGSGANAGARRSGAAAAAGGGGTANHGQGHGMGAPAPAAAGPMGMGAAGWQPPPIPRHRRPPPAPPQPPASQPNPQQAGPRIIPIRTSSGAARQAGAIIPLATALGGGTVHLRRLDGSK
</t>
  </si>
  <si>
    <t>C_15690001</t>
  </si>
  <si>
    <t xml:space="preserve">MGPAGAVVFVVVVMFSEMIPLFPTQPLSLASGLLFGGKQLADRSGSYTQTILTVAGLAALAVGTIYVVRPKLEELIANISPAVSMSGRKSTRGSGGAGDVSDSDGESALRVKEKQLTGK*
</t>
  </si>
  <si>
    <t>C_1560001</t>
  </si>
  <si>
    <t xml:space="preserve">MEVVVGIDQTVTVTIVWHARLQKSVDRLGRAIEAAEEEMDAALKRTTEIHRSQLKQKELENLELQRVIGAKERSIDSLRDTLATTKRTYESKLSQAESALALKDAEIKALSEELRVSRLERDSMGLQMERVEASRRALEVDAREREAELGADVRSKSDEAAKALMALRYEKKEKEDWRLQSEDLRRQLQVMQDELRAQKEETALTKDRYEAELLETRRRAALEVEEARRRVEGEAEDFRRRCEAELEDMRRRLRSEKNLRKACEKWLRSELKSREEMELLLAAVKDAATGRSVAADTAQVEALIDRLRIGGGGGGGSPSPTRQTRSPSLSPRGDGHTVTSVSALAPPPPPAASSGAGARALELDLLRRKLEEDNNRLKGELLAAKRMLTDRLKV*
</t>
  </si>
  <si>
    <t>C_1560002</t>
  </si>
  <si>
    <t xml:space="preserve">MVPAGLMRGVGIFSVLQNTGSDLRSSNHQRSCQGRGDRLRRPLRGGGAAIARPGLEAMLAAPSASTDFALAVKHACGNASLPEAAVRLCNQAAIMSLALSTLPCPPREPGRVLSALGHAACLAEALRAACAKGYTRILQQLLRCRRLMVALLPRAPAAELPAGSRACDLARIVRDACSPRAGGKPRRDDPAVLLLRGAAFAVSRQWRDSACREGHAGVAERLLADAEFVEVMLGAGSSCAERLGKALEQALKRGNDQLAAALLGSSRLVEAMAPYVPQLRQQALF*
</t>
  </si>
  <si>
    <t>C_1560003</t>
  </si>
  <si>
    <t xml:space="preserve">PNALHDASRSRNAAVPGVGPLDSTGSLAAPRSSVPAAGASAAACARLSS*
</t>
  </si>
  <si>
    <t>C_1560004</t>
  </si>
  <si>
    <t xml:space="preserve">MGAGPAAGAAQLGCFPVPFFFCPPAGDAMVYPMLFPPAGPCFLPPQAMAPLGPYTSPPYFFAAMGAMAAAAAAAAAPGAWAPPPQALPPPRACESSASFSPAKARHVLQPQSGAAQARHHHHHHLYRRDYNCSRTSLAPSSRSRQACATQQMQVQPAAAGGDAPAIAAGAPAQAAAAAAVAKAPQQLGNMRESAAAPHVMCQQAAASGAAREKHDIVASAGAVSLGTESHHSAASGAAVDFTAEQPQPPLMQQPFRSPFLTAPQMQLSYFQAGAAAQPAATESHTAASPAPRSKPNRQAMDTAAHTRRSTSDTGTAVAEAPAGGAAEGRVALEPQDGGGGEVWVDSRRVRAVLRRRQQRGRTVAADLGVAIAPGGLKAHCMRPAHGNGASRGVSPASSGSSDMEEHSSDLEEVLTAGGGQGPQQLLAAPGGGVSGGAVRAFSAAAPPLQSQLAAAAVAAAAEARAALEAELAAVLAEDSEAAGLLRSGYLMDGGSVSTLATSATAGTADEVLTELVC*
</t>
  </si>
  <si>
    <t xml:space="preserve">MTLLRAALAHRKAQRHQHQHQHQPQPQRQWQGAALAASVKAPDTAEAAAAASLAGAAARASHAYGDNVASAGGAFVGAFAEELCRVGGHLTHELRGLRSLLDSAASRLRAAALVSGLVGRPPPPAAGRPTPQPPPPAAEGASSCAAACDGGANAVVLAAAAVAEENEEEERAAAAAGAAAAAGASRAEALRAVCRQLRRECDDLGARLVGLEAFERFNSARFAQLGFEFDSRLLHRASNASAAAAGALSSVAKLQVLERRREYQRCVQELLLDGLVYDSLLISLSDVYEGVRHAAQRAAAALDGGGGGTGSGASSGTTPWVPPDQFKRSTTKYWVAPRHVMRVQLAVLRHLPLLIFGRKSNPLFHHWRHEDELEELPADGNGLQQQQLQRLPDLKQHPQHCSAAAVAAGAVNGSVGSGNGSGNGNGRTAGSGGARVSSSNNGSCGSTSAFAPLARGASMLLPPLPETPHDMQPDGNGLGAGSQRLPTADESTAPADQWPPQHLWPGGKGPTAGGGGYGSYSLGGGGAAALVTATAEPASEPASCADAAVSSATADAAAAGTLNANSSRSSAPAAVGSSSTASTTKATGGGGSSSPITSVYFDNADLQVYHQRLVRGDGASLVRIRWYGSRAPGPDQTVFVERKRHRDAWTGEWSLKERASIPHREVPDFLSGRLLPGAVPAPPLATAASVPPPPSRSAPPPPPPPPPPQPPLSVSTGRTASPDVFASSASTSDEGGGGGGAGGSSSPSSSTNSGSSALQHRPGSADGGSSSGRDGGWAPAAAVHVPEAIKVSASPLQQQQVHATAPAAPPEVAAAAAAASAKAVQLLREVQQDILQRKQEPYLRTRYRRTAFQLSSTNAVRISLDTQLSMLREKLPPDHQELRRLRLLQPLAPSAVAGPAAAAAIGGQQANWCRQLPADGDDDDDAASAAATATTALLPLEDVVRFPYAVLEIKLQDEDSCPAWVLDLRSSGLLVEAPKFSKFLHGMALLYPARLQHTPHWFLPELPEQEDENENGVETETAGSAVASGGRVWGREIEAAGGMGLQAVGIGVGGSNGNGNGSGGRGHDNGGGGGGGAWPWTRRHSSGGSHRSGSSSSSSSSSTDDYSRPSSVRSSMVPTITEPLVPSSSMGLLASPTTAAAATAATGCTPGPAATAASLAAGGFAVYGNGGCGPRSGGAAASSAFADPRAAGAALPSAASCGVLRTAVGGGGGGLHISSSAAPRPGSSCSGGSAVNGGGSGSSTGTTGTGAGGAKKLAAAAMAVCRAGVCGGGGGGGDGMVRVNEEEQQQEHRMEITSYEQSSSAMVHVSKHHVQPGPTTVTCCFTGLPAAAAAAAAAATAGGGAGGAAGSSRGAGGGGGATAAAAGAASGMAAAAALHGAYWLRRARAAVTGGGGGSGGGGGAGATQQQHFRTLVAGMVMAPLALVFMLYALYVYRKRSAQILRREAVRYDDQRGPVLLVAMLLILLLVAYVLSARAATGF*
</t>
  </si>
  <si>
    <t>C_1560006</t>
  </si>
  <si>
    <t xml:space="preserve">MARFHPCLQALVAVLAALYAAALPHASGQWEGEAAGRLGPSGGAGAGNREARLRKLREDEDLPLVWLDIAINGTKIGRVEAVLYARKSPRAAENFRLLCSGELGQDAEGKVLHFKGSWFYRIIHDFIDQTGADADGIFGGHFHCDPGGLALKHTHKGLLSMAHIGPNTNGGHFSIMMNSAHHLDGQHVVFGEVVEGLQVIQAVNDLAKGRPNNELCCNTRMAQIVDAGQTRPGTYVSTPQYQAVIAAERRRVAWRNKQPPAEIERLRKLFLDESLPLVYLDIAINGTYIGRMEFVLFAKDSPLASENFRLLCTGEAGSDPAGKPYHFKGITFYRIIQDFIDQAGAWVESPLGGQFLDDAGGLRLLHDRMGLLSIANMGPNTNGAHFSIMMSPQPHLNGKHTVFGEXXXXXXXXXXXXXXXXXXXXXXXXXXXXVQVVDSGEIRRGSHCSSPEFQSAIQNERQRIQAAAATAAAAAGKEKGKQ*
</t>
  </si>
  <si>
    <t>C_1560007</t>
  </si>
  <si>
    <t xml:space="preserve">MDTGSVQKINSHSNHACDRLHMLADAGWLGPPAVAAAAPRGRGDNRAGLAAAEAAVRAAQERALAAVRAAAAGGGYALPVPEVFLSKRLYKTNYMTLELLMGPVAELEAKMVEEWSGLETPLKLMRHKAEADNRLRALEAAGWFSASAGGSSGSRRGTGSRGTRSTQSAGGSGAAGQAQLGQLTPADLEERLNVLHRVCRPLRARFTSDPETDPEADAAAGDAAADVVDDNDGDDGDDDDVPAGGNAVASKPLAMRQLAAAQSGAGQAEQAAHLQMVRGDGYVLDRQRRSGGTFVPVGTAYLTKSWLLAACGEPLSVEEEGPEAADARLAAAASNTVAAMAAAAATAAARGGPSCPGLAVALVEKMRVICPTKDSVCFHSRKARKLLTELGQARGWAPEVRAARDAAAVESRRISSLALEAYQAASPELAGLQPRQLAAHLRVAWREKFAATRLVPIVEERLRGMAAAGSHPAPHLLEAQVAAVRLLPLQWLPLEQLMTGSLPPTPAAAAPALTGKGKAARKAASRSTKSGSSAGAVGDEAAEAEADRDREQLLQLLRGLSGSELLELLEAKISDWQLKTLCLAESEAEAALLTAFKEGRCSQEQLRDRLSVLSTAKWRLLCQPGSSSSGTSGSNGSEAPAPLADATGAVVEGVVSDSYDSEEDNEDEDGDEDELEEGEAEGGGKRGSPLVGLELALRPPQEVVAAVRAACVEQPLVSWRTHAQRVRLQAYRAQAAGLLSEQQCEALRKALAKAFRKKKTKKPSPLSRAAWLTPQLLALPPPQLVGALREGLLVHNNTRNELRSQVRAALLRVRTLYGLRHKAGAVSFDEDGHVDDDDDSNEGGVAGAGAGVEAGTGTDGGGGAGGGGSAAAALGVRVGDEAAFAAARAAVEEAGVQALQEMYRMRRQRLGVNAGDDADDEWEGSARSAGAGPRTNTDGSSLEGAGGQEPGDGSPAIDGEASDMEAAEAAEQLXXXXXXXXXXXXXXXXXXXXXXXXXXXXXXXXXXXXXXXXXXXXXXXXXXXXXXXXXXXAGPAAAGAGKAAGAGGHVDARRSAGGAAGEPSRFDPMVQHVLRSDMRRPRRAAQLADYLAASGLDSEGRRRLLLPLRRRLDRVEAAGLVQKERVAEGDAVSKDAVIMLQLRSHELLLRVLLLAACSVAPAGSGDAGGEGAAGAGVAGLEPGVWPGMAGPVLQLAPEEREALFVGGLVPRCGGRLSEEQLAAAVSEIAVGLAPMSPPNKNSLIQNTRRNLRRAFEVGMASEAGLKQAEMLLRLASAQAAFMRAGKSLEEAAEAALAAEETEAARQEASAAGIPSPAFWEQAAQGLEAREVAVGALVEQWRPLGPKSRLALRRRIYAWLGSAALDGDISSLAAKNAMQVMKGATLELRREWTRVVMAAGRSARDGLDEDYLEALMTDLSAMPSDVESEGQGQADAAAGVAASSRGGSEGEEGSGADGDDEAEAAEEGTRRRRGAGKGDSEMASAALGEAARGAGTPAKRSVSSKRGTSRSYIIAPKLAELEPEALREGLVHELAGLEANKRKHMVVRVREVLRKRFAEGSLDGEGLRVRLEVVATASRVVGTMLQRAAGIRTSMIRWGAGRNARTAKSADARRLHEGEQGADWEGTEASEAQASEADFDDEDAELSEEAGDFLATQARGPGRRLATAKLTPEQRAAPGYLTISKAAVPLLEPAHLQRTPPQQLQKELTTAWAALDPHTQENHHQYARQRLRALRMEGRLTDDEYNGRLNAFLGASRAVRLARAGASSGRWSGVAQAVQSAAVALVRAAPAAGGEHGALAALEAVRSSLAYQYADDEGGFAAAVAADAADSGVVAAESPMASLEVLQQRAEALRVKRERAGDAAPSAHAEPAAEPAAGVVASGEAGGQYEFVLTAVLGMEPESLLRRWAALPYRRFTSLLTAAEPPLELLTQAQLAVAKLELDLWNEMAKVLRKDIASVALSRSVSARANARREEGAVQGPKAGGPRTASTARLSLQQMLHFRPALIGRLIGMGVDLSEPPDVAAAAAALDGAAGASSGSGSGSGGGGGGTRAYGRTTRVMGQIQAGAHQPYHAYQSQLPDVEPDSEQLEQEGQPGAQAGAHQAAGSTSTDGGGGGGGLSPAAARKLMAAGRKSEAMLDHRSYERLKALLQEVKHKAQAMLELRRRLEALAHWGIIGPKLLMQQLEALLSVSRAWPYIMRGAEFDLEAGVVKLDDAARKNPLYEELIALSDPRELSEWLAGRWRELPTAEARHRDSNNLRWRLRQLVERGVVDGDAAAARWQAVLTLKSRWLQYTEMGWSLEQVLKAGYKYERANLFQQPTAGTKEAQPRKPRAKPGDGSAGDLEGTVAVASTRNRVGRPRLLDSSKSGAGGARLLRSTRRTGRRGVKRAARGIDSTYDEDLVETLEGLGLTDAAEAAARSLDLQGAEDRAREDRRWASRARLPPRPPVKSPHTSGAAGGVLDVEAVVVGPPPKAQAAAVSGPKAAAASAAVAAAAPVPGRAALPPAPVEEVPPDVLNKVARLMELARRQRSHLFALQGLQGLQGLQGLPAASGGAALTGAATSGNGVPHQPSPPEVVAAAKATLDAVEARLAAWRAQLPAAALSRLDLMDRVAQEAEHRQLLDAAAAAAAAAAAGAAAAAAGAAAAAGPLTAAPPPTPAAAITAAPAAPPRVSTPTVVAVAIALVAALLSEAALAEAAEAALLAEEAALAAEVAEAAGWLLRASACGR*
</t>
  </si>
  <si>
    <t>C_1560008</t>
  </si>
  <si>
    <t xml:space="preserve">MSTETLALLAAAFPNLTALSLHAHQAPGVDAIPVYLRHSPGATMIATSLTEARANTSASRNLASASTGTTGAAGTACACSAPRASAAADASAGASDDASGGGAAGASLGRLSRRHSDNMPAESVAAAAAAAATAAVAAGEEVAEQPRWVLRSPLVAGLPQLQTLALCGLWLGDAEAQVLGALGGLRALVLHRVTCRVHRLLPHLEVAYWAAARDPAPPKAAAAAAPXXXXXXXXXXXXXXXXXXXXXXXXXXXXXXXXAAAANHTAAAAIAAAEVTEAAAFADLLSGPDSDAEEEERREEAALDGDLEEEALPGAPWMTRQSRGLFPDWAGALWSLGRALRRLVGLQVLVADVECPARGQQDAWAALLLGVKRLQRLRELRLPHLAFGSAWQVRSLAAALPQLTCLEFXXXXXXXXXXXXXXXXXXXXXXXAATSAAAAAAAATRVRG*
</t>
  </si>
  <si>
    <t>C_1560009</t>
  </si>
  <si>
    <t xml:space="preserve">MRGRAARPDCTANDCLAAGSGSGSSSGSDSRSSSTSRRRVSGSGHGLLLPSRFSGSGAAAAAAVAAAAAAAHGHPSPLGLSGGGEAAAGTAAGVGGLCCFRALRHLVLRRVGLEELALHGLPLPPRLTKVELPLQAAVGPGAESQPIQLSDLLLLHSSVLPALAALPSLEVWASLGPARGADGPVLVAMLAAWLGPGGVKGLDVRGLTHPSNASGCEVTETLQRIAAGLPRLERLSCYLWGGPGGLLQPQQQQPLAPGRSSNNGNGAAAASGCSGSSNGSSRSWTQRALQPITQLGGMRRTPSGSSGPAGPVAAPAVAPVAQPRRWRAPAGRALGSSAGEGGGGRYSEAWLAAADAAGVALGGAALEAVNRLTLLDELRVKVLSLPAAACNSSGDGDLLAAALRRPTAASRFGSCAVPVRVPLGLLRGLRRAQLLSMAKAVDGN*
</t>
  </si>
  <si>
    <t>C_1560010</t>
  </si>
  <si>
    <t xml:space="preserve">MLRGPESRQAVYAGAEEVAAAWLAQRAEKQAEKEAGKQAKQVMKGQKRAKSRAQAQQASELNPHEEQEEQQVEAAACGGDSAGSGFAAGAAAGAAAGAAAGAAGSSAPGCWAGAAAVAGDSEQADDGTSGDGPGNGGAALMLAGSISHEPVESPASVFKKGDVVRALLVSVPKNGAPYQLSTKLLEKVPGDMLLDPQAVYASAEEAATVWRGQYSQKQKARLEARQAHKQARKQAKEQAREQAREEVQQGRTSGSPAVATGQRAVVEEVEDEEDEDEEGEL*
</t>
  </si>
  <si>
    <t>C_1560011</t>
  </si>
  <si>
    <t xml:space="preserve">MSFRRCCSRRWRACGLLRAARSPSNSWGTLSCPAIEAEPVELLLTYVPGGTLAEYLDDLMRANQMRIFHGPPPTAMRTGQNKDKYERLPYTGATLMSEPELRALAIALLQVVKVMHARGYGHCDIKPANVLVDHAPDGSKVFRVCDMGIASKADKSGRLLQCPGGTPAFAAGEVLQKIRLGKSQYPVCLQSDMAAIGMVMAHAAAFRGLPGGLQQYALWARDLPHRTPPALKDFIEQLMSRPNGKGWRRCMRVVRCSC*
</t>
  </si>
  <si>
    <t>C_1560012</t>
  </si>
  <si>
    <t xml:space="preserve">MAALGSPPAAHALCPMCKAAPAMGIPAAYSVFRSRNTPLGGMTPSGGPSSTNPSPASAASAAAAPDSQNQQGARRRRRPGGFMLVVAAGVAAGVAAGVALTVKQMKDMSKKLRTRNAQDSLSQDQATIKGRLDSLERSALRLPWPRRELTHVSGCSA*
</t>
  </si>
  <si>
    <t>C_1560013</t>
  </si>
  <si>
    <t xml:space="preserve">MWDCWATAPLGPP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SSSSAPTTTTSATTTTAATDAADDADAPDSLLRLIGRVLFPQLKTQLGHPSLAVRQEHLALLRLLAEALPRRFPDLAALLSSDPETDFFNNVAHLQSHRWVSEAKEVSNFANQYKEAKRCRANDAYQLLATGITFGTHMRILLSTVTSKLAYAGQPGMRAKLTLLLQYAARGVRVNPTAGPKQVRALVRAGWAGAGGPGGPGGASKRGMGA*
</t>
  </si>
  <si>
    <t>C_1560014</t>
  </si>
  <si>
    <t xml:space="preserve">MGMLLAVEVDVYRSRAAVKAEPTGGSWLADALTQWRELNSASHFLQTVGASEGLAALGGRCAGAAWAPCFSRPPAAEALPFIKALMVWPAGVDVARVFGPQMMGCLGRIVMSSEGGGASAGSGSSGKGKSGSGGGQPDGGDGAFYAGAALLLLRDLCELLQPSGSGAAAAAAGPSGLPLLLTAQPHGVKLAAHVRAMALEWQPPAVAAAATGATAGAGEGGAAERRRHAAAWAAVSLLPHACESTAQAVAACEHVLQVATAALQKQSPAAAAAAAAAAAAAAAPDADGAGGDADGLSGLLLLRATATEMLSDLLQRQQAATAGGAGSAVAAAGLSSGLVSAAEAALQWVLDCCGEPAVAAAEAEAGGDKDKDKDARRAQRRQEHAQQRQEAAGSSGADFASIRAAGTLLGDFPHAAAATSARAHGGDRAGGGRGGGKAGFKGGRRRSFASVSAAVHSEPVAQERPVSQDAGVIEALEDRYNNAAVAGTPEAAGGVTDPQNRLSHVLRAMAKAPHDIIEQFSRDWAPLFIQYTAARGSYFDDGEGDVEAAVAAARAAAAAAAHAAAAEAIADKAAVERPAKKARRGGEADDAAAVEERRKSNAAASTSADAAAAAATPAKGRGKGKKGAGDASASTPAAXXXXXXXXXXXXXXXXXXXXXXXXXXXXXXXXXXXXXXXXXXXXXXXXXXXXXXXXXXXXXXXXXXXXXXXXXXXXXXXXXXXXXXXXXXXXXXXXXXXXXXXXXXXXXXXXXXXRCEELQRAVASHLLEPDAGVQGAALKCLRPWRLRWLPVEMADRLARLVDDNTLREELAVFPLAPDADQGVGEEARPGLVPLLVRLLFPKMRKRSGRLGGRGAPGSARAAILNFLANLRPAELRPLLELLLEPMAMAFVEPPAAVAAAAAPRPGGAAAEAEAAELDRFRLLPPPRWSAAMLGRGVGWWLAAVEQAALDALPPRRKIGFLNAFEDLLTHLGHGVEPFLPTLTAITLRLLATATAAISADQAAAAAEAEADVAAEEAERAAKASAKKGPGYGKGRPGAGAAAGAGVAGGQAEDGQGGVQVEESDAMQVDGGADADAATGAGTGKDAKQKKSIVKEAAREAGAEDADREAAGEEGEGEEEEDEDEEAMAAARAPAERHREVRSAALRLLAQVWLRFPATPVLDLNEVWPVFMPAVQPLLGRLQFEAAASKEPPLLECVLSLSLSPGLARVLGDLPSVPDASLSLVRPAGTSAATAAALAAAARGEAAAVEASAEADAAAEAAIAAMEAAAGPKAEWQLRGQGSALVKAVVGMLCLPRCTEVVRATVLDVLDSVLGCGEALLRRVLLPWLADVLTALHTAIAQSWEGGGGGEAGAGGGAAAGRNRGRRRPPTSTAHRELGILERLGGFVSDPHLASRLADSLVALLAQAGARSLRQRSTSKKAAAGRLDECGVGRALGAMAALWRKLTPGQLDKADVERWAQSDLLLMPLVVRMVNDSSSKARAAAGDVLRSLLSRLEPPQMDRAFAYCRAWLERGGGQSGGADAALRRAAAQTLGFVAEAEAGRFGRRLGEVAPALLRILQRQAATSEGDDDAGPSHDDESAASDTACPGWQEAYYGLLLLEKRKRRSAVRGAVDPAAAAAARLRHGARKTEGRKRKMEMMKRERGAGGGRGGRRGRGGAGGFKRPRA*
</t>
  </si>
  <si>
    <t xml:space="preserve">MSADFYSKESDYGYIRKVSGPVVVADHMAGAAMYELVRVGTDNLIGEIIRLEGDSATIQVYEETAGLCVGDVVVRTKKPLCVELGPGVLGNIFDGIQRPLKQIAIDSGDVFIPRGVACPSLDIVKQWEFQPKGFKVGDRITGGDIYGIVNENSLIEHRLMLPPGARGTVTYIAPTGHYNVEEEIIEVDFQGTKKRYCMKQLWPVRMPRPVAQKLLADTPLLTGQRVLDALFPSVLGGTCAIPGAFGCGKTVISQALSKYSNSDGIIYVGCGERGNEMAEVLAEFPALTMTLPDGREESIMKRTCLVANTSNMPVAAREASIYTGITLAEYFRDMGYHFSMMGDSTSRWAEALREISGRLAEMPADSGYPAYLGARLASFYERAGRVQCLGGPKREGSVTIVGAVSPPGGDFSDPVTAATLAIVQVFWGLDKKLAQRKHFPSVNWLISYSKYTKSLEPFYDKFDPEFVQLRTVFREVLQKEDELNEIVQLVGKDALAETDKIVLETARFIKDDYLQQNSFTKYDKYCPFYKSVEMMRNISTFHRLATAAIEKTAAGNAEGQKITLNVIKQRMGDTLYKLTSQKFEDPAEGEEVVRRKLKAVYEELHDRFRALEDEFR*
</t>
  </si>
  <si>
    <t>C_1560016</t>
  </si>
  <si>
    <t xml:space="preserve">MRPKAAAWCCQCGAGEVYCMGTFCWGPPTGNGYSEADEYKCAACFRQWNGPVTTYHD*
</t>
  </si>
  <si>
    <t>C_1560017</t>
  </si>
  <si>
    <t xml:space="preserve">MATGWDLHEFIFSLEDLDENEKETCFSKLERQGFAAPKKRRAFLALDDADLQAAGISQLSTRKVLRLALAESAAQAGPPQDFLQSFKDLLAKGGIQRPDGATLNRIVQHYSNRLMVASTVDTALQLYEDVRNVPGTFTEQQIKTQCGLTINGPLFPNLSSSLLGATDAVGLPRVLKMLGRDTFEESACRQLCVGKPEDVPLVEAEVLTSRADHQTAATACHGPGLYTAILMPYHPTALVLMAPLPLCALLAGVKRMVVALEYIHAKGFVHMDVKAANIFVGTDGRWWLGDFGSTVRKDWLITSTTSWFLPTPPTASTRGAPELDWYMLVVAMVIEVLRSQDISWKDKLISQEFCTPWAQLEVTMCDIQRDVPGSSDLLSYLNGLLKRAAGLKPAAAEAAAEEGVGEKGAAEKGAA*
</t>
  </si>
  <si>
    <t>C_1560018</t>
  </si>
  <si>
    <t xml:space="preserve">MGSRIVDNCPDKASATTNFLYVSARDEIAGVPYVEAEGFVFCLAGHPAVPDGNVALNSVQRRILRVSARDTLDLRAFKAKGLPAVGMVYAKVAGILDKVRPAELQAEDLIQRLIKSFSNQVLTKSQQVAFELEGANYKLLVEQLLIDVDGKSVEAPRGVLAETTAFIFTNDGGSPITIAGQKGYASSQIFKSKTINFESLGIGGLDKQFEAIFRRAFASRVFPPSITQRLGIKHVKGILLYGPPGTGKTLIARQIGKMLNGKEPKIVNGPEVLNKFVGQSEENIRNLFADADAEYKAKGDSSALHIIIFDEIDAICKQRGSVRDGSGVHDTVVNQLLTKIDGVDALNNILLIGMTNRRDMLDEALLRPGRLEVQIEIGLPDEKGRLQILKIHTSKMSENAFLAQDVDLDKLAEHTKNFSGAEIEGLVKDAAAYALNRNINFDDLHAPLEEENIKVTMADFEKALDEVKPAFGASVETLEAYMGHGIISCGEAFDHLRETLGMLVQQVRASDKTPLLSVVLEGPVGSGKSALAASAAIGSDFPFLKVVTSESMVGFSEQAKASQITKVFEDAYKSPMSVVILDDIERLLEYVAIGPRFSNTILQALLVLIKRQPPPGRKLLIIVPLPANTNTSYAVHNLQVVPMKKLLLWVEMARQDVPEGQKVPLARWEQVLRDLS*
</t>
  </si>
  <si>
    <t>C_1560019</t>
  </si>
  <si>
    <t xml:space="preserve">MAPSTHGKTTLIEGLTVGTLPNKLAGPAKDLKELEAYSAWLRCGGTCGEGQVEPHVLSASKRYFTPTETMMERYDEVRTGVARVRTYKLHEAYQHKPFGLLYPGSNRGSVGSVAPVLIGGSESEFQPLLRLDGCVPPPRVFVAAVVQVLVMLEPREVICEQLVQYLRHVDADNRNDMCPKQAEHLKRMWELLTPPKTSLFEELASYQSDPEDYKPPLREAWGRLLGSSYVFRSHPSAPSGAGQQQSPRERDLEPELLFAGAVVRLCLPPGNEWGFDDDEQELLADLCDQDTRDKGPWRLLLSASLEAEHSPEQLREAREVFLLCLQRLQIFAPSELLNTLNLVIVDSIGFDDGNARRHVLQRLLEENSDNVILMLERELGTMEPVLRHLANSPFMRKWVMARLDPDPGQARPNLTVMYYREKSGHSVPKRGQPGYAGKEYTGGEQIKLSYLQHMGSSGTNYLRPQLTSLTNKSRAAISTLLKEFVENHSDGGPAAAGADGVRTRVQRLVQEVSVFYSLPLLGQSISLELEAAVAQQHDGERTAAAGSSSAAGGSRGGRGLRPAAGGGAGGGGTSNGSGHMERATQVPPEQLAKALDDTNLHELLGTLALPQMDGGGDGVRETQCAVTELRSAKAELEKLNLKFRKSDKILKTVEDEAGGDSGFCKKVSRTFNNMQKTLLVPQLDRMVSEDIKPMLLTAADRVAERMIKTFKLQGSASGQPRVAALHQAIAPSSAAWLYNEAPIKGWLKMEFVKLVKFDRIRDIMKDMLTEVQRASKELMVNLLMEYAPLDADMTEATCSALRAYCDARLEKSFKFSDAVQGVVFTEFFRGRRAMPVAEYNKLPGEVLESSRGSHIMDNLTKGLRRAVLAVTSNKEIPTSQLGPKLALALRGWFQGYFMDKFLNNPEQGLKTRLHDCMCHKFIEVCHRLYDNGLAANARKTGSLHRKWQTLFLKCYRHFYADVLKEDLTAQNAKELAAKETELRMLKSRLAQLAEPREMAKLLPPRVGRLLGRALVVAKARMVQTGADSQEAGALLAALRPAGGAAAAAAAAQQQRKGNGGSSGSWGNGAGGAGARATVAQMAAFTAHLEASGLELVDCPSAGNNCGYYAVLSQVHGIPPSAAHRQAAALVSDSREMIADVLEHHAGVEAAAPTGRRTWTDAICALSGRRTTGAAGGHAVEEVVRQHLDGVRRDAPMTHVELAVLTQLLEHSNVLLTIYNPTYDPRRGYCSVQSDAAPAINATHVRVANVPAGGAGELNHWNVVQPRVGPGGPAAGAAGGGGGLTTPSPNARRQASPAAGDDPGAPVAKRLRSSNS*
</t>
  </si>
  <si>
    <t>C_1560020</t>
  </si>
  <si>
    <t xml:space="preserve">MNFLTGLLLTYLPTEGQAFAALVVLMEDRKLRSFYHRSMALLQVQLWQLSRLISPALNTHLENMGVVPMLYGASWLMTAFSADFPIAFSARIMDVLLGDQCECALLKVAVAVMKAVEPHLMKMNDLEDVLGYLKIEVTAWEDDELHAMLTAAFTKPWTSRQLSILRSTEDAETVAQAMDRVMTAMSEQASCVPGDDDDGGDDGDLPADGRVAVTVPRIKPPPQPNTTCSSSFAPSPACGTPIGGGPMGTGSMGGASMLAAIGGSPLMGVSISGGGSFRQQNAGGGSIAGSVGGSLGGGGEVGMLSGMSSMGGSVTQWAIPSIHPEAQANPAIQAFRRAHLPILAAVAGGPGARAAGGQSILAGQAATAATQAGGIDDGHVLASSVGLLQPAEQVILSESHLQPEQPSLLRATTGEEWGEVNNARQQWRALSRSTPGSMRQHSMDGGAAAAAGLVLAPPKPPLPPRQSSFDRAPPGACGSAFSRLSVVAEDPPSVLMGPTAPAPSPRGSMDIHVLGRASSNHMDPGEHCGQLLGTSTAGAAAGEGSFLAAGGVAAMGASAFAAGMGGSAPSCNGDCASGTASATTGGALLSPSGISGAVSPHTGVSPHVLLPSAWSHQSQGANGTSASASIMNSAAGGALGGGSDSPTAGVSAGVGYAPLGATAAMAGAAAVLGAASTAASTTGSLLYDGEAAAASIAASEVAALYTGLPDGAISRTQPTPAGGLLGLAPLAPPPPPQVPLGSAPHANAGERHPQSDLGTDIGCDILRVLTRVDASNANAAYDTRAVLGECMYADTPVQEEELPKEQQNLVKSGSEQSLRHLPSSSALDRMAAQDLARAQEEAERMRQELEAQLQQQRAAETGRSGSASVTHLSTAGTAQAGAAAGADAPAAAASAAGAHADGDGAAAANGEAAASLSGPHAWSATGQANENEVVLKRPALYVDGIPMFDPKSLMCDTQQEAQVMFTPLVSPGASSYAGGGLEHLSTLTGATAPPSAAASMSGAAPEGAAADGAAALANGNDGEDGDLDDAVYDLAEPSDDDDEEAGTGLLADDDDEEATEDRPSGGRRRAAAAAAAGNAVVAAASTVRAEAAEPAGPAAVEEEAPTSPRDAAPTAPGGTAGPAGEWVDWSQAPPIQTAAPVTLPMTGPVREVTPASEAHEDSRAHAAAEAPAAGTDERGAASEPVESSGPSRAMQTEDSCHEPHGPTQAAAQPYGLLPATSNMASLAAPLGRVISFATTVGGGASTNGGNTPTSSFTTAPGRPGGFNWIQLRCDSMATSDVDSRMGSSRWTAGFAAGLNTGDGVDTDSEGTPRHPDSEVGHIMQPPGLHLPSLQTLHCSSVPGLPSSGAESPLGLTSSGPMHPSSAHPFGHPAGLHSHSAHGLLHGGHWQQHILSSGSFGRGDHSGHGGISASGGVVKRVGSRMALSGSILASVGIAEEEGEGEDDGPAPPSGPPTAIREPSRKGLFSRNDAPAEEAAATAALESPRPDTGVAAAAGVGYDSEAAGVASPASGSASVEGASTADTATTPDGAGGMGPIRHASSGLGEGEESVRAASVGEGGDSGNVGEGSSPFSRSALSPSLAHHIMSAYLRCEQHVQQQELEDRRQQEQQQAECEADGGAATPAMPDFAAAYASNAGDASPKALSGSMAGVAASLLAAEPLSQPPPLPRLQTEEPSLASQLGFSLPAAPMSPPALLSPSLADRARAVTSVSADTATGGSAFATFQQPPPVKALTPFAMSMEDPSTCRISAELLQSMPPPPAALQPSTPTPPVSIPCAGGSGAMAGGAGAGSSRAGGFRSRTISSGGDDVGDVTLTASGIGALGGSGLTPALHSSGVGVSGSVVLRGLGSHDTPGGTGSILNASTGGGVQSGPGCGSGSACAGGSGAPGSALMQALHGVSFRAVSSSCGGATPGTSSGGAPPVSLLLPPPPPPQVPLCAATSGRADAFASALPAAVSSVSGTSAAAPPGSLLDSGANTVVCVSAATFSSAHTSTISATGASTTSTDRAPAPPSWTATFDEPAGSLAAHGSPTTAADPPLLSGRDSAGLTSGGVRTPDARAPAPDMARGMSLEAAGH*
</t>
  </si>
  <si>
    <t>C_1560021</t>
  </si>
  <si>
    <t xml:space="preserve">MRSHTRTVYGAGGGGKNPDELCIACLGSWGLGHLVAFAGVLESPAGAAMAAAPAAPAAGTAAAAGTAAAAADAPSAAAANAAAADAPSAAAAYAAAGAAAVAEAAGPGGGGAAAGSGEAQQPAAAAAAPGSGKLL*
</t>
  </si>
  <si>
    <t>C_1560022</t>
  </si>
  <si>
    <t xml:space="preserve">MQPHGLGGSALPSSRGADSSRGADAPAGPAVAGFSAEANRIARMVESVLSGPLQAALEHARHRAADPLSAVAADRALGTALERTYELIKIAGTSDRDCEERSSASALVLLKLGPSMLELRCKLMENQIELVKRRIATLGGQQQPASSESTAPLSTAAGSSGAAGGGGGGNGAAAAEGADGTCNARMCSRLAIMLTQCAVRATLTSPLPAAASIAEEGMLRYLRSGTLRSCARLAVEHQRWFAADTPDSGSSSGSGSSMGPLRAGSNVYSQGGYLKRGAGVAGGSSGAAGAAGAAAATAAATAGAAAGQPPPQKLQPPRALLSPEEWDHAMWLVAMDLHGLVLMPAMDVHKLAVVRRAHAAQGRVAAAARQQVGGGQVISDDKDAAAMLYAMKRQQDPPEAAAALLAGGRAGGAAAGGATASSSGGDTTQHQQQPQPQQQQRDLEEALAAELAASGLFDHAVDLALALLQAADAEVRRRSVTVMGGRVAKGLEQGVRLSTRLDNCLAVVDKALVLMLRNLPMCYSRCWRLGGGSSSGAGGSGGGGETAVSSDMPPPPKVVAAADAAASAVGPRMQWLVLAQMARTLEALGYGSYGSGGAGISGAAGSGGSGGGGAGSGGSGGGHGDALLGWPFEEAARALPLLGYSYPPDGSVEEVDLRAGAAVRPHMELSVTPYIALAELMEWAAAAAPAADCGGGGSGGGGSIWPLAAFAPRATVFELCMRAAGLAAASALKEGAEKSGGAGGKGKAKSKGKGTSTGVSPDLSRGLMAPWLRVFPDFGSGGAGDGGGSTPRSFAKGWVSLEQELGPELCLRSLLAASQATPADLIGSGSAGSGTGSNNNGTSGGTSSGGTSSGGTSGSAGDTSGSAGGGISAGGISGGTSSTSADDAAAWLQRRREWWGCVAAAVRLPGLSGRPYREALQEQARIMRGEGGPDGRPWSRDLPQVVCSLLRLELRRLDPVRQQVTAAAAAAAVEGVPKATAATPAATPAVTPAALLAATVAAFEPSLKAAAASPRAAAPLPPPAPPPLLYAFPATPSPDVEAALAAGLLPAVEATLRHTASEKPKGGGGADVVGICGPLQAGRGLVSFERTPAVAVAEMAARCLRLDLVAGLMGHGTDLFKDTSGDPGSCSSRSSSSRSGSSSGSGKEGDKAKGEKQKAQKQGADGGGGGGAGAADMALPLLWAAQPGALQQQLQLLAFAPPRQAAALAATMGKLLIWSNAPFHKANSIGAVMSESRSFVLRVLKGEAKTEMLVLTELLSSCCQAWPAVVSHLVRHHAGFGGGGSGGGGSGGEGGGGPLVQAAAAVQRAPPPLHQLRRQVSFALHRWLPPLMLTMTNGSSSPVGSVGAVAARRACLGALHAMHALLCAWYAFKKSNILFMSAEYPAASGGGRGGSGALPAAAASAAERARRASAEAVLKQTLVEETSWRQFVGLDASLATLLAGAVDLVLQQTAVDSWCSKARWGDRAISREAAAQLTALSREIGRAFLLVAPLAVSLLPGEVAGVLTDADQAEEEWQAMQSRRKSSSSRSGGGGSGGSGSGGGGSRGGRRAAAAAAEDEEEEEDFPSGAARRASR*
</t>
  </si>
  <si>
    <t>C_1560023</t>
  </si>
  <si>
    <t xml:space="preserve">MTSILLAASLLGSRSLAGTLGARCSALAGASLQASSSVPLQSAFGSAPSCVRSMHASVSGSLDTAPSSSSGTALATASTSSAPLDLREQRHLYLDGTRTADPGEPRYTAPYWVPPSARAGIPNILFSEPWPSHEEPQLRRQHAAMCLEALKRADRPLTAEQVHEAVNSTAGYSASASAGDAGDSGAGADKPVLSTLAYTKKLLEHLRRTRFVYGRKNPDSMLSPGHPDHPRLYEALPFQAARYGKPETLAAADEAARAAAIAKAQKRLRNGKAPYPQHRRRARFSIWQHELAQEALRELQAK*
</t>
  </si>
  <si>
    <t>C_1560024</t>
  </si>
  <si>
    <t xml:space="preserve">MLRLPPLLYGAAEPGGRGRGGGGGARTSGYIQVREEEIADDYPVPREYAADEEEGADECDEVLVGGGFGLHPDDMPEQTLDRFAFYNADARVKKSGGRPVAMPATTTVQVRRVWSEAWTRAQVRVHTAPAAEVHAAGGDDGDVEMQEAAAAAGGAGGAGSGAGSGVAGGSAGGAASGGVVDDEPIGPPVMPPKAAKVPNRTWQLQEPQPATTTAASSSSTVTRVLYGAAVCGDLCLKPGAVIRVRKAGLLRRAAAQDKNAEEEEEESEDDADGEEEEEEEAEEEGASSEGEGSEWDEEEAAPAASWPLAMLPNASGFTKSGVIYTVGCFMFVSATAIDAAITELGSSSKDSEQEEDGEMEVTAAAKPKVAKGGRKPANSKPKAKAAKQPAGKKSQRKAAAAAAAAIKDKSKDEDEDEEEDDDEERDSDVEEDGEDASDASGSEGEEEEEEEEEEEETPKKKRGGKRTSHKGSSAGLRAFAVVQLLEVVPASGGGKASKGGKAGMSGKGPASGQPATVKVRRFFRPEDISADLRYAADWWDLYAPSGAAAEQELEVPVAEVHGKCAVVLGQRPKNPAVHTFLVVGSYDGQQPQQQQQGQAGASGSGSGSPKGYSGMNRFNTGMWSQVQNSMVMAYTSYCDFYRPRYFLLENVRNFVAYNDGRVFRLVVRTLLELGYQVRFGVLNAGCFGVSQSRKRTFIWAALPGELLPDWPAALHRFKQEQLGVRMRGVGGDGQFFHASGPPAAGAPLRTVTVRDVIGDLPPVENGSTTDPLPYTGQPVSAFQRAIRGRAAAGGGGGNGEVRDHVVKAMNALNLERCRCIPKGDPGADWRVLLKLVAEDRSREFFNGQALVPWCLPNSADRHNGWRGLYSRLDPDGHFPTATTDPNPMGKVGQVFHPDQDRIVSVRECARSQCCSSCLSASKDPLHVCARAQGFPDHFRFYGNVVCRHRQERRDREAAEADEELKARVRANRQQKKLAKK*
</t>
  </si>
  <si>
    <t>C_1560025</t>
  </si>
  <si>
    <t xml:space="preserve">MLYSLHYVHRSDATLQPRRLGEAGSAIVLGGGHVEDTTSTGSESGGSSSGTGTGSSSGGTAIAGEGSAGGSSAGGSGAGEDGSSSADVCHVDPNNEYHGDVVTWGDKNMQGECWLKKNSLSYVMENFGQGHSAIAWTAGAVYSQTEYRQYLVQREEEAKAEKERLMKLRENPELPLVWIDVALNGTKLGRVEYVLFVKEAPRAAENFRQLCSDRFIDQTGADADGIYNGEFHDDPGGLALKHTHKGLLSMANGGPNTNGGHFSTIMGPAHHLDGSYTIFGEVVSGLEIVDAGQTRAGTYVSTPEYQAVISSEYARIEWRNNQSPVELARLRKLYLDQSLPLVYLDVAIKGTYIGRMEFVLFAKQSPRAAESFRLMCTGEAGVAPEGHEGAGKPYHFKVRAVPRQCRAAVPCGRVIMGAPHHLDGHYTIFGELVDGHHVALAINALAHGQPNNEHSGSKDAQVIDSGQVRRGTYWDDPTFQAVIQQERQRIKDSRNKPKQ*
</t>
  </si>
  <si>
    <t>C_1560026</t>
  </si>
  <si>
    <t xml:space="preserve">MSLSTLAADEVAKQVVKLLAACEDAFDEEWEKVWDYLGSDYRCVGEGYEEVKTLLNDEHKALLDKVQETGQAEGLLPTPVVPSGLYGWLDCPYTSSIVLINGAAGGSKTTGASATPAVWR*
</t>
  </si>
  <si>
    <t>C_1560027</t>
  </si>
  <si>
    <t xml:space="preserve">MAGPLSPEDAALFDADMQDLEACGLVDWQNADDLNAAALERIARGTDWDRLAAGLNASPVGWADEEAADRLLLSPQWRAAMAPKPAVDAVTAMLSAVARLRQEQVQEQGQAQAQGQVQAAATGGQQDQEQEQAPSLENDAAAASEAFGMSHEDRLLFGADMADLEALGLVHWEVADLEQRVTSTRLQRLGERMQQMLEELQADRRRREGPASSWCGVECGAPGTLTGAEAIHLFVAAY*
</t>
  </si>
  <si>
    <t>C_15700001</t>
  </si>
  <si>
    <t xml:space="preserve">MKRFSESGPEAAAQYVAGGGATSSAAAAPRIKDVAAQRCLQEGMLLSAALRLNSQRHPQEQVQHKQQSLQERPLRKTVSTRQH*
</t>
  </si>
  <si>
    <t>C_15720001</t>
  </si>
  <si>
    <t xml:space="preserve">MQDAMAKMQLVNFFTQGALPPQGPCRGGCDTCDRRSNGEVSSRDIAHEVISAFMAAAQHLGRGGATDWISVARLRGGRGRGPTEGAAAGGGGGGGGGGGGCADAVGASEEDVAAAGRLVGEPKGAASEAAIQWQSGMTAADIATKRPRPIAVSTALGYVAEGVAAGVAGDAARLAQEAGVDRSKALAVAAAIRVERPPALAP*
</t>
  </si>
  <si>
    <t>C_15730001</t>
  </si>
  <si>
    <t xml:space="preserve">MNATAARGSGTTAACATASRKKRRRSVAAAAIRLIAPLSQAAYSGSTAPARHMATELHSCPPP*
</t>
  </si>
  <si>
    <t>C_15740001</t>
  </si>
  <si>
    <t xml:space="preserve">MLREWCLSPYCVVERREVGRLWRSGLVHLDAPHLLSNLAALIPDCAALERQHQRQHQQAGARGGGGGGGGGVEGALLPAAAFAADVAVLAGLSSGLFDRADGSAGTAGAAAG*
</t>
  </si>
  <si>
    <t>C_15750001</t>
  </si>
  <si>
    <t xml:space="preserve">MTGVQAAQPPRHTHAHVAPGTAAFLPLASGTA*
</t>
  </si>
  <si>
    <t>C_15760001</t>
  </si>
  <si>
    <t xml:space="preserve">GACAPPASEWGSGGSSTRVGGDSGPGRVGCGACDACRPASRRGRGCGRKNARARARARARARAHQSCGGGCRAPCWRPNAVQPRAQRSERSQR
</t>
  </si>
  <si>
    <t>C_15760002</t>
  </si>
  <si>
    <t xml:space="preserve">MLLMRQHQQQQQQQQQQQQQQQQQQQQQQPHMQAPNQQQVEAQLQDAQLQQLAQGTLASMQQLRLQHHQNMQRRQQQQQQQQQQQQQQQQQQQQQQQQQQQQQQQQQQQQQQQRQQQQLQQQQQQQLQQQQQRQHQPLQLVQRSGPGAVTGGSSGPVSAGGPVSGGGAGGAGGGGAGGGGASGGGEGGDGGPGAMHVVDNVPEEVRQRHQHFLQQQQQQQAELQRQQQQQQQPHVLEPRWQPRLLLQVLQPEEQQQQRLQPEPPEQQRLAQAYARLEAALSSPPGGQGQEKGNGQGHGQEQGRGLGQPTMPAQTLMPPLMTSQRGAGSAAAGGGGFAPHTAAGSSGATGSVTLGGGASDTVPAPAPAALAPLAPLGSGLHRIGAPTRGPAATAAALVGTGTGTGTGTGTGIFAPTAATAAGYVAHGGAAGSVAAATQAAAPAAAAVASSSAAGGAAPMRVRAPTVPHASAPPPQHTQLQQHQQHQQHQQQPKEPQRRASTGAMPAAWAYPTLAPPPALWGGDGGHDLQPPTTQAAGHRAQAQPQPTQQQTLQQPTQQTLQQPQSEPQIPQLQQQQLLQLQVRSQQPPHAAAAWGLSGAAPQATAGVPAAASPAAAVRPADTTPGQQKGVQAQVNAGAEDLQELLLPLVPDALLQ*
</t>
  </si>
  <si>
    <t>C_15770001</t>
  </si>
  <si>
    <t xml:space="preserve">MYESMLFLFVTHPYDVGDCILVGVGADMYRVKKISLLYTDLVKSNGERVYMPNTALITVVGVGPHPPRQQRCWRGGRWRRRRWWRRRGLG*
</t>
  </si>
  <si>
    <t>C_15780001</t>
  </si>
  <si>
    <t xml:space="preserve">MMERSDWVRVTDTDGKHFKYRRLLPNGAIQTQTVCCSPSDAVRGVRNLQADLARKPVLVVL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HQS*
</t>
  </si>
  <si>
    <t>C_15790001</t>
  </si>
  <si>
    <t xml:space="preserve">MPAGGVTLRGSGGATKSGPVRPAQGGLTREAYAKAVAKKAHQAQPCMWVPATEWLEGV*
</t>
  </si>
  <si>
    <t>C_1570001</t>
  </si>
  <si>
    <t xml:space="preserve">MASAFEHPRHAAGLDFDVEKGAALNAFAERTVRQGFVRKVFGLLAVQLALTTVIAGTFVTSTAVKTFVAAHPWVLMLGMLAGFGILLTLTLSSSARQSHPTNLILLFAFTAAEGVLVGAASSASRTDIVLLAFGLTAGITAAMTVYALTTKNDLTMSGAALYSCLWGLLLAGLVGMFVRTSAFNILLSAVGAVVFSVYIAYDVQCLLGGEHKYAVSPDEYVLGAIAIYLDIINLFMHILRLLNEANRN*
</t>
  </si>
  <si>
    <t>C_1570002</t>
  </si>
  <si>
    <t xml:space="preserve">MQSIAHRIISGLGSAVDSSGAWRCARQSLHVGSTASCAEFQLNTVRAESFYDSTVEKYAAQDVEVLSLRQMLSFGRNAWNDPDKVLKSARYVQRELPKRLARRLLDLQLLPYIVVTNPHIKKVYNQYYISFETLRRVPTIRTLEENQDFCQLLRQHLDSHAPMLDSLATGLRECKSKELVGSCLRMDSFFDSMLRSRISRRVIAEQHLHINNKRPAFIGIICTDLDVHDSIDFAVQKTKQVCMETYGTAPDVVVSGDPHVTIPYIPAHLDYMLYELLKNAMRAVVEQGRAQQAARQAQAGGAGNPAFSCPPPKLPPVHVRVCPGLNGTLTVRITDQGGGIAEEFIDKVWSYGFTTIGRSAAASTHSSSSSTSGSGGKDGVGPDVVEGLGSGMVQQVAAGAGGSGSAATASSGGGGSSTGGRRQQQPGGGLQVLMRGPGGHSRYQMAGLGFGLPLSRLYARYFGGDLRLQTIPGYGVDAYLTLRRLEEHEWEEHVDEPSTLPINMAPY
</t>
  </si>
  <si>
    <t>C_1570003</t>
  </si>
  <si>
    <t xml:space="preserve">MPTAIQAAYNEKTPYRYPVVDLWLHEGLSGWAPVQLRLVYDSEDCYVLKCLRSDADVLGLEEGDSLALLALQPGGPLMVIATCTPTGELKAGGALGGAGGAAAGVRAGVAAVAAARSSTPPPPAFTAAYSISQQQQAGGSSEVSLEVTLPSLLTDMGAGGGGAAGVQEPADQQRMTLLYVQAGSDSAGFADGALLRGLPAALLPELPPQGRLLVLPAQSLAAVLVAAPTQATTAALAAAGAPAVAAKPHPPQVPTAAAASSSAASSSTASSSASASGHSTTRARPAATLPPLASPPLLALFTVGGPVEGADAGGLLQLVAEEPLQLEALMQAWGLALDWMKQQRWRQRQAVEVCLPQLVPSTAAASGKPSLAVQWPRVPMWLLAAGPDARGAGDDSSGPVLCCRSEALHVLGLQPGDRLALHPEGPGRVILVVPPSRGNASCSLAGSITQLPTAAATQKSGLQAGGRTSSITFDPQVSAVQLQKAIAGSPGGDQSGVAQWQSGIRVLMLQPTTSSSSSSAAADNIRRLQSRATCWVLLAKAAQTRQSTAAAAGSGSGSGSGSGSGSSGGGSGSASSSARLCLVKLQRPPPSSRQQPAAAGIGAAASRGGARGRGLLDDEAAWWSVAAARPLEAGDLLAFVGGRVVLAASLQSGLLNGLATGALRPELRQELRRRCQPRSTAAAAADGAATDADASVDSLELAAALEAAWALLGTVHAWPYTWSPLRNAGGDNSRSSSSSSSSASAAGGTSQLHLVLMSPDGCYGGGVVGLVNDPAFRPAWVAESTTAAGGTGGAGVSGAEANCMVVGVQLAPGDAVVPLLVATRRLEAGEHLLLDRGPDWREQVWQLVAALRRMSGGAAVAKVLFGSHENADQPASSSEEARGGGARCGDSSAVDASAVGAGAASEEGVMADAQPAAVEVRTTGEVVSGSEGLMVASVAEQQQRPSEAQAAEVEADAEAVAAEAPAAADGDGGRVDVKHGGAGLWRLLRGLTR*
</t>
  </si>
  <si>
    <t>C_1570004</t>
  </si>
  <si>
    <t xml:space="preserve">MHPPAERPASGIDRHQPGPAPPTSRTPSGRARQAQPRAQTSRSSGTHYPRRRGHRNHPLRTPPRLPPRLWPARSPPAFQSPPAAGTTRTFRPCNNHRWPHHGGPVRNQPPHATPCTRPTSPGNIAGPASALPAVVTARALRSPRSPPAPALAPPLPLPPRSPPPPAYPARSAPPYGP
</t>
  </si>
  <si>
    <t>C_1570005</t>
  </si>
  <si>
    <t xml:space="preserve">PSQLGRTRGGSPASGKKGHRRRKPVGRLLRRRRPRQGRRQACPRAPHTVRGPPHQETQGRCRRVHLAQPRRRDPGPPPPPPEAPGAGAGQPCRPAGRQHRRPRPPKHIHVRQEPRHRLKPLQKRRAIIRILGRQHRRKQRSQRAALPHARHQRHPS*
</t>
  </si>
  <si>
    <t>C_1570006</t>
  </si>
  <si>
    <t xml:space="preserve">MQSCSWRVRCGASNTAAPMRGAVLKRCLLAAVSESKNIRLIVTDVDGTLLDSSQQLSPRVEAAVKEARAHGVPLVIATGKARGPWTADVLLGLQLDTPGVFMQGLIVYDDQGRVLHERRLCEDVARDCITLAADVGVTLTAYCGDRILCAATDVHTDRLLFYKEPPPEPVGDLAAALGGGGVPVHKMIFMADQDRIDALRPAAEALLDGRASLTTALTGMLEVLPLGGSKGAGLSWLLDWLGVAPEQVLALGDGENDVEMLQLAGLGVAMGNAGPKVRRGRRRGAGGHQRPGRCSGGHPALRAGARKAEAAAARTCANVLA*
</t>
  </si>
  <si>
    <t>C_1570007</t>
  </si>
  <si>
    <t xml:space="preserve">MLLNLVAIVEEADGGAAASSAASDGGGGGASALEPHLAGGGDPLLAAQLDGELAQCLRHLSKKDATTKTKALQNLRALVPSRSTDQVAAALPAWTQCYRRLVLDASRAVRSEAAATLAAFLTAAGKATAPHLRSLMGPWWLAQHDPHADAAAQSRAAFSAAFPSSGSGSRRQLEVLLHCRLQLAAYLRDMMTAAPAQLGDPRKDSPEELEERHERVQAACCAALAQLIDVLAGAGAAAARHPEPQQQQQQQDQEQRQCGRSESADQARAPVAVASTTRPSATPDPESELLAAVQEALCRPGFWRAAAGAKSAMVRRAAYGLARTAATRAPSLLAACVAESAPCVLGALGDKEPGNHGAVWEALLTYGKYVPEGWSHVNLRKMLLPRLTSLLRHGCYGSAASSLPALLPLLPLLPRGTLGPAPDVLTSLLEAVWAGAADPAAQSSSALAAGPLQPATGAAAGGTAAVPLAGEPAPSLQPAPELAFCQTLLRGTVLQHVLPALLRRQGGCSAHSSEAASELLTDLAQSLAAASDRQQQQQQQQRAGIAAAGSAPGPAAAAAAASCTVAWDCLSQLLQEYLANTLGGLVAGMAAAAADSGGAVPADNSGGPSDMAAACEGVARLLGRLRAASSPACDLLATQAASSAAAGLMACGSALPTAASQLLAALLREHGASRVAAAALSPAPSGGLPPAAPGAGACDLPAAATGALGGGRFRGASAAVGVSLSLSLDSLIASFRDGPVAGAAAAAAADLLVAFCLSRREPDPDPEGGGGAPAGGCGGAAAALWEQVMAEVLTGGAGGSNDSGAMDAAGSAQARLLRATLLLQRLADSSDCRSGVCAWTSASLDAAAVRLASTAPAEAEADAQAGLLSNALGADREAADASGGVSACGSCGGRVSXXXXXXXXXXXXXXXXXXXXXXXXXXXXXXXXXXXXXXXXXXXXXXXXXXXXXXXXXXXXXXXXXXXXXXXXXXXXXXXXXXXXXXXXXXXXXXXXXXXXXXXXXXXXXXXXXXXXXXXXXXXXXXXXXXXXXXXXXXXXXXXXXXXXXXXXXXXXXXXXXXXXXXXXXXXXXXXXXXXXXXXXXXXXXXXXXXXXXXXXXXXXXXXXXXXXXXXGLQRLVSAAVLEAAEEEGRGQQDARSAAAAAHAPHPAPHRRHGDLQLRALVDGLAAGCGAAAAAAAPAAEAAYLEGLCRVAVVMERASAAAHARHLRLQQLRGAGEADGLLPPLLPHQQRLCRRWLAACSPGAAAAAAASASACGLPRRAVCRLLPLVAGPLRRAAACRVGDDGRPAAAAEALLVEAGLPQLAGEWVRHCLAQPAVLGDPRPLPQPKADAEAGPLESLRLAAACFPVPGARGGCASSGSGAAAAAAAAALVRSGGGALAAAERPLLLALVRHQAVRTAGAAAARRQQQRPGAPDAPGRAAAQPVPVQSEEEDQEAQACVTRLQHAAVLYCWQDMGQPDWHMLLQDVQVQLAAAVSALQAVLRHVAAAARAAADGVLGQAPGSTPAGPVALQLLRKLAQRGVLPKLPAAAQLAGACEEAVGGGGIGPAAQAAAQLAAVLAELQGDIAAARVSSTAAGAAATARELGASVSCCYSSALQLAVLAGGLACFTAGLGSCAAAATITHWLAAHDVFWAAVARCTGHALQPGREHLGAAAAAEAVQASTGALEEAGLDVVGAVLALALAPSGGTSGNATPAMVLQLRPAAYRLLLLLGGDSSSLLGRLTLAEAVAAAADGGGGQGSAAGDAADVLPEYEGDDVAYLIAGGVRPEMAPLLLPPQPAAAASSGGGGGGCPVSYLAAWSLLLAHALQMDAGSRGLAVLRQLLREAGHLVHGLLGQLVPQLGITGGAGAGAGGAGASARAKGGRRHGHVAPGAAGRGTGPGGSSGDAGAAAGAAGEAWHLAEVLREVGLPLGRHARRTCCRSLYRAVLRALPATARGWFGDLRDRGLAAAVEAYTAAAEGPALLAAEMEAVQALGKGAATSDSDSKFSVRCSAAAREVVAVLEVEDGAVLELAVRLPACMPLRAPEVECRRKVGVNEGRLRKWLLSISTFLRHQNGSVADAICLWRRNVDSEFAGVEACLICYSVISSVNAQLPRLVCRTCGVRFHPACLYKWFKSAGKSQCPHCQALW*
</t>
  </si>
  <si>
    <t>C_1570008</t>
  </si>
  <si>
    <t xml:space="preserve">MAEAQDGQMLEGLLFALLQIEASRLAPGQVLLVSRTVEDPHTIQWVVSAMNKTAKVEPPTFAAGGEADGLPSWAAAIADQILAGLAALGQTVAGVAQWLAEMVRSFLGAVGKTVMEVLGVEEKPEHPHGLATAAARTVVLIVMIAVVQHRKHLMP*
</t>
  </si>
  <si>
    <t>C_1570009</t>
  </si>
  <si>
    <t xml:space="preserve">MAXXXXXXXXXXXXXXXXXXXXXXXXXXXXXXXXXXXXXXXXXXXXXXXXXXXXXXXXXXXXXXXXXXXXXXXXXXXXXXXXXXXXXXXXXXXXXXXXXXXXXXXXXXXXXXXXXXXXXXXXXXXXXXXXXXXXXXXXXXXXXXXXXXXXXXXXXXXXXXXXXXXXXXXXXXXXXXXXXXXXXXXXXXXXXXXXKGPAHRAAINHLLYTPDGRRLLCGGNNGNVSLWNGTNFENELGPGIQAHEASPIRCMEFSHSGLFLLSCDDAGRVKFSRPTLEVLQVYQAHKEPCRAVTFSPTDYKFATGSDDSTVRVFDTFRGQECAMTGHGGDVRWVDWHPTKGVIASCSKDACVKLWDPRAAAAGCLSTLHGHKNGVFQARVKWNRNGHWLLSCSRDQLVKLYDVRMLKEVASFAGHGRDVACVAWHPQHEELFVSGAAATRQPXXXXXXXXXXXXXXXXXXXXXXXXXXXXXXXXXXXXXXXXXXXXXXXXXXXXXXXXXXXXXXXXXXXXXXXXXXXXXXXXXXXXXXXXXXXXXXXXXXXXXXXXXXXXXXXXXXXXXXXXXXXXXXXXXXXXXXXXXXXXXXXXXXXXXXXXXXXXXXXXXXXXXXXXXXXXXXXXXXXXXXXXXXXXXXXXXXXXXXXXXXXXXXXXXXXXXXXXXPGGTPAAVAAAAAAGAAGGLGDGGGVAGGGGGGMFGLGAGAGLLGPGAGGAAGAAPGLFGGPLQGGPAGTPAYGVGAAGGTGAAAARPNVIPGIGAALEGLTTANLQMGE*
</t>
  </si>
  <si>
    <t>C_1570010</t>
  </si>
  <si>
    <t xml:space="preserve">MSTQPWVEKYRPKNVSEVAYQEEVVNTLTRALETANLPHLLFYGPPGTGKTSTALAIARQLYGPELMKSRVLELNASDERGIHVVREKVKAFAATAVGAPVPGYPCPPYKLLILDEADSMTQDAQNALRRTMETYSRVTRFVFICNYVSRIIEPLASRCAKFRFKPLQPAIMAGRIEHICERESVTLGPGALDTLSAVSGGDLRRAINTLQSAARLGGGHVDRATLLDVSGQVAPEVVSSLAAACRATGAAGRFGALQKQVQNIIAEGYAAQQVLLQLQAELLSGADGGSDLRLCGALEALAGADYSLVVGADEALQLLNVTGQVHAALAAA*
</t>
  </si>
  <si>
    <t>C_1570011</t>
  </si>
  <si>
    <t xml:space="preserve">MVDIYQRASKSATSRYSPVSLQPPPAIRPMQSGAICSRAAPDSFPFKGIQQQQQQQQQQQQQQQQQQQQQQQQQQQQQQQQQQQQQQQQQQQTPPSP*
</t>
  </si>
  <si>
    <t>C_1570012</t>
  </si>
  <si>
    <t xml:space="preserve">MKFTHQLKFNSVPEWREHYIQYGHLKKYIYALAKKEADLQAGGQDEEALLAPLLEAERDQGPTEEGFQRELDAQLAATLSFFAVKEADLLAKVSALELDIQSLEKIPNRAEASTLARMGGSASPGGPMSSPRAAAAAAMSAMASLVSHSPSTLDLARMVNSTPPEDHRKIRVKFWENPPRHLFSTNLNTRRAKLQARFQ
</t>
  </si>
  <si>
    <t>C_1570013</t>
  </si>
  <si>
    <t xml:space="preserve">MMATLLAGIAVTVYIKVFGTPSAPPKKITFLPRTPPRRIIFVPRTPPSRRILACTNH*
</t>
  </si>
  <si>
    <t>C_1570014</t>
  </si>
  <si>
    <t xml:space="preserve">MAQASARAGGRWASGMKEFLYSAKDKFLAKMATGFSYLGFMTFYGTGVVIALRYQATQADLELPPEYVLELPLDRLQLVDAVDPSPLRGPTTQIELPKVVAALKHAAGDRRCQGLVTYVGARENLGGLATVQELRGAISRFRKKVTAARLAAGHGNSSMEGAPASVAFAASYGDAAGYGSGGMLPYLLASACDRVYLQPLGLMGLQGPTVPGGPFTRHESKGAAASSITPCNAGLPSGPQGESFQAALADLEAQAVAEVAASRGVDGEAVREAVKAAPLLPAAALQRGLLDGANYQDEVQSLYKRADPVEQYKRSLEKNGILQQLRETSHSLSQIPLVPIDKYIQVLEKQHAAKARQWCRWFAGTPLAGYFMYKAPHGYLSQGTAALERYPGVGPVEDRVDDWLEPCIAVVTVSGTIVQGPVPPGSLAASQPTTSSSSSSNSRSWTRPSWSLTSA*
</t>
  </si>
  <si>
    <t>C_1570015</t>
  </si>
  <si>
    <t xml:space="preserve">MQDNLITGCVCLLISSLLWALYAYRGTWLLLRQLRWDHRRHRTYLVRLAELSCIILNFACWTFSSTQTGPQRQPTPAPAGSCHPTHTLHAPICVEACASSGAWVSVRRPVLAREHMGLCPGVCNCVLHPLSSGILIPQVQLNIYLSVEVRIRGVTLLYIVANDIVQSMTDAPTSHASTTNG*
</t>
  </si>
  <si>
    <t>C_1570016</t>
  </si>
  <si>
    <t xml:space="preserve">MLPFGKLSSSHAQSCTHSSMPIMQATLQVLREEESDAKVMIAWSWKMCVICFRGTASIKAACVDLKAMLKPYYNREAWMSESKLARLAAVHHGFQWSWRHRGFNCRVLDWVVSYRKKHPHGKLLVTGHSLGGAHATLCTLDIIHELRGSLPPHHISCYTYGAPRVGNHAFAAMYDKVVYETWNVVNCNDMVPLTPKCVGWFVYKHPGHKVIVKRRGDLIVRPTFMENAVARLPCSRSVRHHLLGSYLRSMMAVLRAQTRGKHVEGGVRGLLHLTMYRLPEVDAVLADVVEEVQAVALAAVEAVQMVEKRSLAAAAAKTSSSGSAVYHSLAKYGSIRLLMDQESRKSLHNSVQQQATSSTAVSSVTVSRPPAVSATDPVVAENAGCSGAATVGITGEPLSAGLPAASGESFILKSIVRPRAVLHGLARRLNMGMELMGVETGLLDDDDPVPATASQALAGTDEAGLLASTSHTGSALSSMPTVSPNEMMAFQRALVAQHEAHEVYKRNKELGSEALDYLNRHLTHFPRNYDLQSQALSCTCSTAVLKCHSLMLEWMSTQGPNIRYR*
</t>
  </si>
  <si>
    <t>C_1570017</t>
  </si>
  <si>
    <t xml:space="preserve">MQMADQVIATLPQDGYSGPSAPTALATLHLTPAASSSSSLPAAASAPAPAAAASAAPSSDAAAVDPIDAPASTLGGGAAASGPADHLETAFAALALSDEPSPLLDATETTLAVALLHQRLLGARMGAQLHVYAAVAEAAEQADWADAALPASAAPAAASTTIASAALGPSTPDTADVWNDAPVMDLLRLGAQPDSLSREERQRVQRRAASHRWTGEQLIRLMPDGNTRVCPPPEARDAIVQQTHEIGHLGERRTLALCQLGYWWAGQRATVQGVVQRCKLCDMANTGGMVTTDRGTEFEGPFQALCEANAIDHRRTQPDHPQANGLAERMVQVVKAALRKHCRSTQSNDTLDKALPWLALAYCCSPQASTRYSPYKLLYGVDPIIPPAVRPRFEEHELAFTGDGSGQAYAEALLQRSEWLRRHAPAAAGNLLIAQHRDTQRYALTRSGGYRARALEFVPGDYVYLRNANPDNTLEMPVRDQVLRVEHVGDMGVVALVGRDTARLRARVEQLVPCHLPNLDPIQDARLLRTSNDLECEVCRSPQPPSRMLLCDGCGTGWHLRCLTPPLSKVPPGAWMCPGCVELGKAPPTGPAPQRPSAGPVLFPNADTRRRDAEAATLDGVSVVRAVPGPAGTPRQLQNGTLRFRGPLSRPFYFMVEWPGGSAEAITLADAKRLQRQTVPSSPASAPAQGGEPTAKRRVQPRR*
</t>
  </si>
  <si>
    <t>C_1570018</t>
  </si>
  <si>
    <t xml:space="preserve">MSAYEQRVETADKSFQYLIFAAEPYENISFKIPNAEVDRGEGKMFTHWDPDNKVFSLQFYFARPRGE*
</t>
  </si>
  <si>
    <t>C_1570019</t>
  </si>
  <si>
    <t xml:space="preserve">MLAAQKRAVFVQRPGRQTCVRVCAKVSKKDGEPRVVRGKCFVTKDNIDTDQIIPAEYLTLVPSKPDEYEKLGSYALIGLPDDTYTTRYVKEGEMKTEYPIIIGGQNFGCGSSREHAPVALGAAGAKVCVAESYARIFFRNCIATGELYPCETTVRLCDELKTGSEVTVDMDANVLTDHSTGKTYNLQEIGEAGPVIDAGGIFEYARRQGMIKTA*
</t>
  </si>
  <si>
    <t>C_1570020</t>
  </si>
  <si>
    <t xml:space="preserve">MDADVTEGTVPAPEDAEPSHAIRAQLDSTNPDFAANPPAGKVRVTPRTVSPSQASTRQSPTAVPQRHKPRHRTPQATEYRLSPHPVRTPVLTALARGAPRTPLAAEARQNPAVAHTRRAPPRAPATAPHPRTQPPAAAAPGPVGTREGHHPPPIPAPKCRRPHGGTSGSKRAQCHDSTPRTDHSHPTAPVAGPPQSYSHAQQRRRPLQPPKATGRRLPPSRLQQETSPQA
</t>
  </si>
  <si>
    <t>C_1570021</t>
  </si>
  <si>
    <t xml:space="preserve">MQLPGVLLCVVGSLGRGVFGQRLHYAFACSAKSQLQRHEAAAQSCGVLSRCFSGVPAHTIVGMPALSPTMSQGNIAKWHVKPGQEVSPGSVLADIETDKATLAFENQDEGFVAKLLVPDGARDIPIGQPVLVLVEDASSVAAFANFTPGQSAPADAAPAAPVEQPPAAIAAPALMEHAYPPHT
</t>
  </si>
  <si>
    <t>C_1570022</t>
  </si>
  <si>
    <t xml:space="preserve">MTHKICYYLHGCPGFDVTKVGDARVGFVGFPSVGKSTLLTKLTGTFSEAANYEFTTLTCIPGIVRYRGAKIQMLDLPGIIEGAKDGKGRGRQVISTARTCNLILIVLDCLKPLTHKRLIEHELEGFGIRLNKKPPNITFRKKDRGGINFTTTVANPKMDLDAVKAVCSEYRIHNADIHMTDDHDLDDLVDVIEGSRVYVPAIYVINKIDQITIEELEVMDKLPHYCPICAFHEWNLDGLVEMAWEYLDLVRVYTKPKGKLPDFNEPVVLHRQRCTVEDFCNRIHKTLIKQFKYALVWGSSVKHRPQRVGRDHVLHDEDIVQIVKRI*
</t>
  </si>
  <si>
    <t>C_1570023</t>
  </si>
  <si>
    <t xml:space="preserve">MPRILEEDADNDPEVAELLEGTGGDPDKIREKMKHRLKQSDVHREDGGTDVPPNISFRAISPLGLWVWLQFAGGPPTPGEQELLEGVLRSWFAVGKLGGYNSQNLQVYQNADDDQSFFEYDNDELGVGENRMASYMHDMGDIQYQDDWARVWIDLGTADELSLDVLLNTLVGFSAQMCALKAITLGGANEDWPLPEGWEGDASGLGPDDEFMRATMDPMRLPEGLDEEFQFMDEEGMLEGGKGRPQAAAAAGSGYGVDAGEYGATAEERELQQLAARLRRPQPAGSGTAVGGYYGASKAPGVDLDIDPDEYRFTDQEEQAAGEQISQAPTQQLQRPWGASFVRRVKRQG*
</t>
  </si>
  <si>
    <t>C_1570024</t>
  </si>
  <si>
    <t xml:space="preserve">MGVLSKIARMPVSMFGRAAAASAYALGKVLYHLEFAGLPQLYVVDRLLARVAAVVDRRLSPAQFDASPHARPVGLSIDLMQLPPAVHPAATPLRFLVRGAADRVLNKPLTPAGKPFARLLKAMTALPAVTLVAPPEPGAWAADRFAAAVALLPAGWAAAARAAQLARGPAAALPLPVADVALQEAS*
</t>
  </si>
  <si>
    <t>C_1570025</t>
  </si>
  <si>
    <t xml:space="preserve">MGVGAGFLTWVSRLLTDTRGAALVNGRVSGWVPLMAGVRQGCPLAPLLYLAVAQALLSWLRSRGHGVLANLASVLASQYADDCTPFLEGFQAVPGFLADMDVFRRASGQRLNMTKVELMVMGTVGGAGALPAGMAGPPLPLAGVWCRRPSH*
</t>
  </si>
  <si>
    <t>C_1570026</t>
  </si>
  <si>
    <t xml:space="preserve">MAQPPRPAEEYDDDVQEDEDELKEGELDDDESHEAASEGGEAAAGDEEAEDDEQDEEDGDEDSQPWAGLNRLPERDDMLDILNELRAEGRKQLTVLLLGKSSVGKSSLINSLLGEAVVRVQAFKLQADTDITTTVVRQVAVGNSEVDGFRLKLIDTCGLEDPEAGDTVNLGALSKIAEDVRGVGIDVVLYCDRLDLYRVDPLDKAIIDAISSTFGRGIWRRTVVALTHANLVQTPPGTDYDSFVNGRVRLIRGAVRGPLFFRPSLPVALVENSETCPVSSESGFRVLPDGEPWLVALVSQLVDMAAARRRPYKYHPRLSSKPSHRFRWLLPVAIAAEVLFYRRFLHPRLDDNQRRVEREEERVWALRGQQRRALGLHRPHRPDKDAAWRLEQMYDDD*
</t>
  </si>
  <si>
    <t xml:space="preserve">MSIQLSEDGELQVQGYLRFAKLKRDQHVREVVSTINDFKADHLRAGDMYNYKELTQMFTELADDTKKLMDKEIQNAYHTNALLVKILLSQAQAQGLELAVDTNSLENEFLLKQAGCGPKPPRHRTSRDYAGCMREGLSIRLPFAISSSEATALSRPASDFVRRNTQLGRLGTVATVATQDPAVVRERDALRAELQEAKERMAKLQEETTKVMRDRTTLNNQLNSLRDELAAKDTALRAALGDKEAAVAGLSNKMAALEAAGRGGVSAEAAAALEKKAGGLGGQLAAVQEELQAARNQLALKDKELRAASEALSGKLQESKQFLAMKQMMQSKSQEAAALRKRLEQYEPQSVPSADTA*
</t>
  </si>
  <si>
    <t>C_1570029</t>
  </si>
  <si>
    <t xml:space="preserve">MSSSMCLARCSASLSAGNFPSRMFMGRLHAQRRTRTLQLRCAASLLPDQPTLAASSAISPVPSDLPEVLGDALHRLGAMYVLADASASTAAAAVMPTAVDSAAGAAPQRAGGWVAPVADALEQVLYALQEGLDKLHVPYSYGYSIILLTLIVKLLTYPLTKQQVESAMAVQALKPRIDLIKDRFGEDKDKIQKETSVLYEQAGVNPLAGCLPTLATIPIFIGLFSSLTNVANDGLLDTQGFYFVPSLAGPTTMAMRQSGLGTSWLWPLGPDGAPPIGWEDAAAYLTLPLLLVAVQYASSSVTSPPIDPKDENANTQRALLVFLPLMVGWFSLNVPAGLSLYYLANTVLSSAIQIYLKKLGGANVVMNELGPVTKPGSGRRNGVAAGEWSVWKPATVLTTAEAAKARAEAEEAVERAREAAEEAAAAAAFDNASVSLSVDDSTAAIAGTATMAVTAGATAAAMDPSKVNRRCKRRRLTSLVQDGSTASAAVAGASA*
</t>
  </si>
  <si>
    <t>C_1570030</t>
  </si>
  <si>
    <t xml:space="preserve">MTDYWNLDAALAEETTVPLKFKYGILGVARVLEPGSTNNDIDSGTKVDAPLWLAAALSRRGMTSFGAPELYSERYRRKINAGAECMNLKGRAPYFYDVGNKCNEFMQDLTLSAFLSRTYATRYRELVSKGLSTVSGEDMLELQSKLSLEELSVFEAGRDAVARTETWARGARPRVLAAAVVPSRKRASAPDDSKGREARQRVEG*
</t>
  </si>
  <si>
    <t>C_1570031</t>
  </si>
  <si>
    <t xml:space="preserve">MASPLLASRNSSYTSLCTLKDTAHAPRPAVAPFSHGHGMRRSATDPNLVARAAKFTTGPSQLQRCGVRELEASAADGPSRSGQANWEQQQEGRLGTANRQRQVISQQAFLHQESQRSAPASEESVASAGPSTRPSVFAAEGRFASLSRVLLVGQPGSMFRTLANRKWPSVVGPISLLVFLFGTVLALFAAVRGALVRKVKSCRCCKGFGVVRCRLCDGRGTVDWRAKFSYSETCPLCAAKRFVVCPDCGGHYHRRLFTHVKGAKTSLESFFPGTAAAGAGGGVSSRPLD*
</t>
  </si>
  <si>
    <t xml:space="preserve">MPKLQAKIEGRGNGIKTNVVNNVEIAKALERPPEYVLKYYGCELGAQTNFDKASGTSIVNGAHDTRKLSELLEVFIKKYVCCYSCNNPETQIKIKKENIYLKCKACGFVSDVDPRHKLNTFILKNPPENKLKKEEQKLKKAEEERVKDAEALGEKEKKEKKKKDKEKKEKKDKKKKKEGKEGEEGEDKASEEEDENSGDEDDDGVVWMTDTSAEAAKRRAQEQLTAATAAMVTVGNLEAEQEAARRKAEREAKKAAEEEARKKAEEEKKAAEEEAARAVAAAQAAALASADPVVRLRALLADKDAPTVVKELKGMTVEGGVAGKMRVLYEAALAGSDTKMDVTLKARKNIFAQFAQDPQSQLAQLIAMEHMFAVAAPERLKEAPYLLKQLYETDLVEEDVILAWAQKSDAGKLLGVPADGGKAVRKAVAQVVEWLQSQEDEEDEEDEDDE*
</t>
  </si>
  <si>
    <t xml:space="preserve">MANYAKRLWLEEDLGDDYRWSYRVSEVLFSGRSEFQEIDLVDTPTWGKMQSTEADEQVYHELLVQPPLLHHACPKRVYIMGGGEGATAREVLRHKTVEQVVMVDIDKVVTDFCSKHLERNTQAFADPRLTLINDDARTQLEQAPDGSFDVVIGDLADPLDGGPCYQLYTQEFYRNVVLKKLAPGGIFITQSGPAGFLSCKEVFTAIHSTVRSVFPVVVPYAQHIPSFCDIWGYNMAFSDAAQAPLSPEELDSRIGARLDGVPLHFLDGVTFQGLRHLNKMVRVALQEEKEVYTVDSARFIHGAGVKA*
</t>
  </si>
  <si>
    <t>C_1570034</t>
  </si>
  <si>
    <t xml:space="preserve">MPIFLILVLLAAVAKSQDCSVVADFKIDFQTSIFIAGNAYNITLTLLDSYGDPTCVLYDPLLSVSCPSSSSNGRDFCSLQLSPLYNGVYNIKVIPQTLWGGHTVWPPPYSPVAPLPDVYFAGDTAIRITYNGRDIQGSPFPVTVQAEPHISTALSTVNVAVPAKGVASSRFAIAYFYQISDRFTNWIREKSIATQLRVSAYPDADISVQWWQNWWIVLYANSTSAGMYRFQVYFIDDDGSEVPIRILSPGLGLSYDGSFEVLPLALDEAKITASGLPQEVEAGIPVSLTLQAMDIYSNPTRLVDPESYQPFGQQPDNKTLLQVRLVTVDSGALQPNVVAIPTNTTGACSWSITFFTSMDYSVSVTYKESVLHMFSITVRNAQASPSNSTALLPEIGQAGTTLLYVTPRDLWGNIAPLANNDLSIGLTGSTFFHSFIPVEPVRKGDYSVYSLTLTEAGLYVVSIQLHNSSWLEKNITIEASYPSLQRSYVLGFGAGDPYGFAPTPLVAGEQYVLRVFIKDLYGNTIQADKVVDLNIVGPGQVLMNMSMLPSGAFEVIYQPIVVGVYAVIANLTTGLLLHRGAVYVQPGTFNPNATTLQVPDYIVAGKASSFKLAFHDSYGNAAASS*
</t>
  </si>
  <si>
    <t>C_1570035</t>
  </si>
  <si>
    <t xml:space="preserve">MLTPGNSAARPLTVSGASVPQPSRTRFAIFQRRNGPAPAPGPAPLPQQSPALAFPPPHGRPLTGPGPGPGWPTGTTASSGTRDTQAVQELVGGNWIFLIFVPYFVATALQDTHLRIGLIVATATSGVVLALGLLAFIMKLRKVFPHVLEVLMLIMYAVVLGVSYSSQAAEAEVRRTYNFIVHSALAGTCLVSMLVCYPLGRQHVAELVHSLYTAHADVHSVGLYTTAGLTTSFVSSCLLYLIPLCKGRDDEHWDVLNLIFRIIYPCVCTAVALLFARYLPDALLPNLAVVHGLNRRPPARLPAYLTNLLGLRPPAILDYTMYQSTTDAAAKVREGWALASRSAGISPARTPRYDPGSAGGGPGARPPPPPGAAYVPLGSTPAGPAAGLVLGPGQHVYGGDYLGPHPYNPYPADAYPRQQLELHGPKYLTYLAPGPPAPPPAAVFAVYDDHPSYGHSRSAGGALDGMPHVSMANPLMAAAPGPVGAGGASPYGVNLPLPLQPPETEAPMDARQLYELKQPSPGLGPGYGPQLPQQRPGMRGHASSGSDGGGYGLAPGPIAPGALTAVSKATGSRL*
</t>
  </si>
  <si>
    <t>C_1570036</t>
  </si>
  <si>
    <t xml:space="preserve">MFSPRRVRACVLYSSGTGTRSEPGASRRLRRPRPQEGRPSSPSPPAHSGKARSGAPPLPMPSGSAGRPAAMLVDPRLALGRRGFQEADGLDEAPAAKRADTRAVGAAGSGLRAGFLLQSAGWQPSARRLRWLERTAALLGVRVADRGYMWDDSRGLSQGPKNPRQGRPQRMNRFRRFRTRAISVMRRMGRRTDRVYCIVQRRASSSVAAEGLFGGGGGEAGGGAGAAGVGPDPDVGVGEFRNIMSAADVAASLADRDAAPISPGTTFEADLQQALWDASGQYAVCCRGTGRALILRSLRGDVCTWEREWVADGGPPVCPRGLVPQLLEVACADAELLRALWAGPF*
</t>
  </si>
  <si>
    <t>C_1570037</t>
  </si>
  <si>
    <t xml:space="preserve">MRFSWNARALSPLSL*
</t>
  </si>
  <si>
    <t>C_15800001</t>
  </si>
  <si>
    <t xml:space="preserve">MAYVDSWACGGSAYDTLDRNFLYRCLAVMGVGSGFLAWVKLLLTGTRSAALANGYLSAFVLIIAGVRQGCPLAPPLYLAPAQALFAYLDRAGFGVSWADIRLVATAFADDAAPFLRRMANVPGFLAAMETFRAASGQRLNLDK
</t>
  </si>
  <si>
    <t>C_15810001</t>
  </si>
  <si>
    <t xml:space="preserve">MSSWSDWGAADRPTRASAPSNWLFQNLRIHDTGSSAIKMSMRAVNNTLSACEIYNTGARMRTYGYGLDAVQSYDLTVRDCYFHDIPSAAVVLSGGCARTLLERNWVSAAQRGFEAGAARPNSSFVWGVGAMLEDARSGAPRGPWVGGAAGWAGWCGCDVNSTE
</t>
  </si>
  <si>
    <t>C_15820001</t>
  </si>
  <si>
    <t xml:space="preserve">MAPETVGGSSYKSSDVWSYGVVVWQLVTGEAAPWPGLRNVQVMLGVLQVRACVRCRVSV*
</t>
  </si>
  <si>
    <t>C_15820002</t>
  </si>
  <si>
    <t xml:space="preserve">MACRPPPRSACARCPRATRPPRRRPSTGRASPRTRSRPSATSGPRLPPASASAPARTATRTTATAATSATTIRTAARTRSSGRGRSSLWPACPRFSPPSVFRCTSRVRVGSVIGCCRFRCKLLPLRRRCGAVAPLRAPLVL*
</t>
  </si>
  <si>
    <t>C_15840001</t>
  </si>
  <si>
    <t xml:space="preserve">MRAEERRQLQAEAEGTAEDAAEEALLEGVPVEGMDDLEAEPQDDEEPDRLGVQRRRQ*
</t>
  </si>
  <si>
    <t>C_15860001</t>
  </si>
  <si>
    <t xml:space="preserve">MQQRDGIETCAGAVRSSTAAEADAVAQARRLLRQGRADPVTLAAARAALAAGAAAKPLPLPPLPLPLSLLLLEVAVGAAAAAAVAGVAAAAASAAAAPARRQRIVFAPPPKAGTGAPAVSAGAPATFTKSKTALSAAASAPVPAPAPAPLSALALAPAPAPVPAPASARVWRRPAEAPGPQGGGGGRKPGAVSAASPASASTPSAFSTTAATAAAAVSGQAVTAAAAARRMETPGAVRARLRAQGAAQLVAAAAAQPSGGGVPTAAAAIGTATGAPAATRAAAAATGPARPAVAPSASGAAASQYGYMRPGPASAAHQGQGTATAATGASGAAAAAAAAAVAARPGGRGPRYRRVGRAL
</t>
  </si>
  <si>
    <t>C_15870001</t>
  </si>
  <si>
    <t xml:space="preserve">MFSFLVLLDELGRGTSTADGVGLAWANGPADDLPRPDS*
</t>
  </si>
  <si>
    <t>C_15880001</t>
  </si>
  <si>
    <t xml:space="preserve">MPLQGSRAAELEPFVQTRCIELAAAAGLPSSISHASHARTAGAGRAGAAGRGAAAGNARLAGVLDRLRGAAVAAYKAWAAWAAASLSAELRVLLLSDELLTCNTTPLSWQVRGFGAWGVF*
</t>
  </si>
  <si>
    <t>C_15880002</t>
  </si>
  <si>
    <t xml:space="preserve">PRPFPIPAHSPPQPQTHLLATAQASSLAARPSTSYPPHSPGVPLSQQRNPLPQPRCFTLPTAQPPSHSPGVPLPHEQRKPHPAQPPPRSHLRSPPCPPAAAPT
</t>
  </si>
  <si>
    <t>C_1580001</t>
  </si>
  <si>
    <t xml:space="preserve">PACFPSSPGPPNELAAPHTDLPPAASAPVAAAPHSTSAVAAAPAAPCHLWLQQQSAPPGPVAQAAEPAVAIPPSRTPPRGSAAAPGTLQPPGSKCPTTAVPLSGLQRAEPPPGLGSLPLAQPRPTSTP
</t>
  </si>
  <si>
    <t>C_1580002</t>
  </si>
  <si>
    <t xml:space="preserve">MAPPPFPAPLVVVGLSVFATIFTEVLTLVLVASSSTYKRLVADIDRAAKELEKLQAVGASSTAAQKKRERALDVQLTHYSRDFYMWRMRSYVVMMVVLAAMFYVLKTWYVGKSVGQLPFVPMFPFSKMAYQWLESPAGTDMSFMFLYVLSNMGIKPNVSKLMGTQLPATVSKATDMSNLTARFSKLMGAKTA*
</t>
  </si>
  <si>
    <t>C_1580003</t>
  </si>
  <si>
    <t xml:space="preserve">MSVARRVAEEMDVKLGEEVGYSIRFEECSGPKTCVKFLTDGMLLREAMTDPLLERYSVIILDEAHERTLATDVLFGLLKEILKNRKDLKLVVMSATLEAEKFQGYFLDAPLMKVPGRLHPVEIFYTQEPERDYLEAAIRTVVQIHVCEPPGDVLLFLTGEEEIEDACRKVTKELQGMGDKVGPIKVLPLYSTLPPQQQQRIFEPAPAPAREGGPAGRKIVISTNIAETSLTIDGIVYVIDPGFSKQKVYNPRIRVESLLVSPISRASAHQRAGRAGRTQPGKCFRLYTESSFKKDLQEQTYPEILRSNLGSVVLQLKKLGIDDLVHFDFMDPPAPETLMRALELLNYLGAIDDDGNLTPVGNIMSEFPLDPQLAKMLVASPEFRCYRRDASCSNEILSIAAMLSSPNVFLRPREAAKAADEAKARFTHIDGDHLTMLNVFHAWKSHNEDSNWCYENFLNFRSLKSADSVRTQLGRICTRMNLKLVSTPFESKEYYLNIRKAVTAGFFMQVAHLQRQGQYMTVKDNQVVHLHPSTCLDHKPEWVLYQEFVLTTKNYIRTCLDIKGEWLIDVAPHYFDLSNFPAGECKRALERLYAKKEKDKSDRF*
</t>
  </si>
  <si>
    <t>C_1580004</t>
  </si>
  <si>
    <t xml:space="preserve">MFGISWAVFLANKDTEQGVWVTRADKLPIQLGNSQMTVVDGMLCSRDASNATVSTQPNTVQRPLSANMTTAQLTSLTRVYLSSSTYRCATAVWRSAATPLAATAGLVGDTAMVWQEVTGIFTK*
</t>
  </si>
  <si>
    <t>C_1580005</t>
  </si>
  <si>
    <t xml:space="preserve">MHHSCSAVADGCCDNSTIDNSSLHTPPSISASAQACSLMLLQRMDTSAQACTLMLLQWMSAPRCPLGLWRVAVFPEPSLWRRQRKHVPLVQSRVIDIVSMMNMPGCAVGLLGLRLWPLHVPA*
</t>
  </si>
  <si>
    <t>C_1580006</t>
  </si>
  <si>
    <t xml:space="preserve">MSQALYKTNKAYDALGSVVAGAFLMWCGASFLLMSSVADFAKTKRERELLLRAQRAAVDAAAGQLALGTAPGYAPGYGGDTLPLIKTQQMQQAELQQQQMQQMQMAQMMAQ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*
</t>
  </si>
  <si>
    <t>C_1580007</t>
  </si>
  <si>
    <t xml:space="preserve">MAPLPFAVVLPGLGEVSSFEDVGKKWHAWLDTQDVAVQVLVTGLQSSIQGGAIGYMFGSISAIDPTQNGTAPKPANPALDSMMKAGPWGTARNLAALTGVQAAATLAIKKARNGKEDVYSSMAASFLSGVAYSLVSGSPNPIQSAITTGAAFGLFNGLIYQVGQAFKPEFADTEYDRGKYMLKTLGLTKYVDNLKKGLLTDNTIMLWNDIALAEVRIPPGPRLLILHHLDTYRNPSSVLKPALPLPPLPPPPPPMAAAAAGASGR*
</t>
  </si>
  <si>
    <t>C_1580008</t>
  </si>
  <si>
    <t xml:space="preserve">MRSALAEVRIPPGPRLLILHHLDTYRNPSSVLKPALPLPPLPPPPPPMAAAAAGASGR*
</t>
  </si>
  <si>
    <t>C_1580009</t>
  </si>
  <si>
    <t xml:space="preserve">MPPPHVLMQQQQPQQQAGQQQSEAQPLGEPAYDEVSEDAVSQAVLLTDQATANTPPAVLDRVRAHGTRIVIIGRQQRLTDMPPFRWLLTYQGSGGQGTNGDGRQWVDIRGAGAVAGNPAMAVGEEDLLETYDEVNTGDGWGNESVFMHELAHTLIDACQLQRVQQRYAAARDSGAYTPTMAAAVSFDSTLNSPAADNLLRKGELVARDPGTAELIDWGFGGNPWRYPDDCLTCFYSWPWFFYELYPPAPGRVPYTPLAACPTLRPGISCGDRNTTHCPFWASQGLCTNPDDQQYMSVNCMSRTRAALGVFVCKD*
</t>
  </si>
  <si>
    <t>C_1580010</t>
  </si>
  <si>
    <t xml:space="preserve">MEANCARSCGLCDGPEQGGCGDDNVSCPYWAQIGECNKDAGYMLASCRASCGVC
</t>
  </si>
  <si>
    <t xml:space="preserve">MPDAMINNYTRLQPTFTNLGVHMDTRVANMLIREESGVAPRLLYSIKQNLGSIQKTLTKHMHTGNLGRTLGASVSPSRGLLEAQKHNTSKEKFESGTHRHFEDTLRSQAANPNAIMESMALAKFTEEGIRQQREALGGLLRDRAQHTAQRDTFRANQMDKLGSARSDKAQRLERDEAVHAALLKRKEEMEREELRVELALSEKARRRKLEELHHAALDVHGGIDAFEINMKRLVRGDQGQEGEEVVAPPAGRTPLEHMEQLKSRAAATAKLLEDTAAYMRGVKDARADEVASKREREARRRKMVVEQQAAASSAERKAQMESLLTALQRQSAEEQRLAARLWQVSQEKEVMRENRLLRERQYAERRERDWEETLRREVELHRSMRETYEAEAALEMEAWRAAQQARAEAKSAKHAAFARDVAYQLVSLAERSAEYRAATGNLVPRREWREWLTMFVAGDPQLGPPAPPVGAEAEAAEAEVREACLRVGRALVDDYLACAGDWLRVDGPIGHDELLGQIVGELAVLARQPPPQPELPAIETLPLRLAVLGAPFAGKTCVAQELSRRYKLRVLEPEALVAEAMAAAQEFEAATGVPADQVPEAAPQEDGDAAAAAELQAGSASRPGTAATAAAGPSAKARLGAQIAAALKAGGDVPDEALVGLVVLGMKESKDWAPPVEVDPKAKGKAAPKPAAPPAGSKSAGAPAAPHPDTGRGFVVDGFPRTAAQAVLLERMLTGLDLDSEQALIDAASVIAPPPASALPQVARPLVSGLDAVVVCGLADPELALKRALGRRLDPQTGRVYHLEFDPPPSNDPGLSARLQEVADASNDAQQIQHRLMSQAELAGPLDDWLRRFSRLRRPVDGSGPLGEVLASAGDIAEGLLRAKAAAASCRSAAEAAHKARASAEQAHEFAELAQAAAESAARELLTAKKAEIQAAALLAGGKNPDPAATEVLKAQAAAKCAEQLKVARGAVADANGHAERAANSAAAASEAVDRAHKSLGDAEISAHAETEAAAAATEAEKAARGAQEAASKALAAKEAAAVAAAEAERFAAASDLPADATVNLGHRPDAHATGAHAVSTSGGAPASGNGTASGEAAAPAPEPLVRELAASLHEEWKTLETGYLEGLALGFASLAEQHAEAQRHFAGLRGRFQDLLQRPDEKPALVARFLTTFNAVEADLRGNKEARGELLLRAEELRDALWALCDKKMEEAEAQRAAVASDTFVPDHCATLAQQFVALAQVEGDRFAAALNFLRSHAHSKWLPLFPPGREPPSLALPDVAAPDLLSGAVPPELKDKIDPKAKTSVPMPAWVASLEQRAAPLALATKLLLALAKTTATSWEPGAEDPKKAKKDAAAKSGQGAKGKGKAGEEEAPEADPRVVEGLNGELLDGCGRELAILEARLQLLAERCLGQMDEMAALASGTVSRLGEWVRERYRSECAAVAALDKVCKAAAAAGQPLPHDLRLQDEFLLLDEGSLLVQEDAALPRPYPREGVPAGGLLSTKQLGALTAAFLSAAPSGYMRLQEAADMLCRLAAEGALPEPWRGTSVASMLGALRLYDPLHSTYLDWREFVAHLVVASFPLIARADCAEMADQIDICAEVDKDHDGLLSQEEWSTAELWFQYRAAQPGALQAEVPEASGEAGAEAGTGSGSESDAGPRSTLLADGEKWPEADTVSRAGTPPPDDEQYDSPAALKQVLWALFSAPAADGTPRLDYRACLLYLCADRDAFAGIKKAFSVATANISNNARASADQVFRIAYPLGAEPGQELHRSPFSKVDVAAVVKAVWESRAGQPAVAAGAAGTGPAGARGATPPQAATAAARGASAKNTAGAAAPAASGEASVTAEQLMYSAGGERFVKRMLERYAWKDAFVATRL*
</t>
  </si>
  <si>
    <t>C_1580012</t>
  </si>
  <si>
    <t xml:space="preserve">MQLQKRAAGLRAASSRRSTVRVCAQAQVATVTARPAVRSVEHEVPAELDVEAMYKRLEARSKALIQLEERESSTYPKVKFTLKQKVGLGECWKIVDTTGMCPELGRMKPEVAPYMQWTNGDVWTLEAKMRPGTYEFKAVLRKPDGSYLWEDGKDRVLEVPFGASGKNVELTNIKFPGA*
</t>
  </si>
  <si>
    <t>C_1580013</t>
  </si>
  <si>
    <t xml:space="preserve">MSSAENPPPTVGVTMSPGSAYSHGYNDRFSPRCTRHLNGDRTSPGVGVWRQYAISISRFDSNGRSAIAAAVGHLPTKVRPRHAHRIKHGLELEKELVWVWRGMLIGLGIFFAFLAAITLGLIYAVGFASKNTVVENSTLVTRGTQAPVQVGNSAFTVDSRNMLVATHPGNSSNTTVPLLVQTTTVQTLKLLSSNMTASELQSVRKVYLKSTDGTELALKVTSCTLREDSSAPGRGLRVALLSTPSGMLQLRGEAVSVVAPGAGGVLLQQDGSPMAGLAGE*
</t>
  </si>
  <si>
    <t xml:space="preserve">MPTSQVLTASATKLPDSEGSEEGLEDFSSGDEVAAKAPAQVAAPQQHSKLRRLVRGGVTSGATATAQAKQPPLPQQQQHQQHQQQQQQPQAKNQASSRGSFGSGALPAKPTSAIAATATSSYTSAAGAAAAAAATSGQGRAGRQVGAPAAAVLVPAFVAGREEQGDDEEEEDLDDSDSQDEVEDDEGSDDGSKLSPSPPPRRPACCNSSGAAPPAAQRQPHQPPLEQRSVAPSSLFTQRQQHGQSVSSDTDGDSDGGRGGRDDGSDDDAEERAFFERIAPSADAVHKATAAAAAGAAAAKDPAQEPGALVLRSAVDPGRKPYVLAAGVACRLYPHQVVGVRWLWSLYDMQRGGILGDDMGLGKTMQCAAFLAGLLGSGLARRALIIAPKTLLPHWAKELRVCGLAGLTKEYFGSSVAERNAALRAVAGGGGGGYGGGAAGRGVLVTTYGMVQHNAEELTGPRDALRGSAAAARGEQEFCWDVVLLDEGHKIKAGPCGNPKMKLVEQLRKLPARVRVIISGTPIQNNLMEMHSLFDFTTEGLLGDARAFKTNYERPITKGLDKEATARERQTGAAIAAALRSRLEPFFLRREKRDVLTGKGDDDKAAGGEGGKAHEGGAQDAAAAGPSTSGSGTAAAAGGGGAQARAQSLPRKNDLVVWLRLTPLQRKIYTAFLHTDSVRQVLSHTASPLAAITVLKKICDHPALLSANAATSVIRGAHRWANDAKGGKAKAAGKATGHRRTSLDDFIVDSDEEEDEHEEEEDDDDGDEGSQAEEGTADDLTGNLTAEWLSDEAGGGGDVSSASLHAELARELEQRGAEASCKSAFYCRIDGDVDDRQAHVARFQNSKTIPVFLLTSQVGGLGLTLTAADRVIIVDPAWNPSIDNQSVDRAYRMGQTRDVVVYRLITCGTVEEKIYRKQVFKGGLSRTGTEEGIQFRYFTQTELKDLFSVSSEGLRTSSTQQQLDGLHRHQRNATQQMEAHLAEVMRMEGVAGIHDHDLLFSQRPQEVAPTAQEGDKILSQMSRGASGGAAGVDALADMLGAGMRLGGAGTAAGVAATMAALKERAAFDAARRKVDELQAKIRSIERSSNITFMPDGGKRLLESKAALQQELQRAQAALAALETSGGNSGGAAASGSRVGAAGAQVAPAANPSAAAAPRAASGTDVAQPVRRLGFGHGIMHRAAANTLSGGGAASSSSGGAAATGAAGAEAAAAAPAPPRGVATRPPPVVHLDKEDDGDKEGSVGYYSATSSALVTSSITGPGGAGSGAAAAAGECGAADDDDEATSKCIDLTLSP*
</t>
  </si>
  <si>
    <t>C_1580015</t>
  </si>
  <si>
    <t xml:space="preserve">MKLSTSLQRCERPALTRRKVANSSRRACVVVKAEQKGDFFSGIKAVAKKVQGSLPIVGLVSRLAAPEGGFDELAYPEFCRAMIDKCPVSYRIAQAEMEKKYGKPANSRWILLVLWMTKMGVGLVPAKDIISASRRLRVTQDIEIEMDRFEQAKAGVLKKYSMVSRPEGKLEDQLGVAVDALCTLCIGLKDGEAVPEPAVPLLRDIVGGAFPEAPAAAVEAAVSGRASRAVTYS*
</t>
  </si>
  <si>
    <t>C_1580016</t>
  </si>
  <si>
    <t xml:space="preserve">MVHDLMFNMLTRAAQTNGRQWQLLRVAIVALENDIFVGRLFFGDPATGVVAWDCDCRPSDGVYLSMRSGCPFYVAQIVWDVAAVPIRASKVHMIAVHEAHMAAVQQQQQQHGHAHQQQQQPAPQQQQQSGAASSSGGGNGTVFPRASSGAWGAQQEGASSIVPPPSPPSASDDYTQLKPDDMDAIKLLKRELAVAVREEDYAAAIRLRDHPFMQMYRRIEALNHLGRGEEATRLQNELVAMVQRTHAEATY*
</t>
  </si>
  <si>
    <t>C_1580017</t>
  </si>
  <si>
    <t xml:space="preserve">PVVLNAARLPYPSAFLRLHKPARPPCTLPAQPQSCRANPVTPCHPRSPRPASPNFSTSRCSRWNSSGVRPASSLPAAVAAAAPRRPPGAGLLLLASSLRSRRNASARAASAAAAAAAAAAA
</t>
  </si>
  <si>
    <t>C_1580018</t>
  </si>
  <si>
    <t xml:space="preserve">MPPRCTAPPPGADFIECDVVLTADLVPLCRHEPNLASSTDALAKFPDRRRSYVIDGEQVTGVFSVDLTAAEVATLRAVQPWPFRDQTHNGRYAVATLADYLQVARSANRSVGIYTETKHPTWTNALPALRAANSTLEDILLAALAAAGFDSALGSPGWRQRPVFLQSFEAASLRYMARRSCAPSILLLGDWEDWVAPDSNLTLAQLTSEQSLSEIAGWAAGLGMSKSSLVRWQPEAAVVAGAAAAAAAGGGAGSAALPAAAASQAAGQAKAAGAGAGSVGAGGAVAAAAAASKATKTAVKHRRRLSAAPGKAGAAAVVAALGSHGGTGGSAAAAAGLAPGAEAEAGRYVSTGVVERAQSHGLQVHIYTLRPEPQFFLPQLAQHVRGRDTPPPLPGANVTVADEYELFLQEVVAVDGLFADHMPSLQQWLRQHHLGRSPLLAQLSQQQFQGR*
</t>
  </si>
  <si>
    <t>C_1580019</t>
  </si>
  <si>
    <t xml:space="preserve">MQSLCASRTVGVASRPSATAVAVLPRPVVLCRSTQPNVDTLPPPPPPPPPPPPRPPTATPWYKPSRRDFIVAGLGSIIGGGAMYIYDTFLIDDLVDVLEEAEDDLDMAEEYVSRMANVPTMADLEKNDSAPPAAK*
</t>
  </si>
  <si>
    <t>C_1580020</t>
  </si>
  <si>
    <t xml:space="preserve">MDASVAHGPFIRGLVFSGALLHGCEALRNQLQLLLWGGLRVAELRSPDQTSEPGAVPSGVDILQLSDSNTWEPVLKAWAEGHGLQLPGEVVVLASGAGDAEVLPGFTANAGQDAPWPRLRLALAHANLLRAATLGSAGASGTSGRKRAREEVEEDVGPAAVADSAASAGSSGTARGSELVVVGYAMKASREADLAKEGLLNLVPQDGVVFAPLDLSQPLESQLPFHCILHKASDELEYGPPSPPAAAAAAGESAVPTAGRGVGGEGAASASSTGDDGGASGGGAGLLVPRFGPRVRAMAEFVSQQGGRVSLLDPLQSTAKVINRTELGRVCDSLSQVALQGAVGGAGVVVRAPRNVTIASYEPQQLEAALKQLGCSAPFIVKPVVACGTPDSHAMALALWPQALGGLAGRVPLPAVVQEFVNHDATIYKVYVAGNKVVFHTVRPSIPNVPHTRPAAEALVASGVLTFDSLKSLPTKLPSDASPAASAASAAVPAAAAAAAPAATSFTPSQEVLELLAAHLRAALGLSLFGFDVVVRTVEEDEEQKEATEPHAAKPRELVVVDVNYFPSYRGAKGAPALFRTAVLGAHRAQVPG*
</t>
  </si>
  <si>
    <t>C_1580021</t>
  </si>
  <si>
    <t xml:space="preserve">MQLAQKASGVRPAQKSGARAARPSVCRKAVVCKAQSSLGQKLASVGAAAMLSLGALGAPAIASEFDILGEPTPTSNYFIDDASVLSKATRQDINKRLKLLEIQTGYRVEVVTVRRLEFETDAFAFADKVLENWYPTAEAGKDKGLLLVVTASKEGAVTGGAGFTGAVGDDLIDSIISTNIPIFTEEEKYNQTVVSAVERLEAKLLGNPVPEAPVRNEQNRERTYRTKEETEKSRNVTSTVVGTLLLIAVVVPMLQYYGYTARD*
</t>
  </si>
  <si>
    <t>C_1580022</t>
  </si>
  <si>
    <t xml:space="preserve">MKCRGGSVRVCGAEIHAALTLTLTLTLTLTLTLTLTLTLTLTLTLTLTLTLTLTLTLTLTLTLTLTLTLTLTLTLTLTLTLTLTLTLTLTLTLTLTLTLTLTLTLPMDPDLVVLSGRGPNRALLRLLVDKYAHLVVYVDEYYTSQVCAKCGRCLLGNNGQRCLEVVIPFGGSRARDVQVCQHCGTVWGRDANSATNMRHALMEMLLGKPRPAALRPAGGGGGAGPGGGGGGGGGGGGGAGPGDGGGGGGGTAPTGGNSSGHGVGPGGGGGTGGPGPSGSGGAHVRSRGGRQGHVEEDSAAPPSKRRRRAG*
</t>
  </si>
  <si>
    <t>C_1580023</t>
  </si>
  <si>
    <t xml:space="preserve">MAAVKLTAAEEDAINKHRYLTQMTVPKGALPLKVLTKKFLQLLEQADKGPDAQGEVARLYREFLREAAQTELHAKKLRAICEANKREQESYTQKQQELEEAIEQTKREIEEKKQELARAKVVLGQNEQYEVLRHHIMENPSREVTQAAVDAELRQMADAKLESGRITQLMEVGLESRRRKQFSLLFYVIEELQRTADSTSDELATMDGMEVDS*
</t>
  </si>
  <si>
    <t>C_1580024</t>
  </si>
  <si>
    <t xml:space="preserve">MPGSCWITAASPAPATEPGAPACQQCGEVPSARCHHDKHTGSCVHKHDHHCWFLSASIGDRNHARFYLLLVVEAVLLLWMEFHVVQLWARCYLLRPPLMRLVGAWQGRPQAPLLAQLPCPGVQGTLGLGMACALGIFGAVWLALVVYLLLLHSYLAATGQTTLELLKGHRLPYLMRSYAALQPHQLVAGRPPSMLDGAGKGVSLLAIARQHLRGTPPPRPFDEGLMRNLYVFFLAPKPYPYRQKREAAAGDVEMH*
</t>
  </si>
  <si>
    <t>C_1580025</t>
  </si>
  <si>
    <t xml:space="preserve">MASLTCQRHMGASSRTAAARRSPVLRVVAQAAPAAPTASHAVPASKLIDGKGIADTIRSEIATEVADMKKQYGLTPGLAVVLVGARKDSETYVRSKKKACAEVGFDSFGTDLPADVSEEELLKVVAAYNADPRVHGILVQLPLPKHISEKRILDAISIDKDVDGFHPLNIGCLAMRGRDPLFVPCTPKGCIELLERMKVPIAGKKACVIGRSNIVGMPAALLLQRRDATVTMVHSKTPDAKKICSEADIVIAACGVAEMVTGDWIKPGAVVIDVGINAKDDATQKKGYRLVGDVEFEGAAAKASLITPVPGGVGPMTIAMLLQNTLESARRAAKGEKAHH*
</t>
  </si>
  <si>
    <t>C_1580026</t>
  </si>
  <si>
    <t xml:space="preserve">MAKSLREYLQVVETSLPELAAGSDGALRAVHGAAEGLDLQRQVVKLAGGGEIAFDKLCICTGARPKVLGADLVVVGIGVDPHTAWLPPELARGPDGGLVVGADMRTSHPAVWAAGDCCSCEHWCTASADDGGGAQLAGPHWFQHRLWTQARVMGTYAARCMAGLSDELASGFNFELFTHVTRFLGFKVVLLGLYNGQRLEQEPAEDTRLYSREGEAEDGGGPSFVRLLLLRGRLQVR*
</t>
  </si>
  <si>
    <t>C_1580027</t>
  </si>
  <si>
    <t xml:space="preserve">MPFQSNFQLIKASYKEFLRKVAAAHRGDGAGEAGPAHYYVERVYADASLDQSLARLQTQLLASVDVAELRAAYQARKLRAKLRANQIRQAFDDKVSRLNSYLGGASSSSAAGAVTAVAPATVGEAVAVAAQRDQQPAAVMMAASSGAMVTEAVQRSGGVVSTSAGGGAGASAMELETIFGSDGLLRRMVLLAVGSASRAYMTSLNTTSVEGGGHLAAALERPAGQALITVCNHVAALDDPLVVSALLPEAALQQPDKLRWTLCASDRCFRYAALVPLFRAAKVLPVVRGGGLAQPGMAAAESRLAAGDWVHIFPEGTRSPDGVSLGAVRKGVGRLVASVPEEAPPPLVVPFVHRGMEGVLPRGAVLPATGQKIDVMVGEPIPVADLLHAARAEAWPTDRLHTAVAARVSHHLRDLTARLDARRAGLPDPGPSAAPDAGAAVSSLDQFDPSDLLLAAAAAERRRAGRGVWAAWERVKFRSALERPGGGSWATQGVAAGAAQQQTQQTRMQVAPPGSAVLTGCGGNGSVSAAAGAAAGAAPLMTGASPVLRDLLGWRQGAAAGLVGLGAMYGAGGAGVRRSWLAREELAQGMAGSVASENAAAA*
</t>
  </si>
  <si>
    <t>C_1580028</t>
  </si>
  <si>
    <t xml:space="preserve">MLNETEMVEKSLDWLEVQEAWVNEQLKSAPADDPYWRLLGLVQRQFDGLVDGYQARAQQEEAGQKQQHQQGQRQAGRKAGRRMAPGGGTGSGNEDVAVGWLERRDMMFLNSNGDVYDIIDALEAGYGYGDDDGSAGNAARPGGARRGRRYPSFADIDESPMRMSLKLGLQGKCSALIKVTGDLTDLLVGHSTHDSFTAMTRIYKHYDFSSLADDAITARRVSFSSYPGELFSDDDFYLLSTGLMVLETTNHIYVGDVYAPLQPHCVLSWQRIRLANWMAATGEEWVDVFGRFNSGTYNNQYMVINFNRFVPGKELQPGLLWVVEQLPDIFLTADMTQELARGYWPSYNVAYFPEVYEAAGYPDMIARLEAKGAKKYAFPIRLLKYQIAPRASIFRRDQGAVANMDSLKRMMRYNDFQKDPIADGNPVGAVCARGDLATGKDGIAKGCYDSKVTTASMALRMESEVIGGPTAQGQPPFSWSDPRWVNLPHRGMPDTFDFAFERMSPKDLPTTPECTEAAKVVAAGAASIGVGQKAHLQQLHAADVGSTSSV*
</t>
  </si>
  <si>
    <t>C_1580029</t>
  </si>
  <si>
    <t xml:space="preserve">MAEGFPREVPEPEICVQIYNNYMNRFSAAGLDDHPALLRHLLALQAFAEDWHVRQLRLALPQPRSPRSLTQLRLVSSRLQHLQLNSATWLQQLDWLLLAPPPAPPAQAAPTAAGATGGMAQPVQPPPLTCLILRDCAALQPQALTPLSHLAPTLRLLDLSGAAALDDGAAGVLACLRHLEASLCEAPQAHLGVLNLNYTAVGDATLAALTYGARVAAWARTHGAAPPPEAAAWPELSVHRLHLAGTRVTAAGVAQLTDLPRLSFLDGAVLATSNALAAALINHSEHTACACPPADMATLMAQGQASPAATSTPEEVIALRKQYLSPSLFWHFKKPVMIVEGKMQYLFDEKGRRYLDAFAGIVTVSVGHCHPAVNEAINKQNALLQHTTTIYLNNQIAEYAKELTDRMPGNLKVVYFVNSGSEANDMAIMLARLYTGNWDMLCLRNAYHGMSIGTMGTCGQHTWKQPMPQGFGYHHALNPDPYRGPYGDDGARYAADMADLISGATPGRVAGFIAETIQGVGGTVPLATGYLPAVYKMVREAGGVCIADEVQTGFGRTGGHYWGFQRQGVIPDIVTMAKGIGNGLPLAAVVTTPEIAASMASRLHFNTYGGNPVCSAAGRAVLRVVDKEHRQAHCAAVGEHLLRRLRGLQAKHDIIGDVRGTGLMLGVELVKNRTTKEPAKAETAAVMESMKDMGVLMGKGGLHGNVFRIKPPMCFSHQDADFLVDVMDAALCKL*
</t>
  </si>
  <si>
    <t>C_1580030</t>
  </si>
  <si>
    <t xml:space="preserve">MAQSKSASCGVLALLLLALLLGVEGAMHDRKRGLKTHGLSDDEIKDVMKDHDPHHIIHKHTHREGMKEHPEVKRYLEWREMHKDGHPEAAAAFAGKIPHDFLAHLLEHEAPESEQREEL*
</t>
  </si>
  <si>
    <t>C_1580031</t>
  </si>
  <si>
    <t xml:space="preserve">MGKKSNKKKNKKSEFDDFFDKKEEGAGWMTGVSAMALDDEKKSSEAGAAEADMDTGDGSKAAKSGLGVQKSSMKAVRGQRTKTQKLRKAKLAEKATARADKVVVRVGTKVALKQKKSSLKHIY*
</t>
  </si>
  <si>
    <t>C_1580032</t>
  </si>
  <si>
    <t xml:space="preserve">PVPTPPPPLPPRAPPGTPRPQCPAAAAPPAPALPRPGPQHRYPAGPTCRRQAALRPPVTPSPPAARAQCPAYPPRPVSAPCG
</t>
  </si>
  <si>
    <t>C_1580033</t>
  </si>
  <si>
    <t xml:space="preserve">MGPAAGTGGGGGVRGEDGGGMNGWMAPAYAYAGAHPEVARRSLPLYAQSPQQHRQQQLYHHHQLHLQHQQQMQMQQNQHHRRLVLLGPWQQQQQPQAMPAASVGFAQQRACAASGTGVLAPQPPAEDAFERQLRQQQQQEQAQAQPLCFNQVHQQQQQQQQHPWQQAQYARQQQLLLHQQQQLRHMALLQHQQQQRQQLGDQQAWQQQQQAQGLPPQGLLQPPLHMEPSFCMAEPQQQPPHAHQQQEAVPTASACAPVPSPSLFDDVPLDLDLDLDFGQEFEQGGGSDMGAGAAAADEPVITMAAGWAAMGYSDGAAGAAADAAAMWTLNQRAVTSGSLADSHSPPGGSGSGSPPAAEAVPVPAIARLGAGRSSSAGSWAGSVPAPIGTGDPAQPRQRQGPAAAHEAGQR*
</t>
  </si>
  <si>
    <t>C_1580034</t>
  </si>
  <si>
    <t xml:space="preserve">MRGAAKKSKSAGGGSGSPDVVGKPSKAAAAAAAAAAAAEAARAEALRRERKLFMSHKASKVHELASSSSPAPGGRRGAAAATAAGNDEAGLTPEEFQRLHLEVEKFAAASLDKKAAKQYKARMLARVGAKAEAAPRTALSIGKGMAQVAAKRQARALEEAIEAGMVSRKGLGKKKRAMSAKNRDRGLMEAGPSFKNGVLRVKPMKKARNDSGKLRLPKGVL*
</t>
  </si>
  <si>
    <t>C_1580035</t>
  </si>
  <si>
    <t xml:space="preserve">MSAEGVATHRRALRRELQETGHAAAQAATLVPDRPLAPLPGADDEDDEGHGRGSSGTGGIGSSSSVGGAQSSNSLLADVEYGGGGAGAAGRADGGCSSGEEGAHSPPRSPAIGSPHAVWSPGAAGLWQRRGTPTRNMGSSSHQQQAPRKQHHEARPSSYCRNTVVPLPPQPQSPLLPRSPSPVRQVPAATTCAGGGGGGSPRGTPRGFTHDRHRGPQRPAGPVAEVTSPPASNSRNPGGGGGALSPRSAASAAAFAGAPYVDPRVYGSGDRRLPDVAPHSAPAFPSPTGQDGGSGQRDQDGPGPVTAAAGGGGSAGGGSGALSSRRTLLTHASQGSVNVMASVEVGDRQEATVGGGSSGGGGSSGRVVGADRVMALCRTEDLSVEELLSRANGDLAVWDAFARVWDAVVEDLRGADLISDREQDNLRFMRLPAGHCRTRHTLRPLLLPPFFYAGVVEAAVDTGRLSPGLGPAAAAGPTNSGATTTIFTELRSLLVWLGCELCVLSAVQAEVLLSTADIEHSNSRARLLRAGQSLVKQLDELAGPAARHIHTLNRQQQQQQHHQQQQQQQQQQHYHQTHTHAQAHAQHLQGFKGRHAEGSSDVAFGRSAATKGPDIRKQPEAAPGAAELAEAVPPSAVGTWQTAPPVAPSPVASVSAAAAAAAARSVAGSLREVVEGLAAEGQAMRRAVRSGRLGRAAEVAADELEEVVAQAPSRTPSHASASASSTLPATPEAAAEAESSPEVSLRRRVVGVLVKMLTTPASACRPSSPEALRLLGFFVNSLSNPQLTQPDPLVHMPSWSVLTPCYEEDVLYPLDADLVARKLGLAPPPRSGSGGGGRLTDLLSETEDDVSLMAYLRSVFPGDWSNFLQRLSRSRLAGADTARVTENDFGGGGPLHALALQLQLWASYRGQLLARTVRGMMCYRAAVRLHVQLECPRPPDVSPAAYEGWVEALVGAKFQYVCACQVYGRARKAPDLRRRWLAESVDTLCLQYPGGQLQVAYLDSAAATGPAGQQQGPATDYSVLMTGNPHHPAAATTARLQPPGPYGSTAPQPAAGSGSRSTSTGGVGGGAGAAAVSPTIELYRVRLPTNRFSSRGVIIGEGKPENQNHAVIFCFGEALQTIDMNQDNALAEALKMRNLLQVCTCELQPDPAPRHLVRAAARPRSSTTAEAHREALAARTQRENPVALVGFREWIFSDVSGALGTFAAAAEFAFGTIVQRVMSYPGRVRMHYGHPDVFNKLHIMTRGGVSKATRQLHISEDIFGGMNHTLRGGQIKYREYISCGKGRDMGFDSINAFEVKISGGGGECVVSRDVARLAPRLDLARLFHLYHSGLGYYINSLLIMTSVHLNIFVVAVFALARASNVQVVTSPPDSATPSFTLEDTLGVEHVLSLGPLMLLPYAAQLLLESGLLRTAATLLMQLVAGSLAFAVFRQQTTAAFFKDDITYGGARYISTGRGFSITSSSFTTLYTNYARSHLYFGAELLHLLLLTAAVEDCSGCSYAAVTWGTWLVCVSLLFSPLWFNPMGFKSDKAARDWAVWRGWMRGEADAVTGTSWYTWNRKQLEKVRNERGAVTDAGLTAAGRLVEGALPRLVLAGAAASRLDLTVGAGPPAVRSPLLVFGAATALLWALLGLSWGLQRRFAERGAARAWRRFRVAAALGLVAGLVAYLVVAVRVFSGPALSNLALLLYVNSQLVLAAHAGLEVLAPGSAACRALVDGVYWAMDWALGGGLLCVVSLCAWLGVVDWLQTRLLFSATFADSVRRGKMVRTIGLMKLDEEHKRRDEGEARAALARSAAMSQQPAAVNTGAYQYGNGTPNAAAAATAVGAVGHVQLGAVPPAPQPRV*
</t>
  </si>
  <si>
    <t>C_1580036</t>
  </si>
  <si>
    <t xml:space="preserve">MCLHSGPCRDGEVEAAELTAVVDELVKTQFSSRLFMYGLMAMTFALVMILGCGFGLTWAVVLSQKDTTVVNGTWVTRADKLPIQLGNSQMTVVDGMLSSRHAANATVSTQPNTVQRPLSANMTTAQLTSLTRVYLSSSTGAQVGLVVTGFRLVAGSPPTLLLSTPSGSLEVSGNSISGSAAAGLVGDTAMVWQGE*
</t>
  </si>
  <si>
    <t>C_1580037</t>
  </si>
  <si>
    <t xml:space="preserve">MLCAAGGRRPLLYGREWEGLVHEVTWRVARGFGFQAFNLNPDTRGSPSPQWTPATAFLAGDHLCRLLAHNLLPRMRPTTSQLRAAAEAAAAAAATSSALPPQPGLEAGAAAAEAAAAGAGRPRFALAVYELHTSIFHGYERGWCAHVGLPPRPREAARKLAAARWWDTGAVHGMLLELCLYFLLYSEAANLRHTPELLWFLFWAAAHSDTARALWRRGMPLLPPEAVAAPAPAAGPEAGLGQARGPGAGVAGEGLRERRVRLRNQLQRSISAVQLAAGGIIAREPPCPAITPAATPSSNNASSIAPPTFSPAAARQLYELATAAAEEAGGSPQPHNPQALTPELCAAALPACRSAAAAVLPHVSGSLLDAELAAEMAAFGDGGFVTDRVVTPLFYFLSYEMDALFDAGVEVAHRLGYDDVNESLCRQDVLGRLLAELGVQRSNSDSGRAASAAADNSNSNSNRGAAPASEVAGEAAAPRGPPQQQPAAAPTGLAPFDAQRAADFWSSKVFVKTYRERRSWAAVLRAFYRVFSLQLVLLHLELAAAFAPGDWGVLSSAMLTHAWLAAAERLANWWMTRRPADPIAARQRRRAKAEARSRTKTERRRPPIATAASAATAAPKKIPSPAESATAARAARRPVWQEGQPLLGGLLGAADWVLAAAALTFLYIVYWQGFGVLDDPTAWAPGGASLQHWVRAYWLTGAAVYAAVVVGHELLTTRFGYRVSGLALLPMPGRLRRLLSCYSAVPAAECWLEGRLGVTWRVCLANWVMWAVVMAAKVAFEYYAIAKPLVEPVRALLQRQWLGCTTSLLRRMLPAALAASVPCIDGDWILVALRMAPLVLVCLADTTIAYNVVMALFGLARGLLRLDLGTEASWSELRAEFQXXXXXXXXXXXXXXXXXXXXXXXXXXXXXXXXXXXI*
</t>
  </si>
  <si>
    <t>C_1580038</t>
  </si>
  <si>
    <t xml:space="preserve">MTAGSWQQLADLAHANALSFNHVHISALVCRLPKLVPSPHGLEVSERGRFSRFLGEVSELVAQRLPTFDPRAVANVLWAVCKLGYSPAPPLLNQFLFEAYVRMEKFNAQELANLSWALATLAAMGRQPVPAWLRKFISAAKLHVDELKPQELAHMAWALSRLCPPPADGEAASAGASPAAGLAPASEAASASGSASSGASSSGSPYAESLPGLVSALCSRAAACMYRFSNGEIVMAVTALHRLDPVAARGLAAAALPHLLRACSLPPSGSVSSGAGRRDYQSSGSPSAPASPSWRCDLSGQDLANMWFVLGRSAALAAPKHPGAAGSAAADPVTGAPRLGTAAAGAMHGSGSAAAAAPPAPAPRHHLYALVEVTGRSAHLLTAQGLCTVLVAFARLKIRPGADTTRALLQRFHQVLPAQASFQCVSVSLWALARLDLGPDAATMELLLHCAALQAPAAKSSEMLALMWALTRLGFCPPADCLNRLGARLTALATRLRAHGLQVVVAAYSAFGARLPPALRDAVLAAAGAPVSGGPLLPHRSSSEGGFRSLVAHESEVPSIHHTVPQGQRRRSPDIFAELPPTSAVRLLSTLAGVSVRQAPSSRGRAAAKHSAARLRARLAPRRHALTRGLERATGGRLAGLSTDALCALLLSISRLCMRPGAAYMQELQAVLEVRSAQLAPWQAGGLLAALARLRLPPPGAWLQRVLAGLEGSYEQLSAQQLLGLVHSLAALHFRPTAGWMAKYLQHCLSRQEEWPVDGLRRLLRSLGALGLQLRGRPCQALLALLRRMR*
</t>
  </si>
  <si>
    <t>C_1580039</t>
  </si>
  <si>
    <t xml:space="preserve">MVLLLAAGPLSESMALRVTSGGLIFALGSVIIITYIISRQLPGRRSLVTTAMLLGSTSWGLLRWSTGYWVPSLYTLAHNKFVLGVAGSFGLLGAALTYLYGNVDNPKINTLVKLGLQLLGLGLLWAGTWTQPPVFAALLLAAAGWRVLRWVLAAVRWFHGRRSAKQAATQHAQEQQVEHQHQQLLQHQQAALSGLIINPLSGRSIRIGGDLYNRLVEQGYVPDMAAGRLAPPMPPVGSPAGSDGGTPGSPGAAARRRRQLRNRAG*
</t>
  </si>
  <si>
    <t>C_1580040</t>
  </si>
  <si>
    <t xml:space="preserve">MQTQLRGRGAGALPARASRSVFPRIVCQSQKTQEAPKKQQSYADKSRQGLGDIGDLLGPIGLTYSDGVSEFKVKPEDIQVDKSSNGVALGPISLSFGTELNDRNGVEASTSGRDAAAAASGLPSIHSMTTAEWRELYEKDGTNDLWMEDEFNAGSRLMGGRAVHKGGVYGFRTGEGPSAGDVPVHKIKIFDHYGNQEIDVEVPEDRYILWEAEDKGLELPYACRMGCCTACAVRVKEGEVHQPEALGISAELREMGYALMCVGYPTSDAVMETVSEDEIYELQFGKYFAQQALDPNSESIERDDYALSIANMDE*
</t>
  </si>
  <si>
    <t>C_1580041</t>
  </si>
  <si>
    <t xml:space="preserve">MATSKKFSMLAEMEPARPAGNGTEVGPVYRPAFHKDGFPKLEGVETCFDLFEKSCRLFADCPCLGERTVEDGKVGPYRFMTFREVEETVAAVASAYVKLGIKPHDRIGVLGANCKEWMISMQGMNRMSIVCVPLYETLGDTAVEYIIKHSGTRLVVSAGGKLKVLAKALASAPVKATADAGVVYWGAAADADLQALKATGVKVLSWEELVTTGKEAAEAVPVKPAAGDLCTIMYTSGTTGDPKGVMIPHRAVVSTIAGILAFLDFCKEKMGPSDSYLSYLPLAHIFDRVVEELMLSVGGCVGYWQGDIRQLMDDVCALRPTLFAGVPRVFERVYNGVRDKVDHGSFLSRLIFNWAYNRKEYYMKMGYKQDQASIISDLLVFKNVKAKLGGRVRVLVSGSAPLSQQMESFMRVVVGAPFVQGYGLTETCAASFIATPDNPLHIGTVGGPMPATEFRLEAVPELGYFPSSDPPRGEVCIRGPGLFSGYFGNEALTKEATDADGFFHTGDVGELVTDGTLKIIDRKKNIFKLSQGEYIAVEKVENVYKTCAMVEQVWVYGDSHQSCLVGVVVPSHKGLMVWAANNGVSGEYEEVLRSPAARAAVLAAMTATGKAEKLNSLEQVKAITLTPEQFTVENDLMTPSYKLKRAPLLKHFRKQVDAMYAELAEAEAAKKKAAGAPAS*
</t>
  </si>
  <si>
    <t>C_1580042</t>
  </si>
  <si>
    <t xml:space="preserve">MLVRGGVSRVAVAYRVDGEPALADACAGVLAAAPSLQQLQPGTVILSYNYTTADAQAPGFYTQLMARIYGSDGGGDGGAALEALVACDEAAALADMSAALAELDDLPAATFLLEGPTSNAMLGLFTQPDYMQSAAQWLPAARYADPLFGGGADYAAGFAAANGGQQPGEDAAGASASAFTLALALRAAFVNCNVSIDVVQTGDVERLLGDPSALSCDSPGGAGPLRNVTGYQLVARALREGRFDTFYGPVAFGASGRNLAKPVVTTQVLDGSVQVVLPAEAATAQLVVPTPRPHDNKVRPPGVGPLTTLLLTDIESSTTLWESLPPSVMERAMELHDSFTICFHNSFEAVLFAVKAQQRLLLAAWPEALLRHEKAEAVWMTLVTDGSVLSTACQTSSWCSELLSVVHSKSITAHNVAGGMGGTLGSAAAGLQMRAASLQKSFVGAARSMRRRIGTSMASFTATNHLSRAPTSNSLENMRISTNPNMDSGVVSALGFASTVNASPSVAGTGGTNGAGGADGSGGEAPPPRRLGLMAMLSARLAVRATFDGFSSTVLSRSGHSGSGMLQGVAANGRGGAAPGQIGSPIDVVPGPDGRISPSAAAAIAALVTGTTGSGRADSPSAWSPLPSAAQLRQGGVLSAGIPALGSGANDSRSGRTEAPAVTSSTAGADDSGDFRYVHAVPVSALPPPAPGPQHQQHRLHHQQQQQQQQQWPRHRSVDNSSGVLPAMRAVPVGYAVAQLGAGGPTTSSPAGSITVGPPPAASGAAVPAGASGSAALVGMPGGSIEVPGSALFNTSNVPASAGAVTTEDPLMLAFGSHAGMRRASSMEMVMVGHASPSALGVGGGGGIAGAQLPAPLVSGMGRDSAGMRSLPGAQAGSSIPWREGIIHPRLSAGHYTLHSHTSSNPQARLAILGQLGIGGGAGAGGGADDGYSVGAAPSVMPSGLPSTAMPHLKNSVLGKLIGTMFRRSRPEDAIRILAQRGLRVRMGMHSGLTDPHAISINKASGRTQYTGEFLTVSKRTGDAANGGQIVLTEETYRQLPARSLLRRAWVLHMGQHHLGDLYSSVQAELEDEDSEYQLYQVLGYELAVRLALLAPLRTPACLITGVLGAPVGGLVIAFMYVHALQQLMAWNSEVTMEAVELFHRVAAHRCKAHDGYVSESQEGLVLVAFRDPAQALLWALTTQQALLNAPWDPELLEHELAEEVTVVVPLEGLAPSDRPPGMAGVGGTGNGPSGAHAGGQDMHLHPALMAGGANVWPPSGANARLSTASNALPAQASQQHHQQQQQQQQQQQQQQQQPMSLDQSQVQLPLGVSDAAVTLPDGTSTLDMSVSRRTPITSGAAELETGAIRTFEESNHGPPQRAGSTGTAGGLPAASSGTGGTARGGGGPPLGGGIGAAVAAMLGMYDDDELPPGMVRKVMQRGLRMRVGIDVGRLTESLSPVSSTVVFRGKAMNRAARIGMLATAGQVLCSASAWSGAKASRAVNVTDRINSVSMGRHVLRGVAEPIEVFHCRLRVSTVDAPTGATATGAAVEAIADGTPPPTAGGGAPLPAGAAMTATALALANSHASTSAGASSAPYGPAGRMGPASLSRGRPGTPTAGGRRQHQHYHVAPSPHKRLSVAAAPNAGAAGAAAAAAAANEDLSRGGSASAPLAPFALTGMPLSPFVQSSVTEVNTAAGTPTLLVPEAGGQSPSAPLVTASLFDRVWEDAGAAGVIDSAFAATSAQRTPGTQVSVAFTGMAPAEVAGPASADAAEAEAVGPMKEPSPGGSGSGLGAAGPPAPWSVLDHNSHAPLSGHLPLPPLPEAEMLLEPYPSVLASGPNTLPSPQAAPTAAAPAPAAGSHSTGTGTDQCLATGGEHASSAAGISAAWAAEQRYFGSAPAGGVRTLSRAAASANARAGARLGEHLDSGTGSGGDRRSSAQFPGASGGDRVRGGGGLARLGGGGGGRRSSTGGDRSSPSGAHTSLAASATHGNSAGGSTSGQAPQHPRGPAGSGGDAPRRTRRRSVLHTRAANVDPGSINRALLNSTSIGRRDRIAGLKSGDSRRRLSTPTLEVVTMGTTSPTSLTPQSARAPVATQRTSSLQAGATATRGGGAGGRSASGEDTHGDNPYTTYGDLTGGGHHDGLEAAALHLHAEDADEVGEFEVRDRATGGGGRSSHVTILHRDERERPSRGRRRSGAEDGATGNSVEGVIARSLHEGRERLSSAAAAIMGFAHLGRTSRHRTSSRGVNAPTPGSAEESRPGSGTVAVVVPTFEDDVRQ*
</t>
  </si>
  <si>
    <t>C_1580043</t>
  </si>
  <si>
    <t xml:space="preserve">MDGMPPPPRAISPFAMQAVGYGDRRLAGLYDARFHSTHNGATPKDYRVLPERIILVRHAESEGNVDNKAYSYIPDSQVPLTARGHMQAREAGQMIKQVMKSDPEARDNFRLFFYISPYKRSLQTYEGICSQFPSHHLLGVQEEVQLREQDFGNFQDHVGKQREKAERLRFGRFFYRFPNGESGADVYDRITIFEDHMIRDINAGRFADKTSLVLVTHGLALRVFLMRWFHWTVDEFLSVYNPGNAEPLVLERVHFSDDTSWRHTKSLYRLTDESMRALKGCTMEMCSTDHLPRSGLKVSTRLL*
</t>
  </si>
  <si>
    <t>C_1580044</t>
  </si>
  <si>
    <t xml:space="preserve">MAAAEATPLEAAFEKLAACVKNQQHKKALKACDEILALAPGDEDALRCKVVAHMQLQEFQPALTLLNKPPLSALPLGFEKAYCLYRLGQIDEALSVAAAALAVPDLEPAAATPLLQLQAQLEYRRGRSKDCINTYDKLFQQYKADSLELKTNVLAAYVAAGLSAELPDLMAALKVKPRDSFEVAFNRSCGLVEAGQLASAEGELRMALKMGRETLFEEDLAEEEVEDELGPLSCQLAYVLGRMGRPAEAAEVYDKLIRGTATLSDEATRALAHSNAVADAPHRLEPGPQNRKYINSATKRLEALLERPGGGKAAAAAAAAAGEEGGAGAVGALAGLLARHTPAGSLPKFVEGLESRLGAGQKLQLLLNLGLLYQVGGRADAARELVGVLAAAPGGSTDPHVALLSAAVSLSQGKTVDADRTLEAFISSCGSGAPGAPPASAAVAPSLMRAQAALEAGNTAAAAALLAGVRDEGVALSGAMVATRVALYEQMNDPAGAEALLDAAVSHWKARSAGDPAAASGLGWCLSCAIGLKLRLGKLEEAKQAFKQLQSSGAAATAAGAATLARLARACALADPAAAPGLVGPHATAPSAAVLGGLDLDALEEGAVGGRGGKVGGKGPDLAAGELAAAARAKRAGDAMDVDAQPKVKKSRKKRKPRYPAGYNPELPGGGLPPPNPERWLPKWERAEFKKKRDKRKREKDAVKGSQGAGKVDEDLDRSNAPAPSAAKAQPAKPNLPPQKKKGGKK*
</t>
  </si>
  <si>
    <t xml:space="preserve">MKATLRAPASRASAVRPVASLKAAAQRVASVAGVSVASLALTLAAHADATVKLGADSGALEFVPKTLTIKSGETVNFVNNAGFPHNIVFDEDAIPSGVNADAISRDDYLNAPGETYSVKLTAAGEYGYYCEPHQGAGMVGKIIVQ*
</t>
  </si>
  <si>
    <t>C_1580046</t>
  </si>
  <si>
    <t xml:space="preserve">MARRGAGCPLIAYRGDEPLPGLQELFKKGEQNVEVVISPEYMTKDNKRVKSRQIWGDTVYTSDSDLVAVLMHMGFYAHYLSHPPNTVAEFRALLKLLPPQEKYNSRARFVKSRLWCSPGDGCSYQVERCWLTTRTGTAIDLQPCVDEVPAPYPTVQPMNADRQMTTRTKSKVSQEVSIQFNLCNEPWLKYTLSAIADKGMKHSGWTSARLRSEVLFLETNSERYQLCNVSISDDPKGKDLFTFARCKAPLPISLLQKTGVPQPAELVEVVEKDIEWEEFKWGVSSVNLRGKEYVLKRMHFMSNTRGGDLEL*
</t>
  </si>
  <si>
    <t>C_1580047</t>
  </si>
  <si>
    <t xml:space="preserve">MPLAACLTRNLQMDIFDGATPWPATATNPSSAATGAMGTPQSDTSSPQPTTGLQPQAASPGSEAPSAAPNTHAAAACASWPRNGGALAAAASNTQAVPQPSLGERPMSPEDPIDVARNPLAMSPFSTCSGTLQAAASAGPSVPAHAQERWSQQGVAQAHGSAAAAPGQLAVAAASQQSLQRAASQELMDAVDSMDVAMLLDTFGAPLDKVQEQQQQQQQQQRKQPPAPQMSGKQATDALLQRQQQQEQLVQQAQAQQQAMQYAAVAAAATVQRQQQQVMPHSLQQQQLQQQQQLQSTALMSAASTSFPGAMQQPLAAAAGWPSIAQQAQARAQMQIQVQVQPLPQSQSQPEQQHQHQQQLLQMQLQQRHAQVAAAANLALTASEPMAVPGQRQAFAMRSLSGLSCVSSSHNNEGPQPLGSARSSNTVLMQSLEQQMGAAAGNIGGGVAVTLSGVAASLPAGMSDLAAMQRLQPVQQHHQQHQQQQQQAAVAALAAAQQQVNALQRSSTGPCDVPRTSPIAIGSGMNAAALAEAAARRNASLRAGLGLGVGLSDPGTGGGLRGLSLASSLPCGSASGTSGSGLANAAAGLGPAAGSMTAFAMPPPASAAAVAAAAAQHQQHHAAVSQVLPPAVNLMSGMQVNANAGGANIAGMARSVGDASAGGSFGTVPIAPILGSGGSTSVSPNCNSACAANTLAGANSELGALGAGGGGGMLGGLSPQQLAACAVLPGSAPPALGLATSLSMVASRGGSCELSDAALTTRISSDGLDVLAGMGMGSLGCAAGMLGMSVAEAEGLMSGGAGGEGGNKFRHKRVMRMKAIADGAKKVRAAECKKTLADARRLRGRLAKANSSGDLGELCAVEEDGTETEADALSGGTGAGGGGGIGPEASVCTAPAGTGHHLPGVSSGGSWGLGHGLGGSFHQQHHMQRIDEEGGMNEGSSHFTNMSAAATPAALAGGDAGAMALRRAQSSSVLEVARGHGTMSAPGPLMLQQQKKPQLQQALQPQQQQQQQTASLHANAVAAAELALATQDCVITEQDLAALGFDDLPQLSGGFSNGTALNNEDMDESAESNDAARNSQKHSPEDQQQQQQQQQYRQQLLPHQSSLQHHNSFDHAQASAQHQQQQQQAAMSHVQQALSSQGPPPQQQQQQLMGPPPEPQPLGLQHSMSVQSIQSMQSSMPPPQQHQMGLPRGTPAQSMAMGMGSAQAQLEQHFVMQQNQAHAQAQAQVQAQAQAQAQAQAQAQQLQLQMQLAQMQRGQVQVMVQPQVAPAVQLQQQIQQLQQQVAMQQALQLQHQQQQQHQQQHQQQQQHQQQQQHAQLQQQAVMQHQAQLQQQQQQHMQAQLQLQQQYQLQQAQQQAQQQAQQQAQQQAQLQAQQQRSLSVLDRPIMYGTDRSQFSAAQLSLLDSILTDQYKPSGMSGRH*
</t>
  </si>
  <si>
    <t>C_1580048</t>
  </si>
  <si>
    <t xml:space="preserve">CDSCDAKLATVFCHSDGAFLCPQCDAQVHSVNKLAQRHVRVPCQSC
</t>
  </si>
  <si>
    <t>C_15900001</t>
  </si>
  <si>
    <t xml:space="preserve">MKADQCMLDGTRARSGRTLSGQTNEAFWNSIRHAKPMAVGLNCALGAKDMLKYVANLAACADCYVFCYPNAGLPNAMGGYDQKGDEMAEEIRPFCEGNLVNAIGGCCGTGPEHIAAIKKMASAYKPRKPVTVPPLMRLSGLEPLNYTPDASNMRRTFLNIGERCNVAGSILFKKAIINNDFDTAVAIALKQVQQGADVLDINMDDGLIEGVGAMTRFVNLLVSDPEISRVPFMIDSSKFHIVEAGLKCSQGKCIVNSISLKEGEAAFKHQAEEVKRHGAAVVVMATSSSTPTS*
</t>
  </si>
  <si>
    <t>C_15920001</t>
  </si>
  <si>
    <t xml:space="preserve">MRVSILKVTTEATSTNAELGVVGKPVDEDAVEAAEEGGPSAWKRRKTTQERKAEQVEVARAERLAAPFDPSAPFSLQERQPWASKQAEPRLTVCMNGYHLLPTN*
</t>
  </si>
  <si>
    <t>C_15930001</t>
  </si>
  <si>
    <t xml:space="preserve">MWELEQQSSLAPAIRALKAAPFASSASSSPPASAACNEPMTAPPHTLLRAHSRGMSLHFASSASGQEYPPRSTAELHDFVGPFHLGVPPRSLGSPPRSAAPPPRALRWDSGMGNQ
</t>
  </si>
  <si>
    <t>C_15940001</t>
  </si>
  <si>
    <t xml:space="preserve">MRRNMTNTIKIGTTPVPYFPPTQPYKYLGVQLTFSAHVARVTEIVKDKGTAIATSLATPAQRLRMIQQSHHLTTLKQMTLAKEYGVTLYQNGSAFTAPTWSIAAALEAEAEARGVEPLPIEYVLPLADLRLELSHLVDRNTGKHLITSSDLEKHMGASRVRHKHKRQGRHDAEPLDTASRARDIRTTTTITTSPCNPYKDIVAPGAYTITTTGGTRRDPAEAHVHEPCGRWLGTITYPRLLTLWERFRHTGNQRPNAFEEAVAALIMRYRYDPAQQDRKAMPMHQVSLPAGTVAAIVQCLRVTQAVHIREMFASPLNSSTAAHEYWTRDPADGAFGALHDAYQTAWTGLQYAHPPSTPHDARKALMWALACAEAMRDSQEPTLTVLALPKAATFPHTQWLQHPLCHELANWSAGTAGLDTGLGTNTQAERQKGLRLVIVGNPAGLQCFAPRLKRLVDTLKRGANAPTHISDPRTWTHTATAPTCPALPNSLLKQAKYQHANPKTIHAMAEETRRFPNARFQTHHALAHDVNGTVWTDGSVSKIKTDNGKEVQVAGACAWFSDSRVVYVN
</t>
  </si>
  <si>
    <t>C_15950001</t>
  </si>
  <si>
    <t xml:space="preserve">MPVLPDPAPHSSGFNAGILSTLGLGQPPPQPASGNRSWQLAAGGAGDADGWAGDMLRQAPAGGGGGANGTPLRPLSSPAVGFCADVGGGGAAGGAAAAASSGMAAGFMPLTGAATSGASAGSGAAAAPGGGPGGGAMRSLHEPSAVDVVTMGLDSGELLDCMDTDVPQQQGGGGGHAE*
</t>
  </si>
  <si>
    <t>C_15960001</t>
  </si>
  <si>
    <t xml:space="preserve">MYSNEYTAYGGEEAPEEAFMCHSRMLTVMQVRRRSGRAACTPLGVDVRA*
</t>
  </si>
  <si>
    <t>C_15980001</t>
  </si>
  <si>
    <t xml:space="preserve">MLAASAKSLRPIGDVAVGPDGASGGGGGGGGPHGASHACCACGQLVSACPHMPALPGAGGGGLGGGGGGVAALSGCGACGCALLLDVPRRELYCAACGDFVYCPHFDSGRQTTCFQ*
</t>
  </si>
  <si>
    <t>C_1590001</t>
  </si>
  <si>
    <t xml:space="preserve">MCVDTRKRFRGAQVLSQSPEEADPAPQPAGAIPPVPLNPAAPAAPAVAADAERGAAHHPQARQHPEQHHQRDEQQQAQDANNEPPAADADIDSESEGFESERDDAGDSDDDSLSDLEADEEFIAPLIENEEEGGEGLEQFLPEVVVAAQQGQQQQQPQPQQQQVEAEAGAGGAAQGQVAAGALSAAGQAQAAAGPGVGXXXXXXXXXXXXXXXXXXTDFAHSAAGAYPLYRGPYVYGYPYAPYGGSTPAAAGGVAAKLASLSVPPPGGSAAAAAAASLTGPAAVAAADATWLARRVHGTGRVVARRAYATLMAVLVAIGATALASATDAAAGLAAAAPRTLRTVLWAVRASLSYKRFQVRGRGRVLCCLHGEG*
</t>
  </si>
  <si>
    <t>C_1590002</t>
  </si>
  <si>
    <t xml:space="preserve">MRDAQVFVRCGAPVGTLAVMCSAKDTVQSLKEQLAARSPELGPCRFMRLQYGGASLPDDRMLGDFCSPSATLQLSYRLRGGGGDGGSTGAESRSCYLEMYAYKKVEKVNPEEARLAKWTRCHLSGELLAAPCVADELGNLYNKDALIVRLLDKSLPPTLSHITGLRSVVELKLTPAANGSGANGAGAAKAPKAASQVSFQPGNESQFCCPVSGQPFNGRYKFVILRPSGLVVSEKAVKEVPAAVEELAEAGGKKLAELESIPVNPTGEQLEQLRAKLAARAAEKAKAAASKKDKKRSAAAAADEAAGAAGVAAPTAGRGASPPLEDGAGGAAAAAAAAAKRLKIPQGASKDVYSSIFSTNKGGQPEKETFCCRALSARGMNLT*
</t>
  </si>
  <si>
    <t>C_1590003</t>
  </si>
  <si>
    <t xml:space="preserve">MSASAASPAPGPLLPPAPPPRCQVLATGRPGSGSSSGLNGSSLRRAGARVAARAAEAAAAAAADLQQGQLAVPEVALLTEGAELLQGVSRRAAAPGTGGRSFTAAEVFQCAEESLFYSQALEKLLPIAVQRHQQRGGRTGTSTTSGAGSSGSSGGAAAESSSSDGASGTVSGGGDSASSLKVVEFGTGDGTPVVNALMKTKFEGVVHGFELNPTSAALAREHAAAFGLQDRYQVHTGCFYTGTRSPDSPAAGAAALVSNPPYLPAPDADILMPELHGGSDGAGLTRDLLSLRYPYAMLLLASYSNPAAVLRHAAAAGYRVVDFLVTPLPFGTYSSQPKVRNWIAAMRSRGEAFYSGHTYLLAGVLFERADLPTRSGGSSGSSAATASSAAASGNGHSNRHGGNGNGNGSANGHSGNGNGHDGADGSLTVYHAAVEHAVQQAQPQGRQQRVEQEEDLAPQLLRLLTVL*
</t>
  </si>
  <si>
    <t>C_1590004</t>
  </si>
  <si>
    <t xml:space="preserve">MAALVDASLRESELLALRLQEQELQEQQDALLAQRLALAWVHAPDDEVEIVKEVTAVDEDPDVRIVSEQLASVRDMQSKLVAEQLRQSAAADAAAQRQSVAVAWDLEEQDKINARIAQHDRAFAQRLASVDPYTWQHVGDEIEEPIEVDPPRKRPCRGGPAGVERGGPGAAGSAAGGPAGRSAAGGAAGPSSTTGGTPSSRMSTRSQQAAPPGGGAAGPSATTSRHSGGASGSGASGSGGAAGPSRGAAAAGGSAAVPPPAAAAGKRGATAECLSCCDRFSLDQVTCAGADGASGSSGAAGCGHNFCRGCLTSYVRGVVRDRKFPVLCPMSAGGVGAAGGCKQQLSRDAARYALRGYPKDLQAFDMMEAESGIAEDLRIYCPHKSCSVLLIKPEEHDIPDDKPMSCPACGRAFCVRCRIPGWHKGYSCAQFQALPAHLRSAEDAAMLALSAQHRWKQCPQCQLMVERSEGCNHMQCRCSCDFCYACGKKYKNKEPTADNVHGTPACECKLFDVPEEEEAEGGAAGGAAGEEEPVRPVPWRGGRQVSRRRCRFAASIHDCPHRFKGWQLLRWGRAGTAVCTLEHQTRWRCS*
</t>
  </si>
  <si>
    <t>C_1590005</t>
  </si>
  <si>
    <t xml:space="preserve">MTKRPRDFDIQCQLDDITTELKKAKKQVRVAQSNVEATESAKDALKARVDKIKQKLETPGLSEQEKAALIAKRKKRVANLQYVDKELQLCMEVSQLRSKKLELLKEMEQLLLNWLDETPVDDAATAMMARLRELRGRLLKPGGVMDFPSPGLLFDPKATQVYIRDCYKPLFKELVDSTCKDIIS*
</t>
  </si>
  <si>
    <t>C_1590006</t>
  </si>
  <si>
    <t xml:space="preserve">MSQEMKKSVARVLYMPLWDQEELLACREKVYSNVPKDLAVQLYERYGGVARYVLRVPSQLPDLDLENLTKELATALHTLSIDQVTSGIGSLEAGPEVSHLVLHIITTYSNDDTNTDELFEVSHVDFASRWVADAWLAKKIGDDLAKLESLVRRSSGPIRGYAFERLMHRLLAKGGTFTIQRIDAQPIQSKAWTRSEPDELPLPAASKTKSFKHIPDNVYFTPERTDFPTVDAVLRRGKSLLLFQLNVSSRGKMLSASALTDLYERLGVSRLKRKERYTSLQLFFVVPPDVHDSFKLRADSSSWPPNGEQQPDAARTCVYVLKGGWWR*
</t>
  </si>
  <si>
    <t>C_1590007</t>
  </si>
  <si>
    <t xml:space="preserve">MQSLALQNPGLQAPCRRLGLRRIAPVPVRLATSVAWSSSQSTASRRRSWVAAAAATGTADDAAATTSTSTAATSAATEPTTDEEPVDADAAAEAEAKKSQAYSEDMQKKMGTTLTYRHEDGLNYNRILPDLIVGSCLQTVADVDHLYNKENVRTIFCLQEDPDMAYFSLDIIPIQERCAELGLKHVRFPIRDFDGFDLRRKLPKAVARLARDHDPTAGTVYIHCTAGMGRAPATALAYMFWLRDFQLDAAYELLRGKRMCSPRIEAIRSATVDLLVGSEPVPVTIAVFRTGTATDFKIAGLDVGWHQQLPLEREPGTGRMVLNRVLQPGKYAYKFVVDGHWTYSADHPTLQDGNNTNNYVEVLGREVPEHLQLAQQRLLQPGGDLTEEERAELRMMLCPWASHAALYGEPTGAAQPDMAAIDFDDRLP*
</t>
  </si>
  <si>
    <t>C_1590008</t>
  </si>
  <si>
    <t xml:space="preserve">MGYYAHASFRHPARCLRQWEIINFAAQFNAAGEATILSSQKFRLGFYDWQLQCSSDVEGKGNAARDPVFHLERMIVEPQQHQQSPTGSAPDRVRPPAVAWYKLTVRNRTFPTRKLEMFGGHKFGRGSSRRHGLEGRAPLSLATITKPGSGFLRPDDGALVVRLELWLEPPPPCAYPATLPEDLCPVHRKAAAAADSSSSDEEIGDDNTTDDGEDTATSSGASTSSASAASGDSGTGLGARGGSGAGTAPSSCCCCCAKAADVFDELSWLLQNPETTSDATITAFITTRPQPGGSGEADAAAGAQGPGGGSVAAAMAAAGPAAATGSGRRGSAAAAADSAAGGGAASGSSSISKTASTAGTAAAARTAARAVAAGTGAAAGVEASSAGVEGSRRTFPVHRGILAARCPYFRALFGSGMADSGTRDLTLPDTDPAALEALLGYLYGGRLQLPSRQLARSCLQLADVLLLQPAADMLTRHLVTTASPDSYMADLLLASGLGGEGGGGGQPQLLAGLLGRYPDLAEELEEGEMAALAAGQPGLEARLKQALAGGGSSGGEGRSGAGGRKRQLTE*
</t>
  </si>
  <si>
    <t>C_1590009</t>
  </si>
  <si>
    <t xml:space="preserve">MEIARAEQLRREQERRNAAEAWLPVAAAQAAAAAAVPAGEAAAAASAPASAPATDRPISQESAVTNGSWNNGSEDYFSAAAAAAAASTSGGVEVSAESLTLSAMVAMTAAVAATSQGPRGSDWVETLDEVMAPALRAKIRQMLGAQDAMIAHRARMRAYEQERARLSRALGGAGGLTESGVRALLTLAAPPGRRGGAAVSALVPSTQAPLPSEPSSPSTMRPQTSCRSPKRVQLYTGSGGGAADGDTYSGALPEPASPSAMGGAATAGAGGLAAQASSSSVFGLAGSGLPPSPSRASNAAAVRRVAVAAPPGVPAPTADLEQARRRMRALPGTLYDLTALQLLVEKLPNTTRAERGTDRTRNSVNGPPTARTSPPPPALARSASGRYGHVLPPRATSPISSLAARGVGGGGGVVGGAAAAWGESVAHAALAGFPSGAAAALLSGTGPGSPQRQQARARAASPLGQRARSPSPTHLAAASAAAAANVGAGRSRSSSPRPFSKEPSMAMLLPPAPALPQALFAPPPAIAASSSVAGGLGGSGSEPDVPLAVQVMMELTPGAGGAASGGGGGGGGGGGGGGLGLSSSVASLAPLKHASSHSARQLRASDGAAAYNLRGSASAGATQAQLLMPRDAQVPARHAAAATVFAPSTPELDAAIQLAADAVLAVLGREASELLAGKPRPGQEAQGSGGDFADADAEAAAAAVAAAADAASRLLRGRYQLPPENSLPARLSGPAAAARDGGGAHSFAPGQVAAFAGPAAPPVQVNPPPAPPAVSAALRGVLSNAQLPGLPSERNYLAISAASTPGRMQAPPPPSGPAADLSSLPASPHLRQYQPHHPHLQPIAVQQKQQQQQQQQMQMQARGAAALSSTAPPGAFVANAATMAVHSHSHSSHAFLPSAAAPDLYVPTPASTASVGLIPPPTRQPPPAHLLLSSGHAHHLQQLIRDLDPNAATSPSVDNSLSGVASQGTAYAYPHGTTPPGVLAVPASPTFSAASYSLPSYSAPASPAAGTTASGGAGRSRSPQPLAYVHTAPHAAPGSPTRRADAAEAAAMAARSRLGRSGPLDLQHMLGVDVPPMILQAR*
</t>
  </si>
  <si>
    <t>C_1590010</t>
  </si>
  <si>
    <t xml:space="preserve">MPCAVYALYNVLQQAAYGVGYNLTVVLQEEALRRQQHQQQGAAAAQAAAAEASGAAEAGTGAYGGGGGGSAAVREAAAVEQQSRALGEALLQVGDVKLRNTTLEDYLLSHWYSGGSSSGSSSGSGGSSRVVAPPLYDALHVTQLPPPAAVAAASGPYGPGGGGGGGGGGDAAAALSFVLMTNQSAVSALPAALSGAMEAALAYISTGLTAAAADADTTGQAAAQAGARVAAQAAAAAAGGGGGGGGGVFQAVNWPLPTLPTEPVVQVRGRSLVKEGVGGGAGTARMQSGE*
</t>
  </si>
  <si>
    <t>C_1590011</t>
  </si>
  <si>
    <t xml:space="preserve">MLQSSSGALQQRDGRGLGGMQTCTHPPVMSPSGHRTGGLSQRCCAAAAGGRSRIAPRRPDLLRYASSSSGAAEPSADLGPLIGASSNFAKESGTNGAVSDNPAGVAVSPVAGPSTDAGAGAGAASSRPSGTQRGNKAEPDREAAEAETLAAVARVLQQSRAARAAAMAAGASTSSTPAGGSSGPALGTTPSTTASPHSGSGSGSSTGGTSTSAAATGATSSRTSSAVGNPSGAAALTGGAHIRMRSWPQTPQRSPEQEQAAYEARSKAWVKNQYMKAWITRDSNARYTVNSRANFAGHANMAVSYFRQILECRRLQAASADGSSSGGGGGSGISISGISPMKLIRVLRAGSRPEPQEVAAQGPPADAQAALRRVLCKPKSWKLPKARLQELPAGLAPEEVEARAWTCLTLLVDRAAVFSLLESSPAVLLRSDFNTTLQHLLELGEALGGPLGDETARNAAGGGAGGGAGGGGGGGAMPVGKVLHLLALGLSTQLPTECVRERTHALVATLKGLGAKEPKQLAAAIIDTHPSVLNHPPEHLSRSLHELHHHFLDWPTGRKMREARYTPSQDAGVWLARCLWGGGADMLERLDYAAHLRNLAASSRSFTAWSSVTDSQGAIAYDLGSARSLAVALLAQQGLDPTADPHLVPDEVWNTEHAQQWKEGRKGVLGRLRKEEARRLAACGLAPLPQ*
</t>
  </si>
  <si>
    <t>C_1590012</t>
  </si>
  <si>
    <t xml:space="preserve">MDALLRVAELASAGALPDEAGANTKLSHSGHRNLQIYGPVQNHADTNVFNSGFASSSGRELAGLGPSASFALFPNPNSSPRALLLSSNGSHIDSISLSPRSRALKRQAEPSTTAELAIVRTQPGQPAKANRLVAGTSGASGELIITEWNYAGLRAAPTTSGIQPSMPPSTTLAGSCDSMDVRGVSIKAIASSAMRPATSASSWRTDGQTEADITSRLQAPVAAYSGAVRGPYGAPRCDIPRPPAKRPSEAGLSCGAQDVNFPARRAASGGGGFPAAAASASPAPSHSAGGYQHAHPHGQAQHSYLEGPAASQPHCSEACALRPPRRTVWAVRSAGGACPPLQPASAGGSPRSMPPRRLGPAVTVAAAAAAAHYRRQASCPPLAPALFPQYDPPHARARLCGGERGSAAAGMPAPTAFMHYNGPVLNLWSAGGAQGPAPHFLSEPHTSTSSTSTFVAPPHPTHAYHLPINNVPAPSLVSAGHSHSHVGAMDCGPSGMCACYDCLAQHRQLLLAAAAPPLQRPASSSGFRRGGAASSGVTAPSSGWGAALAPPPQHIHAGTAPGPCACAECMSVAAAGLPAPLLSAGSTAAAAVAATPFLTAAAAGPMSASSSDTEMASSDGDTSAPAEDVQYQAAYDAAYAAAYRAAYRAVRSAYISSGGGGAPPPQAAAAAAEPAAAVRGVSMYRATRSDYVPGTPSQRC*
</t>
  </si>
  <si>
    <t>C_1590013</t>
  </si>
  <si>
    <t xml:space="preserve">MHTHININAHAHTSMKPLAFTQTAALVLFSSKKTLTHTHTHARAHTHTHTRTRSAGSPAATGHGCLCMC*
</t>
  </si>
  <si>
    <t>C_1590014</t>
  </si>
  <si>
    <t xml:space="preserve">MAAMLVSLQLXXXXXXXXXXXXXXXXXGLGGSTGIGDGGPGGGAIGGAAVGSTGGGYTGAACSICRDETTASCLSYLAVASRVVYVAPPSSRRVLYAASCAASLILLPQLQHASQLLGR*
</t>
  </si>
  <si>
    <t>C_1590015</t>
  </si>
  <si>
    <t xml:space="preserve">MDGADNSTGAAAGKKQKKDKEAPVRRVGWLTTFLGAGASGGVAAGAAGVAAAVPAVAASTPAKAPPVDFGALAAEMVARATSRSARDLHESVTDLPAPIPELQARLEAAVQAEQESEVAALRALYAGGSLRRLQREGVVLVGLAAAESGRLYRSTLWRFGLPPRSGSGAGGGGGGGGGGGGSLPYHKFRPGASVIVTRHTPEQEGGGGGRGGKGGGGGGGGKGAAGGVEAVAVDADTGVPGEGVEGVVVEAHKDHLIVALEARAHETFRSMVDTAAGMSGAAKKKGGGSSSGGSSGSSGSSSGFHGWRLDQSVRDTTTRRHLQAIQRLGTWTEASEALRGGEARVRAVLAGSRSAALLADEPPDWVKEGRWREDARALLAAQPGLNDSQRRAVAAALTRTVTLWQGPPGTGKTRTLLALVEVCLSRYEPRALSCRLWRXXXXXXXXXXXXXXXXXPAAKHVMETGGRSGAMGPLLAVADTNAAVDNIVGGLVARGVRCVRLGPAAKARESLRHFSLEAQAEATPAGRKAAALRAAAVAKQEQLREADEARRDLEKAEGALREAAAAVVAGAEVVVCTCTSAGDSLLEGRPWRCVVVDEASQATEPSVLVALTRGAAFVVMAGDPRQLPPTVLSDQALEAGLGVTLFERVASGGVAPLLLDTQYRMHPLISAFPSAYFYGGKLRDGVAAADKPVPRGFAWPKPGVPLALVEVRGGQEETSGDVSEAAATAAAAAATSASVLQPKGPAAAAAAAAKAQAAASGPPKSGDRSSYRNPAEALAALAVTQKLLAGGDISSAAILTPYRGQVRLVEALLRQRGLDAAWAAAGREVAVSTVDGYQGREADVVVFSAVRANERGAVGFLSDPRRMNVAITRPRRGLVVLADGPTLSRGSRDWATYIKWARQQGIVTDDGSVLGDLEAVLRGDGAAGVALSNTSNTSNQQGPATATAQPSSSLREQRLQAVGAAAAASSTTPAATQAEDSEEAAGAAAKLKPRKRAAAARALPAAAAAIAAKARAAALAALESSELEEEEAVDAVGRTDAGSHVTAGDPHPQPHTCHDDGAASRTCCGCRRCCQQRRRRRRIEA*
</t>
  </si>
  <si>
    <t>C_1590016</t>
  </si>
  <si>
    <t xml:space="preserve">MDITPHLASLPDLPPQSCVFNPAIVHVTGNIYVLFARVYVAKDPAKRCVLGQLDKPPFMDAWNGTLANMLAVVRLKRRNLPTAATPVVRAPMGIKVIGYRYLNETNLEDGRLFKDKAGRVMLYLSMPFGKYGGLRSSINLVYRIFLNCTLAGRPVRCDPSMGPARLLYYTGSRAWDKNWVPWNGTSMMSYVRYGPFGPHSTIDWLSYTQPRPRNRFAAVASEPFFGRFNSTFGRLMHLSGGTPAVLEPGGESYLAVGHVRAHPGCLHPHAIPGLLELLGPKVRANCLHMLKLPAETKESIPFHSFSYTAADGRVYKHYHVDYSFFFYRFSSSPPYPITHISHGVLPPSEGHFGIVFPNGLERLGSDWLIGYGDADQAAKLMLLSAADVEKLLVPLHMMEHLVKEYSVCTLQLQGQDQRLRSEL*
</t>
  </si>
  <si>
    <t>C_1590017</t>
  </si>
  <si>
    <t xml:space="preserve">MQLARLPPAPTSRRQAAAARSAGPRSRVALSRAVASAAGSSDGFNGSSSGSSSSSDPAARGRRQGRGSTQQPRPAATAAAKTSGTTSTHTSTSTRSNDTTAPSTATATGSSSAAPLTFSSTSTYAQAAASSAAKAAAQISAVNRSTEVAVWISDRPLRRLPASLADPHQLEAAARRLLPGYGGARSSSAPEAHAREVGEVLAADGLPVDFSAAERAFLRLLAAPDLDGRVARFEAGAAEDVQVLERAAAAAAARAYGALGGDGSLQAAACHTFLQRLLYRMNRLNHFWYDDLRLYDNERSAVLAALRERVEGAWQRWEAAGGEAGAGGGIGVSPEAYKGMSEEELIAGVRARAAVDVDPPPSPAATYVRDHMGLQGYKHLLAVGSLDGLVEASRQSRVCAGAANEVAATVFKVLMEEYGGGKLSRKHSTFYASMMSQLGLDTRLEAYFDLLPWQWLAGANHNFLLTERRRHYLRYCGGLTYFEVNGPSVYRTYCAAAQRLGLPATGWGYWELHVREDERHGRQMVEEVAVPLIARYGAADGWEVLWGYDQEVAMSGRAAAALVADIRAAAAEEQGVEGQQ*
</t>
  </si>
  <si>
    <t>C_1590018</t>
  </si>
  <si>
    <t xml:space="preserve">MKMRLLVTSGEGRLLCDRTALALVPDNAVLLSNLSAAHLGNKAWGAALAAAERCLAADPAFLKGYGRKAAALQGLIRPGHAEKVLREGLARDGGNSYLREELARLLQEARRAPDGRPFSQEEDGDQSPRRARDGSDRPLRDMMTRITPAAPWPADVFQIAMFGDAAAFRSAFRPEHLRLRGLEARLPLLHLVVMGAQRLRPVNSAVGMDVSA*
</t>
  </si>
  <si>
    <t>C_1590019</t>
  </si>
  <si>
    <t xml:space="preserve">MPPARANVPGKGYYVGTGFSITFNNYAEWVYLSFIAPPGLNPGSFKTFTDYGPPVTPSSPLTAFPSTFFANAKDNVTYKDGSTTYTVPYNSVNPDEGLFLALHFDVVQYCSS*
</t>
  </si>
  <si>
    <t>C_1590020</t>
  </si>
  <si>
    <t xml:space="preserve">MSGAAESARLLLKYGARADLKDNDGCTALQMSQYNPEIQKLIYRAKEKVPDTDVRSCAGCGKTGNKLSSCAGCRSNTYYCGRDCQVAHWPKHKTACKAARKAAAAAAASGSAAPAAAAAAAAAAAGARSGSGAAKASAKPAKPLPKTLRVPVLLGEECLYLQSLQAPMANMMSQAAGLGNIILSTAMLAVPNW*
</t>
  </si>
  <si>
    <t>C_1590021</t>
  </si>
  <si>
    <t xml:space="preserve">MGMLAGGGYGSGGGGVDSVNRRRTVSQGTLMHARSMPLGSRYGRSSASGMGGEGEDGAGGAAAGSRASPGLKMRRVPSYRRIASSERLAAVAASFGAAATAPATGPAVAAAVGLAEGPTGGVDVPAAAATAAPETAAAAATATATSAAAEPPSPAPSLSSINGSSSASGRKARGRQLDVRRLISKVGSAGSSSAGGAGAGSSSAGVVGGLRGRLASLAASTGRLRRAAADYVHDNIPALPAIIDTVRTGMAALEPSRLAAELGAASGLPPELAAALARGSSFSGTSRACGGGGGGGAAQATESAGARGQAAGASGSDSVTGGSPGSLSASASATNLERLAGAGTAAVAAGAGALGSGVAARALPAAEGGAVPAAAAGSKPGAVGTAAGGALGVVTAASGVAQPPPHPQQQQQRHTSRQANGAGSARAANGGAVPGLTGGGGGGGGAPSTLDPAPQPDFLEMVPWYSGTSADIIKTGFDLMVSVKLFLGRFDMRTMQAATAASMADSFNDTPAEGDGFTYEHLDDRQELWLDFIADTGDGGNPTYTVAAALAAPTLTVSVPEQLLPPPGSNTSLAAAVAAAAPPPPRHMAVAARGGAATAAATAAEGSKLTSASSAPVAALDALDVGGFGGAAKSSRGKKLRQSGSGGGGGDAGDGSTATTSADTAATISLPRGQLMLIGGDLAYPNPSRDTYHQRLFRPFEYALPPPPHFHRGRLVVHKPDLPPVWGVQEAQLPGAGDLRGMSPRSSRHASAAALRRWGGPTCFAIPGNHDWIDGLETFTREIQHKGWMGGWLMPQEKSYFALRLPLGWWLFGFDLALVQDIDMQQYRYFANVVEQRMEPGDQVILMTHEPLWLLEWYWHRCLGANLRQLEQPPPAAAAAAEAEAGDSSSSGRRGSSPSPEAEAELPQVQQQQSGGGLGAAQTHTRASPFAPAAGAGRRREGAPPGGSSDEEEEDPRRPRSGGSGPVAGHIARSGSSSRHAMPLPPTALGVAGGAKAPLQPATGNAAIATAAARAAWSRHPHDPEHLVVSGGGGAFLHPTHVFAAARFPAPHDPAADATAGLYAAVMQPCTCRWPGGGGVQGAAYGGYGHSYGAAAAGYGYGYSPEYGMGGYGGGGGDEYGGVAGGGISGYAALGPDGEYVCRAAYPSPRASLALGRKNLHLFRLKNTRFDVIGGVVYFLLVVSVLPRCSSHLAAVLEAESPAAAALHLLAAYLDTLAAIVGRSYVSAGALALIFGITLGMAAGGGVGTAKGPILTTPAKLVPPAGAGSDTGDGNGSGAAAASRIGEGGGGVAGLVRCLGPLLPARLGGCYEGLGADGPHSLYRWYRAYEQEHFPDPMGLRESLERWTLGLYPRALQLAMWVYDVPELIAVSRTAMCAAGGSLDAISRLQAVGYYTGMLAYYWLLATPAMGFVFGLYLYLSVTLCAMPXXXXXXXXXXXXXXXXXXXXXXXXXXXXXXXXXXXXXXXXXXXXRRPPGAVTLALDEVPSRWVPAADGTSAGGGHPGGSGAARRKGAPSRPPGSRGGSAAGNKGAAAAQQWPQWRLVDHLLVPRQQL*
</t>
  </si>
  <si>
    <t>C_1590022</t>
  </si>
  <si>
    <t xml:space="preserve">MRRKGLEARLLCLFAYMYARPFIRVGLGSAKRGFINFSTLYIVWLCSAVFYHLPSLASLGLDVRADVSFLIVVFLASLAFFRGLRELWVVLLLNAAIIAVACSTYYTFCGNGRFVVSPGRTPPLKAAVCSKWLHPILTSEYPRFSSWMLYGEGSGLGLDMGNATAAGGGSSRNGSSSSSSSSGSGSFISVDFPLDGEGVKDVPAGDVLSPVFSMWVTLVAVYVGE*
</t>
  </si>
  <si>
    <t>C_1590023</t>
  </si>
  <si>
    <t xml:space="preserve">MAQNRGAAGGSQAPSNRAPEYSIIVPTYNERENVAVLMWMIDRAMQEAGAGYEVVFVDDASPDGTADAVRELIRAFGTHRVRLITRAGKLGLGSAYGSGLAHASGEWIILMDADLSHHPKHLPAFIAKQRATGADVVSGTRYQLGGGVAGWNLVRKLTSRGANILASFILGARTSDLTGAYRLYRRDALAKLLAATKSRGYAFQMEVIVRAQYSGLRIEEVPIVFVDRLYGQSKLGVGEYVQFVKGLLRLLVGL*
</t>
  </si>
  <si>
    <t>C_1590024</t>
  </si>
  <si>
    <t xml:space="preserve">MASPSTLPLAAEELKAEGNKYFGSGDFVNAADAYKRAIGVCPESAVLWSNLAAAHVNLKQWGEALQAAGECLKLDPGFIKAYGRKAAAQLGLIRPGDAECTLRAGLAVDPHNGFLQEELERLRKEDDGDQRPVRGMNGSDRPLRDMQGRTGLSMEGSPPWPSPAFKHGYSGDFEWPADLQLRALEARLPLVAVVISGAQRQRGADGQIPDRTASDAERGTQHRRCLQLLLDAGCRVDGKDAAGWTALHHATAHHTVLDLAQMLLDAGADPNLQDRYGTYPLVSAVMNAQVQSVKLLLAAGARADLKDNDGCTALQVCRFHPEIQALIHGAHFSNVRPGGGKKKACANCGKSGAKKACTGCSGGVHYCNRACQQEHWKAHKHECGSLKAQAAAATYTSAPPFPFPPGAVPGDAGAEAGAAAAGAGAGAAADVDIGDLPRELRIPLFEPEADTVLINNQAYLASMLSNLMMTDVSKAPISPEEATRRATLTATKHQRRQALTTAAAAMTREHAAKVKVQVHKPMNAQEVAASLASGSKPEALLVYNADRSLVCYLDGETPAGGQLMQLIRARGILGPGGGKKAYFACYFDDKCARNAEGVPTEMVVATSMLPMQPF*
</t>
  </si>
  <si>
    <t>C_1590025</t>
  </si>
  <si>
    <t xml:space="preserve">MVAKCLSARTSTLTRVLEVMLLFVELEQADKVTEALVVGLSNKNPKVVVAALEMIYNTINLFGHRVVTPKPIMVALPALFESKDGKAREKVKEIVVELSRWMGPDAIRAVLFDKMRDAMRDDISRAMELAEPARVPPRLTRKQQAKAADVQEHAPVAEAAADGAAGGVAPMEEDMPEAADPYDYAEPKKVVQELTSANFFAKLEEKKWTDRRDAVLFLKGLADTPRIASGDFGDVMRELKKLISKDSNVVVVAESINCVGLLAKGLRKEFASWARNLASALLEKFKEKNTNVGIAVTTALTYMHKYCWHLSEVVEDLPEAMGHANPKVKEDTYKWLTEAIKQEPKANLKGLVPTLMGAAAKGAEEAAPALREAAQGFMVAFTVRFGNTAVLDKFTTKMDEARKKKLQDMVAEAMGGGGAAAAPAAAAAAPAAASASRLPAGGSRPTTAARPSTAAPAGGAAAPKKAAAGGDGDDEASLGGGSLSRDQAVAALTDMFGEALVKALQDDQWKTSVPQLAGWGVTQFCTIAAAQTRLDAMETVAGRSADPSVAASSGSMLVQAMSHVPSAGWGEKNFQVMAKQFEILRNIAAGNPAFSKRDAFTCLGGLIDKVGDLKLKQPSFETLTCLAEAVGPQFVMAQLHKKAASHKNPKVQSEAINWIARAITEFGLAGCDVRALLDWAKEDLGSANAGVRNAAIQMLGVMYRWRSRRRADVAMYAGLAARRFLGPALGDMIRADVKPALMTAIDGEFAKVADLGKPEPTRFSRVVAPARGGATGKAGGGKGGAGGGGGAAAGGGGGGGGGGGGGFDADDLLPRTDISGQITGELVTQLGSANWKERKAALDSIETILTQAGNRIQPQTGELLPELKKRLADSNKNLTTQALTVLGRIAKAMGRAIDRNAKPLLAPAVKNITDQKQTVRAAVTEMLDAWVGVTSSSAVMSEVVEFYTSPKITADGKTETLRWLASLVAAGKLGECAGDALKTAVLGGADKAVEVRDAASKLMVALVEAVGPAELGAAAQGLDVNSRKAALEAITKVTGAPVPVAAAAPAAAAASSRPSTATGRFRPAKLQIMPDEPQTLEAELGPLLSPALKAAAFSKDFKKHCEAADMITRSLPTNYDDVIAVVDLLFRWSTLRILESNTASLVKVLELLKLLLEMMIERGYRMSEYESKLILPAVVEKSGHNQDKLKAEHRELLRRFALVHPPAKVLAYVKDGLESKNSKTRVVCMDEIAAIVDRNGPVVYRASAAAPAAGSRPASAAAGDNVMAAVAKLVAERDTAVRAACLGVIEVLYCIEGAAIWEHLGRLTDQQKSLIEERIKAAGNRMARAGQVPGYKAAEYSLAPVQDDPMMVSPGPGNATTPRRPASPMQRSAIGMGAAGAAAAASPAFGRPAAGAGILESQQLRASTIAAPAPATAFAASAAPLGPGQPSSPMQATAQPAAAAVDPAVAAAAGYDVRRVSSPMMMNRYNSFQMQPGQMPAVGASMGVLTMLDGGSEEETIRNWVIMLDRLQGVDWEEAIQAMKLLCFSYMEVDRQSRHVEALLMDPRNVDELVLVLAGRLDQSLWDASASTLCLPGGPQYNARACKYSINALMNMCNLHPLTARIGDAALTKMFSALLAALIDARLRQVADGDGLLKAVNMMIMKLLEQASRSGVFGALVALLRTPNPRIYEMATSASSLEAARAENLLRWNDMVVKCLIKMTKQLSTIIPIINVGEVLVHLHRYMQALGAEEVRRRSSLEDKPLRMVKTMLHELCKHRGYDIYKDIENMPGVNEMPDEMVMMPYIRLNLDTLHTDKRPATAAPGGGAGAAALAASAAAPRPATAPSAEVPSTSGAAPTAAPRPRGIPSAFSGSANTPTAAQSQVLAPLSTNAMAPPQQPGAAASPKVSLPVVAAPAAAAAPALATSTSAPLNLDPSSAEFTRPVTDEQEARNILAAIFKRIGDKSQSNQALVDLHHFMEANPNIDVLNQMMSQVSPYFKTYLSRGLNKVKLQMSHAAAAAAAVQEQQPAAFAAVPAPAGRQESSDGGMAPSGTARTASSTWSTPDGDASAHPTVITIAEKLAISEARSPASPGRLRGVGNLDELRSRMNNLSTNLSDLPLRASNPAVAQSAAMSQDLLDLQERMKKIQNLGAAS*
</t>
  </si>
  <si>
    <t>C_1590026</t>
  </si>
  <si>
    <t xml:space="preserve">MALRKHMKLGKSPWHVSPAQRTALAAAFPAPSNTDPASSSSSATAAAATATGAADVSAALGRADGLLQLFGDAGRQLLLAAPGWALGRPLGELLQWLDEALYCVGPGATRLWLLEVAAREPELLLPLAGGAGGGGDGIGGGGGGYGGEMEGPKAVGARLDELAKAVAAALPVVEEPRELVTAMAWHRPALLRPAAPSPTLAQSRLSLLREHLGGSLAAQYMAGQRFHPDSSAWVLAGVLAVRPRPKVEAQAVAVAGAEAEAGVGAEAGVGAGAEAGVGAEAGVGAGAEAGVGAEAGVGKEERVGAVAGMEVGGAGSGAAADSLTVEERAQAEAEDGAEALLRLLFGAQLTRRSAASGSPTAAAASSKAAKAAYAEPLLVGAEDVAAWHRAWGADYVQWRADTLLTGDPELQAELGLRSAVEEQEVEEEDVPEPEGAGVAALLLQQWIDARASA*
</t>
  </si>
  <si>
    <t>C_1590027</t>
  </si>
  <si>
    <t xml:space="preserve">MTSSADSPAWSLPQFPMTRTLLHYAAPVACVATTALLVATRKDLITWVYNTIAKSGTKKAGKAYLSGNFGPVPDELFAEDLEVVEGKLPAGLDGFYVRVGPNPLXXXXXXXXXXXXXXXXXXXXXXXXXXXXXXXXXXXXXXXXXXXXXXXXXXXXXXXXXXXXXXXXXXXXXXXXXXXXXXXXXXXXXXXXXXXXXXXXXXXXXXXXXXXXXXXXXXXXXXXXXXXXXXXXXXXXSALPCGFDGDGMLHGVRLKGGKATYANKYVETERLKQERAAGGPLFPRLGDMFGGKGLALMLLHRLAKALGAIKVLCNGLIDTLGRMKLPSSWKGPFTAHPKLDPETGELIFLGYSFSGQPYVSAGVLDAHGNLSRQWGVELPWPVMMHDMVATQRYVVLMHLPLCFDPECMVKDKTLPFRMRTDLPSRIGLLRRDAPSCPAGGAPVQWFELPGPGFMAFHMVNAWEDPKTGDVKVYACQQDFVNLDLDKVDCSKELAHLTEYSLSPATGAASLRRLSGVVGDFPVVHPGHVTRPCRWTWLATMDTAGSTPSFTGIAKMDLSAPGPAAAAAAASTPAASAASTPITSPSKEQPNGGDAKASKGGKGGDAALPKGDACVGRIIYPPGVFGGEAVFVPRSSTLADPKAAAKLAEDDGWLTVFVYDTNTDTSYFNVYDAKTMAPKPVASVRMPRRVPYGFHGTWVAEQQLKSQVMWV*
</t>
  </si>
  <si>
    <t>C_1590028</t>
  </si>
  <si>
    <t xml:space="preserve">MARAVAPAALVATLLGLISLVNSDGAVDRQLAQQHGGSAEQPVPFAYCKPFLERLSPNDQHQLRESYQQYHGAYARFMRAARNHEAFQKGPATWIEDPGLRQGWNVTYLVGNNLENLTRAKDDAETVMKNMESRIKLLVALRADRPGVEDLLPAGAAGGEHDCAWLQRIVTLYHRIPQLGAMAHGRYSFSHPANDGSLRLLAGGIGGGPAKNNMWWLEPMTAVPFQYVLYGDFSPMSFRRSALEEVGGFDEDLPQGDEPCSSIIRRDVSVRLWKSGWRVGAHEAGMMQQPAVNPAAAQASDPTRCSSDVAALASQLFEARHAPPGLPAPSPMDALMSRVRELNMGPGLKPIDAAALTSGCPMAQGCAP*
</t>
  </si>
  <si>
    <t>C_1590029</t>
  </si>
  <si>
    <t xml:space="preserve">MAVSTYMACVLKDLLSCPRPAPAACAVSAARQRDREKAAAGKAEPPQSPSRDPSALPSSPSAASLFDALPSSPSGAVLPGSGAKGSAAGARGGRGAGGADGGGDEGAAQAARAAVQVLEEAYRGEIEYGAPSMHTWCAFIMPAYSALAAAQVGGLPLLQRALFGSSSSSSTSSSLSSGGLWGWVAGLDGGSFAALLVALSAAWSCWVAWSRLYLGVHTYVDLALGGAAGGAVLGLWRLMGMPMALAAGGLVPYGVGGGGVSLVPDGGSGGVVWLAALALVYLVALAGYPRPMAHSTSYEYAVIFLGAALGGLASINTRTSVTAAMLGLRPEMQHGADTAAGTRVAALRAALQAAVPPALRHPLLIALANFVFIAVFKEAVKAVLLAVLPRLFGLAPRALRRAWQPWAVHPSGCWRPAPQERAEVVATVEAVSCDGAVKSSSAGKGAAADGSGASGLKSRGLGQAKGHAGGDSGKAASAAPSDAPGKSKAERALARGAALVEAGVLMKTPKLPYDVDFSRKFLNYGIVVYAAIELRYFVWQLVGIEST*
</t>
  </si>
  <si>
    <t>C_1590030</t>
  </si>
  <si>
    <t xml:space="preserve">MGAAGVAGAGGDCVELGGASETYSSQQGSCYLRHSSKRQVTATSFRAGLAQNAVSGVTDAVTGSGGGAATVWHYVGDDRNEGGSEEEDAGAAAAAVLSDGVDGGAGGIFVTGCTLVCFNMLPSFYNEYFGCSLLEAGLAAAPFGCAAAAARLLGRWASEAAARRFGMRGRLWLMWLLQVLGGGCCMVVGLVAHRSLPACVLLLLVMAAAVQGACGVLYTITPFVSFRHAAAVTAAVSAGGYVGAVVLQAACFLAVAPAMEHGFTAMGAATTAGSAVLCLLRWPAWGGMLLPPAAAALRGDPWAEERYYAAEWSEQERAAGLATAAAAGFALASKAERPRALRPAELVMGAAGFAKGGDACGEGGSEEDGGGEEGR*
</t>
  </si>
  <si>
    <t>C_1590031</t>
  </si>
  <si>
    <t xml:space="preserve">MGAAPNLDGVESAAPLSNEAVAAVAVARVDSMGTVLHRRSKPPPQRLPSARSLGGRSTPPPPTQQSSRVFAYQQSPQRAPAAGDDSDDAQAAALCRRVDSEGGAGTLRAVRGTSRLRLMHHQANGGASSDVGGGALPKAQVAAAAGFSTGSAACDDGDEVNSPAAAGAAVFTGVPPSVPAVGLLGDGSLLVVRSTAGILPGVSGAPPAAFGGARWSVLPVTPEAGENGTTSMLVPLEAAANTAAPEAPEAAPAKRGEIWEGQQRQFRRQWKSSCLPEVAAAAAAGATTASWTAAAAAADTSSLARRSTVASSIPYQQHQHQHQHQHQQLQSEAHSSNQPPHALPQHPAAASAAACWRKSPVFRPLSVSRPHHLTFHVAGLGGCLTFLAAFAPAALEPVMKDSLGLERSDLHAASLATLAAALAMQFVMAAVVRRLGPRYCQVAVLLGLAPVLACMALLTAGRRAELFVLLRLLLGAGLSLGVVTRWWMGNMFEAAACSAAAAAAAGLSYTGAGLAPLLLPPLYLGLEDSYRATADVAQDPEAAAAADAWRCSFFVLSGLCLAAAVLTLLLGQDCPHGDILDPKPLPARGVLLLEGGALGGGGGGIKMGVGVEEWSPELAAEAAWQQQRRVAALFDKRKAEGRLKQLQALRERHDTRKSRRRSGRDGGGSGNAGLLQRLTGGSLALSGLDGGRPAGAAVGADSSGSRRKPSSPVAMTPACAIESDGGDPSTHHCYSCHYGYCHGCCCAHGSGGQRSESWKTPPSGEVGSSRQ*
</t>
  </si>
  <si>
    <t>C_1590032</t>
  </si>
  <si>
    <t xml:space="preserve">MEPAVPRDPLGLGAAAVAAAGSGSPDEVLKVIIEERTGMGWRTLRNVAEIIRACEQLNAAGFTAGPFKKIVCKAMPRTYTGPAAAAPAAGAVPSADPGLAALRHAVGAVRAAHLLVAVTGSSGANAFFMEPNKASGFIEVRPCGWGTTHAAKANDDVDAMENQLKRGDDAVRFFAYNVEDPAQCSPPDYGQTLSRATQSGPLPQHGHPLQPRNPPRYSPEQLLARDQHVTLRTAPLLEMIKHAAALLPDKSAYQQARNAGRTHGYAVKEGLLLAPGGQTDVAALVAGAGADKLIRV*
</t>
  </si>
  <si>
    <t>C_1590033</t>
  </si>
  <si>
    <t xml:space="preserve">MTREGGGLCRNVTSSRSSPTPAYSATSIFATQGKAMSVMNAVQANMSAFVLAVAVGCGGNVLTASTDTISFFLCGGGATGGSNQQARLPPPGDAQGETLISPPPPAVIPPPVASASSANVAPIVVAAVVPAVALIGLAGGLYYWNKRRHLDRAMAELMAVEVEGEVHVDSGGPDGSGGSADSMGLRGIRPIATQEVLPAERR*
</t>
  </si>
  <si>
    <t xml:space="preserve">MSDDRYAEYKEAFTLFDSDGDGFITTKELGTVLRALGKSPTEAEIKAIVKDIDPDNRGVVDYKEFEKIMTRDIREYDNEQDLKAAWKVFDKAGAGSIATSELKHVLTSVGEKLSPEEIAEMIAEADPDKSGKVLYDNFIKMMLAR*
</t>
  </si>
  <si>
    <t>C_1590035</t>
  </si>
  <si>
    <t xml:space="preserve">MLYASLAGVAARLLLAFSGLGRDVLAWRVEVATAANSPLELREGFALYRLGVSPYSGSSCRTPPLALWLYGAAHGPASGVQDAGAELMHALPNIALDLLTATLLSRVAKQLFSPGRKQAGSPGAGATGAGSAASVLPSLVAWVYLLNPFTLMSAAAGTTSPLEAAGVAAALYGAVVVAAASRGRGLALAALGLAVATHAALHCAVLLLPLACLLAVGPEDVATPLRRLCLRTSLSGAAAGARALGTSGGLAPGLAGEVGQEADAAGDADTDRERQEAAWLSSLPTDEHLARRQAGVEEKGEGQVERRLGRPGLARLKLPNTPTTPITPGGREFPPPSAGGGGGAAAGGAAAGGGKRAKAEFDALTRWLRQPLLPWRQLAQCGGLALVFWLLLAALADVYLLPVSAPATGGGGGDAAQPPAACALAIAGPLFLQPPAPGSEAGAAAESLVLRLGPLELPVSLPPPAAAALAAARARLAAAGAAAAGCWAGRVYGGQVLLDDVSPNVGQWWYLAMEAFDDAKPYVRLLAHSLLFALAPPLALRLGTRRPLALFVVQLLALGLLRPYPSVADLGLAAALLPLLSRQQGAALQLGLLLPAGLLLLGVLGPAMCAMWLQHESANSNFLYSITLLYGAWQVLLLGQVLGLTLHVDRIARGKETLEPATQQQQQAAEEGPVAAAAHAS*
</t>
  </si>
  <si>
    <t>C_1590036</t>
  </si>
  <si>
    <t xml:space="preserve">MDPNAHRDLGTVESCRSSVAPHLADVDGVINCAAHYRWWTKSPNQFRRLNAEAAGELAALSRQAGVRQVSTILAMGSPGDGWGSAARPLQPDTPLGRPASRYAASKAAGDEAVLRVAAEAAAEAAAEAAEAGASGAAAGRIAKAPGVAEAAAGSNAAGASGVDSAAVAAAATAAVAATEAKGSVPATLGHETTFTYIGVRDAAAAIVAALHRGKTGRRYLIGNQRMATDEYYNLIARLSGTPPPRPVVPVWLAAGWAQAAAALATLTGVPPQVGVQCACLRGEVAVAQAPPDLIRTVAYGTLLYDSGCSEAELGLALPYRDIAASFQEAVECVKRHDAQRVAGARP*
</t>
  </si>
  <si>
    <t>C_150001</t>
  </si>
  <si>
    <t xml:space="preserve">MRDTDAAPAASGSSPGAAGAADTQPPASVEPESGAGASYPVLLCSLRSLLRKLRQDVVVGDVVRVEAVDWVAGRGAVSEVLPRSSRLTDPAVANVEHALLVFALDTPPFEEQQVSRFLVAYEAAGVSFSLVLNKADLVAPEVLAGRLAQCRAWGYEPVVLSCETGEGVEQVAARLSDRVSVVAGPSGAGKSSLINLLRRGRHRPDLQAAPGTAAVNAADEARALAELERAEAEAEAEEEVEAAQAAEAAEAAQAAAGKGSKARGKGRAVRGEEAQPMPIGGVRELVKLPSPGVLGLGREAGGVSSGAGASEDGGGSEAGATGDKEPEFLAVGALSKMGRGMHTTTSISLLRLLGGGWLADTPGFGQPTLDDIASPQLAACFPEISDLVGEQPCRFSDCLHVAEPGCAVRGAGLERYAFYLRFLHDIRTREANDVTRLQRARADREGYAKAKSVRGGGERMEARLDSKRHRRTSRQGGRRAGDLD*
</t>
  </si>
  <si>
    <t>C_150002</t>
  </si>
  <si>
    <t xml:space="preserve">MQLGKFHHVQAGGVAQRPRRGALPRSVVTAAAPGEKLSALELLRRENELLRQTLDVANVPVDSVVEPRASSTATAPRPTAPKSAGSSLTNASGAELALLGEAGAVAGPEDFWSPTVEVPENMEYVDEYGPISPIPNHDGTMCFKWDNTLWSAAEHFKYRWNVFKNIRAAIDQNEGGFEKFSQGYKYYGFNRGECNGQTGIWYREWAPGAKALALVGDFNNWAPAEGHWAFKNQYGTWELFLPDKPDGTSAIPHRTKVKARIEGADGSWQDKIPAWIKWSTQEWNEVLFNGVYWDPPEKGAPGEVDPDKQYTFKYPRPPKPRALRIYECHVGMSSEEPKVNSYLEFRRDVLPRIRALGYNAIQIMAIQEHAYYGSFGYHVTNFFGVSSRCGTPEELKALVDEAHRMGIIVLMDIVHSHASKNTNDGINMFDGTDGMYFHGGPRGNHWMWDSRCFNYGNWETMRFLLSNARWWMDEYKFDGYRFDGVTSMMYHHHGLSYTFTGNYGEYFGMNTDVDAVVYLMLVNNLLHDLFPNCVTIGEDVSGMPAFCRPWQEGGVGFDYRLQMAIADKWIEVMKLHDDYAWNMGNLVHTLTNRRYAEACVGYAESHDQALVGDKTIAFWLMDKDMYDFMAVPGHGAQSLVVDRGVALHKMIRLLTIALGGESYLNFMGNEFGHPEWIDFPRVDSYDPSTGKFVPGNGGSLHLCRRRWDLADADFLKYKFLNAFDRAMCHLDKAFGYMSAPNTYISRKDEGDKMIVFERGDLVFVFNFHPGQSYQDYRVGCREAGPYKLVLSSDEEVFGGYRNNTKENDVTFQTQSGNFDNRPHSFQVYAPARTCAVYAPAEWADKDADRKPHGIPGLGIKDLGPYFSR*
</t>
  </si>
  <si>
    <t>C_150003</t>
  </si>
  <si>
    <t xml:space="preserve">MMYELLIVGAGPAALSVLCRLLEEDPDDSVDGYRREVKPKASLQRAQQHQAGCGPRRDRLVRWLRERVLIVDERGSWMSRWDEQFAGLGIAHLRSPSSVHPDPSSSYSLEMWAEQRRRCCELRPMEVMGKSADFRGPFDLPGTSLFRDFVGAVVRRYCLDSPGAVLQLTPVPYCEPAAASTTSTSTSTSSSAGTAPPRYSHCVATLSDGSQVAARRVLLAVGSTNVPRLPPFAHGWVVAPTPPTPVPSGPYGDAQQPVHLLAAAEPAAALHSEPAAAALVKAVESAAAPPPPWAGRMLHAWEVARCFSCRKPRALAHSGADNDCGAAASAAAAGGRGCSGGADSSCRSLAGQRVVVVGGGLTAAQLVALAAQHGSTDVVMLVRRKLQVKQFDVDVHWLGRMRQAHLHDFGRLAGGPAARLAALRAAVGGGSTTPEAAAVLRALQAKGVLRVEEEVEVEAADWSECCCVPPGGFVPPTAGARSTGSSGRSSGSGDDGSDCSSSSASEDDCSPRTPSSRGSCGSPRSPSTCGRGAGTAAAACARGYGSLPWAPHRAAGCWHLYLSRPLERPQYPQRHQGPAENSGTPGLACRRYGDGDDDDSEGGLLLHADHVWCATGSVVDAGRDPLLRRLQAQCRVELHGGLPELTPELRWCEGLDVFVAGAYAALRLGPGAGNLMGARTAAVRLVRLWQREAGADLCPYIKPPPPPQQLLQLQPQPAAQEAGDEAPEAVVANSTTASAVIERRPGLLAMATSSRRRPKGRKAAAEQAAAAAAVVVESGW*
</t>
  </si>
  <si>
    <t>C_150004</t>
  </si>
  <si>
    <t xml:space="preserve">MAGGARAGQVQRSSAALRSVASQVPFTAHRANFSSKRVLRQDARVEAPSRVVVVRAEQADLTGLTPGHPYPWEEDFDLLGDKVKEVTDQLLPDLRGCNIWLVGMMGSGKSTVGKMLANTLKYAFFDTDSVIELAHDKKPVSQIFAEEGQDYFRQCESQIIKELSPYRNLVISTGGGAVLKPQNWGYMHLGIVAWLNGDTELLARRVAKDGIEKRPLLAADAPEGADMQQVAKTKLDALLEDRRKYYENADVVVTLEGYGKDLEDGAPTAAVMYRLLTAINDKVQAKKREQAERMNFTIEGADQLKTMRTMDSPAGGLQLDGNQAPYVGYYMGFGVKATDSEEGDYSCNWERGGKRCCGTLKNPGAAHGWRQDETDHCFPASASDHMVCCVDIQSVDNETNEDDPTVAHHNPLSGPIRRNSDASSYSWCTCSVSICEKQLKGRVAWVGRPGRT*
</t>
  </si>
  <si>
    <t>C_150005</t>
  </si>
  <si>
    <t xml:space="preserve">MCMGFYISEDRLYYTANEKNATRVRYICLDRVPVRPLPHSRTPRKGLVGTVPDIGIALVDPHNMKQKPGFPSPAKSPRGNATLGKSSVIGLVSGSHTYFLAAGSHEEAKIWLKMLRETWYHCFKHTLRASNVRDNQGLHLASKVMAENITLRESVRDLTSKAQGLDSEYWRQWLEEKARNRFLEQRHAEAGIYEIEVKTGRMKGASSDARVYVELYSAHEEDVSTGELRLLDKDVLTKPFGRDALDLFIIPCKNVGMPNHIKVWHDNTGKRPDWFLEWIRIRKKGAINWTVFPCQRWFSTQLDDCRISRILFAGHATPYIQYKVTTLTSDIRGAGTDANVHFVMHGTLGDGTRHILSSGQDDFERGMVNEFLIEDEELGDLLEVTIGHDNTGNGPSWHLDHLTVTNLKTGAIYLFPCRMWFDSRIGDGALERTLEVGDSLLKITPYHFYVTTSEIRGAGTDADVFVVLHGEFGDTPSTILPSQLEHFERGQTDHFRLELPHVGKLRAMTIGHNNKGEGPDWHLLMVEVREELDGTDGELGPITRFVCNKWIGLGHPDPDSGSEEGVLQRTLKPGGEDPRLEMTDYRLEFHTSSLRGAGTDATVSFNMTGERGESGPVRVDAPLEAFERGCIDAFTFRLRRLGKLRRMLLSHDNTGKNPAWHLLKVVVTSTHPEEPEVTTFICNQWLQDPDRAVHPVVELLPGGELPVTLHYKVEVVTSDIKGAGTESKVFLELRGVGGKLGPVHLDNPSAFERGAADTFILDGPDLGELLVAVVTCDGSGMRPLWHLDSITVWRDPSFTDPETGVYFPCRQWFDKDAGWVKELLPSRRTLDVVKIPYTLKVYTGDLKNAGTDAGIHINLIGERGETGYVPLLANYDTFERGQVDTFELLLLDVGRPLFLLVRSDGLSRKPTWYMDFAELTNAMIPPTFFVAGLWVGPETGLEIRIPASYMDPRVDRAEYLVQVFTSDVKNAGTDAGIWIEVIGDKLTSGRQALLDSSKDTFERAQVDDFKVQCRNLGPLKAVRVWHDGKGTPWHLDMIVITLATGEKYYFPYANWLGQETPTVEIPASLQDPTADRRVYKVVVRTSDLPGAGTDANVYLEMRGTRANLPRHFLRNKAVNLFERGQVDEFEIKAPDLGALTEITIGHDNAGYGPNWHLEQVEITDTKINQTWYFECNKWFDAKEGDCKLERVLFPSLQNPRSQRTLYKVRVKTSDRSGAGTDANVYVDIRGDSASTGKTFLKNRNLNNFERGNSDDFEITCRPLGRLTELLVGHDNSGMGASWHLEHVEVYDSTTGVTWYFECNAWLSATEEDCRLERVLPASLDDPAKKKTQYKVVVVTSDKMGAGTDANVFIDIFGMDGTHTGRMLLNNKGNDFERGQTDTYQIAGRDVGPMKKIRIGHDNSGLGPAWHLNRVEVTNLKTGEHRIFPANKWFSKTDDDYQIERDLFPGDAPDLNVEYEVVVITSNIPGAGTDANVFVQMFGTEGKWRRPCEAGPLRLDNPKNNFEAGDTDVFNIKAPDVGDLKKLRLYHDNKGLGAAWHCEIVIITNKERRRTWYFYCGQWLDKRTGVEKILFASDTDPRAHLVTYSVTVHTSDIKGAGTDANVCLEMFGAKGSSGVRELTGKGNLFEQGKSDKFIFKMADLGDLSELEIWHDGKGFGAGWHLDFVEVHSSATGKVYYFPCGRWLAEDEDDGAIRRRLQVSHKDPRTFKAQYRVSVTTSDIRGAGTDANVFIQLYGDAGETARIKLDNPGKNDFERGCTDVFLFEDRNVGGIKKIRIGHDGAGLGSGWHLQRVVVENLTTGQVVVFDVNRWFDKGEDDGAIERELFPTSGGGDGSSTNWRLVVVTANVSGAGTDADVYVQLNGDKASFGPYTLPASKEAFETGSTDTFSLTTPELGRIQTLTIGHNNKGFGAAWCLSRVELENMNTGERYLWNFDNAWLDTEHGTSRTMAPTTYMQGSGGKDMMPAAGEGRANYRMELATGLGPDGAMVDGQVMVNIIGVNAETGRQLLENPVQGFQPGRVEEFGLADLAEVGGMTQLELVHAGSAPWAVRFVKVHNETSGEKAVFVPEGPLLPGMPLLLSLWIASPCDYRVEVQTGDTFGAGTNAKIMINVFGELGSTGRVQLTYDSSAAEGKRGGICGDVCATQPFKRNQLDVFMLGGLQDTGDIKQIEIGHDDAGAGSAWFLSWVRVTNLTTGASAYFLSDSWLAKNKGDGFTKRLLTAMTSTGPQMANTGMLADGTATAHVSVSPRDPRDTAFASSALARKLAGGVGAPGYRVTLHTSNVCMAGTGAGVFFELIGEYGSSDATRRPGIDACMDC*
</t>
  </si>
  <si>
    <t>C_150006</t>
  </si>
  <si>
    <t xml:space="preserve">MATRTGLTAVASAPLPPVVQPPLLDTRSSCSLLDACGDIQDSPRQPGSASSTARRAYRHATAAGHLTSSHSRGYGGSASTGSGSSTADTSPDGRQQQHGRLTHDDQHYHQRQQELLPGGGSSNGGSSSGGSSSGIGGGGLHAGGTGLLRSHGPSPGLPVQPAVGSPPPPLQRPDRLAHETVTSAAVAGPGGRHEADAYEGDPREVVLRVLRSATAGACCSPGAGADLWCSDEDEAEAAELLG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DPGPAPQQLADVAWALATARQYDVSFLEALAGRLTATAAQWDARSLAQVLWAFGRFSFVLGGSTGAGGGGGGAGGAQSDWAQSPPPPVGAEAVAAMVEKLQGELDGGSVAEVVYAAGVMCGSAGDWQAGRLQRLVGDFAADNMTAFGPEALGKLAAGLTGLGLRDLGGGQRRRLCAAVAGRAAELAARLEPEDLCRVVGLLAANDYCDAEDGGGGASGGSSCSSNSSSSLRALAARAEELVGTTAAAAAAAVAGGRHPHMLLPACELLEPGQAEALAAGFQALGVPLRGLPLVSSPLGPYAGGGGGGGGGGVSCGPAAFR*
</t>
  </si>
  <si>
    <t>C_150007</t>
  </si>
  <si>
    <t xml:space="preserve">MLTSSKASSLAFKRASPTQLRAARMTCNASKQQAWTIVGGGRVGLALADMGPGGDVVVGRGQKIEGPAGSPIVVCTRNDDLQAVVDLTAPERRKDLVFIQNGMLQPWLDARGLGGNTQVLVYFAVAKKGDKPTDGKTDVNPEGLTAAFGPHAQAVADRLHAGGLSCKVLGAADFQRAMLEKLVWISAFMAVGAKHKANVGQVESAHTAEVSDIIQELCAAGAAELGVGLAGGEVARLLAYARSVAHFPTAVKEFPWRNGWFYGLSQKALAAGQPDPCPKHTALLREVGAI*
</t>
  </si>
  <si>
    <t>C_150008</t>
  </si>
  <si>
    <t xml:space="preserve">MRGVYGLVYDINGREAVEVEPVLKGTKSTLEQYIYCSSAGVYLKNDMMPHREEDAVDPKSRHKGKLDTEELLRKSGVNFTSIRPVYIYGPLNYNPVEEWFFHRLKAGRPIPVPGSGQQVTQLGHVKDLSTAFVKVLGNKKAARQVYNISGERFVTFDGIAKACAKAMGVPEPELIHYNAKEFDFGKDKAFPMRDQHFFASVDKAMADLDWTPEFGLVDGLKDSYKKDFGRGTFRKEPNFKCDDMIIEAKKGSSFSAPKAAAAAPSRASWR*
</t>
  </si>
  <si>
    <t>C_150009</t>
  </si>
  <si>
    <t xml:space="preserve">MRLWRIGPGSDGDGDDSGEGSSGGDEGTGWDSGAGLPEDSGSGGESDDDDGAPPDDSDDESDSDSEGGVAGEEDDALLGDEAEEAVEEQQGEEQEEGEEQEEGEVADAAADEGLEAAADTAIVAAEAGGGQAGPSRGSGGGAAADGSAAGPAGPGQVAAEAPQEAQLPAHVRETLAQLRRAADDAAAAGNTAVASELSRTADAAAADALAAAAAVDVAAAAAAGVPPQPAGPGARKATRLPAGRANKPLGRVDAAAYAAVMSGGQAEYELAEVDEQLAVPDPAWDGDVGPGDDVALRHAAEAYGGEQCWTLVRTTTKYYGPAPAPPVPAPAPAAPAPAAAGAQGVGAGTATGPALPCCLELVQVYEYVRRESGAAAAEEEVAGAMELPGGAAPSAPLHPASGAAPASTCRFGPPACTLAEVAADAYVVLMQAAAAALLAHQLPPPPPPPPIAASVEWQQQSQQSQQAQASAAVNGAAGGGGGPPGVRAAAGDSRDELVVQGGAGFAEGERAWLLAGHAVGATGAGGATEAAEAAALSRPQGRAEAPQGDTWHMPLAVRQLQRAAASAAREAGAGVPKAAAAAAAGGGGEPAAAEPPSAAAAVAALMAEQKVRPMTAAAEVAARSLLPPPPEEVAAQEAAEAEAARGADVRAAAAEGASHLALGLMRSLEWPLRVRLKMTQPPPAGGAHDAPAAKPAAAAAAAAAEASNGAPKNPPLAADAGWRRMSFSIASRLLTAPASAARLPDCSAGLRSLTARLPGEPEPAWRKRSGRITSLYNDIYNYVISRQMIKRFTDAAQRDPAVKHRIKTICRLAALAAARTELAKPVGSGEWAMGLQLPGVISVEAAVSQAWITPGAVAAGAAAAGGAAAGQGTGGAGANGGPGAVAGDEARTQQQRSRSRPVDTLQVLAAALGRSCPGVAARVQPLWGGAGVGADGSVGGGSGPQQRATEGAGEDMEVDVEAPSGAGGSAAGGREQQLGSQESSQQPQQPQRPGRGRGLSWRGRAELRPPLELCGPGVVLLDDEDAALAAAGSHALGVPYLVSSHAKRRRLDPGLLLPLPGVRAARTAGADARPPPQLPGGRGAGKAAGAGAGGAATNCAETVTDDAGSEDDWGGVRVPGSRAWLLHHLRRELHPAEAEGFSGPAWLGQHAGEQVTVLPPGAVGAAAPRPEPGPGTGAGVMLAAAPLAAAGGGDVTWLPRAAEVLAVNSGSGTADAGAIATSTEHGPGFDLLSPALASRVLSSARPGLSASQVAAGTAAGAAVACVGAQRVRPLPHRRPLARSTIAAVVQCCAARAARMQAAASSAAPAGTADGQGPALPPWAPVGLPMGDPWAREEGWRRREAAAATLLRQRLGALAAVTGTAAGTTEPDTGLATGRSVAAAGTPAAEPTAAAAAAVASAAGWQNLAPASNAAAQPARTATLDAVLEAVGPQLPPQVLMLFELARANGMQPELVAAAARRYVGITELAPPPSAASVAEVQVASSQDGGYDEEDQELEQVEAQGPGRSSSSSESEESSSESGSQSSREGNESS*
</t>
  </si>
  <si>
    <t>C_150010</t>
  </si>
  <si>
    <t xml:space="preserve">MARDLPPPPVAASASAGSDTLNPLQPDTPRAAAAGSTGASSGGGSARRQQQLLLASRHRDLVPEQVVECDPVHILEGLSLTTQQLGRGSFGTVVTGAYHGLPCAVKVVVADSLDKPALSELLLAPAMNHAHLVQTYTTRCAELTDEFFNFLEGGGSSAATNPSAERRVRDPTLPRLLLPITNLNSGDGFGDPGCGIVDVRNXXXXXXXXXXXXXXXXXXXXXXXXXXXXXXXXXXXXXXXXXXXXXXXXXXXXXXXXXXXXXXXXXXXXXXXXXXXXXXXXXXXXXXXXXXXXXXXXXXXXXXXXXXXXXXXXXXXXXXXXXXXXXXXXXXXXXXXXXXXXXXXXXXXXXXXXXXXXXXXXXXXXXXXXXXXXXXXXXXXXXXXXXXXXXXXXXXXXXXXXXXXXXXXXXXXXXXXXXXXXXXXXXXXXXXXXXXXXXXXXXXXXXXXXXXXXXXXXXXXXRELCAKSTLHNAIRRGTFKLTPQWTLRLARRALLRTAVEVARGLLHLHEMGVVHGDVKPQNVLLATSRDDRRGFRAKVADFGLAPEALQGSVSRASDVWSFGVCLHEMLTGERPFSDVQAENGDALVAAIREGRVRLQWPDARRLDMANGIIAIGKRCMSARPEDRPGFVEVIEVS*
</t>
  </si>
  <si>
    <t>C_150011</t>
  </si>
  <si>
    <t xml:space="preserve">STPSLSGHDAPPLHRNLTSPPLTLPRTARSSPALAAPRYAIQPSTPWLAPTLAGCTSSAPHSPTSICGPNPVSSPCHPPTNPPASAPTTPPPVPSSPTPHASPWTASPPPTHPPGP
</t>
  </si>
  <si>
    <t>C_150012</t>
  </si>
  <si>
    <t xml:space="preserve">MTLPLHPVQTGFDPRLRNLADRKIVSNVFLQQLLFYRPYFDIGWLLFWAVFIFQNYWEGLKLKDNDIVRTIFFLFWFITEPIRYYAGMYGNLQENLPWLIMFTLLCVFPQMGTHLYLLMGTFRRNARTKAIQYVALGLQLLDLAAGVYTVFSMYRKQKRQFYLFEYVLNQRARERRMAAGIGSQR*
</t>
  </si>
  <si>
    <t>C_150013</t>
  </si>
  <si>
    <t xml:space="preserve">MLRWIRLITANGSARVCVNGMLSDAFPVLNGLPQGSTASPPLWVIQMQPLTSFLRRQVEQGALRTPLLPSGEQAPPAAHHADDTTLTARDPAVDGPVLMAAVQLFCRASNARVHPDKSKAMGLGRFAHLTGPCPHTGVPFTTGAVTHLGVPLSWDSDAAAADLHTRRARGMAFVARLWAALSLTLVGRVHIAKQVLAAKLAYHFSFLNPSPAQLKELTDLVDHFAARSMHAEDASLVSHGNPLLLPKRETACLPYKDGGVNHVDLPAFLSALQAKTFALLAQPGRQPWKMLTWALLTHPGRARCKKVPGEPPIAPRPARSRAARGSGYYLKWDGAPSSIPTPGPRLGMHCVCAVRGRRRVTNGTGSGYYLKWDGAPSSIPTPGPRLGMHCVCAVRGRRRVTNGTGGCVSAAAGCPEPTASPSEDSALAIHAIVACAVSPGSPCRLRAQRVALHASLGWVPPRRRPYAGCFAKL*
</t>
  </si>
  <si>
    <t>C_150014</t>
  </si>
  <si>
    <t xml:space="preserve">MPSPLSAPAVTPPHSPQVEAAPPTAELEPLIEGQQPQLDEVDMGMTYAELTLYGRLRKFRKIDELAARDEAAAAAEAAAVADAAAAAVADAAADAAAEPSAKAAEAAVLPHEDTYQRAACSHSCGDMAAAKAEALLGMRRQHQH*
</t>
  </si>
  <si>
    <t>C_150015</t>
  </si>
  <si>
    <t xml:space="preserve">MLARSLARPSSAFGRAVVARRLHVSCPAMRQVPVPQDVMPKQAQELLQEDYKYLDVRTTEEYAGGHAPAAVNVPVVNFGPGGMVPNPGFLQAVEAAFPDKQERLVVGCKSGRRSLMAIDLLSQAGYCELVNLAGGFDLWAGQGLPVVR*
</t>
  </si>
  <si>
    <t>C_150016</t>
  </si>
  <si>
    <t xml:space="preserve">MCSQELFWIAREGLKSPLPDGWKPCKTPTGDIYYFNFKSGESIWDHPCDEHYRKVYQEEKAKLQITKARASLESGSQRGGLKRTGAETKVPSPLGLSSSKASDFVREGRQQMEAEDKMQGNLDGGDESSSSSSSNFDSDDDRSPPKKLGQPPNKAGQAQALQPQARSGWGDGGADKSPASSVGGASAGGKQDAKKKSDDDDIEELVDFDASDDDNLDLPDEGGMNTSGLSASNPLGSKPKLERLSIGGNNNSASRDQPERLSLGGNPLGGAPKLERLSIGGGPALNPLPAPGSASGPVKLERLSLNGPPEAGGASQLKPERLSLGGSPADGGSGSKAAGFVPPPSVLSGINADSRNNSMGGGPGSGVNSARVSWGGNSNAGSGVGSAGGAKGPGSALRRSKKVADEFSGLGLDSDEEQDEVDEGDDEIEEGVEEDMVDPGIRSADDLGPSASAKLISPGAAAAARSGMGASAGSGGPDSGGTPVQHHRRYQSDHDNEDPHPSTQREVTGPAASTSKPSPIAFGVPSSTPNSGLQQSQQRERERERDADEEEAEVSRRTAPSEAEMRRRAEERLAQLQEALSKQYDDAKAQLQKQVDSELAAERERMRGESLAKLQEQLTDKSVELARLEKEVASKRTELAELEDRVRQQRFKLNSNDRELSSSAHSAALADTEMELRGKRAELSEVNTQLLAKTTEFETIVSSTAGKAAELREKTAALELAKEQLRDAESRRADADSQYQEQQSRVRSLRDQAEQLSAEVSATQSTMRRLREDLTTKEDELAAVNRQLNSKQAELKEITSELSTSRTALQAKEIRVVEDLKSAATFEYEGLQKQLEVKINDCIGTDLRIDQDVARGALDASRSQLASANGELSRTEGQCNSLKAQRAQLEADVAARTAELEQVRSALAASQAELRAVRSELAERTAALEGVATQLLRRQKELADTDNMYSSVADQSKEVLELKRGQMLRAVEDSVEAERRSLLAARMAAMRADVEAQVASERDLHRTRVQQQQPPPLVAVPSTSGLGQHPDLHAAAAAAAAAAAAAAGGNGNLLSMHAHAAAAAAAAAAGHDLHASTNAWPGPLPALSPKLPGSMQPGLLPPSYLSSAQQMYPQSLMMPQEAQHSQHLGSAAGQQQGYGGQSYGQSGTSADIAAAHFAAAMAAQSAAAAAQSAHNNLPELAAMAENLHRSLQLLVPLAAQAKQGPAGGGMGQPAPNTSPQRMRASAAFAPQASQQLQGDWSTLGLPQSAAEDPVLSRAWVYLKLQKAYLKERSSILQAARNDWKEDLKAAMSAPNGPISEERLAMLQNVKQGLEDQVHRLNEDSKQLHRMREQLASLSTKAANTAANSPGALAAAAAAGRRSVSPGRNMSPTAASASGANNAELARSLLQQHSAWLKSFAQQLSTV*
</t>
  </si>
  <si>
    <t>C_150017</t>
  </si>
  <si>
    <t xml:space="preserve">MTPDAPGPRAKATEARNGDVASPSRRAPKKIDYVGAQSDGTKLAADLPAAVTVPDDASSWIPCLGESLVRNLHSPDWKTREHALQAVTRNLGNARWNAERAPEDIWNTVSSLLDKALKDKVAPLFYSALELLSTLVASYAPQLPYSVLTQGLEPIMPTLLHRVGNNNSRIQETSIQALLTLANQPTLGLAFLGPHALSPIPKKSQQGSAAASQMCGRLELITCMLNVQQQLGFGTAGRVGPGGGAPKHTMADEEVVKFARPALDMPDDKVRTAAVRVVAEVYRNRKANGQPFEVEKMLGAGVKPALLQVLHRRFAEVDEEIATGVVPGTARAGNAAEEVPVGPGITIKAPGSAGAKGALPPISGRFGALPSLTVVGSRGGSRPDVGAPPGSAGDPFGKPPRTPVTPGGSTPPRGRTPPRGSRLNTANGSDGGARAASPMRVGSPARGPRGEPPLPGTLPDPEGGADVMMIHSGASTPARGNSSQSVRGSNSSQGVRASTKADSLKARGKGSGNALDDAEEQLIEYILNDEARAAL*
</t>
  </si>
  <si>
    <t>C_150018</t>
  </si>
  <si>
    <t xml:space="preserve">RSSSRSAQLRTGPCPPSRQPSCPAGSDSDADAGPSPPASSCWRSGRRGRPSAAPAPVSAGTGSRSGADVLRPASGRATAPHCPPAVGRPPPAAPPPP
</t>
  </si>
  <si>
    <t>C_150019</t>
  </si>
  <si>
    <t xml:space="preserve">MQFAPILFQHPLNHSLLTDPAHWFEQASKWEKGTWWPAGRVSLPAGAGAQPLEYDSSMGLFASRLATPRLNTSTLEVQGRQQALEYYMCGNRTHDGDLVHVKLWVCEDDLYREDAAAAVRRVQFSPHGWLPEFDCDCESGECEYEVRVRGEGTAGAGLKPVGHGLAGRGGCAAAGDLLGRSGLFSHSNWPKPSPLYIYQKIKVKSIMNMEGLYIGGRYSCGPGALTHPRNTHWLPYVSEMTPEQAAGELLCARFPVLATTINYVGLRTGAAIKSAMQLTRKSATTALQVRARVPCGSRISSE*
</t>
  </si>
  <si>
    <t>C_150020</t>
  </si>
  <si>
    <t xml:space="preserve">MCCHPCSTGNHHANDAGVPVTVKPGVTAVKHAFGPNAFLWDLPGAGTTECPAAHYFRDMCLSSFDCVLLVTSDTVREADATVIKACIAKRQHIAVVYNKADEALSTELRKGSRIRATDSRAAADALRQRIGSNLRAVLGQPTAAGGGDRSVDYFLLSAMALSDMLDGINSGRQEGEGLLGLYEFGPDKALARTGLDEMALLSWIQSVLRLRHPHSPAGAGAGAPRWPPPAQAPHQQPCQHQHQHQQQQAAAAASPPQAAPSAAPPAAAVLPLPLPLQRDPALLSPDVMSEPVVTADGHSYNRPGIEQWLAAGNATSPRTNLPLVHTHLVPNKQLRSAIAAWSAQAGYPLPAAAD*
</t>
  </si>
  <si>
    <t>C_150021</t>
  </si>
  <si>
    <t xml:space="preserve">MCLSSFDCVLLVTSDTVREADATVIKACIAKRQHIAVVYNKADEALSTELRKGSRIRATDSRAAADALRQRIGSNLRAVLGQPTAAGGGDRSVDYFLLSAMALSDMLDGINSGRQEGEGLLGLYEFGPDKALARTGLDEMALLSWIQSVLRLRHPHSPAGAGAGAPRWQPPAQAVGV*
</t>
  </si>
  <si>
    <t>C_150022</t>
  </si>
  <si>
    <t xml:space="preserve">MGWGLGGWPERKGAVAISSIITPEAAESRLREVVLSAWRRPPACEPLEDTLAFGAAVDFFLPFFPLTRPEITALMEMELRSRYGSRLEAAGGFLRPHPAALVWLVDRVDFAGGSYPIEGAKQVSTVCVKHVSRLVRKAQEELKAARSRGAAVQTAGHKDSRDRGHTASQQHTHHVGSVVVAAEFVLSVAPSGRELQLLQVED*
</t>
  </si>
  <si>
    <t>C_150023</t>
  </si>
  <si>
    <t xml:space="preserve">MESRVINVGAGARASLRACGPACALGHRVWPVRARIGSSNNAARRLTCGLAPTARRLHQARALPGGESGSTTTTVLEAPPATPRTHMLEEQGSHASYDDDDDEDLELQHEQERQQRPEVAFVSLVDGKYTVRGRLLLRAPASEAYELLTDYAGCHRVFSNIAASDVVVGPDGGKRVEQICRWRFLAFSGTFKVQLGVVEDDAARTLLFNLVHSNFMSDFEGRWAVAPAAAPPGAPPGEQWCEVQHTLAVVPAVQVPAPVAGYTRFIFVKQVEGILLDLQRGLPRWRAERS*
</t>
  </si>
  <si>
    <t>C_150024</t>
  </si>
  <si>
    <t xml:space="preserve">MQLPVTVLNANTKRETGKKAQFANIAAAKAVADIIRTTLGPRSMLKMLLDPNGGIVLTNDGHAILREIDVSHPAAKSMIQLSRTQDEEVGDGTTSVIILAGEMLHMAEPFLEKNIHPTVIVRGFAKALEDSVKIIDELAFPIDTNDRKHMMNVVNSCIGTKFTHRFGTLMAELALDAVEIVTVNHGDHKEIDIKNYAKVEKIPGGQIEDCRVLKGVMFNKDVVVPGRMRRRIENPRILLLDCPLEYKKGENQTNVELSKEEDWAALLKQEEEQIQRQCEHILAFKPDVVVTEKGLSDLAAHYLTKAGVSAIRRLRKTDNNRIARACGATIVNRTDEIKESDIGTGAGLFECVKIGDEFFTFIVDCKAPKACTVLLRGASKDILNEVERNLTDAMGVARNICLDPRLVPGGGACEMAVSHGLAMRAATVEGVESWPYKAVGVAMEVIPRTLAQNCGANVIRTLTKLRAKHAESAACCWGIDGESGEVKDMKELGVWEPYQVKAQTIKTAVESAQMLLRIDDIVSGLSKKDRGSGPRGGAPEVEDHDNVDSERMLADQPATAVGPGSATTGGASLGGGVMPGRGQPPEQQQAAAQQAAAAMSGVLPGGPLQLEPREQRQQRDPDDRELGSLAEVPAAEMGVAGAPAVHSEQEAAAEGRRQREEQEFRDLGGPESGATVKAVPGSRAKARH*
</t>
  </si>
  <si>
    <t>C_150025</t>
  </si>
  <si>
    <t xml:space="preserve">MDPRIRQLYKRLIFLGRDYPRGLTDARNKLQSAFKRPLAENTSLEQALGRGEYVARELEALVFLAKYRALFKRYGEGDARTPLTAVSAPSLTEPAPPVPPPASGEGGNFALAQRLRQLQEQQQQQQTQTSGQQQTRLSDTAAVMTSAQEPGSGLQSAAAAADAEADGGSSSGSGSAAGAADSAATPSFCEPETLTGLMRQFVERQEGFDSGVQMDGLLAYYRRLGCSPQQIQAAVVEVAPAGAGAGASLSAEVLTQQLQLAAWELVAAAVAAAALAAYQSRPRGWSRKDLLEVRASAIAGKGLFATASIPSGTVLGAYPGRLRSGAEMLAKCEYAPMASSYAFRTGDGSFLDPTDTTGQPSPYPTPGLFWPLPSDVSLCFANEPPKGSLGTNASVEDGSAAGDLHFVACRDIPAGAEILIDYGISYDRSNYGK*
</t>
  </si>
  <si>
    <t>C_150026</t>
  </si>
  <si>
    <t xml:space="preserve">MKTSFFVVAAVALYLGQLALAAQRNPRTDEDILPGWMGTDFKPDVVQPDLISHRLGKMKVLDADARIFLIEHFLTDEEADHIVQVSERRLERSGVVATNGGSEESQIRTSFGVFLERGEDPVVKGVEERISALTLMPVGNGEGLQVLRYQKEQKYDAHWDYFFHKDGIANGGNRYATVLMYLVDTEEGGETVFPNIAAPGGENVGFSECARYHLAAKPKKGTAILFHSIKPTGELERKSLHTACPVIKGIKWSAAKWIHVGHYAMGNEQAEMIEQHPQPKVKPQNLPPGCEDSDEMCPDWAEAGECERNASFMIGTRARPGKCVASCKRCDVVVDTGAERTQSEWKKSQTGSRRSLGA*
</t>
  </si>
  <si>
    <t>C_150027</t>
  </si>
  <si>
    <t xml:space="preserve">MLYAITVVAMLAVWRRQAGVSLLPVVLASMATVALQMAADTLHDITSDFAKEDRIVSWSEPLFDKTEKEKAKEEGKRAKAAQQGRLPASRAQRTARAFRYVWPESHPLQLRLVACFLLVLAERCVNLAVPVLYKHMVDDLGSAAAAVADNSGGGGSGAGGGSGGGGGWAGWAGWGTGGARAGALSEATRALMRAAVAAAGAGAEGEGEANGKLLAAAHGLLKAVQGVTFWSVFYPWVFAYLGFYFLRGGSGMEGLLANMRDLIWIPITQVWAAFRRISLDVFGHLLDLDHAFHLHRKTGQIMRILDRGTSSIQDTVSIVLFNVIPQLIDIVVACTYLAFKMQPWAAVIVFVTVASYVPLTVIITERRGVIRKRMNALDNAREGRATDMLLNYETVKYFCNERFELAGYDNATRQYQAAEYWQMAFLAMLSITQVQKALIDMENMFELLDTVPGVQDPPAPRRLVVSAGRVDFDHVVFGYNPTGTPVLKGVTFAVPGGKTLAVVGATGSGKSTILRLLLRFYDPQSGRVLIDGQDIRWVTQESLRGAVAVVPQDTVMFNDTVLYNIRYGRTDATDEEGYATRVGERGLRLSGGEKQRVAFARAVLKRPAVLILDEATSALDSLTELAIQSSLQTLRSRCTTVIVAHRLSTIMDADLILVLDRGEVAQCGSHSELMEEGGLTTGRMPRVPSRLMRRAIMSEEMSESGDHSVDISRNPTPRRARVLVEDEADEMLYEDREPDDREGGADTPAGEASPDRTKPGGGGGSRAASGGSGPPRARSAGSAGIDIESYGGRGGGGGGLNVGRGVLGGGGSPVLPPTIPELAAVVTAAAAAVAAAQPQLAQSPSGNGSVLSHGPVGYHRSAAAPQPAAAEQAAVAAAPPPPLQSRPQLERLGSDVGVDELASVADGRVEAVAHLGAHTPTSAAASGAGDGTDAATGLLAALRVGGGASGRDSPASRGSPAKDKGSPAKTFSPNTPGSPLLQPAPPSRDAFGSPLPPTVLPGARPAVXXXXXXXXXXXXXXXXXXXXXXXXXXXXXXXXXXXXXXXXXXXXXXXXXXXXXXXXXXXXQGQRRRISLARQRSVGGAGASSSSGQQAMPLAADAGPSPAGGRGAGRSANAAAAAAAVLTTESVSSPKACDAARPGTGYDSPAGRRRSPDFSPVADLRIAPDD*
</t>
  </si>
  <si>
    <t>C_150028</t>
  </si>
  <si>
    <t xml:space="preserve">MEKKTSPGVVGVTVLLPKFFKLYPDVKFEFKQGHLAGTYYGHTAEDGKSCYLSTDKPKPKP*
</t>
  </si>
  <si>
    <t>C_150029</t>
  </si>
  <si>
    <t xml:space="preserve">MAEIAGAATGAPLLVLATDPDREGEAISWHISQELEKRGVLRKVGGVQRITFTEITKSAVTNALAAGRQVSQPLVDAYRARRALDYLVGFQLSPVLWRKLPGARSAGRVQSVALRLVCEREAAIEAFNPLAYWSIAAMLAPP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CWGRGLWVVRERERVSVEFEADGGRLGLRASGRVLRDPGYLRAYNDDEPAEGEEPAPEAEAAGGGEDEGAAARENQGLAAQQLLALQPGARLPCSSVAPMQHATRPPPRFTEASLVRALEERGIGRPSTYAPIMTLLQDRGYVCREGRALLPTSLGRVLTSFLEHYFATWVDYDFTSDMEGRLDDVASGKAAWRRVLSAFWGPFQAAVGSMAAIRTTQVYDMLDAALDAYLFPKPPALLTAPSSSAAPTTAPTTTTTIDVTPSRVVSVRGSSARSAAASSSGMAAPPDAAGAPGAAAGPAPQRDPRRCPKCGVGRLVLKPSRYGGFIGCSNFADEALQCDFARPLLPVAAAEGSTGSESEGADGGSCVPFNATERLLGSHPDTGQPVYVRLGPYGLYVQAGDAPKKEPKKKKTVGGKAAKPKGAAAKGGAKRKKAAAVEEDAAVPEAELEVAGEAAVTSTSDVEALAGPPVKRAAIPKAKGFTIQSVTLEAALALLALPRTLGLHPGDGQPVVANTGPFGPYVAHDGVSASLGKRATPQEVDLETALALLAAKRARQAEREAKGLPPRGRRLAKPAAGAKKATATRKVAGKASGAGLESSSVAAGAARSGGYTAFMRQRWAELKAADPDAVYREAVKGIAAEWRALGPEAQERYVQAAAAKLEAGPAASAAGDKGAARPMLQATNPDSSLGEISKLLGAAWGALSDAEKAAYR*
</t>
  </si>
  <si>
    <t>C_150030</t>
  </si>
  <si>
    <t xml:space="preserve">AGLEADLGQQLLGVLAHLHVLLLAPAGGQRSQAAAGAEQGGRLSGNDEQPVQQVNGHTVRRAVLRAADARDAAVGGGHQDGRHIILQRPAATRREREALDVQHVHLVDEKNARHDLRLALLAPLRHLRVDLLAHLGADLARVAREQRQEALQR
</t>
  </si>
  <si>
    <t>C_150031</t>
  </si>
  <si>
    <t xml:space="preserve">MERAAEVAQATEETSMCSPETAQARGRTLLNLRVDDMEGGLLGRTLLTLVSNKGYGAGGPAAELPPHKFGPHDVVALRPSRGPADGPAVVSGVIYRIRENSITVAVDEAPEEGLDQPLRLEKLANEVTYQRLRGTLDSLLKARSGTAATPDGRLLPGGALLDVVWGRREPQFAAEAPEWKPLNTGLDDSQRQAVTLALSAKDLALVHGPPGTGKTTAVVEIILQEVARGSRVLAASASNIAVDNLVERLVRANPKLKLVRMGHPARLLPAVLDSSLEAHVLRSDNSALARDCRAEIKSINARLLKLGPRDRAERRELRGDLRRLGKEERQRQEAAVAEVIKGAQVVCCTLTGVSHRQLDKELFDVAVVDEAAQALEAATWGALLRARRAVLAGDHLQLPPTVVSDEAARLGLARTLFERLQTSVPTASAMLTVQYRMNKAIMQWSSDELYHGKLTAHPSVAEHTLRDMPPDAAAGAPGAGCKGSAKAAGSGGKKAAGSKKAAPAKAAAAPSEGTDPGSADALASLPVLMLVDTAGCGFEEQQEAEGSSYANPGEAKAVMAHVARLVRIGIPPQHIGIITPYNAQVALLKELRAQSVGGALEISSVDGFQGREKEAILVSMVRSNDGGGVGFLSDRRRMNVAVTRARRHCAVFCDSETVSQDGFLKRLVEYFSTHGEYTSAAELLPGA*
</t>
  </si>
  <si>
    <t>C_150032</t>
  </si>
  <si>
    <t xml:space="preserve">MGISFTTVPIATSVIGQLMKEQGRTFEEAYGNFLGTIAMCGVIPVILSFFPIRVIKKIFPPLVCGIVIMMIGVHLIGSGFKNWGGGAFCADNWQHPPATRACFLPAKYPNGTSYLQLNQCWVGPGVMCGDKTKTEVFLPFGSQEYLGLGFLVFITIIFLEIFGSPFMRNASVILALLFGYLIAAVTTYQGKKYVITTKIDQAPGITFLWTTTFPLGFYPPAIIPLMIVFIITSIETVGDTSATMEASRMAVDTEDGTRRIKGALLNDGISGIFSALATSLPLTTFAQNNGVIALTNVAARQAGFAAAFWLFLLGILGKVGAWITTIPECVLGGMTTFLFANVIASGIKIIINGDPLTRRSRFILACSLALAFGVELVPQWATLNLWPVTPGMSPGLRGLRDAIILVISTSFTLGAVVALILNLIIPLDKTDPTVTRCSPGASSVSTENDGKDASFHSDAAQASSAPPPVVTITQRHSSNGFA*
</t>
  </si>
  <si>
    <t>C_150033</t>
  </si>
  <si>
    <t xml:space="preserve">MGGGSDGEGEGRGDDTGGLGGGMSLDQLLAAPALLSPTTAALLAVHRAGLEAADGAGGGAGAGAGLPGDLLQRLAMQAAAVQQQFALAALAHNLAASQRAAATGAVEEEASGGVRGCGDAGGTENGTLSPRSSKRQRTAAAAAALGGEGPNEAEPSVEVAAPGGRSRAAGSWRGGGGDSRQGGPSKRRGQHAGGGSGPAGQEPLDEDSLAGLNGLAVAALELSGMGLAEPGGVLLPPPLELLHVPPALSLEPMGREALQVLGREQLVDRVLLLQAHLQLATQQQQQPQAELRLQAAGSEGAALGAGAGGLPMASPATRLLQALPAGMSPGQKLNAILAQEGLLPGPVAAMASAGPAGLGVPLPLMPQVKQQPLEQQSLLKEQEAAAVRAVGQQTPPRPAEVRSPVRLEQKPAEDRPSSTAAAATTTVDMGVSDAGNAAAAGGAVAGGDDESMGDPAPSDADEAHLQGGGGAPEVASAPTAVVA*
</t>
  </si>
  <si>
    <t>C_150034</t>
  </si>
  <si>
    <t xml:space="preserve">MLFFSLFKTLVGKEVTVELKNDLCISGALHSVDQYLNIKLTNTRVHNEQKYPHMMSVRNCFIRGSVVRYVHLPPGAVDVEVLHDATRREARGG*
</t>
  </si>
  <si>
    <t>C_150035</t>
  </si>
  <si>
    <t xml:space="preserve">MAAATTAAAARFRVRAAEAAQKALQLYDAAAKQAAAAAQATTRALELQASAEQHSAEGNLPQALEDIREANRLREESVEAARKSRQLQQEYLRQRKEAQEAHAQADAAMRHAYSLEHDALAAGLATATRDRDQLHERFDGLLRQADGLQGQAAQWDAEAEAAIGRAEQAQQEADAQIAAGNYELGNALMQEAVR*
</t>
  </si>
  <si>
    <t>C_150036</t>
  </si>
  <si>
    <t xml:space="preserve">MQASAGAVDLRRAWQDIEQAASAQEDEAVRLEEQALRLHDAGQPEEAAATMAQAEELHRTADQLRVEADRARAALHAREKAASDAHEQQRVLVQGLQTVERAAERLQAELQQRGFDVGAVVGQDAAARERQLATQEEVR*
</t>
  </si>
  <si>
    <t>C_150037</t>
  </si>
  <si>
    <t xml:space="preserve">MPDFPASRWDGYSALTGALEASAIDADVLVAVATSTSNLQLDAQSCAGLAGQEQERDAHRLERWKSVAAALPAEARNPMVEGVVERTSARCSHVIAAAGLLVEALELQGECHGTLSGTLNSYRRALARLHSAQEDAQAARAEAMAVQAQAQDSLGMDSALLAQVQQLEAELSNFEAEGAAAQALTTRFDLQRLQNKHMEAASQAGQLHAAYEAARQRAEQARKKEAEASAVGQTLNSVAMLHAKAATEADEGVRYALEAYSNAVSALVVGAQDSIAHLTSGVALSPSRGLPGGPVEEVEAQLRFERLTGSTSNSRRCMAAARQLHEAAGAESAAGAGRIVAAVEQVLRSIEAELDSLHRRHQQELDRLSSDADPDGSAAAEEAERHAVRQELQGQIREAERELESVRRQHESMRDPTPAEMQASYDLLQSHEQQVAMLQQALSACDELSRGNLRRARTAASGAELQVRYCDDAAELLKRAADASRNAIAELESALRSAGDEVEAGPLRQRLQDMQGMAEDITRRQGDVAAELRAGQARRGQLSEQLTSEELATRLREEWLQQARKAAAAAVTATAWERRLAAARLDMEQLAMPVGLQQDKIKASSSLAQTMKAAAAQHRKQAADIARQAAGQREEARRLANSGQALEAESAKSMADSLQQQADGLTAQSAAMEEDARKLSAEAEDLERATGRTHILAAAKSDVLQHVAAAHQLAVTALQLRRSAAGKLNDAAVKHTQAAHQQMQLAGVDDELASLEAQMSGGGLRPSELATHMINVARTKQQASALRSALRATQQQVNQDRDTAMATARDAAKVEEQLAQIEPKIVILEQQVRCCYCFLRCMWTPWMLRSV*
</t>
  </si>
  <si>
    <t>C_150038</t>
  </si>
  <si>
    <t xml:space="preserve">MDLAELQEEHAEEEEQDVEPDTKMYRTAKQRLEEVEARILALRRQGDTANTAAEILGRKQEQLRMDMEEARDGDSAQRAALLSHGDAMIRLKESEGSLCHKQADMLEDEAAACHDALHYATVDWRLRRELHHRQERCEALTSKAQALAMEAQGYEADVADTTECALYQSAVELADACEQKAKVAAQAQHYRLVGLKAAADAIGARVQQLDTTREGGSNVNPPSRGRGSMMVSNRPALHVPPEVMDQMARLADMAADSIQGYLEELTSLTPEAISVLRRRTDAIAGLMQLHQDAFDGQDHLAQPAPASALAAANPAASGGGASSTSGFADAAAEALPQAASPPTDAQRRAARIAAAEAAVHGLDRACVMAADLRAMCVEAAAAQGVLCDVHSEPAVIQAQLLGHRDSSLVVDMEEVARQKQRLAVLEVQQPLARDQLGAALQAVEYDQAAAKLIEARHDLSSAAADALEAATELNASIVVRREALEMLRRHMTATIEEARTYRAGGNLLQATAADEAVRRLAADALTAEGSLAALVHEFQLRHEEAAMANTAAEELKHVAEGSSELAALLLRVVDEQQEARAASGQVEELSAAFQRLEAEAKAQQKTAEACTKQAEALQHQSLQLRTDLKFSAADAHLAEARQCRANAQEHLAAAAAARQGAAALSMQLQSTVQYRDQLLREVRVLHAAAGHLQEALTCMRDKHHLVRKLRDVEHQLAHRDKHSQPPEVQVAAGNGAPAKGKVAEADVLRTQAAHKPGHTPELDSPEWQLQQAELRYRCLQGSIHALAVVAAAAERACDARRRQVHLSDQAAGLVSDLAAKILEAEANADEAAGLEASVHSAGGDEEDEEVLKTKLMVNALLQKAETYRGEAAALQGRIVQLQQEERAADKAAAELESADHRHTLEALDLTARIGVCREQESVQRAAARAQALEVDQLDREATGLESKAVQLRQQLTNASHSASAEDVANLMLVSKTMGAKAVAHRALQQQRKRELEGQEVECGRMAGDIALMAQRAEHVLRASETQAQVREMTSRIYQLRTDLAAAQSETVDCSALLEELRQQSAALQAGVDAAGTGSVEHGGRALASMAAATRASSQAATTQAAVVLAEQMLQTHQQRVDVLQAALAAWESARNRQEAVLRQQEQLINQAEWRVRVERLQADLKAAAVAHTEKSKQLRENAGKGPRAGSASGEDFAGSSDAASTAEAGQTATADPLKQLRAQAAAMRTAADAAHQHVLAEAEEGLATRASVLAEEVSLEADRIDAVMALAAPMAERLVVAANTAISAARLQMACVGICVDQGTELSTMHAAMGAVRGIAGRIQERMEAAERQARSGQALEAAEVRGQAAALQAALQSELQTVQASRKKLVELETRMRASQQELQLAEDQLSQVQRSAGVAQTVAEYVHQACDLLFKCAERQPEVLRLVRMAVEAQERAEVARHEARASKEAVQQLIQAGKGEAAHAVERAAMALEQSLEEARSESRRLRAQANQESDACAADIAAAALYGDVALLSVRLLQTLDLQAERQAEHGQLAGGVEALQRTLHSSQAALVQRRAEMQTLGTQIEAHRVEALMQRKRGNDAQACVRIDAAEELTSQLADVADEAMRLERRCEALSQKQVVMASLCAKGEALVEMLAQLARLCNAGVGHLLDARDAHDSHAACLKDAARVGVSLSRQEEVLANAEARLQELHDSAAGLQRQYQEALAAAVRAGHEEADEEDRQDPEQLLHAARTARAELLIARRQRTALQKEVLATRSRLVAAETAVEISQLRINKARQRGDDAQRLVGTVLTLLDGSGAFSVDAAELIATTTKGSRTDNAAGSGSHGPNGDTGTTPSPRGDTEAESDQNAKHRHGVLAAAQLHSVTLQAVAEAISRHIEALDAAAAAEQARGNALAATQAAGAARQASDRQGALIAELKHAAAGASLVHDLQRLRLDGHTQRTLALAPSAANAGAAPLEALPDACEDTSHLAVAAAEIELERLQHETAYLEATAAQEQKVVSCLEQQHVLLRRASDTLLDMARFGIAAELSASPHMTAYEAASLLAACKQLSQQHAVALTLTPPLEDCKHAEACLRGALECIQDARQAQTLVYGTAPASLSARRQDAAAVQRYPTSGERAAAQTATLLAEHDELLAEEEQLLQRVQQLDDEAARLERQRREAATFPLSLSSPAAHHLRHDPGTPASSGVERAQLDAETERLQQLTHNMLLRQQDLLREQYQEREQLRARDGAGYSGALASSRVKDSSGDIDADLLAMAAAAVARAKAAAAELAARDRPSARHMDFAALAPPPTSRSPQRVPAAGTAAPASQPDNARQQRHKAEATTRAAVAPQPQHAPPAPAAVPPPGYITDMASLRSNDLNNIAAEGLRQLWSGAALHYARAQHMHEGAIAQLEQQWERCQAQLQVLQAEEMQVRAAGRIAEAEAVASAAARWRQRAAHLHTAMKRHGVEAARHKSLARRATSMSERLHVLSAAASSTAASTAAGLEAAAALTELRRAGLVPQLPTSVLAASPMVQGLERLQATLTEQIASLHAAAAGLQLQSQRTFAKATSRSRKLQVRLGSQPSSAAHAAALHKSHAYAEQAAALGERAVEQATQSRELATLADRLSGESSDLSQVAERLQRAMDQELRAQQALVQAADLALCEAMQAALFGVGLTGALAADGSAAAAPHGDLDSLLTASYAVGVCAAAAEAEARRGEDLAQEALRSVQGTKEALEARLATFTRVVEDVANGLSALAARRSAHRESLLAQVEAATTCVARAKAKAASRRNVGDAAAAEKYAHAAEGWARQAEKLTGEARASAAAAEDLVERAQALSGLSGRVRPLQAALDKYLDEQLDAWAAAALERVHLRAGL*
</t>
  </si>
  <si>
    <t>C_150039</t>
  </si>
  <si>
    <t xml:space="preserve">MILASSAPAAASGNFFAYVKPSGLLGLFGSRDSASSRIDKAAARHLHRTHTGTPVRHLSPVTMRWLRPGSFPSNLCPSPVRYAEAAPKSPQSVSVGNPTVTKFCYPGGAIAVQPGVQAITDHLVRITPYVHNSKDQVLVFFGTLSNLHELCARHHEFSSRGKSVLDPSAASGTGAQTTTCLLRMYQHFAGKEVMMLAELQGQYAFVLYDAVKKQAFAARDPSGSEPLFYKLDTDGAVLFTNDVDSLPTGEADHKGWKELAPGHYMCGRTITQFALSLDGLATRVHKESMDADALHAMLQAEVKAEEEERTFGFGSRPRLSRNRSK*
</t>
  </si>
  <si>
    <t>C_150040</t>
  </si>
  <si>
    <t xml:space="preserve">MPAVPCLSPAVPCLSPAVPPQQSHIRCPLPAVPPSFALAAQPPAVAVGCGAGTLPVNALPAAPPPPPSAPRAQHLGLGILATKGAPPPPVPAQPPQPQPQPLQPNPQQPANQHQQHHQRQPPHPSTRARRQAPKIFPFSRLEGPGGFGGLPAPPWYTRPPGAVGQPPA
</t>
  </si>
  <si>
    <t>C_150041</t>
  </si>
  <si>
    <t xml:space="preserve">MLEVAGSPVGVAGGEWRAGKEQLAASAATWQSPDALPRLSQEPPPEGAPYTELLHSLQRIGSDLCRMAAAGGLPGDDWGEWLEEWHALLRQALEQLKRLLVDRAAVSNYPAQGSPGDAGMQGCSPSGNQQVTNHTQLKAAVELLLLQVAELPSPQGAGVAGAALDAVDYLVCKSSFADFDRCDAAARDILISGCVKLSQLAAERLRGCGGRGGGAGSPGAGGDCGRGGRGGRSGGASDSWQEVLSLSLQRLAGWLQQQSQLVAEMSEVADLTMEVRRLRLLGPCQLGGLQWCDATTSNPTSSGYRDMMFSRLAAEQRHVLGKLCKQLTVLVRAVGRSLAEVLLQPAAVQALLQPDRTRDACRNDKLLLLSTAVQVLALQQHCQQPLPQSGGNGTVAAAVPFGVTTADSPTAAAVGHGGARGAYELVVGSQLQVAVERLLYYDYNAPVDLSVHAITPQAPCRDYAVPLLGFLHALTQHANNQPSTSHVQKATLGSWDRIEAAAAAAVGFVGGGSSAFLRRVWESRLEPHQRMLAVALLASAARGLVALRRTDLVAGALLPARAGPTKEQLGLLGVWLRLAMEGGSDRAMLQLLTAELLRAPEARALFCCFSASSAIAIASPEAAAADICGRSEAVAEQVLAALSALAQQRQQLPALEAQQRSSQLLALLDGLDTSVHHLNEELRRGDAAASPATGDGAGKDPTPLSAATLQAHRHMTSVAMAAQAACAGGSLDLHAALGGVLLGGGTGRPDAARWERAQGAVRLLEAAAAMVVEDVASLTFHAGCDAAAVLRWHEALRRRSSGGLMAELWSVLTHVFDSRADLTPLQGKSSVQTRQGGCVCLVLLCSVVTELPGAEGTPEHAKAAKLRLLAARAAAQQLAPLDAADAAPAISAARDSAARALHRCVTGAVRHYCKAGLGAHLKTALVRYGTNALGWLRELLRQPELRQTDVAERLMPALLCLVAEALCEVRGQLLAQQLLVVDGEVGTAATQPTQPQSAGDALSRRRLSLRLVGAVLEAAADVMKLAAENGLLASQEQAGKTEKGSVHIESSPLQCMEAAPRGPLRAAVGCTLGLLLRVCVECSVVWLRPDGASAQSAVLTAAFPPQAEHRREVLSRLSSCAGFPAPAEEWQAVRNELRACSSPHVSKLAGRPPHQEGADEAVRLSTTALGCLARLAEECGTEAGADPEHVHKRKRQAPGPPERAAQAGAGGGGGGGGRGGGGGAVSGAAGGGRSSGGSAGDREASTVPLVYATGRAMDAGSEEYKAMLQAAVAFADLPAWYDNMRQQEQGQEQEQEEAIAREMHRVLSRQPIVAVYGAQQFKGAPPQSGQPFKVKRPGQSRKLAQRQR*
</t>
  </si>
  <si>
    <t>C_150042</t>
  </si>
  <si>
    <t xml:space="preserve">MVSVMTAAESARDVLSAITHPVSYTELAAHLARDYSPELFDAVTGLVLCHAEEMSGPELSNILWAYSTVGHHDDGLVGAALAALAGKVSELGPADLANTVWAVTRHDAYNPDLVAALAERVWEALPACNPQQLAALVQVGSAGAPEVALLLSAMARLRRYDPALLADACRLLAAAAPSAPLCALAEATWALALLQHVDEPLLKAVVDRVTEAARVASGLAPAPQSVAGSVSSSLPLPLRAGTAAAAAATMAAVAKNTQSSESVKLAAALQKQASSLAKDQRRAGGGGEGAASSTGGSVSAAYASRKARSRQALAAAQSAPARYSAMWPTQVGPGGHLSPCTLTERFNPSLPFHWSAEAQGAGAGGAHGAAAAQAQLQQAAVDGGAVKGASAAAGEKGNADDAAALADPDAVSKFLWGFGALHCYSDPLYTLLFRVLPRLRHDRASWSALARLMGAHVKALELQPGVGLCRINPLEAESTTAWIRLQRSRTPLHRMPDHFLTSAFVAFQAEGLGRDNHWAHPEAQRQQEREQHVDRMQPQPPYATLSRLELESEVATTLQAMGVELRPSATVDGMFTLPHTMLINGMTLSVEVLSAGCCALDPPHHALGPAVARLRSLEFRGWSPLVVPFHEWAALAAEEGPAALALTAEPDGAAKRAAALLAAAAARQRYLLRKMEEVVGEQINPDELRRTQKMPRRRLA*
</t>
  </si>
  <si>
    <t>C_150043</t>
  </si>
  <si>
    <t xml:space="preserve">MVLRLLLLVDSIACAVALLLLALPGWAPAVRSEQHSSASIRTRPRYRASARRAPAAHTPGAPAPASSRGAVVARSASVSVELLGRELTEAEAQQWQESVEALDGVLGFGADECSRLLARAFGWTTQAFWRREKVEELPSPDQVCEALAFLAADLGMSTEEQVKTVKAFPELLACDAETRLRANTAQLQKQWRMQGATLTKAVLRQPQVLGYSVDCSGDCIGECNRCWVRF*
</t>
  </si>
  <si>
    <t>C_150044</t>
  </si>
  <si>
    <t xml:space="preserve">MPAPPPATLLCCLALLQVAIYACVSVALIMLSGLVSGLTLGLLSLDKLDLEVVKRSGSSTHRRWAARVIPLVANPHMLLVSLVLINAACNTSLPIFLDNLVTPGVAIVLSTTAVLIFGEIVPQAVCARHGIAIGGALSWVVRFIVFVTSPISWPIGKLLDWVLGPHEAGLHGRRQLKALVALHGKHEGLGGRLSQDETKARHAFRRVDAGAHAAVWLEAHHHHHHQHRHRHDRHRPQIIRGVLDLHGKDAAAAMTPLDRVFALHADAVLDRRTLAAVLRTGRSRVPVWRRGESGYPEFLGVMLIKEVLQKVDPSAGVRAGDAPLRPLPHYGARTSLFDLLRFFSSGRSHMAVLTAPPHQVAALLRRARSCPSASSTRGSDESSSSSSSGSSSGSSSGHSHSSAHPGTGGAGASEPGASVADVETGLGHAAADQDQPQLPAALAASTHSGPTPAALKAAPSISSIELVQNWRQAQRLDSLQELASPQREGRCHSTGSASTAVGPPGDGLSGSEVGELAAAAGVSTGAITAAVAPATPPAAVAVAAAATAGDLAVQQLTRTAAAAILRERESPVDTPRVVLSELSSPAKPRGLGTAAGSPTGSQQAAAAAAAAGAPGAAGAPGAAGAPGAAGAPATRQRTSPAAAMHRHATSATYSQLRSLRAYGAHGGLWQTLQHPQPPPQPVPQPHPLPQQRPEHDPAAAEMRTKGASARPDGAAAANGVAGTGWGTMARVSRRSGLATISCPALASPPAGPWDDEQLPSVAGGGGGGAGGGGGGGSGRVAAMRVPVGIITLEDVIEELVQEEILDETDPADPAAGEAPEPLPTRS*
</t>
  </si>
  <si>
    <t>C_150045</t>
  </si>
  <si>
    <t xml:space="preserve">MPPTGLRRRSTTQGPAQRFAYLPTAHNASCNPPPTRRPATATFHTPSLPQNNTNAPAPPPPPPAGRPLLACPCQPGITDATHGRNPNPRGRPYPSAGTLPLGSGIQSPPTPPTPPHAHFSPIRTHPTRTRSHAHTCSASPCPPPRAPSPSPATHPAPPRPSSPSTPSALTPEGTIPKPIVTGPVGTTTRNSPGVPAPLRSPAPKSPSAPQLSATHQPAPNPHSLPQPQAPARPLPYDSISTPTFAPNTAHTQTHTHTYLPRPGPSSAAAPP
</t>
  </si>
  <si>
    <t xml:space="preserve">MGPQKKKNLLDDEDGTDAPVDFSVRVNKEFAARFEHNERRKELHRLQAKYPEEAEKLARKLAREAAIAAGQQPAPDSDADSSDDEEEDEGEIPEETEAKIFETMLRIRQKDPAIYQKDVKFFDDEEEGGEEVEEGAGGAKQKKAKKEKPMYLKDMIAKHALEYGPEVSSDDEEEGGRKAGDSRHPKAYDPEQEAMRKAFLAAATEAEEGMDGEEALGGVLRPRGKSAGSEDDDEDEEEEEEEAPKPKKQKKEKKEKKVKKLADAYFADENDEDKFLKEYILNKGWVDREEGYVPSYREIVGDQDEDDGGEDGGDGIDDEEDERYLRSVDAFEAKYNFRYEEPGADRIITHPRNVEGTVRKEDDRRKRQRDAKKARQEAAEAEAREEVKRMKNLKKQEIESKLDKLRNVAGVAAPAATSLDDVLEGDFDPEEWDKKMAAAFNDDYYDAEEELEGLADDLDLLAGDSDEELGIAGAGLSSEGEEDDVEEEDGGEEDGEEGGKKKKPIKFADIRKKIKEVDALSEDPDDDEGDGKQAGGQKKKRADPAELARQRNELQRLLEDYYKLDYEDNVAGIKTRFRYKPVDPSTFGLSVDDILRLDDKSLNQVVGIKRLAPYREDATKLRPNYKALQMVTADAANAKQKRREYKKRDWEKGRDGRGGGKGGNWWQGKDVRDSGNGAGAGPGSAAANGSGEPERKQSDGEGKVTDAKHADQQQQQQQERKRKEREAGPGPGSRGDAAGGDGAGQKRQREDGGAGRGHGHGQGQGHGHGHGQGHGQGKGHFKPREWKPKQVDPQQARLASYAVPTLKKDNAGAAGPGGYKRKRDDADGGKHKQQQQQQPKSDGPQLSRAQKKNLKRTQKRAEKKATPGEPKAGEASAFGKQSRMLLLFETAAGFALFKVLKEKKLEEAEDLASDFATLEAAQKVVKLKAFSKFENTTEALAAATALVDSKLSKGLKKFLKKHVDEDEKLALLDKKLGSIVQEKLGLNVLWSNQVLELSRGIRSQLTGLISGLAGADLRPMSLGLSHSLSRYKLKFSPDKVDTMIVQAIGLLDDLDKELNTYAMRVREWYGWHFPEMTKIVTDNIQYAKCVVFMGTREKSAGLDFSAILEEEVEGALKAAAQVSMGTDISESDLDNIKDLAHQVIALSEYRGQLFEYLKNRMAAVAPNLTILVGELVGARLIAHAGSLVNLAKQPASTVQILGAEKALFRALKTKHETPKYGLIYHASLIGQSQPKYKGKISRVLAAKCALAIRVDALGDTSDATVGIEARQKVEARLRQLEGKLLGTEAGNSKGKEQPAKYDKARQGATPALATAPKAYNADADAPAEKKEKKDKKKKAEEPAEEAEEEAPKAKKAKKDKKEKAEKAEAAPEENGKADKKEKKKKKKGGDE*
</t>
  </si>
  <si>
    <t>C_150047</t>
  </si>
  <si>
    <t xml:space="preserve">MSLQEMREQLRRQQQHQAQQQQQLAQQQQQLAQQQQQQQIAHQQQQQQQVAYADNTGVMKLPEQERVTRLQQLYERTSQWRRRCEERYAKIKHDLESSALEGCTFSPQICTASNLIMQGKPPAEVYHELSKWATPTKHQQKPMGAHDRPYMAGASTAASSAYSTPARGTAPAKARNVSANNTPAGFRQSRATGSSGGGAAAQDSARGGGVSSSSPTPSKVVVNGPEVGMRMYNRATEQRLRQEERVLRQMLEEEQQRCFTASLQGVKPRVYNPPEPPSSRFLPTGMEECTFHPKTRYRVHSSRPGEEGDPAMQQRFDGPGQHFPPSARKLDTTTRSHRHDVNSSTASLRSSSPGQSTSRPKSAPHARLGTSSSGQRAAPPGRNDASSTSRSQAFSNMSTMGGSVHSTVSIRPDLDWGEFLARQERFLADREHKLALLEQEDALVPHMSPGSRRLLKEKEIRDSVAREEGHEEAGVAAQPSSNTAGSPGRLERKMQTIMEMYRECTFQPQITRKAAAMPNRSVDEMMDGGRSRRDEWLEQQRAVQQMRELEGATFKPQTNTKNNYAHVRPRINMRNPDAYLAHVDIKRRQREELRHELEREREALELQHCTFKPQVTPLPPYLIRRLQEQQLQQLQQLQEMQEMQELAMMDMQEQADEAAWGQADAAQGFAADSGGMQHQGEGAEEAEGVGADGGYSQAVAGYDPYLYGDLPAAREPNYAGMGEDPGISELDPEYQAAYQRALAFAMNQGQ*
</t>
  </si>
  <si>
    <t>C_150048</t>
  </si>
  <si>
    <t xml:space="preserve">MFQQLAQSTRGGQTPGLLGALTPGTAGAWPDSTKSGGGTLRQLLEMQDGLGDLGLGDMSDIDEAALADALFSKGFLGPLSARRTSITSGAGAGGGRDAGGSDGDGAGGSGGAGGAGAGELSAEQLASMGLQSPSALGMGGNGHVLYKGVHYDKDQDMWQVVVFDGSRCTVVGEYTNELEALVANELLSPAQPMPGNLNTLLAGGNAGAGGSQGGAGPSEFKPEEGKWAAVINDGEHTEVVGLFDSNIEAARAYDQEALRRLGPKAELNFPLEALSAAVAGLTGGQPLPLGLPGGGLLDPNLAAAGGFDAVQQAAMALGLTGLASGMQGLEGGVGGGYDEEGDEEGDDDDDHLDLGPLPLAGAFGTAARGRGRGRGRGRGRGRGRGRGRGRGHDDDDEDFVLGSLRNEASSSGRGRGRGRGRGRGATLTTIMPSQPAPEIIGPDGKKESVYRGVVWDEKENKWRAQIVENNGINYLGYYDTQEEAARAFDGAVLRTGSKELLNFPLVPKAAAPKARGPRGPGKVEGDTRRAKVTSQYKGVSWNSACSKWVAVLWDRELKRARHIGSYESEEDAARAYDKEALRMLGPEAGLNFRESAADYLAEIGADGMPEGSHNSNKGSSQYRGVSWHERSQRWEVRVWGGGKQHFIGSFTEEVEAARAYDRAVLRLRGQDARSRSRMNFPLSEYNMDDLGPMPGADAGFLGLMGGLRSTPEPKPKKAQRKKRGRDDDYSDSDDDGMPVRGHYGSGGGAAQSAAAANRAAQQQLTAFLQTALQQQLAAGGGPARRWRDGSGRGRAAHGGELHGRA*
</t>
  </si>
  <si>
    <t>C_150049</t>
  </si>
  <si>
    <t xml:space="preserve">MSAEGKDKPEAVKAEEKAPAATPQVTKDEPAPAKKAGWAQVLKQEPKAKSGEDSSNDAAAAPPAEKADAVKKADTKADPKEAPAAATKEPQGDVSNAPSNSSKSEQKDAKEDKAAGGSASGEPASSNDGGERTSGEEKSKEGKPAKPAWKKPDQPPVTDAGQSDWPTLGDAKQPVKKREQAPPGANATEGTKEKEGGGGGGGGGGSGSGKGKAKPAQGNTNMGPYISAPVPSQQQQQQQFNYPGYYAGGMFYPTAPYGSANPADKAQTKAMLTEAVRKQIDYYFSVENLCKDIFLRSKMDDNGWIPLAVVANFNRVRILTLDWTLIVDAIADSPIVEVSSDSTMLRARENWDRWVLPPQQRDLSHNPAALQAAAAKGEEGSSPQSGKGSAEKAEKPEKADKADKADKGDKAAEQAHGTSVAAAAAASPVASSLAAAAGGKPSASSTPPPAKPAAFTTPRAGAPAAKAAPAKPAKKEDADDEDEDLFAMDEDEDAAAQRDEQEDVVNAMSDRDVLEKLIVVTPSRKIRGDPGGKLDTSSSRLIADGLAMYEQELAAQINKRHHTKPPKGPHGGPSSGRNAAPIAGMHFYGSSLPKSGAHSYSRGAHKRMGDSLTGTSPPNGGAVGWLMGATPPEGNGLYGTSPSGSMASSFGGSYKRHGMLGTSPSGRGGSVPLPKFQHPSYALLEENGFKQIKYMKWFKRCVEERSAKGIGQSEEMNTLFRFWCYFLRDNYNEKMYTDFRKYAEEDAGAQYHYGMECLFRFYSYGLEKSFRADLYKDFEEMTLKDFDAYDSLYGLEKFWAFHFYAGFPKDSGLEIHARLKTLLETEYKSSEDFKRENARRQQEKAAAKAAAAKAEGEKPIEKSAPVAVQAK*
</t>
  </si>
  <si>
    <t>C_150050</t>
  </si>
  <si>
    <t xml:space="preserve">MCTRSGVSAAAALVVALLLAGEAAAQDVFSEEALAAWLGPSHLMVHLRFDQATTASRLHVSFPHAMQHLATALPLQSAELHLTAGRWRYGEWGWPLVPAKPVGAVLDATFLTGANSTEAGSSSGGGVGGSAGLEAHWSALVHALSGLSCASLSLLKEPRSVGEGHTRLQDLEAGRTAAPGGGVRRLRALLPHEAVCTENLTPWLRLLPCGDQAGLASLLRHRPTVFGAEYVSLGLLLERGAVSGDRPAVRLVQTATFVVRAPAPPGATGAKPQRGGAAAARVMLEQALRAEVEHACPPAVRSLVYIAEPREEQAAGAAAAGAGEAGSCDGSAGPADGEGSAAAGTCTLPDAAPDAEVAVEQAGSEDEGQPAATQDGQQLALWTVAAGRVQNGPTASRSQAVPRLLMYDTLDLLDVKGWGLHLPLPPPPQRPVGASAAGGSSTLGPAPVTMERFVTGAGMLRGGIVLAVRRSPELQERLQAAAAAVEGGCGGAGASRVAADGGGVCHLAVVCVYQVFPWYIRPWLHTLSVLYDGQPVSLQQHLVSRHVRPATARASPGVLDLCLVMPPSVSELRLRLDFSKAFLTAFEYPPDAHRGFDVPAALVSYLDPLALPTAQWREGGGGEGQPLVSPLLLALQGSGVQQVYTPALLVPLAAPDFSMPYNVICLSSTVLAVYFGATLNLVMRRGSSDATALGASGGTEMEGKEAARRRRLRKALQAVVVVVSFGALALYLDSELREQAEDWLRGLGFEVGSPKPLLGCQAQGTC*
</t>
  </si>
  <si>
    <t>C_150051</t>
  </si>
  <si>
    <t xml:space="preserve">MSRSPRAIYEDYVGRRKGILRALTTDIDRFWSQCDPQKENLCLYAYQDGTWACDLPAEEVPPEAPEPALGINFARDGMERKDWISLVAVHSDSWLLALAFYKGARLNRDERDELFGLINKLPTCYEVVSGRVKQTNGGPTTNAGGMKRPGGPGGPSRASARARMSDDEADEGGASGDWEDGEGDPCPACGRLYRTDEFWIACDACDTWYCGRCAKMTEKKAAQMKHWRCGQCAGPQ*
</t>
  </si>
  <si>
    <t xml:space="preserve">MGLSFAPKAPPYAATNNARLEQFIAARTGPNAAPITDTAKQYLQVTDLELDKGLLHLVNRGLLPQQADLTPALCGNTGPYRTAPAAKHPYQKQFERGPVTSALEDALQAKQDFKLDLITPVIRPQQEPRQATLHVATLGGGGVLGSPRPPHSPAYFQQGEGGAAEPTPASRGGVADADADAAAAALRPFEALMDTFSLHEVLIRKGVVIRETPEFESYSRSYEGVWGVVEGLLQHLAALCGQYAVPLAVVNGKSLADLAIQVAGAGYAPAMEDLLVCLTNIQEVAGLLKQPGRRFMGPGGQDSAAQLIQSFYRGHLARRKYSVRGQATLKIQHAWRNSRLRQQLRQRMRMARLERDMRFAELRDQLEQQWPLFRRNAHVVVHVPNLLPPPVTTGDVTTRPEPHLLNTMLLREAAQLARLCDLSEPLLDLILVLPSPPDADVIHYWNKLLEVGGVSDPTSRYRIVVPENHARLPGHMSVTAKLLASPRALKRIAAAVHGRLSYIVPGNVHDEEVELAVHLGVPLLGPSPAVCRALGRKSAARELFKTIAANIAPGCSIRSDDALRRESLSRQPPGTAGSLATASTRGGTAASTSAVAGGATDPLTTPLRAGTDYRLGPDGELVVIDPSPQPPGTAGTLGGTGSLASAPPSAGPGPGTAGTGSGTGTSGWQRQQPGFPTGAGAGPGAGAAGSQSKFEADEQRVLMALAECMVRHPAVPKWLFKIDDEVMGLGHAFFDTASIRGGAEVLARVVEEAAGAGPRSAADSLRLELGLDGLAGSGGDGDKPLTEVQRVAMFRLYELLFRQMPKRLHLACRDSYPTYRDYVTSLARRGGVLEGCPHMAVGSPCVNLFIDPCGHVSVLSTHEKIFCYPYRAVGTTFPQSSVPHRALYDAALAVGRSAFEAGLVGHAMVDFVTLLEQQQTAAGAAAGGGGGGGGLRLWLVDLRPGIMPSLVAFQLFDFLAGRQAGMGMGGRRXXXXXXXXXXXXXXXXXXXXXXXXXXXXXXXXXXXXXXLVELDPIEDNDTDLLGAEATPSQAAAAAAAGGPDLGAALPGSAAPQSLRYYFVLDSLQHPAVKAMPCSKFFYHCWQQGFHFDVDHRQGVIFNLSDRYLTSGALGCMAVGLTPSSTYGVMQRVLSFIAGMDVDAHSRTDWALTSEATTFQDVQALVKYMAEQSATQERESRAGHAAAAAAARGQ*
</t>
  </si>
  <si>
    <t>C_150053</t>
  </si>
  <si>
    <t xml:space="preserve">MINGGLTGRNPLLPVHHGKASKRPRRKGSLMRIVVVLAILFAVGYAAFAFKYIGSSKDRVAARQKQVLTQLNRKPLHADADNERRTLKSGAVPTHRGRAVIGADDDDSELPDASDTAAYDQVIAESGDAIDDDEEGGVLEAANTVNGARSHIEADREADEKRKVEAPSLAVGSRIEADRESEEKHAVRSPGLAVGSHIEPDSTAQRRSVVEPGGVAAAHAVKEPAADHTVHTQAKAPIDVAKIEPDAHGTTAPVREPVPRVAKIEPESGNGHAPVKEPEPRVAKIEPDAHAIKPVQEPQPNVERVEPDSHAQRTPVKASDDKEAVDIDGKSRSLSEYAGKVTLVVNVASACGYTDENYKGLTKTYNKYRDHGLEILGFPCNQFGKQEPGDEKEIKHFCSTKYHVDFPMFSKVDVNGAHTHPVYQFLKRELPVSEGGGGGSGAGKDLIWNFQKILVDHEGRPIRLFYHNWDQGDVEGAIYKALHDARAVGALKTGRTTH*
</t>
  </si>
  <si>
    <t>C_150054</t>
  </si>
  <si>
    <t xml:space="preserve">MVRHKQTTPKHAKERVPTGAVPLKAPAYRAARKTPATQYRGPEPTSHFRRHIVTALVDCVTCMVSRPCKRGLETLIATSDGLLLRLPEPPEPTRARHNLDMCQALELLGTDGTPYVVQPGGFIAATWDAFSESVLLLEGGKSEDEEDYLRLVQLKEVEDGRNTVSLVTSVWGKGRREVRASKPTPREHSSGRRSVDSKDWQGYDSEVGELSEYEGSEDWDEDDVASVDSRADYDAAVVNSLLASDGTGRVFWTSGPAIDCTWLPAHMRAGGSGDCVAAAGVESGGELVRVEKFWKVATPLRSHICGLAFMPGGSGGGGSSSGGAAPCLVAATQTAVFRVELPNEAEVEAAAAKMAAAGDTGYCCAVRQPMELLAGDEVEAGNGSANDDDGTGGPSGRARFMRITGLVAAEDSDGAPILLVLEQRSFELTAVRKIRGWQWSAAEGGVKAPAGAFGDDDEDEDSDYWCSDEEGSQGEDESEGDEEGAEEGEEFGGERKHRNRKDSGEESRQGSGMPTGTVRVSTLEQVYDLQGSPVVLPCGCLAYVPREGHMDTVELLRLGVRPLQPQLQPPCARLQQPCGHVSSPPDLGLVQLGGCCLVVRRGLLAQRFSNLQRFRTNKTGPAWDIPRYDLSTCDPKLLLQLLRWVYTGTKVEVPPERVQALAEVAGRLGAAELVEQVCRRVMARVDVSTVVDTLVWAESRGPAFRGLQAQLKSWYLAHQEEVMERAEHSVRWLMTSRPKLALELWRSTLRVRLEAG*
</t>
  </si>
  <si>
    <t>C_150055</t>
  </si>
  <si>
    <t xml:space="preserve">MVMDARRLAFRRCFDVVLDKGCLDALLAGWDQLQVLRGWGRQLTDKEERLGEAALASARALLAEVAGCLVEGGRYICISYEAPSGRQQLFDSVTSAAACGAAGGVPLPLRLVESAVEQENHNYVYVFERGDPQRQQQEDEGKGHREQGQGDVEDEAERAR*
</t>
  </si>
  <si>
    <t xml:space="preserve">MAVTVSAEGLGPISHLPPASPAGSALTLPSASSHNPASPPSQRFRASLQPLRDPPQPPADSHPHSPGSDYPARSPGSASQLLPGSPNRRMQSGLGGSMPPMPGSRGGSRGGASPLRASLASGGGLGLSPAGRNSATSPNRMPRGNLSPGAAGGPPVSPGNGRAGSSAGARSPGGRQRPGSKQQAGGAGAGSGAKAPVPSSSRRHMPDPMGLLEVLTSAPGVIGEVHLSPELWCMDVWRVLEGGCPQQRAWTFGSAAVTNAAAALAAMTAEDGEGGAAARSAGASGETYTSPQPLAVLSGVVFRHVAAGSHHAAGVSSDGRLYVWGSDSRGQLGRGWAAAQHVACHPLPHEVALPMEASLEDLEGRLPTSLLQGIAASTEPKPSAEAMLAEATAAEETPGTYVPPGPLALFPMPQVHAAGLAPADANSISMMEAAAMAGASGDMKATALVAAAGGSRVAGLPGAAIAAVSVAAAANSSSTDVSTSGVMNSTSGVAAAPPPAATTGMGATSAAANEAAAAAAVTAAKKRTVVTDNLHVYRLTMGLPVRTVACGALHTLVALEGGGVLGWGDNASGQATGRAGIPSVRMGAPTRIVDFEGVDVVCLSAGLTHSAAVTAKGVLYTWGSNRHGRLGLGPGAGAIRDASPRRPPPGDKRPSGPDGGLSPADRPSSPVHNIYNTKLMSPARSPKLMTGPAASPFLQDPLPNTAAMLAHAGMNPDGLHDDAKRGMTHPPTPVTFSLPPERKGAPPGPPLELRVVSVACGLRHTLALTDAGDVWAWGSNATQVHAVHALGLPDFDDRCSPVPVPSLPPVTAIAAASVSAAICGEGRLYLWGSDPYLNPWVQRNRAGGPGSNVMTPRSAVMPVIHRRVGGKPGLGGERARSKVQGQMNRVRWLGPHRFRSVSLGSRHAVAVTTHQRLYWWGDEDVLPGAMQYGAAKLVNRCPAPEDYLALPLREEDSDHSVPPPPPPPEAMGDNSSLNGTGGASLNRLTAFRLFSSRDAPRPSDELGGMPPGGYVASGNASPSRSRAASTWGITTGHGPGGALSPHVLAAAFGGGVDGAGGGDLPDPLTVRLSVFNGRVYVSIRQKPQRLSSLTRTGSPLRRLGLRSQAGGGLSLAGMGGAGLYSAGGSNPQISNEASLAAGLAPLGSGPPSPTARGTADGMGNGGAAHGTGSGHVPMSSGGFAGGGGAAAAGAALSGGNAGALFGGAEPVMMVACGEGQTVCLCGQTRYNVTLDETRHALMLVLRQYARHWHATRRLAAQRLAAVGGSPKRVRARTADRRPSSARSLRSFFTSARGGGAGAAAGWFEGSAFPSVELEERPADPRDELASLDMLLVFCRQAGLIDNISEYNDVIELYRIQVTNKQARIPPSQQQQAEMGGPGNNNPTGPINMLPVRLHAPAPDPTVSQRSLSVQPSDGARPGGRVGFGGFQRSGGTEPGATASPLNSRGGVARLSSSMGHGGPQPSTPGGAGAGGWGGAGGGLPGAAGGGFYGEASLALIPEDSSVVGGGGAGSALAGNPSSLSLEEAGAGEGEGEGPVPGTPPSLRIVDMRQFMPHADMDETSGPDERLRDSEVLDLLLGLMQNRQLASQSLTQQHLPLPALMRQLAARFFRRLRGSACTAPLPWVLGQVIRTEMLRALDGGPNSLTLHQAYIFLTSEHSAPQDLHLSMQDMRLGLAQVEQPFTVPLMRLAQFIRQSGLLPKLLSRLISHMHKAAEYYLDRLTVAEQVPWWWPPEVLRERRSAVSGIGLGAVNNWSRTDMPSMWVVPPANNLLGIETLAGVVYDFDILGVYIGTTRKALRNQLSSEEQLALEQAKRDRLLAYVLVHLFGQYLVPVSEPWDMRPDRVLNHPVSYPQFIEILSACLSVKAASQSPTGALVPSIQLLPTLGDTLQHLPALLEAIGLWREKILYPWKFNRVKHNDVELQRQTLGINIYQFTQLIRDTDMADKTLTMERIQEVFAAVALVRVRNVPALRHGKDRPASRQNDNMEWTGLTAAQIIRLSTSQFAYTVAQHKLEEHLMLREQAVSGSASGARQRSPQHPPGSSSGRAAAAAAEAAGAAPPAGGGLSLAMALKAAAQRSAHEVEAAEAGVVGPGPQRPAWVSQQQQAPAASAVHDLAGANSPGAGSPATRSRSITAAAGGGGGHTSPGASGAAMSSASAAAAAAAVFISKLKRPGRNGGGGRTRDLAGILRGRTQGNQVSFDAGLDASGLPAGLTALVMGMRDMAAHSSHAQALAGLDVPGGGAAAHAPPSAPEHPPAGYTATDEEDDLGLSWPSFTTEQFADSEPGTPVSRSLTTVSPGSSPGAGGAGFGAFGFHPDDAGGHSRNTSPLRPSGFSPSRQARPPLMPPTTGATDGRISPVMAVLLDSLGSPGPAAQQGPGQGAGAVRGEPSMKALEVVTSPQLPQAPEDPFEALSKAEGPDGPLPPPPPPPMTDESDGGSPERRRGGAAGGTGGGGGGGGGGGGGHVQVVEPDEASQHHAAGGGVAGARGRSARNVRSARNAGPGGGGPRATSAVSRKNFGFGSGVARRTMLAAGVTAEEDKAASAKGPGKDGDAKGVEAKPGDEGAAGKDQQPAQQAAAGADGAAAGRHKSPGRSNLSRVSRVSANDEQRGRAPSPSPGQEPDIAGEPGADTLAAGTGAGGSAGPSSPTRAPRTPDRDRWVGSPDRAGRSSRPNSVLVIDPAMGPAGAAAAAAAAGRPLSRDVMMRLAGGDGERPSSRGSLVEVLGESLGSPPRSPHHRAESSGSDDDGGVIGGVSRLVMTKQDLATTGGGKGSKRLSAQPGTLLTREQFSEVIQRLAVVKYSKISSPMAAWRLLIERHVLPVVETRSTKXXXXXXXXXXXXXXXXXXXXXXXXXXXXXXXXXXXXXXXXXXXXXXXXXXXXXXXXXXXXXXXGALREGYLEEMMGPSIMSLVLAWEPQLKALFKVRAGKPQQPKPYCIRHSALARHGRSPAGRSSAPGTPPPGAAARGNPDRITMSFVQFLQLCQDRKVIPALIQPAGLEEIFRRVNFMDGVESYIQNMAYPQFVDAVCVTGMTIYHNPRYKEQGMSVEDMLETFFSQLCSLKRAMTRQNQSRSAIESTAAAAAAAVRGANAGKNPYAEWWGLRFEKQTTGAGGHTPAWSYLSSVDYAPVLLQELVMPPPPVPEVVGMLLARAADLHNRGDCAAALEAFDRAAAAWRAAVSGEGILPLGASLALSPEQEIYLCLARASVLMSCGRDGPASSLYDAAEEQLSRLPEGHMAEPLVHGCRGHLLYHCGQLQAAFEHLVQVGGGRGQGAPRAAPDLGSHHVDTALSHHNLGCCLDRLGKTHMALRLLGGAADTFRVVLGPTHPRTTTAARNLQHMQHRLMKLDLKYRSVAQVGGEDEDLDVLQRVGKLGKLSTLLVVWNKQHMHLPPLPHSTAYHPLHRVSPHRVSLHRVLSASNRAPPAIRSCAPTGAGRGGAAIRHRGAAPRXXXXXXXXXXXXXXXXXXXXXXXXXXXXXXXXXXXXXXXXXXXXXXXXXXXXXXXXXXXXXXXXXXXXXXXXXXXGGGLGPRGDDESPPGSPASGGSHRQAQGAPAYSRGRNGVKYYRSKHDPDYLGGGLHRPHPEVVATYEAVRADIAAHAVGLVHARVPEGTVVIQRGAGAGSGAAGAHFHGGAGGHRGGQQGAHHGGHHGGGGEEVPGPVRAFRGGVMDKTLQARKYKVERRFGMPPPPSELAQQQHHQGAKRGLQARRANVLAAAMLEELNARLTGAEVEREAPVTDRLADVLTGTTATAGAAGLPMRGGKAGGGWEDEDESDAASLRSLRM*
</t>
  </si>
  <si>
    <t>C_150057</t>
  </si>
  <si>
    <t xml:space="preserve">MLALPPGTESQSQQDTSEAPEVHENAVPDQPRQQPHAAVSDAMRALGSLELREADAWCGGSAEATGAGDASPPQGIEQDQQQLHGSLPQMIAGDGGASGGLLAGAAVIIDRCLGQEVATRCAAAVAGLGGHVSTASHLGCGAAAVVCEPSRAPRWMAWGAHLLSPRSLTRLAGQDLDSACEPIDPVAVASAAASSLICLSRGVASAVTETCCQRDGGNSHPDVDVSGAARGTGSTAGAPPAGPAAAASDGAAGAAGPWSSRASRRQLVIDLKAAEDSTAAGKLLGMRGQAAAAHLRKPPAAPPSLLDHLVWNVSQPPEAAQTLAPPADCGGCNEPAGEPAEDAWGYGGSQGSLDEGPAGLACIAPASQLQEPRAVEQRELDAGRRLTLLLPQDRFGILGHNSHTVVSPATLPLQPLHGGATGGGGGGGITLRALLTAVQRHYEQPLSNDEMVEAMAGHPDLRRALQVAWQKVQAPPRSALLGQAAVLVGMRRCGQSGSLPVYELQLAQ*
</t>
  </si>
  <si>
    <t>C_150058</t>
  </si>
  <si>
    <t xml:space="preserve">MEHDGVFPRGSVKKIRVTDLMSFVGTLELVPGARVNLITGPNGSGKSSLVATASKPETLGRQKDAAELIRRGCSAFEVEVTLSGGPGQPDIRVHRRTEAAQGRQTGERRRRPQKRQRTTQQQQQGGASKAAGAAGAGSEGGLGEADDAEEEEELDGEEEAGGTAGGGARGRGGSHTTWRLDGXXXXXXXXXXXXXXXXXXWGEDERVSEFAALSAVELLENTEKVIGDGHLLRTHQQLVDRSKALRAKREDLARTRDLLAKLQKEQADAEPEYRRLQRRDELKEEVKRITQKLRWVEKQAKEAAVRRAQQAVQAAAARVAAVQREVDQAQAPLTALNHDRERLDQAAAGRVRAIEAQARKVETARRHLEAAEVALKQREEELQGLRARSDRWRAEVARCQEGLRKVAADQAAAPTALSAQQAQRLEEIAGELQAAAGEVGGAEAQVNQKNQEVLGIERDVQRLETAEQRRTDRREALLCKLDGAQRGSRQLVEWLAATRAAGGFRGRVLGPVLLELSPVADAAWAGYLEQYIGRRGLCTVMTEQKEDNNKVQDWLEANGCTHQLMYVRGGAQPVTHPDGEPGAYTQKYGITHTLDQLFEAPDLIKTALCNSNGINTVYVGNNRYERGYTTQKLAHLQPARLLAQAGAAGAEEEEQQERAALQRRRQELDDARRELVRLESELAQRRTARDALHQERQRLLQARQRIQTKLAELERAHGDYSRRLQRLTQEGDPLGAVQQLSQRLAEEVDRFARLAGALGEQVRQQHELHRQLAPLQLQAAEMAARKAPLQRAYQAAVDRLAAETQAKGAAQQALDVAKQVAAEAAALAREELGGAAAPGAELVAAWSGWPEDAGGLEALMADKTAEMEAAQANLRGDEVAVLAAWSRREGELREEGAKAAAYEADVGRTSQEVEELKASWLPELQGHMAAVNEALRRNFAAIGCAGEVALTEAGDAFESYAAEIRVQYRAGEGLRALDRNHHSGGERSVATMLYLIALQGVTRTPFRVVDEINQGMDSRNERKVFNLLVESSSRPDTPQCFLLTPKLIANLQYNEHVRVHDLKPIRNDFIVMTPGLVDRLLLQQAAQREEAEAGQAAGQAAQPARRAAPPPRQRTDVSLFGLGQLPWHLLKDFMVVRRAAVGGEQN*
</t>
  </si>
  <si>
    <t>C_150059</t>
  </si>
  <si>
    <t xml:space="preserve">MHSHDFALSTNLGRGDSTKAFVRHGATSCWIETTLSSGGQGRDYVIRRTITLRNERVLNDDRLEELVQRYSTDYKINGKDATQKDVDKLVKRLNIQFDNLCQFLPQDKVQSFAAMDKYELLAATEKALGDASLHDQHQKLVVLRKEEKIATAERDKTGTQLEKLKGVQAQQQREYERYSQRQELIAKAKALRRRAKWLEVDAKAKSARVAREKLQGEKAKLEELEAAQQNDTAPIQALDAKCGGLRRDKQDLDKDARRAEANFQRAQGAIRKHDEDIHKLSTELTGLQEEARRRQDAIAAAERRLAAAAQMVEGMPERSPELEARAAALRQELMDLRHAEHDDAARRNDLQEQARQKLGDIHAVRGQIDRLDSRKYQLLQRLGLKHRNIDRLYAWVEQHRQDGTFRGPVVGPIGLEMTVAPPPDLSQAQAVTYVESACAAWLGTFLVTCQDDEKLMVEQARAMQCFNVRTACSVHPPDQAFQAAYPHGTAEQHSRCGVMYTLDQLIQAPPIVMHALVKQCNLNTTFIGNTHAASAIEVIAESTPIRAMFVEGVKYEIIRSQYNTNTRHINSRHVNPPQLLSGNSNDDGLRAQLLAQENGLKKEHEALAQQITAVDFQLSLLAQQMAAKAQELQTLDQRMSDLKQRRLAAMAEQGNAAMNLRNKRDVPDPVLRQPMLQAAIKAKIGQHMELLANALTAADGVKLLIWEGQLLDLQLREAGAQLEALKGGCRAREQELTAARNAVEAARSAFKAHEADYSRSKAVAEEHYMLDEEDKAAVRQLGEDGTPVSELLKEAEETEKEAEEIVVNNTNVIEAYTMRQLEIEKLTTDLEGQDQRVQTLVSRVEEIKGQWLPMIKDMVCTINASFSHNFKEIGCAGEVRLHEDPDDFDKFAIEILVQFRETESMQLLTATRQSGGERSVSTILYLIALQGVTQTPFRVVDEINQGMDPVNERKVFQQLVTASTEQDTPQCFLLTPKLLSDLVYSGDVTVLQIMNGPSVPACMVAAENAGKSNMFGKRQRLNP*
</t>
  </si>
  <si>
    <t>C_150060</t>
  </si>
  <si>
    <t xml:space="preserve">MACMDGPPEVVLQEGNEDVQYVLLDLPRDVAVWLKPGEKLVIEALDTDTPVIKLENGVVLQGSYEDHLGDIMLLNKEAMPPCVPPATDGHDDGIEQDGSAERAEEPAQRQDGGQQHADAPRGAQPCTVHLRGQTDKVLTFKRVVATA*
</t>
  </si>
  <si>
    <t>C_150061</t>
  </si>
  <si>
    <t xml:space="preserve">MVWREELGGQGGAGAGDGHGGREDPVGWLVQHLAVRTARQWLLPTEAAAPQAAGPGPQELVAVLAALARVAPFAGAAATAGKDAGGGATATDSAGAGADGGMVADAAATQLGGGAGWRQELLAAAVAAVLQAGCSMEWLQLAQCTEALAALAQAAAEDEAQGNRAAAAVPTGPATAATAATAASAGSATAAAVGSAKLPDLDALVWRLQQALLEAAAAAGSRAAVATMAAAVGPGELAPLAQAAHNPASHAAAATAAAAMPPAQLLQLLAAAQHPWTAGMFDGELLAAGSSSNSSSSSSSSGRSTSRSGEAAAAGRLTVPAQAASARGVVVTALLDSLPLTTASAGARGDAAAAAAAAAALDLAVALLPAAVHALRTPADAVAALRAAADRQQRHQRQQQALQQQGQRTGRLRQADALAAAALPAALSRLLALAIPPPPHQEPGFMDVGAAAPAPAALVAPEVWCEALAALLDGVRALDPANAKAASSTSSPAAAVGAPAGPRRAATSSAAAAGYFAWPPQAFSPPPPPPPLVQLRRLWGALDRCWPLMAPGQLVRVLGLLADLHAPLSAMSSRGAAAAGGEPTAADLQALQRAVASRMADMTPTELAEAVTATARLPAAAPPCDEWLAALTTVLAAPPPPPAPLAGGLQGLRAAEALALVLACLDMKAAAPVTARDAVMVPVLPLLEQLGLALVADHGPPGPPTRPLPPPPSCGELCRLLPRLAALATHPATAQAMGSAAAPMLSYLAAVGFAGAGPADLAACVSGLGRLLVLPGGHWVAALCEATRPLLLSRGTSLAELAALSHAMATALLLPPPQWQRDLEAATAQRMARAAAEAAQLAAADLLEGLLLLAEGCEAGGGSSSSSASGSSSTSGSSGEAQWVDSRLVPAFLGCWWAAAEIAMHNDTAVAAAALERRYSSSPSSPPAAPHCRPSFRSSLPPLLPPLLPPLXXXXXXXXXXXXXXXXXXXXXXXXXXXXXXXXXXXXXXXXXXXXXXXXRLSDRSGAGAAWGYWSEQLPGLDPDRLFEMSDQDIEAELAALQFPVFDAGMALAAAQEEQQADQQEQEEQEQEQGRTGRWRRPQPDGGSGGGGGPIKDGNKVSFDVGMPVLQRYTLWAILRGGGSSSTAAGEASEPAGRIPGPLPEGAAAWVGSLAVRSVALLSGPRAAPAADGRLTAAQLQQLAAAAAAPGSAVVVAPPAFWLESMLACQAAAMMLGAYGGAGSLSLAEYESAVGHDADGAEAGEPWRRQLLQRRAAAAQRAALLQAAAAQRAALLQAAAAARAWALPPVPEWGEAFLRASRLAFLSPPPPPLPQPSRQSSPPAAGVGPGASAADAADTAAAVTGPGGGDGSGGDGGSGGSASCLSELLQLLLAAVALDMQPGEGWLRAAEATSVDLMRGGGGSGVGPEEAVALVLALQRLGHTPSRLHGDLPAPLRARLLAALPQLDVTPSAVWLGPAVEAFWEGVPLLLEPLRQRLRQLSRGGTETGAAAGAAAGAAGASSDTQPGLEAAGEGAGAPGDAAAAALVAPLVSGLTAVSELGVPVKQQQLTALLGRLSDLMAPPPTAAAAAAAAAAAAARSPGAATTSSAAATTTAAAATLAAAEVGRVLVCLAAMRRATPSRANQRVLDSLFAAAAERLPLSGPLTAELLDAWDKLVPP*
</t>
  </si>
  <si>
    <t>C_150062</t>
  </si>
  <si>
    <t xml:space="preserve">MRQLVRILVKLMPESSRFLTVPDEGGGGNRVKEEHIKDYLNKVLGRSHDASDEVPPYPEWGLSNGWAAYLSQLFTWARGVVITSDQALKCARRLPGRSWETLNEELEKLRLCPGVWPLPLRKEGVRAVQKTYEETGQLPPPPPRPAVAMAVPGHGYMPLMLDASGMHYIAAPDAAATAAAAAAAAAAAAAAPAVTVAAPAVPAAAAAAPQGAAPAAGGMPETEAAPAAGAAPAEGAAPAAAAAPAPVAAAGGAPTTAAPAPVAGAPAGVAVAGASAVERGAADSEQAAGKLPGQPAGTYGQPAAFVYGATAGSIPGVAAAGPLSYYQGPPAPAVKRRRKAGGALYNFDLNDMTNQSELDLWTAVVTILREAQGKRGNTPPAKQHSLQQQISTAYHITHAYFHNTPVLEGGLAGGSAPVLAAPVAGTPAGAGGSASSDGAAAAGPAPVAGLPAGQQQQQVAALASPATAAAKAAMVGGGIDAATLQALQQAGLRLPSAPFMMQQGGLPIMLQQLHQQQQAQQAASLAASTAWSKPAAPVPETAATAAAVERVVVAAPAPAPAPTPAPAPAPAPAPAAAPAPAPAPAPAPAPAPGPAPAPAPAPAPAPAPAPAPTPATAPAVGVKAAATGQQGSPPGTAATSAATTVTALSDGAAGGDAGPGLDPQSQDSTVAPPPAEERKEAAPAPPPASKPEPARTAGPVPAGSPAPAPPTVAAPAAPVQASAAPQVSAPPPAPAAAAPQVIPQQAALSAPPTSQAQDCLAASQRPASQPHLPPLSSVPVTAGGAERVGSQGGASSGRPPAHEPAVGEKHGRGQSGKESKDARVGSQGGSYRDFDKPSSLASALDCLAAAAAAASQDEPAGQPPPPAGPSSGRRNGAGLPPPRNGVEPRTRTERAESKVGVKGAALVVIDVDEEEVDETQTKGRITAAPQRVAESAAEVEGPSRLPQPASSSAQPGRNTSAAKRARVHQLMDLEPRGEDRPPSQPPPSQLPPSQLLPPSLAAASTGPLQDSVLQPLQFLRPPSQPQQLSMLPTMSGGALTQGQMTAVGAAPSLQGLQGMQGLQGMQGLQSLQGLQNMQGLQNVQGLQNMQGLQNMQGLQSMQGLQNMQGLMAAQAPPGAQFVYLMSAVPSGLVQAGGQFMMTTGGQPMLMQGGQPQGIIMVQATPTMMPQTSLSQQQQLPQ*
</t>
  </si>
  <si>
    <t>C_150063</t>
  </si>
  <si>
    <t xml:space="preserve">MRFHQFFPQAEKEAGEEEQHQQQDVVEED*
</t>
  </si>
  <si>
    <t>C_150064</t>
  </si>
  <si>
    <t xml:space="preserve">MVSEHEMVPGQDPVIGEQLQKRASKGNELVQVNGFTFIRKRKTTAAAPADVAVDAAASAPVLLQPEAGGGAEPAVEQDAGPHQDTVVGSEELLDAAELQEDGGDAQPSSSGVQAERNVAAEVASLASFVPSQCPAGMAVTWMLEQALNLAVNADADSVDAAVAAQVLSRFRTGLDEQVAGAQQLLEAGSAEELQCYDALPGMVKQLCAGSRAAAGLRAKLAALEQEEAAWLQLQAKYPEAALAAALASRPAAASEAAAAAVPRVCLNDVLAAQRRADMQLGFQVEALGTMLDKAEQLVEQAQQACSLLQAEYHKENFQVYAHVNSPQVLVKILSQAVPPASALDFVPASQPSQYA*
</t>
  </si>
  <si>
    <t>C_150065</t>
  </si>
  <si>
    <t xml:space="preserve">MSAIVQVINGEGEFESAGVQSFVDKNELAQCRTNYAVVAIMGPQSSGKSTLLNYVFGTDFKMMDAMEGRGQTTKGIWMSKSPKVADTTVLVMDLEGSDGRERGEDDTNFERQSALFALAVADVLLVNIWCHDIGREHGSGKPLLKTIFQVNLKLFAPEPDRKKTVLLFVIRDKTKTPLAKLTEVLEADLDRMWDSIAKPAAYSGSKMTDFFEVQYAALSHFEERYEDFQADAVHLRRRFAPDAEDTLVRGDEKLPGDAFALSIHNIWDVIRSQKDLNLPAHKVMVANIRCQEILEDQLRAFTGDQAWAGLQEAAGLGAVEGFGAQVXXXXXXXXXXXXXXXXXSVHSLPNYCSSSASEVWQPTPAPARPHSYEAEALYFDSHVREDKFQELSKRLLAAVQPLYQAQVAAQTAAVLTGFEKELKLALLPEGAASSGGGFVAAAAACRAAAVKEFGMAFKKHLHIQGTPWDGAAEAAALEAALDSHIGKVRSEHVAAAVARAEKQLRSLLSAPVIALLEVCGPGMWPKLYGVCREAAAAADKQLLAGLAGYGLGAAEAEALSEGLRARARASMEGHVREAALTRLSRMKDRFQEVFSQDESRAPRMWGARDDVPAIAAAARLAAANVLAQLAVIRPPPGEGGKAQQGEQGDVIEAAVLQLARTSSDAARXXXXXXXXXXXXXXXXXXXXXXXXXXXXXXXXXXXXXXXXXXXXXXXXXXXXXXXXXXXXXXXXXXXXXXXXXXXXXXXXXXXXXXXXXXXXXXXXXXXXXXXXXXXXXXXXXXXXXXXXXXXRGGLILYVELDVERELARGALPGAISLSHKVVPACKSVLRKTTESVQQILHSIQEGQGAAAVGEGRAAAYAVDGAPNSSSNSSSRAGSGTPGPGRYTELTRRGATAAAAAAPNSPAEFTDLRAEGKKGQ*
</t>
  </si>
  <si>
    <t>C_150066</t>
  </si>
  <si>
    <t xml:space="preserve">MLEQGWQLQEEAMAQDAAAQRAALEARSQELQLQREQLELEAVRLDLERRTVELAASERSLAARQRVLQQRRAEQEVQQAEQRAQLDQRAEELSAAIEAAAAAEAVVAAGKPAGDVPSPAARVWVPDLIRSIAAHLGPNEVLLTLQRVNRSWVPPARRIRMSQPVPPYAFARQWGKPTAAASATAAGAAGGRGNSGGGSQRGTAMRRLPREQRERLLACTIKSGVVENVALLLDDWPDCFSLGRHHMTLATVAGHVDMLELLHSRGCPMANNGIDLAAEAGRREAVVWLLDNGYRPDSGVIDPGYGDEPQATPEEGAARGGHEAFMQELLARRSGPAASGWPLASRGLLLGWLAIHAARYHPLAELQRHWSDLLGHMGGRHFAAVAARGDGRSENGHYDEPLKLPEYFLFKALDAAACSVTEDWQAKVRWLTRDKGHWPTQVKRDGGWTVAPRERWEWLLQQGGYDLGLQYALKAVAQGWVPELRLLVQGSSQPPAPGRASAKPPRTLHRFSDEDKTAICVAAAEAGRVACLEYIRGLECWLGCSGPDIKRRGAVLDAAARSGSPAFLEWVFEVLLGGLESTLSNCVPAEAARSGAPGSIAVLSWLLRRGYQWNMHAFSAAVGTRNIQLLEWMWERRCPVEGGGAYIWAVRAACAIDPGDEVPRRFHSYHSVFFINPYTAVRAVSGEGVGVSISSGGGGGGGAADGRPVSRVELLEWLHARGLRPTDAEAFVAAAAVGDQTVLEWWAAKGLPMGDPGRAYWETGGDLATLRTLHACGAPLAPDTFLGAIVHPGDYFPPGHEAIDDYGEVVDGHISYDDGPRTWGLAAVRMLAEEAGAAVDEEQAALRAAYRRKWFGETGRDEVAAYVEGLLAARRMARR*
</t>
  </si>
  <si>
    <t>C_150067</t>
  </si>
  <si>
    <t xml:space="preserve">MATIDKEIFDDSTEDALPEEFSYMSAEAIQQRVRLLDNELRVLKDESTRLTLEQDGLKEKIKENKEKIKLNNQLPYLVGNIVEVLDIKPEEDEEEDGSTVDLDAQRRGKCVVLKTSTRQTIFLPVVGLVDANTLKPGDLVGVNKDSYLVLDTLPAEYDSRVKAMEVDEKPTEDYSDVGGLDKQIQELVEAIVLPIQHKDRFTKLGIKPPKGVLCYGPPGTGKTLIARAVAAQTNATFLKLAGPQLVQMFIGDGAKMVRDAFALAKEKSPCIIFIDEIDAIGTKRFDSELSGDREVQRTMLELLNQLDGFSSNDDVKVIAATNRADILDPALMRSGRLDRKIEFPHPNEDARAKILRIHSRKMNVAADVNYEELGRSTDDFNAAQLKAVCVEAGMLALRRDGTEVTHEDFVEGITQVQAKKKANLQYYA*
</t>
  </si>
  <si>
    <t>C_150068</t>
  </si>
  <si>
    <t xml:space="preserve">AHGDTVSADDVGGVDFVLHQLVRTLQQLRRQDDHTGGAVAHLRGRGGAGFAWHAHLGGRVLHLQQPQNGGAVVRDRHITNVVHQHLPHLIETNGTKAALNDICNSRDSHHILRPHVLAALPVSGNLETRPLKSCGHGPKVISR*
</t>
  </si>
  <si>
    <t>C_150069</t>
  </si>
  <si>
    <t xml:space="preserve">MLLQTHDGAKGLSLRQGWQKMMAEGSIKSFFKGNGANVVKIAPETALKFTLNDSIRSIVAQDPDKGLLYPLDTIRTRLAVSPTNTYNGILHAAYRIRRDEGVAAFYRGLTPSMIGILPFAGVDIALFEAFKEILYEKYDGRPPHMAIVGAGMLSSSIAQVVSYPLALVRTRLQAQSVPRPVHPHHHQLQQQHAAAAAAASGRGPQGHSHHVPHAGKPGVKHPPGHPHHLHHPPAPACSGAGGQVKYRGMVDVFRKTIRNEGVRGLYKGLLPNLLKLAPAAGIGWFVFEETKLALGVNPRS*
</t>
  </si>
  <si>
    <t>C_150070</t>
  </si>
  <si>
    <t xml:space="preserve">MAQHMQQTLNKEWDTLLCGADVPDIRNGADVFRAVRSDLRSMANALKTSFSLMVDNRHYSGSAARVSEQQIAELKTVAKDMASATRLATDNYNLQVELTLQRHASQFMLSQMHEQQLQLMAKEEELEALRAEAHRASAAESAASSLRSLNAALQAEAQNASGELLELRRRERELEEALAGARRSAAAAEARLRELELLDDHGGIHTPPGEAAEGRSHFDAGALAAVAAALGVPAHPHGDGASAAQHGSGHPPLHPHLHAEGGSRRASGTGGEGGEHARHVHMRVMDLPADIRRHVAKLLRRRDXXXXXXXXXXXXXXXXXAARASGGRRASADSWVSDDEFDWGSGPVEEAYQVATHGHAQTHSSLQQRPNHRQQHPGAGADTSSTSSSGQDAGAQLAAANEALARLRQELEQARARAEQQAKELAAATAARGAAEARLTEVEARAAVAEVEHGAAAQDANAALAEAHQQLEELRTAHGDLQRSAGQDASASVAAATAAEARVARLESEREVMQQQLAEALRAAARADAAAAGAVEAAGSSSSRLSEENSKLRGELAEVQLRLAEAKAEATAAREAAATAAKTVAEAEARERKAAEVAAKDVETSRQRLLKLQKDMNDLRAETAVLISDDQTQTAKFELAAASRDTKAANSEKLRAQREMEECRERMRLAEAAAEELTAKLQAAETERRALEARIAEVEAEAVVAAMEAEAAREGAGPQVGGVDAEAHAAELQRREDARAAEAARAEAAERCAAELRAALAAAQGEVAEARGRLAAELAEARAGLAMARSEAAAAAESARRQVQALEHKVAEAHQEAAAAGARSGAGSAAAAAEVEALQERLAAAEARAAELEAQADTLRRAAEEAEMAAEAATSLLESAQEEAEAARAQLAEARSTSASSSDAGVSRVASPETARARAIAALAGGAGGAAPDGAAAARVPEVDDDDDEGASDDVVTLRARCRALRGELGLVRCRLAALLEVSEAAAAGRLEEALADARAAAAAGEVATDEAFWSHNSEVHSMYSLVAALRATALHHGPTYGDTRADGAGSLVGATAGSLAACHRRKMLAALRLRCGQVGELLAEASAMVRAPRADGAGAAATAGGTAGGGHGAAGLQHSSAAFDLRSDYDSYGGGGGGGHTHSDGGDANGHGGAGHHHHHHHHHQHGGAHATAQLHSGPLGQLAASSSFTSGTGSSLADGEENDFVSLQNMYELPPMATPPRFDFADLAMP*
</t>
  </si>
  <si>
    <t>C_150071</t>
  </si>
  <si>
    <t xml:space="preserve">MLSNRESARRSRRRKQEHLSKLEEERNVLEDERRELENSYHTMERRAQSLEDENKRLKEENERLRDELRFLRTEIADRKDRNGYGHYRSGGGRLHADSDDEQAAKRHRHSDKSSSEEHPGACSDEVVEKRPRTAATAAPVATNGTATANGKHGGSAAGGRGGGAPGASNRAERAGGERSRPEGKTREARGRDRDREREREAREMADEDEDEE*
</t>
  </si>
  <si>
    <t>C_150072</t>
  </si>
  <si>
    <t xml:space="preserve">MALANHHLYRGHSLLRRIPSDVRAAVTSRIVFPRASVVAQASPMATAAAPEAPTAQAGSAQKRVVFVVGGPGSGKGTQCDMLARDFGVPFFSAGELIRSLIASGCPEGKQLQDIILQGHIIPSEVTVGLLQKAMATTTSDTVLIDGFPRNHENRTVWASQVGYDCDMVLLFDCPDEVMLQRLLGRAGQGSRADDNEETIKKRVKNFKSQMEPVLEHYRAIGKVTTIRTDRPIADVYAEVSGIWRQRFANTTAA*
</t>
  </si>
  <si>
    <t xml:space="preserve">MPGRVADDEDDDLLEDELPEEDQFGRMRYLDLCREMGISPASQILKYLESEAMHVVHYGLGLKGVKALAGALRINQNVTVLRLADNAIPDEGVAELMRTLLDNTSITLLDISGNRMGPVGSKALADLLVSRNTVLRTLALANMKLGDREGVLVGNCLENNTSLRSLDISSNDLGEKTAHTLGQVLMVNLGLTDLNLSWNKLRPRGVAHLSEGLKPNLTLQVLGLGWCGLQDIGATTFGVALKTNQGLVDVDLSGNQITLEGVRALSEGIATSVTLAGIRMDNNDLREEGGKELLQAVDRNKGLVVCSMENTNTSEQIRLAMEALLEPRRKLRDKLHAAQLHQAA*
</t>
  </si>
  <si>
    <t>C_150074</t>
  </si>
  <si>
    <t xml:space="preserve">MESEARQVNKTKSLKSADAGSPFLPIYPYHVNSGYIDNRVKCSLKAAKKKGKQQPAAAAAAAGAEEGATMERSVPAGCCGLPADYGQAHNCTLGFLVISDVCKALKQSAKGWGKLPDSGAALPAFLYKHVLKHKTGTKDRPPVEAEHLASGFPQLLASCVEGWERALAHVHGVWMPAVMEAYQDATTSSPDVWYALLGDGDGAASAAGVAAAPGSGSCAAQLVRPPGVPRPQLLLPCCIPPEKIVKLGEVVEELAGERAVQMRAEYQARVKQEQEEQQERSPGPVPPRPDVEAQSRLRLAPAAAAAALTTGLAATAGASAPPVAPVLASGPPGQAGCAAAAASSEASDAVFVPQLYPQQPAAGLYGVAAMHVDNPHEPGLLQLMQGMQLAPPAAVAAAAVGAGVGVGAGAGQAPVPGPVPLLGLMERVRVALVKDMEWCQQQVGVGGAAAGDAALVEALASLERMLGEREARLHVC*
</t>
  </si>
  <si>
    <t>C_150075</t>
  </si>
  <si>
    <t xml:space="preserve">MVLGGTFKLLRAQLLAFSCNGA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YKWLLRLVGTHGWHPEGEVSGAIGEWAKKTREWLDNSLGEGWTRQQAAESEARQVSKTKSLKSADADAPFFPIYPYHVNSGKSDNRVKCSLTAAKKGKQQPAAAAAAAGAEEGAKMERSFPAGCCGLPADYGQAHNCTLGFLVISDVCEALIQSAEGWDKLPDSGAALPAFLYKHVLKHKTGTKGRPPVPAEHLASGYPQLLASCVEGWERALAHVHGVWMPAVMEAYQDATTSSPDVWYALLGDGDGAASAAGVATASGSGSCAARLVRLPGVPKPQLLLPCCIPPEEIVARGEMVEELAGERAVQMRAEYQARVKQEQEEQQERSPGPVPPRPDVEAQSRLRLAPAAAAAALTTGLAATAGASAPPVAPVLASGPPGQAGCAAAAASSEASDAVFVPQLYPQQPAAGLYGVAAMHVDNPHEPGLLQLMQGMQLAPPAAVAAAAVGAGVGVGAGAGQAPVPGPVPLLGLMERVRVALVEDMEWCQQQAGARGEAAGDAALVEALASLERMLGERRARLHV*
</t>
  </si>
  <si>
    <t>C_150076</t>
  </si>
  <si>
    <t xml:space="preserve">MSYPYFSSYSEACGGYTCEWPLLTVASAYCFEVDKVLVKGFPATAEWAKAKEHVRQCASALIADADLPAVLAPDGDLPTRTARIVWTTFTFCYFFGTKRMVPQPQVKTGVPRQDGTAGGRRATTPAAVPPLLQEAADCLGRMVGTDGWCRRGHVSKAIQEWVSSTRKWLDGSFGQQGWTTWQAVAVHCAAASSAPVSGTNVSAIRMLSAKSNEPKSGTSKDSEPQKVPDFFPFYPLCVAGGYNENRPKACKSMHKAPGATKAAMAGFLKEHVLQHKTGATGRPPVPAEHLASGYPQLLASCVEGWERALAHVHGVWLPAVMEAYGETFMGANWAEKAGGVAVIQDALQLGPGPLSGPSDGLQEVLNKLQKPQLALTRIIPMAKWQSMAVKGQRRAARGXXXXXXXXXXXXXXXXXXXXXXXXXXXXXXXXXXXXXXXXXXXXDEEEEEEEMEEKEEEEMEEEEEEEEAGQAGGQTEQEEACGTQQLGAAGDRVAREAAQALALMQRLMPLLEGLRQAPTGKGAGRSSGVGRGSAATWERLAAVSHALQQLEQSLSS*
</t>
  </si>
  <si>
    <t>C_150077</t>
  </si>
  <si>
    <t xml:space="preserve">MLLALLAAEEALADARWGPGAAVTISSGAQEGRGASGTSSGGGSGIGNGGWSDAAARRTGVVVGNGMSCTTEVAEAGALVCGGKQRRVSPFFVPRILPNMAAGAISIRYGLQGPNQAPSTACATGGHALGDAFRIIQRGEAEVMVAGASEACVDAISFTGFSRLKALSTRYNDNPTQASRPFDADRDGFVMGEGAGVLVLEELGHARARGATIYGEVRGYGLSGDGHHVTHPHPDGAGALLCMRRALVGSGVGLDDLAYINAHATSTPAGDAIEQAAIRQLLLKPLHRNGGEAERSAAQAGTEAGAGPGSGLSAAQDSELGPEARRRLAGVAVSSTKGATGHLLGAAGAVEAAFALLAIKHRRAPPTLNLARPDPALLPGLVGMGGIGGGGAVELPANQRVAALSNSFGFGGTNTSLLLTSV*
</t>
  </si>
  <si>
    <t>C_150078</t>
  </si>
  <si>
    <t xml:space="preserve">MRPASGGSGAAGPAAPAAGAAPAVSDVPGRWVPQHHRDITLGRLDGFLAAGQFADVNLRAAMWRRRSADAVSLEVYSHPKDVPYPPYDVAIKMPYRPAAVGEAFGPSWTTHWFRVRARTPADWEGEGPLMFRWDSGSEAMLYLDGPTPRQGITDQRNEYLLAPAAVAGQELVFYVEMAANGMFGNTTDGILPPNEDRYFTLKAAELAVPDVEVTGLYHDLRALTGLARELPAGHATGEAALYTANKIVNTYRRGDPQSVAACRALAASVLAVRDPGDRMQVHAVGHCHIDTAWLWPFSETHRKTARSWSSQLRLAERYPWHVFTASSDYPGLFTEIQAAAARGSFVPVGGTWVEMDTNVPSGESLVRQFLFGQRFFQRHFGAPCDVFWLPDTFGYSGQLPQIAAGAGIRYFLTQKLSWNNINAFPHTTFYWAGLDGASRLLTHFPPANTYNAQADAKDLLATATGSKDKDRAPLAYMLFGNGDGGGGPTVDMCESLARLGGCRGVAGSFDVTAPGDFFRRLEGASQDLLTWRGELYFELHRGTYTTHAANKNDNRTCELLLREAEAAGALAEAMLGDVGGYCYPRAELESIWKDVLLYQFHDVLPGSSIGRVYDVTKTRYPQMKMQLRKIRDAALGALIAAAAAPQSAAAAAANSAAVAAAVGTGSHLISLEEVVGARPLLQPPAAAAAAAADAAGAGEPVAWVFNSLAVPRTELVSLPVASLPPDLRQRLAEGAWRPAVLGQGPQEGAAAGAALEVPAASGPGGAAQVVLAVVEVPPLTLTPLTAADLAAGIKRRACSSSSSTATVNGGISDSSNSSEGVGYDGGCRLVRMTASQAGLRGRRAAAAAEATSRRLGVAVAAEDAAVYLLMNKMVRAYFDDAGRLLSLYDPAWRRELVPEGQPGNVFRLYEDIPLFWDAWDIEVYHLEKGCLAGEGQPPPSVHIIESTPSRVRLGLSMQITAASSLQQVVSLNCCSPRLEFHTEVVWAENRTALKVEFPTTLDAPAAAYEVQFGAVERPTHTNTSWDWARFEVCAHKWADLSEPGYGLALLNDCKYGHAVHGHVMRLTLLRSPKAPDANTDMGTHALRYGLLPHAGSWQQAGVAAHGWAFNAPLRLMQAPPQQQLAAASAAAAVSALSLAQAAPAAGAAAAGAVDFCHARPRLAFSPEQPMFQVVNAQQNPLQPASPHHPDATSSGVWQPPLILDTVKLAEPPLQHTSTAPAAAAAAAASVPVLSALCPDGLAAPATSASAEQLLMPEVGAKLKEGATEVVLRLYEPHGARGVARIEWPDWLPVAGGMLCDLLEQELGPEQRQAQGQRDGQEEEGLRVVLGLSQGGGAGGYVEVPFKPFQIISIKLILQV*
</t>
  </si>
  <si>
    <t>C_150079</t>
  </si>
  <si>
    <t xml:space="preserve">MAATLTDEVLARYCPVLFLHHLDKYMPCSVEWFIQRAGLHYYNEGVSGCGELHEFSSVPGGVEELLPAGQVTQEKLLAEQDRVLVPEHLSLTLDSMHFGGHDRRRLSEVPIYVHAKLVLDQVHGRPEAYEINYITFYAFNGHYAVPFGLPILMTGNHVGDWEHLTVRLDARTLELQGVWYNAHRNIEGEWCPAAAVPRTPCGRIIGHVAINGHGIYPHCGTISRLFFAANDRTSRAGPVWNPTKIRRMCGVPHEPMAAPRPPATLRATSAAYHAGSSLALASARSADLPLLHPLSSQLQEAQQHRQTEQQDVSSSAGARDEHWSGMGTGYALPQVEHDTSLWQQYKGYWGTVVGPMHQGWFSNPEPPVSRGLLRRLFLPCAPGVDSLPPRA*
</t>
  </si>
  <si>
    <t>C_150080</t>
  </si>
  <si>
    <t xml:space="preserve">MTTRSARADPALAAALSRLAASPDPDDVAAAAALTPHQLLATHLLHEVSKGPESFWHPYLQQLPRSYTSLAHFSADDAAALQLQLAQDVAAAAAERAREEWQGALPLLRALGLPKRFALLRSWLWAASTLHSRTMFLPWCPAGALTPFGDLHNYAPPPPPYVPQLGVAEDRTAAESAAAADEVAAAGSVAAASASGSVYGAEGATGATCAKDASTGAPGAEGAEPAAAHEAEDADAIAGDGSWDEARQQYVIVVRRRVAAGQQVLLCYGRHTNLELLEHYGFVMQDNPHDTAPLDAALLPVPDSARYSAGAPPLPPDECFVHGGSPQAPCNTDNTGDGSSGCGAPSWSLLHFLRYCAATPAERRTQGHRLAAGESISEQGDRIALGWLRAACMRQLEDLPTSLAQDLEELQRNSQSDSNSNIQSRSHSQSQEEGPAQRSASQLGAGDRAAVPAPQAHDRQGAAGTTEAAQCEGTQQAAAAPAAAVARYQG*
</t>
  </si>
  <si>
    <t>C_150081</t>
  </si>
  <si>
    <t xml:space="preserve">MSGGLLSSVRLAVASTLHACVGDDNPGSEPRPLRIVTPDLSALQSLGKILNDTFSESTGIPVTLEIMSLATYFQQRQPLLLDSRPPTANSSYDVLIVSVTGMGDASQVPGKLADLTYLSLGDDGWGKLPQSYKSSALYDNAVRAVPLLTFPFIMYYRLDVFDRDNLTVPTTWEDFTALAERYHKGPDGLNGACMLPVGCRSESVYLRVILGAYVQTHGPSSGLLYDPDTLAPLLNSEAGAQALKILRRLNAVGPTEPATPTCIAEYFTRGQCLMAVADATRFKYSNIGNAANRVVRGNVGMALLPGSTRVLDRPSRRLVPCDAKRCPLATDQALDPTDGVVRPLNRVIYVASSVALVNGLSPPQYQFYGYQLFSMLVTSDVFGELRYQANELLPLEPGKMNPDHAADWVSRGYDPGDTARFLDVIGRSASSDNAGIDLRIRSVANITAALLSAALTYLAPSASNESAAAALLPRVLSDLDAALEGVVMASGGPLAFGPVYRRALNRASPTDGGSSGDNTAGSGGAAASGGGGSSQVARQTTLALAVAVPIGCALVLLSVAAPLVLWWRRRQTRGPGRRGAKGAAPGADPETTLVITDM*
</t>
  </si>
  <si>
    <t>C_150082</t>
  </si>
  <si>
    <t xml:space="preserve">MTVVMDARALPLAAEWLTKTLALRLPDLDWPEELLEHPLAEEVVFEPPAAAVAAAATAASGGGGGSGMCLGGLRFRGLRASAAVVVGDLGGVLVGGQLSGQLQYSGRGMTALKKVAAAAKAGQVATNPETATLLPRELSAHLCVKRLGVEKLRRAATAAAAAH*
</t>
  </si>
  <si>
    <t>C_150083</t>
  </si>
  <si>
    <t xml:space="preserve">MAVVGLMLTYAVGIEQRQRKAGAAEAAAAGAGEAAPLFFDPPLHQAASAPRLAWCGLVARPLALGDWPWLVMCIDEVALAALLTLLWATAAYRRPNSRLWAYWCRHRDWLISLHVPMAVTVLPLAAFWVALPPPLWRQAGAGAYVAAVASRPLADVVYVTLTSAFLPVRSSLTAAAAAGHVVAMLAISRHVVPHLPLYIRGGSSTGSTGAAVAAPSPPPPLLHELPFPYQLLIAACYVVAPLLLSLGAERRMAHSYHRYCGHSTSRSSSGRNHSAGRGGSSSSSSAAKDTGEHANGFNVAAVAKAAAEPGPLQSMSCGSEDIDRSGSSAAGGSHEPLVAAAAMTGTAQPQPQLQTHPGTFESYSQRLMQATPAIAAASQETCAGGFTQALVVRGCVQLIMWTRTPVAAAGGAVSAPEQPQQPPLDARLLSQLLPDGDQVGGLAVQQQQAAVAAAAGGSVAVQLLHLTPPVLPLPGGPTASDATAPPPEPLRLRLFSPGPQRARLLVVGSSSTEAAAAATAAGGLRPQRVFAELQVQLCGGDQELELGGEVLRQLLLMACVEAEAPTGCSRALQLLLMPPVHDGDEELVEAAEGSAGEVMPPPPLLHFSAPLLVLPAAAAVELCGLWEQVAAEAGGDAAAAHAHLQPLLSDLAYVLEAAETEELPAAAEGAGSDAAADAELGFAMASADLMSYFLRACLPAAAALLRRPGGSCCTSAMANSTPERDVVTTPCNATARAAGTERAHAAATASRTVGHAAVPNAATVAEPGVLPEAAAAVAFARPPYSTAEPAAPNKGIQEAAAAPTAAAADGPHGRSAVTFRDLFFGFSPPQLETQFAAWRAVRLARAAPFVLLITLQPYLLGTLRTLREGYAHTGAQVTGLALQWLSDSVPYAVLLTRLRHAPRAVAEAALIAAVGAYETAAAYAAPACFCVAVLLAHIGILASNDSFVGDIRSVWLIVFYRAVVLALALPLPLRRVVPVAGRREAAVVAALLHTAGTALVLGLTQPRWSMLGLAATGGLTWLLATVVVGVRDWAARRRFLQQRAARVPALKLASHAASER*
</t>
  </si>
  <si>
    <t>C_150084</t>
  </si>
  <si>
    <t xml:space="preserve">MDVAGSWLMAVMLLVYMRTSVVESGCSLEVAAGRALPEFPCGAPPLVQVLHVVCNAPFYAIVRPWRLGDWACLVAACGYAAPAPLLTLVAAAMSSRPTRIWLWWVRHRDVVLGLRTFLLTTFLHTASYLLLPRDKWLQSGFAAYSNAIATRPIADALSISCVWVFFPTRLSVALPLAACRGALAFALSASVGPVVVPALWQASGRATGSSSSSIAAAGAERGLPVQPVLLSQMPAPMQLLVALLHVVLPAAVCFVSELHVRRSFAAHMQQQRQQEWAAARLTQEQRAAPQYWNVAAGQLRAGGAGAAAGAAPCGASGRGQELRSAGTQLKADVLLLVCQQQKQQKQQCAGAAEAPAAKRVLTAHLTARAVAAVGPSSPASVARAQPRRPRKAPLPAYQGLTSMCHISVKVQQHPSTFEVYSHCLLQAAPGILAAARGLGSGPWAAAPAAQSGAVVRVFAELQVLLCGGDQELELGGEVLRQLLLMACVEAEAPTGRGWALQLLLLPPVHDGDEELVEAAEGSSGEGMPPPPLLHFSAPLLVLPAAAAVELCGLWEQVAAEAGGHAAAAHAHLQPLLSDLAYVLEAAGAEGLLAAAAGGGGGTVSSHGASVASALLTYLQRVGLTAACSMVAGLGSSGSRESRTSQAPKAATNAVAAASPRAAAAEALSRHSTSRPAATALLHGFSPPQLEAQFAAWRAVRLARAAPFLLAMTAQPYLLGLIRAVAEQPRAVVVQTLLLVLALWLADILGSLVLLLQQRACARAARRASTQAQAPAPGLAGTALHTSLQHNYDRLYHVACVYAAPALFLAASIVSRLRPLPSNDVFVGNPRVLLGSAFSRGLVLPSVQQLSWRQAAAAAVLLAPGEALQAAALQPGWRWGWVVAMVVGWRLAACATSAAWEWRARARFLVLQERAQQEPRACEDTKKAKTA*
</t>
  </si>
  <si>
    <t>C_150085</t>
  </si>
  <si>
    <t xml:space="preserve">METATTSKRVSPVRADDVDDKCLDLLRSLTVEDGISVIDQFERAVQNGGVKNKSAYLAGVATRHKHFGHGPKLAKEVQHRLESLYRSGKMRDTVFDGKVLEAINDLDVGLALRIIDTFEAKDLEDARNLNALFMSTIKITKEQISRERSYGMPPPPHGYREPLPPPHHHHHMPPPPYGMPPPPHYGSPPPPYGAPPPPYAAPPPPYGAPPPYAPPMHAPPPPPHAAPPPRRHYGPEQSAAGVRIDELHNLSVHAPYVPPQVALSLQRAWDSGNRLVSLLDDGSWKALAELEPHFGLQVVTEVVEAMNNQQIRNCNAFLISVAKKFLTGGVSPSGAPGGPGGPGGYGGGGYAGGGGGGYGGAGGGYGGGPGGPGGPGGHQKGVPALNKLQGVLAQRAQDLLTQHAGVLRDSHFDEVVVSQLQRLPEHESLEVLAEIGRHELVGVKNVPAYIMGIINRYKRGGARPGH*
</t>
  </si>
  <si>
    <t>C_150086</t>
  </si>
  <si>
    <t xml:space="preserve">MDWWSSLGDQPLPSWSGPTGAKQDGGGSTRGCGLVGSMRLHRAVNLRDSGLVERLVVGEGLDVNEVEAAGNTPLHNAAWSGWEEGVQQLLRLGAKVNASNNAGDRPWHWARNMGHTGVMAILEQDFYSKSCWSHHPLPYADFVAAKRAEVKAQEAASKSALRSSAP*
</t>
  </si>
  <si>
    <t>C_150087</t>
  </si>
  <si>
    <t xml:space="preserve">MTVRVEDLLKIVLKLAPQESAVEAIKQGLVYLDSSATAALLKELAKQGYLKRAVEIFDWLRSLAPGDELSSLCDLYTYTTMISQCGSHQQLRRALELVAEMRSRGIDCNVHTYSALMNVCIKANELDLAQDVYKQMLEEGCSPNLVTYNILIDVYVKRCQWEEAVRVLDTLEKQAEVRTYNTVISACNKSGQPEQALKVYEKMLAAGVKPSATTYTALISAYGKKGQVEKALDIFRDMIRRGCERNVITYSSLISACEKAGRWEMALELFSKMHKENCKPNVVTYNSLIAACSHGGHWEKASELFEQMQTQGCKPDSITYCGLITAYERGGQWRRALKAFEQMQSQGCHPDAAVFNSLMEVLWQSGVLLAQAKALQLWTLANRSGHFRIYTNSKQDSNVLQYSTVAFTSGAAVVTVVRWVSELKNKLLKDGAGFFRDKVVFTLHKSKQNRSEQPSARIFEAVSLLLAGNASPFAMHLFDQTITLEAASPQLTAWLRSAAFNDFVHIQQSQQLKRISLDLLLSEDVAIAARCIEAFSAVKRYEQVFSINPALCNQALLAQRPQIVALALKYGAAFGLKDDTIYDALQLFDRVSCSGGHINVAAWPLMLCSCLLLAARQVEAPAMWPPLEQVTLLTGFGTDVMVAMERNVLLWLGHDISTISPMRVIQLYLERLGHYLPDFKGIDRITKDLQTLVLKVACSPVVGLRPSLVGAAALVVVRRARGMVPAWPSVLQTMTDYASNDGELAACVMHMEALMQQ*
</t>
  </si>
  <si>
    <t>C_150088</t>
  </si>
  <si>
    <t xml:space="preserve">MSELEELVGFLDNSRPEVRSTAAEIVSGLTASPDGIEKLKSLQRPLVTKLFRSVGLGGDASRKCLVALVNLSQDPSLADLMLELNVVNRVMELVREGSSPHVDLLTSVLANVTISEGGSRQLLQIGQGNMEGLHMAVLLKKFVVGGITLSPGESDPYEHVASVLTNVTRLKEGRQLLLQPGRGLLAALVSQLQSWNALRRLGASGAIKNCIMSAEDDGTLDAVLDDKSLLPHMLRPINGQEPLEKEDTVRECMAEAVLMLAGTERGRDALWEAGAPEALRKGYEDEAHAGVCVAMERTAEIFLSHSTIDSGMSAPVVGASSAARQEHETGAARQAQVQIEEEKE*
</t>
  </si>
  <si>
    <t>C_150089</t>
  </si>
  <si>
    <t xml:space="preserve">MPAHDDILLLSPRCPCLPTNAPSVQASISGISAPSPTQLGQVVKLDELIKKDRDEVADIWLGYHADEKGGRVGSVLSADDYKTFLSRAKESPMFVFAMPKPHKGKGAYEAMLIQCQMPYVLITGLEEFKRHGEGAPPYLTLTHYPELLDSHGLALVRGDIIHEKGITRDEARTALELTRAFYCGDEDYALVHTFNKKPASFDFGAVLRKLNLA*
</t>
  </si>
  <si>
    <t>C_150090</t>
  </si>
  <si>
    <t xml:space="preserve">MKFVSWLVGSKPKSPELKEAEAAFSETERKDIEAHYNVVYKQFQAAYLGGRGAAPKGLDARHLGLLVGPLWGCLEPLLAADVFTLLASPDDGLVHLEQLLITKAKLERLGEDACLDTTFRMLDVHREGELRADALAAGMVSGVRMSLAAAAAVNAAAAGPGAGAAAGAAGAGGLGVAAGAKSAVGAGAGAAEAGAGQGGAAAAQEVAEQEAAVAIAAAVKALDGSSLMQQALAVCRGALLPQEPASSSSPSPPSAAASTLSSGGGWTPELKSARMSPDEYRRWTKRCPALHKALAGLLRHASAVLAQQYRHELPPVLAQLGKLSVSATLLQPMWMWLLSARLPPAQRCEWRLLFSSARDGKSFNTFFGRVSATPGPTLLLIRDKVYPATGINDNIQW*
</t>
  </si>
  <si>
    <t>C_150091</t>
  </si>
  <si>
    <t xml:space="preserve">MGHLYTNTCGVGFSQLPGGLGFGGAAGARGHFALYVEPSLDSGMSRPIATFGNSSSLASEQVFQIDTLECWLLQPPEDEDAASGSDNNHGGGPRRGGGGSSSILDKAAEDRAIMKMAGMNLHSEGVRDEPLEED*
</t>
  </si>
  <si>
    <t>C_150092</t>
  </si>
  <si>
    <t xml:space="preserve">MMVVCSLAEAVGVGVHFNTLVPLDAQTTIKYGVLESSSLERDLRHWTHLYIAGRMHKPVTPLVEAPKSLAEAEVINRHNALATALVLLPPTFTEEDLLRTLVGLSYRGDVRLAVGAEDPHKVGRIVAGSWEALAAMYMPLLQSERYRSLLGLEVVGETAGGRRGGTLWRQAKDPEAQVAVLQQLPAGLLHEMATKLGFHLPLEHLYAGEDTQREVVAAVMRTGRPQRLAADSLAAIVRRSSMYQAASGLLAAGGGKAVTYVAAKVGKALRPVVSAASQQAAQAQAQVAAGVQRAQEGVQQAQQRAQQVQQQVVAARQEVKQRVGRVQVQVQEAQQKMEDRMQERVDQVAAQVQQAQQQVKQRVEQQLKEVVTGSRGRTEGDERR*
</t>
  </si>
  <si>
    <t>C_150093</t>
  </si>
  <si>
    <t xml:space="preserve">MQITCLTSPAPLEGKYDITVVVDGLDSVTYSTPYSYDMDYTPTLNFVFPSAGPPGVNPFVYGTPTWGINNECSSNADTGYMYSSTPACVESVLAGDYSATLPSGADGYTYLGYLSYYTSLYRINFTMPLDNTGMGLEGLGTAGNMNLTISFGGNAYGSQPYVARSAYRTGLSDNLPYMYQQYAEVASVSPQTGSRAGGTVLTITGRGFPTLTPDSTETVTVTAAGAPCRVLSSNFTTVLCETGPASVLVPGYRAPVPAGGLKGLYPAMRGIEYELYNASINANCSPYTEGGDALNRLWRFNNTIKLSDCNNSYSRILTGAWEAPPEDTQLELSTYNTKAFFIAPRDGNYTFHVSCDDQCRLNGTYQLANGTVVTGVPLAYMPQWSSFNEWFKYDEQMSDPILLKAGQAVLLEATGANNRGPGGIQVGATVPSTVARYNSLPEIQTINVNGAALNRMVEIKYMWGGGFKHVYNITVTAPTVALLVNSEVGVRVNITNSTNAAKRWDPRFMLDDKASDIARSFAYYLGISGDSVGVSMSIVGSTMRLQVGISAPVFASTNFNFSIGFFMVAQPPFPPSPPPPALGCAYFNPRSLREMEADALAADGSSWLDRRSLIPNITSWTVTIAASAPVAAVTPGGQWRLISGGSERVLDWNADAATVNAAFAALAGTGVDIASSYSKVEGAYLTNVWTVVYPIWILNNVPAVTVANASGVPAGARVVMTVRNGTTALGGSFRVAFGSYCESVVINLTDSADDVQVKLSTLPGVKAPLSVVKTGASYGGSIKWRVTFDPQGNPGNMPQLRVIDAKNVTGTDVRVFVEETLQGSTRQFFAPIPTEMTALASTVPVDLAVRVNNIPSACASPRGAAGCTFTYSAALTPSITAVSPAAYIFPSTAGFTTLTMNISGAGFNSSIAGNAVSLDDDTQCAVTFASAGLITCQLPNTGAGGARLVRVRVAGKGFAGSANTAVVTVSVRVLAVTGVSPAVVSATAGATVLNVTGRGFDDVVCDRNRVSVGAAACGVLTCAYDQLQVLCATPVVAGAAPASPTPVPVGVRVFNAAGALLDFSDNTTTTLADAAGPSIAVITPLSMGSSGGVIQLATTGLAAPFANGTDIGPFPLVWLVSGNVAAVNTSSATAMAALASALDNEDLRYPCANATYDNSTGLITCTVPYVPSGTYSVALEPAPYNGGLNVTTWLLSRQAIVFTMTIAGVAPQAGSVGGGVVLVINGTGFAPGDRMRENAVFVTVPVSTTFLNGIVPCDVINASTTEIRCRTRAHIAADADATDPFALNVQPRATTANSVVVVACGQSFNSSATVDALRFYCWAQPTSARAVCTGTVGACTFAYTWAETPSLTSVATPNMDGVVFPGDNITVNGIQLADVVQLDLRSPNGTTSGSCAGADLTRGATAVSCNIPAGTPAGVYQVVLLTSREGRSVDPRKVGRIVVTARVVAVAGSVGSLGGGGSLTVSLAGAIFNTSFPDRNTITVDTLSCNITSFNATSANCTLPPIIGSVKAEFWNLPAESWSVDVKNYTKPDYFGGRFTFYMRVNRTARYSFVFNSIDDVARLYVDDVYIGYHGEQPLRVNLTAGRPYKFEVMYYENLGGTSISMVWDAGDGGAIDRALPWGTVSPQPPAAPIDVTVTINGVPAVSACPAQDLNLTMPGTSPSPIPGEPAVLSLPNNTCAYVFTGYRTPTILAASGLPAVLPGVVSFTGNFLTTAVADFSITVSGQNCTGIVVRAAGAGFPTGSSIVSCTLPSLPGRVSKPILVSVAGRGVARAGRDLDASALWPSFPLAITSIVPDYTSHFGGFDIYINGFGFVPLTGPMANMGRQMRVVLGGGTNPGNLTTVPMPIVSASTTQIRIKFPRILPAPGYIADFNIWKSITVVLVDQNTDSSNWQSQWEAIQFDRTSTPVFNATTQAVVPAVTSLGAVNATTVNLSYSIYYGWSIAVNATPVRAWARCQHGPCAEEALCNLDLSAFATQASRIGNFSRMSVSLTPTPTALPAALNYTGVFPVCVNATVTNSSWVRPVYRESLSCTLPAGTPANVYTAWICQPGGTLGTGCSPAPGTVTVPLVLTGISPRKGSYAGGMSVFIQGRGFVSNPALIQVFFGDVPCNVTAANNLGVTCLLGSALPAIPTGSNPIALMPSKPLLAGLRISPADGAPLVNYTSANVTFTFDPVQTPVVISVSMTRGSTEGGTQLEYGLINMAGVFAQNVTVLLGDNITCTNLTLTPGYLSSGDLGAVVRCLTPKPPTRQIGPKPITGRGMAACSATYEYVDLWSRRTTWGGGAPPVEGSLVSIPPGINVMLDVSPPLLGALVVEGRLTFDESLTDEIELRFHALPSLQANYIIVRNGGVLSVGTEDVPYGGKKAKITLVARPHEILELPLYGGKALAVRDGLVVFHGQHKTPTFTRLTQTADVNSTVLNLAGVVNWVAGDEIAVASSSFFTDESETAIIVSVEVDDYYNVSTIRIDRKLNFTHLGVVEEIAGGAAGASIDMRAEVAVLTRNVVFQGDEDSERYMFGAQIMVNTPSTRPRANIRFEQAEFRQTGQAFRLGRYSIHFHMHGDLAYQSWVKGCAIHHTYNRAVTIHGSHRVILRDNVAYQCMGHTFFLEDGIETGNIIEGNLGFSTKASPALLNTDTTPATFWITNPNNTYRNNVAAGSDAYGYWVRLLDHPEGPSYTTSVCPKFTPLGRFENNVAHSNMFYGLRVHPEYYPKKEPCADNKFQQVPAVFNGLTTYKNGVKGAIATQVGLVVFSNITAADNGAGPKMHIVNGKDNGAGIEFSWIVDDRNRANVPLDLMAGLRDSIIVSRTVGGFVGTAGQWPARDRKITGIITQSPPLGDPKHSALLSITNVTFVDYTGGQFFALEGCGKCKTFQGGATSFMKQLRFVQSNAGSYPALSSWSYGHQAVYLDTDGSLINSQNLPPELMSALPWSLATPGGTWHSAVESELFDPAECVYVRGKGTSNDGAICSPDLVFRRIMLNEHLPTSIEFRDLRVTSLATNRTSLVHFTKYNEKGYQFTAATHRDYWLQWESPFRVDPTTARFHKMDLMNDTDGWIHMSFKFLARNDRVEVNGAVTAGAYPGPPPEGAPHGSSYYSKLLQPNSWWWGNFTYNDTKFTMYMAGDQDDILRVTPQACPVTGCTFDFNVTADLRGTLFWSDDNTWLNRAGGKPKAGENVTVPFGWNLILDEDTPPLADVVVLGNLTFETASRNVLTANNIFVAAGGRLSAGAPGTPLPPAARATIRLSGYRGDASRAMASDLVFGSKFISVFRGGTLDLHGSSVGSRWTRLGATAAAGSNYLVLDPPQPGWAVGSSILVTSSSYNVWQAEERTITAVQNNGGTIFLDSPLVHPHYAFTASFSGAPTVVDMRAEVALLSSNVVLESLEGTGVEAAVGGERYGCRVIVNGASTARISNTALRYCGQAGLDRATILFDRLTALQGGAPNPSFVADSVLYKSQEAAVFVDGDNFTSPITLSGNVIFGSYDKDTVEVMTSGNLIRGNLALGLVKIMDGVSGFDTRLPAVFNFHSARNNVTGNVVAGSERLGYRLAGPPCSAVNTTSLGVGTPYVFLNNSAHSTLVGMVLEASNESLAEGCTALANFTSYMAWDFDLLTLKGIETHVLLRRINSLNPKHAGVLVLKVGEMTQKAEVEMFDSIIAGRTHPEVCALCEQQGQPGCHPKLSVQSYNSWNPFTPSVGLVSATFATEFTPGPEQKPWDGLKGYQTIHGIMRVYGTTFANWAGASACPGSAQGAYALANHPKAPDAFHPHYLYRSNVVNVRSTTTESGLFLFTGPNPDWRNEADCGFQTYTQPDGSILELNCAGPKHAHFRDLDGTLLSGLTGAGWNATAGDTAVGYFGSPRSFPYDQGTPVIPGPCTFLPAIDGYACAANSSAYALPNADMKPVVPAAAGGIGGNQQLFVLESRDADTEDRNFGPVFFNVSGSIDMTVVAMDQGWCFAYTCQKRLSTFWTYLPIGHVVGINFTGTPATVFRTWLPYAAPEEEIVVEIYYMMIPNRRFVWLPESGRVPASNFKPRPYDGATAHGDYYWDQNTTTLTVKITGGRTLEVRGENAVVVGWGLALSINQFYDTQELFLTNLANFLGIPRSRIYVAKIVPGSSRRRAALEGGSGGSSGSQVDIMIYDDPATSNNDPLPEPQIDTSGNVDSESAAPLLGASQSEREAARAEVLGQLSPPPMPPPMPVLLNMPSTPQPSSASAEPTSTAPAAAAAAVAAAAAPAVPAQPVSSQPEAPGAAQPFPAKPTAAKPGAAQSGTAQPRAT*
</t>
  </si>
  <si>
    <t>C_150094</t>
  </si>
  <si>
    <t xml:space="preserve">MATISSMRVGAASRVVVSGRVKTVKVAARGSWRESSTATVQASRASSATNRVSPTRSVLPANWRQELESLRNGNGSSSAASSAPAPARSSSASWRDAAPASSAPARSSSASKKAVTPSRSALPSNWKQELESLRSSSPAPASSAPAPARSSSASWRDAPASSSSSSADKAGTNPWTGKSKPEIKRTALPADWRKGL*
</t>
  </si>
  <si>
    <t xml:space="preserve">MPRPRILISNDDGINAPGIKALVAELVKADFADVYVCAPSGERSAQSHAITLGRYLSCVPTEPTTAGVVESYAVDGTPADSVMLALCSPVFQDVSFDLMISGINRGDNAGLHVIYSGTVGAAREAACKGIPAMALSLDNHLARKTDDYAVSASLAVALAKAALGVLPGQEAGGRAPAASLKGVVINVNFPIAQGQMLQGLFLARQSLACVFPAFKEVTEAPGPHLAEIDEHTPNSRVFRNYAGMVQEDQEEGNDAYALKNGWVAVTPLSLLSHIQLGQDPRAENVVNAVSQIVTRAAAEAGLSTGGIPAKL*
</t>
  </si>
  <si>
    <t>C_150096</t>
  </si>
  <si>
    <t xml:space="preserve">MHTAFHPLAPDVEDPILVVPENLYLTTDNARAFLRPLDEKIQRSSSSGSRSAPASQGPGAGLLSGLKLPLWGAGGARRPTDASGSQALPAVAQLGLLVAVERARGDQSFWAPYIQSLPAAPSCAWAMPPQQLKAALVALGPTAEGWGAAVERARAGVYGRAEAAVRMYGRHLDVELDVEDVVWGMGQVLSRAYGHEPDLGLAPFIDLCNHTLGAPRPRGMTLEEAPEATGDPVREVSYAVVESSRYGEPLPLAVGDEVYVTYAADGGDPLAAFLNLGFVPPEIVLEAGMREPRRRGPMCT*
</t>
  </si>
  <si>
    <t>C_150097</t>
  </si>
  <si>
    <t xml:space="preserve">MPSGGGGGGGGGNNAACPNTTSGVDTVEVARNSDTYKMFFSGCPQYSPFGQTTSNTPSFQNTSVTFRVAPIIAAAPTYHSRIKADGTANPNIMLGPIGYAVNGIPIFNDADALGRDAIIYEGATLDNCRGHAAPGGQYHYHSEPGKGCVYADTAGKHSPLYGIMLDSIPIYGAYGDNGVAPTDLDECGGHTDATYSFYHYHVTANLAPPYITRCFRGCMSTSAGSCTPAATQYDYSPLAITWTAPFHVAHEDDETSSSASGSSSGGDSGTSPAASTPGPKPAGPRPEGSPAPGAKPEGSPVRGPQPEDSAPGPRPENGPAPGPEPGDSSARSPVPAGGAPGPRPEDGGAPAGGPGPKPSIEPRKPAASPKIKSRPSPRARPSPRPGKRGLSRRMIEA*
</t>
  </si>
  <si>
    <t>C_150098</t>
  </si>
  <si>
    <t xml:space="preserve">MGLPPTFEPSGQRSDGRAKPMGHASCHAVVVEDVGSGGGKLVLAVARLLEPDWLWHSSGGSSSAVGGYTAAPGVEVQWHWHVLLASPGYEYLGPAVRRRAAATAGAPALPSPSAVSQPVLESLDLSWHPRGDALAVCIGDAGGHSCVAVLSAGAMDVLWHRRGGDSAAGGGSRVVSMAWVPATSLLAVLDDGGNLALLDAAGGCRGAALLCGAIKYGESSMVRLGPILGKAAPLAGSSFKAAVSDFPRFKRNVPQHPLSSGSGAGSQSAPGASASTRYSLAFAQQPADHAGSGAGGSAGSGFGGIMLAVCNGGAVALARLYLEPFTPRGAGAGGSDGRALALSLGLGPDAFSALAKSPLTRRITSDTASGTPGDTPDRDAVAALPGGGGMXXXXXXXXXXXXXXXXXAAGQAASMPSLGGPGIGVGGGGGAPSSVGASSAVGRQETSLAAASGAYPSPVASAANMRYPSMVAFPDLPVTSTTGPAGGGGAGARGQRSSADGGPTGSVAGDPSVPRGSGTGAAAGGGGGVGAGGPGLGAGPGGATSSSGPGAPPLVCTAPVALRALQQGDVLVLRGCIGEALGHYPRAHIYGFLPAFLALVHLHRVDAAARLLRAYAHFTGQVAVAAAAAASAAGGGGGKPAAGASGAAPAATAAAATAAALRQRWQATMSAVLEGALTDAPMPTISGAAGMEAMGGGAAPNLHVNVPRRSFDVGGASRGLAAGFAGAAAAAAASIPTPSADASSPPQIKLRLPLEKFRDHAAATAAAAAASAGAGGAAAGGAVAAAAGGAAAGAALQDGRGSGGHMSASMLSVPEEAALDVGRLATPAPLSTQPLPGPIIIDNIMSPVLPETPPPVDAAPGGVSAASGATVGGGLGASAAAAAAAADEDDLASPYCAGLGLGGPGSPGHGPAAALNSMLRVCLQLLLLACQAMAFVAFSAHGASRAAAAAAAVDMLALPATPGSPRSPGGGVLSRQAMRRLSSTMRMRSLKTRSVSMFGQQAGALSHHGVSGFGGSPPGVAAGGGANSSIPGQAPGVAAGSAGSGFGGFAVAGGAGGGGGGTASGAAALGAPALLRIGSTNSYRAGSVTSPQNASLLPAAAARQGGASSTADGSSAGPASAVGSNVSSPAAPRPTPMRLQLHHCAFDATRLWQDANTQHVSLGQSAASVYLKPSYAVGLLLMAHTCSAQLQDLQQRAAAAAAEAAAAAQGPGSQQQPGNAAVATQAAAVWQLLNDWHRAALLAFACANALTQLGGGSADLAAGAPRKRRKSILADLPLAAEDVLSEGNNPGEAASDFAGGGGAASGVLAAARAACLRMGQRVLLSQVGACQKVEVQDACGVLLELVALPRRLLGSASTVHVSLLQKVCTRIVDLLPKRVCITPLLPAGSVPPLLEFSHAGVRAQLVAHCGAAVARVLEELRLAAACGGTFVSLRETVQQISEHSTVDSTVRMLLRWQGAYEGVRVDAAAARLPECVQDMMLLPDTSDWAPESVLPPLQDAFLASGLLTVTDAAGVVRAALAAAAASEFGAPLSVAAALGAHMSSLAEEGGATAGAGGAAPVGGGQQPQPQQRVEDDLQDLDELALMLDLAQLQHTLLAALQPFLREAIGPLRRQPLPVLSIPAAAGGGFSFAPGGGAASSAMPLSLLPSLGAVSGGTSPSGAPPSLSNYPTGASTLMSGSMAPLMAAFDGGASSPEDEQEDALVDGMLEDPGVISSLPPTELAAACLKLLLKLQWALHCRAQVCDHMLRLARLQAPPPPPPPSPPPLTVASPPAHRASTPTLPSPGGPAAPLSSTGVAASASQQQTQSPTGSRRPPSSSSAQMPLPTSPRSLSLSHTAGGHRSFRDYITHMASSSNAAAAAVAAAGGVANAAAGAAGGASAAAAEASLAAAPQSPEAEAEQCALMAWTVALVRADVFHSGSELQACVLTVLTMVRSCPADLAAALDRALRRRSLFNARLAEHVNRLKRSAPQPPPAAAAGAAAAHLHGVVGPEAPAPTPSTTGGMAAGGPATGGAYSPTTTAPSSPAPMLLPPPMLAARQASAVAPGGSMAPAPSLATAADGAMDAAVRAAAAAGGPPSGAGSRIAGLQFPAGRVGSFANPGPSPLGRMVPAPRGAATDAVAVSGTDAGPVAAAGTFEDGGDGANSSLMGITAPPSLSADSMPQAHSLQNAGSFALTGFGSGASVSMWAAPPAAGAHPPATIIEEVPSTAAEVVVGAHEGEPTAGDPAAARAVHAAQQPQPHPPAGSTAQPHFQSAFHHHPHAHAAAAGGMLRPAYLLPPSTPSTPYTPAPPSLASEAQRHPVQLAVIVAHAEIRALSLKYLEYYADPSGAMPSGLSSNDTTTAVVAAAGSAAGAVAAGAGVARAAAEADAAVVERSSAGSTASGAAGPLTGKPPRAQHGPGQARAPGGAVAVSVVATSSSSPAGAPPVSAPAAAAAAARRNVPGSGIGTASRATAVSRQTEHSTLLQCLVCELVRSSHSVAATVSWRATLEGGRGLAGCFVHPILHGGSSAAGASVAAALALXXXXXXXXXXXXXXXXXXXXXXXXXXXXXXXXXXXXXXXXXXXXXXXXXXXXXXXXXXXXXXXXXXXXXXXXXXXXXXXXXXXXXXXXXXXXXXXXXXXXXXXXXXXXXXXXXXXXXXXXASSASGEDSANGRGGGDSMSGAEAAQRLLLSLMDVAQWAAAPSNAMEFGMGMGLAFSGGAYGRRTMPPMAAAAAGGAAAASGAGAGAGGGGVGAMLGRKAPTDTGMVVVRAGVDPPRSARATSVTPANTAAAADAAEPQVNARRAASAERPLAPARRGSGTGSGAGSGTAPRARADQLTDGGASASAGAGSGSVSMSGDRLARPSATPPGSPGVSGTGRLSFSALTDAPDLDPDTDVSGYPLAASSSTVLGLAAAGLGHADAKAAADRHGNSSMKQHNNPAFGLHSPTPSNLSEFWEENSEAPSPASLRHTTGGGDGATSNLGAEGVGGHSGGGGGGGPRMLLWRGNSGLALSDAQGASAHDGTCAHPPEPGSVAVTTSGSGPGPHLGAAADSHNVSGGNGTGGGPTSRRLSMEAAEGAGGRSVEGTAPAAASAHPLVEGDGASDSVAASATSGTGDAEQQLPTLSYLALPGSLADIRKAVEAARQAAASDGAAGQGAKPVALADAMAAAAAAANGRGAGGRGAGGMFAGSPPLPFGEAGGSPGPGGGPSSAASLAMSDLSMLGVMRGGTASGATPAPRHGDDVLGPEGLVGAGGVGAGGGGGGDGSVVGSSARNHRGSDGGNSLSGLGGPGGSMDGTQASASAFLCSVLTSPDVAMGRGSAGAAGPPLLMRHESGMSGASELSLLPARGGSSVSSGLATPMLPNGDAAAAAGRGGGSGAGGPLPPRPRTALTQSQSLPRTGSTPRDHPTLEQRQSLPRHDAAASAAAAAVAATAATAQRALAGSPRAAPAASPAAATPTATPSQPQGQAAGVGTGYPHQHPHHGGTRLHHAVLALAHAQAREAATPSPTAAAGLSTGGAAGIGLSDFLRVPSTGSPADSFSTGTPGGGGLASEFLVTPRSGATTARSGAGSSAAMAGPTRSLLDQLTTAAAAESSPVSSPAHGSASAALGPHGSPMPVRLPAAAGAAGAAGVHVPPITPAKEAWAPAITPAGPRAEGAAAAAAAGLGVAAQATAATTAAAAAAAEGTSAERWAEAVGVAPQPQHPASGALADGGAEAAPASTPSPRRVVSATSLRVSPVPPSSTPPRVPATSGTGHTPPSATRIPHMPGPGSLAAVGSPPLPPSGRRRISGPGGSPGASAYQSPPTGGLIRASRAGVPPHPTHAHVPPAGASTGVSASPVAAVLAAGGLGVSASSRMRRSHEGEKGKGSLHGSRDLSGGGHNPLYNPPAAPGSPGPGGAGRGVAAATKSTSFNRVSATGSNKPTWH*
</t>
  </si>
  <si>
    <t>C_150099</t>
  </si>
  <si>
    <t xml:space="preserve">MPLLFETKSHKLTRPNVLVACSPEQQLGRLLARDGGSVERAQARIAAQMPLDAKKRLADIVVENDGSVEQLKAQVRRLSERLRRGSLLWGVLTSPLAVMALVAAVALRLR*
</t>
  </si>
  <si>
    <t>C_150100</t>
  </si>
  <si>
    <t xml:space="preserve">MRLRTINALKTAGSVKMDADAIDAPPDPEIASILKLVQSIFEAPAALVALFDDRRIFIRDAEGAFKRGDFPWRWSFCGWTMASRNDQIMVIPDALKDARFCNNEMVRGGPGVRFYCGTPLIASNGHRIGTLCFADVKPREFDASRCVVLNNLAELVVRHLEKDIALQLRAHDNNSLAAAYGNLRRTLDCFDHCVALVDTSAAGWRILFVNNPACKMLGIERESLQGSFLSRLLADVDGSMLPTDTHEKAAAQGREFQVNSRLTREVTEELDEKEKSTALVTKEHRYLLTFRPASREDLDEGTLSIGVPSFIPTNAKLLEGTAGDSGSLASATSSVGAAQRRPDRLYFMLMQDAVKLEAERAAAKAKAEAEAKVAAASMLTPGGSSNATSSAFSTDRDLQQPPESINGLSMGHLLGKGAYGSVYHGTWYGTSVAVKIIDEELPSGAESIAPPIEAILSKELRHPHIVATLRCARRIINPSGSSHGVSSTTGRLSRAALTGGGVTMTSGGNHSRGGFSDDTARTASTLDNTSAAGVAAGGSCVQPHTAVAGNAQPSDGWLADEMPRSSPNGTAAPVVAAAKKQSGGSDGTAASGFTAAGTSGAMTGSGSGSGIGASTAAESMAGDSSHVTNSAKAGSELSVNASANAPEKRRADISLAAGGSLAEGKAAHLRSASAAAPHGPEGTAVAAAPAEPAERTSAEDSEEYDDFNCAGGDSNMSPFMMAPGSAPPQDSAPRGGPGRGGSEHWPHDEVLVRHQTWLIMEYCDRGCLQDAVDRGWLRVSSALESSGPRMDAVLATAVELASALAFLHSKDIVHGDMSAWNIMLCTSGATATVGGRGFVAKIADFGLARHLDIRTKIETRTYGTLTHMPPEALRDGVMSKATDVYSLGVLLWQLYTSSRPWAGLRHGQIIVMVVTQRARLRFPDGTPPAYEALALACMEHDPKKRPAIEAVLAELEVMRNDWVTTS*
</t>
  </si>
  <si>
    <t xml:space="preserve">MALAMKAQASSLVAGQRRAVRPASGRRAVITRAALELKSPPYALDALEPHMSKQTLEFHWGKHHRAYVDNMNKQVAGTPLDGKSLEEIVLASWNNGQPTPVFNNAAQVWNHTFFWESMKPNGGGAPTGALAEAITRDFGSLDKFKEEFKQAGMTQFGSGWAWLNADKTGKLSISKSPNAVNPVVEGKTPILTVDVWEHAYYIDVQNRRPDYITTFMEKLINWDAVAQRYAAATK*
</t>
  </si>
  <si>
    <t>C_150102</t>
  </si>
  <si>
    <t xml:space="preserve">MSSKNTPAPVPAMHTLLPSPPNNAPAPATEAMGSSCPVSISPPSHTPTRSLAAPPPPHPKAHPSPPPSATCPRSKPLPACPQYASSPARRTQHTGSIPHMPGFLSPHDRPSPASAHGSPLPSSHRKMAPCP
</t>
  </si>
  <si>
    <t>C_150103</t>
  </si>
  <si>
    <t xml:space="preserve">MLGFNLLRALVLNWVRQQPRSRISSGAGAANDLSGGSGSSSSSYGQKKQQQQQPQLQRPGHQQSVTVDVELEPQPGAGSLGPAAAAMEGRANAERVTSGGAAAAAAAAVAGGGAGGTAGGGIASTPAGSEARTGEVAAAAAEGAPAAAAASPAGAAAGGQGPAPWRNADWHSLYWKPLFAKYAAGAAGAADGGASSAAASSDGDRVTGLLVHYGDCVMHVLEGDNNLLFALLRELXXXXXXXXXXXXXXXXXXXXXXXXXXXXXXXXXXXXXXXXXXXXXXXXXXXXXXXXXXXXXXXXXXXXXXXXXXXXXQVPCYILDLRERLFEGWAAAAVPPPSPRSRLTRAALESAIRGQDTGLRGLGGLGGAGGLRGSGGLGAAAAGGVGMAAVLGGVQPPGQLFAEGGGGFGEEEEGGLGPEADPGAVAAAEQEAAARQLVGRIQQLELFVKFVGPKLSALTSQATREQALSNLAEYETTTPPRATVAALATDPEALAERAEARRQSGSDEVAKRLAGGMRLKVQQ*
</t>
  </si>
  <si>
    <t>C_150104</t>
  </si>
  <si>
    <t xml:space="preserve">MACIQPWAGPAAENRWAPGLAGLVLGAYVLLLCRDTPQDAGFPPVEAAPTRKQQPQQTSSDGNSNSSTATATTSGSSSSSSGSSSSSSSSQPPGVLRAALDNVLSNPAVWALAFVYFFVYVVRQGVTSWSMFYLMREKGVADAAQAAARVSGLELGGLVGGLAAGRLSDILIRRSAASGQGSVGVRVKVVMAYTAGLAASLLLFQSLPPGTAPLLQWLSVAAIGFCIYGPQMLVGLCGAELVHPASVGASQGVLGWIAYLGAANAACKLNFYRQ*
</t>
  </si>
  <si>
    <t>C_150105</t>
  </si>
  <si>
    <t xml:space="preserve">MRSWSCTWSSSRTLVELQPSTPASGVQNMRRA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DPDLVRHEAGEALGAIGTEECLTPLREHQQDSVLEVAETCQLALQRIEWLKAHPEAGDEESPYYSVDPTPALPTSTPTEELRQVLLDENKRMFDRYSALFALRNKGGDEAVAALGAVFGARSALLKHEVAYVMGQMLDKKAVDFLSGVLKNPEEHAMVRHEAAEALGAIADRVTLELLRQYAADPEPIVAHSCVVALDVLEFEQSGGFEYADKGANGEAPAKRPICPCRG*
</t>
  </si>
  <si>
    <t>C_150106</t>
  </si>
  <si>
    <t xml:space="preserve">MQRPPADDSCSSSFSSTDLDAQMAATEALLVQRYGAMGMKQRVLFGKKHSQRRYFDSADYNLQKEGRPLQELYLLDCPIDQLPVKSEPTVAVPRGRSHLEHVAWATPEVLPVAQTRTVIDI*
</t>
  </si>
  <si>
    <t>C_150107</t>
  </si>
  <si>
    <t xml:space="preserve">MGLLVCSARRPLLLHTHLSTIVAFAEFVFSGRLDNLAMSYVALQSLIDSCPDAASLAGETGVRAIALFDHEEVGSESAQGAGGPVMRDTITRVARALAGGEEGAVERTLRNSFLVSADMAHALHPNYSDKHDPDHQPRMHGGLVLKHNNNQRYATNAVSAALFREVARRHGLPVQEFSVRNDMPCGSTIGPILASNLGCRTVDVGIAQLSMHSIREQCGADDVAIAYDHFLAFFKEFSALDASLDVDSLPPPNISGTIADTPCNHMH*
</t>
  </si>
  <si>
    <t>C_150108</t>
  </si>
  <si>
    <t xml:space="preserve">MCSVHRAVCSMQRAPCSVQYAACADQPPRAAQKLSRGADTPRVSECQRCLLLQTRRRSCHHMRSWTRSTRTPRTRRPSVYTATISRSRWRKRRKAD*
</t>
  </si>
  <si>
    <t>C_150109</t>
  </si>
  <si>
    <t xml:space="preserve">MEAIGRERASADFNVRGPRPDWHDTRPHVPPREPLVASEYNPRLDPSLNRGYVKPRPGGSGLNGAARVAVPSPGGGGGGGSVSLSDMHGTMGGERRAWGSNNPAPINFAAGGAAIASSSGHLGGAFVAGGGGGGRMAPAPLSPFSADIAELRGARRLRQYMKNGAGAGTSESGLELLTDHAEDWGQLRQHQQHQRHMQEAAWADKYGLPPPPPPVATAASVAAAGGGGGAPAASARAAKAAGGPWMLPATAAAMAAAAAAAPHLGSGGPRSRAASEAATNPAPERIVLVQFPAKAGVAAAAAAATAADLSEDDGEFGSPTSPAARQNRRANSLIVGSSRHSAAAAAVAGLGASSGPNSASGGVAGSAGAGTALLHPALSSLVASQASGARGSSTAPGGAVGAVGPALVPTAQPGASSFTAGRPGPLRGASTATAAAAAAAAGGSRSASGGYSGSAAAPEPSPPLLPPTGSAALTTAAAAAAAAAGFVAGVERVHTTYALPSHALTTGADKLDLRALANAAQLVEVVEYDEAATAEEEEERDSSGCRGSGGGGVGAAAAAHDAALHRFRAAAGAVVAAARWRQVAGVGTQVTPGSFSRVAEVATDTAAAAKPLGMVPALATSRSQVVVTAAATSAAAAATAPAVSGSVVTRRLKVQAAAQLQHHHHNSWPSSGEGGSESTSLNATAHSGTGSGSDAGRLRPSASNSLRSSLAAAVAASPAPASPQTQLSQDRPSPVGSSTALLRAMAGGVSGAAAGAAAAAGAAAGAAAGAAAGAAAGGAASASGATMGIIHEDEEAGSEDDGAGAGVKRRSEPGGIRSAASPLPPASPLLLGALPPRPSPHTTLRSQSMHVFGSLLGGGGGPAAKPGALTPVVGTDSSASGQALPLTGVATAAASPLVGTGGGGGGSPGVLHRLLGEQQRMTMQLPGTSGYRRGGSGEAAGAAASSPPMASQPSLRRSSDGGDAGPVEPAAEPLPQPVIRADMAAAAPEVAGVDGAAAVEAHEAETALAAESSLTSAASRLRLQERVKRHSWGGTLMAQRSAGNLSMRSSGGAGSGGGAATAAPGGSEGGAGRPQPPRAVGGSQLRGVRRRRAGPHR*
</t>
  </si>
  <si>
    <t>C_150110</t>
  </si>
  <si>
    <t xml:space="preserve">MAYSCSPRAARRAARTARLLCRAEQETSTVTTTTATEAANTSNGNGNGNGAAEKASRGAGAFPSELLSAEELPYVAPDDSAKFWTGFKLGFALPWRRFKKDSVLAFKLEGDISDQERTFFDSGTSLPALCQALRKAALDPRIQGVAIEIAPLAIGWGKVQEIKRHIDYFRASGKYCVAYMKQAGEKEYYLATACSEMYAPPSAYLSLRGFVTGGTFLRGVLDKVGVEPQVKRIGAYKSAGDQLLRRTMASEQREQLGAIQADVVEEFLRQVSTALGKSRQEVVEFVEAGVYDTAAFKAGGWLTDLWYEDQLINELKMRTTGLRPVEGESERDKEKREKELAKPLRRVGLRKYSSVSPTAFPTLGTAGGKKRIVVLRTSGAIVGKASSGSVITPDGVIPKLRALAKDKSVAAVVLRVDSPGGDALAADLMWREIRQLDAVKPVIASMADVAASGGYYMGMAARAIVAEPLTITGSIGVVTGKFNLSELYAKIGYNKELISWGRFAELLADNRSFSKEEAELFDASAQHAYESFRNKAASSRDMDVEDMQAVAQGRVWSGNAAIKVKLVDALGGVNRAIAMARHAAGIPAEEPVTVVELGKVRPSPTALIGGGAMAGALMLTSLLRGQSPADALASAAGASAALGMGMGSLSAGAAVGNADAAAAAAAAAPVVAAVAREAAALAAVLQPGRAAYLLTDVDALSVAAGSSSLGGVMGASSLGGSSSAGSSSSGEFLEEGGSEGLLPWW*
</t>
  </si>
  <si>
    <t>C_150111</t>
  </si>
  <si>
    <t xml:space="preserve">MAAMRAASRLRRSASTLSCVATPSSAAVRSASSDRTARSSACEAASADRTCSSSAVRAATSASSCARWACGCAAASRSSARRRISASLGAVRRDTSASSSSASRSPPVVLDRSAARVGAS*
</t>
  </si>
  <si>
    <t>C_150112</t>
  </si>
  <si>
    <t xml:space="preserve">MFRFMVHEHEYVCKVGLRLSQLTSDTLRFFQRVTKTDQDHYPEMLAHVAVVNAPPVFRLVWGMILGPNYLSALEQWIEPDNLLPLFVREGAAAAAAAAEHQHHHWRRHSSGGVVGEEAAAAARLEEAARQLEGNEGPWRDLMLYPHGVGRRHTAPPEEPQPAAAAASGPDAAAAGAAGAAGRGLVAEGSLLHRVQVLEVGLDACLAASCLALQQLAELRQQQRQRHQQQHWQQRL*
</t>
  </si>
  <si>
    <t>C_150113</t>
  </si>
  <si>
    <t xml:space="preserve">MIIWDVPGAGTEKHTAASYYQDKALYAFDCLILVTGDAFREVDRHILLEAQRRKQAVAIVRSKCDTTVQACLKRDRTKTPEAAVQEFQTRYKRELRERLGRLGVDASKVKVFLVNRFAFTQPDELAFDEADLIKWLAMEISKKH*
</t>
  </si>
  <si>
    <t>C_150114</t>
  </si>
  <si>
    <t xml:space="preserve">MGACAFATLCSSGLLPPPVLCPSPQTEQRNSDWVHSIQNDKARVHGCEVPAGEVNPYTPRNGTCNTNVIVMDKSRDTDGQCLSAAPSQAPSQLQPQATAQAPAAVQGSGMSADFHPTYQALQPEVPAGTVKLLSSSSSVTRSGIADLGIRTAYSSRVVASRTFDAGFALMPGEAGPEITTPTSGSSQQVPSQATSQVQPQAPSQLQPQATAQAPAAVQGSGMSADFHPTYQALQPSTVASTSSGAKSLQPRLHSRPHLSPPSESTLWTQGAEGDTASPSPAGAPAPLLPCCRCATGRCTAIAAATTRL*
</t>
  </si>
  <si>
    <t>C_150115</t>
  </si>
  <si>
    <t xml:space="preserve">MGIVKDVAIGIAIGATLPIWGPFVAGNKAVDVLLHALRKKPTKLAPSLEGEYADWRDKKCIVENARWQVFNERVRKRLPHFESEKYNIAFVGDVKAGKSSLVNAVRGMPDWEHPGLEDPYNKQCDQRGIPRMGKAAVDFAECTMACARYATNFPDSEHMIIWDVPGAGTEKHTAASYYQDKALYAFDCLILVTGDAFREVDRHILLEAQRRKQAVAIVRSKCDTTVQACLKRDRTKTPEAAVQEFQTRYRQDMRKRLADLGVDANKVKIFLVNRFAFTQPDELAFDEADLIKWLAMELSKKH*
</t>
  </si>
  <si>
    <t>C_150116</t>
  </si>
  <si>
    <t xml:space="preserve">MEATPRPPQRWPGSDIVFEARRRLEVYSADWRDGFRVRARILAPSTYIFLASLLPALAFGLQLDSDTEGVLGVVQVLAATAITGVVQAVVGGQPLLIVGVAEPVVLIYGFMYDWAEGQQGLGRGRFLAWAAWVSCCWLPRARAA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EKDEKSVSSLMAQQPEYRLARPPAFALDLALLAAMTLGCGLMGLPPVNGVLPQAPMHTRSLATLGTRGVKGAAGRQPGPAADEDEVERRHSSGVEPAAAPTANGNSNSAVNGVVNGAITAAMHFPTAAVELAAAPQRLGSSGSGQGGQGAACAGQAGCRLGWQGAAGEGAEGGDGGAGDAGQPAAAAARRRLLNGRTSTEDAAAEQEAYRGEAAQQQQQPPGVPPARGTALPLCVLEQRLSGLLQSLGVAACLFATPAIRQIPQAALWGYFAFMAVESFQGSQLVDRVLLLLTDPARRPALAAAGPHAPYLETVPFAVTAAFTGLQVLLLAGVWALVTWAGVAGVAFPLPIMALVPLRAFVLPSLGAWQTRGSSRTGAADG*
</t>
  </si>
  <si>
    <t>C_150117</t>
  </si>
  <si>
    <t xml:space="preserve">MRQAARSGPAVLLGYYRPPITSREGVVLEVAADVLTGAVKRT*
</t>
  </si>
  <si>
    <t>C_150118</t>
  </si>
  <si>
    <t xml:space="preserve">MILVLALKLSEPQRWTLIHDGLYQRAYSVHLLHRVLTISSEDGDPYDAYEAAEGEEDGEEEGQPEADGGSGSGDTRATYAQQLSVDAAGSYAFAPRDMLSPSIPVTMPASYMASAASSSSPSSSSSSSGANSGASSGSGGVGAVQALPSGGGSVVAPLKARLTHWRRVLPSLLRGWLGRLAGSIKHHGGRAAAALRHAAGGGSGGVAGDMPQLAPAANTSATAAPPASTPATPSLESGAAGVAGAPPQGAPGQDQQRTQQQQQQQQQPPPPAHGHQGPHQGGLASGHYAYVECRLYRTDRGRNASTTCPAILTVLPSPPPRRSGVSRLLQRVKAAAAAAATGVLTNKQPVASASAAADSAAAAAAASGSNAGAGADAFPSGQHRTGSSSSSSSGSGGRSSSSGGATANTTTSKWRALVARLAGDVRHMAAGAAVPYKWAPILAGLLSPHLFLLACLPAVRALGLMGPFTARLWWAHQVRDAAEEQRQQQPGGPVVGGRAVGAVARVALAARHAGVGPLPPRAVAAMMAALLLPLPEPTWPARQREHYARALDLLLAAAAAPNGAAAGGGAGRRRRAFRGGAGLGLDDVGVNGGGGGGLMGDGDDDGEDEELEEDEDALGLGGGGGNGGGGGDAVVQGILDEVVGAAGGGGGGGAGGGAGQGRAQEGVEGGEGAAAGGEQLVRTASGGLRPLSALEGELRAGLAQVAALRSQLAAVGRGVRDLLLLGRWPPPLQLPPEAHGWTEQVPHGFLCPITHSLMTQPALLVSPQLSEASPTYELAAIRQWLKSNRTDPTTGRFLSSYHFIHNDNLRKAIEDWVADRVAAEAAHAQLLEAHAQELQRLQQQQQQPQQAGAGRTRPLSPHARPQRSTRRSTPLSPVATATAAAAAAAAAATATANGACRSHHPHSPLGTPMSAAAAATGAASCYSGGGRPAAAVAAAAPGGRYGPVDGPMPGIMR*
</t>
  </si>
  <si>
    <t>C_150119</t>
  </si>
  <si>
    <t xml:space="preserve">MASVSITYEGPPEAAGKMKPPLDPAHCSLVLGKKPLADLTCPWRLANIPNGSALALVYDKPPAAPTPVLAPAPTPAPTPAPAPAPAPAPAPAPAPAPAPVPIPAPAPAPAPAPAAAAAPAAAATKAAEPMDVDSGAAAGPSTSAAAAPAPARAAAPAAAPASASGSAAATAAPVAAGSGSGGGAASGGGHVALREGEEDELGLGRPSVLFTRLALEEALAAAARPAGAGGEAAAAAGPAGGGGGDEDESFWEVTPDDLVAMMRSSAHKRHQATFAATETLGALRAAALSMLRPAAAAAAYIYTTPPRQVIKADRDGESLYHAGLVPAAHVHVGLDDKKVPASSAGESPLKPEVEARLRTAIPHHVAAFHPASSAGGKKQQEQQQSRQGAEGGGAVGSGAAGRAPGGGTAAGGAGGSAAGGSAGGGAGKIPKWLKLGGK*
</t>
  </si>
  <si>
    <t>C_150120</t>
  </si>
  <si>
    <t xml:space="preserve">MTGVPDGLGGLGGGRGGVHGIAELRTPVALKEHLKRGKGVRESGGGIQLATLEVAWEAPLCEEDAAALVEKWENRRQMLGAAPMSPSRGPLMSPADRALRAWTNNNTPGSGTDNSGGPGTPASGGAVAASSNNSPAALTAAAAAAGRGIVQLRRFSETGSASVAGSGGSFPSMRRSGVFDSIIARRQPQLLEGAAAGGPGVGSSPAELAAGATAADGSPVRYASPVHRQDSGGAGGGLVGNSAPGEMDTPRMRLRISADGGGGRGPPPLMAPPTFGRQRLQPLAAEGSGLNLGLGASPPLPPIPPPIVERSGSIQRELSLGGEPSEPALRTLSAPVPEAPPPAPPPPPALMPVPPPVAPPALQLDSPSGGGAGGGAGGRRHRMSRTSLPGDVGGLPNSSSGGAPGVVGLAAPTSASLPSPLPTLPDEDCPVPAEQAKAEPGPPPPAPEPAPPVPAPAPAPAPPRLSSAHGPLRPTAPASPSLGRYSTSGAPPHPHPHGPPHGPLVPPSPPRQHSPAASTARRSPHQAANLVLAAAGGGGGGGMAGGGLNVQGTGLSMRPGHNLPHPLQHVAAAGGSGGGFSGGGSPALGSPASSSPMRLSHANLPPRLSVNGNLQSSFGSTGSGGGGGGGGGAAAAGPMAVSISAFGSGGGAGAGAATPGTAGVTTGGSDYCLDPAVSSPAGSGVVPPLPLGGGGHRQPAAAENLLTGLRAVAAEAADEMVREAELAAAQRAAALSGRARAAAATAGLNTNLNGLRMSDTGSASGRGARLAGAPQFPGDPWRKFN*
</t>
  </si>
  <si>
    <t xml:space="preserve">MGCVNSKEGELAGVPPAGKEFADLNNYDAQGVLSVYLTGGPLTAKDYKERLVSSEGTQTVFMPQSGYTIRYAFVPENLMNNTHFAVSPEIAYHQAMVLSNNQLHRSDIDDSMSGTTAIAVLVRGRTTYVANVGDSRAVLAERHGDKVVAQDLSYDQTPFRRDECERVKRCGARVLTLDQLEGIKDPNVESWGTEEEDDGDPPRLWAPNATYPGTAFTRSIGDNAAERIGVFAEPEVVTKQLSAQHPFIVIASDGVFEFLSSQSVVDMVTKFEDPQEACLSVVAESYRLWLQHETRTDDITMIVIQFQGLEDEAPQMALPTPSGAALDYSTRAVPSMAGMALRRLPTTRLAAIEAPAVSVEELQVELRRLQQRKAATAAVAQSAGGAAAAAGTGAAAEGAGAAAAGDQGEGEGAGQGLRTAEELRLLAGATSGNFLFSGMTEAERADVFTLFERYPVKAGDVVVRQAEPGDFFYVVEGGQYDVFVQAGLDPPLLVHTYSSASGQPASFGELALLYNKPRAATVMARTDGCLYRLHRSAFRSVVAAGGAPSATVRTLRSVEVLQCLSMTQLTRLAELMDEVVFEDGSYVIRQGEEGRDFFVITAGEVSCTVKKNLANPEEQAKEVLRLYAGQYFGERALLTSAKRAANVVASGRVTLLAISRGRFEAVFGPLQDVIDAEAAWKEAVAMQREVLSRKTMASGLQVRVTSVADVAALGKQPVVMRSRDVTRSLEPSFFVPGVLKSFKDNRVLAEVLMTVGLCTLDCLMAPLPFDEASAMYIAASVVLGLEHLHWSGVIYRGLSVHSVVVTEGGQVQLVDFRFARRNEGRAFTLCGNPEYLAPEVVEGRGHTESADLWALGVLIYCLMSGETPFASPGDDELRIYRRIVSRTLAFPPHFSPAARDLLERLLQHEPANRLGGQGPASLRALKRHPWFAAMNWDALLEHRYLPPPGIRERIYNFEGVAYAHFDPRSYEGDISWANNF*
</t>
  </si>
  <si>
    <t>C_150122</t>
  </si>
  <si>
    <t xml:space="preserve">MCVYSLPPSPWVSPREDSLLHVTLTRCAITHTVGDNTAIGPTSKIETRHTVRVTAIVAKPCHGVAGSPHRQTGDPVQPDALTLFRHAFVVHLQLSYRTVQSVLVSPVASDMHQRGVGAAHIFPMRGRATFLVSPVTPKRRAPLPT*
</t>
  </si>
  <si>
    <t>C_150123</t>
  </si>
  <si>
    <t xml:space="preserve">MGPGAGAVARGPPRFQQPSITPDGSAGQSYLQHQHAMAAGGQGPANAGGGSAGRGMLSGRGNSSSQRRQRTRALLHASPAGALLGARPGAGSGVVGGSSALGEQSGPAMNGGVDGMNWEILPEHLAHLTPLHRQQLQLQQQQQLGASAPRSGGAGGTAARTAAAGAPAGGGVGSQPQDIGASLGMMGQVSVDMHHRLNLPAVGSLGPVGPGGLPPPPPLPPQVEQYLVLSDVSPPQFQTQPAGTPSTGVEPEVERGDMAWGGTAGWVASPGSSGLTPAAGSGVTGRQPRPVARHASVGTGISIASGRPLRPIPELAAALTSATESQLQAHLQGSAPLSQAQSQSHADAVAAMAATAAAVTASVTAATANSGSHAVGSGAAAGAHRARAQQQFPTQPQPISTLVQLRAMGRAARTPGASGGAGDALTGGSSGDVTGGSIANLGGDRSSKLRRKVLGRGAGAGHADAAHHALMAQGLTSRSASWYSGAPAAHADPNRVAPDRPVELRVCRTPRDLLDGIADLRPLEQPAEEEPEIQMEAGPGGVGSFGGNGVGSRTRSEVSGAALQRARRNSTSVGMEAGRPHWQRPSSAHGHAQQAPSTAVAAMAAAGEGAGGGGRAAAVGGWMAVTIAGSGAAGAGEAAAGRWQGRPVAVKVVAGAGLDPRNGCLGAALTASAVIHSTLVRVYGVRLLPAGLAAVAGTAQGFGAAALGSGGAGVSGASALVLPPVARVVAAHARAASEALAALRPEAGEGVLVVVMELCGSGSLEPLTRAPLYSPFRPSRSWPAYLARRALLRTAMEVAGALGRLHACGTAHGGLRPRNLLRVAAADDRRNFCVKVSDASLSVSSLQLAAATCAQSAAARTHTRSDSIDRLGLGLVVVPAAPGLNRTLDGPPDGGASQLTSEAVSRMAHPGGPGSTAGSHYAAPPASNTPARLARVGSSGHSAGGSPAPSPSPARAQAWGTPQQAPTSGSVSHLVSPSMAAAAAAAAGLTVEAAAVLAAPEALLCPQLEDLLYVAPEAQLEPAACLNTAAADAYAFGVLLWSLATGEQLPPELALAEPAARTAKVRAVLAAAVARRQQQQQQQQQGLGLSRLSNTDGGERSSGRLQAPGLLAAPGWPAGPHGHLQPLYEWCVSPAPEERPTMDQVVAELRLLDEAVRSERPKSRAVAAAGYAAMTVTSLSGAGGARANSGGGGGGYPMSGYMG*
</t>
  </si>
  <si>
    <t>C_150124</t>
  </si>
  <si>
    <t xml:space="preserve">MAEREGGFGQNVLGKLKLVGGKVVDLGGTFAGKVVDVGGTVGGKLGDIGGRIGSQIASLAETDFERMRQLNQIAKQQQDLRRKYTEEELQAVEKRADLVLGQLYSGYFEANFDPVAYELSKLNDHDNQDHIDELVERLTLGVETVSGRLSRHVNKKRDVLLAGIDRVAEVEDDLKAAYHISRSSRASLKAAAEEVQRNMRVVGQTRRKQAFMEMMEVVSKIKRARDLQHLLKKSQELGEYGDAILTCVQCFQGMDSLRQLAVSGDLRASVQRAYVDTLRRMDGALTNICSEFDPDKYTKILEGYLLQGIDGKALADKVLQCFTDAIHDVTTRVVRSLLLTKPKLADKLAAGGAAAMALGYGELLRALPTDLLRPCLMRILEVVFDILASYHVMAHWHVMAVAKQGQMEAAAQGMNEEARRAQAATASFLTSVNDMLKASRVEVLEVAARRVRDLLGLDNLFKGEDFLQAVDWCGKFGGCCEAFLSGPTELRPAVMASCARFLPAYHRSNLESLTTCLNNEAWQDIGAVTGAAGAVTLELEEAIRDSPYYVPAWGEPGAVQSFDKWMVEGNPFKRGLGQGNAPEGKQKSLVDLLQKTTAEGKELSRNNSQHTNLAAAESGAGGGAEEGGSGSERQSSSGAAEASAGTSGTGDAHATPSTPAPAGSGAAAAGAGTPGAADRGAAGPAGSSGQPRTPAMLTISSQQALKYIRHYGQIMKPLQGNSEALWRHLSELFDLYLLYCFSAFGGMGLEDLVWRDDLVSPRLKGALLRILTAEGSRYRTLVEELVRNRPLNSRGAPIASTGLGLLDRFGDRMESFADSMERSVSRMAVKLGDSKLAQVMGGAEGSGHGAGGVQVSGASMVGLSAGSQHALPSANTGMLTPVAAPRPSGGSGTGGGAMDGTGGGASGSPGNGGAGAGASQWGLRERVVAVESLMYMATELRAAKNAIILALPGRCSRDVETYFARTVEAAADLKEHLFRAATRVMMQGVWDGERGIPAAIGVTNYNVREPAVRQSPWADFSVRALQTFRERVLAARLPMPLIASLWEYAAGVVAEGILTGLAGVRKCSLEGRANMSLDLSHVERQMRAMGPPGFKPAALAAVDAYIKAFYLPWDDLPKWCQTHISEYGKQRLFTLVEVAAEFNKVKRGQKNDVLEAIEEAADATGRAF*
</t>
  </si>
  <si>
    <t>C_150125</t>
  </si>
  <si>
    <t xml:space="preserve">MEKYLDLTAIGQGQYGTAYRAKDKYDNQLYCIKRIPMSAKDDHAGALREAQLLDSLDHPNIIRYRESFVDKDGSLCIVTSFCEEGDLFNRIRKKAAAKEYFTEDEVMNMFVQIASAISYIHSKRVLHRDLKTQNIFIAKGGIIKLGDFGISKVLERTDSFATTVTGTPYYMAPEICTNQPYTYKSDIWSLGCVLYELCTLRHAFAADSLLSLVYQIVRGNFPPIPTDQFSNGLSDLVNRLLWRDPATRPSLSEVFKLQFVQKHLDRFKGEEQRRNLKQSTSISRRKQLLDAQPGPGYSEYDGNLTPKQKLERKKQVDRERRELEMRVAAMSANKNREQVAARKKEMIYGSNVGLPGAQVHHQPPPQERGFEDDDMPNLGSVRIDDGPRAAAPPTRPGNRSIWDVDVPEPGPSVNPYAATLPSQARQQQQQQAARPQTSQQGARASPAGSAGRPGAGAPLQRPATTQGGSRGTPGAYGGGMWDDSDDVLQGSVRGTQRTVRAGLQGTASAMDAGGGGGGNNGWTYGRNDDMPNMGTVQFTQGPGSSAFGVGARGSPARPLEYTAGNRTGASDSPLMGSVVLGNTRTMGGVGAGAGASAGRPGSAHSRGGPGGSILSAGPERPASPYTGGAPPYGHARQSPAPDARRPAAQYGTPPGGRAGGGYGAAAGGSHHGHGHHGSHGHDDEDGYSDDFEEDDDDEGVVQQRNRIIANVEDMANRGYDGRDGIAAVQERVLNTGAKHDKARMLRANCERDLGSKFSAVYDYLSRVRSQNPPPEEREVQRRLLEIVGDKSKMNGTFQVDQLVFTEQMYRDS
</t>
  </si>
  <si>
    <t xml:space="preserve">MAGAAASPYAASSAAYVSRRRPASAYPSLSATGTAAADGRSLSLTMPRDAGGGGATGAGAWSPPVSPGPAVTKSVARNLGVDPRSLALTQPKRGPSNGLVVRDPVGPQLVPARRPASASASRPASAAAARPMSAGPGGAGGAAGAGYTAAFAATGGAGGSGRLEGIVEAGEALSRTHPQHQQGLRPEESALSSRTGMSLTSSAPGGGVSGSGAAAAAADASLARRRHGALSAARKTLWNRIADAAGLAPYEIQSTDPEVLAAGGPALGGGGDPTTAATAAALAAGAPGGSEYLAAYLAQQAAAGPAGGGSGAGSRLGSRGPSTRPSRSVSPEPFGMANAPSMPNRGAGAAAGAAAGVWPTFGQFAASQPYSHLHPDAAAAGSGGRAQAQVQLGSGFGTTDVELVAGSRVRGPAGAATPAPEPEGGAPGAAGGRDADPSALMAQAAAAARRELLVERAPGEQAYGQEEEQEEEQEEEQAVEANEVEEEWQQAQEGGEAAGGSGARLRKGSVVRRPSTRNXXXXXXXXXXXXXXXXXXCLGVSPGALFGHWLRLEAYAIAPVAEKVVDGVTFMGLLEDAQDPPPPPKLSKLQVVEVRPVGSDAPGSGRTSTSGLGGGGGAGGAGGGGGAMRWSGNGGGSGMGMGVGVGGGPSFRMSSNGVGVITPPLRLSNSGVGALPLPMRLSSSGQGARTNSNGLAAAAAGMVGGGVGAPAAGLAGGSFRGGRAADSAAAFGTGAGAAGAAGGGVPAPRASNSGRRIAM*
</t>
  </si>
  <si>
    <t>C_150127</t>
  </si>
  <si>
    <t xml:space="preserve">MLAQKVAHTRCSARQRQAGARCPRVLAAASSTGNSTPSSVPAAERTRTSFHHGITYISYEVNTAVIKFNTSGVRVLIDPWFVGELTFGGADWMYAGRKRVIGRDTRVDMQQVLAEADVVVITQGLDDHCHIPTLSAVANKGVHVVANAEAAARMRPLGFNNITVLAPGQATSVPGQAGGRLRITATAGALVGPPWSARQLGLVMREEVPPGERPASLYFESHCDFDAGSVEAGLRSAGLAAGEGVDVCVSPVVTTLLGMPGVAPASYALVQGDQNLASLLRVLKPKVLLPLLNHDIDHRGPLTQIMWQKGEETGVADLLRQAGLGDVRVEYPAPPGEALALAL*
</t>
  </si>
  <si>
    <t>C_150128</t>
  </si>
  <si>
    <t xml:space="preserve">MTAVRQEAFDLLLLVVALCAEDTRLQAAGQPPNPERFRGQSSIAEGFRRQRQRACGSDQPHHVTNDAAQRALRGFPDLNQRVMEDCITAVTTSEHHQEVQHSDQRAGRDPHSHNLAQYVYGHVFQVHRSEDRGGKFRNIPACFKEWVADHGLDPGDVWAAAGLRLGISQHEHRGSKFDGFVTTDAFDMCLTMRRRYHSSWDEAKEAGKQVRVSEEELLRLSLRGVDPGCSPIYWTCAMRWPWLPAWVVALLGVDLVLRLPEVRNGSCPVRWPDDLTKDQQAAAEAQLAAHLTASKAAAARDTIVTRTQAADRATAAASTAAARWAKEVQAAPQQGRPELVPPRPLALMVAQSAEHSKAAAVAAADAAAREAADAANGVAREATMSALVQGFRRYVEVMAAAHCAMLQLHRCLQQQQQQQQLAARVWDIAFTHCSGAEHRTNCGYAQHQRWQQWRVKADPALCAWQSSLPTARTVDVQNVLGRLDYKYGGSTGAGGQQGEAVVRELGFVDLLARYAAPAWRQKRLQVYCQKQRVLCREAVRLMGGEPEVTQQNGVVGWGGGSAGFHGTVSRADQPPRKGFVRLLRERFARHVIMINEYRTSMVCANCGRLSLRRKEPPQGGADFRVLVCNDCHTTWVSGE*
</t>
  </si>
  <si>
    <t>C_150129</t>
  </si>
  <si>
    <t xml:space="preserve">MSRARLIVALVMGLQHALAMVGGLITPPLLISNLGFGTRPGTSPPVPYSSGNPAETQRYLVQASLIVTGIMTFFQVLGVRIWKTDFQFGAGILSCMGVSFTTVPIATSVIGQLMKEKGHTFEEAYGMFLGTIVMCAIIPVILSFFPIRIIKKIFPPIVCGITIMMIGVHLIGAGFKNWGGGAFCADNWQHPPAPTTCFLPAKYPNGTSYLQQSTVCWVGPGIKCGDATKTEVFLPFGSQEYLGLGFLVFVTIIFLEIFGSPFMRNASVILALLFGYLIAAVTTYQGKKYVITTKIDQAPGITFLWTTTFPLGFYSPAIIPLMIVFIITSIETVGDTAATMEASRMLVNTEDGTRRIKGALLNDGISGIFSALATSLPLTTFAQNNGVISLTNVAARQAGFAAAFWLFLLGVLGKVGAWITTIPECVLGGMTTFLFANVIASGIKIIINGDPLTRRSRFILACSLALAFGVELVPQWATLNLWPVTPGMSPGLRGLRDAIILVISTSFTLGAVVALILNLIIPKDTSTATCTNNSLHVPELEGKMMAADKRQGLINLLQR*
</t>
  </si>
  <si>
    <t>C_150130</t>
  </si>
  <si>
    <t xml:space="preserve">MDLGVGTSSGGLQEDDVALAKLLQEQERALYILGRGGREETAHEDLTDEELARRLQEEEDQATYQAMAGYGSYGHSDSGDMWHKMAGLDEVLHEGEGTGTGSEPEQSAMELTYEDMLALGDLAGKVSKGLPPEVLARLQVEAVGNLRSSAGAIILDRCCICQVEFEDSDPATTLPCRHCYHSECVRQWLQQSKACPVCGKEVE*
</t>
  </si>
  <si>
    <t>C_150131</t>
  </si>
  <si>
    <t xml:space="preserve">MLDIECFSFLNRALENDMAPILVTATNRGITRIRGTQYRSPHGVPIDLLDRLLIISTEPYSEKEIRLILDIRCEEEDVEMSEDAKELLTKIGFETSLRYSIQLITAAAIVCQRRKGTEVDIEDISKVYSMFVDVKRSTQFLIEYQEQYMFNEVPVEAEEMETST*
</t>
  </si>
  <si>
    <t>C_150132</t>
  </si>
  <si>
    <t xml:space="preserve">MGNQRPVKKKGPKNAGVGVDFKRVKHKVGKKLPKARNETNTDFTSKSINLPSQAVKEDRSGVAVNYQNLTLKELLNQTSHHNDKSRKHSLVGLADLFGRHPEHVRLHAAQVLATLAERIVDGDPGVRSELRRLLNEAVLPVLGADTLRPFMPMFMAHVCGAMTHLSLDVRQDALLFLDILMDHVPRLVVDGYLAPCLAHFCDLFSASHRSRSIRAQSLAALTKLLTSLSSFLRRAFPGGGAGEDGADAAGAGPGPSSARQAALQAAAAAAGPLGADRTRWPARSGAELMAGLEGMFRAAAAATRAGRGKKGSKLGATDGVDKNRGKKGRGSVSTSEAFMSTADAAAATNAGKSIAAAAAALAAVAAPSSAAAAAGMDLAAPSGAAAAAGGVLGAGTTMAAALVAASDARASALRLVSLLMDCWLECTPGQLATAPEAEQAAAVLMVLSATNTLMDKLLLPPAAASGGSAEAQLRLQLLQHLHDLVAKRVTGCFPTTSPPVKPAAMVADTLVRINLQTAELLCRFLPLLAHQPPQQQHGADAMASGPLQWVPSLVGFYVSVLEDGVLLPATAGTLSEAPAAATAGLSGGASEAVLASVAAAVQNLDAASAQRLMGRLYLEDGVVAGWLAPLPKLLWEVGGNAPDASTAALQLIMDAARFAAPGSSIAQYLASTLQPQLAPLFAAQLPPKAAKAAIAKHKAAAGAAAGPAAAVAAGGALAEEQVMVLLPGVVGKLPDHVACQAVNLLYHTGALGAPLLKPLAAVLSCAALPRGLALRLLDVVLSRLRDAPDPALAASWLLSLLFGPQHGLAVLTPDGADLTADWARQRATLDAAVMGMGRLGGAGPLLQLLLPQVAALPLEELGGLGAPAARVQRYSLVSLAGAAVADAAGAGSAGAAALPKQLAARLPAVAALCGLELAAQASAEVGEEGALSGVFGGGAATGSNAVAAAAAVAACGPVLQLLQEQPGMALPLLQKLSEVVEGGVQAAGKVGAETGAGAAVGRLQLHLVALAALRLAQASVKLQPVRTTYVAAKAAAQREALVAAVAQLTSAVKSLPASGAASERAAACVIESQRLSQTMADLYASS*
</t>
  </si>
  <si>
    <t>C_150133</t>
  </si>
  <si>
    <t xml:space="preserve">METLIMVCAIALAIGVKLGFFFLFAYKTQKDAPLPKNQPFDIVQKGEEKGDGRKRILVTGGCGFLGSHIVRQLKDRVGNKASLVVLDAAVHDKFGPLVPGVTYIKGDITTYTHVHSALANCDCVVHTAALVGDSTTPRSTFARVNEQGTKNIVEAALERDVRNMVYTSSASVVFSLANVRPGVTGGGSLAPILETEPARPEAELNGAYAKSKAAAERLVLAASSHALRVVVLRPGGVYGMADSGMTPQILAGQPWVGPGKVRVPFVWVEDAARAHVLAAEQLLWPQLGPDGSPAKRIHGRAYHITHDPVREPLLYHEFGGGVPTAIEDLAALGIADRSHPDVVKAEEQAGVHTTRNCAALRAARVSAYGCVANSSVPFPVVWFLARLNFWLGQRFGFVLVDARSTPENMIYASNHWPCDVRDARAVLGWEPTPFRVVAAALGEAGADADPKAAKRYKSLTVGGAEEKKTK*
</t>
  </si>
  <si>
    <t>C_150134</t>
  </si>
  <si>
    <t xml:space="preserve">MPFVERLRAPAYYYHMRSQPAEVLAQLLHALGKLRPWAYLPEAERHTFAMVVGRVVSSLHTVLPELGLLEAVAAAQAMARLHLPVRGHDRNTAFLQASRGWLPGLAP*
</t>
  </si>
  <si>
    <t>C_150135</t>
  </si>
  <si>
    <t xml:space="preserve">MALFGNTYVIHYYSMPFTHVTPINHLMHWLKVPNITNLYNDPRALGRFSACMLQVYREQQDARLRDATFIAVQMDEATDIAGESHAAICVSYDEPKTGSINDEFFGLVKLSGWTGSKLFSALSGAFSQRNVDLAGKLSSFSGDGCAAIASEKKGVFGHLRREVNSVCFGVHCTSHRFALALKDVASHKNTSATLKSVLKGVDACIRGAHSLFSKSAKRVEEFKALAATYAALVKKPKIFVTSRWSSRYNCIRDAVPQLGLFLDYVGKNVSGTKPATAQPVAAQPATNNNTRPAAPPPAAAAATTIRTVQPQALTTAIPVVHPPAVATAAHRARQQHVTSPAAFNLTNPAALLQLMANQAAPAGQYGLAQQQLLQEQLVRQQLLYQQQQLLLQQQHQHQLQLLQQRAAQQQHQALPQQLPMPPPPPAPRPPPAPPVPNGDDSDEDYEPSEVPSDDDYISEDEYESDYDERDTAAEGKKFKEVYTNTMQYYTLAFFHFIVCA*
</t>
  </si>
  <si>
    <t>C_150136</t>
  </si>
  <si>
    <t xml:space="preserve">MKLEELRQARKAKKHIKGKKGLAEVAIVRRIHFIFERAGRKFRSDLSLWLRWIEVCKRYKSIKQLSKVITKALSRHSTVSALWIEAARWEFDTNNDMAAARSLMQQGLRMCKADEDMWLQYYTLELLYALKLRVRRKVLGLDDLAADVSGEAGTPGAPSAAAVRAVMQGGVARIVFKNAVAALPARLGFRSRFLDVLRRFEYGFVEGLLDQVYDSIQKDFGQSEEAWDLLARRKVDFPASRTGGPAAAEQTEEAEADAAERQLQAGGAEGDSESGPAGPWDADAHAAACQVYEAALTALPGPCMHQLFAGFLCGTLEQLMEAGAGPGAEAAVAAAVGVAARLFGLLQRAHSEGHSTTDTYLTWAEWAGRVGQPKMALKAARKGCERFPADVAMWRRRLQLEQAAAAGREEEQLLPVLKSALQATQPDQAAELWLMAVEVMPASSPEFGRLGEMLGMACAKVAKKAASGGLGQAAAALVGKARDALGLDAARALYGKLLAVPAPGGDLYRVALRIEEAAAGMPPASSSGSGAAAVVPAVVALPKAAAKRVTDLYEAAVAAYGRSEADLWIGYARWVVAGGKGAGKVYWRATKELAEPDGFVAAYREAIGQQ*
</t>
  </si>
  <si>
    <t xml:space="preserve">MEVQVPSTLPVSALQGSASPRNVGSPSSRVRANLQESISASKLYKDLSPTRVYQSSNDESRVTLPDLFRQKNGLLSLRPTYSNEPIGGDEDDAGRTPKLLQRLEALLEEKLGLVERLGNGNKGFAAAQLRTDAFRQVFDAFLHSFTTYRSLLLRIKQEYDVALDDALASLYDNVHMKAELAVVDERMATAVQQARARAMEDASAVRKELQDQLNMEESKALQAEARCQAAEQEIQTCKASIQSLKREVAELQRANTDIKNQLLLKSSWGGGAAAPKADA*
</t>
  </si>
  <si>
    <t>C_150138</t>
  </si>
  <si>
    <t xml:space="preserve">MPQAPQHGDPARFHVPAARPGCTPARPVDMPPRACSPPAVVSALAQPLPPPRPQAGHAPPAAPPADRTPDAHTPPQSAPRRPNAAPEIVGPPPTGKHTVSRAHQQPTNNPPPPASCAMPAPSAAQTAGRPAAPPPAPALPPPPGPAQSAPPRPHRLAVRQTAAAAPPAVRCSLLSRTAPPPDPSAAAPPRPPHRRQLSAPRPPGPPPRLRWPPPPESWRPGPTPGPPPDPTNAPGGGARRRHAQRRPPPPPAHGCCPAGSGTAALPAAAATRETRRPPPPCPWPAHRSPPPPAPPAAGCACRGAPAGAPRPAACAPARAPPAAAGRGTARWIGAALTAPRRPAWRPPRQRAPPPGRKRPEPPAARPLRAATEPPAQSCPLPRASAPQRRYWPWRPLRCHPPVFPPEMHLSCYQLTTPDAPAQLPPPVHPQPRCSAWRLPGHTPRPATPPPAGRVPAAAEPPRPLDAASAWPPPPCPPPGLSPSRLEPPQPPHTLRAGPQP
</t>
  </si>
  <si>
    <t>C_150139</t>
  </si>
  <si>
    <t xml:space="preserve">MAGDAPLVAVVLLQDRVDERKIADLLNLARRRVRLARPEEVLCHTGFTVGTVPPFGHAREIPTWVDLAVTRMTRLYGGGGDPDMEVEVGAAELLRYCRASVADVTVTAAAPAPAEPSEEDVMQAGSARIAKLLQFSNVIPEQGGELDGLALADGQAVYLRRLWQDPDTGAPVEVQLIMGKTLERALGREQAQALLDQIKVGSVLAITGRVQPHLAKNPPSSAPAGAGASTGGGRQLRADVVDVVCSSVAILHKSRDHLSKALRAAKRTGLGSPASARELLELQQAAAATGATASAGSSAGLGGRDPEAEGSEEPEAGNEAMRLPPGGVQLVVTAEQVHAMQREVLGGLEVEIGLAAAAACKPWQVVAIDCEWAPFERNQPKTPVSILQVGTRDRIYIVDLLQLLRPDSPAAAADDGKRGGGRAAVSDFLSAVLCSPRVVVVGFQLQSDLDRLQESYPHLPCFQPPSVPAASSVLGKPLDKEQQRSDWAARPLSESQLAYAAADVACLVSVFDALVGSEAAHSGSANMAVLLARDLRVTLRQ*
</t>
  </si>
  <si>
    <t>C_150140</t>
  </si>
  <si>
    <t xml:space="preserve">MSVDQPSAKRKRPTSIAVPDRGGGLGGVEGITPKSPYEDSLAALHEIATSPSTFELTSVREQREANGSLGSGGKGGRARPRLHVDVPGVGDLVGGLNSRRDGTPGASLLTDNLMLHGETTPAILVQASPVTMADGQQAMVYRQAPVMVTLPPGLASPSGPGAGQLDPQPLVHVQLPNHIPAELMHMLTPGGHQQLTPGRQASLTGLGPRGGVLKAEGPASSRAPGRRVSFSGQVGILGPPSAGAPTLQPLQPPSLSLPSQPPPSTGGAGSGQQVWPPRLTPAQVESELVGIKRVQTVVERLESKLGNTHPQVGKAWLALARMYQHVAEAERNNGVNCASSMTKAAEALRRAWAVCRGCAESCGAAISCDEAFSYLTSSCSNAAEAAAAGPADGPLSRIGTPPPAGGAGAGAANSDTLAVQG*
</t>
  </si>
  <si>
    <t>C_150141</t>
  </si>
  <si>
    <t xml:space="preserve">MGLLKCQGKTPEATMASALYTDVKRKLQKSLFTRPQEGLFGLREWLDEGYYPEGWVGPPDGLGLAPFKRRNSASANAGGGGGGGTSPSKASRTGVRTGPGRSSKARASRSWRNAGSDAEDEDIILDDDDDSPVARPRRGGGISPAGEAAGGSGTTLAGLDDEDGDEGLGEGEELDAEDAMDVDGAMDGAGGEADYPEEV*
</t>
  </si>
  <si>
    <t>C_150142</t>
  </si>
  <si>
    <t xml:space="preserve">MSLPTPQAAPCRPSIPRRPRPPGFPPPPASARPIESCRQLAPGLSARRRSAAGPQRPPRLEPSQTPPPLDPTSNPTRAEPTRKKPTRAPSPKLSTDLCPYRKTGNQKPSTGTPARPSP
</t>
  </si>
  <si>
    <t>C_150143</t>
  </si>
  <si>
    <t xml:space="preserve">MHLQRRSSTLDRGSITQGGAQRQSSSELQVSVLSGRFSKRTSSQPSYRQLRSPNDEPKSPRAGQGALQMAKSAIQAVPRLPSLTRKVGAHIVDSGTDVVSKVGGAIGRGGQTVFQGGSVVANKVADSIVTGGQMVKDNVVEGAELVVSVAKPKIKHSLRTIAWQMTEAMRKRKQGDKPDLPQFKDVEVRSPRSGKKKKGGELTPKVLLLSLHNSLAAKEDDHVCRVSLFAPFWIDNRTGFDLIFKDLDAPSYIDRLPFLLWHAVRAPGHKEDATTQDLMTESGPGTGAGGPRTPRNAHSASGNPPNSTAGQRRGSLPRQISRRLLTHPSQRPALLNDQPRAQFKVDDGTSRTDFSTPFKVATTSQKYSVEIKAEEHVMLAEDHEALMRAASEMEAASSRRRGDPRNEYPRNSSIASQQQADRSQHAAEEPPAPANASLLAGVSQRMLTLRPPALELSQSAQSPNPPALPPSAGGVVQMPDMPMLLSPEEGQGEHHVPAVGEALEQVPEDAAGEASVTPVYPGVSFDAAQTAAAGDGAAAAEPGRQVARASSQVVRSTAKKVQIQEVNSAPLPALGALSKKSHSAIGATISRFGREGGTSMLAAAPSVPGPIDLSEITPAIEAEESAYAAATGAAYSPRNKEPMPLSDIPEIEVEDEAVRMSVARVQPGGPPQSSGQVPLPPMPSVGVSEMSGAGTVVVRERDISPSRTAVSGDLPQVSAPSPSGAERRRKKRFGTRKTSVMKAADEPPKEGACAPVADWIERQKRKTVVVRRMFQFAVEVWPAPNNTVFNRTKVITVKNKYLILNATGLEIEYKQKGTPDPALTVYGTGTRFSNRLTNNWRAAWHWDNAYADQELMIRPAGDDWEWSGSFKLPESEDYFGLRIRHRQRREYVIIPVNITVGAAGSVLVTFKSKESVPPYMVVNRCRDVVIRLKQLEWGNPNSAQNWDVIPPNANAPMPFAWDEPQLKHVVQVVASAQRDVQRETDLQKTAIDVDLDAVDVGNTTIYVQSRSMQPQFMPISARLDTREKLKYLSDNAKKVYVTVYADGPTRVLCFSEDRSGVFNMDDENSLMNLSYRLQQVAVRLKEVDHRLSVQLGGQPDRTEQAPDDGCAGLAAMTPDGSKAQVAHPSVTGVSISTAVTGGQPALGAKRWAALKMAIGGTATGGASGTTTPPSNLTVGGSLNQLLEALPTFGSDVDVPIGGDLTITMRFVEGLTAGFNSNEKLVAVEAKMVVLSSDPNYKDKQEKLRATVSWTAAADPSGPAAAGGGGLGGLLGGGGVSSWGTGRIQLNNHQEVFRDIPASAELQIDFFIAKGTEQTTEATSSSTTNTEKKTTTGGKISAADARRSSAQIAGKSARAGRGSTGSLGNAAGGGGGGASLGTVGAGGGGINGGGARGPQPLRPTPAPRHHHTAHMSYSTGQFAGSVRVPLLLTLGRDKEQEWLLPLERKAGWQMVRGHVALSFDWSVTNEGMLMREVAALEYILAEKVELLALLNPLPSTETASFVRVPGSMQPVPSSAIVRAGSTDSTRPLNLAAGGAAMDSVMPSLPVNRTTRAMAESYYVNLDVSVLEVTGLLPREGLRAGIASTLYGRQNANMVSTAMLPCVSVVMTCAGETREAAAGINSVHPRFPKNTNTFTNVPLGSRVKVQVVDQLSHSYTKLLAEAEMHVSDVPGTDPLYAWLALPRKKRSSRSQRMLALIMMMEEEGDTDIMLLVRIKIHKPQVHGVMMAVTLDLAGAGLCAKTNLEELFNFTLQKIRTSLVQTRTDLQVTAAVQTIQLDNQMLEANNPVVLSPADGSQSGSVAHARRRHKARLQQSAETPNPILRLTTNDTTLQEPLLTFQVTYNQASSNQALVNPDGQRNTADGSAGILSFKKIVLELGPLDFSADQEFIEAIIAYLNAMPLADVYQDEAWQKKIDAMQGGGITAAAGAEEAAADQHLIHRDKTAEEALAWLVQKEAAELELLRGQSSMWFYLEEFYLSDIFINVTLALSSSFNATGGGAGGNASMARETERQRNMLRGFLSRMSGSTGFQLINVTNAPIQLEYVGFQNRLVNRVSLINTLWRHYSWIAIAQARKVLGGAGPAIAAIPASIIWASLALVDLGQDVAAKRVGPLQVPMRIGYVMCTLSGQIIGVMSRTMCTFMGLLPPRFSIDTAQLSDSEAARRFTVKPQTVVDAAYLGQRDILMGLMAGVFGYVHDVGAGSRWQGGMAPLGVTVGLLKATLGLAMRPAAGCIEATSKFMQGIGLLCLGKRGIQGKLVRRVQAPGVAITDVVQAARQSVAHEAYQSALIAAWQVALPAISSALAGDTVIDVVAARPTRVVLLTNTHLAYIYARRHAASSSGSGAGASSSRADTGGLLVTYRVKWILRNDHIDNIRGLERGYTISVEYHQPVKLGKLSLKLPLRKGMRTSTAEGHKNLIFRLNRHIGHSSSGSRNFGSLAAGTAASAGAPVDVQDLSIMAPMPLIEVIPSGVAPRAGGQGSAAARPVPLGLGSVRALNRVSTTGGPRLGRAFTPSPSMPRMN*
</t>
  </si>
  <si>
    <t>C_150144</t>
  </si>
  <si>
    <t xml:space="preserve">MFLLFLVVPTLLVAVVWLLLSKTTVVTLTSVAVLRSVLRRAAVIQQGTECVIEQCPGGVLLKDAKLPQNLLGNTGGSVTFPVVFVRRVQLLWATRTAPLTVRVSGLKVRVLQRRTPPPKAQSAVLAQRPQGKLSALEGLIWGSHQHAASAGWRARQLQLLRFLVAICLRNVAVEVADVSIQYVQTGDPAPVIQRTDDGSADAVGISVRTLTVAPVVVKAAAAPAAPAPKATPDAGPGSGGDGGTRVLHRAPSAAARRQLRLWRSSSFLAPRWHLLQQWMHGATSQAGDVADCNASRVTVDGVNIMLLSRGAHAAGPVFTGQPPPPPVPAGQPGPSLQQLDVQRRKRVRTRTAARAQTAAAAAPPPSTPADRLLPANWLENELEWDYMHFVVRQWSMEVEVSLEEQGQLAQRIRNLRRALRGGKNAGQPPAIQVHGSFGAQAAQQQRAGGTASRRPPPIVTDSAAATPQRAGTQRQGGSGGNGGRAAQGAGAAEAAPALTVHVNVMLKALVPELTPESIVQLLRVVDRVTTYENYRKFWRVRPAVSVTESPVAWWQHAGRAIINDCREHYPVRKLSDFMARRAEYIRIYKAYRSMHRGFVSRTLMPRFELIAKSEPAMPPVFPAAAAPTAAAASAPAAAAATGASRLSRSSGDAAFGAGTQADTAAQQSPLPRKRLPLQVRMYQRKNSDPATAKALHTQLLQLESQLTLGQIMCYRTFVALWHSQYLARNPDIKDRWESAMSVITNFVDAIPTMEEEVDQEAIDAQEEDGGASEKAAASIISVRIFCPRVGLKVVNRHVATAPASAVGVGTGWSAAMAAEEAARKHQRRTADVMLIVLEGLHFHMPTMHHMSTEAASLRASVLGSSIATATKHLMVIPACRESLELHGPKLDFSTVPPHTSAQATFASAATTGAVYPDAPISEYLTRIKVHLASVEIAATHYSIILAAVKFGMRIIQLQAAAHKAAVARLEGYRWPSTSVHGLVMDSYTRNRVPLPSSMASFMPKLQLFCPMISLRTLITPHLSPSVGGVSSRYSDTLAVVALTDIRASTRYLNTCYGALVQSASVQTHAEVYFQLIPLTKHSYSPDGKPLVGGLEPGAIKPQLGAFGKVWLHPDDVPIAYSRESSGPRQGQGASKQGSRRYSSRGSHDSTAPGHGRHQAGSVISELGGAARTTAHACYPFVPVLKVRAVSATAMKQVPYEPAVPGTMTSHQTIGAHSVMAWFSPWQAKLIMAMVDQVLTHPVVNVLRQAEQQANEQQPAAAAVPAAASTAASAATPGATVTGMGISSHPSIAASTMGGSDAAAHDSSLCTPAGGSRVSLLVSVPLLMVNCYVELPTSLSRPDELYTSMMAMQQSGAEIQAAAWVTASRQQANVLGDWAKQADTDPVMRWGLRITPFVTLTISNMRAGLRLTRSNHVHAQLITTGTLLSDHQARFKRQLYDQVWLPNTGHAAKGPGSNGVPRVLLPEDGSSQLLGPLAARAEAVRVFARDRRRAAMGLGLHLLQSKDERRGQARQQWRRLLEVQQLQRSSDYAMFLLSNTHHAAVRLMVTDELEPLDCYRMLMDGYREAQKREEDDEHDGAYVSSILTPRESGPTLSFSVSPVQRPPSLSGSRGLSRGLLQASLHVRSRSVAPSGRRAGEVGEGAAAGLARSVVLQPHRKTASMVQVLSSVNNTSLFTMMAMQRKGMTSHSGAGLGGLSRKSMGRIPEDGRFTTPTPSVPDSASVDGVLGNGHAPAGLHRTGSVWPDTARPARGQGSSGGSFVRSAAASIGADMDTQHQARRDGGSQGQLPASPILDSAERKLSFVSAFRHMGRVAVFKQEPSYVHSMPFVDPSLQLLMSQMPDTSADGPATHARAKTQHVAMHVGVHSIGTALHLAVQLQQAFTSHAKRPYVVAKPPAPPPLPAKPHSFEAQFYVCNFDLKLVMEEKPRLFNAKSAPQRPGLTQLLYLNLQHIKGVAKPAQDASDSEQAGGLSARIDISSLRVLDLQGCAEHRNVLVANRRVQQPVTAAEASSPGGADMPIPPIAPMHSRGSMVPPVLAVAPQSLPRSCRVVVVYQTSPDPSVPAHVVISVHDPCITFLRKFINNIMYAVGAIVKAHAYALKAAAAGAASPGTAAGHAEAAPAVQPAGAAAGASSSAAAPTPALPPVIMLKFTNVGIIMPAGSAGRKLAIKRAIYEEALAFHFRSLAVCVPGDTSALSNLTLLDEDEEEDAFINAAHGDHDVAWMTTEPEIDRLIYSSLELGQSHFPQVGQEPVAKPDPGAAAGGGRGAQVPQDAAPGDVVETGERLGKLQRHLKAAKANILEPLKEIFQEANQKRTRQRGEQGLVLIEEGPLRGPVKTALPGYINIPEHDERTLSSAAAMHHTTTTVRPSPAAAAPPAPAAAGADAPAPAPSYEAASGSGYEHMADADDPLQPSFHGISRVNRPTALFGACDLAAYSCKLVPFDSPDRGKERRLHAHGSVASVAFSKLQEELQNKARRSSTATYSQQQPMDRKRQPIHIMEGITHRDRVASGDDAAVDAALTVLADVELQDLQLLIDPMPIDGVIFTHREHNATQMHFSVPDVMLATLGPARYARMMKVFTDNVVEARSCFEAGMTSTDSAANWNTRFDPHMNFGPSQGDLPSFQLTVEWPEQLQAALMNDPAWWCDLQPGTRPPEPCLQACFTKCSLGLVIMRNHGDMFLAFQSQRLHIADPRVHNRLAQAMDAAADEDSPVKGSALMPDELSEEPQRSEGVRKSAYDEDDEEDDYYTEDQSDGTEADGQVNGLAHLDNASTETPEGINVQPVVDDQQQSFPDKYAVVTLLRSGVDLPPDEAVHLGCHPESTQPGEAPQDGVHNCMRVSFAMLHCGTMANEIEFCHTLVQWPYLTEFSLISAIISIFLPSWGHPAAGPEAGLRLMALPWMYFNLVMRDSQLFIPVLSPRLKYLEFGWRAASADEEVLLTAEKLQELFASAAADDVTWRREPGRMSRQPSPGQPMRARGNTDGGGGGGGGGAGGDYALQQYTLSQGITWGGSMRRIVHEDEELPRLEEMGLVLTMSALRVGSFAGGDGDSILKVDLRNAAGFVRHKAAQVNNWLLPIKSMTMEYSCSMPLADESKVLQKYITIARALAFRIKTRRKAAAKKRADPPADAPATGSSQPAQRPSIGGALPTVTGDSGGGGGGDDASMRSRAFRPTDSNKQPLDLLIEQATSRAMTLLEQHRLPLPSDANTQLARENLLSRRTAVTTLTVTLDTAVVRASFSNIPLWHALMDDMGIATGLMTRNKGLFAPAPVIVWARENEPKFLAVARKTMGHKQPGIAASSDAIAQEKASWNFRPSTMAVDVRVKSLAVVLCDDKPKSYGAPDVLTAAIERLGVQYSLDKRYFDHLPEQTGSISLMLSAQFLNNSTGRWEHLLEPWPAELHLSDPINPIFKSSRTKYVYVFVQSNELLKLNFHPSSLLTIGDMLAFTRKLSDRSPAASAAAIGRVDTNAPNAENPPSATEQLALRGSIMSRVPQRYLIQNMTGMMMSYWAPAQEVDARLVAALQVSSARKLLPPGCSEELQVTPTAKEVKIVGPGGVVVTRLQAQVITLKFEGTWMPISDVSIDVVGKYCYDLHSPHDERRAPVIVDVVLVGRTKILKIHSALYVQNSTHLRIGFRLHFPSALLARQIMLGPGDVQLPGEQDIRLRPLKPGEGRYLPVLAALGGTLYLEPRGYMPPEHDVIRLYPLVTDMPSQSGFIASGLPIDATKALYGTSPLYFAAKVKVKSRTEYSYTTFYTMEVPGPGEFARATRPLEASIKITPTAVVTNSLPYYMEGYLLTVAPPGRDPDIATSAPVGVAPVVSMAPGTSDGAVSVGGAMSPLPTLGMDVSRKLGGRLQLPLRRSEVASGKVLESDRDRIIAEMQQLVHMLKGPKARIPALHGMTSDEQKCCLLALLRYELRWTARRSNKETELLLRTDSEPANKVCVYCIAWQDLSNFIEWAKHNVRRVQVKPGSTQHFYVDMYKQAILCVKVPELKLVCTRPVEMNFGSLSRPSSREAEQLPDFMRLVRTEQEERFHDVMLSLQKRNQMEPQKPLLQAVIQQARDKAVDIGGKVGNTMRDATRALENLTMPTVNKTRAPSASTQQAGCEPDENAPTVAIELSASSEGGDGPGLGAGAVPPLPDVEAAAAPAATGTPFGAAAAMAAGGGVVEMGPFNMETINFRSSAFASAVEVAEAAMTGSVVLPPLPPPGHPPAADTRVGEASGVGTSAHAPSTADTGTPRSLLARLKMPAWLSKMGKSGGGAPAEGASRMASDMAMKSPTAAREQSVAGAAPAAVIGDASPADEQHVRIRLHFRPAVTPPPVQAPFVFRITKRLQTALFNYMAPSALKGECFL*
</t>
  </si>
  <si>
    <t xml:space="preserve">MASTEPAAEPPVAGSEAPDRPSDEAILQQQNQIRAEQAKVSEYVGQEENLGALKAGKCHPEYENGNQNFVQKIGKLEERYRTFRRTRGDGNCFFRGFIYAYLEGLLQNSDLAEANRFMSVVQSWKAKLVEGGFQELVFEDAMELLLEQVKEVTKASDQFAQEKLLVNMRDDMVSNMIVMFLRLVTSCEVQRREDFFFPFILGMYDEPPATVELFCQRHVEPMGEESDHLHIVAVTEALQIPVRVVYLDSSGLPAGGGGGGAGALEASCHDFVPDSCPPGTAPRVHLLYRPGHYDILYAKSG*
</t>
  </si>
  <si>
    <t>C_150146</t>
  </si>
  <si>
    <t xml:space="preserve">MVQVHTEPLCRRYYGSVIGEAALFRFFAYLSAIVLALVVAFATGGFWVKLTPDNVQATVSYTQDAILIFEGAETGQVAFWSTSPVLNAEFSNLYTAASVQVSSMDVNDDGKADLITFQASVANDFPVHSVKALLQLHYSLTGHLQLDMYSFAYLAQSSPAPGAALYTDGEATVQPSVALEMQSILSSYLSRNFTTTYSNNFPVWVGGTGTSFNLQMRIRIPPNQVIFYRPQAIEMLKFGWIQWLATFIVLWYLLQWAEWFVFYYRLVETRVVSDLQPRQQRF*
</t>
  </si>
  <si>
    <t>C_150147</t>
  </si>
  <si>
    <t xml:space="preserve">MTLRPPPQAAERSQRLVRLRRCSCRRPRSSGTSWYPDVTAALLATASAAAAQQQEWRSQLPALDRLLCSWPLAELQEQLQCQPPGAVGRSGQAPRLARSPMVTALEADACESRGDLWALFCHVMEAHQAEQAAASEAAAAAAAAGGETGLQQHQHQMGAGEEEEQGAEDDPDVYITDDALVCLAALGSEVHGRCGWSLPVMVRQRGSAGAVAAAGGPALCSQPDTPHGTPRRDSMGGSGSMDADDGGAGHGSSCAGEGAEAVCGGGRAGGRTSSRSAAAPSTLYFGPPLLDQLGLVLGSWTRMCTRAMAAGAAGGAAGPGDAVCGHAADGGQGQGCAGDEAVDGLHEVPTAAHSDSCECCQQDEWRLGPGASLLVLSHCDVAAAASGTCSRAGAQAPAGWQADGRPGGMAVAAEVEPVQVVVVDPADGAVLAQQRLGPGALARLSSQDQVERCWRLAAQLLGWLQRLPPGPYELRLDLSLKRLELRGVHP*
</t>
  </si>
  <si>
    <t>C_150148</t>
  </si>
  <si>
    <t xml:space="preserve">MAAIGWPGIVAIISVAISFIIMAADWVGPDITFTILLSWLTAFDGKIITVAKAAAGYGNTGLLTVIFLYWVAEGVTQTGGLELVMNYVLGRSRSVHWALVRSMFPVMVLSAFLNNTPCVTFMIPILMSWARRCGVPPKKLLIPLSYAAVLGGTCTSIGTSTNLVIVGMQDTRYNKQNKEDEAKFGMFDIAPYGVPYALMGFVFIILTQRFLLPGNSSRYAKDLLIARLLVTTIQQSSNEPTTRRACRQVDPDTVLEANDILYCAGELDVVEFVGEEFGLGLVTAETERALTDGQAVGDSEATAFHDTGASPYKKLVQVTMTKTADLVGRTVREVSWQGRFGLIPVAIQRGNGREDGRLNDVVLAAGDVLILDTTPHFDEARDDFKINFEKLRFVKDGAAKEFVIGVKVKKNSEVVNKTVTAAGLRGVPGLFVLSVDRADGSSVDASDYLYKIQPGDTLWLAADVGAVGFLSKFPGLELVQQEQVDKTGTSILYRHLVQAAVSHKGPLVGKTVRDVRFRTLYNAAIVAVHREGVRVPLKVQDIVLQGGDVLLISCHTKWAEEHRMDKAFVLVQAVPDSSPPKRGRMAIGVLLVVGMVLTQIVGGLKEKEYIHLWPAAVLTAALMLLTGCMNADQARKAIMWDVYLTIAAAFGVSAALENTGVAGKVANAIISIGKSIGGDGPALIAIYVATAVMSELLTNNAAGAIMYPIAAIAGDQLKIPAVDISVAIMLGASAGFINPFSYQTNLMVYAAGNYSVREFATIGAPFQIWLMVVASFILCYMKQWKQVWIATWSITAFIVFVPALLTLLPHTVQNRMEAFFDRIAEAINPRAALQRRRSARAQSFGGKAMSVGSTESRTDGSSTPDVALTFIEMPKMGVR*
</t>
  </si>
  <si>
    <t>C_150149</t>
  </si>
  <si>
    <t xml:space="preserve">MAELEDDVLVQAGEQDDANDLNRQLFGADSDDEGAPPAADPHAQAQHLAEQEALLEDDLEDADVDAEAALEDELSGGSSDDGGAVKKGKKDKKLRKKREGGKDDKPKKKRQRGEGGKGEKGDKAGKKGKAPKETIATGRSRRTPGGGEAGEEQQPRPRRPVGEGGDDLPSDELQEQEADRAFIDDDGAEPVASDDENAPRVVADEAEEAIDADEDHPFKRKKRKKENTGNVELEIKEMLGKMEAAMEHDFETVARNAGVELKKDSGDNLVTDAEGHYVVARKGPPPASKSPAISKLRLLPELELFLAQRKYHESFLQQGGLGVLKGWLEPYFDGTLPTMRVRTAVLKGLQTLPIDTRFEDHKEMLRKSQVGKNVMFLFKCSEETADNRRIAKELVHRWSRPIFYDQEAEEAKKQLHQQQLLEARRMELERRQADGGEEDKSASAQVRNKAMRIHALIPRASKLDYVNNPGAAKDFNESEVANAAAAAGPKSKQVDALTKRLREQQKKLKDGSARAMKPSVEGRNIVLMK*
</t>
  </si>
  <si>
    <t>C_150150</t>
  </si>
  <si>
    <t xml:space="preserve">MAAPAAGAAAAPVTDDVDAEAFKRLYPDQYYQRFLAEGVRPDGRPIGRARAVTIGAGTITTADGSALVKVGRTTVLAGVRLEIMRPDETAPAAGALVLSVEMAPFSSADYRPGRAPDHVSAVVEKLSSALLGSGAASSAGAAAGAAGPAGGGGAVQLGSLCIAEGKAAWRALLDVYVLDADGCVLDAALLAAVAALRDTRIPAVRNTREGHYYAARGASATAAAEEGKEQGSGGRKGGKAGEAGLVEGSPTAVGLGRLPLALTCCLYGKHVLVDPTADEERLAGCGVTVVVDGAGQLQGLYKAGGRVLADTATLVRCTEAARLRHRELSALLDASLVGQ*
</t>
  </si>
  <si>
    <t>C_150151</t>
  </si>
  <si>
    <t xml:space="preserve">PSRAGTPAPPAPPRPAAPPPPPAPAPAPAAPPPSCPYPSRAGRREAPSPGGARGKRPAKSPAQSLVQSPAPGRGVKPGGSTSVPVPLSPPKAAP
</t>
  </si>
  <si>
    <t>C_150152</t>
  </si>
  <si>
    <t xml:space="preserve">MYKNTEISNLIVALGLGTDRSAGLPAAGSAAAAGGAAAATAEQSAEEAAKALTQLRYGKIVVLTDADVDGAHIRTLLLTFLFRHRPQLFAAGRVYVAVPPLYKVERGKSVWWAHSDAELAALVSEQRLAPGGYSVQRFKGLGEMMPQQLWDTTLNPESRLLRRLTVRDVSEADSMLTMLMGTKVEPRKALIEAYSRRLSLDALDV*
</t>
  </si>
  <si>
    <t>C_150153</t>
  </si>
  <si>
    <t xml:space="preserve">MYIGGTGSDGLHHLIWEVVDNAVDEVQAGHASAVEVDVDLSSGWVSVVDNGRGIPVDVHPVTGKSALETVLTVLHAGGKFGGDNSGYKVSGGLHGVGISVVNALSSELEVTVWRAGSRYSQRYSRGAPLEELRVQLLPPGSEEAGRSGTQVRFLYDASIFAKDVAYSADVIATRLHELAFLNARATIRFRALRRGKPVRGTSRYLAAAASRRAAAAAAAANGDDGAEGLGSGSGSDGESGAAEVASTSAPSPPPAVSKRGGKKQKGGGDAAAAAAGGAAAPQYGIIREEGQWQVFQYSGGLREFVGCLQAAYTPLHEALVVTRADGGSGVVVEAALQWAADSFKEEVRGFANSIHTVDGGTHMEGLRAGLTRAVTQLGRKAKQIKDSDPPLSGEHVREGLGAVVSVKVPNPEFEGQTKTRLGNPEVRKIVENAVYEAVGEWLEAHPAALAALCAKALTSARAAEAARKARELVRRKTSLFTGRSTLPGKLADCTSTNREETEIYIVEGDSAGGSAKQARDRRFQAILPLKGKILNVERLTDANEV*
</t>
  </si>
  <si>
    <t>C_150154</t>
  </si>
  <si>
    <t xml:space="preserve">MQALRAKDSDKLMQLLDERPAPRPLPSKPKSMPTGRAEMLEALKQAEQMVVFGLTQHDRSTALFYSHQLRAALADLARLERRGRKSEAVHRHGMRLDTRDADGIKRIIREDRPERAPSPTTLRRWTDPDSFYTDPPKRTPRWLEHVHPDKTNPSKQADAAPWRPASTKPPTPRHTSGLQSVGDWSEYKYEWDLAQIRSMRVDDYLSGVRKQREYRSALAGLQARVLAQLPPDAREFPTRYSQQAAGGLQESMVSQQQAQDSL*
</t>
  </si>
  <si>
    <t>C_150155</t>
  </si>
  <si>
    <t xml:space="preserve">MGFGWQGSVSIAFTALAFVVMAADWVGPDVTFTVLLAFLTAFDGQIVTVAKAAAGYGNTGLLTVIFLYWVAEGITQTGGLELIMNFVLGRSRSVHWALARSMFPVMCLSAFLNNTPCVTFMIPILISWGRRCGVPIKKLLIPLSYASVLGGTCTSIGTSTNLVIVGLQDARYTKAKQLDQAKFQIFDIAPYGVPYALWGFVFILLTQAFLLPGNSSRYAKDLLIAVRVLPSSSVAKKKLKDSGLLQQSGFSVSGIYRDGKYLSKPDPNWVLEPNDILYAAGEFDVVEFVGEEFGLGLVNADAETSAERPFTTGEESVFTPTGGAPYQKLVQATIAPTSDLIGRTVREVSWQGRFGLIPVAIQRGNGREDGRLNDVVLAAGDVLILDTTPFYDEEREDSKNNFAGKVRAVKDGAAKEFVVGVKVKKSSEVVNKTVSAAGLRGIPGLFVLSVDRADGSSVEASDYLYKIQPDDTIWIATDIGAVGFLAKFPGLELVQQEQVDKTGTSILYRHLVQAAVSHKGPIVGKTVRDVRFRTLYNAAVVAVHREGARVPLKVQDIVLQGGDVLLISCHTNWADEHRHDKSFVLLQPVPDSSPPKRSRMVIGVLLATGMVLTQIVGGLKSREYIHLWPAAVLTSALMLLTGCMNADQARKAIYWDVYLTIAAAFGVSAALEGTGVAASFANGIISIGKNLHSDGAALIATAMLSELLTNNAAGAIMYPIAAIAGDALKISPKETSVAIMLGASAGFINPFSYQCNLMVYAAGNYSVREFAIIGAPFQIWLMIVAGFILCYMKEWHQVWIVSWICTAGIVLLPALYFLLPTKVQLRIDAFFDRVAQTLNPKLIIERRNSIRRQASRTGSDGTGSSDSPRALGVPKVITA*
</t>
  </si>
  <si>
    <t>C_150156</t>
  </si>
  <si>
    <t xml:space="preserve">MQCLSSRTSAAVRSGARPMQAVAPRPVRNVACDAASLQFIKGVAEPTVPEVRLTRSRTGANGTAIFVFENPSIFQASGEMGDITGLFMVDDEGTLSTTDVKAKFINGKPQAIEAKFNMRSQFEWDRFMRFMDRYAAENDLGFEK*
</t>
  </si>
  <si>
    <t>C_150157</t>
  </si>
  <si>
    <t xml:space="preserve">MQRGQPDTDPQALGCLDPQCALCTHNPSRRCTVNFDRKYLVNDVLKARCGAGIRVELIDPNTGQPVDDKLPEITLQISVLDGNLYDQKFLDSGKQYEGGTEPAEELDACTLLQNKKKSTALLVCGSGGSNDAAGYVLLNMLEGKVPLVDLHVTDSSEAILSGRKPPFRLLVRAMLPPGGPRLNIRHAVSEGFVVATRRTRTAGKADIPSVDDPVSKLEHMGKETVKKLGDLATAAEQAGVEIDIPENCVQKVGEFKMLALRADQDGHLRQKLQHVLKLSKEKWDEARDHAMRAVVADNRMRAWYADRRSCELGVLFTARMGNVDLDRPVGLLQTRMEAGERKTEAILVAQLNPNQREMLRHMQPQAVAAWWAPGHTGWAIFPMDSDTFLQTGALTTAAGLASALAAPTSTAGGIADAPPSPTHSTAVSLSTLPQRRHTTGSGGGGGAGGSAGMNGGASQSGDVGLGADPFKAPPLQPALPSAPAALPSGLPLPGMPAGPNSGPTGMSGLHSGGSLPSAFGGGLPSAFGAGMGSGRSSRANSMTDSPPPSMRMAAAMPMQQPPQQPPQQTGLSLTHHHSLPQPPHGQPQLQGHPSMSPHPSLHQNASLQGHPSLQGHQSLQQHPSFHSHPSMQQHPSLQQHPSFHSHPSLHHNPSLQGHPSLQGHPSLQGHPSMQGHPGLQQHSGLRQGGPPGMAPSSGGSFTGSQHSQHSHDGSVPPGAPPQPLQQGSAPPPSATQPSAPSPGQPLPQPQPGLHTLMPPPAAPPMPMGPPGSRSMMLPPQGPPPSFRMPPPQQPMGPPTSHPHAAHYRPMGPPDPFSQQQQQQQQHQQQHSLPPPMQPPSGGEPPLLQPTTALGRPQMSAPPNPFSNAGALGPSSGPNSSSSLGGGNDGTNTSMPPPPPPGMRMTASAGFGSHQHQQQQQLMRPPLGPSLPPATAGALQDADDLQSRGSANPRPHKMPSLSRTLDGVFGPGGDNKPDFLESTSVAAAAAAAAATAPALGAPGGAASGTAAANGVKQDPAMGVAQAGALGPSDSKPQASGNASSPSGLPPGPRAAPPVPGQAPPGASPPPPGPPPNPFARVQSGRMIDSQQLDMVLGDNMILETSSLNTGLSYGLFLPAGMGLPDGLAGTQSKELLKTTTSGMLKPTSSGMLKPTTSGLLKPTHSGLDTMASMELALPGLRKNGENHAAPPPALQPAQPLQDSRAGPSTGGANGTASAADRADAAGAAGAAAANGGAGSSRAEPYAR*
</t>
  </si>
  <si>
    <t>C_150158</t>
  </si>
  <si>
    <t xml:space="preserve">MVAELGKMTVACSALLQASGPTPAALVVMRHGKREDTINSTWQAKARFPWDTPLCAMEAEIGEASEKLLAAGRSFDVVYSSPFLRCLQTAERTMQHLGCNDVPVLVHRGLSEVHGPGLLFKCRYPTAAQRARLWLWHSAYGRISRAARERFSRKARLVPASRWPTLPESDPKAAARFKQVIAEIAAKHPGQRVLVVSHGMSVLAAYEALGLSGRLVQVMFAGFVACRARGQHHQQLEQKQQEGQQQQQQQQQQQEKVEVEVEGQALDDLQPQKDEEHARGQPQQQESKRAHKHNPVVLPTPIPGAGAGGAWSELELDPELPFWNLDVEFKSSFE*
</t>
  </si>
  <si>
    <t>C_150159</t>
  </si>
  <si>
    <t xml:space="preserve">MEAAGNAQPIARPTPWWESIFGAGDDKTYVSPHARNKIVLKLSKIGEAKCQPQIEAFNQCCRGKNFAQLMCKGKYDASQECMHRYMNDDNAELVAKRWVELGRPHKPDWSVLLAGIEEAGDRKGAEAAAKASAA*
</t>
  </si>
  <si>
    <t>C_150160</t>
  </si>
  <si>
    <t xml:space="preserve">MQSSMRARVAGGARRAVGTAGRRLTVKVMNSNVLIANTKGGGHAFIGLYLAKELLKKGHKVTIMNDGDSDKLTKKNPYAKYSDLERQGLNVVWADPAKPSTYPRGTFDVVYDNNGKDLASCQPLIDHFKVNMGSREGEGRIAKAIGKALGKDPEIILYSPEKVGTGKSGKAEGFPFRTVHFFASADKAKRELGWKPKHDFQKDVQGLVNDYKANGRDKKEVDFSVDDKILAALGKSVPKSSSNSSVSASFSRLSSSGPKAEELPRSRSSFSPRRDLKIKRTVLPANWRDSLDEDEPAKPAAGRSATTGRSGSVPKDWRSSL*
</t>
  </si>
  <si>
    <t>C_150161</t>
  </si>
  <si>
    <t xml:space="preserve">MGRLVGAVAALLLLAATANGALMSIDLGSEYLKVCLVKPGRTPISIAVNEMSKRKSPALVGVVNGERLLGEEAFSFAVRYPEQIVARARDMLGKDAEDPTLTALFQQHGLPYKLVANAERDGAASVQIGEEVYSPEELVGSILYYARQIAEEQAGGPVTDAVITVPAYFGQRQRQAMADAADLAGLNLMGLINAHTAAALQYGIERDFANRSQTILLYDMGSGTTEVALVKFSVYTVKEAGKPKLDMVLARHFAAQFSQKAKLPDVDVLQLPKAMAKLRRQVRRTKEMLSANSAAPCTVEELYDGKDFQSSITRDEFEDLAADFFSRAAAPLKRIIERNGLKPEDLDAVELIGGGSRVPRLQAALSEVLGGRGLDRHLDADEAVALGAGLFAANLSTSFRLRKFGMVDLTMYGVSLSLDHVVLGDAAAAAAPEGAEPLQKVRNLLPFMKKLPNKRVVRLDGVAADPLRFSLAYNASTHHGLPPGVKAAELADFEATGVEDVIKRYNTSGQISLRFEADYSGLLRLDKVEAVVEYEVMEEKIIEVPVNETDTATGAEGAGADADTKAEKSGEAEEKAAKADAEAAGDKAEEKEKAEKDEGDDDSDTNGNSDEDKAEGAKEEGEGGAGKEEGGEKAEGGEEKAGGDKAEEAEGEAKEGADAGAGSANATNASNSTANAKPATVIKRIQVPKQKVAKVPLKVGGRGWLFPALSGPVRAASKTVLAKFVAAEAVKRDLAKSRNDLESYIIAMKEALETDELMQKVSTEEQRESFRARLTAEEDWLYMEADEGEGAQQFKDRLQQLRDIGEPIKRRAEELELRPKLLETVRKQLELKQSVVKAWADTKPWITEEEREGMAKQLAEVEADLNAKEESQSKKADHEEPAFSVTEVAASWDKFDKAFNKLNNKKKPKPPPEPKPAADGEGKAEDAGAGKAEAEGEGADGDADADADATKADADAGAGADGADGDAGAKSNAQADDGKEEEAKKEAPKKEAPKKEQAKKEEPKKKEAPKKEAKKEDPKKAKKEAPKKDDKKGKADAKKDAKKEAPKKETKKEAPKKDAPKKEAPKKEAPKKEAPKKEAGGKDKDAGKDDKKSWSWNKKKGEEL*
</t>
  </si>
  <si>
    <t>C_150162</t>
  </si>
  <si>
    <t xml:space="preserve">MARLALALVATLGLLAPALGFYLPGVAPQDFKKKDVLFLKVNKLSSIKNQLPYEYYSLPYCRPEKIVQSAENLGEVLRGDRIENSLYQIQMRVDEQCKVLCRIESLSSAQAKAFRAKVEDDYRVNMILDNLPVAMVKMRKDESTGSLVKTYERGFPVGFKASLEGQTEVKFFLHNHLRFTILYHKDAQTDLARIVGFEVEPFSVKHDYEPPWDKASPILNTCNPGRMIYVTHNLPPQPVQEGVEVIFSYDVKFVASEIRWASRWDTYLLMMDDQIHWFSIINSVMIVLFLSGMVAMIMMRTLARDITKYNQLEAGEDAQEETGWKLVHGDVFRPPTSSSLLASYVGTGVQLFGMSLVTMIFALLGFLSPANRGGLMTAMLMMFVFMGLFAGYFSSRLYKSFRGEEWKKTTLRTALMFPGVCFVVFFMLNLLIWGQRSSGAVPFGTLFALCFLWFGISVPLVFVGSYFGYKKPAPEDPVRTNKIPRQIPEQPWYMNPVFACLVGGVLPFGAVFIELFFILTSMWLHQFYYLFGFLALVFVILIITCAEITIVLCYFQLCSEDYHWWWRSFFTSGSSALYLFAYSGFYFYSKLDITKTVPMLMYFGYMLIVSYGFFCLTGTIGFYSCYIFVRKIYGAVKID*
</t>
  </si>
  <si>
    <t>C_150163</t>
  </si>
  <si>
    <t xml:space="preserve">MALLGTSAEARARLTNLGVSIPCVYGSGTALDIAGVLAALAPDLPALQTVDATDGDNSLLGMGAAGDHVRSTILHSTLSTHTPQLRELTLPSAPGLLRGVAALAGCARLQHLHVSCLNDRSDAVLLRAEEVAGLSALPALKTLHLCCHDPSPGGDNLASLLGARRPPALRSIRLYPSVAWNAGAPERQLGLSAITADFVPGQRRIEYLSTDHAFFDSSIDNEFNAAVVDRLAGVLLAAVASVPRDCDGIGCLRLQTYMVSEPGIRRYGAGEMEDGEEDADEQGPVGLGAAPAVATGAAAAVQLEAASSSGAVTKPGHRLDADRPFASVPCAGVMLVECAPTEDAAALAEQLNAAGAAVGAGGGGAGTTVAAVLLELWVGAEAQSAADAAAASKYATGACGGSGSGGGSGAPRHGLHGAALDRVRRLLELDASAAALWRLSGG*
</t>
  </si>
  <si>
    <t>C_150164</t>
  </si>
  <si>
    <t xml:space="preserve">MMWTHAYVMAKNAKEIQMPPVTCLVLVLLLLFRHGTTLGLFYAGAFACRVVVQLLLLRHVWHGVPGTGARLSVTAVGVPLIRARHPAAYQDEGTRSRGTTVLCGT*
</t>
  </si>
  <si>
    <t>C_150165</t>
  </si>
  <si>
    <t xml:space="preserve">MLSGHGPQTQWVPVGVPYVPNGMIAPGMMAPGMVFGPAYGYASPGPISTMTTADGLRGAYAFGGMPTAVQGADEAAALAERLNELQLGARGRGPVHGPGGFTRGGLAGPSGMPGPGLQSQFYYTPGPPMQMQPQQQQQPQQQPQQLQQQQQHMGRGRQGRGGRGGMPQQHSGRGPGQQAQKKKRPQKGLEENIRRTVYISYVDCSLTEENLAAFFSDCGRILDCRICGDPNSAMRFAFIEFMDVECAAKALEKTGSVLGNSPLRVLPSKTAIMPVNQELMPRSADEVERCSRTVYAANIDKKVDKNDVKAFFESLCGKVSRIRLLGDYAHSTRIAFVEFHHAEGALAALNCSGALLGSLPIRVSPSKTPVRVDGSNKDSDGMSSSAQSVQSMPTSRPSGAGSFVAGTAPPQQVPVPGATASSESAELGAHEAEEEEDLVQEQAQPPAQQQEREALEEQPPAQQE*
</t>
  </si>
  <si>
    <t>C_150166</t>
  </si>
  <si>
    <t xml:space="preserve">MAVVAEAVESGLQVAAAVAAAAGDRELWALAWPLSGMEVMTFGKELIITAFVGHLGPVELSSLVLSQTLYNVSGNAPMLGVVTAMETFCGQAYGAKKYATVGVVTQRALVLTTLFNIMCIAMWGKAEAMMLAMGQDPVIAKAAGRFTMLLSPCLLLDGFEQCLRRYLAAQSVVQPLMYVTFAATLMTPMYLWYFIFRCGWGFDGAAVAWAAVQASSCSGLLIFTFWHNYTQDPTKRTWAGWSRECLTEWPLYIRVAIPSAVMICLDWWTFEIIVMLSGLLPHPEMTMSMMGITFNIHALCFFAAHGLSGGASTRVGNELGASRPRQAWLNTQVSVLMGTVIMIVCAGLLLLGRDQLGALFSADREVVLLTSQAVPTLAISLIGRSRRARCTAGEGANTVLAGVLRGCGRQKIGAQINLFMYWGIGLPFACLLAFRMGLGAMGLWTGLACTASLQSLILSWIVFKFDWNAEAQRAKALIAAGELEIELEEEVELLATSGRLGNEGLLDGATPSKPTTLTL*
</t>
  </si>
  <si>
    <t>C_150167</t>
  </si>
  <si>
    <t xml:space="preserve">MSELLSYSLDRLRKEPEVLKSEKEQLERGLQTTAVSQYGAFLDAAGCLTSISNELAAVCEHLDSLLQATPELASACESFATNAAAVQEQYSHNKQLASNQSALMELLEVPQLMDTCVRNGVYDEALDLQAFVSRVGLLHPDVPVVKLLLRQVADVGNSMLQQLLGRLRTNIQLPECLRVMGYLRRIGAFSEAELRLQFLQCRDEWIGGLLADLDDSDSYEFVKHLTDVHRLHLFDAVMQYRAIFFDTAPSGAAGGVDGAGAAALTPNLRETSMLYSWVQHRLGLYLEQLRKHLPHITEGGNLASVIEHCMYCGSSLSRVGLDFQALLLPLFEACGLQLFAAHLSNAVDGFNLRLESHKWVPLPAPMMGRGRAAAAAPQQASPSAPAAGGEGQPSGEPGVVDGEAAGSAAAPAATTSTSGAAAPAPGEDESGPPYTIMEHLPLAVYVNGVLTALNELRHCAMLSVSKPLAGLLQTALEHAAGSLVHYRHTHALGSSELALFKGCVRCMLDVVLPYLTAAFARVFAAGAGKVDAGASAGLLRQLLAEM*
</t>
  </si>
  <si>
    <t>C_150168</t>
  </si>
  <si>
    <t xml:space="preserve">MPLHGGPRPRPQPLTQRLRLRRPQPVARQPRQQLLVGRRRRLAAHAQPACSCPPNPLAPAPAQLHPALPQSPRPLSCDRSLGLAHPFPARGHTPICPAHTALLPTPASSLHRPPPHPCLLPPAPHLCLVQGLHRRHCQAARPSLHPRRCLPRPPACRRLPSPPH
</t>
  </si>
  <si>
    <t>C_150169</t>
  </si>
  <si>
    <t xml:space="preserve">MQRGPLCQACAAIVPGSLVVTPEYVDFVEVKARVRLEEFVGISTVKTDTPKLEIAVPRNLMVGDATLTLVGDASAILTEGHARALASAIPPLERMKEWTLSYSTTKHGTSLQTLYRKAVPGMATILLIRDFGGYTFGCYTPDSWRVSPRYYGSGETFVFQLEPYRVAYPWRSMSKEKNDYFQYGTPECLAVGGLGHFAIWVDADLMQGSSGTCGTFGSPCLAHSEDFKVHVVEMWQATQG*
</t>
  </si>
  <si>
    <t>C_150170</t>
  </si>
  <si>
    <t xml:space="preserve">MLLLLLLLLLLLLLLLLLLQVFMGNSLRFYDWESVSGSATYFCMTGPLPASTDLSLQAYTFPNTSSFPCSVSLVQPFVPDYNSQVRGAGMGKITWKFPWTSQACYCFRAGSVQRNSDYNGFSWTCNDVAQCYCEPTPVQYWAQVGSVQGAWKNHRTVYGCNTLFKSGCTPITSQQYQLSPAEFGNRMNQMCVGAGPCIETTAWEPLANQDPFTAKCYMKFVGKASSNGTMEMLKSTLKQAFSRDVSCDAKYRDISYDITQCYSPSKLTAVIYDVNGRVMGDLSMMYTCSSASIPCATVVRALGSAAGSVIPYASTVTGLFAPMICTPV*
</t>
  </si>
  <si>
    <t>C_150171</t>
  </si>
  <si>
    <t xml:space="preserve">MATGRQHVSIFDKLTDSSLYTGAHKHRFDASGNGRGLAGRDRVTKGHGFIAGAPGGSVADLSQITRTNLNTTGAGYIPPPSRGSSNGSALLYQRTSIDGSRMAPAWDFPAHSPGTALSPSGPATPGRAGSVGRPMRSSHTGAGYSSNWGSSGGLPVTYTTTSTSTSGGGQRSSIFDRLNDPTSYTGAHRHRFSSDGRGRGAEGRTMSNAYVSASANVMRR*
</t>
  </si>
  <si>
    <t>C_150172</t>
  </si>
  <si>
    <t xml:space="preserve">MQLTRFSSRTVGVRARPSRAATVLVRADGVQDLLARDRKQPKLADPELLSEKPSTKSKEVLKTKEARRTSGRSRGSEEVPEDPNRPKRCKEAIDKGLELFKQKQYDQAVAMFNLALELPGNGAYRLQGSPREFSCPSDAEEQAALYNMSCAYAQMGQREACLTCLEAVLESGFEDYTTMRADPDLAPVRGPAFDQLLGRYDSPLAKLRKILPGSRDKQVLVSDTNKPWVLCSKQSVIREIHEQLSNKKRSAVEVTQQYLDAIARTDSTVCSYITVDGEQALAQDNICTSGTRTTAGSQILRDYVPNFDATAVSRLRGAGAVFLGKTNMDEFGMGSSTENSSFKPTRNPWDAERVPGGSSGGSAAAVAAHECAAALGSDTGGDSHDATSSGRPVVDFAAGLATGLAAGGSRPLAGKRIGLVAQTMGEGVAPAIDEAVRAAARHLESLGATVEEVSLPTFGQGLPAYYVLALSEASSNLSRYDSVRYGARSPAATDLASLFAGSRAEGLGGEVKRRILMGTYALSAGYYDAYYKRAQQVRTLVQQEMVAALGRCDALLSPAAPSAAYKLGEKSSDPLAMYKGDLMTVNVNLAGLPALVLPAGFVPGSAEGGAELPIGLQLVGRAFDEAGLLGLGYAYEQTAGVPARRAPLAAVA*
</t>
  </si>
  <si>
    <t>C_150173</t>
  </si>
  <si>
    <t xml:space="preserve">MPSLNLGALKQQSSLTSQPSLSSAVPLPSPTPLLSQTTSLNSAGAALEEAGPPVPKLNLGGILQRRAEEQAQEPVFVVAASSEAEPGGTVPQNSQDKRRASASRQPSAKEEPQEHFYLYPKVAPQEKKRIDDICRVLPKKQQTAVTDLFSKMVEARQNCEQMCFRGHRLLDQAQSEFRNRLALKEEEMARKEEEAEQWRQQAEYLRTQLTMLLGSRQADSAQAAGTVQDGASDTAESGVRDSVLMSFDRMMQLGAQEAAAQAETEVEEVEEQGPAAEAGGHDSNPEGSSSFQVGAPQVE*
</t>
  </si>
  <si>
    <t>C_150174</t>
  </si>
  <si>
    <t xml:space="preserve">MEVDSIADGGELLPPIAFRTAVMVPSQTELLLTTVPLAVAAFPAKAGNALMRTLGNVEPLADHKHLKRVRKAPDDGSLLEVILCALPSSAPAKDGSSGADGTPGAAAGGDGAAAADAAGDQPAELPLQQLPAELQALYSQHGGVRLRLMHGAAVPPQTRAQWEVWTKLWPITWRIPENGTPVTEETPVDERTQRYFEHHMRRAIEMAAASRLDNAAIIAQPPSLVSLAEAVDGTMLHPLRHAAMAVVAVAADRDLALWPPTTTVAQEAEGAEGGGLGGLGAAAQQQEEAAAAGEGGEVASKRPRLGDGSAPTQQPVAVGMTSDAMEPAAVLTAVTAGTRPYMCTGYDIFLVREPCIMCAMGLVHSRVQRVIYCQSDPQHGALGGRQRLHACKSLNHNYEVFRMERLPAAAAGGAATEQTS*
</t>
  </si>
  <si>
    <t>C_150175</t>
  </si>
  <si>
    <t xml:space="preserve">VRRHVHLATVDAQDLGARVLVGVRELDLAVQAAGAHERGVQDIGAVGGGNDLDVVVAAEAVQLVEQLQHGALDLQVCPCNTLEALGADGVNLINEDDAGRLLLGQRERVAHHLGAVTDEHLDQLWPRQLQEGGICLRRHRTRNERLARAGRAHALWRLDAQLGEAVLVLDGQHDSLHQLLNLLIQTAHVRVVLRGLLVHLHRLHAGVILRREGVQ
</t>
  </si>
  <si>
    <t>C_150176</t>
  </si>
  <si>
    <t xml:space="preserve">MATALQGPRLQIAGDRQSGQDVRTQNVMAVTAVANIVKSSLGPVGLDKMLVDDIGDVTITNDGATILRLLEVEHPAAKILVELAELQDSEVGDGTTSVVILAAELLKRANELVKNKIHPTNIISGYRIAMREACKFIEEKMAIPTESLGTETLLNTARTSMSSKIVGAEGDFFANMVVDAMSAVKTVDDITGKARYPVKAVNVLKAHGKSARESTLLRGYALNLARAAQGMPKRLAPEGGIKIACLDMNLQKARMMMGVQVLVSDPKELEKIRERENDITKERIQKILASGANVVLTTKGIDDMALKYFVEAGVVACRRVEKDDLRRIAKATGATMVMTLADMEGNETFDPAHLGSAEEVVEERVADDNMIMIKGCKYSKAVTLLLRGANDYMLDEMDRSIHDSLCVVKRVLESGSVVAGGGAVEAALSIFLENHATTLGSREQLAIGEFANSLLVLPKTLAVNAAKDATELVAALRALHYKSQTVESEAKLCQMGLDLVEGRVRNNVEAGVLEPAMSKIKMIQFATEAAITILRIDDLIRLEAQGDGGDD*
</t>
  </si>
  <si>
    <t>C_150177</t>
  </si>
  <si>
    <t xml:space="preserve">MLLMPQKALRGSARLTRSTRPLRPTQKTWRWSPTSVAGATKQSAPLALVPKKKPDGPSTDLGVILGRLSQLALPYWQEEKSARWKLAGVVGLTLATTAVSVVFNFLGRDFFTALSDKDEVAFKYQLMKYLAGFALGIPVFVFKSYFQSKLALEWRQWMTERLLAEYLSERTFYGLQQSAEVDNPDQRITSDVATFTDTALGLSLTLLNAAIDLVSFSGILFTIYPPLFAALVLYSVGGTAASVALGKNLVTLNFNQEAREADFRYGLVRVRENAESIAFYDGDQDERALLKLRLQAAVENYMGLITASRNLDFFTSYYRYLIQLLPAAVVAPLFFQGKIDFGVINQSQSAFNHILNDVSLVIYQIEALAGFSAVVDRLGEFDEAVVSRRAQQQQLAERAKAGAPADSDVAAAAATSSAPVVVGGDDETSLAALPGIELRFQAAAAADAASSAAAAATAATASASTSTSTSTHTGSSSHHGRPLLQVRXXXXXXXXXXXXXXXXXXCCGRHTQQQEGSTATASSSAPASDSSSTSSTSTSSPAAAPLVPPPSDAEILSVLELVQLGHLVTRYAPDAEGEAAGTANGNGASTSATTRGGHASPSSLSAAAAKAALDTSADWASSLSLGEQQRLGWARLLLARPQPALALLDEATSALDQDTEARLYKVLAQSGISYVSVGHRSTLRDFHSALLQLRPDGAGGVTWEVRPLEAAQVAAATQ*
</t>
  </si>
  <si>
    <t>C_150178</t>
  </si>
  <si>
    <t xml:space="preserve">MLLAQDPKLQAAYDSYMASQLMSSLTEDEMFAATSALGAVQKAYASNNGVRRPTSPSPGVEAAGPSGASQHAGAGDKDVLAAAGVTDARRKRRSSGASCSDMLGEGLGEREHSVARSGHSGSARPGSSLAGRQDGEAESGRGTPLQQHPTLPSGKVPLLDSDDFGGPPLPTSAAAVAAALALVEVKPLADHIQRDDEHLPPLLGPPPGAPLQPAPPPGAAAAAAAATAGGVGGADVTKDNKDGKDGALQQQDSNNSLGTYDEFGDLGQYSGLRRTCIKLCSNPDFEMVVTAIIFANCVTLCLYDPRQPESSGLNKKLFWAELAFNICFSIEMLLRVVSMGSLLGYIRRPWNQFDSFMVVAGYTVFVPGNSSAVNAIRALRALRPLRTITRFESLRGVIVCFLEAIPLLASVGGLLIFFVFMYAVAAVQLFPKTYHNTCLDPEGVPLNMGEDPDMFGCGGRGHCPANYTCMLLEHQHTVNVAGFDNAGLAMLSVWQALTLTGWVFMMYRTIDTYSLYVVIYYLTLVVIGAYFVLNLFLAVLKIKFAKAQTLFHNQLALQRGKARRNSIMTFMSRVQTKWTEYSSKRSQASSLNSRLTSAISSKMTSVASAGSPRMSHDGKEAEGEGSKAKRHGSKDKLGSEKGHAGRRRGSANGSAYEQRSADGFLPGSVEAEGGGDEVGGARARVEVGSAGGYLAASKGAGSLQASREGTRDGVGSKPEWTQLEPLPRPGSPVNAADRGAARSALAGSRPSSGTPSSRQLSCSSSRVAFMPAPGEPGVRFAGGDDEPGNEGDHPSARTGPRGGGGVRFGDEPASEPGGHGSDPTSPHLGAGEYTHRSSGGQGSATGEIMYSPHEARTGSGLQGPAGGDGVGGAGGRTSSADGLRPAASAELGERTYSAAPSSMGATNVAMIVMSPAEFDEFIADHPYTQRQYLRLQYRVRIFVNHNLFNQFFMLLIFLNTIFLSLEYHNQPDSLTQALNVGNLTLTVLFTIEMVLKLFGLGFWDYIRDGFNIFDALVVTISLLEIVLSSVGGLNAVRALRVLKALRVLRLFKLFRYMQSLRRIGEVLLSAASSFMAIATLLILFWMVFAIVGMHVFGDKDLDTFPWPNFSTFLYSLVATWNVLNLENWQNIMYAVIRQTGYASSLFFVMWIIIGRYIFLTLFLAVTLEAFEAKYDPNAVRMGANKTGISSVLGSLRSGLSSLRSGMNSVRSSMRGSGKGRSPPDSPHGRKGGGGEGPKGGAGGAVTTAAKQPEQGKVPAGSGGKVTPATEVPSNIDDTRSDSEIGRDSEPVPPPSVLRPGIGYMADAQAAAAAAAAGNPEAPRVNLKRMYTIKEWIDTGNFEVLKDGGAKDGAAAPAADGAAAAAASLSAAGAADALKAEPSTARSLKREPSARLTGPSEPVAEGGSNKPARGTSIIDDSAAQSLASSDAAGGNSASGEAKDVGATNGPARPVAEGTETIRPDPTALPPSSSGGGGRSSLTGLRSNGGSPSPTWAGTGSRGRLESINRNIRRSLEGFAAEADEEEGGDGDAAAGPRRHVLRGPSPLGGFAPSSTAAGSRNSASGMAAGSELILTHGRTPAPLRGGGLSPDLMRMAGSFGDDSSTDDDDAKPGAGGPAGAATAKTAAPVLATAGSLNTPGLRSSATTTVTTASAAEAQKLQQQQQQQPLVTVESSEDPLGSFMDPLHLAQPHAGQPSAAGAAYGPAVAATSSIFLPSKPLPAPQAYGILPGSPQPQLSLGLLSEPASGNDVVMATFGDMSSIFAQPHAEPQQPQPQTQTQQAPPVNASRLSYELEGVDALAGWAGSAGNAHRARRSSTTVPRRHGGPAPAAAAEPQAGDRGVGSGAAPGSAEDDHLMALAGELAAALKEQSVPQPAAPGDSDAVAAFRAQTLSAEPSAITTGGAVGWTSASETTSMQPTPRLKEPEAAAAAQPHADRPSAVPALHLERVAHGAPSTVPHATAAAAAAAAASSAFGSSGSKASEVVPLGAASLQDSAHSMSASDLLGSGRRVIRAGGGAEGLLPKAPSTRLPPGEETLQNLDAYLPPGEALSRAATSNLAARDADVKEAAAASGLLADTLGERIRTAAAAARHTRGQTQEEEDELIFGLQPIRGSKDASRRSSQDDGAPRRPGSGRSGRDQKTPSPGPGGGKGDDEDGEDAGRQGDKGPPLQRISESGSVASRADSVNSHVSAGSRASSGGATGTDDDGDEKSDKKRKHFRKKRRASILIEGSGKAFWIWDEDHPWRENTYWLVTHKRFEYTMFAVILANCVTLALENPYIVPGSPLDQALVWSNVGFTVIFGVEALLKSFAYTFTAYIKRVTNQVDFLIVVSSVVEIILLTITTSVGAVSALRVLRAFKPLRLLTRSAGMRLVFKSVTMSLMSMANVSVVCILFFLIFAILGVQLFSGRFYRCNDDTVAGQTECVGNFTDPLTNSTLERHWSNDFPNFDNTGNALLCCFITATLNGYTEIMTNAMSAPQDVGLQPKQFINPGAFFWFFGFIVVCAFTLLNLYVGVIFSQFSKIRMLSETGSAFLTNDQNEWAELTKMVFRLKPPEKSHLPTSRLRRFCYQLVHHKYFDIFILTIILINVGFLAATWYGEPPSYTRQKDLANIVFMSVFAAEAVVKIFALGWMGYIKVSWNKLDFVLLVLGLLDLVVSMLQSNFLRILRVFRVQKLIALVRVARFAQLVKSVKGIQSLFSTLVYSLPAFGNVGALIGLFFFMYAYVGTFLFGKVVGGETLNRSVNFHDFFQSLLVLTRVATGDNWTGVMFDCMVMPPDCDRAEGNCGSYLAIPYFLSFFLIISVILLNLFTAVIIETFEKTHEQEEWKLSPQALEDFVTLWSEYDDGSGTIQPRHLEELLLKLDPPLGLGAYADNKDVLRFVYDLDIPLVNGRVPFHKTAFELVKRCSQATMPEGAIKEQIDRLVDKFFHELTAQDEMLNFSVAITVMKVQRKWRTRMRAAKLRRKNQWRKDRRDAPSYFDVSTNKVSVGEKYEAYRDAQREVAKTWEAAQVASNKKVDKAELARRSEPRWRFNPKYAPPSVVAATTEKTGLLGLGKRAINVNKLVGLFGLRGGLFGDGGDADKGGRPPAAEFPAQLPD*
</t>
  </si>
  <si>
    <t>C_150179</t>
  </si>
  <si>
    <t xml:space="preserve">MGKLTELAVVARKVIEKAAAKEKAKQQLAEEEKAKQAKEVLIISDSD*
</t>
  </si>
  <si>
    <t>C_150180</t>
  </si>
  <si>
    <t xml:space="preserve">MGGSVGAADVPPDFLAFQGLRELTIDEGGDYQYGLRGDVRDALPALSGLRRLSMHSAYHCPQGLAQLQHLEDLSVTVRSGGGDSLGAWDLRGLRGLRRAVFQGRSFGGLTHLPRMDASLAALERLCLVDVQVSLRTTEAARGSPASDQAGAQQSQQQEHATAGTAAAAADVQLNPLHDLFEVWVAPCGVLPSIRTVEVWYPFFTSSGSALTGQLGLDPGAGGGGWFQGGDGARWRARLWAYKGEGEYGELEGPCVLHVVSGVPVDGVQGESACRLWLKLAFERVY*
</t>
  </si>
  <si>
    <t>C_150181</t>
  </si>
  <si>
    <t xml:space="preserve">MSAPAALNHLQLAPPPHYHYSYPGPQPPAQQHSQQPHMPVQPPRPPPLPIPPRPPPSLPAPLVWLPKPNWCAYHILRWQAAANHILFYLVDHDYKAVLAVVGTDLRFSGHFVYSTLPDGPVAGSPLRCTNRNRVMDWLAQQGAVDPADASRLRLPPLAPHELALLESSDPLFSRPAESVLDRRYSSWREEVGVLPDGRHIKQFWVSAAPPAGCGEETGGGDGACEGRPGQRSAAAALPERLVVVAEDSHRRDRRYTYRALPEFGGFVFENGHCAKEWLSFVVGRRLQPTALPQRPPRRKGAAATAGAAATANGGVRRNMSRTNGASSPSSDASDGGGPQEAGGTSSTPGSASGQQQRQTPSAAAEATASATAAVAAAAAQPSPGADGSRRGVAAAVAAAVAGVAGMDWSQLRLGGSGSVPPAAAATAATAATAASLGGSSPLLHPGTHPPHHHLQHPHPHLHPPADPHPLLHPGVPQLHPGVDPGSCGPASSAWTAAGQHPLLATPPPPHHHHHNRNAHGRADVSGGGHAGAVPHTAAPPAQQQQFAAATARPVTPPLPSPPPHPDSQLLADLCMTVDEDGDDFADWLLRTCSGGEGLLTDWWKGPAASGDGGAVGAAGGVASVTGGHGGGGGVDAMDVQHVKSETEPMDMHGFGGGGGVTVVASDATDGEASTAPAAAAAAIHQEQPLQPEPRPPLPPRQHAASAGLVTGMGMEPGVQALGGGGFGEGLGAGLGGLLAWDGGPDADFDVFTAPDVRAAFQHSPRLLDWVAGVPDAGSLSAYRSWAALLRGFASQAAAGCNTGAAGDARQPAAGALTGPTEAHVRELLDELSRQCVSLRVCVELSGAVVALRDACRGRQPGVAAAAERLLEEWHGVAAQALGTAAQALSVSRANSGSGSGASAGGAGAGLGLSDDPMDWLW*
</t>
  </si>
  <si>
    <t>C_150182</t>
  </si>
  <si>
    <t xml:space="preserve">MLPLRVTEGVATLLEEAASCSSLPNDVREDAQKLHGAEQIDWSSLKAVADAYRAANPGKPVYLHKICSQRDVILPSPPVKEKSPELVARLAKLQAELDNKRYDAMVADVTSAERKADEMRGVLPNARLQLSFGAHVLVTMFTFWATAFYGTKIWFGWDPLWSGMAGAVGLTCGLLIETVLLIIRTNRFTSLEDRMPELFDKDKVREAYAKLKEIKQREAERKKAQPREQKHAKRQEAAEGEKAASGESKKSK*
</t>
  </si>
  <si>
    <t xml:space="preserve">MVKAYLRYEFSSAFGVISSSANPAYDASGKLLFTSALECISVWNAKQGSLVRTLSPVVASSSGGSGSSAAVAEVTVMTCAPTGSIIAAGYSDGTVRLWDYQSGDCAVTFKGHKSAVSSLRYHGGGALLASGGRDTDVIVWDVVGETGLYRLRGHKDQVTDLTFLPRQSKLVSCSKDGLVKVWDLDTQHCCQTVGGYKAEVWSLDVHPEAALLVTGATDDEIRMFAVRDPESADAGDAEPSTAAAAGTGTGAGGRDHTVLVAMGAVKRGAASHERVALLRFSGGGGWLAVQGAGRGLEMFRVRDEDEARRKMKRRKKRRKEKSSKKEKEGKGKGKAGAAADSDDEDDAAGVGAADDGEDGIKAGDVLEAVQLISSKHGKIRAFAFAPPAARLPAGVACRLALALATNQIEVVDVSSESPEYATSSRLELPGHRSDVRCLALSPDDSALLTGSSDALKLWNPRTGACLATMDSGYALSVLFVPGNKFAVXXXXXXXXXXXXXXXXXXXXXXXXXXXXXXXXXXXXXXXXXXXXXXXXXEAGSLEVYDLGAATRVHVEEGAHGGAVWSLAALPDKSGFVSGGADKSVKFWQWSVVTTAGAGAEGGGRSLRLAHSRTVAMADDVLSVRVSPDGRLLAVALLDATVKVYYADSMKFFLSLYGHKLPVLCMDISSDSTLLLTGSSDKNIKVWGLDFGDCHKSLFAHGDAIMSVAWVPGTHYAFSAGKDRLLKYWDLDRFELLLELPGHHGELWALGVSQFGDFVVTGSHDRSIRRWERTAEPFFVEEERERRLESLFEQDLENTAADRDAAALGGEGAEGGAAAPAGRRTLETVSAADSIIDALEAAALEMDRLRQADKEAAEAERAGKPPPRPLPINAVMGGMPPSAYVLKAVMLLPFADALKLLSYLPRWLEAGGPAVELTVRLAVLLVRLHQGALQTTAAARPVMLGLQRRLRRAAQGLKDVVGFNMAALGHLARRARERDGGTEADGVAGVKRQLMGPA*
</t>
  </si>
  <si>
    <t>C_150184</t>
  </si>
  <si>
    <t xml:space="preserve">MSGLSAKRTCIATLLTSSAARLFCSNRSMGHTVQVQTAPQRCQALHIPSTCVPSPPHPISTPSGHRAPILMSPDINRPFWPFPRHSSRGLMSGVRLC*
</t>
  </si>
  <si>
    <t>C_150185</t>
  </si>
  <si>
    <t xml:space="preserve">MLSRTAPSSTVGRCAQAQRRVVAPIPARSSIARSRQVACQGLFGLGLPEVAVIAGVAALIFGPSKLPELGKSLGKTVKSFQTAASEFNDELKAGMAADDAKKPAAVEEKKEETK*
</t>
  </si>
  <si>
    <t>C_150186</t>
  </si>
  <si>
    <t xml:space="preserve">MAGLEAARASRLMASEARNRFPRLCTKTTTGYKLAMLVYPDPVAGTGSKHVFVRPPAALGGGGSHGCWPTTAFQALLVASEYCAAVQELLAWAFPSPTWDLYKPVVAQCAADFISSAAPVPPPVVVPGLDPVLLHCSHSLWSNFTFLYFHGTRDLNLEGLGTETRQAAQWLKRLVGDRGWAPDGQVFSAARSWAERTRDRLTHVCMSIPGIDTPLPSTGGGTPVEVEALHRRTWAAGCQERKVDDTTSNDKPYRAMFPLRITNDGGKDKANRLRFTMLNQEIPRRMVNTRCGLLPEGFTPTKNCTLGFLVLSDVIQAFEQSYPNWNASKERQDPMGHTDEELTVLGFYGNVIIRDTNPLSGVHGVQRYAHILAGCCQGWAVALEQARGWVNAAAAALPDAVEVATSCTPPQLVLPASLTPAVIQAMAAVVQQVPLPGAASSSPVPSPCATGPTTDGSGGSGAGGSKCRSPFALQQQLTQRHQHGQQQLPWPGQTEALVTQALGLLSGAAGMLDPCMQGRLGVLLQELAGLQADIVHTQQPPAGGAERG*
</t>
  </si>
  <si>
    <t>C_150187</t>
  </si>
  <si>
    <t xml:space="preserve">MMEVLKRCYERVCLRVKVNGKLSDAFESLQGVKQGCPKSTDLFGTFIEALAEYAPTIGGKLVACLLYADDLTLCALSIHRMQFLLNRLHEFCQAFGMRVNIAKCEIMVFAGIATHRQIHAVYATALRYPYPGGVSIPVKGRARYLGLYYGPATTFDSCYQELIA
</t>
  </si>
  <si>
    <t>C_150188</t>
  </si>
  <si>
    <t xml:space="preserve">MSARGAKFPFGTTRQSAGYALEITVHPGPQHIRVRPPAALGGGGSHGCWPTTAFQALLVASEYCAAVQELLSWAFPSPAWDDYKPMVAQFAAEFISSAAPVPVSAATAPAGAQLDPVLLHCSHSLWSNFTFLYFHGTRDLNLEGLGTETRQAAQWLKRLVGDRGWAPDGLVFSAARTWTEASKARLAPLFPTVPGFTTPAPAPLSATGGTPAEVQALHQRTWAGCPERELVERVEKGGGDGPYYPVYPYRITSGYAANRIKFTMQRVSAPRSIKGSCGVPADYGQSHNCALGYLLLADVMQAFNQASKQWGNSDGADDVTTIDHFINNVLLHDTKPLLNLHGITRYGTFLAGCALGWVPALEQVRGWVKAAADALPEVAAGNTPPQLVLPASLTPAVIQAMAAVVQQVPVAAAQPQPQPPQPQVPQPQLQLPQPTAAQPQQQPLQPPQQPHLAHVVQLPNAASGGSIVSGPPTGSSGGSGTGRSPFAALQQAHQQLQAPTLVPPPHAAGVAAGAAGGPGPQLPQLPDLPQLPPAPAHPESSPSAEDVAGGMSNMSLDGPTFGDETLAALAADMRSLKEADLAGMGRQHSAALAAHAGHAGPGPSPLGPNGPAAAVGTAGSLGGVGAKGGEGVAAATATAGPFSALAVMNQLQGFGAPGPSGRTVTTSAPGPLQQPQHLPHNAAQAHAQQLLLQQQQAQAAKAAAATAVAKVVELLGSASNIMAQLAAAPAHVLEPSVQARLGALVRGQEEALRAFRLEFNLPAGGPGVLAGAAAAGPSASGGGGGAWPPAEPSHGLPGPTAVASAGSAGAPLPPPGPHAPTAGGAAGVPGRASGSPFERLVRMPGTAGATAPAGQGQQQPALSAGGGSSGGGRNSLPGLVPGAFGAAAPAATAAVAAAPSALKLDLPQGAAEPGTAQPQNPVAGAGGGPAAGPGPAGASPPSSGGAPASSGSAGNISGSTLGLLGAFGENTAGGDNMSLMLQLMEGGTGGGETLGGGNVSLMSLGNDSLLGLDGNGTLGLGLGQAGVDAMGSEGVLINTAGAAAGGGGMEAQGVGAGAGPGPAGH*
</t>
  </si>
  <si>
    <t>C_150189</t>
  </si>
  <si>
    <t xml:space="preserve">MGSVHPGPQHIRVRPPAALGGGGSHGCWPTTAFQALLVASEYCAAVQELLSWAFPSPAWDDYKPMVAQFAAEFISSAAPVPVSAATAPAGAQLDPVLLHCSHSLWSNFTFLYFHGTRDLNLEGLGTETRQAAQWLKRLVGDRGWAPDGLVFSAARTWTEASKARLAPLFPTVPGFTTPAPAPLSATGGTPAEVQALHQRTWAGCPERELVERVEKGGGDGPYYPVYPYRITSGYAANRIKVHHQQPQQYQQQPQQYQLQPQYAPAGVAPAAAALPRPSLGFPMALFNPAMAVLNNTAGIAAFAPRGPHVATTMAAPRPVTAVPVAVPLNSMPMPQPSATLAAYARSAPVNGPXXXXXXXXXXXXXXXXXNA*
</t>
  </si>
  <si>
    <t>C_150190</t>
  </si>
  <si>
    <t xml:space="preserve">MASSVWTATVWGNGKAAIIASNNRKIRPGEEECFICKDDVPASVALRPCGHEICFGCVENLRAKNIFRADKGVKCPFCRQYVEQYDPCNSADPEQVRLLNEANRAAAFAQASRAPGGSAAGSGGGGGGGGAATHDNWMCGTCRCLNLAHRDECGSCRRANPRGPRPTAITASTRGKDVLKCSDDEVIGFIQEKQQPNLQRCYQEIGIRVGAGRVVSDEDTPRRILNAFKQRGEERMLRLINVVSDPGVFYECSTHFLGNYGMQSLVEATLLIRKALAEAEAEGQHPLQSFRESHDGRDPHGVLLYAALSHAMELSTDERANYIVQKLADYATPLELVDMCGTLFPQGPSLAQNHKGVHVMNKLIMAKKRIRANGHHGAGLGGRGGGRFGGRGQHQQQAHVTPAPPATFDASYSAEGLFDPAAPVQASSGADGWAAAADGTDPWAASTGADGWAAAPEPANAQPRQQAQQPAAAATHVGHAAGLAILQSLQTQQQPQQQQHSHAPAGVAAAAPAPAHPQPQPQPVMVPPLVVSAASAASHSAPVAVPRPHPLLAVNPALAAARALHQQNHASANGPASPGQPHIVTRQIVTPTVVHVTPQVHHQQLQQYQSQPQYTSAGVAPPAAALPRPNLGFPMALSNPAMAVLNNTAGIAAFAPRPVTAVPVAVPMPQPMTAAAPHEVPVAVPLNSMPPPQPSATLMAFARSAPVNGPVTTTSSAAAAAAAGAAPRPAAQPQAPLPPPPPAGAPAPGPTASTALVAAPPPTATTAPGTATTAPGVGGRGGGRFGGRGQHQQQAHVTPAPPATFDASFFAEGLFDPAAPVQASSGADGWAAAADGTDPWAASTGADGWAAAPEPANAQPRQQAQQPAAAATHHTHSRSRSP*
</t>
  </si>
  <si>
    <t>C_150191</t>
  </si>
  <si>
    <t xml:space="preserve">MKKATDRDKLEAFQQYDAWVFDLDGTLWKGSTLIPGAKEFIELLRYYNKKVFFVTNNATKSRATNAAKLTAMGINATQAEMYTSSFAAAAYLKAISFNKKAYVIGEEGLVEELTAVGVQCVGGPAHRGVEVDWSQAEPHVEVDPEVGAVVVGLDRYISYYKLQYATLCLANNDSCMFLACNTDARGHFSQAQEWAGAGTMVAALIGSSEREPMLLGKPASFILDHLCATHQVARDKTIVVGDRLDTDILWGIQNGAGTCCVLSGVTSEAQLLAESNKVHPKLYMSDIGDFLTIKNQIPSNCAIM*
</t>
  </si>
  <si>
    <t>C_150192</t>
  </si>
  <si>
    <t xml:space="preserve">MAWPPQTLPVSVQWTPTALLPRHARGVSLVRWTAHLAVNGRAARPGRVDSALRRLKPVKLMASTHASLAPATCMRKRASAAASASGGKEAASSMGDGKDARHEKRRHAALLAAAHQRARLRHLGGAAHAVAHHHPRAPGSRVRPAAIANAAATAATRSAGSAALLRAGRDCYSGSGAPARVRQCLLRRQQCQ
</t>
  </si>
  <si>
    <t>C_150193</t>
  </si>
  <si>
    <t xml:space="preserve">MDVGARNSSHPDSQQGRVLTSVEAAQNDLEEGAPVLDARGFALPRGSPASCTEYLWAVSAFHFREGAHIHVAATCFDTTLWAADLPLRDVASNLQADLGLVLPQGQLLQLLQEALTAAQAPPPVPPAEQQQYRQQQQQAQPSSSAPAPVTTAAKAAVELHVPHGNGSLEAAGGVVGCPPPASMTVMLPPCRFGGREVTVRLPVHGNMRRIEGPEAQRQCLSLVSCLHRQLEDMRGELRGARTELRQLRDERVLLLKELELSAAGGEAAGAQTLRSQYGLAGAPPPLPAAAAKRQRTAPAASLGHLLGDSGLGGGLASRSGSGLMAGLALQSQQAQQPLPLASQASGGLFAGAAAPPAAGAGGAAAAAQTASRVNWGLWSEPQSQSQGGSQAQQQAQPPAAAKLQGAPQPAAASGAAAGAADASAAGAAGESPAALALEGAGAGAGDGPSAAAVTIGQEGGGSADPAPGQASAQHQELAAVAAQARDPSRVAVSIRLGGGPPGRGRGGARGAWPRR*
</t>
  </si>
  <si>
    <t>C_150194</t>
  </si>
  <si>
    <t xml:space="preserve">MDRFSRATGGLGRTRLTLADWEHALTSSTTVYVGNLAFTTREEQLYDVFGRVGHIKRIVMGLDKVQKTPCGFAFAIYYTRRDAEEAVAFLNGTLVDERAIRVDLDWGFVEGRQYGRGRSGGQVRDEFRQDYDPGRGGYGKLVQAELMEQMGMGMDGGAPGGGGRENKRQRVQAEGSGGRGGRGGQGRGSTGGRGEEAQQGGGEEAAEAEGGGGGGGGGAEERAEQVAEHAEAAGGGAEGGAEEMEAEGAGGEAEAEAEAEAEIDEDFAGGDPEAFEGDG*
</t>
  </si>
  <si>
    <t>C_150195</t>
  </si>
  <si>
    <t xml:space="preserve">MKAAKRDTSDPLEVQRARGATDASAATKEKLGYEPGQTKWAAAGEASAAARGQSSVRKFMPDIHAWFMENWRDEKKRGKWEAVVAALPQVKDANVDSLRTVYGRWKREQEKEEKEEKKEQ*
</t>
  </si>
  <si>
    <t>C_150196</t>
  </si>
  <si>
    <t xml:space="preserve">MLRVSCLAINKVVVVVVVVVVVVVVVVVVVVVVVVVVVVVVVVVVMMMEIRMKAHSIRGGPGPDKRETRNICPCAYP*
</t>
  </si>
  <si>
    <t>C_150197</t>
  </si>
  <si>
    <t xml:space="preserve">MLTTFDYLLVAGLLLALLLARRRSGSSRQGAVAGAGAAVAAVDSSALWCWWSRHRDVVLALHNPLPRTLLHCATYAILPRHQWALSGFAPYTRAVVTRPMVDAVFVFFYNVFVPRLLSELPLRQQVLVAVLYTLLPMGFWYLQDTAAQLGISVRQQRGGRVGASARRGDRRSTPQHEQEHTEKSPVQQNVSSLTAKPRRLQITQQRPGDNANTGDGVVGSGSTSWPASEATRVDQAHSSIGASPPPVQSHPGSFERYSRRVLDAAPAIAAAAAASGESLLPTNDKRGGDSGIGAPYVGQAVVVRGCVQLIMWTRTPVAAADGAVSAPEQPQQPPLDARLLSQLLPDGDQVGGLAVQQQQQQQAAVAAAAGGSVAIQLLHLTPPVLPLPGGPTASDATAPPPEPLRLRLFSPAPQRARLLVVGSSSTEAAAAATAAGGLRPQRVFAELQVQLCGGDQELELGGEVLRQLLLMECVEAEAPTGCGRALQLLLLPPVHDGDEELVEAAEGSAGEGMPPPPLLHFSAPLLVLPAAAAVELCGLWEQVAAEVGGDAAAAHAHLQPLLSDLAYVLEAAETEELPAAAEGADSDAAADAELGFAMASADLMSYFLRAGLPAAAALLRRPAPSLEAQFRGWRALRLADTAPYLLLVTALPYVMASVRSALQGYSAMTSMNILNALEWASDVLALVGLMALVRRRQRLQQRRHAAAMAVVATAEAAPQESAGGGPAAGSSGCSSTSTANNAPKAANDAVPQPAGSEQQQGEAVCGSSCHGGAAAAAGAALDVAGLSAAYAAYEALHTYIAPLVLFATLLLTRLGVLTFNPAYIGNAKVTAALVIYRGAFRPVARILALVACERAAAAVTSGACELRARGRFLQQQQWQQQQQRAERIATSSGVAEMKVKDV*
</t>
  </si>
  <si>
    <t>C_150198</t>
  </si>
  <si>
    <t xml:space="preserve">MNFTEFNHTGPCHHSATGFPCNITGERGNSSHPEGDHHGDGGQQGQGRGRGGHGLRRLLRRGNSNGAEDSKPGQSPKPAESPEPAESPEPAESPEPTESPKPSKSPKPSKSPEPAESPKPSKSPKPISKTPKPSPSKGKGKGKGEGN*
</t>
  </si>
  <si>
    <t>C_150199</t>
  </si>
  <si>
    <t xml:space="preserve">MLRGHITEKDLEAFANRNGLPGSYAQHFVSAVLSSHNGSTQTSAQPTGAGKLRGGGAAEDVDHSEDVELTFALFKNFVRSREDALRRAFNMFDQDGDGRISLGDLDATLSRVAVCCPKTRCIYRCRSHMAERLHSKVATDHGSLGFSEFRDFFLLLPQQDMLVEYWVAAGAAPELSDKLSVAGRTGDEGGAKGSPWGHLLAGAIAGATSRTATAPLETLRLAAMAGQLQSRSLAQAASDIVSSQGWRGLYRGNALNVLRSAPQKALDFFAFDAFKRLLGDDTHAKTFLAAGLAGCTSWVALYPLEVVRSRVTVAAAAAAAAASAGATASASTVAAVRAGGLAGAGGLGLVDSLQAIVRREGAGALYKGLGPHDALKKAYTRLTHEEPGVAPSLAFGVLSAFMGQLVSFPLETVSRRLQVAHGVGGASGMVTVVRGLLAEGGPAALYRGIGAATLRLVPMACVSFGTYEAVRAAIMAWEQQQEERQTRQLLTSRCVPLVLHGPNGDQEVVGRLCTPAGSTMPTLCSTPASRAVGGGCSGGSTGGVGGGGAPGAVAAAMGELVEAVPVSDPAAAAAAAGVVVASAVPLTCGQGAAATSSSACPVTMPATPAGVASAAQPVVAAAGCSGACVTAAEIASCGTSCCKASAADAGAS*
</t>
  </si>
  <si>
    <t>C_150200</t>
  </si>
  <si>
    <t xml:space="preserve">MSASTWGARSSTSGAAVAAGWQAVAVAGYGGAAGVDVGGLYEDECAADCPLQLRACPAGSRTGGAGEDTNRGLQQCSGRGVCLIASGACECFNGYTGDACDACAPGFWRSTAAASGDGACVRQYVRGMTLPQWDLLGASSRQPPEKGLLQHPVALPMLVIGSALVALVLVALGVWLWRSGALAAMWRSKRVAAADVASPARVKPHPASPARHTPPSGARDHLPRNGHTRAVQAATGYSSHSSHSSRRSRTIRRHRHCCRPSRSVVVDTAAVRRRLI*
</t>
  </si>
  <si>
    <t>C_150201</t>
  </si>
  <si>
    <t xml:space="preserve">MSKDEASTSASQQSPTSDISSTINDVKQRTEAALTDLQAGADAQLKFAASQAVAAGSVALGYAREGLEAANQVAAEGKVFVDQGLDQLKQAENAAIAYIKLGLDVVHSNPYVSYPVLVTGGLLLLPTTRRLLYRATLGRLRSPENIIKGSEGKVEGLKGKMDDYTQEAKKLHDRMVAAEEEYVRGRSKLKATRQELQRLASVVSKSERAAAGVLEDLRAIKKVDKATSLRAEAASQLSALKAQRTALQQYIYRIASKDI*
</t>
  </si>
  <si>
    <t>C_150202</t>
  </si>
  <si>
    <t xml:space="preserve">MTPGAPDGWLVGTALGATWTLEPVLPLLLATTSPPQELPPPGDEAVVVLGVIGSDGGGGDGSNTALPLTALVEQVWLVTAAWGCADAAAALLLSGPTAGPASEGATVSNHSSSANDLGRSSNTTGDGVADIVQQAAPSSAAAPSYTNSLPILAAWGVVPEGGGTGAAGEAFVGQRVQVAAAVTDADGDPLRLRLTFFGVPPRSTGMVIAGQDGRPVHSTRFRDPAVARLAAGLGWSAAYLQGQEELESERLFDFGLLAPAHNPGGVRLRRCVDVFLAGPGSPRVLGGSERQRHITTGANKRMLIVPQGFSWGEAAAAADPTTAPACESHWSQWAGSSPYRRSVGAQPDGSPAYCSFACTRDGTQWLRSVAGLTDRLAEALAELSYGRLSFNAWRPVVTDTLLMPQNTSGYDAFSYSGAGLGEHLQRQLQQLVADTSLNGSGSAAAAATATAVAAAATPSAAAAAATAAALASGFHTTLVLSPQPPRSVNPGYTAWSAIGHLLGLPHAGMWRLDNATQAPVDPAGPGGPVDDYSDKLDMMACCRGDFGALSSYSLWPLDRAESRGQLKALTLRLGAGEAVVLSYKSLAWWQDVRLGRDGSDVPGGGSGGGAAPPPPPPDRGSLTADESRLALGPGLSLEYMRLVTDPDTGRPSWTPRGLLDMNVFFGEWPAALPRTAGALPPEPAKSAFALLREGQAWIHTAGGGGGGGSSGSSSNSSGSAATAAAGLLVVVQRETDCDMPPELPVHTYPVPNFYGFRGEPPGAEAWRRADYGGYAAGLRCLRVAVRAGVPLPAAPSAAAGPGAGEGPASSPDATASPPDAQQQQQQAAVDLRGGCGFPLLPRLRLLVSASSGASAGDTGSSGSSDSTSSTSGGSSSSSSSSSSSGDEGLPAGLAAVVWKDPLNITFAADTLTATLPPFSDGWVREAAAADSPACAYGCDAAYRVRLVSWDGAQTLVVIRVVEVTLRHYLLHISYRHHLLQRIDTESEVVYLPLLSPVAPLPAAAPPSAAPVTADGDSSGGSMVGGSGPAAWGMQLLGDAQGPQRLGGQAVVWRAEQLPPTGCSGQWSLTLLLQLEPLPAASGSAAAGAGRTHLASIFAPDPASTLTSGGAPASSGSATGAEALGWPSLWLVVNGSTGDVSGGPAALWLVAALGQAREAAVPLQPPQPAQRDKSGVASASPSARRRPYHVALVYDHGRLGLWADGVGAWLWRDAACVPPRPGVTYCAARAGAAAPVGGLASDGGVLSGARLLANSTSGSSGSPQQAPMPLCEAALGLPPPQLLTQPCTRGGPCADPSTLASAGAAGTGRGDGNDGNAAAGDWVAAEVRVPLLSPWSGCRAASSSVLGFGTASRNLLGCVSIGGGGDSSGGGSGSGSSAAAGSCGPWQARAADMALPPPATGGSSSGSNANSPTNGTNGTNGSSRGSDGVLDAGGHCCASGVMAADGTCCSGDGADGGFGVGSGGRNVMLDGAGRCCVGDVVDACGVCGGSGTAVDVRGVCCSGRLDRYGVCCAGGGLLLDDCGSA*
</t>
  </si>
  <si>
    <t>C_150203</t>
  </si>
  <si>
    <t xml:space="preserve">MASAEDTLDGGSSPAAPYIAALQGPPSGAAAAGMAASSAPAAAAGSGAGWLALPGASPMGRGGRTRAQTVSLAAVVAVGRAEGAAGPAAESAAHVGLLSANLLTGSPGAAAGSFAGWSGSVRALPSCLQLPGASGSAVIGTGGGSATGIGPPPPAPAAAAAAAGGHPSGYLLHSATSITRLQQVQVGLWRDVHCLAPERLTDPTSPPSTAADVYALGAIMHEMAYGEAPWAGMSAVCVAVGAATGDMRITCTQPLALACITELIERCTSPEPKERPCLAEVLVALTAATEQAAAARDLVVLQRQERETRRLEALLMDSSSSVASDDW*
</t>
  </si>
  <si>
    <t>C_150204</t>
  </si>
  <si>
    <t xml:space="preserve">MNLAQVRGVVTDLRVLHIRPGAALLLGRAPSSDATFVARFERGLPEQLLSQKLLLQAAAATHAEAGCALPRHPNVATLEQSHVMQRLASTGGYAYATASSAAIAATAASDALLATAMSIALEAADDAWGLDPDAMLATRALQQAEAVRGAPAGVPNSRSLARFRLLAACFATPPVAPPRASTAAVTTGLLEAARTEARGP*
</t>
  </si>
  <si>
    <t>C_150205</t>
  </si>
  <si>
    <t xml:space="preserve">PAPSPPAPSCRSPPAPRIRLSPPAPSDHGPHPCTPNPYAHTTRSLQPRPTPHAPGWGCSPPPASACTHPAPGPALASHLPSRSPLPSDSNHPAPASSTVPATPTSATASATPPLPPARTSVPPPATCPKPDPRRQPHGATHRERGAGSHGPSPCPPAAQAPFVPPSLPRTCQPDPVNPKPHLLSPKPHLLSPKPQLLSPKPHLLSPKPHLLSPKPYLLSPKPQLLSPKPHLLSPNLHSNPEPPPFHAAWRPPAPSPTCPRRWPPSRAPLRTSPATPYSSRPPYPPASPPQPVQPPPAHPPPRQQQQQPHQQCQRQPCRPVAV
</t>
  </si>
  <si>
    <t xml:space="preserve">MGCAYTDTAGKHSPLYGIMLDSIPIYGAYGDNGVAPADLDECGGHTDATYSFYHYHVTANLAPPYVIRCFRGCVFNANGNPSMSSISGLIKTDATCVKAAKQRRS*
</t>
  </si>
  <si>
    <t>C_150207</t>
  </si>
  <si>
    <t xml:space="preserve">MRHRWLEALADCASAIERDPKEFAAHFNKGNVELRLQDWAAAAASFSQAADLAPGIPGYRLRAAQLAYQVGDVDTAVRTVKGVLRKNPTYAEAHTTLAAMLWSQGQLAAAEGQLEAALELGGRWRDADWVLANTRWPPSLNAALTKLVALEQSPXXXXXXXXXXXXXXXXXXAVVAVAVAVVMVAEAVIAVAGVAMVAEAGTD*
</t>
  </si>
  <si>
    <t>C_150208</t>
  </si>
  <si>
    <t xml:space="preserve">MSGAPTSPVKGMSWGSAAAMAAGLDAELLSKVSTVFVPSDDAIKAYVTSSGATSADLATGSGKSAVTAHVIPNKTLTSADFPEGSSSYNTVAGVPLTVSKAGGQLTVSAGSVTANVIQSDISTGNATIFLIDNVLSPVV*
</t>
  </si>
  <si>
    <t>C_150209</t>
  </si>
  <si>
    <t xml:space="preserve">MPFRVRTVSATATSGRRGAAPSQDSEESGAAADSARALRPRRSLFSGRQSGDDGAGDSRPSTSYDRSTGDRDSRRRSGGGEDADGGSSYSQRGPRRDTAAAPGRARGGGFGGGRRDSTEWGRRDLDDEREERREPRGGRGDRGGRGRGGGRGRGRGGRDDGERGGRRSRYDEGEGSDGADGASAEPKVGLARAPGAKTGNRPLPYDLPIVRPYDGDKGTFFAGATWRGVGASEEVVAALKTLGIQRPSHIQAAAFTAFNTHSDRSALVLADQAGSGKTMAYLLPLLQALRADELAAGGRVTQPRCPRGIVVAPTVELVQQVLRVARALSGAGLRLRTAAFTGGQADDKARAASFRTQRDLLAEGVDLLVATPGRLQQHLADGGLRLDTCKALVMDEVDVLLGERAAFLEQVAPLRAAAPSTMRFMLATATLPQHIFAQLREVWPDLMPVFGPGLHRTAAGLVEELVDCSGGDDISEETGRKRKLEALQTVVDRHKAARTIVFCNKIDACRDVENYLRREDPQEEKYRVLPYHEAIRDEIRAQHMSLFLQPVGAEAAAASAAKQQRMAAAAAASAAATRALGRQAVVVDRDDVADAAAKEDQKEEGAPAGEPALVLVATDRTSRGIDVLYCEHVVLFDFPRDPSEYVRRVGRTARGANGRGTVSSLVLGRQVPLAKQIIERNQKGMPVHTVPE*
</t>
  </si>
  <si>
    <t>C_16000001</t>
  </si>
  <si>
    <t xml:space="preserve">MHVGIGGAAPPLASRWNHLAASSARGGASAPLYLFPLPPDYERALQRRLGLTHDMRSKFKQAGLTKDKERELNDAIQAIAPHRHTARDAEPQRTCRKMTSVHG*
</t>
  </si>
  <si>
    <t>C_16010001</t>
  </si>
  <si>
    <t xml:space="preserve">MVWWWLAPHAQELVEGPWQQQHVDAGAGILIPVPAPLGGVVVVGENVLSYCGGPGAGPGGGAPVSAPLRQTIITAWCPVDPDGSRYLLGDRLGGLHLLVLAHDGAGRELDEAEIPGFDAAAQTLWCGNTACDHLLQVTSSSVRLVDSSSLALVSEWRPPAGFSINVAAGSPTQVGARARVGVRGKGCCR*
</t>
  </si>
  <si>
    <t>C_16030001</t>
  </si>
  <si>
    <t xml:space="preserve">MLQPVHQRLCPPTGVAVPQPPPRTPQKGRIRGRHARVALHRRRCCRRRRIQSHRVIVEMLRRRGGQLRRCTLPLRLPLHQPRLCRRLCPRTPRLLLRRQEVRRPRPRPRPVPW*
</t>
  </si>
  <si>
    <t>C_16030002</t>
  </si>
  <si>
    <t xml:space="preserve">MAAALPASWREGIITLIYKGKSLDRAELASYRPITLLNCDFKMVSKAISARLQPALDAVVDELQTAFITGHWIGDNALYLQGLIEWMRLDVGADGTPRQGVTTSETTTSKS*
</t>
  </si>
  <si>
    <t>C_16040001</t>
  </si>
  <si>
    <t xml:space="preserve">MANVPGFLAAMETFRAASGQRLNLDKVELLPIGARRRATPAPTRAVAAGLAAGGAAAGNMAAHGVAATSVAAAGGMAAGGAAAGGAVAGGGPGTSHSGAGGPRPGQAYVQLVLRIQKRIFAEDWKALRWTPAAPRLAYAALAADAVAAPAAHRARQRLRRPTK
</t>
  </si>
  <si>
    <t>C_16050001</t>
  </si>
  <si>
    <t xml:space="preserve">MARAPVLLAVPAQDLGGVELMVPLADYPRLPAAPSPKALLQAHRQLLDGSSSGSSAAAAAAAAGTTAIGCANDNGCSAANDGSSSGSGSSSAPVPPQDHLTSHLGALQPPATVVERPPPPPEQPGQTVPAAPGGGAPAAEGGPGAAAAASPQLGAAGTKPLRLRRCGACLSIYYCSADCQRRDWARHAPQCRALRGAAGGAGARGEVT*
</t>
  </si>
  <si>
    <t>C_16060001</t>
  </si>
  <si>
    <t xml:space="preserve">MPIKVLSCIPVPPSTYRLPDHVVAAYMAVSVGAGGGGGGGAHSHSGGAAAGHHHPHHHGGQGGQAALAHSPPHSGGSSPRVLANGGEASHGHSLQHPQHSHSQHHHHHHHHLGGPSPDTSPVRESAPSALGPASSSHGPLFRP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QEFAEAGEEGKLLDAVAVAAWPLAGFFTALRPAVLARHGLVLDSDVRPALSQPPYCHRIVCRRRAPNTGHVLMDLLCQAVGRSYIKVSITAVGGAAAAAAAAAAAAAAAGTGEAGLERSSTSGSATPNKQPEPGAAATAGEAGGASQHVLQALKAQAVTRLGPRGVSVSVGGRGAVYTGFGHKPSGVPGPGAPLWLLVPNDCVQAAVELVYSVLN*
</t>
  </si>
  <si>
    <t>C_16070001</t>
  </si>
  <si>
    <t xml:space="preserve">MQEPDGHGRIGHASAPAGDGAAGDTVAGAQRARPPAKHGPERRRSRAHVLCRPVLLAPVPAAAAAAQAPELRSSAGSQGQGQGQRQGHEQGQDQAQAQDGSEETKERGQLREGGPAKATGSATAAADAAGAIGADDGALAAMQAAARMGFK
</t>
  </si>
  <si>
    <t>C_16080001</t>
  </si>
  <si>
    <t xml:space="preserve">MADTIGVGTPASMERMLGATLAAGVPAARLAVHCHDTYGMAVANIIAAMRMGVAVVDASVAGLGGCPYARGATGNVATEDEPPPERIGPYTYAVINGPDGGLQAYVRTRVTPGGTSGGGASSGRRRSAPPPPPPPPPGPEVLLDAAGVAADSRLAAAMTGMRLGAWTGCGRQGGGGGAT*
</t>
  </si>
  <si>
    <t>C_16090001</t>
  </si>
  <si>
    <t xml:space="preserve">MDGTDESEENDDEVQVPGATAAGLPAAAAAHSSTAAAAARAAAAAQSSSVAAVNDVS*
</t>
  </si>
  <si>
    <t>C_16090002</t>
  </si>
  <si>
    <t xml:space="preserve">GLKELAAAVAQLTSLTAATELDCAAAAARAAAAAVDECAAAAAGSPAALWVGAADGDGGGSLGLQGEDPILGANGIGPAAIHYGSGHATATSTSTTAATAATAAAATAADAADASSGGGSGVDGAGGGGGRGRDGGGGRGRNAAENGNDDTGNGAATAAGATAAGTTAQGASGSSNSNNVFHIVRRPRPSLAAAAATAAATAPATAAAAATAATTSNPPPPPPPLRLLLTAPANYSADLIAASLA
</t>
  </si>
  <si>
    <t>C_1600001</t>
  </si>
  <si>
    <t xml:space="preserve">MLQLNLSSQPLPPPKPRQPAREQQQVPPPQQQHTQMQGAAPARAPQGPQQQGDIRVPSDKDMAYGLGGGQEGPFDISDIWAMESQPSASQRSASQSDHAAYRDDGQEVNSYAAAYGYQRRQQQQPSADEALYGGAVATQRMGSDPAYQQLQSGTPSSHPERQAGAPEHGPGHARQGGAPPPPPQQQQRPRQRQQPQQQQAAPRSRATSPAPAGARPGAGGAAASRAVGQQPTRPQRPVSAQMGSRQPAGPAVRRSVSPGASPRPRSALQNVPARYNQPPAWQQQYQQQQQQQQQQQPDQQPQRPRSPDAYPGFSFQPRINPRSREIAERLLPADKDRRLQQLSKPRNERFEQRAEQLRQAKLEEELRECSFQPRTGRPPSTPRVRGPAPVHERLYHTKPAWEQKRDDILREREREVLASCTFQPQCGSRQSPDRGRRSSSAQRQRPVSATRSRPDAGGGGGGGGGAGTYVPIHQRVADLLRSRNEKLAKAQMKMELDSGPATFQPEINRRSVALAAERQRQQPAEVAALPASERLYRLAQEQRAVSASRHGREGDLGSSYGDGDLRGSRDQRHPAAAGVPAINPRSRALAESSDLPQDFLARQAYLAALGHEKRALYRSLLEESTCTFQPHLISRGGSLASSGVFGPGPGSAAGDGESRAGREGGGGGRLSKLAYEDVQKSAALRDALAQHHYSQFTFTPRINETSRRIGRRHSLTDLHRDEERQAKLERLAAQAEAAAAAECTFKPAINARSASLGRSRRGSLVLASVDVAEQAHKLRSSILVEARALKEYEELKECTFAPAINRQGPPPAAGPVAVPGLGRHMELKEMARRKREAEEARKAEVWNQRPKSPGPRVGVTVPQPFSFEQRVLPWQRPRSAILAEQRHMETQQKKQALASLKAQRQHQRQEAELRRSAHLQRIMQEAVGADVGGGQQQQRQQQSGQYQTHHPHQQQQRQQAYEEYNEGAAAYGLYGLEGVEEGYESTTVLERE*
</t>
  </si>
  <si>
    <t>C_1600002</t>
  </si>
  <si>
    <t xml:space="preserve">MTENFNTALEAVLGPTPGHRQGVAASGVRVYVGVVRALGVQSPPPPFSFEQRVLPWQEAVGADVGGGQHEQQHEQQQPAGQYQTHHPHQQQQRRQAYEEYNEGAAAYGLYGLEGVEEGYA*
</t>
  </si>
  <si>
    <t>C_1600003</t>
  </si>
  <si>
    <t xml:space="preserve">MVGDTALHIAIDAAGSAAVVKALLASPTTNADAPNGRGRTPAYKAVKRANRACWEALLGAKAAGRVDLNRGRVIFAAIQVDPAWVERVVRAGAHADGSWRNERGQSPLEFAVYRCWAPMWPSRADVIRALTRHGARVTHAMLRYAQQSNWSRVVEALEAALARQGPEPEPPEPQMVEVFSGARREPAAARGAWGGGQDGSRGYGSSSNGGRNGGGGGGGGGGRANYPPPGKSGNFLSSVVYWLLPLEPICTEQIIGADC*
</t>
  </si>
  <si>
    <t>C_1600004</t>
  </si>
  <si>
    <t xml:space="preserve">MALTMRSSSLVKASRGRLTVCAATPVPKQFKAVKPVGDRVLVKVDKEEAKSVGGVLLPASVRNKPTAGSIIALGDAKSVKVGGTHVHAHTYTRAHADCSTRAHVLQEEDVIGVLSASEKIAQLKPLSDRILIKVRQGRGQDLGRCAAGD*
</t>
  </si>
  <si>
    <t>C_1600005</t>
  </si>
  <si>
    <t xml:space="preserve">MSLDGHVHRHACKSGQAAGSEDKTSGGVLLATESAEKPTFGTVVAVGEGREDEETKALVKPNVTVGATVMYSKYSGTEFEEDGDNYIVVRESDILAQLS*
</t>
  </si>
  <si>
    <t>C_1600006</t>
  </si>
  <si>
    <t xml:space="preserve">MPHRTHSALRHMTPYRICTCTHSTSHSLPRPDLAACSPSHYASNSPTTQQSECILHPAPRTITRGAVPTSPPLLPALPRCDAWPAAAAAAAATAPACARCCGACCAPCCSRRGVGGDGAAAPTPSTSIGVASGADADADADADADADADADADADADADADADADADAALSATSRNCSGCCSRGCRPPDQPRSAATRADDRATASRVRASASVCARTRSFSRCAAARTAALPTAPAAAARSSTAASSSPAWGRRARWP
</t>
  </si>
  <si>
    <t>C_1600007</t>
  </si>
  <si>
    <t xml:space="preserve">MKTKVLVVPVYQKHWLWFTFSEATAAEAAAERAVHWTQGGSLPEKAQLLGKEISYKFNAATQKQWKAMQAAEEGSFRNRLYKLARWVLSQEDPTETFLKQLPRQPGELEVIHPASVKERLVRRRMRRMAQAQEAFHNRRILTPLPNVTLYYTAYKMVSHYQAVQGCRTLRAAFDRYDQEELERARERERGHGHGHGRGPLCFLPLPWLWGGGGGRAGSAGAAAAGTRGAAASAGGGGAGAVVAPHFSSCRRLDKVVKPLDRWETPLDDDRAAQLRDIFAPPAGPKTKTATTTATSKQQQQGKGEAPQQQEGAGDADSGLGPEALPELVARLRRKVLEGAAAGAQGKKRA*
</t>
  </si>
  <si>
    <t>C_1600008</t>
  </si>
  <si>
    <t xml:space="preserve">MPHAPHTHQPRPLQLRAAAAAAAARRDNGPRRQRLRAVAHTHLCTHLCGHTHTRTHTHTQTPSPCLLAPPGARWSPLPLLLLHPHHHCRRRRRRRPPPAAAPRRRRPGRWRAWLSLHTHTCPSPRPLSSRRPICCCSGHTCPLARGCRSGLLTARPPAGLLHTSPRPLIARLLQGSGRKRRCHHPRCQQRHPHLQ*
</t>
  </si>
  <si>
    <t>C_1600009</t>
  </si>
  <si>
    <t xml:space="preserve">MPKLHYRSATVRMRVRDTRAVPHVPVQTLGRTIRQYPGVLLLPLLAWVLLAAGGILAVWFTAEREASHRRELAGQIAVDKGMFLETELAKAFLPAYVCSV*
</t>
  </si>
  <si>
    <t>C_1600010</t>
  </si>
  <si>
    <t xml:space="preserve">MIRVIYAMVPLKGSSPSDDPNWRAIGKDWLQDRYNQDKVLAALQTRNLTIIGPFNLTQGGIGMVAMLSINIPDSPPDATFDIPPYVHGALGAWQTPPRTQVGPNVTATPFAPYMYDNATRSRWWGLTTVLISWDILRDKVARLDDLEALGYRYLLSRPAEAVELAAARPDLAAGGGSHSLAVAWSASLQPVGDNTTNNRAPPPRPGAARPLIYFDLEQRLSDPVHVGVVVEGAAMDLYLEPRSGRWVPDWRNPLFAAVTVVSLLVALLLFVIMVGRRFHLRLLHAMLPKKVISTLRRGDIFAESFETVTILFSDIVSYTDISAQMAPIDVVRMLDELYRGFGA*
</t>
  </si>
  <si>
    <t>C_1600011</t>
  </si>
  <si>
    <t xml:space="preserve">MTDGRRGWTRGIGVTGIAQSLQRNEAVGLVTALPGALLSIDVLDISGTAENDASFAHHMRVHKMRLDKAGNQIGKAEYHTPQVRVYKYFLKVVPTEYYNRLGRATETHQYSVTEYAQPLQRGYAPAVDVHYDLSPIVMTINERPPSLLHFVVRLCAVVVRRSPEGGFQAFCG*
</t>
  </si>
  <si>
    <t>C_1600012</t>
  </si>
  <si>
    <t xml:space="preserve">MSGYTSTFTLVLVCLAAWAHWSVQAKLILFSEDRMPEATQSLARFRNAGYSHIIGILPELAECHRLAHIFAPWTHEHGPLQCGTYATRDPSDNLVLGDLYWRVKAPDSPLSEINLFTQAECGDCVNSGFVYIQNAAPNGPIAWAANWIWSDDQESMSELMKNIKPPKDKWTFKKYDLAGTPLAEVACDHLPDLERCRHPYLSRLRVLQSFAHIHASLFPGDFQKQVSDLLLLRLLLRLLLRLLLRLLLRLLLLARRRCHLGPGLWCAASLVMQAAGIYDWRVGARLAGGANRPYYLYDDSERTPQPELRRVVAYLDGVVQLRPGMTGYSALLRAAANTTTAAGSAASGSAPAPAGSAAPVMEHSIPWSYLDTSFQAVPFGPSLRALKCMWPGFTWRDCLTSRRPHRPPVGRGLTPVEFEHLVQLSERQLAAEHAHWCRGLRYYDIPERDRTNW*
</t>
  </si>
  <si>
    <t>C_1600013</t>
  </si>
  <si>
    <t xml:space="preserve">MAVAVAVAVAVAVAVAVAVAVAVAVAVAVAVAVAVAVAVAVAMAVAVAVAMAAQMCVDD*
</t>
  </si>
  <si>
    <t>C_1600014</t>
  </si>
  <si>
    <t xml:space="preserve">MRLWPDLGLWGHGDVGAAHGAGGSAQAGFRGAYDWDAEAREEAEAADSGGLFHLLRKLLQEEEQASKLTEEKDPVTGCPLPKVDMEKDRYSCVMWKKVCVDQNVIVSYDPETHPKHSMGTLPYLNITEIMYNLPSKYGIGDRYRKGSALRFPALYVRPSNDMEEEPELQVRWRPQFSVCTLPVLLYAHYPFNAAETYRYIFEKLVTLQLAGFFNKHVTLVPGVPPGTRVPSYTKFWYGSLTDKAVISLSELSARKPSSEPSNATWEGRHIRCFETMLGCRVRYDRYGLKFYRAAQYVVDHYKPQYLAQSASFEQRLFASHKVVIPEDPSVLKLVFISRNDDQSAVGRTILNEQELVQLCNAAPAGDLPPAAWGSPYKKYLCFAHTFGESQLMDVWVMRKVDAILGMHGAGLTNGLYMKPGGAIIEVRPFGFSGRESWANRYARFKASSPAEVPWPIHWYGIDTFNASLSEPGMFEKEDKPHFSKFRVIKARDRHVRITWPSMRHMLLTVALSARTHARYMSLRYGGSYYITDTLEQAEWPGNDPHVKKDLQRNFTSIQEEWDMALKIPVDQAALDFAAVPDKL*
</t>
  </si>
  <si>
    <t xml:space="preserve">MTRFKNCGAAVVLPCAPAWSFGGKHKGDELSPGPGAGAYPDATDWNTASTRFGGPPGLQNRPWQNSSAPYTGQRYLRPDYLSQNPKGPAWSFGQRNGKDNGLGPGVGAYSPNTNTFNFGRQRHSTWGPPPRPRPPSAPPRQRPESPDRRKSRMPPGFSFKGKYPPGRNTDSPGPAYNPCCGKGGCCDACDKYRGPSFGIRHAIHQEPPVPPPDWYHVGCSTLGAAAAGCNSGEDANYHRPTRRDHAYASGIRP*
</t>
  </si>
  <si>
    <t>C_1600016</t>
  </si>
  <si>
    <t xml:space="preserve">MPPTPSGYHALTGFCRYPGTDLLGFDLGCYAPEQPGACPLGANATSATLQAAAEACQANPGCHAFTSDGWLKATGQPSFTSRVEYLGGPWQGLYTKRPSTGGALDAFCFYQGQDIFGNTLSRGTANPDPAADGGNAEALAALCLATPGCLAFNTQQYLKRTADLAAVKPLTAVFPNPGQGLYIRATLPAREFALSSFCPYPGQDIVGFNISCGLPAAQGGCARGRTVSRSQLLGLAAACTSTPGCLAFTSDGWLKSEGVEALHPPPISYMTEPLQGAYVLRPKVLRYATESFCFYPGRDLPAAGSDAAGSVLPLLDADEGDAAAPGASLLFRNAQALAQVCLETPECLAFTTAAEFRTDGDSGALVTNTTKFRTAREGTYIRAVLPARDGARDNTLCALVQPGGRVRCIGSGYVMAGTSRTANGSYVNLGTNTGPVKMVASHSMAQHACAVFESGKLKCWGAGGDGRLGYGDTVTRYVPADMGDALPYVNLGANVTASHVSVGQYVTCAVVQPAGRVKCWGNNVNSSWDTLGYPTIPYRAANAPSDMGDNLPYLNFGKNVTEVTQLVAGELYACALVQPGGRVQCWGRGEYGVTGTAGGSLYFDHVDGDNSPFVDLGTNVTVTQLAGGQEHVCALTTAGRVKCWGLAVLGYGDAGGFYQQKSPGAMGDARAYVDLGPSTDVASVAAIAAMPNGACALVQPGNRVKCWGLAPDNNIYGDAPGEMGAALPFQDMRL*
</t>
  </si>
  <si>
    <t>C_1600017</t>
  </si>
  <si>
    <t xml:space="preserve">MLQALLAAKADPNKPVGLPHKYDMTPLHLAAALCRPGAVSQLLAAGADPAAALVRRSSSKPTRPPDGRPSDYGDQEAAAAAAAAVAAAAAAAAGSATHANSRHAQTTPTLAPVNPPYPNQNPHQHPNHHQPDPHPLAPLIAANLQSSAEGDTPLHTAVRQALQPDLVPLVLRMLRDRGLVSGADLQATLGEQAAQRLSCAFAVMEALLDASATPGSSSSSGGSGGSSSSSGGNSSSSSHGGGGRRGNPPAVHVSNAAGATPLGLALAEPQDSGLHCVALMASHPSLDLIGSDVVMRAVGQRARLPHAGLLLAAVEERAAAAGAVGSAAVRAAAQRLLNLALSLYCGDNERVRAQTLAEARTRLAVARSSARVAADRGWSGGRQPRLQQPLQFRLVAESAASASASASASASASASASASASASASASASASASAPEATPMEVEGVGAAAPSPPTPRREQQGAQQAPQQRAQAGAVAAAAAAAAGQASQRGSAGSNGGDVGTAPPRPTATAPPQPRLELPAAGPLVARILRKTLLIAAVGLLARGLLGPQSTVRVAVVMAVAGVCTDSRTTEGAGAEEEQRQWQRQRQAQQQARAGRQGAVAAAVAVAAAAAAAAPAGGGGTDGLGGECCVCMSARAVVGFVHGDVVHNCVCDACMQVLQQQHGGGGGSGSRQCPICKRQAQAVVRVVST*
</t>
  </si>
  <si>
    <t>C_1600018</t>
  </si>
  <si>
    <t xml:space="preserve">MKLQLFRLHVHMGGPIWTTGENVVMYLLLVLVLALIGLGAYKQLCKLAKLVAMKLGGAGNY*
</t>
  </si>
  <si>
    <t>C_1600019</t>
  </si>
  <si>
    <t xml:space="preserve">MGGFWPASHAPDGRVSVRLGQSVLERAVTHSVCYLDTQYCIGMYPGAKCEALPIGNFATESPGHVLCRAAYLHPASGLGAFAVAPLLAGAGGGGGGGSGGAGGGGGGAVATSAPQVGVRYSSESLAAGAIVSAGGGGGGGGAELERAWLVRVPPARPTA*
</t>
  </si>
  <si>
    <t>C_1600020</t>
  </si>
  <si>
    <t xml:space="preserve">MVCSWEPPGCRNCPLDPAAARAVPTTAPGAGICPVTAAGGNACGEGFIGAASFVSGVPYGCPGLRQLSYARAGYHHALRTHGYLAAGCTALSAAAALGHTALVGQLLAAGADPNLPDQAPALAPAASRSATGGAAGGGACTGSGGCGCYCRGAVVRPLAAAAVWGDVEAVRLLLAAGADPLATNCLELEVSEELEVRLEMSEQAGLQLSGPAGRAHGQGQGLALGCTRVRLEFTALDVAPSWEVAQALLRQVAAAVEGATLGRGRAASTSTSSPGGCLGVDGSLGGPGAASSSRHPGSAAGCSGPSPSTSTEMMERALARLIMQRQAARATRRPGSXXXXXXXXXXXXXXXXXXXXXXXXXXXXXXXXXXXXXXXXXXXXXXXXXXXXXXXXXXXXXXXXXXXXXXXXXXXXXXXXXXXXXXXXXXXXXXXXXXXGGAGGGDYLAAACSSKRRSSSSSSSSSSSSSSSSSSSSSSSSRKCRRRSSRSSSKSSPCTY*
</t>
  </si>
  <si>
    <t>C_1600021</t>
  </si>
  <si>
    <t xml:space="preserve">MSASSITRLASKILSRNETSLTVAELQQGAAAVQARLASGGIDANKRVHCPDGRCSMNLGPSAASISLAAPSSPSSFSLASLLPRGGKCTPLAFAIMAGDLVLVDVLLANGADPNKLSGLPHRFDFAPLHLAAALGSAAAVAKLLAAGADANARLDKCRGLAPKQEAALAASLKSTAAGYTALHLALDCTVSAAACCEVVKALLTHPGTNPNTRNHAGLTPLTVACKRKREDVVDLLLGVMTPSPPPSSAASLPPHGGGVGGLDSPYAGAHPRLDLNASGPLFAAIAAEDAGLVRKLLVAGAGVRHARNEEGLSPLAYAVCRGSTTFTNRAEVVSLLLAAGAPVESGLLQHAAEWPHVREALVAAASSSRLSAGSSSGTGSGSGSLRGSSTGYVGIAAGGSKRFDRGSQGYASAVVMGLPLSPAVSTAPLITTTTTSSDTSTSSGTVQWRGRFSFISALAPGLGLSGQGPGGSCCLPPPPFSASSGILRAMQKNVCCSLMFFPMLLPVLVMALAIDALMPVAAALCSFLRIAVPVIALLCVLVLYGVIHLALQAAAPLLSTLSAAAAAAAGGAGTAVAPAPGLTAELAAGAGAGAGAGVVVLGAAEAGLEALGHAAGSAGLAVVSVLEHEVEAPASLVVNNLSNYVAAATAGPAPASASASMSGLAAVAAAASKALTGAVSAVLAALLPCGLASAAGGRTLGLDLWRWQGPLGLGAGLAAWFLGVVAAHALLGLAEEALVGYRPPGDRLRAFLQHRAAARHAGGGAISDEQLAAHARLCLPVALLLGGGTGVKLMPLTVLMVLLCLPTVAVSVRKEYERGLWQQQKQPATAAPAAVGEVAAAAAALKAQGAVQATTQAQAQVQFVGLEKAGLGQRARR*
</t>
  </si>
  <si>
    <t>C_1600022</t>
  </si>
  <si>
    <t xml:space="preserve">MQSSLCAGSAGVGVGRAAAPMAQRSMLFKRPIFVGTAAELGLKPATSAIAKKSKQSRAQTIRVQASGNAAALPWQAAMSEIKKRRDINTIMIIGAGPIVIGQACEFDYSGTQACKSLKKEGYRVILLNSNPATIMTDPGMADRTYVGPMTPELAEQILAKERPDAILPTMGGQTGLNLAKTLAERGILAKYGIELIGAKLPSIDRAEDRELFKQSMTRIGLKCAKSATANTLEEALVIAAEIGKYPIIIRPAFTLGGTGGGIAYNIDELKEIVSGGLQASMTSQVLVEQSLLGWKEFELEVMRDLNDNVMIESVQKALRGMETGLDGWGLPKGYKRLPKDQLLYKLRVPNPDRIFILYQAMEEGLTNDELFELTKIDPWWLAQLRELFDVSLWLKEHKLGDISAEDMSWVKQKGFSDSQIAR
</t>
  </si>
  <si>
    <t>C_1600023</t>
  </si>
  <si>
    <t xml:space="preserve">MPRPLLLVPLFLVPPPPPLPLVGLWRKWEEAALEEARKSGAGDVKVMYETMSRHGEAAGARGARLLAA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LAPLLPPPGPDAGGGSPPVTLAAAHVGGAAAVSRQDSDAPPTPHLTSPLVAAAAAQPSGEAAAGAAGARRSGSAASSHSEWIAEAEAEVARGPPSRPGSVVSGSGQQQGQQLQPPRPQSSSSNSATGGVPLLQPLETIDEAGTLEAPSPMASSLLLPPEPSGLTSVFSTHPASALGGTIRANPVPAAVRRGSSSSGSSGSGVRAAASVGGGGSGELQPAGSAAAAASPVTPAPDAGSADASGADGASGSSGVDRAVEEQSDPVADEGMEITLAAMGADAAAVTAAGAAAAAGAAVTAGSGSVAGSGPPSRKASLAAGAVSGGGGGGGGMRSAFGSAMSLSSMVQQQPGGGGGGGGASEPPSRQASQQPSRQESGLTPAAAPPPGAGSGPVAEGVVEQRAQRRQDVR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GPIRGAGGGQGADGSGRRHEPCGRETGVLGDGSSGSGHGPGGGGAGGAGGGGEMSERERARDAARKAAKRAEEDRMRKTIQMYSGFEKRDASSFFWFRNPKVVAYLFNWAYYENSLSIALLIFSLIAAMLAKKTAAPPGGGGLFGRIAKHIPGHHAGASAGAKQHPQQQHQQQQQYSGAAAAAAFARIGRAGGAPNGGGDAAAAGAAMSPAAAAYSPRQQLDTVAATAAAGRGASATAGRGAGASALPSHMVTELSALSGTGPTPSASSVXXXXXXXXXXXXXXXXXXXXXXXXXXXXXXXXXXXXXXXXXXXXXXXXXXXXXXXXXXXXXXXXXXXXXXXXXXXXXXXXXXXXXXXXXXYRSAMAHATEEERRDAAAAAAAMQAAAAAAGGGGGGGGGGRARLDLTLVPRQP*
</t>
  </si>
  <si>
    <t>C_1600024</t>
  </si>
  <si>
    <t xml:space="preserve">MRRRAWAHPAVVPH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GGHGGGLEEAPEGADVGMLASANMVGATVGAIMTALVEGPLELFRHQAQAGLISGNLFREMNNVVKKQGPMGLYWGFLPYCLESFPYDISELATYSQLRDVYNQAVTQANALTGGKASALFGPEAKVPSQLWDIAIGAAAGSAATLISMPFDVVKTYMQTHAGEAVSMSAVAQVRAFFATGSRMVAQHGAGALWVGVVPRLAQQPEY*
</t>
  </si>
  <si>
    <t>C_16100001</t>
  </si>
  <si>
    <t xml:space="preserve">MSPVHTALHDECVAVLALHVAPGLDIPRRGSLELLYYLLGVIPAYSLVDRLLQQLTHGASYGERRGAAFGLSGLVKGLGIMAMRNYNIMESLKAADKKDPVVREGGLLAFECLSDKLGKLFEPYVIHVLPMLLNCFGDPSPQLMAR*
</t>
  </si>
  <si>
    <t>C_16110001</t>
  </si>
  <si>
    <t xml:space="preserve">CARPGRRARRRLHSLAAVGCGGVGGRAGCGVPERQRRHRLGLLQGLARGLHRHTGVGQSGPGHCRRTRRRHARLRPRHSRPRARAAAHLRPHRAGLRGHARHPRAHGGQGRAHRHRALGRRARLLRHAAAAAAAGAAAAAARRHHRPLAHARAGRGAATRLAGGGGG
</t>
  </si>
  <si>
    <t xml:space="preserve">MPAQGTLSGDSSKPVVWYNDASFRSYRKPRSPLNLVFWSARRQCTATVGVCGGCPRAWAVPSNATQTTTTLPLYFREPMQLDSITITQLQNPGVLSVELLPWPATPIPELPGVAPVSGPKGQPVYSAASDSTPCGGDLVINVPSDRSGSSESVPPRGSQSELPPRLRRTAVGGIRITVKAQAKGAKPTFISSVRFSGRVLYPANPAAYDGM*
</t>
  </si>
  <si>
    <t>C_16130001</t>
  </si>
  <si>
    <t xml:space="preserve">MDYVLLDARTLRSAKRGPADPGGASGPGRRQRQHRSRSTSSLMSLGSAPLRPGGASSGAASMSTSSGGAPPSQGGGRRGKHHSSNSNRNRHGAAVAGGGS*
</t>
  </si>
  <si>
    <t>C_16140001</t>
  </si>
  <si>
    <t xml:space="preserve">MSLAPAPPIDAAGTPAAAAVNAAAGAVAATGVLALPLGVRVVVAAVDSDRSGGKRRSCGAAAPGSRGGGMLVVVVAVVAAMEEAPAAAAICEGALTAGSCEPGPAAPASSPAAAADTSAAAACEAVATCELEAAA*
</t>
  </si>
  <si>
    <t>C_16150001</t>
  </si>
  <si>
    <t xml:space="preserve">MLRHAIKAAEAALKKLTGSPALMPELLARAAGHPSPEVAAAAHAASPQDDETLVAALQLFVELCEASAPLLGKHLPAVVALAMRVGTDPGTELSTREAALEGLHRCCVACCVVCCAD*
</t>
  </si>
  <si>
    <t>C_16160001</t>
  </si>
  <si>
    <t xml:space="preserve">MASLLSHFYDAHFAPLLSEDTGGPAIDITAHHQLVHHLLQDVLTNLEQHYRANFPKWVRKYCRAKLEVNDDEVPLGGLAGMALGQPQAGNEGGAETDEEDEEDQVHVTAKARKALAGLMTAALMGWRQLPLTEADLGGLAVPDALLARANATVAPLVAAWTARGIWPIQRGSRGLLQREPLCLVSAAADLLCGLQPIRRWLATVYERLKTANPPAPPGEVQSANFAMKRAQTYALIIEASSMPLHIPLTNTIIQ
</t>
  </si>
  <si>
    <t>C_16170001</t>
  </si>
  <si>
    <t xml:space="preserve">MRGISWGCSPRLPGPGMHGMRTGRAPEIGGPKPSPPRQGAIWWSAAPPLPSNADEAASSQASRISDAQLKDWLSCTAGWKALELTWGALQGCEVTHEQLKVALQ
</t>
  </si>
  <si>
    <t>C_16190001</t>
  </si>
  <si>
    <t xml:space="preserve">MPQQSQPQPDAAQLSTAALLAMPLRMPCQPHRGPPLPRHQPARQPARLRRFLGGAVLSSSTWPFLPPPLPDARTRPRCCCRRRRRHCRRQSAAMQFACAPAASPPARAGCWLRS*
</t>
  </si>
  <si>
    <t>C_1610001</t>
  </si>
  <si>
    <t xml:space="preserve">MEMGGPAATGNSSSSLTLGLVREAPSPQPQPQLQPHLQSQRIPSTTLDAPPTPPAAPAAAATDSFGTPLAATPAAAPAQAAALAPASGADPWSELQAHCMAVYGGDLDSSDEEEGDAPGHGPAGGGRWPPHLLPGRRSGAGGFAASGAGHAAQPAGAVAGGDTGAQVSARHAAAAAAAAEALTAVRRRSLSPSLHAAAATAGAPRTLTTDTAVGGQGQGHDTAGRPPGALPLXXXXXXXXXXXXXXXXXXTAPLQTWATAPAARWPVERLAHASLGHSARRGLLGQPLAAALELHAGLRNTLSQFDQQQQHQSGRLGVAAAMAGASAAGGSPFLSGTALSRGGASGAGAGGSPYLGLFSNGAGAASRKQXXXXXXXXXXXXXXXXXPGALPLQTRHTAGGPQPRSGTGATAAAAPAATGLLRRSQPPPALLRTRSATSQFAAASAAAAATASAGASPGVGPSPGSVGRPSPGGAVTQPGSISSSAGGTGPGSAAIRAAGVAGTRSTGGGGLAAAGELYGSYLATDPGMASPGLMSYGAASSFLSQQGSTIHGAAAAYGAAAAAAVAAAAASPGGYYSPTPGGGARSFANVGSGSAAAATAGGMGVGGGHTVSGSGALIADGLASPMMGTTDGSAAGGGAAAAAGLAPFGSMMLQTGGSSADIAAAAATMPSELSAAMFTDSADGGAAAIAAAAGVLPRKSESGGAALTAASILDVTPVTDAGRLRRLSHDGLNKHARRFNSNGSGGGVLSEGGGVIDGTAASASGATQPAASVTEPGAVSMSSLAAAGAAAAHGGAASVSGAGGAVSSSGSGTASFAAAGSKAPLISALAFERAPWTSPLGGSTSASASASASATASAATSALPSPVPAALGLNPGGSSPLGGSSGGAAGWARSLASPLERVAAARSGLAALHADATATITTAAAALGSAAGAGADAVAAAATSVVDKLRGYRSSKTLVNSLSLAANAADTAPLATGAAGATAAPAATSPKRLGHFVSMRNMRPTAMPSFLERLSNAGGGSGGAAGGRSGRTSWAGSATGPGAGALSRNSSRRSVSGGASALVSGSDWGGLSALHSANASQASAGGGGGGSFRRRRDGRCSLDGGVGTSAELGLHSFQSHHQNQQHHQNHQHHPHQQHARMPAVSESGGAASTGGAASSAAMAAAALGGGSQRELLLPRGPTGVQLAWSVIDEDEDEHEVAGEAGEGGQAAQVEAAAAASVAASRQARLVARAGGGMVRAVILEDGEEGESEDAQDTEEEEEEEEEEEQEEEAQEREEEDGFSFARNGAGPVNLHMTC*
</t>
  </si>
  <si>
    <t>C_1610002</t>
  </si>
  <si>
    <t xml:space="preserve">MTVERITAELLPRQAAALAALRRRCGLVGKARWAPGQLHASVTPQELALIEQMREQLETAQPPLLTSPQDAAYVTDLMLLRYTRRMHMFAHSLVWRRTHTPWAMSNPATATNKNSSDARIVGYDTQLNTTCLMEKATLCVNAGSPGSVVWVGDFIHSHADNSAKFNALFGRELAAYITQLIQQDAQ*
</t>
  </si>
  <si>
    <t>C_1610003</t>
  </si>
  <si>
    <t xml:space="preserve">MPLAPKYTWTETDVAIEVTVEVPGVSKSKADVFATDAFLKVNSPPYLFALDLAKDVDDTRSSATILPGKVVFTLFKREPGVWGVLAATGEKAALTSRRNASIDRAYAALEAARRARLERKQHEDKWVTFTQLETGHLPAREHREEEIRAFRKQVGMCESVC*
</t>
  </si>
  <si>
    <t>C_1610004</t>
  </si>
  <si>
    <t xml:space="preserve">MSGGGAATSTAGHGRWSLGGGGAAGVGVAAAAAVGSPPAAPSAFAAHAYGSPPGPGGAGRFSNSGGAAAGGYSGYSGYSAAGGSSFGRTSTPPRDAAALAAAAAAAAAAALWGPPSTLTHLNLTYTKVCVLRGTLTDAALRHVSRLSCLTALDVFGCRLTDAGAAVLGGAPALRGLRSLECCGGGITDAGALCLARLTALTSLNLSQNPRLGDAGVRSLAAHLAELQVLSLNHTNVTSACLRELAQLPWLRSLALAGSRVSEAGVARLKARAHPDLIIKHTPPPPPPGARVFA*
</t>
  </si>
  <si>
    <t>C_1610005</t>
  </si>
  <si>
    <t xml:space="preserve">MMGCVAAVGHVGLSSIDAGGCSSLLEYVSRRQRQQEEEEVRRHWQEQQWRRQQQQQQQQQQQPQQRHMRLRLPLPQDGSTGRGGACSPGNPLKPAEPDVALDYHHCWAPHSDDSPNGSEARDCGRRVEDVTVHRGLPRAARALGAIAAAAAATAAGPVATAPASLSPAAATAAADDGAASSYISCYSSAAASLASIGSSWHADSYSSQRLLPLLQPHLDGPVIAAPQLQCVPLQPSEEDILAAMRVLLEGCGYGSSGSSISSSSSDIDGSSRSDRDADEGAANDQQQGAGELLSQDQGNGRVSTTATATATATATDTVIRRVGDGEPAAVVAAAAAALRKAVSLPAPERQGASASGCGGPPGGIAACAACCCCMPAAASTAAAATDLPLCGLLLLRGAQSSPNGGHPTLASPAVAPPPHTPYAAAASSACVAAAAAMQLPLMNLNLPLPPAAAVEGLWDSRGQQQSPLSPPPLPPLHPVLVASVLREAAAAAAAAVHVYNGSAGSGGSIGSTPRGGGGGGGGCSFLQQRWDHPQRQHQSTAAAVAPTAAASLDGAAPGCGGGGGAGGPLAAAGDAGEDGSSSEGGGRDGGSSSGGHAARALRPPRMAISSSSQHEGATAARGGGGTAGAAAGGDSGSGGGSSGSYSSCNSEEVEEEKEAAAADTNAAMEAPELEAPESPYVRAATFGGPQWSGPEAAAAAAQAQALVAAAAGGAAGGGGADADSRYGWLLRRTLSCEDSAITAAAATTSRTTTAKLLSAAAAAHTSSGSGRSHATTTVAAATADAGVDAACAPGGVSVAAAAALAAARVTRVFTSAPRSAAASNDRSSSRRTAGGEPTRRRASPLGARCAALAATVGGRRGLYEGTVRGGEPLAVTLAAAATGGGAVCGDGGLPSSW*
</t>
  </si>
  <si>
    <t>C_1610006</t>
  </si>
  <si>
    <t xml:space="preserve">MYKDAACCFVPRLATAGFVCDSPLELFMQLATLLTVGAEVEALLGHSLALEERIESEREAAREARREAVAASLGPSAATGSRDGAESDGGAPLASLSSRDGDGTGTSSGRRRGGGAAGGGGKMEEGEAEVELLPFWSIKLSARMSSRARGALNVLGSLVVASQGLLEFGDASRSASWIGLIAAFWTGSLLTFLVGPHYEVRVEPPPTPASAAAAAAAAAQTAGAGAEEGSSSSSSSSGSSSSSSGMESEAAPTAGAAGGRAAAAAAAAVSRAVAWTAKEGPVKADADGLRVVDICPPARRPGVLLGAVGALAAGIGGWLAYMGVDL*
</t>
  </si>
  <si>
    <t>C_1610007</t>
  </si>
  <si>
    <t xml:space="preserve">MAPVDFEPAQAASRFRRLQQLARHYGLDGILLVPGVDGKYGRSTHAVGYLLEGRSNRDTLDVNKLADQLEDAVVLVTPGEALGGKAAGQRGGLSEKQVAEPLVGYFAYGLLREVPGVEQEGAQEHASRGRSGCVGSPE*
</t>
  </si>
  <si>
    <t xml:space="preserve">MEEEVGLGAEPSSATLNGMPSTTALDGGLTSGPGLGLSGWMRLCSDLGIAESQGGPLAGSVLQTLHQAYRPHNAKALPYLGFLQAIAALSSQLRTSLLPAVASHGEALAAQQRHAWRSAQLTSLQATAITAVSAGAGTSAAARAATARALRCSWNGALPADAPAGGAAAADAAAVFLIGPELSRESAIITELWDTLEQQRQQQPEAAALMTWVPREAPPPPPPIVLTADFGAPAAQGPQGANAGDAGDAGSAAPALPAVGRPAGGRGRGSPGRGGAANGSGGGGGGSALPPPQLPQQRGNWVAAQPAPQQPPAQQGPTNPYLQGVQRSKQWAPQLKPLRSGAASEPDLKAYNAGPPYNNTGGAAGGGGGGGDVDPDSASSPLTGGTLHRVEQRQTGAGFPMGPGGGGGGGGNLTHRSSVESATVRLPAVNAAARLGGAAAGGGGPEAWGRAGSPLRQTGPLASSSAAAAAPVRSPGTNLSSRPVTGLKSLGAEGGGGGGADVSGLVVALLGRIDRLERAAAAAASKLEVVGGRVAGLEAGGVAAAAAAAAPVAAAPCRDARAVSEQLRGEMAAMAKEWEAKQMALETRLQAAQAQAEASKAAADSAQLAADSAKAAAGAAMALAESASASAVQAASSEAAAAQDKAAADERLRQLEEQLKAHVAEQVAAVAAAAKEQAETAAAAVIEGAERRVGAGDSAAKEAVGRLRSDLDEQLAKLDEQQKKLDQQAAALAAQQEQLAAELKQLAAAATATAAAAASATAAEAAEPNAAEPEAAEPEAAEPEAAAEPEAAAEPEAAAA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PPPPPVSQRPSLAGADADAAVAAAPAPAAEAAAAATEVAAVVATPADLSVLTSRVSVLEAEVSRLGSEAAAAASSSAAAAAPSGDAAAAAAATAAAAPAADVSAKLEEVAQMAAAALAAAKEAVAGAATAQARADEALVCATAAAATAAEVATPATAAAAAATSNAPASKEAADAGTATPSVPAAAMAAMAAAVAGGASASEVEALAGSVAALRGDVAAVQAAVDELRAQQAAAAAAATAAVANIPADAAAVSTSSSAAAPEASEAAAPATAAAEPAEAADAAAAATAAAALAARVAAVEAGLSALVTHVEEERAKQQAAGRQQQTAGPQAEAAAEAEAADADADAATASQDPTATEPRDAPAGSSAGEVAAAAAVAARVEELSTGLQEISIRVEALILAVTASTAASASAASAAAAAAGAAAPAPADGHASAAAAADAEEAAAAEAGAAEAAPVESPFTAGAQAVAAEGAEHVQRLTADVAELRARLTAIEAATAGAAAAAAAGAGAAAASAAAAVDLRTVSSSQLPSEVVPQEPLAFAPPPVVEALKAVQAGNAPDALATPPLTKVLRHIDTVHADVHQ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RRVRERLTSVEAEVADVTKEVADVCAAADITTESVELLTKHLQAFEAKLGELAQQRPVSVAAAAPAVSAPPAAVGSGASTPQAGDGAAGTSTQPTPPLTPPGVGGGSGVADLVALQGILVEMRGRLEELGEVVEEQEHGLDVLAAATEAATVTSRAATSRLDTVESALAALRAEMAAALAGGAAGANLSVSGGMQDSSLPQRHRSILASRSRASLTNTPEGGAGAGALGLPPLPPGGAGAGAGPGGPPPVSASGDTPPWSSQAAARPRVGFGAAAELEDTKASTCIRGRPGGQALGAVPRRQXXXXXXXXXXXXXXXXXXXXXXXXXXXXXXXXXXXXXXXXXXXXXXXXXXXXXXXXXXXXXXXXXXXXXXXXXXXXXXXXXXXXXXXXXXXXXXXXXXXXXXXXXXXXXXXXXXXXXXXXXXXXXXXXXXXXXXXXXXXXXXXXXXXXXXXXXXXXXXXXXXXXXXXXXXXXXXXXXXXXXXXXXXVAAAGIGELGKGLGVLKQKSVLIDEVIIKLARRLDKLFRRVQDMLDADQAETMSTYSVIGRDQLGAGGAGGVSRPTSAVLPHVLAATNGGGGGGGGGHAALPRSASLESNYQDGVETPPEGGAGSAAGSAAGSRAHSTAQARMSPELQREGAAA*
</t>
  </si>
  <si>
    <t>C_1610009</t>
  </si>
  <si>
    <t xml:space="preserve">MAMAANELLELEAERLVQATATAAAAAAAAAVASSAAVGSQEQCTTSSSGVEVESEVQLQRAYLLKVVPLLHRSGLGRILFADELDAYLQREDSAAARTNLLLGRAVPFLTAVATGFEDGRQQLEWSATTLAWAYHAARLAGEAQGGAGGVLAMTRALPPVLTVHAHLLFSLPDWRPGQPQPGAYRVEALPVLGCPLTVYYNYQHGRGLENECMSTRPCGQCLA*
</t>
  </si>
  <si>
    <t>C_1610010</t>
  </si>
  <si>
    <t xml:space="preserve">MSSQLVWECIKGHNSKLRKAAKGIVFSAEAGNLYNKHSYKYSGLVNAKTVDVAADGEAVKLTVGRVKNASKPSVSKFSMTMKKHSRGVCAAVGKQVSSYRPDLTGRCPGPRRRRAQEHPRCPRQQEVNGSWQPGAELCGLRLPRPALRAVEAGALRLRELAACVGCRRRRVPRHRNV*
</t>
  </si>
  <si>
    <t>C_1610011</t>
  </si>
  <si>
    <t xml:space="preserve">VSLEHPRRPGLREPADHGGGCGQCGAAHPAQAGGGDGEGRAGPALRGAAAGGDRAGPRVRVPAHLRLPRVARHVHTRQPAAGAALRPRAGGAVGGQAAQEQVACLQVPLLPYGVPPGVTAARHLPRHRLRGGTVGRAGARAGARAGAGGGRYTEPFRGRCEALTAKPAEPSGPPQQTSVDVGGNGVG*
</t>
  </si>
  <si>
    <t>C_1610012</t>
  </si>
  <si>
    <t xml:space="preserve">MLAAKSIAGPRAFKASAVRAAPKAGRRTVVVMARKNEVSESYAKALVELADEKGKLEAVHADVDAVAGLMKENAKLSALIMNPVVESDKKRAVLAKIAKEAGFQQYTINWLNLLVEKDRLSLVPEICECFEDLYCQMTDTQVATLRSAVKLEQEQQFLIAKKLQELTGSKNIKLKPVIDSSLIAGFVVEYGSSQIDLSVRGQIERVADQLTKEMTAKLSHTSSWILRALALQGH*
</t>
  </si>
  <si>
    <t>C_1610013</t>
  </si>
  <si>
    <t xml:space="preserve">MASEEGLRDREQQEGYRAPRVTLTIKDFDVLGRIGDGSFSTVFLARQKQSGKQYAIKMMNKHLVMRNKMVEYIKNERFILDKFDDAGIAKLHFTFQDPDNLYMGMEYCAGGELYEQINKRGRLPLEAVRFYAAEVVLILEYLRKAQVVHSARAFFLPAAEKPPGKQRATSFVGTAEYVSPEVLLNAPLSYPADLWALGCMIYQMIPAARIGEWRSAEDMAELRAHPFFAGVDWAALRAGPAPPYLPPRVPGAPGSDGGYEEGLDWELTSLVRDAAES*
</t>
  </si>
  <si>
    <t xml:space="preserve">MQIFVKTLTGKTITLEVESSDTIENVKAKIQDKEGIPPDQQRLIFAGKQLEDGRTLADYNIQKESTLHLVLRLRGGQ*
</t>
  </si>
  <si>
    <t>C_1610015</t>
  </si>
  <si>
    <t xml:space="preserve">MAPGEHPELLQKIHCTASRGRQQLQEIIRIVRELFVKLGYSEGEDVTRQASLQTEYAAAMRALRATLSECCSLSEEVERLGDPQGASTTTAPMESRDAPAEAPGALLQAELCLKNEALKQLIDQLRQMLESMCMWESHKYQLDRIRQVEGSV*
</t>
  </si>
  <si>
    <t>C_1610016</t>
  </si>
  <si>
    <t xml:space="preserve">MSMGKTCCGTDKPPNSPTGSTDDILLVGLQGSGKTLLGLRLKTVYGKTPANFKNGTTETNGCIDHTVPTPKGCPVKNIVIRECGGSMQPLWRQWYGAGFIAVLMTLDTSDAASLAAAGVALYDLLQAIMVSXXXXXXXXXXXXXXXXXXDLPVTLSRAELDLCLGLEELQRLYPGRLFVTAVSSVRPAEDCPALRALVDWMAGVKAAAAGLAWRPAGQQGGGECSCGCTGRNGGCSVPPGASGM*
</t>
  </si>
  <si>
    <t>C_1610017</t>
  </si>
  <si>
    <t xml:space="preserve">MAVLSSSQRRNGVVLATGPLRSRIADFLTPNEVACTLRLVSSAWASQFRGHVNVRLSQPVPHHAFRHRFGSWAAVRSLSLAKRQKLLALTAVSGSVENLRVIAGGPGVVAALGVCKELVNLGCPWEPTAVEAAARRGDRRLMLALSRSGCGWDAPWAVAAAAAGGHEGLVRELLTLAETTDHNKFQPKWRDWEEEEEEEEEEEEEEEEDWDEEEVEQQQEGEEEEEEQEEQQEEEQEVGAARDSGARAHGDAAAPPEPAFDPEADPVAMAAGVGAAEFAVLPKIPGIREREVEVICLSAAFGLRLRGMAELVVRSTALNSASHNRIVAVVAAALLSDTPDWCAKAEWLHARWLEGQNEARMRLPKLEWPDVEEVRVGLPTGQGMPVPLLSAATLLERMTWARSKGYQVRLPPADWLPLEDADGMHALWSWAAGEPTAAAAAAAAVAAAATTARAAPKWLQEASTKLLQAVAAGGHLATLQALATHAAGGQQPQTAAGATAAGGSEGARPPGATPGAYGSDSDAAAARSSGAPAEAAAGATTAAATAPNDLQGPPAAAPPPPVWVEGAARAAAEHGQVCVLRWLVATYGAAACLRESLWTAAAKGGLPVLQALHGLGCPGALSPSLLEAAVRASSEGNGLQLFEWFVQHGCTVPVGSGRFAMAKAAVESGSVGLLGRLHQERRRGLWSHRWSDVWEPAVRLGHVEVAEWLRLQGCPYPQRLLNDMEEELGRDGGTQPTCELYGIAIANGDLGMLQTLWLAENSDSMYWYCRRREKHNAFCYALRRAACVALVPSLP*
</t>
  </si>
  <si>
    <t xml:space="preserve">MLVFVSRAGCGGCFGGGRSRKRARWPDTSAAAEGSDGDGGGAAAPQLGDGAGGSGTEACLGGGGADDGRPLSVSVSVASAGVSSLRSALLALVGGGGGGGGGAGADGASPRAASTASAGRDASRSHKAPSSPAAAAGGGGGDSGSQRRMLRVDGVPAPVKTHDKSSQPQKPSLRVTSAQQQGLRSGQQGLKQGGGGGGGYGRTSTGLSEVDATNADDHRRSVGGGGGGKPIDAVTAKARAPAGGAVKSTWLLAGDDDDCGGGDGSQPDSPAAAGSMPAPGPGAATTATTANHKTTTTTTKRTVTSTSSYATSSTSTVTTSRPAFGAGAGGTATTTTTTTAMSHHQQHASSFASATTTTTTTVASAEPSPSVSAATHAAPAAPSAAATAAAPSAAATAGATPGARQSQRRDSTYMTLVEQAGDSIGESSRIPELAELRRGLGLGPGPAPRLGSGPGLGLGGTRAAAPPHAAAAAAGGGGRWGGGEGDSGGGGGAGGGVGYKVAEGTHTELDPDPDVKMADADAARAEAEAAAAVAAMASLVGAVPAGGGGGGGSTASASVSRSRGGASSSNTGGFGSSSNAGGGGGGGGGGLMTTTFENVTMSAWAEEGLAGEQAPAGALPPLLGAIPELAAARQPQQPNSNSNSIPSSQAAGATQRPALAAAASAPVSAAEPATAAAAAAAQAPSANASPGRLALAGRLGRSLRSLFAGGSVSLPATAAVTAAAAAAAMGPAGATAVTVPEAQPDSPHAAATAPGSGGAGGGSAGLAAAVAAPSRRSLVASLRVQVRPVAAAAAAGRRSTGAISETEGDVTSMPESPGSAFGARAYGARSDGYGTSGYGTSGYGTSGYGTSGYGTSGYGTSGYGTSGYGGGGGGQGGPAPAAGVAPAAGASGGAAAAAAADVSAALLATAQSGPPQVGGGGGGGGGGGAPDGADAQGEGTRPVEGPRRWRTEAALDPVGRTATATAAAAAVPIRVSAYGDLGTSGAAATTTTTSLSGAAPGSPPATGGATGSGTGTGGIRAASSGFKPIALLGRLLGVREPSGNGSGGAASSVAMSGPAARNSSFASVGSDARIVPRQQRQQAAAQSRAGGGGEAAAAAGDRPSFVVLRNSLFDADGGVGGAGAGCSGAGPGSGPSPHAPRLATTEAATPATAGAARAIAGAAGSSGSGGAAIGGGGGGGGGGGARVSKLQQQFLAQHQQRLELEPPLPGSRRGSVVCAPEAVAAAVAYAEGGGGSSGAEGVPPPRHGSGAVPAASATSAASGAPLSRDTQAQGRSRLQASAGAAAAAAAPAPAAAPAADKRRWQQQQQQQQQQTPAPQVQGQGPPRRQQGRMAALASFFMRRKSSAGSGGAAAARGGGALSDDAVGAVSGAEDSVQGGRQRRRSRSFTAGCEELGVAERRASLAQMSAAGVAAAAGVAGVAAAPQPAVSDSGAAPRGLAAAAVGAVPSAVSCINDEVDYWRHTGSRNRDAPPPATAAVANTAAATSAAAAAALGGGGGPRPLKPALSVKRRVGVTSDGTGAGGGLAPAVSVRWNDDLLIVSTDLGDTAGGGRAVAAAVEPGSLPQGRTSASGSVAGSVGGLGGPRSMSYADLSLSVQRAVQTVQAAALQRARRSISPDGGGGGSGASPPRTAGTAAATPGSSRATTAASGERSRRIRAAPFAAAVDLLGGAVSAVAAAAATRPTTAASSLCSDAASRGHRSPRSRSPRMSYGGTAPGYVGVGGEFAATAGGDGRASYDIMIVENGQRSDPESAAQHAARSMRGGGGGGQPYYYSDDGSLADDDYDHDGDRDDADMPGHPDFYDEDEELGDGRTHTRASARAHGSGCAPSARRGMSAAEAAEAQQRTSDPSANGGGAAGRVAAYPGGGTRTGGGSPGGSPGGGASPGRSSFGDGGTWAVAGGSGGGRGKSFADMSALLSQALAERQEREQHRHRTYSGAGAGTAPASPPGGPVLEPERERFRRSCGGGGAGGGTALASSTSIRAAPFAAAMDLLHQRHVDRRQRQGQRHGHRDSQGHGQGHGQRDGQGHGHRDGHGQTSPPAAAAGGSLKAAGPATAAAAAAAAAAAAARGGALFLRRQAPRSSRQAPSQAVSGGPLKYGDEGPTGPDPDSDSEPGILVHNDGGEQPPPVAGGAAAPHGMTQPQPLSPLTRGAVSGALDSDAERTSAAATASESAGPTAGGGRTAVGGGGGGGGGGDVGTAISGRTAGGDGGSGGGLHGATAAAGTVVGGAAGTAVGGGRGKSFADMSALLSQTLAERHRREPHRRDGPGSPGPGGASPGGGRVSGSDAPTSPGLAVVMGGGGAAAAAARPGASTAAILAGAAAAIGAITSGELDDASGGVELCGTTGGSGGGLDGATAAAGTVVGGAAGTAVGGGRGKSFADMSALLSQTLAERHRREPHRRDGPGSPGPGGASPGGADGADGAQRRGSAAAAAAAAASGTPSAALVTGATAVSAAARDTADGG*
</t>
  </si>
  <si>
    <t xml:space="preserve">MATNSTGPWATGTFSPNSTGTVTQYNHPMFVSQRLTGNFTSQFEMNSLPSHKYETLPIRSGHLPGYQGHVPGGVGAIAQRKPAAAMHTMTHLATSGSLPKGSPQTDMSLVDLRPEQRSMAKVYMYAEGAKTSFLKFPTPKTFDHRN*
</t>
  </si>
  <si>
    <t>C_1610020</t>
  </si>
  <si>
    <t xml:space="preserve">MSGCVWPATSALGTVALNHDEQDDAKSGSGANLGLPMPGAGLNGGTMGGGGAGGGMSPAAAAAMMNSAMNPMAAAFSAMNMGGMGGANNPMAQAMQAAMAGGMGGGMNPMAQMMQAMGGMGGMGGMGGMGGMGGMGQQQAAMAQAMQAMGTGGMGGMGGMGGMGGMQYNPAAYMQQMMGPFAAMGMGGGMPGMMGAAAGANGAAATSGAGGNANGTGASGAGNGSNGG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NAGHDGRDGPAQQQQQQAAQAQAQAHAQAHQHAHQQQQQQHAQQHQQHQQHQQQQPHQPQLPVQPQGHPGSTPASATMGPMAVAMGFKGYHHHQQQQHQHTPHHHDPSNGGHVAPDSSPPHHMGGAGGAAADGGLASGSAGIDPMDAAGGGGGGGVLESPDDVDMVGVAASMGLNPHDMLGAGPMHGMLHGMHVPPGMGPMGPMGMLMLPANSDEAYQEEDEGGSEVEDGDDSDAHQAFGSSQHASGSHAQHQQAAQHAQHNGYGQPHLQQHGAAAAAGHYAGPQGVPQANPHQLAAAAAVLSAAAASAKRSLDQQGGGGGSNGFMARGGSSAGLGGAGGLSGSNSNDSKRGRRATKEQKVCKNCGTKSTPFWRKDKNDGRPLCNACGLYFSKNDAPRPKILWKQDEQAAAAAREGAGGASAPPSGGGSGSGAEPAAAXXXXXXXXXXXXXXXXXXXXXXXXXXXXXXXXXXXXXXXXXXXXXXXXXXXXXXXXXXXXXXXXXXXXXXXXXXXMLAAAAAAKNGAAAAAAAAAAGGAPGAAGARPPPPLGNPVAALAAAAAAMVRAGGGGIPGATGAPGAAGLPAALAAAAAVAQSNQTAALLAAGAPGAGSPPPPLPPAGGSPVLIGADVGAVDAAVAPAALPEIKAEAD*
</t>
  </si>
  <si>
    <t>C_1610021</t>
  </si>
  <si>
    <t xml:space="preserve">MGGWTELHGAAANGDLQRVRALVLKSPADIDKVNKERQTALMLAAGGGWDAVVGELLDRHADCCAQDEAGRTALHHAAAAGKAVAVTALLGPRNTSPPADRAKLLALRDREGRDALAAAVAAGWVATAEAIIRGGGDAARSSGDASGCGLLHLAVACGHTHMLPLLLPACGGAAALERRHPATGGTPLHTAAAAGALPAVEWLLGAGASTTTRDNAGRTAAEAALAAGQHAACRAIRGSSSNSSGKATAGLGASGGGAGAGGGGVGVVGAGSLPPAAAGTGASSHSLYGPVPGTGSGSGGGGLQPAAGAAGAGHPAPAAAAGSLQPPLPALQPQQYPQQYPQQYPQQQRLPASAVPWAQPPTPSAAASSSAHSLAPHGTAAAPPHATQPQAAPATYPYTVPASQQPQQPQQLQQPQAAASGPGAGRMQIPSEPPPSAYYPTPPPGAGVYY*
</t>
  </si>
  <si>
    <t>C_1610022</t>
  </si>
  <si>
    <t xml:space="preserve">MQGEVRLVVTFEDGSFRRFSKSVVEDFRKLPLDAFEERHGLQCWRSEGKIGRGGYGLVHVGLLQRPDGTTRPVAAKLFLGGLTKAKEQLNREVGAAMKLKQACATASSSSSSSSSSSSSHEQPLPLLAAAEQSPFVQLLCHGGRPGQLPMMVMELAKGCVACELEDATEKRDEIWAQMEATQQQADAAAANTDVASMPDNVTRARLPPLTGSGVPAGPSPAAAAARL*
</t>
  </si>
  <si>
    <t>C_1610023</t>
  </si>
  <si>
    <t xml:space="preserve">DAGSAPHTAPGCSPARKVGAPFQSYLRSLLPPSETCPDSTHPDTGPRDPS*
</t>
  </si>
  <si>
    <t>C_1610024</t>
  </si>
  <si>
    <t xml:space="preserve">MRCAPASQHRLPKGFDPIFGARPVKRAIQRELETPLAQALLRGDFEEDDSIFVCAPAGETELDFRRVRPGEELPCVSDTPHAPTAATAAAATAATATPADSSSSSAPAAPAAPAETNAAAAAAAPNGSGPKASTGKGGGPSLPPRGGKAAARERFDPTRVLSEKHAAGEDITRDGSEANRDDFSLPTSAN*
</t>
  </si>
  <si>
    <t>C_1610025</t>
  </si>
  <si>
    <t xml:space="preserve">MQLQQACATASSSSSSSSSPEQPLPLLAAAERSPFVRLLCHGGRPGQLPMMVMELAKGCVASVLEDATEKRDEIWAQMEATQQQADAAAAANTDVASMPDNVTRARPAAPPGSGVLPAPRPPPPPPGFEPLPAASPRPAPRCRDVWEDVALLPLKQVLAILVFLAAAIKAMHRVGLVHNDVKPANMLHRADDTYCLADFGLAEQLSPADPTGTFFFEMACGTRHYMAPEVQSNVPLTAAVDVYSFGITALCVAVTGSNSAAADWFAQQSWWPAGDAPAAARAFPAGIFPSYLPLSLELLLLDCVAWDPQERPTAEQVVQRLAAIWEEVVVCGY*
</t>
  </si>
  <si>
    <t>C_1610026</t>
  </si>
  <si>
    <t xml:space="preserve">TTKATTSALPSPAHLSGSSVAPRPLIPLTPLGSTKLPAPARLPSPAARPTCRAPAAPAPPAAHAAHAAPSSHPLLPIDTSRHFTSSSRLGNHEPASHLLPRFPSAPSPRHGRLSRT
</t>
  </si>
  <si>
    <t>C_1610027</t>
  </si>
  <si>
    <t xml:space="preserve">MMLTKSAQAAFSGKVARPAKANRARLVCRAEEKSIAKVDRSKDQLYVGASQSSLAYLDGSLPGDFGFDPLGLLDPVNSGGFIEPKWLQYSEVIHARWAMLGAAGCIAPEVLGAAGLIPDATNIKWFESGVIPPAGSYNGYWADPYTIFFVEIVAMQFAELRRLQDFRYPGSMGQQYFLGLEAIFKGSGDAAYPGGPFFNLFNLGKTEAAMKELKLKEIKNGRLAMLAMLGYGAQAVMTGKGPFQNLVEHLADPVNNNILTNFAGRVSGSSQPWRPHGWWRRRYRSVAALALIRNRSVC*
</t>
  </si>
  <si>
    <t>C_1610028</t>
  </si>
  <si>
    <t xml:space="preserve">MEEVVRSLHGAAAARSGDPALQWGHQHEPNCLWTVLNSLKLIPGFKDATTWFIREQSFLPCGGLGGLPPMGASPDGILEVEVPGEIPGQERLAWLLLEFKSRFPYNKPYGVECSRVQLGMFASHTVLYLYLESSPTLRGFV*
</t>
  </si>
  <si>
    <t>C_1610029</t>
  </si>
  <si>
    <t xml:space="preserve">MGASATEVVSSLDPEQRFYTVCIKSGTCTCGDCVTRNVPCKHMFMVLEAEAEPALTFADLPASFIRQPNLEVYAHVTGGALPTLQQIPEEKQAAEVEALAQLRAEELVLAQAEQQHGGSGGDDGDEDGGAHATNRA*
</t>
  </si>
  <si>
    <t>C_1610030</t>
  </si>
  <si>
    <t xml:space="preserve">MPPCCAALNDVVRLPDGRAREHQLTSKYGAAGGSSGGGTVGAEGSVTITFGLQHTGHTPGSAADMVAMPLHTDIAAEACCWQRAQLPEQQRMLKLYGDTIVSMDATYKTTKWGFPLFLITVVDNHGHG*
</t>
  </si>
  <si>
    <t xml:space="preserve">MCDLGALFRLQLALAEEAARKVALGTAPHSGQQLLTAEQVHHATDLSHYTDFDELAPFTSKVPPSSM*
</t>
  </si>
  <si>
    <t>C_16210001</t>
  </si>
  <si>
    <t xml:space="preserve">MTNHSLPGNNYLHGHVLASLGKAGAAGLRELVVDTQLAAALEHLPALSPAIKL*
</t>
  </si>
  <si>
    <t>C_16220001</t>
  </si>
  <si>
    <t xml:space="preserve">MAYGGPDDLEWEEVEEDDWEVLCVEPGEQAQGGASKNGIEFTMEERGRLTDVTARYCASLLAAQKNRDEAWWAATAAALGATAGATAAGAGAGTGANGGGNMEVKAEGEKAAAGSGNGTGNNSGSCKAEAAAQAAGAAAGPAPGSDTAAAAAPSAPSAPASATPAPPAAPAPPAAAAAPAAAAAGGPKIVDARHSHQRGAHENPLGPNAGRIQRAAAAAAAAAALIADPTTAAGSSAGAESTSGKAAAAAATKGSKAAAAAATAGAAAATAATAAVGFGGAAHLH*
</t>
  </si>
  <si>
    <t>C_16230001</t>
  </si>
  <si>
    <t xml:space="preserve">MAEGGGADTLWATAAVMFAGALLTGLPAVRWTAPDAEAEVAAEKASGGRRGMLVLQLVLDGWVAGGSSSSGSSSSSSKRAVAATDKLRSDGAATAAGATAPAAMELSRRRAAAAAAAAELAAGGGDFGSAVAAGAGEPAGSGGGGGGGSSSATGRGGGGVTGGRSPELALAGLLVHSGGCWGAGVVSRNSDMMKPAQTASE*
</t>
  </si>
  <si>
    <t>C_16240001</t>
  </si>
  <si>
    <t xml:space="preserve">MDGGGGYLSGSSSDLDAGGGGSGGVGAVAGGGGGGSGSGRRLEAWLQQSESGRWPAYSEWPGGGGSSSGQWQGRYGTLMRAIQESTATTRWAAVAAAVRSKRQWLSLLRKSGSSSHSSGTGRGQGAGSSNSSPAAAGGVRQAQPAVARKQPSQAAAAGAAGEGAAVSGAATEAEALTPAAAAAVAASASTAAAAAAAAAAAVAEVRQLVAGLQSQLLLPRDSMPPPASPPPAGGEAACQVWDSGAANFTPASSKAVAAAAQGLLPLTQSAQPLAEGAEQQQGQDRVPASEAAQQLHQPQPQPRQPPQPQELLRSLAQELGSRLARIEAALGLGAGSSTDEQEQQQRLGAAP*
</t>
  </si>
  <si>
    <t>C_16260001</t>
  </si>
  <si>
    <t xml:space="preserve">MTRPPGLANAPALALLEGGEEHGAGAATVGEADEEEGPGSGDRKSKKRKTDGAAGSGPVALRTLAAVAGHDKDINCVAVAPNDQLIATASQDKTIRLWSMPDLVQDSDFAAAARLAFSLKHPGRLLSIITRAATATANSAAAKAAAAAAASGSGSAATGPLGVLLSGLVGAMGDDDIRTALEYCRDWNTNAKHCHASQVRVC*
</t>
  </si>
  <si>
    <t>C_16270001</t>
  </si>
  <si>
    <t xml:space="preserve">MFDLGLPTDLIRAVRNLYAHATTRIRTEHGSTSAIPIERGTVQGDTLSPVLFILFMEPLVRWLHAGGRGYHYGCLTPSENLQYHCSAAAYADDLAVLTNSLDDLQVQCDKIASYAEWASLHVNHTKCATTAIWHDKSRSDPNLDGPTGKATLAAMRRNMTNTIKIGTTPVPYFPPTQPYKYLGVQLTFSLDWSAHVARVTEIVKDKGTAIATSLATPAQRLRMIQ
</t>
  </si>
  <si>
    <t>C_16270002</t>
  </si>
  <si>
    <t>C_16280001</t>
  </si>
  <si>
    <t xml:space="preserve">MCRRITIPVRVEVAAPGAAKDAKKSKAATQKQSAGATAQARDTTGAAAPPALPLSLLPLEVLVTAAENSPGDCASLVDIVLPAVAVEGFRGFGNVWENIARKAVELCGWTVGTPPTDADQQRKDGAAVVEHVKSLLSSQKHAGDIAGSLRSRGGDGTLSGPQLSLLGAVERLYASTQLQDGLQASAAHLADQAPALGLQCGDELAMAAVAELRELRVTPPGLTDVLRHTAPEHLTKPLLDALGELRSLRLGPSSAASGGRAESASSSGGSTGCGSLVNLSPLSAFIAATIAAGASQVTPAHAAAVGSICSMLAGAQAAARLQAQAGQQATCDLITSCRDTVARTAAAVEAGAGSAAATATATSAATATRTTAPHASTTSITTSQLLQHLAVSLAMADHSRAPEHLRRLALVSVL
</t>
  </si>
  <si>
    <t>C_16290001</t>
  </si>
  <si>
    <t xml:space="preserve">MXGCWAVTPRNRGGLGYMQIPILADTTKDISARYGVLIEKLGVALRGLFIINPQVGAREEGVNSEPNP*
</t>
  </si>
  <si>
    <t>C_1620001</t>
  </si>
  <si>
    <t xml:space="preserve">MLQPAPARSFSGMEGRRTTGTRTLVTVSSRKKPVPPLHAGATSGPASDSQRWNALTDKLVAASSIPFSILVLPQVVQNAINMAGGHPTALSIISWEGYLSAMFGNTLMCSHFAASGERSAVNVQLVGILNNFLILTQVALAGFMPLAVFLAAAAFTAFATFMNLARVAALAGAAQPADEKWGSWQMWQLGSGLVGLAVVPQLSSKGGSDAATLVRQLPGWGATLLFALSPLPQLVRNLLEPQSLEGLSVGTMLLALLGNALMVPRALFVRDVVWLSGTCWACVAGWGQLFSMFRSASAATGRRFLDPWLFFSITGALLLYTGYVVVQHRRATAAAASPRPA*
</t>
  </si>
  <si>
    <t>C_1620002</t>
  </si>
  <si>
    <t xml:space="preserve">MQEMLVPPPAPKVEAKYTGFMLATEKRAYERMQQEQERQAQIQHILVTEGPEAAAAAAAGMPLPKPGAIYDRGTAPKPPTSGRTSHTGGRRITGSGIPASAAGPIIMVAPWRLRMWAARRRVMIIVMTVMRLQRGKRRNRAGNKLDNLGFMIPRVLADDVPRFVEEQRKYAGIKDELEAVKQTMEDMMCRNGSGSSATGALTEEPPWPGSGSPAASRQGSMANRPPATPPTGPGAGGLAGVRNNVLSVGRLSGRSRGSDSGVLAQSANQHVAAGVSPMRMRTTTASGAPSSSLVAPVVPPSGGPPQLGMVASGPARLSTNGLAVRLGLSSMAGSDDSGPASPAATAAAINNHNSPKANGGGGPLHGPLAALMSGLGRRSSTPGGLGLSPPASREGSLTAAVSPLVVPPSPQGPRRPSTLAALPPPPASVTQQMVGASTASTGGLSSMAARRFSSRPGAGAPAASVPPGLVTTGPTGPLNARVSVTSAVAAKHGQIMQIQSQIDAESNSLKKSGQMLSMFINRANAAWAEAQQWGTVDAPAVSELEAFTYSEQYRIYQADLVRRLRQGTICLQVFAGEDVLSGTEKRPSSGRHTGGAVAGPAPGAAAALQPQPPAAEQGKGAASGAGGGGGKPASAGPAGRPVKPNSADSKRLGGTTSGEYARRLSRLDSAGSNASGYSTPVGGTSISGHAGGTAAAAAAVSAAALLNSPRRRAHDLWTADPWDLIDRFRPGIMPQTDRIQGPTLGARILCQLALAVQHLAGPEAMAVMPVLLHITEEQMEEVVQELWSYRFFGLKRENVMLVASPLHTGYRYNHEYKVFEKEYSGGATAPLGSGYSMLQLTWAGEAFVVGPDGAPEPLDTPALTLMQERKVEWLVARRARDLALLSRDAILDVPMLAYCMALKDRSGAGGLASGGAAASGGRANIVMEVAACDNLVDARVLDSFVMQRAGFANGGAGPGHHHPHPPGQVPPPSPGAHPHHGHGSGHGQGHHGISHSSFVSGGASPAPHHTVPDAANAVVELRLAELGTPKMIETTNYLRAIRDGQMTVGLGRYLLHVPSLVQLMPNASALRPKLSLHEELVRVSLDLADLTAAPRARTLAVHARLNPGVLQSADDLEKVIPMLQAQDHDVAFREMLTSNRTEAQGLEFVASQAAGKAGSAQVMVVFVLNNRVSASAVDAAGLVAKPGRDCIHLVTCVSNELQKAEAEEVLKGFQKRLLKSMVDTHCEVLVRGVWGLIDVMDNYVSAVDARMVVMGSQHLTSNDFNYIIGSITLSALKRLHVPVMVVTANSRQNCAIGSDWEAAAGGGGAAGGKKGGAGGGGGAKPGSGGGVRCLTLVENQNYAKNMMGFLCTQLLDGKRGDRLLLAQVQATRHLTRAQAASVRRALDNFNLLATGHGFNVNRVLSLEGQLDEVLTEAVGEQHIQLLAMALPQGTKTLPPVLISTLRSCRGATLVYKEAIGAAPRTPQGGGGASRAGFGPGSAAASAAATAAANEKAAA*
</t>
  </si>
  <si>
    <t xml:space="preserve">MAKESDTRKGQIHKGPVTAPLKSVPGYKPVSSIPAKFETILYTGAREKKGFSVESRRFGDTDNDNPGPGSYNSTPTPLHESKVESIGKKGYGPMASGARRFENRVYYTGPSPGDYRRQQALEDRSFSRASTSAAFQDKSTAPRVPIERDLPHLGPGAYDSTGVTRTGNRVDYLSRPGASSAFKSSGGHELILAGNLEAPASTSYELGDPWEKNKLLSGKGGSRGGTSSFGAGGGRGAASVGSMATNLDTLLFGAPVAAGKPDAGPGPGAYELQDFASIRSKLSRQGQRPSPAFQFPEHSQ
</t>
  </si>
  <si>
    <t xml:space="preserve">MASPSPTSVADFFLNTTADDVLNAIGKIDYHKGQDESSLSFVTRNTWAVALIGMMVILFGFLLCAAAIICQCCCDRKGLCRGKCGCCRCCNCCKADDVPEGKKAPSATDGAVPPAGQFMTA*
</t>
  </si>
  <si>
    <t>C_1620005</t>
  </si>
  <si>
    <t xml:space="preserve">MTTAPMPDPTPSAAAAAAAAAASASASACASAAASLAATSTHPNSSRRAPGPTPALTCLPRNILPIQAHPITFSTTGTGRTCSAKSTSTFSQRERWKAATPADAEQANSDVGSGTSSVTPPPYSAPSTRAPAYAYSAESQALPPDDTATLPMTVPPPTVASGS
</t>
  </si>
  <si>
    <t>C_1620007</t>
  </si>
  <si>
    <t xml:space="preserve">MAPKRRREAEKAEEEKDDTTSTKCGLAGLLSEKIEADGVAVTREESLAAVDFLVAALTRLRFEALCLLGLVAVRMCEDARREGQGLQPHCATCRRLRKTELVEDDMYAAICAVSVIRSFPRKLEPTSVKYDQVRKLVVKLLEYLAAAAAEAAAAAAAAKTQEAQGVTSPSARVSDGAEPSGRISDSGTTGSVHAPLPALSPRIDPRSPGGRLLPHSGSGQGGPGHHHRGSIESTMSRFSTSTGGDSSDSEEDLASALDELSKEMA
</t>
  </si>
  <si>
    <t>C_1620008</t>
  </si>
  <si>
    <t xml:space="preserve">MAHPLGIQPEGNMYIHDGPNIRESSLGALAVLPDALLLDILAPGGGGGLTAADLGRLALASKALYCFANLEESWKGLVLEELGGCFRWAGCWQRTYLLSTGRITQQQEETARARAEQEEAEERAAEDAEAEEEKEQAAKEQAEAEEKERAAKEEAAKEEEEQEEGRRGSKRRKTGSSSTAAGNGAQGSAKGKKGAGPAAVKAEQPGPNSKAAGAKGKANSNGVAATARRLPLLRRLVLPGPLLTTEEEADDAAPGTATAGKKVAASSSGSSSRALCLQRYLQVRGFYSDLLYQPWFCANFEMPPDWLQPNNIDRRAGLTPEQFRVEYEIPNRPVILTDAMSGWAAMSKWSNDYLTRVFGDKDVIVGNMPMPFSTYAAYAAANADEMPLYLFDKQFTATAPALASDYHVPEQFGEDLFGLLGETGRPDYRWLILGPARSGSSFHVDPNATSAWNALVWGAKKWVMFPPGVVPPGVHPSPDGADVATPVSLAEWFVNFYPECAEMKVKPVEFVARPGELLFVPHGWWHCALNLTDSCAITQNFVSAATLSFLRSRRPEMVSGCAHENRCDLYDRFVAALRTQRPDVLATVEARQEEARAKAREANKLAALFRHGPESVAAAAPACAGAAVAASGSSQATASGDAAAPTANGGGGGGFSFGFGLSSGGGSSGAAAAAGGESAAAPAGGGGFRFGFGL*
</t>
  </si>
  <si>
    <t>C_1620009</t>
  </si>
  <si>
    <t xml:space="preserve">TRTPTPRQAPPLPPPHRPPARPPPPPPPPPLLLLRQPAPDPVPSHPREPRPCPAHPCPASDPPHSCVGPVPAPTGESRTLPTRRLLCQPATRPLSRPPSLLRTGVAPTLPSPPSAAPPPHTPAAPTSASLTTPPRPAASTLPP
</t>
  </si>
  <si>
    <t>C_1620010</t>
  </si>
  <si>
    <t xml:space="preserve">MAQLLLQNKFTAGAAARPARRSVAARSSAPELWTPTSEVKLAVSSRNPHPPVVCQGPPPPNPLVIERFQGVVSQLFQQRIVRLGGAVDDDMANLLVAQLLYLDSVDNKRDITMYVNSPGGSVTAGMAVFDTMRHIRPDVSTCCIGLAASMGAFILASGQAGKRYSLPNSRIMIHQPLGGAQGQATDIEIQANEILHHKLTLNGYLAQFTGQSMETITKDTDRDFFMSPQEAIEYGLVDAIISKPQMLQSREVALSS*
</t>
  </si>
  <si>
    <t>C_1620011</t>
  </si>
  <si>
    <t xml:space="preserve">MDLLFAGRPVASKPPNCVGRYVVTKHSWRGKYRRIMCITPDAVVTQNPESGMAITNTYAFTGDCDIESISVGPGHEAEGEFTISARQDKKSKCKPLKFSCSHR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KFHPDKNPEGRPCSSRQEPWLGLADYIQAAYERLQAGVAGGQGPQAWRILLLLRAQAVLYGRYGAELAPYKYAGYPLLLDTIRGGTALGTTTTATSTTTTSTTSGGAAAANGTAAGAGPEAAAGGSFFSGEALDQDILVAPFSGPDDSATLPLLATPDDAPVRVSTPAARAQHAVLAAQAAARLAGAGLPPPHATAPVLAALAALAAMLTAPLAARLAESDPRPLLRLLSGTHETCQVIWNGAMREELLSFLAKSSAAGPHDDHHAADTHAPAPAHGASTATADAFDDLFGTGPTPLSHSAGAAGSSNKASFAAAAIPTASSPTSGSSGGGSSDRLAELARFSHGALAGELVLGGVFVRVFNSRPHELPPDPPGFCKAIIRYLFXXXXXXXXXXXXXXXXXXXXXXXXXXXXXXXXXXXXXXXXXXXXXXXXXXXXXXXXXXXXXXXXXXXXXXXXXXXXXXXXXXXXXXXXXXXXXXXXXXXXXXXXXXXXXXXXXXXXXXXXXXXXXXXXXXXXXXXXXXXXLGPGAHACAAVAAAQGGWLYLTEVLMHRGPWFWQQHRPPPAGGVVGAASGEGKELEWAPPPGSAVSYDRLRGELYLGGAYVRLFLKNPKHPLRDPTRFAEGVLERYLPELTHGGRDVDLLVLLAAALVAVLRSHPLLAEQLVRAGHVAKLLAALSALTRPLQPQQQPLMLTAPPTSPGGGGGMATHPVPAPAPHAASASATAVAAGVAEAAGSALRVLHQLCEAVVAAEALAVASPPAVQVLCGAMRLGAAARVLALESLKRALGPGNRQRDALVLQALQFGLIAELLASLEWGSGGAGGGAAGGGGGGAAAAAAANGGGSGPGAGEDAAVLRVLAVDVLRALQQDGLYSAQVSSQLESSAVWSAYVHQRHDLFLPSGAAAQGGSVVGLLAAPETARFALPAPEALGQ*
</t>
  </si>
  <si>
    <t>C_1620012</t>
  </si>
  <si>
    <t xml:space="preserve">MPKRTTLTFTSEDGPRVDSAKLYVYHCKYSGRHAFTIDADLKKMPRRRTDGAYIVDTNEHTIKLYTTDGGLKYIKRQNGAIEKQYRQNLGQLPIAYKSDLTSPLLYILDNAVTTFSNQNARRAGKLLVPPCITRSDKTGLVEMRIELDERSHRCCLSRVTADVVRVHVTGLMAGDAVHEELFDLISKVLNVRLSQLDIRRAKHNRNRIMTVEGLTPEQVFERLREQLKKQSTAREEKRQRRHG*
</t>
  </si>
  <si>
    <t xml:space="preserve">MFASSRSLNRSIGVRRRTSDAEGSTAGSEHAARCEAEEERELAGPDPLREQFERDKDNNPLLRRPTAMSARNSEKSMKSAKSKGSKRPSVGFALGEEDDDDDVDPIAHLEAERIASITMPHEEPARAVRMAAAGLGVGPGPAQQRRSSGGGGRGGLRLGSR*
</t>
  </si>
  <si>
    <t>C_1620014</t>
  </si>
  <si>
    <t xml:space="preserve">MPGLPSSGAPVPGRYAWPIPVPRGVAGPGGCGAVESVADGVRAAYAIMRAALAAETRARAGCGGCRVRAVAAGHRPLRQLAGPAAVKSELSLLSGFFDRLGLGPSGGGGRVGAGAANPCSGVFVEDFRKGCQRLAVAAGYQERSAVSLAESKSRALCDHLGGQAVAAAGADALLLLLLLLLLLLLLLLRDLCLASSSGGQLPAAMTPAGACGPTREEAPLTCAAIGMRLRKHLCDAGLFAGETTHSFRRGTLQAAAAPGASTEELHSHGQIRSPAVLQRYLDPLRHLGGLPVSWLWFAAPVLCFIFTPATCFYTSLFYTSL*
</t>
  </si>
  <si>
    <t>C_1620016</t>
  </si>
  <si>
    <t xml:space="preserve">MSAFTARPEALASKAGRRTFARNTEALRSQLLGLPKRSSRVTAKYSPKQLSENLASELVAKLPKAALASLLSLSTAGVATAADYFAPPTDANTTTTTATTQAPASMNFASSAPLAAPEVRSEYTLPEGNQWRYSEFVNAVEAGKVERVRFSKDGSQLQLTAVDGRRATVVLPNDPDLVDILAKNGVDISVSEGDQQGNYVALLGNILFPLIAFGGLFFLFRRSQNGGGGAGPMGGMGGAMDFGRSKSKFQEVPETGVVFDDVAGCDGAKLELQEVVDFLKNPDKYTALGAKIPKGCLLVGPPGTGKTLLAKAVAGEAGTPFFSCAASEFVEVFVGVGASRVRDLFEKAKSKAPCIIFIDEIDAVGRQRGAGMGGGNDEREQTINQLLTEMDGFEGNTGVIVLAATNRPDVLDQALLRPGRFDRQVTVDRPDVQGRVSILKVHSRGKALGKDVDLEKIARRTPGFTGADLQNLMNEAAILAARRNLKEISKEEIADALERIIAGPEKKGAVMSDKKRRLVAYHEAGHALVGALMPEYDPVTKISIVPRGAAGGLTFFAPSEERLESGLYSRTYLENQMAVALGGRIAEELIFGEDDITTGASGDFQQVTRIARLMVTQLGLSKKLGQVAWSNQGGASFLGASAAQPADFSQSTADEIDSEVKELVERAYRRAKDLVEQNIDILHKVAAVLIEKENIDGDEFQQIVLASQAQQYTKKDAPGVSIPYQAA*
</t>
  </si>
  <si>
    <t>C_1620017</t>
  </si>
  <si>
    <t xml:space="preserve">MPSSVPVLCAAMPASPSGAESKSTWPPVPPPAPTSSGLVEPDVSGTPPQSALPLPSAWPTTPPTQASGSAADAARSGTPPGPSPTAMVGRRADEPEADGSRPTDPMRGLWPEPSPGVTSVCSAP
</t>
  </si>
  <si>
    <t>C_1620018</t>
  </si>
  <si>
    <t xml:space="preserve">MTGANEDKGKVAKLQTLLRTTSSRLSGRLGLPTRKQSEDGPDLPIARVSEEGMPGRGDGAAEDAVAAGPGVTGLGGAAGGGAAGAAGGTAGGAFDGNGSLGAGGLTREQLAAAVAAAAAGGGGGGGLMHQAPIPEHRVRKFHKLLQEPVVDLDALRELSWSGVPLTLRPQVWRLLSGYLPPAKSRQAHTLARRRREYADMVPEYYDIPHEERSEDEVAAYRQVAVDVPRTAPNVPFFHEPIIQESLQRLLYIWGIR*
</t>
  </si>
  <si>
    <t>C_1620019</t>
  </si>
  <si>
    <t xml:space="preserve">MAKEEDTKRPPDEEEDSDEEDDDDSASIASTASSTASVDSSGAKKKKKKKKKKKGKGGAAGQAAPAGEAAQAASPQTSTLTKAQKQEAERRFTAALDACRGANEMWVKLSNCNIFDVKAKKLADVLKSNSCITSLDLSQNHISDEGAQALAAMLQGSGAPELIELDLRDNPLSPSAVQSLESLQKARKQLVVKVGSAGAGEEGKRSPGKGGEAGGTGTGMKPEVTKGPMFRKYFQSGNDDDDNDSGQGDLDGPXXXXXXXXXXXXXXXXXXEETVDDVLVRVPHTDAAVDGSRPHIKGCIMHLDVLAAILDLVPREVTMQYVSEPQPAVGSHRVWATEIVSMLLAPNHQAVDNLVASCKLVPKVLAISLGHPLCSALHTRALRILRSCCVSKVAGLYGPLFTAGMGAGLTVGEGGELCPSLQQQLADRAALAVGVPSGRRDRSVGFVLEACKVLRACCDEANRDSILYTNVRRLLQMDAKWSDFVSEGGVLSQLCKEQEGDLGGPRAARVQMEDSNDLAELAGGGLISSHEILALLHGMGALGMSPGSGGN*
</t>
  </si>
  <si>
    <t>C_1620020</t>
  </si>
  <si>
    <t xml:space="preserve">MMGAGSSASTSQSVRESTTAAFRLPKNEAYFSPLSVNMSKSVNLRSSVNCLHPAMAPDAAAALGGHGTAVVHISRNGLLNASVAMAASTPSTPLQPCQLALMPAFASPQPTMARQPQAAARAPLQPLAAAPQQAVPVALASSAHTGNQAQPQPEQQAPPQQRPQPQPEQQPAAQPQRHGRQASVAEAYASEDLDEAWLVVLGDLEQMLAQRGQPALGAPERAVAIRRLIELTGSRGLQFALETALKEVLRHRSAASRK*
</t>
  </si>
  <si>
    <t>C_1620021</t>
  </si>
  <si>
    <t xml:space="preserve">MFDRLRDVQPASDAGRPSRRGNPLCEYVALLSCYKASKMQELLDKMEMDLDQLQAAGMALLGAELAVAEYNASPLPASHLACLGELVMHLATMELAWSVLEKSTALGTHARYGRVNQRPAKKDLANVAKALLAVLYLDGGYAEAVRPALAQLVAEVLLRPRSGSDSEDGSTAAVSGPPTQSATDVVGRLLEQALVARPPGQLRQPRQLNLPRGKDDLHQQSSSGSGSGNEQPSHEVKLLARYLRETLGPLVLSLEKFGEKYEPMHAARFVELSALWYSYLYAMPPPPARGMPVPRSWGGLARGTYLAPMQPPDGAPAAVDALNPPLPHAIATGATAPAALLALGREVYCVAAMEVLLEREVENPVESKLALGTNKNARGTASDRLRKQLARLCSAPVRTAQMVALLPQLERDTGDPAVAARVPECVYGVLGTVMLEGGLKHARAVARSLIEIAESVQSA*
</t>
  </si>
  <si>
    <t>C_1620022</t>
  </si>
  <si>
    <t xml:space="preserve">MGEQLTQCKQEAQDAHLQLGSCRAHATELEQQLVDVSGRLADKEASCEALQRRLAQAEGELRRLRDSSVSGQDVSQQLQRVESLYRARVEALQREAAEQLAAQDAAARQRLAEAQAATAAALARVKRGALHEVQRAEAFLESRVRDQNRVLEQLQKRCLALEARAADLKPLAAAAAAARQRAAELEDLLAAAEEEAAAGAGAGCCGSCCRCCCGSAGCGGGGARGGDGLRQEVTELQKRIVGLRSDALRDCEVVVRLQTDLVAAQQASVAAAERAEAVEAACQSLRAENVALRRRLLTSSGRSDEASGGSASSNTGDRERAAAQATALAAVEAEAACAEALRSAQREAAAAQRALLAQVRRMHTLESMRLADVREVIGDKAWCVLSPGCGSARASPNPAAFAAPQEMHRLERKVASLMPGY*
</t>
  </si>
  <si>
    <t>C_1620023</t>
  </si>
  <si>
    <t xml:space="preserve">MVDQSELPFRMLCRNHGATCAYTPMLHARIFTQDKKYREEMLTTCTEDRPLFVQFCSNEPQHLLKAARMVEAMGICDAIDINFGCPQRIAKRGGYGAFLMDDLPKVEAMVRGLAQGLRIPVTAKIRIFPDLAKTVEYARMVERAGAWLVAVHGRLREQKDLSATRADWDAIRAVKAALSVPVLANGNIRHLGDVDACLAYTGCDGVLSAEGLLADPALFAPRREPVASGDYAAPPGERLALAAEYLALVAAHPVPLRMVRGHVHKLMWDWLAEHTDLRERINRGVPSLGLFTETVEEVRRRAEAAGRDYPVPAMSAAELAALDKEEARRAAIEEQEREADALDRLQHRRAGGGCGECGGGGEEEEEELVIDWSAMGIE*
</t>
  </si>
  <si>
    <t>C_1620024</t>
  </si>
  <si>
    <t xml:space="preserve">MQSTVQLTRRSTVVRRCEGRICRPFAPCHPVSHIAKASPATEEPKTANKSEAELATEKFGLEAGLLTALTSKDEGGEGKLSNTEQAKRLLAQYGSAYLITSISFAIVSFAACYLAVDSGVDMAGVLARFGLEASDTSEKVGTFALAYAAHKALSPVRFPPTVALTPVVAKYLGKKKEEPSSGSNSK*
</t>
  </si>
  <si>
    <t>C_1620025</t>
  </si>
  <si>
    <t xml:space="preserve">MRLNSSGGGGGGGRGWVGRSISLKALSAPAPAATDGQVDAEAAAGADLVPAATASAALPAYSDSLAAAAAAAATAAGGGRTSSSGGACSGGLQQPQPQLLLMPQTRARSGSGMARVTSLQLPSMPPPPPPPGFLPRHSLSLTSRVLGPAATAPPTALPPPPPPLQQSPRGQAPGAAARADHVAAAAAAQRL*
</t>
  </si>
  <si>
    <t>C_1620026</t>
  </si>
  <si>
    <t xml:space="preserve">MTVTPGPVRQDGMSHVRIRVDLLEGAHVFIAPPSSPTSHNLRIAITRRLPEDCASTEFYHAGVHVDPAVYGSGVGVHVPLPAAVYSCTAETTDPFLRAVFIRVDVDLSDQLGGGTQTTVSVGDPQDLLVPGCNPAACNATSAASASSGTADGPVVIDAGSNSEDHAQHSGSTGISSGTSSGSADSGASSAAAASSSSSTGTSTSSSTINTGGDLVASELPAATGPDPPGTPAANAARSADSSSGGGGGANIIAVVAGAVGGAAVVAVAIAGFMYIRARRRRRGPRDSTNGALAQTLMWPGGGPTSPAGGVGTSSGVARFTANGGSSSGGTASGGIATHVSVGGGAIAAGAAAVPLPIAMAVPQTPTSRVAGAELVDSDADADGAGPSSLAAALNTAAAGLFAAAMERRLTTTHSGRRRLGGASAAGAAAGHSFIAYPGLPTCRTTAVAASPSPMPSPGGAIEMSASSHSTSKDSRRYLDRSEDSAPNSPVPQRVAAAFEASHAGAGIGGTGGGAVGRGVSRGTTSHGQDLSSLVVGAVQPPTSFDRRRASARRSAGGGVSSTEASLQPPQLLPQAHQSPPPQLQQQPARVLPVVVRALPAALAAAPAPARGLSWKRRSGRFGSAMSGLMGGGSGPVPPHTNLSGTALTTTPYAAATSGGASHLATPCATDNGGVDLFAMPPPPELAVIQDDSQDAASFISTTSFSAAPSLFGCLPAPAPAAGARPLLLSARTAGTGASDAPAAAAAAALQTSAAGPEAPEVSVLVDMSADDDGTELVVNRPAQISFGSRMRRLLQ*
</t>
  </si>
  <si>
    <t>C_1620027</t>
  </si>
  <si>
    <t xml:space="preserve">MPQFPLVAKGWSGLGMVAVSRGPVIDGVTHMRIVVDVSLTSGLYIAQPSNPDGHNIRFALAGKLPLTCESSEYYHAGVFVDPATAGQQATQAMQNMTQDASSPPNSTSSSSLSSSSGAILSISAHVPLPAAVFNCGGASTLTAFLRVLFLRVDIDLSDQPQGPTTLIVTAGDPRDFVVPEPSCPYNVIRAICNPEAYLGTAAANSQGSDPTLAAAITTTTTTDDGAAVGGGGAGTGAGAVAAAGAAASGGSGSGGGGNSSTPTIAVAVGAAVGGAALLALVVGGTVYLRKRKRNAGSGVSAASSATDSGAAALRHRRHGDASPTPAADHSPPPAVSVLVMDAPATACGSPPPAPATSSAPVKKQRTFFGSFWTSPRNAAASSAISRTAPAPASVDMPASLTRASGSGQQTRAGSPNQLLASLPSLPRALPSGAATAAGGGAAAASSAASLGAGAAASPMFQYVNPAYAGAAAAMPPPAALSTRADDMLATGPAAGVEPDGGDSAGVAGGIAAATPPGAKLAGGAAMGRGRATAGTAAAKKATAYAVMAAGEDEGAAAAEAAAAAAGGGKAGRVAGGGRFAAMAGSCFGGRPLNELDDGDEYLDDAAALAAGRAVAAAAAGLDDDGTSLPMPPRCGKPRSPAPAALPLRNAPDPDAGMDDAPAAVGAAAKGGCFDDDAASVTLRL*
</t>
  </si>
  <si>
    <t>C_1620028</t>
  </si>
  <si>
    <t xml:space="preserve">MVTCDSLKVSGLLLSLVIAATATFEPVLQHVTVARGQVGNGRVIQSSRRHMLQSTVQVGGGTVIGSVAVSSGGSFALDGSARLRVQLQLLSGDTTGLFLAAPLQPEDASEQQKHNVRIAVARRAPTACDSAEYAYAGALVDGALYGASAGVAAFQRSLWLKVEVDLAEQPNGEAWYTANAGDVRDIAIPSKRCPFTSVKGECNPAGCQALEVAAKEAAAEAQAEAEAEAAAAAAAAAAAAQAEAEAAAKAQAEVEAAARAKSEAETAAAAAAAAAVAQQAEAAAAAKVVAEAATAAQTAAEAEARLKSQMAAAEEAAAASAQAEAPAAATAAAPAAAGSIAGAGAAQGVGSGMGALPLSPTPVPQVVDANGGAGGSSSLATEQVVPNSAGAGAHAAASGTGTAIGSSSGGGGSGSSSHSSSSSSSSSSSSSSNGDTVVIGVAVGVAAGTVVLLAVLALAIVGFYRGKRRRSEQGVLNPSSPAATAGHPQQAGWYGVGMGTAVAMPAAWGGGGAWPQAGGDGKGDLAGAAAGDMRSSSYTAEVVPSSPGSSARASSVLLKVPSGWTAEAATATAAGASQLLHRHAPAASDMPAASGGTEPRAAGTQAAAGPASRGGNGLGRLRQQLCLGGSAGESHAAGATDASDGSFTIPEWQTRPTVLLTMAEEGADRDVEGGHAAIGSAGAAANRNAGGCLPRMHHRRGPNSSGPECHGPEVTGVAPPALGPAAPTSSAAAGGVVGSEDGLGATPWPRRGSEAAPVVSIVLDGAEAGSGYGAQGGGWELELGWEGPRRRWQWWRRRHTAGPAGRDNSGGNALAVATGQTRAAAPAGSGLVMHAGNATIHIELAP*
</t>
  </si>
  <si>
    <t>C_1620029</t>
  </si>
  <si>
    <t xml:space="preserve">MAAAEWRLAAVERGGAAGVAPAPAPLSAKAQQAQVKEARPELKAARKALV*
</t>
  </si>
  <si>
    <t>C_1620030</t>
  </si>
  <si>
    <t xml:space="preserve">MGSAYPTIAADVASRFQRLLGKRVRFLTGTDEHGEKIAAAAEKRGMTPQAHCDDIVAQYTDLWGKLDIRFDRFVRTTESRHAALVVDVLGRCWERGDIYAADYEGWYCVDCEEFKDEKEMVALDGEAQPRGCPTHRKPCQHRKEANYFFRLSKYSKKVYGHGFLTKDGLKMGKALGNTLDPQALVSTYGSDAVRLYFMKEIIFGAVPLDSGAWARASLPADLPLRQLAAEKLPAAAAAYGSLSFHEAAEAVLALASRSNQYLEETQPWTKLKKGTDEEKAEAAAVLVAVLEAVRCVAVGLAPLTPGLSRRIYAQLGYSDAQFEAITWADSAWGGLQAGHRTAEPAPVFVRLEAPEDAAAAAAAAAAKAAPPQPSKKQLAKQKKAEQKAKQAAEAEAAAAPVTAP*
</t>
  </si>
  <si>
    <t>C_1620031</t>
  </si>
  <si>
    <t xml:space="preserve">MGRKSAEPAHMEEEEEHVDPELIEGDVVDDLEGEDLEYGSEDGGDEDDGGDDGEDDDRVHTVLEDDSFHCFDGHQDAVVSVAWNPAQPDVVATGGCDDAAYLWRVGQDAFEASAGSMGTHELSGHTDTVAALGFNAAGSMLATAGMDGLCKLWDVADGRLLRSLEGSGGALQWMTWHPRGDVVVAGTDDFMIYMWNAANGAVMQVFSGHCGIVSAGCFTPDGKSVVSVGGEDDASLRVWNPKTGECSLTIQGHPFHTGGINCVGLHKDGNGAAITGDEDGIVCISNIATGRVGGRLVGHEDSVEAVGLSAHLPLAASASLDGTLRIWDCGTLSQRGSCEHPSSVTRMCWHPTEPLVFTACLDGASRCWDLRTNSCVRTYGGHEDAVQDIAISADGTMLLTGSDDGTARVYKVKP*
</t>
  </si>
  <si>
    <t>C_1620032</t>
  </si>
  <si>
    <t xml:space="preserve">MLALKALMVREWLPALFEHARRSTPVGARPDSPLQGLCCLGWLTTLVEHCVVGCSGGGAGSSGAAGGAAGSSSSNAEHGWDPELRRFVLHDLCAAAHLQSSLRAHNTMRLRGADASARVATAQLVAEACVAYAALAPEEWRSWEGAEGAEEPWVAYLVAVRADLTSSAGGPHTSGAQHSPHFRRLVDWAMGMRGGKEAQKRSQAAAWSGLLADMRAAVAGRRALWASALPRGQLVLLPLSEAGRALQLPRRCSNPACVELEGDCEAERPLKACGGCGGAAVYCCKGCQRAHWRAGHSQACDQQAPKGNGGG*
</t>
  </si>
  <si>
    <t>C_1620033</t>
  </si>
  <si>
    <t xml:space="preserve">MGTFQALARQAMDATAALQSHGAGSSSSSGAPTDDSNSSGAPAGGSSSNSGSSSSGGARADQNGAFMCMAMSASILKLCLAVLTNLQGMAEGGRLPAAAGPAQDSGSDGGNPLPAQLGLSDFYR*
</t>
  </si>
  <si>
    <t>C_1620034</t>
  </si>
  <si>
    <t xml:space="preserve">MRQPIFYSDIAARLKYKEEGMRDLEARAREYAKKRAEEQGLSWDEMMAKAEELRNKDPAETIPKAMAPAGGEEAPLPAGWAVATDASGRSYFWHKKTQKVQATSGTQPWRGAGAGLDKRVPKGSAADCAFWRRPVD*
</t>
  </si>
  <si>
    <t>C_1620035</t>
  </si>
  <si>
    <t xml:space="preserve">MAWQDTTGGYIATSQLDDSGRRVDKPKEELQAAKDALLERQAAEGKMPGAMLLQDRRSGVNAQETWGNVSAEQYDQGAAQTSFVSADQDATGASAGATSQSRTSNITATTTAGGGTAASDGDAVRQSGGGGAPEGGGRAGEGAVRQGGSGGSSGGGDVAIGSGPSSGA*
</t>
  </si>
  <si>
    <t>C_1620036</t>
  </si>
  <si>
    <t xml:space="preserve">MDVCLVGCRWRQESGKGARWPRCCTSPLRKPCCRGCAVRGMACLLVWLRLWHLSIYADDCTPFLAGMQAVPGFLADMDVFRCASGQRLNMSKVELLMVGGGLG
</t>
  </si>
  <si>
    <t>C_1620037</t>
  </si>
  <si>
    <t xml:space="preserve">MLPPTGMSGSASFRPPQPVKPSSAAHFIQNSSGTLTVVAGTVSIIGFAHQVSSHLAKLEIAQIKLRADLEVKAVKQCAAAYRVRADAELQAVKQRAAEELQAAQAGGIAAAGCGGATCDPGAAAHGQQVKACPRHGPRTQVGTNRAAYGASRIHTGSQANVQARKVAQSVTVQQNVRWGVGAAAQKAKQAATLAAQAGKSAAVSGAAVATQAAVASGQAAMLAAGSVDRRVGVRESIRADAASERAEMQIKPPDAYLTINS*
</t>
  </si>
  <si>
    <t>C_1620038</t>
  </si>
  <si>
    <t xml:space="preserve">MKPSKAHPHTHTPYMPSAPQAQWIGGKHQHTTPSLSHPSAPCIRTSPHWRQPTLPSRPHTPGAANHSQETGKPPSRAAAAAAAAAAAAAAAA
</t>
  </si>
  <si>
    <t>C_1620039</t>
  </si>
  <si>
    <t xml:space="preserve">MAVAMRSSTGLRATAARRQMPLGLGRVSTVRVCAADTKKAQVISPVNGDPFVGMLETPVTSAPIVATYLSNLPAYRTGVAPVLRGVEIGLAHGFLLAGPFIKASGGELGPLRNVPETAEIAGSLSAAGLVLILALCLSIYGSAQFQSTPSIGVKTLSGRSVARDPLFSADGWSEFAAGFLVGGEAGVAWAYVCTQILPYYS*
</t>
  </si>
  <si>
    <t>C_1620040</t>
  </si>
  <si>
    <t xml:space="preserve">MEDHSKDDPTKTFARMSQRRRGSLESQPNAQQQHLSAKLATDAPASGQSVTFHVSSGAHGQHGTPTATAAALAGAQAAAAAAAGDASGAAGTPSRSVSPGNTAPAVRPHGALHTLVTPGLGSGHSPRMGSVGRLPSASGSSARLPTMAVGLGPGGVPLRAASAALPDACVGGVVGHAEGSGSALWGGVPETSGSTLPPSSAAFTQPSASQSQLQPAVAMAGHRPELVGAGGGTGGHVLLDSAPEGLAGMAAHNTGTELGMGSVSGTQLQDIVPVSGVSAGGVSGSGGVGGMPGCIQALPSAAIPTAMPATASAAAAAVAAAGARASSGTAFSAAAAAAASVSGEQAWTGSLNTAAPPAAERSKSSSTQATTPVRQSRLRVSVGRQGPEAAGAGAGRVGASGVGAVSTDMSLDAGESLARTSPQPEQLPPGPGLTSPAVAWPTTAARAGSGLSAVSSSAGGTPAGVSRHTSAVGLRHGRTGLAGHGSGTLAASSATAGAGAAGAAARELFHTTSLGPANSGAGVGVGSEEPPSPSVASSFTMRQTPSDVEDELMERMRARGGLGLGLSGARLAAAGGSARMTAGGAAGGGGGAVSVSARPSETGTSGGMAVGLSSAGLLMHTADGAAAVSATAGHLDGGSPAHRLSGGVPPGGYMPSVGERGGGTAAGVRVPIRLNHQPGHQRRLPNRHASMPATKQDSAAAAAVLGAAASHRAAAAAAAAAAARQQQQHDSGPPGELMAADPAVVSGVRESSLQLRVLDVTDVGAVSGQAISGSGAIGGGATGSGEGGHLTSGASHLHLLSHNNSSVLAPGGVSATLSRWAPTSPELCSTGGGGGAAAPGGAAGPALVPVALTPAAAAGSGFGMRGAVGSGTGAGGMGNGVSALIGSGGGLSPIRGGPHQLPSPPEAESEPYDTQLVMRPPPPGGRMPQLRHALGGGGDRGGTDDGSAAAGVPGGGGGGGGGGSSSRATPAFLGGRSASGSGNNGRALASAMAAATATGGGSGQQHQSPEEISHLPVDPFAADVWALGCCLYTFVFGRLPFVGSCVVDIYRAILTRPHTYPSPAELPHSPELRDLLDRMLHKDPARRLQLKDVMQHPWVTGHGTLPPLVCLQTLAATIAAANQFSIGGAAGGTDGGASPGAAAAAAPPAVVLPPVIRVTHAEQVNAIDRSSLVSLIRARLKEKICSPGEYLFKEGDEAHCVYMIMAGVVELTQHLRRPPPGYPGGGTSAGPAGERRGAAAVAAAAAAAAASGSGDPDHDHDASFSVDLDESLTLDHMEGMHFTDAMNIVDGKLHIDRQQAIEMRRRMQGQLLGDNAEYVVEVKGPGSVIGEMGMEATATVTHRMSARARGPVTVVKLTEENFFKALLQMYGGGGGGGSQASTSITASSISEALTKANGGGGGGGAHGGAPPPAPSSYAGSGAGGPGGGAPGLSAQHLMVMQYLEDSGSHAMFGPTGAPLGGGGHGHGHGGGHVSGTAGGRYSLDSAARPTLVRPGVVGGVGSGASVHPLNAAAAVQSSLYAAGSPVRAAGSPLGLGPGAGGGAQGAAGVQWVAVSGAGVAAGGAAGGGPGSGHHHPHHHHNHHHQQGAGARSNGGSAHGGGAPAFSAAAVDRFGRGGAAPRVPPGATFGGGGSGGEEGAAPMGLGAGAVAAHRAMALLGGASKSSLNAHSHLGVLNTIHSINASRAGGNTSEEGIADL*
</t>
  </si>
  <si>
    <t>C_1620041</t>
  </si>
  <si>
    <t xml:space="preserve">MHDLAAPAQVAAPAQVAALAQEVAALAMELAALAKENMHMTAKLARTTPLLVATLYAAGVVNARSFLEHVAKMWRMEQPGGYQKKRVDVFKDGLKDRPKLVACLLRDVPSWAPAGMNEEKQAPLS*
</t>
  </si>
  <si>
    <t>C_1620042</t>
  </si>
  <si>
    <t xml:space="preserve">MMLYRAVSTVGYRPHVRSATIHDVIVTAPWLLPPLVRDARRAGAWVRARQAVLCAVEAAFGLDMELAVEFSGLIGWRSGAALGWHHDANREYLSRRHVSAVLYLSDQGVDFGRGDFRFQLAATVAAGAQGCSGARRGPLQRYVEAATAQLQRQLPGWLQLGSLLGAGTEE*
</t>
  </si>
  <si>
    <t>C_16310001</t>
  </si>
  <si>
    <t xml:space="preserve">CLPCWGAWSRAWGPCASSRRIAAAASCFCVTGRATSAHRCWVCCW
</t>
  </si>
  <si>
    <t>C_16320001</t>
  </si>
  <si>
    <t xml:space="preserve">MCVLTRLETLELAGNPLGDHALPAPSDEDEDDEDEERATEIMMETFRVPAMYVAIQAVLSLYASGRTTGVVLDIGDGVSHAVPVYEGFSMPHAVKRLDVAGRDMTQYLSRLLTEAGTRLTNSAEMEIVRDIKGGAGGGRAVRAAAAAVRRM*
</t>
  </si>
  <si>
    <t>C_16330001</t>
  </si>
  <si>
    <t xml:space="preserve">MGTPLESAVEEATAAVASTSGRGGAGEGSSAAVEALQSPHAALAHLRPGRLGLERAAALRRDLAALIATAQQAPEAVAAAAADRPGSGSSSGSSGAGASLPSAAAAHGKGKAAMEAAAGAGTAVAVAAAPRPSGPMARSYGQLLSRLGRVAAAGETEQERQAAALRLLAHAAVLHLVGQAAGTALGATAAERLGLLQRRAAAAYHEYPEQVCVRVRVW*
</t>
  </si>
  <si>
    <t>C_16340001</t>
  </si>
  <si>
    <t xml:space="preserve">MCDRLLGDLWRFDPRDCTWTRLQPTAFGPPPPPPPPPPPAAAAAGPPTVTTGFPGTAPHPAVAAAAPAVAPAPAAPAVAVAPAPAPAVPCPRTLHSAVALSGSQLLLCGGRDGRGTALGDVWVCGVGPDEALGLGPDQVLWLRLQAPPGQRVAGRYGHSLVGVPCGGGGGGGGGGGGGGCAGGGGSGSGDEALLIYSFGGLGDRRQPLPPEIILVSKVCWVHPASPLPQPAAAPPPLPPGAAAAAAGLPRLNGLLVMAADIQHRLHATISLQQQQQQQQQQQQQQQQQQQPSPAGAAAASPDGVPPPPVLLPPPLLGGGAGGAATTTAAAASALVELMRRQDTGHGGGGVGGGSHGGGGGEGGSGGGGGGGGAGRWQARGGPRRG*
</t>
  </si>
  <si>
    <t>C_16360001</t>
  </si>
  <si>
    <t xml:space="preserve">MGLHEYGPHVPAAAEAAACFCGAWPAPCLAYLELLPCVHA*
</t>
  </si>
  <si>
    <t xml:space="preserve">MLLAAVAEGGGGGGSSEGGGGGMGGGGGGGVYFETSALIITFVLMGKWLESNAKARTADVVGRLLGLAPKTATLLRVDPGSGRTVAEREIPVELVQGILIKGGAALERAHNTRVVVFDKTGTLTRGDCAVQHLIPLDPTTEYGGAALATPRAAVPAGGG*
</t>
  </si>
  <si>
    <t>C_16380001</t>
  </si>
  <si>
    <t xml:space="preserve">MFRMQRFDPTTGTYTPVGKLSVPRWYPSALRLNDGKVLVVGGTANSDKGPAYSYSELWDSNNPTAPTVPVAHPTGFAATMGLNYYPFMALLPNREILWWGNRGGSITSGDSPFKTILDLPPLPDSYGP*
</t>
  </si>
  <si>
    <t>C_16390001</t>
  </si>
  <si>
    <t xml:space="preserve">MEGASATAATAATAATVAATAAATASVVVSAADRAATLAELVPPLVAALAEALEAAEAEWPPALTPTFGLPPPPPLAAASAAQTAAAWVSAAASLAAVAPTTAATGQELALAAAPDPQQQHQQLLLPGSSGSGGSGGSSEAADEGLWRVSAAGGGWEGWLRRVTPVLLRRAADDCLRLTAGLIVVVYVHGSSELL*
</t>
  </si>
  <si>
    <t>C_1630001</t>
  </si>
  <si>
    <t xml:space="preserve">MEYAAGGELFERIVRAGRFSEDEARYFFQQLISGVDYCHASGVCHRDLKLENTLLDGNPAPRLKICDFGYSKSAFDSQPKSTVGTPAYIAPEVLQRKEYNGQPADVWSCGVTLYVMLVGAYPFEDPADPRNFRKTIQRIMNVKYSFPPQLAISAECADLIGRIFVANPAQRIAIADIRRHPWFLKNLPAELAPQPRXXXXXXXXXXXXXXXXXXXXXXXXXXXXXXXXXXXXXXXXXXXXXXXXXXXXXXXXXXGRRARRRGGGESGRRRMRRGSGGGAQQHGGGAGGGGGNGAYLVDNGYNHQHHVAVAAAAHMGSPAAMAGGGGGGVPGGHPGGAVMALPMPMAAMQAAAGGGVPHPHHLVPPVHMHPHAVVGGPEYGAYMMQQQQQQQQQHAHAQQMMVAAAAGQRGYALGPGGGYVAAGGGPAMYAATGRVGSPPQQQQQQQQQMQMHMQMQMHMQQHAGGAMAQGGPGPAPQQSPPQ*
</t>
  </si>
  <si>
    <t>C_1630002</t>
  </si>
  <si>
    <t xml:space="preserve">MVTTWALVLAQQGDVIAARPELAARAAGLKDVVAGGWGRLDGLLQHCRCMVGLFGNLQQ*
</t>
  </si>
  <si>
    <t>C_1630003</t>
  </si>
  <si>
    <t xml:space="preserve">MVTGPRLMAGARRALSYAPLGISTMYHTATQPDRLSPLPPQDKHTRSSVFPTRSALCWCGRVLMGAAARSRASSPGSAAGHSATVTAPPPARAPNGCARAWGHFHPLSHPQCLVAFCSRK*
</t>
  </si>
  <si>
    <t>C_1630004</t>
  </si>
  <si>
    <t xml:space="preserve">MQLAKGFESSGSNGGSSAASNSSGGAGGASSKLAAAKAAISS*
</t>
  </si>
  <si>
    <t>C_1630005</t>
  </si>
  <si>
    <t xml:space="preserve">MPLTQHDARRDAQARLTYEPLVSNLAYVFMARMVSGKASAGDTQNSRPANKFLREKPENAELVKRLLKACNKEHDPQQFVDAADDNYALRQGFAHNKSDAWLRRTAEDLRTVGALDMFQKTHPFQCMIIEHMNALLAAL*
</t>
  </si>
  <si>
    <t>C_1630006</t>
  </si>
  <si>
    <t xml:space="preserve">MGLCFATSAGSSSSSVNSRGVGLDDDNPQRYCDADWFGDPVTRRSQTAYAFRLPGAAVSWSSSLQRTTAASAIKSEYQAAAAATHKARWLRKVPAHLGMGGGAITVWSDSQSALSVACYPICLPD*
</t>
  </si>
  <si>
    <t>C_1630007</t>
  </si>
  <si>
    <t xml:space="preserve">MGRERDYDRDYDRERDRGDRGDRDRDRDYHERDRERERPEYDRRDRGDRRGGGVERYPDRDRERDYHDRSDRRGGSERDRGERDRGDRDRERRDRDRSRSRSRDRRDRDRRDRDRDRGDDKSRHSSKSRGRGGSSGGMEDGEEPRRQEEQAPAVALDADISPEEIAMMQAMGIPFAFDTTAGKEVEDEAAKLSGTRTKSLRTARQYMNRKGGFNRPLPAEKSHEKYRPD*
</t>
  </si>
  <si>
    <t>C_1630008</t>
  </si>
  <si>
    <t xml:space="preserve">MAADVLTKELPEAKFKACHMALGIM*
</t>
  </si>
  <si>
    <t>C_1630009</t>
  </si>
  <si>
    <t xml:space="preserve">MDKYEKLERAGEGTYGVVFKARDRYTNEIVALKKIRLEQEDEGVPSTAIREISFLKELRHDNVVRLYDVLYSDRRLYLVFEFLDLDLKKQMDQTPNFSRNQRVIKMYMWQMLSGIAFCHSRRILHRDLKPQNLLIDRSRNTLKLADFGLARAFGIPVRAYTHEVVTLWYRAPEILLGSKTYSTPVDIWSIGCIFAEMVNHRPLFPGDSEIDQLHKIFQLLGTPDEAMWAGCSALPDFKDTFPKWRPQNLGAAVPTLSPEGVDLLARMLVYTPQHRITASAAMEHAYFNEIRDTMRAAVAPGGGGMGGGMGGMGAMGGMGGGMGVMR*
</t>
  </si>
  <si>
    <t>C_1630010</t>
  </si>
  <si>
    <t xml:space="preserve">MGGPGSGPGGGPGSGGGAHGGGGGSMTSYGAGGGGHLPTYRPRDAYLCGPGRAYVGLHFLEEGLRQQLQHRAYMTAAQWQDEGADPDAPPPATRLGPYHSLYPLEEAAMGPAAAAAAGDPPSAALGLRTALVKGISGVDGSAAALRRIDPKQLLPTAELLARAREAVAAWXXXXXXXXXXXXXXXXXXWVG*
</t>
  </si>
  <si>
    <t>C_1630011</t>
  </si>
  <si>
    <t xml:space="preserve">MPLPLREVAKQLTGGRPKEEVVVGWGLWAFQGGKGGSPISVRGGRAPTGRLIKLLRERYTKHVFIINEYKTSKTCYNCGCQEMAIKRLGGLKEGQRPWSVKVCNDCLTTWNRDVSATNVIRVLLLLKLMGFERPTKLQRPPWPPPAVWPG*
</t>
  </si>
  <si>
    <t>C_1630012</t>
  </si>
  <si>
    <t xml:space="preserve">MYISHMWFAAGCDDPAVFELPSVDDLEVAAAAAAAALEVLAPAQMRPVDSSEDSSDDSSSDEDSDSDEDTGDSAEDSSEEGGDAPPGGRTKEGVSLQLQVDDASGRVAVRLVASEEAGDVEMREAETDSSPLTSSSSSDDEEEAAAATSRMVDDEELEALDHDGLRDLITRAYAVADAEDGDDEEGGGGGGGGGRSALQDLGLPTEAPELGADVVVTSEDAMEPAGTCLSVLEGMVVMQGLPNSRPLADGSVVVAEDRTALGVVEEVFGPVSQPLYAFRHVVKGPLPDCVKPGAALFVVPRLAKHITADELYGGGRSGRGADPEPASDDEVYFSDDEAEQHYLRQQVSKRKGGPEGGQAGGVAAEGAAAAGGGRPRQRTKAAGRGGGTQGPGTSFQEHCCVLATFMQSGRGGGAQGGGGGGGAAGGGGGGGNWMRPLKDNAPPAGPSGNGPDPYGGGHWQQPSYGGPPPPAHHQQAPQQYGAPPPHGPPYGHQPYGGSQQYAPPPPSYGHQQQHPGYPPQHAPPGGTHPAPHYGTGYGAPPPGALGGPAGPGGPGGYYGGPGGGPPQRPPPPHYPAGGPPLGPQYGAPPPGQGYYQRPPPPHQGPYNGPPRY*
</t>
  </si>
  <si>
    <t xml:space="preserve">MSSKRGGRSSLAKAPEEAVNGEAFAPEASPPPPGDDGDAGGEDGGAPAPPPPPATKGGPVAVGRSLEIQTTPDVCMEMLADKLKLLNYEADFCRKKKPYRKPLSRLYFAVPLANSSEQFFYFTSLATWLLGLAGVELPAPKEFDDPNLTCQNILGAVKKLGFAPPSYHPTKLTVGNGKEVVGVLDGLVDFVLERRHHKYSRPAYGNDGQPEEGVQLDDEAEAAAMEGADELAMPAQNQADDDEEEEGVYVDPGRGDAAGPGTGASAAMDAEKAVLVSKVDPTLWKIELERVAPKLRITIAADSKDWRSHLDEAHQHKEVISKAWPDSKTSLERLRADLNGTLEKLQTREKFLNEQFESLMQQYRAARTTFTDVQETYNRKTEAVADRNQEMHRIGETLEEVKAMMDEKGSNIADATPVARIKTAIKQLNKELHDMEVRIGVVSHTLLQLSLRNKRLLQAQAALSDEEED*
</t>
  </si>
  <si>
    <t>C_1630014</t>
  </si>
  <si>
    <t xml:space="preserve">MQLANLNANASRCQRDGSSKPSHRHVVVSAQRLAQRTGAEGSVAQHASRRVFGASLLGAIAAVSMIPAGEAQAGFKKELKKRKIPEEDYVQLPANGLRVYDLEEGSGAEIKAGDKIVVHYDCLYRGLDVVSSRSARLLGGNRTIAEPYEYVVGQPVFAASLANYDAESANPLFTGSSGPKPPQALSLSVLGMKKGGKRSILVDKSELGYPQGVNELPADTPFELRVEVLSVISK*
</t>
  </si>
  <si>
    <t>C_1630015</t>
  </si>
  <si>
    <t xml:space="preserve">MVQDVPIIDMSAPEAAAAAAVRAAAAGSGFFYVTQHGVSDQLVAEAFAQQRALFALPQETKMALLQDANNRGYTPFREETLDPANQKHGDTKEGFYFGREVAPDSPEASKPLHGPNQWPDPALLPDYRRVTWQYYEALNALGMRLLRLLALSLDLPAEHFTPMFTAPLVTLRPLHYAAEVSDPGAGVFGAGAHTDYGMLTILATDDVPGLQIWLPDRSVDEGEGQGGRGSWHDVAPVPGSFIINLGDMLERWTNGLYRSTLHRVINTTGRERYSIAFFFEPNFDTRVEVLPVCTGPGNPPRYPPTTSGEHLLAKYAQTHAGYNAADKEAEH*
</t>
  </si>
  <si>
    <t>C_1630016</t>
  </si>
  <si>
    <t xml:space="preserve">MASGLDVDMMVLVHEARGVGRSSAVGPPARQSIRLLAADTQAVANGVWGAHSRFHLLGASLGGMVAQELVYRLRWWPLPWRREGRVRRLVLPQLGFREDDGGADFRERFGRQIEACYSAAWLDGPAPPLPGSTSRGEGGCKPAAAPGDTEAGAAASAGPTTRRQVVTRLWCEHWRELSAMRATPEDVRAVTGQMSAQYNHYLGPRRAALIRRSGVKLGVGVSSADCFYPEHSQRQLAEALGAEVHCVAAGHAECLWLDGVALMVGAALAVFRDSRV*
</t>
  </si>
  <si>
    <t>C_1630017</t>
  </si>
  <si>
    <t xml:space="preserve">MGRHRVFITRAQVTWQYYEALNALGMRLLRLLALSLDLPAEHFTPMFTAPLVTLRPLHYGAHTDYGMLTILATDDVPGGLQVG*
</t>
  </si>
  <si>
    <t>C_1630018</t>
  </si>
  <si>
    <t xml:space="preserve">MATLGQQRCGGVGAEARRARKAVLPVVCGKSLFSSRPRSPLHKQGVRHAAAVVTAPGPVSQRFAQVAGKVDFKGVHHVALLCSNLERALEFYQGILGLEINPERPHSKLPYRGAWLWIGPEMIHLMELPNPDPLTGRPEHGGRDRHFCVGVASIEPLVEKLEAAGVSYTKSMSGRAALFFRDPDMNCLECVEMESWR*
</t>
  </si>
  <si>
    <t>C_1630019</t>
  </si>
  <si>
    <t xml:space="preserve">MERAACTVCPNCALRGTALRCLRWYLQQLAPSLVAQLQQARHQGQAAPGEQQQQQQQQPEEPSGGLGEASEGGSSKVKGKAGGNSGPEAAAAAVAAGGAAGGSDGTGPVAGISRAELVRLVEWKLARGKWRPRLAAFALEQASSASPATSASPSTSAPATSTAAAAALRGALDALTALKGVGPATASALLSAAAPGGLLPYMGDEALAVAGGGGGRKPEDYSVKAYLQLVAALQAKAEALRPRSSGSSSGGSGGAGGGALTAGSSGSGGAGTAGALGAAELERCLWVAALLSDFKTMSGGTA*
</t>
  </si>
  <si>
    <t>C_1630020</t>
  </si>
  <si>
    <t xml:space="preserve">MATDRLRPTAASSSAPGSLLGRLAAPLLAPLTGPINLLWSTVTGLSWSPCGRLLAAASPGQAGLQVWEVASGSPAAVAAGPAAFDCVRWSPCGNYVFAAGTGSRHFYMFETQRWRWARWQTDGGAALSAPTAAAAATASATSPPPPPPASVVAAAWAPALPGRPAVLLAALSAPSATASAGGRATAAGSATAAAAPYLVAVHLVDAPPGLGAQLLPVALPDLQRAAAVAAGAGPAAAAATAGSGGGAAAASAAPVAVAVADMAWDAAGERLAVLLAPAAAGAAAGNMAAQVAMQGAPWT*
</t>
  </si>
  <si>
    <t>C_1630021</t>
  </si>
  <si>
    <t xml:space="preserve">MLNCLPAAADNLEQETWNDLEHWRGREVREFEGDEISASMRATLVDWLSEVRDEFRLHAETLFLAASYLDAYLAAKPVSRGRFQLLGMACLWVAAKFEEVYPAPLXXXXXXXXXXXXXXXXXCFVVLFTLDFGLAVPTPLRFLHYMLQLAHLPAHPGEALSCRRLAEALLELSLLDLALLGAPASAVAGAAVYLALGMRRHHEGLQGVVLLSGADPADLGDLVQRLSRNLHEAASSPQPCALLCRYKAWEGLHGRTALAIAAATAAQQNAAMAPAAPPMAAAAMDTDLTAAAAAPAPAAGVMDHEVEFEAEPHAPSPPPVLRQQQLSRPSSSSAAHHLPAHYAAQQPASAHGHAAHTGAAAYHMPAAAALAAAGGLVAASAGAAALMSGAHGHPHPIHHHHVMSLAVHHVPTTATIATSVGAAAALGGLRLSSAACC*
</t>
  </si>
  <si>
    <t>C_1630022</t>
  </si>
  <si>
    <t xml:space="preserve">MQELDVQDVALTDDVLVHIFRLLSAEFGPEVQEVAPREAGKQFVWFRRCLPLVCKRWSALLGRGGKHVWTSVVVSVEQEVARRRRPEAGAGCGVGVGLGAGTSSGSYGAAGGGSGLGAGGGGGVLSPSASASLGALGPGSLFASAAPTLASTAAAAAAGAGGAAPSSSSSAAQLSGTSPPVGSFMRASSGLSAQSHMSALGLGAQLATLRSASVVAWVDARSGGPAAAAAAAAPVPGAGGGGGRGAGGGGATAAGAGAGGGGVGGVGGGWGGGGGSGIQHLLLDFGSTAHDFGGHSGGIGGGAFQFPVTVTTLPPSLRCLRLSQLWINSLPAPVTLSYPXXXXXXXXXXXXXXXXXXLRCCLVEGVLRAAAGCAQLAVLRLDGSSLTTPAAGRLGWESAAAASWPPPLESLRTLSLTGCGLRGLPPAALAAFPSLTALDLSGNPDLGTSGGGGAAVADAAAAAAALPMELCALTALAEVRKL*
</t>
  </si>
  <si>
    <t>C_1630023</t>
  </si>
  <si>
    <t xml:space="preserve">MSAATPSRPHTALQASANNSALLPAPTRVVVSGRTVPACGARRASHSLPSQALQRNRRRPLTEPPAAASGLSAYPLMELRRGAYSSGRGLGGAVGSHAWLSACVRHIVTTAGATEQPGSQAGGAAAGSGAASSAGGGRGASLHLVFSGPSGHSHSFQTLPLSRTVADNPQHWDEIAATVSRTGANGLVLVRPIPSPDQHCVFAAAAAAAAAAAAVAPSPAPPASTASKSPCYSSSCCSPSAACSPNGQLLPPPPGPTSSMEGQVGDCCGGSGSSGHSHPHSHEQSSRSSSTCPPGSAQAAAPAASPGFCCPHTQYWGVVVQGATPSDTDGCWVLKTSRSDVGSSGSAHGVCMCTHFTLTRVCGGTPLYSQLRDAWLVPQQQQPAATGQQYAQTQPVRQQRWH*
</t>
  </si>
  <si>
    <t>C_1630024</t>
  </si>
  <si>
    <t xml:space="preserve">MNKLVAASQSLTLPARIRITNGQSQWLCGGTVRLLTVLGFTLSLEKCQLSPSHRVRFLGFIVDAQEEVFEVPPEKVAALATEVAELHGRGGVTYREVARVAGRIMAMSPAVSTAPLHARVVGCAAAGVISWEEAVGDPRAFLQRAELFVRLLRTSNGKAWWPRDASRMRIPFSQSELALTAANQFSSTERELQQTIIHQEADALSKYEDSTQWSLNQQLFESLWREPCLALRGPGPHSPVMDVFADKQTTKVPGAFFSRYWSPNTLGVDAFAQDWAMWAGGGILYINPLFDEVGKVLRKVADEKVDCVIIVPVWPSYWVSELRQLPVQAKRRLPHRPDLFVPGKQHLEAHAGDWVVKTFRAIYSGDKSLAFFLENRQAVVNGLISLLWEPLLLAAAAAGVDGPAQRLGIPVTSRGGGGGAAAAVVCIQFDATFPCELEPKLSELLDEGGGVVAPAAGDIPSLRWEAEAQYSEAGPPKGKRWLRVSGLPHGLPEGLQRDLV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KHAGRSSSPQPCAALSADVICTA*
</t>
  </si>
  <si>
    <t>C_1630025</t>
  </si>
  <si>
    <t xml:space="preserve">MYPQAVVDWATRAGVPVEEGTWRWVRQVLDSGPDAPGAQTRAGRAVVEMFTSGFQAPVLVLLDEVQALLQPTDARGDLDASGAAFIRDGVLRQVLVNSADHVLWAVTGSSMSAAWGALAAMPVNGTAPLMQTWPVHLPSAFPPALMHELANDMAQRHMREQGQDTHTGVDGDDMERLLEWSEGSPALFATMLEAWLARSSMPENALVDVGMFVSWFMQTKMLEEGLKEWKLGLAGLTDAQRGDVLDLASPTLGVQVDDLMDMGLWRFLQPHLLQTQQGARYYLKNASQRQLLRAIIDRGGKLRTNWTGISGGLTLIQLDWGWLLVQLGEVADYLLGLRPRRKGAVPERISGVDQFTVMLQVSGMSAGGRLCRNVLAHQKPWDGPAVMVVVMALPRLLGMPAGELAEVVRCGMGGLAPATIKEAKAAADQDQDGDGGQGNSSGAGGGMSCY*
</t>
  </si>
  <si>
    <t>C_1630026</t>
  </si>
  <si>
    <t xml:space="preserve">MLARLKLCLARWSAGQGGCAPAELRRLFDEALDSDRAWDKPHFHYARYLDQIYQDARRRQTGLGGKPMANAGRSAGERFGGRVKIMIGDERQYYEYLPDVLRHYGEAITKGQKHVMQALPRMLTLYCEHGSDQLARGTNQPRTSKENRAATEVLNTMKQLAATAIAPPKWLVALPQLISRIAHANKEVSEVIRIVLVRLGEAFPHQVLWSAAAVTRSAVPKRRDAAAEVMKLVSNQGRRTSNSYLLTVLEQFNSLSEQLIRLCHWQPQQQRNRIVTTASAHRDFEHLVRLLPCEVMVPNQEQFRAPLPPAAAGSRMAAEHPAGGSSGGAGVGLIKISALKDELQIMQSLMKPKKLTFVGSDGLDYSFLAKPKDDLRKDYRLMDFAGLLNALFASDAASRRRGLRIRTYAVVALTEDCGILQWVDGLTPFKGALEDLYISERVYAKKEWQVWIKKLWDSWTEPANKSKLLSNVLARLPPRMHRWLLNKYPEPATWLSARNNFTSRCAC*
</t>
  </si>
  <si>
    <t>C_1630027</t>
  </si>
  <si>
    <t xml:space="preserve">MMPVSSGGGDADDADDGPPAPVQVVSVRMPNVSVPANVTTTYLCVHTTLPAARKQHIIRFGESTNDEMCFNFVLYYPRRPSLVTCSSLDAAGDPGVALCGGWADTDAVGAALRQLRDSSSSGNSSGSSSEGRLDVFIQPATGTNRTAAAANASAAPATATATAGGRVALAAVPALAPYFASGALVPLAPRELAAAEAEAALAAESNSGTHTTPGAARSNNASTPAAFITTTTALPFFTYLSPDLSGAACPDMEWGMSWGQRQQLLQAVLEREEVAAEGRAGGGGGGGGDEGAGVDGDGDGDADDK*
</t>
  </si>
  <si>
    <t>C_1630028</t>
  </si>
  <si>
    <t xml:space="preserve">MSSAGSTPNTAARDVLSRLHGIMSELRSDAAAIRCSLLFSAVGLLADDREARLPGMTWRDSAPQLLLMVLGCLGAEDQQVRAAASSALGVLTASLDLSAQQLLLEGPHATMVLNTLGCSELARRLDLPPAEMFTLHAHHAYAYAFWKEPAAFDAFMERVEREVLERGHGDVVGRLSMARMLTKQVGCTRVWAAASLHPQTIIMAGEPSDSWHVTGSLEPPAGLHERIEVFMRAIAAESREMETDDFVQELLLGEVAAGLFELFGKQLAQMPGSSGAISGPPTSARPEGPGGAPMSPGRARHHHAVHHQAHLLGSDVHHHRASAVESVDAEALQALRSLCVLVLMLGKHLPGHVPPVMVLLTAAVSRAITSSMELQLQASVVLLPLLQSPCTEVSTSAAGVLTLLVVDNKERVRKALSRMPPLPAEVPGLEQVAQVLQEELQLADRRKRLAQLADSLQHDSLEVRHVALGELRFFLTDQRAFMCELVQRGCSGRTAVGAGMSPESSRAVTTAGTTQKLGKRAAGAAGIKSQSSAGAAADAALLAQLLSALLRCCENTVRTRLGKDIRIRCGECLGLLGALDPARVAVERRAPPDLVDQDQERGVAGGDKGGGSEATGALARSNGGGGQYALEVSLVENLVRVMETTGDLTVYRFTSYALQCLLQHYTGGSNDGGVARITSGAAAAGGRPGAASPEPEGLYWEIRPDIRPLVKPYLTTRYTLEDVGRGGRPEVDSWLVGNPLFNSPKRPSYRRWMTLWIRAMLRFAVGPHQAAFNAMMPVMRQDLPLMTFMLPQVVHAVLVSGNATATEAVRREVVAVLQAGAAGPSEADGQLELYLQALFGLLDVLGRWVKDAWQAAGASGSTQVAAQAPGGDNISELPARAQHVRAFIESIPMETLARAASRCGAHARAVQTFETHMRSEAIKAHAASQSKSATSGGLNPAADVSRPQYKALNADVSRDSSDTARQLCATSP*
</t>
  </si>
  <si>
    <t>C_1630029</t>
  </si>
  <si>
    <t xml:space="preserve">MPDLVGRTPDRSYCVKQDVVTVLSVAEFVVERLPTVFSGQGSLEVGPVRSLLALLLAAARRFRSLLERMVSLLLRIVNLAPAGMRRSLLLDLAEGAMELMLDAEQQLVVQALDQHGGSASPRGGGGTVLGSAITAFEALQARCGAMGEEPEAACLLEVQLDRYDRQLLRRQRRCCHR*
</t>
  </si>
  <si>
    <t>C_1630030</t>
  </si>
  <si>
    <t xml:space="preserve">MLITDNMLGKQEPQAVGPMDGPEPSPEELLALVELLQQQGMNMDQVPADLKTMLHNVKRQKAPATKGPATPEAPTEEITPDPGFVIKTTETKTGDKIFINVCWHDRVAAPGGWSNGVMPDEVAAALEKLQSAGGDEGAAHMSPSEVEALRFPLACGAPRVDTDRKGSPCTAIDVVFNSDVVRAAASARKLKAMLIEVSLGWVGNKLGGKLDPRYKLPKMRYKGEVVASQRIRADDKRKKLVTELREVDEEPSFALRTKKAPAPPPITAQSPASAASSTWVQVTVDFPASGPSSSAAAQQPGCTSVEVCGRNVYIRAGPGAPELHVPLQFAVSAEGATAAWQEQQQPSTGGGKGPGGPLGQHLVVRLPYMGLQDYLADARAQAPLAFGQLSFASKALLELEP*
</t>
  </si>
  <si>
    <t>C_1630031</t>
  </si>
  <si>
    <t xml:space="preserve">MELLDGPLVLLDYCSDFIVKFSTEIMDKYMPKKGASADEKKKIMATWAQMYWAVPDAMLVAARKALSFSPDLVRFSGTKIYFIAWDPFYPYQLLDLYGKAMPPCPNCYSKGKGSELARAAAAAAHVNCSGWAQKPRRFVDMDQYHYASSARWRREGKAAAASQAAAQAAAQAAVQAAAQAAGSGTGSGTGGGAGSGTGGGTGGGSVATAVAATAGWGRRRGEQWRCAE*
</t>
  </si>
  <si>
    <t>C_1630032</t>
  </si>
  <si>
    <t xml:space="preserve">MASGTVDARTLTSRKRGIRLCMLVSESTSCKYAYRFLKAFLNPALDEIHLVSAVNTEEGRAAAVSRQRDLVEADLQHLVHQHVVTKEDDYTLYESLGRYVAATVQPHLILMSSNNLCANAQNSAAPSRISLLGGTSFASSTSTSGAAGGGGGGGGVSLGGGLGGGLGGGGLPGVGPGGNLLSSSVALKILPELRCAPVLVIKYNTKGQWLNAAAATAPWSALAATSTWVNAARTASGKTLTSSAKLLGATGSLTPGAAATPMKVMVDLQANSRGVLEWLFEHFTAGRDHLMLTVSNAFDDKHNIKPAAQKLLTSFGVQAHVNSFHADKTMLAGPNR*
</t>
  </si>
  <si>
    <t>C_1630033</t>
  </si>
  <si>
    <t xml:space="preserve">MRSVFSDTCSAAPSTSRPHAVSVIPSRPRRYAGGRTLGGHTLLSSRNVGSVAVNTMARDRLSAQEREELEAVRARLNQQLQLVTGVSPSASSDLSVDERPTLLAKANNCPCEDEVHPSNGWRPMPHHLSKPELWERIRQEAQMDASSEPALASNLFSTILAHPSLEKSMAFLLANKLANPTMLGMQLMRLISEAYEDDAGLIEACMADLQAVYDRDPACDSFSQAMLYFKGFQAIQCQRVAHWLWQKGRKALALAIQSRMSEAFHVDIHPAAQLGRGLLIDHATGVVIGETAVVGDNVSMLHHVTLGGSGTGRGVRHPTVGNGVLLGAGVTVLGPITVGAGSKVGAGSVVVSDIPCHSVAVGVPARIIKRDIVKEPVKEMDQCTDYILDYTI*
</t>
  </si>
  <si>
    <t xml:space="preserve">MSGSTTKVPFTEPEWKIPGYTGYVQGLQETYKKTPVMAQLETKDPSPESFIYTRTQTAPKPSPVRDPCNNPENFKKPQPGNLWPALQETAIQASFKPPTSNIALGDERIIPFRTSYGVDFKAPFNGTEQLRSPNRNEDLVKTTSSLTNIYKSSFNRVGEKRLQKMISTMRERMEAKLGNSNNNAFRMRKLFKMYDNDGSGRVHFEDFRNMAETFGMQLDDDSLMALYFVYDPEGSGYLEYEALVAQLMSPSDFAFYKGYVDYSQDKADEARRVELLSQLKKKIGPVAGDLERLLKAFDSAGNGQVSRHDLVAGCASVGVVLGDKDFETLAPVMTYNSDGLIDYAAFCAVFNS*
</t>
  </si>
  <si>
    <t>C_1630035</t>
  </si>
  <si>
    <t xml:space="preserve">MAHEQQLITKRAWLGPGGPEGYLTVASASLKWQPAASGATGVQELRIPLSCITNNQRAKDKPLVRITFTNGTGGAAAHVFQFESVADRDAALDVLTKVTSKCDVCVLLVSVVSSGEAWVIAAVAAAASGSGTAASGGGGGGDAGPAVAGGFTRQQRQQMVARDADLKALYDELSKRKARAEGINPNAAAAGGGAMADDAGGDIFREAAAAVAA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MRWRCIRNWEQG*
</t>
  </si>
  <si>
    <t>C_1630036</t>
  </si>
  <si>
    <t xml:space="preserve">MFPCPGTQLGSKALTPGGEAQDAQRPSKKQKRSAATASGADATPAEPAPAAEDGEGDGEGEEGSKKTSKFMEVGDDGLTYKQRRQQRRAAERAAKEAAAAEAAAAAGAGGDAAPAPAAPAELAENAAGDAGSKKDKKKDKKKDKRGRGDEEAPASATGTAAVEDVAAAAAAAAAQGNADEAARMRAVLGFTSGAGGGGAALSFGLTQVAAAAATGGQSQRQEQPEEGDKKDKKKDKKQDKKRKKGDEEEVKVETAEQPVSLGQPAEGAAAAVAAPVAAPAAAAAAGGAAKVARGAGAQFSFQFKVQAEVEAATEAKLARIMAIDSTKDGFVPRRVWVTGIPHEWDRAAILEYWGYCGPLEEEALHLLTFKDSGNFNGTAFITFKTQEGYEAALACNGEMLEGRPLRVEKCKAAAELKGNVRATTTAAANARAAAAAAAQAPAEQAVQDAEEAQEAAAAPAPARARAQTPEAVPAPRAVAPRPTAAAATAGAAAGGGAAAAAGGKVAGYPVVYVGNVSFEVGEPELRKLFKERAGVEPSEVRLHKDKNGRPKGFAHVHFANDDDVDKAVALNGLEFEDRNIRISYAQPKPGEVAALQAAAPAAAPARARAPAPEPAPAPRAAAPKPAAPKPEPAAATSAGGKAAAGKGGAAAAAGGKVAGYPVVYVGNVSFEVGEPELRKLFKERAGVEPSEVRLHKDKAGRSKGFAHVHFANDNDVDKAVALNGLEFEDRNIRISYAQPKPGEVA*
</t>
  </si>
  <si>
    <t>C_16420001</t>
  </si>
  <si>
    <t xml:space="preserve">QELRARQGGRLHQGLRRRHSAAGAAAQGAGALLLRNRRQRGCRPGSQAQGRRGRRRPAGGHGRGAIRGTGGGGRRGVRLRGV*
</t>
  </si>
  <si>
    <t>C_16430001</t>
  </si>
  <si>
    <t xml:space="preserve">MWALAVPLLFRWRLTRATAGLALGVYAAFQLVYVYAVLREPPRGV*
</t>
  </si>
  <si>
    <t>C_16440001</t>
  </si>
  <si>
    <t xml:space="preserve">MLTRALLTHVRPDSATTWAWVYSDAPAPAGLPARLAAAVGHWRVSLDQLWVANTAGAVSYVHYTGRLLEPGPGVLPPAVDGAWQPACVLQHRKPRHLWTFEERAAYDAASPGDRAGSWPRAPYFLAPEAGVVVHPEHCRIAGVSLADYTGSTASPPLWVIQMQPLTSFLRRQVEQGALRTPLLPSGEQAPPAAHHADDTTLTARDPAVDGPVLMAAVQLFCRASNARVHPDKSKAIGLGRFAHLTGPCPHTGVPFTTGAVTHLGVPLSWDSDAAAADLYTRRARGMAFVARLWAALSLTLVGRVHIAKQVLAAKLAYHFSFLNPSPAQLKELTDLGSGLGDQAAFGQ*
</t>
  </si>
  <si>
    <t>C_16460001</t>
  </si>
  <si>
    <t xml:space="preserve">MVGTMPYTCPEIIQQEPYSEKADVWSLGCVTYHMMMLRPPFDGTNPLSVAHKIVEGAYEPPCDPPAASGAPPYSPALNRLVGVLMTPD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TGPAAPMCASSD*
</t>
  </si>
  <si>
    <t>C_16470001</t>
  </si>
  <si>
    <t xml:space="preserve">MGKGGTQHFEFFGPHGPAVLVLVLPAVCYALIIGCNKESCLKLWPEFKLPSLPQTVSFYSNEAMLVYLAWFFGVALLHVILPGQKAEGVVLPNGKRLTYKLNAFRIFLITYGAALYFGFVSRQLDLGWLYDNFAQLLTAAIIFSSALSVYLYASSFXKGALLSGHGATGQKDMFRANPSDPRVAHLRTLKTERGTQLIISGWWGTARHINYFGDWIMG*
</t>
  </si>
  <si>
    <t>C_16480001</t>
  </si>
  <si>
    <t xml:space="preserve">MNAGQPAQAITDSNGFFMVGAHTDSPCLKLKPVSLSNKSGYNMARPGRRAGGVRAYGQCMGSINVETYGGGLWYTWYDRDLGLAGRVLVREDGAAAAGAGTGAAAGAGGNGLKHRLVKLDRPLLRIPMLVRRRRGEGGAWPSMSDG*
</t>
  </si>
  <si>
    <t>C_1640001</t>
  </si>
  <si>
    <t xml:space="preserve">MNSVLQVRATKRISIEDAPNVLTVHLKRFEYGGFGAKINKHVAFGTELNLRPYMSATKGPALMYDLYGVLVHHGYSVNSGHYICYVKAANGLWHVCDDHRVAAVGERTVLDQRAYILFYIRRHPRVAPGAAGEGGAEAAAKQAAVQEAAAAALRAAKAGAAAGSAEAVVAGAGERPAKRAKQEAAAAVAGPTPLALMLANLEEQRQLAGKAAGPASKAQAAAAAAAAAAGAANGTAAVANGTAAVVNGHAASDGTEAPGAAAGTTSHTRLRQGRVDSDGGSTHTARSGSNLLHGDQQQLLRVLRATSLGLAQKSSVWFARAGQLRHVSAPPPAAAAANGHGHHLINGRLLRRMLNAKRAAAESDGSDSGEEAAPSTAGRRLASEAMGLTRQNAADALAGMGGISKKKVKRLGAMLVERLGAVVAAAAANRAAEAGAEEAEEQMEERAAAPGRRQAAEAAAAQEDDPKPKKQRKPAADAGAMEADEGAAAGSAKQAAAQVQTRKAAAAAAAAAAAVAAPTSDEPAPPAHAKPVQQRPPAGKAARVTEELTGHDALAWLTGGGGAAAGRAAAQARGAGEDGAGWDGEGEDGELRRQAXXXXXXXXXXXXXXXXXXXXXXXXXXXXXXXXXXXXXXXXXXXXXXXXXXXXXXXXXXXXXXXXXXXXXXXXXXXXXXXXXXXXXXXXXXRGGGRGGGRGGGRGGRGGRGGGRGGGRGGARD*
</t>
  </si>
  <si>
    <t>C_1640002</t>
  </si>
  <si>
    <t xml:space="preserve">MSPTWRVCARPDRNVHGHGADDLRRMARQWEAAPPLYTQVSALSLFGGPVVGEDKDKAGGGAVAAAGPSAGGGASRAGDIKEVDMGGSDEEDENGGGGGGGAAAGRQANGRAAGDADADATGESGGGGRKKASRWHDDEDEEDGDAGDAGRRKKGKKGAKAARMAGADAINDSEILSVVTEALVGAAAVEPAAAEPGAAAAQTPTPGKRTGPLRPALRRVSSVTALEDVVAVFGPALPPGAGGGTAARXXXXXXXXXXXXXXXXXXXXXXXXXXXXXXXXXXXXXXXXXXXXXXXXXXXXXXXXXXXXXXXXXXXXXXXXXXXXXXXXXXXXXXXXXXXXXXXXXXXXXXXXXXXXXXXXXXXXXXXXXXXXXXXXXXXXXXXXXXXXXXXXXXXXXXXXXXXXXXXXXXXXXXXXXXXXXXXXXXXXXXXXXXXXXXXXXXXXXXXXXXXXXXXXXXXXXXXXXXXXXXXXXXXXXXXXXXXXXXXXXXXXXXXXXXXXXXXXXXXXXXXXXXXXXXXXXXXXTAPRRRRRLVVIEAEEEEEEEDDDDEEEEEEEEEEEETPEQHHQHFLEQVRHEHEGEHDALRQMHINKQHQQPGEEEEQAEAEAEAEAEAEKEREATRKFES*
</t>
  </si>
  <si>
    <t>C_1640003</t>
  </si>
  <si>
    <t xml:space="preserve">MRTPVALLVLLLCKLRPRQAAARLAGLWRVLLCELGATSSWNGAADGRRGRXXXXXXXXXXXXXXXXXGGGGGGGGGGYHQYQQQQPQQQQHYQAPPPPQQQQQQQYQQYQQPQQVAPQQQQYQHHQQQQQQQQHQSQHYHQQQQPQAHGAAPAAPPVQAPQAAAPAPATAPPAAATAAAPAAANPLAAVHAQLAAAQAQVAAAQAQLQAQGLQLPQAQQQAAAQAQAQQQHLMYYNMIMQQQQQQQARQQQPQQQQQGQFGVQQQQQQHQQYYQPPPQ*
</t>
  </si>
  <si>
    <t>C_1640004</t>
  </si>
  <si>
    <t xml:space="preserve">MQSSATLNAVGWGLFQLGGVTSRNAPFANYITTDGVACSVAREAHNKPLANLKPATAPADAGELCTLEEMKATQIIALQAYIGGIPTAATASAARFEERLRYLFASGAXXXXXXXXXXXXXXXXXXXXXXXXXXXXXXXXXXXXXXXXXXXXXXXXXXXXXXXXXXXXXXXXXXXXXXXXXXXXXXXXXXXXXXXXXXXXXXXXXXXXXXXXXXXXXXXXXXXXXXXXXXXXXXXXXXXXXXXXXXXXXXXXXXXXXXXXXXXXXXXXXXXXXXXXXXXXXXXXXXXXXXXXXXXXXXXXXXXXXXXXXXXXXXTWNRDVSAANVIRVLLLLKLMGFERPTKLQRPPWPPAAAGPG*
</t>
  </si>
  <si>
    <t>C_1640005</t>
  </si>
  <si>
    <t xml:space="preserve">MGGEDGGRGGKRKQGGRGGGGGRGGGGGGSGGEGGGQPNKKAKYYAQSRGSGQAVPLGTPLGMLVTCDAGREDRAGDEATALIEEHYDKLCTGEAAAEAAAAAAAGGTGKRGRAARRDKAAAATAAGGGGGAAAEAEPEAKKEKEEAKEEAKKEEGSGGAVDIAAMLAAEVAELKESKKTARFRVHQTGVKGVIFIVFPQQPPPGAPTPFQVAMAIGREAEERKQEMAREAPKLLAGHFPEGEDAAPVEFAVEYEHRSSEGFERIKVIDIFTGLIKCPPHKVNLSAPHKTILVQLIRNGAAMSVVDCYKDIAKFNVRKLAEVPEEGAEDKKKQQASADKKKSEEAKEAAAVAAGEGKEEAKEGAKEA*
</t>
  </si>
  <si>
    <t>C_1640006</t>
  </si>
  <si>
    <t xml:space="preserve">MPRPPTQPPPPPADAAIGESSGGEQQPPRKLTLYGRLKKAAKDLKHEVLAIYYAMHDPRTPWLPKAIAFVILAYALSPLDLIPDFIPILGIIDDLILLPALLWLAIWLLPHGVMDEARQRAHVEPFRPGRNWLVATFIAGMWVACLEWLLWFLINRYGNAVLRQYQLEAMVGLGVVCAIAFWVWLAGKVRKERKKQIQANRTAVLAKAADEREAAAAAAAAAAMAEAAAAPHADVDFEAALAGTAEQGRKRAAGGGGGGGGDDDLSRPLLADEPPAGDERAWAAIAAAVAAAAAAGFGAAACSAGGRVAAAAD*
</t>
  </si>
  <si>
    <t>C_1640007</t>
  </si>
  <si>
    <t xml:space="preserve">MASPSSYFRVLVNNTLDVLPYIYTPTVGKACQEYHTLGIATRGLYLRIDQDKGKILERLKAWPQKRVRTIVVTDGERILGLGDLGANGMGISEGKIELYTAAAGVNPAVCLPVCLDVGTNNVKLREHPKYKGVRAARPPQKEYDEFVQEFMEAIRAWQPHTLIQFEDFGNTNAFRILDKYRDDYCCFNDDIQGTAAITLAALLAALRVTGQRLADQRILFLGAGEAAAGIATLISYCMTRRDNIEPAAARQRCHLMDSKGLVIASRTDLQHHKRPFAHSDVPPCTTLIEAVRAIKPTVLIGASAVPNSFTQEVVEAMAELNARPIICPLSNPTSQAECTFEQAWNPHPHPQDLEQGNGWRRAARAAMWSPPAAGSATASASMEDVTPLSSMDLLPAPGAEKPPAPLMSGELWPGARLTR*
</t>
  </si>
  <si>
    <t>C_1640008</t>
  </si>
  <si>
    <t xml:space="preserve">MADFGKALLDAAGAFPLDKYRFLRRLRETSTEQYYQLLCYYTQQVLPYIYTPTVGEACQQYHALRIQARGLYLRIDHRRSILSQLKAWPQKDVRVIVVTDGERILGLGDLGANGMGISEGKIELYTAAAGVNPAVCLPVCLDVGTNNTQLREHPVYAGLRAPRPIRQQVYDEFVQEFMEAVKIWQPHTLIQFEDFGNNNAFRILDKYKDDYCCFNDDIQGTAAITLAALLAALRVTGQRLADQRILFMGAGEAATGIASLISFCIHRRDGVSEQAARQRCHLMDSKGLVLASRTDLQHHKRPFAHSDVPPCATLIEAVRAIKPTAIVGVSAVADAFTPEVLAAMAELNDRPIIFPLSNPTSLAECTFEQAYRATNGRVLFASGSPFDPIVDERGIAHHPPQANNAYIFPAVGHAAVLTKSKRVPEEVFLVAAERLSVMATAAELQVGALFPPFARIRDISAHVMAAAAAHLVDAGLGAVPDGWPEQREGWAAAARQAMWSPPLPSVPVSRL*
</t>
  </si>
  <si>
    <t>C_1640009</t>
  </si>
  <si>
    <t xml:space="preserve">MPTSHLRTPGGIIGGGGSGRASPHHHRGSSPLGTGSGRDGGTHSSSGVPSGQRRGKSRAGRQAQRASRHQRGSGTGPGGGAGGGAGGDTTPSGTDAETDADAGYAAAGSPHGDRNGGGPGIAAGPSGRSALASATTSGRGARVSLGGGIVGLDYGGGGSSGGGGGSGGSYRTDGSRASSQDGVGGSGGGEPRSRVSRGGGSRGGSRGASAAGSRRELIPPPPRDAASGHGMAGSSGLPSGSSPRPPPLVVERRSDPRGVIGAIGSGAGGLHAGGSRLGRESGAGISPTATGPSPRVVMAPEALSGPIPELLIHSHGAAGAAVAGGGGSGVHSGANVAYVSDYYPSDTEQVMAEGSYTPAGVYGAAAAAAAAAVAAPGGAGSMRSAIREAASGGSFVGGTSSPRAGGGAAGAAGGVVPQLGGSVSVGGNDIVREHMNAALARMRINNSLPRGAASKPPPLHVQAAMAAAFEKEGPSGLSRDASVTTPNGGNGFAGASAVVSPSGGGAAAAAAVSGAPGRGGSPFGPSSAAMALQMGVVAAPSSPGLGAYASGTQLQQHLGMPPDSPGTSAPSTPISRQISNIGGGGGSGRYDLTLAGRQGSFAAAATTPRGGSRLAGGAAGLDLLPTSRTGSMTAGAVLPLMSTVMLASRKFAAGAARAREGGVASGEMGVAGRMGSITGMPMVREGSFLVSPRSRCV*
</t>
  </si>
  <si>
    <t>C_1640010</t>
  </si>
  <si>
    <t xml:space="preserve">MCPETQEEWYAAEVSALEAAVAGAGLSLLVFADWYNVPSMDAVGTSVASPVVAGAVSLLASTVLPDKPGAGEDGRWALLNPGSMKQALVEGAVRLPNLNIYEQGSGRINLPNSMAILQSYTPRASVIPSRLDLTDCPYMWPFCRQHLYAGALPVIFNATLLNGQGVVGRLEGPPVWLPADAGGRHLHIDFEWSDTLWPWSGYLALYIRVKASGKDFEGPAAGAVECVVVSPPAPGEDTPRRSVVRLPVRAKVAPPPPRARRLLWDQFHSLKYPPAYLPRDNLDVKSDILDWHGDHPHTNFHGMFNTLRDKGYYLEATLHNAARKGSPQETHGYLAAVQHNGSNGSNGGNGSNGGGGYVVVFSDSNCLDRSHMSANCYDMLLRLLARVLDPAGSAAAQGVLEESLMPCLGDHMG*
</t>
  </si>
  <si>
    <t>C_1640011</t>
  </si>
  <si>
    <t xml:space="preserve">MVDSVVYALWLRARVARTNSRSGAALAGASRPNGGLGLSPFGRSAAEAERALAGALSAAFPCGDGAAAAAATGYSLDGYSSGQAQAAALQLQRSNSRGLAGHSPSRGGGGSATAAGAFLSTAPPTPSGLSSGGGVGGGAALSPSGMRASVNAYTAAAATASGGRGYPVSGGATAGDSEYDDGGYGAGAGSRRFQERRSAPLSRPPELLSEPLHHLPAGVQLGPPESPTPYATQVSRGGYPLSGDFAISGGGRGRRSSGGGLAGGVAGGTTGGSGAVTKEIRRSATAHASGTSILASPRMHFDAALQRLRSEKNTANPNKSKSPARRPGGVGGPEVQANGGETSGAETDGGLRSPPSRRGAGPGNGRGAGQAFARSESHRQQSATSAASEAAQAYAAAQAVMLAAQQHHLSMLQEHQQQHNQQQQHQHLQAQQHHQQQHQHLRAHNQAPAGPPQDTWEEHHQQHQQHQQHQQHQQHQQHQKPAGQRPPRLEVPVSFSSGPLEVWAEGEEGGGSGSAAASAGTAPASPRPLLNYRTASRTPQSGGGGGPGAEAGGGGGTGAGEAKEADDEEEAEQEDEEEGMWGDAGEDAGDDVQPPGRQDGHLHDGRWQDAAAAATDDSCSRSRDYTRHRRPWAEHGNGAATDAEDGTAGGGGPLAGPYDDAVAYGSDPAGYDTQGTADEGGPGSVYGDVHGGTGLASGREAAVTLADDYGSPASSFRSYAGTGGGGVMSAGWLGPGHGRGHGRGQGQGQGVAQGQPQGPLSGTSGPEPALDAAFESDGSLRSANSIGGGGGGGGGASSRECGGGGGASSAGTSAPGRSRDNGSGMAAAASGAGGGAPTAAARLAGSPLGPMRDAAAAARAYSPSSLGGAAAIAAAARAHAIHTQHAAAVAARAGSPVVALPPGSGSGGPPAGASPRLHTRPQGRRSAQPNASPSGASSSSSRGRGDSRGGGSGGGAGQVRPGLEQLQQHTQGQDHHHQHNSQQQQQQQQQQQQPHQHQQLQALRTYGGMEGVEEAVAALESNADHLHHHQQHEQHQHPQHQQYHQHHDPDHGAAGAACMLSPAELEAAIWQARESALTPLIGLPRMPSTHALEQDPYAAAAAAAGVRQASMSPVVAGLSRGGSGRGGGAGGGGGGRGGGGGGGSACAPYVYGSARPSTNGGGSLAGTNDGSIIAGMYELAVGADPFLRASVSGAGMAVGGTGTGMGMALPGPSPAHTPGIRSHTSSRPHSPLPPGRMSSAGAPGGGGSGGSALYASAAAPVHDSGNVSSGGGSGGGGKRSLGNLWRAASAAALAGSNQSGSGSGAGSGGAAAGSPVGPQFLRQTSRLGAPRHAACHVGYQPDDGLTSPQLWRTGSTSAGTPPGLMRSASGSGGGGGPPGAASGKSATSQAPPLMSSIMLASKKAGRGAAAAAAQQAQFY*
</t>
  </si>
  <si>
    <t>C_1640012</t>
  </si>
  <si>
    <t xml:space="preserve">MSTRDKRPAPGQPRRSSGVALGVLGIMLLAFFAIVFMLGRPSYRHQFEEFIHHPFDPHPIGIDKRHKDTTLTDIDIGAGTKAVTSSTTTETEKKSSVGTAATPSPSPSPSPKAEEKKVEETKVEEKKAEDKPKEAAVAKESGDDEDDDGKITELDTQYKPTREMVQKIAQNGYLMVTWANFHYFDFVKTWVKHVQRVGVTGYIVGAMDDHLLREMIKLEYNCFSMKSGLTLGDFGWGSATFAKMGREKIRLISIFLKLDVHVVIADVDVLWLRNPLPYFERYPEADILTSSDNMANTVNDESLEKWPDAGAAA
</t>
  </si>
  <si>
    <t>C_1640013</t>
  </si>
  <si>
    <t xml:space="preserve">MVQKIAQNGYLMVTWANFHYFDFVKTWVKHVQRVGVTGYIVGAMDDHLLREMIKLEYNCFSMKSGLTLGDFGWGSATFAKMGREKIRLISIFLKLDVHVVIADVDVLWLRNPLPYFERYPEADILTSSDNMANTVNDESLEKWPDAGAAANIGIMLFRKKSLDFVEKWIEIIEADDKVWDQNAFNDLFRRGVKPLEPPNKNLFLGYDGSLTMGILPVSIFCSGHTMYVQRMAQRLKLEPYAVHGTFQFSGTPGKRHRMREFMLYDDPPEYYDHPVGFVSFDLDGLPELLKTAGPATDGFGLDNVQGHFKLVNHELQRLRQGFAIASVITGRALVVPELWAGLDRWWAPHSGRIPGAHFDLPFVCPLDHLLDLENGMFRKFPEEHYGPSTEFREYSFFNNSRMTPAVRDDRVVVEVCDTAGAAGCSDGSKPAQLVTEGGVKKIKIAPFLSSAELATALSDPAVKGAKAFSEPGAAARFVERMKLYGSIWCCVLAHPGHIHYDLLWDMPHTDKFQRVWNGTWDTKTGP*
</t>
  </si>
  <si>
    <t>C_1640014</t>
  </si>
  <si>
    <t xml:space="preserve">MTTNLVAHAPDLFAAGIARTGADNRTLTPFGFQACLSIL*
</t>
  </si>
  <si>
    <t>C_1640015</t>
  </si>
  <si>
    <t xml:space="preserve">MAGVASREQLGPAAAAAVATAAATAAAAAGPSSAAPGSPPHAGGGGVSSSGGGGGGGGAAVSVVRSLTLDALRPHFDRTIREASRALRVCATELKRRCRTLGFSRWPHRKLDSLRRMAEELESDPGFNAAEKQEMLRVVTENRRAIIQHPDAPLDEATRRIRQLQLRNIKAMTARERRNQQQQQQQHQHQQPSSLASSAAAGTAAGAGVGSLRAGGGGGGGGGGGGATSSSGTSATAAAGGRDGGGGGGGGGVTSRGRGGGGGGGSGGGGGRRGSSSRGSGRRRRAVAAAAAVASDTEDDESGVGVEEDDIDIGEGQGEGGNEE*
</t>
  </si>
  <si>
    <t xml:space="preserve">MGSSMGSSDGAAAGGGDGRRSCSTVIASAAATLTPAVLLTLVAPGHSAPAAAASGDRAAPAGAAAAAGITRAAAGSIEGFARVSGAAAVIDADAYGMVAAAASATSSRLSLRRAGDADGGGGSAGATAAELHLQQLQLARALRAASGSSLGLLQQPLHQQQQQAMLAGAAGAGGGCGERTVMLTAAGLMAMGSVPCCVTMLNYPGSILFQNARSVAFFGDLVGRPLGGQLLARLLGGAAAGGGGGGGGGAAATRSAASMDVQGSIARGGGHPSSAAAAATAAAAAARRHSGVFNGGAGASAAAGASVCVEGVAEGVVLTAMGDESGDEEDQEEAAEAARSGCTPRAAGAGSCGLSRAPSQHHQRQKAADASPADTLMSTFRQLQQPTSASSSRSRLQAPPPSAAAPAAATEQQYQQPAGKVVMGGGAGGGGHASAGDLLSCMLAAIERGEAFEAVVQVTAAGASYWCIGDGAGGPAATATATAASAAAGSSRPGAMQNGGNSSHHGYEPSRPAHFSVGPSSPVPARLLHNAGRGPQKRLSPQPSLHQEGQQHQTSSPYDSDKCCDESLTATSGVPRLLTGLVAAPAADRRLPPNMHMQVVDPESASYMPAAAAAVSGSVSGRLQGRLGYSCVPAQALYRSTDGACYGGANGYAAVAAAAPSTAAAGGHGYSSGSNAAAPAAAAATASRAVVLAPADVASSQSDHPAAAAAAAAAADASQRLLLTAGDGVAVIKAGGRGSGGGGGGGVRRGCNKHPHGRDSNCPKGFAAAAAGDGCTAAGSSNGALRRRALAVSAQFGRLAGDGGAGSGSGGGGGGGRDGALMARSQSQDLTAVAPKAAAVAAAEAAASTSGSGFSPAANRRLLLTAPQLAMPPPQLPQLAAAPPPALDSPPGYGGVGGDGGGGNSMMAMLRTYDSASAAIQQESGGSGRLPSLAACVAPRDLLMTEDVGVGSIYASGDGGGGGGFGTLLLSSRGGIGGGASGARGANSISGGSAAAGDTMSRIVAAAANASAKKRRMPRRAASTLFDGIGGGISGGGGGVPPAVTSATAAVAAAAAAAAFGTAGVSRPLVGVTPAAATRTRSCVFEPLGSGQLQELMDPSTTPSLGPDGGGATAGGGASAAAGRGTTAQAAADTPQTLKGVAQDAAATAANISYPSVDLPFPPQHQQPYHNATDGGVAAGAMLAVSSFSHTAATTDVVPTSGNGAGGGTNGGGTSGCGACSSVGIVTTNASTAGDGAGAAGPVPVPGDGEPSPFLTRESIQHNHTASAAMPQFRLDGSTSATAAATADAASTSAAAAACDGNNTMSASAEEAAAAASKELATAAAIQNLDAATGAAAASSAGAGASTGGATAASGAGTGGATANVAAALRAARRRSYVVVLPSALSALSPSLAASLGAASPSAAAASAAAAATAASAAHFSLYAPDTSSGGGAFFGGATSQAARAVSNSTTGPPPPPHAVTSTAARPPRLLNDPASRVQRLSTSFPQLTFGGGSGGGAAAAADPFAGGAAAGAAAIDAAAPADSSTSPGAVLGTAVSAAARSPPPGRPLERVGSCRSTRLRSHAPSALQLGGGGGGGATDNGGCGGGSPGGGGGVTVPSEAASPRLWFRRPSEAPGFRSAEGSPVASPDGGAAGGGRGMLFGQAGAASITAVDSAPVMLAAVEQAGTGAAGAAGAAPLTRSRSGIAAGISLRRGFSAINRGRLSNVSNSSHLQPAGGGGGGGGAGGGGGGGGAPAAASPDGGAVGFGVSRAGVSSSGIGGAAAAAASSYSSAHVRTAAAYGPNTTYTPPLAAGGSRPVYHKIHIAVCPAPAAAATGLVGDAAAGPAAAPGGGGRQPVTLTLTQIDVTEQVEAQDRLGRLLEQEHKVLESIFPRHVIEYLALNSTAQASGLGGARPGAGSLFQCPAARACKLASLATWHPGVTIMFTDIVGESGFTNMCHECQPLEVMAFLNDLFSRFDGLVDIYKVYKVETIGDCYMVAGGLVAHDDDGYKSVISGKEDPLHAVRVMEFAKAMLRAAREVRMPHNGEPVRLRVGLHSGPVTSGVVGDRMPRFCLFGDTVNVASRMESTCRPGHIHVSAATQARLPNEPWCDLGMTAVKGKGQMRTFEWDADADEHLDGQQLQRVLGLYL*
</t>
  </si>
  <si>
    <t>C_1640017</t>
  </si>
  <si>
    <t xml:space="preserve">MHRSQGLAQQQHQQRDRRPHAVNSCPIPAFDTPIRHLPSSQSLLAFPTRLYRKAPPRNQMIPSSSNIATRTKPSPKRPSPNPCPARMNSQTRPRTR
</t>
  </si>
  <si>
    <t>C_1640018</t>
  </si>
  <si>
    <t xml:space="preserve">MGKMERKEAKLERDESKKSQAKVKAQKDAEDAYWSAQGENDKSKAAKKREEEEKKKAELAAKKAEAKRLADAELEELAKTKARAEKAGSSKVTHYQLQQQREFEDQLKAAEAAERDMASRRELSADQYARQVETENINRGIEGVDARGVDAALKVLTVKEEEQEKHPEKRMKAAWKAYEERMLPQLKEEKPGLKMSQYKDMLWKTWQKAPDNPLNAAALAAAAASPSGAK*
</t>
  </si>
  <si>
    <t>C_1640019</t>
  </si>
  <si>
    <t xml:space="preserve">MSLQPRLTSAAKSAWAGLAAGFLHTLCGPDHLAALTPLTIGRNRFAASALGALWGFGHSTGQLILGLVFVVLKERFHDFVPFLDKWAGTVVPLTLIAIGLMGIYESFFEAKEGEGHGHGEEEAAAVNLALAGGGSVAGGKSAQSGLKAGFATYATGIVYGLQPDALFVVIPALALPTKLAAVAYCSMFVIGTVSAMGGYTLLIGTTSQALIKEQPWLQKHLSTIASAIAIMVGLLMLAAGMGFDVPFFS*
</t>
  </si>
  <si>
    <t>C_1640020</t>
  </si>
  <si>
    <t xml:space="preserve">MDKAIRLHHACLRKLLRPYNGYESATEDQSWPPELLEHPDGCEVWVSCPPARHNPFEAHHKDRERQERLDRAAEDRAAAVAAAAVAAAVAATAGGGGGEMGLGGDRDPSSHRGGAGGRDSSYHSYGGGGGGGRTGGGGGAYGSGGYGAVYGGYVGGYGNDTDGSVQAGSIGGGGGEGSHRPLMQRLGSLHRRMSRLTLNIGGGGGGGGGGTHSSSRGGGGGVGGGMPSSPTTAAAVAAAFPPLLAAPPPAAASSRHGDGSVGRGGGGGGGGGGGHSVGVSAASRADSPAVGPNDRRLLSVDGGGVAAAAANVDGGGGGGGGALRFGLYATSSSRQGLQQSLSRDCWPRAAVPHAPPLAAAAAPPGALPGPLGGQLGPGGLLGGPLRQWAGGGVSSAAAGGTLQGGSSSTAGTRAKPPHGSSSNSSSSGSSRNRRRRSPLLLLPPPPGLAVLLDEAGVVVGGGGGGGGSRQRRRRNFGAGGGDHLGSGSESDSADFAQIGSGFSGSDEPASPRPTARVVPASRLQQQQQQPMLLPSPSSAAIDVPSAGAAASSRRRLSVSDDVGDVGHXXXXXXXXXXXXXXXXXXXXXXXXXXXXXXXXXXXXXXXXXXXXXXXXXXXXXXXXXXXXXXXXXXXXXXXXADTGLAAADAAAAAAAAAGQQQVTAAAGTLALTPPTPLTVLGEALASGANSLQGSRHGSRNNSGRWVNATGAASGPAGGAHQSPLSQNGGGGGGGGVASGSNTASGVQQQQQATADLPQPPSPLCGSSFTSAGSSSRPASSCNSGVAGGVMLHGGGADGGGGGGGGGRRSGSGLLSQALQQLHINASGGGGGGAMLLPGSGQSAASATAGITPTAAAAAPKQLQPPSPPHLARSGPLPPPLAVAASPAAGQPRARMSMDDARQLQPPPGTTASTAVARNRTSSQQSDLMRQLSNTLLIKRLSFAGGGGGGGSGGGGSGGDGGGREIGGGGGGGAHGSVYGSVYGGLAAVAAAATAAAAAVGGATTGGGQAVYGTHLMYSNPTAATNVAGDASGRGGGGYGGGYGGDVSVGGAGGLYGASRRGGRSSRYNGSGPALVFRGLRVRMGLHTGISNPADCCFNPTTGAVAYTGAPLKIAKAVSDAAAGAMVLASERTLHQLLPLMPLLDSRPPMALYCGEVELEGLLLPPPPPAAVASAVAADALDATAVAGYRGGGGGGTMLLAPPPPLQPPGYAVSHYVMSAAAAADVSAHSSKASIYPARLLLEAPSGDPAAASAAGGPAGFGFGAAAAAATAAGDESVRSGPASPTSAGALFMPPAALTGASGGGGARGHYGAAAVSPLPSAAAAAAAAAAGLLRRGVALYALVGYRLRPRIPHWAPLRGVNFLQVALCARRGGYLIEAAEGLVLAAFHDPAAAAAWALDSLEALQRLDWAPPPPPPPQPPQQQLLLLHRGPRVRAGIHVGEVTCDVHSSTGRLSYRGRVMNRAARIAYKAGDSQVLCSREAWGLVRRTLPPAATHEVAAAAAAAGVQQQQQQQQPAAALQPRHMSASGAGGGGGAGWAAGGMRSLLSSIRGNDTAGGGGGGELAASNDAGGLMDLATAQPMQHQHQQHSPTLPQLPEAEAAVAAAAVIPAAGGGSSTYATATAGAGLLQLLQPPPARRSPSQVSPVSQTMTLSAALYNAAVQTAAAGGGGGGGGGSWSTAPAAAAVGAAAAGGGAGGGGGGTGSGASRLLRAAPAALPYDQGPAVAVPPPPGQQLAEARASGGAGGGGGAVAAVWSSPLLIRQRTDGSSNSGILPTAVAAQTELTAVGAASTAAAAAAAAAAATAAAVLYRRSSDGLSSLRTSRTSGPDGATIGGGGSRGGGSRGGSRGGSRGGGSRMFAYESLEALQHQTQSGHCSENGTGPMTGVGGYGIGGGAKAAGGSGRGLHVGGGGEDAAAAGAAGGRGGGKRSAG*
</t>
  </si>
  <si>
    <t>C_1640021</t>
  </si>
  <si>
    <t xml:space="preserve">MRAFIAFVLALAVFAAVQVQGAQYNVTWADDGSPIDLSVNCSDVVQFSWLPRHELEQSRGYGCGKPTIRNFGEGVNIVAPLVFANPGTYTFACNIEDHCTVGKQLAKVHVGACSTPKNTINWAYRRDNASYAALQLTCGETLTFSWTSGRHDVAEVEKPDCTSPTIAYYGNGTRFDNGTYFPPASTGSVSFTYTKAGRHHYKCDVPSHCSVGRMLLTVDVTCPTKSASPPPRRRSPPPRKWVHWG*
</t>
  </si>
  <si>
    <t>C_1640022</t>
  </si>
  <si>
    <t xml:space="preserve">MGSKPPVPEAVVPAAAGAGGGGGGGISGGRRGIAITAAGASCGCGSSSSRLTHTAGATAGGRTCIQQGGSGNGGG*
</t>
  </si>
  <si>
    <t>C_1640023</t>
  </si>
  <si>
    <t xml:space="preserve">MLLCMCQIIHNTSQTVAKWSSIMPSLEHLTYTDVQCGRIPCPSSYQGSGWVTGELDYDQRAGTRELGVLGKRCLARPGLIAGKYDYLGDGNHATLGKLVGIRVAPHWHPALAWSGHRPVTGPLSPCCTAAVPPAGARLRLLASTSTAAPIASSVTAAVTAAALPVGARERRRPRQSLFLANQ*
</t>
  </si>
  <si>
    <t>C_1640024</t>
  </si>
  <si>
    <t xml:space="preserve">MPVSREGVSTSSQAQPRLGSRGQGAGAAAGSAAAAASVVGGCVRDAAAAAGGDGDGADGDGGDGSGAELVLVVTQVDVTDQVQAHQPLVRLLQQEHKVLEGIFPRHILEYLTLRGGDAPQQAPQQLLGGAAGAAAGGGFGLVAGTLARDGLERLASLATSHACVTILFTDIVGFTDMCSAATPYEVMCFLNLLYSRFDGLVDIYKVYKVETIGDCYMVAGGLVAYDKDGYKSVIAGEEEPLHAVRVMEFAKAMLRAARDVRMPHNGEPVRLRVGLHSGPVTSGVVGDRMPRFCLFGDTVNVASRMESTCRPGHIHVSAATQARLPNEPWRDLGLTAVKGKGQMRTFEWDADADEHLDGQQLQRVLGLYL*
</t>
  </si>
  <si>
    <t>C_1640025</t>
  </si>
  <si>
    <t xml:space="preserve">MSTGGLSARVAAPSAAAGAAAAAGEGTAAAAEEPRLACDGGGRRRQQQLHYWCRWDLRHGHGNVAGGVRRFSAIVSSKGHGCSSHTQLDAADAASRRRGAGSGGCSGGGGRQDAPAAAPDGDLDDSGAAWFRCAATAATVNGNHGRGGAHC*
</t>
  </si>
  <si>
    <t xml:space="preserve">MVSHRGARGPVGSAAEALKDALVAKLQPGIRESPLNDGIYQSIRLVEGFLNACKESEAELEALKAQIKRLMMQQIARSSPSRQRPDQGRSSLPGIDTRPSTSPRNDAELAAAAGGNSRMQLYSRASARSADAPAAGSVPVDWTLPQRTLNRKAFVRGGDFARITLVQDDLARKAEAQRQRDEADRKRSTLAMFDTQMAVVNQRRAEEREARRRAQLDMDEHIRQFQASEEERLRRERATQEGLRDFYSNQIEELHTRQRDEAEQREREHAAERAQAEAEARAERARLEALARENTALRERIKRELNDALAAKAAAKAAQVAEEARYNREYMAKMDADEAARRRAVEIRAEKMRRAFERGGGAALQASLEEQARLDAARAERLAAEAEAAAAEKERRDRERRRREAEETMRTLEEQIAAKQAERAAAAEAARQLREQMTEAERAAKQAREVEKMERRRQQADAFAAQKAAVAEQRRRRFEEYRDPVEERYKWLHAAPMAGTQRAFNNLAVPEGKAAMLASMTL*
</t>
  </si>
  <si>
    <t>C_1640027</t>
  </si>
  <si>
    <t xml:space="preserve">MSVAAAPATATTDAAAARSRSGRLTSLVAPCVVTPQQEVLLRQGAGGACSGGEGASGGAGSGRCDGAAGFVPSSPAGAGSLAGASVASGSGGGGGDTMSRIVAAAAEALSKSRRRMPKRAASTLHGARQPHAPALVAAAVVRTADSPKAPAASTGGDAGGGGGGGGAGAGGGGAGNRGMKPSVPPLSGGAPVRGVADLAFGATAAPLPARPVYHKIHIAVCPAPAAAATGLVGDAAAGPAAAPGGGGRQPVTLTLTQIDVTEQVEAQDRLGRLLEQEHKVLESIFPRHVIEYLALNSAAQASGLGGARPGAGSLFQCPAARACKLASLATWHPGVTIMFTDIVGFTNMCHECQPLEVMAFLNDLYSRFDGLVDIYKVYKVETIGDCYMVAGGLVAHDDDGYKSVISGKEDALHAVRVMEFAKAMLRAAREVRMPHNGEPVRLRVGLHSGPVTSGVVGDRMPRFCLFGDTVNVASRMESTCRPGHIHVSAATQARLPNEPWRDLGLTAVKGKGQMRTFEWDADADEHLDGQQLQRVLGLYL*
</t>
  </si>
  <si>
    <t>C_1640028</t>
  </si>
  <si>
    <t xml:space="preserve">MLRGRCRRPPQPPAQQDQAHTQKRPQGQRRPWAPAAPLRGGGGGAPPPAEVTLAADGRKAGAAKRGAAWASDKTRSRLCRAALAARLAELLDFMAAAAGGASDGRRWRNWTYARAKLELGGGNTGAAADAGAAAAAGAAGAGAAAASAQEAAAVVPSSDAGCGGVGGGNGSRGGACAGAGAGSGTGSGTGASAGSGSGSGGYCVVWARLRMTPGSMFRLWLPKPASHQEFPLLPTPTPAAAAVAAVVTPTAAAEGPAAEAVPERRTATGGRGGGRSGAGA*
</t>
  </si>
  <si>
    <t>C_16500001</t>
  </si>
  <si>
    <t xml:space="preserve">MLAFLAGCVFKALTGGDLREDLSCMLNALPEALGVPRLCKATASDIRSPCFPCNGQKVVRRPLWDPRATLAAASPAPVLEAMKESPTPPVSSSGDDCTTDGSAVPSASPSNPTSASTSKALVPAGPVVAPAPSASCPASEDAPAATCCGEVQAESSSGGDENDDVSSYMQGEVRLV
</t>
  </si>
  <si>
    <t>C_16520001</t>
  </si>
  <si>
    <t xml:space="preserve">MPKPQVDTYTVVHAAFTKALSTVNCCLAVGEPRDHARLELLPPGLFAASGLTRLDAADCDLAALDGEQLARLSGLQQLSLSGNWRLGACPAEVYELRSLTQLDLSGCGLSGLPESLGAATQLQQLALSSNDLQQLPACLARLTRLRNLAIDYNS
</t>
  </si>
  <si>
    <t>C_16530001</t>
  </si>
  <si>
    <t xml:space="preserve">MPLCAQEPAGHGGVPLANHTYFNCADTVACTQLFHTNSLVLYQNQPFLAHFTRSLLQPNVEYVPFWNTTSRGMGAEDIYDVMQDEEQGRGQSVLDVALVEPWQGSSS
</t>
  </si>
  <si>
    <t>C_16540001</t>
  </si>
  <si>
    <t xml:space="preserve">MAIAGATVDDPQSLGIAVLGLVVALAIYTVVIIKPALNKFLLLPREHGGGGSSSPAVSSLSGGGGGASAPASHASLPATTASAAAQPTSPAAGAAAGSGGGSGGGGSQASRPQGRVSFAPAAVTAATAADISTPAAPAVADSDGKLGADAAAAANAAAAATAATAAATASAIAATAASQHRVKHLNVLAHGARQLLLGDVHS
</t>
  </si>
  <si>
    <t>C_16550001</t>
  </si>
  <si>
    <t xml:space="preserve">MSSQSSFAPPVLLVRFRRHQRVPWWNLVAQPAAVRVRAGCLKPTPGLLPSHPRLAPEREECASANFQPASKSSASAAGGAAAGPSAPPAPPAQLLEAGQVAPRRQQLQQPQQQRAGMAAAAAVGTVPGVAAEGAGPADTAAEENAAAAAAAPPDQEAAAAEDQ
</t>
  </si>
  <si>
    <t>C_16570001</t>
  </si>
  <si>
    <t xml:space="preserve">MQASSPSVRLANEVLGAAGFVKHRKVTTSNWARPDLNERQFRGGAGRNLVYGLQLQRAGAMVATSQPASGTARAV*
</t>
  </si>
  <si>
    <t>C_16580001</t>
  </si>
  <si>
    <t xml:space="preserve">MKDPAGYYFHLRALQQAGLYTFKSWREFPHPDEEDVEAAESREHRRWIER*
</t>
  </si>
  <si>
    <t>C_16590001</t>
  </si>
  <si>
    <t xml:space="preserve">MALAFLSAERSKDPNKQVGAVIVNADNVILGIGYNGFPRGCCDSDLPWAKVRVHVRRPQFV*
</t>
  </si>
  <si>
    <t>C_1650001</t>
  </si>
  <si>
    <t xml:space="preserve">MRLASLAIFYDIYKDEQYKSRLTRKSAMTALCMYDRDDVEEAQKAPGDYPNIDLLFRVYNQGMDLEFEVEEFMPK*
</t>
  </si>
  <si>
    <t>C_1650002</t>
  </si>
  <si>
    <t xml:space="preserve">MMQENVAKLAPITDVAAVRIPALNWQVPNVEGKKASVAIYAHLASKYGGQLTAAAAQEGLELYDEVVADARARPGAHPNIDLLFQVIADGSSHQLVVDKQ*
</t>
  </si>
  <si>
    <t>C_1650003</t>
  </si>
  <si>
    <t xml:space="preserve">MAFLTGGHVAVKFAEELLPAEDLAVPAEAPAGATKYVEDSVSRPFLKVADPGDVDAATALRVYEQGAQGSCGLSREAFAGVVPQVAAALAALHQDLPLLQDIAATLHERHWDPEVSEGPGDPSQQRRRGRRMLWLEPGRAVEVFDDALTDPESQPDLEAALGAAAAAEDFDVTIRRRAARRGGGGAAAGARRLLATGASGSITYTMPPSTFTIAAPATLPKLFIPIVFHIMQYKETNGTTGPVNFAQALTYVNRMVRITNYMAKPMNVQFYTSQVRNDAATYPYLTLPDRNTWLNLPVCTSGTLNCLNTESYVAPLLVDWPRSINVFVASDSLAGTNVPLGYAYAEMAHYVSAELNPVMYSWGQYYAAVSPSPPPAASPPPEAYTNICKATTKNCACKATWSLNGNSYAYCDRTGSSNSLTCEVADPASCADCASFGTAQCILQCTAANGCKCRSSWRFNGQYWSYCASPDGDKTLWCQVESTCAGFNVSTAYQYCDTSLTLASCKVQEVFFSQTRNPPWPPAPPASPSPPPXXXXXXXXXXXXXXXXXXXXXXXXXXXXXXXXXXXXXXXXXXXXXXXXXXXXXXXXXXXXXXXXXXXXXXXXXXXXXXXXXXXXXXXXXXXXXXXXXXXXXXXXXXXXXXXXXXXXXXXXXXXXXXXXXXXXXXXXXXXXXXXXXXXXXXXXXXXXXXXXXXXXXXXXXXXXXXXXXXXXXXXXXXXXXXXXXXXXXXXXXXXXXXXXXXXXXXXXXXXXXXXXXXXXXXXXXXXXXXXXXXXXXXXXXXVAVDTVKNAASTVPAAASAAFTSAWGTVTTSSSGNVVVLQPAQLCPAGSPASALCPASPPPPPGTLLVPTPSPSPAKKKIALPMAAIIGIAAGGGVLLLAILIIIIVCACRSGPKPAHAPPAKGKVVPQPQYAQPQQQQQAYYGGGGAAPPPGSMPAANFRPAGGYDVAQQQQGNIPYYRQQQQPQPQAYPQYPVYPTGYQ*
</t>
  </si>
  <si>
    <t>C_1650004</t>
  </si>
  <si>
    <t xml:space="preserve">MATDPAGCAAACPAGPLASVLGAAPPGGYDPDQVAAVTFWSFALAPWREVGYNRTMVKATELVALLSNESYLSKPVNASFDYNTTYMREAVRTVYSTAQLPITAAAVPLADGETDIITRLKRNREPIRGNYCPEGSSKPSIVCEGGYYCPNATSQIICPAGYYCKPQSIYPVACPPVVACPEGTESPDGRPLAGLIFAFIVVGMYLLYWVTELGMWVGERIIRHLSLVARIRKNLANLGQIAGITETQTEEHKEMEKVQEAARARNEVGFQMATMKTSPWWELNENTNIRFRDVRGRMPKGKSGRLENLEYSARLKLPQTVPRVYRHGIIDDTLRMLGMYDKQDRLTGSVENKVISGGERKRVSIGVEIVGKPPILFMDEPTSGLDAARSSELCTLMSNLAAASKTNIIAVIHQPRYSVRC*
</t>
  </si>
  <si>
    <t>C_1650005</t>
  </si>
  <si>
    <t xml:space="preserve">MSNALRGLARRVGAQYLRNQRVRGGGGEYPGGSFWSEGTQTGKNGFLFGEVPINGQPRKTLWWEPYWYAGFGGMGVGVYLIYHAKPLEALDIKYWAAPRAAKELETEMRMLDKLNERPDLKERLVAVCKDLNMIEDEAYDLVLMRNEYKVKLGMHTGRVPEDLKAIYEELEA*
</t>
  </si>
  <si>
    <t>C_1650006</t>
  </si>
  <si>
    <t xml:space="preserve">MVGLRHAPQRQQQQTGLASPVVKFARCSRLEVRAVGVSDPVSTVLAGSSPAAAVRERITHLVVSGWGYNQHRVAEAVAAKLPCLEELELLNDGGGSYIYSQGDRRPPPQGGICGILGTAGLPALRRLTLSRATSADLEGLGALAACPQLRELVLPVPMPPPPQARGSTDDPTHAALEGLAQLQRLEQLTLGVDSTRFSSTSERFLAKLLSSHRPPQLRGLVLLTENDKAPVLELLISSPGGRWVLERNELEPGAALPRLLARCECVEADNLPSVYDPSMYDTHSPPAELLSAARMVGLPRALELRHGTLLCRDAVLGAAGATTEPAATATPTATSTAAHPAAAGGRELGLMLQQLGLGSSTGDGQRSGGGAAASGGGGLRLQLDTASPQEVLREAVERLWAQALHASGAAAAAGGGATGATVGGRSGGCEGASGSNDITGGGGGSGSSSDNMERLTPGLLLLRGKLPRAPERTSYFADLSDAAWADWLEDVLDSCFAAAASVSQLPSPAATVARQGPAATAFENEGLTYSVRRRLSRGVHVAAPEAGILLLECRSLADATALAAAMVPPAVGGAPAAFSAVAVPVRSSPGSWPSRTADAIKSGFFQVLTELWSRSGAAAGATGGGGSAGGGGRRGISSTRSMGQAGASRVTEGVLERLQQLMDLDWGVRELWSEAELEPDTSDLLDDDYDDDGYDDGYCYSYDGDYRSDRS*
</t>
  </si>
  <si>
    <t>C_1650007</t>
  </si>
  <si>
    <t xml:space="preserve">MASGAGIQCDKNAHRAEEAAERFKEIQNAYEILSDKHERAWYDDHRDQIMRSGERHQAGGGSGGYEAGGERPAEDEEIFSFFSTSCFSGFGDGPKIRRRMEEENRRKRRKARRDWMDTIRELVAFVKKRDKRVAKAQVRVRVRVRV*
</t>
  </si>
  <si>
    <t>C_1650008</t>
  </si>
  <si>
    <t xml:space="preserve">MPAAVSVFNDEHETVALTETRYRRKLGFVPQDDILHADLTVR*
</t>
  </si>
  <si>
    <t>C_1650009</t>
  </si>
  <si>
    <t xml:space="preserve">MFLFAILHSGLVFWYGFLGLLLYGADVVQRLVLRRRTAAATVTVYPQAAAAAAAAAVVDGGRLPAAGEGGKFVVLRIHTPGPPGCFAGQHVFLRVPGVSAWQWHPYSVAAADDRSFALVVKAHGDWERRLAAAAEQDSALEGGAVSTKMTVCYEGFYGTPDLQAAAASADRMLLFAGGSGITPLAALLQSLLKHPAPLLPPPQEPAAAKAPHAARSSSSAAPLHSSSVMGGGMGAVGVQGAAAAVAGGTEDGDSDEAPRVHLVWAVAHESDAAPLLPLLHAAAGRGWWVDLHVTRPQQQQAAAPVDVSVKGSGSGDALPADPHPLHLRQAHPHLHTVAVALHSSHHPAHHHPAHGHHPPTQHGHVSIPSRNGSSPHTPAATSAAKHKLAAAPPPHAPLLPVPATVKAATAAAAGSRHRTGXQGAAAAAAAVAAERRRL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RSVGRTAAAAYGAEGGGAGGGGGGPAALRVHYGRPDPDAYIQDAVARLWGLDGVSDALAAAAGGGGAGRSSGKEGLAPIGAGPAAVVGVVVCGPEALQAAAARAFTRHLATACPSSWFRGFSFTT*
</t>
  </si>
  <si>
    <t>C_1650010</t>
  </si>
  <si>
    <t xml:space="preserve">MPAAVSVFNDEHETVALTETRYRRKLGFVPQDDILHADLTVRSFILFDKLMLLAPGGKMLFQGPPTLCVPYFRILGFHFPVEENHADTLLDIVAEPKMTSDRGIRVEELPIVWHSKGEAWLHRFSNPVERFRRAVQAMLLSNRMTRIAKSAMRPQGTGAANVTTNAAETKAIASAVGEAKRPVKLLPDWSTKKHKPERDALKTGSPERNEWLAVKLGAAFIVGVIQGSKWGLSAVPSNVVMAYLVLSVLSTVTHLRTFTTFRTVQLRERMSGVSVFATFFASNITDLGWIFLSPAVYFAIYYFVTLPRNSFDYFYIVGFLVCWYSSGLSYVISVSSIPQQAQLITAVILTLILGAFLHGMSPTIRSSRGTFLEVVLGISYNRWAMEASTIGEFRKYFEYKSNEIIMIYYGIGLCDMDQILIDDGNDSLSVEEALSFVTLQRDFDENYCNTSMSNACIILFCMGLGFRLIGFAQMLYQSHEQYFSILRERLWHEFDDLTKIGVVIAWVDHKRKSIITFVQKLYANHLRAIAASAGQGLKGGVSTVASKAGAGLSTVAKGAASGVMTVGSGVRSGVSTVGSGVRSGVSTVGSGVRSGVSTVGSGLSTAASGFRDVVGREGSASNKGAAGSPAGSMQRTGSAATAPPEVAAPPSRTGTGTHAGTSRFAPSGPHTSSNGGGPAGGSNGGAASGSATNV*
</t>
  </si>
  <si>
    <t>C_1650011</t>
  </si>
  <si>
    <t xml:space="preserve">MAAFVPVNPKPFLQDLTGKQVIVKLKWGMEYKGYLVSTDSYMNLQLASTEEYIDGQFTGQLGEVLIRCNNVMYLRGVPEEDEPMS*
</t>
  </si>
  <si>
    <t>C_1650012</t>
  </si>
  <si>
    <t xml:space="preserve">MTSLTASVAPAEHLAQPASKVVITGSGFSTDEREVIRAWAQRLGAGYSGDLVCRKTTHLVSKDLLKQYASAKYYKALEWGIAIVSYRWLWDSMNAARVLPLAPYKSDRPGLADAALRDAVALIRKQQQVPAAAAAAALPRGGRQPLQLLSANPAATTTDTGCGEGALLAGSGQPKSEKRPRELQQPAAPGFGPDEFTFDVPLVAGRGAPAPSPKLYPAAPPQLQLFGSAGKAAEEQGQECKQEVGDADAEGKEDADEDIIAETQAHPHSPSASSCKGPPAVAAAATGVAAEAIHPEPQPVAAASSSSPSLEVGLSALGGTETISIAGGAGCDAVDCGDGGGDNRTPTSGVSLDEPYVTRRGGGGGGGASSHVPPMRPMRLQQRLDDMSPCSSSCRAGSLGTASISPAAAAAGYEACEACDEASGEVCTPVGRPGGRGGGGAAQHGGQAGDADVVDLLTPTGVMPGGALGPADGGVLLPPGRPHGAAAEKAAASSAAVSSAASQGSAGAAAVLYSGFDPPLAAVATVRKRLVRNDQRQGSQQREQVQQEQAQQPRGHHHKPQPSAATHMPNQQPHQQPQRQQQQQPQQQPHQHQPQEATAATAWHGVRIKPDPGAAAEDEALPLGPPAGLTARAPPLPPDGLRVPAIKPEPEAGGKRPGASERRRAAALATSSLVLEPESLAARPGVHGGGAADDVAAKASRRRHRRAAVAAAFQATPTPEDIGLGPDDVEGDVNNGGGGGAGDGDGDGDGESGYESAADLDAVLAESQSNAGEHTGGAASTAAAGGLRAGGGAFGGEVSTPPGYGAGAGMLVGEVVVEPGAAAVAGPGRLGPQAGPATINRMLTLRTGGLTPLPAAQRRPLMPRIDWSESDSEAGQEADGARAPATATAAPTARRKAGKAAAAAAAAAAAAATVPPPTAPRARKGAKAAAAAAAAARDYGDSDATVTEDEAGGSEGGSAGAQADSNDDDARERECRHPAGVAGQRQSDAVACCYRVHYRHS*
</t>
  </si>
  <si>
    <t>C_1650013</t>
  </si>
  <si>
    <t xml:space="preserve">MHWNNTPHVTPCGSTAAAYPVAGVWDVWGLLVTPPQLLRRYAGVWADLLPRGGVWLAAALVRRQPARDGATAACGAEAQQADKADQLEVLLRRAGLHVHSAQLLAAVAEQEGFDTEEPEVPEPAAASGNADTVAGAGTSGGRLAMEAIAKPIAEPAVEAAAGQRVPPVELRTELLGRLVQLATGAAAGCDVSGLQVVVLAMSKR*
</t>
  </si>
  <si>
    <t>C_1650014</t>
  </si>
  <si>
    <t xml:space="preserve">MTGRTEWREQRSTLKQDVDDARAVHANVTASLKHVHEKARKCPQEQLKEPLGRICGEAMQSAADSASAFYDVQERIDSTFLEALLQSEARHELRAKCRAKLCGFICRFELRVFCRMRSLTLYKDALAKGAELLRFPSDALALLELMADADKSWNAVGFRDAVLTPGNEAVRGAWNEAVVAKGMLPEELAALQLLKCSIPVGDEDSPCGHIGTSPAEALDELESGRLLMPEEDAHLKEPLFKLLGLLAAPPAAAAPAATAGGGE*
</t>
  </si>
  <si>
    <t>C_1650015</t>
  </si>
  <si>
    <t xml:space="preserve">MQLFARSPAGVRVQQHAQRKSAKVAGRGRLNVRAEAIAMPPAPAEQEKELQRLEKGNAFEELKAMATSPRQSVNRPQKAEDLTFRQAPTIADCFPDSEKMYKEVKYDDEITLRVPFRRIHLTTGTDFDVYDTSGPQNVDPRVGLPKLRKPWVERREANGTHARAGVTQMALARAGIISEEMRFAAEREGLDPEFVRSELARGRAIIPANKCHLELEPCVIGRNFMTKVNSNFGNSAVTSSIEEEVEKLQWSTIWGADTVMDLSTGHNIFETREWVMRNSPVPVGTVPIYEALERADGQVEGITWELFRQVLLDQAEQGVDYWTIHAGVLLRHVPLTANRITGIVSRGGSIHAKLCLMEHKENFAYEHWDEILDICAKYDITLSIGDGLRPGCIADANDAAQFAELKTQGELTRRAWEKNVQVMNEGPGHVPLNKIPENMAKQLEWCSEAPFYTLGPLTTDIAPGYDHITSAIGAATIGALGTALLCYVTPKEHLGLPNRDDVKAGVIAYKIAAHAADLAKGHPAAASWDLELSKARFEFRWRDQFALSLDPVTAQAYHDATLPQEPAKTAHFCSMCGPKFCSMNITQELRQMVQAEQAQEAAAAAAAADDADLLAAAAEGMKEMSEKFKQSGAQLYH*
</t>
  </si>
  <si>
    <t>C_1650016</t>
  </si>
  <si>
    <t xml:space="preserve">MQLFARSPAGVRVQQHAQRKSAKVAGRGRLNVRAEAIAMPPAPAEQEKELQRLEKGNAFEELKAMATSPRQSVNRPQKAEDLTFRQAPTIADCFPDSEKMYKEVKYDDEITLRVPFRRIHLTTGTDFDVYDTSGPQNVDPRVGLPKLRKPWVERREANGTHARAGVTQMALARAGIISEEMRFAAEREGLDPEFVRSEVK*
</t>
  </si>
  <si>
    <t xml:space="preserve">MALKVRPEAAAARDVQVLYKQGSAAAATAYLLFAAAEPLSQAPGASSALLPLLTPVLLRTYVTQPERCASDIARRLYELAAELYGTSTLQACHYALYQSLRSVFAWVRDNTPLALVQPPGQPDARVALPDPDLTSDLELVLAVAAALSDPEQLGPGSGSEVGDWIQGSCGLDPESAAGLVPRIVAVLRDLEGEQQQAAEEAAEEAAEEAAKAAAEDAQAEAGATEEVRARRRVALQAYRRWARGSGGGGAGKRRMTHQQLQLQQQQLLQEAEDVGEEAEERRRLLDVVLAATQAVGAGAGGAADDEVSAGSGSDAAGADADDAADDVNIAAARRRRLAAVPSTFFYGQTPSDFSISAPSAMPAVTFPLVFHILLYTDTDGVSVGSASSSSFYGTATAYCMSVFWGVYGGDWDATYTRWSSTLGIPESDMNAWADSCPSRAGYDELGNYMTYNTPVCFAALGHLTLGQAQRAHFITSELNPTLYRWGQYYASIAAPPPPAASPPPEAYTNICKASRSNCACKPSWTLGITTYSFCDRIGANNSLSCEVADPASCGDCSGVSGPCILGCTGTARQCRKSLAPGFAAPPPPPPRPPLPPPRPPPPPPRTVSDACKKTASGCDCRSSWIYNDNFASYCAAPDGAPVLWCQVDAACPTFADNPYANCAPSLTSAQCGGDLVRYSNSDNLAPALPASPPAPPPLPPRPPAPPPNPRPPAPSSGAMPLPLGVVVHPMADEFYGRQVPVVQLSSAGIVRCRRCRTYMNPFIQWTDAGRRFKCNVCAMLNEIPVEYFSSLDQNGRRRDADERPELSQGTVGAGGAACSPDDAALLLANYTVWFPPEASAVEVRLLGSAARLRAAVSALFTARWGAVAAAAAGSPVVLRQAARGTAASLDANVTLAFAAAADCAAAAGLGSGGVLADLFTELANRVYKVSAGRVVLRGGSPLACSGPGADQLRVAYTVQFPAGAKASEVDAAQNATSAAGLGGSLAASPFAAKWGLAGGAPVTDAGADTGVALDSAALCGGSSGADSSSTRVCVAVAQLAGEGGSGSSRGGGGGGESFLNKALLGPLTGAMVIGIGAGVLVLIALVIGGVVFLRRRSSARVQPGRGAAASAWGANSAGGGGGSGGRPAAATAAVTPAPAVSRSRVAPAPEYGHWTAMQTWRGRW*
</t>
  </si>
  <si>
    <t>C_1650018</t>
  </si>
  <si>
    <t xml:space="preserve">MWIHRLSGLRLRGGGSAADAAGPALASLSAALDRLHGGIGGGGGALSGGGGVGGGSVATAVVDAYQARLGSARNTAAAASSAFRDAAGKRFSMATDAVAAAVERMQSALGNIGGGKALSGAGLARLGSGAGALRSALNDALVKAGGGGGRGTMGAAARQRLADLAGGLGIQQEHAGR*
</t>
  </si>
  <si>
    <t>C_1650019</t>
  </si>
  <si>
    <t xml:space="preserve">MVPKLRGSIVSQIQELLAKSGPPVEAHAVHEHMPVMRGMAVLRGRVYGVVAARGSDKHKAIAATGLQSGRVLIRSSEDGCLYSVTDRTGAILDAMSVMEDGEQGMPVPRIAPVRSVTEYRHPSSALQMSTRPDCSPVAAIALCRSLSRAATTP*
</t>
  </si>
  <si>
    <t>C_1650020</t>
  </si>
  <si>
    <t xml:space="preserve">MNGLYDAICNLPVNLPGCRCKASWNFGGRTFSGCADLDGGGAPWRCVLDTPCTTTTGHTYGAGVMMGVCDDRAASVCSSGGSSGGSSGGSSGGSSGGSSGGSSGGSSGAPSSSAGGGGSRPAVCSAPEGLPGCSCLPAWRLQGRAYSGCADVARVLGLDPGFDTKWLCQLQVCTYNM*
</t>
  </si>
  <si>
    <t>C_1650021</t>
  </si>
  <si>
    <t xml:space="preserve">MAPTKDAAIEQAKAMAARGWPPLTVDGRKVAAYMTHLAELISRLPQGWEGIQLDSDALEEIQRFSSQPKLPPSILAALNNVPPGAYTIKVMQALHDDPEGYARTTFDTPPPYTQAQLGVEPPAHDTAMGLGEACLEVTEEHRQRLKARQDRAAAQAAAAVAEADAAIALSEGRPPPPAAAAAITTGTNGGAAAEPDVGHAGSGDSTTGASAAAAAAYVERAGRGADLEQRVEALLASAIQRNPGEDTGGHDQDVADQALLAAAAEHDTGQGQQHQHQEPDAAHHRRVHHDTSKLGPCVDKAAVANAIRTAMRTLTSHASYGRTHYVQLLDEWPQLSAKAAAIELARMKRVAEERREIAEGTIPAAVPAAAGTAAPVTAAQQHHGRCWRCAC*
</t>
  </si>
  <si>
    <t>C_1650022</t>
  </si>
  <si>
    <t xml:space="preserve">MEAEAEGFETSSMGDCITRYSGQGRQAAAIVELLTARGRSSELKLQGRPAVVLIVGVNGAGKTTTVGKIAYKYGKEGAKVFLIPGDTFRAAAAEQLAEWSRRAGATIGAFREGARPQAVIASNLDDLRQRTCKDASDVYDLILVDTAGRLHTAYKLMEELALCKAAVSNALPGQPDETLLVLDGTTGLNMLNQAKEFNEAVRLSGLILTKLDGTARGGAVVSVVDQLGLPVKFIGVGETAEDLQPFDPEAFAEALFPKVKEPATAGTK*
</t>
  </si>
  <si>
    <t>C_1650023</t>
  </si>
  <si>
    <t xml:space="preserve">MAPVYQLRLWDRARKQFREITVDDRIPVWKDSGLPCFARPNGNEAWVLLLEKAVAKWAGGYDQLRGRHASWWLQALTGHYTCVFALGSKVGALSYREDDPNKFFSQEEMFMAAEYHLSIGNLVAAASEGASDTCHLEGVVRNHAYTVLAARLVAARDPQGGGQERALMVVQVRNPHGSGGREWTGDWSDASPLWEQHPEVAAALGYVPPSAAAPGTPTDGCFWMSWPDFTRHFHNLIFCCAKGFDYVDDDADEGTGSTRVFKDSAFPHDHTSLGPDFKLALAAGRSLAGPELDSSGSVVWLRLRDLAAEEAFRRGARGLKLFAGGGTHPDDIDGGSGGLMVAVACLANRPGVVEELFLSGSEYRPDGEYQLRLYDPAGLMAAAAAAAAAVTPGSPAAAAAGAAAGAQGVSGGAGAQLVTFDDWIPCFGAGFAAAGRPITGTRILGAEVWVLLLEKAVAKFVV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TAPTLCMND*
</t>
  </si>
  <si>
    <t>C_1650024</t>
  </si>
  <si>
    <t xml:space="preserve">MLDGVEPRATPLAAEVLLATAAKRRQPQPQSQSRPHTPYAGSAAGGLPAGAKTPAAALGGAGALPGTAMRTPRTGLLGTGLRGRGMAAAGLGFGGAAPSPAPLSARAQRPLQGAGGAAAGLLLSPAAVAAGRARTEAAALAGGAVDAAAEAEPIRVVLPLPDPEEAAAAQQRSRPLGPXXXXXXXXXXXXXXXXXXXXXXXXXXXXXXXXXXXXXXXXXXXXXXXXXXXXXXXXXXXXXXXXXXXXXXXXXXXXXXXXXXVKEEPAAGGRGTRASKRRLGNT*
</t>
  </si>
  <si>
    <t>C_1650025</t>
  </si>
  <si>
    <t xml:space="preserve">METVPIPNPNPERASHPPPQADRLPSHDPHPSAPVPRPDRWPNPTPRPRSRRAPPPPVAPRGRTPPRPPPPPGRRRSGPAPPCRCCGRLRRRRPPPPVRPTRRPAPTAVPRRP
</t>
  </si>
  <si>
    <t>C_1650026</t>
  </si>
  <si>
    <t xml:space="preserve">MSAAALSQLAEVGTLCEPYAFAAFIQCLKGICLPTKKAPASGDATQQDGEADTAAPVVSPVALLEDLGLFLKHHSMRGNSEMFALLLDALVDMTGSAVSASSGGGGSGKAGKRGGSKNSGASVSDAAFALLPVALDSRHGNVAQTLAVVANKLVPTLVGADGGGGGGGGGKRGGGGQAVDRRGAALGLVNSLLSTQPAVKPCRLALMRQLCLRAPDKADCRATAVASVQSLVSSCDGAELRALCVFLHRLSRTQKPGHRMVAVELAGALLASLPAPFGPEGEYKHMLDGSRGAGDELEAPWSALCLGALVARTNDKSASVRGKALTCLAEVAQSFAKDLAAAAQRQEPLDECSAAAFVPALCASRHICVQVAAPKGAGRAQGAAAEGGAEEEEEEEDDEDEEMEDAEAQEGDGEAAAAVLRPPKEAKVTATIPAKVSLDLGWLKSLCHARCRDDKAAVRKAALALLEAGLELGAATGAAGGDAPSTHDVMVLEDATADTLVSVRKAALQSVCSLALCYPHHPGLAGVWARCVLPMIRDPETAIQGAGGPGDAAWDAERERRRASRDQREGAWLVLVEVAAQDPAAPSWQFLQRRWEELRGGGGGGGGGAAAAAQEGAMLLWVISHAASRFPAADAATLASGLLQAVLGFSLPCAAVAAHLAALHRLTTAAGGSGGGGGGGGGVGGNGGDADAVEEGGEAAVGPPARWCARVVAAAEEVLGAAMEARGNMSAGQAARTQLALFTLGEVAVLRELRAVPGGAAVKAGPAAAGAAAAAATAVCAQAWTCLGKLCMVDEGLAKKCVPLMVQRAR*
</t>
  </si>
  <si>
    <t>C_16600001</t>
  </si>
  <si>
    <t xml:space="preserve">MFAGFVASSVRRALPRLLSPASVCAKLGGTRGFGNLTAGTNAASGSLASAASATTASTSTSTPTMAAPPSPAGCPKLAGLRAAMAAADGGRGVSAYLVPTEDPHMSEYPPARLKYREWISK*
</t>
  </si>
  <si>
    <t>C_16610001</t>
  </si>
  <si>
    <t xml:space="preserve">MPRTLHVVQVSRADASSTQALHSDRRLVLTCSLDGTVVAADDSAVFGFTGGSVVGSNLADCIDIFAEWRDKAGAHQTELLLLSLLDKEAEMPGDGKGGSSRQQPSSRPSDDSAFGLGGLLLLPPSGKGCSTEAAVAAAGDDDAAATAALKAAGVRVGGSERAAEDRDDDEDGEDEESGKEDAAEEGLALHKKAQSQSEFVAQPGRCGDRHSWRRRRRR*
</t>
  </si>
  <si>
    <t>C_16620001</t>
  </si>
  <si>
    <t xml:space="preserve">MVVAQAQMVDQPSQRLLKHIIRCYLRLSDNPRQACTRLRQSCGYMWSEAACVMEIGTELSKTVATFIMQKILLDDGPH*
</t>
  </si>
  <si>
    <t>C_16650001</t>
  </si>
  <si>
    <t xml:space="preserve">MDYVLLDARTLRGRAFRGATALLPARQRRPTPVGRLSWRGVGCPFQAAYCSRRQRMRRAVWYVGIGTVLVVGGDWNCVTDASQEAAPSPSRAAGAPQLASLLAQFSLVDPWASKRGGAKGYTHPATPKPATPARLDRWYVSATAAPWVVDVARTYGAPGDHNGVLLTLSLPDLPHAHREQWRFPTYLLFHPSLRLELEQRLEAHVAANPVASTGDGACTQWEADKFFLREAATSIHRRHARQTRDGLHGVVLAADTAAALADRLVQLFCRASNARVHPDKSKAMGLGRFAHLTGPCPHTGVPFTTGAVTHLGVPLSWDSDAAAADLYTRRARGMAFVARLWAALSLTLVGRVHIAKQVLAAKLAYHFSFLNPSPAQLKELTDLVDHFAARSMHAEDASLVSHGNPLLLPKRETACLTYNDGGVNHVDLPAFLSALQAKTFALLAQPGRQPWKMLTRALLTHVRPDSATTWAWVYSDAPAPAGLPARLAAAVGHVRSAGVEQHPPQPATQPPAAPPQWRVSLDQLWVANAAGAVSYVHYTGRLLEPGPGVLPPA
</t>
  </si>
  <si>
    <t>C_16660001</t>
  </si>
  <si>
    <t xml:space="preserve">MAAPSAVPLADTLRSIPLQRWDRTAAADPLLADALGSGAADAATQQLQPQQLLPAQFGGFLAGVEDFDAAVFGLSAGEAAAMDPQHRLLLQLAVTASASASSASASAAATAAGAEAVAAAAATAAARRGVFLGISWTEYHALSRAHGSAAAAGPYAAQGAVLSVAAGRIAYHLGLGGPAMAVDTACSSSLVATALARGYLTAPTTTTATVSFTNSQQLQQYESAGIGAGVAEALSGATALVGGINMMLLPSTTAMFQTAGMLSPDGRCKALDAAADGYVRSEAAVMMMLAAMGSQVGGAGSAAGPKALLLGAAVNQDGRSSSLTAPNGPAQQSLLRQVLREAGLTPAAVAALQLHGTGTPLGDPIEVGAALEVFAAAANCTSAQQGTGDAATAAATATARRQQQLQLLAAKSVLGHAEPAAGLSGAAFTLWQLQQRELVPALHLRTPNPHVAAALEAAAATAGAAAAVAGMPRQPQPLGIAAAEREEEGQRALEALFGVSAFAFQGTNAHALLAAAPQPTGPPADDYEAQRLRSAASASASAPLWRPSRTWVHPPPDPWCGRFLFASTPKSLVTSATATLRSRGVGGSSSSSSVAVLETVISSARHARMWDHRVAGAALLPAAAFLEVGRAAAASLLLPTATASTAAAMLALVGVSIPAPLLLPEGNLHQARGPTTSSSSKEAGGKGHGRVVVSCEVDLASGRVCVFTAPRRRDGQAGSLQHLQQQKTTHLTAGIAILDTTTTSGSTGPAGAGSNNADPLAALCRTLFGAAVTAGGADASSAAVAAAVAAPSTTSVDGEDVAPGGVDPARLDCVLQLGALSALLAGCGTDLRVPAALAAYCPTTARQTPALTPAPPGSAPPPDAGGPSGTTEMHAVGRVRPGASGALAVVDFASAGACAIHGLEARRVQPRALIATAAATAAAAAAAAPAPGAALARQGSTAASIPPAARSAHTPLAQPQRPPVAGGEAEEELAEVLYRAVPSAFEPHVDRADRVAVPGAAPSVMQLRVEGAGGAAGVAFAALGLAQQAVAAAVPGIRIEAERPSCSPVATSSCCRAPAALSAT*
</t>
  </si>
  <si>
    <t>C_16670001</t>
  </si>
  <si>
    <t xml:space="preserve">MAAVQLFCRASNARVHPDKSKAMGLGRFAHLTGPCPHTGVPFTTGAVTHLGVPLSWDSDAAAADLYTRRARGMAFVARLWAALSLTLVGRVHIAKQVLAAKLAYHFSFLNPSPAQLKELTDLVDHFAARSMHAEDASLVSHGNPLLLPKRETACLPYKDGGVNHVDLPAFLSALQAKTFALLAKPGRQPWKTLTRALLTHVRPDSATTWAWMYSDAPAPAGLPARLAAAVGHVRSAGVEQHPPQPATQPPAAPPQWRVSLDQLWVANAAGAVSYVHYTGRLLEPGPGVLPPAVRDQRPRLQRRAQAVDIHCQQPKLCQDGGTASRHAADGPVRYGGALVTE
</t>
  </si>
  <si>
    <t>C_16680001</t>
  </si>
  <si>
    <t xml:space="preserve">MVPATLWDAAATLREWPPPTQGPAAIGRKFAATLIPAGPNSPGGGGSGSAPALVLLPLERAYTGRGGQGGATDGGHGYLLVDLEGVTIDLLREQHPRITSKDLRKAAVQQQGQQALQAQQGQGQGADKAAEPPRPRGRNPFGFILSRFGRRNNSDKQKQAGSEAASPRAVAAGSCGSA*
</t>
  </si>
  <si>
    <t>C_1660001</t>
  </si>
  <si>
    <t xml:space="preserve">MMLLGLVPTSADGEGQAEEQR*
</t>
  </si>
  <si>
    <t>C_1660002</t>
  </si>
  <si>
    <t xml:space="preserve">DRRRRLKTSSPAARERGEGTRAHTQGKTQPGRKARQGARLRSQHAPAANRHSHAHTQPTRRPRSRRSRTARPTHGRRDSTLPETSAPYANPRTRPAPEPTRKKPTRAPSPKLSTDLCPYRKTGNQKPSTGTPARPSPHRRAPDRLPPRPPPPPSPSTSSST
</t>
  </si>
  <si>
    <t>C_1660003</t>
  </si>
  <si>
    <t xml:space="preserve">MVTMYKRKRALRDLVCIRVVCACCPGKEESGRDAWRRQRMTPCRNAGEHGTTPRRDIAHGVCNVMDATTVTGRER*
</t>
  </si>
  <si>
    <t>C_1660004</t>
  </si>
  <si>
    <t xml:space="preserve">MLQVVEAAPPLERVPASRDLRSSQAQLWLVQAPPGFQQCVWDVVVMAALAATEHGRVRLRGMTRAAAALGIQTAAAAAPEAAVAGAAEAEPDLDEIPPTQLTPPQPGVNPVELAGDGSGSSGGSGDSSDGVGGGRNGGQTGRRLWLQARLKEQPALKRCQAGIPSARVASAADHELRIRYLYGGGVDAAAAAGSAPAPVQQYGLWHLLRFYRQWGQRRWRLTVHVRTQKVLEHTAQQLAGGRPKEEVIGGWGNANTGYGGCISRLGRGPNRALLRLLVDKYAHLGRDVNSATHIRHALVEMLLGHKRPASLQTGGGGGGGSGGGGSGGGGSGGGGSGSSGGACAQLGSGGGGKGHVEEESAAPPKKRRKRAG*
</t>
  </si>
  <si>
    <t xml:space="preserve">MLGGFVASRDTLEQEAAITGAGGVPGADDIDQLREDVEAALGEAALAQERQQLLQLEVTDLQRQRNDLGARMEELAAEHAAALQPVIAQARGEAAALVDELDEERRRVEAAXXXXXXXXXXXXXXXXXXXXXXXXXXXXXXXXXXXXXXXXXXXXXXXXXXXXXXXXXXXXXXXXXXXXXXXXXXXXXXXXXXXXXXXXXXXXXXXXXXXXXXXXXXXXXXXXXXXXXXXXXXXXXXXXXXXXXXXXXXXXXXXXXXXXXXXXXXXXXXXXXXXXXXXXXXXXXXXXXXXXXXXXXXXXXXXXXXXXXXXXXXXXXXXXXXXXXXXXXXXXXXXXXXXXXXXXXDSRGSPQEEIEAMGETKAVERANLVKVDPLPDKARRQSEAVAAILKSVQVNRLGRE*
</t>
  </si>
  <si>
    <t xml:space="preserve">MNARYGEHDTQYKTAAEREQQLTEEHTKMLTALERGRVQVESKARHADDVRKDVELASIEADKILADQVELDLRVKNLALELKAESDHLNRRQREKELMLRQYRVADQQLKDARDMLPNLKFQVEQMHRDVNTLEARRRAQSRELSDKLSKVKDVQMTSRIKEVELAELKKIRKEVGRRIRDFEKLYDLVKNQRNKFVNLIQAASQSTTEMKDKLKVLQNELDILQNEVGIKDKLLQQQHTQHAANIAERDQLRVELGRLGMVFRDKQAVVDEQIAEVDKLNAIINGCEKEMLRLKKQYELVIEARNYTGIMLIDRNDELCVLYEKANILDEVIKSGQLELMRREDEARLLRLEVGELERSIGVTRRLVPSVPLLDNDVAALQKALFEARREAEALSLALENPSNQGRWRLLEGKIPDREELSAKIQALEERLNDKKEQLLEKELILEEITSLSDKLRVQAAEGRADTLELAQRVNEYQSKLRAVTRKIMATVSELSMYQASALKLGAEKEELEGAVSLASQRLEAGEPPTDDAEREWYRLERERHTVDAMAEERRAVAAALDARVAEVQSTAEPRPNAYIPEQLGIPKPYGSFAPFKPQEAGSTMRHIRKPSPKEVVI*
</t>
  </si>
  <si>
    <t>C_1660007</t>
  </si>
  <si>
    <t xml:space="preserve">MGKAKPAKHTAKEIAQKVAAATTNKGGGQAGLADRLGGKVGHAKFQCNICKQQAPDLKSMQMHFEARHPKDLWEPEKCTDLHAMVGGVTTQGVAVRGSTKK*
</t>
  </si>
  <si>
    <t>C_1660008</t>
  </si>
  <si>
    <t xml:space="preserve">MYHLLSLIVLVAFGLSFLPRLAHGAVCIPPPLNLAATENARVEKGLCTELRRVCADNSELVTFDPVQLGNLTRTTPYGVVERWSGLWNFPARGGANSDALVGHQPNSFVAIRPASRLEANPALQNPQFSSCTMPFIMVTDWPYNMGEVLAQLASVVHIFIREKNVTDDTATLVVATPAGLALTPFHHVLLSPYSRYPVISLEELSARQAPGAHVPWSAEGTHVNCFERAVLCKIHGVMSIAPLARTVLAKLDADHKLQPPDPLGFNTGAPGPLPPLATDTTLRVVLEARTGGTRSIRNLHQVVAECEAVNKRGFVAGTFNKLSCRILHTGDTPQLHGVNRYYANLASVRSAHVLVAVHGAGAANCFFLQEDNGATALIEIRPCGFGTTHCGWPDAYMNGQLGWTGNVIRFFAYNVEDPAQCHPSDYEALARSDPSAPMRGNEAMRARDQHLTLKPGPFVEMLRHVGSLLRNDTAYKEAQASSSLHGYPIPGGLRLGPLCAKNVSRTTPPGGRFIEVA*
</t>
  </si>
  <si>
    <t>C_1660009</t>
  </si>
  <si>
    <t xml:space="preserve">MSPAFQLWSFVAAADPSASGETRPHAAAAATSQSSPPRDFADLQQLRAACGVAHCALLPLRVGGRLGGALLICLGGPANPPPGSIKPPGASGSAAVASSAVATGEQQGPATIPAGADPPNWLPHHLPELSLLGAAVCGAVSGPYPREVQCALLDLVAALSRCESINALISAVVAGLADLTTRVTCGMAFTVTPLLTHRTGATAAIFQDGSWREGNTRGDVERDMKKAGSGANLPSGAAAGPTAPNGEASASPSTHTSPMPEPSRTLRAHVTHLNHTLMLQLITGVDKSRYRKLYSGAIITNCSEHVQDETNRGRDVSLCHRVGVADTGSLVAAAGLLPGGGPLLCAYLTSREPLPEPLLEAALAVVHTALQASWGLCLYSVHSLLSGPGEVGEEWSTLHDVHLHPSSVAVSTTCTPRSLVRSGTGPHLAMPHAASVPSASPACMAPEELGAMTNGNSTSATRRQLSFSIASTSTAAPPRSNLGMMVSSIRSSLNAVLSQRAVLEAEGLQDDVNGVELLKQIGQGGQGVVFCGTLHGLEVAIKVVGTEEGADEVYDIDDEGAMIKLKRVLKRDATELAVTTSISHPNIVQVFSYFVDVMVVEYVGQPDRFKLLPKAKGHAASGADGGVGVTGPSNMIICMEYCDAGSLKHAVKRSCFRTEAGGGSRPNLTALYTTLMEIALALRHLHALRLVHCDLKPSNILLKSSMRDPRGWVCKLSDFGCVRLMSEPAPGQRPSFNLEYAVGTPSFMAPEMFCKGHPLDAAVDVYSFGILMYEVYTGSTVYDGVPPDKLPYHVVKRGLRPAFPPDTPSAFRSLAQACWASDPRSRPTAAALVTVLQRLLSSSANMPQGI*
</t>
  </si>
  <si>
    <t>C_1660010</t>
  </si>
  <si>
    <t xml:space="preserve">MAGWPPSYVWAHGAAWAWRRRRRWRWRWRWRWRWRWRWRWRWRWRWRWRWRWRWRWRWRWRWRWRWRWRWRWRWRWRWRWRWRWRWRWRWRWRWRWRWRWRXXXXXXXXXXXXXXXXXCRAWRRRWRRWWHRAYRRQQQRPRRWARWWRRHGRPWAQRQWRRACSEQRGRARPRGGGQRGAAFKAAPARRLRPAGVVWLATCADEDGVAGSQLQRQGC*
</t>
  </si>
  <si>
    <t>C_1660011</t>
  </si>
  <si>
    <t xml:space="preserve">MHTPGERARRAKEALGAAAYDRATPPERAASARAVLGAAAFMDASPVQRDDSARQALGEAAFLSATAAQREASARQALGEAAYNHATSVQREASAREALSEAAYGSATEEQRRDALLDSVSRSEMYQLIRENQVTVARHFNHRFETLLKAMIECPDYLGEVQDFFWRVGVPDTVEGMAAAPAFIDRYVSAKLPDRATHPVLHDLVKRYQVHRHTFTCGGLDGPCRFLYDKDPCEATRLRQDGDRRLRRGDTYIIARGHGDGSIVPYSPALLCLWGANMDLQYVGNAAGAAAYVTAYLTKAETDGTRKTVQEAVAGMPEDAPTATVLRRACTAQLSKREYSMQEAAWLLIGSTLNLRCSSRSTVKVCARPKEDSPGIAARNAFAATADGERPVQLATNQYDYYAARPVGSTGALGAARALRRPLAAAHDEEADTACEVCHSTDADAGANFMLLCSTANCAYGYHGRCLAPPLEEAPKGHWFCPHCHQRAAVAADAGAAGAMEAGAPAVAAVPAEAVAAAAVPAEMEAEAVVAAARDQPAAHADAAAGVGGGTSGGTGNIAAAAGPTPPAAGASRAARIEALLAHNAHQETGPEVMPGSALPASWEDVSVFMFLSDFSVSRAQTRDSVMLSAPFDGSCPQQLRLYVKRRPIKPAVLRCYPRTTADSHGDKHYWAQLFLHKPWRSEAALTAGFGSALDAFRAAMRNPAFVSAVRPGPAADALEAEVERLRALDEEAGGLVLDQVHADPDAGEAAAQDDTTALYYDPELLPAHVRAAVDQELDADGGGGGGGHGADGGGGGGGGEDGGDEREGGAGGGDDGAAVAAQAAAAAGRDMPVLAAGARMTREAYDAGRQALSPEQRAVFTAVFRHVHATAEAARAGQDPPRQLLEFVTGGGGTGKSFLIKLVTEMLRRTHLEGKPVVLTAPTGVAAFNIRGSTIHRALGLPVEDCRESGARRVHWEPLSANRLQELRQIWACVRYLIVDEISMVSAATLWHIHRRLVEIMGTPEHWPFGGINLIVLGDFYQLPPVKATFVFDGQGSSGRRACADARDGAAMFCELFHMFELTQNQRQAGDPLWAAVLNVLRLGVRTGSPEDLRAWELACAIVKERLLASVSSGGKALDADFANAPPSPLAHSRPQDQLVPEPGQPGEDIQAGDVPTSADMCGGLGAHVKLAVGARVMLRRNVHTLDGLVNGAQGSVTGFEFSQGAVSAVLVQFDDPDVGRLERARAAAPLALCWALTIHKTQGLSLQKAVINLGKSVFDDGQAYVALSRVRSLAGVALSSFTSTSLEKVSAQIGAEYERLRAKSALFRQEQAAADAQAEAAVAPTAAAIAAADEARAADNAAGVGTVAAAAGGAGVRTMAASLWQWTVALLPGRVGGRHAAAGAAAEGAAEGGKAGAAEGGKAGAAAGTAVGAAAGK*
</t>
  </si>
  <si>
    <t>C_1660012</t>
  </si>
  <si>
    <t xml:space="preserve">MTLQLFEASDEDSFVAIAQHVAELLNEGQARTALADTPANRFVNDCTNLVQEQRYEEYVTRMAAQVGAIFSKMSEKEAECCASILVHAVGRVPEGRQQAAASALAAALVQSEERAEERMNALLALYGIVAAQPAAQRAVLLAAAAYAAKSSGKCRSAFCAAVRGKASRWVAEWKLAPVDARQLYLALAAATRGAADRPTNREHLSLAGSALSLAVPGSSPSAPELAEAAAGALAEYLRSGAIYTLDLLPLPAVAALAAHAKYGPLHKLVAAVLAGDVAGTRAASTPAALEAAGSGVTAEAVLSKARMTALLSACAAAGHGEVALAELQKALDVSDTAAVQSWVVKAIGTKLVEGRVDSVRGVLSVARSTHPSFGGPQWKKLGAQIAALKDTVGAAVAAMSAVKPPPHVSARGVAAAVAAR*
</t>
  </si>
  <si>
    <t>C_1660013</t>
  </si>
  <si>
    <t xml:space="preserve">MDDSVDDNDAVCIAQTEPVADLAPPPGPAPLLVLLPLPPLLLVLLLLLLLLLVLLGRRPRSTKAQGRRPRSTKQHQHQRVPLVRRRVDVAALRCNVQPDGA*
</t>
  </si>
  <si>
    <t>C_1660014</t>
  </si>
  <si>
    <t xml:space="preserve">MLDRHAFLPRAARLGVNVLCLDSDSMFLSDIYSHLKAPPLRDMALMALKDPAIGWLNSAVVYVQNARPDGPSVYVLNEVIDRLERWAEAREYMLGRNRKDFCWEQMAMSDILMSAVIGRPIAYGCWNWDRNVTYRDAWEGAHKRYFGYNETGGIGSWHFLKETKVPWPKSLAEHAPGFRRTEGVTHQQVIQIPNTQGVWPEEFGGPLYAPVRGNKSRAWMELIKSDGMPLWADPEDPAQAAANAANRELFTYLPEWIGIAYGQDGTSGYWNPALYRGANGTGTSPYALAHFYRLFGAPMNKLTVKMANNMWNWELSHLLHPRGGVFFASTEHAPIPDVLVYSPEVENREWVSHEEWDKATKHQCIPYSPSGKGFNDNRCMLGGYLMQGCMAARWYFAGGMFPPEYDHLVVHIRDKAAEHPVATVAAEQLARSWDSEELAKTLMAQHGGLGAGLFHPKIAEKLGAAAVPAVPAAAQKPRVLIIPSVLQLTDKVGPREQLYRDHEREDFNVMSCPWIQNKPFV*
</t>
  </si>
  <si>
    <t>C_1660015</t>
  </si>
  <si>
    <t xml:space="preserve">MPAQQQQERRDARAAAEAARREGMDGEQRAGEADARRQRRARQRFTASTERGPAIKRRFEESCDHVCECCNRCFYRAGVTVTEHPVACSTLFRLLRGAGDLGTDRDRDELDELERGVGAYAADGAVDADPVGAEADAGGGVGLEAELEAEEAPPAAEPMQQRPRRAALRGRTGGCTGGRSRGRGRHGPHGQAAAAGAGGQAAADDGTQRTSYKLCCACLEALKRGQMPKTCVANSLAVQELPPQLRDLTSGGVAQQRAGGNAPAAAGLEPANAMRLDRLIATAGAQGAAAAVAGAIVGAALHRGAVAAGNVGDGEEDASGGGADARATVAPEPPLPPVDVVMADANPVLPRDALHTATTRAGRAARAREERTMATTITTRTGGVLSIHAHPDLEPAAFPNLYPYGTNHFCTNREQPIGIAAYFTNRVQNADPCFQLPVYLAWAVSLSVYLQLRNQISVSLRIQQNGRAPRLNTLRRQVAALHRQHRRQDAAVPDPAAAGPGGGTCTRAAPGQQEEEEENEAAAGADDFGNIEATARAILSNIRGTPAYWADAASDLFAMARPPGS*
</t>
  </si>
  <si>
    <t>C_1660016</t>
  </si>
  <si>
    <t xml:space="preserve">MQHGYWNPALYRGANGTGTSPYALAHFYRLFGAPMNKLTVKMANNMWNWELSHLLHPRGGVFFASTEHAPIPDVLVYSPEVENREWVSHEEWDKATKHQCIPYSPSGKGFNDNRCMLGGYLMQGCMAARWYFAGGMFPPEYDHLVVHIRDKAAEHPVATVAAEQLARSWDSEELAKTLMAQHGGLGAGLFHPKIAEKLGAAAVPAVPAAAQKPRVLIIPSVLQLTDKVGPREQLYRDHEREDFNVMSCPWIQNKPFV*
</t>
  </si>
  <si>
    <t>C_1660017</t>
  </si>
  <si>
    <t xml:space="preserve">MLLQYLLAALLSVAVVNADLCGNPPPECLKYKRLLDPLIKKRDEWRAAGGVTEAKRNATYEDAHKTDGAWVTISNGIAYVESKQDGYETRLFASLLQLYRAMARLGRKNFPDVEFGINPWDGPRSDAWFNYCQVRGVTPSNWLWPDYSTMGWPEIGAASYAVLHQRIEEIAREMPFATRPNKLFWRGKLDMNVRLLAFRPRGGGGPHSREVLVKKFADRTDIADIQKIPPFGGLWNALQRDPDYNISTIISKMEDFCKHKYVVYTEGNVYSFRLTTHFICGNVLIAHPMRFDGMASLMMEENKNWIIADPEWNDLEAIYRRLEANPAEAEAIANNNAATREILTEEGFDCYILESLKCYKDVMPGPLIRPPGRSWRYTPLEFYIMAKMKGPGNFNSYVLSNQHQHHG*
</t>
  </si>
  <si>
    <t>C_1660018</t>
  </si>
  <si>
    <t xml:space="preserve">MASWQSFAAQAVLAACCILLKLCIVLTASGTPGDYSVADLLVVFPTSARTLDYIAASRAWRKGVRTHIVMDASFDLTTLRRTGSYYNEEYSATPDFPDRANAHGGIRHALSPLMAYGKDEEGRKRYKWMLLGDDDTIWVLPAVLRMLNERKLAHWDQHLISDYHYHCLNPNVPCLGPHNFDPRCIPCSPGTFCPCRLPPGCALKDFFNYTDCPYKEIVAAYGGGGIIFSQALIQQMFSQPDFYWSLLAKRVTPGTPAGDLVLGEAPRQLGVGYTRLFNHDAQKMPPAGPPPPPVHDTRTGDRLFGTWSQFNDHAHPNDVLMRHEAAAHEHPDVFRQMVTVHVRSRNFYGSRTSGPQAYSSKDFEPADPS*
</t>
  </si>
  <si>
    <t>C_1660019</t>
  </si>
  <si>
    <t xml:space="preserve">MPLIVDALLPPGVAREAFPFRRPNYWGQLVQLVRAGISAGQLQLDHVWDISAADQEQVLSTCLGPISSGICAKMAADYAIGAHVNIKDLMEQAAALEQAAAVQQAAAGAGGDMQ*
</t>
  </si>
  <si>
    <t>C_1660020</t>
  </si>
  <si>
    <t xml:space="preserve">MNAVQQRQHLAAHAAAEAERREGMDEEQRAQYRAAQAAAEAERREGMDEEQQAQYRAAQAAAEAERREGMDEEQRAQYRAAQAAAEAARRE*
</t>
  </si>
  <si>
    <t>C_1660021</t>
  </si>
  <si>
    <t xml:space="preserve">METRFQYDLSDRQLRFHVRQRANTEQKLEFKATALLDPSSGTVGPYRAAVKQYVTVGSGTELKGSATKPFRLGAGLALASSSATPGAKTAATRGSTAAAASGSFAASAVPLVTLSAEKKVALLDGPNTVLTLRAATDADLPARRLSSRRGLVKVSHTIPSFTKRQDLKLSAGLTVDWAPGSRREPRPSLFLQARENNWAVTYKEGRATVTYDL*
</t>
  </si>
  <si>
    <t>C_1660022</t>
  </si>
  <si>
    <t xml:space="preserve">MAMSQQSGILSQGATEERGENARMASFVGAVAVADLVKSTLGPKGMDKILQSMSRGQEVTITNDGATILKSIYVDNPAAKVLVDISKVQDDEVGDGTTSVVVFAGELLREAELLVNQKVHPMTIIAGYREACDCARGVLETGAFNHQSDAEQFRQDLLNIAKTTLSSKILTVDKEHFANLAVDAIMRLKGSGNLEAIHIIKKTGGTLHESFLDEGFILDKKIGVGQPKRIENARILVANTPMDTDKIKIYGARVRVDSMAKVAEIEAAEKDKMRAKVRSIIDHGINCFVNRQLIYNLPEEMFADAGVMAIEHADFDGIERLALVLGGEIVSTFDNPSEVKLGSCKLIEEIMIGEDRLIHFSGVALGEACTIVLRGASTHILDEAERSLHDALCVLKETVADARVVYGGGWPEIRMAKAVEELASRTPGKKALAMEAFARALRALPATICDNAGLDSAEIVANLKAAHGADSSSRMGVDVVRGEAGDMKELGIYESFRVRQQVLLSGTEASEIILRVDDLIKCAPRQRG*
</t>
  </si>
  <si>
    <t>C_1660023</t>
  </si>
  <si>
    <t xml:space="preserve">MILFISLLLLATNAPAMAGNHAQFIQSGYIASTPGLHLRTAATICDSSIFKCRLCPQDQTVLLTSPKNQQLYTALNDDAFANTYFAHTVGLSVVSRPRLISTFYLLREAILAVPGDVVETGVFMGGSGIMMANVMKDWDPCGRRYFGFDSFQGLPQPVKEDALGTTNIGAQGLFAAGVDIVKANFAKHGVDDPKLVQLIPGWFNESLPTAPVDHIAFLRLDGDLYISTWEALIYLYPKVAPGGLIYVDDYGSFNGCKVAVDKYRSMHRIAAPLHWIREPGNYVEAVWWRKDYEIQYMQD*
</t>
  </si>
  <si>
    <t>C_1660024</t>
  </si>
  <si>
    <t xml:space="preserve">MDKSKRERGPGAAWPAIFAVSGIIALLCVLVYQNTQVIELLKGEVAGGSAVATAQPSRSLVAKSSSGAASAGAASFFVAPRTRNELGYMLETMGLRVGVELGVQRGHFAAHTLKTWPSATRYYLVDIWQHQPNYEDFANVDNAKQDQLFKEAQGNLAAYTGKTVFLRNFTSDAVKRINEMVDYIYVDARHDYCGVLEDIELYWPKLKSGGIMAGHDYLDAPQVQAISQQNWAKCMNGTVHQGAVKGAVDDFFKRIGLPVHVTYQDAPWSTWVVLKP*
</t>
  </si>
  <si>
    <t>C_1660025</t>
  </si>
  <si>
    <t xml:space="preserve">MPKLPRAPPCALRAQPRYHALPIPLPRVPASAISRSRGWPQGSNPAVAPASLCPILRDPAPASATKKQRPRPLPSLPCIPHGVPTLHMFWIQNHNQPANQLGRHAPNPELPISSGPPTSNPLLAQSRREALVSRYHCFIISRHTCTCIAPC
</t>
  </si>
  <si>
    <t xml:space="preserve">MSGDNDTQLIQAKMATLGLDQTPEEFVAGLAPPVRRRVEALQELQAKHDELEAQFRKERAELEAKYEKLYAPLYVERSEIVVGSKEVPPKEGEPTGDDAIKGIPEFWLAVLLKCEVTMDMIKDKDMDVLKYLRDIQAEGLVVDGVSHGFKLRFLFDSNPYFTNEVLEKTYHMLPEDDGVLERAEGTKIEWNAGKDVTVKIMKKKPKKGGKGDSKPQVKTERVDSFFNFFDPPQVPDGEEEIDEDTMEELQAIIEADYEVGATIREKLIPEAVSWYTGEAMDEDGLYMPGDDDEDDEDFEGEEGEEDEDEDEEGAGAGEGQAAGGQAQPPECKQQ*
</t>
  </si>
  <si>
    <t>C_1660027</t>
  </si>
  <si>
    <t xml:space="preserve">MDCSRQRASAKTREKGYHEPGGARPYLEHIVVDPPAAKDPPPSPTRRRPLIYVYDTDPLFNSKMMQYRIAKSSCVYRLFGYANESNFNSYVYSLESYFIEQLSISQHRTYDPEEADFFFVPVQLTCYLWPVLGWADHPWFGMPAAHSRAQQGTYMYLKSLYVYKHGGCNAMLYVRAHLQAKRWVQQHYLDSSGKSFWDRRGGRDHIFMMLNDEGACWMPQEVYNTSIVLTHWGRMDNVHVCGSAWGYDNYSAPLDSWRPAR*
</t>
  </si>
  <si>
    <t>C_1660028</t>
  </si>
  <si>
    <t xml:space="preserve">MDPAKIRPSSAYNTPYWTTNSGAPVWNNNNSMTVGTRGPILLEDYHLVEKLAQFDRERIPERVVHARGAAAKGFFEVTHDISALTAADFLRAPGVQTPVIVRFSTVVHERGSPETLRDPRGFAVKFYTREGNFDMVGNNMPVFFIRDGMKFPDMVHAFKPNPKSHIQEAWRIMDFLSHHPESCHMLTFLLDDAGIPLNYRHMPGFGVHTMKLINKAGRETYVKFHWVPKCGEKYLLDDEAVMVGGANHSHATKDLFDAIAAGDYPEWALMVQTMDPADEDKFDFDPLDVTKTWPESLFPMQPVGRMVLNRNVDNFFNENEQVAFCPAIIVPGIGYSDDKLLQTRIFSYADTQRHRLGPNYLLLPVNAPRAPHHNNHHEGFMNFMHRDEEINYFPSRFDPVRNAERVAAVSSAPLSGRREKMVIAKENNFMQAGARWRAFDAARQERFVVRVADMLADPRCTQEIRRIWVGYWSQADPQLGARIAAKLQGRGCL*
</t>
  </si>
  <si>
    <t>C_1660029</t>
  </si>
  <si>
    <t xml:space="preserve">MACAYVRGMCLYTVRCPSILLVPWLCDGPVLRQVGEVPLSAADIQTPADGKQLATAVQERAAGRTPE*
</t>
  </si>
  <si>
    <t>C_1660030</t>
  </si>
  <si>
    <t xml:space="preserve">MEHFHLLTRLWSDGDADAEQAMVDKLRQLALQNSDLATEWERLKALPAATLTTFPAKLHQRCSLAGVALPPLDDPQSHHVLKAPS*
</t>
  </si>
  <si>
    <t>C_1660031</t>
  </si>
  <si>
    <t xml:space="preserve">MTRPDPGGYAQARFGSTEHVAATVLEAQQAPPLLSKASLAVFTAAPGSPAITHSALCESRSHSTATSGSEPRSAVPSRQASLPAGGPPGNDTGADEPIHLTEWRPAKRPHPP*
</t>
  </si>
  <si>
    <t>C_1660032</t>
  </si>
  <si>
    <t xml:space="preserve">MSTGGQPSTSTASSPGSFNKPALKSLDLRSLPVEDAAPSETQLRRQKYLFFEKHCSEVSPGLFLSGDYVAKNRETLRQAGVTHVLNCVGFICKEYFKEELTYKTLYLQDTPAEDISCVLYDSLNYIDAALQSGGRVLVHCSQGVSRSATLVIAYMMWRSGKPYDEVFAAVKGIRGVANPNIGFTCQLLQWQKRAASARSRMRMYRIAPHCMHAPTYLVPKLITPPKQYPNNTHRDLDPRGAFVLQTPGGPTYVWRGEHCPDAYMEAAHRAAAHLQKFEGAGPTLEVQQGAEPPELVALLDPAPLDAEAARINAKRSSITGEIELTSSAMLGRDAAAGLGQPERDEYSDDYALFHGGAGPGGVGFEGAMRASYDTAGASLTVSGMASVAGGHGDPLGVGGRPESPAAKEGRHKKYRRADSERPKMGLGYWTAACSDGIGPELARTHNVSSLHESVDEELLGLGPHE*
</t>
  </si>
  <si>
    <t>C_1660033</t>
  </si>
  <si>
    <t xml:space="preserve">MAPAAASASPASAAAAAAATPGAAAWLAIDNLLSEAAYSLSQQLDNSGLGGRTLASKTAVWSSAGGSLPEGLDDLLYSLAAELDALGLTAAGQALAGAAKGAVAGLTGAAAELPRAAAQVYRSAADAASVATNLSASRNQGVTLITPSPLPPDAGGPDLTQLEPELLAAAGLTPNPAWDPFGTIRAAEALSRGEVVPEGLVVPPALVAKAAAAAPVVTGTPSVSGAATATAAATDLLAAGSPPPVDAAAAAANAAAPAAPAAAPLPADAEAALGQLSEALQRELKAVVGPDVDVEAAAADPSALAEAAGRAVDSALGSLDSGALEALGQLPPDVRLSSLLGAVLQSALDLVDAAVSGVRQADSEVVGGVAIVVVLGLAIRSLVSVLGNALGGPRGGAMPAASAGGGGVDAAGGAPRTLAEAVAAEGSARATGSRTSRALGVTALEAAALLNNEPKALLLDVRNSGDVYEQGLADLRPFRRGSGAASAALPYLDFRTTPTLANPSGLLGGSGGAGAAGSVVAAVDPQFVPRFKQLKGLGRDSRVLLLDSYGVEAPEAVALLRSDPDIERLLGGEGVSFVEGGFAGPEGWKLTGLPVMDPPEPAAEARGAAGAGRPLLRGGPLDTSGLVGGLAALQMRYPALLTRVLAVGAVGGVGVAAASRVDWGAVSRGGVALAALLLVADRALPTGVRPSAKLRSQLQAQLEAPADSNAAAAAASSQQPGDKRRAALILRALDLVDAVGDAVVKAGQTAFSAAGGAASAAAKTAAASATSAAATAWPTASAGMGSEAAGDAASARASTVMSNWRDVIDSGAEVSAAPATAASASPSITRSPSPGPAFAAGISRSLGDAFHSAVSAVKRAASPARQPVAAVSGSNSRSSSPTRSGQAADTRDLVAAVAAASAMNGTAVLPGMAPLTFPKASAGQVPGWGAEEEAAAAAVPDDWRQAAEAEAYAPAGTQLDADAAAAAALAAIDAALADNSAAAPAPVSFRSASRSSWRDEVAAEAVPVPAAPSTSRSRSVTNWRDQVEAEAARAATAAASADASAVNRQGDDNGRTGSSRRKQPLRTASPERAAAAAEAMRRLRSEAAGADDDGLRVGVMGGEDKFFGGDSGEWDEVQLERRRESLRAAAGADSADEEAEARGGRERELVTVGVSASRAAAREKEVGATAAAADPRAARGRSSSRRVVARTLSPERTSEVAAAMRRMRLEAGLPPNDGSGDHAAAGFASPSNGHRASVNGNGSANGNGSGASRYTPSVSPSASAVVPRDWRRELQSSAGEGAESSGVEGQAQPQRRAGSGRARVVVSAGSRAPSNWRQQVDGGSNGNGNGNGNGNGQSSPRHATPANLSPSERLAREARMRDWRARV*
</t>
  </si>
  <si>
    <t>C_16700001</t>
  </si>
  <si>
    <t xml:space="preserve">MEMPLGRARPAALLRGGDDGGGGGAEPGSGGGGAGPGSGSGGSGGSGGSGGSGGSGGCGGCGGSGSGPSSGGVHAWDRARNGASSGAAPKRVRHLASVAVRAGSVEIIMEEEEWGSGVEGDELSTGGSGLSDTLLLEEQTAAAAAASEDAAAALAACVDAQAVLLTPAHAPAAPGGSAASSSARSGDGGGRGRPSLLDIMAALQLPGQPRSSDGVISDGVELTYG*
</t>
  </si>
  <si>
    <t>C_16710001</t>
  </si>
  <si>
    <t xml:space="preserve">MFAFRVMAEASSPLFSSASSLDSSAPSINIVGSGVGLGKASKAAAKSGGGGGGGGGAQRMLMHQSSSMSISGLGRVLKLLSVDPANYPDAPREGIRRVLEEVTDEFVIQ*
</t>
  </si>
  <si>
    <t>C_16720001</t>
  </si>
  <si>
    <t xml:space="preserve">MSNAAFEEYYLAQNIVPEGEWGAFLAALKRPLPVTFRINGSGRFADHLRDRLTSDFFAQFGDGNLRVDDEPVVPPRSLPWYPNGYAWQLEFSRNQLRKLPLLEDIHKRYLTSSGAHEVQREQSWVMNDDHLVSFH*
</t>
  </si>
  <si>
    <t>C_16730001</t>
  </si>
  <si>
    <t xml:space="preserve">MSASRTRASTAPTSSRASPPASPPASAPSPCSTDGVPDVRDIVDWDYYRERLGSAVQKIITIPAALQGLANPVPRVKHPDWLHKRIRERTDKCQQLKMHDLLARMRNKAAVEAAEAEADGAKAGGGGSQNAGAGADVTLPEAAYRSEAPRLAAALSAEHVAGVYEDRLPAALPAVLALGCVVSVAQDSRARPLAAPWRLQDFRMRTTGEVGYLDSEPEPEPAAAAGAAAAPQEAPGLRLGLRCATAQQPDALSYQGLS*
</t>
  </si>
  <si>
    <t>C_16740001</t>
  </si>
  <si>
    <t xml:space="preserve">MNFAVRLFALYSRALTAGATVTAEEAARRAAAALVRWAGRGGLGEQEGGQEEDELLAADGGRRGGGGSSQVAATATSWRQSEAEMVLRLLLSLLRQHVRGRSADERVERVLAEGKVRVHVPVCMCQPKHP*
</t>
  </si>
  <si>
    <t>C_16750001</t>
  </si>
  <si>
    <t xml:space="preserve">MQLSRLASAPAHTPTHAARSCPQVDILAVTQHFTGDFKDHPDSNFPGVIRASQAVLFTMHPWRSPVAPTRVWCLFEALTAVESKGVGLEVLLDTRDSADTRPQTLLAIVSSINVLTAQEKVASDKSYIMDCIGKGLGAAAF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TSATSASVAAATTAATISAAGPIAGRRAGLGAAGSSSSGVAATATATPAGSATGGTRAAPIAGRRAAAGTSAAAASSSGIGAGGANPLATTTATALASSGASGGAGSSSRSLASAAAGVGVGGGAGGGAGGEDDGDGAGGGGAGPGLQELYLRLGNAAPPIRWRQPLGDKEKGIFTAEEVAKAAKPEEFRAWKKKQDPNWESVYEMEGLPKHLIKQMKLDWQEKEEFEKWKDSALTQLARAVL*
</t>
  </si>
  <si>
    <t>C_16760001</t>
  </si>
  <si>
    <t xml:space="preserve">MQLWCECSGVRVQVWVCGCVGAGVACLSLVLCDDAHIRHLNSLHRGKDAATDVLSFELGDELDYRVHLPVKLMGDLVVSLDTAERQARERG*
</t>
  </si>
  <si>
    <t>C_16770001</t>
  </si>
  <si>
    <t xml:space="preserve">MQGGAAAALRSLALPALLGAPGNYFLASHTGSGKTLAYLLPLVHAIKAQEEQGFVPRPKRPRVLVLGPTRELTDQISQVAKRLCHTAKFRAACVNAYKG*
</t>
  </si>
  <si>
    <t>C_16780001</t>
  </si>
  <si>
    <t xml:space="preserve">MMIYPEPFHFPLELNLRIPRSKSPGLLSTSLSASSASRVQLEFKEYRSWNTNHNAVGRNAAYRAVKESTHLGLQKTASAFLGHALHNCRVPPTLLTFKLATNPSIVHSYVSHEVAHKSPTSALQQISNLKRIVGYLKDTCPYARVDSNKRRH*
</t>
  </si>
  <si>
    <t>C_1670001</t>
  </si>
  <si>
    <t xml:space="preserve">MLNAEGPKGCPQLDIPHTVTPQQLETLLNGLLSNEDKLPYSFYIEEQELLGELGSHLRSGGISVEKALLITYQPQAVFRVRPVARCTASMPGEAAPAGAAGYVASGDMNGSILLWEPGSGRQLGACSGHSKWITSLSWQPAHRPGALPSSRFVSGSKDNTVKVWDAATRRCVLSMSNHSAMVTAVLWGGEGLIYSASRDCSISAWDEADGKLVRVFKGHGHWVNTLALSSGFALRTGAFDHNGKAPADVEAARAKAAERYAEATQGK*
</t>
  </si>
  <si>
    <t>C_1670002</t>
  </si>
  <si>
    <t xml:space="preserve">MFASGSKDSTLKVWDARTRKLKVDLPGHADEVFTVDWSPDGGSVASGGKDRVLKLWRH*
</t>
  </si>
  <si>
    <t>C_1670003</t>
  </si>
  <si>
    <t xml:space="preserve">MAFLVCPGRVASRTWRWEELVLGVAKENTVLVTVIDKIVWAQLGPSYVDNVRAANISYWLIAALDPETSLGLGSMGAVGHCFNAPADRLVYKGSDAQYKWGSNHWTQTTWNKVHMMKAVYEFGVHIIHSDTDVVWFSDPLPYFAARQRTSPVHVVIATDAVQTQNVKGDTGLEISTNPHTNINTGIYFMRQWPGGLAFFDVWLSFQPKNVGHDQSSRSATQRRMSRLATCTYSPTLAQDGFNTLARGHFFRGDPAMPKAVLGPDPSARLYYAAFSNTTAISFLPASMFANAYTYVNARLWEKLAHPLYVVHWVWGGSTMESKRQNMRDAIKFHDPPEYYTSPDLVTFDLDLLPMPVGFNNWELQRTEEMIRFHVQAANYQLQQAYYAFAIALIANRTLVMPRFQCYCSKNWYQTQSCRINHETATTFPFTCALSHVLRAKKLNTGQFALPPDATEYAGHKVLVREYSFLDNPKVPDDMKKSFVEVVPSALPRPGGLRLDQLVLSTEPAPRGHGRRVTVAAPLSDRELRAVLANISTAAGGARVLHFPQPVRIFSGFNNHATWDRFDELMQRHTTHWCCRSPPDMKAYNLTERLQLVALPPERYKSLPPLEARTSYLHTLGPWQGLSKGT*
</t>
  </si>
  <si>
    <t xml:space="preserve">MQHTLMRANSYPAGAACSGRASQRRAQPVTVCSGASRTPQQGIAPMRGSSACGASGRLPAPFSSAAASRPTAAGRRGAVRVQANWGAPVEFQPAKVVSNSPAAAGPLHKVVIDVGAPLAAGYTVPGQFVQVKVGDSKPGFFAIASAPGAHAGSGQLEFLIKGAPGSTAELLCNASAGDPVSVSPVMGKGFALDRLPASTTRAVLLFATGSGISPLRAVIDSGALAGRDVTLYYGTRNPESTAYSELLPQWTAAGVKVVSVYSESKQGYVHDVFEREGLAALPADAASSVGAMLCGHKGMCQAVTALLTAKGVPPEKILLNF*
</t>
  </si>
  <si>
    <t>C_1670005</t>
  </si>
  <si>
    <t xml:space="preserve">MLPASALLGGVLLLGLLGEVSAAAATTPEGAAAASADAGGLAAAAIAAVTSSGWAGPAVFVGLYVAATVLLFPASVLTLAAGALYGPAAGTALVSLASTTGAAAAFLVSRYLARPWVEDKLRDQPRFRAALRGVGSGSSGAYVVFLLRLSPLVPFNLLNYACGLTPVGLAPYVAASWAGMLPGTFAYVYLGGAGRAAVDAAASGGASMGTSQLVLYGVGAVATVLATRAINAAASKALEEQEQEQQGKQQQE*
</t>
  </si>
  <si>
    <t>C_1670006</t>
  </si>
  <si>
    <t xml:space="preserve">MWGTRRGCGCCCSASGEVGICWMREPNSEESNTAPPPAPTRAGTQSSYVSACLAQHLPPAPDLVLVEFAVNDPPTPSPAYTDPARRAFERLLRKLLRLPSRPAVVLVNMYAHNAPAPDGSGCCKFWNTAERDFGEXXXXXXXXXXXXXXXXXXXXXXXXXXXXHSPPHLYLPSGRYHPGPGGHVVAFELLLTLLQELAAADWRLAHALARQQHDTAAAAAAGGGEAQHLAAAEAELRAEFEAEAARPLPAPLGAENWEPERGSSCLIQQEFHALVMGPEPPQGAATATAATAAAAADAPEGWQWTDEGRGKWGFVATEAGRQLRIRVRTELDGPRRERGDVVAQLVYLRGYDGMGAAALSCESGCSCGGGGGGGGGGGGGGGGGDGLEEVASSTEAGVAAAAGSATGPAPAPWRLVVDGYGGDRQVTVAATADFTVSQAAECVLLLTTLGPAAPPAGPQKLSDDELKGRRRFGAPGSKFKVMGILLGEDPAAAEAARTAGRRGGGMVDSFLRAESLVSAVVARNATLQAAVGSGAGAEPAGAA*
</t>
  </si>
  <si>
    <t>C_1670007</t>
  </si>
  <si>
    <t xml:space="preserve">MHKTSCHTSNPPCQCKCNWCGPRQP*
</t>
  </si>
  <si>
    <t xml:space="preserve">MSNANAFSLLTGAEAQLNKKKKNKKPAQANGAAPAAPASSQPAAAPAPVAAPTPSLPPSDLVVGVNEACAIFERAAREAKSSSDKVKLWKEWTRLANDKASKLKYADADGVSLDFKQVILRCKALEICAAGCIGSPLSADKEGVLAQMLASFLPNDNGACNGLANLLVRLSTTLADDAPDTHGAAQRTVTNVVQALKAAANQDPAELEAANPVASWLSRVNTLDKEIGRQQALLQKLGAANKGVVTRETANVARHLVKLQEEKFDMLQPEAIPAARAPSGVLGACLRSVDELKAVIAGHLKEAESKSSGAPALDPASRAAQAAGYKREEEILTAQAAQVSSQIRTLEAQLQSLRAQAAEIDEKRQALGARQRSTWESGSGAGKKAAPAAASLTPAHYREALHLAEGLAGLADPRRSASASPEQVLAVQTSQVNSPVDYVAAAEAMLGVALSALGEVPAKLAFCRQRMSQASKLAQLGAVAGKILEDSKRQSEEAEKLMADTLRLAEELVSTATTVRADSHKRYDAMARFNPEKASVVAAHIRNIDALSAQVQQQYAVVQASANGTAPPPAAPVPAVVPVVSSVPAAAAYAPAAPASGARAPAANGGAAATPAPAAAAPAPRPAAPARTWGKMEVVTPVSLGDSSLPTPAEAFKGGPSTSAAATDADGFKAAAAKKNNRRKA*
</t>
  </si>
  <si>
    <t>C_1670009</t>
  </si>
  <si>
    <t xml:space="preserve">MGKVTAAAREKLERLRVQGRDGANQKEVFICWAITNAFQYLQRRKRAGFVASVSSISLRDLVRTYGQWQVDYLVGAVETVLAPGGTKSGSTDAKLLQRVNAFIQAQSASGAAPRSVLVLLTGDDDFTAAARAALDAGMELELLHPGVRHTSGRLLSAVTGRANAWHADFHDFLEYWTTSSTTAREALGAPPAPAACAAGLPGSDSADSDKLQEELRARLGPPGGSGQAAQVQAEAAGGSGSGSGGGRKRRRPADDSDCEGAAAAGHSGSATEPAAPAAVEAEPEPGAESSGGGGGLAPACFRLRLSRLRPVRRAADPGRALAAAGDWLEQQRRSGGDVYRGLVKLAGECGCQLAMGSSASARSTSGLAGLGRDCWLRLSCGHDVGEDAEHCRRVAKRAWHRLRQELEGALAQQAVLALGRGTEPTAHVQLYLASLPAVLGAADRAAALQAMGDWLQHQKARRTACYEGLCRM*
</t>
  </si>
  <si>
    <t>C_1670010</t>
  </si>
  <si>
    <t xml:space="preserve">MATAMLSKTVPGVLLGSTSSRRSPLAFSSGCTTRVLRALAPRPAPAGPTSSGRAVALVVRASNEEKEVQYNKEFGYSRKDVILIGVGLIALGYALYYGLQAGGMEPGMAGNWVQLIIFMGICVGWVSTYIFRVATKQMTYVKQLEQYEEAVMRKRVEEMTEAELEQLASEVDADKQRKAAARAAAQQQQQ*
</t>
  </si>
  <si>
    <t>C_1670011</t>
  </si>
  <si>
    <t xml:space="preserve">MVPTLIAQSSASTSLISCSPRCITSQQLVSAIGAQARCLSLQGIDSRRARGARSRVAVAAVRCGAPSTGSVQQQRTREAMCGSGGSPWRHAMSLAVAGGLSLQLLLAPASLAVLAPSQPDIDTFENVPTQLSAQGEVKDVPLSSVVSGPKKKEIEGCTRKCVPTCARGGDGAPGLGPISVRKEIVVFKEGFRSRQYCLSECAQVCALSYDRDKATLLAPQIEAAAAKAGLSTSTAAPAAQQAPGQQGQSRR*
</t>
  </si>
  <si>
    <t>C_1670012</t>
  </si>
  <si>
    <t xml:space="preserve">MAAPGTVQHPYAEVDNQSTYSWRVVFLVPWMWFSGLLLVAAMVLMLLLFAKAWARPRELLLPIGFVCLLVSTLPQFFSYIALVRRLDGDTGTSVAPLGGGAGGGGGGLTGLLMMKNNRVVPLPLPASHVEPPPTASAGSGAAGSAVGLRQPLLAAGTATSSSGRGAAGDSADVERPGGPLQQEGSAAGAAAAGQAQPSGRWRARG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GQQQGGEEDDEDACCVICYDGAATCVFLECGHGGFCRRCAHLLFVRPPNECPTCRALIEQVVEIEAAAPVGAVAVVK*
</t>
  </si>
  <si>
    <t>C_1670013</t>
  </si>
  <si>
    <t xml:space="preserve">MMPTAPGPVPPRSSRTGGGSRVSGIGNTSGTGTCTGTGGDHSDLQRRHTSTSTSTSTSTSTSSGGRVPRGTTAPAPPS*
</t>
  </si>
  <si>
    <t>C_1670014</t>
  </si>
  <si>
    <t xml:space="preserve">MSARVLHRVMRRRGHFATPAVNSVLYLQDLQFRRIENLEVRAGGRVAAEKAARLAYWAERRAAQRRATVTFAVERARRRALREMGQAGEGVAGGRGGC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AAAGVDEAAAAAAAAAAVMAAARAAAEAERLKRLQQQQQQQQQAPVAVGRDGDTGAAAAAAASTSIHRIRQQQVEQRQSGGGSGGGEVQESDGADGAEGAEVQAQEDAPAGCAARAGGRPAGLRRHSHSHNHGGSHRERAAQAAPGEHSDSDSDGSRGVAEDVDESDGEGQQSGDAAAAAAPSTPRTSEAPPAPQQNGAAEAEAAGVAAAAAAAGSGAAAARGFMSRYSYRAPLPVPRGDVEAYEEGCWEWQAPAPAAEVGAAAEVCSNSMMLTDA*
</t>
  </si>
  <si>
    <t>C_1670015</t>
  </si>
  <si>
    <t xml:space="preserve">MSGTGDLASNAGSVTDGLNRCAPPARERLAPLALRGTLLVTAADGPLWSFFGCSWVGAVRQAGIRYWLVAPTDAAAAAAVEREGGHDQQALNLLLRGDVVAAWGGHPLPTGYVRNNASATAAASTAAAAGGALGPGRLLGVPRQVSRRQAEEATAEVAAAVAAAVAGQTAKAGQGHGGRGVPGSASGWASGWAGPGLLDQGLDPAAARAHTLRLMSALYEAAGVPGVPGAAAGPVGPEGPGGGWGVVLGCLPVSSWSHTYAFATTRLHQSLRLLTHAHMHLFQVRRHPLYEVHWVWGGKTLESKRANMRDVLAYWDTPQYYYHXXXXXXXXXXXXXXXXXPGGWVLHVPRPASLVTGWAEAGEAGAAEAEAAGAVFDSGLRRVAATWCCRASGSGLPRREQLQPLPPARRRGAQQGAQLAGHGGTGEGRGGADGGVAGVG*
</t>
  </si>
  <si>
    <t>C_1670016</t>
  </si>
  <si>
    <t xml:space="preserve">MRDAMKFHDEPDYYTSPNLVTFDLDLLPVPPTFNSWFSTEHMIRFHVQAANYQLQQAYYAFAIALIANRTLVMPRFQCYCSKNWYQTQQCRINFEKATTFPFTCALSHVLPATACSSASTHSWTTXXXXXXXXXXXXXXXXXXXXXXXXXXXXXXXXXXXXXXXXXXXXXXXXXXXXXXXXXXXXXXXXXXXXXXXXXXXXXXXXXXXXXXXXXXXXXXXXXXXXXXXXXXXXXXXXXXXXXXXXXXXXXXXXXXIVPSQMPRAANLGADELVVSVEPAPRGYGQRVTVAAPLVDRELRQVLGRFKGVRVLHFPQPARTLSGFSTYATWEQYDAEIQKHVAYWCCRAPGDMRAYNLTERLQLVALPPERYKSLPALTAAGDPTGAPAPGSSSYLHEAPPLPPRAAGGRPWCDGVVARHVARHGRAEGRLGELLQCIGDDAGG*
</t>
  </si>
  <si>
    <t>C_1670017</t>
  </si>
  <si>
    <t xml:space="preserve">MASTGEHAARSEGQPAKEAPAVPWWTRYTRWRQTSRQEGKDAEYKVMRLFPGPAGPLQASDVPVGPGREDFLHTLSGGQQGVDPPVVMMPGYGAGVGFYYRNFPSLAQRLRLFAVDWLGTGLSGRPAFRAKGREDAEDFFINSLVTWRRAAGLEGSKMILVGHSLGGYLAATYALRHPEHVQHLVLVCPAGVPKAPEDWERQWLGEKWTWRGQLFKVFMRGWEAGITPGSIIRGLGPWGQSLVYKYVANRFSHHGEGLSEREIEVFKQYFYHIAAAPGSGEFALRHLLAPGAWAHSPLEERLHELKVPVTFIYGKHDWMRPEHAVRLCEQLRTERAPRAAHDLSVEIIDDAGHFVFLDQPELFDKALMSVVAPYLKTASQRSSANAYAAAGTSVHVAPEAGAAAAAAAAGGAPLSGAAATSWGFAASGAGQGQAQQQQEEAVDAEGVQLEVGEEDESGAARPAVSGGGRVR*
</t>
  </si>
  <si>
    <t>C_1670018</t>
  </si>
  <si>
    <t xml:space="preserve">MGVRADELTQAGGTTTDTITTVQWLPSCQLLASRVCAPTLLSVGLAAVEATQAVVAATGATGAEAEAQQEAALLALHAATSEPGRKLLAASLAALRCAAAHPTNASAVADCGRAAIAASPSAAAALVGALGPPPCAGLAATPSACAAAPGCRVVPHGDHSDCEPAATYTALYLTANSTSTAATTTMSTASAASATAAREPTALAAAVQRLADSCASLLPPPADDAAAGSASASGAVALACGRAELRGAVVGPEQLEALELVAEGEHHIHEGEEAGDEEGHDHEGEGQGGAVKEGAADGHAHDDDDHAHEDELHHSQADDAQNLRIASVFIVLTAALLGCTLPWVMRGWAERHPLLGASLRCMSAGVILCLALVHVSTHAIEEMSGLLPLPYAGDLAGLLGLLDLGGLAAGVAAEEAEHHAAELESGHSAHQHPFPIGMCCVMFGFLLMAGAEMLVHAAIEARADKAAAAAAERMYAAEKQKQAAVAGEAADGAKLAAVPDVEAAGAGVAGGGGGMLRHQATSNSAQLGGDGGCDMRLDVLAVGGVAPACSSSGPPVGLVVVGTPARLAGLAALFELGCVFHSFIIGLSLGVLTQRGEVAAMLVALCIHQFAEGISLVSILMAAGLAGWRLAGMAAAYSVMAPAGIAVGIAVSDTYNGESVTARAVQGTINGVSGGVLLYLAAVMITAELAPSATTAGGMAAPAAAAGSSCCGAPPPRRWRGWERALLFAIVCVSAGAFAVLAQWA*
</t>
  </si>
  <si>
    <t>C_1670019</t>
  </si>
  <si>
    <t xml:space="preserve">MAAARAAGWRPRWPGEQPACGAEVPQCSGLSEAIYGAPVSGSRDDDSGHGGGNLTVLLAKVVTVATATGMPHLAARHSAQDLRQRSSAAAAGAAVRAHSAGGAAAGSVGLRNEWCWDPLTPLPGWQPPLRLILAAARQHARQAVELLLGSSCRALAAALRQARAQAEAEAEAAARSAWWAAGRSTWPPGQEQQRQRQPGQANGDQGSSQAMAPVATGAATVTGAQLGCCSAAGAWVMELLAVWWTVRDPLEPLMRSPDPLVQQPQLQPQQRQAEGGCVGGGAGGTKGAISGSPKTGTGPVQGQPRMDLCARLYAACRSVYAMEAVGRDCAPGPRRAVGLLREVLDPAVAALQAHVLPAAAGAAGGHRLAEAAGGSSSDAALAAWLREHVKAAWERGDAASAPESAEGSSAETEAGTMAELEEGAAPVAPLQPPPQQLHPPLPAPASSGSAACPVYWLGHLGELLAVSYAGEDWEAVAEEQLPAAEMAAAAAVGLAAGAGAGPDRRAAR*
</t>
  </si>
  <si>
    <t>C_1670020</t>
  </si>
  <si>
    <t xml:space="preserve">MMAAVLSQAAPEHSAGVKRAGGEAAILYADGSDSHGPVQQSRRRLPASGSGPAGHDTAGLGAGAVALAEPQLQLPEQFDVNLLAPPVLVPAGTKLQALPPWSVGSPVTSPGLTQAGPGPSAAAGPRVAQVVSGSPYTDAYELPDDGGHPHLGGGAAPQPSSREDGGGVAAGPQAPGEGWRLQVGGAAVCEVLNRLQVSDLRPVLHLPLVEAARQLGLHRTSFMTRCRQLGIARWPAKQLRMLDLMEEQLQELEACGVANHYTAKKCLEEAPGWLAQVAAARSALLENPCGFTMPQPLELLRQRHVKVAWAHRQKYKAALGEEGEEGEEGDDLDSQAQMSQ*
</t>
  </si>
  <si>
    <t>C_1670021</t>
  </si>
  <si>
    <t xml:space="preserve">MPACAVRPAYASRTTLHAPFPAAGVKAPQVAACRHVLVRLAYASRTALRAPFPAAGVKAAGGSMPAHAGRPAYASRTALPAPFPAAGGSMPACAVRPAYASRTTVRAPFPAAGGGVPARLVRPAYASRTTVHAPFPAAGGSMPACAVRPAYASRTTVRAPFPAAGV
</t>
  </si>
  <si>
    <t>C_1670022</t>
  </si>
  <si>
    <t xml:space="preserve">MIRSFAIACFRFSSRLPQIHGTTPVSVRDYRPRY*
</t>
  </si>
  <si>
    <t>C_1670023</t>
  </si>
  <si>
    <t xml:space="preserve">MKPFGFPGPVTLVQAAARHLPQPAPALLCNSVSYLDWARSFLRRYVSGPDAGQNPLKGAFVQVLWWNTPYQRDDQWALGREEELEYGTWYGGTVTGLDWSTGTVKLLYQDNHESEVALGACFLNVADRPPRPGQAARLPPLLAAFKAAERHAARAAKSAAAEAGAAVSLGAAAASPAAAAAAPSRACGPSPAGSSRGCQEGGLEGGLEDGSQAKKRQKEGGKREQAQAGQQDQAPAGAVTAKTAPAAAGGGAAAAAAAGGAEGLAAAVAGLKDVAAGLAAALKTPLGLGPPYGLPAAALGAARVTGATAAPPALVEQWDRQQQQEEEEEDRQQQQQQQQQQQQVHPQPSGGTAAGTSTGAAADTAAAATPVPQRAQEQPDLPSGHLPQPPTSQPPSPLAAPQPQPRWFGPQEPGAARAGAAEPPGAGDRGSCTGATAAATEVAIAPAAAVPAPDAAGTPTAVAAAVVIAVAAAAGDPCSVAPADDAADPQRPAASSHHTGAEPAGAGPAGAEPTGAEPAGAEPAPAPSFAATPPVLAAANVSVVEVPGIAGVAGAGASAGAGADGHAGGAGPAAAAAAAEPEPEPESEPEPEAEAEAEVEVEAEAEVEAEAALSGIRGRDVPSRHGAGGAGGCSDGRCG*
</t>
  </si>
  <si>
    <t>C_1670024</t>
  </si>
  <si>
    <t xml:space="preserve">MFAIAPLAQAEPKRSATVVMQAWARRVGGQDVAFGLPHQQQAALRVMLWVDYTGDLHLRLFGHLRLPVDPAAWQPRLVLEGPDPLPTLEARLESGPELLSRVQAQWLRPYSLRFELPPEYANDWYVHCHTSASGGARRTSRDAWREPEALRPLDTQDPALQAQAARAADVLVKRAVHVLLPRWQWEATLEAAGTSASTCASTSAGASASASTSASASTNATCAGAGTGASTNTTPAPAAAASAPAAGALPAPRPPSRLVAHPGSPRAVGAGDRLKAKTKIKIKIKMPKHHPHSQEQTQEHIQREKAKKAKSGAAAAAGPSAAAIATGEAKGNKSSGSGSSSGSGSAAAAAAGLASAPAEAQQRQVAQGHR*
</t>
  </si>
  <si>
    <t>C_1670025</t>
  </si>
  <si>
    <t xml:space="preserve">MPATTKEQPGWYTPKRLLALFCVQLLLTWLDLGIFASNYVTGDDDSGQPQGVKAEFGLSGFQLGLLPALYAVGLVVAGFGFAAAARRANALRLMGLGMAVWAAGAALTGAARSYGALVVARTLALLQL*
</t>
  </si>
  <si>
    <t>C_1670026</t>
  </si>
  <si>
    <t xml:space="preserve">MAMLGQRVRANPASLRAASHEVKPIVAGPVRSQVRRSGAAVAVRATYQPPPGSTVNGAPTTSRPGVSGVPAIFTNIESMIQQTFNSTQPGQRNDWREVEGCYVLFPPSGRTPSAVAHFLGEAFVGAAPQVTSFDHLRIADEAQFRFDRAVRALGPATATLPTYGVGHGLGSLIQLLICARYAVQGLWAVASPHAPVGTDISMRHSGPHPLPFYLXXXXXXXXXXXXXXXXXXXXXXXXXXXXLPRPPPQRAGNVLMCYNNRPAADTIPLLSPLIVPSARVLGPIINQIAASPVRTTVESISETVKGLSPSLVRQVLPLLEQLAPLYLDAAAGKAEFLPTPEETRMLVRTYYGVSRNMLLRFKDDSLDDTNNLVQLLQGSSSVGEVLDLTVRTLPGDHLRPLHQAFVDLPPDLARLAAGAVESTGGALGRLATVAGQLGVSAATAPLEELSRGVVGVSGMLGGQVGGPLTDSMQGLADEVAAWMGSGAVAMSGTRALPASSLGANGNGGGGYGYGGYNSSGVPNSFNSSSPSGL*
</t>
  </si>
  <si>
    <t>C_1670027</t>
  </si>
  <si>
    <t xml:space="preserve">MTTSNASVKPSALETATVPHPLEQLSADEVRRAAEVVRRYAAGAGLGTLRFNTVMLREPPKRYQLAFERGAVPRPPRVAEVVLVLPQSAGVAEALVRLALPPAAAEAAPLGPPPPPASVAVWPAASASPSASSPSTPGAPFIGPDTVAPPCAELGAQLLLWRKLEGVHPLTSPDDNSEAEAIMKASPVLRQAVAERYGLSEAEIDEQLMCDTWACHNAPRHLAGRRLMQGFLYLKLRGGHDNEYAHPLDLTPIVDLNTREVVHMDAYDRPCSVHRGPDATGHNYSRSLVDTGVRPWRDDIKPLHVVQPEGPSFSLDGPVLSWQRWRMVLGFNGREGLVLHNLTYTDPLAPPGAPPPPGPGRVRPVLHRASLVEMAVPYGDPHVPYTRKCALDVGDYGFGLCANSLELGCDCLGHITYMDAVVNNAKGEAVVIRKAVCIHEEDAGIMWKHWDCRTGAAEVRRSRRLVVSQVSTFMNYEYAMYWYFYQDGTIHFELKLTGILSTSVCPEGEAAAAAPFGVRVAPGVNATVHQHFFCMRLDPAIDDTEGGRHVVVAEVEAVPLPPGGDDNPHRNGFRMVETELTRVAAASRNHNFNTARHWSMKNPFSLNPISGRPVSYRLMPAASPAVMAAPDSLVARRAEFARKQLWVTPHVDGQRYAAGEHVVQSEACMGLGVWTAQDAPLLGSDPVVWYSFGVTHAPRVEDFPVMPVEVCGFSLKPDGFFAGNPAVDLPPSRDPASKEEMGRAGGAGGGCCALPKSKL*
</t>
  </si>
  <si>
    <t>C_16800001</t>
  </si>
  <si>
    <t xml:space="preserve">MRCLPCGTGRSRLVVACQVTKEQRAPLPQQLAAGLLAVTSAAALALTVAPMDAAAVSGGGGPSEGLAGVAGTGGAV*
</t>
  </si>
  <si>
    <t>C_16810001</t>
  </si>
  <si>
    <t xml:space="preserve">MDSSTAAATAGAGAGGGANSSGAASGAGLTPSQRGELELAKARAERAAAGRHKAASGGGGGGGGGGGGSSKRQRGGGGGGSRRSRPRDDDSSDDDDEDGGGGPGSGGAGDASDGELERLSKLSPEELAARLAAGGCGTDKDARRLKRLLRNRVSAQQARERKKQYVTSLEDQIREQQSHIGRPHVWSXXXXXXXXXXXXXXXXXXXXXXXXXXXXXXXXXXXXXXXXXXXXXXXXXXXXXXXXXXXXXXXXXXXXXXXXXXXXXXXXXXXXXXXXXXXXXXXXXXXXXXXXXXXXXXXXXXXXXXXXXXXXXXXXXXXXXXXXXXXXXXXXXXXXXXXXXXXXXXXXXXXXXXXXXXXXXXXXXXXXXXXXXXXXXXXXXXXXXXXXXXXXXXXXXXXXXXXXXXXXXXXXXXXXXXXXXXXXXXXXXXXXXXXXXXXXPPQSRHSRAQVVPAAPHGGGGAGPGSGPAAGAVADTAGASAAMVPQQAPHPHPVAQQAQHLQPHPFGQAGACAPGSAPGGVLAPHAPPPQPHQPHHPMLPTHNSSGVPQMQMPQLQPYGSSMLQPQHSHTHTHSHHQQQHMVLQPGPASAIMRPGLQPPLPQPQPQPQPQLRGGAMSVMAPHATAPATAMAGPQALMHQAGGPVAMMEDLSDVGVVPPAVEVLAL*
</t>
  </si>
  <si>
    <t>C_16840001</t>
  </si>
  <si>
    <t xml:space="preserve">MCDSSSLDHNSMAFDGSELTTAGVPLRATAAPNLAMHHLASGSTSGGGGAGGGYVQTLGGGIMGRGRAAGSGGGAAGAVSNGGGGGGSGGVGGAAAGAAGAAGAATAPTGEPVPGAQGDSTGAGPGSGAVATPTTYGRDGRPVEVTVAASYCY*
</t>
  </si>
  <si>
    <t>C_16860001</t>
  </si>
  <si>
    <t xml:space="preserve">MLALATCMKLMAQKPVGAASVPSCQGQLPQQQPQPQQQQQQQAQIQTDTQQAIDTADWGLITCCVRRA*
</t>
  </si>
  <si>
    <t>C_16880001</t>
  </si>
  <si>
    <t>C_16880002</t>
  </si>
  <si>
    <t xml:space="preserve">MPYIKPTLRVNIRPPAALHWPPNSNTTYHETQRQHFCSVHALNNSLGLAWLDPLDVLSYAKRVHAHLTATQDPNALFWKECYCPNSGAFSEFLLNHYLYHNATISNIFAYPNRKLIMRRTHFPRLNGDISKEKVLESLPHGRHGKF*
</t>
  </si>
  <si>
    <t>C_16890001</t>
  </si>
  <si>
    <t xml:space="preserve">MSLRTYSHQLAALDAKAVKAWLQDASWKGRANKNNPRFYADVPADDSGPFAAIRKAIIDAINKAERKKRQKGKKCALVKMYAIFTKTGGFHAPHGDGSRRGMAGYKLRYVMKVGGTGKTGKTKAKISAAKKGVKRTAATKAKISAAMKGKKRTAATKAKMSAAMKGNTNRMKKR*
</t>
  </si>
  <si>
    <t xml:space="preserve">MLLPTSSEALAAHAWRLVESGEGRGPFCSPRDGCALRRVPEPVRLSAAQATAALRRALDQRAELRMEMAARLTSATRRQPAGAPLSGPPAALLAAAGASPMPSVAAGRPVPPQRRRLASPPLPSRFAPAAAATASAAAHRLHEAAGAPVTCSRPAEAAVGPAAVDGDGAAVLPLRSVPRRALLAWLRGWAYLQQHLDGGGGGAAATAAEGRGSGGGSSGCSTATGAGGAPAAAGSSHQAGSHGGGGGGMSSSGGGGGGWPSAHLLLAAAQAAAGEAPEAVALSWLRARGLLAAPAAAAAAPPRLAARPAATCALPHPATGVDMGHKTQQQEEAEQEEQAEEASAGTTAAVHLLAAQREAAAHGLEAAVAVLPEDAWEAVRDGGEKGLLALLARRAEERLPEFLRPRPRWHYYNAWMRQRILAVLDAADGAAAAAAAPATAAAPAAADLPPPLSPPPGVQEDGGVAGGWGGCGGQLAWRAAVVDKLLAATDANDLDLMLQHPVLLLAQVS*
</t>
  </si>
  <si>
    <t>C_1680002</t>
  </si>
  <si>
    <t xml:space="preserve">MSAGQAQAGQHLQRGSSIHARGGGGGGGAGGGASAAATAMAMRMVQGLQERDEFSLVAAARQRQQRINTPGPMDGRRTASPSLMMMRRQQQQQQQQQQQQQQQQQQQQQQQQQAQQQPQPPASMLDSPGNSRPASFTCSGAKLSQRPHTDDRALSCPGVSLDLGLAPGNVIAGAVDAGCDNGIEVLGPAAAALEVAAAMAAAPPEATEPAQHMQSLNPHILRSHPELGGSFGGATASPGRGAGLRPSAPVILYSPQASMSGASTAVMALAQAYASTGGGGGGGGIGGISMSRPSRVSTSALGSGPNDFYSTTTASAATGAATGAGSVSASGEAVARPSASFGASGSSAGSRASVSGRFSSPPPQLRLGLGLGLAGAPAAALGPGAVVVAAPAAPHSGGATAREAAAALAAVRALEGRYGSAVAPDEELLALEQEAAFRDRSVRMQEALQAANPAAYSEEAAEAAEAAYRALAERAKLRLKRLLAEPTTDQAATRQLQNAVLRARMERAPLEHKREEKRWLLDDSIFAARRKENEARDFFDTDKVRKAQLKLDWERIACKTRFRKMVARSDLGVKNDGQRLDEELGEVRQELEKQAGFIRSAFTYYSSANGALTSTNILQMGANVWLNFCNDAGIVHPTQRGCTVQDLQTIFISVNFEEESETVEAEANDDDAMMRFEFMEGIVRAAFGKYIESKRCFDSSDAVAMMLTDILAAPDLPPEARVDPDTFRRTRFYSPGVEAVVKEHLDLLLGMYKLYKAKDRAKLFWPEHWAAFLDGNKLLGLATGVERREAKLIYCWSQALVTDELRRRQRAVSLTFWDFVEAVARLADLISPPGHEDLMAYFQAKGDVAPQPNHLVYEYYRHVGDAGTARKRDSAELVAPPSRPLEVKLRLLLEYLVVSLREAWGGKDAKDVAAKVLKMAHYLCGGIEMH*
</t>
  </si>
  <si>
    <t>C_1680003</t>
  </si>
  <si>
    <t xml:space="preserve">MAADELVKRVSELSVALVDRERELAACNASRTFLQQDLEATKSEISAAREELSNETTKCSLRVHEQLTVLKSDSSGKSLELAELQLYYDGLLEAKEASIQSLQTLLEGQQKQLREQQELWDEQRRSLKASLNDVSERVAASQAAAADAAAMQQAAAMAKELRERLLGAERALEEAGAREQQYLVLLKQRERHLSKLQQSQSLHRHGRQQGGGGGGGRDAVGAWLGSETSSDTASVSGSVDLAPKGLVGAGGGRGHHAAATGVASPRARDEAVAEERRKREKLKSRLVSVGREAEELRLQVSRLQAELAGARADSSSGANVQLADELLRAHRTIQDLEQRLRKAQEASRAASATAAPSAAPAAAGAASGGAANLTSNNGGGGHGLLTSAEHLALVKQRLIRQRQEFERFLEVLVDTPGVRLSEEAAAAAAATAAGAGGGGVTLVEDLKTLMARHLTKVDTIASMSALPEDVRSAADASSTAAAQQQQQQQMQHSLFVARAAWSTLRKALVGLQEAVSTSLDVATNPAVAYMQNADFLSRLMREWAVGDKAALDAAIEASVSAAVALVNEAGARLQTHARDLGVAQQQLAEAQDAVAQLRLTNGLLQQEADTRLAEVRGESEALRSQLDSARDQVARLQVDAGAHQGELAAARERAEAAAAAAKRAESTVASVEGDRARLRKVLASVEGDRGSAEAAALAREDELVGLSRALSDAHATIQLLHNRRLAALKGKIRDVVTALESPSLPQLHAMMLLATEQEAGQPGGGGGAGAGLGSVGQLLSGRGGGGLTPRRHGGLGGGGGGGQRGVLFEDTLHSLALGSQQQQQQQLDPPAVAASLVAALDSAASSVGAALHRLALLEVAHWEAERGAEAVGEWLDLETARAAARQRGELARLRGLLGGQLAAVRRDLAELRGSCRGTLADAASQAADSLQQAQHMSAQVDRDRGEASELLLELQRDLGRAVELLRATTTTAPAAVLGPPGVEAAQPPPSPGGAGAAAGAAAASPSRAGGAGGGGGGLSYSLAGSVALAARAVPELRAGLERLRGELWQLAAERDAARAGWEAATGHACLLARAVAEALPLPEALVAALLSPATATDPAMSPVWCAQLRDAAAGHVAAVAASVAGGVESGEVAPLRREVARLAGELKASKRRAAELQAQAARFLAESEAALEAVRREAGQAASAVMESVMEGVREEVAAVQSHVSELQDSSTEALRQANAAWSAQLNQVKASSSAAVAALEDTVSVLQAQLGSEADAYDALKAEQEAAAKESTDRAAAEGNKARGLASDLSAAQQRVAALEAAEATLEAEVRQLRKALRQRDVMPGGANSGDVTCAGALGE*
</t>
  </si>
  <si>
    <t>C_1680004</t>
  </si>
  <si>
    <t xml:space="preserve">MARGPAAAAAAAGGLNARHKEEAEALPAGASAAAMRVLAELQERDEFSLVAAARQRSRRSLVIPEQRLRSMPSWSLLQGLPAGGAAGGGSSGDGTGGAVAATQLPPSSSAPADFPELMSRVRSCPDVARLLADLHLGEFADADDGGGSSNNVAVGGGSRQSSHAAAGSRSRAHVQSDMGLAGFPAVDECGEDEVEESAAAVRALAARYGSTAVVPDDSGGGGGALLLLGLDLQELAFRDKGAKLREALQAANPAAYSEEAAEAAEAAYRALAERAKLRLKRLQEEPTTEEAVERQLKLAVTDLGSQRPFFMPPVLGKARVERPFTEKRQQQVVQQHVWTLDDSIFAQRKKENEARDLFDTEKVHKQQLSLDWQRVVSKTRFRKMVARGDLGVKNDGQRLDEELNEVRQELEKQAGFIRSAFNYYSMIGGGISSSDILQMGANVWLNFCNDAGIVHPSQRGCTVQDLQTIFISVNFEEESETAEAEANDDDAMMRFEFMEGIVRAAFGKYIASKQLTDMSDAVARLLEESASCPDLPPEAKVDPNDFRRNRFYTEQVEVVIKEYYDLLFATFKLYKARDRCKLFWPEHWAAFLDGNKLLGLATGVERREAKLIFGWSQALVTDELRRRQRAVSLTFWDFVEAVARLADLISAPDHEDIIGYFMSEGEEPPELDRLVYEYYRHVGDAGTDRKRDSAELVAPPSRPLEVKLRLLLEYLVVSLREAWGGKDAKDVAAKVLKMATYLSGGIEMG*
</t>
  </si>
  <si>
    <t>C_1680005</t>
  </si>
  <si>
    <t xml:space="preserve">MPSPLSPPPAMHLPSAGSLGYFRAGAGEVASASAAEAGAGSAVPGRQQQSLMQQLQQQARLREQQQQLQQLHPPQQPQQPAQLASAPQASGSPSPERRGGWAKLAGASRVPAGAGPRVGWGMVSGQHMTTGADRPANAGAGATASAAASNLAMRMVQGLQERDEFSLVAAARQRSRRKPPAASRSMIFHAAAGAAAANAAAAATASAAAAAVAAADVAAADGHTAADSPEGGAEAAKRASAEEGEPDCPPELATSHSLPALPDLRFHRANSCPSLPAFRGLRPPEASPGAAAQGSLLSPLGAPQWAGAAAEGGSGGSAGGVASAAYQECASPGFAEGALSPVAAEAHGGDGGNLGLELHPDVTAAIRRLGSDLSAFSVAANPAAEAAAARSKAAADAVAAAADAAAALAAVRALESRYGSAVAPDDQLLALEQEAAFRDRSRRLHEALQAANPAAYSEEAAEAAEAAYRALAERAKLRLKSLLADPTTQSGPIRQLQNAVRELSSQRPFFMSPVLQREKVERPFIENRQRVVKEVLWSVDDSIFAQRKKENEARDLYDTEKVIKQQLSLDWQRIVSKSRFRRLVARGDAGVKNDGQSLDEELSEVREELERQSMFIRSAFLYYSMKDGTITSSDVLQMGANSWLNFCNDAGIVHPSQRGCTVQDLQTIFISVNFEEESDTTEADANDDDAMVRFEFMEGLVRAAFGKYIASKKCTDASDAVGMLLEEISSAPDFPPEAKVEPNDFRRNRFYTAQVEEVIKEYYDLLLAAFKLYKARDRSRLFWPEHWAAFLDGNKLLGLATGVERREAKLIFGWSQALVTDELRRRQRAVSLTFWDFVEAVARLADLISAPDHEDIIGYFMSEGEEPPELDRLVYEYYRHVGDAGTDRKRDSAELVAPPSRPLEVKLRLLLEYLVVSLREAWGGKDAKDVAAKVLKMATYLSGGIEMG*
</t>
  </si>
  <si>
    <t>C_1680006</t>
  </si>
  <si>
    <t xml:space="preserve">MQTVAYSPCSGKEVCSQSRADVLGIVLSAVLLLTGLQWLALKPREVAAVDLEGSTVDFVEPGLKPYAALLREFAWARDAMFSTTRCKSLVLLYKGRTLFHYGFITKGVKPGNVVPGEICTQAMRDSQGNYLANLVLYPGRPEFTAFLPENTQGVMVQPVGKDGVIVAGTDTVRGFSRLDQAWLSTIADKLEVSLGEGVALPQAGVGFGGSGGSSSSGAKASGKQPAAR*
</t>
  </si>
  <si>
    <t>C_1680007</t>
  </si>
  <si>
    <t xml:space="preserve">MQCCASKKRTLAEDSELYPTGATSFLEVEDGQRQHLRAKRLRAVRPPSPTSHFDASLAHAASSDEADFTTPDEADLSVLGCLAPPAEPESHRFLLQLARVWQDFAAQAQRFGAPSNTPVIICPAACVGTPFWLAFAELNALFARHFSELPTSMLRGYHSFTRAPRAQLWARFAASQGAPPGTEATFCLAGGRPHAVMTRFLLEHVLGPAAAGPAAAAAAAAAAAAAGGGASAGAGGFPTASLVTYTLEVPDWLRCWCARWGQPPAAPLRVLALFAFEAHGARSPRVLYVPVVAE*
</t>
  </si>
  <si>
    <t>C_1680008</t>
  </si>
  <si>
    <t xml:space="preserve">MSRRLDGKVAMVTGANQGLGFVTAQVCDVSSLAAVNGLVREWEAAGRPLHVLVNNAGILVHEYAASADGHESTFATHTLGSFALTWGLGRLLAASRPALVVFVSSGGMYTSQLEVKHVANQDMAPKSAPGGGGGGKFDGTVAYSRDKRRQVALAERFAELWADSGVTVVSMHPGWAVTEGVKKSIPGFYNFYKDSFRQVEQGADTIVWLALQVSAEAEEAVAAADAPRSDSPSASGDGDATAGAVPREAPPAVAVQSE*
</t>
  </si>
  <si>
    <t>C_1680009</t>
  </si>
  <si>
    <t xml:space="preserve">MTAECGKPTAEALAEIAGGAASVDWFAGEAVRVAGDVLEPPSRDRRMVVLKQPVGVVGAITPWNFPMSMVGIVASALRNAGQTCICANRVFVHTAVYDKLAEAVVGRVRKLKVGDGAEPGVHVTAHVHDAVAKGGKLLVGGGRPEAAQLAGGGGGGGGGAAAAAAGNFYLPTVIGEATIDMRCFKEETFGPLIPLFRFTSDEEAVLLANTTEYGLAAYFYTRDLGRAWRVAEELEFGMIGLNEVAITSEVAPFGGVKQSGLGREQSKYGIAEFMDIKYVCMGLGYARPSDPSSDSSTTSSSSNLCKTLWDCSSAVDGDSGGEGGLSQLAGRSVD*
</t>
  </si>
  <si>
    <t>C_1680010</t>
  </si>
  <si>
    <t xml:space="preserve">MVVFLKAPEIVADAPITAGAAGWPDAWQHRQTAQLHCQNSAARHSGSSGSSSTLPCPPVHLYDAMLACLPRLCPASSPSQEVMNALHLVTGRLLSLLGRLPPRQAAARLPGLWRALLAPEAFLDLWIQPWNTVQALGLLRGFQPQEPPAQPQEPPAQPQEPPAQPQQAGAQPQEPPAQPQEPPAQPQEPPAQQQEPPKQQAGAQDDAPVTAASAAAAAGSGAAAAGAQPCPYSLRCALDAGLVPALERLLRQLQDPATAAPSAADNDDPYKRATSSVLYPAKILLRNSGVWPALLAHGSVPQVAALVATLASTARALSRQRLPPAPGPGASEYKQEQWKSLTTQVHKWCELLAALLEQAADVHTHGPGQQQQQQQQQQQQQQQQQPSKQQPSQQQPTQQQEGEQLQAPAAAEAAAAVAACSQDKSASGGEASGDGSSSTASSGPFWLNTAKSWRGEGPLTLELFAAAGGVPLAGSAAAAQQALLASFALQQWLPLLLDCAVRVVAEWCPQDAGQEWCRANFVKPAAPHYQLVMKVLQLATAAAAATAAATATATATVAAATTNAAAATAAANADAATTAAVAAQGTMAFGAPAHAEEAGPSPTAAASTGGAAGGVADSAKNEAGPPSAGAGAGASSVEAAAVPGVVAALRAAGGGRPVPGPAAAPAETRTCTADAGWRQQQQQLQQALVLLLLVLPVRRGCSLEPELEAAVLDLLEATLAAEPAEAVRVAKWFGTGAACSGAQHAGYRNVRRLLRPITAQHGRAALMAFLDAAAALEEEEAWTAEQHQQQPGGGGSSSSSSGQRGCVGQANALGPKSVLACAQGLRRALLEDPAWRRRCSGGGATWLLPAAEVQAGLLKAGVGVCGSLRTAGWCHAAAAPAGVARLCGNPGCSSWDGPTALIGTGGGKTCVRCRAVTYCCGVCQLEHWMEEGHIMACASIKAAREAAEAAAARAVEAGS*
</t>
  </si>
  <si>
    <t>C_1680011</t>
  </si>
  <si>
    <t xml:space="preserve">MSAQQGTLKDTITALKLLEIAQLVKEANKAKQKAEEAKQKAEEAKQKAEEKAKEAKKAQLAAEDIVRNPWVLSAVCAFCVCFLCVGMC*
</t>
  </si>
  <si>
    <t>C_1680012</t>
  </si>
  <si>
    <t xml:space="preserve">MYVRMHRSPHAARPQRERRKPGEERVHGGFITRAVGGLRRGLRRGLKLLAVLSTGLMHASSPQSLLPAQRWRPRSEELSKAPQSAGSSPSKASSSTSTAGAGHGSLSNCAPHQRWLTVDDRIRKSMGGKCGTGLANWGGEQDWLQHPQQRDIWHPYTAHGTPQPGSQRQFSPLGSG*
</t>
  </si>
  <si>
    <t>C_1680013</t>
  </si>
  <si>
    <t xml:space="preserve">MRVGHRHAALMAALGRAALAAAQQQGGSSSSSGGGGALDGDDLTTIGLAFPAAHAYNEPFFKWDRDPDFYKPALEVLLEKVHEAYLDAPLEKSGCMNPFRFG*
</t>
  </si>
  <si>
    <t>C_1680014</t>
  </si>
  <si>
    <t xml:space="preserve">MATSRSIASAPGLDFEPSRMMQDAWRHTPRSQGHGSDESEPSAAAHQQEQQEPAPSACCFPHKSCMRWCYASLSAGCRSAPCQLCHAYDNHWRPQKPPGLPKVPKLAAPTKPAAPTKPAAAASPISTSTVDRSSTTPRWGDDDEDEADGLDLSDLFEQTPWVKQGLAELAAAEQQQAEAAPAVPAAASESDGSSSSSSSSSIAPRASISSSGGASGSWADEVEAHEEAEEELDLGSLADWLKEGLAEQAAAAAASGTGGIPNGRRWADDVEAEEAGDFGAYLASLSPWMAAELAAMGKAEAQGECVPAAAEAAQEVAVVTERLDAPDSPLSSCCCAVPDSARTSRSASSCSLVWVAAAAGSETPQQVEAVEEAAEEHSADKEACTAAGSSMGSCVVPLIAAVQQGDEWQSAVMPSRLRLAIELAAAAWAEQERELEEFAALERACGCFPPPAAVAAW*
</t>
  </si>
  <si>
    <t>C_1680015</t>
  </si>
  <si>
    <t xml:space="preserve">MLPKDPAAQAKVLREVIRSYTYVLMWMGVSIAVILFNKWLLAYSGFPFPIALTLWHMFFCSTVGFICVRVLKLVKSHNMTPREYYTRVMPIGLLYAGSLWLSNSAYLYLSVSFIQMTKSLMPGLVYASGVMLGTEKYSRGVTLNMLLIAFGVVICAIGEMNLVFRGVVQQLTALGFEAMRLTMVQVLINSKGYNMNPIQSLYYVSPACLICLLVPFLSVELNKLRTTHDWTFNPSVMLANALTAFILNLAVFLLIGKTSALTMNIAGVIKDWMLIFFSFYLFKAPVTTINLLGYAFCCSGVVVYNHMKLQMIKNKVAATGGGKGDEEKPKDSERSKEDILSEIRRLQSQMAELEDRVSNSAKVMNGAGGMGAMAGGGPVGGVNVGLTSPTERTTTEVVISAAAVASNAGGSSEPTEKGNKDN*
</t>
  </si>
  <si>
    <t>C_1680016</t>
  </si>
  <si>
    <t xml:space="preserve">MTRCRREAIAIFQHVRALPGFDSDGGDAAAAAAGALAQAPRAPGGGGRVRRSSAGPGAAPYLPANFSRIIQQAATTLERGLFPDSSAAAAAAAEPDAAASSSASSLSAVYLRAALEAAHCLVAEALRQGRGLAPAELEPGSGSSAGASVAAVAGERVGLPSRWLGQQPVTGSGMAAAEPGLLVFGEVPGVGEPFDLPPQPQRQPLPQHQQHQPPPPNVPPLAAQPSQGALGLPTSGSLADAIERLLIHRSGPPSAAGGSGTGGGYPGAPGSAAASNLMPAPAGLSVGGGSLNSGAGGAGGAVGGGSATGLHRLPAGVSIHPGGGGGGGGGGQLGGHMLTSAAINSPLLLSPGVTASGEAPSPPPPAASASAMAAMAALRLDVASGVRLVASPAPGSPAAGRPPLPQPWRASATATAAAAAATSALSSPHASQHSLLQRGAMLPVGSSGSGGGVAPASSQTAYRQGASISATAALGGGGGGGGGGGFAALACGPMSAGYLATSSAASSPCGSAVVSRNASFVSQHYQQQQQQQASFLNGGGGAGAGGGGGMGTSSSRSLGARSSTSAAEEVTAPPQLLGPPQPSLARDASSGGGAAPMLVDDVPGLLARAGSSGGGAGLMPAPRSLQGGAEDEWAAGAASAGRPGGSDGGAAGGGPFVIQLAAAGGGGSANPMRRLLPTGSAASRDSAGAASDGGRSRSSSFTSRASAAAAPPPLQASSSRGGGGFHHPPDLIIGGDAGLASGLTSPVAPASPLDTPFLRGVAAAANAANSAGGNAAAAVAPTSAGSLPKLGEGSLVTLTGPSQAPPGPSRGRHSTNGGGAIAIPATAGVTISALGGGVTGRAFSPTLSLSIGARPGPAPLSSLAVSGGSGSNTAPSSPSAASMAAAAAGAGAIGSPAISRLAMSSSLAAAPAASASAAGSSAPGGGGGGSGGGGGRSSVTGLSVGSGATAGASAAGSGLKASAAAAFMAAISGGMHHRKQ*
</t>
  </si>
  <si>
    <t>C_1680017</t>
  </si>
  <si>
    <t xml:space="preserve">LSACCNTKWRLGRLLSSRPVLAARCKHNGKVQRVGRFGSRQLSQPSDQPSQAQQRCTPGEFRAGVVVGRGLHRLMRMHEVGVCRHRRPCARCSWVEPRVSGCPGAPRACGLGLAVHFPRCMPRLLA*AARGVRCFMCVVGCAHGLRTSAVAARQQH
</t>
  </si>
  <si>
    <t>C_1680018</t>
  </si>
  <si>
    <t xml:space="preserve">MITGWREHTRQWYGKGHRWQGRPAPSRTASFAAVAAAAAAAAAAAGTTVAAAAAAVAAASAAAAGAAAAAASAAANAFARAAAACVRGRRRRRPPSGRRAERSRTNSPRRLQLLAPLLLLLLLLLVLLAPGVLVLVLLVLEVSDSLT*
</t>
  </si>
  <si>
    <t xml:space="preserve">MVQAALLSRDAGVTAESEGEVFDTYTEDGTPLGRELRSVCHAKGIWHRAVYALLFNSAGELLIQRRSPXKQVAPGQWDLSVAEHLSPGESYAEGVARGLEEELGVTLTQDNEFIEVYRLDGYDGPIAFNHQEVTACRWVSLAQLRSDMAAQPQDYTVWFREEMAELDFFGVGRQ*
</t>
  </si>
  <si>
    <t>C_1680020</t>
  </si>
  <si>
    <t xml:space="preserve">MPVAVSPLYFWGCPANLLRITTRPGLCLALCVWLAAQAALVXXXXXXXXXXXXXXXXXXXXXXXXXXXXXXXXXXXXXXXXXXXXXXXXXXXXXXXXXXXXXXXXXXXXXXXXXXXXXXXXXXXXXXXXXXXXXXXXXXXXXXXXXXXXXXXXXXXXXXXXXXXXXXXXXXXXXXXXXXXXXXXXXXXXXXXXXXXXXXXXXXXXXXXXXXXXXXXXXXXXXXXXXXXXXXXXXXXXXXXXXXXXXXXXXXXXRAAPRARRSDGVGGADGAGDVETGHGSKECVICMNPVALLPPRCRMVTPCGHFFHEPCLSRWIAVNSTCPTCRRPLPPP*
</t>
  </si>
  <si>
    <t>C_1680021</t>
  </si>
  <si>
    <t xml:space="preserve">MPAPLAAASAATDVEEEEEDAAAGAATAATACFAGALLRSAGDGDDGAQDFLAAAGLGLLVVAGADVDTTAAAAAAAAGYLNLLNLPPSGGGYQLAAGANTSTHQQQQQQQPQRYHLRPSSCCGGPNPARYSPYARPPPPAAGTSTVPLPPPLPLTAVHRLLQWRWQQQPSSFEELAPPPPPPPPPPPPLCREQQAAFGAAAAAGALLEEAESRAASPCGSSCCFTWHWQSQQQQQQQQQQQQQHEEAAMAAAASGGGGGASPPPASPVATTTAAAALMVKDAASAAASAAASAADGGGDSYFLLQDYADDEEDAGAADDAHLMNAAYGGGGCGMAVSFTAGNLTPALPGGSAGKRSRPQQQGQQRQQHRRGRSDCGSRGGGACGGGGCYQTCCCYCCGWAAKGRALFDGLQARRLQQQQAAHAAQLQQQALNYSAALLPAPLAPPQQQQ*
</t>
  </si>
  <si>
    <t>C_16900001</t>
  </si>
  <si>
    <t xml:space="preserve">MRCIGETTRSVPEGEWRCPECAVGGRGEAAGLRVPLAGLAPDCGWPVWVAYGAAFAAAATPGCRPRRAPPHLLPGMRPLVEDGALVGLGVALGRQAEQAVRELVRPRRWPEDRPERSSLEELEAGPRAGAFGPPPPLPAPEPEKEAAAAGEEEEAKAAGEAEAGAGAEAGAKAKAGSGSGSGPGSSKAILVAVAAAADPDAYVNKYRSAWTAFVAAMKATHDLEYKKSKRAGATPASLLAVPLPLPNFNWPLVQLALLERVAAERRREADSYRRRRITSLMPTSKKGRAKKAMPAHLQAWNNLRASQAAAAKATKTPKEAQEGGDSEAAGNVRYCVEGQGVG*
</t>
  </si>
  <si>
    <t>C_16910001</t>
  </si>
  <si>
    <t xml:space="preserve">MPSGLIGIASYSGPTVAAPHPIAASPSGSTFSASGGGGGGGGGSRAVPVTSAPGHMAAGAAGLPPLPRSHPHSGLGSSWHDGPSPIGTAGTGGGLGASAASGGGGGSFLASSPGGVTPGLRSAFGSQSSIAAAAGGGGGGGGGSLRSALGSHSSIAAAAGGGGGGGDGPEGRRSSNDLLTPPPPAAGTAALPRTGSKGSTSALAALLRRVSHDNNSQAPGLAEAAGAASGGGAASGGFGRAAGETHEPTAGVLAAEDDEAAQVWAGEGGGGGDGGVGGAGATAPDGGGAVQDEESVHGGMMFAFAGHMGMQQSRDAGGGGGGGSAAALKRSKSRSRMAAPPPSADQDDYVIGGALGLTRHLSLRAARAAAAATGVVGGGTGGVPLQWRISRQASSRWVCVNAATEALQAPVTSGGGVAAVAAMAGPHVAASKGAAAVALLRPRGVGGMGVGMGGGAAGTGPGGGGGGGGRGGSASSAATRITSRSWASLQVGVQLCLER*
</t>
  </si>
  <si>
    <t>C_16920001</t>
  </si>
  <si>
    <t xml:space="preserve">MTKASAKNALNGDSAKRGGGGVATTVVMGPGAIPIAASTAGGPLNGGGAGGGGGPPGKAAALEVMTRGAAVRAARDALQVATINVVFIATGGNLAASYAAALANQLLISAWQRLGAQRMQQETR*
</t>
  </si>
  <si>
    <t>C_16940001</t>
  </si>
  <si>
    <t xml:space="preserve">MAAAAAVATAVSSRRRRARPIRPHRWRLPSSYSPLLALLQPTSSSPSSSRGRRSHQRSLLVKAVADAATVAVAAEPRRRPCHTGAATPPEAAAAGAAPATPPGGITAAAAALLAPGQFQRYYSRMCDAHAEALAAELAAAAAAAAAADMSPPPPPPPLMLPQQQLQLLSPHAAGYPPFPAAAPQQHAPPFQSHTLPQPQPPPPPHHLHHPLHYGGSPLLARGGHNGYNGNPNHHNHLGGGGGGPCWTSLDEWRQRHLLEIEAMQGIVPGPVADNRSTNRHNHHHHNHLQPPTNLFGGYSGAGGGGGVGGESYSRPPPWQQQQQQQQHYLLQQHPLVSCCAL*
</t>
  </si>
  <si>
    <t>C_16950001</t>
  </si>
  <si>
    <t xml:space="preserve">QVPDELLVERVVGRRLDPQTGAIYHLKYSPPPADIVSRLIQRSDDTEDKCRVRVATHNANVDAVVGYYKDVKV
</t>
  </si>
  <si>
    <t>C_16950002</t>
  </si>
  <si>
    <t xml:space="preserve">MAGSSELDRWIEQLKKCEPLKESDVKTLCQKALEILVEESNVQRVDAPVTVCGDIHGQFYDLMELFQVGGDCPMTNYLFMGDFVDRGFYSVETFLLLLALK
</t>
  </si>
  <si>
    <t>C_16960001</t>
  </si>
  <si>
    <t xml:space="preserve">MATQKNTPTIRD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LLSDLSFNKFYLGMKARSVLDEAVWRVWPQQQEEQLQQRQDGTAVVVTVVVRRRPAVREDIRSEEQLAAAMARLARLDLLPAAAAGTGTGWGR*
</t>
  </si>
  <si>
    <t>C_16980001</t>
  </si>
  <si>
    <t xml:space="preserve">MIGDGITDLEAVQTSGGADLFIGSGVVVEREAVVAEAEWYVYDYKALVSALSRYKVAVLGSGAWACAAVRMIAQNTSQDDPEDEFDDDVRMWVHQGGELVDTINSTHENPAYFPGIPLGPNVIATGNLAEAVADADLLVFCAPHQYIRGICKQLMGKEGAKADIAVDVEEDIVPLPRQPASAMARLFGQLVGGIMQQGGAAAGAAASAAAGAAAGAASNSV*
</t>
  </si>
  <si>
    <t>C_16990001</t>
  </si>
  <si>
    <t xml:space="preserve">MALFFMIPISAIQALIEVPKLASVPVLGDIVTAPVISQLLQAIIPGLVLKIFMAIVPHILWAMALMSGATSMSEIDFGVVSRFFLFQVG*
</t>
  </si>
  <si>
    <t>C_1690001</t>
  </si>
  <si>
    <t xml:space="preserve">MPAAGGLAAATQAAVTAAAAAAAHTHAAPAPAPAVDTWTYSGALCFSLGWHDPNENRGRRSWGRRRRAVAV*
</t>
  </si>
  <si>
    <t>C_1690002</t>
  </si>
  <si>
    <t xml:space="preserve">MHCGCGAAGEPCRYAGARGGRTEAAAGGDDRRDRRDGGAPAGERPSGGGRNRYERDGGRDGDRDRDRPSYGARGGRYGGGRGRGGYSGGGGRGGRGEGGYRSERGDRGEGRREVRDGDGDAGGGGGGVEGGRGGYGGRGGGGGGGERGSWQRRDREDTGPRGDRPQRYQRDDNEDRGGRGGGGGYGGSRSSTAPPTYERRAAAPAVQARGRYGDDADDEHLDLDPEQDLHDEDVDDEGVEGDGPYDSAARRGPSGPPLRDSLQGEALYGVYPVLAALRAKRRKVHRAFLFEFIDLSKRKDAGLIRQVEALCAEAGVEVVRAGRHELNLMSQDRPHQGLVLDVAPLTWTHMDEFPPAAQAAAAAAEAGAPPPVWLALDEVVDPQNLGAVVRSAYCLGAAGVLXXXXXXXXXXXXXXXXXXXXXXXXXXXXXXXXXXXXXRPSVSPSLNRIASAGAVEALPLHSCHNLPRTLMDARDLKGWAVLGAAAGGGSEPVGRVAVTGPTILVLGSEGFGLRTNTRRACSRLVRVEMAPASSSPAPPAPAPAPVAGGAAGAPPPPAAAAPAARAAMRGLVDSLNVSVATGILLHSLLSSAAASVAAATATGSAAAASGAGEATGSEAA*
</t>
  </si>
  <si>
    <t>C_1690003</t>
  </si>
  <si>
    <t xml:space="preserve">MDALANKEVVFDLDAAAFSSDDFRIFQFKVKRCPRARPHDWTQCPFAHPGEKAKRRDPRKYRYSGTACPEFRRNGCCRRGDACPFAHGVFECWLHPSRYRTQMCTDGSNCKRRVCFFAHTESELRKPEEDPLWLQQQLQAELAAEQQVQQQIQALKVFANILGPNTATLGGQQAAAAANGQAGGGGGGNGMDMLKNLPASTLTQLLGAVGGSGADTTSGPGGGSQSAAAAAASQAAASNDGLLQLLQMVEQQQAAAAAASAAAAAPPPPPPLPPASSAPANLASLLTAAVAGSGGAGGAGGAAAGDLQLKLAAQLLQQAAAQPGGASAGGQQDLQTRLAAQLAGLGLGGGSAAAAPRAADAGGGDGKQGSQANLAMELLGLLAGQQQQQQQQQQQQQQQQQQQQQQQLAAAAAAALAAAAQPQQQHAAQQQAGSAGGGAGSAAALTAALAALGLDASMLTGGAEPAAXXXXXXXXXXXXXXXXXXXXXXXXXXXXXXXXXXXXXXXXXXXXXXXXXXXXXXXXXXXXXXXXXXXXXXXXXXXXXXXXXXXXXXXXXXXXXXXXXXXXXXXXXXXXXXXXXXXXXXXXXXXXXXXXXXXXXXXXXXXXXXXXXXXXXXXXXXXXXXXXXXXXXXXXXXXXRRRGPRALLERITAANGGAAAAAGLDPATMAALAGLAAGGSAAAAAGAAAGAAPAAAPEGSQ*
</t>
  </si>
  <si>
    <t>C_1690004</t>
  </si>
  <si>
    <t xml:space="preserve">MPRGGLVGALPQRSATLATSALRLRRGTAGTGSSSSGSSKGGSGSSTSTSTSNLGSRAAQLFELEKEGGYVSAAPAPTPTPAAGSGGGDSANGDFLDDGWGVVAVAPAGGSAATAAAAKAVAKKDKKKDKKAAAGPAGAAVSGVAAAAAQTAAAKRQARADSRGTPFVDKNSDAGITGLTLLQARLLEAGACVKQLMEHQRAAEDELAAMKRKATGRQVLEAKTHSRMRIISGSAAGRQLASSKGSMTRPMMEKVPATLGPLATVRDRRYGRTWIRVYGPADGPVAMYDEEEGEEGPEAGEEDEMLI*
</t>
  </si>
  <si>
    <t>C_1690005</t>
  </si>
  <si>
    <t xml:space="preserve">MRRRAGAAGFLTVAQTGPAPWQGSTASYNRGGSGSDITCDMGGSGTRSPPTTTRSTSSTSSISKSKSITTTTTIISDRSSNAGPMSGPRGVGMDARALTREISTAPSWRQLAEAVAAGGGPAALNEIHLAAAISRLAKLDLDLKRDQITDLGRVQLTQSVGVAGAGVRGMTAVAAPTATAATAEVPGTPQELCVLLLEALVRRLGGGGSHDGGGGGDIGGRFSGVPAGHRASTREPARTQGLQPQPQPQPQPPRVLANSVWGAVRLYLDLWPLHQQQQQQQQQQQQQQQQQQQQRSERAAAAALRALLYHVPAAAATHSLQPQHVSNLLYSLARLQQAAPXXXXXXXXXXXXXXXXXXAQAHAATEAAEALANTLWALAVLGARPPQPWLAAWLRAAAAALPAADPQHLSNMLWAMARFRIQPGAAWIAAALQAAARKAPAFTPQVGGGGGAGAAV*
</t>
  </si>
  <si>
    <t>C_1690006</t>
  </si>
  <si>
    <t xml:space="preserve">MLQGLCNTLWALAKLECAGALLEPPAPASASGSQRPLLLPLLAGLRSVAGSCSSQDVANGMWALAQLRMLLPHAVQRRRKLLLLQQQQQQQQRRTRHELVATASGGGATAARAVDAALQAAGEALLLRSARQLHSYSPQELGNTGWAGGPLALQPPPHGAGRWAGC*
</t>
  </si>
  <si>
    <t>C_1690007</t>
  </si>
  <si>
    <t xml:space="preserve">MACVRLRLQPPPEWMERLLEVTAEMMERDEAAEAEPEAGAEAGPEAEAGHGREVEAGALAVSKEQPPPVHATGRLLASLLWCVAAWRPRLPAPWTAAALRRLEALAASAPPPLPPVSPYSSPASLFTPQRNAQHDDHDGNDDTGSAGRRAGLFGPGPGPVPGPGGGGLEPQQLAAALQALARMRLRPDRLVRGWTRRTVAAHVDAQLAAAAAATDAGDDDGSDAMDGAHGEAAARRGLSANRRGGSGGGGGRDACDAVYPDPRAARMILWSAVHLSDDAADAAGGRHRGGGLPVRVVVALALAAAGCNAGNAATERSGQPAAACTANTTSAAAAAAAAAAAIFDGDGAAAPRGASLALWALAAGVSATPLPAAPLRRLVAAAAAGLPAAGGRELASLLRSLAALGFRPGAQFRAAFEARLGQLVAVEAQQALIQAHAPRQQGPQQKQAYVGGGGGDADADLVQH*
</t>
  </si>
  <si>
    <t>C_1690008</t>
  </si>
  <si>
    <t xml:space="preserve">MQSSDPADGGLELSTGDKKVVPAPTAIPPVPGQPGCYTHSLKLTSEQTLCQSNMQLCRPEELVGDIKDLAFIGNGSFAAVFKGLWQDAKVAIKFVVSDSLNSNSVTLRESLLGQLLSHPNVIQTYTTRCALMDDESLHTIHGAATEDARRLSGDSLRFVSGD
</t>
  </si>
  <si>
    <t>C_1690009</t>
  </si>
  <si>
    <t xml:space="preserve">MAKIKEEAAADMANIEKAAAEDKAKIEKAAAEDKAKIEKAAAEDKAKSDARRAKLEEEAIRTDLGQKDQDQLGPKVMAAMLVKATERVNSAQQHWADIKQKTS*
</t>
  </si>
  <si>
    <t>C_1690010</t>
  </si>
  <si>
    <t xml:space="preserve">MSALIAGKYDYLGHCDHATLGKLVGIARQA*
</t>
  </si>
  <si>
    <t>C_1690011</t>
  </si>
  <si>
    <t xml:space="preserve">MGLYNVTIPERMSLPETVGCSSRCLPRPQPRLLRAGRQPARPVVRTRVYTPTRAEEQTALRLEAQLAPANLLSEILAPVTADMQQMNTNLKNVVGNRHPMLMAAAEQIFGAGGKKLRPVIVFLVAHCTAQREGLTELTEKHRRLAEITEMIHTASLVHDDVLDECDIRRGKQTINSMYGTRVAVLAGDFLFAQSSWFLANLDNLEVIKLISQVIADFANGEISQAASLFDTDITLEQYLDKSFYKTASLIAASCRSAAVFSDSPVEVKEAMYAYGKHLGLAFQVVDDILDFTQTSEQLGKPQGQDLASGNLTAPVIFALRKSPELLDIISSEFVEEGSLQRALQLVNETGGIEEARLLARQQADLALSALECLPEGSSRRSLRLMVDYVLDRIY*
</t>
  </si>
  <si>
    <t>C_1690012</t>
  </si>
  <si>
    <t xml:space="preserve">MEQLRRSRERRKAQLAEANTAAKQRHAAGSDFVRAAAVAALIDPVGSYTNGTARVAAATAAAAAARAAEPYGSVTRYAAASGGAGAATAAAAAAAACRAGNAGDGGGMREPPMPPSLQPVLQALSRLLPAGGDEGEAAVGLGASATAGAVEPWGAPRTRTTPGYAQQPCAHPGSAADAAAADELGWRAHAGVEKDPLIGPPPNKRARGGQEW*
</t>
  </si>
  <si>
    <t>C_1690013</t>
  </si>
  <si>
    <t xml:space="preserve">MLAWTSPPPALLPLRLPAGQRHAPLLAAARGSYPPAAPGGLPQLPAPTRGAWRNQRAPQRPATTHPPQRAMLPLLPSRSTNQRPRQRPPHLPRRSRLQSAQTQHQHHRTTPADNTATQRPPHHATPHHTPAPAQMPPPQTGPTCSVRAHHHSRLL
</t>
  </si>
  <si>
    <t>C_1690014</t>
  </si>
  <si>
    <t xml:space="preserve">MSSRAIRPRPLNYNERLPVIFLNRPRDEDDDDAPEVEPALEEYLRNCEEEREREHALLSGLDSSRARKKNRLSLKKHQQLIDTSARSPPGKRHATPRNGLQPEAEPAAVPIAVPSCREVEDYDHNERAMAQADARRVAEAGPSVPLVGILLGTSPSLTTLGSISMDAASAYIIYQDVVRDQRAQPALVQYDMDEQDEKALAEMRKGAGGGAGGSSAKGAAAAKAAAAAAAAAALDERTFEGLIGALELAHFNALQQRKELWQETVKAGKVPKLPATERILPFDTAAAELREQQPLMPALPRALYNHWVKRRKQEGGPLLQYLWFEQPWKAICFRERDAGKVDEQGDMPFEATETKNSTRGGWNRLRIDKDEAYDRLQEVRNEFELLRTLADQVRKRERLKKQLHKLYRAEMASKLGFSIHSKHSPAAAAAPSAAADSAAAAAAGAAGHSADKKAGAATAAAGEPPSKRRKVEADQRAAKPDAAQQRKQAKGSRAEDEQPQPEKGRRGQGRRGARAAVEDSPPAPEPESSGEEEDEEVQVVAAGRAGGRGRGRQAPPPSARRRARGKAESSSEDEEEAEEQEQEEEDDEEAEPSSSTSSEMEEEDTSSEEADLKLAASSRRDFGRRWALAQQRTGRARNVIDESDGVDSSEPSSSGSEGDDSEPEEDSDAQQDSSEQEEELEEEEEEEEEPKTTRRQSQRRQAVSVPPPRSSGRQAAAAEAHAAAGGRRGRPRTRAQSASASLSPSPDTLASPSRSSSPTRSDRGQPSSSSPEPSRSPSSSPPPRGKRRGAGRAVAAVTAAAGPSGRQPSGRQEQAARGAGTPAAAPSAAKQVRFSAKVQAVTQAPKAPAGRQGTQQQGPKGRPAAVATSSRGAVQGTEVLVRGLRELQGLFKTSGVTEEDLLRADQHPGRGSPANAAHKAHVAAKSPAAGAAVGRGPQQLQQRQEQGQQQSAPKHPGVSPNRKHRTLLRRLASTLLPNILQRPLFTRHSKTSGTMAPVAASGPSTQPQTAAAARAGEAAGAQGAGKAGAQPQPQKPVGNAKSSAAVRAAQQQQQQQQRDRKESPANAKAVKAAAAEPNGNQRQAQAANKHKPLPAQEGAKVGPKPAAVEQLRKVRDGGVSKVAGRKGRPLLRDRNGLVGQGLGGGTTLGKVKGKAAGRLKG*
</t>
  </si>
  <si>
    <t xml:space="preserve">MTGADVKPLLPVKVPVPSDIEIAQSVEPVHISKIADAVGLLPTEYDLYGIHKAKVKLNVRERLAGKPDGKYVVVAGITPTPLGEGKSTTTIGLCQALGAYLKKKVLTCVRQPSQGPTFGIKGGAAGGGYSQGKRKFAAVMLRRLAKLGITKTDPQELTPEERRDFARLDIDPASITWRRVMDTNDRFLRAITVGKGGEERGQTRDTGFDITVSSEIMAAEAQIEKYTRMGFDKLPICMAKTQYSFSHDAAKKDVVWCSEEPASSSKKLLV*
</t>
  </si>
  <si>
    <t>C_1690016</t>
  </si>
  <si>
    <t xml:space="preserve">MPKIAPPELKRFMDKKLSITLNANRHVSGTLRGFDQFMNLVLDATVDEKLKVDIGMVVIRGNSIQTIEALEPIATGN*
</t>
  </si>
  <si>
    <t>C_1690017</t>
  </si>
  <si>
    <t xml:space="preserve">MEEIEEQEKQGDPRPALAATDIAQARMDLQTSPLTRAVLAVVRVRELLRALLLLPFSAVGGAVAPWQGLFNSQR*
</t>
  </si>
  <si>
    <t>C_1690018</t>
  </si>
  <si>
    <t xml:space="preserve">MLPSESRVRLKDRPMGITGAETRGGGVGYIVPECAHRSCARQLPYQRGFFFQPSILLCPNKHESEQVVNG*
</t>
  </si>
  <si>
    <t>C_1690019</t>
  </si>
  <si>
    <t xml:space="preserve">MLFPHTPSAAGVGAADISGCIQLPGTPLSAVACNHLLLPQRPSFSTHLQLQLQQQLQLQQQQQQQQHDSRRLTGCRGYSHIHNRSVQSVDPELTLLGRAAAAAAATAAPATVLLPDCAAELMREEGHVPLDVMMGARRLAAPPAVAASASSQAVASGAYHATGAGGGGGGAVGSAAAVCAAPHAAAAAVGCSSSGQAQQAVQPQAQGQPVLGLVLCSGGAIAEGFLATVAQDASTIVQPLSAGPIRTATNCYVRGGCGTGGGGGHGTVSIGGGDVALIGNHSPMTAYFTSGNLIRTLGGGGSATAMGGVGPATATAHTSLAACMTPSHPISPMQVMVCAYTDAYSTPTPTPPPPPAPWLPATGSGGVPSSANTTISAANTASATPAYTHHHNVSGLGLAPLGSVGSGGLLAIPAAGGLTRASGVSAGTVGYGGASPPPPPPPPHLPGAHHSFNSYSSTPIRHNGRTPGGGGGSWATAGGGGSDAGTSGGSSNGGGTMAATVAAATAAAGSGAAGVSPSASPQPYRVRGVSVDSAAATAAATHAATSCGLAAQAAAAAAFGAASIDGGAAAGSSSNATVFAGSFAGTPGGTTAATAATAAGLQSGPCSNSVNNGCAGGGGGGGGAPAGSCVLQIEDWSRMVAALGVGAAAKHDMNKAAATASYAASAAAAAEAERPLALVPSSLVPHLGLPVVQLQPQQQHLQQQLQMQLLQPAVYAALQPQQQHVALVMDYCDGGDLRTAAEAGRLLRAPEPWEEEAAAVAGGGGVWGGRVLDMRAIYTTLLEVVLALRHLHRHGLAHCDVKPSE*
</t>
  </si>
  <si>
    <t>C_1690020</t>
  </si>
  <si>
    <t xml:space="preserve">MNTTLRSSLKSSVAGREASGRRQARLPAPVSRVGPCRPVATLAAPPPASSHAAAPAATASKLELSELTAVSPLDGRYGRLSAPLRNIFSEYGLIRFRILVECRWLQQLSRIPAVTEVPPFSAAANAVLDKLCTPEGCTPEIALRVRVCVCVCVYACVYACALRRRGVKTG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YISLGYFKQRTIAGEVGSSTMPHKVNPIDFENSEGNLGLANALMDHLINKLPISRWQRDLTDSTVLRNLGVGIGHALLAYAASLKGISKLQIDTARLAADLDNSWEVLAEPIQTVMRRYGVPEPYEKLKAFTRGQRVTQESMMTFVDGIDGLPQPAKEQLKKLTPANYIGNAAQQATSLPHHL*
</t>
  </si>
  <si>
    <t>C_1690021</t>
  </si>
  <si>
    <t xml:space="preserve">MAMLAAALGGSHGAAKEAPAAAPAPEAAAAAPSLDSLAVLLAAAGGQGGAGALSPAMLSNLQSMLGGAAATAAAAPAAPPAPAPVSAAPALPAAPAAAPAAAEVASSAASDGGASTASAAPSTGGAAGAPEAPASPPAAAAAAPAPAPAPTAAAATAATAAGDGAALASLLEAFYSKPENLMTAQALLERITAANGCCRWFAALSFTAAMRADAEWETHADAKGLSCKLG*
</t>
  </si>
  <si>
    <t>C_1690022</t>
  </si>
  <si>
    <t xml:space="preserve">MQQLRELLQVAAAGGPGLGAAAGCGPAAEPRSPAAAVQPLTQPPGGMQHQQQQQQSQKPSLVSTASTDAQHPGPALPGPGLGAAAVAASAGPLGLGIGGGGGGGGSFAGPTGLGSMLGALPALSAAVAQLSDVAARSMRGLEGAVAEQGRQLAALGRQVAGLQDRMDVVLAAAAGGQQAAVEAGAGADGAES*
</t>
  </si>
  <si>
    <t>C_1690023</t>
  </si>
  <si>
    <t xml:space="preserve">MNQPDRYVQFVLPEGERKVKYKADTKLKDAGTFTFRSEDHTIGNLLRMQLHADKSTVFAGYRIPHPLEPVMVVKVQTNGTKSCEDAMMHALEDLANEYHIMLEEFDQAVSAASMH*
</t>
  </si>
  <si>
    <t>C_1690024</t>
  </si>
  <si>
    <t xml:space="preserve">MLGRAVTSVAPKLAAYPPRSRCSWSRQHHVAAAAAGPAAAHAHAPAAAAALAQHGYHISTAMDAGNIEVVGVTDGGSTIDLNIRPDPYCETDKRAHYQWFNFKLCGVAGKRLTLRLLNAGGASYGPAWEGYRACASHDMQEWYRAATAYDAASGVVTITHEPGPADMVHYAFFTPYSLDRHAALLGRLQGAATAAARAAGAAGAPVRLRVLGSTIDGRDIDLVQVGPSPASSSTSSCSSPPPRPPLRIWVVARQHPGESMASWFAEGLLERLTDPQDGVARRLLDKVGQARPESFHVRNEMDRTGVDMFLDVHGDEELPHVFVVGNSGIPAWGPRLEGLQAGFCEAFKRHAPEFQTAKGYPTNVATTANLGIASKQIGQRFDCLALTLEMPFKDSADLPDPRVGWSAGRAKRLGAAVLGAILEVSPLLR*
</t>
  </si>
  <si>
    <t>C_1690025</t>
  </si>
  <si>
    <t xml:space="preserve">MWPAAEKELKMYTCRDRAEAVGILRAFLDKDVLSADSTHIVHPQQQDAAASGRGAAETEAEAGGLLKRRRLQMGAGSGAGADVANLNDLLDFGGDLGLGEADLHQLRSRMQLEALLHRQQRQQRQQRQQRQQRQQRQQRQQQQRQRQAGKRKAGGGATATAAGKRKAGGGTTAAAAAKHKAAVAPSPPLLASARAAAA*
</t>
  </si>
  <si>
    <t>C_1690026</t>
  </si>
  <si>
    <t xml:space="preserve">MTSRSRGPAAVAAVVGKCQSCTRAWRLALHCISAALASSPQPSCPARGTTPGGGTRQHHPHLGHPEAPNALSHPGGLHGLHTRRPVTEYVMEADLARDVAAATASESSSTSTSGSSSGSSKPPLHLVVLGHVDAGKSSLMGRLLHDLGLVSAKEAHKFQRDAAAAGKGSFAWAWVLDERPEERERGVTMDVAMTRFATNRFAVTLLDAPGHRDFVPNMIAGAAQADAALLLVDGSPGGFEAGFSEGSGGLHGAPGGQTREHAALARSLGIEQMAVVVSKLDTCGYDQDPALKAWWGPGRPCVTDAIDAFAPRERAVSRPLRLPVSDVFKSKTGAVVLGGKLEGGAMRPGSRVVLVPGPAQPFAVRSLEVGGGAANLARAGDSCEVALVAHGGGGGGGGAIDPSLVAPGAVLCHADFPAVLVTK*
</t>
  </si>
  <si>
    <t>C_1690027</t>
  </si>
  <si>
    <t xml:space="preserve">MAAPLADQLDIVIPTIRNLDFLEEWRPFFQPYHLIIVQDGDPTKKIAVPEGFSYELYNRNDIERILGDKAWSISFKDSACRCFGFMVSKKKYIYTIDDDCFVAKDPSGKPINVLEQHIKNLLSPSTPFFFNTLYDPYREGTDFVRGYPFSLREGVTTATSHGLWMNIPDYDAPTQMVKPKERNTRFVDAVMTIPKGTLYPMCGMNLAFDRELIGAAMYFGLMGEGQPIGRYDDMWAGWCTKVICDHLGVGCKTGLPYVWHSKASNPFTNLRKEYKGIFWQEEIIPFFQNVTLSKTCTNAEECYIELADKVRKGLGHIDPYFSKLADGMIAWIEGWRMLNPAKTA*
</t>
  </si>
  <si>
    <t>C_1690028</t>
  </si>
  <si>
    <t xml:space="preserve">MLTKFETKSNRVKGLSFHPKRPWVLASLHSGVVQLWDYRMGTLIDRFDEHDGPVRGVHFHKSQPLFVSGGDDYKIKIWNYKLRRCLFTLLGHLDYIRTVQFHHEYPWIVSASDDQTIRIWNWQSRTCISVLTGHNHYVMCAMFHPKEDLVVSASLDQTVRVWDIGGLRKKTVAPGGEDVLRMPQMNADLFGGGDAVVKYVLEGHDRGVNWAAFHPTLPLIVSGADDRQVKLWRYNGNKAWEVDTLRGHTNNVSCVMFHARQDLIISNSEDKSIRVWDMSKRTGVQTFRREHDRFWILASHPEINLLAAGHDGGMIVFKLERERPACAVHANTLYYVKDRYLRTYDFATQRDNPLMSIRRAGSAGANQACLPGNRARLPGPKTLAYNPAENALLITSDVDGGSFELYAIPKEAARGDTAPDAKRGLGTSAVFIARNRFAVLDKSTNSIQIRNLQNEITKKVPTPCATTDAIFYAGTGMLLCRSEDKVTLFDIQQRSSMADLATPFVKYVVWNNDMSMVALLSKHAIIIADKRLGGAQTVHETIRVKSAAWDDSGVLLYTTLNHLKYCLPNGDSGIIRTLDSPLYVTRVAGGIVHALDREGKIRTIQVDPTEYMFKLALLQGRYDAVVNIVRSGGLCGTAIISYLQQKGFPEVALHFVTDERSRFNLAVQCGNIEVALQAAQALDDKDTWYRLGVEALRQGNYSIVEFSYQKTKSYERLSFLYLIAGHTDKLRKMLKIAEMRSDVMGRFHNALYLGDVKEQVRIMEESGQLPLAYVAAATHGLAEDAERIGSKLSCEAPEAGTPGGSFLMQPPQPILREENWPLLTVSKGFFETLAAKGAASAAAAAGVAGAVPGAAAKGRAAAAAAAAMDIDESALEGAGWGADELDLGGGEAGEEADILEGMGGEGGSEGWEMEDLDLPADVVAEAAAAAAGGAAAAFIAPAPGVPASQRWLDKRTQLAAEHAAAGSWATAMSLMHRQLGAADFEPLKPYFMDLYSAAFGVLPGLNGVPSVMAHLDRTWSGDVSTQPPTNPTLLYTLTGLEDSLKAAYKLVTEGKFSDALRAFTRMIHVIPLTVVESRKEVDDVKELLAICREYHTALRCELKRKELRDEDMARNAELAAYFTHCRLQPVHLALSLRSAMTIFFKLKNFATCATFCRRLLELNAGAKIAEQARTVLAACEKNPVDAVKVNYDPRNPFDLCAITFTPIYKGSKYAEDPYTGARFTPDCKGQISPLGDFVRIGADASGLLICPSQQTR*
</t>
  </si>
  <si>
    <t>C_160001</t>
  </si>
  <si>
    <t xml:space="preserve">MATATSDGAAAARTSVAKVPTDVQPEIARLVQTFSSYKAAGDWAAIDGATRPLDEDCVYDSPFMYISGGRDRVRAVAKLLAPLAYTEFEPKLVRVCMDNTGREAEVEVDGTLRVVPRKYWWAPVTWFLPSSVPVDGTVTVRVKSWNDKVSLLKERFANIPTPPVLLRWLAGWGAGTTGVIMEPLIYKLYEWFSAGYSSVQGGVDQVSRYPAVAKAVDAADGMRENLAATADSVKAKAAGLVGAQ*
</t>
  </si>
  <si>
    <t>C_160002</t>
  </si>
  <si>
    <t xml:space="preserve">MATMHPLLKRVLHDFIAPNILQPHSTPSLEDFVVTIWIAIAILIVRIIFERAVIPGFRAYLERIKGPGQGKAAFAILDNMWIAAFAGGLTGFAWWVTVFQNGGCTPWSTWDCFGHWPNHPVMLSQRWYMVLSFAYYLYELAGTVLGCGTKLKLDMVAHHLATMTLTILAYTTNLKRMSVMWQALFDISNPILHTAKALHASGVKALEPVKWAMFNLFALSFLVCRVLAGPYSILWPSFTVAPQWLTPAICYPCWALMVFVYVLQLIWFYKIVEIARKGDKAAEKED*
</t>
  </si>
  <si>
    <t>C_160003</t>
  </si>
  <si>
    <t xml:space="preserve">MRQLYVKHLLPYEDWKNGTGDAAAALAAVKAEAEAARKAGQLGLEAEHEAGEGEGGGAGGTATGAGGSAATAAATADAPRSGSQPQPGLNLLPPSMRRIERRAAPLPAGVPAAAGTTAAGRTPRAAAAPAVSQTASPPESQRGTTAASADGGPRSFKRKRLVALEPAGASGPPAAAARAGAGASAEGVSAVKQEGAMMGKGADSADEGLSGRSWPRAGAASGSGDEDAERKRARKPQGRDGRDGATGSAYASPGDGPEGKGKPKAGADGADGGDAAAGAAQPQMPKSKRQQERLAKQQQLEQEQAEQEARAAAARAAAAAARAAAEAAQQEEDAAEAAEAAEILEAMLGLCATPKKPAAPGTEPAAAPATSAALLGAAGAGADWSPSAGGGAAEAAQPQDPNKRIRKPSAKLADQAAAAAELREARERPPVPVQKKRKTGGGEEGVPGGRETTPPAITCAASLKAKPKAAAPAAVAGAAGGRGRAPRSVDVSPDTDSAAYAGGVGAAAMPAAGPASPSSPPGSGLPSDINTLVCELCSSGQNEAEILLCDCCDRGYHLYCLMPPLAAVPEGDWLCPRCARAEAAGALFADGGEMGWPEFEEMAAAMRKSHWGSESKAKKLSAEEVEEEYWRLVDGVEDEAEVLISADLDAATHGSGFPRPTAAAPAATGQGWNLNILPRLEGWLLRHLPPGAVLPGVTSPWLTAGMTFSTCCWHTEDAGLAAAHWLHAPAHRAGSGGGEGGSAGGSGRRWYAVPAAAQHLFERAFRAATRQEAKNQLDPLLQLAVMLNPRTLAAGGLPVYGVTQAPGELVVTWPGTYHAAVFLGLGLAEAVALAPPQWALHAAAAAARYRLFKRPPLLGAEELLLTSARREAAPAPCSYLVPALRRLAQQEQRLWLGLWAQGVVRSRRMGAGGAAAATGGASAGGGDGGGGGGGGGTGASASALALPGRRKNRKSRKTGAADAPPGGAGSAPVGGAAATGGITSAAGTVATAAAAAPSADEEAECEVCRAPLHLSAVECDCCPGQLVCCLHADALCGCAPARWRLVYRHSLRELAELAEDVAARVPAERLAAAEAEAAALAAAQADALVAASTAPAVGATEGAGGVGGGALGWRGACKSEAKAEPGLGAVAGHVAVKAEPGAAAGAAPMDLDGGGGTGAGMAARFKSESADDDDDPLIGPGSARPIFRAQTSRTPQPSAAVAVAAPHGTKPAPAAAAAAPAPPTPAAAAVLAPVGLAAAARSAATPAQHQQHQQHQHPDAQLAALQAQHVAAAAAWGGRCRALLRTGTARPIEVEGALGEAEQFVWGGRDMDEARESEAALRSAREWSHAVMAATRGRPALEALDAVLRVEPPPMVAPALPKLRELARAARAWREEYVALMGPLPAAGAAGGGEAAAAEDVEERPLVPLAAMEELGAKAAGLLVDLPELTDLQQRLAAGRELAAVARQLLLPPEGSCGGSGSSQAWPYEQRPTLAQLRQLHQEITTSRVLLPLPEAAATGPLLARCEAAAAAAKELLRRKAPLAELRAFVEQLGELPVSLPEVRQLSDLLDKAADWLARVQAASGGRQPAPPLKEMRLLLHAGACEVLCEPTLEPDESLVAAAEALVAEGGQLGLQFPELVRVRCWLEAVKWNAHVSGLGREAGRCSAGGVWPVF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WREQGAGLPLAPDVLGTLDALLDEQQRRCGRLAALLLPQQQLPEAMESSGTHDDYMSGGYGGGEQLLPGGDSGMGGAAEAGVPGAGPGSGFGVGVVGGGGVGVGLGGRGRVTLETLALMHEEAMTSPLGPDPELEEAAVRALAEAEAWRERLRKTLLRRNSVVKMDRALVSLTSTTALALAALLRLEPVRSGRLVLAASQALEAAGAGEGAGVRRAATEAELKADEDEAALGGSAEEDGAARAEDKAAGGEPSAAKGEQEGGQAAAADGAAAVAADGGAADGGAAAAAASAAAEEPLPLPSSALAMVLPQAIPPELLRGLPPRPPRSDSDDDDDDTDPLAAVIGVAGGPELAAKGGAGVAALLARTAPGQPPIMCLCQSTSGAEDTVMICCACGDVYHHRCCGLSAAGARNAKRWACPLCAAATTRQDVGSLEALCSRFRRTRRPLLSDLEDLLAGAEALRVELPEEGELRAAVDDFRRWEALARQLLSAHETLITASKRSAVSAAATTAGKGAGATPTPKPKGSAGPPPETLAASAHVLREIIKQGCCCEVDASELLTAALLLLKLEGWRVKAGPLVFGSQKLTLDALSRLLRDAEASGVPPSDPLVTALQARQAVTRAWLDEVREVEAALRNAAGADANRPVVQGLLARARRTLTAASALPVKVDKECERLAEMSSVYCLCRRLYAEGEPMLGCDHCDEWYHFDRKPKYIPDDYWCPRCCARERKAYGHELSMPFAMRQVLQRLREERAAALVNVGGATAASARAAAVAGAAGLGGGVVMNSLAAAAAARAGMGLTLGGTGGMGALGGLGGMGMGGLGGLAGFGGLGGLGGMGGLGGLGAVGSLSALAQHQILAERLRTRAALLAAANMGAAAAAATAAAGHGGDGHGDDGGGATSSAEGDVVQPEDADAADGAAGGASDARGAPAASGAGGTGAASVGAAAASGGAAAATADADAEVGTGGEAAAASPFKKAAATTPKAGDTAAADAGGEAEAECEAAARAPSTSRGTSGTQTAAALNRQPSSARSGSAGPRTLAAAAKQRDQRLKQQNQQAAASAAAAAAAAAAQAAQMSAAGGFGGLGGFGGAMLGGVRLPSGGMGGMLHGGFTGAGWGTGAAGGGGGGGDRDGSERENRGEREGRSSDKGGDKGGDKRGDKRGDKGSDKGSDKGAVKDGDKDGDKGATGRVDPEVLERWQQLEAMDRQMKEERAKMLMGSIRLAQAQAAAGLAAEAGMGMGAGAFGGAGALGGMGMGMGMGMGMAMGGGGQHLWGGLSAAQHQQLAASALGATGGEAAAMGGVMGGGMTGGMGMGAGMSAGMGLGAGMGAGMGMGAGGYGAAGHMFGAGLQQQQQSLAAQIQSAQLLAAVQQQQQQQLGREQLARMAAAGLGAYGMGDMGLGGLGAGGAGGGGGGGGGRSGGKSSGKARGNKSAGSDERGRRESAGADTAAAEGEASADGKE*
</t>
  </si>
  <si>
    <t>C_160004</t>
  </si>
  <si>
    <t xml:space="preserve">MMLGPKTVTRGATKGAAPRSMAARRVGGARRLSVRAAAGPAGSEKFDYVLVGGGTASCVLANKLSADGNKKVLVLEAGPTGDAMEVAVPAGITRLFAHPVMDWGMSSLTQKQLVAREIYLARGRMLGGSSGSNATLYHRGSAADYDAWGLEGWSSKDVLDWFVKAECYADGPKPYHGTGGSMNTEQPRYENVLHDEFFKAAAATGLPANPDFNDWSHPQDGFGEFQVSQKKGQRADTYRTYLKPAMARGNLKVVIGARATKVNIEKGSSGARTTGVEYAMQQFGDRFTAELAPGGEVLMCSGAVHTPHLLMLSGVGPAATLKEHGIDVVSDLSGVGQNLQDHPAAVLAARAKPEFEKLSVTSEVYDDKCNIKLGAVAQYLFQRRGPLATTGCDHGAFVRTSSSLSQPDLQMRFVPGCALDPDGVKSYIVFGELKKQGRAWPGGITLQLLAIRAKSKGSIGLKAADPFINPAININYFSDPADLATLVNAVKMARKIAAQEPLKKYLQEETFPGERASSDKDLEEYIRRTVHSGNALVGTAAMGASPAAGAVVSSADLKVFGVEGLRVVDASVLPRIPGGQTGAATVMVAERAAALLRGQATIAPSRQPVAV*
</t>
  </si>
  <si>
    <t>C_160005</t>
  </si>
  <si>
    <t xml:space="preserve">MPCPCRMGMLKGTPPVQSRGNLMCTCERRHLCKFTQLGCVSCNLKSILAKQAFCQGASGPWKMEEQEKLQNELIETGAEIRKVLASADSAENAEDKRYYRDMALVLRKRELLLFEALQARGRAAMAAGLGVESATPPHTVHAAGPVQPPPPDLPPQTNPTTAYLEDCLKPPAAGRGTLCAMLLHGDVEALQKSLATPVALGLPLPPFAAAEMPRSLRHKLVFETQQATPNELSMHVYGAVCDDLQPAGTGCSSEMYTAFLTHRLLERTWWLIAKHQQVTWLDMDRNVADASGAQAAVRLQRPDFMVWVKKALLFKGEEKADPPGSLPLAVDELTSNTTEAWAAGLLPAVPRPCMLAYAAAGSRLQFFCLIPSASDSTGKRTGDGSSSSAGSGSRRVRAEPISTVLELRSLEGRLAVVTAAFNIWRLLDDYANSGQLVPALPIGGQSIKSAAATSASIPATSGLSTNA*
</t>
  </si>
  <si>
    <t>C_160006</t>
  </si>
  <si>
    <t xml:space="preserve">MEEILAERDACGVGFIANLKNVQSHTVVKQALTALGCMEHRGACSADDDSGDGAGLMTQIPWKLLKKEMPALNETTTGVGMVFMPNDDALEAQCKQILEQVCAKEGVKVVGWRKVPVNHDIVGRFAKVTEPRIWQVLIEGKSGQVGDELERELFLVRKLVEKAKNAALPAEFAPDFYICTLSSRTIVYKGMLRSAVVGTFFRDLENPDFESAFAIYHRRFSTNTTPKWPLAQPMRVLGHNGEINTLQGNLNWVASREHELSNPIWKGREAELTPLCNAAQSDSANLDNVAELLVRTGTDPQDALMLLVPEAYRNHPDLMKEYPEVVDFYEFYEGLQEGWDGPALLVFSDGKRVGARLDRNGLRPARFWQTKDDMIYVASEVGVLGDAITNAENIVAKGRLGPGQMVCADLEKGIFSETSAISKLVAGRKPYKEWLAASLRRLTDLGESTFLNEPMYDAATMLRLQSAIGMDAENAQMVVESQAQTGVEPTYCMGDDIPLAVLSDKP
</t>
  </si>
  <si>
    <t>C_160007</t>
  </si>
  <si>
    <t xml:space="preserve">MDAENAQMVVESQAQTGVEPTYCMGDDIPLAVLSDKPHMLYDYFKQRFAQVTNPPIDPLREGLVMSLEMRLGARGNLLNPGADSYKQVLLDSPILLESEMQAISTDKVLGSKTFKLFFEAGKPGAMEAALKKLCSDVEAAVKAGCQCVVLSDRPDGGMDAGKAPIPALLATGAVHHHLIRTSLRSDTSIVVDTATCYSTHHAAMLIGFGAHAICPYLGYETSRQWRLSARTQSLIKAGKVPDISVKVAQKNFKKSLEKGVLKILSKMGISLLSCYHGAQIFEAYGLGKDVMDMCFKGTVSRIGGMSLADLQRESESLWAKGFPEKAMTKLEDYGFIQSKPKGEFHSNNQTMAKLLHKAIGLGNGSAADKDAYKAYQQHFADSPVAVLRDCLEFKSDRGPISIDQVEPAAAIMERFCTGGMSLGAISRETHETIAIAMNRIGGKSNSGEGGEDPIRWLHLSDV
</t>
  </si>
  <si>
    <t>C_160008</t>
  </si>
  <si>
    <t xml:space="preserve">MGISLLSCYHGAQIFEAYGLGKDVMDMCFKGTVSRIGGMSLADLQRESESLWAKGFPEKAMTKLEDYGFIQSKPKGEFHSNNQTMAKLLHKAIGLGNGSAADKDAYKAYQQHFADSPVAVLRDCLEFKSDRGPISIDQVEPAAAIMERFCTGGMSLGAISRETHETIAIAMNRIGGKSNSGEGGEDPIRWLHLSDVDGEGKSATASYLRGLRNGDTATSKIKQVASGRFGVTPEYIMNAEQMEIKIAQGAKPGEGGQLPGQKVSPYIAQLRRSKPGVPLISPPPHHDIYSIEDLAQLIYDLHQVNPRAKVSVKLVAEAGIGVVASGVAKANADIIQVSGHDGGTGASPISSIKHAGGPMEMGLAETHQTLVRNELRERVVLRVDGGVRNGRDVLMGALMGADEFGFGTVAMIATGCIMARVCHTNNCPVGVASQREELRARFPGAPEDLVNYFHFVAEEVRAELANMGYRSLDEVIGRADLLKQRSVKLAKTEGLDLSFLTTFAGASGKSSTRRAQEVHDNGPQLDDRILAEPEVMAAIKDHKTVSKAFEIVNVDRSSLGRVAGVIAKHHGDSGFQGKVKLTLTGSGGQSFGCFCVKGLEVKLVGEANDYVGKGMNGGEIAIVPPANSPFKPEEASLVGNTCLYGATGGRLFVNGRAGERFAVRNSLAEAVVEGAGDHCCEYMTGGCVIVLGSVGRNVAAGMTGGLGYFLDEDGSFTDKVNTEIVSVQRVITKAGEAQLRGLLEAHVAHTGSAKAKSLLANWEASLGKFWQLVPPAEKNTAEVNPSVAQPAAAGAKVAVSA*
</t>
  </si>
  <si>
    <t>C_160009</t>
  </si>
  <si>
    <t xml:space="preserve">MVPRGDEVMAASSPGGKPATAAATSSTPAPAAASVDTETAEAVHKRAAATADSMWIAALNLALVLGAWWVIATHNGGCTPWSTWDCFGHWPNHPVMMSQRWYIVLSFAYYLYELAGTVLGCGTKLKNDMVAHHIVTMALLVL
</t>
  </si>
  <si>
    <t>C_160010</t>
  </si>
  <si>
    <t xml:space="preserve">MVVDSQPVRPPPAPPRKVVQPQPAPPPPPVVEQPPVDWLDVVDPGTVLMWIFGSILALLWLLFVFYAHMFDRTSVVMLVMMTVAFLIPCVLSYLPWPTFLHPQPPPVRPGGGPYDPAMGHSTAVAGQQAWQRQPFNGEIPPRPPARVRPNT*
</t>
  </si>
  <si>
    <t>C_160011</t>
  </si>
  <si>
    <t xml:space="preserve">MLATRSAAFASVAGRRTLVTRAMATKLDSIRETVAKNKVVVYSKTHCPYCMKAKSSINQFLQPSQYTVIELDGRADMDEMQDALRELTGARSVPRVFVGGKFLGGGDDTAAAAANGTLKKLLQEAGAL*
</t>
  </si>
  <si>
    <t>C_160012</t>
  </si>
  <si>
    <t xml:space="preserve">MGFSPDVLRAIKRKGYRLPTPIQRRAMPMIMQGLDVVGMARTGSGKTAAFVLPMIHRLKEHSIRAGARAVILSPTRELALQTHKTVRDLCKYTSLRTACLVGGDSMEVQFAELAANPDVIVATPGRLAHHLEEVEGLSLRAVEYCVCDEADRMFEMGFIAQVSELLRKMSPGRQTLLFSATMPSTLAEFASAGLNAPQLVRLDTERKISPELGLAFFTCRFEDKVAAMLHLVREVVPANQLTILFTATRHHAEFLYTLLLKEGVDAACVFGSMDQTARKIHVAKFRAGRSHLLVTTDVAARGIDIPLIDNVINFDFPPKPELFVHRVGRAARAGRSGTAYSLLTREELPYLLDLHLYLSRDVKPAPLVPDMPAPGSAAEGADAAALAAAATSSSSESVYGSLPAVVLDPLIEHVREQVQASADLEGMLRTLTNAWSMYCKTRPQASAQSVRRARALTKEGVHPMLLALLPKTKYTQIENEVALAQFTERLKTFRPAATVFEAEIARVKSTFANPLLLEGGSGALGRGGKSTEVMATKRAAHAHIIEKERQKKASGRGGRCRGSEGGGAEMRLEADEQVAASRRSRGGEEDERDEGDEEEDDDEDGYGGSGEDEDGMGGSDDDDDDGDEDQGEDEEDGGAGRRGSGAGAGPSGRGGAGAAAGGKKQSARAAASAAAAYGDGVVAEGRYRDPGLYISHVRDGRLHDEQFEVETRAAELQAAVLDLTAEDQQGMSDQKRRYHWDKRSKKYVLRGTEDTQRKGRKVRNEAGKVVQLREEAKGELYKKWSKSHHKRVAAAGEEEDTERGGGGLASRFDKKNRHVSFKREGSPGAGDAAAAAGVAAEAGAAAAGSSRWGRATPDSRRKTRKRLRQVSLELRELITAEEAVVDLPRVNELLDELIAGGDAGLPFDEAAIGGGPWVVRFTRGKPFLWDLTWNTSKIANSRNQASQDFNPAAGRTALNKVELNGPESFISAAGTYEPVDDSAVTPKTIRANIRSGRLVVWGLDLPLPIAGSGLFEVVYVDEQVGLRVFRSSGRYAVQVRPQE*
</t>
  </si>
  <si>
    <t>C_160013</t>
  </si>
  <si>
    <t xml:space="preserve">MLLKWDLGRLPTPEDAAVIAASMAATLAFLGGGPYGGPPTHEDPLPLPEKLRGVDTQYSSGNETAAQLEGRHAAQFGSGKETATQLKGWQAAQFGSGNETAAQLEGRRRGGRKRLKQTNPVYYLGRAMHPGCRKWITIEEAVAWCGASTARRPPKSAFRSGACRR*
</t>
  </si>
  <si>
    <t>C_160014</t>
  </si>
  <si>
    <t xml:space="preserve">MLIHSLAGGSGSGLGSRLLEHLRQEFPLAHLAAASVTPRLAGDTPMQSLNAVMALSFLQAYADVVLLFSNQDLMDACQRAAVAPLLPGGGGGGGMSDINRLVAHNLTGLVWPLDGADALRSMGRIRDVVTTVGADPCTKMLETWTVHCHPNTAVNGMWADSLRSMGSLLPRADALRGNAPISTAGALLMARGYPIAAVPPGDGGPAQAALLSAYVKSLGPSGAAPTLAPEASLWLRSGAATLLREARRGAASAPSSGAAGAGGGKPPAAAGTAPGGGGSASLTTVANRSNVVGLLENTVRRALALVDAGAYVHWYERHGCSAAAVREAAGGLLDVADCYRQLHRLPHDQD*
</t>
  </si>
  <si>
    <t>C_160015</t>
  </si>
  <si>
    <t xml:space="preserve">MNPYMVKVLPTGLWVASPRDYTQLDGTCLGGACIRFDFDYKLQITTTTGVSVVEVESYDDLSVTFVWRAVAGGGVVMRSTLLQGLPYVTVEFVAVKPRVVVITGAILAANPSTWAAATKFKVPLNNQLTWVIYTSSSVAATSTSTNFEATTTFTGRWRLATVTHAMAQPYGWRKADLAANAAAFETLLDSCAAAVPTGARVTLGIQPAAQSPTGADRAIQQIDYTVVSLDGTASTNLLMFTMPHHREALVSPSPNPAAYLIVKSPRGNLKTVVGTKWVLAFELPSITWAAPGGAGSNSAYLQTIANQITATDVNAAGGTDVLPNAAPQLADMARLYQIATELSPTYTALSASAVTLRSNLLTMLNQWLTSSDLSNTRVLSYDSKWGGIIAYGVAKWATGSGGNRDGWGKNNAYTNHLEDYGPLLYAAAVLAKANVTWGNDVTPSVMALVRDLANPRADLSDPYFPFARHMDWYEGHSWSTGLLSRTSDGGMVNWGKYQERSGSAVAAYYSIGLFGAAIGNADLQKWGQVLAGIEAAGARNYFQILATGTEAYPAGTFYVCNDAGTETSYPGYPTNGKHVPGKVYQSYVWYWTEAGGVSQDAAGYTALQLIPFLPGASELTQRKPWIQEAYDSIAGSSTATPWTAFRALLGSATSAAQQGTSWTEVQVNVSADPTMVDITVSVSPVGWTPLDVSIVPTSAPPAAFSRYTNTWYKGNYPAWGDWTNPSFDNVTYAPQVDLFATGASAFPYPTNSWWSSWSHNRTIGSTRGVGDEPVQMHPWRARVMPSYLELVPPGVQWDVKPGYIVPAYDRNISITAAEGFVSRRIVDFNEMGVTFEWLTATGVSGGPGSMRVTMLQGTPFLTARFVGVTPVVTQHVASPLVVGTGSGQVGKSFKVTSNGRISFKYYFSQTVTADINDTRVALTAPFTGVMRIAVLNSTIAPLGILSSVDSVMQEAAYDANADIYPTGATMTPGYQTPAQSGTGSERGIVRIKFTTASMSGTPTGQLMMMTMPHHRTHLLYPAVPGAGATRVRMDDMRGELVSVLGDEWFLGYDLAAVSAVGWGARNTIADSTRRQSIISTLLAEATSWPGLTPRDDSYYGASDMAAIGRMAIIADEMAALESASASSLAAAATSLRTKLKAALDARLNAAGTGNNASLVYDTTWGGLIVYKDARYSLEHNFGNRVYNDHHYHYGYYLMGAALLGKADPTWLTANLPALTTLVRDFANPNKADSYFPLARMMDWWEGHSWAGGMQVFGDGKNQESTSESVNGYYAVALLGRALAQAGVAGAADLTRWGQLLMAVEVSGAQHYYQMTEAATAFPVVYPKPFRDNKAVGILWNSKVDYATWFGSTPIYIHAIQYIPFTPASEVLLRREWMVESYPVASFNLSNLAVTPCWKQFGDAALAMLNSTGTATAWSRTLALPYTAADGSPNFFGGPAPSPLAPPLPPSPPTPPDTQDSPVPYTPLVVGSVAPDAPPGSIATVSNNTQYIQGGVVRSHQPTLPASFFPYPTNTWWSPLSHLNLDNVDFKTMLHPWHVKVQDSQLEMVAPGAYWSVVGDTISSAYSREVGLGAVEALGRRSIVSGNEMGATVEWLTDAGVSGGDGSMRVTLLQGCPFITARYVGLTPIIRHKVTEAPLIVGTGLGKIGTSFKVENNAGITYKYYFSQRVTVDITSGSVVVTSPLPFTGVLRVAVLKSSMADAIALQPLLNVDVATLAAVEQVYDANSDIYPVGASVKYGYQTPAQSGTGSERGVLRIKFTTASMSGTPTGQLMMLSLPHQRPRLLYPPAPTGQLVRVNDFRGELVHRLGDDWVLAYDLPPVSFTSLNGVTNTARRDAIATTLINDISGWSGMEPRNNGYLGTSDLAAIGRMLSIAEEIAPQLPSGTTKDWLLSQVVWARTRLTDSLDARLRTSTINSSFVYDSTWGGLILLGDAKDGQLSNYEHRTYNSHHSSGGYLLAAAAALAKSNSTWLAARQANVMALLRDFANPNKADPYFPFARHMDWWEGHSWGTGTQVFVDGKNQDSSSEAVNAYYAVAQLGAAAGDADLRRWGQLLTAIEIAGAQHYFQSPSNGAPASPYASPFKDNKVVGRLWNGQVDRGTTRWGDAVLTNQASHYAPFTAVSPLLLRTDWIGESYAVAAADTTTATAAGTVGWSFIANMARALTTDVSGAWNAISGVSPTDARFFGNWPSAPKSPGAAQPSSEPCAAQPGAAQPSSKPRAAQPGAA*
</t>
  </si>
  <si>
    <t>C_160016</t>
  </si>
  <si>
    <t xml:space="preserve">MEGRALVTVVDAAVGQLAGDVNVAATSSSLAVTLTAQLAAPALLPATMSLQLSDPSAAAVSPPALTWRAGEMGPKHFTLQLRRPVAAEGAAQGILAEAVAVGNMVFGNGQSRSLPPRVSVYVPPPTFYVPVNTAIYRDGPPPVRRPRQGAAGAAGNGTAAAGNSSATGSNSGASAGNAAVSDAATGSGGSSQRAGSSADNTTVVMVPVRRASASPFPSTLAFKVQLLESVGCASRVRCAAAVRGGGQLRFTGDQDVVGAPVWVDYSVVPQEAVLRVAVILSAVDNARVLSYSDMLLLQWQQQQQQQDQSQQMPGWVGTRDDPVFVDADNVTSLFVFGTTYGMCPAGTAGPWQEPQLAPQESAGPAAGPTSGPGAGTDITNSDSSQQVIPPPRDRVCDAPSTDSVAGAGAAAQSRPWARWVLPAAVEDCTIELAVFATVAVNPAPTMSSPRPSSPAQTSSPAPAAASSSPASRSPPPGKRRMLAASATSGPSPAPSPVSITAGVAGNSAANSSSNATASNATAKGTASNSTSSGLQLPVYGLIQVRAYTLTLRPQSDPDLFPAMALALVHELAQEPQAAGSNSTGNSTSRHISTSSSISSMLVPLCGLPQPLLHAAARQGYGAAFNASSPAPEQLAWAAMTLSRAIRANPDAISSLRQAAGKQAAIGNSSQAGAAGSVPPKRLLEEMAQVARLSGAWLAEALSAPGKDSDENGVKRPGPSSSTSTKPSPAATGSPSPSASPSPILAVAARAPEGFDLIVAGGSDDGQDFAARVLFNPQFVERCDPQDSLVLDLGLLPETSAALPLTLQASSGALPLRHSVQPPANSGDGGDSGLELGGSELVVTPATRAAVRVRVDAREAAVALAAAAAAAAAAAAASGSPGSNVLLPSGGGGVITTSSKVAMDTSRGTGGLSPSLPSPAPAVRLATGADGGSEDTNSSGTVISFMSLEGSSPGPVKALATPSPPAPAFSTYNTSTSGNTTTTNSTSNSTSDATGCDADALRPVADQALLVALLAPDGYSTASITLELFLDYGAAAADAVAAAADCEARGLLLRIDGGVGSGSNSSSNGTDSSMTGAAAAGVAGGNGTDAGGVNATLPQPGTLQVEWDLLPVSPLDACRRCGAGSYSSSSNASTCLLCGPGTFAGDVVNSVCSPCAAGTYTFTWNSPACRLCPAGTFSGRAGSTACSVCAAGTTTMYDGASSCAAAPPPPSGGSGSSQSALLVSFQMLINMSSSAQAMTSLGANNTGIDASPDSIVKLLIAADTADALRIPPSQVHVSSLFELSPSAFLVNVSATVPLGGGPSGSGSGGSGSDGSPGKDMDADTLISRLVDNPGTSFPRTTEATGGSVQVQYVDMKVVTWGGSSSGLNLHVVLWPTLAGTFVLAVVVGLACNRYCSRRRGGRAASGVSLPPITDTFGRLANVWKTPSSPPPASGGAYLMYGQLTSLELQDVAPGSLARHRGRHSRKPSLQQLHGLGPSPQEALAGGSAGAAADWPSSNSNANGDLDMFAMYTRDVMAAPRI*
</t>
  </si>
  <si>
    <t>C_160017</t>
  </si>
  <si>
    <t xml:space="preserve">MMATSMPIFTCGANETTHNPAGRPRTADYCLAQFQSGLLDGLVHQVQALIVGADVGGEATLITHVAGVLACGTLTVLGLDQALQGVVHLAAHAHGLREARGAARGKIGGTADHELLHSQGVAGVAAAVDDVERGHGQDLSRGGRWAGCTRVSQGQPIQIRAHLAHGHGDGQDGVGTQLALVVSAVQVLHLLRSFLTHFAHLQGGGNNSVDVLNSLGHTLAQVSGDSLGLVAVAQLHSLVHTGRGTGGHGSTEHALAGVHIGLNSGVAARVDNLASDHLDDL
</t>
  </si>
  <si>
    <t>C_160018</t>
  </si>
  <si>
    <t xml:space="preserve">MSAEDEKAQAVADEKMQEEKPNTTKKAEGASRKRRSEVTADDAALVSGPRQRKKADHFSVEIKEKAEFVIKPGKGTKLGEIPNVHFLVGKLKTDDEVLTTLHSLLFKRPGTANRRKKNVYEFSGFAFEEDEKDKEHEKAKEKLGKLTIKVLDGILDVFELPRGAGDEGKKESKIERLMKFLESPKQLSDKDLAAADAKKKEKAKKEREKAKTPKTTPKAKKGDSAKKSKKEESEEDEDDEEGEEEEPEEEKPKAKKAKKEEPKKKEEPKKKEEPKKKESAKKEAPKKEAKPAVKSAGKKKKAEEEAAKEDDKEEEATGLPTDEEIEKATLEELAVSDVASTTVKQLLKKLGEKLGVNLAGKKDFVKRLALDYAKKHTVPGEGDASPADKAAKETEPAKEEEVPKEEPAKEEEKEEEEEPAKEEEEPAEEEKEEPAKEEAPKEEAKAVEEDKKEEPATEEAKVAEATADAGKDTEMADADEKEIA*
</t>
  </si>
  <si>
    <t>C_160019</t>
  </si>
  <si>
    <t xml:space="preserve">MASSDAAPKSIQDVRALLYRKFRVTLTSGRVLEGDFSCLDKQGNIILSNTLEQLTTATGKKEERHMGLVLVPVQQQQKVELQASLDEEMSMLKLVEGYTAAPTPVA*
</t>
  </si>
  <si>
    <t>C_160020</t>
  </si>
  <si>
    <t xml:space="preserve">MFSRALSAADLQSLEVMNSLLGDDFVAGLSEGSLLGNERFTTLRLTGCGLGDSAVVRLAKAIEGVGMMCSLRLLDLSHNRIGDSGACALAAMLGSEPNATSASVPLNTLELEGNQLTDVGGLALCRAAKAALMLQRLNLSLNPGITSATMMGLADAVRFNTGTLKEVAVAGCRAGEDAAVALVRAANKNTTLQLLDIRGVPLAAEGVTHLCALLRYTTSLNTLRVDVASAEGAEAIARDLPANRSLMHITLGGPVPDGLLAAMSEILAANTVRRMHASPATSSPHIHAWIEESTHAYAARGLGQPSGAGAVPGGNAYPYHAAAAAVPPVHAGLGTIHTAIPGAHAGAQYPSINAPQQPQPVSAAAAYGHQQQHVPQPHQQQHAGHGRSRSPSPGRDGPTPPEYTRSPRSEAGGSVYSHATHRTGRTHRTHRTNNSYVSFGGFTDMSRRTIMVGSTPLRVSASLAAGGAAEKAAIIFRNHDQNDDNHLNRQEMLAALQEMGVLNGIKAKHIGRFLDSEFKKADWDKDGRISLQDFISYYERIAYYQAQMAREGRIKSMANLNRQMVPTGVEHNSHLKRVFKNYARLAIGQGRVYADGQPQMNSAQFHRLCQDAGFMEPEGRLSTTAVDVIFTRHRAANSRRMSFKDFIAGLAACAYEMGFQFDDILEVLGANQQAQAAAAGGKAGRGRPAADTHRRDSVSESSGVHYVHNPQQPQSQQAAPLPGDPSFDVLGVPLATVHEGAEGKKKAKTKKAGSTRSGAGSAAGGSRAGGTAAGGGGVRSSMNTNPLYDSQDFIPGAAAAAAGGPAHSSFNLHGALGANAGGRGGRGSPGTQSPGRNSAPGHAPGAGLPQAAGGGVVQPSDLAVLEARVRLELEAAVRQMEERVAALGPSASGERSGGVSSSGLPASADALLGAKLRQLEGQVTGVVSRQDELDKVSSQLASLQDILNKLAEEMVRIKQRADTAHSTAASAVSAATAAANAAGSGGSAAAAAAAVEERLGAVSSQLGGVQDGVSAVGRDVASLSGRLEGLGGQVAANRSAAQQQSAQLTQLQAQVAQLSSQVSSAVTTSSMEAAVSGAEKRLQDRMQRYDGALLQVAKQVDALDQRLREEQEGNIKTIEMLLAAAGGAPAAAAGGAGASAGGAGASSGGGLSEVRSGGSNTLPAAR*
</t>
  </si>
  <si>
    <t>C_160021</t>
  </si>
  <si>
    <t xml:space="preserve">MPMPDDQKPSVRKIKEWVVGMSFFSVGNILNFTSFGFAAQSLLAALGSIQFVSNVIFAYFVLHEQINRMVIIATTCIVGGCVLLVVFGNQSGATYTVKQLTQLYGKPAYVVYLCLMGVGVVGGYMLYLHGSKKVAKNGPRGFWYAILPVAYAVFSALIGTQSVLFSKSMSVILRLTFTGENQLGNWYTWLVLPLFLATAVFWISRLNKGLRMFPAMIIVPVMQISWTLFSIISGMLYFQEYLGFTPIKSVMFPIGVLSGGAAKQASYQKMEEEAAANAAKQDTAQSAFGSTTQMVEMPKREPSIDARLDSVKRRFRAVQERLNRDLLSVEAREGLKQAMGLGEGGMAISLFAMPTMMDYAHELMDKAERGVLKSIEAVKRAPSNLQRAVRDKQGYGSLYDDEERGLLEVANSLEVTGRDDSK*
</t>
  </si>
  <si>
    <t>C_160022</t>
  </si>
  <si>
    <t xml:space="preserve">MMRMPNADQVREIMGAVNPNSTVERKAANKAAKANYAAELQAQMRANEEAKQRDRAERMGLNRAPSYNNQGMPPPGPMGGMGGGGPPSPGGGGGMGGGGGSFGMQPQSFGGPPPQQQFGGLQPPYGPPIQAWGPPPPPPYQPPQYQGGPPPFQPPPFQPPGGSFGMPGSPGHSPPPNMFGGPPGGGYGPPPPNYGPPPPNYQNNFGGPPPQQQQQQQQQQQMPLLPGPIPPPGAPGANTMMRMEQQAKKANYAAELQAQMRANEERKAAEKAARMHEDMRKDAEMAAYAARGGGFGGGGRGGGGAPHRDAAGNIVADLAQMHRMGGGPGGPPPPGMNMGMNMGMGGGGGGMMNGGGPMGGMGGMGMGGPPMMGMGGGPMGGMGMGGPMSPGGGGGMGGPPGGPMGGPAGFMGGPGGPMEGGPGAPMPNFRFRSDNAYLRPTSSXXXXXXXXXXXXXXXXXXXXXXXXXXXXXXXXXXXXXXXXXACQ*
</t>
  </si>
  <si>
    <t>C_160023</t>
  </si>
  <si>
    <t xml:space="preserve">MGGGRPGTPLVAEKVRQVAAAELAQVKQELAAEAAQLREVVAAQGQTVAALKSHADRMEAEAERAKEQVAAMRINMIRRSVEEPEHILRVMADYDRPVPVVPGAPSLMDIGLDLPPTGAALRRSAAPPPVYDMGAVVPLHANHTALMMDNAAASAINANAAAGAASGVGVTAGGGGARPPTMGLRTVNPLEASMAAESVFIYPNGREMGRYVNAAAAGAGGGGGAAGGGGGAMGGRMTPPGLGLSQGAPPGGVPTRNTSQALETGPVPRTPPGLGLQSSALGAAVLGGPAAAGGGLHRQLSANARLRGAAAATPVDVDLVMHRNQDKLAMLKNMTDLAAGASAGASIEALDDFLARYASQRPGLPERTVTPVLRIHTPQVETITHGAAAPPAAAVAAPGAGGASGSPAAPVPLYSSRANSVGPLPMGGGRVLSAGSGPSRPGGSTAGSQPGTPGSSGAAAAAGLQRRNSFTGDRTLQEGVLSQLQTPPRSPAPGPTGAPGSAGVGSHGGVGGSRPVSGLRAASPLAGRPPIMPNTRYSNNGSTLGSANGGSRPGSSLVAQAAAKSPAVPGPPGSASAAGTPPRSALGHNVIEHGGSFTDGASEWPSYNPSRAATQHGPRPGADGAAVAASQLLSRSRSMSAASEGLGSRPPSVPPLPEDSLDAEMRKGLGSRPGTGQSGIAAAAAAAQGPHGAGGSRPASGQSALAAASAFPRSPILAGRLNRIGSAGGRPDITGSPSHVVS*
</t>
  </si>
  <si>
    <t>C_160024</t>
  </si>
  <si>
    <t xml:space="preserve">MRAGTLGLAAAAAAPAATTAPGVRFTGPEVLQQLPPLPDTFPPLPELKLPKYTTATLRNGLRVFLLRDDEVPLVRATLLMRGGQYGSPPDKLSADMSCLAEDVEEVMGLMAEVVRSPALPADKLSLYQAQLYNALEHQNDSPAAVARRKMTKLLYGPDSIYARTPTKAMVSSITVADLAAYVATWERPDAAVLGVVGAFEPRSMMALIEKEFGDWAPAPGQPEQPPPVPRGPAPALPPQVEAAAASRSAVAAAGTSSSSSAAAAGTPAAVATAAGASSSALSATTQVASAGGAPEAGAGAADSSAGAAATQAEQAAQAAPAPAPAPGGGRPKRPIVYLVDRPGLTQANVLLGEPGIALSDPDVFALDALGGVFNSFGGQLFDTLRSREGLAYSVSGGWDSPPDHPGLFLAGGQTSAPGEFLRSLRQLLGRAAAEPPSLKELEAAKDYLFRYFRGIEDVSRSDVLAAAAAHLHPESQAVVVVADRELAAPSLEAAGFEVVPMRLEDA*
</t>
  </si>
  <si>
    <t xml:space="preserve">MRASAREAQEQPGALLGPADGTATLRNSDQAPLSGVHGREQQPAPAAAEATAAASPLQTVSSATTSTSAVNGLSGSSLEPALAQRLERTLSQLDAANAAMTDAVGAMEQSLAAKAAKLAEAEAKLAEAAAQNAKLAAALEAAEAERADLATKLAAVASSASASTAPSPRDLPTPRDLPTSSGGGAVSDPALLGVQDKIIKLTREQAAERQQVLTSLKEEQRRLAAIRKEITETERANAELKKSLGRTDLKKLREQKEALAAQATEAEHLAAHVAALGATANRLAALQAEKTRLEPLGAEVAALEEQLRELRQLEATRNALQAEAAGLQPAAVVTERLRKQVTGLRADAAAAEALQEQVSALSPVAEQLPGLKALYAKLQASAAEVRQLEKQLEQRDKTEALRLQLQGQLDELHARVADIEDLKKRVEGAQLAAGEVQQLEARFGALHTIPRPANRTNGWPPLQTTPPHAHTFPPMQSQLALLEAQAREAEQLERQVQQRSDVVARKHELEMQLTELEAAAAEVAQHDELAAELGRLAGPAAEAARLKARLAELRELVQSEPQLEADIEAAEIDVARTKAGTGPLAVDAAGGDAEAAATLHVESQLRSVFGKMRELEHSKQGLEEENEELRGTIDDLRQQLEASAEAMQKLRGVAEALSMLRRGGAGAGAGGAY*
</t>
  </si>
  <si>
    <t>C_160026</t>
  </si>
  <si>
    <t xml:space="preserve">MLTLRWRSLDRSVPVPVPHPAGQPPPHAARPHALCWTRPPAPPPHVPPPSSPPLRPCTHAPPLPSPPTCMAGPSSMPVFAGSPACTPARPPAPEPSALPTARAGEHTHAGSTSSHARVIRVGPKPQRTTRTASPPRACAMNVAQAPAHPNTPKHALHPVAPFPRTHPPTCKQPQTCASIRMVKTTPLPAPP
</t>
  </si>
  <si>
    <t>C_160027</t>
  </si>
  <si>
    <t xml:space="preserve">MASFFGDTLGAYMLPRAVLELLQQPGGHNQAGVCPDSGFAWLLSGSQLYIWRYREGKEARLRVLTLPRPPATSQPPSVALIAHGSAASGG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GARVLLRLLLLLLPAAMSVPRRRLTDSWLPVGSQGIFPKQLWSPPAAPERPGLVGALGGLLSRAYTDAFDPSARYLRRQPSPRPAARLHLGPVAGGGGSHYRLLALTADSVDCWAISTGLRPSEALHLELLPEGGPGVCGGVCDVLEGYTEPAESSGSPLRRLLFSPASHSCLLARWQQHHHQHHHQQQPSQLDGGYGLLQGVFGGGGAASSTSRTCRALWSWNALSGAATLLSEDPDTAAVGAGGADGAAGGDAAGRWVVLSATYGVVEIAAVAATPGAAAVAPALPAAAGLDPAAAASHLLDAVLSQAAAIAAAGGNLQPLVAGLERRLGALGALATTASQAATLGRYSTQLLDLLPKQWAGGAAAAAAAAATAAAPPGGGAAAGGSAAASGGVAVSVAEQLADKESRHALLLQCLAMSGVLHALAPSVLRTLIENSEKLAVVVALHRLQVGTAREGGDGDGGGKW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ELGVLVAVAVAAAVGRRDLLAGSPLHLAAHEVAARLGGPDWLSGADTRAALGKLAVAIQAVRPAPSPSPCLELSHSLFGVTDVLLTCFASALAATRDPGARAALLADYRATRSRCADDLLADALAEMRLATAAAAAAAAAQPDQQQQQQQRGGAPAPELLIWQVEALCRAHHCYGHLFEVCEALAAADPAGQSGRLHTHMATLQPEEGAAGGAEAGQSQTLSGYVYGRLLADGRPADLLELPPQFRAGVTTFLQSQPPAAASDLLATHLLRTSAFADAAAVLHQSVSAAAAAGADKAGGKAQGQSPAKQAAAEAAGAGSLGGYRRLLSVARLAARAGGAPQLEAAALLQLRLLGLQVRPQPRTWACPPXXXXXXXXXXXXXXXXXXXXXXXXXXXXXXXXXXXXXXXXXXXXXXXXXXXXXXXXXXXXXXXXXXXXXXXXXXXXXXXXXXXXXXXXXXXXXXXXXXXXXXXXXXXXXXXXXXXXXXXXXXXXXXXXXXXXXXXXXXXXXXXXXXXXXXXXXXXXXXXXXXXXXXXXXXXXXXXXXXXXXXXXXXXXXXXPGVAGGALDMIVD*
</t>
  </si>
  <si>
    <t>C_160028</t>
  </si>
  <si>
    <t xml:space="preserve">MRGVGAAVVATSGSQRQLTDAVSFVSGSDGGSPSPSLHGVRTRGNHRSLLRTQSSAHRVTSGDLSWSVPPPLEEDFGMCLADRDARLLYQQQLDAGALPPDAPPQPHSLMEVHRALFHSAAEAHVRAVVGQLLMVEGVPRPDVWGPVLSGAAAAVASYLSPPQMYVAGQHDPRMSLKVKKVPDVGRPEDTCVVTGVVVRKGLVHRKMRSYIEYPKVLLLAGSLEYQRDTSRLSMFDRIEADKQYLANAVARLAVVKPDVVLVEGSARNISVAQKIKPKLMERLARCMGVRVTPTVEHLTPTTAHLYLGDCKVFRVEALDINPQQQQQQPQGQQPGAAPVTGQPPQQHPPAAGQEPGTVAMAGEGGAGRLAGQEAPQPAPSQPAPEPPKAFTSLSAAMMMKALGSGPNAAAAVAAVSAGGGGSSASSSLTSFPSPSSNPVPLGGWSMGPIVERQAAAAAAAAASSTSSSQPAGAQPPAGQQPPHGPGAAGRPGAPGTGGGAPPAGPAGAAPPPPPQVTLMYFEGCRPITATVLLKGAGLELARRLKAVLGFAVLTAWNARLEAAFLADHLTAAVVAAGEEAYAGAAVAGGYAPAPVPSAHSAVPGSSGGGGGGGPGSLHTVPSLGSSLGGMSLGGMASMPPPAPHVALSLTFFRNHAEQAIRASRAAASACGPPGIYLSISPHCNAWDDSLIAEWEQQGFVFPHLHPDHQHHHKQYTLAYAQHPHPHLHPHLLLPHSHSHGHHHHHHHSHSAALPGGAGAAPAPSGAASAAAGAAPAQPQMPCSMPATRKSLEVVLPGAGPADASAPAPPAAHGANGAAATAADGAAAGVAAVQPLAVTVATADAQQSTPSAMTMNSPFAAQAGSRWATAHASSGAESAASAGVGAGAGAGPSGDESATGPSDVGSTAASEPETPLGQEEAGAGEAAVAAGGAEGVGPAAAAAAAAPPHGQPQQRPPPPPGHLQMQMRAMQQRQPGLPAPQTSRAVQVLQGQRIYNHQRIFVTCIFRRSRDRNLCDPYQVKQIDFYHRSLDVPLVRYIRMATTPGWACPGSGCPEPFNAHESVFFHGSHKLTIFYSTLPAMHALPGEEKNVIWHWCRPIGRGREGAAACRRVPLSADAVYISMGRFLELTFTSDGLDVFGRSLHFDHVRYFGLGRTLVCMFPERTAVYVMRLPDVVMGYSQGAQVKWLKQEAAELCQEANDAFDLIELLLTDSPHYGGSGGSSEAVMVATHQQPHPQQQPYSASQAAEAEPGAVAPSGGSYDATGAFMTGSSPPGAGAAGGMAAAAAAAAAAAVPPPTMTPMAAAVLTPLLNAVRADRASFIALVNECLNRNMPEPAAAAAAAAAQAAAAAGAPAPAPLPPWEELAICGIRELNRLRTVLARAVLQWAGRLQDPAGFAAHFSRVTGGGAVAPPPVVQGRLVVPSPIGPSGAPLSSSPLSSATAGNNAAAPPPPPASVASSDAGSSFAGTVSTTAPSTTLTATSAFASLAATAPANADISPEAAAAAASGLMNDSGSVSLFGAASPAVTAYRLGLMAQGADASGQPRQAQTPEAAAAAASAAAHALPIPIVPHTGGPLSVHAVAEMVAVQVASQGRRTAGGGVAAVGPGGVGAVGLDLLDGTRALLTGSMGGAGSGGGAAAGSGGGAGPAAGAAEAGYHGGVQSSAGPSRLGVSRQTSRNSISMSGAAEAGATGSSAGGARQEGPAGAGAGTSESGGVGHSSGGGAGGARLGGGLTSKRLSMLGRADGGHGGAHSIPRSNSVSTIGSYMGGLPGDSGGEEGDDDRDDDAGSSEEEPDHDTFRAFGGMGVAGGGGTTGGGEADDDADDGEGDYYRALFNQDGGPAAQAAAVAGGGAAAMDVGNGGGAEGGVSAGAAGGGSTAGSPGAHGAMLPPHAFMPGSQRLMRQHQQAQGQLAPVPQGSRSARRSSTDGDGVPQQQQQQQQQQQLQSVNATANAALLAAHAAGSRRQLLTNVRRRLENVAAASGISSVGGIGAGTAGLFAGGGALARGFVPLPGRALLDPGVGGVVVPIFDGEPTSIIANALSSYGYQRGLIAGYKAIWARARAEGYAAGVMGGGGGAGPAQREAAAAAAAAAAAAAAAAAAVAGGSAEVDDADGQPPRAARVGPPSGAGAGAGTGGAPPGSQPAQPQGPGYPHAQGPPSGGTAGPSPPMPPPPVPPPMPPAGGGPEGVADWWTVLTSKEASHVRVSFEDQARSMPWARAKFTVTAHFAPQFAELRRRCIQGGESAFIASMCRCRRWESRGGKSNAYFAKTRDDRYIVKSLSKSEKASFMSFAPHYFAYMGKRMLDTAAPNPTCLAKVLGVFSVTFKPQPNTAGLDGLGGGGPGGAAGGPGGPGGAGGASAALIKELKDRDVMDYSLLVGVDKENGVLALAIIDFIRQYTWDKQLETWVKSSGMLGGNGKEPTIISPKQYMRRFRAAMQQYFTAVPGSAGADPPADPDAP*
</t>
  </si>
  <si>
    <t>C_160029</t>
  </si>
  <si>
    <t xml:space="preserve">MLFVGNHQLFGELGNGGPIPGAESNSRFGRFLETFGAVPVSGRNLYQLLAAGEAALLYPGGVREVEGCLGYLLRKRESDPYKDLAPRLLYEASWGGRRQAPTFNP*
</t>
  </si>
  <si>
    <t>C_160030</t>
  </si>
  <si>
    <t xml:space="preserve">MIARRRDSPLELLPQPPPAAVGPCLLLRLRLGGQELTAACAHLAPFAENAPKRMQQIARIVAAAPSELPLLLAGDMNMREKETPAAGEVGLMDAWVEAGSPPGQRWTWDTRTNKYYDGGHEYTARYDRILYRGCHVGGLRVTGNTPASDDPHHFLSDHFALLATVTLPAPQPQQ*
</t>
  </si>
  <si>
    <t>C_160031</t>
  </si>
  <si>
    <t xml:space="preserve">MLNVRQKQSEVILKALNFNGAPGKETTAESYKVLVLDKFTKDVIAPLLRLNDLRKHGVTLHLMLEADRQPIPDVPAVYLVTPSPANVERIAADAGANLYDSMYLNFTVPIPGKLVEQLAAGVVKAGALLRVSKLYDLYTSFIALEPSLFSLGQPETYIELNDPQARDYQIEATVSNIVDGLFSVCVTLGVVPIIRCPRGGAAEHIASALDAKLRDALKSRTNLFSEGVLGLSASLSRPLLCLFDRNFDLSAAVQHSWTYKPLVQDVLGLKLNRISLQSEAAGPGPAGMMAGGGGAASKKHYDVDEKDFFWEACGAHAFPKVAEEVETQLQRYRAAVDEINKKTAAHAGQEGAFDPDDLLRRNTQNLMQAVSSLPELQEQKKVLDKHTNIATSLLGAIKMRALDQYYNTAEDLLTGKADLAAVLKLLQSGKGAPMDKLRLALIYILAQDGLPSEQELSELEQVMRTGGADVTALQYVRTLKRNNLTGSGKGGAEAMGHHSGGTMPSQNNLLDWADKTFGSGLSQVAKGVKTLLSGARQAPLAACVEVLMEGRVGTPEFDSFAVFDPKLPPGRANLERAKGPFREGIVFMIGGGNYAERETLLNWSQRCTPPRQVLYGATELLSGEEFVQQLSELGRRSGGR*
</t>
  </si>
  <si>
    <t>C_160032</t>
  </si>
  <si>
    <t xml:space="preserve">MVRRAGKSEPADSKSPKKEEKQPAKPVGKDIRSFFSKPPGGASKPAAPAAKAEAGGGAVASAAVKEPAATAVKAEPKAAAAPAAAKPAASASPPAAKPAAKKSRVIIDEDDDDDLVVVEKKKASTPKKQAGAAAAGTDSKKQPPGSGGKGSGGKKAASGKAPAAKKRRVVADDGDDDDVVEVSSEGTDGDEEYQGGDESSDDDSDVVMEEEDDDDDSDVVMEDSEDEEAGGKAGKAKAKATPKAAAAKPAAAAAKQPAKGKGKKVAGPAMTITPKGSEPEKKKPLAGTKHARSPAKDEQGSGGKATGGPKKAPARAASPTAAARRKSAATKAVFSTNPGSASAIAAVDAAVAQLPPETEVDFSLLPEGQDGAAYASAPPPNQGNKEAPRGHPDCLTGKTFVISGVLDSLGREEATDYIKRHGGRVTGAVSGKTSFLVVGHHTGRSKYRKAREHGTKVIDEDGLFSLIRASEPFIPAENAAAPPASAPAAAAPASQPASQPPSQQPASQPAAAQRPGAGAAAGPSSARPAGVTRQPAAAGDAGQYQLWVDKYKPRNSAELVGNNTLVDNLKSWLMNWEQVHLRGGAAPTAKGGGSKPKDLSKKAALLSGPPGIGKTSAAHIMAREAGFEVVEMNASDTRNKAGKTSEGIAGKQSNIIKEMVTSTTLPPGLFGGGCGGGLGSTAPRRQLLIMDEVDGMSGGDRGGVQDLIDTIKRSKIPIICICNDKYNQKLKSLRNHCLELEFRKPTVLQISKRMSEIAAKEGLAINQATMDALVTGAGGDLRLILGQLQMVRLRSVAVSFDDVRSGRLGSSKDMDRSPFECSRQLLEPSSGQLSLGDRLELVFADSDLVPLLLQENYVNHKPAITTDAASRLRALAKAADAFSAGDVLNTSIRRHQNWGLMPAMAVVGCVLPCAYMRGGREVFGLFPGEMNFPRFSAWFGNNSTSGKQRRLLGELSTSMTASGLVAAGRSGVRLEYASALRHLLARPLQQQQEAAVPRVVAEMHEYCIDKEQFDYILDVTSFKSKAPWAADLFKDVPPKVKAAFTRTLNSTAPAARCNAQVEEVKLGRGKGKAKGGRKAAAEEEDEEEGGEGGEGGEEEAKPAVKQESGEGGEEEEEDDDDVDARTLARRLAKGGLEVHLQDDGKAGKGKKGGTAGGGGGRGKAGAAAKPAGGRGGGRGGAKAAGKK*
</t>
  </si>
  <si>
    <t>C_160033</t>
  </si>
  <si>
    <t xml:space="preserve">MFGLGGGGGYNGISPALALAAATDPTGLLAANSAAAYGLGGHGTISGLKLGGVGGLPAQFNSELALREHLAGQHSLETRLLLNGHLSAEDLPNGMSAAALAQASAQLHALHGQGSGIAQSLAAGNGHTGSPSPSPPPAGNGGQQHPLSSSPQHGGGSQASQQPSPPQQGSDDAEGGGEERYVAQGRRVRVKAELDGNAVSSSLAMGGGGGSGAYANGASIASSIANAQLAASLSMPPSMGALAAVMGPGGGPSGLHPLLAQDNGGSLLDAGLTRQQLLVLQQHQAMQQAQQQESLQQLSSLQQLQGLAALHGQHSAAGLAGLDPLQRSALLHSAAGLGGVGVGGWLQGGGGGNSLAAAAALESLQAQHLLQAQQVHPSAAAALIGGGGSSAAAQMLQAQAAAAAAGGGGGWQGVASAANWPSAWSSYSGPSSGSYAGYALQAAAAYSGAR*
</t>
  </si>
  <si>
    <t>C_160034</t>
  </si>
  <si>
    <t xml:space="preserve">MACMQQAAWLLIRPGSSKTSLLTAISKHAYASHGACLSVSSATSSFSPGSDVIAQQTVPWLTVHNRAYSAAAAPTTGSGMATGAVAASAADTASTSAPAPPSSSPFMPRWLRNLFPGGEHLPASPAMERQTSGASASSSGGSGPGSEADDIKQLEEMRNMDMQGYVEYCKKMRGGAPPPRPRRPSVSPDHYDYRTMQDQRRIAFLRMQQHEHIGSLVTKEESDLILAKREDVVKNRALLQAIADRTGVYIDLEVKDCIEQFLETRENAGQMHRYATEFGMPLPKGSQEQREMRRFMKRVEAEEKLAVALEKRDLTSCSLRHKLSWAGPTALCDQTGLRYHECCGALKAGAAAGEVDVSRLRIPPMLLHSKKAGKREVVDKDRERQVHGMFKSRAEGILRKAAMDGASVDDGQLRFPCLSVKRADGEFVRGKEAAQYVVEAKLLDEQAFEVASGKTRSMALGKVMVTKIGLAEESRRLLEEALRA*
</t>
  </si>
  <si>
    <t xml:space="preserve">MDRISTAAFTKAGWYSNADSGTHTPKSEADYDYEGEKKHRELKGAEDAAAAAMGDDAGPGIESSRGPREEELPPPPPPLLTEKDLERSVYLTLHETETIFIWQATGE*
</t>
  </si>
  <si>
    <t xml:space="preserve">MDTEEAKLVEEANRRYANLLHTKHATDKYVDAEAQTLVALKKSREAQSAVLVTRATGVQATAWDISDTFRALDEAAADAEDDPRGGAVLPSISQLAGGVAKYTGGGGGGKAGGMPGDPTSGRGTMAGGASSQSMMVRPSAYHGQSMAFGAQPSYMSGVGGNMSGLSGANLPNGVPVDQQQAAPEVLDPLLSLRGLPDALELMDLAINQNNYLQQLLLYRDIQPLQGVRATVTSAMRGMGGGGDDDATSEAASHAGRDNRPMSAAPSEGGRSHAESVAARSAYGGNRPSMANVAAATGQLSRQPSERSGFSRAMSIKGGRGGDDDARSVRQSHAGAGGGGGGGGGGAGPGYAASVAESNWPEELLQELADLGDDAPRMEHLWDWSCPLTAGKNVACMGWNKANPDLLAVGYGSYAFGSGTPGAGAAGDPLSTTHKSSAAGAAAAAAAAAAARPVTAESAAAGEVGAAGAGATTTSGQQTTGHEPRGLVAFWSLKNLQHPLWWFEVKAAVTALDFSTYSPNLLALGMYDGTVAIYDIKSRQGTPSMESDVHSGKHSDPVWKVKWLDHGPERDEPLVSISTDGRVTQWSIAKGLEFSDLMKLKRMARRGAGGPPAAAKDGSKAAAVPEQQDAFISRLTSGMAFDFSGRDERIYVAATEDGWLHKCSTSYSEQYLESYRGHMGPVYQVQFSPYKKDMFISSSGDWTIRMWQEGRDTPLLTFQASTNEINDVQWCPTNSTVFGSVTATGRLEIWDFALSTVKPVMHQKTPAKLSCMLFAPNYPVVVCGGEDGTVKAYRLYNVSHEYDTLEEQLGRLDAVIKANVMKKETGQAGQA*
</t>
  </si>
  <si>
    <t>C_160037</t>
  </si>
  <si>
    <t xml:space="preserve">MLHTIGSGAAVHYLAQNPGGRKEAEVLADLEQAQEDLRKRKALDHLDNLRGKAIEPLFWDFRSSVQLNLSAQHKPLVERCHNFFDLNNLLTSLRGCSAAYEELLKASEPFCEEYDLVTEFWVQCADLEDLKYVRNREVHCSVADSANFISSVCDDFEAFPELDQAWAMIEALANYGGKHASALDAAAEAQRLAAAKVTAKFKQRRQQKNQHML*
</t>
  </si>
  <si>
    <t>C_160038</t>
  </si>
  <si>
    <t xml:space="preserve">MPPPPAPRVPDPLMMAAGGLWCEVDPSSWALVLRSIPRNSIIHHPGDAMDQVPPERVVQMAAQLSLGAFDRSQFDLPTTGATASVAHIGSALADAMVAALRVQMGRRVVFSAAADTICQLYESRLRSVLEGLCTAVRFVLDDATATRVRKAVEKAMPDALRPARKQTTTSDTRPEVFVGIFADVLGGTALVEAALAALLQQQPGGSADTLNLWRANAGNQALRAAVVIHDPLSQQHWVDGWGLQIGLLLRRTSLVRGDGIQLLARLQEESAKFSLRNAMQQQQQQRGGGGGGAGGGGAAGSRNQGVRAGSGGGGGAGGGAAPATHQAPQGGAAPQPMNAQRLAEMVRAKAGRPVSDEAFWATFRNQPAYRNYTFGKQCNFADGRKCKPHVLAEQAVDMIVANLPPQQADG*
</t>
  </si>
  <si>
    <t>C_160039</t>
  </si>
  <si>
    <t xml:space="preserve">MLAQALGPGVDPETYLTGREPHRVQFPNHRSAASSPTHAAFIDREWDPSWGPPTVTNSLRVVEGKKLRLFMNPMYPNLFMEIPTLKYESVLNLPTFLRNGNFMFTPDHKSGYWNLLLHPSMYRA*
</t>
  </si>
  <si>
    <t>C_160040</t>
  </si>
  <si>
    <t xml:space="preserve">MATMQKSSVAVRSSSSANLVAARPIAQQRSSVGRAMPKVVAAAVAADAAAETVKLPAGYHWYETMIILKPTLSDEERDRELAKFEAYLNKEECFNINALVRGRSKLAYPIKKEWEGIYVLYSYLARRQTARAVQQLLSNPEAGAEDTVLRHITLCKQ*
</t>
  </si>
  <si>
    <t>C_160041</t>
  </si>
  <si>
    <t xml:space="preserve">MYSDWQTVGMVFSYKRSRQPRDSQITRIMCCTEEERKRYNEQLLSIVNTHVAPSFAKNEKTGDHYAAYNKPGAVYDWLKHVDPPEDWLLVLDSDMYLRRPFYPQFFNATRGWCVSADYTYMVGVNNELATRHIPEIEPRHDTLAGPYGRRGDQVGGFFFMHRDDMKRVAPLWLSYTEDVREDPESWRLTGDQYVEKGGKPWISEMYGYAFGAAKANVWHKWDKKTMMYPTYRPTEGIPKLMHYGLLFEIGKNYSFDKHWHYDFDVTVCPPWDLKDPKRRTHGIFPEPPRPSSLRKDDFIGYYKELLAIETLATLNAAFCDYHISHCPPSEQLVSVCKEVFSLYNEAREFIQEAEASYDCQDFHPKCEEWKESGECTKNENYMTENCRKTCDKCNKIEKFFPETTTKELEEKLAKMSKELQPLSEDPDNKAGAGSAPKTESPLVIPKQEQPVAIIPRNEVPPKQEVRASSPAMQSSPPPSPPPASPPPVDSPPPMSPPPESPSPDKPPPKVVTRKALADPKKVTQKALMVRCYKLSLGIDEVKDCVKAAKEGKEYEVP
</t>
  </si>
  <si>
    <t>C_160042</t>
  </si>
  <si>
    <t xml:space="preserve">MVAVFHGPLVLGALLLLLALQHGASAEEPGFANRTGVHVAFLTDCQMYSDWQSVGAAFSFKMSGQPGSVIRVMCCSEEQAKNYNKGLLGMVDTWVAPDATHSKRTGDRYAAYNKPEAVIDWLDHNVPKHDYVLVLDSDMVLRRPFFVENMGPRKGLAVGARYTYMIGVANELAVRHIPHVPPRNDTLAGPFGRRADQVGGFFFIHKDDLKAMSHDWLKFSEDVRVDDQGIPKLMHYGLLFEIGKNYSFDKHWHYDFDVTVCPPWDLKDPKRRTHGIFPEPPRPSSLRKDDFIGYYKELLAIETLATLNAAFCDYHISHCPPSEQLVSVCKEVFSLYNEAREFIQEAEASYDCQDFHPKCEEWKESGECTKNENYMTENCRKTCDKCNKIEKFFPETTTKASCTGFSHLPYQGFASSARPTLYVCRLRVCSSELEEKLAKMSKELQPLSEDPDNKAGAGSAPKTESPLVIPKQEQPVAIIPRNEVPPKQEVRASSPAMQSSPPPSPPPASPPPVDSPPPMSPPPESPSPDKPPPKVVTRKALADPKKVTQKALMVRCYKLSLGIDEVKDCVKAAKEGKEYEVPKRTKATDEEEEAPKAKHAESHLTLDGEGATTESANDEVAKTKAPDASAEGNEGKKNIRVVQRDLEDLSLTQGDGKKGKAPVIDAPVVGPSLHSLLGRLNTWQALVLWLVVVVAFLALVPRIAKLRRRQRSGMRTE*
</t>
  </si>
  <si>
    <t>C_160043</t>
  </si>
  <si>
    <t xml:space="preserve">MLGLAPRGAALGSAAPVLPSLLHLARQFTEWATVDPKKLSGAAPASCQNLVAGRWTGSRESRQLPDPLNGEPFISVPHTQVDEITPFVESLRAVPKSGLHNPLKNPQRYLLYGDVSFRVAAEMRKPAVEDFFARLIQRVAPKSYDQALGEVRVTRKFFENFTGDQVRFLARGFTNPGDHAGQTSSGTRWPYGPVALITPFNFPLEIPALQLMGALYMGNKPLLHVDQRVSVVAEQLVRLLAHCGMPASDLDLLHGPGATVGEVIKRAEPRSTLFTGSQRVAERLAVETHGKVFLEDAGFDWKIMGPDVSNVDYVAWQCDQDAYACSGQKCSAQSILFAHSNWVQAGLLNKMAAAAAQRQLSDLTIGPVLTWTTEAILAHTNKLLQIPGAKVLFGGKPLTGHSIPAVYGAVQPTAVFVPLVEALKPEHFGTVTTEVFGPFQVVTEYGDGQLPLVLEACERMTHHLTAAIVSNDINFIQHVLAHTVNGTTYAGIRARTTGAPQNHWFGPAGDPRGAGIGTPEAIRMVWSCHREIITDFGPVPPASGLKQS*
</t>
  </si>
  <si>
    <t>C_160044</t>
  </si>
  <si>
    <t xml:space="preserve">MLAGPGYPGPPPPGPPPGPPGGPPPGGGGGYGPAGYRPPKHGHSSGRQNAPPGFRAMPPPGGKPGSSSAHGHRGHQAPAPPPPAHHASSNIIPIAAENRLRRDTPFLAHIRFRNDLPEIPSDPKMLVSQIQPEVLSRFGLTALERQARRDLLTPPNITISPLDVQRYQVPDQAVPMDPADAALLKDDARPLAIGGSPLPAAADGRHKSFAARSKDVDVTKVSWLMRTTYISASDNRGAAKQGLPEKQVLQARAAERRLAAVAAGTDLDDRELNDREAQVRAIEASFEAARAQPVHSRNPALKPVEVLPVLPDPTAWQHKLLLTTFHDSDPGEELAAVVGQEAMAGLPSAKRPQLLVGHYLLKGFTHHISKAGQDRELKIMALLVREDVDRMVARTAAQVAQQEQEAAAAAAEGREPAQAQAEPVLQPEDLEGDYQWTKDYNYELKRDTVHYALRLDKDAARFYRMQGKLELRSWRDEEKLARDRSRKRVMGSANEEPAEEETDGSDQVQRPSKIHVTTRDLNDRELEDRESKRKELMPLAE*
</t>
  </si>
  <si>
    <t>C_160045</t>
  </si>
  <si>
    <t xml:space="preserve">MQVQQLLRHTAGAQPSSCGRAPLSLRQPPPRPCLRARSAAADGPQPQKQDGSAAGKPSASKPAESLNLAYESDKPKAASHSSSSKVIMESPVKTTGLHRAPLSGGVKTATKRYELPSPPVAVRNLVEHARFGHLCTMMSGMHHRRAGYPFGTLVDFASDGAGYPVFCLSPLAIHSRNLIEEPRCSLVVQMPGWTGLANARVTIFGDVYQLPADLQDSAREIFIAKHSNERKERWVSGNFVYFRMNRIVDIYFVGGFGTVQWIAPDEYLASTPDEIVLNNPNNILTVLNEQFAPVLRAKLGTAARPLDELMFISIDASGVDIRARTGPEFSVERIGFPTKVTNLTQVMNAMRQVVTDMSRTTTPAASADTL*
</t>
  </si>
  <si>
    <t>C_160046</t>
  </si>
  <si>
    <t xml:space="preserve">MTSSTLAGSSNSSNSRNGENGENRRGQAPPAVQVGYWASEVALQGRPTPDAAAHLSGRADFLMLLWRRRGAGTSGGGSGGASGGSSSGNSGGTIWVPVLRLVECKASREPQTKYLAQLVAYRMLLLRLLEQEAGRAPARGAGGASGGGSANGSRSRVLIGGRWWALPHSVGSSSSCVDGSSSSSGCSSGGADELEIECVLRINGGAEDSGAGGGDEDDGTDAREGGEEEGVAAGAAAHTARQDVVDAEPLPRREVESITRQLASLLAPLSGRVAVALETPLQEVPYELGSHCVSCPRSPACWSDAAARGALQLSGCGADTAQALRLAGVADIEDLASLRPPPLQPQQQSPQPQPHQATTRLQQVAEQVGLSRPELYRLSLTAQVRAARCLPARAPWPFTDRHEKQRLQPPPPLVRLYLTVATDPILCRVVGVAAHVAAADGTETSEAWWRPPPQLEQRGWDVVELITRAPSQSAEGPQGAAEGLVKGKEGHAADARGAEADSDVWGSWDEAEAALLERFSTQVCAALEEAAASLAPPSAGSATHQPPQPLLHVYVHSQSELQSLVRRCSALDHMTAGSGGGGASGAATPSNRHSSSGRGSGCGGVGGDGGSSGGGRLAWLPHLLGLRAGLPGEQLVSSALEEEVRRYATPWQGGGLLAACAVDWGAQEQHQPQQPPQPQPQAQQPPPHNRSRADNGGLYQWRAPAFLVDAGAASGGACAGDVDLQAVFSPGGCLSAIVPIHPELHGALQQQEQQTAAAGATGAAIGAAGPPQQRQPQGRPRQIPSSASAGIAGSHVPLLVQVQPDLPGGSIPPAFIRALWHSAAATANPAAAQQDDASRAAHVHDNGKDKSAGCAGGGGVFAAGARHLRALLAARAHAVRWLEERLVRLPGGGRIAITNSKLDNPLPLPLSPQLRHFRLHAGAAPAALMEGPTGLRESVASAVTERSAAAVAVALAATDAVRLNRGAEVRQFWRQLAAAPPAARAEGGRGCAVLGDLRAVPQGKYSTKVLRGRVLYPPLNAADAADGSRDAARVLADAFSELTGLKDKDGVVVSKVAAVPAAAGPGGGSAGAAAALVPDPWLCQSEEQVMNHFALHALKLLPERPEGGGGDGGGDGDGDGDGGGLWVELHYNYVSKELDPEDFFVAGPNTAARFAEWAGGMVALDAAPNIAALVATSCVEGLQEAAADSAYVARRLRLPSPPPRLRAGRRPCRPPPLQQAQQQAAAAGGAGAQPGGAPPHMAPVRGQEEEDVEEEPTTPRQQQQGKPIAGAVTPGSVLGSAAQALFSPPPGAAAGAASPASPSASSPGITRAVTAASGPARGLATCASPSPAAAGGNRAGGRDAAAAAPSLPPSLSPPRQAILEALSCWRPGRPLHPDQAACVAAFLSHDTGGLPNTGGRGSRSSRGSSNSGGGSSSSGSGSSSRGSAGDGMGSQVLLQGPPGTGKTETLALCVIGWLAARLVMERIAQRIQEGALKEAVAAAATAATAATGAGAPAGSCQRRVHLTAAEQLRQCEAQRACRQGAAAMAAGGRGALASALVLDEASMVFAPQLLALAGLLVEAAALLVAGDHQQLSTILAADLAADLRPNLRRHRPDRSAFDYMRLLASAGSGSGSSGGNSSGAGGSGGNSSGPGSSGDQQQQDPPQWATGFTATPRVRVVALSYTHRLPPAVTALLAPLYARDGVQLVGRRHPHREAVEVVEAEAEGVGAAANRLVVRRHGATGAVVGGGGGGGAGVGPSRAPGSGDRIGPLGTATAIGGGQLLAPPLPQPGRALHTSTTSTSGSSGGSGTSGSSGSSGSGGGVQQLPAQLLKQLWAPGGGEGDDSSGGGGVYLLLHNEDRSQRVNRLEVELVCQLMEASPFARQEQQGHAAAAATAAAAPAAAPGRNAGDAVPAAPRPAVAIITPHRAQRRALRAAAQGRPWGGVCRVETVERMQVGRATRLTGTXXXXXXXXXXXXXXXXXXXXXXXXXXXXXXXXXXCAALEAAAAFYTDLCRANVAFSRTRTRLLVLASRAFLTHMPTSYSHYRGLELWRQLQHMCEVEGRLLGELGAVTVAKRVAEERGVQLGREVGYAVRFEDCTSASTRIKYLTDGTLLRECLEDPQLSRYSVIILDEAHERSLNTDILFGLLKRLVRVFRPAPEGVRRCIVATNVAETSITVEGVVYVVDSGVVKQKSYQPATGMDSLDVTPISRVQATQRAGRAGRTRPGKCFRLYTRTYYDKKMPNVTAPGETIQRTSLVGAVLYLKSLALPGLDVLRFDFLDPPAQEALEVCVTQMVSVAAMLSTITGPDGSGLDKVGGGGEAAGGGGGAGDRKRGRGDQHDDRSERNGAGAESGAGGAGGDSRKAARVGDGPGGAASSGRSGGRGGEEVSIDGASWGGGGGGGGRPSTSGRAGGGGGDERASAAQVDALRHALTIGFANKLARRLPRHNGYKTLHAVSGQLAQLHPACCPLREDGDGMLPEFIVYHELVSTSRPFLRQVCATRAEWVAEILPKIMSADVRQLSRSSAAAAAGRRSGGGADGGDEEEAAQGDGAAAAAAAQGPEVRRNSDKAVDAAKARYLARKAAAGGGAAAASGAKPPGARR*
</t>
  </si>
  <si>
    <t>C_160047</t>
  </si>
  <si>
    <t xml:space="preserve">MVFLATPNITTVFEPASGRPLLQNPASVAYYGERTLAGGAGAGGAALLTQPGQQEAGVVRVPPGLAPPATHMSSGRHNAHSSAGPFAHRNHATHAAPGVHTSAIADADSQLLPLPAGAASAQPALTAVMAVDDLTGSGGLGSGRNLAGGGRPAGPNALGGGGGGMSGSRQRAGAGGNICSTSHSASNLCHNPVMMASDSAERGAAASGAAAVASGRLGSAVGAPSGTDSRKRLLGSAVLAAGSVSAAVRRGLSGPWSRLMRPRSGTGMGPADGAGSAGYQDSGGGRDSAGASPRPRATAHSGSGGDIGALLVALHTAPIPHRGPRRSATSNDIVTLREAAAAAAGAPAAARTGDGGVNSAAAVVAAARGNQASSADWQLRRSGPGTVVSAVDARAFARRSALADLGTGASSTGSRPAVPSSTMLHARSDARPMASTTAATTSLATSTFMMGLGMATPTPQRPTRQASGLQSFSNGQRPPPQLPSGERPPQLPSGERASGSPSRPVSAAGNTAWAPPRGGLTGTASMPVTGMAAAAAAGGGAAPVGIVDGVPMDVQRYTDLLEGGGGTGSGGVNVRVSNTSGAFVAVLRSTADGEADAGMLERTSSVTAVRRLPRRTASVVGGASTTTFGSPTIMGPGGAAAGAAQQGGATGSVMSQGAMVGVSPAAVATPQVGSPVAGSITGGAATGAGGSVAVAMASASSTLGGGGGGVSRGSGRRCTTTDSMARDQVAMMGSSPQPMLLGLASEPADGMAPPRGAFAILRNTGVGPGSVGAGSPGSYAGSAGPSPAQPIRSLRLFGGAPRGGSCSDGSPVLARCVSGTAHHVGVGPEAAVGMAVNDTDAAGGGGGGGGGGFAFGQLPALGEPAVAMNHGRGLFAFPPPDVPVTDAELAAPAVALQPAATEAGAAAQHVSGTYLPGSATLALPALKLGEVPPKRQSLGLVLAEADESCYDDAVAGPSGGGGGGGGDGGGGGGGGGGGGAAPAAASAAAAANLARAGSTNGNGDVDEGGGFGLTSGGSAAGAPSVSGRYAAAKETLPPRNSGGVPAAVPNDGGTVSASGSPIPGAATGGPPSKGPSGRQRLRKGLSSDMAAKSPVASGGAAPSMASWYRQGAAASAAGAAAAAIAEAAAAAVEREALAVDALVLAAAGSEGPAGGGGGRAATAGGRAVEGSSRTSRPSGLQSVLEERGLAREARREARREAEQDEAERVQQQEAAQDQEDELEEVEVEAEAEECWHEVWATRATDPATAKAVVVLSQTDVTAKVVAERHLALVMETEHRLLEQLFPRHILQYMAEEWTQPAFRRRQQQQLAAAAAGGGGDWRPVVRNCNALATWHPRVTLLFADIKGFTPMCQELPPRAVMAMLNDLYSRYDRMLDKHGVFKVETIGDCYFVAGGLIREDEDGMAAVRGRQQQSQPQQPPAQQQQQQPQVVDSAATAGLDTMADVADMGGDSVGGGRGSLGRGSTGSRGSATTALAGEDPLHAYKVFSFARAMLEAARQVRMPTNGRPVEIRIGIHTGPVVSGMAGTRMPRFCLFGDTVNTTSRMESTGVAGAIHASAAAYEHLKHLGEWESTGGIEVKGKGLMRTYLWRPAEDALLAPLSVATAGGDSSSGSNALARSRATHVQGLASGAKGPTTSTSSAKAAAAAAAATTVGGSTAAMHRALIGSRLTRLCNNTSRGHGGAADCDDDDDGGGRWHLTQSVAQLHDELLLMNRGGGGGANI*
</t>
  </si>
  <si>
    <t>C_160048</t>
  </si>
  <si>
    <t xml:space="preserve">MDAAAAGRKRLKQTKLVFYTGRFFHEQCWKLIHIARAVGRADGKNVSAWCSDCKTNITIHIEKWGLEVVGSGTEAGAAAEVIDLCDCD*
</t>
  </si>
  <si>
    <t>C_160049</t>
  </si>
  <si>
    <t xml:space="preserve">MSSSRTTVSYSSPLLAAPPACVSSSASAASTSAPAPPAAAAAAAAAPPLVLLLRFMAASAAAASASRSRLSRSWPGLATNTYSASLSTAPLRSSGTTAPPSGSSSTATLFSPATRSSAAISAPSVSHSINGSRPARITSLIASAVTPHCRVTSGCLNSSVWCSSSAPDLAALVNSVGLTDVNVGRDIFTSSPSLVLITSNSTCSGGESAASTRYSASSCAGLVVVWRGCTPSLALGTGAFSSSRPAAASSRKAPISQKKYSPTSRCSSAPRPTPDGPTSTIRRGGGRSGSARLTSVTA
</t>
  </si>
  <si>
    <t>C_160050</t>
  </si>
  <si>
    <t xml:space="preserve">MGIAEQREDVEEAGYEEYEEYEEAEDEGALDDAAEADFPNIEVTGVQSNPHLVTPGDVYVHHEGLTDEDQVAAVSVALEQGAVLVVAPHLPKDSTGLHVGEDPLEGVVPDEVPLVRVKDSTEAGSRLAAAFYETPSRNMVTVGVVGLLGKTTTSWLVRGILEELGQTVGLMSSIEHAIAEDRLDEDGYLWEPLEEDPSADRESSVPFKLIPYEGKYEQHYGRRLPGLNAQKVLAGMRDRGAGVAVVELQADGLMLGTYDFMSLNVAVVTSLSPRPGVPAAQQPAELVAAAADEVHAAIELLSARLVDPETQALVLNADDPAAEQLLERLGGAVPVVTYGVVNKGADVVAESIKSNIWETELIVRTPGGRLQIITNLLGRHNVANVLAAVATGVALKAPLASIVAGIEAVEIPGRSEVIDEGQEFSVVVDAARTPEALGDMLDALRAGGARQIFTVFGCSGNEDASIRPRMGAVAHAKSDYVIITNENPRLEDPAKVVADIVAGFPDDMVNRYSAYAYFPFQDQGRTPLWFEPYLQKAQRDNKRYVMEDRYSAIRAAIGTAGPEDVVLLAGKGSEDWVEHADEDGSVLTGWLDDRVEARNALSKLKYLKQIPRFSRETLPWGSRIEGLMETLAVDPAELSAAAVGGLEGALD*
</t>
  </si>
  <si>
    <t>C_160051</t>
  </si>
  <si>
    <t xml:space="preserve">MHQAAANITAVVRQLRDGGLIAATTSVQDLPRLYPDTPLVSLALQYFRRPNAVPTYLQLLHACQRHMAIELVVNVDSPHEGRLWANVSAATGGAVVPVLSYNVHELRSYNRMTGMARGKYIVLLQDDDKLMPEDCSWLPKLVAQFESMPALAMVGMNGFQLGHGEGNDRDFNNWRDPKTGNTMMFAFQVDLAPIAFRRSALRAVGGFDEGISDPGECGIWSDWELTIRMWVAGWHVAFMPLVYKSRATPNETSGTHKPETGVRCWGRQQNVASACYMGRWGAGFGASGAGRFLEKLENHVRLTNLRLLQGAYPAGTCPFRKGCGLDGDPPLPAQYNYSYAAIPHAMVVA*
</t>
  </si>
  <si>
    <t xml:space="preserve">MTKLINHYLINDSWYLVDLPGYGFAKAGKSNREEWLRFTKDYFITRDNLVSVMLLVDSSLPPQASGPGWRTVDRDCADWLAECEVPFCIVFTKIDNRKKDMPTNAANVKAFKQMVSEAAAAASRPVAQQPAVVAMAEEWEALPRCFETSSKTGTGKSELLGYLASLRELHVRSGRM*
</t>
  </si>
  <si>
    <t>C_160053</t>
  </si>
  <si>
    <t xml:space="preserve">MSAQRKNAISVVKADARSRLEAAIDENDEQAYDEALLGAANGGVEGNGFARQSAGAGARTTSGRNSITGDRTLSRGSILSVAPKWFVRDYMALKEIVFSSYINLMLLCAPLGWASAYFKWGAVATFSLNFLALIPLALILGDITEDLAVRFGDVVGGLINATFGNVVEVMVSLFALFKNLFTVVAASLLGSILSNLLLVMGCSFLLGGMYHSVQTFNAMSNRACSSLLMLACIGISIPSAASMLLVTDPALRADWILDVSRGTAVIMLICYACYLTFQLKTHSELFKGDDDDAVPMMTVGTSIGALTVITAIVAVCSEFLTDSIEEVSAHTGISETFIGLILLPIAGNACEHLTACIVAMRNKMDLSMGVAVGSSIQIALFAIPFAVVVGWATGHDFSLDFSPFSAMVLAVCVIHANFVTADATSHWLLGVQLIALYCVIAVAYFYR*
</t>
  </si>
  <si>
    <t xml:space="preserve">MSAFAQASSLFASVKGPDGFIQTLPFLEVCRQVLPVVDKLGTAFALVKTDIGGNIERLAQRAAKDPERYKRLFTIVQDEVVEKTHTESTSCTKGLLWLKRAMEFVCALMRRIHDDAATPLSTEVDETYRATLMQFHGFFVSNAFWLAFKFVPSREEFLTNVGGSGPEVMGEMAAFVDGFSALLEEVHKWMVEQGLNDPTKV*
</t>
  </si>
  <si>
    <t>C_160055</t>
  </si>
  <si>
    <t xml:space="preserve">MCYSTSRRTPNRQAVVNGLISLLWEPLLLAAAAAGVDGPAQRLGIPVTSRGGGGGAAAAVVCIQFDATFPCELESKLSELLDEGGGVVLKAAAAAAAEAVGVGVGDGGGRGAAADPGLDGSGNGNGSGRGRGARPWQQKVHGRVVSAAAEADAVVVRSLVQAVFAAVIANAAVVPAVVVDPNPFRMLVDQDAMEDKPDDDEVMPDLTPTALDAAAAAARRAAPKRSREQAQAAAAAGEAALALAIRESKAAKQALAAAAAVQAAATAAAAAAAAAAGATGTPAAAEAGAAAAAAAAAGVSGTMTAVEATAAAGVEPASPPAAPVSTAGLGGIVGPAVLPAGWSSDGGVGD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LHISGCW*
</t>
  </si>
  <si>
    <t>C_160056</t>
  </si>
  <si>
    <t xml:space="preserve">MANPETAAVAINVLNKVIRYAVGLGVGASILQTSLYNVDGGERAIIFDRFRGVLDEPVGEGTHFRVPWVQQPNIMDIRTRPRSISSVTGTKDLQMVNMSLRILSKPDEPRLPHIFKTLGMDWEERVLPSIGNEVVKAVVAQYNAEQLITQRERVSRSVRESLMARAADFGIVLDDVAITHLSFGTEFTRAVEAKQVAEQDAERAKFVVMKAEQERNAAIIKAEGESEAAKLISDATKQFGYGLIELRKIEAAKDVAETMSKSRNVVYLPNTGNMLMQVNPNQ*
</t>
  </si>
  <si>
    <t xml:space="preserve">MLRELGRTATVKAHGRSVLRPVRGPAGRRQVAFTGVRPSVRVFAEAPAAEQAAKAIKLEDVKEGSEYEGTVTTVEEFGAFVNFGANTNGLVHISKLASGFTKNAKDVVQPGQKVTVKVLSVDAEKKRVSLELKSAVAAEASAEESDDIITEPDREGADATDDDEDVEVELEDGQVEVRADLPGFEDIPFVMEEADMDAEMSEAAIAALEADLDGAEIRYELEAPAYMEEVTGKVARIEDYGVFLEFEWNGKTLTGLLAKDEMKVPSSALSAEAQAALRAEWADTGFEMPAFVELPDDELDVKKYYQPGESVPAFVLESSLVDGRGISLTHFTDEEVSAEAVAAYEELEDDEDEELDKMMADAAGLEDEVLAFDPEALMEEDEGEEAGAAADAGDDAEYEGVSADGLEGANGNYALGATRSGLIKGKNGYQVAPMGLPSRPLNDAVTSSGLAILGTSEVDFDGDEVQLVDYWTSEAFDNIPKDVLKKLGLKMSYTEAGEAEFEERADFEATDVPFYLYGGDVESRAKEFVADLLSDDVDEAELPARAGRAPIVLAAAVQNISAAEVKALREKTGAGMMDCKKALAECAGDAEAAAEWLRKKGLSGADKKAGRIAAEGAVARYIHPGSRLGVLLEVNCETDFVAASEKFQALVNELGMIIAATDCICVSPEDVPEEVLAKEREVEMGKEDLANKPEAIRAKIVEGRLQKMRDQVALTNQATLSNPDKTVAELVKETIAAVGENVKIRRFIKYRLGEGLEKKANDFAAEVAQQTQAKAAAPAAPKKEEPKKEEPKKATVAVSAGTVKELRDKTGAGMMDCKKALAENENDMEKATEWLRMKGLAGADKKAGRIAAEGVVASYIHPGSRLGVLLEVNCETDFVAASEKFNELVNYIAMGIVAGQNVQYVSADEIPAEVFEREKQLEMARDDLKGKPDAIRAKIAEGRAKKIATEMCLLDQPFLTDPSKTVAEAIKESIAAIGEKISVRRFVKFQLGEGLEKKSNDFAAEVAAATGAK*
</t>
  </si>
  <si>
    <t>C_160058</t>
  </si>
  <si>
    <t xml:space="preserve">MQIGWATINTRFTSEEGVGDCPDSYAFDGKRVKKWSVECIPYGESWAAGDVIGCCLDLHRGEATFYRNGRSMGVAFARVRSLQPHLAYFPAVSLSHAERAELNFGATPLTYPVPGYQPVQAPPRSGDVESAAYLLGCLERLGTCVQPRFEPAPGTAAATAAGTSGGAGGSTGPGKDPAADGSGEVYGLGRGLVAGLGGGPARSPGAHDVVGDRAGTAGAGAGAGRSGSLALGWDSWLLLGSVAAEQLGPLLLDDYVIAAVLTPTLLRLAAAAEKDAAADQAHQRTNLASGLGAATVLGPGSGGAGRPLGHLLQLLELTLDPGVLAAVVACLMEVLAKRCVSAAPPPEGGSRSVGAENLGAAASAGAARPYLALAVAVAQRPVLRAAWLRSQNLWEVLEAFLTRKSPSPEDLKRLLPAVWWRGCPELTGEREHMRAAMGELSTAMARVEACQYELMCCLLGSPGVGGDPREDALVEFLRYLVHKNRGATRDIPPPGLSNHTVLISAYFALLRMLRAALPVTNSFPAGALFVKTAHQADLEPVNSLVVFFSGWKQEAWLCLAAWLGRLLAAAAAQPGPLLSYVPTAYLDCMLDWLTSMRLAASEAAAGTALPPAATAPTVEALRAHGVSGSSNSSGGSSNSGGSGGSSQGSLGDLIGALVVLLHEPRICTPDAKEALVAGLGSLLGAPGLMAEVERNAVARARLAGAAVAAFDSRLWHPVAQVLLKMVRGMGFGDDAPSGTPAHSPQERLSSGAAASSSASGPGHTGACGGGGGSTQFRAALAAELRPGGPALQPFLHRLFNCANWATSDFAATVADLHDSSRSRRHVTEQQQQYRKAGLLFELVTALLRLLEWAAASLPDAFLGQEQGQGQGQGQGAAEGEEAPPAALNLNRLLEVVSFVLSHFTEGSDARRLTELLALPAADGAGGMSSTLRLERSLLADKVHKAAALAPVVGALLGLWRSACGVGGGSGGVGSGGEQQQQQQQQLQLLDALLRHSDSHTEKQMAYLRGLDWWAALPSAEPAGLEAGMRLFSRLLLAAAARRQQLAAEAGGASGGAGGGSEAPEELCDPITSSLMTDPVILPDSQVTVDRSTIERHFLTSQTDPFSRTPLARAALTPNTELRAKVQAWLRSKGRTG*
</t>
  </si>
  <si>
    <t xml:space="preserve">MQVLKSKTLVSDAAAAPRAAQRATVARPSVKVQAAPRLPPDTPKEREGGREWLGTILSRFGPVKDKAQNTTTLEFEKPLLELDKRIKEVRKVAEENGVDVSASIAELEGRAKQLRKETYSRLTPVQRLQVARHPNRPTCLDIILNITDKFVELHGDRAGLDDPAIVCGIGSINGTPFMMIGHQKGRNTKENIRRNFGMPQPNGYRKALRFMRHADKFGLPIITFVDTPGAYAGKTAEELGQGEAIAVNLREMFGLRVPIISVVIGEGGSGGALAIGCANRNLIMENAVYYVASPEACAAILWKSRSAAGEATEALRITSAELVKFGVMDHIVPEPLGGAHSDPLAAFPMIKESILNVYSEYAVMSEEEIKLDRYAKFRKLGQFQEFVVKGGDWRTALAERAATSGTTTKTGAWAATEAEARYIEQLVDADEKWEKLMAEGAEWLNKPVQPPGLGRSGIMDVAVSMVEARRRKQQQAGQVHKSAPAPASSNGAVVNAAA*
</t>
  </si>
  <si>
    <t>C_160060</t>
  </si>
  <si>
    <t xml:space="preserve">MIMWQKAKRAVSADTARAIAAVARGAGAKAVGVFVDEDAATISARCRDAQIPIAQLHGDGARAALPDLDPTLEVVYVLNCAPDGTPLTPPPSELLRGLGRAGARLPDWVLVDSAQGGSGQALDWRNLKVPAHEARQGWLLAGGLNPDNVATAAGLAQPSAVDVSSGVCGPDGLKKDHGKVSSFISSAKAVKYH*
</t>
  </si>
  <si>
    <t>C_160061</t>
  </si>
  <si>
    <t xml:space="preserve">MDNPIGRLLDTTLGFRGRQNLLAWAFAGGLAYYFIYLPEQRKIEERKVIYEQRRKHYEEKGVAAAKDAVAKPQ*
</t>
  </si>
  <si>
    <t>C_160062</t>
  </si>
  <si>
    <t xml:space="preserve">MSLTYSRTGTHTHYISTHSPICYIHVRTHARTHLSSGASPKALRHTEKPADSSARFRARTNTRTYTHARTAAHTHTHIHTRARAHTHTHSWCSLTHTFLVLFNTHIPVFGGTRARAHAHTHAHTHTHTHTHISGVLFGSNRHTHANTH
</t>
  </si>
  <si>
    <t>C_160063</t>
  </si>
  <si>
    <t xml:space="preserve">MRHVCDGEAAVAALHGWEWGVQRRRLKVEWGKRHDWEYRSRCSGSPPSHKLFVINFDPSRTGEQELWRYFSPFGRVTRVQPRPG*
</t>
  </si>
  <si>
    <t>C_160064</t>
  </si>
  <si>
    <t xml:space="preserve">MTLRGLVNVSYTCEVFGADCGWFRGGFTVDADCSVFLYASPKTTTVEYTGSTKVTTSSSFANCGISAPGLAFNPSPYISLRYGDLVLDWTKLVSIDNVAFVSYYTKTFIMDAPAHRRVLA*
</t>
  </si>
  <si>
    <t>C_160065</t>
  </si>
  <si>
    <t xml:space="preserve">MSGTILHQAIRLPAALLSLLLLVLAPLGRVAAQAAKSTTETREYKFDMTVTTAEVVDCLTVWSLTLTTQVINTDLSSGPTRTPVSVAGNVRRNNLGCSQPISQRTIVAGWQVPLSSTSINVFNVWSDAGHITLKGVADLLPFSDFSVGLTGNGRATFKIDADCAISPTDLFPATQ*
</t>
  </si>
  <si>
    <t xml:space="preserve">MASEVIALCHSFEQELAKSLNVLPPVSASKPDAHDAHLNHHRLSQRIAESVSYYAGRLPAYASVPRILVFGDKLFRAEQYQLALQACYKHIRGLELHSSRENLPRMDAQARLSSHVQACFGCAACEAALLLASDGSVKHPDTLQWLVSCLAQLRAAMSLALPDERLYWLVLNGTVHVYGIAKAMITAGFAEQALPALVFCIKALEGHVAFAAPKYLPWRTQLYTWAVYGLADCGAVEQARALLADGLKRLEMLVALQKLDPVPAAPAVQAAFAAARGALVGLQLRVEMAAGAAVTPVLAQLSAGAAGAGAVGAAGPTARAGLAALVEALHVPHRRVVRTEAVSGGPLKELFDAAMAVAAPLIGDLKKATEAAAAADAAAAAAAVAADAASAEAETAGGADAAAPADTGAQQQASAAAAAADEAAVAASAALGAAQEALPCALHKGLLCAAYNLEQWKQFEELASLATSRSDVVYADAVPTGTGSTTTTAAAAADVDQTAAQLGTAASILTALRQLSTAPGVESLRTLAAMLQQALSRGITVSGTAGAAPPPPPRRVSMTGMLAGGSASPPNGSSGAGGAAATLTATAAGITQTAGSPSHNGGAAGATASAGGGAAGAPPRPQQSSLAPWQQLRDLIADASLALYGSARPLIDGVFCADDKEAGLVAELLAACHSAWAAVELDDGELRVAAALKLALLLEEEGRLLAAREVLMQAKSVVEQSRVELMVANRRAPDEHLRWVTASRSQPSDDTAALVQGMTASEQELACLQVDVLALLARVELGLGVSEQQGRATARRTAVMEEQAKRTAQSSIFGQRNAAELARDEARLVAAGATPPNPQMKERELLTACAKNPYERAVVLMQMTSFQGADAGRKTQLLQEAGDLLVKAQAAEDGLFAAQQPDLRARRDVPPQPKLLQRSPTSVTLVAHPPGPGLKQPPGARKPPSRYVAYCKSFGAGVGLSINKTATEYPGSGVSVPLGQPVTIQVALPCTLPQLRAPFLEEQVARLKSARLLVLGMEVAALLPDEPLMQEGALRTYGLLAPLLALRAPRSHLLHKALAACHAVLASLTNLVQDSLYRQEHQRSLAARVAAAVTYQLLRLSDEAGEVGAAAHFGRLQLELLKAYDPRFALAGRPALLPGAELQEEASQLHDVLLQHPKLSEWAPEPLVERQKDASDLVARVLPVLGTPAPMDTWSQALGFETAAEHPRWVELVVRMVEAAVRKGNPGNATVVAEQLTWWVRARLRRPPPPPLDAYEAEAAEAAAAGGTAPPWPAKWKLEEAAAALDAATVAASFEPPPVPSTEGMSPEEASAALARHAAVAAAAEATARQRLAAVLLLQKRMPALLARKRLIEKMRENRKRWSPWMARLNLVLGLQAAADARRYAANAPARARAAAAAAEAAAAAADAPGPETSGVAGSRPGTAAVNMPPPVPDPSAAGPPPLTPPEGITPPLQAMMHFARAAHLAARGGAWVEVGNAARHAWNLARATLSADPALTAPLPPVRWERGDAPQPAVAPESILVPAGAGDAGGKKGSKKGGKDDKKKDDKAPAKTPSSPKGGARSSARSKKGFPVEEAPPPPRTYPVVVGARPNMQRAARSLADAVLELVSALRDGLQVYTWVAPVNPRHRFDGPPPRRAALAASASTAGAGLGEEERPVTARVTDSEFSYGSDLQADIWFKEGPLDLAWVSRFLGLAAVVLSRGERWHALVEAGRQWARLSEGAFNERIMPWLLQAAPKAGVDPAPFQSAMDALIRDKNQALDQLDKVRTLVRERLGDTPLMAQSMGHKVRKRKTRAAILAAGPGSGAGGGGGSGLPDSDRASLVSAAYTYRTASTYKTKASQPDFLRIPGEYEKVIEVLKRRNEKGAMLLALHELGDVHAHFGNWGGAATSWNDTLDTLLGPYQALRNWRGRLDGMSPAGTLQAYGLHGLLLGCVLAGKLARYVHHDHLHLRLEAHRLTARLAFCAFSAHLGHPQRRAGFATYTPRELWAAGTDAWLVWSDPYRCPVVDLAGALEGAAAALLDAGLALEALPVLALWEHVTRHVLRNLHGTVLCRLLRVRALVALGLLAEAVEVTGGLMGAAALPDPTLDSDYVLKDTSGAVVEPVPAPPYDNSKLPGEPGNKAALTHIADTPLAPAVEKLYGSWLVAHLALARAQVLMLAGSVPNQWRGVDWRTGERTAAPKPASPAKGAAKGAAAAAPEPPGAGLPEPVEPVMLERAHVLLRKALAMASGEDQPPSEEPSSAGKPAAAGKPAPARAPSPGRAKSPTGKGKGKGGAGDGAGSAAAAPPEVPGPPPPPPPSASQRAEVNVRALLLMSELEQLRWMPSRGLAHALEAARFLGEHADHVNTPQQTDNDELERYTLAPALWFLARGAAVRCAAALGHAAHVHELVAAATSAHAPSEPGSAKVPSGLPELLHCTGMAHVAALTLAAEGRTSDALAALAAVAARYRSLCVYDGRLAAVLLDAAALRDRLGLREDAAELTAQGLAVAEGYCLELGLGEALEAPELTNVYLDGTALYAHALGAAAVHASRRQQHAEAERCAARAVLLLRSHTRALPATHAAALLLLGRTCRMVALCGDGVPVDGQPTLASGAPPASTATLTSAGAGAPGDPAATAVAAGTARAAAGGFNASAGALARTATAGRGGGSAGSSGGGVAATAAKLSAARSALCASITLAAVDGGHLRSLMRGALLELGSIFIAGLDARSAAACLRAGHAAAAKADLVALSSHTLAPVAAAQLPDWALAHVRGQEALFGKKSSNGAISGAAGAAGSARPVATSSSGARPPGTPPGGKPGAGGGSGDGLSDADAARMVFCLLGGLLKGLEALPVGGGARARGEAQVAALHAALRAACAKYGTDACFAEPPLPPSPPDAVPPPPEGSVIVQWHCQDGCWQEARSWRAEGSSGAPDGPLSDSALLALQPVPAYASLLFVVAAPSHDGSPGPHCGEVTFAVKDVRELQRRAKALRARVEAPKAATDILGYAAPSQVELGELLRAAERLLSAVPRNSEDGSSSAGFSAADSGLGGFGSSELMEGEVRPELDVAFLCKLEALLALEAGLDVNDKTLGSWLVQTLPVMM*
</t>
  </si>
  <si>
    <t>C_160067</t>
  </si>
  <si>
    <t xml:space="preserve">MLPQPTSSTDFTKWTPDEIKSFLDRRGGDFDDCNTFEQLVERAVEVEINTGPAVKPGAEEAQQELEEWERQDFAQACEDAAAEAAAAAAAAQRRGA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WWGCLRVAAAFGGLSKYEQFKALKGGSEVAVATPGRMIDLVKMKACSCARVTYLVFDEADRMFDMGFEPQVRAEGAGAAMNAAAAAAAIAAAQAIAARLAAQAQGGAPPQ*
</t>
  </si>
  <si>
    <t>C_160068</t>
  </si>
  <si>
    <t xml:space="preserve">MPGVFLHRDSKDLFLVQLGLSCMIFSTAHATQPYVNRFGKGCGSRMALAAFSAAASKLGASGGALEAAVGLSGISSAAASAAGPDVYNVFCKSFILPTPLPPERGSAAAVPPSHMLLTTTSSGLPSAAPSIGGKALAGVRGSVDVADSSSASLHSAASLLPWLRGPRRGPAGSVLASVVSTDLASAHGSISESTTTGMGPAEKLAAAGAGGGAAGSGLLAQSMSELRALHPAARSYILKVALSRLSAAACGLMYSSIVVLDLLAGAPLTSRLVSVATGVGVVAVNLYQVWVMLRHSAQYLQRADAYNRWTWLISVFCIIGPHCEPWVALQDPEAMASGSMFTSLHAFVQDETSGVYFLQQSFLFVFTVLQTMLFTHRGSPTRTLEQLRDIAIYATICYVSWVAHAVNHQFRIYSRQPSAGRSHRPARVSGSSGAVERASGDREWRGSHASHSSSSVTEHGGGAALSAQLKQMAAAQAHAPHVPGSGPGTGSKAAAAAAGAVTPGSPIAKGVFTPPDASSHSLGKLLPSGLPQVAEQTQMHVRVSPLHHPRRRLHHHPPKRQASAPSMHAGGPPGPGMVSGSRHVPSPLSGGHLPQVKAQQQLLPGDGEVEAQPMQDLMPLPPLPTLTESAETVPSRGATSTTAVGALRQSGSITSGALPPAKDSPARHMSIRAAGLREGPLRRRMQSGGMSSSGTPTDPLRSPPLTGPGMSGSSNLLPSWSQSQADLTALAASAMQTAPHFTGAEQSEAVAADMVGRLHASLLWPPGGSDRAVPMFASGSFAPAPSAATAAALGGLNARSCNLTPEGISGRSLLAGVRGASGSVSYAARLTFATMARSTGGLDSLDDEEDEEGTGRPSRFAVSRSGTAGEPALALRKLRSLSAHGDQAGSGTSDGGLGHATGALPPGAYVPLPPVHSLPERQPPWRGHSGLDGVLAAPGSGGSSAIGMGGLEEVVAALWSPESAGATLQTGLRRPPPRAAASGDLYVVPDDSNLPATSTGPEVSRGHRAGSALAPAADLHDVSGVAVEALDAAGCGEHSGQVHMSLEAWAGFGGDVGAVGAAAAGALGVSGGARTSQLGAEEGGCGGGCGGGGGGPCGGGSGGSKQQPVHTYPAAA*
</t>
  </si>
  <si>
    <t>C_160069</t>
  </si>
  <si>
    <t xml:space="preserve">MQPPGSSGNTLGMAAGALRAFGHQLRQLTSTPASRTSMSGKELSAQSGEVSPDLMSASDDFMPRDLVFGVIYSLQHAADAVHLWRAFAVPVSGTWLAAALLYVTTLAAGVYYLVGLKQRRAWTTDHRCRTFFWSGRLTALHAVRSTLYTVAGMEVPSLLGRAIVSSTAFGLLGLPAETFLRFMPIKIVIVYALSCVKDPARLALSRLLVALGTYITSATLAYTAAAAAVSRAPLRHHQHAAIHCRIDAAAANAALEKKLASRQAARAARAAAASDAEGDDDDDDDDDVDEVDELLRTACDSSDEGMDADEEEDDDFREVLMRRRMRSACGGLAVEDIGVPDQASRNNLSQTAGKAIMPNPLRCYWNSFCADGNKVAIVIFLVLSALFMGVTELLRRAGGGAGERTAGYEPDPYHVMELWVIRGAEAAVAGLAARLSAAEGAAGLPQTALAMGLFLLGLAVVAVSQVISLAFTASMDPRQGAYAAALTDLAASISALQLEDTARHAVTGTVDRCMSEVLSSCSALFVMVEPHATRGNTLEGMTSPHRGRGPTDSDRGGGAGAFAAHAGHWDSLVTVYVLHDQLLGADLPPYKLSLDQRGAPMFLNDTNKASAELMDRFVDWRSARDVEGARSVCCVPVSFSGQAQGAMVLHAPLPNVMDSVFVGMLQALAAQLGQVMYLKRALEDVRADEHLLSDLMPSHVAHTLKRRFMSTYEDAMTLPRFPGMNRMATPAAPFSTPAGSLPLPTDPAAGGIPTAHLDASTSQLHQAGLADLASGLPSLTGPAGGFTGQLGSGGGGTASVGVRPPGGGLAVDVGAAGPAALGAAPGGGGYGGGYGGGVGGVGRTTSGIPLMGMTRRGGASLMGAAQLQLQHQQQSLMNSGSARSMAAASDVGGGGGGGGGGGFQDPAGGGGGGGRALQASASGYMVSPGMGDVPRGLPAAYSQWHSGVTVLFADIVQFTPMSQLLEPHQVMIMLHELFSRYDAMLEKHHVYKVETIGDCYMAATGLLAEDPDHSAHMMDFATGMLAAASTVLVPLVGHGTVRIRIGMNSGTVMSGVVGSVRARYCLFGDTVNTASRMESTGVAGAIQASETSYNLLPPEKRAGWQFRGSIEVKGKGPMNTFLYIPSEDVEGSAAGPAAAMPAVGPSGPLATVYGA*
</t>
  </si>
  <si>
    <t>C_160070</t>
  </si>
  <si>
    <t xml:space="preserve">MGSHGPISCLCCRAHVEDGAAAGVHAGRRARSLIATVAVVLLLAAAQAPGAEAFRRGGGGGGGGRDFYSLLGVAKDADEATIKKAYRRQALKWHPDRNTDKKEEAAARFRDIAAAYEVLSDADKRRTYDQFGEEGLKHGGGGGPGGPGGAGGFNMNFQGGDPFEMFNMFFGGGGGGGGMGGGMGGQRRAQFNMGGGGMGGGFGGMGGGGMGGGGRGGHSGGGGEGLYDDDPHVQTLTTDTFPAGDTAWVWLVEFYAPWCGHCKQLAPKWSAVAKSLKGVVKVGAINCEDAKELCGAHGVRGYPTIQAFVPGSGAKPYSGDRSAKAISDWALDLVPSRVSQITTDLSLRQLLARCSGGSSSGSSGSSSKGKDRASWSACVMLVSAKSETPHLLRALSVAYAGKVAFGELRVGSGKGAGGALSAPMAHVASQLGVDVEAERAAGKLPLLITICNGDLALVDRWVDSLARHLDTYAAGKKCAKQVRLDAGTDLGKFSAGQLKQLVKDKGLDCRGCTEKDDFVRRLKDFIASGGAAGTR*
</t>
  </si>
  <si>
    <t>C_160071</t>
  </si>
  <si>
    <t xml:space="preserve">MQALSDDQLRAKTTEFKERVKKGESLESILPEAFAVVREGSRRVLGLRPFDVQLIGGMILHEGQIAEMRTGEGKTLVAVLPAYLNALTGRGVHVVTVNDYLARRDSEWVGQVHRFLGLSVGLIQADLKPEARRAAYACDVTYVTNSELGFDYLRDNLAAAPAELVLREATPFNFCVIDEVDSILIDEARTPLIISGMSDKPSTKYVKAHKIADALSRDVHYTVDEKQKSVLLTEDGYEAVEDVLQVTDLYDPRTQWASYIINALKAKELQIKNVNYIVKAGEVIIVDEFTGRTMPGRRWSDGLHQAVEAKEGLEIQNENITLASVSYQAFFRGFPKLAGTAVAVQGHR
</t>
  </si>
  <si>
    <t>C_160072</t>
  </si>
  <si>
    <t xml:space="preserve">MKQSGCFDGHSSNLNLRARTSEHGSESSVDSFNDTAEEFCNRGGSFVAELSQTYRDEVRAFRAELRAAETRAAETRAELQALQSRVNDLEAFKAVAFRAVNDEVHKKIQAAFGPTPETSAGXXXXXXXXXXXXXXXXXXXXXXXXXXXXXXXXXXXXXXXXXXXXXXXXXXXXXXXXXXXXXXXXXXXXXXXXXXXXXXXXXXXXXXXXXXXXXXXXXXXXXXXXXXXXXXXXXXXXXXXXXXXXXXXXXXXXXXXXXXXXXXXXXXXXXXXXXXXXXXXXXXXXXXXXXXXXXXXXXXXXXXXXXXXXXXXXXXXXXXXXXXXXXXXXXXXXXXXXXXXXXXXXXXXXXXXXTAAPERRALQQKGFDALLDASEPFAEFVGPHQGAVDAAGAVIKNSFVLGRPDGCGMGGQYDSDFRGAGGHTRCDSVGRATPVDFLFVPRGESRPAEVHQLVGHGHIWAGATPTNWSCTMVTDLGSCSSAQLEAMAAATSAAAAALAAAVPACSQPPPMMPLDIQESDYLEACSIRGKAGGATAFARGVGLYDPAHAEAVKAGRAAGGVPSKCGKCGDCKRCKNRIIQQNWRAKKKAMKGGAGGSGGSGGGGSAAAVVGLTANEEAAVVDLTANER*
</t>
  </si>
  <si>
    <t>C_160073</t>
  </si>
  <si>
    <t xml:space="preserve">MQLLGGRQSVAHGRAAGSRRSVPQAPALPRSLGQPGAADALLGRSAGLRTAPGLKARRSARGAVRVEAFFNKLFKTDPSAGTRNKYQSRVDQVNALEPAMQALSDDQLRAKTTEFKERVKKGESLESILPEAFAAPAELVLREATPFNFCVIDEVDSILIDEARTPLIISGMSDKPSTKYVKAHKIADALSRDVHYTVDEKQKSVLLTEDGYEAVEDVLQVTDLYDPRTQWASYIINALKAKELQIKNVNYIVKAGEVIIVDEFTGRTMPGRRWSDGLHQAVEAKEGLEIQNENITLASVSYQAFFRGFPKLAGMTGTAATEVSEFDSIYKLPVAVVPTNRSISRQDNPDVVFRLEQYKWKAVVTEVKRMHKTGRPVLVGTTSVEKSEILSAMLQEEGIRHQVLNAKPENVERESEIVAQSGRKGAVTISTNMAGRGTDILLGGNADYMARLKLREMLMPEVVTIVEDDNNPFRVGKDGKARVRNWAANPSLFPCELSANTMSMAKSAVTAAVAAWGTRQLSELEAEDRLSVACEKGHTEDPELLKLREAFGAMLSEYKAVTEVEKAEVVGLGGLHVIGTERHESRRIDNQLRGRSGRQGDPGSTRFFLSLEDPLFRVFGGDRIKGLMVAFQVEDLPMESSMLSDALDTAQKRVEAYFFDIRKNLFDYDQVVNTQRDKIYAERRKALLAPDLAQMMREYAEKTADDILEANVDKSTEPAEWKLDSLAAKMVQYCYLLEGLTGDELLKVANESGFEGLRVHLHRVCVDAYEKKVQMVDAVQPGLMAEVQKFFVLSQTDSLWKEHLQAIKFLQQAVGLRGYASKDPLTEFKLEGYNLFVDMTAQIRRNVIYNVYMFQPQRIVPVEEVQQQAAAAAAANGSANGSSNGTAKEAETAKSGGKQKAKARA*
</t>
  </si>
  <si>
    <t>C_160074</t>
  </si>
  <si>
    <t xml:space="preserve">MGGEPGVTQQKSVLDWGGGSAGYHGTVSWADQPPRRGFVRLLRERFARHVIMINEFRTSMDRDENAARNVRLLLILQLLGRDRPAVFCRQEGGAGAAG*
</t>
  </si>
  <si>
    <t>C_160075</t>
  </si>
  <si>
    <t xml:space="preserve">MTGLRPLVLRASPRLAPQLPVYRTQYRTLSVDPSQTTVRPALQLVGLRCHGSAQRTRVCAASATAQVQAVALAPGEAPATSPDSPLGLVDVLSTGSRLITAAQAAWAQALRPGDTAVDATMGNGHDTLFLAQAVGPTGHVIGFDIQEAATASTRERLESHLSAEVRPRLSLHTACHSRLQELAGSGRARVVAFNLGYLPGAPDKLVTTTSTNTTVEAVEAALEVVMPGGLITILSYTRHSGGLEEYEAVKALTSELSPSYW*
</t>
  </si>
  <si>
    <t>C_160076</t>
  </si>
  <si>
    <t xml:space="preserve">MPPTTYAPAPTNGGRRRRALLVGCGYPGTREALNGCLNDVNCIKFCLMNRFGFTEQQILILRDDTRQPDFISTKANIFRGIQWLMTDQQPGDSLFFHFSGHGSQQYDRNGDEEDGYDETICPTDFRRAGQIVDDELNRMMVQPLMPNVTLHAVIDACHSGTALDLPYRAKVDHSGRWYWKGRARYDKCTRGGTAFQFGACKDSQVAADTNKLSGKAYTGAATFSFIEAIEKYGVQQTYGVLLGHMMQTLRAMNGGMVSSGATGILASLLLGSSISSGQEPVLSCDKQVDLYASRLNI*
</t>
  </si>
  <si>
    <t xml:space="preserve">MAAPLAELAQQQTAKLVLLGEMGSGKSSLVLRYVKGQFFDYQASTVGAAFLTKTLPELNVKFEIWDTAGQERYHSLAPMYYRGAAAAIIVYDITSPDSFTRAKSWVRELQRQGNPNMIMALAGNKADLEGQRAVTVEEAQAYAAENGLFYVETSAKTSANVNELFEEIARKLPKPEAAPRPPQGGIVLSENQQQQPKKSTCC*
</t>
  </si>
  <si>
    <t>C_160078</t>
  </si>
  <si>
    <t xml:space="preserve">MSIPAQDLNVLTDPTAAAAMAAAAAAQGAGAGVPADAGAAALGVPGSGGSSSGAAAAGAAGAGPGGATGGAAGAGAASAASGGTGGGAGPDLAAGVLLDDDDDGQRKINLAAASDGASIVAANKEAKRPDRLIDGDDDSYMKNACSASKWVIVELSQLGRVDEIKITMKEMYSSRVRDFLIKGRQSHPKKDGLADYGRGLESEGWQLLGTFRAENKKGSQTFRLPRKARVRYLLLQVLTHYGSEEMCALNGMEARGVTAAQELEAALSRPLSATPPPPPPLSPPPPPPQPATPAAAGSNELDKDSQPQQREAVVNETFSASERQAASDEEGAGRKPAAVEAPEPSTITAPGEAAGADTAATAAKPPSEVISAKSDALAGSGSSDADRANKAAAQGGTAAIDGASSTPAATNATPHPKAPADAAAEASGALDATSAGLAASSNATLGSGAETSGQGGDGGTLPPSGAVDNAHLPGAPEGRLLTNSDGSLPHPAPLSTSPGDAWAAAHAHTQPQPVTPQPAPPAHGTAPLAGAAAAAAAAVTAAASGGTSGVPASAVPAPAQTLPLDTLLSMLDGGSASKPRLAGNLFDVIKQEMMMLKLNQTRLWAYIHALVDALNAPHEELEADAQAMEDXXXXXXXXXXXXXXXXXXXXXXXXXXXXXXXXXXXXXXXXXXXXXXXXXXXXXXRFPGPRS*
</t>
  </si>
  <si>
    <t>C_160079</t>
  </si>
  <si>
    <t xml:space="preserve">MTQLDAALALAPAQAAQRAGEATAPAVEALAARLDALEVRARRDEALSTVVLLYGSAVLGIAAAAGLGGAASGRPRGRSLLWWLVATLALANAVLGLAINAGAVRGVWQGRGRAAAADYYGTDVMKLL*
</t>
  </si>
  <si>
    <t>C_160080</t>
  </si>
  <si>
    <t xml:space="preserve">MLLRPPHRSVHAGACSQTGSHMSDNDPASLAYHKEKALKGETPAFVPTAEGWHETLASVSEAVVKAEQCVDVDTTKVPEKLEALQQHTIHVVQQLHHAGEDGMPATQRNAGRDVSESPAHRANLEHTRNTTTSHDPR*
</t>
  </si>
  <si>
    <t>C_160081</t>
  </si>
  <si>
    <t xml:space="preserve">MQKSLAQRAGRQTFGAARCPPAALRSRPAAVSRGACQPVRASLTVKDAQSGVEYLLAQKFWQGEAYRCLGAATRSKNILFVNVKVYSITAYVEADRAAKELGVRQRGGFFESDNDYASALVDGAFNKVIQLHLVRDVTGEQFTEAINKSLLPRMQLAASLDKFNDYFNSKNLVNNTEVILMWSVAGDLEVLVTPPVTAPQEYGTATPELRISSAALGRGLFEIFLGDSPVVPEAKTEWIKGAKQLLDSENVKRSTRKA*
</t>
  </si>
  <si>
    <t xml:space="preserve">MPVEVAGTVSTFGQQSLSTKPTEPRTKIGTSTRTDKLAGAQYEAKLLGGTSKGVTTNLVSGFGLQPSSRAQSAPSYRFGSRFQLDHEAGESRQGSRLGPGGETGGEAPRYGNPGPGAYSSPRLQPDSVGRQVQSINTTEPTARVGTERRFGIFKDEFATPSPGSFKPASGWIGDAPTYSFHGGSRRADMAKGLPGNTPSALQSPGAGTYEAPSALFNQASSKKPTAPRTRVGTAGRDQQRKVFVSKGHERESQGAHSPSPNAYSPKHTFNSKVKSSGGWGFGSGDRFSEVKSNNGKELKVLTPGPGSYVV*
</t>
  </si>
  <si>
    <t>C_160083</t>
  </si>
  <si>
    <t xml:space="preserve">MSPARRKPPSIKQSCKPRCPASDSDSDSDSDNDYGVDDKVSLERYRALQLAWACATWEHNVRAIRELRALFEGVYTKRADKAVQGAMLEDLMVALAQAERNAVATAHRRAAVQQRREARRRRSPDGTPRAESDDDSSEGGDGSEGCGVRLPSLHDLPLEVIETVFEHLGPVELGRCACVSRSWREVAVSSHMDMVWTQLFHLTFPRSALVAAAGPGGAGAPLATAYTLFCRAALGKPRRLARWSGRVLRAGTLGWVCTDDLRRLPACAFRELGFPTESQVVQWACGKRNVGASSSSSGESSDDDDGSDSDDEPSSSAAGERLARMKLWAVPAVP*
</t>
  </si>
  <si>
    <t>C_160084</t>
  </si>
  <si>
    <t xml:space="preserve">MSISVKLIAEFERLQQQDIPQQQLKAWSQPRSTQTVGAHEMRAIGLSGIHLFANRNECVDMRKQRASFRRAGSTSSKASDGAGPAGDGVADVSWSVTATKNERYSEQTVSWCEPNPIFEIDSVAGVKWHVNAMYDGEVSLPCGTEESCSEEQECRSTASDGVWESGSVHSEAGLSSSGYGMEYAQSSTADVSSHIKVMDDEGSACSGVRKASKAWERRWHACVLYDGRVYPFDPGGPTTMMLWGWHGTLMMAGFRAA*
</t>
  </si>
  <si>
    <t>C_160085</t>
  </si>
  <si>
    <t xml:space="preserve">MGRDDEDYPDEVEERLTNEEYKIWKKNTPFLYDLVVTHALEWPSLTVQWLPDKEITAGKDYSKQKLILGTHTSDNEQNYLMIAEVQLPLEESELDGRGFDDERNEVGGFGGAHGKVHVIQQINHDGEVNRARHMPQDKFIIATKTVSADVYVFDYSKHPSKPSADGLCRPNLVLTGHKTEGYGLAWSPYMPGHLLSGSDDAQICLWDIQAAPKNVNKLAARTIYQEHQGVVEDVAWHCHHADIFGSVGDDKQLILWDVRRPPSQGVMIAAEAHSAEVNCIAFNPLNPNILATGSADKTVALHDWRNLSQRLHVFEGHADEVFQIGWSPKNETVLASCGADRRVMVWDLSRIGDEQTPEDAEDGPPELLFIHGGHTSKISDLAWNGNDDWVVASVAEDNILQIWQMASNIYEEQDGMMA*
</t>
  </si>
  <si>
    <t>C_160086</t>
  </si>
  <si>
    <t xml:space="preserve">MPQGTAVNLSCLTALNATVAAPSAAVGSVFLQPTALDLSAASGLSMAGVSLSTDCATVLAYQQYLCTSLRAAGSLTMEPGVVRFGRWRDGFTSLDNVNLTCPTSAGAAAVAVPCRLVSVQTAAELLEAFTVHAAAAAAAGANLTIVLASNVTVQRSLVGSALLGRPVLDLQLQTWLWDVGPTVWVTLSNLSCVNLAPGYISAGRPYSPYGLLSDRLWAFKRSTRQVIIHDCTLVMPPDELSYTRYWITFLVSPVPEAQALAAWLKVTNVTVDAVNASGVYYRSLQSAVTSFERVHVTDSLGPGYPLLPPVSLDIKQLQSASVPLTSVNQANSAPDLLVSELS*
</t>
  </si>
  <si>
    <t>C_160087</t>
  </si>
  <si>
    <t xml:space="preserve">MRRLVLTELAARGGSYSRSDPLAVLSSPLWGVSLAAGASKTRLENCTLVVSAEELQLLQQALLPAAQLAAVVAAGPAGGTGANATANSTGSAGTGGNASKLTFDTALVEATRSFFMNANDLSVNTTGSVLLLRIAYVTTDLYTLTNCVFRAPVAADGEWSGPNLTALGVPYDTGSSSSSGRGGAPHGRLKRGRDAGAGDDPYAQYLQRGAATDGAGADAGPYGNVDGNTSIAAGVAIAAAR*
</t>
  </si>
  <si>
    <t>C_160088</t>
  </si>
  <si>
    <t xml:space="preserve">MIAAFGRNFNDQQLQVHGLIGKGAHGTVYRGTWRGLSVAIKSMVFGPDDHARHQQRPLMEAAISSNLTHPNIVTTYSYELREVQHELASLSPELSQQGGGWRLLIIQEFCDAGPLRSLVDCGFFLTPPQQHIKRPPSRMLEQQRASRKSVAAASAVASGEAGGAKEQQQQQQPERSAAGHGIRGSSTSSDDDEDDARVSRMLRRAGGTFGPGMFEGCERVKPNKPFRPALEDVPADVPGGRPASSLQAALRYVEAALQIARGLQHIHEKNIVHGDLNPNNVLLVRAPGTPLGFCLKVSDFGLSVRVGEGQSHLSNLFQGTPYYCAPEVMLSGKVGKSADLYSLGIMLWELQNGTRPPWRMGVRLRTYPSLNTGELEFGPDTPPRYACLARECFHASSAARPSVGVVVAALERIRDELTVMSNV*
</t>
  </si>
  <si>
    <t>C_160089</t>
  </si>
  <si>
    <t xml:space="preserve">MAAAGRLVTPPTAAELLEAFTVHAAAAAAAGANLTIVLAANISINNSVWPAGSSIKINSNITLAGSARLVRPILDLGRLTGIWTMAGNAFVLIDNLTLVNLAPAYYKPGYRFSRFGPLSERVRAFYT*
</t>
  </si>
  <si>
    <t>C_160090</t>
  </si>
  <si>
    <t xml:space="preserve">MRGTIAALGRDFAGDQQLHVHGLIGKGAHGTVYRGTWRGLSVAIKSMVFGPDDHARHQQRPLMEAAISSNLTHPNIVTTYSYELREVQHELASLSPELSQQGGGWRLLIIQEFSGAPPDQLQVRAPLEDMTGHHQHGGTRPLLEDVPADVSGGRPASSLQAALRYVEAALQIARGLQHIHEKNIVHGDLNPNNVLLVRAPGTPLGFCLKVSDFGLSVRVGEGQSHLSNLFQGTPYYCAPEVMLSGKVGKSADLYSLGIMLWELQNGTRPPWRMGVRLRTYPSLNTGELEFGPETPPRYARLARECFHASSAARPSVGVVVAALERIREDLGPRARAAVGV*
</t>
  </si>
  <si>
    <t>C_160091</t>
  </si>
  <si>
    <t xml:space="preserve">MGLWDWTTGHQGVCRCGTAVNLSCLTALTATVAAPSAAAGSVFLQPTALDLSVASGLSMAGVSLSTDCATVLAYQQYLCTSLRAAGSLTMEPGVVRFGRWRDGFTSLDNVNLTCPTSAGAAAVAVPCRLVSVQTAAELLEAFTVHAAAAAAAGANLTIVLAANISINNSVWPAGSSIKINSNITLAGSARLVRPILDLGRLTGIWTMAGNAFVLIDNLTLVNLAPAYYKPGYRFSRFGPLSERVRAFYT*
</t>
  </si>
  <si>
    <t>C_160092</t>
  </si>
  <si>
    <t xml:space="preserve">MRGTIAALGRDFAGDQQLHVHGLIGKGAHGTVYRGTWRGLSVAIKSMVFGPDDHARHQQRPLMEAAISSNLTHPNIVTTYSYELREVQHELASLSPELSQQGGGWRLLIIQEFCDAGPLRRLVDCGFFLTLRQNAIPSSLSDSGSVPAGNPRSRPLLEDVPADVSGGRPASSLQAALRYVEAALQIARGLQHIHEKNIVHGDLNPNNVLLVRAPGTPLGFCLKVSDFGLSVHVGEGQSHLSNLFQGTPYYCAPEVMLSGKVGKSADLYSLGIMLWELQNGTRPPWRMGVRLRTYPSLNTGELEFGPDTPPRYARLARECFHASSAARPSVGVVVAALERIKEELGARAHAAEAAVRV*
</t>
  </si>
  <si>
    <t>C_160093</t>
  </si>
  <si>
    <t xml:space="preserve">MNPINGLKTILHRVGFAMRESGQALERVGCRLQGVYSFEEKLNRHATVLPMRHNVPSLDKTSWVAPSGMVSGSVTLGENSSVWYGAIVRGDFQPVVVGSNSNIQDAAYVGATSEFSGPVTIGDNVSVGHGAVLKGCTVGDNVLIGMNSIISEHAEIQSGAVIAAGSYVEEGTTVPSGEVWAGSPAKKLRDVRAGEAEYLKSLPGRYTELAGEHKGIMKVLKMKQAEYFA*
</t>
  </si>
  <si>
    <t>C_160094</t>
  </si>
  <si>
    <t xml:space="preserve">MNRKEVMEKVKAGQQQWMEKAKQLSSEEAAVAAQKRERTRLSLLQHHAARKQAREEELASNTELAAEVEAKAAQRRAERAATAAAKRQAVRDAAMAEYQAALAAAREQGLEPPKPSGMVAHMLRQARAAELGTEGAAAAAGTRKRAPRAKSPAGEAQQQGQEQQPTQPAEPRPRGPRVGGTRSPEHRAAIAEAIRRKWQDPEYRANTVASIRRSITAGVDGEGRPRRRSGASSDGEGSAANTRAPSSSAARRTTSRASAAYSEGDASRMAEAKAMRDPSTVRSTRSSRGGGRHLPDVPPEAAAAAAGKDGGKDAKGGAGAGKAGGAAAGTTRRRRTKAAGEGGGEDNGAPGKSPDAARLELVRKLVGQVLTAERLVANTENLMAQFQARQHALRNDPLVRRQADAHLASVAATLQQARAKLDALRSKIPRDARYNANGDVWFVATPAGGSSSSGNAWPGSRDALGASGLAGGHVHDGDVWVGVGGRSRDAAEGFSSDEDDEEEDSADEGGGWRGLGGAAPPAEGSWSRSFLDVFDEGPGSPGAAGGDALDVEAQWVDRAEGYGAASSSGSSSSHGAGGSSSNGSGGGRRLNGYADHHDAASLNGNGQHAAASDYDEDHDVYGTGGRSPVYSDVDEGGDDVNGLDGPELADDYDDWDPEQGDPDDFIRLSRRPPPSGRDGSGGGGGDMEDGSPPTGPGFGRSHASSAGGAASTSGRPSLTGTGGGSRTSGAGGRRTAVPSSSGSSGSGGPGLGSSLGAFSGVAMPPLGDEDRVRVDLSALDPGNILGFEAVNGHHKPKGGAEPEPEPREGDAGAGDGDMNGGRGGGGGGVLKGGGGSHALGDSRSSGSSRVAQGPAHHEHTWIQPPGDGSLPEPLAQLLRAAAASAGAPVAAATPGGRRLARPTAAASPASASSSTGGDGTGGSNIAVWLSHAAPTDLTSLKAMLPASHDWLANALDKQQQQQQQRQQQQGGLGSSSVAAAAAPGKDEQS*
</t>
  </si>
  <si>
    <t>C_160095</t>
  </si>
  <si>
    <t xml:space="preserve">MNGGTYFQGSTDTHYLGDTSASPYGSSANPDKFRTLIRFEGLHRFQSTGWAFAGYNTASSTPRPWSQPGAWADCDSRAAIFLVVPGNGAYGYVSQTLALDPRLVAGWLADGGSHNFGLLFRGLNDSLGLVGSAYSGPYAMARRPALSLTYSTAAGAQPPNATYPVKLGAVSRIWYVATYGNDEAGSGHTDLPFRYPTKALFEAWPGDRIFLKTGAYPGALNIERAGITLQSAPSHWAVLSLPLDDPQNAVNVITVRPNADYLVIQNLEITGGFYYGIMFFTTWENYGTAAERSAQGRAAKHALIQNVRIHDTGSSGVKLVMKATNVTFKSCEVHNTGARLRVAGHGIEAVQAHDVTVRDCYLHDIPGAGVHLAGGSSRALLERNYVERTGFGFNLGFDTDTEYFDTAANPTLYESINATARNNILAGINVWAGYGAVIAHNTLWHTQATAQASILLAATPRDSGTVTPCANAVVWGNLLVREPAARAGPVFQIRAGGLDPGVGNSTSLVMAYNVYYDQAGLGGSVFQWGKGAMLEDERLNSTFVGNASGWAAHCSSRLRQSFCDVNSTEADPRLGADFGPLFPCSPAVRRAARSLPGRGSAQVVTDDFYGRKRPSTGPVDAGAVQSTNVSGTPVKVVGALPPVPAAFSARAPYNGAAQKPVYDKQWPYDFWRTRVCKDLVVDSLNGTDNQAFVYDSSYAWPFKTIQAALVNINQCDRILLRAQTHAGGFGIYRPNVTITTYPADLAAGKRALVLCNATGDKPCIRTGDGFYGGAAAINLNNFDVAMSGGATGSCIHLNEGAGSGTSAYWAWYLATAGKTAVGPRLSYIQNMALTGCGLHGIKLSTFIYGVVMQNIVISSPAQAGIEVRGGGDLTIRQCNITGAGETAIRLGGGARNCLVERNFIKDFGGRGILLGSDNTEVAYMNVDWARSSTGSWHDNINSVVRNNIIHGGAGAGIAFYSARDAVVVHNTLLGVAASMQAGVLLNLSPKLLSPLREVAAPNTNITFKNNIVVLGGPASASLVLEARIMQASLLTRNLNTSLPQLPTTNSSGTNTTAACPVAGTSTTNTSTAAGHREQGRDADGACPMFPRDHAWHMDVRALPLHPNGDALRARIGGGGLHPDFGGGYGSGATRVLYGIPFLVVDSSRGTQLVKIDIGPHGYPGESDRGPTSTFPFPPNTPVEGAYANCPDTTCGGDRHILVVDNATCLLYEAWRSFPPALNLTTNRWTVDIVARFNLSRNALGRPLGWTSADAAGLAILPGLVRYEEIVRGYIDHAIRFTGPNSRAAYVPPATHFAPAGYTGPDAPPMGLRVRLNASYDCSPLKRTARIFCTALKTYGGIFADNGSPWYFSGEATTQWDALLSEIQDIKLIPSSAMEVLDSGCYCINADCTLSECGGVPNADPSALAVYTPFTNTSTLSFANNYYYRPATSSYGSSNSSSGGGDGGTAAAPAGRYVDRRAPPLGPGYDGGLAGWQAYLSGDTGSVEGDAKVNISRGYRPGSGSPAIRSVPRLAAAGDDYYGKPRGAVGNLTDAGAALS*
</t>
  </si>
  <si>
    <t>C_160096</t>
  </si>
  <si>
    <t xml:space="preserve">MQREEGVIDTRDTGAKSPISVPYVREEADGVLTIDADFAANLLEAQGVYDDSILILVDSDGSLAPRAAADVAKLGLLKEKVFFMRGGMEGPKGWKASGLPTKPYRAFELPGLPELPALMPQVELPALPELPRAMELKALPNALADKVQEVQSQVQVPDVDTRLIYNAVEKASEAFHALNDKYKENPTLANGVLVGAGVTALGVFASTELEALVEVVGALGLARFLVGNLLFARDREATLAAAKKLLEDRDAGAAVLAMAKGATAELEKLAAIVREAKDPDTAAKTIQEQLLPDVQGANPEALAYALAASGLEIPRPVVEDKAEAETKSKADALAKAQQEAEEAARIKAAAAAKAKAEAAAKAQAAEEARLAAEAAAQAEAEAVAVAKAKAEAAKQAKADEEARAAAKAYAQAEEQARVAAEAAARAQAEEQARVAAEAAARAQAEEQARVAAEAAARAQAEEQARVAAEAAARAQAEEQARVAAEAAAKAQAEEQAREQARVAAEAAAKAQAEEQARVAAEAAARAQAEEQARVAAEAAARAQAEEQARVAAEAAARAQAEEQARVAAEAAARAQAEEQARVAAEAAARAQAEEQARVAAEAAARAQAEEQARVAAEAAARAQAEEQARVVAEAAAKAQAEEQARVAAEAAARAQAEEQAREQARVAAEAAAKAQAEEQARVAAEAAAGAQAEEQARVAAEAAAKAQAEEQARVAAEAAAKAQAEEQARVAAEAAARAQAEEQARVAAEAAAKAQAEEQARVAAEAAARAQAEEQARVAAEAAARAQAEEQARALLAAADEARAEEELRVAVLAAQAAAEAKARAVEGARAALEAKARAEGSIASAISEEGSVAPAKRMGKKERAAMKAKAKAERDAQARVDEAARVLAEAETRAEVAAAAESKALAALASVQARRAESQAEAISASA*
</t>
  </si>
  <si>
    <t>C_160097</t>
  </si>
  <si>
    <t xml:space="preserve">MDWVLACLKAGRRLDERPYSLDTYDPSRGPVTVAADITSCGADAGRPGSRANSTNRCAASVDAATGAVSAGQLGACIKGVVGPGGGNVGLARGGSAALGVGGPGRPPPGPSYYGGEATWDQPQYLAAQPQPQQVQPRALALPAEPPDDCYFLHWVRMYVVGASPIEQPQVLTAIRESGATREPLLLGSGGGGAGGAPPGHGVVTHIVFGSLLSVNEMSEVRQYLGEFREQVRLCKLDWLFECVNRRTYVEPEGRNAVTEKQLQTWISGGSAPTAVTAAGPGGAGRGARSREPSPAAGPGMAGAASGVPALDDYVPLDGDGNTRTMDSFAVRAGGGGGQAGVFSGLWFTLAAVAGTEEEAPATKLIRQGGGMVISASTDKTVRDPQKRFAVCPFSLPQSLVDRLSARGRDRGHTEFERVTPEQRVTLAWLKACLGRGELLPVNRLTPLFRPLPHVLPLPGFQGLTVAVSQFHVEQRDVLKTLIERLGGTFTDKLNRRCHYLVIQAAKGDKFVAAVKWGIPCVNATWVLESAYQGRALAEVMAFLPSDITPQEMEQKKREAAARSVGGGGGTSSQLGLASQHMGGLGPTQRPEGGQGNTGPAVPGAPKSMLASILADLGETTPPPQLPQRSTAGAAGAGATSHEAGQLKPLPVHKMDKAPLPPVAVPVSAAAAVAEAGGAAAGQPGQLHQPQEQGQPAEAEDDSPPDHAGAAASLMNFLHSNAVAAPEMACSQLEMPMLLPVLGLPSGMGGGGPTGSEGSMGGGAASSEPSRQLGTMKPPDDSITGAVTGVGRRSRKRNMTAAETTGVPSTKAVALPGRRGRNDEEEEEGFGVAMSQQVGYEAASLTSAPPRATRSSARLGRGGQGADAKENLIKAVQGNLK*
</t>
  </si>
  <si>
    <t>C_160098</t>
  </si>
  <si>
    <t xml:space="preserve">MFEARITQGAVLKKLVEALKELVTEGNFDVSSTGLQLQAMDSSHVCLVSLALREDGFEHFRCDRNMAMGIHFQNLSKILKCAGNEDTITLKAEDNADQLTLMFESSNQDRISDFDLKLMSIESEHLGIPDQEYSAEIKMPSSEYQRIVRDLTSIGDTVLISATKEGIKFSTSGDVGTANVTLRHNTTPEKPEEQTIIDLKEPVALTFALRYLNNFAKATPLAPVVKLSLTKDLPIVVEYQIGELGAVKFYLAPKIDDEDQMGEDEAQS*
</t>
  </si>
  <si>
    <t>C_160099</t>
  </si>
  <si>
    <t xml:space="preserve">MACGTNISGWVADYLINRKLLTTTRTRKLLQLAGSVGPAVCLLYLAWGSGGARQAAVAAVAGAAANATVVVDGVEAAAGVHHSGRRALSTVDTGGPSRLSDLASESPELRSAVVLMTMTMAFLGLQAGGFASTHQDIATRMASVLFGTTNAAASLAGSAFVFLVGVILDSTGSWSLVFQMIAACCLASCAAFLTLGTSEPQFD*
</t>
  </si>
  <si>
    <t>C_160100</t>
  </si>
  <si>
    <t xml:space="preserve">MSLIVTGADRYSPDKLPQLEAYVDEQVANRSWSLDANVTLLRFYQFSPASVKPAIVAKVLIKAIMQAPAQDYKCCITLLPERLLQSDESVYKVVQLANALETSRFGDFWNAANTCRDLLGGIPGFYESVRGFIAHTLVHTYGRVTKRTLADCLKLEGATLEQYLSEKCKSAGWSIVNTPAGEVVGLPKNDDNQSVVKRTQELIRFDQVAPMLKAVTVGF*
</t>
  </si>
  <si>
    <t>C_160101</t>
  </si>
  <si>
    <t xml:space="preserve">MPGTCYGLRRGKKALILDPAVSGPLGLLDAGLTDLLTEHGVVKLLYLEPGKRLDDVAYNATEPKLADTRSVVYLVRPTVANAQAVAAQIKTRTKADAHDFSVCFVPRRTIACERVLEEEGVLGDVAIGEYCLDMVPYDDDVLSLELDSAFADCVADGDSTPLYYTAAAITRLQALYGVIPRVQGKGPAATAVRDMCFRMRRESSGLTAAPPLAATLGAAGLAGASGLGLGGRIDRMILIDREVDLITPMMTQITFEGLIDEVTGIKHGTVPWLAKDKRGGGAAGESAGEGAGGGGRGPAGRTLLNSTDPFYREFRDLPFHVAIMRLGQYVQDARREYSELGSKDLSELKSFVKGLPKLNMLDRLSDVATPPAERVREQLFHDRLNQEQAIVEGYEPEASVAFIEELMYRGADTVDVLRLLVLLSAVGGGLPRKQLDGLRQELLHTYGHQHLLTLNVLEKAGLLKASPGTKSHFSAVRKALHLIVPEQEPAPGAGGADGAGGGAEPTDVSYLYKGYAPLSIRLVEAALKTGFGPLSEALQHLPGSAFDVVQAVDSNGMPVEKPYKPAPVSAGSAAGVAGASASASGAAPGSGLSSAASSGNVTGLGAGSGMGGLATAASLSAGGGGLGAGGGGAGGAHGQPETVLVVFIGGVTFAEISALRFISSRPDSGFRFVVLTTRIVNGRTLLQSFIDPVTLQYSTAVAAGGSGAQT*
</t>
  </si>
  <si>
    <t>C_160102</t>
  </si>
  <si>
    <t xml:space="preserve">MRRRVQDNIVEWVKQDNWQRIVAEKRSVLACMHQVLESCHTLLDSTHIPVDGIVRLLQHILRPHQQDLQLWASQLLLSKGSVDDLQHKFETQAAVTELLRMLRPGSRPGEEGPLGALPPPPQGMPAAVPLLPVAMQQQAPPQQQPHQPQAQQQAYMQAPAQQVKPAMQQQQQQQQQQPVALMQQQQQQQQQQQQLLLQQQQQQQQQAHAQQQMRAAAQAHELPPPPPSGRQVANAGAIVPQPPQPQQQLAPPPPPPAQQNLAPCLSAEQEWDEVRDGGGAAGSASTGAANATGAARRAGGKAKNKAKGGDTARGPRKERSRYERYMDVETFWRSTTPEQRAALLKVPMAALLKSVRRDQGNDAVDELIEGLVLLREQGNRAACYWLCPVCEQKFHSSRDFLGHVELVHEGLAVQDNKYVCCYKCQQDVVGMYYTSTRTPGYNLCFRCYGADANSANSPEAFEKVFMRPSAGGRAWSHDDFMSTRDSFSSLSERSHRHALQQHPQQPQQHAQQQQQPGAHAQQYYQAGQRGAAGSGHVHSAACRHHPDCPHHGHGLEATSAQAMLTFGEASDEWLAPLPASSISAPMSSAMPDPRAHTPGSHPSGAAASAAGRRRGANSGSGDGADSGDDVVGADSQLHSRSLSEPPNGPQPGGAGEGDDGSEGGGSGNATWRSWWPSRLMSGWSGKGQQQAQPPAQGPGPGGAPGQADESTGKGGAGSGGQRHEASGQDELDDDNGSDSADIVLPPPPAGAAIAGGLGAGVMNGMVAELMARLREIYLTDRDLGDMSLGSITQFVYRKLGAGAAADDAALAACPPGPRAMLLDFLAQPSIVFQRPQALAVVLGLLPLADLQMVAAYAVRQHEEAVSGAEAAARDIAAGSDEEDGLALDGGAFGDDSASGSEISDSDEFRLERAAAREAAAAAAEAAMAAAASNHTAAGMPRARRRLRYTSRRAAPPAGSGMGQAGVPLPHQAGAAPGTPPLPPHGGGAYAVGGSHALNLRRTDDDGSAEEVSEEEMASAGDGGLDFPLGGPEAPGDHHGRQQAQQLRGPQAQAQHPQYDSHSAQRAAAQQHARQLQQLRHAGGAGMHGLANARGGRNAAAAADGSGLLCDGERSLGGGSLADEGDDVTEEEVDARCDEGGLSDEDDGLGFDRLITQMWGGGAESDDAAGQGQLEAGAAALPLPAPGAGKDRSGRGGQQGQQGQGSRGGRNAQQQSGGAARQLSPTARTANGTAGGSAVGSAGAASALALAAANGDDTVAAEELSGPREDEPYLQVADWWLQHLRLEGPPANPNQAQQLAQLAAPGSADEMRVLRWLYGNIINVQAEEFCARQRELRGGRERDVAILELYDEVAAVWRSLQAVTDKRSRLEALRRAARGHFAVVKRLEEAGGHATLEQATEFLDAVLSGYCQGQQQQQLLQQQAAQQQLPAPPAAAADGPAGDEAAAMPPPPANGAPEQPGTPTTSTEGAQQGDGSALGVAPGGATAAVMAAVTAGGAGGPSGPLLYLCERAVEVVRRHPALAQEPSQRYAAALLERELSVLALVEVMVAAEAEEAARERGVAEESLKRHRAEHREAEAEYQRVQAEGPASHRKKDLLDKATKEAEHREQLRELAARLASLSDSIAADEASKTKWADKQEEAERELTHVRDAIRQTSARRASLLDVCATLDVPFAPPPPPPQAAVVAAAAAAAAAAASSGRAMLPPAAPDADDDTAAGTAAARHGAAGDAVAAVGAAGVTAAGVAAAAAADMEWRTTRLECLMYRVLWVSEAVKMFQAQYSPRQSTHHYDLFIRATHWAKQLSEEYEESIRAYCCELERLRARLRDVAAVDLGYEIGSAALEVARRRVEAAAHAAREAASLTLLKELEEEEERRKATATGKDGRDAGAARDAGAGKKATANKKAAIKATAADLKKQKERERELAKQAEEEARKRAEEEDKERVAAARRAREAAIEAELERRRRELEELEMQREAEAIRAAQEVSLREQQLREQREREAREAREREAKERAAATAQAQAAAAAQQQQQQSGAKANAAPQPVAKANAAQGKRQGAADAAAQQQPAPAAGNKRSTASAGQRGKGAANAAQPHASPEAPAAVPASASASPPLANGGRVPPVKAVAATAVISGPASAPSSAKAGAGKQAAQVPGAAAAGAVVGDAAAAVAAATAGISGGNGGGNGNGGKGTAAQRGSPSKGAPAQAAAGGNAARRAAQQQASQAGQHSTQDSAGQQHMAHGAPGPQESAAAGPAGAGPLSPGSEFPPLSATGAPTAQHHRASQAHSQQQPQHLQQQPGMHLPLNMPHGLPPQAQQQQHMHPSMQPQAQQQMGMQPQAQGMPQPHQMAPPQGFTAAQAQQLQAQQMQAHAAQQMQAHAAHQMQAQAQAQAQAQAQAHVQAYAEAQARLMVLAQVPAATAAAVAAAAAVAQGTPAPAPSDLQQQQGQVLPSEHLHAQLRQQAAAVQHAALRQQIQAQLQAQALQQAQAQAQAHAQAPLFQPTPRQLGGAGGLPGMPGGMPGNGSAMFDPFAENPLLRALSAMEAKTPPPVSPNTAMNPAAALAAAAAAGLPVPGMAPNGGAGQAAGQAPAPGAGAGSVPPQGTHLHAGHAAMAPGGGNGAGPDPLLAAMQASVAAHGSTAAASAAEADTHIMSIMSILDQDGASPSPSAATGSGSSGGRPGSSSAAGGTGGAARASPGNSIAPGPGGGGAAAGSSTASVAASVSSSPQRPMLPPAPPPGPPASMYGNAFGMGGAGADGSPAAGNSSISASPARPGAGVGGASGMPHLANGGIPPVPMPGGAGAGEGLPGLSSAAAAAFSSGIWRQQGGEQLGGNGMLGLGLGLSGIGAGPNTWGTAGLPAAGGPGGSAANAGSRPGGPGASSPRHGSTGGAADWGSSGNGGNGGGGGGHRDNLDMDSLVAALPSSLLPSSLDADPAPSTPANSGLAATAAPFYPASLRSKGNGGQPGQGQGQQQQQLHMGSGPGMMHMGGPMGPGGAFSGDGAAAWIGGMGPGKPGAMNPAAVAAMAAANGMLGNGPHGGIGPGGMGGLPGGMGPAGAMRGYGMGLYSGDAVNWSVAGMMQGGGGGMPPAMRGAGGWGPFGPPGAGGVPGSQQLQQH*
</t>
  </si>
  <si>
    <t>C_160103</t>
  </si>
  <si>
    <t xml:space="preserve">MAASAAMLRLLSDLKAIKSEPPEGCSASPLDESNLMVWQATIFGPDESEWEGGIFTLRFTFTESLSRQAAQGSLQQRNVPPKCVPRRLAVHGRASGPVVALPQRVHTAHKHPVAADRPQLLLARQPRGGAALPKRPRRLQEAGTSDRPEVTRGLLSGLDILKCMVQRDMQRRMQRKETPQSHRARCRCACMLCRWSTSGSRVLSSRMPNACVTCDTASPDDGCRAQAAGR*
</t>
  </si>
  <si>
    <t>C_160104</t>
  </si>
  <si>
    <t xml:space="preserve">MAAPDCVWTTRSAVEPIPEYLDLIQQGGGANLRVLNTSTPWLNTTTYNTTAAGNATGNATYNNLLYGAVFDADNMISILQGLMRYLTGVNV*
</t>
  </si>
  <si>
    <t>C_160105</t>
  </si>
  <si>
    <t xml:space="preserve">MRQMSLDGSDTHEEWALKFFGSPSAAHVFGTCAVSNVFLSAALKCGTSTSSKDACTAQPYCAYVRVDPTYHICELRRLEPLVSSDPAIFTSDPWGAALASLTAKCMPLLDANTGRRYGSSCTRATEPKASIPDSPKPEATVTTVTALSCATAAAPVAAQPTASISSSAATAEPQAPDLSIESEPPPPPAIVPDTQPPLISLLGDATLKLKIYDPYVEYGATAMDARDGPVPVVTSGVVNTNVTSVDGKHPVVTYTARDRAGNVASIRRVVMVSDACTASGERRCPNTLKCSTLSLCDSALTAVLNFFSNSFGDVAASNSGSSDGGGSDDGTDSSGGGSGGSGSSGSSGTRSTSAQRSRKLLPDTMPPRLSLRGTGTLFVTPGGASGMIHSLYVDEPWVDEGVDAEDDVDESFDGKTNKVVALPATAIVTSVIAPSGAKADAIKTDTPTGDQESGGLPWVITYDVSDGAGNRAPTMRRRVYVLCRPPERECPRTDPYEPRTCSVEKICGLQVQPSDGQGGMSSRVNSGMIFSAGDDGGGDGHSSGVSGSSTGSGSSTRTGSGATNDVRVVQLPGTAYTAAAAAAAAGVTFTTSGSSSTGSSRAALVAATGKSGSSSGGSSNSRSSSGGSSAAEVDIPDTQRIPKLTLVSDWFNRFKAGKPYDKCKRLEVAYCDPGVTATLRVPGDLNGKVIACADRARAAGIASPRPFDLMGLKYCDLDTNTPGVVTVSFHLTWPSVGELVVTRTIIIEDTCPDGEKLCDNGHCSTGPTTCLSEIGLGGGGGSTTVTLCPPADCARSQCREHVSKQPAACGVDTVNGDVGSTFTLRMVVFNSRGLNATVERVVMVDSPCPDGQYLCERAPNSANAGGQGASAAYMCSDLPCDRRKALLEVVAIAAKATSGGGSNMT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KTILGLCSARAAAALLAQSLALAQIPSCHAGPGPVAEAEEDAQEQAVGGTRDAAALDRLPDLDSDSGESDSGRVAELAKQKRQALRKRAAPGGVSFGHALVYELQAEQQQQQHGGAGAGGWTYAAALAQVQQLVAGLCSMVAQMRECIAQVQAMSAALEAVHKELALAGPGSGAAAALRSPEVWRAAKQALDKAQGLLMPKASGLLTTADGPAGAGAVVPAGLFGPTSSAGLPGGVLEDRSSAVGQLQLALVQRLGPHEVQEAMMKVKAGPQMVNAAEERHGGHDDGHRRQMMHHAVPGI*
</t>
  </si>
  <si>
    <t xml:space="preserve">EQQRFEAVRRGRGVIASGPELLKRPVLRFSLANTPTPNQNLSCDPSICLKCRPSLRPPLATLLAARRFSRPSARNATLLRRAAATSRAPTWAVCSAVSRALLPASHTRRRTRRLP*
</t>
  </si>
  <si>
    <t>C_160107</t>
  </si>
  <si>
    <t xml:space="preserve">PPIPTAPLTAPVPNTPNSRPAPCPTPAWRRATPLETAGRQQPPSRAQQGRAPCAPLPVPPTW
</t>
  </si>
  <si>
    <t>C_160108</t>
  </si>
  <si>
    <t xml:space="preserve">MHTVPHCTLRPSPLLLHTQACTPTRRYPSPHCPAPTPSSNSLLTPAPPTHPQIRSPPPRVPILPAPHTASPAPAQRAWRAQPPAAPARPPPPAQWPQTPSPTDGRAPAAASLPPPAAAPQAGPPVAATHAAAPPP
</t>
  </si>
  <si>
    <t>C_160109</t>
  </si>
  <si>
    <t xml:space="preserve">MDPHAPRSPTHHSMTAPSIPSTAALGAAASGTRSSRSAALPPPLAAPGPDLGAAPDRSTPAAPEPAPSVPLA
</t>
  </si>
  <si>
    <t xml:space="preserve">MAPKKKGGGKKKKKDDGAEPPHDGSWERAVESGTWEKPVTDLPDANTWPTWGALRERVLTACREIKINNTASLRDAFANELVKLSPPELTLIDLRGSSNLHNFNLSPMTTCPKLTDLDLSECAGLDYVLLQSQTVRSVNLRKNPAITKALIHCPRLNKLSITDCPALETLMLWTDELTELDLTGCNNLSVVKLQCPNLLDSKIPPLKVAPQHVKPSHPPIASLLKENLTTAAHKAAADKEALAGVKDTSDSIIPHVFRPF*
</t>
  </si>
  <si>
    <t>C_160111</t>
  </si>
  <si>
    <t xml:space="preserve">MSGQRRAEAACRVCHIPWSSNQTNVTACDACGFSMHNDCVAKGALQSTSQGRIWTTCPHCPPTLHTTPGGAAAPPARDSADGTGSATVAAVAGGGGGSERRMKRESSGGAASAALAMQLSNGQGGRAGGSMAGGNSGSGAAAAAALASPSGAGALSTVAAAAGPQLQQVASLLQGQLRMLQAQQAALLAQYEEQLRAVTPALQPNAYALFQLDMIRVYEEEGLHIDPPELQPIXXXXXXXXXXXXXXXXXGGAAAGGGGGGASTAGGERRRRAAVGWERRWSRGARAGGEPGQRRQA*
</t>
  </si>
  <si>
    <t>C_160112</t>
  </si>
  <si>
    <t xml:space="preserve">MGGGSSGGPGGLREGSGGGGSGRERLAAASATDGDDEDDEDYEAEAGLVAAAGKRARRAISPAVTTAPVSSSAAAAASAAAAAAAAAAVAAGAGGSLASRPQPRNTRLPVDLLPTGVADLPASMPVSCCDVAGTFVMDGIKVVCQCKDCAGLPRAQREFHPTHWEQHCGAGTAKKWKASIKIEPGGAPEVPPGANPMQIGKWFDMLGVEFRPAKTTGGPPVLEFTGATIRRLEAAEGANGGSVGPPPLAAAAAAPACSNGAAAAAALGTGLLGLGLAAAADGNLPASLPTPAPPQSMAQQPSPPPPPPPAAPISAPPALRPGRPPAATSASRASAPPAGSATSGGAAAAAGPSLDGVPAAAPTPPTPAAANTTTAAASKPPRPPVSAEPWLDYLRPGQLYRPVRARWAGDRCSVCDSEIDADSDRLVSCDCCGITVHQICYGITEAPGLDEMWLCRACELRQPGPPGQPPAQCCLCPVAGGALKPTTLGPGTWAHMVCLNWLPELTCGDPITGEPVDNIPGIQRERWELSCCICKQRMGAKIQCALCYQAYHPLCGRMAGLHMEVAVAPGGKGLKRTNFCPRHCKPHPKLSGVQRIREDGTTDADDGAVNGLWNAQPYPPQPSVPVPQPEAGCSRAQALELKRMSHGTGNGYTTVKGFWIPDPPASPPAPAAALIGGGGGSAGAGAAAGGTAGGGITAAPAPASRRPGPKRRGRGGRITGAAAAAAAAKAAAKAAAGAGGGFTAKAAPAALRPAKVDLIAMPDDLPDELPALPRVKLEVEEQEPGAAQVRAAGLEQADVEAVEAGREGAASPTTDGGGGSRGVSPTPGSFSAGGGVTTGLETAPSATPSAAAEADGGASEPPPSPTRRVRLFHLDPPTRRGLLAFVAETRGNLAAAAAAASGPTLTAPPPPQLPLPLQLLPAMDPEAAALMATEAPLGPTADLMDADGPEGPGSMAGWDLAPAASXXXXXXXXXXXXXXXXXXXXXXXXXXXXXXXXXXXXXXXXXXXXXXXXXXXXXXXXXXXXXXXXXXXXXXXXXXXXXXXXXAALAAASAGLLPGEWPGWPHNSPHVIGTPARLRNGSASTAPHGCVGHSVRLFWMDDVEWYEADVAGYDPASGRHYLWYHLDEATEWIDLAAEDRAGRVQWLPFAVDVEDWPPPPPPPPPPPVAGASAGKPHRSGGRPAGAGGGGYRSRDDDWGADEDEEFRPRMRSKRGGGRVGGRGRGRGGRGRSRGRGGSGFSYRLSAAERGGYDDEEDFMDVGGDELGGLGGGGGAELDVEADGVGAAGGADGAGGGSGGGGGLEALALLGGLDALAAAALEEDGEGGGGGGPDVSGAVTDGGAATDGELGDAAREAGGDGGEGGAADEMEVEEDRVGQPPPTAGAECVGWRVRCLPMASGGAAGATAAGATDGEPGGGAAATATRSDDWFTCLIMSYDPDSDLYGVELDSGEPYTLRLGSMAQVVWLGGGAAARRAHEAAREAGEREAAAAERRRNAPPEIPVVCNGMQGWFLVAQGLVRMQAGRVLSPTEFERVSGKAASKKWKPPPAPSLLDGSRRRAAARDAVAAAAAAVAAVGGGGSGTIRAAKAATAAAVHRPGCTCIICKQGRKDGGGSGGGFSSWGGGGSGGGWGRSGGGRGAGARAAAAAAALALPLPPPPPARTAPVQQLRSGKQAFVSATPQLVRGPMQHGYWTMPPTRCYSPQEYMAMRAAELEAQAAAEAAAEAEAEAERQREAAERDTARQMASRAVAMGAAAARAAAAAELPQPPAVGEEAAGCAVAAAVGAAEEEAAYAGGPSSMDIDGQAGAQPTPAFATPRTMPGHLSDALAAAGAAAPRAAGGGDEEGDGGDEEAHPTTASKAAAAAAAAAAAAAAAAALSPGSGGGLNLGGSSIVPTGDLSDSDSEDEEEALADEGAAAAAAAATAQAPAGAPTSIEPXXXXXXXXXXXXXXXXXXXXXXXXXXXXXXXXXXXXXXXXXXXXXXXXXXXXXXXXXXXXXXXXXXXXXXXXXXXXXXXXXXXXXXXXXXXXXXXXXXXXXXXXXXXXXAAAAAAPGIDSAAAAAAAAAAAASGMFPMRLAAPPLAQQQQQQEQLAVPGLMLGSMSGPGAAGFQFAPLAPPHMAAAAAAAAATANAAGGGGAGVPPPLLPFPQQLQALPFMPGTGFPFTGISPEQLMQQGLPPPLMSAPPSLEPPPTLGPAAAAPGAPASAASQAFTGTPAAAAIVAGAAGASPGREALRASERRLKAVRWEERLQRALATERARITFGKSGIHGWGVFARVDIPQDAVVTEFRGEVVRPVLAEMRERRYRAAGKDCYLFHVSRELVLDSTHLGHYGRFANHSCSPSLYTKVLEFEGGRRVRLAFCARVDIRAGQELTFDYRFKEEEGSAKVACRCGAPNCKGTLN*
</t>
  </si>
  <si>
    <t>C_160113</t>
  </si>
  <si>
    <t xml:space="preserve">MAATAAGATTSFAGAGCPAASSPAGSAPAGTCSPPAAAASQGPPSGPNAAAASTCCGGRSAAPCPSSRCLSPPNTAPSGCISSSRSLRSARRVTPASGCAGSATNEGSGTGGISAARPGSAAAAAAAAAAAAAASAASAASAGLRMGSPRPASSTDTPGRSRASTCSAATTGAASGGEGPQMAQLCPATGRCHCRGRRCSVPFWPRPGPRPRACSWRRTAWRANCRCGSSLGCSLGCRGGGALGPSRTAVPSRAAATATTAAAAAGRAGRAVRQQAAPRHAQGDALALPCGRPAAASTRRRARPRSLRRATASASAAGSQRPHQRRPCVAADGQSSSVTPARWPHALQLTKRRRCSGPATVHCHCQAATACARLSMPAAAPGADTSVSACCCCDPCRRPAPERCRPPPPACAAAASARDPGPGPAAAASA
</t>
  </si>
  <si>
    <t>C_160114</t>
  </si>
  <si>
    <t xml:space="preserve">MAVAGVEASARRAAPVAAPASTAGPGTGRAAGTGAGGQSQDNEVALREMMTQNGGLQGRTKKVYKTPFITFHNPPGFDRNDPYFTSLTPEALTWLRHTRRISDDVIRAARLYVEPAPPLLDKASGRQVPRLALCFPYFVHGRIVNVKKRFFVPEWAQPFSKKDFRLGYGCELVAYGHDDLMRHIAAAGGGGAVTVVVVEGEMDKLALNTVGYWNVVSVPNGAALAKLNPANPDAPPRQQFSSEPDRAAAEEARYYSWLESLLRLLPDPAKAVFVLATDTDTAGRGLRAELMRRLGRERCWEVTSWDNEFLVNALGQLGAPAGGEDAMHTPAPHSNGATYGAAAGSSASSGEGHSGNGNGAAAAASGSSAVDTGRRKDANDVLVLDGPERLARLLAEEARPAKLRGLATFREYEEALTSYYLQEDPLALGVSTGWPSLDKYYRVAPGELTIVTGIPNSGKSEFLDALLVNLAENHGWAFAMCSLEKGPVPHLKALIEKRMRKPFKTTKHNGQWVPAMSMPELVSGFQWVADHFHLIRYDEADDTGSPSIDWVLNMARIAVMRSVRKFARETDCHVWFVAHPRQQHAARTGGKGGGGAGGSSPGLYDISGSAHWFNKTDNGIVVHRRFEVRADPLSGKEVRMALPEVEIKLQKVRNKDVGTQGQTYLLYDRPTGRYADCEAWPDKALDGVERRNRDLGYLPPSSQPPQQQQQQQAAAATHVVDTTATPVATSPPQQQASDWQLQQKQYARLGGPYPPPFNPPPPESHTQAYHHHQYPAHARQSGPPNSALAKKKSNIVGDKEKRAREARSRATQQPPEEEEEEDYAALAAGALQAERAAGISSGGGGGALGRTMGGFHLQEELEDEYEDEDEEGGVGGVGGKRTRGAGAPRITGRRRVQVERDGQFVDKPEERPKSLAQTIAENEGGCDG*
</t>
  </si>
  <si>
    <t>C_160115</t>
  </si>
  <si>
    <t xml:space="preserve">MLAPPTSAGAAYGAAAAAAPVAFAAPAFAAPVQPPAAAGAAYGVASAARPSTYHDRRQRCRPIAAAASISASSPPPPPPPPPRPRQRLQRPPPLAPTGRPGTPYAAALPEPTSDVTLTVAEAANSPGLPLQYDTGIYVSISITAAGVTSRPASCVWDAGRNMLGLRLPHQPDASPPAVELHAAAPAHPRRRRLPPRLVRAGARHQHQPHAIAAALTWPASPPPRRRGHASAQPASRD*
</t>
  </si>
  <si>
    <t>C_160116</t>
  </si>
  <si>
    <t xml:space="preserve">MSLQAEGALGSRFHHSREDEITKAAAWSIHAYRAATALNPHRISCCKSAFVRPPNTPNERIRRRSVSLCAATAQSSAILYLCRSCESDSVHMGQNFAQSNAMTHLPRHAQPARSQSPSSTSPYLVYLRRLGQSTRSTPHRVCQST*
</t>
  </si>
  <si>
    <t>C_160117</t>
  </si>
  <si>
    <t xml:space="preserve">MKAAGEPLQGLLITCDQHLVDRSMRVVEPWAILRTRRRLAPWPQQVVVHEDRILEKPSSVDEAHEYIDGYGRSPASTVGAVLATDLASGRAAEDVETSYIHFRPIPEDVRARLIEEGEVFYCAGGLMIEHPLVEPHIERMDGTQCSVMGLPKHLVLRLMLEAAGL*
</t>
  </si>
  <si>
    <t>C_160118</t>
  </si>
  <si>
    <t xml:space="preserve">MQLARWSLPLSTVLHSIIAAWQHSRGARARSRPPRGPCQVWILFSPHQPAPPCAPAAHQKGVAAYSPSEGVAGHVRGLSHHLLQERLQLPQQLARGVRADPERGVARWALIRLPVEVQLLAPLP
</t>
  </si>
  <si>
    <t xml:space="preserve">MSRPTSRQSESRPQTVEAQPGAGSLQTVPSPARQASKNGSRPATREAPNTARGDGETLGVVPSCPGRLTDAYDVQKPVGKGGYAVVYKGIRRDDGRVVAVKKVEIFEMSAKKRDRCLQEVTLLQQLDHPNIIQMLDAFIDENMLIIIFEWAPAGDLKRLIKKTAEQGKTLDEPSIWTLFYQVTDGLRYMHQHRIMHRDIKPANVLVGANGALKLGDLGLGRQLSEQTMEAFSKVGTPYYVSPEVVRGAGYDWKSDVWSMGCLLYELACLRSPFEMEGANLYDVFQKISKGEYSPLPADQFSAPLRSLVGRMLQIDPAKRPELEEVWTITSGAVQSQARTRTDVHGAAAEVYDHVVLLSCEVTNRLRGKPPPPSTPPNGKRRGDAAAAAAAAAAAAAVSNGSLAPPPTDTIRSLHPLYFSEPLVPQLRSDYDAFQKQQLGAFLAVLAWLLRLNGKPDAAAAVEANLELVPTARAPTVRLAAASRANGAGGGGGPAAGQLHLCTNLLKGAEAAKKGAQVLGLSTEFAPVNAIALGHGRAVCGLLQDALALTAGRVPLAVRPLGRAAEAAAEEVADEADGVLEGPAESVLTAAGTGGGAGGYGSDGDDEAEYSGSAADQQRANESLRPGAASTSGGGGGAGGGRGGGRGRGGNPAAVSMTQVDPIAWRQELERLAPQLGRIKISAEAAAGDWAQRWAQTKEQLSTLAGAAPDVRATLGKLGEGVSRDLDRIQTSEQRLNDNTREMLAEYAAIRRRFDALARERRTHDELLEMGSAALHEINEKLEEVQQGIQDKTDGLDGSRQVKLMHDAMRSMHKEMRKMDVRMGVVRHQLWAKQVGRTLKLSAAAGRGSDNDDDDD
</t>
  </si>
  <si>
    <t>C_160120</t>
  </si>
  <si>
    <t xml:space="preserve">MSLGEWGRGQIMNGGEAGAGEHPAASPSAAATTYDYGLSSSAAAAGASSGSGQAADAHAPSTTGGAAGSSDAASGLPDWMRSTSAAAASTSAPYSSQVGGTGSMYGSSSAYGGSTMYGTAYGNVRDGTRAGGYGADSSSGGGGYSSTLGLYPGSSGPPSTSGGAGLTTSLHGSNPAAADAAAEGTAAHGAGASTGKEWSVHEPSHANTVPAPREISLGGAPPMAVGASSGAAADASAPPASSLTFPAPSFPTPSFPPSGPHPTGLPPLPPAPPAAVVPPNLATSGFAATTSYLSAYSGAGAGSTGGGSRGGAAATPSFLESYLDNLLSDMSGTKDGAGAAKGEAPHKEAGAEASGAGSPRTSEAGDDPASAAGRHAGDGAEHDAVGADAGADVGASSGLGDRVVSTGDFGAAHGGSGGGGLLGHTDSSANLRVGHSRRQSTDSIMSHATAHTHGFGGPGGGGGYGGSGGSRAQFSALQQHIDELTEEKLQLSRGLQQQVRINEQLGDEVEELTRQYNARGNLVDELERKVKQYEEELQAQTLSLEGFSDERAAARSSYQEAAARAQALAAEVVALESQVLQLKSAVLKAERAAEEATSRAKKLEKQVATLTAEATERSQELTQTQLKGRNLVVKLKQTEAKLEAAEEKAAAQAALLARNGLLANGHAAHLAVAPPPKPPVAEAEVQCELAAELAAEAAAAAAEAAEAEAAAAEAAAVAEAEAVRDGDSTRRQSRASGSGDDGLPPANAHALAVVPREPLEAEPAPPMDWASARPTRDAPSAIVAERALAGLDTSALMRAVRAGSRAASRPDLITEAGLGDVAAALARWLPAGPVTGGDPVALLVEEELRLMGSISDLLGEFEAGQEHAATRIRDLEDRLAAMAGENDELRSKLELQTQRLELQLQGSLLSAQSVPLMSLHQTPMSHAIPPSDAEDSGTPSRHTAATHHPHPHHYAAPRPPGSLAAMTPASSLAQSPLPPHAAALLHAADPLSMTPTRSSRLTPNISAELQQHHAQQQPQSAPQRQGWIGYLFRPRQKKRVRGAIL*
</t>
  </si>
  <si>
    <t>C_160121</t>
  </si>
  <si>
    <t xml:space="preserve">MAQTEELANGAANGVAQPDNGAAKKLSKAEKEKERRKKKKLNKQQRRQQSEQGGKGGGSAALTSEDGDDEEIVIEYVSAPLDLDSLRGGAGEDGEDSKAAARDEEEDEDTDMRPGLGGLGFKRAEEEAPKPGLVDPYEEFKKVFERFASAEEVTGQVEVKDEDEEDAEDTGRAKEDKKATTSEPGSDDQEGEGVESKLSKKKLKLLNRLKVAELKAVCARPEVVEVWDVTGPDPPLLVFLKAYRNTVPVPRHWSQKRKYLQGKRGLEKPPFKLPDFIEATGIAEMRTAYQAKEDAKKMKQKQRERMAPKMGRMDIDYQVLHDAFFKHQKPPPLTGVGELYYEGKEYEARITHCRPGELSDTLREALGMNERTPPPWLINMQRYGPPPSYPNLKVPGLNAPIPPGCTFGYHPGGWGKPPVDADGNPLYGDVFGEHGDGGESDEEVDKFSRWGAMEEVEEESSEEEEEEEEEQEGGEAGGEADMDGEGARDDAMQAGIASGLQSGLVSGLASGIASSLPSGIETPDTFNLRKDAEGPRQLYTVLEQKQVSVGTGGIMGTDHVYVIPGGDKAAAGAAGKNKKPDFLKNVGADVEVTISPEELEGXXXXXXXXXXXXXXXXXXXXXXXXXXXXXXXXXXXXXXXXXXXXXXXXXXXXXXXXXXXXXXXXXXXXXXXXXXXXXXXXXXXXXXXXXXXXXXXXXXXXXXXXXXXXXXXXXXXXXXXXXXXXXXXXXXXXXXXXXXXXXXXXXXXXXXXXXXXXXXXXXXXXXXXXXXXXXXXXXXXXXXXXXXXXXXXSVKALYEARVAEMRAGSRREDFSDLVAAKAAQQKRKQAAAADNKAAKKAKGSDNFKF*
</t>
  </si>
  <si>
    <t>C_160122</t>
  </si>
  <si>
    <t xml:space="preserve">LQTRKQYTVSKRRERWTDDEHQRFVEALKLYGRAWRKIEEYVGTKTAVQIRSHAQKYFNKLEKGERPTGSHRGSPGDAAEIQVPPPRPKRK
</t>
  </si>
  <si>
    <t>C_160123</t>
  </si>
  <si>
    <t xml:space="preserve">MGSPDDVPLAADLQGLLLQPPRNGAAAAAAAAAAAAAAGDLGPLAAAAGLPQLPVLQQQQQEQSAVMQQQLQELQQLQLQPFTAPGLMPFRGAAGAAAVQLPVLAAAAAAGQMQASPQQQQSQQQQQQQAPAGSAGLSAGAGAPGASNGGFSLADSIARNIAINMAQWAQAQVQVPDAAPAPAGAPDRQTVEAVAAAAAAAAAAAATAVISAAGEAIQQRIQEKAAAGYLPFLVHPLAELIPPSLAARSGSAATTSDQSAPPWALPVPQQSLMHVLAGSVSTGGGAAGTHPHSAPPVSSRQQQQQQQQQQQQQQQQQQQQQQQQQQQTAPFSLGAASGGAAGNAEQQLTATRDDTHTGQHTGGTGGTVTATPGSSAQQQGGAVSGPGNSPQHMSASFAAVAAGGGSGGVASVSMAGGLGRLPSSSLVASLGGPSVSLGGAAAMSLGVDLQPPQLLAPVASPPRMEWEVAVTVARASQQQLQLQLQQQQQQQQQRQTAPGFGLLAPQPMAREGSAAAGLLRTLSLPAAWDSGGAAAQAAAALQSREVLSRLAAAYTSDVPQLQAVVAATAAQQQGLPQGLLQPQPQLLQLVEQLPSRPSVELAQSPVTLPGGGGSSSAFQVLRPATSQQQLEVSLDPRVRAVVDPRLQPQQQPRHVRSQSAAPGGAQPLPQARAEAQGQQEAPAQAQAQAQAQQEAQAQAQAQAPYIKAEVLTEDEERGRERERDPHRHHHHHHHHAHHHHHHHSHHGSNHGGTYGGAHSRGIGSSAEPERGSRNPVDRRSRSVASIRSGGGCEERQMHSGSGGGAGGNGLTRIGAAAAAAAAAVAAAAEEAAAQEQVDKSSGASGCDNGSPAVSPDPRQLPLAVRGHGISPSAGAEGQLAHAGGGGTTGARVRFEAHDAATTAQLARLQLGAAHRSQAAERRVAAAERAAAAERAADGEGQEGGSGGNGVTDVNTYIRGDYSLLSPSGGNGGSGGYAAQLAGAVATAAGSGGGGGSGGGSGGGGVPLSSSGPSSVPSTQQQGANGGAATAMAAHRHSAQQTKQRAAAAAAAAAGAGGSDGNGAGASNEMQQGSNQNAGSGAGSGQAGEAAGGVAQATGVALALPPPLPRSLLHVAARQGAPEAPSAERADAVGQGACGGAAGLNAVSPTAGQPGGGSNTGSGSGDGSGAGGPPDVYQSSGPTGLARAAAHAAGLRQETPPTGVSAGTRRGAGGSGSGNADGGGGATGSGSGAGQGSNPSGNGAGEGSGSGAAPAAGTAAGAANTGGVGSTQAAAGPHALQHPHAHGNAHQQQLQQVQLQQQQQQQQQGSGSGGERGGSGSGAGSGSRVGSGVPAGTYAAREAMPGASGIGRHVPPYVVAAQRAQHERVEAAAAKAAAATVGRDGEAGQADGSKPISSPEADAEGALLGSGGGSGGGAVVDLAVALRHKQRGSPGGSGGMMGSQARGDSPAAALTDPRLLQRGGSALALAAGAAGRVASPPPNGQSTLPVPGDTLALLHQMLSQQQQQLQQAQAQVVQQQQAQAAAAAAAGQDGGAAAVGSLAPMAPPPHGLMTTLAGLSAGTQLAATLLALHEQQQQQQQQEQLLATNRGGGSAAAGAGRSNGFLSLAAAAADPTSSGGGSSATAPPPLMALGPGALTALLPYLTGERPVESEHVARLEEVARALQYASSLAGPLAAVLHPPGTSDLAALFSSGGGGGGSSTTSRLTADVLDVMRGPPAAQLASARDGLPSSDLAAAALMAQWQNAATMYGLQPLLRTSSAAAAAAAAPGSATSGGSAAAPPPPSSAAAAAALLGFPPHPLLIQQHHLQQQLAASGQAQAAASYLQSLGLASGLGLGFNMAANMGSRSALGALSLGPMGLSLPTFASGGGGGNGTASGGALGAAAAAGGGGGAEQSPRPSAGTIGSGGGVHGLMPAPTRSHHQQHSHQQHQQAAGAPSDPRLSGGNPRRGSGDGAVGFKPPRPLASLGGVDGSGGVARGLGSGPSMSGEKLAAAAAAAAAAGGNGGTSKRSLNELYGALVAAGAGAGGAAGGGGGGSGQGVQRSGRQRNGRRRHHRGHSPTRSVGSGASSSGFHCGDKSGGEEANYGPRPSREYKEGSPQGGGAVEQQDTATSSGREEQGSAGAARGCGAAGEVGTAGQSGGGAGGGAAAANAAAAANAAADGGGGMALPPAKHARHDLMTGPNGKLAAAAGHGGGAGGASGQGTGGAAAKAAAQRPPKDATPSSGGGSGGSXXXXXXXXXXXXXXXXXXSGAAGAALSVRVSGLPALGNTSAPLAAHEQAQAAGAGRRAQGGGAAGAVVDGPVSSYAFAVRSLGRYLPVHGVPAPMTPPAAGAPTGEPQAGAAHVTRPGSPGLTGFAASAPGVGCPASPPRTTSAGGLRCSSGLLPTSAFVTEAGLPSGRSSSNGSPVSGASAADLEAAVQAAAAASAPSTGTGTGEEAAVQQAGALRSPSPVNPDGCFELSVAGLGPAAAAAAATAGXXXXXXXXXXXXXXXXXXGSNEPGSAPADGPMGQALAPSDGMGMLGAGDPGLNVQGMQMPGAGMMGAGGARSFSVAQPEPGPGHASIMAAQPGGCGGGGSTGVAGAGAGAGGGAAGGGGGTAGHKRVRYDAGPAGGGTAAAAGAPAAGAPLTPAAAGAAGAMQQRAGALQADGAGTGTSSPSETGGGDDSRGAAQPPHKVQRTNAGGAAAVAEAGAGGAAGHAADACDGNNRSGGSAGAGSGQAQSGRGRFAAPPSNQQHPHGAAAAAAAAGGAGGGAAQRTSGSLPSHLGYVLEQASSKQGGNDGSGNNNSGTGPRSGVGSNEGGAAGGAGGSRSGEGGNGNGSQGNGGSHGHGGSHGNGQGSNANGSHGHGSNGNNGHGSNGNGASTNLPGGAPYAYFRTPLSLQQQPRGGGGGGGGGGGGGAGSGGSGGSGGNRGGGAQGSNGGNGDGAGSGGHGSGAHDGASGGAAGPSPYDAGAPTSGAAADHMHRHLHHHHFTHAHHHYGGGGGGGPQEGTSMRTPLPLQPQQPQPQPQQQQQQQQQQQQQAGTGAANAGQGMALAAVAAAAAAAPAVAGTSGGAAVVAAAAAAAAAVSQQQPVHVEGQGQDGNEPMLQDG*
</t>
  </si>
  <si>
    <t>C_160124</t>
  </si>
  <si>
    <t xml:space="preserve">MEPLSAGGGEEQGGAAAGALAPRTQPRLARHRTRLGGVREAEGGAAPVTSEEQESHGRQPGPEGEDEEPAPSATEDESEGQEVQDASDCQEDDVNGNTRTRRGRLVLGRRLVSFRTGPRNTVRRPSSRLTATATMITSPGARAASAAARPAANRVSAAAAAVALLSPPRGALALALCDDEDEEAMLRGLLDDEDDLPPPPLPGPPSAATNAQSPQGEAGSDQRLHTPAADDQPVRALRPATGAAAGASAAAAAAGAADDQAHLSGGQAVASPRPMLSEDEGDAAEAPPQPGVPDAEQQAPAPVPAPLPPLEAAGVAQELLQNLNSPPPLQVVGRLLTGGSTRSSFGLPEVLLGANGVGGAAVAGHAASPGDDLPAADWNVVGSPPTSSLLALLQAGLLQTPTGTPGASPGPSILRAPVQQDMPQVTPGISNQWSDVQAVSWSEWRNIHAGFGVLSRVPGLACGSAAGTPDNTRTLARTASAAESARGVGFTPRRDMFVRPPGCQGAAAAGCSPRPPPLHIGAAGSVECDADNEGHGGTRSLLTSPSGSVSRVRRSAHRRASADEAILRLAAAGHDLGAAATAGAVAGPSSRPGSARGHPGMSPSAGLRMSPAVARTTCELAQEAALPDFCSPSKRQRMATSEPGHVAGPQLGQQQRQQQQLGGLAGPSSGAALALGGLSAAGGFGARLPLAPRFGTSMLGSVFGAAGKQAGERRTASPHPCRCWPGFKLWNKP*
</t>
  </si>
  <si>
    <t>C_160125</t>
  </si>
  <si>
    <t xml:space="preserve">MRLAAEVQPSPLPKSPRVPEQSPAPPGPAPGPLQGPPWRQPPPAAPPRATPPRSSPGRPSCPPPRCGPPSPARSRSRQSCTRSSGRPRPPPPPPLASPGPRPISMGPPAPASPQPALPSVLTRSAPHRLEPPPQSGYAKQHSPGPRRPLATMPSPRSLETPPFDSRRPQPFVNPPSYPFRTRNPAHRPGPAPAPTSAFAEPLPRLSPPPPCPSHPPPPAPVLRQRWPAPSGVV
</t>
  </si>
  <si>
    <t>C_160126</t>
  </si>
  <si>
    <t xml:space="preserve">MQASTSLGSACRTQLAGKRVVSGHRYPNARIALKPAKSGAVASAVVAEDKWLARTVKEVATPSSLAALREQSKSALATLRMPTTRNEDYRFTDIAPLLRTNVQPAAAGAAVPSELLAAHELPGAAARLVVVDGVLRPELSSGLSGLPAGTYVGPLAGAPEAVKQKLGSLSNSRGGPFAVLNGSLVPEVLVVAVPAERQLEGPLFVLHLASGATGADEVAANAPRLLLHAGTGSSAELVEEYVALPGGRRYLTVAVGELFLEAAASVRHSYVQREGEGSFHFKSTLVHQAERSQYTLAEASVGGAIARHDLVIQQGGPETHTQMSHFLLCGPSQTHDLHSRLTLDHPHGTANQLHKCIVSHASGRGVFDGNVKVNRLAQKTDAGQLSRNLLLVPLATVNVKPNLQIIADDVKCTHGCAVSDLRDDELFYFRARGISAESARQALVFSFGAEVIQRMGHPVLQKRVQDDVSRTLLSAEPFAASA*
</t>
  </si>
  <si>
    <t>C_160127</t>
  </si>
  <si>
    <t xml:space="preserve">MRPALACNDKEGLDYVVLTLPNTVARLPELELLPPLARQLHSYAHGGFMGAALSLLAEPRWGTILSESMGEGGDDKVESVIRELTGLQRDGVTAARRELLPLMLVLENSPVLCAYGLSWGLPPAKVPYMLRPFLAGGRGPGLNRYGYAPMRLEWDLWLNPDDASDLAGAVVDHGTPGALVQQLPCRTRISIHTSTRTSTCTSIHTSTCTSIHTSHTHVHPHLQAIAMTLGCKGVAKSMGRRHNRQHGISPLRWLADFATALNSGANGKHDTPLPLFAHPHHVRRHGQQPQHAQYPRHAGSVDAATAAQYTTHADGSTCPSLERYLQLSVAGLKLRLPPAASGAATLPPAEKLADLSGKQGAAAGGGGGGKSSLYPLEARDMGTTLLLVEVIPAKGKPRTLARSIIPLMSLSGRGDGAVTLSAQLHVRRAPKPTAAATAAAGAAGPGSAGEPVTHTIAPSTPTLGDAPRPVAEAVEMQTDIGCTSGDERARGFTALTILPAGPLAEATEGDAHSATTPGPGTPSAPAFKASTSVRIASIVERAREQAAGLGDGDEDEAALEAAPESEAESDFEEEGLEEGEALPQLLLEGMVSGAALGADDVFVATDAAAADSQLSQLCSGTHRCAVSVSLRWETLTTLQAAHQLYGLPPHVAQSCTAMLSSPGGLFLDIKSGYSTAPQLRAFASTLAGIGVYTKAVCSFVPRQIDYEDPPPPASAAETGLSRGGGTGGGSSAGASAIGSGVGSGIGSTARQLQSALVAAHPVGGGSTPPCGTSPATPASPNAAGAAAAGGTFGGAPDDGAAAPPPPAKPAGGFTSKKQLPGPLPRFFDTVLFFHGLNGLELACEAGSVPPGTCVLFNGASMLVEDPGAAVAVPDAAVLRRRAGKLVEEAVEAEGAERAKEEEAEGGAGKGKSKSKSDNSGLPTEAELQAAMVRAGMSVQEQMRRRHGCLSGGCFGGADKKKKAAQPPHKSVEFTSVMDEVESAANTEAIELAVMSGAGSGGGGGGGGAATVLPELVDKEAWRRYCTVVSMFKVYGGIYVQEPDCSPSCVDALTRLTNSHPDYLPLGFAYGHISTKAVAAAGHVGRGMAAQQLMEELQSRKKLSDRVSRWIDDGVHVGASDQVYLSWARRLLTSEELLYLRSQRLLLRLLADYDCGGGGPLQEGPALLALLDGMGAMRYMLLRFFRHYEATSPITLFEIGWNFNYTKSFLRLVRNRGALAALPPAEKMATALWLVRNRQLWVWLHRCGRRDAHKLVKEALACLVESCSLKEYNLVVEVLGGEGPFRREFVGWLWLGGWSYLRRIKACKEHWAASPDTQLLCEPARLYGYVQYARRVPGGGLLPGQGLDAEEFEGSKKRMPRFWLNGDVVVTLDPTHTRYKVWWLKLCESPPRPRAERD*
</t>
  </si>
  <si>
    <t>C_160128</t>
  </si>
  <si>
    <t xml:space="preserve">MTRAEMTRLKHEEVSSPRRVRSVDNLAAFGDQHQQHREPHPRQEQVGTRAVADSSDGSVCAAARDRGVASLRQRPCSTTALQLNGRSRNSSRSLLGGAAAERGSDLHGSLSGVGPNRAFSGDLDAVTAPYNARLAAAREAAYRRSCDAEALAAARVHARQHGGASSTRSVHYHRSPPGWGTSWEDLSRLAAAAGSSGDPGSALSAGSGGRAAAAAAGTSGVGDSGPAVAAAAAADDVPRASRWTVPSGTYRACTLVLSFRDPFLPQMLRRFVKSDIRLLKLYESGLPPWAMLMPCYGLPYRPWMRRAAWLAFLAISVVSMAAGFYDLWRNVPFLKQVVTAIASRLYLPAAEFWDRLSDWLERHTQLRMSILLTYLFSKSPLLVSFMRALRSLAALLQQLLAPALAALGAALAPVASLLQAVAAGLGGGVAAAAGAVAQAAAPVVAAAAAYGSEAAAFAGMVLGPPARAVWGVAVLVAQLVRLVAALLGMVLVGPVQLAYTVGGALSWAGGELAEQVAAAWQGLVWALQWTVTLGRAAQRVAPAMQAGARAAASAARAAGAAGGATGGAVGGLTSGVAVWQWLGLEVVGAYNAAVMNFLCTVACVTVQHRVSLLLQLRRFLTRQKGRLPAAVAASVPLPSFVSMPSFDGGGSSSGGPQARSSYSLTLSTSGNLASLLSGHSNGGGASGHLPSVFSRGLSGVLEAEAEADESSMSLPGGASPGGMYHYRYVAVAAAAAAAAGGDSSEPDSGDMRVLMAAMMQREQAEAETGMDMRGEEALGRRLETGAGGVAHGGALFRGSAAAGLRRRHVGGDGRGHAGRSEPLLQRQLSAVDESEHEGLSGPQGRWPWGGSGGGGPTGGPGTNHASARRHTADEAAGSWQHASWDALRGSERGSRHEEEEEEEEDEEEKAPGYWRAAAKALRGRA*
</t>
  </si>
  <si>
    <t>C_160129</t>
  </si>
  <si>
    <t xml:space="preserve">MPPKEEQIKLDSLSPQQLVELRQNLNAEIQRLMESGQALARASNTFAGTKKSVEQLGASKEGQSIMLPLTSSLYVPGEVADVEKVLVDVGTGYYVEMCIAEAAKYFDRRIKTLQENIGIVQQTLNDRRNVLMTVQAMLQEKMAAQQARA*
</t>
  </si>
  <si>
    <t>C_160130</t>
  </si>
  <si>
    <t xml:space="preserve">MALGNGQRLPGTCQAAPTSNAWAGGGGTWTLTSARMPGVRRRTRCCSGCMRSWARRGRASQSRSPTARHSNAAGG
</t>
  </si>
  <si>
    <t>C_160131</t>
  </si>
  <si>
    <t xml:space="preserve">MPSRSADACTCSRTWLAGTTSRTRCSMAATLSSNLQERKGRCTSDLCLILPAPTPFPHRCRSHAAPFESHAAILPPQTTHPDNQSSPAPHPASRF*
</t>
  </si>
  <si>
    <t>C_160132</t>
  </si>
  <si>
    <t xml:space="preserve">MAGELLAKGDRAFIDESYEDAVQAYTEALAADPSDARIYEARANAYLKLEKHSEANADATKALELSPDRPKAYLRKGIALFNLEEYEAAKEAFEAGCALAPDNTFKTWIRKCDAELEAPQAAAPADTPAGPPAGPAAAGSSAAPLAPAAVPEYTGKYRHQHYQLANRVTVDVYAKKLKKEQVAVAFGESHLTVTINDTDGQEEYKLDVELYGKVIPEQCKYEVLSTKLEIVLVKADNLQWGSLEKSDKVAAPNYSTPGTEAPRTYPTSTKKQKDWSKVESELNELEQKGELDMGDPLNNFFKKIFAQGDEDTRRAMMKSFVESNGTVLSTNWKEVGTKPVECTPPEGMEVRKWES*
</t>
  </si>
  <si>
    <t>C_160133</t>
  </si>
  <si>
    <t xml:space="preserve">MQGEESDEDVGAEDDGGDDSEFEGLGAGSSSSEDEEESDVDDESEDERPKKKSKTAAAAKKPAVKAVAKAATNAAAAADDEPTEDEEACKDEQEAEEQDNEKLKVQRPSSAAASAAPQRPVLQLPRPGGYVRPKPLGAATPNAGGLPKPSNAAAAKPTSKAGSSAAGPGAAPMQCGASVTSGGIRLPPPLTTGATMAYRVPGLRRPPKKT*
</t>
  </si>
  <si>
    <t>C_160134</t>
  </si>
  <si>
    <t xml:space="preserve">MALVATDAQKKAMEDLLPNQEDLLYEEELARNPYNLKMWIRYIHARADAVPKRRYLLYERAVRALPGSYKLWHAYLTERRLAVRGLRPDDVAYEALNNTFERALVSMHKMPRVWLDYLQLLMDQRLVTRTRRTFDRALGSLPITQHDRVWALYLKFIHTPGIPVETAVRLYRRYLKLEPTHAEEYVAYLKAKNRWGEAARKLAELLNDDTFRSLEGKSKHQLWLELCDMITKHPKEVEGMRVDAIIRGGIRRFTDEVGRLWTSLADYYIRRGMFEKARDVYEEGLCSVITVHDFSLIYDAYTQFEESLLSASMEQLAGDDEDEEGGKEKEGDDGTDFLLKDDGNDVDLRLARLEHLMNRRPELLSSVILRQNPHNVAEWHKRVKIFTGKPTKQILTYTEAVRTVDPDKAIGKPFTLWCAFAKFYEHHGDVANARIIFQKATEARHKYVDDLAHVWCEWAEMELRHSNFKRALDVVTRAITPTPRPARMTPEEERALPVADRVYRNLKLHLMHTDLEESLGTRESTCAAYDRILELRIATPQVILNYALFLTEQKAFEDAFKVYERGIALFKYPHVKDIWTAYLAAFVERYGGKKLERARDLYEQAIKDAPPTECKPLYLEYAKLEETYGLARHAMDIYARALAAVPKAERKSVLDLYVSRASDFFGIAKVREIYESAIEAEPPHELSDDDVREVCMRYSALETKLGEIDRARAIYVHGSAVSHPDRAADFWAAWRAFEVRHGNEDTFKEMMRILRSVKVSFSHTQINSIVDAARLTSKADAEAGAGGAVAGAKRPRDGGDAMAELEAQAVAEMGLGAGAAAGGAGRGTALSGFVSAGVYQQGADKDKEGGTAAAPQQRKPAPVAANPEEIDLDADADDDGAGAGGAEDMDVAEKAVPAGVFGSLAGLAGKGQGEGGEAAAKKQRT*
</t>
  </si>
  <si>
    <t>C_160135</t>
  </si>
  <si>
    <t xml:space="preserve">MAEEQPKVEAAQEGGEQEQVIDPWSVSGGADGRIDYNKLLEQFGCSKLTEDLVARVEKLTGKPAHPFLKRGIFFAHRDLQEILDCYEKGIPFYLYTGRGPSSEALHLGHLVPFMFTKYLQDAFGVPLVIQLTDDEKSLWRGLDIDEARRLARENAKDIIACGFDVSKTFIFSDFEFVGGAFYRNIIRIQRCVTMNQVRGIFGFSMEDNIGKIAFPAVQAAPSFPDCFPHMFGTRKDIRCLIPCAIDQDPYFRMTRDVAPRIGHQKPALIESKFFPALQGESGKMSASDTTSAIFVNDTPAQIKDKINKYAFSGGGATVEEHRAKGANLAVDVPWKYLNFFMEDDNKLARIGEEYGSGRMLTGEIKKELITVLTDMVSRHQRARAQVTDEVVDAFMAVRPMNVV*
</t>
  </si>
  <si>
    <t>C_160136</t>
  </si>
  <si>
    <t xml:space="preserve">MHVRSHHHAELAPTTSGEHEEGPRRTPSHGGGHVAQPRRLTSALQDHAMLVAMCISVVLMYMVARGLRNLMRHGSLPDSVMDLPTCSDRLAALGLDFESMRLSVSKYALDRRRVYEAMGAGVRSKGLSLGGVVTQGLKQDDLYRITHDTRSDKMLITPVLHALEVPVRAMILPLRDHVAASKIRDAVQQLLMPVLPEGSIWLQDDELYHATLYHASSHAKPIHARGEVIAEEERAIKRVCGSTCPISAVLDKVVVTTTGVVVACWQVLPIGGEPALLRAALGVALPNAPPREAQMVKEPAMLHTTIARLLRPPAAASASGGSGSKQGAGTHSIVGGVARSSSEGLGGRELRGVKAGQAGGAAEAGGGGGTGGDAVGRTGRRHLLVDEGATDGLGGGSSIRVETTKSQSGGSKDVAAIEDEVVVAAVDLLSATLCGLRAQFGEVWFIEEQDLLALALNGRYVRHLAPLTCPATGRRAEEGLSAAAAA*
</t>
  </si>
  <si>
    <t xml:space="preserve">MATQVERIKWVKGTNFIVDGFAFTSPKCKHYFLTHAHSDHTIGLRKSFSAGVIYCSHVTARLLIHDMGIRPEVVRPLEVGVPVVISGVRVTPLDANHCPGSVMFLFEVPVPTAGRQQAAAGADAAGICGGGGGAAAAAEAAAIGVKAEAVNGVEAGALVADEAGMGTAAGMQHVAGQQAADEHIKREVEEEENCSCQGGGNEDEETGELSRGAELEAGCQQLAALAAAAAAGGTQHRSKAAGATSEARQEELTQTGDGDSAPAVEGAGSPSARVPGTAGASGSASMGGCSGGMATHNILHTGDMRWQRWMRDQPGLAGVRVDTLYLDTTYALPRHRLPPQTEAIAMMVQAMREAVAEEPATLFVVAAYHIGKERAFLGAAQQLGAKVWAAPDKRKVLALLDLAPEQAALLEERPEAADIHVGGWGLKHEELQAYLASHKGSRWKRVVGIRPTGWTFRRKGGVSVWREGEVSILGVPYSEHSSWTDLCDAVSQLRPQRVVPTVNAATPAHRRSLVDRFAHLMDLSTDRSRLDVYLSRAAEAARVKIEAGDTLASDAAAAASHAGSATAAAAAAVCRVDLAAVDVGEQERILAQVQEQHRRRQEMQQRRTQLQQAQQQRRQAVQQAGKGKGRKRDRAEDGRPAEEAEGGALSGRCSGDDEEAAAGTANGRQLLQRRRQSSVRRSSCGPAATGTCMVDLTIDDETDEDEQKQQVQEPSPSRNEQSGTASKVAHTAIEDGGAQAAGAEHGSIRRFLEKRAGRKE*
</t>
  </si>
  <si>
    <t xml:space="preserve">MSVQEYIEKHGLEKKVEEVLNLCVKEKPEEPLSFMAKALGQLTPPEIVKVVGRQIIDSRGNPTVEADVYTRKGMFRAAVPSGASTGVHEAVELRDGDKSKYLGKGVTKAVENINAIIAPALKGMDPVKQAEIDQKMKDLDGTDNKGKLGANAILAVSMAVCKAGAAEKGVPLYKHIADLAGNSKLILPVPSFNIINGGSHAGNALAMQEFMILPVGASSFSEAMRMGCEVYHALKGLIKAKYGQDACNVGDEGGFAPNIGSNDEGLNLVNEAIEKAGYTGKVKIGMDVASSEFYTEDGMYDLDFKNQPNDGSQKKTKEQMLELYNEFCKKYPVISIEDPFEQDDWEPCAKLTTENICQVVGDDILVTNPVRVKKAIDAKAVNALLLKVNQIGTITESIEAVRMAKEAGWGVMTSHRSGETEDSFIADLAVGLASGQIKTGAPCRSERNAKYNQLLRIEEELGENAVYAGESWRHIGW*
</t>
  </si>
  <si>
    <t>C_160139</t>
  </si>
  <si>
    <t xml:space="preserve">MPLRPGEALPLQFVEAVAAPWRSEQELRGVKEKARQLKHYDMAAAAARQLQQKKHELGQNAIRTLRQNQAWQALHQEDAVLDTILAVDYTWAAQLDLLNREAQAAIAELQERHEDQLFKKRLEQVHAAWDRGVRPERRSKELLNLRRSEVVLVKQEDYDKAFKGKMLAQQQRELEALRRRLEMRLREAELARERDMLQLERKIKVSSTKQAEVRKVERRTAEQMLSGRGIINTTTTRTGRSIKDAFPTMAIATSASAAVAAQAGAVFHDPKSTLDQAPWHKAPSDYTPSYNPSSSLYLGPSSVSGLKGLGGKSAAGSGSSAHSGRAQAGAAGSGHFGGFGSASFGGGGGGDGGAAWMDHAEPAAAAPQAAVTFSAWNQGEGATIMGSAHRGQQQFGQPASSAAVASGTTGATGSGGSGLTEKNLREINRAAKVAAQLRADARAAEAIAYGSSSRNSPRHSSSFRSDLPYAAGLSARMANQPLGPAAASWY*
</t>
  </si>
  <si>
    <t>C_160140</t>
  </si>
  <si>
    <t xml:space="preserve">MNGSGAHASTSCSGQPARVYIFICSAAKNSDRRNSLRKSWFRYLSDADSPLPPRYRSGVSIRFIVSRESRCEEVDVEQAQHSDILYIDAPAGYHNLWRKALCFLAWLEGHTDTAAGTSGQGGVGACGNGAGDGGGGGVSGGSGSGNGSGSGTPYDFVMHADDDSFVRLDLLLPLMATWPRQRHYWGYIWDGTGNRVTAPIRNPANKSHMPAEQYPLDYYPPFASGCGFVLSRDLVLALLSRPLPDYRLLDPPFGIHLCGPPDYCVAPGGPVVPVHEERVRPYRPLPTFRPDTLVQHYLRSEEMKPFWEQSLEAARGGPAASPTTAGAPGELYNTLVALGLLRR*
</t>
  </si>
  <si>
    <t>C_160141</t>
  </si>
  <si>
    <t xml:space="preserve">MSEQVFAELFSLGQCLPGPTSTQVSFAIGTVKKGVLGGLLSGALFQYPGAVVMTVVGAGAAKWLTNPPGWLAGIVMGLSAVGVAMVASATKGMLMKLCNTNVTAIIGTLAAAAAIYWSEPWLFPLCIVIGFIVTNITDRKMDKTLKGSDGGVESLGFGMLGGGVLVGLWMAVLIAVLVLARTLYKDGDGPLNWFEVFYRIGSIIYGGGQVVLPMLLSDVVKKDNDGNELPNTWVTEQQFYAGLGAVQAMPGPLFNFSAYLGCIMAIKAVDELKIFEPIVVIGGALLGLLSWGAKMH*
</t>
  </si>
  <si>
    <t>C_160142</t>
  </si>
  <si>
    <t xml:space="preserve">MASGYVAAREAIDKLLADVGGLLADLTSAETPDSDAEAEDARRVIDAQVSKFWQGYYELKRRHDESALSVAVLALTKSGKSTLLNSLMGMHVLPMNNVPETARITRIRHDPAAKEPTLREGMAAPPSASTGGAGGSTGTGGWGGRGRSRGSGEGTVVRGEAAVRARLQQLNSAARTSSGPLSPRPSAGLGLSGDGSSSSSCGGQQQQQQQLLLPEGLEELLGGGGGGDAVERLLEGVDCVLYLLDYTKLKTAEEEGLFRRLRAINPQLVARLSSRLFFIVNKVDACETSEGLDPDQVRDYVADLVTRQLGGAAAGGGAAAGAAGGGGGGAGGGSGSGSGGEAAGDVLLQRSTSGGAGSDAGAAAFRLHPDQVLLLSARNALLARLVLSGRASPDDLKRFHRLAFGAFGGGFGGGMGRGPVAAGPSAEAVRAAAGCLLEGSGVCELEGRVLSFLAAHAGAVKLLATADDLTRLLGQVRNVALACRSCLQRNVAVLQAQAGALRRELDEAAAAFEEVRGRADAVQSEVVGEVSRRGEGTQELVCEIKSHLNTLRRRLFTQIVQTLDTDTHAPPPPARASAPATRWFRVRDKFLSMFTAASSSLPPGSGPSALVPQARSRSRDELAALLLDLHDDLMNQIHGEVSDFWGVLEACAASRHAELLSALNTHLAALSSYQPPALCTPAGIRESNEKHIRVGTRTTTERVFRQPAGPPSLCRWGGYWVDVPRTRTVVETYSATVYCLRPDEIANHFIGLVDGAVSASEAALGAYVAALVEAQLAAARERIREYGDRYLGAMNAALAASARGADFRGAALAAVDGYVTRLEQLTARAAAAQAGAEAAVPGAAAGLLDEVEVYEDMEEEEQREERREEREAEAAPPPPPELHELEAAAAAAASAVAAAAAAAAAEVDLLLPEVEQEEDAVVAQVAPDDVAAAGTGADQYGGEDADPDDDERVCAQPMAAASDVLGAALEAELEALYGGAAGGGGGGVEVESHEEQMRQLSAALSAAMADSVFASPPAMPEAAMPEAAVPEGAVSEAVEAVPEEAAVAEAGEEAEAAAEAEGAIPDIEDLERQGQEEEEEEGLEGWSVGQSGQGSEMVVVAEPEAEEEAAEAPASEPAEAPPQLLQVQQEAHAGPAAEAEAAAPDQEVAAAVPATEAVAVLAAEPPAPPSSLPAAPSMSSSTYTGAPFDYSRAFIEAMSSSEMGSSLGPTAPGTGATAPREPLTMIPLTSASEGGAGARAGAGGADSPRSAASSGDWQLVGAAGEEELEAVEGEPAGPTAAAGGGAK*
</t>
  </si>
  <si>
    <t xml:space="preserve">MLEALMKKDVLATLCCPLAQDPVPGIQASALSSLSKLAGCDPLLSQAVVSCGVLDSVVLSMSHESSPVQAGANMVLAAVAGSSVDFARRVLEAGAMPGILTQLRVGTPAVKEAAVKNLNSLIGSHGDHARLIADEALLSTLVAMLSAADSPHSLCKAVVHTLATTARYSSEMAAAVIKANALPPVSLLVRGGSTPPDLRAAAINCLAHIASHSEELASQVSATGLVGPTVGHLADKMVPKVRRAAAALLLQLGRKTPPLAAEVCSGGCPAALAKYLAMEKDGGEGCSTGVTLGGTLASYSPVTAKAVVDAGVGAEVVAALRRGGAGGADAGGGALGATGKSGGGTKLLTMKSTAAGGASAGVTNVPVPAAAAWALEQMSQHGDETTMPLIAQGALTAVLDGYVASADGAAGSPDSPDAAIFGRCKAALKSLIRNCATTAPLEPLVMDSTPPAILKHVLRRCEPLLAKDPKARQQFVTSGGLMRLQELEGRLCGKGRAYLEAINKLFPADVVNYYRQGGGK*
</t>
  </si>
  <si>
    <t>C_160144</t>
  </si>
  <si>
    <t xml:space="preserve">MSPHPPYVPNEHDVQLLKEHVLSVHPDAQQVLVDALEEGLTTKLLSRWLTARKGDVKAAAAMLEKHVAWRRGAGRPVDESHHGVQVNLAHKKVFLQGLDKTGRPIVLGVGSRHRKFETKEDALAFCTYALDTACAIGNSHEEWDGKLTGVFDLRNLSLKNMDLTALQVMFELLQNHYPERLGRLFLYEAPVAFYALWRAVSPFVDPVTKTKINFVYAKNAHDDFEKVFDLHLLPTDLGGQGDYHAIDEAHKRALERAAARAGSASPSASPAASPAGANGNAANTAAPAAAAPGAAAAPGAPAAAPAPAPAGPAAAAGAAVPTPTTPTASVSAAAAEVKAPHAAAAAQPAA*
</t>
  </si>
  <si>
    <t>C_160145</t>
  </si>
  <si>
    <t xml:space="preserve">MTVEEKGNGAAAVVEEAPKPNWKERWATTWPKIQTFVVENYLVLAFAVAVTFALAYPVPGRFLVKIVVLGNVHIIQEINMAIVFFISGLALNTSELKKALARESLPTVIFGFVMISFVTPILGFAMREIPLTPPAFAVGLTIFCLVPTTLGIGIALVRSCKGNEAIALLLTVGTNMLGVFLMPPWLRFLFLNYDAGIKLNINIPDLLAKLSITILAPSLIGKAMRELFKPVEEFAKTYRTALFAFKPPIKEFVACVVMASQKSAPVAVTVIRSKRSRRRGGSAAKAAAAAAVPKDAVDAAEQGRAAEAAGADAVAATTGAGALAHGDAALAAADGAAAAVAAVDAPSSGSSSGDYYKGDPGTRASDKAGA*
</t>
  </si>
  <si>
    <t>C_160146</t>
  </si>
  <si>
    <t xml:space="preserve">MGRGLGGATVLQFGLPKSPLAQPRNVIAGATGLLAASADPIPDWQGFKFLLTALAGSSVMVLVALVFNNAVPGRRYPTFWYNGGEGQEPIAFLAGYEDPAALGWRYTGHDSRITAAYYENDSAPPGGAARKGPPPTTYHNRLSAKQWRDVLTSPPPPPEDEEDGAEALGEDELPFEFPRGYADPVDLDWEYVGSEPATRVAFYERREPGATIKLVFARPSKRSPPEHPPVYFRRLRAAAWRQVLADPRAHLQLGYVAEPPPPRRRQ*
</t>
  </si>
  <si>
    <t>C_160147</t>
  </si>
  <si>
    <t xml:space="preserve">MSTMFVPLFLNLTCSYSINIVTLAFVGHLGKQELAAAALATSLVGIVGRTVMYGMVGALDTLASQIVALPLHVANNYVLVYVLRLGYLGSAWATCLTAAYGLAGMLGYVAWTGLGGRLWRGPPVHSSIWKSWGFSLMTLAAGKLPDPGTAVAAASISFNLYGILYMVFLAFSMTTSTAVGNALGSGSARAARHAALTSLVTAPAMWFIVATLLIEPHTQGAGKQRLGVLVNIVAFYVCAIPTALLLAFRLGWGVEGMYTGMLLGPAIQAVSYVYIIARLDWTAEARAVAARAAASSTAHVDAPRVAAAALPGAGQGRAQNDRENASAV*
</t>
  </si>
  <si>
    <t>C_160148</t>
  </si>
  <si>
    <t xml:space="preserve">MRPPANWLVQRLRLEAAPPPPPPPPSAAAAAHTAPAASALRLVPADAYHPPGAQPQPLPGAPLGGSSGSGRVTAAAAAVVPEGPAAKRSRLRGPTQRLGGEGPGGEMSQLPPPPHQDQQHDQHQQQQAALESHPARPGGGWGSGYSLQPNLAAAAEAAAGPWGQAASGAGAEAESDVGCGGGGGGWSMLTGTPLRLLCVSQWQLGGRLAAAALTPAGALVWALRGSGVVLAAQLVAPPPPPQPPLQPPGDEGIVPATAAAAGGSTRNRGGSSSGGEGAAVTFVSELRPLWLPAPPNVRRLAACPGWWHHVVAGCGGGSSGVLLLLQARMPPLQPLQPLQPQQLPQPHGQQAGGGPAGMYITPAGEGAPHATVDGCGGGSSSAAGWQAAWQRLVALLQRALLLPQGLLPATAPPLGGPRGSVRICGGRAELGWQCRAAQVPPPAVAAAGAGAGANAGAGNGGGSGGAAAMPAAAVTSAGSGGGGGGGGGGGGGGVHVGLELQADCLQLLASLQAAVHAAMAEGGSSSGGSAGPAAVASAADGQPPATRSCSMSGAAAGAGVGGCRVALQSGERLQEAVRQLRRLAAAMEEARVWRRQLAALQQQQQQQTGQQQHCRSGEQERLVGAGLHTGAEALGAGGGEGWEAGVQAGAEAAQLQARLRERLAAVYDKYSEVTAASLLLLVP*
</t>
  </si>
  <si>
    <t>C_160149</t>
  </si>
  <si>
    <t xml:space="preserve">MYDTDDSDSGSGSDSPADSDSPWRRGLQGLQTRRDLGTGWTFAPASEEALLDAVSAALQIYERHPDKWRRIQLAGMRRDFSWGRAARQWESVIETVVAAPTYSKRRQVQIG*
</t>
  </si>
  <si>
    <t>C_160150</t>
  </si>
  <si>
    <t xml:space="preserve">MDVYRFGWARLANSGEYEGEWRAGRRHGWGLYVHRGTAAAAGAAAAAAQAAVAPRGAGSRPGAGGRGSSAQAMAATPGPPGAAVDVGVMVYEGQWEDDMMHGLGRFLQAGAVFEGRYCRGRRVEGHWVAADGRTTYSGGFEGGERHGQGLLVEEGVCRYRGQWVQGAQEGRGQCQSGGVPGAEGGPADGAWYRGDFVEGRREGQGVARLSNGDRYRGTWLAGRRHGRGELVAAAGDRYVGEWAAGERHGQGSCLFANGDKYTGEWRHGRRHGYGEVVFADGVRFRGRWQDDCWVQARDDLGNRRLTGGDCFRVLLRRPSPALLRSLTPAPPPPPAPTTTPLAHPHESASTATNTTTTAPDTPASGAVPVAPGAAPAAHAAVLQVGLDPAVAQEDESAPGPVVAEGAVSDLDDGTYQVSYTCTSGGLLELHVLLLPPPAEELQQMLLLAAAAAEDQGGGGEDGDAALRCATAASAMQVAAGPPHAASSTVVGPGRHGAAAGAGGCWFAVQPRDRWGNRLTRGQMQLVVQQLQLQAQEQAQAQAQARQQQQGRKQQQHGAGALAAAGGCGSGGAVMGIAPLQVELSNGATQVPLRLELQEQEGGGGGGGAGSGAAAAEYRFTYTAPPAPGMYRLQVVEAASGRHVGGSPFSVRFTAPVTGAGPAPTAATATLTAPAGLCAPCGAGGCGVGPAQYTVGATGSGGGAGGSGGMGCAAVPVAVVEVEAEAEASLLQPVRDLVSEWGRRAEAAMREAEADAAGDGEGKGEGEEVREGPAAGARKTAALGARDSGGGGTAAAREAAAAAAAAEAMAREAAAAGISDNERDYIAACASVPVVSDMRDLWKVHQLQEEHKAQQLAERLQLLGTHGGSAAAETPRN*
</t>
  </si>
  <si>
    <t>C_160151</t>
  </si>
  <si>
    <t xml:space="preserve">MSPGLDMSDMGTGGGPSMPSPDLRDMATLQLGMLYQLLSMAGNNYSSMRCTVYARTFMDVGPGQVKLVRVAKFPVAPGQGDDLLTAQQSTLLLHTEQSWALQGGSAAVDPSGLIEDCLLHREVVALPHSSALVFPLVDSGVLVGLLVVELDASSAAQAAALAAGGQQQGGIAGAGAGSAQPAVDAAFASIPSLAAGGAAAMLPKLCLAQEAAARGAGSSSGNGSSGDSSGALGGVQECSVEGLLDDGVVGERSRAGQHRNLTDEELRCLRLAVPLLAKACGMDARASWQVAQSSMTAAAARGLLREAQRPLSTLNTFGSMLVPRLKDGEPDKDMAKGILMQGRRLQDLVWQLEEALHGPSPQAAAAAAASAGMAVAGSSLPAGAAAAGVALGPGLGAGRGSGPASPFRSPVALPLDQSPAVQELLQLPPPRPVALPPRAAPDEAAAPVVDTAAPQGLVSPPPVHPGRVTYAEPPAPSSTLEPSSSAPGSAAFTIRQPAVARAGTPAAGPGAAMATIDVETDSSSSSNSDGACASGATGADHGYSNPGSPRATGALAIERSGSTSAVGSSGPFSWAPGAGVSTNLVAALAGVLTAACRLAAVSGIGFIVNSPLSAVLPPRRGAGKPRPAAGSAADAAALGAAGDRAPRVARPSSSSSASAAAADLDSVVEGPRLIPRPARPLLVGVRAALVAKIVGYMLDICLQSTPRGGQLCVSARQDGAGVQLLLLHSGRMDLQRLHMRSRSLMAATTAPAAAASPSAAAAVPVMAGASAAARGGGGHAVAGRGSGSQHAHPSGSTAAGAGGAQAGSGVLSVELAQELAQQAGGHLTVSYPCNMVNAGTGSLDLGTSVEIWLPGPGALN*
</t>
  </si>
  <si>
    <t>C_160152</t>
  </si>
  <si>
    <t xml:space="preserve">MYINSPGGVVTAGLAIYDTMQYIRCPISTLVVGQAASMASLLLAAGAKGQRRSLPNSRIMLHQPLGAAEGQATDIMIRAQEIMRMKETLTSLYIKHTGCTREMAEKTLDRDSFMSAQEAKDWGLIDEILTERPAAEVHSA*
</t>
  </si>
  <si>
    <t>C_160153</t>
  </si>
  <si>
    <t xml:space="preserve">MAAAGVLPFKTRLLPEPQSAAVQLSVLPGNPLLPPGARPRGYLFAEASLVLVEERQLQGLGLGGLGSTPGKGGAGGSHFATTYEAVVVSPGKGGEREETAPAAEGYTVQNVLGSACLLYLPSEPGLAAHMLRRCACVDPAALAAGMATHLGCSMSAVSSSKMQLHAAALASKDGSRAGSRRQSIQDVSAWGATFSSGTGGDRSGTSTASGMGGHGPVHGHYPPHVHSHQHHASLPMQPVAGSGTTAANSATSPHVTGAPPLPHSSSSTSLSNSGWVPPGVRRSLCGPLALQGGMQHVQSQPEAAAAAAAQTGGAWRPSHDGPYSVGQSNLARQQVLLQQHLAGVTPAGSTASMSPCSTSTAATSVFAAPPRPETPEPLVAAAAASSAMMDLDVPHPPAPACADVAGGMSCGLGSACGRCRSEQLPTVLERSGSFNGHPAPPVGASADGTACGAGTIMHHAASAGSLATAHASTSGCGGAELSAQGYGRGAAGPDDWSSSGVSASGWPMYGHRHGSMPMLASLANAGGAPSHAHSSGVVCCAPGATEALVAMGLGNRLAGIGSDCDHPPDVCTSRRVVLAWVAPEEAPQGAAARGIRVIQPAALGAAAAAAAQGAGGGFLAAAAGGRAGRPSVDKSGPGARGGCGRVLLVDELSLRQEPPGVLVLPDPCDLSDSERLQLEQALVETGLLQPGGAPGGACAVLHASCRSLVDVMELMLELGAAAGEPDKASMLLERLQARMRRVAAAVAAATLAGGGANGGVGGGVVGQAGLGRLPGGVASSMALAAAAAAAAAVSPVAGAMPPLLPGGRPRRVLVLQSLMPMVEPGRWVPEMLAVAGASSCLAVPGGDDVALSWQDVRERAAPDVIIILTSPGDGAGVGGCCVVPSHHAHPSAGPHAGGAGAPHSHASCAGGAGGAGGSLKEHLAALAAQPGWWCLPAVRNSQVYLMQAAYCVRAGPRVVDGVELLARLLLPPGCFASGRKVPPGVVMKLSLTPGQRCRATLLPTYFVPYNP*
</t>
  </si>
  <si>
    <t>C_160154</t>
  </si>
  <si>
    <t xml:space="preserve">MDCLACAQLAQQLGCGASSDALLVVSVEPASQPLLPRAGVVLLVWQPQVPSQVLDQVQQALAAAPCLLADGAAAVRGLLLVDASPSITLSVTHKVLEGAGLAALARKPTVLASRASASPQAALQALQQLAEPLPPAPAPQPALPASAGSVVRIAVARDDAFGPAFHENLTLLSQAGAQLLFFSPLYDTTLPAGATCLYLSSGGALEPERWQQLAANRPLLAAVRAFADVGGMVLAEGSGLLYLSRTVELQEDDGGHHHRAHEMGEPPGRRFDLK*
</t>
  </si>
  <si>
    <t>C_160155</t>
  </si>
  <si>
    <t xml:space="preserve">MSSSTLRAEAPEFYPSYMYAATEYYEAGSEEGITEEDLEELEALEAWVEQMAALDEMEREHLIATALSEAEPSQILEAEMRAMTHEEQEAAAASKRKGDARHRHHHKH*
</t>
  </si>
  <si>
    <t>C_160156</t>
  </si>
  <si>
    <t xml:space="preserve">MEAVPAGIFATPKPRGAVTLANWATYWDRKLEVQPTGRGGTFNVYLAGDSGPVVMCIHGGGYSGLTWSLVAKKLKDKYRVVAPDMRGHGLTKTDNDTDFSKETMSDDIIAIWEHMFGAAASAASSGAANSKEGPAPSGDSTPSTPAPTAPATAPPAAAHGPGTPAADAPPAGVLVGHSMGGGLAVWAGAAKRIKRLEGVVVVDVVEGTALAALPHMMNVLAGRPASFPSLEEAVTWAVRSGMSRNKEAAAVSMPGQLQQQGGAGAGAGGAGGGPGGGGGGSGGDGGGQWTWRTPLELSRPYWEGWYMGLSEAFLQLSCPKALVLAGTDRLDRALTIGQMQGKFQLILMPTAGHAIQEDEPDRTAEHLLGFLKRFRVGEPPMVFPRAPTGIKPVLPVVAGPVLEH*
</t>
  </si>
  <si>
    <t>C_160157</t>
  </si>
  <si>
    <t xml:space="preserve">MALYKDQASRLALLRRLPKSGKSPGDSPELDPRSQYQAEFHRPPELVNALVQKHFFPAEGAVPEGVGEEMPQEGGRGAEEVGQRLSDYQRLVRRRAAQTSREIKAEQDVKLKLAQATRDRLQAAKDFGTRVAVGNAKVLLRNKAAASAVEVAHEEVAVPVASARPAPAASGPTVPPARPPAPKGLCVPDQLMLEKEHYPPSPPTPPPKAKDEALLDQSVQTPVEEPRRPPASVLARQRLLSHCPAESTSAAALAELANLNRSLGVTPADVARSPELLPQPGGFRTRVLQPVQAANVPGAGSPSPSGKLYKGKLLPVAISSTDKLGLSRVAQKVADLGDKLMLPRLCSCPNNASPFDPLYVQKCARNCPLYGQTARYQALLTSILKAADVI*
</t>
  </si>
  <si>
    <t>C_160158</t>
  </si>
  <si>
    <t xml:space="preserve">MPKRSDSGPQEIELWLDESSEVSTLSLVNRDGKAALLNPGREEVTMFNGDGSAGSPFCIGESASIGYMSGHNIGIGCFESGTEQVLAPKQLPPGQLACLAADGKGSVYACIRAPKEDSPERIFKVVVAGSGAGKVPTHIASLRQHARAACMAFHPPSNSLIIGTDNHGLFSVGVSGSKAQAVQLELEEVSDGDDLESTGGGDDSDNEGAWGDDGGFSDDDDGSDGGVEPEWPGIRISGVAVDTHGCLIVADAYERGRGWGPVGSRALIGRVSRFQLAGAQAGACVLRGRETLLKGMGSVLQHLHVLACGFLAALAFDKLQQFKPEGVAPWFWRLPPPPRDAEGAGTSAAAGAKRAGGGHVADGHARKLAGMFLGGGSAADVVELHVGKTAGGPAMTFSIHRAVLTGGCSWLASGLAKSTGALKATSEQQKALDGMLPQVFAVVLAYVYSGGVDFEGVAADHPAAALATASAAAGGKAAGGSKAAAGKGGAGKKGGKGGAGVGASNSGDGAVVAAGSSGALELAKAVAVAAERLQLPGLREAAEAYLTSQVSPDTLGPLLTWATAAPGQQLGGGLQELVSRLKAWAVEHEGDMSEAQLQALPAALVKELYVGSVKRRRTGK*
</t>
  </si>
  <si>
    <t>C_160159</t>
  </si>
  <si>
    <t xml:space="preserve">MARLLGLPSPHCSDGGSGGGDGNSGYGSDSSDGVGGGRNGGQTGRRLWQRARLEEQPALKRCQAGLAARGLRRQLSMTFEYATSTLKYGLWHLLRFYRQWGQRRWRLTVHVRTQKVQQLAGGRPKEEVIVGWGNANTGYGGCISRCVRSAGGAYSATGSAACRRSYHGGAHALTKSKCATTAGRCGTWTDQELAISGFERFALELEFLQCLANPLYINWLATKQYFDNPAFLNYLKYLQYWKQPAYAVHITYPHCLFFLDLVQDADFRNAIKDFSYAEHIRQAQDSFFRNFHSNRVAEAEGKATAAPAADGDGGAGDAMD*
</t>
  </si>
  <si>
    <t>C_160160</t>
  </si>
  <si>
    <t xml:space="preserve">PKQPPQHERRPRPPLAVHRTTSRIHQRLPQAHDAGRHPSDRHQYPTQHSVGQTSDTATPVGSQQTHACPPRQHPSTSHTTQQCAPPGCNTTRPAQCADSHRPHRPEQRPTSSGLWARCTASSSGELRQRPQRPRPPTRQATLDPSSSAPQPRPTSP
</t>
  </si>
  <si>
    <t>C_160161</t>
  </si>
  <si>
    <t xml:space="preserve">MDSDSDDERAAGYVPVLAASMPRAAAAAAVASPAAKQPSNVLQDGVSLYTNELFTDNNGDVLGEGPGLASPSGAAPGSARKGLAAKRQERLQGNAYTPNSLLKNASLRNPGAPASPGMRDSPSSFRPSTLSQTGTATTVETTLVSPNRNSNNQGIAGGVGMVHGLRASYDPNEGQEEPVPSTRYVAPAAVPVARAVPQLDLSDMPAFLQQPGPKNGPVQCVIVRDRGSAKMYPRYSLFLEEGRRFLLSARKRKKQTTSNYIISMDYEDLSRESGSFFGKVRANFVGTEFTVYDRGVKAGKKDAQGDGQREELGAVTYQYNVLGTRGPRKMMAAIPGVDGSGRRMFNPSGDADTILERLKHRKGLEELVVMGNKPPRWNDELNAYCLNFNGRVTEASVKNFQLVSDDNHNHVILQFGKVGKDTFTMDYQWPISAFQAFAICMSSFDNKLACE*
</t>
  </si>
  <si>
    <t>C_160162</t>
  </si>
  <si>
    <t xml:space="preserve">MASWQPTQEGVLQLVQLLTLYQQPGTNQSQIFQQLEAYRAYPDFNNYLAFLFATGDQLTVEVRQSAGLLLKNNLSKQYNDLQADFKAYIKSALLPLLGHATRELRHTAGTIASVIVGLGGLEDWPDLAAAVPRCLQAEEPAVLDGALDTLYKVLEDHPRLMDTPVASAGGAAFSKLVVPPLLRLMQSPVEDVRRSAVAGLNLMAPGMPAGLQDNVDSFLQGLFALANDTSNRVRKEVVVGLVTATSFLPDRVAPFMGQLVEYMLASNEHADPAVALAAAEFWTAYLELQLDPGLLRPALPRLIPVLLKNMVFDEYDDEVAEAEAAEASGGVQKEDRDQDLKPFHHRAREHGAEATEEGAEGAGADGDEDDDDEVFSAWNLRKCSAEALDVLSNNYGDDLLPVLLPIVQQRLQDSNWRSRESAILALGAISHGCHQGLQPYLEGMVTMLLPALQDARPMVRIITCWTLGRYSHWLFVGVLERGAAGRPLLDQVVAGILGRMADNNKFVQAAAVSALAVLVETASEGHDAADKLLEPYLKAILEALAMALTRYTRRGVVVTYDALSCTARVLGPRMADPALATIVLPPLVGKFTSSPLTDKDLLATMECLANVTPHTGRTVEPYAKPLYDRALALAGVYMAVGQHSRQAAGTPSALTGGPDAATTAAAATAGAAYGGAAAALANGAAAGVEYDVNFVVLSLDVVSGMAQGLGASIESLVGTSPLVQMLTVCCWDTSADVRQSAFALVGDLASACVAHLLPALDALVGCALALLELPRITEHALASANNACWSLGELIIKVDPERIVPHAEAIALRMTSILSFSGPGRMPPSILENASITLGRTAWRCSEQLAPHLAHFVTPWCMQLRNIRDGTEKEHAFLGLCRLVRMNPEAALPAFPMLCAAFASWRRVGCEGLRNEMAQILQLYKANLAAAGPGRWEQVVSGVAEPVRGKLQQMFGAVL*
</t>
  </si>
  <si>
    <t>C_160164</t>
  </si>
  <si>
    <t xml:space="preserve">MLAALSPHPPTTDVGPLTVRYPFPIEYYKDREAVIYSLDERPLGLAPLPGAAFNVPVRIDILHRVVRYWRAKWQQGTHKAKSRAEVSGGGKKPWNQKKTGRARQGSIRSPLWKGGGVSHAPRPRSHAHALPRSTRLLGMRCALSAKINEGRFFVVDDLINLRAAPLQDADDAAAAAGVAQPAPLASGYLSALKPASGPGSDSSNKNPARWSRHGLSPADRPIREYGELKRRLGALTEGSFGSSWLLVDSGEAGRDGGLRLRKLLKCSVVMEVVSPEELTVYHVLKYHRLVVTRDALQRISEALTRPHRVTKPVKHAWWARRRQAIDAAVQELTQAEAQA*
</t>
  </si>
  <si>
    <t>C_160165</t>
  </si>
  <si>
    <t xml:space="preserve">MTAMLPYASGPAAHNHVPKKRHLDPTLIAILVLSCFLAFEHFHFQGRLKTVVELETSLSRQLSELKASQAQQSTQLQRITPKLDQIDSSGTGLERLRDEVAKYSSSLLDLKTTVEELQAANSTQELAKGLEQLRADVAALKSSASSFSSGVAAGNGTEAAAQLGSRVTHLQADVAALSSKLDSHNSALKTLADQLSAHQNSTISALQQQTAAVSEALEAHRELRSRVDGLKQVGPSGETAAAAATPVAVVPTGVTGAGAGAEANTTANTGTTASTDAATAGGAATKAEALPDAGKLAAAAAATGAAGAAAGASTDTATAAGAAGNGTVAEAGAGGAVADTANRTVTAGSSLEEDDHLARDTSGLTLMSDDTDAAAASTVAGNTTSTADAGNTTATATTTAVGAGAAAAAANATLSTEAVTNATSAANTTNDTRTTPSSGAAADFTTRIGSNWNVSMVSSATSTDAASSSNTTAAVSNSTSDGTAASNSTSSSTAEALAEAALALVGVTGSSSTGSTTNATATEASSSNSTSADAAAGAAAASNGTATGAASSSSTTESAAGNSTSTASSGSTTTGAASAATGGNHNALDALHALVTGTSSGDSNTTAATAATSATSTNTTAASAPAPPAASTNATTSASTDSSNTTTSAASTSNSTTAAAGSSALKLAREDKHSHQRPRGNRIGAGSSSVAGRRGGHFDRMREAFTKQKKQHTLAGGDSAAGKAGAGSAATAADGVADVAAGAATSGTAADEMVDEEEEDVIARR*
</t>
  </si>
  <si>
    <t>C_160166</t>
  </si>
  <si>
    <t xml:space="preserve">MGHVDVVRELLSHPAPPPAGAEMRWPNNDSTRLVDIRSECGYTPLHYAVWAGSAESVRALVSYDASLSAVNLAVSGDWVAAPGPGCTPLHLAAARGNTSMCRLLLSAYAQSAVLHQAGQRPRRRDPRLYGNTARELPYHVAHTYGHTTLLELLHPEVPLSYLLTPEELDSEARLYGAPKLSVLAARALQAKLLAEVDVAEAEAAKVADAAGGGGAGRGDGTASGGGTRRSMRPSLELISSAFAAAAAAAASAATPAERLSNITATSVGVAGRTPVAAGGRPDSSAAAAVAAAAASAIQNATAAAGGAAALSARTRAAVAAAAVASAVARELGSGGGAGDLGAIMDHQSSLPLPPAPLAPFLALARSVLPTAVYEEVTGGGRGGGGGSDNLNRTSVTLGLLYRARTRGESLAEVSVAGGTAAKDKASGRWHLPWRGGKDRSGGGAAGAGEAAAAGAGPQAAGPTDANDPVAVAGRDEGAAVEPRPLRRRSITLALLHRARAREAAAAGSGGGAAGSGGGAGGGGGGVSGWAHNLLTHLHPTPTHGDVPAAGTSMPAPRANGAAAVTGRGSMDRGTAPSSPLVRRQQDTPAATSSGGAAPALGTISQTPMPSAAAAASAAATSAAAAAAAAAAAAAMAGGGNLLGRGPHVRRAASGSDVDSAVVVAAAAAAAAAAAQHGGGMTAVTDGSSSSYSSGGDVVGPMAGDGNLPEDDPAQILRRCRLLQLVAGVDVQQMILNHILQQQHRAERRLEEREAAEAAAAGGRPLHPHHHHHHHHKPHGQHHLYDLEVRGAAALAASEGGAATTAAANAVAAAAAAALARSAHESSAGRQSWSGGVGALAGALGGGGSRKQLLGVGGADGMLPGSDLHPLHEHDDDEAGHMVSLHQEALLTAHGSGGKDGAGMGKDGMPAAALPRPRAPYRRARSNSITLAILARTRMAAMAAAAAAAAAAAAAAEQGESALRGGAADGAPGRRLPIASAAPGPRRQPQDDAAGAAAAASSAMSIALDEHLPQLPLSPVSSAFLEPPGDTQQLTALPPTAAKPAATEAAARAPAGPVASDAAAAGAAEAAHDGAPRRSLSLGVGGPWQRRTLPPVMHEAVPPPPPAATTTTSSRLLAVGASPVRTPALPLSTAGSVEQPTPPQPRSRSGSLAAVAAVATALAAAGLSSAPGSATPSRAASVRHSGAAAAVAGAVTGASGDSAGASAFVDEYEGVCGVCLDAADVVRIAGCRHRLCPDCCRELCRMGGALRPAQCPFCRGTISGFEFASAGAAVAARAAPRVP*
</t>
  </si>
  <si>
    <t xml:space="preserve">MCWGAGNEKYEDLAGLVLPPETQMFLDTWKRPEELVLNSPDVPMVTTVAPPPPPEPTGGKEGKADKAAAKNAPVVLSRDLEGSLQAGHRTFEWLQAVFVMVISAQKAIKPGEYLWELIYPKDKDGQATKSPNGKYKIKLYIMDAWRTVVVDDRIPVDLFGRPLLVNARPIQLWPLLLSKAVLKVLAANRILHCGLPHQAAAFQLLTGWPQEDLLDSLSGTRLSGGRLFDRLEEAVRGNEERTERHAVAAVTLVKRALPERPPPRLIVLVGPSGVGRGALLQRLVGELPDKFGLTVSHTTRPPREHEVQGGDYFFCEMGAFREEAAAGRLLENAPVPSANDGVHLYGTSFATVREVAATGKLCLMGLDVQGVRSLRANKRIDGLYVFVSPPSLDELERRQRGRLKEAETTIAKRLAWARAELDKAAGGKSVHSGVPAGGAGSASGGAGAVIDYVIDNGDDGDKVYLDVKEAISTLSPIIRNRLHGLPAYVLDYADLIAPNLVEKPFLKPVVITGPTTGERRALMEQLVREFPDVFAYPRHTTTRPAHEDALYRVDAADSPPEQVEFEVIKTKDGEEVKMSRPTFTSVSPTEFTSAARSGALLEHHTELFKHPLVTRQWGVTADAIKEVIRAGRLPLMECETEGAEMLKKRGIDCLTLFLKPPSMDVFETRLRDHLTETDEEIAARLDMARREMEAAAAAGSPFDATIVNDDPEAAYAELTRLISRCRPDIIVPEEDRQAEPPPPPKQPVLVLCGPSAAGRSALAKQLLSTFPDKFTAPGITTDRKPTKGEISTAACTFVGPKDLVKMQAEGLIAYMRAPEEKGAGTTAITNAALLRVAGENKVAVLELPDGGAVVPELRKGAVLKDALYVFVASPGQLRESLEREAEAAAAEAAMKRSKSTKGGAAAAAAAAAGGAGADVDAALAELDTQAGGAASSGELYDTVVREDDIMDLISAVRMALAAHVPNVVPPPYRPLVVVGAFGTGKRKLLARLFDALPGRFAVAVLGEVYGITVAAVKKVGASGRVPIIEVDHVEDAAALRARGFDAAYLFIGMEDMGKLFHVINEELSANPPLGYELQDAVNQFFAAAKAEMAASRQPGLFDEWVHHVHDAPDPSFIRLAEAVHRSYPDVVTRHFVWGYGRQLWDEAVRVHGHRPLKVMVLGPAASGKSTQCDMLAAHFGMPHVNVGDLLFEEVRKKTPLGLEAKEYMDASKTVPDRFFFEVLTQRLAEPDCVARGWLLDGFPHTAEQCEELGRRGISPDKVLLLEGEHAVLLDRSRYRRYDPATGKVYHMPGDNDDALSPPIQPERPDGNLDAEVVARLVPRHDDSDENVSARLALSDAHVAALRDAYEDICLRLNSTSDPRVMFQQALDYLTLEARVPELAVVPSTSLKELQYVVATTLRHRRQQLLQLQQDDGRTYWVDSKEVLGANAHCALLCQDPALFPTSHQLRRVDTGKLSRVALLYVDSPEPVKLLSSLFTGPQYGLLEDPPTPRNVLVLAGPAGVGKTAVLRMLLQQLGEQLELVPVVTSRPPLRRELGTRVVLHPAAADGTGGEVAEGQPGLGPADRDTIATACCVSLDAMEDAEAAGQLLGTCEGWDGHRYGVSRAALQAAWAAGKLPVVEGPLELALALKELNSVMVPLQSAHPPALSTQPSGHPALSTQASGHPGALSTQASGHPGALSAQPSTVHDLHGHGTESGEAGHGTEMGPLLSARVVYLAVDVAEQDVRLRLQDQREEAAVGVCIAAAVREAETIRAMQKALDDHAAAVKAAANKPPSRAVTPPQGGRTAGAAAAAAAAAAAAAAAAAPPPPPPSLDVVMQATDAVVAFHAAKRLAADSWRRPRAQVAGQLVLEAFDWRAPGGRPGRTVQRLRTLMANAGLLELPRGRHVLRINSDPLFLHAVTFMSSTPCTVGEYSQVMPLCAPEAHVVPLEGRYGEAPAGAVGVLFRYCFALHQAATLSAYLSINGEDMRAATRLLLMDRASGVARPVPSNRLHATELPASGAGYCLLALYDTGSRGVNEEGTYCLTVTCTSPLAGAAAGAGALTEVPCHRLDSFVEAYRPNSRATLSRHVITCTTTTQLALVAAAEPRLPFRLTLQEAPTGREITWLTSPDYPTLVSAASVRGVTPASVVPAPVGAEGAAAGAGASPPPVPDGFALVADVTLKPGKYLVSCTLDAADCPAGMQPDPRTGALPEGAEPVKLRLWVAPSADEKSCTVLADNALAKYVQGVYDKWNTAPVQLIAQPPPGGAATKGKGGAGAPTAGGGAKAAVGARPAVAANMLEKYKAEVANGGAAVAPAAVGGDGSPLPGAVTRVIKDGSTLVLDPTAQLRVLPAGGKPGSGPVLLSAEQLAERQAAATQAAASEGAARLASVGAALQASKGERAGFKQRQANNFAEWRASLMAAQREAASKRHELASQVKAAAVPPPTPPGPEPSAPSASHGKGGAHGGAGRPALA*
</t>
  </si>
  <si>
    <t>C_160168</t>
  </si>
  <si>
    <t xml:space="preserve">MHCSRSPPAASLGRSLIHTHRYNHPEIVGGLSSYGLGQPPTAYVSLPTTTFPSAAVYSVPSAVPTLYYLPPGMGPNQLAGSTVSLLPSAVGAMAAAQPNQLAFTQQGALGGGTQATMYRQPAAASPYVGMGGMGGGMGGGMGGGMGGGMGGGMGGGMGGGMGGGMGGGMGGGMGGGMGGMGGMGGMGGGGGMGATSVSALHEAFQGLALGRSGGGLGGRK*
</t>
  </si>
  <si>
    <t>C_160169</t>
  </si>
  <si>
    <t xml:space="preserve">MIEAQLQEAQKAAQEASSVMSADEAVTKHQLSLYAHITRVTWRSDQQPLVAGTVSDSSTGDIRLFSFDSAATSRFELVNALWELL*
</t>
  </si>
  <si>
    <t>C_160170</t>
  </si>
  <si>
    <t xml:space="preserve">MCRFEYRNQVTPCAPRFDLFSRDLDPAIKHVWAAEYDVAWTGDIAGVFGTFPERPDFICSHDFKSGGTNIGSGWSNYHLRTWLQGTEVKQCFIMLARYSLRYMRVFWEETRMGHLQFCELAAFLCDKGASV*
</t>
  </si>
  <si>
    <t>C_160171</t>
  </si>
  <si>
    <t xml:space="preserve">MASASPLQDDASPLTTALQLGWQVLQQRQQEGPRPASSSGDGGVAVSSVDLNALEETLQTQPAASMALSDIAEVLQLLGALRLMPRHEWLCGARDTLRAAVMEAEAQVAEARTEGGQPGAGVRAVAEGAEVMLRQADLSALLEAVEELMALCWEADAGSRHTPPQPASGTGSGQEQGQGQGHGQGQEQGVGPPVPQESVAAVGAEGPQGGALACEQAVHGPAGAAVASEASPPASPEPETAASTSATAKAGASSEPAGGILGAAAHESAAAQPQHQEEPLWEEPAPEEPVAALRRLQALMQAARRAAGGAAGPVLTGCLADDGDDAAAALNDLQQLLEREAAAALLLPAQPQPQLQVREQEVAATAHKAVRAPALTPLRLACMLDAARALQPQLSAALLAPAARLMVSLVRGSAEDEPGAAGTGPAQEHVAALLSACVAARYVPPVHLLDKLAALAFAAQQPSPQQRRTGAYVRALHECGAGLSRLGHRLNAQRFSAWADAAAAAPRQLSVRQLLQLMSACLERRALLRTDAAAAGAAAGGGTGALAAVVEVPSRLAQLSAAEAATTVAAFAEQQGVRLSADGAAALLCHLTPRLTQLQPGQLAVLLPALSAAGALGAAAPDAAAADAFLAAHSSALLPSAELLQPAEELLPLLRAYAGLQYRPPPLLLLGLALGLEGALASSPLPAVLASLHLLLCRLRMLPNEGLATAVRDDLLPRLMVAATAAPSPVAPQQGAAAGAASATSAAPSSGTASSASATASPAGLTTAQKLKALDVLVAARVRPHPAQLAALLDVGMTLTATGSSSGSRLAGLSGRQLTRLLWLCVAFRALPSWRFVGEWLQAAAVVLRQAADATPAPPSHTTTSATTSDGGAAGDRSGSGSESTGGVSPCCLVRMGWCLSQMGLRPEPAWQAEYHAALLPVLPALDLEALSLAATSVLALRSRPGAEWLEGWMRAALGRMEAPGVAAAELDGASAARLVHFAAAAEAPVTRDWMQSFFLHTLHLVEASPAPLAPASSTTTAPGTSAGAAGAAAGRRSAFTADQLALTLRGLAALGYRPPQPWLEAALEALRRAAAAAVATADSVSGNSSGGSSSSLSPACYPVALAALGRLAPDVAAELGPGTVVETLVRAAHEQRERFSELELTWLLETLEQSYSGYRLPPAAAANLAAVLRRRQAGDAGESGGASGDRGEGEGEGRGESDVAGSLADAVSTAWLAW*
</t>
  </si>
  <si>
    <t>C_160172</t>
  </si>
  <si>
    <t xml:space="preserve">SWTVFRRPRSRAPERSVRRAKNGACTRAKTALHFLPSHGDVCVWRSLQVFAPRGPPAAPAQLQRQCLAPRRSLPRAR*
</t>
  </si>
  <si>
    <t>C_160173</t>
  </si>
  <si>
    <t xml:space="preserve">MMLARANPVRSSAAVRSTRKLTITCVARPSGARPVVKAEQAESPASTALMVASAALAPLLLGADAAHAADGAYGLLEGRTVALIHPAVMGFLFFGTLYAGYLGWQWKRTRELGDEIRDLKKALPAAGPDGVRPPSPNDSVIASKENERKELLKGEYRDKHWWWGSLLLASGTGIAIEGCVNTFMRTGKLFPGPHLYAGAAIVGLWAAAAALVPAMQKGDQNARNAHIALNAANVGLFLWQVPTGLEIVGKVFQFTSWP*
</t>
  </si>
  <si>
    <t>C_160174</t>
  </si>
  <si>
    <t xml:space="preserve">MAASDISASMSASSITKGMSSKPGRSARTSTWPSSSSTSTSSSSSVAS
</t>
  </si>
  <si>
    <t>C_160175</t>
  </si>
  <si>
    <t xml:space="preserve">MRSTIPSAGAASTRQAQSASVIHGLRARGGPAQTSASRSPFQVPATCSKRCAFSCARASQQRNLVKAAALQGPEDDFAASANDMTEARILVVTSGKGGVGKTTSSANLGMSIARLGYKVCLIDADIGLRNLDLLLGLENRILYTAIDILDGECRLDQALIRDKRWKNLSLLSMSRNRQRYNVTRAHMVQLCEAIIALGYQFIVLDCPAGIDVGFINAISPAKEALIVTTPEITSIRDADRVAGLLEANGIYNVKLLVNRVRPDMIQKNDMMSVKDVQEMLGIPLLGAIPEDPQVIISTNRGEPLVLQKQLSLSGIAFENAARRLIGKQDYFVDLNNPQKGLFQKLGEMFQN*
</t>
  </si>
  <si>
    <t>C_160176</t>
  </si>
  <si>
    <t xml:space="preserve">MLRGAASALGERRCTFRQPSAPRGRLVVVAAHRVRSKKQVACSRTLVAKPGHETEVARLSGEILKWSHGNSPVGKQILEYTCVRDGWEADTFHFWERYETPTAFGEHTTAPRMVELLTELQPHLKGPIGISLYSYENGMLGPASMQEGPKGEGGLDDATGASGAAGGASYKQTSRAFDLTKVDEHEETQREQQLLNNMAGGAPQVPQQQQQLGGAVKAAVAAEKDKDAQGPRGLPALTPSNLLAMAAGAKDAVMGSLCRMFRFKH*
</t>
  </si>
  <si>
    <t>C_160177</t>
  </si>
  <si>
    <t xml:space="preserve">MLMLTGLPTTSRPVKAVTACPLRAFSVNARRAGSLTPSATLAQLQEDAMPPTNRVADPEDAENTKNSVCPRINMIPVKYTKTIHFVRHGQGFHNVAGQINHDNYKSWEHFDAHLTELGWRQAENLGKHVAATRLPVELVVVAPLQRAMETAVAAFGKHEDPAVAAAAASGAANGNGNGVSSSSGDDVPLLMVAQEGVEGKATAHAAVSGRGCPPFLAHELCREHIGVHPCDKRSSITEYRKRFPGIDFSLVSPDEDVLWTADVRESKEAIRRRGLAFLKWLLTRPEREIAVVTHSSFLHFTLSCFGHGAATQVQGELHKWYENCEMRTVVLTDDSDEGVAAASHGATDPWHFAGGSNAVSGQQQ*
</t>
  </si>
  <si>
    <t>C_160178</t>
  </si>
  <si>
    <t xml:space="preserve">MQQLARHRPFRVAQGGRRSAMRVAAQSGAAAGQAPVITKRVHFKGDSAFSFAPIINGCWQLAGGHGREVYDGIQEKLEAHAAAGLTSFDTADIYGPSEEILGQWQRAHVAAGGAPVQVFTKYVPNIFQQRPTPSNVEAAIRRSLNKLQVDKLDLVQMHWWEYGIPGMTDAALALADCQAKGLIRHVGTTNMDTAALDAIVSAGVPVVVNQVQFSLLDRRPLNGMVQYCSERGIKLFTYGSVGGGLLSDKYVQEPKQGLFGFGGSKYPPVDLNTSSLKMYWNVTKQFGGQELWRELLAALKAVADKHGVSVANVALRWVMQQGDGQTVCPIVGLRGTAHIADNARVLALTLDDSDLAAIDAVLARSTGPTGDCYSFERGN*
</t>
  </si>
  <si>
    <t>C_160179</t>
  </si>
  <si>
    <t xml:space="preserve">MSRGPQLGEAGLCAVPDDVLSATVLARLECPRDVARLSSASKRFNALAGCENLWRSLYCERWGEPGELTRRAAAIAGGYRRLYGSKDVTEKAAAPWTKPCPEELRASVEKLATRLVGDVQQVNVVFLVDGSGSVNAEEFEAMLGFCVDASNQLAESVPNLQVAVVQFSNDVRVEVGLAPLDSEALRKTTREMVRMNGGTNVAVALTKAGQLLKRDAAPDAMRHVVLLTDGRVDSYQAHEARQVADQLADEQRHVSLFAYGVGRGVDRAELLHIIGGPPTCAHVPVSHPHYHLHHNLHAGGQPPQPPQPPAQAPPQQVVPVVPVQVVVPVPVPAAVPQATQAAGGGDAAAAATTAAALTAGFSVCLSAFGEAPEERYLLLCARDEEPW*
</t>
  </si>
  <si>
    <t>C_160180</t>
  </si>
  <si>
    <t xml:space="preserve">MRRQPREARTERPARSCAECGPQLPAPPRPTWALPRRRHAGLLPLLPSATCTPSSHCFHCPPPQEARRHAPAPTYPSSHPLPTAHCPLPTAHCPLPTAHCPLPTAHCPLPTAHCPPPTRHVPCPTPPLAAAAARPTPSHGVRPPRP
</t>
  </si>
  <si>
    <t>C_160181</t>
  </si>
  <si>
    <t xml:space="preserve">MGHLRGGIACTAGPEFAEKELLAVSAQWRSRWQRMQVCISDVYDRLEWGHRDSSVTTAVTRHRPVPVSNSSARYVISPPERSAY
</t>
  </si>
  <si>
    <t>C_160182</t>
  </si>
  <si>
    <t xml:space="preserve">MVTTRSGITTAADGVAAGTAATASSKALLRCLVTGGAGFLGRHVVQQLLDSGKYEVTVFDVRPLESPRPHASVVGDLRKPADVAAAVEGMDVVFHIATAAPTGENALNIALMNGVNVDGTRHLLEACLAAGVGKVVYTSSASVVFDGKALVMADEAATPYAARPMDHYTRTKILGEQMVLEYNGKPLAKPAAASGATTLATVALRPSGIFGEGDAVFVPTLARNARAGKMKYILGSGRNECDFTYAGNVAHAHLLAAAALEPGAALAGKPYFVTNDEPKRFWDMMGDMCAGLGYGRPRIHLPFLLVIVLAAIFEYLVLPLVKALGKELRSDFTVNRILIATTNRTFSIKAAKRDFAYTPQISMKDAIAKTLASFASLRADAPAVAGGGGGGAAAGAGKKAA*
</t>
  </si>
  <si>
    <t>C_160183</t>
  </si>
  <si>
    <t xml:space="preserve">MSSRVGWNPTVRSRLEKFRFALFVSVPIVVGFGLGRYHEFWEFVEEWTRSAAANPKGPYLPKDLTEHRPTLQSEYSKLILEQALDAALEDARKAKSERLAKQA*
</t>
  </si>
  <si>
    <t>C_160184</t>
  </si>
  <si>
    <t xml:space="preserve">MSDVSPQCFSLRVKIQPPKDHVASTKANLGNTYAKGNKHSAATKAKISAAMKGKPKTAAHKAKMSGNTNAKKCTAVAEAKVPATKKRRVW*
</t>
  </si>
  <si>
    <t>C_160185</t>
  </si>
  <si>
    <t xml:space="preserve">MPLLFGVLALLAATSTVTGQMVEVSTYLGSGGYATYTSTVPRDSCCTEYWSLQLSELEVNLPGSDVSVPSSFIIQGYTYVYDACQDISFKTRRFYSDASTAADLGITTFSVPPSAQKIRVAGEATLGCTFTNETRCPNVSAVLDINWACNSPGPITGRYTADQHYPGNRLQTVQVGTYCPTGFPNVIAFKDGGVIKTGTQTSSTYGYDAKRTSSRYKAPGKNAGR*
</t>
  </si>
  <si>
    <t>C_160186</t>
  </si>
  <si>
    <t xml:space="preserve">MEDALARKERLKALRAAAQAAETDGGAEPAAEEPEKPVLKFRNYAVQDTKRIDYEQVEAAQPPKFEAPKVDTKPEDLPQEELLVNIAPKKANWDLKRDVQPKLDKLERRTQRAMLDMMREEERRRLEEDGGVQD*
</t>
  </si>
  <si>
    <t>C_160187</t>
  </si>
  <si>
    <t xml:space="preserve">MPQVTTQTDPSGGPTFISIELTPPLLGLGTWGTAPAAATPIAAPPAAATAPTASSAPPPTQGTGTAAEPLHLDSDVLQQLGEILQQAKSTPALASPPGSSAGGAAAGSAASGGAALAAELERSLHCGVHVSLEHKRLRMRAVAVLAASRAWEEFLAGCAAAGSYPAVGSQEQRAALKRVGWTAAQLDELYKKLFGSPTPPGRLEYSCAEIAYEVIGEGALVRQLRAREGGSDTVLAPTPDFGVHRPGMVGSLRQLLAEYEEAARRRDSGADPQAGKRLYLRQQAVAQAAAVAGVEAEAVGRKRPSGGPMGGPVPPAAAGGPAYFVHAPPPNHLLGPMRQYIRLTLRPQLSNDKGAQPVPLPELLAGLRERAHIEVDDQLAAKFGFESAESFLEGALGDTVALVYSSDGVAVTPSQVWRDSCNPFVPRGSREYRGLHGGGRGGPGAAGGGGGGGPGGGPAGPGAGAAGGGDGAEAPAAANGTAGPGGAAVAPGGLTSFNSAPQPAGSAVGGVSPVPQPATQPFAAGNGAMVAARAQSLPVPAKQQKPAKGPGPGPAAAGAGSKSSSGSGGKGGGGTAAAGFPIGMPPIIPPSRAAPLPITGAGGGAGGAGAGGGAPPVPVHREWVPGDFDGVMVQLCEWRATAARAAGATCPTPLNTTCWQATAFNGPKAVAVAWAPTKRGVQQVLRQEMMLGTGAQQPESSQQLQQPESGQQLQQPQVQQPQTQQQQQMQMQQ*
</t>
  </si>
  <si>
    <t>C_160188</t>
  </si>
  <si>
    <t xml:space="preserve">MMPPGRRPRRVRRGEEQDEEEGAGQGAEEARAVPTRRRLGERKRRKAGEREEGAEGEEEGDGELRRRRKKSKHRAGGEEAGGGAAAPTTFTNWLLLPTPFVDRHATAQPRRSDSGSDSGSEEERRLAGELEDEDNDDVEEEEEGDVRSVRMPSSAAPTRHQRVRWTLSEDRALMAWFVRHAAERWPRVVWKEGAGVLPYDQKICTRHMRYLKRVYPTHIGRIMDLVKRAFQYKQAMDRVRERRAAREGEYRERLRRRQLGLAPQPAGTSFMMSGPDDDEAAAPGRVQPVQDLLAAAAAVRTPAEVAAAAAAAAATVAAAAQAAAEAGEAGVAASIRKQRALDVTRAIVEGRARPAAGEAEAEPQEPPPAQQAAAPAAPLPAPAEAEPVPEDPTEAAEQAQQHAAEETELQELDAQREVYVVEALGLAEALVASFQRRKSQQIREEMQQRGTLSLGARLTTSALAAAMRQVAKRSSLGDVAATAAAVSAAEKASAAAAASGGGAATGRKPVAAPLMALMFSSAAAALPKVTTAPRPSMAITTAMSQLLGLLYHVHTAASGAGTGTATAAAWRTPAVVEALADFTRRFPAEVKTAALKQLQSRGWLLPPAPKRQLDLTPAYLMRLYGGEMPAWLFGRAATAAARLDRLLAQLRRTQQQGSSQRGDAAAAADAADAMEVDGEGEAADDAAAASADAAAEAAVADAEELALGVAVGDAERQGAAAVQRGCVVDAGRGAVVVEVGESMSISSELVAVVLARQAAGLLELLPGPVDSQAEWAGEVATTGPLVTSVKLLITPGPAAAAATAARADKAGDKDEAAAPGAAGAAAAGAPPPATIPITPPPAVAHGLLRRLGAWDAVHFVAAEHSNCLVTWPAPAPQPTPSEPQTQQSGDQPQAAAGGATAGAEAGAGAEAQAGAAQPLAGEGAATAGAPVAEVAAADAAAPTAAAAAAPAHAVPADAMNTTTTTSTGADAATAAAAPQAPLPPERPLRPWVDHTGAVNSRLWVALVTRALALVMRHPGIPEELLVSHLDTLPPQAARELLHHLAAHGRVSVRTAVGVGAGVGGGGGKAGAGGGVPRRPLLLGGGRASAGAAGFGAGGAGAGAGAGAAAGPGAAGVRPGHPQAVVHYFPVLEQYCGERMLLLPPP*
</t>
  </si>
  <si>
    <t>C_160189</t>
  </si>
  <si>
    <t xml:space="preserve">MATPPCPALPCPAALRSHHYGMAVLQLSDEEARTLGRDQASNDGFRLVASEAVRMSVLGVYEMMDTRFPLSEVQLAALEAIGRTRGRGAINADLANRMEVAYRNFFYIVKNLVTRRLIVKNPVVFAPPGVTTTVSSVLHLPRFQPAIKLGPGQMFKPSPHACAHSSGNXXXXXXXXXXXXXXXXXXXXXXXXXXXXXXXXXXXXXXXXXXXXXXXXXXXXXXXXXXXXXXXXXXXXXXXXXXXXXXXXXXXXXXXXXXXXXXXXXXXXXXXVLQDDNLYMRLICSTIAETEERFVVESDLKVVCGFRGKRGHRLWRRMRKKLEDGGFLRMESSNVRGRNVPCVRLMKFWQPPTEDGGEEAPEEGGAGDGEEADEEDEDDGPGGGGLTGPGARGSSALAEYSLERQLLDLVCGAGPEGVLNSDLFRRLGVSSKTYGSKLVDLIKRYNLEVAVVNRGRSVLNRITAPPPLLRAAGHTRLRSNTLTQLLRYTSTGGVLGGRRLALPPPPPQPGAGAVAAAAATAAVQASMAADGGASAGAGPSTAGPGGVAAATEEEEEGPNDGNEE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HGRVRAQAEVLPPGLLSVVQAAAAEAEAAAAAAGPEGDAGALPAPDTGAYGAADGPEDDGQDALLRAAVANPDAEMQPGGGAAAAAGETPGAEGAAGAPTGGAPAAAARRTPGLQGASAGSGPQRMGLGALRNIDTVGLGRNVMRIGALEHSQRATANGLIPAKMVRVRLLHFLIAKLVGLGGFAGDPLAATEPGPEVLANMPRGLGNDMYANSAELGRQAFAFGGMGTAAAPANAGPQALAAGVVRPDRRCVSVRRLWSVMPLSVALQVLGSSCSRPPAELAQLCEAGATLGSLPREVALDVMDSTSVNRLEYLISILRRLRLLEWVVVDPATSRRPGGHVGGVYSGKNSGVMLNVLGKGVLEIPYGQDYEAPAADSGVDITTTKQGSLGTGNYVEISLANAAGLDEYWRRFEEYYRLERAGPTMIAKIKRCFPATTVTEVLSKNVWYGQRLMAAVQWLRLQAGLDRIDLTDGSQITGLAAELGLDVDVVARIVYDRRRRQPREGEDVLASVAEGGEAGEGAAGAVQAGPAARA*
</t>
  </si>
  <si>
    <t xml:space="preserve">MAAPVPGGARAQSTGMGMGMGGAVTGSGAAMFGVAPDVQTLDPGPGSRAMGVPPNRFAVGISMSGAGTFVTGPGSAAGAGAGPGSFLAASAGAPPASRGAQGVGGVGGSAGGRRPGGGAPVPGPGPGSVGNGLGAGSMRGGGAGGGGGWRGTAWAAAGQWPQQIARDCGRWSKCSMRPPVFAKYSWEPEYQRALLDAALRLPPEAVPAGFMATLSSTLPPATEAPALEPDTASLRWFKSTYPDAISTTRRDVLAIRLWLDEQFQQLRRHVVGPEPRPQSAPNSALAAAAAAAASRGAAAANGAPNSPPRQPGGPPASPDRGRVGTSGTSAASMAAAAADAAAAAAACGLAAHFLGPDSLMLIRDAEGYLDGAVLRHQETLLSRCMSELVGQVATLCVERGHLLSMLWHSLRHGLYALLADRDAARATALAARRQAASATSEKADVLGRVEAEKADMTNMNDLLNRRLLAAKMEAEHVRSRHADVEAELARLRAVQPDELRRELDSMKVQMSTLERTLIATQVRLERAQNELLDREKDLAAAVAKVQGMADELNTMRDEFWSRSPRPAQPRQPPWELLQADEAALTLTGLRSGVPAQDMHRLLLGVSATGANVLPWCQLLGCCRHIDPSGPPPNAAATAIGTENSGGALPPGAGGGGDAVDGSTGADVSPQRLRRPTNAPGGEAPSVPSSRATTAHPARRFSRAVSTKHGAGAAPTDLSMALAGISGKGGRGANLAAALAGAPGLPDIREQHTWLHGLLSRPDAATALSRWLPEEVVEAVGQMANHSIDTHSIACLLLGTFAIGGADLVVYNGHLLTRPYMATHLTRAVHALTHFPXXXXXXXXXXXXXXXXXXXXXXXXXXXXXXXXXXXXXXXXXXXXXXXXXXXXXXXXXXXXXXXXXXXXXXXXXXXXXXXXXXXXXXXXXXXXXXXXXXXXXXXXXXXXXXXXXXXXXXXXXXXXXXXLGGSITEALELAAMSTAARVERLQNMNQDLHREVNKLKRNLNDLRKVERDSRMHDLRANGRKVQGRKPSPLHAFILQKRPEFFVGLGTGDEVPVCMQSSEAKLYNRMMEKADAERLVNAVWAGKREFEAAHGCRITLPDYLCVFLQRKYGAARAATEAAYNLIYTLGQHQYDPDCYLFFKADIREVLTRLLAADPTKRDAAAAAATAAATAAATAALAAGEGEEAAAAAAAAAAAAAGPILGPSAAGLVTGLSQPQLTELFDALDSEEPHEMAQYAKLFEDDTDLNQGVFVETLRQQHLHNRLEWLQAVEDSVMDWAEATGSAAVGPGTLRTALLKVNGNTDVDTQREMLGRVFGNAGAALAAPAVPEATGRGGKGGAKPGGAKPGKEDSAMALPLEVALRKLRQERAEGMCSIAQAIELMSLGRAGKGGRSGSPRRGRVSNAGGALTGGTGATPGSAGGMGSGPIPTVPPSSSSPPKKDSAGGVVWADGDSAGTPRVGFAE*
</t>
  </si>
  <si>
    <t>C_160191</t>
  </si>
  <si>
    <t xml:space="preserve">MDTPVAIIDQAKTTPNGIKGNGAGAVAGGTGGAVTAAAARAASIEGVQARMARTNLQQADVERQYKDELSRISTD*
</t>
  </si>
  <si>
    <t>C_160192</t>
  </si>
  <si>
    <t xml:space="preserve">MCPHPGFYSGTLHLATPPPGECPSTPSPPVPPILSSFCVCKNPFPPPPSSTSHLHQPSRPPSCPPPALSSSLLPASRARPRKRCTWPTHSESRRAR*
</t>
  </si>
  <si>
    <t>C_160193</t>
  </si>
  <si>
    <t xml:space="preserve">MGGERRTCCSSPSTSGRKWQLQSPGERARSRQAVEDSVMDWAEATGSAAVGPGTLRTALLKVNGNTDVDTQRTLADRRGPSPAAGFRAPGIPPPAPPSHPVRTTATARNWMLGMSP*
</t>
  </si>
  <si>
    <t>C_160194</t>
  </si>
  <si>
    <t xml:space="preserve">MKAGTQAHYRCEICHFEYQFRRLWWAQLLGAKATAVVLFLLLLGASSWVLGYIPILSSLLPLGTAHLSSGARVTIHMLDGLVIVGLFGFVAFIVMACGGDTRAGPSAPLYCDPGCINCGSCHCQELVDIVVRAAAATIAGLS*
</t>
  </si>
  <si>
    <t>C_160195</t>
  </si>
  <si>
    <t xml:space="preserve">MLPTAAPGPSELRQLFQNLLKHKDNQPVKLPVHAWVYDVVGLADGSMLDLLEPEAQSQAWALSVLVSSALHPSAQLQDDLGDELSVAGRVDELFGRVLSLMARYMGGEPLKRKRNCTEQSLAAHLKRPDFMVLLRDALLFKGEDKPARGTLGSAKEDLLAKVQGWSSAYHGQIEYLLCYACAGDKFELLYLLRDDDTKLYHLLDSDTYTPRGKITVIQAAILVYGIISQQQHQLPADAQLMNSLPRGYGSDMPAVWEGGAALVDGRFTAASDLYLVGRMLQRMLSKMPLWDPALEGARQLAEGLVSKAYSMEQALQHYIHRECLATWRGMKAGTQAHYRCEICHFEYQFRRIWWARLLGHKATAGVLFTLLLAAISAVLGNLRYLWADDDGLGLGMRVALHAFTGFFALGVIGVVSLMHAGCTGRLRERAYQEDSCYALVFNNRACTGNPSEGRCLPPALVFAVVLCYIVAQVWPYAPLVALGLLFAVVTLYDAFYGFVKDSLKHVETMVENIGEPEEAARSWPTWLSRGRGSNSAEGDSMV*
</t>
  </si>
  <si>
    <t>C_160196</t>
  </si>
  <si>
    <t xml:space="preserve">MHRVCNRKLWAAPRQPLTVVVTGGSRGLGKALAREFLAAGDRVLLTSRTQAAADAAVRELREEVAALNGCCPQVVGVAADVSDAVGVAAVEAAALSSFGRVDAWVNNAGYSGSFQPLVEQTDAQIEQVVRTNLLGTLLCTRQAVSLMQHQPGGGHIFNMDGAGADGFATPNYAAYGATKAGITQLTGTLQRELADTPIKLHTVSPGMILTDLLLEGATTANKQAFNILCEHPETVAAFLVPRIKSAVARDVSGTYTRFLTPGSALYRLATAPARLGRFFDKEGRAVYPPERERLMGRHAKSTARAQAAARRQSGSLALAYNLSVLAGVVVLLAEAQVLHHT*
</t>
  </si>
  <si>
    <t>C_160197</t>
  </si>
  <si>
    <t xml:space="preserve">MATLSPAESRDAAPDGGGRRSYAAAANYTTLNCKRFHPTYAQIDTDLHVHRQLGTHLNATRFIDSHLSKRMSGLTVGFFGGRAYLLTPTDFPAMSHHAKLQAAYIRQLLHLQDTFGAHLPDVVFVVTTGDTPKHCSTHVLNASTPRPYNFKGTGCSHSAGFVPGPYPVTGIGKSDWWPDLLLVPNFHFHSRLYDTRTLGLVQEYGRVPWAQRKAVLFGRFSRYHMNRAAVDPSTYKAGVGGRQICYNGNKTCPTRAEFIQQIADKNPTRIDVSTRAKQPMETHAKYKYLVNLEGQGISSRMEQLLPLGSAVFKQASGYYAYYYRTLLKHRVNIIEFWRKVPEEVLEELDWAAVHDGEVEAIAAAGVSLAQTYLVGAGRTCYWYRLLHGLSGALAYTPQLSQWPQARLLREVLERDMPSTPEGREAYAVPWAP*
</t>
  </si>
  <si>
    <t>C_160198</t>
  </si>
  <si>
    <t xml:space="preserve">MAPVPAAKELTVRALVGLEPRKAIKTWVKANLIAQETGVPLTHRLVESVLSKDLPESYRAACADWQDYVHHDSEYYRSPHHIVAAVKRLFNGTIDLDPCSDELAQVGVQAARFYSAEDDGLQPSNAWTGRVYVFPPVGMHGNNMLQGLFLERAIAEHRAGRVSEVVLLLNVAIGQKWFTKVFDYAHCFLADKPLKPQTAPPPGWGVPRPESAAALVAVAAAAALLGPGPADASELSLEHSGARSGSGGGNGNRGGTSGTSSKARRSGGGGARRRQQRRRSADEDIEETEEEEDLELEEEVEEELQVPAPAAGRKRSLHAVVLPGSAGEPPAGRPRRSKAAEAVKAAAAAAAAAEDDVVEMESLQPLSSLNGAQEGAAAKSGGSQVVPAERAAARKAAAEKRAATKAAKGAAAKAAAAAAAEEAEVMRHQMLLAHHAAAAAGMVDPMAAAAAAMGLNPLTLKPDPNVYGLLPPLDPSLLPSLPPGHSGPVDPALLAAQLAAAAGMQQAGQPPYVVIGMPGLGTLGMPGAHSGGTQQSSQIPGMPGGPPLLPPQPPPGMPATAAVAQQQQAQQQMQMQAQQQAQQQMQMQQQFQQVFQQQLMHQIQQMQQQQLQQQQQQALLLQQNHTIQTDQPQQVQPPQSLQQIQAPPLLQPLQPLQAHQLPHQLLQPQPATACAPPASVGGTAPASAAAGQPAPLNASAPAATAGPSASAEAVQSMQVAAEALEVSDWLAVDVTQLAAGADGGAHSAGATVVPQEPEQQQQQPGNVASMAGGPQPQILPDAPPVQQLAAQADVPMPQPEVIAPATDALAPDGATAVAGNGYAAAADTTEQASASTPEWQAAVASLQLVPQALAPALAPEAAPFAALLGPPQPAANGDPMDVSHMALVAPAVVKAEAGAEPGAADVTMEASRVEAGGHAAHAEPVAGPAAGNGHAAAGASDGMGAVVATAGAEVQVAVANGNGHAPDAAAAAANAGVAFAAGAAPAARPAANGAAGVAVAVKQEGGGTTAAGASASQAAVPSILGEAVCDKQAMSAHSGGASRPAGGSARDPRQLATQAATEAAPLDAAGPNTGEDGAGAAGGSGSSGQADPEAVNPRGTVVVYIGDNTKRFCQIFSELGYIPGYNAWAM*
</t>
  </si>
  <si>
    <t>C_160199</t>
  </si>
  <si>
    <t xml:space="preserve">MAGRFQEQAEYGVAELYAATGGFHKLCLIGEGGFGKVYRAMINYTPVAIKVLDKQGLQGMAEFLNEVRLARSIQHPHVVRLLGFTGDAAKGASRGSEGNGTQCLVYELLTNGNLEDRLLRRMASTPPLLWPTRVKVAAQIADALQYLHSLGIVHRDIKPANMFLDCNMDAKLGDIGLASLDGWRAGASRAADENAVGTWAYLAPEYKTEGRSSPSTDAWALGLCLLQLVLGRDPKDIIRAVQQALEECKLPQVVDASAGAWDMKVAERMLKLGLWCCMHDARQRPAVATVHQELARLAGTLQSQGLLE*
</t>
  </si>
  <si>
    <t>C_160200</t>
  </si>
  <si>
    <t xml:space="preserve">MAAATLASATAAVTNSLSFFNLGGDESEAGAAPGVSGAAPGAAGGDGGGGPAAGQVQALTRTVEQLRKRLEASRLENEQLEDMLARAEASLCVKAQQEAALVASLREELSGLQHSRASSESTLAAQLAVAKSGLADVSGKYEASQRQVLLLEGQLAALEESSRRLMEQHNDREGGMMDALRAELSSAESRLAAERKAHQASRVAAAARESDLEAQIAGSTAALGDLTRSLEDANRKARALEEEVVAATRGRNDLAAQVQSLRRRLADAGVEVEDGLGTDGEGPVMRSPGLAAKSAAAAAAAAAEMEVLRGELSHHKRAAELAKQAAEAGQAQVAAMTAELEALRHSIDQRKDTAQLEAQLREVSDMLYLKQTQLERLAAEKAAQQLKTERELETVRQELAKLTRATVGQGGGGGGGGGLPTSSLASAGAAHDVIPMDALGEPYQRLARNNKVGKAVKAAANFLDSTASTTSYVLRQYPLARLGVFAYVVLIHLYVYLLIARMQRIATHWEASITAAPLDG*
</t>
  </si>
  <si>
    <t>C_160201</t>
  </si>
  <si>
    <t xml:space="preserve">MSVWMPPGGGSGSMAPPSQSHLVCGGCRCLLMYPQGASNVRCSRCGHITSAPASAGADSSQIVCNGCRVLLSYPRGAQSVQCSLCHAVTQVPVYGHLVCNGCSIMLMYPVGAQSVKCSVCHYVTPVTAATAAAGGASGSVPAARPKTKQTVVVENPPSYDEKGNELCPMTLEGKLHSSQQGQRGAAQDTRSLLTSAYTNASRGGMPQHQRGRGRAGQGPHHRASLGRDAVMRP*
</t>
  </si>
  <si>
    <t>C_160202</t>
  </si>
  <si>
    <t xml:space="preserve">MMLTQGRAFAAQRPAVQQRRMAVRANVARVPQVNAAAVEAKPDWAGLAAEMDNKSPLEIMDHALKTFGNDVAIAFSGAEDVALIEYAHLTGRPYRVFSLDTGRLNAETYQLFDAVEKHYKIRIEYTFPEAQEVMDLVRAKGLYSFYEDGHTECCRIRKVKPLRKQLKVYKAWITGQRKDQSPGTRTEVPVVQVDPVFEGVTGGPGSLIKYNPLSNMTSAEVWNFLRVMNVPTNKLHNCGYISIGCEPCTRPVLPNQAEREGRWWWEDAAAKECGLHSGNIKKADGTTEERKAERDLWPAGSAVATLSKDEVRALAAGERSQGTLAVLYAPWCPFCQAMEANFEELAKHMTGHKVRVAKYQADIDREFCNENLQLKTFPTIVYLPPNSKQVIKYPSERRDVDTLSMWVKTVAGQ*
</t>
  </si>
  <si>
    <t>C_160203</t>
  </si>
  <si>
    <t xml:space="preserve">MAAIGKEATSGPEPNMQGRDWVSLLVTGAASGPEASAGAQDAMPALGGAAGSAAMDVKAGGRSGRSAGAALEGLHVSARLPLQLQYGGSALDAHRVWAMMDGSLTRLQLDFCGGGSDDMRRVAPPPAALTAALLRLPALRRLGLSWKRIEAAHLVAVVAMTGLSRRXXXXXXXXXXXXXXXXXXPAATGAAALPAGVVLTPTQLSAVRAVELQVVAALPPELMPPGWHPALLAAPRWLPRLRELRLCSPAVALMGPPPWVGGDLYAGSRTTLQAASGVMGLGGGAGQAPGAWQPADAVVRQPVGALRALERLELGGARPAAPWRRAKVTPGNALQHLAAVETAAGAAAAATAGPVSRRCRRDGVESTDEDSAEQHGSDSEQGGTVHAVAAAPAGAHTHAAGLQVLAFEASRLSPADWAALRRLTRLQQLRINGWQPGGATGVRLFLSVDDDELGDGWEEGWGSHGQAHMRQQGQGQQAEEPQPPAGTAAAAAGGSGGGLLSLPRLQLLMVALRRPRRALPLLVGTLPALTSLHLSVRDDRPEDRRPPVVEQAVCGQADRQRQERGPQPQPPEGHEDETPAQRQEAVALVRPAVAQEKAQEARKERGEQAQAAQAQSQDALAQVREALEQATPYGQEQKAQAAHEAHEAQEAQAQTQTQTQPRAQPQAGEAQAQPQSLGQGQEQAQGVDGVAEGAGASAEAGAEDRAATDAAEEDCLACWRPLLHCSNLSELSVHASPAAAMPLGCGTAGGAAAGGRVAAALAAAWPKLLSLQYSGEEYDGLDAATAAVLAASVDVLPERGGGQTEGDAYPPAAAVVLTVGSTTRSLTATAPLPLHLGELPPRLRALSLLGLELRLWRAVGGCRGLLDLRLAWTSDGPPGGADESQAAPPQAANTTSTATATIITNSTAAAAALGVPAPLHEEEEEGAEEGGAVERWRQLAAALPGLEKLDLLCWEPQNQQQPQDQDQQQQQQQQQQQQRRQGWGDGVCWRAGLAQLTGLVSLAMYGLSPLAAARAAAEARQELPGCRSLLLAVDNIDELYAQLSRTDALLEGLVGEAAEAVAAAGPEAAAAAGAGPGVGAAGPADEGPQGPGGLGVAGAAGLGAGLGVVGDGGAGDGGDAVAADEDLDADVEEDADDGLLAELAQLELEVAAEDERAAAAAAGAAAPEDLRRAGH*
</t>
  </si>
  <si>
    <t>C_160204</t>
  </si>
  <si>
    <t xml:space="preserve">MTPAPSVLQQLLTDRTPLTAVNPVMNTNPLAVLSSPLWGVSLAAGASKTRLENCTLVVSAEELRLLQQALGGSSGAAQAGRAFTPGLVAAVQGFFSAVELQQAASSSLEASLQQQLVLASASTDRYTLLNVTLRPATPADGAGAAANLTAVSGVYAEETTGSGSSSGLAGWEVGVIVGCVVGGVLLLAAVAAFVFVWRSRRAGGSDTPAGPQGAYEKYLRGSGGAGDRPPGAAADQESRSPGGQEQLTNSSHVLRPGARDSDLEAAMASAGAKAGVKGSASGGGPAAASGGAAGASGGGALDQMHAMIAAFGRDFNDKQLVVHGLIGKGAHGTVYRGTWRGLEVAVKSMIFGPDNSTRHQQRPLMEAAISSNLTHANIVTTYSYELREVQHELASLSPELSQQGGGWRLLIIQEFCDAGPLRSLVDCGFFLTPPKQASPPPAPAPARAKRKLPGMSSLLRKEASSGARHHQHGGTRPLLEDMPADVSGGRPASSLQAALRYVEAALQIARGLQHIHDKNIVHGDLNPNNVLLVRAPGTPLGFCLKVADFGLSIRMAEDESHLSNLFQGTPYYCAPEVMLSGKIGKSADLYSLGIMLWELQNGTRPPWRMGVRLRTYPSLNTGELEFGPDTPPRYARLARECFSSSKEARPIITVVVTTLNSIKTELEALPHS*
</t>
  </si>
  <si>
    <t>C_160205</t>
  </si>
  <si>
    <t xml:space="preserve">MLAGTAVNLSCLTALNATVAAPSAAAGSVFLQPTALDLSAASGLSMAGVSLSTDCATVLAYQQYLCTSLRAAGSLTIEPGVVRFGRWRDGFTSLDNVNLTCATSAGAAAVAVPCRLVSVQTAAELLEAFTVYAAAAAAAGANLTVIVAANLSVSNRQVT*
</t>
  </si>
  <si>
    <t>C_160206</t>
  </si>
  <si>
    <t xml:space="preserve">MPDAVLNSVSPVLQFLAFRLSEVKGTCHDLSDDLSRTRDDRDSMVAQLAQCRQQLAQLREQYDKHLLEVQAQAKTQQASAHEERIREKSQLKDQFEKERGEMEGRYRDQIAALNTRLGELDTENRKLREVKYELDTKVSELSHKLGSSEGSNRSLEEETARLRSLNQQLSSSKHELEIQLNEAKAKVLALDEKAQSQGDVIEQQRGRLRDMEAALRQTEQRCADLRDTLASAEGRAKEAQAEVLKGNQAIEKLTNDLRLAKEKTKRKAAIILRQEEELQEREQSLANATRDVGVLGQQAESLRKDVASLHSENDSLRSKLEDSKQQLQSNEQMIRWLNQQVRAGSVYESAA*
</t>
  </si>
  <si>
    <t>C_160207</t>
  </si>
  <si>
    <t xml:space="preserve">MPADMLGGRPASSLQAALRYVEAALQIARGLQHIHEKNIVHGDLNPNNVLLLRAPGTPLGFCLKVSDFGLSVRVGEGQSHLSNLFQGTPYYCAPEVMLSGKVGKSADLYSLGIMLWELQNGTRPPWRMGVRLRTYPSLNTGELEFGPDTPPRYARLARDCFHASSAARPSVGVVVAALERIREEIAR*
</t>
  </si>
  <si>
    <t>C_160208</t>
  </si>
  <si>
    <t xml:space="preserve">MPQGTAVNLSCLTALNATVAAPSAAVGSVFLQPTALDLSAASGLSMAGVSLSTDCATVLAYQQYLCTSLRAAGSLTMEPGVVRFGRWRDGFTSLDNVNLTCPTSAGAAAVAVPCHLVSVQTAAELLEAFTVHAAAAAAAGANLTIVLASNVTVRRSSWPAAPVLVPTNMSLVGSALLARPVLDLEAMTKMWDLVPPNHMTIVAVTLVNLAPVYFSPGVIFSQFGMLSERVWAFQRSQRLLHLVNVTLVVPPEQLAYTKYWVTFLVSPVPEAQEKAAWIRVGGMKVGGVNATGVYYDSATAYTVTYLNVRITDTMDDPRYPLVAQYTGVRSLRADNVPLTSANPANGTRDLLMPMQLGFGWRVNAVGVPYGITLGLRQLVLTELAARGGRYSRSDPLAVLSSPLWGVSLAAGASKTRLENCTLVVSAEELQLLQQALLPAAQLAAVGVPGPARGTGANGTANGTEGSGAPQRPFDSALVAAAQAFFTAGDDLQTGNATVSSGEQANAGLRALGVPYDDGSSSSGGGTDPWVIGVAVGCAVGGALLLVAAAAVFVGLRRRRRGQQPSGKAKRLAVAKLADGNQQGGDRDGSSVGMATGQLEFPPGAPAGVSHGAAGSDGIARELATKAGEILSVQKCISTVGLTSSTLETSTATGAMGPYTAASSGPAAPAPAGGQPTISVALSSGGTMNTPYSNASAAVALAAAGFGIHADSFDQAATTSMIGAVRQQQSAAAALAAAALATRSPSPSYTQSQRSGVRDAGSAGAQSQGSGPATGSGVRGGGDAGAAASSTSGLMSSIGGTSLDQMRGVIAALGRDLADNKQLHVHGVIGKGAHGTVYRGTWRGLSVAIKSMMFGPDDHARHQQRPLMEAAISSNLTHPNIV*
</t>
  </si>
  <si>
    <t>C_160209</t>
  </si>
  <si>
    <t xml:space="preserve">MTRPSVHITWSGFPHSSPHDLRRRARMCRMCLSTHPHHRFNRQRSCQLRRRPGLLVRHRTARLVKRTHVLSRPLMRRRRPRHHQNHRRMCARQRQTPPHGHHSPATCATETVTLNISRPKRNLRAREPCLVNSDRQPPTWRSPMGTWCAGMTIPVIWSGQSAWSD*
</t>
  </si>
  <si>
    <t>C_160210</t>
  </si>
  <si>
    <t xml:space="preserve">MTGEASTSGRPRDSTGTNVQWVLVLGDFGRSPRMQYHTLSLSQQSGTSVHVIAYGGSAPIAELRAAQNVKMHIVPEPPSLFKRLPRLMLLICKVLHQLLWLLWMMLVTLPKPGHILLQNPPAIPTMAVCWLAARRHRAKLIIDWHNYGYTILALTQGARHPLVRLARSYEHFWGKRGDGHFCVTQAMQQDLQTKWGVNATVLYDRPPAFFKRTPLPAAHTLFRKLGTALEQPAFDDFLTHRSAAAAAGRTQEAAEVTVVTTKRPGQAVCARPDRPAVVVSSTSWTPDEDFGILLEAAAAYDQLVEAAAEAAAEAAAAAGTASAGTAAPAPVPALPDLLLLITGKGPQKEMYMARVAGMALRHVAIRSLWLEAADYPLLLGAADVGVCLHASSSGLDLPMKVVDMFGAGLPVCALSYSCIRELVVPGVTGLLFSTGQELAAQLAGLLGGFPAEPSEQLKALAANVASREQGLRWDENWREVAAPVMGYGAGETEQQH*
</t>
  </si>
  <si>
    <t>C_160211</t>
  </si>
  <si>
    <t xml:space="preserve">MSAVRGKGGAPLGGLAPVAGSANTQQAKKLVIKPLKVKPELPANFEESTWSKLRDCIIAVHCKRPVSNSLEELYTAVQDMCMHKMADKLYTRLQKECDAHIAAHVGSLGDCLGLDAVPYLDRVDSVWQDHCSQMLLTRQIFLYLDRTHVLQLSSSATPVKSIFDMGLALFRTHLAERPQIKERTVEGLLELVQRERCGEGVNRALLQRLLRMLSSLGIYTDAFHEPFMKASGQFYRSEGERLVAELDVPAYLKHCETRLGEEFERCSEYLDASSRRPLIAAVEGALVARHTGPLLDRGLGPLLDGHRVGDLGRLYGLLGRVGASEALRAAFREYVRSTGLALVKDEEKDKEMVERLLDLKSRLDEVVAGAFGRSEAFAATLKESFEYFINQRANKPAELIAKFIDARLRAGGRGAAAGAAGAGGSGAGTGGSEEELEAALDRALILFRYIQGKDVFEAFYKKDLAKRLLLGRSASVDAEKAMIAKLKARRRSGGRARARARGRLLQPRLRTEYDDMSCCGLHYTSKPSVECGSQFTAKLEGMFKDVELSDDVMAAFRGAPAAAGLPSGVDVAVSVLTSGYWPTYPVTEVKLPEVLDRAGAVFRDFYLSKYSGRRLVWQHSLGSCMLRASFPKGMKELSVSTFQAAVLMLFNDTDTLSYKDVLAGTGLEEKELKRTLQSLACGKVRVLTKEPKGRDVNDDDSFSFNTGFTEKLFRIKINSIQMKETEEENKKTNEQVLQDRQYQIDAALVRIMKTRKTLSHKLLVAEALQQLKFPLKAADLKKRIESLIDREYLARDANDANVYNYLA*
</t>
  </si>
  <si>
    <t>C_160212</t>
  </si>
  <si>
    <t xml:space="preserve">MACTPTFAVQARPGAGDAIRYFIIRSNSLQNIFISVRTGAWATTRTNDPKLDAAFRSSREVRLIFSVMGSNAFQGYATMRTSVGAFPKPVIWENGQQFGRPFGVEWRVLFELPHDDCNHIRNRLNDNKVVYMARDCTELPQEQGDLLTTIMTQRAAAAGAKAPRQQLAMLEASGRVTPPAMGPGGGGGGGPMGGGGGGGPMRMAGPRGGPMGMGGPRPRGPGMGPPGIRPGMGGPGMDPMAMMGGPGGPMGAAAMMGAGGPGLAGPSGFNMEALATAMALNTFNPAALGAMLQQAGGMGPLGGVAAGPSPAMQAIASXXXXXXXXXXXXXXXXXXXXXARAAAGHDDGRHLVM*
</t>
  </si>
  <si>
    <t>C_160213</t>
  </si>
  <si>
    <t xml:space="preserve">MVVLRLGGVYADIDVELRQPLDSIVTPTDTLVVGWEAEVATDAEAFKRHFVRKRQVLQWFFAAAPGHPVLRAACDHIARYARHTFSNNTNRDTLERTGPGMWTDVVLRHAAAHPPTLAGDPWKVRILPRVAFGVHPAGIDGLTPDAKEIVVLHHFLGSWKKRGGWHKRRSVLQIVAGAVTAALRRRGEAAPAEEPIAPSVLPLFPVSVAFSPPFTIMTHLVGQGDMQSGSDVSAVLTSWGTWQAAMSRPSRRPLVVEALVGSLGPPEQGAVLVDVSAGQGFFSLAAAARGHTVVAFESSGRSLEAFSAAVLYNGFQDRVRLYNVSLGAAPTTLCLRAREEGAAGAAGASGAAQGAAGAQVLQAAGSSGATGGITVAAVGAGEVNDAAAAANRRGYGDPAVHSLPLARCSAMTVRQTLAHMIMGGDEAAATGAVSPANIGSSDAGGGASSAAAAVAGVTGMSLIAPLAGAGGASATSGGSLNASANTGAPNDVNAPTSSLSRRVGALRLSAHGWEGWIMDGAEPWLRIHRPGVVLLEYAPSLVERTGYPGGGLRLLHRLYEMGYVHVAHAGFVCDERWFNISRALRAGGTALGDLASAAAASHGDARGAVGGGAVGGGGAAAGAAGGGELSALPKQPTWCKLKPDMFQLLTDRAHPEVAENILFIHHTHTSVRGEALPAQAKKQEQPLGLADAAIATGSGSQVLASSSSSTAAAATTAVEDTTKSVATGSASAGASTAAGAGASTTVAASAAASGLVAGQHLRGNQAGLGRRAGGDGRRPVH*
</t>
  </si>
  <si>
    <t>C_160214</t>
  </si>
  <si>
    <t xml:space="preserve">MAANGQQQLRRLVSQLGWQLGRGAGSEATPAPTTSLLRQCGMLSMRAMSTGASSVAASAAGRAAGPRGEMSGIKRLLQDYKQLSKFKLSSLVVLTASAGFVAASGEHIDYAKLGWTCLGTLGAAACANTLNQARGKAHSLRVYEVANDRLMNRTCNRPLPAGRMGRLHALAFAAVCGASGLWILNEKANGLTAGLGAANILLYAAIYTPLKQMTIANTWVGAVVGAIPPLMGWASAAGELDAGSAVLAAALFFWQMPHFLALAWMCKADYMAGGFRMLSMVDATGRRTALAALRHSLYIAPIGLLAVLAGFASEPFAWEAAALSAYLVYGSAQFARTPSQASARKLFKGSLLYLPLLLVALGVHRLPNQHNVDWDTLSGRVLDCVPAEARLQLGRACAVLEGAAAQVSDRLVENNIKCPSKAYGDSEELHTPRSGQQQDQGQQLQAQSAEEQQKQKP*
</t>
  </si>
  <si>
    <t>C_160215</t>
  </si>
  <si>
    <t xml:space="preserve">MAVSPAPVMLHCRMVRSPPPRTCAHHHPVSTPPVTSCMYAATQHSPPAPRFH
</t>
  </si>
  <si>
    <t>C_160216</t>
  </si>
  <si>
    <t xml:space="preserve">MNFNDGQALSRSFQDFARQPGVAALVEQAQREELSQVLQQQDAALMEDLRCKVDAADAATRAALAPYLTIPVLARLVGSLFNDPGTDVAAWAANPQVQSMLRRARRMLQRGEVSEQQLEAALLTYLKGPDNPGRAEFKQLATPHLANATPEQLAAALNEQLEERQQGNAAYRAGDMQAALRHYTRGLAVLRLLRPAGPQDQALLQEAAVGLQLNSAAAQLAAGAAGTCVDLCSEVLAAAPGHPTALMRRARAHVVRHDYQAAEADLRAAEVADAAAGGARAAELRGLWAELRAQRQRDRQADRGVWGRVFAPPPS*
</t>
  </si>
  <si>
    <t xml:space="preserve">MVKFTMEEIRALMDKPHNIRNMSVIAHVDHGKSTLTDSLVAAAGIMAVEQAGDARLTDTRADEQERGITIKSTGISLYYQMTDDDLKNFTGQRDGNDYLVNLIDSPGHVDFSSEVTAALRITDGALVVVDCVEGVCVQTETVLRQALAERIRPVLTVNKMDRCFLELMLEGEEAYTTYLRVIENANVIMATYQDEAMGDIQVYPDKSTVSFSAGLHGWAFTLTTFARMYASKFGTDEARMITKLWGDNFFDPATKKWTTKQTDSPSCKRGFVQFIYEPIKQIIELAMKDAKDKLWPMLEKLNVIGRLKSDDKELSGKPLMKRIMQSWLPANEALLEMIVYHLPSPAKAQRYRVDVLYEGPLDDTYATAIRNCDPNGPLMVYISKMIPTADKGRFFAFGRVYSGKVATGAKVRIMGANYIPGEKKDLYNKSVQRTVLCMGRKQEAVEDVPCGNTVALVGLDQYITKTATITKEGCDDAFPMKAMKFSVSPVVRVAVEPKNASDLPKLVEGLKRLARSDPMVQCIIEETGEHIIAGAGELHLEICLKDLQDDFMGGAEIKISEPVVSFRETVTAQSDHTVMSKSPNKHNRLYIQARPMEDGLAEAIESGRVGPRDDPKIRSKILSEEFGWDKEIAKKIWCFAPDTNGANMMIDVTKGVQYLNEIKDSCVAAMQWACKEGVLAEENMRGIVFEFMDVVLHTDAIHRGGGQIIPTARRVIYAAELTAQPRLCEPVYLVEIQAPEQALGGIYSTLNTKRGMVFEEMQRPGTPMYNIKAYLPVVESFGFTSVLRANTAGQAFPQCVFDHWDVMPMNPLDKGTQANTLVTNIRTRKGLKPEPAPLSEYEDKL*
</t>
  </si>
  <si>
    <t>C_160218</t>
  </si>
  <si>
    <t xml:space="preserve">MATAQAERRLRLAATRSLLYSLPINELFELPGRPHVVYQLRSYANTSNPEEAALAARSDSPFLFKAFETGQIGPKRLARIHGGKPRVHTIHEYLDWTVTAQAAEGDDDLDFGGFRVLVILPRYRSGWPPPGGDVTAAEELRKPSVMGAPKSPIPVLQSHGKPVTAATIRSGPGYLEIPFVATHENKRGRGYCRCLVEAVEEIARTLGLKRLMLCSTNDASVQSTWKHLGFHYCPDEQMEEWDILHTDMVYLQNTTQMQKDVPAPRRFKPVIIKHEDFKQRSYAFVGFKRALPPARRHPPAKRVSSKAPPKKAPANSEVSERSECSKDDSLSVAARTDPIGAGLLPNGGGGASSSMVGRGSHVGASPLGIGAAGTTPLGGRLPGGDEPLMGGVAAGGLLHPRDDLLMAGGGPPTPQPADGEPLRPLHMHMPGDGPGTSHSALGRPGMDGQLHMGMLPPPGDQGLGFGMMPSGMVPVMQGGMVPQGGQQGLGHGVQPQGLYSSSMQLGPGAGQQQVGGLPGGRPMNMAGGQQSHMQMGQPGVQQQRLVQPPPGMGFVPAPGTGFGGPGMLPDGAG*
</t>
  </si>
  <si>
    <t>C_160219</t>
  </si>
  <si>
    <t xml:space="preserve">MDVSSLWAEASEEVEPSLASTGGEEDRSLVTRVTRTRTRSAAAPSTAPPHKRTQLQQPAPPSTPDRAQPLPQYAPSDVSSASTAPHAAGPFNNVMSAAALSSSAVPTTMHATPQRTRPSAPPSTPAQPGPASGTSGGGGLVLVPSRELQVSGDLAAALEAELQEIERKYIDAGLPPRRSSPGSTRRWSAAQSPAASAGGASAVAQRPSSVSRHYQLHRDATHPLHPHHAHHHQHHQHHILHQRAAGYRAHEQHEPGLEAAAHAQPPLMPAASTLPPADASAGLACEPVPLPSRLLTVALPGLPAAAVPAPDAASAGAARSLLSMFAVDEAPGAAGMAKPGNAAEPAPGAQASHVAPGAAPSGAQGGKPATDTLTQLLSRLQQQHLPLGQEEGAGEPGSPAVRALGQGLQTVHGAYDRLESRVRELRALVGGSPHSSAPHSTAASARSSPGRSEAGRVQAVRMEGSPAQAQPGATTAASSSGGGARGASVPGGVPGVLLHTLAGVSKELHGASGEGTGGASADLSSGHVGSATRALDMLLGLSLVDGLESGYHQQRPAAVAGAADTASDAVQVPAALGVEAVVHGTGTWEAVPAGIPAHVLRPSPGGSSGGGSHATGSRSSTAAGMRASGWMSTPTATSTTSGGDASASLASEVTLRNTPQQLQAPQLSHLGERHRQQQSLPNTTPLLPAQQQPQPDHQHYFDAASRPQRPQEEGRQPRISDADALVPLVGQGREEELQSGIPLSCALPDGGAAVMEARARLAAATAASARTAAAAAAAAKAAEDDDAAREAARNQPPPPVFQTVLAADRPARLHGRPLGALDAYALLPPAHVTSVIRPLLHLARDSEAAADADCQSHRVLSPDMVTQPSGGGRQADEQSRTAAAAAAARAEEEALELLEALEWSVAADAAALDDEFLAVLGRRLGHLDLAHGAGDAAASSATAMHSAAGQAAGAGFGGPAAAAVAAAMAAATGSSGGGQGLETELLRAARQTALGAVQSRLEQLQVRYASKRRHRRVASTSSAAARPEAMAAVPAAAAAGVASGAAAGETPSPAAAAAGVSTTVAGFARSPRYGAPTVAAHSTPHAAHPPQPAAARRLYAANSSLTPPAQTAASFPHASIGAGSVGSPLRGPVSQHLYAKHSDVRLQISSPRFTSASKPSPAASLGYSSQTPPSAGGATTPEAADAAAGTVACSSGSGPVGGPEGPGLQLPAATTPEELEELRALCDMARHLPQLGPLERVQLWGRVGEVLAHKLARANPVEHQHQQRGGIPDRPAGGSRYATPVKATAFEAEEQHASGDAESPGTAGRGAGEQQWGSLHSGGSLTRGYAAVWERRQNSTGSRGQSMSPARGGEGSDVPGNQSPGAAAASPTHTQPRSPGPVAASAAAAAPATGMRSPGGAGLLDSTMEVVHRLIAPNATLAQAMSLNWKAVRTHLASQEAAASPQRLALSPKH*
</t>
  </si>
  <si>
    <t>C_160220</t>
  </si>
  <si>
    <t xml:space="preserve">MLSARCGVALSLCGAIAWPGARSVSTLTADTICGRPASSARCCAPCLRMPTPPTAASPTCKFAASPWAPTSLRTLPTWSLPMMSCAGSAPSTPASSCPPPAPSVPSAPFSNAASAKSTACPTPGVCASAMLSARCGVALSLCGAIALAGRPEREECASAKHRHNLPATVGTVTARERRTNALSLPATHLCGHGWEPHTSGLRFPAPCHVPSRASS
</t>
  </si>
  <si>
    <t>C_160221</t>
  </si>
  <si>
    <t xml:space="preserve">MERRRALPYGAEALLVVLGLRPPAYTHEPAPEGSSSASTSSSRRASAPGTPLRNVLELAEFEGRPKLDRYAEPLLLAQYQGLLGDSPDYLYDMFLLDAGPPHLDSDVMRAAAVEAARAVGQASGRTNKAVYARVWANLEAKVGPDELYKQERRLTDAQIELFLLDWSSSLIAGQGQANTRTYLAQRCAALTLKSSVNIERLHLYANKGYNLLDLKVLAGVSIKTPMSALLDGLKAGVALPRQRLLDDFRLGEDTGLGSRLHELFRLVRSHAADSAEPGSSSYYNTLRGKLNTMPEVAAMVREQERRWQTETSGSGEDLTTNQLRLLFHLERLDRFKAEYQARLAEQQQPQAAGSGQGQAVPPGGFSA*
</t>
  </si>
  <si>
    <t>C_160222</t>
  </si>
  <si>
    <t xml:space="preserve">MKERAQLALRGAAAASEASQRAAAYAAAASSAASRAAEAAERAAAAATAAQAGLESAAESAIVAAEARVAQASEAAKEAEERAASAAAHATAYQDMSQSQADIAERAASIAKRPPPGPLDQLQRLWRSVTGQPAHNSPQRSSGSNIPSAGAPRPGTGGSAPTGGSESGGASGPGAGGSGGGSRSASVAAAENLGSTVKGLLSWLGQGDGSR*
</t>
  </si>
  <si>
    <t>C_160223</t>
  </si>
  <si>
    <t xml:space="preserve">MCANAREADAQRTCRQATSAHG*
</t>
  </si>
  <si>
    <t>C_160224</t>
  </si>
  <si>
    <t xml:space="preserve">MMRQPLELAAMLYKRACRSHDSGESDSGRVAELAKQKRQALRKRAAPGGVSFGHVLVYELQAEQQQQQHGGAGAGGWTYAAALAQVQQLVAGLCSMVAQMRECIAQVQAMSAALEAVHKELALAGPGSGAAAALRSPEVWRAAKQALDKAQGLLMPKASGLLTTADGPAGAGAVVPAGLFGPTSSAGLPGGVLEDRSSAVGQLQLALVQRLGPHEVQEAMMKVKAGPQMVNAAEERHGGHDDGHRRQMMHHAVPGI*
</t>
  </si>
  <si>
    <t>C_160225</t>
  </si>
  <si>
    <t xml:space="preserve">MTYTRTRLTVQYVLVRFYPTASAIPSAATTAAVSRSAEPGTAFSCAPITAASATPSTLASTFTTPKPNATKSSATPATGPAGPSFSSASTPPFSSASTASFSSASTPSVSQPTASISSSAATAEPQAPDLSIESDPPPPPAIVPDTQPPLLSLLGDATLKLQIYDPYVEYGATAMDARDGPVPVVTSGVVNTNVTSVDGKHPVVTYTARDRAGNVASIRRVVMVSDACTASGERSGTLFVTPGGASGMIHSLYVDEPWVDEGVDAEDDVDESFDGKTNKVVALPATAIVTSVIAPSGAKADAIKTDTPTGDQESGGLPWVITYDVSDGAGNRAPTMRRRVYVLCRPPERECPRTDPYEPRTCSVEKICGLQVQPSDGQGGKSSRVNSGMIFSAGGDGGGGDSGWSGEDGSGSDSGYSGSGYGGNSGSGGSGSSSSSNSGGSSSSGGKNANSTGSGSSTRTGSGATNDVRVVQLPGTAYTAAAAAAAAGVTLTTSGSSSTGSSRAALVAATGKSGSSSGSSNSRGSSGSSSAAEVDIPDTQRIPKLTLVSDWFNRFKAGKPYDKCKRLEVADCDPGVTATLRVPGDLNGKVIACADRARAAGIASPRPFDLMGLKYCDLDTNTPGVVTVSFHLTWPSVGELVVTRTIIIEDNCPDGERLCDNGRCSTGPTTCLSEIGLGDGGGGTTVVPTAENAWAEGGSGSGGTTAVDLASAMTAGGSAAAAGSAAAEAAAQEAARVVAVEAAAPGAEAVAAALRVAVMEAPEPATAALEAAAAVEAARPEVPPAQVALGRRRLFRLRWRRATASVVAATLPPRLLLAVTDVLGRLVHVKRGTPYLRCAADQVPTPELPCEPLGLASDDLDGDLTDWVTLCPPADCARSQCREHVSKQPAACGVDTVNGDVGSTFTLRMVVFNSRGLNATVERVVMVDSPCPDGQYLCERAPNSANAGGQGASAAYMCSDLPCDRRKALLEVVAIAVKATMSNATSGGGSNMTDDPTVVDVEEVVFSPVPRIYLLPSLHLATNLSDALANQTLSLVYRTPAPFSLAPPPGPASGNSSSASGAGRRRGLLQAAPLPPPAFQPPPVPAASSGSSSSAAAGAMAGACAAVANDNNGNDLTPYIKTSVAQLCPAGAPAGSCGGGCSVAQLTTGSCLPGMYRVLYRVEADGGTEAVAQLDVAVEEIRATQLNLTLQPSLPTIIQLLPPPSPGELPPTPEDVAGNRTQVEAMAVALAANASALTAALRPLLPGLGLDPEDIRSLNLSAAVMVVELPPPPPPPSPPLSPPPPGAPAFPPMPPNASYPPPSPSPPPPSPPPPSPPAGPPRYGLQLAVQLTTGVSDCLYTATGAAGGGAASVSFADLSTSRHRSQRRRLLRVRQEADAVWRTDEDAALLETATAAQRRKLLDTQSEPSAEASVVDQQLQWRRRAGEEAATPLERSLRRLQSVSATLEAALEALATGRYTEPAWMAEWSEEDELEAEQDAENEAGEIFASSTAANASAAASAVVRGAVTGTACVTPAIDGASAAVGLLLGAVSTLDAFGQDMDVTQVALIAAVSSINGRMDEGDVRSEQGSTNWAFTARDSVKNITTTATKLTSVVQAAAKTRGNQELSSVVGTGVADVLQVMVSEVAESAKTALASAEGILSGYGINSSTPAEENERKFCSCIFNRSEPTGTSLNFVANHAAKATDGNATESLPPMPPAPPPGVPTRPPLSPDAGGGSPANSQQQRRQLQQSSGSTTTSSGSTSSSSSASSSGTESSSSRGSMTAAGNQLEFASGHGVLINDTFDYSLYQVRSGMRTRKLTQVRLSDRDVRKRSGRYMCTSASKTRQLITACGGENAGARVVGGDLGGIGVDPVFLPRSPLFRAGINPDDYYNTSAGSSDINPNGVPFGFFHEEIAGRPDGYPLLLDIGMSEQRAREAFIFLRDGSYLSAQLTQSMSAELVTYNPSASVFGYFRLMFSWTANGLIRCDATLVGLPAVSYADAFAEFSKYYRQVLPDIFMVMLCAGYVCLVAYDISQQLKEQRRSRLMAARAAALPQYEAPVIEWPTAPELSRANSRSTHHQGLSRPMTAENSRTGTRSRPASHRQGVGHLVRSRAGSAAPSEAGGVSSYGNSDSESPVRAGIADGPQPVAEGYEWLQQPGHDHYDAEPMSMPGGSPTLSMRLPARKPGTSSLKAAAGKSRAAKMKCVSMAMGDVPELPSTVALEPVDDGDGDDDAQRMERRTKVSGAPMSGYAAGGGAAGANVSMVLRSRQNHEKPLRRDPYSKRYRPSLLNRDMRPDVSQMLLMHQQEPMRHGGLRPIGKAMTQVVYRPRMKPFWMAFEAVVCCLMVAAMTICFVYCLKLSDRNQFTARQVTPCSRAGVLSWYQVYEADTYAPAHYWLLKRQEGAVVVQGADTAAAVSSSLSGNSSLSGNGTSTSNGLTDAVNGTVAASIQVLSGNGSSTGGSSGMISSSSPNYNAAGRWRAPEDPAPLKSSGTMFQRVRHMYTMYVTYMLLQSLVLAMVIIRLIHYVSFQPRLSLIAGTLSLAFSDLMHLALVIMVAAIMYAGAVMCTFSEQAEQLSGYEYTILYILKYLLFGDDEGVFLNILWAPLIKSTGQTFLARLLYVLGPILFGLILIICIMVILFHPYFIMKQDIYLIVRWRWQHYRHQAPKNKQLMCALDGFMAVSAAPQQQQQQQQPVSGGKGAKSSVDLGKPGGMAGIGSGSDSSSGLESAALAAGLMSHGATTSDGQSGPLPRVLASPVSRGASVHTATPSRVSLAISSMAQRDWLQQQQGQDGGGSTRSGGLAKVKASNSGGLLSRSTSASNKVAPLPAAAAAAAAAADMEWVGGAAAAQLADAVMANLTSRFGNITAPEDERAKEQQAAASAFVALARADPLRSHSSNSRPSTAAAQVMMRQPLELAAMLYKRACRSHDSGESDSGRVAELAKQKRQALRKRAAPGGVSFGHVLVYELQAEQQQQQHGGAGAGGWTYAAALAQVQQLVAGLCSMVAQMRECIAQVQAMSAALEAVHKELALAGPGSGAAAALRSPEVWRAAKQALDKAQGLLMPKASGLLTTADGPAGAGAVVPAGLFGPTSSAGLPGGVLEDRSSAVGQLQLALAQRLGPHEVQEAMMKVKAGPQMVNAAEERHGGHDDGHRRQMMHHAVPGI*
</t>
  </si>
  <si>
    <t xml:space="preserve">MASGGECVKVAVRCRPLNGKEKGDNRATIVEVDNKTGQVTLNNPKGDEPPKTFTFDNAFDWNVTQRDVYDVVARPIVNSVMDGYNGTIFAYGQTGTGKTHTMEGFPTPELQGIIPNCFDHVFETVNSSTGKQWMVRASYLEIYNEEVRDLLSKDPKNKLELKEHKDSGVYVKGLNAFVVKGVPELKNVLEVGKKNRSVGATLMNQDSSRSHSIFTITIETIEQTQAQPEGHIRVGKLNLVDLAGSERQSKTGATGDRLKEATKINLSLSALGNVISALVDGKSGHVPYRDSKLTRLLQDSLGGNTKTIMCANMGPADWNYDETLSTLRYANRAKNIKNKPKINEDPKDAMLREFQDEIARLKAALEAEGGALPEGFATGPGGEIIVEKVVQVPKALDASFLEQMRKDMEEQMKKELASQQAAALNDEQLQKVKEEAAAKAKAEAARLEEEKKKAEEEAARMQRKQQKIKAEMDKKSLDAEQIRAEKEALAKKLKAMESKILKGDQAGGLAEVTKKKEEELKRKEQELERRRKEEEEQRKKIQVMEEQQLAMEDKYKDKADEADQKTKKLKKLWKKFQEVNAEVEDMYKEFQREKEDLLESIRMLQDQMQLKDMVIEAFIPPEEVQKVMKRAHWDDEREVWVLERLSDIGKRETAQGASRRPVSASGQRRPTSDFAKLANAMGDMNPRFKSENILNLELDLPERTTYDYEGPGVDPRVQAAINAAFAEDGELIFVGSEQNVHLGDASAAAARPDSAKKRPASARKGTKK*
</t>
  </si>
  <si>
    <t>C_160227</t>
  </si>
  <si>
    <t xml:space="preserve">MPDTTNLNQTCLGTYVRLEPCQTTSGGACKAFTGYAFQQGKDVTNNLLGTAVTGSLETAAAVCSSNCACQSFTSTQLIKSDAVVVTGGGTGTCDGTFVRTINCTAATLTCPTSTYFSKGYNFYAQQDGTGADLYSGQPLLRGGIADFMDHCDLTCACTAVSTWGAIKATNTRGASGNFSTQCQGVYTRTGSMVASVAGSKPVSASSEDTGGGYQKSYLVDNNIGNVFSTASGGTTTPWVAIDLQADYTVTNVQLYNDGTYGNRLGWAEVRVGMTRIDDSGDGALVSQNALCYKFTGRGTNGAVYSYFCTGGAPDNTAPRISLFGRYVTIQNFNTDPGNDADYYRLMLKEVMVDIACVMPQLGSPSASYNNYDVYVDWSVDGAALTAPTYPVFSWKACADYCRTTTGCLGFKYRATSRQCDLFSTRGKLERVWDPADTATFGATGYGDVAGVKDHSGCGTLSQSAGGSADLTLPFPQTISFGKTFSTPPLVLASFAGQNADSASHEVVITEVNTTSFNVEVLSSGLSTVRISWVALDGLPSQGLAFRRNGFMCTERECYNADLLASQGYIERKWTHSMKVLTGHFPKIFLSTRKISGSTGTSTVNTVFATNAYALLWMTPVGAMPTSYSGFTMDVLLANHPLVDAGTDSSYNCAAGSRTNYAACPLAMAGAGNNVCASRTITTSISFARTFTQAPLVSVSLTAVEWATSFDFFVSAGSITATGFTLTMTANCMSQASDYK*
</t>
  </si>
  <si>
    <t>C_160228</t>
  </si>
  <si>
    <t xml:space="preserve">MYGYIASCVAMTERVESTASRVVLRLLGTLAGGALGLAALLHSQLANSPPALLGLVCGATFPVACLCGNRFKPAIVLTLVTLSAMTLCHQPRTAGGSSNTVRGDSDTAQGVALRLFAARVTSVSLGCTLPLLVSRMVLPWYTSDWALETMAGAFEGCERLTRQLYTQFYEEGYRAHVAARGRQATDTLLQQWGLPAASGVVVRTPAGGEQAATAATTTTTTTAKELQVVAALLRALLPLADRLAALQLVVAETPPLVHGHLSGWAFEAIVLPMHADMQAMLDALHQVVVASRALLVAEHLQAARSSGASSIRSSKGPDSGGSGVSSRTGAGGVDGHMHGRPQAGPGDSKAEAQATQMSPRAALSAAVHSLDLARLQASVSVACQASFPLPPADHHSVPHAYMAHAHVHQVRRRLRGMRRAFHAAVLALDEQRLPYATHPDDAVRVNAMLFALVQPKAPAAR*
</t>
  </si>
  <si>
    <t>C_160229</t>
  </si>
  <si>
    <t xml:space="preserve">MFSQFLNQVRQSLFTGPAGSSNRKFTLEELRALTDVLNKNQVVTEANRALVVETIRSIAEFMIWGDQNEPRIFDFFLENNIMHYLHRVLQQPANRTGDVAKQVLQTLSIIIQNIRSETGTYFLFSNNHINNIVEIRFDFEDEEVLGYYISFLKTISLKLNQSTVQFFFDRREATYTFPLYSEAVKFAHHKEGMVRAGVRTLTLNVYSVPDADIQDYVARPPATGYFADLANYIADQVKILDKRMLAAEGFSAQVLSSLDSEIAEVEDMVSYVSDILSTASPRLAHFMAETLWVSLVGPYLLRSVLEYGANRGAGSPRASGGGGAQAAGRSGRQSGGGGSPGSPVYPGGTAPPVRVSCSLYVLERLLMLITYQPLLHNLALALLDPRPGYPSCRPAFAALLRGADHRAVPAALRCLVALVHNRHAAPEVLALLGLAPRSRAPDVHAACSAADCKACRLQEALTPMPPGAPAAGVAPDPLAEAARPVVTSTAGPGAPPASGVAFGFHTIWSHIEPFAPPRPATAPLPLASPSKSAGGEVESRAVAVSDAGALEAPAAVPAATGGLEVDLLGLDLNDEPGPSSSGASGLDVGRGHSAMASQPVTVHLTADTPLQYSPADPAGPGPASSAATVAGTSSTSASAAPPLADLLSLDSPERSQPGLPPPPLAPPPPPPAPPPPPLPDSPRAEGDLLGLDSPGASAAPAAAGADEDSPVVKPAATAAPQPSVASAPTPQPPRPQSLAQLPPGSQIDLLGMDEPMLPAAVAATAATTANITAVNSDAPSPSGGESPRSSASARQAAPAGAALQRAHWGLQQAPVALRLQSGPPCASHARPAAVAVAGVDIIDALFGLLPVGLLPVPALWNVALLLNHLYPRAEEQRALERELQAQPQAAAGVDLADLLGQGSDGSGAEAAGASEASSEPADTHPLHPTSTATWACALTAEQREALRVAAVSAASAVLDEVGGMWTDALVSMMALEWPAAYEGVTRPNLRTGAENLMAGPHLYPRQTGRGLSSISGRNDQGLSGSAVAALHCYHAVCRLVALLHLHNVLATGATSRRPPPACPLPPNGDVELREWDVMEGQEVELQVGSAISCIVSFSPGQERRVYFAAAGPSLRRELQDAQALLADPNAQAVVLHSSPAVVLADPAPTRLNAGIALSVAPLLGCDPKVDGNVAKWLHVHVRPSVRGLLRLLRSAAGGRKGGLLGALRHLVDGHWVLAFPDVERASNARSMVEQAAHKLRALYCELLSPLLAAAAAAAVAAAAARLGEAGRGFVLSAPFQTAVQLVAGELVTGLFVVVRPLAFPTSCLAPALYSAWTVLFSPDNHLGSRLQAGAVVAAAMSWGAVMGGVVLSLALGLVPAAGSHLHTGVLCVLALAVLPVLAANRATLGPSSPPFMWVAGSTSSLAYGVVLLTGQPLGSVAAVWSGVVRNLVLVGFLGGGCGGLMAAAVLPSLAAHELREDTAAVVRGAGHAITSSGAAGDEVQPTLPPADEASSSSSADEDALHPLHVSPEGRSGGAAAAAASPAAAATAASGSAHPDAHELAHLGDDGDDDGGGHEDEEAQDALDDDAFLQMLQEASEPSLLANAYASAYAGPQPTAGDRRRSSVSVLERVSVATVATADTVVGWWWRLRVRARLWTLRLRRCCCGSRAEAAAAERTLSLPVFVAPPGGLRPSPAVAAAATALAAHRHRKAVTSTWRPRPAPATLSTPQQHQQAPAAHLGRASVLASAAQQQEQQQQPVGSGERVGAVGGGGGVGQAAAVAWAPVSVLRPLLGRARQCVASARLEPPWCISGPRDLDRWSRLLSCCEVLVGRVEALGALLEHRGRREPQ*
</t>
  </si>
  <si>
    <t>C_160230</t>
  </si>
  <si>
    <t xml:space="preserve">MAARQEQWDEEKAAGPQLQALPAAMSAASAEAAAAAAGAEALPPPMMPVNIQPSSYQTGCRIRGRYGDTACIERGRGMCDPANAEAVAAVRSAASVKARTTCSRGVCRKWQARAAVQRFRAKKKAQLAAAEVVDISSDSDSDVEIVG*
</t>
  </si>
  <si>
    <t>C_160231</t>
  </si>
  <si>
    <t xml:space="preserve">MPFLADRLSRVPRVFTFFARSSSLRERRRTSRGGSGAQSDRDNCPVLWEQIQQRDWLFGLPPQIADAIIARLEVADLKALRATCRQTYLQVAARTRKLVLALDRSPLTWRLASPRLDSIYPALRELHLILAGSSGVGEGNVGSSEGSGSRDGAAECGPAADAAAAGPGPGSLALAAAAQAGGGGRQRSGAGRRQGSQQQQALTDVSAPGAAAGILSRAQAVAAWQWQWTVAGPEHLRRFVSWSACGHLAGVTLLDLSRMPALPISRDTWAALVRALGASGGGGGSGAAQGAGAGAAAGGGGCRAATGEGEGVTLRVPWRCLLAHGTAGAAGGGGGGSGSGRGAGGNGGAGGTKGAAATAAKAATKAAAAAAISSPGSPPPGAGAGPGPGAGPEWDAAAAAAAMAAAGGGALHQLPLPLLPPALPPPPALPLNPLPPPPRCTSCAICGPSPPDAAPVVAALQVLARLRPGVSVELAGRGLPIRSPALLQQLCAVSQLASVSLAVCGVRPLAHHAGWFSCLRRLHTLELQYREEPGGDAALLQILRALQHPVPLQRLSLHRSLNHLLSEADLAALAALPNLTSLDAPGIRVHAPISLHLAAAAAAAAAAAAAAAAAAAAAAAIAAAGPAAALPLLPGSAAPPPLPGLAALMPPVPLPSLVALPAQPLAGVTRLALRSERLELMQPLGAVFGGLRHLELGHGAADLPPQHVLAAAALGPLGGPWDAAAAGGEQVPAGAEPAGLEAAGQPAPANEVVAPAAVAAMAAAPAVPGAGPPAAGFHLQPLAGGGPDGGGYESLTLPPELTLHLRLLQGLGELTALSIGGRPGHGVESLSSLTSLTSLLMVRCSEFRPLRKAVEELRGLPCLASLELHACLGGDACGYEIARLLRRLQKLPGLTRLVLNGCDPRLPQQLATAPLSRLVELQLLALPELTPMDLRYVVQAQAACRRLVLTGCARLDRGFVEGLPRAAARPELVLEWAP*
</t>
  </si>
  <si>
    <t>C_160232</t>
  </si>
  <si>
    <t xml:space="preserve">MPITRVERLLQRSPAAVRQMEPEQLSARLQQLSGALGLPPKRVAFMVANQPGYMLLTPLDDVRAKVQELAAALAVPDGAVLRAALTVPSILTRSTEVVARRVGAYAQLLRCSPLDVLHVMSRGPEYLTDTPASLRQRMSALGMVLRRPRCTIAAMLQARPDLAAMSGKVMNSKVNGLMCILNKQKRHVVTLLVRTPALLRCDLDRARTIFGGLQAMLRKREGFAYAMVCHAPQLLLLPPRGLQQRCSALRRCLAASPAWQAQFAALRPPAVAQLVLNRRGCLSSMMFLSERRRAGEVSLEQLLGVGAGGGVSGCSSVQVALRESWPDFVAWMERRQQIMAMRMQQRRAYAAAAAAAAAAAAVAAASASSLSVAASASAAAVNGMSAARPALFQQPSAPHAQVPQQPGLSLAQAAAAAATAEGCGAPLEHAAEAAGSSSRAVSHMQASTSGMLLHGHSSSSGNGNGNGAGATCSAVGHASPDLGSADKGPMQRRQQQPEASTSGRQLSWLQLQAQYRRERHAATLVGRNPKRRVVVQPAAAVAAPGAAATSVSTSVPARHHRRQRQRRHAAAGSGSGGTIGASASIGQAPNGAPARLKATGDVAAVAVNGNGTSNGAPHSHALRSLVHGGGSRSGSSIYSSSQPANTGVANAAAHNGVAAQSHIVTAFGVADVAAGTHARPQRALAHPLSHSAVEYLGTASGGAGSLDVPDPASASSQGVAMWLHLHDAAAGVGPAAVAAAAAGSHSHGNCNGSGIGSGGVGHVLGVLADAADVTAHVVDMDMHALQSSGAAVTIRGGAGGGARPSELVDTVGGEAAEDCNSSVVVMGGDGSVHDICGIGRGAAQQQEQQRQQQARLHSGQARRGQQQGHAAQPLASGQSPRLEPAIGAAVPR*
</t>
  </si>
  <si>
    <t xml:space="preserve">MMLRGLSSGMRQARAQSSASAASAARPLPLLARGNGVSSALLSGASPCAAVTAAASLRPLPAGRGPVLMRAAATEAASGSETFTYQAEVDRLMDMIVNSLYSNREVFLRELISNASDALDKARFLSLTDPSVLAGREELDIRISADKEKGTLVIEDSGIGMSREQLLSNLGTIARSGTRKFMEAMAAKGDTNLIGQFGVGFYSAFLVADRVMVQSKSPEEAKHWVWEAKAGSHQYSIREDEAKDLVRGTRITLYLKEDAAEMADTVKITQLIKQYSQFIAFPIKVYAPKKEPRKVVDEEATKKKQAAADAKAKEAGEEAAKPVEPVMKTEYDEVWDWRLENENKPIWTRSPKDVSETAYNDFFKTTFGEFLDPLAHVHFNVEGTIEFSSILYIPGMAPFEQQNMQQRSKSIKLYVKRVFISDEFDEDLMPRYLAFVKGVVDSSDLPLNVSREILQESRIVRVIRKQLVRRSIEMLEELAGKEGGEDYKTFWEAFGRNIKYGVIEDTENRERLSKLLRFSSSKAEDSLTSLDEYVGRMGANQKTIYYMAADSVAAARAAPFMEAMVAKGIEVLYLTEPIDEACVTNLGKYGPDKNGPQYELVDVSKEGVSLDEGEDEKKKAEEVAKDMAPVVDFLKKALGERVEKVTVSNRLLDSPCALVTSKFGWSANMERIMRSQALGDARAMEYMKGRKIMEINPNHDIIAGIKTLLKEKDEDRARDLSELLYETALITSGFQVDSPKDYASKVFTLMKIALGYDILSEAEEQAAAAAPQAAEAAAAPKAAEAAAVPKVEATPVDAEVVSDDPWKKSA*
</t>
  </si>
  <si>
    <t>C_160234</t>
  </si>
  <si>
    <t xml:space="preserve">MLATAASKLGLTGLGIQAISAVGNSIRQFSSTENTDLKQALRELIPAQQERLKALKKGHGSKSLGEVTVDMAIGGMRGIPGMLWETSLLDPEEGIRFRGLSIPELQMMRMYQTIHSDHEGGNVSAHATHLVGSALSDPYLSFAAGMNGLAGPLHGLANQEVLRWLKDLVAKLGPSPGRDAVRKYVEDTLASGKVVPGYGHAVLRKTDPRYTCQIKNPWPNVDAHSGVLLQYYGITEENYYTVLFGVSRALGVLSQGVWSRALGLPIERPKSLTMAALEQRVAGQSA*
</t>
  </si>
  <si>
    <t>C_160235</t>
  </si>
  <si>
    <t xml:space="preserve">MLHGFGVGSWHFHRNWEDLQHDHRVWAVDLLGQGRSWPAQPVSTSDAAGKLFFSVDTWTRQLEAFLEQVVREPAYVAGNSLGGYLAVMLAARRPDLVKGLTLLNATPFWAFRPPRASAQARSWLWRALDRAVDGSVPVPHSLKSVIERYWWDTLRSPATISAMLQLVYADKSPPDPPLISRIVEATQHPGALDAFTSIVLSPKGELSFDELLDRLACPVLLLYGKEDPWVRPLWGQRLKRRLPEAMYLELSPAGHCPHHETPAAVNRALRAWVAAQEARPQPQLALAAPSLSTTAGAGASATAAGASAAYSYGPVATLDTVATPLREPAEVVGARMGLPLHSSWDVTEADGRHITISHIEGSPRSVAEQLDYAVWMWLGRALGAVGSSGTGSARGSGSGSSGAAA*
</t>
  </si>
  <si>
    <t>C_160236</t>
  </si>
  <si>
    <t xml:space="preserve">MAAFVERTRLEEETMRRKREEVELQLLRMRQQEAVRRQQAIRLKLATERANAAVLAQAGGGGSGSGTASPSGTGSPSASAADISAPPPPGPTASAAGADGGGGMGLSAGVGPSGGMAGAATGPPKKKLMLKRSKRMSAVAAAAGFNRVTPTTSQPPLGAATAPSSSSSYFAPGTTSAAASTSMRPPSRSGSPAGRSGAAGSGAAAPVALLSREDLIQKSKQDQARAALNPDGAEADGAGGVLLAGGGTESDCDLAEEVVVPKPIFIISDCTGESAARTVRAALNQFEARCRTQAPAQIMIFRFVEQTDRMMDIIREAHKEDALVVYTLVDPKAVKAVQTACKLQGVRYVDLWSELLDNMEVHLNAVRSGVPATLAETLRKPKANLTEEYFKMIEAVEYTRKLDDGAHPQEWRNADLLILGVSRCGKTPLSIYLGQRGYKVANLPLIPNCPVPKELFEIDQSRVVGLIIDPHVLASIRRNRVSLMGVSRAQSIDYAEVQKINSELEWARKLYNAHPEWPVIDVTLRGIEETAARILKLLNDRRGTTSPQWVDAIHAKSAAPPAAGAGPGAAAAQGGATARGPVDGEVVPGAPASIPELIYGAMSESSFMMQGLY*
</t>
  </si>
  <si>
    <t>C_160237</t>
  </si>
  <si>
    <t xml:space="preserve">MQKHTGAVKGLEFNSFSPNLLASGAADSDLCIWDVAKPAQPSLYPALKGGAGTPGSAAGGEITYLAWNKKVQHILASCSTNGTTVVWDLKRQKPVISFRDPNSQRRASAIQWNPDIATQLIVASDDDRSPTLQMWDLRNSVSPLKEFVGHHKGVLSMAWSPHDSSLLLSSGKDNRTICWDVHSGDIVCETSGSNWNFDVQWSPTIPGTFATSSFDGKLGVCNLATCTGSKVTETVNADFTVTHSIVGDATPLAKAPAWMRRPVGATFGFGGRLVSFSHNRTQLTDPATGAVRMQDSAVLSVKQVVTEQELVARSEGFETAIQGGNLQTLREYCTNKRAALASTGPESAESQQEAETWSFLSVLFEGDDARRVLLQTLGFKDLPARENSAAGGPTENGVDAAAAGMDQLNLQNADGVPRLEVPGASVGGAVAASPHQLLAQDDPDFFDKLEDTEVVLGGLAPDADVAAAAAGPDLGGVQPLNAGAMDAMAREAGKSLPESHAHAPGHVPGGEMEAEIVKALTVGCYATAVEHCLSVHRYADALMIANTAGRDLYQRTMHKYMQKCPHPYQAIIRANLEGDYSALIRTRPVAQWRDTLAMLVTYTDRDKFRGLADTLASRLAQAGMHHEASLCWVCGGHTDQAVSYWARNCTGASGTTTEVLQNVIEKAVVMGMAPGVSTTSSSPDGVNKASQSLSELVTAYASLLASNGRMATALDYLEHVPGEASTTVAVLKDRIYRSGVAELPHGVHPPPFPFVREEVAAQAPKSAAQPANAYGAYGQAGYGQQQQQQQAAAQYGAYGQQQQQQQQQAAQQQQQQQAQAQAQAYNAAQAQYGKPAQAQPQYGATNAYAQQPQQYAQQPAAPQQNPYAQAPAQQPAQQPQQYAPQQAANPYAAQAAAQPQNNAYGQYNQYQPQQPQSYAPAAAQQPQQAAPAPAYSAAPAAPVYATRPAQPVAAAPTTFTPTSVAPPAVPQTQPAAAAPPPAPAMPQQPVYAAPPAPAPYAPTQTTAAPHAAAAAQPSFFVPAAGMAAPVAPAGPSGSFGGAPPPAGGMGMVPGGMPPAPTSQKAMPPPPPPGPPANISVATADTSAVSAELRPVVASLTNLYNTCLPLANNPAKKREMDDNTKKIGQLFWKLNAGEVSASVVPKLQQLCAAIDAGDWHTANHIQVQMTTTDWDECGFWLSAVKRMIKLRQTS*
</t>
  </si>
  <si>
    <t>C_160238</t>
  </si>
  <si>
    <t xml:space="preserve">MADQTERAFQKQFGVTGCFKSKEKKAPGKSGHRFYKQIGLGFKTPKEAIEGHYIDKKCPFTGNVSIRGRILAGYVKSTKMNRTIIVRRDYLHFVKKYGRYEKRHRNISAHISPCFRVREGDSVVIGQSAQPPVQDRPLQRAACDSLGLVGQEGLLVLLNARLG*
</t>
  </si>
  <si>
    <t>C_160239</t>
  </si>
  <si>
    <t xml:space="preserve">MSASPPASPPSCSSSSSSSSSLLSSSTSSIAPHRLNFTSPLPAPHGPAPNTPLKPSRACATPQHAQSLPPSPVARRPTPHNSLLPDALPNPSAPSAAGPQEPPPKRHLAPPPPRSPIPSPRPPRDLPAPAACLCPRPPPRPGQPLWSPRRPRRRRRAGCPG
</t>
  </si>
  <si>
    <t>C_17000001</t>
  </si>
  <si>
    <t xml:space="preserve">MTNHGRQGASRGGGAGGGAGGGYVRSMSMSAAFLQEQGHTQLADVEPYTGRYGSPERLAERLRRTAVAAVEANPAGGRMAVPLRPASSHRLLRRSATASLAARTMESVFLPRATDNDAGDLLDTNSVRERQARKDWNRVVRKDGFKSMIARDDPAVRGGLCGMGGALDA
</t>
  </si>
  <si>
    <t>C_17000002</t>
  </si>
  <si>
    <t xml:space="preserve">MPTGILSPSALASPRLPRLPLNPAPTSTNHQLPQPPTTNPSSPGIRARAVAPPLMLLAAPPGLPYVPGLPYVPGLPYTPGLPYTPWLAPPMLLLWTAAAELPAPLLPRRAAEPARPAAALPPLPLLPCLGLLPLRPRPRALPLRELGLPCRLLPLPPPPPPAALIPVPVASP
</t>
  </si>
  <si>
    <t>C_17010001</t>
  </si>
  <si>
    <t xml:space="preserve">MSLGYADRLKPKKNLGGQLGAQEFHQDLDDIKKGVKELAGWVRDAKRVFVFTGAGISTACGIPDFRCVCVNTRGKLVIVNLQKTPKDRRANLLLRARVDLAMALLARELGMQ
</t>
  </si>
  <si>
    <t>C_17030001</t>
  </si>
  <si>
    <t xml:space="preserve">MQSGNTPLAMAATDGLTDMVRALLDAGAAVNAQRRDGWVALMGAVLNRSAALTELLLGAGAAAGVMSPRPDSRAVGGRFTPLAAACSRGAAATAQLLLARGADPNVTWLVEEGSSGKPNGNSESN*
</t>
  </si>
  <si>
    <t>C_17040001</t>
  </si>
  <si>
    <t xml:space="preserve">MDATPAPAPKKKKVKKTDVPVQCVGACGYSKSQLDDFFEKECQMQAADRLQEETNERKNALEGAATQPCTAIYQHPA*
</t>
  </si>
  <si>
    <t>C_17050001</t>
  </si>
  <si>
    <t xml:space="preserve">MGSGRQAKREAAALLGILAAPLSRALTVVVGDWVAGPVVSGELPRRRQLRREGLQAEAGHVERGGGAGGGGDAAAGYRPSPSVFSLAADLPAAARRHGGAYDEYDGMGEYDTPQATTDIINLMELFGSALDREVLEGVYEGSGRSFERAMERCMEMAAAAAEQQQQAPAPGSIAAAAGPAPAADCAGG*
</t>
  </si>
  <si>
    <t>C_17050002</t>
  </si>
  <si>
    <t xml:space="preserve">MRLMMSVVACGVSYSPMPSYSSYAPPWRRAAAGRWRCCWRRDFDVAGLGLETFPPQLAAAGQLTGHDRAGNPVTYNYYGTGVDLNAVMGSPGGVATFVRWRVRLMEQAIAQLDFERGVEHVTQ
</t>
  </si>
  <si>
    <t>C_17060001</t>
  </si>
  <si>
    <t xml:space="preserve">MAHLVSVTAQTRATRPPHALLGSVDFDSPQLSACSGEDLAAAASAAAQLHAYHPQLWRELGRELAARLLRARGSGSGGSGSGGGSGPGAQAAATAAASALTAASASASATAVATATAAGEATATVAGEATGTGNVHRTRPLSLAAGRGAAAIPPPPPQLQPLSARALVAVLWSSALLSHVDEALLAAAAAALAGLRLERMAVPGTERGRVDGRGDSGR*
</t>
  </si>
  <si>
    <t>C_17070001</t>
  </si>
  <si>
    <t xml:space="preserve">MCALDKAQLPFTSWPLLGPLLPEAVVPTLVIIKTRPDPHTGRPLVYEQYDHVSLYAFVWSFGQPALALFERVFKPAVINHSL*
</t>
  </si>
  <si>
    <t>C_17080001</t>
  </si>
  <si>
    <t xml:space="preserve">MQLMSYVREGLRDFSISRAAVDWGIRVPQDPKHTVYVWFDALIGYLSGLLPEDVAPATSAVPAHGWPASVHVIGKDILRFHAIYWPGMLLSAGLPVPQKVYGHGFLTKDGLKMGKALGNTLDPQGTDEEKAEAAAVLVAVLEAVRCVAVGLAPLTPGLSRRIYAQLGYSDAQFEDLLPPVACG*
</t>
  </si>
  <si>
    <t>C_1700001</t>
  </si>
  <si>
    <t xml:space="preserve">MYANACRSLLAADSYGNGGGGSDSEEGFMSVFADAMRESVASGRAIADGAHKPGGDRGRDITSRLRGGAGGSGAGGGLSGMWRRLLSTWGMGGGGDEAAAAGERAPAAFARSHRRRGRYLMQSDDGFSEGSAAVICRQLGYPGGGLAYSSATFGDATRPFILDELNCTGLESNIGRCRSNPLWTHNCSPSEAAGVVCFPYFNVSSYCADVVANVSRVYPTPTPTTPDPSTWSRDQRLQRCGELMGLASAASTLVGYKFPGQYISYYEVQSYACGRENVVPAMTAWVAAWRREVAASGCTELIVPYLWMQRLGGTVPTAPSPPPVAFNTSAFRRPPPPPLPPAPPSRNNDSCPTAMAVWPTPADRTASDAAAPYGTPAVPAPTTYMILDYVSAPSPSSTSGSSGSTNNTVSSPLDMTCTPPSAWLAAGGAPNRYVRRSNSSSVARGPAPGPSNSSFRSPPPSRAPPLPFGYSFGFPPPPFRSNISSPSSSTFNSSAFNFNFSFISGAGRRLFRRALVDATLGAAVTATTGAPAPPPPPPPPLSAAAASLLRYGASGAMWASASAAFASVWSPRDLVNVSTLTRTLARGGPSWLPSRLSDRRHLLSTLESFSRPGGIDLMSSGILDTVRGTQLQLDWNKLPAAERKWTYVVDRVARDHMDFEQVAYRKSGISNVLTRASLLDPDEVMYVCDALDEQRNAERRTAISAVGSSTGSSTGSSSTSGGSSIGGDATVVVAVTEPWPRVRNYLEVHDSYTEWQTDPAVWCYGGAEARGIVALKVWLPVIIISVLACGVALPAHYIRERVHKRAAARRAAWKQQQQQQQQQDQLAESKDGKKRPVNTLAAPEGRFARAWHKFKGVMVPVIDVVEPRLVLALYWVDLISDIVFIAGYKGWNRQPAPAIAVIIILIANLTAGWVLHLIHLRKQLGDGPAGGEGWSVRRCIVVGILTAPFGIALEWLWNGFLTIVTFVTTWHAVAKGDLKAHVTAVQRITRGWPLLLSYEANIQIFETTVLLEPVNESLPQAIVQTTCYVVGRNAGMVILTPIFLFSAILQAISICKSCLVLAWRAYKSGSWIAVLTLQDEGAGKSFSMEDSDDDKNNKKKGEGKGEGDGEGSDGAGSGAAEGGAGGGGGGAKGGKQSPHCSRATTSSVSGTLTAMSSSGLQASGPPPPPPVQPPPPPSNAQVANFAGVSAFLNQQQQMAAQMQMPMQMQAPPPAMVVAASAPPFAPPPPPQPMGPMLMFPSAVAPVPQPPQSAFLQPMPFSAPQPSAPPVPHAVTAAPPAAKGATAWGLRDWASLAAAASSRFTDGFAEAEEGEEEAAEVEAEAAAGDAEQAEVQAADADQGVVAAQDIAIQFAPAEYYTPAPPLQQPVQQQPMQAPPMQAAPMQAPPMQAPPMQAPPMQQQQQQQQQQQQQQQQPMEPPLGYSPLTAHLYGYRAPAPASEATAEGTSALKGAWSAMRGMWRGGRN*
</t>
  </si>
  <si>
    <t>C_1700002</t>
  </si>
  <si>
    <t xml:space="preserve">MALSMERRAANSGVSTPAAPRRYLFANPNSSVAVRNCNSLAHRLAMASPAADLAPGSTSYPAAWPCIRSPRLSRSAIVAAASGNGAGAPGKVGVVIVDHGSRKRASNDMLHEFGALYGQLTGHDLVEVAHMEIAEPTIAQAVGRCAERGASTVVIAPYFLSRGRHIQEDIPALVREAQAEHPGLKCIIADPIGIDPLMVQLISNRVASALEGGDEAGKAAVAVASGAGAGAGQA*
</t>
  </si>
  <si>
    <t>C_1700003</t>
  </si>
  <si>
    <t xml:space="preserve">MWISPTQQTPEAQSSQQLKPQPSVLQRVRSRGAGTIPGSGAGGWDSEGCVFVENALLDSYSWHGIKKLYAYGIFFIITFLAVWFQTETGATAFKSSVIASFASYDTGNAWESSNLNGVGSTSEAFEYMIQYLQNALRSSGEVAPEAGSFLYLGDFAHVTYAQLEIKFASTCPSADAKSRVRETMQKLRGSLTPLLDDTNLRRYTLGGAAAGGGGVSDLPTTVPLLGVKQQLPTSQLTSGILDLADNCVDLSPRTLVVDPADGPEDPLTNNIRNVLFNSRYSQELSDFEVDYYSFLDLVGRLTRKEGPGSGGAQPYDYYEDGSGVLDLPPDGKTCAAGYIRRCAPIAGGGGGGGGGGGGGGSEQQAGAAGSACFCAHPETGLPRTLRAYMQEDAVKGYSAPGSGGAAAKAPRIFRRDAKNRAVVELVRLWPDFAGKVSLEEMKVSAGGVSGLLLGSCRGVVGKYATQVQLGLHAHDRRNNDSNVLFYMEATRDSNRGRLETRTLSLTYNLNWRPAGNFFMAMVIFASIADIVATVHAVLLARQQGRGLWAYIVSGSRHPFTWHGMDILHQLTMVAWICIWLHLHAVTRAAMASYPQSAKELASLSSSAQLFTAWLYMGLAMFLIAGLRSLRYLKHHDGLRIFYTLFSALAYYDILEFATFVIGIAVLLATAIFGVFIISGGNSVFTAFGSGLSALTRLSFGFLDYDTFVNSGNGMGSYGAAVVVLFWVSVLLLVLVVQNTLLAIFTRAYETAKQGAAASGAQDSIFLLHAFYDFCFLLTYRARNYLLTLVWALVTDPLGVTCYDAHLRKQQARAKAASPGEKTQGSVGTTGRVAGAGEAQGRLPGPGGSSGAGMQQWVYWSRAYALQNGVSDDAVSDADGLVVGGSSGGGAPAAGGAGATAGLGVGTAASGTSPGQPELQRAQTFRMAGEQEQQQRLGSIRRYLRPQVTQNGRPGPGSAGGAQQAPVALTAASHSGDLGAGAGTAVPAWRLALWRAGWYLYGLPYRLRLYWAEAHLRDFELLAAGDARKAAAPSRFVQQQRQKLLILSKGSTLRDPTRTFSFTLARWRLASSPQMAALVAFFDDEAMSRLNVLPVHAVEEARSEAAAAAAAELATRAANKPIALSYSVAATHLTPGTAAGGRDGADPAPGGSSPAGGGSSTGGGVGLLSEGSNKALRPAPVLAVLAEEPEDLDDSTAGDGGGNGSGHRAGSAAAGNNEAAPPPPPLTAAAARHQASPFATTEPPAAALLAIEAAGKVPRLSSGGGAKEGGGAARGGGGAAEEGQPPEEEEADLADLEDAEAVYSMWRLRFRGSGGGGGGGGGGGGGGXXXXXXXXXXXXXXXXXRARQVELKFYVEAYEAEVMRLLVEGPCRAGLALQAQVERAWQRCWDYKQQHFGRPRASAAAAAAAYGGAVAPAPPLAPADPAPVADDGSGAGGKGSSPPPSPSPGPGPQPSPGPEQQQQQQQQTQTQTQTQQQTQQTQQTQQPLQTQQQASPVVAGWRQRLSSWWRRSWCGRAATLSGLWCRAVFMTTRPNPFWPFLASSLDGHDENLKKLVRALVAVYGPMAPRISERQQRYXXXXXXXXXXXXXXXXXXXXXXXXXXXXXXXXXXXXXXXXXXXXXXXXXXXXXXXXXXXXXXXXXXXXXXXXXXXXCGRVRSIRKLLQSKQPGQQQLLALGQTGRSGVRGGVASATDPRAFLVPRVSFKPEVASPAAAHAAAMPSPGGYHQGPGREEGATVVDVERLLRDAMEKALAAALAGGAAAGSSAAAAGAARQQV*
</t>
  </si>
  <si>
    <t>C_1700004</t>
  </si>
  <si>
    <t xml:space="preserve">MVRLRYQRKESPVGSNRLQQGPRPANSLISAVRNTAATNNSGGGRHGQALAQAGQSPQPGQLQQAPGQHPLPLLQHQSQQQALQHQQHQQQLMLLGMGGGGAGPSAALGNAALHARGVALQAPGGRGGASIGQKTHQHSLQWAAGTLGGGLPAADAMDPTAAAAAAALLGNGLLQLMQQHSSTHAEGGAEVAGTSAPPQGHGNGNAAAPGQQQQQQHVVQRLQGEDPAGSNAALAGAGHQPASVCGNFDHGGAAGDAGAAGAAGWAAGSPNHAAAAGPGVPGQNGAGPSHAQQLHMFLPGLLPIELMNAQMALTQAAVAAVVGGLPAAAQVPGHAPQPMAVDGPAASPGRHTGGLQADREAHGNCAGAAPAASAHASQEAQQHVSPPQPQQSEHESAHPLGAAVSVGPGGAGRKLHYHPTAAAVSVAQVNGPDDGGGGGGGGHGGNGGGPGGGGGDAGHHHHHHHHHHHAPHHHHHHHGNASGGPGGVLAGANGAAGALAGAAGGAAGGVGNVAQNGGGGANTHHGHSNYGAGPSMTHTADYRSHLQVALSLLLQATSAAYNSQRQSGIAGANEGSGIFAAAGGGQQASASNAGGGAGGPALSDGGVGSAGGAAGVGLSGAAGAAAGAGAAGDGGAGAAGVASSAGGSGAGPGLLFAGAGHGAVAGDAGGASSTGAPVGSTGGHQVQAVATMSAAAAAAAAAAAAAQSMRGGAAGAAAAVTAEPMDTEGQVVEQALPGPGRPNRDRMEVSPEAPQLSRQGAATSAAAGPGAAGQGGAAGGGGHEGSPAAYQAPQWSTQGGGGGGGGGGGGGGGGGGGRASGGRGGETAGAGPARSVMHGSSGAVAGRGGGGGNHHAGAAGHGGGHPGPHHMQQAGHHGHGHMPPHGHGYNHATSLGGGGASGNGAAGGALGPAADGADGSPGVAQLAGGGAVMLLAGGGAVAGASVGSAGGEQADNNSALAQDADAGHPAASVHATVIAEESDGSEGGEEDSGSMEVAATRGGGGGASGGGAAVMGGASGGNAGGGAAAAGGAGGGGGGVGAVASSKAAAVATGAVGMGEIVSQRFDGTRSRSREGQASKQQLLAPQHQLPPAGAGAGRAGSHHAEARSPQRHNDPRDSSMGMAAGPSHDRTDSGSNGGTTSDTVDMAEDSRMGSASEHAGSGMGMAGADARDLMLTDENLLPNDDRQERGGDNGGAVGSHGGVGGPALGLGIGMGLGMGMGMGMGMEEDVGEHGDDNDNAGSADGGEDAVEGGGDGGLGGVGLGMMGEAADEAMGERRAEVGENDNEAELEEEGDNDGGGGARMSVGPAAALLGMLGGGGGGASTGHMGPASSDGKHGSPVDKAASHHPPGVPHGGDHHDIRSPHRAHGSGAGGGHHAHGGAAGHHGHSLGHHGAAPAASGAAGAVVTGGLGAAGALALRASNTGAVAGPGGGGGGATSARLSGGLAAGGLALADRGSPAPNQAQLQAANSTAISPLLDRLMDDALAAAQGMPAGDAAAAAGEDGSGGAAHAAAAAALLLHRRRLQAANSTAVSPMLHGAGMGGGGPGAAGGTGAAASISGELGPGRDRAGGAGPAFSASNADRHLSGENSPGPGHADVSRGGAADAGVSPEVEGAAGGALALDAAGGAAAASGGGAAVLLMQQLVGGGTGTGTADGTAGTGGGGRKSSSQEAAGSARRRPSPAEELRQSQQPQGALALAASQQANVEGGDLPLPMDVDADVEADADGGGAAGGSGQAQLAAAAQVAGGGAAGGGGGGGRARAQPQSSRSGGPAVASAQFGPPRSHGAHRGHGPPLLLRQQPSQQAQAGAAGDQPLDDSPPPADSTLAGLRESLPPALQGQQHHHGYGHAAQARLSQSQSQSQLQSLPPPQPDQPQCAALLGAADGAYGGHRRHNSGAAGAATDAAAAQLAAHLHENNFTTLAALGAAARHPASVLTTASQPPHSAHHQQLVDQPQQHHPQHPHPHPHPLLGNRDPAPARESASRHAVTMGAAVAGSAGRGAQAEVVDGGAAGGGVVDGAARPAEAHATHAAGLAGTVAGGGGHLRLRAPQEDAVPQVTEIHGSFAGMAATAAEAMALAQQHHADRLVAAAAAAAVAAAQAATAAAAAAGAGNGAGPAAAVVEGQGAWPGVDEANMAARSASPGGPSLSAVMPQFTEVHGAFNRVGGTAAEAQAGLLRAVAAAAAAAGAAGAAEGGAGAAGGAXXXXXXXXXXXXXXXXXXXXXXXXXXXXXXXXXXXXXXXXXXXXXXXXXXXXXXXXXXXXXXXXXXXXXXXXXXXXXXXXXXXXXXXXXXXXXXXXXXXXXXXXXXXXXXXXXXXXXXXXXXXXXXXXXXXXXXXXXXXXXXXXXXXXXXXXXXXXXXXXXXXXXXXXXXXXXXXXXXXXXXXXXXXXXXXXXXXXXXXXXXXXXXXXXXXXXXXXXXXXXXXXXXXXXXXXXXXXXXXXXXXXXXXXXXXXXXXXXXXXXQSGEANPPPPRGLQAAAAGSTGGMMEADVDAGLHAVDDTIGDDAPQTSRLGETAGDGGREAGNGAVSASRQPGGGGAAAAPTRSGAASAGGGGSPGAADAVDGWRQHSGGGMADGHGPPAGTAAAQQQQAAQQLQLAQVQHQQHQPQAQLPLLPGILAEGQFPPHALADGVVAVGAGGGDHGAGAAGAGAGGPGGGLAPHGGQHHMHAASAPLSTQADAYGGYDDDDADSDGERRRAEGPPQPQMTILVTSHAANSHHTVSGGAAVVSEADNVGAFAGIEGEAEAAGGIGGGGGIMHGGGXXXXXXXXXXXXXXXXXXXXXXXXXXXXXXXXXXXXXXXXXXXXXXXXXXXXXXXXXXXAAAKATGAVSGASARTAGGGRGQGGASGVAAQAAAGGAGASRRGGSARTRGEKRKRLQAEMDASGSAGGGAGGGVEGGGGAGAGSGEQRQASVATVGGY*
</t>
  </si>
  <si>
    <t>C_1700005</t>
  </si>
  <si>
    <t xml:space="preserve">MPPGGRVLLQSDVEGAAVAMRNAFEAWGPEAFALAPEHGAPGAVFFSSSSRGSSGTTSTSAPQTPNYAAAAAAAARHAMASAVAASAAVRQAEQQASSTAGSSASESESEEGDSHSRGAAAVGQGGRAEKEPEEPEAQEQEQEQGGEEEEEGPDAVDIDALESVWAAGGWLAENPVGTPTEREHYVQQQGLPVYRVLLEGLEDVEPHGGARVEAAVQEQRVNLCT*
</t>
  </si>
  <si>
    <t>C_1700006</t>
  </si>
  <si>
    <t xml:space="preserve">MVPRGEFEIVIVTELKPQDNTLLEGLYKSSGNYCTQVDFALESLVKSMKWDEDTYGLEYDLDLFNIVAVDDFNMGAMENKSLNIFNSRLVLASPETATDLDYRGGGFEGF*
</t>
  </si>
  <si>
    <t>C_1700007</t>
  </si>
  <si>
    <t xml:space="preserve">MNSALLAHHEAILARRQEMRVQYGDEYFDEDEGGAVSAAAAGGSFTTQLTLARTGSTLHPTASSSASSTIGAAAVASAGALGASASAAGPGSSSPASGGSSGRVAGAAGALRELMESERREEDPQLVARARAKFGQVAEREAAAEQQRRRQQQSAWRQPAAAAEGSGCGGGGGGAFARQAAAAGKDSDEEEGAGEETGGPADGSWTDLAAAAAAAASAALDAAVASRSAAACGGARPAPIAGGGGAKPPPADHHDGGAASRSDSSAQQQQDAAAAAAAVHDRYVVASLPIRFVMPTGPAGGTGGGCAATAAAAAATAAAAAAAGPAAIAAGAGGWRTTRRLLSSKSRKQISPKHQQHQDGGSSSSGIQPQQQIAGSSSSGAGGGSSSSMSAQGYIQHCYSQLPGGGALLHSQQQQQQQQQQQQQQQQQQQQQQQQQQQQQQQQQQQQHTSRHQQPPQPQQLQLPHRTASVLSPNAATAAAAAGAAAGGGIGSAATPLPKQRSRPPPPAAAGTAGPSGAGGGDGEGAGASAGGGASGGASPQVVSAATGFVIQASGGSVTGGSGGGGGGIRSHLLPGSHRRVVPLVHIATGGAAAVPAGGGGSGAMPAVSVGQLVPSSHPIHDCGGSVCSTGSGFAVLTDTWAAAAMGGGGGGCDDGPCASGGSFASFGSSSIRSRAGAAAVADGSRSGHHKSHHSSSSALMFSMLDAATAAAAAAPAALATPSAVFPASAAATAVGAGAAATAAKGRRASCGDIQSFSQPFLAGSQSRLITSGDVSFPGAACPQQTAAGATTAGAAAALAQTSSRLLPRLLQLQSPTGSSSGNRSRSRRSSQVAPEPSSACAAAFLSTPPAAAAAAGFCPAPAAAAAAAASQQPAAALLPPPSRVGLSGRRRSLDEQYVAARKAMLLAQQGSAPQSPLLAAAPLDGAAAATESLAPEESARSSIGGSGSSRQLLAQSSSMARRAAAGAAAAGGGPTAGRSQGGDESGSKGGSGSKSASASGGPGPGLVTRLFKALYKVQKE*
</t>
  </si>
  <si>
    <t>C_1700008</t>
  </si>
  <si>
    <t xml:space="preserve">MSGSVPGPAAASSSALVVASKRRQQQLGSQPLPPPRWPPAFNLDVCRLTLQPTTLPRCASGGGGGGGSGGGSGGGSGAGGGGGGGRGCWTVDVEPPRAASAGGNSGSSSDCGGGTAAAQAPDEGPRGGEKEVVLLPPYAGGVLGLEWAGAGALLPLRCEPNQDRVIVQLRGCRRVLLVPPEAAVAAPGGLAPFPLLHPYDCYSQPAVAHTLVMETPGVDVARAREAVLAAWPQTLLGGGSGSSSISGSGSGSSSNGSGNGSSNIRGGGVRGAAALLQPGDALYVPAGWFLHSELLPPPQPSAAANATAVQGSSSTAGSGGGSSSSISNSPFPALLDNLALVLTLAPAEPPPAPPSPPATASGGGSSSYTTSTSSSSSSSGTARRVLLPARPPSARAAALQVCRLLEGWALAAEVAPGPELTRVLSGMADYHEERRALEREQRRQQQLVRTAAVAQVMTSAAGGGTAATASSPASIGGGAPVPLTSSGAASAAGTTTDTPSSAGSSAGSSSGSSSGSSSDSRHPTFMQRLISHSLHPTFNTFTPAGRVMTDLYEMAARHVAVGGVARTALAAVGRAVGQTVGQAGGKAVGAVSGSSGMHDAEKARVGFAAVHAASRVEACQEGQKYQTESGGKGVGDEGGDGGSDDTAAPEDDDDGLAALLRLVVGERLNRPTDWVNRLCRDADVVRDARAVVWYDDTRSEAERRFPELFRLQDPSFDRLLRALYGDVAAYGAAEDALVAECNAAAAQSSAAAQEEALRRAQKAAQAEALAANWPYYHRGGGKGGAGSGGGGGAGAGCVRTGSTPSAHAIARQCSNTTTSTTSHDTGGAGTGAAAAAGSGHGHGHAAAKRSREPSLDAAAAGAGSSNGCGSPRVKRRPSAAQLPGPTGSSLLPPACGSTTGAGTAAAAIGGAADGAAAPGMSRRFSVQQQQLQPQQLQQQQQRAAVTGIGRRASSILGSPPPAAAAVASGPTAGATAAANTPSRGGSARGGSPQPSPQPRGGHHHPHPHAHHQAPSGGGGGGGDDVAMAVIQQRREDVAGHHADLPRERQRQGYTLDRRGERQRHGFGANATLAFAKPLAVVLQLRPAPLEAVAAAAGEAAAVAAAATGLAGGGGGAGGGAAAGGGSGGAAGAAATSAAATAGELAPCPASCIRLEPATGCPRHHRYLRGCTTLGALAAELRAPGSGGGGGGGGGGGGAGGDGWPAGDRSRSREGSSTFSSASGGGGGGALSRRGSRSTPGVGEGAAGSGGGGGGGGSGDYSHLVLYYSVEPTMS*
</t>
  </si>
  <si>
    <t>C_1700009</t>
  </si>
  <si>
    <t xml:space="preserve">MATLPLICLCFPIDAAASIMDGSLLAAKQSNYMSAVQILSFARLIGGVSRNYFSPKSAYVMKSWGAAAGAAVAGAAGAAVAGGAQLGASEAGPALERERELAGASVSGSGIASSSSSAFTSFASGSSSISSGGSGSSNVVPVALQSLEEDVMVLAAAACSSATDMHPDMIEMHRRSSSGSSSSSCSQPAAAVAAVALGNGDGHLNGNGGSSSNGAERA*
</t>
  </si>
  <si>
    <t>C_1700010</t>
  </si>
  <si>
    <t xml:space="preserve">MPQYIVKTVMWHLLNGLSYMHQHWVVHRDLKPSNVLVMGEDPAVAPHQHGCVKIADFGLARIFQSPARPLSDNGVVVTIWYRAPELLLGARHYTRAVDVWAAGCIFAELLTLKPLFQGQERKTPGNVFQADQLDKIFRVLGHPSIKNWPELEGASTPLVRYPRRPMSLDRVPAGLPGAAGAGGGPGDGGGGGGLPPPPGPPGGGRAGGGPGGPGGGMRGSSQAAAMLAQSGPQGKRRRMENVPGFRLFSIFKHDFATMDDWDYLEKQVDAPGASPKEAAQNGSPRQPKEGRESRERSEKPKEKDRDREKDRDREKDRDKERRRSRSRSKDRKKEKEDRRRSRSREKREKERRSRSRERRDRDRDRRDDRDRGRRPEPSYERRRERERTPPEVRAAREAEKELREMERSTRTAFAYNLSLKADERDIYQYFSKVGKVVDIKLITDKSTRRSKGFAYIEFSKVEEVIAAVALTGSVFMNQAIMVKSSEHEKNLAWEAQQQAKQSQLKAATLLSQAGGDNPVPVGPCKLYVANLNQAIAEPDLQQLFAPFGNIESVQVVRDTNGKSSGYGYVTFTMVLDATKAQEHWNGRMVVDSALKVSISSLAPAVTAAAAAALPVLAGAPNLFTAAAGGLGGAAAALPGSLPGLSVLGGGLGGTLNIPSDVASRFGLAMPGGPGGALPGAVPGLPVPGLPAAAAAAVQPPVVDSGIGELDEEESRGGLKLTSDRRQALMARLATSAGLAPHAPALPPGVAVPGMPAPVALPGPPPLPAAAPAGPKMDPALSLIQSVLGPSSPIPTPCLLIKNMFEPGEAEAESGPGWAEEIASDVQEECAKYGAVVHVHVDKASKGCVYLKFGSVEAASAAQHAMNGRWFAGRQIGVEYQFLQPYNSHFKC*
</t>
  </si>
  <si>
    <t>C_1700011</t>
  </si>
  <si>
    <t xml:space="preserve">MNIQLQRGQQYDSQAQRGGQGQGGTQNQQAQQNQTAATPPISSSSSVWDKFEKGDKIGEGTYGLVYHARSKETGGRYAIKQFKGGRLESAYINRSEPSLWLAFEYAEYDLYEMIKFHRDHKENTRDNPFGETES*
</t>
  </si>
  <si>
    <t>C_1700012</t>
  </si>
  <si>
    <t xml:space="preserve">MHIHANACRSLLAADSYGNGGGGSDSEEGFMSVFADAMRESGAAGRAIADGAHKPGGDGHDITISRLRCGSAGGSGVGSGLSGIWRRLLSTLRLRGGGEEAVAAGERAPAAVARSHRRRRHRGRYLMQSDDNFSEGSAAVICRQLGYPGGGLAYSSAVFGDATRPFILDELNCTGLESNIGRCRSNPLWTHNCFPNEAAGVVCFPSFNVSSYCADVVANVPRVYPTPTNTTPDPSTWSRDQRLQRCGELMGLAAAASTLVGYKFPGQYISYREVQSYACGRENVVPAMTAWVAAWRREVAASGCTELIVPYLWMQRLGGTVPTAPSPPPVSFNTSAFRRPPPPPLPPAPPSRNNDSCPTAMAVWPTPADRAASDAAAPYGTPAVPAPTTYMILDYVSAPSSTSGSSGSTNSSVSSPLDMTCTPPSAWLAAGGAPSRYVRSSNGGSSSVARGPAPSTFNSSFRSPPPSRAPPPPFGYSFGFPPPPSRFGNNISSPSSSTFNSSISGAGRRLFRRALVDATLGAAVTATTGAPAPPPPPPPPPPLSAAAASLLRYGASGAMWASASAAFANVAVTDAAPPRPPLRNIVSGGLSDGGSNSPSPPAPPSPPSPPPPGPRAPLSPLAAAMPLKPTCVAYDSSWTQADGFRSDFAMLDFLASNAASSDGGRDGWGQQVSQTETELLYCNARQELKTRHTVSGIAITGLGLAGSAVSTVRALLGGARPFNGTAAIPAANLAFLDLSGNALTGGVPAIPVPVLHVNLSSNRLSGDLQNQLKNNLTAAAFTATLVLDLSNNGFTGQLPTRIDVAAPATNSSAWGALLTSAVRIDFSGNGFTGSLPADWAPLLAQMDLVVSRNPGLTGGVPAEWIAAARGLPPCGDGGSGPFSLGSLITATAPPPSSPPSPAPGGGEAALGDSASSNPPRQGALLIDLSGCTGLTGRFTHTADFSTLRVRGTQLQLDWNKLPAAERKWTYVVDRVARDHMDFEQVAYRKSGISNVLTRASLLDPDEVMLVCDAIDEQRNAERRTAISAVGSSTGSSTGSSSTSGGSSIGGDATVVVAVTEPWPRVRNYLEVHDSYTEWQTDPAVWCYGGAEARVWLPVIIISVLACGVALPAHYIRERVRNRAAARRAAWKQQQQQQQQQNQLAESKDGKKRPVNTLAAPKGRFTRAWHKFKGVMVPVIDVVEPRLVLALYWVDLISDIVFIAGYKGWNRQPAPAIAVIVILLANLTAGWVLHLIHLRKQLGDGPAGGEGWSVLRCIVVGILTAPFGIALEWLWNGFLTVVTCVTTWHAVAKGDLKAHVTAVQRITRGWPLLLSYEANIQIFETTVLLEPVSESLPQAIVQTTCYVVGRNAGMVILTPIFLFSAILQAISICKCCLVLAWRAYKSGSWTAVLTLQDEGAGKSFSMEDKEEDSDDDKNNKKKGEGKGEGDGEGSDGAGSGAVEGGAGGGGGGAKGGKQSPHCSRATTSSVSGTLTAMSSSGLQASGPPPPPPVQPPPPPSNAQVANFAGVSAFLNQQQQMAAQMQMPMQMQAPPPAMVVAASAPPFAPPPPLQPMGPMLMFPSAVAPVPQPPQSALLQPMPFSAPQPSASPVTKGATAWGLRDWASLAAAASSRFTDGFAEAQEGEEEAAEVEAEAAGEAEQAEAQAADTEQGVVAAHDIAIQFAPAAYSTPAPPSQQPMQALPMQAPPMQQQQQQQQQPGRVTYNLAYNADKLLCL*
</t>
  </si>
  <si>
    <t>C_1700013</t>
  </si>
  <si>
    <t xml:space="preserve">MALQNAWQNTKERARETWAQLTWSEVSGSLGDLGTFLPLLIGLVQKVHLDLGTTLTITGLYNIISGWQFRIPMCVQPMKTIAAVALAGGAAGLDLPQLLHAGLFVAGCVGLLGASQAIDLFNWLVPPPVIRGVQLAVGVKLAMKGVDMALRLHGGPSSGWRPWLGTEGLVVGAVALAAMIATTLPPRAARRGTLEAADEGGLGPRPTDTAFEPLLRRLPACCGGGDRAPQVEGAAVSAERAGLLAHAEGGERSGNLDDGTEAGVGAAAGGGGCGGGGGGGRIPSALIAVVVGLAMAVLHRPGLVWELRLGPTLPRLLRPSWPDFKTGALRGGLPQLPLTTLNSVIAVTQLANALFGDKPEAERRRWRPSAVALSVALLNGAGVWLGAMPCCHGAGGLAAQYKFGARTGHAPILLGCIKAALGLLFGGSLVVLLEAFPQPLLGALLTVSGIELASVVRHTRSPRGYTFALLTAVAILALDNTGTGFLALSAEM*
</t>
  </si>
  <si>
    <t>C_1700014</t>
  </si>
  <si>
    <t xml:space="preserve">MAIKMNLASSKVGAKASAKSVRGARLVARVAQPMSPSSAATAAADASMLARAGLPPTTTPYDDYKFAPIREAEVDLAMTRRYFKDMDEFAESDVVIVGAGSAGLACAFELGRIAPHLKVALMEQSVAPGGGAWLGGQLFSAMVVRKPAHEMLDALQVPYEDEGHYVVVRHAALLTSTLMSHVLKNPNVKLFNATAVEDLIVKPDPALGPGGRRVAGVVTNWSLVAQAHGTQSCMDPNVIEAGVVVSACGHDGPFGATGVKRLARLGMVPGGEVPGMGALDMEAAEGSIVNNTREVVPGMVLTGMELAEVDGSPRMGPTFGAMIVSGMRAAHMAVAALERRRALSAAAAEGAAAEAQA*
</t>
  </si>
  <si>
    <t>C_1700015</t>
  </si>
  <si>
    <t xml:space="preserve">ARNSPLLLSPRRPLRPPRCNARTFFTKDGHQDEPRLLQGRRQGLRQVRPRRPPGGPCGPAHVPQQRRHRRRRCLHAGPRRPAAHHHPLRRLQVRAHP*
</t>
  </si>
  <si>
    <t>C_1700016</t>
  </si>
  <si>
    <t xml:space="preserve">TRPPPALSCSPTPTRQPQPTNPPKQQTHLLGAATLNPTLPAERRHPLLLPNQTHQSPQPNQPYPTLITTTAPAGRRRLPGLIPPLSPPLLPPSLPPDPTPPDPTPPAPHLHQTRTALSRHARTRPALHTTHTPALFP*
</t>
  </si>
  <si>
    <t>C_1700017</t>
  </si>
  <si>
    <t xml:space="preserve">MYRDGVSEGQFEQVLAEEFTALRRACRELEEGYRPAITFVVVQKRHNTRLLPNDRASADPKGNVVPGTVVDSGITAPDGFDFYLNSHSGLQAASSSASDSASESGSRAGRGAGAAEGGASAPPTFAGIHRNLSNVLYFM*
</t>
  </si>
  <si>
    <t>C_1700018</t>
  </si>
  <si>
    <t xml:space="preserve">MSLGPRVALGLLLLAVAHSAANADRFILNLAPGAKQASLVAAIKAVGGSVSYFHAGAGIAVVTVPAGTTLPPGRLTSAGVGAVVPDSRIRLPSPRASSFRGATAATAAGDPASTSASEATPPSFPEPKLKATNLQFLSGPITSNPTDDLWDQQWAPRAIKAQSAWAAGVTGKCVRVAVLDTGMWWDHPDLAGRVDVDYARSFVDGIPPYADSQNYFWHASHVAGIVAGSANNGGIVGIAPEATIIPIKVLDNNAGDNSFLIQGLLYAASPLGPDGAGADIINLSLGGFGNPNDKNDTWALYNKVLNYVASQGVLVVAAAGNDALNLGRTRNTFVSPCENGGNTVCVSSTGPLDVCKTCQDDWINTCLESPSTWDLKQQLALYSNYGPSAISVAGPGGDYRSAFEWYAKWYDPATDSFLPGTPPTCWFVDQVLSVGAPNRPDLPAFIQYTGTSQAAPAVSGVAALMIHDAAVRQGVDLCAASRAGLKGRARGPLNVAQIKTALARGAVYPGGAVDREAYGAGLVDVSRTLGYPQPAWAAP*
</t>
  </si>
  <si>
    <t>C_1700019</t>
  </si>
  <si>
    <t xml:space="preserve">MLEAFFGKKKTPAEMLRENKRQLDKAIRELDRERMSLQQQEKKTVAEIKKMAKEGQMDAVKVMAKSLVRNRHAVTKMYGLKSELQAVSLRLATLKSTQAMADAMRGATKAMRAMNRRMNLPNLQNIMREFERQNERMEMTSEMMGDAVDDALQDEGEEEETDNLVNQVLDEIGIGNMTELASAPVGTRVAEKPQAAPAMAEAEGGGGGIDEDLQARLDNLRKS*
</t>
  </si>
  <si>
    <t>C_1700020</t>
  </si>
  <si>
    <t xml:space="preserve">MQARVQLPPVLLRLYDTVESVFDYLVLYRAIDTLVRAGADNVLRSGYRKRRPNSNWAGYARGMRHAEPWCATSAGVALLTPAWRLLLARVGDDVMLHLLTTGSLFVPLPVPAPAAPLKAAARATAPASKAAVPATGGVGVARGAAGCVGGGARSSVAVPAGSRGVGGARGGLEGQRGSGGADGNGNLLQVSGRAITEVRVASACEGALPGARQVRLPRAAADRNYRGGDGGGGGGGGWTVSSRRRRWLRWRRRRRGGGREARRVQRQQQRQRQGEQRQAREAAKGPEAGPGSPPEQRQEQRRRRPRAWQRRKEAKAKAATAAAAATATAAAGAAVAVAVGAQGRGSGDAEVAFAAGQEVGEDQEAWEVLSCGSLDEPATQVLCTSPWPLWEFGCDSPPPLATPPHRQRYGHRLLERYGEGEGEGEGDENGRVPANAAAATARTMAPGAQGHGLATGVDGAGTGGGGGRGGAGGDGITGGASGTGAGCGGLGLGARAVVAEAAAAVGDGAAGARDDVEPPAAGVYMEAAAAAAAAAAAAAVAGQQLQGLQAALLPPPAAAQAQQPAAAQPAAMDAATAAAAAAAAAASAGFAEAAATAAGGSGAAVAAGSATAVAAAPAAVATAGAGPPAAPVAATSTSTAAAAHAAAAAHAAAAAAQAAAALMPGQLRPGLPDTLKPAVRRRHRVLLRLLRSLLVRARRCRFALLLERHCPLPPALQRRGRQPQPPQLPEAAGAAAAAPAGPSAGPSAAAHAATARAAQTASVAASMEPEAGGTRHVPVRLRPRLPPQARPAATAPPT*
</t>
  </si>
  <si>
    <t>C_1700021</t>
  </si>
  <si>
    <t xml:space="preserve">MDCYLSARLSPLIACSTAPASVASGIWAGRAKTLVVRLDVENTESVDTVLGVSSRGEAIRVGPSLRLAKATNPEEHYGNLDIHSMTWDAFTSSFVALGGERSPQVLIMTPSGDDTLLVASLPSDLPAESGDGEGPRMRYDRVPDTLTSDGRGALYYLAWCEVPNQSGVPFKQYAIRKLQLPQSMRRQPAPQQQAQTQGDAGGSTAGGAQAQAEGGPAAGAPARAAGGGITDRSWQLPEDWCQAVLKDRGGIWGMVHLNASPATGSECLVLASRRAVYRLSLPLPGEGTAGAAGPAGAAGAAELAGAAGAAELAGTARAAGLAGAAGLAGAAGAAGAAPPQQQQLAAPQLLAGFEEGTGGAAVDGPGGEAQFVGVMSNLAVDGHGHVLLLDKGWEPAPGAQGPTMGAVRRIRPGNGAVTTVARLKCPAAHAVICLTGTGFLCASWADACDGTVFDLGLAPPAHLQQPQPAASLMRPLSANLGWLLEDAQQPGGGGGGSSGGGDGGGRADVSAADLTICVGERRFPCHRTILAARCDYFKHRLASDAFADARAAELELPDADPDAFELLLRWLYTGGAAAAIPAEHARSVAELADRLLLPELCAAALASVAGSVTAATVVDGMLWAAGAAHRRRSFVQLLAELKEWYVEHHELVCREEGASVQRLMEQRSDLALELIVCAQQRARQQRSAKRQRA*
</t>
  </si>
  <si>
    <t>C_17110001</t>
  </si>
  <si>
    <t xml:space="preserve">MYTFIYFKNPKHFNLSQPSRCTAQPFISTRNRPLSCPIPTVQPIYVTHGIILPILKGTLISQRGVNIVPFVSKRDSSYYTDKDKVVSITYEEIGLFPRSFSRVLDRFLKQLFSDVDNLVIQEYRFYRYLFLTTIKTIFILFFVPFLVNFAAKNYIVKPITEYFWNTSHPEIFLNSYEQKRAFVELAKFEEKIYFETLVESHSHHQTHRDSKPLRENGIYFPDGEFLDNANLLSTPRSINSNTFLKQNIDISLREEKPLTLVQGVNLLEEKKELNIPLAQENIAYNNQSIPQTSFGQGNFSSLFTGDREGEETAKQNLLSQRVIGANLRQIYLPSAEGEMLPSIRGSLDSIKNKDISKIYQEKTIELATYYNNHSIEAITNFFADLLSLFTLLYLLITLEIQINITKSFLLEVFFGLDDSKKSLLILLITDLLVGYHSSNLWELFFEFIFNHYGIPESQTGIFLLVATL
</t>
  </si>
  <si>
    <t>C_17110002</t>
  </si>
  <si>
    <t xml:space="preserve">MVDFGIVFQVGDGIARIYGLEKAMSGELLEFEDGTLGIALNLEANNVGAVLLGDGLKITEGSRVRCTGKIAEIPVGEAYLGRVVDGLARPVDGKGAVQTKDSRAIESPAPGIVARRSVYEPLATGLVAVDAMIPVGRGQRELIIGDRQTGKTAIAVDTILNQKGKGVICVYVAIGQKASSVAQVLNTLKERGALDYTIIVMANANEPATLQYLAPYTGATLAEYFMYTGRPTLTIYDDLSKQAQAYREMSLLLRRPPGREAYPGDVFYLHSRLLERAAKLNNALGEGSMTALPIVETQEGDVSAYIPTNVISITDGQIFLAAGLFNSGLRPAINVGISVSRVGSAAQPKAMKQVAGKLKLELAQFAELEAFSQFASDLDQATQNQLARGARLREILKQPQSSPLSVEEQVASIYAGTNGYLDKLEVSQVRAYLSGLRSYLANSYPKYGEILRSTLTFTPEAEGLVKQAINEYLEEFKSQAKAA*
</t>
  </si>
  <si>
    <t>C_17140001</t>
  </si>
  <si>
    <t xml:space="preserve">MRVAQEARESLTSLAGRFTAAALAHLRALYAAGVEEVLGALAAGTDKAAKLVPPPHDRLRTALWRHAELVRCVAALERGGGGGGSSMTRLAVSYCQPLNMLLRTGGGTYDPFNMAIPLHEAWQCVLHSALSL*
</t>
  </si>
  <si>
    <t>C_17150001</t>
  </si>
  <si>
    <t xml:space="preserve">MMAMPAGLSAMKFCMGDMCASSTCLR*
</t>
  </si>
  <si>
    <t>C_17150002</t>
  </si>
  <si>
    <t xml:space="preserve">RHFSTGVAPRSTYHHLPPPTTCPWRPGSHLERPGRQPAPPFPLLAPILRLLFEDLCPSPCVFCFPGDGENHPSARSTHVPHPRHAHSQLASRTLRLLRTLPSPS
</t>
  </si>
  <si>
    <t>C_17160001</t>
  </si>
  <si>
    <t xml:space="preserve">MCGDGPAAGKPGSSTAGGGVSSGTQPQPPQQQKDAPSSSLTQPPLLAWAVWDNYLFSRDKARLEWALPRLVKLLNWLAAHRSRDKGLTYFYVHGFESGMDNSPRFDSRGLGLGSFLVGAG*
</t>
  </si>
  <si>
    <t>C_17160002</t>
  </si>
  <si>
    <t xml:space="preserve">MVSVDLTALVAREMAHVARMYGVLKQHQDQDHWLDRSRVVLAALAASCWSPDTRMFGDLVMSGGVLGGLLSTTGSSSSGSSLGGVGSSSNGSSAAGAMTAEVLWAQLEKSRPRGHVSELVTVAGLVPLLGGRLPRPFLEGLLQHLQDPTSFATRVPLPSVALSSQQPASAQGAGGGDMWRGPMWINMNYLVAVGLREQVAAPAAGGAGGGCGALCAELADCIMNRTISEVRRWYDGDVPGGGDPKTGGSSNSSSSGNGTADPPVIATGTVFEYYDSAGLIPPTRLARKGVAGVGGVRDYHWTAALTLRMMAERAATIAAGGPAASRSIDFVK*
</t>
  </si>
  <si>
    <t>C_17170001</t>
  </si>
  <si>
    <t xml:space="preserve">MRSLSTDPAARGCKHATTSNEPRPCNLAWSSIRSTAAAPQPGAMQLRLAARGNTASASASASASASATASASTTSRRATPRHPPKPHAPSSDVWGSPAPAISPAQLAEELSRYAAACAAAGIGSSTPAGSSSSSSSSRGRGSSSSVDGDSFVAACLEGLAAPHRLSRLRPSQLAAVLQALAALGGGGGGGGGLEEFLADVDAACYCHP
</t>
  </si>
  <si>
    <t>C_17180001</t>
  </si>
  <si>
    <t xml:space="preserve">MPNVTLQVFSDRDLASDATRSRLEAALGRADIFFGSLLFDYDQGGSSNVVAMFSYLVETLMEPTGYVPPPVVETPALGCLHPSAPGRYFESPAEYMKWYAR*
</t>
  </si>
  <si>
    <t>C_17190001</t>
  </si>
  <si>
    <t xml:space="preserve">MXXXXXXXXXXXXXXXXXXXXXXXXXXXXXXXXXXXXXXXXXXXXXXXXXXXXXXXXXXXXXXXXXXXXXXXXXXXXXXXXXXXXXXXXXXXXXXXXXXXXXXXXXXXXXXXXXXXXXXXXXXXXXXXXXXXXXXXXXXXXXXXXXXXXXXXXXXXXXXXXXXXXXXXXXXXXXXXXXXXXXXXXXXXXXXXXXXXXXXXXXXXXXXXXXXXXXXXXXXXXXXXXXXXXXXXXXWRGYGGDAAASEEDREWLMAEAVALAALLVGDDGVGGGGGEGGGGGGDDDGRGEGRGDGDGGMVADPGTAAARQPATGGSRPTAPHLTYQELRCVAFLLSDWQDARQVMDAQVNALEAVVGRMSQQQQQQQQQQQQQQQQQQQQQQQQEQEQVGQAAYSDAPAAAAAATMTPAALELLQTLTAGEPLTAIARLVAAIRIPAMRAAPPPQSQPKQNREAAEAAAAAAGALVNPFVLPPPAAPSCSPSTVAAAAPAADAAAAPAATGAAAAAGADAAAAADVAADAAAAAVCWLDTQPPPLDSQQVACEALFQVHTAAVLSALSAVSAQLYEPAGAAGGGGGSSSSSSTDGDGGGGGVGVASGKAVYDAAVAAAVAALQRAAAEDNESGGGSGGGSGSGSGGGGGSAAAGGGAGAVHGGGSGGSAAGGRGGAAGDV*
</t>
  </si>
  <si>
    <t>C_1710001</t>
  </si>
  <si>
    <t xml:space="preserve">MAQAGISHAWLSTTAAIVCWYCSNIGVLLLNKYLLSSTGFHNPAFLTLAHMLACAAIGSILAGLKWTPSKLIRSRQQFLTVVLLSAVFCMTVVLGNVSLAFIPVSFTQTIGSTTPFFTAILAFVMQGQREAPFTYAALIPIMLGVIVASGGEPAFHVIGFTCCVAATALRALKSVVQSILMTDPAEKLDPMSLLLYMSCTSILFLLPLTLTLEPNSFREAAALAASSPSFLYWLVANSCLAYLVNLTNFLVTRYTSALTLQVLGNAKGVVAAAVSVAIFRNVVTAQGCIGYGVTVAGVFLYSECKSYNAAATATAGRAFEDDEAKDLTDREPLLTSKFVHTGDMQVHNCSKHPPTSRA*
</t>
  </si>
  <si>
    <t>C_1710002</t>
  </si>
  <si>
    <t xml:space="preserve">MLVGSPGLLMPGASLTAVQHVHHTSCVRQNLRCITSLTWDASQDSASITNLPAYPFEAPFPLPLLSLTYSGSSEPQTLPSPLPHTAVPVAPDLSPLQEWYRSWKLANPMASSTWEGFCDALRERWGVSDRELHLALANCTQGPKETVREYADRYLGLVTQLRLDYNRDPTHMHNFMRGLHPDIYDSVYDMEPHNLTAAIRKAIYASEKGKLSKADGRSDSEERRAARPLYSPYRDAYALGYESEDSGGVMSPQGPTTAPVSYYTNAEAYTKRIRVELNVATSSPAASPVPPPGRPRCTVGLLGFALSQRIAAFAW*
</t>
  </si>
  <si>
    <t>C_1710003</t>
  </si>
  <si>
    <t xml:space="preserve">MAPPHRKDSSSPEGGTETTNASSSDDDDDDASDKSDDDDSVDEDEAVEEDEDEDEDEDEDEEPEEPERGQQEQQGDETEVSDDDSFDSDSDDEDESEDESSEEEDSEESGGKSQKGGQAAAAAVASPAPRRAPSAGARTASAAGPSQQAGVGTAAAAATAVERLLQGAAAAAPAAAPASRGGTRAPAAGAQPAAAVTTATAAPAGAAGAASGAAGAGAAAAAAAGGAAGPAAGNAAGTAGPGAAAAAGGGVQEGVAAAQAAVEDAVNGGDMTERVAGVWSELIGAFKVTQESMRLAQVAHTNAQQIFERDQMEARRWLTKALDHLKNREY*
</t>
  </si>
  <si>
    <t>C_1710004</t>
  </si>
  <si>
    <t xml:space="preserve">MARIMIGPILNLEALSKKQELQARLKDAVSQAFSSGSMLFASEASIKQHLTAILAEACPGLDKGSYDIYHPGEGRQQVATGRGCDVMTIRSWGISLPAKHAVDAYLALSSTPLPYYLNNKFQVRCPPATIKPGASTRNEQQQVWQPHFATLVETGGMGPCSVPVYVEAELFGDGATTWGKFCTTTVRAGVSRILDECGMLTPAANAQFTERDLETAAFRILEFLNSPGTGLMDSRAYASNSSTTQWMDQRGVPRDMRASTSVLHLRSEAAAAALKSAGGIYIANLDVGAAKVISLETYPNDWDNQELRDKFDLQGIHLTDYLGRSRTTMSLEDINSDLEEMQSKIRDSIDDVEAGAAAYAHQRGPSAEACLRTKRSTEPFQFYGARSEPYDLLKLPRDRLVDIVFQRHANGCLRPLRAAAAESYRGNIPVYDARSLVIIATNAAAASATIVTSLNADAEPVVGSIRLRPNRFPAKIPEDGYIPYTWGLCEYGDAARGLAERGGLLQDETTQQAAIGEMLGNIFFRALTEPPAQPAARPASAAPKKKAAFSLKAALQAASTKMPPAPPPPPAPSTSTKQRRCPAPPALPMQTPKNPPAPAAPLAPPVTQGQTTLPPPAGEQERQSKRQAVEGAGHGADLMDTGRTQSPER*
</t>
  </si>
  <si>
    <t xml:space="preserve">MEETIGQEIADLLNTLHPAHLAITNKLYPAGLTPAQAERNTPSPAEFRALPEVSAADTTSISNTLESILQKCLDVLKSYCDKKPPRASTTSPRHHTSKTVTRLLTATSKLKERLTAALTVTNAAGATPPTTSPHPAPTPPPNTTSPTPTPPTPAEADTPTAIRSQLLNARTLLRAAKKEARKLNTKRAARAFRRLVATQPKRAHQKIFDETDQPRGTPALTDPTTKEVHTAPEKILSSIHQHFTAQLLPINGPRTGHYDIPYSEKQYPWSRPDAPDRMPALSKPTDAPATLLPGIADSTTFFGCVNHLSRRKAPGPDGIPNELLQTIPTNLQTAIHQLMTLMWVKAHIPTHWTQSDTVLLPKKGDPLLIQNKRPIALANTLYKLYTSLITACRYVNQIIYECEAEHYPFGIEEALEEMCTAVWEAAVQIAPYLTKYRDEFLSAWGRQAMYGDTATNLVSMTKNCAVSLHFDTTD
</t>
  </si>
  <si>
    <t>C_1710006</t>
  </si>
  <si>
    <t xml:space="preserve">MTAEQRQQHLAAHAAAEAARVAAMTAEQRQQHLAAHAAAEAARVAAMAAEQRQQHLAAHAAAEAARVAAMTAEQRQQHLAAHAAAEAARVAAMTAEQRQQHLAAHAAAEAARVAVMTAEQRQQHLAAHAAAEAARVAAMTAEQRQQHLAAHAAAEAARVAAMAAEQRQQHLAAHAAAEAARVAVMAAEQRQQHLAAHAAAEAARRAGMDEEQRAAETGARQQRRARQRFTASTERGPAIRRKFEEVCNHVCECCRRCFYRAGVTVTEHEVACSTLARILRGGAAAGTDRDRDELDELERGVGAYAADGDAGGAADVAAAATEDGGGVGLEAGLEAEEAQQAAEPVQQRPRRAAAAAATDAILGGARGRRAARGRSRRRGLLGQAVAADGVPAAADDGGQPTSRMLCCTCLEKIIIIIPTHGPRSRVP*
</t>
  </si>
  <si>
    <t>C_1710007</t>
  </si>
  <si>
    <t xml:space="preserve">MVQQLPRNVDDAGIVIMRTGAALPNGRQPNVQETAQGAFVMAALRWLKLNNPLYAAVEDRLPGAVGGGNDRAAGGAAGATAVQAVTQALLRQHVRAAAAASLPIRPCLTRRLPPVLLPKPRAVQAGATAVQAVTQALLRQHVRAAAAASLPIRPCLTRRLPPVLLPKPRAVQAGATAVQAVTQALLRQHVRAAAGASLPIRPCLTRRLPPVLLPKPRAVQAGAAAVRAVTQALLRQHLLGASPMHLRATQAGASAAAVAERAVTLRLLGPMTQPLLICAKSAALLQPSAQAVGAGSC*
</t>
  </si>
  <si>
    <t>C_1710008</t>
  </si>
  <si>
    <t xml:space="preserve">MPPAGADAGARTGAHGGSGRDANATTTAATAAAAGGAHPAAAVAAAAAEPPLPPVDVVMAEANPVLPRDALHTATTQAGRAARAREERTMATTITTRTGGVLSIHAHPDLEALAFPMLYPYGTNHFGTNREQPIGIAAYFTNRVQNADRRFQLPVYLAWAVSLSVYLQLRNQISVSLRIQQNGRAPRLNTLRRQVAALQRQQRRQDAAVPDPAAAGEASPPRPATALLAGGRPGRWNLYRGGGVAPTPGAAAGREQHAEDGGQDADAADLGDIETTARAVLSNIRGTPAYWADAAADLFAMLRSIGPPTWFLTLSANELGWDDLVLALISEPEERARRAKEALGAVAFDAATPRERGDSREPSAREAMGEAAYRRATEEQRRDALLDSVTRSAMFQLIRDNQVTVARHFNHRFETLLKAIIECPDYLGEVQDYFWRVEFQRRGSPHIHMLLWVRDAPNMDTADGMASAPAFIDRYASAKLPDREADPVLHDLVKRYQIHGHTFTCGGLDGPCRFLYAKDACEATRLRQDGDRKLRRGDSYVIARGPGDGNVVPYSPALLRLWGANMDLQLIGNAAGAAAYVTAYMTKAETDGTRKTVQEAVGGMPEDAPAAAVLRRACTALLSKREYSMQEAAWLLIGSTLKLRGSSRATVKLCCRPKQERPGIAARNAFAANTDGERDVLLATNHYDYYAARPLGLTGALGAPRHRCRPAATADDEEPDTACEVCSSTDADEGANFMLLCDTANCPYGYHGRCLEAPLLEAPQGDWFCPHCRQRAAAAVDAEAAARGGTGGMAATGTTAPATEAARTASIEALLARNARQGRQQAGPEVVAGSALPASWEDVSLFMFLSEFSVSRVQSRDAVSLSAPFDGSSPTHTRLYIKRRPNKPSVLRCHPRTTADSHGDKHFWAQLFLHKPWRSEAALTAGFGSALDAFRVAMRNPAFVSAVRPGPAADALEAEVERLRALDEEAGGLVLDQVHADPDAGAAEAQDDTTGLYDPELLPAHVRAAVDQEADAGGGGAGGGGGNDGGGGEGEGEGNEMEGDGGGDAAGAAAAAAGRDVPVLTAGARMTREEYDAGRRALSPEQRAVFTAVFQHVHATAEAARTGQDAPRQLLEFVTGGGGTGKSFLIKLVTEMLRRTHPDGEPVVLTAPTGVAAFNIRGSTIHRALGLPVENCRESGARRVHWEPLSANRLQELRQIWACVRYLIVDEISMVSAATLWHIHRRLVEIMDTPEHWPFGGINLIVLGDFYQLPPVKATFVFDGEGRGTCADARDGAAMFRELFHMFELTQNQRQAGDPLWAAVLNVLRLGVRTGSRQDLRAWELACAIVKERMLASVSSNGKALDADFQNAPRLLSLTLEVDEYNAARLQELTSTPGVVCHVIAAQDQLVPEPGQPAGEIQAGDVPTSADMCGGLGACVRLAVGARVMLRRNVHTLDGLVNGAQGTVTGVEFSRGAVSAVLVQFDDPDVGRLERARAAAARGQPEPASAPVAIARATSRFYNTRRTRELSRQQFPLALCWALTIHKTQGLSLHKAVINLGRSVFDAGQAYVALSRVRSLAGVALSQYVSTSLEKVSPQVSAEYERLRAKSARFRQEQAVADADAEAAVAPIAAAITAADEARVADAAVPADSDIADGAAAGGGGQDLATATLVGLLKAGAADAGIIAAQLLLDLDWHISAEAQEQVLERCLGLIVSGICTKMATDYALGQAVTITTLIRDAEARQLEAVQQQQQQQQQQQQQ*
</t>
  </si>
  <si>
    <t>C_1710009</t>
  </si>
  <si>
    <t xml:space="preserve">MVAALVVAAATQQRSQQHPQQQPQRPAPAHQWQIRRDLLSELPAGVQPPVIPLPPPNARRLAQGALADFCKRLEENKVALAAAEEDARVAERDLAEATAVVRRCEQLPRLTARVWSYLDEDNIMGPYSLMELMKILKGAPNTLIESSDESLLFVDAMAATPLRGCVLERKASLERLGDAEDAVCELLAQGRVIAAELQAAEFEALAEQLAADRWLPAAAAATAGAAGPDAGTTPPAIRAALIAGGLLPDAPLVPALQAGVAALSGLPPPEPTAAAEVVAEWELALHEAAERRAAAAATAAIMADAGVGGGGAATRQALQRLSLPSESDRAWTFLSQGRPSEAFSAEALTAWLAGGQLDSYTLVSSVKPLLPYDDALNGAAGAQASEQERVRKAARWLLAGEVSRLYRRQQQQLGGSPPPPPLAAAPPAVPPDPMCALGGVARLQQHQQLQQQLVMLQQQRQQQQQQQQQQEALAVAAASMLPMGLQGMLPGMMMPGMVHPMMMGQVASMPSLPSMPSMGMPQNQQQQQQRQQQQDLRQHLPRLLPGLVEDAYCEYRLKRLDMEEGQEEQQGHGRQQGAMQETAAQPEAEGGSGAAGSSAGNATKPELKQGQAGGEESGSGPVTSPKKRRRKVQEAEEDEGATTKPKPEAARRRKKAAAAGSDAEEEQKEQGSDAEQKAESEEEEEPAGKPEAKAGRGRGRGRGRGAADGSSGRGRGRGRGRGKAAAAEAEAAKEEGASAKPVKAEAGAAEASVGADVKPAAAEPAAAAPKQEAAPKPKAEEGDTAAMEAAAEGKPQQVPGPPTVTAPKSPTADLRPSAPDGSRSQPGDADATADATAAPTADADGASALSSKAAAPATAATAAAAAAAAATAAAGDPAAAAVALARAILEEVLTVVELHIEFSAPNTAAPRATRSRRAGGGEAGGAAGGGGKGRGRDRDAGGDGGAGEGGGADAAAPAPKRQRPAAIKVDVGEDGEDAGAGAGGSTVGGKVRLRSKAARAAARRARQAARASADAASPASAGADSDASSDSSSDSDGEGDAEQGGAAAAKRSRAAAAKRAPKRSRRDVTAAAAAAASDDEDDRSDSDGDQDREEGSTGDAAGDAAGEAAGNGPSAPSCRSRKQSSKTPRHRRRPSGNAEDGAGGASGPAAAALAAAPRYRGVSAKELRALAAAPGGDGLASVLAGGGITRNSAAELLLGEEELGMGGGGGNRRTRAGAAAVAASVKDTTEAAEALTELTAAAAGRNGTHCTTGDAARKRGKTKAAGGERQTSPKSEIIGGEGDVDNKEGARLWAATHAELAAGKRSIRPNRSLDNLASEAEAAALSGFAAASFARRPSDTGGAGRRPLSRTSSTCSAEALAEWQSHFPGEDLGRAVRCDSMTMLLDAFLLSGVPGIVQAELDRGKHQDSDGEPPSVPKHAQRPRSARGGTGSLGAKRRSNSGGNLLAAVLELPTAEGKEQAGAASEKEPGRNKRGRATPTPPPGAGDAAGAAGGAKGNRSISPSGTEGGGGAGDSKQQRRRDADARRRRAAALKGICRTVGCARGLPLRVIKELSSKAANSSTRAAKAAASAAADGGAAAEEAGGGAAAAGGGAAGAAPPAALARPRAAASEHRFLTAASAGAGGSGAGGGGGEAATAGMELAKWRLLAAKSKRLKFGRSPIAGWGLFAVEPIEAGEFVIEYCGVRLRKPLDDVRQRQYDAAGYMDYMFAVDGAWVVDATLAVGGEKKIAIYTLRRVEAGEELAYDYKLSCVPGAERIPCGCGAKNCRGFMN*
</t>
  </si>
  <si>
    <t xml:space="preserve">MALDNRHRLIVGKLAEAFGLPENVIEKTLTQDKQAVNSFFTPAGPPSLVFVYQVKEDKLKDGSVGPVDNKPTLHRIGPHERIHNKGVYFTRLNPKGINEKTLEADMGSGELSGGALENFKAIVSDLYLPIMQEQQQWGKMSTEYLEDFLSSTAKFGSMLTEAVATVSGGVELRMPDPRYIDQYGDLRPAGITQAAGDDDTLQEMEECLTEWCREAELLLNQTNKIKDGEEPGPDTELEYWRTRMSNFNSITEHLKTKECKLVLGICSHAKTKAYLRWRALDVQITDAANESKDNVKYLATLEKSMEPMYQGRVTDITESLPALMTNVRMMYTIARFYSTAEHMTRLFTKITNQLVRRCKEQIMENGKQVYCILSAIRERKKSFQFTDGTTVSLDPRVGFFITMNPGYAGRQELPENLKALFRGVTMMVPNRQIIMKVKLAACGYQENDILSKKFFVLYGLCEQQLSKQAHYDFGLRNILSVLRTAGASKRQSPDKSEVFLMMRTLRDMNMSKFVAEDVPLFLSLIDDLFPGLKADRNSFPDVNKALEKVVLERGLQVHPTWMNKCIQLYETYLVRHGIMLVGPSGSGKSAICECLAAALTELGTKHVIWRMNPKAITAPQMFGRRDDTTGDWTDGIFAVLWRRAAKNKNQNTWIVLDGPVDAIWIENLNTVLDDNKVLTLANGDRILMSAAMKAMFEPENLNNASPATVSRAGIIYVSDVELGWEPPVKSWLQKRDPTEAGVLGPLFSKYIDRMLEFVRISLKPVMYNEQVSIVGTVMTLLNGYLKSMKEAGTAMNDAKYERVFLYCMTWSLGGLLEMKERPLFDQELRSFAHNMPPKEEDSDTIFEFLVNTTDAEWLHWRHCVPVWTYPKNEEKPKYAQLVIPTLDSVRYERLLNLSYNVDKATLLVGGPGTAKTNTINQFISKFNAETTANKTITFSSLTTPGIFQMSIEGAVEKRQGRTFGPPGGKQMCIFVDDISMPYINEWGDQVTNEIVRQLLEQGGMYSLEKPIGDMKFITDVRYVAAMNTPGGGKNDIPNRLKRQFAIFNVPLPSVAAINGIFGKLVEGRFSRDVFCEEVVYVASKLVPLTITLWNRIQTKMLPTPAKFHYLFNMRELSKVFQGVILATRDRFNLAAGDSAVFGGNVASPEGYLLGLWIHECRRVFSDKLISYEDKNWVDKAVFDLCRDNFSSDLVKQVEEPIYFVDFLREPAVDDETGEIVDAHPSFYESVPGGLPEVRARVEGLQRKFNEESKVMKLELVLFTDALTHLMRITRLLAMARGSALLVGVGGSGKQSLSRLSAYIAGAYPFQITITKTYNVSNLFEDIKGLYKIAGFKGQPVCFIFTDAEVKDEGFLEYINQILMTGEVAGLLTKEDQDMIVNDIRPVMKHQAPGILDTYDNLYNFFLNRVRDNLHVVLCFSPVGAKFARRAQQFPGLINGCTIDWFLPWPEEALTSVSGKFIDEFTMACPKEVKNQLKLLMGHAHVFVTAACKEYFEKYRRYVYVTPKSYLSFLQGYKELYAKKWSFTKELAYQIEGGLQKMFEAKADVNKMKAELAVKNQDLAVSAKEAEALLKQISESTAIAEKEKQKVAVIVDAVTKKASEIATVKDDAERDLAAAKPALDAALEALNSIKDGDIKNLKALKKPPQIITRIFDCVLVLRMLPVTKAEYTDEKGRMVQVGNYPEAQKMMNQMSFLQDLKDFAKEQINDETVELLEPYFMSEDFTFENAQKASGNVAGLCNWAESMAKYHNVAKVVEPKIAKLREAEAELKLATKEKNAAEERMAKVQAKLDEMQAQFDAAMAHKQALEDDAAATQRKMDSANALIGALAGEEARWTAQSKEFDVQIQRLTGDCALASAFVSYLGPFNKEFRELLLNRDFYGDCMKLNVPVTPHLQITKFLVDDSEVGEWNLQGLPTDELSIQNGIMVTRASRYPVLVDPQGQGREWIKNREEANQLKTTQLNDKLFRNHLEECLAFGRPLLIENIEEELDPLLDPVLERRLVKKGKTWVVPLADKEVDFTETFRLFCTTRLPNPHFTPELSAKVTVVDFTVTMAGLEDQLLGKLISKEKKELEDQRQQLLEEVQSYKKRIKQLEDDLLFRLSNSQGNLLDDTELIDVLAVTKQTAQDVSEKLANASETNKRINEACEEYRPVAHRATLLYFLIAEFSVVNCMYQTSLAQFNQLYELAIDRSEKANMPSKRIHNIIEYMTYEIYLYVQRGLFERHKIIFALMLTNKVLTSAGKVKATDLDVFLKGGAALDINSVRKKPKDWIPDSVWLNIIALSAMDAFRDIPDSVFRNDGLWRQWYDQEAPEMAKVPDYEDRLNKFERMCVVKTFREDRTLIAAADYIAEALGQRFVESVPLNMEKAWQESHAKCPLICLLSPGADPTKLIEDLAKKKKIKTLGVSMGQGQEVIARKHMAAASLEGHWVLLQNTHLGLGYLTEVETFLVKEENVHEDFRLWITAEPHPQFPIGLLQMGIKITNEAPVGIKAGLRASYQWVNQDMLDMVSRQEWRQLLFVMCFLHSVVQERRKFGPIGWNVPYEFNQSDLSACVQFLQNHLSEMDAKKAPQPTWETVRYMISAIQYGGRITDDFDKLLMDTFAEKYFLQPVLQPSYELFKDTRSSDGFSYRVPDSTDIDAFRSYIETLPGTESPEIFGLHPNADITFRTLQVQESIVTILDTMPKGAGSGSGLSREDVVDKICEDLLSKAPPLFDKEETKEKLKKLPGGPTLPLTVHLRQEIDRLNIVTRLTTTTLKNLRLAIAGTIALSGGLIDALDALFNARIPQQWLSKSWEASTLGNWFTGLLQRYDQLNKWLNLGRPKAYWMTGFFNPQGFLTAMKQEVNRKHAADKWALDDVVMSSEVTHPPKDFESLKEGAPEGVYVYGLYLDGCAWSGRENRLMDSDPKKLFNPLPVLHVTGVLAKDKKRSGLYEAPTYRVKARKGLNFITTFSLRTEDDKSKWILRGVGILCSID*
</t>
  </si>
  <si>
    <t xml:space="preserve">MVATAAPPPPPPPPPEAAKTPSLGPGAAPRRSLAPAAAAATPAPPKRDPVIENAGAVAAALVATLPPVLEGMLVRYSSGAREVGGVMPGGPPAPPPPEVPEPLTAQPSRATTFATVGGRSVRYAVSRMDSGATSIATGVNGAARAYSPVGAASTRAGAAAAPPPLARTVTIAPRHAESPQALSTMPSTRSQYTYLAAGAGVPSDDADAAVVATGLRGCFTSHKLAYVIEMTSTALWAAVSAELRAAEIKAAAVAAAKAAAEAEAAAAAAAAAAPPPPAPRLSSSSGFSESLLGNIGSPSTVPGLNLGGGGAATAAARPSPTASPAPGAAPGGGGAAMAATLQPGAVDAAFAAAAQLQRSWEAETSVSAAAEAADAADAAAAANGGDTPSAEALAAATAAAALYQGPYREAILGSGVMEKLLAAAAARYTAASSVQHGSYHAGPGGVPPSAAHLSATGSGGTGGPGSTGLASRASRAPSITSSLSRRMSGEGPGLPPPPPPPASMGVASEVRGNAGGGGTGPGTGPGSGATVGGGVAGGSPTRVRVMSAGTQQVDNATAILMQVTSCALMHLASTECALEPHQLAAALTFMRAAAHHAPCAPYIAAALYSLARHVPNRRGMVEGLEPPPPQPSGLRGASGGGGGGAGAGAGGTSSGGVADGKQRQGSVAGAAPGAQSPAGGAKRAGGAPAPPPAVLGKEALCCGYLLALANKTPELLPPLGGLDALATALVTLIERALAAGAAWPSQPHASASGGHTNQQHQQHPLVPPAAAHEVDGRGVDVSLLEAAVRGLAWLAGSGNEGRVAVTAAHGVRRLVAVVRADNAALAAVRERREADGTPDSVGLEELICPLRAINDLPITVPAAQAASLAALQPPAPPTSSRPESRPRSPSLASRPVSTAPAGALARTASRGPGGAGPPDQLKPGSGSRPGTSSGYAGAGAGAGGSAPASRRSASPALRPPSSPSPCPPSPSRAAAPGPPQLDEELLVASRQSGDADVGLMALWGLLNLSGHEPAQTRICRHGLYTLMAAVHGSADPARSAAARAILTNIHYHPGNATTLYKAELKLKYAALARLLQEEQAAKEAKEAALRRLAASAMPGLSGNGAGGAAASSNGDGEAGSAGAGQRPQSAAANRPQSAHGRAGGRGGGRKSATAELAKQQLGVLAAAARAAADAASGGGAGADGFGAALGSPAAALGGGLPAVASPVAAFGSAPSPSSKLNVRDSAAGAHAMMATLSAALTHTEQGGAATPRRGGPAAGMSVLQSPGGPAGGQLGGAGDSADVEGTGDDSLDPDAIAARLRFLQWMVDPTVKAGIEAVGPPSPLGSSGGGGGSVAETSWGAGAGGAASVAGDSDAAAVAAAAMAAAGGDSGLMATLTLDPEERAWLELMTRMQRNEAREEAKHAAGKFMRGVLTRSLAAGAHSLWRESGGEGDAAAEGAVAAFAGGSPAAGRNNARRLGSARPRPLSGASAAGGNRPRSASPHQPRRPSGSGVVGDVREARRSVGAGGKTALSAFSLSANPWAPHILRYVQEPMGNAAAYVPGMGSTTGRAELADRLLTATAPEYVTEDLAGLTERLMTLTSDRRKQEEEARRQKEIAEALAAEEEARAEARRRLGMSPSGVFVPVGDLGLDDEDDPFDFGLMGGVGGASGRFSLRVPALGLAAEGSQRSIATGPLSARAGATSFRMGTGSARPTPRLAATTELEGSAADLAAVEAAAAAAEAEAAAAAEAAEEEYDDGGPVEPRVMALRVSLLPPALLGGAAATGAMPDGGFDGAGDAASLIGSTVAASAIIAGSIIPAPPSVIAGGGALTAVPPSYLGSGAGGGGAAGSVVAASLLTASQAPSGLPPASAAGLVSTTSLDAIGSADPALASALSNPADGYRKPHLGLAAPPGTRLSTLKTSKPHKSVLATTSTAAAGKAPGAGGAAGGLGAPSGLGAVEGAGFGAGVGEGRFAATPAAASWVAPGEGLAPIAEVVPRPVTVLAGSVADLLAAKQARELEAQNRILRANAIGGDDPFHEGGATSPNGGAAGGSGRNSSPSGAGASARTPRGRTALSRAVSRANGGGGGGAAAAANTGGAAASTSGGGAAAEGAGAAGEGGEDPAMRLFKPQPVAVLVATGDGGTDRVYRFPRLLLPSAQHMCLFEHVDGCRFCEALYGHYLLPNGTLAHFYLGDTVVKWGAITPGRIAHPVPHVAAAAAATASGAAAGAASGGGAGTGELLAALWCPLPLTPAPLRPEERTALEWGEAEDGSLELELGSVSLEVRLSVVTRTETRLEVVAAPPPPTPKGRKKKPATKK*
</t>
  </si>
  <si>
    <t>C_1710012</t>
  </si>
  <si>
    <t xml:space="preserve">MVVSRRSRTLLALTILLLLSLGLTQPVAAGKRKAKQRRETHEEQHPEPTLWTYSVVAEYPHDHKAFTQGLQFDRTCDNSSKVCYDIFWESTGLNGQSSIRQVDVNTGEVRLRNDLPSNHFGEGVTRLGDDLYMITWRTGAGFKFSADKLQLTEEIDTGLGDGWGLTTDGVHLIVSESSQHIHFLDPKTLREVRTITVKDRGKEIPWINEMEVINGELWGNVWQTECIARVNMTTGRVIGWIHMHGLREGLIKRGLVGSTKMDVLNGIAYDATSKRIFVTGKLWPRVFEVVPKPFESGAAPDWAAVARLCHPRVFGLG*
</t>
  </si>
  <si>
    <t>C_1710013</t>
  </si>
  <si>
    <t xml:space="preserve">MFDLGLPTDLIRAARWRLPSTMGGGGSAVPLCPGDCFGRGTCYDPWDLTNMAASGTLPPPLLPVLPSNTGKPADFQCACRGDAGGTMCEGTLRNLSVSTGGDGGRGSLVPGQWYFFVLQIDPRKFDYRNNDVAIQAFAREVVTDLLQLHKHSSHIVFSVGVAAGGSFHDAAALWGAAAAADGGGGGGGGGSPGGAAAGRMRSPGPGGHGHARPATHSGGGYGYSAGGGGYGFGYGFGAGIGGPAAAAAGAADTAAGGGPPPPPLPYPGLEALRQELAEAALRVPEGRLLASVTMYVAAARENTYVALTRHLLFQHRKPYHYKAMVAAIQEAAPGLEASGRVLQLQRALLQAAIAVQDQGAVFALSRVFGSAAQELKCLQRTTVLLAVATCDL*
</t>
  </si>
  <si>
    <t>C_1710014</t>
  </si>
  <si>
    <t xml:space="preserve">MSDYFKDLYVRVSMTDAVLASTNGKVADIYIEAAEMITELRQEIAQIKERLESSHHASTSNTGRGLLDVDEDEDYFEVLKNVTKIDAAAAELGDFSWLPGLALEDGVLTFVRTLSVACGFCSLVVQVVKEKREGLRKLAKVWAKKKNVVMVPYLFFVVVVGYLSRPSMLLRQERTAIYKGLAEAGAGPKWTGSADIEYLNGEGERVLFQF*
</t>
  </si>
  <si>
    <t>C_1710015</t>
  </si>
  <si>
    <t xml:space="preserve">MQLFLLLLAALATLVSTRNAHADGSCPPAALVPYAHPATSTPGASAPTPTPFHGMSALAPTPAYYIISTNSTAFVEPTYAAYTNIITMTGRGKPGSSATPAAPTSSTPPSKPTGMSLAAALEKRMQSTSQRSTRVTHAHLPSTAGEHSLSGWVVTVLAGAANAAHPAIHAVGVQSDRVHILGDDGTIRAVSDRCNVVLNVISVVMADNSHRYHVPSLRVPINFLTPLHAVFNENLIVIPPHLPAAAADPALPAIAEDAGAAGATAGAAAAADAAPAAIAGAMLQPPAGDDDGDLQLEDVPIFYAGLLNALVRRPSVTVQIVLSLRTPTSRRAILNKLREPTAGRRALFLMAAQNRGEEITATMETGIMGVTPDTPLLIHILVELLVHDQNMLTLNSNIDQAAFTSHAPVYGAFMPVVLDNNNLIGYLLSAALAAYDGTLVTMPPDVARVIYGAQLDAVLAWAAQSAGYEPQHARIGRWTIAGATVQAQLP*
</t>
  </si>
  <si>
    <t>C_1710016</t>
  </si>
  <si>
    <t xml:space="preserve">GSHVASPHSAFSAPARLDKAGGVHTAQPSPHTPPATPTLTRAGSHVASPHSAFSAPARLDKAGGVHTAQPSPHTPPATPTLTRAGSHVASPHSAFSAPARLDKAAGSHVASPHSAFRAPARLDKAGGVHTAQPSPDTPPATPTLTRAGSHVASPHSAFRAPARLDKAGGVHTAQPS
</t>
  </si>
  <si>
    <t>C_1710017</t>
  </si>
  <si>
    <t xml:space="preserve">MQLVSHLEGVVSHRRERRWMWWIIAMLTLFNLFTIGAVVGLTYATMYSLKDSEVSGSTMYAKGTTEVVRTGNADMTVVNGVMVSRTTTAADGTTTTAAINSTVVNGTLTPVNPASVLRTANYMGAPQAFSSRVNIRDLMELKYLYLKGAGVAELALQVQGVARVPADNSVHGSIVRIVTVAGTITLDDTVVVFSTEMADIFTEAGFKVARNRRMLIGVYEVLGFFNFIKDLSIFNLPSSEPVPRLPASNFLMKVKIYEPCVVASDPNNDRCVLVTGTINGSSISTSGHHRRMALDAPLMTMPDEPLLPMADSWPALAPASDVPSRRRLSTVPRSLAGVEDLAGVEVVNGTRYMTHNETAIAYNGLVRTAYQFALYPTHQRIELAKGDGMVYRWQEPVSASSASSGPAVAYCGNFTMPPALAGAFSKENLVKFEYLGNEAFGDRAARHFRMEMKQPQEPGSNQTRPNLIINYWDAPNNLVPLGFEFYSADAGMVLIKVLEFRNLTATSPEATTASLWQVPAATTCADRDRDMPMLTTPFTAAASMSDVGEIGAALPAGPLTGTATANLNATGGLRRRELSAGQSVHESARSLTAYWNNACIPQRIFTFNKDSFGGIPCSGGIGWDPAAIAARIRCSGYLSNWPMIRLDGDVGANTCDEKAFGCVTAYLDIGQMAKYDGGLWKAASYVLSEVKLGTICLTYDSQYAMLWTEVDTGTLGFIYRGYAVFQLAADKQMAFIGQLRGDFQAWEGGRWVTKNSRTFLSSVLLARYG*
</t>
  </si>
  <si>
    <t>C_1710018</t>
  </si>
  <si>
    <t xml:space="preserve">MDQLVSAELLTALCHLGGADLSTPVAVLWECEDAFDFAGHDDCTSMFDFTFGPPALAHQLPLGSWIAIAAARMGLPHLLWAALTWAHTWDDSVAGVDWGPDPGIGGDLVGQQAQDEFEAYMRKVHRIRQNSVLGLALWRQAVIARPANTESEVWAAGLCGRMLMYMRPPLGCAAGRALAMTVIHQPQALQQEQEFMSSLALSLRSGVARLQQLRANGVQVQRQTYAAAFQQNEMFAQSAMDFQQTIALLYADPETVAQEQRSWGVMRGYCQAAPGTSLCAFTEHDVAVAAQYITQNLTQQRWEPKAHVVNSTALLMLRSLRTGLWQFHQRLNEQQVTRLLGVVSAGGTPAVQEGARADALAAARQAAAAVPEGLIATAAPLAALDSLSETVP*
</t>
  </si>
  <si>
    <t>C_1710019</t>
  </si>
  <si>
    <t xml:space="preserve">MYTTPLHSPHAPPQALLYSLPASSIVLLGEYHDDPVAHALQLRLLRHTLQQQGAEQAEGTERPQEAGGPQEGGMLGQGAPSGTAGAAGSSAATGQKLQRQLRRPVALSLEMFEADVQHVMDEFLAGAIREADLVKDGRPWPNYQSDYRPLVMAAKEAGAPVVCANAPRRYVSLVGRSGAAALEALPPASRRHLPPLPLRPASNTYAAKIQWTMQRARQASAAEGETGGADDDGEERAAPVAAPAAAAAAAPAAGTAAKPTSPPAATAASPSPSTPTSVPATNPTTSSTSSSAGGGGECPYSGMSLGRTRFVEAQNLWDASMAHAIAAALQALPPGGLVVHVCGEWQRCCGHGGLGWAVHQ*
</t>
  </si>
  <si>
    <t>C_1710020</t>
  </si>
  <si>
    <t xml:space="preserve">MSCLAQRPVLKHRASACCSAPVPRCRNTIVCQASKPESAGQRSADEQMPPARHQLVDLSRRTMMLVPLCFCAAAVTSGPASADGSMPDPANSCFECDGTGIVPCDMCGGTGKWRALSRKRAKDEYEFVECPQCYGRGARICGRCFGTGLRNVRGLLRRPEASLLVQKMQTGELKPGEVQDLLTKAKEEMRNGGGAI*
</t>
  </si>
  <si>
    <t>C_1710021</t>
  </si>
  <si>
    <t xml:space="preserve">MAVYLVSVRLPTGEGVYHGVTLEPYVLVKRGEATLNAEDIPEEGAPEGQFQLRARWYRSTLPRGGAVCSVHPDKEASLQCVVCTKCRVATHLSYHCSVECLKSHWHLHREYHKQPPANGGTLENGVDASKTAHGTSTSGLESWIEVGRTRAYTPTSDDVGYVLKFEVTVIDKLHPYAADLGRTHTQSVCTARVRPAPNPPVRSMVQMVPPSQQSNAGRFTILTYNLLADLYAKADFSNSCPPWCLHWHYRKRNLLRELLAHKADILCLQEVQSDHYVDFWAPELQRAGYVAIYKKKTTEIYTDNKYAIDGCATFFRRDRFSLVKKYEVEFNKAALSLAEGMTNPQQKKAALNRLLKDNVALIAVLEAIEPGTPDAGNRRTLICVANTHIHANPELNDVKIWQVHTLLKGLEKIAASADIPMLVAGDFNSVPGSPAHCLLVKGKIDSNMMDSANDPLHLLKDQKMSHSLPLSSAVAYLHDAPLSADGRLYKQRQRLDAKHHEPLFTNLTKDFKGTLDYIFYTTTSLQPTAILELPTEVDVATRPDDTTNLSLPNQQYSSDHLAIMAEFQYKTRE*
</t>
  </si>
  <si>
    <t>C_1710022</t>
  </si>
  <si>
    <t xml:space="preserve">ARTSYQLASSLPHEVLHRSQTSPLLQNPFPSDPPTLLILQPLTYVHLRRSGRLLVACSSGHVVIGLPPRRPRLEPPQGPSSPPALLRADRKDYFLSFLDSISSRLGVGSAAGHRLQPVRGVARAEKAGQFIWAPVWPKLHEWVKAHPSSTVDWTAAEKHLRPQFPDIPVGAFKSGGSGRTRYSKWKKRLQGIT*
</t>
  </si>
  <si>
    <t>C_1710023</t>
  </si>
  <si>
    <t xml:space="preserve">MIKGCGSWRELREAVRAFQGSLNSVHATAAVTRLTHLPAPSAPAERREWLVFIGEVVALVEGLAGSLDARGVANISWALAKLVSAAAAAADKAAESEARQAAQQPQLQQDTAKAASLLSATRLTVGSLLSLPAANPNSAVAVQTASAGASRGPAGAMLPQHLANGLWAAATLGLAPGDAGGWPLHAVEAARPLLATGAFTEEGLSQLGTGSRQQVQVQVQVQQPAPGLTSGGAWVVERLSDQDVARVLWGLARLQEDAAAAASAAGVSSRRAPQPPAGLLAAAERRLLGRATGFSAMADQSFAMASWGLARLQQLQQQQQQGLIERQQQARQGADSWQAAWLDSATMRLSGMPVQGLLLTLRAASAWGVALQPAAAASGRGQAAAGPAASTAAAAAQRFLAAATAAVLQPCHAHLRPRLLLALLDVSKAMSVLPLPSSATTAAASAATPEEEEAAQPSPGSTVAAGRALLEVVAGELHAAAAAPPARRPATSAAASAFLGGSGAAASAPQVWDATSLLRCGAAMAEVGYVPPPWWRQTFFGRVVTLAGLPLPATPASTATSTSGVDDDTPGSAAGMRVSTDATAVLTGPRVGGGAAHNLSAGDVLLLLTCSQAWSATASDATLGGLLYGVPYGGWQPHVAAEVCRLLAAQERQRAAAARQQRYAVQRQQLAAAAAAAAAARASNGLAAAMMADLEPSAEEVAVDGRRGPGRPVAAGPIGDGRSLLSTWPGDSSGDSDSDGAVAAASAAAAAAAAAAGAVALAVPLGSISRSGAVASAGPAAQSAAEPDSSAAPQALRAASAAVGRRTPAHRFIQQVVGIACTSLAAHRPGGMRSGSGSGNGSNAYAGVGAGAAAGQEAGEVASAPLDAPWTPRCLCVLLEAAHSLGLQLSRGQRRALALGLAHHLQALATAAPPATASAAAAPVAAPAAAAAASSQATGVSPAADLVPLLWSMSRLGVTPAMLGQGGRAALVAALARSPALQPGALADWQLFMALEVMQAWRVVPPTAWAQRVPQRLVAWLQGPAGRRLEDAAAAAAAGAHVVDMPLLLTAVRSVHYLRGAAAASSAAAAAAAAAPPAAQGGQPAPLAPPRLQRPGAPAPGGSAAAAASSSAAPAPSAAFDDHVWPQLWPALRTAVRLQLPTLFALSPSSIPTCAALPHFAEGAPALAPAAAAAPARERLAALLAGAALGVLTYEDWTSWAVVELRGLAHNLPPPLYPAWLRAAAAARPHFPRSAHEDTLVAFCLASGPRLQALPPSLLHATLLAAGRAAKALRTQLSPDWASEGLRRYSRCPDALPPGQLAQVLGVLRLLGRVPPPRWQVAYAGVVRQALPRMDPAAAAAMLRDAAAIGPELEGLLRGIVGEHMAALARTRRLQQEQLQQQMLLAQQQALQGQGQAQFEGEPGQGQEQGGAVALNGTGAGEGRGREAGAALNGVLGIQAPRREVSSRQRH*
</t>
  </si>
  <si>
    <t>C_1710024</t>
  </si>
  <si>
    <t xml:space="preserve">MGQMGQQQQQPAGQQQGNAMAGMQGGMMQGMQGMGGMGMGAMQGMGGMGNNAMGGGMVAAGGNAAGQGQAAGAATGALPAAMQAMMGGQQGAGGAAGMQNMQQMMQQLQQQGMNPANMANWQQAMASNPQAMAAMQAYMQQYAMRMAAFQRMAAQAATGGMAGPGGMAGPGVMGMPGAMGAPGMGGPMGGPMGMGGPMGMGGMGMGGPPGAMGAMMAGGHGPGGMGGGPRPGMMGGHGHGPGGGGDGPEGTRFWKTRICNKWKDGNCPFGDTCRYAHGDADLRTPHMNGPGGPGGPRGGPVGPAGGGGPLPPPKIGIMHKTRMCDEFMRAQTCRYGDRCSFAHSQAELRPVPAGRYVPPGAQQAQGGAAAAGGDKGAAPAAGTGAPPAAGGAAPAAGAAPAAAGGAAAAGGDAMHKTRLCDRWMSTKTCQYGDKCTFAHGQHELRQRPAGAFGRGTAQRQAGGKPGAPGAPGAGDQQQGGAPPAVGSKREREGSAEPGSGGGDDADADGAGANKRQHTTAGGSDGGEDGAGGHAQAQESEGAGGDGGDWGDHGDDKAWGDGEGDGEAEAYNGGADGGEGDGEGHQGAAGGLDSYGSVGAEEAAAGAKVKQEEAAGGAAAGAGGECELCAKLARAGRDKLLAALQAQGSPAVQKLGAMVLALSPRLDQLWHKLSFGQLQSMITKADLSVADRVELLKSLCFHTHVSGEERERLDSQKYVSQGLPAEVADFVAMVLADGKEGTAQMNEYFAALEVCKQLYGVNDEEYFNVSSTMANLFMNM*
</t>
  </si>
  <si>
    <t>C_1710025</t>
  </si>
  <si>
    <t xml:space="preserve">MQNVTYSGGGVYYAPPRASRPQSGSNGTLQDGDAQSYWRPYHRVVVPANATSSSNGNGNWYVTVGNMDMDPRNAVLRYRVRVSCLPSAAAAPCPTPLFAQPPCSGRGACSLPPKTSAPALANGGVATAVVQPGAWAYWQLRVSLPDGTSMLGNPALLVELNRGGVGGAPGSGLPGASDGGGDPVLVVMPKSQSGSNQLPWFTDITRYADLRSYFLQQNFHYQLFRDVQLFQWFAKDLTTDPATAYANAFLTIDEHAFPREAQLDSDDPFRRGWQIFYNSLAARSNPPQPLQMKGSDLKPGYSYVLGVYNSEYVRLAPYDFTVSVYVPAANRTWLHPYMSVVLGVTASIILCLLMTLCRRLGVPGHIIDGFHSYQYTASKAEREHLARNQREHEQQQAFQEQQQPPPPHVLGGAVELGVIARGQAVPVGGAGEGGVDATHYTCPICRISLLPEEEQPQQPAAAAGVDGAVVIPIGAGGVVSAADEAAATANGNSSSIAARIVASRRASHNPATIAAMPSGRGMSANGRQGSGRRRQAAGVAESLVGAASSATAAEPAPAVLVPMASGARGGAAAPTSASLAAAAAAGAAGAQHGTVVAAPPAGAAQLVARGPSATLAGPSASSSAAGSAAAVAVAGPAGGSRSPASAARLTSNRLASPRRPGAAGAAAPLPLRDAAEAPAPVAAVAELAIGELPGASPGSGLNSMLQR*
</t>
  </si>
  <si>
    <t>C_17200001</t>
  </si>
  <si>
    <t xml:space="preserve">MKDSERLSAADSNSGTASSRCIREAAGSDSSRSTSTSSHQQLSGAGGGGAGGGAGPAGGGGGGGGGGGQLLRVRWRMTAQPWLPWGEEQRLEVIATYTFDQRGKVAVHELTSVVPPEPPLLLWPLLLVARMLGRVVGPAEGGAEPQGAPPGRQPIPGAGM
</t>
  </si>
  <si>
    <t>C_17210001</t>
  </si>
  <si>
    <t xml:space="preserve">MLCDVLMTTISLVHGALVTLAMGDGLIVYKCNGLDTPPTAPAASSASSASSTPGLPEQVGHGGGAGAGGPRPGNAGPGAAAARLRQAVAAHRRPLEPVICRQATAAATAAAAAMENNSIPKVLKDNNLIIDATELGKLNTKSASCAVQLATPAMDAIDCVPLLKGCLGSLEFSLKPGCWLDLKIAILVKDKGLRDGHHHHR*
</t>
  </si>
  <si>
    <t>C_17220001</t>
  </si>
  <si>
    <t xml:space="preserve">MSVSYNSMFSRPDDLRSITMMDRIGSGGFGTVALALRYLHSLNLVHRDLKPQNVLLKSSPSDVRGFTAKLSDFGLVSVRR*
</t>
  </si>
  <si>
    <t>C_17230001</t>
  </si>
  <si>
    <t xml:space="preserve">MSTAPSRFSLTISRTCTEGPINASNSQHPASRKAATTTGIATGAAAAAGSGVASGSGPAAALASPAAWSVAGSSAPGSPQSQTPTPGSSPVSPLDMSGLGPAGAAYAGSRCGLHHAARSAAANHPKRPQLEPEPGPAQVPQQPLMALPGLPLAKAHGLEEAASAQSPSPFAASSVAAASAGSNGSNLSSRGRAPAPATPPTSSAAAGVLTAACAGGISRLDSNSSSVGGSPARHPSVPHPVGGFFDSRPSSPAPMSQHAAGSHSASVIAASSGDVQAAESAGGAAPGAAAGAVHGSAGQEHALGAPPRAATSPSAFPGGSCSAPNTPSDSNSTSGAADAAAGGSRPVGGPLLHLRDWAACSLPGGGAAAGSAAAAAAAPSGRYCYVVHAADCCFADVVGLLRSHLAGVPPEEAVLWFDIFALPQEPEPSASSSSPSGHLAHHNAGFTPVTTSAASFSSSLPAGRAARVDAARAAIAHAGS
</t>
  </si>
  <si>
    <t>C_17240001</t>
  </si>
  <si>
    <t xml:space="preserve">MFEVSKKMFIPSETLEAMRAARMGATAAAAASTDGEAESASASGRVGSVAHARVKAPLRPWTAEELEAAKADYPPVRPVQAGPARAAPPGFGDGGVGPLAGVRAVVGVIGSAHVRGMVRDWQAAVKDTTVEPLLADAE*
</t>
  </si>
  <si>
    <t>C_17250001</t>
  </si>
  <si>
    <t xml:space="preserve">MCGDLYRRVLLDLVGPSGGGGGGGGRSSAPPVVLDLCSAALSHLPPELLELKEAGRLQVLESQAALQWL*
</t>
  </si>
  <si>
    <t>C_17260001</t>
  </si>
  <si>
    <t xml:space="preserve">MVVRCLFDNHLVVWHHGGTDGGGWGCMSDQCPHRRAPLSRGRLYRQQQQQPQGKAAAGGVAGGAGGGAGGAEQPVLLECSCELQLSRGVWRGVS*
</t>
  </si>
  <si>
    <t>C_17270001</t>
  </si>
  <si>
    <t xml:space="preserve">MYLDLQGKAGRDEYAMTKLSAALPADWYQFLQQHSANWQAAIDHSKVSAVPVPDSPYPAILRQQLSCSQCVIKDATDLGSNNFAVAGSATPHGAAILADDMHLSQRVPGIWYKVQLNWQQQGQSRQVTGLSLPGTPAIVVGSNGHIAWGFTNTTADWHDLVKVTLSENQQQYLSPMGWQDIKHYKEQIRIKDAPTEQLTVLYTEWGPLLPFPDEQPYALRWIAHQPYAVNFNLRQLEVTTGAAEALALAPTIGIPAQNLLVADAAGNIGWTVFGPIPERQIADWDTAQSWHRGNNFWGEILPADAYPSILNPDSGHLWSANARTIGGDAYHLIGNGGYDLGARGHQIAGSLQQLSDADENALHRIQLDHRAVLLSRWQQLL
</t>
  </si>
  <si>
    <t>C_17290001</t>
  </si>
  <si>
    <t xml:space="preserve">MEPLVRWLHAGGRGYHYGCLTPSENLQYHCSAAAYADDLAALTNSLDDLQVQCDKIASYAEWASLRVNHTKCATTAIWHDKSRSDPNLDGPTGKATLAAMRRNMTNTIKIGTTPVPYFPPTQPYKYLGVQLTFSLDWSAHVARVTEIVKDKGTAIATSLATPAQRLRMIQ
</t>
  </si>
  <si>
    <t xml:space="preserve">MDMKTGFRLINGEGDGLPGLSEVAWFKAKAAERGLQLEGTPLQPAARDYISWVEQLFAPAAAAAAGADNGGGAGKAAPYAVLAVVFWAIEACYNTAWGSLRGRVAPEYDEFVERWGSKEFVQYVADLAVQADAALAAVPADQAAAVAAAAEAAVRRVAELEVGFWAMAFHVDSK*
</t>
  </si>
  <si>
    <t>C_1720002</t>
  </si>
  <si>
    <t xml:space="preserve">MALRLLGAAVVLAAFASAGALQDRLLRAQHTQMLLEAQANPLGAFKEWAQTHSRSYVNDVAEFENRFKVWLENLEYVLAYNARTTSHWLTLNHLADLSTPEYKSKLLGFDNQARVARNKLKTGFRYEDVDAEALPPAIDWRKKNAVAEVKNQGQCGSCWAFATTGSVEGINAIVTGSLVSLSEQELVDCDTEQDKGCSGGLMDYAYAWIIKNKGINTEEDYPYTAMDGQCDVAKMKRRVVTIDSYEDVPENDEVALKKAAAHQPVAVAIEADAKSFQLYGGGVYDDPTCGTSLNHGVLVVGYGKDVTGSGSNYWIVKNSWGAEWGDAGYIRLKMGSTDAEGLCGIAMAPSYPVKTGPNPPTPGPTPGPSPKPGPKPGPKPGPTPPGPVKCDDDNECPNGSTCCCVNEIFNMCFQWGCCPMPKATCCDDHEHCCPADLPVCDTDAGRCLPSAGVFLGSKPWAAKTPAVRRPRSTSLGGMAGRLAQKFMGGGRGFLRRGEPMN*
</t>
  </si>
  <si>
    <t>C_1720003</t>
  </si>
  <si>
    <t xml:space="preserve">MQHAMRGRLGTLRGAAQSKTPRRAALEVVCRASSSASSSGSSRPYYPPGSSIPGGGMYGNGVNGASASSSRPMTAAEVQQRTEQLRELVQETIRITVSTGPRGIFRAMQAAQSVAGLAAEYLQAGAVDAPPVFLRKLFEKLGATYIKLGQFIASSPSLFPDEYVLEFQKCLDKTEPVPYATIER
</t>
  </si>
  <si>
    <t>C_1720004</t>
  </si>
  <si>
    <t xml:space="preserve">MTAAEVQQRTEQLRELVQETIRITVSTGPRGIFRAMQAAQSVAGLAAEYLQAGAVDAPPVFLRKLFEKLGATYIKLGQFIASSPSLFPDEYVLEFQKCLDKTEPVPYATIERIIEQEATHYQHFATFLDSRGYRNIATTPFIYKNFSSRR*
</t>
  </si>
  <si>
    <t>C_1720005</t>
  </si>
  <si>
    <t xml:space="preserve">MPGRRRPPWTRCWPGFTPSPTSAWCTLAPSTKARRTTSCASTARSSAPATSSSCALPSTARRGRRSTTRSRGPAAGASSCARTRSTRTLESRPWRRSASRRRDSPPPVPTWPAAVGRAPRCARCCATRRGRRRSSRPPSAPLCSSTASTAARATAASGSTAPAARTQTTLCCRCVRPTAASATFGPRTSAAPSPACASKCLTSPPQVNAQAAQAFIQQHSPWARAPFDR
</t>
  </si>
  <si>
    <t>C_1720006</t>
  </si>
  <si>
    <t xml:space="preserve">MSSQDLRRCFGTLLLGLALASARKLQTAVSDVSVIESAATYAHDDGTAVGQTDPGWWGRRVEILLAVMSRCPDARYGTTPTCPSPCTMAPMHGFCTSLAKMAAEAVMDEVLARVHPIANIRLIYIAEVVNSTKEHTYGVICKHGDLECAGNAQQLCAQYWSRQAPAETGLDPWTRAWDFIKCQNREYEDLGKFSLANKCLEEAGFFGKRAELTKACWSGPDPVPMLRNSAREALRHKASVSATVFVNGEYRCTRDDDQWVNCPGGSEVDDFVYTVCDTYRHWGRQWPEAVCGPEPNPLPKAR*
</t>
  </si>
  <si>
    <t>C_1720007</t>
  </si>
  <si>
    <t xml:space="preserve">MTARDTLCAEMAFMFAERNAGRTAIDYPMGGSEAIIDALVRGITKNGGRVLLRTHVEQVVMEGGRAAGVQLRPQGPAAATSSSSSSSSSSSSSSSSSSSSSGQPEFIRARCGVVSNASVWDTQRLLPPGAAPEQWRRTSLKTPANVIIASVPTVFDPSLAPPGKATVHCYCAANEPYDLWAGLDRRSPEYKALKEERAEPLWEALERFIPDIRDRTELKLVGSPLTHQRFVRRHRGSYGPGISAAGGAGWPGPKTPVPGLTVCGDSCMPGIGVPAAAASGMIAANSLAPVWAHLRMMDALLPQPGGSAKAGAVAARRDQQLRLLGGGGTGVVCSGGL*
</t>
  </si>
  <si>
    <t xml:space="preserve">MSGQTENFFDTVAKTQFIARKNSVSELAAFIDMDDKAKGPPKDIYEAAQRDDTAYIKKMVERTLEFDINKRDTLARTPLHWAAELGNVKTAELLIDFGVDVKAVECNGSAAVPVCVAVEGAVQALHTVLAWAGGGIPFIQGLPAARLL*
</t>
  </si>
  <si>
    <t>C_1720009</t>
  </si>
  <si>
    <t xml:space="preserve">MDVDAELWSVLDICSDDELETLYNILHSASPFSPIIKSLVVERDEPPLISARGRRSVMHKVESHLRFLAAGSGHLLRGARPSYREILLNAAQRSLTAATARYAALRGALSLLGPLMWGWLALDLALKAIGPDYARVVRAVFLLSQVRLVRTHGFVSGEMAAAAAAAASTYESDFGLEEEDDYYDPGAAVPWL*
</t>
  </si>
  <si>
    <t xml:space="preserve">MGWPELQATAGAGVGAALRAAGWHCLVDGGSSNVGCSSSGSVWMRCDFLHAAAGRRHTAPALALTTLPAAATAAVGTLALGIRGAGVYRFQRISLLQPPQPPPGQAPAPAPGEAPATAEACVTSMAGTGAAAGAGASAGAAAEAEQQKQEAAAEDAALAALFADRAALRRAVSRLAETRVLLARDLAAGSAAPAAASGCPFWGPAGLVSHGSAAPPGAEAALAKRLQQAAAATAATAAAATAASAAATAIGGAAGGGSDRGVSSPAATLATPGGGGGGGGWTTAAAALASGKHPTQTQDGGGGAAAAATAGQNTGWTAAAAVAAGGSFAAPPQLPPAAVTLRRVTLLEPGSGGGGGGAGFGAGFGGGFGGWGIGGGSDGHGGDEEGAAFEGNAAVREAMLARSSDEALQAAAAARAEQRERERGLWAKHQAFRATQLEAEAAECGGGGAPGPQLARQHGLVATVPVPAPAAAVAGEGVDGGAAPPPKKKPKTAAAAKAAAVATAAAAAAAGAVAAEGDVPLTAGPGAAGEAAGAAAAAGVAAAAASASTAAAAAVAPAKKSLASKAAAGAKVMKRAAAAAAPAPAATTAEGVDGDGVPPAGGEDAAAAAARKRTKASDLDASAVEAKVAAAVAAGRLSGLTLPELQVALKARKAPVSGKKADLEARLAGLLGLAVAVAVAAAAAPGPAQAAAVAGTDA*
</t>
  </si>
  <si>
    <t>C_1720011</t>
  </si>
  <si>
    <t xml:space="preserve">MMPEPEGPREISLTRRVPGVGYTFMLAGALKIMTVGWIATSAPRECVRTAAGAVFNLHRASTRSFCCSQWVYVMLCLIAKKIVDAGLHESKRFMAFVLGLTAFAYFGLYPVLYRYEPKTYHAQQRLLEAATHQPARSPYPEDAASTAAAGRKKFIVQRQLEGEYDNRLPSYYSRAPEMQMAEVNDRVGSLPDGMLGATVGSTTAERRLPAGTAAVGSRAPRRMAGANVPSMYETQSRIPGLEDSDF*
</t>
  </si>
  <si>
    <t>C_1720012</t>
  </si>
  <si>
    <t xml:space="preserve">MRRAKAADMRGGGAVAATAGAKSDAEAEDPASIEAFRKSKNFRRRADGRVMLQGPTSGKWMEAKLDGYVEGSLLLLAPDHGVHYLVSEDLRQIDLSNDQLVGQLFGEGGWEQLMQPLYTQTAEGALKHVRMSPAQFRAIFTVLKEAPPPDDGGGFVSAAPPPS*
</t>
  </si>
  <si>
    <t>C_1720013</t>
  </si>
  <si>
    <t xml:space="preserve">MLALGKRGSLGGFKYGPRLITDEYADPVDPMGSAGPMTCYSAPNVNNDCDGLADDEDPDCNPPEVSPPPPPRKKPPPPAVKKPSGSSKGRRLA*
</t>
  </si>
  <si>
    <t>C_1720014</t>
  </si>
  <si>
    <t xml:space="preserve">MWREGRRALTAPAAXXXXXXXXXXXXXXXXXXXXXXXXXXXXXXXXXXXXXXXXXXXXXXXXXXXXXXXXXXXXXXXXXXXXXXXXXXXXXXXXXXXXXXXXXXXXXXXXXXXXXXXXXXXXXXXXXXXXXXXXXXXXXXXXXXXXXXXXXXXXXXXXXXXXXXXXXXXVGVAVADLVVPLLQGPPQPLADTVSPEVLADPDSRFVDVAGVRLHVKSRRGYGGAPGQRQAVAAAAVAAAAAPAPAVAAAGAVAAAGESAGLTVGGDGGNDNDAPTATEAVEGGGAGPLPPVLLLMHGLNGSTFSWRLQLDALSTRVSPRTGGCDVVAYDRPPYGLSARPLGGWQEGDQAGNPYTLAGGAKLAAGLLDVVMRAQEAAAAAAAGSGVGGGSSSGGGRQQQQQRAVLVGHSAGAAVAVETALRYPELVSGLVLIAPAVSVDPKGFLARADLGQLLRFGLTRALIAGRSGCGVVLKRKSEVEQGRLGIYTDEREVPQEVAGAPQPLQQLHVPVLIIQGRQDAAVPLAAAEAVAEALRARPAVGGHAPATELVVLDSCGHVPMDEQPDQVLALTADFINRHCTAAAPAAAAAAAAAAGGADAAGADAAGAAADEWPLDGEGRPARHRHRPQQLLEAASVMEEAN*
</t>
  </si>
  <si>
    <t>C_1720015</t>
  </si>
  <si>
    <t xml:space="preserve">MRWDRAVLPTAVSIIITPQVLDRYEGGVELRRYDPASFVSTVLSLDEEGCIEKAAPVFRYNEVWILRRRRGRKTSGGDEPVDPSDVDPDQPEAPYDDDDDDDDPARGDGVEGEECGAWLDGDAEAEAAGQGGDGGGWLQAVAA*
</t>
  </si>
  <si>
    <t>C_1720016</t>
  </si>
  <si>
    <t xml:space="preserve">MTNCWHVRGWAGPVAGVINTTPLYGRYRSLTEAYSARLAAVESALAAHLRSPQPQQEPQQRQQRQPEEASPSSSDCDEARSGGQAPAASSGHATTATTASASSSPDAAGTGAAAAAAAGTGAAVAAIDAAAAATTRSLSAKERKRAEKAAQRQRMAEGRRRQQQLAAIAATAAAPSTAAAAPQPQPQPQPQPQSQPQPQPQPQPQPQPQSQPQPQPQPQPQPQPQQWHGEPQLMPLLQVYDCAQRRALLPRVLAGCEAILGSMLCGL*
</t>
  </si>
  <si>
    <t>C_1720017</t>
  </si>
  <si>
    <t xml:space="preserve">MVPTPSLATRSALECKYIVVDERTGREVRWQEGGNMLVTVPASVQSLPVEQYETRISWCKQYSSFKAHPLTSVAAAAAGITAAAAAKSAAPVMAWAAAKGASVAAAAAVGSSNSSSITATAVAAPPQQQQQLKAAGAGAAGAGGAGTAALGALPTVSAAAAPDGLVATIAQAAADAVLSGASLAGLPVATPPPGMAAGVGADASSGGAARFHLTPASEDEPLTLTLLPRSTSPPLKLSLSNNYSQLMEMTGGGSSPGGGSSPSASRSSSSANLAGMAAASAATAAAATPATSAPAGSTSAASQIRSHPIEVRCSPWSEPLSQQQLQQRRASSTSSSSSAAKQQQPQPAPKQPVAALPAVSTASVSAWGAEYDMYASLYDAPYMHTAFDLDAYALYDTPSVPEPASVASSVTARARSPLAGGRAASPAAAAGTAGTAAASIFGSPGGVKAASGCVDPLESAVQAARSSSPSKAAAAAAAPTAPPTSAGAAAAAAAPGSAPAYNSIFTDAPAASKQPPSAAASAAASASATSSASSTDAAAASSSYRSTSRSGKAVADWAGRTLFTLSSASASASILDSADSDSDEEDDEVSEHEARVAHALTAPVTAADMAALLKNMGTALGHSVRLRHGGVEPAAADLLELDRQIALQCSKLYRKRDNLLVGFVRQETARRQLAPAVAAAAAGGSGGSGAGGAGVRAGSNSVTPM*
</t>
  </si>
  <si>
    <t>C_17300001</t>
  </si>
  <si>
    <t xml:space="preserve">MPGPSALCHAGACPDPSACAAEVSVRCACPAKRRAKWRCSEVQAALVASGRPRVYDDSAHAPRLLPCDAECEKARAKGARLWRRRRRRAPRRPRQRLLLVPAPPPGTRSRAS*
</t>
  </si>
  <si>
    <t>C_17310001</t>
  </si>
  <si>
    <t xml:space="preserve">MAETYAAVYLCLCGLGRNEQGEMRDALVGSGVVRGTWGIHAEICAWHSCLTVACYCWTC*
</t>
  </si>
  <si>
    <t>C_17320001</t>
  </si>
  <si>
    <t xml:space="preserve">MLQMAVPSMRTDRALRAFNASYGTKYKYDLAAWRKGVNLYPRDCALLDANDGLGWDLLQSLLAPRHIQVDDNGGVSFVNDTPFPRISAYEALKHK*
</t>
  </si>
  <si>
    <t>C_17340001</t>
  </si>
  <si>
    <t xml:space="preserve">MATGASSALLPLLTPVLLRTYVTQPERCASDIARRLYELAAELYGTSTLQACHYALYQSLRSVFAWVRDNTPLALVQPPGQPDARVALPDPDLTSDLELVLAVAAALSDPEQLGPGSGSDLLPDQGHVFMTWDGVSADGSNQLAMYNDGSNTLLHELFHHLGLHHTFNTANSNGNSCNDDDYVVDTPATFTSTV*
</t>
  </si>
  <si>
    <t>C_17350001</t>
  </si>
  <si>
    <t xml:space="preserve">MFRVNFTPAVPKPDTDEPMAAKEEEPCHIAPCWSIILDNTWAHLRPGERAALAETCKDAYSIIRHRLQTHVSLHVSSALAEHLAGQGLTPLKVNADHILLAPDLLRTAPPPTQLRELRLSGVQVNDQPSDNDLCAAVGVLTQLTQLELVTF
</t>
  </si>
  <si>
    <t>C_17370001</t>
  </si>
  <si>
    <t xml:space="preserve">MESSWRGQMDAFARSLQEAAAEKERAAQQASSAAAQPVQELPKRIPQPAAQPQPPAWQQAPHPSNEPVEPRDEDAAVIKEYGVELQPPTAAAAVPAAAAPRDRGKRSSVEADDMEEPKDPAAEEEEEDGEQRTYDWRTALRAAQLERERRAGFSTDSSPEQQEEEEEEVEAAALGAEAEEARVEEVQEEAEAAAEEARRRAAAAVQAR
</t>
  </si>
  <si>
    <t>C_17370002</t>
  </si>
  <si>
    <t xml:space="preserve">MTEAGAAGTEEVGGGCAGSPTGRSSDSGSGAVVATLACTAAAALRLASSAAASASSCTSSTRASSASAPKAAASTSSSSSSCCSGEESVENPARRSRSSCAARSAVRQS*
</t>
  </si>
  <si>
    <t>C_17380001</t>
  </si>
  <si>
    <t xml:space="preserve">MLTENDEVRLPFSRDGVKLAILNAECYAERNIARQVAANKVSVPDKWRAAYAARPAPAAPAAEVDYDALIRAVEAMDEKAFATTDLDTLVEQYRVRAVGRHGIF*
</t>
  </si>
  <si>
    <t>C_17390001</t>
  </si>
  <si>
    <t xml:space="preserve">MLDAKFSEQNTAAATATRKSHKEQQQQGSGPASSVKSSPADGAKTSLAIYCALKRYMRGTADQRWQLLARELFMPALSSLQPAVAVCGSHSGGSSAGKASGGGASAGGGSGGFCLSPAVSELEVDRLSLRASGSWADLTLVETKTSSKGTSAAIPQLKRSAMVLLCGYHVIRQRSATLWHQLPVDVKARGV
</t>
  </si>
  <si>
    <t>C_1730001</t>
  </si>
  <si>
    <t xml:space="preserve">MSDEEDLRTTQDSLTILLSDDSAFESALNAIYEAIDTNGDGRLDPSELERYIGRACAKMGVDGPAPAQVAGVFKQLDLNNDRDISREELSVFLRHFFQEQVKYCALKLRAARR*
</t>
  </si>
  <si>
    <t>C_1730002</t>
  </si>
  <si>
    <t xml:space="preserve">MSSCAHVPGGTQQPTQPLSPTLTSASAPPVLRQSGSQHDHGVGSRVGWGGQSPPCPTPNRPAGTWGPQALHDTWHAASPNTGHRHKHQQGPQTRPPHAHAGSGTRASLVASTHRTPPHSTPHLGTAICPAPAPTRAGPARRTPRPGPGCCPAAAQGALPAPPAPTNTQPPAQGPSGPDPFHTPSATTPPAQPAPPPAQPGRSGRPPARAPPPPPAGSAAVAAAAGTPAGPPPPRAAAADTPPARPPPPRPPPAPPRPHPPHTPRPARRGSGSWRGRRRPGNSQTAPRPSSPPAPRSPAGGTPGSPLPPYPQPPALPRPSSRSHPRSRGPPAPPPPWAAPPGRMPAAVAAAAARRAPAGAPRTRSGTSGEEEGQGQRRCTASTAPPPCTR
</t>
  </si>
  <si>
    <t>C_1730003</t>
  </si>
  <si>
    <t xml:space="preserve">MEFDFEDSIAVHINLGGANQGQQQQQQQQQQDGDDHMQQQQPYDGGHLHPPPDGGAGPQDPSQHDDTLFGDQQQQQQQQQYVGPSAASVREAREAGGRVYIANLAWWTTDADVEAAAGEFGRLGGGGVQFLEERGCGRSKGAALVEFEEPEAAAACKEQLAGRPINGRPCVVVFATSSATAALERGDRGAGAAAAAGGSKAWGSHRTGGAPTPPPPAIAVAGSGSGGAVDVGGGMGGGMGSGGGMGSGGGGMGPGMGPGGGMGGGGGGRGFGGRGGRGGRGGRGRGGGGMGGPGGGFGGPMDGGPMGPGPMGMGHMGPGGPMGPMGPGPMGPGGPMVPGGMMAAGLMAAMMGGGPMGPGGPMMGPGGPMMMGGRHPMGGPGHF*
</t>
  </si>
  <si>
    <t>C_1730004</t>
  </si>
  <si>
    <t xml:space="preserve">MSSASRRHSIADGMGGGGGRQAADSAALSPSSSFAGRTSASGTAAAHGADSAHGAAAAHGTGDYGAYAYQYDNPEYDASGTAGGYYGDYGAGGGQYGAYDAYGGGGGAGGGAYGGSRGMYGDDGEAAERGGKKKGGFGGFDDFGAVLAEAKTAVARAQQAPPPAAAASPPPPAAGGASSSALGATP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ACSHLVLVSATDMIDXXXXXXXXXXXXXXXXXXXXXXXXXXXXXXXXXXXXXXXXXXXXXXXXXXXXXXXXXXXXXXXXXXXXXXXXXXXXXXXXXXXXXXXXXXXXXXXXXXXXXXXXXXXGRDGGVGGGDHRGEVQAVRPCPCPWAEG*
</t>
  </si>
  <si>
    <t>C_1730005</t>
  </si>
  <si>
    <t xml:space="preserve">MAANMTNQQSSTPLTRIEMPHLTDASDDVFGGTRSIHSAYVFSVDKQIGEGTYGQVFMGHDRKTNDKVALKKIRMDTEKEGFPITAIREIKILSQLSHPNVVNLREIVRSEIHKNNNFKGSIYMVFDYADFDLTGLMETTKYQFTEPQVKCILKQLLRGLAYCHSNGVLHRDLKASNILIDAKGVVKLADFGLARPYTAENEAGFTNRVITLWYRPPELLLGANKYGGEVDMWSVGCIFAELLTGKPLFPGKDDLDQMDKIFHIMGPPTEAAWPGVTALNLKNYANVPLSRYPAKNRLRETLRSKAGPGRTISDAAICLLEKMLCLDPKRRIKAQDSIMDDYLWKDPMPCEPQQLPCRGSGHEFTMKKRRNDMAHRDTTAAVGQPMPLPGVPGGGPGGGGPGGGYSNMGAYSQQGPDPKRQRYGQVPGGSMQGYPGGGPGPGTSRPPQPQSYPGGAGGSAAGGFGGRQVQGGGGGAGYGMAPPGHTDMLDE*
</t>
  </si>
  <si>
    <t>C_1730006</t>
  </si>
  <si>
    <t xml:space="preserve">MTALRSQDRKTGLPWTLGQLAAFGHATALEALRRRGTPPARTLQELDFHEAGGFLAGRAGAKCAAAVWVALDGGLDLADVAGGEAALGAVAAHMAARWRDSRLAEAAQDPTRRPSMRTCATQTWGPVRLPVKAEQGADAAGSWQPSQAAAAQPGAQDDTSCAVAGTAPGCGRAQAPAPAEGRAGGGGPDNSSQAAAARSRSQVTSGSSHHHRASDRDTSSGGDSGSTSSNSTTTSSSSTRNASNDSSSSDSELESSKSGKSSSSSSSSDSDSGSGSKSSGGKSRSIGTSGGVGGRNERNNGGNSSSSSEISGTTSSGSSSSSSSSESDIESDSESGGGSGGSGGNAASGRERISGRGGGGGADSEEGTLGTACTDQEGPPLWGRQATAAATTTSSRRDQQRNRQQQSDPEAATGAQAQAPQQVRIKQEPVSGPGPGPQQPSPRFDRQALRQTLLQPLSPGGGGWQRVQKRPAEAAVAAAAGGGGGVHGVCLAGTAAAAGAAAAGAAAGLTAAAGRTRVGAAAEVLRSPKRGRPSDAHAQQPGTHGGGVGAAAAAAAVPAASGAAGHQAAAGAQVRSTAAGVAALRREFERRRSSAALEGKLRKHLQKMVRLRGRGAGQPAQSV*
</t>
  </si>
  <si>
    <t>C_1730007</t>
  </si>
  <si>
    <t xml:space="preserve">MPPHTCQSSLHPRQRVRRLATLHYPPRHSLLCPLLRELSQPASTLCLRFCSLALPSSRHRLLFLPLLRALSASSLPTRSHSTRPRPHLLLLAYPTSPALTTALPGQPASTAASSHTSPSSPPQLLPVPQEPPCARPFQRLVSSPQVTACRHVRCAPPQEPPCARPFPRLVSSPQVTACRHVRCAQLRLKNHRARALSRGWCQA
</t>
  </si>
  <si>
    <t>C_1730008</t>
  </si>
  <si>
    <t xml:space="preserve">MAAATTSHPRHLQCSTHHRQLAPTPPITHGAMRPARRPVNTQAASTVPHVFPSTPTPPPSPASQPASQPASPLRYDLCPCLIPAPLPLSSLCPPPPPPPTPPLTSSQLRPGHLGICGRQCGRSARPGQLASSGPSDPPQLPMKMTASPSPAHPPAVHPFLSPAFTPGSFLLVPR*
</t>
  </si>
  <si>
    <t>C_1730009</t>
  </si>
  <si>
    <t xml:space="preserve">MQIAAMDTTAFLTSSAVKYGPVCKAWFSTQPWVINDPKLVRGEAWRRTRRVLEGSIIHPARCEVEAGKESLDPSLSCFL*
</t>
  </si>
  <si>
    <t>C_1730010</t>
  </si>
  <si>
    <t xml:space="preserve">MSDCPTLLYDIMMQLPYRPSRATCDTLGGGAQISASMAYVQAEGLQDLMARLGSAALWRLAAGLLGPGCGWGAAVAAASTPGSSPVVAGELRVCAWGAGGASQPFLPNSPLGALHAKTCSPDLWPAASSPPPRPPPRSPLPAITETTQAPPTRRPPPPRPQPPSPSPPEELAPPPWHEDASPPPPPPSPSPSPRPPSPRPPPKKKPAKGKGGKKQKAPPPPPAPPPGKRRGAAGRR*
</t>
  </si>
  <si>
    <t>C_1730011</t>
  </si>
  <si>
    <t xml:space="preserve">MQLAILDARLRSGLAARPGNSNRMCALPKGPLASRPARRGVVVRADFQSASPTVSKPRSGSDSDSEEASTGWERQNAFWQAPRGYKKAVMLQGFAWDSCFKNAWYNTVASKVDAIKAVGVTHVWLPPPSQSVAPQGYLPGQLYNLNSKYGTKEQLVRLTQALRAAGIKPIADIVINHRCADEQEGGVWNRFRDDVDHKGRRLDWGRWAITCNDPEFKGQGNPDTGDDYGAAPDLDHANPELRAALVDWLGWLQRDIGFEGWRLDFARGYGAQFVTQYVDATVGADSLNVGEYWVDLVWAGSDLEYNQDAARQRLCDWIKGNGERCCAFDFPTKGLLQEAVKRAQYDRLRDRQGKAPGLVGWWPGKAVTFIENHDTGSTQQHWPFPSSHVSLGYAYILTHPGVPCVFWDHLFDWGEDVRKAITGLVALRRRAGLHSESKLEILAAEPDMYVARVGEKVTVKLGPRYDMGNLLPKEAEGWKFVMSGKDWAVWEKTN*
</t>
  </si>
  <si>
    <t>C_1730012</t>
  </si>
  <si>
    <t xml:space="preserve">MHLVFISTGGTIFQKVDPSTGAMACSLGLFDVLQPQWLQQLQAQQQQRRQAWQQRQQQQQQQGGGAGPTGLPG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NDCVQAARWAAKADSQLMGAFRSPQPGGAVAQVREGRVRFYCGPPDDGDDDGDEDDGGLSVRDPRFAALTAADVAPWSRVGIWTTGVSGFIPQELLRPPPPPPLPVNVTGGGGPEGAGAGPKAGGPGGAAAEASCGGGGLVGLVVAAPGTGSLSAALTEQLAAAAAHLPVVLVSRCGCGANADEHYYRGSGSKYSRRGLLLRGFPHCTPLQARVLLVLRLAAGLYPQYCRGAGGGTAGGQ*
</t>
  </si>
  <si>
    <t>C_1730013</t>
  </si>
  <si>
    <t xml:space="preserve">MPPACGLVQGDASWRLNTSKEMQFDDGAGAMDDAVRAAGDALGARRPPTSAYRGVCWHRKSKRWQSAINSSGKHVYLGSFDTEEEAARMFDKVAIRVRGGKAKLNFPVEDYVGPDGQLLPSDPADPRLEAVVREARRALMDKQQQRAGEALDMGGAGAGMPGHYGYYAPLSGLAAAPLALPAPLPLPSPPLLGGHPHSHGDADGGLFAKRRRYDLPYGSEHGGPVLELSKPPATAGLRPAQYPPQYPPHYQQQYPPAYQQQQQYQQPHAGMAVVDGSGSRSAVYLRQPPPVPLDVSSFTATPSTVGAPRAVPASVSLRTSSPRLHMEPPQSQQQPQQLMQLVVRQGGGSLTGVLGGGSGPAPGGGMDDDVVAAVGGGAMQLKPDDRTATGTGMAQQQQQQTQQPPSSSSGAPANTEALLLAALLQREQQREQQRREQREQQQQQQQLQQEDEAEQSAASVLRHLLRCSQQQTTKAAGESAEAANVRRSSCGDMGSGVAASSGCGAKRSREEGEDGAARWSPRHESSLLPPASGSAVSLRAQSSGPAPTGGTVPSAPASATPASAAPAAGDDVPALVRRFLAAAPSQLPRGATLQCVVPVSEEPAAAVLLGYTYCTSGSGSATASPTTSAARGDGAVAAGGADVADVTAPARGSHPSSPTAAGGLAPSGSAFARASTSAREQWGAGVFLRGACRDLGSTFSTGEDALQAAQGCVRLMLDCLVPLAPPPSAAAAREEHRPQAPPLPRSQPVKRSWPQSAHSHSEEVPAPQRPQQPACPAPLPSRAGSGSILETLQRQVQQQQQSMRQPPSPKEVLKPEQKQQQPLKLEDLLSGASSSQLLALLTRLCQQQQQ*
</t>
  </si>
  <si>
    <t>C_1730014</t>
  </si>
  <si>
    <t xml:space="preserve">MALGVGVQRQCNGRTVALRWPCARHRDIVPRQQRVQCTAPSASEATALDVESFYVPGAPAPPELAGPIRVERMPARGGGRGVCATATLAAGDLVLVSRPMAYVTSEFGTLPDVEELVASTKCSDLCANQRALLLDLHAGDDIAQEDGDVPGSGATEVVTEERLYGIIGCNSFGEEFTDFASSLARAPPPERSPQQQPGGGGPVQVQVGHLGLWHSFSMLNHSCCPNAVNYVVGDSMCVFAAGHVEQGSELLINYLGAASLRPVEERQAGLAEAYAFSCGCPRCSLELLHGCSSSSNSSAGSMSVSEELQVLLGRCTDRAAELQDILAGPSAPPTPGDQLAALTELCEQAAADLAAAEALMTPAPQLMMQLMQTQQAGPGQAMLWLRAAAYEMYSQRTAIAEAAARCMEAAEAQGAAAAEATEAAAVPSSGAAELTERLWAAAAGALESQLGLVAAVAPHSDLHLFLATKALALAQAAEGRARAREGAGQQSAAAEQVVGSEAALARCCAVVRGRYGRQLSDGTVQRLLEGAAVGLSQVAV*
</t>
  </si>
  <si>
    <t>C_1730015</t>
  </si>
  <si>
    <t xml:space="preserve">MATKVQKIMTQPINLMFRFLQSKQKVQIWLFDQADLRVEGRIIGFDEYMNLVLDEAEEVSMKRKTRKTLGRILLKGDNITLIQTTGR*
</t>
  </si>
  <si>
    <t>C_1730016</t>
  </si>
  <si>
    <t xml:space="preserve">MEEDPEDGAVAVVAGSDEPVRAGAAHGEPASGPAADASPPPEPDTAHGAAAVCHDGAGAAANAAAGAAAGAEAGLGEAGTTQASGGGAAGHEQHASEAGLGGDHALGLQEGGEEQEQQGKAGETGTAPVHVDPRAGEAAQVDAAAAGPLPDAAMHVDGGGDGASAAAGPPEPGAAGLAEASEGGAEADAAAPQAAGAPAGEGEDSAPAAGADADVADADAGAAGGGQGEAPPLDNGPTAMAVDAQAAQAAQQPSPPQRQPEDAGRQEGKVAEAEQQPTAEASGRAAPEGVPEVKTQAGRTPGSDAVGAKPLEPTPDSPSRQPQPEAAAAAAAAAGPPAASPLAPPFTAASAQAVAVAVAAAATGTAVAEAGPAAEAGAGGRDALGEGGKDADAGAHAGADAGAVAGMGGGAGGGAGADAAAMPPPSTAPPSARHLLGRRASLISIQPAGAPGGRSRAGGGGSSSLPPLSAAVAAAQAGGPAPDRELLTLEAFRLLALKLFAICRTKWVAGCARQWLMLNQESLAQTIKMHEPTPGGGGGHGGGGGGHGGANGAGGGGDGAGRRMSPSGAAAADSASSTLEAAAALSASTFTASVQQMAESVQAMSAAADSWKRVAAEGRTFNAAVSFPGVDPAAVVAAARVAALGYEGGVWNLMGAVKVARQALDTITGLM*
</t>
  </si>
  <si>
    <t>C_1730017</t>
  </si>
  <si>
    <t xml:space="preserve">MGRCARSYGVVCSAVDNFTGEKVAIKKITNVFEHVSDATRIVREIKLLRLLKHPDIVDIKHIMLPPSPKDFKDIYVVFELLETDLHQVFHRDLKPKNILANSDCKLKICDFGLARPAFNDMPTTVFWTDYVATRWYRAPELCGSFFAKYSPAIDIWSVGCIFAEVLLGKPLFPGRNVVHQLELITDLLGTPSPEVIAKVRNEKARRFLLNMRPKPGIPFEQHFPRADRGALRLLRRLLAFDPAERPTAEEALADPYFAGLHCVAREPVAQPISKLAFEFDRRKLTLEDVRELIYREILEYHPQMLKDYLAGAARANFHYPSALESFKRQFAHLEAGGAPLARGTTGSTGARIYPSSSLPKEWVAEFQAEAAKYTHQPPAAHFAANSHGGVMNGGAAAGPGAGADAAAAAAAAYAAAGHSHGHHGPHPDAVYEAGEGEEELEAAAAEAAALAGYPPGGGGGGGLQRSGNGNAHAAAHALVSPAAAAAAQQQLLLQQQQQQRAAAAAQQAYLQQQQQQRCLPAAGAGPVPAAYQNAPAGPAVAQVGPAGLRSESMR*
</t>
  </si>
  <si>
    <t>C_1730018</t>
  </si>
  <si>
    <t xml:space="preserve">MSSEWGVALDVSELMKNTMEATGWRVHNAEEGLMGGWFSARLVQLSDPAHRYGLVEYDELQASEEEGSAKLTEWFPLPGAPKLLTAAAARAALPVDSAYTVHAKRGYAVRPAPPKTLAASPPDGPLRLGCMLEVYHDGAWWGCELVGVAGPAEDLRRLAAGPGAAGRTGEGGSSGSGSGSGALLAVQLLDAPDRVEVPPERTRFRLSWDERTATWSSSRGRGVSGDVLPDLPAAYADVVLLGGGGAEAAGEALVPALVQRLEALRAQAAEAAGGDQDEEGGGDELELWSSAVEAAGQEVLAAFTPEFRLLQLDGKWLWQALRDQVASRAGASSPEQLPTPSWASTGKQPKQQAAAKSGVAAGKGAAKAAPASKPHEPLPKPKPATAAAVAVDEQPGAASKKQEPVTDPSQAPGPAAGKPAASGKAKAEGGAGAGGGEGSAKKPRKSMTAKEEPPLDFSGTDPATFDAFDKRSKEEKESGDGAALEKAAPTMVIKRFQALLAAAEKSTLRAYGTGERIAGAELRLFNQAIGEFLHLFGDKLPEGADKRVLQAAKPRCRQHLPKLGKEGGEEGAGKDSGKAAPAEGSVDGAATATNGAPAAVPGAKPKKERKSQVSEPAGADNEPPLDFSGTDPATFEPYDKRSETEKASGDWQALEKAAGQMIIKRFQALFAAADESKLHTYGAGERLCGNELRLFNQAIGEFLHLFGDKLPEGAGKKLVLATKPRCRKLCRAEKLTAAAVAATSPAAAAVGAATADAPAPAATGAAPAVAPAAGSTAAPSAAPSAGATADAAATEAGPSTGTGAKRGGATGDGEAAAEFPGADPKLFEPYDGRPPHQRGEGGEVLEKAAAGMVVGRYLRLLRDVDKSSLRDYARREALAGTELRVFNQAWGEFAHLYGDKLPEGGVKRVSKEARRRIRVLIDRSGTEEEPRPKGGKQPAGATDQDVAVDDVDAGDAMDVDEAAHVRQEARPEPASVAPKAPAKPKAAASGAAAGTSRTEAAAAAAQAPRRTARAAALKAVAANRKVVAGGSGDSDSASERAGGKGKPSAKKRKRAKDEDEEDATDGASSDFNASDEAEASDDDVSVDEEASEEDQGGSGAAAEDEDSEDVLEVAGGNTRGRAPKTGRPKAVVPVTRAEALLAVADAVAAATRELLDGYAPPAVNLDEDVSLKRVAHHIIANRFKALRLASKEQLHVYGRGDHLCGPDVRFWEQAAGEFHTVFGDRVDAEDVKKFHQNAKASIRKFLSKVATGGNLKIGYRAPEDADKDEDLGMGGASTDGTGASESDGEGGGGRDPPPPLSKETWALTSKCIGMVPEVKYFVELSTGGGAAGPGGPAEEGGAGAYGGGKRAAKPRRAGGIPSYAIRFQGYPKDDHRFLALNAQRMASTLVACGPCVPERLYEARTLALSAVCLAWSPPYAAPRKQPQQHGVGPAAAAATTSSGSGRSQTEDQAGGPAAGGAVLARSCVLAVGNKLGQVSMWRMDMQAGPAEQRQQQLPGSGAKLQWLGMLAAAGGSNGSHVARLHWLVAPEEAAEAVDGVAGSLQGQWRVPQPNSAGPRDSLLLLTASSDGSIMLWGAPVATFARASDMRRLATLCHADGLAASCLDATWLLALRPPRPRAAGAGGAAAGAAPMDVDGTAAGPVIPAGTGSPKCGATAGTAGAAAAATGTGGAAAKGDASAGAAVQGPDEAVELDDAAWEQEELVAAGPWARRLLVVAGKPSGAIFAWRSGQWRPPGLLATAAWTDGTAAAEGGCSSSPHLSEALSAAGGATSCLRMGAHGTYHTSGVALVASRPHLMSTGVDGAVRSWRLRELRLPVARGAAQAGAGLVALRLEEVPEGVARLDPCSNGLKQLPVNIRNLPMSRQAVHAVAPSGNGLVVAVVRSAGTRGSEAVKTSMVFQRVCQATVHLLTLYGGSGGSEGGTAGVQPLTPPPPGLVGAGLLFQPPTASALWDSHAALVLRPGLSAAARLPLKGLSDAAWTTWGELGGGEGASQADDDAMLEQVQPADDDGDDPDQPSSGTGDIGRRRLAALIRKDAEERRRLKVASRLHYLAAAAASLSALEALVAPLEAPYTAAAAVVAAAEVEAEAAMDTGDGGDGDAGTSATAAASTSASLYALMGGADLIQGVAPEVEPSGENAGDKAAGDNRAKEDQAAALPGPSEGGSPGGAVGSVSRWGWSGLRTATVLRRLLLGALAGRMDAVACGGLGEALASVDAGVLQQLAELDRQAGAQVEAVPSAHQACCTAVARNEVELLQAHIWATLSSGLAYCGVSPKQVAAAEPTVQSANGHTAAGAPTPAAAATGPAAATPPSRRQAARANKGSGGGESPVEAVAHDPAHQAQPLHRLLMSDWVALHLHHSALRAAELLPLAAQVYAAAGEDPPLDFPPPGREHTALSALPVALGGSGRGMLESAMLAEVALAAAPEAGAEGLTLTLPRCACTLTLCDTPDAWSCGVCTRRYRLPPTRRLHTPHFPPLPFCLFCGVRLSRDVASEAFLLQPSLPSTGMIKLEPGAS*
</t>
  </si>
  <si>
    <t>C_1730019</t>
  </si>
  <si>
    <t xml:space="preserve">MLGAEDVTLGSPLHCSVPLWLPSPRHSWSAELQGGGRGAPGVTPAAPRELGGGGRGGGGSGLDALLLLEGVRGLLEGHGGGGGGGGSGSGSGGGAPIAVAVTAGAVSATGRPGEGAAGVGPAAAATVALAASVTAPAAVGGGRGPRGVGPASSGGAGRLRHAGAARSTTPASSTTTYTFTATAPPSGATTLLSTAPLPSAALLSTTSAPSPPPSAPMMRTAATGSASTGTGGAGTSGGTPRSGAAGRSNSTGGGGLGAPVAPLDAAGGGGGRSSTDTAGSATHLPPDRSFNAASTATTTTTAEATNSLRNKQDLDHSGEQVQVQAQQAAAXXXXXXXXXXXXXXXXXXXXXXXXXXXXXXXXXXXXXXXXXXXXXXXXXXXXXXXXXXXXXXXXXXXXXXXXXXXXXXXXXXXXXXXXXXXXXXXXXXXXXXXXXXXXXXXXXXXXXXXXXXXXXXXXXXXXXXXXXXXXXXXXXXARARARAPAGGGGAGRQPSTPRRPAATAHGAGPVVRVEAAVQPLRRLQAPRWPAPPPVVAATTAGSGGALNESPGSGGTGASFATSATFTTSREQLLDSAVGVAPAAAVAAAAGSAAASVSGGEQGEAEGAASGQVQVAAAARPAAMPVAAAQLPHAAAGEGGTGAGASGCRPLMAALLAAGGTARVHGAAAAAMATQRRPASAAEAFYLRTDSPPLQSGGFLAPPPPSFVPRSATAVTGMPIVIAPAVHAQARRSSGSSSLRYGSSPTAAAAAGRRASGGVGAAGPLAAPRGGSPAGSASFRRQVIRAASAASRRSSRAQVVASADAAPPPPAQQQQLPAANSSAMAVAAGGRGGQGGSRSGQGLLALAAADVAPGSPGSSTHDRTPSTPSLHSVHGSLSSQPQPPLLEHAAAAAANTMAAATASGSSARSRHSGAPLWVTQPGAVGVDGGGSYSVQGSGGSAYSYSQSQPHSRPHSRPRTPSSGRMGGALSTGTGTGSNRTPASSGSTCGGGGGDGRAQRRLLAAAPLMALEVVGGGVGGAEVWPGGGGSGGGAVAGWM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AWRPPPRRPRRCRPSAAPPPPAAPPLPPPPRLQGRRRRRRRREQVWQGVEGAGLGPGSHVGAGTGTDGVAIAATGGTGTTAGATGTTGAAAGGWEAPGSPRRRALAALRPRAGDWLVAVVMSNYRMGNLESVLQLPHSPFAAHGRRWGPYLAARAVLRCARELAAALAALHRRGVVHGGLKPSNVLLAPAAGDLRRFEIKVADACFSVAALDGLGGSGPTPAPPAHLLYCAPEALLRGPSRPADVWSFGLLLRALVLPAAPPPPPPEAQVVLVAAMRPAAAAGGASGGGGTEAAPEPGALVLSEFAEV*
</t>
  </si>
  <si>
    <t>C_1730020</t>
  </si>
  <si>
    <t xml:space="preserve">MLNEMIAKEPPFNGVPLLEVRQAVLDGKRPDIPLSCPKVLSDVIKKCWDASSEARPSFVQILDALKTAAQSV*
</t>
  </si>
  <si>
    <t>C_1730021</t>
  </si>
  <si>
    <t xml:space="preserve">MHTWLPARLKCARVGPGRSRSSCSSNPGVQRSSCRLPKRLQQVETCVYLDDRPAAATPLQSLAATKTVDYDRFSWTPGQTRDLAFTDVIGVPNPTVAYELVQGSQAFWDGPGASGASTAPPTAVLVHGILGHRGNLRSFADLLVQRNPSWQVLLVDLRCHGESAALPGRPEAPHSVASAATDILALLRQLKLFPRVLIGHSFGGKVVMSMVAQFPARLPRPVQVWVLDCLPGEVRPAAGSTLTRSAGDDPERLIALLRSIPTPVVSRQAVVDTVLRAGFTMPIARWVVTNLRRVTAQPAAGSSVSNNGGGYTYYGGNGAEGGGVSWTFDLNGVAELYRSYLDTQLWDVIEHPPQGLQLDFVKAERSAYSWQGDEAAIRGSGHNVHLLPNSGHWVSTDNPDGLYELLAASLHLAPSLASRRQAAEQRQAAERAAAAAERHHPHPPPVHAYTLQPHEEAAGDEISAYAD*
</t>
  </si>
  <si>
    <t>C_1730022</t>
  </si>
  <si>
    <t xml:space="preserve">MLYCRVFLGGGAGQGIATTRIGHWQKGGGNWYGRVQAAIPELAALQVSHVWLPPPSRSVSKEGYLPGQLYDLDSEYGTKEQLTQLCAALKAAGISPMADIVINHRYAARFIAEYVDKTVGKDVLNGKAPGLVGWWPAKAVTFIENHDTGSTQQHWPFPSEYVGTGYAYLLTHPGIPTIFWDHVFEWGEPLRQEITALAQLRQRVGLHSESKLEILAAEPDMYVARVAEKVTVKLGPRCDMGDLLPKEDDGWKFVMSGKDWAVWEKTN*
</t>
  </si>
  <si>
    <t>C_1730023</t>
  </si>
  <si>
    <t xml:space="preserve">MVLAALDPASRAALRATCRRSNAQAAALDSHLTITSCDQVVALTAPLRRAGAAQGTGPVGTSTSRYRCSDGGEDTCSREQLQHPDPQQSAIGHSRAGWHWQSSDVTSGACVSDVYRASSAAPSRSATASTSASSAASFLLATATSSSAYGSAAISAGGSTCSSAAVSADDTVTGFLTPRAARASTSHFPGGHGGVCSAAVPPVVPATPRLTGTWQTAPAAAGSEKSQLQLSQQQLVMPVMYPSLQRIHVALWDRGERGGGECTEPVAPGGSSPPPSGAVGLRLLIASGALAALPRLTLLDLSGCGSAGGSGGLVLDVAGWECLASGLPASHPLLLRMPLAMMPRCGSGAGPHGAVALPLALSDPASSSTGPGGGAAQPAQQPQAALPAAGALWRQASPPQMVTPRVLYDAGEVAGLLAALAAARPAVAVELLPFTSSACDRAFILAPRPSSAGGRSRLLPLSSAANLRSAPIYITADMYAVEVEAQVEAELADMAGPPAQDHQLQQQQQQQQQHGAAAAAAVGPVMQAAVLRSLPPGLTSLSVSGFVPDDTGLLDTLAGLHQLRRLYLVGMVLGGRGVAQLARLPHLEHISVDVLTLAKINGNGNDGSGSDLPQPVLPQLRSLTVHDLIVSRTPLTATCPALERLALGDSAAGVESGDPVRRARSREANARMRRSFLAGGGLCGLRRLARLELWDRLYPARELVGSGEALGELVIHDQSGGRWSAELALWAGSSAAPRLRHLHLAGCSGRAGRCTRGAAASSAVSPASSGTAAAGSSEINCNSGLSGTSCSVSGGGCAGTNIALQGGAGADGGCCQLTLSGRGTDGAMLQQLLLASLRRPGGAGALTCLVLEDLARGVASEELVQRLVRCLPGLKQLRLRRCADLGESWAQRLSTTLRRSRLQVEFVPAPASAAVGVP*
</t>
  </si>
  <si>
    <t>C_1730024</t>
  </si>
  <si>
    <t xml:space="preserve">MVRIQSTSAAAGAAAAGAAAGLTAAAGRTRVGSAAEVLRSPKRGRPSDAHAQQPGTHGGGVGAAAAAAAVPAASGAAGHQAAAGAQVRSTAAGVAALRREFERRRSSAALEGKLRKHQQKMGNSMLKSHCRKEGLAWTLRDVAAYGLALGKMAPGAPLDWTAAVRFLAQLQPEGGGGGGGAPSPALVERVSGLMRGAAAKYDMEAFIARQQTRSKPRQQPAHGGGNEGGAGGAPAAVAGAAVAGAAVAGAPASPRPHGRNQVLAGPAAAATAAATAAAAPSPAAGGTPRRRGSGGVAPGAAASGRGNGPSAAVPVGLTSAAQSAPAPAPSAPPAVPQGPLRVGAGLEARLRAHLARQGLTQLRLRNAREGLAWSLLELVAADRDVRLSQPVGVREAHAKYQLGG*
</t>
  </si>
  <si>
    <t>C_1730025</t>
  </si>
  <si>
    <t xml:space="preserve">MDVASCFSCVNDNPPCQCKCN*
</t>
  </si>
  <si>
    <t>C_1730026</t>
  </si>
  <si>
    <t xml:space="preserve">MGILQRFSLDNALPLLSVASKTLRGYCTVANSEAEKAIAAKLKAGLTGVTRVEVQDTSGGCGAMYRIAIQAADFKGQSIVKQHQLVHKLLADDLKQWHGLTLETKAAH*
</t>
  </si>
  <si>
    <t>C_1730027</t>
  </si>
  <si>
    <t xml:space="preserve">MTLPWPVLPAPPSIWPLHPPRCRPRHPDRTAAAGVVTCRGPAHRPGSPAWSRPAPGRTCAPHERTTPHRDPSPYAPPKLALQPAPRKPPASLKPCHPPLPLGPPPGPPPPGPPPGTPG
</t>
  </si>
  <si>
    <t xml:space="preserve">MYKQAGNLEKAVEAYERAAYAQERLGSQWHAGKHYEPLDLTPASTPAHTPATTQVIAELCRKLEQPARVGHYYKLAADAYMQCGKPTTAGECLCRGARVLEDTDPDTAIKLYYDSLDVYEXXXXXXXXXXXXXXXXXXHGLREVRPVRVDAFRHAVAFLLRQELWADAVEVQMRFGAVSEKNNARHSQNKAYLGAVVTWLWAGDAEKAWLTFQDAMGVEAFAHTEEAFAADALFEAYRNNDADAVQALVKSKSQFKHMDHCVMSK*
</t>
  </si>
  <si>
    <t>C_1730029</t>
  </si>
  <si>
    <t xml:space="preserve">MGRMVASGSIALNKEQKQILITSAASRMSGLEADVFDRQLQVTRQPLLLVEDVDELVGELERLLLPAEGGECSSGGSSTTSGTTSTSSGGPQPPAAAPGLPVRLRRGPGGRDLLRADPDLLLAVMSNRRLSLWLREVTRDLSRPDPAAAAAAAAAGGRYPGGGGGGGGAGGGDSAQLFLVFDFVEIDTLMKIFEKLGSPDEASWPGLADLPHWRPQMPKCPGRSWEEIAPRLEPAGRDLMRRMLTYDPAQRITAAAALRHPYFADIGPLLEHPPQL*
</t>
  </si>
  <si>
    <t>C_1730030</t>
  </si>
  <si>
    <t xml:space="preserve">MTIPFEHGVAVFARGDEVAGGALSLPGLEPFSQQLPADVAQLRGWVTGGPGRLLTAIVAGGWDFSLIVELRRLAPAVYVIVWHADAVEDAHNRIRAFQSGARMVSHDAEHLQQALQLITSIRGAAAAAADAAAAGEAAAAAEAGLVAPGTIAQLSYACPWCGLSGLTGPELWLHQPLYHIYELDKTKVDCPMCRHHTSRLTRHINLQHNPAGPGTDERTGVYALAVVRRPGDGKFLLVQERYGEGYWVPGGGVDPGESLVGAVVREAWEEAGARIKVTGILALESSHRGSWRRIIFLAEPLPQPQPLPAAVASTAASAASAPGDDARALRRCKTLPDVESAGACWVAAEELEGLPLRCVSEPRTWIPWVAGGGKVAALDPASPELTQLFPDYPLV*
</t>
  </si>
  <si>
    <t>C_1730031</t>
  </si>
  <si>
    <t xml:space="preserve">MSLALTLGRQAGPFAAAADPVLAGFPPLLGDHHLLAEFLTRWRDISTKMTALLDTGCCGPDVMPPLPALVEAFRRCVIELAPLAHCPTIPSRHINNFVEYQGHRLRMVQRYCHVMDPGSNKILGARHPVEPLSHAGFEFLFTPFDVSEVRVCMADRLEHPEPFFRRS*
</t>
  </si>
  <si>
    <t>C_1730032</t>
  </si>
  <si>
    <t xml:space="preserve">MDLEDFDDDSSLTPAQLIAKQKQAFGGDSDLNSAWRNTAGRANFGPGGALGNPGKLAGELQQLDLGGGRGGVEDFGLAAETAPVTRSALPPPSARVGSLQPLGGPGAPRPGALAPSPLRPLPAPLQPPAPPADAGAFGLAAETAQAAAADALPPPLGPGLGPQLAPLLPPAPPVPAPLTQPQAAGGFGLSAEVQAESARAPPLGFGAAPAPLGAAPPAPQPLQPSYGLASDVQAAAAGGLLGAAAQQQQQLQQQQQMQQLQQQQYEQQQQYQQQQQQLQQQQYQQQQQQLQYQQQQQELQQQQQQQYQHQQQQQYQHQQQQQYQQQLQQQQQQYQQQAGPQLQPPPPGQYGLAAEVTAAAPQLLTQHMDPATDPYMQAAMLQAQQGTPQGQLHSPAWNQPFADTFSLEQLPPDQRWLHLQARQAERIITQLYAQGTQPKVVDIKDVREKLLDSTCPPRLAYVAAVEQAVQPDGRLPPNCRPSLLQTKLKNGQNRLRKLLEPTIEPGSQGFVDLAYNAQGALQPEASRVWSFGLSLVQADGVGKSGLQRVRAPCLYIARIALFDRRANRFLGNVLGVRPESVGNYDKRWVFNPDERVIVRCGCVQSDPQAGTRLVTDDALSLYIEFNTSYRLTVEDTVNMPQSEERCSQLLDEINTCWAMVSFKKCAQLQREVAISVPLHHGSIYDPQDMDAFYAEKRSKTPFRSAFKGRENPVLQFRVGPLAAGKPPLVPYA*
</t>
  </si>
  <si>
    <t>C_1730033</t>
  </si>
  <si>
    <t xml:space="preserve">MPTVTGFRHAPVSKGIIFLSAGASILSQAARASRRVQLVPGVLSRALVFRSPAELLFGTLVLYYFRVLERESGSNKFGAFAAASTGISALLQWLATRSGLAVSGLPSGPYGLIFAAFVQYFFQVPASNKVVVWPGWRLSDKVFLYLVGMQLLLSGGTSSLLAGCSGLAAGLLWRANVAGLKRFRLPGFVARFFSATLGALLGGDAAPSQPGAQDTAAGAGHQRRGGATAAAAPGPRPPATAAAGPGTGAGAGGGVAPHLPPPSPEAVEQLVAMGFGAAESERALQLANNDVQAAIGLLLNN*
</t>
  </si>
  <si>
    <t>C_17410001</t>
  </si>
  <si>
    <t xml:space="preserve">MGGWALRIKATGTDVPAPLKSFAELASRYKVGRRLLAALRAAGFTAPTPIQRQAIPALLEGRELLAVAPTVANANVPLVIITSPRD*
</t>
  </si>
  <si>
    <t>C_17420001</t>
  </si>
  <si>
    <t xml:space="preserve">MKQAELCRTYSAATQRRLRAAVYDALISAVLDAARHLDLSYSLPPPGGTGGTAGAGYGDDGDDDAAVGGGGGGLTVVTDLYGGLVANDLYDMMAFFHMRDFLGELLPAAGPGLFARWALPAAEALCGLAAERPLVSATYSLAKVAMDLAEQAGALAPPPATPAAATAAAVAAGTRRYGGGGAGGAGAAVAEQEEEADVAAAAARAAAATSELFRGLLAAVAAACPHYKDELLVCCLQLLLAAPPHLLAAAAAAAAAGSSTSTSGGSSSTSSYSLSATAAGQGLALALRLALPLGLQHLPVAAAAVEALERWEQQQPAALRAALPYFVPLLEPYLSEQSGAAALQAEADNMAAAAAAEPGGGGAGGGGFGEGAKSGVAAARASRAAKAAKWGHGRWQHGADLCRMALTCAAWR*
</t>
  </si>
  <si>
    <t>C_17430001</t>
  </si>
  <si>
    <t xml:space="preserve">MRLLPRAATGSPLPPIVGTRRLVIAHASPPLPAATADAATANAATALVLADVVEALIGAVYLDSGGDLAAAEAAAAALTRPLAALPSLLPPPPPGC*
</t>
  </si>
  <si>
    <t>C_17440001</t>
  </si>
  <si>
    <t xml:space="preserve">MGCGEVGGKARQEPLAASVSTYTCPFRTHRGSRMSDGSSTNTRAAELK*
</t>
  </si>
  <si>
    <t>C_17450001</t>
  </si>
  <si>
    <t xml:space="preserve">MRSGEQPSLCWHRACRLRLIQSLLETAALPGPLLSPGGGGGGGGAASAALDTGGVLGDGGIGMGGIGLGLGGGGGSGGSGGGALEARLLEERQALLHQVGRG*
</t>
  </si>
  <si>
    <t>C_17470001</t>
  </si>
  <si>
    <t xml:space="preserve">MPIPLSLKLPSLCTPCL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WCSDNFINIRALRKAEDIYTQLVRFMGHPCPPGLGLPLATCGDETTPLRRALTAGLFPHAARLQPDGSYRVIATGRQTPQP*
</t>
  </si>
  <si>
    <t>C_17480001</t>
  </si>
  <si>
    <t xml:space="preserve">MLHCSLLPAHRQFERLLAKLKLAECVQHGLRTIAFCKSRKLCELVTAYTRETLAAVAPHCADRIKVYRAGYSPSERRSMESELQSGRLLALAATNALELGVDVGGLDVTLLQCIL*
</t>
  </si>
  <si>
    <t>C_17490001</t>
  </si>
  <si>
    <t xml:space="preserve">RSGDVAAPPGSHRSRQEPSRGWRLPTRTSPAPTLPRTSPGASPTHHHHHLSLPKLNLYQSVAVAPPPSPFTQRPRLRPRRCHGRTLTGSRRVRARFPDTPPTPWRP*
</t>
  </si>
  <si>
    <t>C_17490002</t>
  </si>
  <si>
    <t xml:space="preserve">MWGRGPGFTWRALEGWGPYLRMAAPAAAMICMEWWIFEFVIFMAGSLGDFADVAVAVMGLSFHITSWTYMIPMSIGTAANTRVSNELGAGCAAGARRAARVAIACGLCVQLCVSVFLYTGRHTVVKMFTTQPDIVYHGAGGRMGGGGSCAK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APRLLGSE*
</t>
  </si>
  <si>
    <t xml:space="preserve">MIDAIMSNVKKNNPVAITVQGFPNRTAIQTYLYDNPDTVISAVHFEFTGSTLEGFILQTNTTTKYFKGTFQNPNTFVQLPLQSAVHREIARYQIANSGVSNATGLAAALNLETSLKEFAHPTIATVSVLGQVLGPFVFAACMFSFVIQISTVVAEKELGLKQALRTMGMSDTAYWSSWGLWEVTLAFVVANSICIYGLILQFDLFLHNNYGLLFFLFFLFQLAMSSLALLLAAFIRRTQVAVYLGFTIFIVGWIMQTVVLFGVPYTPDYYKTAGSAVTIIFSLLPWDLLAKGFQDLGAATVGTNPGLDWTDRSRYCQNIANPDDQPPYNPRQEYRSYECVMSLNTIYGIFIALWLGYFVLAVYFDNIVPNEFGVSKPFYYFLDPGYWFASWGRKHNSLKAVERSLQQQAGGGRGFGSARLPPPIPPGQLDEDVKAEEDKIQALLQHRTGAGSGAMALQSVGTGGARPNAVEVYGLTKLYKGSSGCCGSTLNCSPS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LQAAAAAGGQVMGVPAGGVPPTGPGAYVPPMPVAPPVAPSPALAAGHFPGHPAVPMSGEHGIGGAVGGNGLSPGGAPSPGGTPAMYPGYNPSPVDSRN*
</t>
  </si>
  <si>
    <t>C_1740002</t>
  </si>
  <si>
    <t xml:space="preserve">MHLNNSFIKKTKKGKVVKVVKERYLRDDIWSGSPLDPEADPSSHKLSAAAPHYLLIDTNVALHQLDFLEHSAVTDVIVCTTVLEEVQHKNLSAYQRLRAACANPAKRFYVFANEHHRDTHVTAHEGESPNDRNDRALRVATKWYCDRIPQDKCPVILLTNDVANRAAAVAEGLVALGVMAYCRAHRQDAKELQDLVAAATGDDDNDAHRGGGGGGAGGSGGAAADDGDADGQGGGGRAAKRKKLYSEHLPYSELQAGIKANKFYQGTLRVSRFNPFEGWVASEHVGEDILISGRVDMNRALDGDVVAVELLPEAQWRAPNAKLPTAVGKAPAGEGGEAGGEGEGEEEEHQEVPEVFQVGVIKRNWRTRGYCGSLKPQKVRSGGAANVLFVPVERRYPMIRIQTRQADSLMDKRIVVVIDGWDADSAYPRGHYTRTLGVIGERETETVGQTCEVERLAFSVLWEVDEQANILNTHFTKSVIKSRASLTYQEAQSRIDDPSMTDELTVSLRTMNQLAKIMRARRAAAGALQLASPEVKFKIDTETHNPLDVGMYQQQQRRRQQQ*
</t>
  </si>
  <si>
    <t>C_1740003</t>
  </si>
  <si>
    <t xml:space="preserve">MEHGLAEARSKVEAAHKTFVATKSLVQLTVNKCKKALTETQDEVDGLLLAIVQQCTPGPEDFKGPFPVGAVAEARLIRGMVGTGLRLDPGWAFASGSGASKLHKAKCGNFSGGCNWYRYYSVTGRGRTGVTLCGHKCCASAFKAEEVYLCAREAEAKAAAAEANANLLSLVEDMAAAGLAMKEEVEQAHERADVAGEVGAGVEVALSVEEAKNEFLGNILTNVLEALDKKEAEAAVEVEEARVRTQAAEQQARAAAREARSFLKEFVVGQPPADPNPLYLGPLSFGPTADLTLRNMVGTGQRLRPGWAFVNKSDGTKLHKAKCGNNEECSWYHYDSLAGRNSIKAERCKRECCKNAFAAEEEMWRVAG*
</t>
  </si>
  <si>
    <t>C_1740004</t>
  </si>
  <si>
    <t xml:space="preserve">MAVDFVVEGSGLSVTMRKVSTLDELRQVATLRADAYYAENFSRFVGSLKKKFVEQEVESLQQRTYATSKQGTPFCECLVAVEAGSSTVLGCIDLRLPAALNGAHPAGVPAGDTAGCYLLNVVVREDVRGQGLGRAIMRAAMGRAVHTWGAARLYTHVEADNEVAYNLYAGCGFAKHSTDVRYEAETKLGQTVLLLADAELVGGGGGAAAAACA*
</t>
  </si>
  <si>
    <t xml:space="preserve">MRYQRYLSSASALEEIWVELDTQSRDPSNVPVMLAWIEAIEKLKVLEFLEEKMLSLGAYGLGVVGDYPGDTLQERVGQLGFIKSNASNLLILLDSVPYALNLVTQCGTPAQQQRALALMDAFLARGLMLGVRSTVAALSSVCDFMSDPAKLAILNGGGGCCDEGEGCTCNAGIATHLGSINALAGAKYYRTAAQRLAMQAADLKELAGGRRGGGGLAAAVKQVEDMVNTIATPAAPGPGLPGEGVAAMIVVPLPMAVALAVMRQPEPTRREEPEAVGRKEGTGTVAATKKLKKLIWELEESLGSGVVVGLQKALVQRLVVHGGVDVSNGGSGSSAGRGGSRVKSTGGGLWLTDMEARRGMLTLCDPRVVGPLDVTDSAPWLEDDHCCLLYSTLYCWDVLSNSTAHPSGGAGSAVSYKQLPPLAPLISIFATVDKALEGKGAAGPALTPAVRQALLPDAIEAVGWGLAIVSEALATGGDARAPMGPGGVHRSYLQAQADPSCRWRGLAQLLGALLSTLAAADVDATHMAAALRSKVVTALWRCGAALSLDRVLRLSLGAAGAAAGAGGAGGAGAAYGLSPTGGAPSPRLVMLVTLPLMGGQLLPLLAPRADAATAAGAAASASSGSSSTGAKRSADKSSVGGASATARLGLLVTASKHAAVLTRQLERVSSSPASSPAPAPDQDLMHMATLTLLVLAGGLAAFRSDLQHQLVAAGTAAALQARYLTDAPGFRAASARAAAAYITAEAIEAASYTLRAAAALAAALAAALVRAAPAAAGGGGSGGVATVDVVSPLGKSAGEAVGDVLVEWARCGMFPLQLPAAQLLACQPPRLLAAACALLAAGQAGPDARSNSLQLQQGRQQLAMGIVEVCVAGGNHIELGPLMHIWLAPPPSNSGSSSSGSSSGGGNGGGSSGSSVGCLRAPLQGALPALCRLLPPYGACAAALLREAALASSPAPSLPELWVVPGADADGSDGGGGGVPSALAAALSAAAALTSGHTAPPSDLYLTANNLAAHVITASRLEDAATVMEVEKPGPDGFTMRGLLKETLQQQRQQQSAAGAGAVAAAGMLLRGRLAVGGVEAPLPLLRVCGNPACERFGSGSEAALDLKLCGRCRCVRYCCSECQTTHWKAGHKADCVHLTKSGAATAAAAAAAAAAETAAS*
</t>
  </si>
  <si>
    <t>C_1740006</t>
  </si>
  <si>
    <t xml:space="preserve">MLKERGWTSDLVFASNSKRTKQTLDEMAEVMHELADVDTHYYGSLYTVCDDARNWVIMCVGHNKTDVKSHLRSVFRRFSAAQQQQQQQQQQQQQQQQQQQQQHGKRPAAVVELGGPAGGGAAAALPVSYFSLGGSKNKTDKVVCVKASA*
</t>
  </si>
  <si>
    <t xml:space="preserve">MDGAAAAAAAGSDPDLGKAAAQADADGGDIGGGATIKAHRISGGGDGALAASGFADATVKRPSVNGRGGAYGDAGGDAAEAVESFSLPGGANGASRAVAEAVEAEINRYPSFVRAPSHVEVRAWTRRGAAWFDDALPTVADGGCAGVDGASGFGSVLDACLLPASLPLPPSEEEEEAEEAAEEEEPEIHPAMDADAIWRRMLLDRMKDRRGGGGAAAAAVKRPLAAINTTGVAAERLAAAASMTASPAAGVTPTAAAAVTPAPGGGSFLERITRRRSGSFNGAVPAAASPVAAAAGGGAASIIQRFSGAGASGSAAGSPAVTPRAASGAAAAGRRSSLSGSPAAAAAATARVSGDGGASPATTAFSAAEGEWMAELERSAESVFAALSRGTAADAAVAVGGSGSRAVRGMRASRDGGGGAAAAAADAAVDAAAKRARRVRGPGAVAEGREGGNSSDSDTSDDSENEGAGGEGGGPTGEGKMESALEDLKDAGMGLVSKLMDKRVAITDPYYKKGSKYKGLPKYMDEKLVKVGAVPLAELLALADAGLAERLARYPAPAEEAAPPAAADLRERNIKWYNHSLSPQEYPMKLGQWKSALKKAKAAAAAARLRAAKGPGGKVTVRSRKVWFGLPAMPSRPELRETSALVYAVRLARPACVAALLEASLAPLNLPDGWGVTATAYAAYMVARDKHNTTLQHVYDMLLAKLPQVNYTRLDSTDGNAGHSLLCPINLAIVSGDKSRLAHLVLRCAGAINNSWTLLGDIPTYLSGLWEKAVAKCDSRCPALCLAVLSKRIDMVKLCLDLGANPNVFGESRDLKLKAKLAKEWAEEQERARKLKEEYRGVMSKASLGLMQKLARLKRAISRIEIPGLTKPHGFVTPLHLAARTGQAEVVFLLLRRGALSNGGGSVPYAKYTPLQEAMMYARSNFSATNAGAKRKNWKEVRPALEDLPGMSAEAAKKDADQKANAMLRAFVDPTMMALKAVALAAKYAVNFLMEMRRRPIAHHDPAVWAAHVLLTHRAPYELADTQTGILLRDVMDNGKWKWLRRPLAKKFKVKDDIWTGWSRDDIESLKSDPDIGYPAIRSTPEPKEYRQLKQQFIARCDEAYFGSGGKALHARWQKCAHRLLDIQQKYVYDELMPAIMNLAAQAVTQHVHGSGALLQQTGSVRRSALEASAAALAGGVALDEAGVMDAKPLKAFMLPATLAPSAAGDGVAVAAEAQAAAAAELREAAAAAAEHESWGRVMVWGPAGMFLGFPGEGQLPGLPSGEAELASLGKDLADVDTDELKESLSNLAENFDTAADWMLAKMQDVSEGLSNLLEIIGIDFLDML*
</t>
  </si>
  <si>
    <t>C_1740008</t>
  </si>
  <si>
    <t xml:space="preserve">MPSNADALVSFLTSPDFAGQGGSTSSTSGAAAAAATATPTTTATASGNPDDHQLRQQQRHRQKQRQQQQLQTATGGDAGEPHSSSSASFGGGGDMRPYSRHSVALPAWQPPPSSLQARTALTRAISTCPTYTRLHQLLLDNALDFNVYHSCAALSRVLALHRRGLSPRESRLFKEGCSTLQSVLRRQLTELHPRAVVVAAYSLARLELPDRELLAGLAAAVEPQLPALQPRGLASLLWAFARQGHQPPPKWMDAFLSCCAAELPRFAPREVSTLLWGLARLHYKVAPARLRQLLEHSQAQMGSFCGRSLSNVVYSLALSQQHPGEEWLAAAQARAVALGPSAFSPQGLTQMAWGLAKLGCPPTSALLDMVCAHAAARLPRSAEERRRLLQLQALRDRSGFSSSSEDDEVEAEGAAAASSSGSRSGRKQQQQQQPRRPLAPYNGLDLSTLMYALGSWGAQPRPEVGRRLLLALEWELPRLEANQLCNCVWACARLRLYPSRSWLRDFYDASYRQLPYFKPVDLSQSLWALARLGAAPPEAWLGGALNRLQHTASMFSPVEVANTMWALAKMGVRGERLPAEVLALFFIATDRRLSSFKPQELCSMVWALAHMRRRPDKEWTAEFLKVTYHKLGSMSGWCLATLAWSLAELQLSPPPAWTYSFVNAARALAEQAAQPPPPAAAAPTSALHQPGAEPPLRSLRDLSPSASASPSSTGSALTYPALSVAAGAADAAGSGSGLSAIDLGQIITGLRKLNSVQGLAKVDDFIGEAEERLRALEAGSGAYAAQQVGHFLSMSRKQAGLRPAASQHEQQQEEGESEPAGADDDDEGAGVEVRRRVSVSGLADPDLSGSDAEESAPSASGAAQRRASAEASTSGVAHPQKQQRRQRGRPGAAAAAAATSAGADVATPSESPAATTRDALTRVLRTGARVTVLAPPPEVHLELGDVSVELPAGTGGPLSLRTAPAAASSSSSSGKGAGNGSVGSDGAGNSAAEIKQRLMAV*
</t>
  </si>
  <si>
    <t>C_1740009</t>
  </si>
  <si>
    <t xml:space="preserve">MSLGPLALPKPVRKDDPPYPHHAVHDPCTNLTYLLGPKLGLLSLSRAGDVTRLLAPDALLNMGVRSANGMVPDGKGCLYIAADWRIEDKDDPAGSRHRVHQAALVRVFLPGVCGRKIASVALQALLPPQAGTTAGLALHYPTDTLYLAAEGGVYEWAENASGGVELRRLVHGRHRRIYGSDQDDEEEAEPEAAGAEEAGAGGDVQAGREIAPAAGANAAAGDGADAGTEARAAAGATPPKLHYIRGIAVEESGDLLLVHEGDEPEVEPGPEDVYADGNPINMGWLVRVRLQPPQGGSSPGGSSNGSGGGGGNGRVSVTTLMTLRSCAELRHNRGWSPHLRILPHGWLAITEPHTDCRQLRLLRLGGDMRPCRPLTPDCLTSPAAAAARRAALAADLGALLPPGCGGAAAAAASAAAGSGSGSGSGSSSGSGSVWSPQPDVVVRVGGQDFPLHRAVLAARSPFFADLFGAVGSAASGGVVPLPEPYTAPVFRHVVAYMYTGAAEDWDAHTSMAVADLAHLLDLPGLRVAAQRHLLEVVRPATFTAVLRWSTGWPLTVARAATATAGASGAAGAARAAGAAGAAVAAGAAGAAGAAGAAGGGFVLADELCRWYAAHQREVLAQAPQSLAELAQGDGGQLAVKLLQAVADRSAAAGPGAGAGPGRLAGHRRRRSEG*
</t>
  </si>
  <si>
    <t>C_1740010</t>
  </si>
  <si>
    <t xml:space="preserve">MALEAPTTCSSLKARTGWGDFVVAALELASYAFFSTEWYSALGPQLYVTLGNAARAYVKDLAPAALEAADACWRAVEPQLDTCGGQERLAACRALVAGLAEGLRLLAKKSAESINDPQVPREMRSFGGVNVLWTSLTRALTGLPPDGMPQLLSGGVVAAVLRGLLGHLVAEARALPGSGPADFDTRIKVARFWLQHIVKTVQAHPAAGAGCWPELCAAASDMYRHIASCGYAATGAGAAAAGASGQPGSQQPGAGAGPGAGAAASPHARAAQDLESVVMLKLTSLIAMTLEAAAPVLAWSGFPAAGAPPAGPGTGGQQPGLVAAMLPASQHDIQERLSQLEALARPSSASAPSTLPAAAAPPPPPPAACCGAVMLALALMQRAAHLGPDTRAAMAGRLLPWAGHAVSTRLYDLALELGGPAAAAPCLDLPHQMAAAALTLTAVAADAASHPHQQQHQHHPQLGAAPAAPPPPGGQDVDTFQVACGVLCNWGSCAHPLLSTAAADVLSTLVAHCQPALGGRLTAAVARLAGLAAAAEAAAAVAVGHVVEGAGAARRLERLLSSLIAAAPPGAGATWRQVLDPHLHFSATHGSAAGPDTCSAATARALWGAAAGAAGAAAAAAAAGHAAPTTQGSAGPPLGSGRGCVTEQELAARASQLLTAVKQATAILTAAAPGAGGTPAAAAAASLLRPWLAQLLGCLEVTLAHAQSLATCGGAGAGDGGSGGGGASSCSALQPLVAQAGVAAVELLQTLSEDAVNTTSTSSCGVSGTPASLQAAHAAVRLLARAAPAMLPAALAEAAPALTRLAEAGPPEVVADVAAAAEFCTSPPPEALFHVLLRHPHPAVTHAALHSKIRICRTVPEQHKPALRRLLPPDPSGAPGPPPHLTALIKSYWSRRLSDEEAAAAAAAASAPRARAAEAARLEGAAREACLPDAGLGRPAASSALQRAVSQGGEALTAAATTLAAAAAAAAAASAAAAAAAASCVDADMVCEGGLAGLGATAPSAAGAGAGGGAAAAGAASGPLKGFIADDKAAAHVRALLGDLSSASSRIRTCTDMLHSLQGR*
</t>
  </si>
  <si>
    <t>C_1740011</t>
  </si>
  <si>
    <t xml:space="preserve">MQALTNTLWGGAKKDSCGGVEFWHSPERCGWLQKQGEIIKTWRRRWFVMKQGKIFWFKSDVVTPDSVPRGVIDVNKCLSIKGAEDTINKANAFEISTQTESMFFIADTDKEKEDWINAIGRAIVKHSR
</t>
  </si>
  <si>
    <t>C_1740012</t>
  </si>
  <si>
    <t xml:space="preserve">MQNGHADAVYDGFASSQLFNQGVCYTYDDVIFHPGHIFFAANEVDLTSNVTKNIPLRVPIVSSPMDTVTEAEMAITMATLGGMGFIHYNNTAEEQLRQVLKAKRHTPGFIVTPAVAGPNDTVSKLYELKNTRGFTSVCVTDTGALGGKLLGVVTTRDIDFINDKLTPLAEVMTTDLVTAPEGTTADAAGALLKKIKKNKLPLVNAQEVCAVGRGQATAVYHVARVANALGVPIIADGGVQNSGHITKALALGASAVMCGSMFAGTTEAPGEYFMLNGQRVKKYRGMGSLEAMAKGSETRYHSDTQSLKIAQGVSGAVKDKGSIRKTVPFLAQAVRQGFQDIGANSIKMAREMLYNGAMRMEARTNAAQAEGNVHDMVAYEKRPW*
</t>
  </si>
  <si>
    <t>C_1740013</t>
  </si>
  <si>
    <t xml:space="preserve">MLSRAGTSAQLQPKMTRPLLFGLALLAILSNAAAGKSVLMLLQNANTAERFTSFVDGLSAAGFTVDIKGYKDSGLKLREYGTWLYDHLILFAPKAEGFGGSIDQQTILDFVDSGHNVLLGVNSDVSETMRSLAAEFGVDLDDRGTKVYDHFQSATLDGKEDPTLIAASDLVDAPVIVGGPYKEPILFRGVAAVVSPDSELATVVLSAPATAYSHDPKKSMLEPPSLMAGAAASLITAVQARNNARMVVSGSVEMFSNSFLAATVTAGGKSTATANKDFVNTLTRWTFQDRGVLVASNMRHHLLGSEDQPWGYRVNDDVEFLVDVMEVEGGESKPYKADDVQVEFIMLNPYVRQPLAHDGAGTFSLRFKVPDVYGVFKYVVDYSHRGYSYIKLTHQVPVRPFKHNEYERFLVCAYPYYASALSMMAGFFVLGFYFLYTK*
</t>
  </si>
  <si>
    <t>C_1740014</t>
  </si>
  <si>
    <t xml:space="preserve">MAVHTSLKRQLGLTHTEATDADISSGALEYLNMENNKLEEEKGRRLSRAEEQLDALRAICRELGEDAAAAAAEVHPALRAMSAEKESAELLGAVYRLTGSSSLXXXXXXXXXXXXXXXXXXXXXXXXXXXXXXXXXXXXXXXXXXXXXXXXXXXXXXXXXXXXXXXXXXXXXXXXXXXXXXXXXXXXXXXXXXXXXXXXXXXXXXXXXXXXXXXXXXXXXXXXXXXXXXXXXXXXXXXXXXXXXXXGWVEREAQSRDLLEMLGGLWAALDIAEDAPERGMVHKLLGGDRPQRLHKRTLDKAMRDMALAKARELEQLCIGSRISPPHTGPLLAELDRPGQMTQVLTKLVRLVAEVQALAARRAPVLAQVADLLAAAADSAWLRAYNQDENRYKGRDASRNMQRAIKAGKLRERLGGMMEGLQAALAEWEAEEGGPFLYDEQVLQDTVLKTVEIELEQMALEKQPKPKAGAATGPAASKPPAGRPGTAAGRPSMGGAGAPRPTISQSSSFSTASASHHDGRPMLTPRGVGDGAAAYRRMSMAAAPASSRDGGVYHRAGAAPGTGGKGGAMARSGDFAFGSLRAAAAAHSGSAGGALAPESSSASMSAASLLMPPPAMTPPQRLPGHGMAGVSPMRTGGKAATGGKAAPGAAGAAIAPPTTGGSHAIVGVNGSAVKNSAQDLFRRYLGDGDAAKATPTSKPTPGPVSPARGPAAKLTFSMPGGAGAADEDDGADDVVRAKCDTPKSTARSGPGASAAAAAKSPLSLKSPTQAAASILPAGAASALVSPSASKQSRIPRLRL*
</t>
  </si>
  <si>
    <t>C_1740015</t>
  </si>
  <si>
    <t xml:space="preserve">MHSSLLSRRVCPSSIPSRQSTLSVPALKATSARRWSVRARAEPEEKPDGSFESLFSKELARRGLNSMDEPGKPGESAGSTGAPSTSASSTTPGSSTSNTGGPAAGPAQGTNPFASSSTTTTRTRARAPPPPMAGAGAGAGAAGGDDQRQRSMDMVTEGLEGLPGRAKLLLQLGGSVFLGFLPFMLAFSLLFTGVFFVFGDNFLHGGRPAVSPPRYIDPEALLSEPTVDPYVPYNSNPYTAPELK*
</t>
  </si>
  <si>
    <t>C_1740016</t>
  </si>
  <si>
    <t xml:space="preserve">MLREQEHKQDLAIEKTRKMSKFKFRTLDELRNHNPSIRDGLEPDKERMWRRQYCKLIQDAGVNLRVYPELGHTFPTEASPPLPDXXXXXXXXXXXXXXXXXXVIGEVERVRHSKDLAKQRELEDPAKMERYREEVLQAERAVLYTLGFDLDVQHPYTFPPPKIAAAALWLADVMNTDDEGRHHSRMPQGRSFFEQMQIAPDELARIADQMLSEYENSKLRQLAVAQGVALPQAKAEAEARFGPSHIGAGAAARAGAGAGPGAGAGAGAGSL*
</t>
  </si>
  <si>
    <t>C_1740017</t>
  </si>
  <si>
    <t xml:space="preserve">MTASSEMGPFEALMDFLRSERGPIAVASLVMALGLIVMTRYLLRIGGVVSKRASAGAVSAKPSARATAAAPSAPKASAATKAAPKSASVPHEDEDDVSGKATRRSRRYA*
</t>
  </si>
  <si>
    <t>C_1740018</t>
  </si>
  <si>
    <t xml:space="preserve">MSLTQSASQLPPDYSRRATLLLLRLVAAAAAFAAAAAGLAAAALWLLGWWQLLLVLAEASFAVHYRRKHELQEFKLQVAEQQRAQEQRWGQEMAALKRALYVITKGKLDA*
</t>
  </si>
  <si>
    <t>C_1740019</t>
  </si>
  <si>
    <t xml:space="preserve">MMQHLGGKAAYRQGPAPVRCGTPRTRAVRLVVHATQSQQCIDLNGANALSRRGMLLGLLGCAALVGPRAAAASSTAPVPSPDGAATAPADPSAVSSTSAAPIGTADAAPSSITITSSSSGPDAAAAGASSAAPNASSGAPTTTTTTITTTTTRIPLDDASLTDEAARRLLIEEEDRRKRRKKSQGRFKELEDIRIELAEKELALLEKEKALLTKEQTLAVLAEELELERKLRALLTKEKERAEEEAALAMGLCGGGLGF*
</t>
  </si>
  <si>
    <t>C_1740020</t>
  </si>
  <si>
    <t xml:space="preserve">MVLLIREPNNTYDRWAIRVDNIRGDKIGHISREQAAVLSPLIDAGQLRIEGVVQGAKGQYNMPIDLLAFTPPEAADAVRQQLLNGGIRLGRAAAGSWAGGGAGGAAGGAAAGGARASIRVLTPTEVDCALDKLFDEVHSTAAMQPSMHPDPEIKGKAKPSARSVGWFWIFVSLG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TFMIMTAFTGWARHVFRYVAANTIEERMLQLQERKRQLASAAFDRSAAESGRMRIDDVRLLMGLEPGSQLELELRVQRYQEMEVELWLGS*
</t>
  </si>
  <si>
    <t>C_1740021</t>
  </si>
  <si>
    <t xml:space="preserve">MEEAEKLQSKLRDIEAERSQVFQRAESAEDAEDKRILQNKELLLLEKEVILRKELLLLREKLTGSLPPAATGVDMATMRQVARDTALAVLEAQTAPRKPKSFSSVGNTEAFLFLGDLNLMEVVGNAVFEEELQLPDGTPTCIGFDISGYETEDAATGPLLAHHKEQLKLLGVRFGRAAFNIYDVHSLKHASLLIQHGNKAFRGIFDGCIAPYGLALTSSLMQCRIVYEHNMPEALYARKGQAILKLLAACAYGPCPVLLDLTDGMKHTVYTIRGLELIAWTELTPTQAYYLQARHLMSDSSRTVRALTLEQIPEEEQAWMRPLHQLRPESGLREQLESVIPFLPPDERMPAALELIHAWAQQAQ*
</t>
  </si>
  <si>
    <t>C_1740022</t>
  </si>
  <si>
    <t xml:space="preserve">MYTEDYFRDVTQEDILALLPVAANPEDDDAFTVPFLGRDPRGADRHAGARGGQPGGKDDDAGERRGLTSSAGDGFLLPPGGSAAQPPLQPGLEPLLQGLRPDGRSAAATMLDACTDEEARAFAELAQQMGLLDEGIELQGLDRAALDALLHRVGQIGAGEAAEGAAGEAAAGGGASAGEGAVPRQGRKDPAGAALSKAELLRAAAGDFVHPYLKRILERPVTAYVLNPTAGNGSLLGVSPDEEEEAAARPPEPRTGPGRGRGRGRGDGSFATPGGRGRGGGGAGLHASMSLDFTPLQAAADAGGAASGGGLATTASTGALGSLAHAPSPELHQLPPLPPLPPAPPAPPAPGQQPPQAAQQAPEDASGAAATPGPGSTAEKAAAGAGATGPRGGRARSTVNYSALAGRKDKDRERELRAQEDREARERAKTVAATTQKIKRKPGPKPGSSWSAGSGGYGPGKPASNNPLSGAGGKAPLLFKEDPTSSAVAAAVAAIVAEGGADGDLAAQWAQLDAGSDVLGLAPDDEVLAEMLALQSELAQQAAINRARAASVLRAALADVGNQRAVAAQRAEWEDLIRNYLLRKAEAKRNAKREKREMERRQAVAALNDAASPKVGRPKKLTGALASGGYELMMLEGGEGAEAWRGATPGGGGGSLVRLGEGGGAEVMLPGPGEYEADCLAQRAHDEEAVCCVCGDGLSLEPNIIVFCERCDIAVHQACYGVRNIPAEEWLCWLCRMYEEQQRAAGVPQDDVRPKRWEMEARGITHAELPGGSHAVSCCLCPVRNGAFKRTTDGKNWCHVICGMWQEGTSVVQVDGPDAVEGMNNIKADRWRSPCGLCGRTSGAVVKCNYGHCQAYFHPLCGRRAGNYLVARAQPGSRVFKHRAYCHNHSEAQRNKDYCTGAAARASEVMTAPVLGLGHGRRWASSSGGSLPGALPGGGLEGLDGGYGGAGGLEGGGALMGYGGEAGDMSGFMPPQPVKRKSGRPPKLQKLLQLQQLGNIPGGMGMGMGLGGEAEPGLPSPTGAVPGVGMVSPTGGYDASGQLPDGYNPIMQAAGPGRPPLAGRLSMSAAAKRRAEAAEAAGGYGGGYGAVKSEDGAGGLYDEYGGGRGSGRATTSKTSSGGFGGPGARAGSRAAAGGAKGRGASAAVTATATSGGGRGMRGAGGYRVKEESAMDAESAAQAMVQSAAAAAAAAATASQSIQAFRARMGAPSGPGRDWRRRVVMGPDGVWVPRGTPTADKQPSGGQAGAGNTGGGAPGGGGGGAVPGPGMYGDSGLQANAGTAGAQAAAAAAATAAAAAAAAGASPGLDGGNGNGGYGQLFGVPTAVASSFPSGDLGFGAGADADLLMGDAGSFFADLGGDMVGGGGGFDGGGGGSGGLGGGDAAAMRGRGEGRSAAEARPGGGDEEDGRGGSSDAEADGDSGAEPPPRRRRLARQASQAHYLLLRSAAKAARDGSGSAAPAAIGAGAADEAAAGGANRRRKAAGVQSPSSADVAAPRKHSERGTREPEAKAEAAAGVGEDLPRATRAVMSQRAAEELNKRLPRGYRFERRPPEGGDR*
</t>
  </si>
  <si>
    <t>C_17520001</t>
  </si>
  <si>
    <t xml:space="preserve">MYTPHPHKPLTPPPTRRAPRTLSGLGGLGRLQSLNVSHNQLASLKLPGRYAAGGPPRAPKAAAAAAAAPLLKPPPDAGTLEYEVKYPPQRGGGRAVAPPPLLLAVAAEVARRQAGGLGPRRQQHQQQQQQEVEVVVMQVVAEVLVGSWERPARRRWGPHTS*
</t>
  </si>
  <si>
    <t>C_17560001</t>
  </si>
  <si>
    <t xml:space="preserve">MPAAAIVLVEGNYVLLEEEPWRQLRDLFDESWFVDCPLDVAMDRVFRRQTAIGLKPEPWSGLHMIEYVPLYKEY*
</t>
  </si>
  <si>
    <t>C_17570001</t>
  </si>
  <si>
    <t xml:space="preserve">MTRTVLRHVSAASSGGAVGGRRQVVVWAAAASSSRSASGGGKGAGAVVESGRAHRGPGSRASNPGQPVVVVVESPTKAKKIQGFLGDKYKREAAIEAFNPLAYWSIAAMLAPPVAAAGATPAGAAGKSRGAAAAAAAAAAGPTAALIRSRLTHADGRRLGGMDIRSQAEAEELARRIQSGPVTVARVVVRQQQRHPGAPFTTSTLQQEASRRLGFSAARTMRVAQQLYEGAGTVAQ*
</t>
  </si>
  <si>
    <t>C_17580001</t>
  </si>
  <si>
    <t xml:space="preserve">MILPAVHAQATDAGVAPARASLINGAVAGGAAGSYQGAAFDHYVVMFARNEVTHNMVMLFGQTAWFRRYHCSPAPREQPYFTLVLARRDSVTLTAMQPWASKDYDNSVMGRGIVYTRAVVGGRPLVVGTTHLESPVGKGPQQMTAQRREQLGTALKELQAAAGPTTDCVLAGGRPELE*
</t>
  </si>
  <si>
    <t>C_17590001</t>
  </si>
  <si>
    <t xml:space="preserve">MLRRRSLSVEAAGPGGGGGGLGRGSLSSLSRASQGGGGGGGGRGLAAPSVSTYYGNDTTHEPGKIFYLVDELPAAAAASLIGPAASRRGSFEIPSAAAYFGDPAAVAGAAAAAGGGAGGSTGAQPASTLAAPGGGGGGAAANAFSGSALPSRGSSFAEASGGGGGGGGVAAGSKTPKLGGLSLGLGLGLGGGSPHGSSPLLGPGSGVGGALVPLNEEASYHGNTAVKA*
</t>
  </si>
  <si>
    <t>C_1750001</t>
  </si>
  <si>
    <t xml:space="preserve">MDIRRCSIARCLTSGAPVSAVLKRRCDEGVGAAAATGAYVAPVAFRRRAPGVARVAGLSEIPSSSTPLPQLPTRGVGDKGVSDQYADDGYVVPAPEKWAQHPMLMAGCEPGKRLRVAVLLSGGVDSSLALRLLVAAGHDVTAFYLQIWFQEDFRYRAELSRVMFPLGCLTKSQLAAAADLANKNRKDSQGICFLGKVRFSEFVKEHLGEWHGPLLEAETGRPLGTHAGYWFYTVGQRGGIKLPGGPWYVVAKDTARNVVLVSRSYYDCEGGKARNAFTCGPFNWLHPRLRPRLGAGVGAGLRLSDALPGVPFCLAVYLIYAGSLPAGEPFSEVRGVNLVMLCGWLLHYLYRGFITPFIMPYSSRTVALGIPLAGIVPNCIFGYLVATQLACTRYPSDWAGRPRYIIGVVLYALGTAINRWADLKLRAGRLEMLRRRQAAAATAAGSGGGADAAAGAAAERGSKAVAAVXXXXXXXXXXXXXXXXXXXXXXXXXXXXXXXXXXXXXXXXXXXXXXXXXXXXXXXXXXXXXXXXXXXXXXXXXXXXXXXXXXXXXXXXXXXXXXXXXXXXXXXXXXXXXXXXXXXXXXXXXXXXXXXXXXXXXXXXXXXXXXXXXXXXXXXXXXXXXXPSSPPHKLATPSPGELIEWAGFAVGTWSWPALSWLLFCTSTFVPRALTHLRWYRDTFPEYPRSRKALIPFVL*
</t>
  </si>
  <si>
    <t>C_1750002</t>
  </si>
  <si>
    <t xml:space="preserve">MGNRISIIHSLQQLAERFRHRRAAGRAAAAAAAAPATAPGAPEDTIDTTIPGWQERAVAAAATETAEGAYRYVHALLRRYGGSACCFNDDIQGTAAITLAALLAALRVTGQRLADQRILFMGAGGSMYPPPT*
</t>
  </si>
  <si>
    <t>C_1750003</t>
  </si>
  <si>
    <t xml:space="preserve">MQQQLRCSRVASSRITPRTRTSMVVMASAKPKLQLMVNSCTGKMGQAVAEAALRAGVELVPYTLCGPADVATNATVNVAGHALTLVPPSTRDAVVEELKGRYPHLLMVDYTLPDAIHSMVDFYVKHRTPFVMGTTGGDRAKIAAQVEASKVYAVIAPNMGKQIVAFQATMDLMAKSFPGAFSGYKLRVVESHQLEHRNLVRRLRDIYSQMEVMKVPADAINGHAYHTYQLVSGDGTVMFEFQHNVIGRTTYAEGTVDAALFLAGRIDANDDKTLYNMIDVLRAGAMR*
</t>
  </si>
  <si>
    <t>C_1750004</t>
  </si>
  <si>
    <t xml:space="preserve">MGPVFSSLAAGEEAEAGGEGDEGRVRSLHELAGEGDLEAVTAALEAGADVHARDESGCTALHFAADRGAAAVAAALLAAGADVDAADVDGQTPLHYAAVTEHRELYELLVGAGADVSIRDSSGATAAEGAPEGWGLRT*
</t>
  </si>
  <si>
    <t xml:space="preserve">MRRGRNPGDGQGSSAHSSRINRIIENLEYFASLRESSQAVGAQVTAFSQARAGALTPADWKAADGSHGRLIVSLVGAHGWAARVLAAWALELDIEHMDALDVFVGTQNLADTLVNLMPAEERKLLALAFIRADTLSLHARLLARVARGSADGDGSNGSGGSGGGSSGSGDSGGSGTGRGATSAAMTAAQRAAAMIRVQLLVLNAASSVLRMLLSCHDAVIELRAALLRTQLFEHISAALLSAAAAIATGALTNMDANWGSLLTPQGGCSYPALPTCRDQERTSKVAVCAAATAAARSDSLPDLCDARPSHGAMTDWLSFRSTPFAPSATRSLAPLEATAGVEKAQQIRSSLNALGAKK
</t>
  </si>
  <si>
    <t>C_1750006</t>
  </si>
  <si>
    <t xml:space="preserve">MFTLDLLFGSFGSGSVGGMASAAAGGGGGGGAAGGGTLVGLGAAGNTSRRLAPELDAVDRALLEALPFRGNSNRRSDNGRRRRYGGGGGGAAAAALPAAITAARATADYDQRPQSQLLLGRRRVASAAGATPRRHSSLSMSPVSGRTVLPATAIGVNPSSSSTAAAAAAIASDAACPLDPPPPSSRAAAAAAAASAAGPWAAPARSQQQQQQQQQQPGSVGSPEAAAGLVPGFGSSIAAAADTSTAGTGGGGGGGGGEGGSNMLLRSGNGEGSDGGGGSGSGVKVAAAVEVSAASAVATVGGNRGDGVAAGSSGTTAAAALLHSIGSGRGGGGAAAAGAAAAGGQRIAILSDDISAARAFDSSSREALVAGSLNSSSALLTSNGAGGGAGGGGAVAAVEAAAETGQEAQQCCWTLLLAAAAAAAAGQRQKS*
</t>
  </si>
  <si>
    <t>C_1750007</t>
  </si>
  <si>
    <t xml:space="preserve">MTQASAEVVAVELEAAVEAAVEAAVAGQPVAAAVEAAAAGQPVAAAGRRCGQAN*
</t>
  </si>
  <si>
    <t>C_1750008</t>
  </si>
  <si>
    <t xml:space="preserve">MATLATSHSCVTILFTDIVGFTDMCSAATPYEVMCFLNLLYRRFDGLVDIYKVYKVETIGDCYMVAGGLVAYDNDGYKSVITGEEDPLHAVRIMEFAKAMLRASREVRMPHNSKPVQLRVGLHSGPVTSGVVGDQMPRFCLFGDTVNVASRMESMCRPGHIHVSAATQVRLPNEPWRDLGMTMVKGKGQMRTFEWDGEAGDSLDGQQLQRVLGLYL*
</t>
  </si>
  <si>
    <t>C_1750009</t>
  </si>
  <si>
    <t xml:space="preserve">MLAGLAALRRTAQCSDALLAAAACAGRPGVWGQLSGHASSSRPSSTYTRPETHSTTILCVRKDDMVVMIGDGQVSVGSVSVKPNVRKVRRIGEGVVAGFAGSAADGLSLLERLEMKLEEHPGQLLRAAVELAKQWRQDKALRFLQAELLVADASTTLTISGNGDVLEPHDGVMAIGSGGNFALAAARALMDVPEMDAMTIGTKSMKIAADMCIYTNDNFTIESINLSLPGAAGGSGAAGAAGGITHYP*
</t>
  </si>
  <si>
    <t>C_1750010</t>
  </si>
  <si>
    <t xml:space="preserve">MTSSCGGALPEDWAQLAAGHGCRHFAVVGIETSEELKGVLCLASAAAARPASWTPEALHAMAALLASHVAQAAAVLGQALPALLAATNISQVVAALGAAAAGEAEKIAHVAGQAPAEAVAAAAIFPYEVAVGGGRKSSLSAASQAPLSTPSALRVRRRASCELIMDRDKTGLLQLLQGRGSSVMQAVTAAQQQEDGSMGSLAAALYSAATTTNGGITMGAAVARNKAVGTHASDALFVYVPFL*
</t>
  </si>
  <si>
    <t>C_1750011</t>
  </si>
  <si>
    <t xml:space="preserve">MHERLKAAQALQMMNSAADSRQSDIDSVVLLQEVGRGGYGIVFRAKYHGSEVAVKVIQEAQVTPAAVSTKTKTTNSAGLGGRANASVALHKQNVHDAIELVASVSISHPNIVQVLTFFTDCRLEGASLQASGDFVDPATPMPKLVHVPNTDTGADADDPDPNAKRKPMLAISFRSVLLTLLEVALALRHMHSLHLVHCDLKPQNVLLKSNPRDSRGFTAKLSDFGLAKTMAHDEQGRLVIDEAVASGTVTHVAPEVFMGQRPLGAAVDIFAFGIIMHQVVAGVRLHEGLTAQQIADAVSHVGLRPRMPSWVPSNYRALAERCWHALPSARPTADELVRQLERLGAGMASVASKSQSERPQSGYSQFAN*
</t>
  </si>
  <si>
    <t>C_1750012</t>
  </si>
  <si>
    <t xml:space="preserve">MCLCGAIVDIVSDDGGVTPPAAAVNADVRVLSAAESALQPLVGAGEGNVAMAAALRLYSRMAQVNAAPYTPGGAATSVDRVPVDPKHYMVAGGDVDPATGLPACGVVNSLFAAGRCLFTIDWAPAALAMTAGDAVGVSGNLGVGLLPGSSEALDPTAGNTLQLCTRASCPLAEALPKPFNTVMSAYQIATEMSAQPPQPPQPPSQPPPPNMPPPPSPPPSYPPPPSPPLPPSPPPPSPPPLPPGLGSTVEMMNNRAGQGPPAVADGPQLPLLVVPVAQSGGGSDSGGAGSNGSSSSNSSGNGVSVVAVAVLDPDPVVQQLVMELQRNFTETMSRFPYTNILRFLYEYYLPAKPVEAPPPPAPIDNPALRLGLPIALTVGCTLIILGVVAAVAVWMVRSRRFRSKALQPPGPGPATTLVMTDVQVSVGADVSIRRLAQVREHDDGARAPAAAATAGGGGGGRGGSRGGGGGLEAGLVVLQPAGIAVSQDGSSSSSSGAGSSDDDRDARERPSAAAAGPSTSATARERPSAAAAAARAAAAGGDGDSNLVGGDMEFAIDDFFKGDADWRNEVTWEPTDQVLEAGAKGSRKAVRLSSGNQRGGGAAAAAXXXXXXXXXXXXXXXXXXXXXXXXXXXXXXXXXXXXXXXXXXXXXXXXXXXXXXXXXXXXXXXXXXXXXXXXXXXXXXXXXXXXXAAMISPLLQPYLARDRGKAPGSGSITAAAAAAFGRRRGGGVLESAMSDGANDRDSDVAIRTASIRGGGGGGGGSSGGARNLFDSGGTGVAPRRKSVLGLPRLHLSAFYGASADRGSGGGVAATPSPMAVARRHFDTVSQASGSPAPAGLTSTATGGAVVAIDLERSPLASPASHRNGSARHGTAGGAAATSGDGYGQLHVPDLESAPTHPPPQPVHTGVAGGGAGGGGVLAKLSSLRLALLRLGRQGSAAAGGGGGSG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AALRLLRAVGRALVARHGGYVVASSWDGAHWVLVFPSPESALLWGLDMLEAMLTADWPPGFTEHELTEEVFNGEWAEVSA*
</t>
  </si>
  <si>
    <t>C_1750013</t>
  </si>
  <si>
    <t xml:space="preserve">PHPSGFSPFPWPHPPLLRDHPRADAAPRPGPRPKSHRLLARSPCPGQPRRLQCASGRGRCKLAKACRCARHGATHRAREHFHQTHAGVATRLEGQHHLRPLLLLVRHVLLLLLLVLLLLARRRLLLLALTLALATRAGAA
</t>
  </si>
  <si>
    <t>C_1750014</t>
  </si>
  <si>
    <t xml:space="preserve">VPAPAPAPHNTNTHLAHAAAPAHHHAATAAAAVRPARAAAPATPATPAARIPAAAAAAIEALLAVTTPYPNHHTQRAPSGARARQLTPQPRHPTQPSSFHPASHAPNRPRPAPKRPHHARTR
</t>
  </si>
  <si>
    <t>C_1750015</t>
  </si>
  <si>
    <t xml:space="preserve">MATLSDRLNINSQIEHLQAKYVGTGHADLTKFEWALNIHRDSYASYVGHHNMVSYFGAVENESIGRVKYEFLQRMLLPCGLPPKAQDQSEDEEEK*
</t>
  </si>
  <si>
    <t>C_1750016</t>
  </si>
  <si>
    <t xml:space="preserve">TPAGSISPNVSAAPFKQQNAGPTPQPITPQPSNTPDPRQPAGHPSTGCGRAPVPLLPWHATPYCHTYPTRLVRARPPPPPAPPSPPPSHLPPPAHADCGPSVAPHCLPPPPHPNSSSLLLPPESANTHPHRHEALDPLPTRSVTGSPAPSAHSEAVREPHFVPAATATTVLPSTTAASAPAAAPAACPSPSLSPSPGPSPAPPPTPAPTPHLHPHPHPPLLPAP
</t>
  </si>
  <si>
    <t xml:space="preserve">MFKLPLLQPSLTGANGVERKDSQSVMAPFATGARSGKESDLAAAVAAAQTATFDVRSWSRQLPWFSVAERLERDKQAMVEERDAVKGQMEAQVRGFFLGQGCVVGAMSLS*
</t>
  </si>
  <si>
    <t>C_1750018</t>
  </si>
  <si>
    <t xml:space="preserve">MIHPADLSASQERRGRQRYTARCHVYDICAVLKASMAAPRPGAVYNIVDDDPAPRGEVMEFARRLVAGDSGGGAAVAAAGPEAAVEAEAAGQSPSGSGHEAAAGGSEAAGSGEGDSSGGSGRRRDGSGAERLEEKRVRNGLIRQELGVVLRYPTYREGVAALHGGDCWPLTPEDLVLL*
</t>
  </si>
  <si>
    <t>C_1750019</t>
  </si>
  <si>
    <t xml:space="preserve">MRLLVTIVLVLALVGCSLHAAEGAGRNGAFIGYHESEARREVTLAAQPKPGPFRVKISSSYGEVTAMSSLELSLADSGGRLSSKTRGKWSVLRAPCVTTQFIIKLRPDLAPDTCTLVWELAQKGNCPSCKFYRHEPVPMEWGNNGFFGPPYALLQGSLADLARQPPFENKGTTVQKGHICMIPNCKEFFIATADHSEWGQSHTVWGEVEDLSAEPNYPFEPFHSNTHDNITTRWLDNTYAFNLTAIEPVPLGTGSSGSGTGASL*
</t>
  </si>
  <si>
    <t>C_1750020</t>
  </si>
  <si>
    <t xml:space="preserve">MQQHTGQHVFSAVADLLLGADTASWELHPLEPAAHGGGDYGCVSVDLTVPSLTAEQVLELEARANAELRAVRRVEPLVLDPRSPLDLERMEALRADPTFRGKLPPPEKIKGGRLRLVHVEGLDINACGGTHVRCTGEVQVLKVVGVERTRGQTRVRMMTGGRALSALAGCLTREAALTAKLTVPPVGRCAFVFCILIVVAFFGFEPSRQEEFVDMLLRDRRDGAKARKLLAAELAALLGRQLVLAPPPPPPPQAAAAAGQEAAAQAAAAAVGAGAAAGPAVRWAALHRPAADLDFLSLMASAALEASPALQLLLLTTDDSEPGALPAPAPKPGVEDSVELTFLVAGQPDLVKAAGAKVAEALGGRGGGRPGRYQGKATGSYRLPAARAAFEGAVAAAGLT*
</t>
  </si>
  <si>
    <t>C_1750021</t>
  </si>
  <si>
    <t xml:space="preserve">MVHYATLPEGTAAESDLPEEWQLLSERHGCRHFAAVGISASGHMLGVLSLAAKGPSRPITWNQGALYAVAALLAVQVKQAAILANALPALHAANTISQVVQALGVAAAETAGAAAHTQGVVRVAFVNVSELDGDAAAVFPIEVSNGLNTGGDRPLSTAHNTLMSLRVRRASCDLIMSPDRSMVSAAVAAARLGPNLDDVSNNGRYKNSTDGSRPSSLGFAGLSANSQTGARRIASFVGIDKGVATCQGHTLALAGTLLSEALSKGAAGLCVDDCAAHVQDTKSYPRDLVLSRHALMPLSLALATSSSSVATSGETSGAYSSATSGGVGKGGSGGGLTNNPSVSSGGGAGQGSLTGQGQAMAAGARKPLIALYATFGQTLPRGLLQAVVRNLRELLLAQTRAVHIKTVVAPIVMVKANGPLAAEWECLNTELRNVNLRKKGGDSCGQHVAVVCPDDVLVAEGEEEDGAAYNEQLDVDADGAAHNPNVRADITGAAAVVGYARGGGPGSAAADTGGGGGQQGVGLSPFVATATPGLAVGAARGGGALSAAAARFARLSVGEALGSAAAAGSAGTRSPRANTLKRLFGLNNSGSMQPGDSVLPSAGSEGAALDGGRLGGGAGVVSGLVQAGSSGVEDGSGGVNSGGGGAKVAVRNRRLSCLMRTRSLSFRLVAAQSPRGEAARVDLGASKLAPIISIMHERLKAAQAVQITNGRSVNRQSDLESLKLLQEVGKGGYGTVYRCVATYHGSEVAVKVIHEATIHAAAAAKSGKPGSTASEAAVALHKQNLHDAIELVASVSISHPNIVQVLTFFMDCRLHVPSMQHGDGNELDSLMDTADTDPAAMPRLMHMPSLLESPAPGQEVSGASSMALVMEYCDAGSLCEAIMDRVFFRQLKPTDPDDARRGKPVLAICLRSVYATLLEVALALRHMHSLHLVHCDLKPQNVLLKSNPRDSRGFTAKLSDFGLAKTMAHDDNGQLVIDEAVASGTITHVAPEVFLGKQSVGAAVDIYAFGVLMHQVLCGVRLYEGLTAQQIANAVAHDGMRPRLPSWVPSNYRALAERCWHALPGARPTADELRPRSGYSQYAA*
</t>
  </si>
  <si>
    <t>C_1750022</t>
  </si>
  <si>
    <t xml:space="preserve">MPVPTPTGPCPNRSLLYGTVDEALVKELYRHYGGVANFVLRSPEQKPDEGLDDLLEVLRDAVAGCNAAQHLVFASQWVADEFAKKAMKSDELRELISLLSSASGPVRSSLYQAIMHAALPEGGSFTVAPIDGETLERRGKEEVRVLGRGAITKAFKDLQKAATEHVYNRPLSPTFTTVDAFERGEKTCDFFQVTVGSSKELESLELDSLLNDVQLPEGVTPRLHFVVPKDRYANFKLKAGKKNWPPKPQSPAFRMKLYIMKGVYARLQRGSDGGRSDLASLAAVGQGQVKLAVSRIDIVGPGLGVEGVCC*
</t>
  </si>
  <si>
    <t>C_1750023</t>
  </si>
  <si>
    <t xml:space="preserve">MFSVKEVATAFNAAAKALGVDGRELDVLLASLISLSEEELAFFPIGANNKAIIQFVRSLSKSKGAAAGLGKESAPGAGGGGGYSSLKATRMMKALHSMQELPGPGEVLKLDVSFLLHPEYDSVFVRECYPRLFDALVRHPKPRKYIVTGTPGIGVTWFSYYLLARLVNSTAPPPFIVWEHMTKPGMAWCYTHKTREVVIGERTSFDDELDNPATWYIADGVPPQLDCLARIVLLTPPERKIFKEMRKEAAEMLYMPV*
</t>
  </si>
  <si>
    <t>C_1750024</t>
  </si>
  <si>
    <t xml:space="preserve">TNPQRENSTPKQKPARPTPNPSSHAPPTCPSLPLHYHTGRPRTAPTRPLSPGLAGKQVNRPPANSPTASPAVIAKAAAPSHGPPPPSPPPPHPPPHPPAAAVP
</t>
  </si>
  <si>
    <t>C_1750025</t>
  </si>
  <si>
    <t xml:space="preserve">MAEETANEHGFIETAPDGVPSVPKSTVLRLRGLPFSAGEDDVRQFFADFEVATVVIGKRAGRSTGEGYVQLDSVAAAADAIAKLHRQTLGHRYIEVFESTEADLATAKSLSVDRMRGFVIRCRGLPYTSTAQDVLNFFGADVPIVRGIEGVVFTYAPDGRPTGEAFVELQTEEAQREALKKHKESLGSRYIELFVSTKVDMIQAIQQNRMVLGYSNRKRWLQQQGINMGPHGGGPNGHHGGGGHMPGPHGGGGYGGGGGGHGSYGGGPHGGGGGARGGRHQQQHYGNMDDVTDMMAGFNMGGHVQMIGPGGQMLPPGTYQLEVTRDGKQRFNGGGGGGGYPGGGRGGRGGRGGPGGPYGGGRGGGMMMGGGRGMGQGYQSRPPPSGGVAPPMPPLPPAARQTAQVVPVAGGNAAGSSGAGGEGQGQGQQQQAAPGQQQQHQQQQQQYMPYEQQQWAQMVPPPPGGGGAGQPAPGLYGSAGGAGQQAPGIQGVAPGSYTLTNVMQVPGAAGGGGGYPGEYQQQQVHSLQGLDGGAAAAGLQATWGPR*
</t>
  </si>
  <si>
    <t>C_1750026</t>
  </si>
  <si>
    <t xml:space="preserve">MIGGAGFRRTVGSRVKYLVDTPELIWGCLDAARHLDACRRYLRAEVVHEHLRAGFGPAALARFPLLRHHWPTVTKFKKQIVEAVQACLVGGSSTAAGATAAGSTGGGATAAAAPASATSGSSGSSSSTGQGTGQVADLLAALASLQGLDSAALLQLAAAGDAADSYSFADLGSARGGMRGGAAGGAVAGGRAGAEAPSAAAAGSAASVGAAALSALQARLQGGSLGTFGSMLGDKAAEVTAMASAKFGDFGDYLPTSALGSAVGSAGGLFSSLTKNVGKK*
</t>
  </si>
  <si>
    <t>C_17610001</t>
  </si>
  <si>
    <t xml:space="preserve">MPLPHPTNSFPQFPEKLIPKFTLLANRGADLPIHGDGTSVRSYLYVEDVAEAFDCVLHKGVTGETYNIGTERERSVKEVAKDIAKFFNLPESKVPCAG*
</t>
  </si>
  <si>
    <t>C_17610002</t>
  </si>
  <si>
    <t xml:space="preserve">MGTGSWTARLRGTRYSPRHLWFIREHEFSTISGEREVLALADPEHKEQVVHY*
</t>
  </si>
  <si>
    <t>C_17620001</t>
  </si>
  <si>
    <t xml:space="preserve">MVDIPATVMALTGAGVPSLADGSPIPLPDILPNGFPRPYNTAPPAAAPPPSPPAATAAGAAGRRLLRTAGGGAGLGAGTLTYVESGFEGPDLLVGEVVEVAGEAAEAALGGGGGGGSGGLRRLAQAAPTGFNRGMRDSAVAAAAAAAAVGRSAAATARVCAARGFAAAALSATTSQAVATPPAASEAVATAAAASSSVACAAAAACAAALSAVGPAAAADPHLQVANEPHQVSHAAGLDVPVPQDRPVRRLLHARVLRRPRRRLAGR*
</t>
  </si>
  <si>
    <t>C_17630001</t>
  </si>
  <si>
    <t xml:space="preserve">MGLGRFAHLTGPCPHTGVPFTTGAVTHLGVPLSWDSDAAAADLYTRRARGMAFVARLWAALSLTLVGRVHIAKQVLAAKLAYHFSFLNPSPAQLKELTDLVDHFAARSMHAEDASLVSHGNPLLLPKRETACLPYKDGGVNHVDLPAFLSALQAKTFALLAQPGRQPWKMLTRALLTHVRPESATTWAWVYSDAPAPAGLPARLAAAVGHVRSAGVEQHPPQPATQPPAAPPQWRVSLDQLWVANAAGAVSYVHYTGRLLEPGPGVLPPA
</t>
  </si>
  <si>
    <t>C_17640001</t>
  </si>
  <si>
    <t xml:space="preserve">MCDQPGEPAGAAARLGRQQWRAPALTEVVGRLKARLRDDCMRQARQRREELKQRSRASALGGCEASPLLAPVPAQVAAPGAAASIVARDLQAGVDAGLVAGLVVVVVARVDAVAALAAADVRQLLAAEAAAMMATGAATGPAGAEARPGDGAGVAA
</t>
  </si>
  <si>
    <t>C_17650001</t>
  </si>
  <si>
    <t xml:space="preserve">MPQVAQLKLPRAKLEDLYEQVLECARTCSQDGRIKVWKIRTGQCLRRFDRAHSQGVTCVSLSKDGTQVVLMCAVRIVRRHGACAWPQERQDAQGA*
</t>
  </si>
  <si>
    <t>C_17660001</t>
  </si>
  <si>
    <t xml:space="preserve">SKQKTPHPPPGAARQAQAPRAAPCSGRRTQPPQRWPTPAGQVARRRGEDSAPPTPRTPWSPVAECPCPPCTARKAGKHVAAGTPAPLP
</t>
  </si>
  <si>
    <t>C_17660002</t>
  </si>
  <si>
    <t xml:space="preserve">MLGDRMGMWASGPRGAGALLCSSLRATFLYAVWCAYWSREPAKQTSEHVVREVVSELRRVMQLRFTAATLTPETLSALPTQLLTAQLKAAKLEHFVAICNMRLSLKDACE
</t>
  </si>
  <si>
    <t>C_17680001</t>
  </si>
  <si>
    <t xml:space="preserve">MRADDLELQLNKLNNQRRRQQQQQQQASGGGGGGGTAEAAGGRARLLYVIPTGHNPTGAVMSEQRKRQLLKIAT*
</t>
  </si>
  <si>
    <t>C_1760001</t>
  </si>
  <si>
    <t xml:space="preserve">MAAVHPPAARQVVVLMVAVAEATCHAAAASAAAVVQVEWATPAVQKAGSPGQMMLVMVVXXXXXXXXXXXXXXXXXXXXXXXXXXXXXXXXXXXXXXXXXXXXXXXXXXXXXGVSGGGGGGGGGGDIDLKKGGGGGEGENGGGGDGDKMALFRMTDDTP*
</t>
  </si>
  <si>
    <t>C_1760002</t>
  </si>
  <si>
    <t xml:space="preserve">MQCSHDFAGGAAVAVKYVGKGGVNVTGSFFTNNVATLGGGAIFSRQFAYLQIRGSTLPLVRSFDNNTARQFEGGAIWMTSSDTVDSDLGNLYTITNSNFTRNSAGRNGGAINAFTVAPGRAWSVSNSRFTDNVAMLNPLDRGEAVLDRCGGGAIFSNVGEMLVSNSYFARNKVLGHAGGAIRVTDSPRILIISTYFEDNVAIMGGALAFTRLSLNNVLTNCTFKNNTVVDPWAWPETSPITALAVRTYPSISVISAGFGGAIASQAAVVSLVSVSSFIGCSGKFVRYQFSPGILMYGNTASGGGALYLEGNGKVDIKNVRFAGNSALPQPLAANYSGLNGLEAYNGTAVGQDCFGGGGGAVCVVGLVAKEVKIYNSDVLYNTAMDGGGMFVSEGQNCAVQSGCYKVTLDAIDMRGNVARGRGGAIHWVHDNVLRITSCPRDTVRNMSTNGTALFPNPVRFYNASANETAPPVPYNISLTLPDRKGPAEWYGQLPAAHRAALLASVGGAINTTAGSVYASSGQIQLAAGAVFALSTGTNTTRVTERGTLMAVGGTLLNGNGLVQRLPTTNSSSNGTISSSFNSSAVANGTLAQLDAPVPLVLNRMLVNDTDWLGIPYQNLPCGSWSNTADAGNDISTSAYVLMNPPRIDFYTSNTDIDLSVTVHDWFAQNCTGDSSTRSIIIVSAVSPDISGETSIPPSNGTAHFTAMRLRAREGLHNVTLSGRLNGPTRELLSDMVSIYVRPCGINEFLAPKNLDECIPCDSGNYNFNVSAVSCGTCPDNTDCRYPDSRCVANGGDECDVIGFMVPEDGYWHSSFFSEQVIECPNPDSCTSENRSDVLAIMQQRIFHLARSIQLNTSTAVADEAAKWVNDSLVYNNLRRLLQVKAIDDANYTTVLINITRDILPDYLQNQCAEGYTGTLCGECAVGYGWSQVATCVRCSSKALNDLYYALVTLLTLSLLAFTVSSSLKEQKRQGLLVGGMGGKGGKSGEPASPAHSAPVSPSDPQYQQQVAAAAAAAAAAAANRTVSQHGDDSFHGVGMVLDPVTCGDVHPPQHDKQPQKLAQSPPLQMQPQQLQMPANMPLVSPDISHYEDPVVSAARGHFPSAPGTPRSPAPHAPYPIFEARIGSITGAPVGSSLPTAAALINGGSPVGCPPDAVKGGVGSTLNIGNGNGSARPVAESMEEVSDFEVTPKHADVLGVRAGSVHAPPLSQDPHYLPPGVMMQAVPMMQNTPPQSPPLVQHDPRYMDPMHGPHSPGYDGVSQGGAHPGDRHSNESYMGARRRAHQSTVLKIFVSYIQVLALLQNVPLDIPGVMDTYYRINNQATSYPGILVSLDCSIPDGGSVSKAFIRVILAVLAPLYIFGGAVIFFLLFALFDYYWLTPYLAKKVNKKGKHKHALQLPKLSMHINEYMPRQLIVTFITIMFFFYPNVVQSIMTIFSCVSVDEYTSNELATGLGLQTDPVWSQDFGQVCYKGAHLGLALGLGVPSIILIAIGWPLMSALLVAGKISCLTNIRFTEDMTEMFLADFKAKYVWWESVVMLRKFVIAVIVTFVDDGASAGVQLLLVICVLVVAVALHLVAMPYHHLYTNNLELVSLVVLLATLYFSLYFSLSASLTEGGRIAISVIILVINILMVLTFVYYIIQAYWYAALYSSGIAEIDKEAREKLTAEEIKKRIMARQMIEAPASPKPTPGGPQEAKSRSFKLGYQHRMASLYASAVVAGLRVGSTTNKVLQRMKTMLDPQPPSRLASLDLDPEAAADATAAAQSAPMEVRGAKVSRGSARRGAGSISADPGAFEGLPHGEPQELTGSGLNSGDLTAMQASLVVRRRGPGSTAAVSGGNTQVSTPMAGSTSVSQVSPTPSEIMSTRAGPMHGSVTHGSVTHGRSRLAVASSSVVPALQSVPGSQPTTATGEAAP*
</t>
  </si>
  <si>
    <t>C_1760003</t>
  </si>
  <si>
    <t xml:space="preserve">MISLGYRCCCPAVYLRVRHLGYSYFFVNMTASMGSLPVWASYTQCTGNEDRFFKCQMWGLREVTDCTSGTRAVVACSNSPTIAAPPPPASPYACTTPGALRLAPNDTSTKTYMYSDTTAGTAGGRLEFCYNGQWGTLCAEYWSTPEARVACRQLGGGLEYGGVVANGTYGFAPSGQPVWLSIANCTGAETSFAECARYSNYNYTITNTTFYPGQLGVLSLESTLYGGKTVCSAGEDGKLRLVTGNGTSYVYDGTSGQTQTGFLQVCYSGTWGRVCAARFGTPEAHVACRQLGFAGGSKMTYSGLLPLYVWGPAKLGPAWIDGLICNGTEAMLTYCYFKGWGSLVDSCPPVQGVDAGADLVVQCLTSVNSPPPPSPPVPPVANYGCDTQGALRLVDKSGAVVDTSSAATYLFSSNFAATVVCKQLGFGGGTPYSWTQLAARGYNNSLVQPAGMPRGPSQLQVCYGDEPTLLDCEWTANDVFNCPTSNSVAGVFCTRQAPPPSPPAPPPSPPPYWSQTSCSRNYDIRFVDGPNPTAGRVEVCYNGTWGLICARYWDDALSNIVCRQAMGSSSAIGEAMIDWDGVATAAANGTYPRFAYLLASVTVTYHLDGGFIKPLCTGNENKLSECVPLEAFGKAASTCSRFSEVGINCWASPSAKVSVPATTAPYSCAGFQNGTVRLVNGATPAMGRVEPAVASTSPSTSVATAPKPRTAASKPKATQPSSTLTTAKPRAPKPTTSFPAKPGPTQSDPTKPATFPGAS*
</t>
  </si>
  <si>
    <t>C_1760004</t>
  </si>
  <si>
    <t xml:space="preserve">MRTQLWLCCRGARVCNVCACVHATGLFSSPHVCTGRDAGSTGPTCRSRRRGSSQIPPPSQGLARPGGTGCTARGRSRCPPGTARAAMRQSGPVRRQRRAGSRAAAAPRARARVGTASGAKVRDHRTRPSPLCSADSEPVLLTAQRHAQSRGPDSCAQKSRARSLADPNRCRCCASRPASPVPVSASSSLRKPLTSRVGVFLSESRPRSSSSSAASAGVFSSRRGSTQPPPAAAAPSGRSGTPPVPCASSSWSTSPLDTDTTTSRSLSPAAVVPTDVPGRSRDSILVAVLHTNSRQTLPGPGCLPDTFLTSCALNQPHSRVAPMAAALKRSSLGAPSTTESTAAPASLLKSTKPAEVAISLRLTAGAAVSSGTSASRRRQLNAASPEPPA
</t>
  </si>
  <si>
    <t>C_1760005</t>
  </si>
  <si>
    <t xml:space="preserve">MARRRRAAGQRTALPRRVILGAGLATALVAVPLLATAPDSRAAAAAAGGIDLEKRLGEVRYSEAEWRERLGPAAYDVLRREATERRWTSPYNFEKREGVFKCAGCDSPLFNASAKFESGTGWPSFFQPLPGAVTEVSDYSIIFMPRTEVRCRKCQGHLGHVFDDGPAPTGLRYCMNGLALSFEPAPGA*
</t>
  </si>
  <si>
    <t>C_1760006</t>
  </si>
  <si>
    <t xml:space="preserve">MYKLLYITTGPEHSLATRFAAARGLLLHHRRIERLIMPNTSTFGSSGLLEMPPVVVDDAPPLAQALQLAVAPLGRRLRRLHVTSEPGPVTDLDLDLLTVMAPELQELVVRFDVHETPAPELQGLSQLSDLRRLALQLSSAKLNYDPAPERLVRSLQGLTGLRALSLDLTAAELPLPGRQLAGLTSLRLAVVWRGYSASQGGGQSEQLRGLVSALAQLTALKALAVPDGYRGADGDLLRAAAPVLPSLTALHLPRLSATRPELQALERLPMLQHVTLGSVDVAPDEDYEGLDLPYGGYGGAYGGYGSCRRGSVQRSSPSHTALDAGGSGLAGGGMSLGAVLDGASTAPGPPVTFLRPRPLDPWSSGGGGGGGGIDDGDPWAAGPFGAAASPRSRPLDGSLPPTPGSAGGSGAGGRNGSRDGGGAGAGGGDEGGDGQEDGRPGVLRGMGSWRALVLCGEQRMEALVAAGPLPPQLAELRVEQLRWPKAGSRRRALAAPPLRVRWSQGRLQALEAVREAEEEEEEEEEAEETEEEETEVEAEERVPEPEAASLRWGGLAALLAHLHPAAMERALAQLQHVRDLELAGGLSGAPPAASPTLLLQLAAALAALPALRRLRLSAAAPNTDALVQGLPGLLVALRRPLRLEAAFLSHSDAAQLRQLLDRLAEAGR*
</t>
  </si>
  <si>
    <t>C_1760007</t>
  </si>
  <si>
    <t xml:space="preserve">MDPDPSAPGGGAAFRIDLMTRRYEEVRAGVMALAGQEAEAGAGAGATGAGAVRAGAGAKEETEPWFGLQVVVAQLPDSLCAEWARQPPLPELTLPPRNPYLPKDFSLSHTYPRQA*
</t>
  </si>
  <si>
    <t>C_1760008</t>
  </si>
  <si>
    <t xml:space="preserve">MYAGNLKRSIACMLLLAFLIGAQAIAAPPPGVPAPPDAADCSSCGATLSPVCTSGGLTIANACLAKCQGLLDFIDGACNAQPAAQAADAVVEQGSIVDTEAVTRYWTEGFVYLGLAADLGVAGVPETTDPAAERRRRAMQELGSSELLFRSFRLHADGSLYAEARPWALDVSSLGSERQGSVTDAELLRRRERHRLLRQQQAQQPERSRGNGHEGENLEQQQWESASDEGDDGQAEERQQAPPASLHRAVAGQGVRRRRRGLLQKEDARYPVRDTGYWPNNAVVQMYFVTTGTNTATSCSGTWVSGYDVLTATHCVYNWAAGATYTNFVIRPAMSGDVWNGTYKAVFTTCPAPPSPEPPSPVPPSPEPASAPPSPSPPSPAPPSPEPPSPAPSPVPPSPRPPGPWPPPPLPPGLALTLNDFSATFVNATIIADLDVTNTSSVMSFLQEFKQMTAAALGVSVDQIIVRAVTVDGQQIGRRRAQEEEPLGDRQSLEPSAEFQEFGRVTLLQHRSYVGDHETIAALQALEERLLAPQLPRGAASRGRRHRQLAEAASDVIVDFTVVQYEEVELPPLPPPMPPLSPGLVAPPGTPLRPPSRPPRPPRPPPLNLNRLAQELGAQEVIVVYSPPSPQPPSPAPPAPQPPPSPQPPSPAPSPPAGSGDALPAALEATIVGAEYAAVVGSPTFEVEFCADLISSSGSKLCLVIYILPGSGGVVVGAMLVPQDATSQADFDTMVQSMLDYPNGVFTIVFKSAYGVSSVILKRAILSPSPPPPFSPSPPPPPFFNPPPPAPYPPPGKPKRPPRVRAPPRPLLQAAKEDPPSAQPESPTPPALPPPPMQRRRDKSPPRLPPSAPPPDAPPAGHAELLLKPHGFKTGFQAISRCTTVTDRAAWRLISSPPN*
</t>
  </si>
  <si>
    <t>C_1760009</t>
  </si>
  <si>
    <t xml:space="preserve">MCWCGGAGALLCVRLWWFPVLAVVWAWCWVFLLSFLVPALSPFCVCFLLCSVSLVVASPVWAPVCPCFAPKGCPWVSVAGTVVPGVLLVRVAGCVPVWCCAFAFLLYC
</t>
  </si>
  <si>
    <t>C_1760010</t>
  </si>
  <si>
    <t xml:space="preserve">MSAADVAVALLADHNEAPSPSAAFEAVLQQALWDVSAQYAVCRRGTAGRALILRSLRGDVCAWEREWMADGGPPVCPRDLVPQLLQVAARADAELLRALWAEPF*
</t>
  </si>
  <si>
    <t>C_1760011</t>
  </si>
  <si>
    <t xml:space="preserve">MGASAEAVVGDDTAVGLVEGATGDKLRLVVVSVSSGEVLQEEDFPAAALNRAAHGAALQPGLVALGAFRKKDKSWGVRALVVFRCGLTALLQQGVVVWSRDESLATIRQTLFVDLPANGTALKGDAAAKADMNTRIRYQVLGAKVQLKLNTPAEAAELLELRGLLSDKNTPTRDVNGFRKLLLALTGTGSLSALHNGDGRVLWSRTFAPDAVPTRLLQWRSYHDITHAPEVLLLRETQPGAYVSAINAHTGEELWKQPLTHGVSRVVPVPAPLIEGSAVQSVYLLVDHAPAPGAVPAVTLLPDTAAAQAHFASSQRAPYLFWEGSQPGVLQGFSLEAGAAGAGISARLAWQVALPDSVLALATRDPTEPIQSSVKVLSDRTIKYKYLNPNLLFVATGLANGAALDGDDSTAVTAHLVDTVTGRVLYSQSHPGARGPVTAVVSENLVLYHFRDVESGRFVACSMEMYDATPGREFSVLDYLFNPNSTQPVSSLTPTPIEVVSQSYFSRIVPTGLAVTRTEQGITAKQLLVVTNTDQVYALDRRWVDPRRPKKQKLTQDEMEEGLTPYQDTLPFSPLSFATLDKQVLGLRAVTVEPTRLESTCLMFAHGVDLFYTRLAPAKGFDSLEDDFNYALLIAALVALSVGAVIMNYMTKQAQLAWKWK*
</t>
  </si>
  <si>
    <t>C_1760012</t>
  </si>
  <si>
    <t xml:space="preserve">MLDGLFSTGTSGRRLLDDGVKYYLEAEGGAVMKCPDPDNYIDDCPTDEQIYKWVNFDYTTPLTPGQSAPPPPPSGDQSVGGSDCSTGSSGSVSSCYEAMANCNANTADKINALLDKANCGTSCGGANQEEVYFGGYNGISVSRTTQCAKRASSTKTFEFCCP*
</t>
  </si>
  <si>
    <t>C_1760013</t>
  </si>
  <si>
    <t xml:space="preserve">MATKGGDVEQPAKGDKAEVPNGERSSPSGGNQITLERFNTPTRNVLKKFDDNGDGRIDASEIQAVVSTLVAEKFKSKAFKIGLIVLGIFTIILLGAMFGLTWAVVAALKDTQVDNSGVMTTNDGASTPVLTANLDMTVSSDGKLVSRTSNSTIATTPAVTRSAISSETSFDLLLKLRNLVFVSPGGGLYSVDVQGVARIPKTTGGHVVRFQTASGILVLERNNWELVNATN*
</t>
  </si>
  <si>
    <t>C_1760014</t>
  </si>
  <si>
    <t xml:space="preserve">MSGDCDAVRDAAALACLQDFTLTFTTSSAPGATNSGGDGGWCYLXXXXXXXXXXXXXXXXXXXXXXXXXXXXXXXXXXXXXXXXXXXXXXXXXXXXXXXXXXXXXXXXXXXXXXXXXXXXXXXXXXXXXXXXXXXXXXXXXXXXXXXXXXXXXXXXXXXXXXXXXXXXXXXXXXXXXXXXXXXXXXXXXXXXXXXXXXXXXXXXXXXXXXXXXXXXXXXXXXXXXXXXXXXXXXXXXXXXXXXXXXXXXXXXXXXXXXXXXXXXXXXXXXXXXXXXXXXXXXXXXXXXXXXXXXXXXXXXXXXXXXXXXXXXXXXXXXXXXXRWLCWSYLCHPFTSATAAATAATTTTTTSSTATDSTDVTSNPAAAALRDVSTGGSNSDDFLDYVGNVIESAANAAANAINDVFTTTTTTTTTTTTPDGSSGSASFGGSASYGGSGGGASYGGSGGGGGSASLGGSIGGGINEGDTSGGASFSGSVGGSLGGSSGGVNVNMGASANYNSGSGAAASARLAPVALVLVLLLASALLLL*
</t>
  </si>
  <si>
    <t>C_1760015</t>
  </si>
  <si>
    <t xml:space="preserve">MVAVQGLALEGALDALYRKLRRLIPDLEPVTKPQEPAAAAGGSGGGGRGGGRESSPACNGGYHISLSRSVPITRAQIEPLTTQLAARLEAAGIGAFPLTLCGLRTFANDEGSRSFVSAMVATGEREVVGLVRAVDGAFEAHGLPPFYQEPLPHVSVGWLVGDQRPRIQAALDRFTRQQQAAAQQAVAQAKARAQSSQATTALLVAAAAEGAARATQPAAGSQHGAAAAAGAASAFSLGPWQHRSRPPKGHDPWPVVRCSGR*
</t>
  </si>
  <si>
    <t xml:space="preserve">MFCGGRPRAGAPPRLWENAIDGYLLLQLTSHTKAQQTGARAGYGGQAGAGRGGAAAAAVSELVHVLGATGAEERAALAEAVEELRSLPSRIAYGEVVLPPPRELVEQAAAQAAGRRPGGAGAGGPGPGFGKRGGGGSGAGGGGGGAAQLGARQQHDRWTGAWASGGGGGSGGSGGNGGAAGAKKGGAGAGAGSGAPGSGRGVGLSVRERILDDAQRQVAAAEARQAAEAEAAAAKAKAAKSAKGGQPPPPGNAGAGSAAAAAARPGAARGAKDGVGEAAAAGGKARSSSLAAAWAQMHQIXXXXXXXXXXXXXXXXXXXXXXXXXXXXXXXXXXXXXXXXXXXXXXXXXXXXXXXXXXXXXXXXXXXXXXXXXXXXXXXXXXXXXLRMQVLRLEGPEGLARRERAAARAAAAVETAAAAEAAAAAAEAEAAAAPPEPLVLEEVVERGRRLREAMAADRASIDDLTKVSLRRGMRNAAARAEAESDARSGVSGGASDSGSGVENFAGSGGKRVLRGGWREVGDDGSDMSEHAVRQSLSTTGRVLLEEADRREAEEANRPDPFVFEEGEDEAAGRGGDGRRRSTRERAAAAEERRRRRVAREVREQPWAIPDLRRAEAGSHQRVRFVDTTTPVGGGIGSGGPRLPMTSGAGAFPLYGAFPVSGNAWQSDMLDPAGSSGGATPALDPDLARKHGEAYAAVAAAAAAAQATLAAPLPRGRLAPPEAAVRGIGAGGMAERELRRAIAERGAAAGALAAATAAAAVLTGGGGDAADVAATVAMAAERSTSASRGRGMWRVGPSLEGEWGDRDLNASVRAALRLLDGGGKGPPAVDGQPAFAVTAQARFSLGSLYAACRCYRTSI*
</t>
  </si>
  <si>
    <t>C_1760017</t>
  </si>
  <si>
    <t xml:space="preserve">MQALGSSTGAISTACILDSLPASSSSSSSSSSSSSTSSSSSSSTSSSSSSSSSTFGNSSVIPECTDTAVGLLYGWLNVSLSYKPAAWAAAAPYGVVLAAQSGTLAAALCDAGLATSTEGLCSAANAPARVSTRVILELAPVASNSTDATSSGPGAGVACVPLTAAALSRFQEAAEAVATPLNPSSGPDLNPYPSLNLNIDFLPSPPGGKTQQQQDPAPDQPQHSSIGDGDASASIGNATLVNSGSGGGKGGIPAWVWVVVAAGAVLMLTGCFVVGGFVRRRQGRRLYRQDRAATSAEMQTAAAGGNMIVALPPTDPGDRELALAAAAAAATAAAASAAAPRLSQQLPPAAAAAARRASFSASGVSFSGMTTAAGGGAAAANSTGSGGASPTAVAAAAACGGRPDRSSNLRRSSFVSVGDIETSVHGGSLRGGASRRNSITTGSAAAAAAAATAAEDSPRSLLLAKSIRHRHVELAAAGLYHVSPNVDGSCSGEQQATATGAHYSHSLLLQSGLPPDLDHALALVEDEDHELEAQRLATAAAAGSRAPSRVPSFSDAGATAGAGGPDLHIDPATAAAAAALGARSRRFSSVRRGSSFYQLAASPVAPSASTLGAAPPPLLSSARSRRASMPTMIGSDLLIMSSAAGAGNGGGGDAMIAAAAAAAAGAASVGGDMDPARPSGGAAARQRMSAVNFASGTLPFLQSRRAVTATAYCLGTDDEPPRGSAAAAPASFTTSGIIAQPPGSRPPGPLLVSSSRAAVLSLAALRSDGQSRLSRADVGSAASMSAGGGVGAGGAGGPGAGGAGAGSVLSHGGGSASSRTGPRVIGRPAWTGLDTERDSNTSTASGGGGGIGALSLAALASPPAVLSASQVMLDTDVAGIGAGSRAAGLATSQYARTSSPAVSDTPQAWQTSLAAGMASGGGGGGGAMDSASGSRQRWTSLLGTGASGILSSGFSRSRFSAAQVSAAQMPVAQVVSVPSGAAAAAAGASRHRSRSTDAVGWPELGGSSDPPHTRLRAVLAGADTAAPAAEPPSRPDAASATAPPAVRVASGAVTESPEASGSLHTEGASTDGAAAAASKRPSLAGVLTRSITLGLSRTRRASSHVLSHMLSGSFRRAPSGAAAVSPADNAIHVRPAGGAADTSGHGPRAANAPASALRSHPGYVNVPSDGLPSDADVAGAASAPLPAPVAGGSAAAQRGAASSLLAAAVLNGSASVAPSGAASAVRSTSHPQLQMPRSPIFDVGGTGGGAALSPRQGAGLLGPSADLGAAATPEHGKQSPPNLLAPEQPPYSALLTVGQLARRGPAPPSAAPSLSLGPALPAGASGNLDEDGLLEREFMMELLLPPPPSSNSTAGHHLSTLLTNTTSNADDLAPTLSMAGGGSGGAWVGRRLSPMPSKSAGRGGATVSMGLSMGSESSAASGVGGVGGAGSGRGGAAADGSFVRGFTSLLDSNPGRAVPAGGRPVGMPALRDNPLANQPSSSLLLVTDTDGAATAAAAVAAAAAAAASSSPFSSTVGLASTARGGVVPAAAERPRAALPAPTPTPETDRGTPLLVSYQRLEQLTNDLLLVPRLQSQSQSQSQPQSLLQQAHQQQQSPRQQRPGGGAVPQFQSRQSIKVPRVQVAPSSSVGDVSGPITSASSSGLASVLLGDAAAPPPPTSARPVSPMGTLGFAPRAARKQPAWQLQPQEHEQQEQQEQVQQAAAGPAPESDAISTVTAANAQASPHVAAATAATAAASKSAAAKPGATAKPGAAAEDDDWKPPGWSPSEELERQRQRLAAQRQRLGQQQGRLNQQQERLAQRQQQPRQ*
</t>
  </si>
  <si>
    <t>C_1760018</t>
  </si>
  <si>
    <t xml:space="preserve">MAAPIPVHGLLGLRLEGLGRAIVDSLYLCITLFIGPLVYFVYTIDLEDPNESNPPGYSQLQPQHPHPQGGGAGGTGSGGSGGSSDSWSSGYSARAAAGGGGADAQQRRVGPPPTEPSGRQHTVAGASLEQPGALGKLAARVRRLVGDWRLWRNLVAAPLTEEWVFRACMAPLLVMEGLPLVRVVLLTPLFFGAAHLHHAAELVRHQHMPLGRALAAVTFQFAYTTLFGWLATFLFLRTGHLAAPLAAHVFCNWAGFPPFGEMWEHPRAIVLLLTTAGGLVTFVLQLGRMTAPSRYGNEVYGAGW*
</t>
  </si>
  <si>
    <t>C_1760019</t>
  </si>
  <si>
    <t xml:space="preserve">MHRFRQHGFVLVGSLPLASAAEASPQAPPSQPPSQSKGGSGDGGGGNGDGGGGSVDSDDTILGESSWDPERANMRTPKSRFNPGSSSSRDGSSSSSSSSSSGSDGMQVRALRYSVADGLLYAELAARPALEPAVRRALSAATSLDGAAWLAPAAGGDQDQDQEQEQELGRFESFEAMATTNGSVEDGGASAAVAAAALAGAGYSKRGSGRAAGPLELLEPESESAAGGLLRRQWQVPRQQQAQPQQRQRHRRSLQQGLQWSGDARWRVRDAAAWPFSAVAYVVYKQPSTGSRYQCSATFISPVDVLTAAHCVWDFDNQTAYRDWRVWPGLASASSAPSNAAAFMAEYVTFYRTEAAAAAVGDTTVFNDLDRANRRGPGGVGNVTDEQQYGEQRYDVNYFDIAIIRVNRSHNSWLGLKYDCSVQSYPKTMACGYPATWPASYWQHCSQCFLATSSCRPLWQMYNFCYSERGQSGMAITDLHDSRVLGVLSGGPANGWDYSFWTPIDAFHFHNIVRWLAPNDGTLATPPPPPPPVPPSGGEKQSPLRQERLPDAPPPPNVPEAXXXXXXXXXXXXXXXXXXXXXXXXXXXXXXXXXXXXXXXXXXXXXXXAAALSDPPPPPPAPPGPEAPPVVEIRGAGIAPSSGGVSGSAAAVGVATRATAPASSSPSTSTSTTETVRNTNTTSTDTASTGTRECTEGDVRLSDGPNAWSGRVELCSGGRWGTLCDAGWGWDDARVVCRQLGLGEAGGEAMLGGWFPPGAAAMPIHAGGIACVGSEARLSACPQAGLSSSLCTGHEFDAGVICNNPSVASPPPSAGATNGSGWGRGGYPCTGYADGALRLVPATGLPPSPQSPPPASASVPVDVTTGRLEVCLGGEWGSVCNDGWDDSDASVACRQLGFASGVAVTSPTPAADGAVTNSPFAGPNNMTIWLTGMDCGGGEDGLTACPHTVGLGFGAAAPPACSHQEDAGVACSRRPAPPSPPRPPPPQCSEDGALRLQPLPAAVAAAAGLNATAYATGRLEVCYSGRYGLVCDDNFGAAEARVACRQLGYLYGKVLGPEDMAAAGNPLAAGAPAGAATTFWMDEVDCTAFDTAFTGWLGRLTQCMFSGWGNSDCDAKIEAAGVVCSNDPSVLVQPPPPSPPPPPPPAPYACNTPFSLRMGAGNGTAGRLEMCSRGGTWGTICEVGWDNVDAGIACRQLGFDGGVALPSATTDPKRGFPSAGSSQPLLFYDITCSGSEATLTQCLGRANAANNSGCVNPRRDAGIACFNTRSPPPAVADTFSCSNTYALRLMMGNATITTAAGSGRVEVCYGGRWGSVCRDGWDDADAGVVCRQLGLSGGTAVTDDRFGFASKDLPVWQDEVACRGEEAAFAACSLREWGNSDCWRWPRLDAGVMCGPPLSSLPSPVPAPSPLHVAPSPGYYPGSPSPPPASLSPGYYPGSAAPPLLGPMAYPPTQSPAPTQLRPPLVVSSPPGGRLYACSSEGALRLVGFSTSSSGFNVASGRVDVCFGGQWGAVCGREWTYYPSSSSSSSSSSSSSGGGNGTDGARSDGTGDVMWDDDTATVVCRQYVTALLAAKGSSTSADDVLFSATGLLPGDASFPGLAPGQGFAVSSVQCDGTEATLDDCSRSGWGTVPAACGSADAVGVQCVMRPF*
</t>
  </si>
  <si>
    <t>C_17720001</t>
  </si>
  <si>
    <t xml:space="preserve">MAGPHVAASKGAAAVALLRPRGVGGMGVGMGGGAAGTGPGGGGGGGGRGGSASSAATRITSRSWASLQATQSHRASLALLRQQVAFVRSMHKTGLVDADEAEALRDPIERRIWRLETRGPRWQQPSLGQ
</t>
  </si>
  <si>
    <t>C_17730001</t>
  </si>
  <si>
    <t xml:space="preserve">MEEHGERGTRWFHRQADEPAAGAQEPITHLKVPGQPAPVALTGPGTRNTVSAAAAAMYSSTSPTGLFRVQPVCTASQQQLLAAIDRKVPADLQAAAEGSGDGALSDAELMAALAGSANGKAPGSDGVPYEVYKVFWALLGPRLCAAAAAAFAAAADAHDGGEMAAALPASWREGLITLIYKGKSLDRAELASYRPITLLNCDFKMVSKAVSARLQPALDAVVDELQTAFITGRWIFFF*
</t>
  </si>
  <si>
    <t>C_17740001</t>
  </si>
  <si>
    <t xml:space="preserve">MRWSLDGRVSGGLAAPQPAESPKRDSTPTPPPAAAAAASLNATGGSTASGSASASKPQYSFGAGYDEQLYQQLSNKLMDESQAHSARAGRGNWVSASEVFTGAPGAGGGPPSSAPSKRSSSGYGGGGGGSKATDPSPRDSVHLRLYATAQERQARHVERRRMADAEQVAALAAGRNSMGWISAQMMRGRGSGGLYDNYGEMLYKEGVESLMTRLKAAELERRAREDKELEGVTFTPAITKKAWELKQRERSSLSHIMMMGGGPGGASLSLDGSLLGAGAAAEEAEKWARLHGRGMRKSTLERLEPATSS*
</t>
  </si>
  <si>
    <t>C_17750001</t>
  </si>
  <si>
    <t xml:space="preserve">MPAQSTASAPALLSDTAAAAATTRGPDRDGSVHGAAAAAAALGPAAAAAAADGSTISAAATATASDVDSDAGSVRRGGPFDRVTAPSVPLAQALRGSHVSASADLDTTTAASRGGAAAATVIPPGISRHLAPGDVGSGSVGAPRRFRASVSGVMHG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PAFLRRNSRSLKRHARRHATAFRGSPASDAEDEGYGAATAEAVPVDAGAGGVAASAQEGVDGQAGAERKQQQQQQQQQPTPVAEEGLADIEEEGEGETGSEEEEEDEEEQGARWHEVTARPFRDPVSRRRCILLMQMDVTAKVETERRLAELMDAEHKILEQGSRAE*
</t>
  </si>
  <si>
    <t>C_17760001</t>
  </si>
  <si>
    <t xml:space="preserve">MGPEGNSAGGGGGDAGCLPAAGVVAALGLSVFGARHAVAALQALLGAGAGGAATTRAATAAATAAAAATAGRDAAWRWRLLAALEELLEQAEVQQGTRGGGGGLSSSVPPAAGAAAGSLGALVAALRGLPLVPLTGGRAGTPAEALLPPGAATAAVTADEEEAPEQETQAAGQAPAATAAAGGLGASGGGAGSGSGGSGGCSSLLGEGGYEYGFESELPLVDVAAPQATGPRERRPSSFLELLRRTAWLADSWGGLAVPAGGAPPLPAPDGGAAESSLQTQPQPPLPPLLLPSPALRGVLGPCARYVAAAAVGGGGSSGAAVGGAGGAALVSDPRFAAALGLAAAPSLPVVMSQLRLWSAAAATASAGDAGAGPQSAAAAAPPQPSLSDLSGCYRYLAAGLLAEEAVAAAGGAGAGADVGAASEMRRAFATQSLIGLPAAAGGGGGGGRVPVRWCTSAEVVWSLGRLALPPALSPSGSGGDDSEGASALLPPRLHPSYPAALE*
</t>
  </si>
  <si>
    <t>C_17780001</t>
  </si>
  <si>
    <t xml:space="preserve">MEVDGTRQSASGLEWKLHPLVLINISDHHTRTRANTPGATAPGVPAPAVMGCLLGSQSGRSVDIRNSFEVRYAAGPDGTLDIDITYLLKKQEQCEPGASIGMHIDRFAMAASVETEVARILAGGKATGSEQLSAQLVSLHSAIKMLLERLRVIHGAMGKVAGADGAAAEAAYPHSLLRQ
</t>
  </si>
  <si>
    <t>C_17790001</t>
  </si>
  <si>
    <t xml:space="preserve">MLPSRSTGSTDLEQMGTIWRTLGKPTEDTWPGVTQLPHYLGPSHPPQDLDALFPGAPPGAVD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AAVGTASVATVGSKRSRAAMLSAAAAAAAPPGNSGGGSAQRHASHHHLHHHNHHHHHPPLPPPLHVALAAAAAGPQEHRASTSHIEATEPGAAQPGAGGDGAAWALGAPRNCSGGSGGLARSLATGEAAAPAVAAAWMWRRGMCMRAWLLA*
</t>
  </si>
  <si>
    <t>C_1770001</t>
  </si>
  <si>
    <t xml:space="preserve">MLSGVDHHVMQTVTRVLNSVIFMNGTLNGNSTIRVSILANATLVINGTFLYPGSNNTETDLMYVTGDLYATTDTVTVNNNQYKFTDFDKYSLSNVEAGSPKMWAHLVSMYVVVIYAMWLITRFNREAVLLRLMFLGNAKRGGPSHTVLVTDVPGIVTGVTDMMNKAVNKIRTHVSGDGADTGKKKRTASGGVTPMATATQTPRKQPLPPNPNTPGTATSHGGASAAAIGAPAAAAAATLTTRAEEQPASPAGVATADEVAAAAAEMGATLVAAEAAVAPGVKDPAQEQVLSEMEEIQRGLEQVAREKQQREHEREKEQQEEEEQVEEEVTGEQQVKAAAAPAASGDASPKGRTGPGPVAEGVEPEAGGSTSGANARSGGGDSGADPGAIAVMVHGDGPAAPKSAFLEAGPEAAVAAGQPAAPPAQQLRRRRFQVLDNKYDYNLSDQRLNPWFQAREKVEAGMTPEQMVRSEFELVYGAEDICVVNMVQNTRALQPLVDEYNKVQQSLEDYLDMLQLRLKLRKKAEPQLIRVLGMAYGEWGKSYFGTKWFKKVDAVTFWLDRLRYLKEQVLLQQVKAINKAAPSAFVTFKCVTGGGAPAPFEIVWSNLSMNIHEKSSRVVGLWVVFWLMTLFFMIPVTLIQAMIEVPKLATVDGLGPIVTAPVIKQLLEAIIPGLVLKIFLAIVPIILKAMAIMSGTTSLSEVDFGVVKRFFLFQVVVVFFGNIIAGSFFNQLTQWVEDPASVIPTLGKSIPMTATFFITYLFTTGMFVKTLQFVRLPGFVIYWLLNALAGSPRAKDRLWMFQYTDFGRTVAEHTTAMLIGIVFSCMNPIVCLAAWTYFLATYLGERYNNIYVYRRQYESAGRLWGTVFGQVMVGLYIMELTMLGLLAIKKFKWTPLAIPLVIITIGFHISNSRIYNKPWHSVPALSPQQPAEITSSARSLDEMDMSWMPCSSPNLLQTCCRAFVSPSAAAEEANEVTKLYKNPCFKVPLMDLERIEALAADVLPRVDVLNKWRAELKAQGKKAVPAAGKAKKPHPAAGAEEGKVSMGGSSTASEDEDSALIPPPEVTRYDDLHVEKDESDGEEKME*
</t>
  </si>
  <si>
    <t>C_1770002</t>
  </si>
  <si>
    <t xml:space="preserve">MTACLLTLSRADQKCAPVSCPLLSILRAGLDLTLNPAPAKMPSPTQTLQTEPAPPKVLSCPVL
</t>
  </si>
  <si>
    <t>C_1770003</t>
  </si>
  <si>
    <t xml:space="preserve">PPHPHEGPARTYRSHNIGGPAPPLPPTRRRLRCAAAPQPPHLCTHICRRLQLAPRPIEKNSRCRQPPSRLQPLPSSCRPVTRRPPSPAALRAVARRP
</t>
  </si>
  <si>
    <t>C_1770004</t>
  </si>
  <si>
    <t xml:space="preserve">MSLTVCVAASQVTPWATPLNSPVGAASRVSRLHAASSTSQQQLHHHHQQQQHQQQQHLLLAQLAQASSSPQPYLAAGGGGGSLAQFLPTGQHTGSGGGGGAAAAAAASGYTPPPAPSFNMLLDLMEAEGVLAAAVAAADAGGGGCGGGADDGGQQQQPLLPTFRSVGSAFSSAAGPVSDLSPHLLEAAPAAHAAYLQQQGHPGHQGQGQGQQHGYQGQQHGQQCLPPLVQLPPMSSSSLQQQQQQQQQQQQQVAMAHTVQQMSPEDRWAAAWAAAGSGAHGPPTQAPTFSGAAAAGGGSGMLPAYATAAGGGGVNVRPSSGPSPLSRAGSIGRNADGSLTMLSGGGGVGTGGAALANMTHMPSPLGRGQLQQQQHVRTRSLNRYQLEQQLGQTAAAAAAAAGYNSASGAVGAAGPGPGSGTVMAPVGISAGGSGSGGGGGSGGGALSSPQLLVNNHIAAHVTSGGGSGGGEVSATSSEGSTVMAARAAGPGSSGGGSSSSGGSSVADGRSSGGGGGGAPGLVPSGGWAAAASAGGGSATAAAFGNRLTSRGSSSLPPAARGTYGLQMHSGGSAHGGLGRVLQGMSGSFTGGSGGVQFGGVQFGGAPAMPSPLGLRCSRSRLSNASSNNSDASVASGAGGAGAGGAGLGAAPGAGGGGGGGGGRSSVSGAAAAGGSGGVVGDSEMSS*
</t>
  </si>
  <si>
    <t>C_1770005</t>
  </si>
  <si>
    <t xml:space="preserve">MIPEMLDLAAIRAAYASGKCTPTMLIKATYPKLAAAPGVFLHLPPLDQLLERCAELEAQPESSRGSLWGVPFALKDNVDIVGMPTTAACPAFSYMPKRSSPAVDKLLEAGGIAVGKTNMDQFAAGLVGTRSPSSAVPSTPFDPRFISGGSSSGSAAAVGAGLVCFALGTDTAGSGRVPAGLCGCVGVKPTVGSVSTVGVVPACASLDCLTVFTASVADGAEVMGLMRQGAAGPEDVWRRPPPPLSPASEPPAAGFRFAVPSPKQLDWAGPGGEAMAAACSAAFSAAVERLTAAGGVQVHDFDFEPLMAVAAMLYGTSFVAERYSGIRAFLEAPGGAAAAVAGKGGAAASDVQAAVIGDERLLPVTRHIIAGAAKFSAADVYNHMAAMAVLRARALDALARVDVLLVPTALTHWTQGASEEERKRAAHLAATGPTAVTLPFGVTLLAKAWRDDWLWGVAAKMEAAAGLRCGPAGHGVMPAAGK*
</t>
  </si>
  <si>
    <t>C_1770006</t>
  </si>
  <si>
    <t xml:space="preserve">MLPAHLLALWSGSALFRAQAERWPVQKAVHVEPVPAGGGTEAATSAAAETSGPAPATQPQPQPPPQPKAQLRAVLDTPSDLPYALAALRYLYTFGLGHVTGGAAELLHVRRLAGYLQIPECVAACEEALVALVAPPALPATGNKSTAGAAASAATVVGPIAGPRAAAAAAGAGAGARAAGAAARPSGSGQGDAAAAAGAVCGLLPPAAALPSAVVDVYLAARALLEQPGDDDEGEEGEEEELLVEEPSDADSEPDMSDKEEGQEEGQEEDWEELERVIVPAVAGWVGYGGNPGDAEGGSAGLAASAALLARLRLACLKQLVSWAAANEQVR*
</t>
  </si>
  <si>
    <t>C_1770007</t>
  </si>
  <si>
    <t xml:space="preserve">MCSFFGSGDTALPEGLGWFILIGLGAVFALVPTFLLWADRKFGGTQADSENFATAGRSIKAGLTACDIVAKWTWAATLLQSANVAWSFGVSGPFWYAAGATVQVLLFAILAVEIKRKAPTIHTFLEIIRCRWGTTAHVIFVFYGFLTNIIVTAMLILGGAAVMEALTGVSVYASSFLIPAGVVIYTAVGGLKGTVVAEWLNVCVIYIALLIFMFQVYATNKDLGSIKVVYERLTAVAEKHPVADNMGGSYMTMFSKSGIIFGIINIIGNFGTVFVDQSYWQGAIAAKPSATYKGYLLGGMCWFAIPFTFATTMGLGARALDLPLTKAEANKGLVPPALAVALMGQGGAFLVTFQLFMAVTATACAEQMAVATIVAYDIYKPYINKNANGKQMIILQRVMVVVYAIISGVISVILLKLQVSLGWVYLFMGIVIGSAVFPIAASLTWAKCSATAAIVSAVVTTPLAIMTWLITAAKLNDGVINLDTTGQDYPMLAGNLVALFFSMILCIILSYIFPQDFDWAELRNIPVIECDPNSDPNNFEGEDSPEALNHVIKFTWATGGTLTLVLLILWPILALPAKVFSEGYFTFWIIIAMIWGIVASCVCIVLPIWEASDVIVNFFTWKKAPVAGGVATTAEESAHKGDHMELPPAPANRA*
</t>
  </si>
  <si>
    <t>C_1770008</t>
  </si>
  <si>
    <t xml:space="preserve">MSTCNNLFGFEEYNGQCEFFGEGPTVLPEGLGWFILVGLGAVFACVPTALIWLDRRFGNFGADSESFATAGRSIRAGLTACDIVAKWTWAATLLQSTNVAWKFGVAGPFWYAAGATVQVLLFAILAVEIKRKAPTIHTFLEIIRCRWGTTAHVVFTCYGFLTNIIVTAMLILGGAAVMEALTGVSVYAASFLIPAGVVMYTAVGGLKGTVVAEWLNVSVIYIVMLIFMFQVYATNPDLGSIATVYQRLAVMSIKYPVADNMGGSYMTMFSKSGIIFGIINIIGNFGTVFVDQSYWQGAIAAKPSATYRGYLLGGLCWFAIPFTFATTMGLGARALDLPITLEEANKGLVPPALAVHLMGQGGAFLMTLQLFMAVTATACAEQMAVATIVAYDIYKPYINKNADGRLMVKLQRITIVVYALVSGCVAVILLKLNVSLSWVYMFMGIVIGSAVFPIAASLTWAKCSATAACVSAVMTTPLSVMTWLIVAAKLNNGVLSLNTTGQDYPMLAGNLVALFLSMILCIILSYIFPQDFDWAELRNIPVLDSDPNADPNNFDGDDSPQALNKVVRFTWITSGILTLLLLILWPCLALPAMVFSQGYFTFWVMIAMIWGIVASAVCIMLPVIEASDLVAAVLRGKRLASNSSAHSSTHAQAAKAHPGPGGAPAAGADGGPGAAAAADAAAAVAVAVDGSGVEPVKSRSRQALVSAVLCVQLPTSRNARS*
</t>
  </si>
  <si>
    <t>C_1770009</t>
  </si>
  <si>
    <t xml:space="preserve">MSTETANGNGVPRSASFLDVRSTVEADVPPSKRAKTAAVVNLLEGRKAVQESENEIAEVVIVCEPEQASLMMGGLHPRGSLYERPVNIDVAKQQHAEFRNVLRAHGVKVLTVREILAHNVDTNMSARMAVAGEIKEPGYLEGGDFFPMSRDLAMAGIGLRSNLEACKQVVKRIPRK*
</t>
  </si>
  <si>
    <t>C_1770010</t>
  </si>
  <si>
    <t xml:space="preserve">MMSIAPRPPPAQGFTYMAFPSWHSSLSFMAMNAMATQPPYAPTMARFTGGVRVLPGVPDLMTVEQLAGNTTYIGTSGTYTMYRSDFSGVRTETMNLQQPQYDQPENAHLTTSNTSLRGAIHPRAYLFLFYRADSLQKLRSASGLFGGASSSSTTTATSSSSSSSSSSSSSSGSAGGAGAEMTPNSEPQPPADWEELIELLAAHRAAVDRARETLRATVERAGAVLSYNISNTVAAAAAGLPEHGLCLTAHTPSCSRLGDLLAAIAASVVQTQGTAQGYFWDLAGTQPPAAEPLTATAGWRHAAALLAALLEFNAPSEGTGPILAYGDLIGTAAARCPPVSPLFTNGSCLFTVEFDAVFTSLSKYAALTAPGVLRVAPLPGSRTAMLQASPVAAAAVAVAANGSGSGNSTTNSSSSRSSSSSAGGGGSSSANSIGSGGSSGSSSSLGGAGTLVQCTAQTCPLGLPHDLRYLSSSSASGPINRAPYSALLDMRAEVNNAQTGASVMDLWSLLFAIGVNVSFSYRDTRQEVTNSARAALGYSRRPDGRWDADVYARTEWWRAAPTDFNATAYIVMGHSRQAANSYTRALWHAIHHPNLAMDVPSPLMLNWYRHALEWGGWQLRPGANVTVAAAVGNLSATNSSGXXXXXXXXXXXXXXXXXAQQQADNATASSDEETPQQRRERLAALVTGEVTRFFRLSAAVHGTELVRTVYATHIGGAYAPPKVLDKTTATATDGGGDGNKTKLLVTAIVVPVAGTALLLGVVVAAVVVYMRRHNRDMLGRVRAPRAGPDTTLLVSDVQNSTSLWESLPTEVMEEAMAKHHAVFRGLLSKHGGYETATEGYGPVSPNSGGAALVAGSPSSRGTAAALMLGLTTPSPSGTSQLRAAAGMGSHRLSSHHANPHHSPGSSPLPYQRPFWSNAGQGSLVGPSQPPPVLPSMGSGGGGGGGFAAGGFVGFGGGGGGGGGAGGAGGVGGGGANGASALHSSRLSGRLRMSAGTGPGSVLGSGGPGSHGPSSYHGPVSYVGGGSSRPSSRPCSRANSQYGRASQGDGLGPLYGFVGRAVEAVELAGPPASGGGGAGGGASRPGQRVHSGGVGGVSTGRLRSGLLTAAYAHQQSADRRLQQRASSSNLPWCAVSVGEGLPLRGVAGTQETDFLDGAATGGGLASPPVGVSTPLSAAAVPAVESALVAAATYASDGSDRAFVSTGGSMHGPGPGAGAGPVAESLEDDPSKHVQEPQALQVVSSTAAAAAAANGRDKDASTFAAFTPPGAASITGASDFGAPARQAMDALMRGRFNNLYEPTGSAFSVRLSREQTQELGDYDVATNWRESLAALFPALLPSGLGLFGSPPAEGAVAPVLKRNSMEVSHKRLPILGLPVSMNQNGGKPQTQVCWRGLRVRMGLHSGLDSDDFIIFNKVSMCHKYYGPFADAANATNDTVPGGLIALSAATFDRLKNAHWGGSSSAASRIVKSAPDTLAAGVVIIYAGHHQLKDTPPPAPAPLAAPSPQALQSGGPFRSASALKLLAAITGGAAGGNAAAAGAAGALPSREPSTVHVSLSTATSLQPRSSAVTANGAGAANGAAGVSGGPVPPSGKSSTANGGGGGAAAAAAAAATAVVMLAAADGTPLYVAVPRALMCRLAHAPPLRTCRVLQQGNWAAPVGLVCIGFMKVVGVTGLLSELPGPAARALAAFQSLVCARLGAAGGYLLEGGDGLALVAFGNAGCAVGWALDCVEALKAMDWEDELMSHELCEEVYTYFDKPRAGAGGLGGGGGGGGAGAHGGARAAGNSQDGGPSATFALSSTAVEVSINAAATIAAAAATNATEPRTASSMRKVHADAMRANRKLLYRGLRVKVGMDIGHAVHALGATSARIEYRGRVMNRAARIAGFASAGQVCVSAGLWQAAEASGALLDLERPVVGLSMGLVPLKGVASGLEVLSCVRE*
</t>
  </si>
  <si>
    <t>C_1770011</t>
  </si>
  <si>
    <t xml:space="preserve">MAETGTYLFVGLSLWCLVAVLPVNLTGGAIDALMAGQATNGSSPSNSSSGGSQYKFTDFDKYSLSNVEAGSPKMWVHLVSMYVVAIFTMALLSRFNRESVLLRLMFLGNAKRGGPSHTVLVTNIPAVREVVAKALGQQRREDKARRKAARRGGLGGSAAGSAAASSGAVGGGSSHTPTTALISEDPDDDVDTAEGDDMDMDSRDAPDGRGGGGGSSSGGRLEELQSEQQQPQDGSPVSPALPGKTGAGSGGWGGGGGGWRGSGGPVAESDEGGSRRADAVQPADPVQHLTPEGGGDSRLVPGDGQHQQQHQQQQHLRPPRSGSAAGGANGAGGSNGAADTWRQEPQPQPAQLHQQLQGQPDHQQEQQQQPSSSGQRTRDRYNYNLHDKSLDPEWLAKEKLLAGTSPSDLVRQEFEMVYTHASVAAVNMVKLMEKLEDYLDMLQLRLKLRQATQHQXXXXXXXXXXXXXXXXXWEAAGNIVWVLGALYGEWGRQQLGSRWLKKVDAVEWWTARLEYLRVPVAAIQALIEVPKLASVPVLGDIVTAPVSGAYSLSEVDFGVVKRFFLFQVVVVFFGNIIAGSFFNQLRQWLDEPGSVVPILGKAIPQTATFFITYLFVAGLFVKSLAFLRLPGFVIFWLLSKFAGSPRARQRLWMYQYTDSGTTVVDHGMTVLLGLVFCCINPIVCPAALAYFLVTGLSERYNTIYVFRRHYESAGKLWGTVFNQVMVGLYIMQLTMLGLLGVKKFEWTPLAIPLLLGTALFHLDTLRRYSRPWNVTSLHDAADLDSWEAQHQQPPQPQQQQPAQPQHQQQPQQQQLPASASAAEEGRALLLHSGPVEIPAMSHDEARLVKDTYKNPCFKVDLQRLDELKALATDLRPRLDLLNAWVADLKRAGLDVADVAAAAGAGAGAGAGGARGPEGENGKGPGAQGQQRGEQGEGGSGAVEMMETADLSGTAGSGDQNQQGPWLTWRRGGALLLLTGGAAAAALGLGMGTTAGNPPXTAGANSAGSSGGGNSSGRLGSGPPSASARIVAAAPLERTVAAAGRGGAAALPAPAGGEGVRPQAAAIVAAAGQGGREQAERREAAGAAERPAAEQPPREQQQELEEEGEAAEAGYGECVGAQPCLPLLPCGKAQAPAVPPPTGRRSPAHLVAELTTLTADLRVSPLHTYTYWTFDGRVPGPLLRARVGDVLELRHTNRDRDGVGHNIDFHAVTGPGGGAPVLYAEEGETKVATFKLLHPGLFIYHCAAAPVPTHIANGMYGMLLVEPEGGLPPVDKEFYVVQSEIYATESTETKGMLEYNYVDGLDEKPLKVVFNGAEGALQGRTPLVADQNDRVRIYFGNAGPNLISSFHVIGGVFDKVYREGDLLSPPGRSIQTTLVPAGGATVVEFDCPVPGNFTLLDHSIFRMEKGAIGFLKVRPRGGDRRRDIYDSADPPMPCPGCKLHP*
</t>
  </si>
  <si>
    <t>C_1770012</t>
  </si>
  <si>
    <t xml:space="preserve">MSSFYLGWVKPIMLYKEEDIIDEVGLDAAMYLRVLWFGMELFFMLTLICIPLVLPTNMTSGEIERLLAQAEEAQSLVLNNSVVVQPRNTSLLGDDNHNDVRFMYMSQGTVVANNMAPWNTSITFNATMVENNVTFVQDFFSNYSCKDTAEPYLSFAAYNMTYVRISGTKRYNNDSLTVLLKDAIVFLGWQNMSVIPASLQAVNNSGFDYIIVWSLEGETEQTQLTVNGKEFKFTNFDKYSLSNIPAGSAKMWAHVVALWLVTLFTMWAVACGLRAEEYREKHGLPASVTSLKKSMSIKNPMYEGYESLEGGPDGRTAVGVPVSTSAGEPRLPGTKSVTIVEPGGKNGAGGAAQQPASSLRSSQAASLKQSQAGALKVHTTNGGGAYAAETPRANGGGSTAQSGDMRVSEFASATYEAESAAGGDKRSAAGDSGVGGKEGGAVVAKGSLLHKVQAVGVPIEECLKYRLHDPEVEPRHAATGGRLLMARVGRTTEELRRDVLREDPEPTWLPPGYGVDTRVLKPDRRSLKRFRYDVKTLGKKPGDMVLWMRDKAAQLLGGKSHEIEQSLEDYLDMAKLRLKLRKALPMKIVRISPKLQGDAWPAVQSEMIRIEKDVLQKRAVALGAEEANLPRQEAEALAAIQKIMPKRWSAKVDAVTYWLARLKYLRECIKIQQAVASRKIAPSAFVTFNTRMAQGVASNSLHAHDETSWRIMPAPAPIEVVWGNLMMTHPVVVVFFGSIIAGSFFNQITQWVKDPASVISVLGKSIPMTATFFITYLFVNGLAVRSIQFVRLSDFVVFWILSKFAGSPRARERMWMNQVQFYGKTVPDHTIAMLLGLVFCCMNPIVCPAALAYFLVACVGERYNVIYVYRPQYESAGRLWKTVYNQIMVAIYIMLLAMFGLLAIKKFAATFLLVPLIIGVLLSHLSTLTLYSRPWHKAGGPMPCERKKAKLEQKQRYETACIAAEKEDKPAPPASDFFTEIKPGKAERLLYETLEGEGFSLNSAEKKEIADMYRNPGFTMHLEHLEEVEKLARVVQSLLPSLNQFVSEYKNYRRTVKAHKIKGDTATGAEVPHMPEDLTIFDNDPRLVSLDQEMADRPDDAASLSAAEASDDDEERLGRDVEAALGMELQETKSAAASSKGFKQV*
</t>
  </si>
  <si>
    <t>C_1770013</t>
  </si>
  <si>
    <t xml:space="preserve">MAVTETPTGLPVVPPTGKHRVLIANRGEIARRVIRTCKALGVETLSVFTSVDALAPHVRDATKAVCLGDNPREYTNASRLVQIAVENGCTAVHPGYGFLSENESFMNAITEAGVAWLGPTGKTMHDFSLKHVAREIARSAGVPILEGSGLVNNANDAIKESNKLPGLAPEGGAAALLAKLAAAPAVGCSIEVRINGEDPAHDFMPCPGLMGRVAFPTPEDIGGGIVRVDSWVETGTEVLAPGMQTSIQDWPGRTRLWHVGVPPSGPMDSLSHRLANALVGNDEDAAALEFSLQGPTLKFHCPAIVALAGAAFAATLDGEPVAWNTSFKVGSGQTLAVGAMVGGVGVRGYLAVRGGIDVPTYLGSRSTFPGGKFGGYQGRYLRVGDSLPLAKGADAGAVPCALPAELVPEFGAAASAGSGASWRVGCISGPHADPDFITPGFMDTFHSSPYKVHYQSNRLGVRLVGPKPEWVRPDGGEGGTHPSNVHDHIYAIGAINFTAVWPTSLQWMVRPDDSVTFERLTLAQALAERLATDARIAAVRDMARSGGDPAAAVAAAKAGAAAAAAAAAAPDVAMPPSKALTKELPAKEGFPGAQYRWVDYGPMELDITLRVRVHCLMKTLADMAAAGEFPGLVETSPGVRSCMIEYDIAAISPGRLLQVLEAAEARIPDCSTMTLPSRVVHLPMAFDERWTHEAIAKYMKSVRPSAPYLPDNIAYIAENNGLSGGKEEVRKIIFDASYLVLGLGDVYLGAPCAVPMDPRHRLVTTKMNPARTFTAEGTVGIGGCYMCIYPMDSPGGYQLVGRTLPIWNTYGRSGPFSASKPWLLEFFDQVRYYLVSESELESMRAGFASGQFDIEITPTTFDVAAYVANEKSVAAEVAEFKAKQRVAMDKMLVAEAESLAELAAAAAAAGKDAAAAAASGADDEDDESAFDKPGFIKVTAAFSANVWDVRVEAGQAVAAGDTLVVLEAMKMETPVAAPVAGKVVAVKAKLSQLAASGATLVVIDTN*
</t>
  </si>
  <si>
    <t>C_1770014</t>
  </si>
  <si>
    <t xml:space="preserve">MTNKPAFTYSPRRAWALSKLWMALRDFPEVGALVVLVGGAYVGALHTLHRIYFTPAGESFETNVKAAPVVV*
</t>
  </si>
  <si>
    <t>C_1770015</t>
  </si>
  <si>
    <t xml:space="preserve">MATQVAKGGSSGGGGGSSGGGGGMEGKYCIVTGANSGIGFEVTRGLMQRGAHVVMACRNTAACEAAAERLRAEGLPGSCACRRLDLEDHSSIRAFAAQQADELAAAAAGPSAGGRSGAPHGRSQAAAGRGRIDVLVNNAGVMGVAPAPDGSDRHLTANHLGPYLLTRLLLPHMTAAPPLPSPAPACASAATAASTSAQANGSAAGSGDASGSSGKGEGAGAGDRAAGAGAGAGGGGGGRVVNVASRAHYGGRLALVTGPPGSEAIANDIRHWWWQYARSKLCNVLFTAELQRRYGAGGGGGKEGGGGAGGRYGITATAVSPGLVDTGIFRYLLPEWAQWLKAPLRPLGLFKTPAQGAEVVIYAASSPDLDVTSSLTPRGSAGGHTPLFLHGCREMQPSAAARDPRLAADLWRVSAALVGLPEEDAP*
</t>
  </si>
  <si>
    <t>C_1770016</t>
  </si>
  <si>
    <t xml:space="preserve">MQFTDFDKYSLSNVEGGSAKMWVHAISVYAVVLYTIWLLSRFNRESVLLRLMFLGNAKRGGPSHTVLLTDVPGISEAVSKNAKLEREASKSARSGSKGKGRSGSGGSNPSLAVELVDKGTDTAGLDGADGDDVDVEAGRAKKGAGKAAGGGLFSFLGFGARPAAPADAKQQPAGAPAATAGKDVVAKGTSITKEASTAPPLPAAAVKVKTTNVMSTPTSTSSSGGEPASSDLPMLRPTPPLQQQQQQPMWGGAKVMSHSASGAYSRNSAFTTTSAGTTPPRVSAAGYPGAAAPGFATLTLANGVGAPEAAEDASVQRRREEAVAAAAAAIAKLAPLNRTESASSITLTVPQGAAGAAGGAAGGEDGNDGPPKSSDGGLRRRRVQPSPADIAAVAAAAGFAELGDGAVDDDEEECGDVTGGAQPALPQSYGAADGANGASPKAPATEAAGGAAATGTPCAGDDVDEEAVAAAATGGKLEQPRVPGALYGDALVAELDVPEPENNMAVLPEWGVDLSPLEPSRRTTKRYNYDLADTSLDAVAQARAKLKGVTPQQMIAREFALVYQPTTVSAVNVIQDTGGLEPLVEEYNKIREELEDYLDMLQXXXXXXXXXXXXXXXXXXXXXXXKGGRRHLLAGPAEVPQGAGQIIEQQAIAAKKVAPSAFITLKTRQAQAVSSNSMHHHNVTTWRVQGAPAPFEVIWKNLALTLPIKSGRNWILWAAFWAMTLFFMIPVTLIQAMIEVPKLAAIPVLGDIVTAPVVKQLLEAIVPGLALKVFLAVVPIILRIMAIQSGATSLSEVDFGVTSRFFLFQVVVVFFGNIIAGSFFNQVTQFVKNPTGVFNILGKAIPMTSTFFITYVITNGLSVKSLAFLRLPGFVIFWLLSKFAGSPRARQRMWMYQYTDNGTTVVDHTIVVLIGLTFCCINPIVCPAAMAYFLVTSIGERYNNIYVFRRRYESAGKLWKTVYNQVMIGLYIMQITMLGLLAIKKFKATPVLFPLLFFTIGCHISTLSLYRRPWSLTALHDAADLDMWEAQRRRQELMEAAKKERKDAARRRVLALAATSAEEGRALLLRRPIRIGKTELRLRRAAKDDAAALELTPAEQREIADMYKNPCFKVALSDLDEVAALAADLIPRVALLNTWLAEVKQHAKKTKAAKKAGKGDAGGASRPPAAPAGLNAPPGELAAAAAAAEAGGKVLDPSRPPPEVTKYDFKPPLDVDDDDGASQ*
</t>
  </si>
  <si>
    <t>C_1770017</t>
  </si>
  <si>
    <t xml:space="preserve">MLANTQTLHHAGSQAAFGISAAANISICQTDPIKALYVDLDPAARPYMAAEQQVMAAVVQSTGYLLVNDTDLPTLGRFTWQGLARAVENTFRSSPAASPAASPAAAGRHRRRLDSGAGGASSISSEASAVDAAASNSASRALLQTSSSNTTTPLLFDLTSPAVLGSILDATVAELAAAAAAANSSSSNATAPPPANTLGVTDPARREAALNSMSYMQALVAGAVASGNLTTVAAAGLVAQSNMTDGLTQLAQPAANVSAFIDATTPAALAAAVAATRITGPTLPDNISGNPEIGTLPPPPPPGTVPAPRGGTGSWIDNNTGLFVFLVAVIPVLIIATCGTGYYVYRRRQRRTAEFGRMHVTGGEGGPPVQPLAVASTPAGSRRMQSDDGGGAGGGGGGGGAAAARGTSTTSSAGAPPSHSGPLPAAAPMVTSYNVKQPELGHLTQTAGLVPQNPPILPFSNSFSPPQQXXXXXXXXXXXXXXXXXXXXXXXXXXXXXXXXXXXXXXXXXXXXXXXXXXXXXXXXXXXXXXXXXXXXXXXXXXXXXXXXXXXXXXXXXXXXXXTAAAHQQHRHRQAARLGPEVEPFAGRAPSSQGSNADSELRRPETEYASAEFHTGKLSFTSRQHTGEVPPLSGAGPRSRASGLGAFAGAAGASAAAAAEAGGALAAPPQAALPGPGGGGYLGQSTASGRLPAFSLDRSYSLARLSPTAAATAEAAAVASGSTGGSLAEPSLSSPYDHGEPVYSTAVAATASDARGGGGGDESGPSSGRNLNPLFEPVTMFANPLHGAAASSATVTPTASRRHTTDAAPATPPSVTSAAVAATASPRRPGDLSMGGGGLHGTVTPPQHLQGAPKPWPPPPPRRGTGGGAAEV*
</t>
  </si>
  <si>
    <t>C_17810001</t>
  </si>
  <si>
    <t xml:space="preserve">MSDFTSPQQIVAVLYSLGRMKSVPAREEVGKVIKRLRPHLESLSPTDAVRLLQALEALDYNPPAKPWQAQPQAQPQASSQPTRTGKAGKADTAQPAADAGFSPSAPTQLRRVERALSGGAPWELGVFASALLDEAAKRTRRALAAKGSGSTARAAAAVVHTAASAGSGAGSRSLSAEGRELMTAVWQDVEEGLEGVLLPVLPWVPPHEILKALRFGLLEQPPAVLTAASLRQLALMCTYTTQAAPQLAEEAGRGRRTLWWST
</t>
  </si>
  <si>
    <t>C_17820001</t>
  </si>
  <si>
    <t xml:space="preserve">MAAPAAAALSHVSDTYAGPARPAATGATTHVSATVFGPSGSIAGSYAAGAGGGGAGGAGGAARGIAVVDEGEVASPQLTREQERVLALVRAGENIFFTGNAGTGKTFVLTRVVDELRERYSEDFGSKVAVCASTGIAATHIGASLQSGGRGGQALDWGPGRGPGEICGWPD*
</t>
  </si>
  <si>
    <t>C_17830001</t>
  </si>
  <si>
    <t xml:space="preserve">MSPFADVAAEAAAATPAPSDATHSAEGSTVSLTSLADYEHISAAAAALRALPELGYQYQVTTDAGRIMAVSAQPPPAPGGGVAVVEVQISLPGAQPRGAAPRVAAAAERGPVRAATATAAAVCGPPLMG*
</t>
  </si>
  <si>
    <t>C_17840001</t>
  </si>
  <si>
    <t xml:space="preserve">AAPGAAPARPLPAARPHPPPSETPPSHSTPQPLAKGAPPTIRPTNDPGRPSTQAPAALGDEKSQQSPGRPGNSHTPQTRDYPTAVTTRLPVREPYAAS*
</t>
  </si>
  <si>
    <t>C_17850001</t>
  </si>
  <si>
    <t xml:space="preserve">MHIVHSAQSVRYGTKIYTETVTSIDLLVNSPAGHTALPPGLYGAGSSASSRSSMEDVAAPPPPVLEPLAGREHKPFVLHTPERVVTADAVIIATGASAKRLRFPGSGDEAEGGFWNRGISACAICDGSSPLIRNKPVAVIGGGDSAMEEALFLTKYASRVYVIHRFNYLEASK
</t>
  </si>
  <si>
    <t>C_17860001</t>
  </si>
  <si>
    <t xml:space="preserve">MGDTYLSLAVSTTHSIIGAVLGFALVWGGSGAVVWNDRKKEFPYSTGLVPVVCSWFVSPITAGIAAGILYFFNRLIVLRRQNSTTLAIWVFPLLVFLTVFINLFFVIYKGASKVAGWTSHKAAWVSAVVAAGKLLRLWRHSFDPTLNRTITTNTRTINNIFNVRSIGYIDPTQLATEMNNAYLTYVNYSVITTGFNRSTRAYVPANQPYAASTIEVKPYAVAAPAAGAAGGR*
</t>
  </si>
  <si>
    <t>C_17870001</t>
  </si>
  <si>
    <t xml:space="preserve">MNRAGGRRRQAERARWARRRAWYDEGDHRDHPGARSRPGVPYNTMVDNMRAATRARNEAAAAAAAAAAAAAAAAVVAEQAQAASNGAVAVGPGAGGGGAGGGGRERSHGVRPPAPGRDTRRHRHCHRHCHRH*
</t>
  </si>
  <si>
    <t>C_17880001</t>
  </si>
  <si>
    <t xml:space="preserve">MERGVRSGAVAEVAGYCHGGGCRRRYVLKFFGEERGPCDRTCDALCDACTDPRAVSRALSRLESREAEVGNRAAQIRAKMLGINVPAPGDGEEEGGEGGGAKGRGGGNKALWASANTYGAAAAAGDSSSDSDSDGDGDAEAREEGAAGAGALGGGSGSGGVRILEDPQGAAAPGNHQQPLSPVMADKALQDDGEEEEPLLKRPKPCGAVQLPFKAPVRVGPKSCDGAGTGASLPTAGRGSSGAVPTSSSGV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EATQHKRT*
</t>
  </si>
  <si>
    <t>C_17880002</t>
  </si>
  <si>
    <t xml:space="preserve">MAVGAPVPAGVPVYYPPPGAAPAGYPQPGGPPPPGYPTKA*
</t>
  </si>
  <si>
    <t>C_1780001</t>
  </si>
  <si>
    <t xml:space="preserve">MLSDSAADWKLALALLQHRGNPLQAISWAQVVSALTAGLDQMLTAATQPCRGCGSNPLNGKR*
</t>
  </si>
  <si>
    <t>C_1780002</t>
  </si>
  <si>
    <t xml:space="preserve">MVKAAAKPGKSPGKKGRPNADSDDDAGPSTSGNVGKDNGAVASRQGASIGQQTSGIRNKQKRGELYHKLKHQKEKVKAKERRKKQKEEAKALEAGLEPPPKPLQHTIDNQREADDTMVDPTDEEIMADENDDEFAAHFANARPPKVLITTSYKPSKIMYTFLSEMLINGLLLVHLPDGPTAHFRLSNLKLGADIKGHGRATQHKPELILNHFDTRLGHRMGRMFASLFPQDPQFRGRRVVTFHNQRDFIFVR*
</t>
  </si>
  <si>
    <t>C_1780003</t>
  </si>
  <si>
    <t xml:space="preserve">MARAHHRYVFEEKESRDRAAKDPSKKKKAVVARLQELGPRFTLKLQSLQKGTFDSKNGEFEWLPKKENKTSRRRFFL*
</t>
  </si>
  <si>
    <t xml:space="preserve">MDMLTALDGNNTPCGVHRLKAALGQSGSPEYVASHIVPLLVHLSGDHLSGGMFRDPLQRLLEEIYRTPGLVGCLREAVESGQVVDASPIGWFLLRLALQVEDVRTSAEVRQLAATLAAQPGNSAKVAQKLLVVLAGGAAAAMAAASASDAMGASTTLDDLLEGPGGRHDNDMIDYSSAEVRGAGAEDSEDADDSVGMDRSDSDSDADSDDEDVGAGSLDYASTSGRLQAQLPVISDGEAAVLDRQFRLLREDFMWPLRQTLSDLGIRRSPSAEVQAAAQQQQQATPPQEDASATRGGRLLQPKIRNKNKKAAPQPQPPSLRQLPPHLQRNVFPLLRVEGAQDSPRPCVLVAVALPAGHRIRGLSKQSERELYWTEHGKGLLPTDTLVCIASMAPGAAAGADELQPLLFGTIQRRDAKIMASEGAEPVFGIVFQRSTSRNQVAYGGDGVDELLAEIGRGDAVQQRQLVLVQVSTSFFSVRPVLSCLQTMPGVPLAEELVHGQPPQPTEYLPAGALAEELSRLEDKGIRLHSTQRDALERGLTQRVALIQGPPGTGKTFVGALLCDAILRHSSTERILVVCYTNHALDSFLESLIAKGITSIVRVGGRSKNETLANYNLFERKRGSPRVKLQQGAASRRFGALMDLQREHQSEIQRLERLLFQSAGTPPPQREPPAERPPPPNTPKGGRAKRDEAAPTVPALDLYSELRPFVEQELGDVYDEVRMRDRACWVGWLAGAESTEACHMTSADKLDMLEAYEDTEQELLNRVFRNAVSEAAQQWVRADEDERAAAGSADGGGGGGDGSLALWAMPKGKRLDIAAAMLQARRTKWAEELDTALKCAGKVRDELESLHDTSALAVLSSARVIGCTTTGAAKYKDLLRDPSVDPGVVLVEEAGELLEAHTLTSLSPRTKHLIMIGDHKQLRPKVDTWELTKQFGAGYDLNVSLFERLALAGFPHTTLGVQHRMHPDISALVRPTYPALEDAERTKQHPPVRGLPPGQRVVFVDHEVPEDGEAAADDEAAVFEKRGQQWRPNTDRLVKSNQYEVAMVRETVRHLLLQGYSSDQLVVLTPYLGQLMELREGLAKDTQVVLDEMDLQDLRNTALPGTMADVTAVSGPAGGGSRRHGTSSGVRIATVDNYQGEEADVVIISLVRSNARGSIGFLREPERINVLLSRARHGMILFGNCKTLSNAKSPEGRRHWGGVLGTLKQRHAILPGLPACCARHGTTSLLITPPDFARLSPDGGCVRPCGQLLPCGHPCRLRCHAFDPEHTTIKCMEELPEYCEKGHLERQASELRRQAEERAARLKAEVEQLAAKQASLEQQRTAWKEEKEVGDIELQKWQQEQLLAAKEERAQMQAEAELRKELLKQEQEQQALLAAEAEASRRALDEAARQLREDEAATNAELQRIANAGRRAQAEAETSAARVENKAGGQAGKLRTMAAWKEDIAATAEAGSADALAGLKQRIAGAAGGGVTAGNLADTFDSLFSSPGLGAQLVAYAAASTASDGAGVSDSSAAGGSAPSGLPAELRRGLALLQEGKTLDALKYFTALEKKAKAAEKDAAAAFASACRAKLGLPPPAAATAGKPKAGTAAQQRSAAGKSISVAASLRSADAQIAGHALAFLLHPDAQQMPRVLHDEALGLLRNAAPLLMGSQVPRADAAVAASGGASSSAVPEAWVQRAKRSPALAKLLKLTGLGKVKKAMFDLAAAVELDKERGHPLSSKQYNVRFLGNPGTGKTTVARMYAELLKELGVISGAEFVETSGAELASGGTSKLQEHLKKLEGGGLLFLDEAYQLKPKSNPMGAQVLDALLPELENRRGKLVVVLAGYKKPVEELMAYNEGLPSRFVQEFTFADYSDEELFTIFKDLIDNDPSMPDPAKRFKVADVKHLRIAARRLGRQRGTTGFGNARAVRNAYEQAQRRQSARVLKERGAGGGPDPLLLLRDDLLGPKHLDVSSCSALRELKAMRGLDAVKQAVDDLLGLIRTNAELEEQERPLKEVNLNRVFLGNPGTGKTTVAGLYGRVLRDLGLLSRGDVEVRVPADFMGTVLGESEQKTEAILEATKGRVLVIDEAYGLYSDAGRDPYKEAVVDTIVARVQGVPGDDRCVLLLGYEDQMREMLRKANPGLSRRFQLDAAWRFEDYGPEDLLAITREAAKKKGWALDEACLLAAVEALEAQRRKPNFGNAGAVNNLLSSAVLRMEARLRKLTPAQRAAAAPVPDDFLPPRQGGDPKAIFDDLIGCREVLAKLREWQATILACQAIGRDPLASFELNFRFVGAPGTGKTTVARRVGLLFESLGLLATSEVVSCSASDFVTGYVNQASGKTREVFAKAVGGVLFIDEAYRLSPKKGGPFMQEALDEMVQLLTEPAYMGKMVVILAGYDNEIEELMSVNPGLKSRFSQRLHFPDFTPADAAQLLVLQLRKEYGLELGGGAVEALPGMAQELAAAPNWANGRDVGTWAKRVFAAYSSRCFGGGGADGAEGGGGGGEELQAADLRVALDSILQDKVQSQRQPPEKKVTAALGGVVSTPPGGSDAADLQKDNTEDAWAQMQFTPATAAPPPPRMAPPAVVIEEVHEEEASAAAAQPDNSSGGFAGLPPGFLTAMQDALESLGYDLSSMDIAAALAADPTLADKLPPLLSGWEPALVLQMIKKWQEALAKQLEQEREAAKRRQRPVWRVTKNSEAVGR*
</t>
  </si>
  <si>
    <t>C_1780005</t>
  </si>
  <si>
    <t xml:space="preserve">MELGFSKERAASAPEALEVVARVLEVEVLVVVAFYKPEPLGCCSNGCNSNSTATCAISPSAASPATARDPWARAPARPGCGGGMSGGGGAGSSGAAGAGISRFGGGAAVGGRGGGVTPLHLAAWLGHAPLAAEILKSGVPGPNPRRRLADVQDAYGFTPLHYAAAGGHADVAEVLLAAGASAANPSVAAWPWGGDGHCVMPPLLGSTAGLRGVPRRLAAAVSGALSLAGDGEFAAALSGGSGASGGSPGGSGRGSAVVAARSNPLHVAALRGDGCMAAETALREREKEKEKDKEKERVAQGGERGTGGGTGGGAGAGGAAGVSAFGALLVRGLRAAAEAATGGGGGVGEKAWRGKW*
</t>
  </si>
  <si>
    <t>C_1780006</t>
  </si>
  <si>
    <t xml:space="preserve">MTIPEPLTISGAKRRFRVGDRVRVLPAAPRLSLSRDSVDGDPPPRPELPEGPYTIAQVLTATSYRLTMPADWDFPLSGVVHASRLELWDAPCGYLGTSPAAAAGSFGRSGTLHGSSXXXXXXXXXXXXXXXXXXXXXXXXXXXXXXXXXXXXXXXXXXXXXXXXXXXXXXXXXXXXXXXXXXXXXXXXXXXXXXXXXXXXXXXXXXXXXXXXXXXXXXXXXXXXXXXXXXXXXXXXXXXGAPARGITY*
</t>
  </si>
  <si>
    <t xml:space="preserve">MRVIASPSCLFARQARCSPSISTRAAASRPSVPGPSHRRCIAASAAPSEKMADKLITSKTFFLDNFALRQWDDPNYGGTRVSFDKAEFVKRIQDEFDKGSPLVDGYAPFCKHIFVPNFVGARLGALTITDANRGLLRSGYTKRRPEEMAVLTRWFCSADVEVPEAKYLDIILYSREQLVKEYDAMPTKAGAGEELPASPWGIISVKAQDEPFETPMQPITMLRNALGREEGGSGVPLDKQKYADSVAYWEEHATIVDGAKPNGE*
</t>
  </si>
  <si>
    <t>C_1780008</t>
  </si>
  <si>
    <t xml:space="preserve">MALASSLLRTRPTHGAIPNAAAAALSLRPAICSGSTSCLQNVLLRRALAGQRLGVTAAAGPSGPSPSSTVVVASELDVGYSSAQGARDTMEDEVQVHYNTVGHYLYAAVFDGHGGDMAAQWLSKELHGQVGRGVCVL*
</t>
  </si>
  <si>
    <t>C_1780009</t>
  </si>
  <si>
    <t xml:space="preserve">MSELSRGGAAGSSGRKAGGGGADSDLRALLQRLRNEQMGESSEEEEEEEEAVGEEGEGEEDGSDSEGGDGEEGAGMSIAELEAAVAAAEAEAAEAEAEAAAEAAALAGAKKQTPAAAAAAAAAAGKGGKGKGKLAVSGAEDGADGADEAEKDDEEEEDENDEEEEEGAALAGRRAGGGGASTSAANGGRPAAPSDYRDAPPAEPHSRAWGGSARWQLRVFGSSSSSATTAATAAAAGSGAKKRKGGGSENGGAGVTAAAAAAAPAVGLTALPAAPPTLPEYGVKERLIGLWREVHKEEAAKREQQQQQQQPQEGREGKEGKQAAGGGGGGGGGPVLVGSDFVNEQQRSLFSLLNSYADVHLPARPYPTDRIKKNNAVLAAAAAREAAARDAARMAAMTAAAAGGGGAAGAGKRRRRNGRAVVPKPAADAAAAAAAADVLFYGLPDHGHFYPELLNLLEEGGAGAGAGAGLSGVAGFGHATVTALFCGWDVLQLERVVGSARARRMLRGESSTYMFC*
</t>
  </si>
  <si>
    <t>C_1780010</t>
  </si>
  <si>
    <t xml:space="preserve">MSIVDFDESERGVALCPEDFPLGYSNGQHPGDYIEMDAPIVPEFTFHHIRGKFNRLWWRVSWKLRTGKFITMSFLLDTGAPKHMYLCDKALRALEKDGQMAEDADLDIQYTTLLGRKCPVEPPAVHQPAANIIGLKLLMRFGLRLYNEHPFFSFSSDIPYLDAAAQ*
</t>
  </si>
  <si>
    <t>C_1780011</t>
  </si>
  <si>
    <t xml:space="preserve">MAEPYWESKRVAVIATSFTPLALVATAAAAGPPPRSLPADLGALVEDAQQPGGGGAVADLVIRVGERRFHCHRAILSARCDYFKHRLAGDAFEDARAAELELPDADPDTFALLLRWLYTGGADILPKQARGVAELADRLLLPELCARALDVLFASVDAGSIVDSLLWAAGCCEAHGGGGAFDQLLLRLKRWYVERAAEVRAAARDSLRALMTQQPDLMLELMEASEQRAVKRARTK*
</t>
  </si>
  <si>
    <t>C_1780012</t>
  </si>
  <si>
    <t xml:space="preserve">MLGKQTEYGVYKELLHYLQKCHVYKDVDRLKQLLVRDRIYSRVTGPQQLLRAQVGLSNVVLAGFLG*
</t>
  </si>
  <si>
    <t>C_1780013</t>
  </si>
  <si>
    <t xml:space="preserve">MGDCLRQIVAQEGGMAGLWRGGGPAVQRAALVNLGELATYDQAKQLVLASGLTGGRDNLGTHTAASMCSGLFASVVSVPADVVKTRMMSQYRSSLDCLVRSVRAEGLLALYKGFLPTWARLGPWQLVFWTSYEGTRAAFNLGGF*
</t>
  </si>
  <si>
    <t>C_1780014</t>
  </si>
  <si>
    <t xml:space="preserve">MRACSLQQRRAAAPASGARCFVPSVRPPVGVRPVRSLLHPTQQASVQHASALVAQAVASQAGTPPPRAGKKKVKKMVDITGEVLKDLSNGMFQVKLENGVSVIAHLSGKIRQNRIKVVVGDKVTVELSPYDLTKGRITLRHKPGQDPTASASSSGSGSGAP*
</t>
  </si>
  <si>
    <t>C_1780015</t>
  </si>
  <si>
    <t xml:space="preserve">MDAPGHTLQPAQTAYPPCLRTHILFILHLHPHPLARPHHASVCMQSTPQANAAPANVNGSVSSAGQSKSAATTRSTLHAKLGGAAAVAATVDVFYKKLMNDPDLEPFFRGVDMVTLIAKQNRFLAYAFGATTHYHGKDIVMGHAHLIINRGLNLTHFDKVAGHFVDSLKEMGVGQELIDEAAGVLIGVRPLFDPERYKGKVDVEKIEKAATTPQSKPAEAGQDAPACCTIM*
</t>
  </si>
  <si>
    <t>C_1780016</t>
  </si>
  <si>
    <t xml:space="preserve">MPKVDGTPSALDRTAAISAATESLIASLEDKQLPDGLIDDILSVVDVFTTLCGLSGPSPSDSFGAGGSTRSGAPLNPAKLKLLKAATGLPVHTTSIGRRASASYCVYESMGGWETLSAAVESLYNRMRGDGRCASLFSEGNEQQLKTHMLEFLTCALGGKARFASSTLLTSQRDQLRQHGFGVGQFDILLQHMKAVLDEIGVQQETAASAIALLRCHK*
</t>
  </si>
  <si>
    <t>C_1780017</t>
  </si>
  <si>
    <t xml:space="preserve">MQEALDEMVQLLTEPAYMGKMVVILAGYDNEIEELMSVNPGLKSRFSQRLHFPDFTPADAAQLLVLQLRKEYGLELGGGAVEALPGMAQELAAAPNWANGRDVGTWAKRVFAAYSSRCFGGGGAEGAEGGGGGGEELQAADLRVALDSILQDKGETQRQQHRASGGARGAGIGSNSNAGLGGGLVRGEDSDDDPWPFGNFATSTATAQPPPPRMAPPAFRTATATARPAVVIEEVLEEEEAPAAAAQPDNSSGGGFGGLPPGFLTAMQDALESLGYDLSSMDIAAALAADPTLADKLPPLLSGWEPALVLPMIKKWQEALAKQLEQERE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KGQRGGTDLAGARGASKCISTTRRQHWAHSRRHDVTTXXXXXXXXXXXXXXXXXXAAAALPVLMPTPTPVQVVAPPMYSSIDGLRRGVTPVWPPVFAIIAVSSADLL*
</t>
  </si>
  <si>
    <t>C_1780018</t>
  </si>
  <si>
    <t xml:space="preserve">MQGNFGVVWLAASRHDPSHQVAVKVLPKVREDKGKEENLACIKREVALWGSLSGDSRYVAQLLGLYEDGDSVYLVQQRCYGDLTSAMQHGPLSEACAAAIMWCVLAAVRDCHDHHLAMVDVKPQNFLLTSPPLQAPQHTQTQAHPATAAPAAAAGAAGAAAAAEGSGQPGQGQGQCECECPVPLLSAQGYQASHGEPSSPCVVACDFGCSLSYSELMRGGRHGGSPIFFAPEQFGSSYGLGVDVMLAVCSAPIQFLSPEWRGVSRDARDLVTRMLDRNPATRLTAEQALEHHWFARWGAQPARSAHADTSAPSGHPHTHAAAPSLPASPCAAAPKRCVAGGSSPDTAAAGCQEAGSNIVPAPAPSPRLTPEPHMQRVLSQLRSPAEGGGGGGASSGSAGSEDERLHSAAAAPAAGAGHGVGSSGSSNEV*
</t>
  </si>
  <si>
    <t>C_1780019</t>
  </si>
  <si>
    <t xml:space="preserve">MLLKLLHVAGARAVLSAALAAALPPPGEARPVALYGYVEVPPILPGDGNIAAYTSREWRAPHMQLXXXXXXXXXXXXXXXXXLGLLTGMGFTVGSTPVRRWKTDLGLYGAKGKDASLALARALFPGQQPILRHKKNHGRADALLIAAWALGACLPRGLGASLRRNGITLDQLLQQQPGTTIEAAETKVERKAQARSSTARRRKTAGTQEEPEAQAEEEQAEAGTGVVAAAAGAAAPKRRRAKKAAVESGSEAAVAEVAAGCN*
</t>
  </si>
  <si>
    <t>C_1780020</t>
  </si>
  <si>
    <t xml:space="preserve">MQRIGPGSWQSQPSHDAPLGRDYPLHGFSLPPDEGPHRPGPGAGHFHHPHQHHGHGTDSHLGVRHAPLKAAAGASGRGPSQALHAFPNALLEYHQKQEPMSDDDDNDGDGEGAGRGSGGPNSASGAGNVGDALDDALPLSELQQVYHLPSKEAARQLGVSLSRLKRSCRAHNVLRWPHRKLASLHNLRDTIRNDRNMKPPDKERIQAQISTELAAVIANPDHTIDTRLDEIRQAKYKLKYYHKTKHIHAAASAARRKRASTGADGPEPSANSAGGSGSGAGGAAGGGQGGYGAASVALTLPGGGIDVTSPAASMLTGGGGGPMPSASVITTATGVTTTEVMGSGGGPRLSYTSGAGASGLGGGGLVGGGGGARLSGSGLAWPPQAPGGNGGGGGGGGGTPWQPSSGSWQQQPQPWSGVSAFSGGGGGGFGGGHGGRGGVQGNDIVALGDTGGGNGGDGGRGGGGDPMSRAGSLTSGAPLPQLPPGGRYTGGSNSSVQLPHPPPLSLGPHFGSAPSQSQSHTGALLQLPPALPPTVQPPQHSQHQQQHYPPIHSGVRPHPHSPQQPSLQQQQQQQQYAAGGGSGSGMRLQRSLHGDASGGGPASGDFGGGGGMYGGANNVLRRPSYGVSDETPGTGSGFGFQHQAQQEQQHNHNQHMHMQNQQQQHSPPASVVYGHSGGRPHSQPHPHQDPSLQQYPEGPASGPSSGPLSGQPWHQQPQMQQQQQQMQAPNQTQNQPSLLQLHQQQQQQQHAAAAAAAANAAAVARHMSGDLDTAMEVERAAGAGAGTAGASGAGASTMSHGVIDTACAPVGQQGQGQEAAAAQVARHTSASGAAPAAGGRVGQWSTAPQLNRQTSAPGPRHSYGGHVSHYPDIGSSSGGAHGAGAAASPPEFLFTTAGATAGAPGSGHHPGVPGDMQPAPGGRVRMHSVDGAGFGISGGAGHFGSGAGHFGSGAGHYGSPGPYGGAHPYGHSGGMGSYGMPGSGGHGPGGGGGYGSFGHGPGGGGAPAGGFGGGRERFYSVDGSSFSFPATAPNSTGTGYPSLPASRQSAAGSSFAAGGGGGGGHSFHAGPPPALPSSAPAYGRAPYDSGVQTPGMSSVYGTALTPVAAAPPPGHGTPDAGGADLAPAPTLTTLLQPRRSDGGAGGGSGLGSLPEGSAVAHQQPHQHAHQHHMLHPLPGCSPTGGPGGGGGGGGGGMSHAEAVRQHLLAPRDRAGSGRLTGTGSGSIGTNSGGGSAFALAGRSSIGRDGGAAGVGGGVGLSPAEIAAQLRASAVSGGGPPAFDRRSDSGEVATATAGAEPLLLPSAGSPATAVDGSGGGMGRRPSMGSGGGVTADDGSSALAVAMAAAAADVNAAASRMQQVQQQFYSRSVTTGAPAAAPFMQRSTSSGGGAATPGATALPAALPPGPATGAPGLGFGMGMPPASADARGMAAAAAALGDGPSWMELGSVNSGQMPSFQPHAPPPPQRPQPQEHPFPQQLHPGQPQAAADDAQLRYQYQQHQHQQHSHGSGSGGGAALPPGCHTVTTGRYGSPPDQPPAPPPTAMATAGSPPSSTAGTYPSPGGGSPDLSTTPPAGGSGAGASGGVAAMQADGGQPRAQAAAAAPPSRANRQPYLDDLAAALYDTLDDTDFGGGRRGGGGGGGRGRRGGATLVDDGDDDTDGDYDDDQDQPGPAGRGGRGVAAAAGGATGTAGTTPMRMGSSAELVSGSHQPQQQHQSPSPDQMQHQQLQDGSGSDGGGAAAAAAAGGAVTVAAAGAVAAAAAAAAGGGDGGLTGGAPPGANSGAIPAALLLSSGTIMSTGGGGGTLASLDWMLMDAQNTPPGGANGQLLPPPPSPPRHSGSADYGPAAPCRRRQALVRAVGVE*
</t>
  </si>
  <si>
    <t>C_1780021</t>
  </si>
  <si>
    <t xml:space="preserve">MGETLSDDGFAVQWERLPHAIKREVAGFVHPNEVAENVKLIDRDTAAALRNNYNTLILGYEHVIGETHRAVQPWPARAFVDHWGRPEPWRGLSLHMRRRLLCLAASSGHADSLDVALQHCGCGLQEEVLTSAAASGSVAACERLLQEGCSISCRHSAFIVAAENDHLPRAHGYRLASKDVRAAATGGNVDLMEQLLQQWLEESESQAEAAEAEAGAAAGDVAAGVAAGGLGVADTPGAARALQKELPRLLKAIARGCPVEVLQRYCDMLDTPWGSWWPEQLQPAWASEEEEEEAEEACAMFEISVARDILAAAADSGTPCWAAKMDFLLSRWGPRLATYYRSWPDKALLWFEAHAGDPGEDMQQWWSKVFWRAARDGASLLVLQKLRARGAAIDLAAVAVGGSEEGLEWAAAQLEAEMGGGVLQQAAWMDT*
</t>
  </si>
  <si>
    <t xml:space="preserve">MVGGLLSLIRGLKKKEGEARILVLGLDNAGKTTILKALSEEDITTITPTQGFNIKSLSRDGFNLKIWDIGGQKSIRPYWRNYFDQTDALIYVIDSADSKRLSESEFELTELLQEEKMTGVPLLVFANKQDLVGALAADEIASTLDLTSIRDRPWQIQACSAKQGTGLKEGMEWMMKQVKGTDV*
</t>
  </si>
  <si>
    <t>C_1780023</t>
  </si>
  <si>
    <t xml:space="preserve">MATALESDFHSAMKAVRAIMSEGGAAADDVGADAGGSGAASST*
</t>
  </si>
  <si>
    <t>C_1780024</t>
  </si>
  <si>
    <t xml:space="preserve">MGLGTAAEELGLAVFTSGPLGEIARSTPGKAMATALVGHKTREFVVSNTALAAVDPMPLLA*
</t>
  </si>
  <si>
    <t>C_17930001</t>
  </si>
  <si>
    <t xml:space="preserve">MLGDRMGMWASGPRGAGALLWSTLRATFLYAVWCAYWSREPAKQTSEHVVREVVNPPHPVVTRGRMPLPALYSPQGRPSARSRPFRHLLLQPRGPPRPLTRLLGRGRIRLQFSRRRVLLPGCRRAATVPPAGAPNPPPAVLAPGTAWLRGGPELEGCLPQLSWPSQPPGGPGPGVLRGAGALLWSTLRATFLYAVWCAYWSREPAKQTSEHMVREVLLTAQLKAAKLEHFVAIWTAGGALCEVEEVQAPGWLWAFLHNKSCSGLEPA*
</t>
  </si>
  <si>
    <t>C_17950001</t>
  </si>
  <si>
    <t xml:space="preserve">MAGTGSSVFVNLTRGEGILNRVFLQYAPHKGPMEGVRKGVMVSVADGRASAYALGELQSRGTFFVTPGADVYGGMIVGEHTREEDLDVNPVK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SGGIVCHYCEQPGHIKPNCAVRQADVSAGIQRASIRSPVQLQQQQQQQQQQQQQQQQQQQQQKKHGGGGGGGSGSGDGAKKRGKGGGGGSGAKGGARSAASRPAHVLVVSSVDDWAEDYPSSSLIVHTFGAEPASSGAISSYSMADGGVPSASVIGDHGGCSSTSTFSYSSAGNGLSSSSYSGSAAPPPGAGSSLLSNTYRVVTRDFGGSNSSSTGAGVSSCSSGGAGPAGLGGRVLVVCDVSRGSMLSPSAGGGGSGDASGSVGGSFASAAAFDVPSESCAVG*
</t>
  </si>
  <si>
    <t>C_17960001</t>
  </si>
  <si>
    <t xml:space="preserve">MSAVALAAMGSDGASVRRWAVAGHTYCPDDGEVVGLGHAAALDKALQTVAEVCAVCNEAHLEFKGSAFRAVGAPTEAALLVLAEKLGVADPAGEGAGAGGSPATGGGGPGGGEQRLTRL*
</t>
  </si>
  <si>
    <t>C_17970001</t>
  </si>
  <si>
    <t xml:space="preserve">MAQLLDGLKIYNKTAEALLRYCLLQLQLGGLEGGAAAAAAAGATGGQGQGQLRPRQQQQQQALALVVAGGGPDAAAAAGCVGGAEWLVELYELLVREVATQQQAACPAVRAATWQAAAELVLAARTARTSRARRRRRRL*
</t>
  </si>
  <si>
    <t>C_17980001</t>
  </si>
  <si>
    <t xml:space="preserve">MLVMLPPAGQTMAQAAPTLLARLQQAAAQQRAQQVAAVAAAQQRVVQHVAAAAAARQQLQQRQSAGAAAAAAGPAGAAGAQSRYSLTSSLPGEIRVSYSHDPLFVDARALARHGVTYDQTDGFYRCQGKIVVPNYNDLRTRIIRELHDSPYAGHRGIERTLELVQREFWWPGITSDVRRQVLGCELCQRNKPLMQKPAGLCKPLELPRHVWTHVSMDFITHLPTTRDGHDTIVVFVDRLTK
</t>
  </si>
  <si>
    <t>C_17990001</t>
  </si>
  <si>
    <t xml:space="preserve">MRPRSLVSFMLYQQSLTSSFQMIGDVFSALTAAVGAADKANAHDFITSFPEGYDTCCGEKGVALSGGQKQRIAIARALRGGGRGGDVCV*
</t>
  </si>
  <si>
    <t>C_1790001</t>
  </si>
  <si>
    <t xml:space="preserve">MDGYPPQSRLTHAPLYPPLSALIRPPPYTLPTPSLPPPSSPFSFPPTLMGSRPTPPRPAPPHPAPLRPAPAPSTPLPRSWGWPRPARAFPTPARPASSSPAIPIQQPASPTPPSALPPGPRPLNMGPSLSTSPTPPPARFPPSLPPSLPPSLPRSLPSSP
</t>
  </si>
  <si>
    <t>C_1790002</t>
  </si>
  <si>
    <t xml:space="preserve">MMMMNKTASRSVACRSTATTVSPAKVADMKKWLPINLTKNNLVGAQVRAKARXXXXXXXXXSYDAAKDDVVVVNRRLGVRYPAAIDDQNRVRINTAEPKPAAVVGFSADAFRPVLKGDSEGAEVINGRAAMVGFLGIAVAELLTGSSALTQLGSATGAAAAAAAGLLTLAASIAPAVAGRVPAGQVIASDSGAFEDGPLPYFWTPLAEKINGRVAMVGTLGLILTEQFLRGGAALL*
</t>
  </si>
  <si>
    <t>C_1790003</t>
  </si>
  <si>
    <t xml:space="preserve">MLTLWPKAPAASPALSRFKSAFAKHAAAGRRVWIAKPTSLNRGNGIEVFDSLDRILDHIKTRPAGSNLILQKYIENPLLLGGRKFDIRAYVLVGPPQLAAAAPADAGGGGDGGRASGAAAAAPYAEAAPVWFHREAYVRTSSTPYDPANLGNRSAHLTNDAVQKSLDTYHAFEDHCKLSLAQLGPELIRQAGQGPPAAAAAPAAPAASTSSAAAAPAPAPAASTQS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IPPRLGCLASAMRGPTACTPPL*
</t>
  </si>
  <si>
    <t>C_1790004</t>
  </si>
  <si>
    <t xml:space="preserve">MLQTAFNDRMDRRLGLPGGALLRFLVGLGGLVALTHNFPQLTANSEKVREDAWRMLAASGPGGGGGGGGGGGRTVELRVSGSHHHHPPPPHRAPSYGASHYASSSVSTATASGAHMRHQGGAPNGAYSSSSAAAVPGAAGPGGSANGHFAAGSHLRDGHGYGHHALLLDFAENGGLGRHAAAAAASAGPAAAAREATIDEVGLGGSADESKVAKRELPLLRLMARISPAALAISVSVGTSMLIFPFFTYMSSTGLLGVRFAQGALGLSRPPLR*
</t>
  </si>
  <si>
    <t>C_1790005</t>
  </si>
  <si>
    <t xml:space="preserve">MDLDIGRRTLYVCLLTILSLAQCSAKVEPATPQNKECPPGCTDHGNCNGESGECECQFGFGGPDCSQRLLPACHLAPEVKGSIPAFGHWMPKNCLCARSGIDPYQLVDAPPPSPYTLPDQSTWLPLDKCGDSKCSGRGWCALAPRIDGHPPPQPQCRCLGFYGGDACETPQAEHCFQGCSGRGTCHGGFCHCKPSYWGLACARXPLSPSSAWLPHPSKLRVYVYSIPEQLAFKKPWHDIPALVDTMYLAEVSFVDSLLGDGAVLTQNPWEANLFLINAYTFYFTGNIGYPARHFSSVFNYVRTKYPFWNLTAGRNHIALATNDRGTCDLYKLQRTQPELSHPIKLVHYGQAGRLSIHSHRTFTIKGDVAIPNYLDTPWLHQMDMAFESLGGGRYKPKPVDRPYLFHFHGFSKPDMAYSGGVRQGLLAMFKNMSRPDVLINKGAGPSFTAKSKFCLAPLGYGWGIRFTQATQLIESMSRLTRGERSQQLRCEIGLEMTKAAEQHWGRPLNGPF*
</t>
  </si>
  <si>
    <t>C_1790006</t>
  </si>
  <si>
    <t xml:space="preserve">MANKRKGGTSGNKFRMALGLPVAAVMNCADNTGAKNLYVISVVGWGSRLNKLPAAACGDMVMASVKKGKPDLRKKEITPAVVIRQRKPFRRKEGVYIYFEDNAGVIVNPKGEMKGSAITGPVAKECADLWPRIASAANSIV*
</t>
  </si>
  <si>
    <t>C_1790007</t>
  </si>
  <si>
    <t xml:space="preserve">MVETTLPESAHLDKATCVNAFERASSGKAASASARITVDRLRTRAAASALSSATADSSRTTSSTALSGLELECETSKAKAAKPLVTGLRAEEVEAWQRFPFLRHGYRRGGSYWECLMSLFTLHNETVNAWTTFLSILMGLLLFASTASSLSCSWLDFSPFFAAWIGQTLHGPLSCGYHTFMCMSPVVANRWRKLDLTFILVLNTCATYALSYFTFGLWLSLAWTAVVAVAAGMGISSVQRKVWPELGIAAVMLGCHFLGALVYATHWPQRFFPGVFDLARADWWALVAELSGQASAAPGAAGGAAAGMDMARMGMGLGMGGAALGSAAAY*
</t>
  </si>
  <si>
    <t>C_1790008</t>
  </si>
  <si>
    <t xml:space="preserve">MSEWIGLAELVFVMVGGSVEDERKFSAMSFIKNKQRNKLQASHLSMCVGLITSGSRRGLGGGASGSDVAGAAGVPPGTGDAETHYVTRFECQMYKVRDDEYVIDIQRVDGELFLFMDVVGRVLTDLRIGPG*
</t>
  </si>
  <si>
    <t>C_1790009</t>
  </si>
  <si>
    <t xml:space="preserve">MVVHRDLKPENLLLDAKMNVKIADFGLSNIMRDGHFLKTSCGSPNYAAPEVISGKLYAGPEVDVWSCGVILYALLCGSLPFDDENIPNLFKKIKGGIYNLPSHLSPVFFFGNK*
</t>
  </si>
  <si>
    <t>C_1790010</t>
  </si>
  <si>
    <t xml:space="preserve">MGDEVGDVAPDVEESIMGMVEDNEIVSLSAILELKVAAGELTDGTLLRELYIALRVPDALRDLLRGNVRQLRPNVLDACNARAKARAALDLEAQSAGRPRTSVELALTVYWDMTGRACLFWIDMTGTDGVFNPVLLVLYVPGPVMQSKYPVLVRAARNMQRRLMEAQTLKKVPRGRLKECGGETHMAGYRHVQTNKASRVTM*
</t>
  </si>
  <si>
    <t>C_1790011</t>
  </si>
  <si>
    <t xml:space="preserve">MQALNHRANAYNTSSAARRGRAGAWARRAPIVVAAQNKQQEAATAVQTPAPFPTSYVMAMRQAQEAVKAALADGAKLVEVEFPSTTLSSVSGDGEGQNEMNASMGYLRTFLGGFRSRAASTRVFFPDNVELAVARSGQTEDPSAGRKALDPQFADVTFQLGYLTEQNAAWAMFGFYKSAFDPVKLVKDTDDLLVVAYPSFNPREELSAVYELYQQKAKARGMPIVIFNGELDRVRGGYYPSVFFPEIAKLLVRNPLDEEDVRTVWSSERMPTLKEVALEILPSVWK*
</t>
  </si>
  <si>
    <t>C_1790012</t>
  </si>
  <si>
    <t xml:space="preserve">MGSAASAGTHFFASGAAAMLKSLRGSGPAKSKAPVVVGVTRSEDDLASLLSGSANDFSSASSSGQNTTSSSTSSRRSDSPCVTTTAGAAAGPAAASDSQPASVDAVAEVDEVLHGHNGSTTYAGSCSRRGSHAHATSASAGAPADSAAARRASTRRPNAVSIGGSGNVGGSGSGSGALSSLLESPNSVFASLSRRISAPAAGVAGGSTSSSLQSGGSTSSNSSSWQLFGSKPATSMLSPSAVSAPAAPAATATHLHRAQSAPLVAAPPPCKGAATLTSALSAVALGGGAKVAAAASAGLTKAGLVKARKEKKD*
</t>
  </si>
  <si>
    <t>C_1790013</t>
  </si>
  <si>
    <t xml:space="preserve">MNNSHQAAVPDGAAPR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HGASETQAAKRQRRAGGAGAAAATADADAAAAATAAAAAAALARRKGAYVEEMRGLQFREVALMDDHYFRRNIAGNGGGGGGGPSHGHLPYPGGGGGGGKLAGGEGPSWDPAISSVLQCEAWQREAAACAEAAKEAEAVKRAEKEEREAVAAALLLWLLLRRRWQAYRHTAGRVCIMRVVMW*
</t>
  </si>
  <si>
    <t>C_1790014</t>
  </si>
  <si>
    <t xml:space="preserve">PPRQAPTSLPPPARAPVSASPRPRPASISPRPRQAPAHNFRLPRRRRWARRRRRRRRVPAQPAVLRK*
</t>
  </si>
  <si>
    <t>C_1790015</t>
  </si>
  <si>
    <t xml:space="preserve">MWWELARAKGVVPAANARADKAQPANDAAAKKAAAGKDKGKQEAKRKEEAKPKEKAKGKGKEGKPAQPADGAAASKEAVAQKVAAVVIWPPPRQQQQQQQQQAQTQLRFVQLLAARGRVKFHTLYGGDAGVLRRLGEWYGVVCDMHGIFNDRHGGLSYLEPVRGGGG*
</t>
  </si>
  <si>
    <t>C_1790016</t>
  </si>
  <si>
    <t xml:space="preserve">AGLPAAPVGGARGACQCCTVGYQGNRIAIVARLCAATAALSAGSAAVSVACVLVGVERTSVLVCGAACIGV
</t>
  </si>
  <si>
    <t>C_170001</t>
  </si>
  <si>
    <t xml:space="preserve">MFGKRLDLTGKHALITGGSTGIGLALAAECVRAKANITIVARTEATLKAAKAQLEELSQKLGTGSRVAYQAVDVTDVQKVAEGLAAAVQEFGPVDLVVCNAGGARCGYFHEIELSDFNRQMQVNYFGVLHVVHAVYPDMVRRNQGHIVIVGSALSTFGMVGYSSYCPSKYAVKGLADCLRNELQGTRVKVSFAQPPDTDTPGFVEENKSKPPETKEISEAGATLYKPEKVAACLMSGIRSGAYLLPNPDPGLAFLALTSQGLLPRSFPGILLELLAALVAPLVQWGFAAMFDRVSRKFAPRRFDKLWGGMEAASAKAGGGGGSTEKASALGSASGSGAAL*
</t>
  </si>
  <si>
    <t>C_170002</t>
  </si>
  <si>
    <t xml:space="preserve">MKRERAKLARIRRREREALRKQKQREKLAAAKARAKEKEAARIKKAPSAFGLYLQDHSKAVRDALPAGAASGMQRQALAFKVLAERFKVLPEAEKAPYEARSAALKAKVAEARAQAKAENSAKAALTPYILFFKESYSATRAAHPDLNAKQVAAKMGQLWKAMPAEQQQRYRDLSEADRKAKGLPELKKKAAAQTQAKRA*
</t>
  </si>
  <si>
    <t>C_170003</t>
  </si>
  <si>
    <t xml:space="preserve">MSLLLGNQGLGHAGRPSTSANVKLQPRLRAIRARVQQTGRRVEHRVVFAQAAHDTAVTQPSTSSAAKGLPKSSVWEIDFCSRPLLDERGKKVWELLICDPERNFEYSEYFPNSKINSAELKRTIERILAQAGAERPEKARFFRSQMQTIITKALTDCQIKAVPSRRCFTVMSWINERLESVYKQDPRFSDKAQSLFQLDLGPPEALPDALRGEQWAFVQLPLGTLLQMLKRVDDAEIFGSGFTLGTVGLADLPADILIPGVVVFSRRALPLAAWTNGLEIAAVKADVARSCLILETGVNQRWKYGSWRPNEDSIGEAEGWEIAKQGVKGVHFLAVQPDPDSEELNGLWLLQDCEPPTI*
</t>
  </si>
  <si>
    <t>C_170004</t>
  </si>
  <si>
    <t xml:space="preserve">MEVERDGDKEPEVGSSGATPDAGTAGAAIGGEQRGRTPAKQPGGGGGGGRKGCGSKDGRKGGGGGAVQAASASFVPPELPPGTVIEDAASAPHPEDYVFVRGLRLVKPYYFDFKCYVKQRQDGRPLMQLMAEEFPMLSEDYYTQAVATGRLRVEGKVPGGGRGSGGGGGGGGWAASKPLRAGMCIRHFIHRHEPPVLQGDVEILGVSDDFVAVNKPACMPVHTVGQYRKNTVMGVVQATHPGLWPLYPTYRLDKPVSGVLLLARSSAVAGRMRVLLEERGCAKAYVARVQGVFPDTSSLSGGVMVVDTPLGWEAKTNHATPVPASGLAADGATALPPALVASAKPAETHFRRLSVSPDGLTSVVEAVPKTGRTHQIRVHLQHVGHPIANDTQYGGSYGLPLFFRRGMGGPARPHVNGQRRRFAEEKSETGAEGSGSSESAADVAPASQPAPAAARPRPEAAAGAEAGGVAAAADSAPSHEPPHNKRRRCSSDGAAVEQQQQQQQQQQQQQQQQQQQQQQELQEQQPDVEAAARASAPGGVGASGGAGPNADTELIAASSQRYLQLYTQPEFQVPGSCSDPLCPHCPCLVPEGYPIDLEPLYLHAARYASSADAMAAAVAAAAAAAAESEAGTAAGAGVGGGAEAGTRGAGETEVEAAVGSAGAGESWCFVAPLPEWARPEYVAVPAGRGGGALA*
</t>
  </si>
  <si>
    <t>C_170005</t>
  </si>
  <si>
    <t xml:space="preserve">MVVLATAILITAVQGLPSVAGFTTGLTLAFMPGLQII*
</t>
  </si>
  <si>
    <t>C_170006</t>
  </si>
  <si>
    <t xml:space="preserve">MNANTETQASASPASTSAPAPPPAAGGNNAGLALGAVAAAVVLFAVTRLGGGGGAPTLATLESLSTPLEVALVNGRPTLVEFYANWCEVCRELVPQEYELEKQYGGKVNFVMLNIENSKWAPEAAEFGVRGIPHFVFFDKTGEPQAAAVGRVPKQVVEDNLQALLQDAPLPYSGAQGRASAAAAPDVMAGPSRSAAMPRDHA*
</t>
  </si>
  <si>
    <t>C_170007</t>
  </si>
  <si>
    <t xml:space="preserve">MVTRRAQARSVLWRYSRPRPCVRRATPVSPSLPLSSSSCSPLAAAGDGVRSGLPHSGAVKHQAPGSGASVSACTSGSHPSAETVRSVSSGSGPHICSCSPGPGAAAAAGPVVGAAGAAGATGTSGAAGAAGAAGATGTSGAAGAAGAAGAAGTSGAAGAAGAAGATGTSGAAG
</t>
  </si>
  <si>
    <t>C_170008</t>
  </si>
  <si>
    <t xml:space="preserve">MALGQQAMQRKGALNANRASRKACVVRAQAVASAPQQPATASQYVPHVQGPIIMNGQVLHSITAERLDVVRSLEDGYLQSQVVPLLKPVEKCWQPADFLPPSEDPDFLDKVRELRKRAANLPDDYLVVFTGDMITEEALPTYMTMLNTLDGVRDETGASQTPWAKWTREWTAEENRHGDVMNRYMYLTGRVNMKAVEVTVQNLIGSGMDPKTENNPYLGFCYTSFQERATKVSHGNTARHALEHGDDVLAKICGSIASDEGRHEIAYCKIMDGLFERDPSGAMIAFGDMMKKQIVMPAHLMNDNVHHANTGRNLFADFSAVAENTGTYTAMDYADIMEHLVGRWNVKNLTGLNGDAAAMQEYVIKLPDRIRKLAEKATARRKKGKVVHAPFSWVFNREVAL*
</t>
  </si>
  <si>
    <t>C_170009</t>
  </si>
  <si>
    <t xml:space="preserve">MVAAQVEVVAELVASGRSPICACARPNTATAAADCAAAGELLCRLAPGSLLCESASAATAATAATAAGATFAQLLASYAQQQWQWQWQHGDSSSDSSSSGGGSSGGGTDGAAVVPLSAPQTPAPPSTAATAAAATPVLDDGSSTEAVAAAVMAGLQQQQRQQTLQTQQELSRLQGLPQSSDPFSPSCALARTRLCAAGDPLCRLALEAGEGSAAATAALKTYFSSACSSSSISSSGSGGSNSGSGGGDVGVVVVRMELAGMNSTDVRQRLAAPLAAALADVAGVPAAAVQLLAAVDVPAPPPDSADITGTASNADIAAFGAMGAAGVDGAGVAVTDSSGSSPGSRRRRAQQQEVAAAAAVTNTAGNVSGSVLLVAGGGDSSAGGTSSSSSNGGGAVAAGPNAAAGGTGQVGSAASTAVGGMVVAAGESTGASTGIAPQQSGGVGVAASDPDHDPVSAPSSSAAPSPAPSTSTGSSDSNSSGSSSSQGSGGGGGNRAVVVGAAVGAVGACLLILALVGVTVAARRAARQRRSRRAAFHFPPPNADGEAAGDADAGGGKGLSLSQWLRRVLTGAGGSATEGQWQVADGDEHLQPSRSVRVLPPPPPPVSPRRLGAAAARGAGGKGPSGDASKKPGGVQRGVELAEPRNH*
</t>
  </si>
  <si>
    <t>C_170010</t>
  </si>
  <si>
    <t xml:space="preserve">MFGGFPFGGMGGMPGGFGEMPGGGRGGPAAGPKKSNNSRYYELLGVSKDADPDEIKKAHRKLALKLHPDKGGDPDKFKEINEAYDVLKDPKKREIYDQYGEDAIKEGMGNAGGHGGGMSDLFEQMFGMGGGGGGRRQRERKSEDVVHKLQVPLEDLYAGGTKKLSMSRQLPCDGCKGSGSKSGKRYECNTCQGTGVQVHLRPLGPGMMQQIQSRCSGCAGSGYNCPPSDSCTACKGKCLVSDKKTFEVHIEPGMKHGSRIVLRGEAGCTEPGLAPGDIILVIVQKEHDVFQRAGVDLVMERHISLREALTGCTFNFKHLDGRLLRVTIPEGEVIKPGTFKCLPDEGMPFQGRPFMKGNMYVRFNVDFPESVTSAQAAAIRGALPAAASQNNGAAMDTDEAEEVHRITNVADIEQELKSRVNVGKSAGASYESDDDDDDMPRGQRVQCAQQ*
</t>
  </si>
  <si>
    <t>C_170011</t>
  </si>
  <si>
    <t xml:space="preserve">MSASLLLVKEDPTEEEEEQEQGQNCELDEPPPPQQQQQQPQQQPAAAAATGGTLAALSGSVHATSLRNSTSVPGVAITVQSRSLGAPIPVQVLAARSAAAAASGGGKPPSHSGLGGYPPGSPREDYDNGRAPRGLGDGGSGWEAGGAYGGGGGDPMAWRNAAAAAAAEAGEAEFDMSTLPAVLPPPVEVTVAVRVGSGDEPPRGPGGGYVKGHAVGLFQPQLYLARMDCIRYKGINVSRSNFEKVGGSNMAKWYRSIRVMPDLEPLGEWLERHGLPVLKGAARRSRPRRVVLANAAAAAAAATGLAASGSDSHGRGSPGTSALAAGAGGGAGAGAGANGFGRGGVGAAADRSRSKGSAPASLLAKRKAAGGGGSSSGEDGDGDGDGPWPPRSPRDRLPPQQQSQGSGAMQPQLSELRTAGEQERLLRRVLLGDGNGAAGADGAAGSQGGAAGGAGGAINSSLLQLQQKQQRFQQMQVQLEQQRLEPWLERGRGQGSAAGAPGGGGVEMRLAVDRLAGGAAGAFARGLGGSGATAALNVGRDHEPWQRLPPAQEAVAAAAASAPQMRWRRRCCSAPRRAAAAAARLISADAGGAAAAQADEDAHGELTKAQVDVLASLRQLRAVAVESGAAGGALSRERLGAEEREPDAARGFTARDLLRDLRDTRGDAAAAAAILDGAGGPEQLSRDGRADELDDSQLRLLLLSAGGLSPLLLAVRMEQLQLQRRLRQLQRMQSRLLALCPGSAAEGLLGLGGGDRRGLGGGGPGDRLGMTPPLEATPPLPAMHAAGLSGGDALYLNLMGVAGGGRGPNGGGGGGGSLPPLRMGSGSRGAIASGGGRDGGARDMALEGPGVAEALISKLAAAAAQGADVSGVVAALGLGGGGSGGGGGAGGNADSEAQLRQALAELLIRNTRMEQLGGPGNSNGGGGGGTGGPLRGAAGGGVLGASRAGVHPYGGGRTGGGGGGGDRYERELQLGGRGGPSGDRL*
</t>
  </si>
  <si>
    <t>C_170012</t>
  </si>
  <si>
    <t xml:space="preserve">MWHTLFAATGPGAPGPPREPQRGRRSESTGWSGLRAVAAGGDRSAYLDARIGCLFVWGHSKAAAAATTSAAAAASAQPSEGPCDRFWRCAQVALGWQHVLAVDTCGRVWAWGSNRNGQLARPLPEAAAMPPLQSPATATATATVALPAAAACVAAGSEHCAAVLLDGRIFTWGWGEHGMLGVGDTHSRWQPQGVAFGGESVGQCRVVACGAGFTVCA*
</t>
  </si>
  <si>
    <t>C_170013</t>
  </si>
  <si>
    <t xml:space="preserve">MLLRNKTGPAQVGRQAAHATIQRPVLVPRGLAVRALATAAPPAPIDDKTVPEGHKGLHNYLYSGDADKEHEQDAYKVRKDEDEGGVVMPVPAYLDTRDGEKPLGVYCVYDSAGAAAYVGYSRNMVLAIKGHLARVGPARCAAVRATVYGNKAMASRANLERGVASWVEEQLGGVVPPGNADPQQRALWEGVAATSAASGDESGPALDVSHMSPAERAAYEEKRTKMRKVGVGFEDEGVRARVDKLAMGEKMVEGDKPGGQPNEEPPEDLATRSANTYGTPSLQPHQTPPNLYFXXXXXXXXXXXXXXXXXXXXXXXXXXXXXXXXGDWSAVIDQQTQEAVAAQQQDQQQEGSSSSSSSGGGAAGTDGVVSPFIREATMDEGDLIKERQQAGSSGRSGRELSVEAVTAALDEVRPYLEADGGDVEVVEVENGVVYLRLQGACSSCPSQSATMKGGIERAIRNAFGDQVRDILQLDAKEPAATAEAVDRQLDMLRGAISNLGGSVEVVSVEAGVATLKYKGPKPVGKGIQNMVRDKFKKQLREVRLVEA*
</t>
  </si>
  <si>
    <t>C_170014</t>
  </si>
  <si>
    <t xml:space="preserve">MCPVFRPSREEFDVPFCEYVRKVFRKHPDMPMFKVVPPKGWKPRRAPFPDLRNVQINVPIRQNAFGTRGAYRCVLVEQKPMSVAEFKVTADEEVQRLSAGRAAAKSGAAADAAGGAAGEAGRRASNRATSARNFRPPSEELPQHGSQKAAAGDGKEEAGEGKDPDAVDADVERSFWANLTLNPPLYGADTPVSFFDEKLPYGWNLNHLGDLLQTHPKVDAVPGVTTPMTYFGMWRSFFGWHKEDADLYSVNFLHWGAPKVWYCVPPSGKQKFERMAQSLFPELHKSCPAFVRHKDIMLSPSCLKTYGVPYMRACQRANEFVVLNAAAYHAGFNSGFNCAEAVNFGLKEWIPIGKEAVPCRCSALKDVVRISMKLFDPKWVDPYATASESESEPESSDFELSEDEEAAASAAAGATSRRRLAAGRARKAAVRRRKAQAADFEDEEEESESGSESAEEEEEEGAEGADQSSDEEAESDEEGAEEAEAKPAKGRSKAAAAKTAKTAKTAKTTKKPAAKATAKAGKAKASTKGKTAAAATKRAPAK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ERRRRGQGRRQGVGAGGMAADDAARANCGRRVEAGVGP*
</t>
  </si>
  <si>
    <t>C_170015</t>
  </si>
  <si>
    <t xml:space="preserve">MQYTYIQLLGRGTYGAVVKCAVRDAASASGAGGGAGSSTGGPAGDEEQYVAIKAFHGAYKEKQGLKLALREARVLRVLDHPGVVKLLDAFKSPSGRPYLVLEYLPRCVATELDARPSGLSRRDVKLLSWQLASVIRYLHACRVVHRDVKPANILLTDEGVLKLCDFGFARFTSCDDPRDGEALTSYVVTRWYRAPEVLLGQEYGPPADIWSFGCTVAEMATGVPLLPGTSTADQLWRIIRMFGPLPPDMALCLAHDPLLIHMTAPPPGMALRQRLAKLGPRLLELLEVCLRPDPRDRPTAEELMHLPYFFEVPNLVLGCPQLEALYEREAAQLGIGPSLAMFPGSSTAALAAAAAAAAGAAAGAPAGSVPAGMPEARAVSGPASGGTPPAANAFVMERATAPSTIETTAAPMMPPPPYHRNTSAPDAKAAELVVVAVSAAAASAADEGPATHDQRRSRAGAGGASCVEIEVPFAPASAPMGAAEGTPAAARAAAAAAAAATAAAAGTSHAAAGLLPGERRTTGNVRRAETALPPGAERSVGAGAGGGGGGAPPERHTADSRPPAPFSSRVRRAFGAAMSGVSRRRRGLQGAEASGGDAPGSPPPPPPLEDVRTSNQTIIGYPRMSHGLRHSGTGDGQSGSVSATAAAAAGAVTVGGASAASGADCASGPYSQPSRSTVTRAATTALPSAANSLETTAAALLGAATSSQRGGGGGGLQNPGSNPASRQNTASGAAPSAAGPSTSAPAPAPAPALKPHLLRAHQQQQQQQLQLHAQSPSGKAQLQQPQKVPLHTEHPHESPRQQGAGAQGRGGSGSFLGRLCGCLGGVDTGGAAGIEDSTRGGPAGDTFSMHNSSLATLPVGTSAGRDRPSGGTHYGGDRPSGGSAAASVPFTYTASGLDDSEPYWYSEHTSANPPSQWSQHGQSQHSMIAAAEHAGKSALAAGGNSRRSALTGAIDEAGGADA*
</t>
  </si>
  <si>
    <t>C_170016</t>
  </si>
  <si>
    <t xml:space="preserve">MPSGFRLDTDGWTKEFDECKQLAQETLQLIQERNLRHPNGGPEASRLSAAARKKLGTLGVQLDKLLRWLDSPEADSLSEPEKNRRRDLIHDLRGRREGMQMSIKRSTGAADRDALFSGAGPSSGPLPPRETEATAELDNRGLLGLQQAVMRRQDEELAAMEKTVASTKHIALAIGEEVDLQTRLLDDLADDVDVTQSRLKAATAKVKQLMRDSGNCRLGVCVFILIVTLVVVIILTVKLARFL*
</t>
  </si>
  <si>
    <t>C_170017</t>
  </si>
  <si>
    <t xml:space="preserve">MNISAFSFYRGSNELYYRDLANQSIITGSAFYGATASPWIQGDMHLQNAGTFDIDTGKVIYDLNDFDESFVANFLYDMYRMATSIVLVAWENNLSNSTVVKFYSGTASSSDVLTSANTYGRIDDLILGAEVSDTRKKMLDSWSYVVSGTRTFDLTNPDLAAVNATERSAITAAMAAYYTNTVTKAGLQDIARRLNAGTGSLGKPRYYVMVEGATTDAADDRILDVKLQSKPSVYPYLTATQKAAVDGPLGGNDAARAVRAYKQLIYKADNHLGWMSFLGGNYSVRERSPFKESLDTSGVDLSSLTNLAEQWGVMLANAHCRSDGGSYGTPTSFETVARNLFAGQQDAFKAEVADFALRYASQVYTDFSLFRTSLSQNKLCV*
</t>
  </si>
  <si>
    <t xml:space="preserve">MAPKKDEKPATAEAGAEAPAKAEAKPKAEKAGKKAKKEPAKKAAKEPKGDGEKKDKKKKKSAVETYKLYIYKVLKQVHPDTGISSKAMSIMNSFINDIFEKVATEASKLSRYNKKPTVTSREIQTAVRLVLPGELAKHAVSEGTKAVTKFTSG*
</t>
  </si>
  <si>
    <t>C_170019</t>
  </si>
  <si>
    <t>C_170020</t>
  </si>
  <si>
    <t xml:space="preserve">MALFHGRGGILPLPHLAPEVQQQVLYPPSPAHARPAADPARKCPYXXXXXXXXXXXXXXXXXXXXXXXXXXXXXXXXXXXXXXXXXXXXXXXXXXXXXXXXXXXXXKQHLQQHRPQQRKPPQQPQHHSGGPTASGPGPGASVTGPGGSPLGAAGEGGTAGGKCPLRRALGPLAGIVFNKAGQISCPEPIIKMRAALAATRPVRELRPQALPIKLMAVVMTTAALNVPCGMWREHTDKFSSQWFMAVHATIPFIAMLRKAVIMPKYAILFTIAAAIAGQAMGAKLERRRMTDAARDELAGLARAHPAAAAGPPLPRVQVATAPAEAAVIGSRVAVAATSSAALPVASMSMTSRPRQQQGPAPADGTVSWAELYDEGKAAAAAAAQPAAVAGLAAASQFRLRPKGAGPRRVVRAGVVSAAAGCKAAAGKHGAAAIVAMAPEVVAAC*
</t>
  </si>
  <si>
    <t>C_170021</t>
  </si>
  <si>
    <t xml:space="preserve">MMLRDSCRFLRLRSRRLLQSTWTYSNSVDLCGSSYGSPTLQFQSTAAFQQYGAVLGLEVTSENAQTNSADVKKYEVIYGIAGIHSNYPAPPGVRSTMVLGSPANGRTAFIQTEGNSAASGVQVRTIEVCCTPANYVGALNIIFSDNSRKKLASFRIWTGTQPGPGKTNGGSGVAVAKLVAATIAWPTLAGAPITGTTLPCAAQPAAAVTCAAQ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LQFQSTTAFQQYGAALGLEVTSENAQTNSADVKKYEAIYGIAGIHSNYPAPPGVRSTMVLGSPANGRTAFIQTEGNSAASGVQVRTIEVCCTPANYVGALNIIFSDNSRKKLGSQQCNKTTITAGAPLGGVLASFKVLYGTRYGDGRVVGTAAKSITDLCCKAGSDPGTDSLLLRQALWAASYGTKLGGAKVRVSDPKFQPFAEWLVATSATLTGGDKNALKAPPNGNGNNPEWYLPIDVFTSQYNDPRFNKPGSFVVDLYIIGPDNALYGDYEVNRTVHSYVYNSSRGLFVIGPDQSYYDALWSTAAWASNNQTGTTYTVNTLLGPMGITYSSTPLPAISTITVSSTTLTNCQQASIMYIYYLQGKIALGPADLNLAVKTISIARGSYSLSDPWASQYFWPYQDDIQFYGGVIPNQPPPSPPPPPPSTLKPPPPGTIVRAPHAATSTTALSYVNCFKDNANARALPYRLGGSATMSNAMCNGMAKTARYAYMGTQVCVHV*
</t>
  </si>
  <si>
    <t>C_170022</t>
  </si>
  <si>
    <t xml:space="preserve">MVATASSRMRPCTTLATPGSSSSPRRLPSREPTTASGPSPAALATQSRTYTAAGQPPAAPPPPPGPASAAGAYNATSAGRPSNTCAHAAIRSPAAATPAAEAAEAACWWACQRRCSVAGVAAAAGAGAAAAGAVAAAGPAPTAAHRTVGRIAAAAAAAAAAAAAAAAGAAALPTPCGAGRAAEAQPYAHAAAETRPFQRAAAAAAAAAEAAATGLANAAAWWARPAAGRAPAAAFRPAAQAPSLPQTAAPGQAAEPLAPCWRAAADVGGAQAQAQAHAEPASGGGQASGCGGDCAAAAVQAPKAQPTDARAANDGHGGAAAVRAHQRPETEHTAGTAAATAAHEVSSVDAECPGAATAASQAGHATKEAATAAVAAGAQAGDAAEGAGAEALDRAAPADSPSTVASWSTSAAAPPASASVAGASGCRPGPAGAAATEASAVPPVALLAALGVAGVPAAATAAVLAAAESSSRSDSLPMPARASKASLPAAAARRSAAGSRATRPPAPTGPAGPGSCTKPGDGAFCVAAAVTAAAPSAAPSGADSSAAALSTVAGEAVGASSVASAST
</t>
  </si>
  <si>
    <t>C_170023</t>
  </si>
  <si>
    <t xml:space="preserve">MPLFNTLVDAVAADESYLEATLRPAAAQDAFTGRLLGCLLATRPERQALRGSGREVVLGVHRSDYMLDAPSGKFLQDASRLPPNPTLEHIPDAIAAAATASGHVAAGGVVVMVVQPGERNAYDQQWIQLQLWERHRLRTLRLTLADIAAGGRLDAASGTLTLPGGQPAAVFYFRAGYTPADYPSEAEWAARELIERSNAAKCPTVAYQLAGTKKVQQDLATPGVLERFLPPATAAADAALLREFFAGLWSLDPRDLAADAGGAAAAVRDAIARPEAYVLKPQREGGGNNLYGEELRAALQQGGEELSAYILMQRILPPVNRSVLVRNGQWQEAETLSELGIYGTFVRHNNAVVVNQQSGHLVRTKTASSNEGGVAAGFAVLDSPYLVE*
</t>
  </si>
  <si>
    <t>C_170024</t>
  </si>
  <si>
    <t>C_170025</t>
  </si>
  <si>
    <t xml:space="preserve">MAGRGKGKTAGKKAVSRSAKAGLQFPVGRIARYLKKGKYAERIGAGAPVYLAAVLEYLTAEVLELAGNAARDNKKNRIVPRHIQLAIRNDEELGKLLGEVTIASGGVLPNIHAVLLPKKTKGGKGEETA*
</t>
  </si>
  <si>
    <t>C_170026</t>
  </si>
  <si>
    <t xml:space="preserve">MATGGDGGPISPDRRPSQGGGGGAGLPPAGASLEPTSSITTIATITTKQRSSRLSAVTSPSAAAPSAAVAVTATAATAMGAAAAAAGASKNVAFSDTGRAVAATAAAVAPSSPEAAIKSVPAPQVVHGAAGGRKPAAAAPTDPVKAEKVAAAAAQAAGLSTGKKAKKQYRKAAEAEAAKGADPEAARREEEIADAKAVMKEKKRKRYTNLMCCCCCILFAGIIATAIAVPICVIQGCPPKKPDTNVVTLEEGLYSLRLLARMEDIEQKVSDLIPPLLRDYVNVTRLQVRDSLLAKYKDQLTFLIPDFPMRFEPDLAEAARAGLSQLGAAATAAASTSLGGISISSATGSATASNTASLLASYANGSMSLTALSSLLPDSAKQTLQDLAAQIAAAADLVPGADGTALDGASLLNAALSGSTGSLLSTLRQTLTSAAGGNTGTGGNDLLAEHASLVSAAAAGAAKDLTGLLGGGGSSSSGSSSAAGTDPNVQWYLKKAEVADAWSLTEGAPDVIVAVVDTGFDIDHPDLKPNLWVNPGEVPGDGIDNDGNDVRAARNAGFIDDINGFDFAGSGDAAATAKKKVQAAALTSPTVRATYATQLRPMCKPDADVRPESSDTGHGTHVAGIVAAVRNSVAAVAGAAPRVKVMVLKVFDASGRVYASHVVAAYAYAQRMGAHIVSCSFGPDTPNLQPQPYEVAEMVAQESLYSSAVTPLESKGVLLVAAAGNELTDLNGLASVKSNYLPCTLPNSNVMCITGSNPLDRAITGMAGNMPVGVNYGTAVVDMAAPGQDIYNTFPISLGSYGNKTGSSMATPLVAGVAALVASVVGAVGPLVASPNYYQASSVKSLLLETADKLPGLPVIGGRRLNAQRAVEAAYAASGGSYLLTPSSDFYTANGAAASLLSAGLAEQYYMAAAPTAANTPISLDSIAVPPAPFDVSVRAPVNNTPVTRLLSYKYTPATANASAPAGGPSGVLLLRLAGLARFTSSGVWGLQLSGAMAPASVRIMVGQRLLNLTSIGATASLMVPTAGLYDFEMLVLAPSDPVELRWATPAAPGVYGSPASDLLVVPSYSPAVHPRFAPNVTFPGAAVAPGWQVMWDYTTRDDGTSPTAQLSPAFLTTFSTGLPPFSGAPYAPLRNSIMAGADLFRAAGSFGAAATAATQASLAGPSPPTNLAVPDFASAAAYGVAVAQFTPPSSAQLQFQVTCSSCLLFVQGVLVADASQQQPIGSGSTVRAPEPQTVQSGCMSLTAALNSLSTGSVYTLELRFAVGDTSRGVLGVTWSPCSPGGSPTGQWGGLAGMLTSSVMWAPPAAGTGIIRSSLRCDLWRSRGAADASVVPSPRLVPPLASFTLPRVGSRNQNCTLWSSNPNCTAVALATAQDVLPTLVSGSGNYHVRCWAFWNGTFRAGTFSVRSASITSSPAAVANVFLGNQQIFRSTAPSAQPYVNFNRQSLAPRVNAFAPYLQLLAFEYSDVSPTSVMGLLDGTEVFAVKETLLIDRRMVVPATLS*
</t>
  </si>
  <si>
    <t>C_170027</t>
  </si>
  <si>
    <t xml:space="preserve">MPPTSGILAWFTSWLDWLRSLFFKREMELSLVGLNKGGKSTLVQVLTTGQYTEDTIPTVGFNMRKMTKGGVTIKMWDLGGQQRFRNLWERYCRGVQAIVFVVDAADLDNVPMAQRELHSLLEKPSLKSIPLLVLGNKNDLPGALGVQQLTDALNLKALTDREVCIYSISCKRQNNIDVTLEWLTKHAKS*
</t>
  </si>
  <si>
    <t>C_170028</t>
  </si>
  <si>
    <t xml:space="preserve">MLQGRCVSHTRTRLASLRPVANTISSTNMVSVAAAPSTSVSVAPKKGTAEATAARSYHDDMKCVLWTASDLSSRIAELGRQIATDYEGKAPLVLGVLKGSFMFYSDLVRAIEPCPRGLTMDFIRASSYGSGTESTGDVKLKTDLKKEKVAGRHVLLVEDIVDTALTITTVIRYLEEECDVASVRTATLLDKHERRALSYKPEYVGFTCPNEFVVGYGLDFDEEYRSIPYIGVLKPECYAHLGIKPEPAESGESGDE*
</t>
  </si>
  <si>
    <t>C_170030</t>
  </si>
  <si>
    <t xml:space="preserve">MSLRTYSHQLAALNAKAVKAWLQDASWKGRANKNNPRFYADVPADDSGPPTAATKAKISAAMKGNTNRMKKR*
</t>
  </si>
  <si>
    <t>C_170031</t>
  </si>
  <si>
    <t xml:space="preserve">MDLRKQLAAEHATWAQLLEPHPVATCNGNPSSRTYVATWCSIPVHLHVLTFVKRPNPIAPLPGPNSPHPTVAAALDAPPPVQANMVTQPDMIAIATEVETALVQLIAEPSPQVLPVLACAKVTCRAHITSPGDDHVTQRILAEVHVATPRVPGLVPLSQWLQERWPACRVEEEAPAAAGQALAQAPSHGQGQGAAQGQAHIQVQAQGPQPRQQQQQQQQHSPPQSVGKAAPQPRSVGGGDGSSLKDGSGAPTASRLPTVAGGIACIAPEAAAGAAVAAQRAGAGLLGSSDSAASVPDLGLAAGAVPSAASGAADTRPQPVAEGTQPQSEAAGHGITRGPLLPVTEAMDVLICLAEVLGALHRRGLTHGAVSPKTVQLQVTPPPPDIQALLKRPQRSRGRGNRHGREQAPAQPQLASTPEGQAQEQPQDAAAGHAVVQRAGADTKQLQQRGEALAGAVAADDSGAGAIPRQASTAESVATPTAHATASKPALSAAAAIPAGAGGPLSPTLQLTQVAQGSGPASSGGRGSVGSNGAAKPAASLHRPAMMESLADPAMAAFLDSGSTDPKSRQTLAQVVAALGGVPRANHRGGAAADGAGAADGAVGSSAAAGGSGMGGSMGGSGRTAMSASGPSGTGSALTTLLLGSAAVKSNASASETVMVTAALPSIMLDSAAAAAASASSARTQTGTGVLSSSEAPGAKQGQASPTPPSGSVGAGRASGACRRRSAVASPDAGGGGGGGSAAERGIASVGGERKAEAGGSTGRGELDMDADADDKSSTQSLQLRPIVPQPPPGQSASSVTTASLARPPPQPSVAPSPRDTQQSGLPSIAQSASTPLGSSPHASSGLPHSGPDTISQPGTSGPSQALSLPQSHGTTGLGRTTVTTPHETPTEGDDTLGSAGAAAAVAAGAVTAADTGTGRQRPAKPRRLVAMLTLPALGPAVLQMLTWGRARPVGLPRDHLLWCAPELLNTGALGWPILPFMPRRSGSGIAGAAGAGAGATGLDLLGPLDRSMGTMRSHRMGGSGHRGRERDKGGNVQFSGFLSGPGPGDGSYTYGAGLNSNMGGNRRFRLAAALLMGHDASGAASSMYGVSPSCDVYSVGLLMWHLVTGQVPFDHLTTQEVVRAKEMGSLDEQLPFSPELPLAYIALARRCWSTAPMQRPAMRSVLAELRSLRCQLLGQSQPYESPSSGFGFGFGLGLGRSSSVGDFTGDSRLSFTLSLALSSRDFSGDEYALARPPLELAFGAGVSARSEHGGSASIGGSGGPLPPPPLQSALPPGLLTALTAPRTAAGGSGAGGGRRGGGSGAFIDDESDRFTDTDRFTDQAETEQSTVLSSPPTAGTPSGGIMRSGSGAGGGSRRNLPSAASLTCSFRMMRRGGAGSHTGGRRTTGGGGAAAAGDTQSSPVAQGAQAAAGQPVGPGGGGSGGVYAPASVSTKSHSGGVGGGRTSSGISAGLMAGFSPGGSVRASDSNSTAATPPGGGGGGSDRSINSTTAIVAAAAGCAAHAAVPLALAASSNAGCAGAGITVGTLGAETRRGGAVAGGDGGGGGSDASGESSLAAQPAAASAGSNVVAVAH*
</t>
  </si>
  <si>
    <t xml:space="preserve">MTVADFEMNPVSRRWLASPHARVEVRGLLVKTIMTITVSVISGLTKVQSVILMGTSVFLFWSYVRWEPHFIEWINHTRAGLYGMVSWAGILLVVLTFSPDRKYSDFRSKVTTIMVAGLLPCMLVGFLASFIRLRWRVKNAIKAFSHIDPNKSRLKDIYRFPDPMEVEIVSRVCRKWTEDDVLDPDAVKLAETVLKVGMAHFHDDVFLTITYSNFLIEVQNNYQSGVTQLQQAKKLEPSMSDRFAIFVREQEHKQKAQSQSSGESAVDLVSYVEFQRNYRLLLRAHKGSLYATRHFWKQLLHHDVSFSALARAFRSIEVNKTKADRTYKMVLDRYPSSVKLLRSYGRFLEEVKNDPWTAAKYYSEADKVEEQQENAANDAMLSDAVGDGDPSSMLAQVDEKNNAVAVINAVGIIQMANKPLMKLFGYRKGELEGKNISILMPQPFSQRHNGYLRNYITTGKAKILDSVREVVAIHKDRYVFPLKIAVTKVSGTGADSLFMGVLKPAEDDPNTVRAWIMTQGTILCVDQRFSDWFGRGPQELVGRPFNTIATEQDVLIKLLDLANASTEAEFQEGRVTSEQVHLLHKYTEPVPCRLKMTLGGTDSQRIFVVHVKRVRNDQNNMMVTDHKGRIMYMNTDLASALGYTPKQAVKMDISQLMSHPYSMLHYKYMKEPPAKVPLQSCRNAATVVMLDSKKQPHPVKPHLSLREENDIITHVVNIEFSSWERGLDERRLSMVIDEAGMIQSVSDTPMGVFGIKPASMVGHSVAEYIDALSPLRGELPEIIKKMVALQTEKPGYSWRVGVHPPVDEAALATASAVAQAILAKNTRPALMGMEIKPPANEGELPVVSVTLFKADMVTGVMLVDHNNVVVKPNCCVLHPTGLLFGVANQVLMKRKASQFLDMPHNVHSEWLLSDHKVKGAMKTGTTGRKIGPTRNITAFHEDGQPLTIRMTAVAQENKRVNVKFNFANYWTGNTDVFLRTLHGNVERAQTRGQEAPAAAPPVADPKNNRSGRRALVTTSVNAKGGVKWAGIGGGDADPDGDEKSVKGNGRKEATLPHSPTADKLGGDGGTAPRMSDAGGRKSEDGSLSDSGSGSGDEKAEDDKAAEGQDGLGAWGGGGNNWGAAVDDDQASGVSGSQVDGASVVSGSEAGGYQTDFKRGRRFKKLMKLLSSAKAKADLTRYNRHTYIVIALLLLVHTICFALFLIFLENQKKYVTEVDSTQDTSTYGLDVAILSRAMQNVYNNNTNPEWYTWDDLPVILKDTTSAIDMMEFNHQGLYLGFGKLRHLGDIYELGAIWEGRTLNETLYIDTRNPYHVSDLNSLWLMGNALIASGRELVSNHIRIANATGKNFTLNRDWQYVINNGPASVTAGYRYSLNGMVLRTWDSVGRVNMLGIGLLIAEGAVVCGIAALYMWVLLKQVARQRYSLYSVFLVIPTGFLRALASKHVQVDGEDDNDSDSDAGDDANANKERNKDTAAVPGAASTKDGKTDDGKGDDKPVILPGVKTKAVVVDMGEAADTPQPMWRRLVRALSPSNWLGSGHLGNVDTGKRKLIKDNRDTMTLTVPFLIWGAVVISIYTYSYLTLKKVSEPLVNLDVANRVKAKINRVVFTAQEVISQLTPELRAKAQHELLVRQADLEMFYDALLYGSDNLPEMAFSHTAGTLFSGAAPAQMFFRSKDQCYVKDYPGRWCFPEGHMYHEVSMNALDPMVRRLIEEALLLGNDADADLNFNSTRFDFVWRVAYHQLIMGVWDANGIYTAAANQRFGQVRMAHIILFVLSICLAILFLATMFRPFIRRTAIEARQVAELLSQLPPEMDVEGLVASAMASKRRDGEEGEEGVDRSRRSIDGRGKGSGRKSVDGVRASMDGPGKGSGKGGKAAAEQEDDASSVASSMN*
</t>
  </si>
  <si>
    <t>C_170033</t>
  </si>
  <si>
    <t xml:space="preserve">MRSAAYLLVALLACASLRSLVAQEAGEAYDVNKELEKLKGWKHYLQSELDKANAALKTEQDKTAQLTQQLTDANARATAAAGAADATAKVNELTAKVAELTQQLTAATTRATTAEAQATAAATAQKQAADAQVTIAQLQKDAADAKAKVAELDAKLAAQVQAAAAANGEANVLRTKLAEQAAKAEAAVVERQTLEARVAELANATAKAGGLRGHALAIYDILVDEAAKHRDVAINYANDKLPGLKAKITEVHAQVSAQLPKVNVTEHVGAFVGHVDGEIRPWLAQTLSAVPQLKKYGDDPVALQAIVYCIIGAPVVLLFSLLLSCCCRSGHRAEPDAPATVGGKRKVGKGKAKQG*
</t>
  </si>
  <si>
    <t>C_170034</t>
  </si>
  <si>
    <t xml:space="preserve">MAFYMVGGIHEVVEKADKLAKDVAARKDESKKAKSSEALKDVPSLEKMAGEIKDEVIDADDSLEEDFKAEAISSENMVLNEKGEKVPLPKK*
</t>
  </si>
  <si>
    <t>C_170035</t>
  </si>
  <si>
    <t xml:space="preserve">MGGCLSRTEVSEVDVAVTPRRRSSRTGGRGGNRSNRGQSYVMRTYTPPPPPPIFGCEGEYKVMELLGTGGTGQTWLCQHHETARRVAVKFVPRPLPPVLVPLISMELQLQASLSEGHLGLVRLESAMLSRTHLGLVMEYVDGGTLTQYVSKRTETRDERGGLNLTEDEARYMFRQMVSAVEHLHSSHVAHRDLKMCNVVLSSTYPPALKLCDFGFAKNFDNEDSKMHTCIGTPVYMSPNQLATAAANKKTPTPPTPFPGKAVELPPPEPTPAVKAQADADTAAGDLSDATPVLSYSARAADVWACGVMLFAMLLGRFPFDHENHPDPNSSDAQVEVWKEQVRASGEDWQKMPRVAPYVRLLSDSCRDLLGKMLQFEEADRINISGIREHPWFNLPLPEHLDKTLTELEGRQQRQHQRLAKVAPAQVAARDAAIKDLVLRASRVPGQRANGGVGGTRRPPPLSILNPGLFAAIQEADRESDSPRTPGRSTPAGDGSQTPRRVTFAQSAPDSERPTGPACSEAAVSSAQVEVGLEDGGSNAGSDKGDCKADTGENVTPPDAVDEGKFITLDLSSAAWAAKQVTLPLEPAAPVPQQGDPPAPVPSEASAPAAAGEDAESASASATGVAESGVATRLAAGAVAEAAIAQARVSHARSSAACGSPPAASLAASTATSLLTNNSSATLGAPAVSGSANAFQDATAAGLAAAVDAAVAAVAAAAVSKETKDKAASRDPEPSKAASSSGDGRASGGSANAPCTPDNTLGPAIKVSA*
</t>
  </si>
  <si>
    <t>C_170036</t>
  </si>
  <si>
    <t xml:space="preserve">MAAAALLLAPTGLNARSLTPSTSAIPSSSGTGASSTRDSDFSPAHLRVVTSEVEFRAALADPGVNTIWVNGSLTLTQAYWRTVPTVEVQRPLIIEPSPDSPPLPVFDFAYVSGKARIAGCVPLPIIFPVADKLPTNSGVATATDAGAGAGTGSGARGTAGAAPPAAVGGAPAATGKATASTLFTEAAAAAATAAAAAAAAATASATSTPSSAPHTTAIRTLLAAAGSSPTTSTHIAAIMGIAPPEVSNPAAATSTPVATITPVATSTPAATAANAPTQQQQPPPLQQAPQQAPQQQQADPQAPPPQQHFPASTWGLDTPLDPRGPLVIVRGFELQHVQVSMPESFGMRYWAAAPRPGLYGAHGWPQLFQYLASWCYPNNLTRCYRTATHLADVALINPLTQDNGGYVLHYLHSFSHGDVVMDEECVKFLSYPECVQRALAKLHGVPITPLPGSSSAANVTTNNNNADAAAAPAASNVDSSSSGSAPDGSSTSSSGAADAPGPDPRTEDSESGNTNTNTAVLGSAPGAATSDATSPGGTAPDGAAPMPASEEEEAAAAAAKVAADQARKRRVHRRLEWMLPMLLPLVLVLVLVARCLWMSHRRRRADFAVSVYDDGPVAADADANGGRAQPLTTSRSADDGGSDGPEGGGGGGRIFDRSNGGNGDPTLFGRLFGNGHRNHRNHNGANRNGSSRALLDGGHGGAAITSTYAAAAAATQAPPAADGVVAAPICGTGTSVALPATAPGGLLRGPDGIRLGGLLGRGAFGSVFEGWWRGRRVAVKVIATTCRADEIKVQREARLAASLAHPNLVALLSCTTAATSSGTHTASAATAATSNNLSTATTTPAAGPTPAKTAPTPRTTGSAAASVSASACASFVAPSSSRGGSSTHASSSARVTPRDHHSRDDTNATNTGAANTHSGGARKGTGGAGGARNAPRSLTPLRLLFRTMFSTTSRKDEATAGAAAAAADDDDLEQQQQQQQPSTAAVAAVTAVPLPAVAVSSPSLRPAHMMETTGTADSLRQRHQHHEQQVGPRPKPASAFASAFAIGASAASSSAAGNTCGSAVELVATTATSGGTATGNTGNTGNTTGTSTTTPAARQRRPAEDPRSPSLPRSPCSPPATTANTNAQPQRLTGAAAGGGISFASTPTSVGSSEARDTFDANAPPLPLSAAPSCSMSASLAVPAGTLHGTPRPPISSACSNILTATLSTRTSNAAHTLTGVNSLTTPAATPTRRSLFAFGSGASGTATAATARPGTPVTPNAATHASESATAAFGAAAFGAAAAGAAADAAASGTHADLAPCMVLTSPRRGHATARSLVHRRGSPVKPPATARGGGASSPTKTAAATTTAAALRQHQSYQVHSGAAAVATPREHGAAAHSQTGLSGGGFTSSALATTAVPAPALAGLLDACASGGDASSAALTTAGPDAAITTTTIDNNNINSANTAAPSETWLVMELCDGGSLAAAAARGEFVRRPAVAPARQQQPEAAGVTGTDGPQLDMVGVLAVARDIARGLSHLHAKGIVHGDMKMENVMLCRNAAAAGRSRTAARTPSASAYAFKAAAAGGGESAAAGGNSWWPFAVGGGAGVASVYANPVAAVGTPAASSPAASGALFGGAGASSINGDGGIDAFRYTAKVGDFGLSRALDSGRSHLQRTAGCVAGSLSHLAPEALLRGEMRREGDVYAFGVLLWELCSGVRAYRGLSSGEVVQGVLLRGLRPHTAAAAATAAALASSGTAGAAAKTLCRLSASRTTAATAAPVPVSVPEPLMELMELCWAAEPEERPTFEDVLYHIDCLVMSVGVMMKTVATAAAEAPASGPAAAAAGSEPQEHQPTTPATSDEQEPQQPLQPQLDRSSAVAPVAAVSAAAAPAARAAAGGWAAALQANKTAAVAVACSVTSDGSRAGVGSVLPLGRCKSTASAAFATTGTAAPTIPVAHARTSSAPVCLELATGAGNTTAAVAAMPHLRPSSSAVSYGSPSSHAHPAQPPPSVASAYSACSPQRRMALVDWDSFELTSALMTIAESQQQHGHDFAAQDAAHVQGFGDSQQQGVHRDQQQQQQQQQQQQQQPRRQHSGSSVVVAYDPLGLQEDDDVEYDTQMTLVPPPNASLLQQRHAEQGGHAPRARPLGAEAAYGAGAV*
</t>
  </si>
  <si>
    <t>C_170037</t>
  </si>
  <si>
    <t xml:space="preserve">MALRQAFGQYLMASSVLSTYINVLEGGTDVANERVGYAQAIQGTFLAVAAIPAGWLAMHYRRDAILRVMGLLAFAAIATTSAALVLSDEAVGGYKYWLLSYIVSQGVGPGVGAVMFYLSGNVWKLEVMQDVSEDEDEEAGAAGGSGGGGEDYRRRLLDGWDSDNEPNSYKAACGPTSARPSPARPVVPAGGGAASSYTPPPVVVVTPAAAAAAAVGGSGLSPAPPNVSSHALLLSPDVSTPATNRSTATTPGGVSPAPAASGRPSLQGNHVATAAGAVAPSAGAAAATANLPGVLGTAAAAAEAWRQQQQQHGDAAAGRSVDETAQGKFHAMRQAVDSAADPMATAPPPPPPPPPPAMADCRTVSIFGGAVPGIDAAAEAAIAAEAAAAAAEGDGEGGGAAAGAGSELSFSAMLRPGSKKGGSKARNRYANAAAASADSARASGGGGLFAFPEEVLREDEEEEVEVGVEEEEIRVVAGRNESATASAASAAANSNGQKQAAPAAAATASSGKPGEAQAATAAAAAGGKAGAAAKRGPTLTLPKTSADDASGASAPASDGPETPTFYAASAAGKQPPSVAAPSPAADLEGSITPTAAAAAAAAAATLQRSPPPIKTVAPVENETKANKKDKDGKDKKDKDKERPVPTGPQEXXXXXXXXXXXXXXXXXXXXXXXAAAALPFLSAAAAAAANLGGSTPSSPRAVPVPVPVPPPAVPANPSLSPPRHLHGAIPRRPSRLSSSSGGADDLHFPNPVTTSGTGGAAAERHHDAGPHHVPTQPQLTPPPAERQRLAKNTPGNDRAPGGGAGGGGGGGGALVAGVRRVSGAGGGGGREEAPPRLGPRSAIQAEIHKRRFLCLTMAWIPGVLALTDCIMGLASGMTIKFFPIFFKDAVLLPPVYVNLMYCAIPLCLSSAAFVAQRQSRLMGRVQTMVLNRGLGITLLAWIASHPNHWREPRLMVPIYIARTSIMNSIYPLQKSILMFTFIVTALMQSMGWAMSMLLLPIVPRKEAGLRDAVVAARRGSVSGVGAAAAGGGGGGARGERRAVSPGRR*
</t>
  </si>
  <si>
    <t>C_170038</t>
  </si>
  <si>
    <t xml:space="preserve">MLEQNQQQLQLSRGLEAHLGTMLDEPPLKLAKAPPEPKPGSTTPPASSAMGAGKGLDAIAGLRPQLMTAAVRHAASGGPPDKSGARHRNDDPGASETRDNTKHAPVSLRDKQRNSDAELVGASAGVRISSGGGNGVRRDSGSSSGGVPAHAQALLLPHLSQPPSPAAARGNLLNSSATETRGLHAKGTVPSAAAATAAAARLRPRSSRHTGTFAGGSLQQQQQQPMLLRDRIRRHAHRHVDGGVLVASGSHLEIIASQQPAAAAAALRACGKADVGFASPVAAAAAGITNTAPQLEMEYAAGNSRDGSGGSRSSNSSSFGALAQLGSRNSSSPHFPSSPTTAGGPSSPLTLLRTQSSHEQLPPSPHISSSLRRLAAPAALNGACALATAPQVSAGLPIAAAAAPPLRLLLPPALPPLAPNTAGTSRNTFAGGVGIRLSWPQQHPQQATASVGGTAGAGAPFTQQWRPCAQQAQHQQQPAAAAHDGGGHVVAAAVHPVGGGAAAGANYARTSSEQLDSINFDSVLWQLDENELDAILFK*
</t>
  </si>
  <si>
    <t>C_170039</t>
  </si>
  <si>
    <t xml:space="preserve">MPKGGAAPAPEELGYDLEAMTYAPEDEVIPTLAQVRAAEVEAEEAEETQKRDRKKAGKDASSSGADGADGGKGGKKGAAHGKGHKGHGEEAAAKGTNGAGAAGAVARPAEGGEGAAAAGATAEGGEGATEVIAGRRRKGKGKEEKPANWFDLKINTNVYVTGLPLDVTLVEVAETFGKCGVIKVDEKGQPRIKLYRDKDTGDLKGDALVSYLKEPSVDLACQFLNGAYFRAGMGHTMTVEKAQFQMKGETYVGKSTNKRDKKKQLAALEARALGWAGFDDRAPPERTTTVLMHMFAPDDFLDNMLLTEELEQDVRAECSKLGHIDKVRIFKHNPQGVVTIRFRTPDAAQACVGLMNGRYFGGRKLEAFMWDGFTNYNVKPKESAEEEQARLEAFAAELEASGDKEGAAKATAAAAEHKAGMAAAAAEAAKTEAEAAAAAAGAPGEAGAGAAGAEAVAEVAAQGQPMES*
</t>
  </si>
  <si>
    <t>C_170040</t>
  </si>
  <si>
    <t xml:space="preserve">MPQAFEESPPTSALPPNTAATAATSSPRAVRGQQYMTHPSRMSCSGLPSYTGAGAGAGADAAGTLPVLVPGAGQASAAVAIMHASSSPDPLEARLSRLEERAEAWERERPGRVSQTGAGSGGAAAAGAVLGVGAGVGAPAAGTAGALYLSTAALSNRRMERLSGAAEGPGTGACADGAGAGAGVGSPGKGSGAGASGGDGDGGGADGQQLSQLSATVAELQRRVEELTAAAAATAAAAGASSVASSASDAASAAGSSSRSGDSCSSISSLAAGKRDSRGSTGAPGPDLTERRLVMLENQVRQLIMSGAATGGGGGGCSSMEHAPPLPPPSAGGRSLLAGKPAPSAAAAGKGPGTGASSDVGESGAVAAVALALGCVAATVVLGQHRRRRRARGRQSDGDRRPSEGGGRRQSEAGSKRVSGTGGPATSATPTLPRPPHRPAGRGGALNMVPXXXXXXXXXXXXXXXXXSGCQAAEPDGTCRRCRERRRLRRDAGGGGGAAAGSSPGGAGTKAAPSSQQLQLQLEGRVASVDAALADLAARVAAAEAAAAGGAEEVAGLKAALQALQQRHEQEQEQERAAAAAAAAAKAQAEAEASGAAAAASASTEQEPVLLEMRQALAAMEERVQGPADDGGGAAAQLVLSHGGSGTGGGGGLWPARSVRAPAGGGGGAPRGVSFRLAPGVQLRFSVDGTTGGADDDDDDETDSGGGGNTTAGGGGGNGDGPGSVRSVTSVAPSAHGYLSSVGATSLGVTATDGGGAATSTGAAAGSITGPLLQHSASRGYSGLGGGSMSTVGGGAVAAQQLEQLTDRVGDLEAIVDDLRKKVNKGLSMRVTRDELRESMAHIDSRIDTAVSRATSRATSLKGRAGAGAGGGGGGGAEDEVSARALRARLEAQHRRSTGGNGDQVGAGGAGEDELDGVAAEDVEGRGGGQEVGDTEDGEEGGGGGGGGGRPRAALGEPSFSRGVALSAATSAANSMSGLAGLGAAEADEEDGEDEGEEGREIGVGGGGKGKAGAASGGVSRSADSSPRRQWRRDGGGGAAAVDSGGLGGGLTYTGGLRTAESSRSASPERLRGGGGGGGGLGPGGVRAALSDLQRSVDLLEHRMEAVEVSALRQAAGEAHVSALAATVQQLQADQMAALRAARASQSGAGAGGSGSNNGGGGGGGGGGGGGGGGAGNASMYRRGVSAMIQDNPVLRGFDEQLVLLTTRVDVNEELHTELDKEVRQLSAQLARLATTGGGGGGGGGSRAASTSVGHGHKPRGGSVSAGRQHGSTSPHGGSSSHGGYSSHGGQNSSSGGAGGAGHRSSGGGSAGGAGGGGGGGGGGSTSGQRQGGSKGVRAAA*
</t>
  </si>
  <si>
    <t>C_170041</t>
  </si>
  <si>
    <t xml:space="preserve">MPIDCSRPRPRSRSPRSAACDGTISSLSQEQQDAAVKFTFPMFSNPMTADEFLAKFEAGKSVLTKTDPGQSRRDSKISNVGQRHQGRRQLSWIQKRIVSF*
</t>
  </si>
  <si>
    <t>C_170042</t>
  </si>
  <si>
    <t xml:space="preserve">PLEVPPRPPLSTPAPPPEAYPQPFCLKASDTYSPPPATTSPDCPSHAPIPHAVTSKSGGGWPSPHTSPWPLPALPGVGP
</t>
  </si>
  <si>
    <t>C_170043</t>
  </si>
  <si>
    <t xml:space="preserve">MAEAAGEQEVEYQNESRVLILDADNAGSAVRTAVFSRQGEDVHATAASLLNLPAGERIRCFHLPMFEKAMGWSVHMYIDLDAIAHKLDHNTNATQLWLIANLPNEPPEVQPDSIHGPVLLTAENFKDEEYVQLGDEEWAQIVAKCKEVQPNAQFLPMEPVATPPGQ*
</t>
  </si>
  <si>
    <t>C_170045</t>
  </si>
  <si>
    <t xml:space="preserve">MPCILFVGLDGAGKTTIINTLLEEARRLKVEEQRAKEEERRVARDGRPALRQQNGQQDGAGGGGGGGTAAASSRDASMRGSQAALSKAVTGVTEDRGTARTGGQTDAGTEDGNGQGAGEGEGGISEKARRARDAIQPPPPAPSERGMLYALPQSVLRYGCVLMDTPGGFFQRRRYLGGLQLATAVVLCVDAADESRFPVVRDFFAQHVLPEVCRRHLPLLLLATKRDVCDWGAAEDVALDLDLAILMAHVAAPWTAAHVVGGQLGPLREPLTWLLQQSSIVDHLWHSWPSSAPVLLHYQQANARYAVGMASKKAVELFHGEDDQEGVLQAAAGAGGGGLGAGREGGAGGRLGGGGFRVAAGPLPALAPSGSVHISAVTSLAPLGSTPQPSVGVQAPA*
</t>
  </si>
  <si>
    <t>C_170046</t>
  </si>
  <si>
    <t xml:space="preserve">MLQAVAVCAAGRPLEANPWAAGLGYRWRLSDAHRYGRSATPFFSYLYPLDQPPTSVVEAAAQHLHRSLLQALRPVGTAAAAAYEGEERGAARWGRRCQTDAAASDTTVGSGAGAAGAEVSEAAEPEAGADAEEEAARGVAAALRGAAVVEWWAHTRVLGAAHQLHFDVNEDVLRRGLGRYRLQHPLLSSVLFLPPALAGRGTAAGAAAAATAGAAAAAAAGAEEGRGGGGAVGCGRGGGGGGAAAPGVPGCAGGPTLVLDQTPAGARRQQAAGRDEQLQHHDEDQGLLHQNHENQHQHQQHQQPLAPRAWPVWPRANRLLVFPGDLLHGVLPQRQQQQAPASGYARAAPGPEGDAAAAAARWWGLG*
</t>
  </si>
  <si>
    <t>C_170047</t>
  </si>
  <si>
    <t xml:space="preserve">MTRCARESDQLVRYHINANATSGTVTWSTRLHLLMEMAIADSQSHAVGLKWEHVAKLNNTAHTKGADLAGWRVKWAKGKIYDSRGCQLAFGVTAPRYDGVDAAALDAVAGGGSSSSSSAANGTSALVATGGTVAAGNANSNANSSSSGGGSDSGVVRYVSIAIPDRYFPDNAGVGTTEPSDCGAHTTLYDEARALYGPIVLVADIMVKRVSSYFLLTNLVPVLVVSLASLVSYCMPCAALGERIGVITTMILSLTALQFVFDTPPANYINALQSVVLASYLLMAIAVLEALVVNRLVNLSSTLTNKRSCVRKYSTLLSSSGPYGGGKRSATSAASSLDRRLAAALAAAAAAAGGHLDDPEAGKAGQAGPNPFAKPRPRSHGGSSNGSVSASVSEGKRQLQQRRKAAVEVAAAVGPPXXXXXXXXXXXXXXXXXTCTCRARRPGRTRHIGPEHLRRRRHLPEHCRNGRNRDALLPPAAGTVGPVGYAAAALAELAAVSEHPTLPLPPSPHQQQYQQQQQQHKSWHTAAAPAAASWQGGPGPVAEAAEDYEPMPQHPQQQQQPVPASRQLLLADAAAGGSVAASAQPLLAGARNPTGAGATAGPRGPTFHRLAGSSSAAATTIPTAATAAAGAAATAAGLNLLHQRSLELDAAAGSAAAAPPPQPIWRRSNRVAGRGGAAGGGGVTGGGGGAGGGGRAQAAAGWLAACWGGVRGGCWAACEGPLEWYSNVKEDPELAMYVAVRIDKWTCGVTFVLYVVCVTVLLWFMTQVGDHKLMLGDRPGNM*
</t>
  </si>
  <si>
    <t>C_170048</t>
  </si>
  <si>
    <t>C_170049</t>
  </si>
  <si>
    <t xml:space="preserve">MSNAKFAPPSGAISSASGNVAEVAASSTPSEVISAIVTSASSPPQRTSNPNRWLLFGFFFLVIFASIVSFREEIYTFTTDIHKYPILSVVEASQVRKYLGSGWTFGTGQDQVHTIDPDAAAAVSGADAATGATGAAGSGRCAGGGSGKGGGAGGGRCIEERDGRGCRAAAAGAVRVNGLILCWGV
</t>
  </si>
  <si>
    <t>C_170050</t>
  </si>
  <si>
    <t xml:space="preserve">MASNYNGAYRTFIATVSLSLGGVPYEVITSANTTHDQFTNETLQQLSRASRLPLSSFAPTSLTPGSVVLDLNMTSRALPRATAADWQSFLTGGLAALAPDQLLSSDYMTTWGVTDVRLVVLSATEVIPEPPPTAPDTSSSSSWWDDPGHKAAVLVPSIIGGILLIGGIVAGAFVLYRRRHAGGRSVAAVQPTGAVMPAAAEPPPAMAAPGSVAAVGTVGAAPGYGSYGDGAYGGYGVPSPGGYGTAGYGGVAVQGGIEVDAKALAATAYAEAAAAAAANGGMLPPGYVVPAAPTAAAYPGAVPPPASAETTAAAAAAAAADGAILSPTSARRAHQPFPPPSPGGGGPHPGAPQYSLSGGHVSSAGGGLPANGAWWEQEDAGAAASRARQRPRRKPAGATAAALARAQRGGAATEPGGGGGVGDGGGAGGVWRQWRADAAGGSGGAGGRAHSGRRRRRRIPGFAAGRRSLAVVTYTHDSLSKRAGGSKPKWRRRRRRRWRQWQQA*
</t>
  </si>
  <si>
    <t>C_170051</t>
  </si>
  <si>
    <t xml:space="preserve">MALRGEASGALTGTGAVRQWRAGSSGSSPADLSTTQPTLRLAWVLRMTPSRMAAACWTTAPMTTCTIRTTAAGTTKTRAWSARAARYRKRARCGL*
</t>
  </si>
  <si>
    <t>C_170052</t>
  </si>
  <si>
    <t xml:space="preserve">MPQFKSSLQCYGNETRLWNGNPCGTVGVICSRAGGAYVPSQPWAVRLVGGPAAGPHMGRLEMWWAAVSTWTTTCEQVGSWRTAAVICRQLGFTGGRFVSAAVFGPGTGGAVTGAWPYNCRGNETGLAQCDMPSSPNECYGGHDADVGVVCEPAPAGTVRLVDGRGPWEGRLEVYTAGLWGTLSSNLLISYEDTFAKTVCRQLGFSGGVRGPRGGLVGGGQGRDPIAASGLDCLGTEESLLECGVHDGGLPFEDGMGKVQSQSPCLRLVAGASPSEGRLDSMFNSTWGPVFTYGMFPESFDDMDAQVACAQLGYASGRAVVNGWQRSQQAAWLSRLVCQGDERDLMSCLPGPNNNMVVAQSSSGDNAQAGVICSNVRLAGQDPGLPNRGRLEIGAHGQWGTATFKGGWTWQDSHVACRSL
</t>
  </si>
  <si>
    <t>C_170053</t>
  </si>
  <si>
    <t xml:space="preserve">MLIARWNATFDPNGVDPMSYINQTTGLGPMSGILPDGSPRPIDLARVTLAQLTYLNETVAALELGYKSCFDALNDAITALVALNVAAQSGGGGGSTCVRVVIQLSQSLVLTRQAFEATLALDNDAEAGGDPITDISVELEVWEQTSGQPASNGTFAVGEPLLEGAFEGAGPWSLAAGGSGTLRWLMVPRVAAALSNDTWYVIGGTLRYTPAPGLPQEVVPLEPANIRVSPEGRLDVRYYIEKWVQGDNPFTPEVEPSPPAAFVTLLTNVGGGPARALEMQSLQPKIVENEKGLLVAFNITAVAVNGRPQPRALQAAVGDLSPNSSALVVWSLRCSLQGTFTGLNASFTTRNPLNDPTLSSVSRVALYDMLRLTYITGAGFDDGLPDMLVTQLDDDQRKAGLAPAPAPASSNSSNAGSNTTSGAGGNAVGNATDTANNGSSPATSNRHRLRRRAAAESIFNITTALPLPTQLHSSKDGAVLPLAVVPAAAVTATSVSAALTGADAAAAAARVDDGRAVVVVEIRVDGSQLQAPKLPPASATGGAVLTPATRATNWQYLRVRTPTELMPSSGWSIVRADVSAVAAPSSGGFSGSSSGSRTTQVKLPYNAWSSYRAYSDASKADDQLHVLHDGFVLDVTNTVRLVFVRGEVNVSALPPQQPLAPPPQHPSSMPSPVPPAQPSRDIGGDGSATQPPAPVASTAAIPAASLTSSAIATPTVASTAQPSAALTPASVTSSTIAAASSSSASVPTSSEPATTEPATALTCAT*
</t>
  </si>
  <si>
    <t>C_170054</t>
  </si>
  <si>
    <t xml:space="preserve">MAYCTGHHVVIVTSGAVGVGCQRLGLATKPSQLAKKQALAAVGQVHLMKFYEDFLAALGLYLNARNTFTELLAYGVIPVVNENDTVAVQELRFGDNDTLSAQVAALVQADWLFLLTDVDCLYTANPKDDPNATPIYEVEDISRLTADTSTRGTQWGTGGMATKLTAGRIATAAGCTMVICNSTAPENIGEPKLGTKFFPLPHSLKGRKRWILSVPVRGQLWLDAGAVRAVRDKHKSLFAAGITKVTGDFHAQDCVSLCDSSGVELGRGLVNFSTEEVAAVHGHGHAHGQGHKEGGGHHHATHPVAEQLGFPTMEEVVHRENLVLLSSEMDSDEDLTGASASASATPSGANSVANGSSAALDVQAANAAAAEAAGQKLSSLSVASS*
</t>
  </si>
  <si>
    <t>C_170055</t>
  </si>
  <si>
    <t xml:space="preserve">MLDGGRDGRSTSKEQEPAAEAAATEPEPEPEPEPEVEPEVECAFRGPYPDVHMPRTRPVPGAVVTADNAHVGLVVRRGPDWDRIHTNWIAAGQDGGPSSDGIITSVSTCGEFAHVTWRATGVSISCFITGERRWRELVVAPAQVQIAKHKLEQRQAELQAQRHWRWWPW*PCSCCQIQLHASC*LPRARMALHLSR**GGSQLH
</t>
  </si>
  <si>
    <t>C_170056</t>
  </si>
  <si>
    <t xml:space="preserve">MKPAGPYPGIRVPRVRPIPGAVVTADNAHRGLLVRRGPDWDRIHPNWIAAGQDGGPGGNGEVVSLSPDGKVAEVCWRVTGRRLESNITGKRGYRELVVAPAEAQRKWPWEWVWRKL*
</t>
  </si>
  <si>
    <t>C_170057</t>
  </si>
  <si>
    <t xml:space="preserve">MLCAALSAWARPALLRPRGAAQPATTHRTASVPGAAAAGRASHCAAPLAADIDILRIYSSRRTSALPPAPTPSSPLPPAAADPHAARPPPSASAAAVTAALSSVVGGAVDARLAGVRGQLVQEVVATLTSKPRLLLKELLLAIGKARDDTAELRRRVTDLEARMEELVAAKGQQRGGEGAAKQGSGSSGPGGEPTETGAGGGGGGGGGEVVTLDNVYVGLVVRRGPDWDKIYTNFMAAGVDGGPGNDGVVTDVGKGGLFTAVRWSATGETNHCSNISGKPGYRELVVAPAEAQRNTQWE*
</t>
  </si>
  <si>
    <t>C_170058</t>
  </si>
  <si>
    <t xml:space="preserve">MQKCAQLLLTLDNLANRSQYLNARTTFTELLAYGVVPIVNENDTVAVQELRFGDNDTLSAQVAALVQADWLFLLTDVDCLYTANPKDDPNATPIYEVEDISRLTADTSTRGTQWGTGGMATKLTAGRIATAAGCTMVICNSTAPENIGEPKLGTKFFPLPHSLKGRKRWILSVPVRGQLWLDAGAVRAVRDKHRPLVAAGITRVEGEFGLQELCALLAGTGAGGGSSDDGGGATIGCGSSSGGYYASGGGIGGGNSGMLLMRGSSSGPDGARGLLPPLPPVGTALGGGGGGGAGVVVAGPDAYPGAAGSGGGDGSTSASAFAPAAAASAAVAAALSRRTSSTGCGGGARVQVSVAAAATALLPVRYDSAASFAAAAGGGGGGCGGGVAGGCGGGGGGTEEDVGMCCDLTLEVVVHRGNLVLLSASEELPPPPPLQQQATADIDDLLAAACAVDGAGEGDDASDHPLPAPPVSPLAAGTPAAGAAALEARARAASAGGGETVLLPPLPLPVQPLAARHQAALAADNQQQGKLAPCGVVAMPLLPDVEEGGGGLLERAATTEGGVAVPVAELAKKLGDAVSTAVAAGGAAGGSPPAAEEKELGVAFRACVPSPLPPVPLQTLPAA*
</t>
  </si>
  <si>
    <t>C_170059</t>
  </si>
  <si>
    <t xml:space="preserve">MFAYCRSHWVGVAYLALNYALFLQRYMLTLHVTEHRNLFKKEYGLLNYIIPYVMCNFYGVPSGFYRLHHVVMHHVEDNASPGDLTSTEAVPRNSLTHFVRYWTRFWLCTWVELPAYALRKGRLAEAAGCAACAMGYWAGLLALWRHVNPVATLWVLLVPFFVSTFALMFGNWSQHVFVDPDQPRNSYRSTYNCLACPDNRRTYNDGYHILHHLNSRLHWSELPQRFIDTLAAHDENDALVFQGIGFFDVGVMVFTGQLGKLAGHIVPCGPRQRARNREEWVALLRHRLRPAKARLEAPAAVSAAAPS*
</t>
  </si>
  <si>
    <t>C_170060</t>
  </si>
  <si>
    <t xml:space="preserve">MGTGDALPSTAGVAFRLPRSPTSPSSAASPRMPTQNSPDPCRPPTLPSVPASAPHPARRLPRLSPAAGPPTPPVYRAPTQLPPPQCARAPARRATPPLSTAAHTLSTTTQTTRHPRIHMTQRNHIKPLHGHYTPVTSVGQQP*
</t>
  </si>
  <si>
    <t>C_170061</t>
  </si>
  <si>
    <t xml:space="preserve">MRRQSYLAEPRAVANMMRNDEYSNEIAVMKELDHPNVVKLYEVIHDPSNNKLLMTMEYVEGGCVLAGSSPTQKIPIPEATAVKYFRDVVKGLEYLHFNRIVHGDLKPDNLLMSSSGKVKISDFGSARFCEKSDMIFATAGTPTFMAPEMCQGKQFNGFPGDIWALGICLFMFVFGKPPFVGATTYQIYEAIQRAELAFPHEIPVSGELKDLLGRLLQKDPAERISLEEIPAHPWVTRGGALPVLQTSNERAVQRVFEAMRKRNESGGRRTEPSTVPLAAPPEPVDMTKLVPDAEVRHYKDGDVIIAQGHVPEGLYYVQEGYVDMMLMPSEKKLVADEDFADAIDDEEDEDDEAVVTATANVLDNRRSNGSPEGDGDDGSGSDRRSGKGGGDDDDDEDDRKERKGVDDFMALFGARLSDRVSPLGSSPNVTPRNHSVAVTPRHGSQTLAPRNNSTTLAPRYASQSLMAGRRTHHHLSDHHHLLRASHASASMPLPIPLQPQHSSPTPGSGSATPHHHLPAHLANLAPASPSRSHSRSSTAAGGGSGGLLHSPRQNSVSSRLGPPGGAGAGPRMSFSGGGAGALQMRLPSYSAAGAQPGGAGGAGPISPSPLGLSCSNAADMLDDEVTRHPPRDERNPQHGHDHDRMSRDRDRASLTDNTTDGESDARATNNSTAPLDLLRASASARDPAQSPFLVPSPPSTSPQNSRRQLMQEPSFNPRLQRENSGRRGLSRLSGADLLPASAAMPVPSAAVTSGPGRLALLGRAASNRARHSMDSEDGQSHEAAGGSTSRRGGSLLGPHASVPNPSTPPNSSGGALSFPSTLGSGTLGHPPLPPHHPGSSFKDRKKDGHKENGESGSGGKDKHRDKDKEDDVLLLSPTESRRLSVTAGGKGSFRKQGGAMGGAGVVVASGPPGSVSPASSLSRMHSAEHGSKPMPGLLPVFEAIMGGNDSVASEGAASKANSADSIISNADISMQASSSRGGWRRERPAPVQIGGGGLPGGIVPHPQPLGPRAPSGGGNLAGPLIARAGSNSSSAGGAAPGGVLHPLPELIASGGGGGGGSGVGAMSRFRGSVRRSQTHDLEPTHPPLEDMDVAEPDRTSTKVSPRYGPGGAVITAAGGGRDRGHDSMRGMEDDDATAAAAAAAGGRAPRSRVSGDRSSTERTTLERLTPERLTPQGLSTTQEEDSYDAGMSSAMSLAQRRTPDEELRQLPRHAYTDVDRTASGPPGPPPPEYYEGDGAYSSAQPLAAFRRPGADAARKGRMRRHSTSSYNATNILTRVLGVSTGGAPLDRSSIQEWSTTSKLAQKAIQRSDSMHSRMAQMVLRAKQHAVRRKRRGSMQLVTTRGPGSVVGELCIDGKPAPSPSTVVAKGPVTLLVIKNEKVTKYRNQPSVMAALHRSQNASLVQEAMERFVECEQEVVAVEVIRRTITTEPMHGPGGGMDVMGDEGDGYTDDHDDYAEVDGEGEEGHADGERVSSERFMADIYNA*
</t>
  </si>
  <si>
    <t>C_170062</t>
  </si>
  <si>
    <t xml:space="preserve">MAGATVHDLAHGPRGVAHWQSDVWFVAMPRQQQHRQQSPSYRLPLIALPLSAASCQARIPAARKHGPEGQTWANPGLRLVLSRHNDAAAAWEAALAELPKLAVAVQSTSTDVVSSSISNGGSGVSKGVLRRTLEALPPFPLGQLLLLDSAGHSSAAPAHGEQQQQDDHGEELWRAYLLLSFLAHAYMWCEPGPPPAVLPAVLAVPWARVAAAVGMPPILTYATYNLYNWRRLDPSAPVRLGNIVCLHNFLGGPDEEWFRLVHVDIEARAGPAVAGLARLQQAAAQDDAPSVLAGLRGVSSALREMQGTLSRMGEANVYKAQXXXXXXXXXXXXXXXXXNVRTYVLGAGGGAGGELRDAYNEAVAEMEKFRSQHKAFAYNYIAKWAKRETTGTGGSDFMPALAGYRDTTQKHLLVPP*
</t>
  </si>
  <si>
    <t>C_170063</t>
  </si>
  <si>
    <t xml:space="preserve">MARSAVFAALAVVLMAVASEASYLTGTKFPFENCVQNTQFSPYYATLVSYSENAVKQTSQICLQLHVAPTCTIGRRDGKPTRCCNTAINKLKLFPAFDCRGSIASATIANKTVTSIYWEEHEGFDIVKVTPLMEWLSSPAAVDNQVICLNLRNPCWTMAMLSFDKEVLEYALYDKKVDNYECCPVGLMDVTYEPFKGTLTSGPSGSVQIEPAMSGSPKPSPVPKPSPSPSPVPKPSPSPSPSPAPKPSPSPNKKGKSPKPAPSPKVKKSPKPSRG*
</t>
  </si>
  <si>
    <t>C_170064</t>
  </si>
  <si>
    <t xml:space="preserve">MPPSTPPMAPPRCLLAVRPPPPPVPPPAMAALCALPPPPANLATPQTPPDRPCPPPPTMISATSTTGPYSARASPAPHGSPPPSSLPHPTWAPPCRPPSGSSWCRTPCPCPTPGMTPGVEQQQPAPPTRALPHPWSWPRAPTPDPPPGPGRRRWRSPPTKPPPARTPTGNPTHHVPTRRVDQVTVPLTTFPSPEYGPPPTHITPACHPPFPKTCLPKLPLISPRPTPHSRCHQPHYEPHPPTLHAPPTSSY
</t>
  </si>
  <si>
    <t xml:space="preserve">MAKVGTLEVTLTSASFVKDVEFVGVLGVGVGKQDPYAVLVLADQTHRSKTITDGGKEPTWNEVFTFRNVTPDQTLKLEFYDENVVFRDVALGSGKVSLGNVLGGPQPVSLDIPLISRKGKARGTVKMAFRFTEGKTATAQTTNPYAPVSKTVKPGNWILPTYADTDCWKDYEPGSILGKGTFGTTYSATNKKTGEKVAVKVISKKKLVSAEEIGDVQREVQIMHHLAGHPNVVCLKGVYEDKSNVCLAMEVCSGGELFDAIVKKGHYTEKDAASLIRTIVGVVAHCHNMGVIHRDLKPENFLLSDRSAAAALKATDFGLSSFFQEGQVFTDIVGSAYYVAPEVLKRAYSKEADIWSCGVILYILLCGYPPFHGENEKKIFEAVVTKPVDFTSDPWPAISEAAKDCVRRMLVRDPKRRATATQILQHEWMRENGCAADQPIQLEVLSRMKQFSAMNRLKKEALKLIAKSLPLDEINGMRELFLEIDKDKSGTISVEEFSEALKKKGMQGLTDADVSRMIAEADVNGDGTIDYEEFLAATINRSKLEREELLKQAFSKFDENGDGVITRQELFNALSDPALGVDPKEIDEIIDQVDQDGNGTIEYGEFVAMMRGL*
</t>
  </si>
  <si>
    <t>C_170066</t>
  </si>
  <si>
    <t xml:space="preserve">MLAALSLSAMRSAGLPHCGAVATTLVRQALSTTAEPGAAATVTEPPAAALDASSTSGALSDEVQESLVDKAMKQIHYNTELRTEELTVLSIGLTAALERRQKLELDMLLAARRKDMREGRDGKEYSGLLVSEALQRSMSEA*
</t>
  </si>
  <si>
    <t xml:space="preserve">MADVEAKKEIIKNAIRGIPDFPHKGILFWDVTTIMLNHQAFQYSIDLFAEQYKDKKIDVVAGFEARGLIFGAPLALALGVAFVPLRKPGKLPGDKISEEYKTEYSTDKIEMHVGAIQPGQRVVLVDDLIATGGTLAAGINLVKKAGGVVVEAACVIELPFLKGRDKIQGTDLFVLVEKEGL*
</t>
  </si>
  <si>
    <t>C_170068</t>
  </si>
  <si>
    <t xml:space="preserve">MTELPAVTLVAPPEPGAWAADRFAAAVALLPAGWAAAARAAQLARGPAAALPLPAADVDGDRRHWFWDCTVALSLRESMGMAMGFLPEEALSAFSRSGLLDNTAGNTPHGRQSV*
</t>
  </si>
  <si>
    <t>C_170069</t>
  </si>
  <si>
    <t xml:space="preserve">MYQPGPGAPGGHGDGQHPHAGQQFYSQPAGGHPMPGQHMAPQAPRSGQLPGPHTYAMPPGPPPPGPPPPGPAPPGPAPPGPMPFIPGVPGAPQPHTAYMPQQQHPQQPHQVPPQSYAPQQGYNPAYAQQHQQPYMPQQPAPGPDPSAGAAPAFGMPLNPLGLMAAGNLFSGGQNWGAQQFERMQQRVGAFTGGALHFHFAISQQYVLSKLLMLMAPYLKRWTYTRTPEQMQGGPAFKPPKVDVNSPDLYVPLSALWTYSLLVALCQAGHGKFKPDNMYPLVWSGAMAWLVHLLVAKAVLRAMALPASVPWVELAAYTGYTFVPVCVAILAGQAAGRWAYLAAWGYGSLCSAIFLVRTMKRVIFQETRGYGPGRDMTLVNYLLLGLALFQFPFAFYLGVRP*
</t>
  </si>
  <si>
    <t>C_170070</t>
  </si>
  <si>
    <t xml:space="preserve">MSVAVRYVLLCTKAQNLHQPHRQRPRHRQHRAAAPALPPRRQPPGPAPAQLAPRAPGPQQPPAAPAPSRCSTASSTAPPAQVSASLCAAPRSTAASASAAAPAQESRPAANAAAHAPLPPPRLPHSPTLPTIGAAATAAPGPASAAILRVAPRPCRNSSSSSSARLLGQASPSWITGACGEAGAPGGGCASAPPDHSRTHMASSSAGTTSVSTSTTSSAAAWPSGQHCAVDTPSAAASHWYTPAWSTSSSIHESTAACANISSTVLPLADAPAGTAPAARCRAVRCTTSSARSATAKKTRLRPTVKSLWALLSAPASPEWTTAGSSCSTAYTAMREPVSRAASAAAAAPLGSAAAHSRCRRSAGTSHFAVSVSRAATSSSTGEAEPPRAEAPLAAGRRREGGACRHAAATCSSSCTPSSTIWQALSTAGLRRTSTACQASAQPGAPAAASRARTASAPQRPFLRGSRAGSRPVLASPCPCRR*
</t>
  </si>
  <si>
    <t>C_170071</t>
  </si>
  <si>
    <t xml:space="preserve">MVLMSSCTGIHNVPCHSNADCNLQLYSEFIKAAADSHVIDHACRAAMRFHVSATREQQGCDAIGVTTLKPADRARRLAVVAGLRQPLDYMRRNLNMMIYKLAASLVAPPQPGTDPALLALLPAVRGLLSGTGVQMWAAKQLLDAAHMVEKAAASELGIAAAADDAGSDSFLGLPLAARTSPAVLAEPKDAAGPSGSGQLQRPRMEHATVALHLSTTAASALWQLTMSGPVALALEDSDVAGDGAAAEAGGGAAAASQAHGGSAGAAATAAAAGGRNVLPPSIPFSAAQACSLVCKVLAMALPGQRSCAQQGDAHCHDSMALAMATVCRLVKELRVKEAERIMCRVWANASAWLPGLAPGALEAARTMLPSLGSLLLHEYAGEGEAQGVKAGGSQAFELSCPLALRTAIRAGFLTALSRAIHGCMRDVEAGVSARGAPMLVEFLLRQSCALPALLTHGPEHEVVHSYRALVVALVQLLEHVTAVCMWAPPKGLSNSSSGTRGAACSSGGGDESGSSSGSSSGGNGAAASARLQSWLMLLVQDGEMSDWLVAALVGATRRRCPEGTAAALDLLEVLTLLTPAQQMPELVQLQMGKAGTRPPSGEEPPVLLGTAWLRQQGRVEHQGQLSACARCRAARYCSSECQKAHWKAGHKTQCPSLGAIWAALNTAPAPLNP*
</t>
  </si>
  <si>
    <t xml:space="preserve">MRLIRAKRQHVPSPRTSAVWDVTPVGAHHTGIPFSNPIPECALSRASTPKADVRIGAATAAFKIDYDRALPISITPTAGALEPGGEGQDVAVTITVGEPGSVAGEVTVAVAGEPPKKVMLTATVVRQSFDLVDSTGAVTSELDFGSLYYGQAMEREVTLFNNGPVEARYVISYGTLAEMRSKVDDDAAANADPTDPYADVIMAARQRQKARSTGDNPFHVTPLSGVVPPYSKASVSVRYTPTQPAAVKGFNSLMPTSDQAMRTYEYFAVVELLGMPGKLKLPIRARGMPGGLRMSPPNMFFGDVPTYAWADQLLTITNTNTLMPARYQMVKSTPYFAVEPSSGTVLPGGNVQVLVRYQPKAMGKHKGAIPIKVMSEAGQLIQEMTLELGGSSLRVGDKVAPVGGTDKLPEDFTKPRHFVDDEQAMLSTLQAHQKTNRLLAKPWEKPDLADTFADASNKNTLSRGEAEAMAAHRDKYTAAMRTQRTAREYQKKNGRVAEDDVNLGMDTRSGLAAPEPKLSRTVDPLWRVDSTKEAAPRMLRQLGPADLEGTHQWKARPQSEQERIDVTRELTKEELSRLVVGPRVVDFGKVSMGSTNTRHLVVHNTLDTSLNVVLDLKPLEMLRESPSISQVIPPGARGAFPLVLQASEIRSVNEKIEYVVNGNHVLSFPLSADIVPVNLDFSAEDLNFQFSLDNWDEAVEKLLILDNPHKFPVSFTVESTNPTFQISSGGGGVIRSQSSVEVVVRWAPDMLGPPKQEGHLIIKMVGGEAPKRIYMSGDLPEGNVRPKDKELVAPVAPVGTQQSVMMQIKNHGSRDTAFRFHANDVLTIKPSGGRIGTEETLDIEVFFIAHDPGVLASTLVLEMRGGNVVRIPFRAEAVVPHVEVLQDEFVFNQVFVGSSSRLPLTLHNTSPVSATLMCDLVQHPEFQLLCPKDAWSTDEYEACPLEAIGATGQQVLGSRFGSARGSRQGSRRQSSSLGFRGMSNEGYKYKITINPGKELPLLLNFRPAEQKHSDVELAFTLVTAGGYNVPPVRRVVTGSGETPRVILSKTLVDFGTKIVIRSNQIKAPYSLDLYITNQEEEPVTVAFGEPVVAPHAAACPVKGIFSMDLAPLAPLQVGGQEMTTFQLRFCPRDARTYEALIPVYLDGDMDEPYLNIEVQGVGQYPRLAFDVRECLLPPVPLGLRSTTTFYVLNNGYDNLELKYKLPADEGHLPMEVEFPEGTIIGLAKDRLPVVVSFMSPKPMSFTANIDFMDEDGKRFSMPVTGTTDNSLMTHHAFHQLNKSHLVFSHEVGMPVFLEEAAYELPPPSMCLGPSWPCRGVARYLNATTTRGPFDDLAKQMLGSRGKLLVEVVEMLSGKNLPGKVFKLSNNRKEAVKQLLGQYDAVLVFLKSHGCLLNAVKPEMLLEFDDFCRVMNERSTAATDNHDELEALEMWAEVESNFDLVSGQAWNATIMQIFKVFVLGRVTLKSLRALPGLEGCELPPDSSIIGSNYYSVSESSLLAWMSAHCLREFGPKFPRITNFDSDLSDASVLFALLSGYWPGLDKKKKMLRLDCRDEQDKRENAEMVLKIMTDLGLPYEITVDDIVLPNPQDMMVFVLYLHHTLPQFVPRAAVDFACKLGETQCKELELTNPSKKAISYSARLEGHRDFSIESSSIRIEPKASAKLLIRCTPTNTLSQAARLVLMSKREGGVHAATLVFALQCKVNTRAPLKRVRTEGPLYDMQQFEFTVTNPFPADGDFTIQILHEPAEPLPKKEEDPAATKNAKGNKSTNRRTGRKSTGLDATLGHEDPASKLGRVWPDAFGLDRNRLRLKQNASERIKGFFLPFSMTTAYCTVLFRDKDQGEFCYELVGEPGLPAPIMEVKGNVPLEAPQQVYDLMLPFPNSALEGAKRAFTEKHPLAKDKEQVALLKQDPFKGMEVMYEVTQTNSLMSSPGHIVLSARPSMGAAAADGALPGGGPVSPPPGNATGGGLGSTQRPTTRNPNALPPPEPNTLRMHLNPIGTGIYPTRIMLTSPLDVRVVDLELTAQTMTQSFVLEFNTSARQAITQEIPLVNTGDAQMTVTATINGSAWSGPREVSVSAGATVGYPLQFKPLMPGDVKGSLELAINATGERNTYTLVGRAAEPTAEGQIIIECQARKPAVKQFNVPNIVGTGTEYKVLCDLDFMVGVPSIKVPPGMASQYKITACPQRSGTYNGTITFTTADGQFVWYTLEVRASEPPEVGTIDVRATVRTAAAVTVGVVNPLRKDMELAVRYSEVALCGPPSISLPGSQEPVPFEFFYAPLVPGTSTGSVVLVNDDVGEFRYLINMTADPAPPGDLPAMTAELGKSVSQPVVVENPLDTPVVLAASSSNPRNFAITPAMVTLPAYGRVELAVEYTPSTLDHEEEATITVDGDVVGCWEYNVRGRGELPTIMEAISVSAMLGGQGQGVVQWRNPFPEPASVSVQLRTDEPAGVFELLRISGGPQLPGAGASSSHSIGSGLGPTTSHTSLGGGPSAASLNAGGRQAAARSGSSVATIQETTVQPYGTLLVPLRYTPAALKTCHCEVLVAVEGSSYSLNTLEWRFPVRALTEASLSGVVFKYKCKARARIEETMEVVLNGLQKVGPEDEFTHEVVLPPEHRGFLEQALRVEPVVAAPVRLARPDAPLRYRVCFAPQRMLPPTSLELVINKSTGGRWRFEMQLQATEPDLDGVLTIEAAVGATSYIPLRLYASGSEPQPFTASFPNDTPMVFHVIPAKGLLPPAPKPGEPEPEPPLQVSYSCREFGKVVRGRLYVQTSDMQFSYELRGRMPTYVPPTPAQFAPSVDNKLSAELGAKLSLGRPTGKNFVAANLRAAKAGLAAAGAGGAAGGPEKEPANRRR*
</t>
  </si>
  <si>
    <t>C_170073</t>
  </si>
  <si>
    <t xml:space="preserve">MKLRREYDELHNTYRSLVDGREGGKLAAMETQLRGLQGDLEAARYSHSQMKQELDEMDGGWGCGCVLCNKEKAVVEREQAAAQANKRVKAAEEEAANLMSFVESVTHKNRHLVTELAESQRAVEDLFASNVCLQGAQMALQGQLDSAVRLAATEKSALLEEHEEADEQTRLAAS*
</t>
  </si>
  <si>
    <t>C_170074</t>
  </si>
  <si>
    <t xml:space="preserve">MDLPVVSAILVVAWLATAAIASSATPDSLQACFARELELPFVMAYRGASAAFPEHSVGAYRAAIEQGAQFVECDVVLTRDLVPICRHESNIADTTNVLLAAHRRGWDVVPSGNGTEVFAADLTLAQIKQLRAVYPGQAPSATAGTAGTDGGDAKGHCDSDAAAGSCAAPWSGSSELATGNAAAGEAAVDRAETCSWDGTTGGAATGDAAANTAACSDSVPTGADEAAPPAFEVASLEELIWMAVASRGTAVGVALHIQAAAWHNAHPVLQPLLAAAGTTFEGTLLQLLTKYGFATGPYGSAAWRKRPTYIMAFEATSLQYLAQRTSAPLTQVLGPTIPDTGESWDSATSAEGLSRIATYAQSVAVARQALLLPAAAEAAGAIGSGATSGGGGGSGGVLAASPVLARMRQAGLQASAEPRWE*
</t>
  </si>
  <si>
    <t>C_170075</t>
  </si>
  <si>
    <t xml:space="preserve">MLPENDGSDGGGASGSGGRGGDDDGGFPLNSLNNALVRRLQMDRVPQADGNWIPSSGTTYSSLASLAAASGSGARHYQGSSAAAAALAAAAAAADVAGGGGGAAAATLSSAQLETTPLLTRLQVRRALELVVRLGATDGSLLATTSRGVRFADQLGAIAARAAALAAESRPERVVALLGELHVEVQRLPPGTSWPAVRRVITAGLALHRLRAGPLAAAGELMAVQLLLRLYLAHRTAAKAKRVVEFAHVSKSGGTTMCQLAERNGCRTESFALSRNCLVSKFDDRPRYINYAYHRTQRPRGARTRCDRPPKTIDRRRNEVSCRRRRKIMLQHGHNLYMNDPPPVRASDVPRQAHWSLLLSAPMDNYLVRSLAGEAVFGLPSGGVTEEHLGLARVLLMQQYDVLLVLEDPSLTHAALXXXXXXXXXXXXXXXXXXXXXXXXXXXXXXXXXXXXXXXXXXXXXXXXXXXXXXXXXXXXXXXXXXXXXXXXXXXXXXXXXXXXXXXXXXXXXXXXXXXXXXXXXXXXXXXXXXXXXXXXXXXXXXXXXXXXXXXXGGGGDGNGEEDYVDEGGRDQRGDSSAALTDDEGVVVEAREERALGRRSRAPVALVTAAAVAVAEAAQAAAAVA*
</t>
  </si>
  <si>
    <t>C_170076</t>
  </si>
  <si>
    <t xml:space="preserve">MGEAVWAVAAFWSRLMQFAQLGVPQKGWDGIDAAHPILAVVNAVGLDL*
</t>
  </si>
  <si>
    <t xml:space="preserve">MAQKSTLKLPRLRTKEELLKTSPELCKLLGEDSDDGRSMSPFTAPPPAGTVKPPSRGLPAVSTKATKGPGMDTPRGLGEEELTEEELLRLELEKIKNERQVLLDSIKLVKAQAGTAGGEAQQNDIKALRRELELKKAKLNELHEDVRRKENVLNKQRDDTTDASRLTPGELSEEQAYIQQLQDEMKQIDEELVEAEAKNRLYYLLGERTRREHLAMDMKVRASQQLKKDSADDLYTLTAHFNEMRAAKEQAERELARMKRMLEETRVDWQKKLRERRREVRELKKRQQKQLERERKMREKQLERERQERELQAKLKMEQDSYEMRVAALAPKVEAMEHSWNRIRTISGADTPEEVLAYWEGLKAKEEQMRSLVSLAEQRESSAKSEIAALLENRSGMYEKGSAAAADVGEGSEERATLITEVERNMEGAKGKFNKLRSVCIGAEQGLRSLQERLMIALEEIHPDQLRASHMKGGHDAKARGKGAASAGARRGSAHAHTPDRNKRGPATGSRSQSPALVPHSPAGDKPSSPLHGTSPEHGHEPIPEGAEELAGEAEMVSPLGADGNTIDDEHFFPELPELLTSVTDRLNRVLVLAAELDAQEPAGAGEDGLPLSGEPGADGAEGAAPASPSRGAPEGLSESERTLVKGMNRRTWTGAPLLETINASPSEAALTLNIKRKKGKKKEQQVQPDLNRILGYTGSDVEEEEPESEEETEEEANKDDGVVDRDYIKLRALKMSQRLANQQRAIKV*
</t>
  </si>
  <si>
    <t>C_170078</t>
  </si>
  <si>
    <t xml:space="preserve">MGLTACDIVAKWTWAATLLQSSNVAYSFGVSGPFWYAAGATVQVLLFAILAVEIKRKAPTIHTFLEIIRCRWGNVAHIIFMVYGFMTNLIVTAMLILGGAAVMEALTGVSVYASSFLIPAGVVIYTCVGGMKGTMVAEWLNVYATNPDLGSISKVWQRLSAIAETKPVVDNMGGSYMTMFSKSGIIFGIINIIGNFGTVFVDQSYWQGAIAAKPSATYKGYLLGGLCWFAIPFTMATTMGLGARALDLPITKAEASAGLVPPALAVHLMGQGGAFLITFQLFIAVTSTACAEQMAVSTIVVYDIYKAYINKNASSRSMLILQRVMVLVYAIISGVVSVILLKLNVSLGWVYLFMGIVIGSAVFPIAACLTWAKCSAVAACTSAIVTTPLAIMTWLITAAKLNDGVINLDTTGQDYPMLAGNLVALFLSMLLCIILSHIWPQDFDWEELKKAPTTAAAAAAAEEQPHNPDDEDSPEALDRVIKFTWATGGTLTLVLLILWPILALPAKVFSEGYFTMWVVIAMIWGIVASTVCIVLPVFEARHMILMVLSGKKHIPSTVEESVQAKNEHMSLPPVQPNRA*
</t>
  </si>
  <si>
    <t>C_170079</t>
  </si>
  <si>
    <t xml:space="preserve">MLPALTGKLLKQATGSLAALSQCQQLRFFNVHEYQGAQIMSKFGVNVPPGIPATTLDEVKKAVDQMADEKGEVVIKSQILAGGRGLGKFTNGLQGGVHIVPKAKALELAKQMLGATLVTKQTGPAGKPVNTLLISKKMKLKREMYFAILLDRKTAGPMMIGCSEGGTSIEDLAEKFPEKIIKIPIDIRVGITDAQAMQMVEGLRVTGDKAAAAKQIKALYTLFDKSDCTMVEVNPLAEGLDGSLIAADAKLGFDDNAAYRQKPIFDMKDESQIDPREVAASKYDLNYIGLDGSIGCMVNGAGLAMATMDIIKMHGGAPANFLDVGGSANEQQVVEAFKILTGDKQVKAILVNIFGGIMKCDVIASGIVNAAKQVGVQVPLVVRLEGTNVARGKEILATSGMTIITADDLDDAAKKAVASIA*
</t>
  </si>
  <si>
    <t>C_170080</t>
  </si>
  <si>
    <t xml:space="preserve">MIADYMRAVQYNYSLSVFKEESGVESRPLLTEDELMDVLKIDRETSFFQSYMKSKAHGGSDACVLMNLVSAISEAAAAKGKESFTQTIGGDRYQLEVRMKQLEDEYQSRLRNARLSPNAGIEERLALYRQEIEEQAAAEVARQVERVREMEVAAARLDEASKARRALEAERLELDRLHGERLAKLRQREEEMMDKLRRQQRDVENVAYEYRQRILREEERLRNHKTEIQQQQDSRQEQLKQLERSLELRERAVGAREAAAEKKIAEATEAAAQAAVEARQDVEREYMELKSSLAQQRMQIEMDRSRILELRSEATAEIAGARAKEERLRALETARAEAEARAAAHAADAEVCRLQAEKLAAELAQMRDELSRRLAQASDGADAMLQNAAGAMNMLNAEAAASRTAGQQIRDALAALKRAEDDAAASAAAVISLQQERAALHGALAAAGVEGDALRTQLGRVEALMDEAVAGRAEALSHLEEAQFRHFQMERELTELRQALGRAKEEAAALKMANTIRRPPSRGADSPGRRSITLSPTRRPAPGATTASISALSLGLALGGGPAGALGQSAHGGVGASGYHWHNHQSSGGASGHQHQSGPASQLEFPIAAAPPRDATLER*
</t>
  </si>
  <si>
    <t>C_170081</t>
  </si>
  <si>
    <t xml:space="preserve">MARRHGGLGPALGKWFKQWWASHKRVLAITWIVLKNPLLWSLLVALVINLSGLRDFLFPGSPSYRPELGWVAGALAWTSGITVPVSLFSNGVWLYGKTFSRETWMRAIGMLAFKLLVLGPLQLACAAVCGMSAPAALSLLMLALCPVASTSFVISAQYGHGADVVTAVTMLGIVLLVPAVLVGLTLPRVWGLYDFTLSSGAGL*
</t>
  </si>
  <si>
    <t>C_170082</t>
  </si>
  <si>
    <t xml:space="preserve">MYQDPQAAQQGNAPPYMTYVMHSTPYGQQQQAQGMTPRAAAAAEAAARAEFMEARHQQEQQMMFEYAQQQHQHQQQQQQRELYMQHQQQANAEAEAQQRDQEELAYLRREQQEQRQQQQQQQQHEARDQQQQQAGQGRQGQQRPPQYLTSQHQHEDEHDQQAEFPIASHRGGAQHDSAADDETPDPHAAQRHNSGGGGSVPHPTPQDVPTPQHDSTPGQTHAAAPDRGSAHVSFSDPPATQVQYPGLRDMQAFGSVRSSIEPYSAAEPTAPTAVVTSAPAVAAPAGLVLTSNLGTPPAQAVEDEEEQEDEPPPPPPKPIIPGLVMVSGFTPRGSAAGAAAPSPAPAAPQLPPPPAVADLPPPPPQDVESVMQAKMRMLQEQRERALAAQVPPIRRLQSQKSVSSRASTSAGGTGPYFGAGRSTSGSPTPSSPGADATAMSSGGPPPREDSNSELIAREAQDTTLDDIPSSLGDADYQLPGLGDDDDGVEAPEELGGYGNFAAEFSAGSVF*
</t>
  </si>
  <si>
    <t>C_170083</t>
  </si>
  <si>
    <t xml:space="preserve">MTKSNEGDNKPSAEDEEEQRSQRVTVKQRDPITGVPTVVEVEGMYIGGQAFSVQRNDTVMLYSEEGLPYIGVVLDFDEAEDEGRPGEMEVQARTCWLYRTRDLKGAAKLAMEEEPAVTRRAVLSEAKAGGDKGTLQEVFMSNHANHVFAASIMHHIRVWCLPDGRLEPLLLPAGAAGGGPPPGASAASGPAVSRGVLLPGFVARRMYQTSKARLLPLGKVSELLRRTQAHLPAAMADWRIREEQGTQALREWMIVCGVPGTAAE*
</t>
  </si>
  <si>
    <t>C_170084</t>
  </si>
  <si>
    <t xml:space="preserve">MANDDKHELQEFKLQVAEQQQRWEQQQRAQEQRWEEQQQRWEQRWEQREQEMAALKRTLYIVTKGKLDA*
</t>
  </si>
  <si>
    <t>C_170085</t>
  </si>
  <si>
    <t xml:space="preserve">MRLLWPRSALRFHAINYYYIM*
</t>
  </si>
  <si>
    <t>C_170086</t>
  </si>
  <si>
    <t xml:space="preserve">MVGFGLFSDHDHSAFLSQVSAHLSAVAGSRSLHDAVHAVLDAVPELIRSRTSVTAHCLLAAMADAPGERLLGVPAPTGGGSASHSAAAAAALASAGGSNSNSASSSSRRVLRSPVALFCKRAVEGAAGLSTASTPADGASASQIGGPTVAASAAGEAGDMLPHTQSLELQHAQLSSIAGASTAYCSQPRPSRVRAVRLPLPRTLLLQAMKEACPGVAYHQLLTAPSAPTYIAALPLPHRLRAPAPRVLPTGGTASASSGGQPAQAKVTSPFATNTVAAVINNAAAAVPATEMHASVLWDAALIGAGGRLPVTTMVIKDASAFLLDDVQQVYRDVLTGSLMASGGTDVGSVVLCLEGSLVLLPPPPPPPVQQQHLHHGSDPPSVASLPLLLRQQTSGGLLQQLPVAVALSSVAANATPPLTPAGGRRGITGPSGTTSTGNAQQQHGPEAQDAGIVPAPGRLALYLVFAETLPAGVLQMVEAELKQLMPLFFSALRCAITSGGPMAAGGGSSSSLIAADWRLLHMQLTGMRNVLSTLTSPLVTANGFPHDAAAGAAGASYTSSSAHYRCTPASGAAASAVASGAPGPVGPSSVGVATMPRAFSALDQMAVSVGLLADLMQRLPGPHRSSPALLLENESDPMSAAIAAAAAAGEPPTRASTGDLMNSAGSARESGAVPPTPALGQQQAQAQQSAGLVQAQQGQQQQPQRQQQSQQQQQNTELLVSTVRSRLTAVLAGSEDSGQARAMQAQDLECLELLEVLGRGGQAVVLRGILYGLEIAVKVMLPKDQDKDKGDNNNPENQDPAAKPRHNNQHQAGAAAAAGAEADPAEGPDEMAAEMELRQAKRGATEIAVSMMLSHPNIAQAYGAFSRVVVVRVFYANLVEPVLRLCQEDSPLLKGSDPGPSSQVLCLEYCDAGTLLAACRAGAFRTPTFPVPSGPGLVHLYTSLLEVALALRHLHSRRLVHCDVKAANVLLKSSTRDPRGWNCKLSDFGCVRVMSETAADGRPGFRVAQPAGTLRYMSPECFIKDTFLGSEVDIFAFGIMMYELLTGTTPYGDLAVQEIPRQVYRYGLRPVFPPQAPQQYCALAQQCWQHNPRHRPSASDLVVRLQHLQMEAVEKINSAAAAVAAAAAAAAAAAAPVPATGGGAVPRHDDSWRRTQQR*
</t>
  </si>
  <si>
    <t>C_170087</t>
  </si>
  <si>
    <t xml:space="preserve">MAPHRRGLPPRPAAVPHLHPGQQQQQQQQQQQQQQQQQQQQQQQQQQQQQQQQQQQQQQQQQQQQQQQQQQQQQQQQQQQQQQQQQQQQQQQQQQQQQQQQQQQQQQQQQQQQQQQQQQQQQQQQQQQQQQQRARVNTMGIAVRAWRLLRPSPAARL*
</t>
  </si>
  <si>
    <t>C_170088</t>
  </si>
  <si>
    <t xml:space="preserve">MYTNMTKWRAEHGTDRLYETFTFPEEDQVIEHYPHFYHMTDKFGRPLYIELLGHTDAAKILEHTSMERLMDYHIVEWERLKREILPRCSLLAGKPIITKNVILDLKGVSMKNFGHAAREILTKIAAIDQDYYCESLGQMFIINTPTVFRLIWAVVNPMLEERTRRKIIILGSDYMPTITQLIPEDNLPACLGGKGARTDMKTTIGPWTEVELPAPGPAAMAAATAAAASPAKEPAAASPAKEPVVASPVKEPMVTVPADTVAVTVSAVE*
</t>
  </si>
  <si>
    <t>C_170089</t>
  </si>
  <si>
    <t xml:space="preserve">MLNSHYAHIGASSXXXXXXXXXXXXXXXXXEADDARELAAADAGGGEPGHAAVLAAVPFNRMATMERSATALVDIMLATEGGGYDGGGGGGGGGTSLMRGGAPPPPELQARLAELMGVALPPRPRFNPRRRHCAGFRNMAHLVAISPRFEAASMVAIVVNAIILALQWYGMPRNLARFVDIANFTFTIYFNLEMCIQVAGLGLPKYLSSGEHWLDLAVNMACIAEMIVKLTPTLPNELAANLSVLRVFRLLRLFRLARAWRSLHCDAANVTQWVDAAGSPYNDQAYCQVFPTSATDAVLVVLRSGNDTAIAELAEPGSGLVFAAQVGGPDWPRANFDNVYQGLITVFQVLNLFLAILLGSFADIDEQIAAEDGAAEDSAAAAADSTAAARIASVGGGNGGGNGGGGGGGGGASRGSFKAAAGGSRGGGGHGKDADWSRGNGGNGGNGGMAATTATAAAAATATGADGGGKDVGGGKEPHGALTANGSAAGLQPHLQLVTGPGAAPGPDAAVGGDVGLDPTIKAHRGGPNGAAAAGTEAAGVANAAGVAATAAGVAAGVAAATAAGHAPAGIAVAGGAVAGGGGGGGHLARTITPSATHSPFGKAEELHGLDLSDYGSAQYNPVYDVDLTSPGAAGAVQSPAGTQAHRHQQQQKHPQAQQQQQQHPQHHVHMHAGPHAHYRSGGGGGNPYASGGVSGGGGGAEPHHILATPSGHLNLLPGTVSSALNAFSRPGGAPPYGGHPGAAAGGGGGGDGDVGGGAGSNAMLITGQAAVNARNGPAGQPSRDLDRVMALLGGSIYVPHSRPRESASSAAAAAAAAAAAARLGHPTSPSASGAPPDTAAASSAAAPTPAPDQGAPSPTTRALLRGGGGVGSGGYESGGSFGSTSSSRRVPVPVPPALAIPSTSAGGPDPSPLTVAAAATATAVPIDAVTAGGAAAATAPANRGSHDNDIAAPRPASI
</t>
  </si>
  <si>
    <t>C_170090</t>
  </si>
  <si>
    <t xml:space="preserve">MVGIAAGRVSPP*
</t>
  </si>
  <si>
    <t>C_170091</t>
  </si>
  <si>
    <t xml:space="preserve">MPSVALRSRMTLNPVSDGAAAAATAAAAARNEAAEEAVAAAGGGTRLPAPGLFACRNFAPPVGAGGQEGVEMDLIAGGSQLPLQAANAKAHLQAHKQRGLAERGGKAVLPAELGGGRHRGFSRKPRRTGVLLSKGRLFPPAARPDVALGDMLVGRSLCLLPPRNWLRRQLARVVTARWFEDLMLLLIVLSSIQLCFDSPGLDPESKMAQVGAAEESSAVRILDYIFTISFGVEAIMKILVTGLAFNGPGSYLRSAWNWLDLLVVAAGVGELVAAAELEGGTGGNLMWLRAMRTLRALRPLRAANRAAGVRVVVSALLRALGALVNVAAVAALVYYIFAVLGMSVMLGRFWSCRQILPMATLESWSDVMYHGGDITRVDEQPLRNHSPEVYLYFVAYIIVGAFFLFNLVHADMSPAFSAVSTWSNLAFTCLFVVEMLMKWVALGVRGYFESGWNRFDFLVVVVGVVGVIVDFSTEGVFAFFPAIRALRAWERLDPYGSGFIHVEDLGRLLLRLPRPLGVKGADCQVARMQSSRVTDVEDEEEEDEERDGPERQQHQQRSGGDGGRCLPCPARSGGAAGSVPQTSGAAVSNRRRPFQLLRRAVDTATGGEARRARRAREEEHRRRRRAQRAHAGHRCFHPGCGLCVEHAQAARLGALVGVLVHSGDEAGVAGLAGVMMEVAGRAGDGGQGRSKAASRIDAALRLANLSVSTVAAGGVRTPGAGAGAGTSCVGSPALNHQDGTPSRMAGGGAGGGAGNAMGSAAPSSRGSTVGGGGGGTMASFFHRRSTGGGYGGXXXXXXXXXXXXXXXXXXXXRSARLMSSAGGGAGGGAGGGGSSTAPLRPGSGLSPLRATTSSGGGGGMTSGGGGGSSLAREVVELSLRRASQSGNLPRPSLSGLTAAVPQPLLALQGGGSASGGGGGGGAAAAAPSRPSASGV*
</t>
  </si>
  <si>
    <t>C_170092</t>
  </si>
  <si>
    <t xml:space="preserve">MPPPPPLLPPPVERLWKNEAMVPPPPPPTVLPRLLGAAEPIAFPAPPPAPPPAIRLGVPSWWLRAGLPTQEVPAPAPAPGVRTPPAATVDTLRLANRSAASMRDAALLRPCPPSPARPATSCAQNNTHGTGRPPPPAPPGGPPARAPHTARSRGGS
</t>
  </si>
  <si>
    <t>C_170093</t>
  </si>
  <si>
    <t xml:space="preserve">MIEYAFSQRKVNPNMAVDVLLSGLSYASPQSDPGAAARLHLALAHIEAERNAWAKVSSHAASGLGLLTASSTSASASAAASAASQPAAADLIMGAAGTGARALLIQGLDAEALALTEQAERALRAASSASASTSSPAPSAASSAHTRSLGLLALTAHAAGGPAAASAAASSLHAALGPHAGLSAALKQQPVLADAVQTLGLLAAARGTDAEAEAAFAAAAEGAAAARSGAAAAAGGSGLEAEAAQQHSYEVEADALAGRAQLQMRAKEWGQAEELLGAALKAAEASSGDRSPALAPLLTLLGYTYSRSARVTFAEGLFREAAKLLRLDPGRQQPPPDGPAARAAAAGAGVHASAAAVLAWRYAQLLWVLPNRAGEAAKWEAFARQYWAGSGRLGAADIAGVLGGEGHLKGEGEGGSGVLLSTRFRRAWQCE*
</t>
  </si>
  <si>
    <t>C_170094</t>
  </si>
  <si>
    <t xml:space="preserve">MVDLKFGYPMAVSLMGMAMSGLLGFLCCRLLRLVEVHAVVRWRFWFSKILPIGFFMAITLWTGNEVYLYLTVAFIQMLKAFTPVVTMVCLFIAGLEDPTRAMVASVLLTATGTAVAAYGEVRMSVVGLVLMFSSETAESIRLVMTQFLLVGLKFHPIEGLMYLAPACSSSA*
</t>
  </si>
  <si>
    <t>C_170095</t>
  </si>
  <si>
    <t xml:space="preserve">MVVSAVGLDVDARTFSSGGMPDTTTNTNTNTTTNTSTTGGGGGGASSQLALHVHAARPGGGGGAAATASGAAAGAGRWVCAGYLAELHRLAQFLGYGLFADPFHTEFLARVAGHLAAVATAPCLHDGVLALLDALPDVLAFRLSLTAQPMLVATSLNAAAAAAAAAAGIGTGTASNGPSVAFVRRRGEVAAAGAGHGSSLAGFVGAARGMASGGVGFVDEANGGTGTPRHTSRVTTPSRSNGPLRMLGAGGGGGGSMGAGSLGVMEAEGGAMASGSGAFPTAGVMPINGPQSLVRAVRLPLGGTLLNHTLCKAPSPTHITAPPGGSTLPPRSLLTSGGSGGFAAPNKNCLTYLAMDPSIARDLADPTEAPDMRQQQLQLQQPQPQQAPSASAAPPPRQRRARPTVVALADASSHVLDEQHTQRDVILAGGQLGPGSSAGTLLVCVEGALPPGAPPAMVLVPSGTTGDLACGGTGAGCGQIMWSHSNICDTITSQAFLSAATATATPKGSLELPEPGSSRWQPRTGVGITSGEGGVAAAAAAAAAASGTMGGSAPNVAMACDRTVGSILSEAGGGASSRAAGGVARLMTSVLGSGPGQGLAAVPALLAPAPVQLAMYLVFPEVLSWASIDAVHIELQSLMPLMFVSLRCAMTEAERGGDGAVAADWLQLYDQLTGGRAAAATAPIMLTVPARRGSSGPGGGSSHVASSGGYRGLGAANLSSGLGGGDGSSGVGDSDPRRGAMRAELLAKKQSGSAALAALQRRAGQGAAAAAAGAGASGSRRRESMASALGLASPTSAAAAAVAAAAGVGGGGGAAVSGGATDAVLPPLSPGVDTAMDAAIEAAAKDMSSNMSGAGPGRLLALSALARQTGVGLAQPLMSTGHSFLMNTAPSLVLEDPSSLAAEAAASTEQLVTTMRARLLPALSAHQEFTPEGANKMAFTQDLASVELVEILGHGGQGVVFHGTMHGLEVAVKVLEQKKPPPKPQRSQPPPTPSQLARGASLDDGDSTARGGQNGAGSGAGVGSGNGEGDEDAVIDRVDEEQIRTTKRSAMEMAVASLLGGHPHIVQVYAVFSNVAVIRHKDARGAAAKQLRLCTVDDPILGGITPDPINQVLCLEVALALRHLHSKRLVHCDVKAANVLLKSSVRDRRGWSCKLSDFGCVRLMNEEGPDGQSGFRMAHPHGTVAFMAPECFIGARVLQTSAVDVYAFGIMMYELMMLRTPYKEMDQRDVPHAVVRRRLRPDFHPMAPPAYCNLAARCWTADPRQRPTATQLVSELQFLLNEATQLQGSYTAAP*
</t>
  </si>
  <si>
    <t>C_170096</t>
  </si>
  <si>
    <t xml:space="preserve">MNNRNFGFSPSVTAIGCKAAAAAWQAYAARLTRDISGGQEQLPVPVDPPPHTSRTAPLPLDTRYTRDSVHGAAAVGDIPSGQGGCCASCTCCRQQLDDAVDQNSLGKSLLGEGKAHASATDAAAPAAKRPRRCNNDDSSSSRGATGRRSCSGSSGSSEESDGEGWSCCGCGVLMPAGVRAYQPNGRGLKPELLAQASAAAFILECGPACACRHPAQPAHSTRGAIALVDAGIGDDTATPPGCVLGCAARLTQHGLAARVRLSWVPGKGWAAFAAEPLPAGAFVCRYEGELLRSGEAERRLRHVYDCSSSSRYGSSSGSSSRSSSGSGSTGAGFYKEEGEEVERKEVGRATDACVRGQGDRGGGGAGRQRPRIGGDGGTREGGDSADGAGAGEGHALLVVREVLPSGLALRLNIDATRLGNVARFFNHSCDGGCLLPVVVRRRGSLVPGVGLFARRDISVGEELTFPYAL*
</t>
  </si>
  <si>
    <t>C_170097</t>
  </si>
  <si>
    <t xml:space="preserve">MRNTTSGAARRIATPHGLLPAPCCAGPETGPAATPPPLPPPVAVVVLAVLVAVAVAADPFGPPRHLPPLRLRPPPPQLPLPEAHPYSPTPLPPPPPPAGYVYAEVGGEESEQDDEFGAHAAEPELQAHHLQYARHGQHPPHLLPPYVLPSPQQRQQHQQQHQQQHHHQHHQQHPLQRHDSALGLPQPQEQRQPHQQQLGATWPPQSERWALSGDVAGQQCRHRPVQLPSQQQAQPPPQPQPPPSQQLQRQPAPQPHAWQPHAHQPQAPVPQPLQPHAHLPQPPVQPARPQHQWQPSPQERPQHQQHQHQQHQHQRHQQQQMDGEEEPPAAVAWRHAAAAAAAATSPPRRTASASAAAAATPAAISNAIAGVPAGAGCGAAPAYSRPASSYADAFHGAHAPHYHSHGHDHGRHIAAPLAPVGADGEGGSSWRQSAGAPPALPCAPGPARDFQHAAYLQAAPFGAAHGGGPGMAADPAGPAPVAAAAVAAVAAGSSGQGRSSGWQEARPYAEPQQQQQQQHQQQQQQVWARSAQQPPPHAAVATGPAGGPQHSPPQQGLPPVATRSQGHHHQQYPHQHSHQQYPHQHHPLLHGEPRTLSRHSSLPAAPSGQPPGSAAGFGTGHAVGAAGASTWAEPPPSSQSTKPRLEAAVAGRVAAAAWLERDTSPTAPASVGGSVAGWREALGGLAAGAAPVAARQASLGSQEGRQLLYLQHQQQQQHQEHQRQQAKQQLQQQQQQMLLARDQRHEVEQLRQQQQQQQLLQQQQQQQQQQPELPRPHQQREAFPADDLRTWQGHPQRPPQAPPPPAPHHQQQPQPQWQQHQQALPPAHTQAAEYPAPYVLPPAHAPARQHRQQTVPPPPQPLERHQQLPPHPQRHQQHAMQHHMHQQQQLQAHAAASPYTAQAPTQPLQQQQPTPPPLQQQTPPPPQQQQQQQQPQQQLSGEGSCATPDADEEEVSATAGGGMQGTVDSPCDGGMNTTHPNAQVAAPSGTRGYGPPHPKLPQLSLATAPGQAQPHRQEAAAPPPLQHMAAPVAPPPPRGVYGLPPGSGCMQQQHQQNQQQQPGSAVVAMAATPRAYAVAAAAQPPPSAAARGGPAPAPVPPHEQYRQALVCASGRPPPRPQEHGAYEEAWELEVVQHQQHQQLPPPPHHHQPYSQPSQAAAAAAGAAGDRYYYPEPSESAPPVPNGPVRQAPADYPYQHEQYPPRQHYSAYQGPPQQQLQQQSPTRQPYYVAYIKQEEYEPHEHAPYQHQHQQHQHQQHQYQRLQQYQGQYAQPPGQHDRPPREPYGMNEQPPCHTYAQQPQAQQQQQQQQVPQQQQVQNTQQHYQMAEHDMAAHHSQQPQRQQQPQQQLQMLAPQSLAPQLFQPALQQQQQQLQQQRQQQLPQEEVQEHAPTQDLQDHYRHQHQHHQQQSQPPLLLPALPGPERPGVSAAHPQPAASLGPAVPGALAATAGGSHDPGGSAALGSPPPLHTPTVRVKPELVERRQQSLVSQLWSVLRRPGARQQSGQLDQLQEQRQARGVAIEALLKGAGMGHEGLQAVSPPPRQQQQEQPQFQLERPGQHQQHQQLQGSVEIQQDQQMPPAQSRWPPADDPRHRAAPLPHATAAAAPAAPTARPPLAVAGSHGSGLGLGYPATASAAVMQAATAPPQLQSQLQPPGAEAYAAHRIYDGYSYSPSAAAAAATAAGAIGAFAPAVGPAAPGLFPAYQGTTAAEAGLAAAGAKRRRSSSDGCGYADDGVMGAAGAAAAQPGGTAASLFEAPAAFAAGPVPQAAAAAHAWQAPQAAAAGAAAEASPRKTRRLVQPAGGGAADAANDAADGAAEGGRGGGERGGDPGVEAVSTAMLAIERLLQDNGWQRQLQHQQRRHGHQHQQYRQSEPEALDADFDLAAALGLGEPQGEQQVEGVWERQQPHSSEQPKLVLVPAGGVAASGDDVNGSSPLADHMQQSPAPLQQDPQETARLLAAGWQLAPEGFTPTSCRAPGASGPRPTQAPRAPVASGVPPHLHEPQLQLQLQPPQRRFVSITELCWLSAGLDAEAVQAARQQLLLLQQQQSPEQRYGTAAAGADDAAGEDEWVFNVKDLQFEAEALTEGLASDGEDWDVNEEEAGGSGRGRGRSGVVATGAAMWGRGRGRPAGRGRQQQQAQQASQQAQPAAQGPGRRRQGLQQGRQALRAQQGPLAAQSQPPVESEAGCARAAAVDRARLGCHRHKPPPVICPVRPGSGNRPGSVPPLGVQPLGAGMAGAAAAEAAAAARLGVGGAGGSWAARACAAVLPGGGADAAADLHQQRGPVKRKRCGGRVLVPLEPPVGRALGGVRLKAGDGGGGGPGGGGGPGGGGGGGARGAAGSRGGDVASGGKILNALREAKALLSSRFVVRRSPIAQLGVFTAAHVPGGALLMEYYGEAVRPTVADVREKRYIAGGRDGCYLFNSGGPREEATVLDATHAGNIMRFVNHSCGPNCVARTLLVNGQRRIFLFALTAMPPGTELTYDYKLSSVLCLEAFKGLPEEFIERAAEEAGVDLLICRCGDRRCRKYL*
</t>
  </si>
  <si>
    <t>C_170098</t>
  </si>
  <si>
    <t xml:space="preserve">MPAPAFLQKLLAEKPKTPSEVVSKLTAAFEALQAARSGRDEKALDKAHESVAKYLGYAKLVLFGDEEHEATKENALALAQEAGRTDLLSLIVKNLADLEFESRKDAAQVFGAIIRIKDNDERGPGAAYVLAHPEIPTLLFVGYDEAAIALNCGAMLRDCLRDDQIAKKVLDGPVFLKFFDKVEVANFEIASDAFSTFKDLLTRHKAVVAQYLQEHYTEFFGAYIRLLQSTNYVVRRQSLKLLGELLLDRTNVKVMLKFVSDVQHLMTMMVLLKDQSRSIQFEAFHVFKEDEQFKEEKAVIIKTISMLGNPAPAPAPAPAAAAPPAAAPAPAPAPAPAAPASSPPQGS*
</t>
  </si>
  <si>
    <t>C_170099</t>
  </si>
  <si>
    <t xml:space="preserve">MITRLFPSQCNVYSKGPVGDNVFHIAMLLNTPSTLAIAKYLVKLYGKTLVNTPYQERKAESDSPGQYEGETALHIAIVNHDFDMTPLLLAASLGKVGMLQHIYSKRRRVAWAYGPVTSYSLSLREIDTVQNPAAALRPAAAGGGGGGDSDGEWHSTALCGGAGAGAGPVAEGTEGPQPGAPAAGGDVRKLMKAASKYRPQLYPIPGERLETMTTQKSNFLTRLIASNRQNTQQQQQNTQQPIAEGAELQQQLQLEAAQQQQAMERXXXXXXXXXXXXXXXXXRLSPRRMAAMQQLYSQLAASGGAGGGAAAGTAATLAALQQQVAALHHVRAAAAGGGGATYMGAGAQVSYGVSAWSEGGWHAGGALGALSAMGGGGGGLMEPVDFVSVGLGPGPLGNMPGGLMGGGKNAFAAAQQAPKVTTMLRAPDAHAHDGTNRDGQPHGRTSNPNLSGINRAPSLGGSVGEGGEIRNRMRGGGGDNVSGGLPRAATRRQTTNIASAEPGTYDGAGGGGGDTAAAAADEEPQPDRTPTWLRHVQTLLHAYRGYVKRMIQEPIQFVHVFHQSATLVHFVIWASTYGGVGGGGPGGDSVRLLEFDDVVVSLMALSGWVSMLYYSRGVQAVGQLVVLLERCWWEVVKFVCLYFIANIGFTLAFYTCANGATSAIIGDADRMTALGLSMWDPMGNIGYGMISMVRFLYGEASYEGIAVVPNHRVKTAFATMYWLLYVAVVLLLLGNVMTAMIMYVYSNGWADAEKKWRLRWAQYVLRAEARMPAALQQRTRLGEVSYDPVLGTRVYNHVFEVVEDGREKEEERDAQVKALEAAIDKIRSGAKRDAAKRG*
</t>
  </si>
  <si>
    <t>C_170100</t>
  </si>
  <si>
    <t xml:space="preserve">MLRSACNSAIGRRPAPFSSAQPVARSLVRVKIGGGAPQMTPEQMQAMQQAMKDPAFAKRMQEMQEMMKRPEVQQQMAAMQQRMASLKDDPEFADIFADIQKGGMQALMKYYNDPEFLAKLGDKLGDVAPAVGAPAAAVRPPPAAAAAAAPTEAPEINNIRDAAKYGDEEAVEDFIAIGKDLNEPDAQGRTALHYSVAYDHPVIAKMLVDEGANLEARDSLNNTPLHYAAGYGRVALARMLLDAGADKTVQNNTGKTPIDLAKLDGRNPINADAELIKRLEL*
</t>
  </si>
  <si>
    <t>C_170101</t>
  </si>
  <si>
    <t xml:space="preserve">M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TDSTVNYKLSVDPEDPEDPVEYYSPEQVLAFALEYLASGSDGPACPLPCASWDAEKQRLTLTIVRESKQDPIKKPKKSNAKEPITRVRTPDSALFMEAVRRFYPFAKRGPGEGPRLLNTRLAANGELKKYWQDKMAAAYAWSLKRGITLSREDFQADWTK*
</t>
  </si>
  <si>
    <t>C_170102</t>
  </si>
  <si>
    <t xml:space="preserve">MEAAVEDLRKKTAAWTPLYYGETRDRAEAVMATIKFYQLLLFRTDVLEVRKVVSPWAVFAAWSGVDFKKLKKLYRATAKRQGLVHIASKDALTLRGDVYTVDLIPAGFVHRDLRWDNFACSPASPRRWFLLDLETCAPADQSPPPTFEPAGWQSGTTLVHGLYTRASDLYQLWGRGRADGRTLMALS*
</t>
  </si>
  <si>
    <t>C_170103</t>
  </si>
  <si>
    <t xml:space="preserve">MVGIAPAVPGMPAAPDVPAVAPAAPAAPAAPDVPVAPAAPAAPAAPDVPAAPAAPAAPAAPDVPVAPAAPAAPAAPDVPVAPAAPAAPTTGPAAAAAPGPGEQEQICGLKVVTAATALSVPFSSDPTRLRLDWTARMREARRRLRRVAHLGLSVFGRASAASAYCTSMVTWHMEHSGLPDDIAQELERLVARVVDRRLAPDSTKKRLTGIPTELLYGHPTTGGFAASAHYLSGSTSTLTAVPVAEGASDIIPSHPLPEDTERTVSALGWLPLVQALTEAPEPGAWCFTAPLRKRIAAAMAKQE*
</t>
  </si>
  <si>
    <t>C_170104</t>
  </si>
  <si>
    <t xml:space="preserve">MVKFLKPGKVVILLSGRYAGKKAVIVANKDDGSSVRPYGHATVVGLAKEPRKVIKKISQKKQARRSSIKTFVKTVNYQHIMPTRYTLDVDLKAVVAPEAIESAAKKTDARKECKKLLEEKFKSGKNRVVLQQAPLLSVSHDALCGACRVL*
</t>
  </si>
  <si>
    <t>C_170105</t>
  </si>
  <si>
    <t xml:space="preserve">MESSPVKIISGAATGAAHKLAPAGTGTGAAAGTSGGKTAAPPSCGHPAKHMDACIEACRNCERVCLDTIPHCLGKGGHHARADHIMLLMVCAACADDCAGMLAGGEGADDPMVRCVAACRDCATSCADMACARA*
</t>
  </si>
  <si>
    <t>C_170106</t>
  </si>
  <si>
    <t xml:space="preserve">MPPPWPPALPMPSLIASSPYCPAAGPPRPPPGISPKPPGIPPIPPNGNPPNIGMGRASALEAPRSPAVSRDLCPSPVAPEYAKARPPLLPASSGTCPAGVQPPPPPPSPPPPSAADGVLAPPTPAATGPLASTAGDDSTPRWTPPGFLLASPLPTTPTPPAPGAPACTSSLPAAQPYLGPLPPAPRAAAAPRRPLAPTARAAGARPRPPPATDPQWRCRPHPSAHAAATATATTPCHHPHPHPQPPPRQRLAAGTATPTPPLCWGAMPVLAPVLSPAATTIPPTAVDAALPTWPVPPAAALGPAATAPPPLLLLLLVPPALLSPPPA
</t>
  </si>
  <si>
    <t>C_170107</t>
  </si>
  <si>
    <t xml:space="preserve">MDSANTLVDILHVLPVDARALILRNGETFSPKFARCRRLDLDVLASADSGPLAAVLAGTTPEARLRIAHLTASGQGFGRLRLLQTAAALLPGLSVLELNGGDANDTPGQGCPQLAELTLRFGLEGDILALSSAAAGACPPLLEAALHGLSQLPRLQRLVVGGEYLQGRCPQVLELAGRRRPPSLRSLTLLGRPNNGATVEIVFEPAGGVPPEGAAASAAVAAAAAAAAAAAAAAAAALAAAVVAAVAAEVAAAGASVPGAVSEAAGGVWRIARMQLSMAQLEWHERRAVAPALLAAVDSLGQWVVPELAFSSPSSPVCPHGGQWELSPEEVLEPESAWAQLMARCQRVDADQLPGLRGVGTYNRFGFRKLPVLLAAAKVMGLPRVLELQHGEWRCREAASAVGAATAAEAAVGAAAAVDGGTAPLGQGVASQLQQLRLGADCGGGGNGGGGGLPLHLDTATPEEVLREAVERLWAEMEHGSSAEAAAGRTCTMAALVVQERAADCAGSAHAGAALKHHVFQVLEEVWARPASIAATAGGGGPASGGPASGGSRVDEVVLGRVERLLALDRGVRGLWSYAAFSLEDSGDGSDDSDDVYYGYGARHYYDPYDNDELDDGGGREGGYDDYDFDGGEF*
</t>
  </si>
  <si>
    <t>C_170108</t>
  </si>
  <si>
    <t xml:space="preserve">MQGLDKDMHMELILNTTPAFKEILMGAGIQLAGSNVPAFQQHLQKTIQALEKEQREQQELATCSALSERTSAALRGMALAQKVTELLRFEQLLPDLVRAAGGSFPAFLEAMRHPRPEVKQMLEGAALLEQIKARHRPLTAGGGESRYGEEPALKRQRPYGLAPGRGDV*
</t>
  </si>
  <si>
    <t>C_170109</t>
  </si>
  <si>
    <t xml:space="preserve">MPSFVNSPPAPGVASAAGTGSMFGHPSWFPPSATPGDVDGVAAPAAAGMGPAQSSGAAAAGNLGDAAGSQVLSKPAAGVGSAAVASAADAAPHGGPQNRPTLLSALDSVAMSYSGGGGGGSGGGGGLASQGASSLMAMAGSTRLLATAGMPMVTAPAPGRLALYLVFAETLPAGVLQMVEAELKQLMPMVFACFRAVLSGGNFSPVPAMPYGLETVSEIDSQLLDRMQQMQTQIPNQQQQTGFGSIMSLCAGNQGQLAAIAAATMAGGGVARDAPGGAAAAAAGPAALYAIDNLRSILTPPPSPMRSLGGGAGMAARRPHLLSSSPAISGATGGEPAPAGSASAGGAAGGMLGGSNLLSSPRGTAAGGAVRQASGAIKSHGGPQPGGDVGSSSGGGSGGGTASLAAALKRRLTERSGSDGAFKALLGLVASGQGAGRGQISSGSMSGSAAAGAAASVSARLQLPGVTGGGAGSVAGFVSGLNLYGVGGGGVCGGVGLFGVGQLDTAPVDSLLEVSKAGCANAANWLYNSSPEVQLEEALQAAAAATASGSMPRASAAMLAAQQQQNTELLVSTVRSRLTAALAGSEDTEQARAALHQDLEAIELLDVLGRGGQGVVFRGTMHGLEAAIKVFAQNQAVAASQAGQDKQAAALKAKEQERQKERDMNDPLADSSEGEVHTAGAEAAEGLVRQVYAAFSGVVVVRCHYRDSPLPVLRLCAPDDAMLGNSDPGPLNQVLCLEYCDVGTLLAASRSGAFRQPCATGPANGAIWPALVPLYTSLLEVALALRHLHSRRLVHCDVKAANVLLKSSTRDPRGWTCKLSDFGCVRLMKDAGPDGALGFRVTHPLGTVGHMVR*
</t>
  </si>
  <si>
    <t>C_170110</t>
  </si>
  <si>
    <t xml:space="preserve">MVLAPAAPALAAAAVAAVAAPIVTVRPLPLSLAPAELLALPVFHMRGGRERLTAVLLLSGLQCGSSSGTLDAGEAVAAAAEPQQQPAAAAAAVAQRRVVSGPPHQQQLKLGLNDYRELQRLSQFVGFGLFADPSHSAFLSQVAAQLAAVAGSHGLHDAIVAVLDTVPELIRSRTSVLGRPLLAACTAPLPPPTPASQHPPGITGAAVAGGGTGGGTGTVMLPRSLLLKAIK*
</t>
  </si>
  <si>
    <t>C_170111</t>
  </si>
  <si>
    <t xml:space="preserve">MNVVSASGIVFANKAVFQTYGFHFTYALTWIHTVFTLVGMRVFAAGGMFQVKSIPQARLVPLAAAYVAYIVLCNLSLKVNTMVSNLVGIAVGVGATLMTALYQIWAGSKQKELKASSMQLLHAYTPQATLMLGLLIPMCEPMGWHTIHMPAAPGADAATIAAAAAAPPIRPPGSLLAYQYHTAAVAAIIISAILGLLVSLSTFLVIGATSSLTYNVVGHLKTLIILTGGCMFFGDTMPLKKFIGVCIAMMGIIWYTQQKLASSSGAAAAGAAASGDPAAAAAGPRPPLLPISNSPVPVSVKSVYTATAARSRGAVAAAAGGGGPMINGRHHAHR*
</t>
  </si>
  <si>
    <t>C_170112</t>
  </si>
  <si>
    <t xml:space="preserve">MQRVLVLNAGSSSLKFKLFTAAGTSLGEAGLGGQFDRIGDVANCTLKASQPGAAPGMKPRKWELKVPAQDHVGAMKGILDFIKENVSATFASEVVAVGHRIVHGLDLSQPVLLTPSSTATIKQAAVLAPLHNPPGLQGIEAATEVFSGVPQVAVFDTAFHQTMPPHAYMYGLPYELYEKHKIRRYGFHGTSHKYLVEQAAAMLGKPVSDTNVITCHLGNGSSVAAVRGGQCVDTSMGLTPLEGLLMGTRCGDMDPAVVLHIQNQCGLNVKETDTLLNKKSGLLGLTGSNDLRAVIEGAGKGELRSQLGLDMFTYRVRKYIGAYTAALDGKVDAVVFSAGIGENSPFIRKLIAEPLHAMGMQLDHAANDTAVGRAGVISTPGSRVQLLVIPTDEELSIAEQTLQVNQSA*
</t>
  </si>
  <si>
    <t>C_170113</t>
  </si>
  <si>
    <t xml:space="preserve">MRIALREVTVLNGLSHCNIIKLRRAFRTPSGRVCMVFDYGGSSAQQVLEDRYPLGFPGPQLKRLAFQLLQALKYLHSRKILHRDVKPANVLLDSAGVLRLFGFARFTCEEAAIAAKADLRAAASSDRLTPYVVTRWYRAPEVLLGMPYGPGADVWSFGATLAELATGEPLLPGDSSLDQLARIMRATGPLNPHMATCLSRDLRTPLTSLLANHAAQKGPNGLLRQTLGARLSPALLDLIEACLRPDPKDRPTAEQLLRLPYFLDAPRLFAGSALEVHYAKDPVFAAMRSPAAALQQATEAAAAAAAAVVSGAEGSAGCLAQRPAADTTDAGRAACKAMDAAAAGCNGSGQAAVAAAPPAAATPAAAATTAAASMAHHRRYDYAPPQQERAAERHHRHLAARAHAGRADNRSMAASSGDTSDSGVSGGSGGSVNATAPPAHTTSGLSSITMSSSSADCAPPSAMMMRTRTSCSGMTTTTTQGNSGRDTSTAPSCSLDGNTATSAVVAAAAAAVVAATAAGCGGGSCTVGADAAAAEACGRTALAQGADAARRSMGLHKRQASSVNDAVMDETGSAPLQPKLSEATATEVPAEEVWRGDANKSRRLASTILPPDKEMTTRTSSLVQDAVAAAAMAAAVATATTVVQPAPEGKSGATDYHACHSHEVSTRAAAAASAFATAAGRAVAAAAGTAGAAAAAVNSVNVVVSPVVAAEGTGSNNSSAPLGSHTPGPTAQTDAHAGYVASPSRLCKHGYDATESPFVSAAAPLLDTGLRGLPASTTCTEEQQPTAASASGPLFITLPATFVAAAAPLAGGVPAAGNPDAQVRSHGDPAAAATELAAASAASLQTAAGVPAAAAMAAAAMAARSRSMYGSSGPRDGAAAAAAHASRTSTAPNAASGPSGMVLWSHGWSERIDTGSSYGTVCGPAAGPALPAVHRETSYGCYGVGVGASGSAFAVMAAAAALPSGASHGNGHGNSIYNGILTSVANIPTIFQAQVQTLPSSDFPFYSSGHFAGVAVAPSKPPSVATAARAANAAAANACAAMMAGAPPLGSSPGGHADGDDGGVSAQWLDSNPNLRMQRRGSFRQHASFRGSRGGSAMLAAAAAHHHQQQQLHQQQQSVCTSAMLAQVVAASESNPCSTRTAKANVNAHNHNEALDSGCVTTTMSIGGWDSPVPDGHAASADGAGLVVAAVAAAAAGGATAPPPMRVSGGGLRDIAAAHAAAHGDGGRVSVPPGLASIVCGGCGGVGIALDDPSLSATATAADAVNGRLGGAATRQMLGTAPRLSQRHSAPTEPQGHGGAGDRTTLWSPSTDSFEQFDSRCRHLQLMGISAHDGVGSCGGGGDGSSCYIADVGAALDSADADAVRGDAAGSRLDGWGRTSLQRHDVAVDAASAVAFGVAAQVPLQPHVYVRHPQRPQNHNSHKQHQHQYQHHANAHGGMQVGGGGGGSSLRAVMAVTAAAVRRASLGPMGPSPHGVSLPLGPVPEEMSMKSSHRSHRSQPISQLRLERSTD*
</t>
  </si>
  <si>
    <t>C_170114</t>
  </si>
  <si>
    <t xml:space="preserve">MYRFRIAVTPKSNLMYIIAGHSDVIQAYQYNRTAAFIQIPDALWSTGVIPGLTQYQPVMNVDSATDRVYFINPNDGRVYCYDATAPLRNGTAVPVWVSQDVCALPDNGIVARELPQHQQTFAGNGKRLLVRCNESVVLFNDKGVTLKTFAADSVKSWVLNADPAARIPTYDSFKRLLTWAEEPDLPASQLQVWDLASNKPKARKPAKPAATITLPEGAGAAGVLSDSSKWFTVVADAAQPLLHMVNSYNGRTTSSFDFDVLVNANGSLSEVRVVPTPVVYGGTAVYGLVRAKQPSLYPWLQQQFPDKYYWWAFALNLTDPKTPSLIWISAVQPAVAQIIDQAPHVTDKAVFVTDWAGGSPGTSTCNAAVGACNIPSVRSFHRATGDTYYNFPANPYITVRTAYSLARGTYRMSLPWAYPDGAVMLVQYDDWQYDEYTPEDQARAEPPSPEPQPQP*
</t>
  </si>
  <si>
    <t>C_170115</t>
  </si>
  <si>
    <t xml:space="preserve">MPARLHSGASARTPPAAPSAARLLTNRHAQQQPQPPRGTLQASGAAAGSSALVNRCTSLTASERSYGSSLLSAAFERHDNRRAFTTDSAHVDSASSQSGYSSLAGAAAATSSSSRGGGAGSVLPSMSSSGSASASASSPSSRAAAQATISDGVSPAAVTQPPQHSSDKKQKKQKKHELEQQYVVPADGSEAQALAVARGFSEAFLRALATGDVRWGSDPRVSGLFTEGARMLTHDGQLFVGRTAIIRRLNAASAASPAPPAGDNSGDVGAAEAPPAVSGGGDAGGATPQAAAERAASAPAAMAAPVNVGQLQSLAAKTHHTLDIAIVPRDAGDGSSSISSRRGLFARLFSIGSSSGSGSGGGGKRGAGQAGKARGDGGGCGSGAGSTVRVRATYEFRFGLRRFRLQDHYAVRGGSIVRLKRTRG*
</t>
  </si>
  <si>
    <t>C_170116</t>
  </si>
  <si>
    <t xml:space="preserve">MQENTGGRTAFTFTPLLKHRTTDAARRITALALDTGAGRIFLGLASGHVEEHQISLKQPHVSDSGSYQGASAGGGAGAPALGSSTSSSYTRLVAEKRVSKQPPVQRIFWAHDDPWVAAAGQLPAAEDAAGGGAVALATSAAVLVLQPVAADVQARELLKRKRFDAALALIRACRRAGEDWADGALAQAGLLMMQELRCEDALSALEEVGPAAFQPAQLMPLFPQESRSTSGAVATAAAAMTATAAQEAREPAPLVAPAAVGADGGSPGGGDGNGGHWSAAAAAVAAASAAALMAAPERTPPLLCLSKLPWLLSAAPDWALHVLRSRPLPVAEVLALLQGRADGVRWQYLHHLVYTPPPPPPQQQQQQQQSLQPVRRAPSGGSVGSGVLVEVSDAGGGDEDETATVGDGEGGATAAASAGAGERDAAPPAWHLDPSLHTELALELVECIAALLQLLQPPPLLQQHQQQACALAVAASGAAGAGAGGGSTSPFQRAAAQDVAAAALSAWQQQPELAPPLPPLPGGRVPAAGGGHSGDVAAAAAAARGRLSGGAAGAAAGGSSNNNPSAVSGTSGSGSTPATSELAWLATIGAIPAPAAARQLALAIRAAVIAAGGCSDPPPVPTASAASAVATANRGVGNGSGSSSGGNSLALLRALSAGGDGRGIGGVPGLRAVLQHHLYESGMYDADLVLQTARVVVAEETVCRGCQRPLGAKVFYRFPTGVVMCARCARPGGDIQPAPSTAPRQQQHQ*
</t>
  </si>
  <si>
    <t>C_170117</t>
  </si>
  <si>
    <t xml:space="preserve">MESLSKLFGGGQASTQPAQPSLLADWNTYSSTTDVEAGSAASTSATSTSQLFQSAEQTGAKFTGFLSQSFTTISSGVQGGVNAVASGEAFSIPSSQQLVYFFCFLAAGGVFLLLAFMLFLPVIILAPSKFALSFTLGCLCIMSGFIQLRGFKQQLTHMMSAERLPYSLGYIGSVLATLYAALVMRSYLLSLLCSGLQVVALLYYLLSYFPGGANGVKFMLQLFSQAAMRCFASVYAMVAK*
</t>
  </si>
  <si>
    <t>C_170118</t>
  </si>
  <si>
    <t>C_170119</t>
  </si>
  <si>
    <t>C_170120</t>
  </si>
  <si>
    <t xml:space="preserve">MVVYMTFRADLGVGKRIFCTGDPVAFTTGSNFIPDNNDNSTWQLTGPFGSASVQFDDVLMFPAAYTVLTGASDVVFTNITIRNVDYGGDQAIFGLSSCTNCTIQNLYLEGMRAQVQSTNVFLIDALSTVTIENAVVTGLGQVPANGGVGSPCSALHVRDSEVVLQNAVFTNLAVNVFATVMVSADPFTAGSSSKLTVRNTTWRDLTLSTVDPGLISTYQPGRIAALVGGGAVLELGDGVIVANVQLAGADQSTGKPADSLFSFDTAGATVTISPSVQLDAAAVNAGAVFTVPVASGETIDSSSAWFPYMMYGATFTANDITLSLSDVALQAGLQLHGTGATLNLRNVTMGQLTLDTPGLTPLSLRNLTLSGLELPSFNNAVVDISDVTITSQQQQRRPLITAENDSRITLTDVTISRVSVAPDNIQVDRYSAVLLHADTGTVATVTRLTVSGVDWAPPNDNGYFSETQLFRSGNGSSLAVLDSSISGIRSCGTVFSAVDGGALRLVRVNISDVDSSGAVEKRAVVRVEGGGSSLVAIDTALRRINASDSTNGIALSVLQPGAVTLSGFMLDGVYGPKSSAIQLLLKNSTAPITLSGLNIHSATSASALKVSEPGSQITVQHSLFEDCVSSAGGTFALTGCNSDNSTMQLQLLNVTFNRNTGGNEGGGVQTVMCHVLVRDSVFTRNAAANQGAAISLRQGSLTLENTSFVSNSLSSTTGGTNGGAVYAEQCAVSITASTFTRNSALGAGGRGGGLFMTGSRASITRSTFFANSASGQGGAMMAYQTWLTMNDSVVAGNIAPLGGGVAMYDAVPKVTLLQLTAPASPLLAASPPPPPSLPPLPPSPPPAPAGNLTSGYVAQTTLSDSFFGEFVNTTFTQNSCSDGLNMGGGGLYVREQVERWNVLVYKCTFVSNSCPRGGGMLSGYLQRTYIVRSEFRLNRATIEGGAVTMTPSNDRGSYLLIQENQFVNNTAKILGGAVQAGSAMVEVAYNNFTGNGDGTVSLYGGAFYAEACQLVPGMPPTTANLDFRFNTWDSNQALGGGAISFRLCNVTMYRELFVNNYAHAGGGAVEAINTLQTPLTTTQLNEVTMRNNTARQNGGAMSVLGTGVMLLHSIFEANNASIAGGGIAALDASPSALLVLKRKTVPFYTPDEEYFLRVYMDNSTFNSNVADQGGGALYTDSCGLVVQNSRFDGNIAGDGFPNDDWSDSGGALTAITAWSNMYIGSSNFTNNQAFGGPAGAILLVGTTAIIDACNFHNSIASTSGGAIAAADRLRNDSNAYNVPNLVVRTSTFTNNIARRQNGGALLATGMNATTFTSTFKRNVAGGNGGAVAFLNNLDAGFMANWFEANSADQYGGATYVVNTPIVSVLTTTFLNNRANRTGGALSMISCNCTLTAQSTFEGNWVGGRGGAVHLQPVDNDDGNTNTLAESADCVGHFLSTIRRMLTPEGLALLGTVDTRVETYNATIVYDGASLQVMTIGQFGRGGLRLPTPVLSGPGQITGFDTQVNLAAGSSVKLASGSAFAFADWDRFTVQMDGSSTRLVYLDGAITTPLSPGEVVVLAPGSALTALSDSMSLLPTNTSMALTNGGTVWKLLNGTLLSADNTTAALSVVPGARTRIGLLDGSITVSDWNRYVLWTYGSGSYLYDVVTGSARALPYADVSVANGSPLMRHSAADAELTAPLGITTSADPASGGEAWGLSNGTTLSINGATQIAVSALLANGSTMQIRRGSSLAPRKWAGYTVTLSSDSPATLLSLPSIVSSAEVSSALLMGSVVSLPEGSAVSRLTSSMAMLPAGTLINPDGGSWVLNNGSALAATGGNVAALLVLPAGTTVALSDADVFTVGPSEWNRYSLWTGTMGTLLHNTSSGEVFVLSDSAAVSLTRAAPLTWHSDKAVVGRQATFTVSGNTWTLGGSLSGSYTRGGSVVGCSSVLSRDSRIAMPNGTTLASSEWYRYLVWMAADGTYLFDSLTLSNAKLPDGTLVTLTGNSVIFPHDSGTTMVAAGGQTLTVQPGAWQQSGGGSLSPSGDVTSVVVVPAEGSSISVGGPAGASGALPLVPRVGSSIVWLSRNGSQLVDSALSVTYRLVTGSSVQLAAGSLLLNHGSSTSIMSDAVNVTLQQAGGSQAWSFTDGRTLSVGSGVTVLALAPAPLSSVVFNNPTTIPIAVSAKNGVWAGRYSTLLYSLEVEGSYTLAEGSEVTVGANTSLSMYINKRITIAYWDAPDTFIVRGREWVLTNGTRISVGDGWNDVDDSQVITHVPSITEMPDEISRSCSADFTNGVYQKDAYAYDYYALRALLNPWLQPDFETNVAPQVAAAATGLSLADTAGFNATMLIPGYTLPTFDNAGRPIGAIVTCTATSAPPATSRSRGLSTLLVDVVACGNVADMKGGVMVVDGGHGRVLLDRLVFYNNSVTRGDGGALALYQDDDQLNMQLEVFITSSNFSNNAAMSGTGGALSLIADNMHQQVSVTNTTIDGNQAAMGGGISLSHNISAVFNSSVISNNVGNASAMQQGASANVANDRNVGSGGGIMAYRCNELLLTHGTRVENNTASARGGGVGVVSCALATVNSTLLQGNRAQSAGAVYLYNSLPVSGTYKPEDPVGAMIAVVAKSNFTDNVAVPAPDAVMLTEGFGGGIYLRSHVSTLLADSYFKGNNASLQGGSIFIESTCDLNDQSWFLERNRSAVTAFTSSSVSFANTVQALQVVRPKGCWGTVVYLPQFYNNEALLSGGALFSSHPEALSLSCNDANATHASSNLPIDYADFSEPYLAGRVAETMKMASFQVLDNKVVATCYRQELESLDVNATDLTGNTLSTLVVNDNRAKGYGYLIAIVPSKLRIINVNWTGNTSNMAGMDSSSSAISNVWPGATGSLDGLYGTVSTDAGVMALDGGSGSAGGNSITAGTLAEAPFFRSWPDSVFDNDTQTDRRTVSYHITTLSNKPLDLSILLLDALDQVASENTTLRQAQVRARYLNSSNGCFAELLGGIEGVARNGTAVMSAMRLRALKGDNYTIQFKVEDSIFSGTVEPLTINISVPACSIGEVPRDNGFLCQKCDPRSFSLWQDTEPLVNCTYPAISDITCQPCPDGAECPGGAVVVPMQGYWQSAANSTFMNACPNPEACRDGDDDMQNMLVTCQEWWYSRPADFNYTAYINLVLNLTDAASNTFGGFSALTLSGEAFNASNLDDLCVLWGLPYNHPASYARKQCATGYSGNLCAVCISVDGRHYTGPGDFSCNECFDRTISVLVAVAGFVANVVTVLVTVILTFMADYTEDEDMAIGDLVKVLIVHIQFFCIVTRLNINWPTSVSGFTGLLSALTGAVTEVYSPSCLLDESATPAEMARIDQLAAIITPLVVVIVVAALWLVRFGLFNFRQIAGGQTGQEHIKDMRTIEEYKQDRASRVAQRRLAEHLGEEAMGTFGEEEFNNAMEDGSQQGEDGLDLQAGDMDGQRPSHMVREMRRRMMAEHQAEPAAAAAGEDNKEEKEEEEQQEQEGGQQKPLAGVSSRESSPDSAVVEAATVGLLMDNESDEDSKGVMMPPPPAAPLPPPMAPPPVGPPTQDQSPANSEADAQPNTPGAADAISAAAAASVAMSDPALPQAAAPGLPPLPPRGSGTSPTPASGATAAPGEAAPTGGVGIPTRRPSVGGLKTRVSIKTGRSRVSFDDQALSGGTPSSETGTPSHRTIVLANASTDRGGLVPPPPASTQRTSFRAAAAAGLSLGAIHNAAYNSDSGFSTPTGRDRRPPSLPTIPSLGRAKVAVAAAVAKAAYDADSASASIEGADVTAEGGDIETGNGRHGASCRASPLAPKSVAGPSRLNAHARNHGSGGSGRAVPAPDSSGSGDPLVHGSESQRGSFGPKAPGSFGGKAAGSFGSKPPALTERRTSSMLAMKQRLTASTVWVRNFFKYDEEAVEEGEATLMIFACYYLDDGSGAYPEYQLAQWGKGYWLLNMNQECYAGEHAALWIPIGVVCIIVICLGIPLLTFMVTFMHRTTLDTVHVVQTYGFLYRRYNYDRYFWWEAVMQLQTLLLVIVDVFGRVLVVYQQAVLLMIVLMLIMWSNMFYQPLKHEILDQMSSMSLAVLSFTVALGLFFVPPTDRKDPVTPVAGAAIGGLILAMNIALVVYFVYVMLTHGREAITRGVTRAREHMLVATSKMHMGLTVVRDRVSNGAHKLRALTSRSLTTCQQLVRRIA*
</t>
  </si>
  <si>
    <t>C_170121</t>
  </si>
  <si>
    <t xml:space="preserve">MAGADEAEAAAGAAGGRASFLDPSKPAVRRLLPPLWHASQAAACEPPLRTVSGGLGLSNCSSGVVGATGAGGGGGTAGNSRTNSRAASLNSPGPDGGGVNKAAVDMRTLLLGLSAASPSSTSYCGDADISEAALALGLLLQSAPAAAGSAFGGLELAAAAGAAVQTTSAAGGAAAARAPSGPAVMVGTGGLFNSSSKRSLPPMDNSRLASTTGLTTGGGDFANAAAVEPAAGGASLLSRLAALSGPGAAGEAVAAAAVAL*
</t>
  </si>
  <si>
    <t>C_170122</t>
  </si>
  <si>
    <t xml:space="preserve">MAPVGHPPSPWDAAAAASVSASNQQVITSTFSSLSLGGRVGGGLPGVGMDVNLGLQQAALLRQQQVLAHQQQLQQQQQQYRMLQQQQAAMGAPFMGNAFSAMAQGGGGGVAGLAFLEGTPANNTTGALQRRLTASSDAGSMTASAVPGFGGAGFGGHLSAAMGMVGPHAAGLGVMAGVGASPAAAVSGISSGMLLSASEDAGAGFSSGSAAAAAAAAAATAAGSMLAQLVLSAVASAWPGTTALARLKRRAALALAVAQEGPEGPHSMLASALGDVLHRYEPDAVAELRHPVTKTLRVKQLLHEGGPGDLPPFTSSGSDISAGGLLASTSTVAGAGATSAVVSVLADATLDAPTASPATVDSAAALESAPDGAADGAAAVTAAATQNAPSPGLLRVVKGKYDIVVTLDFSSLMQVYGGELPYEQNTLGPAARLRALPSAASLLASQLSQPDPFGGGSSGGLVGASANSDLLGDARSEATAGADASGGSGGAGSHPAGGEGITELALRAFPGCTPAAQLRRAIVVHLAGLPRRSQQWTHLGTFVATAQSALWLNPANRWPKLKAFVMHADSRGVFLDVQLPGPAGPVGAGGLVALDPAALRRAAAAGLATAIAACWPGHAPLERIRRAAAFTLAFAVRGPAGPYTMLGSALGTAIRKRDKEAFDALAGMGKLSDLLDDSAAANTAAVAAAGTPATPSAANSATGGTADASVAAAPAGPGLHPDAPATDADAGGAAADVLQDATVLGESAGAALSSASVAAPGSTSGKGGYIISFKKDQDGYMRLRLEALLQDWPRDERSYPLPGLGLPGMHLGAGAFGGIPGLGPGGNGGSGGFLGGMAGLGGGSGGAGALGIDAADFVGSSGGGGAGGVFGFGSLMGADGGGPTVAVVSGSGISGLGLGRLDGGGGAVAAAAGGLAAAGGGLGMGLGLGLSAADIGSSPPLEQELARRFPLPAGAHVGSEVATIAAAKRCIARLLAWAPPPHQLTFAKLGAQVPKLLGGARIGRNLRLLCLEEPEVFAVQSQAPVGLAVNPSGSGERGWDASAELQRQQQQQQQQQQQRQQQQQSSRLYDSGGSNVGSSIALARLSTASNGMSSGGTAQVQSQKQQQQRQQQPGLTHGAAGSSNLQGFATTALLSEQALQQQQHQQQLHQHQQLQLHQQHCSAAGRPTSTLPPPPPPPVSLLPSCNIHVITDPYSADYMSILQHCHACPQVGVSVQVFDGRPALVALYAPAALAGPGGGGGAAGGWPAAVYVLDCVASAAGEGPEAVVGSLLGSLRGLLEEPGVAKVVHGCEQVRALERVVGVAIAPLLDTRILLDAVATMLPPLPSPPSAAAVAAAASPAGGALPAGSFTAAEVAAVAQLAAHVSGLRSALQLVELWADRPELVVALAGLHWAAHRTELWAAAGRDSCWVSRPLTEAQVTVAAQGVSSLPELWAALSEAVPWLAAHAALRFMQQLRANA*
</t>
  </si>
  <si>
    <t xml:space="preserve">MARSLSRAGPLAILLVLFFSAELAKAARLTTILDDHSESTNDLPTDSIDTVLETVSDTAEVNDVVRRFLDTAVGAYPPPPSPEPPQPPAPLDDSLYIDFIDMPAQGAKGTEGRPAKDLVWFDDEDFYDQLKGYKPLQLVARPKRADCSNRQCQRCLGAWKASEKQDTVYVFFRDPVQISKIYIKQLLNPGVAIVQFLRWKAPQKGSTKPRGGAIVLNQTTDSTKCGEVLTVDVPPEVSGIDLTPLKRGSANRIRPIALGATAVGGVRVTIIRPPGVGPDYGPWIEDIHFDGRALYPEDASIYDNYRLYNSTTSN*
</t>
  </si>
  <si>
    <t>C_170124</t>
  </si>
  <si>
    <t>C_170125</t>
  </si>
  <si>
    <t xml:space="preserve">MAPKKDEKPATQEAGAEAPAKAEAKPKAEKAAKKAKKEPSKKAAKEPKGDGEKKDKKKKKSAVETYKLYIYKVLKQVHPDTGISSKAMSIMNSFINDIFEKVATEASKLSRYNKKPTVTSREIQTAVRLVLPGELAKHAVSEGTKAVTKFTSG*
</t>
  </si>
  <si>
    <t>C_170126</t>
  </si>
  <si>
    <t xml:space="preserve">MRAFPPDSCNRTAEEAHRLYRAVGAHLYSAPQLAPLGPMAALLRATAAGIKAQLKMAFPPDPNRPAIDEAHQVYCAAGRYLAVVSPEAGGGPGERVGHSAGAYRECCGSGGGACGPNTPAADKAHAAYRAVGAWLATNPRPATGHMAALLPEVAAAVRQRLPSALRPLALLKLSLKRGGPAAGGAKGVFVVTPMPAAAPGAAGAGKQLDLVRLDVAALRRAAGMEAACSTDVVTRTAASAPAEEPEDLETLLAAAFPADPAHEAIDEAHAAYRAVGSYLAGVPHTAQHGPLAALLWDVAAALRPQLPPALRTLTTLKARLMQGGRAPGGARGVFIMGQIVMGGGGQQAGGPEHLDVVRLSVASLRRAAAPATKLAAAGADAAAAEPGGGGAAGAPAPKAGEQQAQEQQPAAVTAAPVDAVATVSTDAPSAAAASGSVSKTASPGAASTDLDALLAAAFPLSPNTPATDEAHAAYRAVGAWLATNPRPATGHMAALLPEVAAAVRQRLPPALRPTALLKLSLKRGGPSAGGAKGVFSVTAAPGAGATKKQRLDLVRLDVAALRRAAAAAAAKEAAGASNGADGGVRQAGSVQGTEKPPGAATAPAGSSGASGSVRSAPAAVAVAAEGQPQGQQAEHPQQQAVLPAMPTQAASTTATAGPMPSSSAAVKAAAVAAAVRQRLPPALRPTALLKLSLKRGGPSAGGAKGVFVVTPRPTAAPGAAAAPEASAPSPAPTPAPASTGLTAVAASDIAALLAAAFPISSHGQTAGSAPSGAPGQRDEAHAAFRTVGGWLATSPQPELGQMAAQLPDLLAALRPALPRWLRMPVPLKLRLARNDALGGGRGVFVVSALKRTRSGRAAGAGSGVGGEAAGAGGGAGGGMVDAVRLDLEMLRRVAAATAAAEAETAAQVAGQGAVADAAPAAPDVQADDATASPAVQPPCKSAASVDATAAARADAAADAAAAVAAAVEDAGVATAARGSQSCASGCNLGNLGSSGAVPGDTEQQQKRQQQALLRKDLSELVDAAFKDPAVMWCPWEWEEVGQTDGQPPLVILPAYGAQDDMCKAAARRLAARLADGALPQAPLRRLMEDLQRCERDLMRGVKVASLRAALLGMTGCIFTPVTLPPSSDGWAGGGGGDAGGKGWVSEGVRLHVRRLAMRVLERMAWPEASEEHLHDITMTAFEESMAPVPGGSSSPQHTQVAQCIGRILASRWADRHQPLALREALAVLEQASKAAGVALPACLSPGSPAKEQLYRLRLMLRSLKESALRLRDQDTVLLHTNLLLHATDSRTAEQRRRAWDEAAALLTADDVAGARAATGSATGVSPSLAATSGTSKPGSKAGPLASDAAWLAAMEVAEAELIRARVVEAAHALYAGSSEADCIRRTAVRLLLRGRPLAEPRLRLDVLTELVRRALRGSVPGLPTPPAAEGAAAALELAERVDSGVLRRALNRSEFSIRPVGGDALKLEADAGQKVNRAGGTGVAGGSGAAGVAASDFGAPLPSRLLVVLHRRRLRLRMRIRQLVEAGGMLELESLLRAEAEAEGAGEVAGTVWELLETMPEEEMQLAPAAAAAGAPLGDAAATAAAANGCMGVAAAQQALVHPVGADGVGGEPTAVAEPASVSASDGPRAAPQPQLAATGDSAVPTARPLLPALPAVAAKATTAVADAATCAWETLARHAFGDLPLLTEGASLPEAFHVAATIAGAQPPGAWQEVCTRPGAGRAGSYDTGNSGSGAVRRAPLAALLPALREAVGVTRQSEEAEVAEQLRGVAAERGGGYDGVFELQPAAAPGGGAGAGAGAVEPGAPGGEASPGQERQERQEQLWVTLRAARLAAAALARLEAARRACEVQRLQALPAAAYVDPRDGDVPESNPAARLCYFAANFLLDYDSPDYGRGACLLPELLRVIKYASSESGLQVAPAGLNAKTLKSLLLQPGSGCSSEAAEGSSGNSGSGSGTDGAGPGIFELVSVPRPAAAAGAGGGGSRLELHLVRLNLRALGEAAEAAADAVAASCTADVVTRLEDNGMQEAWIRDLRPIFLGPHDSSSSSTHQLLQLQFAATLAAASEAVAQIFPLWPSMSPRVPFGTALRLVRRRLLSSPDTQQSECCAELQRLVDAGASVGADGSELQRVLTAPVALAGGSGEVQLFRLRQARSNAITNASASANASASTSASTSASASASTGVGARVGRPGVAGAGAGAGGAAKGQEQEEDGLLLVLDRGALVQLAAAAMRAEVLAAAATLGVSEAAGWQLWRPQRHPVYLRLRLRQRRLPLAQVFPSLSAPPQRQDAATATDEELAAGNACSASSEMVLSAPLPAAAVCVITDLHGPDMHRMLRHCAASRHVGLAVLASGGCCRSGGGSSSGNSSAAGDSSAGDSGLLRAVALYAPAAAGASAASGATPTTAAGQRAAAVGSLLGSLRGLLEDPAVAKVVHGCEQVRALEVAAAGVPAKSGSGMRLSVEGLRDTRPVLEAVARMCGTWAVPHGPGLLVTAGSKDAAEPVSRLRGVLGGAGLWRDRPELWVALDTQAAWDWQSPEQDEAAAAAPGPAAMAVDVAAAAAAARHLPEAWEALVAEAFPWAALHAPICEMQKHRWV*
</t>
  </si>
  <si>
    <t>C_170127</t>
  </si>
  <si>
    <t xml:space="preserve">MAQTGGSSKQLEQQQEGPLDWGLEDGGPAAAAAKEDDVPTAAQWRRLMVSANGDSFATKAGGSDRESDGAYNVSMSALRQAAAAAAAAAAAAAGLGSVGAGGEEGASGMLLVNDDLADPVLDGIDPSRMEMRRHMQRIRMSLNGASGTGPRAASGPSRRRMLLSMSGAVDMSAAAPAGLTAAPSNSTPGAAAVAATAAAAGAQGPSAVKSGGESGAPASPPRSALATLVDQALKLPCVGLERLQDPDKRLKLVQKLEAAAAEGPASIAKVLSSTRPGGGRWCR*
</t>
  </si>
  <si>
    <t>C_170128</t>
  </si>
  <si>
    <t xml:space="preserve">MGHRHGEGAAREVGNWTLQEDAGAAIPLTLDFGEGENTLVSGDSVALQVEVPASAVPPGTRRLRRLSELALPPGASLTVVGTRQTASGRGKDFIVGRKPVNLTTAIFSFSFCGWKPAVTPDVVKARFFNKYAADPLRSVTVERTFNTCTWGLLRTPEPLSVVLPTEEIPCSGTRPDDNKPTVQIKYDLGRLCATPEVDTLRYYAKLLANTKYKDRVNWSSLKRIVMILPNMPACGWAGLGNTGCAPGTQCNSWLQVPDDVDIPVMFQEMMHNTGLYHSERLLVDGFTSVPYGEVTDPMGQAINDPAIPNGLICSNAAQAWKAGWATPIERNMTDMIPGQAAEWTLPALGVSGGLEAMLRIRLYDDGRAFDGNPLRQRAVYVSYRARTPAPGYDSGLPAQYNQRGYLHQFDGAAVPRTDPWLTPTRLLGLLDTAPDNAIQGLEAGPLPVRRTWIYTPLSYVNATDRPDLAQAVGPLGSLNITIKAKDTTSMAVSVCRFVDTRESGSQCVDGQPTTALTSAALTLATVALSPAPAAAEAEITAARAVSGAAATS*
</t>
  </si>
  <si>
    <t>C_170129</t>
  </si>
  <si>
    <t xml:space="preserve">MAIVNGLTRISAANPSVKLSVVDHDGVQNCKEDCVEQNLVAASAAAGVDLSGLDMSQSEAKLLAVELASVFAGLKAQIEAVQKRAESGAAQADVELYEVSIMGLKALAAKVGGESEAMTTATNAVLRLLKWAVDSLDAAYEGDVVMQMLFMSKGAARTGTLKELVNWKESTRRQLLSATFPGPDEVAQSKQFAAKAAGYGAFILLLYFLLAGVWCMCNMPFKQDTLLYGSTKKDS*
</t>
  </si>
  <si>
    <t>C_170130</t>
  </si>
  <si>
    <t xml:space="preserve">MALQEATALLGRFKDAIGKKDLSTADSLLGQLKVKLIQLPALPPTFEKSATAQQELLLGREVLEQAVLLSCKKQDEAAMERSFTQLRTYYNDTRTLVPASANEVAMQGLNLLRLLVQNRIAEFHTELELIPPVAQKDPAIQQPVQLEQWLMEGAYNKVLAAAKNSASEVHGMLLAQLATTVRDEAASCSEKAYERLKLADAQKLLLFDSEAAVKAYAQEHNWAVVDGYVVFKTEATEGTTASKAIPSLELINNALVYAKELERIV*
</t>
  </si>
  <si>
    <t>C_170131</t>
  </si>
  <si>
    <t>C_170132</t>
  </si>
  <si>
    <t xml:space="preserve">MSSRHNEGAPRGRPDRQRPPDTSKRRRSSSSSSSSSGASSGSSTRTTGTADAVVASAAELVAFIRNATADPPALGASSSVGLQQRLELAVAGDLLLDAAVWPDTYDWPPTELMSSSRGNSSGGGSSSSGGSGSGSASITLMLTGVPLPVVGGGGGSGAAAEAPPMALADPHPTAGPNSSIATTTTTNTNSYTTTNSSNTNSYTPSGSSGSPTSSAYAAATAACPAPAASLRRPRLDLAGLTGRLRLAAGSVLVLRNLEVSGSTLGTWVSLETLEFVTESAGASLVLEGVLLRHAGCPDPAHLAPGFRAVPRPPDHPGQQVLGPPTAVGVWLQQGEGEEAGGVVEAAVLQPLPGSAAAVAAAAAVAAAAAAGDGGDDVFGGSSSSNAPSWSTWCTCGGGSSSSTGLGDGRSSSNGSSSSSSWGGGSGGWGGGSGGWGGGWGGWGGGGCGGLDGGGGRVCYSPALQLVDYVIALPDFGQVGGYTAVIQDTTLLCEWSVPPSCTQQGSTERECLLELLASLPSATAQQQPLQLTNNTASVPPTEAQGGGGGSSGSSSGGDTSNSNNTAGRQQQQMAGGRRTSAAAVGGAVGGAGAGVVLVVAAAGLLLLRRRRRRRAMYVVEGKGGVDLEAAAVAAMPAAAAGGCGKTRSPYSPSDRAMRSAAGPCTSPGSSNYLSVQVSSAGCAGGGGGGGGGGGIAVAAAGPGPVLAAAGLGALQWQRAVTAPSDVRLGVLLGAGSFGRVYRGEWRRRPVAVKVLTHGRADMPAIERELQVSLAARHPNVVRTLHFARLDVSRGAAARQQQQQQQQVPRAADAWADLPDLFPTRPHGAGAGAGAGAGAGGGAGAGDSVVLADDVYETWLIQELCDGGALSASLYGGRFHTPAAAAAAALAAAGRGAAAAADGGGGGGGGTPVPILRDIWSLALDVCRGMRYLHSKGLIHADLKAENVLLLSRRSTDAAPSSPCPTDMAAWASPNVGTLTHMPPESLSGGHLRLEVDVFAFGVLMWELHTGCRPYAGLTAGEVVQRVVVARARPAFPRHTPPAWRQLAAACWAQAPQDRPSFEQVEQRLLEMGPACSSVGD*
</t>
  </si>
  <si>
    <t>C_170133</t>
  </si>
  <si>
    <t xml:space="preserve">MLQTKSWAAQGAGVGRAFSARLGCPTLGRTSPLLSTTKASTTYTSSGTYGLASSSSGFARVGQLPRWACRATVDPIPAGLQIEVKEEDGTKEVDYDEEKKVVRIPLSAMGDGARRSKLVLFTCNKCGGRSARLVNPVAWEKGVVFGQCSKCSVWHVLQANNKKIYEEVRYNEDPEYADKDGLDAAKAEELLKQAVAAEAAEPNKQ*
</t>
  </si>
  <si>
    <t>C_170134</t>
  </si>
  <si>
    <t xml:space="preserve">MGSDNRDAGSATIKGVTIRKEHVASTKRNLGNTYAKGMKHTAAAKAKMSAAKKGKKHTAATKAKLLAAMKGVKRTAATKAKTSAAMKGKKHTAAAKAKMSAAKKGKKRTAVAAKVPATKKRRV*
</t>
  </si>
  <si>
    <t>C_170135</t>
  </si>
  <si>
    <t xml:space="preserve">MSLAKRSFRTSNRSVIEGLASIYQVKTVLGSGCEGKTWLTQDLSTGALWAVKMVKLPLHTKMVQAIFREIRIQSELGEGHINIITPQEVVLTSHYLGLVMEYAPGGSLTQYVTRKWKETGGVGLLMQEDEAAYFFKQIVHAVDYCHRHRVVHRDLKLDNTLLSAHNPPFVKICDFGFARGWGGDDAHFNTIIGTPDYMPPQLTAAKVHRTETQYDGTKADVWSMGVLLAVMLLGKFPFDDAVNAGNDPMRTVYIQQHTHARWRDNPALRDHVPLLSPEALDILDHCFEKDEAKRISVRDLMQHPWFQRQLPPFYQQPLDALFREQTELERRMMSGANKSKERDAAIANLIRMACSEEFKKQAIAPLTPESSFQLYMRINLRSVQEHYPTFNRNSVKAILKAESRRNSQRGNSGRPKLTNVQWDPNAPDGGYGPNSGFGPNSGYGPNSGFGPQSGGGYGPASGYGPMSQSGGGYGPQSGYGMGPNSGYGTVGVAGMYPTNYQQGPQSYGMGGNYNGPQSMGGGGGGGGGAPTYVPASSSYLNPLGPPGGMGGYGAPPGMQQGMQPGMQQGMQQGMQQGMQQGMQQGAGMGAYGGPPGANGAGPSMQQMQGPPGGMPGGGMPMQQGGGMGGYGGAPAANGANGPGPGMMYGGGGGGPPGPMGPGPMQGPAPGMMYGGPQQVVAPQQQSPGGPPPQSGAAQFRPPGAMQQGPPQQQQQGPPQQQQQQQQMMGPGGFVGNPAYGGYQGDGMGPGGPGNMGPPRFNPPPGPGAMGGPIGGGAAPGGPMGAGPPGGPMMMPGPPQQQMPGAPQQPVRFKPPSSVGAGMQGMGPGPSGYDPMQH*
</t>
  </si>
  <si>
    <t>C_170136</t>
  </si>
  <si>
    <t xml:space="preserve">MLRQALALVAYVFAFLTRRDSVHAQNEARTPHHNGCYHLHELLGLEPERAGAPADGLPAAWHRRQTVHRPRSTQPRRQDVLQLPTDAAARHSAQRHVPYEGQGAHEEGGPIRVGAHPIRHLCGMCGADLDASVAAHAAHRLASAGTVRPPGGVRRCAGLRPLLQLNLRGRPPRHVRAPSGLHWRRRAHLPPPRPGAQRVLQLRAPPSVPRPAHVPLLCPHHDRRPAAVRLAEPGLRAVEPASGGGRPGGSHGPRIRPLPPLRAGAHPRAAPVRADPRGHDAQEHV
</t>
  </si>
  <si>
    <t>C_170137</t>
  </si>
  <si>
    <t xml:space="preserve">MVLGRLFARSESAAPALADYNNEGNGSTIDTSVVAVEVEASGSPSSATVRGDSTLNEPLLEGFKDRGELPSLPESNASLSFPEESAPWWRKFFAFMGLGFLISVGYMDPGNWATDLAAGSSFGYTLLFVVLCSSLCAMFLQYLSLKLGIASDRDLAQACRDAYHPHVNKLLWVVAEAAIAATDLAEVVGCAIAFNLLLGIPLWAGVLITAADVIILLVAEARSFRFLEILVGALTALISACFIYELVKAQPDMGKVMRGYLPSKEIITNKDMLYLATGILGATVMPHNLYLHSSVIQTRAYPRTTAGRTIAIKLGLVDSTLSLLVAFVINSSILIVAAAAFHYATPPLEDIADITDAYELLASSLGSKAASILFGVALLAAGQNSTITGTLSGQIVMEGFLSFKMRPWLRRIITRGAAIVPAATVAAVMGREGVSQLLVLSQVILSLTLPFAVFPLVHFTSSRKYLGNFANRWYASVIAWLLFLFISALNVNLVVQSAISGSFGGLGHRRAAV*
</t>
  </si>
  <si>
    <t>C_170138</t>
  </si>
  <si>
    <t xml:space="preserve">MIIRISLCFSWALLAWASYAGVYARPVRLDSGSHYSDPIVKMGGWKQAAAGQGVVRPHVVCVRVTMTAANPYPTQGGRAAFPEALAAFSPAFCQRVQARMIAELDEVAKSLGVAVVSPFAPGDCNSEAAVSGGGASSKVAAATTGRSWTARLAAALTTRTAAVAADEAKSGTTTMTTTTTTTTTTTTTMTSASATTTAATKPVTSRVSVAVCGQLNEGLAAATALQLHLQDVAEHYYAPMLLGAQQSQEQSVAGGGAATTAGRNKRAAQCPAAVSTTLALELVRDPGLPSEQSAAPDRYGIYDIAFKGHRNTCTAEWGWGAVHELVLEHHPATQTSSMQCRSVH*
</t>
  </si>
  <si>
    <t>C_170139</t>
  </si>
  <si>
    <t xml:space="preserve">MVGGGGAPPPAAGTAAASGPTGSAASSGGGGGMQMPAAEAARHAQTAQQQAPEGRERQQHVSPPQRQQLAPPLGRRQQQPAHVYGSAAGGGSGSRDHLQQQHHYQAQQQQQPSEEPSDYAAVQPSSTLQQRPPPPSHLSSAPPLLLASLARHHQQTPPPPSSLGQRKPTAQHLDAAGGYQRRPAAAPLPPPPSHQPPPLQQASVRSGSAPLLTVSAASAAAVSGGGGGPGRWPTTEPVAAAGGSVNSGGAALPVPAGSAAAALLIPAHHITEAFKGRRPVDPRGVPVLLSVEDGGGGGGSDRPVSPATTGSPHGSHGSGGGGSRGGGQRTYPGTLVVREDGCGIVHNAPIEDAVARYQDHTTIGWRLMWLPPPPPPPPSSGHRPMEVAAGAELLVIWRVRNHGGQQQSPPPPPTQAAAPASQHQQLQGRHPPPLQQVQPAAELPRQQPPQQHQHYHQHPHPHPQQVTAAAFASSAGGHQHGSSTARGPAPGQQHQQHQRDLVSSRAPPAPASTPAAAAAGPPTGADALRPELLLRQQSSMTTNGAGVAGAPTEKHGAPTPQEGDLMGSLGNMLSAAAAANPAAVVKLLQQLQRELLQGGGGGGGGDTEGRGGDAYAGEERVLAAAVAATTAGSRPTAEDSKSPARQQQLLQPPPPPSSSVEALQPSLRAALAAAAAAEQPAADCTPAGSLPPAGAATAVAEAGGGLDVIRVEKPDEDMSRPVDCGIGNDGSGGVRAAAEKDASSAPAVHAVVAAVPKAAAAGGGGSAMDLLGSGAEAGAGSGGDGGRGDGGDSVGEASCGSEAPLPAMPPAAALAATAAAAAAEDGAVMSGAGGGLLGSSGAVSPQVKFEVNGARLPKVCVTLIAPAPKAAPTDKSAPDHASMSASAAPSAQSSSLCGGALPLPWSLLPEGCRIQWRRRTDNVLLVAAAVSESPLDMDDTTTTLLPPGPEHEPCTAGGIACTTGGCKKRASPAAAVPMPAGAADVAEEAEEAEEAEEADEAEEGGPAANKRRRMCSLAAAAADAMPAGEGGEGGEGTEGSKAGDMEKACPPSAPQSSAAVAGAAAAAAASAAEGVATPADALQEAAPASGSAASVARSATITAAAPQPPQQTWPVAVKIEPQAEEPVQPAAELPRQQPPQQHQHYHQHPHPHPQQVTAAAFASSAGGHQHGSSTARGPAPGQQHQQHQRDLVSSRAPPAPASTPAAAAAGPPTGADALRPELLLRQQSSMTTNGAGVAGAPTEKHGAPTPQEGDLMGSLGNMLSAAAAANPAAVVKLLQQLQRELLQGGGGGGGGDTEGRGGDAYAGEERVLAAAVAATTAGSRPTAEDSKSPARQQQLLQPPPPPSSSVEALQPSLRAALAAAAAAEQPAADCTPAGSLPPAGAATAVAEAGGGLDVIRVEKPDEDMSRPVDCGIGNDGSGGVRAAAEKDASSAPAVHAVVAAVPKAAAAGGGGSAMDLLGSGAEAGAGSGGDGGRGDGGDSVGEASCGSEAPLPAMPPAAALAATAAAAAAEDGAVMSGAGGGLLGSSGAVSPQVKFEVNGARLPKVCVTLIAPAPKAAPTDKSAPDHASMSASAAPSAQSSSLCGGALPLPWSLLPEGCRIQWRRRTDNVLLVAAAVSESPLDMDDTTTTLLPPGPEHEPCTAGGIACTTGGCKKRASPAAAVPMPAGAADVAEEAEEAEEAEEADEAEEGGPAANKRRRMCSLAAAAADAMPAGEGGEGGEGTEGSKAGDMEKACPPSAPQSSAAVAGAAAAAAASAAEGVATPADALQEAAPASGSAASVARSATITAAAPQPPQQTWPVAVKIEPQAEEPVAVTLKQERVAAETPGSATDGQPQPQQQQQPQHALQEPPSSPPPASATAVGGAGAIGGSGGAVGAAGLSPAGTASGDGSGGAAGGGGGGGSGGGVRLPNGGSTFSARVVATNLYIGRRQLTMALILNGNLQPDVYSVQWKVRAPGHVKRRAWSPDTLGIGMPRMPEGRHKGSFYPKGAPLGQLRGRFLQDIRWLDEANNRLVAVAWDEPPPGWPVRSRGSGKAVSGGSAGSSGGGGVRGGGVAKPQRRWLWQRQQQAAEAAAAAALGLSSNGSSGSGAVAGAGAGESGFMSSSGGAAGAATALQTLAMAVPTAAGSAGGDGLFLGGDGLGGMAAAATRSVRNTHQPHQHQERPPQQGRQQGRQQTPPAAMTDGSAGAVSLLEAARLLQRQLQQPPASAAETAAAHAADGGGSSSGGLLRVLPLDTPAASGRGDDDSRAGGGSVLGCSPAVEDATGILLSRILVKALSGEAAAAGCGTVGGSAKYLDIAPDAAGSSPRYAPPPAAAGPAFAPPPLRALATAASRSAAQAVSGSSGVTADDPAGSNGAKLRAAADLLQVLHIHLQQQAADTQRQQQQQQQQQQQQLQRMSGTTSTRHSTPTAAAAAAATARPAAQAVAVAAIERSGSGAAAGSYAAAVNAATAAAADRTGSLPPAEDFARLSAEVAALESRSGSGSGSGSLERDLSRAAGTAHGLASISREIEERRRQQQPQPQPHQRQQQPPSLPLGLRFVPLPPQRQWSPSLLPAAAGAPPPPPPPLQAAAGPRSPAGAFTSAQQPAAESGGGGGGGVADAGWELGADDTAPSAKRPRGTPPSDLASLLYAGSAQQQQQQSQPSRHQQGRSDYPLEGAVRSSARGYGGNNEEPAAPGSRRFQLLTSGGGSWTAAEAARRAASGAGGQVAAAQRRQPPQQQREELLHPQLMPVRRTTAPPPPLPSSGGGYAAAMGSSRGGDAFEAGGGRAARDRSSSRRDAAADDDDGGGCNPSLDEQVEQLAALLETDTAGTFKSLRMVLAQLRKQQQEQQEQQEREGAQQPQRLDLSQPLPPPPANPHHLHLQREGSGVSAGLLGNSSPRHSDNFGSSRQLQQQLQPKQPAATHSSGVSLRSHSDSGLQQLLAAATATGSLDSWQAEQLLSDCGGGGGRSGGGGGSSTSGGRLGCSGSGDQPSAGYAQANLYRALLDMQQQHLQHQHQQHQQQQQQQQQQQQHQQQQQQHQNQQRYRQDASPRAYQDGGAAGAAGSRRMHEVTRQPASAAQGGGAAGGSGCAGAAAGGALPPSRLGSMNSAGSALAAGSAGGAARSGSVEPAPSGVDLQENTTELVIRTLPWISLHIARRWFPGLWDSPSAEPFPVTLGIEVDGNLEEER*
</t>
  </si>
  <si>
    <t>C_170140</t>
  </si>
  <si>
    <t xml:space="preserve">MSRPLKFPDHGNVMDVRRARYDTRRLRQERQRREAGRQGFILNKVAVAAVGGAGEGDGLGGRGVPYHHYLSAQCTKDQKLLAARSEATLYHDPLGRATTSLLHTNTGRGSALPKLTASKKLRLGLTPTPVRLAVAAAVMQSASELAAGRLGLGRGGDACLGLNAEVKIKDLIDFTNIDVPLARSLPGDFALGLTRSPEGEVTAGFGSSVQYRLGAREMLGLRTTFGNRGRAGLSLRAKTVSGWWLGLVAMAVPLGKLLLDTASDALRRWGAQRRLRKQQRLQQQKLRQQQQQALERQQKLQQEQQQQKAKGAVPKTVGKAGVGVGKAAAAAADGKKGGSGAAARLASGKPGARPKK*
</t>
  </si>
  <si>
    <t>C_170141</t>
  </si>
  <si>
    <t xml:space="preserve">MCSAQCAAISITVTPPKTPDGKNMYEASLLTATEADAVPAYRRDPLTDIAIHTFSEAQFMALFHSLVRSTFIRFGTFALVQQTCGIPMGISAAPFIANLFLAWYEYRFMTQPTTTARQKEVVRAFSLTKRYLDDLLALNNRFISRLLSVDQRYAGMHGLYPTSLQVEPQSHPHLQTQIPAGTTAMPFLDILLILRTTPSGDARITTRLYDKRVQPVFDGVRLSRFIGADSNVNEASKRNIFTGQFHRLRRVVMEVENFVFESANLIAALTQMGYSRARLIRDCARVLEATPQAYYIQRRQRQHPEYADLVGLIRQYLARRRHFDSTAVPLELTQTHHW*
</t>
  </si>
  <si>
    <t>C_170142</t>
  </si>
  <si>
    <t xml:space="preserve">MLHRVWAWALLAAATVAVEGDAGQHTPALDKPVELRLLVPSALCAGLLGQLRGQAGVMAMADVAAASGAGLGRLAGQGERPRQAESDEEAFLIRGSWPAVHAALGGLAGEVRRAFCAARNEPLPLPVLQMQIDMVCGRPAGAAGGGGGGVALRDLRKALLGTPGGAGLGKLVVHPAVKGTAVRVLEVSSSEAAGAVRCAATEALLFYVERLGQMHVADAIAAKSEASGGGSGSGSGGSSKRAGRFTVRLLLHQSVAGAVVGPRGGIIRHVSSVTHTSCVVHKKNDLPPYGGKDEQELEASGEPRDVLEVTSTSVVLRGPFPPGGDFELDITGQLAQAHTLLTNIMTIGAILQQKPQLAPQQHQPTAAAAAVGALAAAGGGGAAAAPVAAAAGMQPLAGAMGQGLQQAVAVAPSVAAQEAAAAAAAAAAALAAVSGGGAHQVAVQPGGAGVVVVPQQPQQAQVQQQQAQQQQLLLQAPMQQQPQVPAQQQQQQQQPQQTYGGQPVVQPQATPQQQQQQQQQVLSPQQSPLTLSPPHVPYTAQQQQGAVSQQQPQQQQPQQAQQMQSQTQQAQQAQTQAQTPRQQQYGQQQQAYTQPQQQQAQQQPSQAQTQAPQQTQQQAQQQPQQQPQQQAQQQPQQQLALARPAVQPPAQAQSGSQQQPQQQQPSSQAQPTAPGLQPTTQAQQQGQGQPQQQQQQQPQQQQQQQQQQQQTQQRPAGTAQAQAPGYAQTGAAYAPAQQAQTPYQQQQQAPQSYQQQPQSQQPPQQHSQVTKPAQPQPAQGQAQQQQQQHAYAQSGYPSQPATAAAAQQPAQQQQPATAYQQYARPAVAAQPQQPAQPQAAQAPQQQALAPNPYGATYGAGYAAAAPVAAQTPVAQQPQQQQQPAAANSYAAMYGQAAATQPQHPQQQQQPAAAAPAAAPYGAAGYAAYPTAQQPYAPAAHMDPQQQQQQQQHAAYYQQYAQQYAQHYGTAPPQPAAPPVAAAPQAAADPYQQYYAQQYAQQQQQNSAYATAAAAQQPTTAPAVPGAPAAAANPYAGYPGYAYPTR*
</t>
  </si>
  <si>
    <t>C_170143</t>
  </si>
  <si>
    <t xml:space="preserve">MSSDNGWLGTLPPYIKAKAFLRTDAYGTYANNKLSLALKLRLVLVCLTLVPVKLFASLFCVVSYYLFISVGNVVLKEPYKTKYMAFWGRFWTRMLLYALGFWTIKWVYVSPDGSTSSTAPAGFLERRFGGYVSNHCSWVDIVLYMSRLFPSFVAKKEVSNLPLIGAISKAMQCLFVDREARLAAAAAEGGKAAADAAAASGGQGMAQLVRERMARKYELGSAELPMMLFPEGTTTNNKYIMPFKRGAFVAGVPVQPLVLKYRGSFRFSPTWDAMPGHHHIFLTMTELRYGVTVHVLPMYVPSQEERDDPALYAENVRQMMVKYTKIPSCEDTFGDKLEFFKYVTGRMAADKKTQQGKQGQGPAGSDKADVAATGQNGGFTVHAKAS*
</t>
  </si>
  <si>
    <t>C_170144</t>
  </si>
  <si>
    <t xml:space="preserve">MNNASDVCARSCDSNGLPSAGCCDAMWLPHIEMPNLIGYDEDQLPRYRINANATSGAVSWSTRIIGRWYSPLDFRAYPFDHQHLLMEMAIADSQSHAVGLKWEHVAKLNNTAHTKGADLSGWRVKWGKGKLYDSRTCQASYGVTAHRYYDASSASSGELAVLVQSLRVTDRHYADNSGRGTTAPDWCGTYSSVYDEARALYGPIVLVKRVSSYYVMANLIPVLIISLVVFVVYCMPCNALGDRMVVIMTLFLSLTAMQFVFDFPPANYLNALQQVVLVAYVMMLVACVESLIVNRIATLPVVLTNKRTCFQKYSTLLRRQTNASAGGSGTLTRRVSRALTSAFTKFRDSKELQRAGSDAVLVPYSPGAVAVAANLGGASAGASATARRAMGVAGTGIVVAPGGGMVVRRTVSRQRSAARRAAVAAAFAAAANAGTGTGTGTHTGTHTSAAPTPKGVGSSAPSRTGTLSRLAAASGGGATTAAEAADPATAGASSSRPDSGHVRRGRAPASPLLPPPPLVVADAAGACPAVAVAMGSRPPSVTAPAPLPTPSHAAAAAALQPAAASPKADPNANPAGFGSIGGPAGSCSRNGGDMLDPVAYGGTASVHLAPLTGSHFAPVAAVAPMPAAYPESADGGGGGGGCFNKTSSASTGPNAIAGGGSWRLRRHDGCFGRLFGCLAAAWAAVAAACGRAAAAPDRFYQNCKEDAEFAWFVASRIDKYCCVVAVCLYVVIISVLLWVQTQVGDHKMMLGDRPGNM*
</t>
  </si>
  <si>
    <t>C_170145</t>
  </si>
  <si>
    <t xml:space="preserve">MAEVDAQIDLLCCALGNVHYLNNRELRLGGITFVGSTLWSYIPPEQADAMSDMLCFWEAYTAPNQRLTPEASSRLFTANLDFLAAALDRARARRAAALERRAHAARASHAAGAAHATQAAHTSSPLRAGDAARAAAAAAIAAATPATRTAATAGGGNGRSQRCSSALVELAPMGQEQEEEAEVVVVVTHHAPLMDVSQPPEFRGGPHTPAYASDLRPFILQQQQLDQQLWQSWHEQFRRQQLRQPGEVDPGQQQYHPASPELPQPPQPPREPPLLAMWVSGHTHHNYDVQVGGTRVVTNQYGYQKGRPLRRFRPGLLLEVGGGAKGGAQQQQQQQQQQQQQLQPPQPLPRLQPSQAAEAGAAAAGRGGGDVVDSVAGSGETAAEQVAAGGGHTSGAGRDGAAEEDGSVSGESEGGWGGQQQQQQQAGNAEVLPSWLRQFVCL*
</t>
  </si>
  <si>
    <t>C_170146</t>
  </si>
  <si>
    <t xml:space="preserve">MMGCLPLVEKVVGLLKAYVLSCPPGPELLALLDDFCGRVAELPAEAGLSGQ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GSVIKLSMSATSLSGAGSGRPLNDRYAAAEALSSPSGDGMGAAGATVPPWLRQSDGRGVGGARGYEDLRLPPPQQAALGVEPAWAVPARPLQLPPPPAGATAARARMWLQHLPDLAPRLALPSGAASAAAAAAAACSVGGGGTLANGIISSGSNVLGNGSSAGGGSGGGGGSSGAPSSSSLISLGTIHRAVLDLEEADIGQHLGEVLGEARAEAQSSAPAAQQQQQQRQAARGGGRAGGPGGGGGAGGLGARRGRPARLLFHHPPYNRSEQLPMSEADVAVVVEAVCGVRAASALAAVTGPPGSAAAAAAAAAEEEAAAAAAAAGVPEGMWQASFDEDADFAQMCGSILMKLIIDMWQRCGPVGSYTLVLRMLRAALRSSQPSTRARAFDVLYNLSVHGAMLRGDSEEAALAAAAAEAAAGGAVGVPLPWQVRNAAVSKMLALLAALAYCCYGGGGGAAAADTGGERPPQLQLPGGASPPAGVGAGGSGSSPGGGRGGPDGAAAVLGLLQGLHLDSVCQALRAALQRPWPGMSSRLADVLASAVAEAAFASAASATPGGTLNPYATASAAASGGLMPPSPSGGLGPDCAYAGTLPAGVASPIAARALLRPLLESLEVCCADSMMSPQGSLRTHMEVSLAHISGGGGGGAGGGLNASLGNPLPPPALSAAGVGAAWRAFKEVCCEESAEARQVAIHWLHKLLSAACRAVYGQLLLLSPLSLKTSPEANKVAAAAAVAAAAAAAAASGPAPAPRCRS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LPAQHDVTGAAGAGVGGAGGGGALSGAAVGPWQDDWQDRRLALLLLLMARCSLDPEAFAKYSLSHVIKAQLSCEDLRCRYYAGVYLLKHWMLNQHDRYWRSLRHIIGTAQQLNDERLLDNPYLQMRTMLNVDHA*
</t>
  </si>
  <si>
    <t>C_170147</t>
  </si>
  <si>
    <t xml:space="preserve">MAQQDAPQQLEQPDQQQINEQLQQLAQQLAQVQAQIAQFGAQQQAQNAQLVAQSAQLEAQLEAQQQAQNAQLEAQNAQLEAQNARIEELGKQRACFSATCCTQPTAAARAVHPTHDGRKCPPLAWSAAGTADDAS*
</t>
  </si>
  <si>
    <t>C_170148</t>
  </si>
  <si>
    <t xml:space="preserve">MVLLLVTHTIEVPSSRVPLSAIILVDAIKRKQLPPNLKCRLVIPSSGHHSCSIWDASSVEELQAWIDINLLDGTASIAEIPEEFTYGLSLELTTARAADKVATTSKSTLERINTTGARVMESMSEKLEQLDARTNLITATRETASAAAAKVKQATNSAMENESVQRGLQSLSTSLQSAGTSMNRAFTWVGSKVKESFGAEAGAGYTGGGGVGGAQSYSGFSSEPPSYEAAAYASAPAAAAGLGGSGFMPVSTHAARSSVDHQQQQQQQHRVAGPGPVTEDAGPMPQFTLDEGVASPMVLSPAKEAAEGHAAGHSNNEHDDAAAGGGEGGGLDAAPIVAPVGAAAT*
</t>
  </si>
  <si>
    <t>C_170149</t>
  </si>
  <si>
    <t xml:space="preserve">MPETRQRRYWDFFVLTLVVWTALVVPFEVGFGSINFPGGYQIERLIDACFWVDVCLNFRTAYIDHSANMVRDGAKIAGHYIRTWFFVDLVASIPFDVIVLWFVKDMSSEGLIALGLLRTPRLLRLGRLLRYFDRMKGANIVRMGKLLFFMALVAHWVSCLWFMLYRITHGNLQWSYDLLTNAKIMTYYVEAYLQSFLLMIGNDINPQNNIERLYCTGILVIGACFYAIVVGHMSLLVNNMNPTASRHKFKKDIINNTVRYLGAPRDIAGRIDQYFDYLTTYSHPGPDGMALISQLPSSMFQDIAIWMYKDLVTKVRAHAVKRLNDMQTAGKVAREAHSYPAPRHLKKLNPAAAEAEADLAAAAAAAGHGGASGGGTGGGYMPVAPLGRSGLPSPGPGGSRQDGGGGGGGGGPLALPSPGGDGGGGGGAAADGAGGAEGGGGQQVVAGGGGGGGVDLSASTLQLVEQVQATIGRLTGKIEALQGKMGKIHTRLGRVEANPNIFSAGPPMGGMGADPGGANKNIFDVDFTGGM*
</t>
  </si>
  <si>
    <t>C_170150</t>
  </si>
  <si>
    <t xml:space="preserve">MDLKITRLSKVIAVLLVALYFVAFFLPESVDYVALIPGKTLPYVWNLVTAGFLTLNPFKLGLEVVAVLLLTRLVEPVYGSKEFLKFLFVVDVSINLCVLIGVYIIFAVGKDTGDILYNKFAGFHGILAGLVVAVKQVMPEHEAKLFGFVKLTFKYLPLLFITIACGVAAGLQQYSYVPFLLLGTYNAWLYLRFFQQQPDSNHWGDSSDDFKFSGFFPPLLAPLLDPLGFLCATVFRLRHPPAETKAPFAKAAQYTLPVDSADANRRRERGAKALEERLGMKKATGDGEDVEAGAAASGAAPASTVVIPTTSSTTANS*
</t>
  </si>
  <si>
    <t xml:space="preserve">MTGPDPASTAIVCIEFQNEFATPGGKLHDAVKPVMESTGMLEKTVKLTEEARKRGITIIHAPIVFSDDYRELSSAPYGILGNVKAGGCFKASGWGGAICDAMKPAEGDVVVEGKRGLCGFASTNLDFILRQRGVRTVALSGFLTNCCVESTMRSAYERGYQVITLTDCCAATSQEQQDAAVKFTFPMFSNPMTADEFLAKFEAGK*
</t>
  </si>
  <si>
    <t>C_170152</t>
  </si>
  <si>
    <t xml:space="preserve">MQKTLITIATPWVVLLLGLVMWCLLFLSLRLRKGGGRFSGLLRHGPNSTRVSAVTFAGYLQPRIIITIIAIVFYVYPDITGAFMELFSCTTVDPEGADVAYGALMEQRGLYWTSDLDLACYHNPHLWLALGVGLPGLILISIGAPVFSWVWLRRHQHKLYTSPSFGVSYGFLYEDYNRNCYYWDSVVMARKLFVVMAIVFLAPYSPVLQILTTLGIIIVSLVAQISFNPYKNQRMNRLERLSLYATLAMLYCALYFLSDAVPQAAKSAIGAVLLVFNAAVVAYFALYIAQEFLLMLIWTIDDESNGDGKLTWDDIWAYAHKVHGDKRYSRHLFACLSFAQRCSNCCMVAVTFPARAARAAAQRIRRLRNKGGEPLDVDDKAAALAAKEGAVSNRTSSRRLGSTTTRKASRTVAGTGGSMTMITAMQPEPLSPPWQQRMGSVRKSGSGAAGSAAPALDLASTAVGNDAGAAAAALEKSPSGLIGTAVAVAAMPAGQAASKRREGEDSAYLAPPSVRPGSGASTGTASAAGAGGGGGGGGGGGGGGGGGGGGGGEGNTGNRVLRTASGNASAKDASRLGPQPAAAAPLSTIISGDLLSARPIPPASQLPPLTSMPRPSLPGGAEPSPAEAAADAAAAAAAAAATAAAARPPLPPSRGASRGPSLSGVPPGAGGGAAAGAGGNTSRRFAAMSAPLASDALPDASGGAAAAAEAGGSASLLLRAGSNRPSSPLAAAAGIAAATTASPNRVNSGGRSRGPSGDGDGESGAAAATRGAPSRQGSKQPQRPGGFLSSLIAAATGGGATVVPTNESGGQQPQQAMHSAWGADNGDLRPPSDWQQPEEGQQGAQRRVASAGASASSAPGPEQSDSWAAAAEKTERLGSTGTAAAVGRRLYDSPASLERGLQQEGVRDGSGGGAGEAAAAGPRLRAVQSAMPGARTRGAAGDDAGRSTNQ*
</t>
  </si>
  <si>
    <t>C_170153</t>
  </si>
  <si>
    <t xml:space="preserve">MALAVLMGGQRSSAASGIIALTAVDVVDTEDMTYVTYPVPFSVPANVTLRPRSGHVAVPYGSNGLVVFGGVTYNRAVARVPVATNDVLLLKWGADAGGGGSTSSSTLGSSSSSSSGSSSSSSSSSPLPGAADVLQSWTVLTNSSSGGGEVPVPRQRAAAAVIRDSLRILDDTHMFNLTTRTWTRLDTNFSGSTIPRDAAGVAGLHSAKMVASSEGRYLLLWGGRNQAAATACCPPVTWRRRXXXXXXXXXXXXXXXXXXXXXXXXXXXXXXXXXXXXXXXXXXXXXXXXXXXXXXXXXXXXXXXXXXXXXXXXXXXXXXXXXXXXXXXXXXXXXXXXXXXXXXXXXXXXXXXXXXXXXXXXXXXXXXXXXXXXXXXXXXPELVAGSRTAPLPFVRKATFINAAADSAVALSPEGRFLIVNGGQDPGKASTKFLALDLEAGVMYDDAGALLTPGEAAVRQALADCDTAGALGNPQLDAMAQCSLAKFAERPPDGICTGGTGSRTCASSSSSGGGSSSDGTDYADYGASATAYNLYDYPDVYDASQYDSDIVAAESGAPPATPGLQQPPPPPNAPSAPGSSGTTTGAPLPPPF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TTRLTSGGDSPGARMRHSMATDGTLVYLTGGYVYDPDKAQWVNTDDVYYMDLVLGYGSTWTRIEGGAVTLARNANPTPLSEGAGVSRRRNHLVAPNNKAVTNGTTTTSANASATNTSTNTTNANTAAANTTRGPTPGSAGSGQGLVWGDGQPPPDFDVTALLALPRTRVSCSNNTTWIIRSTPNVVNIEFVNCNFLITPTGTTAPAVFVNCVFRNTVGRPAIVVQSGAFLSVKACIFYNNTNSPTTVTTAVNVTTNGTARMVNVTQQVVQYGGNGSAIYVQPRGSIQEISDTAFKQNGWGPGSSAGAAVYLAGPGAVAFLSNTAGGQGQGGAVYLGRTDSRAIRMRNCTFAFNNAKMGGGLYLTNVLGAVNISSSLITANVAASRGGGVGLDGTLWLNASQVTFTDNSALGGVGGGIAHSRQGLLQLANCTVAHNRALFGGGIGGQQDVEVVMTDSMVFNNTAQHAGGGECFMCFRFTSVRSTFSTNAAVSGGGLALTLVELGGALNDTHFLGNTGVPGARPGLVGSSGSGLKAALSDAGCGREDSGGGGGLCVYLRRSVAVNGGSYVGNIAVTGGALYVHQHCMPGDDDCGPVVMAGGVALDSNAAPLGGGGAVFRSLGGLVNVTCAGAAAMLPWANMTAGCSEWRNNTAKYGNITATWAYGIVLQEPPPKYGNGSSNSSSSSSGTAVTILNGTSTLTGFGSVIPSYRSNDPAPVVARVVDFHGQTITDASREATTSLEARFTGLYLNNSAAAVAAAAAAAAAAANATANGIAVAATGSSSTNSSSATMALAGNSITTTAGLGNFTQSLRMRAVPGNYTMVIAAPRSILELPGVVFNVSVRPCIRGEVVGSFPCDSGLFSLDPKNLVCDKCPDNANCTVEGYPWMTLPKEGYWRSGAYSPNILQCPFEDACKGNSTFDRMEQMARFLVNISTGVQLIDGSTIPPYNRTEFLQMQCTYGYMGSLCGRCIQGYGSKGNGECLKCADRYINIAYYIFSTWINIFFIWLTVWTQLPNSTGSRKRAERQLVEQHQQEAAQAEQLERQHFEQYQQQQQQQQQYQQQYQQQQQQLHGFQQPGPDQAAYGGPHQPSGNFLPPPPAPPLPPPAAPPPLEAPQAQPSRSGSGRVGSSRADSAAGSRRASGAWTAAELTPAAGAAATDAAARPPSGRVSGNGAMCSPAGAAVAAAALGNTASGVARAPPSRTNSIRGEAQMLPLISVEPAEAMGMAASSPPPPQVQLPPTPLFPPIHPMEPQPEKKRRGSGSSSSSSSDSSKSGRGRGGGAAAIGGGSGAAIAGGRRGSDSGSGSGSSDESEGSVVDVDEDMEGPYKGGNHGIVIKILMSYLQVTSLVRQVALAWPSFVMGLLTAAKSASQTVTTVVSIDCSLDTTLLPISVQTWQTKNAAEVELNH*
</t>
  </si>
  <si>
    <t>C_170154</t>
  </si>
  <si>
    <t>C_170155</t>
  </si>
  <si>
    <t xml:space="preserve">MRRGPGIAGLQHAVRTKEQYKVAGEEVKKNSLQAMHEQLSAFRSNLEEFARKYRADVRRDPVFRAQFHTMCANIGVDPLASNKVRAIKKLRVLGGGFDLVTIGGRAYVRSVPGELNLDKNRALEAAQARGYTSVADLAAAAGWSAGRADDTLQALTREGLAWVDDGAPDGVRLYWFPCLSGAGGSAAEEQAAAAAGAAESGPAPG*
</t>
  </si>
  <si>
    <t>C_170156</t>
  </si>
  <si>
    <t xml:space="preserve">MAPKKDEKPATAEAGAEAPAKADAKPKAEKAAKKAKKEPSKKAAKEPKGDGEKKDKKKKKSAVETYKLYIYKVLKQVHPDTGISSKAMSIMNSFINDIFEKVATEASKLSRYNKKPTVTSREIQTAVRLVLPGELAKHAVSEGTKAVTKFTSG*
</t>
  </si>
  <si>
    <t>C_170157</t>
  </si>
  <si>
    <t xml:space="preserve">MDQIISKWHDMGILQEIMQHKLIFIETQDVVETTLALDNFRRACDSGRGAVFLSVARGKVAEGIDFDRHYGRAVVMFGVPYQYTLSRILRARLEYLRETFQIKEADYLAFDAVCAAGGAVCGASHSXXXXXXXXXXXXXXXXXXXXXXXXXXXXXXXXXXXXXXXXXXXXXXXXXXXXXXXXXXXXXXXXXXXXXXXXXXXXXXXXXXXXXXXXXXXXXXXXXXXXXXXXXXXXXXXXXXXXXXXXXXXXXXXXXXXXXXXXXXXXXXXXXXXXXXXXXXXXXXXXXXXXXXXXXXXXXXXXXXXXXXXXXXXXXXXXXXXXXXXXXXXXDRGAVGKSLLSEAALAALEAAGGMEGAAAAAAAQPPLTGAAGALGP*
</t>
  </si>
  <si>
    <t>C_170158</t>
  </si>
  <si>
    <t xml:space="preserve">MATWQYIEACGPPANTTAGADTGSSSNAIGSSSRRRSSVFILPAFQTANETAAAANIRIADRIANMTKSQLEVAVQVEAALPFHVAHFPAGHSATNFSRWFRAAEPYTVRYVRNFEPWFVAGRDSVPWHDVRLRGYGQNKIIQVAAAAAAGPAVEFRVEPRAFLVHRPHARSGAKQELGGETAAYRCGCTGWLCERRLRNS*
</t>
  </si>
  <si>
    <t>C_170159</t>
  </si>
  <si>
    <t xml:space="preserve">MEAEVLEVTTQGWERVVRGDDLEWHFRARINTNATQAPTQHKNQQQCQHLISNVVWKGSLFKAAV*
</t>
  </si>
  <si>
    <t>C_170160</t>
  </si>
  <si>
    <t xml:space="preserve">MNLEARGACTASLDITTTSSKNNDSSSHSSTSGTRPTASAAPPTQQMTDFVEVALTPEELPPGPLREALKRTLAISAGTLPLRDMRRLLQEHYARYAVYETNLLWCPHSTALAAWLGAAHVLLMPYVEGIRCHRVVLRRVAAAAPEAAASAAESYPPPAAAAEAATAEHPPSAAAAASTAIKGAAQTLRQRRREGREGERGDVPYRTMQLDVAFSWRPLAPLHTLLAGWTGGLAGSSTRSATGSSSALRPSSGGGFTLLPLFTTEHTITLSINAHDRVVAHRDITHNFPLAPRAAKGLLGLPTPLVATLLHV*
</t>
  </si>
  <si>
    <t>C_170161</t>
  </si>
  <si>
    <t xml:space="preserve">MLPHRAT*
</t>
  </si>
  <si>
    <t xml:space="preserve">MGRRATTLLLALLCAGVASTFADRDLLQSPADNRFPPYGCVRDADASRFRLDPLYTVSGQTICFTAHVVPCNKKGSPCCDAKKVDFYKLELDVVPTCNRAITKVTVNGQRVLAPTFNFYGTDDQSAIYKLTGLNLTVANAEGAQICMTLDKNGPCPNLVDLCDNVSVPGSCRYAIVESGTCDCCPPMAKIEWWTKDACRGSVKQVTLDGTKVDQQWSKGTFKIPGLNMPASAVPDAGREVCIELDAKGTCPSLNTFCARAATTGSCYYVAFNQAKSCCPVDTFGIPTGARH*
</t>
  </si>
  <si>
    <t>C_170163</t>
  </si>
  <si>
    <t xml:space="preserve">MPNPAPTPPPDAAATPHAPPLRAPQPHTHVPPPTPEPYNPLMPCSPVHHLLHGGEAQLLRHRVRGVVVAAALLVPLPVRVPVPVHRRHLLLRLHQRRHLRRQRVVVAEAQLLNRHRPAPHPILTPFQTPTRPNLAPPRLAPRRRSHSH*
</t>
  </si>
  <si>
    <t>C_170164</t>
  </si>
  <si>
    <t xml:space="preserve">MRGGVKGAAAGARHGEEGEDVDEAAGDAEQAAAERDGAAAGGDGPARPRNPHQQPWIDKLATPFNQGAAAGPGACGPGGSAMRVVHLGAPRVTARTPPPGAAAPPAWRQQQEQQPANAAGAGQQPHPDAQGAQAGTRGVVPVPFPGLDGVGGTANGSFQAAGSQQAQQRQQQHELQPEATFMLRPAAHSDGGAASNAQLSSGQNALQQQWLGGAQRLAAGQVPEEGVFVPSGPSLFAQANSGSAAAGGGSGGGFAGFGALGPGGQAQQQQQQPPRPRRSELPDDVKDVFRNTLAFISDPDGARAAQQPPPPAWAAMADVEERREAQREADELLGGAFDYAAARKELERAKRSSRLMQQPGAAAAPAAAVAAVPAPRRGDFAGVLPPPHSVWDVDEAWFDLDEFSKAVEAEVSYRAAAAPGAASRRGSPGPKSLAGPLLGGRALRAGGVGVGAGAGGGLAALEALKAQMQERRAAAATGAGTAGTGDAAPAAPAPRKRSASPPGPTVPTAPALSARRERESSQSPPPRREASRPTGPVRVAFGRRVSEPPKAETTRARSTSPSQPKRRAKKSAAGGKASEAKAGGGAGGSPSSAATDAAMEHVLSALASVLLSDGGGDDSEPEREDAPPAAGPAGTGPHAGAGGAAEGVERPAAAPTAGAAGDAAHVDSTAAGGGAEGMQPVDAAAPEARLNAGLGGHTTTAVTATAVGGNGGAEGGTAPWLQPGTQAWPLTTATARPRFTYVVDTGHAPVTTRLPAWAASAAKAADAASAYAAAASEAPAGLGFATPTRSRRPAAGAAAGAPGTPFLPGLPLGAGGMPGAAPSAAAGAAAAPGGAVEVGSEANPMAANKLSYAYAHHQFGYQRPQQAAAAYGVHNPLQPPALSQLQPQGQLLAFPAPSDPATFTHILPPRAAAAALASAAAVSARQAKGQTPRQQKAPVDPAQQLEEALMQAVEDEVVSRLALAQLATAPVDSGAGAQPPADDGAGMVPPLVDAELTRQLVCDVLRDNLRSILSTPQWQQEAARAQQRAAEPLSLEEVVAQLAAMPLMPPPRGPPQTTGMEGGVGQPQAEGAPDVDAEAAAGVDVEPTGLEQAGYAQVPASHSGEEAAEGSQPVAGHDAAECGATAPLDAVASRVSAGEDEDEAASFAGAAAADDGGGHPDDAGLALVVQAHGVQGRGTQAHGVDDRCTQAHAVQDVGTQAAGVKDSGSQADPPPPHYLLQAALAAGLSYGTGALAPPGVGTAPPAPSPYVGPDTEPPHGLPRPYYLVPADGSQIQLPPTYAAGLYGHLPLFNAMAGLAGGSGGAGGGGRRPELRLPGLKKLRDSSDVESSSDSMQRHLRGPGARGRDLLDDSSSDGGAMQRSYAQLELASLTARPVRLDLHRAALQQQQQQHGLYTPADANTDSGESHLTRGDPVGLSMSGVAPGLMLLSENGMGAGAARGGRWPSDTGIGYGGPHPLYPQRVGSYGPGGSEGAGPRAGLGSGGLPGSGMGSRVMSGQLGLGSLPGTGAAPSRLNSLGVASAGAAEAAVLAVAVAAEAAAADEGVAGHGAGGSAAGSVAGQRVPYHSDMAASGRSARSDAPSQASHGGRAHGDPRAEGEPTSGRGGRAPAAAGSVAGSVAGSVAGEEVRGLAGGAVVSRSGSTARSERLPPVLARAGSSVSAASAAGAGPAAGRASTSTEVMQEEVEEMVVAEASGAGSATARSAAGSSPAAVGDDEYVEDDFEEDDDLDQIQNVDFGSDDDDFGADLDLEGADADSDADAVPRRPPPPPAPLAAPQPHPEGAEVETVAAADAGHGSAQANEEEVEDAVEELEEAEDALELLDEEEVGRVLAEEDERELAALGDDDGGSVLGEQAEEGEEVEVEGGEEVLTASSMRDQRQQQVDEAGEEMQSALRDPEQQEQADLGSAVQSRQPSASQPRPTLGSAAGSQPSSAPASALQSRQPSFASSTAAAGRGAGLGPAPPSGALTAASAASLAGGGTGAGAGGGGAEAALGDAASVRSSMERMARAGLAPLEPPSRLASIGAGSSAGAGSFTSSVALTPVAAVAGAAPGAPPALLTAGVVGGGRPGSTASLQRPALAPLQPVAATSAVAHAPASPGKPPALSDYQGPVGRLWRPASAGAGDAPDPLLSSSSETLMASSEASGPSPDAVTRALAEGERRAATIRAGGAGSLAAAVARAQAAVAGGQLPPLPSELGSLEVSSSVSTSGGDPSASTDSLSGVSGVTPPRSNQLAAARAMLARRQQELSGAGEGTQRRRGGPAVLEAIGELDIGVADPLLMSSATSLSTDDSNDSGSNSDDYQ*
</t>
  </si>
  <si>
    <t>C_170165</t>
  </si>
  <si>
    <t xml:space="preserve">MEDCAEALRRLAEQCVSSKLDAQKGTSQGLLKLLELKEESRKLAFAAEDQREETSKFKTRLEHAHLQLQNLIYEKEYYEKEIHECQNFRFKHPDSAIGLVPVEQFLASAGPEVLERIGDDPHKLMLERLRDELSQRKAMVAKLEELKKAKAATRQEVDKRKRTLDDLQQQLQGLEETAKPLQSILAPHLSLRGFARSADLLPLPLYIVYSQLAAVREALGLPIRVAILGSSVEAESFAKAQTADPADAADGAAAPEPASKQARLSPAPGQAGATASGEDLYKVHPLSVLLEVQRDNNGRLQTIISVKFQFLVNLKLVTAHSEVRDDNVLLAALFPGDDGSATAYESLAQLQGGTFKYDTSRPAKPYRWCQHLAGLDFAPPLPLATQLPAAAGGAGAGGQAESAGAVMEGLESYRRQQRVIHVIERLRSVKTGDEAAKKIIAALEKQPNPPNMARYPKLPVTVVFSVEEIKSAAPAAGGAGVAGGASKNKDSVARVAAALGARPGAGNGPGGSKNDAAPASALPLHMRGDAAEDGEVGLRGSRNATPAVDGRASPVPMDVSGPGGAANGLGAGGRTASELGLSASAVAATAGGKDGSGVGGGGGDVAMEDGEAAAEGEEGGRKRRANGDEGEGDEEGREDGEEQGEDGNAADQLVSRYLLTDLLAAEAAAGGTGGGGGPPKPAAPKPVSRLYRIVLRHKERSLECELLVRLFLEYPLRPPLLLVKGVRELPRERRGQPRPINNVNLVSWLESEANSAALAQVPADAPNTALLYQLLHLRLAFDEFANAYAAEGGGGPSTATATTVAAVAAAAAAAAAATGEDLMALLASKQRMRGRDRRVVLPVLGDSPVPPAVLTPLA*
</t>
  </si>
  <si>
    <t xml:space="preserve">MMRFSEQTLANGNYQVCFNFQDVGCQSGNACCDSILRLMDKIEIQAEKTCSKAVAAVTFAGVNEIGSTHFDTEFTPKNESICDCISVFEPNTRWRFRYRDSELKGDFNYFSFNIFTVPSDYCLEVNYRPGYCCDQTLEEVEVAIAPQFQDSWWKLAPRYWFFNTDGSIFQSGAISTQHKSDLGLIFKGFNFNTSSVPPGTELVLTLALNATLWNNTDAFPCGQSHLVDEGGICDYLMYGNQIHDGQPVMSPYGDFVPSCCPEGVYLIENPTPYCGCTDNKLESPYRLVMEPQPVTVRGATTYSFRVDTTNPVPPESNAEVDCNGMDLDAVRLYVLPEIANSAAITSVMFNNKTIPMKNITFGNDTYQYWIEIKELGKAKPAIGTSWKLDITVAGAAPPSICAPNALGTGECEYNFFGKFSLKDLEYQCCAHGLSEPTLVSEEPEQCGCDANILATPYRLDYASAAYTRAADATTLNFTLTYDQLDCEPNSACCASDLKSVFIEMDTTAFVSAAVTPAVPGGVTVEKLASGIKLTALFGSANGYDVAVRVSGQKTLASVCGSLSAKDGCKYRLEGGYNVNQPYGCCPTDVTGV*
</t>
  </si>
  <si>
    <t>C_170167</t>
  </si>
  <si>
    <t xml:space="preserve">MDADDPQQRLLRAAAEREEAEGRAVGDGGVEIVGLGLRLRQPKRVLVAGAIILGVFLALTTSWAWAASGATSAGSSAPGLGIAASDAQRVLQLNYVSFHPFNLIYRLSAQTLFGLPGETASRIPMLFSNYQLEVVLRTMDRHGTAASGSHTTPAAGIPDTSNQPGAAAGEKVACTTASPTQPQGALRQASTHAVDVAGYLASQPASAALYAAGLLTAPRAALLVAWLWDADPDGGAVGALMAMRNTRVDIAGAANKLTFGWMRTLGLYMWRDEASKGPQAPPSGLSGLCFWALALLCPSALTCYFAMSLAATAPLTAAWAVLSSLTRGACELRVAAHLIALVWRRQPQAALQCVACSHGVPAVLGCHVLGGLWLAAGLLPGRVLLGMAVYMYGLWAPFAAAAMMLMALQPNQGGMLDIGGLHHHHRQGAGGFAGEDADGANDGGVRPHVPGTGVTACVVVRRRQHWPPPVEVPAALQEEAEHAPRHLLCPITHLILTEPAVTVTGATYERSAIIGWLQQARKDPLTGHEVSPEEVFPNLAMYAVLEEYVREQAPKLQQRAAAAEAEGEGVAA*
</t>
  </si>
  <si>
    <t>C_170168</t>
  </si>
  <si>
    <t xml:space="preserve">MSRGGSGYDRHITIFSPEGRLFQVEYAFKAVRTAGVTSIGVRGKDSVVFVTQKKVQDKLIDPTSVTRLFKITKFIGMLVTGLPADTRAIVQQARQQAADFRFKFGYEVPVDYLAKVLADKAQVYTQHAYMRPLGVVSMLIGVDEERGPQLFKVDPAGYYVGYKATSVGVKETEANNFLEKKFKSNPQFTYDEAVTTAIAALQGVLSEEFKSSDLEVGVVRAGSEGGDGSFRVLTTEEVDHYLTIISERD*
</t>
  </si>
  <si>
    <t>C_170169</t>
  </si>
  <si>
    <t xml:space="preserve">MKSSTPLRSLRSSSSSSSSPPPLPLRLSLPLPSSPSPSGLPLLLGAPPRPAPAWSCPPAPAARPAAPWTAPCAVRQTLPVPTCRSTPTPNHPSPPLPPSVPAAQRLSSCPAPPSRGQPARTPQPRSPQPRPTLSSPDTGCANSAAPQAVLAPPPYPARRAVMPAPSAARRTPAGLPQPGAALSLPRPPTLTSHPPYPHARPAASTPPRPRGRRCPPPPRPLPSPP
</t>
  </si>
  <si>
    <t>C_170170</t>
  </si>
  <si>
    <t xml:space="preserve">MRMIDGCNAYVDKTSQTYYPRGVYELALYYNDYPSPPGARFALLNRVAGRRNALTTLPTTAAKLDTSQLGKFNDKGPGSLQSATVCCSDDNMFESMRAVRQIIGDTKIGLPVCTGYPVEVKRPAAFPLWAGVRLTVQQPIGSMEYVIASIQFIWASDTPTPVALPPPSPPSSPVAVPAVNPPFLPKGASPDWLAIATGVVSFQLVEPTVSIIMTKRSFPIANSDIDQTVIAATRVNRGAAVALASENMLQHCCGGALGASATQLNQTAKGLDLLVLQGALWAAWYWVKTGAVRVRVSHERYLPLARWLSAQRPGLFLTPAEQDMPSYVTSPDLFIRNIKGTVGQGKRPPEHLYIVGPEDPAYTDPAMANAMRDYLNAAGGVMFLGPNPTAVSGPFGIFFAPPATPSVQPGTISVVTEPRSDINNAELAAGAYVQFLQGQKPKEFDLDVVSLTIAKARASIPRGTPGSDGFYTLPPKSSGTPSGGNNTGVGSGPWSFLGCYIDNVGMRALPWRLSVSDKAISIERCAGLALKNSLGYFGMQGSVCFGGNNGTQATMYGAVAAAQCNMACAGDRSQMCGFVSAARQLLSLYQVSLVINIGGNRALRAGH*
</t>
  </si>
  <si>
    <t>C_170171</t>
  </si>
  <si>
    <t xml:space="preserve">MGPAGSRHRAKPQATLEPGASNATLQQERHGVDGASTGSSSGSSGTSEQQPEDAAAARLDLEWLRRHRQQRRRRQQQEVDPGATLDGGSSSSDSVGSSSTSTDGAVSGAVEDDSFVDRLTVLSWRLLPTQTKPKYYLSGSSSTTASRSGDTSGAHQFVYNTNRLRMDDVSTVIFITNMCGYGPAMTVEELEARLFGTAEPSSEADMSVQRYMSSCSNTQATFSRDNVLIVGPVDLDCDGSTWDLAWSTSSCFENDYVGWQWAAEEWAYGQDIDISSYRHRVIITSPGKANWMTAGDPDCAWSGMGVLGPAYNAAGEQNMDGTAVYSQGVFSYAWVSGDHWDRPQGWLHELGHNYYLHHATSLGCGSAYCDDSCTMGYCCTPRCFNAPHNWQVGWDDPTALLGDWDLSPGVANRYTLVSGLGRDAAPARVRSGAVLRVEAAWAGVDDGGVGTTLWVSYRAGGSVYDELPDELTDRVLIYWYPGSDPNDATVTVRLAALAEGEVWRNDTLLLSVTRKAPSGAGAAAAAAAGGGAQVVLCRYSGDVETECGDGLDDDCDGLIDMDDPDCTDGVVQPPDAPSPVAEPSLTDSPPPTTPESPPPLESPPPPPPPPPPPPPPSPSPQPPSPPPKARPPKTPNAPSPPEPPTPPFNPLQPPDTPNAPPDVPPPGAPPPDAPDAPPDAPPLAPQRPPLAPAPPLPPPAGPVLPLIPLAPSVYELAPNRPPPLPASPARPSSPTAPPPPPSPPPFAWPGLCLTAAYNDGCSTNTVPQPPLLSCPAAAAANGSSSSCYLTALNASLLNGTLQPGSLASCNGLTSPSGKYRLVVQDDGNLVLYNLQTSQPAAAPAVQWASNTTGVAAAAGPVVLKLWLNGTLGLVWYRRDAKSATGWRVAAVRNTAPNGGLQGGVYGGGAAGAANGPFALNVRDDGRAYVQNKAGAVVWATSDPGGPAAFSAIAPPAPPSPAPPGPAAPXXXXXXXXXXXXXXXXXXXXXXXXXXXXXXXXXXXXXXXXXXXXXXXXXXXXXXXXXXXXXXXXXXXXXXXXXXXXXXXAAQSGAAQPGAAQPGATHTSIPTTAQGGGRQAERTSSGVRSAASVASVSVTTLAAPAGPGDAVAGGIPATVAGAVAIATAAGSAQPRHQLATAARAIADPTNANATGGAPAAVATSRAPSPPNSQQRRSLQSAKAQAAVASESWAAEAVGGDDEA*
</t>
  </si>
  <si>
    <t>C_170172</t>
  </si>
  <si>
    <t xml:space="preserve">MAEVRLHSGPAAVATGAATPSSNAVAQPVTVVDPSGTGAAQGGSAAPVAPPHAGRVECPWAWELCSTTEAKWSRHLIVRIPHCAFKDNFHVNAFVRRLFDRIAADPQRFAPFFVRRCADPAAPPTLFIDPAVYTRNRCGGLACTRSYSTLSSPKGLVALGAQELYDTGENCFNLAFRLYLSCKAGKTAALRATPRHAVASLLRRRGLLATATVHKAPSAGARGSSSTTTTTSSTAISGGVGSALLPPQVEREIAEEVFFATLVTTVGRVDRTLTMYDDSAASHGGAGLNTFHANANAAAAAADAAGGAAAQGATGDAWSGIPRLPLPGLGRGGRGGGGGGGGGGGEWRRGPGEAFHYGASPFPEVERFIESVCKEGGVQGRVRSWQHHADSTGGGAATLLLGVRDNRWCANVGRPHRSNGIYYLVDLRGGTWCQRCHDPDCRDFRSAAMPLPADVSTEGGNGALGCEDCWQRPWQWERHG*
</t>
  </si>
  <si>
    <t>C_170173</t>
  </si>
  <si>
    <t xml:space="preserve">MPTRHPTRAAHFGTGVGGRPGACRRLLPAPCILLLPFVVLLLLWPAAAQLPYPLQGSSLPTPAGPGGLAGPGGGKVDVNVTALLERVYAMGADSSTYSVSAAVEVWLVLTWRDPAAGAAVTQRTAQVLTGSDSCNKTCDYSGLATAGCCDTIWLPHIELLNIVTYDDSQLPRYRINANATSGTVTWSTRLVGTWYAPFDFRAYPFEHQHLLLEISIASYQALAAGLVWEHVAKLNNTAHTKGADLAGWYVNWGKGKVYDTRSCQKEVGTAEPSYALAPASGAPGAPPAPALYQSVTTGDRYLPPNPGRGTTSPDWCGTYAPHLYDEARALYGPVVLVADIMIKRVSSYYVLTNLIPVLLITLVAFVVFFMPQDALGDRMSVVLTMFLSLTAMQFVFDFPPANYINALQIVVLVSYVMISIACIESLIVNRIATVNRVVSNKRTCMRKYGNMLAKGGIARDAKFAGGGGKAHSAAIAGGGTGGGGGRTASRHLGGAIGGVLGGMRRAPSVRGGATDAPAGDVECGRVDSALEVQQQAAQQLANSPYANMTGRSPSRPGPSSRAGAATPTPPRGRLVTTSRSPLRTTSNGIQHANSSAAGSASEREDVFPEDPAVMTAPAPVITTEPTAAATVAAGAAFAGGAALAASPFASARNQRSFAAGSDAGGRGGGGGRDDDRRSEAGSTTVSSTTTGKGGLVSWWRRCAGACCGPRGRLLASLRAFGAAMVAWLVGVTRAPRQFYQQVGDHRLMLGDRPGNM*
</t>
  </si>
  <si>
    <t>C_170174</t>
  </si>
  <si>
    <t xml:space="preserve">MRAARAAPHATSQPTQPSVNTADAPAGPLDWDLLNRQLREAGFGGLAMVSAAATAAAIANAAAEAASAPGGGVLMAPEPGSLHRCLGSVLEQYVRRNKLVTELLAATEQSGRVAAQQEAALRDLQRELNVAKAAADRARRELAELASQQLPKTEARYSAQMAKLRSEAAKMKESLRDAEVEAAAKGEEIRSLRATITGLQAAAGHTADVEAAGLRQRLAQLEAVVRARDKELDKLRSIKEVTVVQAEDGQANALDRAYEAETTARRLEAELVAARTRVGQLEQANAKRDRDVATMRDDLAAIKTCEAAASRAAAERAAAAEEAARRSEAEAAGLRGKVKELEAQLRAARQELDKRRADSEALRSAAYQEVYRLEDEVRVMGADLAAARNRAAQLEHVVRSKERDVARTKDEKEAAKAAERERARVAEDVSIKLEAELQAVKVRLAQAEGGLRTSEREAARLAELLRQTQGAEVEAWLKQAKSEEGSKKLESDFMSLRLRVLQLEAALKGRDKEVDKLGRGVEAIKAEAHELASKLAKSEEAARKAEGELSAARGKVLTLEGHVRVKEREQERLVRLVEGLKAGEAEVASRQGALEEAARRLEAALMAARGRVSGLEGVVRARDAAVERLNRQLEAAKTSDFERTAQVSKMEEVARQQEAESAAVRQRVVQLEGLLRTKERDLERSNRQAEAARAAEGDMERRLADAGVAAAKLEVEVAAGRTRAAQLGEELRARERELAALTRSLEAQRSAEHSANVAVGKTEEAAKRLDSEASELRQRLVQAEGLLRVREREAERVARVLEAAQAAAADAAFKQSEAEAASRRLEAEAAGLRQRLAQTEGAVRSRERDVDRAEKLVEQAKCAEAEADTRRRAAEASVSAVDGEMSSLRSRIGQLEAAARGHTKEVERLMRVVDQSKTAEIAATARAQRSETAAKQVAAELVSARGRLSKLEASLAARGAESVRLQKLLVAAEAAASAQEARAEEFMRRVESDMAAMRQRALQLAGLLKGRDRQLTTLRGGSEAAQAEQEKVHDRLRQASTGLHHFCNISMRGLTCEDVIRKLEAELVSERQQVAQTAGQLRGRDKQITTLRNGLEALQGDQEKATAQLRKALRKLDSDLSAERQRAAQLDGQVKARDKELERLTRQLDAGRDHSSSAAVVAGKEAAGLKEAAAKAEAALATARARITELESEMVSKERQLDGLQRLAGYSRAGDAEAAALAAERAGRAEEAAKRLDVELAGVRQKYSQLEHMYRSREAVIDKLKASLADKVAREERRLARDKAAYTRIRAAYLQTMAHSSTAGGAGGTPSGKAAGAMAAAARELRPVEIVGLYESRREALEEELSVCRAEVRSLAEQLRDAQNLITMKERSGAWRTPQELTDMQARVIMLERRCADLQREVERGRAEAAEAGRAAERRLAEAERRAAALKEDNEALVHELDGRPTLQENRALKRELEILEKRVLQMKGSAAASGAGAVAEGGETALGLAVASKGRAGGPLMTTAQRMARDKSLHRLGLRGLEDWPKDVLVDLVQDVCIELDLSDATTLPAAVRKTLRVVDAAPRMEGFIAAVCEAVYKRGAAFVPPHIDGTTDPNRVLEVLAVWLGLLQEGSQLRGVMRSVSEALASRAEGMATPIHGPGDVLLSIRQLVEAEAVALTARESLAAASHHMAQQPEALLSRLVHHFMRLFDCPSLEGVVPCVNRLYVSLNELRNFARSLAATLGLPADAGASACMGRVRELLDAAAGRGEGGAGQQQRSSADGGGDRLLPDYIKGNHASAASPAASAGQPPAGAAAAAVGVEVSAALERLMAVFTVRTAGAAADAAERAVGRLRRLDEVLPRYQRLTSQLFEALRCTSLEEVMPAVRSLLAAAQQALY*
</t>
  </si>
  <si>
    <t xml:space="preserve">MEDPRAKVEHYLESNKIPQLFEAITSDLLFYKPENPKEHIVKYLENVKVAGTAPLINEQDLETMFGMFDITKRGTVTAEQANRALQVILGPAADLAEVGVKPGSNLTKDQFVSSMAHALKRASPYRQQ*
</t>
  </si>
  <si>
    <t>C_170176</t>
  </si>
  <si>
    <t xml:space="preserve">MSSEAEKREAAVTDYRKKLLKHKEIDTKVRALRESVKDLKKEYDKTEDDLKALQSVGQIIGEVLRQLDEERFIVKASSGPRYVVGVRTKVDKTKLTAGTRVSLDMTTLTIMRMLPREVDPVVFNMLQEDPGKVDYSSIGGLSEQIRELRESIELPLMNPELFLRVGIKPPKGVLLYGPPGTGKTLLARAIASNIDANFLKVVSSAIVDKYIGESARIIREMFGYAREHQPCVIFMDEVDAIGGRRFSEGTSADREIQRTLMELLSQLDGFDVVGKVKMIMATNRPDVLDPALLRPGRLDRKIEIPLPNENARMEILKIHASKLAKHGDIDYESVIKLAEGFNGADLRNICTEAGMFAIRDERDYVVQEDFMKAVRKMADAKKLETTLNYDSAFGDGGQK*
</t>
  </si>
  <si>
    <t>C_170177</t>
  </si>
  <si>
    <t xml:space="preserve">MALNKAICRLVAPLAMRQSVGALHPRPLAAPRTGTDPALLALLPAVRGLLSGTGVQLWVAKQLLDVANVVPVAETAAAGQEPKGYTGVAAAAGAVTADASRYLGLPPTARTPPHLLSYVMLGSSIHDEEAGLPDAKGAAIALRMALDIARTVWQELRA*
</t>
  </si>
  <si>
    <t>C_170178</t>
  </si>
  <si>
    <t xml:space="preserve">MGSERRVLALLRADTLKVYAAVFDTVARGQLSGSTAENAAMTCGTLLQVIPECTGVHNVPCNSSDDFNLKLYSEFVKVYARQLYFFQTAR*
</t>
  </si>
  <si>
    <t>C_170179</t>
  </si>
  <si>
    <t xml:space="preserve">MGVYKAPCNSGDDCDLELYSAFVKAAADSHVLDHACRAALWLADFVGGEQAACTAGGAAAQEQEAHHEIGTATLRPVDLGQREKKMGSICDRLRSMRKDINKVLSTLLGPLLGQQQSLGALHPRPLAAPRTGTDPGLLALLPAVRGLLSGTGVQVWAAKQLLDVANVAQEEVLGGTELGSSVCKMFGLTAPDPYLGLPSTARMQPHLFTATADHPLKKPDTATTIELLRGAMSVSSSTWQVTISGPVGAAVAAPGALPTGSVTTAGGRPVGGGSASASGSAAAGGGGVAAAAAAPTYRLPETIPFSAAQVCSMVSTALQRVLMPGWSAARSDQGEIVQALLLLSRLAQELRARQAQRVLEGIWGMINGWLQSLPVDALTPARQVLQQLGALLLHECPGEGELAQAAARQGGHPEPNDCPLALHAAEGFLILVHDVSVEWLGQPLALHGALFGRLIADMVNALLRQSCVLPVLVVHQPSPSLLDLVVTLRAMCNALRRKGMVAEAAALQTVLLHLAEQLAAVWMRPLPEGMRSGSCSQGAGSGAAAGPGCLPGQPIPDDLAAAIDRTAAALLTKASREQVPKQRLRRMWLAAHGRPNKAAILPAPVSVVFIMAQLLSLLSGLRKQRLWEADVPKDSILALTRVYMAVALQALLASESAPARSGLLTASEARAESWRAMLLAEEGAAVAWAASALYAAVRRQWLEGQEAALDLLEVLVLLLPAEDLRAGWHSRAERSSQP*
</t>
  </si>
  <si>
    <t>C_170180</t>
  </si>
  <si>
    <t xml:space="preserve">MSSSIARFIGMAARVPGLSSRGLTRRYQGAWMTGVAPVVRNARPLTSLSAVLGGGGGSGGGNGRGGNSGGRGGPEQGPSGGSGWGRTAAFALAGGMLFTAEASWAAKKTEPAKAASPAKDEMTVDKVTDMLWNLAGPILTNLGFSGCVGAAAGIALKKVGQFMAVCVGLLFLMVQGLAYTGFITVNWTHVHSTVSNVLDVNKDGKLDANDFKHIVNNGLGVLSQGVPSVGGFLGGFLLAIKQF*
</t>
  </si>
  <si>
    <t>C_170181</t>
  </si>
  <si>
    <t xml:space="preserve">MSRGVAISDDAAHERVPRDVLFLILECLPQLEICLTARLVCTAARDSFEPVKLRLQRPFDASVLPAHTALWLASCRDPSVRAFLSLEQRCAVVKAAAAAGCPVTRNPEAALWRAACPGRAECPIPTYHAYASRRIAAAVASIPGDRPSEDMALTETLLASAQHGDTDMLRVLQPHVRRIAVTAESGRHHRLLAALTWWFMKGRVTVELLTWMFAGEEAPYRDWLNSHVPYLAAGVCAAHHKRDADLVAVLNSLHSLGFAMTGLTLMRAVQMYVDFDAGKELLSWLLGKKCPAGPPGWAYALALGTAAGVDEELFSTRHMVAVQLLAAAGVPMGRNALEDLYRLPTLETFTHYVSWMRERGCPVGRSRLYRSTLAAERSSCCCCFGTGGGPRAKWLRTQGLAPRSRLRRWLAAWGCVGGVVVEAERAPQHWPLDGFPALVPRLRQTLQWSEGPHIGRLRPELGALWMTRCYIARVREPQAAAEGQALVAPAGQAQGQEVGGGVAAPGLQPDAGGGGAAGGVAGEDFGP*
</t>
  </si>
  <si>
    <t>C_170182</t>
  </si>
  <si>
    <t xml:space="preserve">MFVPAVTAAGAGPSGSRAPPPPAGGDVQNQMVLLGVQLLEQVAAACLQAPPSRRRPAAKGASARGGSASPVDDDVAARLTDTAKCDVPAERLQRLWAAAEPKGAAAAAEAARDTGSRMAVYAVLQLLPAVVHSGLAGALSKAHKDFTVGLSRVFLAVALRALEVVQRTARQRAAGAVPAGASARGRTVEEIFAHAAVDSWMLLLVDQAGVYQWLAAALGVSTAQCWPEGHAAALDVVEVLTLVVPAEELAMWVRLWSGGAEAQPPPGAPASPHAPVIQLGEAWLAQHGRGKLVAALKDKGCYVPAEAGGRASGPARDDGAGVASLRLDVVMKHRLPALPPLPSRLHARAGKPWHRA*
</t>
  </si>
  <si>
    <t>C_170183</t>
  </si>
  <si>
    <t xml:space="preserve">MSPNAQPDIRPFVTCVKRLAGRGAEAGGSLRSVPLEDLDLLRPVGSTAGNCDELAIALRFRGSREFWHAALAVHAYLARDCQAVCEAAGQLRQQPNQPTGATGAEPPRVAQLHQEQLRIAGALGVLAKTCFNLKAVASPDTADGSRVLALLRGDALQVYSAVLKALTRSVAPVPELCDEARLISTLLLFVVWAADISVARMRAGDVSVAVEWALGGVAIARAACAPSAEARLKLQLEVECTDQLVLCDVLGQLCKLWP*
</t>
  </si>
  <si>
    <t>C_170184</t>
  </si>
  <si>
    <t xml:space="preserve">MRSCPRIHSRVQIQFTEGCAAACNGPYDGKWSKTMIGYGDEDTNFVLELTYNYGVKSYQLGNDFDSITICSKRVYDNIKAKGVGKAGPDGALEVAAPDGYRFRVLSQEPSEGACPMTELRLHVSDLDKSLAFWSGFLGFAAERPAPGQALLRCGPQQCALRLVELPKEEALERGTAFGRVAFACPGEQLQPLEAEVRAAGYTVHTPYVSLDTPGKATVQVVILQDPDGHEICFVGEAGFTDLSRRDPAAGRLLDEAVAADDSAAWFRKRAEAEARMAANGV*
</t>
  </si>
  <si>
    <t>C_170185</t>
  </si>
  <si>
    <t xml:space="preserve">MAEETQVLVKFVTKLPAHLRVPETPVAVPSDLKRYGLSQIINHLLALDPPRPFDFLIDGELVRKSLEQHLLAHNLSAESTLEVEYVPAVVPPQQKNSTPHDDWVSSVDGSRCAPASSSGGSPSGVVVSGSYDGLLRLWNGDLEAVASVSAHAGGVNCVRFLPKSQGDLLLTSGKDRLVKMWQLESSSEEEDAGPSCRLVATYRGHEDGVEAVAASPSGRRFASCGWDGKLLVWEGGRAVAEAAEADEAAGTAEASKKKRKTGTANGSAAAGAGGLTIAEPSADLRGHLHCVSSVAWPAENSLFSGGWDHSVRRWDVSSGAAADTYNGSKAVLCIASHAASPALVAFGCSDRALRLWDTRGKAGSDALAVTTQGAHGGWVTAVAWCPSSQHHIASASHDGTIKMWDIRTQIPLGMLSHHTDKVLALGWLGGAEAGHARGLVSGGADCQLRMYESDYIVS*
</t>
  </si>
  <si>
    <t>C_170186</t>
  </si>
  <si>
    <t xml:space="preserve">MAVLLAFSLTAAAPHIVSYKVVDWLALAAGIGGMVAMLPWTVGQTMFHVELWKQGGRGRPVVAAVYGGTLAVLSALASWPWNVHAEPSNAVANWTYAAGISALATSSIAAACQSADQNGLPCLTARLIPNGKRRQTLGLHHAGAAIWCTQQHRHEMATAVTVQRL*
</t>
  </si>
  <si>
    <t>C_170187</t>
  </si>
  <si>
    <t xml:space="preserve">MGVCAVVGEPTVADASPRSSVWPDPFLARLGLIAADAAPGPQQEPTSSSGDVKDQGLEQSQAETIAMLEWLVDTVAEATTAPAGTFAAAPDAVPVLQDLGHAARSVAITPASEGEALMVHLNTVSRLINQLPGGEASFPAVRRAVVAALVLRRLRHGAFRPPQERTVQRLLQQLWTRHRAAAREKGIVEFAHVSKSGGTTFCQLAERNGCATESFAANKNCEVAVFRDQPRYVNGTVHVALRKGRKTQCDRPNKPMSLRREYSCAQRKRMLQEKRYTIYANEYTAVGGRLSPQLAHSCGNMLTVLQMRHPHSRMLSHIHHVWGTYLNHCGADREAVYFAGGHEATDWVRLLPAPLNNYLVRSLLGEKVFNLPAGQITEKHLGLARIFLAFQYDVLLVLEDSDLSNTALSYGLGWGEHELHVNAAAPDSGSDDGLPSNLDLLYDLNRLDVELYRSGVLMAKLDAIVYDAAQEVVPEPKPAAAAAPAAANAMAAANSTATAAGAAVAVANATASTATTTAAAITTSYAKSTTAAPGAVAVAEATHDEEFVAARRAMRGHDFRRRQQRQAHEQLGQGASTAAAAWVGAGRRGRAARWVADALGASRAIHTPGDAGQAMEPAGNGAQCGWVGQTWRKQLL*
</t>
  </si>
  <si>
    <t>C_170188</t>
  </si>
  <si>
    <t xml:space="preserve">MEELVDGFGIECCKFRGSVVRLALDTGALLWKFYTAPDVKGWSGNAVWGSAPAIDEARGWVYVATGNQYTAPQDVLDCLESSASNEAKLACVSKEEGNWFNSILAIDMNTGALAWGRRVSFFDVWTTACIPFVPGVTDCPFVESPDYDFGQAPLYFPGTKCASQTMDILVAGQKSGWGYGIDAATGTILWKTYTGVGSSSGGMQCPAPGSPAVASGGFATAVDICTGQIKWQAAIPITPARQSAAAGPPVYVRELAANGNAYVVYPTLSDDGKLVVFDAQTGKYYTTLVAGPGSSVSGPSVVNGYLYVGE*
</t>
  </si>
  <si>
    <t>C_170189</t>
  </si>
  <si>
    <t xml:space="preserve">MAQSQAAITSTWGSFGGNNRNWRTATIPGKFRTTPQIAFQVDTQGSDVSATPTVINNFVYFGDWSGFLYKVDAQTGAVSWKKNVTELVWPGGVGATNLLVTRTAATDAGNGNIIIGTQTLILPGNFAGTQGYVDPGVASFDMTSCAIYVGISSLEELVDAFGSGNAVWGSAPAIDEARGRVYVATGNQYVAPEEVLECLEDPANDTPAKKGACVDVPGNWFNSVLSLDIETGELVWGNRVSFFDVWTAACLPLLPTVTDCPFAESPDYDFGQAPLYFPSVQCGSQRKDILVVGQKSGWGYGFDAATGATLWQTNSGVGSASGGMQWGTATDGVRTVYFQNSNFGFEDVTLTNPAPGSPAVAPGGFATAVDVCTGEIKWQAAIPITPARQSAALGPPVYVREQGANGNAYVVYPTLSNDGELAAFDAQTGEHYTTLIAGPGGSVSGPSVVNGILYAGVGYRRFDYGARAESHGVTAFRLTAKDNKQG*
</t>
  </si>
  <si>
    <t xml:space="preserve">MQLRYFKSILPPADQYQKITSLTWAPNNSRLAAVSTDKVVYLFDENGEKRDKFKTKAAEANNPNTYIIRAMAFSPDSTKLAIAQSDNIVFIYRLVDPDTGAEKKSICNKFPQACAVTSLVWPKDRPNEVVFGLADGKVRLGMLKNNKSYTCYAHPENSYVVALASSLNGQNVISGHMDGAIWKFNFPAEEGGTPTSSQLVVHSCVPYSLGWGSCIAAAGNDNRVVFYDLNGREIRSFDYSNNDEVREFTTCAFNPSGDTVVFGTYNRFYMYTFNIQRNDWEEAGHKQIDNFYAVSAASWKPDGSKMTVGSMTGAVDMYDACVKRHMYKGKFEFTYVSKSAVIVKTLKTGMRIVLKSVYGYEIEKINIYHDRYLIARTTYTLLMGDLDTCKLSEIPWDSDGSEKFHFENERVCMVHYAGELHIVEYGRNDVLGTCRTEHMNPYLISAVVQEARGIASESKKLAYLIDLQTVRIQDLMAPVGSTLATVNHDTKVDWLELNQRGTHLLFRDKKRHLHLFSLSGQERTTLLNYCQYVQWVPGSDVIVAQSRNNLCVWYSVNKPDNVTMFPIKGEVVDIERHNHRTEVIVDEGINTVSYALDEALIYFGAALEDQDYERAVQTLEPLELTPETEAQWMQLAEQALATNQLVIAERCYAALGDIAKSRFLHKVVKKAQQAAKEFGGDGTDAWSVRAMMAQLNKQWPVSESLLLAQGKVDDAITLYQDNHRWEDAIRVADSTHHANAAALKQQYLTWLLETGQEEQAGAVKEREGDYLAAIGLYLKGGLPGRAAQVVMSVHNVNWDPALLDSILASLAKAGLYERAGELYEHMSRSSEAMQSYRRGHAYRKAIDLARREFPAEVIIIEEEWGDWLVTQKQMDAAINHFIESGATLKAIKAAIDCRQFAKAAGIIEVLDPREAMPYFRRIAQHYETTGALEEAERYYIRADMARDAVEMYSRAGKWEAAQRVARGYLTESEMRAFYRAKAAEFEAAHKLKEAEKAYLAAGGDDVDKAIAMYKRNKMYDQMIRLVTQYRKEKVPEAHTLIAQQLEVEGNLREAEKHFVEAKDWKSAVQMYRQVNQWEDALRVAKVYGGVNASKQVAYAWALTLGGDDGAQLLKKMGLLDHAIEYAVESGAFAQAFEMTRAGAKHKLPEVHLKYAMFLEDEGRFAEAEAEFISAGKPKEACDMYMHNQDWDAAMRIAERYDPTMVSEILVSQARVAVERKQWLPAEGLFIKAKRPEAALKMYRDARMWNDALRVAEQYLPTKVAEVQMELLSGQGAGGGSGGASADAVINKARGFERNNDYARAIETYLSLTAQDTSNQDQLEHCWGQAAQLAINYQRHRMKDVVNTVSERLQEIGRHQAAGELHESIDDAQGAIRAYCAGRLWDKARTLAGTNPTFSRYIEDQYNNYLLQNQQADELASRGGQHAQQAIEMYVARDEWAKVHELAAQQGPEVASNYALKHAERRFKQGDYAQAAQVFAQHGITAQPQYFELYKSIAQGVLHASQGDRNPVAEKSLRDMMYRLVNVLRSGGGAGKYKVDTDAFQNYYLAAHYLTCAAAAKEQGLKDIAAMNLTSVLRYVGPTIPADRAFYEAGLAWYEAGRKNMAFVMLNRFLDLSDAMDEPDSSAAVIENADFSDTDIPYDFTIPERAYCTESQREDVRNLVLEISMDRSSDQSLALKACEHCGKPTYEANLTCHFCKKKYDPCVVTGYPIQSYDRVVFKNNGPELNAIRDMWNKWVEAFGTDPVTGMQAAPMY*
</t>
  </si>
  <si>
    <t>C_170191</t>
  </si>
  <si>
    <t xml:space="preserve">MGLPAAELLLKQFLRAGDEIVNKTSPQENLVALLSEPRFGRCLTSLRLLVRHQLPLLVKQLDGWRSSTHSALSRMPEKTERERMLVFSKRAAMEVVYFEAALQLLDCYCDDFLDSPEFVAYYDGLQQIAFRWLLVADDLFSTLDLSALNRVVVGLAGRVLGAVSRKISLSHVVEPFLKALTDRINPKKDASGNKPNYDVLRAQIVRLASGMRHVVLSFDTEESVREAVAFLRRAHPLAHTAPIKKSQIHHALCDMLACILLPLVRSDAPQRAAAVLGLPALEGWYAAVMTLRNDITTWMNKHAKHINDGYPLSTVLVCLASDRDYSANIDSAADFLHKGLKVKEARAVCVRCLVVLACSYLSRYGAHIIKHELFKWLGRLLAPVTALAKKGGLTIAEMLDVIAPIAELSPEFAVQALVLELLQSEVPDCVLAGLKALQGLVLTAPSISAAAAATSATAAGQPGQPAHQRTTMQHTAASYSTGALGAGGGSTGGGLPASGSSSGLQGLLRRTHTPSFGGLGLAIGNGGGASAAAAAAAAAGPTVSAAAGGPTTAASWAAAHGAAIDLLRRGVHPLEVLGVSAHLPRINAALGKLLEGWHPAYGSYVLYGGVDPNWKEKAGGLPLLVALVRLLPYLRPTRGRHAYTAHVEGSMRAAAVDALAGLMRGSPHLRNGLCCTFAAFTCSLPDDAVQITRDSQALLRQLMELWGGLLAERAAGDAPELSAAGGEALSLDVARLEGCGLVCLASHDEAVRREALQSLALVRTLHQAVLAAAPYEAPPPLALALIKGGPGATSGGGSLTASARNLSNGGLSNSAGGAATGPAAARVATAHGHGRSASRESLDILEGGTPGAVAANGRGMLSDAVDGGGGSGGGGDSGPPPTYVIELIEESGPALLRATYWDFGDWSDLWRLYKEVPGHVAFEDVLVAPARAGDDLPRVRLARSLLELMALAVRLTPAAAGVAGCELVVRLTRMLGRVDGKLVLLPDYVDTVKRDAWRNVSAAACVVPQALRDKTLERLGKPRPPITMRDVVRMHLAIVTGSSASIGGGPVPPTMQLCSTMALGHVSPDLYGVLLEELAPYCDEFMASGRAAGGGGSKSSKAKGRADELRRTVSHVFRVLSERVPAEVLAAHPLLRSRLVEFLRDTYTHLRPHAISSDAFWESAQVAYALTAAIRHVAVPLRPLLSQTITVAGAPGAGGPSALARDSQGRAAGDTAPATTTLRKMLWEMLLVWTEEAYILLKDIKGLVAALPQGADAAAAIRQSKESNYSRAVAMGINAAISKHKEPPEGLREELHLAAHYINHSTRLAMAALVEGPVFDNDTRWPQGSVFTWIDKLLAVGGGRPEPPATMSGGHQMAGPRRRDVGCRALRALLTHNPELFDACLNKCYDSSLAIANGYFQVMTEVYALYPGVRCPPHVMLALILVKMVDSLAEVREDALHMLHVLSLREWQQPAAAPLPASVELLGAGGAGSGADGSEAGGGAASEEQAPVVVGGLQDSYQQFQYLLSCKLARDHPELSEALCEELMTRQLECEEAAIQHPVLTSLAPWMENLVISFPWRGNWSERLLKSQYYVTLRHGGAFPFEVERLWTQLARRTRNINPILDFLLHLGMATALQTDLQAMLEFFGVAKRIVLFLARVSPAETLGYLAIELAKQQQEEEPGGSGGAEAAGGAERRLAGRGGWGGPAAVLAAVPLVFGTSLDCMVAGDERLLAASYESVASASNQSAASSSHPHHSHQQHYPHGYDAGGAGSRGNKSMDLASGGGGGVMRAMSGRSDASGSSRSDANGGGGGGPPSSVADSAMTHHHAGQLRGGGSDYRIRLPDDGSSHGGDGRPSPTRPSRAQSAGGGGLAGNRALLTRPELVLCCLAEVVLEHEVDPQHLPLLLHVAVTAGDHEEPVVAAHAQQLVINLLYSLSAKYGVEGGADAAAAAANGAGGPHSHGHGHNAHHGHGHGASGGTAPGSGLSPAAAAAQLAMVGSLVRYLQSLRGRRMWPWEEFRLAGPAAVAAVAAACGGAADGQLTPSSGALGLLTVSVVEALSCEEDLGMEWAARALDWAQHARSRHAACRSWQVLRALRPPLKADLAAALVLSLEACFAAGGGAGGGAAGPGGGVAAVPAGPGYLLSGGAGGGGAGGGGSLAGCEVAVEVISTTRVLVAALPPGRLVLYPQLWWSALALLHSPHVAVYRAALGLLSTCLGPATASSGLHPHANGYAITYGGAGGGWHGMGHAQQQQPQLRLSAAKVQAVLLAAAPGLSAGQLLAASHAAALQDGGADDAGSGGLAYLKGLTVLTSRNPWVLGHHLLNVREGASPYGSLAVQQLLLRGLTHPLTVVPSLQLLAALGDALAHQAQMLLARAGPGHHHPLHHAASAMLASSASQRDVDGPDQGTYDTAAGGEAAGDGRGAGRGGATVASGGVVPHTDSLRKHRALKLDSFQTLLGSCRSQLFVSLMGLLPLVLALHGGGPAGGEDVATLAAGLAPSGSGGGAGGGGGGGSMAASSVGMHTSGGGGAVRASGSRPGGGGGAAGGAAGAGGLASAFGLGFGSGGELSVDPEELDSAIAQAVATLGRTAAALGMPDISSHLQALASPSVCHDPDQVESVTTALLGQLASCLFPRYARWFLHHVTDLLLGGIGAPAPSASASAGGLGGAVGAGGSMGGFGYGYAAGMAGGATTAAAVMAASSAATAGGGLPPAPRQVRTGLLLLRCLFRVEGLRLGPAAAALVADGAVLAPVVALSGGPLAAAALDTMAAAMTYCSTEAFQADLAAAAAAASAAAASSGGGSGIGSGGAGSAAAAVAAATAAMVMPRTLFPPPTLVAASLKKVVDTLGSSLRRRNKAVRLMPFLGSAPAYGD*
</t>
  </si>
  <si>
    <t>C_170192</t>
  </si>
  <si>
    <t xml:space="preserve">MPATYLARLQRLDLELQTEADMASVGALAACHQLRDLKLTAGLSQQRIPRVSQASGSVLGDALSQLQSLGNLQHLALRCFILDDYGDIPLCVLGSRRPPNLRNLELEISEYRGGEPTLAVVYERGLVSSKVATAAAGGGWGMRRIQLSQGWGGQLDELAAALLAVADGLRQRIIPELVVQGTWSLPPSSELLEPEAPLPRLLARCAQVEVEGELLAYGADSASTLLAAFRLMGLLPHVLWLQHGEWRSREAASAGGAATASAAAATCTSEGAQPDLLASQLQQRRLGRC*
</t>
  </si>
  <si>
    <t>C_170193</t>
  </si>
  <si>
    <t xml:space="preserve">MYVDDCIVQGVVDVRAWRNANANIGSSTTQATLQSCLLQQQPLSGVGLDSSAAQQVDIGAIIRALGLPERTGAATAAAEVPAEDWDWDWAGAAAVGSGGSGHTTPVGGSSFSAATPARPLSGAFDGSSTVGGHSLVHGNINSRGASSYGGAGGSPGATYGGGPGSESACVGSVAAPAAVGSALVPTSADRPFDRRARSQPQPQTRPSQQQPQDLQLLPPMLHQPPQPLARTAAALAALAASTPVPQPVVLEVCVSFLEACLPDNPGLLLVEVRAPGKVAGTCLPVLLLDDHAAAAELQAAVEAAEAGGVGRGTAQEWDDVFYDMSYFLQHTHALALPAAAAAAGASDGDGGSGGGCGSDGEEQEEQQQRMLVRELGMHLLGWLRSTPTGAVTLPYLYDRIQQGVASLDQGSDNGDLGAIVLGATAAAGPVSAPLAPWREAVGDAGGGAGGGETHTVGCDTPEPPHVMAAPRLGHRNQQLPLLPLAGGMVQGAAAAMPPQHQQHQAHDARAPVSWAPRGAGTGAADADTQEVPLSGAEQVVAAPAVETITVNISLLVFGLRTWKEAASTSDFLILMVPALLACGPSTLLAMLRLALRRLAPARAARYCDHIVSAEAYARHVGQITAGFLIGCLHFPAAAGVAAHELSAGAFVGNAALHMALTLDPARDGELRQVVNASQHFVARFLTTEGKVRYAVQALHEHAALFGPGRMSGFVASPLAGTGLLDVLAPPPPRAPGAQLLEASERPRRCGRGGRLGYLADKGSWAG*
</t>
  </si>
  <si>
    <t>C_170194</t>
  </si>
  <si>
    <t xml:space="preserve">MGAGVAAGPALGSLAVPGPAVQPYGLRSRQQNAAQVTTHVKIRGAESAPAHSEHLGPGYETRLKKALADRGLSMEGIFVRPGCIEVVLGTKAWAAAKGQASADGFNATTGAGSPACDAGRSAAKACFRDTSTPDAVTSSTHACSKRFTPRSSAGDNPAAWQAALHGIGSAGSGGCNGAESGGSTPPQTHTQSQSQLVSVAGLSTKISFPGDASPSGAHTASANGTTAGGGGGGDDSRTPSLCSTPCSSSGDNRAVRQAAVYGVAGFTGSHRSAGDNAALFGSPPAGGCGGCGAAGAAYGLRRASAGDNHAARYAAQQFLGAGAGAGIGAAAAAAGASPEASAGPSPPIMASPFVAPVQAQAGASRRTSLAAARDAHGVGYVRRSESVTSNATGLVDIGELIRALQLPYTDDTLDHEWHCDELDGGGRGGDGSGVFAAASLLSAARGSGSPTSAQRLHRLQLSQQQQQQLQEAQQSDSSLWPQLAESQLSQHQLEQPQHQQTQLPLVAADWSAPVSPAAAAAIDMHTLLIAAVVPRVLALRPPSALQQTFQQSRLYADAPAVAASGDTAAAAAVAAPGRPSETHATLTVYMPGIVSGPAQASGAALDEGLGAAGAAGTAPAAAGAAGQLAVEMVVRSQGTYLPATCTFVPLLLPAGTPTAAPPYAAGGGLPHAGAAGVGAADSAASGPAGATSNSLPGGATGSASFTACTLRLHALPPLPGLLLVEARRPGGGRGCVVPVLLLDEPGLAEELQAAVETWLGSPKQLEDVFMDLGAFFHHLPAALRVLAQRRYRDALGLPAAAGAIAGTAAATGLGSGPAPGYQAADQAQLHFQLEQQQHQQAAWLAGTPAAAATAASAAALLLPDPASELMRARLIDMGLHMLGWFAAAPANTWPLTLARLRSDVLALGANEADMRVIFAAESTAAAAAAATTARSAAAGRGAGGGVRAGSVSVVHAGMDSEQLAAYYLGGSDYEANSDARTDDVRWLDTDDFCMSGTAGSGHSGVVGSASGFGSGITAAEVARSGSEPSPRFASSNNGAVSSAVVAAAAVAMLGAAGAGVAGGLHGVGPSGQASDPEYTAFVGEWAAAQESVIHVAIVMLLMLLPVRRLLAMPTPPNVAGVDGAAGPAAVARAAPSEATADSVASTTLQQLRDAAPLLLVLLPHLVTCLGWIAMGAIRPHRAAYLRLVRAACVLRVLCHAAAAALVGCFGFGFGLGLGGDGGGGGVSMQQLGGGVFVCDVLLLGINLAMDPASAAAHAVLRLPLLAALWCGLEQAPAANPPARVCLRAASLSALSLAVNLLSHWLLQGLFAARQRGRTVGAFKQSKQ*
</t>
  </si>
  <si>
    <t>C_170195</t>
  </si>
  <si>
    <t xml:space="preserve">MPESVTPRDFWVPFNQWLLAARLLACLLLPAAFYRSHVAPVANIYQRLVPFAFLLFQSVALRPAVEPSPLSVWYLRSASVCDLVSLAFYELPRLLANHCASAAATLIFQAWRRRGQRRAAAAAAAVAAAALQRRALEKAAAGADAADGSAASSSGAAGVVGDGTRGAGCVADAAAAVHVVEAAEEGPQPAYAQVASAAAAKQPLAGPKGNAAVAKPAAATAAADAAALPGTHTPEAAAAVPKAAPRVKAAPVGCVLTRRHLRPSISPTSFASSIPTSAPTTTPRRASAAASAAATAAAAAAAAAAAGHVAAAAPLLLPPYSPRTRLAIMRIKLSGVEPEQLPGGYEARVAAVLAARGVSCEGVYVRRGCIEVVIDMRAWRKRGGGDGCDGRHLLAAGAATDAGELSISLGLESLLPNFSADTRAEEVTSPPAGGATAGGGAATHTEAVAGALTAAAQELGGSEGDHVDDVGAIIRALALPVDDWTLTYALEEDLVEPVQAVAAINATAAGVTATGATAAGGGATGRAGIATVAGTDVSLGAGGPCDDGAGWVPAILSVTPRVLCTNPPLKPAAATADSTQQQEQRHVLQLRVSCLDGIMPEVLLRCQGSSIAAGGTPTTSITTSRCDGSGGNGTHDVADVVLAVRAGTLPPLPGLLLVEARRPGGGRGCVVPVLLLDEPGLAEELQGVVERWHGPPYELQDVLVDLSAFLHHAAALTTSTAAAAATALAWSTGDGGDGGAAAATSGCLCARERVVDLGRHLLDYFSAAELAAAWPLALARLQRDVAAVAGATTATATEVAGEGLLQGQASADVAAAGLREQQRTADQAPRGNSADVAATAAAAETKAWGLTGPAALSTATQAPGKQHQDNVCVQDAPTTACGKGGGEGQTDQVAAVANSSDASGGAAGGVWLLRRLAAAHYALKEPEYVRFVAEYGASQAHVITSPDAPAGNPLLAVLPAVLTLLPYLYTAAAWLLVKPRGRWVELVARSVPYRVGSRAAVNLLQAAVRGTHAVVHVSYHLGPGVWVGDGVVCAGTCPVLNSIQ*
</t>
  </si>
  <si>
    <t>C_170196</t>
  </si>
  <si>
    <t xml:space="preserve">MADRNEKEPLLVEPRSPDIGLRRVGAFSSMYIAATPFLGIGSAVLYGCTAVSMNFVNKASMQMLPLPNVVMVGQMVATFLLLHPMLEAGMLGFPKFSWRTCRRLFWITVLYTANVGFALFGLKTLNIPMYNVLKRLTPMMVLTVKSIIRKRWPRLEISLSVLLVVAGCVVAGIGDLSFDMLGCLLNFALFLCTVNNSALTTTIVGVIKGVVAVFLGFFLLGGVKFSAVNVAGISLNTLGAVWYTVLKYQEKRSGAKKAQLASASTDPLSSFAKDGASSGNLLLPAAAGGGVAASAAGGLAGGDEEEVRDGGWAGRQPAAVRRHAAA*
</t>
  </si>
  <si>
    <t>C_170197</t>
  </si>
  <si>
    <t xml:space="preserve">MLLQSYSNGGGSSGSSRSTDGEGGGGLQQQARLKASADAVFGSGWAWVCVPTGGGRGGRLQLLATANQDNPLMQVVIKEPCAPILGLDVWEHAYYLQYQAKRADYTKAWQQLINWSAVSSFYAAATTGDLSYNI*
</t>
  </si>
  <si>
    <t>C_170198</t>
  </si>
  <si>
    <t xml:space="preserve">MRPALSNRQSAACFVHARPWLRPRILTNTRCKTILSAQTGAGTSQTSLHFVLDQLRRAQGIGKLDPNAEAVVSGRGKHLGIAVTWSLRWTAGGAFREEIRGPQLTFAWGHDGAADSSCWEAPLGTCIAAVSITPRQSSSHTDAP*
</t>
  </si>
  <si>
    <t>C_170199</t>
  </si>
  <si>
    <t xml:space="preserve">MKLQQHLSGRSDVAAGAGGATTAPMNNLSLRVKPGGGVLPGGHGVELHHRLPLEKCSVDGSLLGSATTTSTATPTATGTTVNTGSPVGSGAATATPSSGGGDTSITAGLGAHSRRAGVVAGVVDMARGTLEAIESRLPGMAATRGHRDASNPTPTTSGTHTGNTGNTGNTGNTGTSTTDVPVGATXXXXXXXXXXXXXXXXXXXXXXXXXXXXXXXXXXXXXXXXXXXXXXXXXXXXXXXXXXXXXXXXXXXXXXXXXXXXXXXXXXXXAQPTTNAPAHVHDLHAAPAAATDYSRQPGSSSNPGGHSTISSTDLAASIIAAGPAAAAVSAAAMGLPADEAGSIPTISPVAPPHSHSHSRAQAHSQPQQQPQPRHPDAASAGDVGVGAASMAADAPPPPVTVAGAPAHDTHGNGAGTSGGSTGGGSSASIGDGIMGFGAWLFRRDPPSS*
</t>
  </si>
  <si>
    <t>C_18010001</t>
  </si>
  <si>
    <t xml:space="preserve">MQPSLPVVERLLAAGKAVVQEKPVGPSVEEAAAAIARYRAAVAAAASPAAAPVWMFAENYRWEAVFLAAAARVAAGVLGAVIKLDLADPTWQKLAFPFSGCPDEFAEFVETTRGLRHGSGISTTGGGSGSGAGGGSAAVAAAVPGPEAASSPEQGARDLALIEALLSSAAEKGKPVPVRQV*
</t>
  </si>
  <si>
    <t>C_18020001</t>
  </si>
  <si>
    <t xml:space="preserve">MNHCGAASTASRSTRPGSRSSMANSDSAASGSSAAMISRLRRPPG*
</t>
  </si>
  <si>
    <t>C_18030001</t>
  </si>
  <si>
    <t xml:space="preserve">MTFIINGLIFFYVGASAVNFTIRCIQPRVRWFVGTAGKVWSMFFVPGTFWMALRRWCCGGGPRRSDSGAADDDYDAGAAKAEAAKAAADLKRATQYNMRDLGRAESRAPGSVFFATSSGVSTSSIGSSAFGGLHASGKTFLVIRDQPRSRSHTGPPGLNRSGSSNASAAAAAARRAQSGPALPAAASLRRSNSRRVSRGR*
</t>
  </si>
  <si>
    <t>C_18040001</t>
  </si>
  <si>
    <t xml:space="preserve">MAGPLLMMGVRGDSQRVAAAGGSAHEPQQPGAEGEEMEEAEVGPVGRYPQVPRGSLAPTHAAAGVGDGLLIFGPAGGDEAANGGFGGFGGPNDTLFSTATALAAHGGDARWSMLSDAFSSAAHAAGCELTSTHTAAATAAAANGSTSMVAAADLDTQQPTASEPTEQPQRPPQPAGATSGGPPSEGQRAAAHSLRVDRYGALLAGSAGWRFEQLFDDPVRRVTMSGGQGSQPHLGTASAQHPWEAASPAASFGGPGPAVAFAAAAAAGPAEAGGNSQVTAPVGAGGGVSAAAAGGFGAGSWEVTLEALRAAAVRVSGTAPK
</t>
  </si>
  <si>
    <t xml:space="preserve">MTARARVRVRVLAVCRTQVTDSLRSGVVSKETELMTTLVSRLGTAEGNIEALDGQLRKAMRDGKVNGALPSKEALAAALAAGGYQELQAQQAAGTAPLAPSTPTSNGPSEIKEVPMTASTGQLKPGAGGEKKGDDYFVQTLGVVQLDSEEDIRLQIKLLCEAMENLTARQCG*
</t>
  </si>
  <si>
    <t>C_18070001</t>
  </si>
  <si>
    <t xml:space="preserve">MVEFEACEGLWAAMGDALAAQLAITRLIEHFSAAAAAVHCSYLTYRPLPPPGFGSTVGVEASYVGINPDLLSGGGGWAFDGGPNSGGSGGGGGSTGQHYLTQPAGTAHRYGETYLELCTSLMAASGDAELAPFPAIHAAHSAAVALHRVLQTDFAAGGGATGGSPLPGSGNTPNGPNGHVARYSPNGTNGSNGPNGSNGSHGYFWPLAPTPPPHTAPGQGGALGAGCEGYIHD*
</t>
  </si>
  <si>
    <t>C_18080001</t>
  </si>
  <si>
    <t xml:space="preserve">MPWLPLSPALTLDACCPQPASPPRLHHQLRRCIRRRDSTGVGLGVCDWGSGRRWRHCAVASGDETALAWAWAFVIGAAGGGGD
</t>
  </si>
  <si>
    <t>C_18080002</t>
  </si>
  <si>
    <t xml:space="preserve">GGDAGGGQRASNASNGDNGSRGLRGGDAGWGQHASNVSAGDNGSHGIRGGDAGGGQHASNVSAGDNGSHGLRGGDAGGGQHASNVSAGDNGSHGLRGVDAGGGQHASNASNGDNGSHG
</t>
  </si>
  <si>
    <t>C_18090001</t>
  </si>
  <si>
    <t xml:space="preserve">MAAVQLFCRASNARVHPDKSKAMGLGRFAHLTGPCPHTGVPFTTGAVTHLGVPLSWDSDAAAADLFTRRARGMAFVARLWAALSLTLVGRVHIAKQVLAAKLAYHFSFLNPSPAQLKELTDLVDHFAARSMHAEDASLVSHGNPLLLPKRETACLPYKDGGVNHVDLPFFFVRNHPYKVEQGQTRCPPAA*
</t>
  </si>
  <si>
    <t>C_1800001</t>
  </si>
  <si>
    <t xml:space="preserve">MEVHHTSRHLLRYAATKLLNSQRGDKLYLGRGGAKDPSAQDNVTSRRLLENFSDLAAQHGLAAVKRPLEEGFESGALRLADLEKVHVLAMQAPSGRGLPASIMHVLKAARSAVLVYKSNELF*
</t>
  </si>
  <si>
    <t>C_1800002</t>
  </si>
  <si>
    <t xml:space="preserve">MASLAQRVSVPLGVTSRRPAVAPVALLGALPVRPSQVSVGSRLAVKPVAPVRARQTLVTKASAADAPKELDALETTVSKVVGAKLAPTVVTLSFITIWYALNIGFNLLNKTIFKYFPYPYTVSTIHVVVGLVYCVLVYAVGLKSWSFGRPVTKQEFKNIFGPAAMHAVGHVAANISFAAVAISLTHTVKTLEPAFNVVLSKVILGEATPLPVLLSLVPIMFGVALASAGELSFNWTGFLTAMASNLTFGFRAVWSKRAMTKSLDGTAVYAYTTLISVLICVPWALLAEGSTLVEGAKAAIANVGASRFYTDLFMVGMLYHLYNQFAFNTLERVSPVSHGVCNVVKRVAIIGSSVLFFNQTLTAQAMVGTVIALIGTWLYTEMSSKHKHKKAPPPPAAAGGASPAAA*
</t>
  </si>
  <si>
    <t>C_1800003</t>
  </si>
  <si>
    <t xml:space="preserve">PPLQPRLQPLPPPPAPHPTAAGAARPHFAHPPSLTSTLPGTSLPLPHPLTPSPNPLPLTRSLPLPFRLSLLPSTPSPAPSHSPSASPSFPQPLTRSFCPSRKSALLPSCPNTASCCPRRHLVFALCVCPAPPPPRTHAHTHTHSPTCTPPKRRAACSIFPQAPGPPAPASHLLLRGPLAGPQHCPSPLRLHFLYNHECNPPPCLSLPSPLPHACSSCRVKRSSTPSSYPVRHCVAAGAQHLLNGVLAAAQHAARSHHDSCAARHIT*
</t>
  </si>
  <si>
    <t>C_1800004</t>
  </si>
  <si>
    <t xml:space="preserve">MFSQPRTLLGQGTRGTTASICSSRLVPTLAAGALRPGHLSACRAKSKDVLAKSFDSEDELDGDLANELQRVADPERLKKLAQHFELAWKIARPGRPQTCDCCKGRKEEECNWCHSTGYLMVGSQVFPSTPTHTNNCPVCKGKGYIKCERCRGTGFRANWLPSDSDLLP*
</t>
  </si>
  <si>
    <t>C_1800005</t>
  </si>
  <si>
    <t xml:space="preserve">MALLNRNEESTTYDRAAAAKLDLAAVRADLTALMTDSQRSWDDNTNLDKAKALLWPIKQKYGAALSWGDLIILAGDVAISSMGGPVLGFCGGRIDDLDGSESVPLGPSPEQEALMPCPVQGDCQGMDDAETVALIGGGHAFGKAHGACPTGPGPSPREAPDAPWPGTCGDGRGNRTFTSGFEGPWTTTPTAWDNQYFQVLLGEAWQRGYSSEGLEEFSAAGGGKGLFMTPSDLAIKWDAEMLAIAQEFASDNTAFLQTFAAAWTRLMNADRFDGPDGNLCNDDEGGELAGALLGAAAVAAEEGARAASEKAAAVVQLVLEASYGAAARVEEEFVEL*
</t>
  </si>
  <si>
    <t xml:space="preserve">MGCSSSNAAKSTALPTAAGNGSGRLTAGAPGASSSGTPPANAVLPYYTLASLGGRQVFGPFIKLVSYDADSGEYQLTALVVCSSAAQSSILGGSVPPQLVWGEVPGSGAGEAWKHTYTAGAAGDYAVPAGATNTEEAFAVAGSAVGERLAVWRDWQFWRFKLNTTCGADPKQLKYKVDLVPGRAFTVSVPALSEAWHAAFYSCNGLHNPQDYGRTHGIQPLWVDLMRQHSYRPYHVLLGGGDQLYNDGLFEGPLLKGWDQAQDDSESAALAAQPFTEALRAEMEEYYFSHYASHFGTQPIYTDVLATIPSVNTWDDHDIVDGWGSYPPLIQNAPIMQGLFAASKYFYLLFQHHTTQERLAADGYWCDSSSQ
</t>
  </si>
  <si>
    <t>C_1800007</t>
  </si>
  <si>
    <t xml:space="preserve">MPGHSAPCTHPSQPIYTDVLATIPSVNTWDDHDIVDGWGSYPPLIQNAPIMQGLFAASKYFYLLFQHHTTQERLAADGYWCDSSSQLVQLGASTALVVPDQRTFRTQHNCLPPGYLERLGSELRSLPASTRHVVVMLAGPILYPSLPVQATLQKLDNVATGSDLLSVVMQKTGLASKITKRFGMVFILDDIIDQWSASQHVGEKAALLRLLQSVADEKQMRFSVLSGDVHCAGYGMFHSRPADVKPDDAEEVPLPPADTRIADAGFIPQIISSAIANIPPPGPLLKSLCVCGRKPEAVPHYQELVQRMFPLFGPANDVDSLLLGRRNWCDVVCGASGGSLDFTLRAECEMGGEEVNVFTIRVPPLLRFWQQQ*
</t>
  </si>
  <si>
    <t>C_1800008</t>
  </si>
  <si>
    <t xml:space="preserve">MHAGTSLRWSVSALQVPLPPPLPAAQQPQPGTAAPASTASAPVPRARSLSSKPTAVSGSKRTLSGTPYSAAAAAMAFVLHSQGGSGGTVVTAAAAVPARGAAAWEPSGSVGGRRQQSRPLLRRVRRVVRDLCRMASEAAAALQQQQQQKM*
</t>
  </si>
  <si>
    <t>C_1800009</t>
  </si>
  <si>
    <t xml:space="preserve">MAFLTRRAGVLAIMALAMVAAASAARPPKELCAKTIVVTELYNEDTLSVPEFLMTETNQTKFIGYSLGFLDEAVWGGSGDSGRKAGDVVSACFVNSVSGDDGWQRGDGDNPPVGAGSLSRHTTTLTFGDHGAISWMGQFPDKQDNEFYNPIVGGTGIFEGARGTVRTNIVLEATRWRYQFKLLSSPLC*
</t>
  </si>
  <si>
    <t>C_1800010</t>
  </si>
  <si>
    <t xml:space="preserve">MPLTAMGPDFPAAHWPPNAAQAGALLGCGLSAAGLRGRLRQLQQDMGAPVLSDEVRQLLEAAAAMTAVAADAAAPNSSRRCGAAEGIGASGGGGSSCGGGSSSSSSSSSSGRSMEVAAVDVFRAAPALMGLRAEALWGRGLALMAELAADGRDEAYFRAMLRAQPHLLAAPAEELRARLQLLREVASAPGSAGLATAAAPGGDSMRRSSGAAAGGGGGGGGHGGWLPAWGSELALATPAKLGALLHTSRRRLLRLRYVRQQLEAVSAAAAAAASKSSSGGSSSSSSSGLEPWQQQRLQQERQRQEQQMLGRWRPAEPMMAVVRYRGAEWARRHPGYADWEANYLRQEREHAEAITEWTLAYP*
</t>
  </si>
  <si>
    <t xml:space="preserve">MAAPNLITPLRDICVKVVAANFEGCPTFGPLPDKYVKRIIDILPLDLPLELVGSLIADEDYWRRRSQARWKNCEVAAHGYSWKQLFFERNLMEFLEQYDPAVTDLSSLKRLLTYSRRFVQTVHIRQLPSHLDLQILFECMVNTPSSLALSYNLKEVGMDYHRSLFGMKLSDCRALAKALEHTETLTHLAVVESVRGSPTLQRLNISANAAGPGTAAAVVALLRLNNTLTELDVSCNQFGEDACGNVRRALEQNGSVRLMDVRMTGINPDDEMAIAENLRARQERVDKARVLGK*
</t>
  </si>
  <si>
    <t>C_1800012</t>
  </si>
  <si>
    <t xml:space="preserve">MGAGASANDALTEQGDKLEEALAKDPLAGRHEILRQEAIKMVKDNPASIHSFSVKEWMTRKHSDMRAQHARDELERRMRERMGLPPAEPPPPVASEKERSKPRAVEGPPSPPKRGSEAGNAGKRVSEAGGGGGGGGTGRPEWNSLHWTNTSIPDLPSKKQPASTWVTARVLAEAGPNGSGPAVEAAKAALASARRAGRDAAAAGVVSLQMSVLDALAARGVQWLLTRRLRDINLYHPERTLDGEVLAYGLFLHDSMGANMSVQDASGNFRRLAGNTTVPRAQTAPAGSEATRRPALTPQLHSLSLGPSGTGAAAGFSYAHSGSAAAAAAAAAANTNGSTPSMLGGGLGTPHSSLAPPGAGGGGGPLPGQRIVVLVADNDSTGLAVKLLMAMVKPGRDVVILVHVVSSILQEGSGRALLRKYELLLGQTMVEVVSELLTKDPSTPLLEQLETYCENVDAQLVVMGSQVLANATAGAATSSGFPGGGGGFPGSSGGSFSGFSGFSGGGGGFPGASGSSFSGFGGGGAGGGGGGGSIIGSMALSLLKNAMRPMLIVKVGVGGQGRPTVMAEGD*
</t>
  </si>
  <si>
    <t>C_1800013</t>
  </si>
  <si>
    <t xml:space="preserve">MSNDTLAISGADDGPAAPAPTSADPAVLAAAAEGRLPPPASTGPSSLVAQQQQQQQQQQQQQQQQPAGAAVVMAAGRVLGGGKYTIEEVLGAGSNAVAYRARRPDGSEVALKALSLRSLRDWKQLELFEREAKTLESLSHPGIPRYVDYFEEDDPNDRAFVLVQEVVRGRSLADMLRAGQRATEQEVVRIAGEMLGVLEYLSSLRPPVIHRDVKPDNIIVEGGAWGGRVYLVDFGGVQAVAPAGELSGLGSTIAAQRAPMPPPASIQEAYMQQVMGNAMRPPVPVSKPAGTRVELERTRTRLDVVIPPRGFTADTAFTGVFAVAWTPSWPSGPWVRSPAGDCCSXXXXXXXXXXXXXXXXXXXXXXXXXXXXXXXXXXXXXXXXXXXXXXXXXXXXXXXXXXXXXXXXXXXXXXXXXXXXXXXXXXXXXXXXXXXXXXXXXXXXXXXXXXXXXXXXXXXXXXXXXXNKWRLGQQLAVFGQDGKSADFLDGQNERVQEGSTRDLSGARVVTTAFINGVPQTAIEVLAGVNRHRFGEGLEMVEQQWLVQEINDQIAELQVG*
</t>
  </si>
  <si>
    <t>C_1800014</t>
  </si>
  <si>
    <t xml:space="preserve">MHIHDRAKGDGVNYFDMALLRMSAPGPGAYMGIKYDCGQIDYPKTETCGYPKEKSTPGSNYWQYCDDCYYTSNACNPMIQPVNWCYTAAGQSGSPIYDLADYRVMGVLSGGPVTWEFASDLSFWTPIDAFHFASLTRWMWKEGDGTPAEAPLYVSAPPFPPPPPVGPYACSGKGSVRLAGGPDGASGRVQVCRPDGVWGSVCDLNQYSAGNADVVCRQLGYGSGVFVAGDFFPANDASVPVTLEPQCAGSEKSLSECFPLSEGDWSTRASCSRSTDMAVLCGRAARNLTTGAAATAGATLPPRAFPCSTEGAVRLQDGADDASGRVEICARGQWGSVCQDGWDDLDARVVCRQLGYVSGAATWGPLGSGTAPPGPAGMPVWMAQVACTGGEARLAACATEVPVGAAVCSHRADAGVVCGTAPLPVPGVAPIVSGSCAEPGALRLAVGTSGAGTAAPVAGGSVAGRLEVCYAGRWGAVCEAKFNDYNAQDVSCATGSVAGVECTSDPNGFPLTTLPCSSQGGLRLRGGVAPNMGRLEVCNAGQWGTVCENNFGPADADVACRQLGYATGSVLSRTATPDGHPDSSIWMDELDCKGRENRLDECPFNGWGQSLCGVHSFDIGVVCTPKAAPLSPPPSRRPPPPVLYGCTTPSQLRLVDATGKPGFTAGRLELCLKGQWGTICDEGFGVQSANVACRQLGFAAGVPVRTDTPDGGFGYGAYNAPVHLTNVSCTGSDLYAVRLTGGVPGLSGRLDICYGNTWGTVCGTGFSAASAAVVCRELGLGGGRAVVPGGASGAAIAPADMPMQLDGVACDGGEARLVDCPRDPWGMVACRREDAVGPAIGAVRLYGGVLPDSGLLQVCNRDISRSSAAANNPPVWGAVCGTGFKGPEARAVCRQLGYTDGVVVNKPYLPSFRTTGLYYTFAPYPPGTPVWLDNVHCRANATRITDCSSNAGTTCTRNQEIGTGSVGAVRLVGGRNGSAWEGNVQVCQSGTWGTVCDVGWDDTDARVLCRQLGYSHGLAVGGGGVVSLNGTAAGPFPAAPSNMATHWDTGVECGGSEARLTACRRGGAGGAQGCADHSRDAGAVCWGKAG*
</t>
  </si>
  <si>
    <t>C_1800015</t>
  </si>
  <si>
    <t xml:space="preserve">MTIVQAKVDASTFQGCNRPLDKRIKVVGMGSCGVDYLASVAAYPRPDEKLRTEKLETQGGGNCANALTAAARLGLYPTLVTKIGDDGLGDGILSELHSDGIDTTHVIRAAGHPSPFTYIIVDRQGGTRTCIHTPGAALEPGEMTSGLLAGALEGAALVYFDGADGAALLLRESXXXXXXXXXXXXXXXXXEGARRGGQWQCVPNRLTG*
</t>
  </si>
  <si>
    <t>C_1800016</t>
  </si>
  <si>
    <t xml:space="preserve">MSAFQGPALLAYNDGVFSDRDLESISRIGDSKKKEEEGKTGRFGVGFNSCYHLTDVPSFVSGRHLVIFDPHCRHLPNISATNPGKRIDFVTYSDVAAQYRDQVAPYSGAFGCSLGAPQQQGEQGPWQGTLFRFPLRSAALAEASTISKQVYTPDSIRGLLQQLCVEAFQILLFLKHIQRLEVHEWAEGAAGPHLLFSCHVANASAAVADERGLFARVSGERPSSMPATGPGGARPPLPELLRSYQLRLQRQWHDPAAMAPPPALAAGGGGGAGGAGGAASCSEERAYIVSQARGGGEVAEVAEQLSKHFGVPLVPWGAVAADVTAAVTTQHGPTAAAVAPPEDGRAFCFLPLPARTGLPVHVNGYFELSSNRRDIWHGEDMAGSGARRAQWNSLLLERVVAPAYAAALQQAAEQLGPGPAYDRLWPAADVAAPWQTLLVALYRRVSGLPVCWTQLRGGLWVAPKDGVLRDAAASAATAAAVGGAASSPGGALAAALVAVAALPLLELPPGASAGGGRRRKAPAGGAAAAVATSEPSPDPQLRSHAPALLDYCLSDLAVPSPAAAAVAAGAGAGAGPAAAAVAAAAAHAAAQLAGLRLLPLLDGTTAGLAAAGRATHTFTTAAATAAAAAGARGGGGGGGMGGTELLQVWQQQLQAPAPCFFVPTADEARLLARTGGLLVDLSGLSAAAAAKLAALAASRALNLAPLDAPALAAVALPRLLPAPWLAAAAAGRVVDWQHDAAAAAAGIDREWLTQLWIWIRARTAAAPAAGGPGATAGGSGSSSSSGSGVPAVAHFLGLPLLPITGGRLAPLADAATCTAILPPAAAALPPAAAAILPPAAPASAPDSPHAAATASSTPSHPPQPQQPQQPQQAQQTTPATADPAGQVCELLTQLGLHIVDTPAFPGESCLPLPALLRGGHVLPCDGPGILAALQHLSAATWAREQRVLQHQQQQQAAGGRLAAAAAAAAAAAVAAASTLADGVSGALSDMPPAASGAGGGGGGSAAAARPLLSAALAARLAALAAADKRLLRGLLLTEGCLALLSGGGGGAARQQQQQQQQQQYQLQDRRAQPRAPSVQMSAAEGRALMQLLAALPIYETASAAAAAAAGTSAPASAVVAAAAEPQFVPLLSASGGGLGRVVLLAPRGVDVAVLAALPQAAAGGAGAPGACVFVVGGSEVEGRLMSVHLGGELHKPGELYDPRNPDLAALLDPETDFPSTELLMEAAASGGGGSSSTSAAATAAATAAAAATGSSSTAAAATAGADSGSGADSDGPSARRRGGGGGDDGADGGGSSSNGGGGGGGDASLVLYMLQQLGMRTSASMDTLLRAARFVERVADAASAATAAAVAATAGATAAAAAADDDEDMDMAVARGKALLAYLEAEAGRIMGPVTAAAAAAAAVAGGAGGSSGSSTQGAAAGGGGGNVARKLAVGLFSKARELFGQQGGGGGEMHARVSDAGLSQELAGVVPLLYRSLGALAPAEAAVARGLLAGSRCVWVGNGFAPAGRVAFKGSLDLSPWLYVLPAELAPFKALLLGYGAAEAFSAAQYAAFLQEMAAATGAVPAGAAATSGAVGGAAATAAAAAVDGDDTSGGGGGARPLSETQLGQVVAVAQVGAGAGAGAGAGRPGPAXXXXXXXXXXXXXXXXXXXXXXXXXXXXXXXXXXXXXXXXXXXXXXXXXXXXXXXXXXXXXXXXXXXXXXXXXXXXXXXXXXXXXXXXXXXXXXXXXXXXXXXXXXXXXXXXXXXXXXXXXXXXXXXXXXXXXXXXXXXXXXXXXXXXXXXXXXXXXXXXXXXXXXXXXXXXXXXXXXXXXXXXXXXXXXXXXXXXXXXXXXXXXXXXXXXXXXXXXXXXXXXXXXXXXXXXXXXXXXXXXXXXXXXXXXXXXXXXXXXXXXXXXXXXXXXXXXXQNADDAGASSLTLLLDECSYPTRSILSPAMAVWQGPALLVANDAVFSPADFTNISRIGQGVSAAQPGLKIAFARAQLLQQFPDAFTPFTQLGCSLSEKYMGTLFRFPLRTAAAAAVSDIKSTPCTPGEVRALLEAFRRQLPAAMLFLKNIRKVTAYVRVPASSAPATAEPGAATAATVAAAAGAGAAGAVGGGADAASSSLQLLFEATREVVDTAGGGGGGGGSSMLQSAITSFIAGIPSDPTDLATFYKRLAAAPASSLPSELGLMRLSLHTHASPLPLPQRALPAPAGKPAAGSGADDDSGHGSSIKLQDKAVAERWLVCNALGGGSARELAVKSFRGSGAKMVPWVGVAARLAAADVAEPMPAPAAQLVAAGGGAEEEKQQEAADVNALDGRAFCFLPLPIRTGLPVHLNAYFELSSNRRDIWYGGDMSGAGAARSSWNVSLLTDALAPAYARLLAAVAAQAGGPSPQLYRLLPPLDASEPWSHLVSALYRYQLAELPIVWTRAGGGRWISPRTALFSDAACAIEPLLRPLLVALGMPLACDVPAAAEAALLRGVPGAAAVGPAAVRRHLAMALRAAGGDAASLSRQITAAASAASTEVAAAAKLQPPPAAVAALPPAATPAFGTDGGGAAAPAAALAPVAAAVAVLLRYCLSDLDDLTDGDNGSSGGGGTPGKQQQSQLQQQQQAAAQRLQRLQQLQQELDGLPLLPLADGGVGRLQALLPPLPALQGRPQPTAQPGTASAASTTAAQIAPRRLPPGALTYVLCAAPLESRLLGGLGGRCLAAGLPPQLVSQLQQTIDLGLFNVQRLTPGLLDSTLLPLLLPPAWQGAAEVEWAPPAPAAATAATAAGGTDPVAAALQATGAGAAAAAGVSDGGAEVPATLAAAPQQQQQPSQEWVRLLWRWLAERPDVLELATWPVLPIQGGRLGMLQSKSLVLREGGWTEAVTSALLRLGCRLLDTALLPAAASAASPALQACVQQPDLAGLLAALAAARSRAGEGPAAGAASWPARLSGLTPVERRQLRAFLLQVRWFGPTASATAVAAAAGAARHRLAPADTDPRVLGPAFVRFDSGEEEGLLAGRLGLPRLGAAALLVQHVGPQAKALPCEALAAHVAGLLLRLPAAGAGAAAAGAGGALELQQLRQALSEQALIPTASADGELRRPSELMDPRSPVLTSLLPSTSAFFPAFPNSVLAAFARPAASTTATATAAASAPAAAAATSNEGMVTVRLLDALAGLGMVTKVDLVNVLLVAARALHDEHAALTTAADDAAQHAQRAQQQQQAQQRQPAVFPLPGIQGMAGAAGASAAGSGAGAGSAGVVVGEAERAAKAKALQARGRALLQQLEQWAAAHPLSQRRGAAAQAGGPAEAAEEEARRAWSVLTGLSWCPVVKDAPEPGLPWPAAPQPLLAAPRLLRPPADAWLCSATLHVAERAVAPQLAAALGWEAPPRVSVLAAQLLELGRMHAHKPKRIGLAAAPAPAPAESESSPVAAVPPAIPAEAVADAAEADAGAEPGAAAVDPAVAAAAAAAATAAAVAEQQQQQHQAAVAAALAAANRLAQSLESAVARLYAALGEAVDGPEGDLVAMSFERPDTPCVWVGMTITPAPAAPTAPASPAPGSEGTAGAVAALVEVSGGFVSPAAAALRADGGGDFRPYLWLVPEPLQRHGRLLGLMGVRDRFTAQHFAWGLASIAAAAAGAALDDDGLAAALQLADCAAEAAAAYGRPPGHGVFFLPDSDGVMAPAPEMFYNDAEWLDLAARGGGVLLAHAALPQATAEALGVRSLRHAHEAEAQLTSALPCPSPAELRERLGLAAQGEPLPTSSSSDASASAAAAATFLLELMELADGLGLRCLRLVLDGRSHPAQSLLAPGLAQFQGPALCAVLPDVVLGPDDLAALLAGRASPPALRGGRAAAYASAGLASAFLVTELLQVMDGPGARPVVAGTSTYLFDPSGAYLGAAAAGDIGGAAGSYPGGLSRAGRGAAGGGATPRAKQYVHVGSDLLSTFADQFSVWSFADGYDVRHDVNATLLRLPLRREAAAAAAAAAAAAAARGGASGARPAGGAGQGGAGAVQGLRVGGGLAAATYEGVEAAMRTFATQAPRSLLFLQSLTGVEVSLLRPQAAARTPQAPAASAASPQHQPHQQQSSQQHLHRDFLLQASLVSLDIDRPRPDFGAAAAAAARQRGSGAPAALGKMLSALGRGLSGRGGGGGDGPKQYMCPLELHVMVHNALLLPPAAEAPATTPAAPAATPTPPAASASSTGTGSSGTGTGSSGTGTGSSGTGTGSSGASLLEDEGVAELGSTLYRERWLMSACHDVEGVQLPIAAAATAAAAGMGARPEAVAAVAVCIGRDDTRDLFPVSGLFAPVYLPAPPMAAGRSGSGTGFAAGGGGGGLALGRMPFLVCGHFYMSRRGGKHVLSPFTRSISAAADVASGHAAAAAAHPNSASHGHHHGTGGGGLQPGASGPTATMALPPLLQHRCDHNRRVLDLASAAWQTLAVYFCSPEQYAGPRAHLYDTVFPDMAAITGAGGGATAATAATGATAGGAPGAVAGSSRDAAGPDEAALYCVRQIYAAAARLPLWPXXXXXXXXXXXXXXXXXXXXXXXXXXXXXXXXXXXXXXXXXXXXXXXXXXXXXXXXXXXXXXXXXXXXXXXXXXXXXXXXXXXXXXXXXXXXXXXXXXXXXXXXXXXXXXXXXXXXXXXXXXXXXXXXXXXXXXXXXXXXXXXXXXXXXXXXXXXXXXXXXXXXXXXXXXXXXXXXXXXXXXXXXXXXXXXGASMAGVRNVVGDLVGPALYEQLRLQALGLMPGGTAGAAGADDPAAAAAAAAAAAAQQQRGAAAGARSGGAAAPPPAAAAAARYHVARLQDCKGLPVPTASGGVEALGSVPLLAAPPLGAAAGGVSSPAALLPPQCAAEFVHPDCVAKMTEHFKDPQYRSSLALRLYSLDDLARHLRTALPPGYDHPMPPPPAPSPATATATAAPLGRPWDGGYSYSYGGGLGGGDASDSPSGMWLRQLWALINGLLAAAAEWQSGSSGSSSGSGSEGRLEPLANWPLLPVLGPGGPQPGLLLPVRHARLAICLPPPRSLPVAGKEGAQAHAAPGDAAASSDGGGADTGAAAASAAAGPIPSLQDLVRAGFVSWPLGPRRAGTAAQGPG*
</t>
  </si>
  <si>
    <t>C_1800017</t>
  </si>
  <si>
    <t xml:space="preserve">MAGWRHVLSFPLARRSVLAALAAAALLLDALPAQQQAALERDTRATADASNSSSGSGSWQPGAWSAEVDAKVLLLLGQLYSLHRDGAMRKQGVEHLHVSKSGGTSFTVLSEYNGCACTNRGDNGLLPAPWDDRPRWLDGAVAKRVLGLDKNPKPSVMDGWSDTGARKPHSFGNDPGRAGYCRARLATMSGRFLQFAANEYTLYGGQDSPRDTFMCPELLNTIVVREPRARMVSHMHYMLPHFVNLMADGSDAAFRPGGAVSRAADWDRIAPFPFDNYLTRSLLGEAVFRLPVGALPRAARFWAAADLPAVNTSITAATMNGLTGDEVATAKLASAARLMLQQFDVVMALEEGEANRPHIERGLGWPYPLDRVRKRVSAESLETQVQVQLGELLPADLAVLEARHTPLDDVAYRYAQLFSKLDLVVWDTAARMEAQACPGNTGSARGSALVARAAEQQAITAHVTGTQQATADSGTQQRYQSAVMEARGAALHAHRRSRGAHHRKLLLSGAAAKELVRYAQRAAAEALRTTMGPQLASQLTARHSWNVTSVMEQQLLQRQQGVVAVGGEKARDGPGQQQQQPAGGRVCAEMEAAAWGSVTGTCGWVGISRWAATLQAQGQLK*
</t>
  </si>
  <si>
    <t>C_1800018</t>
  </si>
  <si>
    <t xml:space="preserve">MASSAAAARSSQRRAAWAPAFFAALLLVLALTAQPACAAGRGISTAAPQLQRGGGGRALRQQQSANQDPAQQIAAAVVPAATQAAVGTVNAVLSSDAVQQQLQQQQHPQHQQTYYEQPRQQQQPQQATYYGQQQTITAANTGAQGQLPYQQQPQQQQPASLSQAPTQQAAVTSVHHSPPLQWSSSLQSTAQAWANNLAAACQQLEHSHTQGVGENLAAGYESWTAVAAAWYDEIHSYDYRSGSYSSSTGHATQMLWATSQQLGCATASSAQGCWQRTVYVCQYSPPGNVMGQFQQNVAAP*
</t>
  </si>
  <si>
    <t>C_1800019</t>
  </si>
  <si>
    <t xml:space="preserve">MRSGSGVLCISACQLVVGLCLLGVYEGYKAYYFDKFLGDEETEKNENAGVAARVAAYESPLDFRSPMGFSFYLSITNNMFAIFGLAGVINAQRELIVAFFGYNAAQMVIAFHAFVDLCTDVGIKYAGEPAKLTSFERASATFIFFCFLLSLLATVFAVKAIDEVKSKQREEFNRMAVLSDTLHCGGPE*
</t>
  </si>
  <si>
    <t xml:space="preserve">MLRAPDAFLPHYSLASLGTRAVAGPFLKLVSYDPATGIYRWSVLVICTRAAEQKLLAANNSGGAPVLTPKLTWGELRASGGGGMAALPNSTEGELLHWWRDWRFWRFRAETTLRDVPQRLTYAGLFAAAHLFYLLFQQHTTPLKAVEDGFWCGSSQLHCFGSRTAVLLPDSRYRRTIEQVHPPELYVEVERRLRALPASVSHVVVVQAIPVLYPKLDVLKELTKLSKEATDNDLVAKLIGKTGIIRKIPMRFGQVEVLDDLLDHWDSRQHAAERDTYIRLMQGLSAERGFRVSFLSGDVHCAGYGMFHDSGGRHGGDEAVEHMRLPKGEALARDPKFMPQIISSAITNVPPPAFVLDALREEAEEPRLLMGVVCPGVRIVACLVSEPPPPPPPSQGITDTLKHLMDDGVGPSGALHFTLRCEKKLGTGKMHAFTLEVPPLQR*
</t>
  </si>
  <si>
    <t>C_1800021</t>
  </si>
  <si>
    <t xml:space="preserve">MDPATKAIYPTQYEGVKVVSFGYAGQGSAIMRGPMVSGLIQQMLTTADWGERIQRDFGLPNLIRFPIVPDLSAAGDVRSVGRTSPSL*
</t>
  </si>
  <si>
    <t>C_1800022</t>
  </si>
  <si>
    <t xml:space="preserve">MGVGPQRVAREVLEYAAIVQIELQAIQSGRRAKTLEAFQSFPLVRRSVLAALSGCALLLGAAEAAERSANGTISSSWRQRAWGPDVDAKVELLLGELYSLHRDGAVRKQGVELFHVSKSGGTSFADLSALNGCLSATRHDNCLMPRPWDDRPRWLNPTEARNRFQPIETGKQGIIDWWSDTGARQPYAFGNDPSRAGYCRSRLATMAARYIQFATNEYTLYGGQTSPRDTFMCPELLNTIVVREPRARLMSHLHYMLPMLVEIAGTDAAFRPGGGASTVAGWDAAAPFVFDNYLTRSLLGEAVFRSRPVGSLRDAARFWADDTPATTPNNATASNTATSTSATNPTAGSTEGAQAGGAATATAAASWAKLASAARLMLQQFDVVMALEDGTGNRPHFKRGLGWPYPVDIIHKRVGSEAKIKVDVGPLLPPDLEVMLQRHTLDTQVYQYGQLFSKLDLVVWDTAARMEAQACPGGSAAARGGLVTVTSRAAMSTLTRRATRIERRLHSVTADPSSDAAGAASDGVSEVPAWFKGFSGSAKTMAGQAGSPSDFPPLLTPPLRRLLGDQDALLAELGSSVDNGSEGSSSEGSSSHGSSSRKLLKVLASGVAIGGVQHRYAPTNVLSNPTYLTIVGKVLALEQWNVTQAVRQGLRQLQQPGQQGLQQQHPQQGQHGQQGQGQQLQPLQARPHQCTTVAAASWGSITGTCGWVGVKLWASSLHARGQLVV*
</t>
  </si>
  <si>
    <t>C_1800023</t>
  </si>
  <si>
    <t xml:space="preserve">MASQMNVRRSAGQRQSQRSGAGPCIVASYRLTHHRGANATPYGQACLAIRVQEQRREQSLLMCRSTPVEAPAAPAAEAPTADADPASMDIRVGKIVKVEKHPEADSLYVEQIDVGEPEPRTIVSGLVKFVPVEEMQDRKVIVLCNLKARNMRGIKSNGMVLCASNDAHDVVEPLAPPAEAPVGERVYFGEAGKTQAAPAEPNRVQKKKLWEAVQPLLKTDSEATARFKDDVMFTSAGPVRAASLKGATIA*
</t>
  </si>
  <si>
    <t>C_1800024</t>
  </si>
  <si>
    <t xml:space="preserve">METEKADCKRLWEEMASLNVDRDHLLEKKKKLEAAADGAPSTIAVPDADRRTCDQQAAAHSSPAPLRKSAVWWPASWWQSVAPLWQTCYNCGCQEMAIKRLGGLKEGQRPWSVKVCNDCLTTWNRDVSAANVIRVLLLLKLMGFERPTKLQRSPWPAAAAGPG*
</t>
  </si>
  <si>
    <t>C_1800025</t>
  </si>
  <si>
    <t xml:space="preserve">MLRLCRLHQQIDKRRAHSMPRYQVLCRARPSDRGPSKEESEALQEALDLFNGARHLAYLQTQSELQAAFIADLELTAQSPAEPSPHEALVSYWTEQGLNKAAAEGLVRKLEKAGAPLSVAQLNAKVQRLTRIVPDLDLAQLVDRDVGVLDTEPGVAIRNLAFPGKEVAAIVQRSPRLLYAADLPTRLERCLELLTRLHPARERKVVAPVVAEYPDLLYRMDYYTHVRMIDELPIEIQNMFVLADQGIGFLHRYYKRAKNNFVADTSDEEAGF*
</t>
  </si>
  <si>
    <t>C_18100001</t>
  </si>
  <si>
    <t xml:space="preserve">MAFVARLWAALSLTLVGRVHIAKQVLAAKLAYHFSFLNPSPAQLKELTDLVDHFAARSMHAEDASLVSHGNPLLLPKRETACLPYKDGGVNHVDLPAFLSALQAKTFALLAQPGRQPWKMLTRALLTHVRPDSATTWAWVYSDAPAPAGLPARLAAAVGHVRSAGVEQHPPQPATQPPAAPPQWRVSLDQLWVANAAGAVSYVHYTGGSWSLGLACCPRRGWG
</t>
  </si>
  <si>
    <t>C_18110001</t>
  </si>
  <si>
    <t xml:space="preserve">MLSSLLRMRGDTKQAAAALLKLAQSGGAVRT*
</t>
  </si>
  <si>
    <t>C_18120001</t>
  </si>
  <si>
    <t xml:space="preserve">MAGHYMLQGASSFMPVMALAPQPEETVVDMAAAPGGKTTYIAALMRNTGTVFANEINKDRLKSITGNLTRLGVTNTVVCNYDGKELPQVLGQRSVDRVLLDAPCSGTGVVSKDPSVKAAGGGKAVAAAGAAAAAAPTTNGAAAAGKGKGKAADGGAAGKGKAAAAPAAKPAPAAKKQKK*
</t>
  </si>
  <si>
    <t>C_18140001</t>
  </si>
  <si>
    <t xml:space="preserve">MPARRPSGITRAEGGGDGAWTSTAANLAAGDAAGDSVGRSGATDSSSGSSSRTSSSSSSSRQGAAVGRRYPWPRLVPEPLGECASPCHGQ
</t>
  </si>
  <si>
    <t>C_18160001</t>
  </si>
  <si>
    <t xml:space="preserve">MAEAAASVVLLARRSLPGVGAAFLVAR*
</t>
  </si>
  <si>
    <t>C_18160002</t>
  </si>
  <si>
    <t xml:space="preserve">TSCCFVAVGGATLTDPAQLPAALKAAAATAATATAAATAGGEHAEAEQLFPFDHVYPTTAAAAAAAATATADGDSSSTGSSTAPAAVLYGSPGLGCFGPLHAALRARRRRGGP
</t>
  </si>
  <si>
    <t>C_18170001</t>
  </si>
  <si>
    <t xml:space="preserve">MGVSRRADHGGDSSLRGSGALVSEVRQRHLLDELRATFLRRSLQSVALAGTPPHPHQQELTATDTHGYGPALSAGGGSSVLHHTTSSSGSSGDQGGDRGAGAEVASARGGAVVPLSVSVSVGTSPLQGFKLVTPTREQQLRLKQLHWVKLAEAAPGSFWESVQVGNTLNEGTARGGARGYKLDVLTHVAGIKGADKRSLLRWLVEALHREANSGGTGGSTGGTGGPVPLHQVLPLQLAGPVRAAANVQLSSVSVLLEELSGGVELMEGQVQALRALLDSRQQQQQGDKQQQDKYQDDIGEPAAGTAATGSDSPAAVAAETLLRGGMRA*
</t>
  </si>
  <si>
    <t>C_18180001</t>
  </si>
  <si>
    <t xml:space="preserve">PAPCGVAGRPATVWPGRVASWRPECRHQGTQVAHTACRWHTP*
</t>
  </si>
  <si>
    <t>C_18180002</t>
  </si>
  <si>
    <t xml:space="preserve">MHSHTDARWGRPAQGCVQGYTPRPELAGAAAADRARCYGADARHRVNTAGPHGGRAPGHPTRRRAHRRAQRPRGGRTNAPA
</t>
  </si>
  <si>
    <t>C_1810001</t>
  </si>
  <si>
    <t xml:space="preserve">MQATALAVAPDWVVGNVLQQLQRLSATQTLPFSQPFADYAAGLQRARELEVRLLQLDKEAAELRDENAALHRRLSAADEAAAASLAAALEGARAGLVRAEGQLAGLYRDKAALLEEVVGSNAELATTRSALSSASTELAQARAEIAALREQAASLAASLEAERAARVAAAAEAEAALATRDAALTDSERLRAENGVLVRRLVEIKESEAGRMNELNRMHEELVREGSGECGADEAXXXXXXXXXXXXXXXXXXSRLPVRVVPNGHKGGCASLAPQVPGHFVASCGADRAVALWDISLLVGPGSIPGGGAGASTCPAAVVALAAAAGAAGTGPYSGLVIAGRDGALRVWDFRGGATVRLARHPAFQLGTTGGSGKPRCRLGVSPDGRLLAAGAADGAVWVWDLRAAAAGGGGGGGAPKQLRGGPGGLCAHREAAVAAAFSSDLCALVTADKAGGLAFWAME*
</t>
  </si>
  <si>
    <t>C_1810002</t>
  </si>
  <si>
    <t xml:space="preserve">MTTAQVLSHLDVDPKTGLTDQKVEEKRATYGYNELEKESKQSIWAMIVEQFEDTLVRILLLAAVVSFALAYFEEGAHEEGLRAFIEPLVILLILILNAGVGVWQESNAESALEALKELQTETAHVTRNGKMVSDLPSRELLPGDIVHLHVGDRVPADCRVLALRTATCRVEQASLTGESVAVNKGSDPVADPNCELQVHMGGGGRESKECMLFAGTAIANGSCSAVVTSIGMGTEIGKIQEQISAAAKEDDDTPLKKKLDEFGEMLAKVIAAICVVVWLINYEHFVTFTWKPEGGLPGVAFNLSKATYYFKIAVALAVAAIPEGLPAVITTCLALGTRTMAKKNAIVRKLPSVETLGCTTVICSDKTGTLTTNQLDFI*
</t>
  </si>
  <si>
    <t>C_1810003</t>
  </si>
  <si>
    <t xml:space="preserve">MGSDGASVRRWAVAGHTYCPDDGEVVGLGHAAALDKALQTVAEVCAVCNEAHLEFKGSAFRAVGAPTEAALLVLTERLPDPPAPLSDWDGSDAEHSPAGRLLRDPATYAAVESELVLVGLTGLQDPPRPEVRPAIESCKAAGIRVMVITGDNKDTAEAICGKIGVFEAGDDVSLYSYTGVWSHPHPSPPTXXXXXXXXXXXXXXXXXEPRHKQDIVRLLKEQGEVTAMTGDGVNDAPALKLADIGVAMGIAGTEVAKEASDMVLADDNFSSIVAAVAEGRAIYNNMKAFIRYMISSNIGEVASIFLTAALGLPEGLIPVQLLWVNLVTDGPPATALGFNAPDKDIMSKPPRRANDQLITPWVFFRYMVIGGYVGVATVGAFVSWYMYDRFMGIDLSRDGHSTVTWEQLTNWQSCREWGNFTAKPYLLQGGGVVSFPHPCDYFTAGKAKASTLSLSVIVAIEMFNALNALSEDGSLLTMPPWANPWLLLAIAISISLHCVILYVPFLADVFAIVPLSWPEWQLVLLWSAPVVLLDEVLKAVGRLLHANTGSDASRKRAAAAAAKKAE*
</t>
  </si>
  <si>
    <t xml:space="preserve">MAAVDSVAQALAYLQVHSPQDGTSMYDHLVKLVSKVLEDQPKNAVDLLETSLLVKKSTFDPKESSPLVPIPVAPDATQTQAAVSIFGDPELPINPATGEPVPADPPNEFEAENMLGAAAVLDCLGVGLGRELGVNIALAAKRIGEDPKLAVRSVRFFGKFLGLYSDYFVFEVAFKKEAAKEAAPAAPAPERVEGEAASSSAPEVPVEEPGKGANKFTYLVCSSLGGPLTRLPDVTPAQVKASRRIKKLLTGRLTSHVSTYPAFPGNEANYLRALIARISAATVVAPSDLFSLNDETGELERAEDWEPPAGREMAAPTAWVHVRPHLKSQGRCEVHKRELPEDADEDEFYNEDELEEGPDLLAALEEDAQLPGEQAAWTPIYSSASEAVKTQAGGLRSLVWPGAVCGGRGSEWTCVYVGWGVKNAPFVPLPPPPVAQEFAWGEVETQELELKPAPPPPEEEAEADE*
</t>
  </si>
  <si>
    <t xml:space="preserve">MAADVGQALAFLQQVKTTQGASIYEGLKAALAKVLEDRPVNAVEALETSVLSTPPAANLSVPLVPAASAAAAAAAVAKASLFGDPEPVLDPESGEPIDPDAPNEFECEDVEGDGDLLDGLGVGLGRQEMYAAMLAVKRLGEDAKRGVSTVRFFGKFFGTQADYYVFETTLQSNPDMPEAPEGTIPLEPYGEGVNAYIYFVSNTLGGPLQQLPYVTPEQIKASRLLRRYLTGRLDAPVSAFPAFPGNEANYLRALIARISAATVCCPRGFFTADDDSAELSANDEWVPLKGREMALPVNWSHRYAHLKGQGRTVTHKRDPPDEEEEPEKNFWTAEEMEAGPPPLATLDTDAPLPAATGDKVPPPAWSPVFASASVTTRNQVAGVRSNRWPGAVCACAGRHFTSMYVGWGIKAGGEWSPCPPPPPVPQWGAPAAGVEGGQQLLLECNDLPPKPAPPEEEDE*
</t>
  </si>
  <si>
    <t>C_1810006</t>
  </si>
  <si>
    <t xml:space="preserve">MHAHTHTHSRPRLQLHRQHHSHAHPFVPIKHPAHNVRSCTCPPQLSARVASSESQVRQLRRPQPCSRNWGPQPRDQAKPTQRSMSQAS
</t>
  </si>
  <si>
    <t>C_1810007</t>
  </si>
  <si>
    <t xml:space="preserve">MCYTLTSMGNVVRPAGEPWHAHRATRWHDDDGYKSGGHGHTEGTCGLHPCGRLEATPGYAGGRGTAGEVTLHHGIPQYHAFDVWHFCPGGGGHRAGAQRRRRGRDASCWCVCQQQQQQQQQQQQQQQQQQQQCQRGGGRAASCCRRRRRRGGGGRGCAGGGAGAGRERRGCAGPKEL*
</t>
  </si>
  <si>
    <t>C_1810008</t>
  </si>
  <si>
    <t xml:space="preserve">MGVGKVQEAGRGSNVQAFRNALSLLLPAVWLQEAAGPDTVAYFSSYGPMADGRIKPDVVAPGLYITSAGARGGITGGACSPAQANLSGTSMATPHAAGHTALVRQYLRTGFYPTGSPADAAAAPFTPSGMLLKAAIIAGAKSLMGGLAMALGIPMGPPPDAYQGWGRLSLPDTLPLPGLTPAGFSLQVADRGQFTASGQQAALTGITATGKGPISIVLTWYDYPADVNSAAQLVNDLDLTVGLGGGRDGSPPQSLMGNNPEGALLPAPDRLNTVERVYITSPSPGAALTITVTAHSLPSRLLSGPDALLPQRWAVAVVGHFSGTLASELNPAYVRQGQLGTRDTSGGGGGGMQQRTRSPPPSRTRPPAPRKKRGSIQVL*
</t>
  </si>
  <si>
    <t>C_1810009</t>
  </si>
  <si>
    <t xml:space="preserve">MAARLHGFESHRNQIQIQVLVLSIERALYDADDEREERRKERQRLAWAMGPGGGEEVGAAHLMDVPQSMKKMQRIVKLVRGLPYPDAVAQCSLVPHKAARYMLQALEAAHADATEVKGLDAERLVVGTVFVTRGAYEPGISYHSKGRPGSKTFHRSHIRFDLG*
</t>
  </si>
  <si>
    <t>C_1810010</t>
  </si>
  <si>
    <t xml:space="preserve">MSSNGDTSNVLRGVTHGACDYLIKPVRLEELRNLWQHVVRRRRQHAQEIDSDEQSQERDEDQTRNKRKADAAGVTGDQCRLNGSGSGGAAGPGSGGGAGGMTDEMLMMSGGENGSNKKARVVWSVEMHQQFVNAVNQLGIDSMGGLQPGMGPLGPLGLPXXXXXXXXXXXXXXXXXXXXXXXXXXXXXXXXXXXXXXXC*
</t>
  </si>
  <si>
    <t>C_1810011</t>
  </si>
  <si>
    <t xml:space="preserve">MKHTVSLHCTACTARKAPPALPRPRPAARGRLGGGNGMLGATVCGLAPTPSRPPHFTKHGNLCDLESQRTQNSARVQQTLTRIGLQPYVRMSFALGDDSSQHDQYGTAANARNAAVLIPPHALYVPSWNGIRPNKCIISTAKKTLTKKHASRVRFICVRACFRTHIRPASPLLTVHRLASSTFTALSAREHSWLSCVRRLCGSAPTGPVFHSLLSARHRISVSTSRS*
</t>
  </si>
  <si>
    <t>C_1810012</t>
  </si>
  <si>
    <t xml:space="preserve">MRCLTKPTVATRGACARSSMALPLRRAAVVARDSKEDAVKALENYASGARANLKEPLATSVPVTPLGRPGPKLQAAKSVEQSIGGSVDGQGLLQLDKDTFWPYLEQQQDTLVVVDFYTVSDVRGEXXXXXXXXXXXXXXXXXXXXXNCNKSNKELGMQLAIKVAPTFHLYRNKTKVADMTGAKMDKLIALINQHQPPKN*
</t>
  </si>
  <si>
    <t>C_1810013</t>
  </si>
  <si>
    <t xml:space="preserve">MLCCSGAAAPAPPLTLAGLEVVLGPDLRAVFPVVLNLGLSGAVSLSGPADPDRLTPVGVVSLDSGTLNLLATQDLGRGGGELPGGGGGTEARLSLQLSDRVRLQAHLARGALIPSVTLQYSSEGIAGGLGGSSSRGEGGSSRGEAGRGPAAGAAEGGAGGGDGGVPRKSGDGGAAGSSSSSASGGGAGAGASGGIESHATPPATGSSNSSASNSSNSSKSSGGGGGRPKEVNRVQLPTQIAPLESRRLEARPRGGAAGERPEAH*
</t>
  </si>
  <si>
    <t>C_1810014</t>
  </si>
  <si>
    <t xml:space="preserve">MFLAWAVQRYAVSTIDGTLSALSDWQRARGVPAAAAIRRDPMVRRLWAQLQREAAGSAAAQPQMKPPFPIGLLVWLVAWLGTTNAPGSAAERGQDACWLVLGFFGMLRRSELAGLRLQDVREVPGGGVELLVRRSKTDQKGAGALVALSAESGSGVRIQALLAWHMRVAATSGARAGQPLFTRRAEWGLQPAGMAKGEFTMRMRLLLTEAMRQIGPGVRDLSVYTAHSLRRGGATAAAEGGATLEDIKAHGRWKSDAVRRYV
</t>
  </si>
  <si>
    <t>C_1810015</t>
  </si>
  <si>
    <t xml:space="preserve">MRGVQRREILEQLDKLDELEIQQAGSTAALATGAGQAEGSGGAGVAGVGPPGALGVSGAGGATGSGGPTATLQQQQQQHQHQPPQQHQQHQHPQQQQTPPQVTGAPTAGPLALVPAATTGMGLATGLLPAAGVLAAAQLPKALAPSLPVFQGRDDGPRGVKRPNPVDEIVHQGASFSQMVATLPLLGDVAKALHFVSPTSNQFRFGQAAGAQVAELVAEAATLGTAAGAISDPSAQASLARCESELLRSAVEAQATQLRLTRYTTKVPWKDAVDFVKHANPQTVTVVDALAGLSDSMLSHLLKPAGAGAAAGPAGAPPPPPALGAAAAAAGADAHNWQRVAPSRGTTSLTIEDVYPGLAVNPSAADAPAGPTWFGDGGVKLNTAAWLQHGVDTPAVRNAAVWHFDSAPAPSHHLSNYPTVLDNCDTLGRHFDEMLSKGLTEAYDPAVHGPLEDFATVISPLHVVTKADGDLRPIIDPTRSGVNACMSPLPCPLPSLSTILRDLPANGALGKRDVASAFHHIILDPSARRYMAFRHPVTNAIQRWVVLPFGASQSPAIWVELANAACRIFQDECDRRGLNIKIHVYADDFMLLGATHDDVVAAFEVMDSLGADLGLEWKAAKDAGRDTHLQEIEFLGMWFDSAKLEMRISPSKRERYAADVRQLLQDAASGAVPRRHLLSVTGKLGFIAQACRWGPSFLQSLRPSPTCSSGWGCSTATIRPGTECAAASP*
</t>
  </si>
  <si>
    <t xml:space="preserve">MAGGAGSMGLGPSVNLRGRHMAGGVPTTPTPVTGGAAGARSALHILEQGPNHMGATLQQHAAQIHKLIAGLDFLEAHIIRQDQMVESLQKQVTTGSPAGVAADGGRIPSELSVRMHDMSELLNKLRSHMYKVEKKSAGGEQALAALTARLEALAERLRAVEDRGGGEGGAGSGSAHRSSHEGDLSSTQQTLHELASAQAELRGMVLDVGRDVAQLRDQVEAQLQQADSQPQAAGVSAAEGAEMRRQLAFLMAQVPVLVAENGELKTAVASLRRRLPDLDATRDQVDSMERELAALQSAAGASGLRGPAADVVADAAEEGLRRVAAVEEQLAGLTGRVEGLVSREELQSVATAAAAAEQELAALRERRETAAERRASMPGADAAALSAEVAAAAKADLMEHVGRMRERLEVSAAAAEAAALRSKEMAEEAAAQCTEAVEAAAARLAEVEASAADMAANAEEAVRKAGTAAAASAAAALQESVLAMVAGVEQEQGALKQQLANLAAQVSEEQAAISAGLSQVQEQVAAATSAAMDAATCAQLVQQAQAEQGSRADPTEALQEVQDQLREQVGAVMEGLKGRVEAALQQVDEQLAAAAAASEAALQELRGAAADAAERGDLALASVEGLRAELILLTGQADVTSTRLEALEAAVGVDPRSSVAASPLGGEQAAGRRVSASDLEEAAAAEVEAEALAAAEEAADAGGEEEEAEEDGAEGEDGAAAGGRSAARAAPRVKLEEEVVDRVQETSQALASLTSRISRDYVNREQLGAIFQARADMKRAVDELASVFDTGRLVREASSDDVAVQAPSRSGSVAARNGNGEEGAVLSPRLVQALEDLAGKQAELEQQVKLALYRSESMVRHEQLNSIQQAMVTLEMQFRRMGAAPPASPQHPAALPPLPPASTAAVAAAAAAAEAAQQELAELRARVAALEAAVPSAATSGAAASPATAASHGLGQGHGAAGHHRRTASRDSAFVHLCLSPADPAAVAAGGESPLRVRLLVEAVSTQDGAGTDADMSVAEPSLSQLLVAEEAEEAEAGAGGEAEGTSLQAALAVAEEVRQLRGVLGDLTELCAGLQDQVTHAAESRKVLEETVSELQERLDSQVAATASSLALMATMATDQHDQHKQRSAARLETAARLEAAAAAGRSSRSLGLGLAVGGSEEGDDDGGEGLDTLSTLARTVNMLAARLQAAEDQLEAAFVVRTPRSPTSRAAVAAAAAAAAASAAAAAAAAAEVSGEEADVEADVEAAGAAEAGAEAAAGSGSGAAGAATSAEDDGEEEDEEGRVLGLGLMVPVVPREMERQLGALQGAVQELAAVVGRLGGRVESLEEAGALEDVRAAAAEVVLEAIPGAIAQQLESVLGRQAEQAADAARRAEAEADAARAAAAEAAAARETVEEVAVVVRGAVAVAEAAREAAAAREEAAAVALDAVESAVREAAVEAEAARNSVVDAEAARQAAQEAQAAAEAAAAVVAAAQPAAPASAGADPALAESLQAACVAAAVSAAREAAVEAAVLAARDAAAVATQRAVGAAQEAATEAIAAAAVRASSPRGRPDDAGVAAGLAAVTAEVKEVQSGLSSVTARLNDVDSLRDQLEALAEQVRYAAAVASAADANAAAAAADPSQPAPQSQAPDTPPFNSDGGSAAAATVAGMFSPSATAVIIPPSRTPRMSGAGASPMGGRAAGTAAATASQQAAFLARLVEVVKRQSGRLHAQYSDAEETGTALAAVDSRLDEAQAALAAADVRDVNSPAFAETLVTVLEQVAALRFIGSQTHPAVQQMVLHHENRLDEIAEQLKALATGLPASNGAGAAAADGGARPAADTG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ACRLEAGVVALEGLTGALGAASRIERESTANPFKAISAAVNNPVVAALEKKVEAVRAELAAAAGLLLDDLRRDARERPPSLDLSAHGGAGGGLTFRP*
</t>
  </si>
  <si>
    <t>C_1810017</t>
  </si>
  <si>
    <t xml:space="preserve">MGAHEVEAFGESERLKLRAYLRGGHAPEAAAVVHDLSSALGTMSFARRGGSEVTGAGAGAGAGMPQRAGSGGGGSGGGGGGGGGGGGGGGGGGGGGGAAVRDPRVMNSEMRYQAFLRRFQDFQAPPVAAAAAFGTAEAGGLTAAAAAAVAAANDAASTTAAGELTPKASVGASGWGLSPQHHQHEQGQQEQQQQQQPQGEAATSRPSRVLVAGAEGNGGGGGGSGGGAGGGGGGVPEGAGGSPGLSRRIGQSRVERELSSMLL*
</t>
  </si>
  <si>
    <t>C_1810018</t>
  </si>
  <si>
    <t xml:space="preserve">MSAAFPVPQIADNPDGWGPCSVPAHLKDIPFAPFNKGDKLGRVADWSQNAYGNKYGGRGFQQGGPPVFNFFANEEEESFHLVDNRPVKTNKFGGGRRFQQNNRFNNQQRRDGKDGARGGPEQDKKKGGAQQQKKQQFYGRDNNRPTQYSSSVEIGADWAVVEQINTTSLGRLNYNPGEPVDLLACGSLEYYDKSYDNLAVKKEKPLEKTKRIFRSVSTSDDPVLAQMAAGGKARVFAVDSILTHLMCMQSSKYGWDLLATRKFTLLTVNETAPEAVPEDKDNINGMNHLALEATAINQNFSQQALKPKDCARSFHVDMDNCWGIVRAVCDLLLGLDEGAYLLVKDPNKELLRVYSVPADAFAAVSAPAPEDDADGVDMGGEVAGPAGMDVTVPLVTGLKVLEHTAQQLAGGRPKEEVIVGWGNANTGYGGCISRLGRGPNRALLRLLVDKYAHLGRDVNSATNIRHALVEMLLGHKRPASLQTGGGGGGGGVSGSGGGVSGSGGGVSGGGGGSGSGSGGGVSGSGGGVSGGA*
</t>
  </si>
  <si>
    <t>C_1810019</t>
  </si>
  <si>
    <t xml:space="preserve">MLASKPVVGVRVRSSTASTVARANIRSLAVSSRVALSGGVCQVPTSVVAPAPKSTQSTNAPRRKPVTMMGNKATTGPFAPLVIVVRGAMGEKPFNNFRGKAISYHSQIIKDFCKLLGVDNKQVQGVIRLAKKNGEKLGFLA*
</t>
  </si>
  <si>
    <t>C_1810020</t>
  </si>
  <si>
    <t xml:space="preserve">MAKSCNSLWKYDEATPPPTPLESADMEAFCFPDGHPPPPSAASSPHRQLTLPAGTGRLAVLKLRWDGRSITIANAYFPAASTQAAEQAKRELISQLRTQAALSAAATGGKVVIWAGDFNFVENPALESSAAPGGRPGDAPLAALLRVAD*
</t>
  </si>
  <si>
    <t>C_1810021</t>
  </si>
  <si>
    <t xml:space="preserve">MEYENGVIDEVLATEEPNHDKEQFEEMKAMLSELAGSRRHKDDAGDNNEDEEGHRALKTVYNYLHKSGPEARAEFRRYDKDGSGSLEPAELARLLHSALPQLSARQLRYVLGHLQRHDLDGDGCLSYAELCVAMRAVDIKWRKRSALKKSGSSSEAPAVSLPPPWLPPAAGWPPAVAAAAAAAAAASASCAVATRISPATTRPSQSTNTRRPAASSDELGPIRRPGGQDRAAPARGGVGGGGGGGACVGCGCGCGCSSQGRGASGLAPASTTTPPPPPPQAPLTPLAAAPLLHGPTGPLAPPSEQQLALPLLLPRPTSVKLLRLPPPLLLRPLAPSAPVSPLAHSLPPPPPSLLPRLPPPPLMAPRRRTRS
</t>
  </si>
  <si>
    <t>C_1810022</t>
  </si>
  <si>
    <t xml:space="preserve">MAPAPAFEPSCSMLSVFSMCTALPLAERDVNGAGACFSGASALACPSKPASIRRGASFLDVEDACVGLTSADRACFLIPEDSVYVSPACSARENAGAGPRLPLPSGTFTTAVATSTSGASLSGLSAAPTGFLAGCEEFVHASVCFEKAAQALEAVTRPPPAVPSCSPSTSSGAANGAQADEPAAGLFRRVSSLAPSPAASSHENHQHQHQDGSCCSSAEAVEAPAAPVVSDGAAACAEQLPQQVLLPQVPLEHHRHEYLDASSAALQLQAQLPTMLEEQQQQSPEEAAQPEQLQLLQAVPAPAPAPRAFHHKTGGPCDHCGATESPQWRRGPPAKPML*
</t>
  </si>
  <si>
    <t>C_1810023</t>
  </si>
  <si>
    <t xml:space="preserve">MRVKRRGSKAVTEDQVSPVARITTALQARNKPDTPGGGAKVPRAESAGPGQAPASATSSGQGQGGGQGGSASGAHGQSAGGDAGAEAARRKRNTVPARELHLLLTQASSAVAVPSSRPHPSGGARDGAAPSSSHHALAPAGDGPGTGAAPAGASAGRVGDATGLLSGRRESDVGRAQGGGGGGGGAAAAAGTGQAQPGGAGTGQPSGSSGSAPVPPLPPHPLAVALPADAPAPPPVLKLKQRLLAGYAAAVAPPPPCGVGAGASLERSSAASLFHSQELDAAAAAAAGAAGAAAVHAAGAGQGGGGGGSGGGGCSSTDETEHDEAAAAAAQAPGAGRHGGPFTGSQGMAAPLAGPGSDVDMDDGPHDDDDGGAHPHDHQRHMSRGAGSDGGAGGGKQGGGGGSGGNPLKVSKLPMIRAGRGWYRGRLLRTSPDGGRVLVEVPGAPGLGEGEAALTGPVWLPAVSDRIWRGSVKGKDWKYLGDGAWEPKPGAFKRGKQGTAINGLPLPLPAWAVGPNGEESAPAQAASAADLPAPPRGAKRERDRTGGGADEDPDHHERPRSHKPRKTSPSATAAAAAAALASGEAKAKRGSAGGGKAPAASQAQTQAVCVKQEPTVSQPAPELLRAAAAHAPAGEVQAATVPQRGSPAAADATAVAAATVTATVTTAAAKVEEVEQEEEGQQLGVVGGSEETETEDAEHVHREPEHTGKAELAPAPEAGPDLAAPGPAAAVPATVEVAQALGAAAAAAAAPPADAAAHSPRQRTSDAGRASSPSSSQQPAPPPPKSKAKAKAAEAAAAAAAAAAAAAAAEAAAAAAAAEAAATAAAANADEVMAETEVSHSVRTGTRAGHAHAAAAAAAAATGAADAAVSPDDLQDLATGEGEDDEAAPIRGGRPYALRWTACTP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PPGAGRRYSAAGGASDRGEQRGGGRRGRGAADPEYELPGGQYSRRGGYTEAEEEAAELGPSPHRGNGGLSAFAGLLQAALGDANAARRAAAAAAAAAAAAQDSRAAVVAAGTAGGAAAGGVALPACAAPALLTVASGAGAAGASLAAHAAHVALSDSSANHSAGEDGTKAGSGGGSDGCAAGGAGGCTLAPPNGVTVSAAMVAAAAAAAAAAGMGGVALGESPLPPQLSYGGASGALLLPLGGSTPPPPGSVALRPATPTRARRTGRPPSVALGAGAPLPKLPALSSSASLQLKGVSSLGAAPNGGAAGAEPSASLAACNAAVVAALAACVAPPAQPAQPGVKPDVVMAEADAVAATSAEARIAQQQQQQQQPVLHHASQVPHSAPLEPEQHHHPPHPHSLPNPASELAAAAAAPRAEPAMHAAAHPASAAAHAGAPDAAGITTTAAAGGGACDSHDAAASSLLQLATQHDDPEDADPAALERRAREQLEELHAAXXXXXXXXXXXXXXXXXXXXXXXXXXXXXXXXXXXXXXXXXXXXXXXXXXXXXXXXXXXXXXXXXXXXXXXXXXXXXXXXXXXXXXXXXXXXXXXXXXXXXXXXXXXXXXXXXXXXXXXXXXXXXXXXXXXXXXXXXXXXXXXXXXXXECGSGQTLTELLNSPAALPLFR*
</t>
  </si>
  <si>
    <t>C_1810024</t>
  </si>
  <si>
    <t xml:space="preserve">MAAAGAGTSGSGAGGAAAAALELPEDVQAQLSTFRQLLGDLKAALGAAAGAVPGGGAELAGAVPDSLERARLCLALAKSVNALHHVYVRAHGRDPFTPATAGGVAVGRQELDRIRQYDKKVNRAVSEAELRGSRRALELDVAAASRFIDAAMPELSQQQRAALKRAGQAANERRGLPERKPKKARGKGNKARGKGMAAAGGDGGAAAAAAEQFLAGFAAKG*
</t>
  </si>
  <si>
    <t>C_18200001</t>
  </si>
  <si>
    <t xml:space="preserve">MAVLLVMTLGDYLYVLEALSRVGRSMVAAGADSGAGGGGGGGGGRGGGGGGGGEGGGLERVRAGLDKVKRHTAEGAAAVAGVQVRGF*
</t>
  </si>
  <si>
    <t>C_18210001</t>
  </si>
  <si>
    <t xml:space="preserve">MYGAYPPPPYPAAYPPSYPPPYGGAPPPPYYTPAYPPAYPPSPTYGPVPSPSVGGSPPVQAPKPPSPDPPSPVPPSPAPPSPVPPSPEPPSPVPPSPEPPSPVPPSPEPPSPAPPSPEPPSPAPPSPEPPSPAPPSPAPPSPVPPSPTPPSPAPPSPAPPSYPPSPAPPYPPAPSPPLAPPPYYGVPAYPPPPPYYSGAQPPPPFYTGAPPPPPYYS
</t>
  </si>
  <si>
    <t>C_18220001</t>
  </si>
  <si>
    <t xml:space="preserve">MQPLTSFLRRQVEQGALRTPLLPSGEQAPPAAHHADDTTLTARDPAVDGPVLMAAVQLFCRASNARVHPDKSKAMGLGRFAHLTGPCPHTGVPFTTGAVTHLGVPLSWDSDAAAADLFTRRARGMAFVARLWAALSLTLIGRVHIAKQVLAAKLAYHFSFLNPSPAQLKELTDLVDHFAARSVHAEDASLVSHGNPLLLPKRETACLPYKDGGVNHVDLPAFLSALQAKTFALLAQPGRQPWKTLTRALLTHVRPDPATTWAWVYSDAPVPAGLPARLAAAVGHVRSAGVEQHPPQPATQPPAAPPQWRARTWLQQLWACVAPQAAAPPVTDAGFMLGDRMGMWASGTRGAGALLWSTLRATFLYAVWCAYWSREPAKQTSEHVVREVLLTAQLKAAKLEHFVAIWTAGGALCEVEE
</t>
  </si>
  <si>
    <t>C_18230001</t>
  </si>
  <si>
    <t xml:space="preserve">MVLDKRIPVTVITGFLGSGKTTLVNRILKEKHGLGKVAVIENEFGEVGVDDGLLMNAKEEILEMNNGTWTSTSPRAWRTRWGERGVCVRA*
</t>
  </si>
  <si>
    <t>C_18240001</t>
  </si>
  <si>
    <t xml:space="preserve">MTTWVTATTRRSVAAEPRLSGVFHELSSAEGVEVYMRTPGALGLPLGAPIAWDTIQDSGRAHNVTVIGVVRGSGVRAGAAAAPDDGPLVELGVPPGKAPALTLQPGDKLVVLAEEAR*
</t>
  </si>
  <si>
    <t>C_18260001</t>
  </si>
  <si>
    <t xml:space="preserve">MAWAAQPHTRPLDSLEALRSQKPLLLIVESPPASNSAAAANAAAAAAEAAEATAAAAATAATAAAATGGNKSQQDATAKAAADKAVAARRRAAGYAAAAAATAPAGLYRRQLLAATMAAVHAAHVAKMHVAGVLVSVPELDVDLDMGVSLLARAAAA
</t>
  </si>
  <si>
    <t>C_18270001</t>
  </si>
  <si>
    <t xml:space="preserve">MQTLRLSVTVPVSAHATPPLFLRTDLRSTRLSPELFGTKFDVILVDPPWEEYVRRAPGMVADPEVWSWQDIQALDIEAVADNPCFLFLWCGAEEGLEAGRVCMQVGGRGRGGWVAVGLRIDG*
</t>
  </si>
  <si>
    <t>C_18280001</t>
  </si>
  <si>
    <t xml:space="preserve">MLRPDGMRQQQQQQQQQQQRPKEPAAPPGAVAETVEQAAAGPVVVVPTMPGAAVAAPVPAALQPAMAAVPVPLQPAAAEHPAAAELPAVLQQQPPVLQQQQPVLQQLAEQMSVASLADAAAAAVTPSVAPHGAEAVPPEAAAGRADPAVAPALDSERQAGTAQKTPPLSPPPAAAAAGTAASGSGGAFDMYPQTSFSASYQSPAPQVSPPDAMLPAAVAAAPKLSGLAQRLLNNAAPPQHAQQGQWEAVAAPAPPTALRSGGRALPTAGSSSVTWLLGSIEEMRALAEKRAAEQKLASAEAEPAAAAAAAGASAAEL*
</t>
  </si>
  <si>
    <t>C_18280002</t>
  </si>
  <si>
    <t xml:space="preserve">MHRARLEKYKSTGRHDFSHFRADRGVNLREWSRMPEGVIDLGAAAAPQPPAPAPVPGARVPFNPVVADGSAAGATGGKAARGGKAGAAARPPPLPTFRLVEPEQLNPSFNVLYVRTQVRAGGAMGNGGGVG*
</t>
  </si>
  <si>
    <t>C_18290001</t>
  </si>
  <si>
    <t xml:space="preserve">MHAYPTALHDAHVPDPFVVSLDRGACSVGAGQVIKGLDDGLLDMKPGGIRRLYIPGDMAFPKGLKAAPGR*
</t>
  </si>
  <si>
    <t>C_1820001</t>
  </si>
  <si>
    <t xml:space="preserve">MATSEQEKQAHAKDFWMQAAITYGYIALWIFLSALVIMVNKYVLAYAHFPFPIALTLTHMAFCSGLALLIIKLGLVDTVHMDSSTYFKNVVPIAALFSGTLWLGNAAYLYLSVAFIQMLKATMPVTVFLVGVLLGTEKYSALYALNMVVVAVGVAAASYGELNFDLVGVIFQSGSIVTESFRLCLIQLLLQSRGIKLNPVTTLYYIAPACFVFLCFPFTFIEAPKMLNTTDWAVPVGWLMLSAAAAFALNMSVFLLIGRSSALTMNIAGVIKDWLLIFLSVLLYKSPVGQLQLMGYGVAFLGVCWYNYQKLQGARPPVPTTKSIPDLEKSPLLRTSNSETGNSRNN*
</t>
  </si>
  <si>
    <t>C_1820002</t>
  </si>
  <si>
    <t xml:space="preserve">MRQIDRRDFTTTHLGIPAHVSYSDSQLPIGQGQSISAPSLHATCLELLESHARPGALALDVGSGSGYFTACLSLMVGAEGRVVAVERYQRLLEQSGFALARSVATRVGTAEPSLTGGHAPLRPELQAGRPLVRIHNIELLLGNALEEPVLAAAAAGRQFDLVHVGAAVRQPPPELLALLRPGGRMVVAVGPPAAMQSLAVVDKGQDGAITRTAVCDVRLPPLAQPFADRPL*
</t>
  </si>
  <si>
    <t>C_1820003</t>
  </si>
  <si>
    <t xml:space="preserve">MDSSPPAAAGPGSGGGCAWSPQQQQQQQPPPMLQQQPTPYFSQQPGSMMPVLLPSQQLPNSPPQVVYMTQEQAMQQQMQMQQHTQHVPLQQQQQAQQYQLQQQLSMRPNQQQQAPHLQQPPPVALPLVLAYQQVQPGDVQVELPAGEAASSGGANGSGGFNGKGGPAHGKASDVETPPPAGHGRLAGCCAQQRAACCPEGRKFGWPEFVAGLSGCGVAALGCVQYCWGNLAEPLLVESVSPRLRRLAAKQKQLKAGGVDRGSEGLPAKKRISFFIRAWQVATMVLLLALLATILIAWGIHTKFCDDVNGFLPVAELFRVDPESRTSVQCAPVEVPLDIFLDPGAVQPFSVNGTFASPLASVLLATFTHTNCRAWMVDSDVSGYISSAKDLQSALVDRDRGAIKKLSVVYGKFWSRVQRCMLTQIELSDNLTAVPSKAAGDIASRLAALGLRELAKSFSGMSAGLRGRDTACNRDGAASTAAITSWPTLGQDLLSCVDRSGMLTAAGSGGQQEKYSVFMPNVFASDPSLLLTPPNGTSADYDYYGGDYGSYSTPDYTFDGFDGVSYNEYPGAFYLATDPAANAKDRDAIAKFNDKHRSQGYAKLKVRVNMTKIVKQQRDTRDGNLLPWDRVAYFTVNSAEVAIVDGRVKHFDLGLDVQDSGFGSSAIDAADKALSSKTKKVPDFWQVTQFCRLTVDYNRTGIASGYFQDEYHDVNGFSATTECCQKTSGGDR*
</t>
  </si>
  <si>
    <t>C_1820004</t>
  </si>
  <si>
    <t xml:space="preserve">MTMAGGDVDMADIASGTDGAPNGTPPPYTAALPRVPLPAFKPQPPRPVPAAAAPVAAAAGTASEEEGRPHSLRRRARKHRPQPPSAVVEELEAAEEPEPESSEDTVTDSDDEEGPGDAFFLGDEDADGEPGAAGSGRERKGGRAGGSRPRSGSAASPEPGGEGGSSDESGSGDDSDDDDGGGRRLLGGGGGTPAEKEKRKRSRRMRRLRAMAAAALASANVAKRMPGGPAAAAAGFDVERWFTDYDYNYVEDPNDLDAGIAFPRGLVFSEADLVLSAEEAAAVALATAAVSGAAAGGDAAAAANSAAAELARGEAFVGLEGLVFLGKEGTFRGTVLRFDPSRQRFKWLMRYDGGEEDLAAAATAAKMAAAATTTAVMSPAAAGPGAAEAPPQPAKPTRVSSQALAGVPDEYGASLCGAKITITVGRGQGHKRTGTITEYDFNRPKYRWRLT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RHHQAAAAAADYYNYKLRGAAAHLNLGLTPEQRLVLDTLSLEQLQAYIKGRGDVHDLAKALVQFGTPEGLQLYAQLQAYHQHQQLIMQQLQLQAAEQQQQQQQQAGAAGGEQGAAGTGAGEQGADAAAAAAAAAAAAGQHTQQQLFDAAAAHLDFGRQQAHQPHQLHHQQQQQPLQLIQHEPLSAQPLTDTQLREQQARDQQAREQHERLLQMLALQAQGQGQVQGQGQVAPGAAAAAGGLPESAYQQPQPQLQPHQQQQQQHGAAAALALAPPPQHQHPQHAAPMDAEQAAGPMIVEVAVDDPMPLDHGAAAGQPPPAAGGHLGIPGLSTHGLVSTHAGAPAALQYLPPLQLQLQHGAPADPQAAAGAAPASLALPVLDLDVNVGLTGAGTTHTTGFEAGAAAAPPHSQFTYSSLLPPNPALLQPPPASLFQLPPGGAPAAGTEGAGAGGAIPPGVVSPQWPYGFPSYTTPEAQQQLLQHHMRLAEIERQQNQQQQQQQQQQQQQQQGWQ*
</t>
  </si>
  <si>
    <t>C_1820005</t>
  </si>
  <si>
    <t xml:space="preserve">MRGGPHDNVASLLRLADKYDMAAVRSTCAAFLVGRKNDMSLHEPLESPKNLLHAASLVERYLSSRSTPLQAALQEHATPIASLLQHTLQAVHICHWTHTSDAQAWNTWKSHARGVVTGLNKSVRHRRYGDIVTVAVQLFSRFECGAEDRHEFGIQLQLLLDTLAVFASAAAPMTAHYPGPQGELVCEMSDPTLGGNQQQQPRPALGLMPAGTGPGAVCTWARIAAMEAGAVVDLGAYWTEPASSFLCPGSSLKEAVDDLEWPGGAVELVMVQDPPRLLLAASGHGSLERLYDSAKVAVVQFLLQPTEEEGMAA*
</t>
  </si>
  <si>
    <t>C_1820006</t>
  </si>
  <si>
    <t xml:space="preserve">MWWGVYGRAGPGDLLGLLGPSGAGKSTLLDVLAGRKRRVYGRMMTSAADVDAAADAFLLRYLELQRREERERRQEREAEEQAAAALGEGMGLGGGQQQQQQQQQQQEIEDVLQQLRPRHGAEAPAPAGPAAAAAAAAVAEGVEGAGRPLQPHHHQQQQLQTGPMVPPNLPPTATATATAAAAAAAEPRPPPAVAAGGAQNSFSSYSLSPGAAALTNCPNSPSLITHRGSSAGGSSSAGGASLPLATAALGGRDDFLGASASGDAGGGSSSSGTGGGGISKWGLRGNKQRWRRDGGGGAAAGALPPAPAPAPPSPDAAAPLLLLLLLLLLLAVTAVSSREALDRKPDSKPTYPLLLVTVCRLLRRLQAPVRRRPRSAAAGTSGSSNSTSATTAATATSGARSSNWRRHEHRCPELPEPPPAGTQRLYLAITTHTGSKTQRLAFNGSRVGPQLRLTLGRTYQVDVANVDVAAGVTVHWHGLVLGPEDAWADGVQGLTQEPIPPGCVFSYRFTARNAGTLWYHSHVPGQLGEGLRGALVVEDPNDPLYSLYDSHKGGGGGGQPDPDPNLDPQPDPLSDQVMLLGDVFNVSAAQQLRRLQENGMGMSMSMGAMGDMAGMGMSMGGMSMAGMGISMGMSMGMSMGMGQAGPGAEGGGGSSSGAERGDSGSSSGGSGNSMQGMEMGGREGGEKGSSSDMEGGGSSSNMSISSGSSNSSSSSKSNEASRITGSSNSSSSMTGCPGQDLSDAPWYGLEVNGDSLLTTGRPAVLAVRPGGRHRFRLIAATSSWGLAVRVQEHRLTVAALDGRPVAPRPAAGVVVTPGERVDFILHANASAANYLIHITTLNGHDTHAVLSYVGAPDPLTDPRVAAATRAAAATASVTPADSARACAALVRDQAVQGGVLDTKNDTSLRAGPGVPLVPPPPQASTKTFTIYLANAAEPDKAAAQAPPGFAARAARPGNVYGLPPGAIRHTTLPPRPPPPGPPPPTAAQDSSGRSNGTGAGNGGNSSSGSSSGSGSGSASGSGGGSSSSSSSVGGGCPPLPGGGGVRSKYCWSLNWNLFTAPTRLPILDISTASAAAEAADATAPAGNASSPPEPLCGGHCIGSSDEASGGGGGGGGGGGGGVPYGIRLDLGDVVDLAMVNPSMMVHPMHLHGTGFWIMATGNGRITDELTDDLDWGRVAALAAAGRGSYNPRDPPLRDIVPVPQAVAAAAAPAPGAAASSSGGQGGSSTSHSGGNTTGSNSSSNSTAADGYGYSLVRFVAASPGVFAFHCHTELHMASGMMLYFIVSEGRTTNSSSSNSSSSSSANSMLMNGTYGMTVAGGGGELQDGGSSSSRSNSSSTGSRGGSGWYVPGNLTCGAGSSSSTVAPMSGTGGSGAGGSSASGSGAGGGGAGGGAGSKVDAIWAQLKGAHPAPKAQAVNFNKLWHGFSSDVAGSGSGSGGPAGGAGSKRPAAGGLKQETYAAQLVQRASTAAAPGPIPEAAAGAAGAVAVAGAGAAAGAGAAGGVAGGKPDPDTAQQLVARCVAGLKDSSAAARRKALQDVQVRANWRGGGVYVHGMAVAVAVAVAVAVAVAVRRLC*
</t>
  </si>
  <si>
    <t>C_1820007</t>
  </si>
  <si>
    <t xml:space="preserve">MHDRDIRAKRKYEDAMRINQQMSQDNQELQAKYAQKSMQARKLQEALKRLQQENENLRGGGGGKNGGGGMLGGTGHGLTRSMSPMAQQGMPQMVTTVQRTQVFANLQSPPNNANFGNALQQAVMPTSGRVQGITGGYRVQQGPGSSGGGGGFLGGSMDPNSPGGLLGTGLRRPGSGNSFGLGGGGGGGGDPGLRKLLGMPPAMQGNMSGNRNNAGMRNDMFSM*
</t>
  </si>
  <si>
    <t>C_1820008</t>
  </si>
  <si>
    <t xml:space="preserve">MKPSLAKASTADRENSTLRQQCNALSEQLGRVLLSVPAIGRLLANTTTISSEDLLLTTEEVQEAALRTIWLAHYYALARDLGVLPELAVAQAERWGSTAPPEEVLHRCAADVARRLREYTQGPGTTSQQQAAADAAAPATTDSPDGLPTSRTRACVADIVELERASRRLEALQVPSQCRGALAQVAQEEAMQPAILSLDALDDLDDPARGSYLPLEPVVPLPAAAAAEIAFCTAWLTYMWGRAALAGIQPQVSLEQAEQWAGRMGKAAQLQDFGDVNDSLQELALYGIEELLWKER*
</t>
  </si>
  <si>
    <t>C_1820009</t>
  </si>
  <si>
    <t xml:space="preserve">MERPLQRFLQRFPDARNAPGVAKVLAGQASLDEVAAALEGVLTQPIYTLALGDALRATGSLLRLLSYLVERRLSADLAATPSADGGASGAFAVMLVTILELAPQCGRVVQRFLESSACMPPHELAAADGADTPATAAAAAAPPADLLAATALRALQLLPGLRQAPGYSAGSFMRLLRHGCPDVRWAAVQAVALLLNMSDASRSTLADQLLSVEQQVAAVAAWQARRNAVALEQAAMWLAAPGSSSSSSSSSPSSGSSSSEAEAVTRQEQVWAGLGAASAASDPLGLPPARGFVEVCGIELPCKDEEEAAXXXXXXXXXXXXXXXXXAAPSTPGGDAMTSYASGHCFVATPTVRRNLEAAALVLCQGLPLLLEGPPGAGKTRLVEELAARTGNGGGLVRIHLDDQMDAKSLLGAYVCTAVPGEFAWQPGPLTQAVAEGRWVLVEDINMAPGDVLAALVPLLESRVLHVSSRGMVVRAAPGFQIIATVTSAPAAGGGGGGHGAYGMSNMVKELLGGLWRTVRVDAPSDAEQMALLAAAYPALLPLLPAAVATLCLIQAAGGHDSGHHRESLPEAAAEAAAAAGGSAATAGFALTASGPKQQQHKGKQAEGAEAEAAAPPRRGAWHALSEAALAAAGVKRGELALHLGRHFSLRDVFKWCGRMVLLRSQRKASEASLSALAAGAEAAASVAAAAAAAPELGGLDPRLREAAFVEAADCFAALVAKPEARQRLLKALSALWCAPAGSAEQWEQLAKPQLAVADAAGAAGALHGERQLVVGRVALPISEDAAEAAAAAAGGSGTFARTGHAMRVMERIAAALSCNEPVLLVGETGTGKTTMLGRMAALAGAKLVSFNLSQQTDSSDLLGGFKPVGQVGVLKFGGGEGVVPLQPLDAPFGDSVGPSLAARLTFRQDNTIADRPMLQLMASLDHILASARHSSGAGGIGAGTQDLAQLVLILADGRFHEKESLHAAVREAAAKRGVCLAFIVLDTPGNSLLDMQSVSFGPGGKPVFTKYLDSFPFPYYIVLKDIAALPATLADLLRQWFELSTA*
</t>
  </si>
  <si>
    <t>C_1820010</t>
  </si>
  <si>
    <t xml:space="preserve">MRPRKALSSAAAEVATACSTRRACGAASSATDGSGGGWPATRQPPLAAAPHSSQHAPNTSGRNKRTPQPPATTHPPHRATASLLPFRYRGLHPRQRPPLPRQRPSPTY*
</t>
  </si>
  <si>
    <t>C_1820011</t>
  </si>
  <si>
    <t xml:space="preserve">MPPSRAGASAGATGRGGAVTXXXXXXXXXXXXXXXXXXXXXXXXXXXXXXQEVTYRRVAATLEAFIQTSTLGEFRARLGLMAAFAGHVEVRRRAPGGGGPLAAPVAAALGNLVRYYGQFAPTVDAALTAGMAPLEKDLQDFVALARWDDRGYYAMRASTEKAQRYLHRLSRRAEDVLRAAAATALAAAVKGMGVPEFAAAAQAARRAAGEEDDGTAELAAAAARTELEADVARAAAAAAVKADHGSEEAQKARAEAAKAIAKAKAAAAALAAKRRKRKQTAAQAAAAAEAIELGGIKPADGDAAAGGAEGADADGDADDTAERWTATAGKLTQVLSEDKALASALTAAGSAAPTVPGADGAAGASSSSYLPRLPQLAARLTRVIGDSFKPATPGPSANGAEAEAADGGDAGPDMTADELATAAIVRSQELRADVSKGARMRKRQALADFLEALEAQGLSRRQTGLVWVTAAAMDVAAANREALARLERELAAATAEGAAADDSTAAGAAWVPALCDLHAAVSAAATESAELLPSPVGPAAAAGAAAAGADASQPPAELVAALESVVRGVLLWAQPQAAAAAAPAASSSGTVAVVTATNELEAALKLPRARELAAAAAASLCQLTAASSSASAGPLLRGTASMLGLAAEALRLRGLRLLGLHRTTAKLAFVSGAVLATLVEEGYCVPDETKEVEGGDGPGEFQEAEGTGLGDGQGAKDISDKLTDQDQLLGAQQRGKEEEEKEEKDKGGLQEEEDKGVEMDDDFEGALHDVPMDEQDKNRDSEDEEGDDDRIDQQMGDVGDNDEVVDEKLWNDEDGDKPEDQEGKKKEEKYEKNAPIQVEDKTDLEYAAGQEEDEQQQEQQGKEAPKKEQGKKGPEEAPPENGGEDEDEEGPINDDTDDKYEDKNHAAPQEAPEPEEQPPEPMAVDGQELAEEEAAGGEEQQGAAQQQAGPRGIASGAPTEAPEDAKGAAHGAPEEQKDKSQQQAGEAAGRQKQQQPQQPEQDPNAAPDTAPSAKQADAGLASEAAKGAPAPITGGDRDSAQQQPQRRGKQQQQEPNPLRNLGDALEKWRANLAVQHEAATQPQAEDEAGLGGEQDAEEEEENGGGGEPPAGAEFQFLGAEERSRAGDTQALASATDEQAAQQAPDMDQAALQQQRQDEAEAAAREAAEEGPTAMEEDAPAGGEEDGEGGEGDEDGASRAAVAAGQMPRTWGGKQKRPQLAAEGVKGGEAEGGKDGEGKDGEGEAEGEKRPGMDELFGTEAEREQGGDADAEAEPSRVVAKLANASLKDDIEDRDAAAKAAAEAARDLEKPGPKGLTPEQVEALRAQLDERLKAGAAAAGAAGGGLEAADLAYGSEVWARCEALVGGLAGELTEQLRLILEPTLASKLAGDYRTGKRINMKKVIGYIASHFR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WVR*
</t>
  </si>
  <si>
    <t>C_1820012</t>
  </si>
  <si>
    <t xml:space="preserve">MRVRSSSGALSGSSNLPWPSSSAAVREEGLLEDEEEDEGDDDVLREDEEDDTPAPPLPPQFQAIMHDMLTHVAEARGAEPEAAAVEVEVEAVEAVEAAAAAASRGAQDVERSSSSISNGNGAVAAAPAAAIPAPARSSSPLPSPFASASPSPPSSSAAAAAEGPSFTHSPHGRRYGRTPGLYEPTAFCVNCCRPLPAAGATCGGCGHPPSRDAEVLGDPRAWAQAYEAQLLRQQLQQARERAQAASGSAGSSSSSSGAGSGGSSGGSSGVMLAADARMLLHRSALPPHPSRPERLQAIMSRLHSRGLLPRCALHACRAATDAELLRVHTPELVAAVRGLGKAAAGSGSSSSSQLAASGGHGTEEQAAAAVGPTSPLPWTYPPASPLSADTLYNAHTATAALLAAGAAADLGTALASGRVGRGMALVRPPGAQAGRGQARAGCYLNNTAVAAAAALAAGAPRVLILDWDVAHCQGTAEIFAGDPRVMVVSMHRFDSETFPGTGAVDDTGTGEAAGTSLNITWGASGVTDGDLLSAALHVVLPVAQQWRPAVVLAAAGFGALQGDTVGGCLCTPAVFGQLTHLLLGTGAPLGLVLEGGTNLAATAEGVEACLRVLLGESPQPLPGPWAATSAGWVGIMNAMQIHSQFYSALHPLSYNGWMSAIANQQRQQQRERQQMAMQAAEAEEADAAARYGLSPRSGSFGALAGAGGGWAGLDDEDDGDDDDDGDSALGGFEGVGGRAGEMDALAAVADALRRNRRRSFDGVDDGVGALGGSSGGDMGLGVPGGMEDLEDVEAEEEEAGPVGDISPAELLDAFLGTGSSSSSSRSGSSSGAASGSNNAAWGKPWDDLGGEDDGEGGGQPSTSQQRWGV*
</t>
  </si>
  <si>
    <t>C_1820013</t>
  </si>
  <si>
    <t xml:space="preserve">MAPVSEPLSPGAQGAAGVTKSQVRPDLLAWGVNQLWGLEQAVENWLGEAAAAHIRESLGDTVNAGTVEVLQVGAGNWLWRRGGPELRSRLFDDVAKVLAEVGQKPKHVPPPAAGSSAAHSAAGVRGGRKQQYGAAEAAEKAAAAVAPKGHAVAAH*
</t>
  </si>
  <si>
    <t>C_1820014</t>
  </si>
  <si>
    <t xml:space="preserve">MINTKLECSDGFEDITIDGTVVPSRFDYFASGVSSLTAYDLAGLGLIREGAQVCVHISSCCRYVAWLLQAWCGMQD*
</t>
  </si>
  <si>
    <t>C_1820015</t>
  </si>
  <si>
    <t xml:space="preserve">MPDLVKRCGILQQELGLTAEQVARMVSIKPELLGCPIATLRARAAQLAAGLSDPPPGGDPRAAATPAATAGAAHQRAQPKQQQQQQQQQQQQQQQQQQQQKASLAPAPTSSSPAAASPSAASAGAAAAGSGGSGLLRPLRPSRPVPQPLQSQEPPVHPNGSTASIADASHTTPTVVTDAEAMSLLAAQPALLAVPLPHLAARCRELGQLLAAPPAEACRCLCRLPPPELERLLAAPLPALRRAWLRLAAVVASLDMEEPTASWVLAAALGDTGRHGPGRGPGPGMDGAQEEGQQSRLDERGAPDGPPDDSGRLARSGRPPSIRVGDLPEPSVAAARRMALLCPQLLMASAPALRASAQHLGALLELPPARLRSLLARRPRLLLLPAAARVAALQALTASLQLRGGLPHAARLAVQQPLLLGWEPAALEAKLGELGAELGLGRQEVARLCRNQPVLLAMAPASLAERLQRLQTLLQLPDLDAARQLALEQPGLMSLPPDTAERKLAVIAAALQRVPLPAAPPASGSGTVGTSSNGAGSSGSGDSGVQMAGKTSRKSIRKREPESDADGASASGSAGGRPGESRVGQDGITWSNVPSSADTPNGRAQADTQAALAEARRMVLEAPTLLTMSPDALPRRATELADALGSGGGAEAGLVTGALEALRACPQLLVLPRSELRYRVQQLGWALELAPEAVRGLVLSRPEVVLLGVQEAREVLARTRVVEAGAAALSH*
</t>
  </si>
  <si>
    <t>C_1820016</t>
  </si>
  <si>
    <t xml:space="preserve">MNITAPTRLDSRPVASARSSARSVAPRVASRKSTVRIAAVAAPERPITDYQRPDANGRYGQFGGKYVPETLIPALEQLEKDYNEAIADPAFKAEMEAILKDYVGRETPLYHAERLSAHYKTADGGHAEIYLKREDLNHTGAHKINNSLGQALLCKRLNKQRIIAETGAGQHGVATATICARLGLKCIVYMGAKDMERQALNVFRMRLCGAEVRPVHSGTATLKDATSEAIRDWVTNVETTHYILGSAAGPHPYPMMVREFQSVIGRETKVQAQEKWGGLPDIVMACVGGGSNAIGIFNEFINDTSVRLIGVEAGGEGVNTTKHAATLTMGTPGVLHGSYSYLLQDDDGQIIDPHSISAGLDYPGIGPEHSFLKDVKRAEYYAVTDAEALEGFQLLSKLEGIIPALETSHAIAYLEKLIPTLKSGTRVVINCSGRGDKDVNNAMKYINP*
</t>
  </si>
  <si>
    <t>C_1820017</t>
  </si>
  <si>
    <t xml:space="preserve">MAAAKRGACIVRQSLGLNVDVAELTMLGYNYRCGANLEPDILVTFQGRPHAFLLLDERRSGGAKPSVAERALQLHNSFKQSVFLAAPASYGHAFTSHHSSQLPALTVVTFTDADDAVAAIVRFVDQLNSGCSGLGGRLEAADIEAQRQAVAVEDLSLESTLLASAAMDGSRDTVGSA*
</t>
  </si>
  <si>
    <t xml:space="preserve">MSSYLKLTTVQVVQSVDFEELGKTLEWLVQRVQELPQPGSETKTIADSLLQDQIDQLRRENQGLKDSVALLQAKQDDLDSRLDTKQDRDQAAADAGTGPGSAAEQAAALGELDKRLGQLEERVAGQAAASPAAATSAAAAASGHEASAAAAEAAPSDVAAQLKELQQGQKALAASVSALQSELQSELDTKASWAAMEDKVNRSELDALLKAGVSPAAAAGGDAASAAPALAVGADGLVDSGALVEAVNRAAADVAAVRGQVAVMADRLGGKAERAAVDDLAAKLGAVKAAAVAAPAVGSAVATAPSASAHAAAAGEPAASASALSSLAQRVGELEARVAAGAAASPSPAAAAAETAAAAAASEKAVDSIGHLSDVQPLLKELYGKVDGKADRAMLGDALRKLQDLAAALEGKADAGAVHDLQARIAALPAGAPAAAAAAAGAASGDGKQQQEQQWVVSHEVKAGDGDSDLAAGLEELRGRVAALAAQVAALKGSRPPSAAEEKAAAANGHVVPPLPAQLRSSSVSEGHDLASVQAALSSLHGQLGELSTRLAGKADGRDVAALELALNAKADLDELAELRLALGGKADGGALEQLQVAVAGKPDQAALDEVKLMAATALDAAGSAAPAAGGEGGEGKPAAGGFSNLLDSVKGMVADRATKAELAALQSQLGGKASAEELAAVRAALDDKASAAELAALGSAAGHAGRGANSEEIASLDARMGDVFAEIAKIRADLAALPPADALAAATVGGAGAGGFLSAREGTPNTGADGAAAGGGALARMVSALNREVGSLKEGLDTVAHAANVLAVGLDVATRGGGAGGVQGRYSESGGVGGGKEDRSPRGGYERLLKLMGSGEYRMKMDAFDPAALQQMAQKLAYLEATLKSPAMGRIGAGGGAGGLPDMGIKDLERQVKRLATDVRLLRDKLMDGSGGGGGGGGGGTGRMMAPGDHAMLAARPITGYRCMACDRPLDQLDVLPGPHIPTQQLPIRVPAATDVSTRGQAARSSARPGAGPDPLSPQSSTQKLQYNTDPNVRGVQNWYKDATGMAAEALPPQHVGPHLPPGGWRPSNPGMGKLTGTPSLPTLNNAPKARSPVASEALDRVQAATPIMEGQANTSLPQIS*
</t>
  </si>
  <si>
    <t>C_1820019</t>
  </si>
  <si>
    <t xml:space="preserve">MLEWANTYGGIFKFSLGFQPVVVVSDPAVAVQVLGRAPGRAIPRKCVGYKFFDLATNASGAHSFFTTSDEGQWAAVRKAAAAAFSSANVKKAFPIALRHLLLVAESLDPAGPHTPGNPYLDLTHHSQQQHQQHQRHPQMQKGDGAAAARMSGGDGSEAAPAGKGDSSSGAASSRWLWRTPDLNWMRSGLSLGFRRRSRSRPGNSTAAAKPASTPPGSATTSTGATANATHAADAAPSASSSFVDLGSSCVGADSSASLASRSSSPSATASAPCSCGRCGANSPRRAVAAATATADTKGGGAERTAAAPAGPAEAEELAAGGVGAGAPGAAAGGRSIHSHPFDCGTDETSSVDETPPHATAAPAAATCTAPAGAGSGSGSATDAGTSASGTIDAESSTGAGTSGNPSGGGTGGGPAAVVDIQEHLELSLLHVFVEALFGVTPEDFPGELLGRQGLVPEIGALMMAGFDTSSHSVAWALFALAANPEAQQRVRQELDGRGLLRRPGTAAPPRLPVLDDLPQLPYLNACIDEAMRMYPVAATASVREVTEPTRVGDFVIPPGVIVWPMLYALHNSVHNWDQPDVFKPERWLQSNAGGSSSDSGGSSSKGGNEEAGVAGAGGGGAGGARSAAANDEGSGGAAGGLGGGGSGASSRSGSSAALGAAAAAAADGGGGKGGGGGKRYMPFSDGMKSCLGQALGLMEVRTALVVLLGRYAFALDPGHGGEAAVRRSMIMSLTLKIRGGLRLVATPLG*
</t>
  </si>
  <si>
    <t>C_1820020</t>
  </si>
  <si>
    <t xml:space="preserve">MGQWFSRAGTDTYYANYEKSFERLEKDSAKILDRRVKRRKRMDAVSNVGFWATALAICLAVLLTAYLQQVGSQQWYKKSVTILAAFAVPLVLALLSRGVLWTMRFGETRDERFLRKLMDAKRKMIKDLKDSTRFEKTMALIKKYDPDEQAAGSPRLAGSGGLRRRPSTTANGAGAPGANGASRTPSIAPTPRAGTGTPGGMLMRPAAAAASAAVSVAAGTGKALMPVFESLASNLVGAGDNPVLLYEAAALRDENSALKARLAEIEAKLGLQAGVPGTEEEQPSAPAAGGVDASPPQKARVASSG*
</t>
  </si>
  <si>
    <t>C_1820021</t>
  </si>
  <si>
    <t xml:space="preserve">HQSFSTNITCTQLLSSSAHHPRPQPYTGTRTTNPLLAHAVLSSNHCRSRPQPLPAVHQPPFHNARARPPLP
</t>
  </si>
  <si>
    <t>C_1820022</t>
  </si>
  <si>
    <t xml:space="preserve">MAXXXXXXXXXXXXXXXXXAAGVAAGAVGGAAHQPPPLPSVADEAAPQALRVEQAVATSAAALERAFLGRIDYSCCLKSNGSYRELVLPPTFVQGVGVRSRVEDWPLDPSRAAALNALQQLQQAPQQAQQQALQPSGPGARGPLREIQHHTAVGAAGAAARPAVLTDKRVPPEELAAAPPAVHAPQAQATPPQATLPGARARAAAPAAAMQVPPAGQPRATQQLHAGAQWLAPLQERLLAKRTVVGFVDLTGPLEFVDLTLDDD*
</t>
  </si>
  <si>
    <t>C_1820023</t>
  </si>
  <si>
    <t xml:space="preserve">MESWPIERAYSNSAVCFYEDPADKKLKLHILWDELKSQKLSDCQWLGGPNGNGYAELTNAFGDTTYGDLEARPLQYYSSTVVPFRRVLSAHAQLSLDRAQRDGKMAESWTFQDYRSIENVLTWLQNAELQEPPIANSVSDSSEVMSMGSASAAL*
</t>
  </si>
  <si>
    <t>C_1820024</t>
  </si>
  <si>
    <t xml:space="preserve">MRTLWRQADSFTLQLLDAAALLRNGLEQCEHGGQQLDDAVERQAKEALELVERVDKVTPPAAAADVWTLPQSKSKGVAALAHWLLGRIAREKPGPITAAESENHLLEALAAAHQAAVGTDGHQQLKGGIWRDLAASAGSEHPLLGLQRNGRVAPAELVDAVEEALVGWHDLERWREGREAHVRQVNSYNAFQRLMTASTCQKKHKDKHKEKDTDQLVQLVALLQEPPATGNRNTLTSAVRDDFLVGNASVVQAVARIVARQLQQLPPGEEPVWRSCSQRIPVAAAAGAAAAAQSGGRAAAGDGLPAGAAQLHAPRPVGSAGRVLREGIPHGHRVFAGFGPWQAIAIPTTARDDSYWPVTERPGLYEWSVQPPAQQDRIVFYIGKADGERGLEQRLQKYRSRGLLGPAETLTQVLEGKMTGTELRKARIWVELQARGFQFFVRCWEFKAAAAGAAAGAAAGAVGGATHQPPLPSAADEAALQALRVEQAAATSATALERAFLARIDYACCQKSNGSYRELVLPPTFVQGVGVRSRVEDWPLDPSRAAALNALQQLQQAPQQAQQQALQPSGPGARGPLREIQHHTANPSCT*
</t>
  </si>
  <si>
    <t>C_18310001</t>
  </si>
  <si>
    <t xml:space="preserve">AGAGGKTYYTLTFTLTAEFDNDLLHVAHCYPYTYTDLQRYIKTADGQLVEVEDDEPPTDSDDESSDDDRGAARARARTARGGGGGGGGAAGPGGTAGSQLPLPLPTGPLPRDPQSAAFLQQYYN
</t>
  </si>
  <si>
    <t>C_18320001</t>
  </si>
  <si>
    <t xml:space="preserve">MEMEMARAAEWRGYQLGLVWEARVKGGLMGPPPAQVRAAQETERQVTETEATTRVMGKVAVAKIWEEAGRAGEARAAVAAVAAAARQEPARAAVAAGG*
</t>
  </si>
  <si>
    <t>C_18320002</t>
  </si>
  <si>
    <t xml:space="preserve">MFGTPNEYSLRDRACPGERDSFTMETGMAPSPSPSPPSPAPPSPEPQSPAPPSPEPPSPMPPSPEPPSPVPPSPEPPSPAPPSPAPPNPPSPPPLPPPSPAPVSPPPPPPPPPPSPPPPDPPPPISSPLPPSPSPASSPPSPSPASPSPAPPSPAPQSSSPPASPMIVATFRSFSLGCFAFDVVSASPSLRALPVTLATNDAAMTVAKCAGLTQAAGLDHYGLTNGHTCVGGVNRQQATQYGSLPESACDRPCPGDSRQTCGGGPIDSADSTGTQLCAVASGDETALAWAWAYVIGAAGGVVVGERNGGAAAVAPNMPWLPLSPALTLDACCPQPASPPRLHHQLRRCIRRQDSTGVGLGVCDWGSGRRWRHCAVASGDETALAWAWAFVIGAAGG
</t>
  </si>
  <si>
    <t>C_18330001</t>
  </si>
  <si>
    <t xml:space="preserve">MYEWLTARLQEMRANSSSSRPGAKGGRPGAGPPKLSTGDVFMLTALAKLGATLITYPMLLIKSRLQVMN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PDRSPRLTHTA*
</t>
  </si>
  <si>
    <t>C_18340001</t>
  </si>
  <si>
    <t xml:space="preserve">MAPCYCSCCGRRATCEATCSGEDATGQLPACFCPQTCNDEGRVEVYLINPLSVPLKIDMLQLHVKYLGSGSSSSGSSSGGSMHGSSAAAGAVAAAAAGTGSGLNAAPLPAPASQTGGGSSTTTTTGSSTTNHNGGGGASFARTSNTASGGSSKAASSSGTAAPGAATAGGAASQQHFRTPALTLGVHLEVDDSALQPPQQQQAGGGGGVPPTPSSAAVTSPRPGGPASAASGPLSPLSNVSGGCALPLRPGGVVTLPLTLAVGQAPRGTFREVSLEVRVFGEGCVGLWGP*
</t>
  </si>
  <si>
    <t>C_18350001</t>
  </si>
  <si>
    <t xml:space="preserve">MLTAAAEPVRRPVAAAAAAVPVPGLDAAPPAAFRPPVVAVAAVAAPEEDIAAGRVVPCADASCCCCCSDSVAPPSTPDVGLTPCKPTAPKPAPLAPAPTPTPTP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DMYSACVVV*
</t>
  </si>
  <si>
    <t>C_18350002</t>
  </si>
  <si>
    <t xml:space="preserve">MADLLHLMQGDIGNDADLLDGGVGVNGISHMGMEVVSAELAGHGLATAVGPPPPQRQDSMDRLFDEVFGELAAAAARSLTAAVGAGGTAAASTAAPSLATLSHFAVAGGGSGGVEYGRLASVATAPATLGASGAGLGAVGLQGVKPTSGVLGGATLSEQQQQQLASAQGTTRPAAMSSSGAATAATATTGGRKAAGGAASNPGTGTAAAAAATGRRTGSAAAVSISSTSSGRQAGVSSSLGTAAAMPPPVTAAAAAAVAAARGLPVLRPAQLLQQHAHLVPPGVPDTLK
</t>
  </si>
  <si>
    <t>C_18360001</t>
  </si>
  <si>
    <t xml:space="preserve">MNVTPIQPPTYPPPPSPQHLQMLGMHGTVFANYAVDQADLLVALGVRFDDRVTGKLDAFAARARIVHIDIDAAEISKNKTAHVPVCGDVKQALSHLNRLLAAEPLPADKWAGWRAELAAKRAEFPMRYPQRDDAIVPQHAIQVLGE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CPGRADPYDANK*
</t>
  </si>
  <si>
    <t>C_18360002</t>
  </si>
  <si>
    <t xml:space="preserve">HHRQGALVAAPPPPRLAASSRYTRHRLRLHRDLASRVFHPPQAWGRRVGPPRPTPQTTTRFILPPTPIRNPPFFASRAPPCTPPL
</t>
  </si>
  <si>
    <t>C_18370001</t>
  </si>
  <si>
    <t xml:space="preserve">MWRTGRPCRTPPPAAEAEAEVEAEAEAEAEAEAEAEAEAEAGDELSRALQAVGSLVGVPGVLHSGGSGGGSGGGSGGGSGGGSGEDSEWFDLQVRLGPPRPDAAGQAAAAAAAAAAAEVVQAADLPVPSAEWVLARAAQLLWAAGAAPGEDGGASAGAAAAHELARRARPDEDRTHCLLPQQEHFLVLRGPLVQQLQHSGTGGMRALGDWLRAALGRGLGDMRRELEPAMAAAAGAAAAGAAGAAGAAGAAQAAGAAGFVAAMAEVLALSTRVW*
</t>
  </si>
  <si>
    <t>C_18380001</t>
  </si>
  <si>
    <t xml:space="preserve">MAAVAELRELRVTPPGLTDVLRHTAPEHLTKPLLDALGELRSLRLGPSSAASGGRAESASSSGGSTGCGSLVNLSPLSAFIAATIAAGASQVTPAHAAAVGSICSMLAGAQAAARLQAQAGQQATCDLITSCRDTVARTAAAVEAGAGSAAATATATSAATATRTTAPHASTTSITTSQLLQHLAVSLAMADHSRAPEHLRRLALVSVLVTCFKAAAESSRMGADSAAAPATAAAEAGHTQAAAGNEQPEKQQHAEEELQEETTYAGAGGSPGDTRTEPHARGGAEYGDQEDAATGDNNGGDGAEDGGGIASSAANGDASGEADAAGRDARGSASGSAFTAGSEDGGAGGMAAVDAGSGGAP
</t>
  </si>
  <si>
    <t xml:space="preserve">MASHDEVSTELTATQYVILAENQRKKKALAETKNQFSKVADENRVLLKQLEDTQRENYQVTEHLRRELLAKTEAIAALESDLVKLAADKDGEIAAQKEAAEKDKARIRAEGEAKARELQGVIDNLQADLANVLEFKERQAEVEEALMRLKEENQVLTEKLEQQRVELDRYYFELNTRMRKEYEQRLEELKKSAEEEVDERLDASVKRILAQNRRMAEELKIHVQETEALQAEVRVLEESRARLTREVGLKTDLEAGYAQRGARQAVALKDAQSRITALENSLQQVVSDFDRERQANAKATAAALADVQAESEALRRLVKLKTRELKNVRRLAQEVLLQRSDVEAFLLSSLHAVRREIERESLWPSRQPGDTAAAAGRAVANDIKDLPWEDRERVLRLLFAKINNQAQQVHFGSLPPHPLVDGLGGMGASGLLGPGVASGAGPAPVV*
</t>
  </si>
  <si>
    <t>C_1830002</t>
  </si>
  <si>
    <t xml:space="preserve">MVVTQASQSGSAKDSATPTAADALLGGGPAGSPAPPSASASGAAADSQQPKQALLDGRPALELLKGVLRSVAAEQDGVVKEVCSLHAMEIATCVAELDRMALSAEALRKAAEASSEALQVGQLLAARRLFAAHTLLEAVRAQDLVLALEVLSNNXXXXXXXXXXXXXXXXXXXXXGAAGTAGIAPKHQAMVSRLRRYLQGLVTDLEAAVEYYAVAEFNNWLVGVRAESRQVGLRAIRQAAIGRQLGDDLAAERRSVAAALMLAEKGVSGGGASGGGGGGGGGGGGGGGAFAGGAAAAAAAAAAAGGGGGGGGVDPARGDLVAAVAERITTDLAPPARFLEAYQAYLAQVVGFFVVEDAVAAAAPDLVSPDSAALLWEAAAASLRGVLARALEEALGGGAPASIMLLLKDFMLLVCSALGARGFVTAPVTGLLSPWELLPAVLHARDRLIGKTVVDALADHTARLLGADAASAPPPPPPSRGAPPPPPPPGPWRAREVMHMVANASCLASAMQALDEWTLLQVRPLGAMAAAAAAAAASGGAAGGAGNPLAPNRAGGGSGGAGGGGGGSSDSSMGAVMAALRSVQDAGEKGLVRLLAARVEALVAAGGRAANWLPGEPLPMGMSPYAEELLALLRDSFESAAATLPRSSFLFLARAVARAMGGAFMQLLKESRVDRTKEKTGHVSKRVLEGIAKQLRGQMVAGTAMSGPRVLEDV*
</t>
  </si>
  <si>
    <t>C_1830003</t>
  </si>
  <si>
    <t xml:space="preserve">MLLWDRATHVFFLRALAKHKIPGSTKGGVLGDIATWMVVKELVRPATAHTKSDFVQCLVGGQLPPSYSLPWCGPSGRMEAAAPTGEGGGLGTPTAQAMFGPTTYFASHAWSYKFSELVELLEAHYAALPASQGGAAYVPVFYWVDILAVTQHFTGDFKDHPDSNFPGVIRASQAVLFTMHPWRSPVAPTRVWCLFEALTAVESKGVGLEVLLDTRDSADTRPQTLLAIVSSINVLTAQATVASDKSYIMDCIAKGLGAAAFNATLKRLLRTNGRNLPNGVVDVPKMMPYAAVTDVISLVSSYSAANCPRVLVLSGRDGCTEERHRRHVGGTAEDWVIDYYTACIKIWSYLPLANKAAGALGRTLAKLASGGGGGGAAGGSLAAAPRPALVDSLKAPPLTAPPAAAADEMTAEMTQPFKQPESYPKTVPAETLRKIDWRISYPRGTTHEILRSTRTPDLSYYPQYCGPVPEAEVAALPHVLHLASARGGAAQPAHRVAVLTHWLSAVAAGPAPAAAAVARAKLAASRKTAIVAEPSECKPAGGPQVDDSLLETDMEVGAAGVEARMAALLAAARDLEAASLQAAGGCSYASCWPHLVPPSRRREVLGPEADRLLSDAPRPPPLPAASSAAATTTGGGGAAGGGGARGAAAAGGGDDSDDDFTDLDNVGWKPQPGLKWQ*
</t>
  </si>
  <si>
    <t>C_1830004</t>
  </si>
  <si>
    <t xml:space="preserve">MPSGDPAACSGAEGTSADSTRACTTSDTRDNPQHEQQQLQPQAQQQQSHQHQHQQPPQGRALVLFNLFALEAYHAAEALGLACAVAAPYLIPYTCPPAFKALFRRELPQLFAALGCVEHWMWPLFTERWGEWREQQLGLPALPLHEYAAAPMARAAAGSARAAVAAAAMFAGEGGGAAVGTLRADSEREAVPLPRERLPPAPPLLYGFSELLVPRPRYWPPSVHVCGFWQPPLEW*
</t>
  </si>
  <si>
    <t>C_1830005</t>
  </si>
  <si>
    <t xml:space="preserve">MQQLRASLALHDGRAISVAPRRRVSRSGPVVRRSVSRQEAVAEAAAAEEKLRAANFDPDAASVLTTVFPLWTVINKDIEAAVKPLATRDDITQAFSQVATRDDFSQVATRDDFSQVATEIRKLTDKLAEEDRQGTMAIGMAVGCVLGMVAVAVIDALLT*
</t>
  </si>
  <si>
    <t xml:space="preserve">MVESGLGALSSANKTLSAFQTQLNSGLSQLQQQADQARRAGSSVRAHVDMLQQLVSPGKPGTMAGAGVQPAPAGHADEAESLLRVLQEAAQQRAAAESALRSPSPRSGAGADGAPGRAAWGEADIFSFFKALDAAGAAPAAQPQRATAQLKDQAAQSPAHRVSRDTHGGAAPDQQAMRRLPQQPQEASREDVASLQRSVYELEARRNELLAQLENMSSKVSTSTVELEALRTEVGAVRVELAAQQSHLQAVHAQRQSADQSLHGKLEQLRQLDGLIQASTAQLTELEANIAAANAAAAAASASAAAAEPAGGTEGASKAALRGHRFKRRVKRHLATVSDLAAAAAAAAGQQPSESHGQQEGTAASTAVAASGTGTSPARVPPLPPPADTEPAYSPAKAQLLQLRKELLAITTEHSKAVLQLEQERHAGVAQQCELAALRQTLRSHKSLAITTSFEGARSASASASSTASAATSGSTSAALARSGGGAGTKRPLSVSVSGMEELLEEAAADLEQLEGHVSSVTQRLLGLQGQNLELAQQVAAALRRRAEAEAQGGEELCRAQALRAEVDGLQRSIATDQQASGQVAAQLAAARDELAQLEAEVGRQREDLQQGRAAQQATEAAALEAEQRRLQSLHALETAEQSLKAAEHGLQQLQQDLQQAESRMKQAEADAEAARQEAGGLSASAEQARRDAAEAELVCSQLRMEAARVREELGALRVEVSTLQAERVKADEALQAARQQHGDAEGLLQACTAELQLSRSELQQALAAAQEAQAHLSKLQQQQQELTSTAERHEQQTAAAERGAAAAQQELETAREQAAAARQQLAELTAQVAALRDVAAAAGLGGSAGGYGRSGAASGTPSMQATPASGLGFAPPGMHPAAAGHYGPGLVAMPALEMSGSFMSMGGGVNAFAAQQHLSTVVQLQGEIERLQVAAVQAQSRQRMAEQRAVDAEHMCSELQARLSSLRAKQQDTALRAADLEGAAAAAAVAHGQQPASITASAAAHTWRLKAEELQQELDASQQMLGRYKTRLAAAQEECTGLEESRQREKAAGARLRQQVEALQQEVAAASAAAPLPAAASTVTQLLGQTTRGKATGARELEDMDAQVDAAKQELRKLQTQVSRQQELHSELLEEQAALRRQGAALRQQMEEAAGQLVALKAQYEKGKLKVEQLKAQQASLHGRIESLGAKEQAAQARVDELQRRQQQLEAPATSKHMQRGTATDSGTSAELRAQLEAVQNELATVKAELGAVEEARSEAHASQQAVAVDAAASAEQVALLRHQLQAVKQAAAASEEALAEERRRLQQCRTELAASQDVASTQRLQQDIAQLQAHVRELRAAQAAPAEAAAAPSKLAAAASTPNSPLQREGALVPRTSDEASTPAAHALVAEMEQRLGALQLRAANGAKEAEVAAELAELRDQVRAAQQAAHTSEAAAAEAQHQASLAGMQLAHAEEQLKLQQQQAAAQLDALAPRLAEAQSAAERERQRSQDLAKQLDEANAQLRQQATDHTAALRARSQEQAEALAVQAQQHAAAVAKLELEVESACARERTAAEALVGERAKVEQLQAKAVALAAQVSEGSSQEQQLTQELEQTQHLLADVEATVRKLEAEAARLAEQVAQLLLQGAGDAEHLARLRGEVAGLQASLQEAGAAWVEAEERAAVGDAVAAAARQELAALRQQVEQLREELSAAIEQRDGESAAKTGAQEAASRAEAAAAAVQQEAGTLRQQVASLQQQLAAAEAHAGESLQRLQAVAADLDKQLCSEQELTSALQQQADALAAELAAAKALAEQLESELATARAEVAVAVERAQDLETAASMAANQEAADVRGVHALADQQAAELGATHSGWAELEATSQGVLLQAADAPQPPELVGPHQDQDQGDAAADSPHTPARKQVAVANSNEEQQQLQLQDAALQQLVADCATLREQRDAALAQLAAAAAALDVAEVGARELMMDKEQLEGQVVELTSRLLRAQREAAEAEVRAQEQQRVAAAEAAAEAMVGMAALSGELCDAREQEEGVRAELQAVLQAQSVLSAAVEPLARVTAATAANLADLQRQQAALLVQVSALRCQAAEADALSAGRSHHVAELQLREQQLTAAVEALRRQAQAAVADMQHSVHACQAAGEEALVSLEADIRQLREARAGMVTELAQTQALLAGTVRALRLGRASLQARKAVDSALAGLVASAAIDNGVSGPQAVHHVRAVNCMSELCGRAEAMSAALLPQWQRLLGQ*
</t>
  </si>
  <si>
    <t>C_1830007</t>
  </si>
  <si>
    <t xml:space="preserve">RHYTKRLPRLLAAPNSTSLCVKRPDHNGRFSVSGLYSGGPRWPQLLQCSYWSGGCSAPAASSRQRWQRHDQGPASSHELLHGRHSRLEDVAGGGDHYEPELHRLRDHPARRWQVPEGRVRTLQRDGDANI*
</t>
  </si>
  <si>
    <t xml:space="preserve">MPPAVCCRRYEFVPAGEPVYREGEFGESMYIILSGTCDVFPVAGSRLPSDTGLLHMGQAFGELALVAARKPRSRTVAASTAGGGSSSGPAQQQGGVHLATLHRSSLSHMRFVAAASAFKKLPGDMVRRLAADAGHVRLPAGRLVFEEDAPGHCMYVVLSSARESSVSRVTAAAEAEAAEKAGGGSDGEGLGVPVGGGGRGGGWGGMGFTTLLTVRAARKARERHPDAEEDLNEEHGEEGEEGQEALDGPSRKAAGAPAAPARDSPFWIARFMEDALKRLHVGDSAAGLGQAMTPLAAVAAARWRQAAAARHSNTGIAAGAGAGAGAGVGAEAGKHGEGLAEGADAAAIAAAEGDGQAMEALLGRAAARALRAAVSTNRLRDAGAAAAGKKHDGGAYAEEEEQEDVLNPAEAVAASGLAATAKAGAAGGGLKQADAEGQEEDDAGQDVPGPLQGHHAGHLLTEPSLRVHGAGGTAGGRLTAVEDPAKRLLSQRADVSVVLYEVAKNMVRRGGGPRRISRTASKQINRALQQQLRAGPDLLQPTVQGQRVLGRHPSVGHGAGYYGAGGGGGGGGGALRVSGEGPWGGAGEQAPRVSMGGSTATWGPEGNRRSYNGGGGVYGTRPASAMTSGASVFHTEGGTTEYDDYEDDATDLDWNGSDLFSVASYGRRSTGMVGGGGSQYGGRRRTTLQDLPDIMAHQDINTDLLSPAELDAVYGPVLRVVGPGQSFGELALLHREARRTATVVALPPSAASLGPVTSSGAVVGAASAAAPPSLPVIAGSQGLTPELSSASLHGSGGGDGPAVDLICIHRHTYNHTVRAVQVQEGEVVLLDSSCGVAETLMAPAPGAARTALLRNISAPAGRNVGGSGGGGSGGPQPAHQLGPGGPGGRLLLRQLSAPEVQRVVAAGGRLPPVPLGVRQDNAGGGGGRVMFDSGASAAEQQRAAASGAAPDGPLRHVAPGALLALGGTLAALGAGGVFGEGLLANLHKEQPPVPGAAWEDDAASSKGSSAASRAGRPRPLRHAAPPPPPHPCTVIARRPTRLLYISAHDLSRFAELVAEPLSELAEARGDFLATRTASVSAAKEAVAERVAGARRVLNDLRHMQAAGVPVASNPRLLEDLRREQVAAAAATAAESEYPPPPVPTAAEREAAEAAAAIRMIQAAGGRVRALLPGGGVGLIDLTATAARGKPPTGRVSSARSARSGSSGGGGAGQPLNRFVQQLHPIAGRLAACLQESTPKLPPRLPPTPPADGDGYRPTLRQASAASSAAAHSLSTIQEESSSGMLRAAGAGAARSVGGEMTDGGGAGGVLLTQRRDLMAPDQPPASVAAAAVEGVAAVESSGELWREDGDGYGDGDGTEHDQSVELEVSEETVLPHSAAAAAAAVHNTEGAVKKMAEQLQSFYQLLGQVPGSRDGARPATGGGGGGGLSLTSASASVAALASPGQAAASPQLPPLHSTASLGRTDSRRRLAHSGFAASPSTSFTTRTAPGGLLLTDSAANTLHGGGEYAPPSLGSMSQASLRSYPSIGPTASVVAAGLTSMGGPLLVNESSGGSSGGGGGAAAAAAASGRAARPDSAESDTPARLYAALCEGGSMGGGARGLLPALHHPHRQALLASGGPLSRGSHGDGDSITIYSDDGSTSPDLSMLSRETLGAMGAGVGAGVATGGGTPGAVSPPLLSHPRRPMAAVRRSTSNISEGLVQLLGGTPGDMPSTPTAATGAAASGPGSSGSGGARVSLSGGPAGSDGRIIEAPGAALDVLMGGRPRPLSRGDSLRSMGGGRRTNSMSGGAGSNRVSLNGAAGGAPASPYLDLLSAAVAAATSFGAATEEAGVAAGVGDSASAVAAADAAARAPLQLLTPMESINTEAHQQATSADDATAAAHAAAASEGADADSDAGAGPGGDGPLLPWSYVDGTDSPQPQPHPDAEPLVPPLSLAALKLRPRIMGEEYSSDGGSLGGAESDGGAGPRACSPRAAMTDSPLRARRGAGGFESPAHSPRLVSHVY*
</t>
  </si>
  <si>
    <t>C_1830009</t>
  </si>
  <si>
    <t xml:space="preserve">MDALHAYQQGLAALQQACQQPGDQQPEEQQPCSEQLAKCLAILLNNSAAACLGFGAYESARAYAHLALRRAPRDATTLLHLAKALDGLGRYSEAADACEAHLNALARQLQSSNSNSNSSGFRLAVTAAFTDGQRFLQSLRQRAAEAERGEYNEAGMAREAAASTTPRLERHADFIGPVQVADAGEGRGRILVTSQPVRAGQLLLAMRADALCYDSEVPASFHPPPGQQRSRAHLQLARQLPAAAVASSRLAARLSYLHANGNPVPPLPDVQECGFVPAAARHGAATGGDAERLQAGPAAVAAEEVAVAARAYAAAVAAGTSASQQARYAWTRGLLQQTTWRDQLSADSQLLDGICATNVFETNPRLPAEQPATGGSSTGAAAVAALETEAGGSGLWTLAAYFNHACLDNTERYFLGDFLFVRASRDLPAGAEVTITYLNPLMSFRERARALEKRGFACGCELCSGEIEWRRRQPEKVGAVAGSHCW*
</t>
  </si>
  <si>
    <t>C_1830010</t>
  </si>
  <si>
    <t xml:space="preserve">MDLLVISDPRHPLVAGTAWEEDVRAAAAAAAAEVGSGCGGGASRQPLQLTAGATAGVKAGDADGAVRWQSQGNALFGSGHFVDALHAYHQGLVALQQAGQAQLASEQQAALAKRTAVLLNNSAAACLGFGAHESARAYAQLALRRTLGDATTLLHLAKALDGLGRYSEAADACQDHVNALARQLQSSNSNSSSSGLGLAVTAAFTDGQRFLQSLRQRAAEAERGEYNEAGMAREAAASTTPRLEGHADFIGPVQVADAGEGRGRGLYMTAPVRAGQLLLAMRADVASFAADMDTSTMCCDERAAADVAALGAASAQLKWDLPPAVLGCGRLAARLAHLHTGGRTRVPPVPPAAECGFVPTWRPVAVAAPFRLRLLDCCRPHQRARGLEGGHDSCQRAGGDQVNDGGDGSAGKPTATGLWGLASYFNHACVANAHRYFLGDFLFVRASRDLPAGAEVTITYLNPTLTWEQRSAKLLRRGFACGCELCMDETEWRRGHPDEPVGRG*
</t>
  </si>
  <si>
    <t>C_1830011</t>
  </si>
  <si>
    <t xml:space="preserve">MFPPSGMFPPMFPPAGGGLFADAMQRALLRNILGGTPLTDDSRDVPLDVQHEQARQRMAAKWRSERNSLVVPKAQLQMGSVRPHFSRQPLARLEPIRLCQLRLGFVHTGKYVLCRTLVTPYKLRAVASVVTDCPAASGDGDEEEGTCQRRLSVYNLVSNKVAAFSDDVSKHCLPRGTVLAIKEPYFRVGSADSQPFLRVDSPMDLMVISDPRHPLVVGTAWEEDVRAAAAAAVARGGGASPQSLQLTAGATAADVDQAAQWQSQGNALFGSGHFVDALHAYQRGLAALQQAGQAQPESEHLSEEQQGALAKRTAVLLNNSAAACLGFGAHESARAYAQLALRGDPGNPKALMRLAKALDGLGRYSEAAEAWESHLAAASYPQGSSAAAAGRRFLQSLRQRVAEAERGEYNEAGMAREAAASTTPRLEGHADFIGPVQVADAGEGRGRGLYTTAPVRAGQLLLAMRADAVCYMGEVQSLMPQFTSTPGVINGPTQSQLNRDLPISVLGCGRLAARLAHLHAGGRTRVPPVPPAAECGFVPTWRPVAAAAGPAAASTTAAALDAGAGVNAAGADGEAVAAAASACEQLAVVECGGAAQRGGAAVAHGLLEVSPKGYVCVDCELLERISSTNAFTPDALPETKVVDISGEGSGGGRGGSGSGRDRLKKLEQEEMFSGTGLWSLASYINHSCCGNATRYFLGDFMFVRASLDLPADAEVTFAYTDPMRPYQERAQALRKHGFVCGCELCSEEVDWRRRHPDRALRVDALTAAFAQDLAPAALDAAGRGAAARALAGRIRGLLDDMGEALRGRAWRTSLFWPSSALAMLLLSCGDRQAALQAYEQTLAAATRYPASPGPDGGARGDAASGGSSADASAAASRRRHYLTPSAIQTAVNIAATWAEVAGAGGRSQRQAARQAARHWEATAREVWSRFYGSQELFDERFKGPLRLIRGGGV*
</t>
  </si>
  <si>
    <t>C_1830012</t>
  </si>
  <si>
    <t xml:space="preserve">MRAVLLWWVCGNGRLVQLLCSDLPVLYRCPVAEVRYGAGGVAVLAADGGCFQAAAAVVTLPLGVLKAGDVVFDPPLPAAKQEAIQRLGYGRLNKVALLFPRVFWDPAVDTFAVAEDGSSALGYAIGGSGDGGAAPSAPPTGPALSHVRRMQALAASL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HSHPALEYTCTHWR*
</t>
  </si>
  <si>
    <t>C_1830013</t>
  </si>
  <si>
    <t xml:space="preserve">MDSGGNRLPAPAAQRQQQQRQEEARALWAGAAAEAATAAIAAAAADSAAAAPSISTAATDTAIHTAVTAGGSRPHHHLISNTDQDPESPAASAAAFAAYCAALPPGVSAYRQVRPLEYDAEETAAYLQQDIPVSSQCVERSTRATATVSFDQRGARQPLSMRRMDFIRLTLLWLRAVLLQPQLKPEQQPKLPQPQAQAAVAAAKKLAMQSHHSHAHGGGGGGAGAGASVGGAGAGGSGSRGKATSKKAAAAAAAAAAAAASCAPPPTLDELRRSTASDAAVLEAVAALEAVMEAEAGCSSSTGMGSGGGGCSSGDSPLAARYERWLFRERAAAVDGGYYAKDGRVVEAGNEKVLDFLQRLGSDFMECPPAAAATAAAAASPSSQQHHQQHPAHQQHERHQQPCPAENAVGAPTAAPASAPAPAASAPGAADAPDASRSWPSDAASIPTLAPSDHGAAADADACDAAYFCGLLAADVLAPACRVAGGPLDGVTAGTAWMYSGGPALAGMHVEDGYMSFINLNAWLSFDTSRVTNTADLAAFRFFVRRLTHRRWAFAPAGRDALGIRAVVQRVAEAAGALGPRTDLSGQPLGRTGQRQWARLVGPRLTALRRVRPPAALPPALPLLAAAAKVMAAVRGRQELVAVVVGPEPEWGAPVAPVLQPPGVLLVSALPHSVTGTSALNVSWNLVPRPAMAAAVDTAMAMARLYQQAPPEARKQRSMQPQSCMFASLLFRYALTAQPPEAVHPEVLALARRMAALEAAENLLPRQQRRQQRQQKEPQEKRQRQEGQPQLQQLQQQVQQQQQQQQQQQLQQRVVPAVAIEAGGSQASNTRTSAGGNERDPCNKRPAEADSGPPAKMVCKQAGDEIRVAPAPSQSLLALALPRPEGAEAPQQQTPPQQDEEQMQQQRCRLLQQRSLAAEEDEQQQRLQQHHHHQQQQQQRHRLREEAAERQRLLLLQQWQQQLWEEFHDLPLPLPPPLQHRLLQLDPDAQYSALAALLLSQEHHHVARRPALTGGQHHPVLRLQPTRLDEWQQLQRLSLLHQQQHQQHHHHQHQHGVEPGPFQDTGMQPPPSRSQPPLPPHPQPAPSQRLQAAPSEDADTDQGRSEDADLDWEFDLLGDPDQDTAGNNVTASDEEIFAEALPEEICNLSCNSSGGGCGRPLYIGGYKARPPAASKRGGGHGSGGGGGGPHRRLEVWLGDKRQR*
</t>
  </si>
  <si>
    <t>C_1830014</t>
  </si>
  <si>
    <t xml:space="preserve">MAAAAALLQVAWQWSAGQEALLGASSSSDNTPFAAAVTGWGQGRGQVAGLGADLVGTLPHALSRLTGLEELDVSSNSLTALHFALSSQMTEVRKPSITDRRMCVVCVGPRCSVPNPRPVNNQWDQVNDLNSTPPPHHTSP*
</t>
  </si>
  <si>
    <t>C_1830015</t>
  </si>
  <si>
    <t xml:space="preserve">MWNITAGHRAPLTGACSLRAGTRRAGWTLVREPGSARTLALSPQPLKYINGASAELRANQRGQRAAVVVGAGGAGRAKRIYPCKYCGHVHSRYHGVQALEQLQAAVAAASYGDGGATAVGGSGRSVGWVASNGGAEDDAPLSLRALSRAAAAGGLARQGRIPLSGRTGAEVQRVLGGGVVPGALVLLGGDPGVGKSTITLQIRECGQLLLRLAKDHRIALFIIGHVTKGGEMAGPNMLAHMSALFLESRMADAEGGADGADDLAASSVVGVTMQGSRAILVEVQCILYRSPKHPCNPPPPXXXXXXXXXXXXXXXXXXXXXXXXXXXXXXXXXXRRSATGVDKGRLATLCAILDKHVPTLELANCSVIVNVVGGAQVRDVASDLAIAVAVAASYYNVAVPRDLAVCGEVDLAGRVRCSFQRLDVRVREAAKLGFRRVVIPRTKGWERLVSDGQLAAAGVEVVAVKPPARGKPPPGTGRPGSRFTRSGPPVQQQHQEQAEEAVGAEEQQRQQQGEWHYMQGGAAATGPEMQQPYPDQTSYQDPAYQQQLSYQQQQYQQPYPQQPQPYIAVDSAWPRAAAMGGVAAAYAAAAAAPPYPGAAPAPPAEAYGEQWGGGGPAAAWQGVLDLDSEAVGGAAHVLGGSYGSYGEAGERSGGVEEQEAEAEQGMKEQEVEALRPQFGYGAPAAASGIAGRGGVASAVMVAGVSADGADEDALEGMSLRQRRKGRRPAGK*
</t>
  </si>
  <si>
    <t>C_1830016</t>
  </si>
  <si>
    <t xml:space="preserve">RRPPPPGQPPPLTHPLHFHTRFTKLGALRPRACQCLPHFLAHTRQSRQSEQIRESHFPRAAVLTQRRHTVRGPPHQQTQGCCRRVHLAQPPRRDPGPRGHARPPHRRRHQGAGAGQPRR
</t>
  </si>
  <si>
    <t>C_1830017</t>
  </si>
  <si>
    <t xml:space="preserve">MPQLFCVLEEGGRALLTRAQGDIQTPSFPTVGLLSSIATYTLNSGHELRVIASTNVRIVYRRFDNYLLFVLITSNLLLQTELLQLHLQTLYDALLLLLGSTALVLDTSAKIDGFKKKLRAPGILACVDALIADDTLVPCILLPVPQGPKKGPGKRKGEEEEEEEEEEEEEVEAEKKKCGLRSAPRASVLGLPLRDKAGLVAGLGRVLGPLAAAHAALVSEGHYLAATHGWWTLLSPREQMMVQQFAVQLSQLEQSGDGPSELLLHVARRQHEAPLRLKWLSLAEGIVLMVLFDSSASSPPSLQTPVWLCPPVPQFSTITFDLALVVEHCPPAATLLWGHSGSALQQGFNPLMSPTLRKQMGTSPSPMLSRMSHRPPSAHREEPLAAGGDGLQLFFRSAVDTLVSFVLQAWPQLPAPLRAALHGASGAPSAAGGGAGGGGGGGAGAQVGGRXXXXXXXXXXXXXXXXXXXXXXXXXXXXXXXXXXXXXXXXXXXXXXXXXXXXXXXXXXXXXXXXXXXXXXXXXXXXXXXXXXXXXXXXXXXXXXXXXXXXXXXXXXXXXXXXXXXXXXXXXXXXXXXXXXXXXXXXXXXXXXXXXXXXXXXXXXXXXXXXXXXXXXXXXXXXXXXXXXXXXXXXXXXXXXXXXXXXXXXXXXXXXQSLFRGGGGGGGGGGAGGANGAGSDDSAAGGLWAGGVGGTLGLGSEPEQPLELEEVPYEEIHSVIEGARLLALLDRSSSTTPGPGGAPAAGAAGGQSVDGAVDVFMVFPRRVGRAAALEAATTLRSTFMMAYHDVD*
</t>
  </si>
  <si>
    <t>C_1830018</t>
  </si>
  <si>
    <t xml:space="preserve">MAPPVLLYDLHVYKPPAEFKVDQSAIVQLWRDTQRYSPEEIDFQERVFARSGLAPCGTHLPPNLNPACVGNDAATDLDSAAAECRLAVCGAVEGLLEKTGLRPKDIDILVTTCSIYCPTPSMASMVVNAFGMRKDVQAYHLGGMGCANGVVGINLVADLLKAHPNSTALFVCTETTTPAYYRGNERHVRLRHRLVTNLLFRMGGAAVCLTNKPGLRARAKYELLHRVAPRILTWSQLAAAALHMLQQRRRRVAVGGAASHRDGSSSSSGSGSGSSSSGSSSSTHGAPPVASAASAKQAGAATQPPAATASLGPLRTPSSERDGSSCGSGGSSSGGSSDEGGDGGSSSPTSSTSVPQSRPSDEQRSASPSTAACATAGAAAAAATATAGAAAADGSKPSPAPPSPSEHSKPAAKQQQQQQQQQKQGPQEASQGSDQHQHQHQHQYRPNFQHSTCRHFLLHAGGAKVLDGLGEALQLDASRLGPSRAVLHDYGNVSSRDTGEAG*
</t>
  </si>
  <si>
    <t>C_1830019</t>
  </si>
  <si>
    <t xml:space="preserve">MPATSSSADPLAKRRNSFNGQLPAGTLPTLPARLGPSGSGAPPLLSNRGDRSGDGPSSSSFLPTLHHAATSASLVSSSAQPSKLPDLGGVAAQTQNSLAATNDLLERMKKNAMEKAQQIKEARSQSVPRSVGSGRIREGRPPPLPIRKPERVDSEELNKNVAAKLQPLEAVTKSILAGVEERKPSGTPLHKATCKDFTVGRASCSASSVVTLFPDRLEYKFSHSSQGRIDMIMYAKDMVSPELDARTLVLKFRVGKPLRHFIDAYDCTDPSHTLQLTFHDKADAAAFAQWLPGSCKVALQVVGGSL*
</t>
  </si>
  <si>
    <t>C_1830020</t>
  </si>
  <si>
    <t xml:space="preserve">MRIXXXXXXXXXXXXXXXXXXXXXXXXXXXXXXXXXXXXXXXXXXXXXXXXXXXXXXXXXXXXXXXXXXXXXXXXXXXXXXXXXXXXXXXXXXXXXXXXGAGGQEFMLLRRNLKHNFLRFSCGAKDQPLISAVGSGLPTVAELDNSEVKLIADFMQLMCAARFHIMTTAEWELAKADKFMFSLPVEVEAGTDGKGWSXXXXXXXXXXXXXXXXXXHHPRKLKLQEPSFKEVVVLYRASVDHKKKAHKLPAIQRPVDQRQREILQRRNIHMKCFHDIPMADIDVIFADKKVYLKMLTIIQMVVTVVGGLVAAAAVLLKVCVCGGQDCEKFLQKQFDLSIDFAVEDALTRLEEWHMVRRIQPKGAPRPKFEALNVEEAAHNLERQWEAAFEALSEPPDVNVFPLLNLVAESEHTSAPSARRKARIEAMRAEIDAAEKEKADKEKEERDKAAAANGTTANGGLKVSSAVAGSNLKPSPSGQALPGASSLEQKKSGGGFLASLGLGGKKKEA*
</t>
  </si>
  <si>
    <t>C_1830021</t>
  </si>
  <si>
    <t xml:space="preserve">MMEGGTGGAGGGTTGTGTTGGTA*
</t>
  </si>
  <si>
    <t>C_1830022</t>
  </si>
  <si>
    <t xml:space="preserve">MALMLSDPFTNEIDRAMNRMLSSFGVPVQRGGGGGGAIMPGAMDLWKPFTSGMGGGTTTMPMDIIETHSRRNQTKH*
</t>
  </si>
  <si>
    <t>C_1830023</t>
  </si>
  <si>
    <t xml:space="preserve">MKVYETAVGACRYEAAVAENAQLRVELQRSRPASIPGEGGFTLPTASLMAAQPPLLPSALLAAAASQGPNSAPPLCQPAAQQQQNQQSQMEKISVQVGGDGGAANTTAATAPGCLSSLALGSHAQLRNSNAMDLVQQRAALDEVVMLLHEHKHRRNQQGPDRSAGSEIASSGAGNAVAGAVHVAPHANSFSTGVNNNNLNRSTGVHLHIRTSSILNDGSAVVRSGSGGYVAMAAPNAASPALDMSGAAGAGLLPAYGSGLAANTPSINNAGGPGPVPLSFLTASGSANSGATGVGAAGAAAGVGLGGHRASSPMDMITAASVAAASAGVVAAGGLGDGSGGRPSRSDGMVNMLQMTPQQVTQQQLMAQMQQQQSQQMAAAAATSGSGGLGHLAVSYSMDTAFMTSQQQQQQQQQQRLQQQAQQLQAQQQQQQAQGPSSGIELSAGLSQMQQPQQQQALTGGSHSQPLLQHHLVAHHQQFSLSGQQRGMVLDGVSNQLHMAGQSQPLLQLYQHHNTAAADFGKMSAPFRSNAAGNEGGFGGDGALPTIPSSGTLTSNGQLSYLERGVLGGGSMYLGGTGGTGAGMAGSQQVTFHSASFAMERRNGGTGLTGLPQPQPQQQQQQQQPFLSLASGLRGGAGGMNPSFLQLQEQQAMMQQHGLGVEGWHLNAMAAGVAALKPEDISEDMMMTLDELSPFVPQDL*
</t>
  </si>
  <si>
    <t>C_1830024</t>
  </si>
  <si>
    <t xml:space="preserve">MAAEDEDIEQTLHVARSISVYRIPPRPGAQGWRSGDWLVSDKLFQGRLRIVAKGELCEIRMEDVNSGELFAVCPVPYGQRNLAVEPVTDSSRYYVLRVEDPTTKRHAFLGMGFDNRSDAFDFNEALVRHEQQVAREKAAKAKLAGGAAAAGPAGGGSAAGITAAGAAASSSAAAEVDVLYRHTADLKLQEGQTMRVNMSGIKKQGAAGTAGGKGFLESTGVPAAGGLLVPPPPPPAPSTSSHGTAAASTGTAHAWTMSLAPPPHDAASAPSTHPQQPQQQQPPQLPRSSGGIFSYSDSGTPAAGTVTVGSSAAVQAAGLAAAPWPAAAPVPAAAPPAQEGWATFD*
</t>
  </si>
  <si>
    <t>C_18410001</t>
  </si>
  <si>
    <t xml:space="preserve">MVGCFEWRFPDPCLAWSAAALAHAALMGAPPADRSALRRLRKGGATAQPAASGQPAAGVSPTQSSPTGHAGGGGASPLSLPPLSSPAGGSASGPAAGRPSGSGLVPVELPPAAGSSPPKGAATAAATEAGRRGSSSGVGSSPTVLPAVVDGKSKSPGVRAKLTGNKAK*
</t>
  </si>
  <si>
    <t>C_18420001</t>
  </si>
  <si>
    <t xml:space="preserve">MWRWCRRPTLLTRRRWSLAFVPRRGRAFRGATASLPARQRRPAPVGRLSWRGVGCPFQAAYCSRRQRMQRAVWYVGIGTWVTCACALCVCMRPRPWRTSLLSLPGCIPTWPRTGCLLSVGTGTVSPMPVRRRPLARHVLQVPRNLPSSSPSSVWWTLGRASVAAPRATRIRPHPSRPLPHAWIGGMSVPPRRRGW
</t>
  </si>
  <si>
    <t>C_18420002</t>
  </si>
  <si>
    <t xml:space="preserve">MRKSPLAVPLQRGQAVLTVHVPVDTRPIIPGTYTVTVKMVGGPVWGAFRGRTDLVLQAGGYPTTSDPSNLACAYVVSEQCAKSVGPKGEPQAPAGQGITNHIFACVRGPVWDPQLSHLHCAKFEMPGEEPMQVEVRGAPQAAGTATTAAAGSPAPAAAGVADLGGNTLGVARPAAAMSTAADVVDHVGDVQMQEAAGLGDVAAAAGGASGPHSGAPPPLPVLVAGESNRAAAAALRAALQQQPSSQQR
</t>
  </si>
  <si>
    <t>C_18430001</t>
  </si>
  <si>
    <t xml:space="preserve">MKDLGPLSRALGEDREVLTLDVDKQAPGPKWTLRQWCLYWRERQPVGDLTALPHQQHPQQQHHHPQQQQHGGGGGGGRGGSEGAGHGSAAAAISSQDDGVDTEMDDEADSAFVHQG*
</t>
  </si>
  <si>
    <t>C_18440001</t>
  </si>
  <si>
    <t xml:space="preserve">MQDAFLSLVSNTKAHILKLQSLECHFLNATYKPDDLAALGKIHRELSSRLEQMRVELADAQKRLSVYRGLGPGFKDQVAAFRRLHQQLLDAQYMLESFKALNSDLQHGATDMQVDGDDGDFMTGAF*
</t>
  </si>
  <si>
    <t>C_18450001</t>
  </si>
  <si>
    <t xml:space="preserve">MEEHGERGTRWFHRQADEPAAGAQEPITHLKVPGQPAPVALTGPGTRNTVSAAAAAMYSSTSPTGLFRVQPVCTASQQQLLAAIDRKVPADLQAAAEGSGDGALSDAELMAALAGSANGKAPGSDGVPYEVYKVFWALLGPRLCAAAAAAFAAAADAHDGGEMVAALPASWREGIITLIYKGKSLDRAELASYRPITLLNCDFKMVSKAVSARLQPALDAVVDELQTAFITGRWIGDNALYLQGLIEWMRLDVGADGTPRQGGALYFLDIEKAYDRVHRQWLYASAEGLGFGPRMLRWIRLLTANGSARAAAPPVTDAGFMLGNRMAQGG*
</t>
  </si>
  <si>
    <t>C_18460001</t>
  </si>
  <si>
    <t xml:space="preserve">MAWRGRCFEALHIDPHDGSRLAPQAPLQPYGGGSATALRRRQQAAAPQPGQSREVAGALHSGDVGPAQSLF*
</t>
  </si>
  <si>
    <t>C_18470001</t>
  </si>
  <si>
    <t xml:space="preserve">MLSMAMGSAAGGGGGGGGGMASPRTPRLGRQRSVDMPLMVGGVVVSGAGLLGAGGGGGPELGRGGSGLMAFLAGRASNATTATGFGAGVGSTTAAAAANAGGGGSGLAAGASSAGIGTGPAGGGGGGGTGGGSGLGMMALAGSMFSAMTAALSSQYGGGEGNSSSGAITSPGGAGGGPGAAAGVAGVRRGTSGGGAAGGSQRTSEAGPASGPKPALRRQNTASTSAPSATAAAALAPASSGAAPQAPPGAGGGGGAEVELSRLVPPAGPLPMSGLPEAAQAMALERLAREEPEGWGQPPHTPPLAPPLLQPLDSAGVSGSGPLLSSPNNASVPAATGVRAIAPAAAAWHAGGTGREGRDSGGSASRLPAAGGSGQWYITPGAAAIIGSGGGGGGGSTSGAALLPPRPLQKQLSLSQAALHSPSPYATYAQLTPAGSAALGSHPYLDLALVGGDGVVLAPATSTSPLPLQPAGAAVAAAPAHLPPVSAGAAGSGKVPQTGAAATVAAGVVAGAPEITPDLPEGGSVALPALALPGGTAHQDPAGATGPSAQAGAQSQQQQQQQSSGWQSRPAAHLHTQGAGAGGSRDPRRR*
</t>
  </si>
  <si>
    <t>C_18490001</t>
  </si>
  <si>
    <t xml:space="preserve">MVSKAVSARLQPALDAVVHPPSACTPDPGWAAWRGAGRRRGRCPGRPAGCQRRAASGCGHGQLGGAGGAGSCRS
</t>
  </si>
  <si>
    <t>C_18490002</t>
  </si>
  <si>
    <t xml:space="preserve">MEEHGERGTRWFHRQADEPAAGAQEPITHLKVPGQPAPVALTGPGTRNTVSAAAAAMYSSTSPTGLFRVQPVCTASQQQLLAAIDRKVPADLHAAAEGSGDGALSDAELMAALAGSANGKAPGSDGVPYEVYKVFWALLGPRLCAAAAAAFAAAADAHDGGEMAAALPASWREGIITLIYKGKSLDRAELASYRPITLLNCDFKMVSKAVSARLQPALDAVVDELQTAXXXXXXXXXXXXXXXXXAAAAARSSRTAKLAMAAA*
</t>
  </si>
  <si>
    <t>C_1840001</t>
  </si>
  <si>
    <t xml:space="preserve">MKDDAAAAAERPADMPTDAADAAGPGPNSAAVAAAAGSAGMFRRKKGGANIRKRGGAEGGSDDDEAGGGVVRKAKAAKSDAPLAFTTKKDDKETLMVEFAGSKALQDGKDTLATRVLETETEYDRDARARREEVLKQATAAEGAADDGTYKGMNAYVDYRKGFRREHTVAAEKGTGSHGPLRGNAYVRVTARFDYQPDVCKDYKETGYCSYGDTCKFMHDRGDYKSGWELDKMWEEEQKRKAEALAKGWNPDADGEEEEEQGGGREDDELPFACFICREPWEACKSPPVVTRCKHYFCEKCALKHNAKTTKCAVCGVATQGIFNVAQDIIKRQKRMGVVG*
</t>
  </si>
  <si>
    <t>C_1840002</t>
  </si>
  <si>
    <t xml:space="preserve">MLERQRLERLVVSEFEARLSELSDGELADMLEDMLRSRRGANTATELMGRAGRPAPAAPATTSTNTGASGALAQGSSQQQPGSTTRRGAADSLAPELSGAPVAPAAAPAAPAAAAASAPASNSGSGGGPSGSGMVGLFQGGLSGLGGLIGGGTDNGAEAPGMTPEPPAASRGPGIDDMAAAARARETPAPAPAPAPAAMRDTYAASTAGRDTAADLGGDAGGGEEDEEQDFTRADAPGSRTEAQRDALVAGMMGALGSALSQLPGGPGAEAGPGAEALGGGAGAEAAAAQSGLLGGLSLPSLPAPQLPALPSLSAPGLPDVGPALQAVGAAAAGVAGVAGGVAGGVRDLAEGIADGSVADAAAQVLVPVGLVAAGTAGVVAISYLTEPPQSAASEAVEPEQQPQQPLVPSTSAPATTSNGGSNTAVAVSAASAQQAAQAAVAAPESANAVAAADAAGRPRCGRCACLQCFRLERQLGTRWPLGYSGRCAKERRGAYRA*
</t>
  </si>
  <si>
    <t>C_1840003</t>
  </si>
  <si>
    <t xml:space="preserve">MVLVSGHRPWLSLYNNLVTVPNKEIPESEQVELAPIQRALPNEMLVKIFSQLDPYSLGKAALVCRQFRSLHEHPRLWERACYDAFHLAIPDTRELHKLMATQYRFSWRRMFIQHPHLRFDGLYVARNTYVKTGVVEFTSHRAVHLVSYYRYFRFLPDGTYLYRTSPQILNKVAKSMFAPTPGLVPAKQQQQQQQQQTQEQAQQPPPPQQQQPHGGKERAGGSAADKGPVLAGRYTVRGSKVHCALIYPNSTSTELRSRLVIRSTHPGACNRLDIEAITTYDRELGAESSLLPPPPSQPDDPDPAAAKAHSRGLAPCMFVAWEDVAVHPLNLPPSQMDYMLV*
</t>
  </si>
  <si>
    <t xml:space="preserve">MGVNLFAGIASSSDKLAMEGGGGDSGAGAGGWSGGGGGGGWWREDDPYWPLRDWGDHPMRWWTLAFAAIMAAGGLATSVATGYVEPVQAGLGAGSLLALAGAAMSDARCVPGALGVKLAWAVCALIVLKEVSVGWQHKRKRRLAASAPRLELTGLAAAALCAGYMLTDMSGLGEVALPPNPGAVFKSPDVAYRASVWQKWGYGQVQMRV*
</t>
  </si>
  <si>
    <t>C_1840005</t>
  </si>
  <si>
    <t xml:space="preserve">MAAACRGVAVLLALLWSAALWALGRTAAPTAAGGPTRTAPPPTKQPQQEEKEQQEEQGQQGAAAVAQLRLGAHNVRGHGGLMQALGVWEREGVAVVCVQESFHTQFKMSVLRKGLLERGWVVVAEDSAGSVAAAGVAILMRPDLAAAAGPVDQPPERPPGRITACRLEWGGHRLLLCSLYVPTGKNPKAAEARALVFESLTFLVAHAKAEGLTLVLAGDFNFVEDPQLDSSTGRGSRGEDAEYARGFKAAVAKGLGLSTVLAAGGEAAADLALVDTYRQCNPEGREGTHSWKRATTGWSRLDRIYVTGREVAGCVSAAFISPLHTQSDHSLVVMQLAEKPPPKEPSGAPPSPSTPPSPPPPPPPPSWPPLLPFRWR*
</t>
  </si>
  <si>
    <t>C_1840006</t>
  </si>
  <si>
    <t xml:space="preserve">MTRFLLEHVLGPAAAGAGGFPPASLVTWTLEEPDWLRCWCARWGQPPAAPLRVLALFAFEAHGPPEVSLTPDFYCLSRPSGPGGAPLPMPVPGLLLPPGDSAGGSSNPLSVRSELECAAACMVAQRCVFFSYLPGYPSSTGSSSSGNLINACFLLQEPWSTAAGATVPQRPDSSSSSSGSSTSGSNAYSYTTADRVCFRSGAAFMGDVITVADIAAVAASASNASSSSNSSTDAAASGTGSSSTAAGASLAPVTATSPMFGFPAPTPVPGLDPPAPRAAPWRLSPGVPPQESGYGGYGGGGVYGSYGGYGGYGGTTVTEYGEQHLAFSLRCALDSALPALSSVSLVLDAAGYIADVGTSCGGGIASGSGGGSSSVSSNSTTVDDLEPAPSTDMLKSAEQRAVLPPLPAVTASTYRESCGPLGAVVGISGTFDAAGICTVRCALLREWCNDPASAVVIRW*
</t>
  </si>
  <si>
    <t>C_1840007</t>
  </si>
  <si>
    <t xml:space="preserve">MWGLKDTRFLGAFGPGRWASLRKRTGKWLPFPGGRDCSQAKQGSYDSLNSRVSHAESNTRRGRRAPPQPRAPAPPSASAAAASCPVPPNGGSPSPASSSSGGQASEEQDLSMDLDYMPVLGPVREALCVLVPALLALALYSYTGRWHGGTWAARVTGFVAAAACASLLRTSLLEREYK
</t>
  </si>
  <si>
    <t>C_1840008</t>
  </si>
  <si>
    <t xml:space="preserve">MAEKRERSQSPGPEVDAEIDGDTGAIVVSKKPRTDAQLVVGSVTKELSGHAGEVFSMRFSPDGQCIASGSFDKTIFLWRTYDENENYNVIAVWDLRRGGGADVEPSMLLKGHSDSVTGLRVSPDGGHLLSNAMDNTLREWDVRPYAPPNRCTKVFTGHMHNFEKNLLRCDYAADGSKVACGSADRMVYIWDTSTRKLLYKLPGHSGSVNEVVFHSKEPIVASASSDKTIFLGELTQ*
</t>
  </si>
  <si>
    <t>C_1840009</t>
  </si>
  <si>
    <t xml:space="preserve">MILQSAVQRMVRCCNGRAVARLQLAARCPAPHRRRLSVSAAAAAAAAPAAAAAVAAAAAAGGSAPAVFGVPAAAIFSASSAVLVPVYALMAFAPASKLTRDALLNSPALYLLLAAAYVATFAAAWQAGLGAALGAMWEAGQAAVVAGSPAALDLRPLAAMFGQPLHKKDKDRKEKSKDKDKKSSKSKSKDDLVKQARAFLEQQLGGAGTAGSGRGGEPPASSATAGAGPLPPVQVSEVKEPITPEDYFRRHAEFAAFLAEERRTQFNELSSERSHELFEEFVRIWNEGRLPARYYAGMVAAPARRTEYRWNLKGAAAVGGRPGGGAMGMTAFMDDQRSQKQEARLDGRRQDRARAKELLEDVAPRETGRDKMAKEDEKLAGLRALLSKGPITIAKRT*
</t>
  </si>
  <si>
    <t>C_1840010</t>
  </si>
  <si>
    <t xml:space="preserve">MPHGPTCACCQPGRGAGPIRQVITYVDGVVLEVESADGSVVYLDQEDQSGEAAAAAGGRWGAAGGAWGEAGVVVEAEVVSVPTGADAAQYIVFEGEEEEVEEEEAGAGGKTGTREAGAARAGRFVPTPAVAGQPFVYVPDVELRGTGHSDSPSIY*
</t>
  </si>
  <si>
    <t>C_1840011</t>
  </si>
  <si>
    <t xml:space="preserve">MGASASLPEKVLICAQKNDYCGFQVIRRVGGFIAREWRTALVADFGAAGLSDPAARARVLEHRDRSGRTPLLVCAAKNHTQLLQALLALGANVHYINPQRDAAGGALHEAAARRHEGAVQILLSAGANPFVANAAGRTAMDEAVLSGHAGVVRAMERCAEFTGVVAFKTRSMGGLTHKYKERWAVLFPYYPYHHPAAGEGASGTASVASSAPSSLGGASSMAAGSTGGAPPPPPACKARRCLWLYKDSTSISPRCRLWVDGAAVATHGPGGTEATLRLHTSHGEPVGDLLTRYEGGHCAALRPADLTPAAAATYSRLIALINNPPPLPPAPSGSMPARGPGAAAVAAAAAAAVSQSGGNAGPAAAPAPRPLAAAGPTGSYYYPQPAPPAPPPPPPPPPPPQHPASPPGGHYPAVPPMPSPVQPPPYYPAPGGYGSPPGPYPVSPAAAAAAAPPPPYPYGAAGPCIMASPLSLYLPHHYPHPQQPLPHAQSPSLPPQPSRPAPGYQGPVPAAAAAAHMNSSGGPPTPAGHRTPNTSTPRRGRDGGGEFGDVDRRALPVIEHMAALPGETDEEFAARLASAISATSGHSQDALYPAQQQQQHSASPWQTTPPRPSGGHTPLTGTTPQQAATPAAAAAAATANGNGGQSGPYGNFVSPASHDGPGGPIHGARPLPAASSSPAPATSPAPHRRSDPLADLDIEAVNSLIAAQAAAQAAASATAAGAASAAAQAGAASASAATSAPSPHSAAKSEKEASAPPLAPPQPPAEPASDDTCIICLSAPKEVGFLHGDSVHRCVCRGCCGAVPVGAPCPLCRQPVERWLGVY*
</t>
  </si>
  <si>
    <t>C_1840012</t>
  </si>
  <si>
    <t xml:space="preserve">MQLSNSLRSARSAAASSGCALAPRPVVACRRVTPSVTRPGPFTIATGPLLPASRSKAGGGIRVFSSALYEFGQQLKEDLEHDLSRARVDAITNKTRIVS*
</t>
  </si>
  <si>
    <t>C_1840013</t>
  </si>
  <si>
    <t xml:space="preserve">MDDLVGSGVVQVPRGHGGQLLRGERVTTPVVLSEGAVGLLGGGGGENGLSSLATGLASLGVGMGPGGGGRGREVLLELLLVDAHLTLPRDAFAMPGAGTELDSIQXXXXXXXXXXXXXXXXXXXXXXXXXXXXXXXXXXXXXXXXXXXXXXXXXXXXXXXXXXXXXXXXXXXXXXXXXXXXXXXXXXXXXXXXXXXXXXXXXXXXXXXXXXXXXXXXXXXXXXXXXXXXXXXXXXXXXXXXXXXXXRCQAAGWAEDTGLARGRAALPLAPLVPDRTYNLRLLLPGGPLGSAVHLYVSVVLSGAAAAGRRHLRVHMAAAPQLLQARLAESAAAVLGELVPPGGAVDGAEEPELGSEPAAADDGEVFGVWRVVGSPEQAAEPPSLPDPDPYTSLDTSNEAAVRTALQRMADTHAAAVQAAALGGGSALEVTPLRAAGGQDPQQQQPLLWPHDHMVSLLAGAAASSGGSSGDSGAQALQLALYHLPQPTEPPGPAPGPRASLSTEERLLGSGGGAGGEAAAAQGGRRRARLLGLAATPLRPRPAAGLGPGQVQLVKDVPVQAVSSGAGPEAHLDLELRQRDTAAVVASLEQQAAESNGDAASPGAGSGGGTVAAADMTSSMTWQGQAGALAAAAAGGGGASGPVVEALVEDCVVKQGAVGRLIRQLDAAASASEVASWRVADAEGRYRAANDDNAKLRQLLHEEKEAWRIPQLLPDAAGLSRDELVERCESAMAAYGRERRRNAELVHRLQQLHAEQVDTLELKKRYQQLQDAHMEQARNYGDLEGVDGRAAALRSTLKTQEEVIRNLEALLGAAVDKAKAAAQQGAAATAEALREDMGKAAHLLQEQEQALQQSRAEAAHAEQEAQQLRTQLAALAGEDQARAAGMEQQTAEAQERVAQLEAELEAARQQAAEAEQRATQLQADLEEARSSPQPPAEPEQPAPEESAAPAAEGEGEGEGEAAATVPSAELEAAQARIAELEAELEEAKARVKELEEAPAGPEAVSRLEGEVVALTEEKTAGLLRAEYAEGAAEAAQEELIEVTKKFAREIAELKTRLAEKDAALMGGFGDLDQLRRGELPPPDTAGLGPHGGLPQTPPPPGMIMPNHQQARQPSGSPSTGSRPPLQRMRSEGGSRGGTPPTGERAGSAGAGHPDARVGSPGLLPPIKGGTAPPDHHAGKAAPLAPSHKAPPPAPPPPARLPAGRRVPSPPQQQAQQKPGQQAPPTPDDDDDNDEDDDEDDEDEDEDEDDDDEDDDDEEDDEDEDEDEDDEPTPPARGRGAPQAPARPAVPPRLPAATQRRQ*
</t>
  </si>
  <si>
    <t>C_1840014</t>
  </si>
  <si>
    <t xml:space="preserve">MSGTGTAGGRIAPGVGANLIGQHAQDRNQEATVYVGNLDVQTTEELVWELFTQAGPVVNVYMPKDRVTNAHQGYGFVEFKGEEDADYAIKVLNMVKVYGKAIRVNKASQDKRQADVGANLFIGNLDPDVDEKLLYDTFSAFGVIVNTPKIMRDPDTGNSRGFGFVSYDCFEASDAAIEAMNGQYLCNRAITVSYAFKKDTKGERHGTPAERLLAAQMREKAAAQSRPNMLFAEGPKLKGQQVGQAPPAPVMAPSGFAAGGPMPPPPPGPSGMPPPYGGPPPPYGAPQHWGGPPPGHFPPHMPPPPGGFGGYGPGPGYGMPPPPFGMPPPHFGMGPPPGMPPPPGYGMGPPPGMPPPPGYGMGPPPGMPPPPPNMPPPPGAPPPPPGMPPPPPPPPR*
</t>
  </si>
  <si>
    <t>C_1840015</t>
  </si>
  <si>
    <t xml:space="preserve">MAPGRGGGGRFNNQQQQQQHDTSWQGGGQSGNRFGVLSNDGGGGRGGGGGRSGGRGGGSGRGGSEPPDEVIRNDLQTERPNWVLSCYGHERGGGCDLSGDVSFEEARWTNMQEMRSGRTPLSINGDFKGAVRAKQDEMNQLQARARDRRGPPLPSLGGPPIVVQNAWLAQFSQPAQVQLQQLPQPVAPAGAVTSGDPARL*
</t>
  </si>
  <si>
    <t>C_1840016</t>
  </si>
  <si>
    <t xml:space="preserve">MNHECSEFLMDVAAATATFRSVRRNLIITVMDKCPDNFVAVCPHLYHAKLAADLQASPFYAVATRADYSASLTAVGLMLQPLGLPFHAARPPPVNYGTGKCHKTPFGFRYITASPAIPTTDAAVVLTGFLRTLDATLPKLPINPLPGAGTTTFTPTPXXXXXXXXXXXXXXXXXXQPQPARQPWSGDMGDGSGGTERCPFQ*
</t>
  </si>
  <si>
    <t>C_1840017</t>
  </si>
  <si>
    <t xml:space="preserve">MLRDGRDGRDGRGGGGRPPFAPSGPGSGSRAPRAARWDALDVAASNAPQRLLQLVGDPRSGVADDTSSPAFGEVTVELLHHQPSNEVYWYKYAFAGGQPGGRGGHRDGRLSDYS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CRGGASSICCGFQVVSATQRTQAALLSALRPHGFDAAALRAALQADVAAVEAAAGELDAAAAAAGGEGAEGGTAAGGVSAYLAPELAACRAAVEAVAAAVEVVVNASPLLQEERQAAALRARVEAALQAGAGQAPAAAAAVAGTGAGAGGGADGNSKDAVPAAAAAAATSPGGGEALEVLLQPLTQDGSGAPLQRFLFSLPPPIRVALLRQLPRLAAQLAAAGVDLQRAGRDAAYRGPLAPAAPAATPAGSKQQQQQRQKQGGAAASTRSGKLPRLTVDVLGFVPVSEAQAEALAAAVESAAAAEAALVAKLEALQVAAGAAPAPAAGAAAAAAAAAATAPSAAELRDARSLLRQYLSTHSMWGELRLAARKAAGHSPDTRGKRRKLEVMAEADPAALTRALQVEAHTQLRRSHDRAAAESLKAGVAAAAATEAAAAAAASGSEAAAKPPTPLSDPAGWDALAAWLDAEVAGRVYARGSGERLVVRLPTYPAFEGYPLSELDKAREGELGALNRLVYQERRLPGPRLPYHMGRIRTLPELN*
</t>
  </si>
  <si>
    <t>C_1840018</t>
  </si>
  <si>
    <t xml:space="preserve">MERLAGVCSSLKSGRMLGVAAAQLLGSSQVAQAVARTLPVLGARWLATAAPSPAFVYQELFEMAKANIPWRKLTGDHVSVADAAGKKVLQVAPEALTLLADSAMRDVAHLLRPGHLQQLANILKDPEASANDRFVALELLKNANIAAGFVLPGCQDTGTAAIMGKRGQYVWTDGRDEEHLSRGVFRAYTSTNLRYSQVAPLDMFSEKNTGTNLPAQIELFASPGSSYDFQFIAKGGGSANKTSLYQQTKALLNEKSLTAFLTDKIKSLGTAACPPYHLAVVIGGLSAEMNLKTVKLASTRYLDTLPTSGNALGRAYRDLEWEGRLLDISRQLGIGAQFGGKYFCHDVRVIRLPRHGASCPVGVGVSCSADRQALGKITGEGVFLEALERNPGQYLPDVTHEQLSTDVVKVNLNRPMQEVLAQLSSFPIRTRLSLTGTLVVARDIAHAKLQERLAAGKGLPQYAKDHIIYYAGPAKTPEGYASGSFGPTTAGRMDSYVDEFMAAGGSLVTLAKGNRSRAVTQACKKHRGFYLGSIGGPAAILAQNCIKKVEVLEYPELGMEAVWRIEVEDFPAFIVVDDKGNDFFQKWQV*
</t>
  </si>
  <si>
    <t>C_1840019</t>
  </si>
  <si>
    <t xml:space="preserve">MAAVTHVAGHPLLATISELGTFKGHNRHAVHTPGLDVSHASTHAPHQPGTHHPPDVAPASPAPNPHPSHTRSHIHTASDRRHAPPPHPAPPAPSYTPLSFSTPRHSPIHPPANAMLGQYGSSSRHQPPPPPPPDQPPAPAPESPPPPSMAS
</t>
  </si>
  <si>
    <t>C_1840020</t>
  </si>
  <si>
    <t xml:space="preserve">MSTTHPPERGLVALIKGLTIGNVPALQPDVLELYAELKGAYEAQERAAPREYAGDQDEDVKQACKQASLLFVARVLSAAQKKEKDGSETQPSNLGLSISRIVAVAGINLLDFFREVHVVVSELSAYFESRGSSSKQFSQQALLKENSETVVVMGLLAKKYKDNFNTFLHQLDFYKQVVLRLGWSAFLVLRVKLLSAFPDVVSCVELLPCIFAILASHAPRLPDCLTHITRENRGKFLLKSMADTCKADYGRVQARMPSVEALLTQVFTSAVPEWRTAVAEAKAKALSDASGPAAVGGVDLVASPVLEGLVTDTDRMNRVVAALEREYEQHYSRGATELDEREFLSTDFTKFASPRFSPGHMHSTMAKLRSGSMPLRSGGPLGPGLHTATPAHPGPQQLHLVPLGLHSPLPMMHLNAGPGVPGTPISEAMGASAWLRGVTSNMVAEPSPTLQRFLAALPINSNSSGPTPVQQLMKRVRDLVASVIPDEAAPSLLGPFPLLNTSLGAERRIEATKLYCHSLDTILQNEQRTNGLPAALALLGSAKFQRGLIACCIEVVAACYRMVSCAFPNVLDALRIKAFDMANIIGTFVKSIATLPRELKRHLFLIEEKILECLAWEPGSSLYHLIVNVHTENEAAAAAAAAAMQEAAATAACSAASGDDSQHDGAGSRAGLSSSSGGAGAAAAAEGGADGGTEQPGASSSHNTEQSGGAPPMETAEGGAPGAATSAPPSTTPAAPAEPAPPAAASPAAPAASHAPPPSPKRSQGVAFSGMMSPAKKARGTDGGAHSTQSYIESLPNAVGFPPAAGAAQGQAGLLFEFLRKVLKLTSFRLALLCENFDFSPLEGPEVNSKVYEAIEHALYKQTHLFYNRHIDQIMLSTLYGYCKVHKLSQVSFREIIAQYRKQPQAQQSIFRSVVIDQVLPTLQIQSRADIIGFYNAVFVPAMRNFLLKSESNGSGASGPGLGGDSKHAAAGNSGNAVGAAAGAAPAQGVGATSAMPPGLPPLPPRASQSPRGPKLPLLGAIAAAPRMLGRSASGNARGGGERELGMPLLHPLLPTGSSTGGGALSPTKGSEGSGHPTPTGPVPVSRSSNGGRGGSGGRGGGRGSAEHKIPEGLAALLQALDSQKAAEENGAEEEEEEEEVDADEEQPQARVTRSGRTARDRSTGRERRGRHTEARDDMDEASMDAEFSQQTVVTGRRQRTPNRRYGAD*
</t>
  </si>
  <si>
    <t xml:space="preserve">MDIMANVLLAAGCSPAMAHSLDEVEAFVGISSALLVNMGTLSPEWVAAKKLAARRAVELGKPWVLDPVGCGATPVRTASCLQLLDCRPTVVRGNASEILALAGAAGSGVRGVDSTAASRDALEAAKQLAVAHKCIVAVSGEVDYVTDGTAVVGVRNGHELLTLITAAGCSLTALIAAFVTAAPQQPLLATAHALAVFGLAAEEGLRLAPRPGPGSLRVALLDMLHLMDQATVKAGARIEVMA*
</t>
  </si>
  <si>
    <t>C_1840022</t>
  </si>
  <si>
    <t xml:space="preserve">MTNTATYALYRNRASWTTALEVCRARGYTLASWAASNQELYDIFNGGWDYFYAAEFWVGVVRRANKTVYEFADGGAVPAIDGTPVDDYIVLADPDCLTDIRGCCATLTDRMVGPFLGGLQTPRSPKLVVRNCLTQFMYLCKGPLPPSPPPPSPPARPLAGNVVLRFTMDYVQLTTVAGRTQQFRQAVADKVAAEYSEAGTTVNVYELYQDTATDGAVVVKLLVGLPSSINENSAANYLFRLVNTPSIIFDNTFRSEYLISTPIMASLANTMELNSPPPSGVQQLASGGASEQDKRKQAI*
</t>
  </si>
  <si>
    <t>C_1840023</t>
  </si>
  <si>
    <t xml:space="preserve">MLACSTQHPASRLRCPKGTRRAVVVSAGPNQATARNSVVTRRATVLGGLATLFLGLPRNSVASPVEAPEATTASPPSNAPVKDVKQPAGPSSGSSGAPLGTIGAIAASGVAAFFGLQLNQQKQEAATAQSKVAGAEAARDKLNAQVATLTAQLGAEQEAARAAAGKARKEVAAKDEELSRRQADLSRATQEARAAESRANAAAAQLAAAEGKLRDARAELDVLSAAAKEAGDKAAAATTRAQQLSMALAREKAEAEKALGEARAKAAAAVKAQAAAEEAGMRARTELGKARSRATRLEVTDLQSELEATLAKLQAAEGARAAAAAAATDANDRAEDMGRQMDRLAEHLDKNEAELETERSTRHELRRELDELSEAHAKLEATARALKGSQEAAARQLVDSQGQLREAESRADKQREKAQHYKQEAERAASELAALRTELDAARAASKAADSKVAELSGMLAGWEARGKELDTKVKAAENREAELVRVADTSKTALTKLEQNATTIRREMAESEMRGVAMRQEVAELKEQLDSAKAELQAAKXXXXXXXXXXXXXXXXXXXXXXXXXXXXXXXXXXXXXXXXXXXXXXXXXXXXXXXXXXXXXXXXXXXXXXXXXXXXXXXXXXXXXXXXXXXXXXXXXXXXXXXXXXXXXXXXXXXXXXXXXXXXXXXXXXXXXXXXXXXXXXXXXXXXXXXXXXXXXXXXXXXXXXXXXXXXXXXXXXXXXXXXXXXXXXXXXXXXXXXXXXXXXXXXXXXXXXXXXXXXXXXXXXXXXXXXXXXXXXXXXXXXXXXXXXXXXXEAEAPKPRRRATAKSAGRPAPVARMTVVEAAAAAAAAASAAPAAGAHVAAAAPAPSVEPKAPKRQRRSTKTAKPAADSTQQQA*
</t>
  </si>
  <si>
    <t>C_1840024</t>
  </si>
  <si>
    <t xml:space="preserve">MLHSSVSVKASSFNPGLALRNAALRTCNFAPFTELHAMRWTGQAQLDWSAEYAQALSYVRDGSQLRPRGWLPPVIEPVSARLLLPDTLRRLTIRRTRDEQHGAVQWTSRPLITGPLPGEWALLRNLEYLDLSDEMETGAIVGPIPSTWLMMSHLRVINMTGHHNFCRDWHKIISWQIRMYYRAATHEPNLNVPHYYGPWGGNNGNMTRYNISVYDLSGHGWQWYDEVTTEAGFVEVIAPHGQCCWDKWSQTIKDNNYEILYPDGSRFGNNVVQDEIYGGFYQDEEWCEPTSPPQPPPPPAPPSPPSPPTTPDVPPMPPSSPPAPPGTAIASSPFAGSSFAPAPEPAYTIATQSARRRALVVEATASSSGPAAGVGARHLLLAATANSTTLEGLLATGRSRSAAGAGMGMSRLQTGGLDPVTAAPPTGTSPNTTSGAGEAGGSGTVRYSSMGAGGSGGLDAAWRLTPGATGDYLLRLKVADQEWWRWVSVDIDPPRAAGQLLLARRTGGSSSSSNSTSGSGALAAAEDEVQVEVNAAHAAAGATAVSAQAAVVRLMMAVIAMSEPVQPFSLTSALRLSGGARLLSTQCFASATAAAEVAAAAGTVDASTPPGSDASSSAATVAPAAIAPVSGSTSGTSNSSTSGSAYVQSCVAVLFAEQDATPELLLPPGTLTDMHGNINAEPLILSVNLTASADSLSTVERAGAPVAAAVAGGVFASAAFTSASASFLSAFSSRSSLLQSGYHIQMLAMSSSLASPGISPAFRRISRYLRWSLLGIQGNIPLLDGAFSSGSAAAGSGSGSSSSNSSSGGLGDVDVAAVALDRLQLLSGDRDVLVSWLQQVGAIGSGSNSSGGGSATSDSASVGAYSLGGAAASPRGDVVVLPDGQLGLLGPGGSAPPPMQPGSGSGGQQSSGASVATDTTIHTNVQDLLYTLAIAALLMVALVAAHLLVIGLWRLAVMYDVCGAAESGVEGLHPVLRFPRAEMVLGGLLLVALTFYSALTLSGAASPRWGDNTAAGRLIAVLVLAVLVVPYGLLLWWLTVCRWYLQEEEVDHYMLGPHWQAFDGVIPGGGAGAGGDGGGHGASALPAVAGFGGTGGGGGVAFAACQAEPGSGDGGSGGGEDGYGLGPHWALAPAGAKTLDYESIASPAAGAGSAAGATRTDAAGSTVGGAQSGKGRPRTLRSTDVTAGGAAAGTAAAAATAAAAAAGAPAGAAGGDVGAAFQRRYGEADDNHGDSYDGEDGEGDLDMAPWRRRGPPADGVDAAAPATAARKMAGSDDGAAGERRRANPHARKGSADGADGGAGDPQAAGRPLLRRGVSYGDNLLTAGANTRGSALRSTPGPVADDDARSRFRRNVTYAAGDNALTSGAASAGAAPSSPTRTQPDSPQAPLSPRRGAAMGSNAYTAGASRFGGPRTRADSPPRAASPPPEPASPLSGDAGAISEVGFNAMVSGGSRPPRSDSPTMEDEAAAIRIQQDAADPAVEANRSRRKQAGSVEEQQVAINPMAVPRASVLERPDVAASLAAAVAASGAPPQGTVPLPPITEATGPNGLGSSPRDGRVLTTASVSHGRDTSRLLHPMARPRSLGASLVPASATTNGGSGNSSGNGRESGSGSTSGAPAAMPRPRVGGAPSNVSAAAAAAAQPAAHQDLFGELDTTVVTPKMAADAGAASPPPNLPSPMMRLGSRLGLVRGGSNSGAAQVAPASPLPAKAPSPPAAAARPRPPGAVTTNAAVPMPPPQKVFRSPSEPANARAQGAAPPAAAAVANGGGRELKQQPAVQTVNSTTSSISANSSGSGNPLARALRYMSVPKPGAQPATASNAAPAAAEAEPAGPPSRHTAWGGSLSQPPAAAAAAAGAPPSPPIAPQSPMRLPMPPPGAGGAGGAGAKAGGGFTRSPQASIVMESSPAAGPVWPARRRNNRAAIMDEDDLVAEGGGAAGPVAEGAEAPDSAGHYFGGWEDEDPRLLLREAPRSPVMPPPPPLRAGGTARGSSTGGMSAAAVSIHSHSPSSSARGGGSTAAGHYMTYNPLSLPSAVSAAAEAAAVTPSALASPPLPLSLLPPRGRSQQAAGSPRSVLLLQRSSTFAPNPTAMAILGTRGAGGVGGCSTRSLQSAVGEGVEGPLLPSAGALAVVGSPKSAGGAISVGGGGGGRKSVADLDAEEAEVMRQKQLAALDDWSEVVDPGPGGPAGAIAAPPGVDKRLLPLYPGKELPMYRLGYRPGCWPLRLRLTPPVYLLARFEFLFEDAIGEGPREQHGRETPLILCVTAVNFSHKVLCAAVFGGFGLLERSVPQLGFLMALQGAMLVYLAAVRPFREALLQAVELTCHALEAGLFACALALVNAQPNNGAATTYVMVACFFGVALLVIVYELRRLALLVMALWRMWRERGTQARRASHAIMDEMEGGGVSAAAAAAAAASRTPSALAPPVSITARRSSALKEGAVRTGVASSLSDGGGSTPTSPLGAQPQPSAAAPTRRSRRSSAAGGSSSSDGGTAGRQAAAAIAELAQGQDGPGGDAVGEAATAQPETSTAAGEIAMRGATATGAGAAR*
</t>
  </si>
  <si>
    <t>C_18500001</t>
  </si>
  <si>
    <t xml:space="preserve">MAAAGGLPAAGSTAYRQQQLLTSFAVYQWLPMLAKATEVALCSEAGAEGWLSQALLVGHLVMDVPWLECQPRPEADEGAGSRNRRQDAAWWEGVTSTCQLAVSMHTIVYLLATNAVPLLLGHCEQWQQAAVLDLLQSYWTRFAEMARVTIRARATRAAEQQQLRQQQADGKQQAGQVEGGKVSSTSSLGDTAAQQQQAPPPELVLQCLTPLPVQQLAVAHGRQDIVDYLVAVAKGLREELLIECGGAGAGGSGMGVQGPASMEGGASHASATADWLRAKWVGAVRLRYPSLLSQGQ
</t>
  </si>
  <si>
    <t>C_18510001</t>
  </si>
  <si>
    <t xml:space="preserve">MGWLPFLELCAEVGLPANDTWLLAGPHMAAAARQALDVLALRGGPTRTALDTLRQLVEEGAQPPPPLTRLLQPGTVLLATA*
</t>
  </si>
  <si>
    <t>C_18520001</t>
  </si>
  <si>
    <t xml:space="preserve">MERAAAVARPLGEPQQHGCFPPPPDVAARRGQDHNLGAGPGPGRLPLALQLLLLLLLLL*
</t>
  </si>
  <si>
    <t>C_18530001</t>
  </si>
  <si>
    <t xml:space="preserve">VGGWIHCLRGRRIWQLRQQARQRRWAFQYHALRPRHGQIHPHWQPECAALVPHRPPFERRQDRLCGCDCNRPEGCQRRPRVVGLRPKQGRGRTLPDHGARVDHALLPLHRLPGRHRANLLVWLRRVRPACGACGCTVTVRTAGSTKSLR*
</t>
  </si>
  <si>
    <t>C_18540001</t>
  </si>
  <si>
    <t xml:space="preserve">MAKKKKKKNLAVREERAAAAAASHNARAALMEEHGERGTRWFHRQADEPAAGAQEPITHLKVPGQPAPVALTGPGTRNTVSAAAAAMYSSTSPTGLFRVQPVCTASQQQLLAAIDRKVPADLNAAAEGSGDGALSDAELMAALAGSANGKAPGSDGVPYEVYKVFWALLGPRLCAAAAAAFAAAADAHDGGEMAAALPASWREGIITLIYKGKSLDRAELASYRPITLLNCDFKMVSKAVSARLQPALDATTRCTSKA*
</t>
  </si>
  <si>
    <t>C_18540002</t>
  </si>
  <si>
    <t xml:space="preserve">MANLAVREERAAAAAASHNARAALMEEHGERGTRWFHRQADEPAAGAQEPITHLQVPGQPAPVALTGPGTRNTVSAAAAAMYSSTSPTGLFRVQPVCTASQQQLLAAIDRKVPADLQAAAEGSGDGALSDAELMAALAGSANGKAPGSDGVPYEVY
</t>
  </si>
  <si>
    <t>C_18550001</t>
  </si>
  <si>
    <t xml:space="preserve">MAIVYDDTLLAADWVGLAETYFGQHGGSVTSKGQFSSENGTVPQMEDLVKTLRKILPHNGTRRYTVLACDGCGTVWSGGGGNRRCGCRGC*
</t>
  </si>
  <si>
    <t>C_18560001</t>
  </si>
  <si>
    <t xml:space="preserve">MLPRPATELSIRNLASKVEGLTRGEVALLHGMLSKLTAAAEVTAARRRAEKAARAEAAAAAAAAEAGAAQEAGEDAAAGGQ*
</t>
  </si>
  <si>
    <t>C_18580001</t>
  </si>
  <si>
    <t xml:space="preserve">FSPHSSRRLSWSTLLPSGRRVARFVKWRSFSPHSSRRLSWSTLLPSGRRVARFVKWRRFREVRRPRPRPRPVPW*
</t>
  </si>
  <si>
    <t>C_18590001</t>
  </si>
  <si>
    <t xml:space="preserve">MKSRRCLGELCVALVAIATATAYPDLYYSSTCTSHPTGSMRPHGAPSTDSSIAFTVKSTANAVVSSLCAGSVYAVTVSYPQTRETLLTASLGSLGGSSSCPNKRLYTGDANSHSASLTIPCSVNGATSVTLKVTTATSRWGSFLQASTTLPISSSCGCASSSPPPAAAASSLSPTPSPSTSSGTSPAAAASPSPSPSPSPVATDSSSDSGSSDSSSGSDSTGSDSTSGAVTCATSSLGYACALTLPGGGGETLHWTAGTAAPPDNACTSTTGTASGTSSYSGAANLVHFALSSPQAGYLSVGFTERAGMMAPANAVIGRISSGSAIVETYYMTSYNLDSPSNNGWAAGAAVLS
</t>
  </si>
  <si>
    <t>C_1850001</t>
  </si>
  <si>
    <t xml:space="preserve">MRSSASSYGDTTTSVKRERTWVLAVTATGRPPASAVTSSDTVSVGSVSSSGLMRSVTAGLGASYMPSSSASGCGSASATRCNSTRTAPTARCSSSGTLKGSAAARGLRRICTADGWSSGASVSDTGPAAAGAVSGSAAVSAAGAGSDGSGPAAASGSRSGGADACAASSGASAARRALAAASASARALAERAAAASALFATSGAGKECAQVVLHAGALATILSRARASSATSDVLPTAAGPSSSTAWPASRHVTSAAACAQRDGVSTWWWSTSGSAAAVAPAAPAVATAASEAMPNNSMPGSSRWRSPAGSLDSSSSRTAAVTARTSTPRVSVAGPNAAASEDAWPPRSWRRSSTHSSAPSAASACGPSALQRAPSLPPHSTAQICCTSVAKCGSNASITSGRCTTDSRFTSAGDSSSPAPATPVAPPCRCGGGVSVAMKRKPGCTASSSASPRSVRTNTGGRSSSGFRRSSTVASAAPRLSTSSEQPSRQARVAAPSNQRMLPPPLPSAAAALVADPSTGRCASARRQLLLPQPSAPVTSSGSAAAKAGSMSDQFRSTRAVIAKGFCAPGSAASASMLSGGTPDSATSRGQAALQADASASLNTGTSSCRASASLERARAPALAAAAAVPSSTHCCHSGRSAARYAPYARRKAGFRIRVRAVTCATSAPSITTSCPSSANASTTAPAAAIRAAAASRALAAALSSAARSSSDGWASLEPTRSRAASTAMGARSHRTNRQMSESTSQTQGCDLRALSITVTPCVAHISCCATLTASTWSGARLTSSSSSHACRSLSPSCSSTTSSSQQLRWTSRDTRITASKKSAAAIPTGRCDRSPASTAVGKADASTAATQPSSSTPPSDAPAATTAGSCSGARRRNTAVRTVGGSGTCGEAATAAEGSNVAAPHSCIMSGTMRSDTAAALMLARSISAASSRDSASGPAARARDARNSSVAVSPVTAAAAAAPSSAAAAAVASTAATSSAAVAALAGDCWPGAVGASRLPCHSSTALLSAVTWTSATVSSCCLPAASALAPPTAPPAAAELLAAGSEAVAHTACSRIATALARCSLGTGGPESDAAVAAMAHSSSVSMAAGQTFSVAAAGVAAAAVEADGDQVLQSRNSSSRASTVRQPRAMAGLISADRSSSGSAYTLACAPGTGAVAAALRCCASAAAKGPRRAVSSRGTHCSIIADTSGITAGARSSTIGMGTLTPDAARPRAAAAASVISPYRVTTSPASHGAAAGSNSVSTCAATARRCPVRNGSRQETRAESTCSRRTRAKAAGCACSGFSRLPESLHVAAAAALSPIWVGGVGSAASSAARLRRMGASAMPSVLASTPAGCEACSTAPSAACTSASQQASRWASRAKRLPGPAGWRVSVPSDHVTVTSCFADTLIGSATSPPYSSPSGSAGNGKLPAPTATATCGSSHIRHIGAQQSRSPRLGGGGTNAHAGEGESEGGGGASAAWTLGSAQRSSSTASQAARTSSTKASCTSMTAAARRRVSAVPAAAAAPGSVGSSTRAAAATAGLAAASALPGSAVKARKHSNAPQASCEADCTCTGLRSQASKKQLGCASRGAAASAMPSAGIPSTAWAMHAATTSCRMAPPATAACRAQPSAEAAAKAVPQSSQTPPAAAEWGSEPTAQAGVAGEESGRCGAKQSLTRPIRLPASTSNVTCDSTTPAAARASAATASAAAAACAAASAAAFFPAVTAFLPPRVLLVTGFAAAAAAAAAAAAVAASAAATAA
</t>
  </si>
  <si>
    <t>C_1850002</t>
  </si>
  <si>
    <t xml:space="preserve">MHPRPFYSGKAVPVSSSCCKPHGHPSNRLTPPTPFPPPLPAPTYPAPAAAPRPPPAPPLPRAEALPVLGTPVFVPEVSGPPLPTTAACVRLPNRPVPRTPTPQIPVLQPTAPQATPTAPQPTAPPQRPTHDRPFCMPAASAAGSGRAARTGQTQRPRPPAAPPPPTPPPHH
</t>
  </si>
  <si>
    <t>C_1850003</t>
  </si>
  <si>
    <t xml:space="preserve">MSTYSVLALAALVLLLSGNRAVDAVDAPGREEQPCARSCHTINCDNVGIRYGRFCGVGHGGCPGVKPCDPVDKCCQKHDLCVEKESVFSSKCHKRFLTCLEKHKEKDHEGFAPNTCPYSVVIPTMKAGIEMAMMFTGGLEEL*
</t>
  </si>
  <si>
    <t>C_1850004</t>
  </si>
  <si>
    <t xml:space="preserve">MLLGLKRPASLQPGGGGGSGSGSGGGGSGGGGGSGSGGGGSGGDGGGGGGGSSSSGGVCAHLGSGGGGKGQEELEEESAGPPKKRRKRAG*
</t>
  </si>
  <si>
    <t>C_1850005</t>
  </si>
  <si>
    <t xml:space="preserve">MPHVSTASVQELRNAIRTFKPVECKVSVHTPHRLVIVTSISSSGEGSATGPSFAAAGASSASVPAAVAAAPTPGPGAGPPGLPTAATPSSFAAAGASSASVPAAAAAAPTPGPGAGLPGLPTAATPSSFAAARASSTSVPAAAAAAPTPGPGAIFARSCTRNGPSTPEAERKRWARANEAPEKRAERLKKDAKRKRQKRAAQSKKAVK*
</t>
  </si>
  <si>
    <t>C_1850006</t>
  </si>
  <si>
    <t xml:space="preserve">MPPTDSPLHALVREHGQPQLVSALEEFPGLSELVGLQAEVLGRLERALGVAPAQTKHTDASGILKCQSLNPPGAAANLFRSYRTPRTPSSTPSATPSPASPSAAPPLRTMTQAVSTFTMPLPGGGSMRRIYTKTTASPPDGWPTPQLDVEVGGTDTELIFYVALGPKASLTHDLDYLDKYYNKPPPPTPEAAGSSSGGRPGQEQQQQQQQQQSPQQQLPSFKALEAEARQTPGFSPFVSPSLWVRAQAAGALCFNVAWGPAAAGATSAGTAATTAGAAAATAGTAAGAGATADAANAAAAAMAAMRRYTLTLVDIWLAHLLADAAAHAAGAAGAAALVDGAEGEAGGRQRSKEGEEGGGWGGGGDAWEQEGWRRAGRVLRNHMRYDPLTPMLYPVFGEAQVTAWMETVAGEEAAAV*
</t>
  </si>
  <si>
    <t>C_1850007</t>
  </si>
  <si>
    <t xml:space="preserve">MEAALPAAQLTAMRVARRTPPPEMHVALLDREIIFEEFLGDDGDGAAKSAVRGGGTGNTPNRDRRRGLGSTADVIRAALRGQRGRQGRQAGGDHMAGGSLFDAATASFEVSAGPSPEDLQLQSIAASVRLDPRVREQHLRNCNIAELYAKTGTGHRQELRPEDLAAAGRAPDLSAVDAAAAAAGGQRLTYQRLVEAPSLVRAVDMVVQALRQHQQHLYSRVLPGCEPPRFEFCLLLDNSGSMVTKSHGTKLATALVMEVLRRLEARFAVVSFGRKQRVLKSLDWAFDAAVGQFVLESFTYDEGTYPATACDFDKSQEALMPRITSLLRDIAAEHEVVEAEHADAQLPARVAQLLSRHFARMVRDMSSGVPAPSATTAPSAAVTGGESGTGSRNPSSSSGGPPRFTPIREFVGTITRQSLAAANLNLPKQLFTVSPPAAPIPFLRDLEAAMSAGAAGGSYGGEQEEQRQQALAEAVQRLASQDLPEQLAAVRQRLPDVAAAAAAEWEEAARRLEPQVARMGEVLMGTVMPPNKANRRRAALRGASLHIGGLIKAVATDWNYKKIFSERCLGSKREYAVAIAVDVSLSMHGPLAACAMEALVTLVAALTQQLGREDFALLAFGKDVRLVKPAAEPWDGAAAFALLSQMRFDVEAATQDAAAVDVAAALLRAQAPRGAPKRLFVLTDGYGSTGTQLAAALARAEEAGVEVVGLAVGLERSHVPRCYSRWVHAALPSELPDALEALYTSDEAAAGAGAGGEHGEEGDGSAAADAAAAEWADYSALLAGGEDNVDAILSEQQRVFGSILDKLGGDKELKLQHNSPDAMSLDIAFVVDATGSMSAWLEAVKANIRSIAADVAPRIARQYPELKLALRLALLAYRDVGEAAAGQQFQQLDFTEDAAALQAQLAGVRAFGGGDGPEDVLGALDRAATQLSWASKARFIVLIADAPAHGRECNDDPGDAYPNGVPGGPSLAQVMDKLKDERRPIDLMLCKVRNHALTKMEAAMRKHYDSRRANRSLRSVQLFDDSKMPATRFHLVFCLDESGSMAGSKWADVLSAYNQMLGRRRADQGLGDLVTVVTFSDYAQTQCALMPIDNAPSSFSFSGRGTNFAPALHAAESAMQRQPADCVPLLLFLSDGANADPGPTDAAMARIVAAYGGRTNLQVHTIGFQAGGGEAMLRHMAAAAPGGRFHSCQSGVDLASAFTSIAAGCSAVDGLVQRFAEILSEQISIKIMHDYL*
</t>
  </si>
  <si>
    <t>C_1850008</t>
  </si>
  <si>
    <t xml:space="preserve">MNPLPLAAFRSLRASSLTPASCSGCPSSKPQFAPFPKSGLSRARGSRLPALRAHKPSSSSKMSSAMESGPASVAASSPAGHLVGPGGAPSANPAINGSSPGRGPPPPAAASNQAPAAGTGAKDWPSFPFFHHLIIPPLEGQAPTSDPSATGASPQAQAQAFGQTTPSTPAAPAAAPAAPAPGSDDTRQPQQPQPQEALLVISPGAFLPTESFRPLAAAIQQAAAPGLRLWVGVLHCDLMALGQRYADPALPAMSEAGFKALVRNIEAAGGYSALLTQLVAQAEAAGFTPKREGPASTPFSRSATANSPSSYSVIVLSGRDLGRVIPSLSAARRLSYRRCHSHARDTSSLPPYAHASTFAYSPLMHVVGELDGQMRWFWAAPYLAEAAALATKFGARHVATHKPVVVVPEVNHAATSSGVVRAERGDIGGPATAPSSESERPNLTPQAPEYWLKFKCAAFVAAVRARLG*
</t>
  </si>
  <si>
    <t>C_1850009</t>
  </si>
  <si>
    <t xml:space="preserve">MAKRKPEAEAGNRPQKQAKGQGQKQNGKGGANASPAAAAAAKPAAAAPAAARMAFSTALAGPKPAAAGAAAGAGSAAAASGVFKNKEKVLILSTRGVTYRYRHLMEDVVSLLPHSKKESKLDTKSDRGVINEVADLKNCTSVLFFEVKLSGNHLKGSRPVLSFDAAFDDQPHYQLVKEMLTQTFATPKKHHKAKPFFDHVLSFTIADNRVWVRNYQLVVPPDKKKTDPDNASLVEVGPRFCLNPIKIFAGSFGGATLYDNPDYVSPNAVRSAIKRKAAGKYGSKVAARDRRTEHVAAHPLPRNPLDSIFKGEEGEEEEGDDAGSE*
</t>
  </si>
  <si>
    <t>C_1850010</t>
  </si>
  <si>
    <t xml:space="preserve">MEFFMMAMDAAARSSAAAASAASAAASSSSAPAAGVLGVAPVPLGMTCEQVTLSVEGNISAGKSTFLSILNRHLLHDAGFTFVKEPIEQWQSVGGGPVNLLDLFYKDPARLAYTFQNYVFLTRVLQERTTYGSTAKARLLERSVFSDRMVFVRAVHASRDLAEHELAIYDAWFGWIQDYTQFVAAYRAACHRLAAAGHPAAAGPRLPPPAADYFTTDPDTGRVSYRPVTQGVPGVPLPEAAAAPAAATVRLRLLRLLCLRRSMQSTQAAAGGGCAVAAAGWGPPXXXXXXXXXXXXXXXXXXTLAVTLKQRLEQQQHATTTPASSSSASCSTSSPQQIQIQSLEAAPPAALALVDIPPSIANHLYIIDSTKEQEAVSVVSDK*
</t>
  </si>
  <si>
    <t>C_1850011</t>
  </si>
  <si>
    <t xml:space="preserve">MERKYGTAIWNAHEALQVGEPSGAVAASAGSSGLPLPEEGLQCILEVIIKPAAARVLDPTLPGAAAAAGTADTRRRAAAVTEVQLAFVELVRWLHRSSRALAGHDAVMGKTMAIIAQLVEYPYWYGLLDKSNKEDYEARKAAKKELTKRLAVPPPDKHPLARKHKTLVPAASAEGTAGAAAGSSSSSNRSSGPVHFFPHLMGNLMAVPRQRPESRAAAAWLAVELLHCADPKVQAALAPPPPSLSPSPASALVPPPPSLGDLDCWAPMWRMWLDPHVAVAVGAGSFPLPADPDGLLYGGEVLLPMSVSAKQEVTVTWSDGTETRQPAGAGRRLARDAQGLACWGALVQAALGAVLQASQPAGAGAGAEGIAEAPILRSLAAELAALPTPPTQIGDTVMPEVSAMMELWAAQGAPFHDQWVPRLLTALLGPLATADAQQHSAATAPAPAAHSSVYALPLLLRSALLSPAIALGCLTVEALDKLARLCSTWSPSASTAAAAIPAAAAEDVCPAAMLTELLCAIAATAASDSGPPVPKEHRAKAVAILLHAVCATASDPAASSSAAAGGTNAGAAGKQQLLAAALVQATADRSAVEEWQGSLLAPTASGQQSSASAATAAEEVAAVLATAAAAALAPGSFGASSIHGAAAAAAVTGETATLLLRASRALAAGPLALSLRRALVAYNQAVALSSVQHLLKAAIMDRASISAAAVSDLIVPLMMQLCGAATLLPSAAVAASPHAQMLQPSATAPATAAQQDGTASSARVPSDLILTPTTQRNVQLIREAAESGVPLLLSGDTGVGKTATVAHVAASLGRKLVRFNLSSKVTTQDLIARPLLKAKAINSGVQGGGQEEELVMELQPFAAAFSQGHWLLLDEVNLAPDQVLAALELPLDRGVMEVGSASAGEAAQAGADATIVLRRHPDFRLFATQNPGAGG*
</t>
  </si>
  <si>
    <t>C_1850012</t>
  </si>
  <si>
    <t xml:space="preserve">MSIFASAEGRNASAAVAASACSSTLTTRSRSTASAPASTGNEELVKARCSASASSLARLMVAMRPSCRSSTSFLPAACHSSSNAEVCCSSASSCCSASLPASSDWCVSHCSSAALTSTGSAAPAAATADALPLDTAARYASPPSATLTCATGSSDRTTASRRCAALPSRSMWPSAASARATGLPTKPKAAASGAHRRASSMHGSSSAQRSRCACSVRRSAAASAAPESPPHAAARRCLTSDHSAARSGSLGLAREALRVATTVRRARKDRTACSEEAAAESAPTPCSAAATRLATVAATPPLQALSSCAHSPLTARTTAVELGGGCSCSSGCTSSSSSSASWRPPSASGCRSSSRSLTLSSAALLLVRCSVPAANSLPACSNARPAERAAGNEASTSAPRSASWRAAAAEAAWSDGRSSARGWRPPSLPVTASATSSASSCAAIADDDGAPLPSPSSTSTRFSAAAKPDRGAYAAHTSPARRPVSRASATASASCNHSADSLTCPRSPAAGPSCRSGAPPAATAFIARLGRSCRSASSGVPRSRYGWSCAGASMVACVREGMDAGSSAAAPVSRPQSESGATSAQASEYSCATPGKSLAASGPAAVPGCCVGPSTSSSRLYAAYSASALSTRHTPGTAGGSVQLLAPLVSAAVRSPPCAGALTACNSTPSSLLSTTASADSLACRAARTSAARASPAEESAAASRSSCSSSSQQADRMLLSKTPRKCSRPTVAAAALVSLSGSMRRRATAAVRRSVSSAAVAGSAAAAQDAASRSHSSASRARATGFSCRGRVKAAADATFATPHTLPSNGSPACSLASYASSELSTRGTPYSSSSRCSASHLPASTARSADSSLRPSASRLLGTGHSRRARCSRPCSLCTPASRSRQSGSGARTCTFCAARCRTAASNSAANQANASGRWASSASAPASRRAAPTAVEARRLPAVGKGSQSGTPGRCAIRPDSASTSSEATYCSSTRPAMVSYATASSPTPAGSARASAAAVQPLCSRRAFAARSVERSMAPLAAAQPATARPSTADAAKCAQQACSCSDHSIAAARCCSLATASDTRCTSASSAKAVPLSAAGAVGTSYSGFRSDGCCRAPANACSATPRCSRKRGWMVPAAAENTSPSACSYTLSEGLSSSRLFSRSTSSGGALNRCSPAASGDAGALRAAARSRSDCRCGCSSGSAARASTTMPSAKSSPSGTRSCSRRLARCCTRVLWTVSGFSPAATAFAVAAVSAGSTSASASRTSPAARDVTPASAPSSASHAPSRAGSQLPMRSATSATRHAKRTATICASTA
</t>
  </si>
  <si>
    <t>C_1850013</t>
  </si>
  <si>
    <t xml:space="preserve">MPERLASDSSDSDNGEPPSSSAVVEVQVQLSRFHLETLEGSATGDVEVRGLTLGVEKRELLTDAILFLKSGVRYGLIGRNGTGKSTLLRALANKVIPGLPRDMKIVYVEQENVPGDDRSALQTVLDAGSARGRLAGQIAELEAALDEDPEGGQEEESGDANDPEQERSEGAQGGAEGATDSSHGGGPGTTGEPRPPPQQRLTRHQRRLVECVRSILASRAEGTAVEAEQAAARRSRLRGKVALKNALAAREAARKTQEDELSLDKASSMAPQLLADLYEELEELGASEEEELAAAGAVLEGLGFGLEQRDTPTKQLSGGWRMRVALGCALLARPHLLLLDEPTNHLDILSILWLQNRLATCCEGQTLVLVSHDRAFLNAVTQETIILRDGALTYFPGAYDAYMQAKAEASVHKERQLAGQERQRAHLEATIQRAEKAARDAGDDKRLLQAASRKKKIDRIGSDKTADGKKFKVSYWAGYHDTQRPQVELDRPEEPVVMQLPPPEALRQRGPLLQLRDVTIAYGGGSAAVAAAEAATAAAAAAAAAAAANPVTSSTRGGKNAVTAGKKAAAEAAAQAAAAAEAVAAEARAAAGVVLSHVTFDVEAGSRIGLLGLNGSGKSSLMRVLAGQLAPAAGEVVAPASSRLVVACLDQHSGRRLLQQHGSSISTDGGPATPFSAVQARCPTLRQQEVFDYLGKFAVPGPLASTPLAALSGGQRCRVALAMEMLAKPHVLLLDEPTNHLDLITVQALAAAVNEWEGAMVIASHDLQFLKDTCNQVWVVEDGSVKRQPQPEPADAVADFAARLSQRLRRRAERGRRQ*
</t>
  </si>
  <si>
    <t>C_1850014</t>
  </si>
  <si>
    <t xml:space="preserve">MIPGPGTQWPYGKDYYKDVCNGPAGVLKVPMKNRYAMDWVNAPVLADAYIYRTYSADPTKSLLYITVAIRGVNNNFPTQQPTGQAPNQLFYVEPYPLEPEQDDEGLYLDMSASIYLWTDARNVTYKQYVDPMIYSGKYSCFSAVFNLQRICDPARSYKNTAKRNLNERCTCRPGFENNCDPVDISKSDRFFIVLNVNGVPFSSSQIQIPNPTCANPPTITKPTVFSNSNGPAIITEYVLNPDACNLRPTAPPDPPLNPSPPNPPLPPSPAPSPPNPPLPPSPAPPPNLSVYAQVSVTTFNPLRFFSSGYDCSMARNATSYYWRGRTVVQRVTCTITSVFQSAFDSNFDVLTLTFYFNSITNLRYFFDSVNNEPFWVDLFTVLTPGCGAVGNYTDIVYNPFSIIPPVPLAKQNLTNPQPFCAYGGEVSSDDCWFVMDQFACPHPPSPPPAPPSPPRPPNPNSPPHPPAPPSPPPPPCGVTVQAINYRYNATSDLDACWDFIVTVKYLYTFNATSWYCDTVSLNSTFMSIYTVFATDKEAQTFWTNFNNPYFAVVTLSSINPTCRTGLLGMGTPSCNQTDVYWDVRNSNYPVRQLGGVCPPAPPRPPPRPMPVPEPPGGPANMPSPSPPFPPNMVPPSPPVRPRPPPPYNDPFIMTVESPTPYADDMCERATATLVSKLAFFDRPYQGPVCKLGATIAYFMVITVGFTDPRHSTAFGMTFHDEFNEYAATVGLPCNSSTLLQANGASWVERCPDVPALCCGVGLNSPPPRPPRPPRPPSPRPPRPPPPDLPAGPDGPSQPNAPFVRRRPPPSPPPPRKRSPPPPPPVRRPKPPRPPPPSSPPPSPPPSPPPRNLPTTRRPXXXXXXXXXXXXXXXXXXXXXXXXXXXXXXXXXXXXXXXXXXXXXXXXXXFTTYGWEEGTQYDLLNDDCPNRILSSGAKQYNMTIGMTQGAAQSLVTLLNQPDNFQLFVTASDILCGSRVSLIKLVTQEVYFTKNKDNSPLALDPNNPFSSCVHTLLAMRK*
</t>
  </si>
  <si>
    <t>C_1850015</t>
  </si>
  <si>
    <t xml:space="preserve">MALAAEAATIGRTIPVWRSKLLKSLAQNKRLANSRYVQLATVRPDNRPANRTVVFRGFLSDDDDSLTFVTDSRSRKVGEVAVNPAAEVAWYFPETREQYRVSGNLTIVDAASTDSAMQAARKRVWHNMSDPGRQQFAWPHPGLPRHLEDPTAWDCPAPGPKDPVLDTFCLVVLHVDEVEQLKLKSNERFLYRRQEAAAVPADEGAAAVTWVEEPINP*
</t>
  </si>
  <si>
    <t>C_1850016</t>
  </si>
  <si>
    <t xml:space="preserve">MLPGPIRPVDVNCRVLAVDFSRYPDHYVLHVWDGTDTAPVPPSYSSEPTPPADSAAAVAAGGGAAAGGGAAQGPRRSQRKRERDADTGEEADQRPQGHAAGGAEVVSAEEGQQEDADAEFGPCVPPDRCRLLMPLASIAQLGDSGSGGGAGGGAGAGWEVLSAALQPDEMPIAGSAVPVVLPAELFTLESPAPAGAGGKAPPPTFDCVRHTAAPGADAHADPQGQLQLVFTAGSHYVLRTAKDMQKGLSSCSHVGPESHVLLQQATCDVSPARVLARVMAVLRPGLPPAGAPLRPADEAGLRRAVMAGGLFQLHADVAPGSALDTSGNGSSYGLALLLQDATATLRAVAVGSAANLLLWHIPPPAPTAGGAGAATMPAIEGVPTQQQQQQQGLRQQSLEKDEPPTPTASVVEGGVRTRARAKDQPQPPAMSQAQLHCLANQDVALGTWIECVLRPMYRSRSNPWQSAVYSIEHTALMGTPAAKAALEAGAAPPPALDK*
</t>
  </si>
  <si>
    <t>C_1850017</t>
  </si>
  <si>
    <t xml:space="preserve">MGRGRGGVLEAAPGFPPQGAGVLVEMNGWRALHAVDDALAENAGVVSFNSRVKAVTPGEPGKQPAVLEVTQADVPDGAVRTVSAGILVAADGYFSRTKRQVRPLLLLLRPGRDMLAQRVRH*
</t>
  </si>
  <si>
    <t>C_1850018</t>
  </si>
  <si>
    <t xml:space="preserve">MASAPRCLQATSTSRLNPAPLVPLQHIPSCVTRAQCLRDHRVKRTRPLVVPAATRSDRALPAAEASHIGSRRAALLALAASGLGALGGGGLLLPEGAEAALAAGVACPGMNGYALQQCLREARKAKEAAEAAADAEGGTLGSGGGGADSVREERLKYRQFEQPGTLVTLPSGLQYRELLEGSGPEAALGSVCEVSYVVYRLASGAYYNSSSSSSSSSSSSSSSSSSTGSSGSNG*
</t>
  </si>
  <si>
    <t>C_1850019</t>
  </si>
  <si>
    <t xml:space="preserve">MQQQLQQLQHMQHLQQLQTDTVMATLAALQRLPSGGHNTTPLGTAGGTNGAAAAAAGGAARKGAAPPQMLPPPPGDAAAAAPLFTWPGLAPLDSAGTSSVLPGIGSMLLGEAAAPPDASAAAPAPTSRLVPKTSGDMDGAAWGNATDFASLVHNAAAVPPPNLVSSLLRQGKAAAEPAELATPTQAQTVTPQTVAAGGMRSSVAAHADRSSHHRTRTDVKFTSHGVCVMGAAEAAAALAAAAAAPSGRQAALKTSKSCITPGYNSRPVNSTATAAVVAIAAATGGGGGGGTAYSSGDCGAAAGAGAGVAAATASSSSVTRAPGLMRLSSPDIAMAECITPTGMPVPAAAAAGAATAATAAAVAATGGTGAAAGPGGGRAPPMPPMPQQARGAVAVVAAVVGRNLAFLGSLDAAGGLVSFNPVATTDTMFSRDSAFAPFSPAAAPLLTSADALSPPQANQQSQQQSQQQSQQQSQQQQRTPRPLLATTRSGIPVSSGATAAVAAAGGGAAAAGGVGGNARTASGAVGGSASATRPLLLSGPLLLSSAAGDCVCNTTNDGGRQLLLPPPAGRRGASSSNSSSCVGRTVAPPLLVQPASLAEGGGGGGLRVPPLSAEGGCVAAAAGDATTPAASSCAAAGCVGAGPGGSISRSRSRFGTSQPNLNTAVGAAAPPTSGGLLLLSRASGVADGGDSAWALRTSSASAYGGRAAGGADAPMAAWGSSPHLLSLQNDFLKSTASGRERDSQAVALVDVNGVATKYRSASCGGAAAAGAAAAGAAVAGGGGGRSINAVGAAAGSASKPERRKGGGVFAKMLRAVKRAFT*
</t>
  </si>
  <si>
    <t>C_1850020</t>
  </si>
  <si>
    <t xml:space="preserve">MAAGVRLCVEAIKGFKQAHEEPEVMKLAAREVRVLQSLHHPAVVRLLEAFRSKSGRVYMVFPFIGRSAFQEMDRCAAQEQEQQKAGSGGGAGGGEVAGGVYGGSGGLPPALLKLLAFQVLHALAYLHDLKVC*
</t>
  </si>
  <si>
    <t>C_1850021</t>
  </si>
  <si>
    <t xml:space="preserve">MPGEWRLPLISGLNKMLMDTEKQAFAHLDAEKVKDEDAMRSNRHFNLLQRHQAALRKEVEALRTLRVAFFSALALTPPTATAGAGAGAEPSLLDVWLSCKHLLQQLMKSDHTEGFRRLTALAQEAAAMPPLERYSPTQPQPLSRCGSPAMADVFERVRAGFVHNAVAGALATPPLVHRLMSLAVCALAATARSERELGAAQEQLQLAEKVLESLAAGLTHSSSSMLQVRQTSYIVAVAKEILKRKLAALASLRRSRELLSRELRPAAQPAVVLAALRKAVRGAEELTLQLLAEHSGGGGLFWAGGGAEAALLEFGDVLLRSGKSLPVRIINSSDRNVELRVLLLGGAAGESSAAVASGESGAAFRVVPDRVHLSAQRAAVLNFAIDSSCAAAAVPGVLSAAFQLFSPLVGEALVLRCRVRLQELAVALAPSEALGFGVLTTRTQRSAKVAVTNQTGVPLRVKADVVGSPAVPEAAEAARATSGPSARISSSCDVLPPYATETLEVTLEAGAADVSSLSCFALALAVNSSARQYHLPLAGSVVQPRYQLEWLDERLDGAVTATSLRAGSCVTGPAIQPGEQHGLRLALRNTGSVPFNFCLSSGGAQLQGQLRLAPGALGAPVSFALRPANEAQLDACYEGGVFMGIPAVLRAQNTGQVPVRLLGLDSGDRVECVSPALPLTLQPGAAEQDVKLRLRRSAVLDIMRRMGSGDPGTSFDLDPDHHSVSLRPGDRKPLSVVVSNRGTAPAVFFIWAKEPPPQGQQAQQSQAGGTPAAAAQSGGSGPLSLVLKRGKQVVLAPDSSMDVLPVKFEVHPNRDVSFELTVSIAEDAVPGTIELYVQVQSCDEVQFASRTEGRCITIPVRVEVAAQGAAKDAKKSKAEPQKQSAGATAQARDTTGAAAPPALPLSLLPLEVLVTAAENSPGDCASLVDIVLPAVVVVGCGTQAADPCLYEALQGGFRGCGDVWENTAKTAVELCGWTVGTPLIEAEQRKGSAAVVDHIKSLLSSQKHAGDIAAALRSRGGDGTLSGPQLALLGAVERLYASTQLQDGLQVSAALLVEQAPALGLQCGDELAMAVSGLASRQPAPHFSWRAVSDAAKEALQRCGVELAAPEAVLLATLRAAETLVAAAAGCTAAAGGTARCGAAAAAVPEPVVGHDGLMAAARELAAALPAGPAVDVLGVLLELAGSSSTSGSNGSTDGSGGASDGGSSSLSGSSSGGGGSSGGDSSSEDGGESQELPEQVRKLLPTALCENAELLATSQDAQVVLASALEVVLRYATCASPLAKPESTGDVTNAAAAAIAAAGAALTGLHSVGRTRKQEAAGELLLNLATSLCGTSSKAAAAKLVSSAVVQLVCPIIGSHLQQLLAPNAKPADMVLGAAAAVGTAALDGATAYVSASEPQARLHKTFIDMQKRLGTFVMSEHFKDAELWSIDTKRVGAVLALSKSFSFASSKETLKAMRVFMKAAHTGNRQRAIKAATAAVCGVAGEMLKEEAVKGLGVLLMDLAALAEAGPSFRAEDLLAKCAELAACLPATSQAAGGFSRQLAGRVRESWLAYVRQPSDKTALAAARAAAELAGNEPGALAMQAVAELRELRITRPALTDALRHTAPEHLTKPLLDALAELRSLRLGPSPVASGGGAESASSSGGSTGCGSLVNLSPLSAFIAATIAAGASQVTPAHAAALLQHLAASLAMADHSRAPEHLRRLALTSVLVTCFKAAAESSRKGADSAAASDAAEAGQPQAAVLEEQLEKQQHAEEGAAAGAVGSSSDLGTGAQARGGAADGAQKGAASSGGSGGNVAEDGGGIASSAANGDASGEADAAGRDARGKSGPSTPQPQCTSTATEAEVPTDFIGTPSDADPAAQPTDLASTSVHLTSSAAASSAADSEAELTDDDAGAGGSTSLSGDSGPTAPAVSPSRLHKRGKAGAAAAAAQLPGAERLRADLQATLQGSGPLLVRLRQQLQAHLEAGAFAGAAAAGAGAAARETAANDGAAGGQEGDDAAERHVSLAAVVSELRATCNRLGGAYHGAVRLAQGGAAHLVGQDAAQELVQQALRLLAGPAMRAAVEWALAEEDGALRRALGQLLPHLEPGVQRELRATLGIKAARDADGPDDFEAAFEEAGSSGAGAGGAGRHAVSDYFSGRGDLELLAALRGRDEGGGGVGGAAAGEEAGAGGDPTAAMLAELMEREAAAAEGRSGPVANEELELLDREIIFEEFLGDDEDGAAKSAARGGGTGNTPNRDGRRGLGSTADVIRAALRGQRGRQGRQAGGGHMAGGSLFDAATASFEVSAGPSPEDLQLQSIAASVRLDPRVREQHLRNCNIAELYAKTGTGHRQELRPEDLAAAGRAPDLSAVDAAAAAAGGQRLTYQRLVEAPSLVRAVDMVVQALRQHQQHLYSRVLPGCEPPRFEFCLLLDNSGSMVTKSHGTKLATALVMEVLRRLEARFAVVSFGRKQRVLKSLDWAFDAAVGQFVLESFTYDEGTYPATACDFVAQTVFREAVPPERRAAHRRTILMVLDGLTKEEVPEDYKSALQPGGIDLLVLNIKDKSQEALMPRITSLLRDIAAEHEVVEAEHADAQLPARVAQLLSRHFARMVRDMSSGVPALPATTALSAAPAGGESGAGSRATQPSLLLSTALADGGSGNPPSSGGPPRFTPIREFVGTITRQSLAAANLDLPKQLFTVSPPAAPIPFLHELEAAMSAGAAGGSYGGEQEEQRQQALAEAVQRLASQDLPEQLAAVRQRLPDVAAAAAAEWEEAARRLEPQVARMGEVLMGTVMPPNKANRRRAALRGASLHIGGLIKAVATDWNYKKIFSERCLGSKREYAVAIAVDVSLSMHGPLAACAMDALVTLVAALTQQLGREDFVLLAFGKDVRLIKPAAEPWDGAAAFALLSQMRFDVEAATQDAAAVDAAAALLRAQAPRGAPKRLFVLTDGYGSTGTQLAAALARAEEAGVEVVGLAVGLERSHVPRCYSRWVHAALPSELPDALEALYTSGDKELKLQHNSPDAMSLDIAFVVDATGSMSAWLEAVKANIRSIAADVAPRIARQYPELKLALRLALLAYRDVGEAAAGQQFQQLDFTEDAAALQAQLAGVRAFGGGDGPEDVLGALDRAATQLSWASKARFIVLIADAPAHGRECNDDPGDAYPNGVPGGPSLAQVMDKLKDERRPIDLMLCKVRNHALTKMEASMRKHYDSRRANRSLRSVQLFDDSKMPATRFHLVFCLDESGSMQGSKWADVLSAYNQMLGRRRADQGLGDLVTVVTFDHSARTQCALTPIDNAPSSFSFSGRGTNFAPALHAAESAMQRQPADCVPLLLFLSDGANADPGPTDAAMARIVAAYGGRTNLQVHTIGFQAGGGEAMLRRMAAAAPGGRFHSCQSGVDLASAFTSIAAGCSAVDGLVQRFAEILSEQISIKIMHDYLLLVVITPPPLPL*
</t>
  </si>
  <si>
    <t>C_1850022</t>
  </si>
  <si>
    <t xml:space="preserve">MAYALLHPLLLSPPPQQDFLEACERKPVQVQSASQEACGAAAAAGTADTRRRAAAVMEVQLAFVELVRWLHRSSRALAGHDAIMGKTMAIIAQLVEYPYWYGLVDKSNKEDYEARKAAKKELTKRLAVPPPDKHPLARKHKTLVPAASTAVPSASAEGTAGAAAGSSSSSSNRSSGPVHFFPYLMGILMAVPRQSPESRATAAWLAVELLRCADPKVQAALAPPPPSLSPSPAWALVPPPPSLGDLDCWAPMWRMWLDPHVAVAVGAGSFPLPADPDGLLYGGEVALPMSVSAKQEVTVTWSDGTETRQPAGPGRRLARDAQRLACWEALVQAALGAVLQASQPAGVDASTEGIAEAPILRSLAAELAALPTPPTQIGDTDAQQRSAAATAPVPGAHASVYALPLLLRSALMSPAIALGCLTVEALDELLRLCSTWSPSASTAAAATPAAATENVCPAAMLTELLCAIAATAASDSGPPVPKEHRAKAVAILLHAVCATASDPAASSSAAAGGAVGGASADAAGKQQLLTVALVQVTADRSAVEEWQGSLLAPTAPGQQSPASAATAAEEVAAVLATAAAAALAPGSFGTSSIHGAAAAAAVTGETATLLLRASRALAAGPLALSLRRALVAHNQAVALSSLQHLLDAALMDRASISAAAVSDLIVPLMMQLCGAATLLPSAAVAASPHVPLPPTVRTAVLRLLAPEQLPAVVAAGASLGGVELEGWVAAVLASALPTAVDAGERSHLPVGMAAADFFDAVIRVCSGEPATTEAGAKCGPSNGANSAAAGGSSAPFLCAETGQRNRQLPPVVRSEDFDLALATLQAQMLQPSATAPATAAQQDGTASSARVPSDLILTPTTQRNVQLIREAAESGVPLLLSGDTGVGKTATVAHVAASLGRKLVRFNLSSKVTTQDLIARPLLKAKAINSGVQGGGQEEELVMELQPFAAAFSQGHWLLLDEVNLAPDQVLAALELPLDRGVMEVGSASAGEAAQAGADATIVLRRHPDFRLFATQNPGAGLFKDKREQLSSSFLGRFQPVTFQALPDEEWQTVVSARLQAAGVAPGLSEACAEEMVKVHNTLAELHQGASAFAKTTIRELLRWTDAVAPRLATDPAPGGAALAQLLSEAAYVVYVSRLRSEEAQAALVRALPDADHVSQLFLSGSGHDLEVILHALFGNSCNTTSNPQHGSSEAQPSEEERAALLSAAASAREAAAARIAAAVLASFFDVGLKLYARQLRGKTARQELVPVFSDALASACSAACPLDVAESGVPPLSIEALAAEPGAQKPFAITARVLRNWSLMLPAFAAAEPLLVTGADGCGKSSCLRALAHLTTALQYINLTPESEPSELIGQYLPVDGSATSAAAADGNGGGSIRWFDGAATRACRDGCSLLVDNLGAAEATVLERLNPLLERPPVLVLTERGDAELLAVQPGFRFMATLTPPPQRHGGATGVAGAGEELSPALVNRLSVVHLPDVMDAFEPHFATEVQQICAVLCGGSDGARWSADGPQADAALGAELCVLLRRQLRGGQASSLAAALGPATLTLGVLVRLMDLAYALTLRHRVCFAQALWLAYSATLGGSVLSNNAGSISASGGMQAPDAVTAAVRELLLSKLPAGERHLLDPGMLLFGMASEAAVATAGAAGATAAAEPLVLHHHVLTPSRCAHAAALVTCLEAGQAVLLEGPAAVGKTSLVAELARARDKMVFRVNNSESTSMQDYLGTFLPSSGGGEEGAGSSCTFREGPLLQALRQGAWFLADELNLAQAGVLSLLAPLLEGLGFVQVPGTDRVVAAAPGFCFVATQNAAHGGYTGRQPLPSALRSRMVEVQVPDFAREELPEIILRRSELLATTAGGGCNRRLTPAEASQLAELYFALRDTPHRITMRELIKIQRRAERAAALHKLLTGITGWQGLAERLQQLSYTMEQRGPDVVLSDGLISLTVPGADLSRSALKAAIAAAAPTALAGGSSGAVVSSIPATFMRHLVQLGLAAACGEPVLLSGPTSCKSELVAAWCDIIGRGEELLVEHLTADTDASDLVGQLQPFSTAELIKELPVVAHNALLRSTALLCPSGNGSGEVRDDLAELQQQISQHLRPATEQCGKQLAEWLRKLSQSSLSRDRAQPGSDTTADGAAPKEAGRSSSVADSSESQSTSGASTPLRQAHGGGAAAAAMPVTLLTADALAAAKARLAAEAPELAAQASAYDKDTAAGGNAAPKSVSSSGPVSPQQGGDGWVKLGHEGSSDDEADLDKWFRGRQHPAAAAAGAATDCQRRSSSGGSSSSSSSGASSWAEDDEDSGVQRRVNLEDLEAMSDDSDYAASGSGSSEDGNDSDSGSDSVSRINSISATAVIVGEDSSSDDYELPTPPEREPEAAAGPLPSDPAPAADTAAEPETAPAAAGPVSDTDAPEDQPSAVQILAKQLAQLEGGALFCHQDRRSPRAAAEPFKVPDELQRAVGAVLVLLQRVADALPQPDAELLGMLRRLEAAWEMVQGAIAAANAAVAAARLAGGRGGGGGNMAATVLARPIFLFKDGSVTKGVQLGRPLLLEDYDAPSPAVTERINPLLETEPTLTVSEDVTADAGGRPVAVTASTQVFATMHTSSGGGSRGGKISPATRSRFTEVVVSPYEDAELRMLVERRFHATGRSRGVDAALAGPVAEMMFEVRQVMKGSRWARRGSDLRALLSWAELAAQLVGTPRAAVAAASTSGSGRARAASRQPQPGGNSYELAVLWAARFSYLEHLTDLADVAEVLKAWWARKQQAHAIPAVYMAVAEPPPHLSDLAAAEYESPILLTRDPLQPAAKRLQLAYTGLSVPLPCASEEPVPSGAVAPPQSQEEVAARLRLTTTPSLLLNLASVFAALMSGAPLLMEGPPGIGKTAIIEQVAFLVGVRCERINLSASTTLQQLLGGFTPRMQGGVRVFSWQDGKLLQALRRGDWLLLDELNLAPPEVLDGVAPLLHRDASDFVVPVTGERVPVPPGLRVFATINPASIGGGRNQLPRSISGLLTRVRLAAPSDSELSAITLAVFAGCIGGCLIRTDHVDAVFRVHQEVVRAMAERSLGRGGGVQPFNLRDIIKTRDVLVRIMRDQEAHYGLRLGAQAPQQRSSAGGENDASAGDDDAAPSAAPDELLDVEGVKTATLRRVLDIVYASAFPELADQQRVRDLIAQHFSYGMASSSKTGQFPVSTTGNHSEELPAIDTSVPGVVRMGSIYMERGDEASSTTPLVHTPGTLQRLEMLAAATRSGRTVCLEGDTASGKTSLVAELARLAGMRLRIVPMTAESDVADLIGSWLPAREGACEAEDGALAGVTSLAAGLALKSGEWVLLDNLNSAPPELVERLNSLLEDSPSLNVYEHADGEVFSAAAGTIHPRFRLFATVNPRRPLSHKLSSALYNRVIRICLAPLDAGLTPANAGSHELTALLRGRFAGVPGGAELAELSVRYHAAMLGLVGTGAVQVLQDFRLTPRNLLQAAGPVAARCTSIGSPVPPATSTSGTALALEADVHRVSDAVAKLQQRAAAMLWSLLQRLEGLPNMAELAVMVVEEVLVYTYPGQAPELEVMLRDLQALPEAPAASAVSAIMQRWLPAGALEAPAASRRDSSQLQHWVEEQTSSLRLQAEYCQRELQDFVAAASLSDAGERCRLARRAARELHQLQACCAHLAASAVDGLAVAGCAAASGAMLRSTDLAAKARLLQRGCTAAAEALALPAGVGELAVAYDTIAGRVEEQYVALVKSVGMMEHQSLVFAVASLYSKPISTVAGLLPKVLCSVLAWVAEHDQREALHRIAASLLLLAGVWTCELMVPQGLRAPQQGAVGPAVTRYSLFQLQALYSARDVLEKRSEGKARLLLQNFLKDRAVLCHSELVDALSGLMAQRPGVPLCEPFPTAGSLLASTAVGAALREAGADALLAHRPLAFAWLAALLCSAGPRWPAGAVVYLESILVSQPGHLPPAASLLDGSTPLELRILHQPAAQRHAEQDDDQQAQDLAVCGLVALVMLSTWWPAAANGRQRGSAAGSGTSSLGITDVAAAAAQQLCEQARALYSGLRVSDGVHKLQGLLQRARRLCPVPSNLLAEGLKLLSALRAVDAGKCDALHLEELLYGVPRVLSSLEAYEAKLQAGDPLLGKLKPVARALEADECDLDAASWAAAAEPATAAELTDLRTAAVALRRMLPDSETNAAAATVGLEHFLGVLDSSMRSACWEELLQLLREAAADSSAGEARAAEVRAARQAKLSALAVVLSNELGVELQAVSAPAHGGDRTAADTSGASSCTEPPAVPGVCLVDKALAEYAAYRRELLVEGPTQQPGTAAGPLAANDFPGVAQLYSDAWAEVAPDSDWGLLRLFGKCRRLQEHAGGISGRLGSYFKGLAVHILPPSLQPADLACAFAPGHLADLGALVEASFPAALSAGRALLHAGKLLAAGTLHLTSSSAALLKVSEREEDLQPLAEGGRQLALELEELVQPLLQLQPPPSSTAVVRAVSGLCAQLESACSGGVAATVASLVAAAEQGVVVATRSASLANPNDPDLAALWSDVRQRLAAACGGDSGAALAAADRLTLQAHLERCADELPCMLEALRCAPLAAAFGFVGNPVALAEAAEGHMERLGSAFLEPSYLVRHVHKALTRLVGSHLEAAEITAATAPVRAQTTQYQSDDDAVGLGWQPQHYRAAPACSGCGTVYSSGPPALEQLDLKLKTLIEQLLTTAPMGQSSQDGGAAPQRGLASTAERMSLLRTLLLQSLFTAGVGVVSARFFTNSDRCVSEHLRDLERVDAHTVSANRSPSLNWAALQLCGTHHLPALERILQQKLQAATSGSASAVAAAGAALPVEVSAALLQWETHQSLLYHGLQGAGELLHALYAYCPDALRVSHLVSEYMQYCEAGLQLMYSPLSAIGQARGAPSGGAATLSSGQQLLSQLLALEEWSFGQVGRLLWQQLLEVNATAGKLAEQQLLALEQHTSALLDEWQAAGRKLVEERHDGRMATIRRAREEAEALQRAYIERQQQAVGDLALLLQTIRLAAELTAAGLQQLYIAAVHRTLSRCGVMQLSQQLSSYAFPAQ*
</t>
  </si>
  <si>
    <t>C_18610001</t>
  </si>
  <si>
    <t xml:space="preserve">MGPGGSKYEMWGVSNSLWACAKLGYRDSDLLLPLAEAAAALALDMNAQDVAINLWALEVLGCTGSAFRAVLETLYGAALRQLRTPKEAEAFKPQDLSNILLALEGLQLRGKQSELLASAVAAACVRRGFAGFEPQHLSNSAWALAKMGYGAGATSQATQQSHWYAAAAAAAQRPGVMAGAKPQGWANLLYALALVRHQPPPALLDAGAAAVMQRGNAQECANTLWALAVLQLRHAGLEAAVCGRLGELLRLEPESLIAQELCNSLWALAVLAGGVGPASPAAAALAPALAYEAVRRREKLNGDDFSQLWQARQELGGEVAEALARSPDLLAAMEAAVAAERATTSTTSSTQEQVAEALQRLLQKDLLPIVSVQTEVVVEGVLGRVDIVADWRDGRRVAIE
</t>
  </si>
  <si>
    <t>C_18620001</t>
  </si>
  <si>
    <t xml:space="preserve">MTGPGAVPPALIARWVQALPRALLPAAAAVRCTGWPSPTCTSCATRPPAGRWRCAPPHCWATPGGVCSVWTTCSRCPGTAPWPPSWCAKGRFYYIDVYSFPD
</t>
  </si>
  <si>
    <t>C_18640001</t>
  </si>
  <si>
    <t xml:space="preserve">MIQQCVHTTVAYGFAAMPFTKHDITTLDTTLAGFAKRCYGLPRSFPTRTSLLPADEYGLGLGSLLPQYARVAQRALVLALNDSGRLGIVTRALLPRQASIAGPTQAHLLPAHRSHHLTTLKQMTLAKEYGVTLYQNGSAFTAPTWSIAAALEAEAEARGVEPLPIEYVLPLADLRLELSHLVDRNTGKHLITSSDLEKHMGASRVRHKHKRALPDVAAIVALAMRADPLPLGMANPLDRHTGNQRPNAFEEAVAALIMRYRYDPAQQDRKAMPMHQWLQHPLCHELANWSAGTAGLDTGLGTNTQAERQKGLRLVIVGNPAGLQCFAPRLKRLVDTLKRGANAPTHISDPRTWTHTATAPTCPALPNSLLKQAKYQHANPKTIHAMADEARRFPNARFQTHHALAHDVNGTVWTDGSVSKIKTDNGKEVQVAGACAWFSDSRVVYVNPNGAGCTNTITRAELAA
</t>
  </si>
  <si>
    <t>C_18650001</t>
  </si>
  <si>
    <t xml:space="preserve">MASAHPCTGNRTTGLKQPRQVAGGALCARHFYRIPGVHTFAPPFARLLPLDEFGVCSQCGQDGVISRIFEHLLHPLDRALELPPETQARGFTLHKPDPLSRSWEEVQLASE*
</t>
  </si>
  <si>
    <t>C_18660001</t>
  </si>
  <si>
    <t xml:space="preserve">CEPGKRLRVAVLLSGGVDSSLALRLLVAAGHDVTAFYLQIWFQEDFRNFWDACPWEEDLEYARKVCEALGVKLEVVPLTTQYWDRVVASSVAEIRAGRTPNPDIWCNSRVKFGAFYDHLAQRHGAEFDRVASGHYARVERRVVGGV
</t>
  </si>
  <si>
    <t>C_18670001</t>
  </si>
  <si>
    <t xml:space="preserve">MSRRLLDINPHLNLVVRQEFLVPDSAGLLLLDQVAAQLEDQFCDMIQ*
</t>
  </si>
  <si>
    <t>C_18680001</t>
  </si>
  <si>
    <t xml:space="preserve">MHVCARSAAGAGGAAGAGPSTSRAAPAAPAAAAAPDYCKATLVVYEDAAATAAGNGKGKGRGKKAAGGAGGAAGAGPSSKRRKTAVGGKAAAAAAEDEEEAEEEVEDDEAKAWSKAAKAASAAKAKAKKAAAGIDKARSKKGSKSRSRSGGKAAEDEAEDNEEAEGEGEEGGGGRPRRPRKAAAAARVKSRRASAAQDDESEGGGSGGGGDSDFEPPASGDEEEEPSSEESEAEEDEGDSGSGDGDDADEAVDLVSSTDSDSDEDEEDESESEDEDEAG*
</t>
  </si>
  <si>
    <t>C_18690001</t>
  </si>
  <si>
    <t xml:space="preserve">MQTAYMDYVLLDARTLRSAKRGQEDPGGAGGPSRRQRQHRSRSTSSLMSLGSAPLRPGGASSGADSMSTSCGGSLWGTRLELWACNWRAFKFKIQDSSGALGLSTGEL*
</t>
  </si>
  <si>
    <t>C_1860001</t>
  </si>
  <si>
    <t xml:space="preserve">MGRLEDAYVRDKADVLGRGTYAVVYGGIHRPSNDRVALKQLRQHLQPPLPQQQQCAQGAAGQPSRQLSAAEAAAAAIAAACGQGAQGGGAADGGIADARTARGDGVDDRGGMGLACLREIKELRHPHIVRLRETVTYKESTLVLVFDYAAGGDLEALIHGRGQGPHAAGGTPARCGPGPGGFVATEDDVAGAALSQGGLQREPQPSQLGAAAAAGGGGGCGPGPLAAGVVKAHMKALLEALMHCHEQGVLHRDVKPNNMLLDGQGRLLLADFGLARYLPREPPTTFSASAAAGLSAATSALPTRAATAEPSAASLPLPPPGGAPQAGARVPPPDGTTVAEVCARQLALERARRAQREMDDLIDRAYYGDGDGADGAGGGAGGGAGEEQPAAAPAVQLGAPMNGHLQHVEASQGQAADHATANGGPFSVAARGSALPSPFAAHAGIAVAGAAAVAAAVCGGCRPGEGPGEEVPVMTHQIGMRWYRPPELLMGCRVYGTGVDMWAAGCVFAEMMLGRVWFKDLDALFPGAPPGAVDLLRQLVALCPERRPTARQALAHPYFAADPPPTPPGQLPLAPPRGTAAAAGRASGPADLGFAGFSGFAGFAGGAFDLAGRGGYPAAGGGPGGAVGPGGAGGAGAGPLGLSRRPSYGRMSLDGISGSLSLQLPLQLQLQMPHVPALQEQGQAAAEGADAGAVAAAGGGGGQARRLPSFLPAISLPHPLPDAATAGIRAALAAATGPGPTQTTSEAAAEPLAQPFSRRSCPGYLMSFSLPPPQLQQHKQPWPWPVPLPLAQLPPLQEQQELAAPAQPVALAAAAAAGPAALTAPAGARRRHRPRRNRSSAAGAMSVCESAPGLGPAGGVMEGCGAEAMALDGGDEADDAGGGPEEFAEEGEGDEYGTAAEGEEEGQEEEEGQEEADGLGHGPGYRPYLDDDEQEDEDDGGRRVASQQPDDSQKQPPQSQQVQQQE*
</t>
  </si>
  <si>
    <t>C_1860002</t>
  </si>
  <si>
    <t xml:space="preserve">MRGACGGAECFHKGRLLGAPVDVYAFGIVMWELMHCRTPYNGVDPKELPRLVVRSHLRPECHPLAPADYWCVWVKEFVLRLLASDRDLAVELEESHCGDAQRTFLIAAGLFGSTGLWASF*
</t>
  </si>
  <si>
    <t>C_1860003</t>
  </si>
  <si>
    <t xml:space="preserve">MMIYPEPFHFPLELNLRIPRSKSPGLLSTSLSASSASRVQLEFKEYRSWNTNHNALTFKLATNPSIVHSYVSHEVAHKSPTSALQQISNLKRIVGYLKDTCPYARVDSNKMAKLDHMEDPRRH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KTRKKSKVAKQPFQPF*
</t>
  </si>
  <si>
    <t>C_1860004</t>
  </si>
  <si>
    <t xml:space="preserve">MRQEGTHICAVSIRGAVAST*
</t>
  </si>
  <si>
    <t>C_1860005</t>
  </si>
  <si>
    <t xml:space="preserve">MVTLQAGSHGYKPKDCKFKVQQRGKTIAKTALVDLSKYCSEVGLAKEQSVAVPLQPVGTLYFVVSTAPAADQQGGPPLDTAASQNSMLTDGRPSYSLPSAAAAAGDSGYGAAGGSSQYSALASKYSGGVAAAAGAAAAGAAGAGYRVSGAGAEGDRPSNTRSSAGGGRPGANPKKDAPEDESLSSFFRRKKGPSKAPPALVTPSVAAPGPAPASGGGTPIGTGPLSSGSAKQLLRKTESARASPSAWERNLASELLGSDATTSPASPAAASKLSSRRSNTGNGLGGASTAATATPQQPADGARRGSGASYHSDVTGCAGAGTASSAAKAGHAGSDVGVGGGGGPGWGAWIRGGMGWGTRSSNHSATGTSTPGAASQASMHGPGGAAGGGEPDTGGLEAAIRSAAEPAELRDLALDLLHERDEWRNRALSAQDALGRAQTARGAAVREAQRLEVRLREYQDELGRRTDGSLLQELVEAKVRIAELANENLRLRRQITHMGPLFYGDSGEDPGTPHKSSIANT*
</t>
  </si>
  <si>
    <t>C_1860006</t>
  </si>
  <si>
    <t xml:space="preserve">MEAEMALVVARKKAPAALRERAKLIWRWGQAEGGALTGLSLGEIEEALLAAPDESLLPECVKDMLERRSHGGRLLAAIKAGDSATALQVLAEHPRAAYIRDEPPPGVAHGSEQVGKEALEVRDRNYATPLKVAKKAGVTAAVELMLSLGAKDFEVGQAAHKTAAVGIPPGRGAHMQSAGQVMLTGGSPAAGTSPAGASGGSYMSGSGHVGPGSGQRQRRVSHGETSRAGQFHHQAQHQNAYAHFQHHGHGHDHHQHPHGGAGSGRDSHHGSGAPGAAGNRRRSTDEHGHHHSQPGSAPAGAAAAARDPTINPFACLVGTNDAAEAGNGNGSGRSRRNSSMGRPPRAPGSELGGGCGSGHVSGLGDAGSDSDPGNNADMLGAGGRHSAGMGGLGAGLTKLRLANASAAPASRRVALPSIMSGELDEDSAAAALAALGLSCKPLLPTADEEEEQMIAAAEARKKTVAAAARRERGEDEDDEDDDDDDDGSGLDEADGPPAGSRMDSMVEGGTPRKRKTRRGRRGRGGRRHSMPNTEEAMAAADAAARAVNGVGSAVPIRMAAAKDGNEGLVGSAPNGAAESGAQLMSAYAARRSNNGTGHIGGFDGSDSDDSDDSDGSGGGSRSRRGGQPARARRHERRRTARESGPGAGSDRAPGEGSGAGGRRSRRTSAADYHHSAQGHAGKGQTGHYQVYGGHPPHAHAADEAVSWRRETALPPTAGGPGSMSGSGPMAARLTAAYASNTGVPGSPLRPDRERGGPGEGPAGLRTQSAMMPSAWRALPQLRRGGGMGPGSGAPGTPGANEQPNSPFHLGSAGVHGPREHVAAGPSPGVSGFGFGRGRGRGVAAGVAPVAPGSQPSAPAVPSSPALAMRGSSGPPGATVASALAAPTSPAVYRSPGSITHAGMPGGVLVRTSSNITSSPSVSANVAAAVAAALAPPPASPARRTGSITSSGGAPLFTPADAAAAAAAVAAVLGSPAHRSPGSFTGRALAASAPVAFTNVQGEPQ*
</t>
  </si>
  <si>
    <t>C_1860007</t>
  </si>
  <si>
    <t xml:space="preserve">MYAWAGLPAAGRYSCPGIAAAPGQPQHLHLLGEVEVATPSFSGVTASSADGGSGGRDPGSAGGAGGGGGQQRRSRSLLQLVPLSQSLTEDDQSLRRLQQQLYTVASPFASAAAAAVVDELLEGEAGAGGGAQRQPSPALPSSAEGALSSGAVVAEPPIVAAYSCAASLSLSLALMDEGDCEPGSGYGWLYSSDDDEEYPSRPTTARSQWFASPACIVGTHAAKPRSTPPRATSSTASGASGSDLAPQQLQSPAPVLVQSPHTTAAGAKAAAQQPDEQLTQPQPHAQHRRRHRMSAPGRSSWCGWRSRPLPQAVPEDPTAPPSQGTDDLKRSYRQQAAAALSLQPPLSGMAAANATGVGGNRYQRSSAGGSMAMTSVVRNLSAPTLNVDDQAAAPTSLKKEPHATATDARSELLALLNLWG*
</t>
  </si>
  <si>
    <t>C_1860008</t>
  </si>
  <si>
    <t xml:space="preserve">MALVLRGAPQAVGLNSRPAPSICAMPAARSLDSSECSTSYSAQHYRRTSRGERMRTCAAANDDDFKPAGAARRGRGKARAPPPPPPPPPQQGAEDEEEYEESLGASLEDPAQGQLQRLLSRSGPGESVAADVGPAIKRPPTHPLDMYETLYGDQDSDWRDLPLGLLPRSADEERKLMAKLQVEAYFMRQWNHEDVDDLAFFEAEKMRGKANNIYANVRRVASMMNVIEAEDFAMAERQSYFTPWARAEIAFASEYDDFNAAVKANIDSLVRQPLEEELRERLEAIGEATLLPPTEAEQQAPKFPSDADVSAYMMENFLEGVLPGVSLTNPNQRYADDIYGGDEEGADELLNMVEEQEGDGEAEPADE*
</t>
  </si>
  <si>
    <t>C_1860009</t>
  </si>
  <si>
    <t xml:space="preserve">MQVAFKSSSTVQRSGARSSTRRSVLRVVAQAGPVSRRDLLSVALVAGAAPLVLGAQPASAAPLPVTQMPVEQLGLLQKQAQLKEFRTRAEAAIKEVVTTEDGPLCVRLVLNDAADWDPVTKTGGVNGSIVTPEALARPENAGLEVVVAKLAKAKAKIDAAGAEDGAGPISWADLIVLAAKVTTQSGWSATKVSRAQIASGGEVIAGPAFSAAWPVRLGRVDSPAAAAVKVPTYDSPVAEIKAFAATLGAKPGASSGFLAAKPPIWERPAFVLWTAGAANPAVEEARWVSEDPATFKSVKEMYDRSRRTVTRTDYEVDFVDYFTLLTSFATFKPDAYLHPEAVTAIRF*
</t>
  </si>
  <si>
    <t xml:space="preserve">MTTELEQQIAAAQEAVTKQGDTVRSLKASAKEGKAEKSEVDAAIQKLAELKLTLESKQKEFEKATGKVSSQSKEALRAALAGVLERRMFYIPSFKIYGSVAGFYDYGPPGCAIKQNMTQVWRTHFVLEENMLEVECPAVTPEVVLKASGHVDRFTDFMVTDVVTGECFRADHLLEGHLEALLEDKKNPVSPEKAKEIRDLLAGVGELKADTMEAALTEYDVRAPGTGNGISPPFAFNLMFKTSIGPKGDMVGYLRPETAQGIFVNFRDLLYYNGGKLPFAAAQIGNSYRGIL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LSSPPLFQVVPNNKELGAVFKKDQKAVKEALEALDSSAAMDVKAKLEAGQTATVSNCDGQTFEIKAGMVEIKKVTEKVTGKTYTPSVIEPSFGIGRIMYCMFEHCYYTREGDETRAVMGFKPVVAPTKATVFPLVQKPALNDLAAKLSRELTAAGLSNLIDTTGNTIGKRYARTDEIGVPFAVTVDFQSVEGDGSVTLRERDSMTQVRVPASEVAGVVRDLVDDRTTWEAVSSKYPAQKASADEE*
</t>
  </si>
  <si>
    <t>C_1860011</t>
  </si>
  <si>
    <t xml:space="preserve">MAPTLAPTATAEWTGLRPASLSTALPPTAAPSGPASAGASTGSASSSEGDGGGGSGVLSVQEPPPAPRRPSWWRRGLLGFLLRRRPQLGRPERRRREGADDRSEGGGDGGPGADDGRARARRRGLPSAVAAGLLFYTATGSSAGTEDGGEGGSSGGELHWLLLLPSEEVEVEGLGQGAGMGGVVPSGAVGTGGAGGRQGVVGMVASRPQGVAGAAAGADGAGPWAPVVTALAAPFVGFAELLAGRGGGGPGGGGGGGGPEGSGATPPTAGSDVGGGGAAGSPDPQDSTGGGGRDGGRDGGGGGGTLLDSLADSVVGAPAGVSDFLSSDSGRRLSEQMAAEMSSGALMAPVYLTEELVKARLKSLVVSHARRLAWFFGLRVALTSVGLALAKVLVKRLVRRLGWRPLVVSADCVCDVLLPTSFFGPLLGVTNGTLELAGVSDGPMAVLWLRHFVNLGLLFPGGGGGGGGGGGGGEGSGTGEGSERLAAAAGSYAATQPALASALPRVAAAAGDAMGALVEQAAGGGRG*
</t>
  </si>
  <si>
    <t>C_1860012</t>
  </si>
  <si>
    <t xml:space="preserve">MALSRRSHTLNPSFLCEFILQIVLEGLIPFLVVFNPTNDWGIKTSNPLWQALRWLLPRSPIARIWGYDTYIKIFYVFVALVYISVGCIAALTLAMRRQEHSKALKRFAAGIQILTDVVFSLFYVAVFDYMTFLFNCHFSGHGLHSHNYFTGVQCFKGPHLIHMAVAGVTCVVFFLCTAFMLVGACDLNPVAQGLMSSPAAATRVKVLIFKAAYVLCVNVLYSMVKVQSVAMLVCAVLITYFNFAAIPFVRAYINPYWVGDWAAVSYTCVIYCLFKFNKNAHLPSVEHDMTMLVLYGVFPTYFVAAGLTWLYIRWRMSKTAAFVGVDPTIKLKKVYSFGSPEEVELLSRGMRHWDSDGVILEDAAQLGEMVIKCGLATYPGHVGLLILNANFLMEVKRDGPAARTQLQLAGKGNPSMIQRYQIFSTIENSKRLKDGQSGQLDLQSYVEFKRNYRAVIRVHKAALGAQRDFWSLMQKGHVRVSTVEAIMRAMDEAAETAHQVYKRVLERYPSNGKLLRCYGKFLEDVRNDPVAASRAYTEAARNGGGDGLLSLDLQIQGSDKPDFLTSMDLHEDACMVINHEGNIMMVNSCITNLLGYAKTELEGNNVSMIMPQPFSGRHAGYMQRYIQGGEPHILDSVRDVVALHRDRVVFPLQLCVTKLSGIGTDSIFLGVMRPVPLDAHNVRAWVAPNGLVLCTDPQFASLTGLTSEEMVGLTVQSMCVDGTAIEDLLDYCKNAPYEELASGSIVRRFNLVNRHIHQVPVEVKITPGGTDTQRLFVFNAHRTDGNMDGLMVVDTKGAVTFATWDVAAMLGYPLKKFLTMKLDQLLPQPFAAMHARHLREHPATIPPTSCRAGALVSLLNSNGAQVPVRLQVLTQEDVASGHTKHVVCVRKVDAGSPSDMYGDKRLTLTCTMDGKVLSVDQPTSLLFGFTSGSVVGSNLADCIDVFAEWREKAGAHQTELLLLSLLDKEAEMPGTSWRVKVHGPEDEHNLLPNIDKRGPKRAVVGRAACLQTEIVEDAGSLLRAARAASKDELGGNRGNAAFDLALGPEQAAGGDGGMMDSSQDHLRTLAKIVLWRRDLLCGTVELDPKLVVRRADVATGLIVGLPPSALARMPLYKLLEVPRGVGWDDLMVSKETAGKRGKKSALKGGTGQTVSPVAAFEGPHPDCGTMRIFVQGVTGGGMNRIAAMLHPDTQFTGARANLYRALGLEALINGEAAADVAAGANHQHHHQHQQNGDHHAHGAPPPPQQQQQQQQQRAPGVVPIPRGSPPQPPQPSPAPQLQSPPIGSGRRLQVIAEDAAEARGDGDGAGKAGEAPDVSDVDELPPRDNASMKDSKLSSSSTSDDDDGSADGKVAPGSEEAPDASVADAAEAARMHMAAHNQSEFVAQWVRTLTRQGTTTADAAGERDHIPASRAGTKDLMPVPPPHEHGSAGLRAALGGNSKKKVSIKKMLELQPVAEEAAGGEGSGSDGGSDKGLSHAERSNISAQGGKPPSSGGDDASSVNDDDEATSQGLGQAFTDASSAVDVDISTDTRRARLLKRLTRLLAGVRLAAPLGAMRSRTLWLLLGMMVAHVAVYVIFTSLISSQFVVSVKAAIAEFCTRPGVAAESVCELGLNSTIGDLRAAIDDLKTYHQGIYLGGVTPRKIPEPTAYHIWTDRTNSFDAYMDTHPPRTANETLGAWQLGNRVIAAGRELLYWAGALAGNISSLRQYKLLIFASPVALFAGYTRSLDYLVSYAWPMLRVLASRPLVVVEDSDDEEADDEDGPGEGGGGGGRGGGGGGEGDGAGSMAAGRRSDAGAGGGGGLRHQASEMSEEGGMGHGGGPSWAAGAGEQSLGGTETGVLIGGKKGAGAGLKRGSHGRMRINGKELVPSWKALLMFLLPLASHVIYRYTRVRLIAFLLVAADTSDWKDHYRGMLVKEVSNLENEYDTLMYGGISITQAGSVFNKPVPASTFASILRNYDRLVNRHGGRGHQSAAGLEGGPAVDKTAALLDNVPAPPSSAGGTNV*
</t>
  </si>
  <si>
    <t>C_1860013</t>
  </si>
  <si>
    <t xml:space="preserve">MAQLCLAVLAAVQHLRTFTASRLVMLRERSAGLSTTAFFAARCMTDLPWVLIAPAVFTLVHYVLTAPLASIAPYYIVSLGTWWWASGLSYLLTVTPLIPPAAAPTAAVLLALIAGAFLHGNSSPTLASARGNVMSAVLALSYSRWAVEALTIKELDHHMASHANVIAMMYRDKGTCGMDTVIEDDGDDNHLSGAEAVSFVHVAEEFGPGYCDQYWSVALAALFSLGLALRLLALLALRYETALVCGFQQLSERLRLRSATGGADDDEQAAAEALTAGQHDSNSCSSRERLLSTNNGANSTRGGWQHRISSKC*
</t>
  </si>
  <si>
    <t>C_1860014</t>
  </si>
  <si>
    <t xml:space="preserve">MSAILGPSGCGKTSLLALLAGRQGGGSGCTSGCLLLNGHEVDDPRALQRVTGFVPQDDVLCSDLTVRENLEYSAALRLPRGRMSGILLRMSRLALAASGGGSGESGQGSSTRGGSDRQSGLRPPTPGSSAERRAVVDAVLDMMALKGLQHDRVGSVEARGISGGQRKRVNIGLEVVARPALLFLDEPTSGLDASCCSDVLRSLSDLAATGVNVVAVVHQPRYSTFELFDEVHLLSGSGRTVYHGPPHAVVPYFASMLGYTFPPHENVADTLLDIVAGVAAQQQQQQQQRRAMRRVIQSAGGAVGSGHAAQRADGGSGAGELPDPVSNSESDYDADMVAELADRVGSLAGAPGAGIGVRAGSIPEPGGREAGAVKQPQLTQEVKEIIEAEYDRLLRAAAAAAAAATSATDRHTRGGGLSAKSSGAVHGRSLPLRM*
</t>
  </si>
  <si>
    <t>C_1860015</t>
  </si>
  <si>
    <t xml:space="preserve">MLPISTGVRDGSLQQSWRGSCAAACPSGALAANEVAGDAAGHYLFSAFSLAGDDAARQVMAVEDSGLVTITELGLKSWLTRYGLPDEMVGVIMGGLPHLHADPAAEAAAAAAAVAGTSAADPGQHGDRVALAPPAGGGATGMDPASPPAVRVSKGCPCNTTAGAVSFRCAAGLRCSPKAWLSVPGDLVSMGIASLLKARCVACEPGTYCPEGTYVVAENDPTAMAALDCPEGSYCASPSERSPCAAGTFCPARSTAPTTCEYADLLLKPAALGSSAALAVKRQRDVVMRLRDDREPLRGNYCPNQSALPNLRCK*
</t>
  </si>
  <si>
    <t>C_1860016</t>
  </si>
  <si>
    <t xml:space="preserve">MASSMEEDNQPVAAEAGSSFDLEAYIANYTGHAKVDRLLFIAERSSGKPLELEALRMAHDELKKTENTARYQEVVARIDGRLGSAYTPDRAWVENTERRSAQKGERLESELQSFKAALMKESIRMGHSDLGDWAYERGDLQTAFKCYVRTRDYCTTSRHVVAMCLAVIRTALELGNFVHVANYVGKAEATPDVSNDSVTMAKLRAASGINLLHSRKYKQAARKFCEVSPDLGTSYSDVLALHDVAVYGSLCALASLDRSELRSRVIANIGFREVLELAPEMRELVHAFYNSQYAAALRLLEGLKPALLLDMHVAEHVPALYAAIRHRALCQYVQPFSSVDLAVMAAALNTPVAELEKQLAGLIMDGAISARIDSATKVLYASKADARVTTFQRVLAAGEAYCRDTRALLLRANLVQHDFMQAGLGGAGGGGGRGRKDRLERGLYDMGMGGGGGLMYGMGRSMGVLI*
</t>
  </si>
  <si>
    <t>C_1860017</t>
  </si>
  <si>
    <t xml:space="preserve">MEASSSASKRRRGMSPPVLVPGELGTASTPTPAVPTSPSLVESLRARVQRRRESLQDAQQVPWDIGSAARASPPRTQLFPAQRRAEHSGACGQSSVPWDPPASPWGLLEEMLYNDPWRLLVACILLNRTTGQQVRGVLGPLWRAYPTPQAMAAADEADLRAILRPLGLHNTRAVKLKRFSHDFITKQVGTMIGTHAKARVQLAVFPEPRILLL*
</t>
  </si>
  <si>
    <t>C_1860018</t>
  </si>
  <si>
    <t xml:space="preserve">MASSSSPLEELLAFAGVKDGTISSPRLALVVLGAALAAYALVFAVINVVDYIRIARGLSAIPSAPGGVPLLGHVIPMLTCVSQNKGAWDIMEDWMDAKGPIVKYNIAGTQGVAVRDPKAMKRIFQTGYKLYEKDLKLSYRPFLPILGTGLVTSDGALWQKQRMLMGPALRVDVLDDIIRIAKKAIDRLCEKLSHHAGKGDIVDIEEEFRLLTLQVIGEAVLSLGPEECDRVFPQLYLPVMNEANRRVLRPYRMYLPTPEWFRFSSRMGQLNGFLIDLFRRRWQARQAAAAAAQGEGSSSSKPKPADILDRIMEAIEESGAKWDAALETQLCYEVKTFLLAGHETSAAMLTWSTLELAAHSQAADKVVEEARAAFGPRGESEAGRRAVDEMIYTLAVLKAEDDPQGLLGYPLPRGTMVACHLQGTHRLYESPDEFRPDRFMPGGEYDQFDDADRAYMFLPFIQGPRNCLGQHLALLEARVVLGLLHARFSFKPAPSVHPDPASLFMRHPTVIPVGPIRGLKVLVEQRK*
</t>
  </si>
  <si>
    <t>C_1860019</t>
  </si>
  <si>
    <t xml:space="preserve">MGHWRHMSGLERLQPNRPQLAPALQAYVGGIPTAATASAARFEERLRYLFASGAAGQAAGQEAGQAEAAGPAEAGPRGAVHVLWHYHFSAFRRKRWAAFIQRDRALHRVAKQLTGGRPKEEVVVGGGRAPTGRLIKLLRERYAKHVFIIDEYKTSKNRDVSAANVIRVLLLLKLMGFERPTKLQRPPWPPAAAGPG*
</t>
  </si>
  <si>
    <t>C_1860020</t>
  </si>
  <si>
    <t xml:space="preserve">MMLTAKTGVPALRVQRRSAASGARPVRPAVGRCQKLVVRAEQSSSTETTSFDSEKVLKDLQEKWDAVDNKGAVAAYAAGAVVALWLSSTIVNAINAVPLLPKLMELVGLGYSAWFTYRYLLFKSSREELMKEDLWLGVSALALAPLQPAAWRWVDTPNYAASGRCWVHRPGVACLVCVVRYDVYYVRTRLRQRRLRRRARGVGVKYWVLVAGE*
</t>
  </si>
  <si>
    <t>C_1860021</t>
  </si>
  <si>
    <t xml:space="preserve">MTRTRYVLRHGLWGSPADTSYLATYLRHQGYAVLNAAANTARCTFDGADVCGDRLAAEVVAALHQLAAAGTPATSLSFAAYSFGGLIARYAAGKLLAAGLLRAGSGSGSGGCFGEQQEQHPHQNGASTETGAGAMWPTATPPGALVAAASGLRPLRAANFLTIASPHLGCWEEPASLTHQANHWLDPQAAAGARGSGGGSGGGGGLPLLAVMADPTCVFHAALALFDKRVLLADIRLDRTVPYCTAAISRHNPYSPQGADSSGSGISSTNARIPGRAAGSTAVSDHCVDDCAEADTEPAGGPLAAAVNWHWQPSYTAARVGALGGSGFGSGVFRGGTGADDALGGGGSGGGLLSASPRLRLGLFLALLPVLLALWGCMVAWLAGCWLHHVALLLAVRPDRGWDVRLPTSAASGLPVPPKTEGWEEEQEQRPHTSQVDQQPTGPAYMGHQASSEDVAHQDVGGTAAAGGMDALRAQDLAGPAVVRAVVATAVGNVLRRHGEGPQGAPHGSAVAAAAHAPRDTAALLDNMITHLNMLKWQKVDVDTGHYAAHAAIVVRSSRRFGRSHGHIIEYALRQLRP*
</t>
  </si>
  <si>
    <t>C_18700001</t>
  </si>
  <si>
    <t xml:space="preserve">MTGALAADEPAWVVGFMIAGLTAHPFTLAGLFCTPNDLSSRYAGGSWEAGLYYPLIGMLLAGIYAYVAHCNNNPIDFDSRDNSSTISFRRNP*
</t>
  </si>
  <si>
    <t>C_18710001</t>
  </si>
  <si>
    <t xml:space="preserve">MNLYVRPNLSHEAEIKIEVLRLRATDPLPNKYARAQAAKHEADVAASRAVADLQRASAALERGTQELGVRVKQEQQVKAHAKAGASFEHKSDESSGSGSGSGSTDGVANPGSGAAAPSAATSAAAVVAGGAAAGVSAAAALPEAGAPQVDVADRRIKRGSTPAAAAAAAAAATAAAVPVPEVEMELAGIQADLEKGG*
</t>
  </si>
  <si>
    <t>C_18720001</t>
  </si>
  <si>
    <t xml:space="preserve">MICIEHFSKYVILVPLTDKEASCTSFAFRQHVLGLYGACAEVVRTRARGTAVKRNMTIAGGNLLTAQHRDKLRYAALRTGGMSPVLRRFETKPSLVVIFESLINSYDGNSDISGRSLELSHTWRVSLDQLWVANTAGAVSYIHYTGRLLEPGPGVLPPAVDGAWQPACVLQHRKPRHLWTFEERAAYDAASPGDRAGAWPRAPYFLAPEAGVVVHPEHCRVAGVSLADYTVQDVRRAITAANPAAPPAPARPAAMPCPAPTQQAGDSGPQPAAQSRLAEREAEWQRAAAQLTTTAAQHFHNNPVALDPWLHRTSAAAGLQNTPRATTGCGGLGAHCPHPACGPPGPRAWASLTHIFLECPAYAQARTWLQQLWACVAPQAAAPPVTDAGFMLGDRMGMWASGPRGAGALLWSTLRATFLYAVWCAYWSREPAKQTSEHVVREV
</t>
  </si>
  <si>
    <t>C_18730001</t>
  </si>
  <si>
    <t xml:space="preserve">MSQLAFQPAYDAEKALQPAKVCVTGVTGFVAGSVVSRLLELGHTVHGTCRDPSRTDTVAHLLSLPGAAERLKLFKADLLSEGRYITVAKSLWVADFARAVKAGFPDSRMRPPIATIPKWLLWLIGPMAGMSRDIVTHSVNMCPQFNNSKIQSELGFKFHSPEAAIKDQVNAMLALGIAKPF*
</t>
  </si>
  <si>
    <t>C_18740001</t>
  </si>
  <si>
    <t xml:space="preserve">MELRKTCNHPYLTGSPAEQAEAREDDAADSLAALISASGKLQLVDAMAQRLKAAGHRLIIFSQSAHTCSGVHRT*
</t>
  </si>
  <si>
    <t>C_18750001</t>
  </si>
  <si>
    <t xml:space="preserve">MARQSGQLALCVALIGLLATRSTAAARNATLADLPFLDDPDIYQIGRALRLLAVGARALGLSLPDCVFGFNLHDTPVCRQLGGCRVPLFSLHKRFDAAAN
</t>
  </si>
  <si>
    <t>C_18770001</t>
  </si>
  <si>
    <t xml:space="preserve">MKVLVAVKRVIDYAVPVRVRPDKLDKGAAAARVTREVDGGLEVLSLPLPAVITADLRLNTPRSAAQGRN*
</t>
  </si>
  <si>
    <t>C_18780001</t>
  </si>
  <si>
    <t xml:space="preserve">MTTHFCRDRKDIRAPDGGPWRALHCAFVVFAAGNVLEGLEVMAMRYRNSAGRYFTSAPGEVVGWLVDAGIIASVLPCLITAYMDQGHAASHFSKDQWTMLRMAQATLAIFVWVRSLLVMLPPYVWVKYGLTPLDG*
</t>
  </si>
  <si>
    <t>C_18790001</t>
  </si>
  <si>
    <t xml:space="preserve">WHSGKQDIWLKGWEKHRPGKPRCGRRWWNIPINSGNRAGTAPISISALSKRWSPRRPARRGYLRASLYAVFPRYRLFISRRYRRWVNILKSISCLPTPAVITGAILKILLIWRNC*
</t>
  </si>
  <si>
    <t>C_1870001</t>
  </si>
  <si>
    <t xml:space="preserve">MFDSALSTQACASEPSNRLSISSRTSFDSRPNSLDVTLPPSAASIPTGPGDGSGSKAAATAGRTRLAGTSDLVLRTGGDGAEQRQWQDQDGEPQLPVPAQPLVDELAGGAPVTPQQAQAAVVDIGGVVGAGGFFEGSAPTSSGYGEPTMAMSGMMMRAHSIPSTVSNGASSTTPTGSGMIPFGSAFPSESAALPMTGSSSVAGQRNGSDSGAPGARALLPPGSRASSGAALNTPFAQAGPPSAGRSSKRSGVLARHVSGGLGYGGGGALALAVVPPLVGGAGMVSASPSGGSGASSACVLASRSSGGVRLQPGSGSPSRLHGMPMLASAPREGMPMLASAPRFPTAQEAVAGAGEVAVTSCGADNNSNVLQLSNLTLGGWDVDVPAGAGGSSLMGLSGGICHAAGIMSLSRVESLPSRDEAHLGAEVLGQ*
</t>
  </si>
  <si>
    <t>C_1870002</t>
  </si>
  <si>
    <t xml:space="preserve">MQVLAEWRVHSRLTHEFIVPLYGAVEDRGYVTFLMEAQQGDLLWYLDEQDSEVMGEDEGRAVMADVLAALCYMHEKGYVHRDIKPENIFLSPGAGGGPGAARCGARRGTSRATSGSVHTTWRLGDLGSAVELAEVMQPGAPGLFLEQDIWALGATLYDILVGHPPFSGPAGADPPMSELAAAIMSAPPCPHPAEVPGLSPAAADFICWTLQKDPALRPTAFELVEHPWLMGASEMPTAAAMSVQAHAANVVLADAAGAPAEAEAEAGSSRLLPMDASMAEEAAREVAAAVIADLSQSVDAAGLAAASAKAVTAAHAAAAAAAADAGPSDGGALNAEASTPPHSPNGRLPRSKSLRKTPASTKKSLSALATAAAALLAVADPTASGDSPSSSLDAGSLQAQPTLLVSAAAAPVPRRKASARRVPSRKTGAAPEAVEGTVVGGRLAGIAEAAATAPVAKPRASRKASAGAAAQAVDGTTSESSSRTAEAASTSAAAASVERSLTPKRRGRKPASGSPAATGGPATSLLLVPGLLDLSLLDPAAVVAPSLQPGAVLPKVARNPRVRKAAASPLAAAFDRQDSAAGSPGAASLQLMVSDEAAAASALATAAAVMVAGVATAASGTPRVAG*
</t>
  </si>
  <si>
    <t>C_1870003</t>
  </si>
  <si>
    <t xml:space="preserve">MYNGFQAKAPWYRGIVDHVSSWGYTVVQYTNGGLFPIVVDRVELTYLEPLLTWLETQSADAKSPLYGRADVSRLGTMGHSRGGKLAALQFAGRTDVSGCVLFDPVDGSPMTPESADYPSATKALAAAGRSAGLVGAAITGSCNPVGQNYPKFWGALAPGSWQMVLSQAGHMQFARTGNPFLDWSLDRLCGRGTMMSSDVITYSAAFTVAWFEGIFRPAQSQMGISNFKTWANTQVAARSITFDIKPMQSPQ*
</t>
  </si>
  <si>
    <t>C_1870004</t>
  </si>
  <si>
    <t xml:space="preserve">MTRVLAPSSLYHGSLLFPVEIPGLQDLIERKPAALRSGRGNAPQSSADLHAFSQTGQPNAPAVRLLEDVRNLKRAAGGGLSAAALAQALRGLGYEASLAFSIGSHSAPSALRLSHEFVVVRGCGAGAPLIVEPSFREHFAIGSLYATERYRQVLAAVPEELVAPYAQLCEMVRLVCAEMKFSFEATGNSLPPWRIVNSVLSRWASVGRTA*
</t>
  </si>
  <si>
    <t>C_1870005</t>
  </si>
  <si>
    <t xml:space="preserve">MPCQLYRTPETASLVAALRQRLEDCEAAREDLRHELERLAKSTRATVVAELQAEALACSEETRRQLARAELLAGRAAAAAAEAAELRRQLAEQAAAHAGAQARLEEELWQLRDKLGECSMCA*
</t>
  </si>
  <si>
    <t>C_1870006</t>
  </si>
  <si>
    <t xml:space="preserve">PCPITHPPTSFPTPTQAPSATLPSPRPEPSAPRHSARPPLPRAAGTPQALAAPPPPHRPARCPSPPPLPPPPLPPLGRPTPNSVPRTLSTAPPTAPPSSPPDNPPRAPPSPTRPHHPPPSPTSSTTRP
</t>
  </si>
  <si>
    <t>C_1870007</t>
  </si>
  <si>
    <t xml:space="preserve">MTWDARGAQRLRPIRAPPNYSSSGSASNLVLSGCGNDTSTSNGNGTTSTTSTSNGPWEVDDSPVTDAISALNAQRAASSAAAAAAVNATVVGSWASVVPAGARPVPQVAWSQATNGINSVRGRPHSLREAWRAWLARIAQLIQYRLMMIFRMPTWGKVRRYEAMQYAFYVLQSVPGMDITRFDQVQARVVLIVIHLMSLYTFATMVGLLTEDVRLTVEEIRSGNFPIPANDHTVLLDPTDDPQHLIAVLKQVLAARESRGQGVYAGCVAVLSTQPKDELDKLIADSLPQRAASIIVTDLERVAAGAARTVLLLSPSRPVGALTPTMQQELSLTALRSLQPQPPPLTSAADIHQAAAQMAAGRAGREDSDTAWSSNSHTSSSHASSSSSSHAGEDDGMWRWLFGAPGDSIDEPELQPAQRRRRQRRRRPHRQQRVVVETIAAEGRAGAAACQVVDSDSDLEPLQVRACRTFADARRQFRFATLCGIVPCGAGSSGDAGDASDSAGASSTDSESEAAATTRGAAASGPATAAAAASAAASSPAGYTAPFNFNLRNVLGLPSNGANSSSNNNSSSTSGYQDGGGGGRSGLVMFAPPDDRVLRRHDQLVLLGNKQKDCFASLLNHLPPQLPELTAPYDGRRAMPRNIVLLEHSSRLEKSMMAALDEFCAPGCQVTIVSPEPCSGLPEGPTPHADLRFRNEVGDPMSPEVLLRADVLAADAVIISGGYQLPEIESDALVMGTALVLQRLLANPSDSSSSGHSAEAAAVGAGMSRGWQPWRRARQLPNKPLTFVCTLHDPQNRSVLQHIAATACRTAIATVAAAVSAYRPPPAAAAAPAAAAAATATPHFPASSFSSSVHGEPTFSVDHPSAGYSVQPPLGGAGASSSSSGTDSEDGGDYGYTSSSDGNSSSSVQGGWEAMGAAARGMTIEIVEPGALISGMLAQVGADPRLVSGLEDLLDEQGCEVYIKRPDRYGLKPLDRFTWSQVCEVVRCAPGGDVALGYMHRGHLHLAPPADTQLVLVAGDKLVVLSEGFL*
</t>
  </si>
  <si>
    <t>C_1870008</t>
  </si>
  <si>
    <t xml:space="preserve">MQDEDGGDDAGAPEHEAQDVRNGDSGRGDGGGGGHMYASEPPRGPEPMTLISGCSETASGHRIDGGEAPSVSHSPSGAGGGASAPGAAGGASGATRPEQAETAPSRMSANHQLPGADPTAGASPRNGSGIAAADGDAEGSGDGDGDEEEEEEDDEELGDALAGAPAEGAVSGSRPAKAARSKAQPRGRRPKAAKQDGGGEGGSDSEDEDGGESRHLGRRVIEYAEKIVEQAWAANQLSDVPHTATLDCNELPGIGFKKAGRILATAAVRLLVRGEEAQKKGTLRTLLRSAENAGILAQQGGPAGAAGIAAGGGAARGTAGGADMGASAAAAAAAAAAVASMPNLASMDPETLRVCLAAAAAAAAAAAGTPSATSGVTQQPQTHAQANAIVNLASELQQHGLGQWAVQAAAEVAMKAAAAVLQQQQQHAAAAAAADPRGAGSSVDAGPSSLNLLTAAAVGPPDMRHFGGFAAAPSHAAAGGNMATLYSAQGNPRVEPAAAPGPFQQMVLEAALADDCNPDGGAGAGLTTGGELECTLSGPRSSTDELLQAVFDGMGDPGGARALTGNSGGGPSGGSNVVAGVAEPRKSDGAAWDLLGQMFDSYCGGGAPAAATDTQASVSLPHRQHHQPLQLPLPHVSLQHPALAMIAAAEAAGPTGGFRLNGGSITMLDAWVDAQNDEHVDAAVVAAMVAGDDDVPRLHDTLGPVVGGAATAACADGAGLSTASRQHQHQHPQQQAAPTPTLLAPMPVRGGGGAGVSALADVSPGDHSPGSDGGGLMAPPQPRPPICISPPPEDLDPSELRDDFPDLPLTASMFRISNMSIADGPPAPGSARPSASAFGANPFGQFGAAGGVGGGGTPNRLSNALSILRAGSAGCMDMLMSNDFMDALAAADPLLAAEVSAGGAAGGGGRASHADKFLMSIDALPPVPPLLPPSLIPPGYANALVMTTGDAGAGLSNSGPLSAAAGAAGYRRHQQGMEAHAALERVAEEQPDVDAEGTEEPEEEWGQGRRPRRGAASRAVTARSGAPREVLQEGEDEGEDDGGTVAAAPWAAPPARTFVEGPTAAAAVAAAGAIMAPQCRAVAGVLGGGTTSIALGGNGHRGAPPQAAPGPSSFSAPFGGGGGGSSLSGNSQGGPVTARALFMMDGAGGLAGGGGGAGVTFADGLGGDCAPSLMPPPPPFQHGHGHGHHNLFADPRYGAAAHDLEAMNRQQLSAPAVLEHPGAAMLCAGAGDATATSTSGVSGGGCGGGVGGGSVVSSAADPSGGLFAGPAAMLASLTAAAAAGGGVMGMAASAPQPQVPVGLVSMGTGHSSGSQLYASAASVAPGGGGGLWAEQPQAVVKAASASPSPSPLARGSDGRVIRRGAGAAAAAGFAEMGLAAYDGVTAAGVADGAAAAAEEAKEASTLAAAIAAATTGGGSVDGFTRKKGGAKAAGGGRAGRGAKRGGAGSADIGSGSDDMDAGSAPSGGGAAPTAERPSGVGRLGAAAPSGRGSQMDSGDEESGGGGGGDEEGDGGGVSGGGEGVSVVNLRKVTQDGAPRQLTKQSLKDVYHLPINEAAAALNIGVTVLKKYCRKFSIPRWPYRKLNSVNKLMETFERYKRDALLGGNVTGGEECEVVLQSLGKMKVELYEDPDKDIDERIKKLRQANFKVEYRARQDTTGKQQQPQQQQHQDEFQQLLQQQLQQHLMQQQQQQMFLPQQQQQQQQQQELPGAQGQQMLMPVGDGFGMHGGM
</t>
  </si>
  <si>
    <t>C_1870009</t>
  </si>
  <si>
    <t xml:space="preserve">MKEAGSGAGLDGESRVHFLQEAFLTISEELAAQGVNPHAVIAAASNSPTASRGASSVVMAGGGSGVVPAPLPTMPSLTPSQAQTQSCANAAADAASPTAASGGGGPPASAPLLPDGPAAPAAPAIGGGNGGGDAAAMGDAAAAAAAGGFDFLFDAFHAFVHHDGPTADANTVAAEASPASKARPTSQQPTAVQTADRDQSTCRAAGMQPPPPQSALSGVATAARANGRSVTMFDVWAAGEEGGSDGGNGAPATDTDPIQQPSAAPPTAEGDGTAQQQQADSHGGAAAGSTAVEAIAGASSKTLAAPKPVRLSPFSGGGGAVSAFAGPATTCISPAPMDAMDGSDGDGIGRGDSEGGKGFGGASRRASRRGGGAAGGATPMRLSNALSLLGAASAGGGYMDLLGPGDMFMDSGVDPLADILMDAMRPSLTEIPVVAMPAAAAAAAAAAGGAAAEPAGRSGVPRSSLATLNRMLMSEGRQQPQPLQSQLVQQMQQQSAGVSSAPPGSGGLAAACAAGSNTDPRHCLPSPAAVVAAAAVAAAQQQQHQLSSPPLTGGQPQHQQQLLHGSRVVQAQAGSYESIMGGGLSAVALMDLEAMSRHQLSAPAILTRLPSGSGCAAGVKQFYQQQQQQQQQQQQQQQQQQPHQPHQQQMQQMQQQAVQQQQQQHAAFAHQQQQQPMPQQQQPHPQPQQTATSSLLQDVLSTARAVLGNATTVGSMFPAPAAGSHSNTAFANAHVNKAMLQSLPASAGSGVPLFTAHQQQQLMQHHQQLMATQHASSNSAGTTPTGGAAHGVPGSVPGGGSAAIMQPGPVVSAPSPWAPQALVQLPPAAAPPAGATGLYQLQQTQQVQQSQHLQQTHTVGGPPALMQPQQQHLQQQHLHPMSLSQPLPSHNAPMMPTSQAPPPHQLPLPQHQQHLLSQQQLQSGGIQRSISMGHYRMGPETVELVDAQRLQKQAQQQQQQVRSLQQPSHAQQQQQLHLHHFQQQLPAPMMISPVGPPISTMIQNHQQQQTLRPPSVPPIFASDLAVGAAAHGGGAPSISTSTGNSSSAAIHIKVAAHAMPTGPLFVGSYGPTQQQQQQQQQNLMRALEEARRSAGQQQPAGSSGGHGGGAGDNGVPCRGFARTSSGSTAGGGSAHHHQQHQQQHQQQQPYQQQQQPALADGCNSPPAGPASRNPSGRSLLIRHTSGLARTTSAAATAAAGGASGITSPRSPAAAAAAGGGPGTPRSRSFRQQQSQQQRSDVPPPSSLLGSGTFLAGDMGIKLEDGSTAPVGYLGAAAAAVPTGAAPTAALAAALAAGVMRRGGGSDDGGAGAPAAASGDSGEGSGADADAAGGTVRRSRREPRGGVKTSRSGGAGGRRRRAGDDDDAPYETDDAEEEESSDGSDSDLDDDFLGGGGGGRRSRKLGRDGGDDDVDGGYYVDDNSVLVVRAVKDGQRREITKHALRKVYHLPINEAAAALNIGVTVLKKYCRKFRVPRWPYRKLQSMGKLIESFQRYKKGALGAGNTDEAERCEAVIQSLYRFREEVYDNPDKDIDESVKKLRQANFKIEYRQRQGQTQGAPSTAAAAADILIEDGIGMEGVAMEAGRGGAEGGSSSTSEAVAA*
</t>
  </si>
  <si>
    <t>C_1870010</t>
  </si>
  <si>
    <t xml:space="preserve">MRSMAATRQPGACIGSARRAPVAVPGVLLRAAAASRACRTGAVAVSATMRNSRTSELRRLLKGNDILLGPCCHDALSAKLIEQAGFPYAFMSGFCTAGARLGAPDTGLISYAEMLDTGRNIHEATHSMPIIGDGDTGYGNAMNVKRTVRGYAGAGFAGVLIEDQVAPKSCGHVRGKRVVGREEAVSRIRAAVDARNEGADILIVARTDARQAVSLEEALWRAEAFAAAGADVLFIDALESEDEMRAFTRLGGAAAGVPKMANMLEGGGKTPVLPPSTLQAMGFKLVAYPLSLLGVSIRAMQDALEGLRRGRVPSVEALGTFADIQAAVGFPDYYAEEKRYAISSPTSSAAPAAGAAHTSAPPPPPPPPPSSSSSYSSTTSSRTPPVVEPVVVDEPGSSPSASWPLPKDAPRASSSSSSSSSSSSTSYGSSSYTSSVPTAPKVAPAEQQAGGSGAGAGADPNYRRNMSLRVRIADVSTGMVKLETRVPAGFLNGLSALVPQVSGLNIQSMLEQAMGPGGVLPQPGQPLVNLNSGRDNIQIFIE*
</t>
  </si>
  <si>
    <t>C_1870011</t>
  </si>
  <si>
    <t xml:space="preserve">MMSSRLDVLSRQMCGMQLSPTAGEEEQRPAPAGGRGTLTVVDNRTGKKYTLEISDGGTINAQALKQIKAGGDGVGLRTYDPGQVRGPLGYTNTTAVISRISFIDGDKGILRYRGYPIEELAARSNMMEVAYLVLYGSLPTQSQLSVFHEAVMRHTALPTEVIDVIHAMPHDSHPMGVLMTGICALSAMHPEANPALAGQGVYKTREMQDKQIVRLLGKIPTIAAMAYHKSTGRKAAPPNQRLDYTENFLYMLDGGYNPQYRPNPRLARALDIMFLLHAEHEMNCSTAAVRHLASSGVDVYTAVAGAVGALYGPLHGGANEAVLRMLARIGSVENIPAFIAGVKNKKEKLFGFGHRVYRNFDPRAKIIKDVAENEVFPLVGVDPLIEIAKALQDAALSDEYFVSRKLYPNVDFYSGLVYRALGFPPQFFTVLFAIPRIVGYCAHWRESLTDPDTKIIRPQQDYKGVWLRHYSDVVVRTAEGADTLSKLPPSNAYNRRVAGENWM*
</t>
  </si>
  <si>
    <t>C_1870012</t>
  </si>
  <si>
    <t xml:space="preserve">MTWPTGRHTFVYGLYVNSSSSASGSSTAARPTRVLVVATGQGSAVFSDIWALDLDSVTWRQLPQAGDPPNTVYGSAGGIAPSVPGGPHSSRFWLSHGFSSKRRYSTTHYYDLQAERWVLVHGAINSYDATGPHSRCIVSSTVMSDERIVMYGGCAQNGGTGGPCPARDAWTFDGSSWKQASTCPTPRTRGVMVPLTSPLLSLPTSADMAAAAAQEAMMGPGRTGSGGIMGPDSLNQTAGLRVYGGRYVLLYGGYERDKQTISVSSAPDDQLPVLDLDNGEWLLLRASGEVPAFRGQPAVAHDVATGRVWVFGGQLRGSGALSNDLYELQISGLVLSIVGLAVVMAGGVKPSNLGFSHGAIGLTALGLGLLQPLNAFFRPHKGERWRMQWEWLHLTTGRCAVVLGAANVSLGTFLVQGPYAVWISWHVLLGVFVIVVIIMEVRHQRDLRRNAGRPDAAAAPAKDVDTSTDSAEAGTSGGTSGGKASVAPAPSKLA*
</t>
  </si>
  <si>
    <t>C_1870013</t>
  </si>
  <si>
    <t xml:space="preserve">MPGFLANEYARAYATHFDLRPHIRFNCKLLRLRWCPNIRSWEALYCDTSVEKFYKVVVDYAIICAGIYSQPYIPDYEGTDSYAGIQLHAKDFTDLSLARGRRVVIVGAGKTALDCVGSIVATSTAASVTLLYRQAHWPLPRRMLGTSVRRLMFNRAMTGMMAPYYTASAGKQLAARASAPLKKLFWRSVESLIGSKFRITEHLRPRVHLPEDLFYGGQILDNTMDKLIRAEALNTVKGEINRFVRNGVILQDGSFVAADLVLYCTGYLKTYDYLDGDMRARLDLQKDGLYLYRNCLPYAVPHLAFIGSEVSTYNNILTQGLQALWLAHVLTGRLQLPSPADMAEDVRAQQRWRRTIMPAQRSRGSVLMLYMMQYHDQLLEDMGARPRRKGLNVFAECFGTYSAHDYKDLLEADPTVSAAMEAEQRLMGPGMQPPFRGSHGNRQDHRHNDGGDYDGDGHGSGAYGHAANGHGSGAGPAPGRHGQPATPRGNAGSGSYAGTYSSMGQPGSSGNGYGDTYIGGNAAAVAAASAASASAAGSGNGAPPASAHGTMLAVYAQRAQQDGYEYHRALMGERVGSGANSGSGGVAGLRTMSMSVSRGAGSMTANKRPASGGMGLAGRQLSMSKGLLAPLAALMTGSPHNSFRRSIDNPHGRVPRLLWLGHGADGSGSGLGWR*
</t>
  </si>
  <si>
    <t>C_1870014</t>
  </si>
  <si>
    <t xml:space="preserve">MHSFATLSAPAVVRAFDLSFATRLLDLGGATGALAAAACAAYPSLEEAVVVDLPHVLELAQRHFAPTAAPREPAAPAEVQGAGGGGGGGFGGGGDGGGSGGGGSGDCGCNGRLRWLAADFFTETDKLPQQVDLVVLSRILHDWDGPRCAQLLARVHGLLRPGGAVLVAEMLLQPDRLGPPAALLQDLNMLCQTHGRERSLAEYEQLLQAAGFVDVRGHVTGTYLDAVLARKPEQHL*
</t>
  </si>
  <si>
    <t>C_1870015</t>
  </si>
  <si>
    <t xml:space="preserve">MLTCKASGKPLDFLLQVYAPVDANPDEGFHRALFLFISPEGSRLKEPGAVRLFRCQMPRRNAFYSSDPPRDKDKFPNPLSASDADASRARDPWRSVDAERPASATSSGGPASTSSPAAAKRKGKGKGGAAPTAAANGAAAEGSVAAAPLPREGVRGPGGLYPELELIVEPEEDYMDEWEEEEDGAAEGGKEAEKNEKKEDDGRVDDAKTETDAGEAPATEAGAGAAAGAAEKGSARGGVEAEVRRALEEYRRRVATEGELNDEELPPDVMEALEANAAPEQRCFVDFQARVSWAPEQVIRYCFQDGAQPLWPAPHCRPKPGDVPACSRCGAARKPEFQVLPQLLHYLRLDEEDPASPDWSTLVAYTCSASCSLPPAEVESSQCAYTEEVVWVQPSVTQ*
</t>
  </si>
  <si>
    <t>C_1870016</t>
  </si>
  <si>
    <t xml:space="preserve">MSVSHSNGELLSLLGCSSAADYEALLGEVLGTESTLRAVLHECCLSLLEGVGAPTSQLLLHHPLRGSSGRVVLPVTVQPVVVWRRRGDEPGGGSAGAGVGAGQASTPSGAAISGLNGPGSLSNTAGGMQCGARGAAAAAAMAMLPGRLADCVPVLAVAVSYNLSAGLAATLQQLHRVYAMLGGLSGIVTLFTMRGRVLHQNTASIRYMGLRQGADPHVSNWVGTQQRGGSTQPEAAMDSSGLRLGSVLRQVFALSPDQLDDLLDDVAEGKTWKGIVRVPPLLSPTVDPGPGAHLLLPGGSSLAPSIVRGGGTHPSFMFSPSPSQAQVAPTPWEKLQTGLLSTQTRHLLGGSSAGADREAASPAHGLLPTPNTAQAAGGGAVAGAGRVQIQSQLSRLHSCHPAPGASSAAGSGGNGAVSSDPDCGGLGSTVLCMSRHTAVTEGHCTGDEGSVSTLQRGLLGTMGQSAADTGNGMAAGSADTFNPRLLLTSPVGARAGGANGLGVLGGGETSGESSMYVAINASNASNATSLRQDSTRGQLDFRGIQSILNSHRSSSRPMQGLAEGGPALEAGPLLPPPTKPPSVPSPAVSPYTSTCVPSASASASMGSGGTGLLGRHFGGSSSRRALMPGRAASGINVPLMTLNENASTRLPDMDLVSTQSFISRYGPAAAAVGGPGGAGAGASPDRPGSGLYTVLSANGSSGGSAAGALSQSDMAKAHLSRRRSALKLGASSRDDDPLSTSTWGLMEGSRRQSMSFTARRAGAAPQQHRIIGIPAGAESPGRGAQSFTARASPATYGAAMTPAHQHQQQQPSAAVLGTSPSFAPDTLISSPFNTATGLGTSGVSAAAAGSGPSGAMRGGSGTCNAVAQAHISGGSIASSKGRRPPSRLMSFLANKNLSGVGASGRSFSTANNIRSMPILASGGATNSLVAAAMAALGGSSATGGPDGDVNGVASPKPAGSGTGSGSRPHGGTTASTTEMAVGGAAKARAALEARAQAAVGARANSCGAPVAAVTADVAAAVAAAGSASVPAPPPRGPLAALAAASGLPYANDPRSTSSATPHFSRLSSATAAAVGAAMSSISATLQPSPAQPLRRPPTRRIIRPAAVADVAEEAGTPEASGKLPTVKDGSGGSVNDSTAVAATLASLAVPHSSVPQAQQGSGPRSQVPSLAAVQAAGLSEVEPAGVVDSDADADEEDDECWHEITASSMRDPVCGEQVLLLLQVDVTARVRAERRIQEVLEAEHKLLESVFPRHVLEMAAANVQSGGRGGAGGRGGAASKYSLAELPLAQNAASVATYHPHVTILFSDIIGFTSMCHEIPATKVMQFLNELYSRLDTLLDVYGVYKVETIGDCYMVAGGLMTRDADGFMTVRGSDSVDELHAHKVMSFAKAMLRETAQVLLPTSGEPVQMRIGLHSGPVMSGIVGSKMPRFCLFGDTVNTASRMESTCPPGCIHVSYATAELLQDEEWEPTGGVMVKGKGEMQTYRWVPPVMQTSLVTGALMPAVGRAGRNRARVRRASSMASLGSGVAAAAASGRGPAGHVHAPPCGSSHQSRSRRLMLQHAAEVAATSADAARSAGSMPAAKPKRKPHRSCSTTAIAYAGRPPLVV*
</t>
  </si>
  <si>
    <t>C_1870017</t>
  </si>
  <si>
    <t xml:space="preserve">MGDIGAQYMAGQLSDYGYRLVEDAERDAADLWLINSCTVKGPSQAGMSNLIAAGKAGGKRVVVAGCVPQGDKKLPELQGVSVLGVTQIDRVVEAVEETLRGNTVSMLAKKALPRLDLPKVRRNKHIEIVPISTGCLGACTYCKTKHARGHLGSYDPAALAERVRQAAADPWVREIWLSSEDTGAYGRDIGSSLPELLDKLIAVLPPDGRTLLRVGMTNPPYVLEHLEALCKALRHPCVFSYLHVPVQSASDAVLEAMKREYTVAEFRRVIDTLLAGVPGMELATDIITAFPGESPEDHAATLELLRTYRFPHTHISQFYPRPGTPAARMKNKIPTQVSKQRSRELAAEVDSWADVYQHLVGTVQRAVVVDTAADGVSLVAHTRSYTQVLLEPQPGLMGAVVEVAIDSASRWSVRGRVVGWHFSAAAGRPAAAAAEAEAAAEAEAEAEAEAEAEAEAEAEPAAAARARARAGLQERVLLARSTAIAKAREQRRPGWGRAGLHPPRHQQQQHP*
</t>
  </si>
  <si>
    <t>C_1870018</t>
  </si>
  <si>
    <t xml:space="preserve">MTAASAKDDKGAVAAKDRATAIAKQSSSGDMAGASGKKGKAPKQSRKWSAAEIDAVLKAVAALGSSDEINWVEVAKSVPTRSGNQCREKWRNDLRPDISKEPWSSREEYIVCRVHCQVGNQWADIARFLPGRAENSIKNHYNATLRSKAEAKGTSLLWVYGKQVLANGGCTSLELLNRALQMYADIPNVEPLESFAVDDETLDIGGGGGSGGSGGRSGGGALRPVARGGSLSGAGRRPRKKHRRWGSGSSDETESGEDVLSSFSDSTDTEGGGRTSHRESAGARAAYVAAAAVAAAPCVLATDEAAAPLAPAVPASPAAGTLAAGGFPAPSPTPTPSGRHHVCAVRHGPAGRSPMAAARRAADTAAVTTATALPPDPFSGAWCDAGGGLCSPGGFGSHASLGDDWLKHEGGELSPTALGFHMSPRGAADVVRDFFGGPGPDAPQARKRSPTAGASPTVDASSAGAGLGTAAGGMSRAGSGLHRSRSASKTGAAAGMRLSLGVVAYSPTGRTSPPPPPVVVMSECDVFCMPPSYHPALDGSSPHPLLGPVAPQQQPLQQQAQRHEGPAFAGQLPHLSPRGLCPAGQRGGAVSSAIQRGCSARQLQPQSNPAPLHALGAGPARTASPPSHMAVEDTLMVAASQGLDDFVADLGDLSDLGNIGDCGGTCSAGALRDTGDAGRAAGGRVAAGASTLSMSSSDEAAGGALGAAAVTSAKVCAAAGAAAASSCVSPPLLSPTERWHKSIFDEMGDGVELAELLADIHCDGAAAAAALSIRPSSGGGVEAAAVAEAAVGSGDGSGHDHSDAVRLQDQLRLRANSLPGVLAAAAAAALNPLGMAACGGGAAGCPPGVMQLFQSGLEVTGGGAAAGLSNLPLPLQALQLLQLQQLQQLQQLQQRLQQQQQRQQHVTAGTDGTSGAAAHLTGAHNNAPAPTTTASMGSTDPFVVGACASGSSSHRTCSASPPSAAAATLGTGASAQPAPLPLLPQAASAMLVAAAAAAALQQQQLVHHPLGVPTSQCTAALKSSVLKARAAAAAAAASCLQQQQPGTLLGIGGPLSLAASAVAAAAAAAAATAPPPTRMIPIDQGGVALPPSLMQQQRHISL*
</t>
  </si>
  <si>
    <t>C_1870019</t>
  </si>
  <si>
    <t xml:space="preserve">MNRPFRLSLRKPASSNRGVNLPDRQPSAPPPPVASAPAPATQQPPATPRPAPPSPLDRVLSKAANKARLSHPAAEAAKAPPTPAASGPAKQQPIRQTSSQQGKQAQQQKQLRKPQANAATTSGKAAAAKSKGAARGADGLLDDELFAGITEKERDDVWESLKLEVEGDEADLWDEDDEGVSGPSLARRRAAPASARDDGSSSSSSSSSSRLDAADSTPVASSSGFKGFGRPPAARGAAAAAAASASTSGAAAAAPAAASTNIGSNAASAATSSNGKTGPRGLAKTRALLEETGLASRVEVVGDLRASDAILAAKLAKNGKHVNLTQAEKTAANAGIPFVVVGRNLSADNLRTALTALLEPGSEAAKAVAARAAAARTPTAAELQAARVDMMRGLRGLAAGGGPQQQ*
</t>
  </si>
  <si>
    <t>C_1870020</t>
  </si>
  <si>
    <t xml:space="preserve">MQVSMRPSTCLAAQRVSTRCFKASAPAPRVVSVVAQATGKRAPADAPVPALTRPKPASADKQAQAQAPSQGPSQAAISEAYIKAASSKERGETVEVKIVGQNEGGVMVQFGPLRGFMPYNKLDPARLRACANGDLTKLIGQQIKARIITADIARKELVLSERQVAAAEALGRVSEGDVIEGVVTGVEDYGAFIQIKGLPDVFGLVHKSEVTWARILTVDEVLKLGQEVRAKVLSVDVANCRLALSIKQLTTDPLRMSLDGLDWESADVSAVSEPELKALVESLAKSPGVTNVTVTRVAVDPQHVAQELEVYLVRTDSDGVYDAVARLGTSNTQLKLTAPELSREQLKQMLQRVAREVAQA*
</t>
  </si>
  <si>
    <t>C_18800001</t>
  </si>
  <si>
    <t xml:space="preserve">MLNSIPLLLDVVILAVFYFVLFGAININIFAGSLKGRCGTLPMTALVDGLGRNFTGEPYGDPSASLSLFTSTGLWDQWQVADDDADTVCRGPVPSNLGSLSWVGSCNETDGECRGVLVCLGMYMQ*
</t>
  </si>
  <si>
    <t>C_18830001</t>
  </si>
  <si>
    <t xml:space="preserve">MAGCANIESLAVGLTVDKALFTVVVAGKANVVPYTLSIEVQDVPGVLNQVTMVFSRRGYNVQSLAVGPSEREGLSRIVMVVPGKVSSPDGSSGISPLLKQLSKLVFVQSIDDLTDIPFVNRELMLVKVRTRRP*
</t>
  </si>
  <si>
    <t>C_18850001</t>
  </si>
  <si>
    <t xml:space="preserve">MEMRNICNHPFLSKLHPDRGEDLLPPAAHRHAGLPPAVTLCGKMDLLDRLLTRLHATRHKIASSCXXXXXXXXXXXXXXXXXXARTCVCRTCAHQVLLFSTMTRALDVIEEYLDWRGFEFARLDGGTAAAERGQLIADFNSPDSPTFIFLLSLKAGGVGLNLQAGTAWAAAAAAATAAAAAGWLSDAELNKLIARSPEELEVLEAEDERRRQRAAAAAAEAVAAAAAAGGGAAAATVRYSRLLPSELCAPLVEAAVEAGTPKDPDAGKVFGRGMRRVNSESAAAGMAAAAPASAAAAAAKGRRREEAGPAAPRKQRGATPEPLPPAPVVIENLKGMEIEVRISFCELAGIEDVMRETGVVRYKRQLNARLALTLR*
</t>
  </si>
  <si>
    <t>C_18860001</t>
  </si>
  <si>
    <t xml:space="preserve">MPVTLPRCRPMPMLPLLPIGELDYDQRAGIWELGVLGKRCSARPGCGAWTHTGASRGQAEWSPVGFQAYRG*
</t>
  </si>
  <si>
    <t>C_18860002</t>
  </si>
  <si>
    <t xml:space="preserve">MTMRPWAMRTRRTAVTGTRRMALTEMRRSRAGAHLLGTPLAPPPPAPPPQAPPPLLRPRAAPLRLQPRLVAPAAVRPLTRAAPAARSSCAPSA*
</t>
  </si>
  <si>
    <t>C_18890001</t>
  </si>
  <si>
    <t xml:space="preserve">MRPGGRAPQVEVASGVFRLDICLQLPLPWPPPDRDQHRPQEPEQAVAAVAGPDSGPHQFGGGGRPSHFAANVPNRPLGPTVARDRCLTQLEGLALVVVPWFEWGALRAVAYEYNTEFSRVLAERAAHFSDPSADAINRVKGELQEVKHIMIENIEKVLERGERLDLLVDKTEGLQQVSLAFRREARRLKHTMWWKAHTGG*
</t>
  </si>
  <si>
    <t>C_1880001</t>
  </si>
  <si>
    <t xml:space="preserve">MSLASDGAGGSNSSSSSTEAEAAALVAVVPVAEGIQVVWHYMQCAQGSASPSLVNAAQLERAYWAFRLTHGQKPSRLRPAQTLAAMYSAVAQEQLHARSAALKRKGRDFSLAHTYYPAGKAAKVIDEPHKLKTAAKEQEQGSIYPEGAPLAAMQDIASLRPCGFTGGPRQGPARGGNPGPRPPARGGQLSMDSQVLVAVLQHLVQEWQDTAAADQMEKFMGEDPKVLLAIAQGRTDTQSVACAQALLGSRLLATTLRDMGFLR*
</t>
  </si>
  <si>
    <t>C_1880002</t>
  </si>
  <si>
    <t xml:space="preserve">METLIGAFRAWDEAQLDPLERALRNEQRYYLINRFLGNAWSVVGGSCSHVCGLSLANAASFLNNTDARLHVLAHMLPHEREHLNERATSTDANEGHFACMTGPGGQKPLVAVLQGRESRVSFLAAKRQQPEEVRGWSYRRPRSRGGYAMRATTHVRVGNGRRQSKWNNGAKLADPGLSVKREGAIQKRAARKAEGKRVSVRVAVHNKAKLMNQGSG*
</t>
  </si>
  <si>
    <t>C_1880003</t>
  </si>
  <si>
    <t xml:space="preserve">MAGLDDGGRAGVAWDYQKGCARTNLENTSTTGGGA*
</t>
  </si>
  <si>
    <t>C_1880004</t>
  </si>
  <si>
    <t xml:space="preserve">MLAMLTAAGCAAVLCPAVREPVCGADGREYPSRCLADCTGVTVVRDGPCHGRSPDDGKPADGGDKGDDEKGRGDDGDKGHGGGGDSGGDKGHGGSGDDDEGCICTAQYDPVCGEDGRTYGSACAAACAHVTVARRGECSGGGDATDQDPPVDECSRCSHAPNSPVCGADDVTYGTECAARCNGTAVAYTGQCADPAGCAAVSCTADYKPVCGANNVTYSNTCNAGCTGVTVIAEGECTPLTVPTWALGAAGCPPERSLRCLVDPCSVASCPAQPRAVCISAYCSDSVYQGVPVGACAAIFVQPHTGEPVVCKQQQPRSHHSRRSRHSHRSPRSRTRRSHRARRSRRNRRNRRNRRNRRSHGRLGRAPAPGSTSRWVCAALKTTDDDHVDDHGHNDHADELLKTYDNECIAACDSARVRYEGRCADPRGCETVRCITEDKPVCGNDGVEYPNECFATCTGVDFTTGRCSRDETGGSGSKGGDDGEGCRGGHSKGNDGRVNGKGGCGGGGDDGAGGDKGRGDGDGCICTLQYEPVCGKDGRTYGNACAAACARVPVARYGECSSGGEGNGGDGNNGKGTRRAPPPRGGRRPPPPRRNRKQKQE*
</t>
  </si>
  <si>
    <t>C_1880005</t>
  </si>
  <si>
    <t xml:space="preserve">MRTDSQVQLHKQRNDSPLVETAWVASRDQLPPELYTWQAGGQRNEPGASLRFRKVRFESPPTALASKPFQNEETHVLTHWAPDQLYVLEAVSNTSAPYGDKFSVFFKYIVSAGAARTSGVRGTFKIFRSVLGGLRPGTADVAEAELPPGGLLAGALASYSSSSGEESESEEDEAEGEGDEDKARKRHHHHHHHAFASAAPIPAPPTGPTPGAHPGMAAAPGLLSVFSQQLVYKDQVVLLADLVGAGLRSVTHSELGAQALAALLTVWLISLAH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TQKPPPPPVLAATQSKPLRAAPAPKQFTPEQLRMLEMGAVSSGGAAGSRGASRAEASPPPSAAAISVGGAAAASAATNPSLISMPDAWATDLPAGMVLPTSPDKAPAALASSSTGALGSTRSGSPPPPAAMTRVGTSIDGRVGGGGITPMPSPAGRSPPPNAAPPPAVLAAAAAAAAAATGAAAAGAGAGATMSGPSGASNASSFANMFTKEGIDSMAESLRSAFRWDLKPADEHAQEPTSPSAAAAAAAKPNGASAAAAAAAARAAAYRSPPAPRALTVGGGGSLAAMSEPVQSMYSARSDAPGFMTAASNELNAGGGGAAEPAVVVEEVFENERFQPFRGWGHMWPGHFLPSDRVGHWSDRQLLLLLLLLLLLLLLLLQGKPGGTASMVWEQVVPQLPAGWRWVEDEWQIDLDGTEVEAVDGDGWSYALDFYLLKYPPPPQAGKCSLKHFVRRRRLFRTRVRLPDRSLLDSDGSDLLGLQLQPLSPDASAAAAAAVDAPPADSSAPSALTLDPDAAALPVSTSAAIASAPASTTNGAGAQAAGRPGSGAQAAGGAGQGLEGLPDQHPYPQQHPQQQQQHLTTSSVLSLAEALPSHSLDSHSAGRLGGGRGLGGLSASAPAAVAGVETLAGSGGGGGGGGGSGGTVDFRPPASLPSVVGGAAAGGGGGAWPASPGGMGPAAMPRPRSTTTLTSGAGAGASGGGGSAAEQQLHSGSGTAKRAVAIAEAASGEARAPAEAAALLDLLSGLDAAEAPPPSAAVLPPQPHAPAGRRRSSAGGAGAQGRVGASPSPSPPKGHAAGGGPARAGQQQQQQQAHPAMGGAGRQADVTAPQGGAAGVARLDSGGATAPAVAVRTAVAGYAASPHAEHDSEPAARVSTEGYVLSPKTEVKAHDPLGALLQDEAAALAEPSVRPARSAIDAAAAAAATGMVAPGIEEGSLQAAAGGSAGLPSAARQGGGAGAAAGGGSTGKKAGGKLGAVPLRRGGSDAAGPSSAVGGSESAAGGEGAALKGAAIVGQEERGPAVGAEGEAGGTPTRADTGASGAGKQQARAARRTAAAHGHGSGAGAEGSGSAGDQAEEDLGGGAVVAADLVD*
</t>
  </si>
  <si>
    <t>C_1880006</t>
  </si>
  <si>
    <t xml:space="preserve">MLTWLRRADFESYAYVISKLGLQDIYTSVGISDRYREGLRPSDPVKDDSVNRLRFNFHKQYKQKKTNLWQRLRPQLLAEDPVLAAQAVATAAAEKQRQTQQRNATSQRLPAQ*
</t>
  </si>
  <si>
    <t>C_1880007</t>
  </si>
  <si>
    <t xml:space="preserve">MPTMLGLRSSTLPQSGRCVGAPVVSGPRSLVVTSAVKHAGGEAVRHSDSRYEPCEPSSSSSLADFGTRVTLERLYCATNGMDVAQPLLLGVTVDDRPQRTRNQDREKDPDYFANVGDAIRSLREDIPMLFQRELNYSIYREDIVFRDPRNTVKGMKNYQLIFWSLRFHGKLFFNKLYVDVKRIWQPEDSVIKMRWTVHGIPRVPWEAEGTFDGISTYRLDSHGRIYEHCVDNVLLRDPPMATNPPLLAGLNLQPLVPQQPVPGAWCQGVSPEEQWSTYVQRMVATALHSFDQEPDMQMQLQMQLQMQEPAMAGGGMSSSSRHPARHGLLGLSAGQCGSTADAGSSGHGASSSGASSSSGASSKAGGAAAGSAARR*
</t>
  </si>
  <si>
    <t xml:space="preserve">MPPAGGGSESVKVVVRCRPLNGKEKADGRSRIVDMDVDAGQVKVRNPKADASEPPKAFTFDQVYDWNCQQRDVFDITARPLIDSCIEGYNGTIFAYGQTGTGKSHTMEGKDEPPELRGLIPNTFRYVFEIIARDSGTKEFLVRSSYLEIYNEEVRDLLGKDHSKKMELKESPDRGVYVKDLSQFVCKNYEEMNKVLLAGKDNRQVGATLMNQDSSRSHSIFTITIECIEKLESAAAQKPGAKKDDSNHVRVGKLNLVDLAGSERQDKTGATGDRLKEGIKINLSLTALGNVISALVDGKSGHIPYRDSKLTRLLQDSLGGNTKTVMVANIGPADWNYDETMSTLRYANRAKNIQNKPKINEDPKDAMLRQFQEEIKKLKEQLAARAAGGGGPITMPSGGGSPTQKIVERTEEVDPDIDAIKAQMRAELEAKMKSDISTEALDKAREEAEAAAKKQLQAIIDDQGKTEAQKKAARDALKKQAEEARAIAGAIEKEKQEKAVLESRIKEMEGKIVVGGVNMLEKVDELKQKSEDIKREAAIRKRQEEEAKRRLEELQAAQVDADAKFASLDEEINVKSRQLKKLFEKYQGKKGELADLQEQFQREREGMLEDYRILTQQIKLKNLIIACFIPPDYQDKIMQHCHWQDYDSSWNIDCIAYAGNAVRTNQELQAQEDKEHDAAAENERLKNCFFSYEQFEAAGAGSKQGGGGGGGGGGAARPGSSAGRAVGSAARRTGGKAGGKDITDIGSLRDSVNWGDDDDKKKGAIPKAKGLVKDTVDPRLRASKLK*
</t>
  </si>
  <si>
    <t>C_1880009</t>
  </si>
  <si>
    <t xml:space="preserve">MRTASAPSLSSARCKTTSGWTTAKLCHRLSLRGRADVTAAAAKMASGYQPVAISDKAKGTFLGVPDMPLLGLGLAALGRPGYINLGHGADLSGKSVEEMRANCAAVLTAARDMGIRYYDAARSYGRAEEFLSSWLRGLPPDALGRTVVGSKWGYYYTADWQVDTGGAPHEVKEHTATNLIKQAGETQAADVLTELEKLKKERGWMMGLSLSGVQQSATLRKAMGVRMSDGAPLFDCVQATWNLLEQSAGEALAEAHAAGMSVIVKEGLANGRLTPRNSSAAFAAKTAVLLQAADMYGTSVDALSLAAVIAQPFQPLVLSGATTAEQLASNARALELVGRLKASDLAALLEQLRQPAEAYWAERSALAWN*
</t>
  </si>
  <si>
    <t>C_1880010</t>
  </si>
  <si>
    <t xml:space="preserve">MCQHLGTGPERLPHLRLQLARKGLDAGKCTNSCSGIATAALQTVCMGTCVPNSAAKGTDWGCNQYCGASSLVGTDPARAQQCAACVAGWSNPWDCQNCIGVTSDLSDAAAARASCMTCLTTTNIGGAACAECNKLTRTAARSPCQACVAGGKALWECAQANAGRHRLS*
</t>
  </si>
  <si>
    <t>C_1880011</t>
  </si>
  <si>
    <t xml:space="preserve">MLLAAAGAIAQGNSQGNSQGQGQGQGQGQGQGQGGGSGSGKQDFGTGRLVAIDYHDGTPLDFALFDDNGKSYKRLLKKDKMPKKDKNGVDLQLGQMMTIGCTQDPTTGQCSSIAPSDVTYLGSAAIPPATAVKQKILVMLLDAPSCGFPTLSATSEAAIRTAYLGPNLDGLGGIAGRAENCSYGELTFDVPAATTCDAYGMSNPARSWAQTKLGSALFNTFTNFHLILESSVCTWAGLATLGGDQVWLKPAYAVGGWQVPLQEALLGWATPAAGGDSLDASTIPVGAATQAFTLPAIYVTGRGSYVRAKPVWTSWYNSTYGRNLYFELRMRGSGDDQLPLESTNRIVIHEVNAVMDNDLATYRNSDRQINWMQSFAPNSRVLVSSSTLGVNYNMVAYAGPFTGSAKNLTIAKTTGSKSKSPPPAAIAAGSTSPPVAAAGAAPPPSTDSSCLCPEIYAPVCASGAAGDGTIDNACQAECLGLTIAYPGPCVKADGCDSIASRTTYAPVCGGDGATYSNRLQAECGGVSVASEGRCAQPKCTCPLEDGVQVCGADGTTYDNECRARCAGVTIRHIGPCAKPEGCSNATCSADFAPVCGVDGVTYENACRLGCTGVQPLHKGPCGVTLRMTRLPAACACPSTWDPACGDDYLTYNNAQCAIKCAGVAVLYSGVCAPAASCIGTFCVPEDIPACGANNVTYDSVCSATCTGGVAVARAGACEAPAPPLRPLTDGTQGPNTDLPTSRAQSSSSGGLSSGALVGIIVGCVGGALLLAAALSGALVWHSRRMHQRQEEEQQKELFRQHQLQSQSQSQRRASLRASGSMTHQLPEHDLRVQLRAGHSENKWAVASATSGESPRTTPRTTPRVSRITSNRVRDSANSSIPAVIDEFDDIRGVAHV*
</t>
  </si>
  <si>
    <t>C_1880012</t>
  </si>
  <si>
    <t xml:space="preserve">MLQSTRCATPTTPHAVSATRAARIVPRAFFSRLGSVLSALRPSQAGMALATEKWWDANTVAVVTGSNKGIGFEAARMLAEQGLTVVLTSRDIEQGKAAVAKIKEAAPGARVLLRQLDLANAASVDSFATWLEQETGGLTILINNAGFAYKGNIFGADEAQTTININFAGTRHLTEKLVPLLQGPCPRIINVSSRAGLRSIVKDKELLGRLTAATSPDQLAAMADEFVAGIRDGTYGKQGWPGSMYGTSKLLVSLWTAQLAAQLQGRHVMVNAMCPGWCRTDMSSQRGTKSAAEGADTAVWLALRSPKDFVTGGFWGERSSISW*
</t>
  </si>
  <si>
    <t>C_1880013</t>
  </si>
  <si>
    <t xml:space="preserve">MASPAAATAAGTAAVEVAAQQIANSVLHNRFLVGLFKSLGVILASEIGDKTFFIAAIMAMRNPRMTVFAGAMGALAVMTVLSAALGWAAPNLISKTYTHYAAVALFFFFGLKSLYDAFLKKDDNEESELEQVEHELSDLNKKNASTGKDMKDLEKKKTNFMVTLLGMIFSQIFLKSFTLTFLAEWGDRSQIATIGLAASEDVFGVTIGGILGHGVCTGAAVLGGRHLATHINEQSVAVFGGVMFLLFGAHALWTGP*
</t>
  </si>
  <si>
    <t>C_1880014</t>
  </si>
  <si>
    <t xml:space="preserve">MQHVGGKVLSQAAEKATERVAERGAERLAQRVAERAGERLGERVGERVAERAGERMAERLGERMAERVGERMAERVGERVAERAGERLAERVGERVAERVGERMAERVGERVAERAGERLAERVGERMAERAGERLAERVSVSAAGKLGERVGERVAERVAGQAGERAAERIGERTLTRGRFHAGGHGVELLAGRVVEPSAARALEHGTAAAAGHGAVAAAAHGGERSGLGLLDKLLQKVLGSKLGRRLLTPALLGRVGRGAMVALPAVGALFVAHLAHQDYERMMEERENNHLAAFVGFAVAFAFDVLDVLAHIVVVVGLLHQHFHVGLHVPHSVLHSVESAGIAIAIISTVAAATAEILAMRRGMRLAQEAATAAATASVDLTATAEARGPGKTGVLAASQPGMLQASWHGGASGAEAHQHGHAEAAGGEAAALSGEHAARLAGSAVKAAAIAAHIRASGKVGAASAAVRGGPLAASFQQGAGLPVSSGSNGSGGVRSFVTSARLDAVAAAAAAAAASVAASISSGNSGIAAGPRVMSSTWH*
</t>
  </si>
  <si>
    <t>C_1880015</t>
  </si>
  <si>
    <t xml:space="preserve">MRGLLSALSLLAFTVAANAIKLKFRYEECMQYDLNMYEPFYGSFVALPDLYSLQAKYDLIITSPSGTRVHETVGEPEAKFHLVPYETGKYRFCLRLNQDKTGSRYVLSREVLWDLHVGHADTHSNTNLKEHDTQSLWHYVHQVDAQLQQLRATQQYLYWRERRHRMTVESTNRRVLVYALVRNGVLVXXXXXXXXXXXXXXXXXXXXXXXXXXXXXXXXXXXXXXXXXXXXXXXXXX*
</t>
  </si>
  <si>
    <t>C_1880016</t>
  </si>
  <si>
    <t xml:space="preserve">MPVPVSVTNPNGKGLVAAAPSSLPTEGPFARLKAAAAANTANGSANGAANGTSQAAPMEVERPVQQEITEQPVASTSAPASIEVRGLNFAYPGLDGRPIPGVPPLLRDLTFSLPPGSTCLLLGANGAGKTTFMKILGGKHMIPEEAVRILGRAPFHDTGLTTSGDLSYIGGNWQRDIAFAGTSIPLTGDFPAQRMIDSIAGVDPERKKRLIKVLDIDPSWRMHQVSDGQRRRVQICVGLLKPFKVLLLDEITVDLDVLGRADLMRFLQEECSSRGASIIYATHIFDGLEFWPSHVAYLAGGRLALFKEAKHLPELAEGRLLSMVYGLLNADREAQIKVRGPVSTEWDPSREGEVGNFSYAFNNGWVPGTMNTSLSTNAVMRN*
</t>
  </si>
  <si>
    <t>C_1880017</t>
  </si>
  <si>
    <t xml:space="preserve">MVAAPAGAGRAAQEDSAGGRGSPDPHLEPASPQEPQDSKSRQHQQQHHQHLQPPQDPHVKRLSPEAVRQWVGLVAEQLCRSYNAAAAVVYNNLACLHRKLQQSDAALAYLQRATELEAAALDQTAQRLSQS*
</t>
  </si>
  <si>
    <t>C_1880018</t>
  </si>
  <si>
    <t xml:space="preserve">MGVSVVEAALAAGAFMCTYLGRTVPL*
</t>
  </si>
  <si>
    <t>C_1880019</t>
  </si>
  <si>
    <t xml:space="preserve">MCGGKKKQVKQAEVAKWGVGEGCGQGGPKACAKAGTKAGRCQGSWPWCVFVFVVGRFYLALLRSRTAPRFRPCTGSIPDFCSFLTSIVSAFLHCARILGIFTVKLYVEELFFESV*
</t>
  </si>
  <si>
    <t>C_18900001</t>
  </si>
  <si>
    <t xml:space="preserve">MVERVKRLLGTDTDVQVIANCLSVLMQLEPPARLAEKVLVYSLLNRIKVCGA*
</t>
  </si>
  <si>
    <t>C_18900002</t>
  </si>
  <si>
    <t xml:space="preserve">PACCRPPRQHQVHTLATTPPTSPPAAPSFANQLPPPCFITHPAPCLTQLACASYFRPYPAPSTHRPPRPAPCLPSNTLPPRPPPPREYTLTTPEIPPCRLPVLAAYPPRACPRLTVPASGCPLCVRGTQAGSACVEPHAARPLPAPIPFPLAARPLPLTPAVRPPCP
</t>
  </si>
  <si>
    <t>C_18910001</t>
  </si>
  <si>
    <t xml:space="preserve">MTQAYICSPSGNCSATVSKNLVLAGVGRVGLRDDTPAAAAAPGNFLVDPSAAAEGLT*
</t>
  </si>
  <si>
    <t>C_18950001</t>
  </si>
  <si>
    <t xml:space="preserve">MFTATWCGPCSMVYKELQHASGLLTTGLRRPAAILVIDVDAHSQLATQMGIKQAGV*
</t>
  </si>
  <si>
    <t xml:space="preserve">MDSVRSGPYGQIFRPDNFVFGQTGAGNNWAKGHYTEGAELIDSVLDVVRKEAESCDCLQGFQVCHSLGGGTGSGMGTLLISKIREEYPDRMMLTFSVVPSPKVSDTVVEPYNATLSVHQLVENADECMVLDNEALYDICFRTLKLTTPTFGDLNHLISAVMSGITCCLRFPGQLNADLRKLAVNLIPFPRLHFFMVGFTPLTSRGSQQYRALTVPELTQQMWDAKNMMRWTSRC*
</t>
  </si>
  <si>
    <t>C_18980001</t>
  </si>
  <si>
    <t xml:space="preserve">MVGIELPAERLAHFKASLRERYLEPARSLAEAARQGWGPVRYRSYGHGFDKRRRKAAALERVTLQDLVAFYTTHLVPTAPTARVLCCELNWCLVPDGGFDAVFFAGLAIVTMCLASARWDALIVLAFGGVYFAFSYYFNLEHVSNAVMLWLGMRPADGARRL*
</t>
  </si>
  <si>
    <t>C_18990001</t>
  </si>
  <si>
    <t xml:space="preserve">MSQPDAPDIIQPSSGAHVTLPAWYAGTHSNGLIIPKTNAYGSRAGRVLQTAEDRGLGSRLVAGHPFLEAEMVAPH*
</t>
  </si>
  <si>
    <t>C_1890001</t>
  </si>
  <si>
    <t xml:space="preserve">MTMCRTLEALQAVIDRRLAVWSERQDVSTMSAAFGRCGKLESACAGGPAATAAARAGIMAALAPALLPLVPRIRQPVGCSLPLWALARAGAASDGHVESQLAPALLQRLVDPVLLEAAKPQELSNALYALGKLREQQQQRGSGWDPTSSPHLNALTGAVASRLRAAEGHGFNAQNVSNSLWAWLETLCGAALRQLRTPKEAEAFKPQHLSNILLALEGLQLGGKQSELLAAAVAAECVRRLRTLKEAEAFIPQHLSNILLALEGLQLRGKQSELLASAVATEGVRRGFARFESQALSNSAWALAKMGYGAGSPSEAMEQRQWYAAAVAAAQRPGVMASAKPQAWANLLYALALELCNSLWALAVLAGGGGPASPAATALAPALAREAVRRREGPQNGGLCQLWQARQELGGEVAEALARSPDLNAAMEAAVAAEWATKSNTSSTQEQVAEALKRLLQKGRLPIVSVETEVVVEGVLGRADIVAGWSDGRRVAIEVDGPDHFLTNRKDDPSAVDGSTALRNRQLRRALGEGRLLCVPYWEWYGLRTPSAQEAYLLQQLQDVLFGASSGAAAGEGIAAAPRRQQQRTTQPQPDVAGSTTTTTATASTRNTAGSSQKRRVLVVRRKTPKQEAPGGGGAGEASGATAAAAAGAELAAPAGQRQAEEAQRLPSLGASGGAGEGGGDGTPLAPQPPPPQRQRVSAPRARYSSSQSRSRSSQAGSPSPAPPPVEAPPPEQVQAAAPPRRAAGGKRTERKAAAAPAADGGGGGGGGTDPGAVVVPAAGL*
</t>
  </si>
  <si>
    <t>C_1890002</t>
  </si>
  <si>
    <t xml:space="preserve">MLDQQQMLVQTITQLSMGARRRSCYCCCGGGAAASCSSGGGGARHTRGTQSCGPRGGRRRLVDAVDATCQWPKGGCRQRQQQQQRQQQQQRRRACRHPPSLDAALEHCGTVVKSDALVSAAAVGDLEACRQLLVEEGCHWDGYTVWTAAAMGGHVPVCQWLMNVTDMCEDDADLGRYARYAEHAACLRGQREVVAWVQQWRGGLPAVAGYGNNSPRAEAHKLATAAAEGGQVELLGELLAAAAVTDAMQRREVLAGVAYGCPLEALQRHYGQWGTEAAAEAQHRRALLLRAVASPTGDWAAKCDWLLLQPTWTALLGAEAADELYARAAASAATAATSATTSSSGSSSGSSSSSASGSSSNGGSSASGSSSCGSGRVSTKPAGAPLTRWPVLMEGDGGREVHALQVALTNCGFYTGEDDMRWWQFGDTTLTALKFYQPNDIYGLRLARGPGGSDDEDNFEEDMEGVSNGRVWLLGEQRWEKRS*
</t>
  </si>
  <si>
    <t>C_1890003</t>
  </si>
  <si>
    <t xml:space="preserve">MALILLVFAIAHSGLAGLRPKGEELVGPRAYRVVFALVSLPLALLAIVFFINHRNKSH*
</t>
  </si>
  <si>
    <t>C_1890004</t>
  </si>
  <si>
    <t xml:space="preserve">MPAGPTDPSAVAPASAGRTR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SRLHEAASPAAASKAAAVAKGKGKAPTAKAKPSAAKPVAAAAAAARSPAKPRKSSAPEKAVPLPKAAAPKAGPKGKAAEPKSAAKPAPASASAAAKGKTPTRATPAAVKALKSPATGKAAGRISARRSSVSAAGAAAGRSRRK*
</t>
  </si>
  <si>
    <t>C_1890005</t>
  </si>
  <si>
    <t xml:space="preserve">MTVRYAATATALTTALMTNNSIFPHLHT*
</t>
  </si>
  <si>
    <t>C_1890006</t>
  </si>
  <si>
    <t xml:space="preserve">MPPRGIVQAMELQAFRQLAKETTTLVMPANASDPSGMVAQAMAIYKAVSTSPAGGSSSGSSGGSSSGSGRVSALPKPGQGFSTFQSPSSGGSDQLPPLGRGSSSSGQQAGESAVAAADGSSSGSNGSSGEQQLFGEGPNPVLSRRH*
</t>
  </si>
  <si>
    <t>C_1890007</t>
  </si>
  <si>
    <t xml:space="preserve">MLYAQAAAHAGDGWGGGCGRSWGGGSRRRRTRGAAGSAGTSGRQTGEDHE*
</t>
  </si>
  <si>
    <t>C_1890008</t>
  </si>
  <si>
    <t xml:space="preserve">MWVLKGHMRSMCVQRILNDIDLDGNSKIDYEEFLAATMHLNKLSREENMIAAFEYFDKDKSGFITRDELMNAMKDIDAEVDVDAILAQVDQNGDGRIDYEEFCAMMRATDLDVLKSAHEVRGSGSLRGF*
</t>
  </si>
  <si>
    <t>C_1890009</t>
  </si>
  <si>
    <t xml:space="preserve">MWMRPAAGAQLWLLTLGPETHLCPHHPSHHQHSQFLAHQQMRSSDGSSNTHTGLEGGGGRPHQHDQPQSSVTSAQQEQETAQGARFAERQAALQAALRNAGAAPVSFLPPAAWLVVVGRGADLGPLTEAFPDVRMAPYGPPAARVSPELAAAVSLLEQQLREAGMGVGSSGSSGSSSGADADGSSSGSGGGSSGSSGLGERLDEVVSELWERQLRRQQEREQAAAARRRRRALATLNAEGGGGEREEGEAQEEEEALEEAQEEDALAFPGALESMTVGCGDSGLDVANCYFYDPAVPFMQNVKTDSNGMQYFLSSTHRKLRYYLAVVQVWTPGDLGRSYFNLTYRVGARVHSDSWGSDLTAYDSMAAALDRFTWNNPDFLSIFAAGNYGTASGATTTVTSPAVAKNCIAAGATPSMGTGDRPGAYGVTVYNLTATVNIGGGQGGARSVRVVGAAFGGDLAAAVSAAAAANGGVVALAAATPADACIGLSNAGGVRGRVLLVQRGRCYFSDKARAAAAAGATAVIVYNDKQDGYFLMEAPDASGGSGSGLVPMGSVPASTGRWLLAAAAAGNTAVSIRRAADVAPLAFDDVAAYSSFGPTTDGRIKPDITAPGASPAVRQRQPHLAPDGAVPSCGAGATRILSNAAHATAH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PTTTTISHRPTTPHTHVRVRGEEVAAVRSLTVDATPPVTTLTSTLPPPPSPGAVVTTPSDNATFSFVATDVSSSISFTCNIGFSNGPAGQDQPPRLRRAPTPSELLAAAAAAANSSSAVVVGGSVAVAAGVWFACESPMQLMGLTFGDYELQSRGAMGHALPQPRQVRTVCAGPRDPTICFNAANYNIGFVITLCM*
</t>
  </si>
  <si>
    <t>C_1890010</t>
  </si>
  <si>
    <t xml:space="preserve">MSDSGCSASERDSSASENDSNFLHDGLGLGYSRQAEEEGCADVAAEAEAAAGDAAGGRAWSRRPSSGGGAPGRTLQQGDALVAEPSGAVAAAAADSATATAAVMATGAMTTAAAAGADMEHPDDLGQDAAAPATAAATKVARRLEIDGRLGSGADGFVFVGRCGGEPAAVKVFDWENLERCWQEEQAYLALAAVQGSAVPRLLHSGEMRVPLGYRFLVLQYIQGAVPLSELPQPLPEEVCTAARRALCAAHAACPGLLHGDLRLENILLLPPVVAGGGGGGGGGGGSCNGGGDAAEAAGGGVAATADSAVRGTVGSVTGNAASDGGGGPGTGDAAATGAVAAERHCMVIDWARSHFNGTQEEQAQEQEELRRVLLGLPPEPSGPVAAAAADSATAAAAVMATGAMTTAAAAGADMEHPDDLGQDAAAPATAAATKVARRLEIDGRLGSGADGFVFVGRCGGEPAVVKVFDWENLERCWQEEQAYLALAAVQGSAIPRLLHSGEMRVPLGYRFLVLQYIEGAVPLSEMPQPLPEEVCTAARRALCATHAACPGLLHGDLRLENILLLPPVVAGGGGGGGGGGGSCNGGGDAAEAAGGGVAATADSAVRGTVGSVTGNVASDGGGGPGAGDVVASGAVAAERXXXXXXXXXXXXXXXXXXXXXXXXXXXXXXXXXXXXXXXXXXXXXXXXXXXXXXXXXXXXXXXXXXXXXXXXXXXXXXXXXXXXXXXXXXXXXXXXXXXXXXXXXXXXXXXXXXXXXXXXXCRSAHAAVLQSAKQLAADRGCWGRTGSDTIRCALRSSWRKQGYSTEAGL*
</t>
  </si>
  <si>
    <t>C_1890011</t>
  </si>
  <si>
    <t xml:space="preserve">MDVVIKTEEADQGRDDEATARREFADHGGTAGAGLEGLPGESLEAQRQREEILKHGTKAVAVSSNKQLTSKFRGVCWNKKNKRWQAAINSSGKYLYLGSYDTEAEAAAVFDRAAIRIRGPKARLNFSYADYVDASGNLKPDPAIDEMIQEAAAPAKPRRPRGGGGGGGGGGGRGGAAAAGGDDAPTPRRGGGAGGRRRRGGGGGAAGAAAPRYARTGGGGGGGGGGAGPQAXXXXXXXXXXXXXXXXXXXXXXXXXXXXXXXXXXXXXXXXXXXXXXXXXXXXXXXXXXXXXXAAAAANGNGNGRGANGNGGAAAANRLATLGALDLSMGGGSSGGGGGGGLGARGTLSGISGGGLGGGGGGGGVSSGMMMGSLEELLSYGRDGGGGGGLSGLGGLGGGNSGLLTSSGVKGLGGGNGGSLRGLVDGLGLGGGGLGGGGGGGLGGGGHMGLLGGRGQGQGQSGMSGGGLSGLMGSLGRGGGGGGGGGGGGFHGHGLLGSLEDRSLAAALAAAAGGGGAAAENDLRAALSHADQASAAIARLRNRGGGGGGGGGGGGGGDSSTAALLLQQIHGGGGGGGGGGGLSGIGGGVSEDLAELLASATGNHGGGGALGMLRSGGGNRLAPQFGRGQPSLLGGGGGGGFGGGGGGGFGGSGGRLSSLGVALRGGGGAGGGASRQLAMLLQPDPDGDADAVNDVASALGLSFGGGGGGGNGGFNSSLFADLSGSLASLANGIRKVPALHTGLPSLMTPAGGGGGGGGGGGGGGDGDGRGVNGLAAAAAALGGIGIKHEPMAAAEAAAATAGGGNGGGGGSGGGGGGSGYSLAALAKALPAGCQLEAVVQSGGLAHIMGVLYTLPPGGGGGGNGGGVCAAVWNGRVGRFTTLGSFANLDAARAACQAPLAVLQDAELAYAPPPPPAAVAAAGAGGGGGGEGGRFKADPSGNGNHGNGSNAVLVLSAAAAERERDRDRDRDFQNHDLGFGGTAPYGGLPRPGGGGGGGGGSRLSAGATLDLAAPPLDDGLGLGGGGGGGGRWGGVSGRLSALSGFSGLSGLSSYLAGATQPDPLPSALAGGGGGVGGGGGASVSARSGDTGSAAGGGSGGVSRTSGASSGAATAAVAAAAAQRGGGGRGGLEDMAGESGDNAVLLDRRMPPAEGNLPTNSGGGSRGGAATHSRGSGGASGGYGGGGGGGSGRREPLMVHVEADPLPDAGGDKGSGGGGIGSVGLLAAALRSVGGGSRGGRGGGGGGGFSALTELSTVDVQEALQLFFNQRAAQLSSLRQQQ*
</t>
  </si>
  <si>
    <t>C_1890012</t>
  </si>
  <si>
    <t xml:space="preserve">MVAEVGLVEEVGMAAAVGAAEEGARSEDGAVEGGAAASWSGFWPGREQEGGGGAAAASSGQILSSWARGGEPGPSEKSGSGPRSQAAAALAPPPAVQPPPPLVAVVSDADVGYLASLRLLRLAGVRLRQHRLAAPITVPSAAALAS*
</t>
  </si>
  <si>
    <t>C_1890013</t>
  </si>
  <si>
    <t xml:space="preserve">MCPCGIPQTQPRAVRTAKRLGPSATTGGVARGLACSSATSGPAAAVLSGGGPRLAAAAPAVTGAGGGLQQALQAVIGQRLSVWSERQDVSTMSVAFNLCGKLESACAGGPAATAAARAGIMAALAIPLLALAKTGAASDGRVESQLAPALLQRLVDPVLLEAAKPQELSNALYALGKLREQQQQRGSGWDPTSSPHLNALTGAVASRLPLARGMNAQDVTNNMWALEALGCTGPEFRAVLETLCGAALRQLRTPKEAEAFKPQELSNILLALEGLQLGGTQSELLAAAVAAECVRRLRTLKEAQAFKPQELSNILLALEGLQLRGKQSELLASALAAEGMRRAFAGFKPQDFSNSAWALAKMGYGAGSPSQAMEQRQWYAAAVAAAQRPGVMASAKPQAWANLLYALALLRHAGLEAAVCGRLGELLRQDPESLAVQNLCNSLWALAVLAGGGGPASPAIAALAPALAREAVRRREGFQIEELCQLWQVQQELGGKVAEALARSPDLNAAMEAAVAAERATKSTTSSTQEQVAEALKRLLQKGCLPIGFVQTEVVVEGVLGRADIVAGWSDGRRVAIEVDGPDHFLANRKDDPSAVGGSTALRNRQLRRALGAGGLRQRVSAPRARYSSSQSRSRSSQAGSPSPAPPVEAPPPEQVQAQAAAPPRRAAGGKQTVAVDPAAGGGGGGGGGTDPGAVVVPAAVSEKQVAVVADERTALRPSFL*
</t>
  </si>
  <si>
    <t>C_1890014</t>
  </si>
  <si>
    <t xml:space="preserve">MARGLLHLHDTGLVHGDFKPQNVLLDSSRDDRRGFSAKVADFGLAPEAFSGKASKATDVYSFGVCLWELLCGRTPYSDVREVRDLVAELAAGRAPALVWPDGAEMSDGIIALGRRCMSPRPEDRPDFKEVVEELIQVERMIRAELLAPAVAAQAAAAAAVAASAPTSIS*
</t>
  </si>
  <si>
    <t>C_1890015</t>
  </si>
  <si>
    <t xml:space="preserve">MIPPVPGWRPHPPLRRCPSSPRSSPCPSPHPSLFTGTATAPCPAQPPGLFGPAPTPSPAPQP
</t>
  </si>
  <si>
    <t>C_1890016</t>
  </si>
  <si>
    <t xml:space="preserve">MNMLLQQQKLAAGCKQRSVAQPSRGCVAAHTGLRSGRVASRQRSVTTAVMTPPAKSESSSPVYTTMSLDGQNLKTAKPRLVVLGSGWGAMSFLKALPTSISSTYELIVVSPRNYFLYTPLLPAVATGTMEERSIVEPVRNFIVGKGEFYEALCKDIDPVAKELVCCFPEDAGLDSACFKMSYDVLVMA
</t>
  </si>
  <si>
    <t>C_180001</t>
  </si>
  <si>
    <t xml:space="preserve">MPLTKRDPANPVVFFDISIGGEAVGRVVFELYKDVVPKTAENFRALCTGEKGVGEKGKPLHYKGSTFHRVIPDFMIQGGDFTNGDGRGGESIYGDRFEDEAFTLLHDVPGLLSMANAGPNTNGSQFFVTTVPTPHLDNKHVVFGRVLKGMGIVREIEQTETGENDRPVQTVEVTDCGELSEEQQQEAAAAGAGAAGSGAWPAYPEDADRPEGEAEAAWRLRAGEAIRLEGNELFKAGKYGEAVARYSSALRYVGRSGFADPQAAEAAGEEQQAALGQAVVSCLLNRAACRLKLGKAEAALQDAGAVLEQAPDNVKALFRAGQARAALKLRRASELEPADKGIAAEVARVKAVVEAERKKERATYARMFG*
</t>
  </si>
  <si>
    <t>C_180002</t>
  </si>
  <si>
    <t xml:space="preserve">MRTAVVSGTARPHGIGRGIVRTLLSKGYRVIGCDVNPEESPDDTAAAPAGAYSFVRVDVRRKEDVEALRRHVEHVTGGGQKLNVLVNNAGLATPCLDAADPVASWHDFIGVNLTGAFLMSHVLQPLLEPGASSIIHISSTRALQSEPGCEGYAAAKAGLLGLTHAQAASLAPQRTRVNAVLPGWIDVTGGADPITTEQHQWQWTGRVGRPTDVSELVAFLADERLSGYITGQHFVADGGVTKRMHYPE*
</t>
  </si>
  <si>
    <t>C_180003</t>
  </si>
  <si>
    <t xml:space="preserve">MYDKFDNTYQATIGIDFLSKTMYLEDRTVRLQLWDTAGQERFRSLIPSYIRDSSVAVVVYDITNRQSFLNTARWIQEVRTERGNDVIIFLVGNKTDLIDKRQVSIEEGDAKARELNVNFIETSAKAGLNIKALFRKIAAALPGMESVTQNKQEQMEEVKLTTSTRRWLGVGAEAEADMEEERRMAAAA*
</t>
  </si>
  <si>
    <t>C_180004</t>
  </si>
  <si>
    <t xml:space="preserve">MLLSQRVLTAPQGVRRGAAAVRGHLPTPPVVAPPYVISSRHYSEGSTLGLVAPSFAHAVSSAARRLQPQHQPLLLTRSSATSSSSNSSGGSGSASKELRFAIHRISGDGACMFRAIVQGAQYATRGKAMPAESEGTAAHNLRLAVVAELRKRREEIEPFLPGIAPDFDEYCKTMSHPMAWGGEPEMLMAMHVLGRPITVYHVSDRGLEPIVTYGEQLLAAPGAAAPVHLLWSGAHYDLLVPAAA*
</t>
  </si>
  <si>
    <t>C_180005</t>
  </si>
  <si>
    <t xml:space="preserve">MHTDTQAEVRGDVEALRQHVDAYVTQRERRAFELERSAMRAEIEHLRKRVGDAEDKAVRLELMLPNSNGEFRALRAELEALEKEADQFSGMHERQAKATQTAVAAIKQALVDMDGIEQEFVRIQQIINTMPGPGGTAAGGGGGPQFAVGAGGVGGGAGGAAARPGSAVGSGAGVVGSPPVVAPRRCCGCLPFGRKT*
</t>
  </si>
  <si>
    <t>C_180006</t>
  </si>
  <si>
    <t xml:space="preserve">MAQLQSTRALEAVSSVRGRRAAFMPVHCSASSSRVSSSVSSSVSSRLQPARPVRSATFGPGSPVRSRSAALCSAVANGKLISSTEVPAFIPRDDMMDQLFRWTMMEAGESGQRNFGMPMTIEPVYFEERLWGFNVAIFKEGVKLTDLGVMFDKEVVTKHEWVGRGEDGFPVMEGKADDVKGKMFEIWKMDSEPVGEDLRSTIRAYCTALVAALNRYYAFGSVFVDDAQ*
</t>
  </si>
  <si>
    <t>C_180007</t>
  </si>
  <si>
    <t xml:space="preserve">PSVPAPTAPRASAPDTRHPHLSRRPSVPAPTAPRASAPDT
</t>
  </si>
  <si>
    <t>C_180008</t>
  </si>
  <si>
    <t xml:space="preserve">MSTPGPKGAQELPAPEIVISSRAGDVLIKHTTLKADHFPSCHNTKLVPIMEGAPNFRQIPNVPVYGVAIPTVTGLRSALNAMGRGRTTTGTIIGTLLHLRKLGAFPPGAKNNMPLSPAGSGADRAAAAAAPAVPVWFPLALQATPPVGEQTKDKLKWGMYDVVRSLLRVLENGVQGKAVLDAVIDHCSQMQNLRESAFTSIHENPGAALAPVPVAKLPTVFRHPKSP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AAAAAAAAAAAAGQAPAATPTRGGSTGGAASGDANGHSPEPATPATPATPELAASATPAAAAAAASAAANPDDVTGLVDMYPGTSVEPFWEAVDPDSTTALLTPLEVGDLLKDIQNCKAQAEAPAAPAADTPGGAALAVAPLGPQFAARQLGLHYLKRYFLLITYRCFLDHSAYKLGGFADWVAQQPELHHLANHLTLDL*
</t>
  </si>
  <si>
    <t>C_180009</t>
  </si>
  <si>
    <t xml:space="preserve">MSKRGAAERDYAATQSNLRRARVEVRRAAATTTTSTGAAPQPQPQPQPQPQAPHQCSGCYDVFCALCSVPDYEEREDRVFCFGCLDEQTAASRRGGQSSATPRAAGGNSSAAGGGAGGGGGSSLTCTSLSMSMALPSGGAATGGRWGQLDTLLGVGGAAGGRSPFPCSATRTPQHGANGGSAAGGGAGGGGGSRTPGSAIYSNRSHRGFSALLAFGGAGS*
</t>
  </si>
  <si>
    <t xml:space="preserve">MQLGSSAQECRRGCYCCCGGGGGGDWGSWHCHVPSPPTPASPPAELFDLARTAAVDLGQLIGTAPADFSKLFEDVEAIPYRMHPHAEEAAARHLAQMGGCGIRLRRPEAESVLPAYLAPRPGAAPPPAPLRLPSAHLPRFYYEGVAYHRPPDGGPVLLRGWYQVEAEFEADARRIHLDVSYEPKAGRSMPKYKHRMELEWEAQGAGGVLQLGEVKQGKYWGRWTGEAVGGEGGELQLTEEEDFIVLRPQPFFYHFYLAGAPDGAASLGVRLASGLHEQSSPGCRIRLFRSLGASTEERAAALSCSAAVLAVLSPGAWSDPGFVSDLERAAARGLPVLFLYDPDPRMASHVELSACVASAPPGPVSALLRRSDVSALYRRWYEQDACLQHLMRSAGFGRCVHLPTDHDQFVFELHEARSDTASLQLMREGRWLYYEGQAAREGNVWGWYQLEARFQPELDLIELWVEFESKHTNSIPSYKARFHMQWDTKDNSVVERGLGRWKGHVDGIGGVFSLRNNFGDALTFRPQPFIWHFFLSHVQRESSDCCAALALALTELSVRGRRMRAWYDNKAGVLTKEAMLLGIRHSHMFVVFLSPSTFLKANWEIQTALSQGKRTLLIHDPDPSSRIHVDLAAARQEAPEDLRPIFDGPCLAWPGFGGDVDGVTRELMELGGFQDWFRPRGHEESQ*
</t>
  </si>
  <si>
    <t>C_180011</t>
  </si>
  <si>
    <t xml:space="preserve">MLSMLGRKGQAMCLRSSRQVPSTRASIARLLAQTPRPNVRANALAGTAPGTSTSGPAEPIKDPIPYANLVVGVPRENAPGERRVALSPAAVAGLLKQGFKTIVVEKGAGEYSQFTDAEYASAGATLVDSTEAMGADIVLRVRPPALEEVNKIKEGAVLVSYLYPARNKELVEALAKRRATAIGMDCIPRTISRAQMFDSLSSMANIAGYRAVTEATQHFERFLNGQITAAGRIPPAKVLVIGGGVAGLAAVGAAKSLGAIVRVFDTRTAVKEQAKSMGAEFLTVDIQEEGESGTGYSKEMSPAFIEAEMKLFAAQAKEVDIIITTALIPGKGAPLLITKDMVDSMKPGSVIVDLSAEAGGNCGYTKPGEVVKTPNRVTVVGYTDMPSRMAGQSSTLYANNISKLLLSAGPFTGGPKGHFRIDHADPVIRGSLVLEDGELRWPPPPGVIPQANTKVNETKDHKKDTGPVDLYEPTKRSALVTTGAVAAALALGATSPSAAFSSMLTKFGLASICGYQTVWGVVPALHSPLMSVTNAVSGLTAVGGMVLAGGGLLPGNTSQALAGLAVAASAINIGGGFTITQRMLDMFKRPTDPVEYNQLYALPAATLVGGYVAASLFMGGTGGDPEGVTSASYLASSAMCIAAIACLANQSSARTGNALGMAGVGTGIATTLGVMNAPAAVYAQVLTMLGAGIATGHYVGKTMKITELPQMVAAFHSLVGLAAVVTSIANVMAADPGHLDMTHKVIAYLGDFIGAVTMTGSAIAFGKLHGVLKSDPLSLPGKNAINLGLFAANLACGAAFLASDGSTDAGVLALVAAGVLAGVQGAHMTASIGGADMPVVITLLNSYSGYALCAEGFLLNNDLLTAVGALIGSSGAILSYIMCTAMNRSLPNVILGGYGMTAKAPADAAAVAGTHQEIDVGGVAEALTTASKVIIVPGYGMAVANAQYPVAELAKHLTDKGISVKFGIHPVAGRMPGQLNVLLAEAGVPYDVVFEMDEINEEIEEADVCLVIGANDTVNSAAVEDPNSVIAGMPVIEVWRSKQVFFMKRTMGAGYAGAENPVFYKPNTFMFLGDAKKQTDALLARVNETLGIKA*
</t>
  </si>
  <si>
    <t>C_180012</t>
  </si>
  <si>
    <t xml:space="preserve">MSMEPLSFLSGWCQLTALDPEQTAFLTDRRIADNVLLLQLTPGLLKAAKKAPAVAAFLDFYKAYDTVDRSFLLACLERMGVGAGFLTWVSRLLTDTRGAALVNGRVSGWVPLMAGVRQGCPLAPLLYLAVAQALLSWLRSRGHGVLANLASVLASQYADDCTPFLEGFQAVPGFLADMDVFRRASGQRLNMTKVELMVMGTVGGAGALPAGMAGPPLPPGWRVVPAAKSLGVHYGDWGACSPPVTFEAVMGVLSKIARMPVSMFGRAAAASAYALGKVLYHLEFAGLPQLYVVDRLLARVAAVVDRRLSPAQFDASPHARPVGLSIDLMQLPPAVGGAGLLPLVPHVKARQAGLVVRCVLGVCGLLPYVPPWTRVAAAWLRQVHPAATPLRFLVRGAADRVLNKPLTPAGKPFARLLKAMTALPAVTLVAPPEPGAWVSHVPLWANPALCVDGRTWELAFADLFALPGLACVGQLVAAHDGLNELRQALTSPWAEGSRSGEASADMYVTAVWRRVLHWSTRARLPSPLPGPASPQEAADRFAAAVALLPAGWAAAARAAQLARGPAAALPLPVADVDGDRRHWFWDCTVALSLRESMGMAMGFMPEEALSAFS
</t>
  </si>
  <si>
    <t>C_180013</t>
  </si>
  <si>
    <t xml:space="preserve">MLRALSCLALLAAGAARLAAAAGATDSAVQQQEELLPLLPAGRLTLLPWVSRALAVLALLLALHVLADPLQRWRLRHIPGPPALPLLGSVPAMMRAGGPFFFRQCFAKYGPVFKVAMGRKWVVVVADAELMRQAGQRLRSHVIIEPNLNRGHLRRLDAEGLFQAHGEFWRLLRGAWQPAFSSAALSGYLPLMSACGLRLAQQLQAVVGSTAYGVEFGTLTASGNYRTGTKDEEEDAAAAATATATADGAGGGGKYGRRLAVACGDVFRFGSALHGSIYQRIGLLLPELVPALVPLAHSLPDPPFKRLQRARSTLLAACMELIRSWRQQHATTTRTAGGTTATGVAAAAEAPAAMCGAAVPAAAAAVDGAAAPAGPEEADAAARGGGVGGGGGDGSGVGGSGVAAGSFLDLMLAARDKANGAALTDRMVAAQVQTFLLAGYETTANALAFAIYCVATHPEVESRLLAEVDAVLGRDRPPTESDLPRLPYTEAVLNEAMRLFPPAHATTRIVEAGAPLQLGGVSLPPRTPLILAIYSAHHDPAVWPRPEDFIPERFLPASPLHSEVAARVPGAHAPFGYGSRMCIGWKFAMQEAKLVLALLYQRLLFRLQPGQVPLPTATALTLAPRDGLWVRPVLRRAARAE*
</t>
  </si>
  <si>
    <t>C_180014</t>
  </si>
  <si>
    <t xml:space="preserve">MYKVDLSRNAITSLPPELGVLTTLTHLDVSHNQLAALPETLSMLVGLKLLDVSNNRIEELPASLAALPALAALHAGKNALSLLPPGVGGRQQPALALLSAPDNRLVELPPGLSEAASLTKLDLSGNALAELPGYILPGLSSLTDVDLSRNRLRGELGREVGLLRRVRTLNLRDNRLTSLPPTVAGCSGLVELFLGRNQLSSVPPELGMCAGLRTLELRDNKLTGIPAELCELQLGLLDLSNNDLRSLPPELGSMSSLRSLPLDGNPLKSIRREVVAGPISQLLKHLASRQAGEEGAPPPGGPPGRLGSMNQGAARSGNVFGVNEAELAADVARKLRLGGIAAAQAAAQAAPPQPSSSQQPGGGPRSRGGSAGAGGGPGGGGSRGEWNSAAAPPESRGGAELILTKAGLREVPREVWDAGPSLTKLDLSGNPVPLLPPEGLARLPGLRGLHLNAMGLSAWPLPALNGVLPNLHELQVCNNPPLRQLPPYPFMACPNLVRLELAGIPGVCTLPPGTFAVLTALEALDLSQTGIGIFPPELLQAPRLRLLNLASNRLEVLPAEVAAMARLEELNLANNNLATLPPQLGLLAPVLRSLGLEGNPLRSIRRPILERGTPAVLAYLKDRIPA*
</t>
  </si>
  <si>
    <t>C_180015</t>
  </si>
  <si>
    <t xml:space="preserve">MKEAIEVKEKKDVLGVGADASWNWDRKYWDDAYNSAIQNINHETSSNSSSSGSSDGSASSSDDSSDSDSDSSGRRRGGKRARQGKGGAVVVHRDGTLASASADELKIAAELAKDPWGRWGGRAGKMARIRAQEQEEANRARAKLGLPPLPAAPVRAAAPDSSDSSSSDSDSDSDGPSTSGRGSDSDASAGRRKKGEKKGAKGSEGKKDKKKDKKKAGKEGAGAAAGAGAEAGKAPAAKKRIVVVLGSDAAAEARAKMFATFKPTPAEGWWGAKMFVSVGLMESLEDEAEREARMQATAAKQDADAAAGVVALRGAAAVAAGQRKGFCEDDQEALYKRAHDFQRVGRRGLGKAEIKVGAKWEGTKKTFGEENDQEGGDPAEGGKQQLGDDEEEAQEQPHNEGAAAGKKKGKKDKKQDKEGKGSGRKAKAEADAEDGGEVKKSKRQKTAAAAAEADETPGSTVAATSAEAAEGANGGAAPPPKWLKLAKTVLKKSAERRMKLRKVVEELVAAAEEHHRKHHHHRHHHHSKKDKKDKKSKKAGAEAGAEDAAAGATAGSPWCENSVREVLERKIRKSNSGLALDGKYVTLVAAGGEA*
</t>
  </si>
  <si>
    <t>C_180016</t>
  </si>
  <si>
    <t xml:space="preserve">MPLANGSDGLGRRAASVSNGHTVSYARGDASEVEPGLSSLSLDQHVQPDHHLQPSRCQPPLPASNGAGSTSAAGCEAGSQFPDGWAFRPEWRGRDDPAPAELQEVLRLSAGGGCSTSSGQGGPHGRSGSGSGARRPAHRISGSGGSAGAGIVCALEFSPDGRLLAAGGVDKQIRLYNLSSFFGDLEDDDELGLLTDAADGGRNGARALQSSPRSLRDSHDDDDDEDDDDDDDDRRIRKARQQAAAARGKAASDEGEDDAGEEGLLAVVQRMPSKVSCISWSPFMDGVMTVGDYDGVLLQLHIASGHQLSDVDAHGGRKIWSVAHSSRRPHLAASAADDRTARLWAGRGLAACVATLQPNPRASVCCVDFSPEHDHMLALACSDRVSYLYDLRRLAGGPLAALRHHSRPASYCRFLGGDRLVTAATDASLALWDLRNAVPQLVAEMSSPAAAALSGAGSGAGTGAAAWDASADGSCGGRDLPFRAAQAAPAGVAADGECAGVGATRSCSEPARVFRGHRNEKNFVGLSVRWPDGLVACGSECSRAFAYHTSWSDPLATLDLARSAGGGVGACLPQQPVVASWASGQRESVGAGLHSGGNGLGASGFVSAVCWQPAEAAEALRLPPLLASASSCGAVSLSVLAARGL*
</t>
  </si>
  <si>
    <t>C_180017</t>
  </si>
  <si>
    <t xml:space="preserve">MLGPHYIVAGGRKVGGNAQAITGKRWLHHTSFLWDYDPARMALLRHPPKAPKYRESALHAMSQGRGHDDFVTRLCEVLHPEHGRRRLVENFGIAAAEMGFAVQERTLADAAPALSHRPLLLGTKPLDLREFLQ*
</t>
  </si>
  <si>
    <t>C_180018</t>
  </si>
  <si>
    <t xml:space="preserve">MPQAAAQQVAQPLSNTSTVNTDINDSAQQTTSVQPAGEAAAAGDGADAEGQAEAAEAAAAAAADALDQGGGDGSIQAGSAPPEQRRSGRDRQAPERLTYNRLGTCSVVTKAQLIAVASKLPDVDPSWPGGDEPTYEQVRGRKDFTWWMEAMAAEMDQLAALSVYTLEVPPPEQKVLGVRWVFKIKRDSAGRAVTYKARLVVKGYQQVEGRDVFETWAPTGRLASARMLLAIAAAFDLELLQLDVTTAFLYGELEEGGPVIYVDQPPGFQLGGPGVKLRLRKALYGLRQAPRAWYAKLKEALGQCGFVESDADPGLFVRRAPAGDIYVIVHVDDMLVAGRSKLQLASFKVAFGKRFAIKDLGEARYYLGMDIVRDRAARTIKLSQRQYTADVLEQFGMDLSAPVSTPMLEGEKLLRASNTTVEQRLLTNALAAVYRSLVGSLMYLANCTRPDIALAVGCLARHMATPTEAHLQAAKRVLRYLKGTATLGLVYSGEGLVLSGDARYGEFVLGYADADYAGCLDTRRSTTAYVVQANGTATAWQSKLQPTVAASTTEAEYMAAASAAREMLWQRKLMSDFGVLGDRATILLGDNQGAQALIRNPLHSQQSKHIDVLYHFVRERVALGELEVRYVPTAEMVADILTKPLGPAKFLELRDKLGLK*
</t>
  </si>
  <si>
    <t>C_180019</t>
  </si>
  <si>
    <t xml:space="preserve">MVDACLCVGKALIPLQRPELPTVIVAQAKLLATELEKTTPSFASLRRLATALSELQEEAERARLGAGDNGAFTALVTRLTVRCPRPQLAADAAFLTEQLQQAAAAERSVEAHFFRLASTVVQALLPPAAATASPAARGAADRAAASKRSGTPRRSSAAAAGERAEKALAAGAASSSRRRRLQLNADEGGQAEPCATEAAASACGDVGAMVDRLCSNSASHLERVAALEALSDAVNGPQHKEAAEALERAGMGQLLRLVVSSNRAVRASTLRLLGELLRADPDGRAQQQLVAARGLSVLVHLVVTSLEEGGLQRSAVAAALGGGEAGAGAGSVDAQHVAVVAAASPAGKGMGAGTPKKGHGAVEAASPRPEPASPGPAAAPGPVVPERDESGVSEEELWSLVPAAIYLLPACLHSPDNRAAALRQGGALRRLLRPLAAGDAGAAAVLRRLGSSLDQTKPAVVRLLAQALVESSPAGARSGAGAQQSAHLALALADVLRPVGSRDRAALRWAGEACSEAEGCGAVRAAMDLTTSTDVSCRTAVYGSTSTRAALGAAGGVPALVDAVKLEAKPLPEPALAPPICSPHTVGHAASEALAALAGSDKMRRDICVQLCAFAGSSSLGLAAAACGALLLLLAEVPAAGPILAEMGVMEPLVEQLSRSPDASAKGGRDPYRMSVALQGGAVRGAGGGAGSSTVSSNSNSSQGAGGEDVLELVQQRAVRLLWALCRGGGSAVDAAVAARAALPLLKRVGPALDVALRVEAAAALGTLVRKSASARDEVVANGGLALLLDLARGAPTTVPLWEDGCAALAALVAMHAPTRTEAMRVLRQMLVRGPTRSEVAAAAVVVARMATGPAGREAALAEDVVEPLVRLLGLGDDRTKAAAADAIYHLAVAGTVQLPPCTALPNGGPIKPRVALIRAGAVPALLALLDAPSEPAAAAPASPGPAAAAAGAEAGGMLPVAVLLPVVEALECLAGSDEGVQAIKAVGGVQVLKDTVARGKRRLVPPEVAKAASDALLQCM*
</t>
  </si>
  <si>
    <t>C_180020</t>
  </si>
  <si>
    <t xml:space="preserve">MMSLQRTKQRSSAHPATRSLGQDGVPHESEDEEDPLAATAAAAAAAANAATAAAAASAAAGAAAAAATATAAAAAAAAASSSGAAGRQMPHDSDEEDVDVRASGSAAGVSWGMGGGTAGPSPSELRMMGAATSVSFKKSTMKQGVLRPLSTLPPFVPRLFIEDITLNHEKYRGFDAAGRDLTAASKTLQPSIIELQASVMIADVTGFTKLTEILSKKGTSGVELLTTCMNNYFTRAINMIMAYEGDVVKFAGDSMICLFYPNEHERRHPDKGLRACTLRMVACSHQLATKLGHMRMKMNGQVEPAPPPTPDPTPPLPAQPSNLLSSPLLSAPPGLGAGPSGEAEPVDGVAGTDGLRHNSGPMSGAAAAMGRRLGRDSPRSSATNQPLGVPGAGMGDEGSPSTADTSGRGGDDAAAVARKRGKSWSLMANLLKGTRGGGRKSEAAMTPAGSSGPSRASFDKGEKPGTSRMSARERAKTETGLGLALRGSAGGGGSGGGTDSSVQGGAASGAAASSQPAGLWAGGEGVVRRELSVATKLNLPPPLRPMQGRASQTLSPLNVATSGGAAAPSSVPLAQGVYPGSGGALASMALGAAAGTGAGTPGGSPRSFTEQAAGSGGSFRKPPLGARSERRMAGNPPMVSSNAPTGDWRSKLQNLSTAIVQAPGRLEEDPLAPQRSRLSESARAVRWDTVQEEVAAEFAEQEEAVEEDEDEEGEGDEGEEEPEEDASYPPIQAEAASSMSVAGQPMKSLILGSSGPHTASTDGSSTPSAAERSYSPVGSQSSGGLGGARAAGHAVDLRRKLLLRASHSEKDEANGRRSLGGVGVPAQPEAALGAGPGPVAEGAEEYRARHHSEVEHRERDGGGGRFMSKVVSWFSANARNRNSYVDSFSNVAQHQASGHGGLEGHSDPQAGAGSQPPSAPASASNSFNYTTGLASGIARVPPPNMGVGSGPLGKGPRGDPIMDEVSNSRLSLKVMTSAGSVCVFHVGGGVDEVTDPTLPEVPRWEFFIGDRPLAPLLDVNQRRRCVSQVAAIEDQATAGSVVAGIEVVELIQGEWEVVALPDSVWRVVGPSAPGAAANMRSSHTSVRTSHTWHTRAADVGPLGSSAMMAMPATVEAVPEGGAGAEGGSIEDLSTLHGMRQASSGTGQNGPASALLGPHARSLGNSQNGSSDRPTNGSGSAQAPPLPPPHPSHLQQSLLAIRNSHSDRLAAGDGATAGAAAANGDNMERTNSGPAGPTASNTSQRASNSHGQLVAQTSGSHTAGAPPSGAIVPAAAVTPNANAAGLAAALAALPPRLRHEFVNQPEPVQRRIAGLLRMHVLGSVRVRVEAGHLDFINEIRPLTCMFLGFPSLMQPLDDVSHKDQVSCVQFAYTSVQAVMRKWDGSFLQFRSDEKGFVGICAFGLPGHTHEDNPTRGIRAALELASVIKAGGHRCSIGVTTGDLLCTCVGARKLRSEYTVFGDAINLSARLMVKCKKDASMGDASFIELEPLPVKGKAQPVQVYRVGAHDATAEAQAAQQRREAAEVSSGERPLIGRDAEMTLTLNHAASMISGMSHGGIIIIEGNTGMGKTKLLMEVRKSLERINADTSISSRPAFHMVFGMADTANKSQKLHPWRRVFQELFSLDLKLKSLGSGNSPPGSATNVLGMSGGSSQQKRLGAGTSASGQQQPQQQGRRRGTEDGPGHAMFTPLGERLSKVPNYDTEWRQHLAELLDLPLPSIPLGSLEAEQVQYVAALAAPAPQSAGAGAVQTTLSLPSHPPLLLGRESTDGETGDHPLANGTASGAMPLLGAVSDPAPLGPAATATAHAGSMLRAPGPWKSPSVRHGSMTVSGAPPVLLDAHAHGSTINIAAAAAAAAAANAEVPPPPPHAGTVSAGGTHGGATHNSQVGAPIRKNSLNFLVHVMQEFISLYGPTLVLLENLHDFDTWSWQLLVKAAEVLTTDCMILATTRPNDLPAVGASHHLHGKAALYQKVAMMYRHLLKLPSATRIVLEPFNFHQTKSLMQVVADINYPDQYVLAVMEKTGGMPLYIEKVTEFLCQSQRPWLPEQGGEFSANVNKMIRNLNFQQVIIERMDRLKPGIHLTLKVASVMGQWVDLDILHKFYPINKSKEELRAHLQELERGNFLKPTDAEGVWEFNMVERDIVYEVIPHYQRRRLHAKLAQELEKSLEEQHVATLTTIAYHWNQACMGHEVTEVECSLKAIEFWHRAAEAAYSGSSLMEALKLYQKAAQIAEILAESMGGSVTNGSINVMHKGRDRHGDGGSGGKDADGGTGASTDGRIDGTDQSFTAVGSAFKGALNWALISRLSRSQWEKSMASCCLGIVLQHRYEFNTQLEYWDTEDYFRLLTEHAIRGLMLLGAPHPKELLSEAGSRNTALLSRVFCCCRPGGSGRDSPERGGGSQGGGWATGLVLADSEVQEIRDILLVLIIAAEHYSLQHDGGEYTRLLTFCKRVCKFFNKCSDSGTDPFHDIRDACSSRIKNYKASRAMQSTLDFGISQEPALEAAAARNAAGGPMVGPELSRAVLGLQRPGTPGRSYA*
</t>
  </si>
  <si>
    <t>C_180021</t>
  </si>
  <si>
    <t xml:space="preserve">MVAYEPGTQHAAAPTRIQLCGVEFQCAGSAGAAARGCQVLVCSMSKHGGKKHNCCPTCNAAAPVAWTLAEGGAADGAGAGVEQADRTPTPSPWMLTDLATCSWRQRRSRSPSSCARNLSLTMYVHVRADCAPDSNKSAIMLFHCSSNPKDARCGLRSE*
</t>
  </si>
  <si>
    <t>C_180022</t>
  </si>
  <si>
    <t xml:space="preserve">MRTGRAPEIGGPKPSPPRQGAIWWSAAPPLPSNADEAASSQASRISDAQLKDWLSCTAGSALGQGAWAKGWVLMGSGWKALELTWGALQGCEVTHEQLKVALQVGACLSCLGLAHNRLTARGAAALAAAARRPGCSLTDVDLGHNAQVGEAGSGGGSRGSRDSGVTGVYASSRSTADSADLVTDTDMRMVEYMLETMGFAPGAPHLHHHYQDDLKQEQALQGQEQALQVQGAAPPQQLELAPPLAPGPSAVLPPQPPAEQQQQRPEQQQQQPVQQQQQQQQQQQQPAQQQQQPVQQQQQQQQQQQPAQQQPHLRRLVLDTVWASAGGWAALGAAVKVNTSLTSLRLRDCVASEPGGGGGAGAGAGGGGGGALGPLCAALSDQQGQLAELSLAHNPRLGEAGVAEVCKVRVALLAEVLKSNTSLKLLDLGLNAVGPVGMTPFAQAAGAAATTTSAPASAAAAAGNGHGAGTTHTGSTSSCVVKTEVLREYRAVEAVKNSDGPWEAERAERQAERRRQAAAAAANPFLDSPPAAASGTGAGVRQASNPFLSPAASYVNPFLDPPSAAAAAAGVAGGVAAAALVGDAEAAARNPFLSPEGSYVNPFLSPTKPGPAHSEAHLDDNPFLSPAATSPAGSGGGSRGSRDSGVTGVYVSSRSTADSADLVTDTDMRMVEYMLETMGFAPGAPHLHHHYQDDLKQEQALQGQEQALQVQGAAPPQQLELAPPLAPGPSAVLPPQPPAEQQQQRPEQQQQQPVQQQQQQQQQQQQPAQQQQQPVQQQQQQQQQQQPAQQQPPPSSTGSTGRSGAGEHGEHGGSGAGEHGGGGDVGSGGFRSLQAAAAGGASSGLGGAAAQQDGGSSGGGDAGALQGHGYGSGAGAGAGWGAGNGLGGASNGAAATGTSVVAGSLGGKRVEAAGAAWEASSLQAGLGAVAGAAPEALLTTPELQPTSQQEPAEVAAVDNPFAGFEVGASVAGGSGGGGSSRSQGAVPATTPEAAAEAATPAAAQEKQEQEEEEDDLFFGLGVGRQASSVSVTDEAAAELRQQVELPQPAAPPPEAVPSAVDAAISGGPTGGAAEQRPQQAQLESPQAKAGPTQAQAGTTQMEAAETAAAADATADEAAAAAVAEAAAEAAAQAQAAAAEAVAAVAAAEAAAAAEAAAEAAAAEAVAEAAAAKAAAEAAAAAEAVAEVAAAEAAAEAEAAAEAAAEVAAAEAAAEAAAADAAAAAAAVVEADAATAAAAAAEAVAAAAAEAEAEAEAAVSEGAIPDLDDLLGLSCLSGPPAAADTQQQQQPHGPAATAAATADADAAAGAVGPGASPMGGGLIDDDDFFGLGVAATAPAVAVASSAAAVAHSAVAPGGGGGAVEDPFLAFTDDLLGGLVPTRREPSPGTRRTCI*
</t>
  </si>
  <si>
    <t xml:space="preserve">MKRAELSALLAEVDHDGSGEVEYPEFLEIMTVTLQRLAEEEGSEKNEGQVPFALMATGYRRKRLMEGIINGDKEATKAAEVEALRAKAAAAAEGGASGGGAAAGVAGVALPGRTPSGRPLRRLGQVDPLKGPLLDTLGPDERRIVNSLASKVPAASSRAPPPPLNLLGSTRPYGHFANSPTHRQLMEQPQLLDLRFVHSSTIRLPAGATGPARSMSGTTSLNGMGMGPGGGGAMERTSAGAGMGGGGGGGGGGTAFGRRTAGASGAGVGSFGGAGQGSGGGGGGRMLTPPMSLSGAAQWGAALMPSSSLNSPGRGGPRADAGEQLPQLRYEGGGVPYGGGAKLPMGVRLGTATSGPHDRVARS*
</t>
  </si>
  <si>
    <t xml:space="preserve">MPVCVFAQPPPPEASSSASASSPVSTHLELRGGTDADLAPPAGYLREVLVPLLGRLYGGLMGGLAVETVRRGFYPRGGGVVTAVIPALPPGVPLPAFDLTRRGNITQVTVKSFSAGRVPVTVASRLAAAAEAALRRTLRKLPNGAVGVPPILVEATVETAEAAFGDGCGVLVYADTDTGCRLGDQETIYNLYRPAKVTEGLPHPDPIVETASLASVTPPDITYTHHLQVRRGAA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HLRYMSRLGAFGYRHIGNMIDVLKKSGLGALEMFCMGLKATGTYVSRTLAYSGAXXXXXXXXXXXXXXXXXCLGSGVSRLVCAEPTLHTRTAMVVAEQLLPGVKFTLTRPAGAAGTSARAGFFLGDGAGVGKGRQIAAVIKEFWATGGRRVLWVSTSNDLRYDARRDLEDLGAANIPLNPPVGSGLGALEMFCMGLKATGTYVSRTLAYSGAEFRMETLDIDPIFNHKAKNLLDLACSSTRTGLAVEALQDQLPNGRVLYSSATGASEPDNLRYMSRLGAFGYRHIGNMIDVLKKSGLGALEMFCMGLKATGTYVSRTLAYSGAEFRMETLDIDPIFKVMYDRSAALWALVFNVMTALPKSSGQGREPRSGLFWSAHQRFYRQMLMASKVKRCAELADEALRDGLCVVIGLQSTGEANMANARELAAKEGEGEEMDDFVSAPKMVLHSFISQWLFNFRGNDVDNIMPQRARRRLQMHIYRACKAWQKLPSAAEEADQRIKLAKRQAAQEARAAAREQSQQGTAGGAGVVVGAYTTKRAAIASMNVQLQPQQVKAEAAGRAAAGLAAGAGAGPSSGRPSGGGGGGGASAKKVVLVLDSDEDDFVELVESPTERTAPFPLPGAAAGPSNAAAAAGSTAAASAAAAAPAVAPAAAAAAAAAPATAAAAAADSDDEVQLEGEKTIDEILEEKRLRAVMMGDMIDLADDLEEAAAAVAAAAAANGGAGGSAAGGAYGGGFGGGAAAVPRPRDPAKVARDAELDREYAAMEREEAAERAEEEARKRAQRRERLEAALATAKSFLESSRSEVARLEAQEAEATAGATAAAAATGGGTGAYGTAAPAAAPAAARRGRGRSASAGGASASAGGSGSGVVVLTATSGSSRRSQGAQPEQPEVASPLKRPSRGRRAAGASGAGLPPKAPVAPRGAAAAAAGGNSSDAEAEVAELAEAEAAGGAHRLLKRKTSSAPTTPEEAAAAAAAAAAAAGLEDLEDADADAGAAAGGAQAAAAGGSRRPAKRAKAADGGARAAGGRRRRQAVVDDDEEAEEEEDLTEEPEEEADGAAEESAADDEDEDFEATVVPSRRLSRRSTHVAAGAAAPAAGAAGAGAAAGAARRRGRSRLEELEEQQAAQEAAQAVEDAAAMDAATAMDAQQQEGDGNGNGGDEGTAAANMARLFKASRKGSRGHGLPAWLGETCARLLAVAVSAQRPSVVTAHALLARTIRMQLRAARSKLRDAEAAAASAERAMADLNRSSGGGAAAATNGGAGTSAGGRARGSSGGGAAGTSSLGRGVRSTRSGRATRQVNYADMEDEEDSDGGGGGGGDEEDDSDDDDDDMDQEMFGAYGGAGPAGEDDNGGAEEAEEVADEDDDDDGLMDEAELEEAADRSGGAAARRSAGGGGGAGRARGRSGRDFDPASLPVELRKCREMLLRLLDAQELPCNPLDQLTELLGGEGAVAEMTGRKMQLVRCEATGKVVAKQRREDEAQKMVNMAEKDDFMAGRKKIAIISDAASTGISLQADRRVANQLRRFHITLELPWSADKAIQQFGRSHRSNQSSAPIYCLLVTKCGGEYRFAGAVAKRLTSLGALLRGDRRALGASADLKPFDVDNNIMESLIKQARTAGTYEEGMLQLGAGQVTVTEEEVIHTDAATQATTSYMEVEVDDGLAWSAAAAALEAALADMRAEQAPEQAMAKVGFYLSKRKASGGRPLVILATALRRATLGGGGGLSFRIQRPNQTGQNEPWAMARNKS*
</t>
  </si>
  <si>
    <t>C_180025</t>
  </si>
  <si>
    <t xml:space="preserve">MQLLRVRGLSERYNAGCLGCSLGALTRAGGGVNDSPPAVALVSNYMVDMRVRSYELGVLITPQLEAAYRASPQFGYTCGGGWLDPAAAGTTAATAGSAGGGTGGGAGGGTGAGAPPLVRLVAMDGPPVPQQAQQDAARADGSAHTPEVEVAMPLPFRLPPPTD*
</t>
  </si>
  <si>
    <t>C_180026</t>
  </si>
  <si>
    <t xml:space="preserve">MREAKMLEAVSHENVVRLITAFKSKSGRVYMVFDYAGSSVQSVMERAGGGLGGAATKLLSWQLLQAAAHLHGNKVLHRDIKPANILVDSSGVAKLCDFGFARAVRCGPREAQRCTSYVVTRWYRAPEVLVSDEYGAASDIWSVGCSIAEFAVGRALFPGSSTADQLWRIMRCFGPLPSGLSMRMATDPRLRSLCAPQPLSRNLRQRLPEVEPRLLELVAACLRLDPAARPTAAELLQMPYFWDVPKLIAGTQLAAALAAERREAARMMAARMAAKAAAAMAAGSDGGGGLLACSAGTTSPHGGSFLGMHAASSSCLLPKAGPAGGSIVDSPAAASLAGAAKGCSGGGAAVVAGAGRLFGGTANSSLHAAVPQSLHSGMRPQRRPSSLRHMDSGGGLYTTTEVSWDELQADMEAAATGGGGGVPSFTSTVHNGGSSRASGRLPSAAVRRSLTAGGGSESLGDIVEAVEVNYEAVERTGGGGDAGAAAAGRGGGGGSGNDRRKKSWLLSLRIPEDGRTAGLSGQVGAGATPGGAAGGGGGGGSHRRSGLIASLVGMMMMGGGGSAAGSGVVSNAGDLSPDRALVLPGGDEHGTPRNGAPDAHDPILSPDGDGVWGRHRGAANYTSSTPASLVAASGGGFAAAARPAVAAAPPQLARRRLRD*
</t>
  </si>
  <si>
    <t>C_180027</t>
  </si>
  <si>
    <t xml:space="preserve">CAADTAAGAEPLPPDPGAARPCAPPPALPSPRPALPRPALPSPSCPRLPANPTCVHTAPRAPTQSCAPQCLPPQPSQAFGTCG
</t>
  </si>
  <si>
    <t>C_180028</t>
  </si>
  <si>
    <t xml:space="preserve">MKTLKCGHGELRAHKSAWRGVQWSWSQVLPATRPRQRTTVASTPETPGPASTSTSTTSSPAPATSTYDPAATASLLDAVLPTPPAATTTRPTSPATSSTPPVPDPADLPSLVTELDSYTCVALAGVVTEYLQYGVAEGGLGDVRQLDDMFRALGFTQKKADAEVRWAVLNTAELLRRHSRLHAELAAAMGRGASVGQCIALIEGRLAGCADV*
</t>
  </si>
  <si>
    <t>C_180029</t>
  </si>
  <si>
    <t xml:space="preserve">MARKADSKPMREILRRLNTFNEFELVMFPEEVRYNNSIVNCCAAVAAGGSGAWLKRQRQYVALRRPFCVNDLGAQELLLDRRRVYRLL
</t>
  </si>
  <si>
    <t>C_180030</t>
  </si>
  <si>
    <t xml:space="preserve">MLMWLARSSCLLASLHLLTADPRQRQLETLGLAPADRRSAADWRFLAGLGLVASRPGGFFVACPAARHTGLEAREARRWCSRAYLQAPAAAAAAAGAPGALAAPYLLPNTPYGLQSHSYGYHGGTGYANPYQPQQQQQSLCLLQGVEGAAGEGMAAARRSSMSSAGGGGGGGHADLAAALAAAVKRRAMGSLDLPPLPPSAHPLPGLTKYGVDGWSANGHGHHHHHGHSASLGEEEEEEGGEEQSEPGDHDAGSSVFSGAGPTQQHAFPPPLPTFPSFMHHALGPHEHQLHDDTATEDLASEDGAASSLGGGGQGSGGGSGEESALLAVWCPDVAEAEAVIAREAILAAKQLEATMAARWRRPRPSHDLSGPAAAAYYAQYAAAGDDGATAAMVSMFDLHGGPGAAPLALIPPPLPQSLGTAAAVAAAADAWACPSPAAVAAADALAGGGGVTRDTSPQMLRDLLQLVRLRDMWIRSHLAYLLYLPDLEAAYGPLLQRPYATAAATTTNGGGRAAGALRSVSSASSSIAGSFPPPTTRPHASSLSAAGPAPHPTAGHGSYGSSPAKGSTFSGNGGGGGLAAAALASSSAPYGLPAAAQRRLAAAWEALLHAEAASHVLGWLAGARAKRLPYGQLRERLGAEMPGACNAYGGSEALAGSVLVRLLRDLLVRLPRPLEAELAGAYSSSGAGSGGGGGRRSVVGRAAAGGKGAAKGAMAEVGTDEMIVILCEDFLAFQTDGYAGR*
</t>
  </si>
  <si>
    <t>C_180031</t>
  </si>
  <si>
    <t xml:space="preserve">MGRKRTTGAAGAQAQTQRTPTKGEMAQKLALDILDDIKEFRINVEVSRQQQGDAADASRNSLLTASDFAQKQTDESIIASPYLNYLEKLMMWICWVTAMQALQEPDKADIMQMKSLDQWLLMTLHSIMSNCTFASDDASKLLRTLHVADACLESRGFSQPLSIKHTATDHAAITALRQLGLLSHDGRDGPYCTVRRQLRWPALEAHQQRMEDRAQRHRPAGGREAGGGRAQEDEEDEDDEELDRVGTGLLSDVYGEERGASLRSDRAAAVAAEEAAKALAAIAAAEQVKAALRDEKQQKQVAAVRALMTSWIDDLQGGSGGGGGSSAGDEGGGALTSDGGEGGSGYGSSREEEDDDDLLMARRRRRRRRRRRPDRRRTADCGAAPRGAXXXXXXXXXXXXXXXXXXXXXXXXEEEARERQQLLLMLPAVPAMPAPQAAPPALSPRGQLPPAPPPPRARPPPHVMLPAPPPPPVMPPPPAQASPHQLQGMPQPYPAYSGPPEGPFQRELWPLPPDLAAAQHEQFMQQQQQYERQRHEHEQYMQQQFEQQRFEQQQFHQQQHLQQPQYGHEQYEQQQQFEQQQQYQQQYQQFQPPPPQPAPQPQPQPPPQHPPQQQAVAASMSLQLLQGAQARRAQSPAHSPAQAPAPTQAQTQAQTQAQTQALTQAQTQAQTQAPAPGLRPRRPLTRLTSRLARVLALDLAQGQAQGKLSLSAPALPRPQLRGRGRTELSRVIEQAAQAVQASQPAAPQAGAAEQVQPPTAQPQQPQAPEPQQQQPQQQDPPSQAQRPPVQLPPAPPPPRPSAAPPNRGSPVQAPVQAPQPPAPPPLAPQPPAPPPLAPQPPAPSPVAAGPGLGAAASAFTSADPAVAELESLLATKLAQVYPLRHPYRWEVPEGWTVVEGFLLEGERDNYIAKVGRAVECEPAPLRPLHLRLLLLAISADQLATARQCGYHPQLPPEAHNPRTQPGAAKLLAAPPLPPQPQQAPQAHLSQPQQPAQQQAQEQERDPQWPALPSAAPPRPGQPAAAAQPPAPAQPAPPPSTPGRPVRMPLQQFHRATPSQPQQPAPWGQLGQGQGQPRPQGQGTWKSVLLKSLALTRCEPTASSRSSRDGRRRIHGARLGTATALDAAPPPRPPPPLPPPRSAVSAAELRAELNNAVVEARQKLEQFMYRNYCMGVRPPGRVFFKDIVAVDPDLDLYQKMVATRVYRSLSRLLHSGAVTPDTPVEVIEQELRVVRLSDTWIENQLAYQWYASQSAADSAARLSGGCSALLALLALGGPMTEPELLVGLQAEAPRQCASEPGGAAGLLERCVPRLVADQLGTVGGSTAGGTRGPQAGPVVLSLCPGVTCRELGFFDADLAQRLEERLERAERRLLA*
</t>
  </si>
  <si>
    <t>C_180032</t>
  </si>
  <si>
    <t xml:space="preserve">MAGPAHGPGMISAMPEFFTSHPNVRFEFKKGSAKGIYAYRNGALELVA*
</t>
  </si>
  <si>
    <t>C_180033</t>
  </si>
  <si>
    <t xml:space="preserve">MQTKSFSPQQQQRRGVCGNAHAPRLSLRHAPRSSRCAPCRVAAPEAPTTVSASTLNTSFVQDKQQYEALYKRSIEDPAGFWAEIAEQFHWETKWERDHMRYNFDVRAGPISVEWFRGATTNIAYNCLDRHVLAGRGDQTCFIWEGNDVGREKSMTYAEALDEVCKLANWLRAAGVKKGDAVAVYMPMLLELPLAMLACARIGAVHSVVFGGFSAESLAQRMEDCKAKVLLTASGVMRGPKSIDLKKIADKACKLSAEAGHTVEHVLVYENDNAVPAADCPFTPGRDRWWQSEVAAQPTTCAPEWVEAEHPLFLLYTSGSTGACMRIVFEGVPTHPTPARCWEVVAAHGVTQFYTAPTAIRSLMSFGDQWVSQCPIVDTWWQTETGGHMITPLPGAWPEKPGSATLPFFGVRPVVLDEKGNELQGEAEGILAISQPWPSTLRTVYGDHERYQSNYFGPFPGYYFTGDGCRRDADGYYWITGRVDDVINVSGHRIGTAEVESALVAHPACAEAAVVGYDHPIKGQGIYAYVTLMAGVEATKELKKELVGSVRSIIGAFAAPDVIHWAPGLPKTRSGKIMRRVLRKIASKEEDQLGDTSTLADPGVVATLVELRGK*
</t>
  </si>
  <si>
    <t>C_180034</t>
  </si>
  <si>
    <t xml:space="preserve">MTTEKVYTLGLKYKAHSPFLQYIAVKTHDAGGTALFVSGLPYGLNEVTLKELFEAFGSVIQAVLHPLKRSGIVVFREPQGRAAAVKYAAKGQVLEFAGGPQGDAEGEDGGAGEPVGLKAWVHEHKAARPGNDALQQQIDDWMDAFDADQERKSREKQAAMGEDGWTVVVRAK
</t>
  </si>
  <si>
    <t xml:space="preserve">MPYDAQALKEDTARLRRQLEETMATFAKNLEATAHAERKREDAEAAAQRSRLDDAASAERNKLDEVAAVERRRATAQEEEAAAAERKRLDADAELARGKLDQQAAEHRKELDRLAVIMRKELDDAAAAQRQRLDEEAAAKRATLDAAAAAERAQLHNAVQATLSRLEALVASVASGAATAGAQQNAAAASTAAVAANAAAEAEAAALAAERCKLQLEMQQLEQQRQAVAAAQAAAQATAAQVAVGQAAVPAAAASARPAPAAAAPAAAAPTAAAGQASGAIEATWTQEDLLCRILSHGVPLDELPESLRDLHDGMPAALRDAPMRLLHLDKVLAWSNIKVYEEVDTSAECIEVPYGSVSDEVWGGTLILSWRWAALKPTSHIPGFSPMSELQFAELQRVLGRAAAAGMTYVWIDWCCVPQYIGSPMVEVLRSKVFYARARSMTVIPTFFPIPTDGIVRLLLVKASRVIKRRATTSPRAAVVATRLDDILKKEVVAGREYFCRVWTLAERMARLGRREQLCHWLSLEAWLGMLVDALIKSTEDRTASAIFKQILGEQAAGLLEVVLDPLSDAVKTGSMHVSEGLDERVADLFESAVAIWHAAKGLEEAPTREWLQTYLGQAHTGMYQAWSDADRVWSVYSYFCWKQLDQSKETSLLEGLQDLVRVAGGSRKHLMGMATRLGVAKLVPSSDADTRLVAAARTNDTDALVAALADGGFPDTRPSDGMTALHHAATHGNTEAVKALLAEGGSQGIKDASGSTALFAAADAGHPEVLKLLLAAAGGKKDLETTGKDGNTPLAVAAQSGHEEVVRVLLAAGAARDAANEKKETPMSLAVKEGHAEVVKVLLDAGVDPNTKREGYTLLYLATFHGRLEAVKMLLSAGADKDARNDNGFSPIAAAAELNKAEVLKYLISVGANMHPTFDFKGHNTLLHRAAFGNAVEAAQVLIDAGFNKEAYDGDDQKTALSTAALRNNVAVMKVLIAAKCNMEDKDKDGFTALHYAAQRGHSAACELLINSGADTGAKTKKGNTPRDVADDRSIKALFPKPAGLFF*
</t>
  </si>
  <si>
    <t>C_180036</t>
  </si>
  <si>
    <t xml:space="preserve">MQSTMFKATLAPTRPVSRAFTPVVCKAANKKASTQARHARLRKKLSGTTERPRMAVYKSNEHIYVQVIDDSKGHTLVSASTVMKDLKESLESGANINAATAVGKKVAELCKAHNIEKVCFDRGGFQYHGRIQAVAEAAREGGLVF*
</t>
  </si>
  <si>
    <t>C_180037</t>
  </si>
  <si>
    <t xml:space="preserve">MIEDTFGFPDSDSPVRLVFGCENGETGEIYRQMADGIMGMGNNHNAFQSQLVQRKVIEDVFSLCFGYPKDGILLLGDVTLPEGANTVYTPLLTHLHLHYYNVKMDGITVNGQTLAFDASVFDRGYGTVLDSGTTFTYLPTDAFKAMAKAVGDYVEKKGLQSTPGADPQYNDICWKGAPDQFKDLDKYFPPAEFVFGGGAKLTLPPLRYLFLSKPAEYCLGIFDNGNSGALVGGVSVRDVVVTYDRRNSKVGFTTMACADVARKLAERSTAAPNATVIKVSPPPPNPAPPAPKPPSPAPTPKPAAPKPVPSPAKDAETKNGDSSSGSTDGKADSGKPKVSNTTGTSKPAATPSPAATPQPAATPRPSASTSGAGKGTGVVMEDYDYEAVQGGQGSGEGENFPLDHEEDYDETLKEIEEELAKVAPVMPLPMASPPPPPPNGKQGQGAARPMQYKKPKPTHSGSGIGGGGHGSGSGGAGATTSATTSSPSPSPSPPAGGSGASSTGEAGSGSAAPYHAQVVKESSGMGGYGLIIVAVVVVGGVIVAAELFVFRRHKLRAWLASLSRARSAQDETELAPLAGAKGILGGSRV*
</t>
  </si>
  <si>
    <t>C_180038</t>
  </si>
  <si>
    <t xml:space="preserve">MAAGRVVMVAAAVTVRVAAAVVLAQEATAGGLRAPDGSRGLSRHGGSGGGGGGGCDLADEFHRLRLCQPEAPRHHHPHYHHRSHSRNEHYRGLRDGHDPHHHHQHPQWHRNRDRSRDRSHDRWHVQDGRRRVVSMAAVLAAAAQVRQRRRSSIACGLDGPAAALRAAALVTRSRASNAQVMSDSDSDDDTSPPEGLNRPSCQFGSGSSGASGAHAASSAATASSQAQPQQLARDALPSTGAADASKPTAPAARPQGSQAAIVGAPGSRKPPRALQDSESEGEDVEDGEYVGSGMSPAPAARSNAAARASADGQAGVPVRERSSSAGSDMSSGSSVGAGPCAPHLGLWNREGAYGSRGSNGGTSTSGAEYDRTKYATAAAGAVAAVSRSSGRTAAGVTVAEAAAGQQAGGVGAAVSTGMAKPTGPVPGAQAMRLFCGHCGKEQTWDVDGSRARPLPDPAAPDGHKRTRDGSRLLFDAKGAACGHCGCLAMTSPLSAVCSYCDAIMSGFRPTYWKCVNVDGTARRRVMGGASAGSSAASKAAGKASAQGDKEGASGATAAAAAGAGAAASSAAPLRACEYSRTCPMCEQHDYRYPGKPRCRCPRLHGAIAGQVTGNKAGHLGWVVVH*
</t>
  </si>
  <si>
    <t>C_180039</t>
  </si>
  <si>
    <t xml:space="preserve">MSVLVSQAVAQKWKALSRRIDATDTPVIDFTRKLMASRKDAMSLAQGIVHWGPPPVALQQLATRLATEPAAVSGYVPNEGLPALRAALRTKLVERNKLHHYDVIVTPGCNQAFLNALIALCDDNDRVALFRPYYFDHLMAIQMTGGSERLVIGECDPDTMRPSLAWLERELAGPSPPKMVVLVNPCNPTGVLLSRAELDAFSAACAAAGCWLVLDNTYEDFVFAEGGEHYCPSGPQVVHLFSMSKAYGMMGWRIGYVAFPDYAHTNPDVPGEAPPSSSSSSSSNGSGQQPLTAPGALAMAQLKVQDAVCICAPAPSQALALEALGAEGRQYVDALIAPLKANRDLLRAALAPLEPHVAGGEGAIYLWARLPLGRGCEDDRAVVTWLVQQAGVCVIPGSACGMPGYIRCSYANLPPAQFPAAVSRLRAGLEHLVAHGMTAMPQQH*
</t>
  </si>
  <si>
    <t>C_180040</t>
  </si>
  <si>
    <t xml:space="preserve">MAKDKRKNEVAVENAAAEEGKKSKKDKKEKKAKAEEVAEPAPVVEEPASGKKDKKKKEKKEKKEEEVKEEAAPVSEKKKDKKKKDKKEEAKEEGEEAPKSDKKDKKKDKKAKRAEAEEEAPEEAPAAKRPKQEEAPAEEGGKKKDKKGKKKEAEAEPQQEEEAKPEANGSAKKDKKDKKAAKKAKEEEEAAAKKKAAEEEAAKKAAEAKKKAEDSDDESSDSDSDSDSDADEKVTSKKGGDKKEQKKEEEEKEEEEKEEDKSPAPGTREGSQEPGKKTKKKRGSYRGGNIDPHATFSTKFESDDE*
</t>
  </si>
  <si>
    <t>C_180041</t>
  </si>
  <si>
    <t xml:space="preserve">MAALRCSVATRAAVPARRSSVVVRASTEQTTKRAMLGLLAGAVAGALLVAPAEAIRIPSHEFTGGMVKGGGSSPKSPTAASMESYTLEGTKKQGVSLKTKKKLLAKVRENAQKSASS*
</t>
  </si>
  <si>
    <t>C_180042</t>
  </si>
  <si>
    <t xml:space="preserve">MPQQSQPQPDAAQLSTAALLVVPLRMPCQPHRGPLPRHQPAPQPARLRRFLGGAALSSSTWPLFPAPSATKMRARAPAAAAAAAAAAAAARLQRCRPLPTSTGLCTRSMAGTRRDCPLGSRSRPPSPPGPPVPPPPPGSTPWPLLLPPVGAVPPSPPPPSPGPAPPPPPPPGPAPPPPPAGRRAAGRGLPSSISISACRMFVAELASRPCSSTCKQGVCHPVCHPVSSPPASPI*
</t>
  </si>
  <si>
    <t>C_180043</t>
  </si>
  <si>
    <t xml:space="preserve">MADRRPPRQTALRANDAFVAAASSDDEGGRQTRSRRTGPRVDLGKLDTMSLLRYRKVYKLGDAPATATKEDLLPAVSRHFAQQVVDEEEVLLKFVLAVQKHNKQMQQRQLNAALQKQQLTVAQMQQMQIQMQQHAQYQIQRLGALPPQAALQPQYLKGAVMKPQQQRR*
</t>
  </si>
  <si>
    <t>C_180044</t>
  </si>
  <si>
    <t xml:space="preserve">MAAAADGGAQAEPAAPVGLVAVQALLEAEFPACTDLGADEGRGIRGFVPHLSLGQLRDERELEALQAAWKPLEWVVDSVQLISRRGYLSPFTVRYHVPFGLNAEGLGPGTAAASRSAGRSLVRAVCQLDVPYVATAANLQPRAGQLQEKKEERQEVVEPANGDDTQ*
</t>
  </si>
  <si>
    <t xml:space="preserve">MAAKVDIFAANLPNLTDEEMDMCRKAFAMFDKDGSGTIDTKELRTALSALGQNPTEEDMFVMISQVDQDGSRCIEFKEFVRVIQINKQMSAKDADEADTLDAFVALGGNLDKTGRILVDKLRSICEEFELTVNVDRLVKDADRDLNGFLSYDEFRALLS*
</t>
  </si>
  <si>
    <t>C_180046</t>
  </si>
  <si>
    <t xml:space="preserve">MPPPPAPSRAAPGQRLTRLRPARRRPPAGRPSPCRCRTGPPAGRPSPCRCRTGPPAGRPGAYPFSGRPSSSPLASSRPDSLASTSDRAVPVADSPAAVPPKPPPPPAPPNPGRVVTAPGGSVPPGCSTTPSPALMGSTVVPLPPGLRQVPTALSERLPADGSASGAVSEPPSPKRVSAPVAVKPSPRA
</t>
  </si>
  <si>
    <t>C_180047</t>
  </si>
  <si>
    <t xml:space="preserve">MAATMQMNKQATRQAAQQGRVAPFKATGVVRKVAQLPSSTFSGVTVPQRQFAVSGARSVSRAVQSVFAVKDGAALEGRKLRVAVIGGGPSGACAAETLAKGGVETFLLERKLDNCKPCGGAIPLCMVEEFDLPMEIIDRRVTKMKMISPSNREVDVGKTLSETEWIGMCRREVFDDYLRNRAQKLGANIVNGLFMRSEQQSAEGPFTIHYNSYEDGSKMGKPATLEVDMIIGADGANSRIAKEIDAGEYDYAIAFQERIRIPDDKMKYYENLAEMYVGDDVSPDFYGWVFPKYDHVAVGTGTVVNKTAIKQYQQATRDRSKVKTEGGKIIRVEAHPIPEHPRPRRCKGRVALVGDAAGYVTKCSGEGIYFAAKSGRMAAEAIVEGSANGTKMCGEDAIRVYLDKWDRKYWTTYKVLDILQKVFYRSNPAREAFVELCEDSYVQKMTFDSYLYKTVVPGNPLDDVKLLVRTVSSILRSNALRSVNSKSVNVSFGSKANEERVMAA*
</t>
  </si>
  <si>
    <t>C_180048</t>
  </si>
  <si>
    <t xml:space="preserve">MLDVYRHHHSGAPAGGAGPHRGAAGPSHGHGHHGGSQLAQYLTHAGGGLVPHRGSRGGAGGGGSGFIGGLVGDWTEALMPRHGGGGGGSLLPAGAVGALLGGGGMNIWELSPGKLRTAALAFTFVVTAGYISMLAAGGLLAILVTGSIVICCVLLTVLTAATLIALIVTGVPLGFAVFRLVSSARAAAGGRGGVKGSSGGGGGGGAAGGGAPGMFAGLFGGRGGGGGGGAVDEGDDEATEAGPFPHRHHFGGVGGGGGGGAAVGQRGGFTAGGAAWRGLEEEEDEE*
</t>
  </si>
  <si>
    <t>C_180049</t>
  </si>
  <si>
    <t xml:space="preserve">MLPPPTLPRMLAFPPLPPIIVAMPPAPAPLRRMDSPRDPAPLRKAGELAPLPPTPAPPPPPPAAPPPAPLDARTDEGLPPLEPVPKLPGMPLTPGAGTGAALRRGGVAPLPLPSRPPPPPPPPSTMPPGPPSEASPGTDVSPRPPPPPPPPLFARDGAPGPPPPPRPSVPADGSAATEPPAPATSAAPGGPVLLCPAPVRLPERPSTLALGGPPSTLPRWPLMLGVRMGEAVPGRKPESRPLSVAPPPADGPMMSPVIPRTRSMPPPPPPEPAPPPVMLPPLETPAAPPPGGCGGGEGPPGGGCGACASSAPAPPGAEAAPSAPPEPDPEAEAAHDTATPQPSHPPALPPPCRLSPAPPPCSPAARPAWPAPTETATTAAAPLLPASPWLGSCCLPLPLSGPFHSSPRHRAPPCPTCWYASQSTSMTSQPEGPTIRPNPPSPPHPVELPGPTVPNSPPYASSMRPRIMPATPHTPARPPPPPPPHPGAHLSFFSDSLSGPSTLKPHRAARTARTEPSPPPPPAPAPLAAPPGPPLSLPRPTPPAAPIP
</t>
  </si>
  <si>
    <t>C_180050</t>
  </si>
  <si>
    <t xml:space="preserve">MAAHGGFGAASASAEDALYAAAAAAAAAAAAAAAEVGPASLGPPPLLPPPLRRQERQQQQRQRHSSSGSGRFAQMGVGEMVKLLGPAGAAGTISSGGGDSSRSRSAELGPPLGLPHGSGGMGVGVDDDSHCPPLDLTWLDSPAAAGAGGSSGGRAAAGAEADVAAAMSVRNSSGDGRAATGAAAALLLSACARKEAVAIIISSGSSSSSSNSNNC*
</t>
  </si>
  <si>
    <t>C_180051</t>
  </si>
  <si>
    <t xml:space="preserve">MGMFPHDPSAMMGGPMPGMPPMDFTPEMLLTMMGAGLGGPMGLAGPMGMMMPDFGAAAAGAPGKWGFRRVEDICWIKTNKEGGKGPGGGRRPYLTAANQHPESMLVHTKEHCLMGIKGSVRRATDGHIIHTNVDTDVIVSEEPELGSTRKPEEMYHIIERFCNGRRRLELFGEDHNIRNGWVTVGRSLTSSNFSAKAYADHFRNRDGSVWVQNTYGPKPPPGSVILVPTTDEIEDLRPKSPTGPHGGSSFHHSR*
</t>
  </si>
  <si>
    <t>C_180052</t>
  </si>
  <si>
    <t xml:space="preserve">MVVVVVVVVVVVVVVVVVVVVVVVVVVVVVVVVVVVVVVVVVVVVVVRGGGPPLVVVVVVVSLQGD*
</t>
  </si>
  <si>
    <t>C_180053</t>
  </si>
  <si>
    <t xml:space="preserve">MWDLFWSDLSVSGDRVQRMLPFQRLNHFPGMLEICRKGALSKHMARMAARMPSEYRFYPPSLVLPDQLDELLAALRRNKSRSEQQQQQQQQGGQWGGAQQQPQAAGGPHGITTFILKPSAGTQGRGISLVQYPNQLKDVGDISSCVAQAYLGTPLLLDGFKFDLRVYALVVSVDPLRIHLYDEGLARLAAQPYQPPTPANLAAVTMHLTNYAVNKGAAGFVSSDAAPAGGGHKRPMSAVLGQLAAQHSTSVAVLRASIAEVVNKTVMAIQPLLAHSYHTSLSAASGTGSSNSNGGSSSSGHTGSSSSWGPRCSCLSPDHVSADAADPTAPCACPPSLCFELLGFDIMFDRELQPWLLEVNHSPSFASDSRLDRAVKGEMLARTLHSLQQRPETKREFMQAEARAQSERLYNSPAAVPSTRAAVGAGLRRAMSAMPRNRHLRAAAATLDELTASSAALLAAGGHVWGGGSTGGRQSSGSLSDAGPQPNPGSCPHYPHRLPTGSNGAGSGGGTGGDAADGPSRPEPELRKRYCRILLAPVRSSVRPCVLTHWLFAVLVTQRYQQPAVCQHQQQRRRR*
</t>
  </si>
  <si>
    <t>C_180054</t>
  </si>
  <si>
    <t xml:space="preserve">MREDNPSVSAPSVFVLISGIYLFQLVTGYDNIYGVCLSPYETVVHYEVYRLLTSVLVHGGLLHVTFNMLAFVPMACSLERLVGTVQCAIGFSGVIFGLIVVDNAQSASSHRSIFGLFTVPAAYYPWALLLFWQLLMPSVSFIGHLAGVLVGAAWVGGYLRPLALSRPATVWLEGWAGLSSCVRLPSFMMMPGATLPFTTHDTRSGAGGSSSSGAGAAALAAEARMGGPAGGSAGGGSNSGGRGGAGADKLHR*
</t>
  </si>
  <si>
    <t>C_180055</t>
  </si>
  <si>
    <t xml:space="preserve">MKTVSSPRNSSSPRPRQICVGCASPAAGTAALKAYDKLQSESTGPQARKLIDTFAIVEYVATKGDIQGLQQGLKDEFDSLRQLLKDQRIEDMQLLKDQRSEDKQLLKDQRSEDIQRLKDQRSEDTQHRKDQHNELTQQYNQLRLWFIVMTLAMLAFASLAPALQAYIGGIPTAATASAARFEERLRYLFASGAAGQAAGQAAGQAAGQAAGQAAGQAAGQAAGQAAGQAAGQAAGQAAGQAEAGPRGAVHVLWHYHFSAFRRKRWAAFIQRDRALHRVAKQLTGGRPKEEVVVGWGSWAFQGGKGGSPISVRGGRAPTGRLIKLLRERYAKHVFIIDEYKTSKTCYNCGCQEMAIKRLGGLKEGQRPWSVKVCNDCLTTLGEDVHNRDVSAANVIRVLLLLKLMGFERPTKLQRPPWPPPAAGPG*
</t>
  </si>
  <si>
    <t>C_180056</t>
  </si>
  <si>
    <t xml:space="preserve">PTRAAHQPPHPRRASPYSTAASHTRPSQLPAPSRAAHQPPRHVPPLFVGSCAKARLSPPLPLPLPYRRYHHLPSPPKTPPPASCASSPPPSPVQTPSGPPSSPGAGSERPPHPTHLWPRCAPPAAARAGSPRAPPPPPPAAT
</t>
  </si>
  <si>
    <t>C_180057</t>
  </si>
  <si>
    <t xml:space="preserve">MQTISGRSVAGRSTCSARVALRARKVCVTRAAATVEKHEEKAIGSAWQFTQPAGKGLGFYTGAEDGYLYCDQMRVEDIRNKVPESPFYLYSWNRIAHNYAEYKKALAGLDNLPCYAVKANNNLVIMKQLAAAGAGAVLVSGNELKLAMKAGFDPKRTILNGNGKLPWELELAAEMGVNINIDSEFDLENIAAAARKTGKKVSVLLRINPDVDPQVHSYVSTGLASSKFGIRNSHIKWFLDEIRKEPLLELVGVHSHLGSTITKVNIFRDAAVIMCDFVKMIRAEGFQLKYLNIGGGLGIDYSHQGQVLPTPTDLIDTVRDIVKELGLTLVIEPGRSMVATGSALVNTVTGVKTNGNKNFIVIDGSMATLIRPSLYGAYQHIELTKPHSTPVQTFDVVGPICESGDYLGKDRELATPSKGDGIVVHDAGAYCMSMASNYNLKMKPAEYMVENGGLRKIRHEETLDQHLAVFEGL*
</t>
  </si>
  <si>
    <t>C_180058</t>
  </si>
  <si>
    <t xml:space="preserve">MAALLQVGSPSFSAAANSDYLTQKLVYRGEQLLDADGEAVMMGWERPLMLRHAEVICPNAHHKHQEEEAVAAQVVESIEAMAVTEAAKAEAGPSSQAAAAASAAAGSKRRKGGHVVNVGFGLGIVDTAIQTHSPDRHTIIEAHPDVLEHMTRTGWADKPGVRILRGRWQDVLPELLAEAPYDGIFFDTYGEYYEEMREFHMHLPRLLARDGVYSFFNGLASDNIFFHMVYCRLISLELASKGLHTEYTPLAVGELGDEVWQGVRNKYWTFETYFLPEVRHEAQLESVPILTDILFSPAAGSHSPALAAIYAPYLALPLALVIRMAVSAQPFGSKRSQKRAKSGAKTA*
</t>
  </si>
  <si>
    <t>C_180059</t>
  </si>
  <si>
    <t xml:space="preserve">MAQHATGGGSEDPAAATSDFRDGEDGKAAAAAATAATAATAATAATAAAAADDDDDDGTPVDPKALLARLTQPRVPDNLLLHRFWEPWARDTRFFHDRFAMFTRPEYNADDQMQETLGLAIRGSIAVPYMSWAVPSAEALEVIAQVSGGRVVEVGAGTGYWAWLLTRRGVDVVAVDNDSEYRFIREEPAEGQQEAAAAEGEKAELPKGAHRYLKSMQVCDGPEFLARHGGCPDRALLLCWARHDMGEASLAAYRGDTVVAVGEVQQGATWELDRELHPEWRQVRRVPLPNWTGIHDDLRVYRRRVAERKEEEGGN*
</t>
  </si>
  <si>
    <t>C_180060</t>
  </si>
  <si>
    <t xml:space="preserve">MEA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SGDGGAGLGGSGEGGAGLGGAGGAGLGGSGDGGAGLGGSGEGGAGLGGAGGAGLGGSGDGGAGLGGSGEGGAGLGGAGGAGLGGSGDGGAGLGGSGEGGAGLGGAGGAGLGGSGDGGAGLGGSGEGGAGLGGAGGAGLGGSGDGGAGLGGSGEGGAGLGGAGGAGLGGAGGRGLGGAGDGGAGLGGCGEGGLGLGGAGGRGLGGAGGEGLGGTGGRGLGGDGARH*
</t>
  </si>
  <si>
    <t>C_180061</t>
  </si>
  <si>
    <t xml:space="preserve">MAAASKPPPMTTDKIQDMLEENFKFIKAIAEQQNLGRVQEVHQYQQKLQENLMLLAAVADTYSNSAAAAQQIHAAVQQALAMKQQQQQQQQQQPQQPQQPLDHILRSSSVLNNNRGGEGGFSRSELTALQQLAAPPTAIVTPAGRPPPRNVEAEWPFESRPAAAPGDSSGAGTDGGGSGGGSGGGGGGRASLPPGTVVGTPNYLARDGGAGRLPGGAAAAAAAGGGARAGASEAAVALQLLTSAREAVDAGEHQQDEEVALRGAAEVHAALAALLYVERPSLALRAEEEWAIACSFDKRYSDPAWVAAAKHWPPRAVAALQRFLALS*
</t>
  </si>
  <si>
    <t>C_180062</t>
  </si>
  <si>
    <t xml:space="preserve">MSCTKKLSASIVTYGGWGSGKSYTLGSLEPQQLTLSPNAANANAGVILRCLQQLYEQLGHGAAIEITCVEVQGEDVMDLLDPKAGAAMGRVPGAATGQVASPGATRSPIAVAAAKRKPVTLEVARSLAEALSITKRAVAYRQAFVTSTRHSSSRTHLVLQLRWRVSNDGTLTGSNVGPGMLTTAGSMSRRPYSAPPRATPGLLPTINSGVVSLNGIGAGTGPVCTLTLVDTCSSCPLLPAKEASAVKKGLLALGRVLGAMQRREALMLRESKLTRLLEGSLDQALLLACLNGADDAGTIQLLRLLQHGASRDGANRRVRRVSSSDSARMSAAWDPAGTPSIRSSVSLRSSINGGPATYGPGFTCTPSKQAAMARASTMQTRVRRRPMYDGPR*
</t>
  </si>
  <si>
    <t>C_180063</t>
  </si>
  <si>
    <t xml:space="preserve">MQTMLNPQSTLKLSSYRLGRPAGRPVPCHATARTRTRTHAGNSDSDNVSGTYESGSASDSEASTSGAPNPNLKLPKIGYFSIADTKAEVYSRAGEKFDPAKKGGRYKPEFIWNTDWQTALEREESLRRKQEEAKNRPKEPTTGFLSFSRLAELDRMDVDLSDVLARKRQEEAELKEALARQVQLGAGNGGKAGGSSAAARKPPPAAAPSGKVATAAMFTRKESAKLSRTSRSSARTAVIVEVPALDAEKARLAEEERIRYDALKVEQQLWTLAFTAAGFAMTYTTYTKDVAFSYLVGALGGFAYLRLLSKSVDSVGGEGGLASGVNSVASQPRLLIPIILGLGYNRWNQLYAEQLGVTLELLPILVGFFTYKLAVITRQYKDVFDGNL*
</t>
  </si>
  <si>
    <t>C_180064</t>
  </si>
  <si>
    <t xml:space="preserve">MSKRRHEDEIGGSGKERRGGGELREQLASQLSGLNSQFASWVAVNASTNPHKFWIEGVKDYIVHAAKILESCSDLLSPEGMAGLRQAGADADKATEALAKAPATFGAAAASGLFSGPATTAAASKSPAPAGGFSGTGAASSSPSGTSSIAPTASAPSLFGAPAPTAAAPAAAPTATTTTTGGFSFGAPTTSTATGAGAGADADKGKEVAAKAAFSFGAAAANAAGSGKEKEKEGGGGPGFSFGAPAGTSGIGGFGAAGFGAPAPVTTGATGDAAPKSLFSFGAAAAASKPADAGTAPASVSAPAAFSFGAPAAGGSSSSSAAAAGSAALAGSIFGGSSSSAAATTSITPAFTFGAAAADKGKGKDGESSNKGPAPAFGFLAPPGSAAAAGSAPAFSFGGAAAGAAPAFNFGAAPAGGAAAGGGGDGDDDGDAEPEPQDECAKEPSLK
</t>
  </si>
  <si>
    <t>C_180065</t>
  </si>
  <si>
    <t xml:space="preserve">MSESKDQLKEKLKADPSFRAELKDRIKNALLSKVPASVPISYNFDSYMLTEVQPGQLRVLEVDERLVLPTNTLIRLLVTASDVLHSWAVPALGVKMDAVPGRLNQVWMSINREGVFYGQCSELCGANHSFMPIVVEAISPRQFLTEYVKKWIS*
</t>
  </si>
  <si>
    <t>C_180066</t>
  </si>
  <si>
    <t xml:space="preserve">MTWLCMHNSSSWSLASHCKASHRVGRTEMAASIPLLLLSVLASLSPLALATTFRDGDYIHTSRKAQFHQSRTNWQDLLGQHCPRFGIDRLVAVPIPKPQLAFGKGDTYKLQFSFDGDRHLTPWLPLLGEGAPAVPLIIVTLRRSGEELLGATAAVLDAPEEYKQRHPVLVSELHNVTHWPKHVLVHYRFDTRNDVDLDRGLYVLFPIGLIAVLVLCLSALRGVQPKLAQFLADVTAEGTTAASAMWKGSEGKGE*
</t>
  </si>
  <si>
    <t>C_180067</t>
  </si>
  <si>
    <t xml:space="preserve">MAWDGWQAGAPDVIDKLKTQVFGFDTFWVTSVDNYGHDGAVFKGNVRGRDPAVSYQKMRDRLQTAFNGAYELFLLEDKEEKPTVVVMPQGRGLDTQISRFTEIWLAALFALATGVTTFNSAGVPLLEFFIAPFSTIVTQQDFVDALPGVLAFFFALGSHDFGHYQAAKRQGLELYLPFYIPAGFGLLGSFGSITRVRNFVPNREALLDLAVSGPLLGTAVSGSMLLLGFLLTAAGLTNIGVDTPAFADSTLVALLAGVFVGPDGLSQPVTEVNFLVLAGWAGLIANALQLIPAGELDGAKMVLGCWGRRAGSAVSVFTTGALGFSAITGNALSFYWVLLVLFLQRGPITPCFEELSAPKNESNRKAALALLVFSLVVLVPFPIEVAYAILQLQQPGFIVPQSFPTDLLGP*
</t>
  </si>
  <si>
    <t>C_180068</t>
  </si>
  <si>
    <t xml:space="preserve">MQPPQDATDAAQFVARSYTVEIDMEPQTYVTKRVARPDIWHISKAEMARRQATKEAVAFAMQAERRRELEEAALAAQQKSMARSTPTGPRYNEFGVLTERAKSPCVRPRYLDWHPECVGGLTHQQRLAAEAEAERKRRPPGSSGSPAGSAAGSRVSSAMPQYSQQQQQQQQQARGRSMSATATMVAHLPAPRCVCGCIDRL*
</t>
  </si>
  <si>
    <t>C_180069</t>
  </si>
  <si>
    <t xml:space="preserve">MNIYGYYGRNVLPPIASSGPANCTAPGTGWCNTTAGAVQSVVDCDGDGGLDVACREPGTTRRGVVLSTRSCRNDTGSYMNPDLGTMAWPSASPVFCPAVFGYDLDLVTAWAYGGGAYEVWRGNASLTSRGVSWGGNNVDDTAVNNEAITWSSGSSPDPTQYHVCVRWYAAVRYFLLNPPAPSPPIPTFTPGFNLRFRLMWSQPDTGINTTVLDNDIYVLWYAGSVLNVASYFSNSTKGTYFGDNVGLKVNEETVYWPPGTMPDVAEYSVCLRPYVTRYLELDVRLEVFVNSSVGRLCDHVHQT*
</t>
  </si>
  <si>
    <t>C_180070</t>
  </si>
  <si>
    <t xml:space="preserve">MNWLNALVNEYDAKPLQKAGMLTKDQLAQFFAESAKQFSNPEFKQLLSVAHSQRGPGTSEEMVNGMQKQIFESMGIQGDFGLKCLSRVHPEYGSDAFFMRQFYEHVQKEEMVLDEAEMPESMFRSKYETLNRFRAEMVSRMEKMKGMSPQDQNAYLANMYREMIAQGGEDCCTRPGGCNSQPGGAEACQKKGNAAGAPMQAPGGIAVPLPVSGVAPPSSAAMTQDEQLAFFSQLSGPAAPK*
</t>
  </si>
  <si>
    <t>C_180071</t>
  </si>
  <si>
    <t xml:space="preserve">MKKGERKVLDYGDVLLREADVELLEGPHWLNDQIVSFYFEYLEREALPATSAAAAISGVLLLPPATSFLLMHAGPDMAGDILGPLKPHSRGLVLLPVNDNPDVDRAAGGSHWSLLVFHRPSNTLRHYDSSGGSGNAAAAKRLAAAVGPALQPPGAGGGGSGSSGSGSSGTGSSGASGGGPRFVEVVDTPRQCNGYDCVAEGAAEGAAGAAAEAGAAGRGEDGEAGGEGSWREWERGLRALITPAAVKALRREVREVIREKAGE*
</t>
  </si>
  <si>
    <t>C_180072</t>
  </si>
  <si>
    <t xml:space="preserve">MGGTAAAAAGGKNQSEPVDEARHSAPGYYAVIANPQDLGSIRSRLEGGRHYSSPLQVDRDVRQMVHNAQTYNSAGHVVHKAAEDLLKLWAEQWEARRVGVLWEAAQAAAAGNQALLANLIAVRSRSGSVPPPGGAQSADGAAGPPAVPDAAAMAAAAEKRKAAIRRKRAAAAQAQAAAGGPRHRLAAGARDAGAAVVMPEDDTPLTPVRILLGKHAPLHGPDLDASPLPLLRSLLRATTWLPPTFMSCGGRRAQLLGGRTSEPELLLVRCLCSDCAASQLPGYMPLTHFYMHAHPAVSDAPDAAAAVLTCTASGALAPGAGDEEAAATTAAAAGGSGAAARPAGPGSAGAPGAAASARVADMESLKRRVWGALRCGATLLGPEEQPGQQPAAPGAAGPGAAAAEEGGRGEEGPYGTWLPAAVTAYYADSGEHELRYDADPTGPSEVVQLGGCFLHWGAQPPPQPPLGVPSGPAGDRPRLPLSEAQLTDFFPDRWDGPLPPAPPPLPPAPSLPMPPQVVAAALPEPGLAAPVSGTAAPPRGASASAAATAMMAAAARAAAAGPEAAASYLRSVSSSGPNSSAAAAAAAAANAIAAAAAAAASAAAEAPIVIDDDDDDADVETLNLQAQFAALASQLAADGAGGPAPSAASASAAVAMAAAAPGSSGAGTSPHQRLGFLRAFPPILADVARSYAVDTQIRQRVAGALLSKSQQDRLAADNCQATRTALMSEVLKTLLDRPDLDAQATARAREWKAKWAASRREPMADAATTAVILAALPSTGAGPDMAAVAAAAGGGGAAAAAATSGLGSGSSPAAAKRQRTEASAAAAAAGNPMAPGPGPAGAPANAAVPAAYGATDTAAAPPIGGSAAAAASSGGHGSVAGADGNVDESAGGVAGGAGGGGTTATGGGGGGNGGSRVLDTGTATETATGATSRGPAASSGGGAAPPASAVAPSGIDAAAWLSSRFRPMTQTPKDVVEMCAAINGLMEQMADRDKFIGVTYMSLVAAAKAGDDGEIQDILEELREAADSLQRQQDAPKAEANSEAA*
</t>
  </si>
  <si>
    <t>C_180073</t>
  </si>
  <si>
    <t xml:space="preserve">MGGIREATPTEFERLGGRQATKKWKQSIRVVDSNGQAGKSLGEWLAGTAGTSGNDGQRQAFAWLAMGQRPAWADGEGGGGSGPAGLLPGNEGAVAIAAPPSAAMLREQYTKQLVDFLRGRIDNPGQGPGAPAPASDFGPVTVGSHSFDLRKMYDKVKELGGYGATNSAVDGWAKVVEELALDKEKGAKSAAHACRSVYEHYLLRVERLEKAREVAGIANDPPTPSGSERSLPAEAPPAGRDVGERVVEKPTKAAAAAAQREPAAAAAGGGGGRNAQRAQASRGGERTERGGGGGVERERERDRERGGGGGGGRGGGRVAMSDDMRGQITSNSGGGSGMQGGRGGGGMGGGSGGFDYDGLDRSGFETGSGRGGRSSLYDSNPIGGGGGGGSRPSFDGLGRGNFSALQLAAAGGMGGVGGGMGGGRFGEAGIDARRLAGLKALLQGAAAQQQQQQGQQPRPSYDSGGNGGPGGQKQFRDSGRRCCRWT*
</t>
  </si>
  <si>
    <t>C_180074</t>
  </si>
  <si>
    <t xml:space="preserve">MLALDGAGGLAMLQSGGGGGGASSLAAQQLLSSLSGGGGGGLSLGGDPREAMLMALAGSRAGGGGGLSALDEQTLVSLAGGAGSGAASRLLGSRGGSGGVDGLHPGWLSRAGGGGRGGGLQQLLGGGGAVDDPTINNLLAEYFGGGGGLGAGMSLMRGGGGGLGGLGLGGPLGLGGVGGGGGGGGGGGFKRAADDDMLDEFNGGPVVKRPAM*
</t>
  </si>
  <si>
    <t>C_180075</t>
  </si>
  <si>
    <t xml:space="preserve">MLRCDRFFSSTRLVDNQTLQISCKYINNKLSSPLYASCNCNQGSGLASLRRSSSSCYSSRQVPAAIAEVNVRSVRSLSRWRWQDLAQVAFLLAASFYEDGESWQLESPPVPATSSTAVSQDVTELLPASTDARQSASGAGRSSRNSSSSRASSSGSGAINRPLSGAALLFGASSLLAILIQHATYGARHVTLLAELQESGEVIGCCGLTFDAAPADVVEATGAPQGCEYALLTGLAVAPPQRRRGVASALLQAAEQEARRGPGQARRGPGPARRRLPALLALLVSKLNAAGRRLYERNLYEEAEDWVDTRWELDAEKGRVGKPRRLLLFRRLTQ*
</t>
  </si>
  <si>
    <t>C_180076</t>
  </si>
  <si>
    <t xml:space="preserve">MASVALAVFLSGVVAGRLIERRQQRRRAGGGGSGHEAGEGEAAAAATAADGGAARPLTPPELQPHQPHHLRSMDRPHLHPLPHSDSFLQHAEPTTPTVRVQPATAAATSGTAQELTAVPQAAQLPQQPRQQRRWRLLGLIPMGRGGRDSSEEQGAAAPNGSYADSGGGSGGGGGGGGTITGTDTSTVSTGRTPAAGGPPVTPPHPHMAHAVPAAGTPFAPTTSAHAPSLPCPSPKPSGAPSSAAASATPATAVTAAAPDAATHLEHPRHVWYVNEQDLQYFRLRAEQDVSVPGAGPWTHMMDKEAARVYRYTAHRRALPSGLTEYRSVTVIPDTSPLECRWEGFMVSAEVLEAGDQRLRQQVVRWIRTFPFGFITDREYVIARALFAVTPDGAVHRGLPPPARLMGHPSGPSASLSALQVSDLYVVTKSIGHPGAADGQHGGKVVTIPEYYSMWRCSMAISMGMSKFVSTMAAAVPGFVAERRRRGLAPTQPDPQPWTPLAATTPSSNGSSAFSVASTPTGPVRALWRPHVASTSPNPHHWPDTDSAGTAGGKTSARGAGGIARFSLTQVAVGGDDIGGGAVAQLEDNAAAAGDGTVQRQKHQEGNGEAAASGAAACGEGVVADAWWSLGRAMSPTGLWRRQDLPKMSSAWGTDPQGGSRKRGGLYRRALLAAAASAGLLLAAVAMFF*
</t>
  </si>
  <si>
    <t>C_180077</t>
  </si>
  <si>
    <t xml:space="preserve">MHCWVVRSAPGSNLAVLVLVLVLVLVLVLVLALALALALALVASWRVWEAALDFARHHCHQPWWRAAVRLLAAQLLRAAAGEDDPEGPLAAYGIADVARAVAGAAALEAALGSSIGLLPDDDGGRGGTPARTLGDADETLQQRWYSVLLPGTYSSQFQGPTACAADGKSVAAEVEVEAEAQEALAVTRSVRSICVAVGRMLGAGDVLSVLEALVSKAESAPLAPQLPSSSSAAATAAPLASRASVLLVAAAVAASAPDCLRAVSGADVSVEALAAAVRLARLLRRLGALLQDPDQHLFAEAGGAPVTPLGPNAALARQSELAIGAGLAVVAALLPALPVPLLYSVAGSSRAEETAQGGSMVAGTGGGDAAASGFGGQPGQSTTRRREDPHDVGRDNAPFGSGRRMQVFIEEVSEPASPAPAAAPSPHLQAVAQQELLLGCGAALMRDVIGPVVVQKHVQALEEGPIKPYSGPDTFTRALAARRLAWLLLRCRHPFSSEALRLALPLLLAACDDPSPGVAAYGVATLHAVATECLAADLQWQRDLLLDAARRLVTGCSEQLWPLACPAAVALTHRIEGKDPRAPGYHALACTLLTEAERSAHVAARRLAFMPSAACLVSCMGLTTCRYLSRLMPLLLEWLHAPDASTRVQALALLGAVLRATWPRVPAHAAALWRHLLLVLVWADGKPDGAWAGAAEADDAGRKEVRQQAEEVCGLLLACAPEEVRSFEPESSGRLAPAVDKLHQRLIAGRA*
</t>
  </si>
  <si>
    <t>C_180078</t>
  </si>
  <si>
    <t xml:space="preserve">MPRPAAVPSPSGNNGTGPVVADAAPKGHGPPGSSPLSSESGASAGAAATGLARAGLPGGGIGGNGVALPTAASTSALAEPAAGTRDDGGGAAPSQLLILELCPGPDGDIPAMSPAAIEELKRTGVKEFLALWRHVTLKTSVMVAAAEALGPGSPHAARLDRYIGRMMDYMDRITLLSPQCWFQSMYINAETMEPERPTDGFWMAIGKYANFSYEQLEEIENLAKAHNASMAPVVQERARLASELSSHISTTTAGPAATESAHGISALTAVDALTDQLKRNVLREQQSHLDATDFLCWSVLTPLQVSRIISASYPYMPDGVAIMHACRALYQQAQEQRLQQKNAQALFQQQQQQQQPQQQQSQ*
</t>
  </si>
  <si>
    <t>C_180079</t>
  </si>
  <si>
    <t xml:space="preserve">MDDPGPTCDLTIIATAAAAAGAAEGDSGGGGSGAGTQGETTGGKATGSEGQKKRKRGALTAAATVTAAGAGAAAAAGGAGCTRSFAVHRAILAARCPYFATHFASGLGDSNTCELHMPDTDPDALAALLRFMYGGELRVASREQARSCLELADRLLLPTAVGLLRDHLLSTLSTAAVVADLVWAACLAEGQGQEELLTGLVDYAAEQEADMPEEQVAQLAAAHPVLMAQLFRARVRAAKRLCTASS*
</t>
  </si>
  <si>
    <t>C_180080</t>
  </si>
  <si>
    <t xml:space="preserve">MPELQAHLEALTNQFSKLHQENEFLKNKLKVLERVVPYRDESAAALTQLLAAAAAAQAAADQHKAAAAAAACEESPYSSMGESEGSDSYFASDEGEQEEGEEEVEGEEAEEDWEGDARDSTDGRRDEWRAGVLPSPAPGHESGKPAVLVPQASAGPGAGAASVAWRETRGDEAGAGTALAGTSPGPPGSSLPACSGSSSSAVDGGSQQDATRGATAATGTARGRSTGGGDSASHGPASRAPQLPPRPSGSRPSRTSQPRPGPGQEQQQHKQQSSASVHTERQLKSSHQLAQQQATSAAPQHPKQVAVLALCPAPDGEPPLLTAGDVDELRRVTPEQFRQLWKHICMQVNARLGVLVAGAEVHGPGSAPYGRLEVFLERCLAYVDKISILAPACFVHSMYMNIETGQPERPPDSFWMTCARALQLTPAQLAEVTSLASVYEQNVVPVVQQRLQLAARLSDTLAAATAAPATGGETLTALSEVDALAEQLQRNVLKEHQAHWDIGDFLCSSVLTRFQVAKALTLQPALLQGFLGMLQPTQLQGLVAMLQPEQLQSLLQSLSAAQVQQLLAALQPAHLQAVLTALQPAQLHTVLSVLPAGQLPALLGKLPPEQLQTILAVLQEQQRLQQQRQ*
</t>
  </si>
  <si>
    <t>C_180081</t>
  </si>
  <si>
    <t xml:space="preserve">MPRDSYTCLRLLLVLTNYWPDYGGMPAYVRWRFGIPDRSSHDTKTHPTSLFYTDPQCQATFRRATGALLARVNRRTGLPYAADPTIMGWELANEPRCEGPGGADMVRVLTTFPPQEFVWSTAEFVKRLAPRQLVTVGLEGFFGASTPDLLQHNPYSSASSHGSDFAAVFAHPALDFASIHLYPDQWCPPATPRAELKNFMRSWIRSHAALCGERLNKPLVLSEFGKRDPMTYHGRDCSHHMNRMEAFTEVLDCCMELATAGGPLAGVCAWMLAARQYPDYDGYTLKLGPPSTTPAGAGGARRSCELQAAHAAKGDVAPAPAGEAEWGSGRLDLGRDTGPLRDIQESAQEGAEEEQNDEEEQSHWKDQDQHPGAPPMGTKQGGGRSSCGDSDVRLFGATSGSSTAAQKTAAADGGPQQVPQVLHYSQYIYSGHCNQADEPAVEALQQYGAVMKRLCLLGPSADGVRTTNNAR*
</t>
  </si>
  <si>
    <t>C_180082</t>
  </si>
  <si>
    <t xml:space="preserve">MEDPSLQAAFDYPALEELDPSLVDGFQLFYEREVPFELRSAVGVDLPTEVGALEAIRVKILIKSEGGQPKTIRVELTSESNLFFLYMHDLADVTFKQMQETQRLMIEFPDYPTVLMRMLNQCIREPHIYLAVFIMQPTGEGRLDFIQNMEYKFVELLSVRFMAAGEDLVRAHVSYRYNVVKARLQLMTARLADINAMVKVKNPSLLLQLQRTPPRFPGMPPPPQSPAQTSKPFYP*
</t>
  </si>
  <si>
    <t>C_180083</t>
  </si>
  <si>
    <t xml:space="preserve">MVRSTLIAALVEEINLRLGESAQQFFGIARHLLAATAWAGSGASCGVRGGYDNAGGGAGRGGAGGRGFGGQQQGRGTPGRGQFMPAAGAGGGGGAAGAGGGGGAAGGFARLPPMQQAAELEKACSHSHVPYFASCTLNMWVNRPDGGNGGGGGFGKKRKGGSGGGGSRKGWGQGGGGDSDMDDGDDGPSTSAPKASYYLIVPNVRNRVKHSRRHDLWVISSNPLLQGGVMGAAGDGARAGAGRGWWAVCRSVWHGPDRDGKFEVEMLTAPPPGCTRSQTVYALRGPEVQSEVLMVQMLESMGTPPAAIGAGIAATAAAAVAAARAGSSGTQHQQLLPLLRHLLALQPPEKPLDLAAAAAGAVGAAAAAPGRAFKKPRVQVKDQDAGADRAAADAGESEDEEGGDAEWQQEEGETGRTSGKAVSNSSKSGGAFDPVAIAREHIARFRLNSDQARVLMHCASWFLPHPGSGSGNSNARGSAQGGGGRRTGKLAGAGAKAGDAEEASEMAELCDDEEDMLLLGDEDDDLVAAPDGGSGGRAGGGKKAAQPRRAVRRCVLEDDEDEEDGGEPGHAAAGGTGAGGTAGAWEAAMEVQAPVCLVHGPFGSGKSSLLVALICMLVQLGAAQAQALQQRAAAAAAGRKRAAAGRKASAASAAGGTPLVRVLLASHTNVAVDRVLVGLQDAGFGDFLRLGSVDRIAKPVLHRSLRAGGDDSGRGDAAAELRRALKDASPADAAYINAELAALAAGAEKQRRRALRTCPVVGATICSLLQPSSEDHMGSGFTVVVLDECSQMTEPLCLVPLLRAKARFLVAAGDPQQLPPVIASPANLTAPAPQHQPGPASGLQWGPGAVGAAGAGSQRGHPGAATDSLLRPLFVRLCQLGHAPHLLSYQYRCHPRLSSIANAAFYEGRLRDGVTPADRPPLLVGLPPLVFVESGGQAAVDAYTRSSYNTQEAQLVSRMVAALLAQGVSADEVGVICFYRAQVGAIRRALQQADAGGGSSRAPGEAGRGGTAAGGAAGAGDQQDGLVGEGGGGRDSGMVQVATVDSFQGAEKEVVILATTVSRAADFASDAKRLNVALTRGRRHLLVVGCPGALCQTSHVFEGIIRTCQEAMRRPPLPQPPAAAAQAAAQQQHQSTGYAGGGGGGGGGGDALYVSGAGLLRLLEGTACEQQQPGGVQPLYSPAGGAAAAHAHAGGSGGSRGGVMAWQSHAAHAQRQQQQQQQQTGGMLPRYQGAQVLLAQECSNTQQQQRAVSAGGDCRSAHSPADGCWEPASAHHDADDEFFDDI*
</t>
  </si>
  <si>
    <t>C_180084</t>
  </si>
  <si>
    <t xml:space="preserve">MASLRAPCAASTLPTRRGRSCAFKPVCRVVLERNESSSGAAAFGRAVLAGVASCLVLASSANASSPGVIAGPARVVDGDTLVINGERIRLYGVDAPESAQQCKDAKGAPYACGLVSKDALDKKIGKAPVTCQVKDKDQYGRNVSVCLLGSEDLNGWLVSNGYAVSYRQYSKDYIPAEDAAQAARKGIWAGEFQVPSEWRKQNKRGESGPVQPAVAFAPNGTAAQNTGGDPTPNCATGPAIKGNINAKGEKIFHVPGGKYYDSVRIDLKDGEKFFCTESEATSAGWRKSSQ*
</t>
  </si>
  <si>
    <t>C_180085</t>
  </si>
  <si>
    <t xml:space="preserve">MATAEAQPRSIFGDVEEDDGDAGSSDAATAATAAIEPKHLLAALLQPRGHVPGLDAAWQDAGVDVAVVVDYLMGRTPPPPRSVTQSGGGAAGMSTGEGAEGDEPLGAASVSAWRGLDSAMQGLEQRTADLAACGYAASGAAQLVLLQAYRWALRTGASAVRPAHVAAALLTDACLPRFRSGFASHPPAQAALELFAVLPGAACHRVCGLRADDGDIQPTATRITSTSTASCGATCSTSGARAPPTQRCWPWLEQGVMCALATASAWELAALAARLAALATAEPSWTRCAARATELAARCCLAVTPLWNGNRIYADLINTADALLDMVQLAAAAAAAAAAADNAAEGGSDTGGSSTGGSTGSTGGEAEAGDLQLRTCAAGPWQLQQVAAALQRLGALTSAAGGVAAEGGQAATAAAEVAGVMAAAESASLRSVLHSRHVAWLAAAHSAYALEADSSISGDNKNDRGSSSGSSSAAAGLARLLPSLVLGQVYRSWAPDLTPPVAAALHAACRQQAASGGSSSSGNLPTLPPLSHRQRQRLQQHLRQLAGFGGRLRDSRAALLSQTKDDVGVAGFMDAGWPRRLQLPDADTVALAAALTRELPPDWLRADEMWLLHVTDRDAGMRQRLHAAGAGAGGSGADALERQWAQWLAAAGDVQLARVMPAAAQQGLQGRRPETPAAASTPAASSAPLSVTTSAALPLVLVPSHTPPSAVRPLLPPVCRLELLLARRRTQAVQTVLALMWQGDWYRGDAASLARFSASELLYVLCALVRLKEEEELEEQPLGWMAGDTAADAVLDMLACPTHAHLLAHPGVAWGVGAAHAAATAPGASAGAAAATAGAYVPSDLAAEKRVRGQKLLDAAADVDEYASRVLQALQFLAASGGAASGVLGGGRLDPYRPLAAQGDALAGFEAHTWLIGSSSSSSHEGSGSISSSSRNAAGSKFTGGGPEVGAAVEGVSIRGLRARRPEGGEAAARRWAQVLGSVEGVASLRWALRAWGHDPDKWMATSR*
</t>
  </si>
  <si>
    <t>C_180086</t>
  </si>
  <si>
    <t xml:space="preserve">MVKLEEPQDEYGYPPADSANRLNPQQSAKAVATLLDACHMGMRAVLETANAQEQQGRSTDAGSEQPAPQQSAGKAGEDSAPAAASPATSPATSQLWRCAINVATALQDASRLLAAPATYLAYTSADPSCDALLSLGELAATVMRRASLAAAATTLAARRQMEARGGEDAAVLVPGGLLIDVPAGAAPPTKAEGEGAAAGEAGSARVKAESEAPAAGGTGKGGDVEMEEAIGGAGVKPEAEAGAEAKQEQPLAADGAAAAGGWVAPSQPPDVCCLLASHGYSLLLVACEQQPESLLDSVLQQPGGAQRMQHVTSAALELAAVRITETAYCDTAQSSGQAAGGSGSSGNRTSGDGGGAHANGIGRSSKGPGTSTTTNRATATPGGAVSFQVRQLQLVALRFAELLTDDGNTQLEAKRALLPALCEALLAEPRRCVDWWGCGRPAVLSSLQQPQLAQAAPLGGGPPAAPAPSAPAPAVPVPPEADAGAGAEASAEAGAGSASGPGTGASMLPPACPSNHEAKLTTCAVGMLLKNPASRATCMPLLLGCVRLPGPGGAAASQGLPPPPSAPGAAAPQQLQCPGQFPPGYLGGYLPQQQGLLPPGQQPGQPQPQPNWSAFGDNFRTERFMAVGTGDEREELYVGGRGRGYKKTRVLNPEAHGVDCDAVGLVTTAMATSLEYAVLMCKLLANASVGAPPVPLDEAADAGANSDPAAAGATEPGAQREQPAPQQEPKPEDGAGGVEVKAEPGGEEAKAGAAAGAKPGRQDLHLLPLASAFRRMLEDRYLKGQQAQQDQKVAGASSAEGSSEGEAALAALDAQALLPPGELALYAAIERVAVNLAAVLSLLQPVCPNGGQDIRASLAVLHLPTLRWPRMSVRLPQLLGVEDVELLLGVAEDLCTTTGAFSKRLQELRRQRHAERRRIRERYQLPKKQPKGHRRGEDGTSMPQLTRLLRRGAACPVGQSDSEDEAAAEQARAASGLNGLAARAPGGQPGGAHLKQTHVQHQQQRYMQQHHMQQQQLQGSRPGLSGPAGALPYGGMAGVPMAPSGPAAAVHMQQQQYQLQQQQQQQQLKRPRVSEEGAAGMAGPRGFDPAAGRRTSGSGQASGHQQVQPQQQQPAPRLSNGGGGGGILMASMASMAAAAAATVDDDEWIRPGPRGAAPVAPRATGPASLPRFDAPGAGGQPGQGGGGMPFHQQQQHPQQQQHQQHAHGGYPPQFAAHPGGHPPQQSGGHQQHQQQQQQQQPPQAHPQQQQQHQQQYPAGLQAALAGGPASLPMFQPGGPQQPQHQQQLQQHQQQQQQQQQYRPGPPPTQQQYYGGGGGM*
</t>
  </si>
  <si>
    <t>C_180087</t>
  </si>
  <si>
    <t xml:space="preserve">MQDESKRAALELESAKEQNAVLVAQQQVLLEQLATRDKEVAESSSEALHHKRDAARLQEEVERLEAIARATGERAAAAEAQAAARNDQINKLYAELNTLRERYHSELSELKAARIGAAEVTRMRERMDSLQGTNDSLVAARDELRASLEGVMAKLTAAEQRLKRQAVAATMREDIIDAITTVGRELTRDSNESHMLQATTRLSSELDLALANNADLAERLTASEAVIAQQQGALRRLTEECAQKELLLRESREHRDEQHRINAELAAELQRLAAEAALGPILVLDKNGNLVPQQSPLPVPPSATAPAVSQLEAQSTAVRVILADKAFGLGALIHAIAAKPGSVQSVRAQLGECRALAEHLRAEVEDVSALLATRPFEAEELARKLPQLQDRLAKTESCMVASREDLSLKQVHAVGLEARVLQAESALRAGSSLLQGWHGLLAEVAAAEDGRLEPDVRLGLREELKTREDSLHRALLDLAATAPALLSGDPGYAGAQVAMREASNAMMELALTLGDRLVDAPATRTRVLATEALLLDRAGVLARFREVLAAAPGEIADMVERLTAIIPDVQCMGPAIEEMLRCVQHYMAAGKAEVVDVVALQGEVLMLRGLVRTKDLTIQSLEAVGTGIRTGSPTKRALKMVPLEALHAAEAARNAVAGEKAALQTRMVDQRVRLVAARHRLVNYMASLRIACETAEVFYKWRTAAAVIKAERCYEEMVAAQAEQARVEKEAEEEKARMEAEAEAMRTAHAVEVSSLNAAHEAEVTELTTKHTAEAAETRVKVLRLVMKEKAARWRELMAYSVMYHWRHRVRRQVGARQRWRKWSDRLRALEEPDNPTYRDILYGPRFTIARRLAIRRRDPGDLLTPQARTGADVARMVLKVDALTEALPDFIENIGNRRRLERAWLALRLWTAGCATKRAHEAIRDYENAAAEADAAKTVAESALVQLRDEQEQAAFAAADAAAQAGGLMAMGHDMGVGPGGGMYGGGMMHATEVGTQYMPNVHTVLSAGGTAPAHSAAEDAVAAAAAAGLGVSAVPINSAMQYHMLSDGGAGGGYMSLGGARTGGSGGLNMATWGDLTNAGGAMPPPAGPSEAALIAQRRLTAPGGQYGSDQEELYGRGYGRRGGRLPPSGPHSRRATGGGRPSGDGGGINRRSSSGMSAVGGLTERAERLVRAVDAIGAGVADTAALLSPRTKVLQADNSAPELGTAMDDLMERPPPISPARRIQTDGTVAIEYLNQASDGGASGAVSSPPGSPSRAQAFSGGGYAPAPAPGATLSAPVPALGYAAHSSDHLRQPQQSAPPALAGAQARVRSARTSGSGAVAAAPGSGIAAGANSVQVLLSRLPGRNRPIREEPRPLTRAVPPAWGAGGGAQQQQQQAQGSSRAYAHVGSRLHEETVSTIAKKRLNGGDSERGAANLTRLPTPPLLTAPAAPIGMLLPPRNDVPGPITNLQVERQTGGMTTLSDGHTVRVFPAADQAPVHGVWPHAPAGSVPGAAGATVNQSEQMRRRGEEWTEPLPPYVPSAPGALTTPVPTSNAAQELAALLQQQQAGLGAALLPAAKQGKIVRFERMTPPPPGQKGPLVLMAGDGEGAAATGALEATFAPQLAGSTGGAAPLPQEVAGGPVAYIQLPSPVKVSIRLPGH*
</t>
  </si>
  <si>
    <t>C_180088</t>
  </si>
  <si>
    <t xml:space="preserve">MLLSALNGFVKDSPEPDREPEDIEQEVQQEFCSILEQYEGSKRRTAPSIPSFYKPKAKANSVGTLVKREAKRRKEQETLLLSEDELRQIWYMMEELGSYNDSGDEVRINYDGFSQVLTRCRECFGPQIEPYFKAPVFLKFERDGNGCISANQFLNYLNLRTTMHQNRLELSAFDPDNTGSLTTEQLEEYVKSLVPQVSALSDMQPSFLKDYGRIAVRKLLFFHGKNGAVRIRDLVNSIVLQELNELKNNQLQEHQLISNWFSFQSTQRVYKTFLALDEDMNGLLSRTEFSAISNGTMSPLFISRIFEEHVMRMRVVQGRTVHRDEMDLMAFTDFVLAWDHRTHPAAIKYFFDLFDLKKQGVITPVELYIFFKEIHHMWVHVMHEYADLSIYDVVDEILDMVKPKVTARIAPEDLAASGMSGIFFSMLSDVKQFYDYNYRENLMHQDDDSGSS*
</t>
  </si>
  <si>
    <t>C_180089</t>
  </si>
  <si>
    <t xml:space="preserve">MPVEGTGAASAAHGNAAQPRTASALGGSQDNQLPAFKLERYFAKWEFTAPHLLCCSDCEPLRLPEVLALADAESLRQWENLRLGYGETRGSPELVKEICGLYDSVSPEGVIVAAPQECVYLAMTALLRPGDHVVVTYPGYQSLFQVAASMGCQVSMWEVELAEDGSAAFDVDKFKALLRPTTRLAVVNFPHNPTGFIPSRHDWGRLVAACREASAVLFSDEMYRLMGWLAVQPALRGLMDRVAELKDYTTICNSQPSEALAVMALRGRATILERNLALVAANCAALRAFMDCFPHVFTYSQPRAGSVAFPRLAPEAAAREDVEAFCDRVVSGCGVLLLPASVYDHGPSAARGHFRIGLGRRDLPKCLEVLGAWLEKEAAGK*
</t>
  </si>
  <si>
    <t>C_180090</t>
  </si>
  <si>
    <t xml:space="preserve">MQTLSKNAIKASPRPAARMPASVRPFTSSVKPVVSRVSVISHATLAETKAVPVMEKGELSQFPGSAGVYAVYDKNGTLQYIGLSRKVSASVATHMQELPDLTGSIKYNIVDDASREGLTAAWKSWVEETVAEAGIIPPGNAPGETKWQSRSVARATKPEIRLTAGKPIQGVTLEELIDRIVKENPIVVFVKGTRQQPQCGFSFRMINMLNTLKADFEVVNVLDEFHNPGLRDAIKNYSQWPTIPQLYISGEFVGGADIAEQMVGTGELQTLVRSAAAKDPN*
</t>
  </si>
  <si>
    <t>C_180091</t>
  </si>
  <si>
    <t xml:space="preserve">MVMQGNFKFHQYQVVGRHLPTAADANPTVYRMKVWAEDDVKAKSKFWYFLRKLRRVKKANGQIIACNEIFERKPTLAKNYGIWVRYQSRTGVHNMYKEYRDVTLNGSVSQMYQEMASRHRVRPSSIQIIKTATVDYHSCKRANTKQFHNEKISFPVTQKLARPSSATFRTLFKANRPNVAMF*
</t>
  </si>
  <si>
    <t xml:space="preserve">MHLLPFQSCLLLSVVCRELRDLVQREILRGVRSLAFDNLPGTHVGEALAWTFRSSNAPHLPFLRSVSASGSAALQPLLAAAASQAAVLRQLTSLQLDCVKQLQETQLEAILTACPNLEVLSLPRCGRLGDAAAQAVGRLLPRLRVANCSDWSALGDGGVAALALGCSGLEDVALDGCLRVGSESLALLARVCPRLRRLSISKSYAVTDSALEALGVAAAAAAVAAGGIGSSGAGAAGCGIQELLLRQCPRVSLVGLLGRCRALTSLDLSGCPRVETSALRSMLAGCGGGLTSLQLNGCVGVGGEALVGLGAACPRLARLNLRGLTLQDCHLRDLSLSLAWCTKITDAGLAPLVERNPGLQDLDMEALYLCSDALLGRLAAAAPRLDRLCIRMCHRLSAAAIVDLVXXXXXXXXXXXXXXXXXGGGLGVVSGIMDEAGTLDLVARVKAARPGCTMHW*
</t>
  </si>
  <si>
    <t>C_180093</t>
  </si>
  <si>
    <t xml:space="preserve">MNSTMSCVAEAVDSARARAPSLAPESPWWDPLESTCRH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ANGGGPAPGLQVLAPPLGLLAQQLAQLNIGGGGDGGGGDGGGGAGGGGNRGGAASAPLDARVLQLQLAPLSPHMCFLNLALVPMVTQLAMMGGGGGGAGAGGGAAGGGGGAAGGGGGAAGGGAAADDGGGGAAAAAMLPPADTRVAPVLLDVRGAGYTQLKSLAVTGYVDQDCRPAAWMCRGWLAGLPAAMPSLEYLALYDTLPAAAHDREAVKEEEARMANGFGLDSDDDTEEEEDGGGAGLSAEESDDEGLSRGGGGQPEPCDSDDDNEEEEEDEDEDVVSHSGSDHAAFGAASHNHHQHGQRRRRRGGVADAAARRRSRAAAEAAHRERVCGGLLQGSALGGLAALQGLWRLRVGLPHGDVWEDVTDRLLPALRLALPRTAVEMDVL*
</t>
  </si>
  <si>
    <t>C_180094</t>
  </si>
  <si>
    <t xml:space="preserve">MLNSFRLPPAVLEELASGCGRLCCLELRLGGIKTLPPSLTRLERLTELDLIHNSIATLPPGFGSSLSRLTDLALADNPPLTALTPDITALTRLTRFTWSVQNRATRKPSAEVLTWLAGVPNRQLIGAWDHSAAAAPYGVKTTCELPFRAIRMVPSTR*
</t>
  </si>
  <si>
    <t>C_180095</t>
  </si>
  <si>
    <t xml:space="preserve">MIHVRPPRPWAELPREIVAMIALATCDAVEPLPFICIPNTTQDISLAYHRHDDRSFGVSRGQFGAAPAIVSAAPAGAAGPSGRGRNAAAAAASAAAPAPPVAAAAAASAAGVEEVPEPTGPPGTFQPARMSAAAAAMRCVCRAWCALLGEGVRRLLVPPPQASVTLWPSHFPHVTHLALGGCDDVIVVLQPESAGSGDDRSRRRSSRVAALAPATGAGGSGASGSKGPDGSAAAEGGNGGRGASAAGKAGAGPQSAGAAGAGAAAAVPALLSVRTGRTLAPLSCLRNLQDLSLQGCQLGTLPAEVLAGLPLLRLLDLSANHLAVLPPSLTSMKQLEYLDLQGNRLVALPAGFGSGLHQRLADLDLSQNDLRSLPADFSRLTGLSYLGLANMTDLDWESVARHLAPLTRLIALNTYTAHGGSAGGGAGGSAGGSAGGGCRLRELVLDGCGTAVLPACFSQLTALSYLSLNCNFINEADAGVNAAVALAPLASLSGSLAVLRLSYLDLHGDLPPVLWGLTALRELALEQNFIEALSPQVSCLTNLQVLNLADVFNPDTQHRRTAMPWRAVYHLTKLRELKVT*
</t>
  </si>
  <si>
    <t>C_180096</t>
  </si>
  <si>
    <t xml:space="preserve">MRGFLAARWGAERDKVISAGAARAVRDTLDCFMASADPQLDARHLPQDPRRLQQMDEQVSVVMWRLDRVPERQIAHLARIGPHPDYSRRKVVEAAQALWQEVASRRTASGAATRLPLPFNCYIKRCALQGLRLKLPPPPPWGIWTDVVLLVDEAQDLNAATMQMVYNQVKKQYAYLYFLVRYTHCSTIPRMQGTPVVLAGDRFQQLYAFNHACGAMTERVSIPQRVVQWSLSQTFRFGPEIAFLVNSLVKTAFGALDYLIGRPAGPTGFHPGVVYVTVPDGRDLDSVLPGELERPSRPRQTGGGRGGDGGAAGGTQGGVAVLPPPTAAASLPAVLTAGGAKRLQLCYIARYNHTLVRAALELVAAGRTVHGSFKSKLEALVGRVQDVAAFLSGRRDFGTEHELHGLADEAQLQQLLEVPGAEVELITAYELVDEEAAEYVLTTVHKMKGREAQVVQLADDYSAQLATGTEDGRRRLLWQRSSGSQSDELNAVYVAATRPHTVLLLSRDLSRLALGLHRRHVQLNHSHGMPRLPRTQEVGMDVGTPSSQQPTATPRQPMCAAGASPGPSQSQPQPQSQSQATPSSGAALQSQCLGSRAEQQGSCALCACTLLSRDLASHLPRVTWRGRPVCRTCGRERTLFGQLLELAEEAEDAQKAAARRR*
</t>
  </si>
  <si>
    <t>C_180097</t>
  </si>
  <si>
    <t xml:space="preserve">MQQQQQQQQQEEEEEEEDKQQQEEEQAACGEEVQPVLEAVEQALMLEERDRLRQQQEAVWGPGGLLLTQEQIDAARLSFRDLVTGEPITNM*
</t>
  </si>
  <si>
    <t>C_180098</t>
  </si>
  <si>
    <t xml:space="preserve">MRRSQLRAAALTQNFFLERTPAGAWLGYWWAKGTATPAQQQLAARCVWTATMPVGRGGGGGGGGVGLSGGGKESVCLMTNVRPGEGGEVSWSAADLPSNALPPEGRWRAGPSALKSGLQKAVRLGRGGCAVRAALHLMKEDDGAGGGGGRGGGRFSSAWAAAASGSYGGGGGPQQLLRRLSIICVEDSLLHPGLQLVVWLMAAQAKGYVLGRSHVDALLALTYQLAAVGVRDALPRTPWGRLAAAGAAGGGAGGAEEDAAEAVEAEEELFVDEEEGDEEGCGAGAAAGGAEAKIPRSLFEVDELAASPAGAGAAGADSCRGMVGHADGSVGGGGGGGGAGGGGGGGGCSGAGGGSSSPGGLGPQEAGLVKALLLRAAYGGMACDVQLLRGFAGYWAARFLGEAAAAPELAAATAPAAPPQQQQPYFAAASQQHPWALTQPAPGPASDRASDAYFAVRLQGDGDQPPPAAACAGFVPAAALMVQQRREQRSLQSSLQHHQHQSCSTQQPQHPAQTQWQRQPAQWHAAPSAAPWQRPQHDDHHMPAQQHHTQQQPAGAEALVRPRWRDPDAELAYGSSSGGGGSGSSGGGGNGTGGDRSGASGCSPMQGSGGGGAASSSRPSAWLSYLHQLYDTVPVPAALASTASVGPLRRSDVPLSAVDFHVSDVVPQLLSRADVAAAVARRLLAKRAARSAAAAAAAPEGPEREEKRAAAAAALAEVEAMSDEAVAAQLTMMAPEDAEDGIKSAMWLAEEQAARESLAAVWGVAAPWADRFSVQYIARRFGPLPH*
</t>
  </si>
  <si>
    <t>C_180099</t>
  </si>
  <si>
    <t xml:space="preserve">MHTHVYTHTLTHASHTLSLRNVFLVLFNTLTQRLFDGGHGGLCGLGLALV
</t>
  </si>
  <si>
    <t>C_180100</t>
  </si>
  <si>
    <t xml:space="preserve">MFTQESRTAPSSATPWLLRSSVGDSTQCARVLGTEPLSEVTLAPCDPHDPLQIINITPYTPSPSPSPTPIPGPEVSPPPAQELPSPPPSLQPSPAPSPSPSTGPVTLWGQFQMGIVAAPPTRPCSTDPGLLDPGLAADTLVWVTYPCISPSTVFDVYRAGEDATGRPVVFIVSGRGFCLAPYSRRPRTPIVWSACPREGGPGGPPVNAAQRFSLVEVAGTAGRRHLLQSTGTRYLLESTVRINGAASCMTLSGTAARLTPCNATDASHSEAVPYAVSYVPQLQDPTAHCFRINVRGCDAAGPCCHMDLYKIIINSNIHCKGSLTNSTVNGQDRGVVFDTYWYRGQQMATFRVSKLDSNASNADGLLFCFNLEGPQCTTLDELCYGGVCTASVAGYHTDRCCPVMDVPGTEEAADSGAGTEPAGSGVDGGSSEGDAPAAGPENSDGQRRRLLDGRKQHRLRRHRR*
</t>
  </si>
  <si>
    <t>C_180101</t>
  </si>
  <si>
    <t xml:space="preserve">MATAEVAGEMAMRSQMLVRPLQWDIYRSDVALVSPWLPPLRGLSRYRLLHRLVRVVARALYRTAAVELLRIWTPPSPPGGGGGGGGGGGTGSTRSTSGSTISGALAGDAPWLPWGEEQRLEVIATYTFDQRGKVAVHELTSVVPPEPPLLLWPLLLVARMLGRVTRQKIPKDWHKRLQVIQAKAAEAVKELPPGTLSSLTDGADAPVDYMRAVEIRDKLASTSERTMFGGLQGPAATWDKIVKAYEKQSPPEAESGAAGAGASGQGGGIEIDWGDSGGDAGGAGVAAIDIDWDAPTAAPEGDAAAAAGPAVDINWDFDMADLAAAAGDDAGGTAAAPTADASAGPVGIDWDIEVDAAGDAAADANNRAGDVAEGEAAASLSGGGGGGASSGDPDDVAAARLERDADYRARLVDDLTELRAFLAQRKSDLAAGGSELTATALPDAVSSVDAAAVASMLGSVQAVLGQLGTPRFRQLLLIATSPRAARHCV*
</t>
  </si>
  <si>
    <t>C_180102</t>
  </si>
  <si>
    <t xml:space="preserve">MSVGAYXXXXXXXXXXXXXXXXXAMGIRVYSRRGRGPSPANSATGVCRALMLAALLALGLMGGGSGAWARSLGAGRTLQQQGQPLVADVNAGGIASIPVPVYGGAGAGVDARDFVSRIPNPPIVGSFMSALQQLPALGSGGGAAGNLFDNLRLGTLAGYAMAQNARLPVFTGSEIGDYHSGLDGLDAACANIASNVQPGAPYVLGVATTELIGNLLAIAKTGGSSSGVGDGESAKQAAWLALTKLSVCAAINPCENTYILGFNGFSTPPLTTEVGQFTFSLLRAGFSYGSNFNSSLMSLLVHNAWQYDWAQRHQPGSLVDVSRPVNVLVGGRVTWGLDVSAQEGSPTLASIELDADADVGVSTNVGGTKEVIVTTNARGPVLTVAKLLTIDLRGLADLGQNVLWRFRSASDFLFQYVLYASGTNDISSVLQTAPGLGSLLSPIISFKGTGSLAVQVDAVGAAVRIEVDGRFTIAGDITRQFGLPAVGARASILLTKKHTESDFRVTLVINGQSYCVGVTGRGVGRPI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ARRMF*
</t>
  </si>
  <si>
    <t>C_180103</t>
  </si>
  <si>
    <t xml:space="preserve">MLAALLALGLMGGGSGAWARSLGAGRTLQQQGQPLVADVNAGGIASIPVPVYGGAGAGVDARDFVSRIPNPPIVGSFMSALQQLPALGSGGGAAGNLFDNLRLGTLAGYAMAQNARLPVFTGSEIGDYHSGLDGLDAACANIASNVQPGAPYVLGVATTELIGNLLAIAKTGGSSSGVGDGESAKQAAWLALTKLSVCAAINPCENTYILGFNGFSTPPLTTEVGQFTFSLLRAGFSYGSNFNSSLMSLLVHNAWQYDWAQRHQPGSLVDVSRPVNVLVGGRVTWGLDVSAQEGSPTLASIELDADADVGVSTNVGGTKEVIVTTNARGPVLTIAKLLTIDLRGLADLGQNVLWRFRSASDFLFQYVLYASGTNDISSVLQTAPGLGSLLSPIISFKGTGSLAVQVDAVGAAVRIEVDGRFTIAGDITRQFGLPAVGARASILLTKKHTESDFRVTLVINGQSYCVGVTGRGVGRPISTCPPGTVQDPHGLLCYPPCRSGFTMVGPVCWQSSCPAGFGTTPVDCTKPAAYGRGGGYPWKFGDGLNLDAAMRRCLSDNPSTGCEQSGAIIYPKCRSGFKPFGCCICSPQCPGGMTDSGVSCLKQSYGNGAGFPLGCAPGEEQSGGLCYPSCKAGFVGVGPVCWQFTCQA*
</t>
  </si>
  <si>
    <t>C_180104</t>
  </si>
  <si>
    <t xml:space="preserve">MTDSGVSCLKQSYGNGAGFPLGCAPGEEQSGGLCYPSCKAGFVGVGPVCWQFTCQA*
</t>
  </si>
  <si>
    <t>C_180105</t>
  </si>
  <si>
    <t xml:space="preserve">MTHQATTAAGELTPGPEQESSSARSKSSKGSCCSAFSSDCTASSSLSSDEERSASQQQDNTAGSDCASTSTRSDGVCSSKEVNADVAKDGLKRAEFKGNLGKGAFGNVELVAISLPDGTVLEAARKTVLPCTGGTAELCCLLQQELDGLAAAEGCQYAVQCLGFRMPTAEGEPAELLLTYAKGGSMEDFLAKTCQELFKRLVAPGRPRRTGKNKDKCELLPYPGSTLTDEADMRGMLLAMMHTVKHMNSRGYAHFDLKPANLLFDTAPDGSKVFRVCDFNLATKLDSNGHVERAPGGTPGFWAPEVYFQLQGDTPKYPITKAADIASAGLVLADAAGLHCLGVCSTQAYLRYERDLPRRTPPALKELIEWMVAEDPAARPTPDQVLAHRWMTEP*
</t>
  </si>
  <si>
    <t>C_180106</t>
  </si>
  <si>
    <t xml:space="preserve">MLPRLHSLLNRAADVESALDDFESLLPQLCISLELMRASDWVAFPALNVEDLLTKHPRTLLWSRQTLEKNIGEVYIEKEIYKRKPQPIDKQTSVVVGGGGGAAGAGGREAATAGFAAPPEAAVAVEAAAEAARLGLGWGADARQQ*
</t>
  </si>
  <si>
    <t>C_180107</t>
  </si>
  <si>
    <t xml:space="preserve">MPAPSMEAEVTPSGSPPVPPMNSEAATRSCRPPPPTGPQSPSRASCCPPCPCPGSPPIPSAPVSRRPRLRQSPARPGTARRRLGAGPRAPPAAPLPSPPAALPTALATRPLPAGPQPPTRPSTHTPTLTGLPLIVQPSPLAHQLQAGRPAPPHAPGLTRSRGLTKHPETAPPARPRCKTVLPRAPPWPRPERPETTAAHPARAPEPPAPLQAPPSKP
</t>
  </si>
  <si>
    <t>C_180108</t>
  </si>
  <si>
    <t xml:space="preserve">MPAAPTTAHDSPTRPARAAPQESPRAMQAPAPPTVPITISSTLTPAETHPCPPGTPAPPETPPETACNHPHTGTPAPKQGRATEPTGSPAARPPSTAPILTHVHSPTPPHVYQLTGGTPT*
</t>
  </si>
  <si>
    <t>C_180109</t>
  </si>
  <si>
    <t xml:space="preserve">MNLLARPHIAAGLYPSTRRKCYVQTGAQQLKNRLNTSIRAQSNNSSSEPTQEYVTGGEVVRMPLGAVQQMPESQQAAVVAGIFAALAASTYLCCTVAGPAIADNLPWLYQDFVARRTVVLGGIFAAAGVAHFTSKDAFESMVPRPGAWGFWNLPGSAAFHVEWTGVAEILGGGALVATSTVPALAAAYPWLQPAAAAGLFALTAVVTPSNIYMFTHNAPGPVPKVIPLPGHFMRLVVMQGFLLSQFWDMAHL*
</t>
  </si>
  <si>
    <t>C_180110</t>
  </si>
  <si>
    <t xml:space="preserve">MMGMMVGAVVVRWEETVEPKEAEARELSSRNYAFNCNANGGYRIKAGLQAVGISPAEVQEAWAKLAKL*
</t>
  </si>
  <si>
    <t>C_180111</t>
  </si>
  <si>
    <t xml:space="preserve">MLPARSRPGAAPAAGTKRPAAAAGGKKRAAGDAAAGGADAAAAGPVSRPPADSTAAPMPAAVQSGAAGAAAPLESALAAPTVDILGGGSTTAAAAAAAAAAPVAGGILEQSRGSPLASGGVGLGVRSDGRDSCHTSPCSSGGAGSSGGEEGQRRTLTGSGTLTKTQLRRKRQQPQQQSPPTEQEPPPHIQQEQPQPGPQQLPEPQPQSQAERAATAVAAGPPLAAVPPAAAAAPAAATPASSDDGLVDVPLAARLAKRQKGGMASHAAAAGTSPVTAAAAIAHWTGSGSGSGSGSRPGSGSRSGSGSGSRSGPGSGSGSGSGSAADASASAAAAAAAAAATAAASADEELDAGVAAAADAAADVEAALDAAAGWDFPPEEQPQQPPAPAAKLERKFKPSAPLRNRQRLVQPQQPVEAAPVPEPVPGSAGLAAAANNTCAVDVSLPVRTGSAVPAAVVVEVEAVQATAAVDAATAASAMPAGPAQPAANASAANTAATAPEPHMSAVARGAAADSTAAVRPTGSGCDGAGAAAAAAAAPAGGAARQSSGGSQPPKHPQPHHAGPARTSSSARAAAAAHENEVAALRTHAQLAAAAEYLAAHLGEDGAAAAAAEAAAAAADQTEAAAAARSRGTRPSSSGSGGLADAGAPRSTARVRSTGSGGGGTRPDAAARPAASGGITGPVAQAAASHRSSGGGAAGAAAAPPAASGAFTASGCAVGAAAAGPGLSAGPAGGSDCADYAPGCGLHRAPVDTATSPARAFGGVGVPPKAGAAAGAAGTTCDASRGGSPDPEGGAGGSRGGATSEGGGIGDGEEAVSEIEREEWRRRRAEIERQRAEAALEREAARRARAAAAAPGGSGMGGAGTAAGNPNAAAAVAAAAAAAVDAELQRRIRERLAEHHQAAEAAAAEAEAKEQLRIRVRLQLQDRHRKALQERNLGKLLRGLGALPKTAPPLRTVEQRSRALKAAKIRYHPDKAAGTLEALVYAEEVSKLLNSCEWNGL*
</t>
  </si>
  <si>
    <t>C_180112</t>
  </si>
  <si>
    <t xml:space="preserve">MAAKQDLLLAFVDCVERNGAKLAVPRTTVSVDPEGATEAFSPLVGAAAAMAAAKLTMDMQQAAAAGGGGGGGSRAALTDGRNITEVTVTAVPSTSFSSGGSSGFGGNSSGSGGSSSGGTTATSTRVESKPSSSSSKSGGGSSSGGGGGGSSGAAPVVENATVVVAAGSGGAAAVAGSAKDKEQGGTAKPAANVPVSTSTGTTTATSTSTGTTTATAAASTTSTAPVPPAPSSAPPSNPTPVAAATAAAAAAPAPVVVTLVDTSNEDVGPAPATTVVTRFKPPPAAAAASSAAAASAAGPATSAASAAAAPAAPLPAGASGQRRPPADMVTAEGFASSLDADDSSDDEEAPPSATAPASATAAGGAAATAVQRAQPPAAAQASAVAAVAAPVARSQPAAPALADGVAGTAEQEEEDGIEVDAAELKEEAALLEAAAAAAGSEAAVASGGWRWSVGSDGVSSSTAAAATTASVAASSGVSSRAVGIASSSGAGGRTGGVVDAAVPVSSSGRPEASWRQADAAASAERAFRATSFGGGGSGGGWGLPGRLGGGLAGGGAGRAASSTTGEDDDDGIEVIMASFEDIEPSSASDTDGGGPIPAGSGSSSVSSSLAAAAAAAAARVRARGSSSGSGGGGGGGGSH*
</t>
  </si>
  <si>
    <t>C_180113</t>
  </si>
  <si>
    <t xml:space="preserve">MFRRSPSCGSSLDSLSGKRFPAFAVKPKEPGDNYSVCYAQFTFGLGVGDTKEEAVKDAEYVLALGLHMRADQAPIPEPVAMKDAKELARNTLSKLGLREEDIEWVTVEVKPEAIKDEVWD*
</t>
  </si>
  <si>
    <t>C_180114</t>
  </si>
  <si>
    <t xml:space="preserve">MLSRTRAPSSLAHSTCEAPMIQLPATVVQRRAPIGAPSAVGACNPVAGRHRAAPALASRTRTVATPATAAPAATSTQQVADVENVVIIGSGPAGYTAAIYAARANLKPVVFEGFRNGRGGQLMTTTEVENFPGFPEGITGPDLMDRMRKQAERWGSELYTEDVEQVDLSVRPFVIRSSDRELRAHSVIIATGATAKRLGLPSENTFWSRGISACAICDGASPLFKNAEVAVVGGGDSATEEAVYVTKYAKHVHLLVRGERMRASKAMQDRVLANPRITVHFNTGIEDAFGGEVLQGLRLFDTRTGEKRSLDVQGMFYGIGHTPNSKLVAGQVELDEAGYVKVAHGAATSVPGVFSAGDLHDTEWRQAITAAGSGCMAALSAERYLTANNLVREFKQKDEPAAHGHAAAAGGNGNGNGHAAAAANGGSEAKATSSIDTPETFDLSADKHKGQYALRKLYHESDRLICVLYTSPTCGPCRTLKPIFNGVVDEYTGKVHYVEIDIEQDPEIAEAAGVMGTPTVQMFKDKARVEQLSGVKMKKDYRAIIEKYVPAAVSA*
</t>
  </si>
  <si>
    <t>C_180115</t>
  </si>
  <si>
    <t xml:space="preserve">MKLCKERIIDARRAAQSCPVAHVVSGRVAQRVAFGRTATQQQQRAAHVAVRVAEASPAKPAGDVYRVETRPLEEGVEKHIISIFVADEPGLINRLTAMIKVMSKFGIEQLTRTGRICLRRGEALLERSAGIPEQIAVPLPEAAKVKAASSNGAPKAAAAGEERGADVYVVDDADLKGVWDVDNVLSPTYSASGAGALPADFKPYTLSIEVQDVPGVLNQVGQGGAGRAAVFTVCAVYSVTGRWWG*
</t>
  </si>
  <si>
    <t>C_180116</t>
  </si>
  <si>
    <t xml:space="preserve">MPTPHLQRQQGGSCGGAWSVNIGGAIGSSCYASRSRRHATRGSGDPVCRCCDNC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RRWSVRQLGTFVIYTITFVLGIQALGLEVTSVLAIGGIGGLAIGLAGREICENILNGFLIMSTSPFEVGDEVHFFHSNKIVEGMVLDIGWYRTTIRSYEREVFVIPNAVFSKNIVLNITRKNREWRFFEQICIRVQDVHKANAIIQDIRRIVRNDQRIITKLHRRIFLDKVTHDDCRIYVSFYVEQNN*
</t>
  </si>
  <si>
    <t>C_180117</t>
  </si>
  <si>
    <t xml:space="preserve">MLSPTRRCQRALRNLFDTASEPPAENDGGVLLSVNGLRALKALDAGLYGRLVTELTSSVHESLFFDMEGQLVRRTPLGQPAGGAAGGAAGSSSRGQRITSRRKTVVAAANAARAAAEPDPTSPPLLVGLHELREALLDALPPEVEVFGRHHLRDIEAAPSGGSSTLLHFALSPSPSAPAVRTVRAKLVIGADGPGSAVRNLQFDTVMSTESSPAAADTTTATSSPSVSAAQQQASPTPAPPAQAQQQAPARIVWRGRFTLRPRDPDCARLRNFTTATRTWIDLRAAPGTERVAWLSPAGPNTFVWSASCPVQLLAGRGLPEAAPQGVADWGKDSPYWRCVAMFEDFPQDFFSAMRTTAAAAVVEAAAPRTAPPAATAAAAAALAAPWQWFSGAAALVGDAVYGRAGASLTVDDVASTALNLVLEDAAVLGACVRQHGMTQRAMAEYGRMRASRVSGMLALPLTSPERVRLRDAVFLPQQQQQQQQQQQTMPAPTAASAAAPAVAAAPTAAPAAVAPAVQAPAPAAPAAVAAPSASPAANVLVAVADSATNRGVASPPAVPQPAMTDLSRPSGGASRTPRGSIDLPAQEPGAAPSSPMFSRPSNGAGRAAPDATAVAAAGAATPVPATDAAATVAPATTSASASVPVAVPGYSVATTPAAVWDVLLGLRPATAATGAVPSAADASAAATAGVAGDAEAAARAYCSQGTPAAVWQALLLSPAAAHDTLASHPYDPSESPSLAWMALLGRAPAVPSPAAARAAPSPPGSPARPAVAASPVAQQPARASASAAVGTSFMPAAPAPAVPAVDPKTLLPKPVLKKSPPAPPSSTPAAPQAPSSSTAPQQPAGAPVGTSFKPAPEAPAPAAAAAPAEQQQQQQQPAAPAGSGRTRRSTAADGKARGSTRRERRPAPPAAPHAGGSGPAPRATRGQVRAVKAAAAAAGAAKAAVNMTVHLGAAAALGGAVASAAHGMPVDAVMHVTHGAVAQVAQVSAFWDELNSLTLASSSLSSMDVSGSVDLA*
</t>
  </si>
  <si>
    <t>C_180118</t>
  </si>
  <si>
    <t xml:space="preserve">MDDEALARMLQCEDPGLQERARAMMPLARLRAAAAEAANLASRLGGDVSAAPAAEDLLAQQLLGWFKSDFFTWVDTLPCPRCGGGGTRADGSLVQPLPEDLAHGAQRVELHRCGRPGCGGSVRFPRYNNPGLTARYVSDWSDHVWTEYYSHRQRRWIHLDSCEAAYDKPLLYEAGWGKAQSYVVAAGMWGAVDVTARYTAKWREVRARRTRVPERWLSRQLGDMTAGRRARWPGPKRLVWLGRDVEERVELLRQRLGLPASQPQPSQQQALPGRQTGSLEWRQQRGETGVSASTAAAHEPSPYSLAADTPGSQLPAVFGRAGRLAGGACRAAGNNGALEAVEKLFDGRVTTKWLDFGGGGERGSSWVEYRIPLDQPAVVLTGYELVSANDCPERDPAAWRLEGVSQADFEAGRPEQWQLLDSRAGVRFPGRHIPMAFHLAAQRPAPPCRRLRLHIDATADPRVANSVQLACLNLYGQEPAAAGAAAAAGAAAGTDGASGQGQGPLERLRAAGAGGSGVDAAAAALAVRLLENVCREPQEIKFRKVRCAKIGAILSCTPVADVLMLHCRFRPLLLPAAAEPASAAAAQPQQQQGPQLPAGEDVFLVLAGDLSGQNLARAAEALAVLRPLAR*
</t>
  </si>
  <si>
    <t>C_180119</t>
  </si>
  <si>
    <t xml:space="preserve">MMETPAGARPAWLRSHRLETPLSSTSIAAPFSAYRHSSRMAAESTAASEACTPPPRTANTACGTAAAAAQALVPAGSLASDSAGSGDLQLLRHLDQEQQQQLLVSHIDDVALGVPMEPMFEAFTPHTSAMRLRAAMQWMRLQLGAVAVAGGGGVGADGAGNGASQRRAGRQRRYSDSSVSPALKILLGASAAAPPAAGNGAAAAAEYEASDGASEGCTALEQQLEDLEADGLKGIAGLGAAAAHTGTYSRASTGGGGAAVDLLMSGEADVEADVFCLNPLFDGQQRRTEGGAPGRCIAPWQAGSPDKEPSSDSDDFGPYCGPAMGVLPFAAAAAMAGQSAALTTVSTGLGVHPMGLVTAAPAACVGAGGLGGGGGVLRDISHGLNLASRLAPAAKGSAKATDNGLPTVWR*
</t>
  </si>
  <si>
    <t>C_180120</t>
  </si>
  <si>
    <t xml:space="preserve">MQQAAQDQEADYRIGDGLSGDEAAEDGGWSDTSSSSDTSAGAVGVGQKGRRKQERRRQREVEALRRQLAAANTRALALQSQLSDFWADPGKVPVVAALVQREVQAALARLCAVVDGKLSSVRDSMLNLTVRAEDLTQQVAVADDRLQRLEDLAAAAEQGDGGGAGGGGGSSSVLGVSIDHWVGAEPAARRRSSSGGALQNQLQQGEPLKWGAQQHARLQAASRRGSGVLMGSSSAADLLLPVAAGGERRGSLSGSGIFASSLAGGGLGLLGPGLGANSPARRGTPQQLANGRRGSTLSQVPVHGILKNGSVTGAAAAANAAAAANACATATVWTGSSTLAAPAADVVPLPGAFMDGGEGGSPAPALMSAEAARSAAGSRSGSGPPAGATGPAAEKTSAGGGRSDSAVLPGAQLVYMDGDEEAGGAGGVSGSSRGKDGSAAGVGGGRGGGRSGRWLELRRAGTDEL*
</t>
  </si>
  <si>
    <t>C_180121</t>
  </si>
  <si>
    <t xml:space="preserve">MLVTVVYIATCVPMEAAFSQVRGNAVIHGLSWVVMAILATDILVTSRTSVITAQGDVVRDSRRVMAHYARSGRLAVDVIACLPYGRMVTSSPANQYVILLVLLKLVYLMKYTRLIRSSGRLMNPLALMRLVVFMLFIAHWSCCLWHLLSDAIPGEPWMFSNECKDCSDGMHYLLGFYQSLLLLLGDKPQAYNNIERVLVTALLFLGTLFYAIVVGSMTLLVANMFATASRHKQRAAQVNDALRYSGVDHGVRERVGEFFDHLATFHHPGSEGVAYLQELPVGLYGSAMAELFGPVLSRVQLFAYCERPFIWRLAQKLRLSLFMHGDVIYELGSVGHDMYIIWKGAEAMKDFPESAALVKDRSRSRVEDHELAGNLWAFALAVLGGYADEEGHLRLDADVGGGGGGGGLGDHFSSSSAGPGSGAVLRRRQRQALLSRTAKAQQVGRRGEGAVQAGWADEGGEEGAGDRSYPRAVMQPLPPSAAAWVSPAFGKSGIDANDCGSDRAVGGCKGGPVAEAREQPSSAAEGSGKGSSSTAGKASSGKTYLVSFLGRKKQVEAAKAAAATAAAGVAQRSPRSAAAAAATSSGGSTAAAAAVDTAEPELQQPSDAQPADAAVRDAVGRPSRGPSPEPQLLGSVQQPSPLQEQPSATQSPSLGARILNSIRRRASQTKLIDPAAGSSATAGHGGHTRHSSRRSSTAAAAECKDSAGDGYGGGSEDDDELQLGKRWQL*
</t>
  </si>
  <si>
    <t>C_180122</t>
  </si>
  <si>
    <t xml:space="preserve">PPPSQRSARTAPPARPAPRAPARSGTARQCAPPSASPCAAPGSPQPARCPAACNWPGTSESPPASGTPPPARWSAGAAPPWCWTPAAASRPPAWAWTPAPTGPCRTAPARRRSPARPPPARRTGRPWSRLAAAAPDRTPPRWPAASLRTPACPLAPRFRRRRVPPPAAHPQRRLPLPRLLPLAPQRQLRHPPPRPRP
</t>
  </si>
  <si>
    <t>C_180123</t>
  </si>
  <si>
    <t xml:space="preserve">MLGPSLGLSMLYGASAARSMLLSSRHCSDALLGASALFGDAGLVMHHRASVGSGLVIENAAQLQHNRSATKKAGGSAKQSVGSLPKNLGMKLTAGELAFPGMIILRQRGTKFHPGANVGIGRDHTIFATGVGKVRVDTQPGPRGERRVVSVEPLPEALAAASSPATPGAAADADSALRLRQVEAELVKRRAEVKRAMLQGRTPLEPALYFPLPRTADGQLSWLERSVAKAPAVTPSAAAGKDAVPAKPKAAAKKAS*
</t>
  </si>
  <si>
    <t>C_180124</t>
  </si>
  <si>
    <t xml:space="preserve">MKAAGTGPAEAGPRSTLLVDKHATYIKSFSRLWDTPDKLEFVATEHFWMSGMYWGLSAMYLMGRLGDMDRDAILGWVMRCQHTNGGFGGSERNDPHLLYTLSAVQILALYDRLDDVDADKVAAYVAGLQRPDGSFAGDAWGEIDTRFTYCALLCLSILGRTAAINVPSALDFIAKCKNFDGGFGCTPGNESHAGQVFTCIGALSLANALHLVDRDLFCWWLCERQTKSGGLNGRPEKLQDVCYSWWCLSCLSILGRLHWIDRSALTTFILDCQDEEDGGISDRPDDMADVYHTFFGIAGLSLMGYPNLAAIDPTWALPVEVVERIKRRNEAAASASGK*
</t>
  </si>
  <si>
    <t>C_180125</t>
  </si>
  <si>
    <t xml:space="preserve">MPGEWEPHAGTWMAFPHDPHLWRAAARPAQQQLAAVARAVAQFEQVWMLVDPKVRAEARAAFRGVSGVELVEARTNDVWTRDWGPTCLVRDVPVGSSSGGGGSSSGGGRRRREVGALHFDYNCYGSPLKEHPVLTAVYGGGGGGGGGGGGGRRVVGVDSREVLLGGGNVHCITQQLPAAWG*
</t>
  </si>
  <si>
    <t>C_180126</t>
  </si>
  <si>
    <t xml:space="preserve">MMLSGRTCNCAFSARRTSLQRGALAFQSARLVPQRPPATCRRASFVPSAIFMPTEVEQKTGTTSNNGNVTPLEARTVPSERALTIWRSADAVCFDVDCTITVNDGLDLLAEFMGVKEEVEALTNKAMDGTMSLTRSLEERLNLINCSPDDIRRFIKAYPPQSRLAPGIKELINALQKRGVAVYLISGGFRELLLPIAAHLGIPKDRVFANRMHWQWDDETGMPTKLVGFDTSEPTARNQGKPEAIARIRENNPYNTVVMIGDGITDLEAVQTSGGADLFIGSGVVVEREAVVAEAEWYVYDYKALVSALSRYKVAVLGSGAWACAAVRMIAQNTSQDDPEDEFDDDVRMWVHQGGELVDTINSTHENPAYFPGIPLGPNVIATGNLAEAVADADLLVFCAPHQYIRGICKQLMGKVKPGAAAISLTKGMRVTPEGPELISQIVRRTLGVDCSVLMGGNIAEDVGREQLSEAVIGYYNLEHAQRFKKLFRRPYFRVTLLPDPVGAELCGTLKNIVALGVGMVDGMGMGPNSKAAVIRQGLLEMRDFCQALYPSVRDDTFLECCGVGDLVATCIGGRHRRVAEAWTRSAIESAVAGEGNGAGRSWAELEKELLQGQKLQGVLTSNEVQQILRTRGWESKYPLFTTINRIVNGHLPPHLVVDYLPRCYPRHMS*
</t>
  </si>
  <si>
    <t>C_180127</t>
  </si>
  <si>
    <t xml:space="preserve">MPPAGASRWCFKKISGLVDADKLKIEIDGMAFSLERVVLVERKPRIKLMYGPQCVCPYDPRRKLVAAGAPNTDMLRDRFRPEIKPLEVFLMADGWVDDPGEAAACAVRMEEEGIAPLLPTGDGGYDARDSCGRWPVDDGTRRRGQTFLANNKPGRLRPKRSGSSAATDASGSSGVGGAAGPNSAVGIGRHASSRQQAACSPAHPAHHLRTHDPFSATSGAWLQRRVALVCRPLHPPPPCTRRPLHPPPPAPAAPCTRRPLHPPPMHPPCHHHYSMPSGRRL*
</t>
  </si>
  <si>
    <t>C_180128</t>
  </si>
  <si>
    <t xml:space="preserve">MMLSGRTCNHAFSTRQMSHQRGALALRSARSEPAQKTASSANNGDAAPSEARTVPSERALAIWRSADAVCFDVDCTITINDGLDLLAEFMGVKEEVEALTNKAMDGTMSLTRSLEERLNLINCSPDDIRRFIKAYPPQSRLAPGIKELIKALQKRGVAVYLISGGFRELLLPIAAHLGIPKDRVFANRMHWQWDDETGMPTKLVGFDTSEPTARNQGKPEAIARIRENNPYNTVVMIGDGITDLEAVQTSGGADLFIGSGVVVEREAVVAEAEWYVYDYKALVSALSRYKVAMVGSGAWACAAVRMIAQNTSQDDPEDEFDDDVRMWVHQGGELVDTINSTHENPAYFPGIPLGPNVIATGNLAEAVADADLLVFCAPHQYIRGICKQLMGKVKPGAAAISLTKGMRVTPEGPELISQIVRRTLGVDCSVLMGGNIAEDVGREQLSEAVIGYYNLEHAQRFKKLFQRPYFRVTLLPDPVGAELCGTLKNIVALGVGMVDGLGMGPNSKAAIIRQGLLEMRDFCQALYPSVRDDTFLECCGVGDLVATCIGGRNRRVAEAWTRSAVEGAEAGEGNGAGRSWAELEKELLQGQKLQGVLTSNEVQQILRTRGWESKYPLFTTINRIVNGHLPPHLVVDYLEGAKADIAVDVEEDIVPLPRQPASAMARLFGQLVGGITQQGGAAAGAAASAAAGAASGAASNSV*
</t>
  </si>
  <si>
    <t xml:space="preserve">MASSSTSEWQFLQCFGERTPGEDIQEADIISAVEFDYDGLHLATGDRGGRVVLFERVNPHVRGPGMDQRAPPPLPRGASFEYRYMTEFQSHEPEFDYLKSLEIEEKINKVRWCRSSNNTRMLLSTNDKTVKLWKVYEKKVSCLSNFNLEGRNNGGTANSPRPNALANSPVSLRLTQPLRLPRVTSTEVLLAARCKRVFANAHTYHINSISVNSDQQTFLSADDLRINLWNLEITEQSFNIVDIKPANMEDLTEVITSAEFHPQHCNVFAYSSSKGCIRLADMRNAALCDRHSKAFEEQESQANKSFFSEIIASISDITFSRDGRYILSRDYMTLKLWDLAKENAPVATYNVHEHLRARLCDLYENDSIFDKFDCCMSGRGDAIATGSYNNLFRVFGAWNGADLTLEASRDPMRKRLQQPAKTNRFAIRNKNGPSKGGRANEQSESGTDYASKLLHLAWHPEANVVAAAASNSLYMYCA*
</t>
  </si>
  <si>
    <t>C_180130</t>
  </si>
  <si>
    <t xml:space="preserve">MSVDVYCTDLTRRLLLLRCPGAQQAGPHNAGQGNRFHTLELGVRTKVSYGGTTFDVTALDANHCPGSAMFLFQGAFGNILHTGDCRFTDDVVRSVRQALGRSHEHGWGGEGGGGVGPVAGGAGAVASGAAAAPLDCTIDADGGEAGGDSGGGGGGDQERLDLVYLDCTFADLPLDFPTREDAVRQAGQLIRRWAATTTNAAAAASSSGPRPHVYLAADMLGQEPLLALVGAEFGQPVYVPPPERHREYGFDNADLLRERRDALAALRRHPDLAAALTLSDDPACLFHLCGAFAQQVRAQYSKQGQMLTVRAAHPAPTAAIQERSVHYVLFSQHSSRGELAAALEALRPRAVRPINQDQIGCMAAVVAERAGPDPPERVEAEIEARLRWAAEAAVAAAPGRSAGRAAADADSWDWDEEEEEAEHVNEGPTARLRAQGCRCCAGDGAELPAPPAAAAADELARSPPPRVATLSGLMWTARAATDRAGASAAEGAAGQGDCGPEQQPTPQRRQACGWDLCAQGPGSAEDLRDASAVADQEQVPPCSKRDWAATAMETATGDCSGLIAPLRSEQHGGRCSSDMRGGKRPRLPPVTAAGSGVAAGAAAANPTASFYLAGLLASSSDEDE*
</t>
  </si>
  <si>
    <t xml:space="preserve">MTTQIWSIGCTIAEIATGRALFPGNSTSDQLWRIMRCLGPLPPAHTARLLSDPRLRGATIPPLHKDLRQRLPEVEPRLLELVAACLRLDPAARPTAAELLQMPYFWDVPRLLAGSDTEAALAAARQAAAVTAAAIAKAGKVPPQQPSPPQQPQPRVDDQQQPWQLQLLDTRRQAAVAAAGDDGGGPRLGPVPPSKALNNDTVAELASSQPQQHQTLLVANAAVVATSASLEATTADDAAAAVHQQATIAAPTPAGDQPVGGGPRPSAAAFATAAAAAGDPTAACYDASSDDVDCGKADGRGGASAAAGDAASRNTRLRLVDGGNNSTSGGVITQPSSFVTAGGAVWAVADSVRAAAAALNRGAISSTAASAGARRLGSGVNCVGGATQQQRHATTSSFVSVSGLVMLPSTAILNSPGGPLSPADEPDGLYSSSRAGGSLVDGTSVAHLSASLFGHGGGWFVRGSSGCITSTAGGFAAPSSFGNGGVGGGTTANSTGGGSQSARLYHMYRYGSCSNAGTEVWEEAVTPMGAPSLYCQPGSMLPHIRPMAGAAADVRQQGAAPYGPWASGYDSGVLPQLQSGGGGGGGGGSGRGGSGRHCGGGGGGGSSIQGGSDQMLPILMSRHAANGNPGSGGGPDRLLRSHTDATLAATAGMGIYAVDEEDDDEGRLGLGGLFATVGPRAATAMGIRGSGGANATTGLRVVDDKRIHAAGGSSSSGGGRWGSALRSTAAKLATFLGGGSNGGRSRSSAAAGGGSSVGGVSSDSSGQAAAVAAQQMTVTLPAAAERPLQQPLPPLHLAQLQQVQQQDGALGRISRGSGVVAHTSNGTGTGASPTAAGRGGGNSHGNNSSQLQRAAVAVPPLAAGARQQPLPPQSLGASAGMAAGSSSGLVVPSMGSSSGGGGGLGKSMSQSDLEELHRKQLHLAAAAAAPAAMEAAAATAAVSASGGAVSASGAAVGSINGGGRVKSPPASTSNLHLYLLSSVMPASSAMVAVPLQQQQQQQALSGAPLSSSMPRLRPSRFSSQALNSLTQLASSSTPGGGGTLSSTLDEGSLQAAMGSRPGTAAALGNAAGGGSVIGAAAAAVQQQGTVQGGSGSGGAAMHMYKRMQSDRSRRSLLRAAAAAAGNGGSSATTAMAVRVADAASSIAMQQALSTAGGGSHGRNGDRDGGSGSGSGSPTPSSPNALVALAAVAAGRARSRSRVQPIPSGSIAFVSTSGGIEAAVASASSAGTASGAFPSGGDGMGVAMTATMLLGSGGGGGGGGSGPTPISVASMARLSNVNSACGGHAAVSPVHRADTFGGEMSASVAAAAAPAGLLLAATEDGASSGKVVAVMVGSSRPVGAGGVSGSSCSSGGGGGGSSSGDGNVTCKAGAPLQPMLSAAPITPTDAKAAAPEAAPPVVVAAGGANAAADAADKVVAFAPASTIASDAAATGSSAGVVLVGSRPSAPPAAGGGGGDTASSLPSVPKKKAKGFGGLVKALRRAMDKMSTS*
</t>
  </si>
  <si>
    <t>C_180132</t>
  </si>
  <si>
    <t xml:space="preserve">MVGIVLQAVSHENLVRLINAFKSKSGRVYMVFEFAGSSVHDQLDRYPTGLGAAATKLLSWQLLQAAAYLHGNKVLHRDIKPANILVDSSGVAKLCDFGFARAVRCGPREAQRCTSYVVTRWYRAPGEAGRESVMYSC*
</t>
  </si>
  <si>
    <t>C_180133</t>
  </si>
  <si>
    <t xml:space="preserve">MDPVAKAWKQIRINLVPSADGGLPGQLLPGNETAIAIVQLASPNATAASNCTNTTSGGSSSSAAAPCSNATAAAAPAPTELLLVTTGPWMAKATSKPTSYKLWVSVLQSDTGGRFEQLLPAVANGSVTSLNFVRRGLFVAMSGSGNDTRLLPDNTTIDTNVTRRFGVSDRIPYLRETAMAVGADGNRVYISGGQDAASRPDSNTLNSRSAFRYGAHVVAPKTLEPNTTSNQWSDGTTTKPVGGRLVLLYGGSSMIVMRDVISACDSAGSLDATQLDNLAQCGAASLGLICASTIASYFSSYYDYSYGDYSSGSGGVRGGRERGGSGGGGGGRRRSAAQSGGGEFGFSDDSVIDGGDEDAGNDESGESETEKEARSAQLRQRVKDYLLQLSQRQRLPPHQEAHLQLLVSKAEAEAEAAAEREAEREQQGREGRRGRGRKGRKGHQGAGAGEEGGAGEAAQGRDREPGRRRRAAEGRSGRGRQQQQGQRRRRQMAMGRGAASSSSSGCGGGGSRQKLQQLQQQGPGQQRRRSLIGDVDRSGDTPLDLSAWGNRATLNAAAQKASFYKSSKAGNSSSSSSNGWVRMYDAAGNLLNSDGSVKLPTLFHAAYAVLWQSKEELAATPLVNTRKPYAKRGTSPTLVNAGPAFYFDPLLNVNGSDMHSPGQRAGSTLASLPYVTATNADVLLFGGLTAVNRSAANAWIGVPAVTNDVHYLQYIPAAPGGRAATLAAAPPSRFASCPFAPGPCKSLAPHPQNGTHTVPPPPPAAPADDTASGAQSYSDCPAQLSSLGPADKGIYQLRIYRGTDKAKVRSMAVGFSSVSTYAWTSPWFSTKSESAADGSVLRTPVYAGNSSAWVWPPNVTEANSAPNATIFDDYYFDGAEDYWFELAYDVYDVYLFSAGYGWTSADDLAMGCTAAAPTKCPRFELYNADSGRLIKGMGGGGQYGSIWIPDPALGNATEWVRSFRLSLCSNASTAAAAAAAAPPAPPLPYTPNPYPFAVDDSPNLLRSHELQLAGDHDPAAIPKPRMWHASAFVESSGLDSRLGFGKMGLLAVHGGVTNPLLDTLDVDTDLLGDLWVFDLQFRRWIQLTGGGDSPGRRLRHNMRSDGSVIYLTGGYTYDEGTQARGRVRVRVRVQQGRVRQWPYTTDVYYLDLQLGVDAVWTQVDGDSVELGRRSSPGAIAQGMGVSKKRSQLVTLNNNGIVFVPLPTSATVDAPGSGGNGSAPAAVSAAQLELLVDKMYDGDLLLLPQDKDLAINGTLTVGASVVFHGKIILRGLGGATTPRPPPGPAAPPSPPAPAPPLSPAAGRHRRAAAEAGEGAKAGVDDGATTGVLEPACERSPEDCVLEEAEAALAGAAARRLSAGDSDDNVDLQGEQQEQPQQQRPARARQMLQQSELEAALAGHLGFRGQGGEDGSNGSSGGSGSGGNGSGLQLRRDEAARTASRWGVLEALAAVRRVMQAAPAGPASSFSGAPTHVDVAAWMSIPRTLVKCEPGSVWMLQSSPNFVNMEFVNCHIIVNNPIGTLPVTFVNCVFRDNVNRPALAVMSGGTLSLKGCLFMNGTYNYDLISAAATAAVNAAIAAANVTSSSNATATNSTSGGANATISAITNTTFVAFPPPPPAKSTSGAKLSALQLEVPYSGLGAAVYVMARGTLVEISTSAFLGNGYLNGTQGGGAIYLAAGSCLGAVSGSVFEGNGRNATGYSGGAISAEGMGSEACVTSFTNTNFTGNVADTGGAVSVSTSTRPFNFTNVRFWNNTATREGGGLYMASILGRVGFSNAQFVANTAAERGGGLALEAVNAVAAEALRLEGNAATTGMGGGLAHSRQGTLTMTRSVVTGNRAVYGGGLGLYQDLDVRLYDSLIERNTALLHAGGLECLQCYEVYMSRCSFAYNVAESAGAIALTQVERGGAILSSNISHNVGRPTTPTDNTDQAGCARDAPGGGGGLCVFLRRNVTLSGVRFVNNSALAGGGMYVQQRCLPGEKGCGPAVLINSTFTDNEATRGGGGALFRATHDLANVTCPLTNVTPNWTDLHTACSESWTGNRALYGNTTATIAYNIWTATPQFVRQYRSNDPLEVVVEMRDYHNQTIIGMTARAGVYGLWIATPRTIQDVPRVNLTVEVRPCILGEVTDVDGTSCFPCTSGFFSLDPQKLECDDCPDNANCSVDGHPWITLPEDGYWHSGPRSTNILACVVEEACKSTNKWPREDNIGNFLKSLDVYTESSSSTNASSAATSGAAAATSLAAYDLAAYRDLQCASGYYGNLCGRCRHGYGRRSSGACAKCASRALNTLFYILSSAVNIFFIWLTVHAQLPGSLTSRRRMERLDRERERMQSQQQRTALSWLKRSQNAPGVPRQASNMGGNTADSQLLAAGPPPPPPAPFQTWEPQASPYGGGARAVGEATEAPAADPAAAAAAAPGADPSADTGSAKGPKKAKRDKKQNGGDSSSSDGSSSSGSDSGNGRRRPGARYTSGEPQQQQQQQQNQKDKNGEASSDEDNDDEGKVVVDEGTGPYKGGNHGIVIKILMSYLQVSSMVRSIAAPWPAFVMGLLSAAKSASNSITTVVSIDCSLKDGSVPVSVQRVIIQIATPFVILGLALLVWCALFSRLRLRRKGTTETWASYLRPRIIITTIAVIFYVYPDITNTLLSMFSCPPLDPMSGPYTQYMEARGKYWASDYDLLCYAQPHLWLVAAVGIPGVVLFAAGAPVFSWLWLKRHRDLLYTSRDFGVSYGFMYEDYNRASYFWDSVIMFRKLAVVTVIVFLQPQSANLQVLSALGVIITAMLLQITIKPYKNEKMNNLERLSLYATMAMLYCALFFLSDLPKVAKEVIGSLLLIFNCLVVAFFVWHIWHEFMVGFIWTIDDHSNGDGKLEWSDVWAYVDKEHSGRAYTRVLIKVLKGLQKVTGFLDTAVVRPAAAVTRAASAAARRINTTLGRRRRSVDTAALAATAEAGAHPLSGPSVIMDGAPSSSIGKPHLAQSQKGDGSGAAAAAAAAPPPPSGEAPVAAVGPAAAAGRTGVAAGSSPGPGATRQSPVLRPGPSADYLLGSGAAEVDPGTISELSSPAAAGTGAGHHSTAAAAAAFASPSLLRRAADDAAAAAAAGAAGPAPAAAGASSKPTTPPLQPVIIMGPGAVSEGVLHSRGGTATWPQPPLALRASPPPRAGSGAVAAAAPAGGASSNNVAGTSSSRGELRGVETSEITELSGDAFDALWAPSDAAAAAAARDGSSSSSRLKLRSAAGPVGGGSSGGGAGPH*
</t>
  </si>
  <si>
    <t>C_180134</t>
  </si>
  <si>
    <t xml:space="preserve">MSYLLPHLRSGYAVDQAILAEEDRVVIIRFGHDWEPNCMQMDEVLAGVADQIKNFACTYLVDISEVPDFNTMYELYDPCTIMFFFRNKHIMIDLGTGNNNKINWPMTDKQEFIDIVEVVYRGARKGRGLVVSPKDYSTKYRY*
</t>
  </si>
  <si>
    <t>C_180135</t>
  </si>
  <si>
    <t xml:space="preserve">MGPGGGQEGPVWAEVAEAVKGADVVMILLPDEQIADVYKNEVHDNIKAGAALASPTGSRALRAKDV*
</t>
  </si>
  <si>
    <t>C_180136</t>
  </si>
  <si>
    <t xml:space="preserve">MMASSMLHSSARCAAFKAGPLRSPQFALRPRATVSLSAVKSSSEASSSSACSTSERQAHPLARLEVATVASLLASGALAGSCLAADSPENAEQTVQLAALAANILRPAFNIFTLLYIIRVPMTWYPEIDGKKMPWALAYAPTEPVLSVARKVVPLLSGVDVSPIVMIAFITFSNEILLGPQGLLTLIQQRGGL*
</t>
  </si>
  <si>
    <t>C_180137</t>
  </si>
  <si>
    <t xml:space="preserve">MSYTGLITGLKAENVALNRKVLSELAMSEPFSFKALVEQVRHMRGLPPAGP*
</t>
  </si>
  <si>
    <t>C_180138</t>
  </si>
  <si>
    <t xml:space="preserve">MLTKKFLNLINTARDGILDLNQAAETLKVQKRRIYDITNVLEGVGLIEKKSKNNIRWKGAGDGGRGGDADPDLDRLRSDMSKLDALSENPLNKPRLYVTDEDVMGLPCFANDTIFAVKAPPGTTLEVPDPREAADPRDGQMRYRIVLRSTKGPIDVYLVQHTNNVGTTSQQGQQGGAGGGQQPSASAEPAGSTVGPAGAAGGAMSGGAMGAPAVAPAASGAAAAAAVGGAPAAAGPAGVAPAAAAAAAAPAAAAAAEPVPSAVKQEQQPPAVRAPVPGLAGQGVISPAAFHFMPQSGTPLSAMAGGASGHNFFAPMSPNAVDLAALAASFGGAGPGGALGRVSGLIPGGGPAGHGGLGGHGGVELDPGQWFDAPGDGAGGGAAAYFGADGDNFFAEL*
</t>
  </si>
  <si>
    <t>C_180139</t>
  </si>
  <si>
    <t xml:space="preserve">MMLSTRTAVPCSGRTAFGAVRPVCRPARASTVTRVANVTEASFDDEVLKASAGQPVLVDFWASWCGPCKLVAPLMDWAEKEYGGKLKVVKIEHDANPKLIAQYKVYGLPTLIVFKEGQELANSKREGAITKALLEQYLTKNGITK*
</t>
  </si>
  <si>
    <t>C_180140</t>
  </si>
  <si>
    <t xml:space="preserve">MGRSGLNFRSFSSQSAPQGDRLSEVSEVLNAPPISLDFDRGEIPIPPDLDNALGRAMLKIMGFESKRSKLLHGAQRLYEAVTEQVDSGVLQRAFQTGKVFWSTYVLLSLYVWLVIHRLRDVRHADVKFFRQRFYNQFQQDVEFRVYAAGVQVGVTKWLKKLEEHFYETAFDFDKVLAPGASETLSDVILRKYYGGEETHRADADLLARFALREMASLSATDEEAVLRGNVRFSSTELAAALQRSGVTSAGESTAGAAAAGAATAGPGVGGAAPAATPAAEGGAGQGSG*
</t>
  </si>
  <si>
    <t>C_180141</t>
  </si>
  <si>
    <t xml:space="preserve">MGPEDDEEVPLALALEDTGFLGAGKTTLVKHILTANHGYRIAVILNEFGEDVGIESSFVQSQEGLQGTDGEWVELTNGCMCCAVKSDFLQALESLLERPGGRRFDYILIETSGLANPGPIATALWTDAELESRVNLDGVVTVVDAVNIDRQLHEPRPRGAVNEAQLQVAYADIVLLNKLDLVDEEALIRSEADIRAINSGVNIVRTSRAVVDLGLILNRNGYSHKGELVLPPIAEADDEAEDSGHPRGGAGVGGERSSTAGEAPSLRRRSTGVSCCSSRAHSFHAKSGAAAATIAAAAAAAVAACGGSSAAGSRDLSPAGSLAPVSPLMAAATAAAGRFSRASGDGASASPGLGANAPEATPDHVHDNSVSTISLRCEHPVDLGRFKSWVDHLLWDRESRPDEIYRMKGLLSVTGSDKKHSLQAVYELYEIMPGPAWQAGEARVSRVVLIGRNLRPAAVKQSWADYVDSPKS*
</t>
  </si>
  <si>
    <t>C_180142</t>
  </si>
  <si>
    <t xml:space="preserve">MALRRAVASFLPKLAGAAETLPAASHAASSFSQLICTPLDVVERQQQPSGFRSFASDAVEVFKPETGLTPTNRLSMAPTPYIKYDEHNHKRFPPGTEGRPFAYFVQTGGRFLYASAARLAVLKIVMSLSAAADTMALSSLEVDLSGVEEGTTITVKWRGKPVFIRHRTDAEIAQSAEVALSELRDPQKDVDRAINPKYLVVVGICTHLGCVPISGAGNYQGWFCPCHGSHYDISGRIREGPAPYNLEVPEYRFTEGQKVVIG*
</t>
  </si>
  <si>
    <t>C_180143</t>
  </si>
  <si>
    <t xml:space="preserve">MSNEGKGQPLLANFSAQAKKMAALPSNERLMQQASAFIASYMPSKPGHAAWLSSVLTASPHTPARAGAPHIDLKLRAPALYVSQQPGTRIIRAVFGCLWPRPAALGYGHWGHHCGGVLSGDKRGADARLMNDTSGGQNLRLQSFALLPWRLRAVAQLDMRQEQGQPDVTTEVGCRLELWGWGSESGGLSVDKVLGHHSDTSAGHLKGCIAS
</t>
  </si>
  <si>
    <t>C_180144</t>
  </si>
  <si>
    <t xml:space="preserve">MQDRPGSPAAFGHVTHFASYSWTYKFGELVGLLEGHYAGLAETKSGRLFVPVYYWVDILAVTQHFTGDFKDHPDSDFPGVIKDSTSVLFTMHPWRSPVAPTRVWCLFEALTALQSGVSLDVVLDMGASRDVSTRSLMTIVSSIDVRASQATVPADRIYLLGCIEAGPGASAFNNVMRKALMANLLKAMANKCTEMEDMRGLAELMKLGACRRPDGVLDVPASLPYASTTDVVSLLDGLTAATCPRGLVLAGYLHCLLDFPEEDPETGAWSVMEHGSGGRGGGAGGSAGGGGREAWNYMPVSDAVAGAVGRLLQRQPSTAHRGSYEEGSNVLGGLLSMAATAAAAASAGHNSGGSAAAVLAAAAAAGNAAAAGGSGSYSDISTMGTGLRELYLSLREAKHTGKMVAAGSQASPSRSSRAGSGGSPVTSTSSPHGSFRAPVAGRRAGSITGAKMLATANSLANLAVDGGGGGGGMSRPTEVDAGVAGREELWYGLSLRTPLQLLCLHRSSLTLRDAARLKEALEHNTTLRTLQIIEPELDEDGRPGPRRPWRTRTVYDGYARECGRATPHAAGGHGLHLASGIHEDTPVGELIGALLEAALASSSLQRIAIIAPRTCLIENLAGLPGGSGSAVATEQLATALAALPMLSGGAVDARKVPPRGWPGMTAPRDGDWWYVGDRLCYRYPDGWEPRPVVGGMQWVLDAAGVRRRYAGQQRQRVVVARRHVDKERAGRCQYQPPVGLEALMPDLHTVLEVLDKDPEGRTPGPRAAALRHWLVAAAGPAAVPPPPRGVEYPMGGDDVELGVLEALEEAXXXXXXXXXXXXXXXXXWGWGGQEAPRKYWDRVANSNLIPTTRLGQAGRR*
</t>
  </si>
  <si>
    <t>C_180145</t>
  </si>
  <si>
    <t xml:space="preserve">MTQMAGNSALGARRSSRVALEQQAVAVRQQQQLLLMLLWVRRRLPEQYVGARARWAAAAAERAGAAVAGGSGAAGSRSVAAAGAAGDQEEEDMRMAARLQAEEDERLARETARRMEQEEHRRMMSRLDMYEALEEHSQAAARRGRAHAAVATLVEERERAAAAAARAAAAAGPAGGGGGAGRGAGGGGGGGGGVVAGAPRWSSRALHDILPMMAMGLHRGFMGMGPAEDDDDDGDGPGVNPLQPPHPGHPGAYRRGRHAAYREQARAMREQMVAAQRAGIPAHLLLGDRDFTPEDYEMLCRLDERVENRKGAKEEQLAALPTEVLTADNPRRRSDGAPATCAVCMEDLVAGETVKRIPCAHEFHENCIDQWLRTKANCPICQRGLDD*
</t>
  </si>
  <si>
    <t>C_180146</t>
  </si>
  <si>
    <t xml:space="preserve">MTVFSLARCLHMHRHTRPAHARQHTVTRTDAYTLTVASTSALDVTVHDLTPSALHTTTYNRNYVFVPNTSSLTNDVVDDPIRSRQSPDIDGMMPSTSGDCRLRMAPSMASSDAGAVKESKILLKSVSCGLLEGIRGSGSLEAVASASGAHHPSYPAETYRPDSRPHSARLVFEQGLVAVS*
</t>
  </si>
  <si>
    <t>C_180147</t>
  </si>
  <si>
    <t xml:space="preserve">MLTHTVIQSTADAAQPAYVKPRAPSRSPFRSTQGGAGICSSLLTHAAAYSPPIAPRELSTAKLGSRKAVLRRIPTQQVLYPPRAGVRGAEPTWCEVMVQHLKVTAPRVPLPPCLHVTQTRAALLPAAARPHLPASPPPSADRPR
</t>
  </si>
  <si>
    <t>C_180148</t>
  </si>
  <si>
    <t xml:space="preserve">MVYVWRGGQNIKCFTPEVAACYSSLNTDSVHAQGLHDSEQVLWEPACIGVGCGCLLYKSRHTVQASILRIKKKRVALRLKVPTIPPALECPLHTPNKASGPAKRAYAVLRVVVRQLRQLLGPTIIVWEAQVVAGARWFDFWLRGWGVLVEVDGSQHSSDLMYRKDIRQEKRDRAKEALALAAGRTVVRLDEADEELWPQLLKAALQHGASTSPCVPRIYYSPFNVPKKPPCKGHKLDSASVSGFSGLDELEFTTPIAKVAK*
</t>
  </si>
  <si>
    <t>C_180149</t>
  </si>
  <si>
    <t xml:space="preserve">MCVRERVRVRVRVCMCAVVLGIKALAGGGMDPRAFGFIDPPPPDRLEASITTLKQIGALTLDGREGLTPLGAVLSLLPVDPAVGKLLVLSAVFGLAGPALTLAAALSVQSPFLKLGEEEHDQEAKAARASLVSPHGDPLTLLNVFETWLAIKEGGSGGVDRGDDRDRRDRGGGGGDQRHGGWDRGDRRGGGGGGSGSSSRWCRRHGLAEARLYEMAKLRAQFAELLADAGILRAGGGTALSAAEVSARRRRHLQHQRGRKGGTAGLRGAELHAAKRRLRDMQAERERKRGRKVLKVDKSGGRGGTGGDGSGDSSSDGEGGSGSSSGEEQLEALHDLDLRVHVDVKSMAAEASRPLTPADVGLLRHLLAVCLYPRIAVGDEANPQRRDADCRFFTATGASDLVLHPGSVLAGAANEVPRGQVLAYTELIETR*
</t>
  </si>
  <si>
    <t>C_180150</t>
  </si>
  <si>
    <t xml:space="preserve">MPYLPQVVEEYRRLLPWFEDFHQRRQMARLRKLQADRAALPAAAFRDAIVSALASSQALVVAGDTGCGKSTQIPQYLAAAGYRRIAVTQPRRISAVSLARRVAVEAGDTHGSTVHERHLTTDFLLALLRALLLQRPELRLVLMSATINCAAFADYFGGAPIVQIPGRLYPIQLVYVPPEGAASEDARKRGGAGGSRGGGGGGSSSARGGSGRGGGGAGSDQIDPAPYLRLLQRIDTEVPSSQRGDLLVFVAGTADIAALCAALAPYAEQTRRWVILPLHAALPLEAQEKVFDVPPDGVRKAIISTNIAETSLTIDGVRFVCDSGRAKEMIHDVASGGGSLQIVDF*
</t>
  </si>
  <si>
    <t>C_180151</t>
  </si>
  <si>
    <t xml:space="preserve">MMNIFRLAGDMTHLLSIIVLLLKMNATRSCRGVSLKTQELYAVVFVCRYLDLFTNFISLYNTVMKLIFLASTFTIIYWMRFHKVIRVTYDREQDTFRYQFLVLPCLVLAMVLNSEFTVMEVLWTFSIYLEAVAILPQLVLLQRTNNIDNLTGNYVFLLGSYRALYILNWIYRFMTEPNYRQYLVWISGIVQTIVYIDFFYYYIKSWRNNEKLSLPA*
</t>
  </si>
  <si>
    <t>C_180152</t>
  </si>
  <si>
    <t xml:space="preserve">MAGAWAGSPSPAPLVTPGNLTVIKNKVLQYIPVDIQNADTDEVIANYVAQAARIQPVTDLLASVLPALGANSSIASGLAGTVVQPQAIQMYVSKWLEDNKVDSSSLAATLDNLAQLAQGVTDWQARLLTITRNLGNVTALVNSKVESLLNSTTSTLTGGRRRMQEVGPGAGKPEAGEKDVFAILNTTVRSVLSSEAAKPYVAALQAAGYDPATLPALAGSLLTMARRLLGASTELRDLMERLDTHFDLNLFPSLPIFNPRTGINLTYLVDSVPFDKRTTLTTDPLRAALSLPRTALPANFSFAKPEALPRVYIPLVFHVMTYSTTAGGYGPPNWDKTPDYVTRIVNIANAMAWRTNFQFFVNEVRYKPDSNPYLVKADRASWMGCASKPNYFYLACADVLNGALDHPRSINIFVVGDKADASYAGYGWVPSSATDISRGHIALLWSVLDPSQWNGQAGWEYGGKVLWHELMHHLGLYHTFGKGNTGTGCTLASDDGVADTPIVAGPVYNQASFSSQARDYCLSYFNKDLGSSWTRVMQEWRNRLGIPTADSSHTFDSCPSLPGVDELGNYISYTHDVCIPALGHQTPGQVLVMHNTTSRSMKVLYQWGQYLATLAPAAFETPAPPPSPSPPPVSPPPSPIVVASPPPPPPSSPPPPPPPSPCLATRSGCRCRVNWSWNKGTYSGCARPDGDPVGLWCLVEQDGNCPSAINGFWDYCPAGATDERCGAEFPRPPSPSPARPPPPLQPCGAGHVTASGSICSREPWAYTGVDGGEFNATYLGCANPDNDPQGSWCRLQAGFTGLLGRTWDYCGPVCDPAGGSSTGSSTTGPNSAANCESSQGLPAGCVCRETWGGVFLTPGATTGRRYTTARSCTYVPELAGQVAAGGGVCEVASCNDATLNGRVMTCASSCTVLRASDGETVDV*
</t>
  </si>
  <si>
    <t>C_180153</t>
  </si>
  <si>
    <t xml:space="preserve">MPSSTLGSAAPAVLSSPLRAAAVPASHNGEATPAAVLAAGGGAGRWTTPFAGQALQRQLLDQVQPQPHHHQHHQHQHHQQHHQHQHRSRQHQPHRHQQQHQQHQQQQQPQYDEGHSQLREPLLQPSWEPSQPEPPDRQHPSQPTQRHGALGSRQQGPAAAQGRQEQQPRHLLQRRLAHWLGGGKERWAVWRHELCSVLGLALPVGVVDTVSFLASLVGVLQVGRLGTAELSALTLGSTLFNLTGLSWAVGLTGGMETLCGQMYGAGLYGGVGVTFQRALLVCLTCGLPAYGLWWQAEPLLLLLGGSAPAHVTTGRRLNMGLAGAAWAYVADEATAVLLLAAAMAGHTLWTSRPGAPELVRRRATWTGWDVAAWRGWGAYLKTALPSTAMSCLDWWVLEVMVLLSGLGPQPDTQVAAMGLCFNAFTLVYYAVVGFGDAACTRVSHMLGAGRGRAARRAALVSLTAGLTVCAAVCGGLAASGPAWTAAFSRSNDVLPTLCWPGVLRGSGRTGAGLRVNLVTLWLVGLPVAAGLGLGAGWGNVGLWAGIALMNVLQGGALVYKVARWLADAAAVADGLASPVEGEPAVGR*
</t>
  </si>
  <si>
    <t>C_180154</t>
  </si>
  <si>
    <t xml:space="preserve">MDLANAPSLGFFLAAAASGGSGGGLNGIGSGDGGGGGGGSSNGGGFADRLDTSRLASLDTLAAAALAVEVEDEFGLGLALGLGPPAGEAGGTGGGGLARPRSGLLLRARSVPLPHQQHQHLHPPASPLHPAPAGPVVAPMRLQPATPPAAGRGTAPAATPFATAAAAATGSASMPAAGTPGDLGDSQEQGQQTPSAAAKRDSKDASASLLAGANTASTPAQLPPLPPLPQPSRSSAKAPVVRPGRPAGSPPPNTARGPLRQQHLPDLSSLRPGGPSTSSRASGSAGAAGTSTATKAKKGGQAPARSKTPPRGRSDGAAAGAQSEGTGGGGEADSRQQKGAADGGPRCRLPKRAAAVAAARRLADRSSGGGSQAAEQEVVGGEVEEPEQLLSQPPRPPQPVGGADLSPYLDVPSDIRCPEELDLLPPLPPLPRLKLQPPGSKLQPSGSQPEQQQRPGDALPLGSATSSGAVKSSGVAKPPSPTLAGTKRQAPAPAVPLASGAPAGGSRTAAAAAAGGDEQEPQPPPAKKTAAAVAAAAAAAEVAAAACAGTPRPIKTNDKTVLRRERNRLAAKKCRAKKMEFIAQMQMVLQGCWDLPGGAASRLPYSADAVLASLEAGTMDVGPLLDALSGAAEPPPLRQPEQLQGQGQHQQHQQTPRHLQQPQQAQQPQKAQQLQYPQQQQQALMAPPGAPPASPHAPSLDPGASPQQQGLLLPAPLHLPHGAPVLLPPSAASAGGAASAEVAAAAKAAVAAGVHLPQAGSVTDATASAGGAAATTPAFLPVAGGSGAFDTLQRQQQPPQRQQQPQAAAVEEEDEDEDAADDRAAAEAEERRLPEPQPPAHMDAGTANAIGAAVGGDPAGSTGGGAGHGSSAGSEQQQQITIGSSEELEADGGEGGGPDQQAVVAAATAAAPAAAAAALALYYVGGGGGGGVAGGGGGGAGVALQQEYSVGGPGSAYYAQAQQPLLLLQAQAHQQQQLQVPPPLFAAGVGVPTAATVAAADGNTGWQWDGTPITAPSAAGATGSMLPPGLQYQPQSPTQQYQAVRSPIPQQLPYYQSPQASQLQPQPMQSPPHQQQQPQRQPQPHRQPQPQRQAMRTPFSDFWGMGAALAAVGPSAAGRQQQEDPPSSAGAAAMPQHQDFQRLYRD*
</t>
  </si>
  <si>
    <t>C_180155</t>
  </si>
  <si>
    <t xml:space="preserve">MRPRTGTGLQRRRQAACKWIPLQHLPRPYHDRERERDADRGGRGGGEDERYQESVAEREERRRRDEIREERRRERERERRLEAANQGGAKKSKITRDRERDISEKVALGMANVGGGGEVQYDQRLFNQDAGMQSGFGADDSYNAYDKPLFADRGSHLFKASRATADDDEDAGGAAAGGDAGPRTERFKPDKGFQGAEGAPGAGGGRGGGGRLEFERQQAEEADPFGLDQFLSEVKGGGRDRGGKGNALDAIGKRGGMSAAGGGASLDDLAGAGAGMGRRMQFTSGKG*
</t>
  </si>
  <si>
    <t>C_180156</t>
  </si>
  <si>
    <t xml:space="preserve">MLRPRRATGAPASAPCAAPPAAATVAAVAAGGGGSSSAAAGNGSGEVPAAEPADDGFATGEADYEAATDLDLDVDMDDIKRRARMGGSSGGSSGGRGSGWLALLLRRARGAASGADAEERVFQRWVILQSAGIDLLSWVLALLMCVVTLNRAAAFAAGCPSAAAAHALAAAISSSPTAAAATAATTAAAGWGGAAAAAAECPAGCGPRFAADSAMVAGFPCGASDVRQFLYTLRHLRSGLLYAAVRHDVSLLAYGAALLAAVAVLLLRPALYVARRHQLVMCIRGAMMVGNVAACLLAPPPCLPATTALYYIPAYAAAAAAGAGAGARRAAGGGAAGGGAAVTAGGGGGPVSRLLSALSASPSSPASSWSLPLNSGFVYMAVVGVVLERLPLRLHLTFGLLEWALAAATALMGQRALAAPPTGGGGISRFSSRISSSGSSIISGTSGGGTSGGGTSGGTSGGGGWLLLHLAAYWALPGWLVGAMEAASRRAFRQALTRAQAFAAPTTGRRGASSPASRSSSGASPLLGTSPARRCTPRDIAVGSNSGSGSSGNAPTAVGGKSSCSLKGSGNSSGSSSSYSSAAKQQQPGHLRLQPLQPPPVAAPMEPAARQQQQQQPQPSQPQQPREARQPREREELKAGQAKEEQPEQPAVVAAAAAAALEEPARSVNGVTAAAAPRAAAAAAAAAAXXXXXXXXXXXXXXXXXXXXXXXXXXXXXXXXXXXXXXXXXXXXXXXXXXXXXXXXXXXXXXXXXXXXXXXXXXXXXXXXXXXXXXXXXSVKVRSHEAAGASFPAAASRLLGTYHSALQGAAAAAAQQQQQQQQQQQGKQQLQPPAQPQLQLQPLPPLRCYHLEVDSMEDLAAAAAAVPQHGSSNCGGASSSGAAEDCYSLLSGPLGSAAATALGLGPHGAGNVEGPGQEHYIAACGCDVCGARVDAGRSDGDGGGGGGGDGAVRLSGWRLRRPAIAVAAVSSSPGEGKGEGDSSAVELELELELEADAEGGREGEGGWGVEPTAATGARGAEGTAVGGGGGGGGVGGGAEGRMRVRVVAVGCGGEVAADEVVVVAAAAGVPFAAAAPRRGGAGAADDSRAAAHTAAASCVVRLRVPAPTRPGLMHLHLLPPPPLLEPTRHLQHHRHHQQQHQQQHQQQHRPLATLPLLVLPSGAAAEQLCGLFDSMACELEAAAVVADEDDGDVPASAAAAGIDGDGIIGGDVCGGGSSCRAAAFQEHWLPFAVDLGNLLSICYSLIATDPPATPAVGGATAGAAAPVAAPDAAAAAGSETSGTLHLLFHHGGSSSNNCNDATDGSSSQAVDAAMLAMLQPLAESVLGFLDQCSGTGLQVGAVAADVSGLVTAAAAAAAAAAAAAAAAGSELGPDGALSCSGWRRYSHRNGGGDGSSSSSDEPQEQQPPPKWQQDDEQQQLQQQTQQEAPHTPPLDGGCVADAATDEPPPDHGGDGGGGGGGCCSDSVSSLMHESRSCDAPELGGTGGSSAGSGSSSGSGSSGSGSSCKARSCSLGSGGSSALPAASDSMTLQLPLPAAVPCLATSLPSPPVALAAPVSPPSGPDCDGALLLLPSCARNGQDARAGAKGGAGGGAGAGAAAGAGVADDDDSSLEGSSGGSNGSGSSSGDDGGAREGDGDGGGEEEGDAANTDSIEGDEGVRLLRLLLLRQAADDDAARLAALAAAATGRAIGAATGSRRGRGGDRTRGRRSPMDVQPAPPPLPESRAPGTADTTSSGGRRLRVRVPPAAAAAALAGGAAATPGGVAAAASRPLALVLLSHTRLPPVGSLERSLLLAVALLWLLHHMAAAVAAVALVAAGAAVLAAAVAAAVVGARAAVGMATQEWLRRRGARGGRGGGGGGGGVDTLRGLVCTAAATALALAAATARVWAWAESGGYG*
</t>
  </si>
  <si>
    <t>C_180157</t>
  </si>
  <si>
    <t xml:space="preserve">MGKGSTGGKQQLAISVNEKGEINYDAVVKQGQNKDRVVHSDHGALVPKVDRLSKEALARPDEEDVEKTVAETAAALERVVQGKLSSVNPTKLPGGPGGSTLIKYTPAQQGAQYASGAGQRIIKMQDLPVDPLEPPKFRHVKVPRGPGSPPVPVLHSPPRPLTVKDQQDWKIPPSISNWKNPKGYTIPLDKRLAADGRGLQQTQINDKFAALSEALFTAEAKAREAITMRASIQKELALKEKNKRETELRNLAMQARMERQGAPGAGAGAGGLPPPPPLAGRAEGSLPGPPPGPPPRGAGGRATAADAFDDHEEDYDRRREPEPERERERERDRGGDRERGERDRDYDRDYDRGERGGYVSGALGGW*
</t>
  </si>
  <si>
    <t xml:space="preserve">MQPGAGALGFYCITHITHARRQSAQPTDSVARETRTEDRPIVDKVHDKLFKAHRERFVHKVLRSYAQDDSGLLTPDQLRSALDRLHTGLDAAEKDRIVARVAPAQHGKVHYMDFIRSLESPQPLGGPGLGVGFPGVTPQRAAAAGTAPTFWNWQRHKKQHVPGLLEEVREGTFEQAQSDALLTSLMSTKLNQYRDKLRLIFRQMDGNRNSLIDREEFIRGIAKLRINVSKAQVERLFDLCDVDKSGELDYEEFVNRFEENGLASAARNQTRAQPQQPDGAPATVPLAQSLGLTQDEVAGALSHPMVHELARSLYGKASGATSVFVRNDLTRCGQLPVRDMTRCCQALVPGISERQVAAVMAVVDPNSAGGVDYRAFVQKLTETGVANPRMLHSAPARGEGFTATGALTRFGEGGSLTAPDALPSAGSRSLSAVGTCRSPGGSGTTVLPISAGLGVVLQPGGTLPPGAVTTRPAADRTSLDDLHDVCVAPFLESLSRAGNNDLPAQHDNNNNNGGAGGPATSLPSVTRSIDMGTLSRSASLPNAHGGSPTRFGGAGGGGGFGGTAAGLSATGSKAPTHATGRFSRFWDRRYADTSHITSVDPCSASYAPSEGTYVRKGWGSGDASSDFLTYQGADRDQRARQRQAVAVRTTARSEVEAKLSGLDDASGLDDGRLQVARATKQRYEERAEMYDRTRQQHEGGSCIFGRLPPFHEHQLEAANTPARVFW*
</t>
  </si>
  <si>
    <t>C_180159</t>
  </si>
  <si>
    <t xml:space="preserve">MNFGGILSQRKLSPGARVVDGAATPAVHWFGQFMTASKPERRKCDMGGVRTAASASQASTSGSGTSSWLPERPRRVVVQRGFQPSSINWDRWELIMYARMEAVEKEDRLLMSAWREALVPGSLEGKTVLDVGCGLGLLSLLAAKAGAARVIAVDGSAGACDSARRIVRANGLDDRITVVHGAIESLGELPGLAAGQQVDVVLSGWMGAGLLAGGMINGVAHAVKLTAAHRLFRTWLKPGGMVLPDRVSLWAAALEDRDALLEAKESWSRVAGFDLSAALAQAIKHPRRDVLTRKSQLLSAPQRLAEWRTADLAPDSVLDAATGAYARCPIQLTAVREERLFGLVLWWDATWALGGALEGEDKSPVRFTTHPLSSASHYQQLMLDFPKSVRLAADDVVGGELVLRPGSTDPRDLEVSLEVAAAGTGIVGSYRISHLPTA*
</t>
  </si>
  <si>
    <t>C_180160</t>
  </si>
  <si>
    <t xml:space="preserve">MGQSGSRERADQLNLHSISQSPADLRLSVVIPTLNESQSIASTIESVRRAVVSPVEIIVVDGGSNDGTPMKARSLGAKVLQSERGRGKQQNAGWQAARGEWCLFLHADSQLPPHYDQLIATGQQQPGYWQSCWGAFKTIRTDLRSTALRELLAAGVELRTRLRHQPYGDQALFVRRDVLQATGGYKEWPLLEDLDLVQRLRQAGPPVIVDAPVFTSGRRWRDVGFFRTALINQGILLAFAAGVPPETLAGWYRKAKHQMLLSQ*
</t>
  </si>
  <si>
    <t xml:space="preserve">MPTGRYQHGAVFVGNRLHISGGAVGGGRMVDESTSTVVLDTTHGCWVTPVGGATGEDFTRRCRHAVASVGPFVFIYGGLKGSQLLDDLLVADDSNGTELSIFDPRSSAWQQYMETMHGNAAASRMLEKAAAEEAAAAAALNVRRVSAMDDLRCVDEQLDGTGAGGSRTSDSPSTNRSSSPDVSLGKDHIPGTTPYTPDVKLWHRAVVVHQENSLRGLVRQLSIDQLDNEGRRVSIYENGGGPGGAKEKSPLFTRSMSVTGVHKRVINELLRPRTWKAPDDRRFLLNAQEIEELCNNAERIFREEPTVLDVRAPIKIFGDLHGQFGDLMRLFEEYGTPSTAGDITYIDYLFLGDYVDRGSHSLETICLLLALKIEHPRSVHLIRGNHEAHDINALFGFRLECLERLGDEPGVFVWRRINELFNYLPLAAIIEGKILCMHGGIGRCIHKIDQISELKRPITMEDGGPVLMDLLWSDPTTNDSVQGVQPSPRGPGLVTFGPDRVKEFCKNNNLQMIVRAHECVMDGFERFAQGHLITLFSATNYCGTAGNAGAILVLGRDLVMVPKLIHPLPPNTPHTPDSSGGLDEDPPTPHPANDTWMQSINDERPPTPPRGRPHMGSSLEYF*
</t>
  </si>
  <si>
    <t>C_180162</t>
  </si>
  <si>
    <t xml:space="preserve">MGFAAAGGGKGSPARASVHRQAEQQLLTRLGQLQAANDSLKQQLADSRTEAAAASRAHAAGSSRAEVVLMGELEQQRQAAAAARRDLARQAAAAAREKEALEHEARRWQLAASQAAAVAEKTQQKMAAVEQKLEAQVGQMRSLATDLAARGRELGALQQQLTATRAALAARNRYLERLDAALLQPLLGWHAEADPAVAAALLIAGGSVGPGPAPGRGLPRSRDFVQLKFRAEAVLGAAAAEVDSAAERHAAAAAAAFEALASRITSLKQEADSCGAAARSQIAEAEARLSRQLESTLEAKAQLREALAAEQATAAVRTSELARLSEREVRLTLQVEQLTAELAKIKAESSRALKDQEHEAEMSQKQRAEGAFERGRQLGDRQAAAAITALKGELQEARTSAESFEARLSEAWQEAHKARVESEERLRRDADCRLAEAKASAERRAELEAQDHALALQRERERGERALVDAKRAGELAAEAARREGETLLQRAAGEAEMQLRGAMSQAASQLKLAEERHLLAAQDAERRISALSEEGRLANDKAAATQEKCEQLIAQVYNVTQELQKVRQALSDREAAANSAAQEQASTIAELQVKLLECRQRLAQQAAMLEEITQRQEDAQAHELEAARLAMQHMANERDSLQAECVALTQQLSAAQAAAAGVEVEMDTITRALDAHKAARAAAEAAAEEARRSAAAAAEAAEEGAARVGVLQQQLGEQQRLYEREARYRAELESLQSGLKLLRLKQTRVMAYVEDVFQEQELEQLQQQDQERQPQDREGSLLVVVF*
</t>
  </si>
  <si>
    <t>C_180163</t>
  </si>
  <si>
    <t xml:space="preserve">MEEHSLGEHNTVGSIIYAWVERSPNAPEKYAWAHKVVVWTEFVVICCLLARTSFLAALLVQVLWKEALAEWREEGSGYRYRLQVASHLRLTFRSMSYWRFSLLFVLPKMNPLNMFEYCRQLGQYVKNRTLRVVLRFDRWLGGQSAVSHCMAQALVLTVAAIKLGFQLALSGLAVVAVFLKLLQLTFLGNAPLSDWKFAQALAFVQFVNNMVSIDQSYSSKMVGKYEFIFCGKDAASSTEERRAKAFFEQLSLMLLRQRHGTLLRALVVYSNMCSEDVNMIFLEDEIDERWMNAAKTRKQVSKRQKDTPQKQNPATQEGGGGGADDIGPDAPQGGAGVAGGCYVQGYYRYPSHAGGKGERLYAGWGDQQIPGADGGGGGGLQWQAQPDGRPRHAAPAAGHVRASRQW*
</t>
  </si>
  <si>
    <t>C_180164</t>
  </si>
  <si>
    <t xml:space="preserve">MYVELGVSCWAYWVFLIKVLLVAFNVTAIFCAFLTYKAPATKDWRYTEPSQVVAWLEFLGICWYLLWFLWRCLKVVWACFQEWRSPHDQVYVRNLAVSSAVRLWYKAGLKLDFNLLMFIRYISPPAVALALQKARKRVYGTFGTRVHRQNCCVDCMCCCCFYSRLALCSLVQTVAVVLFAGVALMAVLIKVLQLRFLGQVPIDHWSITELLLFGQFVVNMACLDTRQKSKRKGKLELLFDGADAEEAVGERKAKSLVDNLALLVLRYRYSLLTALVAYHSLTADDISYVYIEDLVEASKPRNRQYKTRAKPQGPSGGGAAKGRRQAAEAADSMTYDNPGYNAGYPGYPGYTEMAGMGAAAAAGASAGNALYPGQVLVQISPRRRPAQETPPSVQEPPTAADGRGAQGPLGRFPQDFYTHGYAVGAPVHGYNPQEVLKTKYEQQLWGVQAS*
</t>
  </si>
  <si>
    <t>C_180165</t>
  </si>
  <si>
    <t xml:space="preserve">MQRRARGLLAQPTVPPAPATPAPLTRPASGRLGSVGGGAGAAGAEVVTTVALQAPEGSWGEVALLHSSQPQRSTRTVVAGPTGCVTLQLRHTDYDALCDPRAAMMLLPSEGQVGPPAVVELSMTQRRAATHALLCCAVRRLASARPPAARTAEDVSELQPLLGCLPPYRAYAPELLAAMAGHGSVMRLPAGSMVYEAGTLADTQVTVLSGEVELRRFGASGVEDSEVDGGGVPGSRLSGPAPPPAEDESNSIRARLKKERDARKALQARLDDYVGRMQGETGDNTGETAAGKAAAVAAAAKAAAASNHVDWTRMFMQKGYTDNEGMGAAGGVGRGSESGGPGGAASGAGAGGGGGEGSVRAVRAARWGFSVDGPESESEKKLRHMAMRASRIQRDRASRSQPGAYSAADMEEAYGGLLGTVGPGSCAGELSTHTLHSAMRQENAVAGPSGCEVMLVDWDAYQQGVLNARAGALTRSAVFLADLPPGRLLQLAELCLVLSVAPGTLLAKQAAPLESMVVVQSGELLLLHELPATHRSPKPHTLTASAVSRTRNGRIHTLPLLSTLNQTVLPTAAAAKDATAAALSGPAPPGASPAPPAPPPALGSPAGSAPSSAGGNNAGGNMSEVTLHGLPLGELGVSSIVGEGILGIKEKERERERQGSRAGDGTASASGSGSGGADGAASAPGGAGALDAHAPHPPPGGPSPPPQPPGGGAAGSAAAGDGGAPKWSATVLASKPSVLLVIQKSVLYMAEFDFLRGELQKYAAERQAWVGKRVEAAYRDAAAHGSVPAVFSTSASPAPPLAASPAPPPGSGLSSPSLRRSMFAATTNAAIAAAYISSTITVSSGGNITGGGAGSGGGGGGILGQLAEAGATNDLVRGITGDIMGPSAGGGATDNGLDSGFRPGTASPMRTPSISGHRGSVDGGPPSANVLGRSGSLTGAGHSSTGPPGSGLFSRSGSGHRVAPSSPAASKWDFLDGPGSATAAEVAGAGGSVAAEPSAGTLGRGGGGGPGAPSRANSLQRSSNMKTGGGGGGGGRGDTSVLTPVQLALQEAGLDPGLASDGGPGGMVLGGGGGGGGRDGSGSGATPPRRNAAPVPAPGVLSAMPQLIATNSPLASPRVRTLQSLRTSHSGMPGSFGTGSSGGSPSLSASHDFDSVRASSGAGGGAAGGGGGGAGVGGSGANSPAFRSGALTPAGRRSFSGHPAGVPPSLASSLLDNASGGSSSYNGRPASPAIAAARGPVPMAPGHRTSYSGGGRPGALVLPCGGSAGGALDSPTLYALRRGDVGSNSGSPAGSQLAHGVPGLGVVDSEQAAAALGHGSAPMSPNAGSFYSRGAPGRTSFSGSASGRFSSGGMTPAANDSMRASHGSLGESMRRSGAGAGGIATMMGGSGGNASMRGSVGGGSIRAGGMRDSNDNLVAAAAAVVAAEAEEEAAAARSLVPRNQAGTFMVREGSASTRPGMRRIAGAF*
</t>
  </si>
  <si>
    <t>C_180166</t>
  </si>
  <si>
    <t xml:space="preserve">MLMDAAIEAKQGLDVVELLRHCEEAHGPAPPPLYCSLISRLLKHPGRGTPAKQAAYGVWRALRASGQRLDQVAYRTGMNLCVELGHIGEARRLMDAMRVAGFRPGWGAYHILMKYHASRGDMDGARRLFAQLRAYRGGKPLEISAYNTLLCGFVRVGDLTMARAVLDKARREGARPDAVSYSAYAAGLAAVGRLDEAEELLGEMAEAEGLRPGAHVYGALLDGSDWARVDRLLNRMRSEGLRPNLAHYNILIRGRCYSSPGYGGALSYAAAAAVADPDGGGLGVPAPAATELNGNGSSSSHGSSMGSGIVILPNGLNGSSSPSPSTSSSSNGTAAPADDLSSIMDFGAINGNSTPNGGTTGTNSTSTNGSSNTTTASSSFSAGAAAYAYTSGVGGLAGEHVDALIAEMRAAGLRPDAVTYGTLIHAAVRSGSVDGALGVLSAMRLEGVAPDAAVFTSLMKLFRGQGMQAQALEFFQQLSGSRSAVVDVWSLTCLTAVHASGGNMEEAEGAARRAHELAAEQGLPPPVEAAYALVQRRLRNALLAFRRFLASGGRPHRKLCEYTYRLCLAHFDFAAAGQVLRAMRLMRGLPLREELYRQQWEEAQKRMQVRYPSAGGWVAGWRWSGGL*
</t>
  </si>
  <si>
    <t>C_180167</t>
  </si>
  <si>
    <t xml:space="preserve">MVAEGQSVVRATPLQAPTSNSNVAFVTRTGDDTTKRAATVPGFKDETALEALPLDNTPCTLKGLSGGFAAGLLGYVFGFVPSMLRNRSLKSIHIWGGDGMSSFKAFFVMSGVYTTVQCISERIRQQDDGLNRIIAGGVSGVAVAWKSGLWGALQSGLLLAAVSWVFDFGTGAAKASSIGGRSTTGSCAAGSSGCSVASVGQLLSVSHGADGPGSEARGSRPLHVTLGAGYGGAGRRHGQAGGWALLRRPEEVLRTPVVMWLGPIANRAYFAPPAMQLSS*
</t>
  </si>
  <si>
    <t>C_180168</t>
  </si>
  <si>
    <t xml:space="preserve">MTHGSKSHREHGSIGSATTPSRVYPGLKMAGQVDTERRALVVKGSVPGKVGNVVEIVPAKLGVAARHSEPRLVLWGGGLSAAVVPRVVGLAAAAGPGGTGGTGGGGGGGGGVGGAAGGQAQQSGDQRSEDIQRLEDQRSEDIQRLKDQHNELTQQYNQLRLWFIFMTLAMLAFTSVKPDTALGTILSFLPKLFGKP*
</t>
  </si>
  <si>
    <t>C_180169</t>
  </si>
  <si>
    <t xml:space="preserve">MWNDAQAWRPIADFIRSHGAVPSVQLAHAGRKASTFEPFVQGGRPLYTPREMTEADIREVIDAFAAAAERSIKAGFQVVEIHMAHGYLLHQFLSPQANKRKDQYGGSLANRMRLPLAVAEAVRAVIPPELPLAVRISATDWAGPLDGPAWDVDQSVVLCGALRDLGCDLIDVSSGGQLPRALIPVGPGYQVTVPFSERIRREARVATGTVGLITTGKQAEKILQEGKADVVLIGREMLRDPNWPLRAAAELGYEGARYPPQYERGKFPIK*
</t>
  </si>
  <si>
    <t xml:space="preserve">MALSNLQILEAVDESVLQIVLDEVRKRTDVEFVVRDFVLKAPTDITDPTAASSSSGRRLQQAYTLNDPQLSTTWWFDRINVTGAWRLLNVNATDPQQRTSDVVIGVTDSGAFVNHPDLIGSFWENPAEIDNDLRDNDNNTYIDDVYGACFANSVCSPTSLNSNLSRCGIGKNTFAWNNVNDINSHGTKIAGVIGARPNNGIGLAGVAPNLRQMVLKVVDDTYFQYAYSDVVRAIDYGYAKGARIFSMSFGQDARTSATPTNKPSLDAAATAYRNLFNKYSNALFVAAAGNEWTSLEGWRSGNYTYSPCMIATDNTLCVGGTNVNDTIFYVFAFNQQAGTNFGPTTVDMGAPAHSIYTTDIAVNRNYSAPSGTSFATPMVAAVAGLVLSALGGTGRATPQTPLQIKNILMSSGDLLPSLNNQFKSARRLNAANAVAAALTLARTNRTTVVRELDGSTAAAVGAVTAMQAWEYIWYTGVYTDGAFDNFDPSFRFLDYYVRLSSNMQIGGMRYGGNTKLLVTSHMRVETTGMYGLQVIQSGITRDKWQMSIGENIMYFRWVNSTTGYIDLFFPDPGFYNITIWMYPDYATNLDFKWQSPTDPSYLNRNWFWILNFDSPPAPVNDPNVADKPALWHVAWNEDRQFDTWIYQYGYFQANKDIRRYRDWQTTVPDFNFATGADLRSGLYGTGTAMLNPANYVVYGYARTNLAPRAFSQGVAFRLRGPHTRLFINGQLVYDFQSTSVFQTVTPCVTLASNQSHEIYLYFAAMLNNTAPVGIQWANCSSPNQPAVLSTNYVSFSSALATKFFYSPNPNTVASLPRGFRCDAWAANGSITRPAPNNPPFGTPPNLTWMYPRDCPAGLKVGSECRMGTIMRDLFPSITWNFWNVRCWTYWSGSIKNGVSRAFNLPGVHYQTLAGARTYEMFGDGLNFYNYAPIRTRFASNVYQLFVLDWVALGPLWNRVAAQIVWDGTDNGNSTDVDNFLKTDSSRMILPANAAAPYMWQNVTFVP*
</t>
  </si>
  <si>
    <t>C_180171</t>
  </si>
  <si>
    <t xml:space="preserve">MTPAPQLLQRQQASHGRSRFATPVRRLRFVSNTHALHASDGPSPSGRHCSGDSPALQADLLDVGGAAKLITAAAIVCHFAVNTSAARAEDRPWKPRRHHRRLGERYTDAWAEELVEEQETAREKRQEEARLARLQMTQQKEADLKRIRAEEEAMKRKAQEIIVKQQEAARANGLPFKLVIRGTDFAPVVVWSVILAALAAAYRSRFVQWLLSGGSKQPTGGKWVYDRSLGGRKVWVPDSNSFDGPTTATSMSEKAGRSRMDEDFERLSSFAAAARTGGDASTSGSGVATGTLPTWWDAPPVLYASASRKAACEAEAGRIMSRLESAKNRGEDYSLADIRALRKTCQEGHVSVKPKTVGGRDAIFRAAVEAAVAAAQARNFESLDEASPPRFVAGVAADLGMEDGRAVGIAVAVVASAVRARLLDAVTNMKLSRTDPEAMTEAVYALARIASLLEYLPALDTETPQVDMVASSLRAASSLEERRYLFHLLAQLTEDKAALAARLLDFDPKLVIPEQQAALQAARVEQAEFERLEAAAQGKEGQAKNGAAQGQQKPGAAAEPAKDGQAGTSSGEAGKDAGAA*
</t>
  </si>
  <si>
    <t>C_180172</t>
  </si>
  <si>
    <t xml:space="preserve">MSRVDVGSGFDVCMQVIEPCASLEDFCWGDSGSCRSTFFSLDEQCCPTGDTVFGAAPSRSPDPEGAPPPVMEVVTQTVRCVTLE*
</t>
  </si>
  <si>
    <t>C_180173</t>
  </si>
  <si>
    <t xml:space="preserve">MLLCTTLYDVAGGLGMAAATALNALASRELGPAYDRVAVPPVLVTSGPYRWMQHPIYASYILLFFSYGMWLHSATAACALLLACGLYYRGRTALEGKVLEGAFGTYYRDYVARTKCWLIL*
</t>
  </si>
  <si>
    <t>C_180174</t>
  </si>
  <si>
    <t xml:space="preserve">MSGPKATVEASGVQGSAEDEETTPPRQQAPACEQCGAVASKYRCPGCGCRTCSLACVNTHKTDTGCSGKRDRTAFVGMKEFDDKALLSDFRLLEEIGRADDVARRCRPPAAKPQLPAHLASLVYQGSWRSVKLLIMPPGMAKRKANTTRYDARNRTMFWRVEWRFPGTPVAGGSGCIECVDERVDEKAVVGEVLAAHLRHPAPNYVPLRPYAKAGLDALRVFMRKEKTPANAPAYFPIDTSKPLASQLASRTIIEYPVFIVALPHEAANYPPPAMLQPPPRPAGQQPGAPQPGTQGVGPSQAGPHMGVVQPPPPPPPRRPQPQQPSAAQLPLSGSGTLQSVHPQVQPTAALGPAAAAGRHGVRYGGRAG*
</t>
  </si>
  <si>
    <t>C_180175</t>
  </si>
  <si>
    <t xml:space="preserve">MRLRRVSRACGCKLHTLLKEIRAWTLVTCLQPLVRPAFLHPHKNDGDMLNLSHLDVKREELEPIFKREGVELVTTWTTGVDGPKEEALAAVVRFYHDHFDLFMEALGGPEHKPAAMVKPAYRPPEPVATNRPAVPPLKDLGPRLNSMVSVWAAGLLGKVLVEPRGSVVPLASGPGGRSAKFSPRSMVKGLIQSARSGRSLPACAACRWSRRRVTTPSRPVSLSEITSSLEALCTYSSRSEPIPRPPSSAGSRMARVAQSRGRPTHLRAMP
</t>
  </si>
  <si>
    <t>C_180176</t>
  </si>
  <si>
    <t xml:space="preserve">MCFLLTALAAFADSSHAPMMRAGLVPKLVMLCRTEVSQMSVETGSRAATLQTRAAAVLRNLAHNQRNHAVLIQAGAVDPLVDIMRSSTDPASRINAAVAVACLVGHEEGNPRLQLDEDLVGEMLGVLDSACQGGMKYGIFWTVWKLCQGLASLSVNDKNKEMITSKGGVDILAEVVMGKHHNQETAHRFALSALWNLAFNERSKAVIINTPGLVDSIRTLLSSSESPKTREVAKGALWTLGLEQDVRSLQEGGGRLVAGTDEENQTQHVMLSYEWGCQQSVMLIKSELQKAGYQTWMDIDKMSGSTLEAMAKAVEDSAAVLVCVSKRYKESQACRTEAEYAFQQRKKIVPVLMEADYKPTGWLGALMGTRLYFNMSDPRHIASKMGGLIKELGDAGRVNVTVKEAAQRSASMSVATASDRAEGWNVYEVEEWLKRIKCSDYVGTFREHNMDGVALSGLYRMGSDMRFLHETLRTEFGIAVMGHRLRLIEELNKLFG*
</t>
  </si>
  <si>
    <t>C_180177</t>
  </si>
  <si>
    <t xml:space="preserve">MDGPPRRMSCEDDACWVCLEGSSAAAGRLEYPCACPRGVHAKCLARWQLQSAGREEERACRFCKQTLPDWRDTLTPKVPAAPPVMAIVYDGKVVRLQVKPGKEGMEEFQRQVRAAFGLGDDVELDCVFDCRAPGTGEKIKLRGLESYSAAMHCAAVAAGERLAKAVGSGSSSSTSGGAAASGSGAGASAGAAAAGAAAGSASGAAAGPSSAAGVAPHHLPSPTATASASTATFAMAGMSPASAAAHAHARGACLPPGAEDMGVDGCGGPGGADGGAGTPGRRRSLLSGLFRSLASARRVM*
</t>
  </si>
  <si>
    <t>C_180178</t>
  </si>
  <si>
    <t xml:space="preserve">MGAAVQNASNTSLLAVAEATAASAVAAGAREATTERGGSSGVATNGLVRGAASGPQARANSMSKPAARSQVSTLFGLFGSSASVAAAAAGHESADASTSQAQHSPYAQGSPAVSTPLAQAGASGSVAGHGDGPSGAVSGTGYASGPPPHADLMSSFNAANVSPWQEPPQGAMGGLAAGFSGASHGAGAGVGGADSALLQSLAQVMKMHRLLQSERAARAEAMEMLSEVRRKYDAMVRLRRFENNRALVEGARFLLHLGRDVRRVVVWYNEPRGRVQVDPDTGGLAERGGGAGAAGAGSEPWPRSFQPQELERAERSATAFPNPSAWAGVMAAIMGRVRPPAPTSLDPLKCFSLYLEGGRALHLQLPPSGNGRSRDEWVDALQDIAARASRAAAAGAAAGAAAASGGVAAGSSVGREDRHSMAALTAAAGGGVAATAAKASRGHSGAGVGGT*
</t>
  </si>
  <si>
    <t>C_180179</t>
  </si>
  <si>
    <t xml:space="preserve">MYESFTLGWLNLLVQHLWVPVLEKFVSTLAAERLQVILNEVLRKFATRAPWKFIESVAVEEVTFGLAPPQFQFCTAKYDPSRSYLLLTMNMHYHSSGFQAVLTPRMRQIGLLQPFSVRLEIMQLHIAGKLHLGLHLTKEPPGIKGIDYSFAAPPEFDIQASPVGYLNLHGELPGLVGHLRTHLQRIITRRLVEPHRRYLDLQRIYRNKHLQRVGGPGGCLRVCVIGGRNLMGARAGAAGAAGAGAGATGGGAGPNAAASGAAGSAAAPDCDPYVELRFGREVFRTPIAHHTADPVFNWQFDLRLPADLASAGPSPAAAAAAAGGDPVAAAAAAGAAAAAAAAGNVVLHFRVLNARTIGEPEILSTGTLDVGTLALQPNGDPRARLLELSALGPGASSGGAQAGPQAQAFGASRGTLSLQVCWLKAAAKRGSPFPQDAARTAAIAAAAAAAAAAAGVAASAAVPPGVDPAAFATAAASAAGSGPGLAVPGMHRHAAGGNTASPYSSSAGTTPAQMTPAPSFRSNNQGTPPQGTPPGAGRRGAGSSGAVSGGASGGDLAAMGAAEAVAAHASDVTGSRPMPPSRGDASSGATAGAVDASSSSNREATKSARGLVAAAAAVGGMFRRARPHPAVAVATSAAAGVGPGAHHSRQSSSDSSGLPLQQAAAGAHHGRFAQHATAGPHGGTAHLSRGPSRQSLTLASELTLSDGTPLQQQQQPGSGLNGHIGYPPHIGADNSGYTELCSTRQGLHLCPQWGW*
</t>
  </si>
  <si>
    <t>C_180180</t>
  </si>
  <si>
    <t xml:space="preserve">MNSSVLSVRQVGRQARPFTVQPPRRCSVIRHSQAGGDVRGSKMEKGMFGENFGARDPFAGEIETNFGEKVLGNYNTEHLIKPPDTIKSVMGLSARKCQDNVATLKVLSEEQRELLRNQVPGWKVAQGAEGRPCVQQSWTLKDEPSAVALAAMVAKVASDEGHSESLTLTHKGAEVVAQLCTKSLGGLTENDFIVASKINDLNLADLLPKRKQRFWA*
</t>
  </si>
  <si>
    <t>C_180181</t>
  </si>
  <si>
    <t xml:space="preserve">MHGVKPGSPQRSSRCSTSANSPTPSRLRAAPSAPSVPSHVAAPRRSTMVLGIKTVASFVSKPFRRGGKSSRLEASSREPMTQAEIEDLVLKLNKIEAVKFGEFKLKSGLISPVYVDLRVIVSYPDVLEQVSRMMWNAVRGCEYDIICGVPYTALPIATCMSLGYGEAMVMRRKEVKDYGTKKAIEGAYKAGQRCLIVEDLVTSGASVLETLEPLQNEGLIVKDVVVLIDREQGGEAHLAKNGLALHAAFKLSAMLDVLTRNKLVTEEVAAKVRKFISENQTTLPSAGAAPAAAPAAAPAKPKRLPYEQRIPLAKNAMAKRCLEVMVRKQTNLSVAADVDTAEEMLALADKVGPYICVFKTHVDIFDKWDVSIANKLTELANKHDFLIFEDRKFADIGNTVVSQYAGGIYKIADWSHITNAHLVPGPGIIDGLKTVGLPKGRGCLLLAEMSSKGTLANGAYTEAVAAAAEQHQDFVMGFISVNPASWKCGPGSPGLLHMTPGVQMAAGGDALGQQYNTPADVIGVRGSDVIIVGRGVIKAADPAAAAKQYRDAGWAAYKAAL*
</t>
  </si>
  <si>
    <t>C_180182</t>
  </si>
  <si>
    <t xml:space="preserve">MKNPYLASVGGPDQKDTHYFSGTGSKYDKSSLCDNEVEPYLRLTAAARRQQRRHGATTVITPQLVGDFSPTHLTCICCAASLRMANPSMKVLVLLRDPVSRALSRFLEFKTQRHLADYYPDALELSSHTFVSYVEAELAHMRRCTDTARRFRAPASSSSGGGGMLGAAAAGAAMPRGWGAGWDLGQWMEAQCYARSSILGWSAYDIFLENYAAQFGWRQIKVLYTHDLLTSPGATLRAVEDFLGAPRARLDPNDKLDTLVYTRDCYSDNCPKRRRELRPLTEVLLGAGAGGGAMSPGDNALADDLWEQSAAAGVGGAAGADAAAGSGGSDATAAGTGSTISRSPFGRAVTALRQFYAPHMQQLFRWADQGVIPQPPQAWRDAYGSSSGSSSDSSTSPGRRLRQLEDGSGGSGKLRG*
</t>
  </si>
  <si>
    <t>C_180183</t>
  </si>
  <si>
    <t xml:space="preserve">MSASAPTKVGAGLLICCEGSCLLLRRSESSGNGGTWGLPGGNADAADAGDLLGTALREAREELGELPQGLQVLGQHHGSAADAMAAELAAGAVAAAGPPPPDMALHPVVRILFGGAHTDTLAAMLPPSVGSPVKAGPAPPSHAPVPIMSCVPQHLTFRLVTSVIPKAVR*
</t>
  </si>
  <si>
    <t>C_180184</t>
  </si>
  <si>
    <t xml:space="preserve">MHSTRPNALGVPQRCVLSFLGDLHKSGIYYGDLKPGNVILKDEYPCTSGALGSCLNVRVVDFGCSQLVSTSEAAPLRGLAGSPLFLAPEILKGSYGLPADMWALGVSMYMLLCGKLPFWLESVPQLEQLDMDSINLGIMYNPVLFAGAQWKGVSEQLKDLICGLLEKDPARRLTAAQAMEHPWFAAAKETCAVDV*
</t>
  </si>
  <si>
    <t>C_180185</t>
  </si>
  <si>
    <t xml:space="preserve">NLLRCTRQQQSAHLFRLLTHLLTPRIIRLCCARPSPVRLAVRPHQHQQQVPPQRRRVRRHPRPRGAQHCSQQRQRLHPGFANPVPHLHVLLHHHRPNHVAH*
</t>
  </si>
  <si>
    <t>C_180186</t>
  </si>
  <si>
    <t xml:space="preserve">MRDVDLDTLEKIVNIVAFGDIEAEDTRHLTELNFIKIFRLSQMMIEYLLYVQDCLQSSNGWLQQDRSNMDKYIQAARLRIREMEANMKMSKRELRRARKTIKTYELLAVLNEGKGLKSATGVPMATVTVAPASPPPAQQTARSEQPNPANAAMEALLRKELSMLAERLSRATVEAQTLRSERDELYQAVKELETVVRARQFSGPSSPPGSARPTPEQAQHIQSLQDQLNRATVEITKLRNEKGDLVDELDRVNGDKRQLQDEKARLLTEIASRPGDASGTQTSPRDGGDNLGSMLLDAERQKASLQEQLDEARAEITALQKQLMKAMKATAFAPMGGPLQSQGSDEAAQRALRDMEATKSQLERELADMRKTYNDDIRTLQEELEITQAKAVDADRKLAELRSGGDVHQATVRVTPGAGGLVKVVEERRHMVEEPEDDGSVTFAAMRRQKEMLVETEAMNERLNTQLSQLKEERNALASDVDRLRAQLDGRSPQAPGDPSIGRDWRTEELERLKQELDGSRRRCSELEDGLRERDAHIERLRATIRDLQMELDERNRRAELEAAQLAAEGRVRHQVKEYERLAGPGSQHIKTSSFSFVPDDMQPELPAGGAGGSGLASMPSAETPTSVRPGPGGMSPTSPQQVQPRRSPEAGGGSPEVPTVLASPQPQRPSVLSANNSSDILQGVLQHVQGKQPEQIQMQLQEEIRPQTLNPYEFEDDDEARFRSLLPHEVPERRGVLSVEPHQLQDLAVARSMLTDNLLEVVDDQLAQFGLDPRVQALSDKTYAACMVELERRRSLMLERVSPALAKRATDLRDGLLTHLELMKREMQKEQQAVAQKRLQEQVQKQAEEKAIAEAAAAAAAAAQAAEVAQMQQAAAAAAAAQPLGGAPAGNSAGLSSEILPPAPGSQPLPAFPARQPSIGRSAPSETNTDDLRSMLPGGGFSRPAEAAPSAAPAASTAAAAATAASSTRASPIPSPLSQSLARDTTATGERPRSTNLNASITSVTSLNSSIRTGPGRSSVAVSGAAGGGAGAAAGGAFPQAFQGLTKEAAEGPADVVSGFSRPAATAASQLQLPQPQKITPGAAAAAAAAAPSGNMNMSIRYVLTQVARVAKEEDDEYAVTEDEEGQEDEGIEDDEEGFSPIGHGLGSGPRILTRVQSPPRAAAAQPSRLGQQRAAAVAGSRQAPVRAKLPGAESCVWTRNFTSQRGWGMDEPLQAAAPPPVPAAAAAGGRPSETADTGELESLQSFNGLSTSLPRGNPGAWGSPAGTMRKQSTNVPQPRELSKQLSTSKQSGWNETIKSIGATSIGGDEIQSVQDITAMESFTGTESIRPARAMAQPMRGSVQPAQPAQLKKPVQYDDDDFSDVEEL*
</t>
  </si>
  <si>
    <t>C_180187</t>
  </si>
  <si>
    <t xml:space="preserve">MRTFVNSHVYKVRISVDMSSSTWERTLEGLSGLHERFPRVATVDLTIGADAAGPAALWDALRGLGAAGAFNHVRQLRLTSIGIRRARPKPQPRAAKDSGAVGGSGSRHRRRRRRIRCAYDYDDDGYDMYDDDGSENYMSDDEYSDGRSYSLEDDSYYGDEESLYSRSFSLDGFHFDRYGWDAEQGMHVQELPEFVRSPLLLDEQSAAAIVAAWPSLTDLELAGSWELEGATEVYQKLACAGGHDGKPGAAGAYSGPPGGALRRLSLPLRLYHDRAIRLLSELTHLTLSAAGDHDSADFEEPFEPGPSAGSDSEDDAAGPEGAGAPGQGGAAAAGDDGREQERLALEEMLAEVALDGDEDIQDMLDNPMEYGLSLDEVMVLGAARAEAIMEEALRRGLAGPEAAAAMEGRSTRSAGRLCNRDGRRKLAGLARLKALREVTLSGLSRHLLPAARTPRELLEALPRQVEVVRVRNRDWKVQSLAAQELPQWSRHGAGMGGFNMFGGRSDLPQQLREELVLDVASASVTLGGKVSSLVDLAELVHALVGDAVDGPVRHVRVPELNLAPPRMIREPREFRLFGPIGNVGGAPLQERLPPQITAAARYLSGFAAAGGRLEVELAVAGFKAAPALLAWLREGAPLPRRLVLHAHGSNDGGRYMGFVESLGRTLAPDYVPQQLCLSGYVPSPAALEAALQPFPPLPCLVAQVHLEMRVLKASGPHDGLSAVLRNSSG*
</t>
  </si>
  <si>
    <t>C_180188</t>
  </si>
  <si>
    <t xml:space="preserve">MEFVHKLVGYSGAALLFSGVSEACRAVRGGRHDFINTAISGAVTGGVVVGHYQGRRVGPRSLWAEADDAYRAMEARAQQDVLVESLAIRDRELKFINTPRPAAAAVSADGGRQQQQLPPQAPPAEAGGGGGGGWAAELPDDDPGYVAWLRIAGLDSEVLLQQQQQQREEQEQGKKGQQRLQQEQEQAAAAASPAVVAGPATAWRPVDAAAAAAAVATGAAAVAAGGLEGRAAPAAPEGSKQRRTWAEWLASPWRRRPAETSKERQ*
</t>
  </si>
  <si>
    <t>C_180189</t>
  </si>
  <si>
    <t xml:space="preserve">MENGGSNGDQEVSTSDAVEAFLADSPVSGEAVADSVAAFIERHRSSGNTAFTGRAGPGLSRPIVVVTSGGTTVPLERRCVRFIDNFSAGTRGAISTERFLEAGYAVIFLTRTGSLQPFSQMLPAADPPEVIARVAMLQPPPAVAPAEGSLDGKAVSASSSGGADADNVVIRPEQMAALARVLRAQQACREHGTLLIIKYETIFDYLTYLRLISELLRPLGPDVMFYLAAAVSDFYIPWSELAEHKIQSADGPLELSLKRVPKMLGELVNKWAPRAFTVSFKLETDQRILVHKASTALHRYGVHLVVANLLHNRKDVVTLVEPLGAAAAGAAAAGPAGGGAAAAVEDQAEGVRTVELRRPPLEHDIERLLIEEVAARHRAFFGKAA*
</t>
  </si>
  <si>
    <t xml:space="preserve">MVKKEVKPIDITATLRCKVAVVGEATVGKSALISMFTSKGSKFLKDYAMTSGVEVVVAPVTIPDTTVSVELFLLDTAGSDLYKEQISQYWNGVYYAILVFDVSSMESFESCKAWFELLKSARPDRERPLRAVLVANKTDLPPQRHQVRLDMAQDWATTNTLDFFDVSANPPGKDADAPFLSIATTFYRNYEDKVAAFQDACRNY*
</t>
  </si>
  <si>
    <t>C_19000001</t>
  </si>
  <si>
    <t xml:space="preserve">MSLGGAAAGKGLFAGGLADAAAGEEEEDGEVAAAAPPPALAGLRELRLVRLLDVMGEDVEAAVRGLRGLRRLVVQGCWVDGEALLRLRLLRERGIDVMERR*
</t>
  </si>
  <si>
    <t>C_19010001</t>
  </si>
  <si>
    <t xml:space="preserve">MAAVQLFCRASNARVHPDKSKAMGLGRFAHLTGPCPHTGVPFTTGAVTHLGVPLSWDSDAAAADLYTRRARGMAFVARLWAALSLNLVGRVHIAKQVLAAKLAYHFSFLNPSPAQLKELTDLVDHFAARSMHAEDASLVSHGNPLLLPKRETACLPYKDGGVNHVDLP
</t>
  </si>
  <si>
    <t>C_19020001</t>
  </si>
  <si>
    <t xml:space="preserve">MN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KFQCKKSGGGAAAGGESKGLGLRNSKKDNFGDWYSELVVASELISYYDVSGCYILRPWAYAMWEVVQGW*
</t>
  </si>
  <si>
    <t>C_19040001</t>
  </si>
  <si>
    <t xml:space="preserve">MPCPAPAQAEADKFFLREAATSIHRRHARQTRDGLHGVVLAADAAAALADRPGASAAQRQAAAMANLAVREERAAAAAASHNARAALMEEHGERGTRWFHRQADEPAAGAQEPITHLKVPGQPAPVALTGPGTRNTVSAAAAAMYSSTSPTGLFRVQPVCTASQQQLLAAIDRKVPADLQAAAEGSGDGALSDAELMAALAGSANGKAPGSDGVPYEVYKVFWALLGPRLCAAAAAAFAAAADAHDGGEMAAALPASWREGIITLIYKGKSLDRAELASYRPITLLNCDFKMVSKAVSARLQPALDAVVDELQTAFITGRWIGDNALYLQGLIEWMRLDVGADGTPRQGGALYFLDIEKAYDRVHRQWLYASAEGLGFGPRMLRWIRLLTANGSARVCSH*
</t>
  </si>
  <si>
    <t>C_19080001</t>
  </si>
  <si>
    <t xml:space="preserve">MTLSRDRTVKRVRVFATRTAKLRRVYDESPDAANEVQRSGAEMFQLEDIDFGRRMAVERELWNSAEETHGPPNAIFDESGNFLFYATLLGVKNSTFPQVVNLTTNKVVRVLGEPPPH*
</t>
  </si>
  <si>
    <t>C_1900001</t>
  </si>
  <si>
    <t xml:space="preserve">MISTRKVSLRTVCDNDDTLAAIRFVVDHVATPLRVRLLDFLRHFLVAMCDPHWHCETGGGGGGSGGGGGSGGGGSSRGACAHVGSGGGGKGHVEEESAAPPKKRRKGAG*
</t>
  </si>
  <si>
    <t>C_1900002</t>
  </si>
  <si>
    <t xml:space="preserve">MTGLRQMDDEVAQLSALSELNELLSISTEDNLATFPIESMVPLLIQLLNAEHNPDIMLMAARALTFLADVLPQSCSAIVRHGAVPAFCARLLTIEYIDLAEQSLQALEKLSHEHSPSLLQNGGLLAVLSYLDFFPTGVQRTATATAANICRSLTQMPSAASSSTAQAAVKEAIPILTGLLHYSDAKVVDNACVSLSYIAEASAGQPALLEALTSGGLVGQALQLIGLSDTGAMTSQLSLSTYYGLLKLLSTAAASSAGVATTLLGAGVLATTRTLLATSPLLMAGPGGAGASSLLRTPDQLYDVMGLLHEVLPPVPDSQSLVAAGAAVELPGQGAAAGGSRSGSAASRGSELQSYLGAHPPLTAQLCGDILPLVLNSYSATVMPEVRARALRVLLQVLTACPAAQLRESLRDLPLASFLASLLAGRDTPTCAAALHCSEVLMAQLPDVFKHVFLKEGVAHAIEQLAAPAAAGASGAGSPAPPPPLAAPPNARRAPSPTAEDGRRVTRSASARGEDKGAAGAASPGAPSAATGAAAATAVAAATRAIPGSPGGLTLRASLAARALRFQKAHYDAGCGAPQTEGLLQVRALLQRLPAAPTSTLTDLLAIMGASSGSTASAGLSPAAGGAPPGGVSVFELLNSGAVKSLYDFLTGADLPAAAAGSADGADERANAVLRRIAALTRAGLTPAAGSPCNPPLVGLVRKLQAALSSSENFPVYHGRAAPPPGSGSFRSGGMYGGRGGSMGGSGGALQPGSLSSGLSMLTHPFKLRLCRHSSDNSLRDYSTNIVLIEPLATMAAIEEFLWSRVYRGVAPGSAPPPPQPPQAQAQQPAADQRQAATSAGAAAAGSNAPGAGAAAGGGTAAGTQSHPIPVDDGAGNRRVTRAQAARERAEAEAATRRTGAVPVPTRGNRRSGGGTAGEAGADQRMADPGEELKEAGRLGRRRSGRREVGGGAGSGAGAGDQLGDSSDPDPELEVDDGHDSGDGEGDADMDDAAGGGDAMFDEDDDDFDDDAMDGDDGDVELGTMTVHDLHVDQDPGRGVQAPAGAAGSSQQPAAAGAPAAKPGAAPGGAAATTRPTSAWGNRAAGAAAGAPASGSAAAAAPDGAAAPGPAGQAQGGAARSAAHEAAPARMVFVLGSGPNGGGGEERPPLSSACTVFQAIQQLQNQQQQAGAEDGDEDGEDEGGGGGQRRGRRLWEEIHTLYYRPATPADAAAVDGATGQTSTARGAADSGSTAGVSGPLGRWANTPLRELLSPRVPSDLSCSATCREVLALMALLEAVNRLGPRACAELDAAGAGGAEEAAAGPLEATRHAARDEFVSAKLSSKLGQQLKDVLAICGGGMPAWCNSLVGPCRFLFPFEIRKRYFYCTAFGLGRALQHMQQLHTAEAGGALAAAADRDGRELRVGRLQRQKVRVSRKRILESAAKVMELYARSRAVLELEYFNEVGTGLGPTLEFYTLLSHELQRKDLGMWRHEEQDDTQKQKQDKQRAGSGGGDGGAKPSAPTPGSPDRMDVDGGPATTAAAQGQGGSTPPRVQSGSVLVSVPSRRGEAANHDECEYVNAPWGLFPRPLPPASVSGSGGAGAAAAKVVEHFRLLGRTLAKALQDNRLLDLPLSHVFFAAALGSPLDMWDIARFDPGLGATLARLHAALVAHRAAGGAVSGPLLVDGVPLEDLCITFVLPGQPDYPLRPGGGDMVVSTAEQLAEYMAAVTDATLGSGVAAQMGAFREGFNEVFSLSTLSIFNEDEIEVLLCGSGERWTLQALSEAIKFDHGYTANSQPVKYLLEIMSELDAADQRAFLRFVTGCPRLPPGGLTALQPRLTVVRKHPSGGDGPSNGPTPVGSFQEAGLGGAGTMCAADADLPSVMTCANYIKLPPYSSKAVMAARLMYAIREGQGSFDLS*
</t>
  </si>
  <si>
    <t>C_1900003</t>
  </si>
  <si>
    <t xml:space="preserve">MDMELDLARDEAPPTPRHSTAAARAGKAKAAAALAPLPLHPLAPHPLASAAAAGGSGAAAGLGAGAGGGSMCLSHSLSRCGSGSSLQSSLSGAGLCGSGGSWQEDEFNALAATLGGGTASSCKDGDGGGGGFSGQPPFDCYSRYGDDAGDYTTDGEEEEESIFDRPSWAFGVLGAAKPPAVAAPATAAAPTAHAAVGVGAGAGVRGWQPGRPWYAGGRPSLGIALSRTSSGSALCAAADSGAGPDGGCQAGTSAAGGSGAQPGCSNPATGLGPHAFPRFGGGGIVRSLTQRFGRAASGSFTIGGVQYTPGATAAGAGAGRAKSFSGGGEPRPGPAGSGSISSGCYGPGAAGPSGRPYGAAGTATGAALDALFDDLVGHVGQLLGSHPHVAAHMGAVEGLSDRLLQLHGLCEALERKEDEVEHLRGVLRELSVTRGEAMRLKVHLR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W*
</t>
  </si>
  <si>
    <t xml:space="preserve">MRATSISIVPSTEVVPAAADRCRHVTGYPPGSWLNYVSWSPDGTKIAFTDGGDPAVEVSPRDVVFGLSAQAAAADPAAAPRRIAQTDLRCGGVAWVLRSATLAQATCRQHAARAAAARRQLSDAAADLVRHQAALAAVRQRNRALAAENLALAAQVAALEASRPDVRRGGSYLQLVAAASPVMY*
</t>
  </si>
  <si>
    <t xml:space="preserve">MAGKLIKPSQVSELRAGDKDAFWDWVSNLKIVLKNNRMLDVVMPGIGVDGNGNFDAEDLKLDADARDFIESKVDSTLRLALTNAGTAKAAYDTIYAKFNPATVARKAELSRQLNMLRMQRGESVAVYCARARKLAHELLELEIIMKELTEGEDILAASESSETNLVMWVLTGLPESWENFKDRMMDSASSTGDLGVTMDQLQSKMENREQRYQDGSGVGVSASAVAAIQVPPAPIYPAAQSQEDQVAVIAAALNRLGFQPRGAGHGGNNGGGDRPRKDMLRGQQQQGQLGLGGGAGGSGSGQVPPLVAALAQLQGLYAYMGGAPQKAAPMMQQPAQTPQVAAMAAAAPAVAAPAAAAAAAATGVAPQQGGAERVRTYRMFMMMAQSQAQTLPHGPSDWLLDSGCSSPVSYDPSDLFDLRPLLEPTFVQVADGRPCAATHIGNMILRTSLGNAEADAMMKDVLLVPELGVKALSISAMARAGVETTMGNAGAVCKSRDGEVVMRGRLCPRSGVYVISGRALQPSAEQWAQFQHKYIVTVVDEYSKYSVLRFTRDRETVPYVLQSVLVLMETQCAPLRVKEIRSDRGGEYVGSVLADFCAAKGILQNFSAPYTPQLNGVAERLNQSLQRAGRAMLVDSKLDVKYWRLAAEAANAVRLRSPVRGLAATPHQLFTGVKPDASHMHVFGSKVYVHTPEPQRDHKFSPTGRAGRFIGWEPDGNYRVLVDSKLVVSRDVVFDEDRAANAGEPATATAAASAPPLDLRVDSSDSDNDSPPAEAAGVSGGPPAGQSNEQGRRNTSQQGAREQREAAPSAQELHVERQPGSGEAAAEASTSAVASEPHARRRRRRKPLKPPAQGGAAAGEATAAGGAPNLAAATPPDKAERGGGVPATALPPQPRRSDRSRAAPVRLGFSAIVVVRGALVQVLAAAVKGPVGQDLPGGDEPTFEQAKQRPDWPLWQAAIQEELDSLRSLEVFQPAHPPAGAKALAVRWVLKVKRDANGKAARWKARLVIDVKTAFLHGRVEEEIYADLPPGCDLGDSELKLLLRKSLYGLRQAPRAWYGKLKETLERMGFVESDADPGLFVLWAEQGILFVLVHVDDMLMAAELLPLMDSTKKALNGHFAITDLGEASFYLGMRIDRDRANRTIKLSQERYTLDLLEAHGMSESKPVDTPMTVGTPLMRADKGGGELLGLGEAQRYRGIVGSLLYLANCTRPEISLAVGTLARFMAEPTEEHLKAAKRVLRYLKGTPGTGLVYGGHGLVLAGYAEPPSDAELSAESAVELKLAGYADADYAGCPNTRRSTTGYVFTLNGAAISWQSKLQPTVACSTVEAEYMAAGSATREALWLRKLGGDFGVLGSGPTVLLGDNQGAISLTRNPLHSAQTKHIDVMYHFVRERVAMGDLAVEYVPTSEMVADVLTKPLDAVKFKKFRGELGLK*
</t>
  </si>
  <si>
    <t>C_1900006</t>
  </si>
  <si>
    <t xml:space="preserve">MLCKHAVVARVRRSSATSSALVARSTAHDATAQKSYYVAMNVFKVKPESGKDFEEVWKSRESRLKSMPGFVRFSMLKCDNVPGKYVSQSTWESKEAFEAWTKSGAFAASHGSSGSSSSGSSSSGHGQGGHGHGHGQGGHGQGQSGNKRPSTMEMLEQPPAPEFYSTVTITE*
</t>
  </si>
  <si>
    <t>C_1900007</t>
  </si>
  <si>
    <t xml:space="preserve">MAPYTVSSDQLSALIVFLTDPLDCTPGGSADRYASAVATWWAGPAGASFIRGGGVANILCRVKPRPGAVLGFLGLLALFLIILIRNVFIKLFRWYAAARGSGYVAVATQALRELHASGAFLTSSASWQQQQPLVPEQQQSLEQEGEGGACVPGLALLTGSDLRCCELCGVVAHGGCFKAVPHNCRLLTLGPPAQPAGSTASASAWSGGGAGADGHRAKGEAEGGAHSAVCGSDLFLAMSLPLPLPLPHDWRPAGTTLDLILPPADTELLVMANNAAGVAQAGAAAAGLISAAGAAAASTSHGPSCLCIYCGEPCEVGLLAVEPVWRCSGCRRFAHVQCWSTLHPGILSAATRAALAGQSLDADDVLSMALPGGGGTGHLQPSSHHLGLSGSALNGDPHLHQQHKQLQQQGPAGGWVGEQLRRQLLQLLHPLQVVDLSRELPGPALRCWWGVPGLRVLAVGGDGTVGWVLGEMDALAEQLAAVASAGSRGNDLARVLGWGGGLAALDARGGVAAVLAEVASAASVALDRWRLAIAPSHLEAAKRGRSFLPRRRAPADGKKAAPTQVKVFNNYLGVGIDSWCCLEFHRLRERYPGWFKSQLGNRAWYTGVGARDLLARSCVDLPNRLTLVCDGVEVALPPSTQGILLLNIASYMGGVDLWGNGVWRQQDHAQEPHVLEPAAAVSPDNASRHLHRAATTPGYSTSVGGGPALPSAAPAPSTSGHTSARVSVDGRFSQPHCRVSVNNGPTAAMGASASAQSSNDGVLEVIMITGAVQLGQLTVGLARATRLCQCRSAVITSRTELPMQVDGEPWMQPPAVMEVELKGSATMLRRLDLSNATQRLAAVVAEVLDAAAVRGTISLAQRMALGADMGQRLGAPHPV*
</t>
  </si>
  <si>
    <t>C_1900008</t>
  </si>
  <si>
    <t xml:space="preserve">MPVECSGRVEQEQELIEPEAEAESEEEDGCERRPVAPGFNPFSLLTSSDEEEEEDEPGDGEWGDDAESGAEDEEWQAEEDEEAGERGAAGGDAQEGEQEGEAAGEECGAGCLEAAAAGAEHVAAGTPVASAGSVGLCAPEVERRDGAAAGGDELVAPCGVCCGGVRYIHRHCFMRWLDSSWAVTCPNCRSLYDRSVLDTFTDSGSLRALWAAACPPSHDPRRPFPYNSMAHFCVGGTVEVAMAVGGFTAVQLLRRVKAMTDEWRLAGADGGLGLVRSDGSRLVLPSFEVTGLVLELGGGEEDEWGLYGGNLEGQDEEAQANAEDEDEMWDPMLMPGEPAVSAVAADWQRADLHVIPMPDPVRVDGEFARSVAERVAQRAEQRRRREEAMRQQRVLTQRHAGQQTRQHATSGAQRFAGGGRRRQ*
</t>
  </si>
  <si>
    <t>C_1900009</t>
  </si>
  <si>
    <t xml:space="preserve">MDAITRVSYYFPTHTLTIFQILANLVINDSAFCQDQERSLVIAMLVLFSIACFFASFTDTYTAMNGQKFWVIIMPFYGPLCFSLPTDEDKDRVYDFFYLKIRDYVHAVLSTTAFVLIILFTNPVCMCIFPSGLKDGTSRFDAAIVRTVPIVVALLIGMIMICLGPPRQMLGFQNVPETGPTSNQPMNSNPMYAGSQADYPPTIREGDEDSETGVPSNGMSKEGPLPVSKSMAASRDGVPRTSYSMAQDPYRQSMAQPQRQSQRSMSHAVRGGDYGGGGNVGPHEGGGGYSQGGGFGRSDTEYRAQ*
</t>
  </si>
  <si>
    <t>C_1900010</t>
  </si>
  <si>
    <t xml:space="preserve">MVVWGGPSEPHRTAAQRAKLPALLALARRPTATARRLGSLTALSATYRDMSLTLSALAAQQAGLDPLAPADAIDQQWAQQQQQQQQTQAAAQAQASEGSAAATTTASDQGQAGAGSSAAASGSEEVGVLGAHLPLLDVTDSAVSGGDGFAVDGIRPAPQEPLLNPAYMDKVSAWAALAPPHLESSTALQTAVNLWPPSEATYPTYVDFDAALRLLGHHTSRKRLRLGRRLLRKQDRYQLKTWEHHSGEAAAADDGSLRRFLTSQPPQVVALALQQALGEPDSQLGCLMNRVLQFGPEGVEVALRRTLMAGXXXXXXXXXXXXXXXXXXXXXXXXXXXXXXXXXXXXXXXXXXXXXXXXXXXXXXXXXXXXXXXXXXGGMKTCGGDIVSAGWSGDVHLSAGDGRRTLGGVFFKELGRLKAGAALQQAGEQVEAELLPPGGGRGGAAAATAARERYSRLCGGWRGNWLVCAPTGSGKTRVFVEVVRALVESRNQPAASSSSAA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GAVVFALKAAADLGSEAALTYLARKAAALAREEAELEAAELQARQAGGGARAAYATAVARILLGGASSEDDDDNSGGGGSNGGNCSGNVGSDGGELPPLLQELGAAARRQQLPSGHQVAAALEAEWEASEGPRAGNSCDDVALRVSALTREMLVEGDGCVLPTGAPGAAGQAAGEALAMQLVRGCFASGVLQAATHRKYWALMEFLQVWRYRDADSGEGGCCHGIVFVKTRQAVYHLSDMIRRTAQLQHVEVYELVGHGGAAGRRTALDPHSDRHGRGMSGSEQQQVLRMFKDPSGSARCKVLVSTSAAEEGLDVPGCSWVVRYNAAATGIQLLQSRGRARLATAAATFLTSLRYTV*
</t>
  </si>
  <si>
    <t>C_1900011</t>
  </si>
  <si>
    <t xml:space="preserve">WPGSWACPAPTAATAEAAAATATAAAAAAAAATAAAALAAAAAVVAAAAAAVAAAAAVAAVAAAAAAAAAAAGARARILVAEGAGKATWRRRAQRRPRSGASAQAEEPAGV*
</t>
  </si>
  <si>
    <t>C_1900012</t>
  </si>
  <si>
    <t xml:space="preserve">MIHPCLTCALLDALPSRCSLRAITDSDED*
</t>
  </si>
  <si>
    <t>C_1900013</t>
  </si>
  <si>
    <t xml:space="preserve">MYCRALPQEDEQSAVIIRCLRESEKALGMRHDRSRVRRFKELVSFVKNRTETTQGLAPQQLLEMLAGLAPHHRSASTAPGGSPSSCLSELHLFLSCLLRYDLALAGHGACDYDDLLGLAVALLQQPAARRAAAANFSHILVDEFQVCRGGSLPHIVAVAERVINQQQEHSAVGPGLALGEPTRLESVRPPQPGAAVAVVTTDSARDEARWVVRQIQAITGWAAPRTQAAGPVQLAPGAQAGGDVTPAMPPCAPMFGLRDVAILYRVNRQARYLEEALQEAGLPYCLPKSEPFWAGEQVRDVAAFLYLAAQPLDVTGAMAASLLTRPARGVPGGSAVLSRLRRPSVRMGPGVSSASMGRLLFGDMFTQPQPQPQVQEGAQARQPSAGRHGSGSGSITGQESGEALCLRFPQPDVGAAGVDGAGDPLSELVDPAVPPAALAQAVADAMQLLVPPPAEQQERWRLQPARHGAEPASGLDGRSGTGSSTAAASGTVGGAAVSLGGSTPRYMPLPASALRRKLTFTDLEADDPPWMLIVDNEAFPAPLAPPLPHEVCQALGIRPGDAEYDGIT*
</t>
  </si>
  <si>
    <t>C_1900014</t>
  </si>
  <si>
    <t xml:space="preserve">MEAPDKPQQLLSPRGAMKAAAIGLDGRWKADVASSALCGAWRRGLRGRGVAPLRLVAALLMSRSHLGSRCDISTAIAGHRVNGRILGEQLAAVKDVSAGLVTVSAGPGSGKTRTLVARVLELVQAADELRKRLRDALGATAAEEVVLGTFHSLSARLLRQHFQLVDRGAGASGGSRLAGLRKDFRVLEVWAGQGGGGKGAADSGGEED*
</t>
  </si>
  <si>
    <t>C_1900015</t>
  </si>
  <si>
    <t xml:space="preserve">MADTSKKQRLDQGGTDGPRISVQEAMPTYYAKLFPTQHMVKWLSYGNDSKHAQADSHFFNRREFCFTLQGDIFVRYQAFKDGAALQEAILRRCPDKIDIGPVYSANPMDRHKFGVAFHPEERELVFDIDLTDYDDVRTCGSGGHICGKCWPLMSVAVKIIDKGLRDEFGFKHILWVYSGRRGIHCWVCDPSARQLSDEQRSAVASWFAMYKGHEEGKARVALLGGNMHPAVERAAGILRSAWVQTLLPAQQLLEDGPQCEALLRYLPEEGLVETVRKKWTEASRSRNAGNMDVNVVRWRALEEAVNERVREERSKKGVVNFKVLGPLERCVDEIIMAHAYPRLDMEVSKKMNHLLKAPFCVHPKTGKVCVPLDPNTVDDFDPVDGVPTVTSLLGELAAAKEAAEGGKPNPEAWRDTAMADAVSVFEACLLDGLAASNKEELTSRTRVAVAMGQMNVDF*
</t>
  </si>
  <si>
    <t>C_1900016</t>
  </si>
  <si>
    <t xml:space="preserve">MSETEKRRGGIIPFRIPLPNPLAWRPPFIPGLGRRRKDRTKHFASTSVVSVATISDSVLQAAGSGASAAAAPPPVKVALKPASDVFAGALARAASQSTIHPLDTLKVRLQTSRARAASAMPPPPGLSKIGQLVPPPAAPGGGAVGALARFDGRAVLATLGSLYRGVVGAASGAGIAIGAYFAVYGVACNTLSRYTDLPPTSVAFVGGGIAALGSSFVKVPLAVCIRSVQAGVYPNVFAAARSITSAAGPRGLFTGYLPTVLEDVPDMAIKFAAYESMRQVHRAMNGGRNASVQEDFAMGAIAGALAAAATTPLDVIKTNMMCNAAGRPSMASAASLVLQQGGPKAFFRGVGARALSNGVNSAVFFVFFEAIRGAIANRVKSHPVQIES*
</t>
  </si>
  <si>
    <t>C_1900017</t>
  </si>
  <si>
    <t xml:space="preserve">MAAATSLCTACPQLPVPCRAAAGLPQAIRPTPLRRHNIDVTRKCASSRSRTHIAAVLLWTFCLLASCAAPVHGHSYLIRETQTLKLATRTAVRPIVFKQHLRLQPKLLWEDRSVCVRKEQVDINPRVDESGLSGLRGFPVSTGLPAPYTGIKAIS*
</t>
  </si>
  <si>
    <t>C_1900018</t>
  </si>
  <si>
    <t xml:space="preserve">MDDFFSILDRAKKDVEEKQRQAKRAEEAAARQQAAASASARVAVVAANAASRFDARERGRVLESAKALRTEGAGSIILKPASEQEMKASSAAGAKLSAALQRAAGLSGRLLTLLSVLEHAHTIGVPGVAHACMPTALMASALAQGVPLSEVAVAAVEAPAPLLRWFVAYKRDLVRTVGRLNRIARGRILDETAEEAAARAAEAAALAVVEAGGPDAAQAAAAAVAARSAAAAAAQRAVARHARAARLQWLRTRETASPAITRLVRPPGGAARIAAIRRPDGSVCDSLPEIPTHIVDYWRRISAAVATDPDACDRVLAALAAFGRRCTDEDAVRLGADTSAAAQPQGARHAAGGDGATTTTTSSRRGSRAQQPSSWVVIGSRLTVNGGAVAGKAELPNIHAIRLELELDTVIRRYRGRSWLLV*
</t>
  </si>
  <si>
    <t>C_1900019</t>
  </si>
  <si>
    <t xml:space="preserve">MHAATAGPRAAAAGPRAATAAAGGARPSTTTASAGTPAPTHCRLGPEPRAPCRPGNTGSGHSTATHARRSKRPRVLTATSKQTSDYTGTTAGARPRAVTQAPTRSKPGHRPHASRGT
</t>
  </si>
  <si>
    <t>C_1900020</t>
  </si>
  <si>
    <t xml:space="preserve">MSAATEECGVCVGDRLGTTDTYAAGEGVFVRDGFVIASVVGFQRLEPSADPGEKPTIHVASGDTRPLVPKPGDIVTVKISRVAQTAAHALIMCVGRQALGTEFKGVIRQQDVRSTEIDRVVIYDCFRPGDIVRAEVVSLGDARSYYLSTAKNELGVVYARSATAGTAMVPTSWVTMQCPETQAVEKRKVAKLESLVAA*
</t>
  </si>
  <si>
    <t>C_1900021</t>
  </si>
  <si>
    <t xml:space="preserve">MTHSTCTRKVSLRTVCDNDDTLAAIRFVVDHVATPLRVRLLDFLRHFLVAMCDPHWHCETGGSSGGGSGGGDGSGGGGSSRGACAHVGSGEGGKGHVEEESAAPPKKRRKGAGSDPTLHPVLRTPTLHPVTLTTLTVVLYESIV*
</t>
  </si>
  <si>
    <t>C_19100001</t>
  </si>
  <si>
    <t xml:space="preserve">MRAPGQCPALMNGTPDGVSHHLPGAPGAAAGVAAAPGGGGGSGGVPAEVLERWAEAYGQLVENAAELGVPRSIQAAQQRAAIYREHADASIQAAQQSAAIYRVRADASIQAAQQSAAIDRVRAEQAKSPVDIVFHADNQAYRDSLQKDAEKKKDVDVKKDVDVDADKKEP*
</t>
  </si>
  <si>
    <t>C_19110001</t>
  </si>
  <si>
    <t xml:space="preserve">MPGSAAGLAGTAFHKLLPRFALYGGRNDEEDSDSSGSGEQG*
</t>
  </si>
  <si>
    <t>C_19120001</t>
  </si>
  <si>
    <t xml:space="preserve">MSYPSPPLSLRRRPQLPDTYGNFAASMLSLFSSMLGNFDLTIYDGLPPAQRLYGIIMSVIFLVISAILLLNLLVAIITNRYRPEEVEAETKFKKAQIVNYYQTQVSRNLVCSPFSLLQVGLRVAGMPSGRRAKISGTSKCSPLV*
</t>
  </si>
  <si>
    <t>C_19130001</t>
  </si>
  <si>
    <t xml:space="preserve">MAALAGSANGKAPGSDGVPYEVYKVFWALLGPRLCAAAAAAFAAAADAHDGGEMAAALPASWREGIITLIYKGKSLDRAELASYRPITLLNCDFKMVSKAVSARLQPTLDAVVDELQTAFITGRWIGGNALYLQGLIEWMRLDVGADGTPRQGGALYFLDIEKAYDRVHRQWLYASAEGLG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RRS*
</t>
  </si>
  <si>
    <t>C_19150001</t>
  </si>
  <si>
    <t xml:space="preserve">MTFAKCGRPCIPPDQQRLIFAGKQLEDGRTLADYNIQKESTLHLVLRLRGGMQIFVKTLTGKTITLEVESSDTIENVKAKIQDKEGIPPDQQRLIFAGKQLEDGRTLSDYNIQ
</t>
  </si>
  <si>
    <t>C_19160001</t>
  </si>
  <si>
    <t xml:space="preserve">MVGIDLVHHHDKIKLLALTHGNVKKERPTLLVDCVRVMELQVGCSE*
</t>
  </si>
  <si>
    <t>C_19180001</t>
  </si>
  <si>
    <t xml:space="preserve">MPACAPPDLVVSPQVDVEGFEPVVFKSGEALMASGRVANVLLEYSPGMPETLEHFLPGQALDVVAEDPPRMLLSLMRRGGYTALQLPDNFAKSGV*
</t>
  </si>
  <si>
    <t>C_19190001</t>
  </si>
  <si>
    <t xml:space="preserve">MSSDKSSREVLSLKAYVFRALRYLFSVERNRKMFKRLFPPDLFAAFIDAGHYNAQLPAYAPLVTHFEVHNTYY*
</t>
  </si>
  <si>
    <t xml:space="preserve">MQLQKGPVPQALLRVLCCSGCACRDCLNAVETADLVHAERSKKLAASPGAFAPKVGAKGEGELAHKKGCRCRRSRCVKKYCECYDAQVFCGGNCRCEQCQNMPRGGAPPPGLPPALLQHHPAMGAPLSLPLAGALPSGLLPSQLLMRSGSGTAAAAAGPGGFNLAALAAAAGAGASSSGLANQGGAAASAAGGASAAGTAAAAALMLEKAFGGQAMVDPLADMEASGADDDPHILPRDPLAAGRAGSSAGGGKAAGAGAAGGVGGVAARDGVRAGLPERQGHAVGGPAGPAAVAAPRPGLAASLAGLGINLDSPSLAGITAAAAAGAPGAAATTTAAPPAPAATATDMAAAAALAAGEAVSGLPARWSAPFLNSPDTATAAAAAAMVAEEGSGGPASQDAHGASRNPFSSAFMSRAAAEAAAVAAGGSSNLDGARQRGSSGGSGGRCSSDGAEGAAGPGQAAGCMGGSSRDAARERVTRRSSSDPEDAGPGVGARRERGGIDGTGSALPLMPAPAGDPAAVAAANAGIDLSVAPLTMPSALALVPGGMMGGGGGAASADGVAALQGMASAAALAAASAAAAVAQSVATAIEARNASGGGAGSGAGNSAAAPPPGDVPGAAGAAAGAAGEALTLEMVVAAPALLLEDPARAEEVAARVGLDATLQMAARKAAHILKSLLHMAQRACPVDQMMMMGGTASAATAGTAAAAGAAFPGDDALQQQQHASTGFPGFSAPVAPSASHLASAAGALPHDTQQHQLHLQQHQHQQNQLQAYGSGALSQPPSLQHLAIPPLHVPAPAPDNLSHMPYSHMSYSHMQPHGQELHAQPSLHAPLPSLQPQPSGTAAAGSVGGGAPATSLLPGSSQQLQTQPSGGGIRSLHRTGSGGGAMRLGSGSFRFGGAGGPTPAATRPEPSAADQPSAAHHTLRTSNHSTALPGRRGSEMGQPPLSASGAGARSGAGFAPTSSAQRHHNHHHYTNHRRQSDATNGGTDAGGGLRRGSRVKRPNSLLADMEMHHDLDPDFDPSAAGPDAAGACRQHHHAHLPQGPDRRLPHTSYVFGTAAHALGRGRSSAEPPSPKRSRLHGDEGAGGSRRGAAARRRRRGGRGGGAGAGYDSGATSEEYDDLLAEVEEEEELELGEAEEVVWGQRQRPASMRGISQSPIMRRRSELSNGPLSSGGGGSALLPPSLLGTNGGPKPNSIISPFGPGASLGTHHTYGGATGSAFLSGGGGGGPRPTTSEARTGAGGRKRRLSSGTAARRTSVDGDYFAGGGVAAVAGGRGGGGGPQRSCGLAAAEAEGLGVGLGADGDSSELEAMQALVGLATAH*
</t>
  </si>
  <si>
    <t>C_1910002</t>
  </si>
  <si>
    <t xml:space="preserve">MLIALADILQHSVCVWGEWTSLADALLPYFSNSTVSDEQLHSILYKYLHHHHIRLEVQLQDQGISTGNVLEAVAAALRDVLAHHPHLWGHWKVLAAVLLDTGTLPTFLTARSLCTVLEEHNGILQRILLEQQVPHKRSRQRSGSAAGGGEGEQHDGGDSSSDDEGLGGGEHRWYDTGGGGGGGGGDSSGEDEDELDAAAAAHDPAAIDRGVQDCLDRTVRLMALDLPAGKYRASQQTWGVADDEAVAARFRESLHANARLQERVCCVCAVRCTADEMHPQSPFSFSSMQQRLEPLRTDLPVTERIPRNGSTRWTHAGVEYHLQPHAIQAAGSGAAAGAAGAAATPLLPICRSCYKSLDTNSDDVNRLVPRLALARCDVGLPPPWYEELTLAEQLLICTWRPVRHLVSLCNPAFFHTATDQRHKALHGHCVAFAQPGLGALAAAFPLPLDELPNYIHVVLVGYAATDEQARAQAEAMAQKGCPALRVNARKVLTVVARLIELMSRLKEEWRRTVHDGALAELEVLAAQQHDRVPDVLLRAATFLPNDLRSVAVLRAMYRDPVGYAQQTYDTPPAYTHEQLLELLPDNTAQVSLVESVLHAMRRHEQWATQRALAAAAEEDLFRAAIREAEAKSASGSAGGGGRAPAAAAHPGGSATLAAPDAGGAAGPSAPAAAAGGTGGADTAAAAAFTGTDADLAARAVDVEDRIEELLRNVEAPAVSVTGGAAAGAVVNAPAGAPQQPAPPALPQPRTHETPGRSAYSTVQRATAIDQGVVVQALQTLLRSTLLGATVHRLLSRNQWKALNTYLVDLVFPQPPADLPAAQHADWRQQKQAQLHRYLCKAKDKPWRAQLLQDYDQAQLQKQAERQHRSQLAEQRHTDTAALGGGTPPPHDGGADVSGGDDSTQPAATAGTGAPAAPAAGAAAAGGAPSAHGTGATTTPATAAQQTAEDLSMGSLFNTMTLICNLAPEIDPLWARNAAAQSSDTPTLVGHISRGEHLVVPHALLPQVDYSQTYWFFTHPEAFPNATGFRPKGMTEETWVQLLLRRYRPPGFTELPLLTADLINVLQRHQVNRWTDIKLRMTPQMLQRVGRMDRQVLVDVLDALKAGKTGRALDLAMEGKGDDVKDLVKCFKFVSSHVIGSPYTMRSLRSKHLGGSWLTFGPCTMSVTFNPAPQHCQLVFELMGRSYTFDLDGAPNRAATNPDGSPNLHRQLPRPDRMRLIASHPGACADFFQTFVRGFADIFLGWPVGAAEQQDPDCMLGHVSCWFAKAENTQAGDLHAHWCVWQPALDIERVRTQLEHPDSKARLFDFLESVQRQWLPDPAMVCPELGIVAKDPTLTPAVEVHARGSADLAMEYQPVLTDRWRWQRTVGEAICERLNHQHSFTCAKCGGKATHCNCRLRMPRPVFAHTTAYLTGIVRLQRCGPMIVPHLTPLVMAQPCNNMAFTTLECSRWAREVILFAAANPDAPASDPHFQPPDLAEIAADVAEYAIAYATKAEGVDASTVATDKLWRTSQEVEEQREQLRRHKEQHGQPQPPPDPAASRGKFLVARCANAAQGAQTLPLTMATHLASGGSYATESHTYRLHDMRLYTRRLQEEVGTLPNDPYLLVTPEIIVPDETPAAPAAATQRAQSSGGDDDGEDLEEAEDMEQEDEGEDLGGGTGAYGTGAYGSQDEEADTDEEERSSQQHAPHRHTPRRRQRSERSPSPHQSPLRDDELQEAAVHMDQVGGTPFDFLHRRAAAGRREEGAAGGSTAGSGSGGDVSDDGGSGGGGGGGGGGGGGGGQALHPNTVVDDYVWRGEQLLPLSPVLVTMWYSKKPMTMKMEEDAAYDDAVAEAAAQLASGSTAAPPPRRCTAIRLDPAHPQYRTHRWQRHRRPVIIQPISEPPLVPSSDAASEEKEAFAAWAVGNFGVYYATPRRRIYLRPHEGQPPDGHLPQLLYWPEYLAISKADPADPATRNDACSRIARRFLRNAQTHALSHLRGAARQAAFAAQHEAAGGDQEGALSQLMPELVMPDQGDDEGRITVELEGMDEEELIRQQQELEADDRADQEEEEDPALLEHALDPQHEQHLRAVFHARPSDRNTEYVIGALMLLPPLSPAALAAAAAAAAPAEAAEAAAPEPTHGPQPAPAAGIPPPLPAGLGGLGKSKLPDAPLILAGVPDAQLTRLQRQQDNYRAAFERRPEDLVDVALAAAGVAPAAGTATAGARAPYLRLVRGDDATVTARLTTYTPNGVALPETSYGGRNHPPYVLMPLGEVPSPEDTADLFTLSPDQRTPFLQLAYTFLCELRGQPTEPLRLLITGDAGTGKTHIIAAFEWFAFQHRGSHLVLVVSYMWRAAMNVTTPSNIALSTTTTFALGRVKHSAVQGASFGHAMYGPNGHAALRARTETARFIFIEEYGVLGLAHFADVCTRMQDAARHQRPDPTPLDPFSLRHLHLALTGDPRQHVAPGALAMLVHHPPKGSATSPVDTLRGHGQDFLATFKQVYYLQQQHRRDETQAGGLELGTVAHMFDGLGKATPEQVYAAVEQLNRRALTAQALQQLRNPHVVLLRHSVQLFVNRRLAERQAAADGQPIYIWRSHDRLQSYGTVPPALAAELEFLPWNKTAHTPTLGMFFRGMEYAFGDSKLPGLHRCTNNSAFGVTLVLHDDEPEPSIEPGVHVLQYMPKGIVVRPGXXXXXXXXXXXXXXXXXQAQVRRHRRLAHRLCVSLSAVVPRTVWHPRPPAAKPRPGQHVAPGMGAGRCSALGSLMRARRQERLVRATLH*
</t>
  </si>
  <si>
    <t xml:space="preserve">MSLNASLGGLKIKDPEEIERLIKENNDLKSQIAGGGASSSYQIPYEDLEVQDQIGGGGFSLVYRGFWKGTPVAIKKWFDPNHSDQMVQEFSAFIYLHSRKPAIVHRDIKPANFLVDRAWKVKVCDFGLASNSKAQAGAGTPQYMAPELWENKHYNEKVDVYAFGVMLNEMIAKEPPFNGVPLLEVRQAVLDGKRPDIPLSCPKVLSDVIKKCWDASSEARPSFVQILTPSRP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KRVWYRSSLGLEGLNDP*
</t>
  </si>
  <si>
    <t>C_1910004</t>
  </si>
  <si>
    <t xml:space="preserve">MPKERVELLDRAWSEAAELYLKELAPRFDPWFQLAVGELKSHTLPPGPVLVPCCGPGQELLPLHALYGGQRRVVGLDLSQGMIRLARAAIASASGAAAANTGSSSGAVGCGTPQQQQQQQQQPVEAVVADASALDAFGPAAAVVSVFGLQQMSAMAPAVILEKTAVDKGQPPPPPDAARVAEPLAWELALTEPLRAEEAAAAEEEAVERVQGAAAVGVEVLADRLQAFDMTWPSAEFFWKVMTEGGPWRARRLAQGEAAMTDLANRFAAKYGGMGSEQYGSAPLSHRPAARVVVLRRRGGVGGGGSMEGRVAAAALPAAVAQQRQAQGRGELSAL*
</t>
  </si>
  <si>
    <t>C_1910005</t>
  </si>
  <si>
    <t xml:space="preserve">MHPAESGELQVTASEVAAQMLLLEQEEGQGKGRGRQRSGEAGGGGSSNEADGWAAAAETALAGGGSEGRRGSGDGGGEAGGGVDLAGQASLQSRSSQEGGRRQRWGQPQKPSGAFSLSYVVDNPRLLCNKATIRQLVDEGRRLRRDADHRRDGKEWSSLHLMLYINSALKLMEGVFGHEQQQQLSGPEREAGTRAALQLLAEASALLHTAAGEAHKLAATHHHLQQAAGAGTGAAVGAVDAAVQAAGAGSGAELATPPRPAGHKAGAAGAGAAAGPPAPSPAHSNLSGLTSGQHATTPVPTPGPSSRTPQPAGAPGGRSRAGGGGSSSLPPLSAAVAAAQAGGPAPDRELLTLEAFRLLALKLFAICRTKWVAGCARQWLMLNQESLAQTIKMHEPTPGGGGGHGGGGGGHGGANGAGGGGDGAGRRMSPSGAAAADSASSTLEAAAALSASTFTASVQQMAESVQALEP*
</t>
  </si>
  <si>
    <t>C_1910006</t>
  </si>
  <si>
    <t xml:space="preserve">MCIDYRALNRITVKNRYPLPRIDDTLDRLAGAKYFTALDLASGYHQLLIKPEDIPKTAFTTPLGHFEWLVLPFGLTNAPATFQATMNRIFAPFLNRFVTVYLDDILIFSRTAEEHEQHLRQVLACLRKWKLHAKLSKCEFWRSEVKYLGHIVSSDGIRMDPKKVEQIRQWPLPRDLSELRSFVGLANYFRR
</t>
  </si>
  <si>
    <t>C_1910007</t>
  </si>
  <si>
    <t xml:space="preserve">MSSGPTYPPTSSSAAAADTTAAVRAAAAAILLAAAADATGLLITADSIVVSTAAYSTTNLPTAAAASAAACRAAAAADLAAAIAAASGGSPFLAAALPLPLPPLLLLPLLAADSSCADMSRTSSGGT*
</t>
  </si>
  <si>
    <t>C_1910008</t>
  </si>
  <si>
    <t xml:space="preserve">MRIRVQPRLQVENWSLYWKESMATDTQCLKPIVLELPDTPATATSGAPATASDPAAPAPGPATAGTAAAAPATATAATVADLLAAHAAAQGWPPATALVRLDGFTAPWERVLLRGRELQPQQRLDRLAAAAVAAEGPGQAAQQQQQGKKQAEVGAAAAGAGAGAGAGGEGEGGADLTVTLVRVALKADAGEIIYLVFFATQIKQPGDFLESDSEEDEDEDNRVQAQLAAAATVGP*
</t>
  </si>
  <si>
    <t>C_1910009</t>
  </si>
  <si>
    <t xml:space="preserve">MAAPRCGMVSAPTSRPRSRSSRSTGTWPRPAAPIAMTCITACSSTGRCAPPSPPAAASPPPAAATVCRASSAGSWSRQNSTAAMLPMAPAAFAASGTRLASQSQLSVSNSRRQAARSPAVIADTSASASISVPQCARAASRLGGWWLDAARHSSWRRCQRDRARQGSGRPQCATKAAPGQG*
</t>
  </si>
  <si>
    <t>C_1910010</t>
  </si>
  <si>
    <t xml:space="preserve">MATNLVCFNESTKKFEIPDATVKLLRSLSGPVVCLGVCGRARQGKSFLLNQLVNKLHGQAGTDRARLHGGGAAGAAGGGRGGAQQEPDARQHQVAVPGARLSRAGPAHAGRVAAGAHGRPAAQRAAARVQEGGGAGPGRLRGSLLTGPALAGLAEAYVKV
</t>
  </si>
  <si>
    <t>C_1910011</t>
  </si>
  <si>
    <t xml:space="preserve">MFKSRSAAALHELRAAAAARTYPTDPAQYELLEECGAGDCVYDDKADMWSFGITLLEMAHGSAPFANQPPLKVLLNTLQNPPPQLEDRIGARTFSKSMREVVALCLQKEPAARPPARQLLEHRFFRHHARDRAYLVK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GGAMGGAGGEGLWGGHTRGHTDGSTQHTLTGSSTAPSTSTAPSTATGATATGTSGTGSQASGSDSAGHRGNREARAAAAAAAAPSTDVVPAADASASVTTSRSEALQTKHRRPHHHHHHHHHDLHDRGAAGGSMYGSMYGGGGGGGLVVVEVDPSHPDYNALAECYAGAGGTCWAPTARLLQPLLRTLPVELERAQHTCGDGNSGGGSG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DVDSVTQ*
</t>
  </si>
  <si>
    <t>C_1910012</t>
  </si>
  <si>
    <t xml:space="preserve">MRTTLGKAEGGTYADQLQALTAIKTYDEKQADVVLRLLSRLLQYGHLNIASVQLALQVLPVEIARDERSLMRIVRYLVHLGLGDGAAGTPLPVPPQAEDGTYVQGLYETLRGLLDKMDSLRAGRRGLAHFISQAQGNKKKNAIADIRYGGGRGHREGWREEAAWR*
</t>
  </si>
  <si>
    <t xml:space="preserve">MLRQQAAQRAAAAAAARQAEAEAEAAAKRAAAAAAAAGGGGAAAAGFVGGAPRPPLTPQQQAQLEKLRQLQQAAGAGAGGAAKAPTLTFFDS*
</t>
  </si>
  <si>
    <t>C_1910014</t>
  </si>
  <si>
    <t xml:space="preserve">MVVAPWMQHAVELGAAAAVTLGSRGGGPASGSGTSSQGSGGSSRQALSPRPPLPWGCCLRFLALSQVVVTLEAAGYGGGVRGVWGLPQQLVAGLPVLGLAEEDGGGGNTACDLRGKLRRYAEVQQLVRAARQQQQQPPAGRNQAVGFVLHRGPFELLSQILLVDVVAAKLDDMTATTTSTAKSRCSGSGSSSSSSRSWTFPFSCRALQEVLLGVAEMAAGAPAADTSMRQGEALRPRLCFPQSAAWGIGTAALALARRLQLRAPCSDGDGGGSGGDCWPQMRSRWWRAVVGLLRAEAPYHRRLLLPPRAPPGLEAALAAGLLPAVEFALSRTAPDEDAAEIIGAVFQIGPAFASVQSGCSWPQLQQLLAFAAPAQTAALIGSLGKRAHAALHAAEAAKAGQAADAAGCATGAIGAAAAAQQAVRQPARLGGAPQAVLVETRAQQAELCRTVPVACWALVALLPPSPWACLTSSGGGNGGGGGGAGGSTAGAGGVDSTASCEDGSGLQLQLQFLSPQQHLACVASRAHATAAANALRHVDFGWLQAAVALQGGGGGSTGGGTSSSSSSSSSPAAGHEEQCQEQAQEQLLTRTQQVRLLVSQALHSWLPVLSRCVRSPAYLGVQERLAEAPLLQLLLWVQPALLATLNYEADAQLLAAAGPAAAAAGTVVGEAAAEIVAIAAETQRRQLLVPELEMLKAHIYNSFAKTAADIAASWRHFLLRDVDLVAVLEVGLQALSRLPPAAGTHQAGRDLAQCLATALAAAVHAVPDALITVLQPPGKTRPAAAPGNSSRGGRSGSSSGGAGPLSPWGAEAMHGLFRRHVWSSPSATGSSCTVGVGDAARPAGSSGFDGRSGGGRSSLSPSAQLVTCLSFVEELRQAAAAGGTRGSSSGGGSRAAAGPRAGGAPAAAAAAAEATGGTASGILAHREVQHTAGGAGRQ*
</t>
  </si>
  <si>
    <t>C_1910015</t>
  </si>
  <si>
    <t xml:space="preserve">MLYNSLRERLVATLAAADALAAHAVLLEPPAAGAKPPTAAARRTSESRAAKAWNRLCRLATRAAVEETYRSAASSLMTAGGSAAATLARKERERKEKEDAKQRQKEEKEEAKARAKEEEAKAKEAKRLAEEEARRKAKEVKTAAKEAAKAGFASSTGLKKSQNLMDTFFKRSGFKPAGGAAAAPVPATDLAAAVPAASADGDGGAVSDLQQRQQQQQQPGASGPAGTPQPRAGATPPGRGAPEASAGVAPAAAAGGGAPATGGGTGGAAAGPRMMFNFNKVERRIPDAAVVAAMDADAARLPLPASELAVDFRAAHGRWRQQRADRRRMLGVPPTWARRPGAPTDLRALAAAYYGDVGALGLEPTALRTWRRKLIAFPKEESVRPPYYGSFSRTSAAVTGRRPFGRDTGVDYEVASDDEWEEEPEGESLSDSGDEADSQAGGGGGGGGEEEEEDGFIVGDDHLSDDEGAQLSGDEDAMDVDGAAKTPRAAAAAAVTSGHVRFMDPRLQQLEAAIDRVRSNNRPILLVRPPPPAAALGADGGQAVAAAAAALRAEPRPGLNTGLDPGLLGALRPVVHRPDVALAPPLELDVYSAYAAAATGGGAAAAAGWDGAVAVAAAAPAAREDAGAGVAVGAARVSMGGAGAVGGSAARAGGGGAGRGGGRPASAPLGEAELTALALYMSACQDKRADKIVEGFLASLPPAAPGAKQPAKVKLRDAVKRLGAWSASAKRWLLHGGDVAAAVAAAVAAALAAQQQQQQQQQQAAAAAAAAAAAAAVGSGVSPLPALTPHGSLTPLAAGAGGGGGGNGSTPLGVGGTPLLPPGPPAPTPMPQLRAPLPSPMTGQGPLLLAPACTPAEHAAAAAANTTPHNHHQQQQPLPSPALLQPPLGAGAVPPSQLAQALARTAAEAVAAPLPTPSPAPSAGGRQPTPTTSGLGNGRSAPAAVAGSRSILDLFNRTKARASSGGGGAATAAAAGAAPGATAADAAQQPMECDGAGDGAGPAERQQQLQQQPAAASGRAEGAGGGAADTGGGGGQSDAHMEVCGESGQCQPSIAGQQQQQPQQPQEQGEGQAAPRDATRQQSQLSGGVGAAGTTPSANADGDRRRAAAEEEEQAERGSAGRRDEAEEQEDREPAAASGAEAPAAARGPIARPMPPPLPPVPEFERHGTAHPYWRALTTWILGGGRSSSCSGGGGGGGRGGSSSKAAGWHDVQEVLAVFDAAELRPRLRAGAVPLDLVRALLAVCQHVRPSHLRSGAFKALGNLAVALVEEEEAQAAAAAAQGGAATPAGGASPAAGRRPGASSHAVLGGSAGGAASSPDSVSRKRSRGGEQEQPPPQLPPTSSAELQPAASGQQPELLQPQVPQQLLQLQPGLLQLQPGLLQPGRCRPAPVSLLALYRLPSLLPALVRGVAQSEVCSEKDKAARGAAKTLAALVGPGVPPLRSNAPFAYQRQQQQQQQQQGEGGSPDPGQLQPREEGGPPLPAELLAAAAAFRLRVASHPDLHERLRAAATKPPATAASCAATVYGATALQGLQRLLRDPAAAVVVTKTAKRVAREAEAAAEGWPAPPPVAADTASQWAARLFVNTVKASRNALHEVGVRGTRKGLVQVAVALLDHPHLQAALPPPPSPLTSNFPAGDVGNDSTLQPLHPAAAGGGGGGGSGLRALAAALNGQDPRTQLPAACVGLLVAELEHVAQRALEAAARAEAAAEAEAADDDDGEALDAPARRSTRLRRRRAAAAAATAAAVAATGGDDGGAAASPAAAAATPPPPAPLQFASDGGGGGGYQVDKCTRVRLLLALHAAERALRYLRSEAEAAAARRGSSGGGGGGYGGGGRRRALHEQEDTAVAIRQLLEQLGLQQLASTVGCLAEDLTQQQ*
</t>
  </si>
  <si>
    <t>C_1910016</t>
  </si>
  <si>
    <t xml:space="preserve">MQKHVAAAIYDVRLKVPELLTPSPESPPVVAESAQVAAQSAQVAAKSAQFAAQSDQVAAQSAQVLAMAVKLAAKSDKLAAKSDKLAAKTEELHRTKQSLSRALYAAGVVNARTLLEYVVMQWEEELFCSVGRVKRHKVFKAGLRKRKELVKCLRRDVPTWVHAGMDEEQMVEDMAKNLEAVMLDASNNIHTFHPLPTRV*
</t>
  </si>
  <si>
    <t>C_1910017</t>
  </si>
  <si>
    <t xml:space="preserve">MAKNLEAVMLDASNNIHTFHPVIGLTLLKTGHSAPTVAALACLADSMGVLCHIMEVKTMGDQRDENDNDVTSV*
</t>
  </si>
  <si>
    <t>C_1910018</t>
  </si>
  <si>
    <t xml:space="preserve">MDLRRAFMSHHQLLNEAGQRLLLVRRGGGGGGGGGSGVWG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APAFRPDAVRQLDAVMAAAAERLAEALMAAAEAEAEEAEAVAAASGSSSGAAGAAAGAGAGAAAGELQVEMQDLLKRHSLDLLGLAALRSDMGALRRSPVMAAAGGAAAAAAAARLPPAAATKEAGKAGAGAAGVAKAAADTARTAAFAAVAAVEELVNGYVSPGELALLNAEFDVVAAAGARPMAGGSGAAAASAAKKATEVAKAAALASAAAVEELVXXXXXXXXXXXXXXXXXXXXXXXXXXXXXXXXXXXXXXXXXXXXXXXXXXXXXRRRQPPRAPPPPVPPPRRRAPPPSRPPPPLRSW*
</t>
  </si>
  <si>
    <t>C_1910019</t>
  </si>
  <si>
    <t xml:space="preserve">MPRPDFPQRLQLLASRGLGNLVRDLAPKAAGAIGSIAAVEFCLDQLPALLARHTVAAAGGGLAAAGGDGGAQRPVEEQAVMQEPGAMAQGGGAEQCWSSVFRRAAVIGADLPLLQHLHQQRGAAIDLAAVAEGGSEEALEWAVAALAAAEGQAPKPLPLSAFYSVLKSGNWAAADWLMRRGLVAAPRHRMLENLLLESACVTVAELLWVMGSASGQEQAPQVRLKAELHAALVQLGTWYKSGWDVPGRKQSLLGLIGSAAEALGGAAGGS*
</t>
  </si>
  <si>
    <t>C_1910020</t>
  </si>
  <si>
    <t xml:space="preserve">MLPGVQACTAGIINMLKKMPNATALERLNELAYHSFKNVENPKSCIVSIFTTKPKYVNA*
</t>
  </si>
  <si>
    <t>C_1910021</t>
  </si>
  <si>
    <t xml:space="preserve">MNADASQRGAQAQPQQPARFGNYGGASLGAGEPHSLQQQQQQQQQQAPAADPLMFLGLGDAAASLSTSNGLVGPTEAFLLGNQLAAACGGAPPTSNGAAAAASAAAASASLRAGSLPGLGSASLSRTMGQLSLGTGAAATSPPAAGGSYAPLGSVRPGSSLDPGLATPPLSLSGTEPLRGPGAGASIGGGLPSPLHATAQQVQQQQQQQQAQAQAQQQAQQQQAQQQQQAQQQAQQQLAAAAAAASAPAPLFGGAPGRGPGLQQQQPGNGYGGLSAGQQQLLQHQQQQHQQHQQQLAALQQQYAQHQQYMQHQQQAQQQQAQQQQAQQQLQLQLQQQQYGNLQSRSTDGFGGGAGGLGGGYAQAPDGSRASLDGRLQQQQQPPSIFSSELQHQLHLQQQQQQAAAAAAYQLSGLLSGGHDLTQQQQQQVAGLLQGLSAADAGGGGGGMPQQLLGPGVAESLSAYGVGGGGSSLGLPPRGAGSPAMLMSSSQQTQQQQNQQQQNQQTLLGPGVIGGGRSSRSGAASTGSAAADSRGSSFSAAHPHAAALQAQQQQQAQQQQAQQQQQAPAHQGALSSRGSAGGGTPVHMHPSPPASDASGPASSTASGPYVGGGGGAGSTGGGSAGGAPLRAAPGTGAAAPGAGAQLSMAAKLQQQQQQQQALAVAQAKAGAGRGVAVPAPAAASAGGAKSAAGTPPSPGGGGMAAAAAAAAAKPPADMPGRFRCLPPAVQARIHTLTRDNHVVLLKDFDEKVLSKMTLLVDKFGPGECLAMLDRIEEVLKGKAGRLANGPGYLDVSVSTRLDELKQRASGQVTAPEDYARSTLHSRIYAELRDLIGRHGFLQWHHFDQNWPPSFKNYLI*
</t>
  </si>
  <si>
    <t>C_19200001</t>
  </si>
  <si>
    <t xml:space="preserve">MLYSQASTLLLLAAFVVGPTTLVCSEGHGEPGVLRANTHLEAQVASLDGTPLLFSFAGLKPLTSYEVRVSYPATGIPDALVELRATGRFVHRDGPGAGPKRLVFNIVCQELLLGAVPTDTLPAIFACVLLVVALAAALQHYGRRRVLAVVTTTSCFAPRAPDDV
</t>
  </si>
  <si>
    <t>C_19210001</t>
  </si>
  <si>
    <t xml:space="preserve">MEEHGERGTRWFHRQADEPAAGAQEPITHLKVPGQPAPVALTGPGTRNTVSAAAAAMYSSTSPTGLFRVQPVCTASQQQLLAAIDRKVPADLHAAAEGSGDGTLSDAELMAALAGSANGKAPGSDGVPYEVYKVFWALLGPRLCAAAAAAFAAAADAHDGGEMAAVLPASWREGIITLIYKGKSLDRAELASYRPITLLNCDFKMVSKAVSARLQPALDAVVDELQTAFITGRWIGDNALYLQGLIEWMRLDVGADGTPRQGGALYFLDIEKAYDRVHRQWLYASAEGLGFGPRMLRWIRLLTANGSARVWFWPRGPGCFQAAGGQRVCPCSTL*
</t>
  </si>
  <si>
    <t>C_19220001</t>
  </si>
  <si>
    <t xml:space="preserve">MRVRLYRRGAAGFTVLYCKAMVACNELLAGPRRASQGWGCGDADSAIGSQVRLLTVSSGFRTRLCGVSCHLRRVYGVVRAFILESYSGCSSRRMSQGGVELPRKDQGSGRGAFWADTGRLLGHSGLGVV*
</t>
  </si>
  <si>
    <t>C_19230001</t>
  </si>
  <si>
    <t xml:space="preserve">MANAAAKTGQVGVLRLLQERGFELSAQHLEEALAFTSSDFNSPTETEGQGLPSVRYLSTLELPDNALVGGLGPLAGGGIGGVDGGGGVRGGGGGGGGGGALVGAVDWSGVFRDVAACGSDLQLLRH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GRAGAGGAGGGAGGDAGVVAGAGAVAGATGAADG*
</t>
  </si>
  <si>
    <t>C_19260001</t>
  </si>
  <si>
    <t xml:space="preserve">MAAADAMQASLRFLVGSGVLPPDTPAVIAQGFAELDAAAAASQARQAARAAAAAAAAVVAADARSLGGGQGTGGGGGDAAAARSVCELEALLGYRFRNPDLCVQALTHVSHPRAAGCGGGYQRLEFLGDAVLGLVVSFWVFSGGGKKAEPRILLAPKALADLVEALVGAVYLDSGGHLGVSERAVAVLLRLQPPPASQEAAVATVAATHVQRAVAMEVEEAR*
</t>
  </si>
  <si>
    <t>C_19270001</t>
  </si>
  <si>
    <t xml:space="preserve">MAAIVAAEAEEAVEALTGTAWEYEWEWAPEPEGEGAAPAATLASSCTCRSSRSTTLPPSVALPDLHCRAGRR*
</t>
  </si>
  <si>
    <t>C_19280001</t>
  </si>
  <si>
    <t xml:space="preserve">MREAVSRLIECCADVQLAMSPQQHAKVLEALDENLRHPQPYIQSGAVAAVRAYARAYLSHDARAAAAFRTRYQDGYLSRLHDPNVAVSSHVGVTADVSGRAVGVLLRQSVERIGRLREAALRHVRRLLADPLVRPHVPHAAAVAAAVAAAAEAAEAGGVSASLEALQRVVVQLLPVAPYTGHLLEGLAASIGGVDNSLAKVASAALLEALASAGASGVGGAEVAAADGVTGASESGSGSGSGQAAQAALVAAVCGHLLDIWSRHAKHAAAAATAAGATGAGGRGWLRGASGHEH*
</t>
  </si>
  <si>
    <t>C_19290001</t>
  </si>
  <si>
    <t xml:space="preserve">MPSCYRDLEVLRVKLLEEVDAPYRAKTDNLAKLFL*
</t>
  </si>
  <si>
    <t xml:space="preserve">PSQAPAQARRARRALPRPRQPHPQPGHLRPRSRRRLQPAAPPVQRRRQRRRRRRSRHWSRLPWRRSHVAHRGCHWRRRAQARAALGCQAATCGRLNHCHRHQGACARKPWRRRRRWRRQRRASRRARGPSRQAGGSRGVAVHLQRRRRAHKRAAAHSQGEGRRRWKGRRGRQGRRSRGV*
</t>
  </si>
  <si>
    <t>C_1920002</t>
  </si>
  <si>
    <t xml:space="preserve">MHASGLFAGSLGGIGGGSSSNSGRWGVQAAAGRAGGGGRAGGGRGGSGSGGRGSSGRDPADDMTVCQTLEELQALISQRLSVWKGRKDVTTMFAAFNLCGRLKSRAGAAATAVARNSIIGALAPAYLPLVPRIRDAKNCSIPLLALGKAGVAGGGGGTEAQLAAALLERLVDPEVLVDAQPQVLSNAMYALGKLKQDQQQRGGSGWDPTSSPRLQILAAAVAHRLRVAVGHGFTAQGISNSLCACAKLGYRITAELLLPLAEAIASFSVSMQPHELATSLWALKALGCKGPDYRAAVEALCGEALQRLRTPKLAAAFTPQDLSTILLALEGLQLGGKQAELVAAVAAEDVRRGFAGYGAQNVGNSAWALAKMGLGVGPEAPTEQRQWVSAAVDAAMRPGVMARATPQAWANLLYALALTRHQPPPGLLDAGAGESMQRGNGQDCANTLWALAVLQLRHAGLEAAVVGRLGELLQHDSQALNQQDISSSLWAMAVLGGTSFPGMQQLAIELARDAAIRWEGFTAVAGLTQLWQAQRELGGEVAAALGGSPGLQAAMAAAVAAERAADVKPPPDNQKQLLAALRRLEQQGLITTTEGPSIQSLQTGVILPGILAPVAAVVGLSDGQQAAVELVGLKRYLYNRKQPQDPADVDGGTAMRIRQLRRAFGEGGGVLVVPYWEWAGLKSPEEQEAYLLHRLQEPMAPPPEVVGNGGIRASEETRSAAPAASSPAAATSGDGAAGNK*
</t>
  </si>
  <si>
    <t>C_1920003</t>
  </si>
  <si>
    <t xml:space="preserve">MAPVAAAPAAAGGGGTAGAVVAAAAAAAAAGTSAAAAAAAAAAPAQADFAAWMALEYGNRGAERVAARQADAERDKRLAPLLEAAVGSPTPCWAAKLDFLLSAWGPEVAGQVLRGERGRHCVWQRVSVQPDYLARLRHLHERGMPPDAEAAVACAADSFNAAALTQLLAQAAGPASEEAAGAVGAAAALGAAAGATGAAGEAADGVRGAGGGGGGGRAAGAAGTDGGGRQRRGAEGLEHTFVCSARPPAAAPGQHVATMQLLASHGAAFTARHVELAGVRGSWPELSLLGLCELVCRPGPGTGAGAGAGAGAGAGAGAGAGAGAGAGAGAGGSGSGSGSANASATRSGASLRVLRVLRERCRAAVDLGAVAEGGGEEALEWAAAELAAEGRAPQALSVEQARAVFRAGNAAALRWLRHRLLLPPAPAGTVGWLPALDNVCTELRVFQFWPLQLRHQWAGNNNDNNAQNSNTPQGSRGACFNVTVAGRHQWIWVERQRNLSQPELVQPK*
</t>
  </si>
  <si>
    <t>C_1920004</t>
  </si>
  <si>
    <t xml:space="preserve">MPNDVLRSIIEAASRLPLGRPDSSPSAADAAAGGGDDPGATDGSSSSSSGSGGRDAGAATAPPVTVPAAAGGDDLDMAAAAAAAVPAAAAAAATAAAAATAAAAASAARASVGARAATPPVQDASQAQNQIQNQNQSGHTQQHPQVEDVRLEETFQHTVRTLRLVCSAWRDAAAAAVTHLAVPGPLLALQKRGGGGGDGGGGAGVAVKPLRLVFPDLTALDLSNHQQLTDAELAAAVGGCRCLSHLRVCAARLTPAGLAALSSLPALRHLELWAVPPHLPYALAHVIKAAPYVRHVTIRGASKPLLPPPAAAAPVAAAAASQAAAGANLISSRFSAPTARAAAVAAAAAARAAAAEAAELVAAQAAAEAAAAAAGWESPLLQLRSLHLIDVRGGAWPCVTALGALTDLELRECGRAEGAAAMAAKPFTTLAASLPRLKRLALSGGGAAAALEASDVAAGLRLALSPDRGGYSGYGGYSGYGGYSGYSAQAAELEAEAAEAAEEGLQQGVAALAALTRLQLARSWYVRAPGLAALSRLSRLASLDLGSTNTDNTGVEQMVVGLGGCLTDLDLSATLINRHGVAALAAGLPRLRRLKLNKCPGVDDAAVSALAPLSCLRRLHLRHCRNVSDAAVSALADVLMPTSKPADVLMPASTSKPATTQQAPPGSTSSGTSGTSSNASGSKGNGSNGNGGTGSRNGSKSNGSGNGNGSGNGSNGNGSGTSNDSLPPPVTAPAAAVAAVGTSNGDSNNTGSSSGGDGAAGGSGTSGSGTRGSSASGSGGSSTAGGGGSSTNGGGGSSTAGGGRLQHLELDGCWAVCLPTMDRLYGRPREEWRRAGEVWAAGGGAGSAGNGSNGGGGVMVSRR*
</t>
  </si>
  <si>
    <t>C_1920005</t>
  </si>
  <si>
    <t xml:space="preserve">MAEAAVGSPTPCWAAKLDFLLDAWGPEVAARVLEHRRLLPPAPAGPAGATVGWLSAVQRPNNSTFWHWQLSGRLQEEREEQAVVEGEVVDGEVVEGKVVGEEAVQGEKEAAVEVVQGQAQGLGQGQEREAARGEGVCVWAATLSSLRAELAAAPTSSRAIEKGVL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PGCCASPAVTLQPPPRP*
</t>
  </si>
  <si>
    <t>C_1920006</t>
  </si>
  <si>
    <t xml:space="preserve">MGLISTTPVAAAAAGVVAGGGGMLAAGGGGMADAATAANADVHDAAAGARWVEGWMGRGYGSDTEGAS*
</t>
  </si>
  <si>
    <t>C_1920007</t>
  </si>
  <si>
    <t xml:space="preserve">MSRNITGVIQLSSGSNQHQLGQHPQPPQIQYYATGGIGIGGGGMGMGGGGGGGLGATATSTAAADHFLYASDQGAASASSLMAAGGAGGRLFHVAGGGAGGGAGGNRGGGGGAAGPSAAAAGASALEAAQALLAGGGHAAGVDIYDSPASAAGVGVGMSGVGGGAGGAAGTYMLAPPDASARGGGGGGGGGGQQQSYYGGGYGLE*
</t>
  </si>
  <si>
    <t>C_1920008</t>
  </si>
  <si>
    <t xml:space="preserve">MELGYGGQATFQPQQTQGYVLCCLCGTNILPNPSNMCVNCIRSQVDITEGIQKPGDA*
</t>
  </si>
  <si>
    <t>C_1920009</t>
  </si>
  <si>
    <t xml:space="preserve">MATAMDLQLRQLEQAAAGGGGASSSSRGEGRMGGRGRGRGGFRGRGGTAASDDETLEELQAAVTCQLPGWVEREDTAAISNAFRKAVQYRSGNGGAATAARIRSGIIADLSAAYLPLVPRIRKPFDCRMPLWALGKAGIGSKGPEVQLANALLQRLLDPAVIAAATAMDLSLALYALGKLREGWQQNGEGWDQSLGKLTDAIKTRLTAAVGHGFNAQDVSNSLWACAKLGLADADLLQRLAEAGAAVAGDMTPQALSNSLWALEALGCTGPAYRAAVQVLCGEALRRLRTPKLAEAFKPQDLSNILLALEGLQLGSEQAQLVSAVAAEDVRRGFTRYNSQDISNSTWALAKMGFGVGPEAPAEQRQWVTAALDAAMRPGTMATATPQNWSNLLYALSVMRHQPPPVLLDAGAAAAMRANSVNGPQDCANTLYALAVLQLRHAGLEAAVCGRLGELQQEDLESLTEQGLANSLWAVAVFGETGSPAMQQLAMQLARDAAIRWEEFADEGLTQLWQAQQALGGEVAAALRGNRSLQAAMDKADDPTAVNGGTGMRNRQLRRAFSEGGVLLVPHWEWEGLKSPEEQEAYLLLRLQEVAAAAETQAAAAAAQGAGKTSARTSAAGAAAAPAPARPGSSGSSSSRGGRGGGSPGSPQLLTRPPRRRV*
</t>
  </si>
  <si>
    <t>C_1920010</t>
  </si>
  <si>
    <t xml:space="preserve">MHQQAPPPPLAPPAPPPAFQALQTTSPPWPQLLWRELLAAAAAAAAAAAAAAAAAAVAAAAAKSGAGSYGSSLVDCW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GGVGGSSNNGGVERSAGLLAPSWPAWAGDAACAAGAAAAAAAAAPATAVAAGGGNGMGSALLARGNASGSIGSSGGLAAAAGQAAAAPQRFMPQQQQQQQHPQRPQLLRFPSAPIGGYGSYSYSYSYDVHSQLQLLQPPPPRLQPAVADSRGLLGSGLGLDPGLGSGTGVGSCVAVSTNDLAVAATAAGGGGPLTSSSTLLLLADSRIGTPEDPFHRLRCISVGSGPAAAMHSGSRAGSATGGASCSEGPPSSAAGGSGGGPGDSAAAAAPYGSPLNLLSPQQGHTQQHQQHQQHQLQPPLSPLSQLQQQLLLVPSAASQQQQAAAAPGGRFALPPPPRPVAVSTFSYHTNSSGCGSGARTGGGGAASAAAGAVC*
</t>
  </si>
  <si>
    <t>C_1920011</t>
  </si>
  <si>
    <t xml:space="preserve">MPPTSSTLPHHAPVVPAELAGCRCALLLLETPCCRLPFPPPAAAVCLCPPRCVLPPPAAAMRPPQSHRLRPPPPPPLLLLLLPVLRPSAPHGSAALPHSQASGSAAAAPPPPPPPPPPLQLQARHSLVPLSSPQAVAAAVTAGSGGTPSSQPAQQPLPPLPAARSPPGSPPRQSPPSLLTRVSSRSAPAPRALPQSPRDPNPTINKRPTPYPREPRPAEEGRGVGWGLPSKRPSRKQGQNHLPPPGPPA
</t>
  </si>
  <si>
    <t>C_1920012</t>
  </si>
  <si>
    <t xml:space="preserve">MHDWLDLSLHRGLPSSLLLLSRAFTITASVKDVAAKKDLAYEKLKETLSVIPEEVVERVEFETLGGGAGAGGQDGAKVRGGAAMAFSNTGLTTSAAGAAAAADAAGGAADAVGARVAKMLKNIEQELDKVESKIGDRLQLLDTDRDGVVSRQELQAAVSFLRTQMSPADLELLFEKLGVAASEPSKPIKIDELAALAHEGREASKVLEEQGHQPNAPVAASPPSPSSKAATAAAAAKKEAEADPVTKESVKIHTM*
</t>
  </si>
  <si>
    <t>C_1920013</t>
  </si>
  <si>
    <t xml:space="preserve">MLVDRATAAALRGSYSFITLGQKRQSRWRTHRAQQPWPKYAFVAHWGRPEPWRSLSLPQRERLLCLAASSGHVPSLDAALAQCGCALEPEVLTAAAAAGNLAGCERLLHEGCSFDWGALRQSAEAGHLRVLQLLLESFESVPFKLSDFLARAAEGACAGSQPHVLEWLQQAHGYSPCSGSAAATAAAVEVVVAAAEGGQVGILEGLLARMPDVFLGGQHQQQQQQQQQQQQQQQQQLQNEQQEGAPAAAAAAAAAAAAMAAEEDPLAAVYSRRLLAAIAYGCPLEVLERHYHSHWPWPPPMPPPMPPPPAGDGDSEGEGDSEGEGDSEGKGSEDSEGGFEEDSEGGFEEDSEGGFEEDSEGGFEEDSEGGFEEDSEGGFEEDSEGGFEGESDEEGVEGDSEEAFEFQDEAEDGGDIMACNWGLISLLDAAVGSPTPCWSAKLDFLLDAWGPEVAGQVLRGERGNEAVLWLAGVAVDGMSSCSSSSSGESNADSGSSSGSSSDGSSSEGAEVPETEVEGKEEERRVESNAAAGGAEEHVHVISSRRDDTHDTGSSSSGSSRSGSSSGGERWREDWTDAFKAAARRGAGLAALRALRARGAAVDLGAVAEGGSEEALEWAAAELAAEGKLQDSFL*
</t>
  </si>
  <si>
    <t>C_1920014</t>
  </si>
  <si>
    <t xml:space="preserve">MYEGPCPAHRVLQQQQQQQQQQQQQQQQQQQQQQQQQQQQQQQQQQQQQQQQQQQQQQQQQQQQQQQQQQQQGDRAEAPREERGWQHCR*
</t>
  </si>
  <si>
    <t>C_1920015</t>
  </si>
  <si>
    <t xml:space="preserve">MGAEAFKPQELSNILLALEGLQLRGKQSELLAAAVAAEGVRRGFAGFNPQCLSNSAWALAKMGYGAGATSQATEQSQWYAAAAAAAERPGVMAGAKPQEWANLLYALASVRHQPPPALLDAGAAAVMQRGNAQECANTLWALAVLQLRHAGLEAAVCGRLGELLRLGPESLVAQELCNSLWALAVLAGGGGPASPAAAALAPALALEAVRRREELNGDGLRQLWQARQELGGEVAEALARSPDLLAAMEAAVAAERATTSTTSRLQEQVAEALQRLLQKDLLPIVSVQTEVVVEGVLGRVDIVAGWRDGRSVAIEVDGPDHFLTNRKNDPCGGREAHR*
</t>
  </si>
  <si>
    <t>C_1920016</t>
  </si>
  <si>
    <t xml:space="preserve">RANTLLQAQACLGTQEGTDAGDRAGRQKKAPSPNHLEKGKPPQAHTLTSALFPRTKTLQAGPRAPWAHGRATVRHPFIPAPSRRRPHGGTSGSER
</t>
  </si>
  <si>
    <t>C_1920017</t>
  </si>
  <si>
    <t xml:space="preserve">MHTTAYGMGWALLTRLSPVAAPDWHSDLWKATGQTCARAERPWPGSAFVAHWSRPEPWRSLSFRQRRRLLCLAASSGHAPSLDAALAHCGCSLVLEVMVATAAAGNLEGCERLLRQEGCVVYREALKAAAAGGHLPTLQLLLAAAHVRNVPHVFRAACVGGQVHVVTWLTQTFGSTGSGRSAGPDSADAAAAAAAGQVEMMEYLLSQLLQPLLLPVVMTMAQGNDGPAAAGEEVVGAAASGPSRGSLGSALSSNPLPSALIPCPPQPRSQPQQAGSPLPHPPPLLLTASGAIRRLELLLGLVLGCPLEVLRRHYHWLASGVVLPTHGAPMAAGQGAAAVAEVEAEVDGGGGIAEDAAFFVPGDSPLRRRRMLLAAAFTSPTSDWEAKLDFLLSTWGLASGLDARAAPGPVASAGVPALRHYPRTPRPELTQLAEQCLAVGTDDVYEVAWIDLAARPDFLARLQCLRAAGFEFNHVMLELAAEAAQPEALAYLWEECGMGTQGSAPSADILATYFLHGCARFSHGGSWGVSSGISGTAGGAAGGVARSRRCLQMLRLLRDWGAVFTASHVTQAARSAAPEELVPWLLQEVAAHNGEDTDTQQQQEEEREACSKAFQVAAVHSGSLPVLQALRARGAAVCLKSVAFGGSEEALEWAAAELEAEGKLQPLDDMEARRVADSGNHAAMEWLRGRGLLPQRL*
</t>
  </si>
  <si>
    <t>C_1920018</t>
  </si>
  <si>
    <t xml:space="preserve">MKVQELANSLWAMEALGCSGLEYRSAVEALCGEVLQRLRIPELAAAFTPQHLSNILLALEGLQLGGKQAELVAAVAAEDVRRGFDGYVAQDLSNSAWALAKMGFGVGPEAPLRHAGLEAAVVGRLGELLQRGGEALTEQGISNSLWAMAAFGNTCSPGMQQLAVQLARNAAGRRWKGFTDDGLRQLWQAQQELGGEVAAALGSSPGLQAAMDKSLRRAFGEGGVLLVPYWEWDGLQTAEEQEAYLLRRLQQPAVAVETVTAGVVGGAAAVITAAPHQPATTTTTTTKGGGGSGSNPQQQLLVRPARRPEGGGGG*
</t>
  </si>
  <si>
    <t>C_1920019</t>
  </si>
  <si>
    <t xml:space="preserve">MSSSPTILHTGSGACVTQSPTELISHTPFPAQQSRVVTARLLCQWLQLRFFLISNECIAEAATANTPGLVSNCINATQKAANAAVLFASSAAFDNALHNTDGNDDTDHLLSGLGKAHAGMTGLFTSMAVLSWALLMQQHGRGGGEQQQSPSVLPADMPPRCWHPAAAARPSADELVRQLERLGAGRAWKTSRGAQQAYRNHVQSSVADFLYAGGGVNN*
</t>
  </si>
  <si>
    <t>C_19300001</t>
  </si>
  <si>
    <t xml:space="preserve">MSGRAEKAGGVTVAAAGAWGTGTAAAAQPPTYVVASASGNGLHDLDRPTLGGASRPIPSPSAPPFLTPPPPPAPPPAAPAAPAAPAPPHLLEGFRLIAASPYLLSACAFLALNYATSATLYFLRAAIVSRAAWLAGSDSRIAFFGVVEQQGERRRR*
</t>
  </si>
  <si>
    <t>C_19320001</t>
  </si>
  <si>
    <t xml:space="preserve">GRWTASLWARTCAPPSAPTARRWWRRSTATTPSAPCSWTTRS
</t>
  </si>
  <si>
    <t>C_19330001</t>
  </si>
  <si>
    <t xml:space="preserve">MAIARYSLLRAKARLQGAKRRREDPRELEVGRIWDCRTGRCVLTLEGHVKAVLAIDFAPDGYHLATGSEDHSAKVGR*
</t>
  </si>
  <si>
    <t>C_19370001</t>
  </si>
  <si>
    <t xml:space="preserve">MGADLANKHAAELNMQTVASLNIAYTEEKGYVTADIAKAENLHVLNLSGTKFRQMLRAGDDIPECLPQPASPAAVASGYVARQCHF*
</t>
  </si>
  <si>
    <t>C_19380001</t>
  </si>
  <si>
    <t xml:space="preserve">MGGTPKRRPSAPSGGLGDADVPEGGRDSPAGSVSESDSMGTSGSGTGSGSGTGSGSGTGSGSGTDGGGGGNVGNGSDRSGGGYSNSGSARVDSDYLYSDEEEEDTADAEPAHAALFGVIKKFWHFVLGESVKKAESDFVLSVEARRRMTARASHFIITNDFNRPYRDIVPCSYWTMEEWLHWTDCFSLYVLHSHGGDPNKVVMPVVTRKDDAGLDREFDLGRMW
</t>
  </si>
  <si>
    <t>C_19390001</t>
  </si>
  <si>
    <t xml:space="preserve">MQRGAVVSLAAVAQGGGEDALEWALRQLPGAAAGLLPTPLSSRDFTTVLSAGNWAAADWLLARGLAPTRQEQLQRLFAALAPDMGEAVLVCGIPALRWIVARSGLRWTAKCRAMLVKLRVKLTQGELSVFVAPGQARWLEEMVAAADVALLASGRGRAGAGGAGGGAGGDAGVVAGAGAVAGATGAADG*
</t>
  </si>
  <si>
    <t>C_19390002</t>
  </si>
  <si>
    <t xml:space="preserve">MNTPCQHPLFITLQELVEARATDMEARDQPQTLGGVAYGCPLGVLQVYYARWGAEGAAGSRHKRQLLLRALASPTPDWAAK*
</t>
  </si>
  <si>
    <t>C_1930001</t>
  </si>
  <si>
    <t xml:space="preserve">MALRAFGSLALGNLGLQAQVMQFAGATAMRAYATVEKGYKYAASHEWAKVDGDVATVGISDHAQGELGDVVYVELPDVGKAVKKGETFGVVESVKAASDVYSPISGEVVEVNSLLVDKPGTVNSVQNLSPFQGGLDHQGEAVQQGRALQPAGLGRLRQGMREALISLL*
</t>
  </si>
  <si>
    <t>C_1930002</t>
  </si>
  <si>
    <t xml:space="preserve">MSQQAAAVTKVTFKVTLTSDPKLPFRVFSVPEEAPFTAVLKFAAEEFKVPAQTSAIITNDGVGINPQQIAGNVFLKHGSELRLIPRDRVGGISRAR
</t>
  </si>
  <si>
    <t>C_1930003</t>
  </si>
  <si>
    <t xml:space="preserve">MGCCTELMRYLDLSGFKEGILEFDRATRGVLDELTGVLQDVAQRGPYAATPLLLMAVLVEGGLGGTLAALLQVRMQGGRGRAHGP*
</t>
  </si>
  <si>
    <t>C_1930004</t>
  </si>
  <si>
    <t xml:space="preserve">MLKSSLCFLGRTDLVSFDCSHASALLLLQLLRVAAQLPDTAQLLARPVRLGSVQASVLGCLTSLAEGPAARLLLDCDKLISSSASLAAGRAEEQQLQQLQVKMARKVRETHAALAVSGAGGLVAAAECEHTCIGYGAARTAWLEG*
</t>
  </si>
  <si>
    <t>C_1930005</t>
  </si>
  <si>
    <t xml:space="preserve">MREEQVDAFLTCMCKAHGHSTWLARYLHMLGPEVSQLLSQGRYSDELLAALRAAGQKTLADAVMEHFWGRDPDPEDSEAGEMDVKPWAERLGLLRFDMLAEQLRLPPNADGSVKNFSNGLVFKVDPLEVWSKYTDGEPSAGALSGMRATDKEARDKQVKQLRGVPLLYLWRIGGRVVYVGMSGGWVKGSRIARYLAEGPGFSESSKMLPWLTAIDEGKEIELRVITLEGLKALEGMSEGMSEEEVQKKVQKKVKELEKHFLCHVDCPCNKVNNGSYRVETPRQGLLDKLKEKYKIKVRQQSAGRQPR*
</t>
  </si>
  <si>
    <t>C_1930006</t>
  </si>
  <si>
    <t xml:space="preserve">MRVIALMLLYTPRPCPFLHRLDLVVSRHLARLDEPQFQQQPPPTSPAANDGRGAGMSPLRLTPARGDPAFAPMHASPGQPAAAAAAAGAQVPPRDDPAAYRGGQRLLRLLRTAWFKCPDAPRPSDVSSLERLFNSVEQSGEVIRFARSLTARELMAAEEFYTPFIPGCGGDYTGLTLRQICERHVLPMGVEVEQLQIIAACTALGVTLAVLDVAGSAVGAIKHGPAAQQHGPPVAWVAHLPGHYDVIYPARPLDVAPGGQLVAAII*
</t>
  </si>
  <si>
    <t>C_1930007</t>
  </si>
  <si>
    <t xml:space="preserve">MAVACAVAVRPLVQVAVASAVSTAAPASSKPAVKLAASAVSAVALTTVSVSAGLLATTAVEDPRFHAADCQSRSADASASCEDLQPSTSTCTSAVADANRPTRRVRRSGSKAQRRGSTTLTASVPSMAAAVVLPPKIALRRRHRLRLRAGHSATAAATDKTPREQPDKPAALPEDLLPADATSTSSTGKISSAAVCCGLLAHCSAAQLHAILCGLVQAVASSSVKGNNRKLLLGSKLRKLLEGVGVAPANGKAYTAAD
</t>
  </si>
  <si>
    <t>C_1930008</t>
  </si>
  <si>
    <t xml:space="preserve">MRWWSMLALCAVALWATLAHAQDAPCSGHGQTVEGKCACSAPLPADDASVGYVGDSCATPVHHLYLNGQDVAETCAQGHVCNVVAPGDPVCFAANIADLAAGSYHLSLLLVSNSVDAAVTLRGLLTNFTAATDPATNVTTVTPLAYPNSTAVFALHTTHSTPSSQLQLTRRQLGYGAYTGLYLCAESTASTTIMLRGAQHSCPHTLLPNGTLELCSGRGSADTCPHGACTCPPPYAPPANWVQTAGLGFDDCSSTLQQLAPGGTPLPVPGQAPGTWAFFAVEVPATGAAHLHVAAAATEATQGEPLTVAPRPHLLLDKLVLSGVKALLASAATQRLTVTASFNASEAPSLPPWVTGRPVVVVSPKVDEVAPGAGGSVVWPDAPVARMALSQPGSQHTMSVGPWMSPASHRFWAFLTPHLLLLPLLLLLLLLLLLLLLLLLLLLLLLLLLLLLLLLLLLLLLLLLLLLLLLLLLLLLLLLLLLLLLQAPFAGGDCSVDTSASGKVCAAGAAQPMRREDLRGTCWQPCKADGSGFETEGCGELTCDGKTADHGNLRRKDTEMLCVEDQCQQGANTTVVDAAGRSACQQACTCPDDGSACVLTGSCLPGTRVCLNGLQLSKDGSTCESPPVCAEGSLKKAYDLQGGSAGSAFAVCACATAADPASCAYTSPSEAGGNVFRALSSRSVSRVCMPGQGQRPRVSHSAGATTPTHLSDGSAVATGGVCVAAQHGGGRRRGVSGGMVFFYCLLSIALAAGLVVGGKYGLIWWEQYKYGRSVFSQGYVSWPLFGNRNNAGGGADDW*
</t>
  </si>
  <si>
    <t>C_1930009</t>
  </si>
  <si>
    <t xml:space="preserve">MDPGKPWNSLSLRRKPAVLAIRISRELQRRPLLAECVPTAIGFAFGDCLTQFMNRDRKRTLREQWSFSRTGTMLCVGALCAGPVLLSFGRWMDLSILPTAPTSPLALSVKVVGCFIWQVAYITIKPAYRRSAVALLESSSVMIETQTQRLGLRHAHHAVAS*
</t>
  </si>
  <si>
    <t>C_1930010</t>
  </si>
  <si>
    <t xml:space="preserve">MVPQAREAEADAEGADDDSDEDSDENKGKVPVKSKGKSRRKASEKPEGSDQKRQAFSKRKRGLILKSYQLFKLTDAQVFVFIVNDKGSSWAYASPGFARTLGSPHLALMREFAGLSTTHRTATEIMPHPNRSVHNREEDDRMDDRPQVLRNNMVLEASGQAAAAATALSSTLAEYDRVAGVAAGPGAGGGGGRVNIALAAANAAAAAAAAGGPSVAGAAAGAQRVSPEADGAVAAVQPQEVADRGAGAVAVNGTGDSGAGPFMLYAHQLSAHVLDELAAAREDDGAGAGAPGPGDAGAAGGGGDTIITPSGRRLAAAIGVALGPAEAALAGAAAAAAAGGAAGAGVQEDAGEPMDMAPPPPQPPPPPPPPPPSGRAAGFPPPAKQPRCAGGDYGFRAPLPPHPHPHAYRHVAHDPHMDADDLATGPGHGPGALMGSLHHGARHILRGLGGSGGGGFMRPPPPQAPQPQARATSHATVSGSSVQQDPFMFGQLVQGSDGQLYRVLQELNDGEEYDVDVPGSVLGGVTGGGGGGSVAAHALALSSATVAGLSEDEANAAAELSALAGRTVSNSSVMQHGGGYMEGGMMGPGAGRRGG*
</t>
  </si>
  <si>
    <t>C_1930011</t>
  </si>
  <si>
    <t xml:space="preserve">MKGLAISNSDLIRTAHNSFARPEPLVPDNDKDDEKSGDAYHFISYVPVGGKLFELDGLQEGPIELCDCTDDDWLDKVGPHITARMERYAASEIRFNLMALVGNRVDIFSSRLAAATAQRDQLAAAAAAAAKLLEAETEVAKYVGAGQRGRGGAALVTGMRPVTLHWSP*
</t>
  </si>
  <si>
    <t>C_1930012</t>
  </si>
  <si>
    <t xml:space="preserve">MSSTPDHRPSKVSKELANAACDDFKRKAIDEAKKRAVAQRVDYDTFKNMVLTAHLKPITAPKQLNNDRPLPCWSFGVDGKMLKEQISQSQLPPTTPTEVPTTSGDFTRDWRRNCPTPDDKYRYLKLCGPEGLQAVFRVEISAEVLREMLAVLEACWLGHGGVAEEAEGGAGAALLEAAFVVQVLEAVSTAGRFSLTVKLLGSSAKPTLERLFSGLQSAVLASQAAHQGKQEQPAAAEAPHEEGGSTVDPCSPTRVAALQAMYGLPPS*
</t>
  </si>
  <si>
    <t>C_1930013</t>
  </si>
  <si>
    <t xml:space="preserve">MPPYVGNPPNPPPSPPPPWEGPYGSPPPPETPPSHSTPQPRSKGTPPANHPTNDPGRPSTQAPAALGDEKGQQSPGRPGNSRPCTHTPNPGLPDCGGSRFGRPSPSPPAAPPQYIPYCPPLRVPIPAVPNPIFPPHHSPSLPHPPPRQAPVSPPRPPQSSPRGP
</t>
  </si>
  <si>
    <t>C_1930014</t>
  </si>
  <si>
    <t xml:space="preserve">MGGGRGDGRGGRHGGRGGGRGVAAHAVALGSDSASDAAPEAAHAAIGALTPASATLSAPAASSSSSLPAAASAPAAAASAAPSSDAAAVDPVSSAVSMYAPYAYAFPILTGHSSPGDSTAPAAAPCAAANGSTMGAAASQSSAGVAASAIGAAAALPTAGAAAGDASSRAAPAGGTPQATAGHRYRGRLAPAARL*
</t>
  </si>
  <si>
    <t>C_1930015</t>
  </si>
  <si>
    <t xml:space="preserve">MGPKREQATQMRMARLRRLAQRQAQIQQPPPARGGSLTSSGPLQAGPRASSARASALSWLSRAPVLLSAVLQQQPQLYDRQRLSAVERFIDVLDELPSRYRDAQVLYLSKNSLTSVSGLEQFGSLRVLGLADNLLSEPGQVEALAAACPGLEALSLEGNPLAMVPHYRSRVILALPGLKALDGRPVTDEERAAAPGELAAEEATVAVLMRNACEVHNMASVVQRAQLHMELLHTMYSRGAVMARVEALGDAASAAAEGRGGARSLTRLVELWDYEGGMGAEVMMAQQQTTAALLDLLAQCQAALDELLRSMAATAGPHTSSWSAAAAGGSGAQGAGVRAAAARPALKSALKRTAHQRQSADGAAAEASAARRSGSGAGGSQHGGDEEEDAAMMGNLSDDEGQKSNSCARDGE*
</t>
  </si>
  <si>
    <t>C_1930016</t>
  </si>
  <si>
    <t xml:space="preserve">MVCAFAYSCIHNCTMLSHRHQCFPVPLIIGACRVQSRKSGDCVPYVSFGEDGKRGAVFGHLQSIEALLGSVLPSVRKTHPSP*
</t>
  </si>
  <si>
    <t>C_1930017</t>
  </si>
  <si>
    <t xml:space="preserve">MGCIINQLDADLKATKLVHEQEVRELKLVYEEEARELRRVHEEAVGELNRVHAEVVGELKRVHAEEVCMLKEEVAELQRELESGTRGLRR*
</t>
  </si>
  <si>
    <t>C_1930018</t>
  </si>
  <si>
    <t xml:space="preserve">MTAGSAGAGAGAAAVASRSLALRQRLQQRSRTFSELSPQRSLALVELAVSGAGAPLVLPPAHADKLLPLTGRGGVNVTGPRVEVPSPYSEDSAEEDESVRRLRTLRSMRRHHPELAASLDRFATSYSSLEAMAQQRDHKSLAGGAAAASPLLRTVLENGSMHGSGSMAAAEELRQAPAERGTAVAALTRPPAAATRTPTGTPEMMQAVGSAYAVPGPAGPACSAPTTGPPSFEVMFLDAEAAAAEATSSGALAAAGGSAGAGGGNGLDSSGSRRWSITSGGSAITITGALNSGRYRQRYAAAARGGAGMSGRQSEASGGASELALTWQAIMGARRCNGSVQRSRSAGEASFRPAGVGRRSGAGSAGDDGSGRGEAEERQQQQQQQQQQQQRHQVLQHHHHWHCSRQQLPHQEHRRAALVQAWQAVLAETGPPSGRHAAGSGRIAPHPLSASGELAACGVASRASTGSGFVRCDSGAGQRHEPSLAELAGLDAEALAPAGPTAPALLPSAPGGSRGEVGTRSTLSLSGDGGDPDSATPSGSDSPAAAALRGSGAAAGAAAYKAVHGARPTPATRTNAGGAHAAAHTAAGSSHDDRSARLSKSLSERSLARVVTTTTTGSTSHYRRVSRTKSRFALLQQAEPGEGGADALSRHPVHRLVRNSSGGSLGSRQLADVKEEDDELMAAEKEAALAAAATARASADGRRPSADDLSAVVELARRSRSSNAGRDSTSTNGGINSVGGAGAGGGRASSSGSGGILKLGNLSSPGCLECEQLQPVPEQLESAGGSGRFSAGPRLSARGAGRSARVSGADNGLDAAALAGAVHDGEDHCAGSPVVGVSAAGTRRRSAWRSASELSLAGLRFSGGPGPRVSTASRDAEDLALELSRMSAESAASAAARAALLAAGGSAGGVVSSGALVVRGQSTGSNGSVGSQKRRAAQARACSSSQSGRRPVVAVAAAASESGRPRLGDDSMSGRDPATNPDSLVPNGSVRVASVSAGVGGGIEGDDGNVDPCRAAAAAAAADAAAGELGMLESSDSDQELLEVLAAETRAKNARDAVASPLARIRQNAGVPGKVASFRFAAPIVPPAGGSANSTSAGGAVSNANNAGSGSASPFQTAGAGGHSGEAAATGAADDIPIPPLAAPVVPERELVAAEHQRQHQHHSHRDLHTHSGGGSTTSNAAAAAASSAASSASQPGATGTAPAPLSAVNLHEHTRRWDAAAPASNPAAIVAQLTSPSPSQSGPIDPLSEPEGAGMSGCALASAAALLQSALESTAGVANAHAGGGEAGRGGIGVGAVGAGDASHAGAGNNAAGGAAAQGSPPHGRNLQTPIPKALVVARLSMPLAPYGNSDTTALLAAAVAGGGSGALARGLSRQASATTVGGVSVSASSDGHQSQGPDLGLAYLPPSTCYSQTGMGAGTGDDSTASRSIEQPPTNATYISNLSRTPSHMAHCVTTIFGGTQVGGGGPARSIIACVNSGGGVGMYAGGGGRGGLPSMVRGQSNLGGGAGGGGMSGGDTVEAEVEEAVLANRRLQDERAVLMDEINIDKILGFGSMGMVYHGRLYDTKVVIKLIEHGTGVLGKEKERGRLARVEACVSRMLLHPNIVLTYDACTGRLQPGRLAAKLGRGGGGMGGSSRGGGGRQRFMTVMVQEFCELGTLRDAINRRKHGLAGSGPESAALLYRVALDIANGMKHLAALRVIHADLKAENVLLQRADVTPDRPHGFVAKVADFGLAMVLPPGEDGLKQGIHGTVSHMPPEAMRDTVFSLATDVFSFGVVLWELYTGESPYRGMAPHEVVEAVCARGERPAWPDGVPPELSALAEDCWHTDPDYRPTFGEVVERLRGLLAPARGAPERCPSMLSGMTEESDELEAALRQQRRGAPAPSVRCPTSGGMAGVGGPSGVLTSRGTPSEAGSDMGFQAGGDTGASGQRGGAAASGIPTADSGNARGSGFDGANAGVPREAPRDPLGLLLWALCQFPAEEPVRLEDANGPDTVQWVMQASEVENMVLRSREEVGPSRSLHSMTASMAGAPPSVVIEQHP*
</t>
  </si>
  <si>
    <t>C_19400001</t>
  </si>
  <si>
    <t xml:space="preserve">ILLRHLLLLHRLCHASAAPLGALLGAAGPALPGPAAGGAGHPVAERPRHHRVQTRQLPARHRGGGAAGRAHGSSAGAAHGCGAAGAHALAVCRRRRGVRAALRGPRGGALPEHPRARARGGPRRGARAVGVQRGSGAGCRHQAGRRPRTAVVRAQWRRRRLRPPGHVSSSSWRGRRRRRRRYSRQRAGDRAALAAAAAERGRRGHGCRRQRRCCCRRRRRLGAGGGGAQPAVSRRRVHATAAHLPHRNAGARSQHGTTEPALAPRRRTRPASRHAR
</t>
  </si>
  <si>
    <t>C_19410001</t>
  </si>
  <si>
    <t xml:space="preserve">MSMQLTEAGLAADGSGSSSSAEGAAAAAVADAARGSTQEREEQAERERRRLGGLLSGGLLPGSWSWWALRCVMGQQHALDGRSHTLLTEASQTRHERTRTRTRERALLHADQLNEAVSAAGLLATAGAAAAMGAAKEEKKEEKERKEQEAVAAAAEALAGQRSALSWSVWFPLQVRLRRETGEHYISMGLVGEWQQQ*
</t>
  </si>
  <si>
    <t>C_19420001</t>
  </si>
  <si>
    <t xml:space="preserve">TDAAGGEEEAQPKPARKARATPAAKEAGAEAGAQAKPKAKRGAKEPAADLVQYTAALRKPAPPAGSTPLNILSWNVAGLRALLKKHFVGESPGEIAELRALA
</t>
  </si>
  <si>
    <t>C_19430001</t>
  </si>
  <si>
    <t xml:space="preserve">MARRGSWQRVFPCQEDPTRYLELFETPRLNNVLLCKYYAQRMAGGGGGGGGGAGGGGGAGGGGGAGAGGGGGLGARPSTVSRGARGAGGGGGAAPGSRPASRK*
</t>
  </si>
  <si>
    <t>C_19440001</t>
  </si>
  <si>
    <t xml:space="preserve">CRDAGGPRRVLLLDEISTGLDSATLYSIADLLCKFCRLFGTTVLVSLLQPPPEVYFLFDDVVLTSAGIAITAASTCTSHRTSSPPTPHHATDTSSPPTATQ
</t>
  </si>
  <si>
    <t>C_19460001</t>
  </si>
  <si>
    <t xml:space="preserve">PGHSRLQTALPLRPLAAAGRAAAAAGHPPVFQVGDSGAFRLPQYSRGIRQRITERRGAVRAGIRDGARRGARGGVPAPERGRGRRRGAAAEQHPRPAADGRIPGF
</t>
  </si>
  <si>
    <t>C_19470001</t>
  </si>
  <si>
    <t xml:space="preserve">MEAGAATAAPDAIATAATATATVTDEYGNRIVTVSGAVASPISAVAGPPAAPATPVPAAAAAAAAAAGEGEGGAAVAGQGLRSIPRESYEAFMDIDAGRVRVDRVQLCSMGGRAPGHYYRVASLLRKRSKENSGKREQARLKKKQEKDAKKKELQLQKDTDKERVKAVADIAGVTNAADGGGGTAAAAKAATGGAATSPATAASAPISSARYIRPPAGAVTVPGTGGGGGGAQHRRR*
</t>
  </si>
  <si>
    <t>C_19480001</t>
  </si>
  <si>
    <t xml:space="preserve">MRGTADQRRQLLARELFMPALSSLQPAVAVCGSHSGGSSAGKASGGGASAGGGSGGFCLSPAVSELEVDRLLLRASGSWADLTLVETKTSSKGTSAAIPQLKRSAMVLLCGYHVIRQRSAVLRHQLPVDVKARGVVAWARVEGNPPQEPVKLRPACGPAQVLDVDVFSAQDVL*
</t>
  </si>
  <si>
    <t>C_19490001</t>
  </si>
  <si>
    <t xml:space="preserve">MVKLQAANCADCKHDCKAHTCRKCDASKACGSGIQALIKDLAAKDGVFHGHQMVLTTPPTTIAPATTTTATTTAESDSDNDGSDTNTDTTAESGSDDDDTAPTAPSWAAFPQTLFRSKLALSSMVKKLVENIKMRFPADVSVAAKFGVLGPRALAADSGVPKYGEEEVAALAQHFKPVLGDDCLLAVDQWVMARARLIAVAKEQKKSGDVMKARPFYERLLSWLSGMGRELTVLVQIMLVLQPSTAEVERGFSAMNDIKTPGRASMKLGTLDVLMRVRLVGPPIAYQQRPVAAAQDAPARGKARGTNAQGTAQGFVPAADVWLPT*
</t>
  </si>
  <si>
    <t>C_1940001</t>
  </si>
  <si>
    <t xml:space="preserve">MLDNYHVIELIGEGSFGKVYKGRRKCTGQITAMKFILKQVDLWSLGVILFELYVGQPPFYTNSIYR*
</t>
  </si>
  <si>
    <t>C_1940002</t>
  </si>
  <si>
    <t xml:space="preserve">MQAAPRTIAIQLWLVNTGMGRSAAAPASAEEQAALHAKQSQAIRLLVGWLRERRATADAAAATAVGGHGQAGPSRSTYDIDWRQAKRAMQVIRDLEYARPDKRRRWQQHQRNGGGRQAEAAEAAAALLDAEERGLVAVLGAAAAAADDALADRQCTRRDSHVMCRTGVRAAALDGGVAAAGAGGGGGGGG*
</t>
  </si>
  <si>
    <t>C_1940003</t>
  </si>
  <si>
    <t xml:space="preserve">MQFSCIGVPKSEHARVLACSLPKPVGA*
</t>
  </si>
  <si>
    <t>C_1940004</t>
  </si>
  <si>
    <t xml:space="preserve">MAGAKRDAKWLKDQLSRVLGWDDLILEGLVDTVAAAAGPGGDRAEVDSVVETAAAPAPSVAMPCR*
</t>
  </si>
  <si>
    <t>C_1940005</t>
  </si>
  <si>
    <t xml:space="preserve">MPKRSQKHASEDDSEVALDEEYEASEDAPSDDDSDYEEQPAKKGKKTPSNKENKPPAKSAKTPSSGAKPQEKVIERLRKSLYSSINAQMVYKKGMKYGSSRVNVEIPNMTPADVEAMLGDKLYGRASKGPKQVSVTTGCSDELEDVMGRAPYKSLRYGAALVLHNDTVKLVYSRETGILKATAACVMLK*
</t>
  </si>
  <si>
    <t>C_1940006</t>
  </si>
  <si>
    <t xml:space="preserve">PPATPTHPSPHLKDLHLHAAAAAAAVQPATAAATAQARRRPQHASYHGLPVQAGQVQRPGSKACQRPIPHRRSRTPSRPRTRSLHASAHALSAPPSGAPPPGQVQRPGSKACQRPIPHRRSRTPSRPRTRSLHASAHALSAPPSGAPPPGQVQRPGSKACQRPIPHRRSHTPSRPRTRSLHASAHALSAPP
</t>
  </si>
  <si>
    <t>C_1940007</t>
  </si>
  <si>
    <t xml:space="preserve">MAGPLAAKLVRDAAPPPAPPPPEPAVPAFAPLKTRAVVAVAVAVAPPPPPAGPPPPPPPAAAAQPPAPPLAPAPPPTSATVLPAGSVKAAAAAAAAAAASTAGGDAKGAGGRLRESSPAAREVRTGAVAAARQSLAAVPATEPAAGHSKTPPPAAGARGSVAAATAAYAAAASTPTGPAAAPPPQNGGAQAAAGGRRSGAAQWPPQTPEAGPEAAAASDRTPGSGVAEAAAPSAAASTTAAATGCDGGSAAVAGTSDGGGAAATVAAAPPPAAAPARTGGGWFSSFWGGGSGGGAGGATTSSPSQSGGGAAAAPAAAGSAASPPSRKGAVAASGGGGGGGGSVRGSRDDGGDADGSAGLEGPQPCATPLGVLVSGVRRQ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QAGNGGGGGAGGGGGAQAVALRAASPGAAGLRPGGGGGGGGGMDDVLGAIKSRAFHLRSRSRSDAGPGRKGQEMAAAAAAAATSAASSRHASDPQARLIARAQQLRSVMALDACSSGDESDSGGGGGRAGGRGGVGASRAWAKDD*
</t>
  </si>
  <si>
    <t>C_1940008</t>
  </si>
  <si>
    <t xml:space="preserve">MDEDIYTHLKSPPLRDRQLMALRDPYNGLLNCAIIYIQNARPDGPAVQLMAEVPDRIERWAEGAAALKARDRLPHCWDQWNNQSQKEEWNSAHVRFFHPNQTGGGFGIQHFMTGTWPEGLGGHIYPGPRAGNASGWIELIKMAMGHFPWHLMHRLRHDGGLYLASTQHAPVPDVLAYTPGVEGREWASYAEWNEAALALARLALEMGRAAAFPAPRCNVSWLGGGRNNRLPLDITESDDVKQTWIMPYGRPGEGFGSLRCMLGGYLAKGCMHPNWFYPSGLLAPEYDDLVAHVQHNNLGVAVADASLLANAPAAAAAAAASLTSATAGGDGAAAAAAAGAAAAGGGGGGAAVWDVESLAAALMAAHGGLGSGGGTQDVGVKQEHTRPRLLLLPAVPVLSGKSGPRMKVFEDNSKSGDVCNWLLGKPFM*
</t>
  </si>
  <si>
    <t>C_1940009</t>
  </si>
  <si>
    <t xml:space="preserve">MRAAALPYGVVNLPHKNKDKNKNKNKDENKNKDENKNKDENKDKDENKDENKDKDENKNKDENKNKDENKDKDKNKNKNKNKNKNKN*
</t>
  </si>
  <si>
    <t xml:space="preserve">MWVHVTQATCYLCWSLKRLLSKKGWDVSLANWHALAPSGARTPPAAASSSAAADADAAEKAAQAAAVKERAAQVRPLLSGPCLQFFLCWALGCTRLTVEHVAGLGGEPREVVGAGADAAAELALQPRLLMRPLQPSLRPVAEDQLEASCLVLAVASLAFQVTVGGGGGGGGGGGGGDGDVAGAATGGPRPQPQQQQQPQQRACTTPYPPACVYDAVRSVLPSFCAPQLDDEDVDSGPERTDGTLLLVRLIGELPSRAAAARLPGLWRLLLLEIDCGLLSEMQDSLPKAARLLLPNELNARATAAAASGAVLLQPPPGLSYSLRCALDAGLLPTLERMLRVPDAWSGPCGDKGGTSGDDAQAEDDCDGSSTGIGGSSSSTATQMMLLLMVVLGATGVWPALLAHGPVHQLVSLIASLGAVCTNELLLERHSALRNRMVVGFALTSLLQQAVDMLDWGVGGGAVGGRAYTAAAPAQAPEAEGPQQAQQQLSKSQKKRLKKKAGGGGSGGGDASSSSGVSASSSSGVSASASASATSGTGTGIGTGTGAMDMWFAFSGGEPDTGPVTFPVMAAYGGAPRAGSAAAAQQALLVSFALQQWLPALMMLAAYYCRIFCRPPQAQEQAGAAAKRGSGGSDDDEEDGTIPQTLRLCAAVLRLLTRVAMRAAALAQAVRGAGGAGPSSGSAAPLSAQQQQQLREWGQELAGWESGVLELCGCSLTQMVNSLTSPALVNTAAGRELEGALLDAMQAYALFHPQYMQDILSGCIFVVDSEDLKEAAKPGKGARGRGAPQALKRKPTMALVPATMAKAAERQGRRPLSAFLDSTGAACSQLWILNALDKAVAGAAGPSQQQQQQQRDPAIDRKIEALSNAARALVEQEAAALWRALCAEGGADWRRRWEAAGRRGSGDAGLLLSPEEVRARLREAGVVMGSAAVEDAGPAGVSGSGSGGSAAAAPGGLLCGSPICTRLRGPSALVPPGAGVGCPHCRQVTYCCAQCRQQHWGTGRHGEFCVGVKAAAGEDTPAARQWTHIVLPAL*
</t>
  </si>
  <si>
    <t>C_1940011</t>
  </si>
  <si>
    <t xml:space="preserve">MQRSARQLLGTGRAVVAAGAGTTRRSATSSSTSRPYYNYILVSESTQRTYNGITNDLERRLRQHRGEAPGGAKSTRTAKDWPRPARFAGPEGRLRGLCLVLQAQAEGQAEAQAEAQAEAQAEAQAEAQAEGQAEVEAAALDTAAVRPAAARQAAAASSAPAAAGQSPGSATEPSTPEHRPGPPQAGGGTGHTAVAPIAVATRKRRRSRSGGLRSAAGSDGGGRGAAAGRRQQQQQQQQQR*
</t>
  </si>
  <si>
    <t>C_1940012</t>
  </si>
  <si>
    <t xml:space="preserve">MRSTAASTCRARCTAPRRPLRRSTSGWGCTSRWRASSWVSSRASSSRRSSRSSSRRPRTGNNDEAWREVTSRGDGCWGVGLDIKGVLARVREDQWVARTAVFTWTTAVIHGMG*
</t>
  </si>
  <si>
    <t>C_1940013</t>
  </si>
  <si>
    <t xml:space="preserve">MEVFEDAGDPFAFDLEEIEIERLRAAPPAQAAAVAGAVPGGGPAAVAGGMTDLAALLGRDSLGGGPGISAAAAAATGEGGGGVGSPSSGGGGASGAALMSRERESIGGAASAKAAAAAERRRSTAAAARGGGGGGLDLLPDLDGAAGGVGADXXXXXXXXXXXXXXXXXSSDRSLLLDATRAPLTLAAASRRAAKRPRPSLGSGAAAAGPASPAPSPLATASPRSRRAAVAVDANAALGGEAAGAGETDAAAAAGAMFAAGSAALGGWPLAGAPLGGPVAGNTGGGRTARRALLSSRLLLLGRPPGGGAGAGGCAGGSGVSDIAAFGDVGAAVGDVGAAVGGGGSALAPHLQALFRVAAGGRLLGVSGVGDATCCCALWRVWASHAWMIDIRTVFVVSRCDKRVCALGGGAGAAFRHHHQQHQHHHRHHPPAPSPAAGIHRRPPPGTPNADAEAADGAGDGGGWAMAMGGAAAAAAAGGLDTGLLRGSLRAAAGLAGAGTPAAAAGATVELHQLQMQQVQLREQMQEQMQEQEQMQEAGVAAAGGGSCGNANQLCQQGADDHMDVDGGGGGGGGSPAASAGAGAAAAAEADAGASAAAAAAALTRSQSQSQSFLLEHSDKENQPPQLQPGAQPGAQMPLEQQQQLGGGKAAAADLAAAEAEAVVAAQEGGVPSGGSEVLSPLRLLQPLQPRNAAGGGRTLAAAPPPPQHAAPLAAGAIAAPGQQQEQQQQPGGGTGHAAAAASQDELVLGGFGSGSGSGMGPDLGEEPADMDLEPGLQAHGHALGDDAVAAEAAAVDGGGGRMSRAASAHGSQEQQREPMAAAAALAAGVGAGQPHVTPFAQPGIQQSAAAAAAAAAAAGLGSAAKSRHDGNAAASDEAAVGSARQSYSLGGGGGSASAGIGGGFGGGGGATPSAGNGGGFDGGGGDQEGLAALPSTSSSYGALSGGGSGGSGGSGGGLLGRTMVQFDAVARAVVALSQQQQQDSQAKLLLLSQAQQPQPTQPRLAPPTQEALLPATQLQPGAAAGAAAASASASAATASASLQAMVTGRSRREAARCFYDMLVLNNRGLVRLQQQQQPGSEATGGSSSIAAQPVAPAEGGAAGVGAAEPGTVAGAGAGTCPDVSVTLTAAGVAAARQRGIEGVGEQQHLLPVIVLAAGVPGK*
</t>
  </si>
  <si>
    <t>C_1940014</t>
  </si>
  <si>
    <t xml:space="preserve">MALTMRNPAVKASSRVAPSSRRALRVACQAQKNETASKVGTALAASALAAAVSLSAPSAAMADIAGLTPCSESKAYAKLEKKELKTLEKRLKQYEADSAPAVALKATMERTKARFANYAKAGLLCGNDGLPHLIADPGLALKYGHAGEVFIPTFGFLYVAGYIGYVGRQYLIAVKGEAKPTDKEIIIDVPLATKLAWQGAGWPLAAVQELQRGTLLEKEENITVSPR*
</t>
  </si>
  <si>
    <t>C_1940015</t>
  </si>
  <si>
    <t xml:space="preserve">MQQPYGRAAAAAVMGSPQPGGGGGADGLVGGMYASPHQQPLLLQQQQQQQQQQQQLQQQQLQQQQQQQSPLPGFEHLEEYSRKHSREWSKPATVTGLLGHATAGSPYRGGSHATAASGVPGGVRYSLDQHRSSVGGSQQQLLLPLPVLPSHSQLQLQLQPPSPLSASGRSVASGLGALGSPPGPSAATSSSTRASVAEGSGAAATAGGGGRRAGSPLGLAGRSGKAMTGAATSGGGGSGGVGGFGTSGGKMTLNGGGGAGIDGRGSSNGGANALLSVRRYSVDVPMGFEMLMHGNMSNGGLSNGYGAAGSAPIHSTTAAAAAAADPPTPQLTRLRQLESVQEAAVFEAGGGAAGGERAASVNSSNGGGGGGGGGGGAPSLRGMMDSPRFGPGSNSEAGSLLGSPGMSPATAGGGAGAGGGVQSAATQRAAAAAAAATMAAAPPDGGCGTDIGRMLARASALVAATSPQPQPAPAPGTESVVAFFDAAAAAGSEHVLPPGSATGYGLYGGSRIMHPANRLDPVEEGAGSSTVVTTADDASFVASGLVCSLVASDRERAPSAAAVVGTFAALPSAGMVAPGASGAGSGIGSSGGGGGVAGSVVLLHVGGAAAAAAAAVRAGASASGGSTPKQSPLPATSTTATTSPPGTPNAAATAATAAAGASPASGEGPHSSDPTATYGRGQEHGNGKGRSKLSALARKVKKALRG*
</t>
  </si>
  <si>
    <t>C_1940016</t>
  </si>
  <si>
    <t xml:space="preserve">MPEDEARARLPSIRTGRPAATAAAAPPHSGPGARPAAPAAPAAPAVPAAPAAAGVVAEADMVPAAVCKDGPMDTVTVAGGAAAVAAAAPWAAGASSSVTSGSSAAGVSSTGAAAAAAAPPTQAAATLLAAAAGMPPPAAVAAAAQWQQQQQQSGPAGAAAAAVVAALAAAAAAGALVAGCWAVLAAAAVWQLWRAVLGRQQHLHQHLATQAAPGGGIDGRQHPAHDNPIHDTLALLNSSGSGGGGDGDGPNGGGGDGESRRPGHVSFYDHRHRDHDPSPGAAAAAATHGCSRGGGGGGGGATRAGSGGGRRRRRQAVGRGYSRRRRRHQLRARAGVGPGWGAAAAVWAGPERRSSLGLAGCGSSDGSGATSYGGGGNGSSSGGGGSGSTKVPWLWRMALPGVHLLARPRGGGGGGSSSSSRAPAVAASLLAPSATVAGSAAASAAASPLPGGPAAAPAAAAAAATAGGGLGDLRVASGVTELLLPPGGVCSLSATTGGAGGGGGGGSGSSSAVAGGAVGGSGHPAILLGSPTLLDSPSSAMSRGSGLRGRVGGGSLFGGIGGGGAGSSSAATPVGGSSVARVAQAAAAAAAAALSGLLGSPRAAAWSPQSHQQQSQQMFASPLNPSGVLGGQQGPAPPPPSGTFGAAEAEEGGGSGSGRSGGLASRASVEALQPLQLPAAAVVAAGMTASFGGGGGGGGGSGLMSSSMADSQVRTHTHTGTGESDFDVTLPMPVNREVQGAEAAVAAPAPVPVLPTQAASAAPAAAMPAAGANSIVLGGGGDGGGGGAAAESPFSRAARPASSHSYNNHNNHNFKSQISAGAGAGAGGGAAAAYPSLDASAGYGGGGYGAASTTEFTKYTSYRYHHAGASGLDASSTGTNAFALAEAGVVLMPSAAQESGMFDSLDPLGAARCAAANASDGSVNGPAGGGGGSSVGTVGGAVPREGSGSAGLLRPLSPPPQRVAQRASPQQGNRSATAAANPAAANATAAAAAALAADSLVPAVSGIGGGGGVYDLGLGVLSRQ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GGGYSPYSNRASLQHAASANVGGLSSTASGHSLGMVGGGGGGGGHSARALAVTGGLFVARPPAPAAQSPGGGGGGGAAGPPGPRARAATATGATPTGVTSGSGGGGGGGGGSAAAAALLAGGGGMGSGPVWTATGLSGLYSAATAPGLDSVGSLQRANTVGGASGPPSRTRTAATNAAGASSAASAAAGTAAGTAQPPSARQSHVSMYGTTPAGGGGGGGGGGGSTGGVGWGQERV*
</t>
  </si>
  <si>
    <t>C_19500001</t>
  </si>
  <si>
    <t xml:space="preserve">MAPAAESGGEDLAQLLQLCKELDTQPPPLRDSHAHAFFSGFPLERLFRALASAGDKDAVALVSDVLARLLATDLGQTLLPGSAPYLAAAADAPLPALRRLAAEQYGNLLISRTAARTTRQQGTAAVGGDGDDELASASLGQLVHILTDDPDTTVAAAAAAAIRGYVIAGGLAALRRVLAAGSPAAAALAAAAERDRGGTVRLRVLELALELAAAGGDAGSGSRGGVGFLRSGL*
</t>
  </si>
  <si>
    <t>C_19510001</t>
  </si>
  <si>
    <t xml:space="preserve">QPLHRPGAGAHLPRGQRREGAAGAEQRSGRCRGGGWGGWWWWRQVGCQGRTAPDIFCLSDTTSPAPPRPAAPPPAPPRAHASIDCNQPCARKRPPIRAPRRRRRRRRRRLLARGGGAAPVAPQHAPHPGPDALALPAAATATAAAAAL
</t>
  </si>
  <si>
    <t>C_19560001</t>
  </si>
  <si>
    <t xml:space="preserve">MSVKAASAAAAAAPQPYPTTHQALALMTAAQAMQQAVSLMAAQGGFAGLASGEHARQLALMAGTPLPQVPFARTLAAVGAELAAPGGDLALGGAVARYLEQRRQQQQQQQQQRVAAAAAGPNAAAAPAAVVREDGGFIGEDDDEPAAASRAEVDSLTARLRQAARRSSALVHGPGGDGGAAAAAAAERVRLSRAVESGGAEALQMIGLKAGIVCQKTRELENGGVARPCV*
</t>
  </si>
  <si>
    <t>C_19570001</t>
  </si>
  <si>
    <t xml:space="preserve">WCTWSGRPRRRTCWALPPTACRAGPWRRRRRRRRSRCRCRSSRSSSRQRRRGRRRRRRRRRGRWRRGRRARRWRRCCGWCAGRTAGSGAPQPPAASAAAAAAASRAAAARAAAAARAAATRAAAATGAAAAAGCGGTAGGGGS
</t>
  </si>
  <si>
    <t>C_1950001</t>
  </si>
  <si>
    <t xml:space="preserve">MPPDASGPILDMIKGGGSSSSSSSSSSGSSSSSASSYSGPAHSYPLLRRAAVARVAQLWLLHLLPAPAGAVWVLKARVLVLDVLQQLFALHAAGMSARRALEFLHVSKAAGTSMCKLAEAAGCQALDFGMGRTCLMREFDDQPRWLNASHHWAHSDPALSTRTTTYGLGWAPSLADFTLRRSSAASHAAPAAAAGASGSSSGSSSGSSSGSGSSSSPQSTAGGWEALLGPDGGGSGGPQQARRRLQGGGEKRGRRRRRGREEAAEEEGQDEEEGASKEAAAAAADGTGEAAAAAAASGGGNPLVHLLPTLAFLMYGYPRSANKARTCPQRLSLLKKMGLDFFANEGPAVVGPEAAAAAAAEADVAAAAAGGVNASASSSPSGGVSRRPYSAVVRGTHLCRRFAYAIALRPTPD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EKRGRRRRRGREEAAEEEGQDEEEGASKEAAAAAADGAGEAAAAAAASGGGNPLVHLLPTLSVIKELEAGAVQYDNLLYGWGRLLAALDDVVWRLAAAGGREPVPGLFAEGCGCDGW*
</t>
  </si>
  <si>
    <t>C_1950002</t>
  </si>
  <si>
    <t xml:space="preserve">MPGRRPHSNSSGSSRHVLLLPLLAAALLAASLLPLSPKLIAAATAVDAGLLAAEQAAAGSSVFSGGGGSSSGGGGGAQRVLAAAAAGQADGGEEAEAEMAAQLAAGEVEGRRRLMSLVRAGPLPGLSFPGFPGAGLVPGGGVAGAAVAAGAAGAGYVITQQDPIAIALRQLSIVAIEAYGTEVSAALGMCTKLIALLLKPFITEFTFGQEFFNSLAGILLDAYNTERDRLTVTPVATLNLGGGGAADGLLAAARQGRDNVIAALRPPLPGGGSNVAGLWRQAMQARQGGGGGGMGQAADGLLARMQGLAEGASNAGFFSAQSG*
</t>
  </si>
  <si>
    <t>C_1950003</t>
  </si>
  <si>
    <t xml:space="preserve">MEAGRWDAVLAQLVRRSGVAEEVAVAVVSEHRGALMGSVAAGKLTARMRIGRSAASGGGGWRRGGSTISSVGCASIIDDGWIGACLRCCGGGSAQHHTSYVLQFGAESPAAATTSDAAAVAGNAAGATLAASGSSEVRHSRHLVEMLAAVAAVVRADPALCVIADRLTVRLEAQGEAAQLAAALQARLPPPLRCATVECMRKWLFRHKFEVELALATAGKPDVPAAAGERASATGAAADEAAAEGRSRQAG*
</t>
  </si>
  <si>
    <t>C_1950004</t>
  </si>
  <si>
    <t xml:space="preserve">MLRGAVSHGPAVADRAAAGPARCAAPVARGVRSAAPTRQRRAEASVNAPRAGPAGSYSGEWDKLSVEEIDEWRDVGPKTPLLDTVNYPVHLKNFNNEQLKQLCKELRSDIVHTVSRTGGHLSSSLGVVELTVAMHYVFNTPEDKIIWDVGHQAYGHKILTGRRKGMATIRQTNGLSGFTKRDESEYDPFGAGHSSTSISAALGMAVGRDVKGKKNSVIAVIGDGAITGGMAYEAMNHAGFLDKNMIVILNDNQQARRDGCARVSLPTQYNNKNQDPVGALSSALARLQANRPLRELREIAKGVTKQLPDVVQKATAKIDEYARGMISGTGSTLFEELGLYYIGPVDGHNLDDLIAVLSEVRSAETVGPVLVHVVTEKGRGYLPAETAQDKMHGVVKFDPRTGKQVQAKTKAMSYTNYFADALTAEAERDSRIVAVHAAMAGGTGLYRFEKKFPDRTFDVGIAEQHAVTFAAGLACEGLVPFCTIYSTFMQRGYDQIVHDVSLQKLPVRFAMDRAGLVGADGSTHCGAFDVTFMASLPHMITMAPSNEAELINMVATCAAIDDAPSCFRFPRGNGLGLDLAAYGISKDLKGVPLEVGKGVVRRQGKDVCLVAYGSSVNEALAAADMLERDGVSTTVIDARFCKPLDTKLIRSAAKEHPVMITIEEGSVGGFAAHVMQFLALEGLLDGGLKFRPMTLPDRYIDHGDYRDQLAMAGLTSQHIASTALTTLGRAKDAAKFSLSALQA*
</t>
  </si>
  <si>
    <t>C_1950005</t>
  </si>
  <si>
    <t xml:space="preserve">MPHQYERSRRFLDDLEQSLKPPPLAPPPPPRQHAIDEDADVCLAAPAVAAAGDCDSSDSEVDEDAAAPVQIKTNKIASKLKSMFSRGSFLKARSAAPQAAAAPAAVASNGNGGDTAHRRTRRPSIVSIGLLGGGEAGSEDWSPLGCSRAAAGGMLPGRTASFHQGAGSAAGXXXXXXXXXXXXXXXXXXXXXXXXXXXXXXXXXXXXXXXXXXXXXXXXXXXXXXXXXXXXXXXXXXXXXXXXXXXXXXXXXXXXXXXXXXXXXXXXXXXXXXXXXXXXXXXXXXXXXXXXXXXXXXXXXXXXXXXXXXXXXXXXXXXXXXXXXXXXXXXXXXXXXXXXXXXXXXXXXXXXXXXXXXXXXXXXXXXXXXXXXXXXXXXXXXXXXXXXXXXXXXXXXXXXXXXXX*
</t>
  </si>
  <si>
    <t xml:space="preserve">MAQITPEVVLSYTKPASGYLCPLNANTFGIEFLKFEIKEYDTNTVVYQVAREPDSEPLPEVLDPEIEDMIRSVKYTFPASFLKFKTVRTLLEFCVGPQPVSNLRMIERHFFKDKLVRTYDFEFGFCIPNSTNSWEAIYDVPEYPAGVINDYVTSPWAHKSDSFYFVDNKLIMHNKAEYQYVQD*
</t>
  </si>
  <si>
    <t>C_1950007</t>
  </si>
  <si>
    <t xml:space="preserve">MGPATGPSRGRQGATSPAPAPPRPAAPPRPPHCRTRAPPGRRARTGSPAPAPSACIRPAPPPFPPAPPCHIHTHPHPPAPGSTPTMAAPPPPCQRCWPPVETRLSAPFAPTSAAAAAPAANTLPPAVAVPPPQDAAPEPPAPLYCSPLTVLPMRTTSGPTMSGRGRGRRGPASMSTGPSGRSSVPAAPSMTAPPRSGLPATGIPAVTDAARGRSAAAPAPGPPRRAAPPPPLPPPTPPLDISGLPVPAAAAAVAPTITRPPDMSSTGAVMAPGRPVLPPPAPLPPAAPPRRPPSPPRSAATAKTCCSNAVQGEGDDRNGLRPLPTPPAVEGRSSWPSESAPPPPGCHLPESLWVNLEPAMGLLLMPPPPPPPPPPPPPPPPASRPALPAACIAACMDTPVPLLPAPPLRRPPGTRPNGRPRRQRTCRLRCPPPAAPPPPHPGRRSSCRADDPPVPPAVGLARRPPP
</t>
  </si>
  <si>
    <t>C_1950008</t>
  </si>
  <si>
    <t xml:space="preserve">MTIGLPLPHRRPAIMQPLLLLTVSLEGLQRPRLVPRKAPLGRSATAAAGSALSPAAAHTASPAPATAAPAAGAFAAHMSPVGRLPPMPAAAAAVAAAAAAPHGAGPAMIGSELLSAAKNHPGLPAGLISQLHQPRGAAGPAARRHAAGAAAGGRPPVPSVAALTAQAAAAEAAAARPLSPRARAKATAALINGAGAASGGGAVPAAGLPPPAALGTLSPEALAVLLAPPAQPPLTAAGSGGGGSGLLMLRKAGPAVVERELASMSLGELEALRARLG*
</t>
  </si>
  <si>
    <t>C_1950009</t>
  </si>
  <si>
    <t xml:space="preserve">MPPPPPSGQPPPPSTTAAPPAAPAAAPVPPRRSRPPPHHSSRLQRPPPPPPAAPARPPQHSDAASRRPQPAQVKRAHHRCQGASVSHGPATRPHLPACGAAPYHITDMWQHETQTVAKHPLTCPSPPPQT
</t>
  </si>
  <si>
    <t>C_1950010</t>
  </si>
  <si>
    <t xml:space="preserve">MNVFVHLRSHAAGNTSWLQQLNASAAAGAELPAELLTPRLGSADGPAAAPLLLLYRRDWWQRLVATGGVGSNSTGSNGPNATAAEQLLPPTWDLLVQLLSALRNSDLDGDGQADHVLCADLQPGCKGWALLAAVYASLAQTHGTQQGIWFNATDLSPAVGGPAMQAALQTYAALAASNAAPFTPGGAVVSLSNVSVSTEELLRGGGGELPTDGSAPACGAVNPLFAAGRCLFTIDWATAVLRLTQSETQGLNMSGRVGAAPLPGSTLTASSSTSTATELQPQLQPCTSLRCPNASAADSAQLATAEELLQRLQAGAARPPLAAAPTQQPAPQPQPVQPQPAQSLLVNRAPLLGEAALAWAVEPRQAAASYLRTEDFVRLAAFELDLKAGALLAVARAGVAGAGGSGSGNSSAATGPLVSSLTSAEAAAAALSMSASEAAQLLDLHPADLEALAQAVDKSMNHPNAAMDISLPFSSQYRAVLDDLAVSVLLLVANTTATGAAAAVAAANASGVPEQQVAALTAVAAARIVAIVTAFPYPAILLRLYWQATGFTPPSRAGDSGGTGSEGDSGSSQSAALRIGLPVAVAVGGALLLVLTGVVCYAFVVRRQASKRALFRAVKPPGAGPATTLVMTDVQNSTLLWEVLDGHVMDECLSLHHRIMREAIAANRGYEVCTEGDAFCVAFHTPDFALGFALHVQEHLLRADWPAELLEQPDGCEMWVRRCAPQVPALSSLTRAQTGAAGVGMMGPGALPVLLEGAAEGPTTDGTNTPTRGQTEGGSTSDGGSTPAAGAHQPSRLRGAAPSAAGATRNVVRGPSPLRQASSTTGIGTQDLDPAPTAAAAPKPATLSAALLDTSGPLQASPTEDAAAAEAQVPVPQAAAPAAGSQEPPQAPEGGQRGDEGKGPGDYSPEAVVPLRPGALVVEEEEGSDEDGGHGGQDERPSGRSSRPSAPSRALRPTPRPSATGLLAPGSPEGELILPVRSSRRMLPPATAARLSENGFAPQPPPALPQPAALEAPAAVVSSLQPELPELRQELSSLLAQGQGPAAPAGAADFASDPASAMVAAAPAGASHLLFGRLSNSGVAGTVTIAAVVTSTGRRPSQSGSGGSGGAGSRPASGGNMPRLHLPGSGGGGLAHQRHQHLTLMALTGGGSQGSNSAHPPGVAVDDEDDDEDEEEEEEEDTTRGDWRKHINWNAEDATPPPLVSSLGSAFGAGYDQLASPGGGGTLLVPDPAAAHSPQMHPHTAAARHLAALLGRFRASLPRLFHSNASLPARQGLPQLDFSNGGTAAGTGGAAATAGAGAGAALRQTANTSPVFGSSGGGRAPLKSRPPPMLHLATSLPAPGSALPTPGAPPPSRAASRTPASALAAAGPASGAGHALTATAGRRGTTHRLSMAVYRNHASAGPFQSPSSSATGHHRLNPSASMAVYGYGGGGTPYALTGPQYAISPPASVTSEAPIPTPQTASGAGPRRGSLPRFVTSLANSLRRSKGALRGATMATASSVAGAAASETSLVSSPPSGIPFPTHPLLTSSGKPRQSYGDNPNRQXXXXXXXXXXXXXXXXXXXXXXXXXXXXXXXXXXXXXXXXXXTDADEAGGGSGVAAWLASAACTIGGVLASLYASVPPEEVAPQLRRRLTSEGVSPTAGEQRPSSPALLAKALGGRGVIGGTTASAGSAQMAAVTGLPTPTGGGGGFSGYGGYGAGGGGGGGGGGGAGGPQQQGEPVLAFRGLRVRVGLHSGVRAAEVVSKALAADGGVGVADFTGDVVAICKEVSDAAMGGMVVLSGSAFRALQLLSRKSRAPEAMLLHLGEHVIKPPAQGLEDRPSRSGAQPDPQPATRELYAAVFPALACRLALLPSPVRTHSELVPGCLSAPAGLVAPVFCNVVGVEALLAWEALVQERLMRAAAVASAVNLAACRPLGGAGEVASLETAVGGVGMVREALDLFGDMAQEAASRHGGYVVASSADGGHWVLVFGCAEAAVGWGLDMLQAMLTAEWPDGFLEHELTEEAWEGGVLIERGLRLRIGVDYGRAMVRLVPRSGRLDYVGRPMNRAARIAAKAKAASVLMSGAAWSAARPALGSGVAATNLGTMQLKGVKEQLELWEVRTCGTGDAEHYVE*
</t>
  </si>
  <si>
    <t>C_1950011</t>
  </si>
  <si>
    <t xml:space="preserve">MPAKRKHPEPKEEPKVEVPVEEPEEDEDEEDEDEDFGGFLGPREPEEYNPGPVDLNPLQFLVAPTVRLIGGDCQQGHSRPCGVYEEQWEKAPLHIPATEERKEFFEGLFDFKALCRIADQMEAGALILMDQDPGEKGDALGLDDDVNDEMIRDIGPLVFGRDVVAVRYIDGKREEIRASLYKPAEGCELPYNPSGDLEQDALGAPMLEVTLQPGDVLYVPRGVVHQAAAEEAGSCHLTVSTYQHWTVGNLLGEVIKQGMAPDALEHVPLELRRGLPVGAIYKHGLTGPVFPAAYAPVLGAVLASTADKPLRVSELQVPGDDDQRLRLAVLLHDMGIVVCVKKGGKEEEKEEKQKEEEEPKKGKKEAKKAEPKTKEEEPAKKGGKKEAAPKKEAAPKEEPKKEEAKKEEAKLKGKGKGAAKEAAKPTEEAPKSGGKEAPPAKKAKKGGK*
</t>
  </si>
  <si>
    <t>C_1950012</t>
  </si>
  <si>
    <t xml:space="preserve">MTWHPVSAPAEVLKAAVDLVCTQHNKVLDEPATVAAMQSAQYRDEAAAAVAAARDVAERCAAAAQRRGVGKTKITIAALPPGGSAADTGATLCKHGKAEGVDLLVVGSRGMGAVARSLLGLVGMGSVSDHLAHHSSSPLLVVQGVAGHGGDGLSDPDLTPGGPGGTVQSMSSTLRPITEGDGSEASSMQ*
</t>
  </si>
  <si>
    <t>C_1950013</t>
  </si>
  <si>
    <t xml:space="preserve">MYAHARPADAWLARITAEAEAEAALAFRRIPHDRSTGLDRVMGLRRSAA*
</t>
  </si>
  <si>
    <t>C_1950014</t>
  </si>
  <si>
    <t xml:space="preserve">MKLCRWLQQLNASAAAGAELPAELLTPRLGSADGPAAAPLLLLYRRDWWQRLVATGGVGSNSTGSGGPNATAAEQLLPPTWDLLVQLLSALRNSDLDGDRQADHVLCADLQPGCKGWALLAAVYASLAQTHGTQQGIWFNATDLSPAVGGPAMQAALQTYAALAASNAAPFTPGGAAVSLSNVSVSTEELLRGGGGELPTDGSAPACGAVNPLFAAGRCLFTIDWATAVLRLTRDRAPNTCGQLGVTLLPGSGAVAPVSPTPVLGAAAAAGAGPSTNSSIDGSGPGGTGGSTGSQQPQTCTAAACPHAEEVSVPSRLQDLLLRGSPAGAAAPPPPLLVNRAPLLGEGTVSNGGCTAAVATAAAAMPPPGAVLDTASAGPLMTTAPATSARLSGSYAAAAAAATVGGLCGGLLPLLTGARVLPADYSAIGGGAAGGLQLAAAGSSLGVAGVVAGSNPAQQQQAVEVVGLDPNDLTAVRQAILRALRHANSALDMQLPYSSRYSPARLLLAADAAGPVAAAVVAELAANASRQFGRIALSAFPYAAITQRLYWSSIGFRPPANSTGGPKSSGGRSDGAGAPAPSGQPSAALRIGLPVAVAVGGALAFALVGLVCYVFVIAPRGARARSKRYRAAQPPGAGPATTLIMTDVQNSTLLWEVLEGHVMDHCLSLHHRIMREAIAANAGHEVFTEGDAFAVAFHGPDDALGFALDVQMALLEQPWPRELLQQPDAAEVWVARRSPSTAPQPLLLAAQAQPQPHAQQQQQQQPAAVPVSLGRLPSSLGQLGSPTDVASLIDGAGSHPARTAAAIQSSPTEDLASPIRSPWNTTAGGGSTVSGTERGSDGSRWSAVPAAVAGHARGGAPRTGAAAAAPPAAGTTGSSSKAVGKEVSQDRRRLVRWQSEPRKSTTWLGMQQEHEQQTLLQQAQTGAEKPKKQSVSLTGGVVPFAGGGGGTGAGKADVGGAGQPAGSPVQHAAAAAAATLVVGDAEVSSSGYGAPTLRPQDPATSEALRSTSWRRRAARAAAAGAAALPPPEAVIEEEGDEQAPQQAEQEDHQRGSCFSDPDVAAAVLQEAGSAGDMSAAVAAVRWAVSPAVSVREGSKSREGEAQASGRTLGQLASTAAKPSGLSGNGSSGTSSSQGALRGARRARLPAVEDTPPEVESEWQSLVTWDASPTPTAHVLLPQQPVTVFSPSGHHAPPSGAVPGATAAAAVGVVAPPSAPATNAFAGAGRALMAATRLAAGATAAAMVAGGLVGRISSLMMLAPTRSGGAGSSGTGVSMQAAMQAAGSAGREAGGGGGGGGGGGGGGGGINSSPIAGSRLTHSDSGRWHLQGPRLQGQQQQRSHLSRGAAAPSDFGATAHADLLAAADAPVAARRLQHPPGYMWVASAPPPEHMAHMAHVDHMAQGPLPMHYGQQQQQPPPPQLHSSFKRLFAKLVSVRMPSLLRRGGSPGSPHASPGTPSPPLADPQHHQPLPQPVYPSQLPYPGGGGADSDGQLLLPSTAGGVGSGRNPLRSSPSPWTALEQQVLAVAALRGGLGGRRGGAAGGSGAGGGSTGLPGAITAPVELMSGGRVMVGATAAAAAGTGSPLMSSGGVGGGNGGGGALPRASIEDLHPTVAPASTEGRSGRRGSPAALSTRASADREQALLLTVLRLMRPDERRQQLAQLRQQAHEASFSAGTLLPPRAASVTAGMPVAGRPLRGGAVMLGAAGTDDLPLGPVDIEAGPRRPLPRPLMVGPDVVRIGSTVSGEQYRGAGGSHAAADAPAHAAGMDLADTDAPGADEPPAGARDLVSVGDLLAAAASAAGGRSAIVPGLVSQFFASLWADINSAAHEAAAVMRAGVGVGSPGGGGALPLLDERLHSGARMPPPSFGDSQTSGAASCGGGTATAGGSVLAAGAAAAADVGANGADRRVSTGGQQRSASEQRVSAAPATAVPRGGTPAAASPVMAGGGGLLSMAAATIADALRPLYERLRNEDVPALLQQQQSPQQQAVRGTFSGLEAGGGGVPAAGGGDRPSGSKTPRFMRRLSIGGLNSSAPAAAAASMTAAGPGSGGAGGPQQQGEPVLAFRGLRVRVGLHSGPRTHEDGMAAAAFTGDFLLAAKEVSDAAMGGMVVLSGSAFRALQQQLRSGAAGVVAECAMLLHLGQHVIKPPQLERDSESVIGRAAAAAAAVGQSTLPPPQLPPATRDLYAAVFPALACRLALLPSPVRTHSELVPGCLSAPAGLVAPVFCNVVGVEALLAWEALVQERLMRAAAVASAAALAPCRPLEGPVAGPMASVLGFPALEMFCDMAQEAASRHGGYVVASSADGGHWVLVFGCAEAAVGWGLDMLQAMLTAEWPDGFLEHELTEEAWEGGRLVKRGLRLRIGVDYGRAMVRLVPRSGRLDYVGRPMNRAARIAAKAKAASLLVSDAAWSAARPTLGSGVAATNLGTMQLKGVKEQLELWALRVKQEADGRGGEDEEAEDKEEGVEQGAP*
</t>
  </si>
  <si>
    <t>C_1950015</t>
  </si>
  <si>
    <t xml:space="preserve">MHKRPFPSWSRTPVDVVCWNTGTRLLLSASAPHILVRAGLRPSLPLLATLAREHSARALQPNPDERLAVVDVHARAGKGPGSSGGGSSSGLQEELAELLQDVGWAAAAAAAAGGTNVDGSQQGSGAAGASTWAGAALDDSWALDAALAPTAQTPLPAAAARRQAIGWLQQLNASAAAGAELPAELLTPRLGSADGPAAAPLLLLYRRDWWQRLVATGGVGSNSTGSNGPDATAAEQLLPPTWDLLVQLLSALRNSDLDGDDKADHVLCADLQPGCKGWALLAAVYASLAQTHGTQQGIWFNATDLSPAVGGPAMQAALQTYAALAASNAAPFTPGGAAVSLSNVSVSTEELLRGGGGELPTDGSAPACGAVNPLFAAGRCLFTIDWATAVLRLTRAHTQASSKQAGGAAASSSALLPCNASLCPHAAAMPDAALQLVTALTAPPSGSASPGPPQPQPQPAQPPPLVNRAPLLGEASNVWVLAAWQAADDLIRLDDYAGLVAYQLGLKYASLLQPLRRPSGNNSTSSSGSGTANSGGASGGTGLAALTISLEADAVVAAGPSGLAPGPAGGSQLVALDLEAEDVAAALRAVDACLRHPNAAVDVQLPFSSQYRLALDDLAAAWLAQSSAAAAVPAATASGSSRALAQAAGSGSGGTDVLLEVVVEAFANVTNAFPYPAILLRLYWQATGFTPRSRAGDSGSSSSDRAMVVPLAASLGAVGGAVVVCAAVTALLLWRRRDWRRRQAAELQQGKGLQPPGPGPATTLAVTDVQNSTLLWEVLSAELMDECLATHHRIMREAIELYCGYEVFTEGDSFAVAFHGPDDGVGFALYVQMALLEADWPAELLEQPDGCEVWARRNTHLLQPPPHLHLAPLLAPTGTPAPGSPSVTAGLHTGGGGGRGHSRAPSASGYENPFAARLTAGSKRLRQLLTGAASRSHSYLVPSSAPGTGLGLGFGGSPRAGGSAFFSPVASMLLLDGSGAGGSGHSSTAAGAAAPPAAAEAAAALAAGRPPLPGPFGSSRLARQQRNSYSDYWPTQAAHGLGSPRLATHTGAAAGAAGGAAVVLGGGGWPDGGGGGISASGGAWGNAGAAPAFPPGGAASASHLLTTNALAPARPGPLVPFGRSVSFGHYDGDGSGASEVVIHNDLFEGREGELEAGQPGETCAAACEDAALPARRGACSMAVRGAGRPSVVMEACEEEGGAADAAGAGAGAGANAPAALPGTAAGKSWVGRKGALVGDRRGSGSWRQVVQRVMSPVLLAAGASARSIGSPSSSRSLGSEAAAAPAQQQKQQLQQQYPVSAGGSAAEAGAAAPGLLARQQRQGPSQGAGGTTVQGAGAGSMGSGGGGTGGSSYSMPLPPQMLLPSLSHAAAAAGILAPGGPGARTHLANPNPVGYVRTPLSRTSTLDTPRPGGAGAGAGVGSAGQQLPPSGSLLRTGSSGAWGGGIMVSGGAGGVSGSRWAHGGMLHSGSLGTFGGGAPGAASGGAAGMGGSSSLGSFGPQYVHRAPYAGAPAGVPPRPRPLHALQAPTSAPGFGLNSLERAGNPVSSMGRGGSLEPPLQAVSGPDGGGGSSGQVSSLNTPSSPGAVEYSAQAAPGASGLLLPPWHDPRHRGGGGSSSALLHHQQKLQQQHRSVRSGADGSVGLVSSERDSPGSIGCYIGVSSAAGLSPGGADGGCNSTSQLLMCSSAGSSARVTPSWGLVMGPAAAGNGLVAAATAAADHSHSSSSALVLLGPSATRLLSGDLGSVLEGNEGEAGDGGGGAEPRNERLVSPAAMASAPAPSAIAAGAAGTGAAGAVARAPGGGNTGAAPAAACPSPIHGVLVEEARSEVEGSMARIGYASPGEVTAELSASSEQALSEGAFEVSLRRQPWRQGSGSNSNTASTNNSTRYPASSMHSPPPGQLQVHMQTPGSEDTVVAAIASAGPAGEEAAHGDADSQFSLGRGLRLNLRALVEQAEAEQAAAADGGGAGQQARTSSDGGGAGGGSGSGALAADGADTPHLTTVPAWSRLMAGGADLDADEAAAVWKGAAEEAVGEAPAQSPHTAAPSATAVAEINVGEMAVKAPYKPGPAAAAAAAAVEVQVQALGPAASAPASPTVPGERSPSLPGLPPPPPPGLVNALRLSTAAAPQPQPQPQPQLLQRSRLSSAGGRADARSGGHAAGSVPARMSLPDQAVQVPQRHSGARMPPQLRRSSSSLESSLSARQLLAAQAAAAAAAAAATAAAATAAAADAAPSPPPSRQSATGGQTRAVLRVSPKGAAYSAVQSASASPAGSPSRQRAAGLPPPAPITSQRAADPGVLPEPQPVELPPQGTGADDGVDLQGGDAEAAAAAHDCQLGGTLSGSGSSGPREIVTSDRTPRVKRLGSLINASLAEAAGAVPSSAPPLGSWSPHPGAQPQHSLEALCGGAGDAANGATAQPAHSPQMDDNGDCGTSPWDVTAAQMGLVSGHDGGGYVPRAGAQAPAPQVASRSRRWQTRASALPPLPPITSGAEFLPSRPSSNLAPLDMSPPVPQQPQPQPLSRQINTSARAARDCKAMGVDGHQGPEVPRAEAAAERTEADEAPGIDSDLLRWRDGEPQSRVGRDSTGGFLGDLEPGPVEGASNSRGRRGSSGSGAGAVTAAGGGGPTAPLQPLPPSAAGAVAPDAAAVNVPAPPPARDEAAVASPQAAKKQAASHRAATAAAAATPQLRASPSGRRQSDAASCPPARREALPRSLSSAAQQATQQLAEVERRRQLRQQHEPQCQAHGKEQGAGTSGSRSGRASRDIASKAEAQSLEGKAAAAAAAADITDGRRFLPPALTPPPAVATATAATAAAALVQASAASGSSRGPASSSSSRYSGLAGLAGLEGLEDALGPLMEWRHVVEWCVDADDMAEEEEDEAEVDEEEDAMVRSEAGDGFGVEQADHSGLGGRGGGSTKLSTLQLHVQGLRHRRNAAGVHGSGSHNAVFGPTSTRGGGAARRTMDGGPPGRVGARSTVITGAGGGRHPPPGQPPPPPPGQQPQQPARRTTLDGQPLHMPLPLPLLPAFGLSGLLSGGAGSGLSALKRAATTITDKLGVGQAARGTTGAAAVGGASPLASTGADNNASSGDNAIAPGAAAAPAAAAAGGRFGLLRGQLQRHLTLTLPDGEEPPTAVRSPGSGGGAGGLPLRSPAGAVAAPMLRSSGSTPGGGTPGGAVVGRAGGSATDGVGHWAMGGGEEDGPPSNRSGGIGGGALTLESRRGTVAAAGQLLSRLGAAVTAAVKQLTPTHAQAPPQTPADPTPQQHGISATDPFKRTTSTGLATAEERPSGGSHRGTAAAAAAVLRRVLGGGGSTPPASPQGNTLPSSSPLGSVTRSSLSSHTKESKRGQQPGDASAAAHADANGGPGTGWSLGVADIETGLLADGGPPGDMGAAVSLGVAPRPDVAEEAAAVALAAQGGVTVGHSRRFPKMDTDADADADADAYGEADPQVLLPPTGRAFGSVVMLPVAGSSSAWERVTSSTRRSTSLAGMAPPALLAMGSGRANTNTLSQSGGLSRSSMPRVSGMGGATAAGSGADGDGGGGAAGGAAGLLLGTTGHGTGSRLGFSALSINPGGPGWSRLSRHPTSNLDTTTNNLTAAAAAALATTTEPPSPALQGGYTMLSGYSQAGYSLAGYSNAGYSHGGGLVGGGGGLMLGDGRESNARQGLFPQVHTSNLAGMLRRNSVTGALAGLPPGVSAGGLGLGGLRSSFADLGGLMGGVGGVAGAEGVFGFLWRDLNAATSHMAAAAATYAADGALSAGMGVRAASGWLSSVATTVASALQLLYDRLSPGEVLLAHVAAGPRRSLGAGVGAAGEGSGHPAAPGTAAGTPSHAGGAGAAGASCGGGGVEPELVLRGLRVRVGLHSGPGEAEVVMEVVEGALVARYVGDFLAVAKEVSDSAIGGMVVLSGAAFRAYQQQLRRRERHGGGGGMGLREGVMVLHVGDHVIKEPHGGAAAGHDSTIANAFADAESSPVVSGARNISRTQRQSLSRTHSGCLQASPIIAAAPRAASMSRLGLSDAGCARELYAAVCPAMVARLALLPSPVRTHEEVALGCLSAPAGLVAPVFCNVHGVETLLAWEKVLQERFMRSTTPHIATPAAVTLQGYEGGADGRASAGGASSLAAARGGVHSSAAGPAAARACVVQVALAMLRDAATAAARRHGGYVVASSADGGHWVLVFGCAEAAVGWGLDMLQAMLTAEWPDGFLEHELTEEAWEGGRLVKRGLRLRIGVDFGRAMVRLVPRSGRLDYVGRPMNRAARIAAKAKAASLLVSDAAWSAARPTLGSGVAATNLGTMQLKGVKEQLELWALRACSAAEQPATHSGLAGAETQ*
</t>
  </si>
  <si>
    <t>C_19620001</t>
  </si>
  <si>
    <t xml:space="preserve">MKVSTDAMLLGSWAQPLPGNPTPSPALSPMGSSRSIPESQPGPSGSRSGSTAAAAGATAAAAAAAPRVLDVGTGTGVLALMMAQKLAAAAQAAGGRDARAAARHADVSLPFPDLAAGCEALLAPGGAVCVVLPPTEAESFCAAAASCGLVLTEVVHVFTTDEDATPRRHLMRLQRAADLAPSLA
</t>
  </si>
  <si>
    <t>C_19630001</t>
  </si>
  <si>
    <t xml:space="preserve">MEDEEDSDGGGGGGGDEEDDSDDDDDDMDQDGPGPSNRPAPRAANPAAYKHAVKSRPLMELPSSWKERGAAAENGGGGGGKKGGGRGGRGGRGGRGGRGGRGRRGAGAPDDSDASSPDDDDDDDDDDFAIEMFGAYGGAGPAGEDDNGGAEEAEEVADEDDDDDGLMDEAELEEAADRSGGAAARRTGTRP*
</t>
  </si>
  <si>
    <t>C_19640001</t>
  </si>
  <si>
    <t xml:space="preserve">MEVAHRTAPSWWKEVAYVVRHDITAEVEVEAEAEAEAEAEAEAEAEAEAEAEAAARWAS*
</t>
  </si>
  <si>
    <t>C_19660001</t>
  </si>
  <si>
    <t xml:space="preserve">MGAAAGATAGVAAAGGGGAGAAGGGHRGGVVVVGRDDDDVTGRWSGLVVRHPCMHEGAHVVARDQHVAAAPDVAHGAGQ
</t>
  </si>
  <si>
    <t>C_19660002</t>
  </si>
  <si>
    <t xml:space="preserve">MCNIRRGCYVLVTCNHMGPCTECAPTVEEVVRVYGACNKCSKPVDANKMIKFKG*
</t>
  </si>
  <si>
    <t>C_19670001</t>
  </si>
  <si>
    <t xml:space="preserve">MNARTFSCVWGHEGGLDASAPAAATVVAMFAGFYRHKTLSDLTSALRDSGLFTHVAELPIMAGDGAAEAGGGGGRVPLDVLQHVAAGLRDVNERNKPQLPVEWEARARELLLRPDTVAALQGLQRGMPEVRADMQRALEAAIRAAREAAAAGGGDADASGALVPAPSLSSDIADLAVEPAAAAGGGATAAAAAATSAPAVLDEDRVAYFSVAGLDEEALRAAARAVLPEPLHSRLRRGALHVTLWHRNDVSTGGARPELRRALMELLGSPVEL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KRPPVM*
</t>
  </si>
  <si>
    <t>C_19680001</t>
  </si>
  <si>
    <t xml:space="preserve">MQLRFTAATLTPETLSALPTQLLTAQLKAAKLEHFVAIWTAGAGGGRGGA*
</t>
  </si>
  <si>
    <t>C_1960001</t>
  </si>
  <si>
    <t xml:space="preserve">MKCRSASVPPRTQHSPAASKAPLTPCTPLSPQSASASYTPPAAGRYSHSRCSAPPPALCLRMPRCPAARRPAAPAAAAPPGPAGPRTPGRGRRCRGRPPSRPRPARSCGPGPTPPESPSGEARRRQASAAQGQAREASESKMHTASAKPSRGP
</t>
  </si>
  <si>
    <t>C_1960002</t>
  </si>
  <si>
    <t xml:space="preserve">PTIPHPPQRITRNQRQPLACHSRLRVLHTHPRRRRRHLRQRPPHLLHLQSHPQPHHWRR*
</t>
  </si>
  <si>
    <t>C_1960003</t>
  </si>
  <si>
    <t xml:space="preserve">MADTSTAAAVPDPKCTFAEQNLTDAACRACPSRSSPLHPTRCFTQNRCFTRSWKAHISRYPLPARRARAPPQPNDPFLTSSLPAPAASAAASAAAAVQLPASPCQSPGGVSASIT
</t>
  </si>
  <si>
    <t>C_1960004</t>
  </si>
  <si>
    <t xml:space="preserve">MWGWGDHFKLIQDAYDTLSDKDKRREFDSIDEFDDTLPTQCDPKDFFKAQELALVAALKQCPKELGAERWDAVAKLVPGRSKAQCFKRFKELREAFRSKKGAGGAGGADGDDGDE*
</t>
  </si>
  <si>
    <t>C_1960005</t>
  </si>
  <si>
    <t xml:space="preserve">MWRWQRIVVALLGAYLVQRSSAAPTSQSTGGAKATGLSAASGPRITANDTHIIVYGSGNDTFDPAVLPGVEGLYGTIRHIGFHGTGSAGSVQLPDTLPSNWSRFSALRSLVIDCAVAKPAGAGGGGSGSGSPSGRPPPGPRPQLYGSEAQLGSLKAFIEFKQGSAVSRLSVLNCGMQGEFGSVWRRYMSGVQVVNLTGNALTGNFTSIDDFEEVCTPDFAGDDYADPDCTSANLHVLDVSSNALAGPISTGAALGDDITDAVCSTGCLTLVLVRGVARPEVLCMAPLLVHAADNPGLQLRPGLRYASGYVTGDRSNWCFEPASRWVLPVLWSLFLSLLAGVLAITLYARVRLRRVPFRIHSPSFDVLARSNGTPLAPLPTSSSAKAAAAAAASGAYMGLPGGGGGGAGGSASAVEMELMERQAMIPKTGPASGASPGGGSPAALPVSSSPLPPGGIGVNGANGDTAVVTVATGMGGRAGHKAGGGGGGGGGGGLLGRLKAGGIAVRRDTSGMRAALTAGMADSAGAAGAGGGGGGGGGGDELFTLESDEEVEAGRGMGLELAEAGAAGPGSSPGGMGGLTLGERAAAAAAGRRVTGGGLEGGGELGGGVVAVPSGGRTWGGWWRGVGAWALDVLGMQLRTLLVLGMFGLECYWAYGLILYRGGWQVGEGGEDDALNGGRLGP*
</t>
  </si>
  <si>
    <t>C_1960006</t>
  </si>
  <si>
    <t xml:space="preserve">MASAYLIYGFFAYPFGLANIGPLSWDKFIDLMDSCGVLSSTCWAIFSSLAYWQGNSVSTSYQYFNTVPFKQWLRKELDVRRIRHEPDKSHRLALGDGDL*
</t>
  </si>
  <si>
    <t>C_1960007</t>
  </si>
  <si>
    <t xml:space="preserve">MAVQPPPDSVVDWEAVDEEIKSVPSEYREPRFYPLKHVVEVFSSADPQGLTQELRDTSERLGAQLDAVVEGYHTGFARSIQNYSQILALFAESKEQVDAMKHSLADAAKQLGAHSRFMSTQWRKTVSLESSLRLLADIRTVVEVPGRVTQRWRRRWERAMRKLIRRSIDAFLAQAASGLEGRGLGLIAGELLAPAGGGNGGGGGAGGGSGLGASSAPGPHATRAGGAGY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EDPPDRAIQLAALSESLDYVAEAVVRLSATGVGAAGAGGAQQQPAGAAGGRGLGKQRTRGRQQQDEAAGSGAGSVPELLLPVVQSYKALSGHCSRLLRLEALMLVAAHLAPVAAASHLLDEDEALELPASLGSLTRTCLRASEELAPFLQPAKRAYVFGPLAAATARGMMWLLPAIHDINGLGVERMIRALTVMQPPLTSLVAIAPGTANAAAAGGAGKGGAAGAAATASAAEAAAAAAAAATAWPPVSGTGPSAGVMAALLMQPESRAGERSRVWDRSRGYYGLLLVPPDEVCCRLHPQLPGLVGVCQAGVEHAALAGGGVRGGASKRAGQWADDARPLLQPCRSRSTQQQLFHRWRQQLCGGRGCCGRPEAIKQRRRRCGCGGRLPCSSAAQPGGKTL*
</t>
  </si>
  <si>
    <t>C_1960008</t>
  </si>
  <si>
    <t xml:space="preserve">MASKAAGAAVATAGATAASAGSGRKQQQQQAEVDVADLLSSKMLQGWALLDKYCPRCCTVLVRSKATRQMFCVACDAWVVPEGEQPPQQQQSPPPPAQQQEPLEQLSPPQNQPHTTPAAAAEGGRPHAAASPAAAAAGVPDAAQPNSAAGPNSAAGTSTSSPRHQVQAAPAATAAAVPAPLASAAVHTGGGAAGFLADVLGGPSQHPHQQPPQQHPAANASAHANAHTHAGSHQPSQHLRGNFAAGLGAGSGSGGKSPAVGGNAMLLSVSRTVALKMTEAQQQLERISVLELDRARGLVGFIAECLDLLAKLHRLQAQ*
</t>
  </si>
  <si>
    <t>C_1960009</t>
  </si>
  <si>
    <t xml:space="preserve">HPLPLRLLQQLALLARHDAAHRRLLVRPQHHVAPGGRGVHVPLAARRRRLLCRHAPKHCKAKGRP*
</t>
  </si>
  <si>
    <t>C_1960010</t>
  </si>
  <si>
    <t xml:space="preserve">MPPRLPCRTLSHASLTDVTGDAAADLVFFDRPTLRLAFFPSNRISQLMDDTDGEGITWFELSTISARCKSLGEDCFLLAADVNGDSLNDAVLVYLDRVTADQEVYMTFVAASPPAPLTWHMAAPAFFPRGACTSPWAVVMGQFVGPDGSIDNVNAGSSVPQVACISSFDARIYVAGLGSWGVVPGPPTRVHARDVDLDGRDDLVLFTEAGSYYLLSTGSAFEPPVSTARFGDGYTASVPTSGDRSLGETDQTASTIIASSQPVGDAPVEQRCGAPDRVIAYFSNRRPDRSAACTAAASADPSVSPSALTRAASSATHVIFSRLLPDADALDVALANDRDGPVLANLAGNLHSASPGTKVLVSVGGPGAGSDALSRLVLNAQSVGRFANASADYLQRQGLDGMELSWPELRAEQVPAFLSLVWALSHEVRARRGLLLGLAVPPRAVYLDLPWAGLGAGLDLINFHAFDLEGDEVLGAAPYVETPLFSCLEATGLSVNTMLASGAPPQKVTLVASALGRSFVLDADGWVGGPGSAGPCLGSEGLLDQAELRLLVPPGGAQLDTEAFANTAPFAGNQWTHFDDPFTIANKVCFARYHCFGGIGLWDADADSFGALLGAAASTVNGDPALCSEYETPECTNTVSSYGTTDLGQPELVGSVGDAEYSLFQVRKSWSDARSHCKALGGDLAAVTSRSEAGVLYSLLSNWAGSGQLGEADVYSGRDVFVWLGGSDAVQEGRFRWVNTSADLTYTAWASGQPDGRYGGEDCMAAAIRLGGSSGGGLRIVVSQEAQWYDMGCTAALPFVCQRSRAGGMGVAGVKLVPYLTTSLLVFPPLNRGEPGLQLTMAQGQKLCRTYGAELPSLTDYWTRSDMTSPTGWSLDLPPYMWLGLRSYGEGQLFWSDGSFSTDGVLNAWEPGEFGDAACAIIVGPQGVELELEVDSLYSRWNATATGGARLQLSQGVYSLSCQERMPVVCQKSSPPVSLSPTFHCLTRPNGLAFMVPGETLAPGGNALTPVASELECAVGCMIAPRCVYYIYLPGWRPAGWVPPNNQPPEDFAPNTCYLMGRPWVTSWAPKKLSEVVTAADRVCFRSNSIFSGDTAPMSDPLVLDPPTAAGPLFGYPAPSPTATALPFSLLCSPTAGAPVLASVSLTVANTSRNTQDVGVGCTGADGGGAEQRLWLYRPAAGGVYEAEADCGLSGVQGVSGAFDAAGLCWLQLQCGSGAVLPVLAPADARPGCPMPQAAGSGGGGNFQYTCPPGMVGTGLQGSALSAPSPATNSIATLRLIACAAQATRMYGYTLAPPATTAPAAEPCAASSETAFAALAPKPPTFAALASTAVASTPAFATAVTSSAVAGTAAPARSQAPKTTRATAAIAAKPVAPIALAADAPACSDCSPWFGDSTSDSPFYSSGTVQQQQQQRGAATCPPGFGVSSLTAWFPPASQYGTQPNASQPYSSLSAACTPLLPTPAGQDHTVRVGGGWLPPSNVTFSQTALNATACDTLGGIASVVGAFTHFTPQRPGFITAMSTRCRLTATPLAQPALGSPFVGWNFTCPAGLVVVEVLWAQQTLTRPGLGPLPLITRVAFRCGLSAGLLPSPPVPYVSGFTATESSGLEPLSLLCPPGEYVTQVFGRYDVPTALSGVALFIRDLGLVCSGGAAVTKDLDTGIATVNSSSLAFTTASCPAGIAVLTGRALRHPSPPAPSATGTPGLMLSLDALCSDTADHTSRLTYSPLLSKASARRIAGSRTWHKIPPTCLRHPDGTCSNSSVPCRNHATYLLQVGEPYSERCRELTLLSGLSLLRSRWVVGGVTTGYLHGPRLVCMDVPEPEARLPLAAQLPTVGGVVSSPATPFLYECPEGSKAVSALALMDASGDVLSLRIECDNAPLASGAQTSLQRIAASGVPNTPIVSNTVINVTATGDLTPMNAINTTATNTTGTGSSSGSTPPPDSGVLRYISPELIPSPPQASYLLQRSCPTGISGLSTRASQTDVAQLGTAVVPVARMDLPDAAPAGSTAALYDVLLDWGQAALFCRNQGGSLITFTSNVQVASVALMIQEWAFGSVVDDVLGVWVGAERTGPGLYDWSWVNGTLFSASFVPAWGANQPDDAGGVEDCAELGVNVTDAAVDWRDRGCTGLVRRPLCMLVPKSAQAGVSSSDAAVPVVALSSNDGADIISLYNVQLPWDAASTFCQRRGGALASFDAQLEIRRLSLAVSAYMQPIATQPGPVQAWTGLRARLPSAGTISTALRAAVAAVQVGSREFLYVQQQRMSFDQASAWCRNEGGELASISGDEYDATVSVAFEPAVNTLLLAQQPVPPATFTANAWIGLSRVGAGAWTWLDKSPYVASRTIIDAANTSLSCVALVTTCLNTTGSTTSAPINCSSSYVAVSCANDSYGFVCARPTDAAASAIVSGRHFRLYPQRLAWQDAAQACTDRGGLLGTFRTQDEYAQFTAAVSRSQPLLNATGLAFINATLGTKAPGFMHVGLSRRSDGSFLWVDDKPSPAINWAANQPNGTAQQREDCAAFSVMCNNFSGGLWSNCSLPELHDSECSLAAPYVCSFDFMSAWGYSDGTALMSQQPGGMGPVTPINYAWQSDTCGDMLKNTHYGNLLPDLAVLTNVANATACCQSCSAVDGCAWYTHDSAARTCALKRDEGPGRLVNNTLAQYTTGPSGRPRDLIPGLFDPAVALTDCGALSSSLTQNVSAPDYRFMPVNCATPLPVVCKRPAGLLDLTQQPTASGGGPELPEEERLALSTYLTPLATGFTSAGTVELSLYDTLMDAFAAQQLCRVLGGTLAELIDLDVQAAAFRVAQEALLQQPRLFAPLSSITYHIGLTDITDENSWRWISVGGKLQLDSALWAAGEPSNVASPVFSSDAIPVRVSVCRAGGLYSSLQVI*
</t>
  </si>
  <si>
    <t>C_1960011</t>
  </si>
  <si>
    <t xml:space="preserve">MERMRSISGEYKYDAAATCPAGLDVVVRCYESPPLSLNVRPTSLCTDPWTTSATISPRPGRTTMLVGEFDGASGGARGQDVLLASYANDGTLVRGVLHPKYVQW*
</t>
  </si>
  <si>
    <t>C_1960012</t>
  </si>
  <si>
    <t xml:space="preserve">MDSLPYVDTLFKEYLLFRGFTNTLQAFSAELAADRCFGFQAEAVCELVFGTLLPQCRTGQLWELLQLLADRSAQGDWGRAGRDRHTTSSTTTPRRFRSARARDPL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KVPFGIAPTGRQITEPPQTASLAFNTAGQVCGYTMGYVMDRRVGNTGGLGGAFGLMWALGSPLPAPEGRPWSPSLQLRLLNSGVWLVQAAVYLYDRVTAALLPAAWLTRHSRNTM*
</t>
  </si>
  <si>
    <t>C_1960013</t>
  </si>
  <si>
    <t xml:space="preserve">MSSTAVAPPAESPQPQPQPQGTAAPAAPAAPAARAPVSAATGVNVAPEELRRLTAALCRLNDGTEGERSVVDTALVTARAFDSPASXXXXXXXXXXXXXXXXXXXXXXXXXXXXXXXXXXXXXXXXXXXXXXXXXXXXXXXXXXXXXXXXXXXXXXXXXXXXXXXXXXXXXXXXXXXXXXXXXXXXXXXXXXXXXXXXXXXXXXXXXXXXXXXXXXXXXXXXXXXXXXXXXXXXXXXXXXXXXXXXXXXXXXXXXXXXXXXXXXXXXXXXXXXXXXXXXXXXXXXXXXXXXXXXXXXXXXXXXXXXXXXXXXXXXXXXXXXXXXXXXXXXXXXXLCGRGDAGADAAGGLARRGGQLDGGGGGGGGGGGGRGQRRAATADAAAGAPRAPPATAAEAWAEFERRVRARAPGETATAAAASASASAAMCSVDAFLFTASRLTADPDAAPPRAWRPAGSPDGGDGPQQQPHEPPPPPPMCARVPPATLRRLTAALIASGGGGSGGGTSGGAGAEAAAAVSEAEVEYAIAHGRFADRYHAQCLVSRPMRGSGTDPAAAAAAKHRSTGGGGSSSNGGSATAEVPQHLREWGVHVGGGALLVLQLEPVVGSSISGCGDGGSGGGGISGGGACRRSQTGASDGGSSDSVSGASDAAGLGSAASVGSSSSAGSRSSSYGGSSVLAAAAAPTAPAPGGSPLLTPRVRLVHWYSFARPALHQWRRQQAAAAAAAAAAASATAATSPAADPAATAEPAPMPFAATQATVPTVALEVEEVWRPLSQLRDLAPRLLGASLPPDLAPLMLVAVGTGSSSSGSGGSSIQWPLQPGDREAAAAASYAFAAWLAGMEMPGSQPADKRQQQQQQQQQAGGGAGLLQRLWRRAGAALVRLSAPLPPSAPPLTATATATAAGEGQAAAVPLSPAAAGGITTAAEAWAEFERRLLLLPAPCSPGGSGSSGSGCSISGAEADSDESEDVAAAAAGVCVEDAEAAVAREWLSLI*
</t>
  </si>
  <si>
    <t>C_1960014</t>
  </si>
  <si>
    <t xml:space="preserve">MAVLDEFASLDFFRIRNLTAFFIGICKRVQNRAPPPPGRLGRGGPEGGSPPPSLERGAGGGGAGGAGAGGAGLGSGGGSLRGRTMARGGGGGAGGAGGRSSRSPGSAAGMRRASPPLHFMLDT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GEVAPAGGDPLQFARQVLTRAAKTDADAAAAFAAAAEEEQQASAALAAAAAGSDEDGPDSLPPWLLRGLLATALDTASAAAAAAAAAARDGGGGTGAAPASVPAAAGVAASLAGASGAACNGGALAGSGPSGAVAAGGGGGGSGVGLGTPAGGAGPSGAGFVGEGGLLRQAVTEHVKEALKPAWRANRLTRETFKAVAKKAVDKVLDMLPDGGAGGAYDTPGGLNVLPSARFTFHLPSRSAGAWRWAFHSCNGLDSLDNVPKSNGLQPLWQDVEVLEQFYPEDIMRCIIPKVEA*
</t>
  </si>
  <si>
    <t>C_1960015</t>
  </si>
  <si>
    <t xml:space="preserve">MRFPRSTVGVFTFDARDDPTTLAESVSFVEGSYMAIADRGYKVNTVTSPAGCDTDNIAKEVERLVKEEKVVAIIGPICSGAVLAAAPTINALKVPAITASGGALAISTAGPYIYRSIPNAKTYLFTLMNYLAPMFPTMAILYDDSILGLDFKNLATQYYTAKGGKVVSSVMFAGNSTTAHVEDLTKQAAAAKPSLLFYMATSAILPELEGAFIKAARAADPKLPIVMPNGFDVLTKQEFEVVGANGTKSYPALGGIYTSGDVIFPKANARYSSMFGIDTMPTLGGYGYYATAYDAMSAIITAAQESGYNKLKNVNKMMSAKSFTFRRYNGMMGKFDENGDIIAEAQVQQFSAVTGDAEPIAA*
</t>
  </si>
  <si>
    <t>C_1960016</t>
  </si>
  <si>
    <t xml:space="preserve">MQSSATLNAVGWGLFQLGGVTSRNAPFANYITTDGVACSVAREAHNKPLANLKPATAPADAEELCTLEEMKATQIIGVDPGAAGQAAGQEAGQAEAAGPAEAGPRGAVHVLWHYHFSAFRRKRWAAFIQRDRALHRVAKQLTGGRPKXXXXXXXXXXXXXXXXXXXXXXXXXXXXXXXXXXXXXXXXXXXXXXXXXXXXXWFMPGFSGSPCNRDVSAANVIRVLLLLKLMGFERPTKLQRPPWPPAAAGPG*
</t>
  </si>
  <si>
    <t>C_1960017</t>
  </si>
  <si>
    <t xml:space="preserve">MLWPARRVPGAEVVAVAARDGARAREYAQQHGISRSYGSYEALLADPDVDAVYVGLPNGLHGTWAAAALAAGKHVLCEKPFTANQQEAIEVQALARQKRLVCREAFHYREHPLAEHLVQLLGGGGGGGEGGSSSGDSTGKSKSIRAGNGAAGTGGPLGRLRSMEAQVLIPKWVFGGANIRFQETLAGGAAMDAGCYCLHALRTLAAAAGVGGLPQVEWAQAELASPASQVVDGAIRGVLRWRGSGGGSGSGGSGALDAADDDVTARFTASLQWEGLLPRSTIDLEGDRGRMHVSNFIMPVFGHVVRLSTTTTTTTATATTSNTSGAPATRTTTLRVYGAGESTYWHQLDRFVADVRAVNEAVDSGDEGALLAASRLLAADEADCVANMGLLDDVYRAAGLQPRLPSAQAVARQAQQQQQQAAAASKAVQAAGSAAGQTAAGPTL*
</t>
  </si>
  <si>
    <t>C_1960018</t>
  </si>
  <si>
    <t xml:space="preserve">MARQDSAARTQRAPAASTGKHRSAAASRQHKRWGPHASHYEVLGLKFGASDEDVRKAYREAARCLHPDKGGSAEAFARLQAAWETLRDPGRRAAYDACAHDYRHQYVPQERQRSSGGEAALLAELAVAAARAAAYGAAAGGGGGGGGGGSAGAGAVVAGCQLVVTCELCGRPATRACSLCGLDFCSFCARRQHWRGVHGLHWPVVLASGSLVEALGRRELEAKRLEDDARLLAADPHHRTETQLRELRAFNEAAALAAARPGRETRHDPALARLYMWTQTRRHVLLAVHLPNGRHDLEVEAELAAGGVLRVGVAGGGAPAVLRALAESLEPAAPVEVHSPPALPAPPVAWPWASGGGGSGGAHQGSSLSPAWWRRLFVGDSDGARCCLPPPYTLHQAADDEASATCRGVGAAAALVGGGGGRGGAAGRPTGPEPGGAGAGAAAAPDLLAQQVDGRPHGSEAARRPGEYSPVVPQASSWCLVPEEEPPAACAATAAGAGAGVRAGAGAGAGAGAGDAAAPAAGGPAVSFGLRRGRRQRQLLVVTLARPPPTPEEVMYKKGEWGRRLRQDNRQAAGPGGGGVDGTGRRGERFFLEDCDPLGLGHLLQAASFLVEGGTWVVPPPWQPEEPLAGRWVTKEHQLPAAAREHLSRMRAATASAPRARSSEV*
</t>
  </si>
  <si>
    <t>C_1960019</t>
  </si>
  <si>
    <t xml:space="preserve">MVPRSAVVLNAYLPGLVPAAYAATPAGSASATLAGDSKFRLAADGTLNWGGGFSTGQAMAVNPSQGRWASQLLGGPGGQSRPAASTAAYVVVPQFLREYGNRQPSECCSLFPSRGYFLSEAATGASGASAAGGYYWVGEVGYNPLSNSLGVSTSQVLVSGTASTGLNLNQLLNQQPGQRQGQGQQGGTAAGNSSSSGGNSTSSPPADSPDSGVRGLVLPSTKILEQDGGASSSGAGSGMGSGGNSSSSAAGDNSSRTQAPVGLAPFCAQWFNLQTLDALRSFQAAAGPAFNNDYLDNGDYGGDYGGGSGSGGGGSSGGGGSAGDGGGGGSGGGSGSSGGGGGATATPQQ*
</t>
  </si>
  <si>
    <t>C_1960020</t>
  </si>
  <si>
    <t xml:space="preserve">MQSHTHSQLTTLTSAPQAWYNDEEEDSSYKLTITRAEGFSTPKESTPELVGGDADMILAPTFAIMFTLQDRLQFDTKTCTPTATMGIPGWNVREDAHGTAWHSVWHIKNVVVPELQKRLAGEQAKAAAAQNPSVINNLKEGMAGWQNILKVYNDLNALATEREEELPSYQLEQQDVNGLTQGTIEGIWHTTLDDHPDRHMEAYEGRTIDWERLEKSPVWKQGYFEGAEKLQSLMLRTQRYMDASATRGNVVLRPHQKAAVGGIVAGKQLDQLNRVYGTNFNTFSFSGGGGSYTYSLTSASTLSTKIGFSISFKDMFGFQGGGGGGTGFWMESYDENLYGFELEFNSQLLQETERERVVTVHFEDKDVGDSFLVKIRPDTAYGTPMFELLAGRSKCPYEPGTLQRELARVSVLGGLNVQQNIKQGDSTVYELLIENRSGTDEPVAMQLGPDLATNNANMQLQLMGAPWIEPVPYKLRGPIATQTKAVVTARCGPRYLTSAVDIVSTGTCDAAEFSRTPLTLKCYSVCPEVRWPQAWPLTVPLIYNATDALNKRNITLTLFNPNYATQKWATHPRLATNVTMWQFLTSEGDYLLRYVVYCDILVGGGMDSRYEGSPISLHVDRTTPWPVHNSLTPYDMTYLPGDEIYVDFSEPLDCRQPFAFWWLGLQADGLANRTFSQQTGDFIPTCSGRRISFSWNPFNRPTPLTNGQNVSLQLGGVRDLAGNVQTRAVNITFVTGTLAPNAPIRLNFAMGPLPTTVRRLLFANGPGAAGSSLPHQLPHRLALRDYTEESLAAELASRLAARRRLLAELNALLGECLGPWPRGPEAPGVVASSVVQDEDVATMVVELQAFGILESEEEDRVGSGEDAGLGGPRKDAVWVAERLVAAAADNTSCLATRLQRAYAPVRSVFAHRSPERQLLDGWSSEEVAVARRRAAAEARAKGLPGAWLGAVQSLQAEAQAAAEALAQVAERALKSMLGEPESAAADPGTVSTDAASDKQEPYDGDKQLVAAAGAVAAAAVTSDTSAAALAPALVSGSRRQGTGNEEQQPQVAAVSRRSMVTQQRQQRQQRSAGGEAAAAGDAGVASGSSWLWARVANSSGGGGRGVLLGLLLAGNLVALAAVAGIWRARRQRRRNVATASAVTASVVVQ*
</t>
  </si>
  <si>
    <t>C_1960021</t>
  </si>
  <si>
    <t xml:space="preserve">MRPLCRSTRAALSSATPTGPAAGPLPVRSLYELRQSVSYQIARGAYVYTLLTDPALRASFMQAQAMCQFMPGAPGTLATIYTLEDLNFFADVAARAEGDAPNVWVGAGDFLSPDSPYWSIANLDVTANGLAPGWLDDPDRVGNETAACAFLDTSARPPRLRRAACSSRFAVLCMSSNVRGAPQHVALAEVTGDGLPDVVVATNCPWDNGASIIALQQPSPSQAVLQAGPDADTLITPSMSVRMCGDGIPIWQREECDMGVDGTRICDESCRVTPRYVVHASAREAFITVGDGDLTLDHWGVNYNLYGQVRGFSDLREAPTDPLLYPGFFANSADNVCPASQPVPVHRVKNLAAGYPFQYRAFLRTDLSTPALPTWTDVESASASDPSFTNATSSCGCTPDNPGGQPVNLTVAQQFQSIAISWVVGSACEAGVSVTRSLINPLTGLPLNTTTVAQLSIGLECSAQYRPSKTEIDEDIVRDDLQVGLTYRYCVVVASAASSAYFLNASDPLNPDRFVSQPECRDVTIQWAGRLTGEVRTKFDTPAPGIRLTARLIGSPYVVSGITDDSGRYELTLQTNVPNCDPIVAPETCVNQLIRLTASSRTKLRSGRIIPHQFSINNRLGAAQTLALAHLQVQVCAVNHRDNVTISCATSDPDGSFLVVAGIGAYVRLTAKYGNHSFAINMPGGLPVEDTGAFEIMAPVYDVDIRNTQTRTLRVGLVGGLCRYALGKPQLQFTAYQCEDQSGQRPYVDVKDPIPDLNTQAVFQYLLITNQISKFANLSANTDSAAPPTTLTWEFLAPNDIEVDVCRNVKGNAVLCGDMSLTRQCAGTTSAAAIKAVYDAFQPPDSALVGKDVVLLRRGAQYKMRMRLFGQLRCDNVSASIFMQDSISGEVETNRCSVKNRGCSNEVDYQTITNTSEYMYDLVPLAINFGAMTAYSSPLSIVAESTGWPSRSFLLYSIVEGTEDRLGTGYIEVPIPVPLLILRDPPGDRSYATLDSSISTAVKLSMVNHDHLTCGGPNEKEILTKALPVRVK*
</t>
  </si>
  <si>
    <t>C_1960022</t>
  </si>
  <si>
    <t xml:space="preserve">MNWDQAEKFCRQRGGLLASVNTASEAEALLAMVREWARNSRVAGVTRLWLGSKLTTGNQRGPAENRVRNWQWLDGTSFDYVRGRNDRRFINPLLTGPTSEARCLTWSVSASPSVAAVAASNTAGPGQLDVRLIQRLLDAADAVDEWEAVSCRSLALPLCQADLQPFICNKGDAFTRPVDSGIGADLYCPPGKEEVPLCRPRWSLPREEGPSFLVQAANRPGLLSACVDACRLGSVRTTSPYTSPALAVLYSNTSSTLATCRCARALTGQMLNLESVQAAEAAGSTSTVFSLGRNTAIAAICAASETRMRTAALDPVSYRLGLTDLGWTPRLTSLVRDSKYRVFTKPTDWNGAQRLCTLHGGHLAVLEDAQDVADLTALLATNLGVASELAGQAVWVGLYMAQDPIFRWVDGTHLRYGGLEVVVDWDWAPTNCGYLRLERVNGTWRGSLKAGGCDANQFAFVCETSTIVDDSLSDITRGEERVVPASALGSAAFGSWRVTLFPAHSVSWYDAQRICRWMGQDLMWYFNSGEESWLSSWVAASNLSGNAGTGLWTALSADTPPRMGWRTTAADSNSLALSTWQLPRGLDAAASIPAGDTTGACGMLKPLPGGGFAVGLASCGAAIAPFACKRGQQWNGPPASHRGVRMVCHLNVDLLKQ*
</t>
  </si>
  <si>
    <t>C_1960023</t>
  </si>
  <si>
    <t xml:space="preserve">MSRPSQLQRVALITSNTSVLSRAEGATGDGGVGGGGASWRPTAATPLMPAIAQSVAPQASERFTYYVLETDDDGGSGGGGGDDDGDSAATSLFSTTDEFLLFDVPMTWSLAKSFW*
</t>
  </si>
  <si>
    <t>C_19700001</t>
  </si>
  <si>
    <t xml:space="preserve">LKELTDLVDHFAARSVHAEDASLVSHGNPLLLPKRETACLPYKDGGVNHVDLPAFLSALQAKTFALLAQPGRQPWKTLTRALLTHVRPDSATTWAWVYSDAPAPAGLPARLAAAVGHVRSAGVEQHPPQPATQPPAAPPQWRVSLDQLWVANAAGAVSYVHYTGRLLEPGPGVLPPAVEGAWQPACVLQHRKPRHLWTFEERAAYDAASPGERAGAWPRAPYFLAPEAGVVVHPEHCRIAGVSLADYTAGGPGTQPVAQSRLAEREAEWQRAAAQLTTTAAQHFHNNP
</t>
  </si>
  <si>
    <t>C_19720001</t>
  </si>
  <si>
    <t xml:space="preserve">ARALHVGPPEGLCGGAPAAAPAAGLGGRRVRRRTLPPRPRTRTHTHAHHHHRQPGRRCYSHRATAAAAPAAATATAFGGGGLRRGALQLCGHGRAGPVRAAVPCGQRAGAAAAGGGLARAVRHGRRHG
</t>
  </si>
  <si>
    <t>C_19730001</t>
  </si>
  <si>
    <t xml:space="preserve">MEIKTELNVVGVTVLLPKLFELYPNVQFKFKAGDLKGTYYGHTDGKSCYLSTDKP*
</t>
  </si>
  <si>
    <t>C_19740001</t>
  </si>
  <si>
    <t xml:space="preserve">MQQQNQTRNAQVLQRLVNNQLGATEEYRCGCMCTACCDWVQQQQQQPAGAAGAAGAGLNGSSSGGGGGGGGNGTSVWECYTATEDRPCSPYAQCKARDPTRCGAQYSRYEQVAFCDVRSPATWPAVLQLPAEEYRPGAAAAGAAAQSPASSQPAQLYAAAGQSGGAAGGAADSDGGSSGGSGGGSSSGTGSNGSTPTPPVVAPYTAPPPPPAPGGCQPPAVGGCYCCTCGRSTRNSRPPSWSWPRPTAAV*
</t>
  </si>
  <si>
    <t>C_19760001</t>
  </si>
  <si>
    <t xml:space="preserve">MRAVAGKVTCAATLWVRSAAALGVGTETTFVAVS*
</t>
  </si>
  <si>
    <t>C_19760002</t>
  </si>
  <si>
    <t xml:space="preserve">DAGGGQHASNASAGDDGSHGLWGATAAAPHRWGDAGGGQHASNASAGDDGSHGLWGATAARASNASAGDDGSHGLWGATAAVPPRGGDAGGGQHASNASAGDDGSHGLWGGHRRSTAVALSGATAA
</t>
  </si>
  <si>
    <t>C_19780001</t>
  </si>
  <si>
    <t xml:space="preserve">MMTDVSGSWFSWDYRSCDQLGTTSTVTSAQ*
</t>
  </si>
  <si>
    <t>C_19790001</t>
  </si>
  <si>
    <t xml:space="preserve">MNVNHHHHHHHHHRQAMALQHADGLVEVACNLLDAAAAPPGTLQARLEGIAGAWGLDASQVGLASMPDHDVNTCAAVLSDLAAGRGVAEPAGVAAYSPRGSSPSSPTQGARGGGNTPSSAGGGAAAAFSSPSAAADSHRVLFHDSDPARNLGFKGSHPVRLTHLERIPPPSLRQLHLQQQQQQQQQQQQQQQAQGGSQQQQQPQHLGYGGSSKGELPAAA*
</t>
  </si>
  <si>
    <t>C_1970001</t>
  </si>
  <si>
    <t xml:space="preserve">MTYSILTESIYNFKKKSSLDMQFLSPKNFQIENFTKIHDQTLPLKPFKTNRTAVAVVPPLPIFSPELYKRQNKLKKTQNATIFSMGTSAFKNQVKYNLETYHRSNQDTCLIHKPAVKEGDWVEVGDLLADSASSIGGELAIGHNIIVAYMPWEGYNYEDAILINERLVYEDIYTSIHIERYEVTTKETKLGFEQITREIPDISENEIKHLDKTGIAKIGSWVEEGDILVGKITPFNIKTLTPQQKLLYKIFDKQLSTTKDSSLRAPKGIKANVININILARQKIQINTKSKNTGKGSKPPRASKAQNTMVSQPSYIHIYLAEKRKMQVGDKMAGRHGNKGIVSRILPRQDMPFLPDGAAVDIVLNPLGVPSRMNVGQIYECLLGLAGRYLGEHYKIPPFDEMYGADASRSFVLSKLYEARKKTGLKWLLDPNHPGKIRLFDGRNSECFDQTVTVGIAYVLKLVHMVDDKMHARSTGPYSLVTQQPLRGRSKQGGQRLGEMEVWAIEGYGAAFVLSEMLTIKSDDMTGRQNLWKNLIENKEISLGSPESFKVLICELQALCLDIGLFRKNKETSLPYFKMPGEESKTNVNANLTGVQSSKKLEANSQTVKNSSMPNLVEIDNLLNLA
</t>
  </si>
  <si>
    <t>C_1970002</t>
  </si>
  <si>
    <t xml:space="preserve">MHSPQQFVRDLVLRGRCFSGRVLDAGCGIGDNALFIQKACPQAHVTAVDVVPRCLEFAAAKAKLRGMCGKVQMLAADLLELDPARQHQALCGPDADGAYDCVLDSSTFHCFGDADRERYVAVLGRLLRRGGLLVMNCMSEEEGRPGGPRRITVPDLLSVFNRQSGWEVEVIEDSIIELHPTFWGGKALARLFTIRKL*
</t>
  </si>
  <si>
    <t>C_1970003</t>
  </si>
  <si>
    <t xml:space="preserve">MSLERVEVTNEVLLAVLAHAHSTESEEVMGLLLGDVTDPVRGGGAVCRISLAFPQIRTDRRKDRVETSPEQMARCSAHAERLSRETGSRVRVVGWYHSHPHITVLPSHVDVRTQAMYQLLDPGFVGLIVSAFNRDAATEAATVQLTAFQALPDVDPQAAGGLIRKEVRLAVTPAATPLERSFSDVLVVQRMLLMEENEVYKKALASALAASSRSSAVGSGAFPTPELVEVHHAGVYQAHMARLVQTALHPSLAALEALVAQQRQQEAQLTAEVAALEREVAAQVAAAASGRH*
</t>
  </si>
  <si>
    <t>C_1970004</t>
  </si>
  <si>
    <t xml:space="preserve">MQALSARAPRVAAKPVSRSGARSAVTVVCKATTVRSEVAKKVAMLSTLPATLAAHPAFALVDERMNGDGTGRPFGVNDPVLGWVLLGVFGTMWAIWFIGQKDLGDFEDADDGLKL*
</t>
  </si>
  <si>
    <t>C_1970005</t>
  </si>
  <si>
    <t xml:space="preserve">MLQAVVDLAAGAGRQLLRLTDLTAAAAAAAAAAAGDDGGGAEAGGNSAASGGEVAEALREQAAEAAASLVEPFVEFAEQLHRKYLLRFVEAHMDASLGGSGVDGGGGEAGNGSSGGSSGHTEPLARALAMISAASLRLQLQRQQWHLSALVPTDAKAGTASADVRSSWEALAGHLGAEDTTTEGRAGAAAALQCTSGTERAGWGSGSGTGGQVEEAVTAAAALLPLVTDAQRAMLPLARRAAQRLLLCMDCAGSEVLRRQCHDSWQVGTGRDLSRSDTPIP*
</t>
  </si>
  <si>
    <t xml:space="preserve">MAEQHPSGYDTADKGRKGSVVGEQYREGMRQPRGGGAPPERPPTNEEVAKAVQQKVAAAVEMSRKYRHVAWYSLFVAAYMVVLYLQASAYKSGEVVETMKKLFLPEDGSTTMTFRNEDEVLEYLGSKVLLPIWKDPVCGDGNCEWPWEFPSWGRFGCRADCGQNTNTTSVVVNVRADFTGHPSISARVLMNNAKWNLCLEDEARRKRGEADLCWYEDDQTFTEVQVNSINAAQVIDGKWYVIVKGDYAGRVSGAIYDISNSTNPIAIPTTPAWEACKLVRRRRVSATQTAMRRLLAAYTQAHKVGGEGGRRIIQEAVEEISQMDGLKHINFNKYQSKLASAADSAAGSAADATVAAGTAAV*
</t>
  </si>
  <si>
    <t>C_1970007</t>
  </si>
  <si>
    <t xml:space="preserve">MAMAKETEDLDLPEATAHAGVLAVLEGKTHAAYYLLEQSGEVVAQLMITLEWSDWRASDIWWIQSVYVRPDCRRRGHFRALYAHVREECRRAGACGLRLYADTGNERAHAAYEGLGMSSHYKVFED
</t>
  </si>
  <si>
    <t xml:space="preserve">MFIYLSKKIAIPNNVKLRCISWNTDQGWIACGGESGLLKVLRLDGTTSKDVKGKKEGGAPGGNLSLNQTLEGHNGAVICVCWNNAFQKLTTSDEFGLIIVWMLHKGMWFEEMINNRNKSVVKDMKWTSNGEKICIVYEDGAVIVGSVDGNRLWGKELGMDLALVEWSPDGRLLLFATPGGECHVYDGNGNGVAKVPLYCNEGYAGASKIIGVEWYDGVEGYAEPNCPVLAICLDNGRMQLMRYESDDNAVCIDTGIKPVKVKWNMNGTILAVAGFQMSSAVADGRELWMVQFYNHNGEHLRTLRVPGGGISGISWEGNGLRLALSVDSYVYFANVRPDYKWGYFCNTLVYAFNRPDRSEHCVMFWDTKNNDKYPKYVRKLVAIQAFGDFCVLATKGENPGEHILILCNAIGSPVDSKYIEVEPKYLAITNYHVIAANDEVVYVWQFRTSFSKVLSTDINAVKRKDVREKMFSVDDSNPALSDRSPESFRNMTTQTTDPIACVTACDSVLMIGRASGVVNRYSLPHLTLDAQHVLRCRPQMLALNCNLSKMSIIDINGVLTFFDLTAKAPGGGANTMGEHLSFERKDAWDMRWADDNPELFAMMEKTRMYIFRGLDPEEPVTSSAYLCSFHDLEITAAFLDDIMQQPDQPDLEFMVMYETRSLRDTRELLKSASVDDAYAFVDSNSHPRLWRNLAEHALEQLDFTTADKAFVRCADYQGIQFVKHLGKLDDKAKQRAEVAVYFKRFDEAEQLYMRMDRPDLAIDMRMRLGDWFKVERLIRESSGDDAQLLNAHNKIGQYYSDRHKWGKAAQYYAQAKNSEMLVECFYALEDFVALGRLMDALPDGSPLLANIGEKFQSVGLCNEGVTAFLKAGDTKRAIDCCVLLNQWDQAVQLAQAHNFPQIEQLLAKYANHLLEKEKVMDAIELYRKANHSMEAARLLQDLAKKCADQKVHPLRVKKLYVLAALEIEKFKKRTLDMAGPDKTAATLLGTGGTATMAATAAQTLAGLMTLESAVSGEAGVDSAWRGAEAYHFWLLAHRQLYAGNVDLAMRTALHLREYEDLLDPVEIYSFLALAAFYNQFFGQCSKAFIKLESMPSIPNDKRESFADLAMSIFLKHPPADPRALRETREKKAPGGGAMAGNSLDALLEDLGGGREQVCVASGRIVRDGNVVRCKVCKHLSITHELHGAAVCPLCHAALPVSGGGAPGRGMSAKGGAMAQMYGAY*
</t>
  </si>
  <si>
    <t>C_1970009</t>
  </si>
  <si>
    <t xml:space="preserve">MDQINPLAELTHKRRLSSMGPGGVTRDSATLAIRGIHPSHYGRICPVETPEGKNTGLVNSLTAYARVNAAGYIETPFYRVYKGQVQKKTGLYFFSAKQEEKIKLGAPDLYTSEIGFLPKASIPVRIVEDFTKISRNEIQYVGVAPIQMISIATSLIPFFEHDDANRALMGSNMQRQAVPILKPQRPIVGTGLEARAVSDSGHVITAKSSGIVMYTSSKEIIIYSLQ
</t>
  </si>
  <si>
    <t>C_1970010</t>
  </si>
  <si>
    <t xml:space="preserve">MLMLILTLSSQALQDPPLDKQLGVHIAHVVAAREGPASEVLAEQLGVPRDLVLRLLWFGALYYSPVAPLPHPDRMAGLAQEQLDRIHAVRAEGLARWGRDSKLQTARRLSSDEVVAAGGYLRAHCHPKRFPVAHSLKREDWAPRLLAVREDHVVVSKPPGLQVPPTVDNVQESLLACVERALSLPAGTLQPAHRLDAGTEGVVVLVRDSPAFAAYFRGLMADKATSERVRKTYRCLVSAPPPANLFPPGGTLLDESEVDAAGASAVTSSQATSSSSRSSSGCGAAGRLVHWVLEDQRAAGEMAHTVVVDEGTAGAQRCELKLKQLSVAPQVERVWLNEQAAVLWGIGSDSRTTTSGAAAGPGPAAYEVTVELVTGRTHQRWRRRAD*
</t>
  </si>
  <si>
    <t>C_1970011</t>
  </si>
  <si>
    <t xml:space="preserve">MLSQYAGTLALGGRLVCQGAAAMSTQLARRYGGVPEGSFLSDKQKQLIEREDKFGAHNYAPIPVVLDRGEGVFLWDVDGKRYYDFLSAYSAVNQGHCHPKIVEALTSQAGKLSLTSRAFFNDVLGEYEEYITRLFGYDKVLPMNTGVEGGETAIKLARRWGYDVKGVPANCAKVLFARGNFWGRTMSAISTSSDPSSYGGFGPFMPGFEVIPYNDLGALQAKLESDPHIVAFMVEPIQGEAGVVVPDEGYLSAAHRLLKKHNALLIADEVQTGLCRTGRMLACDWEGVKPDILVLGKALSGGMYPVSAALARDEIMLTIGRGQHGSTYGGNPLAAKVAMAALQVLQDERLAENSDRLGGILRDRLAAIPSKMVKSVRGKGLLDALVIDESHGVSAYDVCMRLRDNGLLAKPTQKNIIRFAPPLVMTEPQLNECVDIIQHTITSFGV*
</t>
  </si>
  <si>
    <t>C_1970012</t>
  </si>
  <si>
    <t xml:space="preserve">MNARAAQFSGLLDITGPNKQQYAALHGYRYVDASDLLDRSRPASWSKILAVLSVLDSCDWVFWVDADTLITNMSTPLERLLPAGPAWAAAASAATVAGADAADMADAVATRYGLGLGEPDLILTADSTGSMRPATMQLCSCVNAGVWLIRGRGCAWCRSFLARWWSMESFIRHDPHDSKSGDNDALKHMVANMDRCIGQEMPAR*
</t>
  </si>
  <si>
    <t>C_1970013</t>
  </si>
  <si>
    <t xml:space="preserve">AGSHVASPHSAFSAPARLDKAGGVHTAQPSPHTPPATPTLTRAGSHVASPHSAFSAPARTPGQGGWGSHVASPHSAFSAPARTPGQGGWGPHRPAITTHPTCHTHPSGSHVASPHSAFSAPARLDKAGGVHTAQPSPHTPPATPTLTRAGSHVASPHSAFSAPARTPGQGG
</t>
  </si>
  <si>
    <t>C_1970014</t>
  </si>
  <si>
    <t xml:space="preserve">MPAVLCDSMPSTAFVSGASSLVGAEQRFWSAIPDDRSDISEEEELDQDFEQVIAPTCSQVLQRTSELCKGASDGAGEATVRDVRLLLRDLVTCVKSQTGLQQRKTPSCSSRQHGDVKAAELSTALAQLLAWFFERSTPSFSMWSAPAPLQHLSSPPSSRSAGGTESEGSTWTTEVKGAAALTLALPPLPSPSLVAAAASMASATGPHGSPRSGHLPLWMRGSKGASVMLTECDTDAAIAAVPAEHQEQFLQRVQEQRQQLRACLAQQQDSYYQHSTSDTAQHAASKGAARPLPLPLLEGEDEAGVEEVEVGEMPLFPTQAHDLATGEPLANIIPAWPATGPGAFFFRVRGEAEGGRPPVARSPMAAGAGRRAPPPPPGFLTFWRRPVREQEP*
</t>
  </si>
  <si>
    <t>C_1970015</t>
  </si>
  <si>
    <t xml:space="preserve">MSLLYHEKQVAALCGVHTLNTLLQGPYFSEIDLAQIAHGLDALERELLGDAMGGEASGNVAMDGMFSIQVLSRALESWGLTVMSLESEEARDLKAAPTSAEAFICNLQEHWFTLRRVADGEWWNFNSLFPAPQPLSTFYLTAFLDTLRGEGWTIFVIRGKLPATQPGGLETLPNAGKWWTSEDARAATDEAERARKRGRVTNALETALARAGEQGGSLQLRTRGTPAAAAAGGDDDEDADLAAAIAASLQQGGAAAGPGPGSQALAVGGGPAASGLGTAAGDAALEQEHGPGLGEFEDEDPELAMAIAASLADQPGPAGAGAEPSSAAAGGGPGAAAAASGSGQAAPEPEVPEVELQPEPEEGAEGAIELAFRLPSGGRCSRRFLTSQPAACLAAYLAPQLGVTPGRVAVATQFPRKELPLRADAPLSELGLTHRTMLLAEARK*
</t>
  </si>
  <si>
    <t>C_1970016</t>
  </si>
  <si>
    <t xml:space="preserve">MAPGGRLYVYETSTSGSSRLEALKKDLLLSGFVDAAELSSSGAVLISAQLPQWGLGAAAKLSLKRPAVANGAAAAAPAATTAAAVPPKSNVWKLGGDEDGEEEELVDDDALLAPEDKAAVVPKYPDDCEVGAGGARKACKNCSCGRAEAEAEAEAGGGKAKLTADMLDNPTSACGNCYLGDAFRCGSCPYRGLPSFEPGQKVTLGANLLAADV*
</t>
  </si>
  <si>
    <t>C_1970017</t>
  </si>
  <si>
    <t xml:space="preserve">MYTSLQNTGDVEAQSQSRPAPPPRRPAYDPLNELFGGFIPERYRNILGSNVQPLALTLLAVPTLFAWLVYAIVAPAGEKAKENWWPWTMYVLFAPMLATEVALCLLQVVRRYAGDQYLGCFRCIGVLEAAGAAVVCCLWFFVACILTASFLMVIDVGPGPFFVFQVLFSVGAWAMVIIAAYLSGLYLSEAFRGRPSTSSYSQLRQTDGPQALSQGPQPQPLTQYHPQPPAPQPPQYQSPASYQPHTSTQAQASQYVPPTAL*
</t>
  </si>
  <si>
    <t>C_1970018</t>
  </si>
  <si>
    <t xml:space="preserve">MASDFGERGLDRQMRVKLFVKEDYEPSRTCEIEVPIGCDFKPLHDTVSDTILGGESERWTLLKETRTPRLGPDGGGHIEVAQEWQSRSAALFSHPAEDCAPVTSVGPDDLRGGADVYAVMLGQVAKTPINSSQVHAPHTHATPAQDLARWSRPPYARWASHPRPGPPLLAACCRRLLAKLRVAPDPAHVPPPAAARLLAEGLAGLRELATDRWEKHAPAGKPALLAGVLEAASAATWALALYGGPRATLVSSGVVKELVAALAKAQAWRTVALARGGAAADAAVAAQQREAAAAQEELDTAAAAAAKAEEEEAGKRSDGPDLDAAVAAADAAADAALRQPLPDVTSISLSDCYAPPAGEVSLSTANRLAYNCLGALGVLAVDSKARAAFLEADPQLTFLITAASTDFPCLAEVQHDLDVAAWLRRQTRRAAADGAAAERRRCRREQRAERRRRAAEEARERAEREAAEAAAAAELEAELAREAEAMAAEDPELAALMANRNRSRTPTPPPAGKSPTPPPGPGDDDEAERAGKNDQEGEEEQEQEEEEPESEAEPPTPDPYPLRDPVPTEEDPRIQQVMAAEALYSMLGRERGVRRTFAAAGGLAALQPLLLSPNDGVVVAAVSALAAYGRDVGHDHTSGVDMVATAAPPPPPPPPPEAAKTPSLGPGAAPRRSLAPAAAAATPAPPKRDPVIENAGAVAAALVATLPPVLEGMLVRYSSGAREVGGVMPGGPPAPPPPEVPEPLTAQPSRATTFATVGGRSVRYAVSRMDSGATSIATGVNGAARAYSPVGAASTRAGAAAAPPPLARTVTIAPRHAESPXXXXXXXXXXXXXXXXXXXXXXXXXXXXXXXXXXXXXXXXXXXXXXXXXXXXXXXXXXXXXXXXXXXXXXXXXXXXXXXXXXXXXXXXXXXXXXXXXXXXXXXXXXXXXXXXXXXXXXXXXXXXXXXXXXXXXXXXXXXXXXXXXXXXXXXXXXXXXSGFSESLLGNIGSPSTVPGLNLGGGGAATAAARPSPTASPAPGAAPGGGGAGNNRLVRNEFKSLLARHATLRRLHTQKELAEEEMQVLLDEMELARKQPGRFFFEEEEEAKREEKRNKIRQIEAEMRKQLRAIAAAEDALQDSADSAVHAVEETLALLAYGSDLRGGSHGGYGGSSAVGGPGTSTAKSVGGGTAVPQSRQATEAGGVGDGGEEEGEEAPPPMPHPLPPPLEAQLGHCHLLAAGVIQAMAATLQPGAVDAAFAAAAQLQRSWEAETSVSAAAEAADAADAAAAANGGDTPSAEALAAATAAAA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WVAAAERASNAAAATGASAGSVPTPSTPLGHHASPFAHTPTFTAGAALGGGAFAHGPGLAGPAGVGNINAGPSVSSLRSARFLVMASWLLLRQWLVDKINPVNLMTSAEGVYARGGMSW*
</t>
  </si>
  <si>
    <t>C_1970019</t>
  </si>
  <si>
    <t xml:space="preserve">MPQIVDEVVATTPIDEQVLRLAAMVLRGSGRLAAITSMYEAAAAAAAAHGPGQAELAQVLLNDVFGAHVRESNFVKQQQVAMKLSKASGPAAGAAGVSSERYSWWVVLSLLLQARAALRARASGQPAPPGQVPAIALEPEKMLALAEGMMSRQVRASGTSARLSCTRRGHTNTPHQLLRVVDQLVELDVEVASKDKKLEGYEAFMVYVDVLLAQGKIAEALALVTGPLGESCIRLPAERLQLRAVLAALSGDLQAAAEALAEGLRLNPDDWGALLLLLDCLLPGTVQTPRSGASADAPQVFTPQHPLILISGGLAEQLPPRGAPLPTDGGATDEAFQRAEGLIKELQAVCTESPTSTATPSSPGQGGDGKPMIMRGPDLALVDLALRRHRAAGGGGGDTEANAVVDAVLDYFRKYGHLVSCAVDLRTYVAALGPAASERLAAGLAAEVEAAVGTAGAGEKKDALKVLRRQVCAAQLRDELGLPRLEGRGPEAAVEAAREFMTLYATARPLQEDLDSRERGAADELPALAAAALVSAAGAAASDAEAVPFMLAAYGTLADALRDRPYGAAMRIAAAELAALLAAPAAAAAHVYKLDVKHIQLDTLASHLLLPPLLTWPSAAPPPPAGPAAQAPGEAAPASSGSGSSASPLLTKALSDSRALFEDHGRDAGETLFTAYTHGMYTKVLEFNAFRERLAAAHTFALVRAESAIADSLLRGAATNASSSGASGSASTSDAALSADAISAAALAAVKSVRAAGLPDTDSLRFNWDLTTRPTWSPPCTAGPNLQPLQWWGSRPACARGQEYGRRWWSAPSSSEAAVSEAGAWRAAQAAAVAHRWLLPHCIAGALGASGPEVLELREAVGQLQALLDVPAASGSAPAAGAALCDERAVRRLDVQLYRAALAVQEELHQLTGATNGADAAPPESSASCSVALAEAVAAIRGAAEAATSRLSTEAAAAEAWGGVLPGGALAQLAHLLREPMTVLAACLQVECSSYQAALKALQKKRGKAAGGQDGHLQKLAADVAAASEELTSTARACGDTLSSLKAAAAGRASSATEALLRFLQVGMGAGEMPYVSTALVHCAC*
</t>
  </si>
  <si>
    <t>C_1970020</t>
  </si>
  <si>
    <t xml:space="preserve">MSGSEPDVEEAGKVVTESQAKRQASVSSKDGAVKPNAIAKHPATITEKQIEMGAFKRFISGPYFDVIPSQYEHVTTSRAHKARLQLKAETLPAPGTEAHGDGCGDEKPHDAKLDAQLKALEEEDYLGRLKRIVTTKADTDGVYGLTYEELVPLPFDVPKWHAYILDIALTVYLVAQATVVMFIALPLIKTCIILYPLVTLIVLVGMAVEYSIRKLMYFRLLSMRILVDWANVAFYTTAFFWYFMVTWVLMNVWAIYGVAAYYNKFGNNGVDPVSFGTFVVVNLQTIQLLVQYIKLMSTESRLVGLNQLFERAPVEAQRLLEFTYVVEEKQLKDECLLFADWHEQSNRIAFNIERLQSQAANWAEVERNIRQLREDAMEERASAGGPRPSGGNATTSSKFMRLSEKHGAKSANGKDGSHRSGAEQIELKVQGGNGEEAGPASVAPDLGPDGRPPPIQLPKPLISCFGWSPLRSSYWHYYGSMHSFFVSVLPHFPSWPFRPDAVFFRMLTLIQLCSVFAVGIIVVLGWLLSTRETNCTKSAKSCNTCLAVHDRYFASAEPLCTAMETAVAGIVASANGTWNDGSVIKERYCNWACYGNFTPSQSCPALSPALGR*
</t>
  </si>
  <si>
    <t>C_1970021</t>
  </si>
  <si>
    <t xml:space="preserve">MQPTSTSSTARASQACANDRGPRPPRDPNSVADKPVFACPTGTSPREHRHNAAPAVCDPTAPSAHHATKVCPRNAGRARRPWGHPPVPPASAPAG
</t>
  </si>
  <si>
    <t>C_1970022</t>
  </si>
  <si>
    <t xml:space="preserve">MITLIIRTAGLPQELVIRMDENVSRLTDAVSACERILNTPIPLSYTRHTARFLMAWLACLPFCLWTYCGPAMVPIAALVAFVLLGIEEIGVYIEEPFSILALEKLVNKLENIVNAMLRDSQEPFSILALEKLVNKLENIVNAMLRDSQVTRRTCL*
</t>
  </si>
  <si>
    <t>C_19800001</t>
  </si>
  <si>
    <t xml:space="preserve">MYSLSSRALQLLQENEAEPEDDVAEPRRKRGRGGAASQQPKPATWTWCTHTPRRTILLTTAFPASSPAQPDGSSNGSGSAAAGSSSNGTPLVLVGDQVALGDLLLPGELLAVYEPVAVVYEAATVATAATAGCGGSSGAATAAGGAGSPPGCGGGDGGTGR
</t>
  </si>
  <si>
    <t>C_19820001</t>
  </si>
  <si>
    <t xml:space="preserve">MRLQGDGAAGRSEQLWACRFNGGE*
</t>
  </si>
  <si>
    <t>C_19830001</t>
  </si>
  <si>
    <t xml:space="preserve">MRVKPPKRTGKRKKHRGPRTEVQVGTKRSWYGVTVFLLYAIALISLAARVGAVGGAAGGVPALQALQQVEAVTNALSSAPPHLRVRWDLAQDPLDLQQQYSTGPPGLSHVLASVESFTFDGKMAAAASERYEKDKEGGWVWGNTVAMTSSTTAEVA*
</t>
  </si>
  <si>
    <t>C_19840001</t>
  </si>
  <si>
    <t xml:space="preserve">MPVVSLAAAVDDAVAAGVAARMGRILHTVRVMVEKGLSVNAVMAFLQEAQGREAEGDDRAEAGGRGEAAAPRAVLPNWELMAVVLVIVSGLALLVRGETKFDMLGFGLVMTASCLSGLRFTLTQVLLHGHQSSAALGGPLEVLELLTPVMSVTVMIFSLAWEELWLVLPGSPYFETAERTLLTSLVIAAGALIAFLMVWAEYQLSYLTSLTCTRSP*
</t>
  </si>
  <si>
    <t>C_19860001</t>
  </si>
  <si>
    <t xml:space="preserve">MDYVLLDARTLRSAKRGPADPGGAGGPSRRQRQHRSRSTSSLMSLGSAPLRPGGASSGAASMSTSCGGAPPSQGGGHRRNRHSSNSNRNRHGAAVAGGGS*
</t>
  </si>
  <si>
    <t>C_19860002</t>
  </si>
  <si>
    <t xml:space="preserve">MAAVQLFCRASNARVHPDKSKAMGLGRFAHLTGPCPHTGVPFTTGAVTHLGVPLSWDSDAAAADLYTRRARGMAFVARLWAALSLTLVGRVHIAKQVLAAKLAYHFSFLNPSPAQ
</t>
  </si>
  <si>
    <t>C_19870001</t>
  </si>
  <si>
    <t xml:space="preserve">MPAINVWQLIKSGLVNAVLAEAQEAARAILAGFVGQPDEVVEQLVCCLDSPALALMQWGAEFAVVRGRMPGALAAALEAAVAPHAADISHQGLALKSQLVLGLMARLVLPAPAQYRPLLRRLAALGGGGGGKGLGELSARAAQLLTPSLFVPHPPFT*
</t>
  </si>
  <si>
    <t>C_19880001</t>
  </si>
  <si>
    <t xml:space="preserve">MFDLGLPTDLIRAVRNLYAHATTRIRTEHGSTSAIPIERGTVQGDTLSPVLFILFMEPLVRWLHAGGRGYHYGCLTPSENLQYHCSAAAYADDLAALTNSLDDLQVQCDKIASYAEWASLRVNHTKCATTAIWHDKSRSDPNLDGPTGKATLAAMRRNMTNTIKIGTTPVPYFPPTQPYKYLGVQLTFSLDWSAHVARVTEIVKDKGTAIATSLATPAQRLRMIQ
</t>
  </si>
  <si>
    <t>C_1980001</t>
  </si>
  <si>
    <t xml:space="preserve">MQGRWPTGLDAAAGGPEKYGSRAARMRRINPKHTLRQRGSGARA*
</t>
  </si>
  <si>
    <t>C_1980002</t>
  </si>
  <si>
    <t xml:space="preserve">MEALRRHLGLSRWLLFGGSWGVALSLAYALQHPDRVLAMVLRGVCTMRDSEIHWMFGGGAGALKPWAWQRFLDHLGDDPADRANPLLAYYARLLSPDANVRDAAARSWMELEMAVGFDSRSQLLDWDGERWAYETFPAAPDSRKPLSALQPRPASSSPVSAAPTSTPRPSATEANAKAAAAGPAAAAAELLARGLAFRGDARMSGSTAQALLECHYSVHGAFLRGSSTTTTTRNGNGSSTDGSSTGISSRSLSSVGGSMDGDQPGTLPRPQRPGPRSRQPPPPALAPTSSPSSPAVPPAARATPSHWPPLLHSVGSGRLSGIPAVAVHGQLDFVCPATTAYELCRAWPELRLRLVPGAGHSMYDPAITHELVEATRLLYDAAAARYYGGSGDGDAGVGIGSSGSAGGSKG*
</t>
  </si>
  <si>
    <t>C_1980003</t>
  </si>
  <si>
    <t xml:space="preserve">MCGIVGYYTFNVQRDLKFVLDCLFNGLKRLEYRGYDSAGIAFDVVDAYPLTQKLADGTQAVISEENGVLESVGPLIIKEVGKVDALERLAHETIARDQLDLKREFRSQVGIAHTRWATHGPPSVVNSHPIPSDPEGQFVVVHNGIITNYNLIKDFLIKHGEVFKTETDTEVIPKLCKFVYDRLGERVPFPKLVMEVLKKLEGAYAVLVKSTHYPGELVACKRGSVIVLEDNDVLHLCGGGYGIYNTQGDNVEEAVPRVLLTLQLEVEQIMKGGYDHFMQKEIHEQPESLLQTMRGRVQFQRPAVGNPYLTQRVKLGGLVEHGATISRCRRILLVACGTSFHACLAARATLEEMCEVPVVLELASDFLDRRCPIFRDDTCFFLSQSGETADTLRALEYSKAHGALCVGVTNTILAITMMALQLAEDSISKRERRDCIIDELGQLPGKVRSTLMLDGAMRELAEQLKGAGNLLFFGRGYNYATALEAALKVKEVAIIHSEGILAGEMKHGPLALVDKHMPIVVIATRDTMYKKMESVIQQLLAREAQLYILCNENDESMKQNQQTVTAVASLELGAPSPASTAPRTSALPSAGPPHPLLVPPVLRLLHTALDGTVESFVNIWHNISERLDPHRPEPFAARSLAGKVAIVTGGNAGIGFATAQQLARRGAHVVIACRDPERAQAAVQRIAATTKPLFPAALPPAKDAAGKAAGAAAGYGSSVQVEAMQLDLGRLASVRDFAEQWRRRGLPLHLLVCNAGVMGPPARLETADGLEMQFQVNFLSHWLLANQLVAAERQRRTAAAAAARTGGPGARAGSRSRKAVAADVAKSDAGGGQLLAPGSSSSSSSRDGGSGGADGEEQEAREGLRVVMAGPLLMRTPDQSAAVMLHACLAPRGQVAGKYLALGRVASPDPAAEHPELAAELWDYAQELTGYRSPLQ*
</t>
  </si>
  <si>
    <t>C_1980004</t>
  </si>
  <si>
    <t xml:space="preserve">MAASGVVAGRGGGGGGCDAEEDELTFAAAAAAEVSSDDEVMGGRGGAVMGRAAVGGFRTPAPAPASAGAAVNVAAAAPAAPAGTWVPKGKPAVEVSAWAPAPAAPVAAAAAAAVAVSPTVAAFAAAPVVEAVALVRSQQRQEQEHQLVQVAAAEQQDQQQAKRPVRSSRRRAQESQQAAAEAQQAAQQAAAAQQQQQHTGSGNIVADTMPQRLTAVQQHEAYPAVVRGTLDVRKACLPRFPLVAREQAEAELQSVATAALQQAAAAPGASAAVTAAAAAAAAAATAAGEGKAGEGKAATARRGGRGAAEAEAAAALPAVGASGNPGLDEAMGAYVRVAALYGDEAAAAVAECESLMADFDNKLVQVAASLAQRPKVGKLPPAATQLLKGWWDDNFVWPYPSEEDKKQLGEAAALNNTQINNWFINQRKRHWHKHFPNRRPPSTREEAERLLRAAGAI*
</t>
  </si>
  <si>
    <t>C_1980005</t>
  </si>
  <si>
    <t xml:space="preserve">MDVDALLKEDLTAWAAQVAADAAKANGGAAADGDGDDEQAAAAAARRSGGGAGPGPGSSSSAAAAAASTVGKTSVSSGGGGSSSSMFGSWGFGKKKEGGGAAPPPAPSTGMGGASALAKSVYVPPSIAEKSTTVYVGKIAGSVPDEVVRDLLDACGRVKSWKRQVDPDTKQPKGFGFCEFEDAEGVLRAMRLLNGLKLDGSELLLKCNAATQKYTEQYEAQKAAEKAERKARAAADKAAAEAAAAAGGEAPGAEGGGGGGGADGREEGEDGEADEDAAADNRVLEVVMSVVSEREEKTRGKLPPPPPLPGGGGSAAQAANDFLAQLGGAGGATPGSGGKGLGRERDREGERERERERVAVRERERERRAAAEADWRRGARDDLELYDSEDEREPWERRPLGGTRKSMERRKRRLEEEEEDDIDRQREAREEERRAAARRAAAAEASAREVTPGPAASGVQETPAVPPHLLKAESRAPKEEPPKQEPEVDTNDPIYQAMLAAARAPVAPTPAQFPYPSVKSEPHGSARAGSESPGRGGSGGGGGVVSGSTGPAAPPPAGRVAFGSGRGGMRNTAALAAMFADEEETTHKRQLAMMDTIPTARDGVFSYAIKWDHYNAATMGEKFRLLGNRTGPEQLHAELAPVLDNDTETFVIKLYRMVIYETEKAALGL*
</t>
  </si>
  <si>
    <t xml:space="preserve">MEGGNDLRNSTLTLYYSQRAQSARPAPARVPAGPAAKLIGSVHTHAYEERPGAVAPKSAAGAEATAPSSSGQQPWATRTRDTGGSRDTNGSLGASGPYKTRKVVYWTGRDHHIVDAPDVPDSRYHWVPPHLKQEDVGPGPQLAVRETPGACRIKLIGSKYRYLPSMEPGGGSMWEVSPKEATLYGR*
</t>
  </si>
  <si>
    <t>C_1980007</t>
  </si>
  <si>
    <t xml:space="preserve">MVPLLAAGGVGAWKFAMYGQMEVITASMLTNNVPRGEPVDASRGAGVSGARAAIPAVAKQQSPANLGFAADSSVDAVVSLGALAGMSEMQRNAFLAEALRVLKPGCPLVFIERLPGGVPLRYLGGPSGTISESVFRGWEQRPDGAFSLVRWDTALGGQDPHAVGLALKAADYRGPAAASRRAEKAAEKAADKEAKREKARLPKKGFE*
</t>
  </si>
  <si>
    <t>C_1980008</t>
  </si>
  <si>
    <t xml:space="preserve">TPPPPPTLPLSRTPASPILPPSHPPTLPSSHSPTLRGARPTVLVTPTHSAPLGWYLQPPAFRAPPFKLYPKPSVPSAAPLQPTPTPTHTGP
</t>
  </si>
  <si>
    <t>C_1980009</t>
  </si>
  <si>
    <t xml:space="preserve">MRCAPSPTRRAYKRTVCFAGDQFIKAGLKPGSLVFLMRPAAVIRPTTTSRLAPRRLGPAAAPAAALPPAPATCEGRRRMTKEQMQAFFGRGQTVVAVAALGSIRSGQSKRCTELYGTVTVRKKGAPKKVHAQLEHLLEFEEVVPVALPRLQLGCDLGSKNLASHWQSGRTYSKRNTKEECHTALQHYYDTAQRLLQQAREHRAAHGGARLPMEPDLDFPPAPRGGFLGFCRRYPCGMQDYDKQQQERAKRKRSKQQQYSDDEESESESEPDPESEPEPESESEDEEEEDEEEEEDEEGEEDEEGLQQPLQPLCRKRGRALRRPALYNNENWDLRSGRISMNSCRGKRRGRCQRAAASGDSKAAAPALAAASGAAAAAGATRAGAGPEVAAVVKELESGDEEELGASEHAEIGESEEEEEDVGPPLHPPDSRPEDFASLRFVISRLRV*
</t>
  </si>
  <si>
    <t>C_1980010</t>
  </si>
  <si>
    <t xml:space="preserve">MEHEHARRRKAREAGGGSSSGSSSGSSSGSSNTGTRVVVVSSVVHRAGPLQWPDLNSERWHPEPATSASQTNTTNNQSSTSNHANSTGNTTNDPFASDAAVSLHPGLVRTHLADNFFRSYGGAQLGGVRPLVAAWHGFLDTWWTE*
</t>
  </si>
  <si>
    <t>C_1980011</t>
  </si>
  <si>
    <t xml:space="preserve">MGRGVRRHPQTCPRVRLEHMLRRLQVLQEAAAAQKPNAVLDPQPAAAAAAAPAVAAAAAVAAAAGGHGHGGSSTGGGGHAGHDGSSSGSAGSSSGSGSSSSRPGGGGLYVGGAVCADSHHILRHLGITHIVNATEMEFLFGPGHIN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NAGFMSRLLAYERQLHGANSYVPHTKKTKPEPVTCPVCGAAVGVSSASLAVHMKRAHPPEAKAAAAGEGKAADGKAADGKAAGDGKAAGGKAAGDGKAADGKAAVRDAKA*
</t>
  </si>
  <si>
    <t>C_19900001</t>
  </si>
  <si>
    <t xml:space="preserve">MHCRQPHLCPAPAPVYPSPVPSPELSPSPPSEGQPPPSPAVSPPPTPEPSPEPSPA
</t>
  </si>
  <si>
    <t>C_19910001</t>
  </si>
  <si>
    <t xml:space="preserve">MNDAAIFFTTLGDNRRRNLLATDGTDGLDSGGANDTETQLFRSQKLGVRLQVHEN*
</t>
  </si>
  <si>
    <t>C_19920001</t>
  </si>
  <si>
    <t xml:space="preserve">MHGVFWGSYMMHQPRVLADSMRQVLEWFGQGKLRVEVFARFPLERVTEAFQVILDR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TTVDDESDELRADPGLRFPHDYPATKLMWMPDREGCRPDLLATTAAVTA*
</t>
  </si>
  <si>
    <t>C_19920002</t>
  </si>
  <si>
    <t xml:space="preserve">PPPPPPPRPPPPPPPPPPQPRRTFGESSVPPFRFLTPDLHRRSPPQRPQVRRTPPLPTSSQRHSPLPCPSALPPTSRTPPRAACPGQTTPALGAWSLPAHAAGASCRSP
</t>
  </si>
  <si>
    <t>C_19940001</t>
  </si>
  <si>
    <t xml:space="preserve">MAPTAAAATAAGFPLLTAAGGGGIGGGLGGGLGGGIGGGTGTGTGTGTGGLLAANPSLCPLASLQPPQQQQQQQQQQQQQQQQPPQQLPLATQQQPAATTVALAAAS*
</t>
  </si>
  <si>
    <t>C_19950001</t>
  </si>
  <si>
    <t xml:space="preserve">MAADDLRRSVMGGSGAGGSRPPQRQAPPSPAQVQTQQVRG*
</t>
  </si>
  <si>
    <t>C_19960001</t>
  </si>
  <si>
    <t xml:space="preserve">MQFMVTCEDRTAELDPKAQRVVCCCAECEEKQPDFAQRVPMTFSAWEKHCGSKNKKWHTSLKVVPGSGLEAVPADNRPVSICAWLAGKKLKVGKFARAGISPFEAPTGQDYVVEGGDCVVV*
</t>
  </si>
  <si>
    <t>C_19970001</t>
  </si>
  <si>
    <t xml:space="preserve">MSTRCPRRDAAAPGPPPAPSCPRRVARTTTWEPVRGLGDCPWRCSSCCCCCCNRRFCWRLRGLLLQRGPQGSRSSMVASPRHQNWQRGRGPDVWPAGATSCSRRVTHCAARNAAAPQPSAERTGTHTTAVLSLACSAARLPQSRDCAAGWVLEPPACCAGAGHGMAAGRAGAG
</t>
  </si>
  <si>
    <t>C_19990001</t>
  </si>
  <si>
    <t xml:space="preserve">MDLGEEPAMQYGGMELQTSGEALAQHQDGGHVEAQQSVAVERAVAEPAAAEAGSAEPAAGEGQPNGAEHAAAGEGDGDGEGQGGDEQPRRRRRKWGPPALDAPGGVEGQGAASGGGGSTPTPPPDGGEGDEAERKRRRRS
</t>
  </si>
  <si>
    <t>C_19990002</t>
  </si>
  <si>
    <t xml:space="preserve">MHYRTFNVDFSGAKYERRRRQVLTTIKCLDPV*
</t>
  </si>
  <si>
    <t>C_1990001</t>
  </si>
  <si>
    <t xml:space="preserve">MSSQPGPEGQAKQATSPFSLFKPISWAKGGKKVKQAKLGEENNMYYHPELKRWVERGKEDEAAAEAAGPPPPPVLSGGSIAHPGGSVVHKRSLSQRYVLQSNLSVSSMGSLTGSLSQTDLAGMAGQGGGDPAAGSFSRTPSGYNSTGPSPPLSGSGLPPSVFAPGANTGASAGPAANFFVPAPPQRSPSTGFFVPPAPVPQAAGGDGDGEVEAQGETGEQQFEHSEAGATEISLGQALPAAPADAEADADSAMPVSAAREPSYGHSLSFSDALRVDSQQLDSPNGVVGPRPLPEPEAEADGGLPVPHGFEPGLRSVEHGHSDGGAAVSLYNGIAPGAEGEAEADGQALPALQSLDEAQSAEHEAGAAAEAEQQLQTDGGSSGGAVAMAVDGYAIQEAAAATSTDPADAASAAPASASAGDAASQYYYQQYAYLYQYALSQGYAEADAVTYAQYYATQYAQQYTQQAPAGQLGEGEGQQEQQEQQQEVAIGLQVVSGGDAEGGEGQEAAADGSGWEVELPELAVGSATAVEEPEPEAPQQQDQKQEEQVQQVAMEVEQAYAHEAVATTAAPGQQQEEQDEQPLVFTPAPLPEDLTAAACAAAQHHQSAVTAAVAAAAAAATAAAASQPAQPEAAQRGAPASATVSAPHVAAASGGVSTAPQVQLLGRLGKLASSAVTSLGASAAAAAAAVAAPSAPSSALSLSALGLVGSFGELSSDDFDCIMHPGDPAKLDGPLPWELPEHLRHGATGRKLLALCSNWQRENPGKHYTPALLQQLLEAGAAQEQEQGGEGNDAAAVAAEAAADGLVVVASSDVALAAEGGCGSRGANVAEDASAAEPEAGDGLSSYERACRLSQFGLPATELLQPHKPQQPAAPALQTPKQMQALTHSVAVQQQQQQQQLDQVAEPAASAVEFAVAQEARTQAPSRQVPLQVDIVMALQAAVTQSPGELPTPTSARSDDPFSGTEHLPRSYYTQHQQHHEQQQDVQEEAVGGSSVEKSPQRVYAGAAALGLEEMSEEERELEEVASPGTVPVQLAALGEEEAADFFAHLGEEPAAEVQPELSTAAAVEAEAAEEPAAAAASTPAYVVEEPEYVVEEPAADVIEEPAVEAAEPVAPAAAAAAAAAIDSVVAALEQLRSSAAATADSEGESAEERTALLQQIHASLASATAALAGMGVDISALAALAGAAPVAATSPDHTPGPGHKRPRKDDSPATPTRPTVVSGTVDAVETPLLAPGPMLVRGAEGDDVATPALVSVPGPGERFQQLGRALSNARADVAQSQPQPPAVVVSLNVVAAPEVDVSVLEARVRGEERQAWESKLAAVVDSERDAASLVIASVEQQRDELQSRLGGAEAALAEAEAGRSGLVAQLEVEAAARRGLEERVAGAEAAAEEARRAAAEARAEAEAARAAAAAAEAERDAMSVELAAERTERESLAAALSAAREESSSLRSRYKARFAALSSELEATRGSLCDLQSEHDELLLCLGQESTKVEALAGAVREAGGDPEPIIEAIEAEYETMGLGGGGGSGADSEAADVGAGEEQEAAAQEVAAAEAALLGGGEGWDCAELELEGAV*
</t>
  </si>
  <si>
    <t>C_1990002</t>
  </si>
  <si>
    <t xml:space="preserve">MAAPFTPVCENFWTINFYDIYTNAYHTAGSPYGNNDASTFWIVPPGWDDTAPEGTLVVRSPTVEGYLLGRTFAFPDTAAAAEFNVGWGAEAPFSLPRAIKFAYPEASGAASDVDAADPLQFWRIAGEVFRRNGAPYVSDPLKRLLPSLGLWEEYGFVQASLSPLARDALKVRVCMYGRMGVWPFRVRGSVPPANTTASSRGWNAVVSPPSGAYYITLRLYVPLPEAASDAYVPPPVVRRRSAAPVTPSAGTPDKSPSQSPSPSPSPSPSPSPSPSPSPSQSPSPSPAAGGPARHRRQL*
</t>
  </si>
  <si>
    <t>C_1990003</t>
  </si>
  <si>
    <t xml:space="preserve">MPAATRAHRRTAAAAAMLSWICLACALSPQQQQQQGVGSTPAVFEAATAAAATGDVAFASALFAELAAAGLAEAVAQAASASTPAESYWGGVALPEPGTGGSSTGSLSGSSSDVTDGESSSGVLAALGELLRAENALAEEALAAMWAGYSPAAAVAAAPEAAMAALAVAPEAAVPGPRPAGSRHAATMEAAAGLVLPAAAGAGLNGGGAAANAVSRRRLAFKKTPPPQTPPPAAPPVGASDKFSSSSSSPSSSSSPSTAANSTAGGISAVTGFWPTLLQPQLAAANTSADASGSNGSSSDSSSGSSSSSRAMGGRLGALLASRGVGGGILGAAGNTGAQDSLWLRIIGGSAADTQRAAEAPPGGGGSDGVGSSSGDGIGGGDGGSSSSSSSSSTGISGSNITTRLLK*
</t>
  </si>
  <si>
    <t>C_1990004</t>
  </si>
  <si>
    <t xml:space="preserve">MLLRPASSGLASCASTASLSSVATSTTAVATSATGATGLAALNRASSAAASATSLSRNTSGASLVSGAGGLPMAQRLPPPPQQQQPKPRPNRQQQTAGARDAAAGAAVTVDLIIPLDPPVAGISALHVVAVQAQQLAPKHVSWLAAGWACVPKDAAVEALAEALNLGDGAAAATTGGAAASSSGTAGKGGKTFGKGKAAAAAANRRAVAAAAAPKLWPLPKVLGFDTEFVRDQLAVVQLCAGPHVLLVQVPSCRQPASEQQQQQTKEKAQGGKEQPPWRAPFTLLPELKALLCNPCIPKAAAEAWQDALMVYMGFGVKLRGGLDLTVAVPPDHVDLKRGRDKLGLFDIFRTFFAAADHVQKDKTINHTKWLSSRLDDKQKRYAALDAFVSYAAGVCVLLRPGKAPPLPVDLAAAPEWEVRLAAQWVAVQQYLEAQSPDRTKHDFYRAWFSTTKKGGVVMEVRMSRYNTRLRLRCWAEATLPNGRRVNGRCNMARGRSAHVVKLRWSDTKQNVASLSELPDTVTRIEMTDSSDTPEEAGIKALLPKVLCGAERMRGRPLLEGVFGGGDFSFPAAGPGGANDGAAAAAASASPAATGAAGGGGKKAKGKGKAQEDSTSGGAAVGSATAAAKAASHAVAAVRWLANMAGVNASQARALSEILRGACRTGQHGSATDGSAVQLVQGPPGTGKTTVISHAVRIWLEEAAPRLPLLHKHGGAGSGARLLPAVACVARSNVAAKNIALSLIKRGLGPKDFRLIVSQEFHFEWHEEQYRGELEAVLLLSSELKGADMQRALLEVKVYVTTVSMLANPSFKGTALHGKALSWLVVDEASQICGSDLQLPLYQYGHHLTCLSLFGDDMQLPPFGSEWGGAQIRSIFDQLSSGGGGGGGAAQQRLREQPAGAFHVGPPLCPPAAGGARDVAATGAAATSPVVRLMLDVSYRLPRDLCAFISREMYGGRLQSGRRTGSGGAAGDAFPAHVLWLNVEGEEDRSGGSSCSNPVEARRAVRLVQERYLSTSWTILTGYDLQRSVLEREVLRCGLGRHPQHNQPTQPAGTAAGGGGGSGGGGGGGGDKGPQGSDRVYNIDTFQGREDEVVVVSLTRVKALGFMDDDRRVNVMLTRCTQQLAVVGSLRLALQHPHTLIGRMAEYCILNGRVEQ*
</t>
  </si>
  <si>
    <t>C_1990005</t>
  </si>
  <si>
    <t xml:space="preserve">MLLRPASSGLASCASTASLSSVATATSAAKARAASIVASRISRSTSGASRASCDDLGLLQPHQLREEQQRPPGNADSVPAAAADASNESTGACDAEAGGLTLDLRISLDPPVAGISALHVVAVQAQQLAPKHVSWLVAGWARVPKDAAVEALAEALNLEDGAAAATTGGAAASSSGTAGKGGKTVGKGKAAAAAANRRAGAAAAAPKLWPLPKVLGFDTEFVGDQLAVVQLCAGPHVLLVQVPSCRQPASEQQQQQTKKKAQGGKEQPWRAPFTLLPELKALLCDPGIPKAAAEAWQDALMVYMGFGVKLRGGLDLTVAVPPNRADRQRGRNKLGLFDIFRTFFSAADHVAKDETIDHSKWRSSCLDDQQMRYAALDAFVSYAAGVCVLLRPGKAPPPPVDLAAAPEWEVRLAAQWVAVQQYLEAQSPDRAQHDFQTAQFIACTNRGVFMEVSMARYSTRLGKHCLVEALLPDGRRITGRCNMARGRSARIIELQWSDTKANIASLSELPATVTKIEITDTSDTPEEMGVKALLPQV*
</t>
  </si>
  <si>
    <t>C_1990006</t>
  </si>
  <si>
    <t xml:space="preserve">MVDAVLYFIIRQVLCGKDRLHGRPLLEGVFGGGDFSFPAPGPGGTNDGAAAAAASASPAATGAAEGGGKKAKGKGKAQEDSNSGGAPVGSAAAVENALSQAEAAVRLLSDTAAVNASQARALSEILRGACRTGQHGSATGGSAVQLVQGPPGTGKTTVISHAVRIWLEEAAPRLPLLHKHGGAGGSGARLLPAVACVARSNVAAKNIALSLIKRGLGPKDFRLIVSQKFHCEWHEEQYRGELESVLVLGSELRGFAMQRPLRNVKVYVTTVAMLANPSFKATALHRKALSWLVVDEASQICGPDLMLPLYQYGHHLKCMSLFGDDMQLPPFGAEWDGAQIRSIFDQLSSGGGGGAAQQRLREQPAGAFHVGPPLCPPAAGGAADVGATGTAATSPVVRLMLDVSYRLPRDLCAFISREMYGGRLQSGWASGGGAAGDAFPANVLWIQVEGKEGRTGGTSCSNVLEAKRVVQLVQERYLNTSWTILTGYDLQRSVLECEVLRCGLGRHPQHNQPTQQAGGAAAGGGGGSGGGGDKGPQGSDRVYNIDTFQGREDEVVVVSLTRVKALGFMDDDRRVNVMLTRCTQQLAVVGSLRLALQHPHTLIGRMAEYCILNGRVEQ*
</t>
  </si>
  <si>
    <t xml:space="preserve">MLMSKQLMTQLLQLLGYAIRAEPEDHDGNGGPAVTRGERATVYGAVRHWTSEVLLHTLITIAHPKLGRQSVTPAGQRAAERATLGLVRSGAFRCFTLLLSQCARESAQLLEVCRELEQQAREQEKPVASGSGAAAGGQGRGRAGVGRGGAARAGAGGSSGSGGGGYQRDVYKEPPTPLDAARDAMLGVHSSYVPYGPEAQAAFRRVADLRADMLDPQQVLWHVGGLVAVSCTLLSGLGPPEAGGTTAAPAPVGLSPAARNDKDKDKQPMGKDRDKEKQGLQEQDAKESEKKGKGKEGEGDGDADTPPTPAVLRLLVDELVDSQILEHMSRAALMQLAALGDRPSIYPENYLAQVGVRPVGSVMSVCQALFASTEAWLRLPASPLAMPVSNDNMEQAVGLAVAEEAEAGAAGAEVEVEAREAAAGEAGAAGAARAAGAGGVDKARAAEPGKAAPAAPGPPPEQQPPPPPPPGRLWGANVQQFLFGLMSKMLAGAGYGSGFVERSSSSSSGSSSSGSSSAVTSHPGAASTSSSTTAEPACAPGADGAAAGAGADSQSPDGTAAPAAAAASPPASASAAATPISLPVPTGGFYGRLHASLLAGGDGMYGLSRDAALGLPVVGVLLPDTRCVDIRHWLGPVVPEEAEEEAGGGAGGGAGGGAGGGAGGGSGGGGGGAGGGGSAGGGGGSVAEKVSGGVAGRDGAGAGASAGASAGGGGGGSDKARVVLGKEERRLLDAAACCGLELEELVPQALLRLVETQVQVLQSSSYVEHLRSRLAGGEAGGGGGAGPAAAPPPAALQPPPGWWCRDHAWFLMLTPAAVQEVCMRLAELCTASADAPGVGARAPGAPPAPAPARVRVNRESAWHLGGRSLAVVRSLCPLTLPLAPLPVKPKEGAEEKAGGGVAEAGRAKEQAASDSSTASPSSASQETASPSSAPAQADQAARPDQAVAPAAPPPPPPPPQLPYPWLERSWRPRCGWSALPVPAVTSPPPVWWRALCGMLQSSAPLVDVVATRSACHPSSVLTEIVSQQLLRVVPRAHRAPLNASLPQAMEAQQAAETAQEGWSADHLLDYAPPELAAALWGGLLPGVESAMRRVACSPDDAHLAGSLLLPALLQQPDQGFHFMHHLLAFAPLREISSLIATIAKLMQLCTHRILAADAALRPHTVHPHTLSNALALPPPPPPGGPPLPPPDPRPDLRWRFEDELKGACSALQALIRSMLVSQTRANLSDYAPKRKGQEAPEQQLTALVEAEPGALETAKEKETGKQKEQRGQEGKQEGVEEEEALGGREAGTAGTAGATASAGSGTGSGDGQSVAAASAADKPSTSAIAAPVAALTAAAATATPVSASECRGPGSSPSSGPSSGPGYSPYSIAATGKPPPPPPPPSALQALYSNDRERHRRLEGFMVYGWSRQLSRIARQLQCVPGGESAVYICSWTALMWALPMTFAYRNARAQARRADLASSAGAGAGAGAGAGAGAPGCAAVTLAPAPLSAPGGAGAAAAAGAAACDGAGASASASRAGGDAAGSEQTGDDGLDSGVSAHDLAFAEAVCGELAGWDAHKLLVDVLRQADRLQEMERALEDAQHRAELITTRRLDVGKDDRVAELWRQEADARREVKAAMEAAEAAEVAARAAASARQASEAEAAEAKAAAAAAEAAAKEAATKWVAASTEVAVAETEEETEAAEAAAELAEKEAKAAMAASKAAATRAKAARVQAPAAGPDTRPFAISLHDAGVLEALAATFRLAAMPAEWVSEAIPDLETPLGGWDGVRANFYSSLSATTALVQSVQKRAAEMLATAAQLRQAGQQRQGAHGAAAGSTASGAADGAGTNAAAPAALAAPSTSVAASSPAFEAAAAASSLSSSTSSTPSTTPSTTPAATPAATPAAITNRWAAAEAAVTPAEAVASWETLLLHDIDCVALAGLLLRFPRSTQRGWGTEDVRHLLRCLLFTAMTMPNRLRAALKAAEPGLAAGAAAVAAVGVSGPSRQERLGSGGSDCGSVGSAARDSRSSSASSTDSASSSGVAGARTSGSAGASRSGAGGGCASGSGADIDSGVTSLLSAEGRELMPAWLSPWRREVLEGLRQLDNVRRDPALAAYADYVVGRLERLRATPDGGTVEDQEEEAWLAGGSEAQDGEEEGQGEEEGAEREGGGREGVPLPEAPAAGRPSTSAAKSTTTTSSKDKVGGGGGTSGGGGGTGGGGGKSDVALSRHLRRLPIMAQADIAKVQREAPTLLSPAAVAVSVPAPSACGNPACVNLEGATEADLEAAVGGLKACGGCKAVHYCGRMCQVAHWKAGHKDSCPGVKAKAKGKEGQQGKEPGEEGNAAGAGGGAAAAAAAGGRWSRADSLAAMQKSVAAAEARAMRDLAAAYGVGAGSGRSAADAVAALQASRAVAAAVAALGGPAAVRTDGAGTKPGGSAGTGAMPQKGSGTSAASGAAAQPSNRASESAASSGAERQVSAGAAAAPRGSAVGSVVGPAAAAAAAAAAVAVPAGSSAGAGTSQAGSIGGAATVADSFVAGLLHGYTGVTLDALSGTPELSDVLTDAMRLSTAQGAGLRPAGGQAARGGQVAKAAGGAKLETGKGKGKGKKK*
</t>
  </si>
  <si>
    <t>C_1990008</t>
  </si>
  <si>
    <t xml:space="preserve">MLQPGNPSSPTCCVPRYPSCASSPLFLQVVSTDAMDAFADWPTVSEDFRFDAPSPSDVTWHRWPYGIEWLDDAYPKPYWVQQQEAEAAAAQAKQPAAAL*
</t>
  </si>
  <si>
    <t>C_1990009</t>
  </si>
  <si>
    <t xml:space="preserve">MNTSTVDIHGELFAPTWTRLAQQTARPSTSWVSLQQPVNWRAGQLVAIPTSLWKDECRNQNEVKQIASVSADGRNITFTTALQFMHYGGPEYQTEVVLLSRSILLQGSPETAANLTGGHLRIESKHGRIRGVLGYRMGQQTTMGSYPFHFHMAGEVPPDSYMTDNSVYGSYWRAFTIHGTHALTVANNAAFHVAGSAFYIEDGAEERNRITGNFAGYIHPLGRADPCDAIGSVFAAPTIRQSATLLQPADWAAAGFYLSNANNYVDNNAASGGTSGFMFLNLPLPIGLNREVPLEPYKRPPLSFSGNTAHSSGYHWDNAAAIYCGGDLRYDPADNVTLTYKIERSTFDPRQALTQLHSGIDLCHFIHPTPFAAIHCHSLPHSTNRRQVDGFESHDGTMGAAVRGDPNELYNADLNLNSPHGSWLTSNMPNDLQQGYRFGLQFYDTWMRHLVANVTIRNVVHSPTEWLTQAALISMTHSDQFKPYHVASIRGLRLLNVSSAAVLSNAVTRTGSWRFYNFLDADGSFSGTQRPTLVASYSATNSTGPCDTTSVVPCASPHAWWMADPAACSTTPPNVPAASNIIACDWYPWRTQARLRLEVPTYTLSPEQSSLLSPGINNINIYDAGVVAQFGFTGANRRASIITRSEGVTGLTGRGGWYVHWNLGAPKTMRVWAETVPRGTSILYASRYPPGTTFNVTRAASAWLVPDAQLLPASSLDQVLASDSGEYYYFDGSLLFFKVVDIWEQPYQGREPARGEGTGAGLSVPGSRWGLYYQVDAGMPSCSLSPYPSQNGQDFSAQFCAMNGTVDAYIPPAITAPYNEWAIPYCAEVAPPPGVCAAMGVASVDCTCTALQLQGRCPALGVGGLWLGATSDADLRTNVEKAQGYCSVACGRCAEGQEQCGDVPLMPLSLSQNMTCEQMVPVGRCYEVAPKGYCWGTCGVCSGAGLPCVDLSWSDQYSCTDLKSWGLCNETWVTDNNYCRKTSREGGSSDPTLSTDGTNAPADAIASSQSSAASAPAAVGSDGLTATINGAQQPSLSSNAAGGDLGGGTTQQGLSGGSASTAGGDGSGSRGGPAAAVIAGAAAAGVVVALAAAVAATVAVLRARRGGGGSVVPLGAVVLKSEGAASSRDAEAAATSPASAAVLLPPA*
</t>
  </si>
  <si>
    <t>C_1990010</t>
  </si>
  <si>
    <t xml:space="preserve">MGTNRARQATTTPLRRLSAAVAGAESGAALHLQRLCDLLRAKLAVSFACVDVFGSQRPCSCTLAASGCAESHLPLGMPRLHTPADAAELRVLLPPLGPGAGHTSYSHLSASTLLGATTLSAHSAAANAPSCGCGNRSNPTSPGGGLPTSNSAGGAATSGMFLGRRAGGATAQMCSSPSMVSGGGGAVVVNPLAAPDRERWSHHHHSRSHFDRWSAGSERPSAGGAAGAAAGDRSSAAAAAFWGGAAGGDRSSTAGDRPSGGSPRGGTGGGYFASPRAVMAAASAASAGGAFPAGCGAFNGCVGGAGGGGFSCATSLEALPRHIRRLADQFDSELRSFWVLPLFAPGPAAAAPGCSVPGSPLVPLPAAAAIASPPSPLLRPYSCGPASAASSLPRCLQSPGPSLQSPGRTAGAGIGFGVGSPIPSPGGGGGAAAHMLQQLPLMPETPGFGAVHGAAGAAVAAGGGGGRRVVGLLYLMSCDELLFQLPREPLDQYCRWLSDAVAEGRLELLADMADALTHAAGPGAAAAAAAAHLSDFFTHRTQVGGQAVGGSRHAAAAGRAPPRADPGRALGASRAYTASXXXXXXXXXXXXXXXXXXXXXXXXXXXXXXXXXXXXXXXXXXXXXXXXXXXXXXXXXXXXXXXXXXXXXXXXXXXXXXXXXXXXGAGGLGGGRSRAAGGAGRAPPLQPFSLPLHGTLLQSSLALGGRSRAQPVRVHGGGGGGGSTTAAAAAAAAAVAAGGAGAASPPAGAAAVTTAAAAAAATAAVAAIARLPDHVLYGGQDGLYGSAPAKTGPAGPLAAVSPGRGLELPGAPPAAAARHRRVSDAAAAAAAMSHADVALLPGAPQFVMVGVLRDPAAPPPPPELQSTLDALLVLLHPVFVSAFGYGGAAAAAAAGTSAPAPAGTLGALAAGGGDPAASSRQRLAAYLATARVVG*
</t>
  </si>
  <si>
    <t>C_1990011</t>
  </si>
  <si>
    <t xml:space="preserve">MDSLGKGPLEPAFSGAFLCRD*
</t>
  </si>
  <si>
    <t>C_1990012</t>
  </si>
  <si>
    <t xml:space="preserve">MGRITERLIRSRAEHNEGMVSTLEEVALHQQNIEKIEALGQLCPKLKILYLQNNLIGKIQNLHKLKELEYLNLAVNNVTKIQNLQRCESLKKLDLTINFVSKAGLLTVESLRHNIHLEELYLLGNPCADWPGYRQFVVAKLPHLAKLDGQAIKPSERIAAAQALPELEASLAAELAAEGVDVAAAGQVPETGYVDEAGELRRPWCPATRILEHREQEKANREADEKKKAASENKAVVEPTPGRPQRRDELPPLEDGERVYQKNEGSCGGVYGARPGCWRRTDLQPTYVRVLVKGKLLQLLLPCEVRPDAATAQRNMTTGQLMLTMPKENPGEPITDVSKLRPKVPGTSGTASVSAVAAVAAAAAAAGAAGAAGRGGGAGAAGGGGSGTSIYNIVKKPGEADFVMQELESARAGGPAATAAARAGIMAALAPALLPLVPRIRQPAGCSIPLWALAKAGAASDGRVASQLAPALLQRLLDPVLLEAAKPQELSNALYALGKLREDHQQRGSGWDPTSSPYLNALAGAVASRLRAAEGHGFKPQELSNSLRACAKLGYRDSALLLLLSEAAAALAPDMSAQDLANSLWALDALGSTGPEFRAVLETLCAEAFKPQGLSNILLALEGLQLGGQQSERLAAAVAAEGVQRGFAGFNPQALSNSAWALAKMGYGAGATPQATEQSHWYAAAVAAAERPRVMAGAKPQEWANLLYALALVRHQPPPALLDAGAVVAMQRGNAQECANTLWALAVLQLRHAGLEAAVCGRLGELLRLGPESLVAQNLCNSVWALAVLAGGGVPASPAAAALAPALAREAVRRREQFVDMSAEHLRQLWQAQHELGGEMAEALARSPDLNAAMEAAVAAERATGSNTSSTQKQVAKALQRLLQKDLLPIVSLQTEPVVEGVLGRVDIVADWSDGRRVAIEVDGPDHFLTTRKDDPYAVIGSTALRNRQLRRAFGRGGLLCVPYWEWDRRKTPSAQEAYMLQQLQDLLSGASSGAAAGEGSAATPRRKQQRTIPPQPDTAGSSSITTATTSTTASSSQKRRVLVVRRTAPKQEAVGTSAAARVSAPDAQQQPPKLKPQRPGRLACSSFG*
</t>
  </si>
  <si>
    <t>C_1990013</t>
  </si>
  <si>
    <t xml:space="preserve">MFSSWNSSSSQDIRYSSPTTRRPPPPPAATAAPAAPWTAPKPGVSGISGSCCSXXXXXXXXXXXXXXXXXXTSLLWPPLMATRNPTPAGAVTDLVFLSLEDALGPFVFLLFAGVCLAGAVFVAAALPETKGRTLAEVQTLMASTFESTTPLSM*
</t>
  </si>
  <si>
    <t>C_1990014</t>
  </si>
  <si>
    <t xml:space="preserve">MRGLTVGKYRMNRSPDDASTAKLGVGGKKICYNGGKTCPSREYFIRKMPEKDPARIDVSFRAKVPMLRHTEYKYTHKPGGAGVRXXXXXXXXXXXXXXXXXXGGDAEGGEGQEAAADGSGWEVELPELAVESAMAVEEPEPEAPQQQDQKQEEQVQQVAMEVEQAYAPETVATAVAPGQQQQEEQDEQPMVFTPAPLPEDLTAAACAAAQHHQSAVTAAVAAAAAAATAAAASQPAQSEAAQRGAPASATVQLLGRLGKLASSAVTSLGASAAAAAAAVAAPSAPSSALSLSALGLVGSFCELSSDDFDCIMHPGDPAKLDGPLPWELPEHLRHGATGRKLLALCSNWQRENPGKHYTPALLQQLLEAQEEDTATAPAEGTEVETAGAAAEGGAAEAMQVTDAVEPPVAQPAEPAAAEPEAGDGLSSYERACRLSQFGLPATELLQPHKPVTPTAGAFEPVPATQSTPAAAPVQEKAVAVAAAAASAAPEVQELESAVEVGAPAAEQPEPAAQPQPQPDASTVAEQEQEARTPPRHLQLENLLAEAHHHHHHYAQTPGGTELATPSTARSDDPFSGTEHLPRSYYTQRQQHHEQQQQQQQDEQEELVAGSSVEASPHRVYAGAAALGLEEMSEEEREVEEVASPRAVPVQLAALGEEEAADFFAHLGEEPAAEVQPELSTAAAVEAEAAEEPAAAAASTPAYVVEEPEYVVEEPAADVIEEPAVEAAEPSEHDELLLCLGQESTKVEALAGAVREAGGDPEPIIEAIEAEYETMGLGGGGGSGADSEAADVGAGEEQEAAAQEVAAAEAALLGGGEGWDCAELELEGAAAPAADGVAAADAADAPVAMEPELVELVEEVQGEAAATEQQAREQEQQQEQQQAWEQEHLQEQQQGQQQAWEQEQQPEEQQQGQQPEELCSEQLHALSPRHAVDLVLHELVSEVEEEQLNAAAAAAVAELAVAVAESVEAQDQAQQEVAAPVEVEVEAAVCEADADALMMALDGGDGGWNAEDLGIEVAAGV*
</t>
  </si>
  <si>
    <t>C_1990015</t>
  </si>
  <si>
    <t xml:space="preserve">MLRTAETAAVLDLMTRGLRRSGAWPALVAHAPVHEVVGLVATVELLLKRTCPGTAWLRCLPAAFNQAVPEDARLLSNTVVALLEQLVAVCGADVLEPRPPPPQQLQQQPQPPPPPPQQQQPQQRQQPQQPQPLPLPTSRLLTLLSHGRRALVKIIHSSEFPLLVLMPSILVVYWILQLLEHLLLLVALSEQQPGGWAPTAAETAAARPPQQQLQQPEPSAAPAGSTEKHDDEVAMAAAAETVAGRENSTSSARGENQVDRRSGAASRRPQQPSTVLAGCSTSSMEEFEDLAAMAGPLWYNNIDQQRSRDRMRLADLVAAGGAPPAGSAAAAQQALLASFALQRWLPLLLEHASCAAFVAPPCVPVPVINGLSWTLAHRLAVVRLLLCLVGHVPDCMAARDEAQDAEEASAARLASESWHAALWGPCRTSTYGLVRNLLEGPAGPDDTEWPQGKAGEELELACLHLVEALIASRLWVPRPEAALSSGSDGGSNDRLVRKLRLLADRHGRHHLVDHIDATGQVLEAHARSAAGLGLSGTEDKSPVMERLLDVDPQQPRPALQQQMRAGSRLSRLLSPAEVEARLRKAGVVVGGGVSIGSSSGGSGGAAAASAGAGAFKLCGNPECSSLDGPSALIAPGRGKTCARCKQITYCCGACQLQHWREGGHDKACAGLAAAGAGAAAAAGAGAAAAGSK*
</t>
  </si>
  <si>
    <t>C_1990016</t>
  </si>
  <si>
    <t xml:space="preserve">MEEARRIQNRILGDALADDGDSSSSGADGAAGGSVRATRGAAAAAAGRASGRLPAPGSPVWVPPPGSLSERPLPADAVVVAARRGGSGSGKGARLHQRGRSVSSSGESADLEEVLIRKSISAAVGAHAAAVAAVEEVRALAAAAGAGVPTVAATAAVRARSRSSSPTRPGARGWPAGGAATAVDMAPNMVLPPALMLQPPYDLRGPVLLSAESTFWTSAAGGGGGGGGGGGAIAMASSVWGLRGSPPRPVSTGRGMGSRGGSPDRAGAGAGGGGGGGGGGGGGGSYVLEGQMAELMYLQERFAMRREQRRAARAAAGDAAALTSSDPDGPAHSHGYGHGYDHERVDAGMHGHGVQGRGDYALGDDDEEREQQEALAAEEEAAEAQGAAEAEALRRELQAQLVLEAQLEAAAEQARAAAEAAAAASAEEEAAVDAARQRSRLAPSSRPSAATSRVVSRSVSRGGAAAPAAAAGTAATSAAVSRRASRSLSPEALRQLGADGGGGGGRDDAGTGSGVGLGSTRLSAHGSLRSRSPGVSHQVGQSVAPSVGATSAGGTASGAAAARVPSAGGVSAPGSVAVSLAGSSRPPAAPRSAAASAGGGGGGGGGNGSPASGTSAFKDLHKMVRDMEQLLAVITEDPNAAATAAAAGGGGGGGLASAASGRSLPSSSHAPPGSAAAPASLGHMPAYSSGGGSGTSGSGWTSGGGAGEYGVNGGGGGAASAAGVSGRPVGPRSEHANTQPPAPPHRHHHLHLQAAHPSLRPYSSANAAFPLTTPDAPEVGALADQLRAVRSNISRIEQQMWPGAHRRSSGAATGGTAGTGSAATVSASGVPPAAAAAAGSATGGGGAHLRYLHTMQQEMETAGAGNGGSSGGGAAAADPNRNRNGYAQPPSYELQGYDSTGSDPIERAWQRQASGAGAGAGGSSGGGGLKTASERAVEAEALIARAEMLRTSLSMGSSAGGGGGGGGGGSAAAVHTGAGTGRWAGAGGQTGTAGGSLGGGGGSSSRLGFGAVEGSSMGPAELSRFAASAPASAAVSRKSLANTISGRSGAGGFSGVRNGAVLGPQAGSGVAGGRGGGGAGQQVDALEAKLLSELGELESALRRIGKGGAEVGAVGARGRARA*
</t>
  </si>
  <si>
    <t>C_190001</t>
  </si>
  <si>
    <t xml:space="preserve">MIHGEAFSLFEAMSALEAGNPKMDAAASPAADRPTLDALLADLDLTAPLADLGAAGLLAVLDQLLAMEASWHTGSSAMQTVYGCLYMLRMERVKEHDSAVARALYAFCRSLQCECAAVRDLIIKGGVCEEEDMNLLVGGIPFEPPAGADAEALAALDAAIAEQGQLAKEAEEARXXXXXXXXXXXXXXXXXXXXXXXXXXXXXXXXXXXXXXXXXXXXXXXXXXXXXXXXXXXXXXXXXXXXXXXXXXXXXXXXXXXXXXXXXXXXXXXXXXXXXXXXXXXXXXXXXXXXXXXXXXGCAALFKEARELLPKIGESASLASPLPPQANGASLAPSTSSKPDTQQQQQHQLPRGFYVDANRHLLGPAPPRQVQIMSLADSLSYFDRLFDHLALAVVVSEQAWDYRSLQLHVWRFARLKPAVVARSMLHWLISPDRWQNIRTAEESSASASSSGGGGTGRGRGGKGGRGGKAGAGASSGNGAPAQPPLPAWVLSKAMIAGACLVAVKPGLPEEVDMFLEQAVIAGPFSTWVEYETAATMLHHLLMGFELELYEPREYDMIVWYCDYLCSQAVSAGRELVLRAPPPTPPQLPGGLGGGRGAGGRGGGRGLGRGLGNNKDAAATALAMARYEKSQAQHRYELVELEAFQLMCSGLVRLLVGLRVAGSIPEPPFPPPFNGGAQRFDQRFGAFFTMVRPVPLSHAEFVESMNPGDRDASFLFSLASRAFAEARARCAALKTLAPSPEVAEGWVKGLDRAAALNQVVSGVLAAKAAAGGKIVWTSDFSHHPYFPAISLPKPTAAPAAAKEGAEKK*
</t>
  </si>
  <si>
    <t>C_190002</t>
  </si>
  <si>
    <t xml:space="preserve">MLLEISQYLENYLWPNFDVEKATFEHVMSLVLMVNEKFREGVPAWTCFHTREDAFPGFFKRVLSLKDGREEELKLHERTAYVLFMIRSFQSLEDEMVRAQVLRLVSLPLWHALSPGRLQLELHAHEALAKHWKAAAKKEAKAAAKKAKKGEEGGEGGSYVPVTQRPETRFLPALMDEFLAVLDQVVVPPKLPGCYPSLNRGALLYCERFLEFLIDLLSQLPTRRFVRTLIDDRQLLVKVRMSGLFKYEVPPPGAAAAALANAKAAARAAARAAKAAARRAAKEAAKENGAEEAEDAEDAEEAEEEQDDGASDSGSLGDGDAGGDSSSEDGGDAGGEGGKGEEGGEGGAGEEGSEVAAAEDDAAAPAEAAGDERPAAEANEDAANDAAAAGPASTPSKEGEGKDAAAGGQGRGRGRGASRGRGGRGRGGRSPGRGGRGRGRGQGRGASAGRRRGRSAAEGDGSGRGPAPPPSNLLYRQLVDLFSYYMSFPINDHTGEPLTDDEVNAAHYEKVCQFQRLCFKHWQGVEAMQELALSHCGAVEARDTLRRHLASLTGEQVRELVCRQLRLVGEDDPWAADGAFLLEVLLAAYERRRSQREVVNEMPLYPTEGLLWDESQIPASSEHYTGEGALALPKLNLQFLTVADYLLRSFHLFRLEATYEVREDLADVLGRVGAYTGDDGRTRFAGWARMALPLTSFKVTEVRKPNVGEAKPAGVTANVVIDTRPLRGDVRSEWDELKQHDVLFLLTIRPPDAHAAAAAHADGRTPNPAEKFGLVYVRGCEVIELRDEGGKLMNDFTGRVRRDEVKPPEGTARTVTVALDTAQYQIDMNTMARHKSEDPYATFNLLMRRKPKENNFKAVLESIRDLMNDDTAVIPPWLHDVFLGYGDPAAAQARVPGTAAAAAAAAAEGGTGGEGVGGQAPLRTVDFGDTFLDAQHVVEAFPQFKVSFVNKSGKAVPAPPFRITFPTQPLPEDASTSGADAAAAAAEAAAAGSFPAPADPANPAAGELVVEAYVPPDPGPYPQDQPRRNAVRFTPVQVEAIASGVQPGLTMVVGPPGTGKTDTAVQVMTCLYHNCPGQRTLLITHSNQALNDLFSKIMERDVPERYLLRLGMGEAELDTEQDFSRVGRVNAMLARRLELLAEVEKMARQLGVPEAESVAYTCETAGYFWLIHVLARWEKFTAAVERARAGGAGAAVIAELFPFKEYFADAPQPVFAGASFDADMERARGCFRHLKTLFQELEECRAFEMLKGQADRVNYLSTKQAKIVAMTCTHAALKRREFLQLAFKYDNLLMEEAAQILEIETFIPMLLQKPEDGVSRLKRVVLIGDHHQLPPVVKNQAFQKYSHLDQSLFTRFIRLGTPYVQLNMQGRARASLAQLYNWRYKALGDLPAVQALPAFRAANPGFVHEYQFVDVPDYLGRGESEPLPYFYQNLGEAEYVVATFMFMRLLGYPAHKISILTTYNGQKALIRDVIEQRCAPYPMFGRPYRIATVDKYQGAQNDYILLSLVRSRAVGHLRDVRRLVVAMSRARLGLYVFGRKELFANCYELKNTFRLLMARPTKLALVKGESYGVCSRQVDDPVAQPDLMDGVEAMSGLVAAITEEQTAAAYAAYQTQVPAQAAEGEQGQAQAEGQEDKPMAEAAGEEVKDKEGEEAAKPEGRETVEGKAGAAVMEE*
</t>
  </si>
  <si>
    <t>C_190003</t>
  </si>
  <si>
    <t xml:space="preserve">MLASTIQSSVLRSSVRAAPAPKRALVIQNAHKKGSGSTKNGRDSNAKRRGVKVYGGQPVKAGGIIVRQCGSTWNAGDNCMLGRDFTVFSTVEGVVVFDKKRVKPEIHVYPADHPKAVAALAKTHTKQPAEGQQSRAERRKATYTSRKATLSVAQVAAPTTP*
</t>
  </si>
  <si>
    <t>C_190004</t>
  </si>
  <si>
    <t xml:space="preserve">MSTSVLLSGGNALPSTHAAASTGPLAYPPPLPPSGGQFASISSVSPARAPSQQPIARAQPPLHPSGQQQQQQQLLLLKSMQRGSVQQSAPQPRAPRRVSATTAPGTDTPVEAQPQSELSFGRAVQGVVAPPPPACTPRIDGAADMLADYDDDVDYLLQQEPPRYPPQQDRARNCRRSSCDQSMFLDAVPAPAPASPVGGSRGVGASASVPLPAPLSLSPAPPVHLQQFRRHSSTSVPQPASLLSGGRSSGSSVYPSSTLPPLPQSHSLALPPTPQSLSVRVCNPYAAQQQAPLPGFGQVVLPQQLLHKAAEHGANLHIDLRRDVTVDGNRALGSGQFGTVFAGTYRGAPVAVKSLRPLMQGCTIDDLEVFVQEVTVLCTLRHPSIVQLLGACLQPPDICLVEELCATSLDAVLHRRDTVRDPAAATYAPAPTPATTTTAAAGGHKNGSVTGSPPARGSPLPLFRVLEIALDVALGMQYLHSRAPAVVHRDLKPSNILLDAEGRAKIGDFGLARLAYNAYIDTARPETGSMAYMAPECWDPVLGGGLTDKMDIFSYGVVLWELCTGERPWAHCRTTDFVSKVVSRGARLPVPTNDNACPYALRCLISSCTEERPSERPAVAHIVAELQRMLKYTRRTADC*
</t>
  </si>
  <si>
    <t>C_190005</t>
  </si>
  <si>
    <t xml:space="preserve">MRWSRPAPGPRRRDNCDHCTTLNEGKYKIEVFDLGGGKNIRGVWKKYLAEVHAIVYVVDAADPGRFEESKMTMAEVLENQFMRDKPICIFANKQDLPTAAPAAEVVKGLGLATCRNSHNVFPCTAKMPAGQDVDHRLRDGLKWLVGTVDREFGRLDPRVQTEAEEVRQEEARKKKEREERLRKQREERLRQQKEEEERAREVEKENELHDGKAPSLLAAGGGVVGAAAAGVNGVMVDEQQELRPPGQHQEAPEALGLHNGLALGLPHTIESPGKFPPPPRRPLEAHPASDLRLVAPDQGVSSASGGPGLGAMPSGSHGGGGVPPQPASLPHVRAALPPLPPSAPQPSD
</t>
  </si>
  <si>
    <t>C_190006</t>
  </si>
  <si>
    <t xml:space="preserve">MLALTQQPQSSQQQQNSQQQQQQQQQQAQPQTGLLREGGAEPAHPNSGAGASHVADAVDGAQLLLQQMLLASGDVDGASGSAGAQGQGDLGMGLDLATQQQQPSVMQQLASLPTQALVQQSTDPLQLSGLINFTFSQSPNSLFVLNTQLDSSGSTPVSTLTQALRVVLAARKINTQAVARFDLGFVPFLVSDAAEGIGLLVYKCSLQQEGARGSVLKIDSSSNPLVAGISLFNMLQSGGQMLEVIFTAEASKVALQALSIMRINLANNGRDVLLLLSTVDYTADASGPKNYFLLKLTPITPPLPCFQHQIEANKAAAASGSYMSAEAAGMQGMGMGMPGLARPMQMHGGPGLGPPVLSPALGPVPGGGGLGGMKGGGLGVGVGVGPMQQYMPMSAGGGMNMGMAAAAAAAAGASSAKQQRARKADYVIVTEDTAIKNAAGAIAKVLGRVSNQGQCCPVYTEKKTESFTTVISVAVKAIAVARGYVCNEGMGNEVGFQPYLRHLDRRLDLLDLHNFLAPEKQHQLQQQQHQHQQQMLSAAAAAGLGYGQPHLGMSGLGAAGLLGAAGKGHMGLGGAGMQQQMGLGMGAYGGAAGMLGGGGGGMGGAMGGGGMLPAKYTSPMDSFELLDEDALSDERCELAFDVFKVPQLHELQDAGNLPVKVTAHSRPNVVSNIISKLVTERSGAVLITAGGKAMHVAMTAVVSARARLKAKGVDIILLPKFVTVDTTSTLGWESVFLRFTIVRWAPLPPNQMAGMGGMPAMHADAMMAAAVAGGRYLLPQLG*
</t>
  </si>
  <si>
    <t>C_190007</t>
  </si>
  <si>
    <t xml:space="preserve">MALVGLRAALESLLGPARAGRFTDADLRLLLEGGYATLDDLKDASYTGLQQAGLKPARADQIFHAQGSATSLGVESTTGFGPPACKLQLRQDSQNQDLFFFEPMDTISGAAPASPGVSSSFFLDPEGRQTDELQNWLCLAKELYRAGKPILPLFINGPVKSGKSFMLNNVLPAVANTYCSGGSDRQHTGAMLSGPNFLRVSCLGCDRSSGSSGFLMDFLRRLKQSAADQQLSAAASTPLPSDSSAGAMVIAIQDFMRRLPRDRLNFLLIDEAQSFYLVERPVPDDCPPRGATLDVNAVLYMRRILKELLLDSPHWVAWAVTGSSMATLWANVAATPTNGFALIIHHRRLNLSPTVSMDVLQVAWEQLKAQAASWNPALPKDLVWRSPPQVLADLRMVLQLLGQPAAQLKLLRKLLDPMAGVEPAALPLAFKVLLASFATEREGRLYLDYPLFAQVLQAVTKDSGELLDSITAVKSISSKKFRELVDTENFDSYKDLHSLLEDMASALALTPDGLLKADWFIQVLDHLRNSCGSKANFEEKYGAQARQDVKVGLRWFHGLLRNVLSHGSISEQQQALDAYPSELAEFHSSGRISEVLTKTYDRPMPRRSRTRGASAAATPRAQPQPYAGPVRPISLHLGKRLLGRAAVTQPRYIM*
</t>
  </si>
  <si>
    <t>C_190008</t>
  </si>
  <si>
    <t xml:space="preserve">MLSRGVGWLARTGSVQHLGEQASCMVLGSSVLRSFSAQPQPSTSGSADVAVGSPKVQKLAEEIMGLTVLECSMLSEILRKKLGVQQPAFSMGAMPFAAAPAAPAAAPAAAAAPEKKEEKKEKTEFDVKLESFSAEGKIKVIKEIRALTTLGLKEAKELVEKAPVVIKVGVSKADAEAMKKQLETAGGKVSYE*
</t>
  </si>
  <si>
    <t>C_190009</t>
  </si>
  <si>
    <t xml:space="preserve">MADTKAAASRWAASGGASRPGGRGFGGGHDDEEDDEDVEDGRSQPHGSRHSWDDDDEEGYTHGGGGAHGEDDEDGDGSGGGAAAEPTAPQAYGRGMRTAARAAVAAVTAAAVAGGVVNTGSGGGRSSSTQMYGAGSRANRVQALLGVTAAAAGEEEGGEQAAAAAVDDEGLGLDLSDDNMRTALVAAQEVMHNPLAASVLVQLMQQRLMRQQSIPEPLLALAMGLSAPSSYGAAAAAAGHGHGHGHLHGPGGEDEHLRSLPPSRQSATASAAAARARQQAAAAVVAGKKPGAGAGAGAGAGAAGAAGAAGAAPQALRQSGEGLGAARLPWAAAAEPGTLRLAAPGAGLRTSQSSLPQAVAPAPARRSATTVGGGADGDGAAGSDGGAAGPGAGSTVGAAAAAASAAAANRLINLPNVPGLPPVSMPAALPPTLAPRAVAPGAPASRHMDAARAMLESQRVQRAAAAATAAAAAAATAANTAAAAATAAAAGAVLVAAGAAAPDTEMLKLEAEAAAPAAAAGGMSAPAAGVAPAAVVAAPALSAVDAAPSAAGEEDDDALIGPPPLQSQLADPAGAMAAAAAPDDAAPARAPHLVVPQPAGTAEPVAVPAAAVGAPVVAPAPAAVPTAAAVILPAGEALHGNSGDCGLGGAGGILGKRRAGEVHSGDNSSGFISEAAELGDITDDLFDLPPSSHHHHHHHDLHHHHHPQQPQEQPQHHHQLHHHHDQHHNMHHAGHTVADLSGTAGGVEQEQPAAKRLCEMAAGAAGALGLGMGVGAAPLAAGMTGFDLGAAL*
</t>
  </si>
  <si>
    <t>C_190010</t>
  </si>
  <si>
    <t xml:space="preserve">MEEVIGTRGTPGHGSLMEWGVSYRELGLTSEGRIDWEALKTAVVPGKTKVAHIQRSCGYALRPTLSIDEIGKAVQIIKAQDPNVVVTVDNCYGEFTDTREPCDVGADLAMGSLIKNPGVTAGYGDEVIFADGTFIDGSTAELSADGPIRAPYVVYCQGGTHWTHWALALEGAVTSLREAVAKDN*
</t>
  </si>
  <si>
    <t>C_190011</t>
  </si>
  <si>
    <t xml:space="preserve">MARQRGAVVTDDQDEVLGSADPAYMPALHRLIGASGSRFANTLVSTSVCCPARVSLLTGRLSHCSNVTANWYPAGAFGKFARSGLDGDWLPGWLQAAGYHTVLVGKFLNSFGVPLPAGVVCPRGWDSFEALTTGTYALYNSTFSLNCGPSTPPLSGQYQTDLIRDKALAYIDTAVAARKPLYLHLTPATPHKDNNGEGWVPPPPAARHAGLYPGLQLPANPTLRTPNPLIPDTRIDMTKAQSVQQMTDLYVARLRALRAVDEMLEALVNRLEARGILNNTYIIFTSDNGLHMGQHSLLDGKGTNLEEDNRVPLFIRGPGVEAGVVSPYQANLIDIPATILALAGLPQPRGLDGLPLPLPGLTTDLYDQALRAAVATTTSAPASLTYPSSGVRAAAAGSNSSVAAGSKLSPPPIWRRESVILEAWDSDSKAGYFPGITFKALRLCSTLRPNFTAAQQKLAAAGTSVPPALMVPQPADAARQGPPVYCLKYSVWCKGNRRELYDLSTDPYEQTNLAAEAPAALLSRLDAVLSVLVHCKGADCAHPYGLLHPAGDVLTFEQAMAPAHDSLYASLPRFAFASCYPLYLPANERTFTLGAGPRWPGNASWESTGITWPLPGGARGLTLRQGGGGGAGGGGGAGGNAGD*
</t>
  </si>
  <si>
    <t>C_190012</t>
  </si>
  <si>
    <t xml:space="preserve">MLKRVGQSLVPFARAGLTQTAESFRGVSSQFFDAPNGPSVKQVLIEDEWYNRQRSIFPLLDKEPYYPVDVFVAPNAVVCGDVDIYGGASVFFGAVLRGDLNKIRLGNRSAILDRAVVHAARAVPTGLNAATLIGEKVTVEPYAVLRSCRVEPKVIIGARSVVCEGAVVESESILAPNSVVPPARRIPSGELWGGSPAKFIRKLTDHERDRVLDDVSTHYHNLATMFRREALEPGTAWRDVEAWRQKLVDQGEYEWINFREQKYLMRLQHEAEALEKLTH*
</t>
  </si>
  <si>
    <t xml:space="preserve">MVGQQNGHASGFVTPAMTAVFPEAHTRLAVADPEVFALIEDEKARQWKGIELIASENFTSLPVMEALGSCLTNKYSEGQPGARYYGGNENIDKIELLCKKRALEAFHVSPEEWGVNVQPYSGSPANFAVYTALLNPHDRIMGLDLPSGGHLTHGYYTQGKKISATSIFFESLPYKLNPQTGLVDMDKLEEKAMEYRPKMIICGASAYPRDWDYARFREIADKVGALLMVDMAHISGLVAAGTLTTPFKYADIVTTTTHKSLRGPRAGMIFFRRGVKPVDRLLKGETEGAAYDFEDKINFAVFPSLQGGPHNHQIGALAVALKYVATPEFRQYSEQVVHNCRSLADALMKKGYKLVTDGTDNHLILWDLRPEGVTGSKMEKACDLCHITLNKNAVVGDLSAMNPGGVRIGTPAMTSRGLTEGDWTEVAEFLHEVLEVCKQVQGTTGKALKDFIKGLEGNPAIADIRSRVEAWASRFPMPGFTVPAAEAK*
</t>
  </si>
  <si>
    <t>C_190014</t>
  </si>
  <si>
    <t xml:space="preserve">MSTYDSIRHDLMAGGQRLGSSGTSSAAYNTAEAPAVAVTATRRVSSARPAKASDELFSPQGPGAPFSYPASPLAAVASEGGAGNSAGGGRAARRSSAFHRGHAGIMATADADAGFNLSAGTTPSGKPLTAVQAYLREAELPPSRRRSTFSPYAASAATLSTGGTGASGGVLPLPRRRSSAASRRRSSAAAAGATASGGPGSWAAGRGTAAPAVMSIAEAAAIVAQEQEEKEEEAAREAAAAAAAKEAAIAAAASAAIRGQRPSSIAPPTPPRGGWGQQQVPLPMGDGAQGGGAKAGDDGIQDVDEEAAQSSLDAILAAEAASSASAAASNGATTAAVREVRKLHDEASAWHQDDTSCGPAATGAEGSGNGGGGVGAKKRRAPGPGGMDHYRLRAAARMDARDLGAAKWSSHTAKAAALGPPSAASRNSGARRRLILFGGASEQGHHHGGSGGAVAARA*
</t>
  </si>
  <si>
    <t>C_190015</t>
  </si>
  <si>
    <t xml:space="preserve">MLTETLANETGWRADYNAQNDLKGGKHVARMQLPMQAVGNSSQCISDQHCLPVGGYGVWSAVPVLPDPLYVNVSARPITLVTASMDSNSLFHDLTKGANTAMSGLIAGLVAMSLLVRANHTATYARQLAFAALPGEAFGYMGSKRLLYEMQLNSTFVRGLSLDLIDQVIDVNQVGAAFNASTNTSSFYLHTQLAGGFGDASKLVGAAQSAATAEEPLVQAAAASPSNPGIPPSPLMSFLRVKPGTAGMVLADFDSRFNSPYYQSEYDDGFNITVQALVDASVLLARTLHSLAGSPETPALEVNRTATRFLVAELAVCLILEDPGMRCPLASLLMSPADCGRDPSSNADVDVYYDGSTSAAVKGYPGVLRWVDVDPRASRSKPNLARFVYNYLGNLTAAPLPADRSNSSWEGAPCDTTVNICPAPLACIGWRYGTKDPAGMGRCRNTTTLYFPAYSTRLWYGNRQGSWRWWVDDAAAVWERNYSWPTDPMWTESDWPARTPTLTIFQEEAEATSGE*
</t>
  </si>
  <si>
    <t>C_190016</t>
  </si>
  <si>
    <t xml:space="preserve">MLQRNTQRVAVERSQRLSARRHAPISRRHVVKPVCSASAEPVSTLAPQDFVTLAGGVTVPVLGVGAWSWGDRSGYWGYGREYGKEESRAAYKVWVGGXXXXXXXXXXXXXLPTQEFLGEFLREQAPDLPRPVVATKFAPLPWRFTAASVTAAAKASLGRMGLSSMGLYMQHWPGYGPQYFCNDAYLQGLADCKDQGLCQAVGVSNFSAARIQYSLLYRAPESSGVLEACREAGVMPVAYSPLCQGLLTGKYSASGAKPSGPRALVYGERRLTEVAPVIEAVRAIATERGKSMAQVSLNWCICKGTLPIPGAKNAKQLEDVAGALGWRLSEGEIAELDRVSAKIPLGQGFPVENW*
</t>
  </si>
  <si>
    <t>C_190017</t>
  </si>
  <si>
    <t xml:space="preserve">MVRGGAQAAADRLRALPGLRLGRLRDVTINYRHSGFLRLDPHLDPEGDGENVFVLSVDAPSVLTLSPVRWYRLTRLLGWLGADEREQVQRESERDSWTRHDIDVLVPPGAALHISGDARWKWMHGTRLGVAPAGASGGEARARVSEEANRLAGVVFAFAAPDD*
</t>
  </si>
  <si>
    <t>C_190018</t>
  </si>
  <si>
    <t xml:space="preserve">MLAAVGLAASGVIPVDCAALVRDGGPLLLSFLVGALGMVAGAAVGALALRGPLEAAGGGKVAACLCASYVGGSVNFAAVAAGEALWDRALHLPPAVLPGAMAADNLMMAAFLAALMAVPVNKAATAVAAAAAAAAAAPAAGTAGLAVAGSAGQGPAVAGTAAAGAAAAVAGAPAALTAEGLALILAAGGVTVAVSQAAAAAVGAAPFLLLVMAAVATALPEPARCLAGAGVLAAFLSVMVAVHWAVVAVVGRGLLRLPLEALLLGSNANIGGSATAAAMAAAKGWPHLVQPALVTGSLGSIS*
</t>
  </si>
  <si>
    <t>C_190019</t>
  </si>
  <si>
    <t xml:space="preserve">MRLAAAAPLYPSGQSFGPLFNTPGSADLMLSGTPPAPASASSAQTGQNEELVKAIDMRLLELGHKIERSLERSMEEQTLRSQLQTAMQAANVMQQQQAQQQLLRSSLQSSGLTGFGSMVPVAAPANGTPDGAGPATAAPAFAANGHPRLSTGGAGGGASPGAAASAASASPNPLILLAMNKADAAEKISTEVRSELALLQKHATKEAEDHGKHIASLEESSRHHWEKMCQVASQVDSLLAQRSGASELQGEVARIAGRLVQMEGVQDRTAVNMEEQQRLMRQLTTAMQKLSQDTESERAVASSRQGELAAKLEAAAARAGELEMRFSRVSDVEARMSRLGDLEVKLARMGELEGRVSRVVDLEARVARLPDIEARIARLSDLEVKVARLGDLEGRLGRLTDVEARLGRLTEVEAKLARLSELESRMARYGDVEGKLARLSELEARVARVGELESRLSRLSDAEARLAHLPELEARVAALQASVAAVSAVAAVTPTRAMPSPPSPVPPPQPPPAPVAPAVSAEVAARTEEALERLANLEQQVARLAASGESASSQVQERDRERRRGHSQLAQVAQEAAKPEESVRSLDGIPPALAGWFGEALGSPASSLRASGPGAVSGNAGKRRTDQHVTFSDRPVSLKDLDDRVRSLEEAMFNGNSAYASPGPNSRSMQALSARMERLEHIVRAENSIEAMAQEARLAVTEEFVLELRRDFHDVVGPTLEKLAAHVSDLRKGQGQGSPDTGKVASEMRALNARLDSLSAEITSLSAHSRSAPPSAHPASAPGSRGVSAAGEGMPAERLLVLEAQVKELSAAVEDTHSVFQRLQKHQALLDKLQHEIDGLRSSVTAEMAALKERVDATDGQVQGMGEDAREKLEQLARLDMELEAATNTVASLSERLGAQEGRVAELDRQQRAQREKLDIAHEQLEAQAAQLAAAEQQLGAQGEQLATHAEQLEATEQQLGAHREQLAAQAEQLEATEEKLCAHDEQLAAQAEQLVATEQQLGAQGEQLATHAEQLEAAEEKLQEQEARLRDAAAAASNAAAAASSAAAGLAAAAAGGAAAAGAGAGAIMSRGLTIPEPEQSVSPRGFGGSSSGGVADKAALAELEADLKGKLAELRSSMGDVRKELGSKVQVLDAQTQELLAFREEMLSSYMELQDGVDKATAVADEALRKTVEHEVQITELSQTVETQAEAAVAAAAAGEAKTRSSLAGGSSRRLSEAAAAAASVNAEALEELQGSVRELQERVSAGATEQQERLEALDAKVHALSELITAASQDTQAATEARARAEELAYELSQAQEALETLATDSGRLAEQLAEVAATSERTADGLEQLGERVAAQDSAVERLQDGVERLEGRIAATRAAPVAVVAGAGVASREAGHAEPVMLSRGMPSMPGASAPGVAAAETGAQASRVGAMTLPSGADKGMPGSQAILNPLFADSSEDLDGLAPPAAGAGQAATEDDGEDDEVPFEEEAVETDEEEHELASPGAAAAVATGAVGIAGLRQAVAAAGGTSRSLPPTPSGDTAAGTSQEPLIATGGSLAAVRAARSGLGLSGDLSSPKFTAALSGGTGERDDDAGEDDEEGVSPATHARRVFGREQTFRKGQADEEVSISSGDEDEAAKEREAARAEARRLGREQSFRHGAADEEVSLSSGDEGEDEAEEEVALPDELDDDDEYAAGKRGSAARPSSGAAAAGAVAAAGAAAAAAGFEASDSDIFEQEREDEEAEIEARGADVDDGDDDNIGSGFDDDEDLELAGMAPPPRQQEDEEEEEAERDLPVVAARAAAPAPAVRSAPVASAVPAASAAVAGDIEGGDDDEAESVDVDEDIELEPGVNPGGFDYDDEDEMPTLSAPLHSQPPPPLAAARSGAVAASSEPVNAGATATAVSGTPGAAAAAAAGAEGDASRNASQLSTSGLGPLAGLSSGAAALLGASTDSLSRRKLPPLAPLAPLGAAGASNLQTSRGLDLTPPLLRPPLGASGNLSGNLSGHLSGDLTAVLKPSLGAVSSGGAPAVSIPAASTSAGGAPAPAAAAAAPTSSAAPASAVAAGNSMRSIAAADSLRSMAAGDSYRSIAAGDSKRSIGGGLSTEEPAPPVVLATPASMSMSGELTGRRMLAPLAPLAPLSRVSGAGALPPVQPPPNLSVSGALSPGSSAAATPATSAGGAPATSSSPASRSIGAAGPAPLPIVKSALPALRGAPPAAAAAAASSAPAKKDEDAESLASGFSGMSIGDLPDNGGAVGESAADPVAAELLAPAPVLIPGAGPAGASAFAVPSMESLKKLVLHPTPQPHPLARRSESPLHPAEPATGTDASTASGSAPNSDKSMPDTADADVEAEGEAEVGSEHAALSRAAPPPPPPARRSSGGVSRASAADREPQTDEYEDDAIPEEDIAEEVNMDAEGVGMSAENSGTASSGAGVTRENSVTNPDPAPMRLSASGQGPVLALQTPSKRGLASLLESGSQDEGDDEDRPSSSAAAAHAASAAAALAPAVPSVHSRGALLARSSSGASSRDLPPQRPPLSSATASRRTLASDDDAAEAGVATAAVGSRTAQSSISGALERSSPAPFRSPSARSTGLSELLQPPEASGHDATFFASPSPGGHSAAGSRTSSPSGGSPAGTTHDRSHFRRGPLTAALAAAASGPLTTTTITPDGILEAEPELEAEAQAESSDIFVDEEEEVVMENEEVDDDVFGDEPEPPSIDPAAAAAAAEMAEADSEEQGHDSFDLDLPGIGDEGGQDEEGGAGHRFDLNAGGSGSLGSLDLPPDLPGMSEGSAGDDDEEEDIGRLNHEAQAAAVAVAAGSSSRSLLPPLPPGGRHSGAGVTTATSAALAAGASSSRMSLPSSEDSLALVAPAEGADRSLLSDGPGDDDEADIFAHSGDAEAMGGISIEASAGRFGSGSAGAVAVASRAAPQPLAVPVPAPAPRSDAEAGASRRGSNPGGALHADHSSSSMGFDGDVSMEAERLAAMLSRDPRGAGASRVSGSGSAAGRRSTDASGLGAVAESDGEAAAVSEEGMQADIEEELELEGVGGRAARSSGTGSGRRSSEGAAGRVHGSLDFYDEEEESSTSSSGIIAAGPTGAVPAFTAAGTSMMYSDDDSSMELEVFKPATTTAAGATGAGARGGTPAAPASSSAAAAAGAPARQQQAYAGDSLMMDDSRESIGLGGLGGRGDLAYHGRSGLTEEEDEDMRAYEEEEQVEEEPSRSSSLGVSAAAARAAAGPSASVLSAGSDSAGAASTPTSHKLPAPSRQEAQRAAEARRPARPALPFAHSMGDLSTSSGAYRVQVLTGDRSGSSCSPGAVRLTLYGSQAVHAAQLRPTAHAGRPLGEGDRSEEDYFLTGGCDEFMVDTAADLGELSAVYIWHEGEGFSSSWFVSSVTVEQLMTGLEWVFTVNDWVRGGNRGGKVVRLDGGGGALSLSRENSLARLAGGGAGSRPSSPPRVSAPGGSSSGGAAAGGSGLAAPVPPGAGGAYQLRQRQGLGAFGDESMDVSDSDLNSPGDRPDLAVGISSRSFGGDDLPGLGSARPPKASGGLSRGNSSGGGSSSAFAGATSAAAAAAGGGGRSGRMASNLPSGIGVVLEEDIEEVDAMLSTSAAFSLGPVSAARGTGPALVSPRPPLPPGAPRRRELTDEASEGPDTATSGGGRRTSASGALPPTPPVNRRSSGGGVDRSGSFGRRLSGGLEPEGSMDSFGGGGSFGRRRVRVSGGGEEGDLASELSVEGSELSGTSAASLSMYAPGGVRPPALAGGAIAVDYLGTSRKRVSWAEYADEYEFSRDDDSGSVASVTEEEMLEAQGEATRPDSSNVGYDALMAKPKAGASSAAAAGSAGAAGSNAAGGAAGDFMEVPLKRRKGPHANAYGYKIKVFTADKLNAGLGNTTVHVELLGRDATVSQALPKGKGSFARGCADRFTLYSHAGDMGQLLALKIWHEGKTLGPGNWGFESVVIDDRVKGNRYTFRNPDPDCVLRKGRRHCLVLKPAVSRIDESEDLAEVAREYETQLVANRGLNEQERAGLRGKLDKINQRLSRSTRSVVSVARPFGTKCVRPALGRVALKAMNQQATEEKSDTNSAARQMLGMKGAALETDIWKIRVQLTKPVTWIPLIWGVACGAAASGHYQWNNPTQIAQLLTCMMMSGPFLTGYTQTINDWYDREIDAINEPYRPIPSGRISERDVIVQIWVLLLGGIGLAYXXXXXXXXXXXXXXXXXGWEDSGAWRAAAGRAYGTDNAVWHGCCPQALFGTLTLDVMALTIAYSLAGLGIAIVNDFKSIEGDRQMGLQSLPVAFGVDTAKWICVSTIDVTQLGVAAYLAWGLHEELYGAVLLALILPQIYFQYKYFLPDPIANDVKYQASAQPFLVFGLLTAGLACGHHVNAVAAAASAAGAL*
</t>
  </si>
  <si>
    <t>C_190020</t>
  </si>
  <si>
    <t xml:space="preserve">MAASHKRQRRALRDAFPRKLNLDLTAEIESLKAAVEALQRTFAEREADRRSVLLGQLAYTVDAIATSYVFGAGSRPINLSYIQDAAEDDAAVAERWQQVATFAEQQGVSITRLIQRSSALRSRFLSVAHGSPDELDSTTPDQLREWGTASYASATETLLRFLEPLTLDGKPLRPRQDVATIFAAVL*
</t>
  </si>
  <si>
    <t>C_190021</t>
  </si>
  <si>
    <t xml:space="preserve">MTGAAPAVFGLGYKVLRKGLTPAGVAHAWFLGSAVFAAFGAGGYMLVCLYFIFGTLSSVWGSGIAGVACALLALGTGNFELWQIGFVASFCSKLSDTVSSEVGKAYGKTTYLITTFQLVPRGTEGAVSVEGTAAGILAAFLFSAVALLAGQVPDLAAAGVVGGAAVVANLAESYLGASVQGRLPWLTNDLVNMLQISLAAALAVAANQALLG*
</t>
  </si>
  <si>
    <t>C_190022</t>
  </si>
  <si>
    <t xml:space="preserve">CLKGRGRGGRGERAFQACSGGPPRRRRRPSRRPGRQRRRPRRRPSRRPGWPRRRRRQPSRRPGRPRRRPWRRPLRRPSRRPGRPGRRGRPWRRPSRRPGRQHWSSGRQRRRPSRRSGSGRRRSWRRSGSSRRPSRRPSGRGVEDEN*
</t>
  </si>
  <si>
    <t>C_190023</t>
  </si>
  <si>
    <t xml:space="preserve">MALKSATRLQRAAARSEALVAALPASVRASTVVASAMRQAFSSAKPAGLTKSVSARKPASGRALSVKVSAVNGSGLKVDLRGKKAFIAGVADDQGFGWAIAKALAEAGAEISLGVWVATNKRYAGNKAWTVSEVAESVKKDSGNIDILAGRKYKVRVNTISAGPLGSRAAKAIGFIDDMIRYSYENSPIQKELAAIEVGNVAAFLCSPLSSAVTGHVMFVDNGLNVMGLAEDSKTLERS*
</t>
  </si>
  <si>
    <t>C_190024</t>
  </si>
  <si>
    <t xml:space="preserve">MVRTGSEARRRKRWIIGYDVDSFLDFSEVYDLLGALVAPAAWPA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DRPAAADPDEPQPPAAARREEHQREALLAAVTGLKVRDGLRTLGLGGLRCADVPALAPLTRLRHLMLEPAQPPRQPGAEPPSQRDLSLLDALMSLPPGGLAGLRTLWLPNWAMPIKQLLQWQQMLQVQPPSSLRRGRRGRSGAAAEEAEEAARGGATQHGSRDCGASAGAGAGGDEDDERDGQELQWWNIGCWAVQ*
</t>
  </si>
  <si>
    <t>C_190025</t>
  </si>
  <si>
    <t xml:space="preserve">MPELDVATRTSSASHSLQITKSRVPCN*
</t>
  </si>
  <si>
    <t>C_190026</t>
  </si>
  <si>
    <t xml:space="preserve">MRFNQSCLSATLFIECSLLGCLDNHVGTKLLGCAAVWGAIIWGATLGGITLSLSLLAGFDDGPHMAVLLCLSAFFIAVMSINRVGQPLPFVMLIGAMVSCLGFGLVVMLGQFQPTHTHIWRQAVGSVMADAAIGAAFTVAAGLLVLPSLATDELRSRVATTLRGVGKAASRYATLAFQPEQDPYLTPASCLGGMTPAASSAALAQLAAASTATAAAGSLAADSAATDSAVINGRVHRRVLTPSKISTPFPSCASFSHLMSGSLQAGSATGGDAGSHAADGDRPTDGGGAGAGGASRHRRTVTVNGSVMGRDSDVGGVIGEDEGEAMVEVLLEDGGEELSDEAFMELLRKATEPPKAAVAGATATVSPKDGSGKGDAEGGGSKPATPKAARVGPKWAVWRRSASAGATADTARRQQEQGAPPPPPQEQQQQHVGGPASSYPAVAVAAAEAEGAGARAAVGKTSAASASEASISASADAVGAAAKGANADAGKAAEQEHPHHDKITTNTNNKDSSNKNVLMSSPPLAALRPLLARARACMPNASMEPPWMLEAPFVPADWARVIAAADELLTRVAALECIVHSREGSRIVHDAALVHYFTVDIVPLFRAALSRVATSCVKLSEAVEPGAAAARRRRQQQQQQQQQHAGLKHAAGEAGGDVEQGRVAEEEEEEEAKRPPPDKPWPAVKRELRHVMRQAVHGYWARVRRDGETRVRIIEAHRIRGVSFLWTLTNGIIDSVEALEKAVELATTTLEEREAAAAAAAATAKYGGATAATSGAGAAGGRSRGGGWWSRLRGRPGSWDWLWKLTLLFWGEFLIVNLVRVVRRELPLLRTPAGRGALLRSRVFQSGVKYALALSTVLLLILGFSERHDTPEVRHFRPLFGFVTCALSMSERVEATVSRVSLWVLGTVVGGTLGFVVMVDTHLAANPYALLTVICSFTFLVGIASSYPQFRMAMVLTLITFASVSLCQYTGTCGSTGSAQVYGARLLSVMAGCSVPVLLSQLILPWYTSDWALQTMGRAFSAAAQLVRADYEEFWQDGLRLHTVHKGAAATAELCSRVGTPHPSAANLQQAAAGGAAGADASAGSASGKPSSKALAAAAAPAPAAAAPAAPAAAEHRGPLGRVSAALGLGRASQPLSGPASIILEMGRLLSAAPTDVDDAMTVEQPEGFAMAAAVNMEPTGAGGGAGAAAVGASVGALGRRSRLPGTAAAAAAAAPPRRLQELVAMPLVAVQLSLVQDVVLWTRGPFATPPVVAAVLRASQALVDQLAALGLVAGAHVAVDEGGFSGWAFEHIIAPLNTELQSYFAILMEMAAAAAAHLALLTHGGGSRAQTAESAEAVMQIVERLHQQRLKVHNGILELRRRFHAGVRYAPEHDLPHLTAPDDAMRTYAFIFALAQVADKATVLARLVAGHRDRYRMWQ*
</t>
  </si>
  <si>
    <t>C_190027</t>
  </si>
  <si>
    <t xml:space="preserve">MTAFLAAVNDLTKWAVSAAVFAVLLVRRDTAVAWCVLGSIIASFINKALKYIINEQRPANARKADPGMPSSHANSLAFLGAYTALALAQGAASPTSPAGLGAAGVLALSLFLTWLRVRLGYHTTPQVVVGYGLGAATAAAWHWAATHHVLEALQERPELRAAVYGCTGVAVALFAVRNVLAWFKEKDHDKKGAKTA*
</t>
  </si>
  <si>
    <t>C_190028</t>
  </si>
  <si>
    <t xml:space="preserve">MDLKLTSLDDKLTALDDKVTTLDDKVTKLQGRFDVLIXXXXXXXXXXXXXXXXXXXXXXXXXXXXXXXXXXXXXXXXXXXEEELRSXVQEPDEDADHQQPNADQPPANCQDKWSRCSC*
</t>
  </si>
  <si>
    <t>C_190029</t>
  </si>
  <si>
    <t xml:space="preserve">MCIISLFHHLPLPLCPDPLCSVNCKIFIGPTDGSVFVRDCRDCTLCVAARQLRTRDCTRLDIALYCATQPSIETSTHIRFSCWRGAYPGLAQHFSDAKLDPTKNTWMQVYDFNSKDDLGAPHYSLDESAPAGGDGGWWLPPPDVLTQLAAPPECPVAAPDGSLYGGGRVEPPPPSPGGGRQLPDSLPPSPGRAAAHDEELELEDDPEECAPVLLEGEDGGRSFVMPAQPSPRRDPAGDDGDGDSAFSFASPRAAANSLPAAAAATAAAAAAAPLAAAGSGSAAGLGSGLGSLGSGAVAAASVVPPPPLSVLGSGGARASETSAPQEGVASPSAVPLPLGGGDGDADPFFGAAVPAQGSGGSADAAVAVAAPPPPAYAEEDFFFTPSTAAAGNGGSAGQGVAAAAEPEGEDARVAWRVANAGRLKAAAAAESAAKDKLGAEARQRLAALQQGRTALLKQRFSTNRASATATTAGGGGKLSKAAAGGWAAVAELVDPAGSGGAGGGAGAGSGKAGGAGPAKDVARFKQMLLKLKAQQLKDPQGKKK*
</t>
  </si>
  <si>
    <t>C_190030</t>
  </si>
  <si>
    <t xml:space="preserve">MVLYRRNEQGLCCHTAVDEATKRGIPVGNTPGVLTETTAELAAALTLAAARRVPEADVFMRAGKYKGWLPNLFVGQLLQVRGRGGG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PGVLTETTAELAAALTLAAARRVPEADVFMRAGKYKGWLPNLFVGQLLQATLAAANVAGILSGYPVWNKQDILGFVDKPLAAAPLAAPSIVNAKELKLKTVAE*
</t>
  </si>
  <si>
    <t>C_190031</t>
  </si>
  <si>
    <t xml:space="preserve">MAAAMPAVLCLGDSHTFGKAGAAWVLELAKVFPNARFLNRGVNGLQTMNVLWNLDKSFNALGKSVAVPAAVTLLIGTNDVLRSLAHEGKDAFGQRWFGIANGDTGPATLETWTQQYRALLETIAAKLDARARAASASSASASSATSATTTTTTAPTPVPLLVMKLPPLGEDLTDAVNAKVDAYNAALTQVVLDFAKAQKALLKPAAGAMPRAVVMDVKLVDISSEFKAAIAKNQASRQAGGSWRPLVLPVPFSKAAKAIMGCQFAHDLWGRSFNAQSDAVGAAVLSPDAIHVNERGGDLIVGLLAAHLVKPLAPPASQ*
</t>
  </si>
  <si>
    <t>C_190032</t>
  </si>
  <si>
    <t xml:space="preserve">MEPGGPQGADEAGRNAKELQDAKDKIRQLREKLVFRCKDLIKWKFFTPASVEVPREPAKAEAEKTVFHVITSFLFENAVLVPVDTQALHKKIVASPVGERYEAALAALGLTGPEEVVHKMASISFKFGASEFTCLRIGQLAFADGVRMYITRADRPALSRLTGIEDPDRNKQSAAGPGAGGGGGGPGGDSQPGGMMGPGPGPGGMMGPGGPMGMMSGPGGMMGGPGMMSPDGGGLMGPGGGFGMSGGPGGFMGPGMGFPGMPPMGAFPQQQQQQQQQQQQQQQQDAMPDAKRMRLGGGPGGSELDDLLGKRSVKEKVKVEKGSELLDILSKPTARESARVEQFRTAGGSAIREHCPHLTKDECRRVNGVPLACHRLHFLRVVQPHTDVALGNCSYLDTCRNMRTCKYVHYRPDPEPDVPGMGSEMARLRASVPKYLQALQDPQWINCDVRSFDMTVLGKFGVIMADPPWEIHQVGGGRIG*
</t>
  </si>
  <si>
    <t>C_190033</t>
  </si>
  <si>
    <t xml:space="preserve">MTVLGKFGVIMADPPWEIHQDLPYGTMKDDEMVNLNVGCLQDNGVLFLWVTGRAMELARECMAKWGYKRVDELIWVKTNQLQRLIRTGRTGHWLNHSKEHCLVGIKGSPQLNRYVDTDVVVAEVRETSRKPDEMYSLLERLSPGTRKLEIFARVHNCKPGWVGLGNQLKNVNLIEPEVRQRFAARYGFEPDASKDCFVN*
</t>
  </si>
  <si>
    <t>C_190034</t>
  </si>
  <si>
    <t xml:space="preserve">MLDQLAQPIPVTLTGKCDSRGLLTGSWAAAVPSKAPDIACQLAAASSSASNRGSTRSRGNRIDSSSGTAQPLLRPGPVWLRGSAVARTGGLQALRLEVELLPGGGMRGRLGREAVAGPQHVAATLPVLEPAALSGGGWTADGRVFFKRGHGLAELVFEGICTEAGEWLGEWRAVRLAELPSAAVAAANEGTFRMEADARAAD*
</t>
  </si>
  <si>
    <t>C_190035</t>
  </si>
  <si>
    <t xml:space="preserve">MQHPETSAAAAGPLSWDLQVFTGFVNAVKSGEGPMSALMRYMKGKLRNEGKNRALASDLLWSFCGMFSAVAALGVMNLYVRTWPVVGEWHQQGLGLLLGSFGTLCVLIFGRPEAEAVRVWNLLAGHVIATVTVLTLLHLLGPSVLSRALAMAAMIAVMLFTDSVHPPGGALVLMAVDXXXXXXXXXXXXXXXXXXXXXXXXXXXXXXXXXXXXXXXXXXXXXXXXXXXXXXXXXXXXXXXXXXXWLWFMLYPSLTITIAVLLPLGIAVNWLKRNYKFDFPASWTASAPSTPARPSSSSPPPSPPSELRPKLA*
</t>
  </si>
  <si>
    <t>C_190036</t>
  </si>
  <si>
    <t xml:space="preserve">MAAITRPALRQLLLVSASVLLAVLAPRHTFGGKIEPWRPPLAIPCGCSDIAVRDSFLAANVAYSCYDQALFGACSQSFIMQTPEDVPDGYCQISCGRCPCCPTLDSVLASKGLEMFRWLLSFSEMSERTRRPGFMATLLAPQDGAVWAAINKLGYTSKEQVAGDTGAKNILADLGRYHVLPPVQPLNATWTAPFMRRGVKMWTSVSASSAPGGGPHMITADVDTGSGTVYLSSPKAKAKVVEKDVYACKGFVQVIDTVLVPWAMTGYP*
</t>
  </si>
  <si>
    <t>C_190037</t>
  </si>
  <si>
    <t xml:space="preserve">MTSGIDLTDEHLYASTAQLTNSAPGSFKPEDGTVTSIPLAPTTTTVFKPTSIFSQGLTGSCDANTGYAYLACHMVVQECVAASA*
</t>
  </si>
  <si>
    <t>C_190038</t>
  </si>
  <si>
    <t xml:space="preserve">MTSGIDLTDEHLYASYAQLTDSAPGSFKPIDAVVDTIRATTSTLLSTTIFTQTFTGTISGSTGWIACHLGVEQCVPAS*
</t>
  </si>
  <si>
    <t>C_190039</t>
  </si>
  <si>
    <t xml:space="preserve">PGPPALPSHPPESKRPTLRPPLGNQAPPWAPRPHSTLPSPPASAAAPLRPPPAAPLAALRPPKAPPPPPPPQPALTPRRPL
</t>
  </si>
  <si>
    <t>C_190040</t>
  </si>
  <si>
    <t xml:space="preserve">MYVTLDICFGVLQVQAYILAYAQHFGLLRLVRFNSRLLRLRWHSDQRQWEALYSNTETEKFYKVTADYVVMCNGIYSKPYIPEYQGAESFVGTQIHAKYFTDVLTVKGRRVVVVGAGKTALDCVSGLVSANTAASVTMLYRKSHWPVPRSLLGISIRRLVFNRAFAGMLPNYYTAGKLERARAAVTKPMRRLFWKSLECLISTKYPATTGRLKPAVSLPKDLFYGGQILDDRLDQMLEGKGVDLLQGEIKAFVRNGVILLDNSFLPADVVLYCTGYEKTYDYFDGEMRARLGLQKDGLYLYRNCIPPDVPHLAFVGSEVSTYNNILSGGLQALWLAHVLTGRVTLPPPHAMHEDVRAQQRWRRDVMPTQRCRGSVLMVYMGYYHDQLMADMGHSPRRKGANVVAECFGVYSAADYKQVMEASDRRLVQTLAEQWSSVAEQARLHGPPLTASVAASAAGTEPARRHTISNGMEAREAARPRALLRAATCSERPSAASTQQHASSLGRRTTPSPAAEAAWRSTTGGFPRQQRNTLYTRRSTGTPISDGISASGVAAGILMEGGGEGSLASTAVGGAGPAEARRTSRKSVMVPHPLPESSEVLYWQVPPGGAAEHAQQQQGGASGQQAFVEDLPALQNQQHPYPQHLLQHQFSQPHPLSHMHPQQQHPRHTVSGTQGGASAYSSFGGGATDGGLLHRQPPVARMYRHSSAASAHSWASRGGGGGGGATASPPMTAAMERGLVSMTADSSAMLSCSHAGPDGASVGWADAAGGSMHGGAGHIGTGSGMLPQGSGPPPGGCGDGEVAEACGIRVVPFAQASGAASVSGAQSMTGPAGGGGRIAPLLAAAVGNTEGGAAALAQQEACGDDAAFQPAVTVATLPSASSAMLSSPGTSSSGLGSSVVLQLARALASLQQLPMQQRQLLQRQQTTQELMAVPTGIYTSPLSIDAEQQQQHQHQQELSDASSAADIAAALTSMAAAAAAAAAAAAIAATTAMHRQQSQSSGPVCSTCGSPGAPASHSRQACNEPHHTQLIRHGSDLAATLVAAAIAEALRQSGTSCRRAAELAAGRTAWRACQQEA*
</t>
  </si>
  <si>
    <t>C_190041</t>
  </si>
  <si>
    <t xml:space="preserve">MAATDRGAAQARAIATVLSGRNLFLTGCAGTGKSATLLALRAHLAGRYGGEYDRRVAVVAMTGLAATIVGGITIHSLLKLRRVDSFRDLERMVNDPTALDCYLTCARKKAAEEEASRNKLKGEAREAFLARFDQPFGGLQIILSGDFFQLAPIENKDPVGHTHATYRPPTPSDQPFRNRGFMFQAPVFQYGGFTLVELTKVYRQDEVAFVDLLNAVRCGQEAACAEAKRQLLAQCAAPLDESDGIKPTLLYSKNADVGQKNEEELQQLPGKPVVLDALDAVRVTHDPPLSVYQPLRQEGLVGDGAWEGLAAALEAAESDHLVTVRAELKIA*
</t>
  </si>
  <si>
    <t>C_190042</t>
  </si>
  <si>
    <t xml:space="preserve">MTAATAATAGNSPVPPHMHLLQHQSSSNLTAQSSGRCNTNINTNTNNTNTNTNTNTSTNTNGSSAAAAGSNHQHLPLMLTTAPNLPHAGGGGGGGSAATSAAAAGFAGGLIGSDAVNASPPTPQTYSQPVHQLSRMSSSRSGALAGGGSCHAAALAQQQQQQQQQHQQQQQQQQLQPLQSGLASVTSGSGLTGLGLAARGDSFHSDDGFGDPFGRRATFTDVRQVLASMGAKPGHFIAQMVGGWARAGLGAAASS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MPPPPLLQPLAGGGGGTAGATAAGAAAAAGAIVNASPIPRSRLSFDTHGRNSAAAHMGTHVHHLYGTGQPYSGYGSAAGQQPPAGAGGRTAAGMAPAASHGSGGSGGSGGGGGQHAAPARTASCASSLGVGIGGASHLGGFEMSAAGAASPPAPAAPQ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FNSPHAAAAAGAAAAAGAVGAPGAAGAGLTPGAAAAAPARRPPSAGFGYRGAAERDAAAAALMELCAGVPGELQRRSVSAGGGCIASGPGGLSAGERGVGPLAATNWRAVVGAAAAAAAAGGLESYSGVAEVEFAVLASSHSAGLPAINPAFLALQQGQHQQLLQQQQQQQQQQQQHQQMMVMMQQHMPGLGLGLSGSGGSGSGPRRGRSANPPMRRASDLLGVRGRECPTIKEEPS*
</t>
  </si>
  <si>
    <t>C_190043</t>
  </si>
  <si>
    <t xml:space="preserve">MQVGAQVMLVWNVDTEQGLVNGSRGVVERFEVAGEGDISRAVARSGGADQVDCGPELREWFQLNGQVPVVRLTNGSEVSVLPVAFTSNVPGYGACVRVQVPLKLAWAITVHKSQGMTLDKAVVNLRDFFGHGMLYTALSRSRGVKGLQITGDSSRRMDARVMRWWEAHRAGRLYVNPDARPDSQGPWCWRDPLQPCSKPQNAAARLWWELGPERYHEATRQERERQEAEVRAAEAAVAAEAAAAVAEAAKAAEAAKAAEVAAAEAGAEPESEVVVEVQELLPHEQAAATTLEVFTDAAPAEVAAELPPAVVAAGSLLGARVASGMEPVATAADVVPPSTVAAATAVAPPDAAVAAAAPPAVVGSPWRQRLRRQRQLLGGVESELQLLVTRRGAVRKDELAGPLRRLAELRAEMLALEEEEEEEEEEEAA*
</t>
  </si>
  <si>
    <t>C_190044</t>
  </si>
  <si>
    <t xml:space="preserve">MGNICGGASSGGVDAPAGGVGAGKYSHGPLLAARAKAAKDLDSCKKDEFAKKYDMKKLLGRGEYSKVVECINMVDHKRYAVKILEKANTEREAVVHEVAVTRMLAGFSHTVRVHEVLEDKHCYYLVLELCKGGELFDHILAKGHYSEAEAAAVMRVLLDFTEHAHREGIIHRDLKPHNILLLNEVTDEHVLDSPIRIIDFGTSDYCADGERLTHRVGTPHYIAPEVLKEDYDKTADIWSLGVILYILLSGSMPFGGPNPETITKMVAAGKYSMESEVWKGVSGEAKDFLAAMLQMDPAKRATLQQLKNHPWFAVAEAGAAAAAGGGGAGAGGGAANGKAGKALAPPRDNGDSALDGSVTQSDSSEQEEAARGAQVPAAAAAAAAGVGAAAEPEASGSHPKAEGVLEPQAVQLGVSA*
</t>
  </si>
  <si>
    <t>C_190045</t>
  </si>
  <si>
    <t xml:space="preserve">MLLLLQVEELRGQGQEPYAYRFDRTHFTTELQEQFAALENGAHDESGAVVSVAGRVVAKRVMGKLSFLSLRDDKGQIQLYVEKAGLDAQQPGGFDLVKGLVDVGDIVGCTGGLKRTDKGELSVVATGLQVRVSSRHNPEFTSVEIYQAAPGLDFEALMAAGREAAAAGGPEAAAAVLAKAKQDAEAVLQARAEAGEGSDAEEAEEDYEVAVDYDFIAALEHGLPPTGGLGIGVDRLVMMLTDSPSIRDEMLSHPRGSIKA*
</t>
  </si>
  <si>
    <t>C_190046</t>
  </si>
  <si>
    <t xml:space="preserve">MRRSGGAGWLGDGAPANTLDLTAADLRRLLLPDAWLSDQPVNFYMLLIRRRRQQQQRLCQQQQRRQQQQQQQVVAGGPTAGQVVAGGSTAGQVVAGGPGCGGSTASPSAPGGPAAAAAVPAADAAARTARPHLKAVSKREVVSREAPVPDTASKVKAQSKAALTAGVRPEATAQVTAQAIAEPEAKPRAKPEAKPEAKPEATPDAKPEASWCSKPGVQQPLDKQQLKRERRRKQKLARKLKKRAQAALKAQPEQRSSADGRVEAAPEVVARKRARVEGSVGAGPALAASSEQLAPTTEQKCDTGAAGAAAAAEVAAALAAASAATAAHAAACAAGGIGGGGTGSAAPSSTPRPKRKREAAAAAAGASTDDKGADIGLAPEALKAVAAPRPAAARAGAGAASSAAGRGHGIKATKPGTAAGAKRAAAAREAEAAKQAEAEVAALVAAGGWKLEHVTGKLPRQLDGTSCGLFVCAYAELLARGVTPERFRFAQSDMSAIRRGVAEQILRSSL*
</t>
  </si>
  <si>
    <t>C_190047</t>
  </si>
  <si>
    <t xml:space="preserve">MAPVGLDTSSPSSGSSWFKVAAIAAGVTLTAGVGYVIYKYVLLPTFAEEEDSPAEAAPLSMQSLLTGGAVGAKPAATGPVLPVRKTPSPTPAKARGGPSLPARKSPSGATAAGKAATDAEASASASAATATATTAKAAAPVAANLKSCGCCSQPLKAGGLPQRCGQCKAVYYCSAACQKKHWPEHKAACAKPGAADKPASPSEEAAADAAAEEVVAEPAAEAEAASTSGPGKLATALSAFGSLQAAARQAGRSDLVLELHKWLGHTHTKLGNFNAAADAFNAGIDAAKAAEVLKEALLVAQEEDSAGMQSEVLVALGNVVMSVDAEEGLACLQIAVKLREDEAAAAMVNMAAALFATRRFEQSKQAYEQAMEIFELMEDHDKVIQVLINLANLAELQLDTPGEALEIRKKLNAALKEAGHSGIAGGAATSPCGVCQRPIEVLKARARGAAGEEGGGAMVVLGCMHVQHDACFKLHCDQSKESSAAVAAAAEAAAKGGEAAAAIAAVAASPGAKRTTTCPTCKAPVPDRGKQNIGRGEMPLSGASSFSAGRAGILPQPLGRLQKVLVIGAGVSGLQTARQLLKLGVQVLLLEANSEIGGVWCSNYVGYGLQVPWKLYEFAEFPVHDYVLAYAQHFDLLRHVRLNSKLLRLRWDEESRTWGAVYMDTTTSKFYKLSADYVVVCTGIYSNPYIPAYPGAGDFVGTQLHAKDFTDYSVTRGRRVLIVGAGKTALDCMSGLVSANTAASVTMLYRKSHWPVPRSLLGVSIRRLMFNRTMANMLPPYYTAGKLERASAVVTKPLRRLFWKGLECLIARQFPAATKNQPAVPLPGDLFHGGQILDDRVDLQLEADGCRMLRGEVNRFVRNGVILQDNSFLPADVVLYCTGYEKTYDYFDGEMRSRLGLQKDGLYLYRNCLPPGVPQLAFVGSEVSTYNNILSSGLQALWLAHVLTGRVTLPPPHAMHEDVRAQQRWRREVMPPQRTRGAVVMLYMSQFHDQLMADMGHSPRRKGANVVAECFGVYSAADYAPVVEGCDGPLLAAMAEQCRAAEAFAAHGARSCAREQEQASQQRQQEQWQQQQREQEQAEAAAAATYASWQGGEGVQSPPSAASSRRHLLRQPSAAAAAAAARDAELLSPSRRGGGGGGGSVLFGGGGGGGGAGTLPLGAGGDGGSSGYGSATSSCAQSCGGVPPGAAAAAALMSLPEAPRQQQSPQPVPLAAAVTPGQTWSGAGGAAAPRRQQSHNAQQAYLQHQHQQHAQCAEVRVSGGGAGDSLPTSPPEAWRAAPRLAPPPRAAAGAPDPLRPPLPGGVLCSQSASRGQAHGVAMRSCDDVMLARIAAAGASTGSSSLGAGGAGPFGKVPTSAGTATAAAPYLAQAQCSPLLPEERRRAAATAAGGAATGGSAGAVDSASGSAPAPVAAQGPAEAQAQQSGAYAAGVVEGDGDTEGSAADTAAGGPAAGGTIAPATPQQAAATQRLPGPDDSAVHQQAQRQHHQSQMRQHQDLQQQQQQQQQQQALQQQQQQQQQQQQQPGSPHAAAAATPTAAGAGDGVEPSTASAPAPSTAASSHSEAPSPHSFEPPSAAPARLPRGPASASAPQTSHYSPADTSLLMSSLPPLAAPPPGSSARGRDRRGSRHALESMPGPDVATAASLSMLPLPPVLEREQPPQLQQQPRSRRGTPRRRRSTLAALPADLAAAAPPASAAPPMPPFTVSVGRVPLRPFGAMGPFPTANNNGNGSGVSSAGSSSMLYDRRRLSSSSLGGLMVLGPGPAATNSAGTPSYSPKRLAPAGWHGGGTGGSSVALPPSQHRWRRSAGRFSLDWGCLPPSTAAAAAAYLAALASGSAGGVSRAATVAGGALEVTGKAAGAGDATAAAEQAGQAPGAS*
</t>
  </si>
  <si>
    <t>C_190048</t>
  </si>
  <si>
    <t xml:space="preserve">PPTPTPKCATACFLSPQPPTPNPLLRTHLSTWPPPRAAPAASQGTAPPHAPSSPPPPRPPPPRPTPLLTSRATPCASRETARQHCVPVDSSNPPPPQRRPAVVHPVCAPAQQHVSRAPPPAI
</t>
  </si>
  <si>
    <t>C_190049</t>
  </si>
  <si>
    <t xml:space="preserve">MAHSLSAHSRQAGDRKLGAGAASSRPSCPSRRIVRVAAHASASKATPDVPVDDLPPAHARAAVAAANRRARAMASAEAAAETLGDFLGLGKGGLSPGATANLDREQVLGVLEAVWRRGDLNLERALYSHANAVTNKYCGGGVYYRGLVEFSNICQNDCSYCGIRNNQKEVWRYTMPVEEVVEVAKWALENGIRNIMLQGGELKTEQRLAYLEACVRAIREETTQLDLEMRARAASTTTAEAAASAQADAEAKRGEPELGVVVSLSVGELPMEQYERLFRAGARRYLIRIETSNPDLYAALHPEPMSWHARVECLRNLKKAGYMLGTGVMVGLPGQTLHDLAGDVMFFRDIKADMIGMGPFITQPGTPATDKWTALYPNANKNSHMKSMFDLTTAMNALVRITMGNVNISATTALQAIIPTGREIALERGANVVMPILTPTQYRESYQLYEGKPCITDTAVQCRRCLDMRLHSVGKTSAAGVWGDPASFLHPIVGVPVPHDLSSPALAAAASADFHEVGAGPWNPIRLERLVEVPDRYPDPDNHGRKKAGAGKGGKAHDSHDDGDHDDHHHHHGAAPAGAAAGKGTGAAAIGGGAGASRQRVAGAAAASARLCAGARRAGRVVASPLRPAAACRGVAVKAAAAAAGEDAGAGTSGVGSNIVTSPGIASTTAHGVPRINIGVFGVMNAGKSTLVNALAQQEACIVDSTPGTTADVKTVLLELHALGPAKLLDTAGLDEVGGLGDKKRRKALNTLKECDVAVLVVDTDTAAAAIKSGRLAEALEWESKVMEQAHKYNVSPVLLLNVKSRGLPEAQAASMLEAVAGMLDPSKQIPRMSLDLASTPLHERSTITSAFVKEGAVRSSRYGAPLPGCLPRWSLGRNARLLMVIPMDAETPGGRLLRPQAQVMEEAIRHWATVLSVRLDLDAARGKLGPEACEMERQRFDGVIAMMERNDGPTLVVTDSQAIDVVHPWTLDRSSGRPLVPITTFSIAMAYQQNGGRLDPFVEGLEALETLQDGDRVLISEACNHNRITSACNDIGMVQIPNKLEAALGGKKLQIEHAFGREFPELESGGMDGLKLAIHCGGCMIDAQKMQQRMKDLHEAGVPVTNYGVFFSWAAWPDALRRALEPWGVEPPVGTPATPAAAPATAASGV*
</t>
  </si>
  <si>
    <t>C_190050</t>
  </si>
  <si>
    <t xml:space="preserve">MEDRELAAVLVADSAIYATSAPARIDTMREWCAKVPDWGFVIEASGEPQTAPSQEAAAGGSCGGAAASSGNGVSSGTTSSRPGAPAAPGGGDTGGGGWAPLGVCIMIPLSAAGWQALTSGELQESDMRDGGNVSSDHCYCSGGAAASCSSRCSSSAAAAAAVAGALLCHDIRAPGSSTGTRQLQHQVPHQPHRPGLLHDPDAPGHGGGCMGLHIYHMERAPAYPPNLPTFGLVALYGIALQAPHHPPHHQQQQEPQRPQAAVQQQGSGGKCSEQGGGSGSGSGFGGGAGKDGGRSSSWSLSGDGGGSGDGSSGEGGGSDALSCVLSGTASLVGKRKLEVHALRTQEELDALLQAGYEFVARCRCVP*
</t>
  </si>
  <si>
    <t>C_190051</t>
  </si>
  <si>
    <t xml:space="preserve">MVVREGLAWSHQQPVALTVEVNGRRDMMKYAAVMQHVPKLGFVARLGQPGAAAKFQNLHLVDVKRRGGTDVHFVLGDLAFVRAKAAEASSKPGIAADASAAVPQAVTAACGPSTCGGSGAALVSAGSSPVLSDMGNPTITEPCILAGGAAEGGVVSGASSEGTTGATAGTVCASATATTVPVASSAAAHASTAAEADASTDTRSQQADAPCGDTDDKGTGTSAAASAPTAGAAAPDTAASPVLLSFQCGCSFCPCHFDEEQANGASTDRPFELTPYNSAVADHQVCFGRNSPGTAQAPGAAAALRLAAAAPASAAAVNDPSHVSRERLKNLLGKGRGGVAAAAGGGSAGSAPLPPSGRRSAPGSASASVAGGLDATDAAAVLSAAANVIGYELVLPPDMAARRANDSRALVQYEIDGEAEDCKLQYRLVRLDDGRTTVLQGISRPLRGLQLLSLTEADGGDLLIRAATPGMAAAMAAVAATVDPAQQLLKAGLTSRSAAGRQRRPSLKAREGADSASLAAAAAGVPVPAGAAPGAASARPGLHTAHSAPADLPLAPGLPPLTAAQQQQLLLHQKHRRGRPPRSRPPGRGGDAEDDEDLDSQQDGNGLAAKRGRGGARGASSDSMAASSEEAGGRDADDGHPGIMSRRRRTSAPLPAVPVAVLASGGVSGADAVRRARAAGAAALDGGEASGGEEAATAMEAGDDAAAVVAPARGPHAPAGGLSARKRGSSAAAAMAAKRARANTTQEGSQGNQAPMEMEGNGGDHYQQQQQGTQRQDSPQGSEAAATAGGDATGRGASSGRRQSRPTRRGRGPPPSSSSSSSESDINDINDGAPEEEEAENASGEGLGDANGSEEAAGGAAGPSGAGGEAGPSSAPMPPPPKPKSRQRGNAGKSKSKPIRHPSKITNVVRNAGAILLMIGRSPCVYEKQLRATFGNNPDTSKALRLLEEQGRVVRGGLGYRMHPYHYTLTPAGLEEYERQLCEQGPSYAFAITMGVTLPASDLAIATAAAAAGGFEGAAGEGGAAGVEGGAAGGEAGEAGLEAEAAAALLSPRNPPPPRSQAAAQRARSAASPRKTAAASKAKNAAAAAMLPMTMETDGADTQQGMHLDSQITGLSVSVGAADPAAVAAAAAAAGWPGAAAAAAAAAAAAGASGTEAATPEQQQAAQQQQTMLMIQMHHAQQLQAAMAAAAASAPGAVSAPDPSAPPAGMPPQAALAYQIAYQQAYAQHQAAAAAAAAAAAAAAAPPPPAAPEVKAEAPDAVATGPAFPAAYSAAAAYPYVATPYGYMPYAMYSAYAAAAASASAAAADPNAQPGAAAAAAAAAMPFAMPGAAAPGAAPGAPPAAPPLGLYMPPYIPGAAAPAFPVAPLTTAAQPAPAPAAAQALPTPAPVAAPAPDATMHDNSATAAAAAAAAAPAMPDPAAAAAAAAMMAQHAAAAAAAAGAAQVPAPDAFTAAAAAAAAAAAQQQQAAAAAAAAAAAAGAQHYRYVAEVPGSGGRSWRAEVPGPDGRMYYSPDFDTPVRAAASADLLMSKLRPGEPYNLGISPTEAATLAALSVEQVQAMLWGMAQQHQQHQQAQQQAQAPAV*
</t>
  </si>
  <si>
    <t>C_190052</t>
  </si>
  <si>
    <t xml:space="preserve">GCRRRRRHRRHRRRCHRRHSCHRPRRHWHQHRRRRPHHYRGCGSEARCRPDPRTAHHQQVPSCTVGGPGTSVPVGGTPRLRGANPVSRPYRPSQLQNPCAQCFGQSILILQY*
</t>
  </si>
  <si>
    <t>C_190053</t>
  </si>
  <si>
    <t xml:space="preserve">MRGARGRAVAAGGDDGAGAADAGGAAVGGPGGGGGDAAWKRLSGARRITAEMRSLQRCPLATGPKPQISHIEPVNDDNMLLWRLRVLPAFDEDVAAGRQLNADLRRLGQMRGSGGQDYILMEVSFPQDYPTPDYCVEAVLVLVLANMLTAEVAQVRTATGPGGISGPLRVDLSAGLAPYSDFEARAAYDRTVANHGWRPAAAGAGGEQRRLALALALEVAGGVEPAVAAAAAAAAAPAGAAAGIAAAGPADGNKRRRAQGQDVAAGSGGNAAAAPTAGQGVPPGVVSLLDDDDDDQVASKRRKVGGGGGGGGAGGGGGHKRTAAASSAAAPVVVLTDDEADNAAATATAAAAAAAAGAADSGRQRQLPLPQLRRQAAAAAPPIRLSQDSDVCILEDKDFGPAEVTTAATGAGPAAAAAAGAGSRAGARGGAGGAAGDGGGGEDDDVLVLSGDEGAGEVSVRQVAVVGRRQQPGGSGSGAAGAAGGGARGGTVAAVAFGGRPAADDEDDVVDVTEARTVAGAGAATAAAAAGRSSGGGAVAVAAAGAGVAVTADPGPGLAVRVAVRVASAAAAASRTAAAADTSGDAALAAALEAAEAARAAAETAQREKERLQKQLEDLAAKALLGTATAGAGGPGGGAGAAGAAGSAGAAAGAGGGGGHVLNSAPLPAYWDPMDSSAVAVPQKGRGAAGAAAAAVAGGGGGSCLRNLKLVELPLPAGCGVIGTPAVPQFGHAAGATAGANGAQAPAAAAAAAAAAAAPAGDGLTSQERAAIKELVANGLSADDARELLLEQCGGDLDAALGVAMQAADCGGISALLRRKREAKQAAEAARLAAGSGSGAGPSQDPAGAAAAAKAARKAAVAAEVERVLQRFESASFLSRSRVVRVERVQNWRMWTKYCIRRSEILETLREEVWGGGAAGRRPKQDATSANFGSLNEFYMWHGTSNVVIEAVVRDGFDMREASRAGSLGEGIYFAANASYSLAYTLSKQALKPAVPQTFGYQPLQTYGYQPPQPPQPKKKRKATTRAAAAAAAAQPLPQAATAYGMLGTTAVMTAGTMPVPMAGFAPLAPSAAAGGFGLSMYAAPAAAVGAQPGAYGGFAGAAGGTAAATRAGGAPQQQPQQAPLVFPGSAGAMLLCRVAMGRLTAGGMGMRKPPKGYDSVHMGSTAQSLAAATALQAAEAADGTGEVWEVQRVLGRDLIVTVFDNMQAYPEYIVHFN*
</t>
  </si>
  <si>
    <t>C_190054</t>
  </si>
  <si>
    <t xml:space="preserve">KVHPAGPSNSPSPLRPDAPNVPASLPDAPGQRDAYPATPASPHAARLHTHPGWRPLSPPPPTHSCRTPRTKAHTSKLQTPARTQPSRPPPRRPAPPPPPPPPQARPPPYKPPLPPPPPAPTH
</t>
  </si>
  <si>
    <t>C_190055</t>
  </si>
  <si>
    <t xml:space="preserve">MDWRSCQGVVCKHCKVSELTRHTGLAGQLGVMSAKLEGVARGVMEYLDVKRAGFPRFYFLGNLEMVEMMVGSHDPSAVEPFLPKCFPGVKKLGCVKLPSPQHSPARDKRAGSRTDTPTEGLVEGGSISSEPAEPAPAPPVPPKKQAGGANPGLAAFLPGFVPGGHAGVGPGAGAPKVWGGPRIESLISNEGEVLNLRTIVDLQDGRTGKRLDVEFWMSELERQMKASLKETLRYALEAAGLQAFGAWLLAWPAQCLLACTSINWCRDIHDIYQAGAPFGTPLRRLEDMHRIQILTVVDLLLGGSLTPLQRGLMENMIITKVYHNEVTARLRERRLDTDRDFEWVKVLRFYLEGNDCIARCGYTTYPYGYEYLGNTPRLVITPLTERAFSTMMAAVHLHYGGAPEGPAGTGKTETVKELAKCLGKQCVVFNTTEQLESGHLTRLLMGIISTGAWACFDEFNRMDSEVLSVVAKQIMVIQTALAAGQRYTVFEGRTMFVNSTLAMFVTMNPMYEHRSVLPSNLKALFRPVAMMVPDYTMIAEVSLYAAGFQSAQLLAVKLVSCLKIASDRLSAQRHYDFQMRTLKSVLLIAAQLRAEKAAAAAAAAAAAAAAAAAAAAAAAAEATK
</t>
  </si>
  <si>
    <t>C_190056</t>
  </si>
  <si>
    <t xml:space="preserve">MLLTARSNILVSGPSGTYRRSLFKGRRAQELSATGPFDIIYLTLSSQSSARGLKRMLEGLFTRRRKMVLGPPMGKTAVLWVDDLNAAGRDAFDAQAAVEVLRQWTICGGWHDEESSRTKDVVDTCLLGCPDGLPRHLHRHGPPQHVHRHHHAERFRAVSRLTRMRPDWIPDPCFCLRCLPLRPHLHAQVGLLVEATLDLYRKVVGELLPTPAKPHYVFSILHVSQVFQSIFHATRPSRGTPEQLVRVWQHECLRVFHDRLTEAPARKWMTETVQERLYDMGAWVDDGRPMRAVIEERLLLVAQEFADQFAGGRGPGQDPVFVFRNALMHLARISRVLSMDQGHLMLLGPPGCGRRTLAKLASHMCRCTLLEAKLKDEQKGFAWRDMIKTALLSSGVQGRPVCLLLVDMGRPCSRMLDDVDQLMSTGGLPNIFKPEELTGIAQQLKPVARAAGLVWTDDNVLRQYFVERCRANLHFVLVVEGEPAALQRKVVAFPKVFQRVTVNAVDEWDEEARMHVAERFLISPEQLAVEPEAWSRVLRCAVDMHGALKPHVTKYNARAGYNTAFGATAVHFLRLLRLLRAMVPHRRQVVSTARHKYLQGVAKMMDMQDKLSALKGQISSMAPELERSRGEVEALMLLIGREKAEAEAAVQRFMPAEEAAMAAVAECEALRVACDAALRDVMPPLQAALRELRRIDKSSIAELKVMRSPPQGVKLVLRCICIMLGRIPPLSAPEEDPAVTDAWWSESIKLLADFHFLDMLLGYDKDSMTEEVAAKVEVFVADPMFDPVAMLRVSQAAATICKWVKAMDAFQKGRKLVEPAREALRQSEERLKDQEGLLAENHQRLTAMRQRIVELEEKLDQAQDSRDRLDTDMAQAQRKSEHAQRTITAVVHEVGRWKSNAELQERRHSEVLGEVLLSAAHIAYLGPVSGTMRVHVEEDWQELLKGAGVVAPRPFRLADVLAGPAQQDTWRDSGLPHSRTALENAGVMAACGGWVLLHDPQELGHRFIKGFYGGDVWLQGIGGRPVVTAVETGATVLLENFDDDMDDITEQLLQCRLVGDTRGATAIRLGDNSIPYHKDFQLFVTTRLRSPRFPADVLRHVTVVNFSITRGQLCELLITATLRHEMPDLESEHLVLMRQRAKGEADLAELEDLVLQVRIISKNRHVYQLLRTLQVIACVRVRSTDAIKAKVARIEESQKAISVVRADTEKYFVARVVPFFFCLADLANVRHTYQFGLHWFMRLFNDALVTCLRNSTGKARLASLTMHFTTMFYTNVSRSLFDDDKLPFAVMMMVRFLEGSGLSQEPSAAGLASGSSGSQQQLGEQLRPEWMPEESWSRLRDLGKLQPYNRVLPQLLEIPSLAPRLDGAPADPIANPPHPRLRELNTFQRLLVVRCLQPRGFVAAAQAAVREYLGPACVANEQMVDFDAIFAVTESTMPIVLISSSDHTLPFLQQFADSRGISVMHMAIGRGQGAATDRLIRAAVGTDRWVILENSHLAGDWMPSLCRLVQALPLLKPNIHFRLWLTTAPTSAYPDIILQASLKLVMDPPHGIKANLLQVMSQLPVTILSPDWKQLMLRLCLFHATLTERLQYRSLGWRRPYDFTAADMLSAISQAMSIVHGSGGAADIDAAMSGLQHVVGQCLYGGKVTHDWDRRLLGCLLAQQLAHLQLDPAAATVESLLPPRLAACSTDLFLVAKEVRSLPLSRDDPRLVGLPPGAASVRAAQFTRHVLDTLKRVQLLRSTAGHEEAAADLTRPLQLALSVDAALERWQALSPVLQRAMVQVFSDEVGSYAAVLTAVHESIRTVNAAIKGYESVSDSVAELVTCLAQGSVPRSWQSLRCELSGENVAVWLSDLQQRLEFLYEWAVEGPPLAVPLGMLSRPRSFLTAVQQSFAEALGRPVGQVVLEPALLQQDEEQLMLSEALSEGCLVTGLVLQGARWDRAKRCLAEPEPGVLHSAMPLLWL
</t>
  </si>
  <si>
    <t>C_190057</t>
  </si>
  <si>
    <t xml:space="preserve">MYRTPNASCSTHSPWSLTCGMAPQPPRSHGGALGPSRRSSSSISNSGSSGPREVLATGSSSTSPRNPSRSRSGSVNCMAVCGYRVRAGAVRPPARVPGYTNAPTRVPHPGRRSMTDAVQVTTCN*
</t>
  </si>
  <si>
    <t xml:space="preserve">MSCSLGGWPGRGERVRSCTSSITSSGSTGAGISTRCASSARDISSERVVVRFVRRYGADAHRAWAAAGLAPALYAVRPLAGDWLLLEMELLSKEAGWVNLAQLVVAAADAAAAAAAAAARGGAGGGGATAAAAAGGRDGASWAAADGTIPALAAMQRAVASVRAALDRAHAVQSARRGRGPGRAVVFAHGDVRPQNIMVRLQEGGRAGLGAGGGSDESSADAGGGGVGGEGYDVRFLDFEFAGAVGAARYPPSLNMVRMEAGASACIGLLLYSKDVAWPAGVEFDAPVLQEHDTALLSLSIEQMWLRAASTAPQPQPQLQLPQWLQQWRGAGTAASAAAAAAAGAPAADGSGVEARDSGSAPSASRRGSRRRGQQQQQQQQQQQQQRGSPPASSTANAPAAAPKPPEPAGQSSPANSSAPPGPPAVGDAGPAAAEGTGGRGRGRPRGRKGQQEQQQQQQQQQQQQQQGGPAAGRGMGGGDRGRGGRGPKPPACFCVRATAAAAAPAVSARALARPLVARPLRAAVWL*
</t>
  </si>
  <si>
    <t xml:space="preserve">MSTDVVLPGDISNLGVGFDPLADSAGADEGNAGEDAVHIRVQQRNGRKSLTTVQGLKEKYDYNKVLKALKKEFCCNGTVVEDPELGKVIQLQGDQRKNVSDFLLGQKLVKKDQIKIHGF*
</t>
  </si>
  <si>
    <t>C_190060</t>
  </si>
  <si>
    <t xml:space="preserve">MLTLPPPPVPAEDEPLEVLIGGPQRLSVCRVPAPGQPGGLQVVCSAALQTNHYSLAVSPDGRFIATGGDRGFLYIFAYQRGTPQQPPPPSPQEQTESQQAGPGSSSDGAVAAVSVAAARGAGLSRGGGAPPSLSPALQGSVPPPSGDTPELAEAPARLVRLVSFAFPVRGGFWGMNNNIRFGCFGGALRLLVAAQDKAVYIFNVPAWDGSAAALPALADYRHFTCGDLQRWAVGWATHPPPFLQPPPPSPPSTAASRAPAAPQQQAAPQAQPQQPQTLQAVLAAAAAAAAAPVSTKPTSATAATAVADAEAEAEAEERRRFPNKGAQSYWRSRIPATHIAAVTQPDISLAARTPCFSAARAPEDDGEDGAGQLILEAVPTTAAIVDFPTALNCAEPSPDGRWLAVGCDEPLIYLVPAGADYMHRPIEVLLAPLPGHALPGRLAPGCQYVKFNERSDRLAASFDSLFSVLVWNVPQRQLLFTLRHQQWQPPLALSFVPTPPSPASRPQQQAHAQAQAQPGPEATAAAARAVAAAGATSSLLLHATDRQHIVAVDVDAPRTTLTRLSIKPRGQREGAAARPPILSPEPTAQQFHEAAAQEMAAAQAAAAGGAGAQVDAENAEQLLAERAAELRRAQQRERERRARRRARRPPHINGLLTTAEGRLLVATNDEILTFRLLTPATPWSTTTHRLMPPAFRAAVRTLLLAAAGAGAGSPSPSTGAAGVEPGAGAGAAAGPSARPTALSSLPHDAIEHIIAEAAAPRVAWALCEAREVLAFPTLDIWAEQPHQRLREAGEQVVEQTDEEAVAVPELGPGPAGAGAGEDGVGRLD*
</t>
  </si>
  <si>
    <t>C_190061</t>
  </si>
  <si>
    <t xml:space="preserve">MFGDAAPQPTSPSSPAAGSAGQASLWGGSAGAAATPSVPAPLLVWQRQKGDHSSTGGAGDVSSPATGGTAATAINVPMHVLHDQQLYDADYIVPDLEDDPYGRNPLFDPLYRAGMDELQCAEAGAGRPGSGVAGLRGSGVGTLAGEGLPGLCLAPHAPMVAQLAQPLYDDDYTQDFGTAVHGTPTAVYGPAGLQLDALRVATLQAAQFEPGTWSVTPAAAGSATPGDGLGWRLGRGNGTIGGGFGNGGFGGGIGNNNGTGGGGGGVNPYEAALGPYVPYTDRVLFSPIASLIGVPYPVSIYAGELYIAEADPLLTAAGEAARAGLLVDYYLERNYYTPFTFTRVGPSVLALTASTARSRGQIGVAAKARALAQALYSYQRSRYLANSVEVALGSRGFAGASLGAYLFNNPLVNNQFLLQGPDLAP*
</t>
  </si>
  <si>
    <t>C_190062</t>
  </si>
  <si>
    <t xml:space="preserve">MLMRSVTPAALSRSMPASAAFLAAASASAALRFARRAASTFSASILRCAGMPVLANTWKARPAWLGCRPAATMSHSRLTTSPNLSWCSVSLPSACQPSCAGCTHLLSHFKHPATPTCYPTSNIPLHPSLPITTRHRSSAGFSATQPASLPPACHPPASPPASHSPPELAGVHAASARFRTPSCPATTPIAPCHPLPAHLAPGKGSMHADSACVYSFTSDSKPSVP*
</t>
  </si>
  <si>
    <t xml:space="preserve">MSTKEEKPTLAGVNVKTRKRNIVIPEDPGSFADAIVTLCQDAASDDGSAGLEADLEAAAKALDGAELEYSRYGDVLFQVFFAGGRLGTGAQLAAEDKMRLATNILAAEATREAINPYFKLFQTLTRRRPFLIRGLENTLVKLMLSLEFFDDVGRKKLGIALALTFSWKIGVVPGNIFAALLNDRLVAKGTVLEVMIVFFQEFLAKDTTLDDLVSILAKANIANRLMDFAPPNKRTPHEYHLVLKAAGLNSLVEWDVQREIDLRVSELQDALTEAIAADPPLAVSEVLNIAKSKKQESNLPDGEVLRVSWLALMKSINLTGKNQQQITQALMQKLKSHGKLFATFATNAKAELALLNTIQVFCYEDTRMLKCFTDIMKLLYNAEIVGEDTIQHWYKKGSHTKGRAVFLKDIEPFMKWLEEAEEDDE*
</t>
  </si>
  <si>
    <t>C_190064</t>
  </si>
  <si>
    <t xml:space="preserve">MNDEGGVCGKPIMLEQSTAHIWLSKLRIYLNWKELGPAIRDDDAPEAKQQKAVALILSHVRLSDHFIYEELLETLEAEKKANPTAKQNEAKRLVQALMAYYKKLAAGNHRQWAADLGSVRLGGSEQISELIQRIADMVERLCWSGCPGYTNGDRDRLVVSAAFNALPQEYASVVAIAEEFYTSTGRWSVPDAESRLTRFQNTLTSVRGSSSSGEPSIHFVRGVGGGRGGRGGRGVRNKENIQCHRCQGWGHYKYECPEQAAEGGGGNRGRGAHVGRDGGDRRMWAVNVDQGNGRGRGRGVRA*
</t>
  </si>
  <si>
    <t xml:space="preserve">MCCCMKESCATKRGAADPKQVLSGWGYWITKILILLLALAAFCFMIAGMATAEKDLVVKVWEPLDRLTGYLGNTTNTMDSLIRSLDGVNPILNNLTAIANNDINFAALKSNLNMAALKSSMAAQQPNITAFAGGMGPLSTAVSTFTDYNNKLTTLAVQFTTLTGTASTPYNPTPLATAMAAVNLASWRPNVDAMAAALDVWRYVKDTQALSTLANAARDLNTLVGDVKNNKLPGASNAITNFLSAWTTYGPAFAAIIARVDSIQATVVGLDASSNASINRLRTINANVTALLAKSPTPASLAANLNSLSTELSLGPITSLVTDLNNAQNAISNVPDASINGARTTIAAVKAALDALAPKKDLTATALTTYTAAQNNANLGALKGTVSGAGNSAELTNTAQAAAAAAASSTAVLALQTAINAGGLVSTSANIKNNLATQLTTLDSATASLDGRISTPLSTYTSLTSSVVGVYNGLPTPKSREVSSVTSTVNDVEKDMVTVPGTVRSDVNSIQSKFGNGVNDLRNKVIKKVNDFKSKNQKKLDDADSKRYIATVVLFAISAFFVLLLLLFVAINCPWGIGCAIVLCLVMTILLYLLSVLFAVGLVGAQDGCYYTETVALNAIGNTSNIQPIMRYYILDANTNVSVKSVLKTANLVDVDSVTGKVTDQANAILSNITATYTPRPKLQTVLDGVTGFINDTLARVDDLLAMAGVQNVRPIYVEVKEFPCCDLAGNAGQTWVVLTFGGWLIMLAVQVSFGHLSRLDQLPQSGCCGCKPLLLRRIQAQVHPDGGIADEEKGHVDSDGAVKAVVLSAPPAGQTMMMTGVAVGAGAGAGMMMAADGTPSAPPAYAAYPPAAVAMDPHTGAPVDAYTGAPIDPYTGMAMVPTTPPPPPVVPPPAAAQ*
</t>
  </si>
  <si>
    <t>C_190066</t>
  </si>
  <si>
    <t xml:space="preserve">MRSMAGPASRNPSSCYSRCKVIHGSSRNPGACQQSSARRRAAVAAAAVAVAVTAVAAMAVTAVAVPVVEYSHSGRALLALQVDAT*
</t>
  </si>
  <si>
    <t xml:space="preserve">MAAAPVERTGFDDRAFDTKMQQFLGNNEDKFYTDWEESFESFDQMNLHENLLRGIYAYGFEKPSAIQSKGIVPFTKGLDVIQQAQSGTGKTATFCAGILNNIDYNSNECQALVLAPTRELAQQIEKVMRALGDFLQVKCHACVGGTSVREDARILGAGVQVVVGTPGRVFDMLRRRYLRADSIKMFTLDEADEMLSRGFKDQIYDIFQLLPPKLQVGVFSATLPPEALEITRKFMNKPVRILVKRDELTLEGIKQFYVNVDKEEWKLDTLCDLYETLAITQSVIFANTRRKVDWLTDKMRERDHTVSATHGDMDQNTRDVIMREFRSGSSRVLITTDLLARGIDVQQVSLVINYDLPTQPENYLHRIGRSGRFGRKGVAINFVTKDDERMLQDIQRFYNTVIEELPSNVADLI*
</t>
  </si>
  <si>
    <t>C_190068</t>
  </si>
  <si>
    <t xml:space="preserve">MTDGPALPWAAGENAEAVAQQEATDDVAPAPRSILRMEEAGLTAGARLEVKWNVEPDEGEAYTRWWGATLVGPSTEKHPDHPDASVYELAYDAHDDFDQEKSHVVLMGEHSLLQLDQTEELTWRREGDEWDEVPEDGDDEEEVVDGEAVVTMEDLAEEEKELLGGKTLEEAESEAMSTLEPAKRIAVAAGFRDFADNLVSFLHDVVGSAPESDGGPPTVTAEHVQAFVEHMAKKQRTR*
</t>
  </si>
  <si>
    <t>C_190069</t>
  </si>
  <si>
    <t xml:space="preserve">MTHNPVSDSLSEPLLQGGEEPQLGHTVLGWGLWLLPCDFARLGWVFGIVVLALLAIATSYSGSLFTRLYGAVPQAVLFGDVGDAAAGRVGRISVYITIYSLDATRCIILHLAATQSLFHALSPSLQQVLPLWQCSVIVAVVVLLLGQIRYLTQLSWFFMTGTAAQLVAIAIVVYDMLLYRGSPGEGGDASDAALHLGATLTAERHQELVYDSPLFPSDVSTSNWTPAAMAVLNMIFAYGGQFAFLEIMSSMRTPNNFSKAVMMCTGIMTALYGGFGAIGYWSKGASVHGIAVFSMRAGVLAQIAAAFIFFQALAQYLVNLNVWTHNLLVLSSRRSKRPSNSGELWDEDNSRAGHMSTGDHSSGHWLAATAFVAAYSAVIAVAVPFFCTLVGLVTSVTYLTTAYTLPAIFALKLFPNMNTVEKWWLKALIPISIILSLIGFVASIKTYMIEASGGEGM*
</t>
  </si>
  <si>
    <t>C_190070</t>
  </si>
  <si>
    <t xml:space="preserve">MARYRGGGITWSSGADDHWAPTDWQLLLVVSEYMSALLEFLDWFWPEMGWEQHKQAIVLSKRLLQPRSPNTFPSLPIDPQLHAAWRAFTYCFWHGTRHMSSSAPAGMSQAPYTAAREWLTKLVGDKGLESDGQIVSSLQNWLEAMGPRLRDAFPNAPIDWAQWPAVTWPDAECGCRSVEKRGAVKRQTEEEYAVRWPLRVTQGRPKFNHAKVEARDGFSVGIPSVKNPPALGFLAVSDVMCAFKQATQHWPSAPPSTPAHAAQQEVVHSFVTNVLRETRGPLAPGIGHEQFKYLGYVACCVQGWQNALPHIEALVRASASLGAMPMVFPGTAEANAAAAAIGAPMTMGLLMPPPSAAGPGVQQQQQHGGGGGGQPPAGQMLLHQSSGLSQHQHQQLQQAAAAVAQQQQGGANGGGGAGGLSAFLNTGGPVIGGFQELLGLQNANGLQPLSLRQQPQHQQQQQQQQQQQQQQNFLQQQQQQQQQLFQQLMAPQQQQQQYSNSLQMAAGGPPVSRTRPSPFTRSTSGAMGSGGSRSAGTVSPSASLDELTQYQQAFAAQQALAQQQQQHQQRMQHQQQQGQGGGGGGGPQQLPPLPQLQPPGMNGNSYLGGQYGQQYGVPYSAPPATGGAHAGGGYMPFMKPPSLSATGPAGADFPAQPPFPVFPMPPPLQQSSPDVSPQPWATVTFEPLDPQAVQQQQQQQQQLQQQQLQLANTPRVIITPLINGDKSQQLPEQTTQGQQQGQSGQQGQSAHTISMLSNTLISVQVHPLPPAGGQQPPQPQLQSQQPQSHSQQQPAQQQGPGGAAGAGGAAGGGPQHMDGGAAPMSLGGLSSMQDLLDELPSQPDQSWFAFLDTLAAGGAGAAGAAMGAAAAAAAGAEGAAAAAAAAATGSAAPAAAGGAAAAADGVLAHLALPSGLPQTMDFSKVLSRAAQGRATTPFMQPPVVTIMPADAAAAARLQQDQQLQQLQAQAASAAAGGDSPSPSLAPAADMAGAVPAPAATAAFGLPPPPLLLSTGSSGTAAAGQPTTMDGRQLLPPESSPLQQRSSGDGKGEGVFDMVSVEGGSGDDAAAMALTGLDGGVLTGNSDESGGRTIAMTMSGGDGSAGGGGSGRGRNRSASGAAGEGDGEGEGFSGGSGSLRRALAVARGSGGAATGTSGGTDGSSPDSSTIGSSPVTADEANQQATNAADEAGGAEGAAQGDAAAQQQQPRTILAPALARPFISQGAHPHVQQQPLAGRRTRDDAAAAAAADAAAAGLVSAPGSMNERRRKRANAQTDVVVSVERVESLDVLIGAGGGNINVGLSASVGGVMPSGRLLNTLLPSGLTLPLSSPGIQVSGSAGGSGNGSTEARGPATDVSAFTAAAAAAVAAANLPTDGGPYAPKPEQLKVRLVSLLREAELLATQLASQDPAGTRALVVAALKGGSLIGNWCSAPPSQQGSGASG*
</t>
  </si>
  <si>
    <t>C_190071</t>
  </si>
  <si>
    <t xml:space="preserve">MGWEHHKQAIVLSKRLLQPRSPNTFPSLPIDPQLHAAWRAFTYCFWHGTRHLAAVTPVGVATATYTAARDWLNKLSMGPRLQEAFPNTSIDWAQWPAVTWPDAECGCRAVEKRGAVKRQTEEEYAVRWPLRVTQGRPKFNHAKVEARDGFVVAIPSMKNPPVLSFLAVSDVMTSFKQAAARWPSTTADSPSQALQQEMAQSFVQNVLRATRGPLAPGIVHEPYKYLGYVACCVQGWETALPHIMSIVRETGAWGSQPLLLPGAPLQTAAGLSQLLTVAAAAPPHHAFLQPHAQLGQPGAGVAYGGGLGGMGPGGGVGGLGLGMAVGGAPEGGLSLGIAEHLAMLQQQHHHMQQMQQQQHMQQMHQLQQQQQMQQMQQQQQQMQQMQQNAVMGGGAMHELGAPGMYGGFMQPQQQQPLQAPQLQQVPQMQQAQPQQAMTGADQAQFAAPIPVVTVHALPSSDAGPTSQAATANQAGPVSQGSASSPEGSAGDPPQAAGGARVTRTRPSPFAAAGTRKPAAPTSAGAAAGGASATAGAAAGGQLGPRQGQGQAQQGAGAMDGGAAPMSLGGLSSMQELLDVLPEPSNVVDISWSALMGTGTMGMLAGTGTTANLLLESGDKAAEQAAAAGPGAAGGAAAGGAAGGPGAAAGAVADGPKAQQTAAPSTGGVQAPAAVRPAGPASAFSAAAGAWAAAGLQPAAAGAAAAGAAALQPGFLQPATMHTAGAAAAGSGMAGLTTFNSAMPLGARPGGEAGPSGMGNLGGFSSVPLSAPGRALGGLTGAPDAPVHIQPPSIRAGSPFQGTITTGTLPGASTGGRSDPASPPLDFGATLGGLGAGLSTMSFGISGPSLNAALAGIGGGGVIGGGVAAADPPLPARLSHGEVFTSIGPPSPSGAGSGGGGRCPTSPGGGGRISEGGNGGAAAGSPSGTASGAAPAQRRGATSPFGRRSGDGGAAARAVATGGRRTRGDLAAAAAQVAAETGLAPAPGSIAEPATKRPNSQNDLAAPLRAVQRLVTAERVESLGMYLNEEHVTRSQHPSVQQGLPETTQAPAAAAAAGAGPASTQGILKVEIIPVNDSGPDLGAAAAAASPAGAAPSQEAGVKPVNGDLQARLQQLLREAAAVAEQLADQDQQAARSLVTETMRECPTLGALLGGSGVGPNAEPGQGAHTQSLGTGSAPAQS*
</t>
  </si>
  <si>
    <t>C_190072</t>
  </si>
  <si>
    <t xml:space="preserve">MPGAPNVLEDVHRSCAEVAALHREHVSINDAALAELAAELAAAADDVRGAVRGLPLPIRFHSLEQELTLLALFHLLDFGSGHLARPESRRQSGGRDWREALQYGLLGLHLGGTRLDSHKLKSFSMYDMNQVFGLDATVEVPVMPGVTMSKPGPLQPLCKSLLAALTDTGAQLAEAGHKTPGELLLAIGEELAKAGRTSASAFVEELVDTLPAFRDTVLYDGRTLVLQRRAQNLAADLACVYGGREGGGRFAFPDVDQLAGDSGPTTIAALRAKGVLQVADPDLAATLDSGAELPAGPHERALRAAAVVACDRLAAAANAAAGSSGGATVTESGAGQSLPAEADAEGKEAEAEAGTASEGAGEGAGAEPSGTGAATAASAAAQAGGDSGSRKSGAATATATAAAAAAAIRPVDVGAYLCYLTEPGRELADRAKPHVTLGVTGY*
</t>
  </si>
  <si>
    <t>C_190073</t>
  </si>
  <si>
    <t xml:space="preserve">MAGGKSNGTGAADAHVRTSHLTLKAGEDPPPNVRIYSDGIKPDARQNLLVQILAGITMSIYVGFMNYFMLLVVLSYWSRICRYVVLALLGTLALPCKPVLWPAFNKLWIFKTWRHYFHYSFLIEEPLDPNKRYIFVEFPHGAFPIGPIVAGTLMQTLFPHMMIYSVAASVVFYIPFWRHFITWIGSVPATPGNFKRLLKKGSVAVVVGGIAEMYMGNKKKERIKLVGRRGFARIALEEQVDGIVCVYYFGQSQVLDFGPSWLADFSRRMRTSFGYLTGWMGLPVPRPIPIYMVNGKPIPVPKVARDSPEFDKEVDKLLDATITELGEMYNRHRGEYGWGDRPLSIE*
</t>
  </si>
  <si>
    <t>C_190074</t>
  </si>
  <si>
    <t xml:space="preserve">MPSQYSKLQANKFDAWKHAYMHLGSRAVTLNDLRLQGTSACILQLIVTTVLPVVWYLIFYNKDSRLTPVPILTWSITALAACL
</t>
  </si>
  <si>
    <t>C_190075</t>
  </si>
  <si>
    <t xml:space="preserve">SSCLKPANLASPPPPPGPRPPRPSLPLDGNAWDKTQLPGPYASVASQSPLPRPTHQPAPTKCRSPGPSRSHQWTPRPSAQNRSRPGSPARCSSPGES
</t>
  </si>
  <si>
    <t>C_190076</t>
  </si>
  <si>
    <t xml:space="preserve">MAAAPPGGASASRSSSTCSWLVVDVAVDEGRPVQVTFADGTKTRLPAGVQVCIGEALAALHSYARDCARRQQLERRQLLGGHGGGGAGGGAGGAIDVEEDLERLWKRARLASTVVVEGAAAGGMAAAPVAAADRGADGEEDDGTAAGADEWHDFQDEVAEADAELFGTPVGGASASAATGAGAGAGVGAGTGNGMRSAPSASLGRARCSLLLLGRPGAGKTTLLRDIARFLADDLGLSVVVVDTSNEIAGGDAVPHSCIGSARRLKVGRRDQLQAVMLEAVQNHGPQVVVVDELGSRQEAEAARSISQRGVMLVATAHGTDLRSIMGNPDLNSLVGGMQTVILGDAAAGAAQGGAKTRTERRGEPTFRCLVEVHGAGVLRLRPDVAASVDALLGNDKGISGSLGMAHAAGGGLERAAGNC*
</t>
  </si>
  <si>
    <t>C_190077</t>
  </si>
  <si>
    <t xml:space="preserve">MRGFAGGEEGVVLLVASTEAAPDLAYEDLGSDGEDDGTMAGAALAIARAGMAAADSDSQQQARRPQRPRRQQKKRRRDDTDDEEDDEEAAARLAQEEEDEEEEQGTVGTSGRGRAVAMAAGRGRGGSYSAQRRSKHQRLQSHPVHLDSLSPGSPDAADGADGGEGNPHGHHHAGAAAVPVHIHSDLHPHSLAAAARLVPHAHMAGNSSASAAAAGLGGGGMVQAFAEPLDAFGRGGVDGDVGQAAGLEAMAGPFDDVAIGVGLGVGLGGLSGLADGGGLLGGMPVGVGAGGGVPGGLLAMGHQAGGSGGGAGPVQVQVPVAAGTVAVADMHPNLLGPGPQHAGIPGVAHADEGFGGGPHHQHQQPHHHHQQEQHAPPMLGPLSPQLPPLSLSPFSPRLNALLGVGPNRGGAHQHAQQTVNAFGAPLDFDQGWPGARQLNYVDNPWE*
</t>
  </si>
  <si>
    <t>C_190078</t>
  </si>
  <si>
    <t xml:space="preserve">MIPQLNGFNRYPVEPVLKAIGGLLLFILQITYGSYKFLYCPDGARQGRIVTQHLNSWSHASMNLGFSLSGIVELIGLHIKLPEGTHQVILSGAFFIEAMLFSLHEKNGHLDQTDHWLLAQCCWAGAIFSALEAAWPEAFLLTAGRAGSMLLQGAWFWQSGFVLFGGSLVWNDLFMGREDEAPAMFMPLVFAYHMLVLQALMLLVYMVVELVYRRQYPGTHNAVQEPEHAPSNGGYETSRLLTDEDEAHGLKSIPLGNLRHEVRRV*
</t>
  </si>
  <si>
    <t>C_190079</t>
  </si>
  <si>
    <t xml:space="preserve">MLVHRQCTPVRVQPPKHLARRAVLLPARRGVAVARAEAAPGLVATEAPPHAITLTPEALVQLRKLRADFKEQSEAMLLRVGVKQGGCSGMSYVMDFESQDKVTDDDHVISYDDGFRLVVDPKSLLYLFGMQLGYSTALIGGGFQFQNPNATDSCGCGKSFGV*
</t>
  </si>
  <si>
    <t>C_190080</t>
  </si>
  <si>
    <t xml:space="preserve">MGGSVGPPRIAARRLDQVQAAFPPVQQSVSAMLAAEFLQAHVTPNLQHASVAQQKAVADIAEAAKQEAELAKWERKTTCSAAYYNSAAACLRLAAAQLRLGAAAGPLRSRAAAANAAAAACSAAADQSTAAAAVQEEAQQRRLVLAESTQAAMEAAARRVCSWPYLLLHLALVLVTQWTQQRLATGVLGPWLVLARVLDLASVIMNG*
</t>
  </si>
  <si>
    <t>C_190081</t>
  </si>
  <si>
    <t xml:space="preserve">MGGLEEMMAAGDNLDFGASGEEGLGGDDEDLLMLQKAVQNALDKKKQAVVKKQAAVLEEARAGAQKRVAALEAMIVKVCGVVCVRRELKDAAAGVRSSAASSLRRLDAKMAAMNELSAKYQQTMSDLWNEYDTEFSELGSALEKHKTAVENRRQGIKRKIAQVAQENEAALAEARKRVEAEKGRAVKMPQLAKLLQSLM*
</t>
  </si>
  <si>
    <t>C_190082</t>
  </si>
  <si>
    <t xml:space="preserve">MATLLQHGRVAVASASTSSSVWVPAVPARQPFVNRQSLGASSRSSRRNVEARGIRRSPVVTPDIQIGHGEDAIEMDLYRYLLSNRIIFIGGYINDKMATQIVGSLMALEAVDENEDIRIYINSPGGQPYSVLGVVDAMQSIKPDVQTVALGACYSYASLVVAAGTKGKRYAMKNTRLMMTQPMGGSQGDIYQIKATVEELNALYQIFSRYYMKFTGMNQDQIEQATCRDHFMTPEQAKVGGLIDEIIRGKGDYTVPPAIVRQFREVGLVDDLTPGPFLKVDCN*
</t>
  </si>
  <si>
    <t>C_190083</t>
  </si>
  <si>
    <t xml:space="preserve">MHACAARYAALLDLVGRPAAADRSLAARLAPLLAEALSGAGVPPPALDVEELAALLVKEQLNSYGVLASPQQQQQQQAAQAAAAAAGARKPEASTSGKAAGGEDEDEGEDEEEERMLRGSAIYAQASLINHECLPNVARYDYFDCPRPHDAPAPAGPASGAASAPATESQWSDDEGSDGGDDDDDGDDDDVEEEGGSAGVGVAGMEEDSDSAAAAAAAAAAAAAATAADGEQMDMDEILRPITAPPGEEGPLESNYLHLFLLKYMCPRPGCHGTAAPPSPGSGLLECNVCGGSRSEQEFLRELERTRREEQRAAAARGRGRAGRR*
</t>
  </si>
  <si>
    <t>C_190084</t>
  </si>
  <si>
    <t xml:space="preserve">MPLGTYGSLFGVRNRFRWYNKNAATSWSAGQVPSLKAVLRQSKGLRPIDGLKEYFREYRKKRKQQGGNALTANEDASASRRARPTKRRRARSSRDDSSDEDEIEAELSACSDEEAEAQACSDDGDMAEAVVAECQVSTAAAEEPSCTAAPAAAEKASEAAAVECALPAAPTLLPGGWLPGVPAATEAAAAGPSADLAMQPLMFPGAEQVNFAPQPSFAPQMQQLESPFTPLAAIPPLAMPKNAVHPAVAGCMVPLAAAGCSNSCSPSLSAGPSPDFFDTLPSAPFIVIAAVPQQPAPLEEEEHAADRCSAGGCMPPSSGRAIHHQGFDGAGAHFYPHYGPPQPYTGYPHAVCTCYPPRPSYPAYRAHSADCSSGGAGANSGGCASMPPQCFPPPHHQHQPAWGWYGPESSCPYLCCAAPPPPCTIAGCRCSSPMPSPPHMPYAAWHGPHSAPASSEPWEAAASPAVQHGGAGHTSDVEVCSSRGPEHRDQQKQQQHAAAMMAMMHHGRPAPFAYPHFQIHQHHAHPHAAPCSAWARHSMPACAPPPCGMVTVGSTNSVASLEAESGFAGASSAEPCRLQRTSWPFAHDQQQPHAPAMPSPAPEAAGAVLKCAAGMADCDAALPHLDSLGAVGREGLDHELGMAWESFLNDGTDAMLDSVLVEA*
</t>
  </si>
  <si>
    <t>C_190085</t>
  </si>
  <si>
    <t xml:space="preserve">MEERRLFTASRRRRRSGGAAAAARDVDLDEEDEELAEGAEEEEDEEVQGPGQAAEGAAAQLEVPSASEGESILPNGPAAAVISAAAAAAAAAAATLDATDSAADEAVYWPGGQLEPRSAQLSCHASPLHGDMLAGAGALPSHFAAVAASRAASSALPAVHLPEVALPPSAAAAMHGAVPLGLAPRGAHSLVGLVTQIAMRRTRGPSTSALLRRGSAAPVCGGGEGGIGGGLSHQGSISVTSAAASDAPLPPETLLGLLGPADFGGAWGCGGLGPSSWAADWDSHSSWPAEVGAAAAALAGCEAATAACGSGVPTWADLGSSSSCGDGSAVDMARVGSSAGPLELARFATAPILPPLSSAAACAAAAAAATAAAAKPPATSASAIPLDPARLMCGSMKRPLDLAHAPSATSLTALAEVQGGPEESLAKQRRQGIRMQRRLEQRQLQHQPSEVLVSPNVCGEGSSTSISAPGIEAATTGLQHASWPFAHNQQQPHARNDPSSGGGITHCQLHLHCDMRLLPQLSPAPCEPAPALPAGLSGAAGYAGAASCRHYASAGLPAYGVAGNGLLVHQSQAASTLAALPLSIASGSELQRGVSPTLPAEPAPCPMPAFFMMNGYGCTYDAPSVLVRSSNLVAATAPQVLQQHGRGPGTSLWECEGAEEQAQLCRGVAPAAFAFGAAPAAAAEAAARAADEEAGADALGWLDSVLVDPEAFDAIACASPRAAAGPVQGACFSSPFLSRQTPEQHEQQLLQQGHGAGAGAGASSCGGDQHVDGGDGILLCSDRLLSLSSGGCGNSSGVFILV*
</t>
  </si>
  <si>
    <t>C_190086</t>
  </si>
  <si>
    <t xml:space="preserve">MLDGSAAPQAAAGDGDGSGAKPCHVYTLVTHPLPVKFSGPLGAAALLLLAHWRNRRRQAAAGAAAATITAAGGQGAVEEAVEEAVEEAGARPLVFATGNPVLPLRAMCCHWSQLVWYRLLFILFSTYTYVNLIVPLGTLRC*
</t>
  </si>
  <si>
    <t>C_190087</t>
  </si>
  <si>
    <t xml:space="preserve">MPLEAWEVFDASNEELLAELQSLQQLLRAGQTQHKLLYDTVRQELEERGVSNKVMAQLAPPAPPAAAAAPTLLPAVSAHAPLSAQTSSAFLLHGHSHGHSHGQVAAAAAAATAAAISPMYRNYDVGPSGHKEQAQPQAPAASPAATAAATAAVVRGSSGDGGSGDYSEDDMEGGDSDSEGGEEDDTEGGGAAPEGEASAAASTPAAPSKPPLSVWEAAMLAFQEEQKKLRRARKAIRKGPAKPAPKKPAVLVPPAPQHASGHAHSGPTPTGLAGEASAASASGRGGGGSRPPRPSGSGGPASTGGAAGRGGGGFGAAALAAGAAVVGVGGKGPVSPGSLGAGVVAGGAKPAHPGAAAGPGRPVSMTTASGGSAAGGALSRAVVNAAAGGGSGGSGGDASGGGAMKVDRWADWDLADSTDDLSAWATRDEDDPMRGGHLKGLTRPLVGHMAPGGAGAGAGGVVPAGASAAGLATAASNGSSASAAALAHTASGSSPSSPAHPMRRPPLAPSPPAGPSPSPLRPAAAAAGASAPSRGNSVNSLSIGGGGGGGGGSISGGSAASTAPAEPLPGAVYLQHFAAFHEILTLCYSPIPTLLEAASLSAAAAAAGAAAGGGGSGSITSSSRPPSRMATPGGGGGGGIGGSSFSGADLMDRYSSLMARAEAWVGKLQAAVAAGQLPPEAAAAAAAAAASATAAAPAGTTVATVTGAAAEPPPRRFVAVMDDTAHPEVRAVVAAALELLAGEGWSLDPADQVTEVAKPDAAAASPDDDGPGTGGGAVATAAASRPGTAASSSSAGGARGGGGAAFGSGPGQRCCHMWDVCWSWSVRVPRLTSYNELLVWQRVNHFPEARQLTRKDLLKKHLAKFQAMHNTGRAAALFDRLTPTTFTLPKEAAAFQEAYVRALHGVEPTCVQPMGLNLWIQKPVGLSRGRGISLLTSLKQMNTSEPVVVQRYLTDPLLVRGHKFDLRLYVLVAGFNPLEAWMYEEGFARWEPAGGSKTSLATLRKLLAKQGADWQSLWGRISELVTAALFAAQESGPIPHAPNAFELFGFDVMIDAQLKVWLLEVNSSPSLGLDTALDRAVKPRLVADVLALLGPPAWDRGALAGGRDVNSATNIRHALVEMLLGHKRPASLQTGGGGGSGGGGSSGGGSGGGSSGGACAHLGSAGGGKGHMEEESAAPPKKQRKRAG*
</t>
  </si>
  <si>
    <t>C_190088</t>
  </si>
  <si>
    <t xml:space="preserve">MLRGHRVPSLQLCRQVQLSTHPPLRTPAQLVVPTNAARVQMCSECQYPKYLHPLHANP
</t>
  </si>
  <si>
    <t>C_190089</t>
  </si>
  <si>
    <t xml:space="preserve">MKLLQCPCCATEVEPQLVLTIWQLNDPSSTLHVMTANGSVEAPKPVYCWRVCKFDRRVHVLEEAEAARSISQRGVMLVATAHGTDLRSIMGNPDLNSLVGGMQTVILGDAAAGAAHGGAKTRTERRGEPTFRLRLRPDVAASVDALLGDDDARTGGGPGGGGGRSSLPNAAVGSGGHRLLSPGSLLLCVNGGGSIGGRNGAAAVAAADAAGRQQEQRRVQEAERLLPPGGPPLEQLRWSRQKGAGAHAAEPWTAGATDPGLCVRLLLPTADATWSAAH*
</t>
  </si>
  <si>
    <t>C_190090</t>
  </si>
  <si>
    <t xml:space="preserve">MVDGKPCRFCQQCGRFHELNEFDGNKRSCRARLIQHNARRRKRDPLDTSGNASSGRRQQRRMVLALPNSDSSGDAMHGGVGAGGAGAGGGNGSGDLSNSGMPLGHERLGGIRINANFLPQAHGTAGVLGGGGGVLGGGGGSAGGGWPQQQRPLGPLPMGLPGSHSMLGEAHQPLQPLRLRALDHDLGGIMGGGVGMADGGANGGNPGPFTAMLQADGAGGLLHPNDQLPPLQSQNARQQQGAFESLALPLLAPRQQGSYQPMSTGHSGGPVPSPPLEQQPPHPHQHPQHLQHPQQYPRPHPQQHSQQHPQQQQHQQHHAGQPGPRSGPQTSGHLSHQQQHQPQYPQQQRQLQPGGGPGVSGLPYSQGPSYPGSRSQASNDGVRSFADVPDFLAGGAGPGYQQQHPHQQPYHNGPGGGAPMGGAGGPGGPGGGPFDEYVIDALLGTDNGCGGEVHVDDPRMPLANFADVRNSFTRRAGVEAAAAGDGGMGAAMLPPSGGSHGHGHYHMRTSSTSGAASVGAAPAASMHGGGQSLSDSQAPLPQSYSQQRGSPNTNSQLHLQQQQQHMQSGGSGGPPYHIQGYHDPYNPTFQGPRRSGGVGAVHGHGHGSAQLTASAADCGVTGGGFTNASTLSLASNSSAWAPFDSNTNNHVVSGAAMAGGSGVLPGGSGPLHSGVCGPASGALGYNNNPGPSGAGGYGAGGHGHSSGGGGGSFEAARRLVSEGGAAAAFVVPPDMLARVSMKIANCTPQDLPPDLYDRLCNLLRTADASLVQGFLRPGCTHLVLDVLVRPTAASGPDGAAAADADATSTAALDPVALRDALGPELLAHSAVLVQTEEEVCLWPAAAPPGCEPPNLGSVSELQAAGELPVLDAVSAAAHVPPYADAAAASSTGTGAGTDTSAGTVLVAYGRNLAAEGVHLFARCQGGYLPLTVTPLVVGGQVSREVGSSPQLAAAAAAASRSLAALARAGRPATDALLVTVREAPGTGLLLLEAQAGPLLSNWRPCLLSTDATIAAELSEAGCRALRHGANALANLEAFVTDLGRLLDLRSYVYEPPTAAAGGSEDADGYEGEDDCSAAGGSSAHTGSCTAATASTGTGTGASCATSAYGAAPVSVLDLVCLCERLVGWSTDAGLAAISTFLVSALRSDYRQDMQSVLEAPYNDGSSVVVRCLRSGSAATVRAMLGWAAASGVSINWSAPAAPGAGAAAGLSPLHVAAVVPATWRLLAELPEAKKLWAAARARRDGATPLHLQRMMLATLPPDQIRALSEAFAAPRAAAPVPAASAAGAAPASVAAVAAEPAAGAAAHVAATPDPRRSLTSSPKTSLRSRMAPEVTPVAPTPSTSCSCSGAAPATPYSSSAAAAAAGGGSAGSGAVVYPPVVPFVAALALIALAALASSSEASYVAAAAVAAALCYSLHTLRALSRAPSHRAFVSSLGSRLLPHFAHPHLETEYAEHRRASLAPLDMAGVSAVLLVCCGSALGSGGGAAQNLVAAVNVTLTLLPLLVLQAAPKPFYARNRCLLLVGPYVALFNVVCGVSQASCSSPVALYGASLALASLLLPVNTAAMLLIMAYTAMHGVRGVLRRGLGWPPSEACASAQMAVVAAVAMVVYARELAVRQAWVVRAAAQRKVRANKQA*
</t>
  </si>
  <si>
    <t>C_190091</t>
  </si>
  <si>
    <t xml:space="preserve">MLMNKSLSARASARVQPFRNSKAPVLRRPRSAVAEMQATSTSYELDPDNASILVCGGGGVALSVTRKLKDMGSWVWMMQRTDVRKAEIEKMMAFVPRGDALNKDDVQKVMDGIEEVDAVVCTLGGSVADPRVDSEGNINIIEAAIKKGVKKFILVTSVGCGDSKEAPGEKVYNVLKPVLVEKDKAEERLKAAGASGAFQYVIIRPGGLVSEPGTGKAILTEDASASGMIAREDVATLVCKALFSKKADGKVLTAVDLTRTPGAPERAVFQL*
</t>
  </si>
  <si>
    <t xml:space="preserve">MLYGTGRWKELHAAFCRLTKAKQTRTVGEVERAAWSLLQALRAAHGPAAAPAAATPEGGAGACADGAAGAAAGEASKTETDAALLDAYLAPVAHLGDLSTAGAPWPKIDKGSKWLLGRLRILSDFNTAMSAHEARPEVAARFRSEAYAAKYGDRRPATAAEAKPADAQAQTAEAKPADSEAKPAGAEGGELPQPADAAAADSAEAAVKDKEQGAGVGAEDGDTDKAVDVAAAAAAAPPAPGAAPATPAVAAAASAPTGFVFPDGQTLNPRVRRLIDLVLKAIRQVDGGEAVEAPAGGAAATAGGAEAGEGGATAAAAAAKRRKSDKPEKAELWSRKDRLDVMGLILRFGMPAAAVAAVVAAAQPAAAQPPKPEEGAAAVPGEAAAAEGGSGPAEGAVKAEGVVKAEQDAAADAPGAAPAPASPGFRPVSAAARQAGEDAAALSAALDRIVAAARAHVPRLGNKSDAGIKQVVRDLLLEVEGHLGPDRTDDPNAPGVVKKTRKHSHAADCGCRICQNVAKHHALLKAAGGGDGEEAAGGEGSTANGEPAAAAAATTAGGEAAAENGDAEGKGDKVAGEGAGSDDDDDEKGDGDGSDGASDSSDGEESADEAGGDSDGGGGKGGDDDGEGEGAEAGEAGDAAVGGAAEGAEGGAGAGADAQAAEAGGKGKRRKKGSITKVLTVQTANRLRQRLHFLADLRRGLEATHTLPPPPPAAPAADGDDDGAPPLPVPPPQPPLVAWEQSQSLQGGKRGALPAWWLPEHDLQLAQGVDRHGFGAWAAIGADPSFTFEATARIAGALPAATATARPAASADGEGQGGGGEDGGGVGAMPVAAWMPSAVLLTKRLTQIVKVLNRLLRNPKNLAKAARRQARAGSVPRDTAPAGGGGAAAGGGGGGGGGGGPGAAGGGGRRRDAEDVSIVHQLGGAIILPTTARTAAKAAKAAEQAAKEAAKEAALAAAKAAKAAKRAAARAPEAAAAKAAVLAAGGISAEAAAIAAAAMADADALVAAKHQRQQNGEATEEEDEGVDMEDDDEAGEGEDEDEGGEGEQEDEEDGKQAGEEQHAAATKVVLQSRFRIIKPAAAPHRPAAAHAAAAADRSTPPPGANLSPEELAELAMQRALAALEKKGGEGARRGAGRPRKTPGSEPPGVKRRTPTLSTGENGAAGAGAAAGEDDADEVGDEPGSPTRAAAAGGTASSPKRRKVADNTFGGIPFADSPLDLASLQLPVVLTRGRGPSGGTLTLHELGTLEWRRQAYHAAQFAYLIGFRATRDFFSMTRPDGTATYTMEVLDGGEAPVFRVVADDQPPGADITHRTPGQAWGVVLERVKAVRGLAKLSTKAGPDVFGLAHPRVLGLLMQMPDVGRLKKLHRPLVMTKAGLIHTPEEMEAAMAQMEADRAKYDAEEEAEAAAAAAAGLPPPGSAAAAGGAADVSTASGSKKRARVSERQRLKEEAAAIAAAIMGSVPNPVERREPESGAAEDDPAGGSGMGVDEEDEDDDGAGVAVNGEVQAAAGMTAAQIAAEAAAAGAAMEAQAAQAAPTEPVKRRRGRPPKQKPPPTEADEDEEMNGAASSPAPEQFQLRMSLRQQQQQQQQYMQQQQQHPASEVATPQRNGRHNAAASPPQPFSPVEPSPMTHQRLAESAAILGALEVLGQQAPGLAAQLMQMHKAGLLTLQTLQQIGINLTVPPPQAQARQPQAPQAQQQQQQQQQGLNPAHPHYHQAQQQAQQQAQQQAQQQAQQQAPPIAAAGEQRYLNQQQIELQRQLEHQRRLEQQRLEQQRLEQQQRHQAEMLRQQQQQQQEELLRRQQLQQQQLEQQQEMLRRQQEKELLLLRQRQQQEEMLQRQQEHQARAQAAAQAQAQAQMQAQALAAQAQHLLAHAQAPYDPQQQQQQEYSPPKSPRVAGIPDNLHPQVRQQLLLQLQQQQQLAAQQRAVPPQQQQYVGGAPQSAAAAAQQQQQQQAQLQQLLRLQQQQHALLQQQQQQYGWGS*
</t>
  </si>
  <si>
    <t>C_190093</t>
  </si>
  <si>
    <t xml:space="preserve">MHLDAAASRSQPYPNLYAQAVQSSKQALWRQRLVALESQLAAKLNGIATTALRKQELLRAAQQRRAEELEKVQRSHRTEASLQEQQIKRLMEQREEERRKEEERKRREEEERRREAERQEAEREREADKKRAEADAAAQKAEAEAKAKKAATSAASKATTKPLTDDESTKKARRDIEKKLTVHVQQISGTQNQVAVKCQDVYNVLSGVQGPWRAFAVLTFANKIIKQQELVQISAYFPELLDALLGLIQKSMPLAVPRAYLHDAAHISNNAYYRGMGFLELDDPTAPSGKVFESPDEYLKRLEGLLLLYAAVMQVDEPNRFGVSQAWSWLARCLNCLPADRYTAKALVAVLRVAGFALFTRYRGQFVKLMGTLRREYLPTLRAAAAGDDLISAFATLLESYVDDGLFRRPPEGRNMPAFDISSRPENRA*
</t>
  </si>
  <si>
    <t>C_190094</t>
  </si>
  <si>
    <t xml:space="preserve">MLKLYIHWDGEPAFTKVAKLGPGATVLDLRFQCWEALATREPAAAAAAAAAAVPGAGPASLVLVSGPKRRPLPHAAALTDILSPGDDVFFAVSQETAAAGGSPPAPAAVPASGMAASAAASGADRGATAPMPAGAAAANAPSSGSTAPEAAAGGSGSVAGASTSISNSNSNSSTGAGADACMGSGQGKGGGGAGTAAAGKAAANTPAAAVEAAAASMCQKEALLPLVHAFWQRAEEAAAQKNFRNASEILEQGGRPREAAVHYQSALEVLEEAQERDGARGAGGGGGGAAAVGSGPQPHEAPPSEAQLRVRLALAACLYDIPGSASPPYTNQDLAASLVMAALEADPGCGAALHLYGRIALARGLADDALRVALRLAVAAPQRADAKRLLAECLPDAAACQQLYAELNVPHVRDEQEEDEGGQDASSSSGSSSSSSGASSSAAAAGSVSAAAALGFVATAVKDHGKVRRVLCLSTHALAPMLVPWHLLHPCTAMCFQQYLARTWHRPAAPPTRSTTCTHWS*
</t>
  </si>
  <si>
    <t>C_190095</t>
  </si>
  <si>
    <t xml:space="preserve">MRCKVVAKLTADNLMFLMQLKKAEADLATANQERAQLRLAAEQQRGPWFDQVRAGVEERVKQAMQRSVEMEARLERQAVEHAQQVAELERRRQDLAAELGAVRGQADDLQQRLTGAEDGQASADKRCAAAESVAADLRQRLEDLSAENRVLQDSVKAMRQECTERWVGSLGLKVPWVSEQAALGRVGGLDERIAALEAALSQQAAAAAALQRQLDTQIGVNRQLMSRKEEVEWQLMAAMAKRLLVQKSSRLS*
</t>
  </si>
  <si>
    <t>C_190096</t>
  </si>
  <si>
    <t xml:space="preserve">MESMGEFDLNYVEDGLLPALFMVGLLISSPIFAETVKHYSAFRLLGIGMAVWSASVVACGIAPNFGLLLTARAFVGVGEASFVALAAPFIDDFAPAAQKARWFAAFYLCIPVGFALGYIVGGAVTAVASWRWAFVGEGLVMVPFTLFALTAQPLQLRGSKPAGAPHHRHHRGATGWQHWRALLREFGGDVAIVLRQRVWLAVCGAYTAYVAVLGVYAYWGPQAGAALFFPRHEGDTGPRSSTADLTFGGVTVLTGVVGSVAGGLALDKMGSTLRNANLLCAFANLVGFVFLLLAFTTSQTFAAFMGLFAVGQLIIFLLQAPVAAIGMWCVPPELRPLGASLMTVSIHLLGDVPSPPLVGLLQQRLAAGKSPADAAEQWRISLSVVSLLLLVSGSLFLLGAWLSVPGTDWRGKAPANQEQGSEEGDGVGGEEGLGGVAAEGGPDVRPLLLEEGGAGRQRSSDEPLISDK*
</t>
  </si>
  <si>
    <t>C_190097</t>
  </si>
  <si>
    <t xml:space="preserve">MQLANVVAKGRNLQHLFESVLADGRAVLLLQQIAQTNAKQVGSNGGR*
</t>
  </si>
  <si>
    <t>C_190098</t>
  </si>
  <si>
    <t xml:space="preserve">MDQYQLAQLQQRFQEVNLSGGVDQGAMLKSAGDLLSSAEATTQYSSSESSSGADNLNQLDSSSLLDTGMLATARQSDGARSTGQPSQEGKAQICFDFTKGVCSRGDKCKYSHDLATIVHFNSKEKGICFDYLRNQCHRGLLCRFSHDLSNIAQQCQVNNGVARGPAQGAKPNAICYDFVKGVCQRGAECRYSHDLSLIARMARGGSAQPKAGEVCYDYLRGRCNRGATCKYSHNIAFLAAPGFLGNAMSSDGVPMAAQAPGGHMSAGGAPPLGPMPVPGGPGFMGMGGMSGMGPRPLHTALSADQATLSHVLAAAGPGAVSQMLAAQAAAQQSNGLAAEAADGRRRSNSLNGDMGNDTLAVNDQPHWNAKGLAMAQHAAIMQRMAGMAAAAGMQQAFGGGMGQGMPGRGMPPGADAMSHLYGKPPPSMGSYGGHDTSAGMRRPPLPPGGGSVPAEFAALLAAGGMADSHALYAETIKAQLQAQQGARMVPNLSGGGAPPMMAAAPQPIPGRDSQGYDVAAAQYAQQGGSQSGGGAPSSDSGSLSRSAPSAGAPVNPDLLPMIKEIWSKPGQIAA*
</t>
  </si>
  <si>
    <t>C_190099</t>
  </si>
  <si>
    <t xml:space="preserve">MAKRLAALEREMKERQVALQAVQADNAALKGKLKVAEEEIAKRALAALEPPRDDSPAVMHLRSENARLRAQLKYAWKQVAEPAPLAGPGPGPTSSASSNSPKGAPPAGGGGAGPGPSRPPLPVSLSALQGKVDELNDLAGDGCGQIVKDGAGQHVLATRDPVNLVIYRDGLQIHVLPAKPFNDPASANVIRDIMDGYFPYVLKRDFPDGVPLRVVDRTHDSIDSSPSRRPGPSGGAAGAGGGAAPRAGAGGNVRTWDDIDVAGGAAGGPTPESRDKFLSRLPQAVIKNGKVIEIRSDISKMMGGPGSGSGHEAGKGDVALVSTPVDALLSTMQRNHVGPSLPPPSRDGLPPATEVTTLQVKSMDGKQTFILKFRYDDTIGALRTALNAHHTKSGHAGMAYEIRSAFPARAYADEAETLRAAGLIPNGTLFLRPV*
</t>
  </si>
  <si>
    <t xml:space="preserve">MALTKVSFGAAGIPGYEIGDKSLPAVILIQEWWGVTEIIKYQAEQLSKQGFRCLIPDLYKGKIGVDAEEASHLMNNLDFKNAVDELKQAVDYLQATGSPKVGATGFCMGGALAFCAAQHAGVAAAAPFYGTPNPAICQVEKITVPVEAHFGLLDAVQGFSDPATAKAHEEKMKAAGVPATFFFYDTAGHGFMNALVPDGPEALKKHGYPVPGDEELKTAFDRLVALFKKHLA*
</t>
  </si>
  <si>
    <t>C_190101</t>
  </si>
  <si>
    <t xml:space="preserve">MAGDYEYFSARGHHPFAFALAELVDNALRATKGQAQQHQKQQDADAAAAGGCAAGDEPAAATGVAAEESRGQAAAAPRSRDITISLVVNERSSAGLIRVQDNGRGMSPKELSDWAVMNLSMEDRGLLPSGAQHGVTTAGGSRYLSGDLSFFGVGSKNAAFFMGRSVKLATRTAGSEAVHELLIAGAELERRYKAGEAVYEEDMVHRQPGDESTLSQQEAAFGVTRSWIAEEVPPAASADGAAGAASPSSSAPGPSSGFPSFTRVTITDLRPDVLALMANADSGAAVCRDLAHLYHYYLHGPAGNVDAARAAPGKDGGLAGKDAAAAGAAGASGGGVGGGSAGSGGQRELPGGEAMPHIVVEYMVGGRCVWRRPLVEVDDDLETRYVRAAQARLEFSLDVPGKGAVEGVLWYFPFVNGAETVPTEQGAAAYGSGCPGGSGGGAGGGKPGGGAPGPGVLTLAHELPTQMTLHGAAALATQMVRAGRGGLGLGLGTQAGQLPEQMQRALLDLLDCEDGADAGGDGEARSTAPLFETFWQGRLIPGSGLDSVPFIEAVRAKLRGSASGKDYVPDEVFRRIRGALFFGPAWRVTRNKLTFRDPLQQLLAAATPGDRGLDRRLREWLRDCHTRLDRIIRFEGPADVELKALVRKELGEAMTGFKCANDGSRIIVAGDVVRLATKPAALGRVKYFAVPQAGAAEGVYATGFVTFAGVPDFVHGNDHTSTLPLRRIEEVLTPAAVEEFVTRERAKLPSAIKLEPLRLASGRRLDMAVGEPVPETTVAICNAAGQRLTRTFLQGQKVSLRVQQRLVYLGPRRPSAYCAGGEGDAAAAADGEGNADMPQPLAAATAPAATEGGSGGVSSGARGRPLADGVGEVVLCVENKTPVDGSFQFSKIAGGLTRAGTFFLEYRLLPDLPPGCATDAAGAASAEPTPLWCRSVIYATAGPAVRFELRGEARAVLATKALALGEALPPLQITCYDAQDNEVSPADAAAVLGSVSAASVELMRRSGAGEEQAAASQTAINELKLEWQATLPIKLRPGAPAALRLLPGHPFAPAGTGIGSMTTQLLPAAVMHGEALPEFQVAVLDAWGNATCPTPDLPTHLELEGPVLAPACSRLDVDSSGRATVQGVRVVAPGADYIGAQQDVRLSIRCSPRGCGARAALEAAEAAAAAAVSEGAGPLAGCGRGWGSLVLPLVVQPCTQPTRLELLLDGEPLPVGPGSAGDGHVALMEGVAAGSRVTSLALRFLDEAGRPAESGFKGKLQVSWAKGSKKVTVSDPDAVQPLQPLHVKEQAGGEPQSAWVRFVGDGALSGLTLEASLELAVVAGAPAAWGISVLEWSGAANGGGDGVEGGRGGHSQATENLGCVACGAPICLEIQPHDAHSNRFGLRSLRCTTWTGSAPRPTPVVEPVREGEDASEATLLYDAADWVCGWELSQHSGCEAYHVRLTLGGTAGPVKLLVRDSSGPGGESLLLPDALPVELQPGRPTSLAFDGPQQLRCGARGTLGDLSVRVTDDWGNLVEGLAAAGGGRGGGKGGKGGDAGSALELTLQTSAIAADGSGNAAKVSVAGSNKAKVIKGCAVFRDVRLDGAPGTSYLLRVGSASRKVALRDTSLPVEVVAQNIVRHVALAPCSLPQEPLEPGLPLELQVQVTTEDGAALPPDIATAGLSLRIKAPSAEAAAAARGEEGAAAAMAAAGEGRGGSSAAACTLVLQPQPQEEGCSPASAGLWRFVTPGALLVAGEYTVTAEYVELRGELARALPKADQTVRSVSHALQLLPAAPITATLEQPAAAVAASASLAVTNAGGSGRVLLSGAAVQLRDEYGNAVQLDGVLGGSADAPQRLEVVTDGRGRAFVRELALEPGSGRVGAAPEGTDGPQALHLELRLEVALRADGGGPTAGDAEAEADGEEAGGAWLRCWSAAVVFSDDAARAATLQRLGARRDELMALVAEAEAAKEEADRAVTSAKHAAAQAQQGVERARSRAQGHGQGAHAAAGSVRSASEARELMHSLAEQQRRAEEAARQRGDAISARYGGSGSGLVQALNRCLAAQEGAGEVVGVLAQLATVDEPRVSALLAAAFSSTLQILVVRSYDCIKRLRGMLSAARCQVPSMLALGMAQAFTGEGGSRHLAEVISSMRGVGDKAVALQAAACAGADPPLIMALPHTRALVSMPADRAQSVVASGAGPAADEWPEGCLGYAVNLLRPAVPGHRAALFYSQLGRTLLFETLDQAAAYRAYVLQSLGTAMGDVYTLDGGKLSGRGVVVGSGFRVLPLEEAPVRFGAGQGQQAALAKQLADKVVEVEALAVALDAAEAAAGASGEAEVAAETAAAQLAGVTVEVAVELQHIESEITRLAGRQQQAADGGGGRRAGRSNKRRREGAATQGRRERERDVDAEVEEGAEAPPQPSTGEAEDNGNVGVGGGKRQRGRRNQC*
</t>
  </si>
  <si>
    <t>C_190102</t>
  </si>
  <si>
    <t xml:space="preserve">MPRVRLSYSGVGSSAGAAHGGGTEGGGEAGIWPSAASRLGDAISQLRNIRISAAGAPQPAVKEKPKKVEPGLAGVTPLSLLPVPLPPIENWQSGGKSVADLDPCKDIRLVDAPRCILPRPTEEQDLQSKMAAHKNAMRELVKAEGAPMSEGEMEAVKLLGRLERSGARMRNYGDVDGSEQEAAGAAGTAGTGTHRTVVGAA*
</t>
  </si>
  <si>
    <t>C_190103</t>
  </si>
  <si>
    <t xml:space="preserve">MKLLEAALTKHRELYFNQTPEISDAAYDELKRRFRDLAARLRGVAAEDVAFPVGAPVAAASALRKVKHTVPMTSLAAVNSRQEVEAWMGRTLARLAQLRQGAAGSWGWVVEPKVDGLAVRVVYRRVAKGDGGGGAAYELQEAATRGDGEVGEDVTHNALHGGIQGLPLRFTMPPGAATSAPTSAAPEWVEVRGEVYVRIADLQQVNKEAEAAGGSGFANARNAASGGLRLLDPAECRRRRLSFVAYAALAPAEQAAAAAAANSPVAAPLRARHWDTLKWLEVMRVLPELRPPGAQPWALPACCPACGGPVRLQPAASKDAGEQLLCVAAEQGAGCSAQQERMLLHFAKVCLKGSGLAAGVMQALTAAGLLEGGLPDFYTRLDRATLSALPGFGAARAEAIAARVAASKSMRSAELLHGLNIKSVGETAAKALGVAYPRLVPELQRASWQEIKAASGLGQVVSQNVETWMRQPANQQLLQRLSQAGVACVASAPAPTSMASSATATAAAAAAATTAPEKPAARGRAGPSSPTKAAAGVAEGGAGMDSGGSTAGGLKGVAGMRICVTGTLEAMLEASGAEFHKDVKSDTQVLVVGADAGSKRDRAAKKGVRVMEERDFWQQHCDK*
</t>
  </si>
  <si>
    <t>C_190104</t>
  </si>
  <si>
    <t xml:space="preserve">MCPLTSSIEYLCAGDEVSTVLSGDTGEPVPGGIAVQSNWGPSSRYCQWVRWQQDDFEPKEIFYSIKDGTGACVRRAGNSVNVTIQGLDAMCTGPRTNPFNGPAGCQGNDNVDNECLWSIKAPRPGGPGWAGEVCTKPPPPAPPPMQPNAPSKKRPPPRPAKPGQRAPNVPPSPSPPPQQYIPFPFCACKKRNIKNTPYRFDFISSTPLPTLSDGKPRVRHCFNIDTVACDATHSCCNMGLKKIEIFANNDCRSSVKLALLAGQSISWAFTQD
</t>
  </si>
  <si>
    <t>C_190105</t>
  </si>
  <si>
    <t xml:space="preserve">MGSDYNHTAIAANTNSFSITIPYANMGLGTNDCAPKRFFIVVHTGVSGETAFLSWRYMTKDINQFPEACDSVDNGGGAWFGFGDFYLTPAPPSPAPPSPEPPSPAPPSPAPPPPCDDCPSLFISEFHYDQNPQGGNSDKREWIEIIVPAGFDWRQDLWLAQYTFNGNPQTASGSLHGNVFPFTSPQITVISETRLQTPNFDWTALVIDLQGNLQNSNGGWDGFALLTKCTDGVRWSVADFICYGANSQGFNSIAANGPAAGHSCTNVGAGVIENNNTPQGTSIQRLNTGDWSTVATWNWQASLPQTWGSLFNPSIALGTVPQVEACGVPPLAKPPSPEPPSPQPPSPAPPSPAPPPRPPSPAPPSPEPPSPAPPSPAPPPPCDDCPSLFISEFHYDQNPQGGNSDKREWIEIIVPAGFHWRQDLWLAQYTFNGNPQTASGSLHGNVFPFTSPQITPTAAGTALRC*
</t>
  </si>
  <si>
    <t>C_190106</t>
  </si>
  <si>
    <t xml:space="preserve">MQQQQQQQQQQQQQQQQQQQQQQQQQ*
</t>
  </si>
  <si>
    <t>C_190107</t>
  </si>
  <si>
    <t xml:space="preserve">MKQAQKLVTPVLEAFAQNAKRGFASQRFAARASEEVVAVDNAARKGCDGVLEVPSRLLMGPGPANAYPRILTAQALPLLGHMHPPFLKIMDELSEGLRYTFQTKSKYTLMVSGTGHAGMEAAIANLVEPGDKVLVGNAGIWGERVGILSRRYNADVIELKTPAGTTFSYETLKAALTQHKPKVLFLCQGESSTGTHQSLAGLGEVCRQTGTLLLVDTVCSLGGVPLFADQWGVDCIYSGSQKCLSGPPGASPFFMSERAMEALQKRKSPPATYNLDMNLIGDYWGWFGKRSYHHTGPVSTFYAMREALAIVSEEGLEKLWQRHQDMHHRCAGGQGGAAGRGGAGGPGGRTAILNPRQVPEGVDWAAVVKHAMDTYSLEIAGGLGPTAGKVWRVGIMGFNAKPQNVDLVLTAFQDGLKRQGKL*
</t>
  </si>
  <si>
    <t>C_190108</t>
  </si>
  <si>
    <t xml:space="preserve">MARVVFAVALLAGVLACAAATRPLQRSAVDDGDITHQLKFINKHVDKKDKHPYRTPTGLFIQERASKQLPGPGQHFSFGALVTWDVIHQTLDQLPDSKLIFLIRHGQAVSNYLSDTLGPDEWFKWETKCGYSDNATSWNLFDADLTDLGEAEADALNLMLLDSGWFKTLTAGLPARAVVSPLSRCLETATRALKDLPFTATHVEENVRETLGEDTCDARRSASDPKPGDKEKLQGVCKFEQTKRALGFLQDLWEFAPERVVFVVTHSGFTRSVLLAAGREPYRPQNTELVPLLLQRVPQPLAEEAE*
</t>
  </si>
  <si>
    <t>C_190109</t>
  </si>
  <si>
    <t xml:space="preserve">MENMTDPGVVGVTVLLPKFFXXXXXXXXXXXXXXXXXXXXXXXXXXXXXXXXXXXXXXXXXXXXXGSVMFKAGDLKGTYYGHTDGKSCYLSTDKP*
</t>
  </si>
  <si>
    <t>C_190110</t>
  </si>
  <si>
    <t xml:space="preserve">MSTPARKRLMRDFRRLTSDPPQGVNGSPNPDNIMQWNCVIFGPEDTPWDGGTFKLTMEFSEEYPNKAPTVKFKTKLFHPNVYADGSICLDILQNQWSPIYDVAAILTSIQSLLSDPNPNSPANGEAARLYNENRREYNRRVREVVEASWVEDVPAEEEGKEDK*
</t>
  </si>
  <si>
    <t>C_190111</t>
  </si>
  <si>
    <t xml:space="preserve">MQAVLMRLAPLRGLRGVWLPEWAGSREQLLSWQAQLAAAGPALVAVRVMHADNLWRLSTPAGCPDVEDSLEWWQAGVWNTI*
</t>
  </si>
  <si>
    <t>C_190112</t>
  </si>
  <si>
    <t xml:space="preserve">MYWLAAILAFVASAAAQQVSISDVQGTRYRSTFTTRVSVEGIVVAKWSNLYALMAPTADANAATSEGILVVSPTTAMSEGDLVRVNGTVSESRPGSDAENMVVTRLGNNPVVWRRISSGNALPQVVIGCDDSTQRSPPVSKIEDPVGDVEDPTVILNPDVNALAFYESLEGSRVIIKRPVVVGPTNNFGETPVVASRADGTLCALASQLTPRGGLIIDEVAGIYNPSRMLLDDTILNYLPGGKGLQVGDVLNDIVAIVDYSFGNYKFYATQIATIATPSPLTPTPPLPLPPIPGLAVTIGSLNVENLSPADPPSKFARIANAVVKGLRSPDLVGVCEIQDNSGPTDDLVVDAAITITTLLAAIRDAGGPAYAYLQVNPENNQDGGEPGGNIRQILLYNPAVATAVGLPAACPSTPNEVVADANGKPQLKYSPGRLAPSNIAFQSSRKPLAVQLTVNGQPLFVIVNHFNSKASPPASGGDQPLFGRNQPPARSSEVQRAKQAEVVAGAVSQILALDAQARVVVMGDLNDFAGSSALGVLYASGLTNAYLLPEQSGLLRTPPNQRYSYNFEGNAQALDHILLSPSLVGGAEVGVLHVNSEFADDAPASTRFSDHDPLLVRLPALAMPVTPINQVQGSAYTSGRVGSRVTVEGVVVARRSNQFWMAETNAPDGVDATSEGLLVFTGSNPPVPVFVGDRVRVTGTVSEFRPGNDATNMVTTQIGGSVFVTKLATGVQLPPAAVIGCEAGMLSPPVSKIEDPVGDVEDPTVLLNPDVNALAFYESLEGTRVLIKRPVVVGPTNNFGETPVVASRADGTLCALASQLTPRGGLIIDEVAGIYNPSRMLLDDTLLNYLPGGKGLQVGDVLNDIVAIVDYSFGNYKFYATQIATIATPSPLTPTPSLPLPPTPGVTVTIGSLNVENLSPADPPSKFARIADAVVKGLRSPDILGVAEVQDNNGPTDTGVVAADVTLGLLISAIQAAGGPTYVYLQINPVNNLDGGQPGGNIRQVLLYNPAVATPANLPAGGSTDANAVISTATGQPQLKYSPGRLDPTNPAFQSSRKPLAVQLTVNGQPLFVIVNHLNSKASLPSCGGDQPLFGRNQPPARSSEVQRAQQASILAGFVSQILALEEQSRVVVMGDLNDFAGSSALGVLYASGLTNAYLLPEQSGLLRTPPNQRYSYNFEGNAQALDHILLSPSLVGGAEVGVLHVNSEFADDAASGTRFSDHDPLMVRVAGVNACLLKPNACPNGKASGSICVNAPGTPRGYDCVCRPGFAPKANGNAGNNAQSCKPIDA*
</t>
  </si>
  <si>
    <t>C_190113</t>
  </si>
  <si>
    <t xml:space="preserve">MPFAGLPSLTSTQRVHGAAGVGSAAGRTERGLVPARLSVVLKALNNQRSHVEEELLRMQQQLAHDDEKHARQHSRSQRGDAGAHHHVFVDTVHHPHHPHPQRHVHHDAHAQPQRIDHHDHHHHAAQLPSPAQRSHADHELASAVELSYQYSTNGAVELVGNIVAAPDLLHSSDALHVQHPQHPQHPQYPQHPPQPPEHFGDKGMPITPVSRPPMLYARVLDYDASSTLARDITGALLRGDKLLLELPDEPGTVSTLLTALGHASAKLAAAGLATALDPVCDPAAFAAGACALGVLHISPGASSSPGGSPASSHSGIHSAAAGSGSPSAVGGGGGGSPTASYDGGAGPGGSGSGSSGRSSHRTNPDCCFVLCARGVPIPPAAASPAAPPAAAATSIYTVGSSMGQQVLRVGPAANTHALLSALLRAVLRDGMVTLRTTWFDEEIEADCWSDDEECAGEGLSAEPPHTPQAQQQQQQQQYQQQAAYSGGGSVAVAAVADGEDALVAAVTAAVASGMAVQAGGSGNGDGQAAVAQFSPLASFDQFYEHEHHHNHAYHPPQPAPRQPAPQPAAQQAMQDNHHNHHHNGHNGHNHHHATGPSGAGRLLGSPSPSFSPTASFSPTASFELGHGHGPASSSSFSSSAAGPGMLRPAAPAGSLVRVPPVLRALFKLDRQLRSLDLGGLMILPHTFVRHPGAGRENSPVLYLDVVIA*
</t>
  </si>
  <si>
    <t>C_190114</t>
  </si>
  <si>
    <t xml:space="preserve">MPHEFKTAVVWFRRDLRVDDNPALVAALAAAPNVIPVFIWAPEEEGQFQPGRCSRWWSKHSLVDLQQALAALGSRLVIRRSTDSTAALLQLVTELGAEAVFFNHLYDPISLMRDHDCKRGLTAAGVAHRTFNGDMLYEPWDVLDPNKQPYSTFDDFWNSVRAMPVPPPFPVSAPASMPAVPAAVPSMTVAEVDWFFTPEQEASSDQLKFKWKPGVGGAISELEHFLAERLTEFEHDRAKVDRDSTSRLSPWIHIGSISVRYIFYRVRQCQAEWLAAGTDRAQSCDDFLQQMGYREYSRYLAFHFPFIHERSLLRHLRACPWRIDQHAFKAWRQGQTGYPIVDAAMRQLWSSGWCHNRGRVVAASFLVKDLLLPWQWGLKHYWDAQIDADLECDALGWQYVSGGMSDAHPFSYMMDLEKEARRFDPDGEYVRRWLPALSRLPTEYIHAPWKAPASVLAAADVELGCNYPLPIITRSDAKANVDYACGVLEKSAQQQLLQGGAAAFAFEQAMELLLARRRAGDGVSGFCGGDAPGRGGGDADEADGLMLEEDSEEVVSNTVDLHLSAFTGASCHRQSGTARGARAAERRLKKEAGSPEVTDGGGSAGAGCGEEDAMQCEDEEHGERGSPARRTADEEAQPPAEEGGAGSEDAGAAASEGDEAEGYGSESASEDNGGATPVEEADQMVVDGGGGGGGGGGGGGGRGGGQHKRRRSQLEGEQGDAAWE*
</t>
  </si>
  <si>
    <t>C_190115</t>
  </si>
  <si>
    <t xml:space="preserve">MDSQCWLAMLSAQTHVLNQRLPTSDVAHPYASLTHQTTSPPRQAAAAPAGPAVYRPRRSPGEPTGRTDPVPSADPAVVDQQITNDIIQRVGKYPVPLRMAVECDPVQIYAKPPLNPFRSPATGAPLRDGPTPMETNAAIHNATPSPHAWVPSQCWQEQLGSPPPPSGADHDGHLEAARVYGIRARALLLKGTEPRPEVRDAILNNIDPDLPPVQFNQLATCLLRNYDVFALTTRELGCTSWVDFKIDTGDHPPIAQQPYRMSRVEKEAVDKAISEMKADGVVEDSTSPWVSPIVVVAKKNGQLRPCVDLRKVNAVTRDVRYPLGHNQDILDSVAPPSGEQRWHASIDMLSGYWQVPITEQAAKLRTGFASPSGQYQYRRMPMGAKGAAAVFSHLAHKMLGPLLQAPQLGASNNPLPAFPPTSAGAPDQAYPRERCVAVYLDDVILSSQSFIAHLWHICMVLDRIRTQPPAVNAIRL*
</t>
  </si>
  <si>
    <t>C_190116</t>
  </si>
  <si>
    <t xml:space="preserve">APYGLLPAPNVAPYGLLPAPNVAPYGLLPAPNVAPYGLLPAPNVAPYGLLPAPNVAPYGLLPAPNVAPYGLLPAPNVAPYGLLPAPNVAPYGLLPAPNVAPYGLLPAPNVAPYGLLPAPNVAPYGLLPAPNVAPYGLLPAPNLASRTTSAPCPGPTPHTLFGLIFTTPSPPPPPPPLPLTCSSCPTNRLGSQPLYLP
</t>
  </si>
  <si>
    <t>C_190117</t>
  </si>
  <si>
    <t xml:space="preserve">MRRAFASRCRGSRCTPVIAQAQFGGAIVSRLAGSAKVLRGDSSFHLPLLTPGDGPSPQLPFLASVECARAGFVTVAPAATSQGGVGLVSPRVSAPVLPLPSAPLSDAPRACASSCDRAGSCSCADSTSQMLDVLYALGGTGVVTTADGQERTISSGDSLVAWHNSTQLRSVPGEEPPVLLKFHFPAAVLMLPPGTVVAPAPSHADLKVLVDECQGPHDGELSVQEADDLLRGVQTRAARAISHLYAAQPEEQPPAASGSRSAPSVASTGPASAAGPRALEDFKAFRFPRQTNKLAFVFDPAELGLSLSFGVEVFEPGHHTPLHIHKTAHELFFVLAGEGVAFCNGQRFTVRAGDVVVFPPRAVHGIDNNTESKLYWWVQQRVALRACGHASLQLMTPNEAFVEHVQSGEAVGRLDDEDICNLASRHC*
</t>
  </si>
  <si>
    <t>C_190118</t>
  </si>
  <si>
    <t xml:space="preserve">MEDYSEVRVQLTRRFADFFEYDFVTPGQGSWSYARALEDLYEPVEGDGKAYRIKSRRLMVAEHHLRKFDEPLLLQLLQKPLECLPAFEDALTNFVKSGVDAVLQRLLEETGNDNLYIGLKGDFGRSEVSPRQLTSDLLNQLVCVFGIVTKCSLVRPKLVSSVHYSEATKEYTTNQYRDVTSMRGAPTQGTYPQYDTAGNPLTTEFGLCKYIDNQTLHIQELPETAPPGQLPHSTEIADLVDSAKPGDRIAVVGIYKPLTSRQAGHISAVYKAVLVGISVQKLNKDSQTKVTMADAREIKRLASKPRVLDLLGASLAPSIFGHDIIKKGLALMLFGGLEKTLENGTHLRGDINALMVGDPGVAKSQLLRAVMNIAPHAVSTTGRGSSGVGLTAAVTSDGETGEKRLEAGAMVLADRGVVCIDEFDKMSDQDRVAIHEVMEQQTVTIAKAGIHTSLNARCSVLAAANPLYGSYDRHISVTRNVNLPDSLLSRFDLLFVVLDSMNDERDRQVALHVLRQHQYRPPGDDGRGATNLHETIHDRRLSLDQDPEDLRMWLKIDTRLHGAAAEAEQQVLTTEFLRKYLIFAKRKYARAAQSAGGKGGSSVLTMEETAIKRIVDYYVSLRALPPTQRNFPVTPRCLETIIRLATAHCKVRLGDVISRQDVAVACALLDHVMRREIVGEDDHANKATKAARRNGGDDDDNGDEDGGDAPAHGRQEQDEEMADADGAAAAPATGAYGAEAPASARARRTKRARDADAAGPSGQEGNEPTGEVAARGRRPRAAPSGLTGDVATALAAAGVQVVPDGHEEAMAAQEASGSETYTTLESLTDAVKKAVNEQVAAILEQRGRDDLVELAELKRCVADQGFSISSDALGAYLTWMSANHDTEMAKGNYLPDIAYDVESKLFSFM*
</t>
  </si>
  <si>
    <t>C_190119</t>
  </si>
  <si>
    <t xml:space="preserve">MSAQSRWSASYARQQPSDAAGRCAEAWPQESSVLEFGHAAAAELSQGYGPGAGAIDPEADELAAGADAAAATGRLNDQEGARPHRGAGSWEWGEGGDDSDERGQQPRSEEGWEELAEEPHDPSMSDHDQQGQRQQVLQRQYADEPGHQPAAQDTGGAGDSDGGSHVGGSYEDGGGGSGKGGSDQDTESISLPRASTKSLGTQDTGTTSTALSGGPRFVAASRRALGPDRQQRESRQAEQQHQHLQAQQQHQHLQAQHQHHQHQKQQAEELQRRNAALMGVLERAAAGSDALQAKMYEQRLEVMELQAAMEVERAQHAGEVARLRHQLRHAAEAAVAAEGAAATAAGAAAAAAAAAEGATAEAAAANARAAPTSETEAGKLAIADFSSGMAVGRRARKDPQAAAKAARAAGEAAAEASAAALQALLATYEAHIRDLQKQVESLAAGQSEIAIQAAQQELAGLAAAAASAKRRRRRHSYGGALSQHGRGAAYNIRSGDVSEEGDSDGGGLMPLPSEGQILRGLRGVSAGCGGGGGGGAFGGSIGAVAKWERGRAELKALRLALRQSQQRESGLAAALTAAQQQQRAALLAARQAAGEGARRRWLEQQVSDLRRELEAERGRTSAVLGERDAAHRDRIRLELENQVLLAQQVELRRMCEAYAALAERSNNYMRMAVALPEAVSAAPQQLMLGQLPP*
</t>
  </si>
  <si>
    <t>C_190120</t>
  </si>
  <si>
    <t xml:space="preserve">MMQPLGAAEEEPLLDADAMAAAAAAVARGAPLVVESFEQACAALHAAFSRSGLWQLRDWAAQGEAEARAATVAPEADGARSSLQQQASEQAAGPHYITLDLVFTSLGACCYRGGVGSTGSALPSGLASERLGLGCGCELVAELVARQTDDTGVPQPLQSARRSELCRRLAPLLCANVAPHLMAVLPGEALDAGSPAQGKQHEDATELLRAAVRLITAAETIQRQLSAHLLANLERTRREAQATREHVYAETCARMADEARLAAEAEARRQAEQEAAARRTAAPLAARDISWSAA*
</t>
  </si>
  <si>
    <t>C_190121</t>
  </si>
  <si>
    <t xml:space="preserve">MSESKVEHVVLLSIDGLHSGDLTWWLANRPMSALAKLAMSGVVYPQAFVKGITDSFPGVLALLTGGSSKSHGVYYDDSYSRDLWCPGTPCNGSKPTGPPGCELVLDESLDYNLSDPNGGRTGINGDSINPANLPLDKDCKPVYPHQLLTANTIFEVAKSAGLRTAWTDKHPAYDLVQGPSGMGVDQLYTPEINTDYMGLDYTHVAEQIPKYDALHAEAISSWALGFDYQGNPQSGWGVPAIFGGNFQTVSVVAKLYSPVAYEADGMTPAASMLTALEEVDGFVGRIAAYVDVAGRTPNTAFIVTAKHGNAPRKASDLQLLPDTLVPNALKAAGVMPAQVTQDTVSLIWLEDASQIAAAVKALXXXXXXXXXXXXXXXXXXXXXXXXXXXXXXXXXXXXXXXXXXGMEFAGDPATSPTAPHIVTRVIPGVVYVGNPAKHSKAGDHGGLNDDDNHVALLVSKSGQKPMTVTDRVETRQVAPTVLKLLGLDHTKLTACMTEGCDPLPGLSY*
</t>
  </si>
  <si>
    <t>C_190122</t>
  </si>
  <si>
    <t xml:space="preserve">MPRVLQRTHTNTQPMLPCPAPTPLSFQTPHPPPNPEQLRAALPLALGPPALHSPQPPALPGFPPAPHPPRSAPFPTAVVTAAVPPAPAPDAARPALLPDAGPAVYHTVSPHHARSPSTSRPTSACLQPPPTTTATFTSTCTCPTTPTPPPLPPVHYPPVPVPHPHAASVPTRAPCGP
</t>
  </si>
  <si>
    <t xml:space="preserve">MARLCLLVALLTVLCAPAAVLAKKKGAQLESRKVGKTDGPVHLIRLTNDDGDGRGRVEVFPTKDFRYQSWMPFCDRGFSEDDAATMCSLLGYKFGRKYYTIAANYPGAEDASAPRRLQDLNCVDRSMRSGRGRKLRGVDDERDSLWSVLAASGSAEHPEQPRTAASDSGSRSGSSTAAQAARDLAVVGSGSGSGSGIDGAGARSGRSLLAVDENGEYVPWLPVQPLQGTIDASVRRARQCGFRTSNLCGPDGPFAAVECSGKPFTTPATVAVPMPSPPPPPPEKSESIRFWSGAVDTSASASLALAGVVEANLCDPAASADCIIYGRAELLVPHPDDPSQQVWAPLCSVDVEAYPNLAGQVAQKACAMLWDYPASRSAGVFSVSSYTGAPFALPPAGSAVAADGFDPAAHAFWAQLPEPDLSSEAFPGEAAAAQALTAGKRLVQDVPGLRVSAERCASGALFAFRCDLVVAGRRRSGR*
</t>
  </si>
  <si>
    <t>C_190124</t>
  </si>
  <si>
    <t xml:space="preserve">MEVRGWRGGDGQRGPETKQLEKRANVLVVYAKTDPAAGPRGITAFLIEKGMKGFSTAQKLDKLXXXXXXXXXXXXXXXXXXXXXXXXXXXXXXXXXXXXXXXXXXXXXXXXXXXXXXXXXXXXXXXXXXXXXXXXXXXXXXXXXXXXXXXXXXXXXXXXXXXXXXXXXXXXXXXXXXXXXXXXXXXXXXXXXXXXXXXXXXXXXXXXXXXXXXXXXXXXXXXXXXXXXXXXXXXXXXXXXXXXXXXXXXXXXXXXXXXXXXAWALIQGKLADMYTRLQSSRAYVYAVAAAADSGTPADRKLYEIGAGTSEIRRYLIGRELFKESSEGRLKHV*
</t>
  </si>
  <si>
    <t>C_190125</t>
  </si>
  <si>
    <t xml:space="preserve">MEAKQRRARKPQSFSSVGSQDVDTLIRSVKLVAVRGEAVAPQEAQVPEGTPECASFVRQEGCSEDAMTPALLQHHQQQLKKLGVVFDELGGFEMYDTHSKGKLLQFTCDEKSFSGGFAGCVAPYGLTEWSLVHQLRIIYEHKLNIKAYYLQAQHLRAAGSLRAGLDLQLHQLPEEEQQTVRHVQQVLSPAFGGETALQEQLDSVLPFMPPEERESVELELVSSWAQAADFSQPPEEAQTPAPSCP*
</t>
  </si>
  <si>
    <t>C_190126</t>
  </si>
  <si>
    <t xml:space="preserve">MAKVVKIERQDKPHVSAISFDRNAANVFQSYLQGAFNFSIKRGGILYGTVLEEEGPEPGKTETHVRAAGAPPAEAQGHWGPGRGWRRHGVVVVLSTPPPPIA*
</t>
  </si>
  <si>
    <t>C_190127</t>
  </si>
  <si>
    <t xml:space="preserve">MFTGIVQGTATIAKVDRQDKFSSLEISFPAGKADGVKIGASVAINGTCLTVTHIAGDTLGFDVMMETLRATNLGGLQQGSVVNFERSARVGDEIGGHNVSGHVHCTASIAAVEQTENNRRLTFQLSNPAFMKYVLPKGYIAVDGCSLTIGEVWEDKFSVYLIPETVRVTVFGVKSVGDSVNIEIETQTQAIVDTTERVVAQYLEKLQGLPAAAAK*
</t>
  </si>
  <si>
    <t>C_190128</t>
  </si>
  <si>
    <t xml:space="preserve">MSVPLQCNAGRLLAGQRPCGVRARLNRRVCVPVTAHGKASATREYAGDFLPGTTISHAWSVERETHHRYRNPAEWINEAAIHKALETSKADAQDAGRVREILAKAKEKAFVTEHAPVNAESKSEFVQGLTLEECATLINVDSNNVELMNEIFDTALAIKERIYGNRVVLFAPLYIANHCMNTCTYCAFRSANKGMERSILTDDDLREEVAALQRQGHRRILALTGEHPKYTFDNFLHAVNVIASVKTEPEGSIRRINVEIPPLSVSDMRRLKNTDSVGTFVLFQETYHRDTFKVMHPSGPKSDFDFRVLTQDRAMRAGLDDVGIGALFGLYDYRYEVCAMLMHSEHLEREYNAGPHTISVPRMRPADGSELSIAPPYPVNDADFMKLVAVLRIAVPYTGMILSTRESPEMRSALLKCGMSQMSAGSRTDVGAYHKDHTLSTEANLSKLAGQFTLQDERPTNEIVKWLMEEGYVPSWCTACYRQGRTGEDFMNICKAGDIHDFCHPNSLLTLQEYLMDYADPDLRKKGEQVIAREMGPDASEPLSAQSRKRLERKMKQVLEGEHDVYL*
</t>
  </si>
  <si>
    <t xml:space="preserve">MAGARLVNPKAIVQEYQAIKGREVLNPPRIAEYADTSAKPNYLKSTHAMEERKMRTMSPDRTARIQALSARHLAWQTLTPEEVAAKMEEAEQRRRQLGLKMPRAQFELEQKIIQSMHHKLTFLRNPRHPLPPAVKTLMELRPDANRWVGPRTTVQNRRRANEPLQTEAQYDEEQDDEGHVLLVDNKSLRGTSPLRLGTGGGGAAAAPPAVGGGAGGGAGGGAGGVSSSAAGVNGSVAQAPGGGVAGAKPPGPMKALAGAENAGTPWGVHCGNEAHGPDPLALGAVVEDLFRVVPRSGVLQPGEVMEFLVTFTPPGQARYERWAQLRVDRKPISVPSGASPMVRGSGSGTGRSHAAIAASATCDVLVAEVGLEGLGCPVQLSAAPRLVSLPGKLMPAEGTTRHVTLRNPTRAQVVVRATVDNPAIAVSPSEFRMPSLGAISLAVTVRAPPDAAPGPLSGRVLLEVGDLPARDIPVLVGVSGTPLVVQRERVLVRGLRARSWRTDLEWGQVPQGVEQTRTFYVFNTGSLDMHLAWEARRYHDYVDLERLPPTTDVGAGGTGQHDSLWGGAPGTLRDTRAGMKLFDVKLQPDERAGCVRLATERHADPTDDVPFRVEPEEQVIKGNTTAKFTVTFCASESRRHGGYLHGTQRVFSPESPLELRVWTAGENADRVGALLSGTFHPYAGAPPTPLQPLRVDLGAQAQACRLEPDGQTDLSWVVTSIQQPGSHAAFVRSVTLSNTAHCPQVFSLDVEGPWDMVAASPSVPQDPVAYRGTSTLLGPAAASGRLGTSAADGGLTFLPPGESVDVTLRFSPGKGDMEALPVRFAAMQAKQRVIETVNDYKNTGALCITFANGDSQSLPLVAEMLHPRLEVKPRKLDFKKVHLQSPKEMFVMLSNPTNVDAAWAVTVEGHKPRFPTLPGAGAAASAAAAKEAKEEAAAAAAAAGGGGSASAQPTPRSASGGNLAGEASAPDSRAASAVSGASRPATVVGGAAGAAAPAGGVPPPPKLPGAGGPGTLPGVTGIIAEARIGPYVVKPASGVLSGRGLGMPRSQRISITFAPTEAEAYEGELIFAVLRGKQCSVDVDGEGSIEETDETKGNLFVI*
</t>
  </si>
  <si>
    <t>C_190130</t>
  </si>
  <si>
    <t xml:space="preserve">MHQRLAPPLPAASPSRPAAAAGAPASPPSTAGGAAAAAPGAAAPGGMGFGAGRLKRPRPADLDSSPHSSTQRQAGASGGGGAAGAGAGTEHVDAADLLADDDDDEDKSGGGGGGVAVVRRRIAGGGGGGGGNGSGSAAVKAEDGLEDEEDEEDALVGPRRGRVRKAARIAVEDDEDEEDEEGGGGGGGGGAGGTGS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GAVVAAMRERALGGDPDGAAPYDTDFTSLLLKPDHSNRPLWVTPDNRIFLETFSPIYKQARTEAEGGTELVFLCAYDFLIAISEPVCRPEKPSRSLWLPQQQQQPQPQPQSQQQPQPQPQPQSQQPAAAAVSALARAPALEPLPVPSGPRASPSPAASAATATPAGTATAISAAAAELVRLRSENEALQRRLAEAEAALQSSRQQQPQALVLQPPQPPLLQPSLRQGQKRAYEQQQQQQQQQQQQQQQQQQQQSPRSPAPAISPLPFLLQPSPLYAEAGATACGGGSGGSSTPAATATTPLPTGDIVALAVRAQRHASSVAGFGTGGCGRDAGGVGGGDVVDGIHGAGSSGGGGDSDGDGGADTCACDEPVTYPDDDYGSTAVEEVDDGDGPYTTAGADPRAAAATAAMAAAAADGMWDVAQATAAEGRVNSIAAAAPAAFGFWAARQAAEEVAGAVAAAEALPAAAAPGLLQRLPVLQLGAPALPLPPPVNASAAIAAFEVMAGGAAAACGHTNEAPTTETGTEPAAAGAAAVPVRLATAAAAAASELAYSRYTSRRRRXXXXXXXXXXXXXXXXXXXXXXXXXXXXXXXXXXXXXXXXXXXXXXXXXXXXXXXXXXXXXXXXXXXXXXXXXXXXXXXXXXXXXXXXXXXXXXXXXXXXXXXXXXXXXXXXXXXXXXXXXXXXXXXXXXXXXXXXXXXXXXXXXXXXXXXXXXXXXXXXXXXXXXXXXXXXXXXXXXXXXXXXXXXXXXXXXXXXXXXXXXXXXXXXXXXXXXXXXXXXXXXXXXXXXXXXXXXXXXXXXXLASSSPGSSGGGSGSGGSGSGGSTPRGWGSIDGDLAHAAATDGVESAGEASDAAAGACDDIPAGGSSYYGGGGGGGGSSSSCGGGLQMEMEWSRMDMEAAEALALGPLLAAAAAAQKEQQQREKQQQQLQQQLLQPAFYGRAAMAPLWRSLAAGGSAGTAASTPAAATGTTLTTTTTTGAAGRISGSPFASPTSLLRFERACLQPLLPCVVRVLLEDSPPTSAPRPRPRASTQKEEEAEAGAGAGAEAEAGAGAEAGRGSPPSSCKRRRLALEAESEGLQQAAAAVTDMEVGTEAEAEAKAGRAAAAAAAQPSVAAAILADGDKGCGYPAGAAAAGAAAAGAACAAGAACVPEACLEGTAGTEAAVPAAALGGGSPAAPAAAATHALLGHQQQQQQQQQQQKVAVVVVPPGAGTHVHASPPPASGQDLIAAAGLARSGSALCSIGDTSNSRTAAAKAPALSPAPTPDPSSSSGGNGGTAGRKRRLPQRFADPVGLEGATSVWGGGSGDDTVAVATASPGQDDQAAVPPPPLLPPVPQPDPAVATAAAATAVAIAVATAALPAAVLHTSGSSAGGEGVAADAAAAATPLPPLLAAAGGVYMSPIAFAAAAAPATSPAPRSAAIPAAVAAPPRPQPVAQQACRLRRRRHRRRLQRLWLLARRLSSLLWWRQTLTRISQMSRPQQRLAKRQKAAASLFGEEVVLTSATSTLADGSGSGSGDSSSSPGASPLASQGGGKASAAGPGVGVGGGEGGGAGGATTPHSQLRAAAAAAAAAAVAEAQEADGGSPGSSDGAAGTDAVTAALVAAVAGADVAAGAVPPPVPPVTQTVPGSSAPTAPPPPVPVQRAPASSTASPQPAAAPAATAALTGSGSGTGTGTGSLFMPLASPGPRGRPFSAASGGAASGAAGGRGRGGGAIAVAAAGPVVINKSKLLSSIIAGDEDEDDEDADLDEGVLSIMRAIDRDLAQDRAAAAGAGGGGSGGGGGGRLGDELGGLGALLGEMSGGLGLLTAAARAAAAAAATTAAATAAAAAAAARGVNALCDRLCVDDGMDEDDE*
</t>
  </si>
  <si>
    <t>C_190131</t>
  </si>
  <si>
    <t xml:space="preserve">MGAESHASTPAVAASMGATATALGGGGSVVAGSGAVLRLTAVIDNSRVAPSRWRLPADEPDTATKQAAGSSAAALDDDRATFGGGGGGSEVVMALSDQPAALTSHVTHRLFNKPRRGSQPNAGPGPSAAAGATATGGAGAGAGATAAAVASPTSLTRGRGTGTGLAAAAAAGGGAEAVTSPSAPRSHWPMGLWGSFRHAAASASGAAGAAAGTGGGSKRVTGTGAGGGGGTVAGGSPRTTQNGLRRQGTSAVSAEAGGGGGGDGGDSITGPASXXXXXXXXXXXXXXXXXXXXXXXXXXXXXXXXXXXXXXXXXXXXXXXXXXXXXXXXXXXXXXXXXXXXXXXXXXXXXXXXXXXXXXXXXXXXXXXXXXXXXXXXXXXXXXXXXXXXXXXXXXXXXXXXXXXXXXXXXXXXXXXXXXXXXXXXXXXXXXXXXXXXXXXXXXXXXXXXXXXXXXXXXXXXXXXXXXXXXXXXXXXXXXXXXXXXXXXXXXXXXXXXXXPTGAGGQVGRDSFPAAAAAASPPLARVSNGWRLVITEVHVSELAAYNINPATVPASMRAVVETAIAESRRVAAAAALLASAAAAAAGTAGGGGGGASASLGSLGELSRLDRASAQRRASARRSSYSHSLQLLPPPPPPLGLPATGGGMRPPLSPLGSPAAAAAAAAAASASPLEQQQQRWRQLNLRLLGGDGGGGGGALPASAAEAMGLVARGTMSFTRQGGRFKGVAGTHALVCVSTAATEERRTVGGGGRLRHGGGGGKGERVVPGRGLLYRITLQAAEIPFGLLVTEPLDPSPGPAAILVGEEEEEDEEEAAAAAAAAAAAAAESQRQQERLLRQASGSFAGAASSGRGGAGMRNATAAAAVAGGSVAGQGQSGSPLSPQGQQLSPHVSRALRQQLSSARAVRAAEAAGVPPPQDEAEAAEAAAAAAAVAAAMAP*
</t>
  </si>
  <si>
    <t>C_190132</t>
  </si>
  <si>
    <t xml:space="preserve">MISLEEVTVHIKGRTECFECSAKPAPKTYPICTLRNTPDKPIHTIVWAKDLLFNRLFGAPDAVSDLDDQAAREGGQPGKQEEGDKEGGEGKEGAAEAGEQSEEARAAAASAAAAAAQAEDPSFFLRRDGEPALEYAARVFGRVYTTDIQRLAEVKSLFDAKGMAGNIIHAIATTNAVVSGLIVTEALKILAGCLGSLRNTFLYEVPVDRRLVVPATAWEPRPSCMVCGKTQLTLRINTKEDLSPDDAPEGFILEGALPTASAPAPPEQDGGKQQQQEAPSAAAKRKAAAAVAEXXXXXXXXXXXXXXXXXXXXXXXXXXXXXXXXXXXXXXXXXXXXXXXXXXXXXXXXXXXXXXXXXXXXXXXXXXXXXXXXXXXXXXXXXXXXXXXXXXXXXXXXXXXXXXXXXXXXXXXXXXXXXXXXXXXXXXXXXXXXXXXXXXXXXXXXXXXXXXGVGVRTSHGQRRADSRKRPLDEDGDGDGAAAGGGGGGGGGEERGAKRAKAETAPAPAEDKDGCIECQHVHDTLKAASHGSSSSSGGGGGGGGGRGCRIRDEPEMFTFELLPCAEYRHGDRRLCREIDQALRLFKSSFSPLLMDNGRDLLDMVCTGWETPDEQLTETEPGHNFSGFHLAVLRQRGAVVTAATLRVFGRRFAELPFVATREGYRRAGNCRRLVKAVEDLLLSAGVGQLVMPSIKPLLPMWAAKFGFTPLTEQEVAAIEDWVVDTDRETSTLKWTPGQNAAVLLLATALYHTVRPSEVGSAAFDKDDLLAVEFVTAASNLRSSCYGIPEQVRA*
</t>
  </si>
  <si>
    <t>C_190133</t>
  </si>
  <si>
    <t xml:space="preserve">MSGGSALLDLDSNALSGPVGALSALSQLQYLTAAANQLTGPLAPLLAVAAAGSNSSGSGSSSVGGSGLLGLAALLLPANGLGGGVPLELATHATLQVVDLSSNPALGGALPASLFTGPNQLRSVRLAGCGLAGSFPALPAEDAGEADHLSLLDVSFNSLTGPLPRYLTARMRLSHLDASHNDLSGPLWPLLAPFAADIGGGSSSSSSNSSGSGSSSGNSSSSSGAIANGSSNATSSSGGGKLVAGTAVTTAAAGVAALGLGALSLTHLALAGNALTGSLPADMRLGNQMQYDGCVCAAGYSPNYTLANGSSSSSVGGSGGSSSSNGSSSGSSSGSSSGAGGPVTGMACVANVGPSPGGGGGGGGGVPWWGILLAVVGGLAAAVALLALGLLMAPSLGDYRARAAKRLPPDADWDVELFRHHKACVETVDTLHAKLMAMVAAAGGGDGGGGGGGGWPANSSSRVIGGGGGGAAATSAGALYGGSLYSPFVTNTGAVQPPPNTAARGNVTHSGAFLGGGFGGAGFASGFGFGAAGGGGGGGSHERLPTRTLQQQQQQPQRPQPQGPMQEESGALVPLLDTVDYPVGHPASVAAAALRGGCGGGGASGGLPQHILTQQRRHPPAAAAAATAAAAVVRRRVAALSDMPYGGQVLLDSQTFDAIHNSLSGLGARVLQVLAKESRRAGGRSSKYLHALSRSGPSMTAAAAAGPSAHSVGGGGAAGGGGGGGGATVNRNLSMAAFTAFSRRLLSVDAPSRRRRSHSHSRM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HAFAELT*
</t>
  </si>
  <si>
    <t>C_190134</t>
  </si>
  <si>
    <t xml:space="preserve">MHGTAADKSAPALLTAQRGGNGTHAGHGTAQPQQLVVDAGSGGYGGGEVDAPPAGIRTAAAVAAMAAVAPAASDAAGLVQQQRQQQPSETGAVAFTSPTVAGAGQVAAARATMQDVAEEQEAAAAAHAPDPRVVAAAHAALPPDDADDAEAVELLLCMRQTSAAQPMDLGDLDGATRSGSVAAAGEVEMPKAPRPAARAALAVPAAAAGLAXXXXXXXXXXXXXXXXXGAAAAAGAAGAARLRRLRPRLDAAIGLAAPPHALLPHLSVPQHMAAATAGFAPSGPGHLHPALSAPMPLSALATGLSGGSGSGRPAIAAAACSTGSGVGGGSGNATGSHVNRARLLQILNLATKQQQQQQQQQQLQAGAAAGRGTMTPARYRESLQRLQSRRHQLLAQQQEITRQLLAIEEEEAALKAGMEEAAMAELGAAGAGLGLLGGGLGLGLGMGVAGGRPGLGVDEDGEGGGGSGEAAEPAEGEEEQLGRGGAGVGAGVLPSWAAAAAAQLHLHAALGTPQRSAAPQRPPAAATALAPHSQPKPQSQARPQSQPRPQHRPQQAARQQAAEPPLASVPAGPLAPRQQQQPPADLVPPGLAAWPNSRLLVADGGVAEDCGAQTAAGMDTGTPGTEVPGAAAEAEAEAEAEMAAGLALRQGGAAAAQALADMKAEGPAGDAPAGPAGPLGADGAAAGGGGVLSLDAHRGSSGSSGSGAAAGALRPLLQSPSRLQLELELGGALRQQGQLKQEHGQEQPQQQQPHLQQPPPPPPPQQQQQQQQQQQQQQQQQQQHVQQPVLEAGASERRARPPGRGGDLDPPPPAAAGNVEALLGSAAEPPAASLIRLQQLQQLQQLAALQALHPNQQPGLAAAAGAAAAAAAAAAAGVESGDATAEQQPQLLAQQSQLQQLHLLQHIAAQQQQQQQQQQQHQANSFRPQPQLQLQPSQSLPLHSAGGGGADGGAAEQMVSLLQRQLLLQQLQQQQQQQQAGLGSANNTSSVFDVDYSLTPAQARLAEAAAAAAAAAALTSGTGAGALTNGTGAAGTATMVRGGSTATGIGASGTVEVSGKRGALKPQPQQQMTVAGPAAVAAAAPSQPAQPRSQPSQPQTQSQPQPPQTQQQQVQTPRPPQPQTSQPQSGRGRKRSSSGRGAGGSGGSGGGGGGGSGGGEDDSDDDDDEDDDGFDGPDDEGEGLGGGGGGGSGATGRGLPADITLADLRKYFELPNQEAAKRLGVSGTHLKRKCRQLGVLRWPQRKLMSLRALAASIQSDARLNEESRQALLAQVARNHQSIMDDPNAPLAAGLKVTRQVQYKQTFDRRTKGSGPGCGGGGGGGGGGGGGESGSGGY*
</t>
  </si>
  <si>
    <t xml:space="preserve">MPLYFEEVAPDPKAKKERDAKQQRPAILVERKGPPPAPMHLESQVIPTLIRKVGDWKTGRISQAMCEAYLDRHTLVFDRELLTKLFKEADYQKEGSLDTRALTIAIAGRFPKREHTPEWRLLTALLLGLPELVLTTDAEVTTLRTTHERPVGGGTYNSGNFWDSPPPPLPPVRRRTGSGRSTVGKVTAHEPSPEWLDTLNRTAAAASMSAGGSPSASMAGSFAGAASLNASMLRTGSVGAMDPGGAGVVGTTGGLKQTTQIADEARLNAALMGGAASTFATQREFADWSRGLEVMPRLAADTAGPGPGSEFGGGVRTATHLGSPKAPVRVWAAPLPPSAISLPSSALRTLRETVRSTASTKPDFVKGVKPLDSHELDLKKTLGEPLDVGMSLARVEPVRDTKVLPNADYVTWGDYAANCRTGPTGWYSKHPTAQAQDTGEHKYPWC*
</t>
  </si>
  <si>
    <t>C_190136</t>
  </si>
  <si>
    <t xml:space="preserve">MHRINADLSERMGQRFYGCFLAQTEGYSTVKQRAYFNSKPQEAPTMTSSSAVLRGLRSANLSLRPGEGQTVNVKLLGRIVEAVDYEPEVVGLCPPERDKQREAVHLIVVFEDDPETCYTVMVYQVQHFADREDLKRGNYILLVRPFALLAAEKVMSWKPAGTSDTCLGVDCCLDRPRVLSPGAAAEEFPHQLIDDTRLVINSTPLPQMQPKAGYTGVMWVETVEESRVWDGSAVVTVVTGVDGTSSAQLLIMPSYDSTYEVKIKPHMPLFIYCAMCTATPYGASGFRLQLRPGPCASWYQSHMFNRACSCTANSAPNGQRSSHQHCCWPTRPGLSGAPAADASMRPPVNCPQLSDDLCY*
</t>
  </si>
  <si>
    <t>C_190137</t>
  </si>
  <si>
    <t xml:space="preserve">MHGVCLPACLQFKPGDRVVADTGQAVSDPWGTHAEFVSCPESRFAALPASVSFEAGAALPVAGLTAWQALKGSMPLAGKRVLVLGGAGGVGHLAVQIAKSQGAYVAATCSSRNVEFVTKQLGADLAIDYTKVGLLGLGGGVRPVMVVVVVVVVVVVVVVVAVIMV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REVAVREAAGSAKAAAAWPVRRRRHHHR*
</t>
  </si>
  <si>
    <t>C_190138</t>
  </si>
  <si>
    <t xml:space="preserve">MAPILVNVLSSTGAFGDTNAVVSGRYSTPLTPAGWAFSIWGVIFALQGMGVLHQVLNSGYREGGWKTNVVLRVGYGWQAGWLFQDLWQIVFVQQSLVGMYFAFACLVGALASFVVTMGRLNGTAEDLRMRGYPGTPALAYIFYKAAGGTRGGAAKTRAGAAARRAPAEKPGVSPSPRLEEREEEQEEGSGRRRRRLA*
</t>
  </si>
  <si>
    <t>C_190139</t>
  </si>
  <si>
    <t xml:space="preserve">MAAREGDEGTCHFKRLAPDLIRRVAGFLHINDVIQNLKPVCRETAACLREHYRNYRLVRKPSSDAWALVLLAEHPWPGRDFVAHWDTAERWHALNVSARTSLLCLAASSLHGPSLDVALRHSACGGLSSSVLGAAVASGDLQACERLLHEGCEVGLDAELRAARGGHLHALQWLQQRGMLSKPIHERDVNYIFGAALAASAGGHAHVLAWLEGQVGGDGQWGRPPPSPDWRAGMLAVEAAKAGHIGLLDLLAPRVQPRNRRERYEGHKVLVAIAYGCPLAVLQRYYCQGSHSGGGGAEGGAGGGGTGGEGGSWTGEGPLRGTRARELLSSALASPLADWRQKVQWLLAQCEGCPTAALTALTAPPPPQSRPPITPFEVCGKALVTAPEDASDGANGGKGDGFAARLAAIFWQPRHGMLSQSAFAPAVTQAKLAAAAPAGPDDTDGGSQAAARSSRAGAATAPPHPHPHPHPQPHDDLMTTMLHPPGHLPPHRHHPHPQRRSHTVCQPLLPGEALAAIASYGAEAEAGLVTAQRAHSATGTELGFLDAEPAEPHPHYLSTNGAEMAVAAAAAAAAAAAMAAAAKAAAAALLPAAVAAHHRGHWDREWERLQRSRSCELLHQLGGMEEDADAAAWWT*
</t>
  </si>
  <si>
    <t>C_190140</t>
  </si>
  <si>
    <t xml:space="preserve">MNICDLNLALGDMGTSMDDLRKYLDSWIAEQGRGTFDQGFVHPLPPEYPIRAPGRTLPSWEERREEAPAHIPSWLPAFPDRHTYVRTPAFPGHEEDPVKQSEVIRQTRRQAAKTTLAFKQQLLAVPPHPANAAIGSNPFLSVPTVELVGPSTTAAAGNSGGAGGPAGAGAGAAGAGAAGAGAAAGDKEEAGGRAGVAGDGAGGSGAGAAGAGLAKEVVYPASTAFEPVVGPVPMDEGGPGAGGGGEDRRREMDTTVKWQQVQDAPSGSSALGLPAGYTLDLATRVQRQGQAFAAKRVVEDAYAARAAEESHGPRFGTGRSRASRYDTGDERKKAEHILAQAAEVKGHGGDHMFVD*
</t>
  </si>
  <si>
    <t>C_190141</t>
  </si>
  <si>
    <t xml:space="preserve">MNLVTYCAPVAIKPERMFAVGLYLGTQSHEHMRVHRRGVMQVLQNQHVSLFTLLGKTSSRDVDKLVAIREKGFALKERFGIPTLEDAACVMELQVTSDFMPCGDHDVVLCKVVGYENLVDDPAAVLYTDTLRKAGLM*
</t>
  </si>
  <si>
    <t>C_190142</t>
  </si>
  <si>
    <t xml:space="preserve">MPCCLPARPPAQVLDAVEAAVANAANLRQLAERALTVMDVLQAYAEQLRGLQRRRRQDGDRGDGCRKIVSRFQDHLRGILGYAREYASRNCLVRLFTSAGDAERFQEYVEELRRLGEDLRLLLAVDSNARLHAVQASMAASLAVLSEQRVAYQDPAAEARALVTQLGGMDAVLADAGKLGAVMQKMDVSARITIDVVSSLLRSHLDRGPQRHIQQPELRLFWAHHFGDLPEVPWFVFWDCFPSLLAQLPGSPFDAGAVAELGRLLGDQAAQAAFQRAVERRKADTVSVGSGRSSNGGCSTCSSQGSGSSVLLLAEGGMGKSCLAADVGWRLLRAGKAPGGVLWVDLREADSPEEVEARFCAAVGLQREPAAVSNLPRVVAALQRMAADGSQQQQQQQQQQQQQQQQQQQGQQQQQQQPATGAGVGPGPPTADGVGLAGSATARAETTAASATGSEAAVTTAVTAPIGAAMRLLVVVDNAEDALVRQEAARALRGVVAGVIAQVACARLLVTSRSQLLEPGSSSGAGATQQGADADADALAGVVVRPVGAISPAAAAGVVRELVQDVPEVQLTQVAAVCEYVPLVLRVVADALNCGRLTLTELVEMQTRQSTAPAASGDDHNTAEAPAGAGSLAAARVAAGGGDGRSAGTAGALVGVVLASLGAQHRRAAAQLAVLPTTFDEELAAAVLGLEGPGQAYGLLATLVRHSVLQRGVGGGDGAGSGGGGGQARYIMHMLVRREAARLEEEAHAAASGRYVCHVLCKLREWGDMYAQGREWQLALAAGRDLAVDVSAAAELLPGAPDPAAAAEMLTPGVAGLLAALGAQGLFAAAESAFRQALELRRRVLGAAHPDSLASMGHLAACLRALGRHDEAEPVFRRTLELQRAVLGPEHPHTLASISSLAGFLRSRRQFAEAEPLYRQALALRERVLGSDHRDTVGSVNALANCLRSLGRHEDAEPRYRAVRAWREQWLGAEHPDTLTVLNNLASCLQKLRRYQEAEDLFRKVLEARKRVLKPKAPQAMHPHTVFSLSNLACCIRDAGRPGEAEPLLREALALRSACQDVGPWHADTATSVALVAACLRDLGREAEAEEVELQAASLTKQG*
</t>
  </si>
  <si>
    <t>C_190143</t>
  </si>
  <si>
    <t xml:space="preserve">MSKGFSEYLEALLAYLTGFYERTQPLAQLGRTLTKVEEEFAPRWEAGQVAGWEDRGVPAAPSASGLELEAFSSAEELEILGADRLKEALTQLGLKCGGTTKDRAARLWLTRDTPLEKLDRKHFAKGVVPPCVAADPAAAAKATAQARAVALLEVKVRKMAELLVNVIADTKGKVEKKQAQTYEEMQAELAEAEAEVAAPDDEEEDDFVYNPLKLPLGWDGKPIPYWLYKLHGLNQEFKCEICGNQSYWGRRAYEKHFKEYKHQQGMRSLGIPNNKMFYEVTKIEDALQLWKSIQDKAKGDFKPDDEEFEDASGNVYSKKTYEDLRRQGLI*
</t>
  </si>
  <si>
    <t>C_190144</t>
  </si>
  <si>
    <t xml:space="preserve">MSTPGDGAPDTLSGRTLDDLNLVVASARRHADEAAALMHKRGVLPGDPDSDVGRLEDDTPLRRAQNTADRIKQQQQQDLGEGGGGGGGGSLEGGERDVRAADQDTAGGGGGGGLLAADASSQSTPPEPQPGRDIVSEGARGGDPVPHVAQSAARRRDPAVVAXXXXXXXXXXXXXXXXXXXXXXXXXXXXXXXXXXXXXXXXXXXXXXXXXXXXXXXXMQAPAMKEPSGKEIKDAQYLKQQDSRTQQPQPAAAADTTTPAAATVSHCDDPTSSTAGPGPSLEDIGAARRRLHETTAAMMQQAQQHQGQGQGQQGQAADQGQTGGGGGRGPSIWPFGPRAAPRRGREXXXXXXXXXXXXXXXXXLTATATALPYTCWSMPIDQEIREMKEAQAEERVAALAAQREAVSAASRDIIAERHPEVEKRGVVDVLRSGAASLAANAEHAAEDRNVERAAYLAAAGEAADPLQRRIYDAETTKVRTMCMCKCVRE*
</t>
  </si>
  <si>
    <t>C_190145</t>
  </si>
  <si>
    <t xml:space="preserve">MAGMLTRPRALLRSLVRNSAAYGLPLLVAYLARQPLAAFWAFYNTSLDAHPVLTKIATGVVGTILGDLLAQRLSHHHEEQAARSRGEPAPAFVYDLGRTARLVAYGVVVSTPVGHLWFKFLDTSVMPDAMTSMPAVVTKMVLDQLVMSPLSTALFFMVMRAWEGHPQDAFRYMRGKMVPTLKANYLLWPLAHIINFALVPPSQRILYCNAVGLIWTVILSTILNSRAAPDVTTPPAAAGSSGPGTAAPTGGSPDSVGGGQPMGPEDLTTAPVGFVGVPTSGARPPAYARYTKPRDTDSRHDA*
</t>
  </si>
  <si>
    <t>C_190146</t>
  </si>
  <si>
    <t xml:space="preserve">MLTFYAFTDGSLGRHIKHLALPPPPHCHHHHRHKHAGKSTFSRSLQDASTVSWVHVNQDAINKGKPGKREQCVAALRAALAEGSCCIIDRCHLDASQRATFLELAAECHVAAHCVALAIPAQACAGRVAARTDHPGGVQGDNNRAVVFRMAKQQDSKGWPPTAAEGFTSVMDCFTDSDANAAVRAWAAYGAAAAAGGSGAAAALTTATAVGGSSEGAKPVGAAQGVARATLGGADVDKRFKLDSPWAQALRKAAQDPEGSQQQVLHKDEEQVVMIMDAFPKARSHALVIARDPALRSIADLRAEHLPLLEHMRQVALDWIAKRKEQDFDSPALKNKKHWNTFTTEFFRPLDLVLRELEGHGKLTLISEAEEKRFEGQELRCHACGLAQKSIPALKSHIVACDAVKCLPGL*
</t>
  </si>
  <si>
    <t>C_190147</t>
  </si>
  <si>
    <t xml:space="preserve">MAATPTGKCVSGGSLHFAGVTKKGRVVSSISRGGEKAAKLLDVPPGELPAVAVVAGAHHVAALNEAGRLMVWSVEDNYSANGAVAGFTAVQVGAMPLPAGPTGQVVVAGAPRVWRHPAVMQGRVRVTAMSAGVTHTLIGLSDGNVWVAGIKASERFSRNCGISTIYSKDVQQVKLPVKARTVTHVAAGDSDVCVVATNAGVVCWKDDRTTYNFNESTGWSATYAPAPRHLPELDGVEIKQLAVSNAYHMVAALAVDGRIFTWCVALSEKSWPADWLRPGLAVTVPGATAIGWAERDLYVTVPEGMGPEVVKLAAARPDKSA*
</t>
  </si>
  <si>
    <t>C_190148</t>
  </si>
  <si>
    <t xml:space="preserve">MTLRLLNKATAQLLSAHKVVRAAEPLPVHEYARVPQPLVHRSTLIQRKQIVCGAARGGSLEAVQAALKATGLCPDSWLFTAAAAAPGPGVALALCEGLAAMGCPLHNRTFSTEPSTLCSAAAAGNGDVCDWLLAGGRCAWGEAAAFAAARGGHADLAQRLLYLCPKDGRADCAAQELVVAAAHGCGVRDLERTYTYWLGGRAQQLQQWRLQLHQQPQQQPPPADGQPQQPHPMQAGNAAAGRFGPAYVEKRSDGFRCEVADAQFEAMLIAAAGSPTACWLEKLDVLLRRHCDEANAQLASGRDNDALLVRLYEAAMQRPDGLDRVRAMWEQRRWRPSGGADLMRVVEAAARRGDVPALRYLLDTDAAAEGHIGVVEWVLREAAXXXXXXXXXXXXXXXXXPKFLKRGAAEVVMERGLLRGQTEVVRWALDHGVRATQGRGFVWWLVAARAGCVEVLRQLAECGCFKPGAEAYSGALGDRRTLRELSRLRLGGSSACQGLLALLEDPDVPLSELRWLLEGDREGAAAALLAALNATKGKALRLKDAAYSVRACAVLGGPAAEGLRHEGEWQLAVQAVARRGEGPEAQEIRAWLEQWRRENAGRMVPGRMRL*
</t>
  </si>
  <si>
    <t>C_190149</t>
  </si>
  <si>
    <t xml:space="preserve">MQLSPFDCSTLSGLDACAEPQCLNFFSLVRSANNSVSCQQVAPIPPPGSVAAAAAAAATTIVVPYTYDLLFQFGNSPVLAGLSLGAQSLDNLRFTTMINQFPSVTRDNTNTARVATAGGSFQAYEGVLQRQRTSGNTGGFDTAEPLTFTVGLNLGTTADTYINRLSLPGYSASERGVTAAGSAGAAAVGGASDTRPSVAFGLSSVILGG*
</t>
  </si>
  <si>
    <t>C_190150</t>
  </si>
  <si>
    <t xml:space="preserve">MATLSGLSKRGEFDTLLRLLQELNKPMLEVVCKRWHYSSFIEEVCLTMKAKPAVVFAKIAAPYVSKPAALFMAVLKACARCRDLDAGMTVVELARKSGVTVDVQMMTTLIKVCKAVGNVDKAYRVYLEMRAAQLRIDSHVYGALIATCAEAMKRDLTVVHERKDQYVLLERAFQYVADAEAAGVTLQAPVWNSLMVCAGRSGELNRAFEVLTMMQQRGIGASATTYGSLIESCVCARQPEKALRVFEVALHKGFESEVKLYTQALSACMLPFPGAWDRAQAIYSALQRCTSVRPDKKFFACFMAVAGRCGRMEVVFELLTEMAAEGIRPSSTSVSGIIHACLDQGNVALARRVYDLCAKQSVYPVPSQFNRMMDVYASEFRFGEVVSLLCDMVAAGRQPNLNTYRIIINACEVTDQAGLAFQVFALMHANKVHILQGKFAQTIYYMLIKACYNQTRYLWLSGGYPPQGPASASGAASSVNGGASTSGHHHASSSPSSSHHPHASPYSTGIPAQRKMEAEKVLAALGGHKLRRGAHQSNPFDGPPDTIDWASHALSAFHHMLGRGHRPSLELLDVLLNCMRAKMLPPDDSTVPGVPGVSGAMAAAAAAGFAASPFVPLRPRNAVFECAFEPRAFAVLEEAIGRGLLPKFDPDAPLVMDMRRLPPVVAEVYVLHILQTLDRRAKRKAAEAEAAAKKAALAGMDLDKAAGVTDRMSMADRGLAALAGAARPRVKDNYHHSITLLVPPFNPDLVKWPSYLERIMNRYTDHMTPEERSKLQRRNEYRRSRARRAVNGSPAAAAAAAAAALSLRRNAADAASDGSDVEASRHAGTAASDLDELEAVMAAAADGDGEAAAAARGLWAREDVAAMMAAGVPAAGMGVGMGDSWGSDSDVSDGEGVDPAGGQYRADFTTGLAVSATLQRMKVWMDMDYANGAITVFAVEVARWLKRRRQAAEAAAASAATSAPNAGGAGGSGASGAGDSNGAGVGHMSAGVPVGGNAAEVAAAAAAGMGVSSARMMGRGAALGRGLPGVEAQQRNIRLGMMTGSGTPPPGGGPPAGAVGGPPAGGSAAGRSPSVNGMGPGSGAVSAGGLFQQHQAQSQQAGSIFGPGAAGTAAGGAGKTRQAAAHSSPRGAQRPSSASASDSAADSPEQAVALESLAARLPSPSRDSSSNASLNRPGVRRVRKAGVTVTPHTNGTSANGVNGNGANGHTNGSYTNGHASNGHTNGASHGGASAHLSINVPSQHAVEVSVAPGMPVKINPQGIPSPAAAPAAAATAST*
</t>
  </si>
  <si>
    <t>C_190151</t>
  </si>
  <si>
    <t xml:space="preserve">MAYRAAQPRPVRLNINGDVPTPFILPYTWYVKQRLYWQLPKVLSVTVTADGELDNTRYKAVANDDCQFGLRVSFNLTEALDKYTGYHLVKVAKVNQTELHFHLSKYTCPCNYGSGCGAACGRAAAGAGAAAGATKPVAEVLSRRATPAGADLVAAVAEAAAAGELGSGVASGDAAGSGPSGSGESTETRAGAAPAAGAAGTGKQGGAGAAPAGGTASGSRPNRGKRLAEDDSDGEGGNSATSGSSSGGSSSRSGSGDSDSSGSSSDSDDGGAVSPEPVRNNPFRQEGHCSCPCHVWRRHWPDPDDPRKHQDHQDQERAGRRGNRAAYPRARAHARQGDDSDAEAYGGDEGDEDWELQAESSGRGRKRAGSREPAGGAAAAAGARPARRPRVGSGGGARGGAGAADSAGGGSDSHPGPQRAGSSGGAGGRCARGSSGGGAAGSQQQQQQQRRRPAPQQQAELQPRSALLEQWGMGLAAQQRLGLGQVHPAELGPGGQPLLLGRVVPVQLQQAGGMRPELAVVQLVCNGELVPGPFPCPVLWDAGPLPAVQLPEAVQGMQLRFLGWGAQDRDPDTLLLLTTMAEPPTGAAAAGPTTGPASRSRRGGAVASAAAGAGARHAAAAPEPADADEGAVLTGRSDVGIPGDVLRDYLGHCGGMPQHMVVELDGQVVPEEYPVLVLDDMGDPATEASIQLTALTVGMAVPGAAGELPGMVRLAAVPTPDLQLPPILLAPPENQRPPCRASWEVKPLEFYTRLRRGERIRGDRMPLEPRLHREHLHGGWGLRRLFVERDGYVDICTAAWCVYITERAKSAFVEKLPPHARNCYFLGWGLMPGGELVLRVSSKQPPDCVPPNAPNAPAMAVHKEALAMAVEAAGIAKYYEEVRLLRAAQGRRTPANEEEEQRASGGMGAVRVGMKRGNGVLQRKLMSVELLLDVAPSFPTRLPITANRGAGGGSAGKLGPAR*
</t>
  </si>
  <si>
    <t>C_190152</t>
  </si>
  <si>
    <t xml:space="preserve">MAAETAGTPAAEPVPIPGLGHAASDTTCNHFDCSWRQHGASCGGASSSSSLRRAFTADVAASAVPPGGAGTGQQPHSSTAVSPPLPILGGGRGSNLSATTTGFWQGSPSTPPLSRSRSHVPRAAAAGYSSAGAAAGPGPAGIGAFAALPDGETPCSGASIGSAGLLSAFTGDSGTLSSAAGSITLNGGMCRLPPGGPPRQQQQQQQHHHATVPLSPPLPTLHHAHQLHHCSNGPLHHHHQHLQQQQQQVNMQYRQQQQQQHQQQHKHATARLAESLIGLGGASGAGAAGSGASPPPSLLLMLAHRRRHSALDPMPMSMGLETLSEEDVSVTTTATPSFCGGVVVASESRARSTGGVTGCEDDDSPRPLSRQESSGCSLTRGSSDCLKVGVAAVHAARLVEKQGAQSQLAASSAWLHTELSST*
</t>
  </si>
  <si>
    <t>C_190153</t>
  </si>
  <si>
    <t xml:space="preserve">MGRAPWRQYQFPEFLWPLELQPEDEYPSAEQVRDYVRAYAWHFDLLPHIRLNCKLLRLRWTGSNHSWECLYADTAVEKFFKTRVDYVVVCTGIFSNPFIPSYPGASDFVGQQIHAKHFRDVSVASGRRVLIVGAGKTGTDCACNLLASRAAASVTMLYRQRVLGLSTRTLFFSRMGAATVPPYYTAGRLRTAVAAATKPLRALFWKGMEVAISSRFHAARATPPSVSLPGDLFYGGQVLDDSLERLAKAGSLEAIRGEVNRFVRNGVILQDGSFHAADLVLYCTGYAKTYDYFDGPMRARLGLQKDGLYLYRNCIPPGVPQLAFVGSEVSTYSNIVTQGLQALWLAHVLAGRVEPPPAAAMEQDVREQQVWKREVMPVQRNRGSVLMTYQTHYHDQASSAFLASLLQDMQLHSRRKGANFLSECFGAYTAADYSPLLSKRDAELVTGLEQAAAACKAAQAAAVAGAAVARAQQQRQRQQQGPRTAAMAVGRSLYPAHLRAPAVAACSAAAREGTPARRLSGDLSNCDADDEESVRSVVAAALAATAAAMESGRHGGYGRSYRRASDTSGDGTCGGAGVGNWTTYPTAGMSFTHGGRRRGGGGGGAGGNGGAVARADDAEEQRRDGGRAGNAHRVALREWRGQMAGSQQPRHSSTRRNTAAPLR*
</t>
  </si>
  <si>
    <t>C_190155</t>
  </si>
  <si>
    <t xml:space="preserve">MTLRTAAVALLRLPLLLLLLAPILSAASLAAFGSEHTSSRSSRRHLLSDMPPAASPALHSATASPPTPPAHPSSSLQIILHAGTDAVMYFNDTGEFVQVPSVEEFLREPTSEWTPYPAPYQYNNDIRLRSLAHLTQQLDKTAESVPGAPRVHITQSQSSLQQVLQLQSSGTPTLYVIAPQDSRAAIYSADFPFNTKVYYAQQQAEDVAGDLHGFVQGGGVVLVTLVDKDDMLSHLLSFLVGGGDSDGAIHCNTTRSWMLDSEDVTHTPTATYYPMRWARLVPLDDLPSEGLDNGQRPGGNSVWPRRLPLLEGNMVKCDSGLHLYELEGANRGETAAGGSPVVLWRPHDSLSSGAVIYAGLNWNLGSDSQMSRLLKAVVAVTHQKTQQIKWAPSPPPPPRLPTNQPSILVYTNPDVVGPSDAAAALQRMKQVADAFDPPFSVSQRKATPKPTPSPPQISTTSQQILLYADPNVVGDVPNGLAATFAPLQRQVWSMASMFGGVAVTSLANGLTDKSFQDALVDVDWAPVLVIPPRRGSGLTGYENMTHIQRYLKAGGIVVVVGTFRTVSPFDPDGLDARELASLFIQAQSDSTGGKLFYLAYDWSAGENTAWGQVLLAIARMVYRRFGEVPPAPAPLRPPSPAPPPDNCNGDPLLPPGVLAPGGQTVSFMRYAEPSVRYDDVCSGRRFRLVCRAGRFYDATTNKLIDSESVLDLFPAENCYQRCNPAAPEVADLGLTADDDYDVGQSVSYTRYAAAEVAYDGTCQAETLLRTCQLPQAGSAGVTAMVWSAPIGKPGFTFKTCLKQPNPAGRH*
</t>
  </si>
  <si>
    <t>C_190156</t>
  </si>
  <si>
    <t xml:space="preserve">MALANMLSRKAGFATSRTSAPFVASRVSPVAAKARVSSAAPSFSRQQQSIVCQAAATAEVAEKKVHPSPLTIAAPATYAIVEIGGTQMFVEPGKWYTCNRLKVDVGSKIKFGRVLALKHEGKLTVGKPYLENVAVEAEVIEELRGPKVIVYKMRPKKHYRKKQGHRQDLSKFMVTSISA*
</t>
  </si>
  <si>
    <t>C_190157</t>
  </si>
  <si>
    <t xml:space="preserve">MWSSRRWGNSQYCFRLSAKVPAGCNNYCCNKADLKKIEFNVNTACDVFGSVVKATVNGVPTKVGTSFDQPTDGPAGSTVLRLTQLGLGLWSDGAEICITLAPGKNAPGCTTLEQLCVPPAGLPKGVCQACISFNIDSYPVFVWSDFLKRYYFNQGRCLDSLGVGGALISGDVNDAAEQMGIKLAQGFSYTPASCGSSRWTTCGSFHTEADAKKMQDWATQQANNVWMESITGPACSSYWHGWQFSITSANSQCFSMGASSRACALDDVPFPTHTQCKKTQFSTPFALVPYVLEAGRGRSNNTLLYCFQTYTVSGDQLVDPQNKCAKSTNLNKVEFFADESYRRAIMGVRVKPKGGSATWLASTWGAVGQTTFKVTPLDWSIEQASQGEICFELKASVSIDDFCLGPETDTCHGSIFDNSMDCCPTYPTTLLP*
</t>
  </si>
  <si>
    <t>C_190158</t>
  </si>
  <si>
    <t xml:space="preserve">MPREIINLQVGQCGNQVGSEFWRKLCQEHGIAKDGRLEDFATLGGDRKDVFFYQADDEQYIPRAILLDLEPRVINGIQTSDLRNLFNPENIFISKEGGGAGNNWASGYTQGEAVQETLLDMIDREAEYCDSLEGFNMCHSIAGGTGSGMGSYMLELISDRYSKKLIQTYSVFPNQSESSDVVVQPYNSLLTLKRLTLHADAVVVLDNTALDKIAVERLHLHKPDVQQINSLIATVMAASTTTLRYPGYMNNDLVGLVASLIPTPRCHFLMTGYTPLTAENAAGQVTSNIRKTTVLDVMRRLLQPKNIMVSTHTKSRDIANAKYISILNIIQGEVDPSQVHKSLQRIRERKQANFIEWGPASIQVALSKKSPYVQTAHRVSGLMLANHTSVRHLFNKVLRDYEKLMGPKQERQAFMQAYRDVPRFADAAGGGTALLEEFADAKEVVQDLANEYAACESADYIQRQMMAS*
</t>
  </si>
  <si>
    <t>C_190159</t>
  </si>
  <si>
    <t xml:space="preserve">MPLVPATRPSIFSPPSPTRLDPASHTATRHPPHLAASAPAAPACGGEEPQPAGRAVEPWPDQLQHSASAPCLHPFGCPQPPPISCHPAHNSNPLPHQPNPKLPGLPPNSTKPLCQNQAPCSSMDPARPARPPPQPPHQSEVTALHGNMPMP
</t>
  </si>
  <si>
    <t xml:space="preserve">MRLLACAQMYNEVGIPIEPFHLRSEREAGYFDAEGNYLEYRLDAEDTDAWLESMMDEHRQVRADPELLARRRAAAAAAAAAGTGPSSSAAAAAGGAAGVAGSAGAARRRRAAAAAAAAAAASKGVDAGNKRDEKEDIEDDNGDDADADDDDDDDEPYELHLLDDTGAELGDEERALLQKRIADLLQSGETPLVGLRRLGRRMHEAEAAAKAEAEGAREGEEAGKEGKKERKKGEEEEKAQEEHAEQAQGVATAAGEAAVGAAAGVPLSSGERQRLRKARRAAQQPPPQPPQQQAQQGKDAVAMEMDGEREGQAAAPAAGEGEKAKEGAEARPGDAPPSPAARQSVAEAAAGVAARRHPPTQLSAVAIEARRQFDALTSASNLLLSAGQFEVYSSTREQLLRAAQRTLGVDVVRSLALPGAPRPVPAAPVPGAAGGKGGGSKGPESAAGTGAEVAAAAGALWLLLPLRLPLRLPLPLGLQL*
</t>
  </si>
  <si>
    <t>C_190161</t>
  </si>
  <si>
    <t xml:space="preserve">MGLSCSNGSRTRGAAAQARQSLHVGERTFKPTPNLRNPAMLSEAEEFAVHMNAFKTGLRRYQTAVQVFLEGLPVVARGNLPRVWERVEGGLCEPLRPNVSHSHPTRVGGEFDEGLLRDARDMLDAELSHNVLRPIDRWLESLAVVRTRMRKLEGLRLQVDARRRRVHRRYMRALGRMEHRGGGGPFDLGMAGGGGMGGGGGLHSRRSRSADPGRRRGYGGARGRRGHAGLDEEEEEEEMGGGGGLTSSPSSSDDEYEMSYGPRGSHEDEVLAVRGKEDFMRSALYYQRKLEAVQSTYREQEDLVWQHLSGLVRDAAWLKAFVAGAMLSVKDALQATAIALGPCKLPLPAFPVAAALPPAGASGHAHGGGVIGALKELASEVTAAARAKPLPAGAATDTAAAGTTAGVASSTAAY*
</t>
  </si>
  <si>
    <t>C_190162</t>
  </si>
  <si>
    <t xml:space="preserve">MKAAANFTLDENERSYFDFFSAILLFVTALGGAWLPKYLCSHGASDTLSSSSFGLAFHLGNMLSAGVMLSAGFCHLLADAHRHILFAGRFPLANFLAACGYIITLVADQVVQAVSEANAASSSVVAGGGAGEYRKLPAAELTSALARSNTDTGLTTAVHREGHHHHRGSNGSTMGSGDPEAGEMSHSRSSGALNGAVGGGGAGVSGAGGAGSSVKQPLLADLRSGAGDRDSRDDGAGRMHSVTAATKGVEDCHVGGVAVLLGAGGRKLSFATAVLLAAALCIHSILEGMALGAQVSMRSTEDIMMAIAAHKGLAAYALGASIVESGASSTRFWTVIGLFAAATPLGILMGYGLSSSANSKPGAALSALASGTFLYVAFMEVIPKELADGKNRLLKMGVFLLGYGLMSLLAVWA*
</t>
  </si>
  <si>
    <t>C_190163</t>
  </si>
  <si>
    <t xml:space="preserve">MVKYMTCVWVSTNVQGVHYDKAVGTGFMRLFAYISGANEDMKKIPMTAPVRVELTPGQGPFCEDHFKVSFFVPFDMQESGPPAPVDSTLFVDPAAATDYYVLSYPGRTNEKEIIEKATSLVQALDEQKLPYDFSSFFAAGYDSPFRIFNRHNEVWVAAGAQPAAVAAEAAK*
</t>
  </si>
  <si>
    <t>C_190164</t>
  </si>
  <si>
    <t xml:space="preserve">MTFRCAPGAREVNPLHDLRFIVVLWGEPLTTTTTTPDNSSSSSSSSSSSSSSGTAVPPRCPVLSYSQVLGAGAAARAAGRWQPAAVSPADLATLVYTSGTTGHPKGVMLTHANLCYQVRNLSHFLQVRPGDRVLSLLPPWHIYERTCSYFVLSSGGQQVYTNIRRLRDDLVAHPPDHLVCVPLVLDTLHARVVQKIQAGPRHRAAIATALLAAGAAYVRARRVAQXXXXXXXXXXXXXXXXXXXXXXXXXRRALASVLVYRKVREALGVRRTVISGGGSLAAHLDDFYEALGLQVLNGWGLSETAPVLACRRAVEGQPVEDAVAASPLIKFVVLVGQDKRELGALVWPDEDAVAAVPELAALSAAALEDRLMAEVTRLNSGRPDYHPFDHVAHIAVLRTPLSPDDGTLTRTLKPRRAQIAQRYERELTQLLGRLRG*
</t>
  </si>
  <si>
    <t>C_190165</t>
  </si>
  <si>
    <t xml:space="preserve">MVGGGGGASGPGQGALGVAAAGGDQQTGIPGALREQQQQQQQQQQQQQQQQQQQQQQQQQQQSSAVLVPALLQQTEVVYNPTVLQYTGIGSVAQRGVVASLRPDLYDQTRTSALTSSNGLRFAGTLFFNGLNGVATTALQLLGSLVDRGPWGRLLPQSLTLTALSRSGATTTDRVAYKPNWVLTGTGPGKPGAWVGCAR*
</t>
  </si>
  <si>
    <t>C_190166</t>
  </si>
  <si>
    <t xml:space="preserve">MQAPRARSQRSISRRSPQPRASGFQPDKVPFPGAVTSASPLPAAPQPTPLDVELQGLSPLEAQKRLTGRVKAARSLADFAAVIHAGGRLVDAICLVAILSGLPRAVQRAALPVLTTSGTSSSGSSASRGGSGASGAGASTQLQLPEQEARELAALAGGVVALVRLRLREFDLNGLVTVTVGLLATAGVQPCGSWLSRYYAAVERQLEEGAWGGGDLANLLWGLAKFDLMPEVWLMDQLAAACLAQLQRSHCAADGATALTCLARYSCTYNYRLPDEVLGAYLAALQPGLRAAAPGDLVAIVHSRLAPTGTAAAAATAPAAASAAAASGATTGGAAAAGGVGAGARAGHGHAHAHHPQGELSGADFSRLLWSLSRVDCTPPRSWLREFVEVATPKLGSLRHRALSELVWALAVWDAKPSGRFLDEFYRVSARRLHEYPPAQIADTLSALSKLGCRAPAPWLGGMLAAFCASLLVAQQQQQGSAAAAAAVGPEVRSHELVAVLEAAVDIADDRVWLGQPQQRRLLQLLADTAASKFAVFDAVSHSRLVLALARANLCPGAAWLAQQQRAK*
</t>
  </si>
  <si>
    <t>C_190167</t>
  </si>
  <si>
    <t xml:space="preserve">MALVGLRAALESLLGPARAGRFTDADLRLLLEGGYATLDDLKDASYTGLQQAGLKPARADQIIHAQGGVAAAGRGAAAGPSSGSTAASSGSKLLALAVGLPLLLIALTVDCGVSKVDEAVRCARACTSYTQELRCKGVRGVGFLGSVGMGVAAAIGTCLKRMMRLCPGSSSGLDDDRSSG*
</t>
  </si>
  <si>
    <t>C_190168</t>
  </si>
  <si>
    <t xml:space="preserve">MEAKQWRARKPQSFSSVGSQDVDTLIRSVKLVEVRGEVVAPQEVQVPEGTPECASFVQQEGRSEDAMTPALLQHHQQQLMKLGVVFDKLGGFEMYDNHSKGKLLGFTCGEKSFNGGFDGCVAPYGLTERSLVHQLRIIYEHELNIKAPRKRQAVVELLGAYAWGRCPVLLDLTDGRKHNVYTIRNKYLLVWDNLTPTQAYYLQAQHLRAAGSVRAGLNLQLHQIPEEEQRTMRHVQQVLSPTFGGEAALQEQQEY*
</t>
  </si>
  <si>
    <t>C_190169</t>
  </si>
  <si>
    <t xml:space="preserve">MGGHGGLNILPQKRWNVYNRDNRLKVAQDEAKAQAKEDEARERHEQAEREHRHALLLRRAGGDAGLELGGGAEGDGAAAAATDQEGAEAGGSGAADGQPDKKLEHINFWKEQETKLQHPENEKEQREAAKRRGNPDFYTSDAKFDERFALGYGIIGGDKPWYAQPLKPEPREPVGGALAALPGSGAAASALLGGARSRQSQQQQQLLVAAPALRHDHYTSDSSSDTGDSNTSYSSSSTSSSSASSSSGSDSDSSIDERQRRRRREHRRSSSPSAKRDHRSRSRSHKRDSKARSSSRHKKPKSSRGGKDGSRRSRSGGGKDRSGKKRRRSDAAAVVTAGGGGGGGSGGSKSLEQLRAERLAREQAERAKQRGVMAGLPGALPDGPPQKQYNSAFGFAAAMKRRRTQ*
</t>
  </si>
  <si>
    <t>C_190170</t>
  </si>
  <si>
    <t xml:space="preserve">MALVNLRAALESLLGPARAGTFTDADLRLLLEGGYATMDDLKDASHTGLQQAGLRPARADQIIHAQASAAGLGVGSAAGVGDAATLRGLPAVFGSVSRVMHAGASIGTAVRVATFGDGTGNIVLTARHCIEEGGACLHDLSAFRSALRFVAARADLDVAVFRGRRGPGLWLRQWTLLPGEWLGVASFPLAVNQELAADDASLPPGMPNSSGGAVLSGSSVSGGDTLLLAGIYTGIVYHLDDATSHPSTDSGSGGGNSTGTSASGRSSGSSSTSPALIERDPDALWTPGADALAADAVAAAAGDVAKSAELSRRSVGHKNSVGVFTTAPALWQLLQAARVAPLDPEQVAADQAARRTTKRGRR*
</t>
  </si>
  <si>
    <t>C_190171</t>
  </si>
  <si>
    <t xml:space="preserve">MWLEMEAKQRRARKPQSFSSVGSQDVDTLVRSVKLVEVRGEAVAPQEVQVPEGTPECASFVQQEGRSEDAMTPALLQHHQQQLKKLGVVFDELGGFEMYDTRSKGKLLGFTCDEKSFSGGFDGCVAPYGLTERSLVHQLRIIYEHALNIKAYYLQAQHLRAAGSLRAGLNLQLHQIPEEEQRTMRHVQQVLSPAFGCEAALQEQQEY*
</t>
  </si>
  <si>
    <t>C_190172</t>
  </si>
  <si>
    <t xml:space="preserve">MVSLPAFFVYSGDVMAMMAAAAAGPVGGAGGGRTLSGRPVATSGVVGDIPLLPSESFHKNGDAHRGSNSSINNGGGHGAGTSGAEPMSPASDGGHFANGPGYSGSRSRTGAGNGASGQRPSLLMLQLAPWRKRVMAVMNSLYFYWLLVFLTFFIIFVDDFKKAVLPPSCDLPLEITTTCVLVVFIIEMALSSLLRPGYFLGFYFWLDAIATCSLAFEVPTVRLKFFGGSEYINLADRGGFTDNAGDQLYISSKAARVARIFRLLRMLRLYSMYTQYVRRRRIKQALEAAGVDSNVAGSNETLSILEFEMQQEQERKTKVGQKLEELTTRRIVVGVLIMILLIPCFDIRLGTFGRPRTVGESGLKMLHSMAVAEGAGTDSFRAALHTFTEEVVFKAGAKETSFLFQLLIANTTYLPLRTEPRRFEELYFAEYSSLQCPADPFWPADAVAAGALVPDSTDGCLRWDTFAVYDWQWYSQLSVSHAGAVAVALAVAVAVALAVALAVAMAGSARRISQRSKSILNMARSLFIVVLLVTGAYFLNRDSRNLVLLPIERMIHRLQEMAENPLALTESRLQLQAPWQDKLQALPPDPTRHHGRDSIGTAHTGSSAGGDSLPSGMAALEAAATKMLAAEAATAATGGTGGGGAREAAQLGGDGGQEKGKGDVVAMIGAPGYGSGEGQGKSGADGYTAVTLMADGQGKRLSEGPAAGATHSGGGGGVPKHLLSTGAAEGPGAGGGGGGGGGGGGWARGSNRGSDQAALSRFMSFRVRLWARWVRARQLLRTWAERVWTYLWDGPPEGEADEAGGTGAGAYETEVLENSIAKIGALLAIGFGDAGAEVIAENIRNDGDINPMVPGRRTVAIFGFCDIRRFTDTTEVLQEEVMEFVNSIAHIVHTAVSTHGGSPNKNIGDAFLLVWKFPRGFRMRDINNVVRDTRDASQVPERQLKALEGTPVPASGTAAATAASAAVGTAAAAAGGGRASPGASASSAPGTPLIGSSPLKPQQQSDSPAPGSAGGLNGSKRRLLPFGSAGTNRVHPAAGGGAGGGAATGMAVVAAGGPRGVSSSGPSASVAYGYHPALGAKSGTGGGVMPMSMPMSMQVQLSQMQAGMQRPGSLAAVKANSSLAHTLSLAQLADEGFGLTAADGTPLAANKMMLVKALMSLKHDIEMSWQAKRDVINAIADNALAAFVLINIALKRSARLKKYAQRKDLNARMPGFNIAMGFGLHVGWAIEGAIGSEYKIDASYLSPNVNMASRLEAATKQFGALILLSEDFVECLSPLVRSRVRQIDCVTVKGSTQPMGLFTYDINMDGVPEPSPAQVEAGDDSAVEELLWRSYSCAGSEWETNPDLAGTWGLDADFKQEFDKGFRAYRVGNWREAQQWLEGCRGALTDPRTGLPRVDGPSDVLLKVMAEHGYTAPPGWRGFRELTEK*
</t>
  </si>
  <si>
    <t>C_190173</t>
  </si>
  <si>
    <t xml:space="preserve">MASKKGTDAPAALTDPLKEDPTVIRDEAQFPEPSLYFKVFESEAGEPEAKIRADVNKLYDRWIEKYGRRWPEDGINTEDMVWLAEEANKRKRAKPRPRGTVAAEKTEYEDEFMPDPTVGAPVSAADAAKAARRAKKDRKKKKAAGGAEQPAGPRTNYEKTVAGGKWVTDEFESADYEAGNLEKLWDMYLWDREGKPTMMPDTPAAQQEGEESEDFDDFYTAYRPRDVDSEEAREAVWATDEFESDEDNTESEWAPEYVGAGLGLVAEDPLNPQYSLRHSNHPLAPFPGEPLKWASYVYPDFTTFEGLSKQSIPHGMGVMTFGTGTGAGFAMSQTRYGDKYEGEFQAGYAHGLGQFTSEASGEVYIGEFFAGSATGTVVEINVLKDELDDPFEIALRNSLHDAKLRKWKAMSPQDNKLPYCLXXXXXXXXXXXXXXXXXTAVLMYTLVRQAYPARFLCEKLRDQLDDESSYVEDDAASGHPGALLSREAEDDRLARLYEQAGVSKEDERRVEGLAARWRRLLAADEEEVLGGAVGAFRRPGNPLAANDSDTGFETESDMMEMCDIPEILGTVQEARQIVERARMWRFKPYGEVGLRMAQDANGSPVSLMQEPLHYPHGTKFMAPGPLGLCHAVPDDPSLRQEMAKVAHNYAAIYRMYNFDWDPEPGTVQYKIDQRIRRAQELRNNAMARYLAAADEVLRDGAAPAGEGDQALLLASTSTGAPEAFDGQGNASGSGSSSALSSRGGSMFASMTLSRPAPMAGVVSLGRAARVVLGAFADAAKSVPMARPRLARPSGRRQ*
</t>
  </si>
  <si>
    <t>C_10001</t>
  </si>
  <si>
    <t xml:space="preserve">MTTAPCTSRQPPLPTTREHASPSPMNTKPLATLPIPPPSYITNHLASFRRCGPAAAVLPLSALRLPPTPHPGPHPGPTPAPTPAPTPASNPAWPVPTCAPRPPPPAPCVARSPPAAPSGPPPRPPQTPGSARSPAAAPEPPGSPS
</t>
  </si>
  <si>
    <t>C_10002</t>
  </si>
  <si>
    <t xml:space="preserve">MQGAGPPGGHNPFGGPGANPFNAYQVDTTAQFADEVVPAVPQQPAGPPGGAFAPQGAWGGAGAAGAWGGSPQQPAQGSFGPQHVNLQFTDTTAQQYVSGTMGRGEERQNLVHHGAGSTDPGASSSVPGGMPFPQQQQQPYSAGDGAPSGGMPGAGGERGHREDYTKYPFYNVRRYREYFDVDTTDVLWRVGNSMIGVFRPNFMEVTMKNPDLWVCSFRYGPFWAATTLIFITAVAGNFVSWLAWRKNNSISPPPPPILPSPSPSNLSPSPSPALADSAGSELANVGRLLLSKMAQDQWFTDYTKLATSAAIFYGYIFIVGLIVWGVVKWFRGELKLVNVFCIYGYCLTVYVPVSIACVVPINWLQWLLVMLATALGAGFLFMNFKNTIYSAAPAKAVPVLLAIVLAHIALGLGLKLYFFQY*
</t>
  </si>
  <si>
    <t xml:space="preserve">MSASTSSGASAPVSVLDVAAWTAMVPQDVLALCAEVDNEKAITMKDPVLILELNEQALNARQLAVPAGVVVSKTAVAGIIGAHMQEVQDVTFGGPSRLVFRGTAKDYQAAQNALCFTHWTRPARAVGLPPNLPDIGKAYGAVSASEVVALAAPFNA*
</t>
  </si>
  <si>
    <t>C_10004</t>
  </si>
  <si>
    <t xml:space="preserve">MLLALLLLLALLAAVGPACPPFHVKHQHQHQHQPRRQQHRWRAARLCTVLARKRRPTACPPAAMSMPSASASPRTWASACPSASSEPRRAEKKLTEVFQVGDVEGGPVAGLLLRAKHVLLLLALLLLLLRRRRRLVLRLVLLLQGHLCRRLHTYALKGAASATSTVDGTAPLALPMSGRFGGTRPAAAASSA*
</t>
  </si>
  <si>
    <t>C_10005</t>
  </si>
  <si>
    <t xml:space="preserve">MGLWRGVGDAPYGSVFRISWSAPTAFRHTGSAPLAAAAPAPGDEEPGTPSAGASRRTSGTGGATGAAGAGRVGGGGGGHVEVVALRGGKGLTELAQEVTARVGPSGTAGVSLQLVDESLAILKDKPWRRMGGPGGAGGPSAAALAAAAVATGTHALSIRDRSGTSPAAAGSSGGGVMAEHPLGLLGASPPKSFGYEMLRFMAGSVAGSRSSGRKKDKRGVSGGMGGGGGGGPAGGGVRRQAAILQHLVRLKVAAPSRQRPMSGVWSGVYGPHGVEVVSLGYEGTGSRARLVATKVTANPGLELANAVAAAMAEAEAAAAAAAAGTAAPAVAPPGVVAVPPGLLVAPAGMQVAPPMWAMPGAAAAAGQAAAAAAAAQPAPLAVHPPPQPDAGMGAGVGALDPQAAIQAQLAATAAAAAAAEPADLWALLRPPPPPPGMPAASMSRTGSTTAVGLAGMGGQEAVAPATEVVAGVAGAQEAPAGTGAAATRRTPLRVVAIYKGQGRVAGAGFSNPAWIDGRLWVYDNGRIGFLWQGDFDFIVDLERLSATVCGLDLSGSTRA*
</t>
  </si>
  <si>
    <t xml:space="preserve">MADGASTSGPQGEELTLLTGSDAIKIILLGDSAVGKSKLVERFLLDNYKPHQLSTYALTLYRYNFKTQDAKTVACDIWDTAGQERFNSMHSSYYYRAHACIMVFDVTRKVTYKNLEKWYDELQDNCKGIPTLVVANKIDIDYKVTSKSFNFAAKRKLPFFFVSASDGTNVVKIFNMAIMAGMRWKAAPKDDFYQEVLDLLGEISMDTRKQLEDAVKALEDEKDKDGEGQ*
</t>
  </si>
  <si>
    <t>C_10007</t>
  </si>
  <si>
    <t xml:space="preserve">MLRTGMSSLLGRQHAGRSMVCRQALRPAAGGHRRGASPQLLRSQPRGEESAPSATPSGWVSFFATCHPGLEQVVANELLSLGFRGVEPGRAGVSF
</t>
  </si>
  <si>
    <t>C_10008</t>
  </si>
  <si>
    <t xml:space="preserve">MAAHGEPAQPAVTATVTTTNGGHRSALNFPDYRRSVAFKYVKRGYTFLMSYVLTIALVPLAGMLLLELVNMHRTGELTRLVGVAKQTDLTFNLVTVIATIAALMGVVISYYILRTRPVYLVDFQVYRAPDSWMATYTRFMAGSRKCGRFTDEALEFQEKIMTRSGLGQETYLPPGLGCSVGSPGYPSADAATRLEAARLMDSGDMDTAVQTVPPECTMENARKEFEMVVFPIIEELLQRTGVHPKQIGVLVLNCSLFNPTPSLTAMIINKFKMRSSILSYNLAGMGCSASPISIDLAKQLLQLHPSTYALVVSTENITQNWYFGNDRDKLLPNCLFRVGGAAILLSNRRRDAWRSKYELMHTVRTHLGAKDEAYSCIFQMEDSERNIGVRLTKELFAVAGEALKINVTTLGPLVLPLSEQLLFFFNLVARKVFGYRGKPYIPDFKLAFDKVCIHTGGRAVIDEIERQLQLTNDMVEPSRAALYRYGNVSSASIWYVLAYLESFNGMRRGDRIWQMGFGSGFKCNSAVWRANRNFKCLHQAWEGFNLEEMRAHLASLPNHHNKKGS*
</t>
  </si>
  <si>
    <t>C_10009</t>
  </si>
  <si>
    <t xml:space="preserve">MTGNENSPDAAGGRHPVNRLPKHWYLAIVYFNVVLYSICWMAQAPVLPYLVDSLGASGSMQYARLQTAFSAIQFIGGLVSGPLMDRYGGRWLLAVSFGASLACYGLTATASSIWGLYLSRVPTVLQHAVLAARAIVAQLSSDGDRARVLGYVAVSYSVGFTVGPAIGGWLSARSLQLAAWTATVGSAVSLVMILALLPDLPSHADAHHKNQSAKGSEQEHGSGNGVAQAGDTAHDGAASPVDGKTGGMKAMLSSFVEVARRPGVSDLLLGKVLMGLGSAVYQSHFAVLLKQQYGLDPNRNGMVMSYVGFLLLGGQGLLVGPVIAAVGEPAVELGCAAALVGVFLALSACRTMWQLLVLMVPYAVAGMLYSNASTSRLTKAVLPQQRGTALAIDMSLSSGVRMLSPTLGAAAADRLGHQAVPLLGAGLVGLFLVALQLGLARIPLPQTVRGRWGLFGGGGSGARGGAETKEESKKD*
</t>
  </si>
  <si>
    <t>C_10010</t>
  </si>
  <si>
    <t xml:space="preserve">MAPKCGVVCDEEKVCSLLKSDPAASSSTAAGSGSAGPSGSAGASGSAGTSGSGREPNEALDKYKHSMALSYVEDNARVNFCPSVPWCGHAVQVDGDPFVEPECSCGKVFCFKCLKDPHTPCTCKMWDEWDEKIHGDSETRNWFMANTKPCPKCSKPVEKNGGCNLVMCKCGQVRTAKVQAFCWLCGAATGTQHTWQKIEGHSCGRWKDELDRKIDNAARSHKRYMHYFERYKLHMDSYSKEGVKRSDLLKRIGEMVETGIEARDYTWLVRALDQLKVARGVLSNSYAFAYFFFGGEMYKDDFSDEDNKRNQDLFEEHQQRLEGEVERLSGLVEECSESLTIDSDARVRVINSTVSIESRILKFFDMIEVDLYGKLQSCSAQIAVYRPKRNLVA*
</t>
  </si>
  <si>
    <t>C_10011</t>
  </si>
  <si>
    <t xml:space="preserve">MRFITASASAASAPSSPAAVDTAAAEGAAASAAPMERRHSSLVWESSHSDRRASPQVSHLENRWCSVTAGGSSPSSGLAAMPDAGVNSSARKALTARYGCPSCSSGCSCCPTAACSSARSLATCVCVRARSSACSSAAAILSSSQRPSAGFACYDDQWCYTYAYATSPAACRPATAAAAAPRAGRRTPAGGTPCAPPGCPHSWACLARAAARSATGTPTCTHDRCGASPSRAAASATCGEVDVTSPLSPAPPYPGHSCMRSSRSSHASTTARKIGATQSTAAAWTAPSAPPSAGAAVGGSRASSVDSERCVSCSCEHSAIWRSSGPEAAEYSARSASSASALAAVAAIMAASCGDEAPTLSSSCISLSSRLNMTCSAEPTLAWLRDSTPSTSAALPTSACSCTDLRADSRNSASAATASMAERSTSASTSSAAAAPIAAPTQCPERPAPQEGARLAVAAHEPAKNDLYAWAPRNSHAPCKTALTASASVGLPFPASLAASAAASSSSAALAGSGARPSPPDSSRLPTPAPPSTQHATHLAALAPGSAAASSSACSLQRCRKALLGRSSSILGTRSADRFTVLPADPSMGRSGSMPARASERGGVGASARCPNTPLTSSLSAFPLRRSLPSSASSSSSSSSSSASRMTSSPPPPASAAASSASAAASRSGSARAA
</t>
  </si>
  <si>
    <t>C_10012</t>
  </si>
  <si>
    <t xml:space="preserve">MLDRIHELEAASYPEDEAATYDKLKFRIENASNVFLVALSAEGDGEPKVVGFVCGTQTRASKLTHESMSTHDADGALLCIHSVVVDAALRRRGLATRMLRAYTAYVAATSPDLTGIRLLTKQNLIPLYEGAGFTLLGPSDVEHGADLWYECAMELEAEEEAEVAEA*
</t>
  </si>
  <si>
    <t>C_10013</t>
  </si>
  <si>
    <t xml:space="preserve">MGKHRLPAIANRLRLNRGFDSAWFAEPGQYAKMLQRDWQVTKNAWSFVLRSSRSAPRSNKDDGAAAAAAADPTRPRYPKKPQPQQQDARDFPNFRPARVFSQHVPYKSIVSVFAYQAPKEGPQAKYGLFQADRPKPPPRGGSSGAGAGDAGRAGGAAAGGAE*
</t>
  </si>
  <si>
    <t>C_10014</t>
  </si>
  <si>
    <t xml:space="preserve">MAACNFVASFYPQEHRTPPLPLVALLGCPELHREIGDFFIQQHRPPLVFHGSNEPIEQFVARAFGPKKQSVLLGPVMGILKSDWFAKHRGKKPAMAVALVERRDLEGDPSTWNRLVYGLKLIADGAGQRGAGLIVGVVQQQLAVYAEFRQDWATAVAHYREAYAGCLAVQVVAAPAQGAAPARGPASGGGVVVVKPQKWTEVCAVAELVHLKLLMLAVHQGRVEEAVAQVRAHLGHFRSPPGSLPPPAASSHHGYLVRQHQVAAQEVGSHVDSLPPYLPATFTHSALGLGAQQATPVPGTGGVGAGPTGGGGGGSGAAGGGWAAGGPVGGGGGGLSPPGLPPQHPQHPHFHHISAPPPAGYPHGGQQLITGGGAAAGPTGLGSSFTGASAGSITGGTVAVPSAVSTLISGISDIKQGIMKNGTPSAPSSGAATPPEPVTPDSSAPQVPLPHLTTAAAAAAAAGGGAGAPPVPGTAPPPPTVTSGGLPRHFHYTLQNFGSTPLELMVSLTDSPSFACAGERSPSLTVPPRERASVSWQLTAPAAGHLALPAVRLLAPRHNCALTTQSPHVYVAPF*
</t>
  </si>
  <si>
    <t>C_10015</t>
  </si>
  <si>
    <t xml:space="preserve">MILKKGKTHLLGSIPGWKPLFRAHVGKKLRDPGLTVQVYCLPDNYEVLDKSLDDIRHVRDPRFRPEEGVGLRVHVSIGGE*
</t>
  </si>
  <si>
    <t>C_10016</t>
  </si>
  <si>
    <t xml:space="preserve">MTIHKTNKPRVAEDGEYATATSTLPVLQYYPARGRAEPIRLVLAFAGQAWFEPPPDSIRQIQAIQRREWDGYPFRQLPRFIDEVHGEVDLVQGGAILRHLARKYDLYGGERGDLVAAARVDMMLDGVADLRVKLRDLVVSKQLAQAAVAEYTGSVLAPERELKEHGMMGPGLACLEYVLANSRFSEAGWFVGPRPSVVDFAAFDLVGG*
</t>
  </si>
  <si>
    <t xml:space="preserve">MSFRELRSFTEVMKALGYPRLISMENFRVPNFELVADCLYWLVHRYYPGVEIADDISTESDRVKFLQSVAQVMLTKARMKLNIKRLYAADGNAVKELLKLASLLYKATSKAGDMDDDAAEAIDVANSLKGFNPKEIKGLAAEIIKAGAGLYDALGQEPELREHRARAVAGHVDTDFVERSIREAIAQVEDNIRSLENQMEDLERNEKTLDNKIEKKKQELERQEKRLSTLQSVRPAYMDEYERLQGELNGLYQSYLDRFRNLEFLENELEAYYQAEQEKMEAQERRLKKMQKRLK*
</t>
  </si>
  <si>
    <t>C_10018</t>
  </si>
  <si>
    <t xml:space="preserve">MYDTHDVMGNLDGDFDDEASIDEDDNTDGGEVSRQGSQAGGMGGGGGYGGGGGYMNGGGMDDDENNLIQDDDEDDNDF*
</t>
  </si>
  <si>
    <t>C_10019</t>
  </si>
  <si>
    <t xml:space="preserve">MAGWFQGVKKFFGWVDGDGSEGAEGDEQNQPSSSSGPSPRGHRGRAAAGARERRHEPVLREMEDDQHGGVQGLRWYAARQVPDRHGDYANEFLDEDRAPAAGPAAAAGAGPASAAAVAAAVERVLHGGGKEREAGGGARSEAASRAAAAAMARAAGKGGASSQGGHHRTGQAGKQLQVTAVERGNVVLGH*
</t>
  </si>
  <si>
    <t>C_10020</t>
  </si>
  <si>
    <t xml:space="preserve">MHIPASAAATRLLLPLLAAAMLATAATAAPTVTTPSSGLSDYTARSKGSYLSHQLGLNTECTYESLYVDIAEGVVTEDASGGGRRTGPKPETTAVSVSWSRGFWCTGEQPVFESYSGHLEDVNPAALGFKAFKVTPTADTIQAQGLISVPVCDLACGKPAPAVDNHDEQPQPLPEPCEPTCGTAVIRLDVNSRCATQPQVDRSTFSTTLPDGTRYRYSSHGRACHSGFDGTVSVSFVPDTPAASGLAAAARPQPIPSTASGDAWEWRAYSYDNQAYTTRTKPTRVRV*
</t>
  </si>
  <si>
    <t>C_10021</t>
  </si>
  <si>
    <t xml:space="preserve">MPRAAQRQLATLDAAFPSATTCRLVFPKYLLPPSDPHGLGAFRSHYRAPLLGSAPTAADPDGASGRSRGVGTSSGHGSSGAGTAAEQAAVAALSGEQGGGTGGGQGSCQGEGQGPGLAAAPPLPALTLRGFPQLQALTLSGTLSYRDIFDVPRVTSLRSLTLEGRAAVGHTEGYVYLAALRRLSSLCRLQHLALLGPVFTCAPGGGRGDADVDPEDAEQLALAPVLPRHDGAAAVGGLAATLTCLISLQLATLTPVLVRGEGEEDAVGGGQPAATPHLVPCNWARLPLEGFTGLQELSLTQPGHLPSSFWAGLASLRQHAAPAAGGGAGDSDNGGAGSCWRLRALSLDVGSSGIVDELPCGALQGMTRLHLSGVQLDALSVLTAGAAARGCRGCLADLVLELPAEGCCDPGRRHNVATLAALGALTRLELRTSAPRAGGAGGGAGGGGGGGGAAGAGGTAGAAGKGRGGHGGGGGEHLLLNDSRLQVSCGAGALPDFTLTRMLTPGADGCCGRPGQLACLSLRLPGSRLALGQLQALRRLSGLRSLYLDILPPAEVALMDAELRHLTGLRALTLGPLYGRGCSLQPHVLPVLGRLQAVLRTCRLQQAASG*
</t>
  </si>
  <si>
    <t>C_10022</t>
  </si>
  <si>
    <t xml:space="preserve">MQLSVHITTAIVKGCFGNGDSGFIASVQFCLNGTLEAVGAAGEAGAANAAAGTAAGAGERQGAAAAQPAAAEPPPPQQPPATANDGQVADAAAAPTEAAAANGVVTGAAAAAAKPDGGTGDATGAEGQEVIDLLSDSDGADDADVQELAAITAATEATTAKARAAASAALAPRPALADYIPVGKEAKAAASALKAPVKPAAGGGAASGGKAGGGGAAAGSADALAEEESIRKLGQRPYWMSHVSRIESPLLRLHQELVELCELVQPTPEEAAARAGAVAAVREVVGSIWPSARVEVFGSYATGLYVPTSDVDLVILDSGCTNIQAGLQALAKALTKRGVGQSIQVIGKARVPIVKFETVDYGNLAFDVSFDVANGPQAAELVKEMTGRWPMMRPLILALKLFLQQRELNEVYTGGIGSYALITLVSAFLQMHASRRSKQAALVAEAGAGKRRRSGGAAAKAPPPLEGTAGAAAAAASSGCVEPGLGALLVDFFRFYGRVVNMPDVGISCAGGGQFFRKVDKDTPKGPYGFDGWLNTDRSYLLATEDPKDPDNDVTRNSFNIMRVKTAFEFAYQMLTAPVRRDESLLARILRLGPILASRPRSGVAHLRDLGYYTQPPPESAQERQQRQREAERQRQRDARRAERDERRREEGAGKEGTKEGGRGKGGKEGGSAAASPSGQAAAGAGGEKKGAGKKRGREAPVEAEEGAAAAAGGEGREQGAERAGKRARGNGGQSPKPHQQQQQRQQQGKQQQGQEDSQSLSRREKRRQKKQQAGEREAAGGGVAAAGGSGGGGGGGGNKGGTVGKKRGRDEESPRSSGKGGGGGSGGGNGHKIGGGGGGNNRDNKGGGRAKVSAHSNSNRNGGGGGSKGGSQPSSERGGKRARIDNGGGGGSGGGHRDGSSGRQHQHSHSHSHQPHSQHPHQHSHHTHQHHSSGSHPHQHQHHHQAAXXXXXXXXXXXXXXXXXXXXXXXXXXXXXXXXXXXXXXXXXXGGGGRGGQQRGPISIVRGQQQGYQQGQQRQHVFFDIFELLYEETTPNIMDAAKGETLLHNAVARSQTGLVRALLGAKANPDTPSKEGLTPLMTAVRLSSCEMVEMLIDGGADVEAKNEFNGKSAFAMAVNLGNLELDGWVALMGAVLNRSAALTELLLGAGAAAGVMVPPGEFLAMESSPLMAACGEGAVDVARLLLAAGADPNQANSEYNAPILTVACKCDESLGRGYSYSLSRSTGGSSSTLGAAAAAAAAAAAAADPGALLSKSVSGGAAGSGQSSTHRGGGTQVYLDIVRVLLKGGADPNTQGSKNGVTPLLIAVENAHLGLLRVLLEAGANPNLADTASPSPLVQAAYSGSRQCVELVLAAGAELEEHDSGRRSLSGGAIPNWAPQYGAAGPGAGGGDSASGPAGGSGNAPSGGSGRRAAGTDPNATTLVGVSPLVAAIGAFASGDGNLELIQALLDAGATPNAPFFEEDTILTAAVDGGNPALVATLLTAGADPNQSNTAGALPLQMAVSRGHTELVRLLLDAGASPHIPGLDWSSLRYYHKGRHDILELLARGGVVVPPPPPSELARGRSSSSSGQTSTSGRRLQTRPSASGAEAAGVTRRSSQGGGRVSASGSADRLAGGSVERLGGTGRVSVNGLEPSGSPTAAAAAGGGRRPAPLQMAGSGSSGQLLEEAAAGGAGGDAGPSSGPSTGPSPQMGMLLRSPMAHRSGASGGGNSSRSGSGGSGPGGLGGSGRAELLGKSPSALTRSGRSDAAVVAAAAAALGLQNAKSSGAGGCDA*
</t>
  </si>
  <si>
    <t>C_10023</t>
  </si>
  <si>
    <t xml:space="preserve">MVHLSLWRPSPADERRVKQEGSRSSWNYARDLVGKTREPAAVQALAKQGWIIDSVSVKVGEGEKAYKAARACLQRWGHFQLGWSNVDPHTGVSEGTVLAVTSKTLFLWNCNPLRIVSGSNMLCAFRFAHGCLDGHMLTGEESFSVEMRPDGSVWYDILTFSRPLHPLAVGFFPLTRFFQHKFGQESASAMARAVREQTAGT
</t>
  </si>
  <si>
    <t>C_10024</t>
  </si>
  <si>
    <t xml:space="preserve">MLVLVALAVRLALVALGMSRAAEARRRRQRAVAVAAAAAVPPMPGVGPAAGPAVGLAQQYYF*
</t>
  </si>
  <si>
    <t xml:space="preserve">MFSSGSANPDALELAATKKNLRDALAKVEILTEQVAIVDELTVQMKEQDELIGELELLIRSDKEKQDAEREALNKQLEAVKEQLEATSKELEEATAKLGAMPDIASLQQQVERLRDAEAKLEEAQPQLARLAELDSLEKQVAELTAKVVAEGATREQLVQDLEEAREELAAAQGAAAVARKDAQEAQEALGKKVEELAAIEADVENMRKTMSKGGKKGRKQGVPAAKGAAKGFAQPVVPTPNPATATPTKADAGAEHLRDELKQAQTELEQLQGTLEEREAQLQAAQSAVEFLTSQCKEQELHLADLQAKLDASGKELEARLRTEQELQQLVSSLTVRLKAEANDKEQALVALRRQLDGASGDRSSLVQERDSLAQEVEILRSSMRDMEDRRQLQDMAIGELDVSLNDLRVEVETAQQLKLDLAILAEAFSAKEAELEAVAARLEGADEREAELQAQVEAAEDVMSGLKTALTDLQASSTEMAERFETLEATLRARGEALAEAEARAEEAARKLAEAQEQVAGLQDQLSANTETLSETASALSEAQAAEASQRMAAQTLSERLAAEQAAVIKQTKDVEALREQVSMLNEQIAFLSGSDSSIRKLQDALRRSDGELAELRGELAAAKGESAAARTQAAELSRLREELEDATEQLAGKEAALVLARRAAEAAEAEMRNAKRQVENSTAEVLTMRTQIGHLNNELTAVRQDRDAASRAEFESLRQLQLELATEAQATLELLNKAESLAIMTSEQGGVSMTADVNTAILQARNELDVQTELWESERQRSAQLEKEVTALQEQLRAAALGRRLGPGDEVGTAGSLSGTLTAAFNSARGSVGGPGGPGVPGSVRELETANLRLLEDLNASKNGALAAKAEAEALQTRVAFLERELRSRDALITDLRSNSVNRGGSRQVDNLVNQLKALQEENTKLKQAAARQQQLLNQTKKFFEKKISPAATTNGTGDITVGAGAGAGRKPGGNSPGRNGL*
</t>
  </si>
  <si>
    <t>C_10026</t>
  </si>
  <si>
    <t xml:space="preserve">MAERNAATASATPGRTTSSKLNTATRASPAASAAPPAPVPPPPPRGDTTGAMTSTLMAFAASAGAGAPLDAATAKSAEPNDTANERPAAAQAAAAAGAAAAAASAAGAPALPRRRHTPRTPEPATTSTPETATPRARRPLADTTARDTGCVDARDSAAAQRAASSAQSASASGGGGGASSRSEPDVGDSRLALRLVLRLEAADRPPPAPEAAAAAASSAACLINGIRDKEPAVRVASLATAAAPACPGAGAAAAASPSAPGSTGGSTGSSSASVSRSSPVVMVPVLSSATVRTSASASRAEAPLSSTPCRHTYASGTSTTAHGEPATSTPSARYSAPPGASSSGTPAASSTASAVSVAATTPRLHSAPTRAPAGSHAPSATRAGWLSPLMCACDTDATPHTTSPSSGSCSPARTSTSCPTATESASTS
</t>
  </si>
  <si>
    <t>C_10027</t>
  </si>
  <si>
    <t xml:space="preserve">MVVAVAMVVVVAVVVASMRVGMSAPVLMLILVTPWTVRMNGRCCMTMLMVMVMFVFVSIVAVPSRCSTRNVPLRRVAMRQRTAAPACAIL*
</t>
  </si>
  <si>
    <t>C_10028</t>
  </si>
  <si>
    <t xml:space="preserve">MEALRCQSRVLGAGHAAATASAVRRPALSLVSHSVRTPVQRQAAYYETDLPLANIAKATRTVPKAPKPTGNAVNDLVTKLQLCFKIFFPDEEPKVNVTPKEEVKRRLKMVLVADRCGMSPNSLGELKRTIARALQDFVELESEDAIEVNISDDPGLGTVYCVAIPVRRVKAESRFAEGRLEAGPDGVVLEWDPTDLHSDPSSRFPLGC*
</t>
  </si>
  <si>
    <t>C_10029</t>
  </si>
  <si>
    <t xml:space="preserve">MSAQGGGGGGGGGGSRVGGVGTSGGASAGTGAGAASSNGFTSGMTRGSSGLSVSASTPPLTSSASMRGLGAAAAAAAAADTKLTSGAAPPPLSLRAQSARVLASSNSTPGAVSCAPSGSAAAAAVVAAVNAXXXXXXXXXXXXXXXXXXXXXXXXXXXXXXXXXXXXXXXXXXXXXXXXXXXXXXXXXXXXXXXXXXXXXXXXXXXXXXXXXXXXXXXXXXXXXXXXXXXXXXXXXXXXXXXXXXXXXXXXXXXXXXXXXXXXXXXXXXXXXXXXXXXXXXXXXXXXXXXXXXXXXXXXXXXXXXXXXXXXXXXXXXXXXXXXXXXXXXXXXXXXXXXXXXXXXXXXXCDARGCAHANAPPQTPLNLHHGSASTPASPSLRAAAAAAIASASNTGTASPRPTSPPTPPNHHPYHNDPNSATSSAAPVPRSTHGTAAAALEASLSRAGLVAVVDLTVALYKFVNIELHSQGWYAQTPPAPAAGGAAAAGGGVVGGGAAAAAVGAGGGGCGAAPGGHDRASPVSGGGVDAAAVKRQGWVVDEAACSFRSAVFRVRYCYEEVKLQTAVQMRLFLSNLQFELLFQEANLDNPAAVPEEFHLRSVARESVTLAGCSAGLAHFYGCTFSDEQFGLCAAGLFSQLAGFAPREALDGLRQRPNGSNWLCHFAGDGRRGAPDRGNDAGPSLLGGGATAQVVRVSTSRAADTVDFSDQELRKKVIRILHSVLEAPSVKHGAQAIPTEAERHERMLAAFSLLVETHKRSRDRVAAALRLAPPECYSPQTLEVLRKLLAGQHGPGAAAGVGQQGSGSAPSTPPRWPAAGGGGGGGGPAPQAPASPLRGGTPRASQQLAKIGGAGGAGGGAAAGAAATGEGPVAVPSLGQFRLALQQHPTTAAALAQLDGLLVGLSRDARTDWSVLGWVLRTAPRELMRHLKLLWEGEQPDAVLPFIVWDVAAGRDAIAARAAQHRLDLRAQRFPLPAVQTSSLWGSPGDQPVLLIDDSQGVKWLQESEQHFDANFRPRDETHVAIFVHGFQGAATDLCLVKAHLMLMYPYLECFSSKTNEGNTHDSLQEMGKRLAVEMAEVLAPFARSTRRPLRKITLVGHSIGNLILRAALTQPEVEPYKHLLWLYLSVSGPHLGFLYGTNAVVDTGLMLLKSIGKGKCLHQLTFSDAPQLTDCYLYRLAHESPLSVFKLVVVVSSPQDRYVPYHSSSIGSCPQAERDSRRGRCYNDMMRALTAGVGQGTHLFRLSVDFSLRSKSFSFSKLVGRTAHIEFIESQLYVGLMMWGLVHRYTMLAPSPHSWL*
</t>
  </si>
  <si>
    <t>C_10030</t>
  </si>
  <si>
    <t xml:space="preserve">MVFKFPTPPGTQKKAGTTATKPAPKATTKKVATSTGTRSGGVGYRKYQGDALWLPNTTRPEWLDGSLPGDRGFDPLGLSKPSEFVVIGVDENDQNAAKNNKGSVEAIVQATPDEVSSENRLAPYSEVFGLARFRECELIHGRWAMLACLGALVAEATTGVSWVEAGKVELDGASYAGLSLPFSITQLIWIEVILVGGAEFYRNSETNPEKRCYPGGVFDPLKLASEDEERAFRLKTAEIKHARLAMVSFFGYGVQALSTGEGALGSLAKFADGLNNGKGL*
</t>
  </si>
  <si>
    <t>C_10031</t>
  </si>
  <si>
    <t xml:space="preserve">MGSEGEGTRSAGASGSAEAGAQAGAEAEPPPSLGVRTALSMLAFYRNVMSPLMPSTCRFLPSCSNYSIESYKKFGVIKGSVLTAWRLMRCNPWGGRGYDPPAWPPVGLEAVYAVPYTPEITVVGGVWLAYWFVASTIDSIAW*
</t>
  </si>
  <si>
    <t>C_10032</t>
  </si>
  <si>
    <t xml:space="preserve">MVLKLADSDVLQVRHVSPANAHWLFPAPGRALYQPQRRATHAKWWAASEALLGLRGCLDRLDVRGQGLDAHVFGVTPAILSTRIAAETAAYWERSVSAAALSVLLPARRPFFTEYTSYHLVAECVMGVGTLLQHHVSPWAPRDPATPAPAAAAVDAAATGGTKSSNSSSSATGNKPEQAPRLYRGLWRRGGGGARGNNASGGMAFDWSDPHARVTPCADCVFMVVQSNMGAPERRVVGDLQQQLLLRQELEGEAAAA*
</t>
  </si>
  <si>
    <t>C_10033</t>
  </si>
  <si>
    <t xml:space="preserve">GGVQNVSAVGGGDDDDAGVALEAIHLSQHLVQSLLALVVGAADAGTARAAHSVNLIHEHQAGGVLLGLFGDERKPATNQERADTDEHLHELRAGDGEEGHTGLAGNGLGQQGLTGTGGTHQQAALGNAGTHSGEALGALQ
</t>
  </si>
  <si>
    <t>C_10034</t>
  </si>
  <si>
    <t xml:space="preserve">MAHLGASLASLAHVEHVVAETFGPHGLDQLLTDEANQATITNDGGVILSSAAPEDPLAALLLKLVTDSCAATGDGCKRLLTMVLAGLRQFLRSGLHPLMFQAPLAAQCCTCPWRRGDEAEAAEVRGQQSGWDAAVTVGLQAAMEAAVTLSSAAVGALVATHLGGKLGGAAAAGHLSQCLQELVLLQLEAAARAGISAAQALAGLSADPPLVRLPGAAPDQSRLLPGLVLREGPFGSGAVPAMAALARGPVPFLALTCPLEGEAIGIADTSAARATAGRAAMAAGEAVAADGDQHHHHQQQQQQQQQQPAVAVLVRTAAERQQAQSELLSQLRRRLAAVASRGVKLLLLCGRVARSLLLCGPTEVAVRQSARGLTRCLVSLSAAVGTMARPHTPPAAHAAEGGAPQGHQEGNGDECGGEETVECLVFVAGGGGFEGLLELQLRELLAVATRGPDAAAAEEEEGEEEEQETDEVCAGDGREAAAAGHRKAAVRLSPAEAAAVGEAAAEEAAALSQLAGSLRVLHAMAAAVLLSLAGGGGASSSGSERTAMDKRRQREALLQVGGRVRAS*
</t>
  </si>
  <si>
    <t>C_10035</t>
  </si>
  <si>
    <t xml:space="preserve">PLPTTHLTPASRPAPAPPPPATPCRQASPPPTLNKQLPPRWPTPPPPPRPPRRRRPPPRPPRCRTAPPPTCPPGPPPPAAPSAPPPAPAAARTSRPALRRRRSWRPPASPAAP*
</t>
  </si>
  <si>
    <t>C_10036</t>
  </si>
  <si>
    <t xml:space="preserve">MQTHTRARTLVRQSRVGSCRFRSVVNELLAEKALAGQEGAVEALAGAAAQQQLRQAALAYVLLLHGGGDACPLPPQAAPQAAAAPPQHLHKHK*
</t>
  </si>
  <si>
    <t>C_10037</t>
  </si>
  <si>
    <t xml:space="preserve">MSELNYSGSNGGRGAKGKAAVDYAGQQAPYQRNRRDAEQWARAAADNVVMARKLADIGREPPAGFHAPGGYKSPDSFLERSNLGRGFDCNDRWALRTALYEAGQAGTAGSGGPAAGAARAPAAVVGGDGAAAARSAWGSAAGGHTLDMEQALGGEVEALGGEVEVLFELQAKYGALRRRELAAEAELADALYELKYGEDKW*
</t>
  </si>
  <si>
    <t>C_10038</t>
  </si>
  <si>
    <t xml:space="preserve">MGKCTVLDQRPFAACFRIGYNIEPPRKLRLLSCLTVPDIIFVTLRRGEEWPPRTCDVRVRYEQTVADIKTAAAAALGVPADKMQLFWHGKELTPGYDGRTLLDMNLHTGFALQGYDLTAAPKYWPPVKMTSEGLQVQD*
</t>
  </si>
  <si>
    <t>C_10039</t>
  </si>
  <si>
    <t xml:space="preserve">MTRTEEDRLRRQIAILTQFKDLLQNESSVASQTVAVFAELLDEVVLDVSQEVHREARTGRLPLPAAALPADAAAAAGGQAAAAAGTLGAAANGEVQAGSGAPLAAAAAAAAAAAVGVAAAAAAGSARAGRGGPVDVFGQSHPAKATDIVTCRNCGRQVQAGSFAPHLEKCMGKGRAAARAASRRIAAGLS*
</t>
  </si>
  <si>
    <t>C_10040</t>
  </si>
  <si>
    <t xml:space="preserve">MPALRAHAAAVATHAVLGTASAAGSHAAGAGAAPAAPAAVDGGGGTTARHGADGGTDLDALGAAAGIDFKLAVSRGARNAATTSETGMDTLAELVTLGPLARNRADPRANTAPHLTXXXXXXXXXXXXXXXXXXXXXXXXXXXXXXXXXXXXXXXXXXXXXXXXXXXXXXXXXXXXXXXXXXXXXXXXXXXXXXXXXXXXXXXXXXXXXXXXXXXXXXXXXXXXXXXXXXXXXXXXXXXXXXXXXXXXXXVPLQAGPAVPVLDPRTRCFSELPAWLDAHEAALAGRTVLMYCTGGVRCERASAYLREKGPAFANVFQLSGGIQRYLEAFPDGGFFRGKNFLYDDRICVGPEAAPHAPAVGRCLLCGVGWDDYGERLRCSRCRLLLLVCDGCRAARHAAASAPAAPAASTAAPGTASGPPHNHGSARRQHKPPPLLCELCAAGAEQQQQHPNGTAETATPAADQDAAGQGGASAAAAKAPPSAGAGIPQQQAQAQVQGRRLRILCLHGFRQSGKQFMGRTCSLRKKLRDLADWVFVDAPHTLPHYIKYDRARSCSSRAAAAAAAAAALLHPGSGAGAGVGGAAGGWREAPDFVDEQQYTQQTEGWAESLAALRRAVREQGPFDGVFGFSQGAAVAAVLCALQQQHRQHRQLRQPAPPQPPAPPPQPQSPQQPSGSDDVSPGAGDGCDNAADSNDFGFRFAILGSGFPSPAAAHVQLLEQVGPIRLPSLHVYGLAPQPQPQPPRSPSAATATATAAVAAAADACHAAASPGGVADGGGAGCGSVGGCGGDGSGGGDGSGSGDGGAGDRQIHEAASEALAAAFAPQQRRCLRHTAGHLIPATKPHAAAFRSFLSQFL*
</t>
  </si>
  <si>
    <t>C_10041</t>
  </si>
  <si>
    <t xml:space="preserve">MRNPQGHGSAGVVGPAHTARHAQQCASVDPASRPRVVDSSVLRFRGAVSLFSPGCAAHMPTTRTPFANTFMAGDWVRQGPGTHAAKGLCQEKAYVTGLQAGNAAPEALRLQPRAVVLPGEEDETHIAAGRAAVRELRRLAAAAAPRGVPSPLGGFTLLR*
</t>
  </si>
  <si>
    <t>C_10042</t>
  </si>
  <si>
    <t xml:space="preserve">MPATQPSALPATAAQVACLLAVERSKGADSFWQPYIRTLPLEPPNPWLLHGAPLAAALDQAAEQGHAAAVAAAEAAEAAAALAAAEPPGRSSGLLPYVDMANHDPRVRPPLMMLDHNDQVVFALTSIRDGELAPLAAGQELFINYGAEDMSPLKAWLKWGFVPEGGPAQ*
</t>
  </si>
  <si>
    <t xml:space="preserve">MDRQEALRDIFRLIDVNGNGQIELKELKALATDPTAQGKLLEANDTLTWLDLDGDRQVSEEEFMQ
</t>
  </si>
  <si>
    <t>C_10044</t>
  </si>
  <si>
    <t xml:space="preserve">MYFGHKTALTFACWVLFAVCFIQGCIWLPISGVALGGCKFCRDRFKETGKANLSMVAWNLTYAYGLETGCIVSAFEFSVFYPQFIGPLDLSPDAYARTTSAANVAQQQQQLKYANAAAASSYGSQLGLLAAAGASPYASAANSPLGVRAVASPQLLLSPRVTLSPAGSLHSPRSPGAGAGYVIYSNPAAVYPLNSAGGYPPAIQAHGSAATTPPGFGDGASPAAEDAQLAQQQQQLVQQQQLAQQQPQLQQQDQLEHMQAQQRQQMQAFMQQQMQGAGGQPMLPHPHLGGRTYH*
</t>
  </si>
  <si>
    <t>C_10045</t>
  </si>
  <si>
    <t xml:space="preserve">MQQQCVEVAAVVTLPPLAATAGTEGNSRDVACTVGSFRQLLSRLRSTDVTAVVEEGAFHDLHHDPKTPELLQHMTNWLQARTQG*
</t>
  </si>
  <si>
    <t>C_10046</t>
  </si>
  <si>
    <t xml:space="preserve">MYTELETFDLPQGDEGGTTIDALPAETLLSVFGHLSSPARQHAACVCRRWREALLDPAFCRHVAPGQCLSEALQLCRSGDTLICAPGMYQETLLVEVPLRLVAEDHWAWERQRDRERSRQRRLEERQKEREQQERQEQATGRQLGRLSAGGAAGSSGGAAGGAASSKRGNAAAAIAVAAGGGAGTGAGGIRGSGSGRVVGGAGGAGGGGGVVPPRGAPLVGGRPAPSVTVIALRPPVAVMNSRCCFVGFEFHTGTAHNETLAAVQMDAGRLRMDRCVVQNNSVGVEVGPAALARLARCDVRWCGTALVVDGCLALAHCRLWGNGKLGNVSTDTRVRSAMQESEQQLLAAAAVAVTEGGSAAAAAAAAANPTTRSLLDEAAGLSGSAAESRATDGAAATGAAGCGNKRSAGARTQRAAAAAGAAGAAAGPGPSSAGGPAAAAGALAAVASPTRGARLSARRGASHFSPILAGGAVAAATSTATEPGAGLPAPATHNGAGRGAGGGAVGAGSSRAASREQVEALAAVGWAEVAVAFEARGSLVRVVDCEVAAPQLIMRAGLHKDVRKKVRRRWRGTRSWATAKQWP*
</t>
  </si>
  <si>
    <t>C_10047</t>
  </si>
  <si>
    <t xml:space="preserve">MPFAQEDPKDRHELDRKAVRDVVCAICGLMQPKAKECANCCVTFGRYSCLECSFYDDDLSKECFHCKDCGICRVGGRKNFFHCNTCNCCYAVSLRDSHVCIEFLFDSIKPINIMLCGHTIHQSIMKPEDMNAVWEEMDRELQATAMPAEYENVMVNILCNDCLAHSNVKFHVLGHKCDMCGSYNTRRT*
</t>
  </si>
  <si>
    <t>C_10048</t>
  </si>
  <si>
    <t xml:space="preserve">MNVLITGGSGYLGQFLVHGLAELGYTVHYTYGSRQLASAPAGVVAHKVDLSTGEGLTQAFEQTPFHAVVNCAAISQPALCETAPDTARAVNVPTHLVDCLLRQEAERGGLRALLIHISTDQVFDGSRAHWKEDEAGNQVNVYGKSKYEAEQHILSRLPEPYPVAILRSSIIYGPPAPDPVPRPLFLQFVASAVSNPDKPTSFFQDEHRSPVHVRDLQRLTELLIAAHGQQLEVQQQQGQQGAAAAESVPRKAVEALAPGALATVAARRHRVYNAGGPERLSRVDMARQVADCLGCGHGSIESVPSASVARGVVSPPDISMDISRLQSDLGFKPAAFREAIRDILLPPAAK*
</t>
  </si>
  <si>
    <t>C_10049</t>
  </si>
  <si>
    <t xml:space="preserve">MASALACEGFEVHVVSVASRSKVLVHAGMQGLLPRLSFARPGVVSWREAQRLHHHVVLNDTEPAAAAATATAAGGSDSSINTPAAPVTGLTTELLGRVAACVRGLVNAPFPAAAAAPAEQEGQLEQQRLAAAAAASTAADAGQATAVTHSGAAAAAPSAESGSLTGLLQGAWVLVDADESQRLVVAPLAASPLEPAATTSAATPAPAGAPPALGLQTEPAPGGPSTLFETVVGAAPPRRCVALVQNVHFLPLGPSGTGPRSPALLAAWRRLGGVVAVSGFVAGYLQEHWPQAAAAAATAPAAATAAAAVAVAGHADVGAEEAAGAGAEAQGAAGGGAVEEVEAAMPPVRVVPLATWGVFGRQPLPDLSPAAHEALLAWRAAPAQRRAADTGESAGAAPAAPGKEFTGTEGGAQAAAGEAAAADASAPAVGGPAVDVAVLKLTPEKGCSVVAELARRLAGRVRFRVVAGDPAVARALEPLVVAGAVQLWEPQPSVTPVLQGCVAVLAPSLWLEAWGMVVTEALLHGLPALVSDLGGLPEAGMGVCPAVPVEAVRIPVDAAGVPDWAARQYPRQDVGAWEAALLALLLGTGAGGAGDCDADKQQQQSPRRRIAAVRTS*
</t>
  </si>
  <si>
    <t>C_10050</t>
  </si>
  <si>
    <t xml:space="preserve">MLLRWRYSSDAADAARGPSAYRAVLGVLARGSEPAAPQPPPQAPAPGGAAHPGGAAAPTPYQEQWEWHVYDAECFQVLDEAVLDTAAAGAFMTQLALADAWGEPLTTHELLHAARVADISGFALPPLVASQLQRLVAAAGPAAAAVSADALLAVYDLPALLEPHRDVLPPILDGAPGPPSLHMHSSRRQRQHQSQLPPIYQSAAQRGAPQAESYLSAAVRRWLDGCIGALLDSGGLARGHQREELYCLLPQLATTPSADLVERLAAEAWPPTPPPQAQHLPPSLSRPSDLGGHSGGGGGGAGGGGGGLLPSAYSSPEAIASFLWIVAASGAQLTPDAIQRELRSLELALMRMALATDRGSGGSSRRGGPAPPPRRRLDGSSREPLADARAVASLSAAFSLPSAPESTPAFGSSSGQQGGGSGAGSSSGAGAGGGDALPPVVSPFAFVSLPGSVLAPPPPPRRLTPHSAYLSFWAFHHYRYTPSQAGAAAAGPLLLXXXXXXXXXXXXXXXXXXXXXXXXXXXXXXXXXXXXXXXXXXXXXGLRPGHSQGLLGARQRCRLLRSLLLCFRGVQHQLRAPHRGWASLFVGWEELGSGELLALLQDMAVLARLRARGGSSSSTSGDGRSSAGGGSVGGGGLGAEAESRAGAGGAGAGMASRMGGTYTWDEAADVLGADTWWCAGGDAADAADGASGGEHGQAAAPPAGAGAASGLGSGSSSSSSGDEMAASFARFLRESAAGHGRTGGGSSSSSGRGAGGGAAALHVQLSTLAAFVLQLPGWPERFSGLDLPAAAGSLASLLEILWSDRPAAAAAAASTAPGAAAAAAGSAAAAAVDAERQLVADTLADWLSRLMPVIEGGVREATAQDWGSAGAGSIASSSSIGSVASASNSLDERQLPGLLPSTPPPSPSPERLAPPAHARGLTAAEVTATLMALSGTAAALAAARGHAVLHRQLMWAVQRLGSRAARFAPQPASFARVPEMLMRLDSLGWVSAPLEWADAVVDAQAAASGRSSLGSGNSGGLNPGSGSSGGRDVCAPWFRRLAWREALRCVLACGRLVDRARAEVLRRHGDSLLLTSATATTATTATTITTMATTVAVAATPLAAGSGDAAVPWSTEPAGVAVAEAAAAAPPQPPPPPAARPSRAEATLAATLRLRSHLLSNLAARAGGATAGELRQAAATWQVYGLPYDRDAMAALLGAMAAAAPVRPDNSGDAGWEGGGSAAGMGAGAAAPLRDGVARLLAVCQAARAPAEEMEALFGRLGSAEW*
</t>
  </si>
  <si>
    <t>C_10051</t>
  </si>
  <si>
    <t xml:space="preserve">MFRLLLAQELEESRRMYNAQKRALREALAAAAEAEVAERQADEARARTAVAQAVEDELEQLQHQLALLQARHALEMRARDTELQSLRQELAAANEHRKQAVASAEAALTEAWQAEVIRATAEAEERVVSLEADLARVRLQMEEQARSGESVALAGELAALNQQKVAIQREFEAFKDMATAASRQNREDQARLLEENANLKGRLAARAFQDVQAGFKPNSKVFTALTPETHTGVPASTMGGLNFGGGPGGWAEQLPAVLAQWERQRKGLVPALAVGSVVVLIFLVAVIRAAAVTRSEHRGGLCFLAHLGINVGKVRAPAP*
</t>
  </si>
  <si>
    <t xml:space="preserve">MVALREGEKTSHASFTYXXXXXXXXXXXXXXXXXXXXXXXXXXXXXXXXXXXXXXXXXXXXXXXXXXXXXXXXXXXXXXXXXXXXXXXXXXXXXXXXXXXXXXXXXXXXXXXXXXXXXXXXXXXXXXXXXXXXXXXXXXXXXXXXXXXXXXXXXXXXXXXXXXXXXXXXXXXXXXXXXXXXXXXXXXXXXXXXQVDCQERLIKVCGEFFSNEEGALIQDWIGEQVSVWNDMVTGGQCPAYLSGYSVVTAVGGDGSDVNSLPMSCLNAFKSTACAPETVDFPKCQCTTKAFATPFAVKPMMSEMAGPSKDTTSYCFELAVVAPANPGSACGKTSTVNKAEFFADDTKRRQIKSIGIKPAGAAGYKWVAPSWGAVGDQTLKVTLGWSTAQAAGGRICLELYNTTSLDDFCMGAAMDTCWLNLFDTTRNCCPLYTSSLV*
</t>
  </si>
  <si>
    <t>C_10053</t>
  </si>
  <si>
    <t xml:space="preserve">MQDDSIPLCCPVC*
</t>
  </si>
  <si>
    <t>C_10054</t>
  </si>
  <si>
    <t xml:space="preserve">MADKPFAEQAAAFGSTMNSINTAQVVEAAVRDYKRDVLDKQPQNNKGGHQLVAMDELMEDEELQALHEERIARLKAEREKRNQQAQKGHGTYTEISEGDFLEIVTNTDMVVVHFFHPEFERCKIMDKHLATIAHKYFNTRFIKVSAPDSPFFTVKLNIKTLPCLIAFKKGVAVGRVTGFEGLGKDDFPTVVLEDRLLALDIIELPERDRADEDRIDGPGKNIRKSLHFKKTDSDEDSDFD*
</t>
  </si>
  <si>
    <t>C_10055</t>
  </si>
  <si>
    <t xml:space="preserve">MGGTPKRRPSAPSDNWLSLHRFTRFRNHFGDPVYTCTNPGCRSPTQLKDRAACSRHEKCCEGAPRDLPLPAGTGGEGGLGDADFAEGGRDSPAGSVSESDSMDTNGSGTGSGSGTGRGSGTGSGSGTGSGSGTGSGSGTGSGSGTGSGSGTDGGGGGNVGNGSDRSGGGYSNSGSARVDSDYLYSDEEEEDAADAEPGHFLAAALHRVVASLDQDDPANINTIELLNAILQQFGHLAPVDGDGDADDQAGAVANDLAAQGMVMQPTNISELQHGARSVQHFKGIMSEPLWRTGTQSAPITVGQFAYAWMKEKIDGRVRDNVADRQLRFLRDVCFPPGNNLPPSLYIMKKMLDIPDARDFEKHVCLSDKCLFPDFPRDEWHQHLQDECGCGHRRFKPARPGHQPVPNKRFYDFGVENVVRGMFMDPRFCTFRGTGRDNNPDDFYGSRYAQDINAKTSGEFFEPDSSAYDLGFDFGEVFSFKKYSCGMLFIRCADLPVTQRSKRRHCFPLIITPGPSEPDSMEVYLRPTLTAFKAFGPGTEGMTVVDAASGRTFGHKMFLGGIFAVYHQWATTISPGTKPETFRGDLLPETDSTVNYKLSVDPEDPEDPVEYYSPEQVLAFALEYLASGSDGPACPLPCASWDAEKQRLTLTIVRESKQDPIKKPKKSNAKEPITRVRTPDSALFMEAVRRFYPFAKRGPGEGPRLLNTRLAANGELKKYWQDKMAAAYAWSLKRGITLSREDFQADWTK*
</t>
  </si>
  <si>
    <t>C_10056</t>
  </si>
  <si>
    <t xml:space="preserve">MSTSGGAGAVAAAAAAGPGETGREGFMSCALADGSSYVCGGCGGVVVASRRRQHEQFCRCWHP*
</t>
  </si>
  <si>
    <t xml:space="preserve">MSESGSQMLPQDNGDDQLDPHVEYLQQLLRDNEFLQRENLLFEAFLAKVDMSKLGALAEDDASKKKKGGKKGAAGGPAGANTSRGGIAAARDGAAAQFAALTDEEKNDLVSQEVEMVQAEIEAIRKAGDKDIDDIRTLMEEVDMRIAETKKDTYEFKRDIIIAAENPRTGKIVAEKMIRFIEDKLRQKDATADKLRLKNTTTKALITKLEHQLAHKEEMGEVLHLVDFDQLKIENQQYMERIEERNNELLKLKLSTSRTVQVLNNLKSSLSDMVAAGHALRKQIAERKQDLARFDADFGNVLDEKGRGERTLRRLKLEQEDIDTPTIMDYIKLKHEVTELEKQLVDWRRKIDILTMEKTRKRTLLKSVASTTQGGGAGLQPYGSGGGAAAAAALAGGEGGGGSRGNSAR*
</t>
  </si>
  <si>
    <t>C_10058</t>
  </si>
  <si>
    <t xml:space="preserve">MGGVLTYVVLRHKTEVRQPKQPAAVAAAMAAGGVAGGGGGNGGGKPAGAAAAACEVVKVMDSWHPPL*
</t>
  </si>
  <si>
    <t>C_10059</t>
  </si>
  <si>
    <t xml:space="preserve">MYSELEARTKEIAKANNAVRRTEVVKQADSRATTVLSRSALSQQQRHSHLDWIYDNIHVQLGKYILIAGALLRDGRANKDWEAIDEALAQLAYAERFIQASVAALEDASGCKQLQTEVYQQHLWQLRGQIGEAPADLNTTSKLHIVDEDRSKAVRKAIEKRKGVHPETELGVSAKSGEGSSSAKRQRGGSTGGRGRSSFQQYHNQHRPFQDYDPNYGGSGLSGGRGGHGASGSSGRGGGHSGGGHPGGPNGGRGQGWYS*
</t>
  </si>
  <si>
    <t>C_10060</t>
  </si>
  <si>
    <t xml:space="preserve">MAAGKWPMDTRSLSSGDLELQAVRLVLESLNLYGRLAHQRILLHTDSTVAAAAITKGGSMSQPIQAALYELFWFCMRWHITLVPAWIPREENTLADALSKRGGEACDWQLHPRIFNDIRDAWGPFTVDLFASDTNRQFEPYYTQYHTPYTHGVNAFAQAWPGTSWCNPPFAVMGRALRHAAMCRARIALIAPFWPGAPWWHEIIE
</t>
  </si>
  <si>
    <t>C_10061</t>
  </si>
  <si>
    <t xml:space="preserve">MCARVREEARRTLAAQPSNTAATNPGEQPVASPEDIRALVDKHIHPSTPLAVRMTVTGAVLCYAGLLRFDDLAHVLVHEDLLRILPDRAEIFLFKGKTDQAARGTLVTIGRVDGPYCPVALLETLLLQGQYQRQAAVRPKRGGAPGTWEDAEDVGPLLRAVTRTGTLAQVSVRLPAVIKPLTYHTFRKRLNELWAAAGVTRSLPPHALRRGGATAAVANGADRMEVQKLGRWRSQQVFEFAYVREDAARKQRLTSYLGLGATRLQG*
</t>
  </si>
  <si>
    <t>C_10062</t>
  </si>
  <si>
    <t xml:space="preserve">MFAASTPFLLDQRQSFEVAQAERVLARARALGRPRRPHHHQHHHSRIDEEQEYSPASRADKAAAVAGSGGGGAAAAREQVAADSSSDSGGDDEERGLLRCLYNSDSDSEYSDSDLDPARDPRNDPRIKAVYDLPYVLQVINDRCILPYRRAAYLAARRGWRAAGRASRRLVRRLLGMCGLGGRWTHRQLHTSSGDDHPQQHQHGYSHGQGYSHCHSYSYSYHDGHDGHHSRRHSHQGRRRHSAAAAAAGLSGDSDLDVNAPAGAAPTITTTTGASTGAFGSAAAAAAASPAAAAVAGGSATSAAAGPQQQEQQQQMQLPHAVAVVVDEETGLVLPGGGSRSSPRTAATATASVPAPAHAPATATATAGPAAGGAAPAVAGGSRQLSGEGV*
</t>
  </si>
  <si>
    <t>C_10063</t>
  </si>
  <si>
    <t xml:space="preserve">MGRGVLGAEGGGGGDSGGGGGLASAFGGMGCEAVMLLDASRTLDSYGALTSDTEIHAAAAPPRSADGARGPRMQPGVPWGNAAPACPVMVLLPSGKLAALQRLSVDSKYEMLDDVMCDSSSLDHNSMAFDGSELTTAGVPLRATAAPNLAMHHLASGSTSGGGGAGGGYVQTLGGGIMGRGRAAGSGGGAAGAVSNGGGGGGSGGVGGAAAGAAGAAGAATAPXXXXXXXXXXXXXXXXXATPTTYGRDGRPVEVTVAASYCY*
</t>
  </si>
  <si>
    <t>C_10064</t>
  </si>
  <si>
    <t xml:space="preserve">MIPVKEDPAATAMMRALRSQPVPAPGEVLRLDGGADFVMHLRLRGLYIRDCYKQLADLMLTEPPLDYILTGTPGTGKSLLIYYFLGRLLHLPQPPPFIVWQHVFKHNRRYCYDVKTGEVRVGGLDRFEEVELANPDTWYITDGVPPDEMEKASAVKLFMPLWSLEELQDCRSKVGIPVPEALVTKFFEYCGGVALYSLEQQRPATNKTFDALLDNLRGAVNACNVAQVRAAIEGAGARDMGPESIHRVIHITTDASYSRRQLVFASPWVAERFVGTALMNGDERGLVSLVNSTTGSLRGMLHEAWMHMLLPKDVAEIAGERCCEGVYYRPSSSPAFPLVDSLLCAGGAVYLFHMTVGDSKIVDFAALEELLRKLSLASQPEPRLIFVVPEDVYLTFKLSGKVGDEDDKGQAAVVEGGWTQATAEAPAAASAKGQPSKALAAASAKGRPRRAQAPALAPAPAPVPAPAVARPKLYIMKVPLATRTKPNVRAAVFTQRGRPAARMLGGLQW*
</t>
  </si>
  <si>
    <t>C_10065</t>
  </si>
  <si>
    <t xml:space="preserve">MHKWTAGNSLAFLHASVAADAALTAAATCWILHCLAARVLVRVALVAQSGRGPNRALLRLLVDKYAHLVVYVDEYYTSQVCAKCGRRLLGNGQRCLEVVIPFGGSRARDVQVCQHCGTVWGRDANSATNMRHALMEMLLGKPRPAALRPAGGGGGAGPGGGGGGGGGGGGGAGPGDGGGGGGGTAPTGGNSSGHGVGPGGGGGTGGPGPSGSGGAHVRSRGGGQGHVEEDSAAPPSKRR
</t>
  </si>
  <si>
    <t>C_10066</t>
  </si>
  <si>
    <t xml:space="preserve">MDLAMAKDEVKARLAPVPVYTVANPKNEFVLVAGEIREENPRLARDSKILRVPMDNVYEVFTTPREQTGLQGIHFRFMPDMKQVAHALQIASQLEAAANGRERGGLESRLAKARVKLEAARDKVESVERAPLPKVEVGSFEEVVMRMTASAGNELAAWSQVMFVAPELLRDSAGAGGKK*
</t>
  </si>
  <si>
    <t>C_10067</t>
  </si>
  <si>
    <t xml:space="preserve">MVQKNSTRKVSLRSVCKDEATLAAIRFKVDFVATPLRYRLLDFLRHFVVCRTDPAFHCAVCDTKWREQSGRGPNRALLRLLVDKYAHLVVYVDEYYTSQVCAKCGRRLLGNGQRCLEVVIPFGGSRARDVQVCQHCGTVWGLPAAVAVAVAVAPVQGLETAVAAAVAPRLPAATAAATALGPVVVAARAALGPAAVAARMFGAEGAGKATWRRTARRRLQSGAGAQVETCRCCLVSDLC*
</t>
  </si>
  <si>
    <t>C_10068</t>
  </si>
  <si>
    <t xml:space="preserve">MMPLGLSRSLQLNSRCHRSDFSRFTASPRCWPGPAYRRLPIFQIAAAGSSDAPSPAGGSPAAGPAPGSGGPGQQPQAAALPAGAAGDGAAAPAVAPAAAGGPQGCRVKELAKADAAEAAAASAAAASAARADEDAAAGAAAAEPPLPPPRTLSELLRDLQEQLASSPAAGAAAAGGEGGAALSSAAAVAAAGELPAVGSSGRRPLHTGASAAAAAAAAAPAAKPLPLLLRPLAFMARLMGMAAVAVMLALAFVV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IVSPALSPEGPCLVCQDCLTGMRGVAGLTNATASVKSDAFLQACGKLPAATPTKCNSVAGTILSAGTSSNIAARAGMLCSALELCSVAVGCSALSAGSLTGALDLCSKEGIAGGAATPLAGSVQPDAGSCTSSANCTVSAGQLCQIPDAGAQQTCSCVAGRDVCFSLGTCVSYCSLNSTLSALAELNAGVTSCDPTSSSQCGVGETCTAPAAGSTCQRWSCDATSQKLVQAACTGVCVPQTLSMTAAAVSDDGRSIRITLSGFAAPLTQVLCTTVFDSASAALVGGASSLCSTSGATLTVQLAANATLKVGSSLALLSQGTALVAGCASCELPKPRVTGPAIITQPCETAGGASLGLGAALALPPTFDASTSTDPSGRAEWQDVRATFLFAKASTASKPSLTVAGSTQQSFKISGGIKASADAGAVCKGRSLEWLWTAVSPASWPGLPAAGVSGQQLFVAPPVLAVHGQTIALRVFANYANDPLSEAAADVQFTAVGSAPVATLTGPSGDVTDDQPIVLNATASADPDSTPSLQRLRYTWSCRREDYPTPCFASADQGDQTATPGVWSLKAGTLTNDKLHTFTITVSKEVAAGANPLSATASISVRPRSAAVSFPRGSLKRQCGLSGCTAPHSTDRPLVLALVLESAFTAATVTWSSVEAPAVSGLIAASSATDPTRYLTVPAALLPGNRASLTISANLSLAGVTGLATTTVSLNSAPSCTLGESTSACLVPTMLNDTFPGAAVSLLAQGWADAQDDAPLLRYEFGVRTVAGGGRTTDNVQQIGGSASSTPLVGLPVGNSTLYCCVIDTAGSRTCATTVVTVKPPGADFNAAAALASVNVSALAQAGDQRTLLQAASQMSQLVAVMGGSTGGNSSSATAPTAEQQQLVAARSALLISAILSGASLDDPEQRTQAISAIAAIASSAASIVTDDSRQMFADAALKAADSLSSGSNSGGLTDLATQLCRLLGAALPTGGSSGASARGGRRSLLDTTSAAQGSLQNLLDVSRKIANALGQQAVLGGDNEAAGDSGVFVSVGALPPSTTGGNGSVGVTVTAGPATSSSAPTSSTTSPVSSRRALTSRRNLAQTTTTTATGARAALVLSGALASGTAGYGLVLSYAPSASVALQQALAASLPSTSTLRGGLATVGWTSGSSPPALDGTSSYVRLQLPAPGYDATRSGNCARYDDTSKSLAADAKPAVFESYDSATGLVTCRVAVVGSYAVLQGAKLVFASVPPTSSQQPAPPMATDAPPPPNGVDQSAQQPRQEPEQYK*
</t>
  </si>
  <si>
    <t xml:space="preserve">MSVEVRSKTRSKPNTVHYAAETGDLNMLEHFIREGMASGNPESVTLQAREDVLGMMPLHVACENGETEAVEFLVKKRVDVDAGDFFKVTALHLAAIENHPDIVEVLLKSRADPKPADVEGDLPIHWAATKGHTAVIELLARKGSPADTPNKKGWTPLHRAAYNGRKDAAVALVKIGANVNGVTSDGNTPLHLACFMNQLSTIEKLCELGASQRLTNKNNQRPFDLCITDAARDILKGLMGFEGDAPLPASAVNTKPRDAPKDTPAGAAKPVIPNLAALQIKDKKTPHHDGFPSPVGSPGPGSFTVQRAAGETVEDTAFMATALGETGTNPYTVSGWPAGGELAGSWQGAGRELAGS
</t>
  </si>
  <si>
    <t>C_10070</t>
  </si>
  <si>
    <t xml:space="preserve">MHAANPSQRAALSQRADAANAHQRLALPLSSRPLHRSSVFSSRRLPILQAGSTDTYSRPISAPRLVQHKSEAYWFYAGLSQVYDHIVNPGHWTEDMRDDALAPAKLDDPNLKVVDVGGGTGFCTLGVVKTVKPENVTLMDQSPHQLAKAKAKPALKGVTILEGDAEDLPFPTDTFDRYVSAGSIEYWPEPQRGIREAYRVVKEGGLACMIGPVHPTHPVSRFFADAWMLFPTEEEYIEWFTKAGFTDVKMTRIGPKWYRGVRRHGLIMGCSVTGVKPKAGDSPLVMGPKAEVSGKMNTNPLSFLLNLILGTAAGFYYFCLPIYMYIKNLIWPKNWEM*
</t>
  </si>
  <si>
    <t>C_10071</t>
  </si>
  <si>
    <t xml:space="preserve">LDVAARVEAVQLVDDLQHGALHLVVAARAVVEARTADGVHLVEEHDAGLRKCVQYPSTGPPIPAVASEVHNTRARTHAH*
</t>
  </si>
  <si>
    <t>C_10072</t>
  </si>
  <si>
    <t xml:space="preserve">MQCKLHDMAAQASLAWPLVLNLLAAYSTSIISFSFVGHLGTLELAGAALGNSFVGITARYVLQGLCGALDTQAAQAYGAGNYAALGPIFRRTLLFLWLHCLPMTALMLAAPALLRLLSRDEQLAGMAHKYILALIPAIWLDALARPLNRILVAQRISKPQMVISLAIVPLHLLTTYTLIFPLKLGYVGAALAGWGSMAALAYPAAVMRVAESAAFSAMTVAAAALPDSDRSVAAISVAFSTCAVFYMPFNAFGMTACTQVGNFLGAGDGRGARTAALASALMGPLLWAAPAVLLLEPHCRMAVISVFTSSQDPVLLGLLQRLMLLVAAVNFFDGCQTILTGVVEGAGKQLHGSYTNLVVFYCLAVPLALWLGFSRGMGVVGMWAGMCLGSVLQAIAYGTIVVLIKWDREAERVAARQTRM*
</t>
  </si>
  <si>
    <t>C_10073</t>
  </si>
  <si>
    <t xml:space="preserve">MLIVAERFFCPSLELISEYLRLPPCVAGATLLSFGNGAPDVFTQLAAITVLLRLRLRLLLLLMPLQLPLLLPLLLPLQLPLLLPPPPPPSTQILVQRGYFIKDCLFYLGGVATVLCYLLYGTMSLWQVGLLAAYYLVFLAATITMARHDEPVHADPRLHELPHRLRPLDSFLRDSFRRLFGDFSFRGSDAGGGGAGSGGGPEGSSPRGDSEAPLSSRQRSGLDIIHESAQPGEEGEDGERAPLLQPLLQPLPPPTEEEQALLFRGFLAIDTHARYRKTYAVLLPPLLPTLVALVQSIDIGSSSGSSSSSSGSGSSSGLPLGGFWLQRWWQISTAVGAAVGLLALWRYPRKGHLHGYAAGLATAIVFAEAIALLDGAAGELVSAAVALGQIHGISPSLLGATLLAWGNSVSDLVSNTSLSRVRAGAGGSATILAMWALAVPLLFRWRLTRATAGLALGVYAAFQLVYVYAVLREPPRGV*
</t>
  </si>
  <si>
    <t>C_10074</t>
  </si>
  <si>
    <t xml:space="preserve">MPVSAAVGCGARRASLELPLPPAMFECSAEAEPGARALFLLVQVELGTQACGSAARPDYAGVTAAAAAAAAAGATASASGGTRCTYVMLTAECRPDTCTPTGGAGSSSGSSRGSSRGSSRGSSSEVEIWDGEAYEEEEEAEDARPGSAPPAWQASCCAESTVAALCYSRGQPPPLVLQPARPRL*
</t>
  </si>
  <si>
    <t>C_10075</t>
  </si>
  <si>
    <t xml:space="preserve">MESGGGSSTDAGSSSTISTTSSTVRLRHPLVQCLYRLTPRALELLRGADVSMATSSGCWQGAILKPPPPRPQGLVLRREGDGQQGSAAVGPEAAAAEAAARAAVEAAERRLWEDVDGMVASE*
</t>
  </si>
  <si>
    <t xml:space="preserve">MEPGDEGKGHQLTADATCIAWVRSKLQLLKPESLGDSDGAEWLSSVWHNDVHTPVVSTFLMSVKATRMFAALDGGHEGGSSPKLVLALEVPKQFEQMVYFVRDPSKFVTRENVGSVIFFGVMRGGDPLHSLLNIMHGLYVPVVVANTTWPETVKSDFTAQMHKFMANLTETVYEVKGKTILYIPQEDLRDPKAAAKQKDLVQRLESTIIHWTRQVKELLNQQDSVDASEQAGPLAEIEFWRERSVDLSGIRAQLDDGAVSSIVSVLEYAKSSYLAPFLSLRNLIHREAVAAEDNLKFLLCLEEPCQQLASAHPQTIPSLLPPILNCIRMVWNLSRFYNTPERLSVLLRKLSNEIINRCCSVISLPDVWSGDVDNVMVALRQSMEAGERWKELYKRTAAAVAVRSPKPWDFDISSIFAHIDAFLQRCNDLLEVCEAQLQFAPRTPLPVFGGTYGPEVKKSILDIQESFQGLVQGLQALKYDILDVKATRWHDDFNGFKGGVKDLEVMMANVIQRAFDTQPCLAARGELLEGFQTMAKRDYIRRFVEKKTVEFFALFNAEINTVKKLFDAVKRSQPKSPILPRYAGLAKYAMNLMRRLEQSHKVVDSVRYTLPQVSEAADVMQQYELAHQAIEQYISNTHNDWFSTIESSIAKELQACLLTQDKASGGLLSMNFHKDLLSMGQEVHFWERMRLAVPLVAMEINAQREKYRVLRDNILMVVRDYNKILTALDKEERKLFHDRIRYLDRRIMPGVTKLQWTADKHALEFYYREARKFCRDADMAVGDYKTANSRLDAICRSISELVLVDVEKKKIYQHAEFANLQESHHAKIKDRLVSAVDEIRDIMASIHRVFEQDSEEVQREWVRFTQKVDRKLEDALRHVIKKSLQELSRLLNGDNKTEVMPIFHVTMVLERTNRVELRPTIQALFDTINSVARNLILVLQSVPRVALQLTDKQRRDMEDAGLPLPKPLPTLYETISADEDAVLRTIMQITSGITSIIDKVQAFLTYWEKKYRQVWEADRDAYIRRYEKAQKPLSSFEADISRYLQCIDEIRGEDGATNMRFLRIDCGPLKLTLVGHCEAWVSKFTGLLGQLAATELRTLHTYFRENKDSLMLAPSTLEQLAELVGLHRRLADERRRTEARFEPLRDKYKLLERYEVGAKEEEAALLEGLEPAWTQFQALLDETAGKLERYKDNFREKVKSLLDTFLKDVAQLCEDFSRDAPYSSEVPTPDALDFIQASKQADEDTRKRAAEIKNGMDIFNIPQPQYKDLAAMEKDLDFLDRIWGLKDEWEQLYYGWKDGSFTDIKAPVEEMEEAAVRIGKNVAKLGRDIRQWTVWSSLKDTLDAFKRTMPLITDLRNPAMRPRHWQNLQDHIGVRFDPHSRDFTLDSLVALRLDQHVEFVAELSVNATKELAIENNIKAIAATWSALGLDMAEYKSTFKLRSTEEIFTSLEENIVTLSTMKASKYFIVFEKDIAYWEKTLSHISETIEIILQVQRNWMYLENIFIGSEDIRKQLPQESQMFDAVHNNFMRLMKQLYSTANCLKACTAQGLLESFQDMNNKLERIQKSLDNYLENKRQQFPRFYFLSSDDLLEILGQAKDPLNVQPHLKKCFEGIKKLDMHLPGEDRKQTISVGITSPDGEYLPFANPVITEGRPEEWLNRVEDAMFLTTKKHLYKVLEESKAQKKEKWVKENQGQMIITAGQIVWTHECEKALADADSARKNLKLLKKKWISYLNKLTAVTRSKLNKIERNKVVALITIEVHARDVIEKLGKSNCSSTNDFEWVSQLRFYWDREKNDCIVKQVLSVFYYGYEYQGNNGRLVITPLTDRCYMTLGAAMFTRRGGNPLGPAGTGKTETVKDFGKALARYVIVFNCSDGVDYKMTGKMFSGLAQTGAWACLDEFNRIEVEVLSVVATQIAAVMQAIKESKKRFLFLGQEIRLNPSCGIFVTMNPGYAGRSELPDNLKAMLRPVSMMVPDFTLIAEIMMFSEGFSSAKVLAKKMIAIMELSQQQLSKQDHYDYGLRSFVIPIARAAGSLKRLDPEGSEEVILYRTMLDLIKPKLVYLDLPLFMALLSDLFPGVELPPADGGSLRRAIEAELRESNLQIVPEFVTKIIQVFDCKVARHGNMIVGRTGSGKSEAWKCLQRALGRLRKEEPDDDRFQKVHVHTINPLALSNDELYGCFEAATHEWQDGVLARIMRTVCKDETHEQKWILFDGPVDTLWIESMNTTLDDNKLLTLLSGERIAMTPAVSLLFEVEDLSQASPATVSRAGMIYLNVEDLGWRPFITSWLAAKQAAPGADAAIIDQVSKLVDKYMEAALEHKRLHCRELVPTDRLSCVRAFTRLWDALAVPENGVGTMPVDESAGPPGSKAAAAAAAAAAAAAPPEETSGGTGGNLVEMWFLFCLIWGIGGPLDEEGRKKFDAFMREMDTRYPSSDTVFEYFVEPKAKSWLAWETKLTGAFKPAMDQPFFKILVPTVDTVRNRFVGSALVRVSQHTLIVGNVGVGKTMIVGSLLEGLPGDRMSSMTINFSAQTSSNSLQDTIEGKLEKRTKGVFAPAGGKRLVCFIDDLNMPQKSKFGFIPPLELLKLWVDNGFWYDRAKCEVKHIKDMQLLAAMAPPGGGRNAFSQRVQACFATLNVTAPNDNQLKRIFGTILNAKLADFDDEVKPLSEPITMATIGIYRAVSKELLPTPSKSHYLFNTRDLAKIIQGMMQATKAFYNSKEEVLQLWCHECMRIIADRMWDHADKEWLVRQLDEKLGTTFSTSFGTLFEAYNETVPPFVTFMRQNVDVPVYEAVRDMVALKDLLTERLEDYALEPGHSAMDLVLFRDALSHVCRIHRILGQPRGNALLVGVGGSGRKSLARLAAFVAELKCFTIEITKNYRQTEFREDLKGLYRQAGVANKPTVFLFDETQIVYETFLEDVNNILTSGEVPNLFPKDELGSVLDELRPAAKAAGAGETADALYGFLLERVRTNLHVVLCLSPVGEAFRERCRMFPGLVNCTTIDWWVFTEWPADALFEVAQKQLMDVDLGSTEVKTAVCKVFVTAHQSVENTSAKMFAALKRRNYVTPTNYLETVRGYKGLLAEKRTELGEKAAKLQGGLHKLDETSVQVAAMKKVAEEKKVVVAQAKADCEELLVEIVQDKRVADEQEKQVNAEAQKIGKEAEEANIIAAQVQQELDKALPALREAEAALDVLTKKDMSELKAYAKPPEKVEMTLNAVLTVLRRPPNWDEAKKRLSDANFMQSLKEFDKDKLDDSLLKKIGKFTANPDFTYEKINTVSAAASGMCKWVHAMETYGYVAKDVAPKRAKLKSAQDTLARKQAALALAQEQLAVVLAKVQALKDKYDTSIARKQALEEELADLEGKLERAEKLVTGLAGERVRWEASISEYNIALGCLPGDVVVAAAFMSYAGPFPSEYRDELVKHTWLPQVKALNIPASEHFDFALFLANPAMVRDWNIQGLPSDSFSTENGVMVTRGRRWPLMIDPQGQANKWIKNMEGRGGRLKVLNLQMSDMARQIENAIQFGQPVLMQDILQVRCIGRGVGWITVARPQSRHCHLPLAQLLATVVKNERPDLDKQKNDLVVKVAAGKRTQAELEDTILHLLSTATGSLLDNVTLINTLDQSKTTWEEVNASLAVAEETQKKIEAASQLYRPCSVRASVLYFVLNDLSTIDPMYQFSLDAYNDLFLLSIKNSPKNDNLAERIKSLNDFHTYAVYKYTSRGLFERHKLLLSLQMCVRILQTANQVNTEEWQFFLRGGTVLDRSSQPNNPSQEWISEEAWDNITELDALPNFKGVVSSFESNLGEWEAWYRKGDPEASELPAEWESKCNELQRLILVRCLRPDRVIFAATTYVSNALGRKYVEPPVLDLAETLKDSTALSPLIFVLSAGVDPTDNLRKLATEKGMTSRFFTVALGQGQAPTATRLIEDGLREGNWVFLANCHLMTSWLPTLDKIIEGFETKQPHENFRLWLSSNPSPSFPIAILQRGIKMTTEPPKGLRANLLRLYNSVSDASYAQCKTQIKYQKLLFALTYFHSVLLERRKFRTLGFNIPYDFNDTDFSVSDDLLKSYLDSYEQTPWDALKYLIAEANYGGRVTDELDRRVLASYLNKFYCEDALAVPGYLLSPLSTYYVPENGPLQSFKDYILTLPAGDRPEAFGQHPNAEISYLIEDSKVLLDSLLSLQPRTEGAAGGAGTRREDVVMAIATDLLDQVPQPFNLEEVMKAKADDPSALHVVLFQEVERYNALLVAVRRSCVELQRGIKGLVVMSADLDLIFESLYAAKVPAAWLKTYPSLKPLGPWTRDLLQRIEQLATWVEETYPRVYWLSGFTYPTGFLTAVLQTTARKASVPIDTLSFEFSIINLDEREINAPPKEGVYIKGLFLEGAGWDFENGCLCEPNPMELIVPMPILLFRPVENKKRTAKGIYTCPLYLYPLRTGTRERPSFMINVDLRSGSADPDHWIMRGTALLLSLAT*
</t>
  </si>
  <si>
    <t>C_10077</t>
  </si>
  <si>
    <t xml:space="preserve">MRPCPAVHRRVPPGPVAGHKQLLPLQRSCRGAPLVCRTAAPMAPSWAETRSAAASAPILEPDMLPSTSAPFISPMTPYVPEEEPTRTPPSIKDTGTLRPASEWYPQWMQYRRREDNYVFWQDKFMRCSTDIPWAEKRWTLFSTVWYLVQQLRFVGTPPALRYVAFLGWRALMFQVYAAHKALVLWQCKLDAGLARIGSGGATATFSKTMALRRLHWRNSPLAEALYALNLYKTGRVHLLPPVAKPIPRPTFFWLF*
</t>
  </si>
  <si>
    <t>C_10078</t>
  </si>
  <si>
    <t xml:space="preserve">MQVYGYEVVGWEEAHAKEPKLPAADPYAPSQLVTPLDSQQQQQQQQQPPPPSAASKASPLGVPRHGQRTIFNVEVRRPSSFASAAEQQQHQLAVLRADCELVIIQRAEAAQGPPAPEEHTSAGAAAARGPAAGGAEAAEAAAPVPCDEVVTLVPAFFFCCSSGGRVTVRLRPGRDGYVAGEAAEVVVEVDNRSNQEFRDVRLEVERRLTLVSNSAGGGGSAGSSGSGSSSATAGLVPGCFTEEERIFKSKTTACYLGANALRLPVPLPSNTPPSTSGALVRCSYTATVEVLPASATALRGAAPPRLRVPLTVFASAPSSFATAAARHAHLQQDASEQAPAHVLVVVPPVDVVLPAAAPQLPPTAEVNVKQHNGVAGANPMYAGP*
</t>
  </si>
  <si>
    <t>C_10079</t>
  </si>
  <si>
    <t xml:space="preserve">MLRVMMAVVVETATAAAKQVATTAPAVAHSAARVGHVGAKAAKRTKWLWRPAVWVMRPLGNAAARRLMGAAGDQAPAGSLEAGSIVGGSTISGRSGGGGGGTPPVLLAAEGLAQAVQPLLSSPRASEAGSSNGGGGGGGRGGGTGAGVGGGSTDISPRSRRGYRSDTDEAPAHPPSLAATAGSMFGASGSGGGEGAAAGAGGGGDEGGSGHGGGQLGGTVGAVVGGVKGVVGAGVATGAALGRQAHDLASSAAAAAGAAAGAVGSATAGLAGHGGGQQQQRRWGSGGGGGAGGAAGGGQLPPVLGAARLADDTV*
</t>
  </si>
  <si>
    <t>C_10080</t>
  </si>
  <si>
    <t xml:space="preserve">MNSHLRGTTKCRARAQRPISLSLIRMVATSGASAPVVVGSAVAVAEALATTTLAHTVRPFDYARDIEDLREICAKVYDGTDYMPRLVKKLSEDPGVLVLAAEAVGSPEGETADSSGGGAGRIDGIICGERRGECIWLFGLRVREGIRGKGMGHFLMEAICTRAPVELRCNAHPPGVAPPEFGPLPPPASPALTVSNSSSPSDACHAAATPEPITSIVTCTTSYNPAAQRIIGRQLTGPLYEVEGWPSHKPLDEYEAAAGWVRGRGVPAGAPNMIDWIPGARQALESDVAAQALLPRWRRVSGVAELRSAVSHLLYGTTASSSSSSGGAGGRDPAKGAASSCRALEPLLWLPMPYDAFPITGPFVARELAAGNVWLLTAPAPGSGGAGAEGKQEHHQEEEVVGVMLLTYFEMLNRISAGILARDNAATHAAILHAGRLHPHFMAFTLRAAATAPPPTQQHTAQLHGGGSSAAPTGAGAAGAGAAGAGAGPGSEDGGGGVPLPALYTATGGYRDHWVYGKRV*
</t>
  </si>
  <si>
    <t>C_10081</t>
  </si>
  <si>
    <t xml:space="preserve">MVTPTSLTRQQGRDVNSATNIRHALVEMLLGHKRPASLQTGGGGGSGGGGNGGSGGGGGGGSGSGSGGGSGGGACAHLGSGGGGKGHVEESAAPPKKRRKRAG*
</t>
  </si>
  <si>
    <t>C_10082</t>
  </si>
  <si>
    <t xml:space="preserve">MPPSLTPNASKVSCGAAFSGRISVPLSTNLWSRKAIPTLVCRSAQPSLQPCNHASARTASRRLAVRVLAGAEGAASRQPASAPSSTPQIQAALFTGTYAVIFGLALCLVPQQVFGLLFAAETVSSGWIRVGGILFTLIGWQYLGTASGDREGLGALGFYRATVWSRLALSAAFGLLVAVGESPLGLLVLSAMNLVGAASMHLALRRSGVSSCVGGAAGGTC*
</t>
  </si>
  <si>
    <t>C_10083</t>
  </si>
  <si>
    <t xml:space="preserve">MLGQSLRGDVGRSASVRSSQPTASIAPISSRSASRRVACASAQSTDVASEAVATTSAGAARSAAREEYDAWTEEGVLEYYWGEHIHLGYYSDEELARGYLKKDFKQAKFDFVDEMLRFSGAKNPATILDVGCGFGGTSRHLAKKFRDANVTGITLSPKQVQRGTELAKEQGVGNVKFQVMDALAMEFPDNSFDLVWACESGEHMPDKRKYIEEMTRVLKPGGTLVIACWCQREEGDKPFTPQDKEDLQFLYDEWAHPYFISIAEFGRLMNGTGKLDGVKLEDWNKNTISSWRHSIWVGVFDPWVVVFKGPRIWYKTVREIVTLERMHQAFEKGLMEYGMMTATKKLAPASESAANTQDRVPVGAKA*
</t>
  </si>
  <si>
    <t>C_10084</t>
  </si>
  <si>
    <t xml:space="preserve">MASLKPLSAKALACARLPSAGAPRTSSRILAAPPLRSAAGRAQATSRVVQAAESPRVSFARAKVHAAQSIARRPEPTEAATEPKLKVSLKSIGAKVASLLKPKPAPLQPLATYILPDGVLSPEADPSSSSGLARLKALGLRLHSRFSTWMDQVVYECKELRALIRYGPSRGRLPAPALTPQQAALARAQEEEVFRLSDTPPVPRTVAAMAGPKPPRRGSRLAALLRRLLRLAAALLTPRKAVAQQPSTTSSTSAGASSAAAESAAGAGAAEVLDTSPSLPVSLHASTADESDMPFAATTAPVAAAAHEIADDDDWVRRVWARAAADAAADAGSTGSSTAGSSRRQSFVSGSSCEPAAAAVGSSRNNTSSGGLSSLSASDSAGTATSASXXXXXXXXXXXXXXXXXXXXXXXXXXXXXXXXXXXXXXXXXXXXXXXXXXXXXXXXXXXXXXXXXXXXXXXXXXXXXXXXXXXXXXXXXXXXXXXXXXXXXXXXXXXXXXXXXXXXXXXXXXXXXXXXXXXXXXXXXXXXXXXXXXXXXXXXXXXXXREPAAPEAGAPGRDDRAAAAGSGGLKQQRRRQEVAVAASGYQLVKMARPATAAVYDGGLMG*
</t>
  </si>
  <si>
    <t>C_10085</t>
  </si>
  <si>
    <t xml:space="preserve">MVSAGLRLGLLRSFKDVGKAIKVSLRMSSGFNTLRDMTADGSLDPACLKPVRKLGEGAFAVVEEALYTPPVPTLDLSSPTDSDNNAVPPLASESPTTSASGGDGANGNGTNGRTSSGQPLVVASASGKARAGAAVTVAVKRLKPEIVNHEQDLQSFLAEAALMRKLHHKRIVQFIGVGSTDPSSEEAKRRTMFLVQEFMDGGTLKKVVSRQMIDVSRRLYSCADAFRWGLQVAEGLEYLHAARPLVIHRDLKLENILMKGKDLSTADAKIADFGLVALVRPRARAGADSLRAAAASTLQRVTSRRGPAGGAGQLLQRLASRRGPKPATLEGTWDDTFRHATQVQMSAAALNPPQQXXXXXXXXXXXXXXXXXVGAGRWQLGLWAPEMYRQEAYNEKVDVFSFGVILFEVLNRYQMVCAISIQGTEEEVEGYAAKVSEGYRPPLPERWPHHVKQLIADCWAQDPAARPSMAVVRERIAGLIAAGVAQEMQEQLTPMAPCTCIIS*
</t>
  </si>
  <si>
    <t>C_10086</t>
  </si>
  <si>
    <t xml:space="preserve">MNRMNRPVDVAREFEAVERDIAKTTSDIDKVEKEIEKKQARQDDLVSRVEKIRQDLSDVQAQLLKPALNEEDKARRRLLEQQLCDERQFCRDELVAARSEKEQLRSEKEQLRNKKEQLRNKEAQLRKEKEQLRLLEQAHPNAGGADLVRSQLQAQLDALPSPSDMAHSEVWSQHHDFFQCFRPADGKGPTRALPIALYDPVLDQLVAMFHAAMRGVGSDGGSSGISSSSGGGSSGGGADDVAPSQVDFVLARSLCETMARSFGNETERMDEFSALLEGYLGEPIDAHHPIRTVKFETDGSLRCCVGTGPAASMWLPMYIQGVKNEIGESGDPYIQGQRYYQCYVADPKLAAQVRHTVLPALMLELAGPHLRVSALASPRDVTVVCEPLTPYLHLFSMERCDPDHMDRLALVLRAIKDGFGLLKDSCRRLVQQPQPPAASPTAECSASAASASASASPSASEEQAQKKARRGVVPPVRDLSLQLPYPLRPGTGFMDVRAIGPGVYKPLYSAKHGGRAVAVKFTRMSPDAVRVQRAWAAAGLAPALVLEEARPLPCGMTMLVMEWLAAEDGWVMFWSLPPDQKRRLHGEVVAALRRAHEVMVDDGRGGRLPGVHADLRQANVMVRGAAAAASGSGGCTGGGGEDAAAGSGAGGSSISGGAQVQVQFVDFEWAGLQAARGCRAPSASACRGTGAAAR*
</t>
  </si>
  <si>
    <t>C_10087</t>
  </si>
  <si>
    <t xml:space="preserve">MARMLAAALPVLLALSSLAPSDLFLAGVPHTQGHPTTALPEEARRHLVAAPELQPGGAEAGAGAGAEAGAGAGAGPGSWAPSLTIDAAAAAAAAAAAAAAAAAAGAHRQPQPPPVSAEEAAPYTFGGGVLPQTGQPPPPQHQHQLQLQPDQVAAEQVGCPIGGPECPFAEEHTAAGMGGGFHGAAVISGGAVEGVLGAALLGAPHLQVDLVQQQPASTPSIDERAGIQGVSKTGVHLPPPPPPPPPPPPLPQPPPPPPPVVGQQPPAAAAVGGLAGPRQAPAAALGGWSISGLVEPVVQALRVQSAATAVDLAAAARLRAAAESAAARLRKHLDDVRQQQRLLDARRDAAAAAGDYGAAAALRLQLDGLEAEAESLEAAARSSADRLDSLTEAEGGMRAAQAAALLAAAAELRRLSSAAAGALSRLQAEMSEVQVCVSACVWVPS*
</t>
  </si>
  <si>
    <t>C_10088</t>
  </si>
  <si>
    <t xml:space="preserve">MWFTGHLTTATRHVSPYSPDAPNVLSTTPLTQALSRHSQQTDVRRELRRLALDAAAAESAAAAALAEHRAANRAVLTDAAGLVRNLTAADSLAAAAAAEAELLRGQLAVALQLQDYAHASALRSSLQRLEEAVAGGGGAAAAFGRLLEAHQAVVAQRLADFGHGLRRLQRAGVLVGLTDDLRRMYGAGQLASQLAAAVAELNSSVPPPAVERDQAEEIVKGLVM*
</t>
  </si>
  <si>
    <t>C_10089</t>
  </si>
  <si>
    <t xml:space="preserve">MICEAVVHCSHLVAEEPPRDPQDRQAAVDGGDLAALVCALSKLRAYNGPLLREAAAEARERVRGGRGSGGGGGGAGAMLRPRQAAGLIWAFARYHRDFRFQLEPGWAADMLQAVTGSSSNPPPEVRRSNSSSTSYSSSSRPWPAARAADIAMTLYGLALLHSGGGSSKTLAIGSSSSSMEPQLQPQQEGQAPPAEALEALLSASLAGLQGESGARAASSASSAASSAVTESAAAADTGAHADAASGEAGANRAQSGAAAGPGPGSLSATAASAPTSASSHLSSSSSPLPPASAAATVGGGWSEWNGRELSMAAWALAALRHHPGPAWLAAFLDRCEAATRTFAEGSAVANVLYGLAVLRARPPPGWMQHFLWQAQRRMNTMDAQSLAMTGWALARLRYRPDRKWVTAYLRYVRARVLQAGRDPVQRLGLSSQERAANPPAPEVMAAAARRERLLLAQQQQRMMRLRQRLSLSDAGSQQQQHQQQLTPPQTYNVVLWSLVRLTVRPPRSWREAFLDSVQPRLGAFSPPEMGTLLWAMAKLSWRPRDDWMLDACVAMRAALHRYGPSEAVLCLVALSRLCSALGYRAADGDLLDGLAGRIEPYLSRLQTTTLVSVLLAGSRVAPALPPQRLAAMLAALLARVRVSGAAVVTGYGGRQPGQQPGQQPGQQQQSALVLTPRQCANAVFAVGCAARRAGRFPAVRQLCGALLQELLPRVEAAAGGMNGTDLLLLLLGVAAARLRLSPDWLRRHETHAAARLAAGALTGVQLVELHRGYRALGYQPSVLPLPAAVAHAAAGQALRLAGGGSSRRGGAEWADEDEEYGEGSDADSDEEDAEGEAEQREHARPRGKRHLRA*
</t>
  </si>
  <si>
    <t xml:space="preserve">MEMTTTKASALVADRRAVCRSVASFARPARRTATHVVKFKEIGKQATSHQATTAKLLSRRGYAATEPNKPLSPFTHSVGELGPSEIDIKVTHNGLCHTDIHMAINDWGVSAFPFVPGHEVVGIVAATGRDVTGLRAGDRVGVGWISNSCRCCSNCIRGNDNLCEKGYTGLCMFGQHGGFQETCRVQADFAHKIPDGLDSASAAPLLCAGITVYAPLRAHVTRPNMSVAVMGVGGLGHLALQYARKMGAEVTAISGRPEKEKECREFGAHNFMIWNKDNAAYKSKFDIIINTASSDVSTTELMALLKVDGSLVQVGIPGGGASMTVNLQDLVFNQKKVVGSIVGGRADMKEMLEFSAVHGVKPLVETMPLSKVNEAMQHVLSGKARYRVVLTSDWE*
</t>
  </si>
  <si>
    <t>C_10091</t>
  </si>
  <si>
    <t xml:space="preserve">MIAAANTRRFSDLDPSLLPPPPPPLGVAAIHEWAGIMSGLPYLLVQQIQIQSQIQVSPADPEAEAVEGIGGWGQRQLAEAAAEAAAEASGRDMGAGAQVEAGAELANAGAAAVADPVPDQASSSSCSTRAAVVGPFAPAVSAANDAAKAAAGYAAAAAAAAAAAAVAVERAVEVGSAMAIAQARESAADAAALTGDVAVAVLLLAMIAAVVDVVVDTAAGGAGAAGAVLVPEAPEAPEAPEAPEAAGASAGGAGAVWLPEAVGGGVPRDAEAAAAAAAAGGAVALKSATAAQPRPAAVSSSAAMDVVEAVAGLGGIASIAAGSAGADSSGPSPAHGDEDAAAAEEVTADVLVGVTPSADHGSSATISTATAAPAPPSLSPPSAPPSPSPPAARLLPRLPHLLGPLEVLLQALLRPPLASFHWLQQQLAALWQQQQQQAPPPAATAAAATAVASGGVGLPAAGFERLQLAAYRDREAAEAAQVAAEAEVERRQAMWRQQQARNRELQAACDHERAEAVAARQEAAKARADALALQDELTALGVSFGGLRRENEELQDRLEAAQEEAAAAAAAEGAAAAAPDHHHHHHDSSGRAAGAAAAEAAASAAACEDGDVGDTHVGYSAADLRVELLAVSQSALDVVSRGGGGQAEVAEAVAEAEVEADMAAAMAAHALLGTRSSAFVVDGDGHGDGADPSSSSSSSGGSAPPPPPLPALLPLLRRRLCWPLVEVPPLPRTAGLALALLGSMLLAPATTRASTSSSLSGPSNRNRNSDRNRNSSNRTAQWPRDQRRRRLQPLVLPDHDDRLAAELAAHGLMHWLATHVWADPLQCLGLGMGLQPGAGGGARGGGAGGVGEGWEEEAMAGEAEAVLTAEVTAELGAVAWQQLADLRSGEARAWCERLRALLQAEDQQAWRQQQQARHEQEQRQKQRQAWAGQNGHRGGEGAGRDGDGGGAAAALLAAYDEVDRRQQQVLQERPRQQQRQRRLQQVADAVRPLVRSALAAALAVEAARPGQRLLLSPALALARRGAAGIDAVAGAFDPGAGAGGDEEGDGEEWEDETVTTGQRGSWQQLAGAHGAELDCGRRAATGPGASAGDNLCGGVGGSRWGLESAGLAAAAAALAASSGSGSGSAHGFKVVRHLTCVAGSTANGCNGSGATAAVAQRHDQDRSYADGDGGDEDGGYCEKTAAGAWGAGAGGSRYEQDADDDDTDDDGVEDGTGPAEAEAGALDSVEWEAQRRWPGVARRVAAGAAAASSAARGSAIGMGSGTGARGGGSTDWALGDAGAGDWRADGGGGGAGRATGGGGAPGGAAQGAAVHFLCTRQPGIARLLPTAAAAAATVAEAGAGAPRMGGGRRRHVVVVMPEEVVVWSAQQ*
</t>
  </si>
  <si>
    <t>C_10092</t>
  </si>
  <si>
    <t xml:space="preserve">MAKALTAKGHGDVLVSTNAGRFICNCGGSNDGGRGAQRRWHSLFIHVPPFSVYDEGAQRAFLIDAIREVAA
</t>
  </si>
  <si>
    <t>C_10093</t>
  </si>
  <si>
    <t xml:space="preserve">MREGEASVPVLICVPPRPPPRGHRHAQPQPQPAAQYSLSCGIGNGPGGFRALYVPVTEELYGRPVRRFTLREDLVLELELAEPVMRPSAARNVGRQPGGSDDGGGGSAAGGGGGGFGGSMSSHADDLDYTPRGDSDGGGIDGNDSEGGGGGRGGRSGGLGGGGGGGGGALTGGGWEDGDDDYTAGGCGMGGGGGDDGSAPELPVVMRRPTGGKPTVMRSCTGNIGSKKHLPLPPEVVKVLVGGPDVPPPHRVPPGTTCGATAASTPANTGYEVVQQERLRCLVGPTGSHGCMSLQVPVSPMMNGRRLLHLTLREDLVLELGLGEVVVPPGPLGPRMMAAVASAMVSNGLMPASVAAATSVATRGLAGMAAVAAAAAQHHHQQQQQQQQQQREQQLQQREQQQREREWEWELSGGAGGGGGGGGSSPFVPSAAVLAKAAAFVQAQRVLAEAQAKVQAQAQAQAKVLAQAQAQAQGAAEAQAQMAAATEVALSMQALRRRRMQEETAMLQAAGLGGSREDETLHAYKRRRSDCSAPHNNAEGSTQHATALPGVGGGATLALGGGGMSGAASSRVAALADARDFAHGELTAAAAAGIKMEIKTEPGGAAAAGTGRGGLGPLVLPNSTASVAGGSPSSVAAIIAGAGGSGSGLGASGSNSASPYALSGRALAAAARSAPLPPSEAAATARLGALNTCLADVSNLLFFARDVAAADHASRVDDPVTRRTLLGCCQLLLAAGESLVDWHTAVAEAAESGRGEAAAAAVAGQVAPVAEAVRGRLAEALSPLMHLLR*
</t>
  </si>
  <si>
    <t>C_10094</t>
  </si>
  <si>
    <t xml:space="preserve">MGYKRDLLTLFTSQGRGQGLGDEDAGDLRTQFATWAEALVAKLVPQEAAAAAAAAGGKAEEAAEEAGEGEEEEEDDAFEYEDEDDEGAGSEVDIEDIGGAGPRRGKKGAAAAAAANGGGGGGGADGGPPEMLNALIRGSLTKQGYKIIGSHSGVKMCRWTKSMLRGRGGCYKHAFYGIESHRCMEATPSLACANKCVFCWRHHSNPVGKTWKWKMDPPDVIVDTALDLHCRMVREYSVYRLTLVKGWNMEEVADYARLVDLGRPDFIEIKGVTYCGSGGASSLTMANVPYHAGGDFGAEDYMLPTPPWAAFGSEAAGFDPGQVRVKKVRRHPGRTGTDSESVAGPEDVGLEEEPAREFCGARLACHALRDIVDLSNLVNVRLRLPCNIVAAGLRHEQQSLLARFQSCRSLTIVYSEEDDVLGSCAAEQPQPTPEQVAPLCVSTGVGVRELRLESHTMGLADLVACVAALRLPNVRVLELRTSRQENNDGLRDSSSHTALSALRAALPLLEELRLPYTSYLLGLGAAFSGSSLTSVGVSMPGLLSRPQVRGLLQLQQLRNLEVLASPGEHVGGSGEIGAQAPTSVDGGGGGGVPGDADDAATLAGLHVGQAEQLWALRLLLTSAPPGLQRVKVSSGFAPTAEVAIWLEAGQVQSIEADSGYVQTLNYLAAALLPRLAATAAAAGTAAAAV*
</t>
  </si>
  <si>
    <t>C_10095</t>
  </si>
  <si>
    <t xml:space="preserve">MMVDSSSGGGGATSRGFMEGTAAPTCHWQNLKQVPFN*
</t>
  </si>
  <si>
    <t>C_10096</t>
  </si>
  <si>
    <t xml:space="preserve">MTDADAKMDGADAKAEHKVFVGGISYRMDEAGLRDLFDKYNPDNVVIQLDKITQKPRGFGFVTFKDRESMLDAVRDLHNKDVDGRPISVKEAIPQDQIKPGTPASALGRSSGYAARDGGGRYGDRAGYGDRYGGGRYDSRAGGGGYDRYGGGGAYPDRGGYAGDRYGGGHGGYGGDPRQYDYGRGGYDRGGYGGGYGGGGYERDPYYRDPYARDPYAAPAYDSRYPAGGGYDSRYPAGGGSAAYDSRYPDYPPGDDRYARAGAGGPDRGGRYPAGPARAAPYGRPDDRRDVRR*
</t>
  </si>
  <si>
    <t>C_10097</t>
  </si>
  <si>
    <t xml:space="preserve">MQLDRNALSYLPPAAAALPSLTALHASHNRLTALPAELGGASSLTGIFVAHNQLTALPASIGQLRPRLAELQLHSNRLSVLPRELGLLLGLTRLTSAGNPLVHPPLAVARRGVAAADRLEDLGQLLRDARERQERSERQLDQAREQMSRQSRDLAAQAVQAVALQGEITRLGRLLQAAALQPGYRAGGTHGSGGGGGGASGSSSLQGEVEAALRSELADLRRQLEAAEAAAEAAGRELRQQRHRTQEAEAQATLARERSQEVDAALARERQRCDAATAAATAAEGELREKAAARDSDGTEFTTAILQHQLLRLQRRSPHGSVSAREMDGLNRRLRIHGAAAAAAAAAAISRAARSGGTAAGGAGAAAAAAAGLGLIKAAPRGGTAAWDVKGNARACLPGRAAVMVGVLGLLALEPAWVLPALPPPKLPAGRAASLASSASSAASNPPVLLGAGSGGGGGSNSSTTSIALLGGGGRGQHLSAAVALADALLRHRGLPPLPYHELRMLVVVIALLQEHPDLVDPISGGAGCPAWGLASALELLVPLAGVLATSPVCGMAGSGDAVAHARTAGPLVRMHVAAAQAALAAATLTQSMASKQGKGASTVASHCGSGVTARGRSSTCSSSSAATTTSATSTTAGSSTSSSNGASCGEDGPEAGDAALASGSGPAAQAGLDPRLFVREYVRCMKRQAERVAQDGLEEAPLCLWVAGRLPQALAPFLELGGTATGPAVAAGGAPGVPLPLGGRSGAGGGGGGGPGVLRLTGAVRRDRLLRYELLRTVLATGLDGAPRSVQAVGGDAMKALLMSAAVVGYLRGGSAWEAEQILNSTHSSSTTATGTGISSSNNGSNTGSGASSNGSSNGSGSLSPGGKAAGGAVVVRGVDEGPVGLRLSSSAALLAEHSAAAAEQLLLSSSRASDPSVPGLVAASLVPCSTAHLLHCRALREGPLTIERRLRERVLEALRERRAVRLQCLSGPTVELAMLVLAQVCSDMRLDGLDVLVVPELDPPDDQLPVAVAELLGSLVQPLGTGGSSGSSGALGTSWRQQALAAGGVSAEAGADVEPDAWSQPLAAAEPDAADAAASAAGSAGASVSSARGGTAGGGLRDGWRVLRRAGINRAACALLGVAGVGSSNEAEEAEALDRRLLQDFYPGLLAAMRRAAGAGGGFGSGLGLGLGLDLEAGAGTGLEGGDGLEEELLNAAGREYERTTARPRLCDVPERVWVTLCVMICAPGRMGAPGRPLPLQEPPPPGSPVATSKRQQAPVAGAGTAAAAAATATAAAGAAAGAGAEAGGQLGVAAAGKAAAARATDRRAGAGQGSGAAAGTSTAGTAARRTVAL*
</t>
  </si>
  <si>
    <t>C_10098</t>
  </si>
  <si>
    <t xml:space="preserve">MAAAMEEMHAQEVVEGEEAAGFCGPMTVENLQAHGVAAADIKKLKEGGIHTVEALAFMPKKQLSEIKGLSEAKIDKMQLVAFKMVPMGFTTAAAVAEQRKEVISITTGCKELDTILEGGIETGSITEIYGEYRCGKTQLCHTLCVTCQLPVEMGGGEGKAMYIDTEGTFRPQRLSQIAERYGLAPEDVLNNVAYARAHNTEHQMRLLQEAAGMMADSRFSLVVVDSATALYRTEFNGRGELSIRQILLGRFLRALQNIADEYGVAVVVTNQVVANPDGAGAMFAGPQTKPIGGNIMAHATTTRLSVRKGRGENRVVKIIASPSLPEREANFAIGQEGVTDAKD*
</t>
  </si>
  <si>
    <t>C_10099</t>
  </si>
  <si>
    <t xml:space="preserve">MTSMLRAQTHAQASSGALRTAGLRVASLSPSSLPSRLAHPISAHSARLAASPRHLIPSRLARAPSATASSSASTTPAQPTASTSAATVVDDFATDSRPVILFDGVCNLCNNGVNFMLDNDPSGVYRLAALQSPAGRRLLQRCGRSPDDISSIVLVERDSHYIRSEAILRIGWKLRVPLPLLAAFGFPVPLPLRDAFYDSVANNRYNFFGRTDSCRVDDGRFKDRFIIN*
</t>
  </si>
  <si>
    <t xml:space="preserve">MAVPISRHGGGYSAVAAADTEKNEGPVSKPVVLENSRAKYLQALAACLLWLVCSSTIILINKYIMVDLKFKYPMAVAAMGMGFASIACYIYCDLIKAVPPATAVDARFYWTRIFPVGACQGLTLFLGNQMYFYLTVAFIEMSRASLPVTTMLALWVAQLETPTAAVIRAVCLTAVGCAIAAYGEVHLSLIGGLLVISNLSMESLRLVMTQYLLVGCDMHPLQSLKFIAPAATLTLLAGSAVREYPGMVANNAGAIVARYPLHFLLAACLGLVVNVLGVVIIKLSSATTLKVLAAVRGPIVVMCGVLLFAEAVTMIEFFGYSIALGGFIWYQYALTQKAAAEAAAKAPALAKP*
</t>
  </si>
  <si>
    <t>C_10101</t>
  </si>
  <si>
    <t xml:space="preserve">MVVAVDVLLAAAEAGQVTVPRELTAAGALQLSPAALLAAAARGGSVPVVRWLLQDWLGMVPPPLPAPIAQTPEGATEEHGAGGGLNQGGEAWAELGRVQDMLSSPLRLMLSKEHLQSLLEPQLLTCAAESGSVDLVVSWLRDTCAGLRLLGLPCSGARGGVGLRGVPAAAGGGRVPCMWAG*
</t>
  </si>
  <si>
    <t>C_10102</t>
  </si>
  <si>
    <t xml:space="preserve">MLKPPCFDLRSKTASGASSEDEWGDFVSAADGDSWGDFVSAASGPNSDTPRSASPTGSRSSEAATSAGSDTPVDSRRCSSDSMSRSYSGCQTPSTSSGISMSSSPAGGGGVNSGSGGWAGGLRTMMASFKAKQRAAEQAEEARIAKEEAEAAAARAHEEAVAALVRNGATRPQAESLIRRRRSEAQRLGNGSLKRLPRQAQEIEGEKVQEGACAAALRRELAVVAHQASLFGGFR*
</t>
  </si>
  <si>
    <t>C_10103</t>
  </si>
  <si>
    <t xml:space="preserve">MLVQQVAERTATAASTSGVGTPGIQHDASSAATTIAVVAEAVLRTAPEPGPEPGPEPPGSAASPVGAADWLQRTQLLLGPEGLDKLAAARVLVVGLGGVGSYVAEFLVGERVGHLAIVDGDVVDVTNKNRQLPALDSTVGQPKAEVMSRRLLDINPHLNLVVRQEFLVPDSAGLLLLDQVAAQLEDQSGARVISSMGAGGRLDPLSVHVADISETYGDSFAAHVRRGLRKTYGIREGVAVVFSTEPCRKASLALSPGALQGYKKSYYGTISFLPAIFGLHIAAHILNVIVDGPMLQTERVQRAKLRAARDAGTPGATKQQKQKQKGAANGATGAAAKPEPRQGKKAAQQAGGSGTQPAAQSRLAEREAEWQRAAAQLTTTAAQHFHNNPVALDPWLHRTSAAAGQQNMPARELQSYASPSQHSGEGPRRSARLQEQAAGGAGPSTGPATAAAAAAAALKAAKLEHFVAIWTAGGALCEGSGLGDQAAFRQQGGSASAPVQPCKDDSSKNNVTEQLDDAAQQVQTAYMDYVLLDARTLRSAKRGPADPGGASGPSRRQRQHRSRSTSSLMSLGSAPLHPGGASSGAASMSTSSGGAPPSQGGGRRGKRHSSNSNRNRHGAAVAGGGS*
</t>
  </si>
  <si>
    <t>C_10104</t>
  </si>
  <si>
    <t xml:space="preserve">MMANVDKLSFKIAPECQRVNIQRITFNGDRWNSWDTYSHDLGNGDKGYELKFYDIQSNSSAFPGTRICVNTISPCSSVFQICDGPNGLCE*
</t>
  </si>
  <si>
    <t>C_10105</t>
  </si>
  <si>
    <t xml:space="preserve">MDYITPLRQQQPPGASGTVTFTPLPSPALFQQQQQQQQQQQQQRLAQSPQAALFGEAAGREGPLAAVSPRTDATGVSLAPAELRNKYKRTKKLLQESVREIDTLKSRLTSEGRRAGVLGAQVSALQGQAGMAGDSVALLAATQAEKMVAVQKLREAREQSEALQAQLATAQAAVRALEQQQAGMLNEFAAERQRREAQWVEERQRLEVSLAALQALRAEDAAQRQALLAAFHADREGWEAAAAEQRRGLQAHYEQQLAAARAEASAVTQQQRDASAAVQAAATAEADARAVLEEERRRSAALAESVQDLKAKLADSEAACSRAQSDAATQADTIQGLERRLQERGAQLQQVQEALAAAEREAAGLKQAAAQHDRQIQELQAALHDKQHASAQLAAESSARLSSLEGELLEARRRERQQPAEVAAFMQQLREQHERELSQVHSVVQQQMLEAQSAASVATEAMTGEMEAQLEVTRREIERVMGLLESRGSEVSSLRGSLEHASLEREKLEVVVKVQQRMERQDRKHVRALERAAKQREGAVAALKAELEGLRASVPGRVEKALQTYSKQLAAAQHAAVAAAEARAAATASSVLAAERAKAESALRAAAEAEQQLRAKLAAGEAHAEKQRAALEVRAAEAEAALAGLRKRCEQLEAAAMEAGEGARTLKAQLAEALEARSVALAQAKKAEEEGSGAVEAARVKAGAAVEAAEAARAGVEQQLRGVYGVLAQLGLSPQVLEALSAAGSLAGSGAVAAHPHGSAHAYNPFGAAAPFAPAAVAPLPFPSPLFPQAQQQQQQAPGLLPAMLAGLRVQLTAALGGAAAGTAPTATVAAPAAAAAPPQPAAPAAPAEPTAEVEQLRRRLQSARVAAAKYQRKMLAVAGAARATRRDAAKALTEAAQGGRRHGHRYSRSHSRHRGPSADSWDHGLDYGLDLDPDLGVDLELDMELDSDLGLRAGSDQSPWRRGGGGGGDRRRASSTANRRRRDPDEEHWPGLLGVRSTSLNDDDGSGRRRRSSSQQRRRQPHHSHRSKSQRRRSYSADDRGGSSPGSSGSNSATAAEPKRSAGRDHSRGPVRGGGAAAASRAAVAALRLRLRQLQLEVQAVRGRESRWLEAVRRADSVVLLLHGTASRAQLLLAGAPRPQDQQLAAQGGAQQPVAAVPQHQQHLPTALRDPAAAGATGTGRGAAGALGGSVAAGGSAGAGPTVGGGWLQSPIEELERQAVDARAAAEAFSVQATAAREEAAEARAAVEDMRRRLLEAAEAHEAELAAARAAAEAAMVQASQLASELEEAGRQQQRLQQEAAGARRQLRSYSQAVRQLMGDVRQEVDLADLPALAHQVVSSTERAFGLWTLREHDHIQATRRLVSGLRQEAAECRQLLATLAAMQAEAAGQAAARGVVAGQELARQLEQGRLQAEAAAQQAAAAELQLQRRCDSLLEQVRQLTEQTQRLQDRAEQLQADKEQATTALAEARVRLEEATQALAQEREERTSLEGRVKAVVAQAVRVAESQRDAAQAAAVAAAERALKEAQQRDAEADKLRKQRDSHESELARLREAQQAALTAAHEAAAAAAQQAAAEATALQTQLQRHQQQQHNMVWPLYNLDLWTLMWAIELQMDGMRAVLLDWEERLAEAGAQAAAAQQAATEAQATAAEAVREAERAARLEAQASAAAAARSAEAAKASERALRAEARAAAADVAAAAATAAEQQLQQRAETAVAAADAKKREAEAAVEQASGSRHGPPGHAAAAASSLEVAVAEALSPLDVLLPPPSKPLPQPQLQPPQQPQVHSQHELHQPPESAATVAVAPAAQAALQPAMEVETGPEAAPAPHAELQALLTEVERHCARLPAINSLLDSLSLPPAVAAAVAAAAAETTDSSYSHTQQRMVAGVLGQVVALEAAAAAQAAAAAAAVSGAGTSSPSAVPRAAPAAAAATAPDGAGVTPEGAGAGAEVTAVAAVARALRGHRRQLEDTAARIRAAQERVAAEEAGVLEAAYLQPPLPQPPLPQPPLLLLQPQAAGRPLLQLLLQLQLRFPAAHRML*
</t>
  </si>
  <si>
    <t>C_10106</t>
  </si>
  <si>
    <t xml:space="preserve">MPWATGTGSASASVTAATPGVAAASLDAPSPPPAGGVASPAPRPLAPLSAAELLDAAGSTAAASRATTRQSPSPSPAPSPDLPVSSTAAPGGHSASYGAAVAAAGTSSTAASAGTAAAAGAAGTQWWATPTQLTATSSAPSWGLALAAGAGRGAQQQQQQAGEGRGAST*
</t>
  </si>
  <si>
    <t>C_10107</t>
  </si>
  <si>
    <t xml:space="preserve">MNPCRRTCLLTDHASPFPPPTPLPTDVLADELALGRNGTPSQLAAGLVHAGAGSMGSGSDSDGPFAPGAGGPAAAYSAMAACLNANEALLHRCAPEKGCKNDKAACCDMDFNKISIPIVDSCQPKIREMRVNGVKHEYSWLQRDGNQNIALRNMRAYLPNPIGAQICIVVLPGQCAAPAGLCKDGTCKVTIWNSNNKCCPSTKLGLASRGGKKKAYFF*
</t>
  </si>
  <si>
    <t>C_10108</t>
  </si>
  <si>
    <t xml:space="preserve">MSVVPAALQHVVEFDFLTPESVADYCQERGFLQCFWECGGTLAAPAIASGVVHKVMAFVAPKIIGGLRAPTPVGELGFVEMTQAVELVDTEWSQVGPDLMITGYMPSSGGLWALEAALEGADDDTAAAAAAEPTVHLPGGGSGGAADGKSAGGGHVQNDSKDAGSSGGGGGGGGGGKGASAKRRRNIAAAAGRSVSFYKAWDQWGALSNFSPHPIALPVDPEAVVPTSAAAAGGSEERRASGGGASSSGRAGSSGGLRTWPSVEHYYQVRDELLSEYEAAVSCAAEGLWTTPEQLAGVAAASAAAPASRG*
</t>
  </si>
  <si>
    <t>C_10109</t>
  </si>
  <si>
    <t xml:space="preserve">MLRSHSLGALRGPVAGGRKPAPFRAAMQPSSGSSNPQKSSNMQQQQQQQQPTSALYSMSMLDPAHRRDPVEKSEPFTKLRMFLDSASITNWELWMSTRLFYGITTNPAILEKDGQRCTLSNLQRLCHIGEELGVKEMQFQAWGDSAQSMVSVALDLFGMNPELVVVSWRGMAVWGECRCVYRCVCKYVTHTGIYTASQVLLAQSVGAEYAAPYLGRMNDAYGNNKGFKEVVEMQRILHAQKARTRLLVASVREPSAMASLAAEEMQFQAWGDSAQSMVSVALDLFGMNPELVVVKLPCTLEGFQAAALLRESSVRITLTGGAVVVW*
</t>
  </si>
  <si>
    <t>C_10110</t>
  </si>
  <si>
    <t xml:space="preserve">MLSRLGLGLLARAAVAGGEGLAARAFGTGSAYLPLPGDARSQIVTLIPGDGIGPEVTKAVVDVVAAMQAPITWERFDYLSGSEETAAGSVPRTSVPKEVLDSIRRNGVCLKGTLFTPLNKENTNTQSLNVQLRKDLDLHVNVVHGFSIPGLPTRYNNLDIVVIRENTEGEYSGLEHEVVEGVVESLKVITYEKSLRTAQYAFEFAYLNHRKKVSAIHKANIMKLGDGMFLKACREVARNFPNIKYEEVIVDNTCMQLVNKPHQFDVMVTPNLYGNLVSNVVAGLCGGFGVVPGGNIGDGVAVFEQGARHVAKDLAGAGVANPTATLLSTAMLLRHLKLAGFADRLEAAVLKVYTDGDEAALTPDVGGSGTLLRFTEAVVRNLQE*
</t>
  </si>
  <si>
    <t>C_10111</t>
  </si>
  <si>
    <t xml:space="preserve">MSLLAVAMELCGNANQTPLDAITSAVTDTLPAYFAAASFGQLSIPADQIRIVSSRAVVGCSGTNTNGVGWRASGPTDTDTLKGWAEAADSFMINRLRVPVADYDYRMYWMPASTGMSGFGTSVCWNAMEQNRVWLPGTTWVDQYALVHELGHNLGLMHAQGYDSNGQLAEYGDGSCPMGSGTSMPTHYSAPSSMALGWTTPQAELRDDDLPVGVWKSFMLRGLADAPVSGLRVLPASWTFGANGWTGYDQIVVSFRRATDTNMDAGLQPPYRNKVQVHSYEASQTCPHSVLLSTLDAGGVWPKPGSSLPADTQSPGLVVRVNRIDAAGGAAYVRLCRASVKKETGALCRDGLDNDCDGRIDNC*
</t>
  </si>
  <si>
    <t>C_10112</t>
  </si>
  <si>
    <t xml:space="preserve">MKQLSSGSCTEGLCTPCTQPPSTAPRPTTGALTTSCRSTLGATWFAPPAQAGTRAFTTRQRPPPTRSTVSHTTIPAPSPLPPVPNTHRDATLSAPDTTKPTAPPRTRHGTRNARPSRPSRQLPEAPQISPLTPHAPPPHLPWSSAGRVRARPTSGSCGTQPLAATGSLTATGLQGTRAPALPQPPTASRKSLAPTYTAAPVDSDPTPTPTPTPTPTP
</t>
  </si>
  <si>
    <t>C_10113</t>
  </si>
  <si>
    <t xml:space="preserve">MSVRRQRGKAAFPPDPNNLGGVQTIIDEYRHMQNRIYTARNQPSSAQLAAVKRYAEDMSLAERLSRNRAARRSAVDPEEMRAWRPSSAPAWAREERGDSYAGWSVRESLGHAFPKSRYAEALKLADHATYKKAIMAEVLDNRLYKEADLRKLFRTTGACA*
</t>
  </si>
  <si>
    <t>C_10114</t>
  </si>
  <si>
    <t xml:space="preserve">MSLLRALDAMLRSEVGRIERAQLAAAGAGAGEGSLAVLLLLLPLEPPAPNPAALRKAVSRIRHLAGLGFGFGFSFGFGFGFGFGFGFGFGFGFGFGFGFGFGFGFGFGCSAAAVPCYSHRQGGGAGDTSHDR*
</t>
  </si>
  <si>
    <t>C_10115</t>
  </si>
  <si>
    <t xml:space="preserve">MRFTHLDELVAAGGSSISGNVAGGGAGGAIHSQGLGDSWNLTSIAVLGGSRINGNNASGGGGALWTGSRVGAVVVGGGSSVDGNAAGGEDGGALRLDHVGSLEVTDGSSVSGNTAAAGRGGAVFAEGVWEWRVERLAVTNGSRVDGNWAAQAGGAFWTNIPIASLTVAGNSSSVSNNTANAGDGGAVRCRHFDSLEVARSSSVCLNRALGGGRGGALFAQGMGAERNTTLIAVTHGSHLDGNQADQAGGAVFAAESRVLGLAVAGGSSIDANAASGFDGGGALKLQHLGRMEVTDGSSVSGNTAATGQGGAVSAEGVWEWRVERLLVANGSRVDGNWAAQAGGAFSTNIPLTEFQVHMRKRVLNQSSVSNNTGSEGGAVRCRHVAGVAVTSGSSMSLNRATGSSGGAIYAWDNMGGSEDTGAIVISGGSRVDSNSAAQSGGVIALQTVVLQVLVSDSSSLSGNVAQSGDGGAIRVRHVDMFVVEAGSSVSNNTAADGSGRGGALFADGVGDQRNMTLVAVRDRSHLDGNRAKQGGGAVALWVTLEGLVISGDSSMDGNEADGPDGGGALRVRHVGRMEVTDGSSVSGNTAAAGRGGAVFAEGVWEWRVERLAVANGSRVDGNWAAQEGGAFWTNIPLTEFQVLNQSSVSNNTGSEGGAVRCRHVAGVAVTDGSSCSLNRATSGSGGALLAADFIDGMEARDLTVSGSSRVEGNVAAQQGGAFWTQSEFQTVAVSDSSSLSGNAASGDGGAIRVRHADALVVEGGSSVNNNSAYNDVFRTGSGGAFFVESPDALRNITLVAVRGPRSSMNGNRAYSGGGALFTRGRVDALIVSDGGSVDGNFAENDGGGAARLQHLTVFEVTDGSSVSGNMVVGTLWGGDGGAVYAEGVWEWRMERLLVANGSRVDGNWAAQGGGAFFTRIPIGTIQVTLGSSVSANTANSSDGGAVRCRHADSIAITGSSTVTSNTAPKGRGGAVMLEGIDGVKVARVEVVGGSRLDGNAARSGGAIGTDARIAVVSLSGRSSMSGNNATAEQGGCVKARSLDQLTVTGGSRVDNNSALFAEGGAFHMWDEGATDNATTVVVSGNSSISGNFAGRGGGAALWVGTAVSEFSVTDGSCVCDNAAGGADNPYNPGELLRADSGGAIAFRGRVGAISVTHGSCMCRNQILVGNRGGAFNLQQGVDSITVCHGSQLSNNSAAGDSGAFHTRADTPAYALGALTVCNGSGVDFNQARGAYGGVFMGEGRLGNISITSNSSMSSNMASLRGGAMHFSYLPDSFLLRDSCAVNNSAVFEQGAFLYINVNADWMYDPLLERGAPGGPFFLEITRSNVSANSGYKAGALAIYLDANIMTVDDPAERLRLRQAKHLYVNITSSTLNDNRALQGSGG*
</t>
  </si>
  <si>
    <t>C_10116</t>
  </si>
  <si>
    <t xml:space="preserve">MELTASGSVAVTAALSANRFEGNEARLGGGLHLTLASSTSVRLVDNDVSGNSAVALGGGMFLGHSGANPNATQQQIRQAENATAGAAAAAVLYTVPAAARITGGSWTENRAASGGGGAFILSHPELVVSSSGSAWSQNAALSGAGLYVDVTQGGRVSLTDVSLSDNMATYRGGGLYLLGSSQSGDGCGGQLTLDNVTLENNRGGLRGGGIAVATLTSVPVAGGGGNGTASLVLGGGGGANGLAVATAVGSSMGLANATAANATASVCDSPQPLLILSHSIVTGNRALTGGGIWQAPAVIMAIVNSTLSGNEATLSGGAIAALECGLLSVHASSFVGNAAGLSGGALFVDACRVVWLSQSDVLQNRALAGGGVHLTGLRGSAANDSAITGRGRSLLGSSIDAAEAPVALLSRVVLSGNSALDGDTVGAEASALAQLESSASAGGDAADVAAAAAADSALLREVQPYVAHGGGVLINGRVSVGMSKSLLTAQNWAKAGSIMASSQVCNPSSAAATAVLPRAGGLDGSSSSSLQQLKGLMEDSWMQATLALQRAAAGYCALLTISNSRLAGTYNDTAAGLDALPVAEATPPLWLRDSGASALRARCSFSSTMVMADVSASAGRRLTPATAGATSTAAAADSAAESSSIVDLAAAGASGSGGTIASRRSYNIANLETCLQEGPQADGGTARGSVLAVPAASMRIFSIAGATALVRLSNGTVRARGATGKNSPAAQFGPEEVVVALLVSPGETFDIGVQLMDETGQPVIIDVPAYSVSLTIQPNVSVKYGARPALTFHGVASWTEIELVGWPGAYSLRVDASVVSSSGGGSTAAASASLSQVEALELPLELLRCELGTEVEGPALDSDPAYFTTCHRCRQGQEAICAGAAIAVPKPGYWHSSMHSPAFHACPNSAACGANPDSNATTWEAAPAAVPSLSAVAESALASEMLIDFSFIASDARSAALALCQQWWAANFPPHRIEAVLARNGSLVPSVPPPCSVSDLDAAVAPGTLAQLLTAASAVTSPNSSEGTQAPAQPSVAVASYMQLQCAEGYTGQLCATCVPGYSLNTEYQCNECVSKAQTIVLGLITFLATVILISYTMFSNFQQSTADAIEAHEVSATDLIKVFITHVQYFIIITRLAIDYPPVIHKTQSVLSSLTGAENFVAYSPTCLFDGLNSAGQAAVSIIFGFATPIMAGVLAVSLWVIRYLVFNQRIMGRAGAFRGSSRDFGVGSFADCEFIDDDATHADSGAASEQAVAVEALHAPGGDTPEADGGSPSYFVAVMMGPTALEGGGRDAALVWPEPRPAAVGQVGLAETVAAGGGGGSGAAQGPRAVCEATITEHSPYGGATAGAARAASATGPDAAGGSLGVGNSTRYPQLPPPLPSRPLSPVTTPRACAPLRHHVPAFTNAAAYSGGTAGSTPRNPNAIRGGGPAYPAYPAYPAKASSHAAASIAGPTGHSGKSGTLGWSLSGQVARALSRLRSLRTRTGRSLSYADQALSLPQQMGVGLIVAAFILYPSLCQVSLSMFACYVIDGGNTDNLGSEYLTATWGLGYWTRNMNQQCYSGTHMRVYVPIGIVAICVFCLAPPAAFFAVTYTNRKRLDDLDVTAKYGFLYAEYRPEWCWWSAVMQLQTLSLVAVEVFGRAMSTLHQSLALLAVLIVNSGITMACSPVRHRLVMVCEFISFCVLSLTVTLSLYFLDSPPELSASSANAVGIIIVVVNVLALCGFIAIVFRFSGMKLVEKANDSAGMAKVKAWAASAAAAVGRGVCWRRQPHGGVLVGGLGGRGPGDKLDKL*
</t>
  </si>
  <si>
    <t>C_10117</t>
  </si>
  <si>
    <t xml:space="preserve">MHTGEAALSLAPVLMLDEITSGLDAAVALSVVRTLRRVCDLANVTAVAALLQPSPEVVALFDNVLLLAAGRVAFLGPRDRLAPFLARAFEHSEEGRALAAQLAAAPYNHPLEGLLLPGAVHAAGRPPEPQAATQQSQPQPQPQPQQQPGAGTIKPAWAEGGSAACSSRGAGWRRRRLLLLLRPLLPPRRLLTVLGRELLLARRDPAYLGAIVGQFVFQGFVVATAFLRLPPASPASASLAVSALAFSLMGMFMLGFNSAPVYVSRLPVFYKQRDAHMLSPAAYAAAALAARLPEAAVCGAAYSALVYFAVGLTPQPGRFFVFLGACWLSGLSSVATFQLLGAATLAARGFPTAPAWVWWGLAYLAATTALQLLAQAAALGCLGPPAEHAARRDGGSSTGSSSTGQHIQQEQQLPRTLQPDEAFAQLPPPHQKLELQPTRSTAAVAAPAGAAAYDYFENPLEVEGATGCSTAGGGGGGGGGSSSVGTSWTSSAAARSSSGGAGGGGKGGGSSSFTAAAIRAAATAAAAISAAAATAAAKQEDSYTSCSGSRLPGRRPAEAPPAATPFAAASIGARGGDDGGDGGCAAAGGVGGLAFEPLVFVFRELCYWVPHPRPRTPGERLQLLDGVSGALRPGVLTCLMGASGAGKTTLLDLLAGRKQATHIPSTTGTTSSGTGTDTTSGIGTSGIGNTSNSSNCAAGPRTGDSGAGGGDGALSRLLRGGFCGGSGGCDGSSIEEALLFSAQLRVPDTATATATTAAATTLLQPPSSAASPEASPGRCCLWGPQQQPQNQQRQTGRPRQLLQGRRLVAHVREVMALVELGGLARQRIGLDARAAGVVMRAVRSAAATGRTVVCTIHQPSREIMDGFDELLLLKPGGRTAYWGPLGPSQCKLVEHFMSPAAGVAGVAGVASSPWLLPLPSTPPQVMAVVEAERVVFYRERAAHMYSTAVFAAAQGLAELPPLLLQSLLYTVPLYAAVHLAFTAAKAAWFWLFVFLGLTVCTAAGGGVMNLSPSLPAAVAAAGALVMLWNVFCGFLIPRRSIRPWWLWAYWANPVTYVIYGATVTQLGDMRHTPLRLALGGAAGAAGAVAGVGGDTGTGAGGVGGGGGAAAAAAAEAGSHQLLQPPMMSVAEYVETAFGYHYHMRGWLVLILLAFIALGRAASYYGLTRLNFQHR*
</t>
  </si>
  <si>
    <t>C_10118</t>
  </si>
  <si>
    <t xml:space="preserve">MPTLALAILRGDTLNVYAQILAAVRTAVAAECSFADYAASSIADVSDVASSSSSSSSSRDNGRDGEQQMPYHAAVLDDAVQLQLQTVVPVLLATTTLMQALSDDSPNGPLHTELLAELARSGVLEHAASALLWLELAIGIARWLSLSALQFSIDRFYDEEEEEDEDEDEEVNEARARKQNQQVQGQGQQQAAGRGGGSGSSSRGGDGGGRGGSSASTAGGRAAQYSQAEVRAFTYMFAAIESAAHVFAFCPPGHSDLVTRAAAATATARIQSRRRRELASLAQQQPQQQPAEPLQPQPEPQPKPPQPQLLQPQQSQPLQPLHQQQQAEQQQAAESLFCLALLRTLYSAEIAVPAVGLNGQELAAARRRWWVGFHLLLRVLGQQLQLQQPQQAAARLRESGVWPAVLAHGAVEEVVPLVATLARAAATAVDAVVAEEAAGVAPSMATTVRRFLAGRLCLFLTAMLEQQQAVVAVIGRAAASRAAAAGVAAELAGVAQPEAAAVAAAEPEKAFELALTGSSTCSIPPAAAGPASTATAAGPTSAEAEAAVQTPPQAPSPQAPQTPQLLADWAALQWLPVLLSDNAIQLMAAELTREGNPAPMSAVPEQQQGKTQQGQGQPGQGQTQQGQEQQQGHGQGKQQQAIPDMAIAFRSVQARQAATYWSVFMGAAGLRMHVQEQLKRASSSLRRRQRRRRQAAAMALVLALAVALAVVVAPAWKVQQTRVGPATAAAAAASAVVQLAAGTLTAWPSRLPQR*
</t>
  </si>
  <si>
    <t xml:space="preserve">MAFLADGVHYQDINQGSLGNCWLLSSLACLATRSGAIERLFLTPEYNEDGRYQLRLWDKGSRQFKEVVIDDYIPVWRQNGGGGTAGQPCFARPSGNEAWVLLLEKAMAKHVGNYHYLNGGMASWALETLTGHYTCVFLLERRYGPNRDAGPDQANWKWIRGELAQASKHADRIAPVGESRPSPLNRAALYMLDEKDPAKFYAHEELFMAISYHLAIGNLVAAATVGTDDDEEVNGVVRAHAYTVLKAQPVESNGRGQVLLVQLRNPHGEGGIEWSGDWSDKSTLWAKHREVAEAVGYSPPVSVTSAAARSDGLFWMEWKDFMQHFKEVTFCCANGFDYVEDEAAGWVEVFNDPGFPHDYRSLGDYKFIYNNNPMTGQQLDEIIKWMRLKDIAAPEQFRKGTRGLKLFTGGGTHPDDIDGSSSGLMVAVACLANKPGAIEEMFLAGKVYRPDGSYQVRLYDPKSGGATISPIDDWIPCFNGNSITKTKILGNEVWVLLLEKAVARMVSSYSKVAMWGVQVCWALAALTGQYSTMLLWAEDKQKWRRLELQYIEKEPGKYRAEYAADDVSLYVSDDVFKAITTQLALGCLMAAETDKGEAVDTEATGLARARSYSVMDARFVAINGTGGVVSVSYAATVPPAGGRNLRLIKLRDPARTNEWKGDWSDASPQWDTYAGVAEALEFRREGAAGGGGAGTSGRRDGSFWMTFEDFLRHFRNVTMCGNSLKGNQKPWVAKPEDIDRAGRRLWELRKQQELRAEQEALEDSLHAELRKKAVERANAPSVGHVFAQAAIMASANAPKRELPPPPPPPPAVAAGAAAAAAAAGAPAAKPAAPAAAAQPQNGDGGDGAGAAAAAGAAAAGGAAAAGAAASKPPVVVVEYKGCKACAIM*
</t>
  </si>
  <si>
    <t>C_10120</t>
  </si>
  <si>
    <t xml:space="preserve">MRSVPWSALGRQPVVVELDRIYVLLRPKARTSATGEACMDVAQYEAAVTAAELEEKRRRVLEAESSWLQELEAKLNAKLQQDKKGSGGTAGSSSSGGLFNFQAMAHTILGNLQLRLSNIHIRYEDTERLPGGVPLAVGLTLGEVAAHTVDEAGREAFVTEHVLSLMRKAVVLRQLAVYFDVGLPLLRPPRGGGVWSGAVAAALTPAEWDALFLPAHHLPPLPPPPSSASSSSALPPPGAATAPAGAATAAAPAGPAGVVPYGRPLYDHHHLVLPISGRMTYIHRSAAHAKDPSVPRTEVRVTIDAVSLALSAPQYGSTLALLDALDASAANAPYSRMRPPGRPGAGPAAARLWWRYAFLAVRKQRRRLGEAHVGWGQLRAACLLRRAYVPAYARLLAAGGALGGDAAIAGLDAQLPEPTILLFRRMAHAKLKSEQPKAAATAAGGSSTAARSGSSASLQAAKAAKAAAGGGSSRTWSAWLWGSSSSGSSSTAAAGSSAGGAEGSSPAAAVAAPGAVVVGAGADADGSLTAEEWKKLEELLGGQGVSAGVQQYPRTHSLNLQVQETCVDAPGRGELLRAMPMSAQHAAHDGGHVHAAAAAAHTNPPASLLLDVTLAPQDGSADAVVCVHLAPSYITADAAAVRPLLDFFTAPTFQQQQQQLQPGGGSGGGSGSSGMAGAGGALAAQAAAQAQQLQREAARRLAGLSQERPRLKLSVVLHAPKVAVPDGKAALQVANWAHERLPQARMRLRASPLELHVSPFRLHRLLGITAALQQLAAVGGGGGGGGGVAAAPGAATAPAATAAGAEAQAAGLLAGSLSAAAEPAWLSGAEYQTLAQVLTWDALGGLGSHWRRRRLVVWRGRLLHVLALVPLNGGGGAAARGGGAGAGGGGGGTRAGGGGAASRAVVRPQDAPTHPEALVVRLPDAAGLAALRAAMRQSAAAAEAVAEELPVGHGAIDDDSSSGGFGSSSDAGSDDDAAAAEAAASKKAAEAQSKQQQQKQVAGQGTARELFQLRGALPELTLRLSGRPARSWRTVCAVATAATAMAAGATATATADEATAAEAGGGGDAGVPEPGDAAAAAATAAVAPSAEDAGAAAGDDANEDGDDDFRSVCSLDSDDDEEQQEEEEDGSGGLRSAIDPVPLAVEVPLLTVRLRHASVALGFRNDRLTADVAMASLLCDDELCGGSSSSSSSSGGSSSSGGDAGSSSRVGGLGPAFAVLATSGGGGGGAGVVHAGIGAGVVHAGIGAAGQPDGAAAAPLARLRFTQHLQSTPSSEQPEADTELGLEVAAMDLRLAVAVPLPQLQHLQLLQLLQQQAGARSMDLAVRPGGLQLDASLGNITAEYGALPAGHPNRTLLTVRQPPGAVAAGSEAGGGGGGGGSDAALLQVTFRMHSREESLHEPRVPNGVDYSSLSARLRSVNVTLMNRFLLELQTYTTGLLDLQPKARSPPPTPAAAAAASAGASQKLQPQPQAAAVAVAELQQAPFILLLDVLLESPVVSVPQYSLYRRSSSSTGNSSSAAAATAELLPDASLPPIQVAVSLPRVVACVGEREYTHALAVLAENFSETLXXXXXXXXXXXXXXXXXXXXXXXXXXXXXXXXXXXXXXXXXXXXXXXXXXXXXXXXXXXXXXXXXXXXXXXXXXXXNKTAGSAAGAASSAFGDGGGSAVSARPPPLDFRLSTRAAMALLSPEADACAVQVTVSIGLAALTLLVPEVEGGAVLRPLAAVAVRDLWAGYYATSGGSMFLSLALPSATIEDARPGVLPDQRLVLSTSVAGVGASSGAVGMGEAQPATPSAASASSAEAPWAPAQMTQHPQSAGEGGAPNPSLLVVEFRSIAAAATAATAAAAAASPGSTAAAKPRLPSIGIRIRVQQPQMVLDLLLLQRLINFAAGGPVLQGAVPRAFDGRDVHVPLGHPGPHSPYTARGGADLWLCPEVRLLADAPAALATAGKSSSSIGSGGGNGSGDSSSGGQPRVHVYDGGGGRLVLPPGLAAAEALPLVVVGAGRTLVLRNVRVINAASLPACLQLGPGAKLVAREEDGVKMIAGGGSSSVVASAASMAGGARPSLYGAAAAGAAAAAAAAAAGGSGSDGTGSTAAAGAVLPPYMELAVDVVGASVHVMDSPAGAEGTAYGGAGAGAGAGLATATSLAAGYGDGTTTVVGGRGGGGGGLGGDGGALDSVLMEAADITLTYELTVAEMALSVDADSALLLRLTPQAAALLLRLQARLLARLSVPAPNQPLSRCSRYQPVCSLATAATAAAGGWSGGGAVRGARGFAGLGTQPTAGGTAANPSTAAGTGLNLLDGSEPSGTSGGSGATADAQPLDPELDPEAAARGLTIWRPVASSGYVPLGDVICQGNVRPLDSVVTASISSGIISYPTRYEAVGSWSVAGADPDSAAYAVGDGGGVISIWRPVPPPGYVALGFVGGAAGSSEPPPLTAVGCLAAAAVVEGFAGECFVLPPEFTAAAAAPGHLDVAAASAAVSGGGGGGSGTAVTGGCRVWRLQNQAATFVVTGPGQPLPAPVDVFDLRSPLGVTPAALTPLGKLQQLWRERSEREAAAAAAAAAAAATKLDASATAGAAGTTQAAATAAAAAAAAALTVHMRQPPPLSQLCQLSYLRDRRELLRHAARRELQAPCVEFGRVWSDRALHSRHSGRGRISVWRPRPPPGYAYLGDCVVVGAYTPPPAVSVLRDVVTPPLHDRRGGGRTALSPLAKPIGFEKVWDSGAFLVLWRPMPPDGYVALGVVAGVGPYPPVTEAAALRVVRQDLVAPVSVAASRPDWMLPPLGSNNSGGGGTGTGGSNVYGWIPDYRTGASTIVCQAALPSEGTRHVPRLNLAAGDWLPAAAISGGGGGGGAAPRGKGKAAPSSDAPLQRHELLRLSDEGGEEEEEEEEEEEEAGDGDEEGRAGGAGADEDPAAAAGPFRDSSLRLRLRHPAVLQLCAPGGRPVLELEARDGRLGWATQGRDASSAYASLIASAWTCSGGGGVLPARGGGGGGGCWEPLLEPWQLMLRCDDSRSTGECGSRRPGTWVKLTSAQETAKAVLCHSGLQLLLSAVPAWVDVLVGGPALSPESARRRAEQAANELTAVTAAAGGGGGGGAWRGAGLGLGGAGPGSLLVTNALGTGVTLLTDDSERQSVTDVPPDAECAAVSLAVGSSSGSSSHGSSSGKGGISSGRLQALAAAVALRRQPRMTLAAPAVALYVDVLQLLGAAAAGGATAAGAAAAAATAAAAVPAWLARELGKGGGEGGAAGGGGYLVGVRVNGPAAEGLPESEWGMVTRAVLQPPPPPPDGSPASSTSAVALPAWRERFLFKLPADLSAALLLPPYLGGSGSGVGGGSSTGYHAFAGVPVQLDVSLLVSEGAGGGAPRVVAAGTYPLPYDWLLNQVQRLLRGSSTSVSLSFSGGTSGGGAGSSVEPCGLQLQVTLDERQVETSWIPYLASRPTAAGGNNLLLLPSPSMSSSSLAAAAATAAAGGGEAPTGPAEVFARAAAALRRGLRRGLQLQGSSHWAAVAGEGAAVAAGAAGALIPVRAGPGLVIEQSPGPGGAVLELLRSRAVVFNSTTVPLEVALAFPAHGGAAAGAALAGVAVEKPEFGADGQAVPVEELVFENERYLPLRGWSPANLLATERRRYSRAGQSYSIFPNVPLPPGWEWEGPWHMDNSGERERPASAGGMAGQHQPTQQARPPPPPRVEPDVVELVHQNQRFWPLSGWGRTLKTERKAFSLAGNSYADFPEVPLPPGWEWVDTWQVDLTGHVDNEGWFYAADWQLLNYPPTPEQGRRKTLDFIRRRRWIRRRRWVPPEPEPTPAAPPPRLQPQLPPPSPSPPPPPAPAAAFDLLGDELPVATTTAAASGPLGQQPRTISSAALHGEKPAAAAAAAAAAAAPGGGVAAEQPCWLSVALESEVLAAPPDAEAVAAAATAGGGGGGGSSSGSAVSDTLVDWRLVVRPPLTLQNLLPLPSHYIVWEAAAAGGQMRLRARGSVAPGEAAAVYSVDMRKLLYLSYAPEGYDFGEPVLLSEGFARNAAGVSGAAGKARPLPSSFLCSPACFSTATGSTAVGPSLQLEVLRDADTTAAPVSSLGVGAMPGGAAAATLPDQPVATLVSKAPPTLSEAAAAGYPLTVSLRVPLWLVNATPLLISCALLALWEAPPASAARLGEAPRPPARVHVVGTQDPRRLTPPSQPHQALQPPPGSHGIPVKPLSTHLLSYPPGVVAPSTEADAGGGGGAIAAGVPAGSTTSEAALVLSVCGSRWSEMVVLPSLSQSAEGGADSSSAPAGGLGAGSSVLIRALSGDGSRMLEVVVRLESGLGSSSTNSGGAGLGSSSRLAALRAAAGSLLLRVEPHVTVWNTSGFPLLLLQPSALQPPPSTGAAAAAAAAAVATAGGGGGHHADGARSFSAAEPHLQSAHAERSAASVPGGPTPMLGSDASGGAFVTPPPPALTLALAPAGITAAAAGRADDAEPAGGAPTPAEGASVPLHWAAAAAERRHFCLALPAVPGVSDAALRGLHPSVLWSDPITFNPESCVGGTAGASSVSAGAGGGGGGAGAAAAATAAAAAAAAAGGWVQEGQVALPVCCVGRPGTMAADEAAGRRARLAVRQLLAAVATLGTGAGGGGGGISAAGAAGALEALAATAETSVVRLVRQTEVGLVVSELLAVLLTLRLEQRAPGCLRLSLSGLGGQPRHTLANASPTHLHWRLLTGAAGAAAAAAAGARQWQVAAPYSAQAVVRCGGALGAAWLRPPEVEVTAAAVDPAAAAAGGAPPPGSILRLTFGGASDDGREPAPHSQAAAAAAVRLGLVPVRPLASKYLLAQVSEACDALVLTTAGPARLPGSGRHAETLGAGRPDSTLPSTAELLAQAMSAPGVGLLAPTGTAAAATAGGGGDGSSSSGGLHVRLELYQLEVGVVDARPEEVALLTLGGVRVDVGSGASAGGVEYLCAAVRVDSLQLDDMTPGAAHPVVLQQQGQQGRQQQGRQQGGGVDPVFSMAYTCQPGKLRHALHCPTIVARLLPLRVSVGEALVWRLWGLASSLTPPELDLLGLELAQLDNMDMRLKGVHMEAARMMQSQLVQLVGSLVRQQIVSLGVAVLRSLLRQYGVVGGLSRVLSVSSRGASALVPRRAAGALKVVGVLASPITMLACAAVGAATSAVGGGGGGGGGGGGGGGGGVQGRDVGRRRLQRVCSGDRIVRPFDVHGAMGSALLAALAARPNGATLRRERYEEHWVLQSNIILLLTDRRILAVQSPEFAALHHRVVSGGSGSGKGEEPEQLSWVPCADASVSWHLPWSELLTAEVAAWHDPQTVASWAVAAQPGAAATAGAGAATAAGAGAGARPAGSDTLLLHRRSRGPEGRVVYTAHCWAMACPAPEVLTRLLEVYHRAWAPLVRRNTPSQQPQQQQQQQQQQQQTPSRRREELLAATGDEARGRAALAAAAAAGQTLPDAVLCADWRLVWAGGEAGGSSGSGGGASGGAPGADGFSIWRAVAPAGYAAVSDVAVAGRDPPGRPARVYKRSAAPPPVRPAPAPGSFPLAALAPDSAATAPALPLLAAPLGYLLVFRSSGPPALTIWRPVPPPGYAVAGCVAWPAIEEPPPGLVACVRADCVAPVSFSGARSPIWSGASPEHPSWRCALWPVVTEGGGGGDGSGAFVAIRGGDNQPLTPPPGLMLRLLV*
</t>
  </si>
  <si>
    <t>C_10121</t>
  </si>
  <si>
    <t xml:space="preserve">MAAQLDEEEDAADNDFWNQEFFKEEAVDDDYKTESEPEDIIDSDFDEEEEAENDDEVEVRDDEPRKKMMKPPGRPPKPKAKPKPKVKKEESEGDEEDEEAGDEDDEGEDGNTRPAKKPKIPREPIIYIAPTLRRSTVAKVAEAEIERQYKAKPARKPRAKNNSDWRPLTQQELLAEAALNEIENTRSLKMLLAREEETKRKAQVVKKKNSGPSVKWRSRKGADGEEHTTLELVNAIVPPRWMQPSRAPPPPHPPICFVTGLPARYVDPQTRSHLANTLAFKRLRGGAGPLAPALQQQLVLHHHMEQAARQQQLDVDPTAARVGTGAVSVLAPVGPHAALMEARRAQQQRREALAEQARAAAATAKGQGPGGAAAGAGSPLDPPPAMPTTDLMALLVDVHRSLAAA*
</t>
  </si>
  <si>
    <t>C_10122</t>
  </si>
  <si>
    <t xml:space="preserve">MVTKSTLAALALLAALAAVTAVPTKETLTPSLLLSRAQAIQNWLVETRRTLHKLPEPGFQEFKTHSAIRRVLEAHNIPYKFPYGKTGIVAFIGEGKPVVGLRTDMDGLPIHEPAGGSGGAGGFQSENEGWMHACGHDAHMTMALGAAKLLKAAKDAGELPPGTVNIVFQPAEEGGAGGDVMIQEGAVDDTDAIFGMHVMPHLPSGTVHSRAGTIMAGALSFRVVVQGRGGHAAMPHLNVDPVVAAAGLMSALQTVVSRETSPLGSGVLSITMLRAGDAYNVIPDEVMFGGTIRGLTHEHLMFMKRRIEEMAPAIAAGYSCNATVDWRLDEQPYYPPTVNDESMAAFALKTAAKLFGPEAAQIAEPLMTGEDFAFFCRKIPCALSFLGIRNESAGSVHALHSPKFTLDESVLYKGAAMHVTTAVDFLRAFAVEALEGQEAGQAQESKAPAVAAAGGNGAAEAAAADNDEEEYEEPKDL*
</t>
  </si>
  <si>
    <t>C_10123</t>
  </si>
  <si>
    <t xml:space="preserve">MGSSCLEQSLAENVQMNEAVQALQLKVEGLQQSVLELKQQHEDSQELVLLGQLVCVLDDIVRKQVMGPNFPVASLAEIQDYVEDGFASKEGTRKWGKFVTRLEEQGLSVKKVVTASIPFRRQRFSVAHVTMEERASVTMAQMREWASGRNLQPMVETILKVVLSPLTREGQPLLPRSDINDLFA*
</t>
  </si>
  <si>
    <t>C_10124</t>
  </si>
  <si>
    <t xml:space="preserve">MGRVPSKVCPFAALAELNAQQRAEIEECFNALDTDSSGAIDADEIVHAFGELGFELSKDAIEELMSEAVTDGSGELQFEEFMSLMGRALYRPHECSKELVAQTGAGSLSFPDVVRAFRRKKLIESLMRGGDARRKVVKFHERLQALTQAEKEELRQRAAKQNILQRMETARSEQARLARMKDPLASHRAGRVKSRLQDVIGRSLGTFDALVATQHPSLAALDRLRSARSQMSARSGSGSSLPGSKTVGDAAALVTATEPVAAAAPAAAAAAAAAAAVGQTAAAGKVAPAARFADTTDGGDGADRTTEGAAPAAAAASSAVGGAGCGAGAALKMRGVSFRAVSFRGLAPDSDDDDDEDGDGDGDGNVKKEEDDDDGDPLGLGRKASGAGGSAASDEEEEEVQPHAPQPVGVFLTEANVRAHTSNLQSRATSVGGRGNDGGGLRTGGSKRSMGREASGASRAAPPAAEPSTLSGVPMLAAAAAGAGPGSEARRPPVQPLQLLPPYGNPPPAMARTLSMSSMDSTVVKFTRRVSRAVLKFFQHLEAAASATDHKFDTAARLNASAVAPPPDRSQFRQVTAPQRPGSRMAQHVALLGGGACSSMSGGASFSVTSVGVGAGGRGSPMPSAVDTASGALEDGWRAGGGSGPVSGDCGSGGGGVGGGLQVARSANSSTATMTGPPAATAAPVHGGCSSPGGGGGGGGRSRAPSRQECVPYEHVVLQGQDRRHLQFHRNRGDSGWGSGGGGGGASGEFSAGGEQGWAAAVAAPMASAAAVAGYRRHSVDRAGGGCGGLQAQQQRLQPHPLVAAATAAMDAARRHSFDSSSSRWRQQ*
</t>
  </si>
  <si>
    <t>C_10125</t>
  </si>
  <si>
    <t xml:space="preserve">MTGPSLQASSRRQLQFAAARRGVAAKLAFAAAAARNTAARNAKQNTASSSSAGKPSKSTNATITTTTGSGSRGSGRSVSAASTTSNPENAAAATAAAAAARADEAERQHRLFGSLLQQQKPKRQPRQRRSRAASKQQHTAVTTAAAGVGEGMERNPHGTARSAAAPAAVSAAAAGTGAAAKPRRRRAQYHLRAGTDADAIADQANLALVSAGTAHNKVRRVPTAKVFRVYNANNGNGGGGAAAAAAGLRRLHASTSADAALLTASSDTSAAAARRHEMTHAGTASAQSAIADGAFVSLAAAAAAAAADEAAEAAVDMGMVAADDSTWPADDGSSTGSSSSIASSSSERLYEYYDSYFDLSHEDELEDMLDTGYSWEPYSAGSSSQDDSNVSLATAAAGGGAIDAADGAVDIDAAISAVDADAAANGDNGSGSAFVGFDDLSDELASAAAAVEAAAASAAAGTSAAAASSEPSLLTQLSSGDGEASAGASSSAALRRRRYHSRHRRSRGRQQRRSLHAAASAASASANGMFGSGGGSRGGIQRQGLSAEQRQQQQQREEAEWLLRAEGVEWLPREDAPELPAAAYYYQRDAQEPQQEPQERQRDEDGYWRPAAAEGGVVRGDDYSFEWQLLDAEEDPSEPYVSPAGDEDSSRWLARQQAQQQQEQQAQARQQARQQAQQQAQQQAQQQARQQAQARVADWEEDPSYILHRVALPAAGTPASAASSAASTTLDAAAAAASSLKDDWYGELLRKEEERLVWSGEEAAAAELAEWGEQQWGEQQAAERQWPWDRLGDEWWDEYTWEYVEQQDGSYYEGWGEMDSYVDAEQRVGPNSSSDEGDGDVGYHDQMEPMFLEEEQWRAYEAARDAASAFAAVAATSSKSRTAATAAAAAASTEAGLEGGRGKVQRFNDDWDVVSGGPRFPEQPTPWELYEAAAEAAEAEAAEAEAALADDFSLFDNALSAQQELAAYGGNTKDAELFDSRDGSSSDGGDLSDAWDAADYSIASYFLTAEQGDEDYYEWQYEQELYDQQPMDPDSVDQYGSWDYVGPYDDPSLTEPGAGAAVLEREAETWAVAARDARGAADTATAAAVAAVVETAAAANAAAAHEMAAREVFYAQLAAQLRHSTLLDVADGAAASDDAAAASDTGASDPGYPYDFSYSDLDISPADATDAAAAAAAGGAATSSSSDADAYLAASAEDYEASGAYLIRVVVQAAGELKAALEGLYGAGAVDDPQQKLSAAELTRWAKLYFASGGGSSSSRVGGGIGSSRSSSDGGEAAGVDHQLFWRVHDRVLALREALRRQGLSMPQLLQLQQVEHGSSGGRAAAADADAATADPVKLHDTVAGWDSQPVESGDELGVSEEGRRRRQAAAAALRLAELDAAVAWAQDEVAAAAAVATVAEAAEVAAAAAVEAFDATATSSSGAANRQELPDSAWLGAEAESAGAVGLWNALDAMFGAGPLPAELESDLVVLYDTDPAGFNAVRREVLRQRGLVIAAQGLDAENRVSIAAAMTALLSLARTGWVRANLRDGGSAAAAAIAGAGGGSSGSSDAARSEGKGDWSAKRGHAHTIRSSHSYSRSGGAAADDALPLPHGATSHEEALAAVAAATTATASAATATATASAATATSSSKATATATSAMSAAPTAESWYARALSHLAPYPLLPALPPAIAHSPLCACALLAAALAVALAAVALATGLRLTDSSWLQQPRRGAAVAAASQMLLPTSRAAARRQQAKQQSRLWAWVCGSSCRLHEPLLPATENAEASAAASNGGGGSSSGLRRDVASSTDTLQAADGESRDTFDWPPASVPTALPADHNAHHLPHDSSPAATGVTGPASSTTFINPVAGAFPVHPHVSGGSGGGGVGGGSSFLRIRTTGPATTAATAAATAVAADEPSHAPCSPADSLISWTSLASPTAAAVAAGRLLAPTAHTHHARSSLSQQFRYCPLSPAAGTAPATTAGNVAGGAVASSPYFYNPLLARHPHGHQAGSPLATSTGGAAASGAGAAADLNTAHWAVEDDNSDVCVTPLRRSAVSCIAASGHRRNSHSYSHGTGGPHFATAYFHARDGLSRGLTTAVSPRTPRHSGGAAAGGADSGGTSVGAGSSSGCCGSSGSLVHRRATAAFLLAGGPSAATSGVAPPSCGSPSWAYAAASPAAAARVRFNAPGGAAATAVRATGGTATAGGGGADVSVLLAEVPSSPVATSGPRVLWA*
</t>
  </si>
  <si>
    <t>C_10126</t>
  </si>
  <si>
    <t xml:space="preserve">MGAAWCSSLSPPALLQLLQAGSRRRVTLNKVEQSKTADGYYVVASGAKPSLLFAVSSSGASSQYNVVAWYNYPKSQGNGPLRKSGSATEICPAGSTSNPLITGNAATTLDFNPTNETSIVASGGGLLPGTMTFSGSAASAGLRVGSPTGVGNCSSVVNIPPNCDTTLFQYDPPTIASGNVVVAQPISGSACQTLSFKVPPAGCSDLEGPWNINLTVTDSPANASMAQVKFVSYYFINISSCAINYAPEAPVLTGPTCGAAIAINATSTDANWDRLQYSFVLYGAAGAGGGVVRDSGYTAATSASYSTSGAAALAAGTYTLSVTARDNATTPLTSPATTITLILAPPSPPPPSPDPPSPPPP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PPPRPPPAPPLPPTAAVVSSLVTRDSYVSSSEDLKLLIDALGPEYKVSIAGQRVTFSLRVPAAVGVSPEDVSAECAPVQPAAELAALIQSAAQGPAXXXXXXXXXXXXXXGARRAVLQQAVVARSAVESAVEAAAAAASVTFSRGVGNATSASSAGGGDSGCQVQAATPDLLASLTADEGAPAEAAAGFNSGRRNPTTSTEAVPLPGAAPPAPGPAQQTAIGMPVWAIAMVCAVGGFLVIGSVIAAAVGVGAAVTSRVPPPPPPPPPGTTWRAAVAAAAAEHAAVVPAASAAAGAGGVAAAAAAASRADEVVALQPGEVRDVTPQMRSPPAARMAPPSTLQTAAPRRASILADLVPNVVRRASVLIMNAAHGGRGREYAV*
</t>
  </si>
  <si>
    <t>C_10127</t>
  </si>
  <si>
    <t xml:space="preserve">LRRRPVQRLLAARRRHRHQVHRRAAHFVQVPQQRQVSTAALGCRREGCRPGVSLAHHDLALGGAGAGFACCSNRTRSARSAVPGSCRIWHRLGEPAQHARRGAGGAGRRHVPRTEHAPARREELQCL*
</t>
  </si>
  <si>
    <t>C_10128</t>
  </si>
  <si>
    <t xml:space="preserve">MRQRDIAPETAEAIRAAMLAVFDGGGGGVDADGMGRRHASATDVGDGLQRSDSWVQPLAPRTASHVDAAGPRGGAAAAAAAMRFSGAGTAAAASGNSSRWRMSRFGRNAGAGGATASGLAGHDSPMARSRSKTASGLITSDPPAEAVLKQSVSVPPGSALLRASLAEHATGSGAGSGPNTPPWARGRRRVEVITGHDDDDLMVLEPEEAGDEEDVDTLGLGPFTQDGEVVSFSKGSGGGPSSAGALPLPLAGSSDGGKGAEAVTGAEGKGGKEGKEDEQGKEKKKKKGFLGFRSKKKKAEPNMASNPTYKPAYMVADLLLQMPTAAMAAKSGLDLAKEADKYEKRPSRFGAATPPPGSPAVGGRVTAPGIAPAAGSPDRSRTDSPARKAAATHGGYAHVSTFGPGGPSYTGAAAAQGAKLRRLHGSADALVAPGPRRSTLAGLMASAGSGTESGGRRVTSPGSAAGSRHNLGEHIGPMGAAPSVADLKALEKTLPGSPRRASLVIPDSAFAAMAAGHGLKDGDDPLGI*
</t>
  </si>
  <si>
    <t>C_10129</t>
  </si>
  <si>
    <t xml:space="preserve">MGVTVRTSEGLGATRWQHTGSTQTPVPRSQPGSGAGQSAAAGAGAAKPGSATAPAPASAAAAAGGSPAAGGAASAAAALEAAGERLSDTQILGRLVGYLWPKDNPEFRGRVVAATALLVIAKLLNINVPIALKLAVDSLSASVAAGGAAPAAVAVYGMSLGPIALLLGWGAARGGMAFCNEMRNIVFAKVAQGTIRRVANEVFGHLHTLDLGFHLAKQTGSLARVVDRGTRGINFILSSMVFNVAPTVFEVTVVTAILTAKCGPALGVITIGTLAAYAAFTLSVTQWRTAFRKTMNRAESEAAGRSVDSLINYETVKYFNAEAHEQRRYDESFRAYEAAAVQTQQSLSYLNLGQSAIFTAGMTAAMVLTGQQLSMPLNFLGTVYRETRQSLQDMGAMFGLLQQHPAIQDSPTAVALPPSPRGGYDVTLTDVAFGYRPDDPILNGVSLHVPAGTSAAIVGASGSGKSTVLRLLFRFYDAQSGAVQVAGRDVRDIQLDSLRAAIATVPQEEVEAAAKLARVHAAIMDMPDGYNTVVGERGLKLSGGEKQRVAIARAFLKAPHVLLFDEATSALDTKTEGEILEALKLLAQGRTSIFVAHRLSTAAQCDQIVVLDEGRVVEAGTHSELLARGGRYSELWARQASHVEELAAATAAGGTGGGGGGNAGSK*
</t>
  </si>
  <si>
    <t>C_10130</t>
  </si>
  <si>
    <t xml:space="preserve">MGRCRTAFNAYSVKFSPFFEGRIAVATAQNFGIIGNGKQHVFEVTPAGGMHEVAQYDTADGLYDCAWSEANENVLVAASGDGSIKVYDTALPPHANPVRGFKEHRHECCSLAWNTSKRDVFLSSSWDDTIKLWSLNSPASLRTFAGHTYCVYHLAWNPQQPDVFLSASGDTTVRVWDLRQPAPTLVLPAHAYEVLAADWCKYNDCLLATGSVDKSIKLWDVRVPGREMAVLAGHSYAVRRVLFSPHAGNLLLSCSYDMTVKLWDTASPQAAQGLPLRSWDHHSEFAVGIDFSSLREGMVASAGWDESVWQMTDRMEQLLLQPPAEPVAATAGSAAALEPSPCLPLLQPGEAAAAAAADATEQHQQHRHLHRPLLLPPGRDPRLRFMAHMAEPLPHFYRPLAFYVTMEALTWINHCMLVGAGFRRANLPPLPRGSSSGSSNSSGSSNSAGSSGSSAWGRSRSDHYYYVANLPAAAAASATAARSPSPSPSPSXXXXXXXXXXXXXXXXXGDRLQLAAGGHVASAGWDESVWVWDQRGFPSPRKPAAAGSAKTAKGADEAAPPVAPYAYGLPRHYKLSLGFRVLRVCAAATAATCAVLAAQGLLSTTLLFNPLVYFASEAIFAVVELQSDLLAYAFLYVDNSSSGSSNSSGSSNSAGSSGSSAWGRSRSDHYYYVANLPAAAAASATAARSPSPSPSPSFSPGTGCSIPGVTPIVFLHGVGMGLQPYLRLLTALAATGAPVLAFELKHVSQRWTAGPPPSLTELADDVEEGVAAALGFGGAGDAAGVGMEGAERAAAAAAAAPPPRPRCALLAHSFGSAVASVLLQRQRRRERQEQQQKEERQQEPVVALPSAPAPPAPSAAGPVSSGGPGLGGPGLDIAHAMLLDPICFRMYSPTLLANFIYRRLGAAAAAAAAHDEAEALAAAAEAEAGVAGVRVGSFGRAVSGDDIERCAAAAAEPAGPMASDTAAPPLGGSAGAGTNTSSHGSSSRGSSSSSRSRSRGGDSLWRLLLSGPGGWLRLPSLMLRAAGGAVRSAACLTLDLLMLGPAREMHCTALLCRRLVWGEVNLWEGDVPAHVTVVLSEQLLLPFSSGGSGFCDALAVQGPRRERLRRRGRSGLVAEDSGQLGRTGSGGVGSGGAGSGGSVGSGTGGGSEPGGMATALSAAALLNGALLAHEAGHLAAARALGVAVGEFAVGVGPRVAWWQGATGTTYSLRAFPLFGYVTFPSAAQLGPQGLAALQAAAAAAGRRPRVLLEWLSPGRRAAVVAAGVAANALLAAAFVAYQVVSYGELGVVVRPGARVRLAEGYGSAAESAELLAAEAAAEGTAASSLEAAVGERHAASGAEQEAEAAKQWRRLRAGDVVLRVGGTALPAGGDMDAAMVRALEKEALAAVAAAARGRGGAVGACGGAAATLEGVGMAVLRTAAPEAGDEAAASRRGRQEVLQMDAAEVLRYETLVVGPNSAAGYRRPGSATEAAHMLGREYYSWASVVLRSWAEAASAAVSFARGGSSQEAGAPAAAAQAGSSSSSVSGAGGSAQMVGPLGLVASAAAMAVAADRQSRAPSCYSCEQEAAGMAAGGGASGSGVAGATAESGSMSYSEQPPALLDLGIQLNLQLAAVNMLPLPVLDGGQLLLVALEAARGGRRLPAGVERWALVASALLVGGWVAALSLADVVGLADKAAGRLAVALTSSSSPHAAGSQHQRQLQLAVSVGGNSSSSSGGSSSGSGGVQGISRGFAADAAAALDAATGAWAV*
</t>
  </si>
  <si>
    <t>C_10131</t>
  </si>
  <si>
    <t xml:space="preserve">MAAGDEYEDDEHEGLELDPQAATTGLGETSSSSSSSSEDEGEQGAGLALAADDSRAAPTVPEPGAAGGPEAGPGPEAEHKSGPETDREPEAAPEPEAEPGPEAGPEPEAHGEPEAERQPEVGHEPEAQEQAEPQADVEASPKTEATRAAEPELEQREGDGSEPRAAPSSSGAAALAEAAGPDARADSTQLAEPVAASEQPRPLQQAAEDVPAVVKAASALAAVSETQAEAASIAVQGEPDAEDAPAIEQPYASSRPAEPDARAAAAQPDALEAGADDAEQTGGVPVAKQEQSEPEPPELGPSSAPPAPGDEALVRQLQAAQPQPQPQTQQAQVDVELEPEVQPSRSQRAEVEAGAQAEPETETETEPEAHEAEAMAPEAEAEVQPEEAAKPEAAAKAAPTPAAAPAAGTAAASAAACTAEEAVAKPRAEPEAEAAPAADDAAAEPADAAPMVMAGSAAAAVKVMRRSSRAQTGTSDCPISSASTSAGAGTACAGGCESVPGETHARCTADGTQGQHNAGIGTEACSLSGAGKSRTGTGRHARACRPEPTAGMARTVSRPLDGGGAGSPAAAQKPLRSESPKPKPQAQARRAQPASKQVSPAAPAAQAAPAPAAPSSALQRVTQRPSETSAQLQQKQLPRPARVSGSSGAAMTPSSLAPPPATPPPAPAASSASPRTPQEPVSAQPRYVSGTQLQPSFTQTSPQPAAVSPSANLYVSPFTPNGAGASINAGTVGAGAIGSPSTPGAGGSGSGAVRRYPNGLPTRQLSSGPPPGLPLLSDLARRYPMRPTRSGGSGPIVALVGGQLMVSEKLFNEAAAANSAAGAGDRGFNRAGRATYGGAGGMGVPSLGSLGPPGVPRRPLSAREGPGGLGQGAEHGIGSGGRLSTGGNGVPLVDGCVPAHELSHPAAVGSYLQQRRAEKELRAAQMAATTAAAANGGSAVHHDAALRAWGSRAASSDGDGALVANGSGSLPALTPTGSGKGWGRGSVVAPRASGAAAREDDGVPLEGEWLGRHSGNIRGPTSEGDGLEEEVLEEQSGRVSPYSQQQHHMARRGAGGLGPGGSRFRQPVLGAASPQGRGWVA*
</t>
  </si>
  <si>
    <t>C_10132</t>
  </si>
  <si>
    <t xml:space="preserve">MASYSPVSPQPGTSEAPGGVSQPAPGMGEKDAKRIAEGVNEEYHDPLDDWSSRDTLLGLIPLIMAFALQDGNFKVGLIIALAAAGFLLVMRTMAWDSRYKKVWPMLELISIPLFAILLGLSYVNNYQVNKWFPTIAAITFALMTFLSIAWRRPWVGHYARFPKFDRGGSLLWRHTPNWRRTCDLATLGWLIAFVATACLTLVPQITGGHRGRNSKNIIFNYLFPAGFALAGLIHQQMLGNHYRKSTVRNLDRYFGRTQLGSVPGAGAMRTAETPYPSGAAEATGPTTV*
</t>
  </si>
  <si>
    <t>C_10133</t>
  </si>
  <si>
    <t xml:space="preserve">MTSDNPKIARLQHRQSYTRKWQLDLMQTCTKRPGFCCYAMWCGYCASYGLRKQALHGDLSRYLCCNGMCPCSGRMGERKCPGFCLCMEVSCCFAQSVATTRWMIQDELQVETTKCDNCIIGTMIFLQYLSCICHILACFFDELHEVAQFVDCLADVAWCSVCACMQTQHKAELDQRDANPHAVPPPLPGMQAPGVQMIPMGGHPPPPGAYPQQPGAYPPPPGAYPPPPPGYGAPYPGGYAPPPPGAYPPPQAYPYPPPPGAQPGMYR*
</t>
  </si>
  <si>
    <t>C_10134</t>
  </si>
  <si>
    <t xml:space="preserve">MSEPGAGPSDGQVVTRKIRLHKVMRPLDESSPSSQEQHMDRRLAEILPAIADLPVPGPSGAGGSPADARAVEMRRLRGTQQELAQMEAMELATLFDMSKPHPLDNAAPATPWKGELRPVPRKIVLSPYQYEMINYQRMLMRKNIWYYRDRMNVPRGPCPLHVVKEAWVSGIVDENTLFWGHGLYDWLPAKNIKLLLPMVRTPEVRFATWIKRTFSLKPSLNRIREQRKEHRDPQEASLQVELMR*
</t>
  </si>
  <si>
    <t>C_10135</t>
  </si>
  <si>
    <t xml:space="preserve">MGVLFDGDDESLVPPEALQKIQVRLTGLGPKLLHELIEHRCGALPAFPEWRQTGLPDLKAHLDKHWDPVTRKPNQNMEQQYVPVPGM*
</t>
  </si>
  <si>
    <t>C_10136</t>
  </si>
  <si>
    <t xml:space="preserve">MAAVGSLSSDLQEWDAQHAAVFAASEWRLEVEGHSDSVPLLPHTFKSKRVAVPAAASGPAAGSPHDHSATTHTTTSNTHTTTHTTTHTITSNTTHTTTSNTNSSSSRRRGAQSRLQEFRADKLLPLLFPALKSAPLLDQHKVAHSKGALWRPVVPELRRARGMILVAKDGATGAESRLDLGRVVFARERIVPAGGEGRCMYDQKGVWQADNTCGVHEYLWALCIKVSRDPATGRYAADTELGGGPGCSDESGWELGHWRRLDPRNGRVNGRLYLPSAARNATTITVKHTRDPSVRERDIMRRTAPNMEHQILFHALGMAMCFLGAVVLLSVGAFAAPKLLRRLGLWRGEAGRKKGRRYGGKDSDDEMH*
</t>
  </si>
  <si>
    <t>C_10138</t>
  </si>
  <si>
    <t xml:space="preserve">MAGSRRRLKRNAPKVKVALVKKKRDEKTTLPKEISFGSGMPELQKRLKQSVDWDEKDTLDENYARNSLVADPNLLLGRKAKQTPLVDPEQRRAAGEETYSDDDEQRAALKQPRKSGKAPPPRITSTQREVIKALMDKHGDDTKAMMLDTKLNKMQHSQGELKRLIEAFHFWGPNSKHDFWSEKKPPKKLLNCRILA*
</t>
  </si>
  <si>
    <t>C_10139</t>
  </si>
  <si>
    <t xml:space="preserve">MSRRQGGQQPGGPCAAAGGAAAPGGAAPGATGAAAAGGAAWGRGDATGAAAASSEAQGRGGTTGGSAAAGAAQGHRGAAGAAAAGDSAAQGRGGAVGGAAAGGSAGDRGGTPRGHAAAGGAAQGRRGAAGAPAAGRATPAPQGRKSAAGASAADGAAQGRAGAAGAPAAGSTPQGRKRPLRPTIGVRLRRSAGAAGASGTGGATRRRGQQRRPAAAAPAAATAARADGPSAVQGSGAAPSGTPRGGGGRGASSRRQHSGSRSHSRTRRDRSNSRGRSITSRGASRSRGRSRSRSPGRSHTHTRSHARSRRSSSASPNEARRGHISTPAEAAADAAREALNVAAEEAVAVAAEAGHGGEGPAGGGGGGEAAGAATFAAAAAAEPPAAAAGGAGGAAQRRFIADHLAPAATLPGLKVWAGDYNFVCNAAIDTLHRGGRLLDPGTTSLFASTCASPVDSFRHLHPTRRSFTFINHMGASRIDRIMLSPELLSSLRADAYLAFPDLRRSLLDWNRGACAAAPEAPVPLLRWFVAYKRDLVRTVGRLNRIARGRILEETAEEAAARAAEAAALAVVEAGGPDAAQAAAAAVAARSAAAAAAQRAVARHARAARLQWLRTRETASPAITRLVRPPGGAARIAAIRRPDGSVCDSLPEIPTHIVDYWRXXXXXXXXXXXXXXXXXSYPAY*
</t>
  </si>
  <si>
    <t>C_10140</t>
  </si>
  <si>
    <t xml:space="preserve">MAPGPAAAIKLEPHMHEHEQLIRQQMAPSMQVPQGYSVGQLGAGWAGVTQAAAAAGDAPHLTMNVPPPPPPPPPPQLQQQQQQQQQLTWQWQHAADMDPPQQESQQQHTQQLQLQQQYYYIKPDPAAAGDAATGFPAAPGVAAPGPYYNQQQQQQQQAHAAAGTLFGRQGVPAAAMSSQAYWQNQQRQEQQQGGGMFASAPATGYGTFAQQQQQQQYTSPLLGTATTAASGGWGGGGGGGGGGFRMGSSSGNLMRAASLTTPVSAAAAAAAAAAVVPHQRGGWMAASGGGGNGSDSSGMALAAAAAAGDGAVRMLQPPPLNVAGSIAGGGGEVDYLLQMQQQHQLQLQLLQQHQQQPEQRLYCSWTDGGAEVWETVFGEPAPQDTFGASGSSGRAYQQDLGAHASGAHPAGPPPPPQPLPPPQPQQPAAAAAAMMQPYNKSMAAMSASPTPPPPSELLQQLPMDCGRSSGPNTIGGGHGSSRAWSTGGSGYDVAAEAAAATDGAAAAAGSDVGESGFSGNAADGIGKSGGTTTVTMMLCMQQLQQPAAAAAAGCINNNLADSWMKMQQGGGGGSDGGGSGSQQHYYSGVGVKNAVAGAPLRSHLLFGNDGGGVDGLATKLGLPPAPPPPVTATWDYRRASHAAAGGGGNTSSSSYGTGGGYLHALTHQQCGAGGGGSGAASSGVWLLQQQQSPPTAPGTPPTCGMTTSFSATGGGGSDTGMWSDGPCGGGPCY*
</t>
  </si>
  <si>
    <t>C_10141</t>
  </si>
  <si>
    <t xml:space="preserve">MSTTMLRSSRAFTGCPRLARRAQATRVRVASQQRPCSAECSTSGSSDNLWWRTLASIDAQKAQPVAAVALLMLGMAAGADPASATDLAMADAHSHAQPIAELAEQDLLSNLARYGRYFVTVMLGTGYVMLRPLQAMFKKPLTAVFGLVALGALLYGTRVALELMLGLDNSFSYDGDNFRIVTDYTQ*
</t>
  </si>
  <si>
    <t>C_10142</t>
  </si>
  <si>
    <t xml:space="preserve">MHKTWPWATCSWSCDRSIVSTSGSGSSDGASPAPGADGSYSDFYRKSNVRHEAAGAVNGWAAGSASNPSPSRTNADAATQTPSSSSSSSSSSSSSSSTSTSTSSPLSAAAAAADASAAAASGSGGEPAPEVSAALARAQAALQRAETSLDDIERLNSSLDAATLASLERSVRPPSRWEKLLALARGAAVLCSLGVAMLASHAFGLATQWAGAAAGAALIAGWGLRKGSLAPSGAAAAFVVGCGTLGSSLRLGATLVAFFLSSSKLTAYKEELKEGLEENAKKGGQRSWVQVLCNGLVPTILAVIYGILAGCVDLPLGPPLAAAAAAAPTAAAAAAEAAASTVASAAAAATGPALEAWRAAALTGLMGGFLGYYACCCGDTWASELGPLSADTPRLITTLRPVRRGTNGGVTLLGLSASIMGGMFIGLVFYLAGLVSPTLWIFESQRALAAGQWRLIPLGLVAGLAGSVLDSVLGATLQYSGYDTASQRIVARPGPNVVRIAGPERGGLLDNNAVNLVSASLTLHVRLETFGGDLREL*
</t>
  </si>
  <si>
    <t>C_10143</t>
  </si>
  <si>
    <t xml:space="preserve">MATSWVISQSRPSASRLLALLPHLFVGGVREAHTSASNTTSKISRFYKAAHVVPAEDRSGFQVMLDRKPVRTPGKKLAVLPSHPLALAVAAEWEWQEKGKPQLHTMPMMSLVAHALDQPRPRDKVIAHIMNYVHTDAACCLYERGTLARRQQEVFGPILEALRQDAGWRFLMSDNIAGSHQTDELVEGVRAWLAGLDDWHLAAMEQLTGTTKSVVIPAALLRGHITPAQALAAARVEEDFQAEEWGRVEAGHDLDEADLRSRVFGPSLFVRLLQMR*
</t>
  </si>
  <si>
    <t>C_10144</t>
  </si>
  <si>
    <t xml:space="preserve">MGGPPGAGANGGIRPSVPGMNLVGQGLLNLQAAMNAQRAAQAAAAQQAGGLAANNQAALFMMQNQLAQAQAQAQAVSNAQNNPFGLQNGLQNGLQNNPIAAAAAAAAAVAATTQAAQARAAAVGNANLLQLQQAAQAAGLQRPQAMAWAQNQALQNAAIAQHNLAQQNLAGLQNNPALLAAALQAQQAQQAQQARAALQAQLVQQQAAAAAAARPMAQQAQGNNAAQQLQLFRQLQARLNAASAANAAPPLKPSEAQIQALRTALARTTAGRAAHNANVMNANAAQRVGLQQIGNGAGQGQGLNSLQQAINLQLLMQQTRNAQQVQQAQVNNVANNLAGMQNNPALNGQLAALQQVAAANAAANAAANAAAVNGQRPAMQGGAAAALAGMGGMGGAGAGAGGLNEQLLQNIQKMQLAKAMQDSAAAAAAGAPGMGGDKAAVAAAAGGDPAAASNSSKEQRRLALACVALQLARGGMTVEQAIQSGIMGGMSVTDVRFIVECYNAERQRMQTEGSGGAGGPGAAAIAAGGQGPQPGGQQGLPGAMDLAGLQGIGGPGMPPHLPFAPSPAAPGSPSLTDPASAAAAAAANDAAQRAGPGHASAPVSPPHTGSHGSPVHRGPLTDIDSAAHETRSEGGTSEQLAADAAATVAALAKEPFDAFSYAFFGGDAPPEAAGGLLGELEGLGGDELEPGSGAAAVAAAAGLGGALEGEAVEGPRAPQPLGALGDLNPDQAAWLRAAASANQAMWAGEAGEDGPMSNDEIAARLANLDLGSGFF*
</t>
  </si>
  <si>
    <t>C_10145</t>
  </si>
  <si>
    <t xml:space="preserve">MSSNAAAAASGPSAAAAAAGAPGAGAGAGVRDTIQLTDQEREIFDTLLAAVRQAGSSTTLRCAGGWVRDKLLGRGSDDIDIALDDCLGKDFAELVNDWLKSQGREARHAAVIHSNPDQSKHLETARMKVGEVWLDLVNLRSETYAADSRIPTMTFGTPQQDALRRDFTINALFYNISAGGVVEDLTGRGLQDLRDGLIRTPLPPMETFLDDPLRVLRAVRFGTRFGFQLHPDILEAAASEQHDSMAL*
</t>
  </si>
  <si>
    <t>C_10146</t>
  </si>
  <si>
    <t xml:space="preserve">MFNGPAPVEAVRLLHRLGLFPTVFALPPPLDARLGTGYGGPCVTTMAAADANARALGLEMDKEERRFLLLAALLLPLRGLQHQPPKGKPVPATAALIRDALKWRVKDIEMSAALAEAAVELAAAHAVLVKGAAEGQAAAADGGAEPDVRIMLGQVIRKLKQHWKLGVALAPVVLTHAAEPLGVAGGSGAVAAAETADGEGELSAAAEEARLEMARALLAAVEAYGLSECWTWKPLMDGKKVMTLLGWSKPGPELGKVLAAVVDWQLQHPAGSLAEAEAMVRLRFGADCAAEV*
</t>
  </si>
  <si>
    <t>C_10147</t>
  </si>
  <si>
    <t xml:space="preserve">MQLTRAIRPANREAVQGLIDRYKAPDQAARIRALAADARAAGAHTPQQVDLLHVRRALQRRQAAMQQRAQEQEHAQAQLTAQTQAQIKAALEEQAALERTKQEQAEQRERAASLQQLLHRGRKLRPMMEGFAAHQRQQIAAVRKRMRSDADPAADAEMYERVGQLVGQVQQELWQQLNAESMSAMSAAMATGGALQLTTGGGEDDTGPLALALRAEAAAAAASGSGSSPTAGVAGPDLEPHLHLPRTSPLQRHVQALLQLPPRKLAAAVAQLSRLSYGGVAGLLRGTDLLADARRRVAALGAAVDPLFDTRKLQQSELEATLALRTLEAEVRAAKAAVLELAALPAVKAALARPGVLARVKVESRSAMLSAAREALEALRRDAASSAAVKEEVLRLEAAAFDMEGEDRRLERLMSLLGRSLSAALSEWQQQYPANLEFVQSMLPKSYGEVLEAAGRSVDRLARGVEQLMRLPAELLPLLAAQRAGAAAAGAGAGAAPAGGAGVLSLAAHKGPAVLSATGSLHLALTLVERNRLALTYVGQPRAAAVLRTAALGGGATAASPAAASGSAAGALLLRGSAASAAATTMSHNVDATGTGLFAMGNGGVGFGEGSLHGSEARGAGGSGSMPSKPAAAAGAAVAWGPGPAALGLPVLCYWQALALALDPLAPLRCPSALLCDFLGERSAARCSVTGVMPPGVVGRVSGAVMAGLAYMVAWRRRGESCPRHKQLAALPSSAAALRERLGAKRQADAGERLGKLSRSRADLVTAAQKIGPRVERAMREMETQGAVHLVPWRTVDGKSCGQFLEEIRSLFSRIQAAQQQQLGGGGGGGGFGAPTMRLGF*
</t>
  </si>
  <si>
    <t>C_10148</t>
  </si>
  <si>
    <t xml:space="preserve">MHNARPWQPTPCRKPVKGHTFGETANTNKKAKAEKAATSSASTPTKSGKESGKDTDGTKWYYCDFHGRNPSHPSKECRTLGNRRSAAAANSAANHQQPTYSGNDPLDKLVVAIQGLTRSAAATTRSASAGGAASGAPRTKYEADKAKRGNRPPHRGEGRRGEGDRPSEQCGFCFMFTHTRENCPIEDPDKASHSDWVPRSPAMKLLFEQAKARKAQEKQQRQAAATAHRGVEEEEEEEEEEEEEEEEGEYGTSCVYDGQQGVMRQRVTGPSVDGTRKEHESDCERE*
</t>
  </si>
  <si>
    <t>C_10149</t>
  </si>
  <si>
    <t xml:space="preserve">MQSQRWRCRECLAPAAPAASASSFEDRAAALCGTITSLFPLWVVMAAALALWRPEAFTWLPTPFITWGLALTMLGMGLTM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ARVARFTPAVATLLVAAIVGSTLAASAGAVRASGPALLGAVAGLHASGFLLGFVIAKCLGLSGKVCRTMSIEVGMQNSTLGAVLAALHFADPLTAAPCAVSACTHSVMGSALAAYWRRTTRDEEEAEGRGKEAAEGGSGVGGGKPQAA*
</t>
  </si>
  <si>
    <t>C_10150</t>
  </si>
  <si>
    <t xml:space="preserve">MLPGQVPAVHALIWVEVLERLNHTAWAGVARMAIDPDAWQPKLTLVLADGREVVGERVYAAAPQVLFNQVQPLDVTFTLPPAEPAPAGGGAPGGEHGQRCFKASVAAVWEASFPDHRAPFCLPPSSAALCHRLAPAAAYTPDRPALWSVLIPLRSMGAPWGTHVSRTTVRLHHHLAYLREVGAAGALLYTDPLMRQALEAEAAVQRFLREGRLMFVTWDMMERRDYMWDHHMVYGHAALGLAGCGTNLWLQLSDLDEMLFSVYDSTWPRVYSCLVESAVNRTAVRSSSSRDGAPAPAVFRLYRVDVLSSRVAPEDEAALWYTAPAAAAAAGRPPPHPLDSYDRISKTPLWTGKMLACPAARVVDSWAHDARALLGSWHVANSSCAFILHVKNYW*
</t>
  </si>
  <si>
    <t>C_10151</t>
  </si>
  <si>
    <t xml:space="preserve">MLPSQTHAVDGFAWVEDISNISSSLLDHPWSHLRPFHFTFLLPAAHESDFCFKVWEASFPDNRAPFCLPPSSAALCHRLAPAAAYTPDRPALWSVLIPLRSMGTPWGTHIANSANRLYYHMAYLKAIGAAGLLLFADPLTSQALEAEAAVQRFLREGRLVLVSWEQMERSTYQYDHVWVYSAATLGLSGCGTNLWLLLSDLDEQLTSVSRHAPSWPHMYSCLASSANDPSVGVFRLRRVDVTTSFVNASAEWTLWTTPPGGDMAAAGGAEALPAGAGGGRSTTDLPITLYDRVHNARALNGTWFEGNASCVFMVHVVNFWCVCVLMARRL*
</t>
  </si>
  <si>
    <t xml:space="preserve">MSRLASKDLDAAAREIAQAAAAAAGFPPGVAPPPLTVRATRPPSCLPTCCPPPRDLFVSQYDAAEGYERLGTELGAERYKGVVIPDAYERLILDCIRGDQQHFVRRDELRAAWAIFTPLLHAIDAGAVPLHPYPYGARPRVSGRRMSSMWLLVA*
</t>
  </si>
  <si>
    <t>C_10153</t>
  </si>
  <si>
    <t xml:space="preserve">MATIARAPPAALPGRQTWSVKAPVPVAGSFRRDCRAAAGYKARIESVNEDQSKEYKIQKLAEILYTSPETVSNIVRLRPGLLCPDSQWFEERIMHLSYRYQVPERTAAQYALENPALLFNRL*
</t>
  </si>
  <si>
    <t>C_10154</t>
  </si>
  <si>
    <t xml:space="preserve">MGGGHHHAPAGPEPSWAKQLAPKSGLCPPEFHYNREIWYPHGGFYCDPKGWRKNTLLTLGGIGVLLYMTFSYSTANEVRHMPPKGWIPSIMWNSNVPDPVDFRGRKLNRDGTLPEGESSGHGHH*
</t>
  </si>
  <si>
    <t>C_10155</t>
  </si>
  <si>
    <t xml:space="preserve">MMGAAGGMSGNGMGGGMSQMGQFAGMQGAAGGGNGMGGGNAGGGMGMGAGSGMGGGMGMGANGGAGGMAGGMGGGMGGMAGMVKPQQQQQPQQQQQGQMQQQQQQPSAASSMQGANTMASLLSMANAAAAAGMGGGGGMGGMAALANMMGLAGMAGMGGMPGMGAMGMGAMGMPGMGGMGGMGMDGPQWGPMGGMGGMPPMMGGMPPMMGPPMMGPGGPGGPGGPGRRLFINNLSFDTEWRALKDHFKSFGATYSKIILVSGQCASRVMAADKETGKSKGCGIVEFENPHDARMAMQKLDGSTLDGRTIHIREDQQEGMPPPGMMGGPMGPPGMMGGPMGMGMGMGGPPRRDMRERRPQVDAETRKTCQIVVHGLPFSYESPQLRDLVKQCGQILDCEVKKDRMTGRSKGWGTVLFQAPEGANAAIEKFNGHDLHGRVLSVKLDAHIQ*
</t>
  </si>
  <si>
    <t>C_10156</t>
  </si>
  <si>
    <t xml:space="preserve">MGVSRLKFRANPGPGSGTGSGTSSGSGTSTGPSQPTAAQVSAPLLPPPPPPTGAILPVWEVFADGSKEFLGTLTIISADGVAVTARHVVLWGDGRMHPRRLFVGEGDVQARHLASFPVVDVTLLRLLRTTAGLLGAGSGDSGGAGGGRSSSSSSQGSGGAAPAAAGGVTGAAAPFPHMKIAPDESFAPGSSGGAVTCGGKFIGIHIKAISHDSSGGDTTQPPPANSFIAAPPMPAASTAAPARPPAQELGEALEVMDDPMQRPRAGGTAAAGGAAAGATVAAAGSAAAGGRGRSMSMVGVVSELGGRIGALELNQKDQDQKGALSLFARWHVVATALQLAGIPPPQSGQARVVPARELATALARRLPAAKRLRP*
</t>
  </si>
  <si>
    <t>C_10157</t>
  </si>
  <si>
    <t xml:space="preserve">MKTVSNLALKFLYLGLGAIVASYLEAGVWMYTGNRQANRLRTRFLRAVLHQDVAFFDVHSTTGGLVQGLNEDSIDVQNAISEKLGAFLHHSSTFITGYVIGFVKGWEMSLVMIGCMPFMALIGGLLAKGTEMANAAASKAYADASAIAQQNISQIRTVAAYNREQAAMQQYDKALELPRKMGIRQSWLSGLSFGSVQLVFYGTYAVGLFFGAYRIVAGAYTGGQVLMVLVSTLMGGFSLGQAAPNLQYFAKGRSAGGRMFRVIDRQPTIGAELLEEEQVAAGGKPTQPKQPQQLQLTNTKAAGGDVEGGKAAIGGHRVAPAEHVALIEPPASVRGEVQLIDVDFAYPSRPDVLLFDRFNLHVPAGNTVALVGSSGSGKSTVVQLIERFYDPLAGTVTLDGMDLRSLPLRWLRNQVGLVSQEPTLFATTIYENIAIGTKNASAEEVEAAARAANAHTFISNLPQGYETQVGERGVQLSGGQKQRIAIARAILKSPKVMLLDEATSALDTRSEALVQAALDRLVVGRTTVVVAHRLSTIKNADSIAVVQGGRIVEQGTHEELLRDPDGAYSVLVKLQMEAKQLQEVEEAETGIVDEGAEESSDEPDSANGGASLYAEGEYTAAFIGCIASAASGAQHPAFAFTVASMISIFYTDDMDELKSKASFYCWMFFVIAVSAFIALSVQQVAFGRVAQAVSGRVRVQLFGSILRQEVAWFDDADHSSGKLTANLATDATYVRGAVGDVFAVAFSNLSTLVLGYLVAFAYDWRMALLITGVFPFLMLSMVIHLKFHTGFTSDADKLYAGANQMVTEAFSSIRVIHAYNLQGFIAGSYEKMISHANGLLVRQSNVSGLSFAYSNFIMFGMYSLIIYFMGQEINHGWTNFNDSLKAFMSILLAAMGMAQASMAFPDLGNAKAAVQRIFPIIDRKPPIDSASPDGKQPDTSSISGEIEFRDVRFAYPSRPSVIIFNNFNLTMTAGCVTALVGESGSGKSTVVGLIERFYDPLAGSVLLDGMDVRDYNLRYLRAQIGLVSQEPLLFNGTVADNIRIGKPDATQEELQAAAEAANARTFIEALPEKYNTRVGEGGIQLSGGQKQRVAIARAVVKNPKVMLLDEATSALDARSEAVVQAALDRIMLGRTSIVIAHRLSTIRHANTIAVVYRGQVLEKGTHDELMALDGSYARLVAAQSREPANGAGKDRKFAGKAK*
</t>
  </si>
  <si>
    <t>C_10158</t>
  </si>
  <si>
    <t xml:space="preserve">PFQPSAYRVTILTPNAVSGQSRTLVSFLLHRSSRHKRCYKHIANYNIVFRLEVKLRQTVLYLGGDSSCRGPELTFNN*
</t>
  </si>
  <si>
    <t>C_10159</t>
  </si>
  <si>
    <t xml:space="preserve">MNADSDLPAPAADGAGIAGAAGAYGKRLASRAVRQRFSVNGIAAAAPSAADGASPAPTIAGATELLPRWMQPDPVHSALHAGDTSTPHAAANGTGAVSAMGQWDSSYSLNTINQQPPCTSASQPYGATCGVPVFPADARAHRGQTATGLKRGFHESGCGGVETASGPARQRMRCNSSNNPLAGAELVGAASSSNTGSAASAAWMRRADRELDELMRDMGMLVEQDGCGMAGAAGVASTMRGLAPLQLPDPRPHRDLSSLLLHGPVTSGQCRFEQLQQQRQKPLAAPQQAPVNWQLLQQVQPQLAMRCATGGWPLQRGASVGGYEIEAIDSVPLEALL*
</t>
  </si>
  <si>
    <t>C_10160</t>
  </si>
  <si>
    <t xml:space="preserve">MADSASTATAPTLYCEAKKVKKLFGTSTGFLRLDRGATLMAPSSQTVCSDKGRLLELDGGSLAAQAAVVYAILVRLTPQDQLNTITDQSAKCWSYIAPGGQRQGPFEARKLLAWHGKGQLPGSFHVQHGPSRVWLPLSLLARHHALLERAVAGMSADGPGAADVAYAPVHWPVALDTDVLMSDADVADEIARLRHTDRFLVALDGAVTMEVDSAGAAATGAPTADVGVLQQLLQETQPLSLPAPMDIDLDLAAPAATTAAGPAPRLYLVLDTNVLLRRDGLELLHTLRRRFAASSSSDEAGAAGEGVGAAAAAAGISCVAVVPWTVLAELDGLKSEPIRAHLGCSIAAGGDDDGEERPVAVAARSALSLLRSALEAGDRFFRGQSLAQFRAAACHPAAAIPLGAARITPDDRILQCALHLQDELVGKTEASGRAHRVALLSNDNALCIKAQVCGVAAASTQQLRAATRAGSAGGGSGGADGASAGAQGAASDEGVSELQAALLALAEGRQPPVLEAGPAAEGATGPGGGGGNSARASQSGVGSAAAASIMPDAATAAPFSVRMSDSGTGTASPAGAAAAVGAAAVGGEAAVPSPSGAAGDELVGPYEEVPVSEDPLLYVLRAELYRLTRALAPVVRDIMVAEYEELWTGVLVKPPPWSGADLLEVLQRHMESVFAGRLGRGMARQAAPALDAMLKDLWFFERGRGRPRRELKHLERAEAFVQQIDEMLAAFALLALRPGGGAWPGPGSAWPASATAGAGGMMGPGAGHAPPPPPPHAGLQSSLSGGMGGMGAMGVTGLGLGGGLSLVSGGLGGGAGATPGAQSGAPAGRGPGHTISPAAARAAAVAQSIGLAVNLPGSANAGAALAARSPSGAAAGGNGSGRGAMGMPQNMQMLQQQQQQQQALHHMQQAQQVQEQRRQQQQQQQQQQQANQQQQQQGGGIDMKAVLMAAQAAGASGGATDPALAQLLQMLVQQQQQVRDASTDAALAQQLLAQQQQMLVQQQMQKQQILQRFHSVPQPAEPSNMPSSAQAEAAAIQLQLLQLQAAQQQKQQQQASQAQQQQQLMALQQAVLAQAQAQVQAQAQHQQQALQHLSRASSATSGAGGEGSGSAQPGLSPAASLTLGHSGSGLGGLAGPGGAAGGAASAALQAMLLDSQQRQQAQQAQQAQQLQQQLQLQMLLQQQQQAHQQQKQQQQKAIGSRAEAAGGSASALTAGLAPELMALLQQQQQQQQLLQMQMQQQYAFGAMSGAGHHQEENDAEQGAGDPRLRASLVAAAATAAADRLAGKRSSMDAMHTD*
</t>
  </si>
  <si>
    <t>C_10161</t>
  </si>
  <si>
    <t xml:space="preserve">MDMEGPAPGLAPAAPAVKLLLSMLPTLTATESKRLKTSHGLEFKLAWVQGQVVSVVQEGSNAELTVSDGSGPILTVCFRPAPGQTVPEPGQYVLLVGRLGHRRVPAARSQDDEAAGKKRRKEWQLAAQKIKLLGGAARRAELWQQEVLMLHETIYPTLPRTATYCSTAVAAFRSVPVGCKGLELLCFFGLSPLSEAIQGGRSPPGLPLSVPAAAVTTGDGSCDGLDCIVVSFNVLPAAAMVPALTPPTPLPPAPLLPPAPPLPLPPPLLALPPLQRHAGDGSALGRRGPPEADGLDEAPAAKRGRGLWRAIWFPAAAGWAAAVAFGGWIGWRRCWACEKLSGCKRPARRWWRRARRWRLGGWYTPGP*
</t>
  </si>
  <si>
    <t>C_10162</t>
  </si>
  <si>
    <t xml:space="preserve">MLLTRVIALEGSVAGGRAVRSAWAEQQDIRRLRQDLANLTTAQTAAAAAVQAYEARVAAQWEADAARVRALVGVVQSLGGAQRALAGQVEQLAELCPRLLEALQQARQPVATPASASATTGAPAAGGPGGGRDAQLEEAYMLAAEAGGLMAGLKKALAEAMVLGADGAAR*
</t>
  </si>
  <si>
    <t>C_10163</t>
  </si>
  <si>
    <t xml:space="preserve">MASAAPAVVPTSSTSADLDSQDGKYQWHSQWYPVGKVEDLDPRRPHATHLLGIPLALWKDAQGQWRAVEDRCSHRLAPLSEGRVEKDGTLQCAYHGWQFDGRGACTHIPQLRNDEKAQQVACASRRSCVRAYPTQVAHGLLWVLPDSSAAGWEKAATPPSTAQLLGGANDDGADPDVGWYVRDMPLRFDTLVENIADPSHVPFAHHGVQVCRLRAGPARTGRDSDHGRQGVAGLGWVQATSGRRTHPCLCAADHGRAVAASKPQGRRSQEKGTKLTLQDLGPDGFKTPFNMTGADMAVSFTAPSIVRYHPASSNTPFLILLAVPTRPGWSRLYHGLLNSGRKPTSFFFKILSAIRKIQWADHSFLRHPILDGDTYMLHVQERLLLGKNNDWKGSYYMPAPADGAVVGTRRWFDEHGGVVPTCEAGVAMPPQLSKRDAIERYHQHTKHCKVCSQALRNVETATWLAAAGGVLAALVLVARAVAGLPLLAPESVAPALAGAVCGGLVAVLQALRQQFIFVDYVHQDKN*
</t>
  </si>
  <si>
    <t>C_10164</t>
  </si>
  <si>
    <t xml:space="preserve">MQQLAQRRVVKGAPRSPAVHRATHGALRVTRKPVALAAAATTAATTVVEPVQTDAVAASGEGAVAPAVSPAPASNTFQWHSEWYPVGIIEDLDPRRPHATHLLGIPLALWKDAQGQWRAVEDRCSHRLAPLSEGRVEKDGTLQCAYHGWQFDGRGACTHIPQLRNDEKAQQVACASRRSCVRAYPTQVAHGLLWVLPDSSAAGWEKVEVVVTPAACLQAGTVPVTAIPELLAPGGSANGRSQFGNWYARDMPVRFDILAENLLDPAHLPFAHHGVMGNRNKEQGSSTTLRTDTMGVAGFVCDAKLNGPEGTVSWQAPSLIKYEFGSLPFITLLYCVPAKPGWSRFYSATVLDANVKSAIPGPAIALVKLISNIRWFDHVTRRHLILDGDTYMLHVQERLLLEKNNDWRGAYYMPAPADGSVVATRRWFDEHGGAVPTCEPGVQLPPQMSKEAVLERYHQHTKNCKDCSQALRNVETATWLAAGGGVLAALVLVARAVAGLPLLAPESVAPALAGAVCGGLVAVLQALRQQFIFVDYVHQDKK*
</t>
  </si>
  <si>
    <t>C_10165</t>
  </si>
  <si>
    <t xml:space="preserve">MSYSPVMECRQVHVRLEGMEPEQLQPGWQAGLAERLSDYGWCLLNVAVRRGSIYVSFSLVRGAQNDGDADNTNAQPGTDADAANGNAAGLHCGGAAADAAAAPAAAAAAAAAAAAAGSKDLGVVVSPEQLLTQMGLRREQLPDGFTMAVQAVMDDGGLQRLRYTLQPDGAWAHETLDRALRFRARPLGRIGGLSELRVEQAVVQHQASGPAGRVGAWSLVIRCEQALESAAFRDSDAAADEAGVAAGPRPHLVDVSLWRGHDLLAARVVLLVPPECCGLPPPQQPSLPAATASPAASAAAGVGLPRGSSAAPASRWVGELLQVLQGQSAAGAQHLLVDMGLLLSGALDEVAAGSAPQQAPQGRAEPGQRCGVSASAAASAAGRAPGPGSAIAGLEAVLSRRLRAAQQTLLVLDMGSSLLSLVLQCGAASLADYLWRTLQGMGFGPEELLLHACGAGSDLPPLHAAVASGEPAAVDLVVSWYRAAKLPEPWLQPAAVPGAPAVLTPLVLASASSPPGALLWHTLCVHAGALAAWRVTVNGVSARATAAAAGLWRVVLAVDAYCTLAPAMARACALLPLRFSLGGGLAWSGQRARVPRAGRPESMGHVVAAPDAATDTSAGCAAEAEAPYLAQRSRLGKLVLRWTVVAFQTASHLRALTTGFGATCPAAAATLDSLATPGGAAAAAAAAAAGSGFGAVLVPYAVAGHAVLRCVAGRYWWTVLEILAVVWVSSPAALRKHDRACALITLLHACFQAFEGSLLPPSGMKAVGAQMVAASVIFNLINSYANLPSMRLGLAMRVLEASAATHVYVRYGVTQSLAKAALLAVGVSAMGFATSVCIRRRALAGWLEESRQQQQQQQQAGEDAAQPSTCRTAAATR*
</t>
  </si>
  <si>
    <t>C_10166</t>
  </si>
  <si>
    <t xml:space="preserve">MGEAGRFETLWIEHRRELQLGKSSAAAILDEVRKGRLPCDADLLHRRARALIQLDPLLPHLRLRQLLSDAPRAILAHEPQLLLQRAAHLAALLPGHDTTHVLMTVLPYIDRDVSITAANYLELDFVFGAAFGGARLPPSAFAHLLRSPGASVLPPVPMAPNPGTRAAMQPTKVEAQQQLPKQEHAQPGHQREDMQEGAAVLDVSPKPQQPAGEVAAQRRQDAQARAQSRAQASKGFVDSAALVRRLQTLVMLFGREVAYVGVQRRPQLMDRDPHELAARLLQMLAAVDAPRDATAADSTAVLAAAVAARGRTASRVLEEAPEVLDLELADVRQRVSQLVQHNPAVLLRPPEACRENLARLRLYALRRPDTWFTELGAYLAAATVAGPTAPAALIREQGLAAGTQELEPEVLAMVGRMVCAEDEVLDRLEYCVVSGERAGASLRELLWESRLKFVKQCPRYSRWWAEALARQRSEDGDVFGFGSGVGLGSDGRGEAEELGQGRAHAGGLDALLEWTY*
</t>
  </si>
  <si>
    <t xml:space="preserve">MAGTGTYRSGRSQSRTKATHRDDGCVACRTACCCCCKNWCHVCGVRKCRAQRESKWLNGSLNTEYLREYPPKSVPLDRRRPGNPLLDSAPFYGQTTNRADYTPKQGRAQSARRAEGPLASLPFDGRTTYNDEYIKKQADLDRRAKGPDASWSAPFVGATTYNTEYVPRQVRPWTAEPGRPLVSVPWDGTSEYRDNYTKKAAAPPDLRASAPLLPSNHVPTITTYG*
</t>
  </si>
  <si>
    <t>C_10168</t>
  </si>
  <si>
    <t xml:space="preserve">MFLTRSEYDRGVNTFSPEGRLFQVEYALEAIKLGSTAIGICTKEGVVLAVEKRITSPLLEPSSIEKIMEIDEHMACAMSGLTADAKTLIDHARADTQQHRFSYNEPMPIESTTQSLCDLALRFGEDSDEGGGMSRPFGVALLIAGWDDQGPALYHTDPSGTYVKYSAKAIGSGSEGAQSSLQEAFKDKPDMSLAEAEVLALSTLKQVMEEKVTATNVDIARVAPKYHLYTEAEVQALIGRL*
</t>
  </si>
  <si>
    <t xml:space="preserve">WLHWLVEPPNHGCLDHRHPGRCPLRPGPHREEEHHRWPEAGGLQELGWRHLQRPRWLHHCGRAGHGRCWPRSGRWHCAGPEGHWRSVNGLAAARHEEARPFHGVSFALAVYSNVWWLR*
</t>
  </si>
  <si>
    <t>C_10170</t>
  </si>
  <si>
    <t xml:space="preserve">MPWAQRLRALGVPPGNCRRAIVTGVTAAACFAAPRPAAAASPAAERQLRLLHQVRAAGKPAKAEAAIAEAEAAKAVAEAAKAEAEAETAKAAAKVAEEKEKAEVARVQAEAEAAASRARVAKVAADKAEKATGAEQTLADNKKGNAATRKAIIGLCWVAFSFTLPAPDIIAVLGMAPAFETCSKVSALADEWLGMIMVGWQLPWG*
</t>
  </si>
  <si>
    <t>C_10171</t>
  </si>
  <si>
    <t xml:space="preserve">MAPDPAADDTLGNSLIPIVNKLQDIFAQVTVDLKLDLPQVAVVGSQSSGKSSVLEALVGRDFLPRGNDIVTRRPLLLQLVKTTPGPTGRPSEWGEFLHAPGKMFYDFDRIRDEIHQETERLVGYNKNVSDKPIRLKIFSPRVLTMTLVDLPGLTRVPVGDQPGDIEQRIREMALEYIRRPNCIILAVSPANVDLATSDALQLSQVADPEGVRTIGVLTKLDIMDRGTDAAHILRNAHIPLRLGYIGVVLRAQADIAAKLPMSECRKREESFFASRAEYRDVAAHCGVPTLARRLNVILVEHIRGLLPGLKRRIHEALEVRNAELRALGDPDPVQSKSAKGAYLLQLLCDYAERYAAMLDGRHLDLHMAQQLSGGARVREVFTEHFLPQLHRLDPARDLSDAEVSTVIRNGAGVSGSLLVAQEPFELLTRRAVQQLMQPALGCKERVHEELVRIAEQACPPEAARFPQLQRHLAHAVVDFIHSGTLPADSMIRSLVDCECDYINCDHPDFIGGRGAIRSVMQAGPGAGRLGGSGDATSGTAASSSGAAVSGAVPRKVLGNVENGARMTPPGIGLKALDGASSLDDVLLGTGSRRRRSESESDLAMVSAHTGFGIGGGGGAGGAGGGGGGSSGLTAGWFSWFLRDRPDGAGVPSSSSSAMSGPSGGGIGMGLGRPGDDSVAAAAAAAAGSVAPLPSLLARQGAGGAGRSRLTDQELAEVEVVRKLVDSYFNISRKNMADMVPKTIMHFMVLYTKRGLQQHLIKALYRDELLDSLLTEAEDVVVRRNAAREAVAVLRAAVTALEEVPHEMATGLGGGGGGGGGGGSAANGSASSGTSGAAGSTASAFTAAAAATAAAARNASGAGYHQHLGGSGPGGATPPSAMLPLPTVPFPNGTASASS*
</t>
  </si>
  <si>
    <t>C_10172</t>
  </si>
  <si>
    <t xml:space="preserve">MNCKFSATQFASSAAQRCSLRSIAPVTRRRAAAVRCSASQSEVANHQSQAPANGAPATGLASKYNWTFDNKEDKSSGAASNGRQILELPVAAIRRPLGRTRGNDQDKVAALMESITAIGLQEPIDVLEVDGVYYGFSGCHRYEAHQRLGLETIRCRVRKANKEVLKMHMM*
</t>
  </si>
  <si>
    <t>C_10173</t>
  </si>
  <si>
    <t xml:space="preserve">MALKLTLSQAWSLLVLAVFVLSAGSCRGARRVFMPDLVKGAGAAARTVETGGSTLAASQDLALAPASASGLAGSSASSRSDAVTTATTTSDSGSAVRVSGTFSSTGLLEGEAELQERTHTVMLSGAWQQGAARSSHSPTEPPAQPTPVASPDWGGGELAPLGITDPLGLQKAEWDDYDLVVAWSGPRDVSWSEPQLLGGGLDPRFGGWYGPGYYGGYGMYGVQLWGLYGDWSWPGWYGGGYGYGGGYEGGQGERGGSGSGLPDGWREEMVAQIELELEIKLDLEKSSVRVSTEAD*
</t>
  </si>
  <si>
    <t xml:space="preserve">MSSSSGDSNIFTTVLSGEGGSKWQIVIALLASSVGFVVAIVNSAFAYFRDKKQMEELAAQERRFEAFKKELEDKQRRLVRYENVQELMKQYKKPLLQSAFDLQSRLANQVRSNFLCKFANQGDRDKEYARLNMAFVIAEFLGWLEVIRQEIVFIVGEGTANLNMIIDAIKFQFTGDTPCQGKSNEPKEADEHWQVLQLYAGELRAIGEVMLTERADDDDNTGSNLAVIGYAEFQRRCNATEPEDGALPIEVAEWKSSKARLQQETLKPLMHWIDKLMELDDKSTPTKRMTMLQVLLCKLIDVLDNAVPYEVGPEYDLENNEEPRYITRDFRLTPLVGRLTKKQLEWLADQRFMVGAYRLVDWQFHSDWWNTLCEGREQAERTMYEKVAFPGFREDLRTERDGSQRSQESREKALGKDGWPGACPPKSPRVRDTWWWAALSHEAHKAYMQELYAKGRRPPPQHMGGGLYKSLSLTRGNPAAAPDARETSGYWPFSILRKRKGGGAADGHANNKVSPVPAPEYDPRPAILTTPSVHQLRWAPSAAASPTPSVHFAGASGRGNDAIQPMGSNPRTNAGL*
</t>
  </si>
  <si>
    <t>C_10175</t>
  </si>
  <si>
    <t xml:space="preserve">MVNALAITTGVLAIVGVAPWLIYLGALAKITDVVTNGQWSQAQEQTVIMLEWYTVAAQFVNLVILAVCSFVPHAMKRTHSMFRTAQTPATSLTKDDAEKYVTAEIVGMIVTSFWNFLLSIFFSIAGTGHVQPQAKKEEDKPAQPVAA*
</t>
  </si>
  <si>
    <t>C_10176</t>
  </si>
  <si>
    <t xml:space="preserve">MESSAQARLAVLSRQFAPVAEGMQSLSLPQTCSAGDSAAYERRNTADDDVVIVASLRTPLTKAKRGGLRDTDAADLLSTLFKAVLERTGVEPQAIGDIVIGSVLGPSSQRANECRIASFFAGIPDVVPVRTVNRQCSSGLQAIADVAAAIKAGFYTVGLAGGVETMSSNPMAWEGGINPRVGDFPGAASCMLPMGVTSENVAAKYGVDRKTQDEFAVRSHKKAAAARAAGKFKDEIVPVATKLVDPKTGAETKITISEDDGIRGSTTMETLGALKAVFKKNGTTTAGNSSQVTDGAAVALMMTRAEATRRGLPILGVFRAFAAVGVDPAIMGVGPAVAIPAAVARAGLSLDDIDVFEINEAFASQAFYSITKLGLDEAKVNPNGGAIALGHPLGATGARCTATLLHEMRRRGRAARFGVVSMCIGSGMGAAAVFEAGGETDALATARAVAGPQQLLSKDAVV*
</t>
  </si>
  <si>
    <t xml:space="preserve">MGDVSYIVDSLGLPPFSYQMSLLSFTEKGPQELLQLLSDVFSTISPKHQKVDVAKEVPDQTADRLIGFLKIIKYRPNVQDPLLFRQLVAAGDRETLYQILRWVVPQAQLLEKRAFVGYYLSFPDMPEEFNFDPDIMELKEEIKAMQQEFIELHKSSDAIKTLSKDTQALKNKIKSLEEEKERLGEKVERAKGAVDKLPDRSSYMEVCTNLRKQQDEEVNLSTAIQTQRALQEKAEASYHRAAARLRELQTSYQEGSAGKLLETLNEDVKNLRAQVNERYPKEVEKRQKRQAALSEALASGISTEMDLQRLQHQATALHNQITEIQERKVAQDKARQGDKAYLQLRQAQQMATVSARKKEELGAKQERLQEKKTALTAQLDKLNAEGGGSGAVFSEEEWRTKYESMKSKLPIYKKMKKELGDLEAEVFVLAHTEELLASQEGGLLEKVKRLEKQQGISGFTETAQHLEKVSEAKSQMDEEKGMTLIEISRTVEEINNAINQRKQQLAPQIKKLRSVRQDFAEFEAKYLEKKTAYDNVVATFEARTSALEGEVSGLKAEVSENETKYHMLHCQLHITDQNIKKVTSGPAAERLRDKYEAKVKEAEDSTKALRDRQREIKDTHSTGLSQIDIMNDMLRLLQLKLNLARGIAVDMSQYGGGGGAAGGANGGMAGQTYDTGSANVLQL*
</t>
  </si>
  <si>
    <t>C_10178</t>
  </si>
  <si>
    <t xml:space="preserve">MALPADFKDSYVDLAHSLADAAAQVTRKYFRTSFDVECKSDDSPVTIADKQAEVAMREIIERTVPEHGIFGEEHGLKWGSGAGSKYMWVLDPIDGTKSFITGKPLFGTLISLVYEGSPILGIIDQPITKVQRESEVAFNRLRDSVRIPMYGCDCYAYGLLAAGHADLVVEADLKPYDYMALVPVVQGAGGVMSDWRGRPLVWQPTPGAVDLKSGWPGEVCAAGDPALHKKAIDILAWKH*
</t>
  </si>
  <si>
    <t>C_10179</t>
  </si>
  <si>
    <t xml:space="preserve">MKRNTSNVDTGGVPAPLNSTPSTRLIQNGYGDSKYETERMEFPFPEDPRYHPRDSVKGAWEKVKEDHHHRVATYNWVDWLAFFIPCVRWLRTYRRSYLLNDIVAGISVGFMVVPQGLSYANLAGLPSVYGLYGAFLPCIVYSLVGSSRQLAVGPVAVTSLLLGTKLKDILPEAAGISNPNIPGSPELDAVQEKYNRLAIQLAFLVACLYTGVGIFRLGFVTNFLSHAVIGGFTSGAAITIGLSQVKYILGISIPRQDRLQDQAKTYVDNMHNMKWQEFIMGTTFLFLLVLFKEVGKRSKRFKWLRPIGPLTVCIIGLCAVYVGNVQNKGIKIIGAIKAGLPAPTVSWWFPMPEISQLFPTAIVVMLVDLLESTSIARALARKNKYELHANQEIVGLGLANFAGAIFNCYTTTGSFSRSAVNNESGAKTGLACFITAWVVGFVLIFLTPVFAHLPYCTLGAIIVSSIVGLLEYEQAIYLWKVNKLDWLVWMASFLGVLFISVEIGLGIAIGLAILIVIYESAFPNTALVGRIPGTTIWRNIKQYPNAQLAPGLLVFRIDAPIYFANIQWIKERLEGFASAHRVWSQEHGVPLEYVILDFSPVTHIDATGLHTLETIVETLAGHGTQVVLANPSQEIIALMRRGGLFDMIGRDYVFITVNEAVTFCSRQMAERGYAVKEDNTSSYPHFGSRRTPGALPAPSSQLDSSPPTSVTESTSGTPAAGTYSSIGGAVPAVAGHTAAGNGGSHSPSAQPGVQLTTTGSQRQQ*
</t>
  </si>
  <si>
    <t>C_10180</t>
  </si>
  <si>
    <t xml:space="preserve">MTSVQSLLSEKIKAESELVVGWLDNGMQYVLLPNKLPPKRFEAHLEVHAGSGVAHLVEHVTFLGSKRREDLLGTGARANAYTDFHHTVFHVHAPAVNGITGQPMLPQVLEALEEIAFHPQFSASRIEKERKAVLAEAQMMNTIEYRVDCQLLTYLHEENALGCRFPIGLTEQVKTWPHDTLKAFWERWYFPANVTLYVVGDLERSTEDTIKLIQRTFGRVPPGREPAPPPSAASLPPPLPAAAAAAAAGVNGNGNGNGAAAAAAVEGPLKKKHAVRPPVQHKWGYGPLAPGEQPAEVKIFRHPLLQHFMLSVFCKLPIQSMTRMAHLKQLLMLRIILSVFQFRINGRYVTGQPPFLSIALDISDSGREGCAVSTLTVTSEPADWQGAVSVAVQEMRRMQRHGLTQGEFDRYRQAILRDSAQLAEQANKIPSVDTLNFVMESLACGHTVMGHRDAHAAMSAVADTVQLEEVNALARSMLTFASDYGAEEQMLATAAAEGKVDPAHWPYLGPTRCTSIVACIPAYVDASGASVSAGSTAGRGGSLGAAGHLDADAIDLEALEAQSAQAEEFEVPEGAVKFDPSPAEISAALADPSLDCSAAEDVELPERLISEEQVEALVAERRPEYVEVVPGGDAFPPPDPHSGIVQRRLSNGIAINYRYTDNEPRSGLLRLIANGGRIAERPGVGDFGRVVVGTRTLSESGAVGPWAREQIEVFCVANLVNCALEADEENIVMDFHFSAVDGGLEAMFQMLHCFLEAPRWEEPAMERAKLAFLASVKSVHKSLERATSDRVLDAMLGRTERCFRDPTPEELDALTLEGMRQAVSKLLTSGNFELNVVGDFDAAELEHLALAYVGTARAAPAPQPLHMHPIVFRDPPEQERHQTWHLKDSDERAVAYIGGPAPARWGPLGYFGPLSPLAGPVKPPMASKAMMDPNTRAEAEASRRNHPLFASVMLMLLTEIINSRLFTTVRDSLGLTYDVSFEVTLFDRIRSGWFMVHVTSHPDKIYDALNASVAVLRDIRYAPVNRRELARAKTTLLTRHESDLKDNAYWLGLLTHLQNPHVPHKTLECLRDLQRLYDAATVDDIKYVYEQFQFDDDNLYTCVGTSGKEAPPTPERPLAALSYASSDDEEELEAAAASGQRSPTAGGSPMPNPMALFTAWMAATQAPNIRKAFNEANGAPGAPPGQGQGQQGGQQ*
</t>
  </si>
  <si>
    <t>C_10181</t>
  </si>
  <si>
    <t xml:space="preserve">MLGPRNVDRLNVALHPLLQQVVRTAFFRYFKVNIYCDCPLWPDDSMCALRACSVCECEQSEVPPTWRRLEQGGQGEEEEGSCNSNTCAAELDGKVNSTVDPDTALKLLNLKGWRGFNNPWMAEGEGDEEYLYVNLLINPERYTGYAGEHAHRIWRAIYSQSCFHSSSSDSGSSSEDSSSSSSGSGGPPALSPASLPPDWCPEKRVFYRLISGMHASISAHISANYLLSEERGLWGHNLTDFRMRLGRPELRDRIQNLYFAYLFVLRAVTKAAPLLARYDYVTGFGAEEDAATAQLMKSLLTSPELASSCPMPFDEGRLWKGGDGLALREELRAAFVNITRIMDCVGCEKCKLWGKLQTLGVATALKVLFSSSDCNNTLPTSPALSTLALERNEVIALVNLLERFSASIEYYRQLSAELQVAEGAEGAPLPVAVGEPVA*
</t>
  </si>
  <si>
    <t xml:space="preserve">MISGSVSRRRLPPHTPARPHADGPDDWWSIHEGSCGFGYLDQGVASGWDVAAISDTCDDYSGSCGRCYEVKCDPASFNDGYGQWLDRSNVCRDPDRSVIVQVVDSCPCNYPTNAYSNRRWCCGDMYHLDLSTWAFEKLAEKKWGVIGLLVRQVDCGQGPSDPAPPPPDPTPFVSRISRPWGWRDRRPWRR*
</t>
  </si>
  <si>
    <t>C_10183</t>
  </si>
  <si>
    <t xml:space="preserve">MRQECAQAYLLAYVDHFRLRDHIIFSCKLEHAQVGEDGRWVIVCSDLLDPARLHRLTSDFLVISSGACLAPHIPQLPGSHDFAGLRCHARDLRDRDASPLVAGQHVVVAGDDRSAVDCARQAAAAGAASVTLLYRQPHWPLPPKVLGTALPQLAHDRCLPRLLLPPYYTAGRAARAASAALAPLRRLLWWRLERRLAAAHGVSGELRPPVDMVRDMFYGLQASADPDNWVGVLKDTSIRLVKGDVAKLSHDGVVLKSGEGLAAGVLLHCTPATRSYHIFDADLQASLGVRKDGLHLYRSMVPPAVPSLAFLGCETSSPYSWLTTSLQAAWVAALAAGRLQLPGLRTMKEDVFMQRRWRRRAFPPQHNRGSLIQWYAQAYHDQLMADLGLPAAVKPRSLLYPLRGLLCAAHTPDDYRPLLTPVRPPVCTVAPSAASFRGPSAAAAAAMASVGGASSRAVTSAGAGGYSTPQRSAMSARGSMPGGLLSAAGALLLHPRLPGAHARRRSSTEAHFRVSTDSARQLSSEATRAALAQVSVTSNTSRLALMLNSRQSIAPGGGVDSGDGGGDPAELLSSAQSILVSPNTAAATPRTPGGTAAGGTSSATASVVNAASGGGGNTGRLSGPGSMGPAAAAAAAALGPGGAGGLLPLRVSSLGASRLGGARGSTAGGMAAPAGGVTAVAATHSSTRFSNTGSNRGRARSANFGVASNEHTATGGGGSGGACTMLLPFGEGEEHAAPVERVAAAAAAAGAAAARGAAVLAGPASKVPGRPGLSSHPEIEVMNHDSERKGSAAGAVADDDEDVERATLSLPGPPTMVAAAMGSVAALAAHPRTKEPEGFLQRESASGVFKAAAAAAAAPLGGTAAAPAAHAGPGVPKASSKTPAAGTAAGVWWG*
</t>
  </si>
  <si>
    <t>C_10184</t>
  </si>
  <si>
    <t xml:space="preserve">MQAARASLAASRASVSGFRPGAGAGAGAIGPTISSNQLQYNAVAGAAASGVPLMRASQYGAAVAGPRGTSLYGIAGAGGAGGGGGGHIGSLIVDDLLGPSDILMGDLAAAAAGGGGGRAGGAGGGGGGAGLHSLNNSLLLVLPEHTSPRASTVLPPGMSLGVGAPLQFQGGGGAGAPSHVADFGRGPPHRMTGGTGSSAGVGVSVGAGASSIAGVGIGGAGRKPRRSSAIVFSSMLGNDDFLQLLEAAGNNDGRPEGVIEVQDVPGRHPMAAASVGGMGSSSARFRNGYASEEQPHLVVVGAGSNTHLPAVIASAAAATAAALVAAAGGSPFSTAAHPAAAGAAGGVGASGRLGGCSGSNSHNQLPSTASGSLALPSAASAVLPAGALPAHRSRPASAMTFGTSTAAGSGTAGSGVHGSGPMAAVGAMGGSGRVMRAHGAAATVGGYVGSSTSVPIDVGGCGSGVGAGGEAGFVQCSAGSPHGGSAVPLCREQGRNGGGSASHSGMIQPAAATDGVVLARGGPSGPAGLLATLMQASYIAHQGGSSTVASATGTEQQALLPTDAAAAPGSRGRSHEQERTALLMALAAPPPTLMPGGAAGAAAPSPARSTPQPSSPNGMSWITSVPEDEPHEPEAAATAATAAAAAAAAAASEERRASASCHTDASAVAVAATPPLGAALASIGGSLRRAASAKGVRGGPAVEASRAADAASAASTGTGAGTGAEGAGAAPAVAAAAAPVTRSGEAGPHARSGASGWFVGSGAYTGASVDGAVLCGPPAALAGTRLTRSVTEAPGRGGGGGGGGASAFGSTAVVPAAVITTPAAVAAAAASASARQPAAGPRSPLSTAMTAPTPEDASDVGAGPCQAPVSGNPDGNEEMIAGAAVTAAQLRRSSMLGASGVVATTTADGGGVSGGLLGGAGSLPSELMQPQGSGPGSEPAPSNAGVARAARRLSCLSPGDAVAALVPPRLGYAAAASGGVSPPSPLAWRTSRPSPALATDVGGGGGVAGGPPSHWPSYLGTYVDSPRASPGEQQCPPASEGGRQPDAPSSPRGAPSGRRSQSVQGYTLDMTGDGNATATAAAVAAAMAAGSGGGAGGIGGVSGSTAVTSPFVPPSPAADAEQSILDSFDPSSALATSASASATPRAGRAPPRRRPSLLRTLLSSTSNMSAVAGVAVGGSAGAAAGSAAGPATGPAGGSSSGGPSNSGGAGSAGSSGNISTSGMGAAGDLPSTHSAGAGGGAGGVAGASTAAAGRAPVRRPPKRVVSELPRRASLLVASGGSFIVAAGSLLGLAGGGGGATTAAAAGGAPGIARSSIVSIGVGAGGGSARTTQELLGWERGAAVNGSFVAVGSPRGSPVASRQASMVGRRNVPRRDSVLGPLIAELVCDGSLAETASALGLALASAGSGAYGGGHTSGGGGGAAVGGGGGGAGGGSAGIGAGTGSITSGGAGGYTSMHNFSTGSGHAMGHGGGGGGGATGTGGGGGGGGTGFTSPFINTLERSDPHAPEGILSWERPAGWDDPPTGGTGTTGGGGGGSLLARSNFAAAASRESGMSAAAIAAALPSVIIDHGPVGPPHHQHQHF*
</t>
  </si>
  <si>
    <t>C_10185</t>
  </si>
  <si>
    <t xml:space="preserve">MHPHAAVATPSGDPHGCAAAELPREEVFGHLQRYAARTGLLPCVRLHTRLVRARYTRMNSEWRLGLRDEVTGRSWQCSADVLVLCRSSVAAPRPPPPLPGQHQFEGRVVEVEASSDAAAAARRLCLAAVKHVGAGGSVTLVLEEERVSVGTTCTSATSELAAAWAGSAPAKPGRGPTGSDTKQLQEQQEQREQQEQKQMRPPATGPAGIPGKALFSSCFGGACFGGDRVVESAQPPAPATPVVGGHNASQPVAGKAAAAVRVAAAAGEMAEAAMGAGAVMDGDCGDGEVAEKVKEPRASTCTSGSSAAPQEWVAELEVAGAQLVLGYPAALQSGCLALADGSELPADVLFVVYTNSAAASQPPPRPSQPTCTALPTPQRAGATLEETMHIDLRFLESGGTGGGTSGGTGGGTGGGTGGGAARQRGGPTPAAPGNGVAATSTLGGLPSAASLSSFRKLHSHLSLYSLAAGADSFDSRVEPPERSVRNGAAAAGGGGGGGDVIGDLYRGLVCTMTAALQAGWLAASLSAVADAAAGAAAGAGADSDAGRCGDGASRRHSRMTPAVNSTAAAPHFHIKQPGPAEAASDAAKRAALGLHTPLLGRPHGTTEQLASYQRLLLRDMGLRAKPAAAPGGTLNTLKQTLLKLVPSGKVAVAGDRQPLAPRQAARLLRVRPPPHMTRDEFLDAVEQHEAMQQQHLHQQMQGAAAGAAVWGAASAAAVAILAGGVPDGDRGSLASRGVSGGLLHHDRDSRATSGRGTPTTVCSPSRLPRQQHQQQQQQQQQPQLALLRQASNSAHTGGTGSPPLGAASPSGSTRHHSISGRLSHSMLQQALAGGGVGGGPASLCSASPAVQRQRSQRTSASGLLLLEAAAGRSSAAAAAAAILRRERSRSNAGNGSPVSAAYTTAAGAERGSGGGIPAGRGPSGSGSLLMAAAYGAAGSRNNSSRHLRRGASGTGSGGGGGGAGGGGGVSGGGADGLVVSTSAAGLSISLVEAGDVFVEVGGAEELIAGLPVGAAGAGRAATGRIVTPDAQQHGQPPWDWEARPVPLQSPGSSSAPMGGLGAGGRSPAADLFSITEHRHEETGGEAPVSQSYSQGISHNSGRHMAVASVAVAAAAAAAAAADAGMEAGDAPARIIACLPAPPPASLYERRSDVSGGVSSYWSPGRRAPLSSAPGTAPTAPQPE*
</t>
  </si>
  <si>
    <t>C_10186</t>
  </si>
  <si>
    <t xml:space="preserve">MLSLHRARSVSSSRPHGRAQLSRRTVIVSASHSEEKRVIAICGYGPGISNSVAHLWASHGFQVALLSRTQARLDHGAKAPRADMPRAMRLTWPSPRTSRRCYRRGDVLSLDIDTIEHNLQHQVTGLLAAVQQVVPDMASRPGSAILVTGGGLSLAAENRALAKAANAMGGVAVAAGKAAQRALVHSLAEGLAPKGIRVAEVVVMGGVKGSASVGDRGTVLPEDVAADFWQLYTAAPDAASVSVSRG*
</t>
  </si>
  <si>
    <t>C_10187</t>
  </si>
  <si>
    <t xml:space="preserve">MGMRRATLGLLKSGLRDGSDALRSLSTSTALSQAAASGATNGSRDFMGWLKGGAARVTTPLSQPLPGVQPEQPAFRPLAPPPTEVTVLENGVRIISEASPGPTASLGMYINSGSIYENASNSGCSALLECLGFKATQHRNTLRIMKEVEKFGNTIVANASREQMSYTIDCLKTGFPAALELLLDCVLNPAFEEGEVEDQKARLAALLGGKDIHATLMTELMARSAYRGPYGNPLIPDPEAMAGITPDTLRAFTARTYIAPHMVLAAAGVEHKALVELAAPMLAGLPKLPPLPEPKPDYIGGAVHLPGAYPQANLLLAFEYKGGWRDVHGAVVMTVLNYLLGGGNSFSSGGPGKGMHSRLYTRVLNKYAWVHSCASFNTTFNESGLVGIQASCDPPHVHDMLHVMCHELESVENGTNRIELERAKRAAVSVICNALESKATSAEDIGRQYLTYGHRISGRTYVEMLEAVTADDVRKFVQQLLRSKPSLAAYGDNTQSLDPSVLARRYG*
</t>
  </si>
  <si>
    <t>C_10188</t>
  </si>
  <si>
    <t xml:space="preserve">MGASQESELDFVPRLSFLPIEWRSIGSAFGLKDKSGAAANGRATFTADVGASLKLNTLAIGVSASNITFHSGLDDPTAAAAQRSSLIPSLKLTAAKQFKRDNYIAVSYDLKHQKPELSACWTGEAGADRATLLVNVDPVMRSVKLAAAVRTPGPEWRKVLYNDETDLLEYPADDGARHTLYVQHEVRGRDLLHATRLGCRLDLGRLVNYVVDFVDYRIEENIPSFVWNVPLLPQLYSLLVPADNDEQVRHRITGWELDVSHDFARSGLLPVVAISKTSKKLLGGGTLTASYDAAAREAGVSLSRKGVSVGARVARAEGAAGGLSAGWGRPSIHVAVEPLGLLQ*
</t>
  </si>
  <si>
    <t xml:space="preserve">MPEAGGVGTFTYASGASYSGEWLANKYQGKGTYAWPDGRRYEGQWEENRMHGLGVYRDARGHKWEGQFFNGSGPGLTCQL*
</t>
  </si>
  <si>
    <t>C_10190</t>
  </si>
  <si>
    <t xml:space="preserve">MVKTDIRHALVEMLLGHKRPASLQTGGGSGGGSGGGGGGGSSGGACAHLGSGGGGEGHVEESAAPPKKRRKRAG*
</t>
  </si>
  <si>
    <t>C_10191</t>
  </si>
  <si>
    <t xml:space="preserve">MQAGGAGAQLDQQIAQLQQLVQQQGQQHGQQLQQLEQQLQQLRQLVQQQGQQHAQQLQQLQQLQQQGQQHGQQLQQLQQLQQLQQLQQQEQQHGQQP*
</t>
  </si>
  <si>
    <t>C_10192</t>
  </si>
  <si>
    <t xml:space="preserve">WTSGWRWTWLRTRLCQRASATFTRRQPRRACVRSRSRGLLVAADAVRAARHAPKGLGWC*
</t>
  </si>
  <si>
    <t>C_10193</t>
  </si>
  <si>
    <t xml:space="preserve">MADLLNTTSVVLKHILETKSLPDVDLIKVLISQILVIRNAGTAEGLSLEMFEIETYTLLVSALYGFTQLLPFNTYGESLILAVQNAVILAMVYSYSRTPVMRRLAVTGAYVALVAGVMAGSRCSIPAGHINKQTMNNFAEANTVVVVLSRVPQIFKNVAAGSTGALSSLTTFINVVGCIVRIFTTQQAGGGAAMMRGYVVSLIINATLLIQIILYRKNTAKVLAAQKSKADKEKGAKEAKKKE*
</t>
  </si>
  <si>
    <t>C_10194</t>
  </si>
  <si>
    <t xml:space="preserve">ALPPPPSLQAPLGRLPPRPRPQWPAPLPPGPPSPPARQHRARLPVPSYPSDTTSTPWGPYTPAPHQPRGKGATHKPGQGTGRPQQGAHRNPSPPKSIFPTPQPYDAPTYTPPPPHARRPRPQPCQHQQH
</t>
  </si>
  <si>
    <t>C_10195</t>
  </si>
  <si>
    <t xml:space="preserve">MSLSVDDLLKELDDLPGKGQGALRMSASAAHHHGRSGSTPPPVQPLNSRVSVPVPPRGSAGGSSQSLNSQPGHGRTRSVSGTTSKKDDLDNLLGELDFGGTPYNSMNGRQGASALGTVTAAAAKLSSTTSTGTPPPPSRGSSVIASKQKCTGVFTGGTSFPRGRMGAVGALTCCDALRCTKCDFRVEQFNNREWHADVDYLFFRNNFPNEEKLAPKMRSRQGSVAYCCQCSWLNSTEQAKLDFSSELRWVCAGHLMP*
</t>
  </si>
  <si>
    <t>C_10196</t>
  </si>
  <si>
    <t xml:space="preserve">MALQMKQSPSMGVRRASQPVLPPRPIVHRGVGSVSRRPAVVVKASLLDAASAASAVDAVHHATQLYTLAEGGPIDVLAQFFEFVLQTLDEGLESAKIPYSYGFAIIALTVLVKVATFPLTQKQVESTLSLQALQPRVKELQAKYADDPENLQLETARLYKEAGVNPLAGCFPTLATIPVFIGLYNALSNAAKEGLLTEGFFWIPSLGGPTTIGGGLEWLVPFENGAPPVGWANAAAYLVMPVLLVASQYASQKIISSQNNQDPSQQQAQAILKPAGLATGWFSLNVPSGLTLYWFVNNLLSTGQQLYLKATVKVNIPEAIKAPATAGSSTPIVKPKEERVKKVTGKELGSRKKRRNDDGEEVEDVEVEVVSSGSSSSSGSNGASGRKGEKFRALKAREAAAKAASTVSAGAGGSEEGKDNSA*
</t>
  </si>
  <si>
    <t>C_10197</t>
  </si>
  <si>
    <t xml:space="preserve">MAGKSTMALAWALVAAILLASGPAEAARKAFLSDLEASSSQAAASRSGRRLLHSEIPEGADVEILDSADYDVIEVLSAAYDPMIGAYGGYGVYGYYGNFYGVYGSYAGDFFVDYMSELTDEEIFAELDKGELNPAGGQLPGGHRRSLLQHHMGDGHDHGHGYMGQEVPVEDAELLDWPFEVTDYGAAFDVFDNGMGSYGIYSGYAYGSYSGMTSVYGGYYGGEWWLDAEGVWQHVEEMGTAAWLLDDAVQQAAEEDLAANIAEAGNMHM*
</t>
  </si>
  <si>
    <t>C_10198</t>
  </si>
  <si>
    <t xml:space="preserve">MAAKPSGPRTLVNTIKLLVNAGAAKPAPPVGPALGQAGLNIMAFCKEFNAKTANYKEGTLLRVKVRVFSDKSYEWDLKTPPSTWLIKKAAGLARAADRPGHELSGTVSLKHLYEIARVKQRDTPNLPLQSIVTALLSTCRSMGVRVVARPEEA*
</t>
  </si>
  <si>
    <t>C_10199</t>
  </si>
  <si>
    <t xml:space="preserve">MPAHLVSNVKQSLNREVLAEEEEEEEVEEEDQEAGEVEEEVEQPRNTEEEVEEEDDRIQRSRTRPEAGLVRSPGLPALLSAGNSGAGSRRDVAPASGPGGLSGGRRDSGLSGGSGNNRHIMAEHGSTGPVLSGAGGVSSNGGLPAPVSERASEGCVSTFGPISDAAGMELESITMGLAGSQKDAKPLGSWTTFAVSEGQMDTLGDTEVATNGGPSGEGEGRVSSEPPAPVTAVPLPPKDGPAQVIKHAVLPQAEDLPSYKVMQALQHPPSGRTSLEQSVVASAAAAAAAGLTAGTATPGSGATTAEAVHLQQRPVTEEALAATREAIAAATAGAKAAAAAAAAAAGKGVASAEQQAAAAAAAAAAAAAATAPANSNRSQTSPSAAAGPAIPALKPPAALPLPAKSAPTTSPAAAAAAAKPAAAEPVDEWDAANLARQQETELSTGGSVTTAAAAAGTRLTFTDATMYFMGMDTSAFRGPVLASLPPPPGLCARLLCLAPPELKPPALREQQLQLLCLAKVSFDNANPLHARLLGSVYAAFTGKSCDQPRFGSHWADVGFQGQDPATDLRGCGMLGLLQLYYLTQWSVADSLKLYRLSRHPVQEFPLAIVSLNVTKWTLVALRSGGLHRAANARGSVLEAANDFFAGGMATFYTTWLSQGATMADSGHVLKALETLSQKKPGVLLEAAQRANLPEPPAGA*
</t>
  </si>
  <si>
    <t>C_10200</t>
  </si>
  <si>
    <t xml:space="preserve">MGKGGDSTDDNHAGPSTSGGSDLLQLPRFQPFLDNNFNVAEFTSKVLGGSHTTASAQSEQLRDGVHQLESALSDEVVARNKELLHHVRRMLDAENSVRDVVLSVESLQSAVRRIRAEVVGPYEQIKHKTQQLRNIHATVDILRHVIHRLKLAQKLRAQLAVPAAQLDLAKAAKLITDIRHVDAEVDLSAIEAVAADAEFLESARKSVQEQAEAALVEGVESLSQAKVGSALQVIFNLEELQQAVNGLLSRHLHDIEKALRNALDSRHLAAQAAAPGAAAPGAAAGGRPGQAAPGAQDRMSDVVRATTDAFASVAKPGKGGFVRDTLTAAYTRLAGLIETMFERLTAETTIKGVLPAVGPAQLQQLLAATSPFQTAYMAGCLSRLTDAVAAAFPGSSRQLPSATEVQKCIGLMHEELKVGASSPQLAAMMAATAAKALALLAERAEYSAASGPELRQLAPGGGAAAYGPVSPNASQLRNIALCSQLQETHRSLSTLLARLPPTAAPALGGALGAVQAAAVDCVAPIFRAVVEACEERLLRMHEWPGYGGAGDSGDVTSTSPHVAEAAALLGDFRSEFLSRFVPPPSPSMPSCVGSLVERMACRLLVFFVRHAALLRPLSQAGKLLVAKDLAELQAAVGQQLHPLEQLGQPYRAVKAFRALLFTPASGIAANPLLGELPPAVTLHHLFSRLPANVQAPHQRSGLTPLQYSLWLDSHTSEECLRSIGAALAAAPSAAAVSTAAGEDGAEAAEALAVMKRMCAAVDAA*
</t>
  </si>
  <si>
    <t>C_10201</t>
  </si>
  <si>
    <t xml:space="preserve">MSQASLSALEAQMAEVYAKIAQEHGLATAMQALGRLMISAPSVAPPTAATTVPTPASAAASTPAADATAAVGSAVQPHGATSPFSATTSSVPGATTSAPAAPAATPKTIPKPGGGGGAGAIGAGGAQSDTSPPSEGATQPSPSPSPAGANGLAHARTLESVHTVPSATLSQMPSGIMSLVSPSAAASVADADEETSPSQKISGSDPDAVEAAAAAAVTLGTAGAAAAVAAAAAPAAAPAAQAVAPGAVGAQGLTARLAAAAAAGASGGVAPMDVPRAAAAAVAAVAAAKAEAVAAAEARGEGEPESPKSNISGSVRTGFGTPRSGSLWQRAVNLSKGVSDPWAGRNLHTLPMERAVRQRYNAMNGTWVTDEVLVKMEGKPFAAGAMRECFAAKKLSTFTHNVDWHKAQNMVAKRYKKEGVRKSVYYNDVLVQMDAKMLGECYNRTDPPKQVDVMQCAILHFAGRPGGPLYAVEQLIEGDYVKYNSNSGFVKGDDVLRNTPQAFSHFTWVLTRGLKICVDIQGVGDLYTARVSVCCRCDADVRAQGYSSTPASASASTPAPATAARTMARSSSYRKRMAAAKKKRQQQPEAACAEEACLAALKEVPRETPESLVHLEIAKLYGEVVLLPDLRPNEDPDDALRGGLFHLNAAAQGGCVLALLVLARAHCGIDATAPQFAQVFKVGTKQRLFQAHVRVAWRCTLLAAERGVRGAALAAASAYASGSGLFGEEVLDGLGQPAQAARWYAAALALPDLLAAAEAEEAAAEAGGGGDDVIREADEEEEDDEEDAEDGSERRSGKAESDDEPQFEMSVMRAASDRDSDAGMLPDLPMLGSAGSTVNLSALRVPKIEELRPSKAFLHRCKLQAEEEAAALPGASAAKYEILFSYGSLLLSGGEGLAPDPAKAAELLEAAAEAASEAGKGKLAQRYYEQAAKAQAACEE*
</t>
  </si>
  <si>
    <t>C_10202</t>
  </si>
  <si>
    <t xml:space="preserve">MRRTSYHSELAGAAGGEARRDEGDLRRRCAVAKGSWCGAYLRQDMVPYKTAPRGDKECPNACSGWGNCNHDTGLCECPAGRAGPACEREVKRPCTNRFRHPHEVNVNESVIPAPAGSPPWTPPVQWGRPMTDGCMIGVDKDGNRIDWGRPHIKDSDLYGPEAWCNKDNPISQCDGNGWPCDGSQQYEPFCPNQCTGHGDCHMGWCRCHPGWYGTDCSRKKAGMELDEAHTRTMHVSNMLSEVHAHISSTFPWWNRRGGRDHIWLMAADEGACYMPTAIYNTSIILTHWGRMDLEHQSNTAYQQDNYNMAMPGEFKAWPGMDWQSRDIGQARFPQYSRGLRQKLFHLWHKNDWAAKHKIYIGNGEMVRGPYSEHLLRSRFCLVLPGDGWSPRAEDAVLHGCIPIMDNVHAVFESILDWESFSIRIREDDAALEALPQLLEAVPPERVAKMQRNLARVWHRFAYATGPVMAAHLRRIAATSATAMPEMEAAQAVATLTPRDTPFRPLPAYPVSDDAFHTILQWLHHRINETRA*
</t>
  </si>
  <si>
    <t>C_10203</t>
  </si>
  <si>
    <t xml:space="preserve">MALTMRRATVARPAVSSRTRTVTVQASASKHMGAGVAAVALAATMSLAGPALADLNAYEAATGGEFGIGSAMQYGEADIQGRDFSNQDLRRSNFTSADCRNATFKGSNLQGAYFIKAVTYRTNFEDANLSDVLMDRATMVEANLKNAILQRTVFTRSDLKDAVIEGADFTNALLDKTQVMALCKYASGTNPVTGADTRKSLGCGGKRRYQASYPSNPDGPQVQEDEKEAFRKTLPVYRN*
</t>
  </si>
  <si>
    <t>C_10204</t>
  </si>
  <si>
    <t xml:space="preserve">MGWGRMPDDSEDPQLEYANRTALQALGFAAFDDATGGMAAAALADARHPASQAEWLWACTEAAERPEQFSTIPSLRLRGPGSGAPAVLARGVTVFRVDSLEGEPIGQAVLVESWRRLTAEEEAADEAA*
</t>
  </si>
  <si>
    <t>C_10205</t>
  </si>
  <si>
    <t xml:space="preserve">MQTLAGQRVAAPVRQAERMAVASTSRPSSARPIVINAASFGVKKTANQLLRELARGSARKSTSRSAVTGATGATCALDIVMVAAEVAPWSKTGGLGDVTGGLPIELVKRGHRVMTIAPRYDQYADAWDTSVVVDIMGEKVRYFHSIKKGVHRVWIDHPWFLAKVWGKTGSKLYGPRSGADYLDNHKRFALFCKAAIEAARVLPFGPGEDCVFVANDWHSALVPVLLKDEYQPKGQFTKAKSVLAIHNIAFQGRMWEEAFKDMKLPQAAFDKLAFSDGYAKVYTEATPMEEDEKPPLTGKTYKKINWLKGGIIAADKLVTVSPNYATEIAADAAGGVELDTVIRAKGIEGIVNGMDIEEWNPKTDKFLSVPYDQNSVYAGKAAAKEALQAELGLPVDPTAPLFAFIGRLEEQKGVDIILAALPKILATPKVQIAILGTGKAAYEKLVNAIGTKYKGRAKGVVKFSAPLAHMLTAGADFMLVPSRFEPCGLIQLHAMHYGTVPVVASTGGLVDTVKEGVTGFHMGALNPDKLDEADADALAATVRRASEVFAGGRYPEMVANCISQDLSWSKPAQKWEGLLEEVVYGKGGVATAKKEEIKVPVAEKIPGDLPAVSYAPNTLKPVSASVEGNGAAAPKVGTTAPAMGAWRATTPSGPSPAAATPKVTTYKPALPATAKPKTAGLKLAGEASTTSTSENGAASNGNGNGASASKTSAAKPLVSAATRKSA*
</t>
  </si>
  <si>
    <t>C_10206</t>
  </si>
  <si>
    <t xml:space="preserve">MRDAALMAGCFGGDAKVAAVAKVNTWQRVQQQQQQQQQQSKPAGVEAGSSTHTLAAGDAAAHPAAAMMTAAVVATAATEAAAAPTASQGVLPLPLSHQQRQAEQQVQQVQLEPLLEIGHIGDVATDHNTWWGRPEQQPEGGAQGSAGYRPVWLITTANGKGADIVAEAVASLASVSLLLKRPGAYSNTTKAASFLARAKQLFEFAKTLNSGVWAPPEGQNAYTSSSWNDDMAWAAAWLCSPTTSTCSSSDWACAACANTWVLDQNACRTCVSTLRAKGLDAGKCINSCSGIATAALQTVCMGTCVPNSAAKGVDWACNQYCGTTLLVGTDPARSQQCGTCILGVSNPWDCSNCITVTSGLSDAAAARTSCMTCLTATTIGGYACGECNKLATASARSACQACV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LWAMEYTARTSMRV*
</t>
  </si>
  <si>
    <t>C_10207</t>
  </si>
  <si>
    <t xml:space="preserve">MDTKQKYLIISYVTCIFAQVMFALYALVRCTMYLRRQHHDQTAEQFITGRGTAGRWRIAWSFFASAVGAWCITAPPSFAVYTGIVGLVMYAFASGLPIIIIALFGARIQKKHPDVCTMPDFRYGPVARTTCVVISLINMAIVLLAEYTTIGILFKYFVGSVDYPIVIVVGVLTMFYTAYGGVYISIVTDQAQGIMTSLFIMILIIYTAITYRPENLPKPLPNDTTYETGWPLGANKFGYSAIFSMPCSLMAATVFSEAMWQKVWASTDRKSVVFGGFVGFALTMFAVFIFGFGGWLAAWAGYVTEDTDPNLYLFQLFADERDSATPGASVTIQSWIGVVSLILATTMNEAAVDSLQNGITSVLAYHFFKGQHTVFPRIIVLLINIPLIIISLQGFKVLALFLITNMLTTCMFLLIGLGLVDRLKGFITETSVIVGFSTAMLTVTAYGIGKHWDPADKGLSVRYGAWYTWYGNVSYDWDYFLVGACFSLVGMLLWAVPAWLLRRYAGIRGPGISGVLRRLPGFRVITGDGFRFDLLSSPRLAGLCRLINYTPQQGPINEAVTSSNASDSPRNPNSIDAIAAAEAAAAAAKLGDLDAKGDTAYTAMSS*
</t>
  </si>
  <si>
    <t>C_10208</t>
  </si>
  <si>
    <t xml:space="preserve">MAAFVPASPAPASASPVPADGRGAGGAAGCSRLAAVGFGDVVGAGAEPQAAVAAALGGRAPVHVGYSAPHVVKAAAAASSRAVVATAAAMARPHPAALPAVPPLMILRDANDVPLPAAQQLAARAASMASRGSSARHSLDVTAASAGATVADISAAAVAGADVAVEAMVVDSPLPPSILETRPPDVSSLLAIRKQVEVLRLMHLQRQAAALLAAPAAGRGSAVDSTAGMRAGVPAAGAPGGTASDTRTTRPLDLTSAAAAAVAEVRAAMAAAEAAASAGSGAAADGRSSSGSAPFTASSQQTSASQVPFSASPPSSPVMSTPSVTVLASSSPPPSLPASPLRPSANGSGHGRGHTRHFSIDASPPHSSPMQLLQQADPGKAATGVGYSVASAQSSGARAASPRPSPLQPQYNATVGGGSTAAAAAAMGGLSALSLSAPLPLAPSSVASPAAAPRAASPPPRSPLSVSSTGMSTAVSPADIQRQQAQLKVQIEALQRQIALKQQAARTPAGSGQPPSPPASYSQQQQQQWQQQWQQQWQQQWQQQMMNPMMQMMNPMMPMMTPQQAWPADAAQATISRTCMPMQQQLGSSGHMQAACGQHPGSGAAAAGGSGLGGSPFSTAAMGDGDVAAEGGGGEGELLSSHPSFRQHLHDPVPVAEAARRTQDWLASTAVGAQDGVPPPPPANGGHDPSILPNGGAYGGIKSALKRDPSLRLSPHPTAYSHPPSAAAQPWQQQQQQQQQQQQAPQEQQQPPSRSPSPPPAISRAPSTRYTRFADEPNSPNSRSPSPSPLARSASQRRNSTGAGGEESSPSGTGASTSQSGMARAPSLNRTPSLSRTPSLMRSSSRRGPVPPELLDASNGPVPLWRIASFNRQLSVAQPSMVRRQRSITSQNSGGAGGAGDDGGTSSHRSSSRRQRESSKSKARREAAALQAKMANGPPPSPLALMSARMLQEAGDKLQPAPRLPTGRAFFVPLRPDLRLDIYEHENTASTASGMSLPDSRDL*
</t>
  </si>
  <si>
    <t>C_10209</t>
  </si>
  <si>
    <t xml:space="preserve">MKLLPESLQQEAASAALVAGWVMWYLDTQMLPSLMREHKLHACWAAAYKRYHETIWKFNYAYDRDLRYSAVSKNQVLESLHHTPAKSVSDHVMKMLAANNKVYEAFNPSSKRLLIWQTQPSLQ*
</t>
  </si>
  <si>
    <t>C_10210</t>
  </si>
  <si>
    <t xml:space="preserve">MSECIRAAFDGAAVRGLAAAEQPYIAARELLDAAAAFDKRQRAPSTPPALRYTFIPNPTWLSHVAAAGVEARLVPMSIDPEQLLRDLDAMAPKPLEPHGAANRWLDAKGQAAVEGAVLRHTASHAWTEEQALQVLQVLAGKCRSPPSDALCGLVEGLLFTCADAKEDLGFLCTLLQDACDLVDSRGAAALSPAHTSMVRVVLNRAICLVGSASNEGTAIFPTTPASSSSGAGAGVPSWRNRDFMFNSYPRLLAAARKFDYPLQAFRLDEYAAELYNHLAAQPGHELVAVGPEGLMRALAAVAGTPCCRDPQFAAAFERACLNVVSVQFAVGYTHPKRWLGLLKRTAEALAFPMPDLAAAVKAMMVRLCDSRRHTSYFWDMLPLVGALERRAAEAVGKPQAAEAPAVGWTPVAELPASGLGQGSSAAAGSVNTVSKSAASSIGATSSTSQRAIIPPPDLTRYLVSEEEFAAWCEELGQRLALHMAMATDKDRAAQLSVLGISV*
</t>
  </si>
  <si>
    <t xml:space="preserve">MTLVGDSALSAVTAACVDTLAREANTTEQLDRRLYCGFGSARCDGTLFWREYGAAWDFESLGPTDLVYTAHHNLSLPADNGPENYRLPGLLNMATRAWTQTYWGNSAIVGRVRNRLMGVMSFPKAPTDLKLDFSVLLGPLFYTWVIQMLMPSLLQQLVYEKEKRLRMMMKMHGLGDGAYWFVTYIWYLMLYCVYMVFFLLLRQLMHDHPAWIIAVELIPGFALYRGLYEMSEYSIRALFANVPGLTWPDLADPNNGMYGAWVILAAEWPVFMVLGWYLEQVLSNGTGMRRHPLFFIRWMWHKPNTDLAATLTEHPNLVLAGAGGGAGGAGSDSGAAGHLTGGKEAACMVPPPGGEIEMKRGGPGSSKGPVAEGVSRSGSGAAAAAAADAVAVGGAAGAAAGEGGRPASAGPEAAEEARAASRGSSIRGGVADDAVSLPGSIPDTNTDPPGSAGGAAAGAGVALVTATAVDAAAAAGAASSSGDASPHSAAVASPMSPVSGTASTSSGASSSLQPAVAAATTTSAPAAAAAAAAAAVTSTASSSSASGDARIIVQPGAAAAGTLGSLKLGGKDANGGGGASDAAPIVIDAKDVAAEADRVAAMSTEHLADTPIVVRGLSKVFATERGGSGAARGGSCLTACCGVTGGRAAVRSLTLAIERGECFGLLGPNGAGKTTTINMLTGFLEPSGGDALVEGRSVRTRMPEIYRMMGVCPQENLLWEQLTGEEHLMFYGRLKGLAGAPLTEAVAASLRAVKLHINDAGRRRVSAYSGGMKRRLSVAISFIGAPKVVYLDEPSTGLDPASRRSLWDVVRAHKAGRGIILTTHSMEEAEILCDRLGIFVDGQLVCIGNPREITSRYAGYFVFTLTVAPGHEEAAQAFVRRMSPAARLTYALGGTFKYELPQADVSLAGVFAAMAGAKASMQVLDWGVANATMEEVFIKFARAIGAETSEGH*
</t>
  </si>
  <si>
    <t>C_10212</t>
  </si>
  <si>
    <t xml:space="preserve">MVRGVIQLPLLRCTRLAGASVRHQTRALFAKSAVYQRRNTATNVCLVVAPIFFCVLLAALQLLANKLLLNQRSNKCGCQCLECCIPRREQVPWTAEQQARIDAGEQLTPRFRRYDDCQPLSTGYCERWRNSTCRTYNDSSCSLRFSSPQQAIFCPIPTPSSWPPVIMTPRRAFRAGGPSTQWLPFTGRNMTAATAVAANLMQAPELPNPRALIDLLNQSPLALLSLRPEKLLQLLLPVLAPGGLVLDDGEGVDLAQLSRLGLNFGPNNDYYLENAFINSNTNNSQLNFLVPSGVCNATGLYRLTTSTSNQMPLASMLLAYYNATYPAVLGPVLRLLNVTADTVHSAPCITLLSFPH*
</t>
  </si>
  <si>
    <t>C_10213</t>
  </si>
  <si>
    <t xml:space="preserve">MMTVQEFIAAIADSLLPRLPALLQAYWVLASSAVLLTLLPLPIVPSAFKAAVKLAASRGKLWHDRPDAKALGFLKDVSVPQQYFEHFYLVGSLVTTVLLQVYIFVCTPDTDGSTLKRDSLLALFLFELHVLRRYGESNYVMHYPETARMHLLAYLFGLSYYVVAPLTLLPAFVMDVGVLRGAWDQALGGGKDLAGVDERLYAAVLAPHPGKYRLAGALALYVFASILQFVSHLSLARMSREASQRATEFAVVDAINKGNRAGVVGAIPTPAGVVDADGKPLTAKVVHLYEVPRGGVFNLVSCPHYLAEILIYAALALVTSGSTGSLLMAGWVFLNLVLAAAATQRFYRTRYPNDYPKSRAALIPFIL*
</t>
  </si>
  <si>
    <t>C_10214</t>
  </si>
  <si>
    <t xml:space="preserve">MTNSNQSSNNQSSNPGSNPGIKMQRALSDTLALLGKLHKDWERIQLEVERLNAKVAMWQEDLRSVLLGQLAYTADSIASNYVYATSAGRPMSLGDLRNLAPVHSNPDVKRRWQQVVTFAEQQGVSIDELVHNSRPLRSLRSCMAHGFSEELDTTTPDLLRELATPVLVESVDKMLLFLKPLTLRDKPLLPRKDVADSFEDL*
</t>
  </si>
  <si>
    <t>C_10215</t>
  </si>
  <si>
    <t xml:space="preserve">MPKSKLKQLKHELEAAEKDVQFKETQLSDLKEQVSRARLRVEELEGEVQGNVALEDDVQALLYHQQQTAAAFKDYEARPRNRVLALELQGLVERWRAMDVEELAQQNHELREECMRLHRENMELSRSVAEGSLHARRDLAKIELALEMTVKEKMQEMHAKLRRELYDEMDDKTKVMVHNHGALQDHMQLLAGQAATLDRQYRALQADRARYKVDADVAASLGEQQAAQSVELRRQLKQAYTAIELLRRKLAESEARAEAAWDEAMRAGSRAAAAAARAASAAAAGQHSGAGGGGTGLEGDGDSAYGMAGGEGAEVAALEVQLRHGRQRFERMRLQRDRWRERSLLYERACAQLQAALQTLQDQARLSLPGGVKQDLDAIWCAAKASPDPETGLVAGAGAGAGAGAMSPAASRPGTARSGHSGSPRVGGSGDWGAAVAAAGGRAWAVGGGAAAAGAARMRASSARPAAVTAAGPGPAHGADTAVCQRAAGVPAXXXXXXXXXXXXXXXXXXXXXXXXXXXXXXXXXXXXXXXXXXXXXXXXXXXXXXXXXXXXXXXXXXXXXXXXXXXXXXXXXXXXXXXXXXXXXXXXXXXXXLSPPARGPPAFGTSTTLITSTSGVGAFAAGTLSSMGLPARTPGSVRPHSALPAGSRAEPQAPPQPRWAPGRSLTGLTSSSAPAADAAAAGAAAPGPEPSLQASIQQQQQQGGVYGASGAHSPTASPPRLRPPLGSAGEAVGAEWQAWQDQRQRSQSPQYAEIARNTGGNLPGSVATAAASSAAPTLSAAAGVAGARPPAPLPQQQPAGSLGPGVVPPVSVGGGAIYTVAHAASKAVAPGFVDVSAAAGAGALTAGGLLPPSAAAAVSASQAAAAQYLQTYGGGSPASASVAAAVGAAGISGSSSSRGAPAGTPGGPGAALTNPSTMLSALRRPPTSPALPVRVRGGLRRAAAAA*
</t>
  </si>
  <si>
    <t>C_10216</t>
  </si>
  <si>
    <t xml:space="preserve">MGEDWEEMKFWADVTFTILFATEATLQIIGLGFRQYFTDSWFQLLFMIVLMSICFITLDAVGIGSYALASLLRVLRVTRFLRIITAVEGLNQLVRTLWLALPAIGNVGSVMLLFFFIWAVLGMNLFAGIKRGQYLTRQNNFDKWPNSMMALFRESWDGVMSDCMVTLDCMLLTTNVTLAATNETLLAGSWFDMNADILNAIPTEAVDNQCTPNAFVTVLFFVSFELLCAYIILNIVVAIILEGMINDEADEMLPVPPSMTQQYTAVWSELDPMATGYIRAQDLPILIMELEPPLGNRGCASMRAGAQDIIMTTDIPNRKNKFHFMEVLHALAGRIAGAELPDMTEDKTYARLARHLPKEPPHPIYNAAHFHAAMYVAASIKGFLYRYEHREDLAEFYAQLDELEAEEVFHRRFTGTGSGRGTGSGSGEGPASYPAAKPPHQSLSGELQAPRRASIPDVTNGAAVTASDLLGGVGGNDVMSSGEPTIKPQNFLQATLARLGVGARTKKPLPTQHSDGTPPEQQAQRPDSGGKHKAQRESRERERERERERERERERERERERNRDGGGGTGGERSGGNSRRAFGLGGLVMGSDHEAHLVGSGPSVGASLSLTSVAHLEAALQRAGSNHQEALAKVLKRGEGVARPMSALGRGLMNGGGGAGAANGGGRAPVAEGAHPAAPGAAAPQAPLASVSSSSSGAADGCDPLEGMMREDSTSASGVAGLAPVSALTPRALLAVLSPAAAAVAPAAAVVPGAAVKASALLPQVVSGGV*
</t>
  </si>
  <si>
    <t>C_10217</t>
  </si>
  <si>
    <t xml:space="preserve">MDSTRQDFSLTSLGKSLQDLEYAWAGLMCAEILMRIVARGLILPRSAFLRSGWGLLDVVVVALGFLNLMPGANNYSAVRAFRVLRPLRAVSRVPKLKVLVVTLLTALPMLLHVVILCTIVYFAFGIVGVEVFMGTYRYRCGVPDMSGAYTGTLDGQAALFNVTYFVSDEESSYACRGPKLNDPGWLVLPGSTPNTSLTVASVFDTAQGRQCAPGLYCVPDMNPSFGFISFDHILYAWLTIFQIISMEGWTDIMYMGQDAVDYWVWPYFVSMIVLGSLFMMNLALVVLYVQFTKSEAAVRNQLEADRLGPDASAHDGSTSSGSDEEDELERMHRQVEEDELKKQQQEGEEQIQGSAVLKHMYEGAAEHASETMHRLQRLAHDMARSQWLHNLTVVCILINTLTMCINWYGIPHTLENALSLVNAVLTLYFALEIIIKVTGIGWRRFFRDGMNTFELFVVIASIIEVIADLVPSISGVGPLSVLRTLRLLRLMRLITRFPELRRVIHTLFKSVLSVAWMSLLTLLFLVIAALLGMQIFGYKFMFCDYVPGAAPICPLGQRVWGQCPNHFYCYVPCQPAETGTWLQVNGSRFFDNAYCQRFCSDGSYTGDGRPLNASVPAGVECEYVAAVGQSDISPSTFDNFGVSLLTVFQLLTGENWNNVMYDGMRTMGAATALYFIFVIVVGNYVVLNLFIAILLENFAANMGDGVQEVDSDDEDWGAVGRTASFVKEEARADRLWYTTMFGNHRIAPEPVAASERSMHGGKNYHAREYQQQVEKAKQAASGDAEADASAEAYFQKQLARTDTELEQRLNQEEFMKGQSLFLFGPDSKFRWKCLRIVTWKWFDMMILTLIGISSICLAIDSPALEEEHPEVTNVLRYMDLVFSSVFIIEAILKIISLGFLFNGKTSYLRDWWNVLDFLIVASSIAMIVIQATSANGQNLQMLRALRTLRVLRPLRVASTSEQLRVVIMALFSSLKSLLYVGVVCALFYLLFGILGVNLLKGELRYCTDAMDDSQPLLDAFNVMPVGNYINKTWCDAGLHEVSTSWYHSQLNVSFPAPALLSTEWLNPVFPNFDHLGLSVLTLFGVATTELWVNTMNSAMAAVDPEQQPRVDYNPAMSLYFVAFLVVGSFLVLNLLVAITIEKFSELQSRHLGYNLFLTPQQQQWVDVQRVLGDTHPERVLSLMPNLPKWRQRVFELVASRPFMLASQKC*
</t>
  </si>
  <si>
    <t>C_10218</t>
  </si>
  <si>
    <t xml:space="preserve">MKGGAAAGARRPAVQQQLSAADLLQAMQRGEGLTHEQDGVRKQLAALGSEHVGYGAMPLEGRGYTVVGARPFSKGGKNFSSIRPFMVSLYGVQSMEESAFRITQGGEVVSARDVWVQVTPVEDEEEAEEVMAALTAAAEASALAAAAGASTAAAGDGNVDAGSAAGVSASVSSSDGDEAAAAAVAAAAAALPPARPKRVGDFVVHTLRQHEVVRTVAAAEPGKVVKFVWNAYDQLYEPVVLNRQAVGNGAVRNGAEAAVGVPGEDGTDAAAVVVVEAAEGAKEEVRVEAH*
</t>
  </si>
  <si>
    <t>C_10219</t>
  </si>
  <si>
    <t xml:space="preserve">MSVTGTQTASATKRSVPNLNVGSRFREGLAVPPEHHRRRSPRLSPVSPALIIKVPMRDGESQTDFVDEEWRPMTEDDVGTEAVSPKPPPAQAADSASQYDYGFGYGTAAGAMSPSGGSALSPSSSYTPGGAAEDFTFGQHSPGTSMGGAGPTAMSPRSGLPPVAEPGGGIAEDVEEDEENASVSALRAAPGAGLGPGDALPQGFGTAAARSPSAAEASPSAASRGFGMHDASTQDEQAAQSSTGGFGSPRSFGVGDDAAVQAVADVSERGAGEFGVGDDYAAGTGGFGSSVAGASAAAGPALSAADVQPKLEAEADEYADEEFEEEEVAEDVAKLGAAGGFAGASGVAAAGAAAAEAAAVTTAAEQHAAVRAMEAEGHSGDSGETDHGGRGSARATAANTTAAGLATGIAALDIDHDVAGRSEAGVTDMGDGDGQPGVPESPGATTPGPSASASRSTPPPAASSMAGLSPEVAQLLSSPSMRSRVASAVSVRNMGSALDICAAALQAVQRSLDSYSTLMAEPHAAPAAAGGKRTSGPGNEAATSTAVAGAGTSDGTPSGNGAAAAWSPTLCGKVRSLQDALQTLLAHTTLLLGDVQVYSESTQSPEARSNGGSGDGATSPSLAPARDYKAEAALLLETARAHEARLQGLVQAASEALSLPSGESKAGPGDGAADKAESGQAQHHHLTDAQRRLCSTTQLDAHLKAVGMAQFALAQGIHKELALMTMSFFRHNAAMAASESGTPGGAASGTAASRKARVFKLGEFQLKQLRNGDVYKGRYVGNKKNGEGVYHFINADVYEGEFRDDRMDGHGVYTFSHEGRYEGAWRNAVYNGTGAETFAKGSTYRGEYVGGLRNGWGVCRFYNGDYYEGQWVKGLRDGCGMQQCTDDSNFVGEYAKGKRHGNGVYSFPNGDRYEGQYSEDLPHGFGTYHFASGQCYQGQWQAGKKHGWSVYTVDNGSRFMGLWSEGKPTWVQPLAGDKAAGVAEGDAAAGSSEEDAKQLKQALEARDKAVQAADLARTRAASHWDQSGGIQSHILSALSRAQNSAGAAQQARRKACDLASRLDAAVALIQQQQQQGSGGVTASLAGTPGP*
</t>
  </si>
  <si>
    <t>C_10220</t>
  </si>
  <si>
    <t xml:space="preserve">MRAVGLVQLASRIEHSGRMAVASILFFTASLVLGLAPLAALLGERAAGGLQAACLAGTYCLSGLPQAVSSVALAAGGGLDTHVLMSLAVLATLYLGMVQEGALLLLLFQISHFLEERFTSRAQGSMERLWAAMPERATLVALEPVPAGASAAAGINGSSTGSTGGSGTGSSSGGPDLSSCREVLADSVAVGQLVLVRAGEQLPLDGEVVWGVASVSQAHISGESQPARVAEGAWLPAGALSHDGALVLRVTALAGDSTPARMARMAAQAQASKPQLTRLLDRVGALWSRGVVAATLTALAVLLAAGVPLLEAPGGALYRALGVLVAGSPCAVVLVPLAYVCSMAAVTRRGVLLKGASALDALADVRTVALDKTGTITTGELRLTEALLLPVLPPVLPGADGEAAAAAPAPGQAGAAAVASDATRTAGSLSLIPLIKQAADDAAAAAASGAGGGLSAASSLSTSLSASLESPTSGSDLEEAPPPPPLAEADWAELAARCAAALSRASTHPVSRAVVSASGRLARGVAVSGVEVVAGSGVRGVCRLRGSAGAPAAEAAAAAAPAAAAAWAAAGRSFAVSFGSADFAVAALGGEGSLAARRLRWFLSGSSGSMSVCSIDSSGAPAPADAAKAISVLVMAPVVSPRGGGGGTGAGGAAEAAGEARVAVFSFEDVVRPGVAEAVAALQDGSWRRGGTAAGATPEVAAAKRVVMLTGDNPTVAAAVAAGVGISHFRSAMLPADKLAFVQAEQAQSGAAAAAAAAKAEAKAAGRSRGSRSADTTASTKATTTTVGTTIAASASAPSGSGGHVLMMGDGINDAPALAAARVGVAVASSPRDLVAAASDVIVLNGQGAAALPWLLRSAHSTQVVVRQNLTLALVAMAAATLPTVAGFFPLWLAVTLHEGSTLAVALNSLRLLLPTDDEQQQQQAASEAGNGGSRRGSSGGMLAGAVAVWKGLCELMSDAPDGHGHSHGHSHGHGCCGGHSHDHGHRHDHSHSHAHDHDHDHHHHHGHDHGADKAMGVDGNGSAAHVECCSQHDHDHGHHHDHSNQELHDHTHDHDHGHEHGHDDHKPEHGPDAGEAAGRASRSASTEQGFVRVAGPRDVSAGAAVAHGCGGLSTALCCGGRGWHGGIRLGPLSGAGCCGMLAGAVCDDGSGCGLGGASRMRRRRGRGRLLAAAAAAAAVKPPPGVMAL*
</t>
  </si>
  <si>
    <t>C_10221</t>
  </si>
  <si>
    <t xml:space="preserve">MPRWVRYRPACGLHSLLYRTVQEEQEEVVYRLLPPLRGEDGEDKRRHEGILKHLARDFQRNKPEICDRILTGDLNQRRSYPLAGLWVRPRRQAAPAASQQGPGGGGSGSNGTAGAGEREPGSQGEEQLVCAALLRLTLEGTQDAWGAKSHLQVLYMSTFGPEAGCESRRGQGLGRLLTRCLQRSAHQAELEYVTVVLAGKQVEGFWGKVGFAAPPRQAGACLSGAVCACSRRYAAGGSAVWVLHVSELQETAQQAQTAQQAAAVAADVAADVEADEEAAAEAAAEVAAEVAAEAGASGLQSSGQDTAAAAQQLERVSRAVDGLVGVG*
</t>
  </si>
  <si>
    <t>C_10222</t>
  </si>
  <si>
    <t xml:space="preserve">MPLPCAMCDAVSPPDAGARPRR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PALSHVVLTDSSLTGLLSYGNSSSSSYNSSSDNSSDGSGGSSSSSGGSSNDTSAGSSGAAQPPWAGSCGALAPPGRRLLALSGNDLTGAVPDCLAAHAGLQELQLAMNLALTCERVHVRGVGPRLTASLLVGRGRRNSSSEYRRIDASELVFGLAAAELGGNNVTVYLELCLS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STHHPSNPPTPQSSLSPLLASPALSHVVLTDSSLTGLLSYGNSSSSSYNSSSDNSSDGSGGSSSSSGGSSNDTSAGSSGAAQPPWAGSCGALAPPGRRLLALSGNDLTGAVPDCLAAHAGLQELQLAMNLALTSLPGNWSGATSLRHLDVSGSPALRGPLTSLPPGLVHLNASGTSLGGGIPALPPTLYTLDMLEAGLVGGIAGAVPPPAPPPGLPAVASPAALEPPSLSVTGGGGGSSTGSGSGSGGDVVGGVVDGGGGSMRGWSDCANLTYVDVGSNVLRGGVPDLPDSVLVLYLDNNALSGPLPAPLPPGLIILNASANALSGPLPRTQLDALRFLDLSRNRFSGGLPSSLASSSQLIYLNASFNNVSGTLVLFAFKLRSTPNSLQVLDLSHNSLSGSVPSYLSQLAVFSVQGALPSFPRVLDLSYNRLSGSVPDFVFRLLPPVVWSCRCLLLLALSGGGNQLTCPANAPALDSTSLYILWLYQVNCMDAQTNITYNLAQWLTPSFQRLTLPDASATAGGGNASTGGSSGSSGRSPGAGSDTGGYCDGSDPVAAASALCTYGRNPFARAGQGGVPEALKSFGWQQILTMTTAPASADGNSVPVQLSSSNSRSGAYVVGDMPWPLANILTIVLASLTAAIVLLIVVYLCARSWVVRRERARRRARRREIRAARLAGQRQALWADRMAQMEREAAQQDGGAVQPATLGAESVVDADADAADGSDASMPGADGARDSSRSTAVVVTATGSRPHAGAVELQSRHARAPAGATAAAAAAAVPDNASAAAAAHVAAGGGAGAAAVGVSAQQLQARGGAVLVVAQPGGGAHREVEAPPSLNAGAPATAAQDDRRARAPPQ*
</t>
  </si>
  <si>
    <t>C_10223</t>
  </si>
  <si>
    <t xml:space="preserve">MDIDGVSLHDTAPGLTLESYVSNCSVGAARINRSNSRVVGPYRLPCAYTAPPGGGAAFPSTAATPPPASGTGGRGSGAGESPTAGGVIPSGDAAAAAGAAAAGGASWSAARCSVADVFGWADAAVAAAAADGVNLSRYAHRLIVLPPNMREWAGPNCSWTGLATLGPVPAAAVAVAINGGAAAARSAADAPPPQPPPSPPQAADAGVGYAWVSGSYARSLLSYLHELGHNLWLGHAGVGSCDDCDWSCAMGMCCRARCFNGPHAWQLGWAVPPPSHVMSAATLPLGVRRRLALPAALTSQSSLAVVRADWMAGAAAGAAGTGSRNATDGAGAAAGGAGPRAAAAPTLFLSYRPRTEPYDADIPQAFGGGVTVHSYNGTSQRDTASTRLLARLLEGNSALLNHRTGRXXXXXXXXXXXXXXXXXXXXXXXXXXXXXXXXXXXXXXXXXXXXXXXXXXXXXXXXXXXXXXXXXXXXXXXXXXXXXXXXXXXXXXXXXXXXXXXXXXXXXXXXXXXXXXXXXXXXXXXXXXXXXXXXXXXXXXXXXXXXXXXXXXXXXXXXXXXXXXXXXXXXXXXXXXXXXXXXXXXXXXXXXXXXXXXXXXXXXXXXXXXXXXXXXXXXXXXXXXXXXXXXXXXLATANFQHIATASAPAQVTPCQAAVAASGRRRPKTGPEEPTAKASSKATLTAVAKSLGWKR*
</t>
  </si>
  <si>
    <t>C_10224</t>
  </si>
  <si>
    <t xml:space="preserve">MDEAPRKSRYRGVSWDKRRKKWQAQYKVKITGGVWKNLHGTLCEREEDAAEQYDAIVYKLRGDAAQLNAPLSEERRAELDEFASVENLIHSWQQTAAKHASGASSYRGVTWHKGKGKWMAKIRDAGKTVHLGYFDNQEEAARAYDAAARRLHGAAAKLNFPVEPAADGPPAAARAAAAPLIADTAAHAEAAAAEVVAAAAAAAQEASAGEGEAVTGLEAPESEDGAGGSSGSSSSSSYNSMYGGEWGDTEDSEVLWSDAASDGDSDSDWLLQSPHLRPLHVATATAKATEQQPSPQQHDSGADGGADGGGGSGSRATSLPRRQQGAAGVVQGPPADEPGGVGGDQQQPTAVTPVTALHIDIAATLGPVTSSSRTAAMAAVAAMGAPPIGEQPEAAPLTAPLSAAGGARTAIADAQPRHTAGASTPPALRGARRLQALIGPEEELALQEALLDLIHAGEPQPLQQLQQDPHQQYQQQMEEEGIEAVAAGARGNGSGGAAAKAVPRDAASRRRGTADAGGGGSTMVADTVAGAAAAAACGGVDMLRSEYLSLAADDEDRELLLRMLPPARGDEDGGGGLGLRLLEGNWREWWHDAVMSRLERLVAGGGGGGGGGGGSGGGGGGSSGGEWQQTQEQDEAQGPPTDGTGAGGSCGWPGAAAGMAAAGPAAAAHNPFNDCVDGDGGELSPPPQQPPAQEPRRRRYFPTAGWAMSLSQRQRSLHRQLLQQLQQQQEEEEEEEHGGKAAAGVAAASGGGGNSVAGGGGGGAEGPGGSHGGGGATAAAGMWAPPPPEFLHFLAAGDMAAAGQVMPAVAPLLVAAGVEPATAEAVAAGRVEALPPLPAAAAAAATSSITDVVRLGSSSSNSAGPRGEQPPAAAADPRRISSYNAAAVLHRAAVETARLEGAPPPPEPNRWTYMGEGSRGPRVAAGLSALGLAAPPPWLANPREQHKLEGDVRRLVSHNAASAAAAGGPLSEARVLAEMEEEIRRLTGDKPDDAMEVDSNEDEDADAEGEEQEEDIEGVPLGADRPWEWALAPPEPLPPLPPPQLSWEEAVRRAAAALRRPVPHPIPPPPTAPAAAPASACGRGTTTATAAAVAATEAAAAAAGGGSGAAEIGAAAGAAAEAAAFVDATADEGLLQLQRSLQGLVGLYGALPVAQEEVEQEEEQGEEAAQGEGQEAGEKELTEQQQEQAQENATPEAVAAAEVQEPQEQQQREQEQTAAEGKEEEEEEAEEHGRPAKRPRLQPPPADAATTAADASGAATVTAAPLPQLRFVTLGEVNLVDLALSLQERSRPGAVLQL*
</t>
  </si>
  <si>
    <t>C_10225</t>
  </si>
  <si>
    <t xml:space="preserve">MQMLQQRVVMRQARPAALKPVLPGALRTRAVVVRAQQEQQTEVVASGKRDLIRNAIAAAVAVMPVMAAKAEDAAGVASSRMSYSRFLEYLEMGRVKKVDLYENGTIAIVEAVSPELGNRVQRVRVQLPGTSPELLGKFREKKIDFAAHANTEDGGAVFLNLLGNLAFPLLLVAGLFLLSRQSQGGMGGPGNPNNPLNFGKSRARFQMEANTGVTFNDVAGVDEAKQDFMEIVEFLKRPERFTAVGARIPKGCLLVGPPGTGKTLLAKAIAGEAGVPFFSVSGSEFVEMFVGVGASRVRDLFKKAKENAPCLVFVDEIDAVGRSRGTGIGGTNDEREQTLNQMLTEMDGFEGNTGIIVIAATNRADILDPALLRPGRFDRQVSVDLPDQKGRLEILKVHARNKKVAEDVDLQEVAMRTPGFAGANLMNLLNEAAILAGRRGLKAITNKEIDDAIDRIVAGLEGKPLVDGKAKALVAYHEVGHAICGTLQPGHDPVQKVTLVPRGQARGLTWFIPGEDPTLVSKSQIFARIVGALGGRAAEELVFGEDEVTSGAASDLQQVSGMARQMVINYGMSNIGPWSLMDPSAMSGDMIMRMMSRNSMSESLQQRIDSQVRTIADQAYEVALRHIADNREAIDRIVEALMEKETLTGDEFRAMLAEYTTIPEENVKAVEAQRKGGAELVAAATRMEL*
</t>
  </si>
  <si>
    <t>C_10226</t>
  </si>
  <si>
    <t xml:space="preserve">MSGGGGDVEVEVVVSMDVLGTVPVSGNPVATPDTSSGPVSSASAPAPTNVRLAVPCSQTGQPSCATPSSPTPVSPDGDVDGSDNTSSWLSDILEGCDEGPNTSTSGMCGPQPVIFGGSTDGVEASSDDSKGCSARNEQQPQLRATPDAAALDVSTGAALSPSSLELTVQLHPAAATAPANGGGAFAFPQDAAKTDSSPFGFALRLPSPSSTLPKIRACGARSELGTTTGAAAAASPTATAAPSANAAISTGSGGGGGGCGTSGDGATVALAAAQLQPDDSLTFTTTSGGNEADSACSPQRDDSCRLYSGGACGGGGGXXXXXXXXXXXXXXXXXXXXXXXXXXXXXXXXXXXXXXXXXXXXSSFHNAATGGDVGGEEMSSPSRCEEGVAAPRSQSPAPQLPAATLAEAAQAEAALAEAATHTSVPEQPVEGVETQRASRKRKADAQPASDGPEACPPDKQQCVPEPEVALPPLGAADWPVDWSVDWSKPAGLPSDMPAEFVFVSEHCLMVKSLHDFIVAP*
</t>
  </si>
  <si>
    <t>C_10227</t>
  </si>
  <si>
    <t xml:space="preserve">MQVVKMKPDGEVIWEDGDNRTFKWVIGDATRGGGGRSAAAEKLIMAARRMHTRLPSFSGEFRVSTPLTRIRDIAHRNDIPKELKERVEAAGGGNGNGGGGGAKLDDLMALLTATTQARSFYSAGLVAGLRNDVTDEVLAMRQRWRLADIRLEEYAFVVLSRIIGQLEEQLAKGTNLQWALPLAALTSGLRHMGLSLYDTRELLVLENELQRLAQDLPAGGCLPGDGATETRDAALRAKATLERALRVATEYSDALADVYTQPAATLGRALGLPEHMGGIFAEAEVRASMAFQVSKLAAMLARALRVAAGQEPWDVLVPGEVSGVLREAASLDSNALGPASSSNGNGADDGVVLVVRRADGDEELGPLGPRLRGVVLLQELPHLSHLGVRARQDKVTFVTCDDADVINRVLRPMLGRRVTLTATGDCAVSLREGGSAAPAPSKAPAAKAAAAPAPAAGSAPDAAAVAAVSKAYASGKWGEVVVPLDKAVVAACGSKSAKCGALVTLAASSGGLFAAPRGAVLPFGCLEAAVAAAGGDTESRFKELLGKLEDAKSGDGAALDATCEQLQALVAGLTVPPALVRQLVQSLTGGAAADPQLLLAVRSSANVEDLAGMSAAGLYDSVVGVAAADDGAVGAAVAAVWASLYTRRAVMSRRSAGVSQSSARMAVLVMEMVAPDLSFVLHTARPRDGNDKVLLAEVAPGQGETLASGVRGTPWRFEVEKASGKVDTLAYANFSTALMLPAQGTAAAVPAFAAYGSGAATSLIAGSGGEARPLPHVPTALVDREVDYSTQRMSADKDWRVATVQKLAEVGGSIEKAMGGVPQDIEGGVVLGRDGALALHVFQTRPQ*
</t>
  </si>
  <si>
    <t>C_10228</t>
  </si>
  <si>
    <t xml:space="preserve">MYVTAVWRRVLHWSTRARLPSPLPGPASPQEAADRFAAAVALLPAGWAAAARAAQLARGLAAALPLPVADIVSATAESVQQVVRGLGWLQCGGPPILLTAYTVQDGDRRHWFWDCNVALSLRENMGMAMGFVPEDALSAFSREELWLRMVMAGLAARAKLPSARVLSIGLAVVADFWGRLQTFVTLGIRPKGWDTVPSAHPFISRAVGDGMVLRLPYDADSPPPSP*
</t>
  </si>
  <si>
    <t>C_10229</t>
  </si>
  <si>
    <t xml:space="preserve">MCGVRPTPLKHPLLCRNPDHHSFNPDVSVSEAREVAAGAVTITPQGRLEDIINTNGTTTSILAVSSALPHRMRRPRWSLDDYQLLKQLHKGYASDVYQARCKVTGEVVGLKVYKLAGQGDIQRMQLYREIKLHAGLRHSNVVQYYACFLEQNRVVLVVEFCTGGDLLRLMYKCGGRLLERQAVNMVLQAFLTALHYLHTQGIVHRTRDGDKGQGTLDYMAPEVLRCPTKKTPDENKENPQSAHYHQSVDAWAVGVFAYELIVGAPPFKAAQMIDTARNIIHANVSFPDAVSDLARDFISRALHKDAAERLTVLEMLHHPWITMFQRRSSVRIVYTRSNSLMELMPPTADGRQLQQGGGGSSRRRFEDPPIPDDGRGSGGSSSHGGHSGASSGAVPVSPHAGAVRRASRLGKVPSGHAPHPIAAAGAGGGGGSAPHSGSHPAVYGGGGGASGSTGTALCPTGAAAHHSAESGVAGSAAEGSRVARLLLQQQYGL*
</t>
  </si>
  <si>
    <t>C_10230</t>
  </si>
  <si>
    <t xml:space="preserve">MDSKPRPPPPPSPPSTRLTTCACPLTPPDTVGAPDAITCNGTYATMTARIANASTPEEQAAIAYQCVPWPNYDIFMKELAWSHCWRYDCLPSIFFGKPYTLVIDRVTKHNIADIPAAGYELITFPAPYGMTMNVVLYGAADGAAMEYNSTQGGLVVNGRLQVIQVPKLQSLTVQLNVPNIYGVDGMANFMVTAKVPVETLINSSATITHSGYYVTVPIQYYSFEQLTDCSDASVAAYKQLVATTLGLNDTSTITVSCRFATNTAGQAIARRLMAAATWVMESLGLRSQPGPLERVRRQLQTGTGAGASGDAKLDVTLTYGAPKTVNPADSATTNCGVMMTAWGASCDASKVRAATRVTIRSEKADTSQSAVASACSSAAAEGTAALLAASPTLSLNDLETMACQTAIVTTSGTSSNGNGNGNGGNGNALPPPPPAGAANPPGASGMSPGAIAGIVIGSVAGVVIVGFVALAAKNKIQQSRSGTQFVDPNSGRPGARRWRTYSMQERAEEAVRGSRPVAGVSVYT*
</t>
  </si>
  <si>
    <t>C_10231</t>
  </si>
  <si>
    <t xml:space="preserve">MCSNDVCSEDSCWICLAGAESGPLERPCRCPRSVHLSCLGRWQLQQAGRSEEQRCRFCTCVLPPLEDSLLPPHLAPVAAAVTPYMAVVYQGEHYKIPVRPGLEGMAEFRARVKCLFGLPHDSDFQVSFECAAPTSGEKLTLRGMGCFNAAASCAAISAAKRAAGEDGGFEWSEAQQQAQQAAQQAAQ*
</t>
  </si>
  <si>
    <t>C_10232</t>
  </si>
  <si>
    <t xml:space="preserve">MLRTQGLRYWELEQHICAALLAAPRPLQAPAAQLTYELVLECHSAKSFDYRVLCLLLFRLSGRPHDERLLAFLRLDEMLVDISDDLCDYEVERIGALESQHAKLLAGLPEESQRHYWSRHQEACDGQGADRWVFPPPIYDEEEYRRRVKAEEAAAAAAAETGAAAAGGQLG*
</t>
  </si>
  <si>
    <t>C_10233</t>
  </si>
  <si>
    <t xml:space="preserve">MADPANEEELLDYEEDDVAEAEAVGKAGQEKKGYVGIHATGFKELMLKPELLQAIADCGFEHPSEVQHECIPHAILGNDVLCQAKSGMGKTAVFVLSILQQLDPKANECHAIILCHTRELAFQICHEFTRFSARMKGVTIGNFYGGIPVTQNKETLKKAVPNIVVGTPGRIKQLAKEGALPLKHVRFFVLDECDKMLEKLDMRADCQEIFKLTPHEKQVMMFSATLNQDMRGVCKKFMTNPQEVYVDDESKLTLHGLVQHYVMLHEEEKNRKLNDLLDALDFNQVVIFVKSVARAKMLNTLLNECNFPSVCIYGGMDQEERIKVYKHFKEGKHRILVATDLVGRGIDIERVNIVINYDMPESDDKSKGESKHGNGADTYLHRVGRAGRFGTKGLAITFVSSQEDSAVLNAVQDRFDVDIKPLPEKIDASTYMNTN*
</t>
  </si>
  <si>
    <t>C_10234</t>
  </si>
  <si>
    <t xml:space="preserve">MSEALPSSSSMHMAKNYLFDLGAMSANTRVPLILGIWGEKGMGKTFQTELALKKLGRAAGGWLAGCMAPDVAPANMEKLVTQFNNINKQLQDARRDAQAPAVGLVAAAVAGQAGGGGGATSAATAATAASAAATAAQTASEARAAVERERADRERETRELRERLARAESHLGGALGELQTVVGAELSNIKEVLSQLEAAMNTCASSIVARSWRDYFADERSAAEQFFGEDYEEEMVASPSGSERDRFSSVNFDKEGVLQRRQGSSWRAKEKGQAEGIERDFLSDLGAKQVRAETVVMSSGELEHEWAGTPGKLIRERYRKASEMSKVRGKMTALLIHDIDAGLGHFDHVQVTVNNQIVIGTLMNICDNPNVVSTGQDWFAVSRIRRTPIIVTGNDFSKMFAPLIRDGRMDKYYWKPTREDMVNIVLQMYQDDGITRRDVEALLDRFRHQPLDFYGALRASTYDEQIRDWIKTDVTGEEFIADAANLSNMAKTLLSVDRSEMPKFEPVRLTLDMLVAEGERLEMEQQQVNDHKLSEQYLKHVGREAQRKAKAATEKRTKDEAAELRKKYDRELVLSGGGMGGGAFEARSVRQQTRGVRQAGFGA*
</t>
  </si>
  <si>
    <t xml:space="preserve">MQLMKRHDQNGDGLLDPREMASAINELCGTHGFSARSLTASLGLDQKLENSSYRWSPVEFSDMYRRAMLMADTGDRGGGGSGGGGGSGADRLVGQAVDALRDLDAKTEANLKQCYNNYCRLTVAGGGKMMMDGDLKISSAQWHQLCADVGLAQPVGPVSPTDLGNIFSTASQRSSGLTLKQFLTALAMISPDLITLTNHIVAQLGPQLRPRAGGDAPQPACFPLRNLDLKSQAAQAHWGVAQGVMSAANAFMKAVEYEESRQQRGGSGFASPAHMRNSTEMLSPIVGGPITAKLGGGGVKRSSLTSLGGGGGGLTAGLSGGLRSGSASGQKVRAATQGVGVDVGVGVGVGVGVGVDVGVGVGVGVGVGVGVGVGVGVGSLDLPSNQMVLLDRLAAAEARITQLEQQQSFTREMMQAATAGGGAFGAAGGGGRPAADTGGMQAASAPQVMALEAKIVALEAELARVSPGADAPRLVAEVRDNLDLLSQKVESLTKTVERMVXXXXXXXXXXXXXXXXXXXXXXXXXXXXXXXXXXXXXXXXXXXXXXXXXXXXXXXXXXXXXXXXXXXXXXXXXXXXXXXXXXXXXXXXXXXXXXXXXXXXXXXXXXXXXXXXXXXXXXXXXXXXXXXXXXMRNVNGALPSKEALAAALAAGGYQELQAQQAAGTAPLAPSTPTSNGPSEIKEVPMTASTGQLKPGAGGEKKGDDYFVQTLGVVQLDSEEDIRLQIKLLCEAMENVKRRVNQIAGSNHLNPIDFPTRNELNEVKKVIMADISDIDAKYVKMQKEVNNLGLKMPALEKKVESSALGSGTEVVNRLVSMGMARLADVKMARQITEMQVKLREMATAMASGPPPGHSPMPSPPSQPPPMPMAAAAQQLQSRESESQLPFAARLLAQQSGGGGNDAGSPASPSLAQRIIQGARTSINGSGSSGGGLLQGRAQSPLTAEMAGAGGGGGRNVGASPARGSLAADPPPPPGGVRMPRLSDAGGRKA*
</t>
  </si>
  <si>
    <t>C_10236</t>
  </si>
  <si>
    <t xml:space="preserve">MNPPLSTGALLHVAATSSGPDAKVPITGVFQVLDIKQIQSKDNAANAKPRHKARMSDGQYTLICMLSSQVGDLVLSGALVQGAIVQITDFIINQVNDRKMFIAFNCSVLEQYGTYQAPIMVPPHTELVDAQKAAEEGNHGNQQQPPGGFGGNAGGYGGPPPPVNNGNGMYGGPPPQASASGYVPPGAAGGMYGGPPPPMNNAGPYGGPPPPQGGGMYGAPPPVKPDQQQGGGAGGMYGGPPPGQNNPYGAPPPQQQGYNPYAPNGGAPGGGGRPPANYQANGAIARDDAPPRFIPISALNPYTARWAIRARVTSKGELRRWTNVRGEGKVFSFDLLDKDGGEIRATAFGAEADKFFEVVEAGAIYQISKASLTNKRPQFNHTNHQYEIKLDRNSMVERVAEDPETSQIPTISYNFRRITDLETAEAGTVVDIIGVVETCEPWQTITRRTGEETQKRSMVVRDDSGRSIEVTLWGALVNNPGDQIEQMVRGGGRPVLAAKALRVGDYNGKTLSTVGASALRLDPMDLPAAQRVRGWYNGGGKAQAVNSLSAAGGGGGGGRTDRRTVLSAIKDENLGRSGKADWVNVSAVLDMIKTDNQGGASAVVYPSCPHDFNGRPCQKKMMDVGGGNWNCDRCQFSTENPAWRYLVSLSACDHTAKQSLTAFGDAGDAIFGRSATEVRNMEVDRPQEFDRLAESIRFTPFFFRLKVAEDNYNDEQRIKVSIYKMERTTDFVKECGAMLQSIKALEAGQNPFSNAAAAQTAGGPGGAAAPAGGAGPSGYGGGGAGPSHYGGAAGGGGGYGAPPPQSTNPYAAPSTNPYGAPPSAGGGRGPNTPPPAGNGYGAPPQGGAAGGYNQHQQGGGGYNQQGGGYNQHQQGGGGYGGPPQQPGGGGYNQQGGGGYGGYQGGGGGGGWNGGPPQQQQGGGGGGMYGGPPPQQQQQQQQAHAVPPNAFW*
</t>
  </si>
  <si>
    <t>C_10237</t>
  </si>
  <si>
    <t xml:space="preserve">MAIWGKSRKVIEWPPANSSYDGYTLPDLSSQRLQPKSLRNVVAVAAGEDHSLALTKAGKVVFWTLKLLGNGTDTLPPILGPKSKTKVKAIAAGRGGFSMALLNNGSIIEWGPVRNYSDNSTWYRAPPPGLLLPIGVNSSGAPLPRVLRAKAIAAGWDHNLVLLDNGTVVAWGGRRGMFQAYLSLRAVNVSLDARQNAVAIAAGNQHSLALLANGTVVAWGAVLANVVGASCAAESCKHPAPPPAGPNNVPDVAMRDVVGIAAGSEFAMDLIKGGKVVVWGRSSGHLYVQHVPDDAMSGVFAMSGGSAHWLAVKATGGAR*
</t>
  </si>
  <si>
    <t>C_10238</t>
  </si>
  <si>
    <t xml:space="preserve">MWASYRGQKGHDPALGDEAYRPRTEPLPTTVPGHPPRLVAIGDIHGDYHKAVRALRLAGLMDEHGRWAGGSTVAVQVGDILDRGDHEIRILILLERLAAEAAAAGGRLYLLNGNHETMNVMGDHRYATPGANLEFLGFSTWRDFCALMKRRSGCNGAGAPDPLQERRDAAARASSSPHTASMARLAPYNWLRSRALMPGSELARRFFAARPTVLQLGGNVFVHGGVLPAHVEYGLEKINSETQSWMLAPDGPTQAPSFLRGGSAIVWARAFSASDERRCDCDTLKSVLESVGAQRMVVGHTIQTRGINSACESRVVRVDVGMSHGCGDGPVEVLEVLKDGQVLRLREHTPPVEVGPAAPRHPPHQTAQQHAAGGRAPVPSAA*
</t>
  </si>
  <si>
    <t>C_10239</t>
  </si>
  <si>
    <t xml:space="preserve">MLVWGAPDKAQGITRLQVHCPDWSSDRCLVAAARTSGRVTLHAGSDGGDVGSFRAAPPASTSGRSDTSTNAVQALRFTQAEGSHQLLISTATLGGHVSVHRCPLEAALATAAAGRVVQTWEETVRLQTIGDLQAMDVSSSGRYVAVGGEGHQLKVWDLEAAGKAAKASSSSSGAGADGADGAVAKAGEPLFAGKAGKPSRSGLQDLAHVTAVAFVPGQDDKQVLVGTAKHKLWLYDMRAGRKPQAELVWGEGRITTLQPQPDGSRIWVGNGRGHVEALDMRQAPAKISMGHALKGVAGSIRALALHPSEPLIASVSLDRHLRVHHSTKRSSLAKLYLKQALTGVAWLPPLPATPAEGAADEAEEARAAEEQAEDQEEEQDNGRGARGKGKHSSRDQAGARSKPQGNKKDSKRRKQ*
</t>
  </si>
  <si>
    <t>C_10240</t>
  </si>
  <si>
    <t xml:space="preserve">MTGPKTCPVDRKEWVHPHVAYELLHLVEQLHTQQQKQQQQQQQQQHEDADGPGGSGSRRRRWRPPDPFRPLADTSLLLSDLWRAALWPPASDAELLAGGGGDAMGLRELAGHLAAAAPDWAHTAWRVVAPGAAVMAALLGWRYIAAVAMLVLPLTLAAAAGLEMRNKSWPMMTACAAAGVLGSLAPVAPLLGAGLLQQLLGVGLLAFLVGAMMHSRHCDCLLSRIMRRRLVQAAVTCAAGALFVSGLRRSLRLRLAARLGLAHIALGLFQALRVVHWWGVRWEILPEWPLGPIGVEPPSFRPLWAVATGSADGSGVGHVGMGAGGVDEIIAAVVAEAEAAERPPPGHLSMLLLAARCLLTPILFMWTSVLVEGYRGSLTEGGAASLSAGLTRSTLATGSSQSYYGIGAPFASPIASGANVALHGAFSLLRLLAANSRLKQLFRNESSAAATAAILAAAAREQAAALTAASMAEAARRRQQAQASQALQAQRQRPSGQRPAPPNKMLDRLREKYEVARQPVPPHRAGFANPGRGRGGGRGSAQLAAGGGALGAASDAGMQASAGVEREEEGRRLDRNQSHQPQAAGPQAPLPAQAWYDGALTPSEAEDYMRRQVAFLVKEIFFRVNLRAGPQEVQMTGDLARGACRTDSTEDRIRNSCSRSRDLQLHVLPRKSRDERPEEEGESARAQPVAATAAAAAAADSLVPDAAAAVGASAPAEPSAADRATAATAAAAAAAGSAAGGGVAADLGMASGAGAAAGASASPSAAAASAAAAGGPRPEAATDAASSQRPPLAAAELVASPAGPAPPAAAAASAAASAVAAPGADDPRWADLWLQQQQQRRQQQQQQQQQQRTQQQLLPGEAGASPAAAGASGTQPTVAAARHVPSAAAGAASAGGAAGGATPAAPAASTPGLGLNLSGGPVFQAGVFQAGVGSGSGGGSAAPGTSAAGAGGAAAPAPSPRPRPSTRHAGGGSGNTTTGSTASTTGRRSAGTTSANASSNAGSGAAGRGSGGAAGTSATAAGTSGSGAASTTSGLARVSLMASSGPPRGGAFDDVLLAFSALVVVQWLALMPPWAQLLRLALWPLQGWMGPAGPMERALLWGSAVVLFGISVLVARVPTPRLQGLLRPCSGGSSGSGSVDVLALMRYNAGMYAVPLVLRLLRQVWAPLPWLYLAGLTNLELLLRAVVLGLQASARLLSVGFMRHLPLSGPPPLPLAGALLFRCDPPAWTRARARGARPAEGGEGDSDDDGDALKFYSDPDDDDDDEDGSVWEEDEDEDEDEDGEEGRRGARGEGVTLVAPWSAYPSQAAGLTRRRVRVRRSERTSG*
</t>
  </si>
  <si>
    <t>C_10241</t>
  </si>
  <si>
    <t xml:space="preserve">MSLATRRFGAAAALLVAACVLCTAPAWAQNETTGTGMVKTKSAFRWIRPPPARPPPFRRPPPAQTPYVHKVEYTELQILCPQTIDSVTGYPMDDPRCNVPRATVAAGEEALTIRNEFELLNGDVLNVTLEEVDTPENPSRRRLLSIIREEQRTGRVLLATSAELPTPTFRLKSLKSILKGSQKEIYAGKPIDLRTIVYIMDFSSCKLSGWSAPATLTPEKVTSDMLRGASAPTNNLANYYGACSYEKTLFNPDNFLVLGPVPVPCIGGVTPPPRPPRPPRPPPRAGSTISSLSRRNDTYDDWWDLSKYCTASEQQAWERAAEAYAQAIVAQDPNSATGKKLQGILQWRERRRNIYILPPGVKCSWSGYADVTCTSATCSAYVRGYSDTNAMQVIMHEAMHNYGLEHAGRGTLEYGDATDVMGDFNKAGKGLLCPNAPNMYRIGWAKPINEPGVAPFQNATGAWGNLTAANFTTDPWIRGLVIPAQGTRDDNMIVVNVGAQSTRDGAMKATGAQAYYFSYRIKNTTAGGYDSGLTLDFHKKVLVHAYNGIQSERVFGFKSNLLDWGPNFQSRSNTWTSPFLAYNNGLGGGVRLVVQSTSDTQAVVDICRISENGKELSCDDGIDNDCDGLQDNEDPDCQ*
</t>
  </si>
  <si>
    <t>C_10242</t>
  </si>
  <si>
    <t xml:space="preserve">MKSRKEGKKKLYGYTGHTLAKMLVTVSTGIITGLFAVFLSKFTGAITEWKLGVIEDKSWFVSFLLFWLIGSVLVSAATALVQYWAPASAGAGVTLVMAYLNGNHVPNLLRFETLISKFLGTVCAVSAALPMGPEGPMVHIGACVASCITYIECKCMDGGIFSIFTNCFSCFSRRGHDFNLKEKMKILDEIVSDSDHREFVSAGVSAGISAAFGAPVGGVLFSMEEACSFWSRKTAWRCFIAATLSTFTIQLMNRSAQHGMIAFTGLRAMENKDWLMQLPFLIINSGMAGLLGAAFNSFRMWLWKVRAVKTRHVLRILEVIGLVFLVSLLGHFFGWAAGMCKPFPEGWQEEGYGLRFNCEEGQYNDLATMFLSSQHHTIIKLFSVGHDDTVDVEEDKYTPPFSIGSLALFATIYLGLMSVGAGLAIPGGLFMPSILLGASWGCFWGLILRLWLPAWNIMPGLYAILAATGVLAGVFRSAISLVVLVVEGTRGIDYLIGVILAVIVANWVAHHIHHDGVYESELERIGNVYMLRDEPPHRLFTLTAEAIMATGVVGFRTITPVSRILEMMRTTTHNGFPVFADEEPEDEDGGGGGGELPSTKALVGLAHSSSAADISNAEKALTSGRLEGVILRSQLLVLLQRRHFCDADGRPIGRDYSEQQELDLETEMRTFFRRYFTHARYISATAQPLDELKLDGVHAGSTTLDLSNLYIDLRPYMNRSPLTIRKDCSAARAHQVFLNLGLRHLLVVDAHNHVVGIITRKDLDHAAGHGWWRMSHMAEPPQNNKFMKHLRGIGSVGFLSRLLGGGASSSAVASAGENGAHAENGHGDPEQGRSGHH*
</t>
  </si>
  <si>
    <t>C_10243</t>
  </si>
  <si>
    <t xml:space="preserve">MVPRGAVGGVLLAILATQLLSSKATTITGVGMIRYMEGAPAEVRHPPPLRRRPPPTRGRQQPPPGSGGAVLDTVTTPPQLQLVCPQITDNVTGYPMDDPYCDVPRVVLAQGEAAEQMRNENGLSSGDITDVTLDVSANGSFTVTSLKTVKLGSQKGGCKCIYSGTPADDRVVMYLLDFSSCQGYGMAAPAALTPEVAWRLLSQDGSSAPGSSFKAYQETCSYGRRLLNPDNVVVVGPVPVPCTGALAHFRPRADLVGISPAAANALRMNSTHTGWWDLSRSCTPAEMSAVERAAEAFAQQIVAKDPNTADGRKLQAILQWRERRRNIYVLPPGSSCAHSWPAIAESLCTSATCGVFVDSSTLLPNAAAPRPPHILMHEMLHVLGLTHAGRGLKEAGDPTDIMGTFGGAGRGLLCPNAPNMYRIGWAKHINEPGVAPFQMTATGAWGNLTAANFTTNNWIKGLVIPAQGTRDDNMIVVNVGAQSTQYGADTATGAQAYYFSYRIKNTTAGGYDSGLTTDFHKKVVVHAFNGIQSERVFGFKPSLLDWGPNFQSKSEAVFQNDDGTLRDVTADTWTSPFLAVTNGLGGGVRLVVQSTSDTQAVVDICRITENGKELSCDDGIDNDCDGLQDNEDPDCQ*
</t>
  </si>
  <si>
    <t>C_10244</t>
  </si>
  <si>
    <t xml:space="preserve">MDADETGPLPEQSARSGGAFTPRRSTNGHSGNDDDASTSSAHTQPGTSISARASPPLLPTSPGYGFDGAGGSLYGCLLQRLAPLSPSLAALAPAHWGDVDAVVQALAADLQGGPGGAGLAPAASPTAAVSRLPVPLMPDSPPPPTQQQPGTPESPLHCLEAAAATAMAEKAAPPPPCASLSRQACELQGLAGDLVAVLRQAGDDIRRLRARRPRRPLLLLPRTAALLASSAGRSGGDGDAAPGERRRALSRSCSTRHGGGRTSASPARAPLRRAVSGRTREWGGGGFGGQGGAGTGTQAPRREQLLLRTSSRGASVRWAASAAPQAPAAALAPSLMSITSEMAPVSQPAIVVARSRDGSLRPARTTSKDGAAACTAATGVSRIPRPQGVVAQISAPSGGAKGAMSEAAAALAAAAAAAAAVQTHVQSLRDRRRETHGEDPAFAMARLRGSGAQGPAACATNEGEHMENTVSSHSLASVASGMSAISGVSAAASAFSAASSAAARCGYGHAGHGGRVCAACSRRAAAAAAAAAEGGGSGCGGGGGGGDGMGASSVWGGEGQRAQQRQQERAVDVAVERLSGVFEANQVSLGLTKVAAFTYAAGAKRYRLQLLPDGRLAVRRGGGWEELTAALARSPRLAAAGITGAAVAAAAASGASAGAAVGAAHG*
</t>
  </si>
  <si>
    <t>C_10245</t>
  </si>
  <si>
    <t xml:space="preserve">MAELSLNSPEVQIALLVVAATLVLLVILKLFSGGKRGSAVLLVGPCNGGKTTLFYRLKDGSTELGTVASMQENEGIVQVRNDKDRVVGSVRVMDLPGHPRLRSKLEQYLKDASAVVLVLDSVDLTPNKTEAAEDLFEVLTHTTVARRRTPVLLACNKADLETQAHSVDFCRRTIEKQLDTMRKTRLALGGEAGRSLAALGKPDKPLQLAALRSPIAVCEISAEKGEVAEVMRFLAKLV*
</t>
  </si>
  <si>
    <t>C_10246</t>
  </si>
  <si>
    <t xml:space="preserve">MPCAQVQPARRPPSPAHLAASRVRVAQLPLSAPQASLPQRPMKASLPQQLRVAVDLYPSPNPFTPPPPPADRVVRPVTSPSAFLPAPAPTGAKLHVPPPLATCFPIVTTPPAPYPVQSPPLKASTRCVGCCAPTRRSTVQRSSRPNSTFS*
</t>
  </si>
  <si>
    <t>C_10247</t>
  </si>
  <si>
    <t xml:space="preserve">ATRWQAGAERRDDAQGAGWRRGEEEEQEAQEAEGGRRGCGGRRGRCRHGGRRTCRPHETQAGGAHGHQRHERQELRAGVRHRDEAGAGGQVQEHPVGLRLPRAACHPPRLHKQGHWQDSRRAARPQVRCQERQVLQVKAGGTRKTRGDTCTPAGAAVVLLIHTPAQ*
</t>
  </si>
  <si>
    <t>C_10248</t>
  </si>
  <si>
    <t xml:space="preserve">MWEGMISWRRENRVDNIHEWFVFHERSEYEKVFPTGLHKTDKEGHPVLIQQLGRVNIGALYKVTTDDRIRMAHIAENEQMRRTVFPACSYRAGRPVDKLFTIIDLEGIAFTSVMRTTSILKMYMQMDSNNYPETLARMAIINAPGWFSTSWSAIKGVLNGETVKKIEILGKDYQAALLRHIPRENLLTQYGGTSAGSLTDNIGPWQEPLPVPRPLLPEPTPELPATLRGDDTAMLAAEGGDELRALGGRVLDQHGPRDVQMRNRSVSPVRPGAVKGAGGDHLHPAPGSPPHAKRPHMTNDSGQAAAQQQGGQQQQQQQPQQQPQPLNGTSGSPAPSVSDTSSDMGSHNMTAPLLSNFLHASSSPLQSAPSGGGAPGTRSPPVGAAPGAGSASAGTTGGSLVRRSSSSGGGIVSGLVAGLHAAASHIANYTHVHHTSATHVPLPGGPSADATPASLTSPVGPGQQQDAHDTASSRPMDIYVTGSSTSGAAAAAAGLPSVPPSAGPTGGSRGPTSAGPTGGSTSGHASAGAGAGATAGPIGSGALMGTAASATLSMFGSANPGSVELMHGMQSGPLQPQGTGGDYDDAESVRMSVMSQRSFYSAMSHLDASSSSGITSPNSVSEQARRWSVQRELHAAAIASAVAATAERRAAVAAAASGAAAAAAHTGGSSALASAAASFTVAGNNRLSGGAGAGLGGVPYVVPPAAQQAFGSYLDQPPPYGAHGGRAASSVGPHAPGAVSQSGADGGDHTAGGREAGAAALASARGTGTGRQHGGGHHSRSASRGELASLGGGGGGGGATGDVVVHIGDVDGGPHGGGMSRSGSAATLNTPDECSLGPVGAVKWARGWFFRRRNYGRLIDDAHGDVAGGLDSRNGAGPGHARKGSVGASYAPIDGPGCTSPSKSMPKGVNGGSVHHSRGGSWDDQSLYDQTFGRGVGVSGGGGGGVGVQRDMSFGRAAERRRLLIGSDLSSGARRRGVLASMEECCACMPRCTIM*
</t>
  </si>
  <si>
    <t>C_10249</t>
  </si>
  <si>
    <t xml:space="preserve">MRTKVAPAINKAQNGPVGSTTLVLTQLGLGLGNDGAQVCITLGLNKNGKGCTTLEELCVPPAGMPAGVCTAALFDSQNDCCPLSQANVPSPPPPSPPPPSPPPPSPPPPSPAPPSPPPPSPPPPSPPPRCRVCTYIALISQPEVSAAYAFTADQCAQVSDEMPCLYAKDQSACAPETVDFPKCACETAELATPFAALPIIDVGPGPSKGTTAFCFNLTLVSPTNPGSKCGRSSGLLKAEFYADDKQRRKVNSIGVQPAGGAMRYLSATWGAVGENTLKATPLNWSKAQANGGRICLVLYDTVTLDSFCMGNELDTCWLNLFDSSKDCCPLYTSSIAVA*
</t>
  </si>
  <si>
    <t xml:space="preserve">MPSFAARRAIGASAQQTGLYTSFPYCQCTKTPSAYRLSPTVTSTGAGTYCFTLSAKVPAGCTHKCCKADLKKIEFNVNDACDVFSPSLKATINGVRTKVAPAINKAQNGPVGSTTLVLTQLGLGLGNDGAQVCITLGLNKNGKGCTTLEELCVPPAGMPAGVCTAALFDSQNDCCPLSQANAESVGATIVSDFALVSCQGQQIKVCGEFFSNEEGALLQGFVSEQVAIWRDLITMGSCPAYLTGYTVVAAVGGDGTDVNNLPVTCLAAASSTACARETVDFPKCQCVTQPFSTPFAAKPVVTTMDGPTKGTTAYCFETMLVTPNNPGSKCGKTDMLLKAEFYADDAKRRKITNIGVKPAGGAMKWQAPSWGAVGEFTVKATPLNWSKAQADGGMLCLVLTNDTTLNDFCMGNTENTCWINLFDSTKNCCPLYTSSL*
</t>
  </si>
  <si>
    <t xml:space="preserve">MYQDAHGVSAVADRQVGCNNYCCNKADLKKIEINAFQACDVFSPPVKATINGVPTKVAPAFTTPKDGPVGSATLVLTQLGLGLASDGAEICITLGLNKNGKGCTTLEELCVPPAGMPAGVCTAALFDSQNDCCPLSQANVCVYLTLVPPANDPFQYRFDAATCDDAATAISQDIELLAEDLQARISVPFTLTECTETSIKVCGEFFSNEDGALLEPDIQNIYLDQWLQIITGAQCPAFLAGYTIVVSIASANPDVPSACLSGVLSTGCSPETVLFPKCECTTTPYNMPFAVNPVITTTPGRXXXPTSQPKTASLLPSSALQSFCGKTTTINKLEFFADDTKRRKVTGVGLKPAGSATTTWRDPIWDTPGQNTLRATNVNWSSAQADGGQVCLELTVPLADFCLGSADGSSCWVTLFDGSRTCCPTALTSITAP*
</t>
  </si>
  <si>
    <t>C_10252</t>
  </si>
  <si>
    <t xml:space="preserve">MSPVLTTEVVALEIVPTIEDVFHADTGNVEEYLQQVEEATLLAAIQEAQQESVASFESYMESCMARDWAANKRQLFGLIAPNNLEAAYVEVVKRMATQAAAATGAGGGGASGSGVDVVRDFLKACKDNEDKAPGQDTHISSVWALLADVLAEAKQRGLAPSAPAGGAAGGGVAGGSGRYVEALAAGARKHLERGFKSHVRSTISRYKLAAERGADPDYLREVQAYVQVKFRDRGALDFAAPGGAGMDTSWIQLFYALRSGDDAAARRAADRCGELLLAAGGGGGLGGMGGGGLFGAGRAGLGGSSVRPLVDEWLGGGCRLSERSAQALSREAERLLRDKNGLRHSPKAPYQALVCALLAGDARSMDALGGVLQALQLPPILSTIEDFMWAKLAVVAGSSGGGAAGGGAAAGAAAAASGGVVAGVQPYSLADLQADINRWPPQYYSKQSREPLLYVTVLVLSLQLGAALRFLWRDDTAKPYRLDAVHMGLALQAEGALAALGAVSDASAASSNSASTSSAAAAASADVATMALAYGRKFLAAGDAATALYYYWLAAGARGGGLAVKGALLRELLAGGRDFGTLLGGGGAGARGALHALVPDPEERRRLFEGVAYECQMCAQPEEAVELYLAADRPTAALSLINSQMSAAIAAAADEAAAAAPGGGAMSPAPGSAPAADRLERIARSGRAAAERLTGVRLAPGAPPPAAAAPSAAVAADPAARRELEAFWQLGVIRDLLVAARRGRHDQALQRLSELPFIPTERSRLDLCVRMSTQLHPAIAERLQDIISTAADSIAARRQQVGREAAAGLAGELAVITAYANSMAGARLPQAVYRKLAEAQVFMS*
</t>
  </si>
  <si>
    <t>C_10253</t>
  </si>
  <si>
    <t xml:space="preserve">MSKLDKFLALPEDDSDSDDSEHSKSEQEAEEQEEEEEEAQAKGPAKKKAAIKLEDLERAGYKSGPSVLYVKPPAETGEQNWNWGSGREAKEKGEDSDEDRGATRAAVQGVEASAAIAVKAMAQQAALREGARQERLEAKMERIAQEKKALTFNQKEKRKRDEGKTSRAKNYVEESKRQAREFGVYSGFD*
</t>
  </si>
  <si>
    <t>C_10254</t>
  </si>
  <si>
    <t xml:space="preserve">MSRWQGSAVFDLMRYSARVLKLTKYSFLYPDTLPPPATMVTPDDLDALLRTSNANYTITSQDVSGMPLATFLADPQQADPASLPSIVPNPLPPFPVCINTDSLCGRQTDVLAAIAASVIQTRGTQQGYFLDLSLQPPAAVPTVNSTAWRYAASVLAALMRYNPSEADQTAATKVTGGLDGTRPAGAHKCHALAQDFNIGRCLLQFEFDIEIFMGTNFAQINKPGQYGVAPLPGSRLVAAPPGYDVSAAAATAAAAGSGSSSSKGAKFGLLEGTDLLPCTEELCGLSHNHDLLYLQPTIEGAEVAAAASDAAAALAAGRNVSSSSSGSQRIDTGDSPLPLYAERERVAAARLKANLGAAVLPPLVNRAPYSVALDHVFTVRYQGAGVDTVSLGDMVAMQQWSVQGLSSTRTRRQAATDTLRQALGYQTVTGNSSIHSCNDYATWDWWRLFAPSQRRAMANATSSGHRRQRQLLLDDAAASAPSRNLSFLYADWADIAADVAQSGGSRDAAGFGGLYLHALWHATHSPNIATDMQSPTTINFFRYALDHGSMLLLPPNNSYNGSYSPVDEMIPATPAAVDAALGLVDRVWRLAVAAQGNGTVRRTYEASISAPDWQPPPVDNSGLSPGEVAAVATSVAVFVTLVVALVAVLGLAALRRRRRRRNRDMLGRVVAPREGPDTTLLITDVQNSTVLWEGLPVAVMDIVLKIHHGLIRAVLSKHDGYESATEGDSFILAFATPQSAMDFATECQVALLKADWPPALLDHPDGAPVLVLSPHDPRDVKHANATLAALGLLSPSRMLSSRHMSGSGVLKRGSLAGGGSGTLGVERSEGAIKHQAQQLQLHPGRGSLKTMLPGTGSAFGSNITAVPAGARRTLGALLPSSLGVVGHGSSPQVHLFAPLTPTASPGEAPVPAGGANGAMAVDALVGPGGCSWKELLGAAFPVLPMETPEGRRLAMLLGAGGGGSGGGGGGGGGSRRGMSGRSGSLGGGGGGGGGEGGDEEGEEGQHRAHTGLEEVFGSMTGAGAQLLQGEGWRPGPYAPCVHLPDGRLAVVAFRGLRVRMGLHTGLDDPESVAFNKVSSAYAYKGHFAELAKLVSDAAPGGLISLSSAAFSRLRNTRSTTGSDSGSSTAGDKAAAASAAAEAAAAEQAGGFLAEGDDEAAAAAAAAAAAASSRGAVIVFAGRHMLSADPKPREAPPVPWSGGGALCSSRRHRFSRLRCGASGLSGAAAPGAGTTGPTVTLALAGPVAEATLALEEVSPDSDNELGAGAQQAAGQIGGAAADANDTVAATAAARVHAQQQQLQPQLQPQPQLQPQPQLQLQLPSAAGVQSNGRHNHASLQHQHQHRQFGRSIDRGALAGMLAEALVEAASATQSAIAAGAQGTHGTNSAHGVAAAAVADGTGTASPLPPPRLRHVGELLALMQPESSELVFLAVHPSLVCRLALAAPLRVVRPCAQGSLAAPVLRVTVVFMKVAGAALLLQDLPGPAARALDAFLRLAAGLLGAAGGYLVEGGDGLALAVFASPAAATRWALDTVAALKRYPWEEALLSHELCAEELAIGGAVAVSHTASQAGVAVGSGPGGGGGGGGGGLPHQSRSPHSFTLQRSRTIMQAGPRIKCGLDVGEVTHTLTEASGRLSYRGRPMNRAARIAGICAAGQVLVSGDVWAAACEEDAGMAYSYSGISLGAIPLKGVAQPIEVVEVVRESEQ*
</t>
  </si>
  <si>
    <t>C_10255</t>
  </si>
  <si>
    <t xml:space="preserve">MAAFRDAVARLMGMPVQQQQQLLAAVLAPQQQQELRLRWQRDYPVIMGASEAGNGREPPEAKRATSSSKVRMYCWQDLLELEATDQIPTAWRKKFRSDAYGNVVALAAANGSVCGFHGDHIFPWSRGGLTVRDNLMALQWRANILKKNHILNANERFGPNGQTLADRLQTAASTFTPHSLHYGLTAAATTATAAAVLCRSMERELSTRRDRRQFRNELERLLFDKYTITWPLSGVQPGRPMFIALEGMHNAMRMDLFGRLGVPAAGAAGAAAAGAGVGGGDDDEEPRHG*
</t>
  </si>
  <si>
    <t>C_10256</t>
  </si>
  <si>
    <t xml:space="preserve">MSDPAAPAAAAAANAAADGAAAAPQPPARRKPMVVIVTGPTAVGKTAISLQLAQRLRGRAAEAEAGTELEAVAAVVAEGGRGEVISADSVQVYRGLDVGSDKLPVCERQGVPHHMIDVRDPLEDFSAGEFFECARPVAEDIVRGGAPRATPEALAAVVAAMQAAWAAAAEDKARRRQQQQQAAGGEGEGEGVGAGVPEGEAAAASAATGAAVASAAAAAVAASPTATTTAEALAAAAEAAGAAGGLTEDEKWEAAAALLREWGDEVAYARIRAERNNYYRLERALSILAMHPGSRLADFEPKLDAPLADLDYDFRCFFLHRPRLSLYDRIAARVEDMVCAPGGGLLEEAALLLRLGLQPGDNMAAKAIGYRQAMEWLLAARAAGRRVGLVQLAALHSAICQATHKLVRAQMTWFSGRLSKEEQKAIMRYRPKLRILTEAATAGAAAAAAKADTAAAAASAAAAPAPAADAASPGATAAAPAPTPALAEAAIGQRGQTSKPFRPKPKSKAQLAAEAAAEAAAEAERLLQPLLDRINDVLLPGLPEEAVAKATARAAAGKGAGGEGGEEEEEGGGAKGGGKRPRGD*
</t>
  </si>
  <si>
    <t>C_10257</t>
  </si>
  <si>
    <t xml:space="preserve">MRAFTLRPDDGEDTARRILALSAAHVAVMGTRLGDWADVEALAQAAPHKAGSRGAYVGDATQPAALLDAPANGRDSPDRHPALLAALGPGGDLAVAAPEQWRPRLRELLLRHPHALVGEFGLDRAADMLRRLGPEGCPPKIMLHSYGGSVDLVKGFTRLPGGLGERIYFSFSDVINGRKPGQRAKLLQRLAAVPAERLLLESDQNSPAGCPCAPTCPH*
</t>
  </si>
  <si>
    <t>C_10258</t>
  </si>
  <si>
    <t xml:space="preserve">MRKSNAGANQSAAAGSGEAAAAAAAGANGSEAGDAGGAAPPAAAEGLREVQGVLLGDGDGDGTAAASASPLGTSPAAAAAAPSPAAAAAAAASAAVAAAGGGAAATAAAAASAKRQRSLGAGAGRSELEDWDCCLCAKLLFEPVTTPCGHTFCKECFARAIDHKPRCPYCRAVLHVARDALPVTITLANIISRAFPEEYQERRREASGGDADAALNRTSAGGAAATSPVGSPGGAAAGGAAASQAPPAAQQLTLPLFVMSLMMPGETMALNIFEPRYRLMVRRVMEGSRRLGMAQSITISXXXXXXXXXXXXXXXXXXXG*
</t>
  </si>
  <si>
    <t>C_10259</t>
  </si>
  <si>
    <t xml:space="preserve">MRRGVTLVRKQVVAALMGCAARRLADQHQHQQHQQQQQHQQQQQHQQQQHQPRSQQQAAAKKRKAGGGGRQPQLDQQTKWLLAWPRSWLASMRLPPDISCLRLSVEEAGARRGGGAAGGAVGGGAVGGRGEGGGGGTGTSNSDLLQRLRSGQARLVATVVRGGEGAGPLLAATAAAAAGGACRGGAAAAEKEQVERRGEDEGEEAVAGDSSGSDDDDVEGNGATSSGDDAGNPDGDDDDNPDEEGKAQLPLAQMLVLVLVLVLVLVLVLVLVLVLVLVLVLVLVLVLVLVLPMMAQAGAGRVRRYRQQHPQEQQRSGGEDVAVDVSCVVELAAVGSDSAGTSIGAGAGGGSGGGGGGAVFSVRATALTGGLEDSLRCLGQVEALDAVVEWLQGLGRGAAKHG*
</t>
  </si>
  <si>
    <t>C_10260</t>
  </si>
  <si>
    <t xml:space="preserve">MLVPYLNNTPVLISREEILNPKSHFCLEPKTLRVCLNAAITRPYVRVSAHWVHRRG*
</t>
  </si>
  <si>
    <t>C_10261</t>
  </si>
  <si>
    <t xml:space="preserve">MTLTTMMLEDERTVESYGGLTPGAAVHASVDSAPASAPQPVTIAAAATGTATATPSCDSPRSPAARLLPCALVLQPSGKIAATQRMQLAEAPAAAAACSPAVPSGCWEYTDEGTAASAQSLFEADLFTTHCAVAADPHHAAQDL*
</t>
  </si>
  <si>
    <t>C_10262</t>
  </si>
  <si>
    <t xml:space="preserve">MAGALEPWRGVLLFGPPGTGKTLLARAVAATADVTFFAVGAAALTSKWRGDSEKMVRTLFAVAEACAPAVVFVDEVDALVGGGGGAGAMDGGGGGGDGDSEASRRFKSELLQQMDGLTSRTGSGHPGARSTAASGVLVLAASNSPWDIDPALRRRLEKRIYIGLPELTARRGMLDLYLPEQGCRLSPDVDLDHLAARLQGYSGADIKLLCSPGLDVHSGRVLGLLDDAPLLGQASASLLRCARYSPDPHAAQLLAFAPHHDRGVLTLVASAQEQGLQVRLPQQGQGAGAAAGAWVDVPLGPGRVAVLCGYSLSYALGGLLQPALHRVRPVAVAGGGGAAGGSAATAGSGRVSLAYELCVRPNAFVDPAAVTQGAAEQLPAAAAAAAGEGGAASRLALLTSALMERFEATHPVSINGGVLVKQEPATVSEGE*
</t>
  </si>
  <si>
    <t>C_10263</t>
  </si>
  <si>
    <t xml:space="preserve">MTIYLSAAACSNSSWSHTTPGCAQSPRSPPPPPCNPAVTAVTAAPSAVKTPAPLPPRHATAPSSPPPPPSPPPPPPPPPHLPYFVPPASPPPYFLPPAPADNPSLAVARAPPPVTSRLPAAQEPLPPPGQCPGASGLASPPEADDPLPRIP
</t>
  </si>
  <si>
    <t>C_10264</t>
  </si>
  <si>
    <t xml:space="preserve">MNGDAGLSGEPQGLEQRMKAHVTASEQRTKAHIDESEQRTKAYVDAKTAELKEEFSSALAHVGFNIVARLKNVAAATDAPLEKLKKESGQNAGSMPPSPPFPADKAALFGTTTAEHINALQNFYGVEFGAGAAEAGRASRTNTLQQRRRQLGAFLGAR*
</t>
  </si>
  <si>
    <t>C_10265</t>
  </si>
  <si>
    <t xml:space="preserve">MRYSARVLKLTKYSFLYPDTLPPPAAMVTLDDFDALLRTSHANYTITSQQTDXXXXXXXXXXXXXXXXXXXXXXXXXXXXXXXXXXXXXXXXXXXXXXXXXXXXXXXXXXXXXXXXXXXXXXXXXXXXXXXXXXXXXXXXXXXXXXXXXXXXXXXXXXXXXXXXXXXXXXXXXXXXXXXXXXXXXXXXXXXXXXXXXXXXXXXXXXXXXXXXXXXXXXXXXXXXXXXXXXXXXXXXXXXXXXXXXXXXXXXXXXXXXXXXXXXXXXXXXXXXXXSDQTAATKVTGGLDGTGPGAHKCHALAQDFNIGRCLLQFEFDIEMFMGTNFAQINKPGQYGVAPLPGSRLVAAPPGYDVAVTAATAAAAGSGSSSKGAKFGLLEGRDLFPCTEELCGLSHNHDLLYLQPTIEGAEAAAAASDAAAALSAGRDVSSSSSGSQRIDTGDSPLPVYAERERVAAARLKANLGAAVLPPLVNRAPYSVALDHVFTVRYQGAGVDTVSLGDMVAMQQWAVQGLSSIRARRQAATDTLRQALGYQTATGNSSIHSCNDYATWDWWRLFAPSQRRAAANATASGRHRRQRQLVLDGAAASAPSRNLSFLYADWADIAADVAQSGGSRDAAGFGGLYLHALWHATHSPNIATDMQSPTTINFFRYALDHGSMLLLPPNNSYNGSYSRVDEMIPATPAAVDAALGLVDRVWRLGVAAQGNGTVRRTYEASISAPDWQPPPVDNSGLSPGEVAAVATSVAVFVTLVVVLVAVLALAAVRRRRTRRNRDMLGRVVAPREGPDTTLLITDVQNSTVLWEALPVAVMDTVLKIHHGLIRAVLSKHDGYESATEGDSFILAFATPQSAMDFATECQVALLKADWPPALLDHPDGAPVLVLSPHDPRDVQHATATLAALGPLSPLHMLSSRHMSGSGVLKRGSPAGGGSGTLGVERSKGAIKHQAQQLQLHPGRGSLKTMLPGTGSAFGSNITAFPGFPRRMLGALLPSSLGVVAQGSSPQVHLFAPLTPTASPGEATVPSGTAVAAAGVVLESPFTAAGAPAANTPSTAGRPGAVGHLSGSSRDTCWVSGSGVAALFPAVVGIGGDSAAGANGAMAVDALCVHLPDGRLALVAFRGLRVRMGLHTGLDDPESVAFNKVSSAYAYKGPFAKLAKLISDAAPGGLILLSSATFSRLRNTRSTTGSSSSTAGDKAAAASAAAEAAAAEQAGGFLAEGDDEGGGGTARHSATGAAAAVVKESVASFLSGIKHMFGSRRAAEAAAAAAAAASSRGAVIVFAGRHVLSADPKPQGSPPVPWWGGGALCSSRRHRFSRLRCGASGLSGAAAPGAGTTGPTVTLALAGPVAEATLALDEVSPDSDNELGVGAQQAAGQIGGAAADANDTVAATAAARVNAQEQQPQPQLQLQLPSAAGVQSNGRHHNASLQHQHQHRQFGRSIDRGALAGMLAEALVEAASATQSAIAAGAQGTHGTNGAHGVAAAVAVADGTGAASPLPPPRRRQVGELLALMQPESSELVFLAVHPSLVCRLALAAPLRVVRPCAQGSLAAPVLRVTVVFMKVAGAALLLQDLPGPAARALDAFLRLAAGLLGAAGGYLVEGGDGLALAVFASPAAATRWALDTVAALKRYPWEEALLSHELCAEELAIGGAVAVSHTASQATVAVGNGTGGGGGGGGGLPHQSRSPHSFTLQRSRTIMQTGPRIKCGLDVGEVTHTLTEASGRLSYRGRPMNRAARIAGICAAGKVLVSGDVWAAACEEDAGMAYSYSGISLGAIPLKGVAQPIEVVEVVRELEQ*
</t>
  </si>
  <si>
    <t xml:space="preserve">MVQLTEQIIKGKTKLDKLEEVKNLNLWGQDLDDCAVLAKLPNLEVLSLSVNRLASLKDFRHCAKLQELYLRKNDVKDLHEIQHLAGLQHLRVLWLSDNPCADHPNYKQFVARTLPQLHKLDNDDIGSMYQGAGGDGPGGPPAPPARSGSGAPPPGAGAGAGSAGPSPYGTPQIERGSSRGSAGVSPEGGPAGGYAAARAAAAAGGGGGGGRSTKNILYAVMALLGELEDEDLVYVRREIEQRIGGR*
</t>
  </si>
  <si>
    <t>C_10267</t>
  </si>
  <si>
    <t xml:space="preserve">MPRCGSGHLSSRTPDRPHARLPAHPTARTPDCPHTRLPAHPNACTPKCPHTQLPAHLAARIPMHTQPLAPTPRSPCPPPAHHPAPRLHSATLHAPRDRLHQPFPTPTPIHPGTLPFLLADQSRTLPPSFPPPPRPPLSPSPTRSRCLRPRQPP*
</t>
  </si>
  <si>
    <t>C_10268</t>
  </si>
  <si>
    <t xml:space="preserve">MRVGVDRTKYQIQIPLPPKIDPSVTMMTVEEKPDITYSDIGGSKEQMDKMREVVELPMLHPEKFVQLGIDPPKGVLMYGPPGTGKTLLARAACIVFFDEVDAIGGARFDDGAGGDNEVQRTMLEIVNQLDGFDARGNVKVLMATNRPDTLDPALLRPGRLDRKVEFGLPDLASRTQIFQIHTRTMNVERDIRFELLARLCPNSTGADIRSVCTEAGMYAIRARRKTVTEKDFLEAVNKVIKGYQKFSATPKYMIFN*
</t>
  </si>
  <si>
    <t>C_10269</t>
  </si>
  <si>
    <t xml:space="preserve">MDADVLLMRPISASHVNKVYRSLGDSKLFECAVVFFEAGSPYLFEVLKHIPRHYKTDDWCSAGPRPLTAVYERLTRPGGLHAAHEAPRQVLPSVYLGIRLKQARKFWNDGVLNVDDFIGCEVGPWGQ*
</t>
  </si>
  <si>
    <t>C_10270</t>
  </si>
  <si>
    <t xml:space="preserve">MFAIDYACSRRTGAAGEAAGGGDDAGGSVLGKRRAPEGGLAPGAPNAGFNNPAFAVAQQFFAVYTQQLNHHTQLLQQQAQQQAQQQQAQQQQQQQQQASQPDPAAAARAAHAAQVAQANHAALAQVIGGAAGAPAAAAAQFALKQEPGRQAVPGPHHPHPHAHAHAQAAHHPQAVQPHPHAHMHTHPHAGHYAPAPGQAPQAHHMPPGGVQPQQAAAAAQAAAAAAAAAAAGYPGAYYAHGQIPQHDGEDGDAGAGPSSSGAGADGGGDGAGGGEEPAAEGDEVLSEDEHDEGDEEEVVENLMIGQFEKVQKMKSRWKVAMRDCVFHINGRDYLFKKCQAEFSWQ*
</t>
  </si>
  <si>
    <t>C_10271</t>
  </si>
  <si>
    <t xml:space="preserve">MSTPRLLRHVSNLREEESLLTQMVREATAAYEHVLGLVQAVRHMPSEARVHMVLESLLRQQAVGCTIPHTHSDSVLESRLLCQAAAHLKALRELRVQLGAVQSQLHAALDGLYDRTAASAVAARAHSGSSTVVAAAAAESSGAQPEAPEQLSSPSHQQQWQRSSTIPGSPSSSPQASSSAASSARTVIIRDGDEENDATYDSGFAASAGGGSSGGRYEQYKQCPQHLLAAELVLTSPRQLGRRRREANSSACSRRAAAAAVRSLFGNNHGAAAGVSARVNSGGAGGAASSDSSVFDLISLSSACPSPPLPSWGCSAATVAAGSIRHQRHAAVLCSKEGRQGPEQQLQPMDQMQESWSFADAASSMSCDLVARDVYHPKSGRHLDLSPSRQSPAAAPPATIAATSSNMVRSGPSLHAVSVMLPGGGVLPANYQLTPEAKAWFEDLRKRAEEAEAQQLAMEMASPTGSGGSSSRIDLVAADSVLQQSAAPSAAAAGLCDEFCNQHYQPSEGGDFDFPSPPPPPAYEESWQHPTLMAGGAVAGRRGDSATEACCTGDVDTQTGSGPSWTAHTTASGYGTGGMAACWPAAAGATGVMACGAAGHVQLDSDGYGYCWKRLEQEATAMFADEFEGFNDIPLTDRSGAPDASDEQQDEEEEEEQEWPPRDQEVLDALIAEGASNAYASEVVQGVPFTYYTKAVFTPRKWN*
</t>
  </si>
  <si>
    <t>C_10272</t>
  </si>
  <si>
    <t xml:space="preserve">MAGASTFYGSTTDSAVPVPAALPPPGKAKAGAPQGPLTAARNEASRLQQSFIAEVEVLGRIQHPNIVQLLAACIEPPQMCLVIELMDTSLERLLYGGGPAGGPRPPMPLSKVLHVAIQVCEALAYLHPTIIHRDLKPGNVLISKPDSGTPIVKLAAAYMAPETLNPYNHVVMHHVDMYAVGVMLWEMLAGQRPWAGLSIAQIAYSVGLLRQRPPLDGAAMPPGRCPPKLRALVEACWDQDPKRRPAASEVLKELTMLRLKPYTR*
</t>
  </si>
  <si>
    <t>C_10273</t>
  </si>
  <si>
    <t xml:space="preserve">MQVMRALPSSRCAHAPLQRQHATRALGAQQWRARVLTHSARADTVPVWETLVTVSNDGTQSSDEQQELVDTLWSLQYRTPGACCASAGPVVQSVMARDSDMAPRAAVYYRFSSQAQAERFVAGPAFADAKARLLGSAAVSLSLWKVMVPNDMEALFKRGPAFDVGVDLVLMLEPAAAVSPAAAEAAVAAAEGSAAPAAAAVPMDVVVDVVGRMQRAALALSAVQVSCGQDVMALDSRFVWMGRFPQEEAAQRFLRSPVVQELVAAAAAASPDASKPALALTSAAIIEVGAVDQSKQGRV*
</t>
  </si>
  <si>
    <t>C_10274</t>
  </si>
  <si>
    <t xml:space="preserve">MVMELIRSPGRPSSSEPTIMVLPTPTLPTMSVCCDTRTSAEPTKRLRTVSTQESRCIMAARTRQHSMMAIIFLASTLAEEKPSLNIMISAISVKSGTIMDTGRS
</t>
  </si>
  <si>
    <t xml:space="preserve">MPPKAPAPPPPPRLDLPSALAILANPPDAASGGDPLLLPQALSFLGGLNFTTIPQDIELQTTLVTAVIPYVCHADGAVSGVAMKLLAKMAAEPRLQPVWSEPACVQALWAIVSGFHANYDEYMARLESMAAEAAEAAAGGGGGTGRGGKDGGKGGKAAAPLTPVDPESTLPGPSKFALDAAMAALSAAVVHSGAAGVEVVGGLLAADVAPLLSLLRHNSSRIQVLALRLLRLLLRSDAMAAALTAVDAAAALTELLATSPYGAVREEALAGLGHLAGASATSIQQMLEAGLPLLLLAHTMDPTTGALPPPPPSVADALPEEDSEVEAGLAAAATAPPPPPTPIDFGRPMVSSAARLQELSSRLLLTLARHHQGVPQALLRAGCLQLLLAALPAPQLPELPPPPPTKRPSSAADTIFAGVVPGLKKAAPAAVASEPEAAAPVSKAEWAAALEGPMPLPAPAVPVTEPRLQAVLLQLVATLLSEPGVQDYWWSVHSTRRPHLQLAYLLQPDRLPPPPPPEPTAAEAAAAAAAAAAAPPSAPAAPAQRPSTQGKAAPPAVAAAPAASPPPPPQPPQLPTEPPFAPEVRAAAVQCLLQLSKHPQWLQLLPFLTSLQKAVRAAASGAAELDGDGDVIDVGGAATSPAVIQPMADLLQKLLASRAPPPPRAAAARAAAGSSEGGPELSATGTVPRRPNAVNNRLPLDANGLTEEELPTRDITETLKALARLARRGNDHWALSAVAAALMLLPDEALYAPTWPPLPSPPPTPPPPPLPTSQFLWDALGRPVMTDGIKLVHL*
</t>
  </si>
  <si>
    <t>C_10276</t>
  </si>
  <si>
    <t xml:space="preserve">MSTSRLLHHVSNLREEQSLLTQMVREAAAAYEHQLLICTVSDYVPHPARVQMVLDAILRYMTDPDAPNPNDIAIDALLLCQAAVHLKTLQDVRAQLGAVQSQLHAALDELYDRTAASAVAPHVHSGSSTGVAAAAAESEAQPEAPAAAQPSRNESCDLAARDVYHPKSGRHLDLSPSRQSPAAAPPSTIASASSNMVRSGPSLHAVSVMLPGGGVLPANYPLTPEAKAWFEDLRKRAEEAEAQQLAMEMASPAISDGSSRVDLVATADPFPPQQSVAAPSAAAGSFSYQHQPYRGGDYEPLAAPPPPPAYEESWQHPTHGSDAGAWTGGDVDATASGSPGATSRGLDNGGVHTTASSGPWSIASGCGGSPGSAGADDVMACGAATGHLQLDSGGDSDMYRWEPQAAAAPGARAAEFEGFNDIPLTSRSGASDASWAQQEQQEQQEQQDEEEDEQAWPPRDQEALDALIAEGAGHAYACVVVEGVPFTWYTKAVFTPR*
</t>
  </si>
  <si>
    <t>C_10277</t>
  </si>
  <si>
    <t xml:space="preserve">MSSGAATSTVASVFSDSLRRALSRADQLAQRNKTRHQEIAENEEDGWTLEQVQSLQSAYYRVDPLHPHFWREVARGVPGKTAAECFSRVFASGRDREERAALAKALRRRPAAAPAGPSGSTKPLTLAAARKWTRQAHEQEQLERLAHLGGLDRDEDDEDDDDDEEEQEEGEVAQGPAAHGRGAAGSRGGRGAGGSRGRGGRRPALAIPDDPTEMRRIIDNLQQKHQADRFITSFLRKQGGWAKWHKAVREAQDRRLRSVSTAAAAAGGSSAALGGGAAARHGPGAGAAGVAAAGGQHDSDPLARVIQRMLARDEAEELREMWRDADEAEGLQPYGGGGGAAGDGGGTAGALYGGDEEDEYDEAREREEEEMRRFLVAEGLLGPDGMPVFR*
</t>
  </si>
  <si>
    <t>C_10278</t>
  </si>
  <si>
    <t xml:space="preserve">MADTMDLDKAGPGPGSARSRGRLPAQLRTLVCERAVLDRADGSAKWTQEGSSVLAAVYGPRQAKLQKEDAERAVVEVVFKPRAGLQGHEDRSLELEIRGILEGVIPLGMFPRTSVMVVLQVLQDDGGALSCALNAAAAALVDAGVPLNSMFSSVSCVLTSDRRLVLDPDALEEQAAAARFCFTYPHHFDLTTAVPAAATGATTASPGADDASATAVVGESVLGSRCVGAFSGDELLDAAALCRRGCERVATFARLSLAKSLQAAGGA*
</t>
  </si>
  <si>
    <t xml:space="preserve">MMDSATARYFGSVTFNGPQELPPPSTLGLGSSRTTGTYANSNSSSALATTSGTSSSSNTNSSSSSSGSGSGLGAVDPSVLRDYAALTNPLVVVYSGDLSGFDMGFAVEQKGVGEYPENACVDLANPRGPLHPRAQLLLYYRADVLTALAAAGALASAAPPADWDELEAVLAAHAAAVALGPGAGPELEAALPPHGLCVTMHTTCGRGGDVLAAIAASVVQTGGTAQGYVFDLEGTPAGSAGPELVAGPGWRHAASVLQRLLAYNAPEGNRTAGPASTGASATNPTANATATSGSGSSSSSGSGTTGGGDSSVQELCRAMSRHFLEGRCLVTLDWDVLLLSAVAKTPLLLQPGVLGVAPLPGSRLCRLSANHDRLYLTPEGQRQEVLDAAAAANGTCTTGDGARVEAAALAASKAPPVDDAVLINRAPYSVLYEYFVYINYELGHAAQTCSXXXXXXXXXXXXXXXXXXXXXXXXXXXXXXXXXXXXXXXXXXXXXXXXXXXXXXXXXXXXXXXXXXXXXXXXXXXXXXXXXXXXXXXXXXXXXXXXXXXXXXXXXXXXXXXXXXXXXXXXXXXXXXXXXXXXXXXXXXXXXXXXXXXXXXXXXXXXXXXXXXXXXXXXXXXXXXXXXXXXXXXXXXPPNAAPDVQSPGLINWYKWALSYTAASLLPANATTAVTATRGAGPDAAAAALGAAWQLVAAAYTPTAVRRDYLASIGVASAGANTTDDSDTGGVPAGGSSGSGSSSKQLSTSGVVALVGGIVGGIVAAAVLLVLLTRRRRHNRNLLGRVVAPRAGPDTTMLITDIQNSTTLWEALDVTVMDETLKMHHDIIRRLLAQHDGYESATAGAAXXXXXXXXXXXXXXXXXXXXXXXXXXXXXXXXXXXXXXXXXXXXXXXXXXXXXXXXXXXXXXXXXXXXXXXXXXXXXXXXXXXXXXXXXXXXXXXXXXXXXXXXXXXXXXXXXXXXXXXXXXXXXXXXXXXXXXXXXXXXXXXXXXXXXXXXXXXXXXXXXXXXXXXXXXXXXXXXXXXXXXXXXXXXXXXXXXXXXXXXXXXXXXXXXXXXXXXXXXXXXXXXXXXXXXXXXXXXXXXXXXXXXXXXXXXXXXXXXXXXXXXXXXXXXXXXXXTPFGTAAATALYGGSVTGAAAAAVFRPGGGRVHSEAHLAARMHMTGGHGPQHVPMGAAMVPGMGVGGVLGMGVGAMGMVGGGRLPSVSAGKGAAGASRFRQAPVTAAATITADSNTPGGGAGGGGSGSLSGGAPVVAGEGDGANGANGGGVEDLERVSGDGHVSQDCGSGTTGTTAVTATTVPDGAARGASNFGGGSLEGGTASADGMNAALGVLSVKKVAELPAGSASGGGTAAEGRSDSFLAMMKMGGSPLPMGGGKVSGNGLPKAAVSNSSFLPSGDTHNRLSNPGVAVRGESITAAAMRLQSASAGGFMPGGAATPPPAAAQAVPSMSSAGGIFGEWRWSRNGSTGTGLGMANGMGPIPSFFGRRAPGEAQSTPLPFFWGGGNATPGGGPTAPGAATTSGAAAVPATASSWWEAELQRVFPVVSPEAVPGSLRSGYPLKSLRVLLSSGRLGLVAYRGLRVRMGLHTGLEGNSYIAFNKVDSSYKYSGPFAETAKYATTSAPGGMVVLSASAFARSLVVYAGHHVLQPAAPEGNAAAASKSAAAALFGTGVIGGGGGDGPVPMSLQSALMRGANASRRQTVQLNLTPTPLLPDDGPPTTPKASGNSASTGAAAAAAGTTSQRQSGVLGSIAAGFSLKRLISSHMGGGGAGTGAAAGGNRSGRDRSSGGGNRSSRDRASGAGNLRGSMGGMRATVGGLIVTSTVAPGEELALYQAVPQPLVCRLALSPPLRSVRLSQVGSLGAPTGCVTVAFMYVVGASTLLNDLPGPAARALDLFQRLACKQLLQTRPPPRRRSDTSTLLGLASDALSTTNLGAYANAHANAAAAAAFGAAGEAAGAGGPLPQAPPPPPEAWSGLPAVCSRAGYLVEGGEGLVLAVFRDPTAAVEWALDCVEALKKQDWEDELLSHWLCEEVLSVGVTGGGNQPITMELSLPPLDESEAGGVPGASGAMPPGTTADGSDPGATGLQTAPGAGAGEGRKAPAWANGRSRRGGLAVSLAPSPEAGAGGGAGPVGEGTEPGLSVAFPPDAETAARQHSNSRAGSDADSGPDGSASRVQRAGPSRPISAVARPRSAAFAPTIEASGGGGAGPGLGMLPRSLSRKPSMARMGARAMTQRVLERGLRIKVGIDTGRASHTLTEASGRLSYRGKVMNRASRVAGKAAPGQVLITEEAWSIVLEAPENRVNSSDEEAEEEDLLLSGGGARGGGGGGGGESDGGALSVAASSRHSRWAPQKCGLVGVSLGKVVLRGVSQPVELIQCMRGRG*
</t>
  </si>
  <si>
    <t>C_10280</t>
  </si>
  <si>
    <t xml:space="preserve">MRTTHVGTQVRELVPSVLLFGPDGKDPRAVAAVASTSKEAVGKEHPAAAAAGGKEGEEGQAAAAAAGEGAAAPAAGAAEDAAAAAGASGAAAGAEAPAAEEETPFAAGVTGDGDGRRASADGEGDADGGAAGGGAEGGGGGSAALDLVLSKLGTCVSRDLADELAVNFCYCNTKGNRKRLVRALVDVPRASLQLIPFFARVVAVLATVFPDVPQGVLSALESQFGGLLRRKDPSLSAASLEPRLRTARYLAELAKFRLLPPGSFFSALKQLLDDFTGHNIDTACALVEGAGRFMYRCAETRQRMENMMEVMMRLKNARNLDQRQGALVESAYWAVKPPSKGSQRRCVVRGRYANIPLVSCLAAGLAQYHDSVGVALVDCVLEDIRLGLETPGAGLYQKRMADVRLLGELYNYMLCNSTPVFETLYLLVTFGHESPELAERLDPPDDFFRVCALLDACGQYFSEGAARSRLDRFLTFFQAYILSKAAMPLDVEFDLQDVLHMLRPHLRRLDSYEAALTAVNDIIAAEVARFGAPLGTIGEEEGDEEDERRGGGGGGGGGGRGGDDTEDDATGGVAGDARSLDEMSGRSSEDEAEDEVDADFEREWNALMGDTQSRLGGLSLSPAGPAAAAAAPGAVGTSGAGAGGVAAAGGAAGAGAAAAGEHVHGHAHQRHHHLHHHQGPYGPGGGGGDGADGEGGGGGSVTLKMLVKRGGKDDRTRELQVPLSSAVAMALRQREEEEAREREEMKRLVLAANRAQQEEQLASLQQQNVGRPGGGGRKGTGYRQAKHTGQLDISVLDDFGPSYDLPFERAAAPPPAQQQQQQQQAPAGGGRGGYGGRGGYGGRGRGLREYGSLG*
</t>
  </si>
  <si>
    <t xml:space="preserve">MESRPGSASSYHSHAAGNTQSRPGSATSVESSNRLSGKPLGAEKLMAACEKIYKSFNPAQVTLDTHVDNCIGQLSVHNSFDDSFIRQVVYGTVRYRRLLGALMDSFYHYNGGAASREDVDMYKLYSYLTIFRLEELNFSNFQRLVDAMTPQKMYVLLKYMFNPQYMREVVREDWLKLYDKEFVDEIIDRLLSWKSESKEMLGRLEYKVTLSRKEDDEKETLGTGYAAARSTTVPQPFNLTQPKPRPLPVEDPPPPPIRAKPAPRPREGPTKEEVALAAAREANRAAAERKAAKAAPFKLRVLERPTNIDKIREELEAERTRELTFKGIRAAPPPPVPNAQVRLNAAAILREDALYRRKQQEEADALKRYEAELRDASSFKAWQNAMLEQDEAARAASVERRRQEMAAAQENAIRARMAAQEANAELARAAKEEAKRIEEDLKRDREEQARLNALRRDAVVEARQNVQAAVEKMSQERRLAAEEERRKQQEDARARAEVAAREMAERRDIILQLKALEKVPKQRVKEFDPTETGPDHGLLETMSLVELRERLNVAKRRQREEEERQRAEILRQKQERESALLEKAANIQRVRRVAAAQAAQRRATSAETIQRKNTEVSKAREADVLQLADKLDAKRAALAAERARLAAEQKRTRFEQMQAAAGAAVVEETKFRELRAGAQREAKTRQENALASATVYEATKARQQNVRLKNVRQELKAKDDFMRAYDEKLAALRGQAGAESAADLARRTQMAQTQRAAEATVRNRTTTTAYRPYEGGSTSMQARLAALGQGMELED*
</t>
  </si>
  <si>
    <t>C_10282</t>
  </si>
  <si>
    <t xml:space="preserve">MAACEKIYKSFNPAQVTLDTHVDNCIGQLSVHNSFDDSFIRQVVYGTVRYRRLLGALMDSFYHYNGGAASREDVDMYKLYSYLTIFRLEELNFSNFQLSTWLLRQD*
</t>
  </si>
  <si>
    <t>C_10283</t>
  </si>
  <si>
    <t xml:space="preserve">MSTSLWRSRQGRMASCSTCGAGVGPSSSALVSRAHYGRKQASLSAERVAAQAPRRCLLAAAMAGNRANEAPQQRMERQLRESAEVEERVVSIDTEEEFLQALDEAGPKLVVVEVQSERVCETGMDEPEPEIHWKLDAEQEQARRMAKCAAVKHTIQRTARECPDVSFLYLETDGSPEREALVQKLGVKVLPTLQFYRDGKLLWEHKGVMQMEAGVVALSRTFKGFATFGRLVGDVNGDTRALIKELNIIEVPTFIFFRAGK*
</t>
  </si>
  <si>
    <t>C_10284</t>
  </si>
  <si>
    <t xml:space="preserve">MGHRPWEAVVERHCERSLRELELDILQPVRQQQQHQQQAAAGPGGAAAGPQLQQPLQQIQAQPLQLPPPPGGGAAAAALVHRYRELCHVLPAVVVGAPHLTSLKVKGHSRVRDRRGSSGGGAAGEQHVLRELCLRACEVASWRGLEGCGRLQHLALVHCRFATPEAAHGLAAALAALPRLTTLELRCATRAGGSSSSGSSGSSSNSSGRSSPTAAAAAARRGSGGGGPGGGGGSGGGVPEAAVHCVLVPDLLRELELDILQPVRQQQQHQQQAAAGPGGAAAGPQLQQPLQQIQAQPLQLPPPPGGGAAAAALVHRYRELCHVLPAVVVGAPHLTSLKVKGHSRVRDR*
</t>
  </si>
  <si>
    <t>C_10285</t>
  </si>
  <si>
    <t xml:space="preserve">MARSFGNETERMDEFSALLEGYLGEPIDAHHPIRTVKFETDGSLRCCVGTGPAASMWLPMYIQGVKNEIGESGDPYIQGQRYYQCYVADPKLAAQVRHTVLPALMLELAGPHLRVSALASPRDVTVVCEPLTPYLHLFSMERCDPDHMDRLALVLRAIKDGFGLLKDSCRRLVQQPQPPAASPTAECSASAASASALASPSASEEQAQKKARRGVVPPVRDLSLQLPYPLRPGTGFMDVRAIGPGVYKPLYSAKHGGRAVAVKFTRMSPDAVRVQRAWAAAGLAPALVLEEARPLPCGMTMLVMEWLAAEDGWVMFWSLPPDQKRRLHGEVVAALRRAHEVMVDDGRGGRLPGVHADLRQANVMVRGAAAAASGSGGCTGGGGEDAAAGSGAGGSSISGGAQVQVQFVDFEWAGLQGRTRLPRSICQRLSGYGGGCQVTQEYDRALWEHERVQGPL*
</t>
  </si>
  <si>
    <t>C_10286</t>
  </si>
  <si>
    <t xml:space="preserve">MPNTQYKGEEDLPIVMGLVDKELSEPYSIFTYRYFLQQWPHLCYIAYDGDKPFGTVVCKMDMHRDRALRGYVAMLVVDKEYRGKRVGSELVKMGIREMIAGGCEEVVLEAEVVNTGALKLYQGLGFVREKRLHRYYLNGVDAYRLKLLLPLTEEKKAALAAAAAAEAAELEGVELEAAAVDAGAVAAAAEPAIA*
</t>
  </si>
  <si>
    <t xml:space="preserve">MWPAQRAVAGLSHGSGSRAAQAFPKAGAGAEGGGAAAEREGAKRRRAALRLLGELLAAGVVSSATPLLTVLKDLALPDYKKDREGAITALTLLGSFARPARELLLGLQLPAAALAAETAVPAELAQPGAAAGLPLDLAEALAALRAEQEALQTELEKRFVLPTSEAGVLSKVFDRAFEAAAAALGEDHRQLQEIEAENSALVNTRGDLPAEAAAEYERRRKAYEALHRAVAALAEGLGRDMPVAAAEDAFTRLGAGDSASKEAAGKDAGRDAGGDAGAAPEHAFEDPDVRAFYESLPEVRE*
</t>
  </si>
  <si>
    <t>C_10288</t>
  </si>
  <si>
    <t xml:space="preserve">MASLKPLSAKALACARLPSAGALRSSSRILAAPPLSRSAAGRAQATSRVVQAATSPRMSFARAKVHAAQSIARRPEPTEAATEPKLKVLLKSIGAKVANLLKPKPAPLQPLATYILPDGVLSPEADPSSSSGLARLKALGLRLHSRFSIWVDQVVYECKELRDLIRYGPSRGRLPAPALTPQQVALALAQEEEVFRLSDTPPVPRTVAALAGPLPPRRGSRLAALLRRLLRQAAALLTPRKAAAAQRPSTTSSTSAGASSAAAEPAAGAGAAEVLDTSPSLPVSLHASTANESDTPFAATTAPVAAAAHEIADDDDWVRRVWARAAAAAAADAGSTGSSTAGSSRRQSFVSGSSCEPAAAAVGSSRNNTSSGGLSASDSAGTATSASADMVTAADYALVEPAGADEVDEEEEADGSSSNNEDTTHYSQLARYASSSSSSAPSDDDSESGGENVEDTGSRRHQKQGRLAAMSGKAGHGARVGAWVAASRAAAGSGGLKQQRRRQAVAVAASGYQLVKMARPATAAVYDEGLMG*
</t>
  </si>
  <si>
    <t>C_10289</t>
  </si>
  <si>
    <t xml:space="preserve">MRIGFAPEADFRAKLASHSHGMLGHNA*
</t>
  </si>
  <si>
    <t>C_10290</t>
  </si>
  <si>
    <t xml:space="preserve">MPPTYVPPTTPVS*
</t>
  </si>
  <si>
    <t xml:space="preserve">MLESELGLALAASSRAEAAHAAELAKVLAAMEAQQREVLAALRAATEEAAAARRALAAAQDEGRRRDGLVLKNQQLESARHFDRVAQDRELRLMQTAHNRQMAAMQVTGHGQG*
</t>
  </si>
  <si>
    <t>C_10292</t>
  </si>
  <si>
    <t xml:space="preserve">MIKASGSAHDDKEAEEVALALHRAGVVMRHHDVVYLRPEEIAEVVMQVLPGGKDDASQKLAKIEEELTDLDKIHEQVDKQANNVTTRLLTVGYVVLFVQLISFIYLTWWELSWDVMEPIAYIISLFYSLLGYTYFMATKGGVFDLQPFKEFWQTHYKQKKASAVQFDAERYEYLLKMKERYKRHLAHAALRR*
</t>
  </si>
  <si>
    <t>C_10293</t>
  </si>
  <si>
    <t xml:space="preserve">MATASINGLEYWFSRSPRYESLVDDEAAKTAILGGVARVLLGLGLGGSGAAAGGEPWPFAALAKLPSGVYKLEGEAVAASSSSGGGSSSGGGGTGAEQQAAVAAGAAVADRAALGFLLGHYAYERYKGSGSGTGAAGGSTAGGSTAGGAAAGGAAGAEAEAEGKARLVWPTGSNRAHVAALARGFVWARDLITTPAEDLGPQHLAAEAEALAAAHGAAFRVLQGDELLEHNYPAIHTVGRASHRWLHIDTNAFNVGVAVGPGRPEGGEAQGLRALFAMLCARYGTAA*
</t>
  </si>
  <si>
    <t>C_10294</t>
  </si>
  <si>
    <t xml:space="preserve">MLAIPVPAAARAAEQDAGLEEGDLEEEPLPLLLCAAVLSSDTPLSALPPGSDPLMSVQRTDHVHAMAFLPPQQPGTAAGAGVAAGDTTAPPLLAVLHQPDGGASVGVRLDCLELELGLWGQAPGKAGRGQGQRSVPAGGILAGEPRLRAAMRSGPWAARNLHPTTSLLLPYPGSPAAPDLPPGVITVSSRSAVLYSRPVPLAQLAAADAAAAAATAATGPGGKASRTPAAAATGPTEMSLDEQEAAAVAFWDELYGRDGLDDAAAGAAECAVPRMELVSYGGCMGGLPAAGEMLAPGVRVEVGAGAAALAAVLGAGGGGGGVSGGGSGVSSGDGGGGVSGVTALPFAAVAVPSVLRYLPPSPGADGLEDPWLVVSSGLGSAGRLARCRLGMALEPYQADGPTVLVTLPGLAHGSASLLVADVGADRLVQVVQGGGVRSVQPLAQGGGLAGEWHPPAGEKLSLAAQCASSSSSGSSRGGGSGLLAVASRTALHLLRVDAATGAIAHLSATPLQAELSALALAPALPRLLQPSAAAATARASGSPGLTGEAAAALVLTGQWRSNRVEVASALNPGRPMLALDLEYAAAGADSGAEQMPRSLALMPLPGAVAGAGAPPAVALLASTQAGRLFAWQLQPATASGQQQQLQPPQPQQQPQQLQAGPCYSVRLSNLPVEMRAAEGPAAGPHGGGGGDGGGGYMYLHSSSGGAVLRPRAAALLRGGSSSTGSGGSSSSSGSGSGSGSGWLALEEQLEVVRVHGTEDAQPQPEHEPADPELFEAWAAGAGAGARAGPGARHGAGVAEPQPQPAAVAGAGELQQHGLLSFLELQAGPAPGGANGSSHALVLHGTCPTGPLVAQVLAVARPSPLDAATATAAAPEEGAGAGAEPQGGGGGGGAAGAAPTTAAAASVAAAAVAGCLEVEACGDPVLLAGCQDGVRAFQVHIDDAARDGSRAVRRALRLDGNDDTAEDDAEEEEDEEDLHAALAAALFAADGDEEEEAEAAESGAGGRRRGGARRAAPEAARALRALRARLQEEEDAEVADDSDPDAEDGAGPSGGPEGAVSGSGGVGAASAPLRRLLRDVQRDWSRRVTLRPVAHAPTFARGAVVTSLTCYSPPAGGSSSGSSSCGVGLVAAGDFLGSVTMLRLTVSGAAAGGRHGRGRVALAPASVDRRPVFAQAACLASPRQ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LRHSVTRMCVVSPGLQLRPHASGQPGSSSVVGSSNSSGAAMDAVCFAADGAVSLVRCAPEPAATHATAAAVAAATAATAPAAAWTDGGGALQRLQQAVAELSPEEAALLSGVDADSYCQAFGWPLVLPRTTAAGAGLAGAVAAGVATAGGGGGGAGGGGSNPILLTML*
</t>
  </si>
  <si>
    <t xml:space="preserve">MLQVKAQERAAAARIAALLQSSAAAATHTSTADAITSNPGKGGGAPPGGRAAAKARSQQAAVALMRAAAAQRSAAAAAAAANPNAKDKTTAPTTLQVDHHLVACQVFGLMGKFAARAAAQKLERGGGGSGNGGAYVAKGVVTGGDDNSDRQVTEQQAAVVNLAAGLPVPSQLPHVADATAEVPAVPAAVVVISDTARPPPQISPQASTASPEAVGPDSNIAAADGGAVPGGGALTLRGGGGGGSVAAAKPATLPPPPVALCSPQTGMTAPAASVATPAPHLLQPGPAPAPPYVLPPARCPGPACAASNPWPPTIAATPGSPPSTTAYARGGAPHAFAPPPWMPEGGCSGFFTTQMQLPTVTTAVATTASGAPVPAGANAAMVNARCYSLGVLPVTGTTTGTTLDASLGAPPGPGDAAAALDARTDSRLGPGCDGGSTNNVADTHTHNGTSAIKTAVAITAGTAGAEVVLEDCSIAAAFAAFAATCAAGAALSSVATDPHYNNGGGGDDDAPMPDCQQPLPDPAAMRFASEDFYPSKPSADSGPSPHAYVDVAMAESGAGADTHTRTDPEADADAFVRNAWSDCDDDALSGGIFASGGTAGVTGSGGTGNGSGVEPGYLAQVPGHMLPPADVERLPRCDLGASGAALPAAPAGAGVADAPAAAQAAAGEDSALCRVTVLLKAPPREPQRKRPPQRDPHQQPHPKRCNAGCPSAAPEQWHVHEHLHEFMQGRWDGMPVEAGAMGIVVKGNETHNRDVTTDGHGYMCMAKEVAEGPDHVAVWEAPLDELDCAWLSSLFNENDAAVE*
</t>
  </si>
  <si>
    <t>C_10296</t>
  </si>
  <si>
    <t xml:space="preserve">MEAEVAAAAERYSCARREGGGSHRGGRTCQGLLLRXXXXXXXXXXXXXXXXXXXXXXXXXXXXXXXXXXXXXXXXXXXXXXXXXXXXXXXXXXXXXXXXXXXXXXXXXXXXXXXXXXXXXXXXXXXPETDNALTELATTVAAAVAAATATAATTTTAATAPKPAAAARKGRRSQKQQAAAATAAAAHSVSVAGTQALAPEAAPSAVGAVVVSAVPPPASVVAVASGSAAAGTVATTGRVLRMRHSARLAGVVRLTTSSPARAAAVAAGVAAAAAPVAGVAEAASDGTNGSLRSLAQAAINLRPAPGKLTAKQLKVCADFADAAYVKARKANVVARAALEKAKSSSGKPAPAAPAAAEGVEGVVARDLCEAMTKAFAHSCAPSRGQGKRLLQRQSVGALGAAGAVMAGAMQQQLLQVVDATAAMQAAAAVHAAGQAGAAAAAAAVGQQAACLQPTLPGVLQLLGAPPMYEPLRPGYGAGAGGFMQQDPAGGCPPYAAAAATAAAAAAAGQLATGAQGMSLAAAGGPQQAMQQMQAASLFQAQQLQQAQCMWMQPDAPATAALVGAGVASAIGALVPPPHWGNQLASVPSQHHLQHQHLQQQQEHQQYHHHQYHQQHNHQQHHHLLPAACAAASAAAGPCWSAGPPLAPPPSFPTPYPPLAGASGGAGSSMQYVQQTQPQQQLQQSHRQQHMLEAPAPLAYQLPPPQHQHRLPAPPCYSAGALAALSVPAPATGAAPLADAATPTPCWEPAGTSTQQAAAALLAAAAGGAKADDLIEDIGGIRNAAEMEHPFQVPPWSGGVYGGAGGPGAAVAGLVTAASAAAGAAGIAAGEGGHAQTLSTAPRSPSPSYAYHVFRQDLDCGGDAEAVDDLEDDLGDLMASDSPPLPLDLEDLPWLLPPPPLSQQHQQHDVQHLQHSQHPPPLHQALALAPPAGVASQE*
</t>
  </si>
  <si>
    <t>C_10297</t>
  </si>
  <si>
    <t xml:space="preserve">MARGKPSASGGSVARTTRSAASKNAQPARSPSPVPAKVASGRKRGRKGGAAPEKSDGGEHVDEQAEREAAKPGDRITRAQTSHDIVEPPQEEHLSGDEDEGPGSPPAGSLPMVKPEPAYYQAP*
</t>
  </si>
  <si>
    <t>C_10298</t>
  </si>
  <si>
    <t xml:space="preserve">MPHPCHTQDVLQNTVGGGKPKMKWHFNRNGWPASKAGPPPATEEAKNKLVDDLQVGLRAAKGAGMHCIITPTTSTASADFCGEGAAAVVQALKGPNYKVSIDDIFGFVCDDKGVCEAVPDVHLSEGMCAIPWETGKK*
</t>
  </si>
  <si>
    <t>C_10299</t>
  </si>
  <si>
    <t xml:space="preserve">MGRSYSGCQTPSTSSGISMSSSPAGGSVNSGSGGGWAGGIRAMMASFKAKQRAAEQAEEARIAKEEAEAAAARAHEEAVAALMRNGATRPQAEALVRRRRSEAQRLGNRSLKRLPRQAQEIEGEKVQEGACAAALRRELAVVAHQASLFGGFR*
</t>
  </si>
  <si>
    <t>C_10300</t>
  </si>
  <si>
    <t xml:space="preserve">MECLTFESLAFGWLALARKHEPLPCVPSSAACEEVYDMSPLRHWLDEARWAQAAYHCPTADDLVAALGIEASDLLVHEATSSSAAAAAAAAAAAAASSASGSSSSSASAAAATAARPGTASGPGLGGCRPAYFAAVHHASRSVRLVVRGTGHLSDLLTNLAGHSSPLLSGYAHHGMLAAAQALLAEGEAAGHVRRGLAANPGYGLHLIGHSLGAGTAAIVAVLATTDAATAAALGLAPSAAAPPAAADGVDGGGGGATSSAATPRAVRATCFATPPVMTAEVAAACAAYVDNIVYNADLVSRCSVLSLRRLATELSGASQEVLSRSELAQAFQRSGALGLANHLVAQALCRWTPKAEHSNLNSQSRAVPPEAAGGSGGGGQGRSAVAEGLSLLGGALNRAAAAAMAQPPETLPHGRFSQLAAFGNQLKAAAASAAAAAAAEIHSAAAAAAAEQQQQQQQQWQPQHNNPYQQYAAPPHNGSPGPSSFGSAAAPHAGPPSASMLPPLVGAAGSGPAGAAGSPLRRATTDSQGANLLAPPPLLAAAPPPPPQPQQPARRGGLFGFMGELKAVVMQHPSALAAATAAAAAAAAAVLTPYGAADPHGGPGYQPPYPQYQQQPYLQYQQQPPPGVHLQPLASPPVPGAMPATGVPAAGTVMGVPVAVPGPALQQYAAPPAMLPALSPSQRREVRQLGSGGSLLEPAPPPLLPPMPGSGAGPLRLSSDVQRTASSAQRGAAPAAGGEAGVGAGAAGAAVDADGYQYHELLLPGRLFFIERKGADATASFRLLRDAPPGQLPDFRGGPGPVGPEAAAAGPSDLRSGLVRMLLKRSMLRDHLLSHYMAALERVVAQAGTHHPNPLYTS*
</t>
  </si>
  <si>
    <t>C_10301</t>
  </si>
  <si>
    <t xml:space="preserve">MCLRLPAPPGRACPLHLFARHRKAPSRSDAPPPPASADTAPAAAPASTPASASASTPTAPYYLSSNNNGTSSIQRSADSRTLVSATQHRKAEAAAGQPTSPRARSMGRSPSAAATSYARPCACAGHPPATSSRRTSSLGPVVGPITNVAAGPAAAGASSVAAFASVASSHINLSRQQRWSQCTAAARARAIDTSSVGCAGVAAGVAIPSGPEPAAARAAAANVLQALRDLLWIDRMVRGTYIAPHRRWKSAGAQPSAAAASQQQLLSSGPTRPNPPGGHGQARAWEPPPLQQLQNSSYDRH*
</t>
  </si>
  <si>
    <t>C_10302</t>
  </si>
  <si>
    <t xml:space="preserve">MAAVQLFCRASNARVHPDKSKAMGLGRFAHLTGTCPHTGVPFTTGAVTHLGVPLSWDSDAAAADLYTRRARGMAFVARLWACL*
</t>
  </si>
  <si>
    <t>C_10303</t>
  </si>
  <si>
    <t xml:space="preserve">MHQGETEGSHDIAQHLTQQQQQQQQPTAKEAGEEEEDLVYRLLPPFKDADAAAAPPSGDATVSHDFGGMGAGAGFPAGSARGGSGGGGGGAVAKGRYRDMYEHLLHDFEGNKDEIRDRILTGDWNQRRCYPLAGLWVRPRRQASPAASPQGPGGGGSGSNGSDSAGAGEREEGGQGEEQLVCAALLRLTLEGTKDACGAKSHLQVLYMSTCGPEAGGESRRGQGLGRLLTRCLQRSAHQAELERPLAVVMALGWREPPSRRMAAGRRRRAWLRQQQAQ*
</t>
  </si>
  <si>
    <t>C_10304</t>
  </si>
  <si>
    <t xml:space="preserve">MTAGSLSGDLLRRSEWRSGGAALLLVLGSAAAAAAAAAPAAALAGQQQQDVSASGTGGRGGGGGGGRGGGGGGSTRGGFFFQAAGSPPGDGPYSSPAAAAGTAAGDTLSGGGGGGGGGGGGGGGGGGGGGGGGGGGGGGGGGAGAADDSGDGGGGVGREGSVLPTLGMLISASHVDRCAVTSIDGTAVIVATSGSSSSSRNGSSSSSGDSSSSSGGGLGGNADDGGDGSDGEDAGGFGDVGGGGGGGSIARGSSNGSSSAPLLLGEDAPCLNYAGYPTPMLLWGQYCRYLTDLDGDNFVETNCRGRPGVSGAPLWVYVPPKPLVVQQQSAPAATPAAPGAPAAQPDAGGSSSNSSSGIPAASKDASNSSQGQAEQQRQQQRQQLQPQAARDAVR*
</t>
  </si>
  <si>
    <t>C_10305</t>
  </si>
  <si>
    <t xml:space="preserve">MRGGRRGRFGFDGGRGGRFGGRWGPGGGRFGGRYGGQGWHGNGEGGEGGGEGGEGAAVEGGEGAAAAEGSAAGNGTDAAAPHGAGEGAAGAGGGPGGRGGGGGGRFGGRWGPGGGRWGPGGGRFGGRYGDGDGYHMAGRGGRGGRGGGGYGAQYGPHGGQQQHPHPHHQHQHFVPRPRPPSLLEKLLQRELRQERIWLLQXXXXXXXXXXXXXXXXXXXXXXXXXXXXXXXXXXXXXXXXXXXXXXXXXXXXXXXXXXXXXXXXXXXXXXXXXXXXXXXXXXXXXXXXXXXXXXXXXXXPAEGSQQQQQQQTQTQQPELWFPPGMPDSPMDPKELLRLQLAAAAAAEAAAGVVDVDDDFLLGEGEVPEGGVGMAGVAASEEAGGPGQGQGPQAWGDAALEEEGAEGDGDEGEEEAAGEVEAHGAVHEEEHDEEFGEGEAEAVEA*
</t>
  </si>
  <si>
    <t>C_10306</t>
  </si>
  <si>
    <t xml:space="preserve">MACPYATGISLKHLLQRFVSELAADLASQLLGAQQQLAAEAEAARARGLPEQDAWQWRQSGAAQQLAALRLGHGELCAVLGRWELXXXXXXXXXXXXXXXXXXXXXXXXXXXXXXXXXXXXXXXXXXXXXXXXXXXXXXXXXXXXXXXXXXXXXXXXXXXXXXXXXXXXXXXXXXXXXXXXXXXXXXXXXXXXXXXXXXXXXXXXXXXXXXXXXXXXXXXXXXXXXXXXXXXXXXXXXXXXXXXXXXXXXXXXXXXXXXXXXXXXXXXXXXXXXXXXXXXXXXXXXXXXXXXXXXXXXXXXXXXXXXXXXXXXXXXXXXXXXXXXXXXXXXXXXXXXXXXXXXXXXXXXXXXQEEDVSHLVWSMARSGHRPPRSWLHGMCVDAHAALPGFRPQELTNLLWGLVVCGYKPSAGWTAAAVTAAQAKLSSYKAFELAVLLWSLACLEAGPLLPRTFAPELFFHSYPKLAFFSPQALVAAYSKMDVCKGQELANILWGLSRIRFRPRQRWLDAATSAATRLAEQGGLAYWDLVTLERAYGTFGALLPPPVVAALQAARAAVEAEAQAAQGGTGVGWAGEGAGAAPLGGGLGPRQGQGQGRQGRQGRDAEAAGPAADEVEEVVEERAHEAEEAEEVEQPARQQQEPPRLGRQQGRGQAVAAQAAAGPGAGPALEDAAEDVFGGSRTLALGRRSALGQRRRQQQQQQRGLGLGLGLGAERPGHQLTAAGAYVDAAAQSDDESGAEGATEVSPELREAVLEAPAGPELPRAPAAAMAATPPPPPPRSQPEPKSMLEEVSGAGAGPDMAAAGATAAATAAAEKAAAQAKLSAKERRRDKRRQDRLEAKQPPPQLQQEQSEPDSPAPPKRRRGKAQGAAVGGDAAAPAAAAVPAQVPAESAAPAAGASPQVSPAAAGTSAAPAAAPATTAVAEEVPRAASKASEEQQEQQQQQQDREKAVKAAAVKAAARKAARRRAVLGGGAVGDTASEAGGGVPQ*
</t>
  </si>
  <si>
    <t>C_10307</t>
  </si>
  <si>
    <t xml:space="preserve">MLEYIRFRKFWDLMHERDRPWHYGAVLHLCTALPPYSCERYAAVTAGTMQRILARRAKMSRTGQPISDEWMAQLWRLAAQLATGGGNAAAALRQLQGAAWSPFRDQDYVDHVEKLLPLLEETEEVGHVAQRHMLPALQRLRAETSQLQGAMAARALARDQVLGPYRPCSAADPDSWPPLTADEAVEWRYPPVQYWGRPEELRQQAGWQRQGQGPGGRGAGEGWAAGHEEAEGHIGEGNDDEEEYEEEEGQWAEFGGLEFGSLGAERGLMKRV*
</t>
  </si>
  <si>
    <t>C_10308</t>
  </si>
  <si>
    <t xml:space="preserve">MQIDDCVEGRLDNSLCCGVWLRPPAGISGSGVGGVRGGGGGGGGPSTLLAAATIHLITAGGGSEGRHLLLLVRCLQLVALEQQHTRMAVVVMDASVKPFWALMGFQPKQATLGGPGCYVTAHTSSQCARNAGPCEVWFAPLEQVAKEAAGATAMAGAGARSAAELAAGSARSSRRGAAATTAAAAVTAGLTGVAAAKQVVAALAAAVRAKLVVPERRSKLLHEIQKQQQQQQQQQQPGGQHENPHCHPHKPDGEGGGSRRAQRSSGVSGLAGPGSGSASRRTTREPSPEGEQEQEEAQGEEEQKEAHLAVDALRRHKAAATAPGAAAAGTAAAEAAASGAAGQLPPLWAADVRGGVLLRLDGAPVPGLKLWLTPAGPTASQAPEVEGTAARTEKAREEEEDGCEGHAALAPGHLVRATALCGELWAELDTLLVARGRRQQQAALQVLLLWLHMLAAEGGAGPHGEGKGAEGGGGLESGGHKRVNRAADTGPGWGSGGGGWGGVAAGGDGPRVRFRVLGAPS*
</t>
  </si>
  <si>
    <t>C_10309</t>
  </si>
  <si>
    <t xml:space="preserve">MEEAAAGIQRLVSPTDAAGMGPGGVSTPPRKVTSAPDSQSMQVRACAQLRGSNPWRPSGGGGGTDLHSGLMPQPPSQPPPAASPPRASLMAANGGFASAAAAGAAAAAVASSAMALGSSPGRGGGVPPAPPQQLVPIPPMPFGASSLGLHVNSSPPPHGLPPAGPGQAAMLAAGGGSGRERRNSASSTDSPGPSTPGSTSGPGGGGGGAGSLPHTPTAAGCSSLKPRPPGEAPLGSRASRKFSHLANSPAAGGALTFGPASARHLHLHTGSGIPEEFLTAQRSNSGGGGGGGLTSTHSFAANLLYNNFMAGNGSQPGTPVSSSRPGSGRNSSARSRPVAVLVDAVRTKDDDKLREAIEAQRGPQGNILGLNDRHHVTCRTPLHEAAMSSCTSMVALLLAAGADPNIPHPTQGPPLLHCAAFGEVDTMQLLLLEGADVNAGDVEQQTALHFACAGGHVDAARLLIKFGADVRARNEDGQAPFDLAQPEMLRLVLGGRPPLGSTGGGMPSSPGMVPLDLASLTAAAAAVHGAAFGSGGGVRRRQXXXXXXXXXXXXXXXXXXPSQPVHSPPPAPGQSPLRHPGELAPAGSGTLSSAAATPAGGAAAAGGGGGRAPASPLLSDGETVPPASPPTLTLPGGVRRQLSRGAGLGDILHAFQQDDAEMVKRSQPPDATAHVSSAQGHAAHGHAPLPPSGSHHPPGIPAGPSAAAAKFKDTPPRPPSGGGAAAAPAAPVGFMPSAAAFAAFAGKAAPGGGASNSTAKGKDEKKEEPQQPLLPFSMPETSMIRFGIPLQVHAADEAEASAGGGGGSDGGAADADGLRRSSGDGAGTASRQSTVFAQLEALEHEMSLYKKLKHKHVVGYIDARFDTKTSAFYIFLEYWTAMFTIAKTEEGPPRPKGIGEEAKRFLDKCLQFDPAKRPTAAELLQDPFVARVGAGPAAAGNNNEDRLQHSF*
</t>
  </si>
  <si>
    <t xml:space="preserve">MLATGQKGSNSDVIVWDVAACAPKYKDAKLYVWDMATGKIVAKHGLEPGKRITCSAWSPALANGRAYTCATAAGEELALWTVDPFTGMVSGQKVVLGTVRREYTSLAFSADGAWLYGGTTSADVVTVNVQRASVQMTHPVCSGGVGALLLSPDGGGACLVGGRDGSLSTFNAAGGAWRELRPFAKVPGCVTSLSLSADGGAFLVGTAQGGVYRLDRTSLQLHTISQAQQGQLTAVAFAPGQPEAVATSSTDGSIYVWSTADYTLQCRVQEPTQAGGALCCVLTRDAVISGWGDGNIRCHARAAGGATCAQMWMIPGAHALAHSVGVTALRLSNGGAFLLSGGMGGELRVWDLRSREMAAHMKMHNSRIVGAAVMADDKHVAAASEDRTWSLWDVGSERVRTTWRGQSMFRGMAVSADKVSVVTVTLDRKIQMWDVEAHGKEVGCVASDHRGAAFATGGADQAVRVWDWRNGGEVGGAACHSAPVAAMAFSPDDAGLVSVALDGSTCFWQLT*
</t>
  </si>
  <si>
    <t>C_10311</t>
  </si>
  <si>
    <t xml:space="preserve">MWLRFLCLTCGINEAPPSEVDGKSPQRALAQGTSGSPPASTSCPALETCDTEAAATTVLPPATLATLTPPYVRRHQRTITLDGSEGSFISVGVPAADCFGNEAADPGRSDGGGGSPSHASALAAGAAAASGTARMSRNSPALPGHHGHRRGAVTAGGGLGGGGGGGATCSPPSWARRPGSAKALAYGSGGGAATASASTPAVPSRFSLNGAAPVSRGAYGYTGAPTTTTTTADCGSISTGSMCGGVGCGGGYGGRTAGGGVTDGGCPPSQQPQLQRPSGGGGGGRLHRRYYAPATSGTDPAADAAAAAAADTATAADSAATGTAVRLDGWPGFADDAAQDAAAASSALQQAATAAACRHMAKAHATADAADADADADASSAHQAVAAAAAAVAGVEAGGDTTANEADAEDNSSIDSAATVVLVEREAEAGGAAATAGEFGMGPTTQLPWGPNAAQRTLLPSHPQQLLRYAPLLPLQGPRSLLPSAAGPAAAANSVRPWRSCKDSDAAASAPASGVQQPLAASGTSGERGAATAVAGSAAEPAKAEVVATVDYKEQPWEQDRAAALQQQCRELLQQFPPPLPFAPSSSKLLMKEACPPRRTVTGSSFGSCNNSISLRVDLSGNGGLGVLVGDRDDDVGDDRGVAEGGAAACGSAPHGVVFATRMGAAVVA*
</t>
  </si>
  <si>
    <t>C_10312</t>
  </si>
  <si>
    <t xml:space="preserve">MPPPRRPPRQRFSSAAVRLTSRYKPPPSMAPTRPRNAMAPPLSARSSSPGLYGLSAPPAALSQTQLPSVTLNSDTAVPTQSAAPPPRPAKLPEMLLLPDTTTVPPCSAVALLPLMLLRPLSDTTAMRASVPMAPPDRAALPSSRLPPTTSTRATFTPSMPSSITAPPRPLGAVFEVTVLLPVMAMLSACRQRTAPPSLLRTRPRRPQVHARVTHAPTWIVPMGILVKNAPPPCAAQLPSTRLPLATSSRSMRHSHTPSAYTAPPSPPHNVPTTMLPDTLLPSVTSNTVRCCSRAAPPPSFSAKLPSTLPPSDTISASTRPRLPSTRLPFATASRSTRHSHTPSANTAPPRPAAAVLPDTLLPSVTSIRPTCRTRRAPPPSGPSASFPSMLLSPEMTRPSSVTHKATAPPPCLARFPSKWLRSRTATRLPSTRLPLVTASRSTRHSHTPSANTAPPRPAAAVLPDTLLPSVTSSDPTWSRRRAPPSSPPAALPSTLLPPPTTTAPTRLPVHSAPPPPDALLPLMRLPPSTAMEVRFHESPRPCEWMAPPAP
</t>
  </si>
  <si>
    <t>C_10313</t>
  </si>
  <si>
    <t xml:space="preserve">MARHSLLLLGVAATAALLLLTASPFAAQGSTRRYSNPAQYICNDPDLTTLCRILRAAGPDSKAAAALQDATVSNTVFAPLDSAFSQDAKRVASKLSLGAFEKIYTSPKQADRLLQNLIIPGQARAISSNGFKTGTDYKSMLGQHLYFKGAWFTKDLYVQSEEVKAKIIQVDIPAGRSVVYTTDRVPLPSAPFLGIGHH*
</t>
  </si>
  <si>
    <t>C_10314</t>
  </si>
  <si>
    <t xml:space="preserve">MKLVGVGLLTYKGDATPPAFIGMAVDVSNFGYFQRGAVREGIMFIARTITQRTAPGMRQTVKNEEYLCHVHVKDNGVAGIVVADGEYPTTAAFSVIGKVLDDFMQQHANDDSWRTLEADSTLANPLLEAALTKYQDHTQADKIAKIQKDLDETKIILHQTIDSVLKRGEKLDALVDKSNDLSLASQMFYKRARQTNSCCRFM*
</t>
  </si>
  <si>
    <t>C_10315</t>
  </si>
  <si>
    <t xml:space="preserve">MDAKLDALAADVGGIKSEVGGIKAQVEAVKEDVGGVKAKLGVVEAKVEHIDAKLEDMRRVFVGIKAGQDSAPRPS*
</t>
  </si>
  <si>
    <t>C_10316</t>
  </si>
  <si>
    <t xml:space="preserve">MPAVSSAAGLLSLLAEENDDLKQHALTHLNKVVHDYWFQISGSIGSVEALYEDDDFAHRELAALVASKVFYHLGELDDALNYALGAGSLFDVEEQSEYVTTLVARCLDQYFEKRVKAAEARGEEAEAAVDPRLTAIVERMLDKCLAAGQYEQAIGVCLEGRRLDRLEGAILRAPAGEARTRVLKYALRVCQQLIISREFRQQ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RGGGLGQGAMRSTVSKEAAQPQACLAALGTDDEEALEDVKNVLYSDSAVAGEAAGIALGLLCCGSGGERVAGEALAYAHDTQHEKIIRGVALGLALMQYGREEAAEALIEQMTRDADPIIRYGGMYAIGMAYSRVAPFRKRLDKFITEKHEEVMCKMGAIIAAGILDGGGRNATVGLRSRSGYFRRTSLVGLAVFTQYWYWYPLLYFVSLAFAPSALIELNADLKMPKTSFSCNCKPSIFAYPPPLTTEVKEAKAKVPTAILSTTAKAAERQRKKAAEKEKATGGAGTSTSGAAAAGDAKAADAKPAAEGGDKMETDEAAAGGDKDKAAAGKDKKEPEPSSYTLENPARVTPAQARFVALPATGRWQPVRAGGPATGIMVMRDTQPGEPVELVVTQGDAAAAAAAPAAAAAAAPAAAAAAPAAAQPAAAAPASGGDGDEPPPPAPFTYDG*
</t>
  </si>
  <si>
    <t>C_10317</t>
  </si>
  <si>
    <t xml:space="preserve">MAEPVEVCHWKRLTPDILDKIASKLHPNEVAVGLKLVDRSVCACLRQQYRAPLQLARELPTWLVASKLSSLNVSEFALADQPWPASSMVSAFLAHFGKPETWRGLTLRQRRRLLCCAASSGDAASLDLVLQHCGCHPPQPALIAAVLVGDVRACEKLLAAGCEWSAAPLEAAMRAGQLDVCRLLVSAGCPLPGWPDRKDALGDLAATAARGGHERVLLWMESEPGLAFGPAEPFDRRKTHYGLVSAAAEGGHVELMELLDQQQAGGNTAGPQLYNLESIAYGCTLEVLQRYWALWVEGQGWTGGPGPYGIGGDGVPPLPVGGGGTGRLLAAAGASPTPDWAAKLDFIRSKRPGDSFDWIHNWNAARRATLLPDLLPRLLHLAAVGVDFEFECDLDAACVAAAGHADALTYLLDNTSQTVNERVVDKALTGCGDGDAGRQLQTLQLLAARGCVFGPGHVATAGAAGAAAGVLRWLAESVPDTAAARDGAAGAAGAVAAAGEAGTGAAEGEVVMSETDAWSAAFTAAAKGGGADLPLLRYLHEVRGAAVDLVAVAAAGSEEALDWAAAELKRAGQPLPVWTAEQAWELGASGNRIALDWVLRSGLGPAWPDAAYTMEARFRFPAVQAWLEQGGATDRLDDEGWQRVVQEGMRVPGSDKRRDAWSPWQRRWLADRYLGAARARGGAAAEAKAARVLADVGLAAAAGGVRS*
</t>
  </si>
  <si>
    <t>C_10318</t>
  </si>
  <si>
    <t xml:space="preserve">METSFSSLLDDETELEEDEVVSDQEKEIDESLLIANLGLSPETMDALANRGIFSLFPVQAQVLEPIASGRDVVCRAKTGSGKTLAFALPVVENLLEEDRKTRPRKGRSPRCVVLAPTRELANQVSREFESVCPALKVDSFYGGVSISAQMRSLERGVDVVVGTPGRVIDLMQRGSLKLDAVRYAILDEADSMLDMGFEQDMETILGAMPTAAANERQTLLFSATLPKWVKSVAKRYQQNPLTIDLVGEENTGRLADTIRLLVQQVEGAQKMSALQGVLSMYGNTAGGGKAIIFVNTKAKADEVNLAVNEFAPCDALHGDISQAQREKEDRKTRPRKGRSPRCVVLAPTRELANQVRPLQHLVCSPPTQPXXXXXXXXXXXXXXXXXXXXXXXXXXXXXXXXXXXXXXXXXXXXXXXXXXXXXXXXXXXXXXXXXXXXXXXXXXXXXXXXXXXXXXXXXXXXXXXXXXXXXXXXXXXXXXXXXXXXXXXXXXXXXXXXXXXXXXXXXXXXXXXXXXXXXXXXXXXXXXXXXLFREGKYAALVATDVAARGLDIPNVDLVVHYDVPQDNEAFLHRSGRTGRAGKTGTAVVLFTDRESRALGLILRATKVSNAELVGAPDPADVMRTASRSVLGKLDKVDNGVVDFFVPAAERLMSSEQPSRVLAAALAAMAGFRTVPQPRSLLTYEAGFVTLRLMTSKGMVVDGIRSLGVALKQLTAAAPAGPARTALADVDRLIGRVRPVEGQPGDAAEAGLAGLAFDLPTSVAESLVLHCASAADAKGWVLDKPRSIALEVDALMSGSRGGGGGGGRFGRDRDGGRSDRYGGGGRGGDRYGGGGGSRERFGGGGASRSYDRSDRGDRSFGRGGGGGGDRDRRSGGGDRDRRSGGGSGGSYSGSSYDDWSKGGSSGGGSWGSGGRSSRSGGGGGGGRDSYYQDSSRSRSGVAARSSPSTGGSSGTGSAAPSKARRMDDPATADGWGQW*
</t>
  </si>
  <si>
    <t>C_10319</t>
  </si>
  <si>
    <t xml:space="preserve">MAAKDLLEHIDFSGLECLNEAPNHGVANVLKQGYREQDELYLESDTDEQLLLNIRFQQRVRVSALVIKAIDEAKAPKTIKLYVNRPHMGFSDTGSVPCAQELVLSGAQAAQGDPLPLKLVKFNNVDTLSVFIEDNQGGEDVTRLCKIALMGSTGEVFNVAEIKKQEDK*
</t>
  </si>
  <si>
    <t>C_10320</t>
  </si>
  <si>
    <t xml:space="preserve">MFEGYAADLLATSLGRFVDVQKDKLRISLWSGSGVLENVRLRSEAFEYLKLPFAIHEGVIPWGNWLYGSLVVELSDVLLAATERADSEWEEPAALRREEAAKQADLAAAELAKLSRRMAVQQQASQQQQGSQQQQAPQQQAQQGQAQVPGGQAVPPVQQAPSQAAQPHQQQQLGAGTATSGAAGPPGASRRASVSSGGAGPAGLDGAAGAGGGGGGGGSGTGASASAGAAPAAASGDHAHGHAPGTHGGSGNSGSSGSSSSSSSSSSGFGGGLYGTVLSYLTHFILNRLQINVRNVHIAFRETVPEEDEGSLAVGPSGLGAVGSATVPTGQGADGDAAMHAALAAELAALRTASPAPRAPPPRVSASSDALFSAGADEDAGAGSRQAAGLQAAAEARRGARSASAGGAPAGGSTTAAGPAPGGGPHPRAAADQPGLARAAAAAAQGAAAPAAAAGLNAPWWTPPR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PPRHSFALTTNTVLEATIAPGLIPAARGAAALLTDLQLALATQRRLPPPSLPLMPPAFPEAAPASQRALLHAPTMPLPARGSAAGSAAALYEHGGQPHGSAQHLHCQHLRNHGTGAATGWTGAPRSGLLPRVWLLNTLGQPASFVSLPEDFLKHSHHRHRHHNHHNHRQHDSQHDHFTHRTHHSSGHLHHHQQHHNHHHHHHHSHVHHATGLTTTGGAVEHTVPHGSLVVVESVSLAERQFAGRHVSNRLPPTVVPGAWAPWPPPHQHQHQHQQHTHHAGFEDVRQEAASHSEYPPTHYYGPGPGTGPGSSYPAFGRRRGSRGSYASGSGSGLGAGTGTGAGSGLASCTDSEHSLDGPNGGGQHANQQQHQHQQPQGTAGQHPSHSHSHPHHKTALFFRLNGGPALFGPVPFAAAAGSRWYFPLPPLPPPGAAAGAVAAAGTDLAAALPGHHTHGPSHLQPSGQHQQQHQQHRQVPPLPLPAPELRVVCEARPHALCSRRLELRSNVRLRNSSGLWLALGDWALLEGLGAPAGSRLGYGRAASMPAHSMHIAAGASKGGSGSQQPAYGLQESPASVAGAGSAAGRPESSSSVLLHTLPPGGTVWLSAAVLQRSPVVLAVRTAAPDHLAASGAAAAAAADLERRKADGGGADGADADGTTDALAAEAEAPIWSEWSTPLDLTNMLADAAKSLAAAAAAADEGGADAAAVAAVAARGVTCRLDCSLLQPQGAGGAAEAAATDPTSTCHLIAHLVPCSSPATASSSHAATASAAATERPEWELAIMSPLVLQNDLPVAARFALSAISSLGGGAGSAAAATATQPLAPELRASLEALSVAHVHAFPAHRLVGVACRPVGYAWSSQLQLFDSADGAGGDGGGGGGGGFWAAGHGGMSAAALAAASSAASDGPPEFEPLHPGLEPASYGGGGAGGGGGGAEGLVPYCEAAVPVRATVDGVQDVLLMLRTWLHRGTGQVRLQLSVPVWVYNCLGLPVQLRPTVRLVLGPPQRDGSDAAGASGAAWVPPCLTSGGAPTRAPAAGPCKSQLYALQAAEGLLAPAAGRRTPPSTLAGQDGSSSGGCAAGATATFKSSSSARSARSLGAHTVASSGRSGGSGRGRGSGGGGGGATGAPTAATSLLTSAVAGSGLLAALGPGGGALRAAGAGASAAPAAADGTSGGYAGSGLADLSPRHSGAYMTDELASAAAGAAIRRYPSLDSMAPSAAAAAAAVQRMAGPAAAAAAAAAQAKQGRSSWDTFRESAPGLGAAGMLPSMAAAAAAPRPPPSLASATSARPPPRPSSPFSGGSGGASVSMTDGADGAAAAGVYPGGAAVAAAAAGRARAADAGVGVAGGGMGAAGGSKGKGRGPAIHVVARLPPPSRITPGTSPAASLGLGERRPVAWADVGLPLRVQLRIQDPGWSWSGGVALEELGPGDLFVKIRHRNRAETQLVRLDVSLSSAGTLVVGLSHHHTDFAPYRIDNCSSEVLHVQQVGCLDAEDVVRPYSCLPYTWDEHTPGRQQRVLLSLPGRRRLGEVELDKVGTRLDVAVVPSQTGGHGRKRLLRISVTADGPTRVLRVVDTGAHPSDALPATAHQHRHHVQQQLHAAAAAARATQRASGSGAAGGGVAVGGRPPPFTRTPARRAASQRSLLLSSSPTGRLARGPAHPATTSAAATSPTGAGAAAPPPESEWQVEVSASVAGVAVSLVSERRELLYALLQGFHGSLLVGPAKVAAAASLAHVRWDNCLRGAAFPIMVYGPVGRSLFNTALLLPMPPPPSAAGGAGAAAAAGGSGGSGGAGRLLALPAAPAPAAGQASAAGAGADATAPPAPASAAASSSSPQPATAAGASTSAAGTPAAAVARLPPPALSVRLVVWRNRPGGVVCVQNASVAAAPLAVSIEETHLRELIGLASRMAAAATAPLEDLSAVSGGGGDDAGVAVGGWAPGGEATADGFTSGVVLSAAPAAAVSWRVPSHEPDLSMLRPTSPPPMGWGGSSSASGGAASAAAAPSPGIGAAGAAAGLAVASASPQRPVLGSPTGTSRASGRLRAGSGGATASGIAVAAAPLLAATSVAAAAGEDPLAVAPPPVARTRRLYFEELHIGEIRISASFAPTPYNSRTXXXXXXXXXXXXXXXXXXXXXXXXXXXXXXXXXXXXXXXXXXXXXXXXXXXXXXXXXXXXXXXXXXXXXXXXXXXVASSLCTPQNIFRHYMSCAVLELIKVVGSLDIFGDVVRLLQALGVGMWHLVSMPVAGALRGDMVHFAAGLAGGVLSMARNVTYAASNSAVKASRRARSTLSALIPEPIHTQPYSPDAVSAAAGGGFTGSSGGNRAGLAGRAGAARGVRGGEVGSPHYRDRAAGGGASDGAVGHGGDPEHGSGQLVPYTGAAAGRGAGRAPSSSLAAVGSGSGRRDLLASTWEGYAAILQRVATQASRLSLLGTARELLLGGLGAVALPTVAVLQLVEVAAASVRSAVAPRGGGPGRGGGGVWPRVPRWVDPAAPLQRYCWLEALCRLLQAELRGGAFAEEPYVGGVQLTESTFAVVTRRHLLLVAPRHAAAATTSTAATATAAGSSGSSTSAGGFSPQAAAAAAAAGGGGHSAAHPWFSDLGLSLVVPLEGLVMAAVAGPGGSPSIVSIAHVQPWALHRAAGSHHHGHGHGHHGLSRHGRPQAHAPSGGSGGAAGLLGAAAAAAAAPAGTLRLRTPTSPSSATTTPPRMARRVHHDGSRSGGNSSDEDEDDDGGGGGRRGAPPSPWLCVTTLEVLYEADAVRLVALLEEVRVWYEKQRRASSGLRMIGF*
</t>
  </si>
  <si>
    <t>C_10321</t>
  </si>
  <si>
    <t xml:space="preserve">MGPVGEATELAEASPQPQQLLPAIPSGAVSVKTNKSTNLDPDYEIPRGTMTETQVLNWLATQQEEQQRALRIDRFGFIVPLVPEGGSEAADGGEGRRASGAGATTSGRDGASAPQPAGTPAAGSKQRSKEQQAVERLRKWRKMLGANGSGLEEYRRRRPDKLKRRVRKGIPEPLRGLAWHVLSGGRKLRLANPGIFAALSVLPDDEEAAAAFTAATSGKHPPQLDDAAAPSDGANGSVANGGANGAAAPPGPSGTTKHNGVTVAAGAGLDAAAAAALAATRPGRAPPLDPAVDTSIMRDLNRTYPTHIYFTQRQGPGQRALYSVLRAYAVYDSKVGYVQGMGFLAAVLLLYMDAEEAFWTLVAVMKGPLGPDKGEGLQRLYMPGMPGLQGSLYKFKRLLPEVAPRLAARMEREGVEPALYATHWFNTAFAYSMPFPHLLRVWDIFLAEGQKMVFRVGLALLQSSERRLAGLPFEALLEALSAKRLHELLPPSPEELVRRALRLRVSRRLQELEADWQATLRGRGPGQGGRGGAGAGRRG*
</t>
  </si>
  <si>
    <t>C_10322</t>
  </si>
  <si>
    <t xml:space="preserve">MASSLRELGRSLLRAGCSLAHTQVGRNGAVETLSTTGLMRWQHSAAEQTASTRAIKGSADDTPSAAPEQETRLRFVSSEWRSGRPQPPERRIPICFPNITLQMMKLTPEQMDQVKETGWLREVAFKTTPDVTKLEIAAFLQSVYGMNVERVSTINYLGRRRLAISRNGKRLWWREDDWKKAYVIFRPPAGQEHLLTRGRRAGGDGDSGDEEQQRPVIEQIREAARAPRLPPRPYPWERRPGGGRRGAPGGEAEVPGGRSGDAAE*
</t>
  </si>
  <si>
    <t>C_10323</t>
  </si>
  <si>
    <t xml:space="preserve">MAALPQMASSLIAPLKVGAQQLAHRISMSAMTRLRMSPGTELPNDLVAQYYEQRASKGGLLVTECAYVRPDGRGYVRAPGLATEAQATAWKPVVQKVHGKGGILYAQLFHAGRVSHSSLVGSKPTVCASPVGMAGNLYVEGGVKADYEVPRALSTEEVEQVPKDFAAAALRAIQAGGFDGIEIHGGNGYLLQAFMAQKTNQRTDKYGGSVANRCRLLLETVDAVAAAVGPERTAVKIQPGITFSDLIEPEADVKETLEYLGPELSKRNLAYVCLSTLNSEPYFRFLGLSEPNIKFDPFRLFRNTFTGTVMANGGISIEAGEELVKSGTADLVAYGVPFIANANLPALVAAGVKTAGLNPGGFDAKVWYAKDPAKDVIGFTDWPRVDPATIKA*
</t>
  </si>
  <si>
    <t>C_10324</t>
  </si>
  <si>
    <t xml:space="preserve">MLFSRSTPTSSVGGSPSHCAFGGRSSCGGSSCSGSSCGGGSSCGGGGGGSCGGGPSATASPTSVAPCPVATYTRGRSGGGGVNHGNNMETCAPCLHAALLPGLFLMASDSADAAVSVETPCTEGPRPAEQLEPSVLATPAGATSRHANTRSRHLQTVGRATRRVHLDSSAGCYSVSAPAASASATAAAVRAAAVTAAAVTAAPLLPCSRVRYALAALEEVAGLRVSRLPPAPRVLAAGGAGPASAFASAAAADLVAAAVTVAPSGCDAGLPAVPLQPAASAPAADGQRCTTGGLAGGVEGAAALQVAPPPLRVLSARLGLITATAARSSSKQLEVDTGTGVRRSDGSLSGAAGTGDSPTHVTSGRSSNSSCGGGDSTAPKGAHCNREACSAAAELEDSPLTEYGNPVAGPTATSTVDVIAAVGGVSTPSTPVASVANPDACLATCYQNPLAAYDNMEPGDCSYRNPLCSVNGGGASGADDDDDDDGGEDVFAMPVMPLNALLTTWSVSSRSGGGSRGGSGGGSRGGSRGGSRGGSGGGAPAGSMGGGSGIKASCPWNEFCPSSSTGGDELVVVGHAASPASGTE*
</t>
  </si>
  <si>
    <t>C_10325</t>
  </si>
  <si>
    <t xml:space="preserve">MKFLRRCFCVPPTRSADLSAENGAGGEAPRFASALHGKELAVRRSSTTGPALDYVLDEDSGPAQLSNMLQEQGSWRLQRGDMTAVECVRYVTRSPHVSSGGAPPPTSLSGGGAGFFGPRSSQDGQAHEGLHEVRRRSSAGGAPVSTRSHRNSSGGSVEYEVHSCYFNPLVEGSAEAEAECDTAEAQEPAPQPVQKPAEAVEAAALMEVAAEVPLDAVHACSSGVSGRVTPGDALTKLSRSCSTGRSSWSSVSGASEVDVLAAAATAAVAPEAPATPLQCVSSQQLGLLHTLSTASSSSASGDRNSNQTLLVRQSASYSCEDASGVATAQPAEAPASACRAELAAARAAPSTSGINADERLERAQAHKVEQCPAAAAAAGSFAASFSSAAGRRHKRTQSSYLDLAVAAERLSEALSEHASYICLLPPPALRPASPQKAHWVSSPAVLAAYECLDSPQRQQPQMQTCNTQAVRCMESGDCCVGDSDESTGTAVATSIANHAAKQATEERSQEQHSAPEVWPEPAGQVHSPEPAPCPQIPCACGCMRAGCSVPGLCMTRALIKQMHLASRAALLSEPTEAPAEPSGAAGADTAAGHVSAGSPFAAAFASAEAALMGRSRAAAKGSCDGGGSVSSSEGGAVVTCVVVIPRPGTKCQLDADTEDQAPQVAAAEVGGLQGQEWLVARSTSSSSSESGESTASAALCSVHSSWRQPMTWTPLRERCAAARAPAPPGACVITAKGSEAVQAACVVEGPGVSCAELLTTGVTEPSAAAWLPLRERYAWMTRSGRQRGASMSCCPAPSGVHPVSGHAWTAYSNGGGDSSLSGESCPATPTGLRTRSSTASSTASSTASGTAGTATDETHHGSSSGSSSARHGCQVLKPLLSGRRRCFSVDEQALLNLRLSCYGTRISGGGGDGGGRSSNGSVGIGSVGSAAPLDSADSPEGLLQSMDSNPPAGLRATSCVYTSSAARAAAADSGSAFTLGGGGSRPAAQQVLIPWLSLTEAALAVAMGSNDRGCGIGASGAAAPAAVVLSTHTSCSSLPSSLDEEQHQAPGSAGQHEPKTPPAKVPGAAPVTPINASPPILKSAASSMQPFSHSPSAAATSHNPWPLLGCSCGVLGLPPCSIPGLCATRARLRDLGLAPWPGAAAAAAPPAAAVAAPQAGGTQLAQGDEPDDSTTLPVQNALQLLMRKQHRAANGQQQPSVTKVPTPAPGQPEPGCYAPGAAGGTAAFAAPCSPCRPFSDSQPGSDNNGDDDDLCWHISLPPIPAATPMARHDAPSLYHHLFHNPIAPSCLERAQFSYLNPLAEEEEEEEEEEGVEAAAQAGGEDGERGPLGGAAPAQADAEAAHGETCAHGTTTSAPAAAAGAAGPVAVGLRPAPAGSGTYENPMVGDPCDQDLDLGQADVSYRNPLTGEAEAEGAEDEAQEQQQQQQQPQSRLQQLTPPPLPPPPPPP*
</t>
  </si>
  <si>
    <t>C_10326</t>
  </si>
  <si>
    <t xml:space="preserve">MLQAQRLRPSPPYPMEPRHASFPSRSRPTHNPRPETLTHTIGQVTPATPDPTRHVCLGDPPSPHHAPESAGAHLAPRPRPPLPPLPPPTSYQPHYACRKPARRHPTPGGPPPFVFMSVYTLSAPPAPERLPWTFQPRP
</t>
  </si>
  <si>
    <t>C_10327</t>
  </si>
  <si>
    <t xml:space="preserve">MKAAAPAARSGGAKGAAADRRPVPAPAPVNEWDEVPVGGARARQAAVETTALVDSHEPAGPPERRQHWAQAQSDWDTSLAEEESGRLGGAGGGGGAGGRSLDRGDSAGGRGTRQAGGSGLDWGEEGEERHGGHTGPTSFGRRAAKPHGSPGPAPAAAAALQEENARLREQVEHLQRLAAMATATAAGGSGPDATALGRRAAAPAGAAPAQRPYSASAAEAARGPVAALAAANAAGVHLQQYKSQVVQLQRQVALMSREMEAKSRMAAEAEGALLATAERLQELVAATAPAAASDDAAPLSRDQLAQLHKWSKQMLGRLKSEKSQSARLFSRQDLADSIARAGRAGGAGTGGGLGGLSPSWGDSSSTGAGGGAAGAPAQTWQVPFIAAGGNRFLQAAAAAASAADDGSGVAAAVPPPPGPSVAAIASGQAALLADPLLAHRLELQLAAVAPKLAAVAVLLKTQLLPAMPWLSMEASDRLQPETFGSGPAETSEAAESVAQAAEGLVQLCSLLPAGAAVFGDAAVAGEPKRRAAEVEAGRDAWLYGSPDMLGAPPEQPMVDEAGLVSVSRVQAALTPLLRDRKAGGRALGDVLEPLRAAAAAGAAKRAVLEAELRFAARSGGLAAEHVAHLMMSVGMALEDVRAAKDTAAIKSYFGAAAAVRQVLQAADSLEVHPCEACLKALVEQVRAQRDWLDRLPDLLVNAPAADVEGRLLGKVEELHQGFKKALGKLDAHKRRTLDVHARRAGGDAAGEDEDAEGGGYEDDWQGDEGGLVCGVT*
</t>
  </si>
  <si>
    <t>C_10328</t>
  </si>
  <si>
    <t xml:space="preserve">MPSPLRCPARAAKSGRLDQRLMAVKAVHFRSELPPWAPPQQLEARHAKLLREVQTLACLEGSPHVIRYYSAWIEPAWEKLGQVLAREGHVPAPAAAPGAAPGAAMSSSGVGTGGGFAAAAATAADDAGMRAGMAGEAAAAAGAGDVRPLLAALAAVQAAAGAAAADLAAAAAAGGGSGGGGVGVGAPAAKSAGSAPAAMPRVASGTSIASGGSGRSGAGLAQRRAHTCQIRELGSDSDGDDGEIDVAGDGDAHGTAAGAAGGDHMRGVGAGAVAGKQTASASTAAAALLGAAPGRVYLLEGPPPPPAAAAAAQAEGGGLPPRPPRAVAPGGRSSLQPQPQPIVTLAPSSTEPSRSLGRGLSRTASAATDASASAAAGAGAGCVITPCDDTTRGSSTAGVRSGAAGARQGAGAVGSLCLPVAREPIVTLASTPTNSAASHSYMEHAAAFHTAGSSSRGGGGGQHSHDADPGNGAGRGPHHHIYHQHQYHPQHHSGNGNGHGHGPHHPHTQHTQRNSRSRGATGGPLGGGAGVNADGAAAGGGGAGAGAFSNHSWTFGRTGPEGLADEEEEEEEEGSEDLDETDDADEITESEGETAGDEPTETATATEVTGGAERSWTFDRSAAPPLPQRQQRPAGHRAAAPEAAAVEANGGRRRGGGGGGGVAVLFAPRRGRGSGSSDSDSDSTNDDDDSEEDEVTEATTASASAGATGIFDMDDATRSASLTADGYGSSGGGGGGGGARAGGRLRQQPVVSSPASDEASPPLYGPQPRHGGLARHAARQRPRQAAAAGAAAAGAYAGVRGGPGGGGRAGRAQPHLGGGGGGPAAAAAGAGHQLAVLSGRQRKWPYTLYISMELAVGPTLTGWLQQRAARLRGCGGHPGPDVSVERSIFRQVVMALAHVHAAGIIHRDVKPANIFLVPILPAGAAVSPAPVPAPAPAPAASGASGGSGLAYAGVAAAWGSASSDGKAATSGGSASGGGGGGARAAVAAEQYLVKLGDFGLAVDHSGVSALGSASSLSSASSNDLPGARTTNITTAAAAGSTAAAGGRAAGPLPRPPSLPLLPPCPVSSSDADGGAPESPQCPDAPCVPSGGYVSASAARTSGIGTASYSAPEQLGAAGSGGHGGGNGGDGGGGAARGAEGAGGGGGGGGGGGLTFYSSAVDIFPLGLILMELFCVHETGMERATAMREARAGVLPASLLRAYPAEARLAAACLSHQPERRPTAVQLLAMLDLLWGRAAEVPGAAVAAVSAAAAAAPFGAAAVAITEVCDGASGAGGSGSAAVGARQVAASSGAAARLLRLPQLLPWPLCINSSSSSSSRCLRRSFTALRAACLR*
</t>
  </si>
  <si>
    <t xml:space="preserve">MADAQASSIPATMGTGGPAAPEPVPQSEPLSEDQVLNNAGGFVFKVDDFTLLRRFIILGSDANNYYVSRKSVDLASAQCVVRLLAAGQGEAVVKEVVDISREGRAPKQATGIVVLAMCARLGDPATSRAALAAVPAVCRTASTLFEWVQRCKEVGAAAGIAKTESGAVDAAAFAAWLDAASRDASAAAPAAPSGGRGGRGGGRGGRGGRGGGKEAGGGEALGGLGGRTGKLSWGRAMRRTVARWYLDKTAAAVAYQATKYSQRNGWSHADLLRLAHPDPEEHAAKRRKVVEGAAAAVKAAAAPDTEAAAASADSDSEWVVVGGGDGEAAGSELGALAAAMAAAAPAAAAGGDAAAAAEAQRVADLKAVFAFLTHGTVPGQKQAPKHKKAAASDEAATDPAVKVAEAPAAAEAPAAADEAPAAAEAPAAAEAAAAAEAAASIVLSPVMQYLVDAHRLRKEIRAPPPLKSAARKRGREGAESDEEQEEEADPQVVAQHEAATAAAVESALTLIRRHRFGHEHVGDTVLLRNPAVWGAFLENGMPLTAMIRNLGRMSELGLLVQPSYQKRVTDRLRDAKALTAARVHPMTLLDAMCTYRNGGGARGKARWNPVPAVTSALEDAFYLAFKNVVPTGKRYLLGLDVSGSMGCANCSGMTSLTARQAAAAVVMTLVRTEPWVKTMAFSHQLVEFDVRESDRLEEVVRRAERIPMGGTDCALPMIYATEKQLPVDVFVVLTDNETWFGGVHPTEALKRYRTAMKMPDAKLVVLAFSVNDFSIADPKDPGMLDVAGLDSAVPRVVADFARGGV*
</t>
  </si>
  <si>
    <t>C_10330</t>
  </si>
  <si>
    <t xml:space="preserve">MRAWLFTEGERCWRAARSALQQRVLARLPGQGSATAPQAPGAAQGPSSSAAGTGGAVTAPHPAGDGAVAPPLPAAAAAQQLLLGIRGDGGASASGSGRSGGQRGVESIWERPVPAVLTPLPSELKWLNPDLHGELLWDSDLGESAAASTSSAGATGALAGLGGHAHGHGHGAHSGLTARSGGTGTAAGAGAAGAGAGAGGGGGGGAASLALTRDLLAAALRGPLLPAQQAALLAELDADPRAVLRVGLTPRHLPSLVENAPVVATEALLRLMRWPERAGEFLAVLARSGSEMSLHSLEVVNRLTAAGAVPTEFVHLYITNCINSCESTQDKYVQNRLVRLVCVFLQSLIRNKVINIHDLLHEVQAFCINFSRIREAAKLFRLLKQIESGMRGVDGSTALGGGDEHLDGAGDAVGGD*
</t>
  </si>
  <si>
    <t>C_10331</t>
  </si>
  <si>
    <t xml:space="preserve">MDCRYHESVLAALASSGVASPQQVAEVQLVLRGLTGECAADAPEIWSHLARRVLLPSHDFAAHLALADVVFRPWPAAALGRPPLWLPEPADARRTNIALFLDSIRDEPWWRDVTGGSSGSSSCRRTPEALVREWRLLQRASWEAPEAFWPAVLRHLRIRFHTPPSRQCRWLPGARLNIAAAALDSELAPPGCPALLWAPDGEPGRITAFSRAQLRQRVAQVAASLRRHFKPGDALALYLPLSPDSVALYLAAVVTGCVVVSVADSFSSEELRTRLDIAGAVGVFTQDVVLRGGKALPLYDKVVRSGSRAVCVVLPAAGGTAAPSPSAPPLRSGDLSWRAFLGAAAPWPQAGGGPPEAKAAEAEAVALRPHIADVYEVTNILFSSGTTGEPKAIPWTHLTPLRCALDGWAHMDVRPGSRVCWPTSLGWMMGPWLLYTALLNGGTVALYGGAPLGRDFLEFVSAARVEVLGLVPSIVRAWRHGGAFDPPKSGSEAAPGAGTAAAAAALPDLSALRVFGSTGEASAAEDYHWLMSRVRGYRPVVEYCGGTEIGGGYISSTLLHPCAPATFSTPTLGTRLVLLTSAESAAAGEDALGDGASVCDGGPSWWSAAGDRFLSTSTPAAAAAASSSAAPPIGVAAAGGMVAAVAGGGGGGGGVLLAGEVALAMPMLGVSQRLLNKDHHKVYYEGMPLYGSTGLPLRRHGDEMAALPAAAGACSGSGGSGGPPGWCYAALGRCDDTMNLGGIKVSSVELERAVVEGVQGVAEVAAIGVAPPHGGPEELYLFLVLSSAGSSSSSSSGSSSGSSSGSSTSSGNAGTGPQQADMPALHRACQEAVRSKLNPLFKVTRVAVVPLLPRNASSKVMRRVLRDELLKQGRSRL*
</t>
  </si>
  <si>
    <t>C_10332</t>
  </si>
  <si>
    <t xml:space="preserve">MGRSPRKRKDWADAAQTPEETGTPGRAAGALDGSPMQESPAQRGTTSIAGPSAAAPASVETWQRCCGVLREAVVDAGSTAAALVPLRPSLRRIKDDLVRVLDEAVTSTNGNASLLVLGPQGTGKTLVVERALQEVCARHNGALNTAASTAAAGTSTSTAAAAPAAPSTSAPAPANASAASVAASVRNVGVVRLNGLLQPDERTAFQEVARQLCRDFGQRFVKSASFDENLVFLKGMLHALYKCLKKVVFVVDEFQQYAKKGKQQMLYYLLDMLQDSKIQAAVIGISAAHNVAEDLEKRVLSRVGRRRVIVTFPAREEDVVTGAAPGGSSPGGSAAMRSPGATAAATATAAATAGGAAAASSTDSYEGLLRDMLALHPGMAAMALAQGQGQGQEASAVASAAADEHNAALAAALRSPPIKAAVAKLEVLGSPPQHLALVAEAALAAWGADLAAAEAAAAAAGTRAAAPVPLGASHLLTGLRGVVDAPERALVEAVSGLPVLALVLLVAAHRLQRKGQPMCNFEMVWDEYRSIQGQRGAITFTKEAAAAAWQSLPLSGLAHYSDSHLETRGRDLSYAGVVLLLGSSELDAGLREHPHCPDAVTRFHMQEI*
</t>
  </si>
  <si>
    <t>C_10333</t>
  </si>
  <si>
    <t xml:space="preserve">MSPGSGAQRTTGPLMRLLFWVQLAYYISTTFTLALWEVPRSDYWVMQTHHCCTVVLIYYNYISGYHRWGCLIMMLHDINDVIMELAKCLNYAEQHMAANGAFAAFVLSWAALRLYAFPAILIRSTLFDSVRVLGYTPPHHGLLNTLLCVLCCFHMYWFGLILRVAYMTVVKGQGEDIREKED*
</t>
  </si>
  <si>
    <t>C_10334</t>
  </si>
  <si>
    <t xml:space="preserve">MRGGSSERQPTRIGAHICSALEWSVRLPGLAWTFVSLLLPQERVAGQRDKVEKKWRFKKEINGGAGSCTASHFKTLPDCNDTKVVDVSWVVWCSGALCGFRCCVLARVRFGYCSAAVWLGAIACRAWRTWFCAWCCTQRFVRRRTLLHVCGALAGFGRASTHGVAAETQP*
</t>
  </si>
  <si>
    <t>C_10335</t>
  </si>
  <si>
    <t xml:space="preserve">MFGRVNARLPSYAPVLSVHGALEVTVPIRDGADVDGIMQLEVRPDPRRPEATVRMQLFVPPPGGSEQAQVVVSKRSAFTPDELAALKRLVLAANITSSEDRPARGARARRHGLHGGAGSEAEMEELNRQMEEALGELARGVFGGLLGGSLRHMFEELRRAGVPGVPGAQEGVADDDQGWGPFTGGPPSGPFGGGFPPGAGGGGGRGGYEAEAAEPPVRRPKVSAGSAGGHDWGSPAAARAVEQLLAMGAQVFPPGGKEKLEWGVLAGYDEQKRTIEDCLLLPLLRPDVYAKLARATRKTYANNRPRAVLFEGPPGTGKTTSARVISSQAAVPLIYLPLEAVLSKWYGQSEQQLGQVFKAAEALGGAIIFLDELDALGGNREEGGMHEVSRRLLSVLLREMEGFDAETKKTVVIGATNRKTDLDPALLSRFDLVLSFGLPDAACRKLILKQYAQQLSDSELGQLAERTPGMSGRDLRDVCEHTERRWASKIIRGEVREEELPPLREYLASAAERASAVQAVQAQASSEGALRRLMNGGGAAGGLPGWFNRQQ*
</t>
  </si>
  <si>
    <t xml:space="preserve">MTTVKLNVKWGKESFNDIEVDLSQPPLVFKAQIFALTGVPVERQKVLLKGAQLKDDDWGKAAPKDGMTIMLMGSAEAVSVEAPKNAPKFVEDLPEQEQEHLDTKRFGAGLHNLGNTCYMNSTLQCMFAVQPLREALYKRGAAAGADPTGRLVSATAELFRDLEGGGAPFPPYAFLMALRAKFPQFAQQGQGGVYAQQDAEECWTNVMYALKEKVKDDDGTAAVDKLFGIRTHLALKSEESPGEEFTEDGLSYTLKVNIEDKTAHVSEGVAVGLREERERTSAALGRTALFKGATALTELPPYLTLQMMRFFFRRDNQQKAKILKKIPFSLEFDAYEFCSDALKKQLEGPRQAFKEAQDAAMEAKKLAKKGAGPQAEAPAAAPSGADVDMKEAAAGASTSAPATTKAMTGKYELVGVVTHKGRTADSGHYVAWVKQPSDGTWVCFDDEKLTIRSEEEVLQLSGGGDWHMAYLLLYRAIYADVPVKAEEVKVEEEAKAEEAGKDGPAEMEAEAPASA*
</t>
  </si>
  <si>
    <t>C_10337</t>
  </si>
  <si>
    <t xml:space="preserve">MSLNTLRASHRRIASAVRGPPPLVSRGVATASWAEKLLSLLLIAASLALGVAVVGALMRPYIPAMNVALQPKLGSGAVASTSAAAGTAVSAAATPAGAAPATTASTGGAAQGAISATPAAALNAGTAATTSGAATAAAIKTAAVTTVASPSPSPSPSPAAAAAAAATTGSVIGYTEPTAAELGRMRKAAKVLDPELMEPVPETFEQGVKNPCWAAPDGSYRCLPYFYVTGMFHAGALSMEMKLKQHPDVLTRAWTGCTFWGYAAAMQPCYKECLDRHYKEKITLASCMDAVCYNASLVGDKQRAKEAGIDWDSEAHNPLLVRAVYGARPPKMILLARDPIRRLYSAFMGYPHYYGKYGRNSTGFTEYVREQVGAFQNCTRKYGSRLCALMFEGLSAEQEKVYFHADQIFRGMYGLFLEIWYRFIPPQHWLVIKSEDFFTQPKPTLAKVVQFLGLSPANNTLLDKMVAAGNVNTYTTDKGPIEPEARRLLADLYRPYNSLLAKITGEPRFEEWNNQT*
</t>
  </si>
  <si>
    <t>C_10338</t>
  </si>
  <si>
    <t xml:space="preserve">MAETVPQSEPISADQVANNAGGFVFKVDDFTLLRRYIILGSDANNYYVSRKSVDLASAQCVVRLLAAGQGEAVVKEVVDISREGRAPKQATGIVVLAMCARLGDPATSRAALAAVPAVCRTASTLFEWVQRCKEVGAAADIAKTESGAVDAAAFAAWLDAASRDASAAAPAAPSGGRGGRGGGRGGRGGRGGGKEAGGGEALGGLGGRTGKLSWGRAMRRTVARWYLDKTAAAVAYQATKYSQRNGWSHADLLRLAHPDPEEHAAKRRKVVEGAAAAVKAAAAPDTEAAAASADSDSEWVVVGGGDGEAAGSELGALAAAMAAAAPAAAAGGDAAAAAEAQRVADLKAVFAFLTHGTVPGQEQAPKHKKAAASEEAAAGPATEAAQAPDEADAAEAPAAAEAAASIVLSPVMQYLVDAHRLRKEIRAPAPAQHEAAATTAAVIESALTLIRRHRFGHEHVGDTVLLRNPEVWGAFLENGMPLTAMIRNLGRMSELGLLVQPGYQKRVTDRLRDVKALMAARVHPMTLLDAMCTYRNGGGARGKARWIPVSAVTSALEDAFYLAFKNVVPTGKRYLLGLDVSGSMGCANCSGMTSLTARQAAAAVVMTLVRTEPWVKTMAFSHQLVEFDVRESDRLEQVVERASQIPMGSTDCALPMIYATEKQLPVDVFVVLTDNETWFGGVHPTEALKRYRTAMKMPDAKLVVLAFSVNDFSIADPKDPGMLDVAGLDSAVPRVVADFARGGL*
</t>
  </si>
  <si>
    <t>C_10339</t>
  </si>
  <si>
    <t xml:space="preserve">RPRPPAAPPHRPPPPCRPLAACSSLWGGWQEQPHATARTPPRKSECEHATWQRQAAAAPSSHAPGACRDTDVSCSSRSLSSSHRLVPQPDSPRRCVCAWECEACGIE*
</t>
  </si>
  <si>
    <t>C_10340</t>
  </si>
  <si>
    <t xml:space="preserve">MRRRCEGARSVYAGTXXXXXXXXXXXXXXXXXAAGAASGAASGAAPGAAPGAAPAAGGSGGGAAGANTSAGGRGSGGGGGTAAAASGVAAAGPAAAGVVVVGPPDYRLLYDALGACVALTAHRRFSEQLVEAGGVELLLALPRNPHTYSGLAMMLYSLAAAPLAFERLLAAGHAAAAVGAALGLLGCGQDGARKTAVSFLSSVMTFPAALREFQAQASLEALRLLSLAPLARRAVVAAAVPAPGGAGGGGRSGVGVLLNASILSTSAFFTSDPEVHQKNWREKDGSSVVSEALAVLTNLVTPPPSLLSLLPSSAARAGGGGGTGGVPGGAGGGATPARRPDRAPAELAAAAGGGGVGGVGLQAEGGVALSLDEDVGGSGGTVAAPSEPPPLDLGPAAPTLGSALEAGYVAARQAVRAANGIRSLMQLLQPKHAVGPAALPAAALERIRCLACRCLVGLAGDPAIRQILTRLQLARLLSDLVRDPLPGGGGGRRLGGGHQLQLEAGAGGGGLGGLGGGAGLGRGGLPADWHSAFTAVALELIALTTTGLYICTAPAVRHGDKLTAAANDAAAPALHKIERAAIAAASAVSYSPQELLLLIFEHLKASGLHAAASALAAEAGLGRASAALQRLLYLQPPQLVVAGAAAGGAGGAGGALPAPGNVGGAGAGAATPFHGGAAAGLVRSVVEAAAAAATVTAATTVEAPASGAVAARTVEPEPTSATAAGGSAAGAAAATPFGFGRAAVGSAFGAGSAALALATPGAGASAVPGAAGAAGAASALRSGHRPIAISAALRDAAAVRSRSDLSLDLARLARLRAPQPQVQPEQQQQQQQQQQQQQQQQPQQQQPQQQQQQQQQPASGLKPVRAAAASPVSAAVPAAARKGEGPDTDGLVRKARGGKGQQQPQHQGQKQQAPKTGGKQKEPPRPRPLRQRQHRQPAAGDQAPQQQQQQQQQQQQQQDASDKEGRERRRGQQEKQDRHPKGDKHARQAAAAAGAGAAGEGVGGPVSPAAPSAFATAAGFTSSDAPATAAAFVLAANGNGGGGGGAGAGSDSEYLARAFGASVHRTGAGHAGASPQVGSRAKAWMSPFAAAPAAGGAAAGTAAAAPAAAAPGGANPLLQGLPSRKPPAAPTATAVAALKRHSSASTAAAAAEAAATSTPAPAAAAAAELPPHVAAAARELQALSRPPVLSKLHAVVMSYLRQQHRQAVMSSAVPTACLPAIPLAKPYVMPQATRALDAPYNVTKRLCRRELLGGHGGRGGARADTQLIYSRFRPLRTFRDDGALTLCAAFVQGWRRLLVGTSGGDLRLHDPLEGAEALDLLPEAHDSAVVSLRVYDGPSGYGSAGAGDGWGRGGARGGGGGGGGGAAAAAASQPPLILSCSRNDVKLWVGLGPGAAAEAGGGGGRGGRAGGGGEGGEGEDGGMLPRAPKATWTGVTKARFHPDGTQVVAVSATSPRQALLFDVRTAARIAALDPPALLTSPRGHPGLGAAAAAGLGAIGGRTPASLAGIGAGALGLGGEQQQQQQQQRPRSRGGAGSLAAAAACYSPSGQLLLWGNALYDLRAAAPVHQFDQFTDGGAGAFHPAGLEVILNSEVWDLRTFRLLRSVPSLDGASVLFNGGGDVLYAARRQSDEPFSALFHPRRARHPLHTAFRSLDAGAYTDIATVPLERVVLDMADEDEEMEYEGASDDFDTPAPQRQHRRGGGGRGGGRGRAGGGRVGAAAAARGAAGGDSEEEEEDDDDEANDRVVVLGRPDDEDDEDEDEDEDMEDEDEDDDGGPVGDTDDEEIGMAMLEDAYAELEEAYGGGEGDFELDIDPDDMDGMDDEDEDEDEEDGEDEEEESDDGEGGNSSDGMMPGGGLSSGSGGGEESDSDSESD*
</t>
  </si>
  <si>
    <t>C_10341</t>
  </si>
  <si>
    <t xml:space="preserve">MRAAGLSGSRAAGRSGSGAAPPQAVHPAAPPASGSSSGSGAREEQHLLLRTQVSGSSQQQLYDAGGGLHRSRSAAALRLARTAAAVAAAGPVVVRGWAGRNSGSVRALPAAAAEPAVAAVALAATAAAAREPTGTVSAPGGPAVAAAEPASPGPVAAVASNSGDAVAAAAGFRAAFLHDRLAVAASRSAAPVTAAEAAATPPLQQAARVRDGGSSNVAAAPLPPPPLPPLVPLPEPVTAPRRQGRPRLAWAAGGAAASAGNMYRTAGGGRGGGGGSEAGSSGDDSSTAKRTRGGGGGGGGGGGLTGRGHAAVRRGGSAGGGADDGVVVVEEEEEDDEQQQRAAPAAARAGRWATARPHSPSRGRQGRAWLHTEESVSEASEAEASEAEASEAEASEADEGSPEDVGVGTEVGDGRDQVSPPAASPAPTAVAIGPGQAPNQRYPCPHSHPHALPHVHRRRLSVPPFPAAPELDGGVFDDSVCIGSTTCSSSGGGGGGGGGAGVNAAAGNAATAAPHRAAQLVAAPADEVAEAAAAAAAAAAAALPPPPARAQSLSLPLSQSPSLPPSPATGSSPLQTLLDMADDDRMDVDSFLYAASATLRAAAEAVAADAAAAASSSNDGSARMASSRGYGSGSGTGSGCGSGIGSERDSGRGRRRYARRTGSGMSGVSSNGGRSAPAGAAVADEEGALPPPVAAPVVPAAVEVAAAAAAAVNAISVAGAEQRQQEEDGQDSDSMPGLAYSSSDSEQRRERRRRGVGSLGVNLPDDCDGDGDDNVPALMHSDDDEEPWGRRAAAAAAAVAAGAAAAAAALPAAAGAAAGGGRRSAPVGLGGSWLARSAVHDPCAAAAATAAAAAGGGGGGGCAGGGAGGAAAVQRLLGEEEEKEGSDDHSNGNDGDSDDDSDDEVPPLAPPSDEEDTDTDTDTHADVLSEEEGVDGRLRGADGDGVPDHDGEEACYHDEDFEDEDEGEEEEEEEEDEEDYEEEDYEEEEDEEASGERSESVDAMPPLAFSDSDSDFEMELRRAPAAPGIWIRXXXXXXXXXXXXXXXXXRRNAMTFTLSDMLRARNAVESSGGVWGAQNGSSNSDSSAAAATATAATAATATFSGMGAAIGAAAPGSYSHARRVPTLPPPPAPSRPLFAPLPSPAPAPFSSRASGTAATGIIAAAASSSSRLLPVAVARRPVPSAAVALLLDDDAFIEGVLEGLPGVEVRPAARCVRDLVRRLAADAALGADPVRDPFGPYFDSAF*
</t>
  </si>
  <si>
    <t>C_10342</t>
  </si>
  <si>
    <t xml:space="preserve">MRGSVALLLLAGLALCANAQNAIRGLNPDLAAHYSGAGGKFTCISGGKTIPFKQVNDDYCDCADGSDEPGTAACHNGRFYCRNLGHEPKLLAAAFVDDGVCDCCDGSDEVKGKCSNTCLQASAAHRESLKSNIAQYEQALATKADFISQARAFKQKLQTKAATIDQDYAAAQAEVERLKAEVSRLEAEESVQRAAEEAQRAADQAAQEQAAAAAAEHQELNAGSDGHAERTLQEEGQQASEERAGTSHKRGRILLLPLAASASFVTLVLIGAYFVLSSQEHVNEGQGEGEEHEHHGDYSHQDQHDHEDGDGEYHEPRPDASTPLGEVRAKLYDAEATLREAERDKERIATYLYGNLDFGPEDIFLALADQCFTSSQTRWTYEACIFKHAVQREGYSNSVTVGRWSGFSSDYKTMLFTGGDECWNVGPRSFTVAMSCGNENVLSDGEEPATCAYSAKFTSPALCNDEELIGLRNQLANLEAFEREVAEKIAKDEL*
</t>
  </si>
  <si>
    <t>C_10343</t>
  </si>
  <si>
    <t xml:space="preserve">MXXXXXXXXXXXXXXXXXXXXXXXXXXXXXXXXXXXXXXXXXXXXXXXXXXXXXXXXXXXXXXXXXXXXXXXXXXXXXXXXXXXXXXXXXXXXXXXXXXXXXXXXXXXXXXXXXXXXXXXXXXXXXXXXXXXXXXXXXXXXXXXXXXXXXXXXXXXXXXXXXXXXXXXXXXXXXXXXXXXXXXXXXXXXXXXXXXXXXXXXXXXXXXXXSAEKAHTRAKP*
</t>
  </si>
  <si>
    <t>C_10344</t>
  </si>
  <si>
    <t xml:space="preserve">MVNAVDGRAHGWSLGLPVGSWCSSWVACGWVFGCAAATVGGHEPRTSGVAQMARLLGLPSPHCSDGGSGGGDGNSGDGSGSSGGSSDSSDGVGGGRNGGQTGRRLWQQARLEEQPALKRCQAGIPSARVASAADHELRISYLYSGGGVDVAEAAGSAPARANALQ*
</t>
  </si>
  <si>
    <t>C_10345</t>
  </si>
  <si>
    <t xml:space="preserve">MSLSVLMVAEKPSLAGSIAQILSDGRVASRRAALDVHEWEGRFRGQPARFKMTSVIGHVYSIDFTAAFNSWDKVDPSQLYDAPTVKQEANPKAHVCEHLQREGRGCDVLVLWLDCDREGENICFEVMDNVVPYMSRRGGGGGGSGGQQTVFRARFSAITAPEIRAAMNNLVSPNEAEALAVDARQELDLRVGVSFTRFQTRFFQGRYGNLDASVISYGPCQTPTLNFCVERHQAITSFQPEPFWAVRPRASKAGVPLELEWERGRVFDQDVGGMYAALVRDAKRLRVVDVGEKEDRKSRPHGLNTVELLKYASASLGLGPAHAMQVAERLYTSGYLSYPRTESSAYPPNFDINGNVAALRNHPVFGGYASALLQQGIKHPQGGTDVGDHPPITPVRSATETELGGGDAWRVYDYVARHFLGSGRTSPPDYLTESDLIGLMEKYGIGTDASIPVHINNICERNYVSLIDPELCKPQGGAIKLYKSLACPLDGYELLLFSLSGHDGKTYPLCPFCYSNPPFEGVMKVGVEGAVGSKAGMPCATCPHPTCPHSMASVGVFKCPNPTCEVGTVVLDPVSGAGGAGRSRLDCNRCNFLMYLPANMHSVXXXXXXXXXXXXXXXXXRGECATFVVGLVIGFTKGWEMALVMVGCMPFTAAIGGVLAKGTEKATAASSKAYAEASAIAQQNISQIRTVAAYNREQAAMQQYGKALELPRKMGLRQSWVSGLSFGGINMVVYGTYAVGLIFGAYRIAAGAYTGGQVLMVMVSTLMGGFALGQAAPNLEYFAKGRSAGGRMFRVIDRQPTIGAELLXXXXXXXXXXXXXXXXXXXXXXXXXXXXXXXXXXXXXXXXXXXXXXXXXXXXXXXXXXXXXXXXXXXXXXXXXXXXXXXXXXXXXXXXXXXXXXXXXXXXXXXXXXXXXXXXXXXXXXXXXXXXXXXXXXXXXXXXXXXXXXXXXXXXXXXXXXXXXMHHGAPGRAAVGERGVQLSGGQKQRIAIARAILKSPKVMLLDEATSALDTRSEALVQAALDRLVVGRTTVVVAHRLSTIKNADSIAVVQGGRIVEQGTHEELLRDPDGAYSVLVKLQMEAKQLQQAAEEAGEVGAAHAVEEGAEEESSDAPERLGAVAAGAAPPPAAAGRAAALVDTLADGGGGAGVQEQDLGKAMHTAPNTGGAAVAGASRQGSAPPGSLAIAIPGTGGPPGPDSKLGAAGGVTKAAAAGSAAAAAAAAATKVVGVEADDRKEESETPYEVPFKRLLKYAEGEYLVIAIGCIASAVSGAQHPAFGFTFASMIAIFYISDMDELISRASFYCWMFLVIAVAAFLSAVVQQVAFGRVAQAVSGRVRVQLFGSILRQEVAWFDEVKHSSGKLTANLATDAAHVRGAVGDVAGVAFQNISTLVLGYLIAFAYDWRMALLITGVFPLIIVSMVIHLKFHTGFTSDADKLYAGANQMVTEAFSSIRVIHAYNLQGFIAGSYEKMISHANGLLVRQSNVSGLSFAYSNFVMF
</t>
  </si>
  <si>
    <t>C_10346</t>
  </si>
  <si>
    <t xml:space="preserve">MFGPAGFGAGAGGLGMLTSLMMGGAGGGFGGGFGGGGSAGGGGLFSGGGGGGGSIFGGGGGLRMPTGPPAGLPPGGSQFAAHPGGLGHLGTGAGAGAGTGRVGRGGGGGGSSRALPPPPPLAQPLAAAQAQGQGQGQSPGRFSSGNPFPGGGPFAEAWEAANGGAAAGAAGSSXXXXXXXXXXXXXXXXXXXXXXXXXXXXXXXXXXXXXXXXXXXXXXXXXXXXXXXXXXXXXXXXXXXXXXXXXXXXQTTLPPLQV*
</t>
  </si>
  <si>
    <t>C_10347</t>
  </si>
  <si>
    <t xml:space="preserve">MIHSATNSQVRGLRAYGVRAAARPAVVVRRRPCKPVCFKDKDSIDDTTTAAPGSTKSPSSSVPTPGAIPSARPLDTTGTRPVNLGPVASTLYPALQYATIAAAAAAIIAPGPTGSALFRGAAMTPTNRALLVWAAAALIPSIISKRQIKKAADLGILGSPAFKQLVSGCLLSGVLSLVVLTQAISLRNPILTCTVGTLAGVATLTTAYTLVKVRACVRYSLLSAATAVAGVALFTSDPSAACPVFYQTKTGLAMRNPMTLGVLAFYIITAAFTGYNWATAPKTA*
</t>
  </si>
  <si>
    <t>C_10348</t>
  </si>
  <si>
    <t xml:space="preserve">MAATWKAQLQSALDNAKHEGASFAVAGVDAGPLPQIAVRGVGKVALPIDAEQAEDLAFAGMPAPYGKGFNTELDPNVRKATQLDPGRVRFSADWDATLRRITVGVAAALGVPGGGAGIEARLYKLLVYERGGHFKSHRDTEKEPGMFGTLLVQLPVAAGHTGGKLSISHLGQKVEWDTAAAATAAPASGIRYAAFYADCEHELSVVESGMRVVLAFNLVRPQPTAQMTGPLSHFSNMAAAADAVTAAVRVWEDEGGAADPVVAIPLVHKYTKTNLGFGALKGYDAAKVQLLVACPLLDVHLVLIAKEVVGSTSAGACYGKRSRYRRWYDEDDEEVEDHATLARTAQMDDVLDESIDTGLWVSPLFGRLAEHRFGCSGISLPLEECLLDGQELFPRGLQPDKREYEGYTGNAGPELTYTYHRALVVAWPRSRRGLLPYTPDSAAAALELAERRLQHLKAGGSGPVPSPSASGPSWGHRHDPAVLQQHLSRIECLQPHEPEAQGLGRVEWEAKLAVEAAVSWALQAGAGRTQRSKQKSWGAAAAEEGGRAALQRALQLVTAPQVVMLCGEEWRVRAGMRLLKALSGVAGLNLKDAGLQAAVAGAASSMASSDSFGEGVLSLATQHVERQLTGCYMLAMHVEMPVALQDRILHTIRGVVIGASEGMTASVAEAAAAAAAAAPAAVAGRSFALLLAADVCFLARLVYADKSDASSASGAGAGGILSGLAATFTSAVLRRGDCQALLQALLKEPVVHRALRRQHPDAVRLAEARMQYLEPRVAGGVPRPDFSLPHVSYPHDPKVAQFLRDAGQEHWFGGFTSIAEARKFVDQHLSSHAQQRYGFRVLASCSGQGRSSRVHVSKSRDVYDQRVATYHSEVEELREVRGMLRAAAGIAAGVAATGAMSHALQPAPQQAMQQPALALLPAAQWHQQPAAAAPVHQRHVDTH*
</t>
  </si>
  <si>
    <t>C_10349</t>
  </si>
  <si>
    <t xml:space="preserve">MRNPKKGKAKPGKAKAKPSKKKEEEMELDEEPETATAKVWRPGIDEVAEDEELEYDPTAYDCLHRFQVDWPCLSFDILKDDLGGPRSTFPHTVYLACGTQAATARQNYVAFLRLASLGQGRHGKKAAPVDSDDEESDDEDSDEDGDSDMGEEGAPEMKGAPGEAPATFHFRMVAMNCGVNRIRSMPQQPGVVAVWGDNAQVKLIDGSKLLAELAAETEPTAANAKGKGGTNKAKPQDLKPLASHTHSSEGYALDWSAVRPGRLASGDCRHKIHVWEPAEGGRWAVGGAHTGHEGSVEDIQWSPTEDTVFASCGVDRSVRIWDTRERGRPMLTAAGAHDSDVNVISWNRGVTYMLASGADDGCIRIWDLRTFASGGGAGEGAGAAAASPAHVAQFLYHRSHVTSVEWCPYEGSMLASAAADNQLAVWDLALERDPEEEAALAPEGNAAAPEDLPAQLLFLHAGQNDLKELHWHSQIPGLIVSTAGDGFNLFKASNM*
</t>
  </si>
  <si>
    <t xml:space="preserve">MGAGCSSDKQGPANGALKPSGSTNAPATAAEANQKRIEELKSQFVAEFPADDDAEELPTYADGSREATFLKVFALLDKASCSYLSVPQMKEYVLESGLSIEDFAKELAVIVAEQPDRTSNPKVTARQFVAAMVRLVHGFDDAAFAYFIAQTLQTHRQGSYYHSGLCCGGSCFAAKGASQKKLEVTTDDVVEGVEGAVASPREA*
</t>
  </si>
  <si>
    <t>C_10351</t>
  </si>
  <si>
    <t xml:space="preserve">MSTNGLRALEAISPKLLHSLCHARDMTLMQACCTSVTSWWRSGAAESNSATYRYELSFRHSGPGATASSAAEGTEAGMTTATTTVVAKWLIGADGGFSRVRRTVGDGRAPAFLGTFSWWGSATESQLAAAGADWPLPLRGPPQPLTRNATYMPPANRLSTTGSRNLLTFRNPPCDLRATRDGGEGCREDVALWYMEAQAEAMEAEGVDASPEGPLLRHAADDGGAVALARALRMASHLPPDVRAFMAATPPHRVLEKALHCHPLDQQQHASWTNGRGMVLVGDAVHTSGRPDGQGGNLAFEDAAELAAHVRRHGLGQQAFDAFAAARLPRVTAIRGDCKPPFAVRKALVDGSAFEPLWGPQDLPSAQELEELGLEPERPGPAGESSGHSSSSAGTVSEEQRQRVLAWSLRRCWQIADRRTGGLLGAPPAAGAALVPQQAQQEGQVAAASVRA*
</t>
  </si>
  <si>
    <t xml:space="preserve">MSAQGQALQNHNNELVKCIEDLREKREEIIKQLREDDAEKAKITQELQILTKRLAQVNESIARKTETKNEYDKVISETEAAYLKILESSQTLLTVLKREAVNIAKKKQASS*
</t>
  </si>
  <si>
    <t>C_10353</t>
  </si>
  <si>
    <t xml:space="preserve">MSSAAAAAGAAAAVALPATSTTHMDAVTAGLRPCAAAAAARSCAAAAVARPCAAAAAARPCAAARSCAAAAAARSLRHRRSLQGQGNAAILTASSSGRANPQSATAPTMARPLSAAAHGASASAAQPADVSVAASGAATTSRAMAGARVQYASTASTTRHRPAAAAVARALTPLTVTRHAASAPACTHSVCHSSAPGGEEAEASTSGVSTAGAPGTAAGCSHGSGSLAARYHETTRSTCAVASCQLTCSTSDSKLLPMSSTSSVCCAARSRRLSTASSPAIADPGPGARPAADAAADADTPQRWPGSARPCGACCGALPAATSSRAPDSSSPMSTSRCCAPAADCPCSTCNSSPTHRLAGAALLPRGKPTPAAADAAGEAVAAGRDGCCGGGRPQHSGGTSSTTRAANRSWPRHRLTSTRCGRGPAATPASSAAASLSDEGLPSLSASAAAASPSDSSTRSRIFAPRSGSSSGSSSGSGRGSGSISSSAATVQASSVSVS
</t>
  </si>
  <si>
    <t>C_10354</t>
  </si>
  <si>
    <t xml:space="preserve">MGDTFTDDLKGKVVRQIEFYFSDSNLPKDKFLKERIAEDPNGFVPLNVICAFQRMRDLIGVKSQSPDAVPADKLQQVAEALAGSESLEVDESKTKVKRKQPLAPEAEIAKAVDARSLYARPFPMDATVDTITELFNGHGTVNCVRMRRHVRSKMFKGSVFVEFSSVEEAEKVLAKAVEFAGATLRLQKKNDYLEGKRKARKAAGGHNVGYESDDSNAGQGLPDGAGGEVGGEVVESAKAKIREAPKSVDRRQGQGQKRKQEAPEYDEGDLGEGPRSKRPKQEGEEAGAAAGDEDMGEGDGEGEEEEAPEPAEPTFTPGCLISFTLEAELPELTGPRVISDVLGGRDKVKFVELLEGRKGGFLRFATPELAAAALAEFEGRPEDERAIAGIKGTMTKTEGDDEVNYYKRAQAAHAAKEARNGGGGGGGRGGFRGGRGGFRGGRGGRGGRDGGRGRGRGGRGRGRGRGRH*
</t>
  </si>
  <si>
    <t>C_10355</t>
  </si>
  <si>
    <t xml:space="preserve">EPLAAEPPPPPPPPPPPSPVAISCGTSSRAVTAARSTATASRAALRRTTTSSASVSSDEGSGATLPAAAAAAAATLTLRGTAPDTAAPELLAAVPEVASPEPPKRPAPAYGSPPAYETTAGKCGLCDATAPAAAVCVTDVEHHSGGIPHPHKPLSRPPAYYCAPAPSLRECVARTRAPAPAPLPARSPHAPTWPPRAGTPAPRCAPAPRAPAP
</t>
  </si>
  <si>
    <t>C_10356</t>
  </si>
  <si>
    <t xml:space="preserve">MGRANTLGRLLAAVAVGLALAACVARAGPAPVTMTWGPNPAPVTVDVPCGAPLTLTWDTGSDLMHNVVSIPAADCSKDGQLLFGTTSKGTWTTTFPPGTYFYKCSETSAGGATAPSRPVTLNWMFYDAPKVITLPCNSTLLLTWGGDEPHNVVQVPAADCALDGPVRAASAPAGNWRRTFSRNGSYYYKCSVGTHCSSGNMLLTVKIQGCRP*
</t>
  </si>
  <si>
    <t>C_10357</t>
  </si>
  <si>
    <t xml:space="preserve">MAASVGSIDSLQRPASVLGRRAGGDPCVVESWEAELEAEFEDVEDLLEGVEQCLGFSADLPDTFEQDADEHTTRHGWEEPAGARHPCQAGGHSSAGGCAEEWSSSGMACSSSATSCFSFGRGGVGQVSNSSSLRGKQEGEEEQEEEEEEAGWSDDDQIPEVQRYLKSLGQAAAQRQWRHSSDGSDVE*
</t>
  </si>
  <si>
    <t xml:space="preserve">MFIGLCRGRKNLDAVAPTPSTSSKGSPSQASTPAKSASLSETAPLTVGPSSTSPMAAAAEAEHLFDLRAHGSVPGGRCMYIQSGDTSDFDGYLIAAAGHVIQRQTPDFEYVVAVPERRAWRDKDEPDTNKHDPTYSEEVLATSGALLRHLCPDAMLVKGALNQRNIIPWKMMFNEPENYGPLIRDLPAIDPRWSSLEQLAQRILSPELHSLVLDMNGSMGYLDALVNLIGPEGEKVLGAKMKASGLPLVIMAGVQAEVVAQTLPLPGRDPRATKNAIYYPAAVRVLLRLARSHGIPLLFVTNNVCNKLLKFQDAPEVAVKLGLQGLLRKVGDTWFSLPYLKGKCVPFDWVAFAAMLLYGRKPASMALAHQELWVGKDDPSVLVLRDTAMPADDVVANNVANTERWGVVESVVEINIEMMLQLAKHACSHTAV*
</t>
  </si>
  <si>
    <t>C_10359</t>
  </si>
  <si>
    <t xml:space="preserve">MMLLPLHVLGWGTGEWVHVDLPLFDAYEDREEAPVAAFRARLASRNTSKGGLPPPPVHKAELHVRLKLGPLQTALFWLRPGLALSVVLLVVGLTTALGGSATAVGLAMLACLLSRWVAANNAEAAAAAAKSGRGRRGRGRLLPIGAPAAAQPKGYGYGNGGAPYGGVEDAMSYSLAHAQYFRGGRGGGDGGVYEGHEEEHEHGASSAGEESWAAGAAEAPVGKATYRYVVREEQQNPSEATSSWTGTGSSAVGGHTVSGPAATATPSSSVAGHRAHGGARPPAGRQAPVRAPAEEEAAEAAPVGGRPKSAAAKGAAAGKGVEERSEDAEPIGEGSEAREPVPVAESVGRASRRGEEAAGAWPRAIEEEDEEGDAEVEAEQPGVAGGEQQEVEVVAQGAGGKAGAGVAARVGTSECDLAPQVDNAADSGSAAAVRRRAGFAWKA*
</t>
  </si>
  <si>
    <t>C_10360</t>
  </si>
  <si>
    <t xml:space="preserve">MATTRAGLLEVTVEFAKGLKDMDFFSKQDPYAVVELGGQKCKTKTHKNGGTSPVWNETFTINVNTETNFNLTVYDEDPGKDDLIGKALVSIAAVQHRLGGHAQPSLCRARAHGTDKLQVPLLRPSGKEKGFVSMTLKFTAAAGGPPVQQAAVPLQQGATLVGAIPGYGVMPVAQQQQKQEQLQQQQQQVQHPYYAAAAQTPLPPQQQQPAQQAPPQASGVQQTGAAGVPAGYPYGAPQAYSQPEQPQQAAYGQAQPPPGYPVQQSTGGNGYPPYPGAPVAGATRDVVEAAPSAAQEQGPGAGTAATAAGAAGAVAVAAAAGLHVGDAPKHSTAPAAAGGAVAPQPQLLAEAVAGDDMASALRGVAQPPLGQPQAPPPYAAPYAYGAAPPEGPPGAPAPYGAPPPAAGYGAPPPGYPPQQPYGYPYSAPGYPAAQPLYGAPPQQQPYCAPPQQQPYGAPPQQQPYGAPPQQQPYGAPPQQQPYGTPPQQQPYGAPPQQQPYGAPPQQQPYGAPPQQQPYGAPPQQPYGAPPPAYGAPVGYAQPPAGHPAYGAPPPGYPPYGPPPGAQGYTPAHYPQGYEADAAFRHGLPRFGTGKKSPKKQKHNALSAWLVRFLVRAIARGENWAAVRGHRIVAGRLYVDAEAKRFEHRDVAELRMHLTCCELEISKAALAREM*
</t>
  </si>
  <si>
    <t>C_10361</t>
  </si>
  <si>
    <t xml:space="preserve">MACARSASIQISSSRALVAVAAVEVEVEVQVEVELEVQVEVEVEVEVEVEVEVEVEVEVEVEXXXXXXXXXXXXXXXXXXXXXXXXXXXXXXXXXXXXXXXXXXXXXXXXXXXXXXXXXXXXXXXXXXXXXXXXXXXXXXXXXXXXXXXXXXXXXXXXXSEEAVGCADELLRAAGPRLAAVEMCVEWPCVPPHTGLSYCGGGGGGGGGGGGSSACNGAKANGGVAAAAGTATGGSGGGTAGMTTASTNTSTSTSTTVPPTVAALARLHGLRSLELRGSGWLPQLGVTEPAAQLAPLSALTALTRLAMDLSYIVDVAGGGAAAADLIRPARRAAILAAAGIAEEEESVAAAAARHATERRYGSGAAGGGGSGSMGGKGCIFGGGGVDDGGGGGGSGGTLLTWPADEEWLMGGLLRGLVGCLADLELRGMKLPAENLPALAALTQLTRLQVGSLSLTPLWRQQQQQQQADAATAASPPPALNAPPLAGGGGEDADSAAAGSPLLAPGSGPGAGRPRTPLPPKLMEIALERLPCMQLLADLWEHPRRPRLVLLGSTEMDFGELRVPVLSGGLPGGGNTLAATAGLPPPSQLQLRHQRPPDWLPEVAAAACRLLACDVLPWVCRRRRRQRHSRSVDRGVDRDVGGGGVGSGGGGGSGGQEKVKAAAAAAALAPAGQGRGRSALAVAAALRAEAASAAVPPTPRPRRRRARSPSHPHHPAHPNHKLYLGQARVRRVRRDRATAAAAFAHEEASSGSGSSDRSSSSSGGGDSDSDVGEVGEGRRGRGHGRTRSRSLGCGRGRDADKVEQREEGVAKGAAAAAAAVAAAGEEAAQGAEEAGAVEAAAAAAGSEAESDDGEHGIALALQGSEEWMNVVGGPHAAWMAQLHPLRDYVAEVQLNCLSVAADDLRGLRAALPDIKEVGLGHPLQLGPDALAGLSELHEEWPVLGPLLGGESDGWSDYQDTSSGEEEEEQEGEQEGEEAEEGEEDGVVVMDMEEGEREGQEGGARPQRRQRRGTAADGREPQQGRPQPSPRQQQQQQAAGAAGSSGKRQKVGRGWALPGPDSSDGDSDDAAAGDDDDDHGCGFGYGGGGGCGRYGAYGILSDGLLADMEEDVRADLAERRRALGFGGGAGDGAATAADAVGAAAAVGAAAGAGGVMVAMPAVAMTAAMALGGGGVGNGNGNGGGGGRQAAASGGGRQRGSRGGGQRGGGGAAARGGAGGVAGAGGAGGGDGDDGDEGERLRAGSSDAEDTEDPEAVAAAGREEEEAAGELEAGAAAATATAAAMDTAVVTATATGGAAAASGAEAAFEDADMDVDAAMTAVTEVEVKGLVRHRSGTRSEEVEEEDDEDRGVGGYAGGAAVHVGGMGLMRRRRRQSRRRRRLDDDDDEALILTSASVSVGSGGGGGGGKGLEGSCTGSDNGSSSGSEDEGNEEKGLRPRRRRRRGDEPSLEALAALVSGGAGGGGGGDAADPEASGEGEGEDGEDVVVVVATSRELEALAEVEVEEELHEMQAALAAEEVTAAVAGDDGAGGRDGGDDASGSGGGGGRGEPWNWEAGAAADVGVIEALPGVLGQSLCVFNEAMVGALQLLSRQTVQTAAAEFALELSGGVGGGSIAGSAEDDSSSSSGGGCGSSSGSGGAGSTSMGVVGGGARQDRGGHPHSRRACAYGFRSLHHQRQPQQR*
</t>
  </si>
  <si>
    <t>C_10362</t>
  </si>
  <si>
    <t xml:space="preserve">MPGVEDKAKASPLCGAGGAKPRRVILDAGSGVLPPGRMCLLLGPPGGGRSTLLKALCGQLIPPTAGPSLAGAASACLGGGEEGGVPVRSHGQLRQLGTVSYNGLPVHGGGRGAPAAFDVARVATYVSQIENHLPELTVAETLTFAAKCQGSGLAHRLSEVLHAREAAAGVKEQDPELTRLQQLFTGPQAAEATAQHVARMLGIDHVMDTVVGNEMIKGISGGQKRRVTFGEMIVGMANVLMLDEVSNGLDAAAVLGIVQGLRAAAEYNNVTIMATLLQPAPEVVACFHDVILLSQGVVAYHGPTDQFLPFLTSVGLAPALDGGQELADFAQARPGRGCEVLASHTDQRKYRVRNPHGPPPLWEGKKWVSPRTMRKAFLESEPGRAMAKQVEQPPYSHELQSLVLHTARRSTAEVLSTWREVLLREARLMYRTPVLFFAGLSQMVFVGFLLATAFVNLPKKSFNDANLLLSVLFFSIVTIYMAGFNLGPVYCQRLPVFYKQRDHRFYSPLSYSISTTLVRIPELLLQSTILSLLIYFSVGFAMEPGRFFIFWFNMFLTGFNSVTTFQFFGAIARDEVAVQGLGAVFMMGNVLVSGFPIARPSIPGWWIWVYWLFPMSWTIRSMGVSELSSSEWAPADPNDPGGPTIGEATLASRGFFTEWMWVWIGIGYVAGLSLLMLVFQVLSLTYVGPLRRSSNHEHDHELEEAAAAEGAAGMPTPVASVYPTDGMSMEEAAAANAGNGAHAGHANGKSSAPMAVAEHRTTEMVPMAAPAAATHAAAATHAPLPGRVPGGSYNGVGEGPAFVKTVGPGPVAESFLAPHTHDQAAPGNGHVGFAPGTEGAASGGGMPSSLLPFTPVSMSFREVSYWVPHPKDQGAELQLLNKVAGCFRPGVLTSLMGASGAGKTTLMDVLAGRKTGGRAEGKQLINGKPKRMSTFARIMGYVEQVDVHNPEATVEEALAFSARLRVGSAALMNPRDGSGLHGAAALKAYLAAMMEVVELTPLAGKRIGSGGAHGGLSTEARKRLTIAVELVANPAIIFMDEPTTGLDARAAAMVMRAVRNTAATGRTVVCTIHQPNREIMDGFDEMLLLKPGGRTIFFGALGPRQAHLVDYFTHLLPGIPKYEEQMNPAAWMLEVTAPSAEAAAGVDFADLYEHSELARTADALIASCSVPPAATDIEAGGGGAAAKLPPHANGDDGDDGAAEARRVAAARYAEPYPSQLLLLLHRAFTSQCRNMAYNGTRFAVALGLALLLGSLYWNRGTKRDTVLGVMDIMGIMYAATLNVPMTNMLVVMPLVHGERAVFYRERSSGMYAGWMFAAAQGIAELPFLFVESILYVVVVYCMVHFEFNSIKALWFWLFQWLGLMLFTFMGIGMTNITPVVPAASAISGFLILMWNLFCGFLIVANNIKPWYIWAYYVNPAQWIIYGCVVTQMGDLTDQYITTYEGDTMSISAYIQDMFSYEYDMRGWIVLILVGFIITFRLFAYYGLTFMNFQKR*
</t>
  </si>
  <si>
    <t xml:space="preserve">MYVRAYLHVMERYVQEVTRARRCRLLELAPGEVAPADVAPPAYFISHCWKNRAVRMFDYVLTYLQHADEDVAVWIDILAVNQHAGTQAQLHDVSPEAFSATVQACTAGTVVVLDTEVCSPASRAWCIFEWTHTLTLHGPDGLHLHLRPQDRGPLIASIDVEAAQCFMPADKEMILAEVAKHHASPRLFNAKLKLQLLLEPLSYRVDVRRLSQQAEAAGTAWDWAALDSWLGGAGGGSGGSGGSGGSGGGAVVGPATAGASRVLCISGGAGTGKSTLSAALVASGGGSGGAASSGAVFAHHFVKYNDARRLEPVRVVKSLAYQLAERLPRVRDLLLELDVSAVAGLTDVEEAFRLLLLQPLRAFHEQQQQQQQQVVLLVDALDEADPPELLRATASTASSGDGGEGSAAQQAPPACPTVCGNSALQLLVSQLSQLPPCVRFIVTTRPDAAAGQVLPCLERTFGGGRGGGVTHLRPADMRKGSSSSGGSGGSNGVLLYHTAAAALADEVAKPSRAAVPMPPPPPQLPATASVPQLSDVLDLYGKVFDAARARYGATPPLPLPDTADSGPVPGSAAAGSSSSSPRVSDLLSVLLAAREPLSASFLQQLGLGPAVCLQLPGWGRLFFNDEHHLYTAHRTLDEWLLRSGSSRRGGGSGGSSSSGGGKDPFEVQLGNGHQVIGLYLANNVWQGGAGIADGANTTTATGGGTAAAALPYMVPYTLKYVVSHLVAAVEWQAVAFAAAADGVDISDLDPHVAYGPAAVCLDKLLTDFGFLTAVLGAGHGPALVGTLAGLSAHTRHSYDLLRWLQAEQFNLAGKSPAAAALHALATAPVGCGLHAEAARAAGLPWAARRVLPDPGGWAQSQMVLKGHPDKVLCVAYSPDSRQLASCGEDDGAVRVYDTRTGRCTAVLQPQQEAAQPQPQAKAADGDAGEAGPAAAAAAAPAPATGHAPGKSCRAVAWSPDGRRLASGGDDCRLLLWDAATGQVTHELAGGHQGGVYGLAFGPGGARLASCGGDKAIRIWDVASGAQVSVLAGHNMTVRCVAWSHSGRHLASAGEDCTARVWRAAAGREVEAGVEVAKLDDFDDDVNAVAWSPDDLTLVICSSDGKMVRHDLATGDTESVMELRGGEVKCAAFSPPPASAALQAVRRGQPQQLLLASGDQAVRLWDGETFAHRGDLPGGSGRVQVVAFNPDGRQLAAGRSDTTVRVWDLTTGAAGAGGSGSGSGGTDAAANEGPGDVVRRLAIPADGEQVAVGCKDGHVRVWDVATGVLIAKMPGHDTGVSDVAWNPAHSALLASCAHDGMILVWDLSELLGQAMLLQLSDYPAAELRRQMTELRTAARPRCAAVLTEHECGVLSVAWNLAGDLLASGGRDGVVRVWEVAQDEAGDVAASCLAVLTGHTAAVTRVAFSEEGGLLASCCSSGGGGGGGGGAGEDSTVRVWAARTGECLAELEGHKGGVHALGFSAPDSGGEGLQLLATGGDDKLQLGAAVRAAPSLDELSARGDFSFLAVTEATAGQFRGIVYGLAWSADGRRLVVAANDDRLRVYEAAALGAAAAQGGGEARQEEQQRQQGRQGQWVCVAELPGHAETALGGVMCVASSMVGDVLASGGCDGTVRVWRPTVEVREVDQDGAAEDGEGEGGEAGL*
</t>
  </si>
  <si>
    <t>C_10364</t>
  </si>
  <si>
    <t xml:space="preserve">MHRQHLLLAGAVLLALAPSALAAGKYALNRTVESTLAVAHVQNGTNCTYPGICYPTNVTVPAFSFWYWCGFYSTHRSNYYVRSVSNSSNFTGQWLYRKNVIQSCVIPGLNTFENCPTLPESACSKARTCTVRTFGLVFEDEICLVIVNNRSSNMVATIQYNNHFDRPRYYGTVFVILFCVVGFSLVLVKLGYDFYIGCTSPISKHHEPVRIIRANTKGADGLHEELLDRDEADGDERSAATGGHWGRRLVNFMRCNRDPPAPVDPAHQA*
</t>
  </si>
  <si>
    <t>C_10365</t>
  </si>
  <si>
    <t xml:space="preserve">MFKSAHEHAKVMALAVREIRLLRSVAHPNIINLLDAFTTSSGRVYMVFPFCGRSAHRILRDWPGGGGLPPVRIKQLAWQVLQALSYLHSRKVVHRDVKPANILVDEDGLVRLIDFGFARKTRCGPFEAEQLSSYVFTRWYRAPEVLVGDVYGPAADIWSLGCTLAELASGMPLFTGRSTVDQLYLVMRCFGSLAPDQAARLEEDQRLAPLRQAAAAPGGLPRGRTLRQRLPPGLSAGVVELIEACLQPDPRVRPTADELLQVCQPCREEGDSEAATAKAVASNKGDDGARADRAGAGGPGHQGQDAQVAAACRDLVDAVDDEQPPAQVQMQDGGAGAAAEAAALRLQLMQRHSRSHLQVFGGPGDLLEEAAAAAIAAGLTQPSSQPRPRPPSLNSRDSGAEDGSGSDSGAGSSYNGCGGELMLGSTGGAGTGGGGGAMLLPPLSSASTSIASRVIDSTVASVNAAEWVVDATEAGGRAQSPAHHRREMGASGGGAGAGAAGASGAGGSGSGLGQRLLQLPRQGSVQGLKSLPHGSAPSSVAAAMWAAKSGGGGGPHGGSKEAASMVSGEASAAAHPTHGKSLLGPGGSPRAAATAATAAARAGKTAGGEAYGAADCPATGAATAAAGVATAAAGAATAAAEGSSGWLQVQQPQQGLADSPRGSGIIEATFSGAPMPLVRPGAQVAAAIAAAAAAAAAAGGAERLCSSAANTGSITASANIAAAAADAAYAAASASHLSTLQHIRVADSPLPPCARTQAAAAPAAAGSMAASAPSSMHSAAVAAAAAAAALAPVAAPFGTSHASMQLPQPPHVPGAAPAGCSPALGYSQLGPGYSPQSGYGFPTSNNSFRNRSSYGYASSQQHSARLAHLPHGSSLLSPPPPPLPAATPTPGPTGTGFLLSPPRTGESYVDTGDVALASHMSLGGGLAPCSTDFHLAVAGSWARAPPSHAGYTTAMRLLQAGAGAGTSTGIVASGGLDGGAPAWPSSGHLAPVTAPQGAGAAGAGGQPGGRPTPRRMTFSGIAGADERDTVAMTVPEDAPLPPPLTVPAAPAAPSSGVLSPAGLGTTSYHHQQPRHYVPQRTGKAAVRALKHATLADRDGAVSGSGVGVMRDASGGGDGDVDAPSAAVRARTALGARMLRRLRQVASSRWSNNGGGSRTHAGGSVTSEATAAAADAGAGGLGGMGASIGGSSLAAHARTPQPTRSIRQATDSQLHFPAAPRSQPLPPLPPPAPLAVPHGQVARAVPSPRFFAGLQGLLRIGSPRDSNSDITGAGVHGRGSYGGNVVWTDNPSATGHDYGTDGTAGAGGRHTAGDRSTPGEYSMAALAAAVAGAASTGGLAHRHVVTGSLPLPKLPGGTAAAVPAGSGGGGAPLEARASSLTPTRSSSVLRRMAQLVSFGAAGGAAGAGAGGGGGAGSGGGAGNGGAAAGITAALGSGPSGMREVGEPIVAAAAAAATAGAAAPDARFSGGSTSSSIQCVSGGAAVATPGGGTGGGSPRRNYASSPSLPSSPTLGSGGGGLWGQHQHTHTPGQYQQQSPPSHTRSPSRLQVASTSPLASAGQLPSPGQLAVAPASPGGSSPRVPQDGGVDLHLTTGGAMLGHAGSGLGAAALPADSRPAPRLLQAARSPAMTAPSSGTQLHGQLSLGGDATFSSGIPHLSGGGAAAGGDRSSAHGISGGAASVSDACVSIGPVVMARMLDGISAAPSQQQLQQQRHQQQLQEMQVLAEASKR*
</t>
  </si>
  <si>
    <t xml:space="preserve">MLTADPNQVLAGGPSGLSRVDSASGPGTPSGAGGGGASFAALEREASTSSPAKPFRRLITKNRAYLEVEKLRQELAANQTRELEEVQGVYEEETAKFHHIWDGRMRDYAANLAKATEDLRASHTSQLAAFVEELQKKRPTRARPSRDYLLQREMQDKLAKSQQYSRATKVKTMADELYQAELETTVAAWEAESKLKIAKLQAKQQTEFEALLQRGTKGRDELELKRVAETERRTLRFRNIVSELEQLHKVEMAHLENFLDGQVLAGKATPLRDPGAFRRKREQLFSLAI*
</t>
  </si>
  <si>
    <t>C_10367</t>
  </si>
  <si>
    <t xml:space="preserve">MIVRWPLPLRCRLVRPRPLPHPLPRLLPRPTPPPPPLHEHVLLHAAAAPPPAPPPRPPAGWYQGVRAPAPAPPPSCLGLRLPAGPFTIMIVNASPPCHADGSPAGRRTCPAPCPPAAAAPPTHRAPPPAAAPAATTAAAAAAPGPRWRPARRGPRPPTHLCATCQPGACARPTPRAPLHPLRLHSCTYPCPPVGTAASRSPPPPPPPAARSPLRCGRRPPPPPPPIPHSSHTPASPQAPPSLRPTGSARQHPPSSGPEVRANQPPACSRPPHTPAAHLRCESPPPPPP
</t>
  </si>
  <si>
    <t>C_10368</t>
  </si>
  <si>
    <t xml:space="preserve">MTFWFTEASAPVPVADAAAPAAAAAAPLSLTQRALANAPEWPAFLGTLANSGFITGTLLDGIHSRMGLQVYDWNPLVLGGLNTSVAVPPLLALFYVVLGSLVPMADNLSPSPETESIRQRCNETFYVAAAFGVLAGLLQLSATLYDSGVPYWQIHAVLGTAALVNWKLFDGTRQGIALALLCGLGAPAAELVLLHFVPLWHYPRADLGGVFVSWVFWCYFFYTPALGALARYLWSTMKELEQFKRSQQAQAQQQAQAQQGQQGQPPPPPQQ*
</t>
  </si>
  <si>
    <t>C_10369</t>
  </si>
  <si>
    <t xml:space="preserve">MRFWRVCFTSDGAWEILRWSKARFVMLTRSALASLAKKKPEYDLVILVSPDYELDANAALLRYVQRRLTVAFVHNSDFNQTQRLIEVAAGTADELRLNSSRASSALVDQGSSVVRVGSRGALEHTAAGNLVASDVRLVTLSPHTAASLAEATGRPTEWILAVYPFQPRTDCLQATEVDLLGRCLKGFGMQGKFSNLRRNYSSIWRQLQGRRAELTTGPAAPLFGIRLLGKGQGDRLGIPPELEPHVTLLRRLHFRTFYEAIHHTFALIPALASNKYYSHKFSSTILSSLISGTPMIADRRFLSAYGMFNESEVYLQREGEQEVDVMLRVLRTPAEQLLAVRRALLDLRARLNVRARLFLKEELEALCAGSVGWRDRVNAGKGAAAGEAGRGG*
</t>
  </si>
  <si>
    <t>C_10370</t>
  </si>
  <si>
    <t xml:space="preserve">MNVGGPARGGGGGGGGPGDHRGQRRGGMGGGGRHRHGRPPPLNSSGAVDGPGLSQGQAGGAGPGPGTATTPSQAAAAAAAAATAAAAAAAAVAGPTRRETELQARVTTLEAELEAQKAAGQADRKKLDFVSEKVRVRVRVRAVAERSKARGTMLVRLVGALRKVGVAQAGVEAAQAELARAQEEMTLVVQQATMMVESEEAQYAGAARTDGANGQQQQQQQQQQQQQQQQQLQPGNMDTDGPPPPPPEPGSNELPLGPDGRPRGMPGGLSFKLKIPTNV*
</t>
  </si>
  <si>
    <t>C_20000001</t>
  </si>
  <si>
    <t xml:space="preserve">RRRQPPVRRPAHPARQRHQGPGLHGTTPLVSRVCLSPSTSTSTCTRQRTPHSARRRRTHPPTRESTPCSNRRAPPHRRWCSWLPLPPPPQTK
</t>
  </si>
  <si>
    <t>C_20010001</t>
  </si>
  <si>
    <t xml:space="preserve">MGPRQTQKRVIPFLFVRGDGIILVSPPLRSTSCCLLTPPAARWPAQQLLQPAAAAAVAAACGAAALWAAVAAAAVVLQRPVSLPRTCRR*
</t>
  </si>
  <si>
    <t>C_20020001</t>
  </si>
  <si>
    <t xml:space="preserve">MARHAGRRNLSRRSVGCTTACRRRESSWPPRRSVSSTTTSGRESGNYRLSRVSMTTWVTTVTRRSVKCLTSRTGCPVRWTCTTRPSHSAAYP
</t>
  </si>
  <si>
    <t>C_20040001</t>
  </si>
  <si>
    <t xml:space="preserve">MNVTPPSATRAHRPEVQLGLAAGVAVTQVAAGDSHTCALASDGSMALSKRTHNASNAGTICALLSTGRLRCWGADGGHGDTLPRGHTAAAAAALPAQPAAAGGAAGVAAASGAAAAAAAAGAGRYEASGAGAAAAACGVGCGAEPGGGGAGAGRPWGGGAALHHTHGPVLADDARWVS*
</t>
  </si>
  <si>
    <t>C_20060001</t>
  </si>
  <si>
    <t xml:space="preserve">MQPHESLQGHELNGREQQQRQQLLRELRRLQEQELERQLRDRLQQLQQAQQAQQAQAQQAQAQQAQQQAQQGRRGEDEATSVSGSRGAPSALGGGGGSQQHQAMHPQDQHQHQHPDQAQGRPVPQTLQLLMAHDERRRRLQQQQQQQQQQAAEEQQGAEDQQQPALQERDPLRPPLAGAELQRQQALIQAAGGGAVTSAAALSGAEADGERKAVAVAVAREVLRVLQRAAGPLEAAVECLRAAYLDLAQAVEGGAAAAAEVAADVAAAGDSGAREEAAAAEAGEAFVDAGGGGAGSAARGGEGQRAAVAVAAAARRWEVRVAAAAGELEVALSDLQQLDLQ*
</t>
  </si>
  <si>
    <t>C_20070001</t>
  </si>
  <si>
    <t xml:space="preserve">MAAVQLFCRASNARVHPDKSKAMGLGRFAHLTGPCPHTGVPFTTGAVTHLGVPLSWDSDEAAADLYTRRARGMAFVARLWAALSLTLVGRVHIAKQVLAAKLAYHFSFLNPLPAQLKELTDLVDHFAARSVHAEDASLVSHGNPLLLPKRETACLPYKDGGVNHVDLPAFLSALQAKTFALLAQPGRQPWKTLTRALLTHVRPDSATTWAWVYSDAPAPAGLPARLAAAVGHVRSAGVEQHPPQPATQPPAAPPQWR
</t>
  </si>
  <si>
    <t>C_20080001</t>
  </si>
  <si>
    <t xml:space="preserve">MRRRVSGFRVHGEEPEGDVLVFLTGQDEIDSAERLLKVRGGGGGQAGRRAGAEARWLMSDCNKGTRPAQTREF*
</t>
  </si>
  <si>
    <t>C_20090001</t>
  </si>
  <si>
    <t xml:space="preserve">MKLAVYGKGGIGKSTTSCNISIALAKRGKKVLQIGCDPKHDSTFTLTGFLIPTIIDTLSSKDYHYEDIWPEDVIYGGYGGVDCVEAGGPPAGAGCGGYVVGETVKLLKELNAFFEYDVILFDVLGDVVCGGFAAPLNYADYCIIVTDNGFDALFAANRIAASVREKARTHPLRLAGLIGNRTSKRDLIDKYVEACPMPVLEVLPLIEEIRISRVKGKTLFEMSNKNNMTSAHMDGSKGDNSTVGVSETPSEDYICNFYLNIADQLLTEPEGVIPRELADKELFTLLSDFYLKI
</t>
  </si>
  <si>
    <t>C_20090002</t>
  </si>
  <si>
    <t xml:space="preserve">MSKVYDWFEERLEIQAIADDITSKYVPPHVNIFYCIGGITFTCFLVQVATGFAMTFYYRPTVAEAFASVQYIMTDVNFGWLIRSIHRWSASMMVLMMVLHVFRVYLTGGFKRPRELTWVTGVIMAVCTVSFGVTGYSLPWDQVGYWAVKIVTGVPDAIPGVGGFIVELLRGGVGVGQATLTRFYSLHTFVLPLLTAVFMLMHFLMIRKQGISGPL
</t>
  </si>
  <si>
    <t>C_2000001</t>
  </si>
  <si>
    <t xml:space="preserve">MRQSAAEPAPVPASDANAAAAASSAVEVVEAEAPAAMECDAPVQQAAEAASGVAAEAEAVEAEAPVVEGGHAAAMDVDEPGAAPAPEAVGPHPAQAQPQQQPQEQPQEQPQVQPQVQPLQQPQEQAQEQQPEPQAEPGTEQQPLQTGTAAEALRAGEDATPLPGASTAPHKPAPGAAT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KERFTRMVALGPQLAERARAVFGRLRAQLAQAQAPGPGPG*
</t>
  </si>
  <si>
    <t xml:space="preserve">MLSGLGGQRGPRQIKSLGLLHDLQDYIASVESLAAEQKKELERVKEEKRDMEKFMARAEAHAERQSGGTALDFTVSEVADLPPRMRALVEDNRGLRDTVKNYKKRNQTLEHTVTQQQNQVLALSEANERLKAQLAECSRTPAEVEREEALKKQLELKTRQVETLEHSLGVLRSKVDTDSRLYRQNLSAAAREKDALKRQLVASAKSLEEKDKDLRALQLELRKTKRGAPPTRGGVAAGTYRLPGGGGAGSDEAGTGAGAAAAPAAEPEERIRIMLMIVRDEIPVPYEVRVEVPVPYEVRVEVPVEVRVEVPVPMPMPAAPEPAQEPEPEQETQAEPEPAAEPEAAPEPDAAPEAAPEPEAETSSAPQQEEQPEALAEGAAEGEGAADAEGEPSAPELKDEDMVPAGAWPSSGGQDASSEAVEGAEGAEAAEPPAAAVEAAEGAEAAEAAVAAAEGEPEAESAPAGEGEEGEAAGQNADAGPPMEHSSQPMPVPYSRTAARALATRVGGTSGGKQPHPPVGSVSGASSHRKPSASSTASASSGKGKPQK*
</t>
  </si>
  <si>
    <t>C_2000003</t>
  </si>
  <si>
    <t xml:space="preserve">MLSQQLARRQVSSARPSTQRPVCSRPCVRARIFRRDGPLAVEEVAVDEFNAPTKRQREQLKRTLQELGFTEQAADILAFSKITNSNCDLLIGDIRASFGVYQAPPPVGPVESVQNGVQDLLERLRLPFLGVLVAAGIFAAISNQVTMLG*
</t>
  </si>
  <si>
    <t>C_2000004</t>
  </si>
  <si>
    <t xml:space="preserve">MLRSCRPTIAYDTTYLVHKELLSHVLNAVRRAKERDTRQVGDPFIAPYLAGVYQRLGLEYSSLLCFPRLTLLWRSLAAAAAAEAAEAAEEEHGGGGVGAAGGGADGGGGKEEEAGDGGAAEEEAGAAEASGMAVSGAGGAGEASGGVLGPSGQPGHKVGAAAAAAPAAARIVPLEWHMQQLHRELVLEPWRPAELRIMLGRAAAYSEALAAAAAGRNXXXXXXXXXXXXXXXXXXIWWRAILAAFSTPPAAAAGGGGASRRGGAAGGGTGSGAGWGLHRFSGLLAAHLASGVASVLVTGLLNTWLPLLGHGAAAAVVWLHLLLLPAVMVTAMSVAAMPGVARQLVGGNGDDTPRGRRDRRRIDSDALDAALRRAVREADRAAAAAVAAAGGGAGGGGGGGAAATSAEPATRESRAGASSAEAAYAGAGEGARIGVISNGHGGGNGRGNDGGGGSGGATAAQPGPEANVNGCGSHEGLHAVQPLRVRVAISDDGNGETDGDGEDDEEDDVAAAAASEEEDAGGDARANSDSDEGDEDDDEEEGGNREEARDEGADEEEEDEEEENNLPEEAVEVVEALAAAAARARSGAAADRVAERAQILGTVTFGDAGGQGGSGGRGGDGGGAAGQGGARGA*
</t>
  </si>
  <si>
    <t>C_2000005</t>
  </si>
  <si>
    <t xml:space="preserve">MGGGAGGQYGGSGTASPAAAASSPAAAGATRGSNNSSGTQIQSLPPQPQPQLVTRQGSVVMAAAMDSSSLSGAYGGGGGGGSVSASSATEATPASMAAAGYGIRGGGGDGGDAAGGTGSVVDPAEDEQQYHEITATSFLDPVSKAQVVMVVQTHQTGTRRGFYENIFPRHVLEHIASASAAAQQQQHQQQQLAALAAGRGAGGAGALAVSAFNLSMLSAMPDPTATATDHEQVTILFSDIVGFTSMCKEVPAKTVMKFLNQLYSRFDTLLDIYGVYKVETIGDCYMVAGGLISKDADGFAAVRKGSSDKLQAWRVLSFAKAMLRDAQKVLLPTTGEPVKMRVGIHTGPVVSGVVGMRMPRFCLFGDTINTASRMESTCPYGRIQVSDATWGLVPDEDWEPTGGVEVKGAGALGSGGGSPGGGRNDEATALKRMATNAVARAAGMAAAAAAAAAAAAATGSVGSTLASGSHSLPAPFLAAGLASSGNALGWQAAGSHGAGMLRSGSRSGTQEAPAVLRRPESSMGQHSGAGHATVSGRSDVVLTTGGGGGESATSRAGSMAGGGAAAGDSGRAPSSASWAAAAIAAAAASAGGGRASSGIHTGSGHLQLHRLGAPGLGSVGGPVVSSDSAGPASGGAGRGVGGGISGGGGARFVSAVLGIVDTAGGSSRGSAAGTGAAPMAGDGAVGTDPVSGWAAAVGGAEGTSKEGPRRGSSSRGKQSSSGLSRSFLFNTAF*
</t>
  </si>
  <si>
    <t>C_2000006</t>
  </si>
  <si>
    <t xml:space="preserve">PPPPRSLPAPAPAPTPAPLPPHPPRTFLPCARTSHPRHPSQPLSHPPALSSSVSFPSALPKHPPASCPHPIKRQPPPVSHLPSRQSPPPQPTAAPPLPSALCAAALVATNAPPPPPPPPPPPPRPAPPATALSAAAAAVAALAASVCGSVSSLPGSSCPAAAPAAPAAPGCGGSRCSHPRSTPPPHLPATHPGTNRWPPTTATQPPPHPIPAPPNPAPQPSRPTQSPAPQPRPPHVSPAPSAPPNARPPRIHPSPAPPDVARNPAPAPSAPARTPCTQLPP
</t>
  </si>
  <si>
    <t>C_2000007</t>
  </si>
  <si>
    <t xml:space="preserve">MADCLPPTDCTPGGCEEGWAEVAKTACIDVKKCLAHAGFCYSETCCRVKPQATCCPQLDCTVRYEDCDVAQQRVLNDTSRSDVGRTRIAHTGSAAFPFYSAPHPFNSSTWTTVSDGEADPLAAAADPARRLPPGLSQLCVVLPPDSPPPAAPSSAASPSPSASPLPGPGTAGEDADYEEGSGTGNGTHARQAGRKDNGEQHAGGGSTAGHQARVAVVVVACVLAAGGCVLGVSWCCGLLPDVRSLLRLRDLYGRVRYGRRYRLEGESAAAAAERYRRLISNAGGTGNSSWRGQCGDGGGGGGEAYHGPGLGGGPAGGGGGYGVGPDGLGGGRLEEEEEDEEQEEEVEAAAAASAAASRSASCSFRSATQLCLMEVKGSGNDSV*
</t>
  </si>
  <si>
    <t>C_2000008</t>
  </si>
  <si>
    <t xml:space="preserve">MPPPLAPPLPPEEPPQPPPPGEGSGPGAATPPPLPPSDDGEDGECDDGGVGTTAAVAGRGRGGGQAAPQLSPPQQPSAGGANGSGKGAADGAGTGTQGSAEAASAGADVGRAAVEVVAGAGAVQAFTIKAAKPPAVISHNTLVGSRRGLPVGVTAAAAAAKGSKAGTRAKSTTPQPSFGGGDVVDYDFDGTAADKGGGGGAAGGAAAGAALGAATTSTADSAAAAGGDAGKDTAAVQAVAAAAAVEAAVAAAAAAAATAARLTSPASRATTPEPCIAAVTATRATTTITTTTSAGTRSPLPQRSPGPHRWGCAEPLAATAAAAPLAALAGSPLHARIGTTAATAAAAVAAPALAPAIVAAAAQLPPQLQQKRNRWDKKTAQEGEAGRGADTSAATSTVATAAAAAASEGAILMEDIMAQLECMKAARRGSHPPQDPPPVAAAAAAAAAAAAAAGAAAAGAAAGAVTAAGAAAGAITAAGAVTAAAAAAGAAAAGAAAGTVTAAGSVGGAAAEPPGVPAGHRSGGATPLSPPHAVAGAAEQHRVLARSPGRRDSRHGGNRSRSSSRSRSRSSSGSSSSSSGDGSSRSSSTTRSHSGSRGSRDRHSKGKERDRDRNTDRERDRRRDSSRERERDKGREREREPRGRERSGGGSERRSSRDKERSGAGDKAGRQERDRSRDRRRDRSRDRARGASAAATAAAPANGRPGSRSPLRRPPPRSPSPSGATGRHTHSRGGGRPGDAHLPGLGPRGGGAAAAAAAPAAAPAAGHSSRLDAATGATTAPVPGHAAVDGALGHSPLPPLPPGPPPPDAQTVTVAAAAPMPNYSPFTSDDEDAMILSSDEEGAVPPPPPPGAPPAPAPHGSQRPPQLPPHLQPQYGGTAAPPQGHHQPQAHSHSHSHHRHGHSHHSHHSHHQAHAPHHSPHPHPHPHGPHTPAPPSSPKPMVPPGVTDEHLAAMREAYRSEVGRLLRLYGRAGGEQGEQQAQPGSGPRRPPAPPAGVQALQLISEGYHATVDAVELGKTDSEDVVPVPMPAAVSAPGGHQGGRGGGGDDDDEGASPGPENAEQLPLTDETRVFPWAVDRGAEPADLRVPPRADQPPLAPASPVFLLAVEFPSDDTAFQPWHLLTWPQPHQQNQQQRAGGGDAAAAAAAVAGGGAAGSYGLEYAGSAGETVLAAAAAAAATASDPEIGVYRYPVTVPNKTDAKLLCTERRAEPLAKLRQWAARGGAEGSAAEHFLPVWGQSVQRVADGLWLPLTQELITPEQLRWEARREDAVAALAAANTQPTSATALLAAAFAAATASAAAAATGSAAVRPTSAASGPGPLAAAGASRVSRVAGSASPGALPARASGESDLLELLERSRGPDCWLWPRGSGGSGRPGQGGAKRTQPLANGRSGSASLSARATSASPPPPAAAAAAAAGAKAGAGTGSALAALHAALTSAARSRGGPRPGGSGRGDGGDGGAGNGGGGGGGARGPSASPCSPNAPSSLFFSVAASQREPATSPPPPRPLAAALPDWLAALPYTRVYGDAVSGPGGRGGTAKEQQQQAGGQQPGQGQQQGQQRPGEKSRALWGPPPPLQVLADLRFQLFEDAHKRLPLLCYNLVKQAPARRRREGPTSRRQSWRAASAAASAAASAAITAAARGRRCATTSRRNHSAGCTG*
</t>
  </si>
  <si>
    <t>C_2000009</t>
  </si>
  <si>
    <t xml:space="preserve">MFPGMFPGMGYPGQSFEAVYRAMPVAFIDKQSAEHGDKIIMPPSALERLASLHIEYPMLFRLEGVHSKRETHCGVLEFIAEEGVVYMPHWMMQNLLLQVGDTIRVRSVSLPKGTYVKLQPVTSDFLDITNPKAVLERTLRGYSCLTVGDCFVVHYNNKNYEIEVRDAKPGRAISVIETDCQVDFEAPKDYKEPERVPPAQPKPEPAAAAAGQDGGRRRAQASATTT*
</t>
  </si>
  <si>
    <t>C_2000010</t>
  </si>
  <si>
    <t xml:space="preserve">MRIETDAAAYVKLAFSADCNELWALTSGRRLDRYELKDGQLVQQVGEGGGSDGSLAVTDLSSTRLVSYITAFTAAGPTPHSPGGTGRRSPRGAASPPPAPPRPGTGPLQAMAVSSGPGAPLAALAWRDRLVVFAAPWDDPACSPLAEYDVTPSDGRTDAADSHGLLSPDVPACLAFVNSSSGSSSSGTSAASPGLSAHLGGSSSGAPSSKLLAYASPLLPGTVLLYDVRLAAVARRVRLPQMVRSLAVAPDGGAMVVGCMGRSVFLVHLASGNTEELGGHAGAVAAASYTGDGGHAVTASGSVLMVWDAAQLLKGVTPPPPRMLREF*
</t>
  </si>
  <si>
    <t>C_2000011</t>
  </si>
  <si>
    <t xml:space="preserve">LCAAHSRRPAGDGIRADGAVSCHWGGAGASRRAAAAAASGVHNAQDRGHEAGTATATDSATNASARAATGGAGAHARPVAARRLPPQRVTTAGQARRKERRRQGVAATRQCAANGPGRRRCRCRGGGCRCHTRRPRNGVGSHPLERCGLVVA
</t>
  </si>
  <si>
    <t>C_2000012</t>
  </si>
  <si>
    <t xml:space="preserve">MLYGDDDTLFYMSGVIKLLEQFDPEQPLAITDNIWYFTQHPAPAAPRCLPCGFNMSSIVTAGQQSSQHPHQHHQHQHHQQQQRRRLAGSKRPSQQRYIDGTPWLSAALGLDLSRAGQEGGEAAREAREALWLPFPYCARHEERLHAKPAQSCLVSISGHGGTGIIFSVGLMRLIAPEDAIAFITKQTGCGGGDCLLGRALWFRMGIGYTDPGTPLQHGASRYERYARFVDSNTQMPSLITLADPTKVLLNARRGTARAPACDRSCVWLIEHVVGTHVRAQGKKVDDTVAAMHKHLDTHAAAYAWIQEARADPDVATGNVSVAQWVRARYGPPPGQKGKGRR*
</t>
  </si>
  <si>
    <t>C_2000013</t>
  </si>
  <si>
    <t xml:space="preserve">MSAPVLSVPARRFCCQFGTCSTTACNGVASTSTCNNVVKATVAVPAGAASVTLQVHDGRITGNFKCTTATPCCGGDGGACGTGSTSSVCGGVVVPISGVSGSSSYPLYLSYGGANLDSFFSSAAPGAVAALACYDSPQLINLTQYLLVTVLPTPSDNYACLTCGFYNVAPLAATSSANCDCNDTAWAFPTPAQLGAAQAGNSTSEIRLNVTDPGFGNGVFWNPRQPTSSAWGGYFRIAPPASPNAVLTLAVCAGCGQNQPDKGYYLSTGFTITFTNFTKGNGSITIKALAPGASAEVDKLQIYLSFVAPPNLNPGQFQTFTTTSPTVTPTNPLNAFPAGPFTAAARANVTYTTSSGSTATVPASVDPSQGLFFALHLDVGQACPAPY*
</t>
  </si>
  <si>
    <t>C_2000014</t>
  </si>
  <si>
    <t xml:space="preserve">MDVYYTPAGVSGATPAASFTAYLSLYSCAGGSCSWQPPFKAATGSGLGQQCLAAGSSWKQANQVIYQDVSAGLQSCLRISSQTTGSLYKVYLTASSSDMRESGASDAVSVNVPSSDGYYTGTEVCPIVPSSGGGTRRLLSHGNLRDPNGVNGEIWNILVNFLNRVNGYATREQLQQQVNAVQAQRRAASMNEGGALDWVVFRDSGYITTNNLYQFVYGTGSNSLYAFRCRDYFASWGTFGPSVVPPRFPTDDLGGVNQPANNETSRLNWLRTAPSTALRVAERFTWTRNNLRITSSADTNPRFRHGPLLTSILSRSTEDRRRILVTLRRLELWRSSMVIFWNVQGNVPNPVYGEYDHWRINMLVRAAIEVVSWSLGLDPDDLRPIQL*
</t>
  </si>
  <si>
    <t>C_2000015</t>
  </si>
  <si>
    <t xml:space="preserve">MSTATAGSMDISNEDPAAMRLKAWVLKHSKSLPTNMTPKRREDGTYYLTAEEPVRRGQVLVRVPRALLMNAHTARGSPACGRLVAEAGLNEWQALLLQLLCERAAGEASFWAPYVAVLPQDMSHHPLLWGPERMVWLRGSPLAAQLAERQQQVRVCACAFAPRSSRNAALLTALAAVHGGTATAATATAAAADGDGGGAAATAGATAGAGSLALGSGGPDTASLTFLRAALATDVELVRAGWRVKAGAKDVELACRVMGALAEPSSKATEAALLRALATYIQVRRGPERLAVVALASQKRALVGSAAAVACWIQRLDSGWPVAELYDGEEGGEVWGEGAEDDEEDEEGGGQQQQEWDDWGGGRKGAAAGRKGARAGKR*
</t>
  </si>
  <si>
    <t xml:space="preserve">MMAAGLQLAGHSLVPHTGTLALNDLTDLPDELEEFRYLRILRLKYNQLKRIPAVVYRLPQLMVFDASGNRIQKVDDAIGHLSLLKELDVSGNEITTLPESLSTLPKLEVLQVENNRLELLPESLGELPGVIKMDLSTNNLRYLPASMGQLKKVQRIDVGNNLLTKVPPSMGHLKTLKEFNLRYNHLDDRYKAKVEEGLSKFLAFLREEEERERLEEIERLKPIGTPVGAYLEYRCKAEVGQVVKTDMGETTVDNRCWIRTGHTLTQVGSMLLIFGGQLQKDGSTTNDLFWMTMDRMEWHNQPCKGEKPPPRYNHAACYDEENNRLVVFGGRTAERKRLNDIYFLDLDSWTWFKPSTEGTAPTPREQAVATFWAGSMVLFGGHAIGGRTNDLFLLDLGAWQWSQPAFSGTAPSPRQACALCIGHGNLLFVHGGRNNFVLEDLHVMDFVSKNWTEIPCEGRVPPPRHSHRITVHRDQLYLLGGLDELGAQSVAMYRVALPAGQQDTYATSKPKWVEWDSELPYNKNRTATLWNGTISIYQLGSNTLGRVNDDDAEKGLVFWDVFKTAKLDNLKPRQLAEDELRPKNAKRMRVQHTINTAGKMPRSFTQHSAHEARVLQYVQDFQRIFEELYPYRRPLYLTPRNEDVSYDLSDPTKWEPVFEDRGMRSEVARAEGGGRGVGRQDSFRAGGGGGLGATLKAGGPKTPSAAAGKGGGVGAMSIAQRMAQRNKLATPSGGGGGGAGGDTPPRTAETEGGGGLDDGEGVEAEVVPDIPPSWVPKLTIPRDAFDMRCPRRCC*
</t>
  </si>
  <si>
    <t>C_20120001</t>
  </si>
  <si>
    <t xml:space="preserve">TADLGSGAARLLAAAAAAVGSGGGQRGPGVTCQLQTAAVVLPHAATAAAAAAATGGASRDGAAATAAGLSASGLRRGPGGGVGCGRGSDARAAARPPRRRHLHGGGAGAGCGC
</t>
  </si>
  <si>
    <t>C_20150001</t>
  </si>
  <si>
    <t xml:space="preserve">MRPRPSTRAAAPPVTDAGFMLGDRMGMWASGPRGAGALLWSTLQATFLYAVWCAYWSREPAKQTSEHVVREVVSELRRVMRLRFTAATLTPETLSALPTQLLTAQLKAAKLEHFVAIWTAGGALCEVEEVQGPLGGGSFQALAWRIIVISLSGAHVF*
</t>
  </si>
  <si>
    <t>C_20160001</t>
  </si>
  <si>
    <t xml:space="preserve">MRHLPLSGPPPLPLAGALLFRCDPPAWTRARAVSYSRLVSIEYGLVRPEVRASRRAAVAAGAIILGLDDAISEWLGMCVEGAAALMTAMYTIRSRAATAASSGAGDGAGGVAAAAAVAGAVSATVGSAGASRRTSGTGGVRVISTTGGSVRLGRAAPGGAAGPGGATVGVVGSGVAGLSAAETEAVVGAMLEQIRSRQSGGGGGGGAGGTLGASSSGAGAGGGAANGGAGAGGNAAGGGTLLRHVFPRNALDSDASERGARPAEGGEGDSDDDGDALKFYSDPDDDDDDEDGSVWEEDEDEDEDEDGEEGRRGARGEGVTLVATWSAYPSQAAGLTRRRVRVRRSERTSG*
</t>
  </si>
  <si>
    <t>C_20170001</t>
  </si>
  <si>
    <t xml:space="preserve">MAASAAAAVVNSSGGVGSSSCVAAAAAPPLVPCAALGDAIAALCPARYAERLARRQEQLQQLQRLQELKPQAAGSGQDGQRHRGRRHGARDGDRAGGGGGGTGGAAAGAGEPWQADAATLLERSGSGASASSSGGFDARAPQPHDLVGLPWPLRALAAPWRRLA
</t>
  </si>
  <si>
    <t>C_20190001</t>
  </si>
  <si>
    <t xml:space="preserve">MEGGGGGWELSPACLLPPTHPRHSPI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RIVLRDPAAAAAAKEAAAAAKEAEEAAKEGKDKDGKEGKEEGKEAAAPAKPKRKKNTGPGVPDPLRHLTAPSAYPDAEDYIEDQKERVTENAPWIKFIPPPAPQKGRKGAAAKDAAAAKDGGKGTAAGKGAAGAASPAPGKGGAGTDAAGKQGAAGAAASASLSPGGAVSTIPGLPTILPYRPKSTGSGTQQASQVASTAAAAPSAAEPAATEASAAAAPAAAPAPAPAPAAAEGDAAAVEVKEEVTAMTE*
</t>
  </si>
  <si>
    <t>C_2010001</t>
  </si>
  <si>
    <t xml:space="preserve">MPKIGFYRNYGKTFKKPRRPYEKERLDAELKLVGEYGLRNKRELWRVQMVLSKIRNAARVLLTLDEKDPKRIFEGNALMRRMNRYGLLNESQDKLDYVLALTPQDFLERRLQTLVFKQGLAKSIHHARVLIRQRHIRVGKQVVNVPSFMVRVDSQKHIDFALTSPFGGGRPGRVKRKNAKKGGDGGEDDE*
</t>
  </si>
  <si>
    <t xml:space="preserve">MNAMRKAAEAHQDTKGLKLPPVRSTSAPSQRGLQRRPSSSSGRDFVAENRVGAAAPMRPPRLEKRDSADKYINKKDYGQVPQYLLERKMQMAAEVEAQARAKEAALIPPGMRLMPEDERLETLEVLKKNREEVDRAIQQLPLRIETPSAIRRKEDLERRLREIEDAIKIFSRPKVLVHL*
</t>
  </si>
  <si>
    <t>C_2010003</t>
  </si>
  <si>
    <t xml:space="preserve">MYLKSKLSKLNRRQVEREINIHSSLNHPHIIDFYAAFEDDERIYLVQEFAQGGDLFDDVKRRGGRLPEREVVTHVLHPYLTALAYLHARGIIHRDIKPENTVFTRERVMKVTDFGLAINAASERPVTRLGTLDYM*
</t>
  </si>
  <si>
    <t>C_2010004</t>
  </si>
  <si>
    <t xml:space="preserve">MPAGDLEHSPFWYVTLPSEETAKSIGQRALLTKMMVEVWGEGSTWEELEAALQAYPAEAMAPWVGPEHTFKVVVDAFGSKLTMDDQLDLIEKLEFLPFK
</t>
  </si>
  <si>
    <t>C_2010005</t>
  </si>
  <si>
    <t xml:space="preserve">MRGIYTIMSSSTSSSAAYSMLMYSICKDYESYEYSSYSSERAALDSAINEHAGTDASYFASSAFAEQASSYCNSDARSFEVAASFKGFGVQVDASTSTGSSLAQCGSQSAASSYTGRNGGQNSYFYGYNSKLQEAKFGEAKANVKQLRSTVCGSDSSVNSNSDSVGYLQQVLEPAVVGAYTGCLELFKAGLQVKQNTGIGSHSFSVDLRFTPGLPGATAFLEGVAVSPYGTAVCRMLGCRNSTRTSTSSSTMTRSAAVVVVAPAADGNVVPAAGALATLAAVEEVEEDEGGSSGSGFDGSTATAGGGGGGRRRQQQRSLLATASPPARQQRSPPPPPPPAGAAVASPPPAATPAECPAAEVSMNLELEPNAVYSLLCELAPGAPADGGVTDVYLSTSVGGTYKGVLFRNGNQTRLAIDQAAADAAAAAAAAAAQEHAVLRAQLQMQTALLNNLMSGVAAVQSVTSLTLSTLQAAAVTQAALLRNLTAAQQLQEQQPAPPAAATPQQQGGPRVQVACGGYHTCVAVAGALKCWGRNDYGQLGQGLSLSATGGQQQQQLISANVPPVALPNGNVVAAASGGDHTCVLLGGSGAISCWGSNAYGQLGFGDKTDRPSPPVSLAEGQLTLSVVDLGPEARAVQLAVAGPGS*
</t>
  </si>
  <si>
    <t>C_2010006</t>
  </si>
  <si>
    <t xml:space="preserve">METAAGDKQISRMLGGSGGAAGSGSGSGRKLSSGVAWLIPLVGLPALIGAYLWRLDVDEQWLAKIKEVTAAELKVRAQGGKAFQQDTAPRQXXXXXXXXXXXXXXXXXXILEATEAATAATTEAAYADVHPKPAATAAAPAAAAAPAAPAAPAAPAPAATAGAPAEPAAPAAPAAPAAPAPAAAPAPAAAKPAAAAAPPAAASHADIGAATAAAVALMQSGSAAASSAPLPAGLPAGQLGLEGYDLSPLGLVKAAVVGAGTAVADWSQWPERHAQAVSDSRLLFEALTAAAKWHEVQIGQVRQAEKRTRLASEQTRLAEARTRGEAIETLRLALGGLRLAHEGRVRQAEASAAGHAIAAGAAAVAAAAESGAAVDGAAAALRGLAARDPVVGAVVAALPSGPVATRSELLSSFGRLRADLSALSHLPPGRTGPVSVAVARLSTWFKLNP*
</t>
  </si>
  <si>
    <t>C_2010007</t>
  </si>
  <si>
    <t xml:space="preserve">MALLSLLTRGLIMLPLCVAVMFLVQRANQVASEMGATMAGAAHGGRYYDDDENESDDGQEDAGGWVTLPGRQQQAGQAGDASSGWRGGSSGSSSAGRGGSSSNAAGACSLLVHNCLCSPCWERLRGQGRGQRCPVCNQRAPSLNVVRT*
</t>
  </si>
  <si>
    <t>C_2010008</t>
  </si>
  <si>
    <t xml:space="preserve">ARTRTHATHGHTTRRPRAPQPPLSPRPPRDQGPLPQRCCLLQPAHARAPPPCPSPPPPPRPQPSSAAPPTAAASVTHRRRSQLHPKPPAPARRNEGASGTRRTAHLSGPDRHGSKRPTDRRRAACSGDDVKCTPQRVASPGHQDVPPHESRNHDPPPP
</t>
  </si>
  <si>
    <t>C_2010009</t>
  </si>
  <si>
    <t xml:space="preserve">MHAARPPRPPPTSTTSATPEGAGGGPDAIVELRPPAAATPAAAPGAGSAGGHGGGNSFPLPPGSAMLPIASHLQFHGPAECYTYGTSQHPYPHPHQATLPPPPPTAPPPSLDAPALDADPWVVRTCGRVVKELGGAIADLRGSLECAQHWVATHLHSADAVAANMAAVPAAARRGARKASGGAGGAAAAADGVAVPDGGERRQQGEREGERSQEQQEQQRRQELLQQELDEAPYLEALPALRRLLRAADRRSEAAVALLTLAAEAFEQGEIAMNPALAAAAAEMQAAAAAGRKASSHDLEEEEEHVLGSGSDEVEDEDEADGEEATARANEELIWRRVRADLETLVGELGIQDPGPDPADAGVDACVEGKQRQSWSATATAAGNSSRNGGGGGSSAAAAAADGVEAAMRLV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PYGTWRVPGRLVVLLLLLVLVVLVVVVVVVVLLLVPLGLQQQQQQQQQ*
</t>
  </si>
  <si>
    <t>C_2010010</t>
  </si>
  <si>
    <t xml:space="preserve">MRARGLLQPDNGSSNAGGGGGSGSSSNGGGSGEEPDAFERAAIELRRNLVVTAAAAAARERIRRQLARRRRRRRRRQQESTSLQQLLWLRKESMPQTSAAAAAAAAAATAGVMYKPQPYRSATSVGVATAVGSAATAGTSTAVEAATAVDLSAGRLADFARRAKRGGGNADRASAAVGAEANAGNSSGDASYGSDDDEDDFDHDDNAIQDAGHLDPDSAGWRRYMVAAEQWLLHDAPAVDACWLARYCRCLAVRREAVVLRRTAAIQKRLAAAAAEKANLQRQVAAAAERMLRRAAAAQLGEESPEAAAAAAAVAAAMAGAGAPAAGLEDMEGAAASATAAGAGGSSTNYLDAAFGAFDADFNTALTAQWVAMRTQIFQMQATCQTLTSLIAQFGMELRAAWRAASATAVTISSSSSVDRVFVEDVARAGMSFAAASLPPSPELHLPSHPPNTPPPLLPTLLQSGAPAPPSLAGPLASFATAATAAATAAATAAATATAAGGGGPRPPPPPLLLGGSGYQPRVLLPLLLGVWRASMGLEAPPQSPVVPVVVVGGAFATLALWASLQARHEAWERHKTAAAHGQRVARSVSDLEGRAAATWRMPALQPEVRQEWTAAALAGSCMGSAAAATQSLAAAQPAQPESGAAAPAARNEEVALPPPAGLPGVVGLAVAAAAVPYAVLYGAGGWAGCPPCVADKRWNWKRLRTLQVLRRAGTGGYDAAVAALRTAFGVGAAPVEATNRKSGGPGAAVAATTGTAAVAAAATGTAPLALRLQPVSVEGVEAALLALAQATTADPSRAVDDADGGDSDNNADVGGTGMGKDAASRDRECSRREPVAAAAAAPPPQAAAAAAAAAVGERDLVSAPIAVADACVEVAGQLGPGLAAIDAMERVAAQQQQGAVAGGLLDEARAEQAAAVRALVMAADRWHRDLEDAVEEEVERRAGGAGGGSGGTSTGGGLEFGYRTGGGGGGGGGGGGGGGDSRFRVPAGDRRKRLARQRLQQSERRRLRAEAECQAP*
</t>
  </si>
  <si>
    <t>C_2010011</t>
  </si>
  <si>
    <t xml:space="preserve">MKGRCILFGKAGVPGAVVVLGYDWRQGPQRRWGRLLTQLLSSFASSAFARPAQGNGFEHPPLDELDAGDDMISNDMSSSADGGKALGGLLQLSEVDDAAVRLADETAEVIRRFLQAGNPRPRPPSPPPAPPSPQPPLPPGLALVIEDYTVTFENTTALGINSPADIDTPAKVATVIDHIKAMFASALGLSKSEVLVRGLRFIYKNGTIIEVLTPTAANRRRAARLMVELDNKSSSSSSTESYDLVDPAVHKKYDGSELTQMFVPASGVVGLVRERRSAVQQEQVMELLDVEAAELLHLYDNLPAAVRRVLADKQGDATIEVLITLVYYVEVPLPPSPPPQPPVPPGTVLPPSPPPAPPSPPPRPPRPPPITLGSVINATGAAGVLMGISPLPPSPPPRPPAAPPTTLKVVNMTGQGTLLPNGRAIYYDSPNFQTALKAGSPLHLVDPLKEACPNKCVACPQAWKVVEGNTSINNANRTELVSVPIFFKEPTQISRMFFKQVRNSGVVRVQLIKWSGRPVNGTWSAALNASSLGKVVYNVSKDSTMCLSVLVVRIGPKKSGVNLPVPTNGTQANLPAKLKAKSLGGVLVTMLRPPGAGPNYGPFLEWVRFQGRVLYPSSVSVYKNLLDPVSRRK*
</t>
  </si>
  <si>
    <t>C_2010012</t>
  </si>
  <si>
    <t xml:space="preserve">MELSHVRGNLSRTGLLQARRGAQPRRLVPPARSLSQPVPPTSQPPHSRPHPHPRPLPLHPEISKVIFSAEQIDARVAELGRLIGTDYSDRELLVLGVLKGAFAFTSG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PGGVESNPICPDEFIVGYGIDYAEKYRNLPYIGAVKDEFIKK*
</t>
  </si>
  <si>
    <t>C_2010013</t>
  </si>
  <si>
    <t xml:space="preserve">MMGTSKRKPLHSAVKKFADDLRGVTTQLNEGVSFLNRATQLKPCAGARDFREAVSDLQDEVTELTTEAEHLERFTVDAISFEELLGHCLALYQDNRSSIQRLEAHLGQYGYTAPPGLQVEPENPVAAAAAAAAARRRAGSDGAYEDEEAGEDVYVAASTRGAVTTTASRPTASKSATAASGKSGRQVVMVTPGVAKSKSGGGTASSRRSATPAGRLGKALPDSDEDEDDDMDMDVGNRGASDDDDDDSYYGRGIGGGGRGGGRQNGQGAAAGGLGTGMGMGARPTGSMAGKGQLLVGAQAASWATALTAAASVRASARKAPRPSVDSRGSATPEAELMSPSMAQLLAKYNPPSDADPGLTMMPSTGDAPAAGRGAREQATGARGWDGGSSGAGTEELAAAMRGLSPFGRARGAGPAAGAVPKQVPAAGGAQAAPSQQDRMGAPAAQAGGGGSVAMVGMGSEDDTCVLYHQLIRSRDVAVASLAQPQRPRPATAQQSQAVKPAQPQPPPQPPPPQQQQPLVVAAVAAPAPAVAAIPQHSRFPTARSPGAAAFGAFGLDGALSQDASSSSYNTTPPPTGAAVFVPPRSVTPLRSVPRADWQEHDKVLAEKMAGLEMAWVTSGQAGRANTPLRSDLRKSFTAVADGAAGGAAGGMAGIAAAMAAARPQSPAPSRAATEAFAAAALMAGERGAAAVGAARAAQPAPAQLSQPAAPAQHHHQQQHQQHALLSQRRPAVPLNVASLDDGDMVRVLSPVQKPEAPSPRRQPAAATPPGRAGSRLPTPGGGGAAPPMSTTVVGATVTPRRDAAASASSGLTPKGGAKQASHGHGHGHGAQPRGTPSKRPGSGFGGGGPSTPVRGAQPASSPSMAGARPTTPSGRGLTPERVTRTATATSTRTGTATTATTSTAAPTAGQRPATAAGTGAGSRGTPTGLRKSWNSPLSGLAEAEQERAASNTTPSRIGRGASAAASVAASVAASTAAAAASSGTGANRTPGRGRPGEVPPVAVPPLKIPALAREDTWGSAEDAGDSRTTSAGGANPHEWRGFAAPPPPAAAAVPSGGGASEFEVMLSMPPVGTPTARTPGREDGSGGAAPAQAAARSMSGIGGGGGLPAAVLAGLSPGTSQLVSRALGEGFRPQTAAAGLGSRIPAPAATQRPATAFTTSTTSTSAQAAMESRRATGTAAAAVAAAAALPLPGGGSAGAGAGCSSVTLCSEEEWRLLPTRTQAAFPLDIINHYLRSLSTGRPASAGGSGGGYFNVCDVEALSADMTTTGAKLLINTLVKLGRCEVAAAAGGVMQYRIKP*
</t>
  </si>
  <si>
    <t>C_2010014</t>
  </si>
  <si>
    <t xml:space="preserve">MSQQQQQQQQPPGAAHINARVAQGISGLFGQSLLADCQLVFVQERRPPGLGKRPHGGHGGGGQRYGEPLPAHSFVLRFASDKIAAQTPLPEMELMVGGEEELPAARAAIQFAYTGRVEAGGGVRKALQVRRQAASLQLEGCVEACMAAVREQLLLAAAGGGGAGAGAAAAAGAGAAAAAAAAAGTSTSTAGDAGAADVVPPPPAVLELYSCSEVWPDPAEDAAFAALLTEAKRRLVAHFGDALAVLNSQRLFEQMRALPAEGMKVLLESNDFGTDNESSVVLVLAEWMAVNYCRKDEDTRKQLCGLLRLSQCSRAYLTRVLPALAARHEAGPYSAGGWLPISRDDATCLLAYSTATEQERRAMTGEDRVWGLSAAMAHWPEHWLSSQRRRQCLPAEGRTMSFSASLAEMVKAFGGLKSGDPRWLRLNLGPGSRLGNQHFGAQGLEWSLSVAWASGDAAAGVYVMLHLPTALTASSPAITAAAKANKLLDGAVAAVPRLRLSVCGADGQQAWSRPLGGDVFFMQTGFGWGHSTALELREEPAADQPAEGAAASGPNTGGGSTSGVAARWAGYLQGGTRLAGSVTLLPPM*
</t>
  </si>
  <si>
    <t>C_2010015</t>
  </si>
  <si>
    <t xml:space="preserve">MSTAEISPGPGSAYAPNNLLQTRTPLLLLPLVLPLLLPLLPPLLLPLLLLLPLVLPLVLPLVLVLLLVVVVLLLVVLLPLVDARATRSAPRLLRPAGRAAPRPQAPPAPANASAPAATPLYRPHVVTTGMAVTVPAAAGPHPCSLRPPHHPPMPSHHPPMLPPPYMPPPPPHMQPDLHPHMQQHCQQWQPQPCAAGLYGGGGGAGTGHIGMPPQGTSPLEAAAAGVPPPPPPPPLGAAAFPAAAYTAPATTSSSNFSTGVSGNSCSTYDSSPLMPQLQPLTEDTLLSCGSADSYCHHLPLRSPAAAAAGAVGTQPAVSGATATAGAAAATAATAAAAAATSTADAASTPATTYSDQELSDQELSDLVEYYLRITSEPELADGVDMREGW*
</t>
  </si>
  <si>
    <t>C_2010016</t>
  </si>
  <si>
    <t xml:space="preserve">MNPSIQLSVLSLLALVAAIAAVEGARELGEYYAKPPMRKAPMMHKPPGKMEPKPEPVFRLLSITKWNATANITALHETEVRLTLQCKHFLLAGLVGVTPVTPTWLADGEVDILWGNHVKVYDYVSPAQYTNFSACINQLPERLVTRSYETWKNRALYPTPEPIPMASVGAWWTANLINVTDRASVLMGLDQFGMEVAGFTSLYQAAATVDGVVAAQMDIANLLAYKKPQGLVAVSAYGNGVDGSPIGPLDIFMKIGGSFTNLRRIAFQTVKIL*
</t>
  </si>
  <si>
    <t>C_2010017</t>
  </si>
  <si>
    <t xml:space="preserve">MSRHHQPRAGSALASSLLLAAALLLTSWAAAPASAEEFSGCLPSIGLSLRRLSSFKSGNWTGTTSMEVMDYDPFSKLSAVVEARAASVLALLVVNHADPANPSIHLRINVSSSAGEGDTVGVPNSVAVYNGYAALSLDGVPSTAPGILRIYNLASGVKVGETVLPGCAMPDSVAWTRDGGRLVVACEGEPATQEVRGSDPNVDPNPVGAIAIVTATRTGSFTPVGSFPTYFYSLSSKLLSFQTYIDSLSGKAYSTLLDKGLKIDPRLSKSTAGRDIEPEYVAIPSDRKNLNAYVTLQENNAVAVIDLTAGRERIKSIWPLGWKNWSRHAIDPSDRDGTRLRTVPGLYSWLQPDTIVHEAIGARSYLFIANEGDSKSESLSVKDLTAAALDPEVFPNATALVADAELGRLAIDPLSGLKKGYDRSKTFDKQGPYDKLFAYGGRSWAILDAGNGRVVYESGDELEQLTANHPVASRCFNCDRDRNLPDTRSDNAGPEPEALEVFKLGSRTYAAIGLERMGGFVLYDVSTPANPILGGYVYNRNFDPALGSNAAALGDLAPEGIKFVAAGDSNSGKPLLLLSNEVSSTVSAWEISNC*
</t>
  </si>
  <si>
    <t>C_2010018</t>
  </si>
  <si>
    <t xml:space="preserve">MMCVIKLACLVLGHFQGPRSEACVCVWCLLPARASNTHRGVTGALTKARPGACLQPEAKVTDMLGEDVIAVVVC*
</t>
  </si>
  <si>
    <t>C_2010019</t>
  </si>
  <si>
    <t xml:space="preserve">MGNVSLRADLYRAIDLVMTSVDLLPRTFRGVPGSSDLLAGHGGGSAAERTVLNLTLSLYANASGRFPLEAAGVRNMLAALGQSLAELSVGSCHSYLRRLVLATLVRLQLRIHVPGMPPRDAELAAQLRFSPDTDVLLFRIYRILYAKYRQGAAAKGAIEFLHISKSGGTSMCTVADANGCSAESTSNFGXXXXXXXXXXXXXXXXXXXXXXXXXXXXXXXXXXXXXXXXXXXXXXXXXXXXXXXXXXXXXXXXXXXXXXXXXXXXXXXXXXXXXSMRGEEHQQQQQQQQQQRRRDEFMRRKRFTFYSNEFAVHGGLDDRSYWANGSSTARSGSSSGADSDAAVAARAAGAAGGAAGPTYASAHVCPQFLNVILLRHPLSRLVSHIKWIMKVYRTEYGKLHEDFFRGRDAAWWRRFAPAAVDNYNMRLLLGEGAYYAPIVXXXXXXXXXXXXXXXXXGGGTGGGMI*
</t>
  </si>
  <si>
    <t>C_2010020</t>
  </si>
  <si>
    <t xml:space="preserve">MMHGQPVCVFVDRVSPRGCKATSAAQLVALAAVRPPYDVYLNLCDGAWDEDRAGRDVVEALERLNLPYTGANLPFYEPSKIEMKMAAQYYGVQDMEAGLAEVLAPPSMGGLGFPLIVKHPSGYGSVGMTKDSKVTNEQQLREQVSLLVQQFGGALIEEFISGREFTVLVVEEPAAPPPGSAAAACMEAVHGGAAMAAAAAAASGANGGSGGAATADQAADGATGSGRGAVGGVKDAAASLDPDLSSFRVVAYTPVECAFGPGEDFKHFDLKWNDYESLSWRPCAEPSLADRLKRCWPEGCRQREWFDGYAYPLNDDVSGYVAAKRRAAGKQPQAGAATSATAAAGGPHGSAARRDAWLGKRTKH*
</t>
  </si>
  <si>
    <t>C_2010021</t>
  </si>
  <si>
    <t xml:space="preserve">MSLHAALLRAGAPWLASSAQQLGGGLAAAATSASQRLSGTIGSSLGWAGAVTGSQTATFSSASSATQAPAEAAAAVKTSEASSSGVAPAVAVDTLRRKLAQGPDFSDFLTGSEVVEKYSVEAPSWTVRGAGPGRRRR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LTLLQVKEHPTDAKLLDRAVAVLSRAIVLAPQPAALAALLRAERDAPGSCAGVRDVTTQLGDILNNPPPPLATPPPPKGAADAAGAGGKGK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HALRHDK*
</t>
  </si>
  <si>
    <t>C_20200001</t>
  </si>
  <si>
    <t xml:space="preserve">MMDAVAWSPCGRYLACGTWGKEIQLWAEHADTDADADAGTGAPVDSAAVPASRVVAADVGPAGEKQQQLEQQAAWRCVRRIAVGTFVHGLSWRRDSVQLASSGTDKAVRVWDVASGVCVAVLHGHTDVAHCVSWCGGGQQQLLASGSSDLTIRVWRREEAVGAGV*
</t>
  </si>
  <si>
    <t>C_20210001</t>
  </si>
  <si>
    <t xml:space="preserve">MVRLIILPRRVAGGLLPLPGRWLSVEDVLAGPGCIHSLHFDGCFKLNLLSRGKFHCQLYKQWERRRYFLHNGAVNEVDGTWATDNGPSRCSTFHADRVLASENSKNLITGAGAVLCRHGMLMRLMNLFT
</t>
  </si>
  <si>
    <t>C_20230001</t>
  </si>
  <si>
    <t xml:space="preserve">MKEKIDGRVRDNVADRQLRFLRDVCFPPGNNLPPSLYIMKKMLDIPDAHDFEKHVCLSDKCLFPDFPRDEWHQHLQDECGCGHRRFKPARPGHQPVPNKRFYDFGVENVVRGMFMDPRFCTFRGTGRDNNPDDFYGSRYAQDINAKTSGEFFEPDSSAYDLGFDFGEVFSFKKYTCGMLFIRC
</t>
  </si>
  <si>
    <t>C_20240001</t>
  </si>
  <si>
    <t xml:space="preserve">MGWLPRDSFESDWDVMGGDGDINAMSAAGISTSLYTGGGGGGLGGGGLDGNSGGPGINKALLAAVGTLHAASNGDSGDAFGGGGRNAADKARRQGMAAAGN*
</t>
  </si>
  <si>
    <t>C_20250001</t>
  </si>
  <si>
    <t xml:space="preserve">MPMTLATDNSARHHKAAYDARRMLPKLMARHRRRWPGASLSGAAEGQPADAAAAAAAAAAAAGPAGLQAQGSAGAEGAAGASGGEAAAAALLADDSELDPYADDPTCSVRDQAYRHASGWGLADIWGGCNADMAAGAGAGGGGGGGGGAEGGGGTSWARASANSPQPQLLGARRQLRREMIDLCFSRMHAHARARLSQP*
</t>
  </si>
  <si>
    <t>C_20260001</t>
  </si>
  <si>
    <t xml:space="preserve">LRYLHSRHIAHGDLKTANVLLQRSDTDPRGFVAKLADFGLARQLGAPA
</t>
  </si>
  <si>
    <t>C_20280001</t>
  </si>
  <si>
    <t xml:space="preserve">MAQDGSAAVLFSVADGGLGGGGTATATGGNSVCRRRSTEVVMVEAAGGGHVPAAAGPGTGGGGGGGGGGLVSGQPSDAYFLSGAGSLGGPGTRLPHHTHAPSLGAAA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EEVIEDPAAATLNSTPSAAPKQAAAAAAAVAPDGAAAVAAAAAAAAAAAAAAAPTRLRAKHLHDAIELVASVSFNHPNM*
</t>
  </si>
  <si>
    <t>C_2020001</t>
  </si>
  <si>
    <t xml:space="preserve">MQRRSVIRLQMLASPHCLFRQGHYQLSYYLFGAGMAKELGPEGCSARAAAAAETLGPEGCSARSVKALETMGAGGRSARSAASWKKRGKPVVAAHTPRQGGGCAKCGATKTLGRGLCNRCYKREWRKTK*
</t>
  </si>
  <si>
    <t>C_2020002</t>
  </si>
  <si>
    <t xml:space="preserve">MPPRRGNAAAGARATQEAQGADEAGPSNRIPEFVTFALIQAIMADGYKKEQEVKVIVRRLLNKTSDDSYMQVLSKIQNDIQWLEMNIERIKLPMNNEWYLCLVNKDADEAAKQMGSCFTIDQLAYFRAVVEKIGTHPPSGDALIADVNSMVLKNVVPMPASAAAAGSAGEPATQPAAAHAQKSKLSVVEREETLHKLASQGWLFMAREGYYTLGPRTLLEMKSLVLSTLSDEAARRLENDYM*
</t>
  </si>
  <si>
    <t>C_2020003</t>
  </si>
  <si>
    <t xml:space="preserve">MSQALYKTNKAYDALGSVVAGAFLMWCGASFLLMSSVADFAKTKRERELLLRAQRAAVDAAAGQLALGTAPGYAPGYGGDTLPLIKTQQMQQAALQQQQMQQMQMAQMMAQAQAAHMRPPGQVSTGASQQNMGHQV*
</t>
  </si>
  <si>
    <t>C_2020004</t>
  </si>
  <si>
    <t xml:space="preserve">MQRVCLRPLLLPHSSDAVHPAGKLKARDFVAILPMVDETVVLECTGAQVVAALENGVSQWPKLEGRFPQTSGVKFKFDPSKPAGERVVPGSVCITDFDDTIDDEKTPIQMDKKYRVAVKECKVLVDAEAGVVLPTALKNHFVTLGVLSNLDANGSAHGGPEHKRVHNHGVAVHHPNGEGYCIQPVVEGRIVNIRGEDAEFWEQEEKEAEERVGQSMRRAQEEEAEAQQPPAAPSKAVAVEVAEEEETTTVQRSEDAAEDDVLELEGPDAGCDEVEGPAGAGATANKDDDDDVL*
</t>
  </si>
  <si>
    <t>C_2020005</t>
  </si>
  <si>
    <t xml:space="preserve">MAEHQLGPIAGAIKSKVEAALSPTHFKLINDSHKHAGHYARDGSTASDAGETHFRLEVTSDAFKGLTLVKRHQLIYGLLSDEFKAGLHALSMTTKTPAEQ*
</t>
  </si>
  <si>
    <t>C_2020006</t>
  </si>
  <si>
    <t xml:space="preserve">MSQSIDGHPLAGIERSSHLEEYSRTRPASAGGRPRSLLNKVANAAAAAQVEDEPDPVDAEPWVLEGWGDGPSVSEAAQQAALKLAPHLKNVPTTLVGLGGGPGGGRRVLSAGPGGRSNQLKASEARRKPPSGASPQTQGDRRASGSQNPVPAGVGHGGTHATATIRRATVPPPRNLEVGDESDVEPSMPAPAAARPVAGASTMAQGRPVGKYGSRGDPGLNSGGFPRLPCSSSFTSPGKPPVGASGAASSEHDDMVANLAPIAPPPPQLPGLFLTGRKGASFRNDGLGLSGWDPEAPAFQHPGSPSAAGGSGGGGAGQNVSLWIGPTAPGFGIAAPQQDSLSDFAARRQDISSAGSNGGAAAAEPQKQAPPRGPPVPPPPPGPTPWPLLLPPVGAVPPPPPPPSPGPAPPPPPPPPPPPGPAPPPPPAGRRAAGRGLPSSISISACRMFVADPAVLAHLDVAGTRATKRNHNFQAALPVITKQAPSALRTHLLRHRDRFGPGKVRVH*
</t>
  </si>
  <si>
    <t>C_2020007</t>
  </si>
  <si>
    <t xml:space="preserve">MRGSWRRCSLSPNQLPGLLLAVAALRRAAAPAEAAAAAAATAPQQQLPAALLATALPHLSAGAVTMDLTAVMRAARLLAPHAAEPAAADTLVRLARRTLLLLPAPGSSTGGPTGSASGTHHKKFCPALET*
</t>
  </si>
  <si>
    <t xml:space="preserve">MASGSSKAVIKNADMSEEMQADAVDCATQALEKYNIEKDIAAYIKKEFDRKHNPTWHCIVGRNFGSYVTHETKHFIYFYLGQVAILLFKSG*
</t>
  </si>
  <si>
    <t>C_2020009</t>
  </si>
  <si>
    <t xml:space="preserve">MQSLSNAHARSLGSAPVRLGGRASRARLIVRAAGPEGRALAEGDLILVAGATGGVGQLVTAKLLERGFRVRAVDRARKNRSAAAQLFPGSDIEVFPADLRDRSTMVGITQGVAAVCCCTGTTAFPSSRWEGENGPRNTDWVGTSNLIDSTPSTVKRFVLVTSVGVERYTEFPFAILNSFGVLKYKRDSERHLEASGLPYTIIRPGRLTDGPYTSYDLNTLLQATAGTRQAVQLSARDDQRGEASRIAVAEAVVQSLLLPSTSNHYYSVCSTDGEGPGKDSAAWERLFAQCHSAGAASTAMV*
</t>
  </si>
  <si>
    <t>C_2020010</t>
  </si>
  <si>
    <t xml:space="preserve">MVTQLLEKERIRTTLAKAKTLQRYADKVITLGKQGTREAWSEARGIVRTDRELHKLFTQVALRYRERPGGFTRLVRAGWRERDAAPVAFVELVDRPGELRPANPALQRPNPLSVQAWIRQQLGQPAREPSPLLPPSVQQYLREENRIQQGRAQPVTR*
</t>
  </si>
  <si>
    <t>C_2020011</t>
  </si>
  <si>
    <t xml:space="preserve">MPAVTGQLTTIPTYPVDWDAVPTIPPTSTNLTANCNCDLRQEACDLGCCCDSMCPAGLSTLFTDQGTCLPQGNEQQTLKYCVPSGYVQKVNLPSSSDFYVIAQQAAEVKFFSQLLCIVDDSNPNLGANYPDPPAGPVGDNQELAQCPAAVSPPTKSTDYRYGSTVYLQYSGSSSSVPNGTAGLQPLTIPFPAFTGLCNDETAVGFLVGTPTGSKTTTSPASAT*
</t>
  </si>
  <si>
    <t>C_2020012</t>
  </si>
  <si>
    <t xml:space="preserve">MIPLRAPQGVRYTQQIDRSQQVLPQLRSRAPQSVSHVAGSRRAVSRRSVRAFAWGTPKTTGPAPGEVLGKDYDQKIPSYNKGRRAGILLHPTSLPGPYGIGDIGDEAKRFVDWLADHGMQCWQLLPLVPPDPMYYSPYSGTDANCGNPLVVSIEELIKDGLLEFSETPPRVPIADVDYPAVAAAKLPLLKRAAQRLLKEDRFTRLREEYLKYRKEHPWVEDSALFDVARNLPELSQLAWWQWPEPLRLRQKEALKEFRETNKDAIDEFVVIQYFFEKQWKAIRSYANGKGIKLIGDMPIYVGGHSADVWANRHLFELNEAGLPEQVSGVPPDAFSATGQLWGSPLYKWPAHKKEGFKWWTARMARTLELYDECRIDHFRGFAGYWSVDANETTAMNGNWRQGPGLELFTAMKKALGAVPILAEDLGVITTDVVALREAIGAPGMVVLQFAWGGGPGNVHLPHNHYENCFVYPGTHDNETAVGWFRGSANDTDKSYIKSYLRTDGGDIAWDFIRACMAAVPRTCVIMMQDVMRLDNTARMNTPGTAAGNWRWRMGDGNVWNSLKKEGEDLRKVAHDTNRLPKPKA*
</t>
  </si>
  <si>
    <t>C_2020013</t>
  </si>
  <si>
    <t xml:space="preserve">MASTMSVAGVSGDTNVLRAGPASPARAVVFFEGDQITDEDTREILGLERCSPEGHLKSMAAHFPDALVLLVMPTTVVSAGQACFGNFICASTATGEPLGFKPQEYRAAAHIRAILAASGFNVAASVELVGFSKGAVVLNQLLTEMAWHEEALANSGGAGPGVAAAGAGASTGAASGSSVPSSAGGVCMPAAARAVATGAAPRTAAPADARLLDSIRTVHFLDAGLNSRGVHLTDAGVVHWLGRRHQRLPLDLQLHGTPRQWGLSTLRSGVARVVDSLLVVAAGEFGVSLPPSVAFACGGANLSSSSSSSGASLSATGPARWWARAVLYFGGSGYSLLAGALDITDPATYGGGGVPSADNVAELVVTSGGACGSGSRTSPPLCPPAPPSSPPDAPSSPTSPPTAPPGLRVTAALPRANSSAAADPLAVQVALSAIATLAAYASTIARDGLTDKLSVGLALVAGLSRLAMPETEQVEASSSFGDGMLVAVGATTPVDGPSGSVSMLRRQQLPARGRISTSTPRRNSQAGQIRGGEEVPDTPPVGSRRPFWDLLHRVKAARTHDGVSRLGHRRSPGKQHADAGTVSRKQRASSDASGPGITSAPATADTEAETAATAVAPAATLAIRNTPRGPADAVETPLADALPTHMEVAATP*
</t>
  </si>
  <si>
    <t xml:space="preserve">MTRARHGSPPANPRGSVDLSGGDDGGGWNGADGVFPYSDAELDAMLPPQVLQPVSPFYGMYGDYDEVMDLLHTAVMADGSSRSTLQHIPRDNVVHVAHLGLGACCSVDLVAVHGAPDGSQLLAAAKSCYLPANDPRMKASLKEAELLRRCADCAFIMQLLSVIQYNPLEDVPCTSGGGGLPSGASASTFVAAAKASFEGGGLSRSGSFASPHGMAQGRASLHSYELGAFGLRRGSMEILEMYGGTGFGATGLGVGTGGGTMGWGAAAGGEGAQARGGPNAPTMYTLLVGWARCGDLRRLVQLQLAKNTAQGKQNTGTSSHPVICEDASRFYVGCLLLALEHLHCRLNTVHRDLKLANLLLLGNGYAIVGDLGTAVDLSTVPNGRLTSRVGSPGHMAPECQNRDEAGYDLSADMWSVGACLFSLLTGSLPAGVAGPPNRSWTPPLSRHWSHELQVGGAYE*
</t>
  </si>
  <si>
    <t>C_2020015</t>
  </si>
  <si>
    <t xml:space="preserve">MEVSEVPLAPEGATVGLDIRVVGNDSGEKVSILAGTLARLDRDAPVYGRKGYNDFNTFYLQAASGTKGGSSGSPVIDCQGRAVGLNAGGKNKAASAYYLPLERVVRALKLIQASKDACDKPGVWPAPVIPRGDLQTTFVFKGFDEVRRLGLQQETERRVRNSKTAPGPEGAQHSTGMLVVDSVVPGCACDGVIEAGDVLVELNGQVVTHFLALEELLDDAAQDRMGGGSGKVQLLLERGGKPIRAEVDVTDLHTVTPNCFLELAGGAVHALSYQQARNNRAVVGQVYVAEPGYMLGRANVPKCAIITGLNGKPTPDLITFATVLRTLPHGARAPLEYLTFGERHRRKNAILHVDRQWYGPPVYWTRDYALGTWHPTTDYPPGAPPPPEPSIKPLAASTAEPISTEARLANGHATGTADASPAPMDTEQVAAANGGGGAAAASTSGREGSTPAAGTDSGAGDMQSDDLDELLRCCLVLVDVDIPLVALSDGVHSRSFAGNGLVVYAGERVGLVLVDRNTVAVGPCDVNLSFGAHPAEISGRVRFLHPLHNFALVSYDPAALPPEARAKVRAAELLPYPPLKRGEAMRLVGLTKHLRVMQRTSTVTNATAALTIPSAEVPRFRAVHEEVIKLDQDFGATFSGCLTDNRGRVRGLWCSYSEQVEKEEREWCAGLHAAVFYPWVEQLARQLDQDAPAPPPTACVLDAELEAVLLSKAAQFGLPGEWVSRLDQLDPERRQVLRVRSCVAQSHASKVLRSGDMLLAMSGRPVTCFQDVERLISEASAAAATAGAAGTGPAAEPTEAGTVDEPASKRPRVDAASEGAAAAAAPADGSGRPTMHLTIYRSGAVQDVEVVLGQEDGMGTGRLVHWCGAQLQAPHRGVRELGFLPEGAAGVYISRWHHGSPAHRYGLYALHWIQQVNGVDTPDLDSFLAAVANIGDGQFVRLKVCHLETTQPKVLTLKLDLHYWPTWELRLDPGTCSWRRLQHGKLGTAKQAAA*
</t>
  </si>
  <si>
    <t xml:space="preserve">MHEHPIVVLQFCLTAQGTRPWESTSVNMAAMLSTTTIGFPRIGNQRQLKFAMESYFKGDSGEAELLAVAHKVQSDAWALQKAAGIAVIGLDGTLYDQVLDTITWLGAIPPRFKHLSGLQRYYAMARGGAALDMSKFFDTNYHYLVPELGPDVLGPATAAGAPLQPDFSGPLDKLARGQAVVGRERAVPILIGPVTFVSLSRGCELPLDQAVARLLPTYCALLQQLAAAGAPEVQLHEPVLATSEGAGMRAEFETAYAQMAQAAGSVPLHLVTYYDDLGAAYPWAVQLPVAAVTLDFLGPPGAAVPSQTLALLQQHGFPADKRLGAGVVDGRSVWKDDGTAVALLRALLDTGAVSSDRLVVTSSAPLQHLPYDLGLELEAPKTPEAEPHLPPALAARLGFAKQKVEEIVSVARLAASPAAAAAAAGHGAVVQLQRLQQGKGVEDHTADIPAEWFSRPKPYDVRREQQLQLPAFPTTTIGSFPQTAEVRRLRQQLKSGRLTQAEYEGLIAGHIAHAVGVQEALGIDVLVHGEAERTDMVEYFGMQLGGMLFTRAGWVQSYGSRCVRPPLVVDDITYRGPMTCWEYKVASAYTRKPVKGMLTGPVTILNWSFPRKDISRAAQAMQLGLALRQEVAALEAAGCTIIQVDDPALREGLPLKRERWASYLSWAVDAFRLCTGVAAAGTQVVTHLCYSDFQDILPAIDRMDADVLTIENSRSDNAMMAALAAAGYGRDIGPGVYDVHSPVVPSVEFIKSRIRSFVDSGILSGRYDRIWVNPDCGLKTRGWPETIAALRNMVEAAAQARAELQLAGGAAVAPVAGGVEAAGKGAALGAAAGTSRCVDCCH*
</t>
  </si>
  <si>
    <t>C_2020017</t>
  </si>
  <si>
    <t xml:space="preserve">MDLGARKGQSQPQQHGDATCDNTPCAMRAAAAAAAATATATAAASYTDTASKAAAPPPQASSYPAVAVLPPPVSVDALLWGWGGAQPAAAGAGGPVRRHSGGGSAAAMALAQQPLQRHQQPQAQAHSGVLVVEGRVVRTSSLPAGVIAQHAAAAAAA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GEQRMCELVAAAAAAEAAATRGSGDHAGGGCNGTSGGRTGGGLAGMLARLNELRLRL*
</t>
  </si>
  <si>
    <t>C_2020018</t>
  </si>
  <si>
    <t xml:space="preserve">MKEFKAARIDTTGVIHKVKQLFKGHRELILGFNTFLPRGYEIELARISDDEEEDDQGKQPVEFDQAINYVNKIKTRFANDERVYKAFLEILNMYRKGQKTINQVYDEVAILFRSHQDLLEEFTYFLPDGTQSGLAARQRAGFPPPRRPGQGPLPPPPGRMRVPPQGAMYAAGPMSPDMRNLHHKRKTKMEGGYRRDEEDDDMGRGRPQLAKELSYFERAKQRLRNKDAYNDMLKCLSMYTQEIISRQELLQLLNDIIGRFPDLMSGFHEFMAKCDLMEIDENKVRGLAAQNLQRQRQREEELQRQKYLTKPLSEIVSGDTERVTPSYVKMPPGYPHLVSTGRTPLADSVLNSEFVNVITGSEDYSFKLMRKNQYEESLFRCEDDRYEFEMAIERNTACLKRLKPLALAIQKMSPDERAVFKLDEGLLGPVHWRSIERLYADQGPMLVELLKRNPVVAIPVVVARLEQKDEEWRRVRMEMTRVWKRIYEANYHKSLDHRSFYFKQAEKRALLPKTLVAEVREAAERRRQDERSLRALSLAYRYDAVLDASAADLSYDYTEKLVFGDIYRILRTAVDESLSSGTREQVLELYLDMLEPFFGLEPRAAELEAVRLAAAELSEDDGDATGTRPAGPIGGGGRGGRGGRGRGGHRHHHHHRQQQAAAAAAAMNDGSAGGGDGDGDAKSESSDQEGTKNRGDEEMTDMENKTPQPGTTPEPRPAGDDAGASGKDGNVGVSDKEGDEEDTSADGGRHAEDSAGAADAAGSRRASERLDRAFAACKPVAAFTGGPSPSDVPSGHRLLFGNENMYIFYRYHRILFDRLCTARRCVQAKCNAAATNIVRQAQTEGILGGAVTPEPPSAQATAAAFEELHGQFMSMLLRVMRGQLESSVYEDQCRSLLGTGSYELFTLDKLSAKIVKHMQFMLQDESTTKLWELYKYERARTVPINTTLYHVNCHAVLTDDPCFRIAYNTATSNLTITLVEPDKAPEALGNAMEGYVTDYIKAYVSAPTPTPPADCQLYLRRNLSQRARQGPDAELVEVLRSVAIFNGLECKISCTTSKVSYVLDTEDVMCRKLSLRRPEPDSQKQLRSDRFTRWLEERTSIRSDEVEALVALGAGNVAQA*
</t>
  </si>
  <si>
    <t>C_2020019</t>
  </si>
  <si>
    <t xml:space="preserve">MDFAALEDIDGVRLTWNIWPNSKLEATKCVIPFASIYTPNKRLPTMPVLPYEPIPCKQCNAILNPYARVDFYSKVWICPFCHSRNHFPAHYQGISDTNMPAELYPNYCTIEYTLPKTVAPHPPAYVFLIDTCVSEDELSACKTAIMQAIQTLPEYAYVGLVTFGTHVHVYELGFTECSKCFVFRGSKEYTSQQIVEQLGMRGGQQQRAGQPAGGPAGPAPGPQRRFLMPLGECEFTLTTALEELQKDSYPVVATHRPARCTGTAMQVAASLLGSSVPIGSCAARILLFVGGPCTEGSGKVVNRELTEEIRSHKDLAKDGAPHFRKGKKFYDGLAQELVAHGHSLDIFACALDQIGMAEMKDAVMLTGGLTVQTDTFHNVVFRDSLKRLFARDGEDGFLALSSNATFEVIPSRDIKVAGMLGQAARVDKKSPYVADVEVGLGGTTTWKLCSLDSETSVALLYEITATANREAGDAQSNQQFFLQFITRYLHWTGELRCRVTTVTRRWIDGTQIGEVITGFDQEAAAVLMARLATHKMETEEDFDATRWLDRALIRLAQRFGDYRKDDPQSFNLRPELSFYPQFMFNLRRSQFVQVFGNSPDETAYYRMALFRVAVPDAMVMIQPQLTAYHFNGPPEPVLLDVSSILPERVLLLDAYFYVVVFHGTTIAQWRKAEYHLQPEHVAFAQVLAAPQAEAKEIVRRRFPVPKIVDCDHNGSQARFLLVKLNPSSTYTSATPMSAEVINTDDVSLATFTEHLKRLAVQS*
</t>
  </si>
  <si>
    <t>C_2020020</t>
  </si>
  <si>
    <t xml:space="preserve">RLTVYIRSQKVLEQTAQQLAGGRPKDEVIVGWGNANTGHGGCVSRSGRGPNRALLRLLVDKYAHLVVYVDEYYNSQPCDLLAAVAVQGLAAAVVVAVAAVQGLETAVAAAVAPRLPAATAAATALGPVVAAARAALGPAAVAARKFGAEGAGKATWRRTARRRLQSGAGAQVETCQCCLVSDLC*
</t>
  </si>
  <si>
    <t>C_2020021</t>
  </si>
  <si>
    <t xml:space="preserve">MVIPLRHNTLCAISLTWIAIFCLVCILTAEGAKPAHCRADLPGCCPNVVEHVVLLHIEKTGGTSVRTFLQSAVKKKFPKSGAICNYLKYMPYQCQPSSANGGSSTCNQKNYDYYDSTIATGSHFRKGCKLTSSHHDFRIIEAIPEEQRKTTLLIVNLRDPASRAVSHYHMLKRHGDPGALNASGVVEYFTTDPLGVSISRNRMTRVMAGEFCCKDGAPARYTGAAMYKLALERLDEFCVVGLTSRVQDTMLYVLHALGLPTDKPPKNLHYHNNAKKYQPTAPEVLKQLSDFNAHDVDLYTAARTRFAEQMSALGEAGSGNSEGGDGVKGEGVSEGSGKTEVIDTAR*
</t>
  </si>
  <si>
    <t>C_2020022</t>
  </si>
  <si>
    <t xml:space="preserve">MGLIPVAPSDLGPGLAGFGQPSGGRAQTGGMEAYELARRLVSSAAASGSAGGSNGAGAGGPGSYTSAARKVRVSVKIPDREPEELPPNWESDLRINGQREAALVLFTYMRRGCVQLVVDVLRRMPEQQQGLQQPQQQQAVGSAGGARQRGQDSADASEGASVPPTASSVMPALAGGGAAVGAVQEALSAAGVGQLMVGRTVTVQVDSHVTQGLLQVEMCRGGVHSCNAASVLILESTAATHELQQQLLLCSAAEVAAAAAGAPQGYCAPVQHLLRDFGVFLDIVAQLGLAEPRIASKASCIGGTESDCGVQLITWALPSMASPNRTPVPDCLLLAPLSTHAESEEEDAARARQLAAMGCDVGLSLLQHFLVAGMPACAGTVLDLLAEGLDVPASMLAAYHCRDGFSLLHHAARSGQLSSPATLAAWLEARGVVPGWAAPAGAAALSPLHLLAASPDGCGAAATVAALQLRWPEVTAAWRSAGTEPGGCGAAPAQFAAFAFDAGTAQYQQSAIALASSAASALGVGAAWRLAVRAARALVPRGPANAAWGLWCQSQSFTSPELEAAYGNWLTRRTTLFDHSFLALYVAHALMHAAAQGWAAWVEQNKAGLLLLCIRLALLAFSFSGEGDSTSPWRPLRTREGRTVVLEVLRMLLMMSLAAGLLEMPALWARVVQSKVDLIFNAVMRPLASQMRLGSSAICSLTALIGETVIMAFLIWRSGAGC*
</t>
  </si>
  <si>
    <t>C_2020023</t>
  </si>
  <si>
    <t xml:space="preserve">MDAAICALFDPHGYLARALSLLQSTPSAIEAVTRHPQRRGKERRHFNDTSPLMQATLHGAMSSGARKLMLSNANQPAGLAKLRTQLTSEQRAALFARGLQWMTQPDPLLSQIGEPQLVGRLYQEVSM*
</t>
  </si>
  <si>
    <t>C_2020024</t>
  </si>
  <si>
    <t xml:space="preserve">MASGLGATQPPGSRQQQQQPAQGQQQQRQGSHDNTRAEVVDELLQPLLVTPEAQLESALADWHRHQAPEALKGRLTPEEFARTQEELSSEGSIRMLITLANFMHEELVRGHADYPHHLDARGMHSRDGLHASTSRRHTDIWEERGLLPRNSSAGEGVTGGGGATSRRSIGHAHQTSISTQQMTNLQKYDLGYQAYVRQKLDQGPPGGPPQSAATTMAGGGGGGGRGARNGAASPLTAAGGGGGGGGGAAGARGAGSPPGLGDNARGVSFAVAPHYQSVPHSPAHAGGGRSAPDSPSNVHARGGGLLGPLNLPGTLRSGASSPAHTHHGGAHGQHSRTNAPSTAGSAHTHTHAPGSAGSSLGSMPGLPPRVGRALKHSASFALATAANTARSIHAALDATDSGALQRERLFALHVDWAGRFKGLRQSRSGMFFTLPILLLSMRLCVNTLFSTLYPIWTRMPEGAQTPRFGN*
</t>
  </si>
  <si>
    <t>C_2020025</t>
  </si>
  <si>
    <t xml:space="preserve">MLSRQALCLRAAAGLSALTQDFGALASAASSVAGTPSSHNSAATSQLLRSLPPFPAPFSSSWRSVSTATTSSASNVLAPALDREAVANTAAMSQLLTHMNGLHAVARAGGGATAIARHRSRNKLLPRERIDALLDEGSPFLELSPLAGRGLYGDDDVAGGGIVTGIGKVQGRLVAIVANDATVKGGTYYPITVKKHLRLQEVAAQCQLPCLYLVDSGGANLPRQAEVFPDRDHFGRIFYNQARMSAAGIPQIAVVLGSCTAGGAYVPAMADECVIVRGNGTIFLGGPPLVKAATGEDVSAEDLGGADLHCSTSGVTDHYAQDEAHALAIARDIVAHLPLPPTTLGPPATSWQEPVYPVEELRGVVPADARRPFDVRAVLARLLDGSRLDEFKTNYGTTLVTGFGSVYGQEVGVVANNGVLFSAAAQKGAHFVQLCAQRGVPLLFLQNITGFMVGRAAEAGGIAKDGAKMVRAVANADVPKVTVVIGGSFGAGNYGMCGRAYSPHFMYMWPNARIGVMGGEQAAGVLAQVEADKQRRKGKQWAPEEEAKFRAAMTAAYDTQARPEYASARLWDDGCIDPADTRRVVGLSLAAATANVPRISTDSRFGPFRF*
</t>
  </si>
  <si>
    <t>C_2020026</t>
  </si>
  <si>
    <t xml:space="preserve">MQLLNQRQALRLGRSSASKNQQVAPLASRPASSLSVSASSVAPAPACSAPAGAGRRAVVVRASATKEKVEELTIQPVKKIAGTVKLPGSKSLSNRILLLAALSEGTTLVKNLLDSDDIRYMVGALKALNVKLEENWEAGEMVVHGCGGRFDSAGAELFLGNAGTAMRPLTAAVVAAGRGKFVLDGVARMRERPIEDLVDGLVQLGVDAKCTMGTGCPPVEVNSKGLPTGKVYLSGKVSSQYLTALLMAAPLAVPGGAGGDAIEIIIKDELVSQPYVDMTVKLMERFGVVVERLNGLQHLRIPAGQTYKTPGEAYVEGDASSASYFLAGATITGGTVTVEGCGSDSLQGDVRFAEVMGLLGAKVEWSPYSITITGPSAFGKPITGIDHDCNDIPDAAMTLAVAALFADRPTAIRNVYNWRVKETERMVAIVTELRKLGAEVEEGRDYCIVTPPPGGVKGVKANVGIDTYDDHRMAMAFSLVAAAGVPVVIRDPGCTRKTFPTYFKVFESVAQH*
</t>
  </si>
  <si>
    <t>C_2020027</t>
  </si>
  <si>
    <t xml:space="preserve">MDIESYATVHQMVSTVRGVRRGGVSVVDCFRAAFPGGSMTGAPKVRTMQIIDGLEARARGVYSGCIGFISLNDTFDLNIVIRTAVIEQEQPQQPQQLQEQRKEQPQASAATAAHAAPAGCAQARRRMTIGAGGAIVVQSDPVAEYEEMRLKASALLRAVGLCEGGSGPIPVVAE*
</t>
  </si>
  <si>
    <t>C_2020028</t>
  </si>
  <si>
    <t xml:space="preserve">MRLGKWGVCLDVLHHLPDVPILGICLGHQALALAHGAAVVAAPEPVHGRVSRLRHSGHGLFADIPSGPGFEVVRYHSLLVDEATLPHCLQPVCWTDGAHVAVKLARDTTGATGAACSNGAGEEAGTEGAAMEPEAERPKSVGEAQPAASSSGRGQEAARLGGSLLMGLVHRSRPHYGVQFHPESVATKYGIALLRNFRDLAAAHLRSRGGPAAAQLQPARVVSDIVGPPGRLPELPVWPSPEHQCGAPLRLAWARLPGVLEALGGSQGLFERLYGWAEDTFWLDSAAADRGRFSYMGGRGGPLWRKLTYKLPPPPQQHQQQYQHHSSSSPVSHSVQQAEQMHDADSDAGSATSSSVSASSASGTACSSAAAAAGSASAPPHATHAVPPGTLTVQTASGAAASGLVADGLLSHLQRLLARERLRVDPDAAAALPFNFWGGLVGYLGYELKAECGAANAHAASTPDAVLWLADRLVAVDHQCGDVYLLAVYDSGEAPGTQQGGEEGRGEQRGEEAAAHGREQAAADGVAGPGVATTVGEEGEGRAGKDAGGLQAALAGWALAVSPAEQEAAARAWLMDMQRQLEEAAAQTEERRAAAASASTSTADAGPGSAVPFRLEHSRSAYINNIAACHTALHAGESYELCLTTALTRAAAPDPAVLYSTLRRMNPAPYAAWLQCGAAGPTICCSSPERFLRGDRGGLLEARPIKGTAARVAADAAADAAAAEALARSEKERAENLMIVDLLRNDLGRVCEVRGQECGAWGSG*
</t>
  </si>
  <si>
    <t>C_20300001</t>
  </si>
  <si>
    <t xml:space="preserve">MAAVQLFCRASNARVHPDKSKAMGLGRFAHLTGPCPHTGVPFTTGAVTHLGVPLSWDSDAAAADLYTRRARGMAFVARLWAALSLTLVGRVHIAKQRQAAAMANLAVREERAAAAVASHNARAALMEEHGERGTRWFHRQADEPAAGAQEPITHLKVPGQPAPVALTGPGTRNTVSAAAAAMYSSTSPTGLFRVQPVCTASQQQLLAAIDRKVPADLQAAAEGSGDGALSDAELMAVLAGSANGKRLGRTGSRTRCTRFSGRCWARACVLLLPLPLLPLQTPTRNGGGAARLLAGGHHYA
</t>
  </si>
  <si>
    <t>C_20330001</t>
  </si>
  <si>
    <t xml:space="preserve">MLRWIRLLTANGSARVCVNGMLSDAFPVLNGLPQGSTASPPLWVIQMQPLTSFLRRQVEQGALRTPLLPSGEQAPPAAHHADDTTLTARDPAVDGPVLMAALQLFCRASNARADEPAAGAQEPITHLKVPGQPAPVALTGPGTRNTVSAAAAAMYSSTSPTGLFRVQPVCTASQQQLLAAIDRKVPADLHAAAEGSGDGALSDAELMAALAGSANGKAPGSDGVPYEVYKVFWALLGPRLCAAAAAAFAAAADAHDGGEMAAALPASWREGIITLIYKGKSLDRAELASYRPITLLNCDFKMVSKAISARLQPALDAVVDELQTAFITGRWIGDNALYLQGLIEWMRLDVGTDGTPRQGGALYFLDIEKAYDRVHRQWLYASAEGLGFGPRMLRWIRLLTANGSARAEADKFFLREAATSIHRRHARQTRDGLHGVVLAADAAAALADRPGASAAQRQAAAMANLAVREERAAAAAASHNARAALMEEHGERGTRWFHRQADEPAAGAQEPITHLKVPGQPAPVALTGPGTRNTVSAAAAAMYSSTSPTGLFRRGPVTAPSVMQS*
</t>
  </si>
  <si>
    <t>C_20350001</t>
  </si>
  <si>
    <t xml:space="preserve">MLAALATDPIAGLVDSIYMGHAGSTQLAAVWLSASLLADALAVAAQSLMARDLGAGCPRGAAQVARRVAELSLGLGMILALGLAAGHRVLPRLFSKDPEVLRLVE
</t>
  </si>
  <si>
    <t>C_20370001</t>
  </si>
  <si>
    <t xml:space="preserve">MLKEKGLFRGTSDNPMRLGLCSRSKDVIEPVLKPQWWVSCKDMAAASCQAVRDGSLEIIPKMSKSLGNVIDPLHVIEGISLQGLHDTLAGGNLDPKVGQAGEGVNVKKGCVRA*
</t>
  </si>
  <si>
    <t>C_20380001</t>
  </si>
  <si>
    <t xml:space="preserve">MPCPAPAQQAGGSGTQPAAQSRLAEREAEWQRAAAQLTTTAAQHFHNNPVALDPWLHRTSAAAALQNTPARDLQSYASPFQHSGEGPRRSARLQEQAAGGAGPSTGPATAAAAAAAAVEGDPRMPPPDASLLRGSRDQYAHQTAYKKVARKVLHSSAPAPRGPEAVIPMRSPSMKPASVTGGAAAWGATHAHSCCSHVLACA*
</t>
  </si>
  <si>
    <t>C_20390001</t>
  </si>
  <si>
    <t xml:space="preserve">LTRSSSTVALPRHSRPWISRQPPGRIRSSPLAASRRGQRQHPSSQQRVAAGGLSGGQPSAGVGGPPAARRRTADAGPAG
</t>
  </si>
  <si>
    <t>C_2030001</t>
  </si>
  <si>
    <t xml:space="preserve">MASTVSGKPLQVVVKTAAVAARHPDAASLSLPLASGAAAPSSLPLGQQQQQQQQQQQQQRPSYAFAGPNGGGGGGGGGGNGGGGGGQVSGGGAGGMDPAGQSAERYLHSLARSGMAAGVEPGGKAGGGGGGGGTPLARISIGAGAYADGSLYPGSATSVGGGVGGGGGGGGGSAVGISLGGAGDSIPGLSNSYAEAAMVALMAAGGAVSSVQQQQRGGGGGGGGPGGGGGGSVDPAVAWYGKKMAGAQQAAVSTSLVASVAAVAAGAEPGSKAHLA*
</t>
  </si>
  <si>
    <t>C_2030002</t>
  </si>
  <si>
    <t xml:space="preserve">MTLCPERHDRRVRGTAAAISGGHNRRQSALPPADVAFCVPSEDGPAASVVVLRLSVSEAGEGCSQPACVLAGRSGAGPETPLRLGANVLLRPANVSLWGDGGAPVFDVACSAGCAAQPGALQLSLKDCRPGGSGGHAYAGLLGVAASVEYVDVSVHTVAQGASLGRSRRRAESHDGFAAGTLGVSVLTLSVGIVHSVAKRILRKAYRAAAH*
</t>
  </si>
  <si>
    <t>C_2030003</t>
  </si>
  <si>
    <t xml:space="preserve">MGSGGDLYRPSYSTFACRGATKATPWAGAEDSSLSISLSAASDELGDIEIEHSGSSAGIGARGGGGGGAKPGGGGGGGGSRLHQAAVGGRAGGVRRESAVEVLNLDGPKAKKTNITRAALGAQPIRESTHTLDMSMSASSLMSMDLDISGGGDLVIEHSQEIAARGKPARRGGGAAGMSISGSIEFSGDDDLSGDIVIDHGPPARPTAAHGRPPPARAAAAAHDSGSISISGSSIDITGGLSGSIEIDHGGGGGGGGGGRAGGGGGGGGSSISLDASSIDITGSVEFDAEEYGGRGSGAGRPQTRQPAAPVPVRTPSLSGSSFASSKSSGPRAAPARPATTTTNTTSSPSRREAPAALRHLTHLQGGGGGGGSSSSRGGSRPQSAGGLAPEEGFASGISSGSSRSRGGGSSSSSDGRRPMNLMTADDLEDMLAVPGSPLTAAAAAVAGRGGRADESVSMSMSMSAGGGSMLDSMDVEELGAGGRGGGGGRPAVAALPRAAAAAERRGSSSIELSTDLSDSTVSLPDESGEIRPLAKPATGTAAAAPAAADARRRAAISGGVSSLRASSSNSDDSSPAGRPAVASAAGMGRASTMRRSMGLSDLQAAAGQRSGSSISSIGGSSNSSRGGAAAGGGARGRVQLLTLDALEAASIGSGGSGGGGGGAVVKVPSVPSSRGGGSTVNTWDEESVVSGSSSGRTTPGVSGGVGDSMATAGGLGGGGGDSYSLSSVGDFSESSMLTGLTPPRPSAPAPAIAAAAVATATVSGGGSYSRSSSRLSGASSAARRQHAEGRGRGQRDEVVSEQSGPMEQLYESTDLDLSNLSRSRDGGAAAAATAGRRGGAAADLLADMQVHHDGSSSSSSSENIMTLDQLQAADVNSFDASGDAYEDVDKSPQMRGALDALQGMEVHRDGSSSSSSENIMTLDQLQAASASEIMSEEIVSERSMQSSDRGGGGGGDGGGGGGRSSRSSKASSDRGSRPPTAPRPVLPQQLQAGAGGSRSSSAAATRADSGSRGARGVQGHRDLDLNDMDVGGRSEPSFSAVARSSAAAATAAAAAAVAAAPPSAPSSEPSRGRLSSTGGGPPIRGILKKPATPVSASHGGDSEASDLLQPPATATAVATPLAATIPRPAPPARQEYGSGSRAAAGARAGRIPDPDAPYGASDDGSYGGGVGGLRAGSFGGSSVAEEDALLMSEALRQRQQQQQPHLPGHYHQHGT*
</t>
  </si>
  <si>
    <t>C_2030004</t>
  </si>
  <si>
    <t xml:space="preserve">MNCNACMSLSLFSSHKCREKCIEGNCPVCHEALFDSSQPIKELPCGHFMHSTCFSTYTRYNYTCPLCCKSVGDMSVYFQMLDSLLAAERLPPEYSGRMQQVLCNDCGKMGFAPFHFVYHSCPHCRSYNTRVL*
</t>
  </si>
  <si>
    <t>C_2030005</t>
  </si>
  <si>
    <t xml:space="preserve">MGDRACVDLAGLLQPGEGLLVGSFARCLALVHSECDETSYIASRPFRVNAGPVHAYVSAPGGRTRYLSELASGAEVRA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AAARHTGIAIEEFVVEK*
</t>
  </si>
  <si>
    <t>C_2030006</t>
  </si>
  <si>
    <t xml:space="preserve">MSNPLALLGLARDNKSDDIRRAVKDEGLKPNAANEFGQTALHVASLWGNVEAIRTLLDCGADVNITNSRIFEFASKGDAAGLRKLLEEAAKEDADTVRRCNANLLDFDKASPLHLALEAGDEAMVAALLGAGADPDLANPDFKSPLHLAASRGKVSILKLLIEVGKANVAAAVAEDGWTPLQLAARGGAVEKIQLLIAAGADVKRANVQGNTPLHLAAVNGHTAAAEALLAAGANKAAANRDGKTAADLAKTPELKELLS*
</t>
  </si>
  <si>
    <t>C_2030007</t>
  </si>
  <si>
    <t xml:space="preserve">MQELEKALRECQQRLQAAEKDLQGAQERKAQLQASAGTARVTEQDAEMAALRKELAAAAARLSELAAREEAASRAAADSGARVERLAAELKQAVESREVLAKQHAGLQAETESSRRGTEALRAELAAAQQQLAASSDEGAELRRQVVTLQAAAADGAAQLASVSASRAALQSQLQAAEAGLASTQSELQAARASVEALTASVAAGGAEAARLRGELAAARAESDTRGERLAAVGAQLAAAQAQVAALSSEVMTKEASVEALSTRMAAQMSEVLELKMGHSSLSAELVDRQGELARLRQELEGREAQLAASREEAAARATELVALKEELGARQGELAGLRQELEGKEAELAASREEGEARAAEVAAVKAGLAGREEELAAVSAELAGRESELAAERKAAQGLQQQLAAARQDIAQQEQALAEAGEAAAGLECRLEELGGELEAEKAVAKGLREQLAARRAELEAAAGREAALAVAKAELAGALAAKGDACEAQAVAIAGLQGQVAALEQTVAAQAAAAAALTAQLEGVAVELAAAQAQLSVRAAEVAGLQGEVASLTEAVAARDGTISQQQATIAERESAISQQQATIEERESKISQQQATIVERESAITGLHGEVASLTEAVAVRDGTISQQQATIEERESAITGLQAAGDD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CCFRFEWTQAAEVFEEGISEARRRCMDELTSWRNEAEQAAAVAATTAAEAEAEDEADAEGQDVAADGGAAKATAAVMMTPEAKVPQRRRVDGDGDRDTNGGARDTNSGGGVDAAGAFGTPIANIRGVGTPMAGGGNSVAAAAAGNGTTVQSVAKLEERILSMIQDVCAPSSARNATAGGGSGASVSTGLAGLSLYGGGGTSAAVAVTRSV*
</t>
  </si>
  <si>
    <t>C_2030008</t>
  </si>
  <si>
    <t xml:space="preserve">MQAKFLALALAGLVGLSCAHALLSSADMLALAQVEPERAFGLWATQHARTYSEGSPEYTRRLGVFADNVRAIAEQNRRNTGITLALNEYADETWEEFAAKRLGLKISQEQLKAREARSSSSSSSSW
</t>
  </si>
  <si>
    <t>C_2030009</t>
  </si>
  <si>
    <t xml:space="preserve">MLSTIGRSARSGQYLLRTLNAATTVTQTCSAGFATAGAPDRVVEVTSDQDFSAKLADVAGSGSLMICDFTAKWCGPCRMIAPVFSSLSNKYTDVTFVKIDIDNTALGNTVNDHSITGVPTFVYYKGGRRVESFSGARADMLESLIQKHAK*
</t>
  </si>
  <si>
    <t>C_2030010</t>
  </si>
  <si>
    <t xml:space="preserve">MHLQQPQQPHYPPQQPQHQPQQQQQRQPPWLSGVESMPQGFLQLGSDGVDAHPAWGAPPAGYHQQQQQQQQQQQQGPQLLPMVAGGXXXXXXXXXXXXXXXXXXXXXXXXXXXXXXXXXXXXXXXXXXXXXXXXXXXXXXXXXXXXXXXXXXXXXXXXXXXXXXXXXXXXXXXXXXXXXXXXXXXXXXXXXXXXXXXXXXXXXXXXXXXXXXXXXXXXXXXXXXXXXXXXXXXXXXXXXXXXXXXXXXPPQQYQHQPPPPLQPQQHPPPQPPPQQQPLQQQQVQVQGQPPEYNPWPPAYSSYPPGSSTCPPYAEPPPQQPQPQPQQLQYGAAGPYAPTPHLPYQPPPQAPAHTAAPAQGYGGGAPYGGYGNGYGGYGGGYGS*
</t>
  </si>
  <si>
    <t>C_2030011</t>
  </si>
  <si>
    <t xml:space="preserve">MVLGHSACGAVAATMNGAAVPGVISSLYYSISPACKKAQAGDVDGAIAENVKVQMEQLKVSPVLQGLVKEGKLKIVGGVYDLATGKVTEIA*
</t>
  </si>
  <si>
    <t>C_2030012</t>
  </si>
  <si>
    <t xml:space="preserve">MAGEEERCIPYEAAYIMDPTTGSLPNKHRVAPVEGNTCVLVVSVYRTDLTYDDIVGAIVAKSVERRQPFSLAAIEIERPTAQVASTRRNVGNTYGSANKGRTLSQAAKDAMSAARKGKGKGKGNGKPMSQAAKDAISAAKKGKPLSQATKDAMSAAHKGKPLSQATKDAMSAAHKGKPLSQAAKDASLAARKGKPLSQAHKDTISAAKITCLCGICKTARRGPESRSPGQEAKKAKTTPSKTGVINTTSTEGGXXXXXXXXXXXXXXXXXXXXXXXXXXXXXXXXXXXXXXXXXXXXXXXXXXXXXXXXXXXXXXXXXXXXXXXXXXXXXXXXXXXXXXXXXXXXXXXXXXXXXREGENNYTW*
</t>
  </si>
  <si>
    <t>C_2030013</t>
  </si>
  <si>
    <t xml:space="preserve">MPWLPLLLLVLVLVLALVLVLVLVLMLMLVLLLVLAPRPRRNAAMLKQRSCRRPQPPPKPVARPPPKPVARPPRPRTQQHWARRRLHERAPLLVPWRRLLSATQQRPREATPELLATPL*
</t>
  </si>
  <si>
    <t>C_2030014</t>
  </si>
  <si>
    <t xml:space="preserve">MRSQPLCKTKFTAVWEKWAKLSNQFNQFKALRPDWVGQTQELFDAHMQRFLASVGAAATRQHAAGAALGAAGAATAVNSPSETARVAAAAAAAAAAAAAAGRPVTLTPFLTVADDVEVSFAAMLADLCNMAYEVDKIDTELLEARHRLSLIATSLSYGASCTAVPQQPATPPSSGSSTSPSTPSSGTASFDSGSEAEAPHHAASHGASRSRKAAASRMIKTGGAAAARAVASTAANTTVAEAGGVVSFTLGGSPPLSPSISMLQLTSPEAVTAALTSQGHGAAFSHPVFMSTLQPLLASLGSYDEEGDISDLEWRAAMAAAGLNGVILPGGSSSTATTTAAAATAAEQRHVGSLGTMGTMGTLDEIAVEGLGVRMGAAAAAAGDVTASGVGVSVAQHQESLAAASAGVPPGAAAIQLQQLGRPLMNGSSSMSAASLVSGGTVDFAGSAGAGGAAAGSGATGRASVTFFSDANLSEERDFVAGQVYGYMTPLVARRPSLDRAADAAAATEAAAATDTTARQPGGGGXXXXXXXXXXXXXXXXXXXXXXXXXXXXXXXXXXXXXXXXXXXXXXXXXXXXXXXXXXXXXXXXXXXXXXXXXXXXXXXXXXXXXXXXXXXXXXXXXXXXAAAATVDGASGAEAADAAAAAAAAVMVGGGEPGMPAGVDGGAPVVVACTKAPPSAWFAADDKLTRTRIFAIQGSTSLEHWQINLQFEPVVFEDPKYGVRIHRGVYEAAKTLYDDVLPLVRQHVESSPYATISFTGHSLGGSLGTVLALLLLMRGEIKPHNISPVYTFGAPAVFCTGAVPNAPHGRCEACTLQCEIGAAAKEAAAAAKAAAAAIDAASGVCSCGGGSAGRASVTTTMLGSLAAAAAGMEQEQLMPLGLMQRLGLSEDQVVNVIMHKDIVPRAFVCDYTAVAGVLQRWMPSFRDHHSLSEQAGPHKSLYNFVGRVAVLRPSADLPFVNGPADAAHPMLPNHPALYRVGVDDASSLPPLDYAAASLASWDDILEGLSAAVTSAAASAGCPRATASRHTAAAAATAASKKKRAGELAAMQRGVMHFMNQPHPLTMLSDYQAYGPQGCISRFHNPDNYTRALRALSGRW*
</t>
  </si>
  <si>
    <t>C_2030015</t>
  </si>
  <si>
    <t xml:space="preserve">MAASTSEAAPAKTDDKRYDLENSPFIELKTPFGDSEAWRMAIMLPLVIPRMLIMVCAFAVVALINTLAAWNWPVDKPLPASRRAWVLFSKEFMVVSLWMLGFRVKVTGRENIAKAEELGSVIVFNHVSYVDAPAIMWLLAPSGVGKSSVSNVPILKYVVRAYQAIYFHEEKKPRDGAAPAAPPKPPKKNPVAYVVTGSVTEVLMKRVNDPTYGKPGGFPMVCMAPEGTCSDGRGLLEFRTGAFVLGRPVLPVCMKYKTNDHNPAWTQVYSEAWHLLRLLSQWRNELEIIICPPYVPSAEELADPKLYANNVRALMGKVMNQPLLPHSHAQFLALKKLKVTADWTGTAILAPPGVVEERRYIDFSKHGLTA*
</t>
  </si>
  <si>
    <t>C_2030016</t>
  </si>
  <si>
    <t xml:space="preserve">MMGPPTAHGPQHAPHLRYVDVRVALLRLLDDRGAINPTTTEVVEGALAAGGPQLAARTAGMEAAVEVGWFAPAAATADAAAAAAVPAGDTPSSPSHSPLKSSGGSSALAAGLLPSPSGGAGGGGFGGGGGGNMRVGEFSVRVHAQSGGVLAGYSLTMYLLAASNTWACQRLAPCLPDPQRSRFLAGEALLVLVSLEPPGLSSRGSGSFGAAGGAGGASGGGGGAGGTGVPLKQQRHRGRVGSHCS*
</t>
  </si>
  <si>
    <t>C_20400001</t>
  </si>
  <si>
    <t xml:space="preserve">MPISLDCNRDRLAAAGKLAYAVGSP*
</t>
  </si>
  <si>
    <t>C_20410001</t>
  </si>
  <si>
    <t xml:space="preserve">MALARRVHMAKPQANRDDGSGAGYGGPGFGMYGRGYGPAGYGGYAPRGGYMPGGRGRGPGGRGPGRGGRGYGRGGYHGGGGYHGGGL*
</t>
  </si>
  <si>
    <t>C_20440001</t>
  </si>
  <si>
    <t xml:space="preserve">MDKEERYRRLAAQGLEALPGLREFLDWVAARGLRRAAVTNAPRANAEMMLT
</t>
  </si>
  <si>
    <t>C_20450001</t>
  </si>
  <si>
    <t xml:space="preserve">MSVMMPSRQEAGSAAAISPPSWASAAVAKAAAAAAHKRGPSSAQKTLYTSYGTPSDPGALPLAEPASAAISSASLRAPSPDPSAAACRSAGTLRSMAARSCCCDAKTPALHTRAAQTHPTPTSRLLKQHPSRTGRGDTSRTLNGPDVALTKRAPVRCKTRCAGSPTAAQALPLQPELVLMGARQADDDNTPHQRLERNAAQNEI*
</t>
  </si>
  <si>
    <t>C_20450002</t>
  </si>
  <si>
    <t xml:space="preserve">MLGDRMGMWASGPRGAGALLWSTLRATFLYAVWCAYWSREPAKQTSEHVVREVVSELRRVMRLRFTAATLTPETLSALPTQLLTAQLKAAKLEHFVAIWTAGGALCEVEEVQGPLDFILGSISFQALGSTASPPLWVIQMQPLMSFLRRQVEQGALRTPLLPSGEQAPPAAHHADDTTLTARDPAVDGPVLMAALQLFCRASNARVHPDKSKAMGLCSSTSPTGLFRVQPVCTASQQQLLAAIDRKVPADLHAAAEGSGDGALSDAELMAALAGSANDAHDGGEMAAALPASWREGIITLIYKGNSLDRAELASYRP
</t>
  </si>
  <si>
    <t>C_20460001</t>
  </si>
  <si>
    <t xml:space="preserve">MAVERGGGARPVPSSGGVHVRSRAGRHGHVEEESGLPTARAQVARCGRIFACVYSVLRERLSEALANAEVQLPPTLRLQATIALGQDGEAGASEEQRPPQLELSTADGGWTLMQMQYLVLAAETLVPWVPGRQQ*
</t>
  </si>
  <si>
    <t>C_20470001</t>
  </si>
  <si>
    <t xml:space="preserve">MGVLLNGVFDAERLIDLLGALEQFVDRSQTALGDLTPTSSLSSVNSFSSLNSLDGTEADAAAAAATADRRASGVGASSSGSGGAAQAPQGFPFPFPPPPFPFPFPFPGE*
</t>
  </si>
  <si>
    <t>C_20490001</t>
  </si>
  <si>
    <t xml:space="preserve">VPRGRFLPYIPADNKTWAADDVIRAINDDLAELLSAPASEFWATVRDDASLHVCLDTYLRHKRCVVRGVAWGFHAWGLCGGDAVDYLRDAALTLAAFAAAAPPAAARLLLEADGGGLVLAAAAAHDRLLPQLGRLLASSSSSSSGSGSSSSQ
</t>
  </si>
  <si>
    <t>C_2040001</t>
  </si>
  <si>
    <t xml:space="preserve">MHLGRALCAFSLSLSV*
</t>
  </si>
  <si>
    <t>C_2040002</t>
  </si>
  <si>
    <t xml:space="preserve">MRIQGVERREASPVSEAPLHSEAGLQGCVAATAPAGQTVPRLGRTGAGCFAAAVAATAMAAAATAAAAMASRVGAWGGVVGCAALLVGTWLGAMCRARGPGLTRPFSGLWTVSACRRGCGRSRGRQASVGSCWEAGL*
</t>
  </si>
  <si>
    <t>C_2040003</t>
  </si>
  <si>
    <t xml:space="preserve">MVGELKRVHEEEVRALKELFDVQEGGPPLLLLNYSVKAGTAMQLGPQVAALRSKHLLYVRDAGVSADGELAAAGSFVVEDGSAQTDDRPPRIATRHQHLAPPPCNARNQAMSDGVEAHRHEGMVPSLVGQGMWGPGACALRLCIASECGVAVCLCGAIAWPGARSPEPARAARAVKALGCVRNRQATGGSGVADATCDTPAPNPAVNAPMLPSNNRTCPGGQSTFCQNIFAKCISITCSGYQITVATTSASGCKSAYSWFGCVKNGGGNSCGSQPSKSDNAVSYTWTLTPITQTTVGIQIHDGSFNGQGEATIRV*
</t>
  </si>
  <si>
    <t>C_2040004</t>
  </si>
  <si>
    <t xml:space="preserve">MKPKRAFAVNPHYLAAATAAATGALEFEGHDTASPPVIKRERELRDDEADEEAEEDDEGDGDEPEHSGSAADELRPARPSPRRRESGSAGGSGDAGGSGDGSASGSRAPSPSDGLDAAAAADATPLKRRSSDGAAITAAVSGGGGRGGGSGGAGAGRVRVRGRVRSGAASTTAPVMPPPPPAPEPPPRH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QSSSSSSGARRTSISSTSSVTPTVMMAPGSSTHTNRRTPRLPRSPLPCSAPPRTRRRRRRRRRQPLPPPMYGAPAAAPVQQQRAASLYGSPCGYDHDSIKREEQPEQQQQRHMYDSTGPGGSGGSGGGGGGYDSAAGGAGAGFSEERVLQMHQPQQQYQHQPQQQYQQHRRWQPAPAQLDRWQPAPAQLDRCWSAHPTAATRTPPPPPLHNPSAPSLPFAGVSSGMGGGTVHLPYFAAGVGVRVRVNVSVGGGSLTGAGAGGSGSGSGLSSSPGGGGGGIGDIGGGISGGGIISGGGGSIVRRGGSDYGYVEQVGRLVPAEVAEVAGGGGGLRPGTLLLGSGTRRRLSQEAALQPEAAAAAMAMGMAAAASPSAAYHGPTTAAARHYHKYQHQQQHHQHQQHQYQHQNWQHQHQQHGSPEHRPGGVQWQQDGYGAAARDASRGAGGNGGGQPWQRQAPFNGDGSVAVAAAAAAAGGYRSSISSLHGLY*
</t>
  </si>
  <si>
    <t>C_2040005</t>
  </si>
  <si>
    <t xml:space="preserve">MVVMVVMVVMVVMVVMVVMVVMVVMVVMVVMVVMVVMVVIRGWRCSGPVV*
</t>
  </si>
  <si>
    <t>C_2040006</t>
  </si>
  <si>
    <t xml:space="preserve">MLLHEAATATPPAAAAATAATADGGGGSGGGGRRALKRRAGAQPQPPLAPPLPASLLYGASSASVFAASAPAAAAAASAATTLAASASASASASASASAASFATAAAAAARLRCCRSSSTCLPMLESAAAAAASAAAADAAAEAGFREQPPATQQPYQPYISPAAPLLWLVSPAADVAAAAAAAAAVDARSFNATACPYVQEDDCVMFGFEEDVSMHQQHQQEQEQPLCSTRGAAAAAAAAAATAAAAAAAAAPKLGPLLSFCAAATSTRGGPAPQALPPFLPAPSSEACVVAPTMAAAAAAALSAPGGGPIAAAAGGGGGGSSSSGVPAAGPRLSLSRIVPPAPSAVCAAVATPAAAAPSPPPMPSEWLPQLQQHQHQQHRQQQVQQQQHRQLQVQAQMAAQVQALLQPPAAVQQTTTAAAAELLLPSEAAAVAAAGTAGASNQQHQYHQHLFPQPPTLRPGIPGMPPTTAGYGGGGGSGGGSSYGSGGGGGFAFGHQQHMQMQMQMQPAPELLAAAAAAPPPLLHPLLQSHYFHQQQQQATAAVVKVEAEASAASAMNAEGCSSASSGGNDDGGYCVSTEETPTYAAVNPAATAAAGVAGAIAAAAGGYCLGGLGGCSSGGDGGGVWRQTSEAVALAALMEEWSQQQPWCDMEEGEGAAAEGAAVLAAGGGGCGRRRLTHVLLSSGFGESCCESGYGVGGGVADDDDMLLML*
</t>
  </si>
  <si>
    <t>C_2040007</t>
  </si>
  <si>
    <t xml:space="preserve">MRAATAAGPRAARAATTTGPNAVAAAVAAGRRGATAAATAVSRXXXXXXXXXXXXXXXXXXXXXXXXXXXXXXXXXXXXXXXXXXXXXXXXXXXXXXXXXXXXXXXXXXXXXXXFFRRRLFGANFCRKEGRYEHWIRGCCWADLDLPCDKAVISP*
</t>
  </si>
  <si>
    <t>C_2040008</t>
  </si>
  <si>
    <t xml:space="preserve">MPLPTLLLLLQDGAVYRAPRGGSGGGGGRGGGGGHVPPPPPGMPLPPHSHSGFPGMPAGLMFGGGHY*
</t>
  </si>
  <si>
    <t>C_2040009</t>
  </si>
  <si>
    <t xml:space="preserve">MVVALLAVVAPTVVVVVMPMVVALLTVVAPTVVVVMPMVVALLTVVAPTVVVVAPMVVVVVPMVVALLTVVAPTVVVVVPMVVALLTVVAPTVVVVVPMVVAPTVVRMAKAMLTVVVAPMVVVVPMAVVAPTVVVVAVALLTPASNLSVQ*
</t>
  </si>
  <si>
    <t>C_2040010</t>
  </si>
  <si>
    <t xml:space="preserve">MPCTGAYHCEPGRLQVVSGAGERPFNKSHDARAATTDEDALLGRRGGRAEQNEEGAGPGPPVLTDEGGGTVRYGTSRYGTVRYGTSRYGTVRYGTARSMVLMIRDVRGARGWVSLIRVLAVMVTTHPKLGYMRAKAI*
</t>
  </si>
  <si>
    <t>C_2040011</t>
  </si>
  <si>
    <t xml:space="preserve">MVRESQYFRACDVGFGRVSPVFSCLFSCFSASVSCSVL*
</t>
  </si>
  <si>
    <t>C_2040012</t>
  </si>
  <si>
    <t xml:space="preserve">MAPRNGATVGAAVALAFVLFISGTAARKTALAAVDNPFATRRLQQSCPGGQSTFCQNMFASCISITCSGYQITVATTSASGCKSAYSWFGCVKNGGGNSCGSQPSKGDNAASYTWTLSPITQTTVGIQIHDGSFNGQGEATIRV*
</t>
  </si>
  <si>
    <t>C_2040013</t>
  </si>
  <si>
    <t xml:space="preserve">MNAATAPPGADGATATSTSGSGASAAGADPLASLLAQALSGAGSGAGAGAAATGTTSATASGTGGGGGDGTASTAAAATPNNAPLPNPWAPGGGGGAPGSGTGSSAGGLPGGLGAGFPGLGALGGPGGPGGVPGMNMNPAEALSMLQNPLVQQMMGALSSNPQLMETMINSNPQLRAMADANPMMRSMLSDPHTLRAMMDPRHMAQMMQLMQQIEQMRATGGNVNAAVERLLGGP*
</t>
  </si>
  <si>
    <t>C_2040014</t>
  </si>
  <si>
    <t xml:space="preserve">FVYTVYISEPLVQRSQRRRHLSTVTLAFYQPRARALSVQLDCLLLNCWSLRTRCTLYDYATPRDYTKLPLHPYPLLSLEPCSRPTNKAFAPDHTTGPLQRCAECERAQKPIGPGLRTSSKNINAISIRNTA*
</t>
  </si>
  <si>
    <t>C_2040015</t>
  </si>
  <si>
    <t xml:space="preserve">MESLPEFLAGALLSSSAALRQHLSTLLLPALLRYCRAALLPPAYAAAAARCVRAVLASAGGGVTTPPAAAAAAASPAAAAAAAPAPAAAAPLLLLPQGPPEALGGPVGPAAREAVGVLAGVAEHVVVAAAAAPDVAAALHFRLLPPALLAPGDRPTRVRSLALLRALAAAPGGAAAPLLELAPPPPPLLREQQPQQAQNEAEGREPAEAQAEAEAAREAWRQETWRMMCDLLHVLEEHMFHLVQPVWSAFMPPLLQRLAPPPATAATAAAAAAAVSGSADNSNGGSGDSASRGSSSTGSASTGSSSNACWAGATWLAVPLLKACGHVNVSVRRLGLYSVLQAAVVLPDATAAAAVQLQGEGGAAATAAPVEGTAAAAAVAAAIAAVALPEPAGWWRALLDDHCRRYSPCRSSSTGPDATAAAATVNTSSSSSGSGNGSGSGSGSGSGGCSSSSPALWLVSLLLPVLEHDKLSWEALPGCISAARHAAAVRQLRASLSHFLTASVSYCLQTNRTASTAASGSIDGSNAGSDRSVAAAAALVLAVLRFAAETTQRATAAAFVTAALAAALEQLQLQPAAQRQLAAAVAGLAGGRERLLRGLLLPLLGRQALQQPRDLQQRIHASVLDLVPSLLPNLDPVSVDSPADDRLGQNTVGSAVDDVLALVGSTSVFASLGGSSSNGSSSSXXXXXXXXXXXXXXXXXXXXXXXXXXXXXXXXXXXXXXXXXXXXXXXXXXXXXXXXXXXXXXXXXXXXXXXXXXXXXXXXXXXXXXXXXXXXXXXXXXXXXXXXXXXXXXXXXXXXXXXXXXXXXXXXXXXXXXXXXXXXXRSRLLPATAATAATAVTGASGGEARNSEAGAEAQAATAAALAALAAATPSLPPPQRSAVLDGVRRAAAAAAVAAEGAAAVAAAAVIAAAAVPSPAAAVAVAMQQLSELAAGCVACRVLNGSSSSGAGGSSTGSSGGGSHGSSTPVDAAALAALLQAVYELEPALELGASTGSSSGSGSGSSSAGGGGSGALRMELLPVFMELQWRLIWEVLQLLLPAAAAAAADVAAAVAPAAAAVAAVEGESSGAGGAPTVTLAFMEGVREAVCERALSDLDCAPDAALPPMLAALLAAAPYDSVLTALLTTGGSRVALAAAAHLCHGVLQPTIDAEAAQAVATAATAATAASTAAATAASATAAVAAEEPQLQAQLEPELQLQPLLLLRRLQGLLLPHLVHLLAFSTWAPRVDAKSLLARKHEPHQALPARAAVCAWLQGLSNNRHNRHNRRDGNGSATNHQQQQQQHQQQQHQQQQQQQQQQRARAGFMERLMRALLRAAAGCRPGAQPPDLDEGGGIGGGGAGGSGGGGGGGGDNASAAEAAGAEAEGGAEEGGQQKRRWRRAGGGGGAAATAAAAAGGGGGAAGAAEDGDEEDEKEGEKEEGGGGEGEGEGPEAEDEEEDGEDEGGGNPAAVAAAVAAAAAAPATAGAATTATATYQLRPQQLPGTAAAVAATTSAGGGTGASATAAGAAAGTTLLAAVADRLDALTAAGGGGGGSGSSSSGGGGSSGGRPTALVVVASLLENIPNM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LPPRRRQLHLAQQLSSS*
</t>
  </si>
  <si>
    <t>C_2040016</t>
  </si>
  <si>
    <t xml:space="preserve">MGDVAPLLLPLRTPPPLAWRSCSRNRRAENALPPSPLPPPAAPGMNAAVNTRHQRQRQRRRGRRRRPASNPAAAAAATTEASAAGAGSARRRRXXXXXXXXXXXXXXXXXXTATAGDAVAEPSLESTPAAPPWQPAAEGKSSIGGNGGGVSGRGKPPSTPSGGGVSPRAMAAASAAAGGGAAAAGASPAAGTCGCGGGCGGSAMKKRVGKGATSHFEFGAPAWKDAWESAPCPCCPSGASPDKVWCCC*
</t>
  </si>
  <si>
    <t>C_2040017</t>
  </si>
  <si>
    <t xml:space="preserve">MGDEALVLPSRAVASNDAFKRQVSPRDLPAYLIEMRAAGYLLVGVEQAAGSVPLQPSCGLGGVIISGTEHR*
</t>
  </si>
  <si>
    <t>C_2040018</t>
  </si>
  <si>
    <t xml:space="preserve">MALTRACQF*
</t>
  </si>
  <si>
    <t>C_20500001</t>
  </si>
  <si>
    <t xml:space="preserve">MAAATAAAAAAHAMHAPTAGFESQAGTSGGAQESDQEALCYTPQPDEEAFGASLAHQGSWLQSVQEAAAITALDPAGLGFTQPPAAHAGDSHAPSPAGAATSPPMPSAICTMPSAPAGATAARQAYNVASAAAIIRPHDNKAVQAVEVMAKPRHGAAAASGSALRPYTYTFCLERLENGPCKVSWR*
</t>
  </si>
  <si>
    <t>C_20510001</t>
  </si>
  <si>
    <t xml:space="preserve">MLLHTSSDVDSLLHIAYGSGLRPLAAGTPVAAGAAGMEAAAGAAHSGTAMPVNAEAMAGMRAVGTPAAAVSLLPLPEACEEQNVQVEVVELLPIKLGRGSFGRVQEGRYRGQRVAVKQALDQHDGLSMPTGKLVASFLQ
</t>
  </si>
  <si>
    <t>C_20520001</t>
  </si>
  <si>
    <t xml:space="preserve">MCRQGNQPQLLQGHSLHSTGRPSRTFAGLAFSQRATSASKAAFTAELMRKSPLAVPLQRGQAVLTVHVPVDTRPIIPGTYTVTVKMVGGPVWGAFRGRTDLVLQAGGYPTTSDPSNLACAYVVSEQCAKSVGPKGEPQAPAGQVITNHIFACVRYDLLTILTSHGNSLVTVYKAHQ*
</t>
  </si>
  <si>
    <t>C_20530001</t>
  </si>
  <si>
    <t xml:space="preserve">MRAGSSRISRRDEKDICRFVEGHMRGLLQHQQQQVNYAKYAIGGAAGLVVLAGLGVGAAFVFGDLGATVANTGFMDGIGGLGGMGDMGGGGDCCGDCGDCGDCGGCDGCDGCDGCDIGGLDCVIS*
</t>
  </si>
  <si>
    <t>C_20540001</t>
  </si>
  <si>
    <t xml:space="preserve">MSGRHDLHPMAGPLQADADASSSAVHQLQGEVADLEQQAARLEQELAAAASSRLTLEGELAAARADVRSRRHRCCIGPCNLGRCRLRHIRDAEALRGARELDDRQARLDRVEGELEAVRRALNDCSARHTEQL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LLMRELRELQARLVATHNLAAKDVEAVEQRIAEAAQAADAAVEQRVSAALQGQVDATQLQEVAARAAKAEREAAHLAAQVEALQEALTQAQAQVGELEDVRDVTGAAVASLEATLARIEKAAADTAAAPGRGRQLGGSVGGARRVPVGGAATPGGDGQQAQPQGFAGLSRELVRAKLTEAEALRKMRAVAR*
</t>
  </si>
  <si>
    <t>C_20550001</t>
  </si>
  <si>
    <t xml:space="preserve">MAVRHVRCPWHTALPHPYGFVTEVGYDTAKKAPFAKKWYTLGRVAVEMALVMPDQKTVYITDDGANVGFFMFKADTAVVVSSHSSVTVP*
</t>
  </si>
  <si>
    <t>C_20570001</t>
  </si>
  <si>
    <t xml:space="preserve">MGMGMGMGMAGGSSSTGGSSSSTGGSSGGQRLVLLNCTLVVPPAELLHLLHMLGQANRLPGGAAAEAAAEALAEEAEATLAEDAAMAAAAAGAAAGNAGSGGRRRRRLVYREDMARALLPRPGRRRRALLQAAAAEVAAVVGGLHHTATARMARRRRRPWRRRMERMEAVVVATAAAVAAARRRGCVYTHMVWSAAASSVSGLGPGAGITFAALQGFGWRGAGVTVTHTGALPADAPTRLRAPAVGADGKLLLPGGFMWTSRFLNAPSRPRDPGPGPLLGAGARQRQRREGRESQQHRHWWHRH*
</t>
  </si>
  <si>
    <t>C_20580001</t>
  </si>
  <si>
    <t xml:space="preserve">MRLDVGADGTPRQGGALYFLDIEKAYDRVHRQWLYASAEGLGFGPRMLRWIRLLSANGSARVCVNGMLSDAFPVLNGLPQGSTASPPLWVIQMQPLTSFLRRQVAQGALRTPLLPSGEQAPPAAHHADDTTLTARDPAVDGPVLMAAVQLFCRASNARVHPDKSKAMGLG
</t>
  </si>
  <si>
    <t>C_2050001</t>
  </si>
  <si>
    <t xml:space="preserve">MAFALSFSRKALQVSAKATGKKGTGKTAAKQAPASSGIEFYGPNRAKWLGPYSENATPAYLTGEFPGDYGWDTAGLSADPETFKRYRELELIHARWAMLGALGCITPELLAKSGTQFGEAVWFKAGAQIFSEGGLDYLGNPSLVHAQNIVATLAVQVILMGLVEGYRVNGGPAGEGLDPLYPGESFDPLGLADDPDTFAELKVKEIKNGRLAMFSMFGFFVQAIVTGKGPIQNLDDHLSNPTVNNAFAFATKFTPSA*
</t>
  </si>
  <si>
    <t>C_2050002</t>
  </si>
  <si>
    <t xml:space="preserve">MFPRHMVAILDPRDKTLMPKSQWGFVVRLLLAWLAYKLYLRLRAAAKRRDDARVQRRLAAAAAAGSAEAAATLAARQQELAAAGEGGGTDGWRRENPSLTPLQREAREAERALKAEQDAAYEAALAEDRRRAEERAAARAAEEAAAAAAAAVEAAAAEAAAEERRKLQELRERLRAELPAEPGAESEGAVLVRVRLPDGCSHTRRFAPAAPVQQVRDWLQSLDSFPLWQPAAWSLVCSYPRQHAGGLRVSDVAAESRQVALFVQHNSSSGSGSGSGDSGTAVAES*
</t>
  </si>
  <si>
    <t>C_2050003</t>
  </si>
  <si>
    <t xml:space="preserve">PVTPLRCSLQPSIPDAGQGPQLTAATRPSPLPCLPLSDRPPLAQPSSVALPPIPAVIPERPGSAPLLPCAPPHARPPPNPNPLPSLRLLPLPLAPALPPCPRRRPPPPAGSCDPPRPRPPPPRPP
</t>
  </si>
  <si>
    <t>C_2050004</t>
  </si>
  <si>
    <t xml:space="preserve">QRRLPLLLLSPTPPILGLPTESAPPRLRRRRHHLRTAAVPRCPPLPPRAAAAPCRCRPVPPCVHASCARPRTLAARRSAAAASGVPPPPRWWCSLPVPPFLFIPHPLATLPTAFPLIPCSNLSHTPAPNTHTPQGPP
</t>
  </si>
  <si>
    <t>C_2050005</t>
  </si>
  <si>
    <t xml:space="preserve">MALSLPAEMEATFCCCRLGRCSKRCPLRRRHLNSYSAVLSRPRLTAMGLAPAVTDCRQEAGAGGGWIISRASTEAVVVPSPAASLVRPATCMHAGGWAPAFSTGSFSSIARAMDTPSLITWGTPNFCSSTTLRPPDHLAVSKHILPRGPRVTPTASATLLMPACSLRRDSWSNTISLASA
</t>
  </si>
  <si>
    <t>C_2050006</t>
  </si>
  <si>
    <t xml:space="preserve">MPCKHTFLVLQAEPALTFTGLPATFVQQPHLVVDTAVTGGALPTLQQIPEEEQAAEVEALAQLRAEELVLAQAEKQHGSGCA*
</t>
  </si>
  <si>
    <t>C_2050007</t>
  </si>
  <si>
    <t xml:space="preserve">MELLLLKKEQDLRAEARATVSSSVSYLQRVLLMEAPSKTNMKREQLDKAGGPLINNWRPTQEAAGGLLPALAHLTFGEVAELLASDAAVDQDAVNVAGQLCCICAEIYDNETAQAQLTKHVRGLLLPYLTGPEVVQITSGFAGKDVSPDWALGDRANDPQNLFLIGEFRPGIGGSGDLHFQGANYHLHFWRRRTASNIFKDTRCPAFFLEVVGPHVRLSAVAWLDRVTIFPLTPLLNLLPAHPVTKSLLMPVARMLAALRVGLRKLAQAHAAMPVHTADEPDQVAQAGPGQAGAQETREAEADAAEPRAEDAVAKAEDVQRSACTDVFKLPWPIAMDARYDAETARLLANHTYYVDLAGIDESVVVKLCESYGLEAHQEWADLGLAPKILRSTTLPGGWLLVEMEWLPAPEWRPLSGLSEKELRKAERAVQQALERAHIATNMVHGDARPPNCLVRRGKGAGSWEVRFVDFEWAGPEGEATYPVCLNTDIPWPEGVRYGKPLQQEHDIQLLAATLAARRATAAPSTTTRATAGRRRGTRGPGAAQSLHTAANYRSAVPPGAAAVSAGHRIVRVSWRQRGAISWTRTAAPGRPLVW*
</t>
  </si>
  <si>
    <t>C_2050008</t>
  </si>
  <si>
    <t xml:space="preserve">MAQAMSGPSQAAALLEVLRTGLAPPSYAPPDKASLRKASHALAELCKQDEFIDDVVAAGAIEVVVPLLNAGSSSAREQLVDDAAGTSGVSLQEELDKELCFILGLLAVKPEYQTRIAHSGALSGLVRLLKEHKLTSITKPQPGSGGVARRAADAITNLAHENVDIKNMVREQDGIPPLVGLLEAMDVKVLEEGALQPVINLLNSDCPDSQRESALLLGQFATADTDTKAKIVQRGAVPALVRMLGMPDVSLKEMAAFALGRLAQNVDNQKLKPDNPQPANLAAAKRALTSMVFLLRSSTKCVQQRAAMSLARLAPEEQLKEKDADCVDIPNITWAVFEAMMRFVYTGQLDVTPDIAFELLQASDQYLLEGLKRLCENAIAGSLTADNVLATHEYSEQFSAPALGRRCLLFVLEHYDDVFKQYDTPKDRPAYFEALRRMVPCLKDSLYSSSGGPIWDSGVAAAAAAAAAAAAAAGQQQPSI*
</t>
  </si>
  <si>
    <t>C_2050009</t>
  </si>
  <si>
    <t xml:space="preserve">MNLSMLPAEIGQLSNLTAMLLSNNALTELPPAIGRLTNLTSLMVDGNHLQQLPAELCDLTQLQMLWVHDNQLAALPHGLGRLGSLRQLIANDNLLERLPPSIGELRSLTSLWLDNNRLTGLPDSFSGLSGLKCLAQPHTAQPAPSAHSGPTLASAAAAVSPSQPHAAGMAAAAGAGACGSGAAHGHTQAQAGGGGTATASGPAPGPGRSPGAEAPSRLGPAAALRGAPGAEEEEGGPAPAAAAGRQAATAAEAGSSCGNGSPGSRLKDQQQQQQQANRCSGACGGAGMGPAAAPALAAEGPGGAGSPAAAAAVAAGAGAAAGGALAADVQAGLAPAT*
</t>
  </si>
  <si>
    <t>C_2050010</t>
  </si>
  <si>
    <t xml:space="preserve">MLQQQQRPPSPRPGAAATTTAATTAAAVARVQSCCWVVGAEDRGQRRGQRQHEEHVAQAAAPAAALVAAATPHPDEPPVTAAAAALAAAAAAAAAADPGLATASALQLPAPQAAQAAQAAGARARRRPAATATATSDTAAAVAATASTWVPGRPGEEEEVQQQRPRQPAAAAVVSGEDGQARERGRQRSGKRRRREGGEREGQPHRHPHPHQHQHRDAQQQQAVTAVPEAAAAAVAVAACPAEEAEAKAAATHGAAGMGEQVAGQVVGQEEAHTQEAVRRRRREEAEAHTQDEGLILTLEAGMGGGGGSAGGGAGIDFPNLHQFLQERRDSDWAPEYEKYVNDLPGLVRAQRRPGVRWMTVFAMSGMEEEASLLLMNALTSFLRFGGSGGGSYLVAATSAAALAGCRRLRLPCWNASAVVAAGMAPAACAHLGQARLCPALGRICPPVDRSNHTHWVWYDGKGEVRDHCAVRERLYAHMICLGGSEKLRAAKALGLWFLDETDPWVTNEAAIAAAGLPCAPPSDVARLYVMQPAPPPPLGKVFHHILLMRLLASPSDFDIIQRWREAGAPVDMRDCTRTKLAAEPKPNI*
</t>
  </si>
  <si>
    <t>C_2050011</t>
  </si>
  <si>
    <t xml:space="preserve">MLAAAGLMTRTRRRLWRRRRRWVAVLAAAAVRRGSSSGRTAAARVATWMRRPGMGEHDGDFDPEAAAAAAAAGGAAAAGTAAALGKAARKIKFAPELAGLPEDAPDGGGGGGSEHKPPSRAGSQTGAGHRSVRQFRFADTRAGRSIRPGDVDFDDEDELLDGGQEEAGAGGRQEALPENATEEQCS*
</t>
  </si>
  <si>
    <t>C_2050012</t>
  </si>
  <si>
    <t xml:space="preserve">MACRRKFAPHSLELNDDCTGLSSVLLASCRELGGGSGHYATGSGDLQHAHGAADVDRRRQLASASKLSFTLRLAGGGRVSPSGTAKSGWLQNCAGSETSLAACALNAWGKTSCENEGGVAGLVCLSAVDGSSVRIVGGSSPSSGRVEVSLGPGLWGSVCGIGATGTLQPNTTSSNGNNGNGNNSDDGDGNNGKGNGNGNGNNGNGNGNGNGNGNGNGNNSDDGDGNNGNGNGNGNSGNGNGNGNGNGNSGNGNGNGNGNGNGNSGNGNGNGNGNGNGNGNSGNGNGNGNGNGNNGNGNGNGNNNGEDEGEDDDGKDSASAKAGGGWNAAAATVVCRQLGYGTGVARWMSVESEDGGSVALGGLDVPPIALSGLACVGNEGSLLGCTRRGWGDAGACAGASKKVAAVQCSGGAGYETDLSQCTVSAVDGISANGTWQLAAAAPAGTCKMLAAVRCRSGAAAVTLRAAAAPAPSGSPATLTLPAPGANSTTTTTATVVARLEASVGGAAYGAVCSDDGFDAAAADVACRTLGYAAGGVIYGAGAPAAPPPNATDPTHAVPVADVDAQGSYLGTLAALRCAGGEAAARAFFF*
</t>
  </si>
  <si>
    <t>C_2050013</t>
  </si>
  <si>
    <t xml:space="preserve">MGPRARTFGTSAPTRPRAPAPRRPTATLTATSTCLRKAPARSRPTRWRLWVRPPPTPTPACTPSCGEDAGSRARGVCFHQSPHTHTHTYRSSSCATPCPDTTPPSTTTAGSPVSPSRARTSSTSAWSGTSRTGMPVCLATASKNASSATSRSSW*
</t>
  </si>
  <si>
    <t>C_2050014</t>
  </si>
  <si>
    <t xml:space="preserve">MLSHGRRAPTRGRGTSMPLLLLAVAAAAVSLRGAVAATAAVVDPVSYLAKALDKAYRNPCWTDESGRFRCMPYFQGPHFWDECPYPPKGACTAPPNGDFDGYVNLFEKGASQIKANPLAIVGEASSNTYTGVYTFVR*
</t>
  </si>
  <si>
    <t>C_2050015</t>
  </si>
  <si>
    <t xml:space="preserve">MQQSDGLRMLREVNERLRGIETRYGHSTTGDPEWPKEVWPAPEACPACRVQYKPGSGSGSGSGALPGSWDEEAVYQYLTAAYGPGSAPGADGIVKEAAVGGGGGGGGVLLSEKGLYSRRVPPPTSTLYSMLPVAGVLAAALMLYIFVRRMRVAAAAGVGGGRNGGAGRHVLGSGGLRGGGGSGSGHWGGGGHGGGGGGGGLTVTVRGRSGAAAVSGGGGGGGGGGGGGTGYGSGGGGGAGGALPPGAYVSVAVGGLFGGLGMGGGGGGGGGGGGDVEYGSKDA*
</t>
  </si>
  <si>
    <t>C_2050016</t>
  </si>
  <si>
    <t xml:space="preserve">MPLNPSRLRNCSLPPQGGYGGGGYGGQPGMPGGYGGGQGGAPGPNVSEDVWAAQGYPVQGPNGWVQYRTRDTGEPYFHNHRTNETVWDRPADWPVTMQGQI*
</t>
  </si>
  <si>
    <t>C_2050017</t>
  </si>
  <si>
    <t xml:space="preserve">MAQSQLAKGSRQTTGRPFQNKPARAARRLVIRAADAKEIVFDQESRRRLQAGINKVADAVGVTLGPRGRNVVLEQKFGVPQVINDGVSIARAIELKDPVENAGAQLIKEVAGRTNDAAGDGTTTASVLAREMIHYGLQSVTAGANPIAVKRGLDKTAEYLVAKLKEHAKPVKGRDDIKNVASISAGNDNAIGEMIADALDKVGSNGVLSIETSNSTETVVEVQEGMEIDRGYISPQFVTNQERLLIDAIRDIIPILEQVGAATEAELEDRKLRIEDAKNATFAAVEEGIVPGGGAALLHLSELVPAFKETLTDAEEKLGADIVMKSLRAPCRLIADNAGVEGEVIVQRLLGKPFEDAAVSSTGG*
</t>
  </si>
  <si>
    <t>C_2050018</t>
  </si>
  <si>
    <t xml:space="preserve">MHVTPLPAGAALRRQSGRPALHVERVQLRRVPGEQAAERPRHGPRPAACGVPAPAGAHPPRAGRAHGRGGRGPGGHTREAGAVRPRRRPAASRRRLRHAAPGGVHGPHGRKRRVATAQPRRRARAHPVAGPPGGQRDGPACRRGQSVRQLEVSMSGAALFHAPTRPTARLVGRPAAGRGSCRVVVGRDSRPWRYWCQRHWRREWHEPHRLLRPMPRLT*
</t>
  </si>
  <si>
    <t>C_2050019</t>
  </si>
  <si>
    <t xml:space="preserve">MNVTLHLLLRGYAAVAVSSADRTRSRCWQDSFGGGGGDWDYTLGAAPVDWMQSSPLAEELNLLFAVHELCSETTSASLDWLERQHLQQQRRQRQPI*
</t>
  </si>
  <si>
    <t>C_20600001</t>
  </si>
  <si>
    <t xml:space="preserve">MGHNGPAGLGSRAWDICGVDWESKAGDHGDPDLQTALANLAACGRRVSLVTFGHMHHHLSSRGSLGLGHRFRRMAHIDPDTGTVFLNSATVPRV
</t>
  </si>
  <si>
    <t>C_20610001</t>
  </si>
  <si>
    <t xml:space="preserve">MKLPVWRQQQPTPAAKGKDAKQEQQQTPKQQQQQAKQAEPKSDAKADGKTPKKGAIRRHPNGFEAGGWDLGVDGMRVGDKRRLCIPPQLAYGTSGVRGSIPPNATLEFDVELVAVQ*
</t>
  </si>
  <si>
    <t>C_20620001</t>
  </si>
  <si>
    <t xml:space="preserve">MRPPVGAANLRLLTVNVNGLGSPFKARALVSHLQQVGADVAMVQETHATDTTALESCLRAAQGACLPWRHCLAASPAASPHSCGTAVLARSRLSLPGCVLQPPSTDAAGRVVCWDWDVGHLRLRFVCVYAPTAVADKPAFFAGLHPHLATDRVLVVGGDWNCVTDASQEAAPSPSRAAGAPQLASLLAQFSLVDPWASKRGGAKGYTHPATPKPASPARLDRWYGGALYFLDIEKAYDRVHRQWLYASAEGLGFGPRMLRWIRLLTANGSGRVRVNGMLSDAFPVLNGLPQGSTASPPLWVIQMQPLTSFLRRQVEQGALRTPLLPSGEQAPPAAHHADDTTLTARDPAVDGPVLMAAVQLFCRASNARVHPDKSKAMGLGRFAHLTGPCPHTGAPFTTGAVTHLGVPLSWDSDAAAADLYTRRARGMAFVARLWAALSLTLVGRVHIAKQVLAAKLAYHFSFLNPSPAQLKELTDLVDHFAARSMHAEDASLVSHGNPLLLPKRETACLPYKDGGVNHVDLP
</t>
  </si>
  <si>
    <t>C_20630001</t>
  </si>
  <si>
    <t xml:space="preserve">CVRPGAAEDCFRAVQHGYQGQGPRTAPRQTRRYQGTAGAGTGQPGPDVQAANGPPGGRDVPSVRAAARGGPHQPGGHHGSRHRADGTWWFLEGGHDQACAGREQQIHQGP*
</t>
  </si>
  <si>
    <t>C_20640001</t>
  </si>
  <si>
    <t xml:space="preserve">MRELAAAAAAAGARGAATAGGGSASAARAAAGSQAGHAGALLTTRNAGSTEGVGAAGLHSARETGLEAAVSAAARESAASSEAAQGLAYLAARVDLDPPAIAAAVAAAVAGGGGGLPGADAATAGATGLSGSMMLSANGSSSSGSGGSGGSGGHPRHDSGGRGLPPPDAPGGEARCCGPSAPAGYGTVDSAAALAAARAAADADYLAGRCDLNSSARFIDI
</t>
  </si>
  <si>
    <t>C_20650001</t>
  </si>
  <si>
    <t xml:space="preserve">MDAVTWAAIERHFAPIRGFNVKASAIGALLFLNRHPSSNAGLLWGDKDTFWLAAALVGKAHCYNQVAVPPCEC*
</t>
  </si>
  <si>
    <t>C_20670001</t>
  </si>
  <si>
    <t xml:space="preserve">MYGSWRRSLLALVRSRDANRFPGVLEDDDVLASLVGGGSGGGVPNHLHNHHNHHQQHNANGTGSGAGAGRAASSMPVSPGSATPLADAVAGAGAGAARPPAAAAAGATGPRQATARHQPPPPPPLRTTRLEGGFSPSS
</t>
  </si>
  <si>
    <t>C_20680001</t>
  </si>
  <si>
    <t xml:space="preserve">MYSMAFSPRLSYSGTQCMAMRLQACGRITYAKTKSDAVAKVDGTYKPDKKSRAQKNAAAREAMLKRPAGNKPLPVSAGPVGGGGGMSGRELG*
</t>
  </si>
  <si>
    <t>C_20690001</t>
  </si>
  <si>
    <t xml:space="preserve">MPKRYAQNPRSCFVNGVKDSSIDRRDCSHAGGEVRMDRTRGPYWFGVDPIWHGTKTEVRGEYHRLNEDTETGRQHAGSTDTATHGGAAGGGGHGGGGGHGGHGEQFEFGEVIVHQMIHTIEFVLGAVSNTASYLRLWALSLAHSQLSAVFYDRVLMAAVELVVPP*
</t>
  </si>
  <si>
    <t>C_2060001</t>
  </si>
  <si>
    <t xml:space="preserve">MSAGQVQGLRASFNSELACAQDVEKAAGASVTAKYQDAQLATLTWQNLNVTSKDVKGGTRHILKDVRGYVAPRDMLAIMGPSGCGKTTLLDGLAGRLPNSVTQTGDVLLNGHNSRLTYGLSAYVTQDEVLVGTLSVRETLVYAALLRLPSNMSKADKVARVDDVISELGLEEAQHTKIGTPFIKGVSGGQKRRVSIGCELITHPSLLFLDEPTSGLDAAAAFHVMANIRRLAEHNRTVVTVIHQPSSEVYELFDKLCLLSAGEVVYFGRAADALTMFEEAGLPCPSLRNPTDHFLHVINRDFKASGGGGGGDHGLDPEANVRKLIGVFAATRAPALDASLAQLSQAGDEYVCATCGASVLYQVYVLTKRMLVNNWRNIAVFWLRLGMYIMLCICIGTIYFNLDNSWVGTYSRSAMMFFVVAFLTFMSIAGFPAFVEDMQVFIRERLNGYYSVATFALANTLASAPFIFGIAVISSAVVYWLVGLNDSGDRFPYFFINLYVSLTVVESLMMAIAAVVPHYLMGIAGGAGILGMYMLVCGFFQPVGELPAPVWRYPLHYISYHSYAFAGFMHNEFDNTDGWLCPCYSQAGGCGPAYDPPAAPCTMTGSEILDYWTISGLNKWVDIGIQCGMIAIYRFLFWLALVVKEKMRHA*
</t>
  </si>
  <si>
    <t>C_2060002</t>
  </si>
  <si>
    <t xml:space="preserve">MEAADGSAAAPVVLFEYPAAVCGRLVRRYKRFLADVVFDDTPPAPTAAAATAAIAATAAAAAAITAAAAGAAATADTKPGPARRGPRRAARPAAAAAAALDTEEAAVAASGEAAGGGIEGGGGGGGGEGAAGGGTTCHCPNTGPMTGLLDCVSGAKGRKYAHTLEMIQSAPGGAWVGVHSAAANRLVEALLRQAVEPPAAAAAAAAAAPGAAAGVAAGAAAGAAAGXXXXXXXXXXXXXXXXXGSGRRPLLPPELLGGEWSEVQREVAYGANGSRVDFVLTRPNGRRVYVEVKSVTLAEPYSPSSPAAATAAATAVTAAATAATASAATAGAAATAAAATPAEGSVAVAVGSAAAALAQGNIALFPDTVSERAQRHMRDLVEVVQAGHEAVCVFAIQRGDCGRFAPCAAKDPEYARLVRRAAAAGVRMLALRMKLQPPGTDVEAAEAEAGLEGAYLGDHKSIQL*
</t>
  </si>
  <si>
    <t>C_2060003</t>
  </si>
  <si>
    <t xml:space="preserve">MFDLAVAMGGTKGAAAANGAGMLVNGHSNGHSNGRNAAAATTTPAAAAGAAATAMAQTLTAAAAAAAGEELASLVDPLGQGRMENNITPYPGPNSPGPGSSPGGTGSITGSGSPSLAVQIREIASTLRHINALRIEYMDKIQEQDMELSAKDQALRNKEERIRALEVEGDELRRSLSLLHTAKAAAEAEVQRLQRAAADAAALPTPTAAPPAAPAAAAAAAAPAPAAAPVPTPVSAAPAPVAAPTPVAAPAPTPVLVADPVPDAAPAPVAAAPPPPPPPPPPPPPPRAPEIVLSYRSGWGEVYLQCNPDGKGWTNPPGLRMEHSGNKEFVMKLPAKTVEFVVTNGKGEWDSPTAATGGASKNYRIDAPGEYRLHYGSLSLTKAWAP*
</t>
  </si>
  <si>
    <t>C_2060004</t>
  </si>
  <si>
    <t xml:space="preserve">MAQALPPLPYDYGSLEPHVDATTMNIHHTKHHQTYVNNLNAALDKFPELKDLGLVDLNKAVGTDKLPKDVATVIRNNGGGHYNHSFFWKASHLCGMTVMTNPSNTNGPNGDVKAAIEASFGSVDEMKAKFNAAAAGRFGSGWAWLSVKPDGSLSIDSTPNQDNPLMTALPDVAGGIPLLGLDVWEHAYYLKYQNRRPEYIAAWWNVVNWEQVAENYKAAQAGTVPL*
</t>
  </si>
  <si>
    <t>C_2060005</t>
  </si>
  <si>
    <t xml:space="preserve">MISLGPNAWVALQELHPDLPADLKRRGVEDCQVITRLRPPPEAGMEPTTIERPPAASRLTTIRWAEVRCQVIFTTDGAVSATERREPSLMSYVCDAGGGYTFWQVRVCVPWVLA*
</t>
  </si>
  <si>
    <t>C_2060006</t>
  </si>
  <si>
    <t xml:space="preserve">TPSSPIHYPPTPREPFAAPPLAPPSAAPAAAAAAAAAAAAAAPPPPPSVRPPPPAPPSRYAGAPPAPANPPHPSPPRPLHCPSPPDDIRSPAGPPPTIAGSEDFPPNLLLRPTAGLQPSPPPPRP
</t>
  </si>
  <si>
    <t>C_2060007</t>
  </si>
  <si>
    <t xml:space="preserve">MCVFTQMMDERMLDQVRRGGAAAAAAAAAAGGGSGGGGDGGSAAARQPAPAPLPCNWGYHWNSVVCEGARYLPWLTAKVEALGGRLLRLPGRLAGLEELPAALRAAEGADGGGGGRSGGGGGGGGVWPDVVINTAGLGSRQLLGDEQVYPIRGQILRVRAPWITQAYFFDPYYIIPNRRVPGKRALPTRDERHTRDSLRFYI*
</t>
  </si>
  <si>
    <t>C_2060008</t>
  </si>
  <si>
    <t xml:space="preserve">MNTHRTTHHTHHTPQVRGGPISISEYMQDCLTSPQGGFYMSRDVFGAAGDFVTSPEISQLFGEMVGIWEVHTWMALARPPRLALVDLGPGPGTLWADFLRATSVEGGAVVSVSFKPFASTLELHLVEMSPALRAVQWRALGCAPDPAAQKCVHWHATLDAVPDGPGPALYIAHEFFDALPVHQFVRDPEGRRGWLEKLVDVQLDEQPQARLEQRLEQRLDEPGSQPSTASGGSSTTATTKTSAATTSSSSTSSTSTSISTKESNNGAAAAVGKAAAGGAQLSKAEAAAAAAAAAGGQQGHTTGSGLRLVLSPGPTPAAAMLVPRRLAGLSKEQAEQINAIEVMAIHHTDLTQLAGLPPPETLQQPPQQQQQQQQQQQQQQQQQQQQQPQQRSGAAAAKAAE*
</t>
  </si>
  <si>
    <t>C_2060009</t>
  </si>
  <si>
    <t xml:space="preserve">MGSGPTAAHAAAQHAGLRRRRRRAPVFLHRACRVWWGAGDANQRHNGPRHGAGPAAGVDCLVQHLAAAGRVRVAGADRSHRHGASRVFAGRPAHLLPAA
</t>
  </si>
  <si>
    <t>C_2060010</t>
  </si>
  <si>
    <t xml:space="preserve">MRERRRRKQQSLSEAIKEDKRLGDMEPKQVIAELMEGAGSRRPGGGGGGASGSGGGALDRFVAAKDALHRAALPGGKPPAAAAWQEEEGLADPTGPGPHEGPGAVGAVGPRQQSVAAELLSALR*
</t>
  </si>
  <si>
    <t>C_2060011</t>
  </si>
  <si>
    <t xml:space="preserve">MLKQLCPSAPRSTLGNVEFDFVFAQNPAAQEQLREAASREQLAAALLQLLTPPGGGAAMEEAAAGGSSSTGTGAGSSRTSSSGSSSVAEATHVPSEQLSVVEDGGQRQLQDQAAAWDEEAAAFGDPRRREVLAAARRRRQLMERAAVPEEIATWLVKARAQDVMLFSLPPAGAGAAASHAVLATALSQRHAYAAAHAVRYQIKDKLDALVAAEAAQAEAAGARGSAAAAAAVPGAPAVAGVNGSDWLSLEAGRAKGSSIATQAK*
</t>
  </si>
  <si>
    <t>C_2060012</t>
  </si>
  <si>
    <t xml:space="preserve">MAPRPYTNEDIRAFSYPLCRPGATDTVGFIGKVHTCRPGDSQPQEPHLTLLRVWYWIDEPSGLLGQTNVCSSPLRPDFLPRHEDGSEPGHYQKKFEWPWPHMTPARLHETIRVRCVQPSNGGERGGGGGGTGVGAQAMDGVEGGAAADTDGDRTGAKRPGTFASHTATVGAYVVGAGPDGGINTYLGVPGATEEARARVPEGGCPPPGSPWPLEFFIKDGAGCRWAGVVNYDTASGGLNCCWLTKELQVAVDPGKRNVLDEMGPKVPPRRGLLPVDSSGDGWGLPAGTRGTAVRTWVGEQGLLLTEEGLEAVWEPPVEKSLPPGHVLLRMVDETYLLCPDNNITLPPGGGPLLYEFGARNVAPAGSRGFQRVCARFEPDGLLQEVRYERFE*
</t>
  </si>
  <si>
    <t>C_2060013</t>
  </si>
  <si>
    <t xml:space="preserve">MQQFEASHDGASASGGRHEPAELAPSAAPVAFWKPLPVAAAGGGPAAESGAPEAAAFAFGAPQPPQIMPEAGHSMPVGAGGAAAEAAEARQPGGSSADVAWGQQPQEQHPAAAVWHHPQPQQQPPTPQHLQQQLLLYPPQHQQQPAGTSAPAVLDAGGAAATAGGAAANGGDGCAMWVGGGGTMRGDTDSVGPDGSGGASGAGAGAAAAAAAAAAVGLAAASALPQPLHGYAFPPPPFPAPSVQGLPPAPPSHEQQQQEQLLQQHHMQQQQMLQQHQLQQHQLQLQQQQMLQQHEHMQQQFLQQQQQEQQEQQQQVVAMSGSPPHMLLSPFVPLYALGTAGGGGGGPTPAQAEAPLGGLEQPNNPMEMQQHLTLQHWGSGAGAAAASALPPAGPGGGSFHGGIRSAQQMPCFPSAGDLQNQQQQQLQHNAHQQQQQCQQQQYQQQQGQQQQHQIFHPQPHLAAGGASSLLVYPQTPAAAASAAASADASAGAGAGGYLPPPALAPPDSQQLMPPQQQQQQQLLHEQHVRMLAAMAPPPPAARGDAASPPLPMPSIFPPSGLTPPPPGSFHQLPPPLSSLGHPQQLQPQSQLQQLQPSAAAAAGGFGVERSISLSGYLLLPQHSSQQQAKMQQQQQQQEQQQQAQMQQQQQMQVQQAQVQMQMQQAQAAQMQMQHQQQQQAQQAVAAAASAAAAAAVDYFYSNMNHQQQQQLQQQQDMLQLQDMQQQPYSYLQPPTAVEPAAQDTSGVSMPPPPPPQIPQLPSLSLQPFQPPHLPPLKATGRRLDAGGGSGSTHGGGGGGSDGGGNGAAPVAGVAAGVGASGTVIVAHAGGLEEQGHQHQQQLMQQQFTQAYPQQQPSQQQIFVSYGGSGVLPPQFPSAGSLGDVNAAAAAPTTGTAAATHPMPQQFSGYVPMAMPPPPQQQQQQXXXXXXXXXXXXXXXXXXXXXXXXXXXXXXXXXXXXXXXXXXXXXXXXXXXXXXXXXXXXXXXXXXXXXXXXXXXXXXXXXXXXXXXXXXXXXXXXXXXXXXXXXXXXXXXXXXXXXXXXXXXXXXXXXXXXXXXXXXXXXXXXXXXXXXXXXXXXXXXXXXXXXXXXXXXXXXVERRRVSLAGGGYVLSQHPDGGGGVGGSGGVGGSGGAGGADAGSFAAGSGAGYLAPLAAAAVAQVAVGPYEYGQHQHVFQQQQQPQQQQPQQVLSAFAPALHPNGGDAGSYLHQHQQEPRVGGGGDGTAEATPPPSVLLGGPGGSPPRPASTAQAAMSFLMQVLDDGGDTRMTAEEVHALMHPQHTPPPPSLQQQQLQPQLQPQLDMGRTESLETTVATLGAAAAGTAPRGSAGTGAAVGLVAAPAGGGNEGASGPRGGSGSGGAGVGVGAGDVPSPADGGGTDAGAQLQRLAVPRIALAVAERSGSSSIEGAAAAAAAAAYAHTRAATPAVQSWTDAAAAAAAADGAVPTAAVLQRQQQQQQRQETEAPAVAEVAPQPSLLLPRAGLRPPSPPLSPISMQLEGAGSLLQPLLLPTPQRHHNHQHPVLLQPPQANAELGQAAAAAAGAENRREQQGVLGGVPAALSAGLTPAAAPLPAQATGSSGPGAEGSAAAAGEELQRQQLWKASWQTAGYDAVGRDVASHAASLVGSAATNVAAAAAGAGVAQPGPTGLLPATPSAWPLPPLQVRRQKQPPPGHSAAAVPPAAPAPAAAGAGGGAGASDAAGGGTASPPARKRXXXXXXXXXXXXXXXXXXXXXXXXXXXXXXXXXXXXXXXXXXXXXXXXXXXXXXXXXXXXXXXXXXXXXXXXXXXXXXXXXXXXXXXXXXXXXXXXXXXXXXXXXXXXXXXXXXXXXXXXXXXXXXXXXXXXXXXXXXXXXXXXXXXXXXXXXXXXXXXXXXXXXXXXXXXXDALMTYLDVTDPYTPGVCSYCRPGRMAAGHRLLQVRRSTYHEVVQLADVDELLDLEGVQLYTINHARVVFLRPRPQARAPKGAAMPSKCVVDGRQLMDAGADYCSLRSAHATLPGC*
</t>
  </si>
  <si>
    <t>C_2060014</t>
  </si>
  <si>
    <t xml:space="preserve">MAFHAGYSYCGHVMAHAYAHINPANFKRVFLLGPSHHVFSRKCLLSSQTHYETPLGSMEIDQEAEPSKFASYLEQYKNTICGRHPIGVFLNMLQHSSLRHRISFTKYDQSSKCTTPSHSSVSYAAAVVTVVE*
</t>
  </si>
  <si>
    <t>C_2060015</t>
  </si>
  <si>
    <t xml:space="preserve">MASTLDGSSRSTSHVDYAIVGGGPAGLLTAKALLKAAPGASVQVYETARGYWPQGAGVLLELNGWRALHAVDDDLADRLRSQGFLFGSAGVYDEAGSPMKLPYTQSMDWNHAESERVWGGGMPVFTNRLIWRALVQYDDDDEVPELLRRSGGDPVMWMGQGIPPSRFATVYTVGHNRFVWTCIAGTSFLEKAGLSWSPAKNDDMGIQQAGAGASSPAKSRCLAVFGDYPPAIVDLLQRTDPAVITEHGAYLHDLTALQGASDWVRGNVVLVGDAAHTAPPDGQGLNMALEDVAVLGDCVQRLGATSQALEDYAAARLPRVRDVWVRPPGAFEPPNRLAAIKNASFTPLGPGLHSGKSRPLPGWQPAPRVEVAEQQPQPQQPQQPQQQVQQKAEQVAEQQKAPAA*
</t>
  </si>
  <si>
    <t>C_2060016</t>
  </si>
  <si>
    <t xml:space="preserve">MEALDAQDSLQLDVVSPSARPAAAGGDKRDPERFYCPYPGCNRSFAELWRLKVHYRAPPDIRGSGKERGHGTELTHCPKCGKTLKPGKHHVGCSGGKSAPRQTASKRNRTGADDADEAVPGSPHSKHVRGTDMDGDPHKSWQDFALTHAGYAIGAPAMLAPLKQEHPEWPPTVPQGVFVGHGDRVSWLPGQVNGFVPQLQPQRYQQPQFPPELAQAFAAAGTHAPHVYAQQVPFASIPGYPGQPGVATLQVTTESGQVLSIPANMAGMPPGMAGLPGTLVYHQQPPPHDAAASYLAQAQAHAQHAAAMHAVNSAHAQQQQQQQQQQQQQQPGVPAAPPAVPGVHDGMPPGTVAAAAAAAAAAAAVGGSAPSALQTDVGGRPGAALPPQAAPGTGAGQGAGAPAGAADGGAAPAAGDAAASGGAKPVADEDNLGTVFDDVEEFTRDFGRIPSPPPLPPDFHTAATGGNGMLFNFSQFGQKLPRTQSHTRLDRSLSAVGLGHLDVGVDGDVMYDHTDDGDLMQLLFGVPDELPTMATIHLHKWSNEEDEDDDAAEPGGGGAAAAGGGGGAAAGAGGEGGGGAGAGGGGAGAGAGEANAAAGRGGAGPGPGLEAGGGGGGGGAGEGGPGAGQQPPHHQQSVGGHDQRPLNGKTLHGHDASLAVLPAPGGKSLMNGGAGHAGEEHHRDHLLDAETFRLLQSCD*
</t>
  </si>
  <si>
    <t>C_2060017</t>
  </si>
  <si>
    <t xml:space="preserve">MQWHDAAAWSPGLPPPPPRSIALGSAELGLSSLPR*
</t>
  </si>
  <si>
    <t>C_2060018</t>
  </si>
  <si>
    <t xml:space="preserve">MDGSSGSSSGGPTIKHEPSRHRTSITIDDSTSAISSRGSNNMTQAPEPTARAQPRAKTPTASSTSTEDSGGSDPSVNSPGVKQAVAVRSSGTGTSRALAKYSRRFSELTKELDQPATSASAKDTRRRLHELAFAMGSEVNDKALMDLTKSKAHRSYYNKASKKKQEMEALVADVMRKKATALEEARTSEAAKRARADLEESAEKRRRVTAQMQLPPVYLSSQPLLSLSDPLGDLGLLPPLPSPADGGDEEGLGDGDEHVELPPPPALALPAPLVQALQQHQRPQQQQQQQQQQQQPSMPPPRAAAAAPTPPQGLAAAAVATGLAAAQGRVRQVVSRIDAGLGLGASGSGEGGKQGVEPRVGSEPPAGGAGSNAEPMSMSQ*
</t>
  </si>
  <si>
    <t>C_20720001</t>
  </si>
  <si>
    <t xml:space="preserve">MVAAAAAAAAAAAGGGGGGGGGGAAGSCYSRPRGWPRGCSTGSDPYAFGGSLPCPGSGPSTQQEAAVAAGPPGGTAVAGAGAEREQAKREVAAAAAAAGEPAPPAAAAALPRWLVWEISLLLQFYSAVLLGFLVAPAGEQQQQQQQQQHGDNRGGEIRGADQPQQQQAAAQTGSQGGGQREVAAAARAEARQLLTGGSLT*
</t>
  </si>
  <si>
    <t>C_20730001</t>
  </si>
  <si>
    <t xml:space="preserve">MVQTGLRHGRRPTPSRVPYVLQLLTWTFPSPLWDGAKEHVLGCTSALVSGRELPRPVFEDEDGGDFPDWFAVAGHLAWANFTYCYFFGTNDLAGLPGKKPRGGGAGGKVAAAKGKAKGKAKGKSVAKGRGAAAAAAAAADGAGGGDGSEEDGTAGGGALEVEHEAYKWLLRLVGTHGWHPEGEVSGAIGEWAKKTREWLDNSLGEGWTRQQAAESEARQVSKTKSLKSADADAPFFPIYPYHVNSGKSDNRVKNVHREQHPAAVLSLP*
</t>
  </si>
  <si>
    <t>C_20740001</t>
  </si>
  <si>
    <t xml:space="preserve">MHALSCAAPLCTQDLGVALRRCITLDLQPLSATALTSPPLTAGSPRSGAGVGAGAGDERSDINTLAALLARQGAALVESLEAALDQVSAVRDERTQLASQLAQRQAVLDELRHQLAKQGGVLSHLDVDPKTGLTDQKVEEKRATYGYNELEKESKQSIWAMIVEQFEDTLVRILLLAAVVSFALAYFEEGAHEEGLRAFIEPLVILLILILNAGVGVWQESNAESALEALKELQTETAHVTRNGKMVRSRKGEGRRRRMETGGGGGGGA*
</t>
  </si>
  <si>
    <t>C_20750001</t>
  </si>
  <si>
    <t xml:space="preserve">MTTAGGDNESVGMTSSLPTPSAMTPVLSDANLSATAAAAEEAEVAAEAEAEAEASAAEALAAVAALPTQAPPTSMPPLPSAQLVRKVSQQGKTYVLMPGQQPGKGDAVREVTAAAVTQPLSTAAAAPVPAPAPAAAPVAAAPEAASTSGAVAAPVAVDAAAMAAFAALLEQVSAGQREVLKLVQAEGRRSAAASKAAAEAAAAKAAEAAAAK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ALHSARRNRLLKAGDVNSAMSRVLELQDLPLVLWACREAGGAGILAAEPCPLAQPTLLSLLTFLSFDLSADVDLKLGWIDAILKRLDVREPGLAPHIRFVCLRGRVGARVAGCRCDA*
</t>
  </si>
  <si>
    <t>C_20760001</t>
  </si>
  <si>
    <t xml:space="preserve">MQKLLQLQLRSRRGSGGAHPAVRCWPGPSPVARQWRRQQQQQQQQQQQQQQQQQQQQQQQQQHQEQQLERQRPFPWRWQ*
</t>
  </si>
  <si>
    <t>C_20760002</t>
  </si>
  <si>
    <t xml:space="preserve">ARLALLLLLLVLLLLLLLLLLLLLLLLLLLLLLLLLAPPLARHRRRPGPASYSRLQLQQLLHLAAVSPNGGSSSFSFSGSSSGAGGSSSGAGGSSSLPWWLPTFQHRLQRWFGLGAFLLLHPASYSRRIL
</t>
  </si>
  <si>
    <t>C_20770001</t>
  </si>
  <si>
    <t xml:space="preserve">MPQLLHAGTYFGCHRLVRLCEALLARELVAAGRRGGEPEVLAAAVAAAGPLLGLADEGGLDGLRGVALQFVSARA*
</t>
  </si>
  <si>
    <t>C_20780001</t>
  </si>
  <si>
    <t xml:space="preserve">MAALTRRARGMAFVARLWAALSLTLVGRVHIAKQVLAAKLAYHFSFLNPSPAQLKELTDLVDHFAARSVHAEDASLVSHGNPLLLPKRETACLPYKDGGINHVDLPAFLSALQAKTFALLAQPGRQPWKTLTRALLTHVRPDSATTWAWVYSDAPAPAGLPARLAAAVGHADEPAAGAQEPITHLKVPGQPAPVALTGPGTRNTVFAAAAAMYSSTSPTGLFRVQPVCTASQQQLLAAIDRKVPADLHTAAEGSGDGALSDAELMAALAGSANGKAPGSDGVPYEVYKVFWALLGPRLCAAAAAAFAAAADAHDGGEMAAALPASWREGIITLIYKGKSLDRAELASYRPITLLNCDFKMVSKATTRCTSKA*
</t>
  </si>
  <si>
    <t>C_20790001</t>
  </si>
  <si>
    <t xml:space="preserve">MAAGLHGSQPLSPGLSQQAPPQQREEEGEEEASGGEGKEEGGSGDEAAACLPPPQVLLPPPPLPLDPSSQLFEGSMSQAEVADAADVFYDLKHEAAAAEEEEEEEEAAAEEGGTAATEATEEGGETTAAAAAAAAAPGAVEPSFPRLVESQHIDAALNPGEVSMLLSSVRLMLV*
</t>
  </si>
  <si>
    <t>C_2070001</t>
  </si>
  <si>
    <t xml:space="preserve">MPARAVRPAYASRTTVPAPFPAAGVKPAGDGMPARAVRPAYASRTTVPAPFPAAGVKPAGDGVPARAVHPAYASRTTVPAPFPAAGVKPAGDGMPARAVTAMPARVYCPGGYHQARYGVYCRRCPGCVSIAVGLLPHKPYSTGTGQCTHRQQVLVRICTYARTLVALWYWSCRVLRVQATSGRAAQGSR*
</t>
  </si>
  <si>
    <t>C_2070002</t>
  </si>
  <si>
    <t xml:space="preserve">MVHTEGEARLLLRLQPSSGEGQQGLQGLQLLLPDDWLESNGAGGSSSGGGGLEPSDPAAAARWRRRRLAGWLRRQAAALDRLQQAKQQQQQQQQQQQQQQQQQPQQQQEAGSAVAAAAAAPAVAAVAAGAGVGRHERLALAVLNGQRAILTAAVHEVQRRVAAVLQVRADCSRRXXXXXXXXXXXXXXXXXXXXXXXXXXXXXXXXXXXXXXXXXXXXXXXXXXXXXXXXXXXXXXXXXXXXXXXXXXXXXXXXXXXXXXXXXXXXXXXXXXXXXXXXXXXXXXXXXXXXXXXXXXXXXXXXPPLPYRAAVHTVRRAAAGQLLLRLPVLLPGHALDPAVAAAVAGNNSEAAEPGSSSSGSSGSNGSSSQLVCIAGEGEDDLVLTLVLAAAEELQRQQQQQQPEQGATATATASVVAGHVLAAPGQRELLRQLLRHVPPPPVVRMLVPPPPPPAATAGGAATADATAQGGGCGPHLLAALEGSPVNAEYEAAAAELQVRLRVCVVAAAAVDTDELLVRHGPEALAALHRIATAAAATAAAATATAAATATATAGEVAAATAAADTEMGEAEEQQLQLQRRVLGLLLPPPPPHVLELLPGGDEEEGEEEEAERREPRRVAAGGGGGGGGAVLSDGRCRAAALVRAGLGVTHHLGAGCSGRALVTAALHLLLLELPPPSQPGGSSSSGSSSSSHGGATGGDGDRTSGSSSSSGWDSRILAAAAQAGAPTPAPAIAAAEPVAATGAAAAAAAEATAGMAPVPGEGGAGAAGAPEEPASTAAAAAALAAARRLVGCLCGLPESQSVCKSARKTLRTELQAARQRLAARLNQLPPPATAATATAATATATAVTPDAAAAPATAAEGVRLYLQLYGSGLGDWAAALGLERAGGGGSGGGRERGKKEKGGSGKDKKGAGGKKRKEGEGGGEGEKGAAASKKAKKGKAK*
</t>
  </si>
  <si>
    <t>C_2070003</t>
  </si>
  <si>
    <t xml:space="preserve">MRRNGARAAGARWPLRTLCFAAILLICIGQDGTSTGGGPSSGAVADCGSECGGWAAAGECGANPGYMLVNCAAECEQCADCPDLDPSCGGWAAAGECGANPGYMLVNCRKSCGVC
</t>
  </si>
  <si>
    <t>C_2070004</t>
  </si>
  <si>
    <t xml:space="preserve">MKALDRALLALVAAVCTAFVSPVTRKDVQRAARALVPGVSDSELQSALTSAQRHPHAQPQHTASAGAPVSCGPVPSVGGGAAGARTTPTGQRSGLESQEVLARRVFSVSVGRVLQQPWLQRRAAAGAPGAPGSGAGPSAQQAAQATGHDQDEDIAAAWSQLTEAQRLGFTAAVGPGLARLEARQRALGRALSEAEVVAELEGFVVAPDQEAEGQQEERQGREEEGEEEGGRQQGQGREDKASSSSSSDGSSDGDDSDSDTDSSSDSGSAGVVGA*
</t>
  </si>
  <si>
    <t>C_2070005</t>
  </si>
  <si>
    <t xml:space="preserve">MRQARQRREELKQRSRASALGGCEASPLLAPVPAQVAAPGAAASIVARDLQAGVDAGLVAGLVVVVVARVDAAALAAADVRQLLAAEAAAMMATGAATGPAGAEARPGDGAGVAAVGPGPTVQAVLYPPAAQAPEPPGPGPAAAFQSPQPPLPAFGAAAQCQQPQPHQQLQPQPLSSPALAFRQGFATPGGAGHHASHPSPYQHQRQPPSAALEEEEAAYLQAAALAAQEQEAQERAEQQQQQPFGGPMPMPGGATGGGGSSPGAGTASGSGAVLCPVCGGAALVAVSGVIACPAERWQLDCRQEGLGLGHLRQRLAAAFEEHHASGCRGALRFWVEGGGVCGRLSVVM*
</t>
  </si>
  <si>
    <t>C_2070006</t>
  </si>
  <si>
    <t xml:space="preserve">MGSSLSHVLGEGGRLVFEYEAIWLAAFKVEFENNEPERARALLAKARENEAANGYPRVWMKSALVERELGDGAKERALLEDCPTSGPLWAEAISMAPRPARKTKATDALKRCDNDPHVVAAVEKARSWFNRAVTLNPDIGDHWAQFYKFECQFGTPEQQADVSSRCAAAEPHHGERWCRVSKDTRNAHQPPEVLLRRTVADIDTLPPP*
</t>
  </si>
  <si>
    <t>C_2070007</t>
  </si>
  <si>
    <t xml:space="preserve">DYGRVLLQHPGPLQDGGKAWQADCVPLRCSASTDSYAYGGRRKGVGAASAATCKVAGDGGRAAGQQNKGHSGVQDRRRRVEPGPERGQLGGAVRGAAGGGRQARPHPHHQRRHLRADGHGQGQPADGLPDAQAQDQRLHGHGYEAGARAGGGAAQGQDVRGGSRVQGAGHGVVWPLTG*
</t>
  </si>
  <si>
    <t>C_2070008</t>
  </si>
  <si>
    <t xml:space="preserve">MCVSAWAPTPVHTCLRTCRRCMSRYRPSAGPPTLTQTRALPPQCRTPPHPLCQPLGRHASLHYTTCTNTSRRTRCRSPRRRRCWGRRRCWCRLLALLRLLGCRRSFLALAPTLALLALLAACSLFVLSRPALLLLAPLPPASAAASACPLQPQRRRPTAHQPPSRRQSRRSRSRRRRLLRRPRRPGAALARYRGHPCRRLRCRRRCCACGSHRLCGCNCGCGCGCACLCGGRQNATAVQLPLNPSSLLKSRWRHTLQPRSRPLPSHSQHPPAPRWCVTPSPARTSAAALQRPCHPPGLPPLRLLLFPLLLVATRQQLQHVGRRRRQ*
</t>
  </si>
  <si>
    <t>C_2070009</t>
  </si>
  <si>
    <t xml:space="preserve">MTAGVPDVQQQQQVAGDCQGGGGSAVGGSACFQQLEATAQVEAGPAAKRRRVQPKCVCAGELEIISKLMILTYMIARGICYGFISCWLATWLVYCPPAGAAGCRRRLLYVSDPFLSTTSAAPAPGDAGGRSRAATVYGALAFLQWRALRRAVCLQEPLQHMGMDTSPTGMGPATDGGGGAGGVGAGGGGNDSSAEEPDAGARTGSDEQYTPTQSELEQASDSYHQLQGSLQQLGRQGTAAAEPAGAVVAAQQRQPQQMPTAAPGTVADAAAAPAATAAAAAAATAGAANLPRPSRVLLRFSETLAAGSEGLVMAGTCDGVDCVIKLLGPDRSGLAAYEREVAAYTALQRLQGRHVPELQAWGDLEYGVRFLALRRVAGAQPLSSLQRPLPAAVKGAALQALAVVQAACPGFVHGDVRLENVVVLEAAASGGLRGEQQLPAGLAGPSTSQPAGASAGARDEARGGVAAGAASSGSLLLPRCVLLDFGRSRLDGDAAQQRLEREELRQLLR*
</t>
  </si>
  <si>
    <t>C_2070010</t>
  </si>
  <si>
    <t xml:space="preserve">MAWVGLRVPLEKWLGPIGASRFTDEDLRRLWEGGYETLEDLQIASQAGLERARLRPARADQIIHAQGEAQLLARKERLAQARRLAWTWGARPGPDVSAQAGMGKRRGWCVGHGATTNSTGFHALEPVAEELVPSWCQGACSGTVRWGKGPLDFTYVLHTTFPSWKEPTNRDHKCNLCTGCVKDAKKVEEEANQIYGTVAVHTDPTSSCTAPFQSAHALHLDLQSVWMYVLVAFSWRRRGGWPGRGERGRGRAPKPEWLHQPFTANYSYYVLSKT*
</t>
  </si>
  <si>
    <t>C_2070011</t>
  </si>
  <si>
    <t xml:space="preserve">MQPATLKYAISDISPMPRAWLLLMQCVEELNNIDVTVRHRGLDGEGCEGTYGSITFRCLLKLVWDCVAHGDLPNPLLAPPPASATAGAGGASICVGGGLYEDQEVMARGGAAEASKPAHHGGRGAVEEGGVSLAAPQRLHVLGDLSLRPDVPTVIQADLVQLTPEALSAHSPSWGYAFWAGVPPEAQAAIWRLFIGCDTMTVSRTLVLVGYGDRSAATLSQLMAQWDQGQGPLTGARRAVLRRVISNVASMGGNGCYSAFVLRKCAVAPRRAAVLVA*
</t>
  </si>
  <si>
    <t>C_2070012</t>
  </si>
  <si>
    <t xml:space="preserve">MGSSGSSISLQCGALHSFKVRWVSGGSSLTVSELCRELGYRWQHRKCLPPPPPLPPPHQQ*
</t>
  </si>
  <si>
    <t>C_2070013</t>
  </si>
  <si>
    <t xml:space="preserve">MKTTVNPKELVLLGGGHSHVEVLRAWGQHRASPGRLHLRLLGGSGGGGGGGGTGGGGGGKEVQEVQEVQEVLTADEVLWCTQAAPPEWVAASGLPTDGRGFLALNDCLQAEGGPPEGPPLARNLAAHLAGRPLEPFTPQVYGEGLPPGDWERGGEAEGEPARTQGQSGEEPEEQQQDPELDPEQDPEQEPEPEPQAADTDGPLPRWVAEARSLPGRRRWAAPDVSLFRPLGGATDPASRFGAMCCGCIATFA*
</t>
  </si>
  <si>
    <t>C_2070014</t>
  </si>
  <si>
    <t xml:space="preserve">MALHHAAAAAVASAITGPHLPLAFHTYAQQQWPTLAAAANLMASAPALTPGGVIGAAPAPTTAPGVGVGVGGGGVGGVGGGGGMRFDALDALLDQIDRMDAALLAGIGPASEAAAGEQGGLIDDAVMAELLGAQPAAEPQQQAAGPVLFVDVAMQQPPAPGSADDTSSSALLCLGARPAAAALVTDAHCTLGLGELDVQQVLAGVAGCCGGDDEDMMEL*
</t>
  </si>
  <si>
    <t>C_2070015</t>
  </si>
  <si>
    <t xml:space="preserve">MQQVQAAGVDPDDPLASYMLQVVDEDEVNAEDLPDDMEAIAMGDKCLMYRSSILEASAGAGGGGGGGEKATAVNMLSCYAEELKEGFWAYVGPVLKLVLNGVEGQSPLIKFYLNEEIRRSAAALLPSLLRCCIAAAERGVPGASPAAVAEFLGAAWGPLLEALRKEPEGEIQAVQLDSIGEIVEVVPDKALLGAEPTAAAFKIFDTVLEKADKRRADRAGRRSTEDFDAEEAEQLEAENELEEELFDQVAACVGAFLKKMGDDVLPLVESLLMTRYGAMLTVVMCEGQDPRVVPHVARVAAVFAEVLGGGKTYVAGPVGVRMAQLLHRLQGAVPAETISGVVAKFTPKQQASYATYMAGNIPE*
</t>
  </si>
  <si>
    <t>C_2070016</t>
  </si>
  <si>
    <t xml:space="preserve">MCAPAGGDMMASRPQPGTNISEAGGVSTGRVGSEAAAAAAVPAPAPGPAGPEADDYFCPDSLALGDGGLSLPPSAGLSPTLLLPARSSPAATTATAAAAVAMAGAATSTAEAVMQGAVRGGPSTASPAADVRGCVAAAVAPEAVAFATVVGPVANSGSGGCYNAAEPWYSPATVPAATVAVAAAAAAAAAAAAAAAAQEEAALADARACAGGDAAPHGPVRSAPAAAGGGGGGSGVATTRGRGGASGCDAADCGGAAAAGTGGAGMSRGAVAASGPHCHAAHALTGGPACDGAMAAAAGATGGPPPPQPPHSQPRSSHAPPPSQQQAAATDSQVTSVLQLAQMPPDMLSLEQRREQQQQQQQQQQQQQQQQQQQQQQQQQQQQQQQGQQGQQEDGEQAQVREGHAEAIEEEGGSEDGAEDAAAAAQQRLLAELLAGMGGGCLHGHDPTDDLQLLPPRASPASNNASPDSDNASPYTAATGAAAAAKQAAVIAAPATVVTPAAAALVAVAAAEVAETAAAAAAVEVIDLADDGDEAGGDAGPLGTRQLRRLRQLLLLLLLLPGALPCQHLQPLALQLGPLRRLPLWLRLAMYAWLTPPPEGTGTPVFYQQAVLLLLPLELAPVPASAPAAGSAGPGCTGGTAVVGGGPGATCTPRGGPLGHQAAAGPVAGAAGRAAAAGPSGEAGSAAGVSSADTGPASGDGAPAATAMGPSRRYTLRGGWGLVQHLAQAGLCDVPADGQPGAHPPHPDLLPMCGAYLLLVRTPAPAPAPSQGQPQRARGATAPISQVEGEARAETPAGQPGPSQQRPLALLRPQQALEMLGHPSATAAAAAAGGSAAAVPWRWESMVRVLMEELLKLPPPPPLPPRPTVIAGAGGTTGSAMAPAGQVPPQPQPADSCRPLHPRLTEAVDALATSAAAADLAAETELRARLEEVRRRYMQSSPGGSGGRAAKRAAGVRVRRLALLHSQERRRREAWLSQQQSQSQSQSQWWSQFMTQSQSQGQQAAPPFPRFQSQPPSQADLWALTEPQHQPSQQNQPSQQQRSRPWPPPEPRRRRTQPPQQHMAGGVAAASGRGGAGRAACDHQLGAAGPSGSKNVAPGSRVGQREAHVPPQPQRAPKRQPQPQPQSQPAAAQPRPKRRRVSPMQPAVAAAAAPCAPPVVRGGAEPTALQLPAAVHWALTQAAGQTEMALAPQAAAAQLSGRVVDWLLLASGGGGGADGNRCTGNWCLEAGPAQPVVWRVGGGSRQGHRYHYCLALVPRGAAFTDRLPNRLGGTPVRLLALDSGLVLHSSSSSRDGAPAAAADAGGAWAVRTPRQWFDAVVGPEAAAGKPSWQAAVQVAAQAPAGAGPGPSSSHIDFTWLTYAEDCGVWLVERRLGRRQELLPAPAAPQLTPQPAAALEIRLLPPV*
</t>
  </si>
  <si>
    <t>C_20800001</t>
  </si>
  <si>
    <t xml:space="preserve">MCVKQCAKLEEQQRELAEAAAKQAAMNERADSMTREMGRLQELTESYKAKLEASQSEVEAAAAREKAAVAAARAAGEREGDLLGRVEKLQAN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VLLPRSTG*
</t>
  </si>
  <si>
    <t>C_20810001</t>
  </si>
  <si>
    <t xml:space="preserve">MLWGYGSLEVAAPGLCGALLRVLAARLPDFSEQAKQSLPLTLHLPALRAAGKRQQHWRYRRRWRHQLASH
</t>
  </si>
  <si>
    <t>C_20820001</t>
  </si>
  <si>
    <t xml:space="preserve">MLGDRMGMWASGPRGAGALLWSTLRATFLYAVWCAYWSREPAEQTSEHVVREVVSELRRLLTAQLKAAKLEHFVAIWSAGGALLREERAAAAAASHTARAALMEEHGERGTRWFHRQADEPAAGAQEPITHLKVPGQPAPVALTGPGTRNTVSAAAAAMYSSTSPTGLFRVQPVCTASQQQLLAAIDRKVPADLHAAAEGSGDGALSDAELMAALAGSANGKAPGSDGVPYEVYKVFWALLGPRLCAAAAAAFAAAADAHDGGEMAAALPASWREGIITLIYKGKSLDRAELASYRPITLLNCDFKMVSKAVSARLQPALDAVVDELQTAFITGRWIGDNALYLQGLIEWMRLDRDWGLGRACCAGSACSLPTALPACV*
</t>
  </si>
  <si>
    <t>C_20830001</t>
  </si>
  <si>
    <t xml:space="preserve">MDTTLQLGGGGGGGVEGAGAAAGGAGQGRAGNGSGAGGRLETAEEVAAAAAAPQLARNALRAAVAAALQPGHTEQVLYFITRLALMLQQDCST*
</t>
  </si>
  <si>
    <t>C_20840001</t>
  </si>
  <si>
    <t xml:space="preserve">MGVPDSSATLPALPPPQVLAIRACPVTAQAAEALAPEGRRSARLLAESLSISFGLSGLMAAAAGLAPAPAAATPLPSLGGATAPGSAAAASASASAGSSASAAAAGAGVAVGTAGGEVAHLAAPRSPVPSRGVEGAGLGPGSHVGAGTGTDGVAIAATGGTGTTAGATGTTGAAAGGW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PPSVVARAHVAPAMATSSSASSAAATATAATSPGGRPATAATAGAVEAGAVAALAAASAAAASAAAAANSAALARQPALALLRPLYERCTQPAPEDRPTFEQIYVELKELEAQLRQRRRQLGSAAAVAAAAAEAEAQAAVAEAQAQAAAGATSREAHAPAWPHTCRPADSGPVAAGAAAAAAPSGVQAQSLVAASACAARAPLGVPLGVLGPAAAVAAVAAASAGRVGASTPGASSATGGTGGTWASADADGEGEGEGEGEGEGEGEGEGDVVQLDEP*
</t>
  </si>
  <si>
    <t>C_20850001</t>
  </si>
  <si>
    <t xml:space="preserve">MELPPPPLAVTDGGAALRRRALALARGGLRLDPTSDWLWGCAATIAAAAASGPLGDDGGGAAAGSAERASAAATAEYCYSRALQLNPRRAPLWAALGRLYAAHGEGALASRCFDSARSHEPTSIAVWEAMGDAALRRAAGGAGGFAAGGSAAAAAGAVAASPAWRDAADAYEHAAGRRRGVEAGLCAGLAAAAALRRQ*
</t>
  </si>
  <si>
    <t>C_20860001</t>
  </si>
  <si>
    <t xml:space="preserve">MCVWVRPVLKDNPVYQDKTNMMFS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QAGRTTYSPDGMILGPGGAVLQRPADSPCLLHLAMGAALCNDSALVYRPDKGTYQRIGEATELALRVFAEKVRVWGLAPPSLATPSRLT*
</t>
  </si>
  <si>
    <t>C_20880001</t>
  </si>
  <si>
    <t xml:space="preserve">MVVLALVEVCCFDKTGTLTSDHLLLEGLVGDPEPRPPPPPAATPAGEEGGASSKSGKRVKFRCDLDSTSVRALSREAVESELNFVGFAVFQCPLKPESEPALKELSQDLATV*
</t>
  </si>
  <si>
    <t>C_2080001</t>
  </si>
  <si>
    <t xml:space="preserve">MAPSVAPAPAADADLVAATEVVIAVIDAVSQLAPDVPPAATSVGARQQGAEAYARDPRVAELWLALDRSGVVEQLAAALLRVAAAAEAAEAAAAAEVEEEKKRAAAAPRPAAGLGGSGLAQRGGGAAAAGGAASSSSSGGGGGGGGSSGSGRSRESAQQKQEQQRRAAAAAAAAAVWEALSTALLQACDMVQTLLKPLTAWGLPSLAPEPASASASVKSEAVEAALEALATGPPQFLPLPAPLPLIQKQVCGPCLHYLLCWALACAHVTLTGAPPRQPSYLTAPSTPQPQQTAAAGIAGTAVGAAGAAAAATRAGAGAGAAGTGGLSDGGRGGNRGVLPPRALVLPEVPQESTVDNAGIVLVAFGLVMQLSAGGRGSSRSGSGSSRSGSSRSGISGSGNSGGSSSSSNSTSETTAAATPALPAYDLLTSVIPAFTGTPSLRHRNQLTLTSSVAALRQRLLTEMRPSQAAVRLPALWSELMQQLAWGWNWNTLLNIRTLMQAGAAGSEAAAAAAAAVGAARTEAARVAAAAAATSAQATSAQPGLSLSLGVALRTELLRVLERGCRDVARPWYVMGSHAGRGPIALPVCQSVLRQSGCWPAILAHGSVPEAAAVVASLAALSRRLAAAVWTPEPGSVWEHRKGLAQNLTGLLEQVFEMRTAAYESGSSSGGGAGGGCSSGCSSGSSGSGSGRPPLWFCNGDADAVLELVTVRGMAVVGGAPPAGSAPAAQQALLASFALQQWLPPLIQVAAELILAVRCQPLQAQAPRLPASGRGGATAGAAVHGGCRPRDTLSEHPETPDERLLIAIAETCTRALMHVASAAAAADKAAAEVHVLTRLDQAAGGGGGAGGGGGAAGGGGGGGGGALAQSMAAAAVAPVKAAADKALEDVQSCRMAVLFPIADAMEALWDRGLRGVAPNASAAAIAKLRGGSSNSSSSGCGAAVWAALLDLLEACLAAAADAGGWMAMTGLGPWKPMWSRLRMLAARQGRRELSAFLDAVQADYDEDYDEDYDEDYGEDEEDEDEGEDEDEGGDAVDAAAAALRAAVLEDPVRGAPRMAPRWLMPPVEVAQGLRRAGLAVCGDVLAASGGGGSSNSSSTTTTTTGAAPAVFMLCGNPRCSNLDGLTALMQPPAASSVEGGSGGGGGGGGGGGGFKTIGSKAATRSSVLGWRRPPLAPRPLPLPLLLRLPL*
</t>
  </si>
  <si>
    <t>C_2080002</t>
  </si>
  <si>
    <t xml:space="preserve">MDNAVVPTTCALKRPDDGADRSRHDIINTGLLAAVPVLANLGASPQQGWFSALDAAASCLASCFEADQVSIYILDGEGQGSILAGVGVEPRLCSGAWQNACVPQLCLEQLEQLQMTNGSGSEEATMAAVAGVVYRELVAPTSAPPLAAAAAAAAAAAFQSAAIFPVDRHTDPLSDGGLGGIATSGGGAVGSSIGSTAAAAATSLFGRISSHASIIAPSPPLPPPPDPLRRPAQARREPAAMQAAVRPADW*
</t>
  </si>
  <si>
    <t>C_2080003</t>
  </si>
  <si>
    <t xml:space="preserve">MVNPRALRTSKVPRCVPTGGALGERTCGAWSSNTVNGESLPPVQRPAPAAVKAQQAVLAKMRAQLWRRAHPSAVHQQNLSVINAWSEQVATMPVVDATFGFEPAEAPAEAPVVAAEEVVLVEEDVVLEVAAADV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PSNQPGPS*
</t>
  </si>
  <si>
    <t xml:space="preserve">MADVEDDSGGGVDAGGGDAEVAVARQAEPAAKRRTSETAEGAKPAHKLPAQNVAKPVAKPAAKPAAKPASSNGAAPAPAPAPAPAAAPAAAAAPAASKPAASKPAPAAPAAAAPAASGSKPTTPLKAAAAAAPAAPAAPAAAAAAAAAAAPAPPASXXXXXXXXXXXXXXXXXXXXXXXXXXXXGGSKPATPQQQQRQRELAAAAAAEANAHAATPHLPDINAGRATPPGSGPPSRTASKANGGIPRGIPKPSPSRHDSTVNQAAAANGSSGGGGGGGANGANGVNGVASPLSARNRSPSRIPRPDPPASGGGSAAGGDDPNSPGGGAGGARSMSPGPKDPREAGWNLYGPRGANSQVCVWLGACV*
</t>
  </si>
  <si>
    <t>C_2080005</t>
  </si>
  <si>
    <t xml:space="preserve">MNAQGLANSLWALEVLGCTGSAFRAGLEALYGAALRRLRAPKDAAAFIPQHLSNILLALEGLQLGGKQSELLAAAVAAECVRRLRAPKEAEAFIPQHLSNILLALQGLQLRGKPSELLADAVAAEGVQRGFAGFKPQELSNSAWALAKMGYGAGATPQAIEQSHWYAAAVAAAQLPGVMAGAKPQAWANLLYALALVRHQPPPTLLDAGAAAAMQGGNAQACANTLWALAVLQLCHAGLEAAVCGRLGELLRLGPESLVAQALCNSLWALAALAGGGVPASPAAAALAPALAREAVRRREELQTEALSQLWQAQHELGGEVAEALARSPDLLAAMEAAVADERATESNTSRLQEQVAETLQRLLQKGRLPIVSVRTEVVVEGVLGRVDVV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KRRRLRQQAAVVAAAAAAAVTLGRWWCQPRSLRSDCRWWPGRRTRRQQL*
</t>
  </si>
  <si>
    <t>C_2080006</t>
  </si>
  <si>
    <t xml:space="preserve">MGSRRRLLCLAASSGHAPSLDAALAQCGCSLIPEVLTAAAAAGNLEGCERLLSEGCFREATSAVEAAGQGGHLQVLQLLLKKAERGARAAYYAVAVRGACAGGQLHVLQWMQDTHGFRPKARHVVLAAEYGQVKVMELLLPQVQAELAPAQPGQGQHGQQGQQGQQGQEGQPGQQGPAPPGDASRRHEAFRLLVAITLGCPLEVLQRHYDTLRRWSGGPAAAGHAGHHQQQQQQEGLGLGLGAAAGNVGGITDWPERQQNRLLMAAAASPTPDWAAKVEFLRSAWGPDAAAAVAASVGDEHELWGVLFERPDCLARLQYLHSIGVSMATPVLSRYAASAGRPEELAYMWDECGQVDGVSAAALLKDCVFGAGTSEPLVMRFLHGRGFQFTALQAEREAQLGASDATLLFLSEVVVDSMDGEEADAGGVGPRAQEARVEEKEERSQKHWSCAFRNAAERGVSLAVLQALRSRGATVDLEAVAMGGSVEALEWAAAELGADGGGRALQALLNAGQQQRVFHSGNTATVEWLISHGLLQQ*
</t>
  </si>
  <si>
    <t>C_2080007</t>
  </si>
  <si>
    <t xml:space="preserve">MRIRQLRRAFGEGGGVLVLPYWEWAGLKSPEEQEAYLLRRLQQPAVAVETVAVGAVGGAAAVITAAPQQPATTTTTSKGGGGSGGNPQQQLLVRPARRPEGGGGGGGSGRGGR*
</t>
  </si>
  <si>
    <t>C_2080008</t>
  </si>
  <si>
    <t xml:space="preserve">MLAARTCATLSVATAGAAPSAATISLNAVARRSAASGPAAAAPPPAPPPPPPPPPPQAAALGRGFLSS*
</t>
  </si>
  <si>
    <t>C_2080009</t>
  </si>
  <si>
    <t xml:space="preserve">MGSRACIQAAPGGAGAAAAPAVCGGAATRGGGGGGISTSQLGRGRTRSGSGGGGSGGDGAMMEAWEEMRPKRLVAAAAAVLPILEPTAPPPLVAMPPKPPSLRGSV*
</t>
  </si>
  <si>
    <t>C_2080010</t>
  </si>
  <si>
    <t xml:space="preserve">MTGGGAEGRQGEPLRPFVNPPTPHLFVSSHRLLAAGSSSSSQLLSGGALALLLVLALPQPASAQQPLLDRFASRFGAGGGSSTGSATGSSSATGAAGSSSGIGSGGLLGGGALLNDIERVVDRNGTAPRIGSGALLGGLTGAGSSSSGSGSGSSGSSSGIGAGLLGGAGTGGLLGSGGLIRGGSSSSGSGSGSSNTTAANRNATSTTGSSSGIGAGLLGGTGAGGLLGGGLLGTSTPFCLVAKMAEGAARAAGRPAPNVTASSGRVDDGGANSTDASGISDEEYYDEGDLTPIDSVNGTDAANATTTLPPGAFRVVSTAAPQGNNGPITATVSGKTGLHEQYGGVKPDVARQAHAAAIEATVDGALAAAGLRPEQLTAVAVTAGPGLALCLQFPSLLLLVSGGHNLLVLCEGVGRHRILGTTLDDSVGECFDKIARMAGITAVPGARAGPGSSSIGIGSSTTAAAGGGSSTTGGAAAAGAGSSNSGGGGGGGGAPGGFVRSLVVAGGVAANAAVRAGLAEVAAEFGLPCVYPPVKYCTDNGLMVAWTGVERLRLGLYSQPPAPADAEGDKLDAQVQVRGGGCLY*
</t>
  </si>
  <si>
    <t>C_20900001</t>
  </si>
  <si>
    <t xml:space="preserve">MSPKPTRSSGVETSELTERFIDEFNKDMAALNVLPPALEPRATAFVPQMISTITDIIANGHAYALLGMELELEAGARAEAAGASVGVAAGAASGLAASAAALEQLLQVVWRPLSAMQSKGLVWIP*
</t>
  </si>
  <si>
    <t>C_20910001</t>
  </si>
  <si>
    <t xml:space="preserve">MAAHSPHRRLLDSTVAAFSLTNPLHADSFPSVRQMEAEVVAMTAGLLGGGPAGPAPQVDTHKFGMAHKGTSVVLYRHPELRQHQFTRITDWCGARGEREGRRWCSRRGPQAA*
</t>
  </si>
  <si>
    <t>C_20920001</t>
  </si>
  <si>
    <t xml:space="preserve">MWGCGKEGFSAQLNQEQLKKVLTDLVTRFYPAAAKHGLPTPCSAEMNMAAMLAAANETAAAERAAAASARHAAEAERRHGQEQQRFYAAQLEAAVAAARQAQQAVADARRREEARQREVEALRLGQQVRV*
</t>
  </si>
  <si>
    <t>C_20930001</t>
  </si>
  <si>
    <t xml:space="preserve">GACAGNWAGRNGGRQGAGIPGHSPSACGACAGNWAGRKGGRQGAG
</t>
  </si>
  <si>
    <t>C_20940001</t>
  </si>
  <si>
    <t xml:space="preserve">MGRKAAEQALACVCGFGRSWCMAKRDCAESQPPGPLQDCCRSGGGRTARVSRVCRLFRLSKMASRLSR*
</t>
  </si>
  <si>
    <t>C_20950001</t>
  </si>
  <si>
    <t xml:space="preserve">MHQRAGLLQYALSTGNTHTHTHTSTPYLRPPQILAPTDDAFETLLRQLGGGGRRLPLDLFFQLPELPDILQYHVVPGLYTTEYMFNNTPIFTARGVEVIPFNDPCM*
</t>
  </si>
  <si>
    <t>C_20960001</t>
  </si>
  <si>
    <t xml:space="preserve">MASPHTSHNRPPLKQGKVSPKSPVPAHIRRPPYADKGNFPPWAD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ERATIADKHKYGVIRDYVGHGVGAAFHSHPTIFHYKNTQPGVMQLGETFTIEPMIVQRVVAYTFHRRR*
</t>
  </si>
  <si>
    <t>C_20970001</t>
  </si>
  <si>
    <t xml:space="preserve">MAGASLVNGKQTVPVFRLPLMIAAQRKYSYDNATLDFEVMRRDGNPGDVATAAVADAAEAAAGEDGGPISRVEDLPGVSVDAWMRVTRGLPPSDPYTPGDGFVVCVDGGRFLPANVTVTKVTLSIWNCDRRPLGVGGFYGISWPDSDSLNPRCTSCRGASACVCVCS*
</t>
  </si>
  <si>
    <t>C_2090001</t>
  </si>
  <si>
    <t xml:space="preserve">MSLMPSSSAHITASATPKQRATSATPSCPRPCSTLTASTALVTPGASTTYISHRLIITTLTSFNAAPTPMGRVSSPSSRLSNTSKAPSNAPASSAAAGASTSAASEFSDAASRPGATLKTRAASASS
</t>
  </si>
  <si>
    <t>C_2090002</t>
  </si>
  <si>
    <t xml:space="preserve">MGANNGRALKPACLLDELEQRYQLRDVWGHNTTPSMQTLECIQQVKAALVAGGGEEDSISGRTFALLSLLSVAAALAVVLVWELYLRPAQLLPVQ*
</t>
  </si>
  <si>
    <t>C_2090003</t>
  </si>
  <si>
    <t xml:space="preserve">MVKSEPAASQEPATQEADQQDSEVASEPEPEESEPESEEPPSPKKPATGQKGKKAAKKAAKPKKERKKKTPTRRICLSAAMAQYGLSRKEMDALTDVHLEPNPHHARGAPMRLYLAHQVAELAAKKQELWAVVFQRLAATLEPQGGVRGPSVVAEDIVRAGLACRDMFIASRAGLEALAEEVVAKRHLDMQRPPLPVAAPVVDWARWDKALRTPLDCLVPELKSACKDVGTTCSGTKAELVVRLMNHFGLPDGRRCPVSAKLWVALRQEHAQYGHHNGVLTPLLGSALRDLLEVGDAAAARALQYGSLSAFRRRVAAAYGDTAGVMAAHLACLPRLGEIRAERARRAEEERRASEERRRQQYELWQREAEARRGRPQVAANGQLMCACGQMVSAACSLRLCGGCCKRAAKAVPCPKHG*
</t>
  </si>
  <si>
    <t>C_2090004</t>
  </si>
  <si>
    <t xml:space="preserve">MAAAKGNSAVAGPAGASAATAADDGVRQRVKAATAAAAATAATTTTTAAATATATISATDDDGSSSSTTTSAEAKAKAEEVAAKAKKVAAAVGSTLLWMCCSSAVIILNNQLYRRGFKYPSTVTGMGQLMSAFSGFALSAVAGQPLRPTPGPRVFLTSLFPIAVCTAASMYFGNISYLYLSVAFIQVLKAFTPAITLLLGVCVGLERPDWRLLLAIGLIAGGTAGAVLVESGAPSFKWIGVIAFMASSLTEAARVVGAELLNAAGYGASVGGFYLYSQRQRAAAAAAGGGGGGGSGSSSKAKKA*
</t>
  </si>
  <si>
    <t>C_2090005</t>
  </si>
  <si>
    <t xml:space="preserve">MSTTAERAAASCALGPAVAARMQADCVRAVRSWCKMGYGDPLVVHVDHQHVSSTSNPGLLTSAAVTFAGPDGRRHAAVAIMAAFRCPPPTANDIRNGSHNDRNRASGGAVSSPSRTGSSGNGSGGGGSSSVVVPGSSAPSLDPLPGLSLHWGCCQGPGQRWNHPGPGWHTQPGVSYDAGKGAWQTPMAVRQALPLDGHPLTSSPTTAGGGTADGAGGAGGGSADGAAAAVPGEAAACREWAAAYSAVLQLPWEGPIKAGGICLVLKTARNQWFKARTLPAAGSGSSSSGGGGADVDFWVSTSGLSLVAQGTPLLPDVFRMTHNDSLPAVARVEERXXXXXXXXXXXXXXXXXXXXXXXXXXXXXXXXXXXXXXXXXXXXXXXXXXXXXXXXXXXXXXXXXXXXXXXXXXXXXXXXXXXXXXXXXXXXXXXXXXXXXXXXXXXXXXXXXXXXXXXXXXXXXXXXXXXXXXXXXXXXXXXXXXXXXXXXXXXXXXXXXXXXXXXXXXXXXWLARRWDARLSQPPRSYNAGSELVQMAGGSGEAEAALAALTAWLRLSAARLLVWNRNYNVKPREISTAQGRLASLLAALGAARGPSAPGGRGSAEPGQGAGE*
</t>
  </si>
  <si>
    <t>C_2090006</t>
  </si>
  <si>
    <t xml:space="preserve">MLSGHSSAVTSVCFSPDGRSLVSGSFDCTLRVWDVASRECKAKLSGHSSAVTSVCFSPDGCSLVSGSHDETLRMWHAPLEDHRSGMLHVTLSGHKNAVTSVCFSPDGRSLVSGSEDKTLRVWDAASGECKATLSGHSSAVTSVCFSPDGRSLVSGSEDKTLRVWDPASGECKAMLSGHSSAVTSVCFSPDGRSLVSGSEDKTLRVWDPASGECKAMLSGHSSAVTSVCFSPDGRSLVSGSDDETLRMW
</t>
  </si>
  <si>
    <t>C_2090007</t>
  </si>
  <si>
    <t xml:space="preserve">MSPAAACLQAHHFFRVGQRRAQGRAMIISLAAQLAVSLPGMSAALQASLEEQQAAAANEGGTPLLQGDWLTRLPLSQAFEWLLEAPLNRVHQQRLLQEQEAGGAAPSSLQPTTVLLVLDALDEADSDGAGWTPVVQMLAARFRQLPAWVHLFSTGRPEVQELFDEGWRQEWINPQDMQNSNDLQVLLERSLALERYVAEADRAAATQVLLRKSEGRFIYCKYIFKSLQARLLDGAAAAAAAVWTLPELEELPYGLTGVYTHELDRVAGALQRDGKAGLLDLLRARLLPVLAVMQEPLTTTELVLLMGGQQGVGEGSSSSSSNMESDVSSAHALVMCPC*
</t>
  </si>
  <si>
    <t>C_2090008</t>
  </si>
  <si>
    <t xml:space="preserve">MSMMKSYALADLLQDYLDGSRQWMYDKVMAWLRAQQQQQQLEAAAAGQLQAAAAAAAGQPAASTPAGSQGQHQHVFLLLAEAGMGKSVFTASLVHFKLPLLQDCIVVR*
</t>
  </si>
  <si>
    <t>C_2090009</t>
  </si>
  <si>
    <t xml:space="preserve">MDLIKTRLSHHLQGEDLRTDMEDCVAAVVMAAGGETLSQALQRMREEGEAGAALLAEAARVFNVAPGLLAASLNSLAAEVLAPAAAELAGALEGALDVFDSLLEGLDTLPMGVGAALKLVKVVLRRAQGVQVNKRACTQLKSLVEGVGDTLARYVQRASEQQRRDLEGPLAGLTAHLREADSLLERFGAGSWLRHFLYSRLATEELAEVHAKIYGGMAHLNLDIALQQHCSGGGCKVQPAAAAAYEAQDDLRAAEAAVIDAAGGEANGKKIADLCVNVSYMHLTGVTSAVEAVKVLQGRGQLGVAEVARCFGVAEAVMCAELEGIKDMLQDVARVVQGTDAKVDRLQVTLEQIQAENENFQVPTNLAIFLRQFWKENVGLLKSVQWHELKVLLRAM*
</t>
  </si>
  <si>
    <t>C_2090010</t>
  </si>
  <si>
    <t xml:space="preserve">MKPSTAYLALYNAAQACGWAAILVVLVIGVTQRETPEQLYDRAAPLTKLVQGAAILDTLHAAVGLVPSSPAMTLMFWVGRGNALFAITEPIAALHASWWAVLMLGAWAAAEVIRYPWYAAITLGACPGWLTWLRYTMFIPLFPLGTLAEMALMWTALPELQSRRLYSLGLPNPYNWAFDYHRFIQIVLLLYPLLWWQLYSSLLRARAKKLGGSKGGSSKGGSGEGSRPPAADILRQETRSKLLKTQ*
</t>
  </si>
  <si>
    <t>C_200001</t>
  </si>
  <si>
    <t xml:space="preserve">MWLGSPGACVNPALFKVDTGAQDVSCTPTIIGGHAYFGDWAGQLYKVDAVTGQVAWALNVTELVWPGGAGATNAVQTRTSPTDDGAGNIIIGTQTIVPPGNPKGVQGYVVSLKASDGSVNWRAVPDSHPFAIITASPTVYKGAVYVGVSSNEELVDGIGLECCTFRGSVVKLDLKTGAKQWQFHTAPDNGGKVDGWSGNAVWGSAPTIVEKQGLVVVATGNTYSVPADVEQCLDAATTPVEKGKCVQVPGNWFNSVLGINMANGSLAWGSRVSYFDVWTTTCIPLIPGVADCPVKDSPDYDFGQAPLYFPNTKCGSETKDILVAAQKSGWAYGFDAHTGKMLWSKSAGPGSASGGSQWGSATDGKKTVFLQNANFAFENVTLVNPAPGSSPVAGGGFGTAIDVCTGSIKWQSAMPITPVKSSSTMGPPTYVMAKGGEVCGVPDAVARGQAGCAESLHRRSVDHPDGWQRLHCVRSLRRERYSVCRCRLPALRLRRGHQQVRPGGFQAVLDPDLLQRTYLTGLPHLEAGLLRVECSWLCCGCSGH*
</t>
  </si>
  <si>
    <t>C_200002</t>
  </si>
  <si>
    <t xml:space="preserve">PHRPPPAPWLCCDPLPLPRVRPQPYSACAPAPDPRPSNSRPPHARTSHWPPPRQSSCPTARPTCPPTRGPAPHPAPTPAPAPTRTHPQPHPLPSPPPPPLRLPPRAHPAPAGLPAAPP
</t>
  </si>
  <si>
    <t>C_200003</t>
  </si>
  <si>
    <t xml:space="preserve">MSDEAPPTKRQCIEQVQSHAGPIDANGEVKVEPRSDAAVAAQQAAQAKERSAASQLVQEPAGPGPSSSSARDRPYIAPGAYSQREEALIKREQDGDIAFRYVFNNDDPQNLIYLVGLKNIFSKQLPNMPKEYIVRLVFDRRHRSVALLKRNGTVIGGITYRAFHEQAFGEIAFCAVTSHEQVKGYGTRLMNQTKEFARTVDRLTHFLTYADNNAVGYFEKQGFTREITLARERWQGYIKDYDGGTLMECVMHPRVSYTALPDLIRTQRLALDDRVRQVSNSHVVRTGLRHFQEEDARLAAATAAAAAAAGAAGGRGAGGVGAGAPAGDAAAATADTDPALRRRMLDIGGIPGVREAGWSPDMVQQGPRFRLLLDEAGAGPAVEAGSEALHRFLVLLLEHVKGLEDAWPFRERVAVQDAPDYYDIIKDPMALDVMEERLASRGYYVTLDIFTADLRRVFDNCRLYNAPDTIYYKLANKLEAQVNAFMSNHVLYEDEAGPAAAAAAAAAGTGAGAGAGR*
</t>
  </si>
  <si>
    <t>C_200004</t>
  </si>
  <si>
    <t xml:space="preserve">MKQKKKQRIVYKQDAASKATRGGGLLHDSDLFFEDTRGEGGSSSDGDSDGGPGAAGSDDEEEADGKAAAAGGKEGNEEEEEEEEEADGVAGSSGEEEDDGAEEEAVKARVRSSEGAGTSSGRGKQPAATAAATTQGSRPGRPGRVAVWADPDDATLSVDVAKVNRLRKLRKDDKQTTMDGAEYEAALRKQHQALNPRTSWATRKAKQQEQKKRRGEDSEEDEEDAEEAEVAAEAEALLARAGGLTERRAGGASRRLPAGQIETTRLKDANQHGPSEAVVQALLLTAGLDKKLRLFTADGLRNPLLQAVHLDDLPVTAAAFAPCAASPGAAAAAADRVVLAGRRPFFYVFDMGAGRVERVLGPAGCGLKSLEHFDVSPPSSSAFGSEPLVAFTGDGGSIPLVSLRSRQWVASLRMSGNVRALAFTHDGSELLSTGDDGAVHVWDLRTRRCRLVFADSGNIGDASSLALSADGRWIATGAGSGVVNVYRKAEVEEAAARAASAGLGGGGRVSVAPARELMNLTTNVDTLRFSPDSQMLAVASRMKRDALRLVHLPSLTVFSNWPTGRSPLHYVHSLDFSPHCGLLAVGNAKGRALLYRLHHYQQA*
</t>
  </si>
  <si>
    <t>C_200005</t>
  </si>
  <si>
    <t xml:space="preserve">MPPGETAAASEAQRVAHCRLFTLTAVIKFTPGLHAQRAWLQAMEELCSRTGPGGRRWLAFILRQLLPAAAGSPVTVWVAKTRQLLEKLRSLFEAEEVGVAGGVVSGFEAAMAHTYQGMREQAALCADAPNRLQQLHWLLEPPAPVPDVAPAVDGVLVAAAS*
</t>
  </si>
  <si>
    <t>C_200006</t>
  </si>
  <si>
    <t xml:space="preserve">MQALQCKSGVFGKAAVARPVRVAAPSRARLAVCASYKNQENINLEKVPAFKRHDADVGSSEVQVARLSARIMQISAHLAQNKKDFAARRGLEAILSQRKSLLQYMYKTDRDMYDRMVSEYKIRSVIVGDTRGAARKSEERS*
</t>
  </si>
  <si>
    <t>C_200007</t>
  </si>
  <si>
    <t xml:space="preserve">MTSGSSSQPTAAGGDRLELDVLTGRDCYTWAYVNPTAAAAAAAASSMPATAAAAAARRRQSPPSPKGAGKSSNSTDGGKRKGGGQDGRRRKGRGKKSAAVEAAVVEPLPVAPGDRFTPLVVCRQAPADGALAPKLQQAVEAFERGAAGGVFNTQRRNANKTAAVVAEQPVQASGRGGGRRGAGQRQLRQVRVAPPPLGTTGMVWAKTT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KRQKRCKSVAPVARRKSKRKQAEAEAAEVAVGAGAVQRARGAAVRQPQQQQLVALTPAEAVKQRKRKQVEAVAEVAVQPVGERRGVSSAKRARG*
</t>
  </si>
  <si>
    <t>C_200008</t>
  </si>
  <si>
    <t xml:space="preserve">MYELRAGAVAVRKGLLLAGHEPMKPTAATHACHRIVCWVHGCVAWRAALTGAVRVMSSRERGHPCTVCACVGHFVHVGYTISRTGXRRREASXGCEHAGLACCTRRGGQQLVHLLDCMLSC
</t>
  </si>
  <si>
    <t>C_200009</t>
  </si>
  <si>
    <t xml:space="preserve">MLETSVLQEGEAAGPAPTFVTESAQPLPAAPQYDVVVCGGTLGIFAAAALAARGLRVAVVERGPLRGRAQEWNISRKELYELEHVGVASREELEACVAIEFNPVRIGFAWDLSPATFSAASSASTSSRLTEVWTRDVLNLGVRPDALVQLMRAKLEAAGGAVIEQAALAGISVHPNGCSLDVKTDSGAGAGAAAARLTARLVVDCMGHFSPIVRQVRWGTKPDGVCLVVGTCGSGFAPGNNTTADVILTNTPLQPAEAAFNRAQYFWEAFPAASGPSDRTTYMFTYIDAAPYRKPLAAMMDDYWRLMPQYQGVRLEDITFKRVLFGFFPTFKIGDASGLQSPLSFGGFGALTRHLARLTNALTEAAEADALDRNSLGLIHAYNPGLSSSWMMQKAMSVREGDKPPPELINRMLAGNFRAMEKLGEATMKPFLQDVIQFQPMLATMGAQILTDPLSVPSLMAHVGPGPLAEWLGHMANLGAYTALHGAAGAAGLRAALAPGGAAAGLPARARFALGRLLDAWEYGSGKDYKL*
</t>
  </si>
  <si>
    <t>C_200010</t>
  </si>
  <si>
    <t xml:space="preserve">MLPSLLTNARRGAQAALQPGFLSAFISTTSESLNAAATATASKPAPSRPPLAKPPLYKEFQIYRWNPDSDEKPKYASYQVDINNCGPMMLDVLLKIKDEQDQTLSLRRSCREGICGSCAMNIDGSNTLACLCKVNRDPGHVGKVAPLPHMFVVKDLVVDMANFYAQYKSIKPYLQKKEAAKGQEFYQSKESRAKLDGLYECILCACCSTSCPSYWWNSDKYLGPAVLLAAYRWIIDSRDDMTSERMKEVDDAYKLYRCKTIMNCATVCPKGLNPGKAINKIKQSLAKGSPV*
</t>
  </si>
  <si>
    <t>C_200011</t>
  </si>
  <si>
    <t xml:space="preserve">MCAEPAAFAADTGTLQLALCWRDSDLPAWLLLPSGGSSNSSNAGATLRVTLPRLQRYGIASMAAGSYSLSVDGGGVEAVGGTVHAAAAAAAAAAGGAADVPFGPLPGGSTADALAVPAGGVDALTLWFELPAVASAAASGAASSSVPATKSSSSSNGNGEGNGNSSGNNGNNGNGNGNGSSGNNGNNGNGNGNSNGNGNSSGNGNGNGNGKVDNSTSGNSGNGNGQGNGNSGGNGNSSSSSGNSNGADSGNGTNSTGGNGNSGSSASELLLPARTISVTLTGPPNPPSPAVTCKCSPAASAYPGGACPAGTAPLTATLTSASSPSTESPSYAVCVAAPSYDRVSRRLVFSACWRYACLPDAFARQPYTLTLGPLAAAAAGTPPAGHYRLHGSVPAGVDMSLQWLPANASSATASATAVTSADGGGAAAAAGWRSAAALGGAGLDEVAVAASAIAVVLHVPFDMGVDDSAGSLELKYLHSTCNFDGSNSTSNHSVVIEAADGGGAVMLPQLPAAAADSAANATLTVVSHTWVPRRVVRTDAAAGSSGGSSHTVAELEASVRSSLEAAAGSGGGVSVSVSVQVSGYRVSIPIGLQDFSAVPDCGAESLALLRSLAAAASLPGGAALLGVSCAFAAVDASASATGSGARRRSLMATTTATGTSTASTCAPRISVPVTLDSSSTASAIPTTTSAPDLDTLLSASVAALSSSYSGSAGAVCPLDPASPAIEVVSKLSVSVTMPAARMVAAAAAAGGDAVASACTSGPAALAASLGLGTGEAQVVGCELSAAVAGPITVVTDPPSSSGSGPAGAAGSDVTAASPQPTGAAASSGHSGGSGGTSSVLVGVAVAAGVAAAVVAAAAAVLVTRRRQAARAAAAENGEPLSGRSSKYDCRRPSLSGGGVEVFEPDSDDSAGQAMRDAALGAKRQRRVSYGGGGVMGGRGDSVNSGGGGGFFGRVSKTVSAKNGMRGVSNSGAKTPSARPSLFGTDSPGAGLEAAFLSIVPDAYTIGTNDNSRTVSDVGPKSAPPTLHHAAQVNTWTPTAMGGGCSAVAAAKSRTSRASRGSASGRGAGAGAGAGVLGSFTQGSQSWYPTPYDEEDDDDGEGPGDYCSNGGKGAAGGRVTRASQSHTEGVSRRTARSSGALLGAVLCARVSYPGCTPDLDDDGDEGAHASEDEEMQSASASDSDNGSDPAAEAMEVEVQVGAVRASGLSLTGRFRRLQPNRHGTGSGSGRGAPRRARNAGGAGTRAHHSDGCAVYGGGGGAGFHDFFGLEELVGAEDLAGVMCSLPTAPPASAAERLAARRSSASSSQTPLTAAAAAAAARRRSRTEHPAVVAGVGCAGGAASGSSPFLRRSHNAGLLGSNPSHPDVEEVDDEGEGAMRAAGDPAERLFTRGSYGAQQGAAAGGPSRTASVASASAAGSSGSAASQRVWICAPPLPPAAATVAFILPGAGDAVQATTAAELAAAAAGCDKDRDLLRVQSRRPGFVDRSEGGCLAAAVASSVCSAAAAASGFSHQGSGADTDGAAAAYRLEDLDDCGGGVSAASSGGATAASQRRHSALNAAARVEPRRGGFTRARRHNLVAPSAGAAFAVASGGDNNDEDDSCALYGDDGRWEAHRRLAPLSGSGAAAGMPRCAAGLNLSRGPSSRSRDRARDSRNSGPGDEGDDEAEAEAAAELGGAAVLAPRRPRRCSGGPDDAADGPVFNASASTAATVSAYRGAGPDSRELDSGGKCTIRRAPFVLGSGALDDAEAAAATAAERERERHDVGGDGDGAMTPLVDVMIAEAGVADALVGVDRYHRMQRLVGPHTRPPPPHARQPLVSHAALAAASGLVPATPAADAFASPAANWSSGASGGAAEADASLPEPLSSAALAAVAALEGAAVVLPCGTGAAAADEAPSAVVGGRAHFRLRRSNASSVLASRPPSPPPEEVLLPAGEVQPAVAAGAIAAFGDGVVCAADFVLTERRPAPVPASRRKTWDDEEEDMGPSATRYLPALPPSPSPPPLLLAELPDASDRGSAGSCTMDAAAAEAVAAAAAAAVGAAGGDPGATGATGAGLLASIHSADTAASMEEVAPAFELLRARQPNRHPHHSLAGLTHDGTSAASSAASSMNGRGGLVDAGVNANAEGGTARLAALRRLAVGPSRPAWGLVHVSRGL*
</t>
  </si>
  <si>
    <t>C_200012</t>
  </si>
  <si>
    <t xml:space="preserve">MKSLFRLRFVHRCRGGESGCDQAQLDRFQVQGCALESTCGSPVLVALCRQRHGPEGSLSREAQRVHFSRGTSFYIKAVVVPANRAVDLMHAPLLEQPPLRDANGRNVIGGPDVSADGSIYVTPMDQNGIAHLDNFSLVLPWNDQERPASGPTSSIHGEPLSSELCLVVQLLKRTANGKWDAYDMPHLTSRPFQVFSRGWLMARRQQAASIPPPLPSMLLAQHQQQQQLQQQQQQQQQQQQQRSILAQHQLRQMVHSQSQSQHQQLQQSQAHPLLNQQQHLALLQQNRNQNSSRGGHGGSYSAGGAPPSVPSRGGQPHGDGGFAGFNAGSLPTNSTEMGPPLERRWSTNASVSSGSGPAASGGQRTSRPRRRSHLSKDSSHDDGGGGGIGSPLAPGVLVVGPARTSSGVPTSAATDTGTSQPSHPTPQAQAHMHPGGVVTTSGNHSAPPSTTGPAHRSSLKSLELAPLSLGLIGAGSGGGPLPLPLSLSPTGLVGGARGLSQAPSATLLDLHSGGLQDLFEELESQQLVLAEDIMDMEGPAKRVKSSLDPSDCGGPAFMSDLSSNSLMTLTGASAGSSMVLQPNSNAAAQLQQLQNQLNLDAFMMRGGAGGGGAGGREGAGVGVGAGGTMPLIFVGGGGGGPGRISLSGRVSGSGRASLSGRISGNGGLDAIMSYLAQPGRMDEALDRMAMEQQQHLEQQQQQQQQLQQQLMGRSSQSPGGKKQQQELGPSAAQVAPPRRESQPEAAAEAPVVACVQPATSMQTD*
</t>
  </si>
  <si>
    <t>C_200013</t>
  </si>
  <si>
    <t xml:space="preserve">MDSPNRFQERRSRRIQVLAGLDDFDAGSISRNKGARVGFLPQEPPLPAGVSVLQAVLQSDSDMARAVQEYQNALATANGAVTKELEVAIEKMNTFNAWEIDAEAKRVLEAVGITDLSACVDNLSGGQRKRVALAAALLGKPDLLVLDEPTNHMDVSMIRWMERELRGEDLAVVLVTHDRYFMEGVCDRLLELDGGKAYVHNFGGVNSYGMFKEAREFRRKAQANAAADARTLFRREAEWMAKQPKARQAKSMARQQKFYELSDRAKDVPTADLKVDFGTAPGAMARQGNKVIRCEKVCYTIPGSERQVIRDFTYDFVPGSKLGIVGRNGAGKTTLLDLIAGLRQPSAGRREVGETSVVGDLTQSPPAVREDLRIIDYIREISDSRKAKIAAAGGVLEVMDTPEVLLEKLGFLRPRQFQKVSSLSGGERRRLHLASVLVERPNVLILDEPTNDLDLSTVEVLEEQVKQFRGVLLTVSHDRGEFAAATCAQDSPFMDNVAERLLVLEGDGLVRLFDGNYSEYLEIMDERDEAEKAAAGGACSTTGSAASVSSMGSVDSASDDEAANGTGKKGKGGKGGKQQPAAAAAAPAPAPAAAAPKKARKLGYYEQEEYKKLTKEIDDLSAKRDKLNDKVMALAQSGDDLEALEKASVEMAAVQETIDTKSERWLELAEVAGDI*
</t>
  </si>
  <si>
    <t>C_200014</t>
  </si>
  <si>
    <t xml:space="preserve">MGDTKDGPPKGKKDSKKSENLRKDLPITAHEQTIEEVAAEFNTSTSRGLTAAQVVESRAKHGENRLTPPKVKPWWMLYIEQYTNFFSLLLIAGGILCFIAYGIDQSDASNLYLGVVLLVVVFISSTFAYFQEAKSQAIMNGFKEMVPKECKVIRDGAANIVNPAELVPGDLVEFQEGDQVPADIRVIDSYNLKVDNASLTGESEACERSAVLIAPSHGHGGGGGGDVEEGGKGRAKIAGLTGETTGDSDPPIVREVNRFITIISTIAITIGVVFLGVGIGMGVMTVVQALVFAISVIVAVVPEGLLVTLTVALALTAKRMHNKNVLVKNLQSVETLGCTTVIASDKTGTLTQNRMTVQHCWYDNQLFDVPSARNAPELTQMMSDPAKKGMHGWSLFDPNNGSFKMLQRIATLCNNSDFIVQDKFDPGAPLLDLEKEALKSDFNLLNLATTGDASESGLIKAVQLLEDVKKYRARYPKLFEIKFNSTNKYQIGIHDQTPAANFPVSELVFCGLFSLIDPPRLGVPEAVETCKKASIKVFMVTGDHPITAKAIAQQIGILDDEVLQRGKGRVVTGDDIRVLMDIADEGKRQSAWDDILLKNEQIVFARVTPAHKLLIVENNQRLKRVVAVTGDGVNDAPALKKGDIGISMGIAGKAVSKEAADMILMDDNFASIVNGVEEGRLIFDNLKKSIMYTLTSKVPELSPFLLWVIAGIPLATTTILILAIDLGTDMIPAISFAYETREADIMCRPPRNAHTDHLVNLKLLLFTYLHIGVMQAAAGWYGYFVAMNDYGYTPWVLPGLGHKWDDLPLLCRIGDGQTKECGFGCGTTDYAGIQNAVISAARLNSTSAAAMVSATAGFCGDGCQGLNSYNNASDPFSEFAPGGAGFRGFAAGVGAVCARTCNWYLGLSAQQKSYYLAEAANPNSAERLILTPADVTQFDIFCGSAFNANVSATFGFPGRGQGDSKEEAVAGAVYWWRAAVQAQPNMKYQKNALSQGQTAYFVAVVMNKVIAALISKTRKLSLFQQGVKNNRFMLFGFVFEACLVVLISYVPPLNVVFSTGPLAGLHWLCGIPWFLLCFLYDETRKAAMRRSPGGWVERLTYW*
</t>
  </si>
  <si>
    <t>C_200015</t>
  </si>
  <si>
    <t xml:space="preserve">MGASDETSDAQTQTTNSEDPAAASTGADELATTSFNAAQSPESADGDSGSEWGEGLDWEVVDPKVDPAPARAASASASDRQTAGTSSQQQLFLTTAPDASSSPDLEHAASEASGPPSESSSLSASDAHEESESEEEASLRRGRQLADTLATAEAVTAPAYDLALALGEGALAAALEGRAEPFPQLEESEEERDAFEAEFQRVLAEMGRPRS*
</t>
  </si>
  <si>
    <t>C_200016</t>
  </si>
  <si>
    <t xml:space="preserve">MASLLGRKACIPATCVQKSLTPPAPLRLGLACSALQRHQVQTAIASRVARQQEENGRAAAIVPRQRTVCQAAAVPADGESDKGKDMSGMMVLGLMFVAWYGTNIFFNIYNKQLFKVFPFPLTTTNIQFFIGSCLSMVFWVTGIVKLPKIDMALVKSIYPLAIINVLGNVLTNVSLGHVAVSFTHTVKAMEPFFSVIFSAIFLGDVPPVPVLLTLVPIVGGVVIASLTEATFNWTGFLSAIFSNMTFQSRNVLSKKLMIKKGAVDNMNLFQIITIMSFLMLLPVSTMVEGGAALLTPESLANLGLNEAAREQMFMRLLSAGICFHSYQQLSYMILSRVAPVTHSIGNCVKRVVVIVASLIAFQNPISMQNAIGTGIALFGVFLYSQAKRKYKGKGDVKPEAA*
</t>
  </si>
  <si>
    <t>C_200017</t>
  </si>
  <si>
    <t xml:space="preserve">MVDAVGSQQALHKILLAWDYFDLWGKVDEGGGVYEELRPVPQTFANIKSRAAPASKHLDIPPGMKAAMERECNPSQMSALQAGLDGTPVVLIQGPPGTGKTRTILNLLSVIMHSANKSSIALLQASAAAAAASAAAAAADGGRVTAFGMMACKCSVGXXXXXXXXXXXXXXXXXXXXXXXXXXXXXXXXXXXXXXXXXXXXXXXXXXXXXXXXXXXXXXXXXXXXXXXXXXXXXXXXXXXXXXXXXXXXXXXXXXXXXXXXXXXXXXXXXXXXXXXXXXXXXXXXXXXXXXXXXXXXXXXXXXXXXXXXXXERSAVLIAPSHGHGGGGGGDVEEGGKGRAKVPAIEATNLIFYTTMVANGHGKGIVVGTGDNTVMGQQAK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RRCLYRPKPPYAEWMGGVLAGGVSGLVEPTPAEMAALEKVRSRAAKKAAAAGAKAGEYAALDAKGVLADDEEADNAEGGGGGGGGGLEDPGVDEGNGGVAAEEEEEEEKPQTLEAAQAVTADLLAAAAAAASAPAHADGDGAEEREVDGPREAAESLGVAARCSGCEDSRSGALCSFV*
</t>
  </si>
  <si>
    <t>C_200018</t>
  </si>
  <si>
    <t xml:space="preserve">MIKQHFVLTLLVICAAGGAWAQRGRRPPPSPVPAPVPSPSTGQEQVVWALAARGPFDLNGTDTSPGAVPRYVDVRFEIDPSILVSDAKELQILVLNRGALKPVFSSIEIMVKAGTSPATPLLLHTGSANETLKCPGINSFPLTAALKAQQLPGGYGPARDAVVLGVRINITATAVAKRGLLPSIGAVGLHVKK*
</t>
  </si>
  <si>
    <t>C_200019</t>
  </si>
  <si>
    <t xml:space="preserve">MFVNLGGDESSKPTYFEVVAADRLVPSLKAAVIYALSVFSQRQPWVHRLLNYDDEVFALLTLALDGHSLFSTDSTFSDSLYGLKRKPLRPGASDRLSRRQRWLMLACQVLLPYLRAKTEKVYRHYAATSPGSGVLGLALRYSAAQGSVAEADDGGNSGVGQEDGSWSRRLQRAFVASYPWIHAGIEALGVTMARTSAKDLMDVEKAKQARRQALLTSLLSGAATAAPASGSGTGGPAGRRAAALLARARGGLVRCVLGARWLLEDHARSALILAVFGFKALEWWYTAAEDTLAKGKVLPLPPPPPPPRPLPPPLGVGLPADPSDCPICRKRTTNPATLATSGYVFCYPCAFAHVLAHGRCPVSGLGAGLDHPADQVVEPRDRGNGVWEQALSVLAASAAVTTAGGGGGSGGGSSSSSSQLVATVRRGGQVVAQAWEAIPPAAMAAALRSAAAEAAAGASQPLTARLPYTFLLPLAQRITTGHQQQQLQQQEQGLGKEAGGLQVLLVLELQALPGTAGRTAAFVASGDTAGSPIAEEGRGGYEYGSGGGAGGATAVAAAGGMLEGSGEARGGEGGDGGGGGGGTDSLLRWRHHMGGAAGGGEGGAIAASEESEGAAFLAELAAAGSGSGGGGSGGFASTLAQLSPSVLKLLAAGRSATGSWGRDEQGRLRRFSARTTRILNSILASSGSAGTAGAAANGHDGGSADTE*
</t>
  </si>
  <si>
    <t>C_200020</t>
  </si>
  <si>
    <t xml:space="preserve">GAPTWARRSNSAAWRCSTTCPRWSTCGCGRQGRTAPKGTTCPRCCSPFWTSCCSSSTQSCSWRAGCGSPNSIGRLSSLRQRGTASASTARCTRWARRSRPSPTAPCLFRNRRATQRCL*
</t>
  </si>
  <si>
    <t>C_200021</t>
  </si>
  <si>
    <t xml:space="preserve">PLPPPACTPASSRWQTPPTAPSVACPRTALPSPPTDPPLHGQQDHAPPATPSHRLPPLAARPHKHPPPPPPLPPQRRQALPTAPAAPARTAAPAAPAVAAPTRAAAAPATVSSPTSAPLQPPAPTSLRRRPAHLRCPPPSRRPPPAPPRPPTCLRPAAPPPSRTTPATPLPRQARLTPRHALATPWLPVPTVQTPFHVEVLTPTSPAPPPPAAATAPPQPPSAVAPPAPPPAPYCRTPPRRPPPPVPLLLGAAP
</t>
  </si>
  <si>
    <t>C_200022</t>
  </si>
  <si>
    <t xml:space="preserve">MGMGSDGDGSIGVIDAPSVPRGAAGALAAAVAAANRSLLQQQQQQQQQQQQQEQQQQQQPPPGAAADAAHATTASQHVTGAEPPLLPRTLAAASPGLVSEHGGAAATPRRTVTPCASPVLVLGGPAPERPVWVPYPPVPNLDPATRWLPVPAVTGVAGYWAKIPELSAGSPMPIDVALGVNRLARSAHESIKGILLREDAAVLIVKARINLGLGMRMTHEERYPKDGSTHTTHMRRDVRPGRSVTRMYFTDRGQVLLVCDSLDLMGTINHTGYELMEVTAEPAVVPGGEAGEVIRCRQWVRVASTGVITEQFFVGRKAPLPARS*
</t>
  </si>
  <si>
    <t>C_200023</t>
  </si>
  <si>
    <t xml:space="preserve">MSPTYAEHLSVIKGFCDKADGKDKLTALIQYACLFISAGEPGNIKKIQASVTAARKVFRVMRPLELMTPLLITPGFTGKQPMLLEAVNKVKAVLMAVYFGADHVVWAHQIGLITDKKVGERYQKLSLWSWTLGSVCTVATESYQIAAKSVVRKEGESEEDYARRVEEVKKQINQHLFVLIHGLFQAALAAGLLQLLPLKPRTVGLLGVVASAMNCYLLLPAYPKPVAAAKAKSA*
</t>
  </si>
  <si>
    <t>C_200024</t>
  </si>
  <si>
    <t xml:space="preserve">MARAGPWGLLDACAKAAVTWLRRALLFLLYLTGHVPEHVAFVMDGNRRYAERQHVDKATGHTHGYGKMVEVIHWCMELGVRHISVYAFSIDNFRRSPEEVTALMRLAEDKYFELARDNGLAEREGICMHIVGDLTLPPPSVQGAAARLMRNTAALRRHRATLNVCFSYTASEESVAAVSELQAAVRQGLLQPGDVTPVALHGALRTRHDCPPVDLLVRTSGETRLSDFLLWQVAHAHLCYLPTLWPDLSVLDFARCVLSYQRQRPLQEALRQKAAAAVAAAAEAGPGVASTGAGAAGGGGGFDSR*
</t>
  </si>
  <si>
    <t>C_200025</t>
  </si>
  <si>
    <t xml:space="preserve">MPCFSVYAGARAAVADVSGLASSAAAGAKDAVKSAQDGAAGAAATARGAAESTASAASGALGTQTAAAADAKAAATGAAAAAGSQLASAQEAGKAAVTDATGAASSAAADARAAATGAAAAAGSQLASAQEAGKAAVADATGAASSAAADAKAAATGAAAAAGSQLASAQEAGKAAVADATGAASSAAADARAAATGAAAAAGSQLASAQEAGKAAVADATGAASSAAADARAAATGAAAAAGSQLASAQEAGKAAVADATGAASSAAADARAAATGAAAAAGSQLASAQEAGKAAVTDATGAASSAAADARAAATGAAAAAGSQLASAQEAGKAAVTDATGAASSAAADARAAATGAAAAAGSQLASAQEAGKAAVADATGAASSAAADARAAATGAAAAAGSQLASAQEAGKAAVTDATGAASSAAADARAAATGAAAAAGSQLASAQEAGKAAVTDATGAASSAAADARAAATGAAAAAGSQLASAQEAGKAAVADATGAASSAAADARAAATGAAAAAGSQLASAQEAGKAAVADATGAASSAAADTRAAATGAAAAAGSQLASAQEAGKAAVADATGAASSAAADARAAATGAAAAAGSQLASAQEAGKAAVTDATGAASSAAADARAAATGAAAAAGSQLASAQEAGKDAAAGTAGAWSRDAADAKATTSGAVSAAASKASSLQAARQEITGDAARSLTGAATDASKATAAATASAGSQAPSVTDSGNAAVVGVAAAGAAAAAGTLFATVLPRSASNDRSADAAAAASRDRPALQAACAEVLTAKATTADGVRKARAIAQEAGDQGSGSRGGSGGGDATGTSAALKTAAGSASAAGEKAAAAASSASSDASAQGAAAVATTRAGGQPAVAADGKSGADAAFSASGQSGSAAAASGAAGQRAAQPASSWLKGGKSFAAIAAAAAVATSMDIVTKGKGASGGGSRSTSPPGAPYSLAAPAAAAPAAPSASAGSAAAAPAAAAFDAVAASTLAAAPAATPTAALASRKASSRGPSPPHRPPVGPSAVGVKGATARAASPSTEAEAELAAVAREVAPAAAAAAAALAAGAQAAREAAAESNSAAEVTGAVTAPAAYGSASGSAGGAAAAAQVSAWGKSRSFADVVAAAAAAAAAATGDRTSNSGAGSKGRVVGLPRTSSSGGTAGAALTAPSAPRGSSRGHSRSGSGGGAGAPADAPSAASAAAPVASALSTSGPSAGTVAQALALASAMASVDSSLPVVMTPLQPRASAQVAPQPAAAAAVAPVKTASGSATPPTGAEAAASATATAAAEAVLSELDGGSSWAFGGRAAAAPAKESWADEVEEEEAQATTVAPAPQADAAPAAPAPSAGPRGFSWASVVGRFTGGAAALAAQVTAPAAPARQSLGQVRSRNSRTSGSGNTLGWAAAPAPAAAVAPAVAPAASEAVVPAVEPAAPTPAPPVAEKAPEAAAAPTAGGAASPGEEEDGWTEAAGKRRKERSYSKGTGGRGQGGNRSGGESRSNGGGNSGNQRQGGKRR*
</t>
  </si>
  <si>
    <t>C_200026</t>
  </si>
  <si>
    <t>C_200027</t>
  </si>
  <si>
    <t xml:space="preserve">MPHRSHAPTGSTPANTYGLLDTAAAGDLLFSVSPRSGSVVVVDVSGGSMASRQLLAAGLPVSSMGLAVAC*
</t>
  </si>
  <si>
    <t>C_200028</t>
  </si>
  <si>
    <t xml:space="preserve">LGLAALGLLGQQHGVDVGQHTARGDGHLAQQLTQLLIVANGQLDVAGHDAVLLVVAGGVAGQLQHLCGQVLQHGGQVHGRAGTDALGVLALLQVARNAAHRELQAGLGAAAHGLLARGLALAATSH
</t>
  </si>
  <si>
    <t>C_200029</t>
  </si>
  <si>
    <t xml:space="preserve">MLRFAASSLMSRVSQIAASNPLKLTNALQGAITDTMGTSGVPSTSTSWLGALCRGLKKSAQQIRAGELVQRDGRPFRVAKFHWMHGQARAAGFVLLDLVDLANGARTSEKLRLDDQVEVADVEEKGMQVLYQDEAGVHVMDSSTYEQSVLSPDLFGEGRRWVASSPELEVEVAYFQGEPVAARVPFKISVKVLDAPPAVVKADGSSTRHVVVAGGVSVMAPAHIKTGDTIVVRTEDASYMAKA*
</t>
  </si>
  <si>
    <t>C_200030</t>
  </si>
  <si>
    <t xml:space="preserve">MEVDMHSDPSMWRAKIEKLQSLLRNLGRYDLATLERLATLAELELALDQAPLGNQGRRALCAVRPGRSLSLSFRYTERAQGLLAECGNLLGSLTHLDVGACRVGSEALFEAVAALTGLRELRMAVYANTDHSIHCQLSRLSRLEALQRFALEKRKAYFPEARRFGESSITVPVTAAGLGTLAARWTRLHSLRLALSRRDYNPESLAMLSSFTGLRELGLVVERYPGGGNSSNSNSSMVAGSPGAYADPQQLSTSAGAGAGAAGTTIDSVGAGGGGGAGGGIGCSPGSAGAGLGHGRLFRREPPPTLDLAWLPVGLQALELNSLLLELSAPPPEALPPPGGDDDETSPTPRPLPAPAARPPLPPTRVPRPRLPLSQLTCLDVESCVVRPPLLAEVARRCGSTLRSLRLAGVVGLTDAALADCLEQLPALRSLAISAAGNRAVTQACLAALSGGRRAPSNSSSSPSSSSSTAFLRLPLPLRGGPSLGPAHPLRALSLETDDLTSRGPLLAVLAPLSALRHLRLSCTDKTAERALGSLRVLQDALPYCHCDMVWTTPRDAGLD*
</t>
  </si>
  <si>
    <t>C_200031</t>
  </si>
  <si>
    <t xml:space="preserve">MRLQRHAAAGLGATKHRDTLTARLPCQSTRGRAALQVACVATPHSADSQKGAPKATATPSGQYVSSPYGAGRVLTPSPPGSIDDDDVLELKNLRNYLVPRDSPFIVDNNQGGGFVGDRDRIRLHTVEFESTESAGSFCADGVLTNGDEDSCILLPEWAIRCGPRKTIYFDPQQVSAAVVTCGGLCPGLNDVVQNIVYTLTDYGVPEDNILGIRYGLRGFYERDAKPITLTRKYVDGIHLKGGTMLGTSRGGANVKEIVRRIDLWGLNMVFVVGGNGGNAAANAISEECEAQGVCCSVVGVPKSIDNDILIIDKCFGFETAVQEAQRALLAAKVEAGSARNGLGVVKLMGRQSGFIAMQAAMASGVADVCLIPEIPFRMDKLCEHVESIFEKQGHCVVCVAEGAGQDLLTAGGTGGTDASGNPILADIGIFMRNEFKKHFKGEADIKYIDPSYMIRSVPTTSNDRIYCKVLGQGAVHGAFAGFTDVTVGLVNTHYVYLPIPTIIQAARKVNPKGRRWNRLITAIRQPDMA*
</t>
  </si>
  <si>
    <t>C_200032</t>
  </si>
  <si>
    <t xml:space="preserve">MLACRCWGFQDAARTLQAAAALVVELLTERGNEPPPEQLRVIAQQLHEVLLEYTLAEPLWDEEMMDAVARMCCTWWERKAPCREDLVARAIPYVLCRAANGLNEKGKTSWVHTVYSMRDALELLDFEDANIHDTKRMLLVVARDPAFIKAAEGRRFIAFLFKLHPSLTQEVAAIVRNQAYGEIFFRAWRDTVGPCAAEVENELQRLMQAAILASTPRLAASLRIVLNSLHSHKPVEKRVAPLMVRLYDPILPRAFGAANAEVRRNAVNLLAAAFPIMDPEAPAVENNTRMTQQMSLLMESLADSCPVVREAAAAGCCHVLDRYWELIPAATSAKIMSDITTKLAYDGASKGVRVAVLRGLRQLVDNQNAQPVLKKALTGVTALLHDAEPVVREALMDLVLAVTNCRDFKFWELIAPEALLEAVAADGDEGVARKIVRLLLPSYFPNADSGATYMAALLRANPGAAQALCRQLVSRYLPAPSSPHDSASQPADYGISVPLEQLVQVASTLASHLTATAGSLQTPEEAAGAASPPAKRPKATSNKRGKKGAAGSSAAVAGKKRAKKKEAQPEPEEEEADADEQHGESGGGSAASRGAAVADQAADDDDDVVLVQERETADSWVNILGGLALLVEGLGAAVTARGVDGNEVAAVFDDAGLEELLRAAEEDVRKPEAMRLVLRMTASVHFLPAAARARTLLYRRMTNGCVPGLGSVPAEVLDVAASDLGAAAHWDDPELLAEALKTLATGHHAPKLFAMLAGALGAREPQPLRRPRNADKAKDKAKAAAGGSGQDGLMAELLGLDSAGHEADTDCCEHDVACVSCKRAEPADTMLLCDGCDLGCHIACMRPALPAVPAGDWLCWHCEAQVQGTALPPAAAGRCVALLLQMDEPRQLLCNHELFPRIIEQLKEQANQEADELYSLVYAATNGGAGTDEANSAPADSAAAAAAATAAAVRGALLGDPWGAMTRYCRASLHRSMWAAMPQPLEPAEGEEDGDEEEEEEEEEEEEEPTGRRKRGGGAKKTKKAAAAARTPAPAARGGRRSSAVTPARQGSALAEEDRTSIIFESVAAIDYACQACNELVSMTLESNCGLSEYMSVLHYCQGLLRVLHVVQQTGLVTCTPDWVAGATTFCSLQAALIRAAAGKLAAEAANDAGAAAAASERQQQQAQLAGSLQVLLGVTHQLAENVRRTPLHAGGAADAEAAGAATPAPPRRRLSSEGASEEEVPLSQQLEGRLEAAAVEAEAGEQDGAERRPAASPGALVEGLSVGLVELLCDAALAPLLRGAVRVAAADLLGELLAAPRRAARCGWLDTLCRRTGEALSAEPAAAQELSALLQPGSASSAGADAAEQSQQPQPQPENDEDAAMPEAGEGAQGEGADGSVRGVVRGGQPPSGRGAGAKKAKADAADGKADSGASAAAEQLEQLLSRLNPSLGIMANMLERVCAARKAHGRAMLLLASVAAKSLTVPHEASDGAQQRRQPAPGASALGATVLLWLCQALAPAEVTAAAVASGPAAQRNDARRRGGAVGGRYGALAQEAAAQAVREEAKAATRALGVVRRVLDEGRALQPLQPQQAAAAAAVVAAGGAGLVARSLLQTVAAAAAR*
</t>
  </si>
  <si>
    <t>C_200033</t>
  </si>
  <si>
    <t xml:space="preserve">MTSLLKQVALPVFNSLATTYRSVVGAKLAKYGLRFDDLQDPLKDEDVAEALRRLPPDVVVARNCRLRRALDLSCKHEALPKDLLEKQTPELSYLQDVLNEVRAERRERAQLGAPAPYTRIYYD*
</t>
  </si>
  <si>
    <t>C_200034</t>
  </si>
  <si>
    <t xml:space="preserve">MLPARRRAAPVLVDALFAAESVPPPRLPVLLALLEGRPDLEQALVEAGLPAAAAAVLRSDLLQRLLPGGLLLETLMGLIEDRATELPAEQLLMACRLVAAWHPPNGCEALGPASASLATAIADAVLAGPDSTGEADKADSRGSGGSSADFAATAGMLADALTLLQPWLAWRASGSGSAAAAAGTSAASAAALGLLDAGVAAAEEAAEAADALAAARGAAEALLRRPEVAAAADTGVLLAVTAAAAAYDVEVPRDLARTAVSLASTASSSSPTASAGSSSTTSSGAGSSSATTAAELAAQLVAASVAGAAGGAAGHGRGRGRNQLSGEELESVVWARLASEVGAAEHAAFLRELLGRVRQMAPGSGRLQLQPEEQQHEQQPGSKAGEAGPADEQQAARRALVVALGSAAGGLGPDALALAAECAAAVFPGDTIGDGADALASTAAAELLGCAADASAEPAAACTADQVCRLAAAVLALRARVGASVNETAVARVLAAAEAVQLQSASTDAVAALVAAAAVPGGGLALPPPLVDALLVQLTAAAATAAPVEDVAVDGSAGTAKSGRKQEAAPAAAAVAQLTPQQAAALLEVAVAAAEEAAQAAAAAVPSSSTAAEPATPAPIPPQRAAVLCAAIDVAMRLLTPSVRRVDSVSDITRLLVLAHRCQRAGLRPREQRGLLWAAHERLRVLGLSMSPAEAVGVLRACAALKWAPSVLFSELLLPLLRQLQASAAAAAAAAGGPSPASGAGSTSGADDTSALGAWGEAGSGGAASRPWTLREVRSALALLAAVGYDGPMAASLVKLGVGELLRAHHVAATAASRRSSSEAGAEGEGALLGAEDMTQLLWVCVALRYRGGAVLRPLLQLLLLVPAPQVSVRAAAQAVWAAARLGVVGERLVRWALAACQGQGKLAAAPPQSLANLCWGLGKLGVKPPRAFVTAMAVASLGQLPHFTPQELATTAFVLATWGGRLGAAASGLVRHVVATRSHFDGPALCVAAWAVQRLAAAPPADATADAAASADVTPGLDAASLGLLEQRLLEAVQEAAHERRGRPGTGDFLQSLPGVADHHLLRFFSAASAAGYRPAALLAAYCDALLPRLQRFNGCSPAAAAGAARRARLLWSAARVLQTFRVTAAERPELLAALEHAAEQCQAILGPQALAGVLSAMSDLGHYPAGWAARGLLRCVRLGLVEADATEAAAIVAALAAWGERLEEGEAAAAAAAAAAAAGAEDGRQGNGLAAAGGEEAGNPSRAAKAAKPAPSGKQAVSRRLDLLRQVAVARLTELCVPPPVVAAAGPGAAAAAAAHGQALPSAAGAAAAAPSPAEASGAGLTPAAAATAAAAAEAPSAGGAIAQPSIEPEVALSLLRSLARLRWHSDPLEGALVRAAAALTADPAGRRRVPALTTLLWAMASLRQDVPELLDDLQAALMGLPRNTRSLAEEVALLESGRLAGALGADSQRPPAPPSVPPVQPVQPVQQHSQAAAEPTPVVEASAQPTVVLAAAQAAAQPRPSPAASPSAPSTPSNSTTASAAASNNHNHNSTNGNGLLARPNKPAVPTPATADTVSPTASLSSLSSLSSMDGGAGGGFDTAAATAAAAAALNQRLEQQLVGAAGRGRLASEPWAPVDVFKALWACAKMNRHPGPQILAAAERSWVLHTTDGAAGGAEGRTLPPLHTVTGLLWSLSVFRHHNSAFAQQLAAQLAARLGVLAAAAAADGGEADGAAAAAAALEKQAPQLAACLLAAAADRTDSPLNAALAPEARGRLLNVWRARQAERVARPPGRYQTDLVSVLRKMGYTAAANVATPDGVAVADVAVAVTPNAGLRAASTASASPGTSSTSSMDSGDGAAAATAATADSGLGSGAAAAAAAAPAPAAPRLLALELVGRHNSAANSPRIMGEAVIKYRLLQAHGYLVVPVSCYEWDRISHQDVWTKMVYLQAKIDRRTGTGLAASSVSAAAAAAAAAPAAGAEGQTQTQAVSASSGLSRSQPQ*
</t>
  </si>
  <si>
    <t>C_200035</t>
  </si>
  <si>
    <t xml:space="preserve">MAATGTPPPAAAGCNPRVAAGLPGLFGRPELADCCVVFVLEQPTPASAHRPASPRRHQQASAAAAAAVAGPAATSCQRKAGAEDAPPRSAGHQPLTLPAHSVVLSLASERFAAQHPQPQQQQQQQQQQLGLPPPRPPQRLLPELRVPLGSEAELPAARAAIRFAYTGQIEPGCSLREALELRLVADYLQVEGCAEACLAAVRRLLQLPGQQAEGDAAKQGEPAAVAAAAAAATAAAVAVAAATPPLLPRQLAVQAFLGQARAPAGLADSAGSTQPDRFAAAASGSAGAAATPPPVLALYGCAALWPDPEQDAAFAALLAEVRRQLVAHFGDALAVLNTEVLYEQMLSLPAVGLEALLESDEFGTDSESSVLLMLADRSHNSCHTTAASPSPSPNSPTAAEPSLNRPPDDGWFPITTEDATCLNTYASATEAERKALTSGGTLGMCQPMRRWPPAWLSTPPRRQCLPDSGGRAFAFSAGLQQLEEAFGGIKPGAVGELYPRVCGTPCGCVKAQGLVWGPELQCAPALVGSAAAPAAGCFVFTQVPDVFRGLLLQPAPGAGVMASRMSRSRATADPAAGRNSFPPSL*
</t>
  </si>
  <si>
    <t>C_200036</t>
  </si>
  <si>
    <t xml:space="preserve">MVAFNSSPRKGLARLWRVAHFVLADFLQLQLYRPPRRGGAGGSGSAAAGARGGGGVGASGTSYDSGSGGGYAPSSPPAPPVKPLVRTLSNLFGHEQGTQTEEEEAGLAWPPAASAAASLTGMCLDEAVVAAPAADLAPVALAAAEAGREPQQEPAASPASAAGAGGSGSGSGSGSSKNRRKKAAAAAKAAAASPAAKDAAAGGKDGAGAAAAASTSGGLPAPASHASKSPFASAANPGAAARAEPLPIPAPAASAAASAAAARGPAAAASSAGTATDHVGSAAAAAATSATGSSSATTTGSGAVGTPLSSAHSLGQASSGSVTTAPASNRAGSATAAPAAAATAGASAPAGSSPTFNELLASAAASAAARSRGSGGVTHGPLREEPLPGSAKAGTAAATAAAALLANVPPPAPDAGSGAGSSAGGSGSGGGGTGSAAGASHHRTAGAGAAETPGRASSGLLPPLRPGLARSFPESPIPAARTQPPLKPAFLPPVPTHLLFYCSCY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LPVLSLFSGGAFDDAVKRVFQRGAQRLEDLWLPFFCVTTNLTRGEASVHTEGNLWKLVRASMTIVGLLPPWKATHRVGPFGIEEMPPLPAPSTPSGGGMPMPSGAAAAAMLLSAPHPPHPEQSERQAHTYRTHHHNQHGATSGASAANPLQPPAADGTAAVGGSSCMSQLQKKQQPAAAVLAAVTAGATAGVRVTFAPVSGADSAMLLPQMVVPQHAAASVGVAAVGVAGVAVRTPPRAHFAADVVPLAAAGAGAGQAAASTAADADAINGAATGGSSQQAAVGGAGAAGGGGGEGTQGEGGSDGGSAVAGSPPSGGPLRPFGGKMSRSTTRRSLHDAE*
</t>
  </si>
  <si>
    <t>C_200037</t>
  </si>
  <si>
    <t xml:space="preserve">MRLDLLMYVAAVTSNLWAAGAHRVPELVTCLRESQLLERIAAALLRAQAAECGQQQQRSGGAGAAVTAGSHRSGGNGSCCYCRETLSAPAVQLWLGRTLVAATNRCLAEADEGEEEGEEEAAQAAGGSAADSSGVAAVLTRDVQQQQRWFGLPESLRPGGLPLPRERRNTADLLMDVVESIGVVWGFTVSGPRLPRLGQQPPQIFFERHPAGEAMRKVIGGVGTPAEAAAVAAAEAQLPPLHPPSYTAVQVYEMTHAALTVALDHASAEAVCLHAPLLLARLVMELPPRQAAARLPGLWCTLSRVLPRLACGGAGNRRATFGMMSQGPYWQEFRECRSEVTSLYSFYLSMLLQLKLQLPTTAAQATAGPSEAAGFMDAAQQASYTVHILLRCSGVWPAVLAHGPPQQVASLVRTMGKALAAVGDTYAALQQRPQLLGAATQMVRAAMGNPVGQANFPAALAALLEQASIMLDQGMVFHGLRGLDAAVAAAVADQHRQARNMSINDTMATEPMTLDIDWVAAVGGCPSADTAAARQQQALAGWALLQWMPELLRQAESDAPAAVNRVYAVSHVQDMAIRALWPVMHGEWAATIGSVELSLQAVWEQAEAVGLHPSDTAAAAGGGAALAAAPAATAVNPPPPVYKVPERLLTGLAAAVGDHFVMLWGGVPLVPGAEQLAALLGETGLVLLSRARQAG*
</t>
  </si>
  <si>
    <t>C_200038</t>
  </si>
  <si>
    <t xml:space="preserve">PHAPPHVPPHTHPLPPPPRSPLPPPPHSRPGPPPPRRTRCSGRPVPYPRKAARAWRPAGPTSRRGTPKSARPPAPVHRSHPTSVPLTPSRCIRCPHVPRAPSTIIPSPFHCAHSFHAARLPPPLPSRPVPSRPVPSPPSPSPLLSSP
</t>
  </si>
  <si>
    <t>C_200039</t>
  </si>
  <si>
    <t xml:space="preserve">MAISAIFFLDIKGRIIIFRDYRGDVSPKYAEKFMSKINEMEEAGKLSPVIYDEGVTYLYLQVSNLYLLAVTRTNVNACSTLVFLHRMVDVFKHYFQELEEESLRDNFVIVYELLDEVMDFGYPQFTEAKILAEYIKTDAYKMEVAVKPPMAVTNAVSWRMEGIRHKKNEVFLDVVESVNLLVSSSGQVVLSEVVGVLKMRTYLSGMPECKLGLNDKVLFESQGRSSKQKSVELEDIKFHQCVRLARFENDRTISFIPPDGAFDLMTYRISQNIKPLIMVDCIVERPSRSRTEYLVKARSQFKERSQANTVEIMLPLPADAISPSMKCSQGSAAYVPEKSALVWTIKSFPGGKEYTLRCHFGLPSVEAEDEGKGKMPPIKVKFEIPFFTVSGVQVRYLKVIEKSGYQALPWVRYITTSGNYEIRMI*
</t>
  </si>
  <si>
    <t>C_200040</t>
  </si>
  <si>
    <t xml:space="preserve">MRILAGVLIGSSVALAALAALKVRGLRAQSSSWHASLPVFKLKNANGMEVHVSTFGAAILKVVVPDKAGKKADVVLGYASVDEYETANPVTYFGVVVGRVANRIAGAKFSLGGVDYRLLANNGPNALHGGLKGLHKRRWEGRKVHDHDGNESVQLHYTSPEGEEGYPGTLHVQVTYTLLRHSNELHTSIVATTDEATPVNIAQHSYFNLAGHASGSILGHTLRLVGADHYTPVGATLIPTGEIAPVAGTPFDFTAPQTIGSRIDKVPGAAPGGYDHNFVLFGMGPQAKFITKNGMASDKPKLAASLVDPSSGRAMDVLTTAPGVQFYSGNFLDGTTVGKGGVRYGKHAGLCLETQGFPNAINEPKFPSIVLQPQDTYHHEIVYRFYNV*
</t>
  </si>
  <si>
    <t>C_200041</t>
  </si>
  <si>
    <t xml:space="preserve">MPFDLLSGKFVPEKSNIWRDCVDGQYDWVREHVLEGAPLNEADHCGDPPLLLAAGNGHKSCVALLLDEGAHIEQRNVVRYLLERGADVNAIDLGDNTALHWAAMRGHVEVVRCLLGAGADRAAANAQGRTPLDLAQPQWSLAYKFVRAELAA*
</t>
  </si>
  <si>
    <t xml:space="preserve">MKESKRSTSPRAVFGTATRDQQSKVWLDEELMKTAGGRDSPGPNTYRQPGGIGRMVDSKHNTAPTWRQGTENRFRDRSPSKDVPGAGTYKTYGAIGQQTLSQKKTLPSPKIGTGHRDAFKKIFISKEHEKGAFGENSPGPVTSQFVSSIGPQKLSVKSSAPSWGFGTGKRNKGFGSDTPGPGSYYA*
</t>
  </si>
  <si>
    <t>C_200043</t>
  </si>
  <si>
    <t xml:space="preserve">MPSCQTLVLLVHLAVLRLAMNAMLLQRNSCFMKSCIRSSQGTRHPARITIQRDSTSSSVPWSTIDYHTKKKQRLADAYGNLIHSDATLLEPAVWTNDTKLALALRVVSEELGVSEDDLRRDVVQLTALMPDLVPGGPGARHADVVRVAARLGTAADCLLVLREELLDVNVSRAAAQQLPLLLLPPERLRAELQQVKALLAGCGPAGRQQLLEAHPQLLRSEAAVALLDXXXXXXXXXXXXXXXXXXXXXXXXXXXXXXXXXXXXXXXXXXXXXXXXXXXLSARASEAGQTCGRGQDACRLPAPDEAAVESQLQWRGQTGSH*
</t>
  </si>
  <si>
    <t>C_200044</t>
  </si>
  <si>
    <t xml:space="preserve">MLIPISSAARSSPPFVPPVPNPTQQPTPLALTPARQPPSPVDPSPHCLDPNLTPSVRLVTLQSCCHTMSTPPPRTRRRTLAPRHPSPSPSPSPSCPSSLKPPLPIARQVAPNAHVHPIIITPNPGPRNPHSVSHNGPCSPQPWTIDNPPSHPSTRSSHGPPQPQPACLTHSPPAHCASPTQHRLHPPTAHCSVLSPPSPPAL
</t>
  </si>
  <si>
    <t>C_200045</t>
  </si>
  <si>
    <t xml:space="preserve">MASEGASSSSVASPSESGGMSVPKAEFIDDVAAFLEGKDADRILAQLQENLRTYRMIVEDLVQKRVRTLQKLPELQRAVEIVKHLIEKQESGEATVTDFQLADGVYAKAKIASAKTVNLWLGAGVMLEYGLEEALTLLQENEANCRANLKTNEESTAYIKDSITTTEVSISRIYNHDLERRRKAKESGGNS*
</t>
  </si>
  <si>
    <t>C_200046</t>
  </si>
  <si>
    <t xml:space="preserve">MPPSQAEPGEPVPPEALPLQGRLEALLREASGLKGGAGGASTPELQALARAILAACKAESAPDAGDGGAAVAAAGRSRRPYGASGVAAACAAAAACLLALAACMSWVVWVLVDRQVIGPAAFVAGGGGEAMAREAFFE*
</t>
  </si>
  <si>
    <t>C_200047</t>
  </si>
  <si>
    <t xml:space="preserve">MRTLLNQPIASRAFAPARAFGRRSMVVKASAETSAPQAPVPAESQELRNAGPEPKRFTVADGQLAEVATASVSALLRLGSGGLVLGYNVSLTDDDGKYAVTRVGGRKVQEASAEVTGLKRPAVPLELYEFEGCPFCKKVREAICTLDLDVMVYPCPKDGPTWREKAISLGGKKQFPYLVDPNTGAAMYESDDIIAYLFKEYGNGSEVPLALRLGALTTITCALGTAARPGRGNYYRKSRQPAQPLVFWGYEMSPFVKLARETLAELELPYLYRTVARGSPKRQELLDKRGTFQVPYLEDPNEGVYLFESSAIVDYLNKTYGIKA*
</t>
  </si>
  <si>
    <t>C_200048</t>
  </si>
  <si>
    <t xml:space="preserve">MAGDKAATKEKKAAEPKGKRKETEGKAEPPAKKAAKAPPKEKPAKKAPAKKEKKAKDPNAPKKPLTSFMYFSNAIRESVKSENPGIAFGEVGKVIGEKWKGLSADDKKEYDEKAAKDKERYQKEMESYGGSSGASKKPAAKKEKAAPKKKAKEEEEEDEPEADDDGDDDDEDDDGDDDE*
</t>
  </si>
  <si>
    <t>C_200049</t>
  </si>
  <si>
    <t xml:space="preserve">MGSSSKSSVRKSTPNPPTARFDDDEDLFPKAGSMKKTVSFAPDKKGAGKASKSPFGDDDDDDDGWKPKAKDPFGGGGASSSRPSANNPAFKWDDDSPPRSGTSGAASKSGGGKGMFGDDDDFLSSLNPDSVFSGKKAEEPSTRSSTLGRSTLATPSRPSGPKADDIFGMMKDEPPPITADLGLDLFGGAGR*
</t>
  </si>
  <si>
    <t>C_200050</t>
  </si>
  <si>
    <t xml:space="preserve">MAAATARRQQMLGSGPIRFPGQAAPPPPTSAAASADPLSVVVPSPASASPQRQHYGAGSTPATASSAGGFPRGGVDLGLSADSSDDDLPLPDKATSPAVPTPSARKPQAGGSVHALASQRATGPSPLGRDTGGYDSRVTASVPEMGAAAVTGGALNTGMVPGPGPLLQSSAPGAQVLHPEPSYPLSVGSQPSGLSLGGGPGVMPERSGMSVASQLSGGGSAGAYGAPAAVAVTQAMPAPPMQHHQQQQQPGMVAIHPAVLNVAGSLAIPGSGASTHSPGEISLGSRAPMESIKETLVKGLQEELEKMTKQMLETRQNYDKQLDELRADADKRVAEAHTTSHKQVDEAKAAAEKQIAEAKAAAQKEMEEARAAHRRQMEDALSGQERQGDEQRRRLEKQADEQRLQLEKQLAEARTQRDKAVEDARVLQMKALEDARQQHYKALEDMRLLHEKVQADTNAGFNKQVAELKAQHEAELRRASEDMRRSVDETRRVADEARRQEGESRRAKEEVVALRDRVLNLEAELRGRDSALRESEGRLVTLDARSKTELAETQANAIKEAALLKLELEDARVGLTRVRTQYEEAAVLHGQELAKYRAELEAQRIMAAEEMQRARTTAAEQIAAAEARGRRAGMLDKEIAEATIKQQLQVIAEEKEVVSRHRLSAELLAQLTEKVRSVAVSSIEREERALSVLERDVQDREGRLAAREKLLAEREGRIAAREREVDELRANLQSSAVHDREDLKREQLRLSRESARVEAATSSLAAERDDLRTQVAMERRMLEEAREARRREREDLLTEVTTERRRLATEYSETQRQLDAARQELLAVRSRLVDLEARCHSASTQAGEEERRLAGLRAEAAATREALAAEVAGTRSALAAETSKARDELHEETTAARDALAASQEAFLVDKASLELEARQLVEYAAKLQAQSAELADQAADLDARHSELAAALQALAADQAALRAAQSALEEQKRVLGELKKALDRERMTVAEERRGLSEERLAASRAAEEARGAQLQLTDAVRSYVQQGIPIPFVVEGSSGTLKPLPAGPPLAIPTLTPDKQQSGKRRGARGAGAAVAGGRSRNALKHMLDRLGVDAAAVVGAAAGGGGAAGGGGGSNSSVVRAQQEFLERMRVSAPAGVAGLMAPATAPRPISTIHRSGGPPPAPASPVPAGLDPSLLPPGLAALHARSTAVTPIKHSGGGGAPLTSAYESEHPSPGPPGDASPPYFIHTIDAVGMGSPGAVAAPGGDGSSSGVIQQLLDTIQLALHKSGNATGGKARRSPGGEGPGHGGGGNGQRLRSARLQGLMTPPGTAMDDDDVRSADQPGLAGVSSEIASLLPLSDSSSSLDLMETDPNDPLGLAGLAALNAAGGGGGGLGSRLEALAEELSTPGGSAAATGLRGALGNSAAADGLPAQLGELAHISDMLNARLGELGLGSSQASGLGSAAGTGGGGASVAGGGPSRQQSSALSPSVAATGPSVAHWGAGAGSASGRAGSNASAFVAFAGSGAGGSGTSAAAGGRGGAGGGGVNRAGSGGAGVLGSSLRSAADTPLLGSANADALLGVTLPLQASVATTAYGGGDGGSSYHGDNAGERSTPGGGGTELGEADAAALSPIASVNSISDEDDEAQQ*
</t>
  </si>
  <si>
    <t>C_200051</t>
  </si>
  <si>
    <t xml:space="preserve">MACMARRACAGASPRTVAPSPAGSSVGSGALWPACATRRTTPTTRAALATSPHQCSALGPPVPRTALPAAPLLPQRLTPAAPSFRRPAPQRSVASAAVAASAAAGSSCASCAQPAAAAAAAATAAATTSGGGLMDMFAVLLGYGCLVGSCFRSVPQIAIILKSGSAEGLSLTSNLVELLCFTVTVAYNMQQGYAFNTYGEVFACWIQDVIIVGLIFKHMHLSLPAIAASTAAFAAACAWLFSAMCPIHVLSALQVSTVAVMAIGARLPQIWLNVRRGDAGVLSETSSSWAVVTQLILNAILLYXRAGPXXXXXXXXKKQAAAAAAGGGDAGGAAAALAATDPPAGGAGAARGGLASGEGKSGLRDGEEGSGGAGRSPVPAPA*
</t>
  </si>
  <si>
    <t>C_200052</t>
  </si>
  <si>
    <t xml:space="preserve">MSGRGKGGKGLGKGGAKRHRKVLRDNIQGITKPAIRRLARRGGVKRISGLIYEETRTVLKTFLENVIRDSVTYTEHARRKTVTAMDRGVRPEAPGPHPVRLRRLSGFCAAAAKLGRRLWAVTARIHLQFS*
</t>
  </si>
  <si>
    <t>C_200053</t>
  </si>
  <si>
    <t xml:space="preserve">MYNDPSMVQRCTLLSIKTGGCPENCNYCSQSSSWSKDTGMKAEKLMDLEEVYQVVGRS*
</t>
  </si>
  <si>
    <t>C_200054</t>
  </si>
  <si>
    <t xml:space="preserve">MSYKTERQRIYDECGARRGEASPCSPGRCLPKNAGTYVCVCPTGYATGPNEKTCNEINECRGYDPNTVESCVNTIGSYTAVCKPGY
</t>
  </si>
  <si>
    <t>C_200055</t>
  </si>
  <si>
    <t xml:space="preserve">MLSLRTDNKGGRAAAATATAASGRAARPLLLPVAAQLPYSRGSSSRSRLAPLRPSVAGSSSSSSCSGRGAPAAAAAAVVGSDFPVERIQPQNQAAQFMRFEKHLIRARTQQLQQDMHAAKQQ*
</t>
  </si>
  <si>
    <t>C_200056</t>
  </si>
  <si>
    <t>C_200057</t>
  </si>
  <si>
    <t xml:space="preserve">MARGRRLEGGSHGVINCLRGHDDKVRVILNKADQVDQQQLMRVYGALMWSLGKVFKSPEVCKVSKSMIKMLEDVLSVDIPNLVKQFDNPFPAAVVSAALPPLTPTGAAGGAGGVAGVAGAASPAALGLSGSDCRAVLAAAARSTTPNWLDKLSAQQLRGQVLAAGPTVPPPAAALGGGHGFAGPSEDHYEALSEAAAMAAAEAGQLECLRAAVHRASQGVHRAVLLAAARAGHASVVRWLVVHYPPPLLPRGGPTPLAQRRAATALLVAAVESGSLELVVQWLAEEKGARRGLGPDVMAAGRRRGSPHGVDLWGAWWERGADEGGRGWCGSDAPFGSVRAFV*
</t>
  </si>
  <si>
    <t>C_200058</t>
  </si>
  <si>
    <t xml:space="preserve">MPSRRRMDLLEEELVGMYLSFLQQRAELLDVLRRVPLPGYDVSFLITDSHLLQYGRQRLLDFVVSFIEEMDSEISTMKLVRGRVWAACVGRV*
</t>
  </si>
  <si>
    <t>C_200059</t>
  </si>
  <si>
    <t xml:space="preserve">MCWQRVTAGLPGRFTANITTEVRNSLGLGLGLGLPGAPAQQQHHHPSGVPGSGAHGAPSLLPTSVVDSAACAVTVVSWCSASGRSAIMYQNARSVGLYGSLASPVLRTRGLGELLLRRLLASSGGGCRAGAGGGGGGGGGCRTGTADAATSAAAGAALGTAPSTTTYDRSTAGDASVGGGGGGGRHTGGGPVMVMASTAAGGPVGWGADVWGSGDAEAGAALLQLLLAVSAGQEYECLVQVEPEALGTQLAAAAAGLTGAASPAPAPFLSGAGPNMASAAGALASGSSGSAAAGSGAAAATGATALALALRSRPHGGSRCGASAAVDAAAAALAAAPVSWAGEAAPGADGDGRGEAERYPELDTIDAALLEALLGTPAPAPATGARAGGRNAADAAATGTGMSAADQHDHPHQQPYRRHQQGQGQPISASGRRAFTHDVRRPRNDPLSDESGAFATATAAAAAAAAAAEAAAVEQWTVCARGGGGGGGEGFGWRRSRTSLPATPRAHPAVAAQLVGSGVSLHTAQAAIAEAGLLPWRSQYTPSAGVGPLEAHPIAASAAVTTALRPPTTTPNPTQPSQSLPASQSTRGLITMSPYTTGPAGMSPADLSGPFAMPPPPLVSPAASRPLPPLGIASTVSGSGGGGASYHSGLLACLTPLHRGGSRPQTLVMSQLVQAGAAAAAQRRHSIGGAALRRSLSASGRLDAEGAAAMAAAVAAGAQAAGGIGMSGAGMRAGAQSAMGYSASQGPAATGTAAAVKRAILYGGGTGAAGTAAAAAAAITAARSAAGFSDLWPAAAGPSSDGSLSSAPMSSQPPALLNAVGSFGRSRLGPGPAGSGRSFLGSHPGTFMPAAGRSTSSGGVTPAYAAAAAAAAAASYSVDQAGTVGPALSPLFTITDEAVVEYGSDDVRLDGGSTRAATLDGNLHGTGNAGSHAPSAVSASTRRSVGSFALLSEHRGAGGGSGTAGSCAVLSPPAVGRRARGGGGGGRGRAALLHSSAEEMEGLVLVGGVEGDEGDDDEDADADGTRRANSRNAQRPQQAQQGAAAAAAGSCGRHGSNTGSGALRDGANGSGGSSEPAEATLAGSAGEFEEPVTPRSAYDASAGAMESASVPITPIPHSGLRPRAGPSEAPQQLTAAAAASAWPPGDAAEASGAVQAEDAAGDGCPDPQQALDQQQQQQQQLVQLQSTPLHKLGGIAGSAGSGIGRVRGAGLKRNTTRDRVQMLFTNIRHQEQQLLQGAPGHGPAHVLSPLGISAAFSSVVADATVGTADGRSSAAQQPWSPGRGSHAATSMGIIAGEGRVTSFRHSCGGMMGYLQAGGLPQQLAVGAGGVGGGCRSMTRSGAGVEGAVAEAAAAQAALGAAPAAEFSVPGAAELMLAAGGGAGGAMDVSGALPTVHSITSNAAAPAAPRRQRWHRMHAVLCDTGQHERLHRTAPGQQQAPGDEAAQAVEQQAEKAAGAGTVMFVTITQIDVTEQVEAQAQLAKLLEQEHKVLEGIYPRHVIEYYSAGGGKLIGSGAAASGPQGGGANVERMASLATWHEGVTILFADIVGFTAMCHHPTTTPLTVMAFLNQLYSRFDAMIDIYKVYKVETIGDCYMVAGGLVAYDDDGYKSVISGGEDPLHAVRVMEFAKAMMRAARDVRMPHTGEPVQMRIGLHSGPVTSGVVGDRMPRFCLFGDTVNTASRMESTCRPGSIHVSAPTQARLPNEPWRDRGMTEVKGKGQLQTYEWAGDVDAPYDGNQLQRVIGLYL*
</t>
  </si>
  <si>
    <t>C_200060</t>
  </si>
  <si>
    <t xml:space="preserve">MDVGYLSCRENAKRSMVTATAVSSFVACVLMGVVGNLPFGLAPGMGINAFFTYTVVGFAGVGGMITYQDALAAAFIEGWIFFVISISGLRGKITQIVPKCVMLATSGGIGIFLAFIGMQTSNGIGLIAFEPATLVTLAGCPIQDRAHMYTIADPAGVCSLDANGNLNPPSLGPASPNYACITNMKMRSASLWLGICGGILMVLLMARGFRGAIMVAILFVTFISWIPNHDASYLGASSQIPGGEERMAYFKKVVQVPNTSATDLEMDFSAFGTPKLWAALISFLYLDLLDCTGTFYSMAAYIDKRQPGFINPITKTFPRMTLAFSVDATAIWVGALLGIPPLTTYIESATGIREGGRTGITAIMIGFYFFLAMFFTPIISSIPPYATGPALILVGSLMMENLLDIDWKDYTQAIPAFITISVIPLTYSIAYGIIGGIMSYVIFYVLLLIYDLLSIPLTGKNWRDVLAAAKPEFLKPMAVLEQEEIARNRARIDAMERQLEEMNVALAHAESSSISDKQSTDATVAKGVAEAVEAAHVPAGGPVGFETHESEQQKPQQQPGGPNAV*
</t>
  </si>
  <si>
    <t>C_200061</t>
  </si>
  <si>
    <t xml:space="preserve">MYAVLHGAEFIFDTDDDNFVLDGDAKFLPRSTKLPEGWTLNTPTTGATVFNPYPHWGVDTWPRGFPLTQITNVTTRTGVRPAASTNAPALPPRVCALQSLANADPDVDALYRLTGGLPLYFPPQRAWLAYPAGTYAPFNAQATLFDARALSAALALPVTVHGRVSDIWRSYIMQRAMWDLGCGLAFADPWVTQYRNAHKYLKDFSSELDLYLKTEGLLVVLNGLAFPPDWRFASPDAQLAGRVLALYVALYEHGLLEVEDVLMVHAYLSDLGALSQNEIDFALRVNDLSQPQQPQPQNGQQQQQQQAAGGSQLLPALPWHVTHVLSYLGMPYDVYVSTPDLPGAFPSSSDYTYFLQPHQVVHANYSRVDALLALPGWESTGFKGVHSPGKWLRQIMDMSTCLEAVLASNITYTHAARLRADTVLTNPLPVPPAELGPRDVVVPNNEGYGGVNDRIAYGSLEGMKAYLSLVESVPGFLSQGGRLANAESALQAHLNARGAAIQLRPLQPCRVRNYTSGRFVCDYWDHKTFQVCRDICDAWHAEVAQPAVRHRRRRI*
</t>
  </si>
  <si>
    <t>C_200062</t>
  </si>
  <si>
    <t xml:space="preserve">MFNRGNTRVDVSSEPGTSGRYPERMIDQLPANYPCAKLKLDQFFLQWLSEHQDLVSTLVEDIQAGRPIHAPTAPVGPSPLSPSTAHMIFASTPPISPSKTRSPGTPLSPARRSTTTLGGSQKRGPLVSIPQFYFPTQSSNAGQGSDPATRDFLQRAEAAYKTDGGAAGLGQKAFVKMMQEVCELPSMVAYSLFKRLTGCEAGEEEGAAVPRDTFIKFWTGRGLVTAPPPKRAFDSLRPDGQDYLTFADFWPMMECVLRYHPGLEFLAETQEFQRKYAETVIHRIFYSLNKCGSGRLTFREFRSGELMDALYALDRENDINKILKFFSYEHFYVIYCKFWELDQDHDFQLDKTDLAHYSNCALSYVIVDRIFEEAPRKFKAGTPPGKMCYEDFVWFILSEEDKTTDTALTYWFRCVDLDGDGVIRPREMLYFYEEQLRRLEGWNQEPVQFEDLLCQLHDMLSPAKEGAFTLRDLKRTKPQSGLFFSSLFSLHKFVGFENRDPFAQRAEAAEFTGLSDWDKFAKIEYFRLASEDDQQDTAGGAMDTDEQI*
</t>
  </si>
  <si>
    <t>C_200063</t>
  </si>
  <si>
    <t xml:space="preserve">MALEGTPVGVTVLELPRNAYSGGRILFQNPRSKQWAGDLEGQPLAYELLCCLFAAAGSAGADAVAAGGGGGGGGGGLAGRAGASAGAAVGEAGAACGVGEDMAVAAGVTPPHDASIRAIPQPPATPLVSAAAGAAVAAAMSDSNPVAPVAPAASTVAAGAAAATGAAAAAAAAAAAAAAAAAADGLDLLVAMLRDLEAGREFEMTVEVPALLQMPPGFPAAAMPAASVHVGSRGLPDLGGLHSLASPLLPGAPPLAAAAQHLVPSAAAGASHLSAAAAAGPGPLPQHARLLPSPLLRPAAAAAGCGGPGRAAAAATTASSEPPAAVLAAAGYFSGGGRAPVVTYSSLSATTTSGGGGAALPHISQPPLSSSVNRSPGSATAAPPARQTRLAASVGVPGCPPGLPPHMPLAATTQLPQQLQQPPQAQQGVGPGSAVHAQLLQSQQLQRRLAELMTFDSVGGGCQQLHDVMFSGGCLLATDDSVHDDGGGGGLDSEERRLLDALLLGTTDECSAAGPEQAAAAGAPRTSGCVRQPSPLAANEFGYGGAGLAPRHLLASGGITPVAAAAAAAALSVSTRPPSGVASGLLTWGGIASAAGGSQAGRLARTTSYSTFRVSSNAAAAAVAVAGVSGRGTGNSRGAAATAAGGGTTVLATGAALLGGARMSGNSSSGGFALPPPATSAVGGGGAFSVSSNLLAAASVGGRWHPPRIMTAAGIAASSGSASSRGGGASGTGFVRTLSTHQLSELPVAALMSTPTGAAPAASTSAERAAAGMAAASALDTAGDDAVAWPAVLVAPGGPLMPSDAAASAAAASLVLPLRAETVLSAADVTLTLLGLAAASASATATGASSGRNGVAAGLAAGGPPQQLLWAADISSELDLGSGPSDPTGPAAAAAAGPTAGATAAEEASAGGAFTLTPAAARRARTAATAHPHPHPHGRLSMSEQLHMPRPQAGLLDQAMLLAPTTAAAAAPPPGARQAGPTDPTANADPSWMMLGSMPTPEASSVAAASAAAEQAAFQPASADERLPGAVGSGHGSTPASASAAGAAAGSSEPPLLVEQAAGAGAAAAAAAAAAGGSTAPTMWSQASAGESTPAAATVGGFSSAAPSAFSQSMRKPSPFVPIGGSRRSFPVSAGSDSSLAASSTAGGGGTAGGGYVEESKGSNNSIMTRWHKIHIVRSRSPAPAAVGAGGAGGAGGAGAGAGAGGGEAAAAVATAGDAAAAGRDEGGMVKADGGRGGALTLTVTQIDVTEQVEAQARLAKLLEQEHRVIEYLALADTEGTTTLPGGSRATAVTTPAWPGSSLLNFKAGSVERMASLATWHEGVTILFADIVGFTSMCQTTPPLTVMAFLNLLYSRFDAMIDIYKVYKVETIGDCYMVAGGLVAYDDDGYKSVISGGEDPLHAVRVMEFAKAMLRAASDVYLPNSNERVQMRIGLHSGPVTSGVVGDRMPRFCLFGDTVNTASRMESTCRPGSIHVSAPTQARLPNEPWRDRGMTEVKGKGQLQTYEWAGDVDAPYDGKQLQRVLGLYV*
</t>
  </si>
  <si>
    <t>C_200064</t>
  </si>
  <si>
    <t xml:space="preserve">MPGAPIGIPPIPPAMPMPPIPIPMGMPPPIPPIAIGIPIPPIPPIPPIPPIAPIMYGGMPYGNIMGGRYMGYGYGGRNAPNGMGHACPGCGAMPAPGAGGGGADSDPGAGATPPGPAAGAAPPPEPGPMGAPDERSGVAIGASGCCAALPPPRRLPAVRRCCGVAPPPPPPGPGLMPAAARLASSPASTSSSSSPPSRPAT*
</t>
  </si>
  <si>
    <t>C_200065</t>
  </si>
  <si>
    <t xml:space="preserve">MADMDLMDFVIWLLTEVAALVPIRDAFCAVTGLRPLYNQYHAVLLGDVGFTDGARKPAAGVLSWAFLKMAEQFGVSSSSEAARQAFKAARASFGAGRGASGGNTGAGSADGGAGGGRLQFAAFVRALGLLATRKPLGVSDLGLGSLLEGPAVKERYRCTNCGKTHARYRLEDWLKLEEHLRSVGVPHPVRRYMPALPLLNARNLRATFHRLPAAANSASRGGGGGGGSNDWDSSDDWRRGGGDGDGGGAGAHQPGAYGACCCLFRSLSVMELPAWLRLCGDCDTIRASISHPGSGLTPAKLEAAFAAAASIGGAYLPDDSAGIHDIPITGAAAGGGGGGGDSLSLQRNRLGAVAAGGEGGERAPKRSSAAYQQANSEPPRLHEVRGPASAAAWLANARSLPSSTSAASGSAAANTNPYLSGAAGAAAAAAARPGAQQHRSARLVLTFPQFLEALRLVAEEAGGHPTTTPLVEQYLLRICCDVAAEGCPRPDPTTQAGTATLRRMMAAGGGAGPSSTDDGISSVGGGHEDEDEASHYSSLPLSRHRQDAEEMSSITSASTSTKYTYDDFTPPDSDLYTSASSSRASAVRRQQHQQQSQQQQQRRAAAGSSVASASTAAAAAAGEAQKPRAPVNRTASTSSAATSSTKYTYDDFTPPDSDLYTSRCKLCTSE*
</t>
  </si>
  <si>
    <t>C_200066</t>
  </si>
  <si>
    <t xml:space="preserve">MRSRRASNSSGGSAPASAAAAAAAAAGTAGTGPGGGGGGGSRSATPVQRRPSEASGGGGVDTHGTPSRRASDAGGSVAGAGRPPQTPPPASARSVGSGGGGRSTPPPPPPPMPSLSPGESLAAARAAAAAVDPKDGDGGSGRSLWRRRWRRQPYIAAVGRWRLGSAAATVAAGPTLCESKLGRSRRGGGGSRAVRGRHGGGDATTPEQQRRSREAASAAHGGDHDARAGRPRRCVAAVGICPVAHAGDAGAGCSGPLGAG*
</t>
  </si>
  <si>
    <t>C_200067</t>
  </si>
  <si>
    <t xml:space="preserve">MAAFSTLACALPPNSDALNSTRAS
</t>
  </si>
  <si>
    <t>C_200068</t>
  </si>
  <si>
    <t xml:space="preserve">MSGPKNPTSEAPTDAEPQHPLGEPQIGFNDVFSLRKPRDAGAGLASGLKSIAKGILGGAAGLVAAPIVGASQGGVTGFAKGLASGVVGAVVLPVTGVGVGAVQLVRGVINTPEAVMQSSQGKLWDESRREWVEKDAIVSLEPPGTEKDAGGYRRPQSGDDYYAILGVEHNATPDQIKKQYYILARKFHPDKNPNDETAHEKFQKLGEAYQVLGNEELRARYDSHGAAGLDVNFMEGGAFFNMLFGSDQFEHLVGELFIACAARSGGQVASAEMAREQGLRVSKLCVNLKTLLKRYVEGDEEGFVAASAAIKVYAAQQKLEAWQKEQDRKQAVAAASAAKEGAAGEASKDGAAGSAAEPKAEAGGATRAAAPDAAAAKAEGGAGPSAGKGPSIEELMERQRLEEATLPLMLEAMWAANVLDIQNTLKKVCKFVLNEEGVKKEELTARANALKVLGGIFMEAKAPESANQRDAKRQMEEAMIRVVEKRAQAEEDESGSEQAAGAGRS*
</t>
  </si>
  <si>
    <t>C_200070</t>
  </si>
  <si>
    <t xml:space="preserve">PDTSSPATCRCVLRSSCPGRYSKASNTPGRCYPAAAAAAAAAAAAAAAAAAAAAAAAAAAAAVPAALFPLPTPSTASRALALQSHSIYNRPQARVPSYGGPGPAAHGNATHPNAYTRQPPALWCTLPARHQTLPAGV*
</t>
  </si>
  <si>
    <t>C_200071</t>
  </si>
  <si>
    <t xml:space="preserve">MAFATAEHWEESTASEADHRDWLCSYSTLRKIVLDLLNHWPPPLPNILLVGTGISTFAEDLYDSGFKYITVLDFAASAAEVHRQRAARPARTGLRVVQRSVDEAEWPELDGTPDGGREFGIVLDKGVMDCLLTARDGIDRAGAAVANVFSRQRRDMYCITAASAAGLSPVYWHEFKVKRVRLPALEYAATSTLPGPEQHDGKYSEIYPVAPIWTYFAVSLSNVIATTCQYEALKYVSFPVQTLGKCAKMLPVMIWGILMLRKKYKAADWGLALVITSGCTVFLLTGDVKSKVSESLWQSSIYGLALMLGYLGFDGFTSTFQDKLFKGYNMTTYNQMLYTTMCSSILSMLGLFSSGQLPLAFSFVNRHPDALSSMMTLSVAATVGALFISYTIKTFGALVFATIMTTRQFLSILLSCILFAHPLTGGQWLGSTMVFGALYYQGFAKKDGGKHGAKTEAPPKDTERGEAAAQEEPLLGGKQEEK*
</t>
  </si>
  <si>
    <t>C_200072</t>
  </si>
  <si>
    <t xml:space="preserve">MRALSPAGAAWQHPTALRVSPTGSGASDGPCFLAVGADVSGAAAAVRPAADRRTRSTPCSPSPSPSAAGTDSESEQQLLEDPAACVSRVVQSPSKGGPGLLEKMKLAQVLLTHREALNPEQVQMVVQHLSSVLQSADAQQLARQVAAQQLRPHHQHHQDLADARHQGARQPTSERRLSAAAGCGALPIKVSDEAIAAAAAGLTSAGHGPARGAASSSSSHTHGSEHGEPPRATASSSPTAAAALSRAHPSTALHLAALRLRSVQRCGSHEDEEVVLGRAAAGCGGVARGLLHSNSRECNHNDDVANLCHVLPPRFVSTAASGASSLQSRLPRCSSSELHVHLSAQQLPTPSAPSPAASLSPELQYPQLHSQQQVLHPGATAWPRRSSHGMTDTPADRVHDGAGQADALLAALAARAAAGGRALGGTGAAYNALDSAAMLQRLQAQHAQLRARPHQAAGQQPQPQPPQRQPQHQQRQPQHHQQQYQQHQRPQQHHPLHGGVTSPAPQLQHALRWGAREAAPAPAALSLLTAVQLQHARRVGAGVGAGAATGADGYVVISRQGMHRSGVRGAMLGAPEGFSDSKAAPAAGGLGYMLSH*
</t>
  </si>
  <si>
    <t>C_200073</t>
  </si>
  <si>
    <t xml:space="preserve">MLDSDSDDEVPGVKGAAAARVVNEMEVEKNARAQAAAQMEREAASYSRNRLTRLLDEVANWKRVEGERLLREGERLKMLDELKKMNITQLGVLLGPDSALLKEITRLQDMYTGNLEAVKGQADQHTRAVLDALQAAGETALAVKEAVVEAAIKQQDDVLELVERVAPPVPPPPPLHSPLLSLPNQTLYGGAPPASDLLSPTWWTSLLDPGRRQQVEADVTAALHGGGPDGAAAATLPAAGGVAAELLAHQVAGVASAIRGSLDTPGTREASVSAITQAARQVSAKLDMAVRDYLDRTSGVATAPGTGADVGAGGTSIPVSDATLAGMSLLPQLGGFSGGLYGAGTGGAMPAAAPGDPWIARPVQLPPVMLSDGTLLQQPLTAAAVLQPPAASTLGSALPGTASMSGASLPHGTASVVALGTPAAPTAGTGSLLAGFPGLAPPAPPTLVAVQGALPAGGASGTALQNLPTCNPAYLAAPAASYAGQGVGAWTAAGQPMPGTAGGMAVANGGPMPGEGLPCRLSVHMTEVYPGSADLARSAAQAAAAHHATTSVYRDAVGATAAAAAATAAAAAAASSPRSDGSHGAVPAQELGDYERARRSSGGGRPMLSGRDGDGDGGSVLDVAVSALTEDLLRLRGAAADAVADLAAAAAVTAAASPPPSPPRSGRSGRPPAASSGASRRLHFDTQSINSDRRAQPGSSRVSGAGSAHGGGGGGGGGGGGGGGGSRRVSSSSRRADDPTEAAGSQDRRVAREEERPPQQQQQQLQPQQLQPQQQVSGHYLYSAPQQFFQLPPTGANGASPPAMAPPGYAPAAAAAGPGMQLMSPAGSLQLQAAPQQAASLSPYRQQQQQQPLSFPGMMPAFGSGGVGGGSSTYLRIVF*
</t>
  </si>
  <si>
    <t>C_200074</t>
  </si>
  <si>
    <t xml:space="preserve">MAAMLASKQGAFMGRSSFAPAPKGVASRGSLQVVAGLKEVRDRIASVKNTQKITDAMKLVAAAKVRRAQEAVVNGRPFSENLVKVLYGVNQRVRQEDVDSPLCAVRPVKSVLLVVLTGDRGLCGGYNNFIIKKTEARYRELTAMGVKVNLVCVGRKGAQYFARRKQYNIVKSFSLGAAPSTKEAQGIADEIFASFIAQESDKVELVFTKFISLINSNPTIQTLLPMTPMGELCDVDGKCVDAADDEIFKLTTKGGEFAVEREKTTIETEALDPSLIFEQEPAQILDALLPLYMSSCLLRSLQEALASELAARMNAMNNASDNAKELKKGLTVQYNKQRQAKITQELAEIVGGAAATSG*
</t>
  </si>
  <si>
    <t>C_200075</t>
  </si>
  <si>
    <t xml:space="preserve">MAPRSDDEDGRRGGGSRRKDRRSPSPSSSGSSGSSSSSGSSSSSDSDSEPPRRDRGSDRGPDRRESEREREREERPAGDRPSGADKQRAEGEDKDAAGASDAAPPAAGPDAPKESERAAGDDKAAAEAGPDGDQPRRSVFDRLGGGAAGGGGSGRDRERGGDRDEDRYRSGDRDRDRYEPERDRRRGDDDRYRRGGSYDDRDRRDRDLDRDRRDRDRDRGYDRDRERERERDRERYRDDDRDRRDRDRDRSRERDRSPRKRRRDDEADEPRREPAADAADAPANGGAVDAGAAAGAEGAEAVARKPVALGKTGGVYIPPFKLARMMAEQGAQDKASPEYQRLTWEALKKSLNGIINKINTVNIKNMLPEVFRENLIRGRGLFCRSLMKSQAASPGYSPVYAALVAVVNTKFPELGELLLSRLILQFKRSFKRNDKPVCTAAAKFLAHLVNQTNLDIFRVDPDYEEEERKYAVIAKEILGDEEEEEGGGGAEGAAGEAADDEDSSDDDDDDEDGGDPGSGGGGGSGGGGIHDATATNLVNLRRTIYLTLMSSFDFEEAGHKLLKIGIQPGQEIELVTMIIECCSQERTFKRFYGLLAQRFCYLNRAYAEQFEDCFRKQYAVIHRLETNKLRNVSCLFAHLLATDALPWSSLSCIMLTEEETTSSSRIFIKYLFQELSSTMGLVKLNQRLNDPAFSPWFEGLFPRDSLGNMRFSINFFTSIGLGGVTDVMREQYKSAVAAQAAAQQQQVAKRMLGSGSGSDSGSSSSDSSSSDDSSSDSSSSSDSDSDDSRGRRRSKGKGKGKKSDKKKKSSKRR*
</t>
  </si>
  <si>
    <t>C_200076</t>
  </si>
  <si>
    <t xml:space="preserve">MLGRAGAASGGVHQTYATLGSLLTSLSRAAPHTTTCDSLRRISQLAFEEVNAGASTAEHPTASPDRTLFVLHGLLGCGRNWRSWAKRLVEGAAAAAPAAGGPWRALLVDLRCHGASARRVGLHPPHNMATAAEDVARLVFEQCGAAAAAASPSAAAAAAAAATTAAAAHRRHGQDEGPTCAPPRQLWVLDSQPGLVAAEQDAGTGVSRVLQTVHSVPLPIPNRAWLLKRLRESGLTDALATWLASNLAPLHEAPHSHSHSHSHSHSHGHSHSHGGAAVGAAGAGPLTWTFDVAGAGALYMSYRTTQYWRTLEAPPPGTAVHLVRGGRSDRWPEDQQRRLAQALAHAQAAATAAAGAGAGAGAGAGAGAAAARVAAGTFDLHVLPQAGHWLHVDDPNGLLQLVLPRLVAGQ*
</t>
  </si>
  <si>
    <t>C_200077</t>
  </si>
  <si>
    <t xml:space="preserve">MSSPPPRVGAGSLGGVASAEKKTSPGPTAVRTSTDKRSMELTRQPTILRMPSQKRQDLFDSEEFDPVKLVNTLYPDEGSLTDLDRFIVVLKKQIQSVDQEIFNAVRSLARRLAAVESKLQAAVLDDFKILVGGPQQDTSKMPPENLERLATACLVVDALGKKVQDQVMDWMCEREMNIYQSAFGGAAGSGTLAAQQADDRGAAEVAAHATRLDKFEQRFAWFRQRLDAKRELWGVFPAHWRVPQMLCLTFCKITKAHLKRILSDEEALSGLRADVGPLVKAVVATNRFERDMATAFGGGGGGGAGRQGGGEEGEDEEGAADSVYVRLSEEDERVVCCLLATAEFCRDTTEGLAGALAKDVRSQFADRVDFADEEAAFQGVASACMAVLCLGLNTRLDGGLLEMMRQRWDAVEAPGDDSPFVVSLRKVLLDAGPRLGTCLDAANASFLCDKAARMFVPRLHEALFRLRRISDKGMLQLAIDMDSLRRALLELPKLVQPPPPRNPTHTAAQEEQEAQRTDLLALYQARAAGQAAAGGAGGAGGAAGTAGGARGGPSVGGSPGAGGAGGGESGLASAAASNLGTFKMSMNNFTRELAASIPFAGKRGGGADVIPGSPAAGSSKSLFSKTGPGAPSGHFRTGSSDANSAASGTSAFFKETAAKTKEGFAKIGNFIRVANALSGDHRPGEGEGH*
</t>
  </si>
  <si>
    <t>C_200078</t>
  </si>
  <si>
    <t xml:space="preserve">MSFLADFWEKLKKGDYRAIDIALTAALTLGATISTGISIYEVYLKRQTQAAARASWPLASGEVYGVDVVLDDLKRKLLRPVQLRDWYSRGLWRLPKGVLLYGPSGTGKTSLAKVIAKGGQFRFLHLSAAAISDKWIGEGPKRVRAAFSLAHRVAPCIIFVDEVDTLLSRRTDANQPGGHEAYDQVKTEFMSQWDGLLSEAAQLSGVVVMGATNRRQALDPAVLRRFTLQYESGAPLAG*
</t>
  </si>
  <si>
    <t>C_200079</t>
  </si>
  <si>
    <t xml:space="preserve">MAFTQAPTLASIHASASSCPRALLAAPRAAADADGAALLAAPPLLAVNGVYCAVTVLQIPGDVLYQNPRSLAFFGDLTGQDAKGRNLGILLLQALLQCREQQGGGGGGGGGAAAADGFSGGGNRSSVCQGQAGSDGSAAAAAAYAPQLQPQQHQRGTPPAAVAADGPRVVGGAAAVASQRANWADGADGARAPAVTGRLRDLIDTLRAGEEFEIVVQVPEPMNDLAAVLEAAAGGSCYDSCGGAAARRAAGGDAKPHGAGGGLTAAGGAAGDGGVRGVPASLAAAYRGRATGGASGGWLAGYTQGSAGRRMSGGEAAAASGVPSCVFPDAEERALLDALLHSEQPCTSAAAAAGSSAAAAASGGSPPSLRPVGGRPPSSAVNVRRRRQQPRRSVSSTMPPPPLLLMAAGVGPPQPATLGVPKLLAAHLDTADIANDGTWLASAVGMGGGGARGGRGAGGSGQQWGTSTTGPGTELVALGSAGVAGVPRPGSAGAGGGGWSSGMVRKDQPQLLLLPYEQLHMHTHAQPQQHMQGSPHVGGGGGGHSHSRARSTPAAGGGVRGVEAGEAAVLQQGVCLSGVPPAAPAAGRDVGSAWAAQDEVGGGRDADDDAVDTAADAAAAPASCTGAGDGGGSSLEGGGVAANCSSQRMQHLQLGTHELTPPSAVSVPQVTATTLSSGAGGTARASSRGVSGGVISGGGAGGSAIEHSLHTATTGDTAGSGALAFPIPLFELTSLADSGQVDSGQVDSDEESNWAIASGGTGLLAAPRPPSAPLLLPTEAAAAAATQQAVLMRPARVVRRTAGGGTEDTDGSGVSSTSLLPPDTQHEQPAAAAATGTAAAGHGAVEGDNDGAGAEQAQLSSGRAHRPASAPARDVLQPPPLPRQLAAAAALVNVSITGAMAPSRGLSSPSDHLSPFTRTYAPSEGGGPSPRPSGARAADSAAAAGTQGPPRATAALQVGLPAGAAVSGGGGNGGTGAATATAAARGRGISVGGGLLTPLSPAARDAAPASGALQRLMEEALAAAAARRRQAALGRSSSQMSLSLALPSQLCAGSIRAGSVGMASPWDTPISFAGCDSSNPTATAHLAAAVATGNTAADGGGLSYAIVGGGSSNHTGTGVGEGWASSAAAASLDRGSSVSAAAEAAAYAFGLVDPAIVNGGTGGAAGGGDPQQASTCGGRRVHCLLGVGSGGGGGDNSRGDGRGSSSRLGAQAAQQLLRLGSGGCQQLPHSHVAAAAGTSTPPPASALMPFEPVTAAEEPPRPLVTGQPLRCWSSLPAEGISDLAALAASMRNGGGGGGASGGAGGGAVMASATISSAASAASCAGGSDDASLPMLFMTPGLAAAAAAPPPPTLHQQHQQQVPQVPQVPQQQAPLAVTAAAAGHPLLLPAAIMGRAPSRGALLGRRSSGYARAPALRTIPDDERVWPGSHASGVGGVGGGIGVGVGGGGGGGGXXXXXXXXXXXXXXXXXXXXXXXXXXXXXXXXXXXXXXXXXXXXXXXXXXXXXXXXXXXXXXXXXXXXXXXXXXXXXXXXXXXXXXXXXXXXXXXXXXXXXXXXXGVQ*
</t>
  </si>
  <si>
    <t>C_200080</t>
  </si>
  <si>
    <t xml:space="preserve">MSGGGGGAVSGGYDGQQRVSPTAASALPTGPAAAQHRPNVRSVDAPRTSRFDNISSGRASGGGPAVADGSTDGGGAAPHLVGTAAAAAAAVAVAALANASQPLPIPARGAAILRIQTSHGGGGGGGDVLSAANGDDASSVDLERELLFDTVSIRGGADGDDTAGFGSSNAAGATFTTSGPGLLGFSTSGAVGAVAAVRRHDDGGYDDAGGGAGGGNASGGEYRGGTRTDPASAIAKALFASAVDDSTAGAANARLVMSSGGLARQVLPGRGRAVVSSVQPVAAVHLLAPDPPSPPPPPPAPTPTFSHMSTAQTPTSTMMGGRIFIRSSYGAARVRTSIDYDAAMAAAAATAGANGGGSSLYGGDSAKRSQRCASTSHWQEGRGMLAGTAAAALLAGAGSNSGSGGGGMVAASVLGSVSGLQQSVEGRGVAVAPAASRGGGSSVGCYSPSSGGGGGMRPQTSTHSYYPTAASPHGNSGYSHGSWAATDTGISLYGTGGAAGGIGGGGGGSGSGSGGGFVSGVRGGARPHSSRRRLVNTSDRLRMLVTSLTQIQQQQQQQQHMLMTQQLHTLQAARASTTAVAALATQTPLHTLGGSRRRAASGTVAVAAALPAVMPQPPSTSGTPMLLLSSATATGESVANSTAGGAHASSHGGIVIGGGGGGFGSGIAHAAAAGSGSGLCCSIGETSAAVPAPAAVGGAAAGLPAPAPADDVGDHLPAARMVAVSAREASSSTVAAQPSSVGLGPVLDRFSAATAVGSHAPWQSQVFSAPPPTAERATAAAERQGSAAQQVMAPPPPPPPPPPPPRRVWHKVHVVLSSAEGAAAAERGGQQGGGDDDGGGALTLTVTQIDVTEQVEAQARLAKLLEQEHKVLEGIFPRHVIEFMTLSQLQEAAAALAAEEAAAAAGGGAAGSSSLFTFKAGSVERMASLATWHEGVTILFADIVGFTTMCQTTPPLTVMAFLNQLYSRFDAMIDIYKVYKVETIGDCYMVAGGLVAYDDDGYKSVISGGEDPLHAVRVMEFAKAMQRAARGVRRPTSGEPVQMRIGLHSGPVTSGVVGDRMPRFCLFGDTVNTASRMESTCRPGSIHVSAPTQARLPNEPWRDRGMTEVKGKGLMRTWEWAGDMDAPFDGDQLQRVIGVYL*
</t>
  </si>
  <si>
    <t>C_200081</t>
  </si>
  <si>
    <t xml:space="preserve">MCVCVAGAALSDGGRGTAAHADAAAPDERSAVGRARVARAPKPPPPRWRRPGAEAAEEQPPLFQELFPQPFEVTCRGRPGVFDPAAFTVLCRCDECAGPQQPQVQQQQQQQQEQELPVEQRQQGGQGEEQQVPGGDRGRAVLLTPNGWEAHCGSRNKKWHQARAMYLTWLDEQQQPQPPRRRR*
</t>
  </si>
  <si>
    <t>C_200082</t>
  </si>
  <si>
    <t xml:space="preserve">MIANLNAMALSTTPMAFDAARDYLYQEELYGLEGRPIADPSVAAAAAAAEGGEGEGGKEGGAEAAEAHDGDDGLDRHFGPQWVLLKFDQPITAPKVNFPGGLAPEGRSAADNAITLRCKRYVFDPNAKKVLRQ*
</t>
  </si>
  <si>
    <t>C_200083</t>
  </si>
  <si>
    <t xml:space="preserve">MAFAAGLMVGAGRRIFATTLSTLQAQASSASRPLASENNVFNVVRRAFCYDINSRTKPHLNVGTIGHVDHGKTTLTAAITKVLAETGGSTKVVAYDQIDKAPEEKARGITINATHVEYQTEKRHYAHVDCPGHADYVKNMITGAAQAGADTHLPIRVLAHSLSSPPASLCPPSCQMDGAILVVSAADGPMPQTREHILLAKQVGVPRIVVFLNKCDVVEDKELQELVEMEVRELLSFYKFPGDEIPVVRGSALAAIKGEKDDTVGKASILKLMQAVDDYVLVPERATDKPFQMPIEDVFSIAGRGTVVTGRIEQGIIKAGEDIEIVGLKDTIKSTVTGVEMFKKSLGQGQAGDNVGLLVRGIKREDVSRGQVMAKPGSIKTYKQFEAEVYALTKEEGGRHTPFTTKYKPQFFIRTADVAGQITLPEGTTMVMPGDNFRATIDLSAPVALEVGLRFAIRDSSKTVGAGVTAEEKSKEARAAARRERRAKKRQGLETSASGSSSAETSPSPAEPTAAPSPKSASAASSSPAASSSSSSSSTTSRPRPKKNTVSGSTTTGRTSSSSSSNTSSGNGSGGGGGFNFGAVGATVLGGIGAFLGLQQFGKTSDSSKAAALAQAVERLGEKLEDKEKEKEEVKAVLQSQVEELKEEKEAVMQAAKSREDELQAVAVESQAVAQQLESEVAAARAAIQDKERKMLELEKQIAKMKQQISIGKDQLLATKDMKAQVAKLESAVNTASQQLQQRAQQLASVKASLDEQTAEVAARQEALEAREAALAAARQQAEELEAKNTVLVRSRSVELGKMQDLKQALNATRAQVTTLEKQVKEANVALAVKSAKLRELEVQVPALQKELATGKQALEASRAELLAARSAASDLEAKNTALIRQATASLSREGDLKQALNISRAESAKLDDELKKAKAGLAAASTSASEANQRLTVAEAKVRETETQKAALVRDAQMALSRASDLKQALNVFKEKSAKLDGELKSARTQLAAATSQAQAANRQWQDAENALREAEQQREKLVKTAQVAITKSTDLKQALNATKQQATKLETEVKQVRGQLEAVGGRAAEAEKKLTSTSSQLEAARAEREKLGSKLEDQVAKARDAMKAAEERRAAAEKAMVNMQPSCCPAP*
</t>
  </si>
  <si>
    <t>C_200084</t>
  </si>
  <si>
    <t xml:space="preserve">MIVVQIDFEKAFDKVPRPLLWLRLREKGVSGRLLEAIQAAYEKVMMTVKADGKLSAAFEATQGVKQGCPLSTELFGLFIETLAEYIDAHEDWLDTASTAGTPELNGKKLSLLMYADDVSLLATTPERMRHLLSLVDTFCEAFGMKANVAKCERLVFTSDDQERRRLNDECSGLRLAGQPIPAVDKARYLGLVYGPGRAFAACRETLCEAARRAMYALTNRLNRLRIFSPDIRMRCFEVQVRSILAYGCEVWGPDVLAEMLDGGPPPRRRDSNNLAHGPFEACLKDETVKLQVQYMRMTVAPQVTQPEVFGGRQHAHVGFARATTEGEAVWQQASVYV*
</t>
  </si>
  <si>
    <t>C_200085</t>
  </si>
  <si>
    <t xml:space="preserve">MEAEDALIQEVPAEEAVAETAPTNGNTPIEPDLASGNFIKVSAKGNVKAVAGKIAHSAREGEVPAALCIGPECINVAIKAIAIARTYLQQDTIDLSFQPAFRDADRSKKSLALYIAKGKARAPISTVDDVEMPIGSQSKPQVVAGALAARIREEKSVCLTAIGIDAVSNAVLAIGNARLYLEQDRKDIRALPSFVQVHKNGRDLNAVRFALVVENI*
</t>
  </si>
  <si>
    <t>C_200086</t>
  </si>
  <si>
    <t xml:space="preserve">MAGLLKPRAATILVGALRQRFPNTVIHVHTHDSAGTGVATQLAAAAAGADIVDCCVDSMSGLTSQPSMGAIVNALHGTPLDTGINPRHLLPLFNYWESTRELYAPFESNMKVFDEYMTHVLKYSDLIEKLPTRAFLTPLEEDEEVEFEIAKGVAANIKYKAVGELQPNGKREVFFEANGVPRVVEVGDKKAEQVMGKKAVREKADLAVLGSVGAPMAGTIIEVSVKTGAMVKPGQQLVVMNAMKMETAICAPVSGVITQVAVEKNDALDAGDLVVYIDTTAVGAVEDPLSSGSDDDDEVQPEGGKKEPAMAAVQKAHGANMSGAKRLRFAAMV*
</t>
  </si>
  <si>
    <t>C_200087</t>
  </si>
  <si>
    <t xml:space="preserve">MPSPPFCCCVLPRSARCSLYQVGQCCAGTVCTMPLECTSRGSRSECLPECRTQTLKNLTRVEFPSKFGMTPGFEGGKKNKPAVVVMQEWWGVNAAIRDIAMHVAEQGYRVLVPDLYRGRVAVDRMEAVGAAPLRTRPLTTCPPLHQPATPHPPRPRHRTRGVDDVVSAVQYLRATGSKKVAILGFCQGGAMALCGAQFAGVDAAIPFYGIPGNFTGCDPVKIPKGVPIQAHYGTNDTSFPTSRVVPLYNAMTAAGVYAKLNLYEGLPHAFLNAITPAGRVLFSNGNPVGFNFPSEKLVTQAFSRMTNFLRLHIRY*
</t>
  </si>
  <si>
    <t>C_200088</t>
  </si>
  <si>
    <t xml:space="preserve">MLLHDDIWLCLRAAQRVKTAAADVQGGGDPRQQPAGPGAGGALDGGRRSGSSFHDASSVPGADVFTWAGGVFTSAGPGLLQDLQLQQGQGEGEEQLAAGCDVRVFAAGAPAEGLAGSVSAASPEVGSCVLRCAGLASVLCLASREAALVAVVRKGQQPPELWAAPARGHSGGGDPRPQPTGPGADDPRPLWQVPMPAVLPGGLLTWDEYTCCFAGGADVLPPVLRSQALPAGGGGGGAASPLPVQLLVGEPPAVAVLSASVSVKPAAAAEAVGSAAGGGGGASSLMCARLATELGLAHGEAVQLIWVDTQLAKVKRGPVRRASQQPQRQLGGSAPQPPATVPSAQAAWPLSATPAPERLGARAPAAVPAAAQSPGAASSAAGRGKPAGGGSIKPVHSRATPGGAAASSSSTRRVRDGSATMRLMRLYNGDRLMGVSALQHALGRERFQRWRKEMRAKAPRAVTVELLGPRQGAGPVRLPALFDRKKSGSDVPVLRVPGLTRSGKLEVGALVEVRRFRIRGSVFELCLRAVQAGGNKAAEDLPPLGVATEQSGSSSSTSSSTSSVASASTAPPADAAQPHATPPAAAAAPVHSSLRRRRRGGQHSGLLTLDGQGRFIGMETLRRVFGPAGLERIQRLLLKARYCDQRVIVVNPCTGGRSGPFPGALRINKVGLALPTVYLRSAHLQAEFGLRDGDGLRPRRAQRGDSCLLVEVVRAGQGQGGAGSSGRAGGAGSGSGGIGVAAGAARGTAAQPGKHQ*
</t>
  </si>
  <si>
    <t>C_200089</t>
  </si>
  <si>
    <t xml:space="preserve">MEATMRLDACGVWIGLRALQQVYGPERLDDIRRSLLERPYDQPIALFDAQDGRITARYRGALRGHVPDSTCKGPPSPRLKIYDRTDAPLLWSAYLFARLLQLRPGALLRLRGFDTDGHTLVVELVSAGGQVSGGGGSGIPAAVRLASSGSWRGKAAISGAIGEETLREMERLIADTGRPYPLTIAVLDPDTSVVTDRYSGTLRLKMSTSCAAPLISCAKLNRHQRLWPGDELLLRRYDGASRTLEVTVLRRSGGSSRERPAAVYTCSEGAGTAAGAKAAGTEAPPPPPLHAGSAAASPSRSSAGGGAPPPQHSTTATDRQRQVAAAAGRTTASGAGALELQAAAPAAAAAAMLKVQEVHPCAGGSVNSGPGAAAVTTLIDTSSSTGNSIAQQLTMRMDNNYDWIGLGALQQVYGPERLDDIRRSLLQRVAVPA*
</t>
  </si>
  <si>
    <t>C_200090</t>
  </si>
  <si>
    <t>C_200091</t>
  </si>
  <si>
    <t xml:space="preserve">MSGVSSTALPCYPWSGTGDDEDDEEDDEEPESLRLLRAAMQKREHHLEERGKQLTSLESGAEGAAPPGSEAGGPDTHAPGGGAGTGGALGLAAEAHSANGGGAGAAASGPAEGPAENAAQERQRVMAERERQRQEAAARAAAEAAAAEERMRRMEEELEAQRREALAVLEAERAAEVERRAAEEGAAAAERERLAAERAAVAARLEAAAREAAAREAERAAAFEELQREVLKLAIRHMAAWRIGRAWRRYRRGPARAARLAAVVAIQAAWRGFVGRRLAGQLRKQRDVMRSLEVGAEAASKGRLDELRVAAERAKELGERERAHTEXXXXXXXXXXXXXXXXXXXXXXXXXXXXXXXXXXXXXXXXXXXXXXXXXXXXXXXXXXXXXXXXXXXXXXXXXXXXXXXXXXXXXXXXXXXXXXXXXXXXXXXXXXXXXXXXXXXXXXXXXXXXXXXXXXXXXXXXXXXXXXXXXXXXXXXXXXXXXXXXXXXXXXXXXXXXXXXXXXXXXXXXXXXXXXXXXXXXXXXXXXXXXXXXXXXXXXXXXXXXAAGDVAAAKHVLERRKRGLAAELKQRSAAAGAAEVAAMAAEARRLGAEAEAAALEAALRQRQLGLQSSLEAAAAHDSISAFTALLRQSRALGMPLAMLRSAQEALSRRQAAARAALAAAAAAGTLHAFLCARGSAVRCGVGLPELVAADRVLAGRRRGLASGLPEAVGRLCREAAPGGPAAGRELADVVAALGPALGLGNPEELLGRAVSEEPGSELPLAAADSAADATVTGAGAGAPKPQTSAAANGSDGRTGVGAYPAPFADTLPATPPAELAAGASSSSKSGSSGAGVGLQQRASQAAAAAQQSAPAQAQPHYRTGGAAPRADARPITRPTGPSGPLTPLDRVSRLDLGLERLSSLAGLDVACPGLRILTANVNQLTGLEGLAGLSRLRELSLKDNHLDRLPQQPTAAGGGGGGGGGAGPGVPPRSGCLPGGVALRRLALDSNQLSGRLMGLEACSGLRSLSLADNGLEDLGPPLAAAAAGGGGGSGAGALAACAHSLTLLSVAGNRLTSLLGLSGVVGAGGGGGGGGPGAAAAARAAGLHGGVGVGVAGACTALRVLDVSRNRLTCLEGIQALVLLQSLNARGNAIRALPQPLCLPYLTSLDLSQNALTAFACAVVTPAGSAATSTGAGRSGSSSSGSAAPVLLPALQALNLQDNQISHLRGLGPLPCLASLDLSFNSLPSMASLQPLAALSALTQLSLNDNPATAGANAEVAALAGLAAAPAAGIAALRAGGNAEHAAAAAAYRDRLLTLVPSLQELDGEPVAAVERREYAVRSAAAAGPAGVAAAARLLRSGGGVGGVYLAVAVPTTSEDWLSGCERLWQATAPHALAELHRQQLAVAAALAPSGAAAAGSSTATPAQVLAAAAALAAGGSAATAPQQRAAAMLDSPELDGAALRVFRPIARAVAGQPVAGTTTTTTAKAPVRGVGGGRASLAAAVPAELLAAELESRYEAAETALRQQQAEEMRRLLAATSAAVAAAGPGGDVAPLLVMQTSYFRRRLARDAGGAAAVVQAYWRGLRARRLAALLRSEQHQARCRDAATLIQAWWRGHAVRSSPDLAAARAAAAAEKEARRLELERRRNAAAVTIQARYRGHLVRRRLRAVRVAARLPPGGGGDGGGGDGDLDGLMDSGELDDMMAFLQPLDKMFGEEDAAAAAMSAAMSAAMMQQQQQQQQQQVTAWGAAPRAPQAAMAAAAPPPLPASTLTATAAAAVGPWLAAAATAPPPPVQALAHPLGGSGSPLVPVPHHGLAAGAAPQSHLLAHGPGHHTAAAAGAAGAAGVLPPLRGSAPAAAGSPRAAGGGLPPLNAGRPLPLNISDSAGEQPSYDNRRRTSGAGDYGAAGSEYGAGSAYGGVPASTPGSTVSPNAEEKQRRHLERLRKLMAEWGFSDLATAEAYYRRTLRQKQGENRKKLEDKYRDPAQXXXXXXXXXXXXXXXXXXXXXXXXXXXXXXXXXXXXXXXXXXXXXXXXXXXXXXXXXXLRRRPSRGDVRGRSVPANAAATAPPVPPPLSQLPEPLAADAIPPLLQWAPRAQLRPVAVRFILDQHCSSAVLEVVSAAARLAETPAPEPGPAAPRRAVVTAADLAAAVLAAAHPDCAAAAGVLHYTCGMPLLQCEALLAGRAAAERDREVARRGSREVGCSSCSGTGSGGGETVAFTSGALHFLSEAYRWSVFTGFDAVQPCHLLWALAADPRASYSRGRTDPLDGGVVAWSEWEPPLVGLLEAAAQWPAPAYEQLLGVLRRSLAAAQRLAGEPQAAWQRQRERRVGWPQPAGTGGVGGPAAAAAAVGPLRREAELLVGGDEAALALLQRLATPADVCSYLAECRGRGAVPSRRQLIALDRLLVIASASASASAPAPSSSASGGPHPEAAAIPWALVAQTLVGVAALGFQLSIEALGTLRRAAGPPPAPPPECNSHTRLLTTPSRAASVASGAAPPPQQEQQPTVPFLCELALAGRFHFSPAFEVFTPITELPWAAVAAAGSSGGSNSSTPSYSSSSYGVGAHIAVHQQGDDASAAAAQALLSVCDVMPGVNWQRVLAGALPACWMEHVAAHVLLLRRRQRAGPEAAAEAEADDAHLAYLASLPARVFHPQAPANLWSGEDLLACLPPELFIRQRPLLPHGQHGSPLTLRQAVNLLQSCTALVEARGSSGGGRSKTDGRGSSSSSASGKGSAGASGRASGGASANDTSSSYSVAALSQLMSEATAVIAAGCSSVHASRRLQVEVAQAYREAGLPLPEGWLRLLAAYQHVGAAAATAKTMGVVLEAAAHVAEVAAARLRAPDPAAATATATATSEARVRAGAAAERGAAKHGGTVAAEAAEAPVTGCALLPASLLVEDLATLVSVHAQSPEGLMQLDDTRRVLGDLGRLAAAGTEGGTAAAALRPWADRLVDVCWKGWVFGWNREDWPGSEDEHGWQDEDEEARSL*
</t>
  </si>
  <si>
    <t>C_200092</t>
  </si>
  <si>
    <t xml:space="preserve">MQAGDLNLRAYGHLRLPVDQYAWQPRLVLEPPDPALAPINATVEPPVEALRFMGGHFLRPFAMRFELPADLEGATCFKLFETSYPGHKAPFCVPLEGMAATLDAAARGGESADDGDAAAITTVCDQLAPPDQYTDKKPALWAAIGPPRHAKSTREWNRYYSQIAIRTVHYLAYHVAMGMSGLLLYTDAVQRHYLRKQLVLQPYLRAGHLRLVDWDLPERNHADDGRGRPLGYNYDQALFATHALLGLSACGSNIALLISDYDEYLFSFQAGTRWPAPYGDCMPTTASRPAPNTPVAIHTLQRVELLSSRVPPALEPRVWAVVPVSVRRAFAADTGDPTAGLHPLAVYNRRGPKPMTHNRHNKPIVFPSAEVVSFFVHEGAPLHGTSALVDKECLILLHVSNYWIARSDTGIYRRLNVTDFVEFQHWMFDTAARGAAAGITYLT*
</t>
  </si>
  <si>
    <t>C_200093</t>
  </si>
  <si>
    <t xml:space="preserve">MAAQRDRSYPDHKQPFCLPVEGLGVGELPAFAALPRRFREWSGADAGDEVRTVSVCDQLAPPQRYTDGVPALWAVVGPPRHPHSDRDWGQHLQQIAIRTVHYLAYHVAMGMSGLLLYTDAVQRHYLRRVPALQPYLTAGHLRLVDWDLPERNHADDGRGRPLGYNYDQHLHEGIGCMMALQALVTSHALLGLSACGANLLVLTTDFDEYLYSPKPGVRWPDSWAACMPRQSPPPQQRPVAVWGLMRFELLSSAVAPRDEAALWSASPQPAGEEAGAAAVVAQSPLLVVSFFVHEGAPLHGARQFVEADCLQLLHVSNYWRPRSHGGNGSLQHLDAGEFVEFRHWMAAGAAAAAAETAAGGAATATSR*
</t>
  </si>
  <si>
    <t>C_200094</t>
  </si>
  <si>
    <t xml:space="preserve">MACLFDLEAVEVKLLVGTHADALAPSASAAERETSEQPAWFQEAADWSIQNGFELIICSPAVLAVDAALTLDGDRQGVARVVEALQAHMWPNLELLDKGKEAAAAGGATALEAAGASGNDDVEEDADAAGSGYTALAGGRRDEEVEDEEAEDEEAEKVMEGLEKLMEEMRGHKDRLGVMSDEERRERAADLAMRMMAMMGMEDGEDSDDDE*
</t>
  </si>
  <si>
    <t>C_200095</t>
  </si>
  <si>
    <t xml:space="preserve">MPTGRSAAAPAYIGVGGAPSTAAPGKTGVAAAVAAAAAGAAAAAAAAKAGPAATGGPASAAGGGNTQWPPSFTAWVTRCFNAARLRGVPDNRLSEKLMAYLDQVKSEGRLWTTDWDTQAVMLPDGAAAGGGGGAPGADGGALSPSGPQGRKRNRWGDVPAGGSAGAGDYRSAAGGRGYERSQDVDSDEEDYGQYGGQHHRHGAPSPHGGGHQHLSNRKRKKLLALEARQHQRGGAAASPHGHAYTTAEEQKRRARAGRFGDGRAAGAGRYGGSESDDYDDDDYEDDDRRFGGGQVVVGTSNNLEKSYFRLTSQPEPSSVRPEPVLCRALDRLVRLIASREATYFYSLDQFKGMRQDCTVQHLRNALTVRVYEAHGRSSLEYGDVAEFNQCQARLGHLYADGVPGCVAEFTGYRLLYETVHAATAGRRHAGSMTKALLHTMRNVPSELAAAPEIRHALKVREAVMSFNYSGFFRLYATAPHLGRAILDVVVEPLRWAGLNAFVKAADLPVPVSELALILGFGLQPARPERRNQAADGKEAESGKGGEEEKKDEQAVPLPGCRFAHLAGDAAPVESQEEATQRCAQWLAEHGAVVVEKGSELVLDTKASRGKMFVPEVTVKIETGDLSVTDFLSRARVAVE*
</t>
  </si>
  <si>
    <t>C_200096</t>
  </si>
  <si>
    <t xml:space="preserve">MASAKPQAWANLLYALALVRYQPSPTLLEAGAASVMESGTAHSCAITLWALAVLQLRHAGVESAVCDRLGELLWLHPASVPVQHLSSSLWALAVLAGGGGPAGLAAAPLARALAEEAVRRRKDLTKGGLAQLWQARQELGNEVEALTRGPDVQAAMEAAVAATQATGSNPSRTQEQAAKALLSLTQKGLLPIVSVWTETAVEGMLGRVDIVTDWSFGRMVAVEVDGPIHFLRGRKGNVSAVDGSTALRNRQLQRAFGKGNVLYVPYWHWNGLKTPAKQEAYLLRRLQQ*
</t>
  </si>
  <si>
    <t>C_200097</t>
  </si>
  <si>
    <t xml:space="preserve">MYPAHGGGQFLGPVATAWGPTSPLGPALLLAIWAFTVHAQDQQQQQAASASLTCRPQASEGLPLTQPYPPAYFQPTPLPVCSQYTCSCCNRQHALGIYRSLRPAMEDAGFSRACLAWQTRMACRVCDPEVGVGLKPTVCRDTCDAWLSACREEFYSFETATSSAFVGRMQPCTNPAALGAGSAGSSDAAAAASPLLCSRLGDVARTGEELCREAGFDVAAPGDGGLCFDGGLANAGAAVFSTDMCVAQPTRRRAQQHASSGRGGGSRPDDSLSPAVYLVVASVLGALAWLAYTTRQGFQAQEDERLRQLHWRQLQGRTD*
</t>
  </si>
  <si>
    <t>C_200098</t>
  </si>
  <si>
    <t xml:space="preserve">MAVPCTIVGKLLKILEALDVKRHDSVSSFALPDPSEPKYIVTLAGPKGSNLAGVVSSGAEASADTGSSEAPAEPAAAARRITMTAANGRRYTCSLPPDSATGGAAATALAAAQAVAAAESSVASGSSAGSTEAQAAAVDASTAGSTAASVAADTGAAYGQKTPHELLEAMSALCLYRQEGLWTYEMCYKKHVRQFRQDASGRNEDFSCGKYTGDEEQNSSILLDASSTAVPIRYVSHVFSGGAKCTMTGAERTAEVRFTCLPDTTDNVLVSIKEFPTCNYVFVVTTPFLCKHPLFKPAADKNVAIKCEPIPSAADGEEDAAQAQESDTAAGGRSATDEAGGLGTAPPPAAAPAAASSSDTSSTCEAGDGTCSAGGDGEKVEAANKGADAVIADEADGSGAEDEDDDSEDTGTDVDAAEDFTGPPVAL*
</t>
  </si>
  <si>
    <t>C_200099</t>
  </si>
  <si>
    <t xml:space="preserve">MHTQLLQRRAAAASPVGTVPKSAAMFSLFKFGKKRSNQYVAASAPAQSTSTELIEKTSQPTVASGSISHQDLYSGSTPLPAGKQLKLQLAVCYLPHPEKVHYGGEDAHFISDYGGGMMGVADGVGGWQESGVNPADYSRTLMLMSRAYLEGNDIFQEQAASRHGVLIDPRGALEAAHMNTKVPGSATACVMQLDQANGVLAAANLGDSGFLVIRDGKELIRSKPLQHYFDCPLQFGAFPEFVEATDTADMADLYSITLRPGDVIVAGTDGLWDNCYLSEIIAMSPRSPADAQSSADAIAATARRHASDTEFASPYTREALSQGLDLPWWDKLLGMSFKGGKLHLKQLTGGKMDDITVLVAFVEATDIPPPPAPPSAEAQMDSGAADAASGVPAPAPAQ*
</t>
  </si>
  <si>
    <t>C_200100</t>
  </si>
  <si>
    <t xml:space="preserve">MRGGCRTRSLDLPWWDKLLGMSFKGGKLHLKQLTGGKMDDITVLVAFVEATDIPPPPAPPSAEAQMDSGAADAASGVPAPAPAQ*
</t>
  </si>
  <si>
    <t>C_200101</t>
  </si>
  <si>
    <t xml:space="preserve">MALHPRPPSHPGHSHSLSAKRRRLLSPRPNQHSHKRAKPKKRAGAAGKAVGPVTTAARAAFQALCEPLDDRGEAGAAAGLAGPGPGPGSEAARRCVGPALVRDVCSPQISSELRSAVRSARVLLVGLLYAACEGPVWQYVTNMQPALAKPQRDCLLKARRLLAKDPELLAASITAIAAAAAPAPPPAPGRGPAAASAAAQPAPAGGACPGQGAARLRPGVGVLATEQQEVCVGIGVMCLDQAGFEALLAAATGAAGSAAAPAKLTDAAAAANAPLYLLRTIPWPPPHLPATGTVAGGGVPGGAAAARGRPGAGGGGGAPGAVPRPALLSLLDEMLVSAPCPALCCNAKALIREALALGWRPPPPWRLRLLDPVLLAWLEAPQLAQRDEKEIEAYTLETLCGPRLGVSLDSSGGAGSELAGPLLRLRRGLVASAQLFETVRLRAQPWLRPEAVQVEMQLAFLLGRMEAVGMAVDAEGLERKAGAVQARMDGLVLQYRALQNVRTKWLQPDWLPLLVARSGGLALPGAGGGGSGGGGQLQLPRLSQAVAAEVLMVLAPESAVTKYEVKVEVAAADWPEGLEQEEPQQAEEQEQAGQSDSGGGGSGGDGGVRTLTVVARAAFVAPAGRLLVSADYSQIELRLLAHLSISSRDREQAKRIIYAIIYGMSPQGLAQALSDHGVEVKEATALRSSFLRHFAGVQSFITSSLHHARRHGFITTGLLGRRRPISGLASNDVRLRAEAERKVVNSIVQGSAADLIKMAMTMWGTYSHPPAAGANEQQKQKQPQPQQTGGAAGAATGTRAAATDAAPQLPPGCPPPLEEGCVDLIGSIHDEILFECDARPEVLQRLVAAVRCLMCGVVALDVPLCVKLSVGQSWGSLQELPDEFGQEAPAAEPA*
</t>
  </si>
  <si>
    <t>C_200102</t>
  </si>
  <si>
    <t xml:space="preserve">MYVLSKFAERYRAHSYVELVRRALGRKLSLLLSGVLVVAMFGACVAYLIILGDNLTSLAAAAGLPALVANRQHIVGFLGLCVMLPMCLPKNLGALAAMNQIAVLGFLVGAAMVSFRGMQIALQRPDLMAGVRLFEMDYDSLFAIPIVVFGFNCHAMVVSIFQELEVGGLPAPGLLLPAVLPSSPSAFRRWRYLPRPDSRKLVGMLGVIMSSTSLVLLAYAIVGITGYLAFPGYVSSNILVSFPQDDPLVQVARGTISLIILGSYPLTHHPARAGFQHLVRPRAASAAAVTAPSPLSEPLLEASQDPSVGVSPYVSIGFTLAFVLGSTAVAEVVTDLGFVLHLLGGLCITFIIFFLPGLLLINAAILKYARTVLSEVEGEADAYAAAAADSDGPREGVLIRMPSLNGRELTQPLLTKLQTAREKGIKKGLIYAPRLSWLFGITLLVISVLVAGVTLTTVILGD*
</t>
  </si>
  <si>
    <t>C_200103</t>
  </si>
  <si>
    <t xml:space="preserve">MASLGEVKLHGREVLLGALGVGLHGLVTGLPAGGADLIGVGLHVLDGLQHTLGLVDRAAESQVVDGGVLHNALLVDDEQAAQGDAVLGQDAVGLGDLLLQVSHQGVGQVAQATLLQGKQGCCQVGELAVHRHTQNLGVDVLELLVAVREGSDLGGAHEGEVQGVEEQHHVLATVLAQGNLLELLVEHGLGLEVRGHGAHQGLLGVGSAHDQAATSNAGGNARGHARLAREGHRRRAGSRLQSGHGVCN
</t>
  </si>
  <si>
    <t>C_200104</t>
  </si>
  <si>
    <t xml:space="preserve">MSTGVFVRQGVSSVTSGYAGGHVERPTYQQVLTKKTGHAEVVQVEFDPTQLSYRDILQVLGEVNKGLWFGKRAVTELVPLTTFYPAEAYHQRYFARNPSQPYCAIIVAPKLQGRSLVALYTNQQEFRRKYAKKLRSYAAPEL*
</t>
  </si>
  <si>
    <t>C_200105</t>
  </si>
  <si>
    <t xml:space="preserve">MIVAPASGNARPRETINPGQSRATGAQKATVLQDLIISGISVGGATCATNPLDVIKTRLQLNDRKATPGAPRPGLIKTGVNIVRHEGAFALWNGLPPAVARGFLYGGMRLGLYEPCKGLLLAAGQLAAPTPSALPTTSSSPSSATSAPQSAAAAGVGLKVAAGLASGALAAGLTSPTELIKTRLQAKDNTSRGTLEVIRTVVKSDGVQGLWRGAVPSM
</t>
  </si>
  <si>
    <t>C_200106</t>
  </si>
  <si>
    <t xml:space="preserve">MDHYRSLLQETAASNQDTAPFFGFIGAAAALVFSCMGAAYGTAKSGVGIASMGVMRPELVMKSIVPVVMAGVLGIYGLIIAVIISTGVNPATYKLYDGFAHLASGLACGLAGLAAGMAIGIVGDAGVRANAQQPKLFVGMILILIFAEALALYGLIVGIILSSKAGASAAAPPAAL*
</t>
  </si>
  <si>
    <t>C_200107</t>
  </si>
  <si>
    <t xml:space="preserve">MGGGAVRTLAMGESERLEEGSAREGVARSGVSNSVEWWQASVEARLAGIVCGCCTFWAEVDPRADGEDAAAKALAAALAAVAVALGGVDCSAAAGFGATPLSGDASAAQVSVAATGCEAAEEAM*
</t>
  </si>
  <si>
    <t>C_200108</t>
  </si>
  <si>
    <t xml:space="preserve">MGGSRGGGHRTNTAAVSLGPAAGGGGGGGGAGSSRQGAPSGPLSVAAPSGDFADTGPSSNGDLEAGGSSGSWEAKGAGGGGAGANQRDGPPLREASSRDVRGSEHGGRDSRDGGGREAGRDAGGSSGREAREGSRPPQRTPSLTGAGGQQQPTLRDGSGPGRPELVTREGSVPVRDHRDRDRDRDREREREHSAGKGREPGRSSSQGGGGGPPSPGQVGREGRGPADGSEPRWSSGGGGLHHAEQRRVSSGAVPGLEAADRRPSNTGAELDRRGSAHLASLDRRASGSSSLGQQPSASEAQQPRVSAGGGGDAPGPNDGGAGGGGGGGAAGPAAGVDDHDCEPGQVLLPPPQAQPTSGSGLDRRPSGMTGGSTGAAAGAGTGAGLHAVGSVNSLSAAPGAAAASVEPEPGEVMSDGEVEPEQEAAERADSGQLDPGQIPPNELESGAPTDPPPPAAEASNAAVARAATAAAPAVEKAGAPADPFAGPAAGATAAAAAGGGGADAVAAGSREEDAAVPSASGAAAVSSDMERAASGGAGGLSERQPSLTGGGGGGGGPERAPSLSAGLGGAGGGGGGEEGMGTERKSSLSIRRFGFGRARRSLPAKSAGEGIPEEGEAAGLDRAPSASAPRVSQPGDAPEAGEAGSAAPGATAGGDAVAASGAASVEGGQQQQQQQPSAAQQDVNNAAAAAQQGQQPQPQGETGGNSAETVAGLSARIETLETDITDLERQLSELMAEVNQNRSEASALEAALGSLQEQLLEDSSDEDADDDDISVSDHSSDLDGLDLDDGVGVGTAAGAGGQQHTAAAASTSDAAEAGQAAAAVIAAAAAAAAAAAAAALAASGRRTSPAPGMEAGFSGALAKEEGEAAAAAARAQDAEDDAAAAAASAPSNKPRGRPRSTAKMRAAEAAAAAAAAADSRRKQTEQVTRVPADGMLHLPAVHFKPRTLAAAISTVRQGHEEVLRMLPDDLAARVRDAIAAAAAKQCRAAAAAPCPGYGRWAVQVPLVEVIVEPMYREPTDLPAYHANQARHAAVRGAVARYLRQRRGLVAAKQEALVAQYGTNMAAYKQYVTNNGRRPMLPIPMPTGRGHGLYGSRAAAATQPAYNPYAYSHSDVVRSDLDEQRLLNNFAAVETLKHISAVPDMVLDSWERRWRAYDNRCGLVLDPLRELEEERVLKAWAEEERTLFMDKFLAHPKDFRKIATFLPGRSPGDCVAFFYKNQKLDDFSTVRRKQQLKKRRLQADMRKQQYAPLLVAPIVAHRQRAAAQQAAGGPGGAAGVGPSGPGAGGGMGPGADGRGGGRGGRGGARSMAAGSGMHHRRPSGQDPLEGYGPGAGPLPVPGSGPXXXXXXXXXXXXXXXXXXXXXXXXXXXXXXXXXXXXXXXXXXXXXXXXXXXXXXXXXXXXXXXXXXXXXXXXXXXXXXXXXXXXXXXXXXXXXXXXXXXXXXXXXXXXXXXXXXXXXXXXXXAAAGRGGREGASEGASPQFDELGLGGLQQPVLLPVKGASMRGRRGPTRTPTAGGGSLNNGPPLHSGAGSLESSEALGRHYSTKGDLDPEMRSDSEYDPAAAGAAAAAAAAAAGAAAGGDAASAVDLLAALRNPDSSALTQLLAGGLLTAPPGKGAGGDQLGSMLGQLLLQQEQRLEAREREQQQPSGGLGLNLNVLLPGGGNAAGGGSGLHLFTAGGSPAPMDEQLHGGALPSPMDDLGGGGGGAGGLGGSGRRGANYWSQEEKDVFLHVFKSYGRDWARLAEAIPTKSTSQIKTFYHNYKTKMGLDKLEPPVGGPPTGRGRGGAAAAVRAGRESAAAAAALGLRGVDLGDAGGGGGGGFGDADERPAKRQALTPTQELLAALTGAGGSGGADLSALTGGGGVDGGGGLSQLLDLQLLAGAFNGQGGSGGGGNGSSAASPASILQLLSSLSELQGGPPSAGRDPGGDGGDGGLRLGPGAGGSASSTRGPSPGPGGNGGGSQALQALNLVSSRQGDGGLQGLALPSGIGLQGVPLTGPGGLVSLFGGGGGGGGGNASGGSATPLKLQALNMDLGTLAGLLGGSLDREAGAHGNGGGGDGGLGALAAHLQLQHAFAGLDRERHAAAGGGGGGALGGGLGGLGGIGGGGDSAAQVRELQAQLQQRERERERERELREMREFRELERELREQQAEAEAAAAGAMSVTAAGLLEVFTSHMAQQRRQGQHPHPQQPEPLQHESSAAANAAGGGGGGGGGTSTRAALEALAAATAAAAAEAPDHRFAQATGEFGAAAAAAAANAGSGGPSAAALLAALKGAMGELNGAGAGASGAAVTGVGRRSARSSHDGGLTTAETLSHDGPGAGGGDAGDSEPAAKRQKRSSRDSTQLQPLTLPGLDLGALVAAGGGGVAGGTPPAVSPRAGDVSTRRLLLGPGGPSEDAVAQLLLQHQAGLRGAVPGPAGGGGGGGSGRPPISPPLNLLGGPMAASSGLRLVPLAPSQAVGGGGPGRDEGLTRMRLSTPPLPLAVPGGGAGGSSSQALAEIISSLKGGGALGGGGGSGGIERLLQADGPAGGLQPARGANGSGSGWQQTDME*
</t>
  </si>
  <si>
    <t>C_200109</t>
  </si>
  <si>
    <t xml:space="preserve">MQRKSSVRKRLSGGLTVGSDDFDVRIFVGEDVIAEVPEADQFVALAAVGFGADGSEKFWTVTGDNVSAMAFCDVDQDGRNELLVGGGVGW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HSPLLPSPPQLAVPLKPLKDVSVVLMIKVLVGGRTGTAFHVFELEIELPKFALYAAVDKGAYPEPASSVTFTVSERIPRMCAWVESRFNLQASAAGRNDTLEAYFLCLRDRTPLGIKAVPNGGSVQITLRTDNMDMAGELVGDLAAYLGATELAATADFPLAMKAFKEVLNAVDEHNITRLRMNADMADASNAVKQLIIKAEDARILGDMKAMRKYYRQLADMNRDLIAEHDKRATNHVALLESLKEVNQMIQRAARLRVGAAKSRVVSLCRAAIKNNNMAALFKIIREGDGPV*
</t>
  </si>
  <si>
    <t>C_200110</t>
  </si>
  <si>
    <t xml:space="preserve">MVSGEPMVVGTAPSALGTTLSNASSPYVTAKSASNAMLGSSGAQRWTQSARNLFSALPGLCEVGLGEAAEAKQHGGRGGEPIEKRVWGGRLLRSQSKEAGTLMSMLSVLDSMGALPLTPRSEIDANTPLSGPVTGNGLNLSGGVAPATPPSASGLTSVSASLGGAATSAGAGSSSAVNIMELSRSSFGAAAVFGLNRLSSLDSCTLHQLDRALSSASLEAAAHAAAASVHAATVHAASAARAVQQAAAGRHTNGGMNGHAVTGNNGHAAQGCAASPTVGSSSSSVGLAASTPTRGVSLSSLSILNSLPAIHKVRPVGSVTSISLSLPAATAAGGGLSGAVAAGGGGGGPVSSSTMTRQDSTLFEFAEEQVSLAAAAVAAAHVGGSVSGGCGYYSSGLSGFVGSCGGAGTGASMYTHLTTAGGGKGQVGGMPTGASGGGDGGLSGPNDFLVLMSANSSHGASVSASPNNHQTAVSLAALLAANRSSGGGAAGLAVSPSGFATAGAAAAQSSFSSAAQLCGTPGAGSGPSCIRRFLDPNTGSAGITTTTTTTTTTVVSPRAVADRAAAAAAKSTAAPAAASPAAGSVGAYVPKIKTAAAAVVMPLSHGAPDMRAFAFSSPEDFFAAAAVLMDVQLPSGSSDSNNAAASAAALAADAAAGEDTRASHSATSTATLGTAATLTTLGSSSKGLFSAAGSSVSPTGGAQLAAEAEAAAEAECGADA*
</t>
  </si>
  <si>
    <t>C_200111</t>
  </si>
  <si>
    <t xml:space="preserve">MRHVRLPQELADLLRVLNKAVVVDLGGLTFSGPLKPHTSGGGGSSGNSGGTGAAQQQLLRISGNNVTLVNGHLHLRPDQALQVTGRNVLLSDLTIEAARAVPSSFSASSSSASTSTNPNVATAGEAAGAAAAAAAAPAPSPQRVDIGLVSVLGGTARLTRCRLVNPCPHVALLVGGGARAELWHSEVAGSGGAGVLALGPGVVVAVHHCRVADTAGTCVHVGGGASAVLSSSELLRSGLFCGLVAQGPGSRVEAQRLVVDGATESNVFVEQGAGVLLQDSRLTHSVERQGLQARGRGSVAELQRCVLSGNGQSGAYVLSGAAVKLQGCTLQGNGISGLMAGGSGSRAQLAGCQLAANAGAGVHVVGGAEAELDGCEVTGAPADQPAPAPAISADGAAGEVPPPPPPLIRAQGEGSRVVVRATKCSGDVAALEGGIVDM*
</t>
  </si>
  <si>
    <t>C_200112</t>
  </si>
  <si>
    <t xml:space="preserve">MTRCTRPPQPTSPQQSPQQPQQPQQLRQSLWRLKRPRSSTSNSCHHQGRRRRHVCRRRRQIGCWRHSNDNKGHRTSSSSSSSSSSSSSTPTPRAPPPEAQTVTAASYMGCSRALALSTVERLRVCWGLNKSASQPDPQQADVFTALKKPSAFRLAAARQREDECAGAEAEP*
</t>
  </si>
  <si>
    <t>C_200113</t>
  </si>
  <si>
    <t xml:space="preserve">MSAAERRAGEYCYLEGFKLLLLGGGSSSGSGSSSSSGSGSSSGSGSSGAAAISDDPAVASGVSTRLPPGLTATQVASDFLSELRRFAIKRLCKTSPSLDTGSVVWCVTVPAMWDEAAKAKLRGAANRAGMVTSADPESLVLALEPEAAAVTVAASAPQRQQLSTVTARGPQKKRPQELEAGDVVMVVDCGGGTADVTLHEVVVDTEGRAGGGGRAAAAAAEGVHLLEAAVGKGVLAGGRYVDAALWRLLRGRVGPDVWDEWQRQQPREWTDLASSWETTKRAMKGLTVQLQLPPGLVRMWQQHQPIDGSGSSASPPERQTARRAAGGSPSVSLGVKLCSATGVVELSEAVLEEHVFGPAMAQIVTAAEEVKASGLGQGKKVTKASAVLLAGGFGNSRLLQRRLLRLAGEWGVPLLLPRDPGAAVVTGAALLGAEPGLVRARRCRFTYGIGATTPWSDEHEMHAAIFGYPQKIMNLEDQAYYAADTGVRHVAEVIMELPKGWRKTVERRLDYQFEVDMRFGASEITVVARDPRSHNAVAVRVDWR*
</t>
  </si>
  <si>
    <t>C_200114</t>
  </si>
  <si>
    <t xml:space="preserve">MVWCAQCAADVEVEADDQNGFACCVQCGRVVEDTAFSSDVMFTKGGDGEGEMGDSHEAAVSRGRHEIVSLVEALRISPSGEAVEAAHRLYRLALQRNFTRGRREQMLLEYERQAAENPQRPAALMPPPEAVDGEEGEGEGAVVAVDPNEVGRYCEHVRAGAPLLAHGMCRGCLEDYLKITLATQGANDPPCYMANLRRDVKRRVREQLAAEKGGLLIKGSGEMLALPGPSGSSGAGGGGGDDALEDLHRRRHLENEEALEPGVSGEQPSTDKDKDKDSAVVPAASGRRRRGKAAESSDGAGPSTSAGGGAAAAATGGTGAYGSAEDGAGPGPSSAAAAGGGSAAPRARAGSLRSEEDDFDAALHSSELQPLAKALGGEAAAVASAPLRRAASPSPEAEEGERRAAGEAGAEGDAARGSKRQKVHASEAGVAAAEAGAAAADAEAGGGAAGATAPAAGLSSEIAAAADAERRAAAAAVAAPSAAADDEDDDEELSDHLSDVDDDDIGCYLATSEEASVRESLWVEMNKDWIEKQELKRKEAEEAAKDPSKAGSDKTKRKYNRKPKAEIPAAGDAAAAARNILEAKKLSNKINYGALEDLFGGGGAEDGSGAAGAAAGAAGRRSASPDPAVAPVAAGFGALGRPSAAAAAAAAFADDLEPRPAVAAALAKRAAERARAQAADADKYAAALEDEQRKRAVLLVVASGYCITRSDLGPHRQHVVFVPVTVLVTGLITDYSFFALQSSPNADTYDLSTMSTLAASMWFVCSVLNLAALILAWLYIFEALGKEVTALDEDYKARTGRLEEERRAEAAAEAAAVAAMAGHPGYAALAPPGGVAVGLPVVAPHTAAADVEAGGPGGGHEGETVADHIAYNAKRTLLSRFSAGVAAYLVADICIAMSELGGHGPDDSDDDEISRLNRPGSSARPGAGAAAAGTGLAGRGGGGSSGGGAIVGSRGAAKAEAKAAKAAVKAAKKAGKDDDRYRQLPALATTSADIRNYYAGQGAGGAGAAAGNGAGDGGSGLPVSTLAAGTLPPPPSYGAAVALPPPPAPAGAQRGRQPRTYVPQPAAPSGPFTLDGEEDEDEAATATRPLTGAGKGQYQD*
</t>
  </si>
  <si>
    <t>C_200115</t>
  </si>
  <si>
    <t xml:space="preserve">MLAYLGLQRKSLLESSVSFLSAMFYRTATASQQTVASGRQSSVLHRLAPQLLAARPSISQQHHLNAASPAQWSSANRSAALLGLTRAGSLLAMSCLADEAMAASYTEEPAVATSSFAAASAVATQLPAEGNGKPASTGPMLLASGAFVLPHPDKVAKGGEDWYFIAANHRAVGVADGVGGWSEVGVDAGAYARQLMGNAAVVADESTASAPDAQVELSAQEILERAYSQTTVRGSSTACVAVLNGDSLGVSNLGDSGLLILRAGKVAFHTPQQQHGFNFPYQIGSADSMSDSPSSAQRFEVAVQPGDLLVLGTDGLWDNCFDEEVASVLKYCGEQKMEVAKMAQVLAHYARHRASDSKFASPFAYAAFQAGYAYMGGKMDDITVVICQVQQPAKL*
</t>
  </si>
  <si>
    <t>C_200116</t>
  </si>
  <si>
    <t xml:space="preserve">MALMMQKVAAPVSRRGMKVVAQATPNTASRRAILGVALLPALMYAPKALALIPDEEDEDLVEKAKANRRARLAQQRGVTRDFMASENLTDRRLEQELVPVQKAVYKLAKSGSQLESGDLKGAASTLSESWVGDFSTVASTVSGSTTAGKLVEAIKSVQAAAAKGDAAGSKRAYVSLVSDLQSWADASGLATSLKGL*
</t>
  </si>
  <si>
    <t>C_200117</t>
  </si>
  <si>
    <t xml:space="preserve">MPVAGTSADLTAITTTTPLQAVVAKHVHLPCLVERTGSSKCTAYHSQLVHFMEIANYSQAVNVIKLDAAVLAAACETGYSSLLPLLKRRKWVMAAAFMLARRLSPCVVILDKPHELEPYLQMWHRTVTAAPPPGARRPFVTVVVRSAVPFTSLAPLFSRKPIPALEQLVPQELRLTVLFDSKAAAYVALQQPQHMQAAAATEVVVAVVRQAWNGFTARMADTVRTWLREWQARQGRRLPARQGISGMLDKILATFQQRSFFAFRVAVTVTVVEVKWVGWL*
</t>
  </si>
  <si>
    <t xml:space="preserve">MVLELARTNGITVLHLDKHSLEAAHKAACCWGALGSWWSGGGSVVAAAFSLAKKLQPCIILLDNPLGLPAAMLAVIRAEVKRLRAAPHNWSQERVSVVMTSSASLPPQLPAYVPACHRIRLGAMLHGFLRLMQAAYQQQQQQQQRQRQQQRQPHPKAGGALLGGGPTPQPQLMAALANYEDAAARGGVAGGPLVPAGGDGGFGAEVHQYLQSLQGRTAPHVRWLALRARLRAAGADGAE*
</t>
  </si>
  <si>
    <t>C_200119</t>
  </si>
  <si>
    <t xml:space="preserve">MALTASKLSGRTAFTTERRVAVRAAFQSTRVAARVAPVSRVQSVVCKASATEFKGDLLNKSYYPTSADASNVNKRWYVIDAEGQTLGRLASLAALYIRGKHLPTYTPSMDMGAYVIVINADKVTVSGKKPAAKTYFRHVTGRPGSWTIESFNELQARLPERIIERAVKGMLPKGALGRDIKLHLKVYKGTKHDHEAQQPQDITKEISIKPKNGPGAAVLKAAKAQ*
</t>
  </si>
  <si>
    <t>C_200120</t>
  </si>
  <si>
    <t xml:space="preserve">MQACLEACVKGQDELALMRVFGADPDLIQSLETEVVQPLRHPQQLAAQDMPAHLEPPHLVLIEGPVQTGKKSVVMEVARTNGITVLHLDKHSLEAAHKAACCWGALGSWWSGGGSVVAAAFSLAKKLQPCIILLDKPHELSRGMQVALRAELQRLRAAPQAWSQERVSVVVTVAPLLWHPPVHVPARHRMKTALPSTRQLAAMLHGFLHRLQSSGQQPVQAQLLWALQQAARDERADTDLGFQVHQFVRRLWSRTAPQMAWLVLRARQRVAGDANDGAAHPLVLQDLEAALQDLLAEEWQGWWWPGSWSAGTWLRVGAAVGLVGGAVAVALMPDGGGQRSGSVSGTALVPVGVSKR*
</t>
  </si>
  <si>
    <t>C_200121</t>
  </si>
  <si>
    <t xml:space="preserve">MNQPPPPPPPSHGYAHGPGANFGAMADPSGGGMPSGMAPPIMNMQHMMQPPFVIIQQPQGMQGLPQQILLHPQNPQQQMPGTMEQQQHGMMMQQHQAHLAQAGMQAGHFAPAQPIGSFQQAPPAPPQDPGQQHMQLQQQAQQAAADYQHQQLQQQAQYQQQQQYQQQQQQPPQQPQPQQQPLTTYQKQMLAERAARGQQQPQQQEQQQQQQQQHQQLQQSHSGQHLQGGGGMAGIVPPPPPPPPRQDPDGGGAPPPPPPPPPEPAGSHASNAQASQQQQQQEAAPEAVEQQAFDSMTPEQQAAYMEQWQAYYQHQYYYGTAAAAGQQGHEAYGYGQYGYAMDGQQQQYGYGADGYGGQAGAYGGAGANMMQHQHAAAAAAAASGYGGAYPQQHAMAAQQQQMAMMGAHPQQHAHMMAMGGQAAAGAHGGYMPGRLDVSGAGGMMGVMGGMVSPASAGGGGGGSTGGGSGRHIPEWLRQELLKRQVAAAAASAKKGSDNEDEDDDDDDDRAGKAAAKPKRHFTEAPGGGSRWGGPDKDQGQEPAGGKGKAGGKAGAREESEEESEEDDEEDAAIRQEVVNREIKTNLTQILLEVTDALFEEVAREVYAETAPAKKSAAEGAVKLQAGAALVAGGDDDDGEGGGAGLLGLGYGSDEEEDKDQDGEAGGKEPAAGDASGKAGDGVTGAAATAAAGGNNGGAAGTGDGGSGAGRRVETSEALAGSRRDVTGAVGADSRVQPQAIDKPPAAAPPQPERQPLYSKGQSVWLLGREGDGTRLPAKVIAALPPAAPGEAPRYSLVAEGRKVTAGEAQLASLEDRLQPLQPAAAAAVTAPLAGPAATVVAASPAPQPAHAAAEVSHAKTAEAGAHAAAAAAPPAGAGHVAPVAAAAVPAVVAAAPTAPAREAAAAAAAHAQAKPREEAGSGTKISKPQESEPRDEKARRRKPSRSRSRSRSRDRGGRRDRSRSKGRGGNRRSRSRSKDRDREREREREREKERARERERERERERERERERERDRERERDKDRGRDRTRRRPSRSRSPSRSRSRSRDRKNRSGGGSDRGRGERELERQGSGRDRDRERRRSSRSRSRSREREKERERGRDEGKSRSEKNGKKEKKDKDKKRRREDVASSASGSGSDSDSGSSRSRDEGRSRKSSKHKSKDKKGKKER*
</t>
  </si>
  <si>
    <t>C_200122</t>
  </si>
  <si>
    <t xml:space="preserve">MHRAHAPSWDYRGPQAAPLRLRPASPKAAPLRLRPTSPQAAPLRLRPTSPQAAPLRLPPSGCAPHPHRLRPSGDALTLGHTPAGPGPSPAVPPAAAAPQNLPPPRASRHRAPNPNPAASSLGPPPRPSLLTLLNPSLTACSPSRSRTPTRPTAAQARSARGPAGPPPRRQAPTPPAARLPPPRRAGRCRPPDWPLVCGYRYRPSPPTPSAPAGRASCRPLKPAPPLPAPATTTAPAPASG
</t>
  </si>
  <si>
    <t>C_200123</t>
  </si>
  <si>
    <t xml:space="preserve">MENWRCCLVERGLDPCAVGPAMVAAAAQGLAAAAAAAAQGLAAAAAALGLAAATAAALGPEVAACIGTRLDTCIYQPTPAMSRR*
</t>
  </si>
  <si>
    <t xml:space="preserve">MATPEFAKPSEEHHYRSHVYKYSSLGDEALAKQLAADAAWAAELIEKLTHIGGDESMKPGIVNACEGLAFVRASKGGLGVTMARGNGFVIRKLDQDRTGNSRWSAPVYFFVSQMGIGLSAGYETSESVLALMATSSVMHFAVDHSVMGTDLGLMSTEGAMTGVPAGTFGRNSHMDVQADNTSASFCYSLSQGLLANVSITGTGTHPDKAVNDKLYGEGTPITDVLQGKTDTFQELQVLYRQIAATGRKALE*
</t>
  </si>
  <si>
    <t>C_200125</t>
  </si>
  <si>
    <t xml:space="preserve">MTSTEQHNRRSSTRSVPVARGSRGACGLLSWAPGLGAELFVLTEDCVLLADMTADIVLDAAGQALLLSGRCLDVRLPLLPPSAAGGGGGGGGGGGGDKGGGDKAGGGGGGQQSGPVLGMLALSMILQPADAEAGHGHRAAGAGGDLGAPSRGSGPWPHGAATSGGRSRGGHGGGGGHGGGGGGNPLQDLGSKLQAAADKTFGHVGAFIAKLKDQHRGSGGGGAGAGAGGAAGGGDGRASQSVESSTHKGRAGPEGAGGSAAGVALQDFTSRGRMVCQLSVPLCDVMEQVEAQHAAAARQREAEAERAAEAERLRRDMEAAMGAAAREAAREAQQAAGGGGAGADGAEGAEAEAFAARRASHSSAAAQKLPNYHPDTWPRGRLRLAARLGGQQQGGAAAAIHGSPGGAAGTGVRECVFHMDFELRHPARKPSRPYHLITSFLPRHYPTHHSPQVIDADPRAAANSTQLLPWAPHQYHVHTHHRAVTAGAASAAAEAARAAAAATAAAAAAAAGGGGGSATASHMPGAHARHGSNSGAAPGGDSGGTVTPEGTLAAATEMVVLGGGGGGGGGGGGGGGGGGGGRREAMPLLSRSASGMALGHLPSIACTTCATPGGGATPRHAPPPSTTFLTPEEELWMPGGGGGGAGYAAATTSSTTAGPLPVTPKRASATGGVPGGLRPIHTQPTHGAVAALGLDMGPSSAAQPGTPINLAHRSVGTAAAEGGGARGAGADGGGGGGGGKRGGGGAAAAAAILAAAVHSGSTAALSTSSTLPGGSGAAVATGGAGGGAGGGAGGGVAGARGGGGADAALAPGMCSHAAFAETAAATFSLVIHDVELELPPAPDGGWGGVGGGMTVGGLSGQQAAQQAALANLLQGDYFLVLRCGYVWATTASLRATAAAAGSSTAAAAAAAAVAAAGGSSGGGGSSYGAGPRLAPQMGVVLPLTKPSSMLSLALYRRNDTVAGKKVLNVRAMIGMVAAEGLVGKLRLRPSSLAPGRAVDVCLPLKAERSGSRPCATVAWVRLSLLLAPGPRGLPGLLMAYADPPVFPPLAMLMEGAVSGAGLSATLPLTDPAKKVDSDALRRRERRLLINPGVSAAAARKLVEDGRTEFNAGRTGQNWKRIGRAFAATEPMQRFWSHVQSWRQPGLTLAVAAAEVAFLIWPSRVLAALLLWAVVALLQGRARLLPPQLTASDSSSGGGSSYGVDGTAGGVRGGGGGSSTGHGGPGVGGADGAGAASAEEPAAVPVVAAVAAPPPQSATAAAVAAVEQAHQKLLASFSSWFGDTATAAPAPPPPPAAAAAAAAAVAGRSASGGSNSGAAVGASVSQPLPAMVAAPAVVGAAAAGAAEVERSRATPYFGEPGAMVEDIVNDPDPATARAVDTESAAAGDGGAAAGAGAGGGGGVLSPSASITDARQLAAAASVTTATPTQPQPVPATPTAASAAAAAASAAAGWIFGSSPPPAAAASDWAAHQQQLLSRGGGAAAAAPAPAAASSTALAPAGTAVPGGGGGGGVIERLAAMAGAEVPKDPLAALRQQYDQLVYFGLRVQNVLDDIAGAMERVQALLSWRDPVATGSFVLCLLCLAVSLWFLGLRAVLGALLLYDLRPPRWRDPWLPPPANAFAHLPTRADLMM*
</t>
  </si>
  <si>
    <t>C_200126</t>
  </si>
  <si>
    <t xml:space="preserve">MTIAQKLPALSAVANAVLKSPEGAEVVAKTLWASQPVAVLVLRRPGCVLCRDEAQRLWALKPEFDKLGVGLVCVVHEWIQREIDAFAPAFWPGPLFHDTSKSFYAALNGGTPLRGSLLPMANPFGAVWARIRAASRNVKEHNVVGDGLTMGGLLMMRAGEGGPAWLHLETEIGLVAEPEVVLGAAQRMMAA*
</t>
  </si>
  <si>
    <t>C_200128</t>
  </si>
  <si>
    <t xml:space="preserve">PHLYPAPARPAFHHAQQTTDDLPRPRPATEPASCVLPFCLPSCPIPQPAPPTRTYNPPHPTSTTAPLPTCWSPTAHPPTHLEHLYPPPAPAPPLCSPVPSPPLPAAPQRGCLTCAPSSRPHAPARPTHPPPTPTPRTH
</t>
  </si>
  <si>
    <t>C_200129</t>
  </si>
  <si>
    <t xml:space="preserve">MNQGGCGCALVISEAHGSGQAGYAMSSAFNGGAHAPNAGRRDEARREMDTRFDVDRMVSVAGACGGPKVVYHARASEKYGLYVKCMACWSFNWLVPCDEMVSRTYLTVYENKIEYSWPFPACCCCTCDQTTTIHLDRPVASKAAKAACCSPCCTHCSFFPTCCDMCGEGVVIYGAGMCTTRKVAEAGVTNCGLPRGWMFFCGFDNADEIARHINEARQACLARISGAQPGSGANQVYPDKQNMQR*
</t>
  </si>
  <si>
    <t>C_200131</t>
  </si>
  <si>
    <t xml:space="preserve">MPVDLPATWDNPVDWAYGISVSMYDLGPTGRRNGEPVADCFGILAYQEGAILAVADGVNWGEPPRRAARCAVLGCLSHMHKALRQHETDSLLDCRTVFKHLVESIPASQKLILQQFGTLTTLVVSVVLPLKWVRSPGRWAAITMTVGDSAAYVYRAASKTVEEVTAAAHAEGARDPRWCPGALGYAMGEEPDLANMMLCLTFLDEGDFVFLTSDGVADNFDPVIRKMARHQVLESGDGDLPALSPAECQAKAMDLLRDVLVDADRRLSASPHGADSAAASPRSASGRGLGLGGGGGSGGGGGSRMTARGLAEQLLQHVYDVTEEQRQHVEARNRDRERSLSREHAPGSGPSLGTDHKHGGLMGLAPLARPPGKMDHATVAAYQVGRRTAASVAKSRARLAAVDASAPTLPFMAAQAAPANSTASARSIVRQGTSGGVTAAAVPVATAVPVATAVPVTTAVPVATAVPVTMTVPVAPVGLASGPSASGPSGASAASASASAAASAVNNGSTTSASHVSGSLAVVGGGNGAGSGTVSEAGEGAAAAAAHVAEKG*
</t>
  </si>
  <si>
    <t>C_200132</t>
  </si>
  <si>
    <t>C_200133</t>
  </si>
  <si>
    <t xml:space="preserve">MDEFEELGDEFPDIHGLFLYYNDLYFGGVLLSNTTVAWSSARMTSCGGTCRYHPQAGCEIRLSEPLLKVLLHEMIHAHNMTLKIYDPDPGGHGPPFKALMDKINKSTVPDPQRPPGGYNITTTHSMHGEVNNYRTHHWECDRCKKLIRRSMNRPPQEADCFGIRTRGPTGAACRDPNCAYHVHIRTCGGTFVKVKEPEKPPKHKPQKQSASACAEAALARFGGGYRADGGGSGKGGGSGGSAGPLGPRPPLQAVAGSAAAAPSGRSHAEQDSNLGPGHDAAGKAGRTSTSGVAPSPGAPSLSGSAAAPAHAAAPATVPAAKAAPQPQAPPWPPDVDVLLVDDSDDEDGVDGGAQQEQEQEHGEAQLEGDRVAGHGGPQGSGGDAEIIDLVDSDDD*
</t>
  </si>
  <si>
    <t>C_200134</t>
  </si>
  <si>
    <t xml:space="preserve">MMILTPAGSSAAALHAASSGGRSRTRLSGASTRRGICCSSHGPASYSFATGLPSKRLSCAGAAAGAFRGSRSAPLRNRITAAAAAPRSPPGSSTSSTLGADPPQKNAADAAGGGHKPQQPAAVIGIDFGTSGSGYMADSFGWTAWKRWAGMTEAERRKEDWCYVEGFKLLLDGEDSGSVSSSGDGGSSLAPPDELVATGVSSQLPRGKGATEVVSDFLAELRKYVTKRLQGPRPAAGATATATAAPAPPALDMKSVVWCVTVPALWHEAAKQRLRRAASMAGFMATNNPDSLILALEPEAAAVAVVATGSSSGGSTSCISGGGSSSGSGSDGTGGGLVLTQVTSDPGTTDAAGPSKASAAAAGQQQQHQHQHQHQQHTRLADGDVVLVVDCGGGTADITMHEVVIDEGAVGAGGGKAPPAVHLYEAAVGCGIKAGGRFVDAALFALLRGHVGPEVWDEWKKLHPGEWTDFAMRWETTKRVIKGGHVDLQLPPGLVAMRRQQPPAPQPPTMNERRAAADANSKSISGSRKSSSGGNGSSRGSSSNQQQQQQQPLPQDGVILDSITGVVQLSERVLEAEVFGPVMEQIVVAAAEVEARGREQDKRLTKVLLAGGFGNSRLLQRRLLRLAGEWGVPLVLPRDPGAAVVTVAFAESAAAFGYPQRVWRDEDGTIDADDVFETFVHAGQLVGTNEVVKRVFCPNSSTSTATQCDLYCTPAALATCVAEPGMRRLATVTLPLPEGWLKAVEMHFGTSEIKMAVSDPHTREAVLAPHVDWSPPGSSTSGSPGVDPPQKTAADAAGGHTPQQPAAVIGIDFGTSGSGYAAILGPFASGAAQRPIKSCAQWPDDPHSGGELKTKTAILYRGDKVDAWGWTAWRRWSEMSAAERLTADWCYLEGFKLLLGDNDSGGGGGGSARGGPDLKALGPRLPKGKNAVDVVSDFLSELRRFTFKRLKDQYAKSPAAAATAAANGGGGAAAAAALDAASVVWCVTAPAMWGEAAKERLRRAADRAGMSFASKSDSLILALEPEAAAVAMTKMNRIRAAASAARTAANAAAGGDSNDAGAGGGLRPVTGGSGPKQQQKGGGGAAAVKEGEEQELEDGDVVLVVDCGGGTADVTLHEVVIDEAQGDIPMTIHLYEAAVGKGAEAGGRSVDAALFALLRGHVGPEVWDEWKKLHPGEWTELSSKWEDKKTKMKEGDPALELQLPPALMARCQQRMAVQSPAAQPGLHLDATLGLVQFSRELLRAEVFGPVMDQIAAVVKEVEAEGRQRRGKKATKMLLAGGFGNSPLLQERMRELQRQLGAALLGAEPGLVRARRCRLTYGIRCRALWTSEEAVSYSAFGYPQRIWKPEDNEYFADGVFETFARRGQLVATDEAVKRVFCPTSSTTTAIAIDVYASPAAEARYTCEPGMRRVAQLTLELPAGWRQRVANRTDYDVEVELRFGAAAITAVARDPHTGDAVATRFNWL*
</t>
  </si>
  <si>
    <t xml:space="preserve">MEEDFDREIKVVVLGNGGVGKTSMIRRFCKGIFTDEYKKTIGVDFLEKAQFVDALQEEVRFMLWDTAGQEEFDAITRTYYRGAGAAVIAFSTTDLDSFKAVQSWREKINAECGDIAMCLVQNKVDLIDRAVVTPEEVEALARQLGLKLYRTCVKENINVTEVFGYLAELHHKKLQAGQLSQQPAAAPITGAQGGSHAAPAAPAVQNQQRSSGDDEAAPEAATEKLHDPMTVNLKPSKVRTKGKKSLKDKLTACSVA*
</t>
  </si>
  <si>
    <t>C_200136</t>
  </si>
  <si>
    <t xml:space="preserve">MGLALLVALAATVCDARRELSMMKVMPRAVYTQTNDPAGNQIVAIMFDASSGMLVGNMTTRTPTGGMGAAGLGANGQPVTADGLFSQGAVAISGSWLFAVNGGSNTLSLFRISDSDPTTLMLVGSPVDTLGDFPVSVTYSAKCKTACVLNGGKRDGVSCFAVSATGLKPLDASPRPVGLGQSANPPTGPPSTASMIAFNPKGDILAVTIKGNLNDNRLGYIGLYRVSKTGMVSRTQSRAYSIFTSQPVGAGASMIGFLPFGFAWVDDMTLSISDPSVGAVTLCISSRDPMLASIPVYKTDMAGGYAPAVFTLPEAAPCWAAYSDASGCAYIADAATGTLVEIMPKSGGKLRSVFNVTSAFGITLGSTPANTYGLLDTAAAGDLLFSVSPRSGSVVVVDVSGGSMAPRQLLAAGLPVSSMGLAVAC*
</t>
  </si>
  <si>
    <t>C_200137</t>
  </si>
  <si>
    <t xml:space="preserve">MASSRQVPPARVQQQLDECRSLEQLQAAVEELQASMRPHHAARAVLYAGEQLQALVRAAAGAGTGSAAAANDTGGAADLVAVHRAALQLAQRCSAMALGQQSLEPQAHGMQQGVLEMVAVRDLLQGWCQLLLPAHPATALPLPLSQTQSQLPSRQQLAAVLDILAPGASADLSLSTTTTTAVVTAPAADLPHSSAQAPDTQQLRSQQRTQSQKQQQQQQQQHRYGRMHMATLPEVTSMLHPLAVLGALPPGGRLRAVVANVVLRRAAAEGPEELAAAARALASKQVGALDPTVAAALLRAALQLQPSALGSSWRRGAPVTLRTRELVPLLHLYMLSGAAATPSALSPQELDAAAEVLLRDGVWTLTLQELAAVLGVYAAGSGGAKPLLLQALAAHAAAAARSVRAQRMMEGAARPVRAGKSTAKAVAAMQAMERACAMHFGNSCEQLAAVGALLRDFARLQYDDPGLYEALARAALLTTSRIRDSPLFHGLRDRSTDVRRVHPTLRGKRRRKLGEEVWQQAIELWQQMDEHTLRLLSAATAAVDGVAWAPAQQLPAASRAVASGGTASGPSAAMTGAAKALGELLTPLVPAMSGTKLLALMRMCAARGLADRRLAAALDERVATLLQPTLSCHRELVSDGDGSAAATASAAAATANNTKLLDWLTQFLELASRSLGGDWPRVRGVLLPSSAHQQQPQRQQRSQVLEPGAQPEDAQPNEVLAAAVTEPASAGLQADSRPPLPPLWVRLIGEIVLAIETERAAGGGSLGYASHNPGAAPDIAGKLCRLLGCLAVDGTLTADPQLLHALLRALSYALDPSSLAGVFSTPPFPELRTAQRRRLVEQVFWRGDLVTTTNPPGTGANMGAGGRGSGAAGAAGAAGAAARPPHLDDEAACGLFRAYICAVDAGLEEEVQGALPRHMAAPLMARAAAAWHEGGWGTSAPTAVPAGSGAAAWPGPGGGLCDVGKGGAASFWSRRPFRAGGGKGGADKAQQARGERQLLSALEALGLPVFERVRSSDGHFLVSCGVALAGASVAVELLPPGCVVEQQDLVPQPNGDADFRRRCLEARGWRVVSILAADWDAAWSDGGVAAAAALVNQRLTAVLLELQRQPPLQ*
</t>
  </si>
  <si>
    <t>C_200138</t>
  </si>
  <si>
    <t xml:space="preserve">MPGNVQDIAGDLPQCREALSAPAVQLWLGRTLVAETNRCLAEADEGEEEGEEEAAQAAGGSAADSSGVAAVLTRDVQQQQRWFGLPESLRPGGLPLPRERRNTADLLMDVVESVGVVWDFTVSGPRLPRLGQQPPQIFFEGHPAGEAMRKVIGGVGTPAEAAAVAAAEAQLPPLHPPSYTAVQVYEMTHAALTVALDHAPAEAVCLHPPSLLARLVMELPPRQAAARLPGLWCTLSRVLPRLACGGTGAPSMAFGKMSQGTFWERAADSAAQATAGPSEAAGFMDAAQQASYTVHILLRCSGVWPAMLAHGPPQQAASLVRTMGKALAAVGDTYAALQQRPQLLGAATKMARNMPINNTMPTDPMTLEIDWVAAVGGCPSADTAAARQQQALAGWALRQWMPQMLRQVESDGPAAVNRVYAVSHAQDMAIRALWLVMHEHLLASGRTAAASATASCPADAAANAAGWRHFLLGGLDALGWTERLLAKAANAPPTADDMHEWSWWMLLGLSLLAVSEVPGGWAATIGSVELSLQAVWEQAEAVGLHPSDSAAAGGGAALAAAPAATAVNPPPPAYKVPERLLTGLAAGSSGIVTLWGGVPLVPGAEQMAALLGEAGLVLCGNPACSSLEGDSEAGLMAAGAAAGQQRGGRGEAAGGGGRIKTCSRCRAVRYCCGACQLQHWTTGGHKEACAGAAGGSGGAGGGRTAGR*
</t>
  </si>
  <si>
    <t>C_200139</t>
  </si>
  <si>
    <t xml:space="preserve">MGGTYVLHWALFTQGSLQARVLCALVPFTATLVFALVGLGLVPLDVLVKTATRSGRREELLSGPLLYGLVHSLLTVVFFTASPAGAIAVAVLCWGDGAAELAGRSYGVARLPHSPGKAGFVFSLAYASLFRHLATFDRPVSVRELAVGCGLCAAAGTLAESLPLEGDNLWVPLATVVTSVWWFGF*
</t>
  </si>
  <si>
    <t>C_200140</t>
  </si>
  <si>
    <t xml:space="preserve">MNKLLPATFVQTPLLESRRLPSGKTNSLRTPLLLVMLTIVVSLATVFTVHNSQRVAVRDPYRSANTEEDDLEMQRALDAINEMNANTPPPPALSRESCHIKENSEIDGRVVKWGADHFTETPTDCCSACTNHPDCNVWVWCASPQGCGSGRQHKECWLKKNTVKNIIDSEGYAHPGIPWTSGALYPPEERLRVQEAERLRLEALRDNADLPLWEAASGWRGAAVLSWRQRGGTHIGRIKIVLFKNEAPRAAENFRALCTGEKGIVPQGHEGAGKPYHFKGSTFYRIIDRFIDQTGANTESIYGGAFKDDPGGLALKHDRKGLLSMANAGPDTNTSHFSILMAPAPHLDGHYTVFGEVVEGLDVAEKINALARGKPNNTAGPEEEAVITDAGQLR*
</t>
  </si>
  <si>
    <t>C_200141</t>
  </si>
  <si>
    <t xml:space="preserve">MDPQGRKTVEVTEVDIIEGEEGEPGSSTMGTLAGTAAGAVMAGGLAAAAAMGAPAALAAATLGAIVGAVAGGAMGKEVPRGVDGDSAMEYDQPAAIQAGREQETQASAGRDALTETVSGSLDQPAPGAAGGGPKREEYHGRPTPGEHEIVDVKGDSQHHKNSQRAAMAVNSGGAGDAQRELWREARRHIGEYESRTSELALDLAAGAKALAAAKDELAGLRREAQSQRAAKDAADRAALDEHDRMAPGHVRRTQTLSRQRDSELAESGRLTHQLAGLGAQWEAAVAAAREQEKERQTHLLELQAHLDSLRAYRMQCQQQQLQQAQQAAQQQAAQQQQAQQQPQQVHTGGGEAASGDVGGLDVGMTCGQGEDQGEGEGVTAQAAWPSVAAPADGAQWHRKRPLLEASDAGSGGGAGALDDTMSGAGADQRLGMDVMDVMDV*
</t>
  </si>
  <si>
    <t>C_200142</t>
  </si>
  <si>
    <t xml:space="preserve">MAEEYDLVTLGAGSGGVRASRFAATLYGAKVACVELPFGFVSSETVGGAGGTCVIRGCVPKKLLVYGAAYAEEFADARGFGWALPAAGAGAEGGPAHDWASLMKLKEHAIMSDDALALQSLPPGPIVVLGAGYIATEFAGIFRGTHAAQYAVHLMFRGDKVLRGFDEECRDQAVGVALDGQGAIKVDEFSRTNVPDVWAIGDVTNRINLTPVALMEGMAFAKSCFGGELTKPDYRNVASAVFCQPPLATVGYTEEQAVKEFAGNIDVYVSRFRPMKYTISGREEKTLMKLIVHAESDVVLGCHMVGPDAPEIMQGLAVALKCGATKAQFDSTVGIHPTAAEEFVTMRSRSRRVPATGTSKL*
</t>
  </si>
  <si>
    <t>C_200143</t>
  </si>
  <si>
    <t xml:space="preserve">MNTLSLASPAPVCTLSTHVLAELARGKLVTQYPYQRVGGAGAEAGGKAGMTYQMMISSALYMTLLVVTIVYGYVLSKRAITSVLKSVADTGAGTGPEPAAGGGSGVTDVEMATAGKG*
</t>
  </si>
  <si>
    <t>C_200144</t>
  </si>
  <si>
    <t xml:space="preserve">MAAEAALSALREGKSLATARQVGSEMYQSQLEATAVERRQQRISQLQQQAMKQAQLQHLQQHQQLLQPPMQPPATAGSAGSGATAALTQRNLGRMSQQQHMEGEGEGDAKQQQTVAAAAEAQASAAAATAAQQAAEAAAAAAAAHQSAAAPPARREPSGHIHDNDDADFNEWRDAVPVENSGPALDREEDDEGGPAFPGQDGDEPSERLDSQAGPGRPPVGLAPDTHVLEVRLGAAGPFTKRGVYRVRVVLYDGFQPMEAAPAAVEQQVMQQQHQQHMMMPPPYMPPYMPVPMYAAPPPPPQPPPPPPAPAQPPDPILASLPPEVAADPEMRGAHAAHAKEMALLRMEIDRARTAAELEQIRALLNQIRGEEGVAWGGL*
</t>
  </si>
  <si>
    <t>C_200145</t>
  </si>
  <si>
    <t xml:space="preserve">MQTLRAHQATGVSQSGRVGRVTCAPVLASRVAEAAQPSSTVGRPAMEAPTAAAGRAGDASPASSTMFGRMPSGVVDHRLVASPGSVLTSSLIAKAANKSMEELSNPAYSAAKAAYQGVPGAYSEVAARKACPDFDPLPCDQFEVAFQALSQWMAERAVLPIENSLGGSIHAVYDLLIRYRLHIIGETSLAINHCLVALPGTAKGDLKRVMSHPQALAQCDGYLRRMAVVKEAVDDTAGAAQIVARQGLQLFKALSVFALRDIDLAKVESRPMRTNPIVQIPSQDGTSFTRQNFNYMFYVDFVGSLQEVRCQNALRHLQETAPFLRVLGSYPMDTELGTMSSDDPGMMQNMSRYN*
</t>
  </si>
  <si>
    <t>C_200146</t>
  </si>
  <si>
    <t xml:space="preserve">MGVVLAWAALFGFYETCLEAGEDIDLRKELEKATPRWSKEEIDMLVNAQHRPIKAISVLSELTRQLSITQFQALQMQENCTFFYDALGGCERLLRTPIPVSYTRILPLDAICGRAQTDVNSLLKEDPAVMNASLSGLTGGAAAAAKSAADAASSKLTKMADSMSSGAAAPAPPAAPARPSTSPRPSASSPISSSADADRSDSSRRPVNWRDELQSLKATREPNGNGNGSGVAPAAGRADADEEALRRFGNLAGRSRSGNGGGGSSDTELSEANRPRTRPDWRNQL*
</t>
  </si>
  <si>
    <t>C_200147</t>
  </si>
  <si>
    <t xml:space="preserve">MPKSKRNKVVSLTKVKKKDRQWKEGLLEKIRQSLDTYPTVYVFKYYNMRNESFKQLREDLKDSSRFVLGSTALMQVALGKSEADEYKAGLSGLGEHIKGTVGLFFTKLPHEQVKEHFEAYVHEDYARAGAKAAHDFSLTEGPLSGPMGPLPHTLEPQLRKFGLPTKLNKGVVELLKDHTVCREGQKLDAAQAGILRVFDIKMAECKLKLLAVWRSGEDGNGEVEQLSEDDEEYGGCFQAGGEFDAIGDDLAMGSGGFSDDGQDGDGDGDGDG*
</t>
  </si>
  <si>
    <t>C_200148</t>
  </si>
  <si>
    <t xml:space="preserve">MAQSKELFSRLGELVAQLELPSPSHAVRYVGPERDVLIDRLLKRLVPGDLADALLRHVPETEFPPGISEEEAQAYRYAYALRLIRVPATAEQIRGCAPPPEDPLKLLVDLADFAVHYQANVREAAASAAASAAAAASTGASAGPLSPAPSPGPTTSYAPSPTPRQRTPGRGGAGASAAAGGPGSLPAGVLGAGHTEAEFRLLDGLVERAAVLLDSGGGPNLFPADIMAELQRQDLRLDGDLESATTRLEAEAARLRAALPAVRAEEARLAQEVALVSDEEWAACSEATRAQLAALLDSSAAFYDTFKTGLGVWCAASTAAETCGVGPLASELLARYAAVQRLAAGLGRIRAAHSRITGCAPPLTLLDPQTLSQLGRLSGQELAALRGRVAAEQRVLALQPGPEQVARAVAAARAAGAVSVA*
</t>
  </si>
  <si>
    <t>C_200149</t>
  </si>
  <si>
    <t xml:space="preserve">MDSRGQAWLRPQRGHARRQPRLPAHCRDARRQPRLPADCRDARWQPRLPAHCPHKPTARSAAGVRAAAQTTACGATSTAESRQGTAASKYAGAADTAQAACRPAARAKGGRVAAHARLIIVITVFICMGTKRRVCVRLWTHNAGWQAVAAKSVGALAPFLPYVVCCSRERPGASELGV*
</t>
  </si>
  <si>
    <t>C_200150</t>
  </si>
  <si>
    <t xml:space="preserve">MTKASDGFIHLTAEPRFLLGVGNQFYKDVAGTFLLLVLDYEKLSAKVIWGDLGTGVIFEPAAPVGSKSSDGLSAGGEAKAKEELPLFPHLYGTIDFGAVTAELPIERDASGAFLSIPGLDAAAAP*
</t>
  </si>
  <si>
    <t>C_200151</t>
  </si>
  <si>
    <t xml:space="preserve">MDAAMELAKQALSQISLVPLYGGGFWVAFTQLVVFYYSVGALLHSVLPRVIAVHGIQQQQRKQGEVLRDAFYSLGPLAVKAGVWAAVEVLHARGLTLTYTGRVSGWTAWLYVALCVALLDYLHDTWFYWTHRLLHWKPLYVHVHYIHHKSKAPSAYTGYSFHLVEALIVFANEVLVCFLFPLHMGLHRAYHLYTTLIHEGGHVGYELAPFIPTFAGVATLAFRGVRPCAALNTVQHHDMHHRYPTKHFSLYFTHWDRLCGTLHPAYDRDLFHYFPTKAAAGAAAGANAGQQDKGAQLQSGAAATNGGVKHE*
</t>
  </si>
  <si>
    <t>C_200152</t>
  </si>
  <si>
    <t xml:space="preserve">MSSAAEPGAGSSGDVEMLVAADNADTAAAAAAGAGMGAAADTASAAAATLRSFLVDLCSGLNRDEAVGGPCLSREQLETLAGTLLAPDCLIHPDGLLGLTPPLTGRRAFLDFIAQERAAYKTLSLDTLLSAAGPDGDVAFALSRFSMQSVGPWRGAAATGRVSEGVRIDELRLNTAGQVAEAWCNRQLFEEERGLLLRDPPSHHAAWFDPAWLVPVPVPAAAEPEEEEATTAGAAGGGGGMEGEAAAAAGGGGGGGGRSLVSADQLLRVARIWAEAVKGLDDAKATLTAMAQKYDVEETVQAAAAKPGFNAVFLHWVAKLTPRHDTPAALNPTVTAAGGGGADEVAAAAGTAGGVAAAAGAAGNADAGGDMAAAAPPTAPYHAEATDLLIFSPTSGKLTGAFQFRRPLGSDRRQVLKAAGVTKDLSPAGVSGVPVKGV*
</t>
  </si>
  <si>
    <t>C_200154</t>
  </si>
  <si>
    <t xml:space="preserve">MLASIPVYKTDMAGGYAPAVFTLPEAAPCWAAYSDASGCAYIADAATGTLVEIMPKSGGKLRSVFNVTSAFGITLGSTPANTYGLLDTAAAGDLLFSVSPRSGSVVVVDVSGGSMAPRQLLAAGLPVSSMGLAVAC*
</t>
  </si>
  <si>
    <t>C_200155</t>
  </si>
  <si>
    <t xml:space="preserve">MKRKGKPAPAKAAGKKRPLAAQMKSQPKKPNPFELKGSKGHFDTMGRRSAGKKKNVIEARQEAVNRRKKTLLVEYRSLRKANTFVDRRFGEGDPEMSEADKGLGRLQRQRLKQVKLKKRGDKFTLADGAGGDGEGEELTHMGRSLADDIRNLMDKPEFDDLDEEMVEELVSQYHFGGGGEGGSDGAGGEGRGPDGKPKTRKQIMEEIIAKSKAYKALKAKQREEDEQELDKINDEFKQLVRSAALRGLLKAPGENKGVKVKAENPEDAAYDVAARELGFESKGAATEPTLTPEELLEQERQRLERLEKERIKRMRGGGGRGGDSEDEDEEDEGEDEDEEEGGRRKRRKAHQSGDALGEDDFDSDGDEGEDDEGEEEDEDEEDDEEGGGGKGVSDLDQRRMKMAAGDHPLQESFRATAAALAAKYGVQAKNPYLEDEEEEDEEGEEDEEGEEDEEGESGDEGEEEEGESGSGEGEEEDEEEGEEDEEDEEEQLQERRHPKSQPSTSKPGADAAAQQQKPQRGQQQQQKPQKPAPVLDGPLDLPYTIPLPASYNDFAALVKGRPADQLATAIARIRAFNAVALATDNKRKMQEFFGILVQHFAMVAGDSPVPVASLDVLTRVLLELLPDVPYYAATVARARLARMADQLTSSLAGLGGAGARSAADAAGTISESVAGGVAPTKAAAAAAAAAAPASPWASSRVFCQLQLFTLMFPTSDRRHPVLTPQALLVGKYLNQCVVSNAHEAAVGLLLCGLMTRIAAPAHRVTPEVLVFYRDCLAAFVPPASKAAAAAAGAADTAAAATANGAGAAGKAAGKGGKGKRKAAAPAAAATSSASAPAADADNDDAFVRFAPGSLQLSGSTAAAEEDAPPVPQLDMYAVLGTPGSDPRFATDAFKLSLMRVALCGVRRCAALASTPNPTAPGAAAAAKAAAAAAAAAEEAGEEGGGGGGVTPGTPYAGLPCFQQLFEPLTAAVAALKRIERQLPAELQELRQAVHSQLTKTTAACVAARRPLVHPGRARAAAAAAAGAGAVIPAAAVREFNPRFEEDYVSGRDYDPDRQRSEQRRLKRQVTKERRGAIRELRRDAVFMAGERDREKAALDGERLESERRFYSELQRQEADLKSGGQAGMNPHLKKKKK*
</t>
  </si>
  <si>
    <t>C_200156</t>
  </si>
  <si>
    <t>C_200157</t>
  </si>
  <si>
    <t xml:space="preserve">MPGTRPTSHSAAQGCPLPSPLRLPPLPAAAPCPLLSAPAPCPLLSAPAPASLRPPFSRPLRPPPASSSQTPSDPGPPRRRPSYTPPPPAA
</t>
  </si>
  <si>
    <t>C_200158</t>
  </si>
  <si>
    <t xml:space="preserve">MKHESPPPPLAVLPSSDVELMDWIDKALQTGTSPGPDPNDRPLNYNRSSEYYHDLGFWVAVDGALRLQRNLPAAALVTFAPPGSFYQDSPITDDVQYMQLAPALGPKHYAAMCKEVKNKTYAQAKPKNLSDDVWIEMINDTIIKASL*
</t>
  </si>
  <si>
    <t>C_200159</t>
  </si>
  <si>
    <t xml:space="preserve">MSALLARKAVVLGRPQPACTRPHLQLHHRRRVAVLGAQDGARSEVVIVDAPSSQNGVHHDPVPEPAPAAAAAAAAPAPEPAPTGPIGIKIVPAAVAIGIGLALRFVVPIPEGITAQAWSLLSIFVSTILGLVLDPLPVGAWAFMAVTVAVATKTLTFAEAFAATTNEIIWLIVVSFFFAKGFEKTGLGERIATLFVKALGKSTLGLSYGLNVAEALMAPAMPSTSARAGGIFVPIIKSLAHSVGSEPGDDSRKKMGSYLIQSQFQTGVHTTSFFLTASAQLSPPTITDTPDAPAAAAKRLEAMGPMSRDETIMSAVMGAALVMWMFGEQLGISPVLAAMMGLCGLLCTGVLTWRECLSYTPAWDTLCWFAVLIGMSGQLNSMGVINAFAGAMGNVLTSLNMGWMPLFGLLHVAFFVMHYMFASQTAHVGALYSAFCAMMLASGVPPVLAAMSLAYSINLFGSITHYASGQAAVFYGSGFMRLNEVFTMGAVSGFSALAIWGVFGMPIWKLLGWW*
</t>
  </si>
  <si>
    <t xml:space="preserve">MEEETISIRFRHSAGDLGPFPFSEATSVQSLKDKVFAEWPKDGLWVKEPPAQSGDVRLILSGKFLDSAKQLKEYKRDMGEIKPDTIVTMLVHVRAQPAPAKPSAGATPPQKQEQKGCGCTIC*
</t>
  </si>
  <si>
    <t>C_200161</t>
  </si>
  <si>
    <t xml:space="preserve">RPFCGTVHVRAASNEDEPGGQFTPFSSKPPRSLRHTLHVRNPDTHHKALLVALHGACPAAPSHAAEKPAFGPPTLSPPCAQPIKCVCPHAAPAASPAAPPASPACRFPTWRRRR*
</t>
  </si>
  <si>
    <t>C_200162</t>
  </si>
  <si>
    <t xml:space="preserve">MCKSLNPSERLKHQTAELLAGSEPPSSSSSSKQYCCTLRQPYTPDVKLRSLTRGNKAAGTAAAAAAAAAAAAAAAAAAAAAAAAAAAAAAAAAAERVRAGLAMPSPPTT*
</t>
  </si>
  <si>
    <t>C_200163</t>
  </si>
  <si>
    <t xml:space="preserve">MATAFGTPVLGTAPQLLHRRRHCGPGPRLARDHRVILAQGGSNAGPGPGSSSDSLSEKLLRVRRRLGLPTDGSANGAMPADSGRAGAGAPGPAGGRSSAELGVGEWGTQSWYEDWDPSVRYSPNQVDRIADEGADRFRKLTQNTGPRDKWITPLLDWDAVREGLDPDQERSEQMITGEALVNKEESQIAVRYVARLIGIPLVTGFVISRALADPILNFSLRNNPDAFELSEMQKVEGAEAVHIEETRLRLDMAIGRAPPMTELQMFEHLAEFAAEVQEEERHHNETILINAVSDSVSFATFAGILAQPTRSREATKNTLARLFYGLSDIAKAVLIILVADTLLGYHSEEGWHGLIELVAGHYGIEPSEEGVVIFVGVVPVIIDVLFKYWIFIGLNRISPGAVVTIKVVDRH*
</t>
  </si>
  <si>
    <t>C_200164</t>
  </si>
  <si>
    <t xml:space="preserve">MSDDKKKQPHVSPAIKGFAGSIGGVAEACALQPMDVIKTRLQLDKAGKYKGIWGCGKTIIQEEGVAALWKGLTPFAMHLTLKYALRMGSNSVYQSMLRDDNGKLTDGRRMLAGFLAGITEAVVIVTPFEVVKIRLQQQKGMAKEQLKYKGPINCALTVLREEGIRGMWSGCTPTVLRNGTNQMCLFWAKNNVDKFLWDKHEGDGKMLTPTQSMTSGFLAALLGPIATGPFDVAKTRLMAQTKTSGGTRYSGFFDALMRIPREEGIMAMWKGLLPRLLRIPPGQAIVWAVSDQITGYFEAQSIAKASGSLPA*
</t>
  </si>
  <si>
    <t>C_200165</t>
  </si>
  <si>
    <t xml:space="preserve">MSRWPRTDLIDPHGGGAKVNSTGTSGAAAPPPPPLPATSRRSAEPHSAALLDLPLWRADSTVLVGQQSLLHIHTPLYVHMFDALFAQSPCGPWYFGHVRLPGGSRNLGAAEWELCRQGSCAPHVGVLMEVNRAVRLEDGKLMVIATGVARIRVVRALQSTPYSRAEAVVLHEEELLEAQHGLALAAALDAAAAPPADSSASSAAGPSSAPGAAAGGGAGVGVGMGVEAVLAAARTAAEAAATAASWPWLTYELATVRAAGWPGGPMEGTEGPADTRRLVTELVDHGVLNVVPFPDGPVVGRWDLAALAHTANTAAEAAAAAEAAAVLFPAAPPAAPSAPAAPPAQPPQEPHQQQQQQELVPPAPSPPADLVEGLTGNTRHDLLLLESRLWAELDALAVLTARVHQRRLGLPLGLLQLRPSDELVEEQMRAAAAPAAVGGDGAATAAASAAGGDGEAAAVLAGAAAGGHRPARMEVPGVGVVNGVKQAEGTAQPLQHEASEGLDVYAPAAYPLERRALRLSYAAAGIFVEGSDWDTRQELLEAGSIRQRLIAVLCQAREARKVLSAMAVLRNL*
</t>
  </si>
  <si>
    <t>C_200166</t>
  </si>
  <si>
    <t xml:space="preserve">MGPPLATAMPPAPPLKPPSWGSSDMPARVAGIAPGRSGSRPKPGEASPPASVASETGMLVPPAPTSAPVPGAVATPEVRRPTHPPPGVRAAPPPRRRQQAAWRPPRRRVRRRAAPPSRPPPPVGGGPVSGPQRPVSNGDMVTNSPAPPPVRGHSSRPPSRSPPAPPPRPSHPAPHRPSPS
</t>
  </si>
  <si>
    <t>C_200167</t>
  </si>
  <si>
    <t xml:space="preserve">MQVARAFTAVRPARSVAAPAQQRVSVVAMAKPTKLADFTGLSNEELVNKSNLLKRELAQTKWLQRTRGVGELKPGENQPQPDPEKVPKGHLNKHIRRQIAQCLTLLRQRQAAEGVDRKEARRIEKRAALANGTM*
</t>
  </si>
  <si>
    <t>C_200168</t>
  </si>
  <si>
    <t xml:space="preserve">MSASASAPGAALAKLRTPAVLLAQNGNSLALPSYLPDEVETSRASIVATLTSTREAKRASYAGASAVGQTWYESDDEADDVDPASMPIDTVDVLHHRHSRTRPSPSGTVRAGSASSVRHGDGRSTPPHPDLHRRGSGTSPSGAAATAAAGAAGAGAGSPGGSMLSPRGHSHAGYVQGQMHPHPNPHLGGSGTGYVSALNGPASASCQRHDPCAGQLKVEVEVEVVRAQSPSGAAAVAAGAGRGGGAPQDLVAAVTGRMAAAAAAYDADDDSLDEEELACDLDAAQVRGGVSGRGIFDRSGRGGGGGGGGSGGGGSLNAALGSAAAAAAAAASFGGLASAGNIRHPSATGGIAAGELWSPQSCSPLPSRSTSLLVGSGGAAAAAAAAAAAGGGRGSVPSTPSWFGSSRVGPASTSATTFGGEAAAAGGGGGGVGVDVEAASPALRLAGGIGRYAAAGSVSEEQPALASAGGGGGGGSIKGLLKGIKKAFRRSTGGGSAGSGGGGGADRKAGSFSGVPPSPGGALPSAYAQPPSPLLVRPAVVAAAAAAAATASSGYSSGAASPVLLATAPLQARRQTASMSALPPSLMLPPSPGGTPPSPGGTPPAAGFSSPQPADSRGRYQPTFGHSGGGAGARPAADAAAPFPAGASSLSGGGGGRATSAAARPQPPPGEGTQATRDISTFASFSTYGSDAAIAATAAVEAVDGATGTGTGIPNAEPEAWPGFTGPVFSTRRVAGSGGGAGASGISSVGAGSNTSSAAPSPHHPLGASLLAVAAAAAAAAAEEAGVSTSVSEISADGSAGGYAADVSDRERSGGGGASAAAAAARRQASASMPASGYASSLGSGGPNSPMPASPPTSAAAAGGAGAGAMSPSTRRRHTALAAGHGGAASDLQVRV*
</t>
  </si>
  <si>
    <t>C_200169</t>
  </si>
  <si>
    <t xml:space="preserve">MAALGNGSQHTALRADYDLEDEDRFFISGVEKAGAKRNTYELQLKRKKLIVGLGISIGVVGLVALILGLAYGLSRRKLDYVCPRTYDASKTDLVFFVDTTPIIYQYAGASWVDFLNGFNAQSADDPVHYITSGAGSDTRKGEFDDLDMDTRTRDALFLSDTQGFVAVVLSGSQMRVHFYTTEQSGPTYTRIIPQPAW*
</t>
  </si>
  <si>
    <t>C_200170</t>
  </si>
  <si>
    <t xml:space="preserve">MQCARKSISTSTTRKAFGASRGSAVVVKAVHSREAPAAADVPRRSLLLSSLAAAGAAAATSLLAAPLPAAAADPVTDFLRGYTRPEVGLQEAVVILMDARSTLKEIEALAATPEDSEERFRARALWPSFAKRLRAVAEAAPVAVAAVTGAADKEETLGEMYGGKAGGAGAADAVYAALGRVLTISGRTIRPEAQAGPEAAADAEAAISGFLGKLPAPLLDEAQAFRVERAKAAAA*
</t>
  </si>
  <si>
    <t>C_200171</t>
  </si>
  <si>
    <t xml:space="preserve">MQLQQIKPFQQARAGSVRRQPMRVVCQASTTPAAPGRQFNPLLMGAVEALFRFPPFFNAAAKNGNLCWEAALEVTMAAKSVHAMVMDPAGKKMDPAGDEALRSSYSARMAESLTQLGVDRSTVKHIVDFGAATGLSSLELLRAFPSAERVTGLDLSPHFLAVGKWEQERRVAATKAIMKEAFRILRPGGAMCIMEMNPESAVFQRIFGNPFAYTAFKSTEPWLQEYIALDMPGALREAGFAEVVTRESTPRHKTVVAIKK*
</t>
  </si>
  <si>
    <t>C_200172</t>
  </si>
  <si>
    <t xml:space="preserve">MKHVGGWLGRAPTGRVSEGLRVDELRFDPEAKIAAAWCTRQLTQASELAPHKMMQVAALWSQVGVCGGGWGGEXXXXXXXXXXXXXXXXXXXXXXXXXXXXXXXXXXXXXXXXXXXXXXXXXXXXXXXXXXXXXXXXXXXXXXXXXXXXXXXXXXXXXXXXXXXXXXXXXXXXXXXXXXXXXXXXXXXXXXXXXXXXXXXXXXXXXXXXXXXXXXXXXXXXXXXXXXXXXXXXXXXXXXXXXXXXXXXXXXXXXXXXXXXXXXXXXXXXXXXXXXXXXXXXXXXXXXXXXXXXXXXXXXXXXXXXXXXXXXXXXXXXXXLAALCASYEVDEGLVTAAAARGTNAAFCHWRARLTPRRRGGSSGAGSGSSGSTQDAATPQPGGGRLTAAITATTDAGSGSSGGGRGSSSGGGGHGPGSYVAEGVDLLLFAPSGKLQAIAQFRRPLGWERRTLLSAAGLAAAMAEAGVAEAAAVAKGPGVCVVDNAPAGAPEGVIA*
</t>
  </si>
  <si>
    <t>C_200173</t>
  </si>
  <si>
    <t xml:space="preserve">MPTCPQPRPTATPAQWPHPIQPTPPSPSSSHTHRVTRAHPHPHLQLLPSSAHPLPLPFTPPNPAPAPRWPRPPLAPPPAGPAPRWPRPPLAPPPAAPAPCCALPAPACAAPVIILPPLAAPTRTMPPPHSPPSPRTITTTNHGLQQTPRPLAPPSTAPTAPSMRLLRPACARALTIRPHPCNPPVSSLPCTSCPPPPFTALPPTDPPCQKPHHHTTTPGYAMPPCALPWASPPCTPPRPTFPAALPLLQRQPQPIHLGAVTVRLPAPCAHAYTPVPTAPACQPAVPHPLRPTPSTPISPLRSPCTAYPPCGFASVPPAVSSCRQSPHPHSHHASFRHHCYCHCPLPLLLPQH
</t>
  </si>
  <si>
    <t>C_200174</t>
  </si>
  <si>
    <t xml:space="preserve">MFAIAPLAQAEPKRSATVVMQAWARRVGGQDVAFGLPHQQQAALRVMLWVDYTGDLHLRLFGHLRLPVDPAAWQPRLVLEGPDPLPTLEARLESGPELLSRVQAQWLRPYSLRFELPPEYANVTCFKLLEKSYPGHKAPFCVPLEGGADGGRRGVDNSDDLRPMSVAIRTVHYLAYHVAMGMSGLLLYTDAVQRHYLRRVPALQPYLTAGHLRLVEWDYSERNHADDGRGRSLGYNYDQALFASHALLGLSACGTNVALMISDLDEYLYGTKPDARWPEPYARCVPRTAGDGGRPVVIHTLQRMEMLSSAVPPDDEPALWTAMPNTADPQAPPRHPLAQYDRRKPTPMTHNMHNKPIVLPAGEVVLFFVHEGAATRGEQQVVAADCVLLMHVPNYWRPRSNKEGQYRRFNVSTFLPFQHWLFDEAQNGGSGVTFLT*
</t>
  </si>
  <si>
    <t>C_200175</t>
  </si>
  <si>
    <t xml:space="preserve">MQAPREGQSSGERPRALTGDSWWGDADVCRLPGPAGTFPFTVSSFDVCGGPAAVTQLPLSDGSGRQLGTVSLYRLYDSSLLHVSVSLGTADGTVVLYRETPGEASASLFLSSQLLPGPLPQYSQLLPPPAAANGSSSSSSSTPPYSCFTWSVDLAAVCNPLSSYQSGVAPAGGSSSGSSSSSSSSSSSSSSVGGAGIGGWAPVCSCLPSVGAGSCPPQDLAAAAALYFSLQLDVLLARPAADTCGLDSAAATPVTITTRFPSAAAAPSPGAIAVGPVRTGCWEPAPPPGADRPPYPPQPPQPQVSPPAPLGLYPPPTYPPPPTYPPPASPPPPPWPPAPPGGPVATLLPVMQLYPLYATRAAWFNCESRPGSLGVGSDVTFQLTFLTFDGLSAFSGGMVQPLWPPCP*
</t>
  </si>
  <si>
    <t>C_200176</t>
  </si>
  <si>
    <t xml:space="preserve">MAAPKDKKGVLLFEEEEAEVDTPTGAKNDAALQNQINKYLEERTSKKQMKPGKAAGGEEHTGITDDEADDEGEPDYDVASRMTLKASSEAFLEVMAEARMQYQKEQKDAGKPAAGKPAAAATKKP*
</t>
  </si>
  <si>
    <t xml:space="preserve">MIAGQTLQTLALQGGVVNLAAIPGFFLPPSCKTTSRPPSPPLPPSPPPQPPSPLPPSPAPLPPSPPPSPLPPSPKPPTPPSPLPPAPPTQQFTGSVFVYAPNRPNGFNQDDVTKVYAMMRYGLGCGIGNNPNVCLKSQPYVTINETNNAFYPAYTMLGVKMFFDGSKDGSGQPYPTSEQNKWAADAVTSMFAVLGSSELWKALAGPVQFGGLGLGCGAFMSFEAVVDGQYYSQPIGGGSPPLVDSYDGSTYTYQGARYVCPLLLGGFGGPQWPNASLPYYIPDGVAGLPGYIRLGAIPQNTNYQRRRCATILTPPDLMQPSTSCPLSPPPSPSPPPSPPQPPSPPPVPPSPPSPPPSPPSPANPSPPPPAPXXXXXXXXXXXXXXXXXXXXXXXXXXXXXXXXXXXXXXXXXXXXXXXXXXXXXXXXXXXXXXXXXXXXXXXXXXXXXXXXXXXXXXXXXXXXXXXXXXXXXXXXXXXXXXXXXXXXXXXXXXXXXXXXXXXXXXXXXXXXXXXXXXXXXXXXXXXXXXXXXXXXXDSFERTNTIQRVNPSAPYCSRPAQETLLSPELAQPSQVNFLYQYLSVNSTIGVFVRDGGVPCGSAVRLYNPAGGGFFTDYRCSRDVPTNPAVAVLDLCCPLPPSPPPPTPPXPPPPXPPPXXXXXXXXXXXXXXXXXXXXXXXXXXXXXXXXXXXXXXXXXXXXXXXXXXXXXXXXXXXXXXXXXXXXXXXXXXXXXXXXXXXXXXXXXXXXXXXXXXXXXXXXXXXXXXXXXXXXXXXXXXXXXXXXXXXXXXXXXXXXXXXXXXXXXXXXXXXXXXXXXXXXXXXXXXXXXXXXXXXPLPVNNVPPAPTARNTTWTAPAGTTVRTYEIFAPFKGTGGRNTGVSGRTVQFWLCPALKAALQDQLGQPVSVKPNVNASISCTDWYQVKKKAKGLFYRITVAAQQSAHDAVMDFILSGGDFVRQARLVCGSQIRIGEAEPPRQKLKAVFPSPFDPKAAVDPYLYLSGKAGSPGAGVCIDKLPV*
</t>
  </si>
  <si>
    <t xml:space="preserve">MARSTALLVALLGLAALGAANAQGAYPPPARGLNAYCAIQNRTTNAWACNLGVNTPTACETTDLWSTDATECSLPQVPGFPVPANTFPYTDTCQYQVARLPLVYKGTTTVGGFLVLFKDYADNIYYTLSLNATARAANQPDGQWLYVEPTLPGQTGPSGAVYLWDSPPDSSKPLSVQASVQDYMIEDRNSYKRWSCATYKTSLNNYCAPGYVFDAAGICQPKAGATQGPLPSKDLSGAAGSSLFLAAEYSIHDRR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YYIPDGVAGLPGYIRLGAIPQNTNYQRRRCATILTPPDLMQPSTSCPLSPPPSPSPPPSPPQPPSPPPVPPSPPSPPPSPPSPANPSPPPPAPPAAFCGLNFKVISRIPKNGVDRNPDCSLLATLVQSTFTQGVQLRNPPQFRCGTTVSATEISAVADTLTTEGAQVFLRNMAGNIGAFNQFTFPAPGGLGLICGDYFNVTSTCGMNTTAPVPVFQPNGTVVNATYPFVVGPDAIFYPQFVLPSYTCPPPPPAPSPPPKPPTPSPPPLPPQPNPPPAPPSPNPSPPPPPPGFRFQMSGIEALAHTRVMIRPSGKMSDAGYSEHAALGTVQRQFSGSGANEDIVVASARAYVSALNKMIGWMSVAQKVAPRAARATASGGAALASVENGSSAPSAGKDLATSSISDEVEKAEQWNGVEEQVGWA*
</t>
  </si>
  <si>
    <t>C_200179</t>
  </si>
  <si>
    <t xml:space="preserve">MTTVLALAHVVCGTMGMPTATVQMKGPDGIARIGVGVGTGPVDAAYKAVDSLVRVEAELSDYSVSSVTQPGAWQH*
</t>
  </si>
  <si>
    <t>C_200180</t>
  </si>
  <si>
    <t xml:space="preserve">MGLALLVALAATV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YAPAVFTLPEAAPCWAAYSDASGCAYIADAATGTLVEIMPKSGGKLRSVFNVTSAFGITLGSTPANTYGLLDTAAAGDLLFSVSPRSGSVVVVDVSGGSMAPRQLLAAGLPVSSMGLAVAC*
</t>
  </si>
  <si>
    <t>C_200181</t>
  </si>
  <si>
    <t xml:space="preserve">MSAAKGVMTEPWLAQDDDGDDFIISMSQTYERTQPDPCIDYPARDQDQDVRASTEVEGVPEEPELSLRRTQHYHATSSTQPYGLSQNPLQLMSGMPSFSEPMGLGPILENDVLRAPPSDEAARTTWEAPEAASFTQPTLASLPVDLSLEGQGSNAPGDPTQVPTERVASTVAPVEHGDALDDTIDFRLHPHAVLPTVSAGPAVTPDIGGGVAGGFASQDVADDGTTPPLQVSMPVYSIFNQGRSRRRPVFVIRHGESEYNAACKKGMGFGDPSDIFDAPLTANGVKQAKNLRPHVMDMMLKQGDPLFIVSPLTRAIETFLHLLPDPNRLSLPAAPASPSASAAPAASQQPTQQQEDQGGDATPRGGESIQSLQSKPLDVLICPTLAELLLTSGDVGRPRSVLLEKFPQLSTHLQRGLEQERWWYEKGGKGPNCAVTKVLSSTESKADCKVRVDRFKHFLYAQQLKNPQRPIVLVGHANFFKHLMGETNYMDHCVITKWAPA*
</t>
  </si>
  <si>
    <t>C_200182</t>
  </si>
  <si>
    <t xml:space="preserve">MTGQHQYYEQLIRQLLAYPGNPAVVAIEQLLPNKKPMYMYSEVTASALYRYYDMPYISASTGIFRLQALNVSGFAEHEIRMPNPVWGFWHYVVHMLQSAAASNLAGIWPEQRDPFWVDEVPGGRTHTTLLPQHPIKQPLLCIMPEELPKYVESHKGWEFGADDPRKRKFGYISYRKKNSKKDNLLRIRWDRSAIGNKVGSTATSFALILVYLASYSGMGSARLSCSGGCSCEAQNIDATISDFSLSKVWAGVRCNAPQQPQP*
</t>
  </si>
  <si>
    <t>C_200183</t>
  </si>
  <si>
    <t xml:space="preserve">MHLYTQPAAGYSTTSVSAAAAAAAAHMGMRTHGVGAGAGGAGGVRSAVMPGSILDSLRTPSVVPSAAAAAGGSIASLALAQRVNSSSGLDYGSLKAGGASSSAVRLKRQPAGTGDGGAGATGATAAHASHYQQQYTLHTQPQAQPQTQHPYTYMHTPPDALRAIYVSGPAAGSGGTSGAGSLARRPSMDRSGIPRAGSFTSGSAAAAAAAAAASAASANSMGLGASAPPLPSGAGGGGGGTVYASQYASQYGSQASTVFIPSSAQYQQHYHMSTAPGASGAGAAAATSAGVFHTSGTASAAQHHHQSAAPPLPLPASPVGAATAAAVAAYSSYSPAAATSHHPHHAAVSARDRDRDGGGGGGGLHGSAPSSGMHSGPLVSSTSGAAAAVGQGVTAGSMAAELLSSGRVLQRNGSSVSSRGSAAGTAQQQQQQQQLASSGGASGRLRALGTVNAAATGGMAAGVSSEEVAANRWSGSGSGAAGVPASGVLSGSLTTPRMNSPRMTGTAGISTLLSSPKGSTPLLPSSARAPSPSAARAMASGAGPARNGASGAVLDGDGNSYSSTASGASSNSSSGSGGPGGGSGSGSSKSSSMAVAGGTAHASSASTSRTTSTTSQRSLAAEPAHVHAHAHAAPHPHSGHAHSRHAPAAHHGRSIHASASDAGTTPASPSSAATTPTAAATSASASISSSSSSSHQKQQQQQQEQPQSCAPVCGPLPDLPVIVPGRDTPPGRGCVGLSNLGNTCFMNSILQSLNAVPELAAAFYHPPERIWSSKAVVAPAYSGLVRDMISGSLGSVVNPSGFLRKVSKQDSRWGDGRQQDSQEFLNSLLEALQSECNRITSKPVYKELQGKGSEEVQAAEAYVYARTWNDSIVDDTFGGLTQSTLQCLACKRTSHTFEPFLGLAVPIPQAAGADGCVSVADCLSAFTECEQLEGEDSYKCEACKRCQPHAKRMQIFRPPRVLVLTLKRFAQRGGGHGTPGGYGGFFSRLRGGGTSKNNTAVALGPEPLDLTPFCNPLGLRGLCVANGGGGRGGGSGRGGSPVAPQYQLIAVSHHSGSLEGGHYTAQARSCLDGQWYNFNDSHVRQEAGRPGGASSSAYVLFYRMATLPPPSQHSSL*
</t>
  </si>
  <si>
    <t>C_200184</t>
  </si>
  <si>
    <t>C_200185</t>
  </si>
  <si>
    <t xml:space="preserve">MALLVEVVNTSKGGKYSKFKVTGFVLAEMYPGREKEIGKVAFMNHEGSVRKATVG*
</t>
  </si>
  <si>
    <t>C_200186</t>
  </si>
  <si>
    <t xml:space="preserve">MKLLWFLSLQLALWGCTCYAAYEFDVPPYALRRAIQNCCNSRLLRVLKDLEEGHSLTIAVVGGSFSLPDRIGADDVWFSQLVRYLRATYPRANITAINAAVGASSAGFGYLCLDKMLPPEVDLVFLDYGPNVVNWSCDITGQHQYYEQLIRRLLAYPGNPAVVAIEQLLPNKKPMYMYSEVTASALYRYYDMPYISDPIGS*
</t>
  </si>
  <si>
    <t>C_200187</t>
  </si>
  <si>
    <t xml:space="preserve">MALQVSLTLNKTYFLPGEVVQVSVQICNDSDSASQDALPGVPQVIHIKELSFQAYGSERTDPSFIHRLHRPDVPVDISDSRKQVRTIFSTEPAVLVNDQVLAPRAVQHFQLRFRLPAPLPPSFRGSSLRFLYLIQVKSVYEVHRGGLEAVVYETTASTSLMVWPSTGLALAAGPGGGGGGGGAGPDRRSSSLDTNSSSTAAALSAAAASAAAAVAAGGAGGAAPARELSRSNTAGGDAGAGPGPRPIDSQRRLSSAGGVPPSPSASQTPTHASTGPLASPSGGGPGGGTGAGQGGTDDSDVGMIDYVLGRNNCRIRWQEVFPAHGPGSRGDASGRGRTDGGGGPTGGAGGATPSGFAPGGGQGGVNTAGSGGRSVIPFGVNRPFAPPFPNTASNPATGIAPFAADSDLDDEEEGGAGRRLGAVNGSTAGPATQGSGAGGGSSSGGASGVQRQMSSGAAGLGPYVRQPSRRGSLFGKVYALNVGEQPLLRLLMQAPLEVPLQPGATFGGVLDFRPPASLQPLQPQASAGLGPAGAGASTAGGGGPGVAAALARPPVACHDVVVLLESEEVVSAECRPQGKRDGSGIPGGTPYVIRRLHAEAHELTPDTALTSFTLSLPATATPSFRTPMVALRWVLRFELTVGPRINFAALDKRLKSPRPAFEQLVWSLPLVVRPPVAGWGR*
</t>
  </si>
  <si>
    <t>C_200188</t>
  </si>
  <si>
    <t xml:space="preserve">MQLRNGAPSQRCAGRGCSASVVSQRQIRFPACSAIKVAESPAPTTAASASDTPATTSGSSGKQRATFKASKVGRQPIVEAQRPLSEYMALPASQYSVLDARRIERVDDTTFKCYVGELKFFSWSVEPVITVSVTVEEGGCTIRLLGCKLQGSSFVEDINNKFSATMTNVVRYRDYVPEPSSDSESESDGEEGETGKQPAAARKEIVSDTTIQVCLEVPAWSSFLPVDSISSAGSGVMQNVLNVMVPRFLAQLRTDYVLWAAGDESRKPVGEI*
</t>
  </si>
  <si>
    <t>C_200189</t>
  </si>
  <si>
    <t xml:space="preserve">MQHCTLTQLRLLAPDAGGGSRLLSTLQSMQAAGIKTVAMIVDVLRAPGWLFRKWPHSRSFDAGGRNYSHLSWFHAGANAVALDRLQQFFSVLDAIYGATMFPLIAGSNATDFVIMDSNFRTPYGTLMDPSKLRFYVAAARAFGKRTYFEAAVERYASMNLLEFQPTCEVGPRTGPQRVIGSSGAHGHAH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KAALRASGLPVEALRLPGNGTGGLALKVLDRLEGGGEAVWKE*
</t>
  </si>
  <si>
    <t>C_200190</t>
  </si>
  <si>
    <t xml:space="preserve">MAGGLRQLPPPPTRLVVVIGATNRPDHLDPALRRPGRFDRELGFGLPSSEDRLQVLRVHTAGWSPPPPPGVLQRVAAATEGYAGADLQALCSSALLAAVRRSVSAAGTAAAAAAASGGAGGGGGGASALEALVQRRAALQERRRLRCLQRQQREQRLRAEQERQWQQQQQAEAERQREAERRRTGEASGGRPAAELLTFFGGGSSNNSNGSGSSGDNGTAAADGDGSAGPLEAADGGMAAAEAAMAAARAAGLFAPWGSGAAGLPPSPPRPPSGLSAAALQPAKVPVPAPLASRHVIEVADPGVPPVAAAAAVDAAAGALAEAARLALEAAAAQLQPPQPVSPAGPAEAASAEEPSFSGGVQRAGLSARLAAMAAGGSSPARQRRGTPAPAATGGGFGGGGAGLSGRGAGSGQLAPPPAPGLGLSSGGQLNTAEMERGRKLLLQMRLSPP*
</t>
  </si>
  <si>
    <t>C_200191</t>
  </si>
  <si>
    <t xml:space="preserve">MQHTEMLVYHSSDGTTLLNVGKAIRRGRQLRCGLCGERGATLGCRVERCNTSYHLHCAKASGCFFNIARFLIACPRHAHLYKKEQEEARKMWVIDFNAIGRHMAVAAAGMAAARRAHEVAAAEADDDEAAFAVKERRRYAKDTARLAPALGGLGPVVCALREMVLLPLLRPGLFERLGLAGAAPPRGILLHGLPGTGKTLAVRALAGEVARASPVPVALFARGGADVLGKYHGDAERTLRLLFEEVGAKKDDSNHVRVGKLNLVDLAGSERQDKTGATGDRLKEGIKINLSLTALGNVISALVDGKSGHIPYRDSKLTRLLQDSLGGNTKTVMVANIGPADWNYDETMSTLRYANRAGILRVDXXXXXXXXXXXXXXXXXG*
</t>
  </si>
  <si>
    <t>C_200192</t>
  </si>
  <si>
    <t xml:space="preserve">MYAANKKRKLETPAGKAISRTPAAAPRSAPALDARFAIDSDFSDDDDGAAAGPGPSSAAAARAAIAKRPASAAKVPTAPKSAGKPAKPQHQQQQAAAKPSAQNEDAEAGNGDAGAGEGSVGNGAAPTAASRRKAAATAAVAPSSEDTDADDDDKGPGAGLGFSSGDGDGDGEETGDGEGGVSGEGDGEPLSGSGDGEGERNGKKVKKVLSKRKLQAVNEASDRRGIVYISRIPPHMKPHKLRQLLQPHGALGRVYCAPEDPAARRLRKQKGGNSGKNFTEGWVEFEDKRRAKRAALALNGQAMGGSKRSAYYYDLWNIKYLPKFKWDTLTEEINYQRAVREQRLVAEISAAKRERDFYLSRVDKAKAIDAIKERRAKKEAAAAAGVGEAAGAGAAKPAAEAGAGGAAAEAGAGAGASGGARGPRFERHFGQRRVKADPVNDDRAPVLASDVLTLFGKKR*
</t>
  </si>
  <si>
    <t>C_200193</t>
  </si>
  <si>
    <t xml:space="preserve">MALSASAPALAGLRPVLNALPALTRALVQPASAATTTLFGNVEQAPKDPILGITEKFLADTNPIKMNLGVGAYRDDNGQPVVLDAVREAERRVAGSHFMEYLPIGGLRDFISESVKLAYGDNAAVLAEGQVAAVQSLSGTGSCRLFADFQKRFMPGTKVFIPEPTWSNHFNIWRDAGVEFAKYRYYKAETRGLDMDGFLEDIKEAGSPLPWGHITDQIGMFAYSGMSPEMVDALAAQHHIYMTRNGRISMAGVNTKNVGRLAEAMHAVTSGKL*
</t>
  </si>
  <si>
    <t>C_200194</t>
  </si>
  <si>
    <t xml:space="preserve">RPQPGLSPQPHRLEQLGTGHQPPPQPQQRASQLTAGPAAAVEADSQARPTQPDQPQHHRTPPERLVAHPQPRPGACPQPHPTHATHPLSPSRPAAPAAAPPATPAALGPAAAAARAVADASPEPAPPAGGAGRGTAPGAPPPPPAPGRPRAAAAPPGTPPPATVP
</t>
  </si>
  <si>
    <t>C_200195</t>
  </si>
  <si>
    <t xml:space="preserve">MRPVAVQSLLEQHCSPGVLHIVAAAARVAEAEQQEDKGGGGGGTRGSSGIRITSAHLALAALAADGDVDCAAALGVLHHASAGLSLQRCSEILAWRAAEEQLWEERWRRPEEEGHEDGGSSIFSAQALHFLFQSYRWAVFTGCGTVQPCHLLWAMAADPRVSYNPLRQDPLDKWTPVTAAEVREPPLVWLLQQCPETLPRPAAVYEQILGVMQRGMDAAADAAAAAEAGNGSTEQAAGGAAAGSSVSGSSSFGKATALKATAVTDGGNASINADARSGHYGSTTAAAGVRNAHAISGNLDARLGELGGSACDPSELAALLRACRLAGHVPSRKRLQGLDAAFLGSCLACVLRKRTKKFYGSFELWRSVYELAEGFAALGYQPATASRNFVVACRNVDQVSPPPEVAAAAAADVYGRALRRTFTLPVRAALLQALSEAPPSSFYQELRTALTKSLDLDSSSIHASLGVQQRVAQAYTAADCGVPEGWLQQLASYGDVMRGGSSEGMAEALVAMLAAASSAAAEGAGGRDCGDSGECGDDDPATQEHAISASSIPPQQLLGRLAVMLEDAAAAASLQPLVAAMEEVASEALPLLLLGSRLRQLQALQALLGDDEQQRQQREQPPERRL*
</t>
  </si>
  <si>
    <t>C_200196</t>
  </si>
  <si>
    <t xml:space="preserve">MERRKVELQSSARAEVLRSEQQRALELLQRERQAVQAAAASADERLRRAETEMRSLSRKEEEIRAKLDRAEEQLAQREFEVAQREEAVRTAEELARRYSAKEEAVWEREKELQHQELAVAKAEKAAEQARREAEALREAYKERSERMAAKMREWEEERVEARRRLDAEATDLEERRRAVSLELHERDASLTLREQKLLASRQQLDVDSEAHEAASEETRKTLAAEVEGVRAQVAVLTRELEQLQITRERKAEKLDEVAKQLEEAEQQLARLTDARNAALDDARLTEAAAQQALESTQESFRVLQKDCAALKEEVSALARNKELLTHTIDEERATWKAQHKAELEALQSEQLVARRELERIKAEAELLAQKQESRAREVEEWIAEQTALTKAGKARVEADERRLQTLGEELLAREKEVAALKTELSEELARAQRDSAAAAAERSKLQVVAAELTAQQTALEEAKRNMAADVQKSLRAEVEQQRNTLELEHQRRMMALELREQEVQDNGEKEATLRGLEATLRMQQADVDQKLRDLAEQRDRAAADRKVVAAERAEVERLSAETRRMQREAETARDETHHLQARAEARERRARELEERAGAVDRELTAKLAELAAAVQGAKAREDAAADREREADRVAGREARAHELLAEAEAAQAGARAALEQAAAERRSLEALNKALSSLSNTLDARETKLLATWRDLNLQLNNLRNETAPATGDAGLDGVAVDELPAALRTSVSAASAPLSSVLAGIAEAAAAGSSSVAVAGQHLHGHGHGPSSHAAAVAAAAALEQRRAAVADHETAIQELALGLHLRLAKLAAFHKQTKAEQTRAAAAQQQAAADAQALVRRDAELRATADALSEERTQLLALAGQLQARSEALDKQEKQLEASGQELARTRQQLQAAQNAAAARHAEAEAAIRRSEEAVAAADARASRAEQEAERRASEREVAADKRASEREAAAEKRATEREVAAESRASEREVVLEKRASEREAAVAERERVLAAEAAQKTEELTAREKDVEGAEGRLARWAQQLDVMSQQLTEREKVVAKLEALMEETLEERTRLAARLDEVEAAQRLVQEQQTTLGEERDALQRREAELTEADQRLQQDLARLSDLQQQRQQLVAQQAEVEARVAELDTKASQLAAAREEVEEEAHKLEAQGAGAAAQLAAAREELASERQQLEEAAAQHASSVEELTARVEALQAQEQQLGQERQQLQIDKEALQAETEALAAKADATEKRAQELHADAQALAAERLELHARMRRSTLDYETEMESARELVEQAKSRALAVSQAEEDLAERLNSASQREAELEAREQALQRGLAQAGSEREDLLRRAQHLESQRAEVEASLQQLASLQEGHERAVQQVAAREARVEARMAQLVQMDADLKALHSRLDADLDGWTTRARGLLDVRRAALDGLAQRVGADLDARQAELLRQEGAVASQLRSLGTQLQAEVEAAQKQAASGWESKLQQTSTALEDKQRLLELLQTELEERGAELQVANHKLQEAHEQLRTSQRHGEQLQQQLAAAQEATKAAQKAAAAAAATAAEERSRLEAEVRRAERAVHDDAASAATAGAAERQRLQAEVQRSQEAVRQAKEDLDSALAVVDRLTAEVASAQDAAKRHEAELTEVRAAAARASEQEAQQRAAAEQAVQRERAAAARVSALDGQLAGMRTEMAVLEGQLAAAREQLEAHSQGQSKQRQAVDEQSRSLQQRQTDLDKLSERLQQRERALAEAEAAATAQRAALEVQQQQLDAEARAYGERSQRLEAQAEELKATGQKLQEMERDLAAGQAALATQRELTAAAAAVSHSERLQQRERALAEAEAAATAQRAALEVQQQQLDAEARAYGERSQRLEAQAEELKATGQKLQEMERDLAAGQAALATQRELTAAAAAASQLEAERAALAGERAAVAAERQHLEAERGRLAAEQARLSALSQELSLKELRLATGEADFLRLEAEAARLRALGEELGRREAGLAGAEAERARLEGRAAALDRREADLQLKQDEVDRLRETLRTQEADLARQNAAARALVEDKQRQMEAVARQGDDLAAQQAGLQALRQDVASKLDVGMAELSGRQEALEAARQELRPEARMLEQRSALAAETRRQADEAQRLVRERQAIAELQRRTEEAHDEVRAAAAAVTARETAVTAREDELAARVQRLREHEADLRVQAVLARNAEARAQQALGEAQDAAGVITSRAMAATSPQQQQAGYGQASYGPRGSQGQPQAQLPSQPPSLLDAFSERPFLQQQQQSRQQQQVLPGLDVSASTASLRGPLPSETPRVLQRTQAPSAAGGYRGQQQAQGLAGEGGSGGGSERPLESGAPTPTGRSDTPLLGSVIAEAQRARQARAAMQPAQQQQQQQQPSSRFAYVEPPPPPLFAETSSASTASAQQPVFGAGAGYATGAMPTPAAGGVGGNAGLSASGGLPGGAGGLARQQRTLQVLLASTSNSAQRGQERLQRLYRITEPMAADLGRAERPLLERCRTALDMLAAELATLQAALQHTSQAVAGAGSAAELAESRRLVESHQHSLAAWEAGVAEQMQIVSELQDPARRGSLVRALRRSNEGADLVAAGLISQNSLMMD*
</t>
  </si>
  <si>
    <t>C_200197</t>
  </si>
  <si>
    <t xml:space="preserve">MAALQSASRSSAVAFSRQARVAPRVAASVARRSLVVRASHAEKPLVGSVAPDFKAQAVFDQEFQEITLSKYRGKYVVLFFYPLDFTFVCPTEITAFSDRYKEFKDINTEVLGVSVDSQFTHLAWIQTDRKEGGLGDLAYPLVADLKKEISKAYGVLTEDGISLRGLFIIDKEGVVQHATINNLAFGRSVDETKRVLQAIQYVQSNPDEVCPAGWKPGDKTMKPDPKGSKEYFSAV*
</t>
  </si>
  <si>
    <t>C_200198</t>
  </si>
  <si>
    <t xml:space="preserve">MPPKAMSLAYAGRKLTGPPEGYGKKKERQVKEWITDLPPLEEAELVEVASVATLSELDGSKEDLYRSLRDSTDGYGPPTAPRVDMRGPGGYPVPPRATVGPAGQRAGATGPVAGGVRGSAAMQPGAAGAAAGAAQRPTGTTAAAAAAGAAGATGAGAGAAGGMGAAAGATGAAGAGAAGAGRGGPVAPGTGAGPVELRPPQPAPEGAGPVRPSTATGVGAGGLAAGAGAAAGGGSAPRPGTAGQAGPATAVLGGSGGLMPPGRQQSLPLSGPSASSSSQPGAVTLGFGRSAAAAAAGVSGSAGWPAGFADAGGSGSGAAPLELPPAPLGGAGGSGDRDRDLAVAAELVLARVEATISDGLPPEEKYRRALLMALEEQQRYQAEVRGELAAARAVAAEARAEAVSRAADAQASAARATEAESELGRARAEALTYKQEVQRYQIEAEEAREERGEQLARAQAELSAAVAQLKDQSTRANQAMESSATEAAAARAAATSLTRELALLRRQWELDKVRLEAALAGLQADVAAERGAAAAARAERDRLAAALQAEAAARKAAEDSERKALRSAAKQVETQEAMQSAAAAAQAARQRVATAAQRAALVRVADPAAAAVEAAAAGEGVGGRAAVTPRSGVSGSPRSPPVAPGARSAAPPASGAGGSPGLAGEMDVDGAAAARADGHRHLARGLAADRRQLGELVVAHKRAAAAAELADAKAVEAALAAAPEPLRALGLAFRAYLVGPPGGEAAAAPPGSKKAGGAAAGAGGGGGVLGLAGKLGSAGYRVYIDPLTSQSGSEPLYELPATPLVGVSAAVVVAAAPGLLQRPLARAELSAAWRHGCPVVVLAPPGLALEALAAGEEPPLVPAAADLAAQQKEQAFAALRDAWPLRIELAAAPDSPAAVAAVAARLGLTDPQLALLPPDALKPLSVSKSRAIPDLVFLNAPSTSSSGAAAGGGGGGAAAGGVAFGSGLGMAPAAGSGVAAAAGLQHLKLSFLPPPGSAPGSAGPAAGPLVELLCGVLKGNSSLTALTLRGCPAAAARAITEAVLASPVCRVANITISSRIPVADLAGRWLGPGQPPPPTVIDLASGGGGGPGAGRGGGAAAMEVPLTDEDAEVVAAALRARVAAEAAAGEAAAPPLSSLTLPASCNDRLGRAAVEGLVEAMAALPGLQRLNGVPLAAVVSAAVGTKTSSGPGTGPSASSAGTGTGGGGVLDLSGSGCGPVALALLLRRLQQQQPSALTSLRAINLTGCEVGPVGAAYLAGAAAAAGGGGGMPALETACLADNGLGPEGAEAVLCAITGAAPGGKGMAAGTGARVGGGACGVLDLSLNSLGDAGCKAVARHLPALGGSLGVLALSHNSIGTDGARALAAALPTCAGLEELLLGGNQLGDQAVRELAAAISSSTAAATAPGGSSGGLQLLAVLHLHDNPRLAADGVAGLAAALPGLPSLTELALGRCHAGNEGARHLSKALPSHPSLQVLDLEGCKIRAEGGAHLAAALAAMNGSPAAAAAGGGGGAAAGALTRLNLARNQLGDRGAAALAEALGRNRSLVSLDLRANGLGLVGCRQLAGALRERNATLRSLAVGGNEADDPVIETLEELAATQRHVTRPPPPPPQPEPSRTGPATRSPAPGARPASASTAAAVGAAASPKPARSPAPMPSAAAALGLSPQPRTGRPMSGQGRERARPAAAGGAGTGYAAGAAGGAAAAMEAARAMEAAAALEAAAAGSAGLLGSRSDGRSGLGEDEEDIRELLARYRSGPEPPGLSAAAAANAAGVRGSLIDLGYTGM*
</t>
  </si>
  <si>
    <t xml:space="preserve">MAEANSRELALYSAKIAEQSERYQDMVEEMKKVAVLANEQELSVEERNLLSVSYKNLVGSRRASWRILQSIEQSEQAKGNEKRVGMIKRYRAVVEGELDKICHEILDLLDKYLVPSASTTEAAVFYLKMKADYHRYLSEYKTDEAKAAAAELTLAAYKVAQEKADELPTTNPIRLGLALNFSVFYYEVMNQPALACSLAKKAFDEAISDLDSLGEDSYKDSALIMQLLRDNLTLWTSEMQDDDKNRA*
</t>
  </si>
  <si>
    <t>C_200200</t>
  </si>
  <si>
    <t xml:space="preserve">MLTGPRPAQANTGGCDSWMYGDGCLVAGVPPLPTPPGDADGPAAMLVIRGRLWGGVALRKPTASMRPLPPSARTPAPSGPRALACGLVSCCRRLGGGRCLRWLERPAALLGVRAARWLQEARLAVVAASPAVALGQLGTYYQHSSPGAAAVQPSNQPQLGSHPAAFASVTDIRHAASFSSRSLAHAYAPWAPADAWLRSRPMPDYTVAVSADYRKTVHACLIVKYLVHDAFDIYALFVCSKAAAERTEEWARGYGASRRDDREVQGGAGSSWEQGKPTVSPFSRPSRGVTEGRREREAR*
</t>
  </si>
  <si>
    <t>C_200201</t>
  </si>
  <si>
    <t xml:space="preserve">MPGRPGGGLSPIPSNVTAGRQSGSGFLESASRQLARAAAPLPCASYSMSSSPQVLAGGSHGDPDQEEYDDAGDRTSVASSMVGPRELLDLPAAPSPAAGTGVGSTTGHGAASPARAATPSYANGGTSFRTIATAAAAASAAGRRMHTHSGAAPLDAELDAAALLDRNSAAAAPGSARAAVSAAARSAAIARQTAVRFGVRPLDPGAPAPGPEASVLSPRTTAPALLARQATPCPLRWGRLEDSWDGASEAPLSHTLSNTFSHTYSNVMNAVSEHGAPPTFDGGVDVFRYAGRSRAGGVGTIGGGNGSSMPGGGGAGGGGVYLGENGDRLSAGGVRGFSRAGSIRSGRLPSYGGGGAGTGGGLGGHQPHPHRALRVNVSLAKSRRSSVSSVMSLDPTEHGAAEGAIGGGAGGGPSLPVVVSLRTGGGGGAGGFGGNTPTRRGRRRNLAGNEVLGWETLVPRVPIAPIGAPDAPGSIATPTAFTGAGARAAPGGLAIPMPLPSAVGSVGSSLLPMSIMPGGSLPPGSSLPPANSLTTAASSVLGCDNASCNSPADATGAAGSVGPPFPGAGWRQPPGGLAIPMLTSAHSQPSPKPQLLSPPLHTMAVAVGGAGGGGGGGGSVGRVSFQPLLGGPPLAGIRTREMAGHMEPQGSAFPRPDLPPAPELAAELAPVSMSRGSSIAGNTTGTQPLAGFRFVPSGGTGSGVGMGIASRVSGNGMGGGVGWYGARGTQSSDGRAAIPMLTGYASGAKSPLAVATAGGGLAPGGAARTLRRSCLSMSRPASTANIAGMPHHNHHHHQHGAVSGSEARSTDGGGATSSRPAGGASGAGRRVLQHTGSVRSHAPTEDDSAESLAKLAQAATWENNTGGTANAHKPAEDITTSGDMFAGAAGGGGTAPGEAGGSGADDQDAIESGLMVLGGEDPPRMPAPATMATLAAVMSPPVPGPALTVGLASPLRHVMGNGPPSSRLSRCTSLAQHEVLLLR*
</t>
  </si>
  <si>
    <t>C_200202</t>
  </si>
  <si>
    <t xml:space="preserve">MRPTTYEEAWVMESRKLSNLGADALAAALSDEGTRPDPYTANKSKAYFAGGELPPSHLHSPSADPVRRLAGRAATKAVSRHEQEKSGLVGYAQDRLATVRASLEAFGSGSLAAGTGAAGGAASPRSVTGAAFSSPGSSPEHAHPYAQPHAANCGCASCGARASHRAAAVDTLAHYGDFMAMHTERLHRALAEPNAMHLAQRSGSLPHPHHPQQHQLDEVDAALLAGAYSGGRYTAGSYTAPPAGYNAYSYEYGQGEREEEQEEREGTEEDSDGEAQRLPAYVLRRYSEVAGVREKTLGRVANALAVAGGMGGKRGAKARAASVGRQRVLAASQGGVPPTLKEVWGEDPRLAGLVAGAELGPSVVASARAGPKGTLSQRVLEALKQRVGDAADRAAMREVDPDDDSAPSDPDEAAAELDAAGMPRARRDIDARRVAKVRRHSAVLTGVRAASAGGAGSGGSAAPAREVAAYGRGLSRSLHSALVTRMTSAGGAAATAAASPSPRPAAASNASAAVPNPRRVSIAATLRASAGGAAAAAASSPRAAAGRSGNSLSRRRTTAVSDDDSENEFARRLTDVGAGMAEQRRRVTQAMAHTLRSLGGAAPNAAPEALSARSSGGAAVSTGGRGGSSAGWYLTEVLAGAAAGDAHSEGPDGAVPEGDTPVQLSPSQRLPLSQVWARRNSQSRGGAPAGPREAAAPVSAGGASDMRSPRQAQQQRRTTAAASTASSMGSSRRRLTFEDELYAPSSPGGYPAATNSLSREDARLLAAMRSAAGDQQRMGMRATWAPVGSPSAGGAAAAAAAMDALATRISVPAAGLGAAVGASNGGADPGVGNAASSRSFGGVKESWAQRVFERVSQPGGKH*
</t>
  </si>
  <si>
    <t>C_200203</t>
  </si>
  <si>
    <t xml:space="preserve">IAAAAGSSRHAANLALAATRGGEPSVQCHNLATSAARCRRSSCPCPSHPSTYCSHAPYGTSPICLTTVPSHTYCSHAALACFARAKHLSTCLYLSPLHTGPASILLQGGGCLAGCRVLSAPPPDPAPRLLPHSSPPPASPPSLLPATRPRRP
</t>
  </si>
  <si>
    <t>C_200204</t>
  </si>
  <si>
    <t xml:space="preserve">MEVSQHSKYFCHFCGKFAMKRQAVGIWGCKACNKVQAGGAYTLNTASSVTVRSTIRRLREQVEA*
</t>
  </si>
  <si>
    <t>C_200205</t>
  </si>
  <si>
    <t xml:space="preserve">MPLPMSCPSASCRLPPSPHPAAPAVLQQHAGALLHKHVALRGAVHHQPLRLHAAAGPLRHQAAEQPAAQQLAGAQHRAGAAAHMHTLVHRHHHARPQRQHARAAAARHLAAAQVHHHRLVEHTQQGDLPP*
</t>
  </si>
  <si>
    <t>C_200206</t>
  </si>
  <si>
    <t xml:space="preserve">MTVSPRYADYPGVFDTGLLAPVEVAAELLPPPPPPPLPDPMHALLNDPALPPELQPPQQQEPQQPEEERGVLRVFVDHPVSRAGG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PSPAPAPAPPPSPAPTPTTDGGGGPLSWLRAALLASDKLVTVSPGYARELTTPPAPPPPSTEALPPGATTVPTPAPAPAPSAPPLPPGVPARGADELLRILSERGLEGVMNGLDSEAVWDPATDPLLSPRIRFDAASVAVGKAAAKAELQAVLGLEQDPAAPLFAFVGRLEVQKGVDVVLAALTDLMGQPLEAGAVNRSLAADVAAARRAAAEAAEAAEAAAEMQRQREQAARLAWRLPTRMRKALGLGDTPRPAPPPRTAPAAFSAAAAGSSFSAASLPRALPGSRPMQLAMLGAAPDTGAGQQWLADGLTALGRAYPRRAVGVVGLDEPLAHLLLAGADFLLVPSRWEPCGLVALAALRYGTLPIVAPTGGLLDAITAPGADVGGGSASGADTSGASSAGAPSGSGSGSIGGSGSGSSGLQPPPQPPPGKLGLVMDRPVGSADDSFAKREAVRSLVRAVQAAQVLYEGGSGANYTALRQRAMAADVSWGGPAARWEQLLLQVAREPPRQGAEGGGGGGGEEEEKLPGSA*
</t>
  </si>
  <si>
    <t>C_200207</t>
  </si>
  <si>
    <t xml:space="preserve">MSFLAPSLGVARGILEPASAARPPAHAAGHAPVLTSDRTGGPAANHDRPAGAPSPHAASLTPSSSGQASQQGDPQRSQHQQAQRQDQQQSQSRSLQSHLITAATLLPALPPPPPGGNGDGDGGEAAGPQPLADVAAQPPEVVLTLASFAVTKLAYVRVTRAFREWYERTKGVDVRFRLTFAASGVQARAVIDGLPADIVALALPLDLDKIVSAGLIRPDWRSAYPAASVVCETTVAFVVRQGNPKNIRTWEDLTRAGVEVVLANPKTAGVARWIFLALWGAKMKKGNAAALAYVQRVFENVVVQPRDAREASDVFYKQKVGDVLLTYENEVILTNEVYGDKALPYLVPSYNIRIECPLALVDKVVDARGPEVREAASEFCRFLFTPAAQHEFARLGFRVNPRTCKEVAAQQTGLPPANLWQVDKELGGWAAAQKKFFDAGAILDDIQSAVGKLRVEQRKAAQAAARR*
</t>
  </si>
  <si>
    <t>C_200208</t>
  </si>
  <si>
    <t xml:space="preserve">MRRFATLNEQAQSTASTSSSTRSVCARICSNRRRASIQPLGTVALGRRSGVACRSGVAVQAAAVVQEEYDVVIPKFPAPAAGAFLPDKRSFREEHRIRGYEVSPDQRATIVTVANLLQEVAGNHAVGMWGRTDEGFASLPSMKDLLFVMTRLQVRMYEYPKWGDVVAVETYFTEEGRLAFRREWKLMDVATGKLLGAGTSTWVTINTATRRLSKLPEDVRKRFLRFAPPSSVHILPPEETKKKLQDMELPGQVQSAQQVARRADMDMNGHINNVTYLAWTLESLPERVMSGGYKMQEIELDFKAECTAGNAIEAHCNPLDDHSASFVGPAPANGNGNGHAAEPAADSAPLYFLSMLQKCDENGCTELVRARTTWSRTLEGAKPAPPPLSELSAAQ*
</t>
  </si>
  <si>
    <t xml:space="preserve">MARNLVWKDLSSAQLESIRHPHPKKGLTGRDLLAKYTGLNDYQTNPKTAIHLDLYVHTLQFGDTLKFTDDKLSGLFSIVKLVHHRSIDEQLTMERSFLLFKELLLAHSVQRPPYSVGLFSFMEMQKVMDWMLDSYYRHYKLYMYSYTNRVTLSAASAHPSDVVELAPELPPLQEALTQEQHEAILTEEERKREQEEAAAAAAAAEAEEAERQARLQEEYEAAIPEEVKDRVASAVEKELARLQKAMEEQFTAQTATLMAKIATLEAGGGPPAPAAAAAAGAVRPPSSQPPAAAAAAAVKPPSAKPS*
</t>
  </si>
  <si>
    <t>C_21000001</t>
  </si>
  <si>
    <t xml:space="preserve">MPLASPSSLQARCDGTLFWREYGAAWDFESLGPTDLVYTAHHNLSLPADNGPENYRLPGLLNMATRAWTQTYWGNSAIVGRVRNRLMGVMSFPKAPTDLKLDFSVLLGPLFYT*
</t>
  </si>
  <si>
    <t>C_21010001</t>
  </si>
  <si>
    <t xml:space="preserve">MNKGHNGAADWWALGVLVFELCNGLPPFMDDDRLAMFRKICARELSFPKHFSKDLRHLVERLLDPNPLFRAGAGREGAAEIKAHPWFAGFDWDKFAAAAM*
</t>
  </si>
  <si>
    <t>C_21030001</t>
  </si>
  <si>
    <t xml:space="preserve">MQLMKRHDQNGDGLLDPREMASAINELCGTHGFSARSLTASLGLDQKLENSSYRWSPVEFSDMYRRAMLMADTGDRGGGGSGGGGGSGADRLVGQAVDALRDCPHLPEPQHLRAVL*
</t>
  </si>
  <si>
    <t>C_21040001</t>
  </si>
  <si>
    <t xml:space="preserve">MRGCDCGACVRVLLRLQIGGTTGRSVNGRPWGEGSARCWLWGRWALGRALRCQFMCSCTKMRTSKLAGVHPHLHPNRRVAVAGDLKPSNVLLSHSSKDRRGFVAKVADFGLSKLLNDNAKHVLSDQFGTVAYSSPEAINGNHSKASDVGGEPPPHFAGAGSGQHYSQHHGQHHGQHQQQGRGRR*
</t>
  </si>
  <si>
    <t>C_21050001</t>
  </si>
  <si>
    <t xml:space="preserve">MAAATAAAAAAHAMHAPTAGFESQAGTSGGAQESDQEALCYTPQPDVEAFGASLAHQGSWLQSVQEAAATAALDPAGLGFTQPPAAHAGDSHAPSPAGAATSPPMPSAICTMPSAPACEGAAALHLPRHQLGGQCGGTAGSAPLRSYGSVPPPPLPPHVQYPPPPPPYAGCPAHPAYPYGYPHGYSGYGGYTGYGGYGYPPYGMPPPPPYGYAPAPYGRYSSSASAPPPPPYAPPPYPYPYPYGHGMPPGYPQYGHPQQPAAAATAQPHPHLHPHASGPAASHEEAGSSLTTFHDDVDLDAVLEAEMGDHDQQVQQQQQQQQQQQQATRPSEGGKTDAFADLWVRWEEDTGADAAPAVCKDATASGPGMQPRTRVPVHVFHE*
</t>
  </si>
  <si>
    <t>C_21060001</t>
  </si>
  <si>
    <t xml:space="preserve">MHMHTHAHRLVMGSNVDNVSTSSDVEVVFTIVCYIVGVFFYAMLVSTQPRPP*
</t>
  </si>
  <si>
    <t>C_21080001</t>
  </si>
  <si>
    <t xml:space="preserve">VLVRVLVAGVNGGCETFRARGEFAFAGNRELQVGYISEYPHTTSSNGSSSSSSRSSSGSSSSSTDGGGGGSAAGPASAAATAAGAAATAPPAAELFWGGTDVELGEGRRVIGQIWPK
</t>
  </si>
  <si>
    <t xml:space="preserve">MCTFPKEHYDCRRAELSTLDKDGVVALLRRRSTAAVGGRGASAYRGVTRHNLASQQEQQNQQQQELQQLQWWPSGAVDPTRGSGGGGSEQQTVVAVGVQQHQHQHQHQQLQLPPMPPPQQQLLQYQHLQQHQQHQHQHQHQPSAPQLQQQVSYAASQGAPGSGLLLGEGATDTDIDMTEAGAGLYNLQAAG*
</t>
  </si>
  <si>
    <t>C_2100001</t>
  </si>
  <si>
    <t xml:space="preserve">MQLRFTAATLTPETLSALPTQLLTAQLKAAKLEHFVAIWSAGGALCEGGALYFLDIETAYDRVHRQWLYASAEGLGFGPRMLRWIRLLTANGSARVCVNGMLSDAFPVLNGLPQGSTASPPMWVIQMQPLTSFLRRQVEQGALRTPLLPSGEQAPPAAHHADDTTLTARDPAVDGPVLMAAVQLFCRASNARVHPDKSKAMGLGRFAHLTGPCPHTGAPFTTGAVTHLGVPLSWDSEAAAADLYTRRARGMAFVARLWAALSLTLVGRVHIAKQVLAAKLAYHFSFLNPSPAQLQELTDLVDHFAARSMHAEDASLVSHGNPLLLPKRETACLPYKDGGVNHVDLPAFLSALQAKTFALLAQPGRQPWKMLTRALLTHVRPDSATTWAWVYSDAPAPAGLPARLAAAVGHVRSAGVEQHPPQSATQPPAAPPQWRVSLDQLWVANAAGAVSYVHYTGRLLEPGPGVLPPAVDGAFFVLRNHERLCLRLCLRLYDISLRTRADTSLEALCC*
</t>
  </si>
  <si>
    <t>C_2100002</t>
  </si>
  <si>
    <t xml:space="preserve">MRTTVHNLLTLMWVRAHTPTSWTASETVLLPKPGDSLLLKNYRPIALANTTYKLWTSLITVAISDISQDLDIFSETQEGFLRYRNTERQTLNLVHALEDAGLTKQDIYVMYADFSSAFNTISHDRLLEIMWDLGMPHDLIRVVQNLYSNARTYVRTEHGLTAPISIERGTVQGDTLSPVLFLMFIEPLIRWL
</t>
  </si>
  <si>
    <t>C_2100003</t>
  </si>
  <si>
    <t xml:space="preserve">MLENKIHIGTTSIPYLPATEPFKYLGVQVTMTLNWGPQFAYLCKNITDKSLSLQTCQASPEQCLRIIKSCIQSVAAYSFAVMPYTENDIRTLDNMIARLARTCYRLSRGFPTRAVLTPAEMSGLGVGSLLPIYVQK
</t>
  </si>
  <si>
    <t>C_2100004</t>
  </si>
  <si>
    <t xml:space="preserve">MTQHYGLRALAARMKAAAAATNTPPPSPADSSSATYSSKDSTANPVGSDVVSLNAGVAPAAEEQHHEALMAQMGMEMMESVDANNADTANTGDSNSSVHNANNVPNHTTTLITVRLDPGDAPLPQDNGVGYGWYTVVPTAFALPFAEAIKNLVQGEYMRQVQESWNWVYMAREWERAARHLAAQQQKTLQLLLTPVLGEAAASEAASQAFAFEPWGGEQLMKGITRLGYAVPCRNNWDCADSWFALTTLLLSNTDVQGEVALSASSAMETVWGKPLNNPF*
</t>
  </si>
  <si>
    <t>C_2100005</t>
  </si>
  <si>
    <t xml:space="preserve">MSRVEREAVDRAIAEMKADGVVEDSTSPWVSPIVVVAKKNGQLRPCVDLRKVNAATRDVRYPLGHIQDILDSVAPPAGEERWLGSIDMLSGYWQVPIVEEASRIRTGFASPTGQYQYRRMPMGAKGAAAVFSHLARKMLGPRCTAVYLDDILISSQSFEAHLWHVCMVLDLIRYAGLKASVSKCEFGRRKVVFLGHQLDGERGVITPSPRNVANIAALKIPTSVRELRAFLGTVGYYRNMIAGFALIARPLHTLLTH
</t>
  </si>
  <si>
    <t>C_21100001</t>
  </si>
  <si>
    <t xml:space="preserve">MLGQWAPRERASTAPDAGGGGGGGGGSERFRRRSSLLAGGGGRGRGGSSLRTTVTEEVTEAGEAGADQQGGAGPEDSARAGPCRSASPTGRLGRRQQPRPPSRVPNHPSFLTGAEKRAHLEAVKADQAGRPVWRPGGSELIGWSGVLLKSGLSTETTFLPKAVHPCHTRVGS*
</t>
  </si>
  <si>
    <t>C_21110001</t>
  </si>
  <si>
    <t xml:space="preserve">MPFGGTLHFLSPIRLTLTLPPTYPAVHPPELDVQNLKEGRNNNIRCWSCNSHFCYLCRTWLRNRPGAHFGTGAGRCKQHTDD*
</t>
  </si>
  <si>
    <t>C_21110002</t>
  </si>
  <si>
    <t xml:space="preserve">PPTAPGRRAGQPATPPSYPPPRHLTAPKQTTPKPRRHQALRPAAPTPAHPQTIRRSSARSSGRSPPGQTARSRPVGVAPHAAPAPPPAAQSRPPQLRPRPPPQPPGVP
</t>
  </si>
  <si>
    <t>C_21130001</t>
  </si>
  <si>
    <t xml:space="preserve">MVSLQVLRWHKSLSAERESEREADRDAGAAAGPLSVPEAVARRAGRALPYAVALAAAVSVESPFIHIDTVGGGDDDGGGGAGRDQDDGADADQEQAEAGGAGGAAARGKRGGGKADRRDVDGGKKQAPKKARRGNGGGRDDYEEEEEDDRGDAEEEEEEGRAGPGPGSAARRAAAAAAKEASRRKREAAAALQARFRHPHSDALSALAALVAFEAAGEDEEFAARHYLHGRNLREAADLHKQLLRVLALQQARDAAGGGAGARGEGGGALAEELAAAAKEIAAAMALAPEARSGKAQAAAAAAAAAAAAAAGARDVAGATAAALLPERVTAVLRRALAAGWADQVARRVRTSEY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RGEEGEAKGCHCSEDGAFGSLISSNS*
</t>
  </si>
  <si>
    <t>C_21140001</t>
  </si>
  <si>
    <t xml:space="preserve">MAYYKKLAAGNHRQWAADLGSVRLGGSEQISELIQRIADMVERLCWSGCPGYTNGDRDRLVVSAAFNALPQEYASVVAIAEEFYTSTGRWSVPDAESRLTRFQNTLTSVRGSSSSGEPSIHFVRGVGGGRGGRGGRGVRNKENIQCHRCQGWGHYKYE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PSPGGDQAPFNSPRAQLSASGPRTGGVTPRRLDLDFLEPEGNAISAPSPPGGKAPPQLPHCSPVPLPLLEHGAAASPLPVDPCDTLRQAVMQYIPDLGAPRIWEEEQVLGCVEVSQAGGDPAVRTVYQMEVDLQDGAGRAMPLACKGVKVVLSEAEDAALAAGGAGEADVPVGFLPALQEAVSWVAVARRFRLVHGEEALGRCFPVVFGWDVLQPAPRTYEFVMYMEWMDNGTVFDYLKNIMTAPALPEGDMYEMVLDAMRQMVNLVDSANKAGLCFGDLKAQNMLVDAEGNFKLSDVDGVSHSYLSDLSAAHTAANAAAAAAAASCTDAVSARIAGKAAASLVWSARSLLPAPVEPYMATDIYSPPEFWVGWAREAL
</t>
  </si>
  <si>
    <t>C_21150001</t>
  </si>
  <si>
    <t xml:space="preserve">MAPQMAAAAVAAAASGAVPAAGCGGGGGSASASGSGVSGLMGETSAR*
</t>
  </si>
  <si>
    <t>C_21170001</t>
  </si>
  <si>
    <t xml:space="preserve">MNSDAHAHAQVVGLNVVLSMVAGGSLAHWAHLGGALGGAAAVLLLGPRYRWRNGFVVDEPLLPLFRSRR*
</t>
  </si>
  <si>
    <t xml:space="preserve">MRISRHCHRGCDSCPLPIPTPTSLLIRERALVVNLETVRMIIGADQVRGPGLGGRGGGPKGDFEQIPLTDEYKRITEQFKDLQSKFRHFELVDTKKYKEDGGGGGATAATGTVISPNAGGGGTGGGGGGGPRGSRPPAAQPQRPPPSAPTNRQPPPYRAVDSGSLGDLELPYELRALEAGLAEAVRWLETHVPRAADELAQALSPPLP*
</t>
  </si>
  <si>
    <t>C_21190001</t>
  </si>
  <si>
    <t xml:space="preserve">MPPLWGGRGRDARPWQQKVHGRVVSAAAEADAVVVRSLVQAVFAAVIANAAVVPAVVVDPNPFRMLVDQDAMEAMPDDDEVMPDRTPTALDAAAAAARRAAPKRSREQAQAAAAAGEAALALAIRE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GLQRLGS*
</t>
  </si>
  <si>
    <t>C_2110001</t>
  </si>
  <si>
    <t xml:space="preserve">MASAKPQHWANLLYALALVRHQPPPALLDAGAAAAMQRGKAQECANTLWALAVLQLRNAGLEAAVCGRLGELLQREPESLVAQALCNSLWALAVLAGGGVPASPAASALAPALVREAVRRREEFQTEELRQLWQAQHELGGEVAEALARSPDLLAAMEAAVSAKRATGSTTSSTQEQVAEALQRLLQKGRLPIVSVRMEVVVEGVLGRVDIVADWSDGRRVAIEVDGPDHFLTHRKDDPSAVIGSTALRNRQLRRAFGEGGLLCVPYWEWYGLRTPSTQEAYLLQQLQDLLSGASS*
</t>
  </si>
  <si>
    <t>C_2110002</t>
  </si>
  <si>
    <t xml:space="preserve">MAAEGEGPGAAGGFPLGTPGRGGTPAAPDEYIQYHLNLQDAEGSTALCLACRAGATDCCRLLLANGADRTLSDARGNCPLHYAALRGDLL*
</t>
  </si>
  <si>
    <t>C_2110003</t>
  </si>
  <si>
    <t xml:space="preserve">MLLEEPPSDDPRGRAALAGPVRR*
</t>
  </si>
  <si>
    <t>C_2110004</t>
  </si>
  <si>
    <t xml:space="preserve">MQVITPTQFSTPAPPMSASGPARPPQWPICAHRSSPPQCPHAPARPPPPPLSAPKRWAGGPSAAVVEAPLPPAPAYGWCSIPSPVRQLPPPPSRLAAPPAPTGSTPAPDAAARPAGRTPPPPSRRDAAAAPPAPRAPAAWPPLLLPPPAAQTACLPAAAPPAPAGWPTGCWPHLAHSCPGQGLQSPPPAATEGMTPHAAARPLRPPVRSDAAMRWGPSPSPAAAGPP
</t>
  </si>
  <si>
    <t>C_2110005</t>
  </si>
  <si>
    <t xml:space="preserve">MEAAVAAERVTGSNTSRLQEQVAEALQRLLQKGRLPIVSVRTEVVVEGVLGRVDIVADWSDGRRVAIEVDGPDHFLTNRKDDPSAVDGSTALRNRQLRRAFGEGGLLCVPYWEWDRQKTSSAQEAYLLQQLQDLLSGASSGASAGEGSAAAPRHQQQRTAQPQPDTANSSTTSTTSTASSSHKRRVLIVRRTARKQEAAGGGGAGEASGATAAARTRTCVYMEH*
</t>
  </si>
  <si>
    <t>C_2110006</t>
  </si>
  <si>
    <t xml:space="preserve">MNAQDVANSLWALEVLGCSGPAFRAVLEALSEGVRRGFAGFEPQHLSNSAWALAKMAAQRPGVMAGATPQNWANLLYALALRGNAQHCANALWALAVLQLRHAGLEAAVCGRLGELLRQGPESLAEQALCNSLWALAVLS
</t>
  </si>
  <si>
    <t>C_2110007</t>
  </si>
  <si>
    <t xml:space="preserve">MEAAVADERATGSTTSRLQEQVAETLQRLLQKARLPIVSVRTEVVVEGVLGRVDVVADWSDGRRVAIEVDGPDHFLTNRKDDPSAVDGSTALRNRQLRRALGEGGLLCVPYWEWYERQAPSAQKAYLLQQLQDLLSGASSGASAGEGSAAARRRKEQRTTQPQPYTARSPTSASTTAIAAGSAINDASSLRAAGGKRTERKAAAATAAGGGGGGGGGSDPGAVVVPAAVSEKR*
</t>
  </si>
  <si>
    <t>C_2110008</t>
  </si>
  <si>
    <t xml:space="preserve">MTVCRTLEELQGVIDQRLAVWCERQDVSSMSAAFNLCGKLESARAGGPTATAAARAGIIAALAPALLPLVPRIRKPVDCSIPLLALAKAGAASDGRVESQLAPALLQRLVDPVLLDGATPQALANSLYALGKLREDTQQRGSGWDPTSSPHLKALASAVASRLRAARGHGFTAQGASNSLWACAKLEYRDSDLLLPLAEAAAALAPDMNAQELSNSLWAWEALGCTGPAFRAVLETLYGAALRQLRTPKEAEAFKPQGLSNILLALEGLQLRGKQSELLASAVAAEGVRRGFAGFEPQHLSNSAWALAKMGYGVGATPQAMEQSPWYAAAVAAAQRPGVMAGAKPQDWANLLYALALAQHELGGEVTEALARSPDLLAAMEAAVSAKRATGSTTSSLQDQVAEALQRLLQKGRLPIVSVRMEVVVEGVLGRVDIVADWSDGRRVAIEVDGPDHFLTHRKDDPSAVIGSTALRNRQLRRALGEGGLLCVPYWEWDRQKTSSAQEAYLLQRLQDLLSGASSGASAGYGTAAARRRKEQRTTRLQPDTANSPTSASTAASTSTTASSSQKRRILVVRKKAPMQEAAGGGGAGGASGATATAATIPAEAKVVAPALQQQAEESHQLPNIGAGGGAGEGGGDGTPLAPQPPPPQQQRVSAPRARRSSSQSRSRSSQAGSPSPPPPPPPVQAPPPEQMQVAAPPRRAAGGKWTERKAAAAPAAGGGGGGGGGSDPGAVLVPAAVSEKR*
</t>
  </si>
  <si>
    <t>C_2110009</t>
  </si>
  <si>
    <t xml:space="preserve">MSDERPSDALQPAAKKRAGGGQGSRDDPEEDDAPCVDPGSWTADATASRERRKVHVRRGAGGGSGAPAPAGANPFAGIALAGAAPAAAANPFAGVALSGGAPAAAAAEPKPAE
</t>
  </si>
  <si>
    <t>C_2110010</t>
  </si>
  <si>
    <t xml:space="preserve">MPPLAAASGVTVVAVVAVGAVTVSPVVVGVVVAVVRPAAAAVAVAAVAAEPAVVSAAGAAGATAGGAATAGGYRGSGVICPATTAAAAAAAAATVK*
</t>
  </si>
  <si>
    <t>C_2110011</t>
  </si>
  <si>
    <t xml:space="preserve">MNAQDVANNLWALEVLGCTGPAFRAVLETLYGAALRRLQTPKETAAFKPQGLSNILLALEGLQLGGTQSEQLAAAVAVEAMRRGFAGCNPQELSNSAWALAKMGYGAGATSQAMKQSPWYAAVAAAAQRPGVMAGAKPQAWANLLYALALVRHQPPPALLDAGAVAAMQRGNAQDCANTLWALAVLQLRHAGLEAAVCGRLGELLRLAPESLAEQNLCNSLWALAVLAGGGGPATPAAAALAPALAREAVRWREELNGDGLRQLWQARQQLGGEVAEALARSPDLLAAMEAAVAAERATGLNTSRTQEQVAEALRRLLQKGRLPIVLVQTEVVAEGVLGRVDIVADWSDGRRLAIEVDGPDHFLTNRKDDPSAVIGSTALRNRQLRRAFGEGGLVCVPYWEWDERQTPSFQEAYLLQRLQDLLSGAPSGAAAGGEGSAAAPRRKQQRTTQPQPDTAGTTTTATTTAVSSQTRRILVVRRKAPKQDLQHDATCDAPSASGAGPAEALAEFVLCPVLLLP*
</t>
  </si>
  <si>
    <t>C_2110012</t>
  </si>
  <si>
    <t xml:space="preserve">MTMCRTLEELQAIIDQRLAVWSVRQDVSTMSAAFNLCGKLESARAGGPAATAAARAGIIAALAPALLPLVPRISKPAGCSIPLWALAKAGAASDGRVESQLAPALLQRLVDPVLLDSATPQNLANALYALGKLREDQQQRGSGWDPTSSPHLNALTGAVASRLRAARGHGFTAQNVSNSLWACAKLGYRNSAILLPLAEAAAALAPDMNAQELANSLWALEALGCTGPAFRAVLETLYGAALRRLRAPKEAEAFKLQGLSNILLALEGLKLRGKQSRLLAAAVAAECVRRGFAGFKPQHLSNSAWALAKMGYGAGATLHAAEQRHWYAAAVAAAQRPGVMAGAKPQAWANLLYALALVRHQPPPALLDAGAAAAMQRGNAQECANTLWALAVLQLRHAGLEAAVCGRLGELLRQGPESLIAQELCNSLWALAVLAGGGVPASPAAAALALALAYEAVRRREEVQTEELFQLWQAQQELGGEVAEALARSPDLLAAMEAAVATQRATVSTTSSTQEQVAEALQRLLQKGRLPIGSVQTEVVVEGVLGRVDIVADWSDGRRVAIEVDGPDHFLTNRKDNPSAVDGSTALRNRQLRRTLGERGLIERRIWNQKLPWLPC*
</t>
  </si>
  <si>
    <t>C_2110013</t>
  </si>
  <si>
    <t xml:space="preserve">MSALRCGMAAPSTAQLMNRNAPRRSVVPRAAAPDAKAPAMASTELTYNRLLLTILDANPYLSDGSRTAVATAAHMAKTYSSKVTVLVVDEPGTDNTDPAKRIESITWHLKDRGCDNFDVVEKATTSPASVLVGE*
</t>
  </si>
  <si>
    <t>C_2110014</t>
  </si>
  <si>
    <t xml:space="preserve">MKGRLAAAVGHGFNAQDVSNALWACAKLGYADADLLQRLAEAGAAVAKTMIPQDLSNILWALKALGCTGPAYQPAVGALCEEALRRLRTPKEAEAFRPQHLSNILLALEGLQLGGKQAELLAAVATEDLRRGFSGYNDQDLTNSAWALAKMEFGVGPEAPEEQRKWISAAVDAAKRRGRDGVMAGATPQAWSNLLYALALVRHQPPPALLDAGAAAAILKSGNGQDCASVLYALAVLRLRHGELEAAVCGRLGALLKRDKQAVNHQCIATSLWGIAVPGGPLSAGMQQLAVEVARDAAGRWEEFTATEDLAQMWQAQQELGGEVAAALGSNGKLQAAMDAVVAARRDNSKPLPDDHKQLLAALRRLEQHGGGATAGGLALESVQTGVVMSGVLAPLDAVVRLSDGRQVALELVGAVRFLSNRRRDPAAVNGSTAMRHRHVRREYGEGGVLMVPYWEWESLTSPEEQEAYLLRRLQALLLATAQRAVGTPTRTTAGDAASPTSKSSSCGSPQLLARPPRRVP*
</t>
  </si>
  <si>
    <t>C_2110015</t>
  </si>
  <si>
    <t xml:space="preserve">MRTSLLRSLGKGLGLCAEATSSRVAQQTMPAVAAMSTSASDAEPTSKAAHYAAALGGVMAGIFGASCVASANEAADGLHAPHYPWGHEGVLDSYDHAAIRRGHKVEDGPNDEGEMFTREGRLFDAFPSPYANEQAARYANGGAYPPDLTLISGGRHNGPNYIFSLLTGYRDPPAGISDEMRVMGIKACLMISILIGFAAYSKRLRWAPIKSQRIVMDVVN*
</t>
  </si>
  <si>
    <t>C_21210001</t>
  </si>
  <si>
    <t xml:space="preserve">MLLFLALLSLSSLPVWRDEALLFMRERASGVYGTAAYFTSVVLWDVLPLRVLPPGLFTAVSYGMIGLRASGGAVAGHWLVLVVANITAAAANMSIGAAVGSVALANMVGSLCVLTSTLFGGFLLSRARMPRLVAWLADLSYVRYAFEALLIGEFGGAAGFRFTGYHQPGTPPDQDPAVTEARAFNGFGTNFDNSPEPIYGSQVP*
</t>
  </si>
  <si>
    <t>C_21220001</t>
  </si>
  <si>
    <t xml:space="preserve">MPNTTQLRYGTYGIRAMASKRVGAATIEAVRRLDPV*
</t>
  </si>
  <si>
    <t>C_21230001</t>
  </si>
  <si>
    <t xml:space="preserve">MPALPATPTFGLMLESQRTMAAAEAAADAMAAATAAAVAGGGAAAAAAAVAAAGDGGSSIPDGGVELIRAPTWLRPGGGGEGSSSSGGGGGVSGGGSSGGGLPGEELRCVLAVVRHGDRTPKQKVKLEVSHVFA*
</t>
  </si>
  <si>
    <t>C_21250001</t>
  </si>
  <si>
    <t xml:space="preserve">MWWALKTKVVVKSVLARVQAEPVRVWRRRWQEWRDGK*
</t>
  </si>
  <si>
    <t>C_21250002</t>
  </si>
  <si>
    <t xml:space="preserve">MSHPRPTSHVRPTPHPPHLRAIAVHGQVKRPATPTPQITRHAPCVPTRCPSQNTHTRAKPKPKPQNPPNPPP
</t>
  </si>
  <si>
    <t>C_21260001</t>
  </si>
  <si>
    <t xml:space="preserve">MNQRSKSACSLHTGRVVVICGRNQKLQERLRARPAGAGHPLLHVRGFVDNIHEWMGACDAIITKAGPGTIAEALIAGLPILLNGNVPCQWDGETLMVGDAAMRQCGSVGRANYY*
</t>
  </si>
  <si>
    <t>C_21270001</t>
  </si>
  <si>
    <t xml:space="preserve">MLCAIASLGVVMYELTTLKPPFNAFNLAGLVAKIKRAALPPIPAGYSADWAGVLKRRAAAAGAVEGAAGGGILGRAARVSASPIRAGGPPAPGPSGRRSNPGTAGPGAAPGPAEKRVRRSSYVVTASGGAAAGKPAIAAAAAAAAAAASKAAPAPAPAQGKAAVAAEPERPAGDSSVVSSAGGSSNESMPAAPAPAAPTDELSPGLLAAARVALAAAGGDAAPAPAAGQQPAPQQRPSISMTTEDSEMSYPSGRCGCSTAGRQQ*
</t>
  </si>
  <si>
    <t>C_21280001</t>
  </si>
  <si>
    <t xml:space="preserve">MEEHGERGTRWFHRQADEPAAGAQEPITHLKVPGQPAPVALTGPGTRITVSAAAAAMYSSTSPTGLFRVQPVCTASQQQLLAAIDRKVPADLQAAAEGSGDGALSDAELMAALAGSANGKAPGSDGVPYEVYKVFWALLGPRLCAAAAAAFAAAADAHDGAQGG*
</t>
  </si>
  <si>
    <t>C_21290001</t>
  </si>
  <si>
    <t xml:space="preserve">MRHYYSVRGGQSGGGGGEPGGGAGXVGVGPDPDMGGGECDYGTILSAADVVALLADHDEAPSPGTTFEAVLQQALWDASEQFAVCCRGTGSALILRSLRGDVRAWEREWVADGGPPVCPRGLVPQLLKVAARADAELCFGAGGRRADVRVLCLWRFPVLEVGLLFSRLCAVVVLRLPLPSPL*
</t>
  </si>
  <si>
    <t>C_2120001</t>
  </si>
  <si>
    <t xml:space="preserve">MAATVAAAPPSPAPAGGQLPGSVDELPSPPLTPAPPSFPDPPAPPSPPPRPPPPPLSFLPIDGIVEYISSNEGSTYLLRRGAAGGGAVRAGLAAARADVRHVAASENLRDLMRQLIPQAYDRADVRIVVLPAGAVANCPWRGVSLPSDRQALLPAGNDVKGTSLPWVGVHETLHLFGLQHAGTADYELSSRPRSTEGDPTSPMGCERSNFVQITTFLDIPLQSKSRQSLVRLLPNWLPAMSQTSNVYLSYRLADDDESGSDGIEIGLDAAYSGKLLLHQVAVDADVRRVPGLQHGDTQLASRCTWMRRDTTRGDQPREMGDALPAAQLGAGVVRSVVSGSSHSCAVLERPTGDVVVKWDGQLGQLGLGSTASRGDSRSSVGEALPAVDLTGLVPAALSAGGWLGLDGRLGVNDRANRGDKPGDMGSSLRAVALPPGTIATAITSSSWHNCALVMAAREDDPSATRVQQVMCWGDSSLGQMGRGDTRDRGDSATSPIRPVDFGTGLTPVLVAAGGQHTCAILVAASTGAAGGGGTPQRLVKCSNSEGQLGLGDTNNRGDNPGEMGDALPAVDLGRGYTPVDLGLGWRHSCAVLQPDAAPWLRGDALPVVSLGAGLSVSEVRASVTGSATCVMLNPGGIFKCYADFGLGQGSLGAVGTRPEQMGDALPPIQLLGPGSTPPSPPRLPSGPPLPSGLGILQVVTGLHHACVGLEGGFVKWDNGSGQLGLGLPSSVSLGDGPGEMGAALPLVDLGWGMRAVQLAAGNSHMCALLQSVEGGGAVVKWWSINNSGNLGYGDTRDRGTSPSDMGDSLPAVDLGPGLNPISIVAGHWYGASGQLGHDCTCNEGNTPNKMGANLKPIDLGLAAPDGSAMEPVALASGAGHVCALMRPAANGGSNSGGGSGNITYASNRAVCWGYNAYGQLGRGDKNDRGNEPNEMGPNLVWLDLGPGLAPLSLTAGRYHTCALLGGVSPASAAVRAVKCFGDNAAGELGLGSTSVRGDQPGEMGFTLQAVQLGSGLVPLQVVAGAEHTCVLCAPANTSAVPPAQRRLVKCFGSADNGQLGLGDTNNRGDQFGEMVGAAG*
</t>
  </si>
  <si>
    <t>C_2120002</t>
  </si>
  <si>
    <t xml:space="preserve">MLALGGGPGEMAALLPVQLGRGLRPVAVQAGCWWNGYGQLGLGDTSARGYRPGGMAEALPPLQFGDGVTPLQMAPGYMHTCALLEEDDGLGPTRVIKCWGSNGVGQIGTENGEVFGDEGGEVPAALPPLELGEPAGGGGAGASVAAGVGGGTVVPAVLGAIVKCWGRNDEGQLGRGQPGNVGASPGDMAALQPVDLGAPPSGDPAAVLVPVQLALGWQHTCVVAEEWAPQAGGEQAGQLVRKGSLLKCWG*
</t>
  </si>
  <si>
    <t>C_2120003</t>
  </si>
  <si>
    <t xml:space="preserve">MATAARQHRVVMVSDFFYPNFGGVENHIYQLSQCLIHQGHKVVVVTHAYGDCLGVRYLTNGLKVYYLPRLPFYQQSSFPSLLGWARLLRAICMRERATLLHGHQAFSTLALEACIHASSLGLKVVFTDHSLFGFADAGSILLNKVLKAVLGADVHGVICVSHTSKENTVLRACLPPAAVAVIPNGKCGQPVDTSQFTPDLSMGALPWPRDPEAEEVVLVVLCRLVYRKGIDLLSLVLPAVCERHPHVRVLVGGDGPKRQLLEKWKVPPRIEWTLILR*
</t>
  </si>
  <si>
    <t>C_2120004</t>
  </si>
  <si>
    <t xml:space="preserve">MRPAQDPYPSALSHPSSATPQVRGHVFVNASLTEAFCMALVEAAAAGLVVVSTAVGGVPEVLPPDMIVLTDPSAEGLLEGIERAIQRVPHQRPLEQHLRVRQMYDWNDVACRTAAVYDRVAASCRDDSVPARLGRYLAAGRWVGALFGVVALMSVLLLRLAQWWQPASAIDVAPDWPARHSQATCGGGGGGGTGAPNNMQEATPDVQRMRSGKQAAGKGAVQEGWQAPGGTAKRV*
</t>
  </si>
  <si>
    <t>C_2120005</t>
  </si>
  <si>
    <t xml:space="preserve">MRPRPSTRVQTAYMDYVLLDARTLRSAKSGQEDPGGAGGPSRRQRQHRSRSTSSLMSLGSAPLRPGGASSGAASMSTSSGGAPPSQVVDELQTAFITGRLIGDNALYLQGLIEWMRLDVGADGMPRKGGALYFLDILF*
</t>
  </si>
  <si>
    <t>C_2120006</t>
  </si>
  <si>
    <t xml:space="preserve">MVSKAVSARLQPDLDAVVDELQTAFITGRWIGDNALYLQGLIEWIRLDVGADGTPRQGGALYFLDIEKAYDRVHRQWLYASAEGLGFGPRMLRWIRLFTANGSARVCVYGMLSDAFPVLNGLPQGSTASPPLWVIQMQPKQKPLTSFLRRQVEQGALRTPLLPSGEQAPPAAHHADDTTLTARDP
</t>
  </si>
  <si>
    <t>C_2120007</t>
  </si>
  <si>
    <t xml:space="preserve">MAFRHPVTNAIQRWVVLPFGASQSPAIWVELATAACAIFQAECDCRGLNIKIHVYADDFMLLGATHADITAAFEVMDTLGAELGLEWKASKDVGRDQHLQQLDFLGMCFDTVRMEMRISPEKRARYASAAQDLLAAAGVGPVSTTDLLSVTGKLAFIAQACRWGPSFLQGLYDSVPPPSHRPSRRTTITTEGIDDLRFWCDLLDSSTSPWDGVRRCVVADLDVVLGEYQGPGGAVVYTDASAAGFGAVWEQAELQGGWQPDERGVHIAWLELKAIVRALQSWAPRLAGRRVLVRCDNTQAVAALNRGSTRVRDGRGLMRQVAALALQHDFQLRALHIAGVDNGRADRLSRQLAAAEEQNLSLVHSVYRQACRRARLEPEVDCCCDVLGLNRRQAAPAPTPGRCSVCSGAVDTLDLECSGCGEWSHRRCQQLAAAAYPGGVFVCRRCLLAEAQLGGIPDAALEELAAKAVAAAGNAVADSSAETYLSHRRRLTQFAEQVLRLPAQQVFPRGPGADINRAHVCLFLAWAVRRYAISTINGSTAERAQDSCWLVLGFFGMLRRTDLYTRRARGMAFVARLWAALSLTLVGRVHIAKQVLAAKLAYHFSFLNPSPAQLKELTDLVDHFAARSMHAEDASLRRADASGAACPAGVRGRPRAERGCETASAAASHSAASGAATVAG*
</t>
  </si>
  <si>
    <t>C_2120008</t>
  </si>
  <si>
    <t xml:space="preserve">MMAVGGAGAGWRNGRGAAVPPPLQAMAAVAAGAQAGPVLPPTGGTPEAAQAALAGSANGKAPGSDGVPYEVYKVFWALLGPRLCAAAAAAFAAAADAHDGGEMAAALPASWREGIITLIYKGKSLDRAELASYRPITLLNCDFKMVFFF*
</t>
  </si>
  <si>
    <t>C_2120009</t>
  </si>
  <si>
    <t xml:space="preserve">GAAPSPPAGCPGLRHSRTGVASPGRFGFLAPPFPPRRGPGTSPSPTEGPYTCAPQSPPPTPARLLTSHAGIPLTPPSLGGVGLHLGTACPSLLPPVSGGYVPSPLVGLRGCSGPRTPAGIRRYACGAPHPRPDTGVSDTRAHSQTHTNPSPPLSRPSACAKPSAPFLPSGDPAP
</t>
  </si>
  <si>
    <t>C_2120010</t>
  </si>
  <si>
    <t xml:space="preserve">MGPSGSGKTTFLDLLSGRKTQGTITGTLLFGHTAPSRSFLRRYTGYVEQFDTLVDSLTVYEMLLYTAELKRPLSEPLASKKEAVDRLIGRLALEKCSDYLTHVCGSRPLAHGENLAEWMMDFLTMSDREGRSSALHDSYTKSELAQVRTYAIESIPVYWRWLTYADLLKYSWQGLMVNQFQAHPQAELVINSKDG*
</t>
  </si>
  <si>
    <t>C_2120011</t>
  </si>
  <si>
    <t xml:space="preserve">MSLSATVLKIKTQAAAPGSPKLDSKGAKPKGPVTPHSPHPAVCVQYSYDSEDMVASFRRTGSFSDTRTSGTVLGGAQFSFDGESDPHYRAARGTHPSALMSFDGAEFEPVNAEEGPFKGHGSVSKRTFKRSDSDALPPLRPWPFPAYLAVQCNQHLGLTSAPVAGPPVPPPPPGPTPWPLLLPPVGAVPPPPPPPSPGPAPSHSRGKNTSPVLLLCANGVPTFRLQLQPHKPHRAAPIRRHELYAK*
</t>
  </si>
  <si>
    <t>C_2120012</t>
  </si>
  <si>
    <t xml:space="preserve">MRPRPSSQDRPVPRRVARREGRVVSVVGSRWRLLAAG*
</t>
  </si>
  <si>
    <t>C_2120013</t>
  </si>
  <si>
    <t xml:space="preserve">MLRQIRVVEQEAEWQRAAAQLTTTAAQHFHNNPVALDPWLHRTSAAAGLQNQPRTHRRRRHCNSPAPKGAVAPPS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KKQWRFPTYLLFHPSLRLELKQRLEAHVAANPVTSTGDGACTQWEADKFFLREAATSIHRRHARQTRDGLHGVVLAADAAAALADRPGASAAQRQAAAMANLAVREERAAAAAASHNARAALMEEHGERSTRWFHRQADEPAAGAQEPITHLKVPGQPAPVALTGPGTRNTVSAAAAAMYSSTSPTGLFRVQPVCTASQQQLLAAIDRKVPADLQAAAEGSGDGALSDAELMAALAGSANGKAPGSDGVPYEVYKVFWALLGPRLCAAAAAAFAAAADAHDGGEMAAALPASWREGIITLIYKGKSLDRAELASYRPITLLNCDFKMVSKAVSARLQPDLDAESSLQG*
</t>
  </si>
  <si>
    <t>C_2120014</t>
  </si>
  <si>
    <t xml:space="preserve">MQAKMQTRAVSGRAAARSRVSTTKVVCRALNSMESPYAEELKKTAAYISQKGKGILASDESNATTGKRLESVGVENTEDNRRAWRELLYTAPGLGQYISGAIMFEETLYQKARDGRQFVDILLAQGIYPGIKVDTGLQILPGDKGETTTQGLDGLADRCKAYRKQGARFAKWRAVVKIGEAGCPSTTAVLENAHGLARYAQICQENGLVPIVEPEVTLGPGDYSIEETAFWSERVYSHTMRLLNEYGVVLEGILLKPNMCLPGLDAPVASPQLVAEVTTRTMMRSIPPAVPGIHFLSGGMSEEESTLNLQALNEACPNAPWALTFSYGRALQSSTLKTWAGKESNWAAAQDILLKLAKANSEASTGSFKGPHPVPGGGRILQALRTGGAGK*
</t>
  </si>
  <si>
    <t>C_21300001</t>
  </si>
  <si>
    <t xml:space="preserve">MQAGFEVRAEHIAGVVNTRADRLSRQLAQARDQNLRLKPAVFRSLVTTDGGQYRPTVDCCADVLGLNAQPGCAEFFSPERSVLGQEQRLAGKVLWAFPPVSLTGEVLATIAAAAQLDERTRATVVVPYQPSYPWFQQW
</t>
  </si>
  <si>
    <t>C_21310001</t>
  </si>
  <si>
    <t xml:space="preserve">MRSLSTDPAARGCKHATTSNFTDLARN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GGAARYSYSQLAALLQAFRCLGHPVDEAVAGVVGGAMAEQLLRMGPAERAAALEAVLGAAPPCGCLEEEEACGVP*
</t>
  </si>
  <si>
    <t>C_21340001</t>
  </si>
  <si>
    <t xml:space="preserve">MDTLMTALTRLAPPPPLPAESGSGAGAESESGLDSGSGSESGSGSGSGAQPGGGTGGWGGASATGGGSGRGSGSGWLGQRALVAGCGNSALGYQMWQQGYPNVDNVDYVPEVVRLMDTKYGIGGTEICGGGRTDGSSSACAADCSSGVAIAVDGV
</t>
  </si>
  <si>
    <t>C_21350001</t>
  </si>
  <si>
    <t xml:space="preserve">MEAAVAQAKVAGGGSSSSKGGIGGGGGAGGAGRGSGGVGEEAVLAAALRAPTRTALYGLAAGGWVRQLGGALAAWSAARVMPPVESWPAFEAVLRGHSKRVGAVCWLPPAGEVLATAGMDGDIRLWRRRHQQPPAPPPAEGVAGSSAAAAAGAVAAAAVAGGAEGAGGPVNAAEPTDEEPRECFEVLKGHADRVCALSASPDGRRLASGGIEKELRVWSCGEAGGDGSSAVA
</t>
  </si>
  <si>
    <t>C_21360001</t>
  </si>
  <si>
    <t xml:space="preserve">MAVAGGLLDLHLSGLLPAGLRRRLGLWRPHHDMADCLGKVFIVTGGATGVGFQCCLIKRCARVAALRTLRHMRLARHTHGERLRKSDPLAAYNASKRMMRQYEADQ*
</t>
  </si>
  <si>
    <t>C_21370001</t>
  </si>
  <si>
    <t xml:space="preserve">MQGVDEEGPGPAADGGEDAKAGATFAAAGVNNGMPEPGAAADAAVTAAPAPAVDGNKLAQKRAQAAAAMRRMRAQQQQLAAAARTAAGAGALTHALPRASFMAAYYRQVLRSAPYLPPYRHGQWCAAELALMSLTRRTLPPLGRSASKIRAMDMLALRSGEESVAHALTME*
</t>
  </si>
  <si>
    <t>C_21380001</t>
  </si>
  <si>
    <t xml:space="preserve">CVCVCVCVCVCVCGRVCVCVCVLKSTRKTLRKDSVCDAAKRRFRDVT*
</t>
  </si>
  <si>
    <t>C_21380002</t>
  </si>
  <si>
    <t xml:space="preserve">MLTVTAACTMPNATHMLNSMAVTQMNGSGGMNASGSTIMHCTQPGGKERGAGSGRIHSSTHAAEHQCELPVLEVVAWLRSIGCDVSGLIVHDRPTPRAWQ
</t>
  </si>
  <si>
    <t>C_21390001</t>
  </si>
  <si>
    <t xml:space="preserve">MARTALPARYSALQYCAGLLLVAGITLFTAGDAAGGAPNFSGIGVGLIGLALVCGMR*
</t>
  </si>
  <si>
    <t>C_2130001</t>
  </si>
  <si>
    <t xml:space="preserve">MLAASVAAFGSGISDLLPSAAKAASLVDVPGATEARVPSSSSSAALAPSAAETAGAADAASAETSAASATPAAAGVAAAVPAAEVVACFVSPGGAADSAVELPPGAERAARFSSVAAAVAACPSGGVVLVAAGRFGLTIRHASKSVANNFGVYVHGLAIFGGGAELMADLNLDLSLDTAVDPGSDRDDCGVVQDNKVHDNKGSGFNLQDCSGRYSGNVVYDNARGAVSISPLFELDSGDLAGSNSLRGLLRRL*
</t>
  </si>
  <si>
    <t>C_2130002</t>
  </si>
  <si>
    <t xml:space="preserve">MQSQQLRSGCRQGASAVPRGGRLPVATPHNIRPMIAAAPAARRRSNQVVLAATKAAPKGFGAQKQGTKGIAAEAPCPCGSGTAYENDEVVERSRFARVGGRWFYMDSSFVEEGGVKAEGGAGAGAAAGAAAAKKEEKKGLFGLF*
</t>
  </si>
  <si>
    <t>C_2130003</t>
  </si>
  <si>
    <t xml:space="preserve">MGTFQALARQAADATAALQSQASGSSSSGSRPAGGSSSSSSSSGSAQPGGSSSGGDCSAGRKLRGAILCGLLGTTVVNRCVAALIAVQNVAEEEGLPTAATGRAQDGGGGSSGSSGSNDQPAELGLVSFYRLYAPELLAALVDSCVMEQQARLLLALRPPTPLLYALPGDFVQPRVTQLLLPPDADADVADRLHHHATVLMTGPCLQCCALALGLSALCAADGGRSYGAPAELLAGTVPRCEAGASGSGSGGRYGGSSLPDGSAATAATAAAAAAGTEAPWQLDAAIGIQTMMEAVRMPLVAQAIEARRAAQSEQQQQQQQQQQQQQQQQQQQQQQQQQQQQQQQEDAQGRQTEAAAAADRLQLQGAALPPHIALDIGLRVGDLSAASAAYHAARHQAGQAPDAAAAAALAAAWASLYSASGSTGPRPSRSGVLPAPAHVGTGWQALLLTMSCLPDDNRPFGASGSFGVVLDARIAAAAAGRWWRQLSLLLRYGLGCAKRCVDLDLTRLLTRRLEQLHVSLQSAAAWPTAAELRPAGGAHAAARGPLLGASGGVEAATAGSGGTTAARPMPTPPPQQAQDPEPPEAGLPPLCGGLRAELSVGGLLPDLLESVFRRSAQCDTQEAASLVVTLGKLLRRTTVGALTGNSCAPAVKALCQEALECWRCAAEFFGQQAECPPPAAESLLQGPAGPEAAETHAESDLSAVLQRAYASERMLAVAALMVREWLPSLATLTRARTRAFTSRLGAVGPDAMAMVVAGERCCLEWMTILIEHAVRGGGWGGCGGAASASGAAGGAACSGGGSGNLPAGNADEEGWEPELRRFVLRDLCAAQQLQSGLRAHGTLCLVDAESPAHTGLARAVANACVAYAALAPQEWQAWAAEDGEPWAACLAEVRDDVRACSPGPPGPDLQYLGPFCSLVDWARGTRNGDAPEKRRQAAAWGGLVAEMRAAAGHGRAAWASARPGGHIVLLPLSEAGRALQLPRRCSNPACVVLEGDCEAERPLKACGGCGGAAVYCCRACQVAHWRAGHKEACGQAPKGIVD*
</t>
  </si>
  <si>
    <t>C_2130004</t>
  </si>
  <si>
    <t xml:space="preserve">MDSHDPPGLEPEHEGGAEASRGLAKRAAGAEAPLVPAAGMTHGSQPAPSQHVPEHQEQQCEPAAAVSAAAAPEGGGGDGSGLSGGAAALVVVTEVVTTELVAVVMTQQPPPPPQRQQRQQQEQLEQPPDGLSAAAAAEAVEAVAVAAAAEATGFGASGAPAALLQPAALLAPTQALPLPEPLVTPPPQQPHPQYQQSQEPQTHQPPEPAAQGQPAEGAGGRTATAGGSGGNGGGSSNGADGGSGNKSVLFVPATEPLPGSGGSRSGGGGGAAGAAHKASGASGGGGGSGRGSGSAGGGANGSSGTISASMDAAAERQHLQLQLQQGQAPSPLAPPPLLLPQHESGCSVGEAGGNAGAAGGAAGGAAGGAAGAAAGGAAGESVGGDMLGTGPGTGGGGGGGGGGAVGGLMMILPPTQRNDAMPPPPLPLHVSAGAAGAAPLQQAQQQRLERLQLTAGSQAGPLGPGVGRPGRRDGTGSGSGSGTGGETGTSSGSGSGSRTAGNGSGSGSGSKAGDGGAILLAGTVPLQPPPPPQPLLPEAAPLAAPVPEAAPGVPVSGSLPITFSFVTDSPVLKQAGPAAPEEAAVLPAPGQQPTPPPPPQPQLQPQQPQLPPRAAPPAAGATAAAANGGSSGAAAAPPPPPPPPPPPPPPQPPPPPPPGILPPSQVPDDVSLSPLVSLSLQGGVTDGARPAGGSGGSGDGGGRGAGGGGGGGGGSGGSGGSRGVTDSDETLPPQEESQDQHQHRHQHMPPPPPPLGRPMPPAHEGQAAPQQAPPPSAPPSVPPPPAAAAVQPVSAAAPLPPTPETQTQTDEMRAAALAAPPFQQQPVTGGGVRGGGGAATGDGSEVEPPTQLPEALVAVMAAGGWGGGSGSAEEAPSLGRGMRQQHLALQQGLQHGQGQTQAQGQGQAQDQGQGSGVPPLQPPPLLQPLQPPQPLQPSQLHLTAAGGGPGGRAVPPGRGGGGGDADVAEATISPPSLADGMAPPPPPPPPLPSLLPPPTQRPASGLQHRPPRPQQKQKQPQARARPGATATPAAAAALTAVDAAPLSVSPAAAAPRAVLTTTAGGGGSGGVAFGMAAGVARRRQRSPISPAAFGVVGGGGGAAAAAGGQERSAAAVAAVAAAGGAGALAGWRDAAGATAPARGAAEAAAVEAEATAAALRRREGLEVAPEEARAYLRGGGSSGGGRITSAGDGDRDSDGAAGGGSPLRRRRA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PPPPLVCRYSGVASLQAAGGGFGGAAAAAAAAGDMLQPQQLYGAGPAGATAAAAAAAAAGDVAIGERSEGAAGEYGWEEEQEERLGPYGGGGVWQDAPVQQLEPYEQQEPYEQQEPYEQQEPYEQQEPYEQQEPYEQQEPYEQQ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QQQQPEPQLQAEVNAAKDGGPHLLSASAAAAARSVDDAGGARLGVSSIGFDGGNDGGYGGSGSPCGYGDSGSGGGGSLDGGSQQQQLYPDSQDRSNGAVEDGAQGRRQPRPKQQQQQQQQQRLQRRRRRRRTADELLLEEQAEREAEERRQLQRQQQAESEGEEEEEGQEEEGQEEEPSEAGRGEGANWDEVQVPHTPGAAGTAAVTAAAATPAGGGAAAAAAGPPPVPRRAPAVSSPSAAAATATGGGGAAATIGGGAPATTGATTAGTSYTQPRSGWRRLGRMLTVPTSQLLLRQQQPQPHPHPRQLTGSQQQQQLAGSQQQQQQQQQQQQQQPQHSRQRYGDDGQQQAHSCQQQELYEWQQQQQQGKERQEQEEVAEEHRWERLQQQAVQAPETPAVAPAAATTAVLSATAAAAATAATAARPTVPLTAANLFAPSTPAAAGAPQAGAAEAAAGMRGATPAAAIGPTAATPGRSLFRTPAAEAAVAPAQQTPAAVAGHGSVGGAGASGGGAAATATAATARRSLFSGYRARRAAATPAAAAGSKRPLQEVEEAPPATAVAGKRSRLLPPPQAAEAAVVVVAYKAMAVVMGGVGGAGGGPPPPPPRLAPPRLAPPQPPVHQEPKNGLPPSLSERAAGADTKATARSAATAAEEDEGRRGPSGGGGGGGGGRGAGTAPPPGERDEVMTPADGGGVVATEANPLAAAETVAEAEAAAAAAAAAPMAEPSDSEMATWEGGGGGVSSGDGDGGGGGDSDYDDDSAESPPLRTSPPAPALLAAAAAGSPGAGRWAAAAVPSFPVGPRTSPGAAAAAVPMPRVSDLVLWPQGEGGEEAQEEEQEQEEQEQEQEQEEEEGFSAAAQAAGAADEQRQGPGRASTRAARAAAPLGLAAAGSRKQRPPAAAHADTTCGDRGKDGGGGNGGAGRRDQQQRQQRAAPPNRFAAAAALSPSSHRRRAAVTPPPPVPLQRTPAGAGGGASPAAAATGTPATTTPGPGGAGVSEPLLPRPAPLVGITAAEAGAAAAEAGNGSTAAGGTRGIGTALALLSEAAAAAAAAAAAYGAAAGTAATGIATATQQIVKTAAAVSAAPAAGGGAAAGQAAAAAAAAATVAAAAVAAEHVGVRRATEPVAAAEAVQQVAAAVEATEAAAAQEAAGAADEDRGNEEDDDDGSCLEQLPGRPSPRRSSSAQTQQRSAQGRQQQQQQQEQLQQEQLQQQQEQLQQEQQEQLQQQQEQLLQEQEQLQEEQEQLQQQQEQLQQEEQEQLQQEEQEQLQQEEQEQLQQEQMQGHPPQGQAQEQQHEQMQRHPQEQLHGQQQEQLQALAEPPPADTALALAAAAAMAAAADAGPPAAGGVWPDPYEQPSQQQEEEEEAGAAQADGGDEGAGGGGDAAGAVGPLSSPSVSLPLPPAAAAVGVGQQGAEDRQVARVRKAMRRGPMRGSRISAGAPVYLTAALEYLTAEVLELAGHVAHDLRRGRISPRHISLAVRTDPELDRLFAAVVLPAAGVVPHIQPELLAAGRRGGAGGGGKTGKEGKEATGK*
</t>
  </si>
  <si>
    <t>C_2130005</t>
  </si>
  <si>
    <t xml:space="preserve">MLPDWVAPACLLLAALAMDHHVRLHSARAWDRRQQGFPPAWQLQQALQGLQQGLQAASGGGCVTTQQQQSLTDTATATAMLSALGLGGASEAAAAAGSSSSGGRAGAGDGVSSSGGGGGGGGGGEDEDDSGGDEYDDDDTTEAAEEGEAEESEGGEGEGGAGGDAMEYQTELRALEARLEVAVPRARAEMLVAALGEAADMVPVLQPLMSKHTPAEVIRALVWTHEAVRNGDVKRADGTGNKALGGIFFRQLKRLKAEAGLQAAAAAAVRRAPPPLLRAYQAEAVGKVCVSWRWPLTAPLQRAARAALASTAAGAVAGGGGGAAAASGGASGAAAGTAGQTNAAAAAVATAAAADLQRHYAALAAGWRGNWLVVSPTGSGKTRMIAEVIRSCMEHVRGQQHPQCRRPGGSGGGGGGGRGALVVVLVPQTVLTTQHVAEFRTVLQPPLLPPAELAGRQQQQLQLPLLAAHSGDHPLTWSKWASYLAATGRCSRSDSMGGSSSASASASASGSSSSSSSSLDTGAMSGSSSDSSGSISSGSSGSGSSGSSGTGGAAAAAGGGGDGGVRDVVLVVMGKMFQDLLQVDASCMQHLDLLVLDEAHHSKKCHPYAEVMRHYNVHGGGGGCDGGGGGCGGGCDGGGGGCRGGCGGGGGMPMPRVLAVTASPASHREPDALREKMAKLLSKLGAAIHVVPVVKAAAAQQTAAAAAAVPAGVQPQQAVAAAAASHGPQQQQQQQQQQQQQQAAPPPPHLQTAALAAALPPGTRQVAMRDVDVALIKQLQKLWHAAEVTLQRQEQQPAGAPLTTLLNDIGEVVGERGAARRLAERYSCPRLGRACRLLDGLRKAVEFAEDAGMEACLPHLAVKAARLAAEEAAELAAEAAAAAAGLEGPPPPVLRSDGGAAAAPGMLGGGGGEDGGGAFLAQLRAEAEGLQLPSGAEVAAQLAAARAAAEGPQPGNSCNDVKLRVSGIARALLVDGSGADAAGGGGGSGCMLLQPFNRMLPPPQAAAAALQLVRGCFTSGVLQAFPMIGRGNTAGKRPPQPLQPSQQWQQGGGGSSLLPPPPPLLSQQQDRHTRGMGDGDKEAVLRWFRAPGGGGVSCKVLIATSVAEEGLDDGSLDAHLDSKSRDEQRVMDEYLRMV*
</t>
  </si>
  <si>
    <t>C_2130006</t>
  </si>
  <si>
    <t xml:space="preserve">MAVVAAAGVAKLEGATTGDDQQALNSSFLQFLNDELVLGSEVLDHNTLEAVCQVAQAPGSGGGAQSGHRPVAKRTLEDAALSDSDDDDDGGKGEKGSGKRSKGEANSAATKKACREKARREKLNERFLELSRLVDPGSEPKTDKSTILGDAIRYVQQVTVENHQLKQLNKFLEERVCTLERERGQQLYQHSLMLTGMGGMGGMHGANGGMMQAGQMMMAPPGAMMAGPMGVVAGMXXXXXXXXXXXXXXXXXXXXXXXXXXXXXXXXXXXXXXXXXXXXXXXXXXXXXXXXXXXXXXXXXXXXXXXXXXXXXXXXXXXXXXXXXXXXXXXXXXXXXXXXXXXXXXXXXXXXXXXXXXXXXXXXXXXXXXXXXXXXXXXXXXXXXXXXXXXXXXXXXXXXXXXXXXXXXAAGQMMMPPQMMPGPMMAAGGGGGGGPAGMMAMGMVGGGSSKPQAMMMAAAAANGGMAAAGGMGSMVPYQGPMAAAYWLPPQMMDSTQDSLLRPPAA*
</t>
  </si>
  <si>
    <t xml:space="preserve">MDDSMDYPDRDGDDLDQFQGTARSQVVQNQPHDEEVNLSESESFAGADEPPAAPRDASLIESHDMDEGPAAPARTLSPTGYEAGKHAPGGIANSDEAPPGAYNAQEYKHLNVGEDVRELFSYIGRYKPQTVELDTRIKPFIPDYIPAVGGIDEFIKVPRPDTKPDYLGLKVLDEPAAKQSDPTVLTLQLRQLSKEAPGAKADMVGRLEHTDENKAKKIQQWIASINDIHKAKPAATVNYSKRMPEIEALMQEWPPEVETFLKTMHMPSGDVELDIKTYARLVCTLLDIPVYDDPVESLHVLFTLYLEFKNNPIFRQHMEMENKLDGMSGGGGGMMGGGADVLGL*
</t>
  </si>
  <si>
    <t>C_2130008</t>
  </si>
  <si>
    <t xml:space="preserve">MHLTLPHGIRSASFLASSGFLRASGGTALLLSDLLGTQPQAIAIRSQELPVASTSRPEDSARLGPSVDVIRTSLLGVGAPLGGRLPAVAISMTTLRPAPAMQGGKKRSQQQQQQQQQQQPHQQPAXXXXXXXXXXXXXXXXXXXXXXXLQLQLQQQQPHAHAHARAGHLFADADDERRFFGLPPAAEAAAGLDVGCNSRGGHAAAEGCGGGEESGAAGAATPNGGAAAVWGGLVATPAAAAAAGQATAGVTAAAAAAAVAAAKSAKRRAAEALLAQRFGGGGGGAAAGATVAAAAGTQATTAMRCAHSSSLLLGSSGAGGGSEDTSSGSDTDGPAAPAVSAARAAALRRLATERLGSGRAASATATATATATASGSTEGEAGQAAKRARVDLSALAASALGRAASASGAAAGGSSRGGGAGGSTAGGGGGSGGNGASPRLVLTTVPPCDPARGCRARMPLYSGASALGEGVAAAAAAGQGSASPTAPVAAGPAWCGFEVKVPSLHWQAVFDEPPGSLARYPLARGYEKLVLPEGLAAYCVESVKHVEDALLRLRASMTDRVIAIDLEWRPETVAGRSSPVALVQLASATTCVLLRVSAMGYILPAPVTAFLSDPSLVILGFGWDGADEAKMKSTFGIGKARFRRFIDLQEVARTLGYHGYGLARLTRQVLGVPLHKSKSVSRSNWAAPQLTAHQLKYASLDVLAAGQLFRALRLWHSSPSPCAGCRNAIGEPVQLRAAAGSGSGPGPGSGSGSGSSDSPAGDGAGAGPLAAHDYEDLESGLPAGPAGSGSAAAAAAAATGAGRGACGGVASAGSLLKCNAPGCRARGVPSLQAHLSHCASTGHPPRYGACDSCGRTYELAAAAAAAAAAAAGGAHGRGKAAAPLTTGKRGRQELGEEDDDE*
</t>
  </si>
  <si>
    <t>C_2130009</t>
  </si>
  <si>
    <t xml:space="preserve">MSDLYPGDSLCVFDHPSGRLLHNLSRYSDVDKTFFVNTTTSARIQFDTHIRPIYDSITWYNGFLIRYAVSEDARNGPLYIKSQKATTAGTTDNAPATTTAGDTSNNSTTTSGSSSSSTAAAAVTAPPTGGSGGGAPSPSAPPPPPPPSMLAAAASAATVAASAVAAAAAGKAGSVDISWWVIIGLAMGGALVLGLVLLGVIYLAMQHNQDVGPGGALAVIASPAAAAAGAAAAGATAPGLLSYSRSRSYSHSRSAVHASGVSGGGRSFGGGGGAEATGLVLASSRQAPSPGQVRAAGMYGYPMYPPAAATTTAAAVTAYVQQQQQQSQQQQQQQQQQQQQQQQSLQPMMMYGGGGGGAAVAAVVDGRAASATASRQQQQLHKLPSRALSRQDLSRHDSTASIGRWVSGDLQRPSPAANEGGGGGGDEYGGGGGGGGSRGGDGGGGGVSRQPSRRQAQLQRQRTSRLMQAKQLDEYYG*
</t>
  </si>
  <si>
    <t>C_2130010</t>
  </si>
  <si>
    <t xml:space="preserve">MADDFRRLVVGPSLQLFLLTCVANAGLYPKLLSAEPIQIQIQPQQPQPPTWPPLPQALELRWTNCPLQRQTVVGATDKEPSTLAAALQAAALALQATVMGSGPVLPFAQPPHGHQPGAYPRRRPEHLSPFSSSPLCVYDIVARTCEAVVVSMERGDAASTAGGGSSSAGSSSAGSSSAGSSSAGASGHGCGGSSGSCGNGAVGRKINSILRPLRLLVRLLPELRPRQAAARLPGLWRLLAAVLSRLLVVPPSQDLIVDSAGLVNDASLLLRLRLDASGVVLPPPEWPPRQPPVPEQQPREGTHGSSSGDVDASPKAPAAGTAAGGGGGYRHSLLCALDAGLLPALEQLLRTAFAGTAAGRGAGAAAAAAGASGTAAAATGAPESDVSAASYWKLIVGSLIEQVQCVLDAGGEGVTAAGLTAAPSQQQPEQQPTAAAAAAPAAATAASAAATATASNTVPDGGDEQPTINKWLQPARVDPAWLLAAAGCVPGPGSSDWGWLSAMQCMFRLWALPAMNTTPAISKIALPIAALDVATALLFAQLRVQCSLLQAYARYSDAAAAAEQAAAAGAAVAGSGSSGRGHDGGVGDGDSARALSSSSSSSSGGGGGGGGDGGRKEDSGDPIEQLGEHDDTPEEQKLQALAYLHEWMGYVQSTGPRGVRKKRPAGGGGGGGGASSRADSGGGSRAMPIFVFGGPVRYLSSAEALDFISRCDERPWLKPFLLPGPDEYTWSQPWLKVAPPPRPVTPEEMAAAAAAYPELLAHWREGLHAEVCPFLVQVQQLRQRSSAALG*
</t>
  </si>
  <si>
    <t>C_2130011</t>
  </si>
  <si>
    <t xml:space="preserve">MPALDWKQRTEEAARRLDKISHMQLSMFGRASTATAYGTHMATYHMEHSGLPPPETLAAWEAAVAKLVDRSQGPSQHDRRLTGVPARLLPGHPVSGGFGSLPLQQHIYARWAKRAATYASGDGTTRPVAAQAPWQRVFGQLLRSYHPCFRPMALLTARTNGPWLGTTSLPPGRTVQTKWNLRDGAPCMTVQHAVHARLGARRLDVYDSDE*
</t>
  </si>
  <si>
    <t>C_21400001</t>
  </si>
  <si>
    <t xml:space="preserve">MGAHLFAALYSASKSAVAAAVGKSALAINRPATRGPGTWDQIERAVVATAQHLSATHAW*
</t>
  </si>
  <si>
    <t>C_21400002</t>
  </si>
  <si>
    <t xml:space="preserve">PGKGGKSPAPLPVKASVSPPPHLPSGRCGRARRGLPGSASPCARSPKPCHLLSPQPKPGGALYAVPLPPPHAAQPARGRPSPGVPSARPSTLPPPCPCSASQAHGAPPPPPPSPPPPPPPPAWLEPPGL
</t>
  </si>
  <si>
    <t>C_21410001</t>
  </si>
  <si>
    <t xml:space="preserve">MSGCPHPPRAAFEPLLPPLLLDHSSLTDVDLSRNRLRGELGREVGLLRRVRTLNLRDNRLTSLPPTVAGCSGLVELFLGEAWPSHAAPXPGRNQLSSVPPELGMCAGLRTLELPDNKLTGIPAEVPLLPPEGLARLPGLRGLHLNAMGLSAWPLPALNGVLPNLHELQVCNNPPLRQLPPYPFMACPNLVRLELAGAPRPGSHTSGECVCRCGRE*
</t>
  </si>
  <si>
    <t>C_21420001</t>
  </si>
  <si>
    <t xml:space="preserve">MEFELAALAAEVEAATREVEWSELLRWAAFIQRDRALHRVAKQLTGGRPKEEVVVGWGHVRNTQNNTCERDAIYISDATSRYLSSSRVAPPPHCFRAVLVMAMSKATHTLGMYGTRCLMVQTAEAFATPSPAAAAAATALARLPLPSPAAQSAHSLLTSWPSHTQRSVYQ*
</t>
  </si>
  <si>
    <t>C_21430001</t>
  </si>
  <si>
    <t xml:space="preserve">MLPCGLFCGEQLTCRTATRLWGEMAFRAFDCGGRDAGPCGLHGASRGHGCFGIPSRCEEAGLHVHAVCVCSPVRASCPLWKDRCRLAPGTQVCGRLAGLSGPPPLELCSRDWGGCWRAAAATCWRGA
</t>
  </si>
  <si>
    <t>C_21450001</t>
  </si>
  <si>
    <t xml:space="preserve">VREAAVLHCELRATPAATAAAASADPREAAGAPREVREWPFAHGRTFFETIKGRRGTGGGGGGGHCQAPVAPPPPPLPFAAGGPAAAAEVLAAGAAGTAAGAAGTAAGAAAGPVGSEAAAVAEPASEHAAEAGAGVEAESEAAEEAGEEEDLASEEEDELEDDG
</t>
  </si>
  <si>
    <t>C_21470001</t>
  </si>
  <si>
    <t xml:space="preserve">MYLCLSHRRCRYMVHRCGWRHLGPRPGPVRSCQHTGRPPLARSGRGWRRGGRCCAATGTGPLSLRRGGESISGHGAGIGRRCRRRRRRAFRHSRDAGCGR*
</t>
  </si>
  <si>
    <t>C_21480001</t>
  </si>
  <si>
    <t xml:space="preserve">MEGLTGSEEPGTDDGGGGGTEDADEAEEDAPQQQQEEEAPDMSAWEEFELAGGVLAGLAALGFANPTPIQRECLGPAIRARADIIGAAQTGSGKTLAFGLPILHVLAAERAEREAARGWEEQEGGEEAGGAAGVSGSEDPFTSEGEDDELGTGSGAGTEEGEEEEAAAAGGGKGGAKGGAKGLSKAEQRRLKARQRMRAKKLAAKKKRAAARQQQQGKGQAQGQQWPKPEPGPLRALILTPTRELAMQVCSHLQAIGRPCGVRVLSIVGGISDVGCVRACLQACVHV*
</t>
  </si>
  <si>
    <t>C_21490001</t>
  </si>
  <si>
    <t xml:space="preserve">MLRLQSALTGPRPPACHLLLCGAGGGGGQDAVAAMLLRLLSNPSSATAGLGGGGIAPASIHTINLPAIVLRSGGGGGDSSGVGGFGGGGSSRGRGGGCGDDNDAAAEGVAALVAEALAAGAGQRANGGGSAGGSLAAPPPLRVLFLPAIDTWALEQRVTLAAAPAGAAAAAAEAGGMDFNAVSDDESPSSSGSGLDSDSSDDDDDDEEEEAEEGGGERPRQPGSGRGSGGLRLVTYSRTCASLAWGVLMQQLSSAAAAAAAGGGGWGAGEAAARPCQARQSVYDSCHRGSCNSPHAGSRAAITYALGWCWVIF*
</t>
  </si>
  <si>
    <t>C_2140001</t>
  </si>
  <si>
    <t xml:space="preserve">MSRAGGGPGLGGGSGGGVALVQPGRASGAAAFVVPGLEEQLMAAAAAAAAAGHHHPHDDEDDVDDGDGQIFRKLDADPDPELELAAAGGTGAGVDRRQGLAGAAAAAAAAAPGGVMTFTQQRYSFAGSAGLGGVGGAGLLAASAGSPAARHSSYTGGALGNAAGGGGGGGGGGVGKGAGGSPASGVLLVATPGSPSLPAHHQQYSQQPQPHHVQQGAGAGSPLPWQTQPSMPHRLSSGGGPGSGGGGGGGGAGGGSAATAAGGGVGGFGGMAVGTGGAAAHRLSNAGGGLLIGPMVMGGGGGGGGGGGGGGGGVGGGGLNSPAGSLGAGSTGSPSGAAGAAGAGGVMAGPRRFLRKMLSSGNGGSAY*
</t>
  </si>
  <si>
    <t>C_2140002</t>
  </si>
  <si>
    <t xml:space="preserve">MQVAAGALYSGLGFVAASELAAAPVLSGVHAAALPSLVSNTFVRPNQTGTIRDAATCPASGCGGAVAAAYSAAFDEILAAAPAGSLGVPAAVDGDWSNFTARPLGVKPTTDVYPIFRLDFYVAPADLVHFGAAGEAARGLLVYGLSGDLAARISGGLGPAFAGLGPAARRLAAAALAAVQTAAADGGKWAVAASSAAANASQAAEAVRTTWDKASLAYDIAVAALVLACVLSVAALGLAVWALQKV*
</t>
  </si>
  <si>
    <t>C_2140003</t>
  </si>
  <si>
    <t xml:space="preserve">MNVNNPPPLLLLPLLLLLLLLLLLLPPAAQVRAVEGAATAGGGCFTPAATKYEKHTDVAHPPPGLAAGGPATTAVEMGAYDKI*
</t>
  </si>
  <si>
    <t>C_2140004</t>
  </si>
  <si>
    <t xml:space="preserve">MHLNLDPTGVLSAWEGGSAFFSDDVPKQLLAAAQLFQHQHKQLQHRSRPSCGLEDSADGMAVMSDLQEEPEESDLADPQQQQLQGELAGEGLAASDPLAGFQLDLSHWEARLKPAPPAPLASQPNLFTNLFTPAEMGLTFMSAAPQPPPPAPAPTPPPAPPMAFPGFPPAACFPGFPGAACMGMGMGMAGPPTAFSFLGLPSLHTMLLMPPVPLPGAVPYQLRKINADKRPRIKGRFVKKDELASFLATQRGGGAAAGHVDEQMMDEHVHQHHGGLYDESYFDDIPMPDPDSDYCDE*
</t>
  </si>
  <si>
    <t>C_2140005</t>
  </si>
  <si>
    <t xml:space="preserve">MGGASGFSSGQEHLPVVDLDLVEHADSEYRSIFQTGRQADSGKNKLRLLGFITRGCPFEVLRRHFDSLWPWGPAPVPVPVPAGAGAVAGGGADLAAVAAAVAGAGGAGDAAAAAAGEPPRNSDLAPLFTAAAGSATPCWAAKLDFLCGAFPPGTAARLLRANRFNFGDVARAPDYVARLRRLWHLVDSQPQAAGQAAAAAGAAARRDLKWCITKAMVLTAVRYGHADALRYLLDECGVPLDTHDTFIMYMNFAEDVGSSGRLGATATGAAGANGHLAVLQLLRNEGVAFKAKDLVRQGCWHRAAAAVRMTWLMEVVVDAPGDGDGWSAVFVAAARGGAGLPLLRALRARGAAVDLDAVACGGSLEALEWAVEELAAERGEAALQVPVSPRYVRTIRIAGDNSTLDWLRGRGLLPPLLVRVRELQRDGGKGVGDADA*
</t>
  </si>
  <si>
    <t>C_2140006</t>
  </si>
  <si>
    <t xml:space="preserve">MPCSAAVAATTAAAAAVAATATAAVAAAAAGGRRPTSFKPRLTPRCXXXXXXXXXXXXXXXXXXXXXXXXXXXXXXXXXXXXXXXXXXXXXXXXXXXXXXXXXXXXXXXXXXXXXXPPQPPAAVRARSPYHAPHADGAGGRPGAAGSKRAAADLSPLATAGGASGGAATAAAKSGGGGNANAFDAKTDRASSDMYFHYYGQLQHQQNMLQVYVFFAGSQLPVWLTTAPGMPTTHWFQLRCVLPTPLLVPLPPTTTAASAPPAGMAAHTGSAHPHPHPPLPPPPAAPV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VCYGRYDLKEPYYRQLTPYGAAAAAAATLGVTAATGTAGGGAGDGAVAAADGSAGAAAAGGGAWAGWAAAGGVAV*
</t>
  </si>
  <si>
    <t>C_2140007</t>
  </si>
  <si>
    <t xml:space="preserve">MLRSAGRVAAVALLALFALGCVSAAAKPSTDRLVAAIKSKNLSAVVDALSVKGLDVNTPDSTRRLPLVEAARSRDARLGGSAAIVKLLLAHGADPNAVSEWCTCAQHCAAAVHQLPDRPGDHPRSARPGLGPRHRRRRLRAVAELGLARRLRRRHRPRRAACRAGG*
</t>
  </si>
  <si>
    <t>C_2140008</t>
  </si>
  <si>
    <t xml:space="preserve">MISISASGIPPHLLNSAGTVLGLGTGSQAPEVTARLPLSPAGGGGSNAPPPVPPGVLLASEASTVRLMEYLGGTGGDGLGGGGGGGGGGSAADATVGLLTTTHASSISVRPSIGVASVVGGGGGGGGGGGGLAAAAPFVPPAAGAGA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VPGTASSRRRCRLMGWLPCSAAPRPSSRLREPPATPAAAAPQ*
</t>
  </si>
  <si>
    <t>C_2140009</t>
  </si>
  <si>
    <t xml:space="preserve">MEAHWSDGEYDMGAAAAGGGGGDAAAAAAAGSGGGGQESRQRASPLLLLGFLRAAAPDPLGLLPGAHRAPPLPPPTTTTTTTTTTSAPAPAAAAAAAAAAAAAPAPARPATAPARSPDPLSSGGLTARAGAGGAHREPHRWEGGAAGGGGGEAVPRQWLLWALWAARRAVPDAVPPLLAVLASEPVSPPPPQQQLRGREREHAEWSAARAAEAGFSSNAPDRASDDDEEEEDDDDTYGVAAVGRSGGQQRQQQLQQQQQQQQQEASELLVLRVAAEAARLIAAGLEPAAQPPPPPGTNHPHQTQHHHHKHPHQLLLATPDVLVALRAGLAVAQQATAVAQAAAPLGSPTMHPQHQQQQLQSAYSTARLAVQLTNSSSRSSGSSSSSSNSSSSSSSSSSSCRRRLLGSLLECVEGLAAHPRAGLNDITAALHVLAELRLLLPYVAPAAAVAADAGGGAGGGGEAGPAGPASEPVARTAGGGTGSLRLEEQQQQHEQQELEQQPNEQELEAGWQRALRAAERAVLRLVAGLEADAAAALLAVPGLASQGVAPARGWYRRVLQRRRPRSKGRAATAGATAGATAGVRRWQQHPLPFRLRLLYGLHRAEEDGAVLLPPPPPSSSSSAAGMGAEAAAAVAAAEGTGAGFTPLELPGDYAGSSSGAGSSSGSTGAAGGWRPHSLELQLLEQQRLLGGGSSSGAGSSSGASSSSGAPVRQHGTTCLLALLGVLGAVTAASKRAVAASTTAAAAAATSSTSSTRSTTHPASQPQPHLRHRHPATDPVQTLPRPLAPRPATVRAALNSLALRWLRRGAPSAEVAALVGLLYGLRWRPRSAVAVLVSAWRPWVLLAPHELGDGALAGMAQALAVLTSHQRAGRXXXXXXXXXXXXXXXXXXXXXXXXXXXXXXXXXXXXXXXXXXXXXXXXXXXXXXXXXXXXXXXXXXXXXXXXXXXXXXXXXXXXXXXXXXXXXXXXXXXXXXXXXXXXXXXXXXXXXXXXXXXXXXXXXXXXXXXXXXXXXXXXXXXXXXXXXXXXXXXXXXXXXXXXXXXXXXXXXXXXXXXXXXXXXXXXXXXWRLGPREVGWVAWSVGHPRYDDPGVAAALAALLRRWLAAGRAQEQQLQQAQEQRQRLQQQYSQQQYSQQHQQQQGQQQQQAGRRPAAQQAAASVGGTAVNWTAAARVAWALLRLGRLPSAAASPELWELLLAQLLPALQRAEAAAQAERRRAWQRRAAAQARGAGLEGGEEGEEEERGVTAPLVSPRALVALLWEVHEQQRQEQRQQQAQQAQAAA*
</t>
  </si>
  <si>
    <t>C_2140010</t>
  </si>
  <si>
    <t xml:space="preserve">MAARVTTAVNSNLYDTSAAPTPGGATDTGASTPPATGVAAATAAGSFSRAAQLQPLSASASQQQQQQPLALSLSQLHRPSSSALQPLVPPSSRRQIAPLSPSGFIAAAQDAAAAAPPPLPASPSGSASVAAMAAAALQLSRLQHASTTSY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EAEAEAEAEVEVEVEVEVEAEAEAEARTPAPAQAQAQGCEDEEMVVVA*
</t>
  </si>
  <si>
    <t>C_2140011</t>
  </si>
  <si>
    <t xml:space="preserve">MAAARGGHVRLFEELVPDRLVMDCGLRVPVVEAAAGDATGQAVPEEQRPVQGDRVGDSSDAAAQEGPALVLERWRVLDALVLGCPVEVVRRYHHRLWSPPPEQVAAAVAAAEAEAAAAAAAAMPGGRQAAAAAATVVRHTESSVITWLHLARQLFASALRSRTPCWAAKVQYLLGAWGPVVAGQVLGGKEVVVAGPTGAVLWRGERGREVALAAAVHHPEILLRFRHAHADGLASRHSDAVRGVLQRGDAAALAYLWDVCGVAARLGDTWDPLVVRDAYLGWGHVAVLQLLQERGYGFTAADVEREAWGQGTSTGMCCGFDMGMGYSSSSDCHSRADAALVWLTQVAAPCGAGAGAGGGGGAGAGAGAGAGAGAGAGAGAGAGAGAGAEAGAGAGAGAGAGASASDSGTGTGTGVRGERHCWSAAFRHAARRGATLPVLKALRARGAAISLAAVACGGSEETLEWAVAELAAERGCRPRALRGDAAVSLMDGPNAATRDWLLREGLLRTAGPWEEAASEEEGE*
</t>
  </si>
  <si>
    <t>C_2140012</t>
  </si>
  <si>
    <t xml:space="preserve">MCVDESIVTWLARVQVSSLPAGLFKPPPPTPPPPPPPPPPPPPPPPITIGPISSPPPALLRRHPAKAADTAPSSRRRTAATRAAAAPAAAAARAAAAAQSVRHGRLGLPRQGRARARALLHVMRLWLLRVLLMISISKGAARVAAVPRRRAARASSQQARPAYSAQPGTAGEAVALLRERHDAAGGSSSSSSSSARQALPPVNARARAPSCRELQLRIRIRIQFSEDLAITIINIILIIMLNQRHATTAAATQARPASCPRHASRGATDGTGVSSVGGGGGGCQELRHGRGAVGGRRRLGVAAGGEKTRDRTLKGSSVMSGAGAASPAERPHTPGAGCSPPCNATRGGMAA*
</t>
  </si>
  <si>
    <t>C_21500001</t>
  </si>
  <si>
    <t xml:space="preserve">MHLLLLPLPPASQPAARGVCHRRVPTAVASRRQPQPWRYVAVAVLTAVAARAAVAPVATVAAVALPAVLIFSWSCCGCCSQAHCCCYSLLLRQLLLPLPCPFPAHQTRYSRAASTEEEVRASWKHSCYCCYSRRRRRPAAHRWPRRHRRRCHRQWLMSQPAVGRRRLLRPVRLQRRRRRGPQ
</t>
  </si>
  <si>
    <t>C_21520001</t>
  </si>
  <si>
    <t xml:space="preserve">MVVAMVVVVGAMGWTELLPAERSVACAGLRGLQPAVAAAAAAVAAAGGGGGGDTRPLGLPLSLCAFTNLKAAACSGARLKDLFLNNADLSPALLDTVCDTTSLEQLLLFWGVLVPHDSDEADDLVPSDDEDGGGDDDDEDDNDGDEDEDEEEADEHFFDALFANVGVQGGGQGPGHDGSGSSSEEGSSESDGEGGGGGSGAMGGEEDGAAGDGPGAHLPFFRFDMSRVRDAWNAAAGGRCSAGMLLGGKSMCVCAL*
</t>
  </si>
  <si>
    <t>C_21530001</t>
  </si>
  <si>
    <t xml:space="preserve">MHGCCMNVLSAGISGGVYPTEQSIGALALAITSCRLTWAKQLLAAGEAVWGQQRGPERVLVLLPLARLDLTPSVPKELKPTLKAVTDAINNFLTAAVAALNAELAAAPVDSGSRGARLLVLPDFTGVVAATVTPPFTNFGLV*
</t>
  </si>
  <si>
    <t>C_21540001</t>
  </si>
  <si>
    <t xml:space="preserve">MAALAGSANGKAPGSDGVPYEVYKVFWALLGPRLCAAAAAAFAAAADAHDGGEMAAALPASWREGIITLIYKGKSLDRAELASYRPITLFFLKLKELTDLVDHFAARSMHAEDASLVSHGNPLLLPKRETACLPYKDGGVNHVDLPAFLSALQAKTFALLAQPGRQPWKMLTRALLTHVRPDSATTWAWVYSDAPAPAGLPARLAAAVGHVRGAGVEQHPPQPATQPPAAPPQWRVSLDQLWVANAAGAVSYVHYTGRLLEPGPGVLPPAVDGAWQPACVLQHRKPRHLWTFEERAAYDAASPGDRAGAWPRAPYFLAPEAGVVVHPEHCRIAVVSLADYT
</t>
  </si>
  <si>
    <t>C_21550001</t>
  </si>
  <si>
    <t xml:space="preserve">MKNTSRRDGENFIEDWAGAWT*
</t>
  </si>
  <si>
    <t>C_21560001</t>
  </si>
  <si>
    <t xml:space="preserve">MPNTCAVQLIWRSGCAQGILGNASALAAGGGVGQVPSVQAQPPAPAGNLQAEVIGDRDVNASSSDSNSLTASQIAIVVCLVVGFVILAIIVLVVVMHHRRKKWTPAKGEVNSAPGPLILRPSAGGARHVININASAVSGGGAPPATSAGGASATYTAAGGLDTPRTPAGMGRSTGGGSTFAVSGG
</t>
  </si>
  <si>
    <t>C_21580001</t>
  </si>
  <si>
    <t>C_21590001</t>
  </si>
  <si>
    <t xml:space="preserve">MCAHHPEVGGSLLESKRKQRADKEAMAAEMVAAKAKKEAEEADRLRQTEALRSRERDAIATPGLGGAGRKGTTPATSRRRPMGL*
</t>
  </si>
  <si>
    <t>C_2150001</t>
  </si>
  <si>
    <t xml:space="preserve">MTAAAAAAVATASASAAAAREQGHGWGRRVLAALRHWRSSSDGDVAADLAAAAGCYSPVAAAQLRLAAVAAWRALLSLHAAALAAPAATAVAAAARDKLLLPPAELQAAARQMAACALSDGVAAVAADGAGAAVACRMAWGRGMDVGAEAEAALRQLLLLQPQQPLADGTAAEAGAVAPLLVSSLTEAMGRQGPARAAALRLAVQLASAAGGSSISSSNGSSVSSAAATAACGGDGTASFAAALLEALSPLLLRQARDASADDEPPPPPRRSAWRQRHWAPPQTPGRPAAAEGCHSAMPPPPLQLLRPPPCRPLAMDAAECIATASGSSSGSSSSAAVAAGWVRLPLACGLVAGLRPAVLAPQSTQALADSLLRLLAAAPGAATPPLPEHTACAACVALGAAVNRWQDAAALDGWVAGSFRPALLARLPGSSSSNGSSSSSIRGGAAATHAAAVGWVGRALALRNHAALGDVIQALLGVLAAAATATVAATATAAEAGAPTDMEVEGGVGDGPHAPARSQATADAASAAAEAFGVLVAEQAASGGVGLPARPAAAVCRVLWQQRTLSLCIQSLSSAVSPQQLRPPTDAAAALLPLPLATAVACLVSAAPRGLCRAESARLTPLLLGSVLRLCAELGPGADADGPAAATATAATATAAAGGPAPQPQPQPQPPGAVAQAAAALSSALGVLGDWLALQATQPAPALGQALQDHVPELVACVCAAAVAVPPPPAHPSLTTSASAAAAAAAAAAAAAAAVAVREEGLRCVLALMDAVPYHLLHPLRAKVLAVIVRALDDDRRSVRQLAVRARRTWSDK*
</t>
  </si>
  <si>
    <t>C_2150002</t>
  </si>
  <si>
    <t xml:space="preserve">MIDQQQILRIPFGEGIAGLVAQTGTTMNLPDVYQHPMFNKDIDRLTGFRTRSMLCMAVSDMTGKNVAVLQDFGDPSSDPALRRLAPLLQPARCKSVLVQPIHGTGSDRVLAVALAVNKREAEGTRDIFFEPFFTDADVDAMGLFAYEVGDLLSERSLELSLLSALSVVTADGAHPNAPRAGPSAAGGTDGAAGGGGGPGAAAGGGGGAPGGAGACGGAEGGADAGGGGGGGGGSGVSGEEDLIRSQLLQMYLPEYKK*
</t>
  </si>
  <si>
    <t>C_2150003</t>
  </si>
  <si>
    <t xml:space="preserve">MQVMGIAVDVARGLQYLHPTIVHRDLVRKPANVLVGDPLGPRQVAKLSDFGLARLRSSVVVTCNPEAGTPPAGGSALTPEQVRSEAARMCENASLYQYGDEDDADYLGYGRAWQLGSSWLAGSPSATATASAAGGSGGASTAAAASAAGTSGEQLTIAVQQQQ*
</t>
  </si>
  <si>
    <t>C_2150004</t>
  </si>
  <si>
    <t xml:space="preserve">MALPAVAAAAAAAAPPPAGGRASGRRAGHTNEQQALSQQQQCPAAGGGSSTSPVVQELQPTAAPAAVEAAAPDATAAARADEPVPVLPKAQPRGKYPHPARASGRSAPRPAPVPVPGPAAGAGAGAGAGAGEGPGLGGVAAEPPVVVAGGASATQPAAQEEAVATQQLQPQEQQPQQTQQTQEEQQPQQAQEEQEEQGQGRQEQQEEREDQQQQEQQQLERAKPESEREEEREQQEQEGQQRRPALRRGRGAAAAAATLQSPVSGRRTRSTAERSSPAPTGGPAKGEETAAAAAPEAVAAPEAAVAVAAPEGAAVAAALDPVMAGAAEEDGEKQQGAQSSVESREATQAAAAVAGAAPAATAAPPPVVAAAAAAGRSGGCSTSCSSSGGSGTGDSGSGTSGTTTSSSSSSSIGGISSDATQPSLAQQQEQLPTEQEQAQATVQMQLAPAAAEVAQARQSRRTVRTRRPQPAAAKGPGAQRRTAAGLAPQSPLRFWENPGKSSGARIDGNDEAGGSAADGGGDADGGDGDAEEADGVVAAVAQAAVDDGGRAATAFANVCAGEARADDSTGGAAVAAAAVAAAVVAAGSPPAGADGVGPVSAAAAAAAAAAAAAAEEQRQELEVLWEVRTWSELAAAVTAASRAGAGYRVVVDLAGSRVEAPPTPATKAAAAVPPAPPPPVLLFTTPGLTLRNGALRLTGFGRLLVEAAGVAFEDLAICGPGYEPASKAAEAGLLEVSGSGSSIRMERCRLELLAKSEAADWADGAAGASASKRAKAGKKGRAASGLSAIQLGSRATCSCVLVRGGAAAELRQCVVRDAGRDGLLGCGAGVKLVAVECVASGCAASGFAVTEGAAAAVRRCAAYGNDVCGYWSEDAGSSMTVQPGCIAHRNDSGFAAVEGGELGAGGGCLALRSTGLAGFVASGPGSRLVAGPGCRAEAATAGAGFMAMGGGTLELGGGCRALRNKTRGFQAALSGSEILAAAGCVAECNGSAGFIAEHRGLIRLGPDAVAARNEGSGFVSHVLGSVIEVGGGARSEGNDAGFIALDGGEVAAEAGCVAVGNRHSGFAAQGLGARTQAGPRCRAERNANSGFLASARARLDAGDGCVAERNTQEGFCAAGAKLRLGAGWWVASEL*
</t>
  </si>
  <si>
    <t>C_2150005</t>
  </si>
  <si>
    <t xml:space="preserve">MSSPEDGSPATADAIEVEEEYGLEEELIYHDDEALLDDFPDDGMEDAQDETTDVKAAAGEGNAAAGDRKEPADSYRRGASPRSSDRDSDGDGAAAQRSPSPDGDVGRSRDEDGVAAGREGAGSGRRQAAQEGGRGGDAAPDRDRQRDRHDRDSDRDRDRDRDAERDRERERAGGDAQRGRDAVTDDRQRDRDYERDRERERERQRERERDWDRRGGAGGGDGGGAAAADRRPSRERELDRERERERERERDRLERDDRERGRPAPAPRAADDRRDRYIDDREREREREKEREREKERERERERERERYPAAEPGPRVGGGGGGGSGGYDRERPRERERPADWERDRERERERERERDRQLPPRPEPRDRMPERERDRDRDRERGGAAGGSGRFGPGMGGGGGAGGSRPHSRGTSPPLTAPPPAGAPAPGGEPRTARAPYGPPNMWREEAPPPRPRDPAAAAGGSPASQPPRARAPSYGDARERDRDLGRELPPAALVQRPLPMDIDRRPPGWERERELLAGPPLLHGPPPLVPLPMDIDRRPLLPPGGMAGAPPPVPMDIGRRPPPAVARDEPHRDWPPGAGGPPPPGPYGGPLPPRDDRERDRHRDWERDRERERERERERERGKPYDARPVAGRGGELERVGSSGRYDQRPGVTADRGRDYRDAAGPGGSGVPPPAGYRGREDSPAQRGGGGGSGGYRDERDRDQPPPRRPERMDFDRQPLEHRREPAAAAAPPRDRERDSLERERERERERERRQHPPRDEEAWRRPERLDGDRLEPAGSGGGGGGDRGGGERDSREREREWSRDRERERERERPRSPGDDMRRIAMERSAAAAAAAGGGGAEGDGGDGSAPRASRAPLFVGGGLRRTTSHVPLQQQPSQPEAGRTAPEAGRAERSPERRDRGAETEQRYRDRERERDYGRDADRGQERAHGQERHEEREGREPRRDEAMEVEDEGRRRRRHQEEQQRQDADRGQGRDTHGREQQHPREHREAGAEAQDSRHDTQQHQQHHHHHHHHRHQERGPDAWGGSGGAAERSAPAERQEQEQEQEREEGEAGQEERGPAMDVDTGDRAPLGADGAAAAAELEAIAAAAAVAAPAARGRSRWGDAEDKPAGADEARHMVLATVVAEADVEMRDAKAATGEAAPAAAAAGATAASAAVQAAKPYGAGAAAEAPAGRADGAGADVDAASAGRGAGSGEGGGAGGKRPALDWESFERVKREFDARVKQQEQQPADARGGGGRSRDDERQWQLQPNGNSRGDGRAGAGSYGDRGAGADRGGGGGDRGGYGARGDRGGYGARGDEPPRARDDDDRRVPPPARGPGADGRRDSPYDDRRAAQPPPPPAAARGAGASDGRRDDVADERWRRPGPTAAAAEPPRRRDDVQERRGGGGGGGAALAGSLSGPPPPRRDGYDDRERDRERERRDAPPPMRRDDYGHEQQRDKRPLPTGQGQGQGGGEGRRPEPPRVDRAPHIDGDRDREHERGRHWDRERERRGPPLPQPSSGGSQLQPGSGGSGGSPRSRDASPPGGAKRQRTTPPPSYEPGSNRDRDRERERERERERDRERERDGRAPQQQPQHQQPDPHASADIVRAMMAPPSGGAAGPSAGRAGPPPPPQAAGGAGALTAEQKRKLLWTTKKVEAAVQPGEQSVYGANRWDRAAGALDSDRDKEKFAHLMGIKAELAQVVGPAPRPPSPGSEAHLAMTREQQAQVLRDVEQQYVRGRLRSNATTGLGL*
</t>
  </si>
  <si>
    <t>C_2150006</t>
  </si>
  <si>
    <t xml:space="preserve">MAPSLLRRPITFVASHQHQAQQQQQQTKQPQQPYDPQQDQVPSTSTASSSKPAADPVYNLPNAVSVARLVSGPLIGYWLVQGHYEAATLALAVSGASDWLDGWLARRLGASSVFGSYLDPLADKVLIGCVAAALLMNGAMPGWVAGVVVGRDVLLVAGSFVFRLRGFGWRWPGAAAFFRTVDTSAAAAGAATGAANGVASGGGGGGEGVSFMRPLLISKANTVLQLLLLGGYLLRGMDGGAGLQLLLPGGGGEELIMGLELATAATTVASGLAYGTMAVQGKLFK*
</t>
  </si>
  <si>
    <t>C_2150007</t>
  </si>
  <si>
    <t xml:space="preserve">MLHFPEAAAPYSS*
</t>
  </si>
  <si>
    <t>C_2150008</t>
  </si>
  <si>
    <t xml:space="preserve">MARKFARRTTCAREAREMRERSAVCANAVRVAGVQSYTEATALLQTLDKAHILDMSPAQRMCVPLAVLAACAAATAGEVEGEDYQSIQEALEKAAVDHGAGLREDMSTVLLGEYADRSMRFGLDPTVGQRDGLDLIMACVKALEADVEALEADVEAGHCRLQQLPKHEVPKSCLDVDCVLLYLKAAYGIDRSLVVVSPAAASALPGCCHVGGVAAAGGGGGLTAQLYLSERGQAAVEAALRSGAQCGLGSEQVAVVYFADGHAHAVVLGGGVLRLSVPCVGADVDVVAALTRAAVELPAPCVATAAGPAGGGAAAAGPAMMEPPGPVARQLRSNASALLPAKRKHDGTAMQPTGNGGEDNPTQPVPVGAAGAGGSTPAAAPALHGATLASAQASVAPAPAPAAAPVTVPAAAPAPVPAPVPVPAPAPVPAPAPVPAPAPAPAPAPAPVPAPAPVPAPAPVPAPAPAPVPVPAPELRLQLRLCLRLRLCLGLQLRLRPRPRLRLQLQLRLCLRLRLCLRLQLRLRLRLQLRLRLCLRLCLQLRLRLRLCLRLRLRLQLCLQLQRPRRPLPQATWQPQGQGQAEGQEQEVEEAHKEQQAPQPQEVEARQQSDSAGDLQQQVGDVVMEEAEAQAAEAQAQSLLAPPAEPQPQPQPQGLPAGQPEQGVQHKQEQQEQPPILAPQPQPQPQGHRHSHGAPCGVPDQEVIVIGDSSDEGEKEEEEKKGQAKAPPPKQKQQRRVLHRRKMANAPAATAAAGGTCGKVDGGAAAGEPGPSGGSAAQVAAAAAAAMAQVQPAAADAAKTAKAEGKSKAQGQGEATCPELNPEDAGPAAAAGTAGASGAAPAAGVGGSGAAAGVGGSGAGAGEAAAAGAVHAGMGEGGEAAGGSQLPSAQTQQVPAAAAGGQANKGGTGKRVAGAAGYGADGGGGDIGGGGGPDAPVQKRLRVDKGGCAGLGAAAAAAPGSAATAARAAAVAAAAPAPWQPPKHTIRLPQPGTSTGTAAPRGATGPVESFAARCSRQTFGSRGAPGAAGGTAARAAAPPPAVAAAAVTAKAATAAAVTASARLAQAGSSRNGGGPCNAGDNGAAEGTGSGAGGSGSGTLAATMAAAAGGGAPHNNDDASGTTEEEAVHTEAKVAEPEPEPEPEPGVVATTAVASDLEVDAAALAAGAAAAPSAPATAADGVSSPASGRRSGAAAPMPPAHGAAGGGGGGGGSGGGAGGMGRGAGGNARGSGGGGTGAGASGGSGSGGRAGAGRAGSASKGGARGGKQGTLPAALAPLPPPLPGSRAACSCVLVRGGAAAELRQCVFQDAGRDGLLGSGAGVKLVAVECRATRCASSGFAVTEGAAAEARRCLATGNKYFGFCSEDAGSAMKVQPGCIARGNGVGFAAICGGFTRVGKQPKPKPQSQHATATSSDGAGPSNAAAATAATAAANTSSTAAAEAAAQSAARIAQSASRLLQDRSVATDRAAHDAQWAKLQTALVKRNASAGFEALGAGASLRVGDGARSAGNMDGYLALEGGELKAGAVCVAADNRHSGFRAEDAGSLLEAGPHCRADGNGESGFLAIARARLDAGERCLAERNMHEGFCAAGATLQLGAGCRAVANEQDGFAASKQGGKPDSEAGVLDASAGGCVAERNGGAGFCCEDGGCTLTAGPGSAARGNRGAAGFLAEDGGALQVAEGCASRANAGWGYLATGKASTMRLAQGCQEAAEAPGGEDQEAPNRLGAVKEENGGKLL*
</t>
  </si>
  <si>
    <t>C_2150009</t>
  </si>
  <si>
    <t xml:space="preserve">MSITAWDIKEAAFTSDIKEVEELILTSKGVHLLTGLATLNASHNKVASLAPLSALTQLTDLWLQNNAVAAPPELRVLAGLSALQRLAIGNNPVAKVIDGRPVDEQDREASAGLDLDVLLAARAAAPGSAPASSSGAAGGGGGGGLLPQLGARAALVPPDGGGGGSSGDLPTAEEAIAAALEAVASFSSTTSAGSAGSGPGSRRRPPLGGGGGGGGGGSSVLRPASQLQGTQFQAVVDALPRFDPVKLPGRYAAGGPPRPPKAAAAAAAAPLLKPPPDAGTLEYEVKYPPQRGGGRAVAMYRAGGVAVSWDSAGGGFVQYPSGGLMLIYSRSTGAGTCYSPAGDITRRWRDADATGPLPAGPCIALPAALGGGTSQPSQAPPPPPPAFIDSQLDPHFGVRFIAASHSLELYLCCEGLRHRLRCGFNDGAAGPPELTWEPPPGRGSAGSGSGTPQVDSEPPTPGGKSASSPIISAVATEDLALAAAVALRPPAFLRNLAKQGGAGTHKPVGGGGGGGGRGGGGGAGTAALSSSSSRAAAAAAADVGISSITASLQALDDGLQAWLARDLRGEKSSGSLLPRTASGTAQSESAASSPKPDCSGGAAAPHRTGVAVAGSGGSASGKGRLRGGSGVSAVRALAAEAAAEAAEAEAAVVAAAEAAIAASLQDGPSVPPAAAEAEETTPGKAVVSGGAGSGRGSRPGTSSSKQPPAAVVASSSGNAMSADGEAAAAPGSGKGANGGDAEASGGGGGGLDEGVAATLAAARQLAAASLAAAMAATSAAAAIGGGPPPEGEG*
</t>
  </si>
  <si>
    <t>C_2150010</t>
  </si>
  <si>
    <t xml:space="preserve">MSDDGSIEHQEPNLSVPEVVTKYKAAADICNRALLAVVEAAKDGAKVVDLCRMGDQFINKECANIYKGKEIEKGVAFPTCVSANSIVGHFSPNSEDATALKNGDVVKIDMGCHIDGFIATQATTIVVGDAAISGKAADVIAAARTAFDAAVRLIRPGKHIADVSAPLQKVAESFGCNLVEGVMSHEMKQFVIDGSKCILNKPTPDQKVEDGEFEENEVYAVDIVVSSGEGKPRVLDEKETTVYKRALEVTYQLKMQASRAVFSLVNSAFATMPFTLRALLDEAAAQKTELKASQLKLGLVECLNHGLLHPYPVLHEKPGEVVAQIKGTVLLMPNGSSIITSAPRQTVTTEKKVEDKEILDLLATPISAKSAKKKKTDRTRPPSPPPPSKWLSRATSAGAGDRAHVGAGVGRGTRHGGAVRRGLDWRCCCGLSHAAWTEGVGWAVGQAERYAAWALARGR*
</t>
  </si>
  <si>
    <t>C_2150011</t>
  </si>
  <si>
    <t xml:space="preserve">MGRNRRGPAYLEDEEYWQEEEEEYDDYDAYDEVAGGCEASYGTSERAEGNNDADHQTAVTADDGSIMLNEELNEDVCAICLGEIELAETAIIKGCEHQYCVNCILQWAVQKEAPWCPQCKKPFNYLYTHRLLDGTLSDAPCEESVCLLKRATWFVEHVKSLNGGKAVSAAMATADDFPAEWGAGDLYDEDDYDDDEDEQIENFYFSRAAGPARIVIGNRRLGENGFQRAGRIYARPTHNNNNNNNSASTSSAAATNATAGSGIGKPGKMRAGGNSSKIAPHLVRGSGGAAGDAGGSATGGSSPLGTSPSAGGMGPLSAGGGGGNSAAATPSAPGQGRRAKRNARRAAADMAGLSLGV*
</t>
  </si>
  <si>
    <t>C_2150012</t>
  </si>
  <si>
    <t xml:space="preserve">MELHWMQLPGSGAAGGGGGSCPHDAACCCCCCCCWWHWPRHHRHGAGAPRNGDGDGVDDDSSAAPFDSPPTPPPTTWLRDAEGAAVGAGYFNSAGRAGGRSVLAGGGVAGGGAAAAGLASPQERYQANGYYAGSHYSTPGSNMEPLLFGVGGPTLYGGGTPYTGTPYTGGCGGYDANGTGYNTGGGAAAGTGGGRAYGLTPASGGAGGLRLRSAAQRRERRAAAEMAAAAAAGIQQQRRRGGLVDWFARFRRRRDDNTHGDGHTNGYGLSDDGPSTSYGTGAAATGEAAGGGNGGGGWDPALLARQAXXXXXXXXXXXXXXXXXXXXXXXXXXXXXXXXXXXXXXXXXXXXXXXXXXXXXXXXXXXXXXXXXXXXXXXXXXXXXXXXXXXXXXXXXXXXXXXXXXXXXXXXXXXXXXXXXXXXXXXXXXXXXXXXXXXXXXXXXXXXXXXXXXXXXXXXXXXXXXXXXXXXXXXXXXXXXXXXXXXXXXXXXCVLKSTRNRLRKDCAYDSRPAPLPLLLAEYLVSGLAVPAALAALAAGALGPVPAAVRPIALSPYSPSTDPTAASGASPLPTPLPFGFGYGLGGSSDAGGSLDDFGFGSAQASPRAPPGSVPAQTRYGRLAPPHWFR*
</t>
  </si>
  <si>
    <t>C_2150013</t>
  </si>
  <si>
    <t xml:space="preserve">MAAAPALPSHVAAALRQQQLALLQLQAMQRNLLVQQQQLQLQQQQQLQQQQVVQRQEDMQLQVQLRQLQQQVQVHKRQQQQLQLKQPLASPHAQPMLSLAHMPGRATAAAASPMGGGCGNGGVAPLGSPADGAVGPLLPRSSTSAAGQL*
</t>
  </si>
  <si>
    <t>C_2150014</t>
  </si>
  <si>
    <t xml:space="preserve">MAAGAAAASPPPPPGGTAPPPAGGTAPPACPFPSSSPPPPSCPSHSSALLLLHHLFEHYLQQVQLSQALCGRLQGMILQAASIQLKIETGIRQLEDRAAAAEGRPARQTLADTCWGGLHGSSGGAELIHLLLLVEGGSMGGTKGSSSSSADAGMWEQQLQRLQAHQFQQLRQLQSAVAATAAAAAADDEAATTAGKQGRQGRREPQQQGAPQGTATADAAAAARFALLAASAAAAASGADTADDIMTDLFDDEDDHEEGGGVDEEQDTDDDDDIVADGQEGQQAEAAEAAWHLLSHQQQQQQGSFSSFGSAPPAPFGGVACPTINYGAVRSVSPLGLLQPGSASAAPPAVAAAAGMRSSSTALVGVEAGGGGFAQEMPAPAAGAAAATNAPAPAEANSAAAPDAAWRDGCSRGKSSALAEVSAAQAGAVVVSDALAATAVQQPAMQRQQQQQLPQQQLEQQQQQQQQLREQERNKLQEQMRQHLLRQQEEQQQLLLQRQMLLQQHQMSRQQQELSVQQQQQQQQRFSISTSSSPEAPTAALRSAVAAPAGAAGASAAVSANTAPGLPNRSNSCWLQQPQQLQQLPQAAVAVAVTARLSGREVPAVVALRGSNSSLHQMEGAVVPAANDAALATYAATTTTAADSPPEPQHAAGGGGGGAPTCTLQQWQQQARGGAVAAAAEGWRAYGGGASTSSSGSKHARRRSGSCHSKQQHLKRRGRGAAESTVEPELSPEEARRRALLDAPRPPPVITRIVRSASGATVSTILGASGGSGGDGGGGGGSGNSGSGGSSGDLSAMLAMPLVMLLPSSPAAAAPSCGPQRPGTGGGTVGTNGFGAEDVSEGGGGGEVGREAVLNVRGGKVRVLPPLHRPTAEHQQQQGISLPRRSPFQPADSSRLAPTTAHIQQWQQQ*
</t>
  </si>
  <si>
    <t>C_2150015</t>
  </si>
  <si>
    <t xml:space="preserve">MGGGLAGAAMAVNGGGAMVLPPQRGHSRQRRAHNEDDFPLHIL*
</t>
  </si>
  <si>
    <t>C_21620001</t>
  </si>
  <si>
    <t xml:space="preserve">MIAVKPTTLCSGQAIRKQAAPVLRSGSSRPAQSPLWAALKKLDLGGVAAAVRAGADVNEREGGADGDTPLLMIARAGHYKYPPAEIPAVRV*
</t>
  </si>
  <si>
    <t>C_21620002</t>
  </si>
  <si>
    <t xml:space="preserve">PSPPPTHAPRGSPPAEAGPRATPPQRPVP
</t>
  </si>
  <si>
    <t>C_21640001</t>
  </si>
  <si>
    <t xml:space="preserve">MVSKAVSARLQPALDAVVDELQTAFITGRWIGDNALYLQGLIEWMRLDVGADGTPRQGGALYFLDIEKAYDRVHRQWLYASAEGLGFGPRMLRWIRLLTANGSARVCSH*
</t>
  </si>
  <si>
    <t>C_21650001</t>
  </si>
  <si>
    <t xml:space="preserve">MHALRSLALIEVPKLASIPVLGDIVTAPVVKQLLEAIIPGLVLKIFLAVVPIILKIMAIQSGLTSMSEVDFSVVARYHLFQERKKAKLEQKQRYETACIAAEKEDKPAPPASDFFTEIKPVLYRVLLDARR*
</t>
  </si>
  <si>
    <t>C_2160001</t>
  </si>
  <si>
    <t xml:space="preserve">MSYLHSPGITGVTILKPAFFKQYPGMEFVYSGSNPRIYVGRVMPNPDPATREQHLEICYLAPKEP*
</t>
  </si>
  <si>
    <t>C_2160002</t>
  </si>
  <si>
    <t xml:space="preserve">MIEADCMGREMEGRSSIL*
</t>
  </si>
  <si>
    <t>C_2160003</t>
  </si>
  <si>
    <t xml:space="preserve">MDPNTRVQARPTRFQLAPPPSHPRHMRPKQPCWAPLHHAIRFAWLHLTPATHPYHCPRTFRTPNPFLFAIPLLRPSARTCPSYRTLRLQQVLNHQVALAHHILQGLAEAVQA
</t>
  </si>
  <si>
    <t>C_2160004</t>
  </si>
  <si>
    <t xml:space="preserve">MLAGPQAQPVDIHRKMPISKGRASLDSAPVGSIEQALLTLKLSAKDPDVVSRLDKVLYTLRDVVSGPNIMMCEDQEALWWEAFAEVFASEVDAQTRACGGREPSPGCKR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DR*
</t>
  </si>
  <si>
    <t>C_2160005</t>
  </si>
  <si>
    <t xml:space="preserve">MDGSPVSGLGRGKIVSTHVPPKSCHKIELTGHSMEFQAESCNGGGGVNGVLDKLSAGRAASVKDCCFQLDSGINTFENEIQTVQLVQVQEQIQEVKQQVHQVQQQAQEVQQQQQARYEQQQEAQRVQVGVQVVQQGVQSTQGAQDTEPVAELQEEMPPPPPPPPPPPPPPPPQPQPQPPQPPQQPQQPQQQPQQPQQPQQQPQQPQQPQQQQPRWNLKESLGIPQLVPILVVIASLLVVVQQYSGAALHTASMHSNTLAVRLLLGLGTNPEPLDPNGNTALHLVAMGGHAEALTVLLAAGADKDKANLFGFTALHMAAYQNHTVVAKILLFAGAEKEAICKMRGTALHIAAMEGHTEVLEALLVAGVEIDKLAQDGTTALHRAVYAGQSGALKMLLAAGADPNMPHQAVNALLEAGADKDATDLVCRHPCISSYVHTYAQAAAGNVEPVEALLAAGADMEKVSQDGATALHMAAQSGHIEALALLIAAGVAVNASLDGSTPLHLASMAGHTEVVTALLEAGVDVDVADTNGATALYMAASKGHTAVVKALLGAGADMDKADKAVGTVLHFAAFGGHVGVVETLLAAGLDKDKPCKDGFTPLHLASMAGHTKVITALLEAGVDVDAAEKNGVTALNMAVLSGHTAVVKALLGAGADMDKADKNGATPLYKASRNGHIEIVTELLVAGADMNKACKPLYLTSSLATLSPCDSATAFASIHVSVAR*
</t>
  </si>
  <si>
    <t>C_2160006</t>
  </si>
  <si>
    <t xml:space="preserve">MQAHCELGLRARALLPGSHAADTECQALAAQLAEEAPLSRRPATHSQYGGPWRSFLAWCRRRAPPVPPYAASPQLVALYLQSVLNSATADGSGPSRVDVAGKAIAFHYSLAGLPNPAAAESCANVRATAARRLQVQRLHREAMSAADLAAVLCNPVSPALWAPSKFALASTPQNQSGQKSD*
</t>
  </si>
  <si>
    <t>C_2160007</t>
  </si>
  <si>
    <t xml:space="preserve">MLTLTPMLTLTLTLTLRTWVRPSWGVWAAGGSGPAAAAPLAASDAGAGGSDIHLSPHPQRSLPQSWQQQPHQQLHPHSHPHSQQQRPLSPASSRLRRAPSAVSGATGGVSGATGGVSGATGGVSGATGAVSGATGAVSGATGGVSGATGGVSGATGGVSGATGAVSGATGGVSGATGAVSGATGGVSEATGAVSGATGGVRPLSPSRSLAAPGRPGTSSARPSSAAASAAASGTGRTSARGIGGGGRAPGAEHPPFQQPPFQQPDAGAKGAEEDAEVGNAGEREDEQEEEEETEVVVTAALLAAKEAELAARAARRREARLRERSAAGKERLEAVMAAAAGARERGGSDKAPPLPHQRRRDPQPHRKNAPNSSDADVGAGRLPASRQGGSRSLVAASSHRHGGASGGGSAGTSGGGASGGGSAGISGGGASGDTAQLLDDWLGQSLLAAGVEGLPVEPYDFHDGGWGGGSNRFQPLARPLYAAASVDPLSGRSTAGSGSSAADRGSSSRAGGGGGSGAAAADYLDTDQQASPRPGLHAAAPPAAA*
</t>
  </si>
  <si>
    <t>C_21700001</t>
  </si>
  <si>
    <t xml:space="preserve">MPTDSPHIAKQAGLLKLAISPMLWAKHKPDRFDTWSAGGG*
</t>
  </si>
  <si>
    <t>C_21710001</t>
  </si>
  <si>
    <t xml:space="preserve">MKDDGTSAAKEEQAVAAEPAAAAPRGRGRKTPAGAGAEGAAATAKKSPAKGRGKKAAAAKEPEPESEEAAASEGTAEGASEEAAPKRAAKRAKTGAKTK*
</t>
  </si>
  <si>
    <t>C_21720001</t>
  </si>
  <si>
    <t xml:space="preserve">MRGQGKVELQPGAEERAGSVAPTSRGAVRCQAWQWAAMPKGRPPTRHGMCCCGRAVCGCAVWLALAPGVLAAL
</t>
  </si>
  <si>
    <t>C_21730001</t>
  </si>
  <si>
    <t xml:space="preserve">MTPTHGLGEEHGGHSGISPRVAALRVWLLLAQSLGWRHGAADVPLLTLTVKQATQLQLAPAYDALRVRHLAFIQEAYSGAAPPAEAIHALRAALARLWALVWEPRHKEPLWRLAVNGFTGFGMLAAWAANGRVENCPCGTQMTAGARVHHFWDCVVAEALRDVMREHANVDITRNQLWLVQAPPGLSQAVWDIVCLAAVAALEYGRQRLYACRDAADRTAEVAVVRRIGVEVIADFWSRLAAFVSLRRPPRRWDLVPNQHPFLASDDVGGVILVGPTADSPPASP*
</t>
  </si>
  <si>
    <t>C_21750001</t>
  </si>
  <si>
    <t xml:space="preserve">CIHRCSRRARTARCAPGPSAGVGSWRRGRRWRRRTRGGWWRAWCLRAACTRHRTTGPSRPGPPPGCSCWRSGGVCRRDFAPAGSPGVHAVQAL*
</t>
  </si>
  <si>
    <t>C_21760001</t>
  </si>
  <si>
    <t xml:space="preserve">MCIAVGAPCFIQPKVALEVVPGIVPCPDPNTRAFYDQLHPSTRFHAAIGLTGVLPSLRLAGLLPA*
</t>
  </si>
  <si>
    <t>C_21770001</t>
  </si>
  <si>
    <t xml:space="preserve">PRGTVHPSARPRPRSTSLWPTSVSPTVRSATINPTTVPTHPPNLPAGTWASCSCTRLHVHTSPPARPHPPHPSSPPLSAPPPPP
</t>
  </si>
  <si>
    <t>C_21770002</t>
  </si>
  <si>
    <t xml:space="preserve">MLFMKGSPEQPRCGFSRKVVEALQSEAVDFGAFDILSDEAVRQGLKEYSNWPTYPQVGLGDGWGRW*
</t>
  </si>
  <si>
    <t>C_21780001</t>
  </si>
  <si>
    <t xml:space="preserve">MLPEVTSHTCCDAAAAVSDSDKITLQLHLDAAELGQQLGRLLLGAPAAGGGGIGAAGGQEELEAAAAAAVPSFRRLQEVVAPPPGLLPVPGGAAPPAHHVAASAPAFGASAAPAPTPYRAQPPQPPAPAVAVGAGSGGGAAGFTAAAAAGPAFGALGALGASGLDVPLGGAVGAESEGGAGGGPDALL*
</t>
  </si>
  <si>
    <t>C_21790001</t>
  </si>
  <si>
    <t xml:space="preserve">MCGGAGGCATREGGGLYMASILGRVGFSNAQFVANTAAERGGGLALEAVNAVAAEALRLEGNAATTGMFVRQYRSNDPLEVVVEMRDYHNQTIIGMTVLYGTSIAVDS*
</t>
  </si>
  <si>
    <t>C_2170001</t>
  </si>
  <si>
    <t xml:space="preserve">MGSLNAAAGKASEAATGALSEIAAVDGEGGAAKADDVAVQVGATAAGAAGAKPPAGVPKKEGAKEPACCIVM*
</t>
  </si>
  <si>
    <t>C_2170002</t>
  </si>
  <si>
    <t xml:space="preserve">MLLGPLLEPVPDGERLDLGPYRIGERFIMNPQLGETHGPLRVLHVGTVLTEKAILKCSGGGEEAAAYSMLRAEYDKVVTVVTKITGTHSRRGDARLLTPLVGVGFIEVCGVCP*
</t>
  </si>
  <si>
    <t>C_2170003</t>
  </si>
  <si>
    <t xml:space="preserve">MPTHEDIIRAAPVFLDVLRRYIKRVSDRIGCSCGKCGAPAVIEFDSKTPAAALLYLTSTTIKPNQTINTSKVKVSEQECAAAA*
</t>
  </si>
  <si>
    <t>C_2170004</t>
  </si>
  <si>
    <t xml:space="preserve">MAGAAAAATAAAAAAAAAATEVAAAGEQKAGVLAAAAPGSGGVTQLEPLKAAGPVAKPAAGVAAAAAAAPAASVAAATVDATAVDGTAAAAAGVVAAAVAVEEKAAMEEQAAMDEQAAAEEEEAAVQEHTQPPSPTASAGSRRLAQQPVEHGGSHQQSRLPGAGGGGXXXXXXXXXXXXXXXXXXXXXXXXXXXXXXXXXXXXXXXXXXXXXXXXXXXXXXXXXXXXXXXXXXXXXXXXXXXXXXXXXXXXXXXXXXXXXXXXXXXXXXXXXXXXXXXXXXXXXXXXXXXXXXXXXXXXXXXXXXXXXXXXXXXXXXXXXXXXXXXXXXXXXXXXXXXXXXXXXXXXXXXXXXXXXXXXXXXXXXXXXXXXXXXXXXXXXXXXXXXXXXXXXXXXXPIRAVASGGATGGAAGHSAAQHAGPAAGAGAVPLRAGALVRVRAXXXXXXXXXXXXXXXXXXXXXXXXXXXXXXXXGGSGSGGGVGGGNATADDMAARLAAAAAEMQAAAAELREATSEAVAVSDEAVAVSEAVAAARQATAQELRATEAVGRMRMPPPGVAEAAARAVREAQARQAALEAAAAEASDKLHAAQARTREAQSPKAQEGQPKQGRHKRGRADAFAAAAGAVAADDAAAIDLTDE*
</t>
  </si>
  <si>
    <t>C_2170005</t>
  </si>
  <si>
    <t xml:space="preserve">MTRGVLAAAADLQRTAVLEHTAAFAVAVDSAMVLHPDIIRARRTELVLAQVLSLLQATARLEEIVSHGFKSVSAGSSTSGAGAGSSSSDGGDDNYERAFAGPLGAASGALVNLRAACCGPAVTYLVLAAGVTALAELDGGSVYGMSQQQVRFMRIGVCLSLAKAGTRHVGGEEAAAKGRGDADSAEVTLPFGLQGHLQLLLLWLEAAGVYAATAGRRKALELALRLAGVALTSARAWLGDATGTGAAGAAAGGGGGGASSSSGAGSAAASARAAAASATALNGEPVLRCGLQVHQAAPLADGVTVPALVVRGGRIQPDPAIPLPRGLPLRCALDAGMLPALERLLRRAGSKTTSPHAAVVAGMAAGGLLGSWLQLAISTGGGSSLGAGGVGLRQAAALVVTYGKLLRRAAAPMLAFIDSCCRMEIDEARAALRSAVATGLVTRDPNTGGGLVLYAQHLAATAAKLLRPWADSLIPERAAGVGSLLRWPQQQQQVDGAAGSQQQQQQQQQASAALLALAARHWYPTLAALGRRYWFVSLAVFLDEVALDQQDTRFRNAWLQLGDNYLKLKDKLGTGVVEAARAFRHAFAPAADFLFVYGPALDLLLPPSARASAAIAASPAASTAGRWQQAGGGGGGGDPAPASLIWYLQSCDLYTWTDGTPPPGSGGNRTDNVVEVTRELWHTYLIISDGGGAGERAGWVRRGAWSDGGWLALYSPVDAVDVVGCHVVYLATTSGNNSTAAPYATSPRLLPAAVQLHPRAASVVIAVTASTLACVPAAYPLPAAGELHARGPLQGVGVSASACWRPEWLRARASAIETAAAGEEAVRQRRLQAKQGQGKQQGKGKQGQGKAEGAGASGEGAADEAKAERLCGLVGSLRHAADLVESLLQQLPPAGGLELMQLVMTKQQDELEWWQRQQERREDPASKRRKCGQQAPEAEPQGRGGGGSAAAAGVAGVAAEVEADGRGEGEAPPLLGVVVWRRVCAAAQDATRALQTFEASCGSSGSSSSSNAGSSSAGSSSSSCGWLRTCSYPGCESLAGDSEQGQALKGCGGCGGAVSYCCRECQVADWKAGHKAACAGLAAARGK*
</t>
  </si>
  <si>
    <t>C_2170006</t>
  </si>
  <si>
    <t xml:space="preserve">MCVFLVIAEKLAPPPGTTTIAAPGATESVDLDAALLAAASAAAPPPPPPPLPPAADAAASAADAGGAAMPDCAGGAGAVPSSSHPAAALNGGGGAGGQVLPEDPDGEFKGSYDVTVLGGPRVVNVGIPGPGGKPRMWRRAWRDKILPALMNFRPDLILVSAGFDAHKKEDLNLRYVGVTEADYEWLTGQLVEVANACCGGRLVSVLEGGYNLRGGPLGSAFARSVAAHVRGLASPNTAPYDPAEAESERAAERAVEARKAARAAALSAGMTAAHLATPLPTPRGSGPAPSLPSAASPAGTTAAAAAPGGSGPAPMDTDLPPAASAEQAPGNGAASASAAATPAPAPVASTPAAAGNGKAGGTIDDEPSAKRRRRPPVDYAALNAQLERERQEALAAATGGGAAAGGK*
</t>
  </si>
  <si>
    <t>C_2170007</t>
  </si>
  <si>
    <t xml:space="preserve">MTVPPPPSLTNHECNLPTLLCTNLCNLPSCNPLHSLDGQWYRAYVERVNRSEPQYDVFFIDYGNKERVPSDKVRSIDAALSAVPPQATACCLAHVKEYEDEARQAHRGMFVYGDPGDSDDEEPAPGAGGRFMGAPKAGAVRR*
</t>
  </si>
  <si>
    <t>C_2170008</t>
  </si>
  <si>
    <t xml:space="preserve">MSDGKYFSTTKRGEIHELKEELRSLDRPKKKDAVKKVIAAMTVGKDVSMLFPDVVNCMQTDDLELKKLVYLYLINYAKTQPDLAIMAVNTFVKVRNARKLERLWSEEAGTGQRWREGGLELKQQPI*
</t>
  </si>
  <si>
    <t>C_21810001</t>
  </si>
  <si>
    <t xml:space="preserve">MTAYVGHAGTLDPNASGLLIVCTGKGTKFCDDFQAQDKEYSGTLRLGEFTPSYDAESEVTERSAWEHITGAVAAASTGDETSISGSEPVADPTPVGPPEFFPLPESAPDAIEVASAIHQACSALERASIMSAKADAFFSASWCISGLQAVHDLLDTPWCVCVDMCVCGGVRRGTVVPSWVCGGRGAVGK*
</t>
  </si>
  <si>
    <t>C_21820001</t>
  </si>
  <si>
    <t xml:space="preserve">MGIGLAPLFVAGSLLSWWRRAWFTSAALKAFRTTDPVKVKPQDIFGFWDARDVEIAARSCRVWADRYQLDKAAVTRAQELIKAGVARFPGSSYVNLVYANFLLDVLGFSQTGGKQLELRSLLRAHASSAAAAAASRAAGQGGEEDGWSASKALSDAQKLVQRLISEAEADRPTSADGSRHGAPGSPGGASDGGTTARTDNHCFVRHKYDEAREVCVTVTMDPSRTILEFVLRLVSTEPQLLMVVEKRGGIKHMSGDLAKVRLGIAERGKWPGSGV*
</t>
  </si>
  <si>
    <t>C_21830001</t>
  </si>
  <si>
    <t xml:space="preserve">MDGSAGGSAGTSLSNARPGGLTFMVAVSASVASTLHGGSQGEGGGGGREAGLDAAPEGGASGSTALDYASGRSHSAGAASLAAATASAINQSRGGAQRPRSPPSVAGRAQSASVTAAQLHGSRY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CHGHQHLPASRSEHGGSRLHAAEPYPQHPYPYPQQQGAVTSPGGQRPSCPEANPLYQHHTHASFAGGAGSPVAVGPPAPVQVRLWGAGGGGGGACLPERLPEDEATPRHAAGLAGGTTDEQPEDEDGGGVIMALSSEADAGPAASQRPSGSRLRSSNSRAGKSRRWLPIGRQSSTKSVGGGGGGGGGGVGVGIGCGVLASGVLARLPIPLSLSRRRLSNPGGVGVGSAGASKTDMAGQVQLFRCG*
</t>
  </si>
  <si>
    <t>C_21850001</t>
  </si>
  <si>
    <t xml:space="preserve">RSRLCWLWRRQSRRRRRRAPDSERPVFLLQTDRPVPGVQAGAGVAGAAWLSGAWRSCLPTHGSGGRHPVGGLPDCRRRARPPAAGGGGGGRRGGRRRQPHRLGVHGAARVAGGPGHAAGVQVPH
</t>
  </si>
  <si>
    <t>C_21860001</t>
  </si>
  <si>
    <t xml:space="preserve">AEAASKKAGATNPGTSAATNAAATDAASTKAGTSTAGGAARAPARLRHAARAPPSRYWELQQRLQQWLQQWLWQRLQPWLQQRRLQLTGRVRVLRITARTDWDPSRRRRRGCCRSRQSSGGVGAGAATATAGTTGAATATAGVQAGPLKRRRQPAESGSKRDQRRGSAGSWIRTGPHDVGSR
</t>
  </si>
  <si>
    <t>C_21870001</t>
  </si>
  <si>
    <t xml:space="preserve">MWWVVTYYGALPTETSGGATGGGGAAAAGGGGGSKPPFAIIGAAIGGVVALAAAAAAYMWWKKKVSLSDLDIRHMF*
</t>
  </si>
  <si>
    <t>C_2180001</t>
  </si>
  <si>
    <t xml:space="preserve">MVAADRANLLEWAATQFGASLTLRPAAAGLVAGQRPVAGGDPSDPLGSPEGGYRCFNAPHAYKLGFASAPPVLYGQYRSRLDGDAGLPPSVRERLLLHTLNATLDVSSGALGTQQPSPSPVLVAALQPARVRRSGLSPTRFLSACDGLVDDQDPDCA*
</t>
  </si>
  <si>
    <t>C_2180002</t>
  </si>
  <si>
    <t xml:space="preserve">MLRMLWRVWQCTRRRMPRPKGPGGSLGRGCGSPDGIGVPCHRWAGHVVRRNKRYGCGRERHVHTSVTLLGYFLSGLTSVSEVLKGWGMLNTASRLALDGLQKNKERIHIWFNAALRRAEALVLGASA*
</t>
  </si>
  <si>
    <t>C_2180003</t>
  </si>
  <si>
    <t xml:space="preserve">MLPDTRPAWALYTLSKGKGAESWKLAAVKVVLEGLVPFLVAFNPTMRWPIHTSNPVWQVVRWALPSSPIARIWRFTDVMFGMLVGAAGRVEVEAAVVVDWGRRGLRASPQM*
</t>
  </si>
  <si>
    <t>C_2180004</t>
  </si>
  <si>
    <t xml:space="preserve">MESVGEAEAAAAAPWAAAGATHVTRLEQLLELLQLQ*
</t>
  </si>
  <si>
    <t>C_2180005</t>
  </si>
  <si>
    <t xml:space="preserve">MAALLLVAGHDAEERARWRSVLATEVAALENEYDTLMYGGVASSQAGGVFQHAVPASTFESGTFSANFFKTNRCFRWDPSTCYTPDSPYYEVCVRKLQGNIFK*
</t>
  </si>
  <si>
    <t>C_2180006</t>
  </si>
  <si>
    <t xml:space="preserve">MLGKSASLRAGVRPRPNVLQHPTSLQRHAGHGKQVAPMRLHATQPTSTASLSLWNGFDEFTPLNDRVDAPPLSLPAISEPMRVIIVRHGQSTWNAEGRIQGSTDLSVLTEKGVKQAGKTRDMGLLKAEGKALYGEAYMRWQRAPHTFEMDGRAPVRELWYRGSLAWQSLLQPQPATASEAGSSSSGSSSSSSNGGGGAAGGAPARQLLVVAHNAINQGLVATALGLPPQYFRRLPQNNAALSVLDFTPATATGSAPHVTLSCLNQSPDNPFKNPDKVVGHVVLLSPPAGGGEQQAAALQALAAVLSNLQVTHVLMATPDVNSYLVTSLLATQQQQPTAAAAAAAPVEHMPAAGPEVWRRAVELAAVKTGGATTGSAVQYGNVLVLLDEQSHAAAVWAALGLAAPPAGAGPLLRVSPGGLSVCEFAADPAQTPATVRCINNTAHL*
</t>
  </si>
  <si>
    <t>C_2180007</t>
  </si>
  <si>
    <t xml:space="preserve">MCDAPACTRQDGISDDGLPASIFVDAGNSEVHDVPMRVITRPLQSTVERAKAGVQLTPIEVVWVERPEGSYYFSFGGCHRWAAHTELGSETIPAKLIRVSPATINTYLGSSSPFRDR*
</t>
  </si>
  <si>
    <t>C_2180008</t>
  </si>
  <si>
    <t xml:space="preserve">MLEANMESRSDHCFIGPALQQTVIHRQSFEWVNEGKNPLLPKWGYVATIPGADMKFRVNTKSTGTRTQEVSGVEAMRPVPGPERRQQQQQQQHEED*
</t>
  </si>
  <si>
    <t xml:space="preserve">MARSTYDDFIIKEKIGSGSYGVVFKVVRKVDKHVYAMKEIDLQGMSRKEQEECIRETRVLSSLDSDFIIRYYDSFLEKGKLYIITEYAANGNLHDYIKKQKSRLTEDLIWKLYIQILLGLNHMHSKKILHRDIKTLNVFLDEDLNVKLGDMGVAKILSTNTVFAKTIVGTPYYLSPELCEDKPYNEKSDVWALGVVLYECCTQRHPFDADNQGALILKILRGKFPPVSGYSPDICDLIKRCLTQNANRRPNTYKLLLLPSIRQKGEELGISLPDQASLALMADKNMANAGAAGKAARPKTPQGDMNAPPEVAGTSAGDDKAFVFGSTIRADGAGARPVDVSVSAVEATSGEGAAPGAAPVPVQAAWAVDDAKPKVNRPPAWGLAQQMEELAVDDGEDEDEGKNPYLGVGGDDDEDDDGEGDDDDDYDDNGEYGDEPGEGEPGWSADPTRIAHMKSAMMIQRAACLDLVGEKPSTSCEYALLKSNQVDEASMTDLSRLVFKIIPYDKSEVIQMMYKLLYLESQLEGQ
</t>
  </si>
  <si>
    <t>C_21900001</t>
  </si>
  <si>
    <t xml:space="preserve">MFLLGDGTILLNEVAPRPHNSGHYTMDGCVTSQFENHVRAVLGWPLGETRLNAGCAIMLNLLGEADGDEVISTYLDL*
</t>
  </si>
  <si>
    <t>C_21910001</t>
  </si>
  <si>
    <t xml:space="preserve">MPCPAPTQQAGDSGPQPAAQSRLAEREAEWQRAAAQLTTKQTPQQQQQPQPPRRCRGRRGLIMRPPVGAANLRLLTVNVNGLGSPFKARALVSHLQQVGADVAMVQETHATDTTALESCLRAAQGACLPWRHCLAASPAASPRSCGTAILARSRLSLPGCVLQPPSTDAAGRV
</t>
  </si>
  <si>
    <t>C_21920001</t>
  </si>
  <si>
    <t xml:space="preserve">MQVGSGSIFETLTAGVPLIVVPNPLLMDNHQVELGEQLAAMGHLVSPACVRLTDARSTGVTAYVVDSGVRGSHTQFRPLLPPAQQPAAPTAPRAVSPSGPSRVQHGYSVFTATAGGLGGSGGGDSDCYGHGTHVASLLGGVDYGVAKNVTIVPVQVGEELVLCSKCR*
</t>
  </si>
  <si>
    <t>C_21940001</t>
  </si>
  <si>
    <t xml:space="preserve">MLRPATAQVNKELLFGGRGALSAEEANLARWVTAVRRTATVSLLTVTNLEAHACGWRGGRAAPQHTSLAAWLPPGAATAAATAAAAAAAAAAGDSSSDDEAPAPADPASDPAAEVVAGSGDSAALQLPPHVYYLAGNRCVPAPVPEARAPADAAPHDLRRFRGAGCVLWQSADMNLSLATLPALARVPVDAPAPGAAGGGGAAAGDSSDEDADPNADASGAYYPTLGHGHHFGNVGRQASLPLLPNETVLHVAWQSLTLAAPPPPPKAKKPAAAAAVAAEDDAGAEPFRTNSTFAGAAAAIAAATAAAGGVSAAAAAARAPPPGLGGPTDAVAAVLTTQRLMVVTAALRVVASVSLAALGCPAAAAEPLTCCS*
</t>
  </si>
  <si>
    <t>C_21960001</t>
  </si>
  <si>
    <t xml:space="preserve">PRVRHLQRAHLTGEGSGKFSLSLGSSSKSQAPSSTITISGGGINDVAASPDGRQLAAACRDGALRLVDLGTGTVVAGFTSYYGALLCCAFSPDGKYVAAGGEDDLVSVYGLAERYAVLHGEGHRSWVSRVAWDP
</t>
  </si>
  <si>
    <t>C_21970001</t>
  </si>
  <si>
    <t xml:space="preserve">MQCRITAAETLERYPRLLIKGLTPLDFYGAAGAAAVQADIAAEE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EEGEEEEEKVGAAGPTQARPVAAATAPARGTRAAAQAAQAAHAAAAAAAASAGLAADSEEALLHDSDASGDEHHNHNQCNHQQHHPHNRQQQQQQQQQQEEDPDTPGAVRPGGALQRLKRVGAGGGGRAAARVLIEDDDDDDVKAADGGAAAGPAAATSGGAAGTPQSAAAVRQATRLRRAAAQRRGQPA*
</t>
  </si>
  <si>
    <t>C_21980001</t>
  </si>
  <si>
    <t xml:space="preserve">MIMGNMEPWDGKTPKSAVGGEGAKANKNIFKEMAVADKLAAANSSAGGDEVRPFSTSGMVATDHDIA*
</t>
  </si>
  <si>
    <t>C_2190001</t>
  </si>
  <si>
    <t xml:space="preserve">MLSDAFPVLNGLPQGSTASPPLWVIQMQPLTSFLRRQVEQGALRTPLLPSGEQAPPAAHHADDTTLTARDPAVDGPVLMAAVQLFCRASNARVHPDKSKAMGLGRFAHLTGPCPHTGVPFTTGAVTHLGVPLSWDSDAAAADLYTRRARGMAFVARLWAALSLTLVGRVHVAKQVLAAKLAYHFSFLNPSPAQLKELTDLVDHFAARSVHAEDASLVSHGNPLLLPKRETACLPYKDGGVNHVDLPAF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AGSGSGLGDQAAFGQ*
</t>
  </si>
  <si>
    <t>C_2190002</t>
  </si>
  <si>
    <t xml:space="preserve">MYSSTSPTGLFRVQPVCTASQQQLLAAIDRKVPADLNAAAEGSGDGALSDAELMAALAGSANGKAPGSDGVPYEVYKVFWALLGPRLCAAAAAAFAAAADAHDGGEMAAALPASWREGIITLIYKGKSLDRAELASYRPITLLNCDFKXXXXXXXXXXXXXXXXXXLQHAYLPCGLYRAGKGIRPRAAAPPVTDAGFMLGDRMGMWASGPRGAGALLWSTLRATFLYAVWCAYWSCEPAKQTSEHVVREVISELRRLLTAQLKAAKLEHFVAIWSAGGALCEVEEVQGFWSRGPGCFQAAGGQRVCPCSTL*
</t>
  </si>
  <si>
    <t>C_2190003</t>
  </si>
  <si>
    <t xml:space="preserve">MVKATDDDPPTGTFGGAH*
</t>
  </si>
  <si>
    <t>C_2190004</t>
  </si>
  <si>
    <t xml:space="preserve">MSGTSTCKMSAAAAIDGLSLPGQDTNQFRTRFYDFGVENVVRGMFMDPRFCTFCGTGRDNNPDDFYGSRYAQDINAKTSGEFFEPDSSAYDLGFDFGEVFSFKKYSCGMLFIRCV*
</t>
  </si>
  <si>
    <t>C_2190005</t>
  </si>
  <si>
    <t xml:space="preserve">MLRWIRLITANGSARVCVNGMLSDAFPVLNGLRQGSTASPPLWVIQMQPLTSFLRRQVEQGALRTPLLPSGEQAPPAAHHADDTTLTARDPAVDGPVLMAAVQLFCRASNARVHPDKSKALGLGRFAHLTGPCPHTGVPFTTGAVTHLGVPLSWDSDAAAADLYTRRARGMAVVARLWAALSLTLVGRVHIAKQVLAAKLAYHFSFLNPSPAQLKELTDLVDHFAARSMHAEDASLVSHGNPLLLPKRETACLPYKDGGVNHVDLPAFLSALQAKTFALLAQPGRQPWK
</t>
  </si>
  <si>
    <t>C_2190006</t>
  </si>
  <si>
    <t xml:space="preserve">MLQPVHQHLCPPTGVAVPQPPPRTHPGAACEGRPPPPPLLPPPPWQAHAPAPRGPEAHIPMRSPSMKPASEDVRQAGPRPRARWPAGGVRTVRPQPPAPRGHPWPNALARPEAGSAAAISPPSWASAAAAKAAAAAAHKRGPSTQPAGTPLPSDTPAPCGPLSVGPRTPAVLAGPAAGSTSSLMSLGSAPLRPGGASSGAASMSTSCGGAPPSQATATATATALPWPAGAHNAATSGSGEPSAADSECQRPGLAVPGAGAGLAP
</t>
  </si>
  <si>
    <t>C_210001</t>
  </si>
  <si>
    <t xml:space="preserve">MAGGATYDDPSSYALAGTSETSEEPLHAAAAGGPMSRLAGCLSILESIRMPTLPGTGSGTQAGSSAVAGAATGRRDMSESVLDVREAWDECAECRPLCMSAADGGGADGLASPSSSGRPFMVRGQDYMKSKVKIPARGSIYRLLAADVVSGDTKLTHVAKLVNMASLHRMASGGAGGSGSGSAGAGTGAGAGAGTGAGAGAASVTAPQVDPHLPPLLIITIMLPLYPATLFGGNDGPSQSLVYYFALPPGFNPATFENQTALGLLRRFVTNGREADGSPTRDRLKLIPRVVNVDEWAAKGPLSPAEHKLLATYNDKPILTRPQHYFYSGPGYLEVDIDIHSYQFLARKAFSAYFNRLQSVIFENAFVIQGNSPEELPEQVLGAVRMYRLDMMRPRPLRDFLQLPPAPGGGALIVAPAAARLAGLVSANSSNSQAVGVPAAGVAEGVEEEEEEDTDGAL*
</t>
  </si>
  <si>
    <t>C_210002</t>
  </si>
  <si>
    <t xml:space="preserve">MGKVVPPSRSHALPLAPCHAWPPRTPPPLKSPATAPEPSHSPTHRRPLDQPQ
</t>
  </si>
  <si>
    <t>C_210003</t>
  </si>
  <si>
    <t xml:space="preserve">MATSTLTFVIVGQEDHPIYEVDLTGPKEQQTQYLHQFVLHASLDAVDEQMWLSKEPHLKIVDRFNGLNVTAFVTPGNTRFLMLHDGRNDDAIRAFFTEVYELYIRIMLNPFHSPTSRITSREFDRKVKVLAKRLIG*
</t>
  </si>
  <si>
    <t>C_210004</t>
  </si>
  <si>
    <t xml:space="preserve">MSHTFTVEELLAYDGSDASKPVYIAVKGVVYDVSASREFYGKGGPYEAFAGRECSRALAIMKVDAAECNGNLDDCTEKQLKTLDDWIAKFNTKYAVVGKAAEPGSAQDAGGAKPGAAAAKPGSSGKWQDEAVDMEEIKRTMMRLSPFTPGLLATLAIVGLLTALAAYVLYIDMTGQQPLEPHTEL*
</t>
  </si>
  <si>
    <t>C_210005</t>
  </si>
  <si>
    <t xml:space="preserve">MSAGNPPKLQGPSRTANPPPSGWYVQPPPPPRRRSNKARTQPAAHSPQRTARPPPPPHPALCRPACSAPTPPPADTRAAAAPTRWRAAAAGWRQARPAHPTPGSAACRRCPPSAAPPALPAPMLPTPPPAARSNPPTTGAGGGISRSPSPPPRSLPAPPPPAARMEGPGGLPEGAPPPPPPPAPASVASSSS
</t>
  </si>
  <si>
    <t>C_210006</t>
  </si>
  <si>
    <t xml:space="preserve">MVPQAAAAAAAAAAAAGAPALVGPTTVTSAAAAAAAAAAACGFGGGPAGLRDFALDCVREGITISDPSLPDNPIVYTNQAFLAMTGYSREEVLGRNCRFLQRELAETILESGSTLLSILGDILDFSKIDHGSLELQRRPLCLRQATEACIDLVAAEAAKKGLALAYLAADQALERPLLADPVRLRQVLANLLSNAVKFTEKGEVVVRLECCCHSRRWKRQRQ*
</t>
  </si>
  <si>
    <t>C_210007</t>
  </si>
  <si>
    <t xml:space="preserve">MQTNVLRAPHGRVQARAPCARPQRRVAVVSHATGNGTAASALGLDEPIELVDGRVTSGPDLSVEVNGMKLPNPFIIGSGPPGTNYQVMKKAFDEGWGGVICKASPVATPPPPTXXXXXXXXXXXXXXXXXXXXXXXXXXXXXXXXXXXXXXXXXXXXXXXXXXXXXXXXXXXXXXXXXXXXXXXXXXXXXXXXXXXXXXXXXXXXXXXXXXXXXXXXXXXXXXXXXXXXXXXXXXXXXXXXXXXXXXXXXXXXXXXXXXXXXXXXXXXXXXXXXXXXXXXXXXXXXXXXXXXXXXXXXXXXXXXXXXXXXXXXXXXXXXXXXXXXXXXXXXXXXXXXXXXXXXXXXXXXXXMKRLREEYPNRMLIASIMEEYNKDAWEEIIGRCEEIKVDAFEINFSCPHGLPERRMGMAMGQDPEVLGEVCGWINKAATVPVWAKMTPNVTDISFPADVALKAGCEGGKSLSGIGGVETGGDAAEFILLGSDTVCTGVMIHGYPVVKNLCGGLQKFMQKHDFKSIAEFKGKSLPYVTVHSELVKRQRDAISAKKARQGLANDAEWSGEDFVKNADSMAVNR*
</t>
  </si>
  <si>
    <t>C_210008</t>
  </si>
  <si>
    <t xml:space="preserve">MDGLNGARCQAQFRPSDTAANAAVDTAAAGIGGATAGSDAALEELRALLLQARQAVAALEAAVAQQERRLGLLAAGGGGIAAAAGGDAVAAVLRTLGSEPAATSLAVRQALAAALQQLLRERGAAVAAAAAGAAGAAPGAATSLGGGGAGVWSVSQPLVGGGSAAADVADILPSLAGGAAAGSDWLSRHFGVRTALQLTPAAPAAPPPPPTAAEGQPPPPPPPLLPAAPAALTCAFVHELPHPNAASAGGGAVSYLVAGDAAGMLYLLRPADGAVLAAAPTGTDSAVTACSAYFVRKLESVVVTGHANGQTRSFSVVLADLAGLNPQHPQHPQHPHAQHKPGQGHAHGGAAGGGAAAAAAAAAASGGAHPSHGLGPGMRVAALSLKHVVPGMPPGALPWAAVEELIGGGGGAAAGAGGVGGAGDAGAAARGEASGVGVGAGGGTGAGGRTGGGGLHGGFGAGGSGADLEAGAYTGPPAPVMHILPYRLGHKVGGRRHVMVLDRAGNVRLERDNGTARFWGRTNRTQLAVRFVGTYAVMLSAHHTTLLNTLQPRQPRAFPCHHLNGSRLVAAAFDTTRAFRSYGVNARGELLTLVTPHEGRLTACKVHRATPMPWLDPTYSSAAAGAIPVAAAPSVVAAPPPPPPAASSGESPAAALPASATAASGSSNSDSAYLINGLLPTPPVVAVGPGSQVLLLGLQLPPLPPPAEPAPAPAPAPAPAAEGAAGAAGAAAEAAAASAGGMLLVGLYQFWRVSSVRSQRRGGPGPMGGGAGGAGFGRRARSRYGGGGAGAGAGASYDGDPYDRVPLQPRSALRRGGGRDRPTGRVTYAPAPSFDDDDDF*
</t>
  </si>
  <si>
    <t>C_210009</t>
  </si>
  <si>
    <t xml:space="preserve">MHVFIMGLSLGGGIATHVMRLSGRRLFAGAVLLAPMISLQGMSSRSANLLLRLAAAVLNVLYPHLPIVKGEPNRVFPLIQQVRERRRRWRQFWRRCQWTDPHGSRALYERSRAADKTLVPVDHMFHVLTKEDGWRDVLATALAWLDSHADADAAVEGEEKGQAAAAAAGEGDVAAECTAD*
</t>
  </si>
  <si>
    <t>C_210010</t>
  </si>
  <si>
    <t xml:space="preserve">MVLSAAAKPASPRPAAELGASACACPATNSCTVDFATVAPHNISAPSPVTSPRLGADDAPAAAAATAAAAATAATTTAATAASPPYSPHEQCQALRDSVAFVSKGFLQRLPASCHMTNHVVLQDTTNSSTNTGYLLVRAEATLPTTPPPAAAAAAAAAAATACGGLVTADLIICAQMVKVAAHEKTVLEAGGGLPPVLLKEAVTEALALHVANGQRRKQTEQQQMQMAAAAAAGIGLNDLMLLAPLLGYEVEYVSPGVFSFVTFWELLPVASPPPPLQPAAATTAATTTTATAATTSTSTSLDALVACIEQTQTYLPPRLTRAALVETAPRETVHSVTAADAYDASAPAAVVRQVEKVATAAYGNVACKTARFQVTPTSQAELAAGACSEEFVIDVDMHKVLREVVFAAHLENDFAAAAGGGGGGKQRLPALVGWDVEEVCAADGVYNFITYWEWAEQGSALQYLWDCMVTALPVDDGSQNRKVLDCMVQVIDHIEQLSRTGRVLGDLKLDNLLVNARGDVLLSDLDGAGSHPISTLAPVQAEAAAAAAAAAAACADPSPAAKAAAAAAAEAAVFAARLDTVAVPTRPSMATWAYAAPEMFVGQVLEQLQHKSLAVVAAEAKAAGLDGAVALLARLYRECPGGASSKAAQLAWLRGMNGGRDSMCGASHLYLFGASTTLAVSMMEATLQPQMQWLQQQEQKLRAQGAAEADVTAAAEAARLTGLGLGFLVELRAVMRPLMAAAPEARPSLRQVRAALAQLQVDWC*
</t>
  </si>
  <si>
    <t>C_210011</t>
  </si>
  <si>
    <t xml:space="preserve">MPPATVNGKTRGTVEVAAAASQDDALAAALANGNVAKHAGGKEIKKIIYVPGKILNLIVPGK*
</t>
  </si>
  <si>
    <t>C_210012</t>
  </si>
  <si>
    <t xml:space="preserve">MMSLLSQPVPHHAFVRRFGRWSSVRSLPLAQRRKLIALTAASGSLENLRVVAGGPDVTQAVGTAGCALTEEVFTAAAAAGHMHMCKALFQMGCPWATSAVEAAGCAGHVRVVRALVRGGCPWKFPEAAIHCSSAEVVSEMYRLHTAGRGYAPDAAAFETPSSASGGASGGEGGAEGGDGGAEAAEESGEEPSDEELEPEPAEEEGMGAEAFWGPAVASAWDDDDICTRKWVTAAYHLPLAGLQQLVAHAHDLQSSRPGQTVHIPWEGMWEAAVCDPSPGWQSKATWLHGRQQEQRQRAEAGAAAAPAGTAPEPAQTLQLSRCVRDISKSGAAVRGWSADGLRQRLAWLRERGYQLTMPPPELLPLHDAAVIGELLEECLKPVKFDTTERWDVWRQLWEHTAAGGHVDTLHLLKERQPQLEERIADWERCFVQHLMRRASATDEARAWRVARVGAVAPAAVVGAARAGRADVLTWLLEQYPPADVLQEGLWEAAASGGGSLAVLLLLAESGCPGEFGSSLLGTAMAAGCALEAVEWAVVEWILLRAQQTGRELTYKVDGLDSYGYVSGIWRSPVQQGDLGTLATLLQYRGGNTALGAAGYGLRDAAYHTYSLPFVFYALRHGEPQRNHDTGERWDFCSEVQVVLSADEESDSRRGPRTRGPKARDAAPEFGSATGNGAKPVMW*
</t>
  </si>
  <si>
    <t>C_210013</t>
  </si>
  <si>
    <t xml:space="preserve">MKTAHGWRCRAKLAVRGAPGRPLVGLFREGSHEVVDIALALAPALRGYGGDCRAHHPRINAAAALIKE
</t>
  </si>
  <si>
    <t>C_210014</t>
  </si>
  <si>
    <t xml:space="preserve">MVSELVTATRSKVESVGQAGYGAALRLCWGLLALVSQAAPQDGAHWVREALKAGALAFMRQVPLEVLTLRKLFHTVLAYCLRFFATTSEIQRQQQLQLQGGMGAAGLQHVLGHLWTRGYRIAAQKWEVAAAAFTHLEQVLQLATRPGLPPPLPASEAAATGAKQPPGYLIMHDLLGEGAGGGPAYAALLHVLSPGYAAALTALAGDSDEVGAREAAVLAGLRLLNAALQLDGPFVESLAATNLSNRSAYVQT*
</t>
  </si>
  <si>
    <t>C_210015</t>
  </si>
  <si>
    <t xml:space="preserve">MTEAFEDSGEAVLMIGEDVGSDAEQLSRYSPADNAVFGAAASATAAVAEAGGAAAARSASSNLADSDACSDASAPAAPAAAAATAADAATADMPEPAEAEAAATLGADSKAGGQATDAGATQAADGTAAVAAAVEVPGDEDGPFAPRPFAAGDVRLARMLMAVAQATGASAPQLLQQLLNFAPEDYQVRDRVPELVAAMAESGCSAVHHIASMLHNLRTMAEEAIADSIAPPPPGHGNGNGKSGGASRGGAAAKSTPESEAEARAAAEALRVSVMEHYNRVVTRLVHTALALLEPGAVAALAASTHAATGGSGIGSGAAARFLNSIVPPPPPPPPRHRTPAEGAAAAGAGAAPPPPPPRGGAVCSPAAVSPFNGGAHAGHNRGRAATSSGLGALGRAAANSGADAGGGSGSVQSGPQPALRLGEVAGAPPPPPPPSSSSGPDAADLVEHVVRAVAEHLGAGTAAEVAEALAASGMTSRGAAFAAAAAGAAPPAPGGEAESLSMLHRVRSASVSSSSAAAAAAASQHAGHRGLGSASGSASVGVGGGSVAPLQRPRNATAGSRPLAAVPMLDAAAAAMLPTLDLPSPAAPTYRPVSLMPTPNTPTPQQQMHLGHNGGAAAAMRATLASPALAPAAPSLGLGGGGGNLNERLHTRVASGSYDALAAAAAAAQQQQQQLQLMDMLAAMADGGAAAGMGWPGSGGAATADVTSTAAMLAAAAAASHSSSPDPYGLTAAMQQQASSMAAGGGGQAALSALAWSAAAGLPLTAQQQQQLQQLHQLQGRQQQQQQHMVAQPRVYHHQAQHLQQQQQQQQQHMQHYHHRQGQRQASPYAAAAVAAAMQHQQHQLQQQQQQQLAAAGLLSAVSAPAAIPSNAVSAAAAAWLQQQQQPFGGAAGGGAGFVDPQMQLHYGWGI*
</t>
  </si>
  <si>
    <t>C_210016</t>
  </si>
  <si>
    <t xml:space="preserve">MSQLARLPPELQDRIAEALPPNDVACTLRLLSRTLAAHFRSHTTVQLSQPVPHHAFVRRFGRWSAVRSLPLAQRRKLIALTAASGSLENLRVVAGGPDVTQAVGTAGCALTAEVFAAAAGAGHMHICKELYNMGCPWDTRCKWSCLGPVLVAAAAGGNPAVVEAVVKLYGSDGHHYSYDDYSRRMLLEYFGKDEMWGEAQWDEDDKDARELVLRKKEDASSSQQQPQTQQEQEQPQQKEQQEQEQQPQGPQQASAVTGPDSAAAVTASTAAATSAAAAGGVVVSAAAAAAAAAGAAGAAEAAGAAGAAPASVPGAPAGAPSGATAAEDAAAGAAATAAPAAPAAAAAGGGDDDDDGDDDGGGASIGFQSLHVLQLEWDLSQKEAAAVCVVAAYTLPFRPMARLVYRCGGMQARMQPALVAALAAALLSPTPDWTTKVLWIEGMVVEGAGAGAAAKVLLTWPRGLEGALCAGLTLGRRPPVVRDATWPLARLIWARNRGYRVSSLPPAWLLPLADVTGMQALATWLLEVPPPPPWQGAAAAARRKRPDSPLTGAAVAAARLGHLETLEALARAQEEHRQAAGEAEAEVEAEAEAEGAAQQGATQEAAQQGAAGVRPRPLQPPAWLRAVVKEATARGHEDIVLWAVQTYGAQAVLCQELWAAAAAAAAAAAGSAASRDSSSNDGSSSKPSCGLRLLDFLQRNGCPGQLQREGVCSAVAAAATAASAAVAIGAGAGGGGGGAVTGVAGLYDWLQRQGMASLVSMAAAAEAGDVELATRLVSVGAGHAALHGGLWKPAVEKGHAAFVEWLVADTQCPLPPPRTSSKGGGTRGLPHAEYRVALSNGDLGVLRALWQLEQVAGASTSSGAVAAAGGSAGAPGSAVAAAPGSASASADGSCRSWELDRLYDSLCESPCRSLPVMAFAVKLAGLGGAAHAQKRWQAWEAIVGVLERQRSDSAAEVLAPMLGLWAERLGYVAAEVDELDRSLNDLRQRFREEGFKLARPASDTLRQRVQDAAAALDAAANAASDLSGHMLDSVLAWAP*
</t>
  </si>
  <si>
    <t>C_210017</t>
  </si>
  <si>
    <t xml:space="preserve">MEYATLLELLQNLHSAGGVESDEILLYLQQFKEGFLKLLDFKGPSPESRRQVQSRKVTTAKFGVQELDLVPDVQHALLLSDELRLDELLCVEYLTSALEERGVFGAEYAAGLYLEERQVALRCLARLLAEDARTQQSAQHHAAGGGPAGTRTPHAQAIAAYVSELLSEKDASGRQVLVSRLIAILRDTSLEPRPGTALPLVRDEAGNPVGRGLLLQRERREAARCLLYAAAREPALAPAVAGELLELLAGLLSRMGGTATMNMSMRPVHFYQQLLQRSEAAIRPTAGHGHGAVLAYTPFPPESPEARADQLGSLLGLLADCFERHLP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DMSAAAVAAPSAHAPAAGSGGGGATANGGAGGGAAPAGLLRAVGPPERRELDPLTGRPTLQLVRDMAQQELIDRLGVMLERDGWRILTWVESEAAIHAV*
</t>
  </si>
  <si>
    <t>C_210018</t>
  </si>
  <si>
    <t xml:space="preserve">MVRDGGKPRGRGGPRGGGGGGRGGNQGGNRQVARGGGSGGRGGRGNGTQVRGGVQKPQSGRGRGPAPRGGGGGRGSQGGGRRGGGPSRGRGGRGGRGRGDGKPKSQAELDAELEGYMLKDPEQGKTYLDTDLENYMKGKGSKPAAEDAEAEAAAEEAPAAE*
</t>
  </si>
  <si>
    <t>C_210019</t>
  </si>
  <si>
    <t xml:space="preserve">MTQPRPAFNSLADFRSCCHFAKEQEEEEKDKRMNKKKDKEQQDEEEEEEED*
</t>
  </si>
  <si>
    <t>C_210020</t>
  </si>
  <si>
    <t xml:space="preserve">MSERGRGGGAGGGAARGGGRAKAGVGGAAGAGGGEGAPGWKKAAGANLSAKAKKEYLKWKREQKRNQGPRGHDEHQLAAAAAAAVVGGRPPARSGTWNTPTTQAVVAAQAAAAHGAGGRGAGGGAAGGGGGGGRAAPDSLPLRYVPMVDLPPGDVPANIREACPEVEAMRLPRVREEEVGFGEEGRRLGMPKRPAWRGVVRSADQLHALEESSFLSWAEQLYKGVDRPSRVSFFEPKLDFWRQLWRVLERSDVAVMIVDARNPLLHFSEALVVVSSAAGAQGGAASGGAAGAILDAVLECDISRDGRRVKVSEVVGMSRDQILAASKARNTHSKRDRPPPATQQPQSQSRHEKAEAQEAGGGGSWEKDGDADEDEDVEEEEEEEEEAWDTKGTKQKKKAALKKKRTARMHAGAAATAGGVAGGGKQQGGAPAKGAAGGGKGRGSARRGAAPDAEDGDESEAAVEAEAAASGPSRAETEGEEGEGESAEEGEGEEEEEEAAGAEDSDNDNAAFDALAADEDEEDFKQQGDEEEDEEDKEKGREQAARSGGSAAAAATSGGWGGHGARGGHDRRGRSRPVVVCVVGEPNVGKSSTMNALLGAKRVAVSSHPGRTKHYQTHVMCPSLMLCDCPGLVFPRLDVSLPMQVLFGSYPIARCRDPYAVVRYLAERVTRRRSAEEQAEVEAQEVEAQEVEAQEVEAQEVEAQEVEAQEVEGQEVEAQEEAQAGTCRYEARARRRHDTAPQWSDDDWTPAALVESLAAKHNWRSRRGGRLDVYRAANWVLRAALAGRYGVDVAFLPPAAAE*
</t>
  </si>
  <si>
    <t>C_210021</t>
  </si>
  <si>
    <t xml:space="preserve">MPLAQRRKLIALTATSGSLENLRVVAGGPDVTQAVGTAGCALTAEVFTAAAAAGQLHVCKELYSMGCPWDTSAVEAAARLGDVRLVRAIVRSGCRWDFPRALSAAAAGGSWEAMQVLMDLQERGPHYTGGEWRDYNCYTGELGRWLFTAPRVQQHAATASTAANAATAATASYAASALTAASQDEAAADAAARAAAAAVDVDNLMWRQGLRPLGDDQLFRLWDIVHSAAYGLGLQQMAEYTLGSGVLQQGNRSLYRLSQAIAFALLSPTPDWRAKAQWLETRYAAAARVAAGAEAGAAVQRQAEAEAASRRGFRCNVPPPELLFETVPSSKHAVSGVAASGCGATAAAAVSAVLSWLFADQQEFPAARLSDVGFAHELVAAAACGGGVAALQAYAAELQRALAAAAGGAAAASGSAAGGDGRGGGLSSSADGGQPGGMQPPLQQQEAAGSRGCLAPPLPPPPSPPPPPPVPAWAGRAAMLAAEAGQLPVLRWLADTYGAAALYDAGTVWAHAAHNAHALEVLKLLREDGGPGGLEAAARAVSRSSSGAGDKGLQVLEWLLQQGFGLDAWAMEAARETVVFDPQLEGWDGIRLYKQGSHEQLAWPGAGMFPSAAMFDDWATKVQVLIAEHAELNKCSLAISKCHDLRLQNRLDSDAAVGHSMQVSVQMMAGAAAASLAQLRDMVECVLEWRLPAEGAEEAAEGAAEEEDDTTDSEASRWRSGDEEQEQEETQDGC*
</t>
  </si>
  <si>
    <t>C_210022</t>
  </si>
  <si>
    <t xml:space="preserve">MDNNEADNEFLIVVKAFKTAAKDRGVKGAKLGQLVSFLASMPAEERHTFILPMADDPEALFEYVQIGYNKAQGVASGSQDSASISTAPAVGAPAPTAQQPHVDMAMLKDALAEQTRPLMSKSQEVLADNTARHHHPNWAELRREWARSTAAVPKQKKVLGLCGILVLVASVWLCAWNFGAAIGAAPVALAVVLLLGQRCVVRSAVVRCRQQM*
</t>
  </si>
  <si>
    <t>C_210023</t>
  </si>
  <si>
    <t xml:space="preserve">MDDVSALFNQYENEYCNKSTDISRKITTASTLGAEAKRKKLVEVDVDIKEADTIIKKMDNEARSVAPDRQKQLQNKVKEYKADLASLKEQLQKARSSTSDFEAGRAELGLGMDYASSSAAQRDRMLSATAKLEQSDERLKQGKALLAETEDLGAGILANLHSQRETIVRSRDTLHGADDNITKARKILSSMSKRMLQNKLIMFGIIGTLLAAIILIIYFKTRK*
</t>
  </si>
  <si>
    <t>C_210024</t>
  </si>
  <si>
    <t xml:space="preserve">MGACRCDCPRNRTGPACHQPLSRKALAERCRLLGTQDVNKCNSEANTCINGCHGPTRGACVAGFCHCRPGYFGNDCALSLGGADGKTPVVLSDRGYTPRAVGPRVYIYDLPPELTTWRSDINLDRWTIRHFLEMLTASGARVADGAKADWYFIPVRLRSSSDAYVLQRAIHHLRHAHPWFNATGGGRHFVIAVGDMGRLESERGPLSANVTFVSHWGLASSKKAERLNSSPWRASHRNATDIVLPVYISLRKLEKYGITRSRHHPKFATMAPPEIRERNGPLFWFAG*
</t>
  </si>
  <si>
    <t>C_210025</t>
  </si>
  <si>
    <t xml:space="preserve">MLPHSFKFVFQARFGAIAQANGDALPPDAQSGVPRFAGLAGFMLKEPSPVPSKSIYRSYVCKDPECRCQADNGVHPSGIIPPPHEAPDEVVQCLKCKGDMADTLFLQADATNLRTGAEFEVNMMASMARVLVSNPLPTAEFYSVLINIVNQADGGDGTAEAMTDATQQLSLKYTAGIKLNDLNEVRDGRLHAPLDNKPAVFATLHYGYNMEAARTDSNAASAADNANVLGRGGLTAGGAYAAGGDANAGGAPGMVAAAAPVAPAVGAAAAAVVPGAAAGAQHEDLHRDSNGDVLMQQVQQAPPAAYAPPAAPALAQQRGASEVQQPVGAPPPRRRLFQGVAPQITNNDIELLSGGNSSELEDSGASK*
</t>
  </si>
  <si>
    <t>C_210026</t>
  </si>
  <si>
    <t xml:space="preserve">MIRWTALFCSRVWSAWMWGRAFLRGCPAGVTDTRGAALVNGRVSGWVPLMAGVRQGCPLAPLLYLAVAQALLLWLRSRGHGVLANLASVLASQYADDCTPFSEGFQAVPWFLADMDVFRRASGQRLNMTKVELMVMGTVGGAGALPAGVAGPPLPPGWRVVPAAKSLGVHY
</t>
  </si>
  <si>
    <t>C_210027</t>
  </si>
  <si>
    <t xml:space="preserve">MPPRRPRGAATLEVRLREGLRYFPGLREDAELNSARLEDLDDALKSADLALIGSTTILSGIVAAHAWAARALAADVLHASGAWVLEVTLEKLYRLTSQQGGPAADRLVRALLRADTLAVYSRLCSCMLLPTRGAAAAHRGATPGKTKLGLLVLVLQTLFEVASCVGKSPDAGLKLELVEALAHTQLLEHAARALLHAAQTTQAASAGAGAGAATGAAAGVAAGTAADPIAEMWKHVAAAAAFMSETLPCLMNGLGYTEVYPRPRNHDALAGRTHNPDQFDLLKQLRPLLAGPCVQLFVAWAGLCAAMTVLAVVLQATVSGTCDLAVAQPPVGYDRPAPDSPHRQPVLQQQAVAAAAGSSSSAAATQAALADVAAPFSALHAYALLREVWCGLACDSKSHMFDMCAIALVMARLLTELQPRRAAELLPGWWRLVAQEPSMLVQQHELSRDAGMLLRLQLSARPPAGWAAEVTDAASVVAASVDWPPETAQVQEAEAGTAGSGVSAAVAAKAAASLACGRDPSYSLRCALDAGMLPAVERCLRAPQAWQQACDGPSSACTLLHVVNCVLRYSGVWPAVLARGPVQQAVSLIATLGAAARRLQGGDTAVDHVLLAAKPGMCAAAECGAGGYLCAYLAALLEQVADVRALRERAQEQREGQQQARGQQQQGQLAATDITAVAPAPLCLNLVLEWVVAQDSSATPSQCSIAWMAATGGMPAAGSPADWQQQLLTSFAVHLWLPSLARATEAAVADFATARPERNLSQAVLVGRLLMDVLWREERPTTVDDGGTGSGAGAAAGKEVHSPRPEAAWWEGVQQTDLLANSMHHIADVLTTEAPVLLFMCCPAWQQAAALDLLQSYWARFPGRAYDATKAWAERMAKEQQYQQQHKKEGEEEEEQQRDGQLQDAAGSSGNAAQQPPPPELMLQHLEPLPVQRLALLHGRQDIADYLDSAAVKAKEEVAKRVGNAASAADSSTEARGPAGCEDGGSVLASAIEARLMSEWRGAVRPRYPWLLSPGEVRAGLHDLMASQAVAAAAAAAAGTVGGIGSSRAGRSSTGAGQDGTSTGPAFGHRLCGNPYCCSLDGPSALVAPGSGKTCVRCRAVTYCCGACQLADWRGRHSGTCSGAAAAAAGAGAASEKAAALKKA*
</t>
  </si>
  <si>
    <t xml:space="preserve">MALSMIRKSAAAPVRRAAAAPVVVRGRRVITFAAVDKAKVLEDVRSIISTQLGTELEKVAPEAKFVDLGADSLDTVEIMMALEEKFEIALEEEGAEKIATVQDAADMIAAQIAAKGN*
</t>
  </si>
  <si>
    <t>C_210029</t>
  </si>
  <si>
    <t xml:space="preserve">MVDPLPACTEHPSDAIPGAPHGTPIGDSVAFEIRCTQASAAASFGCAPCRCGNSVSIPLATSGCDSTCLGSGGGAESKWLRYPSIAKPFFTKPAVTGTIPAAAVAVAASPFSPPTTPAVTGTIPAAAVAVAASSFSPPTIPAVTGTISATATTFAASSFSPPTIPAVTGTISATATTFAASSFSPPTIPAVTGTTPAAAATFATSSFSPPTTPAVTGTIPAAAATLPTIAIVRVTAMATAMEVTGMATAMETAAMAMATGATAMATAMEVTAMATAMEVTAMATAMEVMAMATATGTMAMATAMEVTEAMDSTAMDTMAGTALGTGIEARAASVCNCLY*
</t>
  </si>
  <si>
    <t>C_210030</t>
  </si>
  <si>
    <t xml:space="preserve">MHAAVSSSSTAAPDSPIHSSDSCQSGIGSSSNSHGASSSRNSSNGGDGVGVRGDARVNAAKVAAAFEPTGGTASRDAGFSFTAPDLPPPPPLPAGLPPVAPAIDCRYLAIANGLRITAHAQTAAMAELLGLRKAPSGAAAARQRARCGSLLDQVAASLDAYGYAVLDNYVSEDAIRAARKELELLADVDELVFEGLRPRLAYLAGLHRRSDAMMAIYPGKGARFAKHIDNTTMDGRRLTVLTYLNPGWKEEQGGALRLFPGAAEQVDVLPVAGRVAVFLSAEVAHEVMPTHGAAQRHAVTLWYFDAGEHAAALAAARVMPGATSKPSAQAGATALLRDLLAEEAASGIPETKDGCAALGTRVARLEAGAQQLLAAVLGLPSAAALVESFRGLTPSALRQRRQELRNMGLNQQHHAPDTSSHMTHAR*
</t>
  </si>
  <si>
    <t>C_210031</t>
  </si>
  <si>
    <t xml:space="preserve">MATIRAFTASPAGLSRVSLRRSTRSVVVRAAAEAEKRLESPIVLPSGGDLKPKGLGDVVGMKGPAAEINNGRIAMVSVVTAVLGEITSGKSVGEQLAEQPVLVLMVITFITYASLMPIMLGSNTGEAFGPLTPWVEKINGRAAMMGLTSLILIEAIKGSALL*
</t>
  </si>
  <si>
    <t>C_210032</t>
  </si>
  <si>
    <t xml:space="preserve">TPGTSFHLQHLNLHPSTRRRRAITCYQGPTRLHQPRFAANPPAGKVRVTPCTPSLNPPEPHRCASTPQA*
</t>
  </si>
  <si>
    <t>C_210033</t>
  </si>
  <si>
    <t xml:space="preserve">MLRKLLRKLVQWARTERVPMLEGALATAEADLLETDMGILGDAIHCFIEAVEVPVLVLCDEVQSLFLPTLGGEPDVNGVEYVRNRFMKQLLVGGPRTVLWCLTASSMAHTWISVAKMPPNGHCVIVSNTAVHLPATYSAAHMEWAWQRLQQVRYPHVVLDRRLLELCPRSVALLVVLVNAWVTEGCPSNAEAFLCDFVRLKVMDESLREWKVGLESMPLSQRLAILDLSVPAVGADTRKQLLHTGLQTFLQPHLDKTVDGRCYLRDSHQRQIVRLLLRERWSELGYNVSLTQLDSGWNLFYLGEAADYLLGLEASRRWQQLAQPLPAGTDAFEAKLQVIADGVANKLRAAEAAAGGAQQQQQQQQQQQPGGGAELDPQELWERQPWFQKVLNSEWNELDLKAHLNNKQARHTHLAMLVFYLRLSRKALGHAKPWDRAAGAILDVDIVEALPGALGQPLFDVNEAMVEALRLVSGPTFEAAAAVFAAELSGSVAGGGGLSSGEGGDGSTSRGVGTWLNG*
</t>
  </si>
  <si>
    <t>C_210034</t>
  </si>
  <si>
    <t xml:space="preserve">MASSIVMGVTALVFCTWAVSLAGLASVQDKCESGWSDALGLAINGYSTGLACYSFFRYYWFIVSLEVCLIFGLAGVLASGAYAKFRNSFLGLFCVATLLYIQMSDTSLTTDTLTADAAQSQLKNRVRTWIAGSIMTATVNCFLIIALGMTESDAAPAAHHAAEEKANAV*
</t>
  </si>
  <si>
    <t>C_210035</t>
  </si>
  <si>
    <t xml:space="preserve">MLSAIQRAYNKVEMKVKVDGKIGEPFPSLLGVKQGDPLSTELFGLFIETLGDLIDAHDADDGPSGSKHGRDSPTLDNERISLLLYADDVSLLATSFERMRELLGYVDTFCACFGMRANVKKCERLVFASTAKCDRLRLQGQSIPAVDRARYLGLVYGPGAPFSACRGALNDAARGAAFSLLARTQKRNLLAADIRMRLFDSQVRAIATYGCEAWGPDMIVDALNGGPQGNRGHDRNNLAEGLFEAALKDETVKLQTNFMRQCTGAARPANRLLYAELGRLPLQYHVFKMLIG
</t>
  </si>
  <si>
    <t>C_210036</t>
  </si>
  <si>
    <t xml:space="preserve">MPIDFFGLFFLGLGPGIAFFIVLIARKSFLVLLALFSAFLWLVVLLFISAIFRAFVPLSPTIGPYTGMLAASVFIEEAVRYGTWWLHRVTLNTLDGMARASGHRFGLLDKLYMAVAWGYGHGACHAVFFFLSLLPLTTGDGTLYVAECPQMSVFLVGALYSLAFGMILTSLTVIAFDGYMNKNYLVVAAVALLHWGAAFLTLLNFQRDGCVVSMPVLVALGLLLTGYTVALCWKKGQVAR*
</t>
  </si>
  <si>
    <t>C_210037</t>
  </si>
  <si>
    <t xml:space="preserve">MTDAADGAAGTGVGAGGADCTGDGDGIRVSLAARVAPTFRFPGLADYAFLPTDPGLASRDRSAMPYEQRPDKAEPTRTLQPLLLIPQLFSWLDLPQDYAFKQVQAKTVSASKAPPPRVEPQWGESPHISFYAESVPPPVTLTTAAAAAAAAAAAGGGGAAGAGGAAAASSSTLEPASPTAGAGDVSAAWTAAAAAGFSDVRAYRLLETEVWRLLSSRPVWGLELLRERCAGVAATAAAMQASARAAAAAAAAPAGGGGGGGGEAGAGVGGGGGGGAAAGSSEAVESAVEKVVQRLSYRFKTGPWRGLYIRRGYDPRAEVESRQYQAVIYSLPNNWYRVLLRTRRKTLKEAQKAAASAAAGAGAGAGVEGAGAGADKAAAGDKAEAGAAGAEAGAAAAGDAKEGGAAPVPAAAAAAVVVPEIPAALLPTCMDDLHNFRALPTQQSSTFQLCDLQLPDVAAVLQTVPFDGGAGGGGGSRAGAAGHDGGEGGGEDEQDLGGLFGSEDGDEY*
</t>
  </si>
  <si>
    <t>C_210038</t>
  </si>
  <si>
    <t xml:space="preserve">MAPSCSPAVAVAVAAAVAPGPPEPPTPTPPSVARPGSGSGPGSPCGPRGAPPPPPHPPWLTPQSPVGVRAAPRRVPSPHPTGASAPTSVASTESRRPLPGRAKSTSASRPQPLTAAPSLPPVRPPRRTACSPTPAACPRRSRAGSSAPCPQTSAPSTFPPVRVGVGVGCYAPAPCNDTTRTARIRRLASPPPCLPSQAMPRLPAPLHALLTPPPPPPPPRPPPRPPPSPRDLLAGVGSAAV
</t>
  </si>
  <si>
    <t>C_210039</t>
  </si>
  <si>
    <t xml:space="preserve">MWPRMLVCGATPRWKRSNASPPRDSTSSLAPNYQAFIVFGRRPNGRLYAANDGTISGGEHAPGARSTDDEELAVAEDPMFLAAQARQEQQRETAAAAAAAAAAAAMAKRSGSKAGARAGEGEGEGEQAQQQQRRGRGRGGRRTSASKGNGEDEQEAAVAASSANTEERHGAAQGPRHGGGGGAGDGSGGSGGSGSSNTSVTRGDGGDGRGRLLMTGVDGSMWEVPQQHVAEAGLAEASRVSHPDLDPERQPAATAAEPSAADAWRKSRGSGNGNGNGSGRDGEGSASGSESPSSAEGLIVSAAGALPQLATTAAAAVALTTTSSSSTGHGSISGGSGSSVAGGASASGSGSGSSSGSSSRPGWSAPGSSPRHGGRLRTVTRPLPRVLFLHTGGTLGMDPEVVHGTDTLAYTASALSLMLCGFKKPIVLTGSQLPLRAPRTDARQNLLDSIQVATSAFSPPHVELQEVAVCFGGKLMRGNRTQKVNSAAYQAFDSLTYPYLATLGIDVDWNTRYLLRAEGAYKPRFKLDPRVIRIPVVPGSDPRTAYGDLYGRGVRGVVLEAFGVGNLPDQTSFGWIPWLKEQTAKGLQVCLTSQCSSGPLQPALYHAGQLAAEMGVDAGPHMTPECAAVKMMFCLEHPDLALGVPLAGEL*
</t>
  </si>
  <si>
    <t>C_210040</t>
  </si>
  <si>
    <t xml:space="preserve">MYFGETDCRVSIEQCYPKSHCYSFRDLTFQLPSDFTIAGSTGFFKKFKIISGGRNATITPEGVSFIATNDKVLVEYTTVTCGEFYRYHGRIPVQLCNQPIEAITVSRLGNRTP*
</t>
  </si>
  <si>
    <t xml:space="preserve">MFERRASVGRDRPEEEKRPMTFKEFMLHKVPDDAAPDVAHRMFQEYLVEYYGSAIKAEFEQNKDSDMFKYQFDPRNFAKVVASRAEEAQDSAKHVAADLASGTLDPAHEAFAQGMYDLAPKIEKPADKPAAAPKEGEKAAPPPAEDAGPKFAPNTCWSAERVAHDLELSRRLIRKLDAEKSIAENPLLPKLATAPSLGDAGKDGGEDGDKPEAGAKPEGGADGEGGAAEAGEGAAAAAAPEAAAPEAEPPIVVDDSNYQESVGKLDLQLHWLWKVHGVDYYAGIELNEQDWPYRLNCCRLIRGPKPEEGEGEDEATAKADREKLGRQVDETWNRRISLGDPIEAKCMKARIEDELDKWIESQVTMVADNKWGSKLSNKLFVGKKYVIKHIKTKHQDKLAVERERILDQLYFDNFRQWKEDEERRRVEEEQHAGEGAPEGEGAVVESESGYAGRGRGRGGMGMRGRGRMGRGMMGRGPMMGMEGPLMMPMPMAPMFMPPGPMGPFMPILPGPMPLMPPGPMPLRGRGPMRGRGRGMGPGRGMGGPPKLDPRGMREYFDLDHPANNRAVLDYGDL*
</t>
  </si>
  <si>
    <t>C_210042</t>
  </si>
  <si>
    <t xml:space="preserve">MSALEATIRRKQRELEATIRDMGMEALDERLQSATAMPLRPAYRLATLIAENVPMGRAVLVYEVARPTPETTSAELAELAKAYVQSDACMGL*
</t>
  </si>
  <si>
    <t>C_210043</t>
  </si>
  <si>
    <t xml:space="preserve">MAIRAQFTRSSFSPSSLVHVPDIPVRHIAFEPLRLPTQSPSSAPSEVPSPKQRLAPAPHPADAAAAPTKDCSLTRPALNAVASTIFQPASADSSSTMQPQGSQHPGAAAAAAAAPAASSDDLYGAYKDADSEAALEAARALWAQVKEVESVVVTAIVDNETDGLSTPCACCDPALDPDTRTPYASEFTAGIQRVMTGEWPCLDFSRSLMAGHGLSLLITATATSPAPAAAVKPDGADGANGDGDGAGQLRRTALFDGGPRPDLWASNAERLGVQLRDVGAAVLSHWHVDHSGGFAAVAQAASQSRANSEPAAGGTAAPGAAAAPAPFVFDVHPDRPARRGVIMPNGKAVPFNEDVSWEQLGSPGCEVLRQASPHTLLDGLFYVSGAVPRRSAFEAGQPGHGTLGADGVWRLDPLIMDERYLAVKVRGQGAVVFTGCSHAGVVNVVEHMTRVSGGRVFAVVGGLHLASRHMEVRIPETLAALKALDPHLILAGHCTGWRAKAALLAAFPGRMQPLSVGGVYSFLAPKQPEEEQEQE*
</t>
  </si>
  <si>
    <t xml:space="preserve">MGWPAASSCALRKARLRYSCNGNEKTIQQYNARAHRCATTAAPRQQCVGVGGPLPLARSIALPLYDMCLYDEFPRGMAGLWSCYMSVLRLLPERLSAGAHTWTQGRMLPTSVHGQYGNALVVKRDKLKPWLCARTSLRCM*
</t>
  </si>
  <si>
    <t>C_210045</t>
  </si>
  <si>
    <t xml:space="preserve">MADQQGHGAGGGEQQRQPAAAVAAAGVQQAGGSQGLGSPAGITGNRRPLEEQQEELAVAAGPAAKRRRYQSQCVCLGGLQVVLKLMVRTRDGDVRPIDLLEAYNSDQHPYHKPAQAMISQVYTCMLARDTCYGFISCYLATWLVYCPPNRRDLLYVSVVFLSTTTASARAPAPGCDARSTAATACGALAFLQWLALRNAHRRPQQLQQPAGLQGPAADDGSGGSGGSGGSGGSSGGGSHTADELDAGAQSGSGHVNSPPSRSLASAEETSFGSHAQPRGGQDLRGAAALAAHPAQPLLVTAAAAAAPADTSTAAVRQRPSRVLLRFQEELCAGSHGRVLAGTCDGVDCVIKLLGPDRSGLAAYEREVAAYTALEGLQGLHVPELVAWGDVDWGVRFLAVRRVAGGQPLSRLPRPIPAAVAATALRVLEAVQAACPGFVHGDMRLSNMLAVQAGLPQPQPPLAAGAASAGGNVGFAGGEGGVGGDGGGGQATGTQPHCMLLDFGWSRLDGDAEQQRQELEDLQQLLAAATAVQQRR*
</t>
  </si>
  <si>
    <t>C_210046</t>
  </si>
  <si>
    <t xml:space="preserve">MFAKLTALVGGGYTFPYTLEEAYESSWGQWTHHRGKSKDDNSPVSIFRISATDPNDRKLVCARNGVKRLKMLRHPNLLAYKDSTEMNEKGATVIMLVTEPVKPLKEVLKELDLQGQHRDEYYSMGMLHMANAVSFLNNDCKLIHGNICMAAVLVTASLDWKLSGFDLLSEHALPPDHALQNASWMVGNQYKPAELAKSEWSVIQQGPPWAVDAWGLGCLTQEVFNVSEMQSVEDLRRTELMPQALLQDYQKLLSSAPVRRLNPAKVAQSRFLNNRLVEVVAFMENIAVKDSETFFRRLPSILPSIPAPVAVRKLLPLLSSALEFGGAPPLAVSSLMVIGGHLEGDEFNKRVVPCLSKLFASTDRALRRSLLETIDQYSVHLTTNVIEDQIYPQLQTGFSDTHAYIRELTLKSMLSLAPKMSNKTLVTSVLKHLSKLQVDEEPSIRANTTVLLGNMASYLGDATCRRVLLNAFTRALKDVFPPARIAGLRALVATKQYYSAEDVALRMLPAVCPLCMDPVPEVRGASLTLIETFLKVLQDEEQVRRSREAAAVEAGGGSGAMAGSGGAGGGGAAAGSASSYFSNQALGATSSMLTWAVSGLMNTVGGSNPAAPAQAVVAAPAAAPAAAAATPARAAPAAASRPAAALPSASSGAGKAEGWGGGDGWEDDDENFEEDAEELAARAKFAKPAAAAPSRPAATAARTTSGAASSSGGGSRFAAEDPAEALAAAGGGWGDGEEADAWEDMDKPKPAPAAAPRPAGAAAAAARRAARVAGEGAGAAAKPKLGAMKLGVTKVGSGALGGSKGSLGGSEDPDGW*
</t>
  </si>
  <si>
    <t>C_210047</t>
  </si>
  <si>
    <t xml:space="preserve">MGMLHHSELPALKDATERATRKVRDVGERQTGLVGVQQALAEKLNDENVKLRILQASLTIIQSSSFADEQDGVQQLLSVIFRLYVTNKSNQAVQSTAAATIRQAVALVFDHSVMRPTRTTVSASFSPVLGSPSASLSPIAASASTPITRSSGGYAVITSNSAAGTPLKAGGATGSGGEAGLAVGRETVPVLLLEEMMGWLGEDKEVGWIQLPPKAPRPDDTFLYEMLEGVLLQRAGAIHRLAALARVVRHKVAPLLVVRLDRACRKGVDENLAGDCRLVVRCAAALVRRHHDLAPEAVSVLVARLAETAGSVVALGRAGGGGGGXXXXXXXXXXXXXXXXXXXXXXXXXXXXXXXXXXXXXXXXXXXXXXXXXXXXXXXXXXXXXXXXXXXXXXXXXXXXXXXXXXXXXXXXXXXXXXVALAGEKPGSTGGLGSASNSQRSLTTSSPAPSVSGEATGTSTASGAAGADAAAGGSGGPLPVVIRCLQEALMWYVRTASDSPDDDVVGALGNLYLQRAMGARDAVQETEAFGVHLAQGSEVVIAHLGLECVLGVVAATEALADVVVVPAEPGMPSPKLVMRDTPDVRCAAVAGLVRLLWPAGLAVADTLLRAARHDVLVQLLVRALQTMTYCAGALGEGRARDCLLARLCTHALLPPGEEDMGSMVAAATGVNVAPLPGAGGGGGAGGGGGEDRSAHVPNRRTSSVAPPSATPAAFTLAPLPPGFLTAILNDRGGGISAGGPSAASGPPLRVVLTPRNIAALRLADALGSSGWLYVVDAVNALDRILASPHTTTAAYLMETEGEMAVGLQPAFTGVGVPGSSVPGGGGGASGPGGGMTPGPSAAPGGVVPLPSAAAAAMAGPDGDDEDGATSAQRELRILASAADQLFENTHHMSPEAVVSLLGALSDISHRTLAGMGLLAAAGGAAAAGGGGAGAAQSAVPGGVPIGGGGGGGLVPAAAGLSGMLSTGGAGGASAASLGSGASGVSAAAGGAAASGGGVLGTASGGAAGGTGLTGGGAAPLPLMVQPVVGPGGLLAPPGPGPVRLCALNRMVDTLLHNLWRVQDLWGIFLAHVLEALGSGNAQVRTAALDALDRTITGALNPELQHVPDKFTAPLPMPEDALTPFGTLTAVDSVYAAGRRGSPFLAPSLPSFAMSLAAQQAALQLPGSVGPSSPGPVQGPGGGASRRMSRDAPQWMGSSAAGTGPATSTLTASLQQLQLQQQQQQQQQMMPGSGSQPASLRPSLDVGVGTGRPPMPPQLASPSPPAPLPGGGIGATPFAISLGNAAAAAGPGSPGAGFGVGGLMSSAAASPPSFTLMAPGALAAAPTATLTTITAATTTTTTTAATTSSTSAGAAAASVRGVQQAAQSEDVQHMLLVALDSLYREGGRSADVRRGLLRIALHVLQHHGDGLTRGWVPLMRLLEAVPRAGQDPQEVRLGFQVVELLATDYLASSLPKEYVAKALDVVAKFAQQDVVLNVSLTAITMLWNVSDHLARSRGTLSKGRAAQHLNRVQSAAAAAAAASAASAASPAASAAAPAAAAAAASGGGAGAAQTQPVASAPVAIAASGTSYNLFSASAGAADAVASAEKPMSPAFAAALSFARGVPSRPASASPGGSVSAPDAGPTATPTTATPTAATPTTATPTAAAPTATVAHSRLSATAVAAGAPTVAALPGAAPAGGYPLHDLNEEESIAMLMIAFRSLKSLSVDPRPEARNAAVRTLFLAVCSHGGKFPSATWHELFWQLLFDLLTTIHRVSATSSREEAAAVELGKERGGRSVVMLVHHSRNSEQKQWDETLVLALAGAGKVLRSYLPLLSGLDVWGRAWEELMQILGDVLASGRKGVSMAATSLLTTIMQAHGTGPLVTRTMWRQSMGAIDRGVTTMAAPNTSAPLQARAELLACISTLASLLLLRTKPAPAGASSASGSALDSFSSAVPSTSGGTDFPAPGSSDSLPSSASLPAGIGGASLPPAEPEHLLMFVGWLDRFARYPVGSEDSSAIHFITIGPIQKAVLGALAALPPAVTAAGAWPEVLGVLCHMLRPFNTLALRQYSMQQAAVQQACAAAQRRATAAAAAAAAADAAAAGAPLDSFASAASAISAASASTAPGSRDASAHAGSVHGAGGGMGPGQAGAERAAPVIPAANDAMEARAMSPQWMAKVAEMLATWYRDQVSWQVRVATFPLLVAALSECMACRHLQAQQQLLMIQQQQQQAAAAAASAGSGSGSSLMLGGGGGGVGGSVMLTVDAGEPLDELWRAAARGFVTVVQTGLPSINICSQAVGATSSSPHQQVPQSTWPALARAFQMFFLATSLPPLQQPPADAAASIAIAAAAAAAANMGRGGSAASSITSDTGGSLVALAAPSAEQVAADATITAAVLDCLSDTVLSSCQHAPVEVRRALVEVLDAGASSLAAPAAAGISAAAMAAAAAAPPPPPSPSDAAAGALPGRGGIAYDESGLTPGNRLSHVCLAKLYVLCSRGQEQQDAEGRELPGVRSQMEVRLVL*
</t>
  </si>
  <si>
    <t>C_210048</t>
  </si>
  <si>
    <t xml:space="preserve">MAGAAAAALYEDASDDDLLPMPLRTAVLPSVAAAANPATGAGLQASRQAQQAAGVQFYYQAGSGYHRMGAAAAAASDCQAAEAPHHGEHQSTAMQLQQLQRARQLQQQGLLRAVSLPLPPALAPMPLMFGPSRGTAITAAIRRGLGAAFERQPELFRQLYGFELHWWAGIRGRPVGEDDLLRVMAFKDYAVVLVRTDPYAAPALAPPPPTLNAKRPTSAVAAQRQLMQQRRRRRLALNAPMSALLGQRVHGNAVVIRLWVDFASNHAANASSLSSVSSGSSCWVPPEDRILLAPVSVTSLRNELLNAETVAWHLQQSDAMMSEMRLGPERQAGWLLRLPRTPLDMRGDPDTIAALRLATEAAGLPPMAPGKAAAMLAAAAEAACKAAAEDEEGGAGSDALGASAVSVPGVPQELAPLLRCVRCTSPWCHPGRRGAALLCPFGHMWRHLDPVAPLMASNQGAYEPSPTVAASMAPPVLNAARPAALQAAAAAPPYPGTSAAAGSATGGPVQVAAPAAAGGAGLQALLQPVSALVAEPCESLVSYLSDPDTWCGPLTDLVAAAVEGGMDGAALAAAVATSGSAAEHSTAGSLACNSNTAAQAEVDDHDQPGEAGAAKPQEDEREAMYAAATAAVRPEGWPFYLGFCAQGPQCTRCHSGHELRLATVVQQLKSAVLKKKPAGPTNRARNVGQLAPSKRAAAVAAAVAAAAAAGKGIATRSGFAALEVEEAPARDTDSDMSDWEGEPEREQPIEPAPAADAEDEPAAASRAAATAATSYVRAVTAAVAAVEVAAASRTARLSAVATAAEAAAATAAAVTAAAPPARAPAEVLATASTAPASTWSIVSAWYEAATAAAAVAPSDLPAAPAFAEHSGPALEQLPAVPAGASTRAAPVVDEALAAVPPATAPKLTSAGINEEEDQAASTGVPAPSLEEATSAPAEEQAAAATAEDEAQDEAQKEAQEEAQEETQEEEHAAAKAACTEPEQPEASRTSAKPAAEPAHQVPASTASASAPDPAALPSARLSEPLPPAMPAPAPAPGIRSWAAIAAKPPPEPELDDEEWYGEDQEQEEEAPQPAAAVPISFCGQWAVMRMPGRGLKKAAPAAAAPTPKPAADPVVEQPEVSKEDDAGESVLAPAVQDAAEVCHVPPAPSTPPAATGSSGVDAEMSGSESRASASAGGVVAEVGDSDAFEAVVAAAVAAGKFNWADEAEQEEQELAAAAEAEAEEKRTGDMPCVSFAAALAAAAAAQRARDGLPAESDGEIEELDEDEDASDELDSDEERLRQEEEERRRVQQQVAELQQRWKEQRRAQQEEEQKKAEAIRQRQAVAHSEAAASASSQVSSTQETEPTSKAATCNALSNGFEPAPAPGTTISTTIATSTRADAENAPAAQPHTQQQRGEAVAAEPMYEAPRYHAPPQYTQPTQQQPHFYQQQAIGYMAMPGGGGYVALMAPTSLAPMQVPQMPIAVPLGGGGGGSAGGSGDGAGGLGQAGVQGPPSWQLPPQAGWPAGSQVTWVPVIQPPPQQGVFGALPAMPGAGTYGFMPSVYGATPPMQPTYQAPAYHSGYQPSYVQAQQPTQAQPYMPHHVAQQTQPKAQLPYFMQPRTDARSGRLKDKLAAAAAGTTMAATYVQPAPAAGAEDEGDVDDLLHLLVPESR*
</t>
  </si>
  <si>
    <t>C_210049</t>
  </si>
  <si>
    <t xml:space="preserve">MGLHPLERVDTHPPRAHWRHPVCVSFAAALAAAAAAQRARDSLPAESDDEIEELDEDEDASDELHEDEERLRQEEEEEEEEEERRRVQQQVAELQQRWKEQRRAQQEEEQKKAEAIRQRQAVAHSEAAASASSQVSSTQETEPTSKAATCNSLSDGFEPAPAPGTTISTTIATSTRDDAENAPAAQPHTQQQRGEAVAAEPMYEAPRYQAPPQYTQPTQQQPHFYQQQAIGYMAMPGGGGYVALMAPTSLAPMQVPQMPIAVPLGGGGGGSASGSGDGACGLGQAGVQGPPSWQLPPQAGWPAGSQVTWVPVIQPPQQGVFGTLPGMPGAGTYGFMPSVYGATPPMQPTYQGPAYHSGYQPSYVQAQQPTQAQPYMPHHVAQQTQPKAQLPYFMQPRTDARSGRLKDKLAAAAAGTTMAATYVQPASPAGAEDDGDVDDLLHLLVPESR*
</t>
  </si>
  <si>
    <t>C_210050</t>
  </si>
  <si>
    <t xml:space="preserve">MQPYASVSGRCLSRPDALHVIPFGRPLQAIAGRRFVRCFAKGGQPGDKKKLNVTDKLRLGNTPPTLDVLKAPRPTDAPSAIDDAPSTSGLGLGGGVASPRTLVQSNAVQVAWRRLMKELSSLPRAIAIMALIAVLSGLGTFIPQNKSIEYYLVNYPDGAEKVLGFLTGDLILTLQLDHIYTADYFYLSMGLLAASLAACTYTRQWPAVKVAQRWRFLTQPKSLLKQGRTEVLPNARVSDLGAILLQRGYQVRESCACQRTAAALLLRFHSVAADPSPLLSFVLVAQVFVKDGSLYGFKGLAGKLGPIGVHAALLLCLFGTAWSGFGTLKGNVMCPEGQDFQVASFLQPSSPIASMPASASNVIHVNKFTIDYRPDGSVAQFYSDLSLLDPAQGGKEMMRKTISVNDPFRFNGVTMYQTDWSLSAVTLRVLGQDAPLARAAQAAEAQAAASTSGPTSSASSTSDALPQQRTAFNLPMASLEGKPGVAGRLWATFLPLAEPGQDGSAPKGISILARDPQSVVFYDAKGQFVGVRRPGSGKPIEVEGLALVVEDVTGATGLELKSDPGVPAVYAGFGGLMVTTLISYLSHSQVWALQQGSSLFVSGRTNRAKLAFDRELDDILNAVPELPPTAATTVASSASTAAPAPTAKQ*
</t>
  </si>
  <si>
    <t xml:space="preserve">MPVHFPSNQPPQQNGGGGGGEGSVWENLRAMLGGNSFSEDQQMRLAPPQTQQSHQAPQQYAGNYQQQPYQQQYQQPYQATPQQHHFAAPAAPKSGLSGFLRPFSGKHGNEVLKLGSTPEEAAVAQPNAKDWNTFVQGWLEDDNDPVSVEQFNGRVNFATNNALLENAERQEHGPATIGGPGQPVPQGQRSRKSAIRGVSAAPKGRAKSAFRRPGAVSAKPVALAPEEDEEMPEEKGIIKKKKKSKRDKKNPFIMPSLHTFAFEHLVHNIVWRVGRNFGFQAFNINPATRNRGNTAEWTPASIFVASDHLVQKLVRNYFIRREKGEDERQEERFAKAVFELHTTIFYSFEEHWTHMHGLSIRPQVMQDVLDRSRFCDETVVCGMLTELALYYLIYTESSSMRHTPELLWFIYWCCNHSYVMQDLWSRDPPENFPNIREVRIGLRNKHQALIRELQHTLGIYPDRIRPEDCGRLGPIMSRLKGSDVPEDQRIIIADLIAFGDGNFYYERVVTPIFYVISYEVDHLSNLGVDVAFRLGYDDINESMAHTGIVRLALRDLRVRGEQILRGEVNDSYGTITRLGYKRGTAETHFDPQVAADWWRTNVFVKTYRERRTWAAVFRAYYRVIAAHLVLYHGMQAQAFAGWNYRLISSCLITHAFCTAFERFCNWYMTRHPPEPLQTALSKVFDKKGQFRITRRGAQALAQARAEGFGENKAIGADKSRLQPVRVVELEGSPYLGIFGFVEWVMLAFFMCGWYVLQYYDGPFRNFCHDYWPLFSWCYIGAYVGHFILTTRDGYVISLTHALNLGPLAKASSSRPDPINWIYGTMHMKWKLFRLNALFWIIAFAMKVPFDYYIICLPSVEPLKLTFAVNWLECPRDHPRYWGVIPCVGGDWVLAFVRLAPFVIVILLDTSLFYQVTTTLFGLFRGLFKLDLGVLTAWEEVVKEFYKAPYRWWFRCMSESGNRNQLTLLKMMLFDNAADPETGAIVSDGRMFKKAVLTPEEIMGKQKKVVNTQQALDQAGANDDDSAAAAGGQGPRGVPGKGGQGGAGKGADGKPLSQGWKMALQNFGMGGGAGAGGNAGGGGKIVAPKGGPMLPTSTNMKQMQQQLNKMQRLPQKLPMTTITERMIATTEKKDNQMAAEGKPTLASVAEKLLGNKAAAQAAQQLKTMTPEEKRKEIVARIQAAQMQRKAPGAAVPDDGPSGAGLPSGDMMAGGGGGLSAGVMVNASKDAPPMQPGGRWGRALGAFRQRRSSAGDAPDGEGSGDKAETRRDTLTQVAGEDVPLAKPDAEEVLRPFSGAAASRKALVPRGSAGEDGVKADAALEDADVDDDKDKPASAGSAATVATLERAGVLGPGFTAAGSSSMPRVGTPTLMGARVSAGGAPPEAVGLPPSMAGLQPSASMLRGAPATGNARMSTNGIASPPAAMAVASADAPPRYSWTGAPSDAEAMGRQLSVNRAAAETAAAARTTGSAVASPTTGYRPTRLSSGPKEAAGSGMSVTGRLSDMGELLGPAGRAALASGGDDTKLQVVNEDDDDLDGGYQGYQRVFSEGKESMDGGAAGGSGAGSRMASVAPSPVPMRLPSPLLASGAAAAPLRNSSGASGSGVGAPAAAKADGVVRAVSLSQSDHADLNDFLNEVEAAESAPPRTAGSNGSGGARLSATGGSNGSGGARLSATGGRLSATGTRLSGAGAGSSGSNKPGPVAEGLEPVAAADVAERLTSNLATAAGEWSKLLHSGMGPLVTIAGKWVQPKPVIEEVEEEEEETTSGSSDAQPAEGEAMEEESEEGSEEESEEEAGWWERRVQASERRQQTGDAMAEEKVLASMTAFRADGEPVAMAYEWRVEEAEAYDDGESSPRAAAAARRAAQALAALEGVEMSEIAPADTNPAVASPADGSPTPRARARAHLQRTISSASSAAGDSHKHLRVHASAHAAAVASSAGAADSAAWAAVAAAAKRHGPVAEARELAFAPDVDGGDDTPTRKRAQAAGMDPALVHGLSRKREGEEGAAGGPQVVRSVSGTSLHSNFFKDAKDEDAESASPSVTAGAPKRHIRIAAGDGNSPSGAAAGGSKTSGHSSKKRGVAFGGEEVEEYDVNSGPGQIGLPPSTNAADSPAGGAGGKAGGDGIMSRWLNALGGNTSNKVAPSPSGNGPIDDVEDEEAAVRAAARMAGGSGSTHARPKSAFRTSNTSHGHDKHGSHKEGGGISFKLGNSSQRPTTAGQGRPTTALPRSVQGRTHAKNSSHGESSFVEPGALLGGDDPHKAAKRREKKEREQAIERAADGLTRQHSLVILDGADAEEDEEIDEVHAQMMMWNAFAQAWDKIIEDLREADHINNAEKEMLSFVRLDMGSRGHGLRPILLPTFFYAGQVRKVVDTGQVSVAQIMVLNELRVLVVWLGCQVGLLSGKHAHVITSAPFYRGNINVKHALLRKKMLQCGLKLVDQLGEICERHEVPFDMKDIADNLYNLWVALEGECFAIHKAAERKRASPEEVELASILFEVVTDMKRVISSDPEGLKSVMKTALLNNATADYKELSRVIKVIKKMLVTTEAEATPNSEEAQRILGFFINSLGHPSLDKPPSLDKMWSWSILTPLYEEDVMYALDSKALAKETGLKMRKMTDLLGETDDSISLMSYLKAMFPQEWSNFKERMKTLNPDINVKDLSEHDFAPGCDMYEFKLELQMWASLRGQLLARTVHGMMLNEKALDELARLENPQPPNMTELEYKRYIHQLTSCKFEYVVTPQTYGKNRLSKDLRLKWLASSIDILMGKYPRLKVAFLDNADSDNGPAQYSVMARGRDLNDPGQLQHLSDMGIQENEDGVIEVYRVRLPHNKYSGRGVIIGEGKPENQNHAVIFAFGEGLQAIDMNQDNVLAECFKSRNLLSELLPSTKGEFHLFADDDEEVAITRKTIASELMYVMRCRQVQCTYTALVGFREWIFSEKSGALGRFAAATEYAFGTITQRTLTHPARMRLHYGHPDLFNKMFVMTRGGISKATRQLHLTEDVFCGCNHTLRGGRIRYKEFISCGKGRDMGFDSINGFNFKIAGGGGEWAISRESSRLGSRLDFFRLLMFYHSCIGFYINSWLTTQAAFWNIYALLVFNMAKASHMSDMLQRIYNVQQILQLGTLAMIPYIGQLILEMGIVKAVVIVMQQILTGSLFFYMFQQQTVAQSFMADMTYGSAKYVGTGRGFNIQALDFVKIFTLYTRSHLYYAFELLFMLVSMYCVKGCEVCNYGSLTWSGWLLGFVLIFAPLWFNPFSFDIAKVQVNFLAWQRWMHGDVDTMTGSNWYTWNAGQLEKLRNDNGNNTDEWMNLVYTILGCLPYILLAITAASRLDIVMPAAARFHPVFKSQIMVFIMATVAIWIFVYVTIQVRTYFTELADHKPYRIYRYIMTVSMFIFLVLWLALASRWYDGNGFTSILVILWANFQLLVAFHKFVTVAFSQDNAMRAFVDSFHYTVDQLIGYIMFILIAILSFLGVFSVLQMKILFNDAFAQTAGHARIARAMKDNKVGFDMRGAAGKPPRPPPRLAAAPPPPKLVAPAAAAPSTAAPKSNFDVKSLVTSEHRYM*
</t>
  </si>
  <si>
    <t>C_210052</t>
  </si>
  <si>
    <t xml:space="preserve">MASVISDEKRKEWRQYGLNLLMQSFGNSKFALKLAAVVDRAEDEAFKACSTDQAVYEATLRKKLDKSRDGISKMLQQHAHTAMAQQQQQQQHQQMQQRQPVPMVNQQPPQMMQVPQHMISQPQPPQVQQGYPMANVPVPVAGRALAPPPGFPGSAVGAVGAPGGQEAQSVYGGGGMGAGGMQVPGQQVPGMGMPTGAGVPMQGQHPGALQGQHAPNMGMAGGMPGQQVGYGGMPGQAPAHDPAAMAATAAAAVQQQQQQQQQHMNAAQAQYVQVMQQQQQQQQQAAAVAAAAVQQQQHQMAAARMASGATSPPPPGGDAVGLAAAAAAANARKPGMPGAQTAQASRPAAMQVPSPVPTAPAYTAPGAHMAAAAIPVPLQVAQLKTRQHVLRAQIEKYAKADDMKASRSRRILLEAYKRCTVEPGSAEAANYPISAPAAPVAIKQEPGVAAAGASAPAAGSSGTSRAAIVAAAAVQGAVRRSIKIPRPGQSKAGAGAAEGGGATAGVAAAGTAAAIQPKQEAETGAKPGVPAKLERSSDSASPAVDQVTRLLGLLAQPLPAATLRAHSSRGAADALNFDWDSLMPSLPAAACAQLTAAAAAATTGPPAGGPSSRPAICARTVSVCRVAGLSYEAARAPDGPGSSLHGQASVATAGGLEGMRTQSLGSRGTSCNSLTALGVARVAISLAAAAGTARRGAKRPAQDGTTDVDGDAAAQAATPELKRRRAALETVCAEAEEELKGAVSLRLLEGELCSVSGLEPDAWLVECAAVDLSGGGAAGASAMDGVAWGLS*
</t>
  </si>
  <si>
    <t>C_210053</t>
  </si>
  <si>
    <t xml:space="preserve">MAAREFGAAIFSPGLSDVLLYHRSEQEGWAFPFGFTNESDVHVVAAAAAVQHLIGVDIGDKISRGHWIEVEYPATGALVRLYVALGVRPQLTVPRPPAEGAIARWFPLHAILPPVNAILRGSGGSAAGAGGGSRKRHHQQGHAGGPAARGGTGRGGAGKQDAGDEDEEDGGEEEDEEHEAEEEEALGGQLLLEPGIAPFLAKLKALLDK*
</t>
  </si>
  <si>
    <t>C_210054</t>
  </si>
  <si>
    <t xml:space="preserve">MPGWELVLLLVATPAQRRWRPALPEPCYSLVVKKSARRPLVTASCILPHLGVQITPDMHVPGGMQAACQAAALAAMLWLEGALPADGGESVRVVPVGWPPLLSEARGESWEASQQARRAGARRELDSQRAGDGAGGAGGLAGSVTVGLRALQFRSSGSGANGGGGGSGGGTGGGSRAPGTKRPREDGAAATGGSQGPGEAAGGMVKNVVMELKELCDRKRWPQPQYNYTSGPGAAGGSSAGATAVVTLPAQAGLGEFSSGPQTNRKRAKEAAAAAALAQLSTLGLK*
</t>
  </si>
  <si>
    <t>C_210055</t>
  </si>
  <si>
    <t xml:space="preserve">MNYQTQRGGRVRLLALAPPETEFWHAEKGDALHATELALSLEKLNFQKLRDLHTVAQTVGDADATHFIEDYLLHEQSKDVKEAAVLVSQVRRAGRGHGVFHVDTLLAQEYGDKGAGGLDGNGAGPLAG*
</t>
  </si>
  <si>
    <t>C_210056</t>
  </si>
  <si>
    <t xml:space="preserve">MEVAAAAAVAAVAAVAEEGLAWPSGRLGEFAPVPADSSALVAAAAPACTSTLTPGAPKGVVCTARLLRREHRSSALTSASSVQSSLPRNTASAASIAHSASPAKSPARSSASAAATAAAIAAASSASARAPRTAPPPAHRRGSSSAPAAAPAAAAAMASAWSSPGSTATSSPSSSSSGCAVPSPAAAWASATLPPLLSGHRASVSPSWTCSSSAETASAGSSGTGSSGAAWMPLVMRSPAVTSLRTASTGSEAVTASVTCEDEAAEAARAAMPSFGGAAPIGSAALGVSASSCCGSSCRRAAASTSSSPDSTPPPPKPPAATPAAAVAPAPSPSSAARSRAHAGGHWAWGVTGEQWSISVNSAAARSSRQASMVGSSSRSSSPPASCSPASHGRSAAQCTSGTSTAIGGDGSAAAAAAAAAAAGSDGSCSSTSAVSPGSAISRSCDSRARRSKDARPLVLPLTSAGAASSAGSATLRFAASVSLSSKTPANEAWPSSGVAANSAGISMAVDSAALATLCTEPVRPSAGEAAPFGGASQEAAVVSNDTAARATNTAGCTGAEAPPAAAAPLPPEATCSAAAAATANAHAASSRGLTAGARPSARPLAGCSTSAASTRVSWESSATTGLACPADVGGAGTCSTQASAGGDPSVAKGLVSCRLTPGCTAQGSSGEPAADESALTDDPAAAAATAAAALSLGGGARNGAVRMGRSGLGGEARSRSSPSTAPTAAAGDDKSAAPTKRTCLSSLTAPSRASLPGEEAVTSVSSGSCSPVSAGGIGAASTLCADAATTGCEAPDTLRPAPIRAAAASARFRSAARAPVGVAPPAGDAASGVEGTDACLPASCSAARHLLATARRSARLPDAYTSSSSAPSAAPNDRPAAPLPIPASSSSLLSLSAPSPATPKMARMSSIESTTATPPAWRGPLMWPSAAAPVTEAPATGSGKLTLSRPALSRAKLSAPGPEAATAARPRGEEPVPASARAAATDAAAAALLVAAKAAAAAAVAATFICCAAALLSAASDDA
</t>
  </si>
  <si>
    <t>C_210057</t>
  </si>
  <si>
    <t xml:space="preserve">MNTTLGQAFEFPFVVSDNQLRTSAILNFVLGMVSLLVFVSLRGTLRSVGGVYQRRRVNIVTHRIHRGTNAAELSRTTISNLPAGHDILWLPAGVTYMVVGYCCWVLLCHCQDPGKLLLRIGTALPTASNFFLHYTLTRGLYSNWLRIAWPHLGHMAGGALRGLAGAALPRSLQDVWAAHSPPGYRFASFYNGILQHPPLSLAMAAPPAAVDPAVFMPPALREGCAGWYPESGKVWEQYGIPKPTLA*
</t>
  </si>
  <si>
    <t>C_210058</t>
  </si>
  <si>
    <t xml:space="preserve">MVPKGMHCRVGPQHASSSPCSSSDGRVGVMLVAAGPPSWMPIFRSRRWTCGPLPWGLSPSELPAPSASGGGPALLVLPWDASP*
</t>
  </si>
  <si>
    <t>C_210059</t>
  </si>
  <si>
    <t xml:space="preserve">MYLHLHCLVHRAAVAAAASSSSSSASGGGGSSDGGGAGRLSAFAAAAAAAPLHAGSVLTAVAVPLAAPLRGLQLARAYYSSPLAAAAAAAVAASCSSGAELFSDPDEQALWRPLLQPAFLDSLWCAMQHRRWRPLRLLPAAAAAGAPAAVPMSVPGAASTRAEGSGGGGSGGGGALGAYLRKGRMLVAADFEAVAPGVCRRAIEPELQAELGRCLALHGLPPLADMAAALDTLRQLPAWQQVRQLAAAAEAEAAAASARPGRT*
</t>
  </si>
  <si>
    <t>C_210060</t>
  </si>
  <si>
    <t xml:space="preserve">MRHASKYAHHITARVHQPPALRPATDLFLPAPPFQMFATVQSLPQLLSWTAPHIAASLPAPAHALYLHVATHLPSNRRSPLH
</t>
  </si>
  <si>
    <t>C_210061</t>
  </si>
  <si>
    <t xml:space="preserve">MTQFKAQWGRDVNSATNIRHALVEMLLGHKRPASLQTGGGSGGGGGGGGSSGGACAHLGSGGGGKGHVEEESAAPPKKRRKRAG*
</t>
  </si>
  <si>
    <t>C_210062</t>
  </si>
  <si>
    <t xml:space="preserve">MGGDSVTGLSASLSSGLSSLRQLVVAKLPKRWGGQGDYSDALGGALSSKDSLEYAFRVPADSAAGALLQRDADGVRAMAEAEERVLLVKLSARLQAASIAAGGLLLTSTQHDSCIAKLGVMQAVAVLAAAARYTSALRRAVHAQVEEAAAASRAATATAETGSSNSSISSLSVALRSDVGPESHEARIILPAPLGKPTAPATPGARVECRWTSKPTSTTSSTTTAAAGQSAEPEATATAAMAMPKPPVGVWTTLRLEQLPSPAAHWVRQEAMRNALARRLQQEGSAEAGAELAELAAAIEIEHAGMCGHCGWWQRAYQLAVRAVLAVAAVAALVVARGVLGLLLPARFAPEPAAMMAVGAAAPESRWQRAPAPTARAQHHYINNAAHDGGITSSAGHRATAVVKMSDPQLQHW*
</t>
  </si>
  <si>
    <t>C_210063</t>
  </si>
  <si>
    <t xml:space="preserve">MMVIESKQNPGRGRGGHDYDRDRDPGRDYDRRDRDRDRDHDRRDRDRDRGRDYDRRDRDLDYDRRDRDRDRDYDRGGSRSGGRDRDREYDRDRGAGRDGARSPDRDRGRDRIYDDRRGADERERTPRGGSQERPRERVRDEDRERPRERSPELEWDAPRRRDGGDYDEARGGGPVGGGGGGVNVPQSAADLDVDPDLVALDHDF*
</t>
  </si>
  <si>
    <t>C_210064</t>
  </si>
  <si>
    <t xml:space="preserve">MADLRALQEACLSDRRERDNWHSAFLTEQERRRAAEQRLAAESEAAAQLLQAVATHRSVQQAEVSAAVQYQATLLQLTALQTTHLETLQAHAAEAADLRQQLEAAREAAAATAAALEAERSRRQAEVEALEGQLAAARAAAAEEVAALHESYGSRVAGLEDFKNGLLADKAAAEDRAARERAAAQAEIEALRRERDAVTAKAQAAAAKAPTLAPGAAVPMAGQRSAAPWGGAAAKQQQQQQLMQGSHFQQPQSGPLGHTGVGAGNGTGGGMGGGGSSAGANIVWAAQHGQQQQQEPPHQTRQQQQRLAAPYQVRGGLQPPARPGGVGGGSGGTGQGPPSGAGGAIRGGPDGRRAAAGATTGASGGPGCRAASAYVPLT*
</t>
  </si>
  <si>
    <t>C_210065</t>
  </si>
  <si>
    <t xml:space="preserve">MLRSTLSRGNAASQRPVAASQRPALTKAAAALSAAKAMQHQSAAVPRLGGSARSVVAAAAAAAAADRFGEEEIAEVLAAIPPQHHATVFKLFWKLMAQIIAKNQALAAKADELTAMAKDYAAMAKDNATKTEQLYTTKQQLLFALSAAGVFNARSFVEYVANQWRQEQAGGSAKKRQDVFKDGLRTRPDLVLCLLRDVPSWTPASMTDEQKVESMAANLEAIMQDASNDVHSFNTASGLILHRDVHNRPTVASLSCIARSMGVPCHIKEEKEDNDATSA*
</t>
  </si>
  <si>
    <t>C_210066</t>
  </si>
  <si>
    <t xml:space="preserve">MRLALQQARRAAAADEVPVGAVLVAADGATVLAAGHNRVHRLRSPLAHAEMLCLAAGAARSRAWRLLGTTLYVTLEPCPMCAGALMQARVGRVVYGARQPRLGADGSWVQLFPQAAPAAVAGRQAGQQQQQQQQQQQRVGQAAAMQQAAIRLHHEMWRQL*
</t>
  </si>
  <si>
    <t>C_210067</t>
  </si>
  <si>
    <t xml:space="preserve">MQSLRAPAPFRAVKPASRSAFAPVRMPVATARQVAVFAKVNQWPDPEFIKETLEAFPDKGIATVEEARCLFSNGGYTWLDVRSELENEEVGKVKGSVNVPFVHLKRVYNPETQERDMKKTPNPDFVKQVEKRFPKKDTKLMVGCSNGKAYSIDALEALEDAGYENLCFVRGGYNAWFRIFDNKFARRNYGEYQERYDGYDQLSMGDSCGIHASGAGFDKVDKADRWSLPVY*
</t>
  </si>
  <si>
    <t>C_210068</t>
  </si>
  <si>
    <t xml:space="preserve">MEIPSSCSPPQIDFLGESTEGNLHLHLVDSLRKGKVGVINVFGMQQLDDIYDLPLAKLKAATQDYTLIHYDVNAWEGRAYEYGLETLRQQGVPXXXXXXXXXXXXXXXXXXXXXXXXXXXXXXXXXXXXXXXXXXXXXXXXXXXXXRHGDWDWGRPGNYNRRRKAEEGGARRRADGLRFDPDLVIRGLIMDKEFGNLIKVDRFGLVKRAMHGTRMLNWQEIRELYGREVVNLRNEGRWVFLNTLFSVSEAVMYMQMMSFAYDPVLPSGMRWRDLFDMVIVMARKPDFFNYNMSLYEVVTPDGLMRPVLGACKGGLYCGGSARMVEKALGVEGDDLLYVGDHIYTDAALAKINFSRLQAHTHGDPASFWTQHTPPPPPPPPQVAHGAGHSGAGAGDRRTGPGPPAPGRAQGADDEEGADW*
</t>
  </si>
  <si>
    <t>C_210069</t>
  </si>
  <si>
    <t xml:space="preserve">MLPTHVVCRGGAADVAELHALCADYCTRLGALAPPEQQRQQGVEAEAEAGAQGEGEEPSSSGRTFEEASAEAALQR*
</t>
  </si>
  <si>
    <t>C_210070</t>
  </si>
  <si>
    <t xml:space="preserve">MQMPSGPSGTDRRALLAAAGTSLEGHRLRLPPPGAAASACVSPSLLAAARVLAASTDQLRGLKALPPAQLKARLTAPLQTAAQDGASKEGAAATTLDAAALALLQKRVGELLAPAAACAARLRECGGHAPAIAAAAAEEQQRSTLQHFAGIYISGVVGILEAAQSFKSY*
</t>
  </si>
  <si>
    <t>C_210071</t>
  </si>
  <si>
    <t xml:space="preserve">MKSIRRRCYDALNVMLSAGLIERVAGGKGKKLIVWQGSSAPRASLSDTDTAQKRQEVERKRQQLQELERQHAALQALL
</t>
  </si>
  <si>
    <t>C_210072</t>
  </si>
  <si>
    <t xml:space="preserve">MILQVRAGCDVAVRASEDKRCVELEMADGEAFHMHDDQSILQQLMLQRREQAQAQAQAQAQEQAQAQEQAQEQARVQAQAQVQAQVQAQAQAHVQAQAQEQAPQANRLPVLTPALVGPLSDWRQSQQGQPQEQAQAAVVAAAALGAAAAEPEIAAAVGHIQQGDQVFPQQQQQQLAGAAAAGGAAAARPAAVAAAMAAAVTAAAEPACDPQPFQHLSQDWAAHMLRWRQESSSSPSGFGAVGASAAAEGATDTLPPLQQLPQSAAALQTAAPRLSESPMSATWPMQPAPATSGGGSSSGSGTGSFDYWGFGLGVGLTNAGGVTGAQASQPQLQLQQQLQQQQLQQPTATPHLHVRVHPNAHIGLNLQQPVYQLPMLPQLAYPQMPQPQLLQPQPHTLQLLPQPLQVHAPQAPLQELQQTWAGDGGCAGGAAATLADDELWLLASPLEDLCFSDGAAPGGGCYAEAGSRLSPLLPANANANAAATSLEFDRAQASCTGTAMGVAAGGGAWDGQSGTGSGSNSNSSGGAPGGTAADDWVATAAAAAGLLGDSGSGTAEWGGTAEWGGEGDGCDAYFASPAEPSSFFAAAD*
</t>
  </si>
  <si>
    <t>C_210073</t>
  </si>
  <si>
    <t xml:space="preserve">MMHVARLLRKSALRPAANLATRRFNVVSAQRFASSEARVPASGRRAFGGLSSTPAVWSAKRFNSSSSRAMTAEAAAVEAAVAPAVSVADNPLLADVSFPKFDQVKPEHVVPGVKHLLAQLHAEIDKWGVKDSPELRAAVEEVQPENVKLSLRLSQSKPLYQAFKALREGPAWSGLTAGQRRIVDNELRDFVLGGVALEGEAKERFNAIQQELTQLATKFSNNVLDATKILTLRGEKARLLGFSSFADLSMASKMADLSRAEALLEELRAASYGAALADRDEVQAYAASQGFQGELEWWDITFWAERLRESKYNISDEELRPYFALPTVLQGLWQLANRLFGVEVVPADGEAPVWHKDVRFFKVLKAGAAKAYFYFDPYSRPAEKRGGAWMAEVVGQSSLLAPPGQAVRLPVAHMVCNQMEPVGDKPSLMTFREVETLFHEFGHALQHMLTEVPEGMASGIRNIEWDAVELPSQFMENWAYDRATLYSFAKHYETGEPLPEELFSRLKAAKNYRSGTMMLRQLHFSCVDLELHSRFVPGQGKTVFDVDQEVASRTLVRQPLPEDRFLCTFSHIFAGGYAAGYYSYKWAEVLSADAFNAFEEAGLDDESAVRDTGARFRDTVLALGGSVPPAEVFKRFRGREPSTKPLLQHNGLLAAATA*
</t>
  </si>
  <si>
    <t>C_210074</t>
  </si>
  <si>
    <t xml:space="preserve">MPTTLRAQDSVCLLQLLADLRHLYSWRRLGVVHCDHRWRTDSAANAAFVVELATQRLGLEAEDVHVEVAAPGQARCERSAREWRYHVFSRVAAECGYGAVVTAHTSTDRRVQRLRYCTCNTGSCVCGGAGSGTAQPGASNSSSSKCSSSRNRTNSSIGGSGPVRLVRPLLQFAREETLAFVQQAGLPHFHDSTNDHNEHRRNRLRNEVMPQLRAGFNPRLDLALTRFMEVLEPEVEFVEDMAELAYGRVCRPEADVASRGHGGVAAAAPAQRAEEGGANSAEALDGRQEAACQEALKLSALRKLPLALQRRVLHSWLARELARRRRSLRAGPSAAAGVRAHMAADAASPDVAASGRPSGSASKCVEVGFDDVARCLKLLVGTTPQGAVSDQLCGGLVAVVDGEWLRLRAARELADWQQQVQAQRRKEQQERKQLRQQQQRQQLAMQTLRVRVARRLRESQEELEAMQAATAQQPEAGAGTDTHGLVMRYLQRLHRVQQELHELDELARDVLGSPSHEREQASLTN*
</t>
  </si>
  <si>
    <t>C_210075</t>
  </si>
  <si>
    <t xml:space="preserve">MCSLIRVDAILSEAFKVLDPIVAEVNGGYRFNDCEDKCLTWSDSSPRGIVRSERKVRQLNGGCALYLLPCWFAMLRKVEGLYLHPLGLEFYIDTSGEAAGCCGASKPSARSDYTKWYVDKIQYANRLWNNTAEIVAWYEANNRTTPGFNPWNPETEEDYRFSTFNPRTDTAPHLPPGGRPGPRLYEPAGKRYTVNGKHISWMGWDLNMGMRSTAGMRLWDVRFNGTRVAYEISLQEAAAAYGGDSTSSPFQASTFYFDSSWGMGPSHLSLVPGSDCPDTATYFDFSHLWDGHDVQMNENSACVFEMDMGLPLRRHHQHHTRPKFAASIKTYALVIRSISTVYNYDYQWDHVFYTDGTIEVKVQAFGYLQTVRHEVDSYSYKLSPDAGGTLHDHVVHWKVDLDVAGQSNSVMRSTIVPELVDTPWHPSVKTTWGKRLVRSIAETEHNATLLINPSTPTHMAVVNEDALNARGNPRGYRIDHKTYTYPLIPDDAWIMETANFMKYHVAVTEYKDDEPTSATIFDQATPKEPVVRFEDYIDGDSVRRKDLVAWVSAGTWHVPVAEDAPNTPSTAHAVGFVLRPFNYFDEDAALHTRDITIIRKDFETGEAAVVDTGMAAPRDCVPQAGLTAHAAANSFDSPTDDYYDE*
</t>
  </si>
  <si>
    <t>C_210076</t>
  </si>
  <si>
    <t xml:space="preserve">MDAEAEAGADAEAEAEADDLGPGSSSASVAGSASASGKKPGRRQTSAARAAAKAAAAAGAMAAAALAASLCRLAASAAASAAPAAGTGCPPASEASGEPSPEVLAAATEVLAAARRYALLLPPPPQPLSVFLPEPSPHQQAGKAPTKGPTAGQKGADSKAKGGRQAARGGAAGSGGGAASGGGSRRNAGAGAAGDGTLGCYEAEQSPPPELTEPNRSRSAKSQAAVIAA*
</t>
  </si>
  <si>
    <t xml:space="preserve">MESQGEFPSRGGQQDGRACAAAQMQWDPAGEQLAILPAGNTHVFIWLAGNKEVQKIESEFKTQEFSCMAWSRNGMYLGVATVKGNVMMYNARERKKTPLVGKHTKKIVAAAWNKDNIMALAGQDKTVTLTDGVTGDTIKTFHLKDVPMDLCVSDKKEDGYSRREENTYSLNINRKTLYIMQCTAEGDRPLELAFLDTYGPIMKHSWFGDGYILLGYKNGYVAVVSSHSREISEEVHSGKYLDTLTDVTYCASLGRVAMAGANCVRVLDANADYNEIKGDAVDLDANQAIEKVGWTKDGQVLTVGTHNGYMHSFLASLPMVYDFHGTRVLYLTSLLEMTLLDVSRRQTVARIELENEPAFCGLGPSHAAVGMNNQAAFYSLGEKVGKVVQRREYLGTITAIKLNETQAAVLTGGHVVVHPISVEAGHAPDELDVVIPGPGQPANITCVALTPTFVITGSRTGTLSYYLSPDVTPVNEFRHDDGGIVRLFPQATGARLVFEDDKGALHLFNPVNDHVVAVPYTGRAETVMWDTSDTNVMVIGDGTALHSFLYVPVSLTGPQVQDLGKQAVPATHTPLTVCNGVVGCRLKSGAMDNVTLESHKMLQPGDAVARAAPAKRFAAALKLYKLRDAVECAKQLRQVESWRTLALAALDVLDIDTAINAYREIGDASMVLSLERVRQHEDRNLLSAHIMVLLEKDYGQAQELFLRSSVPRAALEMRMDLKHWTDALKLAEQLDPDAIATICKEHGAMLEMTGEYSNAKSHYQQALDALAVSVGPAQPDLEAACKAGIARTTLQLGDLRQGRQLAMQLNSQTLFKECALILEGLQQLTEAAEMYERAGQFERAASIYIQTKNFAAAAPLMARISSSKLQLQFAKAKEAEGRWQEAAAAYEAAGDMDAVVRLCLERLSQPQRAYAIVRKTQSVEAANQLSRFCLQSQDFGGAVEFLLMAGQMDQAFDIAMGHNEMDTFARIVAASAKPVDYQRIAQYYESRGEYDKAADMWSKCDQAPRAVQLYLKVGTNPALEKAVQVVEQTRSHQLGVLVLDYVNEEKDGTTRDEFRFKLNIAMGQFAEAARDALEMARFEQEEGNYRVAHDKLFGTVKQLEALNTKPPGELLRALMLLHSYTLVKSLIAINDHTTAARMLVRVARNISKFPKHIVPILTSTVIECHRANLKKTAFEYASMLMRPEYRDQVAVKYKKKIELMVRKPEKDPEELEEPLADCPFCNMPGPETELQCISCQNILPFDLATGKRMVLSDWAECPGCKFPASASQFIRIISAEGRCPMCNDPVDLAHVRKVQDPLTKIKQQQAQQTNASGGGAS*
</t>
  </si>
  <si>
    <t xml:space="preserve">MPAQLADVEALQRQVHERDQLLAELRAEAAADRQAQQRTISELQAQIGELLGQVANLQAQLAAKTEAWEQHKRDLEAQARTQGRGRSGYGRQAGQILSRMAKTDWEGRRADHLLSLLHDRQGLLADNDGLRDGLAAAQAAAAAAERRAADAEARATELQRMHEYMMGKAESGLTERDSQAMRIRDLTTALAEARHQADTYRLQLQQRSQPAEELARDLKRLQADNRRLVALLAVVPEYRVLAGEVAGDHGCHYIPLEECLMARHLVEDLHPQLLDRPVGEVPGGLAGPGRLRDPDGADPALTVVLDEQYHWVPRKALETGAALMRRMMPALPMSQLLTLVAELNKVWRDREKARLAEVAAAHAAEIKRLIATFKQRAPYEAVVAGEKLNDLKRRLKAQAAQAAALAAAAKGDQKRSEDDSKAMLHAGLSTITDLSRQVARLNTRNKKLSSKAARKRAEAEARGQPVCSSCLDRLLLPASNEAAHYLGRALGVESQPPPDAPAYPSDSAAATAGTPGVAGGGGGDNSLPFQQYQLVAPSADSEGPYHEPRLYREPVHATPTLRSHAAAAAGGGGAEHHPAWRAPAAATVRVNVVQPPASPPPPPLSNMSVWRQREAAAAAAAAAGTPTRHSAYSAMATVASGVSLTGSAPSTTLLMEPTADGLSITAFNAPAQADAGAGLAGLEAAVPERSTASLSEWRSGPVPAGGNGAEPLTVQLQMGGPGASPGRQLLLSTGGTSGAGQGQQQQQGGGGGGSILAMQAQQRGTPVRVSVRFPRHDMPGGTGTATRAMQ*
</t>
  </si>
  <si>
    <t>C_210079</t>
  </si>
  <si>
    <t xml:space="preserve">MSAHTIAFAPLAAPSGRCHEKVVCGADYRPLVSGYKTEYPAEWAEHRICATTGHNALYACKHFKAGEVIMAFSYRSMCDYPTYLTVQVGEDKHIELSPAWLEHVNHSCEPNAIFNTTTFNFEALRDIEVGDELCFFYPSTEWAMDSPFQCKCGKPSCLGYIAGASQLTREQLSGRRLTDFIANKLDERDAGASSSSPCDSSQ*
</t>
  </si>
  <si>
    <t>C_210080</t>
  </si>
  <si>
    <t xml:space="preserve">MALDLSSLRAQLPGLANRPNFPSDLSVLLLDPDFKARQEVEAQLKENNYAVTPCSCSFEAAAHLQDADKHFDLLLADVRCMQQQSAEHKAVVQAAKSIPLVLMSESGAPNEVMLGIKLGAVDFLEKPLSPLKLKNIWQHLVRRMLSASAKAEKKAAAHTVREAANNNAAGSATASPEDSSSQGHAAHSAGFCGGESGSHASTSDQAQVKAALMDCDADMETSSMDCMEALTAGMARASAADSTMHADIPGAAGPCVSGDSPHLKCGRPHALKYKASRLSMPGNANLPGAAAGSGSGAAAGTSGGSGGSGAAATTTASVGAVGGGGGGSAGSSGAPKPAMGYPAGQMPALPSNIPGIAWGLPTNPLQISPKAPAGMSGLMASMPMGWPMGPMGPMPPPAAFFSMMMGGGASPSPSVSSMSMGGCPSGPLGAALTATNGSGGAAGAAGAGASMPPPHHHGSHQHGHGMHGSASCMTLPSMGAAAAAAVVAGGGALCMKRADSAPLPAISGGCISLGSGATTMTGMGMGMGGGGGGGMPVGASMDVLSGMGMGMAANAAGLMPPPPARPPAVPSSGGAGSGPGLSKAELFAGMGGAEGERGTMPPIGLSLKKSASLVDIISQTLKHSGALPAY*
</t>
  </si>
  <si>
    <t>C_210081</t>
  </si>
  <si>
    <t xml:space="preserve">MLLRTVATAAAVRGQAPAASRRAGSCAAPATAATSAAATALRARGAALLAAPQLRRGIFTRTGATGKDEQQAATAATGVGSGGGGAGTEAQQQSQQQQQQQQQTAMAPAMGGRGGELDMLSGTLLPSPFRRMADHMMQMQREMDDMLCTFAAPLLGPSAALSPTDPFMLDLFAEPTATALPLQPLSRRGGGAPSLAATAGGGGLAARLLGGGRLVPVVEVEERESEYVVTAEVPGFDKNEIKVSLSDDGVLTMTGTHAESSETAPTQPQPSAASGSEAPAAEQQQTVPTPQGIPGTSKRPSGAPSTGSSSYSRYSSFVRALRLPVGGVEPEGIKAATQHGVLTVTIPKKAQPVPKVREIPVA*
</t>
  </si>
  <si>
    <t>C_210082</t>
  </si>
  <si>
    <t xml:space="preserve">MLSAKTVTRQTGTAPADDTQTSDELEEDLEQSGEESSDVSSEEDGKEMRKLHRGARGRVQRAEANLNGMVEAYAARGVKGLRMKRLAGFALLVSLPSNPHPFVAYGGYLKNATGRKILAQFVRQANALQEVMAPQQLLIVPKKNGRRIRTLEAPSDFKRRWGRQAWAALESVLSRRVLQELVAS
</t>
  </si>
  <si>
    <t>C_210083</t>
  </si>
  <si>
    <t xml:space="preserve">MSAQYRARVGAHGGLPQLQHPRAASRDVDVFTPEAYEPTYCLYNNLNPRTMKRESGTLWGATLLVAGTTAGAGILALPAVTQESGFAATSGAMVGAAAFAMATGLLVAEVALNVVARYGSDNVTFTTMAEKTLGGTGASAATFLYIFHNYAILVAYVARAGQILAVAAGVPQLAAAALFSVGLGGMCYVTTPSQFDRVNGALLATYALTFAALLTIAGSEVDVPVLAAANWGAVPPTLPVLALAFVFHNVVPVVVHNLECDAGKLTAALDPLVLLQQSGGPVVAPLVQVFSFLAIATSFTGFVLAAVDFLPDAFKPLRDVPRAGRYALVCLPPILLSTASPGIFFASLDFAGTYGVMTLYGMMPAMMAWSSRYGSNTADSAAGAVGGIGGSEATTTAAAAAVTALAPEVQGAQKAAAGGGVEGARTVELVPGGQAVLLLTGGAAAAVIVSQWVM*
</t>
  </si>
  <si>
    <t>C_210084</t>
  </si>
  <si>
    <t xml:space="preserve">MPAAASSAAAPQAAVAAGSYYLQPPPQQQQPPQAVVPMAAAVASQPQLATLMVVLPDGTTAALPAGAQLQYIYNGGGGVVAAPAAGVAMAAPTVAPAVASTQAASGRGLPAQPPHAYGAPQNHYEQPHTYAPQPHYSDAAAAVAAPYDPRRGAAPGEPGCGQDPHRSAAQGASVHYSESGGGGYGSGSGGGYGGYDSGEGGGGLPSQLYSPTRGGGGGDDGGSRLAAAEAQQPWEHHRWGGELPPPPPRPMRPGTPPCASPTTTDAIRMKPGRRTAKARTRQAPAPARRPRAAGTTGSNPITARRRAVGAAVAAEAEAAAAHEEVWSEDEAERVDPAAAAADASTAAVVQRIEAMRLQRQQQQQLAKEQQQQEQQQQQQEEDEERKQQQQEEAPGLQATDTGLSEKEREQERLRALLKERLSKQQQDKQDKETGGGGGGGGAGGGACAVAKSVAGIAAAGPRAKLPAAGTPGKAPPVPAPAPAPVLVPGKPAAAIVLRPPPHLRPPPHLRPPPHLRRLCCRRSCCGQLGDAVPVAERAFVTYVPRSGIPAPQSPGGRHLVTCGYLGLALQRAGLAVTEQPQLRKAAVAAAVAAEMAVYRQVTSKAAYDTLVRRTKPELERLELPDALVRQLAAKYGSSSSGSSSGVQGKGGGGGPGAAVPATATGGAAAGAARVMAGTKRAAPPAIARITTAAAVAAAAGAAAAATAQAARLAPRPLLTHAGSTAAAGGAGAAAADVDPAPPASDALVDSLFDSSDEEGGPEEELDEDRPPQLQPQPQPHGRKPGPGQPRGLGPGQRRHKRARISSAPYRGPGAGEAGGAEADGQDAKIGNGVGSGSDSDGDSDNDSGNGGDGGGGGGGVALAATGVPPLATLYEGMFGSESEGSELEEESQEHEEREEEEEDLGARNAEDGEAAKAEEKEEGEEGQRFGTPAAAVAVAAAAVAAVPTPRPPPPPAGLPRFLEPGEVGEVGTEEWENSEPRRRLRDQVVAFVRATLDPLHRAGLLSRDAYRRAAAKSSERLMGSHAAATSADFLVREHAQVTKFIMKVVEREQQRDVELQQQQQ*
</t>
  </si>
  <si>
    <t>C_210085</t>
  </si>
  <si>
    <t xml:space="preserve">MKQRLCSRYRRSSDNWALRRRAK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AAAHAASEGGSGGEASAAAAAAAVAAEAAGALAEASRAAEVLLAAVLFNDAHVGPLAELFATLAQGPSPPAAGKAEGAGEAPQARASKPQQRPQQQPQQSQQDPEERAAAAAPLPGFGVAVGRNYHGQLLATLATAMAGGPAATATATATAGATAGAAASGGGGAATADADAGGMVVAGLPWLLRSFCRAAARLRRTLAADSAAAATATGNSSGAGGRGAEAGGRNTTTAAAAGGEDGEGAPPSQKALATAEFNCMAVLSYMLMMPPAVATTAAAAAAAAAAVAPGGAAAAGDGGRAAKRRKLSAAAAADSAAAAAGEAAGVSDAAATAAAGAGVRRLALGAVLATGRVAGAYRPTADVSGEQRAALAALTHSLLGEVRAEAAGAPAAWRRRRRPRRRFCSAAVRAFSELRQLSTLLESLGTALRALAGPGAGAAAAAGAPSVTGAAAAGKGKGKAKGAYATGGAAAASRDSAGAAAEAAALLVVRPEVVAAVRQAVAAAPTGQLSALVAWVAQDVAAWGEVVAAAAGSAAAAAADGDGDAQPAAAAAAAAAAANALTALLLASGRLYDGILWSVRLDLTTASAVGGALRRLLSVAAPPLVRGVREYARAVAAAAGEEQPDAAAAAAAAAAAALRLCTARLAALLRLYGSVVQANAVCSGLHPEVAVLPEQDIAAAMAVAGGSSGSAATAGTKRVPGGYLAAAILAAAQADAAGSAAARTGAAATTAVAAAVPVTQDAAEAAEEQVKKLRKALKKAAEAAGVGKLRGAAAEPLAALAALALPPLAAAIAAAAASGGIGSGGDGASAATAAAAAPWEVLELARAVYRCLCQRQQVLHERRMRRTSTCPLYGGPRGGRQQAAEAAADAANQQAAEAAAEAEEAELRLNACLLTAPFSPAAAATCGVSHSATAAAAAAAAGVRRSWDGAVASSWSDLLSLMHCVAPWASAAALAQVLRLALEAAAASSQCERRRRRRLLLLQPAAHGALRLVEFQALPGVRQELAAAWAGAAAAELGELLAAARAEAEAEAGSGSVGGVGGAAKGRRKSVVVEEG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EAFRDTVARSNRAQLAALLRLLLRQLGEALAAAAEAAAAALPPLQCLLVVLECVSGPRALPLLAKQGRAMASALTNTLVALAAQATLVASSSTTAAGGAAAAAVAA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RRGCCGGGNWPRRRRPRWRRRRRGRRRRQRAGQGVRAAVGREQQHRQRELAAR*
</t>
  </si>
  <si>
    <t>C_210086</t>
  </si>
  <si>
    <t xml:space="preserve">MASVLLQRSGAIARAIRSVTARKYTLPACSSLVASNDTTSNRLQLFPRLRCHSTTAGFDGGSVVEAVTGEQPGPSDLDPDDQELPEAAGPGPGSLRAGTAAQQPLPGGLYVIPTPIGNLQDITLRAADTLRRVHLLLAEDTRHTRKLLNFLGIRNVELMSCHEHNEKLRLSRVLQRLEAGEPVGLVSDAGMPGISDPGAVVIAAAVAAGVNVVALPGPCAFVTALVGSGLATDAFSFVGFLPPKSGARRRVLDSLAAVPGTLIMYAPPHGLAAVLADCVAVLGPSRRCCVAREISKLHEEYFRSTLEGAAKEFGEVREARGEIVLLVEGADAAAATAGGAAGSGAGGATGGGGGEGGGAPAVERVLRELLAAGTPVSSAVKEVVANLGANKKAAYALALRLSAEVQQPDKETR*
</t>
  </si>
  <si>
    <t>C_210087</t>
  </si>
  <si>
    <t xml:space="preserve">MAWSVAGLSQHCRCCGHISRAGGGAWPPSAGGSSSSGGGGSLLPPAARAMLQLQQHLQQEQRRQRQRSPEARPVPPQLQPHAAALAASAQHRPAHHLISGSSSGAAAARLAQTDNGNTNDAPLRDLMQQLQQLRHLPSESLKAVLAAANVSSTARGGDSSSSGSRGRGGEDAAAVSAQLSRHLATVAAAATSEREQQLQKQPELLMLRRHQPPGQQQVVQPRHQNEHSHLTSRWEQPQEQPPAQPRHRQLERLEQQVEQHQHQETVAARLALQRLQQQQQQQQQQQQQQYSQQHQQQQLFPSADAGGGLVLDLGAPADATTWSAAGGAASVAGAAAAPADVRVPQRSTSSTCSGSRGAAPAAVADLQQLMQLIRARGGFGALSLGQAAMTADSSASAAAYASPLEAAAILAAVEARGAAAVAGGELASSNRDERRGAAAGGRGSSRGSGSGSGGAPAAASPAAAATADQSLLQHPLAKLAQLQQQPLLQSRQRGEAASTAAPAPAATTAASLEGSVRTVGVSSSGGGRAAAGVAAADTLDQQAAGADLPRSPRTRGRGGGSSNAATDSSAAVADGTAAAVATVPPSDDGAGEPQGQQRQLRVELLLLPSPPAIAATAVGGDSSDADKQAEPAGAFCWELTAPSLAIDSQYYQTLFGAPESAATAEADASESHTCSMRICHNGAMLAEAFDGVQWEEVPQQEGVYSPVGSAAWARLARQLQGCFLQEFRWLDAAKTQLAAVTWDQPPPGCQLIGTRVVQLETAGSKQPTSIGAGRPDGAPRRAAPTPAQQRQQQQQGSPLCAAVVAGGAAAAGRGGKQRPDATAAAAAAVAAIVDRAAEEQEEDGAAWTAVGAHGGKRPVPAPAAGVWAEQQLGDQWRVEAKRIKLEPTLSTEAPQLGVPMDYDVGDQRRHQQQRGLGQQQQQLEAAGTDTGAAGSDAAAATSAAGDDAGTVEGVVAAAAGRSGSPQQRARSGGSTREPHSDGYHGSGSSGSSDDDAEDDDDMEALEAEQQELEREEHQWEQQRRQKQRQHDVLATGARAAVMAAGGTAPAAGGGGDSSSCSSRELAALLAMRTRVGGAAVTGAGAGALALEQPLLLRRLLPAMAPLPAGGDTSDAQRQLPSSLAAAALQRRSAPQEDESSEDPGPGGGSGQATHQQHRQPPKPLTLYRLSGTGDEPPIVVDANSCDAGGGFTRELSGAALLDDKQQLCRLVHIPLPGSLLEGGARGSQQLRQQMLRLLLQQQEQEEQQQQQAASRAAAAGAAGSVANAAAALLGLPAAAAVPQPHDTSARDPLVTTRSTTHDAIALAAVSEAGSVQEQLQQRLLRLLEQEQQRLPPDRPAPAVARSLGLPTAAAEAQPLDRLQQQQEGQGQGLMRSSLTAAAAADVPPRPPQLPAAVLQQLLLTAVSGQQPRQQQQQQQQQLGQGQQQRPAFTSGAAGGNDPAAATGSALAAAILGSRGISSSRDLSAEVANDSLRRPSGPAFDQQGGASGPAACAIHHASGSRQQLLQGVVSLGLSGRALGTMPPATDDAPGSLLQYQQAGRSTRGGSPAAGGQQQLQPPPFAAAGGAAAGTPVKRKLPDPALLVAQLHVGLGLVDPLNPFAAAGAGAVPEAGGALEAAAAAQEEVEELEEPTSELLIRTLPWISMHVARSWYPGSCEGPEYVPFPIIVAVELDGVLLSSRYPAHLKPYPCNNSVFVPGLPVKMVKGLLRVGWRRLRDRTLVLQVRTPSGPPMQGYKG*
</t>
  </si>
  <si>
    <t>C_210088</t>
  </si>
  <si>
    <t xml:space="preserve">MLRDGSTETFWQSDGLQPHLINVQFQRKVPLLELQMYVDYKLDESYTPSRVSVRAGHTYQDLKEVRVLELEEPSGWVVIPLTADDAPHEPLKAFYLQLAVLANHQNGRDTHIRQVKVFSARTDAQRLLPCSMTTPQMSMFSTVR*
</t>
  </si>
  <si>
    <t>C_210089</t>
  </si>
  <si>
    <t xml:space="preserve">MMAALEHAGSSLRRT*
</t>
  </si>
  <si>
    <t>C_210090</t>
  </si>
  <si>
    <t xml:space="preserve">MGQHGLFVAAAAAALLLISSVVHVEADNLVVTCGSTIKLQHVATKARLHSHQVAYSRGSQQQSVTGFPDGDDGNSLWLVQGPASEPCVPGAPLRKGSKLRMLHVSTRKWLHSHLYQSPLSNNQEVSAFGTDTQTDGGDNWVLEWEGKGKLWKQNTKVRFKHVDTNAYLYSHDAKYGNPIAGQFEVCAMASKNKNAEWVAAEGVYLPQPKKEGDADDDKEEL*
</t>
  </si>
  <si>
    <t>C_210091</t>
  </si>
  <si>
    <t xml:space="preserve">MGNLCSCVGEGQTNAAAASAQNGQAAPAKQAAPKKEPGPMDIIEQALAEAQRELDKNKGHDFNDKYKVSKLVGHGAFAKVMICSHKDTHEKFAVKTVQKNQEDPGKQREGILKEIAIMRMLCDHPNTIKLYEVFEDKESYHLILELCSGGELFDQIIAKGHFSEKDASEKMHCLLDFIAYAHSKNIIHRDLKPENILLSDKTQHAILKVIDFGTSDFCLDGQRLSQKFGTPYYVAPEVLKKDYDKSADIWSAGVIMFILLCGYPPFGGKTDAKILQRVQAGQYSFDGKEWEVVTEAAKDMIAHMLVMDIAKRATAKQLLQHRWFQVAATAPAAALGAHMVKRLRAFAGMSRMKRLALVVLARTLTDNDVKRLRELFVAMDTNNDGRIDSNDLHKALEKVGAAIDESEMQDLFHASDIDGSGQIDYEEFIAAMLDSNRVARRKEAVRKSFEELDKDGDGFITAEDLVKVMPRGSSIELAREMVNEVDKNNDGRVDYAEFEKMMQS*
</t>
  </si>
  <si>
    <t>C_210092</t>
  </si>
  <si>
    <t xml:space="preserve">MCLRSQRFLQICFAGGFTQLVVYRFTGPRLSWQGELEEAELTAKLSDFSSFFTLLYRLTVAPAGEVLARDVVQFMAGGALLLLASHSPYTPPPPAVAAAAVAALDPLAALPTAASIHLHLVRLADGVRVGGSRLEGELVDLSGRPASLGVCTHEDLICVLAVRSQVVHLLQVLRGGEEVLPVRCLGPHVREDDELVVRTADEAEERWRRQRAAEREAAAAAAAAAGRASSPAADLGGPPAAGGGGGGGAGGPGAPPGQFLMLFDLQTTRVVAFKSSTQADRVVEGYLRTVTAALPGPWAEALAPWDRCNYDEAMSGARAKMAPPAKTAAAATAAAAAAAAAPPAADGVVDRAAAARKLLQLLPPATAVSDLSPSPYLDPRMYNYDDRAISLNIPCFSKQR*
</t>
  </si>
  <si>
    <t>C_210093</t>
  </si>
  <si>
    <t xml:space="preserve">MLALHQDATSGALDRSGARGGDGDGADGAAMNGGSSATAGRSSTDPLRSQGSTPNYCKRLVTLREPVNNKELSLLQLLDAPVAQPGAVKQLLMLGNVDANICTGFLPALPPPPLAQDRKGIPALALALRWDHVELVELMLEAGATACAADLDGYTLMHYARSGAAVRLLVRQGAFVNAKAENWMTPLHVAAREGWVDAAQALLDAGADVSGRTLLHANRHTHERQEQRTPLHVAAVNGQFQIVRQLLAAGAAVDAAASRRETALHRAAAAGHTAVCRLLLTAGADPAVKNTVSGWLE*
</t>
  </si>
  <si>
    <t>C_210094</t>
  </si>
  <si>
    <t xml:space="preserve">MSCDCSITFNFSMKKQGDPHVRCVMWTLGLIVAGSIILFGALGSIQNECRNEDPTLLAGINGFSSVLSCKKLYRYYWFITSLAFVTAAYGLWVSATGALASSRGSVMGLLVVACLLTINMTEAFYGVMDVSKFENGTARDRSRTMYAGCIITAVFQALGIIVVGMEQGSVEAITAKPVVEKAAKKEIEVVAPVAAAAPIAEPASAAAEPAAEAPAVALTVQEEHKA*
</t>
  </si>
  <si>
    <t>C_210095</t>
  </si>
  <si>
    <t xml:space="preserve">MLSLPAVNLDSRLVAGVHQADLLYNRGAHYYWITSRTLKRAAMGKWFLGWSHSAAEGLVLLLRSPSRDEMAAAIAEGFQLKEEEEEEATDAGGGGAGSERLGDQEAAALDRSDGLLLPAGTGRAGRAQATRSLAALAYGGGDGDLLMPPPAPVVGGLDLAAGGGVGSMGAGSAGGLLAQESPSLRRQAGSGWRSGPGPEEDEVVSGAMAHDGSEQRGGGRGGSNGPGGQVAHSGDPRLLLQQQRGALPTGSGGGGGPRRGTPALSTGSGADRERSHSQLRGDAGGLLDHHRDLEQLLGGAASTGSGGAGPSWLGQGPSYRGQQQSSRSGGSAGSEGRGGGGGSGSVLISGGTAARYTNFEEVPGGSAFGTAVLNLQADAGGQELLPGLQGGHGGGGGGPLPSVSQQIGGGLGPGRPPGGAGAGANAAGGAGVGPGGTLMSQAGPAASIASTPSHAAPTQLTAGSAGMLQNLASGVLGGPASSPLRLPANVSELLPPEYLPAAVSVRYTLDGSLQADVFGCEIHRTRQGHCHLFNLPSALLEGRLQQDWMISEDGCLVLCLKTAPPGQGLLQTQGTHPGTGLGEKVSVRSNMVPGPKAAAAQAGAQGAGEAARGLPGPRGPNNPPSRTQPAAEAAAGRATELLPDASAALPPLGPGGGAAASAAAQRQQPESGAAAGAGTQGQGSGSGASGGDPGIVNATLPRKPDGKNPLFVARSTLESIYGPGPVQLPLPVIVRFQIGDELDPQVYLAEVVEAGAGQPQLLGTPADVLHGRILVGWGRMSIIGHKVLVPILEQREEPPQPAKAGVAATTGRPLSSDEASRLGATNGSGSGASGGSGASTQAPGGTPAASGALKSQPSHSVAAGFTAASGDMAKTRSPDTGVASMSGIPGGGGGGGGSTPAIRNLGQSPSAGGAAGGLLTGMPPPSAPPPLQPMLSGSMLPGVGSSKFPPTGSQALLNQGSNLLPAQASNLPLAGSSRPELAALNSRPSVALGARMSTPGLRAALSTPDLGGTGGGSPSGLLQTLASTSMPGPMHAPASRPPTAGGRPAGNTGWAHESGPAAGSGGGGLAAGLHAPSAFALSGPQLELAPSQQHPNQQLQQQQQQQDAGATAPSSRSGAPAASAAGNAAAPHRQEGQQPKTLAQFAAALGHVAMAARADGQTQPRLELDYSLGTAHRDGADNGGRSAGHGSARDGRGQARAQAQDAGQSNGAAMEEDMGARPPGARAVLRLLSAVEREPDT*
</t>
  </si>
  <si>
    <t>C_210096</t>
  </si>
  <si>
    <t xml:space="preserve">MQPHAAALCISSMSLCRARGLVAVARPRLDVAFALGPRPRPQRQGVSVKAGEVSLPYPKPEANDLDLGTCNVAAVVVDNQSDPKFTVLEIMAPDQPGLVRVLSWVLNGMQVRVHHGLLETNAEGMARDRLWVTDFRNRKLKNSSAESLGARLEDFMIMCGPSEAEHQTSWVCGAIEVSNDANPDFTQVVIRGEPTAHKPGYLLDLATALTSIGVSIQEAVIQGGPDVPAPELAVAEPGYDFVKSGRVFKFLLKGPAGGKMTADSVASLIFTLRLLEGKGTMPTVAPNMDALLKLGDKCRN*
</t>
  </si>
  <si>
    <t>C_210097</t>
  </si>
  <si>
    <t xml:space="preserve">MFVRHDRIQVDSDYTLEWDPQLLDPESESALRGLQHRPDVGRVRLRVVAEPLASTNPGENTDMVTDVGAEGGATDYSVAVGGAAHAGAGVATGCGRWGGGGGGGCDETDVWAVTGLDAPGAGSAADYEAQHAQRLRQAAASRGRRPPAQQHHQQQHQQHQQQLEQPATPVARAPHQRRAAPASDGVGHASARPQAQGEQQTQMQTQVQMQTQQAGDGGGSSGCGPGEEPASALVRRVFGRLAAPAVEGAAAGEGPVSALMRRVVCRVAGAAASGPVASLQPGVAAGDTTGEAAAEPAVAAVAVAAAVAWWLEGQL*
</t>
  </si>
  <si>
    <t>C_210098</t>
  </si>
  <si>
    <t xml:space="preserve">MEVITAVKAVKAAAASRGVKGVELGQLMACLASIPAEEYRAFILPIADDPEAVFAYVQLRYKAQAAPAVGARAPTAQQPYADMAMLKDALAEQMRPLMSKLQEVLADNAARHHHPNWADVRREWAMSTAAVPKQKKVL*
</t>
  </si>
  <si>
    <t>C_210099</t>
  </si>
  <si>
    <t xml:space="preserve">MNKQLLGRTCSGRRLPPARATGKPGDEEPENYEALRERFFRSGEGASSSNSPQQQQGPAKDADGANLLNVINPYELGRQTRKAFDDVWGQLSRVSSPTRSFIIDDVLEVGVGADAEFAAPQAAYTTVLVVGATGRVGRILVRKLLLRGYKVKALFRNRAGVGKDAIPDAVEVVEGDVGDMATCQKAVQGVSKVIFCAAARSVFTADLLRVEDRGVMNMVKAMQDELFRRSKRTGSKFSSAAKKELADFNSRFHQARWDVRFVGTPEDAAAAAEGRPSRDAGDAYGRVNVAEAVITDDNNLLFTGGD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GRTEMDQPPLDPSKLSTIAIRYENRRQGSSQVAALRAAKGLAATDMAALAAQQARDQRFSLEVDWIKAVPGGSEPDFVLVSCAGKSRPGIDPADLRKVIDAKRRGEENLRTSGLGYSIIRPGTLLDEPGGYRALVFDQGDRITESIAAADVADICLRALHEPEGRNKTFDVCYEYQADEDNAMYELVAHVPDKKNNYLRAAVASLAKNT*
</t>
  </si>
  <si>
    <t>C_210100</t>
  </si>
  <si>
    <t xml:space="preserve">MSAVQVRVEWQEGGGEDDTAAAAAAAAAAAAGGGGGGGSAPSSPQMTLSGDSMVVTSAGGGTAGAVASYSSRLARRPAASPNANLVAAAAEAAEAAAKAEAVCVGS*
</t>
  </si>
  <si>
    <t>C_210101</t>
  </si>
  <si>
    <t xml:space="preserve">PSGHTPRAPTCQTPVPPSSPQCRVPAAPCPPAHSRSSVRPCLARAEATPAVSGPPIACSLCSSTASPRIAAATIAPSATLHPRCRTAHSTASR
</t>
  </si>
  <si>
    <t>C_210102</t>
  </si>
  <si>
    <t xml:space="preserve">MAYSRLVLALSALALAGVVVNADVQLHADDDDAWLRKDFRRNMIAEAGNAAYKHETVHCDPKAVGSVAGCFDQNIPAVGNIDYKFGAPQVSYPTDGSPWGVHLTGPYPDGRTYLVSWYVGAPTIGASVMRPDVCGLKTYAAVRKAGAKGWTKHTGSVVNYLRAYTDPALVNGTYLSPQIHHVVLPHLDPNTFYYYQVADMNGQLMGEYRFKTLPGPGSKSVYPLRVGLIADVGQTVNSSDTRDHLMANKPQVVILVGDNSYADNYGALSPDDLDGSGTNQQRWDTYQQLWQPLFSTVPILNCAANHELETEGIPAVINNTTTSFSFPTNYPFQSYSARFPVPGTTSNFGDITQNLYYSTIIAGKVKLITMNNYVPFHKGTPQYQWAMKEFASVDRKMTPWLFVQFHAPPYHTYFTHYKEMDCFMSIWEDVFYEYGVDLVFNGHVHAYERTHPMYKYKPDSCGPIYITIGDGGNVEGPYRNFVDEINPNNNKTYCEALQTGGKSPVALAASNPSGWGPGYQRQAHAPGCPTVTFQVCYYNDIITRQPATSVDNGILVPSNMTAAGQPAMGFCQNSQPTWSAHRDPSFGHAILELQSDSVARFSWYKNLEGNQVSMDDVVLERLGACASRMPSSEMMMGRRMMSA*
</t>
  </si>
  <si>
    <t>C_210103</t>
  </si>
  <si>
    <t xml:space="preserve">MEAAAEAGDVELATRLVSVGAGHAALHGGLWKPAVEKGHAAFVEWLVADTQCPLPPLPWTSSNGGGTRGLPHAEYRVALSNGDLGVLRALWLLEQVAGASTSSGAVAAGGSAGAAGSACRWQSWELDRLYDSLCESPCRSLPVMAFAVKLAGLGGAAHAQQVWQAWEAILGVLERQRSDSAAEVLAPMLGLWAERLGYVAAEVDELDRSLNDLRQRFREEGFKLARPASDTLRQRVQDAAAALDAAANAASDLSGHMLDSVLAWAP*
</t>
  </si>
  <si>
    <t>C_210104</t>
  </si>
  <si>
    <t xml:space="preserve">MTSRWRSGLDPARPCPGGMSQLARLPPELQDRIAEALPPNEVACTLRLLSRTLAAHFRSHTAVQLSQPVPHHAFVRRFGRWSAVRSLPLAQRRKLIALTAASGSLENLRVVAGGPDVTQAVGTAGCALTAEVFAAAAGAGHMHICKELYNMGCPWDTSVLSAAARGGHVALLRCLCASRCKWSCLGPVLVAAAAGGNPAVVEAVMKLYGSDGHHHCYVAWSCKRLLQYFGKDEMWGEAQWDEDDKDARELVLRKKEDASSSQQQAQTQQEQEQLQQKEQEQEQQPQGPQQASAVTGPDSAAAVTASAAAATVQQQQQEPRKPREQQEPREQPQPQSQEHQQEHPPEPPRPTTRQRAQRPLRRLPRPPPPPATTTTAAAPV*
</t>
  </si>
  <si>
    <t>C_210105</t>
  </si>
  <si>
    <t xml:space="preserve">MLQPALASRMLLALRASASPFALAQHSSSLAAGQRLGASVASMSSNATPPPDANRMGTADLTDKYLPDPVDKVCHRQIQVVSPTAGFRDFGGKLRFSGQVSTVRCYENNPLVRKALEEPGMGRVLVVDGGASMRCALLGDMLAESGVKNGWAGIIVNGCIRDSADIAKMALGVKALGTHPLKSSKRDPGLRDVLVAFGGVAIAPGDWVYADADGILVSKEQLTL*
</t>
  </si>
  <si>
    <t>C_210106</t>
  </si>
  <si>
    <t xml:space="preserve">MPRSHFPFPTRGRWSLGREVPMPRAVRDAAAAEAAAGGGVGAFAAADCWALGEDSGFWAGGSGRGGGSGRGQGLRDTQSEGRQAGAAGEAAVEAAVEAAVGAEARQLLRDAFAEGDVLLVLNTPPTWPAVAAAAGSNGSSRGGGGSSKAFASARPGVLWPCYQVEPRGVSAPVSYPSTTRPGGADGRGSSRGGSISRASSSDGNGDGDTASVSWRVQEDDLYGRSLPRADFATRHDRAGAFVGQDNTAALVSSTSPVPSSRSGWSHTAVHLSQPVPHHAFVRRFGRWSAVRSLPLAQRRKLIALTAASGSLENLRVVAGGPGVTQAVGSAGCALTAEVFTAAAAAGHMHMCKELYSIGCPWDTNAVEAAARRGDVRLVRAIVLSGCHWDHSRALSAAAEGGSWEVLEELIHLHESGHLWTVGEWRDYNEDGETEEEEEEERGPDEKAGGGGEALLSPTPDWRAKAQWLLDRYTEAAAGGAGAAAAGDDGKAADDRPVLDWSLASVFVNPGYHQGLTLPSYTADALLERLSWARRSMICGAAQGGHVGTLQAFATEHQRALEAIGEQAVAEAAKAKRAERRARCKALGLIVSSEEGAQAEEGGAEEQAEEQQGEEQGQGQQEEPQEEADWFVEVERDAEEDAGASDGGGGGVSAQSSGPVWLPLAAKLAVKDTQLGVLRWLTAAYGAAAVLQADIWSSIEMCGHGNPVAILEFLSSQLGCPPGRLTYDQMLHAVAEEPEDVALRLLDWWRGQGEENDLQGMGQAAAEAGRVRVMVRLKASADARGGDGGLTPALLMMAVSNGHLPMTEWLLQNRCPLPMTAGSLLHKRLSFLVKEALDLDRAAATVDGKVQWRESLFRTSPDVGMLERLQASRKALKAAADTARACIARMKEGVWTWCLDELEAAGRKSAGQVEDEEIEEEEEAEEEEEEQG*
</t>
  </si>
  <si>
    <t>C_210107</t>
  </si>
  <si>
    <t xml:space="preserve">MRRIFGAKKEEAPKPTLDETTDRLNTRGDTADAKIRALDEQLAKYKEQIKKTRPGPAQDAIKRRALQVLKQRKLYESQREQLYQQQFNLEQTRFTVDSIKDTVTSVQALKEASKEMKTAFKKNKELDIGYIENMQDEMIDMMEPDLDLPAAPTKEAEPAAAEALKT*
</t>
  </si>
  <si>
    <t>C_210108</t>
  </si>
  <si>
    <t xml:space="preserve">MMLNQRTCRASARPFSSKQSSRSGRCTIVARAGAGPSGQPLQRAESATGLICRRQLLAALAGVSIASVVLPPSEASAADGASVVGPPEGNAFLLSATEVAALTSQEKLVLNLNRRIQTQNRVPVDFPGFIREGFDVKVLGEGYQVAPSGLIYKDFEEGTGPLPVDGQEVVFNYTGYNESGSVIDTSFRQGRPAQTRLGVNGMIPGFELGIKTMKPGGKRRIIVPPALGPPVGPSTFFSAKQCEVFDVELLAVRTCTRRQVMMFSDLVCE*
</t>
  </si>
  <si>
    <t>C_210109</t>
  </si>
  <si>
    <t xml:space="preserve">MSRQGRDVNSATNIRHALVEMLLGHKRPASLQTGGGGGSGGGGGSDSRGGSSSSSSSRGACAHLGSGGGGKGHEEEESAAPPKKRRKRAG*
</t>
  </si>
  <si>
    <t>C_210110</t>
  </si>
  <si>
    <t xml:space="preserve">MPRAAPRVVNNRDEDDDDEVESSASESEAEEEDLAAEDEAEDVGHDADEEEGEEQEEQEREEPRGGRAGGADGPASASGRGGVKQGGGRLKLSLAAGNDVCKVCGKRGHRAGFVGATYVDCPNKPCYLYISEDFGGVALHPVDVMSAADGGLLRQLTDTNLTTISPVNKPHPRRDVIISGSSRSLYCWAPVPPDDQQEEEGEAEGAGRQGAQAPGLAGRGGGSGSRSGGAGGAGLSTGAYGGGGAGGGARASRTFVSFDADPGGKAGAGAGGKKRKKGGGKEAAPDFDDDD*
</t>
  </si>
  <si>
    <t>C_210111</t>
  </si>
  <si>
    <t xml:space="preserve">MPLLSMFKALPAVAAAGALAAVSGAGYLLTQQQQLDYRQLRLVWEALHERAVMLALAPHLAHPLPILTPCYKWWEVPYYWAGLKAYDLVAGRRSLVLSRYVAPTEALGLFPTLAQKQPDTGRQLKGAPDAPDIIQPSSGAHVTLPAWYAGTHSNGLIIPKTKDGRVVFMIPFLGHVIAGTTDSRCAVTARPTASSQEVGFILEALQDYLDIQVRPSDVLSTWSGIRPLAADPRAKDTQNTVRDHVIIEESDGMITVSGGKWTTYRASLRPRTRAVVYAVRHEYCHTPEDFLARRTRLAFLDARAALSALPRVVDIMAAECGWDAARRSAMSAAARDYLSTYLPTPAAAPAAPEPAVAASAVAAAAPAPAA*
</t>
  </si>
  <si>
    <t>C_210112</t>
  </si>
  <si>
    <t xml:space="preserve">MRPHHHPCRPRHXXXXXXXXXXXXXXXXXXXXXXXXXXXXXXXXXXXXXXXXXXXXXXXXXXXXXXXXXXXXXXXXXXXXXXXXXXXXXXXXXXXXXXXXXXXXXXXXXXXXXXXXXXXXXXXXXXXXXXXXXXXXXXXXXXXXXXXXXXXXXXXXXXXXXXXXXXXAHASIAPAPVTDATQPSIPPATITQAASSTVPTSAFTRSSVSQAPFTKATVARSPIPQAPVTQAAVSRSPVSEATFTKATVSPPTFTKATVSPPTVTKATIS*
</t>
  </si>
  <si>
    <t>C_210113</t>
  </si>
  <si>
    <t xml:space="preserve">MAGTIDLDTGVTTGYVPGTAIGCSGPIMLEDGSIVYVGGEFGNSGSKPANVDGRFSTTVRVEWGRKGGHTCTPRRHLTHPRLRVHTHIQVLVVGGTADADKGPAYSYSELWDSNNPTAPTVPVAHPTGFAANMGLNYYPFMALLPNREILWWGNRGGSITSGDFPFDKIMDLPPLPSSYGPWHTMYPYTATVALHALRPNADGVYNTFSFTIFGGQNPVKVGPNTPACDKSARLDFTYCGASMTDICIVPGVNGDWQIEPMPGRRLLADAIVLPNERIFVHGGATTGYAGVTATGLKAANGAPVSLVYDPSKAEGARYQTTAPVLIMRSYHSTACLDVTGQIFSSGCDECALPVPAGYEGLIDPNPTGDFDYRLTMGTPAEIKDVDRPVITSAPDIIHRGGTFEVTYTYTGSGIKGVTLTTPCSSTHAIDMNQRVVVLPYTVNTATNTITVTAPPAAQHGVAARGEYVLWLLGDEVGQFGKTYSQGHWVTLKEA*
</t>
  </si>
  <si>
    <t>C_210114</t>
  </si>
  <si>
    <t xml:space="preserve">MAVQCHQGCTLHGVCNEELGRCDCPRTRAGAACEVQLTGEPLKQRCKSMGFSGISSCTSEKNTCPNNCLRRGTCVAGFCLCQPGFFGNDCGLSMVPAGPNGTRTPVVLSDRGYTPRAAGPRVYIYDLPPELTTWRNDDRLDRWTTRHFLEMLTATGARVGDPAAADWFYLPVRLRSSSDGHVLRRALEYVQAAQPWFNATGGKDHFVLAVGDMGRLESERGPLSANVTFVSHWGLYRSKAEQLQSPHWRASHRNATDIVLPVYLTLRKLQKFGILGSRHHPKFATVAPPDVRERNGPLFWFAGRVCQDSSPPRTDVWPNCPKAMGYSAMTRQAVYFHHWNRTGFAVLRGDKQYAKHMLTAKFCFGPMGGGHGQRQFQAALAGCVPVVIGDGVLEAWEPYLDWNDFGVRVAEADIPRLHTILGAIGPEEYARKVRSLRCAAQHMAFSSVTGAYMGESGRFDAFETLLAVLAARARHPDTPPELLRQADPPPAGGLRCVGAGDLAACPRPWA*
</t>
  </si>
  <si>
    <t>C_210115</t>
  </si>
  <si>
    <t xml:space="preserve">MILQRRPHTPPALAMLVPFLMFALLMLAGYPAAATRTAFALKRHEAQRAQQASLLVHSGRVLLQDELPPPSPDPPTTPSPGTPPSPPRPPLPPSPRPPPPSPKPPSPPPKPPPSPKPPSPSPPSPKPPKPPSPNPPRPPSPKPPLPPSPNPPLPPLPPGSPEPVVWRTLPNMPIALAEVSSAVLTDASGQRQLLVVGSGDKTDKTNRTLLLNLNTLVWTTGAPRPCLGDHMAAVTLDNTFYLIGGFVGDSICNMTQIYNPVLNMWTAGPPPPVITASGNAAAIGRAIYYCGGLRNATTFNANAPVTNCSRYDVDVGEWTVISNMPFGVHHAAGATDGSRFWIFGGRQAPGRGIGNSVNFTQVYDPAADVSLLVTYDPIANTWDLAPPGMALPRHGIYPVVSTGPAGATNVDGAPVAYLCGGGPQSKTAFTQYCDFMTLATDVV*
</t>
  </si>
  <si>
    <t>C_210116</t>
  </si>
  <si>
    <t xml:space="preserve">MAHPDFPDAESPTEIMLMRTAFWSYQCMFENKKRRCGTYLHPPYDCRWNELQERCMVGPDFLIPRFVEFLHCRDDATITPFWHRCYMIQVLTEDSSNCGQPDGDWARCWFFPARDDVEGEVDTCGPDEAGGVPDRDTYDSLVASMRNGTWERDWYGECPTADLVYTLASACPYPAGDQGDADCAADPSCVLTPSRPTEYGRCRLKDDLLWDAIFGAGSELFNMTNAAMAECAAASGSYDACMAAGSLAPEPGAAVPIDDSKFPDPNLTFIEEITDGAAGPGLRAGGLLLAVLLAASLALMQGVLIGDGWAR*
</t>
  </si>
  <si>
    <t>C_210117</t>
  </si>
  <si>
    <t xml:space="preserve">MQLQLRSLRQTRQGGAARVQPCTHSVRPVQFARRPQFSTDIKASATPTAPAGSKTVQPEKDVPGMSSFLDSLKWDKNNLVAVIVQHIDTGEVMMQAFADRAAISETLQTGLATFYSRSRGGRWCKGETSGHFINVFNVFTDCDRDSIIYLSDPIGPACHTGARTCWFKEVELQGQEGAAVSHAGAHDDGGDHVPRTTLLTLERTIAQRREAMKLPSGEXXXXXXXXXXXXXXXXXXXXSARRPASCVRRWRRTRAGSGRPVKWRTCCTTLWCCATCRAWRWRTCCGCCGNASRRAALRRRRRARPRPPNDGPLVGGLLSSGGANIGIVVGLCRGVVRRLVAVQRCRGRHK*
</t>
  </si>
  <si>
    <t>C_210118</t>
  </si>
  <si>
    <t xml:space="preserve">MGGGAGARGYTGVFSEDVARLYTAEIVLAISYLHSRGIVHRDLKPENVLLDNEGHVRLTDFGLAKGNMGCEQSRTNSFIGTMEYMAPEIIEAKGHGKAFLSTDSQSLLKGLLIRDPNKRLGAGADGSAAVKRHAFFKSINWAKLEARQIESKFKPTVTCNMDIGNFDKIWTDQPAVDSPCGTPTVASLGRFDGFTYVAPCFLGTEQGAAAMAGVAATGRRP*
</t>
  </si>
  <si>
    <t>C_210119</t>
  </si>
  <si>
    <t xml:space="preserve">MSAQVSGALNRVSLTHLLGLSQHGSQQAVAGGAAAAAGGGGGGSALPLQQPSQHGSTTGSAAAPLVGIVLRPNKHDRVNALAYVPPNQGARNGSVCVWWSAGMMLEYYSGNTGSTTGFQIEKTSLNVTAIGVDEAGNVWTGHAKGLVRVRPRQQWEFFWEDKMAFAPNAVKAIAFDEEGRAWVGDDAGRIKVMAFNEGRLESLAVLQRSPALLAKMRGGLEASRGLFGRRNCGNANSVQIASHSSTTSGHSSAAAVFAAANAAAGAAASLASAASNAASSSAGIGGMMSTSSARDSPAASGFAASGGAFSPGTGGGGGGGHHHSASVPPGLGAGVGVFGVATEGPVRCIFLRGGXXXXXXXXXXXXXXXXXXXXXXXXXXXXXXXXXXXXXXXXXXXXXXXXXXXXXXXXXXXXXXXXXXXXXXXXXXXXXXXXXXXXXXXXXXXXXXXXXXXXXXXXXXXXXXXXXXXXXXXXXXXXXXXXXXXXXXXXXXXXXXXXXXXXXXXXXXXXXXXXXXXXXXXXXXXXXXXXXXXXXXXXXXXXXXXXXXXXXXXXXXXXXXXXXXXXXXXXXXXXXXXXXXXXXXXXXXXXXXXXXXXXXXXXXXXXXXXXXXXXXXXXXXXXXXXXXXXKLQTVYADVRLIATGHQNGELHLFLQPSTAGGLPPGSNSASKASFGTLRPRTIIVQGLLAHTASFSSLFTGPQHSPGVDGRAGAGAAAATAGSLQLPSRHTSASVGDLSMSMASSGHYIRESDVRRLGSVTEPHHAYITAAAAAAAAGGGLPLTPSAAGLGSVLSGGHQGSGHTRSASRDSVLEGAAAGTITQQSSGNTTTPAMTAAADAGLAGGPQSSAGAPIGPSAAAMFPHFQTIDRSEISLKRLIGSGAYGKVWLAEWTGVQVAVKELYGLQGTNGGGGGDGDNDQGGGGGGSGGGGSNSSSTEYLALMNEVTLLANLSHPNIMRFLAMCLEPPLIVMQYYPHGSLFDLLARAHRGSAKAARELSWGKRLDMLKDVAAGMQYLHSRKPPIIHGDLRSPNLLLDLTIDHDRPRFHVKIADFGLARMLTGAGSVMVSKTTNPRWLAPEVIRNSSVGKAADVYSFAIIMWELLTWQQPYEDMMSVQVMFSTVTENNRPEVPPEADLPGSPGISLAAYRQLMERCWAADAASRPSFKDLVEGFQMMMQVEADAVRQNRAAQAAAAAAAGGPPAGAAGRRSRTPSETGGSAAGAMAGGSGSGGTPDRTPPAAYPGDAQSAFAAAGAAPGNIAAAAANAAAVGAAARRTAGPGVPSPFSAGPESVPEVVHPTPAMAQQQLQQQGLVAAGVAGAPPGAAGAAVPYGGSILPYYGMSPILEEQLSYGGSPGVGGGVVAGAAAAAAVANAAAAEQRLR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PRASGSPYESSPHPVPTSGAARPAHRRTPSGGVGAPLVGAHYHPHPHHHASPPTGVAFGSTTHRTRDLLGSTGGGGASGGXXXXXXXXXXXXXXXXXXXXXXXXXXXHSNLGAAAVAGGGLAASAAAAGGAGGGPTSSGHLSRLGITTSTTRPPASPRTYASGGVGSASLGSRSSHGGHPATSAAAAAYAASRIPSLAHGVAPGPASGAGTPTAAAAGAAAGEGLPPAGSASRTKPIPIKASSTSLSLDETNLRRLGLRTQYSHSPPAAGGGGMRLAPAASGGAVSGTRTGSIQGSGITSPATSTNLTTAGTATIASIAASAAAATAAAQHQQQQGHQQQHGGGGASASPFADAAGWDEDPARLSLPSTTELAHLGIGYGSVDNVGGSANGSQQLTCGSEVAFAGGGGRSEDGNGVGVSGLVVEASTAAGPPDPGTGGPGPSRLSAGGNVAFGGAFNAHDVAAHDVAVYGTGGGGAVAATAAAAGDSEALALPRAPPPIATSRRPANPPSPSLPHQQHQVMSPHPQQQQQPQHSASNARGAWVPPPLLASSTVAGAGSPFASAAFSAPFGRAGADDDDDGVAAHEREQGQRHGQEPDEESEPYVRSRSSLTIRPTLPPAPAGSTPVAPTRSSFDATRYAAAGYAAGYAAGAGAAASIGGGGSTRTSFEYNRNSYSPSWAQGAFGSIGVVMDGSGSYQRPASGASGGAASGAGTSGDAGATGGSLAVQFGIVGAAAAAAAVVTAAPLPAHRGGGGGGRTAHMPMPDLTRLPDGPEDDMPPPPVAVMQQLQQQYHHQQQQQQYQQAGAPGGSAGGGVGMGTSPASAHASPFAAQQGAASVPQAYRTNSPFAAAQPSGAPAGVGGSGAGVLAGPAAVRVAAAVAPSSPFRAVAASSPFAAASHATPFSAQHAQQHHQEQDPAEADEDAAIWQEGHP*
</t>
  </si>
  <si>
    <t>C_210120</t>
  </si>
  <si>
    <t xml:space="preserve">MASLPQLQPDAAMAHAAVSSQPLQPQPTAALALSSALSAGALTPVQQASVPLQSGQLPLLVAAGGSAASGSGVGSDTGIPRTPASSNGVVDGTGSSAGTGAVGNSPRLASAGVPVASESDSRTLLAEYWFRVGKLQGQQAQVLSEMDRLEKIAQRASGDVAANSRRSRRLLVEVYKRCRVEPGSAEAANYPICGNVVKLMRAADECLIKFIATKASARAAAAAPSPGLPEGGAAEPPPAFVCPITQDVMSDPVVAADGHTYERGMIEKWVRQGLGAGACWPGSSGPRSPMTNEPLPNTALVPNLALRSAIKEWQEQRERQRLQQQHQKQQRVQQQQQQQQQRLQQGQQGMQRTGSRQLPDVA*
</t>
  </si>
  <si>
    <t>C_210121</t>
  </si>
  <si>
    <t xml:space="preserve">MAPKKAKKEPEEEVLDQATLEQEAQRKESERLKELALDTGLLADEIGRVTTQLPLSRALVKANGKDIIKKSTNRKNRYLVVINVMLAPAVAGRLLVFSEAWWIGTAEENPEEHKLPMPPSLTTATEQGAGGAAGAGITDGAAAAGGSAGGGAAAPLHTVYDYAYGACAKPGEAGGPPKPSAAGGSIAASQDPAGAVPLSQLPTGGTQADDAAPPSSQRPRRTAARRAYRDSPSDDEDDEDGMGAIAEDDGEDGDGDVVMLGSQRRRGGGAAAASTPLEVGAGGGGAGGGGAGTAPRRAARTSALKRSYKELSDDEEGGGGCKDSGEEGDGEEAEEAEEEEDSEERGRNKAAKKRATPAAKTKAAATPRGQQPASGRKTPGTAAGKKAGPVITVDDDEEENGAAGGSQRPAARKPAAKKAPVIVLDDDDDDDDDDEQEEEEEEEDEDEDDQEAEEEGDEEGDDDDGEEEEEEEEEDGEGDGDSSEDGVEEADGGDGDEEEEEGTKSAPKRKPAAGAGARSRGGGTAAGRGGGRGGGRAGAAAARKPRSGGGGNKKKVVGSNSDGDDDDDDDEAVSEEEDEEEAGPSAKERKPPPAAAAKRSRGGGARGGGKVAAGGSAGKGKARKRKAAEESEEEEEEPSSEPDDDDDEDWSG*
</t>
  </si>
  <si>
    <t>C_210122</t>
  </si>
  <si>
    <t xml:space="preserve">MADFDDLSLGEQLAHFGGDVDAFTDYHNGVHDENYQPYEQPEEEAAPDVEDAPEAEEEGNEETE*
</t>
  </si>
  <si>
    <t>C_210123</t>
  </si>
  <si>
    <t xml:space="preserve">MEASCSSHCQGAATSRLGQRGWRMPPARVLRLRMQASMPVEIGKLEKQPIPVPKDYKPSVVPGSRTRPTPRLDAVQMIDRLQRTLPVYVREQFGSFYSSHMGGIVTDPALMMLPPDDQLVCKGHGVSEVVVLREGHIYLLDRHIQRLKESCEQVGIALPFEEASLKRILLDVAAASGRVNGVVRFWATPGRGGFSTVETGGAEPAFYALCLGDTYYMDRMEAWPAMLVSQPVTPTLTSNVPGNQHLLTSVTQLIAGEEGMKATLFTDEEGFVQHGSGFTVCILTNSDVLVYPPNAHVTPSITLERILEMIPAERARSPDDVVVREVQQRKLHISELQAAKEAFLVCTTYTVAPLASVDGAPIADGATGVTTLALHYMLDNDMRPPPPGVISDRHTSVPYGYLTGMRDQLV*
</t>
  </si>
  <si>
    <t>C_210124</t>
  </si>
  <si>
    <t xml:space="preserve">MANPAELGLEAYLEAMGVAHQRQAQYVAALQASVDEVARVRELLGRLPDKVRHRAMVPFGKHAFFPGELVHTNEFLVGLGCELQLEASAKQAAELLGRRQERAAAALARARLQLRELEARMQDLRMSLTTESGEGFMEIRQDWDEAEQLLQDAAAAKAGSRAAQAQEQVQERTGSSSSGDKAAGSGRGGAAAGAAAGADDEEEARIFARAGAAGKSAASAAKGRSGAAPLRKGFLLGGGGGGGKVKANGTAAPAPTAVAAAKAEAATLASATAAEAGVGSGGSGSSSPSAGEARRRRRVSFADGSAPGQEGGGDAGLLAAGPFARRSGSPSEGASARSSSNGGGEQAAAGGLRPALKQGTATATVQQQQQEQQHSSAEEFWGPVAGRGRGGPGVAAAVVEESHCDAAMAMARAREQAFSGQEPAPPKRMSKFKQQRAGMA*
</t>
  </si>
  <si>
    <t>C_210125</t>
  </si>
  <si>
    <t xml:space="preserve">MLTGTPEATRFGLSGDVPGARPLFSAAGSGSSGVWGGRGGRLPYVPSASEVCEDYLGVPGLDLAAEGGLSLVLTADPGDFSGTPEAHHIIANLKHKVVKPRSSSVCGGLYFGYLMGQPALVVTTGIGPTAAGLCTQELLTACGASATELIYFGTSGWSPQLGGVLNPPDCGGANPSKKVTRVGDVCISPVSVNWVCKKSTWTLQSQGFPNQCFRPREVAGPNATSLYGECLFATDNLDANLALADSLMAAARSVRGRAALPKRNDLVTDLEERYWGLMSEGTGLSYPPVSGEDMPLVWDYTQCAEVDGQFFFTGAPWEIKARDYAAQAISTALGYARPGSGLRDSVDATEVIAVSAMEGVGVAEALEKYHQLDSTPRRIPYTNVRTLSNWIHHPVGRKVSLGQSQSQAPGSTGAAAEWDIYREVPEDYVNGYAYAIATGSVTILSLFQQRCLAGLQLGAIAAADPGQGQLLAAALGRHGLGGLAMWAQQGGGGAAGAGAAAAGATGGAGEGRAGRGEGEGHVGAAAAAAAALGGRRGAAGEGSGVGGGAGAAWAEDLAKKARLCTFTVDYA*
</t>
  </si>
  <si>
    <t>C_210126</t>
  </si>
  <si>
    <t xml:space="preserve">MQLHPPHVLPDAEAAPAFVVEAWPALSLSCSACPTVNLSPPSPASPFAASAADGGGLLAAPAAAAASTAPAALAAPSRARRLLAPAPAEDAAAAAAAAAVTATARSAAVQELYGSSSSSRSAPACHQAAVGDGVPGPQPPAAVHVPVVAAAAAGAVDAAAVIINRRGSISLMPQQQRPSTATLQQQQQQQGGRGASQTLAAPRLTYEVVTADVEYSAAPATAAATAAGAGSPFSPPSPADMWGAAAAAASGGPQQGLLQPCLPPQAAVATAASPPAGMIIGSSANNSSSGDVPVAAAPGAAAAAAALPHSAAATAAAAAAADDAADAAGGGGGRAGRVRRPANAVYDELMPQRPLPPRSVLHLSMSAPAAMLHGVVSSQNAWGLSNFKVVRDIYQGYASTVHKAECLHSGEPVALKVYRLKGQSDFLRYQMMRELHIHARLAHDSMVHLIGAFQDGNKLVMVQEYMRGGTLARVREELGGRLSEFQAMHLVLVPLLRALAHLHARGIVHRDIKPANLLFTPNWRIKLCDFGVSICLSEERAVTRTGSKDYIHGAALILIGSSARTHAQEVTVCPLKSRVEDNKESEELAYTPAVDVWSLGVLLYELLLNPADRPTVRELRQHEWVIKSLEAPIKSP*
</t>
  </si>
  <si>
    <t>C_210127</t>
  </si>
  <si>
    <t xml:space="preserve">MSFCSGARCVSPAPADAACASALSALHGSGTARLGLAGTDAGAASGVEAKRLEVEVKGLEAAAAVLDGSDGPASRLGAGSEAHAELLDSALLLVVAADDQTTSLELKAVAALVLFLEAVAGMYLPLALRRLPHHQWWLSLLNCFSGGIFLAAGIVHLLPHCAEAQEALGPLPPPWLPRWLRPLLPPDYPLYLVLVVWGYCLVFWVERVLFDVHGEGHSHCQHSNVFSHSSYYKQLSHRQRAPPGGGAGSPGSRFAPRLLAITLHGGINGVSAVTGGAPAAGAAGGLPVGGGGSPEGGSPDGCSPCAGGSGGGGGEATGGVEGSTHGGAATGLGSAADDEQTPRRPQLRAKYGGVPLPPPAPPPQQQLPYNPAAATIPTPSVGCCNHHNHNNHNHNGQSGHNGHGHDGGVMGNGHAHGHSGASLSRSAPTPLLPAPPGPPPQQLQLQPGVPPLPAPIATIAELHEVVAAAAASGNTGGVAAGGAGGGDEDASSCHSEHSPRAVCICVEEVENAQVAPSSSAAALQSVGHAWSRHEPHGDGRGRHSRRGSMGGGGGSLGGTPRGLSRAGSASGLRSPLLPPPSLPLQAAGGGGLGGGGGDPRLAMLLLLQNQHRHSAAAAPGCGQPCGHDHAHTDPQRPRSRRHSLDPNYSHSHSHGHGQGCGHAHDYGCGDNPNHGGHQGHSHHHCCHLDHDSHGSHASQGRPQQHSQQQLMRNGSGTQSHGHGHHGHHGHGHGHAHGIRPRFRFMHGVVLLVALALHTMLEVTRYVGPFCLVAPASILLGVYVGAVAPALSLLFSCFATGTFIYVGASEVIMEEFEGEMRADRRDISTHTARYAKFGAVLVAVAAVAASGLLPEHHH*
</t>
  </si>
  <si>
    <t>C_210128</t>
  </si>
  <si>
    <t xml:space="preserve">MPFFDKPEWIQHAGGVSIMGVDLDPSGVRMATCGSDNRIRIWAMRPVLSEVAEQDPAVPKQLAVLCDALTPINAIRFAPSSQLLAAGTDDSEGLVYELREGRGSAVFGSGESANIENWRLRIKLRGHASNVLDVAWAPDSRRLATCSVDNKVKVWDTTNGHCLRTLEGHVGHVKGVAWDPFDFFLASQGDREAIVWRLEDGSQVAIIREPFEKAPIVSFGLRPGWSPDGQTLALPNGYDKGMHTVPLIKRNSWVPGEFCLVGHKGPVTAIRYNPHLYTPAHKPGAAPTSPDDEAAGSIITAGSTDKTFSIWAPCAGDEPLAVARGFFGGMVNDVAWSADGRVMVVAAYDGSVATALFADGELGKRVPQAEVEALLAQLYGDPALRAGAAGREGGGGMGLGGRGGHSGLAAAPELMALEARARAEVEREERLNSRLRADGAAAAAAGAGAVVGAGTSGAAGPAAAGAAGLRPPLGAATGLARAAMPPTAPAAARVPLAVTQNGVGSAGRGAGVGSNSPAKAGAGGARGGPAGTSGRDADQPPAKRIAVQPVGSAATAMGARAGAATAATTATAPPGVAAGAGAGAGGHGAGGGSAAASPVLVPVEALHAHFSFLIHAQPGSTGEGQVELQALNTGRDARGRPAGELLCLVGGQRCWGDSVQGAVVALAGSSRLAAAATSNGDLMIYSSAGRRLFPPIRLGWPAAFLTVAPGSSLLLALLTDGSLKLWDFGAGECLLESSVAPLLLPPGAGVPGLAAAVAAAQPPVLKVTAVRITASGAPLVVLSNAHAYVHHGGLRTWVRVADDAFPASAFTTNLTSAATGELSKLQAAVAQRRHPADVMTTSALHAARPAAAARSEQAVLEHNLASAAALQSPAEWRLWLITYVRRLAADEDESRLRDLISELLGPLRWTPATHAAAAAGSSRAGGANAPAAAAAAAATSSSWEPALGSSVSGGRWAPVFLGFDKRRLLREVVLKEVARNRSYQQLVAEVLEQLKQVDAAAAAAAAVQQPHARGQADGVNAPAGDGAAAPAGAASSQPMVMG*
</t>
  </si>
  <si>
    <t>C_210129</t>
  </si>
  <si>
    <t xml:space="preserve">MAEGPVNVVLGAGGRTGLECVKRLVDVSDIPTRAVVRDPSKLESILAKSAKLQIVKGDVGNEASLREVLKGARGVIFAAAGRGYWSAADVDFKGVERAAAVCKEVGAQRLVLVSSMLVTKKNWLNPVRLLLNNIRWGLMDNKLKGEDALRASGQPYTVVRPSGLASGLPGDVTFVTGQGDTMAAGSTINRADLAAVCAEALTNPGARNVTFEIVAREGAPPGGYEAQLKSMWASLQQDA*
</t>
  </si>
  <si>
    <t>C_210130</t>
  </si>
  <si>
    <t xml:space="preserve">MHQSWTGAVAVYLPKPPRGGLYPAIATAGLLGAGTGGGAGAAAAPSLARTQQLPLPLAPARSQLRGTWALSKGTATLTAALSEEGRGEFDLRVQLDGTTLWHQDVFRGAATVRLLAPPPPPPQQQQLAAAAAAALGPPNAAAPPHAQPGSQALPAAAEPAAGGGGSSTGAGGGRGSGGGTVPWMLLLLPRRADAAAATAPADGNGGAGAVGVAGAKDSAATAPASLAVAAEHAAGLPSTTSPAQPAACSPPAMVFRFNGPGEGRAFQSLLHAASRAREVLMQRAVDAATAAASAATAAAAAAVAARAPAAEAAALAQEQRQEAASGGNCAVEAVGPGGGGAGAGGAGAATADDMAAQAAGMSRQDIQAAIECHSQTQALLTFHVIALQRFLLEPDFQALVMRVEEVWDEMEAAAEAQVAAAAATDGAPEEALQMDGAGADAGHS*
</t>
  </si>
  <si>
    <t>C_210131</t>
  </si>
  <si>
    <t xml:space="preserve">MAAAQTPPLPVVDPVSNYEKLHRIGEGTYGVVYKARDRTTGEIVALKRVRFDRSRDGVPVTSVRELRVLQACHHPNIVQLKKVVTGSQADSVFLVFEYCDHDLGRLLDSMTPPGGGGGSGGAGRRPFSISEVKGLMRQLLEAVSFLHDHWIVHRDIKLSNLLYTHTGHLKLCDFGLARFFSPFVAKDRTPNVVTLWYRAPEVLLGSEEYDESIDLWSCGAILAELLTGEPLFPAASEAEALNMMANLLGAPGERIWPGMSALPNAAKFVFPAQPYNFLRRHMTASCSAGGGGLSEAGLALLNGLLTYDPARRITARQALRHEWFPGKAVPQAAR*
</t>
  </si>
  <si>
    <t>C_210132</t>
  </si>
  <si>
    <t xml:space="preserve">MANTGAAAGPAGASAAAAAPGPHADWYRPAATATATAPDLAAQHQQAQPQQTQQLQAQQAHLAAAMPGQGYMMPPQMAAELLQAAAAMQAGPQHPHQQLQPGQHPQHYMPSATSAAHQFMAAAAAAAPGPVLLMPQPTGIQVDPHGALRLVMMAGGAAPASGPGPSPAGGSAAAGGAPVGDQGHSQAAAQQQGSGPSSIPPPNGAAAAAGGASGGGQRQVQGHGGAGTGGMGHRMDGGGAGAGGMGSSQQGQQQQQQRPPQQQQGYSQQEHWQPQQHQQLQQQRDQHDQPQQQGHGQQQQQQQQQGQGQGVSVMPVVDALALMQGASQFGAGPAALQLQVEAQASGQLQQRPDGRWRPPQDNPERDGRDRPRDYRARSRSRSHRSRDRTRERSRGKSRSRSRSRGRPDRPRERSRDRSRDRDRERDDGRGRERGSSRDRRREDLSDRRRGASASAGGAATEPARAPSKSAGAGTAGAAGTSKPAGAGGSTAAATTTAATTTAAAAAAAASPASGAAAEAXXXXXXXXXXXXXXXXXXXXXXXXXXXXXXXXXXXXXXXXXXXXXXXXXXXXXXXXXXHAAALASAAAQAEAAAVKAEEAARAEVAKAAGAAAGDELGEEARQPGNLAFLLERGVRMLFPLRRDPEQALLRTAAEVLLVDAAADDRVASIFRGEVRLVRHQMHSAALLNHGRMRAAVAALGGGPGGSGSAVLRKYGECFEFLEIVQDTNPSNKQTLVRFKAEKLPNYGKIVAGLRWVIDSMLPPSGGGGGGGGGDKEKGSESSRGGGGSSGRGERGGGSGKGAREPSPAVNTSVNATGGTAAAVPGLSRLLKADPESPQEREALRSAALTCLTAKDPRSLMTASVDTVLKSLPAHLQRNYGTASKLLELVQGHPFFYIPKRPGSGAPAVDGYYTLVRLNTNLLFELRHLLKRLELDAKLRAREAAAGGGGGGGGGGRGKAGGREAEEAPPPELEDYWLVARWIKPHDRPPSK*
</t>
  </si>
  <si>
    <t>C_210133</t>
  </si>
  <si>
    <t xml:space="preserve">GPRANGAAAGWGKAQGGGHRRLGQRQHWPRRLRQQVRQGPKPGAAASAGGQVRPPGGLRRRILHQPGPRRQLGYKHAARADGDAGWQTAACSPATCWRRWRCRAWRRRWRRCRAWRRRWRRRWHRAYRRQQQRPRRWARWWRRHGRPWAQRQWRRAGSEQRGQARPRGGGQRGAAFKAAPARRLRPAGVVW*
</t>
  </si>
  <si>
    <t>C_210134</t>
  </si>
  <si>
    <t xml:space="preserve">PAPPPAPAAPWPPPPPGSGAAGVTAAGRRPRAAPRGSGRPSPRRPRPPAPARAAPAAPPARSHATAAAAQQPYSCLPAPPLLRPSPAAAVPDAQPTPPPLGDPARPAAGLQPPFESTGSTNLHPCKPSKTTPHAGQTRPALTRSSSPTHPTAGPGRTPSKTTPHAGQTRPALTRSSSPTHPTAGPGRTVRPPSPGGRKWPRTAADCCCRRRR
</t>
  </si>
  <si>
    <t>C_210135</t>
  </si>
  <si>
    <t xml:space="preserve">MLQGLIYYHGGHYTYEPDLCVLRRLGRDEAQACMADVGPVLFAGDSVTRYQFMTFMHFLASGKYQHPFDGSQSLSDATEHWQTKLLNQYDQLWAHAGDQVEEHGSSGSGLHYTHNRSAHLERAHLSLRLQADTSRKAHLYYYYLGRGLDEITGAIKWAMGQRQDWRYLIVNVCAHYEKNRMGDISGDVIAAVQWAHETYTAAFAEAGTQLVWKSCTTPQDNVLLVLQVLRILIVKVCRRHRGLRGNEDASG*
</t>
  </si>
  <si>
    <t>C_210136</t>
  </si>
  <si>
    <t xml:space="preserve">MSKLPGSAGGKKGGGLDPTEALLAQLLTQRAMLLQEQVQNEGVTAFLRRPPVRGRLNERFLQNTLRDVRTANKRAEEAEMWELREAQQERQEREAERRSRSPAVAGEEPLRTRQRREDEGQEAEGDARPRTRERRSERPSSRRDSGGGSSTSEPGGSGSTSSSSTTSSGAGRDGARPSASGGASGDGDGNGDGDEDAGSDGYGSRREAEDACAARRRNRAGRSSSPPPGDRERTRSDASLDRMRSDADGKGAGPSDADADAGGGDDGPYMMTDEEIAEMLGRYRVRGRGGVGSKADAVGPDPEFADAGGEVGGGFGGSPADAARAKRGPSAPAWLKAAAATQQVLGRLGLPVLGPTPEALVALQRQLAERQLAALEGLEQQHRSKKNRKDKTRKDKETDADSRKRKKSKKGKEKGREKEKEKKKGKDKAKGRTKERKWSE*
</t>
  </si>
  <si>
    <t>C_210137</t>
  </si>
  <si>
    <t xml:space="preserve">DPQQAALCSVVLEFLEVAVHTVLFTRGIYHKDAFERVRAFNTYCRRSRHPELNSYISSTISRLRPLIESGHLRELAVLVFDSRSSVVERVSFCTQVRAQQAQGAVDVDALEAGLGSALLKLQFIDSLLKPLP
</t>
  </si>
  <si>
    <t>C_210138</t>
  </si>
  <si>
    <t xml:space="preserve">MPRGVRPSRFVDLMQIMGCVPWVFLGDYVDRTPYGFEVMLLLYSLKIKWPDRIFLLRGNHELESINTAYGFKQELEEKWGLQYGTSLYNAFNDSFAYMPLAGIAIPPGYEGEVPTFITYEDSRQQSDSPRKQQMQLPKYIPDRYLMMHGGIGRLEWLSEIAAVKRPLRTDYEYGGVLTDVVSPQH*
</t>
  </si>
  <si>
    <t>C_210139</t>
  </si>
  <si>
    <t xml:space="preserve">MADQQGHGAGGGEQQRQPAAAVAAAGVQQAGGSQGLGGPAGVTGNRRPLEEQQEEVVAAAGPAAKRRRYQSQCVCLGELQVVLKLMVRTRDGDVQPIDLLEAYNSDQHPYHQLARAMISQIYTYMLARNTFYGFISCYLATWLVYCPPNRRDLLYISVVFLSTTTASVRAPAPGCDARSTAATACGALAFLQWLALRNAPRHPHQLQQPTGLQGPAADGGSGGSSTSGSDITDELDAGGQSGSGHLYSPSSRSLAAAEETSFGSYAQPRGGQDLRWAAALAAHPASPMEMGQQLPVKAAAAVAPADTSTAAVRQRPSRVLLRFQEELGAGSHGRVLAGTCDGVDCVIKLLGPDRSGLAAYEREVAVYTALEGLQGLHVPELLAWGDVDWGVRFLAVRRVAGGQPLSRLPRPIPAAVVAAARRVLEAVQAACPGFVHGDLRLSNMLAVQAGPPQPQPPLAAGAASAGGNVGFAGGEGGGGGGEGGRQATGTQPHCVLLDFGWSRLDGDAEQQRQELEDLQQLLAAATAVQQQR*
</t>
  </si>
  <si>
    <t>C_210140</t>
  </si>
  <si>
    <t xml:space="preserve">MLTYERAGGGSGGGGGGNDGGSSGGGGGGGGSNSPRLFEAICDHQDSADVLYGRDLR*
</t>
  </si>
  <si>
    <t>C_210141</t>
  </si>
  <si>
    <t xml:space="preserve">MLLLRWHYHQYLTIRQHYLRKGDANLNVWRTLYHDNPRGVGKEKALSDAERVRGFLANVPLLKALLPTGVNVHADATEPGMRAPSATSSDDDGEDTFAAADDGVGGSPTGARHSPIRALHATHSRLQVGTGGLARLSGKRPPAVVTDLGSATAPGASAHARRRASATAGHWGGGLSHGSLAVAVSAGGSPPGVDGWLASAQQLVSQGALSVGYSSKAPALETVQSGKEAGPAADAGQPIAEADESGTAGADPAAAAAAGEIGFGYGDVCSSEVMLEMLPETPSATASSGMHAGRHGSATGRRSSATGRRSASSTGGCAFPVSTSAVDNAGADVDMEAGGRAGGVAGVGASAHGCRKGDDSDSGDDGKSTDGAINRAGSAALTAPSGPSMTRASLSGSSGSMLDFLRWWEPPARVRAALSTDVSRRHVHAASRSRHTSGGDDSHDEGVVTGVPLRVLGVHRSNTEGELEGNDEDWTGAAGAGEFMVSRSRPSVSYRKTVNAVYPDGTWEAVLAQHYAVLVTDVKELPPRKRKDTNKKNDDAANDEGHEATVDLGAHSDMAKSAEGAAAVAVAVTDAASRQPSSVRPTPKHRSSFLPSCLISGGGGGSIGGAGTGFAAGSFGSGGAGVGASAYGVVHAAQHHGPGALGAVAGPGGHGTPRQLSQQQLQQGAASGSQHSLAAAAAANAGAASAAGGVAGHAESGVPLPPLVLPSIDEQPSLTVSPNGTGIGASAGVALTPPRQHNTAGGSEGGPVPRLSFNGSLGGAGTAGAVAAVGSGSVGKGKSPRASAVALSRATRFGSSKPKFMQLLEQMAEQANERSTSGPHSRDQQHPQRPGSADPAGRARASPHVLASPAHTAGHPSGPSSRASSGRGMAGSAAEGGARSSSLKSLGVGGGSGSAEHHGAQAPAASRLGPGGSLPRGPGPVAEAAEAELEPEPVNAASYARTHASAQGAPGAPEGAAEEAARAEAGQAGSAAAPVAVAVDGSRDVSGSSAQFKDAVSHASSLRRRRTGADNANDEVEDGANGLNRASGSSVARSRRTIASDVSGSGRSQGSSAAAADASARALARWDFVREAILDGRVTELPYRMRYSVVSATFARMFPDEFDRAIPVINHKEVDLLLMRADQHMAQYEYAKAWERHNAGKELIGRTGFLGLTGDKVRLKHYHLQQVKKIMEEVRVARQRAFDTQHTPSWFVFFRTQRAAAVAAQCVLHAEDNRQFRVHPAPGPEEVNWSALWSDYRSRDLRRNLTRPLSILVVLFPIGIFTGGLMQLDYLLCPQHKCDELKQTDPTAWEEQCNNDGRQQITWDWYCLQSDPVSQLLRRLVVGWLPALLINLWQGMVLPLVFTLVVQASRQARSLSEADRSVAKYIFYFDVFNVFLGGVVGSTIIQGVNSAVNAGPGEIFKLVGTYLPTSSNFFISLVMFRALVAVPLRMLWPHIGIRMYLLRRYLRFRCWTTKREKAFLMAPVSPRYGFEVGMVLLIFLIAFAFAVVSPILLPMALVFFAMAWLFWRWALLYVYVRKYEGGGTMWPFIFARVMVCMAIFPLFTACVFVTKEAYIQAILLFVTVPPMLIRFNSFCYYRYELGLRASIPLEAAVTGPHARVDPWVYMPPPLLTQLAGWNTDWPKAWQGWNMPLMYV*
</t>
  </si>
  <si>
    <t>C_210142</t>
  </si>
  <si>
    <t xml:space="preserve">MSADDLGGGGFSFPVLDQPAEAPKKIPLTAFSTVTDRSGSAAKSPEAPVPITDKPARSKVPLEKGYSQVDWLKLSKSGADLNGLSGGSLRRDITLEEVKKHSTLEDAWMVLRGKVYNISPYLRFHPGGVPILMKAAGKDGTALFSKYHPWVNADALLEKCLVGLLAPAPEAGAEAQAKPASS*
</t>
  </si>
  <si>
    <t>C_210143</t>
  </si>
  <si>
    <t xml:space="preserve">MSGASPPPKPWEAAKASATATQGPGPKPWEQPQAAVAAASADASAVVPRAPARPWEREGETANGVTSSSSPYGASTYAAGASPYSRPYSTTNGVGYGTSSMYGTSGSMYGTGSMYGSSMYGRPGYGGVGGAYGSSMYGSGGYGSSMYGSGGYGSGMYGGGSMYGGSGMYGSGGMYGAGGMYGASGGMYGAGAGMMGGGPMDPNNPMMGPGGPMGGPPHPPSAWQQFMGVINGVMHFFGRLSFLVDENTHAVHFFISALLQLLDRAGSLYAEIARFVLRLLFRKRASVIAAKKAAAAAAAAGGGAAPAVGADAAGAIVPRGAAGMPGASASGAADAGFSAAAGAAFGGGGTGATTPVNTVGSYLGGAQAFGFGGGPYGGSYGGPMGGGPMGSMGMGMGMGAGMGMAGMPAGAGQWDSLWR*
</t>
  </si>
  <si>
    <t>C_210144</t>
  </si>
  <si>
    <t xml:space="preserve">MQPGHRGPGHGGSRGGGARGRRSSSEELSEDPSWASGGESSEDEEDSGGDGLGSGSMRASRHLLAQQQQQQGVHITVVRRDADGRATQAQPAAPPMLAGLLPLPGGPPLFQPPAGSVPGSSGRSVARPRVSNGHQRRGSAHGEAASEDPLACDEDASDGIRPQSRADSGSQQRRRSMPVDEDEREEEDGGQLQQVRSGARRTAQDWDWGPDGHPGIAPLECRASRSASVLQPALPPPLSGHAETPLGSLPVYLVAASSGGIMAARRRIADQRKRKAAAAAAAAATTTAAAAAPAAATAAVPAVVVPPRPSVAVPASVGVSVAPGAPGVTKDPLDLLAQAACEALATPVPPRAGMPVLPQAEQPKEGAATTVPQEAVGDAMDCKEQAQQPQADVAACGPGISEGSAHSGGGFAPPGCRGQSVPEATPKLLPIKEEREQACAAADDAQSSGQHAAAGAAGNKVEGNGLQPAVSECVSASTQNSGGPLASQGGRPTAQAPAAAEAAMQAQQEQAMAQPQAQNAPASPHSSAALLAKDAVDWATTGDGDTEATGCTHAAKQDALPLLPDATATTSSVATAPSAATVALPAPAAAAAAHGRCPSAGTTSDATGTLPAALAPLLTPDMSMNFAYMAAANAAAVNMATMAAAFLRAAPPLTHQQMHQQHSPGLPLPLPVSATPAAPAMPGAPPAVPQPLGSAGSVMSSFLLPPPPVVGSLPLPPALPVAAPPLLQTSTLSMLPPPLWHGMPTGMPPSMAAAAAVAAAPPLFQESPATVLGAPAGCNQLLPVMRLFMSSAGHSDTLAAAGAQPAPGTGATPPDGTSVPQLPPVPLPLPPVPPPPSALPTACAMPGCMQPPAMDMGLVGGGAAANQQSGFLMAGRPLQPSR*
</t>
  </si>
  <si>
    <t>C_210145</t>
  </si>
  <si>
    <t xml:space="preserve">MRLLSATTLCGAGGRATTALRALLGSVPAGPSSPASASSSNPACDSSGIGSVGSYTSRGGDARGCSSTELQPRALQLTAHRMVVAGSERLSPAQAVEVAASLGRLHLEDQVEAYADSNASPGKVLADAVHQRLAGGSSGGGSGSQQQQQQQQPVDEGRVMKGRATADGVQLGTAGPGEERSGSVGLGELQGEDAERVRRGLDRLGYGAPGAAGAPPRQGQSDRSQGVDYA*
</t>
  </si>
  <si>
    <t>C_210146</t>
  </si>
  <si>
    <t xml:space="preserve">MALPGETAEVLEHDPSDPAAAAAAAAAAAEPSPPMAVLVPLVHCAALRPWLLQPPAPPRRSAAGHGLDVTESQEGDAHEGDRQDAGEQDAGGLLDLEELPTMLACLDERAAALFTEIDHCSPVTPQAQWPPAWARDLAAEDGDGAGATAAAGVAAGGLGGGGVESGELDVLAAARRQLLPQHEDADTPRAALPIGAAPPNDGMAARASYFAPAPASTSGVLYTTDLGTASAASSSHVTDAVTASLPVLAVRSEVTAGDLITSGIHAAPLEPVPEDPADSGGNQRVGRASASDADLDHQEHVNLHEEGSLADSGILKTAVSAEELQVQLGETDARWPLNSGGSVAEAQAAAGLGTAQPEEDELGLEVAVLPGEDQAEAIAAAAAAASFGRQQLLREAGLPAESDAGGGDVGTGRMATMGEVGDEWAPPYDVMLLAAHLGATSLMVAPVHCLEHSFGLLVVARPCSGDAGETGGMETWSPEREAQALQRQELDERLLELSCCLADELAAALYLKHVQAELAVSEMLMADVMPHDALQLLKRRFQRTLHATASFTAAGAAGSMVGGIAAAAVAGGTPGGGSSASGAPGAAGVLSPVLARLGSYGPLVRTASGPPPSHAAAPAGAAASAGHGTESYDGNAQEQATGATSADAAAAPAGIDSASPTMAGQRTSKPSFTQVAGMGHSHGHNMVGGGGAPAVPNASSRSRYSVPGDASADAAMRTETSATSTLEVEAALRHQAAAPGTGGGSGRALLHSYSSPLHAGGLGSGLGAGAAWAGRSSRSGWQLRSREISAVAEETEGREATEAGEEGPFDSNSGSQQQLSGPAAAAAAAAVAGAMHNLAGGGSSVDATGSARVSSSGTAGEHMSQVMCSSRGARAEADEAAAIAAAVAAAEAELRAGDFAGDAEWAMDAAEAVFRGNDDCTDEALVSAEDLCSRRSSLAVQTTPLGAPGVRAAAANIYRLPQLRIVPGGPPSGSRPMVCTPSARAHSTNAGLSAAMAAVHALQGEVMAPVNHGAAAGGLGLGFALGPMPMVTTSSRRMSAIYLPHASSVGGPGPVTAAVAALAATAGERGFQSGSSREGTPQPPSARRQARRSIHLPAGIGSHSYSGVGNTPLAAIAASGGGGTLYRENSGLLLQPPTAPISSHSLAGLVSPPPAQLDRRTSATSRWQQLANAATASAGVGVGGSHHTHQPSMLRRSATEALRSMAQSGGSFGGGSAHGSGGVAGSSGTLLPVGSVAAAAAGAVDSPRGSGAGHLGHSTAGAAGGGGPGSTTLYGSASGMASSAAAGNAAATFEVPYKQWHSAVSVLFADIVGYTTLARALDPEQVMAMLHSLFSRYDEMLGPLAVYKVETIGDAYMAATGLLHETPSHASDLVAFGVGMIRAAACVRDPSTGQPLRIRVGINSGPVCSGIVGSCRARYCLFGDTVNTASRMESTGVPGTIQITEDTYLALPEVARVHWSSRGEVEVKGKGKDTSDCSFRM*
</t>
  </si>
  <si>
    <t>C_210147</t>
  </si>
  <si>
    <t xml:space="preserve">MRSAIVHRLGIWGVTAGANAYVQQQKDDVRSRAVDAVTGFQIQLQQSFTPGLTFQLLVKQRPDVGYWFENFNATAQELMSRVPNGSLWNLQLQPFAQVMMINPFRPAMDASQVNPPRDLLADPARRNDIMKIITTREPLVVGPVLLSNVSWGTFVRYPIYIKNVDWNETFGFRYIHSNWNGTREALPYSMLPASVRNCTEQGPCYNFTTREKWGVMTVLINYDAVTSGNDAYLANLRKLGFYYALVRPLNATAEQVIAQVGPSSLRDHDSVTVDVKVFTTMWQLRVAPQDGFEPSWRAALIAAVVIIAFIIAALLFVALASFRRQRLLLQETVAANRNLAETTKRLEEEKERMDVLLVRQYDLLRCLDANRSDGKINVSDTVGSSKKAMMARIEDARRSLNVAKSAVEDPIQVFEVLGAGAFGKVQKGLWRGTVVAVKTMILPANMTGQQKREKMAVMEAAISSSLVHPNIVTTYTYFIRPYHEPTHEAVQNMLAQGEVALGKISDSRTSLDDSTGDSSTIHSYEVRLVLEFCDKGSLKDALDQSAFMQGGALNLAAMLETAADVAKAMVHMHAANVLHSDLKARNIMLKSSGTEGRGIVAKVADFGLSTRMEHQETHLSSCFQGTLTHMAPEVMLEGRISKAADVYSFGILLWELFCAGDPFQGVPRAHLGHAITKEARRPKFPPFAPAGFVRLATRCWDPDASQRPMFEEVLSELRHLRKLGIKLGGMGGSGLAPALPALHEAHEDREEDGAEAEAATGSRANESPEASGKLGEPGGSSPLLVMAGGRGGGDGAPAPMTV*
</t>
  </si>
  <si>
    <t>C_210148</t>
  </si>
  <si>
    <t xml:space="preserve">MPQSEPEENLKLEDSEEPERAKAPPPRLSVGDAAQAASAGKHRGCRGCWASLHDTLTELWEIIKLYPSTIIVPLFVFGIICGLGIWGVMAGADSYVHQQKDDVHSHAVDAVTGFQIQLQQSFTPGVTMQMLVKQRPDWDYWVQNFDSTATELMSRVPKGALWNLQLQPFAQVMMISPLRPEDVSQISPPRDLIGDPTRRDGIMNIIQTREPGVNGPFYLVQGFTGAFVRYPIYVPNVSETETFGFHYKENATAIPYSELPASVRSCTICYNATTREKWWGLLTVLVNYDEVTNGQDAYLATLRNMDFHYALVRPINATAEQVIAQVGPTSLRDEDAVTVEVKVLSAVWQLRVAPANGFEPSWRDPLIAAVVIVSFIIAALLFVTMASFKRQRLLLQQTVAANRNLAETTKRLEEEKERMDVLLVRQYDLLRCLDANRSKRHGGGHDSSDDAMSASKRAMMTRIEDARRSLNVAKSSIEDPIQVFEILGAGATMILPANMTGQEKREKMAVMEAAISSSLVHPNIVTTYTYFIRPYHEPTHDGVQNMLAVPSLTNPTNPSRQTSDPQSILAESVASDSTIHSYEVRLVLEFCDKGSLKDALDQSAFMQGGALNLAAMLETAADVAKAMVHMHAANVLHSDLKARNIMLKSSGTEGRGIVAKVADFGLSTRMEHQETHLSSCFQGTLTHMAPEVMLEGRISKAADVYSFGILLWELFCAGDPFQGVPRAHLGHAITKEARRPKFPPFAPAGFVRLATRCWDPDVSQRPTFEEVLSELVRMREELGGDTQQLTIIPPKPAQSSSAMSMVSGQQHQQQHQHASGDSGDSSGSGKIVLGGAGSNATYTNPLALFGAGIVVGGSTSGSTTGSFGSLPGQGVGHSAVAQRLVMKSALAQRHLRKMGLGRREEVEAELKARVEDRRQEQLMDVQKR*
</t>
  </si>
  <si>
    <t>C_210149</t>
  </si>
  <si>
    <t xml:space="preserve">MLETAADVAKAMVHMHAANVLHSDLKARNIMLKSSGTEGRGIVAKVADFGLSTRMEHQETHLSSCFQGTLTHMAPEVMLEGRISKAADVYSFGILLWELFCAGDPFQGVPRAHLGHAITKEARRPKFPPFAPAGFVRLATRCWDPDVSRRPTFEEVLSELLQPQHAVRRQ*
</t>
  </si>
  <si>
    <t>C_210150</t>
  </si>
  <si>
    <t xml:space="preserve">MAGGFKPVWEGPVIAAVVVMSFVVSTLLFITAVSLKRQRLLLWESLDTNFQLMTVTQRLEEEKERMDVLLVRQYDLLRCLDANLPANRSDRQPQGNGDAASRRQSSDALTTDDSRKSILSRIEEARRGLQSQNVSAAEETIQLLELLGCGAFGKVQRGLWRGTVVAVKTMILPANMTGQEKREKMAVMEAAISSSLVHPNIVTTYTYFIRPYHEPEHESIQNMQIGPG*
</t>
  </si>
  <si>
    <t>C_210151</t>
  </si>
  <si>
    <t xml:space="preserve">MSPLVSGPAAVSASPSGLPGPSLLPRQGAGLRCLATNVRAGSAPEQQSSAQPLSKKQQKAAAAAAKQAAVAQAGGSNGQEAGAADGVPAPVVPPQPSVRYSPLHYNIEEFCQRVVPTEGERRQRQEVIEAVRGGVRRVWPGARGVELQVFGSFANGLSTWNSDLDLVVTGIYEPDRMTGGYEINDRGRITAKLRKIAEALNRSKAIDIERQQLIPRARIPILKLWTKARVTVDVSMSDDSGPRAARYMAQQCRAYPPLKPLVLVLKAYLKACRLNEVNSGGLSSYSLTNMVIAHLQEELKSGHDVSDLGETLYTFLLRFGEEHDYSSQAVSVASGGIVPKMSLGFAMESARQAAVTMGSYDGAVSWNERLCVDCPLTGAYGSGLAEGLCSQTQSVCRDVSNGTFRIDLVRGAFVQAARKLEALARGRRISDTSLNYLQALFDVNRVLKRQYDPYEPYEDEYLKVIRNSDDEDMPEDDLLVGAGATGDEDDADEQGDYMERRSPAPATPSSQQSGRRR*
</t>
  </si>
  <si>
    <t>C_210152</t>
  </si>
  <si>
    <t xml:space="preserve">MTSSGCKLAGQVLCAARMRTGHAAVPSGLLGDLKSLTSSSSSVRVPESQARALATSQAPEATNVDCVVIGAGVVGLACARALAQRGQEVVVVEAAGAIGTETSSRHSEVIHAGIYYPLGSLKARLCVEGKARLYDFCRQYRVPYKAITKLIVATSKDQLPDLDAFRETAARHGVPDLQRLSGPEAQQLEPALAAAGALLSPSTGILDSHAYMAALLADAEAHGAVLALNTRVAGGWVDPLPHTATAGGTNSPGSSSGGSNDSSSSSSSSSSSNSKGNTPGPVARKVLELHTRAPSAPGGGGAPAAPGGAEVEVSHLRARRVFVRLQASTRCGWRPPWSDCPAAPYRGCT*
</t>
  </si>
  <si>
    <t>C_210153</t>
  </si>
  <si>
    <t xml:space="preserve">MANEEALEHTVPLFLESLRRVPVTDGKHGGRSLDQHLVLVAWSGAALAACQALNSRYGHTCVRDAEHTAATGSFGFHDAGFNSLGFAKIKYILNGLSAGHDVVFLDTDIIVLQDPLPYFLGRGADMWGSMEKCMIYPDRMSFHSTEFQAFHKKLPPINIGVLYFKATAGVTRCVYSWLMEMYTEVLNRPRVWDQDLYGKVMVKCTALHELRWQVLDPRLFQSACFPGCGCSFSDSDMTDPERVGKFAKGHRPDRQGRCSPEHFSSWLMRHFPCSGLTHQKAKLMTGLMEGFFNSTSAVITRNRRRQ*
</t>
  </si>
  <si>
    <t>C_210154</t>
  </si>
  <si>
    <t xml:space="preserve">MDGQLDGGSGAYAAAVASAHGCDAYPGGSYPGAHNGGVAVVAAAAASAAPGGAAALVPAEREVREAQRRLRRAETLLSKFPRYRANDYAVGESDLRRSLILNTTPRQFAAEAAFSWALTVVIGLLNGVAGFLFNQGIYMLNKWKFETTLKFITSGGGFGIPYCVYMAFTVLYSATAAILGSYVSPQAAGSGIPEIRCYLNGIHVRGLLTIRTFFAKAFGVLFSIAAGLVVGKEGPFTHVGAIIGGGVAGLGSTTLTRATGGHWRAVLRTRFGRYFRSAVSHRDHVAAGAAAGVSSAFGAPIGGILFSVEQVSLLLSAALWHGPDLYRTAFTAPQQFALLNEVPTKRVIPDHNGLSVPITQGRFWYYAWELPIFALMGVAGGLAGAAMVAVNNRITALRKRFVPPARPARRVAEVVLLAALTATAWLLPSYLSPCLPVPPRPYLSQLGLVASSGPGGPNATSGTDAGDGGGLVDEHYVQEQAAAGGPAGGAEALARTPTVLYAGLYPQLWCPAGSYSSYGMLFFLPQMTAISLLFQFEFPDGTNFLFAPGALAALSSLAWLFMTATFGVGAVTGLFVPSLLVGGAGGRLVGRAVRAIAARIAPLAASVSLGGAAGAAAATAPAVSICLSSYAVVGAGAVLGGVSRMLLCNTVLVMETAGATALTVPLIVTTFVAKMVADALQPGIFDVAIARAGYPYLEAEPADPVDIKLQQALAAGDVMSSQLVTLPAVVRIGDLVESLRRWPHYSTFPLTDVTAPAAAPAGAQQAASPAAGATATPQRPPSATPSANPSRKPTPTSGIASDDDAAAVARSSAATAGRSSASPLQAPGQLQHPQEHPPAHNFFMPAAAALPRVPLSAAVGSLGAAASPSARGASPPPAAKASRLPDGAHGAEGSAAGAAASAQLERSALLVEHGDSSGLPQGTDGGGGGPAEGTSAAGVPGPVAEGADNGGAVRGTDAQAQAQHPQQEPQYRHAAPAGAPDFGAAAGSAAVKPQAPCGASRRACRCSRHRHLAAAVVTAASSQRLGDRAASCRRCRRRCRRDDAAGHAAATGIGCGATAAAASGSGTALNPCQPAPTRGWWVWQRLLQPWRGYAPAAVAPAAGGAAAMPGAAAGGKGAVADSNKEGQRRQEPTEWLGGRRSAMSRQRAVRLLDAVDNYPAKAPADRPGEEKLLSRLSPSDLEGCLDLRHYMQRVPYVVPATASLARTYRLFRGLGLHHIFVTAPNIPIIGLITRSDLAPANAYRVAYRLAEREQQQLQSLLAAQQQAQPGRQRRRGYEGEEDVGDGDELLEGDQEGEDSSEDEEDAAAGMGMGRQGHGAVSTDGKGGGDGPEGDGAGDAAAKPADGTDGGQMHTSAAGAGGMMPDGVYDTPHANLGGGGGGAAWRWGASCTAAVASWEPARQEQQVAAQVVAAAHLQARCRAGPLG*
</t>
  </si>
  <si>
    <t>C_210155</t>
  </si>
  <si>
    <t xml:space="preserve">MVGLGGIEYPLGGVCVLFGVALMVFLEHLAHIIMHGPHSHASAADSAAAAFPMLPSSGTDVEVGATACGAAKRASAQTSSNCEAADPSCGVLGDSSSVPMKPAMAVVVAEGKAAGEPGHSHVCVSRGSAGNWFSSTFPTNTQAASGSLRLKILAYMFELGCVFHSIIIGISLGVNTTGLVEVRALLIALSFHQFLEGISLASVLLRSGFSTRKGVTMILIYSLTCPVGIAVGMAIASSYDAESEAARAVQGTLNGVSGGMLLYISLVQLVAEDMGRFVPGSRSGGASARLLSFLALFLGASSMCILAIWA*
</t>
  </si>
  <si>
    <t>C_210156</t>
  </si>
  <si>
    <t xml:space="preserve">MANTNVAYPVLGVYLLLVLGAGLLAAFVNRIHLRKGHGDKVREHFMAGKGLGTFVWFWTMMATLFSGYSVSGIVNEAYGTGWMATRWIPGGVGLYIAFAVMAPRIHAVAKRRGYFTMSQVLFDRFSGPSSCHWIIPHIIALLAFFCLQLPVFTYLITQFQSLGREVRTFTAGDISATTAICVAASVLLICDLLGGMRAVAFTDVLQGVVLFCGSIIFLVIQKTELGGFEDAHNYWGNPANVAKPRVWNMQHVPNEVNQVSYFDFVFKTTAAATMFPHLTARLFAAKDAKVIRKGMSMMVFTFFVVQFSSMITGWVAIAALPVLPKGSSAFGAMLLLVAQQGTGQAVVSALLLASAICAMMSTADSALLACSSMWVRDLYTKYFRPHASEMEQLIFGKVVAIIALAIGVLLGNLSIETGKPDLSGLFALQNVTPIHVVPAVWLGLHWRGLRGEAVLVGFVTGLGVTLGIVFSDKNISRSVGSDMTASGLSSAWIGFCINIALVISIGSLMQFFPRLFPWIKPLPPPAEEEETAPDSGDTDAASQDSQDAIAIAANEAAIAAAKGIEAPELPPVPVDAAGHHTIPAGHHAGEQYSAFVPRWLDIGTRRDKTLNPYFWTFMGIVLLFTVPFYRPPGSKDGYVGSIGAWPFTSLFLSGILAICGSVTFLYFWTDYRPIKESVAPGMLPPQEVVVAEPGAENGAAVSVVAAAAEPIKA*
</t>
  </si>
  <si>
    <t>C_210157</t>
  </si>
  <si>
    <t xml:space="preserve">MRASGGGGGGTHKRLHAGACFLIGVAGGTASGKTTVCDQIMQRLHDSCVVMLSQDSFYRCLTDEERQNVGAFNFDHPSAFDVPLLMKTLQDLREGKSAEVPIYDFAKHSRSEETHTTGPADVIVVEGILVLAMQEVREMCNMKIFVDTDDDLRLARRIQRDVAHRGRDVASVLKQYTEHVKPMFDMYVAPSRRHADVIIPWGNRDNNLVAIDLIVEHIRTKLQQPDLCRVFPNFQIIPSNFQIQGMHTIIRDRETSKEDFVFYADRLNRLVVEAGLGFLPFTERSVITPTGNAYSGVGFARKLCGVSIIRSGEAMEAALRACCKGIKLGKILVHRHRDSSDVIYEKLPSDIADRHVMLLDPLLTTGGTAVKAIQILKDRGVPEDRILFLTIIAAPEGVHRVCSSFPGVKLLTSEVDEYVDKNYMLVPGAGSYGDRYFCE*
</t>
  </si>
  <si>
    <t>C_210158</t>
  </si>
  <si>
    <t xml:space="preserve">MVLVLLLALCSIQAQVALAASSSGKPKPEVFPVRRPLVNLHEAALQSVSRDGPRYPDEMFLRRVKGCRAPYSSDTSDEPARGPNTSDCDRGFVILTMGNDLVMRSMVPLLLESLQRIEHVGSDGGRDDLTRHTTVVGVTRHADEKCEDLRRSYSHSCTGDGGSGLYDGDNVYPSHKALAYGMVKLRYMVNALTTNLDIVYVDADTVFLRDPIPLLLRAAEEADADVVVATATAPCGSAAQAWDAEALDGSSSSSSSSSSTSELAKGSGGSGGVVAVHISSAPPGGGGEAGAVEASLAARVAVMKKVLGIEREEEGGKEERR*
</t>
  </si>
  <si>
    <t>C_210159</t>
  </si>
  <si>
    <t xml:space="preserve">MARPADVNARNKTSETPLHLAAKWPQDRVVEALLGGGADLAAVNRRGRTPAHVAALFNRHAILDRLLNAGADVNAVDGDGATPLHLAVRQGAPVEPELVKTLLRHAADLEARDKAGNTPLAHLPCAQDWLHWAAYEGREPLLRCLLAKPGVNAPSQPPSKTSGTSAKDMYGISLPGGSSAPGSIQSGISISSQLTKAYGAAKLPPGELTALHIAAERGSAELVRVLVGAGAKVNVQGERGMPPLHVAVWEGNTAAVASLLAAKASVGLKSKAGGFTAVHCACLSSRATPDLLALLLDNGGAASAPAAMVELLLQRGARPSAKGKAGRSAADCAAKRPEILQAMMQAATAMAGGGGAGAGGANGAASRLAAALAASGGLSALLSGSGPPVPPAMSAREAAIIAAQTLGVSLDRVGGCVVEELSTDDEEEEEEEEEEEQEEGEGKEEEEREAAGKGEEEPKEQGGDVEEEHKQHKTEAGAGAGAGAGARAANGTGAKQPGAGGSKATGGKGAAAAAAASSSSKAGTKGRGAAATAATSHSHPHPHSHSNFRNQPLHVSSDAAAEMLQQLQGLQSAVAAVQSAVGASVHAAGSGRGGRHGGGGAAAASGLLAPLVPLEPTTLEPLPLLPQELPAAPDGTAGVEGEGDGGVSGAQAAMPPPRRPAANPIPPNPRRAPPPPLANGLPPVSPQLATPPPATSLDTPGVQQQLPVPPARRSSSGGNAGAPAASGGLVAANATAPVSAPSPAGPADAAAPVVAPGADASLAPILFSPMPATSNTSTSASGKDRDKEKEKKQEAASTTSKKQTTANGTSASAAPALGPMHGPPPPPGLVVTRNASKAAAAGSAAASSSSASSSSTSSGMRLTQQQQQQQHQHQLQQRHTAPALALSAGAFEPGGYARAVCPNLVPGAHRVTHSTSQPTSPSPASSPAGGVDIAAAAAAAAAAGGSNGSSGGASSGGGAVPAPAIATPTATSPISSPASAPVLPGGVKAERVAAALADLSLGLDAGSGGTGSSPHLLLTSGDVPLLASTPGMLEAWLKAHVAAHGELAAYRILPTAGAVAVTLADGGAAAAAATALAARPAMLVAPLTVAPLREFPDDEAIVEAGQQAARSRCPPGDRSWLRDMADLYLQLEGLPPPVRMTGAAAAAAGAAANDA*
</t>
  </si>
  <si>
    <t xml:space="preserve">MAAYAHNDGAPDISQAFQNTVLVKNWYEDRFQSQVASATGRTLRELPTHERVVHKAVPPGHPGLFQTTKQAAEEKLLTTPPPAKVKKPSMYTEANVAERLQTYGLADNIHYTIGPNAATEASWAPVHNLTTTNKEFYEIKPEAARAADPDTFRASGPSPFAKTGFCAKSVKGEASDETTVAGGKGARGEITRRPGESGNPYGVSVFVDEYGKWGSAIQGMPLTETRARMQTKYFP*
</t>
  </si>
  <si>
    <t>C_210161</t>
  </si>
  <si>
    <t xml:space="preserve">MSTCIYRECHPPTGVTQSEAAYLTHAPLPPGTAAAAAAAAAAAAEHGPAAGPRGSGATGAGAGPAPSVQQPNLVVVRVNRLEIYRVRWAGAGDVDSSSSAAAHAGAPGSSTANGKAGGSTGSSSGGAARLELVYSCHLHGAVESLAVLSGGSPRRRDALLLTFRDAKLSVLEWDVRHHTLRTTSMHFFQGGQPPPPPPPGPPGSQPPPPPPHSMHQQHQGPQHQGQGQGQQQREARTAVPLPPRVVADPAGRCAAVVMYFCQLALVPAIEGEALEALSGCSGGAGSAAARKDTCCLTAISVSLRLKRHTVLWRAAGLPYDCYRLLPLPQRPAALVLSPSLVMLTLPAP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ICRRSGRLECYSLPSMRLVFSSSSGLSGREQVLLPGPAAMMAMADLFGAATAEEQPEAAAAAAAPGGSSKGGAGGSSMEDPVVEMRVDAFRGGCAGGVPDCERPVLLALTASGCLLAYQGFITACSARGQLKVCCLPPHTRLDGAWATRRVPLKVTPHRLAWFREAGIVAAITSRPAPSRPRPAEEPGGDPAAAAAYAAAGAAAAGRGKEEAWELRLLEPNAGGRLWVSQLLPPGEQALCLKFVYLRNATTGDTDTLLAVGTGTPLGEDYPCLGRLLLYSVAAEVVDQGRGNMSRRWSATLVAARDTASAVTSVQEFKSQLLVTCGSRVEMYEWKSPAGGTAAAAAAAGSGSGSGGGSLDKRAFFDLPSLATGLVTVKDYLLASDVHQGLFFLRYSDASRVLEFMSKDFDGRDVLTCGVVIAEPKLHFLAADAAGTLQMMEFYGKRDTNPEFWAGQRLAPMGLLHVARRVGVAASVQLASRDGRNRHRFIRIPKALGGGEHHRAPLPPRNNSGLLDGQLLLGFPHLSRQQQAEAAEAVGSSPQQLLEDLRAIAAAATFG*
</t>
  </si>
  <si>
    <t>C_210162</t>
  </si>
  <si>
    <t xml:space="preserve">MLAAKTCPALPARAARASARVGLRPASGVSSRRVATKAIEDTNLFVNILGSGLAGAAVAAVTTFTSENKDKEIERIQTVEGALPIGAAIAADAIVHSIPGLNVLFSLLLEPTGAAAGVAYMMTLILSAPSVDPNTLAPEGTVLNAKKASDSRAAIRVPFTRIIPTALKVVDTTNDASSGAGWTIGENGLPKLPINSVLIVLGVGGVILEAAAHAPVLSFFLPRVLSVAACYAGVGYFLDKRE*
</t>
  </si>
  <si>
    <t>C_210163</t>
  </si>
  <si>
    <t xml:space="preserve">MPSCFLTPQLCARPSPRPWLPSTRSTWTSRASSRSRTRSCSSTGRCWWLTPAAASPKRSVVAVPAPASRSRTVKRYDRMPRGNCRRRGRGSGRRSGAWLAPAGSSAGALSEVSSWCCRGWRAGRRASVATAAASRWRRAGWRSRGPASQRLAAAAAARAARGVRRAPAVA*
</t>
  </si>
  <si>
    <t>C_210164</t>
  </si>
  <si>
    <t xml:space="preserve">MVVVVPPYEQFRYDIAMSTGSRPQYGATFSTCLVGLMASGAMGAARRLHLLLSDGSLLARHSLLYNLAHMPTAVRLSLYDMEGGSRSMRARNVFYQLNAATAVVKDRTRSSGSSTTSTTSTSNQVKGPVAATEPAGRRRGEERLLQAAEAGVNPVDGDRDIGGGGGGGDDSDPHLSNLPTLLLEDDVWPVDDFPRKLHDVVAQAARRTRGGPFAIKLYLSTSIPSAAAAGPGSSSPGPSSSSNARSIRSSKSAAGGAGSNRKKGGSMKFGTLPEIRRLHALTCSNVQPTSFEAVLAAGHAAGARAGRRDEPGGVGRAVMVSVNASIPERYRIKPRTYKWGAQGLYLSDGRLRRRLAACFLQYTDQKYERQRRYKDWPLKMCLGELSGISPDQDSNGNSSSSSSGGGSNGGGGGTGGPGRHLTGKRSRGHSSSADAARPTLNPSTSTSTNYLQESQPHQPHQQQPPRAFPRVTVFDSGRSLLQHVGAASSLFGGAADNGRYHRACSFPFLEKLPAEDEPGDWI*
</t>
  </si>
  <si>
    <t>C_210165</t>
  </si>
  <si>
    <t xml:space="preserve">MPILKHAHYLLVTLLLCNAGAMEALPIFLDELVTPAVAIVISVTAVLFFGEIIPQAVCSRYGLAIGANLSWLVMAMMAVCFPIAYPISKLLDWILGHSHHTLFRRTQLKALVDLHGEGTGFGGKLTRDEINVITGALDMTHKIAFKSMTPLDKVFMLSTEDTLNEAVVESVLRSGHSRIPVHRGGDRQDILGLVLVKELLAAPDEKQLEAILEEVAPDRSSSSSSSSSSSSSGSSTSGSSRGTRGSGRPTAAMLAAAATANDGGGAAAAGLSASAAPPTSSAAATFDANANTSSTNNTNTASFGAAEAAAAAAGGSAPAPPLGKASRAFSLQAVKSLLTPGGGKSKRKHHHHHKHHHKHSSHVRSSGGGGVRAGEGEQQTGEGGAAAAGGGGAAMGAAGASPEEGAKQKGSGCGKRSGGGKEGSAHTAWSASAGPDGASNHTARTDCPSTEDQPYGTWDSPLGKAAALNADNAAAAAAAATPPPHPLQKSPLTALCTATQSAAATPATHEAAGGAGGGGGRFKLRRRSRRGSRRASRRGSRPVSRRGSDDGADSDGGRSHSSSSSSSSSSSSSSSSSSSSGGSKEDNAPLIEALEVLEDQLEDHLAVAGQPLGILTIEDVIEELLRVEIMDETDQYVDNEQSKSAVDAKMEMSQALPERLKAVFALFSARDTSGNPGTLARAAGGAGTAGGGGGGGGGGGGIPHTDSHSALTTLGLGGMGAIPLDRLHQLHHPHHNAVAAAPPGAAATAAAAAAAVAATHAGHAAAAPPLNSADGGAVTQGIAGSLLAPAAGSVAPGAAAGLLGASAAAGGAGGEVSSAAGSPVGIPIPQPHLRHHHHHHHHHAHHGTQQQQQQQQ*
</t>
  </si>
  <si>
    <t>C_210166</t>
  </si>
  <si>
    <t xml:space="preserve">MTALANAIKRKTHKERAQPAARKKYGLLEKHKDYVQRARNFHKKEKTLQALKRKAEERNPDEFYFAMEKARTKDGVHEGRLTQANKYSQEELALMRSQDVKYLSMKATSDANKAQRLKESLHFIGVTNTSVSAAATAAVAAKPGKKGAAAAASAAAAAPGPQPQRHTVFVDSAQEAREFDAAKYFDTPAELLDRTFNRPRKEQLADRGAVTGAKSLKGVEKRKYAAYKELEQRTQRGGKVGKLAQHLAYEKTVAHAKGRKRKLGAKELAAAGLDPEAAGKVFVWKRERKR*
</t>
  </si>
  <si>
    <t>C_210167</t>
  </si>
  <si>
    <t xml:space="preserve">MNSGPDTAGRTLHQCQQLEEARRQLDEEVTLNVGGLRFTTSLSTLRNAPNACLFNAMFSGRHKLSKDEAGCYFIDRDGRHFHDTLN*
</t>
  </si>
  <si>
    <t>C_210168</t>
  </si>
  <si>
    <t xml:space="preserve">MFPHPPPAVYLATLLCTNPCNPPAREPTTPALPGTPGWLRRPAPPLIWFSSCWYLQPSSRPASPPSAPPAPPPAPPPAPPPAPPPAPPPAPASPHPLPPP
</t>
  </si>
  <si>
    <t>C_210169</t>
  </si>
  <si>
    <t xml:space="preserve">MHDQRRLVNPAAVANVVVSGAGTAAAAAAAVRTFDYFPDMPAWYAPRGPDDHTLVFESRFESGNLRRAVQVYPYEYDLILRPDINTRGHTQWFFFSIANTRAGCRYKLNLINLLKEDSLYNDGMQPLVHSAKAQAGRGLGWHRAGSRVAYYGNTIRRGRNGAGAGGKTYYTLTFTLTAEFDNDLLHVAHCYPYTYTDLQRYIKVPRVHPGESNASWMMKGVLDYLLGPSLDARMLRDTFVFKIIPMLNPDGVITGNYRCSLAGVDLNRVWNDPSRKLHPVVHATKAFLRALADEREVALFCDLHGHSRKLDVFMYGCQKELPKDGVPAWPGLPVPGSVGGSPQVPTRFQDKVLPLLIHHNAPDLFSFRHCSFKVQKSKSGTGRVVGFKELGLVNSFTLEASFAGASSGRWARQHFATSHLEAQGAALVASLLDYWDPEGWGHADLLAQLTSCTPPPGRAALHHAAGVRGIHLRTSLPLPLPTGPLPRDPQSAAFLQQYYNAYGMAGGGPGGAGGGGVGGGPPGLGDLAGGLAGRANSLRPPGDLKNVEGGDKGFSDSEVVMDPKKARRRARAALQKALLKAEQAKADEGLAACLPMMAALQGYQLVTAAQRNAAGHLSQSGAAGGGAGAGGRGGGGGPSSSGAGVTHHHAIEYAKSRGVYRGDTPQWTVPGLNAAYDTPDTLNRPPSPLPMSNAAAGIGIGRAATSNGLGASTNAFTSLLNAPNNPASSSAAGGASGAGGGSNGFAAGQRPPMAPASARPVSGIGGGGAATATAGGSYERDYGLGGGDGSRSTSGTAAGGAGRTLPLPQPRTSADSGGDGVGAAAAGGRTARVSAASRSSQASGAWESELLAGDGQGEGDGLLEAMPYGAGGHAAASLAAVAAAYADPERLRRDREALERQVAESVLTTSPLFQRF*
</t>
  </si>
  <si>
    <t>C_210170</t>
  </si>
  <si>
    <t xml:space="preserve">MLGSRLGTGPPPPPSSTIEDVERKLNRSSEVEINVSLMGRDELIALGKKLVVMAPKITSLKILCVPKGVPWSTYHYSHMQDRRSHQQLVFATPEHKTAVKVASANVQHHLVRIGFYKAICTVLRRAPIQELVLGLFHADRRQSLVFDEQLRLYPDASGLVPQHAAHLAFAGQLRAIAASVDERCGGLLHLELAENKMTDRCARFLRAALSYDRRLIFLSLRGNKLSADAEAEFISLMKEHQALLRVDLRQNADPQLGILKLKRRVAPRIFSAALGFQPNPLAPLPGSPALTETSMPLWALRDELPQSLGPTPMASPMARPGGGRPAYLPTFGGAGAGAGGTAGGASGGGGGGVGPGYAPGSPSRMSAVSWGDAHLLTRGSPRQTLLAARQAAVDAGAGGQHPISPTVPGSSGAPQGYGAASGAGTDRQQQQQQQQQQQVQQQQQVQRQQDATEAARRRAASAGQNAALAYDDGGAGVEGAGADEDGLIEEGGQGQGRGPGGAGGGSGGGLFPERHETTLSGWDDGTGAGAGADSGGGAPPIAGALVAAAANARGAGPPQSGAGGAHYGDGAGLAAGPHVWPMLTLASMLPPHASATARLEHALDKAAATMAVAAGQAALQVPLPGMPGAAQHQLQQLAMQQQQQLGQQQQQLGQTSVPAGSIPTQSQLLLQRQHQASSPPQQYQQQQYQQQPYQQQQYQQQQYQQQQYQQQQYQQQKDQQQQQQTLQQAGQVPQLLSRGPTAMSPPSVAHHGALYAQAAGARTATPPREPPGYGGFPGPGASAGGAAHPAWRAEPPVATALPPFGGRSGGVPLAFGFSARQPFPAAEPHPQVMVRPAQAPPSPSAAVVLRAAAAAAAAGHPGGGLALAASPPRSVAAATAALELERLRHQQQLLQQQLQQYQQQQRGSAGGAPAEVRDAARQVAFLSMLHREGAAASPSQLQGGYNYLFTGPAPGQAQHQTYMHHQQQPYQQQADPQQPGLPLPAHQYLHQQLDPASYPFYYPPGDVGGAGGFGGGERSPPSTRRRKKAGTRTVHVRLAARRMSRSAQGRPRSPGRQRSPRSRSPSAGRRGGARSRSRSTGRKGSRGRGRTGRRLRAKRKGGRAGGRRSRSPPAGLLSATHPDALLVLERALLEMAAEVDRLEAEAAAAAALQAHEEAEAARLAAEAGAQTGRGQGRGKDGKSRKPGRHKQTQTSTRRDRSKSRERRAAAAATAKAARRKEEELGKKREEEDAAAALRRRLAQLSSVKPYEGSARGGGINVSTIISQLDRWCSLCDNALLQPQPK*
</t>
  </si>
  <si>
    <t>C_210171</t>
  </si>
  <si>
    <t xml:space="preserve">MPPKTFWREDVSKLLKEQQVSVAAGLEPPPHAKTIYKLVGVVPNSRRAKSLFHAIEYELGSVYRQIDAVDGHGGLLGFANSTDAVLKENLGVLANNQLPVAIAVVKAWNLNPRTIPRKHGPKIQYDYFYISDLRNIPATHQPLIADATAGVRHPRSTPPSPGGAGAAAAAAGAAGTARAAAAAAVQTPPEPEMTL*
</t>
  </si>
  <si>
    <t>C_210172</t>
  </si>
  <si>
    <t xml:space="preserve">MSKAASAAAAGDGAGATEAVAEGLGKLHPRITRLVQSGYLESMHHLRQRLMVDEWEGGGRQRAGRRGVADFEAQLAAGEHDGGGDGGGGGGGGGGGQGGGGGGEEGAPGQGGGGRSAPPLSWEQLTQLYEAPDPVKALEAVIPDPRLRMAARATLHRVLDERHEKVHDGATALAKELADSVARGPGDLLGGLVKLLPLPSFLQPK*
</t>
  </si>
  <si>
    <t>C_210173</t>
  </si>
  <si>
    <t xml:space="preserve">MKLQRLDTVDNPADPVPLSVLVAGGDNLTLRQRPALIKQLEEEKKKLEQEHAAAAPPPREWEADSAAFKEAVSDLAESEIKKITSEIEGLVLDYNSLKVITEKLAGRKKEQRYAIKEKQRGLQRGDVPDDTSLSVDTE*
</t>
  </si>
  <si>
    <t>C_210174</t>
  </si>
  <si>
    <t xml:space="preserve">MFGAPIPVPSQAPQQTQLFSGTLPQGGLSLYYRPLNPSDTEALKAIHRDLFPIDYEDVFFRKAVLGQDRVFSWAAVHNEYGREHLVGFVTARLVYMYECDPLDRQVMGLSSKALDGQAGVYVLTLGVVPGCRKGGVARHLLGLVAQHAARLRARAIFLHVISYNEAAMRLYGSSGYSPVARLPNFYHLTTGRQPTPEQAWYDAYLYATFLPMSGADGADGAAGGGAAMQWALGGVLGAAVAPFRNMLGTVVNGCMPGWLCRQSYPQAAFLPLGSPPSANTPPPPPPPPPPQPSHQQPYHHQQHQYQAFQQHQQHQGGSVLLPRSASKSSLADTASSGWQRQHQQQHQQAQHQQQEQPVPLPLPPPSPTPRPQRGGPGPQHHPHQAQHHSHYNHLHQQQAQNGGGSSRGNRDPRAPGDSRTAATGSLQKATAAAAPVQAAVGTGTGHERPWRHPLARVAVALAAAPGVSNSSRWV*
</t>
  </si>
  <si>
    <t>C_210175</t>
  </si>
  <si>
    <t xml:space="preserve">MLNLHRLAHAAPWLPAAWPHLLQLLNDAHPDVRAAAAPLVGHLGAVLAGGSSNHSAPAAAAPHHAAPATVLVPVVQVLTPVLGPANPRLVYAGVHPAMPLPHLQPGAHVTHMPHLLTHMAAAPMQRASAPPPPPPHHPRQAHAHAHAYHHAAGSAGASFPAPAASAAAFAASSPASGTFNPLSGRLPPTALLDWALAVLPPDSKVAAAQHMRPEAKWHSHPAFAAELTCSMANDLTAAAATLAEAVGSAAAAAAATGADPDPAVDVLTAVAAAQQQAASCVLLLQLLVDIISAISLRPPPAPDAADAAAGGAASALLLTRPSAATAQNLLELYPQLLATMKDVTVSLSQLGQLAEATAGAADAGGGGASEGAVAAVCRCVSVLAAAAASCTPDGMDARDVAEVWEALKRDGGSGASGASDLAAHLEALVLDEPGGLDGRGGEAQPGGLRKLRASARVEQVTAAAKVLQGALTARADDSNSGSGVNTGGDEGAPVNTGAAAGPVAAAALDWLLEDLASQMAWPSVPPALPAKSLSRPASHQHLMQRVASSGAVATSGAPAVGAGAGGNADNRKCAGDMAAAAFDCAVLQAACQRGMLPVAEAARAEAATWGLVTSCAAAMATATGAAGTGASASTNLGALLVAAGAGGGGGAVLAALQLRAVAALRRLLAHPAMASASASAASAFAPLRLRRLFAQAAETVVAGMASADASVRAAAADCGVALAALTSGAAAPTATPHLSGPASSSTATLPTLALPAEAYAPLLAAALDGLADTSAPASEAAARLAAELAEAALVAAAAARVPASIGAWLPDWQDELALAPQQWGLRPPQLVRLMELLFGQAPVAVAVPTGAAGPGGTGGGGSALLLRKRTPGAPGGGGDGGGGGGGGEEDDEGAGRGGGGGGGAAGTGAAGGGDADPKPAGDATDGQEAAGAALRLGGGGAGTGAGAGALLAGGRSGAALAWLAVQEGGKQLVAGRLRTHLGGPTQTLGALERMLQATYSRLTQERREARGVAPSLPLRSSTSRDGAWLLLELVGGLERAVAAAAEGLDGGRRGGGGSGEASESKAQVQVQQALPQHVLAFFAANRKVCEEWFGRCRELLTRIAAASGAHHAAMQHGLARLRDLRSTQRSLLASLAQERRAAVAGAAGAADTAAAAAAAAAAATAAVAAAAAVAASGRQAGGRQLQRRGGGAAAAAAGTGPDTDTAATQAAASSSTAASPGPGAAAASAAASPAVAALESSLHRLGLAVTELLKLVGAAMLAAGEADSIAVSRAAAAAAGGKDGAPSPSGSSVPRRRGEAAATRSGRSGSAGSAGNAKPPHKDPFAWLQGLRLQASGSYEPALLAYNAFLAAPQAGSSSSGSSGSSGTGSSTGQPQPQQQAAALELAAAAQGFVVERVAECYAALADWSGLQGLVSAYSRSASAASTASANEAGGETGISTAPAGSATAWWPPTAAAIQQRFSGLAAYDSGGGVIPYEAAQGALSPADPNTPLLAALHAMTAAAAATGAASSAVAAATAAQQQQEQLAAARAAAAPQLLLGRTLLGPDGLSLQPGVLRDAGLTAALLRPLRATEHAAGMGGGASASGTGSGVVWALSIEALRAAATSNNLGLAAKTAAALAAGGEAGPGGRAVLSVVHSLLSAYGAPGRLQPSQLVDLQLRALLPHLQPAAIGAVTTPATSAADADDLACALVTLGRWMSKSGAVYSHALLVHRQQQQALAAAATSPGRPAPPPGFGAPPPAPPQWQGATDWAGLSRALLEQLAGRESSGGGAAAADAAGEMAAAGYGAAAAAYCRYLALSYSGTEPGGGGARADETLPVLLQLLHIVLRHGAALESLLAAQLAAVPPAAWAAVSAQLLAQLPGARGAARRLLAALLRAVAAAAPSLVLYPAVVEVRAADAAAAAAAGTDDGDVGEEGTSASPSPAASMVPELRALLADLGRSRPGLLAGVQTLVGEMVRLTVLWDERWAALLAEVEVEISRRAVSLQAEAARVAEDSSLSPAQRQALLASRYQTLMAPAVVLLERQLRATAAAAAETPHERRFAATVLPRLRAAAAALRDPEGAAAAAAVVGGAGTAAPSAPVVRDWARPVAAWAPLRAAAAALSRSQRDPLPPLAELSPALAALNDTEVPMPGLADGDGADGGSGYGVPATWALSAASGDALPHPGAAFSAAAAAAAAGAGGPGAGGVSVAGVSSEVTALATKTRPKRVALLGSDGGSYGFLLKGREDLRMDERLMQVLRAARSLLSTDADCAARGLAGCVRAYSVTPLGPRAGLLRWVPDTTSLFAVFRSWQAATLERHAAMAAARQEGAAKAAAEGAPPPPELEPPPAAATSRPMDLFYSMLVPALTERGLSSATPRRDWPPELLRALFSRLAAASPRQLLGRVLWAGGGSAAGAWRRQQRYARSLGATSVVGHLLGLGDRHPDNVLLEGRGGGVVHIDFNVCWDKGSKLRVPEVVPFRLTGMMVAALGVGGLEGSYRAAAEAALGCLRRRRDALVGLVDAVLSDPGVDWAVEREDAAAREDMELAVALGLFVSRAEEVQRQLAAMEAALPGLVEGGGAGGGGEGGGLEGAGVDGGSGTGALASLLGYVEAHGFAEALRAAAAEAEQRVAQAKARAGAALEAAARSEAEARAIIAAAAQEAASLSADAAAVRAALPAALAQCGGWAQQHSTALGAVRDGAYLEGTIAAGGGTRGDGGATGASGGGDHAGSWRAAESGAALGLLSPLAVAPLPQVTTSNAATQPGLLLAVVGGDGSALNQMPEELLCSCSELDAQGAELLRRREALLGGALAALDQYGVVVRKLMPYSYPASSYHHRWAAALSALAAGGLTLPAVAAAQALAPREPRPAEVLAAWQALRGAQRLATAAVLVLAPASPDAETARAGVVGGARVAGREMAEAVAAAARALAEAQAPPAAEARALAASMGVVSGSIGGGTAAAAAASDLSAQLARLLDRRPVHLQQQQQQQQAQTQLQADPAAAAAAAAALCSLLRSSQSRLRPVLLRANPATAATAAGGPSSAGAATAVVLTDLVRLSGEAVALASVFSAVVAAGLGPSLQLLPVSGHQHPHAPHAQQPRRPVSLPGLGATGAAGVCPVPWLAAAADAVGRWVELQQRLAADVAPELAGQLHVGGGGGSGGAADASAAAAPPAALAAAVADLGRLVAPVEEALAAGRECHTRLSALAELTATYPHRVAELAARLAAARMPADRAAVEAEAEALEAAWASREATVAGLYAAAAGADEALVDALRRLYGAVLGPSHVPKELLTWRVSDGAAAAPPFEGYAERGWGDGEAAAGTNGGGGTEAHAALSSLTAWWDAAVAATEAVDVAAGTADPIDAADAHTVSSRKQLPPPMRPLWRFAAVARRTLAAAQALLRVRLAAQPGSDNALAEAYAAVLPAMARGAAEVLGGVLGRAMAAAGPVLLVQLAEAEAALRQQAASAAAAAAALPPPTSAATAAAAAAAAAGDLVPFTGFDPDVPGAGELLGALEDDADADEMGMGGGDGDGYDAAMGVGGESGEADVLGDGNEGEDEGGLDLGLDLDLDDGFGMDDDDQDDLYGATADLEETASVATAQSGQRPGGTGTGAVAAQPPPSVEMVVRLMERLTAAAAAAASAACAGAVDPAVAASPAAVGASAASVAPGGSGWVAGSAATSCRAARLHRLAALEWCREHILASVLQGDPRLGAALAQFFAAGGAARDPLQPSARSTLPAAGFSRSAVLGALAAALRGLPELERQLAVWEAGGGSAATQVVALLRGTPAAFAVDTAVAAQRAGQLAARRAAWAADSRALALRVCQVSEALVQFEYSRQGLLWSAAGSGTGAATAAAATSATVQGGAALAVDGFAPHAQLLARAEVLATLGGGGGEAGRAAAVAEASARAEEAARQAADARFAAEVAQYEAVSARSQLEAHLPALVSRSLDLGVAATEAEPLVRALGQLLSAKLGPALQEVVAVAAQHNAATDVASVAAAVSARFERCRAAVSVLAAALPSVAAALAAADATAPLPADMTTEVGFLSAQLLGGEAAAAATSRRALVLLQHMAATAAELQPNAHVILELPRATAHLSSELSALAAAAASIAAAVQSKHLLPAALQEEAPTATTTTPAPSADHQQEHEQAQQAQQPEQEAATAGGAIPSTASPAMPPAAAVAPVPDEHVQHHRSRRSAADEARRRAFAAAALRRFASKLEGREGAAALAGAGGGQAGVAAGEGAAAAGGNALLSAAEQVELLVRQATDPDRLSRIFMMTDSPQKP*
</t>
  </si>
  <si>
    <t>C_210176</t>
  </si>
  <si>
    <t xml:space="preserve">MQHTLRMHAMYPGSPRRSCVEVRRNCSGRVRAASEVSPGKAASTGGRVINKVPVAIGMTPQVYDYMLEHTREPEVLRRLREETADVHGSHMQITPEQGALLGLLVELVGAKRVVEVGVFTGYSSTAMALALPADGKLVALDRDERPVAMAQRYWGLADADKRAYDSYYELLLQLVRPGGLIAIDNVLFYGKVADPPPGDKAALALRDLNAKLLADTRISVSMVPIGDGMTLCRRR*
</t>
  </si>
  <si>
    <t>C_22020001</t>
  </si>
  <si>
    <t xml:space="preserve">MEAGVRQGCPLAPLLYLFVAQALLCWLQKQKVGIRLRPDREELATAFQFADDTKVLLESDAKVPGFIAVMDTFGRATGQRLNLSKVELLRVGCLPAAPGPAAAVAGAAPAVPGMPAAPAVPVAPAAPAAPAAPDVPAAPAAAAAPTTGPAAAAAPGPGVQEQLCGLKVVTAATALSVPFSSDPTRLRLDWTARMREARRRLRRVAHLGLSVFGRASAASAYCTSMHHFWDCAVAKAVVAQINAHNPGPAPISQAQLWLVQAPPGFQQCVWDVVVMAALAATEHGRVRLRGMTRAAAALRIQTAAAAAPEAAVAGAAEAEPDLDEIPPTQLTPPQPGVNPVELACARAVADFWSRLMQFAQLGVPQKGWDGVDATHPILAVVNGEMLCAMPQAMELEA*
</t>
  </si>
  <si>
    <t>C_22030001</t>
  </si>
  <si>
    <t xml:space="preserve">MRRISFCSVRSCRRTSCSPAAVDATLCAGAAPPPGDPAGSSPGAAATTSERSADPDAAAPSNPSPLPPPPPLAPSPAAAAAAAGSSADMRHAATQGAADAISAAGRRLKLLRRHRRRRHYLPRLCRTCR*
</t>
  </si>
  <si>
    <t>C_22040001</t>
  </si>
  <si>
    <t xml:space="preserve">GPGDGPEAAAEVPPEAVAAAAAAAAAAAADGSSSGGGSSSGSRPWVAELREPELQRLAACAVKLAARGQFSKDNGEEYWLEPHLPWRRGPLGGAGVPLTPGGVEGWVDKYGSGYRTPSWTVPTAAHLAAAEAL
</t>
  </si>
  <si>
    <t>C_22060001</t>
  </si>
  <si>
    <t xml:space="preserve">MLNILLPPGLTAAAASTASHAAMPPSPGAHEAPGSPTRAMSLAGAGALPGRVSTAGGMAALVAAGGVLMHADRTTLAHKLIRTVLAASEFSSYAATSAARAAAAAHSSAAAAESGAASAQLIVSVRAVDVQLLK
</t>
  </si>
  <si>
    <t>C_22060002</t>
  </si>
  <si>
    <t xml:space="preserve">MARVGEPGASCAPGLGGMAACEAVEAAAAVRPGGSRMLSIQVPLASAVMTSRPSRCATTCTAAMNAPVGEYLTSEQWSSGTPAGSPGSTPAPAPAPRRPPRSPAAPAAAAARAAAVGCGAVVVVAPAAPGLAGPNSCLSSSPSTSSPSTML*
</t>
  </si>
  <si>
    <t>C_22080001</t>
  </si>
  <si>
    <t xml:space="preserve">MRMNYTLDVVCLQETHVLDSDIDLVTADLAAAAHRLHAREWTAWWAPAQKPEGRRVTGGTAILIRSSLLQQGAMVLTGGAAAVSVADGAWAGRGVSLQLQWGGHTFTLTSAYFPLASTAQQAFILTFEAVLGVLSKIARMPVSMFGRAAAASAYALGKVLYHLEFAGLPQLYVVDRLLARVAAVVDRRLSPAQFDANPQARPPGLSIELMQLPPAVGGAGLLPLVPHVKARHAGLAVRCVLGVCGLLPYVPPWTRVAAAWLRHVHPAATPLRLLVRGAADRVLNKPLTPAGKPFARLLKAMTELPAVTLVVPPEPGAW
</t>
  </si>
  <si>
    <t>C_2200001</t>
  </si>
  <si>
    <t xml:space="preserve">MWGPAAGRTSGLFRDMPPTAAPSGFPGNTLALAAAAMVAASSQAGGRGPSGQHHPLRRSSSGFSSYTGAAASPWASSTASSVASTHSNTSISGAAAAQVALVGGHAAAELADRNSGARGGGGMVPPLDLPVAAHAEELGAGDMPRTSTPRKRRSSKRRSSTASASGNRGNSTPRRFMSGTSSTSRNGRPATVVGSPGLASYPASPRAAVTGGGGTSRSRSGNALIPSGTAAGPLPGPLARSSSGCGSTPLRCSPSLPEDDGWAAGSGALTGHGTSEVSRSGQVDVHGLSHASRPPLPKPSSRDVPAVVAESATAALHEAAGAAAQCRHSSSVGNNDSIKAVVDASAMWGEDAQPYQLGGAVPAAGPTLGAAVHVGPHAARAGVSHALCPTGTQWGNAEVEGAATVGPASRVVSQLKSGAEYAAQLNLRETAPAGFTAAKFGNGASAGSAVGATAVVDGGDRLFLVSGNAANKPKGVAAGTPASRRSSRQASPARTSLFHTQQLTDSRVAAVSAASADPEEQVRKAQERLEAYARAQKDKAKAAEAEEVARRQRHADERSRQAAAKERRRVEVYALNALLALSESARTKLLVAAMAAQEQGQQGFGGCAGTSPGKAAEGAAGGSDDVANDSDEGSTDEDEDGGGSDSEVEVGQQAMVDRKEDAACWAGAAGVGCSVFGCAVCP*
</t>
  </si>
  <si>
    <t>C_2200002</t>
  </si>
  <si>
    <t xml:space="preserve">MLAPWRPGQASPLARFQRVSTLTLRIPDPADPSEVEEEPAWVQPPPATEPAPHLLAALCFSGVGLEVTSRIRHLRLVCEVAGDVPAMLGCAAALGGRLGGVTRLTLIANPDTDLYFKNPIGLWTEYAALSASLPALTHVELPYLSCLQGIHAFAHSRLTHISTCCGGNGGLLRLSQVRSLCQLPQLQGLEVSGRLLEDPYGYDGAMRQGLAQAAAAAAAGVPGDDEADTATCAEVGPPAVEQLWALRHLLTRAPAALEQSFTLHGFALHNYNERPRQQLGDNRNEDEEEEEEEEEHGMQEYANVEDLCVCLEAGRLVRVTVDACNARGLNYLAAALLPKLLTTAGLPPHRRRHQPHQLPLLALQRVDLPSPARMRRYLQPQQPLPRLLALCDRVEVGELGLGLGGAFTRTSPCPAADLTAASPAAAAATVEAAMAAQPTTCVDSDGEEVREKPPSSRLFVLLRGPLIAQQLMPPGHSGTGSGVGEGLVGSDGVGGVGGGGGAGDDQPLLQQWLRSLLKRRGRQAVAEAAEAEENDNEESVEAAPKKGALARLMAARPRFCSLVVVPAAAFVAVHCERPRVMLRLLRAAVAAAARTPAGGCGLQVAALSRVGYDSYGMCCHLDWALDKAVQQALQELWDSGPGGGGGIGGAGASTSGAIALAGETQGQQGQQRLAAGPSGAPGGGAGSGRRSAAAAEADRLAALHQLLAVTHQTRQGICKLSAELR*
</t>
  </si>
  <si>
    <t>C_2200003</t>
  </si>
  <si>
    <t xml:space="preserve">MAQTWPDVTAAAAAAAWGPGGGIGSQASTRSAAVSGGGDAGAAGLDSGAAVEATGAFGLFLVAYTPGPQQLRLRRSLTSRGARLLAHLRPHTWVVAMTAEAAEQVAVESGAAMAPLGPPHRIDPEWQPLLREVEAVAAEAEAEAGMVAAQRRRRQLLGGGMPQLTAAAVGDLAADLPAALAAQLGLTQRQQGAGAGAALPPCWPLVEAPRRPCGSGGGSGPPLLQVHVCAQHLPAAVAWLSGLWQAQWLEPQWAPQLHNAVANIIAQTGDRHGGGHDVLLLLW*
</t>
  </si>
  <si>
    <t>C_2200004</t>
  </si>
  <si>
    <t xml:space="preserve">MAVAARAAPDSPTDIYVAQLPADPTALTAAGSGPLEWRPLELGTPGLSGAAAGCRAELPPTVQEALEGLEYKVLRVVPRVGGNRDPFDCLIWMPRQRTGPLPAVVAPHGGPHTAVTLGWYPAYAYLVALGYAVVVPNYRGSTGYGQAALASLPGAIGRNDVDDCVASVEAAVAEGLVDKSRVSVVGGSHGGFLTAHLLGQHPAAFRSGVMRNPVTNISAMIAASDIPDWCYVEALGSEAGRQRCGPVPSPEDLAAMYAASPVVYVDAVKAPVFMMLGAKDRRVPPPDGLQYLSALRGRDVAAHGAPPESRLIVFPEDSHGLDKPQTEFEQWINVVWWLKRFSTA*
</t>
  </si>
  <si>
    <t>C_2200005</t>
  </si>
  <si>
    <t xml:space="preserve">MLQPGQSLPAQRHQAAALPRRAGARHVPGPKFLRMRRYWEIQGRHHSAPASHPLSPAGHQRSRTLQSLRMEGPSPHVPRPRPLQGKQRQPPHQAG*
</t>
  </si>
  <si>
    <t>C_2200006</t>
  </si>
  <si>
    <t xml:space="preserve">MLASLAPQWSAGFGFAARAFAKTAASAARQGAIGSVRLIDSFHKETVDDIFAHALKKQTGVSLKYMLDFGQNPIERQLLLSAQFLHKELPVRLAHRVAELENLPYGLSAKKHILQVRDWYVESFRDLRSFPHVKDAADELKFTELLRGIYRRHANAVPVMAKGVSELREELRLQQRLTELPEIHQFLDGFYLSRIGIRILIGQHIALHEPSKPNHIGLICTKCSPVLVAQDAINDARSICMREYGDAPEVSVYGSPDFVFPYVPSHLHHMLFELVKNSLRAVQDRFADSDDAAPPIRLVVAEGGEDVTLKVSDEGGGIPRSGLANIWTYLYSTAKSPVDPRQVEDVDSGPVVLAGYGYGLPISRLYARYFGGDLQIISMEGYGTDAYLHLNRLGTSQEPLP*
</t>
  </si>
  <si>
    <t>C_2200007</t>
  </si>
  <si>
    <t xml:space="preserve">MKRLAGIDLPIQVVQFTANTNASDLLNANPWLASTKLVVKPDMLFGQRGKNDLVGLNMDFSQAIDFATARLNRTVTVNGCTGPITTFVIEPFVPHKDEYYLSITTNRNGWEVSFSEAGGIHIEENWDKLRTVVLDTLDANPSGGLPEGALAPLIAGLPLELRPTLERFIASAFAVFHDLDCSLMEMNPWTLDSAGQPFPLDMRVELDDTAKYRSGGKWNLDGQELEFPLPFGRLLTPAEAAVSALDEATGASLKFTVLNPHGHVWLMVAGGGASVIYTDTIGDLGYAEELGNYGEYSGAPNTAETYAYAKTVLDCATAHAGDGRPRALLIGGGIANFTDVAATFTGIIAALKEKAAALQAAKVRIFVRRGGPNYQKGLELMRALGPQLGVPVSVYGPESSMTGICAEACQYVSGAAA*
</t>
  </si>
  <si>
    <t>C_2200008</t>
  </si>
  <si>
    <t xml:space="preserve">MLAGPPVVGGFGMLPLRAHLRGPYNGTIPRCAHGPCSQPALTSDTWDASCRATCSASMHEALGHLPPVRAQGQLPQQQPQQQPQQQPQQQPQQQQQQQAQIQTDTQQAIDTAVIGLWGRLKAFTALGVPRKGWDQDWGLTVSPAVSGVLRGRLAAGAVRAGSDFAGTLAASGVDAKDKTAAVQAKAASTPPGTTPT
</t>
  </si>
  <si>
    <t>C_2200009</t>
  </si>
  <si>
    <t xml:space="preserve">MGVPIQQPQQQQQQQPPQQEYQQQYQQPQPVHSLPSLQQQLPELADDPEPAAAAPPPPPPPPAPTDDIWSSLQSTYRIKDPPAGPSSAHSKASSGRGRKGAPGGEVLVLGDDDPFSGGKGMPAPNLNGTMNRTSGFGGRGSQAGALPPPRPAAAAKSGGWGAGNMAQAGELMIGAADDDWLEDGGARQQLPPAGGFGGRGAASNRSDEYGGGGSYNQPAAGLNKAPLAQGRPADDILCEDVEDVDMLLEDEMQGISDKNLANKLAAFDAQFNED*
</t>
  </si>
  <si>
    <t>C_2200010</t>
  </si>
  <si>
    <t xml:space="preserve">MPVVSFGDIGKAAKGLLGGDKPTGTFSFDPKLSVSSTTASGVALTATTVQKADKVEASLKAAYSTKKYSVDVALSPDNKVTATASINDVAPGIKLTTSAVLPDPATAKLTLDYSMPYLALKSTIGLNASPVVDVAASTGYQSFVLGAETSYDTAKAAVTKYNFALGYHAPDFQVAAHLTDLTKTLKLIYSHNLTSTSTVGAEVTRKLATSDTTFALAYARKLSNGALTKLKLDGSGALSALYETKLQGGEKVTGSLQLQATDLSKPVKYGFAVDLA*
</t>
  </si>
  <si>
    <t>C_2200011</t>
  </si>
  <si>
    <t xml:space="preserve">MKSLCHELAGPSVTGCGRRSLRKAFSGAKIAQVSRPAVLNSVQRQQRLACSAVAELSAAELRAMKVSEEDSKGFDADVSTRLARSYPLAAVVGQDNIKQALLLGAVDTGLGGIAIAGRRGTAKSIMARGLHALLPPIEVVEGSICNADPEDPRSWEAGLAEKYAGGPVKTKMRSAPFVQIPLGVTEDRLVGTVDIEASMKEGKTVFQPGLLAEAHRGILYVDEINLLDDGIANLLLSILSDGVNVVEREGISISHPCRPLLIATYNPEEGPLREHLLDRIAIGLSADVPSTSDERVKAIDAAIRFQDKPQDTIDDTAELTDALRTSVILAREYLKDVTIAPEQVTYIVEEARRGGVQGHRAELYAVKCAKACAALEGRERVNKDDLRQAVQLVILPRATILDQPPPEQEQPPPPPPPPPPPPPQDQMEDEDQEEKEDEKEEEEKENEDQDEPEIPQEFMFESEGVIMDPSILMFAQQQQRAQGRSGRAKTLIFSDDRGRYIKPMLPKGDKVKRLAVDATLRAAAPYQKIRRQQAISEGKVQRKVYVDKPDMRSKKLARKAGALVIFVVDASGSMALNRMSAAKGACMRLLAESYTSRDQVCLIPFYGDKAEVLLPPSKSIAMARRRLDSLPCGGGSPLAHGLSTAVRVGMQASQAGEVGRVMMVLITDGRANVSLAKSNEDPEALKPDAPKPTADSLKDEVRDMAKKAASAGINVLVIDTENKFVSTGFAEEISKAAQGKYYYLPNASDAAIAAAASGAMAAAKGGY*
</t>
  </si>
  <si>
    <t>C_22110001</t>
  </si>
  <si>
    <t xml:space="preserve">MAAIIGIAAGGGVLLLAILIIIIVCACRSGPKPAHAPPAKGKVVPQPQYAQPQQQQQAYYGGGGAAPPPGSMPAANFRPAGGYDVAQQQQGNIPYYRQQQQPQPQAYPQYPVYPTGYQ*
</t>
  </si>
  <si>
    <t>C_22120001</t>
  </si>
  <si>
    <t xml:space="preserve">LRSARSQGASTLGPAVAASSAARTCCCPPTAAAPSPPSCVTACARPASWRSSPAAWSTCGRQSTSCRRCCRCRRRRHLLACRAVLLIHIPTYRTGALRRLRGCHP*
</t>
  </si>
  <si>
    <t xml:space="preserve">MAKDPSHPAGHLLGLLARSLAPVIGGSGSGTGSGPGAGSSGSGSNLAALVVHLYGSGAGADWVAAVSGGPPGAGGGPPGVLGLLGFGTPNGTSGLLSAQASSMSVGGGSVYGGGGGVARSVQQIAELGLVPPGDFPAVYRASAAARRP*
</t>
  </si>
  <si>
    <t>C_22170001</t>
  </si>
  <si>
    <t xml:space="preserve">MVNVLCSGFPIARTSIAGWWIWFYWISPMAWILRSMAVSEMSSARWLAAAPAVPAGSAVPAAVTGSGTGSGGAGGTVPLNIGLATLAARGFPTAPAWVWWGLAYLAATTALQLLAQAAALGCLGPPGECGATVEEALLFSAQLRVPDTATATATTAAATTLLQPP
</t>
  </si>
  <si>
    <t>C_22180001</t>
  </si>
  <si>
    <t xml:space="preserve">MGDVAGGAVRPAVPYTAPFTPCLPRILTAIRGFVSDSLAYLQVEEVLIPEVRRQRYGSLDLPVLVLVLERGGG*
</t>
  </si>
  <si>
    <t>C_22190001</t>
  </si>
  <si>
    <t xml:space="preserve">MLEQGADVRALRERAQRQREGQPQPQQEARQPAAQRQGQGPQGQPEQPPPQGAATNAATTAAAAAAAAPTLHLNSVMEAMLLEDGSVRPSTFSIAWMAAAGGLPAPGSAADRQQQLLTSFAVYHWLPVLAKATREAMQDLQACAGRTLAQALLVGRLLMDVLWREDCSQAEAGDGAGAGAGGKASSPRPDGAWWDGMAPTGESLANHMHQIVCVLATGAVEPLLQQCDAWQQVATLDLLQSYWTCFDNMARVATYLQAMDAAQKQQRQQQREQQREQQRRRRRRPEDVQQNEQVGCGEGSSSGSGGGGNCCSQLAL*
</t>
  </si>
  <si>
    <t>C_2210001</t>
  </si>
  <si>
    <t xml:space="preserve">MDNLTRLWRVRRTCLQMLNDRGYLVSQEEIGTTKDQFRDRFGENPRKDDLTILVPRQDDPTEQIFVFFPEEQKVGVKTIKLLAERMKDEKVNRAIMVTPSKFTPFAKSALEDMRPKYHIEHFLESELLVNITEHVLVPEHRILSPDEKRTLLDRYKIKETQLPRIQASDAVARYLGLQRGQVVRIVRPSETAGRYVTYRFCPPLWR*
</t>
  </si>
  <si>
    <t>C_2210002</t>
  </si>
  <si>
    <t xml:space="preserve">MQAWARTLRRCAASSRVTLPSKFSERRQALSVNSSAAMNCRELKQQARKDIKQALRGLTQEQMADESARIGAQVLDMRAYARAGTLGIYLHCAKLREVDTTAVLRDALHQGKRCYVPVVEDKNSNMKFLHLDDMACLRTVPPFDILEPTDTYDDGTPRQDALQSGTCFDVLLVPGLGFDTSGRRLGRGGGYYDKMITGLQRLAQAAGREPPLLVALSYSAQVVGAVPVDEHDQLVDVLVTAAGVYGCTDRGRAALQLACEEDVAVRRGEACASIAHMWNMRGPCIQYGTDTMYATPLSVAPKRIPRSKDDPNWIAWSRRLEGLWTRAVDAFAARGLNVARIARALANPTGLDFLFATGPPPLPPALLPDDGQPRRLFASRNWARRISVVHHHMRAGRIALPDRLHSLATYSINSLQRMLLALRSLAPSSLHRTATPADIAAIRQVLTAAHAAAQRRQLDARPKQPLVLRLPAPLQAHLRAADARALLASPGIARFMPDRMPAVSTVTFLAPPSLRHLLCNAAKASRDPGATTSCTCHLFPALPRDPAHGHIFTHRLQPALTPAAAAL
</t>
  </si>
  <si>
    <t>C_2210003</t>
  </si>
  <si>
    <t xml:space="preserve">MAMGGLGGGTGGGVASARLEQQALAIAAGFMPGDLPAGGGVGLRAVMQPGGTMAYTGGGGGGGGGGGSGGGGGGGGDGGGGGSSAGATTDGSVHAMAGAEEAQPMQQGLEVMLQSGEAWQPAAPRGGAAAGSATGSSRGDIAVVDAHTAAQDQQHPQQHQPLQPPLPTPAEKEDEQQQQQQQQHIAQVISVLARKRGADMHAGLEASSPRAGSPPARTGGASPTSGRDSVSPRAVRSSSSWSAASSRTHAGHGGGGGGSGADEAQPGVLGSDSAALGRTDFSFAFAGPGALWSRVEQAGGEGVQVASLELSTGQLPLAGAEGAEGAGYGALTRSQPQPTDGGIQMAAGVWMTSRPQLPAQQPASGVRGQPGSPAAQQQPAQLARPSGSGGGGGGSFRRLSPSPGNSSRMLGQLAMLAPSPTAGAGPGLGTMMPPQCQQQAAHEIGAGRSSLRGGGSIATPRTTQSSMAAGSALLLLSEEGPPAPPCSLLPSGAGGMPPTAAYQQSMSGEEPVLLPAPWMLNPAAGYTIAPGAPAPAVYGAAAAGAAAADSPGQLSADVMLQALGAPLASTGTSSLPQQFLGGVNPQMLMLHHQQLFMQQQQQQQQQPFMPQQQQQQQQQQQQQQQQQFMQFYGNAAPASTASMGSNAPRSSSTGGGGGGGVLPPAAVGGGGAGAMAVANPKVLGLREMLGREAAAAGANRAAKHARDLAEDEEEEEEEETPRMMRANTFTAQGAERATARSSAHGAGSADGRGPPQKQDSGIFGKRSSADTHVNSSGLAIASTQPHAGSNANSRRASAYFSGSVAARCSSTYARWPSDAQHSAALLVTDEGVGGTGGGGRAGSIGSVVLLSAGTALLSSGRSQLTKRPPVLQELADRDEDEEEDGADNHPMSDGVALYGPARGGGRRAASARQERAVSGAGAGPDGHGAMQLRSLLVGSTAAATGTNTATGGISSTATASVVGTLTGDASTSSHAYHPQLRAAAGGAGGAGGGGGGGGGWGGATGSRPLQPVAGIEGLESPAVMMGGWRRFGLARKSVRLSLDLRTGTSLTSSGGPPPPPTGVLTAVPEDAMRAVHASRSHGGSQSLQGQGAVPPSPVLSLARMVGLGGLHAVRGSRDSPERSTGSAASCHMQRLIARTKSKSALIKSLAFKHGGSSHRAATHRPDSGTRSPEARPRSSRHHPHGPSQHQHHHLHHHDPQHSPSQRETGASPAHGAASVGSGTPLDGGSGHGATLADGGGGAGYHPLVVLDMGIHSLSIPALDALYGNLYDGVQVIAILPAHLKCRAAYYPPLKSVAKLAPGFLDAPGATQALLPASERVRMRQGAYGRVS*
</t>
  </si>
  <si>
    <t>C_2210004</t>
  </si>
  <si>
    <t xml:space="preserve">MASRILGKLRPSTSALFVCDVQEKFRPLIAGFPTVIDTTKRMVLGAKCLDIPVLVTEQYPKALGSTVSEVAGVLPPGTPPAFAKTLFSMLTPEVDSWLKTKPDVKQARVLFSTSEMALFQLCGDAKHPRFKEVSALVKEGQSAEPFAFTASL*
</t>
  </si>
  <si>
    <t>C_2210005</t>
  </si>
  <si>
    <t xml:space="preserve">MQRPPSGGGGGGGGGGGGRQPPPLPPSLQQLQLQHQQALAALGAGSGFGFGPGYAPGSGLGPGSGSGVGSGADNPVLAAYAAATAFPPPAHQPQQQQQQQQRGGYHPPYFIAQQQQQQQQQQQQQYQQQQQQHQQHPQQHPQQQQHLAVMPLSLTSPVGSKPGTPVAFGGGRRSSQGPLAVLVSAGGAAGSGLTVSSFGPGALSGLGVMGLGQQLQYQQHHQHQPQHQHQHQHQHHQHNGHYHAGGGGGGGVSGSREGSLLDASSRPGTGASAASAAYWSTGGESAGGGGGGGGGYGSGYGGGVGGRYEGGEGVGSGLQSRSSARERRPSGSGIGGGGGRLGGSGGGGVAAERRAASNPRDAGALSARASLTGTGGGTGGAGSGGGRSLSRCSSAASTSSRGRGGAAGTASGGGGGAGGGGSRSVQQTAALLASLGLGSPTGASHPASARRKAGGAGAGVNSHSXXXXXXXXXXXXXXXXXLNRPGPSSPPHTIEPIEGVGLIAFNKHLQIQRIYEFDMKPYPLRSPEEVAAGGGGSHTA*
</t>
  </si>
  <si>
    <t>C_2210006</t>
  </si>
  <si>
    <t xml:space="preserve">MIRLPTGLVPLVAAWGLQSALHSGLVWLQADQPTSALTAHVVLSMLTLVLVLAALATVHLSFAPRAISQSSQTEELQIFIRLPSGQLVTFVGPVDATVGSVFDFIASTTLFHLDNSRIWRLVARGGDTLLERSTVLARRGLASGSELQVLARLMGGTPKRRPSAPSDNWLSLHRFTRFRNHFGDPVYTCTNPGCRSPTQLKDRAACSRHEKCCEGAPRDLPLPAGTGGEGGLGDADFPEGGRDSPAGSVSESDSMDTNGSGTGSGSGTGRGSGTGSGSGTGSGSGTGSGSGTGSGSGTGSGSGTDGGGGGNVGNGSDRSGGGYSNSGSARVDSDYLYSDGEEEDAADAEPGHFLAAALHRVVASLDQDDPANINTIELLNAILQQFGHLAPVDGDGDADDQAGAVANDLAAQGMVMQPTNISELQHGARSVQHFKGIMSEPLWRTGTQSAPITVGQFAYAWMKEKIDGRVRDNVADRQLRFLRDVCFPPGNNLPPSLYIMKKMLDIPDARDFEKHVCLSDKCLFPDFPRDEWHQHLQDETRRTGLNTPSVPVMSIQNRHALPVMSQYTDPIKKPKKSNAKEPITRVRTPDSALFMEAVRRFYPFAKRGPGEGPRLLNTRLAANGELKKYWQDKMAAAYAWSLKRGITLSREDFQADWTKKATDFNAKRTTYEKTTAAARAVKDKNQPKNERGWYKNAWRSQWGKMWDGYKRDPVRFTAGEKQTLTEEEVGLCKELESLLPSRASASVKDAKVSYGAIDAGGLLVGYFLT*
</t>
  </si>
  <si>
    <t>C_2210007</t>
  </si>
  <si>
    <t xml:space="preserve">MSDNEELEDQLPPQQEANEDGEAEAQGEGEPGEGAAGLVEGEADEEDEAEYQDSSEEDEDEEQNEYEQDGFIVDDAEEEEEEEEERVAPKRRKKKKRERELRLDDDDYDLLEENQVQPPLVKR*
</t>
  </si>
  <si>
    <t>C_2210008</t>
  </si>
  <si>
    <t xml:space="preserve">MAFGMHQGKLLTEVPPSYIEWTCHTPHFWHLEEYGKRVLLRHLEVLGRVGYTADEGRVVMKQEWVAPWYAQHPEELARELERLAARMSYSHWW*
</t>
  </si>
  <si>
    <t>C_2210009</t>
  </si>
  <si>
    <t xml:space="preserve">MLAGPSGLRQLTTRTKVLACRPHGPWPQHLSLGSPRNSSFPQQIITCSASASSSAGPAAPAPPPKSSGPSPDDEEGGIRFVYEPPRRFVLAALRKKRQGPPSTAKPKVDLLVEGNPLARSPSRVDAVAEALEADTAAALRRVLERKGQQKAAEGWKMPREWFGWW*
</t>
  </si>
  <si>
    <t>C_2210010</t>
  </si>
  <si>
    <t xml:space="preserve">MARQSRSQPSAAGELDYDQRAGIRELGVLGKRCLARPGISWGHGASQRGETDWFSVFSRWLIDAFPRASVVARNGCTPGVPTPYMIMCLEASVDPDTDLVFVEYTLNDAHSLGGPGLLGLAAGGEGALYGNRIVKDAERLLRRLLVLPNRPAVVFMHTPPVGLANYPKGHPKNPLNKGHRAMVKTADGFTYVNEGTAEKPKPGYVATKPGSVLRIAISTDRSPVAAVGAAAAGSALAGGGGGGIAAATAAVAAATAAVLPNATPVHVYLHHLRSYTNMGVAKFRCVSGCRCKEVEVDAHHDDHTSQVLDKTSSGGNKFKVSGVVVAERPGAGDALSRMGTGHGKQFGLAAHADEEAGAQQLVFTSGGGSS*
</t>
  </si>
  <si>
    <t>C_2210011</t>
  </si>
  <si>
    <t xml:space="preserve">MVAAAGVGVAMGNAVPPVKAAAGCVVAGHDDGGVAEAFERFVL*
</t>
  </si>
  <si>
    <t>C_22200001</t>
  </si>
  <si>
    <t xml:space="preserve">MLWAKHKPDRFDTWSAGIVMLQMAVPSMRTDRALRAFNASYGTKYKYDLAAWRKGVNLYPRDCALLDANDGLGWDLLQSLLAPRHIQVDDNGGVSFVNDTPFPRISAYEALKHKYIKNALEAAAAAAAPAAVPATSGSSGRSSPGSTTNSRSSGGSIDLTPAAAAASNRAGTNG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QAVGSGSREQSVAGVAEAVAAAEAALKSNESEGEVREGW*
</t>
  </si>
  <si>
    <t>C_22210001</t>
  </si>
  <si>
    <t xml:space="preserve">MSATAGHDLQRVAAVQYADDTKALLEGKQEVVAFLAAMHTFQHASGQRLNLSKQGQLPQQQPQQQPQQQPQQQPQQQQQQQAQIQTDTQQAIDTAVIGLWGRLKAFTALGVPRKGWDQ
</t>
  </si>
  <si>
    <t>C_22220001</t>
  </si>
  <si>
    <t xml:space="preserve">MGGMAGLEGMLGGMGGMGGMGGMDFSKFDGAEGEGEGEGEGEEDSDNEELPDLVKP*
</t>
  </si>
  <si>
    <t>C_22230001</t>
  </si>
  <si>
    <t xml:space="preserve">MEHSARLPSGSAPLHLPSDGFLCRRFDPQGHLNNFRVIAPTATFTLKAPKADSVLVIGDWDNWQVRPAGGLVVG*
</t>
  </si>
  <si>
    <t>C_22240001</t>
  </si>
  <si>
    <t xml:space="preserve">TAPFSACSISGGTTLTLTIASTASYTAGDRINVKSGNSAFLGSLSASGPAFVHAGTAIVITPTVVSTALISNTNVFVSLSAPTSASAFNQSICNGAFDVSGLATPFTNCTLSADGTGISFLLASAGSVTSGVTTINVKSSQLFLLAAGSGSSDSPAFVPRGSALTISEAKLAGAYLTAANTIIVKLSVAAAAVDGFSSSCNNVRLFLVHNWVPQSTLGRVAAPFEVYALFYNIWFAYSESADCTQYLLELKKIGSTFKTLLNKEEALSQQLPWLNNHSPRNLLLWSR
</t>
  </si>
  <si>
    <t>C_22250001</t>
  </si>
  <si>
    <t xml:space="preserve">MRNARALACLLSSVMGLTFNDSLTLVSRVRFKLGRVRPFKRNWHVIAMYMNGAAPGQPCARAVGGGSGSGASPLVGVLGVKVNYASPAALSAAYLAPALPDSLYELELDGDTGLKMEADARKIAEGWVRPPALRDPLPPAPFNYFMKLPCKSAAEYG*
</t>
  </si>
  <si>
    <t>C_22270001</t>
  </si>
  <si>
    <t xml:space="preserve">MLIPLLAPSPDGSSGGFARIAQVVALSMALTPYLAEFGSRLGAVMESSDLKELQPKLKGGAGCACACVCP*
</t>
  </si>
  <si>
    <t>C_22290001</t>
  </si>
  <si>
    <t xml:space="preserve">MTLPSSVTGQPGPCCCCCCCCCCGSLALPASGSKAVAPEAAVAAVAAVAAVAVAAAALSALRQPHSGARTAKGSTGCSPDRRRARGGGAPLESNHPQVRTAIQVLCLAHATLLLVKAAAVAVTAPDDLWPAQPPHPPGGAAGGRVVVGLVYMYTSIGEEGRMGVSSSGSSGDRSDGSGGSGGSRRR*
</t>
  </si>
  <si>
    <t>C_2220001</t>
  </si>
  <si>
    <t xml:space="preserve">MTGGDVRSRGVYSDAAAQYCADTAYEVFAQQQQARRSTGHAQGAGDMAGLLGAVLAALDRRFLNDPAVMPQDRLGSGCTGVLLHMDLAAPPEGAEAGGRVAAVAAVGPCAAVLGQRQGGFASATAAPQLLAGGNAASHAAVCELLERLGAERSAELVRVRQQLQQAQAGAKAKPGKGVQQPPQPVLSAVVSAAPQEPSYAPQPEAPAVLGFGACKGMGQLVALPPGGVGPVPAGAAPGAAPGEVPPTPPPCVGLAVQTARHVLQPADESLMLLGAGAVAALSPAEAVLLMHRFGQFAFISSEDKPAPLDSPASSSSSSLSQAPAQPQAVQADSHGKAGPRPPTTARGPGHQTSAATAAAGGGAGVAPFNAARLVSQQAAMAVGRRRAQRTAAAAAAGGSAPPLAGFPSCCAVLALSLDWSPAGAGRDPASPAGVVAGSPAALAAAAAAALREGRRGLYRWQQLRAYYKLASRRRAALIARWHDLFDRVVGAAAQEAKAKEVTAWKRMGAALQVSTAGKVKVIEGSSGQQPQQPAAAVAAPAAAALAAAAAARGSPMRPAAPSASTTAATSGQAASRSPSPPPPPPPATAAAAVSQQQQPVAARVAQAPAKAEAHAARAPSPPAAAAAAQEHSPPPLHHSAASPAAGVAALPAASPHMTPRGSTGGSGIPTPPATTPSRSSGGAPAASPVPLLGSMTRSGSSRLPAAPGAGSSGGASSGGASAVPQQRNSPPVARTVAPSAARPGAPPALSPPLLEAEGEAGADLMSPDADQLALWAAEAAEALAAGPQQPQQQSGGGALQGAARGSMGRATAAAAGSRIPLSPSRADNISSGGPAGAKATSGAALAGGVAASR*
</t>
  </si>
  <si>
    <t>C_2220002</t>
  </si>
  <si>
    <t xml:space="preserve">MSDDAEHFVAPWEYELPGGREAAVDALVAVATGGAYEPVGLSSQPYVTNGYSRLDAAAYMVKSAASAVTGGPAPERPQPLRDPRGFVPFDGVLVDRHTTADGGIYVRIVFGSQQPGQGQGAAAGGSASSVPAEAGGQLLDAEFLFPQGASIGLEGVSGSGMMAAAAAGGAGGEAESDSAAGSSGSGSGGRLVLSFDSGLTWDTNTARRQLESLRKALRWQVVPVVAEFDPKFNNDKPLWFERLYTPFRGVGASIRGAAVGGAGGDPLLD*
</t>
  </si>
  <si>
    <t>C_2220003</t>
  </si>
  <si>
    <t xml:space="preserve">MSVGSDAAGSGQKGVKKKPFWDADDGGDCSARYAQEAMLGAIAADRRLHAGLGGGDADVTRTALKAAFARVDADLLALQETCECEPAPARGEPSRGQHGGLAAPSPPSASSSAPGQPVCHDGTTALVTVQLGGLLAVANAGDSRAVLCREGQAVRLSRDHTPALRSERERIEAAGGQVVTARGAARVLAPAVQGASTVKALSVSRSLGDPDFKATGLLISEPDVAVVPLVAGQDSFLISASDGLWGLVGDQEAVDAVAVVLAEYARMSATARSGAAKAAARALLKLAQDCGSVDDITVVVTVFAWGAASSGGSASAAGTAPRGT*
</t>
  </si>
  <si>
    <t>C_2220004</t>
  </si>
  <si>
    <t xml:space="preserve">MDLTSLGFWQLLLAALFFTARAATASGAGLAGCAAAAASHLVALVAAAELLVALAPPGRTSPTAGSTGSGGAAAELGGAVGSVAGTPRLHRSSSGATSPVFGGTVQAHLKELGPGLASPYYSLKRSASTGAAFMLAGAGGQPSAAATAAAAAAAFVAGPGDGSGRSAAHALLPLLPQVSEGDDLPQDAACIVGVGAGQGSGLGASSHNVHLQHQLQQRQGAGAAASPAPGRSQPPQGAVSPLLGPVGLVDGGGVRAGDSAGAHMYPGVAGTAAVAAGGTAPAAAGGSRRTPAGLHCCSSLNTDPGMTDCGXXXXXXXXXXXXXXXXXXAAPALALTVGSLSGPHDMSGSGLHALEAGVGPGVAAAASAGLPGCQPGSPHNYVGVEAAGARADTEAAARRVGGTSQQPRPAAGAPLVPVSELLPEGRGTGAAGGGSRYGHGHGRDDSGSGSGSGSCSDGGSEGSEEEDEGEYAGGRWGQGGAGGRAVEASDDDCFSLALDGVGAGGGGGGPGWAEGQLGNGEQAPCAGATRERPGQLSATEGPAAGKTRPAGRQRRSVSPTKRLQLQQRQQLHHSSAVAAAVAAAAAAAAGDLGLCALGGPGATKAAVDAAYGGGYDVADLADLEDLMSLEEVEAVAAAADQEHQSPGHHHTHSPELAHCPHAAGGGAGAGSMRPPGPRPPRLQLRQSGTSAGVGAGLGTGGGGGGGPCSLAPSAAAATEGDSHWAYAPTSVTSRRTPGGPLAATPHTAQPQLQHQQSLPSQQQQRPPGGAGGQGSRQPLGYAAATTSAKGPHAGPAQHQYTQALQPQDLHHGHEPLPLLQPRRSGATAASAEPWLGGHPHHHYQPHHYASPQQTQGAEGWQPGLPSSTAVLPPPPRHSLDSARPLAASLQQRQQQQYALHAHQQAQAQGQVGGTHPQHLQQQRHDVYPEASPHHPAHHHHPQQQEQHRHQLHHAQPTPPPARQQPQPQVLGVPAHASGTASAGPPPPPPPLPVSAFVAVQPGLDWDWEDLETFGLEDTSPPQPGAAAAAGGLH*
</t>
  </si>
  <si>
    <t>C_2220005</t>
  </si>
  <si>
    <t xml:space="preserve">MAAHYYGVKVPAWVHIQCGVGRRGVEAGLEAVLAPPSRGGLRFPLIVKHPSGYGSVGMTKDSKVHNEEQLRAQVARFVGSFGGALVEEFIQGREFTVLVVEEPGAAADVGGDTDPDLTSFRPVAYTPVECAFGPGEDFKHFDLKWTDYESLSWRPCADQELSERLKVAACDTFRATRGVSYGRCDFRVDGAGEIYLLEINPNCGVLYPPGLHGSADYILSLDPEHDHAHFLATIFATAISRHSMRQPKHHQQQPNGVEEDAPGTPSCEAAATSAAAAVTAVTAALTLEDHTDGVVTATASSGSDSGSNSSTASGSSSPSRISKGSGASAVNGAAGGGKGLQAAAAGSDAADGVGAGGWGLVALVPIRAGEVVQRNEQRPVVLASSGFVKRSWPVGSRQREWFEAYAYPIGDEVYVTWSDDPTSWAPLNHSCDPNCWLRGLDLVARRSIAPGEQITADYATFCAGPDMAAFACDCGASCCRRRVTGGDYLQPWVGERYGQHVSPFVAAVRKRAGLA*
</t>
  </si>
  <si>
    <t>C_2220006</t>
  </si>
  <si>
    <t xml:space="preserve">MSEEGALEPYLKPTPPRTQGDIEEGLFNKTIAKGSLTWDHSYFARDKHLRLKPGPFLGFLKHVAELLTPYDTEVRAYAAAREADRLHGYLLPGGGLVLGKLGVKNATEWAEDEGAEVTVYNDWGGPRY*
</t>
  </si>
  <si>
    <t>C_2220007</t>
  </si>
  <si>
    <t xml:space="preserve">MRLELVPELPYVDIWNFPAALEANTDALRGRQPKYHLQFRAASAHEPTAALRNPSFSNCTLPVLLAPEFPFNMGEFFARAVSAVHGLALDPRVTLVLLTPQSLGLAPFHSLLMQPYSKYPLITSADLGARGCPVGQERGGRRRVDNEEEDTDWQDVEAGEADTVPAEQAVAWSPDESQPHCFKRGSSALVELRPCQFGTKYGSWPDKYLPPQHQKSHDRIRFFALNVEDPEQCQNVRLE*
</t>
  </si>
  <si>
    <t>C_2220008</t>
  </si>
  <si>
    <t xml:space="preserve">MAGQRCRWSSKAVYAAAGGGHVALAQRLLTLCPEQSKRWLCVVELLKAVARGCGLADLGRAHDHWLGGRREQQLRRDFTEQRPDGFTAVYHAADLDALLVAAAGSPTPCWLDKLDVMLQRHLGSAGAAQLAARPDLLSRVFGAAMSAPDGLARVRLLWEQRGWRPDDGLEAAVAAAGARGDTAAISYLFEQLGADPQGSVYYEPSDALLLPAERGHMHVLQLLAHQHGVRCDFKPFRQLAVALAAGGHLQILRWHLQVEALYGTSEDETQESGDSGGAGDSEGAGDSGGAGDSGGAGDSGGAGDSGGAGGSGPSAAVVELLAELGYPGGTITDVYEAAAGDVPTIRALARLRFRGSDSHLALIALLEDPAVPLMGEAQLD*
</t>
  </si>
  <si>
    <t>C_2220009</t>
  </si>
  <si>
    <t xml:space="preserve">MPLQDVKSAADVAAVASSGKPSGAVVDRLEGADPPALTAKATALARGGQAATTSAPAPGATPAAGAGAGAAAPEDKAAVFGRISFLLSNWPVVLFMKGSGEAPRCGFSSKVVAALQKLGVAFKSVDILSDEAVRQGLKEYSNWPTYPQLYVKGELVGGCDIVLEMAGSGELEALLRDKLGRDFQAVAAAAVAAGSSAAPAAAAPAAAAPSAAAPSSEDAGAVQERIKALLAGPKPEMLHRMDVA*
</t>
  </si>
  <si>
    <t>C_2220010</t>
  </si>
  <si>
    <t xml:space="preserve">MRFALRGENPYTVLDAWTYSSSSAACSGRVPGGLLHYVLCVPTAVTMRRRLCRRVAATASALTGSSSPRSSPSPRRDMDADAIRPPGCGRWCGCGWAGSCKLPPGEGEGPEAPLPLPGLPHRLLLLPPLAVAARCLPGQRSPGPPSPSPAPAAPPQRPTQAAGEAAAGDQPRPCRRHEPARPTPVAVAADEPVLRVRASHLTLSLGLLVRMKCILLLLPLLKAGGQRSGAVQRVPRRRRQHGCGGGQAGLPALGALGLLGAGVVVGLVVVVRVAAQPGLGAGSGGARAARLQQGQRLVAVMQVLWLQRLCVLVLCWPGVRAFGAGGGGCGVVVEVEVYAAATQIHVGVRGCRDPCPPAPPGGRCCCCEGSDCWCWSCGCAVWGVAARGPPGVRRLVTLVAAAAEGVALAAACCLRLHLRRRRVGSEPVQVCQQPWWRPARPEHTALGHQPPPLPPPQPPPPQQMSGPPPPPPAPTPSSANEKQSSSLASTARPPAPPWPQRPPAYSPSSSSSLPSLPPSLQLPDPDPDPESSRPSAVPATPGYMCAPAESPARTPPPSTKPTGPSSGDTAPCGGWERPGAGEAAAPAPAGTGAVHGTFLRPSRLRVRHAAAPPCCGAGQSRVGRRPGALQALTLTLALLQLVVALAHLRQQWQQGMRSRPPAAVAWPGHEGCCCCCCGGRCGWLPPRPCQHEGGAAAPPLPVLPAVGLVLPGGASATSSSAAATSATRWLAAAAAQPASPAPDAVAARAVKNSAASSSCQKPRLGTEPQPGAGEQQEACAEQQRNYAC*
</t>
  </si>
  <si>
    <t>C_2220011</t>
  </si>
  <si>
    <t xml:space="preserve">MQRQNPLRLCLALALALYTGTQVVDAAILKARAQVTQKSLSIVLRGGKELSIYPPVNRTAVDTCPDAAWKKFKLHKSPPDYDPLNWTSTEWQDYLRDYCLPTAGLSICFFLIGLIMMVVLTMWRLVQWCAGCGGCRRTCSVGAETPDWLGDRKHAWVKGWIYLLCGGVLAMVVWGMLALDAQLIDAFWRASSLVFAKTSLPSSSALALNSSALQARVADVVNATTTLAAQLNTGGSSGGSGRRVAGHLLAASSSSSDYATLGSLLAALASGLPALAAANTTTADMAQRLRNLQAAAADVSAQLSAGSTPTPDSLAALQAALTGSSSSGGGVGAPVGGGWAAQWRLAGPQHGLLAAAPVGAAAAAPSGGPDALPTGFMTAAGGAAAFAALAEAPAQQGVVAGYPYHQPATYTAPYPPPPMGK*
</t>
  </si>
  <si>
    <t>C_22300001</t>
  </si>
  <si>
    <t xml:space="preserve">MLRGAGTRPSDAELMAALAGSANGKAPGSDGVPYEVYKVFWALLGPRLCAAAAAAFAASADAHDGGEMAVALPASWREGIITLIYKGKSLDRAELASYRPITLLNCDFKMVSKAISSRLQPALDAVVDGLQTAFITGRWIGDNALYLQGLIEWMSLDVGADGTPRQGGALYFLDIEKAYDRVHRQWLYASAEGLGFGPRMLRWIRLLTANGSARVCVNGMLSDAFPVLNGLPQGSTASPPLWVIQMQPLTSFLHWQVEQGVLRTPLLPSGEQAPPAAHHADDTT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HKSVA*
</t>
  </si>
  <si>
    <t>C_22310001</t>
  </si>
  <si>
    <t xml:space="preserve">MVAGVRSFRGPRPAPRPLHAPSVSLHVALSHVSLAAAAAEAQTGLAMAPAARLDGLWEPRASQLQLGCVQALLMTAPAGQAPGAGTGAAAPPDMGSCRVLVRVAQDTRSGAHK
</t>
  </si>
  <si>
    <t>C_22340001</t>
  </si>
  <si>
    <t xml:space="preserve">MSKVELLVLGTSAGLGVAPAAVAGPPLPPGWRVVETAKSLGVHFGDWKTATPPVALDGVVGVLGLIVRMPVSMFGRAAAASAYALSKVLYHLEFAGFPSPWAPVGKLLGQVPPALGGVGLLPLQLHVQARQAGLA
</t>
  </si>
  <si>
    <t>C_22360001</t>
  </si>
  <si>
    <t xml:space="preserve">MRFPLCAPDVNDEMIRDIGPLVFGRDVVAVRYIDGKREEIRASFADSEALKQLHDDARATLQLHQPQRFVNACWRLLAALESQLGCLVGCNAYVTPPGGQGLAPHHDDVELFVCQTQGEGGRWGGRLPPHPAQLPDSGEEPDSLEDAVYCRGARLFRLVPCEHEDDEEDEDEEEEEDEEEEEHEVGTCGRE*
</t>
  </si>
  <si>
    <t>C_22380001</t>
  </si>
  <si>
    <t xml:space="preserve">MKPWFPRGAVVLSSGAAPAAACNYNSLGSYSLPAGGDGDADLDSLVPGQLSYDAAVLEFDVTPRKYPLSYLWVISAPCRPTITRRTAVARVNLTNLADGATYTARLTVTDDRDAEWLSEM*
</t>
  </si>
  <si>
    <t>C_2230001</t>
  </si>
  <si>
    <t xml:space="preserve">MRRQTDLNVTSFTALTAAVLRTFLHTPVVTPDLGCATPAASPAPASASTPTSARPQGQHADQAQQAQVGRRQISVVNISSVSVDQPYEHFSLYGMGKAARHMVVRCLAHEAALREEAHAGRGGGGAVSSAAGTGVTGGSGAGVGASAAAGAGGDRTAQPLARLRALSYAPGAIDTEMQASAREALPAGRLKAAFEENRRAGRLVDPIATSAVLYDILQADTYDNGAHADYYSATMAAAAAAEAAEAALHPLAAARAAAAVASAAGTATGAGSAAAAGQVGTATSAVVTARA*
</t>
  </si>
  <si>
    <t>C_2230002</t>
  </si>
  <si>
    <t xml:space="preserve">MAEGDGLVGGGDSSSSFTRVGELLAAAAEGCGLEVLQRLHATFVGQPDQVCATWRGETVAAAAGSATPDWAAKLEW*
</t>
  </si>
  <si>
    <t xml:space="preserve">MPQPLTTEQLFGGKKVLLFAVPGAYTPTCSKQHLPGFVESADALKAKGVDTIACLSVNDAFVMGAWGQSIGVGDKVTMLADGAAAFTKAVGLDQDLSEAGLGVRSQRYAMLVEDGVVKVLNVEPARGLTCSSAASMLEGL*
</t>
  </si>
  <si>
    <t>C_2230004</t>
  </si>
  <si>
    <t xml:space="preserve">MQLEDLPIELLERIAGYLDAHDVTLGLRPSSRLFARVLQRPRVALALSRAVAPSVFASVWGAAAGLGVLSQLASCRRKRFLFLVAASGVLENFKLAMDACGVTRPVFRNIMEAAAFSGSVPLLRWLLSQRGVPEVTDVDILTAAALGGHLPAVQQLAARGFVLRREGLCEGRLAAGGVLRPFPAAAASGNLALVQWLFAQRPCGDTASPGVSRTEAPGRSELLQACVLAAQAGHTNVVEWLCQPARWRRWDPARAATGDLALETGVPEPCWPVDAAQVLAGIAGGCPLHVLQHHFDSLAQPLLEQEQQAGELTQLGLSQTYPWREVMWAFWGRSRCAVRCLHTRCGEKESEAAAAGRRALAPLLRAEVLAAAAASGTQWREKVLFLESQGWGPQDDGG*
</t>
  </si>
  <si>
    <t>C_2230005</t>
  </si>
  <si>
    <t xml:space="preserve">MLRVRAEAYVDTAGAAQKRSERSDETLEQRTERQKKDADRKRLKRAAMTVEDKAAANEKHAKRQKQYRKEGYRGPAVTGETVQLTSAWTEGASNFNAQLLTLEAVKGAPPWVPVCEKPDCRRTTGFVKASVKVCTGGKAMAAGPIAAATTALSVVAVASNAAVTAGSSAPAAATASGTSPGAHVVAAPSNAAVTAGSSAPAAATASGTSPGAHVVAAP
</t>
  </si>
  <si>
    <t>C_2230006</t>
  </si>
  <si>
    <t xml:space="preserve">MHAKRTAFLAVNTANALMGGKRRGGPGRIDNFAIYAEHQLGENMTRFAEESNKVAAAREKLPQMKTELEQLREQMRQLALEQQKAMEAGGDDDDEEVVEPEEDPDTVAADEAAAVAAAAAMNMRQQRQSQNGRFWNYGSKGDGTFGPPPPVARKQAKLKDHPAASGPSNSSSNAAGPGSGAFALAPSPLGGPLGLPDMTGGPPSGRRRRKAAARVALRELRDEETANVLKQQSLVQAIEEAQGIISTSSGLLQMYCNRANGRWVEAQGWALPYVHEMVMPAVRRQVERYKEVVMKDLRAGKLAVQIHVDDDVLHSSRLGPVSLWGADPWALLALTHPARTEATGHLVGLGLGVRQLLALATAVEAMAGHEALMRFPVVIACHEGQVDAVVKDLSSRRLCRFHPDNLIVIVQQRAPGHTFDRERRSFVVAREAPLRPAGSGYALLALGWAGSDAFRLGGPDFTERRPLSQSSLDIFTERGVEWLSSWRLRDLVHYSPESCLNIDQLAYSYALQDSVDANMTMQVELMDGMQGASRCGSGIVLALKERAKPTVTTSAALSSTVALLRRPGGAGAADSNTSPATSGIGTPHSNASPASSGGGAGSVYSGGSGGSAASSPAESGSFTSRFNPGYQPHGASPLGPGMLTSPSIFRPAVVVGEGGFLYVTFDASDITALPGARCVSISYTPRTGGSSTDAPAGTAPPAAGSPSTSGGGAPPAASAAAGSANAAGGGNGNALPHLLPRKSASGNTPSVPSTGGLLMPGSNPAVVTVAAAAAAAALQRGRLLTNDADLDTLLYVVADQDASPLFRASVSATNTAKSRVVAHAPGGIAAAGPTPGGARGLKLPPPKNVIVVAVADDASCPLAVRVAMGVMKPGADCIHLLAIAKDGSHTVMQTLKALTERFETMASVTLGDVKSIVQVKRKSIVEDICAYAESQNAVLLITGSMSLAAPQGSSVVGSVALSVARESAVPVIVVKPTARLVESAYEVGKKPCLRCLVGAEPSSRPLVRFMVGKVMDGGRGDKLVLVRGKAFDKDMQELTSSRRILDHLVDEAVSNRRFDASLIVRRMVPGSFDAEYPRVADADQCHIVGVQVPEGRGPLPASVIAMLRSSRSAVLLYRATSGAPGVVAANRSALEQAEAEAAAAEAAAGKGASEGGEAAAK*
</t>
  </si>
  <si>
    <t>C_2230007</t>
  </si>
  <si>
    <t xml:space="preserve">MKSACRLKRAAAVYQSSKTPASLVLARTPTDTLQRSGLTKHYAPHPGSVVSRRQLGTMADGAASTGNVAAQASAGESAPQDFLVQYVVVRKDLWTSSGWPLGSVVAQACHASSAAMWMYKDEPETQAYLAPDNIDHMRKVVLELKDEAALRKLSETLSAAGVGHKLWVEQPENYPTCLATRPYPKSQVAQYFKKFQLSKAPIG*
</t>
  </si>
  <si>
    <t>C_2230008</t>
  </si>
  <si>
    <t xml:space="preserve">MEAGLDSLGATELRSSLEAAFGLTLPGTLVFDHPSAAAVAELLHARLREQRQPHPARTIVEEDWEEGETEEDWDEEEGSWEEEKEADEDEEEEFWSEAELEVAVSPGGRFVASAPRRGFQRSRPGQIARSLSLRGSSRRTSAGVLVGVMSSAFRLPADAAAAAATAAGHTSDLVAATHVCDAVSAVPLDRWDVDGAAVAALSAAAAGSGSSSSTSAAAASAPAGGLPPHFGSFLSGRVDLFDAAAFGISPAEAALMDPQQRLLMEGLHEALALLPPPPQSHAAARQQPQHPQQQQPHVGAVRTLWDRQRFGVFVGVSSPDYMKLAVASKQGITAFSATGATLSVASGRLSYTFGLRGPAVTVDTACSSSLVAADAAVTALRTGQAAAAAVAGVNLTLSPDTSAMFQRAGMLSPDGRCKTLDASADGYVRAEAVGVMCLAPLQPQQHEGRSGGGGAPLALLLGAAVNQDGRSSSLTAPNGPAQQDVIRAALSAARLSPAALAALSTHGTGTPLGDPIELGAAAAVVAVTAPLGRRTPAPPAPLVITAAKSWMGHAEPASGVVGLLHAAKLATAHVALPITHLSAVNPNVAAVLEGGGGAGALAARWAAAPRQAGPLPAAVGNAHASRPTSAAAEEAAIAAVVGVSAFAFQGTNAHVLLAAAPQTADVVGGAAEAPGGYGARTRASAAAGAAATAGSHWLSPRPQLVLATGFQLTYPTCPAGPASLTPGRMSGGGGALSRTESGAPRTADAIAAAVSTMPQQPGAGAAAGQQQLLPPASPQRQPCVLSRTGSISRVPSATTGLSRSGSLSALPPPPAPASIPWLLPPATSLGYNGPPLAVFTASPSCARLAMLWDHKVNGRPVFPGAAYLEMVAAAVALLRPEAGSSSSGGGSSSLEVPLLTGVEIPAPLLLGFPGVWPEVELRCEVQLLPPSAVDAATAAGAALGRVTIASLAGAAAGMLPSPRTARARRRTVHMTGYIEAAVAVPEVAAAAGSSSSGGHGGTSAYSAADLAALARLLFSDSGATAGAMASSTSCGAPAVASVLYGDGAKGGAAGGPGGSSGFVLHPATLDCVLQLAAAADADAAAAADDGTAQPARAPAAKVPSRIAAVSLSPFQRPGTCFSSGVGGSSPEDAFLFASAASRNADASSSPDASSASDSAAGGPRAEASAGPATFTSYSVQTPATAGGMLSSIVDLEARSIGHATRTSGVQDPQQMQAATSASTATEAAAATGAAPALPADITYHTQWLVDEPLAAVVEQEDAPAQQPLFLLSPGGMSGTSTIAAHVLAAVQQAISGNLPMGATVVDAGGHAPYVRLTTGSAAPPVTTADLAAAVLRAAAAESLPVAHSLLAPHVRQQPRSSAPPLVLHGPPDGTDGPLLLKDVYGGRDSLDAGARLAARLVPAPRLEMAPGGDFQLLPRPRGALSNLVPQALTAPDVDSAAAVSAVPAGKVAMRVRAVGLNFRDVLNVLGMYPGDPGAPGGDCAGVVVAAGPSISGTDAQPSRLAPGTAVFGLAVGSLGTLVHASAQTLVAMPGCLSFEEAASMPTVFITAQQAFAQAAALQPGQRVLLHGAAGGVGLASLQVVGAMGGEVVATAGSPSKRSLLRRLGVRHVSSSRDLGFVEELTAAASGSSGRDGGCVDVALNTLTSPGLVSATLGLLRRGGRFVEISKRDVWSVRRLQSERPDVCGSFVAVDFLPDAAVQSAMRRVAAAVAGGLLRPLPLAAHSLSSASSALRQMSQARHVGKVVVFNPAPAPQLSSPAGRVVITGGLGSLGLLLAGWLSRQHARCRIQLL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WAFCGGRQSTLTLRASPGNSSSRAGASAAAAGAVFGEAASGGAKAVPRLLPSPQQQAAGPYQLLPQPKGSLNSLRPAAVVLLAELAALVPTSPAFGGRPPSPSAGAGADSCIVAVRAVGLNFRDVLNVLGMYPGDPGAPGSDFAGIVEAGPGAGGAVFGLTTGCLGSHVVCRTDTCAPLPPHVPFEDGAASPTIFVTVEAALVEAAGLVAGERVLLHAGAGGVGLAAAQXXXXXXXXXXXXXXXXXXXXXXXXXXXXXXXXXXXXXXXXXXXXXXXXXXXXXXXVVLQRHLHTLSRNLATGAVRPIPRITHSLASVAAALRQMSQARHVGKIVLSNSACAQRPQHATAGAIGSSSSGAGGGDGGGAVLVTGGTGALGALVAAWLYSSLCVGGRSAPHIILAGRTGRLSRGSSNSKGDGDTSSYSPVDALSSGDGRSPLHAAYVSIVRCDAASSADAAWLMRGAAAGRSIAAVMHAGGVLADATLANQSLRGARAVAAPKLGALAALEPLLTLAPAAVPHVLFSSVASLLGSPGQANYAAANAGLDAAATAMTLRGVPVVSVQWGPWAGGGMAVATAARNEAAGVGALHPHLGLRALAAALAAVDMTPPQPVLAAAPFNWRRLAAAQSGPLPPLLSEVASPAAAPAAGEAAAGPAPKQQPLVAPAAPQPRRQQAQQQTAAVHREHVLAEVQDAVRGVAGVPLSPDAPLMGSGGLDSLGAVELRNALEARLGLQLPGTLVFDYPTIDAIATFITTTLSTSSSGSSSGRGDRDSGRRVGQSAAAAPAWDDHAGDGDQALLGAALTSFDDNMEFVDEEDEPSTGDAALGRPRVRLAAGSRAAAAVPRGAVAPAGALPQPGMLVAVVAAAHAVPGDCPARLPGLGGSGAALHDVVTPVPWTDDLPPRFGAFLPPGRITTFDAAAFGISGPEAAAMDPQQRLLLELAAEVLTSGVAAAATAVAMSATGGSSHQALGRLSDEASASAVGVFVGVSTPDYADLQTAHAPIGVYSATGAALSVASGRLSYTFGLRGPAVTVDTACSSSLVAAHAAVRCLAGGDCGRALLAGVRTLLTPNLSAMFNTAGMLSPEGRCKTLDASADGYVRGEAAAAMVLQSWRQHEGHSGSGGGGGDSERAQPTGVLALLAASAVNQDGRSSSLTAPNGPAQQVVLRAALAAAGASASAVAFLQMHGTGTPLGDPIEVGAAAAVMLQPQAKPAAAASLPRSAPLPSSPLVFASDKSGLGHTEPAAGLMGLLHSTGGLAAAATAPLLHLTAPNPHLHELLQASQSAAAESSGGEGARGIALPRSGAGRPAPRAAAHHGAVAAGQADADEEALLLCGVSSFAFQGTNAHVLLCPPAPDTAGAAPRTSDGGRQKFGAWQRQYAFVLPPAHALCRSAAVTSATAKITWCADLTHPTVQFLRDHVVAGRTVFPGAGYLEMAVAAAHIASHGSTSSASGGGGVVALAHVSIQAPLILPATTTAAEPAKAAAGAAVVAASVAAAKAAGVQLQVVLDTTSGAITVQSISGSSSSASSSRRSRRDTAAPVVHLTAQVAFVAADGSSSAAAASTAKGGPLPATRPPTTAPAAASTAPSTDSSPTVPAFAGRRQQLLSADALRAAAPEPLPAAAMYGSLAAAGLQYGPAFRRLRNLHQQGSSGGGAGGLATACLAPVSVTAGAVSEASDAGAVVGPRDGAAAAAAAGGYLVHPALLDSAFQLGGAVQDGGGDGDSSSGRHSGATYVPVAAQLVCVAVSAQTGAGAAATVADGSRPLFAVALAGSSTGNSNSTSSSSHVQGAAAAASAAAAATAPLIRHVHMYDWHGQPLVQVVGLESRAVSAGAVGAASSSSSSAAAAGGQRSAGAAEVAASAAAATGAGAAEPDAGLYCVQWVAEQPLAAELQAEEDVRAEEQASAQHRPPGAAWLDMAVHGGRSQQLLSQALQALQGGTRAGVAAVALCAPAGGASVFPVTQPAVSAAAASDCAGLQGLLRTAAQESGGSTGSGLHVQSLQRDPWAAALPCRGPGLTAAFGMGTKDALTQGGSAGTGPGFDGYGVSTAAAVTYVPRLLPSAAAASAPPPPFKLLPLPKGSLNSLKPVPLVPVTAADGITAGGLPACGPGTVLLRVHAVGINFRDVLNVLGMYPGDPGAPGGDCAGVVVAAGADVAAAPTAPLPGRAVFGLATGSLGSHVLASAQTLVPMPPTLSFEQAATTPTVFVTVAAALRQAAALCRGESLLLPAAAGGVGLAAAQVAAALGAEVVATAGSPAKRALLRRQGIRHVANSRDLTFAEEVVTATGGRGVCVVLNSLTSPGMVGASLSAVSRGGRWVEIGKRDIWSAARVSCERPDVRYGLLAVDFMPAAVLHAGLSAVSAGLASGSLRPLPAAVHSLSSVAAALRQMSQARHVGKVVVSAAATTVPQALPAGAPSASTISGMVRGGRVVITGGTGTLGLLLAKWFTQQHAASEVVLLSRSGALPTAAAAELLPSSPDAVITLVSCDAAAAGELLSAASTAAAASDQHSACRPPSLLVHAGGVLADGILPRQTLAALRRVLAPKAAALQHLNTIASRYPMAGQVLFSSIASLLGAPGQANYAAANAGLDGHATATGAAGLPVVSVQWGAWAGGGMAAADSQTAARVERMGMSLIQPQQGLAALQGVLSALTAARVPSTSGPDAVVAANPFRWPTFLRRLPAGPPALLSHFATTAAAAGAGGSQPQALSSGATTSRERGAAAVARGSTSSRRRARIQSPTGATSGPTSVVPAAAAAASPSAAAILATVTDTAASVMGVASLDPAAGLMEAGLDSLGAVELRNALSRAFGLELPPTLMFDYPSAAAVAAYVEGELAAGGGAVAAAVAAAAGSGEEDAEGVDEEDEYMSEGWDQEEEEEASELGTEVAVAARNRSSRMGRQIRGGGARDVSGSKLVVVSGISTRFPGGVDSLQRLHQASRDCAELHSPAPFERWDPELAYLAPGDGVATRLGAYVPGVHDFDAAAFGLSTGEAAALDPQTRLLLEQCAAACWEAGRPLAGLVGAPVGVFVGCIWLEFGELLAAVGAAGGGGGGAHVVTGNGLAFMAGRVSYTFGLTGPCVPTNTACSSSLVAAHLAAASLRAGESAPAALAAGVNAMLLPRGASAAMTRVAALSPDGRCKAFGAEADGYGRGEGFTALLLEALDATAGSAAGGAPVAATADVGRARAMGPLAVLAGSAVNQDGRSSGLTAPHGPSQAALVAAALAAAGADALSFVATHGTGTPLGDPIESNALRKALQLAASARGGSSSGSSSATAPTAAVQRQLVTLGAVKSLTGHLEGTAGLAGLLQAVAALTQRAAPPLRYRNINPHVASTLEGAGGGAGGGAAIRLPIGPAPSPDLDLADESELFAGTSSFGMSGVNAHAVVRLLGGSSSAGQAVATVPGAEAEAPGLMQQPQQWRPLDFARLVPLPLGHPLVHRVLQPAWLPPPAAAATAAAGSPVVELVLPLAPCCTAAVSYLCDHVVAGQPLFPGAGYLEMAVAAAVAAAPSAFAGATAAAAGAVEGTTAAVASLVLTGVRFLAPCVLPAPDSSDGEPVRSQPRQPRELVAQLNTDTGEVRILSRGGGSSAGSGSSGSGGNSAMTVHMTAAVALLPTMGAATTGKGAASWQPIATAASAAGEGGQQTQPQPLSQPSVARRSPLSSDALRARCPEPLAARGLYSALHAAGLQYGPAFRALQSVHTTATATATSASGAGGAANGATAAAAAGRLSPRPAATAAAAGGGDAHVTGGYFLHVAALDGLLQLGAALPTTAGSSGSGGSGGGHTFVPYALDAFTVSLKQRADNAPLWGSAEAAAAPSASAGAAAAAAAPAELHRNHTLLDEDGAVVCSLHNLTTRPITLGGGASGSAGAATRGRAGAGRAGGIDGTQPAGQILTDVAWLVSDPCEDEVLHEQAQAGDAAESYVLTSSAAAPAAAAAAANALAAMQQLAGAGVSGAAQLQLPVAATHNASGLDAVAALTGLGGMLRTFNAEHPAARAISLTAHAEGGEPIFANRMAVGGAAATFRVSAHLQQAAATEAPDGYGPSAAAGAVSRAVLVPSAAAASAPPPPFQLLPLPKGSLNSLKPVPLVPVTAADGNTAGGLPACGPGTVLLRVHAVGINFRDVLNVLGMYPGDPGAPGSDCAGVVVSAGADVAAAPTAPLPGRAVFGLATGSLGSHVLASAQTLVPMPPTLSFEQAATTPTVFVTVEAALRQAAALCRGESLLLPAAAGGVGLAAAQVAAALGAEVVATAGSPAKRALLRRQDIRHVANSRDLSFAEEVVTATGGRGVCVVLNSLTSPGMVGASLSAVSRGGRWVEIGKRDIWSAARVSVERPDVRYGLLAVDFMPAAVLHAGLSAVSAGLASGSLRPLPAAVHSLSSVAAALRQMSQARHVGKVVVSAAAGPLAHGAAASAAGDLSRSALSTAGGTVMVLGGTGTLGVLVTKWLAAEAGVKRLVLLGRTGRTAAPAAAAADASALHAAATRDAAVTVFAADASTRSDLAAAVAAAASGGDGISAVIHAGGVLADATFASQTLAALRHVVSAKSSAAARLASLVASLQPAAAHVLFSSVASLLGSPGQANYAAANAGLDAAAAAMTSRGVPYASVQWGAWAGGGMAAADSQTAARVERMGMSLIQPQQGLAALEAVIGALSGGPAAVPPLLPPPAPPGVVAAVPFNWPALLGGFGRKGQSIPHLFSHMADVTGVSSSSSSSSMEGGAAAGAQALAASASPSARAGRGSGGMGSRQQIAAAVDECIRGVVGGGNGAGDLSPDAPLMGSGGLDSLGAVELRNALEARLGLQLPGTLVFDYPTPAAITEFIAAQLVKEDAAQDDAALTAAATAGGGGALLPLTLAPAASPALHRAAASSAVVGITGISSRSPGGAATSLTVVDAITPVPLSRWDIDRLWAAGSSSSSGVPPARFGAWLPAIDLFDAAAFGISAPEAALMDPQQRLLMHVAHEAVCQAVASAAGPGNGAGGGGGSGRALPAAGLEVAVAIGIASAEYTNWVCRRAGVGASAYGATGGALSVASGRLSYLYGFTGPSVSVDTACSSSLVATHWALQEALLQAAGGGAGAGGGRGAARRRAPLAALASGVGVLLSPEPTAMFQKAGMLSPDGRCKTLDATADGYVRGEAVGALALSVLTSGDSQQAPQQAQPCLAVMRTSAVNQDGRSSSLTAPNGPAQQAVLRAALAAAGLQASHVSTSQLHGTGTPLGDPIELGALAAVLRPPPAASMATKGTTTTITAHAPSQAAPQTQTLPLSLAAVKSKLGHTEAASGVMGIAHGLAGLGAAAADSLLHLLCVSPYVAAALGYGDGGGGDGDISSDAGGGSGRWLLPRQSAPAAAAASGGGADTEPEAAVTGVSAFAFQGTNAHVLLQRDTSNGGVRSATSPSGPLHWRRRRVWVVPPASLLLSAAAAFSFSSRVPGTPAAGAAAVFEVDLRQPALASVLSGGLTLTTPRGRASALLPTGFLLEVCAAALRQLHHSTAVGGVEEEAAVAAFAAAGGSGSGRGSVDVAAGGCGLLLALSHVTFHSPVDVFGLLGGGEGGTAAVEQRQPQQLVCVVRPASGTLEVVTVRRYQEEHEDRVDEEEEEESSSTLAASAPPPADSTDVLAALARALHLPLPQQLGLAAPAAAATCGIAPEVLSSSSSSLSAAAAARGSGASAAGGGGGVGGVFGSPCGLEASLQLQAVLVVSQGRSGDAEGPSGGRIQVVSHIDCVHLPAAATAADGAGRLHASAVASAASAAAAPSTDLRLSGCLAAATADNTGHGGPAVSPAAAISQTLWKLNGVRLRSAAIAAHPLTANTAGISGSHGGATDAATAAVLAPTGAAAASVDTAHIRRVVREAVTAALGGGDVADDAPLMSSGLDSLAAAELHSGLQSSLAISLPPTLVFDFPTIAAVADHIAERLRQQQQQQDAGAGYAAMGGGLRRQSRLRGGAVSATASTVVSIVGMSALPWSLLQPAGAGSSSSATCSGDAVSPVPLSRWDAADPRVLQLPAGAAGGALPPQFGAFLPGVDLFDAAAFGISPAEAALMDPQQRMLLAAVLEARPQQQAAAAAAPSGAAGAGGADVGVYVGIGSGDYEALAQRHGVQVRRVSYTFGLRGPSASVDTACSASLVAAHLAAVALRSGECGEAIAAGVQLNLVPQSTLMVAAAGLLAADGRSKVMDAAADGYGRGEACRALWLRAERRRAPGRAAGAAATFSSATAAPAPLAVLVGSAVNTNGKASGLTAPHGPSQQALLAAALAAAGLAASAVAGLQLHANGTPLGDPIELGAAAAVFGKSGTSTGAGISAPGGAAGAGGAGQGAGRLQPFAVMTVKGYGGHQEAAAGAVELAETVAALRARAVPPAFNLRSLNPLVEEPLAAFGGAAGRGAVVARGGVMGLPAAAASATAAAAGAAAGAEPELLIVGVSSFGAQGTNAHALIGTPAHATSAAAAGSSTTGLAIGGVGGPAAAGALTWSSVRRHWVHPEPQLLLCAARLQALRPSAARRGGGGLLGSAGLLRRTTLLGRLDHPSLAYLWDGTAADVGDSAVEPAAVAVAAAPPLLTNAAVLAAAASAVRLLLQQDGGGGGGGGFLLQDVMMAPPLPLPAAAHGLAAAAPAQASALAAGQPMTPRGGVHAGAGSGGGGSGGGMQLRVAVGGSQQLTARVAMLPPSQPGSAAAALAAAPAASGAEHEVWAPAEAAQLPALLRALLPADAWPLHLSSSASAIDDENHRHRAPHDHVFAAAALDGDSPQQQQRPQRHSTEALDPRAAEAAMQAAALAASDADLELWLGPCYLASVAAVAVGGAGASQQAGASGGGGGGGCGGTWLAAECEASAADVAAASAALRPIHMPTAAVQQQQQQHQHTAAAAGGATAALRLLLHGAVVAPLDAAAADVARAAAATLHPGEAEHAAAAEHAAAGADGGGGGIGGDGGNWALLAMSPEERQLYLAGRIMTEVRALVGRPVHPSEPLIAAGVDSRAAMELRRSLGEALAAGAPAAAATAAGDAGAGATAGGGGGLSLPVTLLYDYQSVDDIVGYIEGQLQRLGQQQQQQQRGGGGGGGATAAEVRRRLPGHDADDGGYYGTDDDEDDDGEGVEEVRDARRAAAREAAATADAAEAAGSSSAAAAGPSALLKVLRPPSAPRPLFLAAPGVANAQSAYFSFSAFLQWADQPIYVLDKDNDLDIDSLARRNALDMLAVQPPGSGPYLLGGHSYGGVVAVAIALLLEEWGHDVGLVVIMDTPRPEQVRPAQPHATHCTEADALELMEMILGALGRDAIGLGSSIVHPRESDEWRGMSLAQKFEFFAPIWRVMRDDPMSVEEVRRQVEFVALAVKQGSQISDMRRHRFSGRLLQSRVLYFRADRRGACDYVNDSRFWAYAHGVCWEGLCTDLQVVDVPGDHFSLLRQSPRDMGYLVAALQAALGDFGWAETVGRRAGAGAGPEEGAAGGAGAGGGWEGGQQQLAPAQAEELAEYLTRMGVDSSRAQQLAGAAGGGGGAGAGTGAAAAGQAGAAASAGGGATAAGAGVVSAQPPRVGSSLGASAAPLNEAARRAVSVATAVAAAAPATAAGRGSGSLARPSGSIVTPVAILPPAAARAPPPALLPSPFAQQQQQQPQQQQQQQPQQQQQQPQQAQQSPPPLLPVQGLDLVLVLADAGQRLPPMLESALAGLGLPAFTLQLPPNSVLPDLRSASAVAAELVAAAREAAAAVAVQLQQQEAEAAAAAAAAATPAVGGRLPSLRRRPIGGAGRGAAGGSAAAAAAAAAVMPAADWTARPPLAAAVIGVGFAAAVAFEVAPPPPPPALHAAVLVLVEDPLLRRCCEVCAQPWFQLRDWAAGWRPDLDLSEFAAVGRLLEEQGHAAQLEYVAGLVPAGLSRGEWEAMAEEAARAANGRGGYSWEEMQYSWAVLYGMIQNLHERYGVMEAAAAAMTAAAPSGSGGAAAAAQLLAVGGSSGGGSGGSGTGTGGGTESGARLSGAGSTVGSGAGCVPLPGWESFLLDMYALADRPELQLDYLARYRPPAALGEVQWDTLVRDSLWTASYLKSLSATHKPTAPFLGCSLFLHAAPSNAVVITGAVRDVVAGWAAGATRSIAALVQPLRLVRLPPTAEQQPPPAADASLVGLAEEGEGGSSVAGAAQRSGGAGGGAERDEVLLGTAATAATVAAEERAEQQQQQQQQQRPAEDGAPEPYASWSANPVLPLSPQQLQQLLTEAAGAQARTADVRRRLADSVAGAPPSPLAGAAAAPSLPIVAYDRQVAANAAGMSLAPPADASASDAPSQSQPQAAVAQRSSTAGSTMSFVLVEGQRSSGGGSGGGAAAAVAGSPSTAGGGGTPPGAASPAPATAALALLQPLPPPPPNTPAVRIVALNRLCPLGLPAYAATVAAAAGSAASTPLQQGRRPAAATAPQPSQPQPQPSAGGGGGAEAGTAALATSLPVWLIHDETGSTGSGAARTLAELLPFPVYGIDMPDFPTAAAPPPARSGAVLQPSSLEELAERYADAMVAAQPQGPYCVAGSSVFSCATAFAVAVALEHRRGADVMLVLLDGPPYVSLSGSGAGGSGGGAAGTGYGAAPSPSSSLSMDPVYYSLHQTLVQHQAAAAAAVSRGEHGASGARPGAGAAGTGAVLLSTAGGGDGGEAAGARGSDAPAGGTNGAPAVPDLAAFAATLQSRGGGPDDVAALLATAASFRPPSMAAEAWASAVRGAVRRGAVLRRLMLAAASSPRLTATPLPTLGGPVAVVLPEDRQGAAFLAAARACCDNSLTALTLECRHGAVLATAELRRAAAAAVTEAVGEMLQML*
</t>
  </si>
  <si>
    <t>C_2230009</t>
  </si>
  <si>
    <t xml:space="preserve">MTLEMRRKLLCATAASGDLENLELAASVVGCPLGPDVFTAARAAGHGEVLGWLRSAGLTDTDASLEAAGRAGHPNCSPSCIIAAAGAGHSVCGRLRSINSLEERMNIALAAAAAAAGGGHAAECDRLLQLHKEMRDGFLGLHPAVPAFEAENFPQLQAAGVRLLEAAVEGLGLGELAALYGRVVGAEGSSGSGGGEPQGEGEVQQTAEVCTAAARSGSLELLALVRARGCPWGPEAVAAGAAAGCEAVLAYLVAQGCPAGDCHDAYAAAIAAEDLLTLRCLRRLGLPWSGDAATWRAHAIRCGVPLLRWLHEEAQVPVLDWMRSLGNRRDGRRTEQLSRRVTEWYAGEEAKAAEVRRQRLRQDEEEMQRLQGKKWWRRAAVPSESPKTPSGSGPQQRSLESTAQLARDTGNHHVLRWVSERIALANIWRIGR*
</t>
  </si>
  <si>
    <t>C_22400001</t>
  </si>
  <si>
    <t xml:space="preserve">MRLVRLLVHHLLQDVLTNLEQHYRANFPKWVRKYCRAKLEVNDDEVPLGGLAGMALGQPQAGNEGGAETDEEDQQAGLCQVHVTAKARKALAGLMTAALMGWRQLPLTEADLGGLAVPDALLARANATVAPLVAAWTARGI
</t>
  </si>
  <si>
    <t>C_22410001</t>
  </si>
  <si>
    <t xml:space="preserve">MAAALPASWREGIITLIYKGKSLDRAELASYRPITLLNCDFKMVSKAVSARLQPALDAVVDELQTAFITGRWIGDNALYLQGLIEWMRLDVGADGTPRQGGALYFLDIEKAYDRVHRQLLYACSH*
</t>
  </si>
  <si>
    <t>C_22420001</t>
  </si>
  <si>
    <t xml:space="preserve">MAAVQLFCRASNARVHPDKSKAMGLGRFAHLTGPCPHTGVPFTTGAVTHLGVPLSWDSDAAAADLYTRRARGMAFVARLWAALSLTLVGRVHIAKQVLAAKLAYHFSFLNPSPAQLKELTDLVDHFAARSMHAEDASLVSHGNPLLLPKRETACLPYKDGGVNHVDLPAFLSALQAKTFALLAQPGRQPWKTLTRALLTHVRPDSATTWAWVYSDAPAPAGLPARLAAA
</t>
  </si>
  <si>
    <t>C_22440001</t>
  </si>
  <si>
    <t xml:space="preserve">MQFPTGGAAAASMANSLSRAVTLLATKLIARDINYRQEFEAIMETFGAVFPKSCLENFFETHAIALPNNRQLMILTLYQA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RRPSRTPPPPPPPPPPPSRWRTRLPPARPT*
</t>
  </si>
  <si>
    <t>C_22450001</t>
  </si>
  <si>
    <t xml:space="preserve">MAMPSQWSALCVLTCGSGGGLYLAAGTTARVRDCAFTANTASASGGGVRGTDCARLSLERVSVRGGSADQLGGGVASTCAELLVLNGSSIVNNSALTGGGLALSGPAAAATADGTSSRPATVTITDATIAANSASPLAAGGSGSNSSSTGGRQAVYVRYGGHGGGAFVAGNVSVLLRDVDMSVGNLAVTGSAVASTQQGCLPGAAGGDDACAQQLVLQDVRLPAQE
</t>
  </si>
  <si>
    <t>C_22460001</t>
  </si>
  <si>
    <t xml:space="preserve">MPCPAPTQQAGDSGPQPAAQSRLAEREAEWQRAAAQLTTTAAQHFNNNPVALDPWLHRTSAAAGLQNTPARELQSYASPSQQSGEGPRRSARLQEQAAGGAGPSTGPATAAAAAAAAVEGDPRMPPPDASLLRGTWRRLWDSHASRGAKVLVYRLQHAYLPCGLYRAGKGIRPRVTTGLTHIFLECPAYAQARTWLQQLWACVAPQAAAPPVTDAGFMLGDRMGICAVASGDETALAWAWAFVIGAAGGGGASDETALAWGWVFGIGAAGGVVVGDRNGGAAAVAPHRPRLPSSPALTLDACCPQPASPPRLHHQLRHRIRRRDSTGVGLGVCDWCRGRRWRHCAVASGDETALAWAWAFVIGAAGGGGA
</t>
  </si>
  <si>
    <t>C_22470001</t>
  </si>
  <si>
    <t xml:space="preserve">MYSSTSPTGLFRVQPVCTASQQQLLAAIDRKVPADLQAAAEGSGDGALSDAELMAALAGSANGKAPGSDGVPYEVYKVFWALLGPRLCAAAAAAFAAAADAHDGGEMAAALPASWREGIITLIYKGKSLDRAELASYRPITLLNCDFKMVSKAVSARLQPALDAVVDELQTAFITGRWIGDNALYLQGLIEWMRLDRDWGLGRACCAGSACSLPTALPACV*
</t>
  </si>
  <si>
    <t>C_22470002</t>
  </si>
  <si>
    <t xml:space="preserve">GRRHRTPLRRPADPPEPCGQWPPEAAVGQPRQSGGKGAGVPAATCLPALRAVPGGQGHSATGDHGVRGVGGALS
</t>
  </si>
  <si>
    <t>C_22490001</t>
  </si>
  <si>
    <t xml:space="preserve">MLAGADNIGITNWHTRVDMNASLTKAMHTAPTCGSCEVVGVFLHLQSCAAYHGLQWKWARKDPLHDMVEPKFSLSA*
</t>
  </si>
  <si>
    <t>C_2240001</t>
  </si>
  <si>
    <t xml:space="preserve">MPAADFVKEIQARKLKPVQDRLKKEKASQKYTPDPKKPGEYHSLLHVAAATGDVPILDALLAAAADVTAVDQDNNTALHWACRSDAGAKTVEALLKKKAKLDAVNKAGLTPLAVAAAAGAGAVVDVLLKDASGLSVLQREVAGGPGSAGSHAAPPPPHMDLVRGLVGKGASADLQVGVGGGAGAGMGSGGVICP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PENILVKNYTKCSVKVIDLGCSIYNSEAHLSHYVQSRSYRAPEVMLGLPYDGRIDIWSLGCVMAELATGQVLFPHWKARVFGEDPYDSFYGDARALSDEELQSLATDLQENEVGRGFDATSYSGKVFALALSEFKEVLMVDADSLPLLDPNTLFEDPRFQAHGSWAGYYLAHESEGPTRGIPWDFVVPAHALTILEATAPDPAAVAAAAAAAAVARAVAPHGKGTAEEADGGGGGSSGGGGGGSSGGGGGGSSRGSERQQPELSGLSPWPCSDAPTAAALRAAYAAYAWVRRHRRRFPLLQK*
</t>
  </si>
  <si>
    <t>C_2240002</t>
  </si>
  <si>
    <t xml:space="preserve">MMRSIPSLADLLREPEGPAAAAAAAAASVAAPAAASASQAPHPHPHQQGAGGGVNGGGVSGGGGCGLAPAASRLRGAAHQLLLAVAHLHAHQVVHLDIKPQNVMMDGQGVVRLGGLGSARRLLLLPTPRNSSCNSSGSSNGREARAAAVAAAGGSGSPLLAPSGGSSSSSSSGNSSKSNSGGCSTAAAVALVADEPAAEAAASAAAPAAAALAALAAPYVVTRWYRPPEILVASPSGYGTPADVWSYGCTLAELATGTPLFPGRDAADQLSLIVAACGALPLGLLPPGRLAPPGGRGPGTAATGTAAGDGSGVGGDDGQPGPATGASRLGCSLPLAQRLRGLEPELADLLGGLLLDTPGAGGARGDGSMPAAAAAAAAAAAATGGEASVAGAAGGVGAVAAAVAAQAPELWLHGAPAGGAHSTGRAGGAHDGACGEAVDTGSCDGAGNGAAAIRSSGGGGGGGGGGDLAAAVVAALRRGDTARLQGRVLAAAVLSSAAIGISTGGGAAASAGGASPSHNSPAAEAAAVAGGGWADALPDVAAAEAAMVAAVKAAVAAAGEECAAGPGASVLHMSAPAGATQPSPAAAGEYADVVAGLRPAGLSAQEFVKPPKDGDRRSGASNYDQKQKQRQQQPAGTGMEEAERVAAALVRSLPDAAALPPLGSLRYCETPPASSIAAAAAAAMPQPTVMTSGTPAAAAATASNDLPPAAAAAAAAAAGGPDGSKSSRTVCSLGGASPLPAPPVPLLMASGAWASSSGQLSLLLRPPCSQPQQVGAVSCSSARGTGRKSREMSATAAAAAAAAVFESFYSRGEAEAGEAAVGLVKRGVAPEMDATAMAAVLDPAVAAAGDDASATAGAAGLDNDSSGPTAAAAAAVAAEATPSGNNIVNVRARTRRHKAFRLITLLKQARGSNGKAPGGGGGNSGSGSGSLLTAAAGASSSSSSSSSYVGCVVGVKAAGAAAGIAAAAASNGGLGSCGGNMRTGTAVAAAQQLGRLAPLLAPTATALAAATQPQGRGHSFTATALVPDSLQVQLLQLLPDSVPDTTGLHQHHRHQQQHQQQGAAGAAGGVSSVATDAFVSGSCPPVSAGAAAANPPAAAVAVQQLLNATAGGAAAAAANVWSGVASGAAAAEAAVAAPPAATRAGGAAAAAAPAATADATAAAAAAATATAVSVLELVRRKRARLQKTRRRRRSRSSSSSSSPSSVHMQALALAMLHRTFGLLGGGGAEGTAGGGGGDGGDGGGPAVAAAAAGMPAAGAPAAPPIADAVAAAAGAQVSGFPTLMWRTSGGGGVVRGCQVGPASLLLDTNASGEQLSAEAAAAAAATVAAARRHVADGDSWGACCCHWEEEEEEEEEEEAHSGSCCSRLPAAAFLAATRNAAVNYTHNKITFGAAGGGISSRRDGLLQLPAILHLTVDSGASDLRRRLHRQPLPAAGGCSTVVAAPAADPRVQEAAGGGGCSNPRPRRNHSAALFALPLPAAAAAPAAPAPAFAAVEAWLADEEAAREARHVQAAAAEAAAAAAASLAGARPPVAKAAAARSTAGKLMRLWQRVKSALA*
</t>
  </si>
  <si>
    <t>C_2240003</t>
  </si>
  <si>
    <t xml:space="preserve">MGSKAAFDTSAPASRPGSATGGGSGGAGAAGPPGSAGAALTSTSGPGVGTHRPASGRSRVLASTPPEGSARAQEAGKQAVAAAAAAAAAPGTQPGAGQRHRRSRSMSPGQAAAAAAAGGRADYFSKERASVTATTVFTWGNRYKIGAAGAGSGVSGALGAGGGGGGGKKSGRGGGGGGSDGSAGFTSYMPTQHKPPLRL*
</t>
  </si>
  <si>
    <t>C_2240004</t>
  </si>
  <si>
    <t xml:space="preserve">MAAPPPVAAAAAAAAAAPSSSCSGGGRGPAVAAGRRCSSDGCKASPYRSRRADVYGGGAACGGGAGLAPYDCSSSSSSRALCTTAAAATAAAATAAAVIRDSCKPATGMFASAGNNAAAVAIARKLMAASGGTGLAPYGCSSNNSRALCTTAAAATAAAATAAAVIRDSCKPATGMFASAGNNAAAVAIARKLMAASGGTGLAPYGCSSNNSRALCTTAAAATAAAATAAAVIRDSCKPATGMSASAGNNAAAQQQQPRQLLYQRQQQEQQQQPHRPPLRCQSSGSWLLQQKHAAAAHAQQQQQQQQHGLGLKPSYVPGRQPGSRAGSGRGGGGGGGTPRGGTAASRIPSGSATSFGNHANHANGRNDDPNDDGMDADAVADAEACAADDDLLASAAAEPVTPAHVADGETLRQLEAGLSSGVISSDQASNIFMRSYGCDINEMLSDPDGAPPGGGGGNGGNVGGVGGCNGGGGGGPWRPSAAAGGGVGTSRARLGGGGKASDGGGV*
</t>
  </si>
  <si>
    <t>C_2240005</t>
  </si>
  <si>
    <t xml:space="preserve">MQEDIRIFDARGNAGAHLWPAAAGAAAAGAAAAAGAGAAGSQAGGALAADYDSYLEGHVPGAVFVNWTRDGACYTAMAAAGEEQGEEEEGKEEASSSGHQTSGGWRRRLPRPQGCGGGWRVLAAQSDPDMYVPCFEARGLSAEQPVVVYDDGGSMTAAPLHHI*
</t>
  </si>
  <si>
    <t>C_2240006</t>
  </si>
  <si>
    <t xml:space="preserve">MSSFSFPTNLSTEEIQQCLADLQIYLDINQLTKPTYEGVRPYFEQAVIALAGISREELMQPKFSALSVFEFPELHDESIPTTNFFRHLTRLMLICGVKDFNLNFERELQRCIKLQVRPQSDIGLCAPRVLAPTHLPALSNPRPW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DLTQGRDTEQLRMAAAEAAAAMLAMQL*
</t>
  </si>
  <si>
    <t>C_2240007</t>
  </si>
  <si>
    <t xml:space="preserve">MSAAAVDVGGTAGSSSSARPGGGAAAAGAATGSGRLPPRIPPPATLTVRSGAIGGGGGGSSSRGGSSSFMAAVALEAFFPLAPETMFELLTNPDKSGAFRNVLEVRDRRVVLEEEEEDAAAHAAAAAATGDGGDGGGGGGGGKRILRRRVVEETQVGEMHMLWRHTLFATRVRLEEEVEVDEDSLERFQGQWTVRAAPPPPGCACEHIDPREGGDDPADGAEEDGAAGEDGQEGVGFEREAEDASAAVAAAQEPLGGGRQQQAGEAGEAGTAAGLGGEAAAAEPTAATAATAGAGAGAATAASSSSSPPPPPAAEEGEVDGGSSSGGWEDVARLLSGAGSLSLSSDVTGGGGGNGGGVGNGGGGGGGDDGNGEQEAVTEPGEEAAATAAELRTCGALQEQQQQQQLGAGGGGGGGXXXXXXXXXXXXXXXXXSSSSAAAAAAVVPCIPVLVRGAVGGMVRGATEGAVRRLHADMAALAARQKSEQRKPGSSGSSSAPTGRATAAGRTAVAAAAEPAGPEAASSPANRTRHDATIGSSSSSSTADELPAALAKEAMAPDPAVAAAVADAIGAQLAGAGGAAGSSNTSRGGGAAGSASDQPHPLHSSSDAAGDIAASGGGVSTSCLPPLQLPSPPQSPPLVRNRRTGEVVHRWVA*
</t>
  </si>
  <si>
    <t>C_2240008</t>
  </si>
  <si>
    <t xml:space="preserve">MDQTTSGILDGWGDVDLDDDEDDPFSQPVRPVTAADTAGSDPFASDGGQLTPGRGRGAAEAPFAAWGSSSSCGWSAANLGVWGASAGAQAGGADGACGLGCAFQPCAHGGSGCRASASASGACSSGASTSASTSSHCRCNPTGAGAGQPAGAPVAKSAGAVPVPAPPTAYAPAAPPAPPPTAAPPAAAPLAAVAPAAAATKDESASFFDDMGDDQDGAGDWGAGDWSLPPAAPAAAVPAAAAPAPPAASQPPLVAVSNGGPAAHAPPPLPLVASAAHPPPAAKLPSPQQPAAAAQPPVAPAAAPAPAPVTAPVAVPPPAAQAVPAAATPAAAAAAAGDGGDEALMALKPRRVSVGFQLPGDEGEDHQSHTAFPPTPFGPPRTADEAARARISPEELAAAMAPTPADSATSTPRAPPPAAAPPAAAPPLHAAANGAGGAAATAAPPPPGLTTTASMRRHRLSVSSSMREHGAGAAPGEGLSESGQAPDLLPPPTAPTAPPPPPTAEPAPRALADGGWSQLAPGGAGAEQAATVAAMVAATEAPLEAVAAGGPDGSSAPGVAPRSHPGVSRVAAETGRAGSGSGSLASGAASVTGSELAAFDDAIEQLMAAPDTVSTAATALAGPTAAVATPAAATAPSPLPPVAALDGTAAGAGAVLAAVDAGGEQQAAAAAPSPGAGALSGFYVAAQNPFGPTDSGVVDTGDDDDVFAAIAAGGGGGGGGGAAAAPAAPAASGRPPQHLHQQQHPHHAHPHQQPHPPVEPQPQSQPQPQPPLGQGPGHQDGHPPGPALQPVATAFAHGGIQGVVQHHIAASPGLPTPPYNAAAPVPAAPPATPPPPAVEEEEPEEPEEPEEPEEVVEEEPPVQVMSEEQVTAAAAAAAAPAWEAAGGYSLPNATETYQQYYTYYYQYYQQQQQQQQQQERERAERMQAKHAAAAERKRAREEGRRQRQAAREEARRQRQAAREEARRKAAEAEALRKRQEEEAAAAATAAAAATAAAAAPAVAAAAPAVAAASQHGQQQQQYPPPAAQQQYGQQYGQQYGDYGAASNNHYGGQYGQPQQSQPQPQPQQPQQQATAPPTDPYAAWHASQHQQQQPQPQAATQQQPQPQGVTQQQQQQQQPPSQGQQWPGQGAQQPQTEYGQAATAAQQQQQPSQQQQGWHGQPQPQPQTLPQAQQAYPGYNQQQQPQQDAYAQASQQQQQEPQQPQQHAYGAYGEQQWNQQQQPQQPQQPQQGQQPQPQTGYGGYGQQQQPQPQQPQQAPQQGYGYGYGYDAYGGQQQQQPHAYGAQSQYGQQSYSQSGAYGQQNQQYGQQYGQYDAAAGYGQQPYAAYGQQQQQQQTQHNVNWLPTTPELARSCPHGRPAHTVFTFGFGGRAVIMRPPAAGSDTSISAVFGAPGPLQLLPVASLTAAHLAGGPGAGGPAAPTSASGDKKKPPRGGTQPAGHPLFEPVLKQLAAFPGPLGAATPKDKLLKWLADQAAAAAAAAAGELQARQEQQQAGGVGG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GGGCPPALPDAPGCRYSLLGEAAATAATAATAATGHWTPLGDGGAALQRTEVLEWVLVQRAVVVATAGASGAAAAAAAAAAADTVHLQTYSLLPYKLALAAELVEYGRIQEALSYCAAVEAGLRAGGVIVAAPPVAAAGQPGGQPPAAPPQQQAAAAVRLPGGAWLAATEAALRRLQDRLVNYAQWRVRHHQSGRFLDGTINKLLWGGDTGSTAXXXXXXXXXXXXXXXXXXXXXXXXXXXXXXXXXXXXXXXSADDKAAAAGGKGGSSKGAGGRGGGKTEKPPPSPDPKSTKSGRWLVNPLRLLAGGGRSQSNSRGAAAGAAADGPKQRWVMKGQEDAGGGADDMPAAPPKSLGGGAWAGGGAAGAAGPSSSAYATPPPGGAATAGSTPGTGGAPGAPPSAAGSTVTPGGTPPPAPGNFFQRGKGINSRYVNTFNPGGGSGSGGANGGAGGGMGGAPPGAPGTAALPATGFFVPPPPAPMRPGEADSYAEADPARAWADQQQQQGLQQQGLQQGDPQQPQQHAQAQANPQQPYAPPGQQQPQQQQQLQQYASYGAPATDAWGQQQQQYQQQQPQQQQQQAPASGAMPPSSGGGAMPPPPHQQQPPQPQQQPQQPQQPAYGAGPSQPPPPPQQPSPPQGPPPGQQQQWGQATHPQPQPQQHPQPQQQPQPQQQPQQQWAQQAPPQPQPQQPQWGAAPAPPPEQQQPQWQQPPQQQQPQWQQPPQQWQQAQAGPFSPSTSTSGAAPPGSSPQQSLQQEQPPQPQPPYGQPPAAPQQQPQQWQGGYGQGAEQAAPPPQQPQQPQQQWQQPPQQQPQQPQWGQHPQGPPSTSSQASPPPPPPHQHHQQQHHHQHQQHQPPAPATAGHTGAVGGPAQGYPQPGQPQQQHQQPQPLQQGPPSSSQQQQQQPHSYGQGPPAPYGAPPAAPVHGQQQQQHPVQQQHPQQHYAPPPQQQPQAPQPPAPQPQYGQPPPHPQYQQQQPPQQPQQQYQQPPPPPSPPPAAAAAPATQMVSSASAATAVVDDLLGGASSTGAAPYGYGSGAPPPMAAPPPSNGYGAPVAVPYGSSSGMPPMGYGSSSGYGAPGYGGGAAAAYGSGGWGSGAVGYGSGTYAGGGGGPPVPAGGHGEGEDMREVEL*
</t>
  </si>
  <si>
    <t>C_2240009</t>
  </si>
  <si>
    <t xml:space="preserve">MSGGCCGGRAAQVVNNPDQAPSWYRAGREHGAAGGGGSSKGGRSDQQQQQSSAAYWSSPGLLGGYTAAVDWPAAGFLPELLAAHPDIKVGRPLLELPLHMRLLLAVIAPPLAQLRKMMLMVEELVWGPRGTFRGHFTDKDFVRQASGGGAWG*
</t>
  </si>
  <si>
    <t>C_2240010</t>
  </si>
  <si>
    <t xml:space="preserve">MSAGADGRNVDMARIEGMFKDFKAELMETLKETTDCVKKVEASQQKLEASQQKLEASQQQLNVSVQRLEAQVAASSHNAYARVCNSRAGATEPLQPLVREKAPSQATDPAVGSRPPGDCFPATRNDVLQLKHEAFKVLAAFYGNDFGGSNAILPVRCRCFGDFIGVTGL*
</t>
  </si>
  <si>
    <t>C_2240011</t>
  </si>
  <si>
    <t xml:space="preserve">MHSGQLPARSSVDIDGARRGRRDVETFAVGRPLLELPLHMRLLLAVIAPPLAQLRKMMLMVEELVWGPRGTFRGRFTDKDFVRQASGGGAWA*
</t>
  </si>
  <si>
    <t>C_22500001</t>
  </si>
  <si>
    <t xml:space="preserve">MGEQGAAAGTPLALAATLLAGTILVFYIYQQLKPSKSRLPGPLFSWPFLGDTIEFATTDPTKFLFGRFKRYGRVFRLSLLGFTAYVTADPEALRPLLADEGGHFTIPVQTFTALMGAYNLQAHKEVHAAWDLIYEEQKKVRVLRGAAELRPDGSC*
</t>
  </si>
  <si>
    <t>C_22530001</t>
  </si>
  <si>
    <t xml:space="preserve">MLASDAVWQAARPAVAHAAVAHSLGSLSLKGVREDMHLWALRPRRCFPASPPPSQTQEEQERLLARVPPPGAAAAAAAAASFLIACSRLSSVRHTGVQELPSFWWRGCGVRVAVFDAAVHTRGGGSGGGVGAGASYVHVASAECSAMKAGPCGIGPDAAGRTYVPHGGVLQATRPTIGRLRGQ
</t>
  </si>
  <si>
    <t>C_22540001</t>
  </si>
  <si>
    <t xml:space="preserve">MRRCTCVANRQGRPEDSQPTPEDTARLWNLSDDQQQAFMLYAQLLLAAAAGVRQPPVCSVLTGKAGSGKSRVLQALLWFAYQHRCESLIALVSYTWRAALH
</t>
  </si>
  <si>
    <t>C_22550001</t>
  </si>
  <si>
    <t xml:space="preserve">MVARVCKLLIKDPDHPNKVYHQWATTISPGTKPETFRGDLLPETDSTVNYKLSVDPEDPEDPVEYYSPEQVLAFALEYLASGSDGPACPLPCASWDAEKQRLTLTIVRESKQDPIKKPKKSNAKEPITRVRTPDSALFMEARLGASDTASHRSDAAQTRPDAVSRCYSVDDPQG
</t>
  </si>
  <si>
    <t>C_22570001</t>
  </si>
  <si>
    <t xml:space="preserve">MGRRSGTTGGGTDGGGSGPLTPPPSPPRERDLVDPRAAGGGGGGGRAVSGELRRRRVTDSGGVPVASGGDAAAGPRRSLEKTSLASHQQQQQQQQQQQQQQQQQRHSDSGGVDTAWDALPRPPLLLARRGAASATGLTLSQQPHLPLPLPQPLGAQPQAHLPGVSNSGAAAAAAAAGGRSHRRMSSGGHTSFINKIFL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AAXHQPATAPQCLTHLPRPHHPTNPXIPRAQIIITTETRIDQAAQWSWRQLRMGYAHTVVIMRGEHSCKALRCGAPPV*
</t>
  </si>
  <si>
    <t>C_22580001</t>
  </si>
  <si>
    <t xml:space="preserve">MISFNRAQPFSVRAHYDLDTPAQLLPPSFDKQLGVYSVGPFTGEDTTKSVYTSKLEELKAKGAPVEGRYAEDQSRGPAVEALRAAAASYLDSAKGDKPSLAHIPAEEKAAVVKECDAALAWLNERLALQSKLSKADEPALLTADINKKRETRESLG*
</t>
  </si>
  <si>
    <t>C_2250001</t>
  </si>
  <si>
    <t xml:space="preserve">MAPKVKDKSLGNVKAKVKELVFSTMSYIKNKQRNRLEQRHLCLTVRMMAQRWFSLSDFPYAAALKHWRDSAEFRWAD*
</t>
  </si>
  <si>
    <t>C_2250002</t>
  </si>
  <si>
    <t xml:space="preserve">MRLAVVKQEDGVCGPSARILHLEPCCTASGVVLDGNGLVESIVYEDKVAAKPLPEVTDSNGIGRALCSADLDPQSTDRLRVFDEIKRLSGDAIKLYASIAGLRVTAGNDMCRPRKPGETPAQAYATIARESPVWWADLERQLPWRMLDLTGQHAIVRATKAVGSTAEAAIIHAGTGKLEGGHFCMPGFGLKVRGY*
</t>
  </si>
  <si>
    <t>C_2250003</t>
  </si>
  <si>
    <t xml:space="preserve">MREVEGAEADYQTVNMLKRAGEATVRKLLSSAQTLGDLRRRLLNYHGSILWSILSCSVRAYGKSAAEQQNLRQGHCPAPLFKYVVALNFNTGHQAKVLQLARHIMLGVRSETTVLMSALPFPPPAAELRAEDTHIVLLRNETFAAAVRPSELLQVLQALRTRAAEQDSACQAFAREILQKPELLLVSPSDDPDAGVQLQEEEDDCGFTPSNRSSSRTAPAPQAHPRSRIAPGLQEAHTRAKQADGGCTGRRALVLNSSRDEFITLLGPEAASPSSVITGAHWCSRRTGQLCPVSLHLARYGQGGITFKAPDDSADLALVCASPYDTASICAAAWTDSCFNPAEYASNQPSGLYLKGPNGTMTLTLAGIMHHSLGGRYVHTSYDSHGGGSSSSATTDHLLQKPTTTVVVARNLLAGEHYLTGAEQAYNLDTFSFAYQKQTGLMLYHPPTALALKPTRRMGSPGFQARHTGRPGRTLLTLPTAEDARGAADGAAGGAANGAAGGGAAAAGGVTTGIVPPRIAAFAW*
</t>
  </si>
  <si>
    <t>C_22610001</t>
  </si>
  <si>
    <t xml:space="preserve">MKEKIDGRVRDNVADRQLRFLRDVCFPPGNNLPPSLYIMKKMLDIPDARDFEKHVCLSDKCLFPDFPRDEWHQHLQDECGCGHRRFKPARPGHQPVPNKRFYDFGVENVVRGMFMDPRFCTFRGTGRDNNPDDFYGSRYAQDINAKTSGEFFEPDSSAYDLGFDFGEVFSFKKYSCGGPQPVA*
</t>
  </si>
  <si>
    <t>C_22630001</t>
  </si>
  <si>
    <t xml:space="preserve">MNGTYDNPGGYPYGMGKDRTVRQWWEYAGMDPADHSLLPRGDKFCFGSTFYPGPHAPDAPSPRRSLRRTCPGLPRMDVAAGGRGGAAMVRAPGGSNIDGVEVYRPSRPRWLLQR*
</t>
  </si>
  <si>
    <t>C_22640001</t>
  </si>
  <si>
    <t xml:space="preserve">MLFPIPRHQPGSLVDVSRPVNVLVGGRVTWGLDVSAQEGGPTLASIELDADADVGVSTNVGGTKEVIVTTNARGPVLTIAKLLTIDLRGLADLGQNVLWRFRSASDFLFQYVLYASGTNDISSVLQTAPGLGSLLSPIISFKGTGSLAVQVDAVGAAVRIEVDGRFTIAGDITRQFGLPAVGARASILL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L*
</t>
  </si>
  <si>
    <t>C_22650001</t>
  </si>
  <si>
    <t xml:space="preserve">MAMAVRAVMAAARSAAQAARAVQAAQAAGDGGNGGRAVGWAGDGGNGRATGGGALSAAGTRGGSGGDASGRGGGALSASLGAGGGGGGAFSRGGSALGASAGFGGLAGSAGGATSANGAGNDSAGAGGAGGAATASGTAGAGSGTGGAATAGGGAGGAGTSTAGAATGGAGSGTGGAGGAGGTATATATTGATTGTGGAGGTQASVGGTGGAGGSATNGSATSSASNGSSTAGNGAVGAAGGAGGAGGAGAGGTGGVGNGAVGGAGGSGGYNAVSAGSFAMSNVMTSVGQTAAGIMIATQNNGAASLVQHSVNVQANLNVGH*
</t>
  </si>
  <si>
    <t>C_22650002</t>
  </si>
  <si>
    <t xml:space="preserve">MAGWKPVAHERLEEMRGGFDAGGLQVSFGIERAVYINGALVVATTLNIPDVGRITTDQAARLASTLGPSIVSATQATVNSALAGNPATAGSTAGSQGGSASNAGSSGGTGAATTASAAGASSTAAGSAGASSATTGAPITTIATGTGQVITNGALTIIQNGAGNVANIGALAGSPATVIQNSLNNQSIRSLMTIDASVNTLQAFRSQLANTALNSALMRAASMR
</t>
  </si>
  <si>
    <t xml:space="preserve">AEAEAEAAEQGTEVGVAAAKAEGEAAEGAPAAKQEQQEDEEGKGKKDSEEVEDGEKAAAPKQAPGKQAKGKGQQQQQQQPKPAEQQQPKPAEQLQAKKEEKEEEAAEKGEAAKPAPATGGRKRGSASKLVASLPPVDPGRLRRGAAVAAAAAISKTGTKNARASGAAAAAETPTGTPAKAKSSGAGAAAASDKKGAKKRKKEESEEEEEEEEEEEKEKGGGKRGGRGKAVAAAKPGKGGKKGAAAVVAAKGKAGKGGGKKAAAAAAAKGGRGKKRQAKSQKQPKRGKRARRGEGDADEEDDEDGESEEEDESGSGSESESNESGSGDSDSDDDSSSSSGSDDEEEEDGSSRSGSGRKGKGRAPKEPELPLYLQYQLRPEAAPGRWELLGVGAEGLGAAAENLRRAAQEAAAAAEAEKAATAAAAAAASAAAKANAKGGGKGSGKGSAKGGAKAAAAAAAAAEKAAKSAAAAAAAAAAAAEKRLQQDLALADK
</t>
  </si>
  <si>
    <t>C_22690001</t>
  </si>
  <si>
    <t xml:space="preserve">MAMETRWDHVLASHAVGRGRGSRSLLAQLRGSSSPSPGPSGSSIPNASSGSSSSGGLLLHDASYCGCVQLSGHQRRLAELLRRVW*
</t>
  </si>
  <si>
    <t>C_2260001</t>
  </si>
  <si>
    <t xml:space="preserve">MAPRTRKYGAETFGKLVSLARGPQQQQQQRAAAGAGAGKVMDRAEILASIRADYDEQYFVRGVSEMSAYDPQCVFADPFVSFSGTQRFKQNVSNLGGLMSDIKLDVYDWQEGDNTLTTRWRFSCLLDLPWRPRLAAAGGTTHVIDPARGLVVRHEERWEVEPAKVVAQLFTPAAKGMWFVLNPLFLKASAALLVASFALSLVNGGEGLLPGPAVVAVQVALGGCLVVEVLKFAQGMQGGETGTGGRF*
</t>
  </si>
  <si>
    <t>C_2260002</t>
  </si>
  <si>
    <t xml:space="preserve">MARKTFSLLLLGLALAAQAEEITPVMSDERVVFQTEYGDITFGFWPEVAPVTCAHIFKLVRMGCYISNHFFRVDKGFVAQTSDVVGGRSLPMNAEQEAEAGKTVPLEVVRGVKHHAGVLSMGRYDDPNSGASSFSVLLGSAPHLDMVYTAFAKVTEGMETLRKLEELPTKREGIFVMPLKRITIQATYWYRVNRPEPTLTLPDTKVCEDDLHELTLRFASQAEELQRVRKKCLPA*
</t>
  </si>
  <si>
    <t>C_2260003</t>
  </si>
  <si>
    <t xml:space="preserve">MQEADGGTARGAPADSNSAEQTPELVGDASNGPVGAAGTAASQSAAATAAEGPGGTPASATADQPASLVVQDVLGKELTQIISPTGGVSNAAYASRLGALVDGEGRLGGRLTLLTVLQQSSQEVLRTLVQGSGLRSLEKWVVQFRDEAKLSALITVIGCLKMLPVDLQALKASSIGQTVGKLRKHTDGGVRKAAAELVDLWKGVVDRSVGRAGETRQGGKSSRADAASQDGPNKRAKKGDAGAAGSAAAGGKAASEGGAAAAATSTLHVMDDELFMAAGKDAAGGSGKEAGGSGHKPGGLTSFVAGRGKVRGHAAAASDGAPSGEGGEGAASPSGVLSPAGSGEVAAAGGDGAAGGDGTAGPESPKPAVAPGGPQSAHARAMAARARAPSPEPGPRKEKRKSVRWASDDALAAFRLFKKEDPPQLASADAVLTAEDEAAAAADVMGGAGLLPPHHPAFQSAARREHASERMALIAQHQQEEQERQLEMERWNGMRASVPWTEPPLLNLAVVQNQQQPALGEESAERAAMELARRRTPRVTYYTPAQVPPSPGEAPREPEYDPYRVRHIPLVVPIIPQPPGAPGAAANVPAGAPLQGPAGGPGLPPPPPQAPPAPVLFGGAAAGLAGAQPAAAAAGLPVVAAPGAAAGGSQAPTLTLPPDLIASLPALISTLSQSQPPQAAQQASQQALTPPQQASTQPPQQQPQQQQQQQQQSTLTQPGPPGSAGVGQPVPGQQSGGPGAAGMQPGMGAKAGAPGLGTGQPPGQGPPGVGMSQGMPGAGPQQPGGGMGAGQHQGGPHGGHSGMPGHPGMQQQQQQAQGPHGPHAGMQQQHPHMGMGGPGRPPMMGGPGGPGGGPHMGWGGPGGPGGMMRGQMGMGMVGPHVGGMGAGGPGMGGPGMGGPGMGGGGMGGAGMGRGGTAAVPPPPPRKDGPPGMGGPGPHMMGGPGGHPGMRHPGGWGGPGGGPQQGGGGAGGVQGGPGPGQGPGQGPGPGAKMCVYFNTPNGCRNGDNCRFLHISGGQEQSQGAHFDGPFGGPGRGGVGMGGMAGMGGMGGMGGMGRPGGPGMHGMPGGPGMRRR*
</t>
  </si>
  <si>
    <t>C_2260004</t>
  </si>
  <si>
    <t xml:space="preserve">MNAFNGGGSAGHRHRQLLELPNMLTQQQLQHHSRSLLQSILCTETLIGYGFSATLEPEPGNPQCLVANYNETCPYFPPSPPQPPPGPPQLPPSPAPQPPVAPPQPPPLPAPPSPTPEPCRLCLTLVLLPGPTFVGPLTFTDDDMRSYGEQFATFFNQEVLAGLPSPGNVFEVPISAYNATWIPGTGVTPFSTVCGNFTTDGINALAGLDDVVWSQWFNILYQGDNCPADLAGISSAIQFAGTPQTCFLHTDIVRDACAPEVPPSPEPPSPGPPAGPPLPPFSSISPPPPPPPPENPPPSPDPPPPPSRRRPTSPPENSRSICALLNMPPPAPPPARGGGGGSGGDKSSPYICSSDKLGTVVEGSGGVPVPGGINQQPWQPGNTTVYTQWVRWAEADMQPRTVEFSVRSGSKACSLGSRGTAITVNGMAATCGGPRFLDPAGTVAAGCQANDGTIFNECLWSVNVPRPGGEGWNGDVCVENNVPPAAPPSPNPTLATPPSPPSPRPPRPGGNPNINAPPLPPINDCLLSGVSSSKTPGGTECVNQANCLDVYYDSAKCEWRASSDGNLYLYCPVCLRYPRDSSMCPLTSSIEYLCAGDEVSTVLSGDTGEPVPGGIATLPGWAPYSNYCQWVRWQQDDFAQQPIYYSIKDGDGACVRRAGNSVNVTIQGLDAMCTAPRQNAFGKPAGCQGNDNIDNECLWQFLVPRPGGPGWEGQVCTSPPPPSAPAPNTPSRQRPPRPPAKPGKRAPNVPPAPAPPPPRRNIPFPFCACKKRNVKNTPYRLTYASSNPMSPLPGGIPRIKHCFEIDTVDCDPSTSCCGMGMKKIEMFVRNECRQSVKLALLGDQSQSQSISWSFTQDTHDGSTYTTFKFPNLHLSRDEIRNATSLCIVLSDSCAKLENFCYDGKDNQCRVTFFSEDESCCPTGLTSVGNQATAPEVEVDNSPPEAVVTGDLGRHRSSFRR*
</t>
  </si>
  <si>
    <t>C_2260005</t>
  </si>
  <si>
    <t xml:space="preserve">MNAAAPDPLKGHGRYAKVQPLSSGSFGFVHLCKNLQTGELVAIKFLERGERVNKYVETEVLNHRMLRHPHVIEFKEVFLTPEYICICMEYASGGNLFGYVQRAVRLKEPAARWFFQQLCIGLDYCHRRGVVNRDIKLENTLLTMVPGLPLPLLKICDFGYSKAHFMSAPKSKVGTLAYMAPEVIRATDQYAGQAADIWSCGVMLYVMLFGAYPFESPQSRHQQGKARMDSMMQRILRMEWSIPADVEVSPECRDLLCKLLVGDPRHRLTMAQIQQHPWFLTNLPPDALAMNDNFLAHTDYTGVQSEEDIKKVLASAAIPAPMSKYAFATGGDDENYEDLDAAIDDEMGHAGAGCKPAAAGRPAGNGGAAPGR*
</t>
  </si>
  <si>
    <t xml:space="preserve">MIIGEAIVIIAQRRQRHDPYGIDEYLYVWAGPQDKSLGGKDSLFVISLAGTEYGQVVNIVATPYAGIEPHHCRVSLDKKVLGCGGLLSPLVSGPSVVFFDISNPRVPKMVDAAKVQQPQYSAFADEFITTPDGGFLATMMGSSTGGSPGRVVKYDKNFNLLGEYPTNVDGLTGFNPHAVTRTTVRLWDMSDMSISETIDASALGVNGPMDAVPIAETGAFYFGGGNGNVYYLDSAGSAPHTPVVAWDSLFGSTDRSSAGCIIYSFRSGTRLLVSSYVRNQVQLLDTTNPKQPKLLDILQFPTGAGAHVVRLSEDESFGAVATYFLDETLLNGLVRLPGDRTVRMFFLNDKASKFVVPNPGKSVIDFKTLMGAQGKFQPHGVAIL*
</t>
  </si>
  <si>
    <t>C_2260007</t>
  </si>
  <si>
    <t xml:space="preserve">MAVDATVTIAATVSKRGHSSASAAKQQPAVAFEEPQQQEQPAKRPRGRPRKSVPAEQGVVGAPALTPGNASTEQEEIDEPAAKRAKKGGRTPKPAVAAAAAAVLAGAEEVLRLTSPRRSPLAPVKDSAPAATSSDSANGTTDAPSTAANGAPGAGPADASHQLQPHDSSTASVAAGIGATAAAATMPATVSPVLVGSPSRATARPLLASQLLRSPPASPRRPLVATAAAAAAAAAAKAASPKPAPAVAATSAADPASTAAVAAPAADTVAAPTAGTTLEQTVAQVRRLLQTGALAGTLLSSAAAAGAAPDSNSASAATAPAAGTAGNGASTSGAEPAGRAVQFKELCGLVNQCCTSGRGTAVYISGLPGTGKTYTVTRLLAALPALGGAAATFCAATVNCMTLDDPVALCNRLNDELSRAAAGGGDAASAPASSAPAPSGGGAAADAAAAYEALVSSLTRLSVVRSGAVGAAGKAAAAKGKGAKAGTKRGRGGSKAADEPAEVTAAGAAGPRRRVFVVVLDEVDRLLRRRDGGEDLARLFQLPSAPGVSLVLLAVANSLDLTERMMPLLRSRGLAPRHMVFTAYSRPQVLAILQAQLGAHPGGRRLFEDGALDMVAKSVSSSSGDLRQALKACRTALDVLLDHNRANPANPRPSVGIRELHTALQRISAGSGASAAVAKIKGLPPQQQLVLLALATAVGARAAAESGGAAAVVIPGPGGAGGACGAGGGGFQPGGAVFTGSRAKFMDAVAFREIGNQQPGPAAGAANPGACFGEAPQPAGPTPTKGGKGVGAGGGATPSTAGGRVRGVTGPGGATPPSRTPASRSILAGDAGLALALPDVYAAYSAMCRQLDIPAMSESALRTDALPGLDCDGLLKVQEGRTPAATRLTLRTMVKDVQAALADNVMFKRLLGSKAPAPGAGAVAAAGAPGAGVPGQAVRA*
</t>
  </si>
  <si>
    <t>C_2260008</t>
  </si>
  <si>
    <t xml:space="preserve">MAAMVWPAYVLPAFVTRGGSISAQIARADKVVQQGKSRLLEHYQKKKIVRFDPGSSGHRPTDYTAWFRSAEPYPVQWQERYEPWVFVDRLGSSWADARFRGYGKNKIVHVRTLAYEGYDLVVHPRAFLVHRPHMESSSSSAHSRSALYNKKSKNSTMYGHNNHLYKMIQREMAHGNYSVHLDPATAACRGKLSWWRL*
</t>
  </si>
  <si>
    <t>C_2260009</t>
  </si>
  <si>
    <t xml:space="preserve">MISYPYSPAAVLKEMEAYRLRHSNKTEKEYLDKLNQLKQKHMKGLTASAAAAAAAAGASGAAATSAAREEEVRADNISHYVLRLAYCRTAELRKWFLVQECEMFRLKFGMYSAQEHGPRSTADARELEPKFYKVAWTLVPELVSQRRVLLRGGWAYVSREALAPLVVAEFRTGVSRGLSEMARRWRQMFPAEEEQRLQPLVASLTNSRRICAERESAAVQGAAAAATEAAAAAATAATAADAGGDPAAAAAADAGKEQRGVKRAAAGDSTPGAAR*
</t>
  </si>
  <si>
    <t>C_2260010</t>
  </si>
  <si>
    <t xml:space="preserve">MVCTKGLQRQPDNTGKPTIEQELEAGLLEVGALLARNAGALHRVNWSRTSRTDKGVSAAANVIAFDVPHACLRADQQRGQPHQQHQQERAAGSAAAGSSGNSTAAGGSGAAGGDAELAGLVARLNGALRAPIRVWGGVRIRVPAPRVGSGPSATTSGAAAGTTTAERSRMRAEAEIGASSFALSPTELKRLNLILGVFVGAHCFHNFTSEPSDDPESLRRTIHVARAEGPVYLRPSPETEGAAAATGSDCNPDGGGQAPRGGQGGGQGGGQGGGQGEGQGAPYVRIVFIGTGFLMHQIRRMVGLALAVARKAAPPDCIRAALDPARPHITPPTAPPTGLMMDRAYFSKESYDTARAAATAAIAAAATANTAAQATTGPTGSGGGSGSGSGGGGGDGDWRRQLEALSLSGEAFKLRELYTAVCGAGPVEMFQFLCGLTDSAFGFRSWSKRPAGSAAATAAAAAMGKTAAPAPAAGRVGGAGGAGGAGGGAKTASEARGAGAGATAAPAALAVAGPESVAGEGEGQPPPQKQPRLG*
</t>
  </si>
  <si>
    <t xml:space="preserve">MDIAQVDEIIERLLDVRNGRPGKQVQLAENEIRLLCLTAKEIFMSQPNLLELEAPIKICGDIHGQYSDLLRLFEYGGFPPEANYLFLGDYVDRGKQSLETICLLLSFKIKYPENFFLLRGNHECASINRIYGFYDECKRRYNIRLWRTFTDCFNCLPVAALIDEKILCMHGGLSPELKSLEQIKRITRPTDVPDSGLLCDLLWADPDKDIQGWGENDRGVSYTFGPDCVTEFLQKHDLDLVCRAHQVVEEGYEFFAKRQLVTIFSAPNYCGEFENAGAMMSVDETLMCSFQILKPAETKAKGRR*
</t>
  </si>
  <si>
    <t>C_2260012</t>
  </si>
  <si>
    <t xml:space="preserve">MRVAWAVVQLSASATRGGVGSADAAGGGADQAAGGVTRKWAQALFSATQTRMREFRSAAQALSIAAPQLAPWQLARVTVALAALRVALPYDLVVALLAALHDRLDAASAADVAGFVWGLRFVSVPYSRTLARMQMRPLLDLAAATQPQLQGLPAAQLVQLADGFAHLGLLPGAEWMRLHREACIRQKSQFSEANRRKVRQAYAIMWTL*
</t>
  </si>
  <si>
    <t>C_2260013</t>
  </si>
  <si>
    <t xml:space="preserve">MKGSQLSSSAKRIQKELAEISLDPPCNCSAGPKGDNLYEWVSTIVGPSGCPYSGGVFFLDITFPHDYPFKPPKIVFRTRIYHCNVNSQGQICLDILKDQVRDAGWRKRGRSGTRPARPTRFAWACTQPNGGADPLPSSPLYTSSTQWSPALTISKVLLSICSLLTDCNPKDPLVGSIAKQYMEDRELHDKTAAEWTKRYAQG*
</t>
  </si>
  <si>
    <t>C_2260014</t>
  </si>
  <si>
    <t xml:space="preserve">MGYGGEGHHRPPGEPGHVRTLGLLPLVTLIFFEVSGGPFGTEDAVSAAGPLLTILGFLVFPLLWSVPEALITAELATAFPENRNLNYWDSVSTLAGEVGGGWRVQGMAERGFLPKALGRRSRHGTPVYGILLSSLGVLCLFAKKRGWMVFEDMHFDCANVYDASGGGAAAGGAGIHNCAAAAAAATNGHGGIVVVSDERTALLAGGGAN*
</t>
  </si>
  <si>
    <t>C_22700001</t>
  </si>
  <si>
    <t xml:space="preserve">MSPTGPPCVVRRQGRGWAPSLTRLAPIIHARPYGPAFRLLLLLLLLSGVFMPPQRLTVLSSLMTPGLTTCAHDGCARHACRGNNLQYEWARRPAGAAGGSQQGSSGRTGCLMVELEHHKTARFKWEPLRLTIPRELSASIVQFARHARPVLLRLAEDEVPCPFLLVSKSGVPYDENSVTISNAWMDLQKRHHAPWRPFRFACAADALAYPVSLAAGAFPPSSTPAPAHPITGGSGAAHGPAPRPRRRALLQDRASRGRR
</t>
  </si>
  <si>
    <t>C_22710001</t>
  </si>
  <si>
    <t xml:space="preserve">MLMLSVLASGFPIARTSIPGWWIWFYWINPMAWVLRAMAVSELTAPHWGSTSAAEYDQPDMSMG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VCL*
</t>
  </si>
  <si>
    <t>C_22720001</t>
  </si>
  <si>
    <t xml:space="preserve">MHATSSQVGGPAGAPGGGRGLNFSVDSAAQLDGPRLQVRLLRPLALTQAAAHMVSALAAPGAAATTLRSLAFSEPFRSALYLLDAAYEEQQAGGSGGAAAAGSLLHADVRGAVYRVAVASGAPLTYNTVKLMYERSTDATERSRLLSALAQAPDLQRIQRTLAYSLDPHVRLQDIGGLLAAVSRAPIRVDSVPQ*
</t>
  </si>
  <si>
    <t>C_22730001</t>
  </si>
  <si>
    <t xml:space="preserve">MDAAAAAGSAPAPVQHYGLWHLLRFYRQWGQRRWRLTVHVRTQKVLEHTAQQLAGGRPKEEVIVGWGNANTGYGGCIS
</t>
  </si>
  <si>
    <t>C_22750001</t>
  </si>
  <si>
    <t xml:space="preserve">MRRRRQETAPLRKGSCQAVVLHEYGGVAFFNVPPHLMSDLLQRIVRIVIPSTALMAVRATGSSSGSSTGSSSSSSGSSSSGASGGGGVPGAQSEVM*
</t>
  </si>
  <si>
    <t>C_22760001</t>
  </si>
  <si>
    <t xml:space="preserve">MNVNPSQTQLALNRQVWPEGLFTSEPRDAPSRRRTPGELVGGRRRPGPGWAGQGGAGGGSGVGTLEQRRGWTARAAAAAAGAAARAVDPWV*
</t>
  </si>
  <si>
    <t>C_22780001</t>
  </si>
  <si>
    <t xml:space="preserve">MEAVRRFYPFAKRGPGEGPRLLNTRLAANGELKKYWQDKMAAAYAWSLKRGITLSREDFQADWTKKATDFNAKRTTYEKTTAAARAVKDKNQPKNERGWYKNAWRSQWGKMWDGYKRDPVRFTAGEKQTL
</t>
  </si>
  <si>
    <t>C_22790001</t>
  </si>
  <si>
    <t xml:space="preserve">MWGAVEGGPGAGAVPAVTELSIHNISVGVLHAARPTNTSNTAAAAAAPERQQLLRLDRLKLVSCMPVVVGGAARAGTEAGTPLQRVELRGARLHVDVDVALLALALAGSWLALAADAAAERGSASASGGSGSGGTGWRPSGRQLFTIRLRGQQLLPPQEAQQGKPLELRQHGAGKEVAGADGGGGGAEEAEEEARRQQPRLRLRRPRQRQPWRRRQRRRRQQ*
</t>
  </si>
  <si>
    <t>C_2270001</t>
  </si>
  <si>
    <t xml:space="preserve">MLLLLLRVPGACGRAGRLQPAARGGSAAAAAAGLGGPVGASGGGGGGGGGAAGGAATATATATAAARTALLSDLGAVYLPLLPHTRTAADCSLPLWALAKAGSGSSSRSSDGGSGDGNSSGDEAAAAAEPQQQQQRLAAALLQRLVDPEVLATARPNELSNALWALARLREGRPGGGGWDAALLQPHHLNALAAAVAGQLQQQQAAAAPPGRPAGHRAHTGQGFPAQAVSNILWACAKLEYRDPALLQPLAAAAAATAVPGTTGQALSNSLWALAVLGCTGPEYGRQ*
</t>
  </si>
  <si>
    <t>C_2270002</t>
  </si>
  <si>
    <t xml:space="preserve">MQALSNSLWALAALGYCGPECRPAVAGLCGEVRRRLLAAEAEATAVEVGSQQQISNVLWACAKLEVRDTGLLQPLAAAAATAVPGMTGQGLSNSLWALAALGCTGPEYRTAVAALCGEMLRRLREGAGAEPAASAAAAAAPAAALSPQGLSNALWALQALDLGRPQAGLVAALAAEGRRQRFAGFGPQELSNSAWALAKLGFGGAAAAGAVAVGPEAPEEQRRWFAGAVEAALPGVAPGAMEGAAPQAWSNLLYALALVRHQPPPELLGAAGGAAAALARGGAQDCASVLYAMAVLRRRHAGVEAAVCGRLGELLQLQQQQQQQQQQRDDGEDGAASLDSQALANSLWALALLRGATPQQHQEPATPAQAAATAATAATAATAATATTAATAADATVAEAPAAPAADATATPGSAAEATAAEAPAADATAAEATAAEATAVRLAREAVRRPGGFAAEGLYQLWQAQRELGGTVAAVLGSCAPLQARMEAAAEAARAAAAAAADMSSFQKQVAAAAVRLQQQAALPXXXXXXXXXXXXXXXXXXXXXXXXXXXXXXXXXXXXXXXXXXXXXXXXXXXXXXXXXXXXXXXXXXXXXXXXXXXXXXXXXXXXXXXXXXXXXXXXXXXXXXXXXXXXXXXXXXXXXXXXXXXXXXXXXXXFSNRKGDPGAVDGPTALRNTQLTRVFGPGRVLCVPYWDWYDLSGPQQEAYLLRLLQPLLKT*
</t>
  </si>
  <si>
    <t>C_2270003</t>
  </si>
  <si>
    <t xml:space="preserve">MISSEGRWSLEDNGIGGGWCQEEEWEEDEIVSEIQRFVQPSTPAEARLAADVRVALSHCHTATAAAAAEAGPRLVSILTALGYSASLRTALGGGDGADCLRNLRHSFITVELPTPPPTTPTAAAVAAAAAGREGGGGGYPMGGIASAAGGGGGGGGGGGGGISSSGSTRRYVVDPVFKEQFIIAKTTSRAASMLSKWAPRRSLDLGAEAGAGGGGGQQQQKQQQQSGTVGGMGAGMAAAVDAHCMQLGGGGGGCQQGQQGQHGPWPCRPAAAAGIHQHHQHHYAGIHHQQQQHQQQQQGGFWQHGFHQHALLGGGGGGGGGGGLPPAGLAPMPPPSYEVSGGGNRRQSFEPQRVVFGGNFIPVGPTPVA*
</t>
  </si>
  <si>
    <t>C_2270004</t>
  </si>
  <si>
    <t xml:space="preserve">MQKDIGDMQNNISQLKQDTAVNKALVAVNLTLVASLELGALYFVYTNFKVSGGG*
</t>
  </si>
  <si>
    <t>C_2270005</t>
  </si>
  <si>
    <t xml:space="preserve">MKSWAPALESPATSTRPHSYQHGSRRSSVGAAALVACCLQRDGSPFVRIFCLRAWRSRGSAWEGLQRRINTLIGGQDSVQFWMLMMGHARPQSETEDAADEHATTRVPLGEVPRDCNPCRLQRRVKHSRPNRSEGATGATKLYSPQELSYPLSRFNVNRGTRVSIEGGWQHACWLAANGHKPPLLSLEPRESPAPCLLRPLLMPNILCLSMLAFGEEIVLHLYMAGGLWLATRTDPVAKHPR*
</t>
  </si>
  <si>
    <t>C_2270006</t>
  </si>
  <si>
    <t xml:space="preserve">MLRTHAQLPSPFMMRERSLSIQSGWSAPTACDPSAAEVAEMLFSLRSGKRSAAELEEEVPAQPEERSSSSTGSACTATAAPAPKPLSKALTATSTRSYVWRGPKKCRTLGQFGSSAPVAASVAIGALSSDPDDEDAEGGSSGSASASAGPSSSGMAACSLPAPLSLRPAAIITAAASSDLDTIGGAAGATTATTTSNPNHHHNNNNSSNGASGAIAGSAAGALAHASSGPLVGAVGPLAAAAAMAAAAAPSAAGGGGGGAGDRTDRDKEWAALTTWLRMNLHHPRTPKREVLFLGRQQEGG
</t>
  </si>
  <si>
    <t>C_2270007</t>
  </si>
  <si>
    <t xml:space="preserve">MRRVYLVHPSQDTFGVLAAAGAGASLFPPLLGSTAAQRSLAAADAGAPQRPNPFTRCVFKTRTSRWCVGDVAAAGSSCAYGVNSHGHGPAGAAAAPGPVSTYGPLMAHSSQLTHLPSQPLQPQQRASLDSPAGRQHQQQQQQAAAGPGSSKVLSSWGSSWGSSATATPAGAAAAGAAGAVAATTQTTQTSLCGGSAQCSTSGVAGGAAGSHAGSGACSCCCPPTDAAWLLRSGARCVLALPVPLPAASRSSLLLPSGSAGGSSSGGVCGRLSHGPGTGAGGRRSGSGATATGSTGAPQQLTGCGDLAAVLVVATRHGTWNHALLRRLEEVALVRLPPLAVTAVAEHARILGHPALCPQLAVNVPGHLAAAAQAAAATAAAAATGYTSGLAAPAQPEPQRRCADDAEGSPDGAQDLAQPPPAARPGEEAEAELCEWAMDVLGEVLQLDRLVANRASQEADEREAAISQIAAAAAAAAGGSPEVAPVSVAAMAAVASSGPRHVVPTARSHNGTNGINGSTSSAHRHCRPAVHAAPSGAASSQALLLASLAATAAAAAAEASNSGIAGGGTANSSSGSENGGECAAAAGLYTAAGGVNSGRLRTRPHGYVLPHPVTPTPSASSSTAAVLQRIIDLQVLAAAAAAAARCGAAGAAAAAAVTTAAAAAVAGAGMRQGGSGGQVVVPPVTAVNAASAAASLVLSLAQRQLVARLGQHPHPHPHLAAAGPAHSQETGGSNSDGVVYPAAAAAAAAARCAPNLRPTAEPSRAALLAAAQLAESLLLAHNNANSARAAASAASQPHPPFQLPPQWQQLPHLHHCFQQAALAAAEAAAAAQEAAAAGTAAGAGAAAAPAPRGSPGVGLPASALSASWSSPEEDEEMDGAAAALSHTAPACAQHPHPHPHPQLPALPLPLPLVHGPAPPGPSLTPAQQLQHALWQRQRLHALAQAQERALQALQAPPLTAPSQHQPRMPGSQLQAHGEVGMQEMEVLMQPPGAAPQPPPPARGPWVAAANDSSAPLPQCAAAAAAAAAAASPLIPCLLQRPVGDITTEGGSAAACSATSAAASSAAALLAAAADSGPMHASCPVSLGPAHAYAAAAAASGPSGMSEAGAAAGTHSDAPLITVVPYCCWRQGLPLRQPQAAAATPQVASPVAPSPAAAAVATAASSASAAPSHRRFAHTLSRTLSLSALELRSQSPPLMCSAGTAATAGAATTGGTTAGAPGDSGGYGSATQRPSLLLPAAAATASRAAQVVPDPPSSPLWRLGASRSSSSGSGGGGGDGASRGLSGSATEVRVLVLRGRGGGGAEGQAREWRSDGEEGQEGGEEAGMLTLIAGGDRNGPLRLQQPSQPFQQRALALDAGGQPCAPFAPVGLDSAGPLPPIVVVPWGSTRSPAASAAAPAGPCSSGAYARPAACPSGGGGGSGDTFSCPPRTGDCGDWPLTSDTDNNDNNTNDNADNTHSGGRRGQRALAGHTTGYPRAYLAAGGCSAMGAMAGGGADGDGDGGGGGTYHLPRFQPPHPHPHQQHQQPPPHPPHGLHRLVVERPSDVAAALRGVITAAEAATVTSGHCGGGGRDGGGAARLRHPAARGPVQRHEHQGHIQDLDSDQSHPCHHPHHPHHTQHQHAQHPQRPCRMQQPGLPAADRPAGLLEQQQALAAMQWSGLLRGRPAATHTPQQPQQPQAPHGAQTLLPPQQQQQQLLLLPQGDSGLQDDIDAAVAAELEATQAAAASPRAQQSPAQAQCQQPPCSPALYMSASALAAGLRGCGPARSSTSGGSGSGGRRSSSLSAAAASILRAAVGGSGREDDGSQGGSDGEGEGEGAEAACSPAHPHHRQRSQQPRV*
</t>
  </si>
  <si>
    <t>C_2270008</t>
  </si>
  <si>
    <t xml:space="preserve">MSHDAILVIKGLGLTQSLGTSPSGTRVVACSSAASSVCARVCDKTSALGSFASIFSAERRGDGRVAGAPLRSSIWGSPPADRARSTSLRGAPARTSLVSAGQSAPNLPTASFTPYSSSTLQQSPKPCGPEPNKKCLRLTTGQAKPSQAKAEAKAEKCRLTQNWTLS
</t>
  </si>
  <si>
    <t>C_2270009</t>
  </si>
  <si>
    <t xml:space="preserve">MGTPRVPTVPVPVLVLVPQHVGGLEVAVCDVAGVQVLRRSLYDAYNSFLDGLRTRFTVPEAGRPKTMSALARMVPTANHGPVLERKLNKVLTNQGKMQKDIGDMQKDISQLKQDTAVNKALVAVNLTPMASLVLGVLYFLYTNSKVLGGS*
</t>
  </si>
  <si>
    <t>C_2270010</t>
  </si>
  <si>
    <t xml:space="preserve">MRARAKFALVEGLTQCVKRTFSSDVLALALCVFLHVSFPPDTPADEWPYGREVRVVAHRCLQLLSRGALADAAASQQPPGGSGSCVRAGASAGGALGGLGGLSADFDDLASFGSPRALDSHGGSVGGASDAAAAECGPVELAEAAAVAARPAQVLRLLQDSELTEAARDAAALLRRHRSAGLMAALQGLLGHAAEERPRQLAVALATEVVAAGAVTQLVEALRQGADDSRGAPLDWRALLLDGPGGGGAGEDGHGRGQGVLGGGAGGDTPQPPALTRDSRALALDVLLLVLASLVPTRLAAPHVAAATGPGAASAAPSGIVATGAAAPVVPGQPLPDAPRTVSLASFQLLAAHDPREPGVAMSSGALTASGPLAAAGGHSDLAEGPGAAAASAAAATFAAAAREALAAGVVGVLVPLMAAPGTAGGFAAASPAGQQAKVLLLLNWLAEAAEADTPGGAAGVLSALQVAVVSTPGAWRGLLAGAGDLLTPPSAPPPPLWLTCDAASADGAPTATQLRRRRRTWWWWGLSAAGRVAVLRLAAAAVKESPSAATDLLAAGPFGAAAMCGCAVDALAAALLRVRPRGSLELQQSAALGEQDDADEDEDEEAAAMAAARALAAAAREEAEAAAAAELGGAGMALVSELVARLPPFGTTATVTSAKAGSGTSGGSGAAVAVAVAAAVAVAASPPWLAGVAVQLARRVAARVAAASAAEAAGEGGEAGRLGPQVRALAAVLAALRDGGPKALAAGLSAAELQHLAHAAAACLDRVPPMPSPASSRQLPATAAAGTAGGGAAAAAAASAAAAAAPCPTVLPVASCQGAAGDPEPDSDDRPLALELAVHVLGGCWLAAAAEQRAEAAAEAAEAEVLRQSGASPAGGLRSLAAAAQAARVAVLVGRVRELVAAAPAAVAAIAAASAGRPGRGGLLPLPPSADTGGEPGGAAAAAALPPALAPGRLCLRALLAVLSSLAALMAALAREATRRQAEQAAAASAAAASRLLRGGVSSAASSPTPSSAGVGSPVVAASALHHAIDGAALIPLLALPPGSGAADALQLLTLLATASSATAASPTSGGGAASPTPAGGSAAATTDPAAASRLARLRGALLGACLASPGPANPLAGPALWRGLLAAADACFTGGWPLVGSEALTLLLEVAAALAARLPEAAAVMAASASSAAAAPEAAKLPAPGSVTAAAGGAVVAAAMAILRAGAGMSQPLGGAWDSPAGAATANSIPPAVRLVLLGQAGGGAATGDVSGGSCTVPRPLIAAAAALVAALVPHLPPGSPLLRQLLPTAAALAARASAAGGAPPPSAVLVAVSRCLERPELREGGWPEGVSLDGLTDSLGTALAAAVTHANTTAAAAVAAAAAGPAGSEPSSPVAAGNTGGSMASTAAGPGAAAAAAAAAAATANLELRDLVGVAAQLLGLAATNPLPAPTPHATTPLPPPPLSGAEDDGGVADAAAAARAAAAARAAAAEERARRRGYLVRRHGVMRLCAATLAAALRFNAPGAPRLLPGLPQGLAPAAAAAAAAADAAARHEVLVAVLEAACGALEPLLLLPPSAPPLQNSTGGGSAVLPPAPPPPQCHALAQAQLCAPLAGAASEVLAAATQQAAAGRTPLHAAAGAGRLAAVSLLLAAGASPEAKDHAGHTPLHVACEGGHLGAAAALLAEGAADVTAAARDGSTALHLAASAAAAITAAAPEPPPSAAPTASQTPATAPTRYYSAGGGPAAATAPFSSPSAALLGAGAGTWLGSQPSPAKTHHQRPGVDAATTEAAAAQEAAAQEALVAALLAAGADKEAKREDGRTPLAVAAAAGNAAAVRALLAAGADVGVRDKSGASPLRLAVSGGAGCLAALEALLGGAVEATGRELWASCVRGEACGDGLLHTACRAGCGAALTLLLEALAAAQPQQQQQGAAAVERGAAAADAGGEVAAAVATAAGAGAHDDADDAPPPGPAASSASSPAAAAAWLEALNWDADTPLHTAARAGAAAAGAVSRPAAGTSPLAPDGAAAAAAAADTNTNGGAISAHSSLAAMAGLVPASGPQTGSSRALGHTGPRGSLGGSSTGAGPAAPAPAPSAPPALAPSPVFPDALARAGSFVPSGRRSAAEVEAAVARRLAEELRELKELRAAKAEREEQERREREAQAVAMQGQEQEQEGYEEEEGYEQEVEEREEGGGGEGEGEGEGAAEGDFFFEEGETVDYEAEYGEYGQEDEGAGGAAAAAGM*
</t>
  </si>
  <si>
    <t>C_2270011</t>
  </si>
  <si>
    <t xml:space="preserve">MGSGRRH*
</t>
  </si>
  <si>
    <t>C_22800001</t>
  </si>
  <si>
    <t xml:space="preserve">MNAKLRPGRLVASHSGPPSIVVIGAAGDDTDAAGPSAIVTITPHGASTHLNTTTGAPPPPPSRSAPLAAAASSSAGGGGGGGGRRGRAVAVAAAVAAAAAATEPGLVASGRAAAAAFGGSTRWSWPLDFTDIGNNASTLQLYLPTTSLLN*
</t>
  </si>
  <si>
    <t>C_22820001</t>
  </si>
  <si>
    <t xml:space="preserve">MFRGTSVPSPGSIPAVPGESSSPFVQVASRRQSGWVSHCVCGLRTTARTVAEGRDVWCCGAVLWSVCPGSRRYRCSRAATASSKALVRLLLVRLNLSQSV*
</t>
  </si>
  <si>
    <t>C_22830001</t>
  </si>
  <si>
    <t xml:space="preserve">MELEFELVGILIGLAIYNSHILEFQFPPVLYKKLMGATCPELPAAAAAAASRRC*
</t>
  </si>
  <si>
    <t>C_22840001</t>
  </si>
  <si>
    <t xml:space="preserve">MQPLTSFLRRQVEQGALRTPLLPSGEQAPPAAHHADDTTLTARDPAVDGPVLMAAVQLFCRASNARVHPDKSKAMGLGRFAHLTGPCPHTGVPFTTGAVTHLGVPLSWDSDAAAADLYTRRARGMAFVARLWAALSLTLVGRVHIAKQVLAAKLAYHFSFLNPSPAQLKELTDLVDHFAARSMHAEDASLVSHGNPLLLPKRETAFF*
</t>
  </si>
  <si>
    <t>C_22850001</t>
  </si>
  <si>
    <t xml:space="preserve">MMRRIISEMQLLTADDDDVIAYNGTRYTIMYRVGVKDLYEGLQSSAQLYVDYSIDRYNSIKLLHTILLIITILLFLAYAVFLLRPYAANTEREAGTLAGLLSHVPAELDIAAHCRQVGSPPTPC*
</t>
  </si>
  <si>
    <t>C_22880001</t>
  </si>
  <si>
    <t xml:space="preserve">MQLAPNCDADTQPGGVQGGTAELHGFDFRTRLHRDPAAPMANTLSPKIAQVALQAKRGGSGSIGSSSRGSSSHHGGGGASSLLPAFLEPWEDLAVASVDLSALANRQERLAFGTEKLVVGL*
</t>
  </si>
  <si>
    <t>C_2280001</t>
  </si>
  <si>
    <t xml:space="preserve">MAGPCCLGTWCYTVLGLLFITDYTPLGALLLQPGSRNAGLWLAAMQWGVFVGPTVNWVRGKGWDAATVFRLRGCSPAWLAAGVAAGSALWLLTAAAISARTGTSLLQMSGAGATTAAVDAVGSSPLSGLLFGELLQRPGDPGQWVLVLLTSALSPAVAEELLYRGLLLTSLQQRLGGVDAVAVAAALFAAAHLSIPQFFAFTLLGFATGALALRSGSVLPAVAAHAAYNATGIAVGLAVALAAGGGGGGGAAGAAAAAAVGGGSGGGL*
</t>
  </si>
  <si>
    <t xml:space="preserve">MAIRLKVVLANVYSLNEPGVLRDATSVRRVGGALTVEASLLVPEGRHYEGANVLGAFGAQLVPYVRLTKPQDNGGQQQPLSHQQFLSGAGVQAALGGLSYGVNGRPLNGPTSIPYLQPSIFASPKAGGRMNSEPPTPTSGASGASGGLAAGRPTAQTPTGRAGALGSPKLSSGYNPVTGAASTPTRRNSGSLASTAPPGSLAGIQRMAAGGTVIQLFGTWRIDGSLAVARAIGDADFSRYVSYHPTVSCRQLARRDRWLVIASDGLWDVMSNEEVAMFCRAQHQLSAAKLAEALVREAVRNRGSGDNTTVVAVRLQYNPPPPAAS*
</t>
  </si>
  <si>
    <t>C_2280003</t>
  </si>
  <si>
    <t xml:space="preserve">MPSPPQDLVFVPNATTGLNVAIQAAGLRPGDTMYMLNIGYGSVKKMAQAASAAAAGRGAGSADPAAAAAAAATASAGTATAAATPTPTPTPHGEAPGGINVVYGEVVFPIRGVQVLIDGAHALGQVHLDLQAGVCGGSVHGDTQEEQQQPQQPQQQQQQQAEAAAAGAAVSALTINGSAADAGAAATSKPSSSSQDPGSNLAVPDFFVTNCHKWLAAPRGTAVMWVRRDRQAAVRPLVVSHGSGAGFTSDFIWDGMRDYAPYLATSSALGLWAAMGPARVRAYMRDLLAAAELAEGPEADSADAKYVQDMLHHVYGIEVPIKAVQGRLYVRLSAHMYNALPDYQRLADAVEDLLAKERLGRQEAAAAAAAAAAAAAGGQEAAPAKKKCGG*
</t>
  </si>
  <si>
    <t>C_2280004</t>
  </si>
  <si>
    <t xml:space="preserve">MRYSRRLVTMEKVHPYDAAAAAAYHAARPDPTMAIDRLHDIVYEQLDEAAKKEAAEAAPRRRCRGKQF*
</t>
  </si>
  <si>
    <t>C_2280005</t>
  </si>
  <si>
    <t xml:space="preserve">MHDDIKSPAVASAGAGAGPVEEPSTPTAASSYLPTAAAALAGGSCPDLTTAITSAAHHHQPHLHQRHASQHQQQPAQPRVPSDVAAAAAAAFAAMAGGGNGGGGGATSTALIAHSSWSFERHRERLRAASRLSGEGALEGFQDPQASGSAETFGYCSSATGSHSAQHDADCARAKAAAAAAARAKAAAAAGGSTDGAEDAADDESAVVTLGWEGLAAGLWADVLRELEDVRALLAAGAGAVWGRLADGQKALEEWAAGVSASARKDLARLVVKILNLQDALQSAARNMTPHLMHVAASAGGGSAGGRGLMGAQLLPTTTTTLIGMV*
</t>
  </si>
  <si>
    <t>C_2280006</t>
  </si>
  <si>
    <t xml:space="preserve">MHARSALTFVDLAEDAAARAGVPTPPAVTFLRFKVLLVAGDVAAARALAPALAEAEAASPGTLAVACQEAISARAWAPAKRLLLTLYGAAAAETDARAAHTAAAHAAAEAAGKAEVEATAALPPRTTLSEGHLLRVLIRCTEDQEKQ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ISGGRGGYVAAAVAAHQQVLQRLMAAAEVDFDLVAEVVRTLLALAGGDDAARLAVLRELAQLLAAAASSTAPAAAAAGAVAVGEEEEEQAGAVDHRRRQRQRYPAQEMEFLISSTWNRGAHHARFGRLALALEHLRAALALLRHAPELEAAHRGWMAEQAAGGLSVSAGPTMPNTSRRMVAAAYGSYKDRLSGAFVFTVET*
</t>
  </si>
  <si>
    <t>C_2280007</t>
  </si>
  <si>
    <t xml:space="preserve">MRCVVSTGLLGAGGGPFVLEDAEEVGVSRAAAAATPAAAAAAAAGRVRGDAMEEQEQEEEEDYEEVDDSEGLEDEDAEHYSNDDDADDPFGDVYRWALRGAAAAAAATAGGGGGEGDGEDDGGMMAAAAALADPAEAIPLLDQLYELVTQAVQCHQQAVAAAAAAAAVEAGPRQQGGGGGAGGGGGGSGMSGLEEEEAVAAREEALVDLRDQALWPAMAALQRRLPYDASVTLEFVQAVYELRGVAGAAAGSSSTGGGGAEAAAAGGGGGGATAASAAVADQLALAVLGPSATAVDATAGRGGGQDEDRDSNDVVPEAVRRLQSAGGCSNSSGSGGGGTATAAVSAAAAAAAARGFTLGEADPQLQRLLTAVLELSGRGGGGAGSGGDDGGEMDEGGGGGGGRRERRRRQLLLLLREEQRYTAWALLWNRGCAHFEGRAWAAALRFFCTSLLYTGAPAMAGPSADTAADTAEQQAATAAAAATAVGDQARAHQSAALCCLALQRPQE*
</t>
  </si>
  <si>
    <t xml:space="preserve">MYGANGDNGTTDLTVYKSVDALVVALAIAVGVLAILSGMAQVFIFRASPQAQKGGAKVGPGGDGGDEDGEGGADGGEDEGEEEGGGKGQMRPMFGARRHEDDEYVKAGGVAAADVVRAGGGGSGRQQAGGSGGSGKLRQPAEVDS*
</t>
  </si>
  <si>
    <t>C_22900001</t>
  </si>
  <si>
    <t xml:space="preserve">MGLDPKFSDQQLRATVSLPFGTGKELRVAVLTQNDNIKLAKDAGADVVGGDDLIEKISGGFMEFDKLIATPDMMPKVAKLGRVLGPRGLMPNPKAGTVTTDVAGTVKDFKGGKVEYRLDKTGNLHVLFGRADFKEEDLLFNLKAVQVRGMFFAVLLVMLCGCA*
</t>
  </si>
  <si>
    <t>C_22910001</t>
  </si>
  <si>
    <t xml:space="preserve">MLDVLQLCLQMVIPFGGWRARDIQVSKDLAAAAAVAQDLAAAAAAAQGPAALQRCASTASSKAVSVSASATCAPGTEHRVSAPTAQAMDCLAALFASHIRAGDCYCLFGAVGAGKSVFSRSFIRAVAEDDFLPVPSPTFLLQNTYDEHQGPPIHHFDFYRLASVQDFNRLDLEGSLTRAVCLMEWPERLPVLPGEYLAVNIE
</t>
  </si>
  <si>
    <t>C_22920001</t>
  </si>
  <si>
    <t xml:space="preserve">MIPDMGFMGADADATGRLLPNHYNLWLTNVTYLCANTMSLECIRAYQPYGCAVSLINKTLGALPWDAPLSAVTPGSGNDSAAAGGGSGGGSGGGSTAAVTSSEAGSGGDGGGGSDNTALAVGLAVGLGGVRGDVSGRQSGGQ
</t>
  </si>
  <si>
    <t>C_22930001</t>
  </si>
  <si>
    <t xml:space="preserve">MLASNSVLGLPLRDKAGLVAGLGRVLGPLAAAHAALVSEGHYLAATHGWWTLLSPREQMMVQQFAVQLSQLEQVGWGARVRVY*
</t>
  </si>
  <si>
    <t>C_22940001</t>
  </si>
  <si>
    <t xml:space="preserve">MDAGFMLGDRMGVWASGPRGAGALLWSTLRATFLYAVWCAYWSREPAKQTSEHVVREVVSELRRLLTAQLKAAKLEHFVAIWAAGGALCEVEEVQGFWSRGPGCFQAAGGQRVCPCSTL*
</t>
  </si>
  <si>
    <t>C_22950001</t>
  </si>
  <si>
    <t xml:space="preserve">MPKLSPLIFLLTPALALAIKKLEEDIAKEKARLLSGGVSTKYGHGHSKYGEGASPEEIQLTEGAVSSSAATAAAAAGGGTAGGGRAGPVVMVGQITTGAAAGGAGPEIK*
</t>
  </si>
  <si>
    <t>C_22960001</t>
  </si>
  <si>
    <t xml:space="preserve">MRAAYKLRSLRHMPTSSNAAAMPPSPS*
</t>
  </si>
  <si>
    <t>C_22980001</t>
  </si>
  <si>
    <t xml:space="preserve">MAGGMQEEAEAAGEVQEAEKEAEAAEEDAIRRAWHWQAWRCPTTCGTHSRSQRLQRCAQAFLLRRCNNVNFEKENFVGPEKKSSCSKMALHKGFAPERKGFSRWGSLSPRAPPGPAPQFP*
</t>
  </si>
  <si>
    <t>C_22990001</t>
  </si>
  <si>
    <t xml:space="preserve">MCGLGLCTCSQLSGSSLSRARLAGTASPTQLQLQLAAPPAGNGGGTAAAAGGRSSRRGGAASAAAAGISGTEAAAAGGRRGSRRKSASAGTAAANGGGGSAGGGAAACVAGGGAAVAGREDQWLAAVLQLMSESYLVSDDARAAMRVRQPAAALLYVSHWAERAAASVRLRYRLQLDRQQPKQAAAAAAAAAQRDQAAQGQGQQAGAPAAGGGSKLVKGRSGAATAAAAATEPFYDNSHVSLGYATLFLRCLMCGC*
</t>
  </si>
  <si>
    <t>C_2290001</t>
  </si>
  <si>
    <t xml:space="preserve">MPLIVDALLPEGRARAAFPFRRPNGWRQLVGLLKAGAADAGIIAAQLLLDLDWHISAEAQEQVLERCLGLIVSGICTKMATDYALGQAVTITTLIRDAEARQLEAVQQQQQQQQQQQQQ*
</t>
  </si>
  <si>
    <t>C_2290002</t>
  </si>
  <si>
    <t xml:space="preserve">MPGLLDRRLAGLDLRELYADLYQPDIIHEAASSPDVKGRRVLAILVAAKAPPEELLAPPFLAAVGLRGCHARAFAAAGAVAAQAQEWAGAGAGAGAALCCEANIKAAVVATAAMARMDANPDLVPAGDGAGHSNWPTPPAPRTVPSSAQFPGRMLTV*
</t>
  </si>
  <si>
    <t>C_2290003</t>
  </si>
  <si>
    <t xml:space="preserve">MLGAGWAGLGGSWAVLGGSWAVLGGSWAALGGSWAGLGGIWSCRCRVEVFSGSLLLLTPDAGAGSNPAAAAAADNAGTTTTTTTTTTTTITTTDTNSSSNNSSSSSNNSDSRSHSSSTTAVVDGGDSNSGKPGAAGVSDGGDTTAHALGRAGKRGGDRKAGGGGSKAGSQGTTRSGQAADNIATLQLAPHILRGSGDTGVVAFLDFHKAYDTVNRDFMFECLEALGVGDGFSKWVTHHSLPSHDDVYKQQHWEQAQKAM*
</t>
  </si>
  <si>
    <t>C_2290004</t>
  </si>
  <si>
    <t xml:space="preserve">MWPAGGDGDRKAPKRPEALAPAVNTAAAIVAELQPAGETRPVAVGALEEVTQAQPQQQQGQEENPSSHVQELVSADARKGFLLCGAFNKNENNDVVAVGVPHSTMHERMQPTDLIPMAVVKVVASVSATTTVSVGGRQIKFVKAQAMVNWPLSGVYTSWEGKTPASFGCTEKQLENAKNGPKPQHHAIMCHHGGVAALSARQLGVTTVEALSNQAMESFIDEDAGIDGVGSESDDEDDGSDNTGGGLAAATAVADTGAAAAAGAAPIIMHGASANLQPDAAERQLLQSQFGWSAVVVSAQPIMDNKLPVAYLEALKDKAARAPDQTAILQAARLQGPRVTKGRGQLRHHIGRADIAQLMAATENLEIWARLNSSVLAQVAWADSRPGPSWHATAHLLPQGGERPGDGVHLEAYIYRRQEAAAAAQGPRAVYICGVAKSIVIFDKRVKGRPWATVNYYAAVSPRYGGLHIQFVSGTKGPGYTAPRVYMPARRGGVVLTHSVAGPFGDAFGDTLDCPVVPIDVRAFHFRGCFDDCLKAEGIATDQPLGTLLRRILRMCCRDANQPEAVLTYNIPACAATITNGAIVEGKKQGSRHMPAKAGRWTKGIRGWLMLANFPPFDTVGCPARGQTLRTYFSPGISAYFMASNETAFEVAFLEECEMHMFSNHASFKGFETVYNRTRSDPQFKLPLLCRKRLTEAYFRYILCLHLDSHGQLGATVQGAAEQLDADLLRFQDEYVDTFSLRWGRYHLCSTPVAAVTNGVIMRGCTRTPAPSSRYCKECKETGAADADCVSCNTEKGKDKVTVNTTSAGVMAVCWACGIIISVKELYGAESLSQVCEQLFSWLAKYKHIVRHMNEARFLFFICRMCHVHNMELEAKMASKGKLQQAGSTADLTLEPTQELKADLPGSELYWKALTTGLAPPPATRAPKMARGDSAATSRQSKKAPRFQVDEEQADALVLQAWQRTTAAGEGLERDQTMTIAVMKAFMRRRKPLPNTVTNLRARLAVAVELYLQECVTANPPALEKPSVVFSGSTISPAELLVHWAVAQSKGPVTAAGTCSNSVELTDLSRNVFWWGVASAVKSLFGTSFSPDSLRGWHERLTSSGGGRVPVPPPPPLPPQSSNNSPPPEPPVPPTPILAEDISRVASAFNNTAAARLATKLIVATTSALPVADARVIRDTLTTVLLPGHDPSDYVMMASTDRMVAISSDFHGNPNLKLWRLEASADGDFDFTATRGTWYHGGPVAGGALLGVAEAAAVMGATSMRGVATRTEDPDTPMTEIFGYTMQQQEQQQQQPRRTRTGLGDITNLLPLQQQALQPRQAKRARA*
</t>
  </si>
  <si>
    <t xml:space="preserve">MVVLAFVASANAQCVXXXXXXXXXXXXXXXXXPAPVPPSPAPPSPAPSPPPSPAPPTPSPSPSPSPSPSPSPSPSPSPSPSPSPIPSPSPKPSPSPVAVKLVWADDAIAFDDLNGTSTRPGSASRMVGEPDIAGTKCKGNLKGWMPKPSRNPRWGQAVFSGGRTVGSVANVTIRVAFATEKPALIYSSIELVVYNTGATLIRVPIAANVTRSQIRCPGFLTYGTTPIAGYPTGIDATTWPNWKIAGVRINMGAGNKKPKTSIDAVGLNLK*
</t>
  </si>
  <si>
    <t>C_220002</t>
  </si>
  <si>
    <t xml:space="preserve">MCCALCCAGVQVPKDLNGQLQQTVAFVNDLKTMPIAVNTSEANEQHYEVLTANMVDFEAPTANGLFDRVVSIEMFEHMKNYQRLLRKVSGWLAAEGKLFVHIFLHRTTPYHFEVQSEEGESATGAGVGYVNGRHYSRTLEDWLVRHDRNSREVRKILTTAYTGSKDSANVWFHRWRIFYIACRRVRVELFNYKGGEEWGVGHFLFEQRG*
</t>
  </si>
  <si>
    <t>C_220003</t>
  </si>
  <si>
    <t xml:space="preserve">MGKTDKKEKKDKKERRDKKSKKERKEKKSSKRYESSSSSSSSESEGEQHRRVDKLATKVAAHLQRTGASTGGPTFVWTKKIERELESGKTVRDIANAQSRISQAERMEEIEKVRKRQAEREEEKARREEELSLIQRLRAAQEAMESEAKEEEFYLNALKNKAEKRFAEGRPSSIDKIAKNLHESLHGVYGCDMTEPWSYFEGLLLDEATELHQGICDYQEYDKYDDLHQKFWAALRVVADAELEEAKKRDAADRAALRQGQGGAGGSGRGGGGGSGRGGGGGAAASAAAAAEEEAAGRSSLHSDVEVQIENMLSGQTYPALVAMEGDVERALSGGLGDPEYWEAVLKRLQVHKAKAQVRELLAAFMQRHISAEIIKREQAREERKRQAEERRQQALAEGRDPAELDLEESSSEEEEEEEPERPEKPERGGAAGAAGGAAGEERRRKEPGTGPATEEEAAAAGPSRPAGADQMDTDGGAGTSKGEGADGDAGGEGEGGDAAAGGEEEASEEEDEFFEPDVDADGRHSPPPVRPAEVAGKDVVNEEDDFRALQLLRQQVKLQAANAFKAAAALASVPGANNQSAAERAYQALLARGGGATHPMLRNLAAEEEAAAAGGTGFAAFRGGQFKSQEEEDAAALALFRTQAEKTMGADEGDRQFGGEVSLDSKVYWWHEKYRPRKPKYFNRVHTGYEWNKYNQTHYDSDNPPPKVVQGYKFNIMYFDLIDKSKAPTYRLAPDPASPDGSTCLIIFSAGPPYEDIAFRIVNKEWEYSHKRGFKCTYDRGILHVYFNFQRTRYRPVCTYDVERLFTNLPIQTPAGPPANAFTSYRTQHYLQVRGVAMGANFASYVANLALAYDEFRWQLALYDCVFRPTPATLRAEAALAVDVLLAFMDTQRYTDDLLGGGNPFLPHLLLQSQSLGGITGIYSTDLTLAASGATTAAGVATPYLNFAITPRASRLLGHILYDLQPASASATRQQTLR*
</t>
  </si>
  <si>
    <t>C_220004</t>
  </si>
  <si>
    <t xml:space="preserve">MGALCRNASPSSPFNHTPNFTCRYY*
</t>
  </si>
  <si>
    <t>C_220005</t>
  </si>
  <si>
    <t xml:space="preserve">PPRRAPPPCPAHPPPVPHASCAAAQTPSARDARHAASGQSPNPDAYNQRKRVPLSPAPRLCKLPQFPGTNPPHPPSIPSRHTPTVHPKYSQQIPSQLPRSATAPPAPPPACPPRGCRCPARPPCPAPATPRLAGRPPAARPPPAP
</t>
  </si>
  <si>
    <t>C_220006</t>
  </si>
  <si>
    <t xml:space="preserve">MGGAVGPGATRASSGGGGGPGRVSAAQLAELDEPVLSEEAEAYLDYNRLARAFRMWRKNTFARKASRFERDHALKNWAVATSFWAVHLLRRCFARWRAEGPSKTALALQLWAGHSLSACFWRWLSLTRYLRGKGTECDGHWRVRTLRRCLRMWRLYTRSQQLKVRADNVEKALGFWVGRSLHICFRVWRQFAANQLRKNEAVQKAVGHWAGKSLRACFEVWREFTMLQQHKSVATARALRHWTGTTLRSCFALWRLLVEDAHSNWDQATQHLMRRMLLKWRIAAKQLTRMSAAYHAIADATARRVMSQAMRTLLSAHAFRHETANRLRAAVARMRNSLLSAAFNKWSEARQAGQMKRERMALALKWWSSRGLARSWNTWREAVAASQRATKAARANAQRILRPLLRDTFYAWLDWHDVRLQKEVRAVAARRTMQLRQMRLVVLGWRGLVLERRHSLVSFQRIMRNEVQRIMSTAFQRWYREHDNLRRAAEARLTAQRAHREWRLERLRLASEQRQRRLLVAWQVVAGLLAEHNRLVKSSLFKLHRRQAHSVLAAWRDRVLHSVAKRMKLLAGLLYWEQQVKGRAWLAWRQRQHGWRIKAAKGELAGRHWRTRRLALCFAVFLALWQAYQGRLTRALLFRSRRNDIIKADVLDEWRRLVGWLQWKNDKIRRALAHHRSKLGGGAFYGWYAVTRHSIATKRAVAAAVLHWVRRRRAAAFVWWRNWTAYRRDLRVRGAGYALVRAARAKEKVVLAFKANVIRKARIAGAVAHRQRYMTRLALSGWLLRTLLAADFVRRLKAVGAQLNVQLVVDGLEAWREYTIYRRTKKGMLHAALRYWRLSRQRAAMDAMRWYTTRRQLKRAVLLRGRTGAAARALRAWRDEAEYRRRLRDRYAMLASGSRHAALRRGLDMWRDYIANRASKKGLREQALRHWLRGTAGRVFRSWRDYQRHLRHAEERAGDIVQRWRKRDAAEALAAFAEYAAHRRRKRTADAMSRRSRARTALQAWREYMKLRTAEGFWSRSRLNDAIGAWRHYANHRRRLKELGAQLWGRTRRGRLASALSSWRDYATYSARLKTVSNAVRGRLQRSTVGGVFAAWRSEAKQMAALKALLERVLVRTAALAFYGWREVVADAKRWRAVQAVTQERMQQRPELAEVAMYAATRMRNWQLALAFYTWYDNARESRYLKNRASQAILLYANRLLYNAWSVWLAHTLRNRHLRKKLERCLNSTRAKTSRGVFDAWLAAAKYLGRLRKVSDLVKDKLLRGTLVGAFTSWRRTAIQFRRLRGILTRVMSRALSTAWEAWRDAVAERHERMQSLAVFVGHWRNLHLSAAFNAWVAHVHKRAAARRLCLRVLGRLLEWAWYGWREAVFEAGVSRGADVHEARLLARSWRGWRWATSEGRKAAALTAALNQAAALTAMGVWRRQWLARAAYRRLYCRRALLGWHSRTQELRAMRERLWYAARFLLNGCLLRSFSAWWQYTQAMSIKRAVWVRKQRALAEALRRGGELVAARNAELMEIAFRGWRMQTGLLREVTRRLRSIQGRTLATAFGQWREYAAVKRARLEKQAAVIRSRLLARPFRTWRAAARGAASELSAKSAAALMQRRGVLLAATFRVWRELHGVVGSRREALRRALGVVLRAEAGVLKQAVWGAWRWAVARRGDLLDLVSAVSAGRRRRVLGEVFDVWLQYTQAMRRGGIDPGSPYMSPRERGTERRLITRMAALAGNDQALAPAAHAGGASVAATDALLDGLYPSTGMQHASERRQELSAFLDFARRATSTGRAGRNGRSAAQQAAPPVYERAESISSDLSRASTGLSSGAGGADLTERAMFSVRAMPGMISPGKGRGPASGLTPAHIQLATAGRAAPAPLSARRPSVLL*
</t>
  </si>
  <si>
    <t>C_220007</t>
  </si>
  <si>
    <t xml:space="preserve">MDLEAAQAAVERACEEFKVPATAAAASAVLLQFRSSPGVLGACRHILDRSHSIDARFHAAAALRESVVRDWAALGPGPEGRTALRRYLLGYLAAAAEQPALQAEQAHVLMSWVLELLRQYRSGRAARVSVAAAVAAGGAAASAQRRRQHPSAHSHHHKHGGTATSNGNAAGATALREDAAADAARELRALLSLLTHITQRDVALAAAASDGWASSAGSTPHSVTMAGGGVGGSTPRGGAAAAGPGPGSSAGAEQESGVAQVVLTGLDVLLPLLTPELMAAATAAGTGAGGGDGGGGGGSGGPGGAGGKLSRLLFGLLAYMMEVHPHAVVALPPPHFATLLSCLEAGARGAAPQQGRNGSGAGAGTSGSSGTGSTPATFDGVVVQSALEGLAGLAKYHHQSVMNGGRGFAGQCAPGGAGPAGGGGGGGGGPLGPYLVQLLLGICLLGDAGPDVVEQAGDALLPLLQSDPAAFASLGQALVQSSDPRVAGQVGAALAKLVSPAEPAAGPGGGGAGGGAASDAAAAVAAANSLGLDPRSLDLSRLSRRVFRERLCSVVAELRGLLRVR*
</t>
  </si>
  <si>
    <t>C_220008</t>
  </si>
  <si>
    <t xml:space="preserve">MLVSSLYGLRSQFIFSIVLLNENEFVKFLQYTAFNLLLAWGCCFFMWIISPAASGSGIPDVKAYLNGVESPIFKNFFTIKTFVAKVISSALAVSSSMVVGKEGPMLHAGSILAVVMGSNKWMQQQMEVAAHWGTYTYNKEQRDLVAIGAACGVTTAFKAPVGGVLFAMEMSTRWGKEIMWRCFLACAITIVVVREAVTICSTAGHCKSLQWGSLIWFKITFPTPYEQVWAIILLAVVGGYLGCLYISFNTWVCVVRKKWTKFMWARIAEVCAISVATSIVFFFMPVAGRCRSCDSKSDDQCLTGEGEGRGGGAQFKTFQGFHCHTDHHYNDLATLVFNPQGYVIQALFQAHSGTFSFTSMLLYGVLYWLMAGITYGAFIPSGLFTPSLIFGGLLGRMWAEVLVAMHVADERAVGFYALLGAAAFLGGLMRMSAAQALILMEMTSSPQMLPFLMLVLVISKNVGDCFNYGVFEHQMMLKNLAFVGLAESNSKKFHINASDIMKRNDDKGDTLYITEPGCVLAEALDTFRDNAAFPVTTHPLEPDEKGGKGNFVGMISRRNVAELIDSHGVEAECIDLAPKVEVAPIIIPPNMPLPFIYRIVNAEGFNYVPVVRWNGPLEGIVSRADLVEVQNEQLDRFHLKEQLEKMAHEIDQGKIIGSMHLDNNIHAQAFKHIFSNPVAAVREVLDKDDKPMQVDDTYYLGASVDERDRSYASALAVRPSHDISHRTRFSSRSVDTSGGHAATPSSRLGASAHGAQGGQGEAREAAAAVNGGVSLGASSHPGSVTPLAGPGIGAADVEMGASGVAAGGVGGGMEDERAPLTGGLPPSSGRP*
</t>
  </si>
  <si>
    <t>C_220009</t>
  </si>
  <si>
    <t xml:space="preserve">MSPAGGLQRLALVSRTGAVQVVGRSDCGGRFSQEAPPGGHLAALQVWHSNATSRPRTGTFADAFTIHQIRLVWASPDPAATPASLASWVRPLPVVAASSCPASAKRPMQVCATGRVSVRGTPVGAMPLPGLCGCLVGLVGAVIGAIMHGDTIIDVGTRLPVQVCGRGLGPCLVSCRPGWGYCGAPPEVESLLFTYTPTDTRLPAILPAGQLPSERQGAGTPPDVQLVFSADVKMEMTYKAAVDYCGSLTQLGLRWSLLELEDVVGVWGRSMDMRLRANTELFGEWLWVARSQLMDDAAPPGMGCLRGMYGFLMAEWPLHQVTPSSCTVTALAVCRANASQAQAAPPATAAAGGSTSGSGSGTANTASGTSTSTHSSGTPAQFVPGMNVLSVSRTLGAGPNAALPSCDFRTLASFPQAAPAAPAAIPPSANSSSSSSSNGSARSPSGVVVVSPKPAATGGMGDSTLTAQLELGVSSIRVSMAVVEMVLPDGPTEQVSGLQLVLGGVEEEVLGAVSSGGWYTLQLQPGEAVVAVAGCAGTNLEQLVVITSLGRRWAPPMSRSSLCTAPFYEAAPPGGVLMGLQGSQGYFIEQLQLVWAQPLSALTPPPLPASGAGGSGDPPQGAALGIGVGVACGGAALLAAALAGLLYARHRRAQQLAAGFGGDT*
</t>
  </si>
  <si>
    <t>C_220010</t>
  </si>
  <si>
    <t xml:space="preserve">MLVGGGGVGGMGGGGGGANTAEHDLEERIAAEAAADPSRNMRLGVDLDIDATSYLGHGASGVVRRGVLHTPVGPVPVAVKLLVSPDGTEAAAGVHARHLRGLAQEVRVLSRLAHPNVVRFYGACLDPQPPPQPRSLAGAASPTPVAGAAVPRPFIVEELMATSLNKILHGKSRGTGAFSHDYGLADVLCIARDVAAGLAYLHPTVVHRDLKPGNVLLDEAGTAKITDFGLARFKANTALTTAEIEVGTAPYMAPEVFLANADVKVTDRADVYSLGIIINEMVTRQRPWEGMRPVVIGFQVAMERKRPPLPAPDHPLCPPGLRSLIERCLRHNPEERPSSAEIAKRLTLLLGEHCGDLGLGAAVAAAAAAAASSGRSTASFGGGGGSGSADARMLQQLLELQQQLQLQLQQHLQQLPQGRCRGRGTG*
</t>
  </si>
  <si>
    <t xml:space="preserve">MSTDWGLRAFIFGLEDLEDDEKELCFNILDRKGFSAAKKRRAFFALNDADLQTAGISELSTRKALRLAIEASAAGLGVGSAAGAGSLPAAAVVLERLEQLQQNLGNVLSQQQEIRQEIRDQGQFVRVLMEGEFTPTSSKDTTPYRENAFEYYGYSASPKTVQCMVTGEHMPAASIKAGHIYRQSWKRTFLPLLGVTSVHDPRNIILVRTEVETAFDRFQLAIIPQNENGVECYQIYVLKESLLQNAREQFIGTGDAAKSDTKKWKDVHKTYLHVAGDNLPARRLLAFHAHHAINNAVRAGWLKPGEVTVSQAGWASPGYDRELMRTFLEGAVASAGLLAAASEDNQSQ*
</t>
  </si>
  <si>
    <t>C_220012</t>
  </si>
  <si>
    <t xml:space="preserve">MPVTQQVSEAIYEYYSRPEAWRVAPGAVAALQRLRDAGVLTAVVSNFDTRLRPLLRDLAVQGLFDEVVVSAEVHAEKPNPVIFDAAIRALSAAAVTKGTLATASLCQRHMTPAHHHHHHSQYQYQHHQHQHQFNHQHQHQHPYSSVQPYPHHDSHPQQHQHHQPYHVLGMSPAARAAASSAGRAGAAWHDHAHGGARGPCTREDFSPLLPEQVVHVGDDRRNDCWGARDAGITAWLWGYDVRSWEQVAQRVLHGAELDDDDDDGSDGGGSGAGMTRAAGTA*
</t>
  </si>
  <si>
    <t>C_220013</t>
  </si>
  <si>
    <t xml:space="preserve">MQLPSPLCTATATPLARHIANRALRKAGDSAPLSLPSLTGGLRLRDAGAAAPAAAGAAGGGGSSGGAPQQRVSSGGIGDGTSPRPPTVTSVRSMREASPRMRRATTLDVVADHSPASISSGGSGAPLSPNGPSAAAISAPTSVGEGGALSPSGVGGGSGGRPERFHRLHSLPASNPAFGSISSGALSPPGSSAHYSGPTAQFSSRDEPAFTREEDEVPPSTSGPLPTLSAGPSSTSPRDREVSVGSYANQYHHQQQQLAGGGSAPHPPPLTHHNSSHSLNQHMHGPSHLRPMPAPLLSPQPQASTAAAAAAADARRAPQNRRRSEMSMLVVPAPETPLPRLKNAATAAASIIADSNTVGRQQLATEAAGHADFYVDEGEPGMEGIEEGEAEGAGATAAGGSDGDEAIEDLLPTRPEPLRAATALSVQVPLSPPSAGLSVAASAGSAGSEISAKFPGPGPASNTSLGSAQMPAGVAAAASAFSAGSGSSTRLSPVSPERAAPPAAAPPHAVQTKLQPQAATAGAAASGTAAPVAGSGALTPRSPYTLPVPGAFVSRPVPKDGRVHLSSAAPPAMSLRSPAAWGVGDFKIVRKLYAGYASSVYKASCTHSDTDVVLKAYNLMGLSTFLRHQVLRELDIHARLHHPSIVHLIAAFKEGDILVMVQEYVRGGSLDRVRRKLGGRMTEFQAMHLVLLPLLNVLQHLHSKGIVHRDIKPENLLFTEDWQLKVCDYGVSICLHEERAVTRTGSREYMAPEVNVCPLKRGPDDNKDNEVMAYTPAVDVWSLGALMYELLVGFTPFPGGPPARPTAGEAAPPAKALAYPGGVSQEARTFVQSCLDIEPFNRPTVPQLLQHPWIQKSLEQDIKP*
</t>
  </si>
  <si>
    <t>C_220014</t>
  </si>
  <si>
    <t xml:space="preserve">MLVAGQGPFRGITWNPTAPVPDPSQPYTMLLLSDFTDSAPFVVPAGASLELRDLALLLPPPPTATASASSLLSHVFSLRAGARLTLRRCRLFTASCSNLYDFTTALCNPSTWSFSPDLQILDAEVMYGAGIMGVGALAADNGSSSAATPFATLSDANFTCSGGGPVTCSAAVVRPGVTLGLYGSKTRRTTLDFANAEGGLTLNAFSGARLFLADMDLVGLPYPARLLRPAHFVAAFGHGVYVNTTRDASVSPSARFPPALNIVGCTLVLPDAEVAWWRYVSSDIADGAAVPDNWNVRRHTLPAPSSSYVRLAVLVDVAGGPRISVTNALFQSVRVYAGSLSAAAAAAAAAWPLAGGLDSSTASTTIKLGSVSFLNTIAPAADIEFCDNGRTLLVPTDPATPPTAPGFLPAAALAAGYGSGGSTTAGVLAVEQDGLDQLFYMMNERVNCTLAATPYVQARRRTFYDLKNVTMGLLIPATSTLTLRDMVIYNLGPATADYAQAAAAAARRRLLGSHRRRQLLQDGTNNTTAPVPSPPAERQREALKEAGMLGLGYRSYVKSTTAGHGHEEGVPYEQMPRGGRAGTASMSVASPYGAGGAPYGHLSGAQRSHQSAMGAMGGYEPGGSMLYSPRGGAAAGRRGGYAGGSHTVPSTPAGNAAARRSSLLLQAHVEARAADPKPAGRMASITAALMSITHRGQSAAHPNPQHPKTPRTPRTPHTPGGGGSRSAPWRTNTTVSAEAHAHGVFYGAHARACSLVAGRQSCNTG*
</t>
  </si>
  <si>
    <t>C_220015</t>
  </si>
  <si>
    <t xml:space="preserve">MAPSFHIPQITLPSRAGDAIAPDQLDLLRQACLDHGFFLLNNEDGHGGFHIAPEQIGRVWSAAADLFDAPLDAKRAVSVASSANNRGYFSSADHAEYNKDPAGVRIKDNKEGFFFGSDNLIAPGNRVPAGKAAAGTEMEGYMEAGRAACVAVMRAIVTAGLLAEAGETCPDAFQSRYLSDPVYMAKCLKYPPSNGNTDAHTDYGCITLLLPGDSGLEVHVGGAWHAVPFAPGAFVINFGDLLSAWSRGAVRSTIHRVIYNSAAGAPRYSLPLFLHPNRGTMVRTPGGAAAGGSVGGFGRPVGDGSGDVVVDTYSYVLSRFDATYKHRAAAAGAGNGVGTHAMGDNAGAGAAKVDEGTGAISTTCAEAAKA*
</t>
  </si>
  <si>
    <t>C_220016</t>
  </si>
  <si>
    <t xml:space="preserve">MLSFLDSSPLEVVRAALAPYCRRAGLPLPDSPAEGVRLAAGMANCKGQTPLMYACYAGCPELVRLLLERGADPWAGDRCGQRTALHYAAMSGSAGCIAALMAHTPPHMLNRPLPRPGSTGASAGCRYVDARSLCGLTPLHYAAYFACDPPTTTIGANSRPGSVSGSAPVSTTVTADALAALRELLRHEPSLNAVSTSESYDMVLTCAAASTPLHMAAVRGNLGAARDILHHYALRSASTTGHWVADPRTRADAARQFPWQVASAYHPSKPKLSALLHPGRSVEAALLWLTEVEEEAAAERSRAAREAAQEQHIGGRRSIRRQRELQEEQHATVMQQVSRSTAAAAAAARPSAAASGGAEDSSVHGRVYAPLVLGGVGGIGPAPLAAIAAAALRSRLLHDLHRLESEEPLQTNLPHQVQVEEAVAAAEDAEEEDEDALCGVCFAEPKQVAPTSCGHGLCRGCAAALSRGLAAASGKDGRKPPHRTNGLSEP*
</t>
  </si>
  <si>
    <t>C_220017</t>
  </si>
  <si>
    <t xml:space="preserve">MGSSPSCMTGANSPAAALNRSVQAGDEHSVLMRLIEKPALLSKPTAAGSKSGGLGGSLAAQLLPWTAAHHNVTPVHVACESKQVK
</t>
  </si>
  <si>
    <t>C_220018</t>
  </si>
  <si>
    <t xml:space="preserve">MLSARLRLQVYVMRLLFVPSPFPADFVDSWAAKGAASGHKAALSALRGLDVLTEVAAPGGPGGGGGPDAGAAAALAARAAARQQRGGVGAVALWCLHPDFRAQLQTVVCSGSQLMRGDVPAAAASCCPSLEELGEWAVGQWEALQLYLLGSSRSPPQLPQLLRARNYKELDIRSLLVEAGLLAFLSDIAAAAVANAAGGSSGGGRPATRGGAGSSSLAVTQRSFHWLLQPGDRQLWAVLREYISGAEAASGDELAHTLSFLLQLGFRRVGQPCAWAELRPPEQRMAAHLAQLGVLAVFQTDDGEVFYTPTRLAASLCGGSGGAGGGAGGAAGGKGSAGAAGSGGALAARGGGAGGAAAAAAMDGGGAGSDAFVIVESNYRVYVYTRSPVTIAVLELFVKREALLPNLFVGAIRRDSILAALARGITADELVAYLSARPHPSIAARCPVVPEVVSDQIRLWEASMNRLQAHPAVLYENMESRQLYXXXXXXXXXXXXXXXXXXXXXXXAWRRRGRPAHCSHEAMKLLIVKAKQDLKL*
</t>
  </si>
  <si>
    <t>C_220019</t>
  </si>
  <si>
    <t xml:space="preserve">MAARPAVTLTAEEHATLQRVRIAVQAVASSSGSGELGSAQALAQALAARCGLVATVRQGISTDFHHMRHAFLLVQLYPGQGPAVVVDPNFRDRFVYSMLPPNTTYGACVAALPKLFVGTLATIASLVNLVSSALQKEAAARGHDLPPWRSPRALMTNWLPARFTDSVHAPPACGLHPVLLNTTHGHSQQPTATAPTSACGSSAAACSATAQAGGRQLGPSTVVRGFIAAPAPVSSAAAPMAIPAGNGRPLVLNLLTTTTSCNTTTSACCSANSSLCSSPASSCGLASPNRSHISTAAASSSQTVMAGDGADTSADASCAADGDHCRRADAAGAAGARALAIALAMGCAEEERCCLAKSTLNHSHQQHQQPDSQPLRPPLRKRVSLLTRSLSAAAASAAQKAAARVSFAAAPLAPRSISIRAAAAAVTGVRGGEVQPAGDRVVCIKHVEEEEAQQRGSNQAIAALRQDAVATPSGRCSSAARQAAPHAAVPVKAATGKGGCAAAAAAACEVVAASSLPMRHCVSSANLTALKQLPVRSGVWEDAPARPLPCRRHPALQPAAEANMPLPAPPMAAPAAPAQQTAQPSGGVVPGTRRCFAPRVSAETVPILDTTAAVAPIVRCC*
</t>
  </si>
  <si>
    <t>C_220020</t>
  </si>
  <si>
    <t xml:space="preserve">MVMDATSKADLPDYAADNRLPPWLLPDQEGKAAAGRHLLHLQYRPDIRPIPSISLATALDPDFLVISSKHDTINIMEPAAGYTAGTNHSEKQQQQQQQQQQQQQQQQQQQQQQQQQQQQQQQL*
</t>
  </si>
  <si>
    <t>C_220021</t>
  </si>
  <si>
    <t xml:space="preserve">MKMFDISTTMGVVMAFLMLTIGLMIAGTMLARFWRRRKRLLLLSRQTSAEVGLLAADPASSSLQSDATALAAAMDAAAVVVVVPAAAPAGATAVAVAATSSAAGLAAPAAPADALGGEPVPMVPAGPAGPGAAASQGAAAAAAAVSHDVHQQQQQQHEQQQRLQVVVVPLVTPLHGAADRC*
</t>
  </si>
  <si>
    <t>C_220022</t>
  </si>
  <si>
    <t xml:space="preserve">MGAAATAAARSAAALSAPHLLPAVDDAAAAATAAAACTGASPSQHVGAARDGASAAATGAAAGTSAPAQAEGSAEAKAEAEAGGASHAESEGAVDADEAGGAVAGGADGGGGGSGLAGDRQHPDRDLLDRLTAVPRTPEGGAEGGRAARXXXXXXXXXXXXXXXXXXXXXXXXXXXXXXXXXXXXXXXXGAGPAAAAAESEAKQRPSRSQSSTELSAVVAQAVQRLQQRQQQEKAAARMARTVSMQHHHTHFHNHLSGGPPLMQQRPTSPASVLRVLTAATALPVDEPVAAAVVDVSARSPGGGRGVVGSCIPLLASYPGPAGGGGGRRLSPVAAEALAAVMSAAGVTAGWAASPAAHLGLGLGLDQQQHQAYQHQAYQQQHQQHQQHQQAHRHTGGVGGGADGGVGGGNQLARHQHDLCAVTSPVAGSAAATTGALAAVGGLGASSGFSSGLTAAPRQLLAAAAAAAEARGGFHAARISTGSVSAHPDDHMEQWLRRGESSIGSGGATHDGGGSGGGGAEAGKRSRLGGGGGGASTSHVLSDAAGAAGARGGGSASFTEGVSVTCTADRLAALVHSGAGGDAATSSYLQQLLLPADHLASTASADLTYSGHVPSAVALAYGSAGGGGGTGGGGGTAGGGASMSDVAAAAGLGLTSGTYGGGASGVYGGGSSGMYGSGTYAGGMYGSGALSGSYMLGGGGGLLPTLSSDNTAALYGYGDAMARCSSGGPLGGGGGGSSGGGSRPGSAVLTTHSPRGSYTATTATTTTAAAAMAASHRRLPSGPSAFVGSSLSPQSGGAGHHQFRSGASPLASGGAGNSLARAIHNMDAAAAAVHGDAVPPPPEGANPDSGKTAAQLIAELKRTYEVVAAANAAAVAAAAAAHEAAAAGLSAPLGGAASASAADVAAAAGLGDLPPGILMTALGSSGAGRYGSGGGGSGRTTAASSPRVARMLKMAATGLHSPFESSSIALKGAGGGAAAAAATGAGTASSTALEVESIFTVKTAAAAAAAAGAGSTGDNPFVTAAKTSPDAWQLGLAEQRQAPAAIQ*
</t>
  </si>
  <si>
    <t>C_220023</t>
  </si>
  <si>
    <t xml:space="preserve">MPVCGRHYSRFNYWKRAGKHAELVDAMNGCSKSQGKAPHGEPRGSCAACEMEQEEETPAVKRWGPNGMPVCGRHYSRFHYWKRAGKHAELADTLRKAKAMDLASDSDSDVEIVDSDSDVEIVGG*
</t>
  </si>
  <si>
    <t>C_220024</t>
  </si>
  <si>
    <t xml:space="preserve">MCLVLVLDEVVDGLIAEAERGAEAAGLAVGLLGGGVACYALLGWWTDLALPGNTRSRVPSLLNTAALERRTRDLAFVRSLEPRIAAHRAALRGRLSAALTAALAPAAAPPGTSNGGANGGANGGGGGGPRNTAAALHALHAAADLGEAEAAEGAVRRVVVAPLVDRLIAEHKAHGTPPLLLSASGALLRCLRRAASPEVVLPPLTDRFLRLALQLAQRYATWVLAATAARREAAAAAAAAGAGAPPGTPGAAAPGGGVGAGSPGAGGAGGGAGGAAASGPAAWAVGLPAEELMAVVHDAEAVHAFLSGPFTTTFLELLPLPPAALQLLTPAPSASSLASASSLASLGSMPPPPAAAAGGGTAAATTTTDGEAAAAAAAVAAAVRGALAEAAEAVRSAGRGLAAAVGEEAVERCVVVVRQLKGITATYRMTAKAPPSR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AFGALGALGASGLDVPLGGAVGSESEGGAGGGPDALL*
</t>
  </si>
  <si>
    <t>C_220025</t>
  </si>
  <si>
    <t xml:space="preserve">MSEWTMRPGGNAYGGGGGGGGVEWFSAGAPSYGSYAPSYGAPAGGYGASTTNSNSFEEEPPLLEELGIDVGAIFLKMRAVLLWRLGSRYLDDLDMGGALLFVFVLAGLQLLLVGSEGAEAKNLDLYGCCCVVGYSMLPLVLFAAAALLLPKGPVTLLAAAGCTLWAALTASRIFARRCPALEDLKGVIMYPCILTYATFALLVVY*
</t>
  </si>
  <si>
    <t>C_220026</t>
  </si>
  <si>
    <t xml:space="preserve">MEPLLPCPFGESMASYFGRLRAATCPGGPAPLPPQAGVRTDLDEDGVYLHKRPIRGPNGGPSPLAVCGSVLHHVLVYVKQGEEVHCLDYGPANGADVTANVFEAAPAKRVWSRSTTEAVAAEAAAEAEAVTAPAGAAGGAGGGGSSRLPYLYLGPAARPVPDPLVQETCCCAY*
</t>
  </si>
  <si>
    <t>C_220027</t>
  </si>
  <si>
    <t xml:space="preserve">MRDDLLFTVVDGSPLAAAFAQHHKQLLAQAQVQVQSEQQEKLQSQEREQAGEQAGEHAGEHAGEQAREARHLATESRSGPQEAGPQTEEAEQEQDNNNADRTPEQPGGVEAAAAPPAPTAAAAGAVAPVGAAGAQAAAAVVASVADAASLASAAVTTAAAIAAEAEWHGVQAEEQEEEEEEGQAHEGEENDHAAAVAAVVAAVAAAVGEQQAASSATAAVQDADMAEVETEAEANATGAEACGAGSPGAGAAAGSGGGAAAAAAAYCDDSTPRQRHRQHQQQGQLLQVGSAGRLRKLSGGRKAKEPVRVRPWSAARRQQQGSGGGSGSDGGGSPSSPSSASQQ*
</t>
  </si>
  <si>
    <t>C_220028</t>
  </si>
  <si>
    <t xml:space="preserve">MELVRLLIPSESAHDTVAALGEVGLLQFKDMNTEKSAFQRTYANQVKRCDEMARRLRFFTEQVEKAGLTPTVHSASGKHELDDLESRLEELEKELISMNENTERLDRTYNELVELQVVLEHAGKFFDKAKASVRADRDYAGVQEPDAPLLEVPGQDKVSRIGFVAGTIPADKVMGFERLLFRATRGNMFLRQGSVGEVKDPITNETVSKHVFVIFFAGDRSRTKIMKICEAFGANRYPFPDDPARQRQMDSEVTARIRELQTTVDMGLKHRKALLQNLAANLDEWTSLVRREKAIYHTLNKMNVDVTSKVLVAEAWVPTIAKSDVQRALRESAENSSTQLNVIMQPVVAHGQPPTYFRTNKFTAAFQNIVDSYGVAKYREVNPTVLTLMTFPFLFSVMFGDFGHAILMIAFAALLVWKEKQLAKQDLGDMLQLLFGGRYVILLMGIFSFYLGLIYNEFFSMPTVIFGRTKFKCYHGDGSEIVNDFGEPITNTIDPRDCQMVYEGVLKMPPDSAPLVFGVDPIWHGRKTELPYLNSMKMKMSILLGVAHMNFGIINSLYNNLYFRDWLSVWCEFVPQMIFLNFIFGYLCILIVIKWCTGKLTDLYHVMIYMFLSPGGGFDDPSQILIPGQPGLQVFLLLVAFVAVPWMLLPKPLILKKRHEALEAAKGQSSVELTQNYGALADDEESRHRPAAAAAHGDGHGGGHGGGHGDGHGHGGEFNFGEVMVHQMIHTIEFALGAVSNTASYLRLWALSLAHSQLAGVFYDRVLMAGIAANNVGAMIIAFFVFACATLGVLMVMESLSAFLHALRLHWVEYQNKFYKGDGYKFMPFSFATLKQLEDAGQL*
</t>
  </si>
  <si>
    <t>C_220029</t>
  </si>
  <si>
    <t xml:space="preserve">MAAVDVLPPRTGDDMETDAAPALVADTSTSEADEDLYTILKNLQRQLEFLEIQEEYIKEEQKNLKRELLRAQEEVKRIQSVPLVIGQFLEMVDANNGIVGSTTGSNYYVRILSTLNRELLKPSASVALHRHSNALVDILPPEADSSISLLGDNERPDVTYSDIGGYDMQKQEIREAVELPLVQADLYKQIGIDPPRGVLLYGPPGTGKTMLAKAVAHHTTAAFIRVVGSEFVQKYLGEGPRMVRDVFRLAKENAPSIIFIDEVDAIATARFDAQTGADREVQRILMELLNQMDGFDQTVNVKVIMATNRADTLDPALLRPGRLDRKIEFPVPDRRQKRLIFQVCTSKMNLSDEVDLEDYVSRPDKISAAEIAAICQEAGMLAVRKNRYVILPKDFEKGYKANVKKGDSEFAFYQ*
</t>
  </si>
  <si>
    <t>C_220030</t>
  </si>
  <si>
    <t xml:space="preserve">MLVTADEFYDMLSAKERLLEDSRRAERQAATPPPNAHLRERYLRQAAGLGLLPSGYFSTPQPTGAATRDAIRPRAGAAVANGYAANGARSRGRDSGGPSHASSTSSDTPSPRTHSPGRPWTAPPGAGARSSSRRSLAVASTGSPSVDASLSRSPSRSPSLGRGRAARELARADASFRNSAAAALAATESQLRRSRRRAHRSQLRALLSLGELDLDIGSSGSNSGSSSSGGSSSSGSGDEGGSSATSSFATGRGIGSRNRGGGGGGSRGGFGLFDSWNEQQRKPEGRTLQYARHLARIASGGSSSRSLASSSRSRSQRQLVVDVAGAGVGSGVAVEGGMEEPTVAFLKTWRAMKNREKLRKQVVRFLVHTPGELEKHTDPQQDGGAVAAGAPAAPGAGSSAAAAAGGWNGSIAGSGFGSGFLQAGTPAPAALAPLQGHGPSLSPEAHGNGLGSYGASAATDPYQFQYQQHQQQQQQPHQHRSYSYERAASPTATQPPPQVLSYGNMATQTSPRNTQGGAGAGSVGLLYPTSSAPVPPSPPGAVYERWVSADSTGDSAHRPCETTYAHVPPSKGAGTY*
</t>
  </si>
  <si>
    <t>C_220031</t>
  </si>
  <si>
    <t xml:space="preserve">MTLGEAYLKDILRPPPTGFMPENVAHPYQKSFYTYATKKLFPRHWFLLAGFTFTITLYGTLDSLRDAGKKKAYDEAVLAGKQPFTAGGH*
</t>
  </si>
  <si>
    <t>C_220032</t>
  </si>
  <si>
    <t xml:space="preserve">MSIKADIASVKDDLNKNISAVKDDVNGLRLDLKSLSNKFDKLDVKHNEVKAKNAGLDRLVVQLQNDVNIALLGRVVAGGDS*
</t>
  </si>
  <si>
    <t>C_220033</t>
  </si>
  <si>
    <t xml:space="preserve">MAPGNRWAARTGLLATLLLALQLARGVVAQSATYPPIAVYDDSDGSDGRDVSRKAALTTSVQADLTKTANNVYGYPGMPLSLFAGGSPRPLAFSCSAGAPWFVTTDGAAPVIMFHTPGGGWVKLLGFDWSVPSRISVWEKILLYLPASPPPAPPSPPRPPKPPTPPPFSPPPLPPSPPPEPPLEGTVIVLTDPATPSDVTRKTKLRLSVLQMIGQGNVQLRTNPGYAPLHTVYDNTYINLPQASKDYILDLVRRGKTLLSIVVTPELPEERLTQVLTSALGQPAKCVKRALIGAAGNTLTAAGFSDYSNLLGVPRFPNTMIPANNTVSLVCDSGRQLVLVEGADAAEEGVMWEMSVGRGTVRLVGFDFTTDGFQTTWQNITLAQRLPAMASIAVANIKSMLPPPPPFSNPSPPRPPRPPPIMKPPPSPLGGRVPAVVMLTDPTPLPDADLKQKLQDGIDALGNSAGLWPFGGGVEGALVHVAFDTTLVRFTASQLASLAALTTTNNITNIAREVTALGGAVPISCTKERVGTGARIRLNPALSILDVLGPWRVDGGTSAVSCAGATGVYLTTDRSRPVILEFLTPGGGTVRFIGYDFSTGARGAGKIALTRLAVSYTRLTGTPSPSPXXXXXXXXXXXXXXXXXLAAARASGSAPGHGPAVNRFLNGAARQSPVKYMPGVSAHIMVDNVNTRTAFTASAKTDLGLAIGTGETILTVIVTPSAATPVTVLNTIIKTFTGYTATCTKTATAVGTATVGLTAVSHTAAAAALPDTLTQAANGVVFACSGIPDGAFIPIYVTASGNTAVAEVITPTGGVLRLVGFDFTSTSPGLTDWAQLVSYNFRIATGAEDSQQ*
</t>
  </si>
  <si>
    <t>C_220034</t>
  </si>
  <si>
    <t xml:space="preserve">MVPETPASLHLSSLTRALALPSTSHLELRGLLVTGAALPTAPYPLPPASFLALSAIRLLPAAASSGNASSSSNASSSSPSGPRLSLQDVVITTPSCAALSLHQDFACRASPSPNFTVTANSLLVHRFTTPTADLTNVSLRCSGPAVPFPCLAASVSSGAQLLGAISELQDAIQSGLQQTFTPVPAFIHVATSFSLVPPAEGPGSSNGSSSTWAPQPVEVVIPRLVIGGSSTNSSSNSNSSSSLPAAVLQPPGAVPELDLAGSVGLLVLRAGAGVVLQDLVLRRPPLGPDSALPRSLLRLPLWTFDFNRNMLGWSKGALLQLAGGVVVKDVPRSELAMYLLPACRRH*
</t>
  </si>
  <si>
    <t xml:space="preserve">MYADAGVPVQLLKVRSHTGLHGNEEADKGAAKVAANDMEAMGQAIRLAPDEPWSNIWWPKRNSDNFYLSDLNRGVLNSLPPEAQQGFTNNTPVLEQWAEASANMCPTLSNRTLASSTRHPWLVKQILYARYGYLFNAQLKRRYRLGGNGNCPLCHTPDSGGHILGGCTHPKMKGAYINRHNWAVQRVAKCISKGTYGNGFMVMDAGPLADLPHYASAQRPPAWLAAERTSSPLITRLRPDILFIPNLPAHETHREGVIARALAQQCLARGRGSDPCPVDYSVYKTIPLPADVWRNTLVCPGSPMDVFLTCDNLSPAFGGSIGACLDNPLCTWADVSRVLSSAAYNRIQPASADTLAQQFDPAFDADTMLTMLPNLFFFDGYYDSAWPHEERQRQLCVAKWATNQSYLAQMYSTYLKPAYQKLLSDYILRNITYTLATYYNTVYINTSFISHFYGACPVSMRAITASIKCDSIEDSREACNYVPYCAWYDGFCQLAHLEPLVVQDNSIFTSDPWARAIMNLSNMCMPLNTFGIHGNRPIYASSTYGSPNCSEFLASDFGRQSSPVMFNAASNVLDPAGPYYPTNLQASFYVPAGTNGTAGQSGGSSNGGSSSRAPNPYTNAPATSGGGTGGSGRTRVPVWGVVVLMFALIALARTPSW*
</t>
  </si>
  <si>
    <t>C_220036</t>
  </si>
  <si>
    <t xml:space="preserve">MTVIHSRHDGGSSSGAKPEGTGTRAERAAAMADGGQSSSADSQQLQAPAPLSVEVMLSVALQVARGLAHLHERSIVHADVGSANVLLQTTDSGASRGCMGQGASAVGGARAGTYLAAPGMLAGPGEVRALPHHAGAHSNLGGSALSEAGPSDPYTYGYVAKVCDFGLSGRLDVDAGATHISGPARRSSAYSAPELVRCGRAGPASDVYALAVVLWELAWGAPLPALLVRPEGAGVREWLTRQDLVDPAAAEALPASLLPWPARAPSGYVSLAGECLAAAPAGRPLMRVVCVRLQEMLMMMAQ*
</t>
  </si>
  <si>
    <t>C_220037</t>
  </si>
  <si>
    <t xml:space="preserve">MSDAAAGRQPNRVQVSSNKKPLQFYLNLSKRLLNEYGEVELSALGLAVSNMVTVAEILKKDGWAVEKSIRTGLELLEHSAAVEEDGEGGAAPAAGGRSVSKPKMEVVLAKSADFDRLFAEHPPPPRGPKAAAADGEGEEVEAE*
</t>
  </si>
  <si>
    <t>C_220038</t>
  </si>
  <si>
    <t xml:space="preserve">MRQASIAASASAATDKADGGRTGSGRPGSNHRRPPPPPPPPPPPASLLAASAFAKDAAAAASTGSPRGSTDAARGQDSSTRGLLAAARGSVTGKGSISGAAGGGGGKSSSSRLGLGPAACGGGGLTEAQVFGSQVFLDMDSVRECFAALLQDTSLWVRMAARYSVMTGALFRQLLMYSAGTLDRRFSLVHFAWTWGAFNALPLWLPFRRLWVNMHVLLVALTLIQFIATYVPLISFLAAYGIPNMWQQHTVVGWMHAQPMHTKLSFFVSILPFAVLQMRTVMDTIKGRVEDMMSASRFRKLNATMPLLFGIGLEVFRRLVRLFLVHNWVPQSTLGRVAAPFEVYALFYNIWFAYSESADCTQYLLELKKIGSTFKTLLNKEEALSQQLPWLNNHSPRNLLLWSRLRRYYQSPNCLELRWIEMHLTLVIVAAVAVTVILIVTFVQGTLTTFTPENADLQVFVVWVIPAFIYLVAGVVLDVIMSASTGQMYHDDVQVLTSEASLVTYIQFNVEYITIFGIPIDTNLRNTLFSLAVTLMGAAVSAFLAIILQKK*
</t>
  </si>
  <si>
    <t>C_220039</t>
  </si>
  <si>
    <t xml:space="preserve">MSGDIKIGALGMMVDLSAEAGMGKRRGWCVGHGSTTNSTAFHALEPVEEELAPSWCMGACSGTVRWGKGPLDFTYVLHTNFPSWKEPTGRGHKCNLCTGCVKPCPWTLIDWRLWRLVAR*
</t>
  </si>
  <si>
    <t>C_220040</t>
  </si>
  <si>
    <t xml:space="preserve">MSEDDLQNQEAAGWVGGDGGAEGEAPDFAGRPGNMAELIGRLRQQLQQQTPPAPGSRGSGNGNGTSSSSSSSREAQPRLSPVELDAWEARLVARRAAAARDAATADSAAAAARQQPGASTSGRGASTSTSSAAAAAAAAAAAEALGAGGLGGGGLGERLGQMMAAYERYGAGGGWEAEAERRQSAEMRNLVRLHQELTELAADAERLTAAAAAAEAATTAMAGTGGHRGRGGGRMAGGGGGGGLSPRELLAAEASLQRRSEDLALQLAALMEPGARQRLKDPAARAVVRYMETQMVEPEPDPSPDQSSGHSTGAEANGGGGGGALTVDGPGLARLGQLLVAAVNWEAYRAFMSLYGARHPELGLQLVMQLLLGVAR*
</t>
  </si>
  <si>
    <t>C_220041</t>
  </si>
  <si>
    <t xml:space="preserve">MAKACDLLGPDASTQEVEAKSRELHLSAAGSCAVPAYMAEARELLGPDASTQEVEAKSRELHLSALRSAPSAKYIPLASAVLGQQASKDKVEKLSKSIAVSMGRQRGRAGLHRLAMLMTTCPACNITDRRLLGLN*
</t>
  </si>
  <si>
    <t>C_220042</t>
  </si>
  <si>
    <t xml:space="preserve">MPRYYCDYCDTYLTHESAAVRKQHNSGYKHKANVRNYYNNFIQGPDAGPGTMGPMSSAVRPGGAMGGSGMGPMGAGPSGPMGMGVGGPMGMRPMGMGMGMGMGMGGPMGGGPMGGGPMGGGHMGMGGPMGMRPQMGMGGPMGMGGHMGGPPGMMGGPMGGPMGGMGGHMRGPGGYMGGPPMGGPMGGPHMGGPHMGGPPPGHMGGPPPGHMGGPPPGGPLPPGHMGGPPQQQQQ*
</t>
  </si>
  <si>
    <t>C_220043</t>
  </si>
  <si>
    <t xml:space="preserve">MDKLETEARPAFEHADCVFCCLGTTRKVAGSAAAFKKVDFDYVAATARLAKSCGRGAKARAGEKMFAWLSSLDVQDLARLMILDVLRDPATAKPVMFFEMGELQRAKKLANTPPTADKAY*
</t>
  </si>
  <si>
    <t>C_220044</t>
  </si>
  <si>
    <t xml:space="preserve">MQPNCSIPLFILATGISTQYAAPYNNFQGVTRWYTSTGWINAYWDGARSLPWSQPGAAADCAAAYSAYTLFNVTPNGVYGTVSRTVALPPLLVQGWLANGGAANYGLLLRPTTPGYIKYYTSQSSAGMLRRPALSLAWSSSSADVPPPGPQPWRLGLVPREWWVAPAPEGNDDTGTGFPDSPFATLSKAIFEAFPLDIINLKSGVYAGAVQLTRPNITLRSAPGGHWAVLAAPRNDPVNAGVVVDIRPTAHGGVLRDLEITGGFYYGIMFFTSWENYGTMEERVAQGAGARDWLITNVRIHDTGSNAVKLVMKAGNVTFSNCEMYNTGARLRTAGNGIDAVQVYDITVQDCYFHGSYIPGAAVHLAGGTTGARLLRNYVARTTFGFNLGFDTDPEYMDTINNPRLYECIDCTAANNIITAVRMAGVNLWACKGGVVAHNTIWQAQEEAQASILVAALVRADTPDPADPSGATPLTSTCANATVWGNVLVRSPSARPGPLFQIHTAGLDPSSKLVMGHNVYYDQAALGPADGSFVWGLGAMLEDERPLGPSGGGFIGTARGWADYCAGQLGQGYCDVGSVEADPKLDSSFSPLDCSRVRRRAPAAPPPAATGLFGSPFVTDDFHGRPRPTSGSATPYDAGAVQFGASGPVKTLSPAPLPAGLVGKPAPYMGPGLPPVYDRTWPFDYWRNRTCTDIYVDAASGSDKQDHSYESSYKKPFKTVAAAVAASNQCDRILLRGGQVHAGPVGIFTPNLTLMTDPRDAPKRAMLLCTGTGTTPCLRTGEGLYGGAASLTFSNFDVAMASRPGAQGGGGTFAACVFLNEGAGGGSSAYWDYYVTQSGRSARPHTLLQNLGLFNCSSHGIKFSTFIRGVVMEGLYINNTGGAGLEVRGGGDLVLRRSIIANTGGPGVRLGGGARNVLVERNTMCDVTEAEYMDVDWAAYGGSRGAGGGQQQQQQDDWHDCINATVRAGVAFYSARDAVVVQNTFVGVATRMQAGVLLNVSPKDIGPGLEVGPPNINITFKNNIVSLRMPIAPREDPPRTLLVEARVLPGTQPAGGSPLPDNLPAGATCAARRHRNRHRRRLSVSAVAAGADADTVAGGGRAAEQQLRRALLQAPHSSGTSFAAAALNAPGEQGRNADGSCPLFPRDNAWRLDVSSLPVHPLSEQIKRRVGIASVHTDFGGHDRINGRNVPYGIPITYVDSRKTPLVQVDIGPDGYGDESDMNPNAFPFPPDTPVEGTYPGCSDDDCGGDRHILVVDNATCLLYEAWRAMPPAITPSRRWQVDSLARFNLSRNAQPNRRLGWTSADAAGLAILPGLVRFDELVNKGVIDHAIRFTGPNSRPAFSPPASHFAAAGDQSDPQTLPWMGMRVRLAADFNCGGLGSGLARVFCVALQRYGGIFADNGSPWYFTGEATMSWESHLDDLSAVGDIPSSAFEVLDTGCLCLDSLCVQADCGGGGAGGSGPVAAASLPVYAGVNDTAQLHFDGNVYSTGDAAAAGRYVDRRLLPAGAPNPGGGAEGYDGGLAGWRAFLAAGGAGGAGAEAGSVEVADVALDPVRDWAPAAGSAARGVAVVLSSALEDYYGRPRGVVGDRTDAGAPVTVPQTFAVSQTITIPVAIAVAITGAFAQAVSQEEEVAPTRVLLSGLEPGTVSLARQGREEEEPLP*
</t>
  </si>
  <si>
    <t>C_220045</t>
  </si>
  <si>
    <t xml:space="preserve">MFALIASFFVWYYNFSQPAQRLLPDINPRAVLQPEPGRLHIVVTGGAGFIGSHAAMVLMQAGHAVTVLDNLSRGNAGALRALRLRAQARISGACMDAALGLVPSLTVKGTKHPTKDGTCVRDYIHVMDLIAAHVAAMAHPANPPPLYNIGTGRGVSVKEFVDACKKVTGRDIQLRVATPGR*
</t>
  </si>
  <si>
    <t>C_220046</t>
  </si>
  <si>
    <t xml:space="preserve">MQQDSDATPEAAGAIATTRSSLTLLTECPAHLRVLCPGSALFRAQHERWPQFQHSASSSSVVACGPASSDPTATPPAPLAAASTSGKPGGAPPPVAPLRLELLRAQPSQQQPDPPAAGTGGGDGPQQHQQQPQQGQQVDHQQPPHQLLRVILDHPSDLPYALSAVRFLYVGCVEPAVEHDGGGGSGSSIGGGGGGYDWDKEHVDPVSDAANLAKYAREDGWYCPWHNLISGTDGAVDQPSAELLGRLRVACLQQLAAWAVANEDQLKEANAQRERRWQEEHREGRRAQRRQARAEQAAKAAKTAQIAQAAQAQAAQAAQAQAMQNETDKGEGKEVGKEEGKAEETEVHETVGKKRVRADEEAGCDAQSEAEGTERKSMRLQEGQPWQLQQPRLLTGPQSSDQVGAAAAAAEPEQGMAGAGSAIDAGAATAGAAAAAGAAAAGAEAAGAEAAAVAAAAEAGPEPMQVEAAGSGAAAAATPPQPPQAGAHEPRGAPQPPPQGQERPQEQPQSPQEVAAPPAAAGPTDDAASGAADPPAAGGTADDPAACPAAPAPSFGELLAWAVRSAPHVLSDDTALWALRRLPAAGLEALLMEESFATDDESSVLLLLVSWVGYSDARAGDKESLLRLVRLLRLCHMNDVYRLHVFPRLAATWLPALQLSKTCQALRQWGGARGARRLRIRRSMFRDAAVPGGTRWFVSQPRPLAPPLDMPWSIPAAYREPPPPPPAAAAPASEPAAAAAAAPAAPAAVAVAVPATIVRSFGSRFIYYNGLAWEMYLCINAYTAKLNAATFNLGPIVPAALCGMVGDRLRNAFVSPGHVNVIMHGRSRAADGTAGGKKSYHITYRPVRDMARVGRAQLLAHVVPLLGLPRAAHAAGGQPAAAGQAAAAVPAQAAPPQAAVEAATAAASGTAAAPPWSLHLHEDGRMHGWLRVRFVATRWHGRKQQQQQG*
</t>
  </si>
  <si>
    <t>C_220047</t>
  </si>
  <si>
    <t xml:space="preserve">MSSYASLPSREPVEALIKHSSVTSHGAQRHGAPGARSGFHTDVDDAEAGLGDKLRNAADDDDMKVDTVAMFNKVSTRLLPLFFVMVIMCYVDRTSLAFAAIQLNADLGFPPAVYGMGSGLFFLGYSLFQLAFPFAVVEAGISLSHVLAAPLAAACLSLDGLGGLAGWRWLFLVEGAPTLLLAGACGVCVGNYCGSGPGLALLTELAAGPGLVVALPLYNSIGVFGGFLGPSLVGWLVQRARDAEDRRLAEGGAAALHGGGFGVSAMVLGAALAIAGVLTLALGAWLGRLGPGLQQILHGSAAAGGVRGGVAAGAGGGGSRGGSDESAPLLMVVDSSVGSDASRRSGSGTAEGLRSLEVSSRNASAHGGLAAAVGLPSRP*
</t>
  </si>
  <si>
    <t>C_220048</t>
  </si>
  <si>
    <t xml:space="preserve">MCPSTAVCPLPSWWAAPPARGSTTSHPSPKQPSSHVWHPPVVTHPTPPQAHALRTAGRPPCSRPPPPSPPPPPRPRPAAGAVNNSPRLPRSSNNNTRMRHASPPPSAPSASSACSSAP
</t>
  </si>
  <si>
    <t>C_220049</t>
  </si>
  <si>
    <t xml:space="preserve">MSTRTSFEGAGAQQPQVVTVSLGSTGNFTFALGATYRRPPLVLPSIKGYQQADYGTYAMHVTDVNTTHFTIENQHNSALGLNVLVLDGLTDDMTYILPAPSCDSNGACNTTGCRVLSQPLSFPWPLPSSHVPDAFVVVPEVAGPGAGAPADSGSTVAVSGSPPNAVSMRLCPSSGGGSSLTSFTAGFLLTDHPLTRAGSYRYDCPLGSRTSDSACPVAYNGPTGTDCALREISTYITFSRPMPADPTLVLSIIASDGDPSTDKNFDVYVPSVSIYGFTLNTRAYCTTRLWSLEVSWLAVSPTSSPPKPFPSVGRSRYGYFYRGCYTNDYQAVMMYTMSSNDMGMTIERCAALARASNYAFFAIKDGRDCTAGNDGGWGLRSYEGTDACAVPCTGSASAGCGDTNRISVYQLVDRFYKLDAVTDMSAAEGLCSSSGGVLAMPLSGEENAAVAAAAADLLNATSGYVRLGMRRTSNTPSTDREAGWDVASGRQLTGNYLNWRNPADVSYPAQPSGSTDDLCVSGFSTDLLWEDTSCTIGSVAMCERVFSLPEQTTWVGCYSDSSGSPLLPTYLGWVGSIAGCAARARLEGFSLFAVRAQTSCYGGNDASILRGASRGTCDLDCNYYNPTQPHNGQLLKCGGSSASAVFTAGNQFCRSPLMATGNVTTTNMPSSGTVLTASFNRNFRAAPVLLYALHNWRRPSQTLSVSVTLNDVTWDRLTMWVEINAMTYAGNPGTLEYMEANWMALDGLPQGMRIKREIGCSAGGCPSPSNCWIYTYPPLPPGAALPFVAVTATHTTDGGSTATLSGNTLSICPVSGGAINAFRADLVLADTAVVQTGWVSWACPAGQETNATACPLTAVGGCADRDQQFSGSFEPSFPSGSDTEVLLSLVAVEAVCDGGCYGVDVRLAGQYHDTDQLLFRVVAGCSTSIRSFTVNWMAVLRSRPGDSSGVCTGSPRRSGIRRLGCYGNATTVPNAVLPLTLPQNHPSMTIRRCAEAARLYGSDMFAIVNGTSCFGGSLSSVGGLPPPVPASQCSTGCSGSGSQKCGGPDSMSVFGIYDRYNTIGSSPLTSNPCGSGRVPATVASAEDDVIIQNAMTVANVYDAWIGLRLTGATSGAPPMLWDTRWTWSSGATYRDPVYNIGAPLTSALPGCTVKESTQYGAANSQFSTLTVASWAVCCTACAANYACYYWSFRPSDGSCQLKGDQGPSSWSYDVNYVSGASPEVQATPDDRPSLALWHSSPERRYTSPGCVAYATPSGLSDHPPPPRSGRAMRGWVHDDCTSYHTAVCERLMWIPEYLGQDVQFQGCWWHVAASDMVLPTVISSFSADMNIARCAKLASDARFPLFGLHRGGECWGGTGTAASVTAGRAPAQCNIPCPLQDEGETQPCGGLTGLLLFSQSLGPYNMAQGRPAYASSVTRPGGSAGWGYAQGTALLTDGRPMANETLSINMCITTAKQARPWLGVLLPALSDVSAVRVLAPPADCYLTNAAEVNAADPSLGPGNCTSSGLADFEVRIGYYDLLQTPFPDWASTVLCDTFTGVAAPGTWVTLNCTTPQLGRSVIVTRRAGFTQPLGLALCEIQAIGQPNLSFGAPPPSPAPSNMGCFPISDAVRGCTSAGPGSDVGNPCTLAYDHNATTYWSRSASGPGQELRLDLKTAYSVCSIAVDWWCGAPGNTPCNMTIATSLNSSFVKPYGHFSATSSRMTHTVWPSTDAMQVKIVIDANGGVLAGVYEVTLMLREAAGYYNIIPTIPAGNRFVSSVKDSNPATYGDAKAVDGIWTASLPTGFCWSSAAVAAEPSWISFGMGGGAVFAGVQFLLPDDITPFSGTFNLRTGWTGVSSTTYLTYNSITTTVSDTFYPGQVVDIPCSWAGSFGVLSLELQTTNTELQICELALIGRAQVYPPPSPPPLPPGSGGGFGNYALNAPVFASSVVRKGFDSAFSPAPFQRILTDGRPMLNDTLTSGFCVTTAKMRQPWFGIALPTLLDVSSVTLQAPPDCWFYDVWNTNSLATPAPSGSCSSVGLHDLEVRVAHSELDLGTPFADLFSTSVSCGSYTGAAAPGALVTINCTTVVTGRTVIIVRLNGAAPAGLALCEVQVMGSPPAPGPPPPPSPAYNPMCAVSNYLINSCNSQGPGVTGNCSAAYDGNGGTYW*
</t>
  </si>
  <si>
    <t>C_220050</t>
  </si>
  <si>
    <t xml:space="preserve">MYPNADANHLIFRVDGLSAGAYTYIYEVRVFLAEAKGAYNFISLAYPPGSLLVASSQKNNDPIYTPANLVDNVWNAGLSSGWCWASDSTSSDAPWLAFNLPAQHTLRGVQLLLPDYITAYNADITVRAGNSTVNTTAGLSANPTCYVDARSGGSTWTSAEVVTLYCNSPSARVITLQANLPYWEWDLCDVALWGRQLLQGPGPSPGGGGSYAEQPFPTGYPSFPPSGMHKRVASYEPDLAGAMSSPAMVQCPGAAPDLLTAVRIKKTSSGPWVQAVQLVSCGSNATVNSGLNDGGVTGWEVDDACASGYDQLRGYERNSTSDPLWGVWGLSFHCSGSGVWTTPVGSGPGGYTGRLVTLQCPRDWRMSGLVLWGNTSQVGVVAPFCTPASGVPYDPLATCPFIKGGTLLPGYVSPNPITADLGTSIAANTAVSTVISMCQATASCAAAVLSPTGAGASGDNYNAVLTNVPLSDLQSPGYLDGLTGCTGTVMLNPKGRPSWYCMAGFTPPPRYVTAYSPITVTGAEECAWQAAAYVVDAFLTSASGTQCTMLSYSDTVAASDTGGVAVNSSANAGAFCWRQSAPWNCTDVGNVPGNGYDSFQAATPEVCKWACDKDFSCTHFFYNATDFGCYLRTLAPSATSGTSQYASGPGQQRACMKTPYHSDYSYGNPPASYGSMCWVGVHLGNSVPSWSSPYGNALSATECAKFCKQYGCGHWRLHNDGKCDVYSPNTYLGLYGTSDMYGPDVDTAMSCLATVRAEYECLPAGFTVQYSLASSVTTNVSRDACADACSGSSSTCTGFTMIDTGSGFTCDLHARSFVGAYGVNTYDPSAGAVSVCLRTFAARALRLANATAGGGYSPSPSYSPGFSPTPTPSGAAASVLMVSLPRGYPGTGWATGVASPSYANMDCITGYATSVTLGGLSSPYLSYMSLDSCSGGGSRTGASYVGNITVMSVGDQASFSCPNGFSAIAAIQSDPPSLAALSPFEFRLWCTDGSGGQWTAPGIGSGPGATNFKDTVVTCPIGAVISGFKVHYTSSVVARVVIECKPRAGGSTWIDPRGQCPWPAGYDFLPTYFDSTVATLFTYTNANATGGITGIRAAVPDCESQAACVAIAHKVLNEDAADVESRLQADTGAAAGLDMWQGAAVGQPVMPHCDGSFWKTPRFPRQYFCVHRMQLSGTVLTTSNSASLPHSCSQLCDATSSCRGWYLDEAFTTCTLFDTPFVSNAAYSVVTNTAGLGMSCWLANDPWYCLPPGLATAGNADSMAGLFAIPEKRASPDECRADCDANPACSHFVFSGAYNGQFNCYLRGAAFTGPTSEFANGPSPDAHRTCFKTLMHRQLSASYINNYALTHAQLCFPGIRFGPTGAWRLLGDVWDSASCSAYCHSQPGCAWWEIKIDGSCMLHDDWGWFQNGAFGPDSSVVMSCLSAVTGTFVCLPSGATFSFNLVTSLTNVFSTTDCANSCKSSSTCSAYHYDSVNNVCELGDQPFTGATGVSAPTGGVAGDGFCLRTLNYGALFSAGPPAIPQSPPPPLSPAAASAGFQMAPIPLRYTPSSYLAYLAGGMSVSCVSPAAINTITLDDAGDIFLTHLNAINCTDDTAPSGGGFGSPGGSASTFSCPDGFDAVSFRCSTTGVWTSPGRGSGSGLAGGNRTLTVITCPATTAITSIQLSGDSTYIGVVSIVCGAAAAPPSGTDDCPAVNGFYSLPGYTAAGATNVGSVNTGANAELAFQDCVTSGSCNAVAWGFSGGSAFGQGLSADLAALQGVLPGDGGGYCDGTFAEAPPLPPQYYCARGSVLTSGSSGLPVATASSVAECAYECSSFGCTGFVFDFAEATPCNLFSSVFTVADTFTVSTSTDIIGCWPDAAAPWYCLPSGLQFTASSPIAPVYRRATPEQCRYDCDSYPSCFYYRYDPVTFECGLYAEILYPGAGVVAGTNPVRTCFKTPQHPDLSASGLGRAQGSLCFPGVDLGGVKSNTLPGYFNPTSCAVQCAMYGCGHWSLRTDSTCELFAPYTYLGMGAGAAIPYGVDNTTVMSCLARVTGSFECLAPNRTIAYESAGAVTAATLADCGASCYSSGSCIGFTYTTAATSNCFLMADKLFFGTSGSNGLASGTDDVTTCLRTTMVRQLFGDPPPVASPPPPEFPPSTPMPPTGGGMTYPPPPGISAFTVEMAAIPIRYTPVGAWTTTHSYYCNDDATMNGVTVDDAGGDYLTHLAVTSCTNALGPYLGGAGAFGSASGSATAFSCTDGFDAVRAEEAYTPPGGSPATPHPPVYVALRCSTTGLWTSPPYGSGSGLSNNRTLTTVTCPATTAIQTLDFASNGGYITILRITCASATAPTASDTMDACPAVSGFSLLPGYTDPAATNTSTYTTFKMDAFSDCNVDSTCTAVAWGQNGGGLFSETQIADLVSLQGVRAGDGGGSCLGTFVEVPQAPPQYYCAPGIFVGVVPGAMASMPAATAAHCAYECEAAGNCKGFVVDVSAGTGCDLWGMEPLPSEYPFTVSSSTTVIGCWPQANAPYFCLPDGVSFSGVSVSTPINRATPEQCRFDCDQAPGCYAYSFDPVTFSCALFADLLAVATSVIATANPVRTCFKTPQHPDLSASGLGRAQGSLCFPGVDLGGLKTDTVTSIATPTACAKLCADYGCGHWRLRTDGACELFAPYTYLGMGAGAGIPYGVDNTTAMSCLARVTGSFECLAPNRTIAYESAGAVTAATLADCGASCYSSGSCIGFTYTTAATSNCFLMADKLFFGTSGSNGLASGTDDVTTCLRTTMPRASQPGATDSRTAKSHTAEPAPLRPHHCLXXXXXXXXXXXXXXXXXXXXXXXXXXXXXXXXXXXXXXXXXXXXXXXXXXXXXXXXXXXXXXXXXXXXXXXXXXXXXXXXXXXXXXXXXXXXXXXXXXXXXXXXXXXXXXXXXXXXXXXPLAPPTGAATIFKAAGGPPVPSSPSAPIKAGRRRRGCGSIPTRSLAAASKPGAAKPRAACAVSSKPESALTCAAQSPAVSAVSTRPHATFPRTPTADVAITRAAITAAAFTRAAASTVSAPHATIPTSVAAGSTARPSSIPAQPSAQPSSALSCPAPPPPLVFLDSLSPSPPPPIILVAELSLEASRPPSPMPVPDTEPPALSLMGSDSLELEVFVDAYVERGATALDTYDGQTYNVRVVVESSNVNMSAASPPGAPYQVIYAATDAANNTARAVRRVVVVDSCADAGEFRCAATKACSVFKSCTAGLGGAGSNSTNSNTTSVQKVLERPPDTIAPVITVLGDGIRYFTASGVQGMISVAYVTAGGAFTDPGASATDEVPSAGGAPSTTMSVPVYNYIMDPTGEDVSVIPLDSPTGNDTESAVPYLITYTARDFYMNEAALVRRRVYVLCRPPEFACPAYDPEDPLTCSSSRICGVAMGGSDGAGVMFSTDSTLSSNGGDATNTTSASGTTTTTTSSSSSGTNETLTRLVPRFKLNMDPVISISQGAMYGPCTGGMAGTCEPGATASLVTTGDLSGQLRACATGVRNPQPYDAVGLQYCGVDTRVPGNYTISFHLTWPSVGELIVYRTLVVEEQCVGERTCSDGRCSVDGTCANEMTVTAASSSNNNSSSNIGSSGSSSNSNSPSLSSSTSTATINAAPKLTLNMSDIVGMRVNVKRGTAYQRCTPGQAPTADRPCETLGSASDTEDGDLTSAIALCPPSDCGKVQCRSHWADRKAPSECGIDTVSAPIGTSYRLVIAVFDSRGANATAERTIAVVSPCNATQDYCEEAVPGSAAGATRWVCSDVSCAERSRLATLAAAAGNGSASGVLSPRLFLLPGYQTTNLSLAEADQAVFLAYRTPAPFSLAPCAAFADGAPPAPPTCAAIANDTLNGDLTAAITTVVVPRCAANTSVEEGTCTGCSVAALTTGTCLPGRYSITYTVAATDGNGGSASASRRLDVAVEQLTTTIIELNLFPNRTAGGSTNVTVAEAFAASLLSNSTARAALLAPVMQVFGITPSTIRNLFYITPPTVVPVYPSGATAANGTAGNNTAAVNGTAAGNTTAPGNATAAGNTTAALALTNTTVTPSYYVVRMVLNITTGSADAAGMSAFSGMVQAGGLGRRRRALSLPSSLPDLPRAEGVSAAQTASSQRAKLRLKPVGPEQDDVIYLADASANSTNSASDSSSGATSQSATDQLVHAYEARGSSSGGGSRRRSALSVAALRSSSTGGGASSGGLPLVMSALGDVRAQLDMAAGLVHLDVVEQRQPAAAAAAGDRRRALAEVPQLRFALGDDQDQWDESELEEEEDMDAPDEGEGAVPNLRRFLSIATRTTSGNSGGSGHVDGYGSLSAVRGVVRRVLQTSSCGTAATAPNASSTSAASVGLASVGGVSSACASPAVDATGVALGVLAGAVSDLDRLGKQMADQQSNMVALLGTLDDKFSAKDEVYRTSIALLASEADVAFNTTAAKAQRLLELVEQTLAQQNANADALVATLNLLQSTLNEAEAATSRAVVTAAAILEGYGANGPAAWLSTEDDLSTYSACLYSRGASRAVAFRTSWAQAATGNATAYYSAAASTLASATAAAAAKAAGAAAAAAAEAGARRRRAMEAGAAGAGSVADAGGCVWPAWLQLLPASLQRGIITFAQTLGPWVSEALGVQHCAAAGCLAGAEYGVPVTGTAAQGTSVAAAAHATGRNPPSPPAAEALAGPDGSGTSTFDLLLPKWNRRYSPTASHLPDPGEGAPAPAATATERLLLTSLGGSSSDSGDGSGSGDGSSTGADDAYYADFMGYSLPTGDGYDYSLWDVRNSDRARLLGLNNRVLVGLLLHQVRRSEAEVRASSGVDGVICKSTSFDSLVVGCDADSTNDDRYPASGTLGGIGNDPVFNRHSTLYEAAASISDYYNTSTNSTDLLPTGLPYGFFHEPLSGLPAGYPLLLDTQLSAQRAEQAITFIRDGSYLSATLTKCGPGRITLAKSPPAIMPPLPPPPFPSMRAQLVSYNPDAQVFGYWRLDLTWLDSGVIQASAKLLGLPAISYGQSIKNLQVSQFLPDFFLVLLVIGYFVMTAIDIYRQLQSQKRRRRLLWRRAANQLSRAVAAAGFRRHTAVAAAAAQAGKGGVGGNAFAPDRAQGGDGGSDSDSEGEDDDGDGDPRGIKAALGIKKYRPKMSVKWICYEALICALMAASIAVFYTYAVRLSVRDDFTARFDVYDALTFARARYFLLARDPAAAEAAAAAAAAVAAGLASNTTAGVTMSTGGTATSATTSGSSGSNATGAEAGSAGRWKLPADNGPLSDAGAMYARVDDMYNTFVLYGFLQGLVLVFIIVRWLHYISFQPRLSIIPGTLALALPDLLHFAVVVLTCVVMFASAAALTYGPGVSQLSSPGSAVYLMLRYVLLRNDDFVFRDIVRSTSERTAAEDALAWLLYLIGPLFFVFLLSNFIMAFLAWPFGLLKFAVEGQPGVPKDLSRILGWYWQRLRHRAPKNKHILQWTEEWLAGDPRGIMYTISKSVANLRARLGGKSHIGGPPGAASGPSTGFGAAARAFRSVTAGHGWPGKGGVGFGSPGATASGVPPAAAAASRSAITVGVGSERDMPPPPPHSCDDIGGALGASYDASHRSERARRTAAELVSTLSGDATAASGATLTSSDQLAVTGAAAVDMASGGGGGRPTSAGARSTSSGDGDGRSGVTRSANRRASVDTGVLSGLLSGNTARRLASRLTAAAGGGGHSPVERLQPPDQEAEALADAVMANLIARFGSQATNGLAGGGVAGAGGSSAGGGGTGGGGGGPQEVLVVGRGGVLHGTSRKGTHTSGGNAAADSSVRSGGAASSRRRFSLSGGTASGAGTAADPHARTASALTTAAGAAGGSVVNTGSGMMAAEDSWAARLPATSARASASMQAAAAAQPSRRSVGSQGPYSGAHGDDDSDDDVYEALQMPPPVGGSGAGSGNDRSRSGRVSPDSMAALRAVSLSGPSFMPAGGPLAARRPSSAGSSSGQPPAGQPQERSASPRAASGKARRPSRFAQEPTTQQWPKLPTASLQADSRPLYDAAARSSGGAAFVVMPRRWAPGPVKEETPAEAVAAAGLPLKLPPPPEEPSAAAAAAAAGGIAGWKLPVAPPSGLALSLPEFHVTTGLRAPPRQAQAAAAAAGPAFGKPPRGPNQPQAPSPVINWKMGSSADTAPAGYDSLALRASPLPGSRPPMGLAHTKAWGSLMRSPAASGAADATTGAASAPGASGGLGRRQGRRAGETIIDGSSDGSSMDWALALAASPRQSTAGDPMDSEPPVEPLDQAAAAGPHSLAWHRPLPAPGKQGSAAGSAAGGAPGAKSRRKFAGGLLSQEMTIEDDEALDDGEELGAAAGPRSGASLIAIGGGAGPIAEAFERAADHAAAALNGDADGPPSEPPSEPLTPGMHAAAAAAAAAAAGEADAANAAGPPDAMSHIRSLHLPQLEDHEVDDEAGACGGGGPPGTALLSHCVSTVRALTAHLNAMLAQLLAAVREVEEMGAFLSDLLAAAQSASRLSDRRAFWAALRHVAARHMRERSLRLLHRARELELPLPALALPDAASLQRRLQLEAHASALAAQVAALNSPSMLPGALRSLPLPAQAQAQAVGALAAMGHEERQLAAALERELGARLEAAGSTLARKPSLKRLADEVAAEMARRESRAGAEVLRALAAAGAATSGGGAPPQPGSVGVSPGAGGGARLSGAGASGDAVAGMLAGTGSGGGADPLSGMDTAARLLLLSGTGALTMARQRRGWAARRRAMAAAEHAAVQQEVSVMAAALEGRLPSVTSGGGAGMGAGGAAVVDAGADGHGVRFAADHAPLVVGSGVSASARSEAGGGHRSISRLVPRPIMFTNQLALTGVEDMHELEHGDGSDEDEAEDPTEDFRELLRLAPPPGAMTGAGTSTAAGPSAGSSAEAAVAGIQGPRIVARALATALTPLPEAGLTAAPSGSRSMRPSRSRAAALKRAGMAADAAPGGGVSGAGDEEQGRGSRSHGIA*
</t>
  </si>
  <si>
    <t>C_220051</t>
  </si>
  <si>
    <t xml:space="preserve">MAATQQRRAPGPAAPVGLRGGRGAELLDVLWAIGDKELLYSLLGSQAKSALRGACRGSRAWVDSCVSSLTIAPCVGRAPRSPRVLNRLPARLVRRWPRLSRLRVLLAKRVLCEGGCSCGDCVLGP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AGDGSSSDGGGGEDYGFGLGAGAGAAAAEGAGPRPGQAAPSLRGALLAAAPLVLRVPRLVLSGRTWRPPRPQGTHAADDDEEEEDGGSDGDGDVSDGGGGVAVLRRHGCPREPLHIRPLQAGGWRLRTLQRLRSMCMGGGGGSGGVDVAGGGEGASGGTGGGTGGGGGTGVGVGAAPRALGTWEVRQLELRAPGCVHALRQLAALLPPGSPPPPHVLLVDGAAWSGHRLQRPRGGGDTEWNNEDDDDDDDDDDDEDDCEDSEEWRCSGSGSDEGEDGEQDGRGSRRLDGFNSFAEALRHGLPPAWRRAVRRLTVLCPPGAVRSAAEVLAAAAALPCLYNHQYNQQYNHQYNHHQLQHYNMLEGEADVAVAAILLGGSSSGRGSGSSRGLGGGSSHGQLGAIPAAGPHAPDPDALLEALLGSDAELWGGLPLRNERWRVAVEARGRRRQRQLREPGRKCRRGQRGQRERLHQQQEGVAAAGEEDETEGDEDEEDEEDYDEEDYDDEEEEEGEEGEEDEEDCFVDEAEAAEAEAWVLRHQLQELRGRHGAAAILGGDSSSSEEGSEEGTAGGVDD*
</t>
  </si>
  <si>
    <t>C_220052</t>
  </si>
  <si>
    <t xml:space="preserve">MQTLVVSIREVIAKTPPAQETWDVWTWDDRRTCRSLSYINSVDTQPGQFFLTDTRPCTYVLTFICLAEAFITSEGLQSSTAWWRSYRATPEVRPAPSPYAAGPAGSGLTLVSTSLVIGNPAPTAPSAGLLVPFDETAEFWAKGPPLTALYRTGNSKLLGLLPIREADIPLAYGYFANQTQTRYPIIPGSFGYNAPFASPWPGWEVINVIAGLNDFIVRVQGCYRSTEVETLFLITRTGRMFQIGRGGCTHWFSEDAPAGGYLAGFAGVAMNATAWAAAPPFANIAPQELAWLPQLRLIWAAPAGAGPPTTVLRGPAALPSLPPPSCPTALATTRSSSPFLVPECGGTGSASPFPLNPLCPSSSCCGGTTNVTANGTAREYRFCDSTLQTCQLSCLRSFGLCNALPERPLVQFLRSQPEDLHSAMLRSSATQSAPSAGLFLVRQDSQQTYAEAKAWCSSSTHMGLSWSLPTVQEVMAWLVAQDVRRKAYQALAAAGYFWVQGHDTYIDLVANSDTPDATVCLHASYALVYGKDAYTNFIVPVSCIKNGVTVCKAAASQGTSALPALARTPPADASSGTAANATRWTPGYHVLSLSRRLGNGPFSTGSCAYTVGVPGLANASNPNATTTTTATTLAGAGLAVPAHLGSIAVSAVTQVAAEPTDASSVLAALRMLPFGGGAAEVAGALAGTVSTGGWDAFELAAGEVVTAVSGCTGGFVERMVFHTSAGRLWTAAYSPNSVCSVPFLEYAPAGSYLLGLTGSVGSYIESAQLVWGRPQLAPPPPPPPPSPSPPAPPSPAPPSPAPPAPTNNGTLQEGGLAPGSPVIDGGSSDSSSNAVALGVGIGVGVGGFLLIVAGVAAYFWWRRRSAAGGAAAGKAGAGGAGAGAANSIGNGKDNDSAPSGVGTVQLTLMGEPATGTPAVAAAAGATGGNGEAAAAVAAAAAATTAGAAAAASDTKSQDASGAFAQIPGSSSSAAVASSNQASSTAAATGSGTGSTGANSSNGTGTGTGTGTGTGSAAGTTSGAVPSGGASAKADAGAKAAPAAGAAGAPAGAVAAAAGAVAAGAAARQVAVLPPDASDLSSFVTQVEDKLSAYIRAGATTDAVGDDKPEGPPAAAGAAAGGAGARGAQKPGAPGGGSAAVAAAMQKTDIASAISKLHAELSGRQEQLKIQAVLGKGSFGVVYLGTWRGLRVAVKTLVVHDALLGREGRQRHRAILEAAISKSLQHPHCVSTYAAEVMPLAAVDATATAGKGAADEAGKAGGERNMWDGVGDVYKLYIIQEFADVGTLTAALGAGVVGSVSAGGAAALCALTLALDVACGMFHIHSKNIVHGDLSSSNVLLASCMRGPDGRPEVLYDTSAPETVARQPLEPLWRPPVIAKVADFGLSVPMAEDQTHASNRFAGTPAYAAPEVRTMGRMSKAADVYAYGVLLLELFHGVDITTVRANAGAAPLATDGAAAGDGAATAADGADAEAAAAAAADRLDEDGFPMWAAPPPGCPPEMVALLRECLSQESAARPSFGKVIDVLVRVLYDDHIKYQRLVAAAMAAGHQV*
</t>
  </si>
  <si>
    <t>C_220053</t>
  </si>
  <si>
    <t xml:space="preserve">MAPTTAAAAMGCNPLQLAQVTALLGGDTATAATICAGTDVAQLGPNGAVTKWTVAELRGAQNALDQVEYGLNVSFVLAFALFAAGVVRPKNTVSIFIKNFFDTCIAGIAFYLVGYAFAFGAKDGYTNGFIGNWDFALSQTDGSPGSEPPNPWHLFIWNWSFCSASTTILSGSIAERATFASYTIYAILAPALYESRLTACF*
</t>
  </si>
  <si>
    <t>C_220054</t>
  </si>
  <si>
    <t xml:space="preserve">MSTCPHAFMPAWVYPVVAHWLWAPDGWLSARNANDRILGIGAIDYAGSGVVHLVGGMAALIGSIAVGPRVGRFDAPGSTGEVSAQLYRATAAPQLYLMGTLLLWFGWYGFNPGSKLAISDYLQATIVSRTAVTTTLAACSGALSNLLLNYGRHRVWDLLSTCIGALAGLVAVTSGCSVIEPWAAIICGAISALFYEAGEQLLEKLKVDDPVSAFPLHAMCGVWGLLFTGLLANEGYITQVYNVPPGGHRMGLFYGGHAQLLLCQVIAIAVIAGWSAFNMCILFFGMKAAGLLRVGADKEATGMDMAACGQYNAAGAVNVHSSKVPTKSDAVLAAMSLNMERRMNGGPGMDYSVRNSSANPSAHNSSLHNTATATTVTTAAATPAAAGGIMLTSAVGGASSAGGSAVPSAAASAGVGDAAGSGDTVPPQ*
</t>
  </si>
  <si>
    <t>C_220055</t>
  </si>
  <si>
    <t xml:space="preserve">MQPSTMQLSSQLSAGSPRQGFSSLRTRIDFEAAHGKLPRRFPKTLNSFNERGPLAAPQVPPLDREVEDALLYLMRFPVTKFLDVMRPSSREKPRYLLISELLGVLIRLSAGRLMLSALGLEEEQEAAGFDDEEEGTAAAAAAAADPRPWPGPVELVVLQSPTGAVDDVLSARETALTYGLLAGMAEGCTAAMLVEVKALLSFDHLWQALATGIALARSNAITAAAAAAAATGPGASYPAAPVQVVVTDTKDWMFFTIEAVGAATIGGGNGGHAGGAAGHGTAGGGGGGGVATGIDFTTSNGETFRMSNCSVLQTTGLFKPTPDTGNLIQLMYRLFTGLYPGMVISSLPAAVREAEERTRQAADGWLKEMKDSLSRAEALRRRVQ*
</t>
  </si>
  <si>
    <t>C_220056</t>
  </si>
  <si>
    <t xml:space="preserve">MCWRRTPQQQRQLSRGGPGAGPAGPRRADGAGAPNPGAGRPSYYGGGGGPGGAGPGXXXXXXXXXXXXXXXXXXXXXXXXXXXXXXXXXXXXXXXXXXXXXXXXXXXXXXXXXXXXXXXXXXXXXXXXXXXXXXXXXXXXXXXXXXXXXXXXGDRCRGCTAAAALAAAGGAAAAAVKAAPVVAASGGAAPAEALSLLGKVLVTPEQLRNQLTPLALRAAVVVLLVDLTDAGGTLMGRVRDMVGRNPIVMVGTKMDLLPEGVKAREVADWLAGAAASKRLNVVSTHLVSSHTGEGEAAGQMES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AAAAVRRRRGSAVPAVVPAAVPAAVEQEEDDEEEGEEEEAAPARGRGGRVAVRPYSAARRRLGRRREVVKQVVEEGDGE*
</t>
  </si>
  <si>
    <t>C_220057</t>
  </si>
  <si>
    <t xml:space="preserve">MKLHSGFAARPCTALRRPLSTPATPAPVGRLKMVTTAARACRHRCWMLRTVLNTSTCTAYCATLRTTASSHSRSRPTTAPTPGRMMGTIGVPYTTRSHNIPTPVARNPTPAHPHSRTHTPTYPHTRRAAPSPPPTNTTPPLSASRPAAAPRRASRCRSGSRRPPAGSASRPVASWW
</t>
  </si>
  <si>
    <t>C_220058</t>
  </si>
  <si>
    <t xml:space="preserve">MFEKRVAQFPQAVAAWSTINATITSVDVATNAMTISFEMHLDSLVLQTAKNTRIAKRSAKSVANVKFPALLDRTGRIKGKDTLAQTDVVSAAGADGTLSLKTGDRVTSKKMELPLVPTTSLYLYPFDEYTATVTLVSSMTVSNVNCPTALFVKQKNAVVGWVFTAKLVPSVTDNRNVLNFQNPTDPDSAITLTYEIYLKRTTFVQFFAVFVLMGLWLVSACSFCYAMDLLYIRPRNVTNGDATLFTAQLFAVVGTRNIMPGVPAVGVGVDFFGIIWIMIICLLTGGLVYARIVSQYVHKEPTLYDRLAKNDVWLDDWLKQQEDAEKMAKEKKEKEEERKKKIEKYGEPGKAKIAPATAAAAEGKATV*
</t>
  </si>
  <si>
    <t>C_220059</t>
  </si>
  <si>
    <t xml:space="preserve">MKHVRDRKKKYCNCCTQHSLLCNDAGTEHSASVYGCWEPKLGVAWDHTEALRAASAVLPEATVRASGRSHCHLTLDALKGGNDGRSLVAAAPTTCIKTCSRAAACLHG*
</t>
  </si>
  <si>
    <t>C_220060</t>
  </si>
  <si>
    <t xml:space="preserve">MLWITLAEDILTAAAAAITTAFAATAATQPTPAAPQAPLAPPALSVPEVLEQLLAAAAAAPAAAPLYRLYVRTVVAPAVLGAAREPLYLSQLLDLRAEVGDRGLGLTPAVLAALEAGGGSGAAAAAPLGSLVMVRGYKLLGLHRGAQVGLFSGVHQDCVYCLQLRPQRQHQQRQQQQQQQQPALQAAGPPSPPPLVVATGSADGVVALWDGDTRVRLAELIPGLPPQPEGDVGEGGEQEAEXXXXXXXXXXXXXXXXXENHARLLCPPVAPHALRRPRRLGGGTTGNPGVQLWGARNGMRYNTLRYHVSDVLLLRFGEALEEPPLPPPLAATATATASGADGDAATAGGREEGGRGTAVAAAPPPEPPRKHTLLLSHDARGLTCVWNVWGNAGLVLDFYGQDRALQYADLQELWDPKVKGTKEEAARKEQAAAAAAAASEGGCESGGQKQMPKQQQGGGSGDGGEKVKEGEAEEEAPAPARPPSFPALLTTRALAALSPPGETVELLGGGPGLGFVAAMTDKQRLYLFALS*
</t>
  </si>
  <si>
    <t xml:space="preserve">MLVLDVILVYEVLNRLWELRHDSARDSTSHDSNVDQRQQEPEQHQQPQEQQDQEPEQQQAPQEQQRDGDAEAALEAASNTLGDFAIAKTAGAIHAALLRLALDEASTLITDIRRRNLIATSVGAGTMLEDIKAAAVFLSSARERFCEAVTTGKVFGEYAAEGITQLRAVQRGEMPEGGSILLRSIPSQRGQAVKAKLFKVDAETTNAMSKEVLDRLAGGGAAAGPPDRDWQAVLESQPKCMAVTSSKLEQCSRDPVQLFLVKKGGELAAALCLCKQHGTGYQDEALLMQPLANGYTAESTIPRPGGVYAPPLEELNFTTLGGAAAGGGGGGADGTGAAAGGGGGAGGGSGGGAGGALPFDNCRAVFRMTVEQLRRVRDGGGTSAWDALCKRLWSSADIKHSCARCEAPQPKSIWADTSGAPGAPSYRMLVVCGDCRKGKHLKDKPVCWVELHYSSKNFTPEQKNVAWTHFSRLWGGADVGGGGGADGGGGGGADGGGRGGADGGSNSSGAAGSSNGATGSCGPSGSGGASGDRPSGSGVATLQPDERIHGCKALFRLTREQLCSYRDGGDAAWWQLIGDLLAAKAGRPDCGCARAACTQNNKAIILIRDKPVTPRATIRPDPATATRPPPFPAFLTTRALAALSPPGETVELLGGGPGLGFVAAMTDKQRLYLFASK*
</t>
  </si>
  <si>
    <t>C_220062</t>
  </si>
  <si>
    <t xml:space="preserve">MLVLDVILVYELLTRLWQLRKDATPESAERDAAAMRDEVGGQAVTGGRFRQVAAWVQGLFRRSRRKAGGAGEAPQAGACGNPAAAPLLGGGGGGGGARHSGPVSTAAAAAAASSDGAGARGRGAPAGDGKDEAAVLRAAGEIIMGNYAALDEATALIGATRRRSGMICMAVNAGQMLEDVKAAAEFLSSARERFCESVTTGKVFGEYAAEGITQLRAVQRGEMAEGGSILLCSGRQRGQAVKAKLFKVDAETNAMSKEVLDRLAGGGGPPDRTCWQAVLGSQPRCMAVTSSKLEQCSRDPKQLFLIWKGGSGGDLAAALCLCQQHGTGYRDDGLLMMQTLANGYTAKHVFPCAPPLTELNFTELGGAASGSAAGSSGAADGGAGGAPPFINCRAVFRMTVEQLRRVRDGAADDGRDDGRGGGGAAGGRGSGGWRERRLTVGQ*
</t>
  </si>
  <si>
    <t>C_220063</t>
  </si>
  <si>
    <t xml:space="preserve">MEREQASSPQLCEKGCGFFANVGCGGMCSKCHREEARQHANAQATSSQPKPVEVAASRPVHESFPQPAAPSEAVASPVAEASTSSGDASPSATKSANPSRCLCCKKKVGLTGFKCKCGDVFCGTHRYAESHNCPFDYKTVHKEKLASNNPVVQASKVQKI*
</t>
  </si>
  <si>
    <t>C_220064</t>
  </si>
  <si>
    <t xml:space="preserve">MCSSPSKQRLHWLTVDVAQVVALMRFALGCSTGDNPATMCLKSQPYRNTNTTGAATTPSCHDNPGRADDL*
</t>
  </si>
  <si>
    <t>C_220065</t>
  </si>
  <si>
    <t xml:space="preserve">MTPRLSTNGGGGGWVSPATSGAFAGSSAALPPPASPSLLGASASSYSSTPLPPPLPTGAAAMAAAGPPPPPALAAGRSRSSRTSVDAAAGALELPDADGDAATASAAADAADARSSGFAAPPPPPRTGSPAAAAVAAAAARPVEGCVSNSGSASSSSAPRMALRSETPPKQIWSQAQQRGPAKPAIKKSNLSNVGAAAAAAAAAAVPVRGASGEVGAGGRQESQQQRTLTSGGAAASSHNDKASGATATHQEEDEHDQLLDVDEGAGGGQPWFDENMQRARNQARLAAMEFAEEVKYVSVQEASGGGGGGKSGRGRGGGGSRDARGANSSELASGEGGSRRCESESGAASGHRTIRGGNRSRIFNSGAGSAAAGSVAGTDASGGSGGGDPGLVRRRTFGEVFDHEEEERDSSGGGGGAGKKGGRRKGAPKKSASALTAAWRAFTSLAAKAIGGGGGGRVGAWGGGDDEDLVTGDEEPLPVQRSRDSRALHRKRLGLDGTQTAPAAWLRQHQHQQQELQSQPPGGSSPLGKSPMRMNSNDPVNAAVVEAAMEFLVARSAASAVGTAATRKAAAAASPVKKTTGQVPAAAVAGVVGA*
</t>
  </si>
  <si>
    <t>C_220066</t>
  </si>
  <si>
    <t xml:space="preserve">MSSTTPGNTSSGSPLGTSKSVKLNFGTKTPGNGKSKEKMDRFIPTRSAMDFDSANFSLSKENKQGEQGSPSKEESYQKALAASLSVHDSSRILAFKQKAPAAPEGYENSLKSLYNQNLAPTVKKTFRHVPTTQERILDAPELMDDYYLNLLDWSGQNL
</t>
  </si>
  <si>
    <t>C_220067</t>
  </si>
  <si>
    <t xml:space="preserve">MAAVRAEGAGGSGSGSSSRADGGGSTDGSAGGGGSSSRDGSGGGGDPSGGSRRDEPPARHPPSGRRPPPAGSRADGRSSGAGESASTTGGSGIVVNNIHISLPVTITTTNNNYALPPPPPANPPPAAPQPGGSSTTAAGAFSGTGLRNSGMLPPLLGTLGAGIGGASGKLFGVGLAGDSSRARTATAAASRLAATAAAAAMQADAATKAAASTASAASVADAAASSAAAAAAASAATTGSSGAGVTLMQLFLQAATAATEAAASTALFRSSVSAPASSPHDRATPAPAAGQADSKVSDDVKGSANGPAEGPPPLKMDGSFLASLISGLMDGRSLDLSSRMAPDGSNVVFSIRLPAADEDGGESGVPEAAADGPAGDGQASLSIDFTLSPSLVLQLAPTLGLSGAPTLAPIMQLTRQPTAAYISQLTRQPTAASILQGHFTRQPTIAPTVQPTAAYVDSPTIQPTTQQTLSLTYRPTQEGTLSLSVSPSSPPPPPPGFHNSTFTAATAGDVNALAAAAAGLPFKAHSAAAGVAPAAASAAGTAATSAPLSDDGYGSAAGGGLLTPGGGFAAAANAAAQALGPQQATNPYMYDVSPYAAYAAGAWQQAAAATAADYPQSLAAASLAIAQQYGEIGPYVLQAFGQLQQQMSAAAAEEQLLLQQQQQQQQQQQQPWG*
</t>
  </si>
  <si>
    <t>C_220068</t>
  </si>
  <si>
    <t xml:space="preserve">MQTCGDGHEEQEKRAPYNVNQATKQQAGPLQATKQAPSKQPSRPPPSNPRFLLSLVLPLDVATGVMTIFRIMRIGGRTVNVGTVPNGSSIDCMVRFAPGWTRATGRPVTSNKPGAVARRLHRKRAAEKQAAEKQAAETEEEETEWEEEDGN*
</t>
  </si>
  <si>
    <t>C_220069</t>
  </si>
  <si>
    <t xml:space="preserve">MGTSSSKSSRRSSEQSRYPTIPTGTPAVGGFAQFQSLRSSSGPSPTTTPLWSRFRRTCARTGWRARTSLWQWTSR
</t>
  </si>
  <si>
    <t>C_220070</t>
  </si>
  <si>
    <t xml:space="preserve">MRPRALHVSRPGIPRPSPASRLRCLSGMWVRCIWDIMDREVAWSLPLYSPV*
</t>
  </si>
  <si>
    <t>C_220071</t>
  </si>
  <si>
    <t xml:space="preserve">MMARLEQLFATQKEELIGAINKLEAGQQRLEADQQQLKASVQRLQAGQQQMAAQVAASSHNAYARICNSRAGATEPLQPLVREKPPSQASDPAVGSRPPDGDFPATRDDVLDLTRDAFKMLAAFYGQEFGNSNATLAVCRRSFGDFIGVTGL*
</t>
  </si>
  <si>
    <t>C_220072</t>
  </si>
  <si>
    <t xml:space="preserve">MSNLTGWQTVTRSARCATPMVSFSGLDQSANNYKQCHARMRTSIIAAAQGPSEDTLIVDRRRLLASAASAAAGALLASACPASAASIEVLEDVKGVGSRGARPGDLLLFHYVGRLEGSGQVFDSTRGGLKYRDGGPGVLRPAAVALGGGPIPGICEGLQQALTGMSIGGRRTVRVPPELGFGGAAVGAPYAIVPAGSTLVYEVELLRLSATGPDQLTRGIAKCGAGGAGQQDENCGAISLAEFL*
</t>
  </si>
  <si>
    <t>C_220073</t>
  </si>
  <si>
    <t xml:space="preserve">MSSCIASTGPAATLESAYGAFGSFVSSGDYSTLDSFFTNDTTWLSNVNGGFQGKGKADVKRFFAWNLAANAVSSFRPLQFVEQGNKVASLVAMAGSGKEVAGSEWSEAMGGVPFPK*
</t>
  </si>
  <si>
    <t>C_220074</t>
  </si>
  <si>
    <t xml:space="preserve">MNQAAEGVTASAAKLVPQMGLREKIPFLPEGQSSQPGSEADMWTKPVVIRDDYVGAGKLSGRVALVTGGDSGIGRSVAVHFAREGADVFILYLNEHEDAAATRKMVEAEGRRCSTMAGDVRDPKARNSCVRYSTVLQDLQDQCPSTLERCVRELGHLDILVNNAAVQHYRTSITEMTDADIESTFETNILGYMHMAKAALPHLPKTGGSGTTTRGTTSTTGSPAPGVIINTTSVTAYKGQPQLLDYSATKGAISALTQALAQQLAGSGIRVNGVAPGPIWTPLIPATFPRTEFLNFQKSVGPCYVFLASSDGATMSGQVLHPNGGTPVSA*
</t>
  </si>
  <si>
    <t>C_220075</t>
  </si>
  <si>
    <t xml:space="preserve">MLASVTPGAAAAPTSAGSFVAAARPRIILFGDSLTERGFDQPGGWAAYMAANYTRRADVVNRGMSGYNTRWAVQVLPYVFGQPTASAGSGGSGGGAGALAGQVLFATLFFGANDAARKEGPEHSARQHVPVDEYGRNLREMVSYMRATGISRILLLTPPPVWAPGRRKHMLWRVGEASKDWPLDRTQEATQPYARAAAEAAQELGVPCLDLNTLLQQEEDWGERLLCDGLHLTPTGQEKLWSLVREAVWREWPETRPEALKTQFPAWDAIDFADIASSFLPQGEQQGQDGAAKEKAGGKAAAAAAAGVANGAKATNSSLVALSHKAQTYEPTTCWFSTLAPVTSGSVVVPARPRIILFGDSLTERGFDQPGGWAAYMAANYTRRADVVNRGLSAYNTRWALQTLPYVFDGPSAGPTARSGSASAGAAASTAHAGEKEAVPEEGEAGTRGRQAQHQQHQSHPHPEPAASRVLFATILFGANDAVLPDAPAKGREKHVPVEEYGRNLREMVSYARAAGVSRVLMITTPPVWAPGRRDFLVQRTS*
</t>
  </si>
  <si>
    <t>C_220076</t>
  </si>
  <si>
    <t xml:space="preserve">MLSLLAGPAAATAVVTHPRDDSRHRPPPLASITIPIRPPTLPLVPTVRLGPGAAADIVMEPAELRLSLDAAALGAVAFAAAANGTNSAGGGGSGRSLEVTFTTPRYLVPGGSCPDSLQPPAIILDAVCDTFGLRVHNDLPFQGVITCPAVPGVNAPQFVNGPHDLEWTNIHTHGLKVDPGAVSLDNICEPGQPTAGFPNGATPSLSDYYCNGNVSSNQICKLFGDNVLANGRPLAGGATQHDYAYPGVAPGGAVLSYTYPLGPVVPGVGWYHPHQHGSVGIQTPTAAAPLIVPESWLPGGLSELYQPARDSTRAECSRLTDILRSQPLETSTRLQFNGLWFRKTPDGGLDDDTIPFLGLAPGGEFVSPLLYDVLPNGTAVPRFTNTAGRDWGLVNGAFQPTISITEKTYARWQLLNTMTMKWLDLTIQQVDEKDGSLKPADCELSTRDGHDDGHDGHDDDDGHGDGHERGAVSDLILGPANRADVLLKCNKPGTYVLASGAGPFHTNFNACKATHCECFGDPPANGATALPANNLYGGRELSAAVLAVVEVKRRFRGVPPQPDFQDGVCRSQLQKFPYLDYAAFPQPPVEQCFSFMNEMGGLDAA*
</t>
  </si>
  <si>
    <t>C_220077</t>
  </si>
  <si>
    <t xml:space="preserve">MERVKEAVGGVQQKLADTAAGLAESVAHKVQVTGKLSGRVALITGGDSGIGRSVAVHFAREGAYEWSACADVFILYLNEHEDAAATRKMVEAEGRRCSTMAGDACAEAVERCVRELGHLDILVNNAAVQHYRTSITEMTDADIESTFETNILGYMHMAKAALPHLPKTGGSGTTTGGTTTTGSPAPGVIINTTSVTAFMGEGHLIDYSATKGAIAGFTQALAQQLSVSGIRVNGVAPGPIWTPFIPATFPRTALLTDGATMSGQVLHPNGGTPVSA*
</t>
  </si>
  <si>
    <t>C_220078</t>
  </si>
  <si>
    <t xml:space="preserve">MSPCCWRCKPAAAEPTSKPAVAVAEPSAEESNAYSDEGFEEEPVEEEVEEEALEEEPASMAQDDDDDDDDDYAAALGFKAAGPKGAADSGRDRAGAGGKGRAALDSDLMAGDRSFGVSNELAGLDAGNSGGLSFSADYGAGGGLAGGGSGRDDAGRASLSTSNAGGMLSPISEGTPKSAKLEPLKPLGGPKLGALGPLAPLPSIGTLSSSLSSSKDDPLAKGPKALAPLGGPVVRKSMADIEKEKEELRRLGLLSGDSLGNSMDAAESRPRPTAGGPSANIYDAEVSVSASMDEAGAWAPGGGGAGSGGGYGDRSLPFGSKGLSMDLRDTGLSASDRSGDIDQLGADLAETAEWH*
</t>
  </si>
  <si>
    <t>C_220079</t>
  </si>
  <si>
    <t xml:space="preserve">MHVHVHVQPAGNVLMQLNRAMIYHDRMGAGGAPLPAYLAPHLSSMDAASDYGGSLGALPCANLMPPPGGVVPANGSLTAGGGGGGHGTGMMDSMMASNVGGSMDSMGGDTIGDSGMFEGPAAMMGSFGNAGFGGGGGASGGGGSAGGPGAGANAPQGMLAAAAAAVAAAALPGGHGGGGNGGFYGMTRSDDSTGRSLSRVSASLGSVVAPGSAFGAGSMSFGSSLSATAPLHGLGVEATLGEMQQMALIGSGGGGCVYIGRWRGVTVAVKFIVSSNDDQLTRSRREALLSRLASHPHVVQTYSTSVTQLAEAMFRAKEGAGGEGGQPGGGMGAADPNISHDLLAGLTSGSWIRGEIHAALAHGAGGGAGGGGGGGGPLPTMVETVRSSIGXXXXXXXXXXXXXXXXXXXXXXXXXXXXXXXXXXXXGGRSEGGPDASSSSATTTARDGVRLVGAAYDSATGPAQPDEDGGGSATPSSACVDGRPLQTALNGPPPHTAPATASTTLQSSPSIPTSLDMADGEVASTGTPAAAAPAAAAAAAALASRSGGSAAGAGGAAHVTGAADSFDASFVRDHLGRAKYSIHEVLRQLGAHEGQFLTMVVMEYCDGGSLLAALREGPFHRDTTSWSPRMMLRATVRTALEIAHGMQHLHLSGLVHGDLKPGNVLLKGSNQDKRKFVAKIAISDGQIGSIAYMEFHLHCDTHCDACASPYEGAHPMAIALGVSEGRLRLRWPPGVFRPLQQLGELCTQTDPAARPSIKSVVGALEKLERHMHRLAAAAASGAGSGAGTLQAYIGGIPTAATASAARFEERLRYLFASGAAGQAAGQAAGQAAGQAARQAEAAGPAEPGPRGAVHVLWHYHFSAFRRKRWAAFIQRDCALHRVAKQLTGGRPKEEVVVGWGSWAFQGGKGGSPISVRGGRAPTGRLIKLLRERYAKHVFIIDEYKTSKTCYNCGCQEMAIKRLGGLKEGQRPWSVKVCNDCLTTWVRTVHRDVSAANVIRVLLLLKLMGFERPTKLQRPPWPPPAAGPG*
</t>
  </si>
  <si>
    <t>C_220080</t>
  </si>
  <si>
    <t xml:space="preserve">MVSSMSSDGFTNAAATLACRALGLGISGRTIPEYTSFYDAGTGPIWLANVDCSAVSLIDPSASLADCAHDDWGVTPDCTHDQDVGVKCT*
</t>
  </si>
  <si>
    <t>C_220081</t>
  </si>
  <si>
    <t xml:space="preserve">MYACVQLLRNTLVCRGSLLDKLLTCADLAGPDRPSGGADACMAAPGCVWTTRSSVEPIPEYLDLIEGGGANLRVNTSTPGLNTTAGNATYLYDAVFDADNMASILQGLMHYLTGAPWPSYQDTAPTTLCTARWATDRDRLAQVYKQYYKQTDMTLDGSDTDEEWALKFFGSPSAAYVFGTCAASRTFLSAALKCHTSTSNKDACTAQPYCDYVRVDPTYQTCELGRLEPLVSRDAAIFTSDPWGAALASLTAKCMPLLDSNTGRRYGSRDCREYRQSPEGRQGLTAQFDAVTQLQAPGAPLNPANLRPSFYVAPDTTPDPADQTASGIHSYYRMYHAMGDAVQPRQCGWLAALAQATGA*
</t>
  </si>
  <si>
    <t>C_220082</t>
  </si>
  <si>
    <t xml:space="preserve">MGDELNALVVELNALVHELDNVESQSSRIWDDFPELQAKAQLYDLSGLGESGLTKVQLCAVDCFLKNEGALVAALNNFLEDYPFGPYDHLSEASREVQKLRKKGKGERADRLKTLLQRFAVSRGAEDDAFEQLPALMELCVGKLPMQHASLADCAHDDWVVAPDCTHGQDVAMIAT*
</t>
  </si>
  <si>
    <t>C_220083</t>
  </si>
  <si>
    <t xml:space="preserve">MGMARPDRQLELLANILRIFSLEKLMVEHRNMAREIKNLDSDMQQLVYENYNKFITATDTIRTMKSSVDNMESEMQRLEQTASVVAEKSLSVSNKLQQRRESMEQLYKVQRLLRKLQTVFELPRKMRAALEEDALDTAVGLYAEAQPLLHKYGNRGTFKVIALESDFVAQEISQLLKKRLTERKDDAEQCVLLLRKLGEPDDTLQDKYLSGRVARIKRVLAEAAVVADAMAAAASGQQQVPLPNKAQVAAPEAWNWTAAGPPPLRAFVRSLDEKFISGVQETVVNVIRFFLPEGSEDSPEAAAAKRKPLVALSRELFTEYFGIIRRVVTDAAKAGVLRGSLLREARAEAAAAAGGKGGPGGAAAVLSVNSPSLQQLGSDWGAEPIAQALSTVSTDVGLLATHLPELGLKERAAEVVQAAVQQHVTLSFAALKQRVIDAAVCVRTALQGAPGGGAAQGGAEAGAGSGGGGGSGAGGGGGGGGEARGGVLRAGSEYLVELLQRGLAALLQGLRGYESAGGPRLLASWRDAWVELVQGGLQGFFVGLLTASLELAALRYDGGDLMREALKAGSGTAATAGPDLMGPPPGAAAGGQELLVKPALVLLLAKLCKFLEQVMVPWVMETIAASFASSGGPGGGPGGSVDMPPAFVPGEVARRLSAASSAMVLAYVEMHGRQLSVMVRRSTGSVSWLTCKEPRGPRPVCSLLLERLAKLQAEAAALLEEGDGVASMLGGGGGGPGRKSDEHHRGAGDGRGMYGGAGAFGGGDTAAVERNVAKLFREKVHMTGSVALTCPAILAAVAAVALKSLLESIRLETLGRAGLQQLQLDVAFLRPQLRRCLLRGGGGKGDGTAVVEQLLEDVVLSGTERCVEPALLEAAVVERILASASSAEDR*
</t>
  </si>
  <si>
    <t>C_220084</t>
  </si>
  <si>
    <t xml:space="preserve">MLPTRLQDYNEKVWIRAVDGWVFYPHTAVVSRVRYNAAGQQLTLAQATAQRGLAVRRQKFGEGAERAVFQATVVVVSGSSAYTVGPRLVAKQPRFLEQLTGAMRFQQETFCRVQAEAEALAQKFNRQPAVREAAWQQVAFLQVVVWRVLDTEGVRGTGSRVVDMLVEELEGQLIKWNNNNGGVARSMGGITEGGGGSRAAPDPAMATGGTKPVYNLQGTWTEADGFTLTDPVIHHARGHKLNGATDEGLEGVRSFFRTHTCNALHLDSRAKMASMSAFMYQRRYVLGEAF*
</t>
  </si>
  <si>
    <t>C_220085</t>
  </si>
  <si>
    <t xml:space="preserve">PSGRYPTAVPAPRGDILLPSLPPGATSYCRPCPPGRHPTAAPAPRGDILLPSLPPGATSYCPTRRTPRPAHAADAPPTPPTPGPAGRPAGPPPTARRPTPPASEPRLPPVAPRPVRGAEPPGGCP
</t>
  </si>
  <si>
    <t>C_220086</t>
  </si>
  <si>
    <t xml:space="preserve">MGERVGAGSKATTAVAKAGDSKKQQAAAAPPYHGAAKGQSQEQEQEVAVAVAKPKPAMFENPVRYLKLLFSGAMSAVVSRSCVAPLERVKMDLLLKNGTGDAVTTAAQASHDMDRGWRWTTGRLGAGGVLRTEGIGGFWKGNALNVLRTAPFKAVNFFSFDMYHAALLGFSGIDGNMERFLAGACAGVTATLVCFPLDVVRTRLMAGAVAGPRYGAGPFTTLAGILKHEGAPALYSGCLPAVIGMAPAGAVFYGVYDLLKARHLAALVAEREAGAVSGAGAAHRLGQGQGLAAPNVPPQYTLLYGAMAGAASELIVYPLEVIRRKMQLQSMALAGMRAAAAAAGGSAGGGAAGAAAAGGGAAAGGGAASGGSLAAAAHMHHHHQQLHHHLHNATGAAGAGAGAAGGGSAAAAASSALRYGGGGHHLAGAAKRRLLAFSTSAAVANSPGLARVAAAIAAIVRADGLRGFYSGLLPNMLQVLPSAALSYYTYDTLKTVLGAR*
</t>
  </si>
  <si>
    <t>C_220087</t>
  </si>
  <si>
    <t xml:space="preserve">MAAMYRGGQDWRDGPRGGPRFNDGPRGGPYGGPGPRGPPPAASQPAAPALEIDREKTCPLLMRVFPKQGGHHKLEDFTDRAKLPDEIAIYTWMDADLRELSDLIKEANPAARARNARMSFAFVYPDRKGRNVMRQVGVVHATRPGEDDTKTLRSLNFQTGDYLDVSIY*
</t>
  </si>
  <si>
    <t>C_220088</t>
  </si>
  <si>
    <t xml:space="preserve">MQTTTFGVSAGLTDGKTDAGSVTEMWIPSDSDRDGPWASIDLGTPFAVSKVVLYVGSKNMRCVNTYTGYGSLNATYGGLAYLQNAVVRVGMLPVLWGDSLNKEFPDLRGLEGNRVCSVQLDAVPAGARVELSCNSPVVGRFVSIQQNTFTGNELLSLTEVEVYGQPAVQCSKGYVTSADGTSCVDEDECVTSAPCGRFPNQCVNLPGNYTCVCAPGWVYYSQPSGPICLAMGQVPYPNDEHQITSWGADFGPKGKMAFASSVYTMPKEAAFFNDGDGSAWAYGPQQAFDGASNGASWASAYVQWSGYTFQDSWRSAEDDRQPWLSVFLTRPYVVTHVKVYNVPGLMGEYLSNVEVRVGTVGVGSVNVTRWIGQNELCGTITAAADPGEVVTVVCKTPLVGRFVSIQKVAPTVRTASSSAAFNGTLSRTLVVAELEVYGYRAPQCPAGHTFDGVSACTPTKARPIRYLDIRSLELRPSGHVWFRTNDNVWTGNSREWTKNDRYDWVYNDPYSPVPVCGTAWNDVTAAAVCRGAGFSGGKARSVGAPNDQAFGRAIWYAVDNITCANATMPYGFCTRIPVDGSCTTWAGVSCNSDKLPAGPETWTEPPEPQCPKGFNRLPDGSCQDEDELLQLQLWSRLFLGGAGQRP*
</t>
  </si>
  <si>
    <t>C_220089</t>
  </si>
  <si>
    <t xml:space="preserve">MSAAGRRRLQQYTNTDADCTTQSTIGVGDSCESIAAVSGVEVADLLEWNREGICARRHRRLRPGGSTALTSQPAVTSTAAALSTTSPSSTSREHPPITYTLASAAAFTFIAPIATFTALAPATSIVPATRTSTCLQHY*
</t>
  </si>
  <si>
    <t>C_220090</t>
  </si>
  <si>
    <t xml:space="preserve">MRAQCGNAGSTPKFSSNGVCAGISWTCPWFQASGSMDVTYRVIRQAPDGTRSPGGSGTVTLRCASSSYRLPLLYVELSSPVVLSGLGADALVLQQRNASCGAASLTWVDVAAVTEAGPRSFLYFTPAPEAPSPPGDIDAMSRQFPTEYSILTTGIPDHRFPALVNASDRQPTRLLLLSASFPVLSGPDGSPLVAAALQGQGKVLVIGASSVLSDVGDSGWAWSSRRSFTLVNNALGWLAGFDRPLARGDAFRNVAFWSTGLTTSQASSIRNYLRDNGWDPKGTAALTTIQTRYATQALPTASGPLSLERLASFKVLIMTSAELLSSKFSADIRTYVQQGGSLLVLHTIQIKAFPSVRPGITFANVYSCNRLLGPMGLVITGATAEAVPTWRPAVPITASSVLGSAAGGGAGSTRLGPLYTYWLTSPALERIEEGLEEFSTVCPAGSHVVGFEGMAWSTRDARPWGATRGGMFTTEFKFQCSDGSLQDTGYATAPKKYKSSVVPLRFPGHQSYEMPHLVANPMFGVPNDEDNYVKPIQMMFRCRATGYWTSYTAGVGMVNVFRGEQANARFLGYGPGSLSRRSWYMDPEDPVPYRGSQHLQQIQDMVQLEDTPGAVECPEGQVVAGITGLRWVPPITDFSSADESDPYLYPRLTDITDHVTSTSTGWYTTRFFRPELSDDIRMNPGWCPASTWEGGVGSQQIA*
</t>
  </si>
  <si>
    <t>C_220091</t>
  </si>
  <si>
    <t xml:space="preserve">MCRLDGSQGRPSAAGAPAVLELNVDGTVVYVDRAVLQHQQQLQQSAVAAADAAAGSSSVSGGGGSCRLYEMLVERYDSLPRDSQGRPYLSYDPRVFQVLLSYLKERWLFGAAAAVCDWPRIIRSLGVGVGVGGSSRTASPSVPAATLATPNLPTSELLAQQQQSLARMQSLRQQFFLSGPGGSDLAGGGSGDSPGVMGPGLILGGTAAAGAQLQAPVPKGAADGTAVAQDPSESQQCDSSDGRSCLGTSASALPSSRKPLPLTPSAQLAQQQLQRQEEQGMAMAGKEASAAPAVAAAAADAVTMEAAFVSRYRVPNMYAVLAQKQMEEAAEEARAAAAAADGVHQAQGRAGGGGGL*
</t>
  </si>
  <si>
    <t>C_220092</t>
  </si>
  <si>
    <t xml:space="preserve">MHKLEFHAQPQCDINNGASVSATINGVPTRVGPAYDQPPDGPPGGTILRLTQLGLTAATANGARLCIKLTAGRNGTGCGTLEQMCVPPAGSPPGVCLQLSITAFPAPESFPPFRLPVSLCDSLLAQLNATITASGVTVLSPFVATACSPNTVRVCGVFFSGAEASEKLQPLVCGEFSSIEDDVVSALQPFVEIQAAVWRELVSGSSSSGTCAPFLSGYSVVVAVAGDNGEVTPDTDVSALLTSLPPSCLLATDSAGCSPEDTGGNFPKCHVYKVEWWADDTKRRAITGFGVRPGNVPASTPLRYASVSWGAVGEDTVKLTPLNWNNDQVDGGLVCLELDGAIAPTLGDFCISSTQSGGEATGSGTCWLNIFDTSKKCCPTYNAAQP*
</t>
  </si>
  <si>
    <t>C_220093</t>
  </si>
  <si>
    <t xml:space="preserve">MSLKMQRSASTVKRAGRSAMAVRCQAGRPSMPALAAAVATGVAASLLSANMAMAEFRLPPIDKTDPNRCDRGYVGNTIGQANAVSDKILDMRLCSYAGKDLHGRVLAGALLADADLSNTNLQEAVLTKAYAVKANFEGADMTNAVVDRVDFTNANLKRVKFINTVVTGASFAGADLEGSVWEDALIGSQDVGKLCENPTLTGESRAQVGCRAVRK*
</t>
  </si>
  <si>
    <t>C_220094</t>
  </si>
  <si>
    <t xml:space="preserve">MTEFQAMHLVLLPLLNALVYLHGRGIVHRDIKPENLLFTPEWQLKLCDFGVSICLHEERAVTKAGSQEYMAPEVNVCPLKRGPEDNKDNQQLAYTPAVDVWSLGALMYELLVGFTPFPGGPPAHPTVGDPAQPLKFPASVSAPARACIQSCLQLHPGDRPTVHELLRHEWVVTSLAEAAAADEAGLLD*
</t>
  </si>
  <si>
    <t>C_220095</t>
  </si>
  <si>
    <t xml:space="preserve">MLRWDQTRCLRPKACCSYPRLPPKSCYSRLHSSSSCSYSQMRKGWAAPSRHRCRRTCSCGAWGGSRWCASCTRDTPAACSGRPVCVREPRWPSKPTTRQVSTPSCDTRCYESWTSTRA*
</t>
  </si>
  <si>
    <t xml:space="preserve">MAEDEGMTAAAPSSSVKDIRFDYIRDRVCSCLKVPDSAYDKLVSGDGRTSLVQFMEEAHTKRLLIMLDGKDLSATVKPPPKFKKKTVYFLKLQETKLDNDNIKKLVIHGEISENPLETLAAISQDVFMPVLTAPANQQGWPDVVAKEVTENLHKFVSNVFVTIGQMKGQTLLPLPPQNTVPTLQPEQSMHSLKDQDKIHILESAIVTWTKQIKNVLKADPDAPLKEPGAYPGPLTELNFWSERAANLNSIHEQLTSEKTQKVVKVLELAKSTYYPAFQRLFREVEAAQQEANDNVKFLKPLRKYLDKLNMMDDFPMLVDLFKPIMHTLMLIWKHSKSYNSSTRFVTLMQEICNDLIMQACKYVPGSDLIQMEPSEAVDKLRMTLRVLGTFKNYYFEYRALSMQDTPENPWKFQNNSLFARLDSFLERCHDMMDLMSTCMQFNRLERVEIGGTKGKVLTNGVKAIHQDFTSAVEKFQQVTYDVMDVDAKQFDEDFFGFRVVIKELERRLAAIIIQAFDDCTTIGTTFKLLDSFEGLLDREVIAHDLEKKHTDLLHSYARDLKDVADLFHQYKDRPIVAKNSAPYSGAAYWVRGLMERIKDPMDRLLTMNKMVLESELFREIQRTYDHLWEEMTEYRTRAVDAWCAQVAATSDEKLNLPLLSLIEETADGIRVLGVNFDPALVRLLRETKYFLLLETSTQDKNADRNAEKAAEGGEVEVVKKAPKLSVPDSAKDLFASADTFRQQISALDLICSIYNKVQRTILAVEKPLVQQKLDAVEQALNRGLAELNWKCAEIDTYIKECMELVKDVDLVLNTIKDNVKATQGILAMWEKNLMFERKDGKTYTFDELNDAFNQLIQQRHSEIRDAGKEITKLLSSSNRVLKVSKGAASWRAYVDYFSNIVIDGFSAAIISTVRYLLSQIDPDILAKTESSPLLEIQVELVAPDIVWKPDLGEGGAKPGLRDMIKKWLQSFLEIGQLMKRLDVGEGNYAKELEEDFEVYDALNQVMMVTLANESRCEDFKNQFAKFDYLWKQDLQATLQQFITDNGVTLPDGTRDDPPLAKFEEQIVKYKNVASEIASFKDTMTMGYVKVNAKPLRQALSTWASKWVYLFTHYLQEKVVNSITELYTFMDTSNSTLDLKVMGEGVEEEPEYHPDQDPEEAAAKKAAEEEEKRKALYAIMACMRDIRRRTERGTDTMFEPLKETVTALHTFGIQLSDTVLHQLDNAEFNWRTLKKKMLNRREQLAPLQQAEAVEIRRKSDAFNERVEDFRTFFQRKAPFAVSGGELKLEQVKPAYKLLDEFRSGSLEGYPSVLGIIAESKQLQEAQDLFELYQPGYLQLQRCSEELGHLKSLWDTVGTVMFTFRDWYKTPWDKIDVDFLVEETKKLSKDIKMLNKAVRNYDVYRMLEEAIKAVLTSLPLVQDLHHPAMRERHWKLLMQTTGKHFVMDDKFCLGDLLALELHNYVDACSEIVDRAQKELNIEKQLKKIEDTWAGLSLAFSTYQDSDVMALLVDDAVNEALEADNLQLQNLSGQKYVQSNPMFLETVSKWQNNMGRVSAVLETWQNVQKKWQNLESIFIGSADIRVQLPEDSKRFDAVNADFQELMRTAPDITNVVEACTLDGRQERLENMQSMLEQCEKALQEYLETKRVAFPRFYFVSPADLLDILSKGSNPQLILRHLQKCFDNIDNLSFRKDERGDPTKIATHMHSKEGEVVEFVEDCSCDGPVEVWLQNVVDSMKLALQVEFRKAIPTYDELPRTKWIYVYSAQNTVVVSRTFFTQEINEAFDDLEEGNEEALKVELDRQVQQLADLIDEINKEQTSLDRKKLITLCTIDVHSRDLVQKLIDERVEDQMCFQWQSQLRYIQSEKTKTCQVNICDAEIAYSYEYIGNCGCLCITPLTDRCFITLTQAQRLVLGGAPAGPAGTGKTETTKDLARALGIQCYVFNCSDQMDYKAMGHTYKGLAQTGAWGCFDEFNRIPVAVLSVCSTQYKTVLDAIRAKKERFTFEDADISLKSTVMAFITMNPGYPGRAELPESLKALFRPVSMVVPDLALICEIMLMAEGFQMSKILSRKFVILYKLCEDLLSKSRHYDWKLRAIKTTLYVAGGMKRAAPELSEDKVLLRALRDFNLGKLTADDTSIFMGLLNDLFPKTLELVPRALDKAFDEAAHKAATELGYQPDDQFLLKISQLRELFVVRWSVFLLGAAGCGKTAVWRTLLRAQNSSGEKTIYQAVNPKAVTRNELYGYLHPATREWKEGLMSVTFRNMANNKTNKHQWIVLDGDIDAEWIESMNTVMDDNKMLTLASNERIPLTPSMRLLLEINHMVHCSPATVSRGGVIFINADDVGWQPVVASWIDKLEAAEYRPLLTALFTKYVDPCLEHCRRNFKTVVPLPAVNQAMTICKILEGILPKETVRGAPPPDKKLLHYHFVFACVWAFGGCMLVDKVTDYRTQFSKWWVSEWKDVQFPEKGLVYDYYVDEQNCIMVPWEDRVTKFQYIPGDFTSLFVPTVETTRLTYFLDSLVSNKHYAMFVGNTGTGKSAIMVNKLRNMDTETMSFYTINMNSLSEAPALQVILEQPLEKKSGVRYGPPGSRRMVYFVDDMNMPLVDKYDTQSSIELLRQMVDYHGWYDKVKIQLKEIINCQMAACMNPTAGSFNITPRMQRHFVTFAVQMPNAEITRAMYYQIIDGHFSSFDVDVAKMSNKLVDATCELHRNVMHNFLPSAVKFHYQFNLRDLSNITQGLTRAIKEYYREPVKVARLWVHECERVFRDRMINEADMAKFDEFRVAVTKKFFDDCGGMVAIEERPLIYASHASMTYTPEDVPVYNALSSYDVLRKTLEDKLREYNESNAVMDLVLFQQAMEHVTRIARIIDLPRGNAMLVGVGGSGKQSLARLASYICGYEVYQISVSSTYGINDFKENLLGLYRKAGTKGTPITFLMTDNQIVKEGFLVYINDLLSTGYIADLFTPEDKEAFTNAVRNEVKAAGILDSAENCWDFFIDKVRKFLHIVLCFSPVGDKFRIRARQFPALVNCTMFDWFHGWPGEALVSVAQRFLVDVPNMEEVVRENIAYHMAYAHQCVSEASERFKEAFRRYNYTTPKSYLELISLYKMLLQLKRDDLRRSKERLENGIDKIAQAAAQVTDLQRVLKEEQIVVDEKKAQTDELIVSIGKEKAIVDQAVEAGREDEEAATALQTEVSAFQAECERDLLEAEPIIAQAEAALNSLNKKELSELKSFGSPAAEIVQVAAACLVLTCGGKIPKDRDWNAGKKMMADVNSFLSSLMNFDKDNVPVVCVEVVEKDYISNPGFTPDNIKGKSAACAGLCSWVINICKYFRIYQVVAPKRAALAEANKKLDTANKKLKVIRDEVKRLQDRVALLEQSLMKATEDKNAAIAQADRTARKAQMAERLINGLSGENTRWGAEIKRLESLEGRLVGDVLIASAFVSYAGPFNMQFRKSLVDEKWLPDIIERQIPMTQGIRPLDLLTDDATKAKWANEGLPTDPLSVENGAIMSNASRWALMIDPQLQGIKWIINKETNNGLVIIQQSQPKYIDQVINCIENGWPLLIENLPVDIDAVLDPVIGKMTIKKGRNIIMKIGDAEVQYDSRFRLYLQTKLSNPHFKPEVAAQTTLVNFCVTEKGLEDQLLALVVDHERPDLQEQAAGLVRSLNEYNITLVELENNLLFNLANATGNILENIELIEGLEETKRTAVEIEEKVKLAKQTEIQIAKAREVYRPVATRGSLTYFLIDNLNALDRVYHYSMANFVFVLKKGMDMTPGGKDESKVPLAERLNQEVDLDKRVELLVETTCFVLIGYVAQGLFERHKLIVATQLCMQILRSRGELHYAKFEYLLRGPKVMGADNPLHDWVSDSVWGSVQALKELDDYQGLPEDLIGSSKRWREWMELERPEDEPLPGDWKRMQEFDKLLLFRALRPDRLTSAMGRFVTNMLGAKYVTSQPYDLERSYQDASPGTPIFVFLSPGVDVAGSVEALGKKLGFTLDNGKYASVSLGQGQEPIAMDRLSAAHKNGGWVLLQNIHLTIDWTTNQLDKKVDKLVEGAHPDFRLFLSAEPPPSLERGLPISLLQNSIKLTNEPPEGLKANLRRAWNNFNEEILESCAKQAEFRAIVFALCYFHAALLERKKFGVGNLPGARSGIGWNMNYPFNTGDLLCCGQTANNYLENNVKVPWEDLRYNFGEIMYGGHIVEDYDRRLAMCYLRKYVNEGLLDNMEFFPGFAMPPNTANHRQVLEFIDEVMPPETPLAFGLHPNAEIGFKLREAESFCNSLVQLQPRESSGEGGMSAEERAKLVLDEVVDKLPDIFDMEDVRSKINPDDPNMPFVMVAIQESERMNMLLAEMKRSLLELDLGLKGDLTMTEPMERLLKALATDAVPGSWRNLAYPSLRPLGSWLGNLLARHAQLVDWTAELSTPKAVWLSGLFNPQSFLTAVMQATARRNDWPLDKTVIITEVTKKQPDQIEANSRDGAFIHGLTLEGARWDDKIGALDDSKPKELFCPMPVILVRAVTQDKAEMKDVYKCPVYTTEARFREEVFEAQLKSKHTEIKWVLAGVCLFLDVV*
</t>
  </si>
  <si>
    <t>C_220097</t>
  </si>
  <si>
    <t xml:space="preserve">GSQSRAAVTWRFPGRAQTALESTGQLTPTLHRASNPCGITTGVTTSDPAGELPLKDQAGRRQKDPAACTTSTAT*
</t>
  </si>
  <si>
    <t>C_220098</t>
  </si>
  <si>
    <t xml:space="preserve">MMGMPQPPPFAQQPMTVNSSALQPPPFIPPPLAQSNEKPQPLYAAGMPAAIPPQFPAAPHAGGGGNPLYPMMMPMQPPPPPAAPHGGSPLYPQPAGPQYPQQPYQQPPHM*
</t>
  </si>
  <si>
    <t>C_220099</t>
  </si>
  <si>
    <t xml:space="preserve">MPDSIDGDCGSPPMAAPPRGEPAEPPTAISAAAEPEPLSRGGGITNAGARGAVCIPSPLRLGDRVALGDAVNWPDCCCQRLGDMPRDGDAPRPLAPVAASGGSSDGDATPDTTP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RHRHRHWVRRRPH*
</t>
  </si>
  <si>
    <t>C_220100</t>
  </si>
  <si>
    <t xml:space="preserve">MVLTCAAASTPLHMAAVRGNLGAARDILHHYALRSASTTGHWVADPRTRADAARQFPWQVASAYHPSKPKLSALLHPGRSVEAALLWLAEVEEEAAAERSRTAREAAQEQHIGGRRSIRRQRELQEEQHATVMQQVSRSTAAAAAAAAARSSAAASGGAEDSSVHGRVYAPLVLGGVGGIGPAPLAAIAAAALRSRLLHDLHRLENEELPQINLPHQVQVEEAVAAAEDAEEEDEDALCGVCFAEPKQVAPTGCGHGLCRGCAAALSRGLAAASGKDGRKPVLCPFCRRGVAGFTAYAAPAAAAAAPNEWSVRALAAQSSRVT*
</t>
  </si>
  <si>
    <t>C_220101</t>
  </si>
  <si>
    <t xml:space="preserve">MLSFLDSSPLEVVRAALAPYCRRAGLPLPDSPAEGVRLAAGMANCKGQTPLMYACYAGCPELVRLLLERGADPWAGDRCGQRTALHYAAMSGSAGCIAALMAHTPPHMLNRPLPRPGSTGASAGCRYVDARSLCGLTPLHYAAYFACDPPTTTIGANSRPGSVSGSAPVSTTATAADALAALRELLRHEPSLNAVSTSESYDMVLTCAAASTPLHMAAVRGNLGAARDILHHYALRSASTTGHWVADPRTRADAARQFPWQVASAYHPSKPKLSALLHPGRSVEAALLWLAEVEEEAAAERSRAAREAAQEQHIGGRRSIRRQRELQEEQHATVMQQSEESPQINLPHQVQVEEAVAAAEDAEEEDEDALCGVCFAEPKQVAPTSCGHGLCRGCAAALSRGLAAASGKDGRKPVLCPFCRRGVAGFTAYAAPTSSSRTERMVCPSPSGTIKPCDLA*
</t>
  </si>
  <si>
    <t>C_220102</t>
  </si>
  <si>
    <t xml:space="preserve">MNSPLLAVLRHSGAVDALLLLLSPPQPEPQLEPVPEPQLGPEAYAAGCSGEASAAHSNSKRNSNGPSSTSSNRSHWQLAGLAAWLVAHLCGGPAGQIALQADRGVVPLLVRLVRAARRRWEQVATQLEQQMHQQQQQQQQQQQQQQQRRKQQVQMRREQGRLKDGQHEAAAAEVEEVSESGVESGAEASCGSSIGQSEGDSRRSSTSTSTSCSSRSGSHQRQHQCQHQHQHQHQHQHQHQHQHQHQHQHQHQHQHQHQHQHQHQHQHQHQHQHQHQHQHQHQHQRQHQRQWLPYTCLQHLPSNSALCDIAAAAAAAAASATAGAGGDCSSASATATAAAAAAAELPYVLAALQYSLMALVNVTFDHSANQRAAAVAGALQELQPLLAALLRPGVLLPVQGEGGNENESEDGDQPLLQPDAWKGYGSGPEGQEEEEMGKAEHELQRSQQDLQLWPAAVRLCCQGVAKFGVWLLAHLSSSDPDLKVGAWAAITGPGFAFVPQLLVFLTMQRRARGSAAPACPAAAAGTAAGTAAGLLPAGACCPGLVVVQQYAAMCLVNLTCGVPATKAAVAAAVDWAGMGNLLTWLAAAAQEAAASEAAAAAAVAGGQGGGGSGSEGAGAGPSSTAAAGGAAAREAETIAAAAAAAALSGGHPQPLHAPPPATTTTTNTTTAAHGSGSSAPTAPASVATAAAAATAAATSDLRLYTTWLMQHLSLSPLAAAVMEPGCVVPPLVALMSAPDAHVRLRSAAALGALCSAAGSVAVPSQSQPQLTGSRDAPAAVAASGVTAAEAASPASNSANPAGAAPAIATAATATTAAAPSAVSHTLVSVGARHRAAFLAAGGVRQLVAAAARERDPHLLAYQMLALSSAVGEDDAAAVAEAVGAGALGVLEVLLASDAAACIVPAAETLQALANAVRCAAAASGASGATAGATAAAAAADVLPRSLLGRVVAVMLTHGDPRVRAALNEALGAVTALPGVRERYCAVFAETLRDLVSAAEVELRVIPVN*
</t>
  </si>
  <si>
    <t>C_220103</t>
  </si>
  <si>
    <t xml:space="preserve">MISLPQASSPHAGDDVVLKAYNLSGLSTFLRHQVLRELDIHARLSHTSIVHLIAAFKEGDILVMVQEYVRGGSLDRVRRKLGGRMTEFQAMHLVLLPLLNALVYLHGRGIVHRDIKPENLLFTPEWQLKLCDFGVSICLHEERAVTKTGSKEYMAPEVVVCPLKRGPEDNKDNAQMAYTPAVDVWSLGALMYEVLVGFTPFPGGPPPRNGGGPAAQLRFPSSVCEPARALVRSCLQLHPGDRPTVHELLRHEWVVTSLESVAQ*
</t>
  </si>
  <si>
    <t xml:space="preserve">MAPPRGPLRRYYTPYEVAMHNTPDDCWVSFLGGVYNLTDLIKANQGALAAPLIAAAGQDLTHWFDPTTKDPKRHICPATHIERFYTPMQGRFIHVPPPEPMCNWDTSFGLPWWRDAKKYQIGLLSARTRVIRVRNVLTDQEDQIEVPCEEKLVEIRERYLELNAHAKSYTWKALVRDPNGDTHVFQELDLNLTLEENGVPDETPVFEDHHVPTDYFIPVLHVYWNDDLTVA*
</t>
  </si>
  <si>
    <t>C_220105</t>
  </si>
  <si>
    <t xml:space="preserve">MYQNMSTTSVLGQECRNCLQQPNHASPSLKCVAAREPAPEPG*
</t>
  </si>
  <si>
    <t>C_220106</t>
  </si>
  <si>
    <t xml:space="preserve">MQAHLQSRPVALQQRARPAAQFPSHAGALGRSRRRQAVVVSARHKVDQNAKDDAYNRNMQREMGWSHLNPYEYHWDRGLYYHEIIPNLICGTQPRNAGEVDTLADNEGITHILNLQEDKDMHYWGVKIEDIRRACAKHSINHMRRPAKDFDKGSLRKAIPGAVHTLAGAMAGGGRVYVHCTAGLGRAPGVCIAYLYWFTDMQLDEAYSHLTTIRPCGPKRDAIRGATYDVLVGSGVPHNAHNSNGHHGHHGGHGGHGGPQVAHAPPLPFESLPEQAYATLSEDDRFALQYRVLKGLC*
</t>
  </si>
  <si>
    <t>C_220107</t>
  </si>
  <si>
    <t xml:space="preserve">MNTGEEAEMHRRQMRQQVLESETEEEETEESEALAAAETAAAKQGEAKAEREEVVSAGGEKTAAAAAPEAAAAAAAEGGEMATAAPAVAETVAVAPAAKKPQTVVVTEVEEMEVEQIIEPLTFQSAARNTQSFLTTTLPGKLVLGAVAAALLGSIGLAVYRTYEKANTARAKRMRQTGLGLTDGDAGEALRERSARVYDKYGTLMLNTEGLTLSGAQRKATCMALFRKIFGATREDMDRLRIKNLYEAELDLEGMVMDTADEADEVAPGSAAPGGKQQQEGKGSDGAGDAKKQ*
</t>
  </si>
  <si>
    <t>C_220108</t>
  </si>
  <si>
    <t xml:space="preserve">MSVNYLLPPVIFYAGLSVERRLFFSNLPSILSYLLATSTCLGVAAGAGVAALLRSRIATQGAHHEVALVGLLSYLAYLGAEVLGLSSILTLFCCGAAVSHFALRGTPAAAAAEASRHGSSNHLLALAGDGSSTDNGGGGGTAAAAAGSPAGGPRTEHGRVEDVSLRGGIASAPSGSKPAVAGTAGASAGGVAVAGQGSSGSGDLDPLPSIDSDWMRSRNSHGGGGVAAAAASGGHDANHHNHHHDGSDGGADGERSRLLQALAAPAQRLAARAFGGAVVVGGGGGVTNSCMSHSGAAATLAAFHSLAYVSEGLIFIYVGMDSLDPLRWAVLREALFDPWVDATWHLQRLQATLDRSYRRLVDVSVGGGGGFGSSSGGGFHIGGFHIGGYGSARTHEQEQEQAGKQGAAAAAGAAGSSSRLTPPPSPPQSAIRGRGGTTTIPMDMLGGGGGGAAGGGGAAGAAAGAPSGSAAAASLLQPRASRPTPSGSDGAAGGGGGGAGLSANGSGGVRLVGGGGSGSREERAGSSGRQQGDGAGGSIGISTSIARAGAAAAAAAIGGAGGGGGSDGAVGPRLRAASALGQSSSTVTVARRAVGPGGGGGGGGGGLPRGASSPGEGASSDAERGDV*
</t>
  </si>
  <si>
    <t>C_220109</t>
  </si>
  <si>
    <t xml:space="preserve">MVEGGGGGGGAPEHQQLPLPPLQPSELRLCGLTFHPALAPAVTAAMAHWQAVALGGCPLSAADPTTRQLRIVGLPSPPPACFGPHRLKRNILLSKLAHLLGLAGEAGRSDAPLPAGRLELLHVRPRGSSCSRRPASEAVGPGLGPGLGQGLGLEAAAAIKHSAVLGVLGGYVLPTDEAASMALNGFRQLPPASQAATAPPPGAVXTAAAPAVAPAPGDTAVTAGGSSGSSWALCTLGGYGNLGALIADPRRQPRAWVEGNDVEDVGGAAAGRANVTVVPVCVRGLVLPVLVALRDVAPGEPLLRDRGAAWWQALGPAWEPQPPLQEQPQEQPHVQPQPQEQPQVHPQEQEPRMLLPELVPLPAVPVGQLPSRRLLRSGQQQSAGYHDAHGGDWRDRGAAAAAAAAAAPPPQQGSCAVAATAELAAAGSYEQLPPPPPPPGPPPASPPRCRSPVGPSREAAGRAARLSSSSSSARRDGSTTAVAAEPLLQQPHQQLPQQQQQQQPGAAACAGLGLGRENSTSSGGAAAPARSSPPVAPTYMLTAADAAPADVWMPLPHAASGDGGPQHQQHQQVLLSMVTRVLLLDWFRDLAGPAPTVRMELHTEAGAEAETGREERTVQTCMLNLPGYTRCTLRLTAEVIDLCDSD*
</t>
  </si>
  <si>
    <t>C_220110</t>
  </si>
  <si>
    <t xml:space="preserve">MRVTVYVEVAAAAGGAEDGVRGGGGGGGGGAGDVGVAGDSSSATPVGGATGRDAGGSGSGNGSGGGGAAVAAAVPAAAAAAPGGVQLRPYHVGLHMDCRQGRGVKPRPRLYRLEPLSREMGWQGVNGDGQRLPSALKCLATKRRRQAECLARQLGLPSTHVAMQLPHAALAADGREDVPVTAYTAAAAQWLRGAHLLPVQWLEEEEEEEQAEGRGAEEEDEEEKGREVEAVAAAAIAGGDEVMGAGGGSSRISGLGRSGGAAAAGGGDTGGGGGGAAGACRVIAVCVMLKRQRQPQQQVEGEEEEVVAEEGXXXXXXXXXXXXXXXXXXXXXXXXXXXXXXXXXXXXXXXXXXXXXXXXXXXXXXXHQHTAEVPVPTAPRAAAPIAAAGDGGVRVAPSEADEAAVAAVRCQQRQRQQPHAATETARPPQPQQLQPQQQQLHPQQQHPQQQHPQQPQHRLLLGVKRSAAEANLAVRAARGLEAASPGAAAFKSAAAAAATGPAPG*
</t>
  </si>
  <si>
    <t>C_220111</t>
  </si>
  <si>
    <t xml:space="preserve">MTAAGEVLSHARAAHSSRLASMAQTARVVHAHMREQHQRASATRLQFGDARATSTLSALTEVTSVLDEEAAAAAVAGARREGGGWGSGQTSADAVAGHDGGDQAEGAGSDGMGSADIEEPGFPADPWSGEDAEVDALSAACSPSAAAPVAESAPVPVGSSGTTGGGGGGGGIGDGAGGDGHDAGGGAGSHVVSSSWWGAGGGGGGGGGGGGGGGGGGSALEPTPTPAVASGGRTAGVARRRMSSCVPGSDAAQFLNTPWAWSAGGGVSSGASGSGGAPGADRAAGGAPPSPLRKPGGRRVGGTAGSADTAHETEGFGGDGMSQAGGSRLPRLRRRSALAVMDTSFLAHLLPAAAAAVDDDRDTGPQQDVGYGWGAAAGASPPPAGGGAVAAAAAEAAALPAPTSGRRYTPPMRLLTNPPSTWQQAEQQPQLQEQQAAWQPQLPQQQQQQVANLAARAWATAAATGDMPAIEAQQLAQLKVAATDISGPAAATPATAAAAAAQAAAADAPALSPAPASKHRFRAPPPRTLSLSLLLPVGAPDAAGAAGSSAPGPSSGAAGSSPGAAAGSSAGRAAAAGDVGRLLLLAPESPSAAAPAATAPHSPLARRRLLAPSSSSGLPAVPPPPMQQQQQQQQQPVRTLWNSSSGRSTNAAAVAVQGSSSSFTDGMGPGGSARRTLMSPLSSPALVPGGAGAAGAYGGNGGGGGDKSIGPGAYTSPLGSRSFVPAARLSGNSATAGSSGPAGQPGGGMQSSPLFTAPAPPSPSSRSGPLLRPSAASDRAASAAAALEAMLAQQQETAAAALMAADVAPEAAGAQMRSRYSRTP*
</t>
  </si>
  <si>
    <t>C_220112</t>
  </si>
  <si>
    <t xml:space="preserve">MRCTSRSAPVCASKRAVAMAACEWLRMMEGAFSLARRNTQVGTSLTSPRYFCTNSEPTTRMKAAVVWCATALASMVLPVPGGPASTPRGGSMPICLYRSACTSGSSTASRISCFCMS
</t>
  </si>
  <si>
    <t>C_220113</t>
  </si>
  <si>
    <t xml:space="preserve">MADEGPSTSGDVRFTVPTRLKLIVTEGPCEGQIFDAAEMDACFLTLGRTKKTKIHLKDDSISEKHAEFAWTGSHWTVTDTCSSNGTRVNGAKLKPNEPHVLKAGEHVALGDETIMTVELSQQSLANVSLEWLMRAHFESSCQGLEAGGADKAREMVRRCHEALDSLMDPAAAVAPAAAATAGGK*
</t>
  </si>
  <si>
    <t>C_220114</t>
  </si>
  <si>
    <t xml:space="preserve">MAFYSPGAGAKVTSSIGAAGLPVSPVWRRPCSTPASSSASSCTYSTPAAPTTYADTWGVQQVYQGDIKNGKAPIAKVPIGPTANNPNGVHLAVQMNVNGGFCDADVPYNNWPEPTAAV*
</t>
  </si>
  <si>
    <t>C_220115</t>
  </si>
  <si>
    <t xml:space="preserve">MPLAITGSPPYLAFTRPACHTCEHIYDPTTDRPDDDGVIPACPVPDSCPADAVMTAVGIPDLARSKCKPNTSCLQKPPESHYSTFPLATFPRPPPTCCTPWATTPSDELTKYALYPTTDGSNLRGFLIKGAFNTFKWFKPIKLPLRDYSTLTADPLTPYSGLSGTTSELMHAVLAL*
</t>
  </si>
  <si>
    <t>C_220116</t>
  </si>
  <si>
    <t xml:space="preserve">MRLIVDSIRLGGGVWPYPGKAAVVFTRSPSRPLQGPSTAETAPLTQPPSGNTSACSGKPPAHAAAAGGADAAGGREQQAAGAAPPAVAGSGAEPLRPAPGAAVQQGASGGGAAGSASVQALSLANVWPSSRDPVESPNGNTLSPCGGYFRIAPNQDGSRPAEHHRHLLLLRTQD*
</t>
  </si>
  <si>
    <t>C_220117</t>
  </si>
  <si>
    <t xml:space="preserve">MDEEPPFNLALNVYKGPASIPHASAEVFGAFFLATNTALLAHMFPGKLFGSELHVRKWDPDYLASCCNEQGMRREALSGKKPNLWLLGGGPRLVNDSWERMWWNNLHWKRWKVPRTGPAFPQDMYWQ*
</t>
  </si>
  <si>
    <t>C_220118</t>
  </si>
  <si>
    <t xml:space="preserve">MATVPGASPPPGRMSMPGGFPPPPFVLPNAARMPPAYHESYRSLLPPSGAMAGTIAASAGGSSACGGASSCSGAALPRGSVLVGAAAGGLVLASPRSLRRQLTPEQRSNTHAGMFAGSGIAGAGGTSRCSDRGLGSLLGAAAEAAVMSYREQKAAAVAAAAAAATSSMPGSPMVLGGPGSGGVTLGLLGTSPGSARSSYLGSVGGAAHAALLARGGSARHLPTTTVTGGGNGGSALVGAGTCNGVAGGYDRGGTASGTASPSPSPLRLGGSTRGGGAGRQPGRSGVGLSLLRRGGSGRDVSGSSPGDSPVVGAQGGGASSRLGAGAGPSFFLRRGGSGRDMTGSVAASSAAGSASVSASGGAVPAAEDGAALGGGVANGLIKLWSRLSSLKRAEPSGPASASYHRHPPSGLQSPAQLHSATAGAATAAASVDGDYHYAAEARGACGAEGFEAGDGDDGDPDEDTLGLLGPFADRATGGIGAGIGGGDVFAGGANGIGGAALPDILMLSAGGTEGGGGGGGGGVSLSGLLPPAGDLAAASTAASAAGARRTTPGGGGGSRSHMSASLALLDEQPEGGPGPGTLSGAGALATLDGGSTMDGGGGVTAYRQMPRPSDPSSSRQRPSRRSPSSSRLGCVSVANGGAAAVSGAAGGLLVGAAGPFISMLDDRPTGASMDEAIWAAASPRASASATGGLTSTAATLLANETAFAAAAAAAAVASGSGPAGAPPPPLSLAAVAEAEAEARAEVLLTSPSSDRRSPAWMVKRISQAKQDRMVGEVSAWLREALHFNRGGVGGGGSGVHSSTAPAGHLPSGSPAGGGIAARLTHYPYHRASENLPPASPAGSGFGTPPRAVDVLGAYRRGTSCYGVGGGAYGSSYGSSYGLAAGSVGYGSWQVDARVDLE*
</t>
  </si>
  <si>
    <t>C_220119</t>
  </si>
  <si>
    <t xml:space="preserve">MKAAATTMTAMVVPGDYLLESARRRALAAALQPHHSVPMPGALNRALLAPTKKRFWALVKDKVAAVAANAAAVATPGRRPPPSPRLSAAGGSAAAASGTGAAASSAAVGGGGGGGELRRTPTSTSRRRPALALRIVTSASPGDHSSALLLPPVPPAPGPTGPAAAAAAYSPGRLSPAAAGGSPATAAAASPAAGGPLSVSMYTGTPRAAAAGAAVPLPSPLTLAAAAAAAAAALGQPPLAAFGRQASDRSQQQQQQQQQQLLPQWVGLPARAPTNPTTPAVAAGVGVSSSSSSPRPRGGPSEPGFTAASPTFGSSSSAAAAGFLDPSSTLVAWAPSAMDPRVMPYLDSDLRRRLLGFPELPETASPSPRSGMGAAGAQQVVDESVAAALAAAAGWGPRLLLYRGLLHPDLPGLVVLGHEQQQQQQQQQQEQQQQELPPPDLRVSGNGAASAANADTAAAGTGAAAEATQPAAVAAVTPDSLAQTMLSSSPHGPSPLRPANSAVPLARYSGSPSHTPPRRSSAAGSFGRVSGSGLLPGYLHVNGDGEGMRFRRSGSGVAAAVAAAAAAAATASVVAAAATAVAETADSQFSRQSLSWYEQEAELEAAERRERDAEKASAAAAAAGATGGAAATLDASPEAAASMAGARPYGGSSGSGWGGDGSRLGFVVITPAAAAAGPPPAVASAPSPSVLLGGLLAAGGPAALGTGGGNGSAGAAGAVGGGSTASGNDSSGRAAASGLLCVPSPPCGGVAQLAAALDAAAAAAAAAAAGSSGGGGSAPAGGGAGCGGTGGISVVGLSSSLGFGLGAAGGFTKTASGRLPGAGAPTLPCVLEAAEPSGGSGTVSSFEAAAAAALVTQWQRAADGGGAGSAAGDRRGVGDAFPFPDVSLRQHRDAGAADPAGFGATRATTGGLAGSPSAPAAAAAAAAAAAASSSGAASSPSSPAAAAAMVPALRGLAAAAPRRAGLP*
</t>
  </si>
  <si>
    <t>C_220120</t>
  </si>
  <si>
    <t xml:space="preserve">MPRTPLCLVFLIETVSFIASLLTHFPKLREAGQVVLAVLVQQVRAEAHPRGAVLWRQGEAPASAFLLLGGAVALSDAGKKRRSSSSGAPAEHQHNRWGGAGADDPAAATHGQLLQRCSPGDVFGDEALLAGIRRPCRAVVESEVAVVAEVPRELFNATIGPAVRAVYGQKVEFLTSLPVFGKMPRRVVERLAPAFFPVELQPRYRAQALRELVSEQLEPGAAGTSSSSTAGAALVIAPAATAYAATAGAGAASSRTPASRPGSPAVHFAAGQAAAAAAAAAGTHGHPATAAAGLALAAASPSRQYAVVSPAPPPSPQPRAADPAVEGASAAAPGDTGVHGAEAGGAGGDGTEGNQGTDSDAAAGDGGMREGDDIDAPPAVLDLDSGKVVPNAWGAVSAVAWAWARVPLAAQQQQAAAVAAGDLAAAAAAARRLEAALLDLGVVSSTAAEGGASERQTGTHGGSHGDSAAAAAQRRTPPPSPGGTSSSPPRSPQHRGRGTGAMAVSVSGAEHQPCQEQQQQPQQLVLSTGGGLRLQAVGAPAGVLSVVPAAAFPAAAVAGAATPVSALGSPGGGYTGVSSGGPASPSPSHQQQHLLPPRQQQRLQSASNAAAAGSTHSGAGAGAGGGAGAPPPPNSLAACLASPPPLPTLHIQQGGLSWGVAPVASMSMTTSASAHTAAPAGGRSSGAGGVRTSVSVSGETGAQAGAGVGGGGLGGSSASHKAVLGSPGWWAESAAAAGAAAAAANAGGSVATAASPRSQQPAGASSSSSGAAAKPYAPKSASATALATLVASSGGGGGGARKSLPASVKDPPVILKGGLMFRPTVAAGRNGGTSNASALVASGAVGNGTAGAAVARLLQHQQHQRQQQRQR*
</t>
  </si>
  <si>
    <t>C_220121</t>
  </si>
  <si>
    <t xml:space="preserve">MTVIHSRHDGGSSSGAKPEGTGTRAERAAAMADGGQSSSADSQQLQAPAPLSVEVMLSVALQVARGLAHLHERSIVHADVGSANVLLQTTDSGASRGCMGQGASAVGGARAGTYLAAPGMLAGPGEVRALPHHAGAHSNLGGSALSEAGPSDPYTYGYVAKVCDFGLSGRLDVDAGATHISGPARRSSAYSAPELVRCGRAGPASDVYALAVVLWELAWGAPLPALLVRPEGAGVREWLSRQDLVDPTAAEALPASLLPWPAHAPSGYVSLAGECLAAAPAGRPLMRVVCVRLREMLLMMVQ*
</t>
  </si>
  <si>
    <t>C_220122</t>
  </si>
  <si>
    <t xml:space="preserve">MLQSIASPRTRIASRSRQRRRTXXXXXXXXXXXXXXXXXXXXXXXXXXXXXXXXXXXXXXXXXXXXXXXXXXXXXXXXXXXXXXXXXXXXXXXXXXXXXXXXXXXXXXXXXXXXXXATAPYPLPPASFLALSAIRLLPATASSGNASSSGNVTSPSPSGPRLSLRDVLITTPSCVALSLHQDFACRASPSPNFTVTANSLLVHRFTTPTADLTNVSLRCSGPAMPFSCLAVSVSSGAQLLGAISELQDAIQSGLQQTFTPVPAFIHVATSFSLVPPAEGPGSSNGSSSPRVLQPVEVVIPRLVIGGSSINSSSNSTGNSSSSLPAAVLQPPDALPELDLAGSVGLLVLRAGAGVVLQDLVLRRPPLGPDDVLPRSLLRLPLWTFDFNRNMLGWSKGTLLQLARGVVVKDVPRSELAMYLLDDAVTDGTDLDAVNAALPPALRPWRLAVNNGVFFNKQINPVPGTPGDVWVEWFSSKSSITTLSRVLLQPETWLCPGGSSSDSSDGGGNGSSINATATTAAAWAAAASPDEGCLGREPLWAVVPAGLSIGTDTATAHTAVHSSSGTRADGATQGMPPALANFTSCLWSVEFDRLTAWHQLTAGGSSNSSSSSSSSAAGSLRPAGLPYVFLESVVLLLPAAELQLLAALWSSPDRAAVSGAAAAVGAGFAEHLAAALAASSAPLPQLPGAPPSLAFERFVWCGLEGRNVTLTSAVDPAWGIKPGSLALPPLAAQLPQRLLGLLPGGAGGSGSGVVSAGVPPPPAATPPPIDMPTSPAADASGCGSDGTANASYCIGGAGDRDHGGSTQTGSSSKSSSSVEVNVTVPAAAAAAALAALVGAVVVLLLWRRRSHLRDAPPPSAADNACLKPPKAQKSCSSSQDALSEESSQHGSHASGDSNWSRSG*
</t>
  </si>
  <si>
    <t>C_220123</t>
  </si>
  <si>
    <t xml:space="preserve">MASLRAARTTCRGNSLHRPCSHDARPTIQSTAAMVLGRARWQLCGGSGRTAVASRPPVAAAGAASGPGVSSPDAAVGAPAAGLPAPRTGRSVWYGPDLASRQQEWTLELSEADVAEVEAAVAQVLAQEEAAGRDPTRRLAQLTPEDFPLPSLAPRLQALREELLRGRGFALLRRLPVERYSRMQTRERQTFHTDSCDVVGLLCLREAARGGDSLLVSADTLFNEMRRRYGSLEVGNRGGIIVPGTQLQVPLQPAQSAAQ*
</t>
  </si>
  <si>
    <t>C_220124</t>
  </si>
  <si>
    <t xml:space="preserve">MQLTTALAAPESAWAAPADPLRRALSGVLHVELGLAQLAYGYPEGGRQYLGRAGALLGLQPQLGGALGTRTVHQVEAKAQLVVVANQSQRAAPPSSSAGADGGAGASAGGQEAAELCADVPLSQIAGLSDGSGPQAGGNRELEGLADESDVFAAPRLVAADGAA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VRGLAGGAFKSDPAKFAEYAAASEALCQAYLDSYRAAVEKEKKEKEEQEEEEGGAAAKPATQETFADHPATPRLQALCDEITALEDAAIAAARAAREQQ*
</t>
  </si>
  <si>
    <t>C_220125</t>
  </si>
  <si>
    <t xml:space="preserve">MGAGASTRRPPPEPTPADVAALDQPFDRDSGDRCFYCLPYDDEMKKRSSLVLLEVGCLGFRLLRPHSDDCLYAFPWGQIHSWAHTDNRFSFRYFDDGKKSVVQYTLFLRDLPQLLEHIQSVIDTILTDRKSLAIPPERFTELLVEMQPYLPEDLSLCTFHIDTRLHRLFN*
</t>
  </si>
  <si>
    <t>C_220126</t>
  </si>
  <si>
    <t xml:space="preserve">MPPPSPPPLLPPASPLTASTSCIPSTTTATCASTSTTTTSQGVHCLITGGCGYVGLHLAWALAAEGHHVTLFDVAPPQPAALTAAAAKPPPCSSPPCSSGSCSRSSRMGSSGGGGGGGGADEDGSSARCCYCRRLSLLHSAAAAATAAAFNNDTGAHSPAPPQAQPQPQPQLLLPPRCRLFQGDLRRPADVLAACRGEEPPAPATPPTAAAPATAAAATAASAPAATAAAVHSIFHVASYGMSGAESLRADLIRQVAGVNVDGTRNLIAAAAAAGCRRLVAVSTYNAVWRRQRVSGGCEEDEEGEQQQRERAEREQQQQQQEEQQVENVGGGGGGTIRPPSASWAPAPPLRLLDCYSATKAEAERLVLRANGTPLLQPQLQPQLQPPPQSPPQQLQRQTSAATAEEAAECPAGAGAGCAHGSSSGSSCGSGPCGLPNGSSSGADLSGLCGISSSGASSPQPADSQKPLPPLSPLLSPPPPPPPPVLLTTAVRPPAIYGPGEVRHTPRILELAARGWLRFRFGPPDALADWWVVSDPNNMYKVSEVL*
</t>
  </si>
  <si>
    <t>C_220127</t>
  </si>
  <si>
    <t xml:space="preserve">MAALTDLAAARTNGMPRAGSGAGGVTAGGSGDAGMGMSAQTKQRLVRVLLRIWPLAATAAAQKQQDADCRAAGSVPADAGLHTSTAAAAAAAATAATAAAALLQPATPPQEDRVSNRGGGGIQASGSAAPAAARVAAASRKRPWDQQVQLEEQQQQQQEPVHDKAVAAGSAPRDAAAAPYISLPASEHAVPPQQQPSYCRLEAEGLLLPAGRLDRLLSAVALAEELTAPAPPPPPAAGLASPRHQAAAAEVAAEVAAEVAAAASAAVACGQQPQGSPILQTAVDLIRVVEVRGGVSVRAPWDVDGASPAGAAAPGSSSNVSSIGSSYFCAACVAAASGSSTASGQQQLQQQQARRRPARVLPLEAALKLLVAYGSAARALCEAEVRQLRAEAANGGGSSSGGNSSSDGGRRSGSSGGGGSSSGGGCLLSRRYAALVPLMRRARRVADHLMAQTERAVHGKPFVCAGCGQQQCSS*
</t>
  </si>
  <si>
    <t>C_220128</t>
  </si>
  <si>
    <t xml:space="preserve">MAEARELLGPDASTQEVEAKSRELHLSALRSAPSAKYIPLASAVLGQQASKDKVEKLSKSIAVSMGRQRGRAGLHRLAMLMTTCPACNITDRRLKVCHFDVNTMYLGLGPWRLPIKLKDQTPLKQMATKEFKALPFFVYAYVGEDIVVARGRSGGVALWGRADAAWLATSGAMQVYK*
</t>
  </si>
  <si>
    <t>C_220129</t>
  </si>
  <si>
    <t xml:space="preserve">MLAHTNLTSSGASTVRPAHKRFHGRVSVVPRAAAGAPAAISAATDALATLRSAAAKPGSVKPSDVLAAMVTVEKAKLKPENWEANLTAPGTRWRLVYTVSGKDLTAAAKKQKAGSGAYFPISACQVRGRQTPGLRQLHT*
</t>
  </si>
  <si>
    <t>C_220130</t>
  </si>
  <si>
    <t xml:space="preserve">MPPIGRDVNSATNIRHALVEMLLGHKRPVSGGGGGGGGSSSGGACEHLGSGGGGKGHVEEESAAPPKKRRKRAGWLVNCVSRSLL*
</t>
  </si>
  <si>
    <t>C_220131</t>
  </si>
  <si>
    <t xml:space="preserve">MSLVLLRLAPSSACGALPEIRQDGLPKPDGPPETRTDPPTLAAQNFLTRHPLTKLKVRA*
</t>
  </si>
  <si>
    <t>C_220132</t>
  </si>
  <si>
    <t xml:space="preserve">MQEKVLEESFAIIGALVGMGMEDNLQMHLHHFSTITLLLISYLLNLHRAGVLVLSLLNISNPFLHVAKVVHYVEATLIESWQVHPAYLDRARHLPVYLLANGLLLLLMVMQVQWMAGIVRLLLKAVGGSKAEFKKEGASVDYAKTKTKQGKAE*
</t>
  </si>
  <si>
    <t>C_220133</t>
  </si>
  <si>
    <t xml:space="preserve">MPSNKSFKIKQKLAKKAKQNRPIPHWIRFRTDNTIRYNAKRRHWRRTKLGL*
</t>
  </si>
  <si>
    <t>C_220134</t>
  </si>
  <si>
    <t xml:space="preserve">MKHPGAKASVWTKGGNKVMNMTLFNKHLLSKNHLDVIGAAKNHTKMSNIVEKQKVKLNPTLCSLIRSAYACGKDAMPLTHYVKMVKLQAANCADCKHDCKAHTCRKCDASKACGSGITISGPYHTAEKASEMLACLSEAISEEQLKNIRASPVISMMIDESTDRTVSHNLAVYITYVAPDDSIKTEFLQLEAMNNGATAVNIYDRLKEVFTEFPALVKVDNMLSKIYNYAKTSTVRTAALNDMYKERKAKAYKILKPHTVRWLSRSECVRRIKITYPILLAFFNERKKDKKDVAAAEIYEWLRCVDALGCQECKRVQVGVGAHSCSSAYVRCMCVRDCVPVLD*
</t>
  </si>
  <si>
    <t>C_220135</t>
  </si>
  <si>
    <t xml:space="preserve">MSSQNRLVVVPTVTVLTVMKARLIGATKGHALLKKKADALTMRFRQLLKEIIDAKENLGSTMKGSFFAYTEAQYAAGENIKHTIMDNVDTAVVKVRGDLDNVAGVKIPRFESFVLPGETKMDLTGLGRGGQQLQSCRKAYLSAVELLVQLANLQTAFLTLDEALKVTNRRVNALENVVKPKLENTISYIKAELDELEREEFFRLKKVQKNKQKKQMAQMAEDAAAAAAGEKAEAGDLKMPPFNGPQGQQGVQPPTNSSLLNYKEDDLLF*
</t>
  </si>
  <si>
    <t>C_220136</t>
  </si>
  <si>
    <t xml:space="preserve">MQQAVRRLRGGGRLPGSGRGSSGGGGGGGGSSDQEVDLGAKAGLPYVLQVAALCHTDLYLCYNTYFRVEPSTSVTGSSAAAPEPAAAEGGGQGGGGAGEGGGGGEYSNYGYESYGYDGGGGGGYGYDELVAGEAGNVGGSTIGGPGEIGAMDMGQSAGEDLNPGAAVGAASGPAANGMAAEQQSAAATGGAGGDGFDQWLAAFEARVQDRYHQHYAPRAAAAFTQAEQQLAAALASWPDVRAGGVGGTPAQRQQARQLRSFLNARLYAAAYRSAQLSYGSAYLDAVIGLALYGKIAGPSQQLASVTPSHLISHFTLY*
</t>
  </si>
  <si>
    <t>C_220137</t>
  </si>
  <si>
    <t xml:space="preserve">MSPYPWHIHSQAQAHSPSRPLHTPKGCQVSAMPVLSPAAAAGPRPTHSPSAAVRVPTHAADALSSSVPASSPLPPPPHTHSPKPTSRPS
</t>
  </si>
  <si>
    <t>C_220138</t>
  </si>
  <si>
    <t xml:space="preserve">MKLNIAYPATGCQKKLEVDDEAKLRAFYDRRVAAEVDGEVLGEEFKGYVLKIAGGQDKQGFAMKQGVLTNARVRLLMTPGDQGFRGYGRRKGERRRKSVRGCIVSPDLAVLNLVIVKKGEQELPGLTDEEKPRIRGPKRASKIRKMFNLGKVDDVRNAQTIGWINMRQAPAEPWFWSDSRSWQLELAAAAAGQQHQGQLGPVELPSAGAAAWCPRARSWRYVTIYSRERTDKNGKKHRKCPKIQRAGDPRRPAAQARPQEPEEAPAGEEQDRRGRVPQAAHAAPQGAARAPLGVAGQEARHARGQPGLQGGLSAPTWRPPAPRPRPGGGRPRPRL*
</t>
  </si>
  <si>
    <t>C_220139</t>
  </si>
  <si>
    <t xml:space="preserve">MSADPVFRGAVNMFPPLGAVMTTMPSVFTWYAARWDAGIRPVVSAMLCGKNGAANSIGARLLVPVAQSALDTTPGSVLFDLINNDLGFATKNVNAYLTRDNVQLATNFIQAFTSSTDEDTLSLLVEAADLAGGAVGADYDYGSVLGYVANNPFGIVGVLTALDANANPGSDEFEKAMLTMTAGEKDMFQKMQANLAQLKPAIKGMIQVLERYPDYQVALAAPSLKDVVTPTTQTPSTVPDAANACAASKDGADTFLTSKLATDSTFLSSLATLPYIGNMFQTIPAVVDWWVGAYDKTVGVVMRLALCNTKVADIATKDMDLALAALKDLALPVVKRFLVTNSGIILSQALQKNFGFNTSDIGPDYLTKQVVSDVVQFLKDNEADLDYGLAYVPGVVGYGLLTLMGLDDRFTIPDLISDALIAMYAMAEVPVQVLGGGSSSSSASGRRMIADTTSPLAAVLTLSTDQKQAFNTFSTSVLQVQAQTTKVLSTVGVSTSAPLPGAAPIPTLAPGAGVKSDGGSAAGLAAHAGLLLGCLAALAFQKFEGFV*
</t>
  </si>
  <si>
    <t>C_220140</t>
  </si>
  <si>
    <t xml:space="preserve">MKPPPATPTSKQPPLNPPRLPHCRSAAPRPPFPTGSEPPPAPPHPTQPPQAPPSQPPQPRRQRPPAPPPRCSRGSAPGLGAPAPSARRGPAGPAPGPPRL
</t>
  </si>
  <si>
    <t>C_220141</t>
  </si>
  <si>
    <t xml:space="preserve">MEPIAARAIFASAEPAPRHNPAAGDFGPQYPLAGRAVRGPPGNQTGQVAFWDLQGVTGELYGSTSATLQDLVLYNLAPGGALPYGGGFAVPGSDLYRKLLLYGSSNWNATVNETTGEPNPLPALGSVAYEDTLANLTLPLWYFARPANSDNGLMSLYRVVLVVPTAELQLWLYLLAQAKKLPASYGPPSNATTSTSALQRRLLLGRGSSSGGGSSRRTLQQTAGSGNSSSSSNSSVVVPGKAAETLRAAALAATVSWYTNDTIALSYLGLPRNWVAYDTVITAVLPPGAPTPLLSYEPTYDPVSYXXXXXXXXXXXXXXXXXTAGASPPPATPTPPRSTPDPPTSLPSSPSPSPLRPSPAPPGLSSSTGNPGSPGAGIALEGNASPSPPPAAADSAGGGGGGSSAVAIAVGVSVGVVAASALVILGVLFCRRRHQRRAAEAAAAARKAAGGPVGGSIELAPWGGSSSDESGLANGHGANAAAAAAAASCVQEQQEQAFERLHQQAAAAPTAAETMALLAAAAANASAAASFLAGGGGGSGAPPPAAAALAAMPSVQLVIVDDAAQNRIPVGARPVAVGAVGTPPPATGGTGADSGALVRPAGGSPAAAAGGAAAAVAAMGKPLSRLGDKSLLQTVDIESALLPAAAAAAAAQQQARGSLMPAAGSPPPQQQQQPAPAGGATAPAGEPTPGGEVSSAAEAPLHLPAPAAPPRAGADLAAAISSLQAELSGRQEQLRITTVLGKGSFGVVYLGTWRGLRVAVKTLVVHDALLGTEGRRRQRAILEMMLAQGSDAGGSTSGGAGGAGAGGAAGERSVWESAGDVYKLYIIQEYCDVGTLRDALTNGVVGSVSAGGAAALCALTLALDVACGMFHIHSKNIVHGDLSSANILLTTIKVAPLPGALGALGALAGGGGGGGQPNVFGNLADTMAAGRSAGARSLAAAVSRLRGLWRPPVIAKVADFGLSVRMGEGQTHASNKFQGTPLYSAPEVLTRGRLTKAADVFSYGVMLLEFFYGSYIADITTNCALAAAPGAESTEPGGSSTAAGEGSSAAGGGGAETIAPIAGGRFGVAVPASCPPHLRNLMVACIAPEPAARPTFEQVCARERRFGVIS*
</t>
  </si>
  <si>
    <t>C_220142</t>
  </si>
  <si>
    <t xml:space="preserve">MSAMMDEKLGGLKTEMSAMMGEKIGGLKTEMSQEMSAMMGEKIGGLKTEMSQEMSVMMDEKISGLKTYINTKFDEMVEASNYAVYNEAARRSNAAAPSDAPLVKLKKERGSGAGTVPACPPFPVRKADLLHSITPAHINELERFYDVKFEAMAAPEPAVGGPAASTRSTNQPQRRQQLATFLGVP*
</t>
  </si>
  <si>
    <t>C_220143</t>
  </si>
  <si>
    <t xml:space="preserve">MNEPSTGVTCHVVEDGAARSNALFLYAPPQSGHLADYNFCTHQMKTQLGRLPGSPGQSAKAGRNEHRSARLGAAAAAARAATSSPLDSGAASYLEEVVQSPDGGPAVATHPTRPLLGPVPLLAPQVPPSPHMRLSAPNITNAALDASFRVDASACCGSGGAHTATHSASFSTHTPYTSAVLLSPHSMTALELPGAAFRRSLDFPGLGLMSPATAAAATATHANTWGSLATPMAAAAAAAAAADGGQIAAAGGGDGVLPPPPLWLRDRGSVDAAAGALMLATRRASLLMPDGDAAAFADAANAAAGGGDADDARLAAAGLDDVDWDLWAAGTGGGRGKGGSGAGAGARGAQKGSSSSGLRSAPPTAGATAGTATPPPPPHRALSVTSAAAGTFRYHEEDDLAAAEWFFGDNLQRERMRARYAAMEAADEICYRGSADGKGGKGGGDKRGKGVRGNGEGKSRGSGEGKSRGSGEGKSRGSGEGKSRGSGGGGGKGSRTAEALAGGPGGRGSSFAGRALNALLPRLSGGSGGGGGGGAAAKGTSQPVKAATSRLGAAGGGSGTDKGKGTSAMHGTRRSGDKRHHSEGEGEEWEERVLSRTVSGRPGRSRYDDDDGGDNGDGWEAHCRDGAGEMQKGKKEEKSVWRAFTQRAARVLGFGGGSGGGGGAGYKVGPAAVAAAAGVDPSRAKSRTAARAHGAGGGGGDKQCEEEDEAAAAADLAMTAGRAKSRTAARANDTAAGWKQPPQQLASAAAVRHCHGDAGGEDALSRGSRDGSDDGSAYSGEDEDEEGAESEAETTTGGGGDDDDDDEPLPVLRSRDSRVVHRTRMGLDTRRSMVLQRLXXXXXXXXXXXXXXXXXXXXXXXXXXXXXXXXXXXXXXXXXXXXXXXXXXXXXXXXXXXXXXXXXXXXXXXXXXXXXXXXXXXXXXXXXXXXXXXXXXXXXXXXXXXXXXXXXXXXXXXXXXXXXXXXXXXXXXXXXXXXXXXXXXXXXXXXXXXXXXXXXXXXXXXXXXXXXXXXXXXXXXXXXXXXVQARSGPRVIFA*
</t>
  </si>
  <si>
    <t>C_220144</t>
  </si>
  <si>
    <t xml:space="preserve">MTPWPPTPSACGDLKQGSNSPCDDAMYARSLDYFNQLDAPAAFTPGDNDWVDCDRANNGGFNSLERLDYERKVFFSDAYTLGKTKLKQEVQMEPLCPGYSATKPYPLVPCVENRRWMYGGVMYMTANVQGSCNNLCDTNPDPEEFAGRDIANIAWLNSTFAAAKKAGAVAVMIITQANPGWDGSDSTRAPRRDYSTLARLPARIGPNNTNTCGDDTSAPDGFQAWLLAVRAAVLGFGGRPVVYVHGDSHYFRVDKPLLDRNGARIQYFTRVETPGDNAQTGNNDVTWLKVHVDPRSREVFSYSPQVVVGNVANYTNHH*
</t>
  </si>
  <si>
    <t>C_220145</t>
  </si>
  <si>
    <t xml:space="preserve">MSAAGSHGAGPGTAQHVRVRFEPTAVSAGARAGLVPRSGACAAPLPAWHPAQVIILGGYTEEQQGQPPQQPHPQQEASTVPAAGAAPAPGSAGAAPPRRAPTIEAWTYSGEGGGRWSAVEYAPGPVPQPRLTAQAAVLGGGLWLVGGWDPSAPPDGANPTAAFLNDVWRLDLRTWAWQQVEVVPEPGGEPLPRISRFAMAPLPPAAGSSSGCSSGSSSGSSSCGSLLIHTHRCGESVMVLHCFDGAAGGEGSAAQPARAVLRRVPVRGAAADPPSPPSRGLHSLTLAAAAPGSGTGSASAALYVYGGAPQSGSMYNDLWRLDLETGGWSWVQLDPAGAAPHARCSHVAGAAGSSSGTGSSSGSSSGSGRYLVVAGGSYYSQPGRLQPLDDVAVYDTQSNAWLEVEVEGPAPSPRNASIMVPLQPQPLAAVGDSSAANRFLLHGGWRPFVETYNDSYIVTVSEV*
</t>
  </si>
  <si>
    <t>C_220146</t>
  </si>
  <si>
    <t xml:space="preserve">MSEEVRNLKRRRSDEGEGAEDEAPATDVGADAVAVAEPEAEAVDAGVAPAQEEAPPAADDDAGAAAAAEAAAAPVEDSAPAVDAAAAAAVEAAEAQAAAEAVAEAAAVVEAPKAEEQAVPAAVPQAADAYYKTEAAQPQQAAYDANDYNKVAAAMQQQQAAAQQAALQQQQAQQAAAAQQAAAQQAAAQQAAAQQAAAQQAAAQQAAAQQAAAQQAAAAQQAAAQQQQAAAMGSYNVNQLAGLSVNQLAQMGVSMNQLAALGGNAAADLNQQVLLAQQRQYELALKMHQQQAAQQAAQRQQQQQQQAAAMAKASGASGRKSAPASYEPPVSLSASGRPQRARRVNYAELAGATNEEEEEDDQANLVPNWARRRRKNQDQDRDYGPGIGSSARASANAAQAANANLYGMGANAYGQAGARGAAPVSAGVANLYGLAGQQGMRAAGAGAGVAGLQAANLAAVNNAALAGQVNWQNQAAWGQAAGMNQAYAALAAAQQRPQMAAAQQYMLQPNAARTMQDMQQLMMRGVDGQGGLPGQQR*
</t>
  </si>
  <si>
    <t>C_220147</t>
  </si>
  <si>
    <t xml:space="preserve">MRNRGLGIDCPATRAAILAALPDFDAAAPAAGAAAAGLAVAAAVPFSSMFRANPAGPIRITQALFVFGTYTIGKERLFLEVAAALGQKVPYSEHSSFSELRSFVRWLQPGRIIPSVNADVWEGGPRSRRLIQLLTGEGDGGGAAVPGPG*
</t>
  </si>
  <si>
    <t>C_220148</t>
  </si>
  <si>
    <t xml:space="preserve">MAPGPEPEPAYTAEPGRSLHRSNKSLKGLIAAEAAAAAARAALTAAIGAVTSRNSSAANSPLPGVHGGAASTFTSPIRRQDLRLLSSISLTASTVPQSNAASVATTTFGGCLGPFDDSADVDGDTPGPDDGRSSAGTDADGGVRLRQARWSLELGGPPPARPKGRAGAAGHVCGASLDVNVGADDDDDGIDLDDEERDTFGSSSNCPSAAAEGAMRRTANLDRYSSGRTQSTSVSGYSKLLSSRVSSAGLSLGHTHSVATSAGGVSLAATSGSVMTLDSGYSGGSGGGGGRYTLPGGAPPLRRGGLKKVSTIGSGTAAAARRRSRRASVDAAAGAMLMTSRAGSVISQWQSGKGTSSGGGDGDGDGGGSQTLRVQRSVRIVEPRDIEAAVAAAAAAAVAAAGVATTPGGGPLVPVSAWAGPPSVGVRSARPSENGAGGGDGFAAGFAAGWAAFAASQQGAAASRPMTAASRRRHSGESGEGAAGAAGARSGQEEEGEGLRELQFAGSTAKARSAARVAALVAADDVQYESAAGGGGAGGSSGGKTVGGARRILARLGKYRIIGFGGGGGGGGDRLRLRGMHHSIAPVNDDDEYMHQNAGGAASRSQFGANKMTPAAAAATTKAAVAAAAVRRSSTTGAAPAAPGTKSGGGGGGGGAAASGGGGGGAFKAAWRALTDLAAKAVSSLSGSGGSPRASRAGSGGGAAAAACDEEEPAPPTRSRDSHALHRRRMGIDTAPRGRGGVGGGRRKVHPLGGGGGGGAAAAGGITSPLPAGGGGGGGGGMGLSAGAVAAMAAGTMRQSSVIRLGALAAPPPQLPAAALAGGSTGAGDDNDDNDDDEWEEQEDWESDWASRGVLSNAALLSVAASAPSSSSHPLTARAGGGAAASGAASSQEQGQEQGQQERPWHAKTPSRGLIKVKSALSSAQRTGSSGGSSSHSGGRRLHHMTTASRRVRILCPSPTPPSHTALAAAAAARRSGTGAGGPDALTSPGGDGCGDGCSDVSPFLAAGAGGGSGGSAANGGRRRSSAVTLSAVSVTERASAAASPLPAAPAPAVVAGRGRTALVAASAAAAGSNGASGGSGGGAGGGGGGGGGGGGGGGTRNFTTLESAKSTSAGGAAPAAAAAATAVELPPAAAVYRLSSPEVMSPFRGGGVTAATAIAAAPTAAKAHAGGR*
</t>
  </si>
  <si>
    <t>C_220149</t>
  </si>
  <si>
    <t xml:space="preserve">MVRRDKPNAPVISQLLQAIIPGLVLKIFMAIVPHILWAMALMSGATSMSEIDFGVVSRFFLFQVIVVFFGCIIAGSFFNQLKQWVEDPASVISTLGKSIPMTATFFITYLFINGLGAKSIAFVRLPGFIIFWILSKFAGSPRARERMWMNQSARYGILVPDHTMAMLLGLVFCCMNPIVCPAALAYFIVASVGERYNFIYVYRQVYNQIMVGLYIMLLTMFGLLAIKKFKWVFFLLPIIAAAVISHMATLSLYSRPWSVTALHDAAEMDMLEADQRREQLLAAAREERKKAKEAQRRRYEEACIEAEKADAEELPKREEFFVPLTPGPAELLLKESLRGDGFALNSAEKKEIADMYRNPGFTMALEQIEEVEKLARVVQLLLPPLNQFVSEYKLYRRGVKASKLKGSTEDGPEAPHMPEDLTIFDNDPRLVGLDRELGEGGGGGDEDETSSLGERDSAGGLRDGELAPVPVARSQSQAARRK*
</t>
  </si>
  <si>
    <t>C_220150</t>
  </si>
  <si>
    <t xml:space="preserve">MLPGAPVNFLNPRGEEPDAETLQNYNDIAVPGLQKSQKDYFLEQASKKKQEMEALVADVMRKKATALEEARTSEAAKRARAELEESAEKQRRVTAQTQLPPVDLSSQPLLSLSDPLGDLGLLPPLPSPADGGDEEGLGDGDERVELPPPPALALPAPLAVGNSESSKRSYEAFEDAAEAKRDANQHQHRQLAKCANFKSQAVEEPALPPLGCEGDEEEEEKEEEQAAGGAAEDAAGGSGQQEQQTGDRVRALVARINQKGQSAAGSQDDDELPLPQI*
</t>
  </si>
  <si>
    <t>C_220151</t>
  </si>
  <si>
    <t xml:space="preserve">SRPPL*CTGRRCSCTAWSWTWPCAWACGCVSADGGPPHVADGPTTVCLPAVRSMRGAV*IGHQSCSATCMDPNSSGSSNW*ASAVAGRCRHRSWHVFNGRFAGAVLHVMHGSFDESAVYRTRHRR*CIERHVLIGVGGREGLRPSSAVLLGPGEHCASMHGVCELGSGVES*HHWGTSAWQP*GPPLALQAH
</t>
  </si>
  <si>
    <t>C_220152</t>
  </si>
  <si>
    <t xml:space="preserve">MRLEREARCRCGQGIHIASGCSAGY*
</t>
  </si>
  <si>
    <t>C_220153</t>
  </si>
  <si>
    <t xml:space="preserve">MKARNEITETGKKVRVAAKAVGTVAEAAVENIEEGLNKEAKSKDASNVAATKSMRDSSSNSPQQQQLQGTGSSRRRRTFEVAGVLIEEDDDEQEGEAKSAAGAGKAASQTPSAQLKAQTSAKQLQQQQQQQQQSVKGAAAAVGGGDGGGGGGKAAVAVAVAPGGGGAPDRDGDNGSDXXXXXXXXXXXXXXXXXXXQPRTPPQPTNQPPAPPQPPVHAFFQARRQRPSSGSRNGSGGGGGGAAGGLRLGADENAEPGNGVEEEEAGGVEAAGGALCGRQRVPPPLPAGDAPPLMRVVSRAKTGSLPVLAQ*
</t>
  </si>
  <si>
    <t>C_220154</t>
  </si>
  <si>
    <t xml:space="preserve">MYLRVVWFGMEVFFVLTLVCIPLTLPPNMTGSEIARLLAQEEALNGNTTVTANTTIFARDLTVSYPISAGSSTLETHSYTNARITFNGTSTDLLLNQTYNYVIAGNGTANFTGTNVDTGVVTYMFLRQTVLSVSSPSLLATGARTIPNGTVFNQTNEEVLLVALTSPNSDTSVTVNGQQFKFTNFDRYSLSNVSPGDEVMWCHMVAVYISAIFVLWRLRTYNLQSVYLRLLFLSNAKRGGPITRAGHRRAYVTSRKQLGADAPPPPPPPPPPPKGALKKTASINHSLPLDYDSSSGGSSGISSQDVNFKELKPIHPAAATATPAKAPSMKQAAKTGAGSVAGGGGDGPEGGKAPXXXXXXXXXXXXXXXXXXXXXXXXXXXXXXXXXXXXXXXXXXXXXXXXXXXXXXXXXXXXXXXXXXXXXXXXXXXXXXXXXXXXXXXXXXXGRRRGEEM*
</t>
  </si>
  <si>
    <t>C_220155</t>
  </si>
  <si>
    <t xml:space="preserve">MHAAARGAAGAWQPASHQAPPKDQGQGQGPAAGSAAAATAAAVAAAVLLGVWDWVPHPRLQGQALVLDFVSAEEEEALLGLCDTPHPAQPPWLPPAWPRLDQGLQGAQGAEAWGGAHALATVQRSRNKRWGVQPDYHRRGVAPAAHPLPPLLLALARRMRAAVGGPLKDFSPNEANAIDYRRSHGSWLKPHADDRILSGEVIVNLSLAGDCVMTLARLAPQSGSGGGGGGGGVAGAAGGGGADEFRIRLPRRSLQIMSKAARYSYSHGIWPADLLDERRVSITFRHSKPRPCAK*
</t>
  </si>
  <si>
    <t>C_220156</t>
  </si>
  <si>
    <t xml:space="preserve">MFESDGDDDDWNADSDDWGAGSSDGAPATPDQHTRGPISDPGFRPDGRSQAGVNCPPKAGPLQALLAARPLELSRHLGPALVAAAASNRGAAVEALIAAGADVGGADGAAALKEAAYQGHLGVLQQLLAAGGARLVASGGVRAALQLAMQWGRAAAAEALSRQLQVHTGP*
</t>
  </si>
  <si>
    <t>C_220157</t>
  </si>
  <si>
    <t xml:space="preserve">MVAVGPEVPGLADNLQVGGGHTAGCLYFYN*
</t>
  </si>
  <si>
    <t>C_220158</t>
  </si>
  <si>
    <t xml:space="preserve">MAAAVAAAVPRLGDEVLDGLMHLLVGAAEQAHGGGDRRPVAWSALVMCRPGRVEMLRRLIETQLPGVRMHVRTTVDRVERKGCGRKVAELVRQARQGRISQANFDLAMLQLQQVRVHGFPPTTATPDGKRGGTGAGGRGKKGAAASNARNSNNSSNNGGSNSQADSNVVMGHGPYPDGNVLVLVSFNRGPEYAVLCDELLVWTPLPHAPNQHDSPNPDPSPGAGGGGGGGGSSIVSSQQLMSAAAALCAEVMRLRVMQAAAARVKAALGRCSGAALAGSSWEHWAALGASERPVMEVAARQHHWAMVTRSMGRPGGDTHPNVAAALKLRLLQVLLPPPADGAPLGAKKGGARTPTAAAAAAAAGAPAGAAADAAAADGTGAQPEAAQQQQQQQRARQALEAEVDAFVSDLIPMLAEAYCTTARAGVGAGGGPAALLPEAVSALPACRQPLMAEVTPHFYTYRPQQAAVKLELMNARREREQAAESQAEPPAWLQGRVFAGLVVVLAVLAWSLQAAGWVWLHRLRLGLPATALLTQASEPLLLPLHSLAAALLPARHAEALVWLVLALVQVVLYVAVAAAAARQVVGSQPLAWEALTRAVQAFLGVGRVDLDALRRRTEAQRRRWAARLAAAAMGEARSRGFATADQVQCVLDGLVRRQCSSSSSSSGGRGGSIGAAAWEGEVEVEMELPGSVEEVQAFLSLPVAVEGVQEEEEEQDAKGAERGSERQRLAQSRAPEIEMLLTVALSTRTTAAASGAAAGPAQQHPHQHRPEAIGWKQQKEEEKEKRQRAGQEGASGVGSLPGGSCGVAAPTKAAATATATATAGSSQSSCSPAGAVAAAAAAAVAASADASAQSRRRRDGKAPGVRRPGAKTVSQVLEEDGWEPVRRRNHTVYCRVLSSGLTPTPTRSCTPSDWRTAATQLAQLRRRTQDERQTQYVTAARATIMAAASATAPPQAQAARAAQAVQVAAQEKEREEGRVGMIEGGK*
</t>
  </si>
  <si>
    <t xml:space="preserve">MGQCEPAHSKTDARAGEDTRPMPQNGHVVVAVAQPPHGIHRRYGGGSGGLRTCGLSTGRGRKQLLLVLTVAVMACGLPRVSHAWWSQNWACSGGCDYNGNCKSSSSSRFSGTSSCPSGYTDGSSNWYWSGTCSYTGCYYICSDECSSGNYYTGEYSGSDCRWWGQSKCKCCPRTYTVDCKQWLRCTWVPEPSPPPPPPPSPPPPGDRGGCIYDNYNAYVGSSQVDFSCGVSSPRAIDVSARTTSNDDLAIVVRVGSCGGSTVSSASTSRTPSLSYGSASYNTYCVSIVCKNWVWSCGYATVSINYVQPRSPPPPPPPRSPPPPPPGDRGGCIYDNYYVPSINYFGQSDFTCDVNGAKALDVSARSSTNDNLSIKVRSGTSCSGSTLGSTSKSSNPSLAYGISSSATYCVSIVCENLLSGCSGAWAAVSAASAASALAAPTAPRRPGRLHLRQLLRPLINYFGQRDFTCDVNGAKALDVSARSSTNDNLSIKVRSGTSCSGSTLGSTSKSSNPSLAYGISSSATYCVSIVCENLLSGCSGAWVSINYGTPTPRSPPPGASSSGRSLAKYWSTNAGDARNAYLAALLSSLAYNDSTTFCKKAASWGVSGTCEMVYGKFDTEYGLLDLGTSCLLAFRGSETQWVGGSADRGTDMASALIASGPLRGVVGLAEGFAVAADNNYDTIVSRLQSSSFRASKSKPVWVMGHSLGGALSLITAQWLQSSGLFNVAGVYTFGAPPAGNGTFKDSYSLKSKTYSYAYAKRTGCEVLDVVANLDSTLLTGHKHVVDLIPVYDNCARSGRRLLAAEAAAEAPAPAPAPSPAAVTGPAVDAPAPPVPSTGASVADAHQGTQDTAELSEALDATPPPSCLVSVRYTPRSTMVRGRGSAPPPAEIGTLSPALPQQSLEDGVFTSVTSEVMLSTADGASKAYTRTVQVSDVRTCSTAGWPAGLWAELTGMGIDLLELGLKEPPTPSPPPPATAANSGNREAAATPAPSTPSPPSPPLLPPMPAVATGRSGPTPAGDSTAEAVAVEAASVVDDLVNGVYEWLSCRPATEGCWLCHSINDYYVPGLWACLSSTDKARLPLPADLKA*
</t>
  </si>
  <si>
    <t>C_220160</t>
  </si>
  <si>
    <t xml:space="preserve">MPQTPAVPPPGAAAALAATVATAQRPGAPALRAAVAAADALTSRVLPSLPALSTLPFPGARATPPSPLLAACRAGHTETVELLLRRGAKVEGAGAASVLLAATSAVPASAAAPKSVAARSTLASRFPPVPFPVAVAEAAASAAARHAAAGGMFAEVGAAAAAAGGGGGAAAPRSMFESDGDDDDWNADSDDWGAGSSDGAPATPDQHAWGPISDPGFLPDGRSQAGVNCPPKAGALQALLAARPLELSRHLGPALVAAAASNRGAAVEALIAAGADVGGADGAAALKEAAYQGHLGVLQQLLAAGGARLVASGGVRAALQLAMQWGRAAAAEALSRHLNHQSQQQQSTVSALAVAPPRLYF*
</t>
  </si>
  <si>
    <t>C_220161</t>
  </si>
  <si>
    <t xml:space="preserve">MGSLRLSSQAPNGRCVAEAPAVPSTRSQHATVAEPDPLPTPLGQNTHREPAAGPAAASEASVASENYFTGAGNGNGSVGSNVSGNGQAFARDAALNGRQSALPAAHSPGQPSTSSSSRSSSGTSASTAAPATAAPAATAVAASWGPRDVGADIALLHRILDAPSWQALRDVLLQHQEAHAEACRLAATAAAAAVIASDSAASEAAGGSASGSSNASTYSSPPAFTPRLLSTALHAASRLVADPRGLSAGERLALGDFVRGLGRACAALPAPSRSSSSPAWASPACATLTAAAESQAAAGAQGGGSGAVTGAWAPADLTMALRALARLLGGLGADAAAGPGRGRVLGDGEEGAYYDEGDEEEEADGEGEDEVGAGFVGRSPGSRGWAGSQSYDEHDAYGAAAEHGYGDALELSYYGGGGGGGSRLLPSSQSPPSLSPQSASQGQPQGQSQPQPQAASRYSERGLQAGWLDGEWLERLLGPAVEARLQEFEGRHVSGVLWSLATLGVRPRPELLGALCRRAAQLCRHQHHPQSGADDKEEEDEEQAEEEVEAKVPLWMAMTPQGLSLTLWAVARLGYVPRAAVLDRLTAACLADMQPHVGSSSGSFWRGARTGASACALDVAQRVWALATLGVHPGAAWVDAATDAFLQAEAEAEAAAVAAAAQRQVSGQSCSMFVWGLARLNALAPRSSRAPQPQPPAPPGSARSGAGASSQAGAEEEAETEQEEEREEERQRAERIASSLTASTSSGSSSSSEGNGSSSRPARAPRNGITIRPAGFEAAVSGQAAAAASSTAALTLTPPKAVGADAAVEELEQWLSDAAGGHVAAGAGGANTTTTSNTGNTGSSSTGDAGSGSGGGGSGLWARGRAKALLALLARALPAMEPQHLATSLWALAALQLRPSQAWLQAYLDATGRRLSLALLPAAGASGASAAAAAASAAGGGAAAASAGLRPYGAQALAMTAGSLARLGYRPPLPWMVCLTEVCRKELPSFGPHAAVTLTWALARLSYRPPSAWTAAFAAATARLLPAMSPLGLSLMLWSAARLGLALPSRWVRAAAAASAPQLRAGAAGWERAAALLEARDAVAAARAAAAASGSGGMAAVLAKLPRAQRLQLQQQMELLQQLTGRQGQAQGQGQGRDPVAAALQAQPLPLQPALLAAQVWALPQLLKKRSARPPAAWVALADAATQTAVRYTNAIASTSATAAGGAAAPAAAAAHGTLDPRTLSMLLQGWARMRTPLSEACLSAALRYIEREAAVAVAAGAGASATPAGGACATAAAAVGPQHVVLVLWSCAVAGVSPPPEALQRLTQLHAQLLMRQQGAAAAAAAAAAVAAAAAAAAAAGGGCPATGDRGDGEMVPALELERIQDGVEMQRQLLAELMVGAGGGRQQELGMLLWGLLRAGAPAPPPWLPAVLAAVGRRLEESAAGAAEVGAGVEAAAAVAAASGVTVASSAASAAAAATAAGAAAAGSYYGAMMSGSSMMSASMDGGSGSSTSGDVAVVAPPQWQRPHASQPSAELPDSQPRAGPRTSSSSSFTPSSASSSSSVSLLTVATLARACLAWRLYPGDRWMAAAGTCLEAGALWTARRRQRRLAFEAEAGRQPRPELATGALLRSSAGSCCCRPFWGRRQPHHPASGKASPRPGSSIGSSSPGSSQPTSGPGSSHSSSSSSHAPHTGGPTGNTLNSGSGEFPTDPFKSAYDNRVPPGLAAGRNMVNTRTGPSDLAAADSSSDEDDPHHIARSAAVSSAAAGAAGAASEAAAAQLAAAAVAVAAAQMAAPPPRVGAVRLLGGVAGLLRSHFLPVLLLYAVKDAAAFCLHRVVQRLTNHAAEVLLAAPTSTAGNPWWLFLDAGFMRAHPGYEVLVGLFFLISLPASIALNTLAFTTATLICCPPELRPPEAQQALAAAAARAAAAAAAAGNNKGGPAAAAAAAGNSGATQLEESTDALADLGIGVVRPASSPSSSAGSPPSPAAASPSSTPTPASTPASNAANGATAAATSSGAAEAKAADGSSSAAAGDASSSTSSSASEGEGGGLGAALAAAVRDIGALLPAVAAMLRRVWWVDVNINMRALPLQGLCLLVLPAFWALPRLMRIQASLPVAVLEGRVGTQALERSGRLMSASIAAYGWPFAALLGAGRLLEYVQNVALVLVPPRWWREVVEVPLALAACFLLLKAAVHRLQDLLPLAAYLELSQQEKQEQQEAAAEAGVDMAAATAAAGAAAVAASEAEKAAAPAAGKASKA*
</t>
  </si>
  <si>
    <t>C_23000001</t>
  </si>
  <si>
    <t xml:space="preserve">MAEDHQQHDMVWQPARVGAGRSAMLRGVLAYRAAYPDLVFAVRDVAYSAEGHSVFVAWAAKGTNLGPIRDQPPTHKAEGLNAWDGWEPGTFLQQEAP*
</t>
  </si>
  <si>
    <t>C_23000002</t>
  </si>
  <si>
    <t xml:space="preserve">LGRQGERRVAALRGGPAPHPGRRLCVRGQGAQDRGQQQPPQQGDRGVHCAVPVSRAGAGGLQPQAAHGGGGRRAHLPQVRRGGGKRGRGRGSGRGREGDKL
</t>
  </si>
  <si>
    <t>C_23030001</t>
  </si>
  <si>
    <t xml:space="preserve">MASAGSYGARDAKSAAAARSPTARLCTAAGLQRDGSSSGTGGTGSSSSPAVGRLDRQQQLAGGLAASEASAATAAAAAPAVLLAEQPQPRLTSFPGPWRGKSWEAGSGAAPLPPAPPSATGAAAAAAAIVPRLALPGASMNGAAAAAATTPASAAATAATAAPGDAHAPPPPPPPGTSSRHGVTLRPAAAAVPGASRHLSGAAPAPAAPSSPGLPGAFPAGSPRRRRSNPSTFRICSPNRTRIRTHLQSHNHPAHHSLFWSRDCRTWLGRRGLTCHTCRRGRRHVTVGLAT*
</t>
  </si>
  <si>
    <t>C_23040001</t>
  </si>
  <si>
    <t xml:space="preserve">MNNTKLNAHEFGSGSNAAAAAAALGSGGSGLSCSGGALVPTGPRSGCNSPISLSRQPSQARMELPFHLVRATTPSSTGPG
</t>
  </si>
  <si>
    <t>C_23040002</t>
  </si>
  <si>
    <t xml:space="preserve">MDATDAAALLRGREGGDGATIIIIPELEAAPTACGDVTAAGDPPGGEPDRSSTCSAPWSSNNSAVVVASASSARRRPSSESGPRPPGAPAAAAQRSCNSAASRGMPA*
</t>
  </si>
  <si>
    <t>C_23050001</t>
  </si>
  <si>
    <t xml:space="preserve">MAPPAAAAGGRGGRGAARGRGRGRGRGASQSAPAGADDGNGSDDDAERDGGGQAGGSGGAAGRGTQAQGRQGAAARFASATEPLQIDSKELAAMRRKIKRYHEEYQDAAAKCDVWNEVSNAVSCGAAATAAGASGSADDVPAAPATPVTAAAAPGNQHFVLRTALPTVLRLQVVGQGAAPGEGGDDWALTSVVLALIRVNNNKMEESE*
</t>
  </si>
  <si>
    <t>C_23060001</t>
  </si>
  <si>
    <t xml:space="preserve">MVEAGEGGLAEEYRKRFGLPPALMAALIDPEALAAQEAARAAK*
</t>
  </si>
  <si>
    <t>C_23070001</t>
  </si>
  <si>
    <t xml:space="preserve">MTRLKRVNRSEGVPPSDADSGSGGSGRRRLSEAQHALRRAILQVNNTRRSLQVRPTG*
</t>
  </si>
  <si>
    <t>C_23080001</t>
  </si>
  <si>
    <t xml:space="preserve">MTNLLAILKETPEDPELITIRLLEAWNSAESLDLAGKTIEIPVHYGGAHAIDLPAICDFCGLSDREVVRLHHEASYRVFALGSAPGFGYLHGLDPRIYMPRKTVPSLRMEKGSVTIGGMQTGVAMLTGPNGWNSLGHAELQMFDPTSATPALMMPGDIVRFLPARIEL*
</t>
  </si>
  <si>
    <t>C_23080002</t>
  </si>
  <si>
    <t xml:space="preserve">MGDKIAAKRAMILAGVPCVPGPDTALPDDTASVERIAREIGYPVIIKAAGGGGGRGMRVVHEAE*
</t>
  </si>
  <si>
    <t>C_23090001</t>
  </si>
  <si>
    <t xml:space="preserve">MALGAGTAAVIGVVVLPSLAADEMRERVAEAMEGTGAAVARYASMAFKPEADPKSAAATVRRGPGYHGGGSKHSKAQQRPLPAAASLLLSDATAGGGGYAAMGAGVAALLRSRVFQAGAKYWACLVTVLLLILGLSERGDTGYVAAYRLAYAYEAAALAMTERVRER*
</t>
  </si>
  <si>
    <t>C_2300001</t>
  </si>
  <si>
    <t xml:space="preserve">MPVFPSRFPAMPAKCLGIGIDNPVDTWQQGSARSRAPSSAQQRQSPAFHHTSDRTTGHPRAMGENSLPRMHAPHLVADSDSEGESVMCIGEVAAKPGHRPAAGANAHVVVIDSDSEGESVVMCGGEAAAEPDASDLPETLQWCQKFLSVCQRVSSRGREHMVRMLDATNLTAVKSAVAKLWNLRM*
</t>
  </si>
  <si>
    <t>C_2300002</t>
  </si>
  <si>
    <t xml:space="preserve">MLAWDDSASERAQLVPEGVREVLGWSLAFNPIYQAYLSVIEQRGPDASQSFLGPEAVASFAADAIARSPVAYMLPEHNEMCKSVLAADLLLTAELAMFPYLFPFGSGAFGGSSMAFSDYLQFRARCFLSVWTLVQPYLLLMFAVRTTTQLYGGHNTKVVLERAIAEYRKRHPDANDEKLIKHIIKYSLPSTLPNTPSWHRRNLQDLLALVDRWGLPTHFLTLTADEFSTSRWEEVETLEDMVRKFCTSATWRDAPAENAYLFHRRVQMFMREMLRTRRGGKSGGKGESGVLGRVQHNVTRYEVQGRQSLHAHILLWVHPDDVDRVSSEIVACVPAKYVGKDGVCDEHDPNCPNGRECWEAPSDDPHALTLFDHVMSKQVHFCTPIKRPGCRKQGTCRYGFPWKPHDSPVPIVDPATRRYVYYRPSWAHRNVSPYHPTVALLWGAHMNLQRITSSDWSFYVLKYAMKTEPSGHLNLTDASRVALGLPEDQPGAAFSTTYLVKIISAYLTSTALSPTLAFLGCAQINTVFMSSGVDFVCSAPPTTRTRTVFKGAKLCACPVDMYSLRPTSLAHVTFTSYFRNYRLVPAKAPRGWRAGAQRTAVGLTAAAAVATATAGGLAAVATGGLGAAAALGVAAAAGAAGATVARAAARAAGAAAATERDGPVLRQAPPGGELVGPTQDRHFNVYKLREPRIVRFSDYNPASDPEGYFYNLLLQQAPFTKESDLISAENDSRTYFEECRLRKLVQNTSDLEVHLQSYANYHLYNAQRRQALLATLLGKYTPSEATDDGDELNPEATAFTVSYGGLRDPPQAAARPARGGAATAAAARGDSAALKAALAAEFEELDTVPYTDAQDATVEAILRHQAGVIVLTGGPGSGKTFTTKKLTRQLRQMGKTVMLTASTGAAAVRLSAFATTNHGAFDLPCGTGAMSSWVMGSSDVHPKAEALRAADVFIIDEFSMMTDAQLTLVLTRIFHACHYATLDEMLANKLIILVGDHAQLPPVCNCAARAGHSAAVLRAAAPQDAAAGPDDLPLCESCHIASNPFFGLAPKYRLPASVRHAKDPEFAAFLDIIRVRPPTADELEAVFGRWSPAATLTPTSADPAACSPYYISEDMVALLSDERTTVLCTHVEDAKAYNHAILERLAATGAVGSVQPCPLQHDVPARSVAEVGLETWLRDASFRTIEQVAVGARVVLVENCDLHKGAANGAAGVVIELSYQTRDDGVQLVSGVKVRLTGSGKCLWIGRRTSKYNWFSGVKYSKHAFPLTLGWAITAHRAQGATLSGGTIIHARSVFTPGQLYVMLSRVTERRLLRLVGPLRPELFTPVRLPNFVQIDALAEKQRAMQAAAFAAAATAVLLAAAAPPPAVPAMEPMDIDGLD*
</t>
  </si>
  <si>
    <t>C_2300003</t>
  </si>
  <si>
    <t xml:space="preserve">MALGALTLLQELNWQQFVLPSQNLVAKPTVTEAPTRPVSVLPPRRVNASQLPRTDLSTPSVSQEIATEVPNADPTLFPSGDGRDPSQASVHPKPALEESPAMRTHMPNMFDFEVRQHRPFHQRPTVQQGSRLEHGEPKPLRIASSGAETVWDSAGKDIDSWPKFSQAFLDRFALRETEIYGQLASCRQGLRDVVPMHIVRRLNLLPYVAESRAMFLNADGVKKKATGQIRGMQVGLGQDLMYTMDMYVSQAQNYELLLGMDFLYPIKASVDFGGGQRLLYTNDYNQRSHGPITCVVVEEPPSLKTSLPGLQGMPSIGYNSGTYGHEQDAIPALQSVSHVGHLKEKAGKALYTLKSAAVEAASTASSGMKQLLQHLPRTAEVRSWLFTTWENGLTKWTAKEYGTVSNQITHDAAVVASTPKTPLSSDSPSNKTATVKNLPPLGTPPLAPVRIPRANLSAGPSPGSPPTSPGLLCESPAHFSCDISTNEATTTEFPDNPSVSPDGAPEPPPTADESAAAEAFIALAHQAGAFLPPEASNGARSPPPSRSASASLNVLEGVKATCHQRVGDELPELSDGAAPTTAAPPPSSRAPSKMSPTEQEHIRAAALPPHPSRSQELCPSSLATGTLMPAVWILSQTPQLGLLFHRPSRLPTRPRKLRRLRNLHPNRNQRLNLSLALNLMSLNPNPAPCHDA*
</t>
  </si>
  <si>
    <t>C_2300004</t>
  </si>
  <si>
    <t xml:space="preserve">MMHGWKSAVFSVYLAWKARIGARCARGVPMDVDDVVLDPHDTGNDQMPDALAEALANALEDNGSDDPADNDDGDEPPDPRLQDINSILFAYEEAVRTGRDPADIAALIDLLETINDATAKQAEVVAREMFKAQVRNLTPTSPADAFEAASTVEQYQAQMGQPLWQVTDNNGTVIEAAKITLGEFAFAWLEKKLSGRLILRSMYASDKHIFPPLPRSKWHEHMNDTCECGHRRFHAKPVTGGAVPVPNKVFYDFGVENLIRHMFMDKAFCQLQTTGRDDQPDDFYGSRQVVVVLGRRGGVARCRAARRGAGWRGQSSAAAAINNKTQGQLRQTDNSAYELGFDFGQIFAFKQHSFGLVVMRSRNQWRYTFETPSTHSCVAARPVTMACESWSTATAGSSITRTSSAVSMQTRPPTGSYYNGFRTQPVMAAGIVRFKDKVGKNFLGYDGEAPVNQFWNLTGSDVPLDGEAEDGTQLLGAGRKATGDEREFVFEALREAETYDGYMRPMSGSDLAARVHEFEALFGGRIRSAFRAVAERGRHEDLPGPSSAGRDVAGRNAGAGPSTAGLSTAGPSNYGQPGHRDEAHSETTVVDADADAVMDGAYNVSDAESSGATTDASTDATFDGVVSSGDDDAGVDTPVHVHVQAAAGGTARRRRRAQPVQHEEECSPPEDRSPAGLWQLSWTGGSRNTYSIAEWLAKWKRKTTLLRFDGLLSCALCGFSAFAIDRSMFSAVPTPPGPGAQLPPYAFMMPGCGGTMVEDDRWLVCKQCTGTGKSALPVTASARLHHLPHLTRNYIGTVLNLDPFYQMQLSLVDVGVGFTSSTIGHYIPRFGRPHALATALVTSHGSQQERLAMLPQEFGDLLSWSIDNNPLYASYLSVVERETPASELPFLPPHTVEEIVRAARDRGPLQETADLAAARGRIRSHIAAVVPLPPLIPVRASHAPASFTVGTLETRQGRQFLDAAVAADGRALALGGGGAAAGASNTAAADALDGEAGSGDRDAEGPNADGQADGQVTPLRRRMQRPPRSGDSSTPCGACLPSASTSAKPGTWQPGSHNTGGRRQHGCAPTPQPTSPSWIAS*
</t>
  </si>
  <si>
    <t>C_2300005</t>
  </si>
  <si>
    <t xml:space="preserve">MIVVQIDFEKAFDKVPRPLLWLRLREKGVSGRLLEAIQAAYEKVMMTVKADGKLSAAFEATQGVKQGCPLSTELFGLFIETLAEYIDAHEDCTAGTPELNGKKLSLLMYADDVSLLATTPERMRHLLSLVDTFCEAFGMKANVAKCERLVFTSDDQERRRLNDE
</t>
  </si>
  <si>
    <t>C_2300006</t>
  </si>
  <si>
    <t xml:space="preserve">MSTNDNSWYKYVEQTQREPEKPCAGGLVLAFLSKLEELRTQTELNTSAVAVLRERQASSEKRVAEVESKIKHNVAQPVSANSFYFTDRLIIKGNMSNTSAETLSKIVCTKLSSDEVHIANLTVRKRSSRLAVLYLGACQDLRGNLLATRLKLQGTGFKLDDCLTTTGLAERRRLQTTHDEAYQAGMRPEWRRGALLYARPEPSAPAVPWADLGYGSGSDMDAEAEFVPSGGERTPPHQQPPPPPPPKPGQQQQQQQQRQQDQGTSQGQAGGSWAARVANSGSSPTSPVRPFHGFSSATPGWSSRGPLPASPIRPFQGFTRYEPASTHQPGDKRGSRTPQSTEQARLPKPAKPSAHATVADVRNHAPTRAADLPRSKRDPRAPQQQAQAQAQAQAQAQAQAQVQAQAQAQVQAQAQAQAQVQAQAQAQMQAQAQVQAQAQTQKPAQGQAALFAAAYTEYKRHSRPTPPPQSGRPP*
</t>
  </si>
  <si>
    <t>C_2300007</t>
  </si>
  <si>
    <t xml:space="preserve">MQQFGQPHRCEQLRPERAHQAQQPALRHTRQHDVQ
</t>
  </si>
  <si>
    <t>C_2300008</t>
  </si>
  <si>
    <t xml:space="preserve">MEFERKAAGAAAIAAAEAAGAYPRRKRGWAQADTAARGRRQKRRLARMRGKGSEPSLPPPVKRVPVRNQPAEARKARQRAYRNQYCKQRRILLQGKGPSWVAARWAAYLGGLAPQMYDCTGHSAVVLGYRPEEVAAVEDAKFESDCARLAAACGAAAAPARPRVSCKWASSSSSGGGESSSGDSSGGDSSSNSSSSSSSSSSSGSVGSGSARGIRGRRVGARGSASGAGRDSASSGARQRVRMSVLAAVGQARHPAVVAAAIRDGMTALFQQGCWAKCPAHFDGQFYMAGRTSPDCVKDAAIGYADQRKYEAAAATEDAATEPERLIETMCRTVWGAAVEVFPFLEECRDVFLSPVGKGVCYDGTMTMQVSVTRNCGVGLHADKEDGPFSIMVWCNQGPGRLNGGAFCMPGVGLKVGAWRHGGVFPAQDMDHAWLSRGPRCQSGPPALRHVSSGAAAQVIPTGLTIAVLAAGTVIHGTLPVVAVPGGADAGAAQAPAACASLSPQQFQAPGPARFGFSHFMRPRYLQSVASMAAGAGSLYGLWALQRDRTKQILQVAMERQRLTAARRRRDLSLAEEARLEDAAAAVPRMRDALQVQFGELRQRGEGASAFNTPLFAKWPPRWLAQSLLWKATTLPAPAEAAGRPNTGKQNTGKRGRDRGAAAATTAAPALEI*
</t>
  </si>
  <si>
    <t>C_23100001</t>
  </si>
  <si>
    <t xml:space="preserve">MAAAAPAVSGRRYRAVPVGQGMGMGCGPQSHTFANWGSRLGRRLSESLLQQPLLQPPVLQPVLQPHRSALGRADGVAGAVSNDDSSSSSSSGAVGAGSSRTWLPRGIPTGGGGSITPNDDDDRRRGGGGGGGNGTSTVYYNQLATLLFSTGVRDLLCQT*
</t>
  </si>
  <si>
    <t>C_23110001</t>
  </si>
  <si>
    <t xml:space="preserve">MMVAAMAAAGWPAHLIRLMLASGPPVGALTPNELGAINEALLDGGFSRRQLALVLRRDNSGPGAAVDATTLAQMATAMAQAGFSSGQLCQFLGPPPVRPDGRGLQPHADPRVVERVGFHMATHGYTPAQVQRFLMPHGGCDYGRLDAATYSAIRGVLVAAGYRQADLKTHLAAAGQVAAAATPAATLAAMAYALAAAGTTADQIRQLMRPAATPAVAAAAAAAEKAEKAGGVKAADAAAAAAAAGRAAVAAVVTPEVGEVIRNALLAAGYSSSQLSRVMRHDGTGLRADVGPLRLAQVVAALASVDLPPQTIRMFIR*
</t>
  </si>
  <si>
    <t>C_23120001</t>
  </si>
  <si>
    <t xml:space="preserve">MRGWHTRASTTFCSSSLLVAIIAHVAFIAYVLETVDTSATPAVVQRLLPCPAGCEKRGNCDAERGVCQCPWGWDGAPGKWEGSLLRPAALDECADRCSEGQGVCVVPNPDSW
</t>
  </si>
  <si>
    <t>C_23120002</t>
  </si>
  <si>
    <t xml:space="preserve">MSNCSASGKYDKAKNRPKALQFTEEEEELERTSKQRHRKVQAKQTSADTMSKKQKQQPQAPAALPKLPKLVAKHGIELRGLYPEDAPTIYALHNALSASECASLLAYLQ
</t>
  </si>
  <si>
    <t>C_23130001</t>
  </si>
  <si>
    <t xml:space="preserve">ATAATAATAATAATAATAGDTGAAGAVAVAAAAAATDGPEPNGQGAGGAGGGGGGGGGGGGGGTGGGGCGGGCGSGGDAARYAARDALVAGGVWVERTRLAASVPYLLRPHHLPPSLTFLDLTNAAFGAEWAAATAVATAAATATAAAPAAADGSSYSNPSSSRGSSSSPSRRPLPRLVTLKLCRVP
</t>
  </si>
  <si>
    <t>C_23140001</t>
  </si>
  <si>
    <t xml:space="preserve">MAGVVGAAAELPGEEAAEGGGGGVEGGGGGPAAAEAAAAVGGRPRELLVLPIYAALPPEQQMKPGPGGAPGTLRPP*
</t>
  </si>
  <si>
    <t>C_23150001</t>
  </si>
  <si>
    <t xml:space="preserve">MLGDRMGMWASGPRGAGALLWSTLRATFLYAVWCAYWSREPAKQTSEHVVREVISELRRLLTAQLKAAKLEHFAAIWSAGGVLCEVEEVQGLLGFLLGGGLFQALAWRLSSSAYLAPMCFGSGWRRSTWAAVGLPAQRVLQRAGARLVSATSGPFSFLLVSPLPVLLGCCLSNRLVGVGWVWAGRVRSAGVSFSGTRWWWFLRLGCG
</t>
  </si>
  <si>
    <t>C_23170001</t>
  </si>
  <si>
    <t xml:space="preserve">MQKVYDTYMCVHDVSKLDAFIRRGGVDVDVSGAGGADVDTGAGAEAAAAADAAQGGTLGGGGAGAPGGAGGRRRVRRYLSAAAAAAAEAPPPAPSVATPAAAAAGLAGSRSRLQLQSAATSGQQ
</t>
  </si>
  <si>
    <t>C_2310001</t>
  </si>
  <si>
    <t xml:space="preserve">MTRELTKEELSRLVVGPRVVDFGKVSMGSTNTLDTSLNVVLDLKPLEMLRESPSISQVIPPGARGAFPLVLQLLRPKAVVAQINAHNPGPTHISQAQLVTFLQTAAAAAPEAAVAGAVEAEPDLDEIPPTQLTPPQPGVNPVELACARAVADF*
</t>
  </si>
  <si>
    <t xml:space="preserve">MADPMDQPSTSDPVDNQIFGEQGGLRPDHPLLRRAQEALKVQFEANRTRLQEELREKANALKQAKARREALGVELYGFQQNLAKLQLNLETTHQNYQVINRARQQASPCEDQLNQLKQQLRDEALSAIQDGMREQQQQELSLVLEIEGYKKDVVREQLKHESLTAVVRKVEGDAVFVQKQIEGAQERQARLQEILAKLAKSLEHTEAEVLRVNSEKKALQRFDPNKLP*
</t>
  </si>
  <si>
    <t>C_2310003</t>
  </si>
  <si>
    <t xml:space="preserve">MGGGGDGGGGLLGVSSAQQDAVAALAALGRAGGGGSGGGGGGADMSGANGGGGMH*
</t>
  </si>
  <si>
    <t>C_2310004</t>
  </si>
  <si>
    <t xml:space="preserve">MAPVVLNVYDLAPQNQWTIFCGVGIFHSGVEVHGVEYAYGQHDYDYSGIFATNPRDAPGQVVFRESILMGETHLSQAEIHALVQRMGNDYKGTNYHLLQGTIG*
</t>
  </si>
  <si>
    <t>C_2310005</t>
  </si>
  <si>
    <t xml:space="preserve">MDRNGDNNALKAVECEINENKIAIGKVECKIIDIEVAIETLEAELSDLDAQIKSRSARPSRQLRKEKERKLTWREQLTANELELRAKERQLRKEKEQLREKERQLRGEGPERYLQRALLMTTPSRTSLKREQLDPSGGALIKNWRPDPETAGGLLPELIHPVFAKAVQSLSEGTTVDRATIEVASNLCCIGAAFYDNEAGLTSAIGALLSPYLEYGKVVTIGSGFAANNVSPNWALGDSSKDPSNLFLIVEAKPGIGGSGDPHFQGANYLLHFWRQRAESDTFRNTCCPAFLLEVVGPHVRLSAVAWLDRVTIFPLTPLLNLLPAHPVTDRLLMPLAPRNPTYYVRLAVSSGVGSSGGSGGGVVEVAVKLCRKYGLEAHQAWADLGLAPRILRVEPLPGGWQLVEMEWLPGPEWRQLSDLLGAELDQALAAVRAALESAHGATGMVHGDVRPPNCLVRCDAGSGWHVRFVDFEWAGREGESTYPCFLNPDVPWPEGVGYKNLLQRAHDFQLLAASTASHGVGKPGVARSLSTAARERCATALHRAASGGLYRRGVGAGWRQSAAKFRYC*
</t>
  </si>
  <si>
    <t>C_2310006</t>
  </si>
  <si>
    <t xml:space="preserve">MRREAPGYWYEDGKLQKKANTFTDFIAAAEHLITSAKLVTPQRLCIEGRSAGGLLMGAVLNMRPDLFHAAIIDAAVYAYMKSYSPVDNVRAQRYPHILAIAGLHDPRVGYWEPAKFVAKLREHKTDRNLLLLKTEMGAGHFSVTGRFERLKEVAFEFAFLFKVLGMMHTPLADGPLPAPAPAPAPAAPDAAAPAAKRQQQQLRSSPPVVPVVSPPQQQQQAAAPLALPTVPADLAKVRMVVHVVH*
</t>
  </si>
  <si>
    <t>C_2310007</t>
  </si>
  <si>
    <t xml:space="preserve">MPTNTKPDQIVGGPEATCCLGITAWDRTLEKTGGKPTCLGLAQVKRGDQEADDVRVLSSQTRDFKYVCLGYSSHPTDARPAKPGQPTNMPFCEGVEIAITEEEVATMPGSSGAAPLMRDRQAPSLSHGDGAGAQPPAASPSDEDGGSKGLQERFAKHLRRNADSLRAAVLGDRFPTLPVQMRQFETVDDATKLFTETARVNLLKMNVMAEFISFRTMEAVVKPIWERFGPSEEAD*
</t>
  </si>
  <si>
    <t>C_2310008</t>
  </si>
  <si>
    <t xml:space="preserve">MLSLGKLTHEIKTHQDALRELGTSYQASAEPTDFRAVLDAALADRLKRQPYEPRSDAAMREFVTGLGEDPDAVLAGGAAGGGGAGGQAAEDEDDDVVEQGAGGRRNWTNTTCPLSLKNVLDLDHPVRDPVGYVFDREAVTDWLRRTRRPGLAPAQMQAHPVAGCSHFLREEQLVPAAEVVREQRRRRLQQLMGGGAGGAGGAGAGVAGEGEDDIIDV*
</t>
  </si>
  <si>
    <t>C_2310009</t>
  </si>
  <si>
    <t xml:space="preserve">MQPRHRAILVEWLVELSLVWGLPAAAPFRAVRYLDTFLAAVPLDTLRLLQLVGLVCLRVAMRQAAQEEQQAAAALAAQAVATALTGAAHAAAAAAAAPPAAAQANATALRTAAAPPPAEAAAPAPEAEAAEAATEAEDDPLGAARFADICAGAYSCGQVEQMTTCVAAALTQEMMAAPTAWQLVEDMIRQATAAVGAEATAAAVEAAAVAAAVASPPLPRATAVELSPPPLAQSPPVLTAARAVAGAAAATPAPDANSVSAAAAMSAAAPGAGFGSGFPSIDCSRTHAAAAAATTTAGSSAAAAAAASPRSDSGEWPKLPAAGGAAGLATAMPAAPAPAALASVVAAAGGGFGGVMPAGAERGARGGGTCATVAAVAGGALPRWAVQPVTELSRFLLHLSLMCPICCAAPPGHVAAAALAAALEALGLPHWPQPLAHCVPLTLLPPAPTPGAAAAAAAAGAGASGSNATGATDAVSGGGGGGGGVGGSPRAGGAWSCRLRHRTAAAAPAAPHLAAHAPAAAAAAARHGSPHNPQQQQPGSNTNTKRTSSDTLQAQVPARPQLPAGLTPEEDVARLAGLLVAAAAEAAAPNLRREWLRAVGRLGWEHEQEQAAAERAAEPGPAAAPVAATEAAEAVATAAAAQPPPRPWVPLQLQPGLWL*
</t>
  </si>
  <si>
    <t>C_23200001</t>
  </si>
  <si>
    <t xml:space="preserve">MGAALTDTELSIRAMQEAWAGIAGRVILDGCMCGLAISEEQLKNIRASPVISMMIDESTDRTVSHNLAVYITYVAPDDSIKTEFLQLEAMNNGATAVNIYDRLKEVFTVRS*
</t>
  </si>
  <si>
    <t>C_23220001</t>
  </si>
  <si>
    <t xml:space="preserve">MAGSVTVTAALAPAVAGAGSSPVAMLAALSSAVDALVSAPASAFSQVYFTAYGVTSVRVIKGGTGGGGAGGGLQPLMNTEDNSVSGGSGSTDSSGISSGGGGSSSDSATALLLLNGQESVTVPQYTPYVYGCFDAVGCDFGATASSSTSVFGDLNTEVLACAESVKNPEPYLNVGLQYCGINTSVVTTYYISYTLPPAKYPGAGAVYRKVVVQASCAGRTCADGTCADEDDSCPGDLLGIISSSSGAGSGAGGSSSGDASAGKYRQQR
</t>
  </si>
  <si>
    <t>C_23230001</t>
  </si>
  <si>
    <t xml:space="preserve">MPAAQPEPTAVTPQLHKAAEFDKHADAEPNAGTRSKASSSDFKKPTATASQQQQAMPVPAEMADGDCAECYKQRRVTHTGSGGGGGGGAVLALAAAVQQPLLALHMMGCAASVVQALIQLSAAARSSLFALSLLHLLGAALALGCMAVRPARNGSAAASAAAVAASIVRGAAGTSGVTAAGGGGGDGAGGFGWLLRQRAAAAYLVASCLPAAAAAAPLPLPLPLPAAAAGAATGAGAGSVAAAAAAWVLTAAKPTRDTQSPNDSFGRRLAFQAAKMGSSVDS
</t>
  </si>
  <si>
    <t>C_23250001</t>
  </si>
  <si>
    <t>C_23250002</t>
  </si>
  <si>
    <t xml:space="preserve">MAGRGKGKTSGKKAVSRSAKAGLQFPVGRIARYLKKGKYAERIGAGAPVYLAAVLEYLTAEVLELAGNAARDNKKNRIVPRHIQLAIRNDEELGKLLGEVTIA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SHSRRLSLAAA*
</t>
  </si>
  <si>
    <t xml:space="preserve">MLRGYPALASRGEFQEAKCHAAPVSRLRVSWDESLLVSGGEDGSVFVWEVRDKDARAAARREQEKLEYAVEVLVTRWVQRAEKAELEREFEEIKKQLEEDADREIEETKEKYEQKLQTERETSLRLKGENGIMRKKFNNLQKDIEVCNTQIKELYEQKKELYATIASLEKDIASLKREIRERDETIGDKERRIYDLKKKNQVRGVFA*
</t>
  </si>
  <si>
    <t>C_23280001</t>
  </si>
  <si>
    <t xml:space="preserve">MGGGELGVVGGGVLGRLTMTPAGSRAGSRMGGSADGSGLRSRGGSHADSRGGSRGGSRGGSGAGSGAVSGAGSGAGSGMASGMASGMVSGAVSGDGSCTSPERLASRSSRRSGVLMGAVGVGAVAGSGEFARRSRSSYSYSHSYS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PTAASTAAAAHQSISLAMPTALLGPRFTRRSHAHASMDGSAGGSAGTSLSNARPGGLTFMVAVSASVASTLHGGSQGEGGGGGREAGLDAAPEGGASGSTALDYASGRSHSAGAASLAAATASAINQSRGAARLALRR*
</t>
  </si>
  <si>
    <t>C_2320001</t>
  </si>
  <si>
    <t xml:space="preserve">MCHLTAVKEAAPVVVEEAAAPGEPMDINTAVQMVLKKALAHDGLCRGLHEACRAIEKGQAQLCILAEDCNQPDYKKLIEALCAEHNVNLISVPENKQLGQWCGLCKIDPQGEARKVVGCSCAVITDYGEETAGLSMLQEYLKSR*
</t>
  </si>
  <si>
    <t>C_2320002</t>
  </si>
  <si>
    <t xml:space="preserve">MEVPAGRQRPDLHAFVPRAEADGSAAAAVEEGDGGQGQEASAPAAVSDAGNATTPNINGSSTGASGSTTGTSGSSGSSSSTSGSGGSSSSTSGSSGSSSSTSGSSGSSISTSGSSGSSSSTSRRALRQSAVAASSGAFVTPVPCGVPNAAFVDGLCVCTDGNRYVLNDKPACCTPGGLWNTTLNACACPRYWSWDPTNAQCVPPPATSYPIANLALGQPSAASSVYPGFCSGGSCVPAHAFDGDTTNPTKMFHASQTVGDAAPWLAVDLGGPALVVQVNLYMRLDCCAGRTVGAELRVGYYGDPSGTAPPLLPQLANAFVDDGSSASNATTAGDATTAIAGVLAGRPEVGLNLAGGVISFSGTVDSYLWSDADAAVYCRQLGYGGGGLAYTGAVYGAATSSYMLTAVACGGGEAAIGACTAQPLVYTGAWSPQDAAGVLCYKGVDPDAYCRRAAQLLPSYSPSTSSFTNSSSSSYNRTADLQQRAAACGELIGLAAGVTALLTYPTYPWQRLPYDSARQLPCFNSSGLNTAAAAWLSRWQAATAEAGCDLLPHDWIRRALAGLPSAPLPPPPAGAATPPAPPSPQPPVSGVPWPPLPPAPPAPGPDALPARGVLDGAFRIVLQSLGGGGNPGPGDGGGDDQAAPPPAAPPEPGAALPPPPFQWTLALSDSGSSGSSSTPSDGAAPPPPAGSSSANGSSSGSSDLQRAGINGGGGDAGIDWGDALDTVLPLQSSRLVIGGLRITDLQLGGAAADVVAALLAPAPPPPAQQQQPSNATSSAPPPPPPGSNAAAAAAAATR*
</t>
  </si>
  <si>
    <t>C_2320003</t>
  </si>
  <si>
    <t xml:space="preserve">MNMQLGMQNKLARHAPSRASHGMPAVFSSLATGSRSAVHAASSICSSSGANARTSLRRMRALPGRRGMHIAAQLAPATYAPPKADAVILTLPGGKEIKLETGEIGRQANGAIMATAGETMLYATACCSASPTGDGSFTPLTVNYAERFSAAGRTSGGFVKRDGRPRDAEVLVSRLVDRPIRPMFAKGWANDTQALGKGSEAIASLCDQMEAWAKKVSERQRGRRGQEGARSPSTHPG*
</t>
  </si>
  <si>
    <t>C_2320004</t>
  </si>
  <si>
    <t xml:space="preserve">MSLAGKNIFVTGGLGFIGGSLALTQEGKVSILQDQSSHTVLVLLEHGATVHLIDNMANSFERVFEHMKKLAGDKADKMKFTKCDINDKETLTTIFEKEHFDCVIHFAGYKAVGESVDKPLEYYHNNFVGTVILXEVKRAHKXKNMVFSSSCTVYGMPDEVPITESAPLKAISPYGRTKLFQEDMFRDLAVSDKDWRILLLPYFNPIGAHPSGELGEHPVGIPNNLMPYIQQVALGQREFLRVFGNDYPTPDGTAIRDYIHVMDLAEGHVSAVVKTLATPDLGCTPINLGTGKGTSVLEMIKAFENASGKKVEHKLVDRRPGDSVAVWAATETAEEKLGWKSKYDVDDMCKHQWAWASKYPQGYETPL*
</t>
  </si>
  <si>
    <t xml:space="preserve">MEAAAAAENATPRGRANSGAGNANGPLVALQGSERSLLTCLLARLQSLDADVLVGHNVAAFDLTTLLSRMQHHKSLLGQQRSDPLAGSNAGNNSGLGACFGSAEGVLRLLRHGESDAWLALGIMFHLSVLPLTKQLSALSGQLWSRTLAGQRAGRIEMLLLHEFHSRKFIVPDKQSYKDKQRRAAAEAEDDFEAGGGDDEEGEGGKGKKAKIELDGVFKSILLLKKKKYAAVKLEPDGQGRLAEVMEQKGLDIVRRDWCPLSKDVGNFALAAVLSGRGREEVVGEIHAHLRQVAERVRAGQIPMGKFIITKQLTKRPEDYPDAKNQPHVQVAMRRRAAGKRDGVLPVSESEKRGGREL*
</t>
  </si>
  <si>
    <t>C_23300001</t>
  </si>
  <si>
    <t xml:space="preserve">MQAELGLRAALALASAARTPRRAGTCSAWRGAGSATPGSTSACWAAARPPPVSPAPYANNSAAARSSGTASTSGRSSTAAAPSAQGRATAAAAAQGAHGSRSTALNSSNSASASASPVGGGRPQAAAPPSSVRSAYIHLPFCKRKCFYCDFPVEAVGRDPTAP
</t>
  </si>
  <si>
    <t>C_23310001</t>
  </si>
  <si>
    <t xml:space="preserve">MDLAAAGQADSCSFKNGADALAAVLELVRQHQSSGRVRCLDCVA*
</t>
  </si>
  <si>
    <t>C_23320001</t>
  </si>
  <si>
    <t xml:space="preserve">MAEANSRELALYSAKIAEQSERYQDMVEEMKKVAVLANEQELSVEERNLLSVSYKNLVGSRRASWRILQSIEQSEQAKGNEKRVGMIKRYRAVVEGELDKICHEILDLLDKYLVPSASTTEAAVFYLKMKADYHRYLSEYKTDEAKAAAAELTLAAYKVAQEKADELPTTNPIRYTRLGLALNFSVFYYEVMNQPALA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RELSAV*
</t>
  </si>
  <si>
    <t>C_23340001</t>
  </si>
  <si>
    <t xml:space="preserve">QQQSRAAATGPAAAAEGHGKRPAGAGAGVAAARPVAAPAPSAAAGTGPKPVTVTADVVQSTAASSQPEAASSAVAGAKAAAAGTAAAAAGQSNELRPLTDAERSKFQEAAAKLERQIHALQQQQQAQQQAQQPKQAQQTQQAQQAAVAQPQAGPRTVSPAAAAGGATGLAAVIAARGAVVWQ
</t>
  </si>
  <si>
    <t>C_23350001</t>
  </si>
  <si>
    <t xml:space="preserve">MCACFDSGHPANDSVYPADLSATTWFRHIPEVEGGHRYRNSLKAPELAGASMHKLRIYMYELPWQAAFPGEFNDADSYRDPIYIAYEQFLTRFLNDSTVRTGGLAGCRMG*
</t>
  </si>
  <si>
    <t>C_23370001</t>
  </si>
  <si>
    <t xml:space="preserve">MALYCGLSQLGSWMKEGATEVGGAMKEAATGRGGAMKEAAAKRG
</t>
  </si>
  <si>
    <t>C_23380001</t>
  </si>
  <si>
    <t xml:space="preserve">MFGLCVDAAPSQAVDDLRFGVVSVNAWSAVSFVTGAVTWGAFAGDQTIKDVRSGLGVVGNPYLVDGVQKAVYRGVCLLPPSGFVVLVERTLPGEKVLAKITLAKKGETALPLDDAAGQLVYISYRPWVEWPDGLGRDGDYCRVPLRCQA*
</t>
  </si>
  <si>
    <t>C_23390001</t>
  </si>
  <si>
    <t xml:space="preserve">MAFSFLAALEPRDVAEQGVQVSC*
</t>
  </si>
  <si>
    <t>C_2330001</t>
  </si>
  <si>
    <t xml:space="preserve">MTALQERKDDAGGRLVELPADWGVMLERLFRQRRAEYATLEGWLGPRRFEDLPINQLPSDHPDPKVVEGLARIQELDGMLNDKLIAALISHRETFPEEWQEQERRRLARHTKGVEDALKKERHKRLRAARIARAVTSLGEDDNDDLRASVTSMMSAGAQLQSIYSRLFTLKPEEEALVEAVLQRDDEESINPFDLDSAAAYAEGVGPLAGAGPAAASPDDIELELDMLLPSAASAAPTPSAASGAAAAALHRQFSSARGPEGASHTVADSGARGPVGLPPRPPSPTRSAKSVAGGPAASVSTVTASGHKDYLREERITKEMVGREKDIDSALRQLKTGEVVRLGEVTLKALVEQCRRLQVVCAGQ*
</t>
  </si>
  <si>
    <t>C_2330002</t>
  </si>
  <si>
    <t xml:space="preserve">MQTWVMEKRSIHCELCGTMYREPYGSDLAASIPPAPQPQPVPRRFITLDGQSVIVMPMGVGLGPGGSAIHMGPLLQHAASGAGGGSMARGGPSAGAAALMASGGAVADPRDLEPQPLCEWRNMWSYVLILLLLLFAIIYVTVISKRGKQEPWMMTLWQVLLVVLPIYLVLRVAFDLYRHRLAQQLAAANLQAMALANAAVDAAVAGSPHGGAGGPREVIITRSGNRVLVLQRAA*
</t>
  </si>
  <si>
    <t>C_2330003</t>
  </si>
  <si>
    <t xml:space="preserve">MQRDPLLVATGGMRRAQRSRLLKRLVAGVEAARQVAADELVEALTEDMVAAVAPEAGLEGGSSPEADWLYKTFAYGPMPPPSHAPGVTEDGSVVQRHARGVAAALGRRHEVEGAQGQHGGCAGVSGDAAEGSSNDDAATCGLISLRVSGNMLAGSTGCHEWEASFALAQLVLRRPELFRGQRVLELGAGAGLVGVALARAGAQLVAATDGSAEAVSNCAANMRLNLHLSEHPVVECGQPCELAALEQGVAVCRLAWEEPLPSGGLHCDSVVASDVLYDPDVVPVLVSLLVRLLQPMEPPDASGAAGGARMAYIATLRRNPATLQLFLDTVAEAGLHAAVVDGWGDPGVSSAGGRPQSAVRFHLGVLDDVSVADRIVIHRITH*
</t>
  </si>
  <si>
    <t>C_2330004</t>
  </si>
  <si>
    <t xml:space="preserve">MEVLAAAERQAVAAFPALNMNSPGRPRRQSIGVPQHQPQQPTQQQGDRTPRLGPTRSQPHISIIPREAPPLLQLLCVGGHHDQPQQLQAHPQQPPVKMQPQRKADPWTSSAATATAPAASAAVGGFGSCCSRPCLLPTASKGRPRAASFDTPRTKGAGCSAASCCGGSNTSCGGNGDTAVAAAGLPALLRLAAVGTSFSCSGAVCGGAGGNASASSEARPAQVLQQLKLPSLGTVAAATAAGGGGGNGGGESKVAAVATPGCEWAAAMPSCRPTNAGVGHVAASSIGGGAPARGWTSARVADPVMVGPVAAAPSARKWEAPAVGVQ*
</t>
  </si>
  <si>
    <t>C_2330005</t>
  </si>
  <si>
    <t xml:space="preserve">MPTSEDAAGARGAEFGALYGTFLEVELPRLKARMQEAAAAHAVATGHSSGGGRGGGGGPHRQGQGHRQGQGQSQVVDNVSTWLRADRYRRQRAVAAAAVAAEMAALPSSVAAGVGGVDSGQADGEAWSELLPEVSAVDTTFAQATVGSSVRDSVLAAAGRKSGAPAPTPPEAGSGASTGQGSSRAKNALLAALKYKKGQGPTGGSGGTVAADKGAEVERQDVAGLKPGAEVQVEMVPGDASSAYQGRVRQLDALPESFMLCP*
</t>
  </si>
  <si>
    <t>C_2330006</t>
  </si>
  <si>
    <t xml:space="preserve">MPRSSTGQHMLPLRPLLLPLLAATAVARAAAVCGARAANNSRVLIAVVLALNYIHGVKKIVHRDLTPANIVLGQGPEGLRHTKCAWL*
</t>
  </si>
  <si>
    <t xml:space="preserve">MRARVDAGLDPRQLEAARKAAEPEPEPVSEPGPTPARRDSPLPRM*
</t>
  </si>
  <si>
    <t xml:space="preserve">MACASPDSRAFLVGCLRSALEDADLVDAIAEQAFEAGLTAIAIGSGIISRDALKERLFLTSEEAQSVLDICKQATMTTAEKPANGPVSLRMLGTSSGRVSLRLSIKERQQPAPATAPASPPPAQEPAVASQKLESADPEIPEPQLPSEPVLPELQPSSEPELPEPQLSAEPELPPPTLSAEPRLPTVAEEAVEQVGGVVVVSRTSAVGAKVEKPKAIPSSPARPMSAPVVKSPATTPKAVTVTGSPASSRPKSASAGKPSPLALPAESAGSPAHVPSYLRPTAAHKLRTSMAESPLSPSALAPVPEDPATERQNRRRKNLFARMASTLLAPTQAFVARVTGRKEEERIKKDVPITKASLQLDAVMCSPQGQRVTRAQPFQLRSELRPKSCVLSREDLDLIEAREKAFRRNPVPKHVHEARPIDPRQRSEPKDPKAIFEPFQLASLELHAKKTEELRKKREEEEAREDEARRFKASSFDKRIVTAPASPPKPAPSPVTKGAAPKFASEERIAHYHAVVEPAKRARMSEADRTKLEEAERRVAEEERKAREAAEAAEEEARRAAELENMSVNELRKSLVFKARKMPDFSAPFRPDPALAKPVTSPAAPQLHTIARLGAAPSPSARTDKDGPGLGNGVYDGAGYVDPFFASLRKSTSVVMSSHGPGAASMRRSAAVRQSAQPTFGRSPNGAAASPNAANGGLRVSIGSALQAAIRAAARDAQRDLARETAVASPCGNKDSRRSTVEHMTVTASPCNAY*
</t>
  </si>
  <si>
    <t>C_2330009</t>
  </si>
  <si>
    <t xml:space="preserve">MHGSSQEALSPAASRTGIGTNNCSHLEHHQRGITASAPQASAATRELFAGFAAGAANVTSGYPFDTVKVRLQSAPPGAYRGALDCAVKVVRYEGLRRGLFRGLSSPLVGGTLETGVNYLVYSRVLAMLASSAPSAVAGGGAGGAAGPGVTPLSHVAVAGAVAGVALSFILGPTELVKCRMQVARSSARYPGGPFQVLQEAVAAEGWVRGLTRGLGATLAREVPGNAVFFTAYEAARQALRQTSDLQGATTRRADLQGALAAILCGGAAGTLMWALVLPIDVAKTRLQTASPGSPWDVGLMQQWAMCGARAACGRCTPASRPHWCAPSRPMPASGWPGRPSCAAWADMHKAPSRPSGREADGRHTPPAQLREVRTNGHTACLPGWRALGRNLNRRLLIECRWRSQSCMAAMETGCCSQEFICPCMCREASMSVRHGMTRSRTQARVAQETAPARRLRPAGVWLGVFADELR*
</t>
  </si>
  <si>
    <t>C_2330010</t>
  </si>
  <si>
    <t xml:space="preserve">MSASTLSRLLPAGSLAWGLPGVLLRSASLLVHHQPCAPSTSGRVQESQLQWSCYYATSHGTGAPKAASTQSSSTTSAASAAASATSAARPAAVSSEAGGDGASSAPFYAGLAARYPDPDTVPDHVMHRLRNTLFGRAVRPRETTGRRALARPLQGKALTDWYWMPPNESPGFHSEEDEYELRRALNRRHTKEAEAEAADTGADKKKKRK*
</t>
  </si>
  <si>
    <t>C_2330011</t>
  </si>
  <si>
    <t xml:space="preserve">MDEPPPPPGPPPLPLTPPGLLPLPAHGQAAPAAAASRRSLASPGGAAAQAPGGGAGHWAAERNSSGHVLSPATSLSGALLAASASVASPSPMPGRSTGAAGAGHASGPVACAAAVPPATAPAGDSSAGKPAAGTGAGARSFRSSSGMIGGAMRSLTRGRIRLRAGEDAAAMATGTATATGTATGTGTGTARATTSPPLPDRASTGVAHAHHANRQSAPSRSAAAAALRHSAPGELPPPVKLGWASRADVLASEAALAAAARQRQCIMRQSLRRPQQQEPLQHLLQEPPEHGGLQVVAPAVHVARGGGATVLTPGAAGAVPAAAPSCGALEGPQLQLSPNLPAAAANGSTSMVAAADLDTQQPTASEPTEQPQRPPQPAGATSGGPPSEGQRAAAHSLRVDRYGALLAGSAGWRFEQLFDDPRPHPDDPTSASAVLLRSPSRRSPGGPMAATATATAQGSALTAFMRLSSPYPDPSSLPLHPPSGGSFTGIADTGLGFTRGASLRAINAAASSSGTAAGVHVAALYPAGTTGGGAQGLFLTYSRSLGATGPEATRVRVLTSAHVEAVGGAAAAAATPGAGALEFVSPVAGSEEYYAHEFEVTAPSSDRPSRGQRLSHFWGHAAVRPGPGAGAVVFASADPSGPTATVPGGPMAGDVGVMVGPQGLQGRRFLSAGGGSALTSPAHTAAGSTSASGGMDGVAASAGGPHPYLPLRVSSMIAAAPGGAAAGGGGGGGGGGGGGGGGGGGGGGGGGGGGAAAAAGPAEAGGNSQVTAPVGAGGGVSAAAAGGFGAGSWEVTLEALRAAAVRVSGTAPKATAQGDVPARGAVGAAAVTAAAGSSGSPNAAALASPTSAPTSSRGGLGLTQSLKRVLQLGGSRQSRRRLLQPSTTPSTASAASDGGGAARGVQVVPATDTSSSAATAVAAIRMAVSTEAATAAAATAAALHMPAPQRVFSDSVSPAGPATHGPAWVMYPAGPTDPAASPQGQRGPQGQQGQGHYLYWARPLGTAEGAAAAGAMWAQGDMWAQGDMWGGTGGLSPAAAGPQASSLPPPQSLHGQLLPDLQQPHSLTSADKDADLGGRFHSSSRLEPRRHSEGTGAAAFDAAQEQAMWGPAGALAGGERASAPEPQRHLRPQLHLLGGGAVLALGPVGGGARVAARMGVSCDGMELGVPAAAPDTAAGGDAGGLALDLRSQPATPHVVRVTQITQITQRAEAGAHTAPGSMPGAVGAAAAEEMAPWRQRPALWTHYYYQQSSQPQHEPQHPRPAHLQLQPPHGRAPPPSLRSASLAASASARSRCWVLQEEWTEEMLLQGEGEGEGEGEGEGEDAAAMQVGAAAGGTAGSQATPAKRGKLQRLIRKLLPGRT*
</t>
  </si>
  <si>
    <t>C_23400001</t>
  </si>
  <si>
    <t xml:space="preserve">MLRWIRLLTANGSARVCVNGMLSDAFPVLNGLPQGSTASPPLWVIQMQPLTSFLRRQVEQGALRTPLLPSGEPAPPAAHHADDTTLTARDPALDGPVLMAAVQLFCRASNARVHPDKSKAMGLGRFAHLTGPCPHTGVPFTTGAVTHLGVPLSWDSDAAAADLYTRRARGMAFVARLWAALSLTLVGRVHIAKQVLAAKLAYHFSLLNPSPAQLKELTDLVDHFAARSMHAEDASLVSHGNPLLLPKRETACLTYKNGGVNHVDLPAFLSALQAKTFALLAQPGRQPWKMLTRALLTHVRPDSATTWAWVYSDAPAPAGLPARLAAAVGHVRSAGVEQHPPQPATQPPAAPPQWRVSLDQLWVANTAGAVSYVHYTGRLLEPGPGVLPPA
</t>
  </si>
  <si>
    <t>C_23450001</t>
  </si>
  <si>
    <t xml:space="preserve">MRTSIQSALLQGFTVLRTRNADDTARQLAALTRALERQCRARSAALLAAQRQRQGAAVAAGGAARGAAGAGGAGAGAVEEADADDPLPTYEAWEEGLKSTAADMKVAAMWGLMLTAVPGETERGGEVVGGGG*
</t>
  </si>
  <si>
    <t>C_23470001</t>
  </si>
  <si>
    <t xml:space="preserve">MRCGTRACGSELHRRQARHYSLRRSAPPAPASEEHGPSRRRSLATRPARTSPATRRWARTARSSASTAPSPRSLRPSGPGW*
</t>
  </si>
  <si>
    <t>C_23480001</t>
  </si>
  <si>
    <t xml:space="preserve">MEIYNDRLHDLLQPYKASSTRDPNDVNQRRALLDVREDAKGNTYVPNLLCVKVKSYKSVYQLIAKGGRRAEARGVWPAQRC*
</t>
  </si>
  <si>
    <t>C_23490001</t>
  </si>
  <si>
    <t xml:space="preserve">MFRKYAPIAWESGAVEALVGAKRAKHVILADAATTLRRLHLDNQTLRTHLASASRMLASAAAAVSAAAVTAPAAAPPGGGAAAAAMAPTGVRASPFGMPRSGSGSDGTPVTMAMAAAGGAAAAVTGVATQRAVSGQMPPVALSAPMTYHSAPESPGPSYAASYAPGPPPALQPQPL
</t>
  </si>
  <si>
    <t>C_2340001</t>
  </si>
  <si>
    <t xml:space="preserve">SRRRHYRRHHGHGLPQPPLPAAAPAAPSRSHRRRRRQPRSRHRWGRGPGRRRSHGGCHASAPQSLTGWQGRPCRPCRRCRGLLRRPRLRRRQ*
</t>
  </si>
  <si>
    <t>C_2340002</t>
  </si>
  <si>
    <t xml:space="preserve">MEQAAAAATTAASRRPCALRLLLFAELVSDAQLAAVMPTNALRNAARLAATTRLAAMLDADLAVSSRFSSLAEDSDCGLDAQAAELQAVEATIAGSKPEVVGLWRAGRLQVFHEDGCRRCHGPINHKRWATAKEPYTVKWAQAFEPWGILARHRDPGYDEVWPGRPAEAPCLRCMLVGLLP*
</t>
  </si>
  <si>
    <t xml:space="preserve">MASEAHAMGLPGSWSLGSDFGTPASEQKLPFRLNCPVPGKARWVTTTIARFDADVDWPTDLDCAPLQLGDTPASRKLSSSPLTLSISDVLSDKADELTDGRWASSLGLPDDSYLEVPPDGRIVVQFSGKVHLATLQSYLKVAEGVQGKGAEAAFTLAPCQSPAPWIFPYTSATGTGTQGATTPLSLDVNTTCVEVSPKNLKPDTVYAVRLPVGSRYFGLSGPLQSEAVAPFRSLRPFRFYFQQSSWQNVWAGTKYRRFDLGLLHGLGSAVTSAALAGRISLCARGPGGACSPVPFSLSLVYKGLARLSVDSLKPGTQHTITVAGAASIIDGYDQALQGSSLTFYTSYVDYSFVGPALSNMALLEPADVDSLASWPFVSRGPPPLNPDQPWYQPAFANRIDAWEVDISVERNRVMLLKSVVQSSFGQMNLQSIFGAPAASVAVPIELRTIGSGADWQQLALSLAGAKVRVVSFCCSLGGISDAKLLVRSGLSLNVVQLGDTFRAWLLDSSEGGAAVSGATVYIHVLPKNGRSSVIHTRPDAVMLGTCVTGADGVCTITKNSDSDWSQVAAFALTTDGRAAVLPSAGYINPDSPPANYVASLVADRRVIVPGDSLKVTGFVQQVSATGLKLPAESWVVVEVSPNWQASASGASGGTTTGGGGVISPGRGLMDGAVAAAVAADTVSAVGPFSTEAALPVATIAAELPVAGRTGRGLRGSTSSSSAGASAVAVGVSTPMTGAKPTGGVSAGGSTGTTGNALTGVPTRYFAKIDGASGVLHVEVPIPAYARLQPYTLQLRLPKAGTALASGARPDDATAAGWSDVAGSLGFTVADPRPPTAELKVDVPPWVLPTAAVALKLTAVSYVGAPVDNSPITVTWSHSKASGVIKLTTGLDGVASTTLDLGALPEINRTTAYDTLSIAAEWVGPTRELTQKSATIILADGPARLQLQTSLDTDVPGVAFALGAQLTSNVDGSAITGLAVTATLKPDTSAGPAACADTPSCATTSGAGLDAGCQLALPCVGRFVLEACATTASGPVCANQTLGRNTTEWSLDPLDSFPAPNFLTDKASYKIGESATVRFQNPWAGARLMLTWGNNYASKHEVVASLPAGLASHTFGPMGNECLGGCSVSFVLDVPRLSASALPLPPPEQLKVSKLYDPRAPATYSQQLSLKVLPENELAVTVAVAAAPGVTAGSITDADGKQLLSIEPGSEATVTVTVGSVGAGASVTVYGVDKAFLDLLPYPLPAPQQEVVLRLAAAVAAYGPSAYRLAPGAVQAVFAKLMSRLTGLDPWLPADTTVRPGDTGAYFRTPYYSPSATASAAAVDMEDAAYLALYTSPLTYLASQTYIGRYGGCGITCMDSAASNGGGTNVVSAPSVRPLPGQGAATDDQSKGVTAPESGGSSGSGGSSSKTDSSVTVRQEADFIVTPLFTTAVTDASGVARVAFTAPPNLGTFVLRAFAASGAAAKYGSGEAKLAVRRALSLTPSVPRFVRVGDQFEAGVVVTVGSAPASVTVSLKLENAADSPLTLNGVTSKTVTIAAGGGLQQEVRFSFTAVAIASATLVFDAVDSAAGGGSDSLSLEVPVFGQQGDVWVATSFAFKALPASDSDVVQWQEGLALPDAVPGSGGLALTAGVGYWPSIAATYDNLAQRQDDYSGYAYAQPSMLWAVQPPLLQRYGQPASAAGPEALLHTAYTNLGRLTLSNVGLVYSDPSRWYSWTPTRTDMYLNSWALFLAAEHAASGKALSGDLAAAYATDWSGLAGNLVPLWRAAVERQLIQNARDARRYPNTKNAYEDWYTMAWVRLAMGPNWNPPTWLEFPINNDLSLATLLNAVTAKNAGRETRVLLSLYLQALGSAAPSSPLVANTVAEVTSALRTQGRTAYVATGPGAASAASLDEQALALLLLLRSGATHQLIPKLAAYVANPSQAGGSVGWFSMYPSEAAQGLAGVALAAYDEARGSTKPDVELFADVNGLTVLEATFRTGANAPVSNTTAWEDLPSPRTGSPSELNIEVTGTGEVSVAASLHFVPSALLSFPSYRGLYVEAALQQVDPRTGGPTGGRLAAVPLGSVVALTVQLTTPDDLGAVTLSVMMPGGLKPLDPNLVAGADSACTDSWVDSSSWGYVYRWYYWFPICPAQETRPSVVTFNYLSLRAGTSSVVIKAVAATAGTFVVPPIRAWVDEQPELMGSTAGAKISVCADCAGPTYGALPPPPKPCPADCSGNGVCNLKTGKCVCNAYWTRADCSRMVPA*
</t>
  </si>
  <si>
    <t xml:space="preserve">MMGHARAVTALNAETDATGYVGLENFELVVCNFLIQQEASLFRDDYHTLLRAFRAFDPDGRGFIDAESFKSLLTGKGEALSEDELAKMMTVAADGEGKIWYEDYAQRLANDGRTI*
</t>
  </si>
  <si>
    <t>C_2340005</t>
  </si>
  <si>
    <t xml:space="preserve">MQVPIVLSWFTSPLLCGLATAALFVVLRSRRRLQLYRAASRGVDDAAARGSAGTGGTGAPATRSSSAAQKHGSHRVSGGALDPAPTGDDFAAGGGAGGDSGTALLAPPPAAVVAANHGRDGGGNAGGDWGRQSQQHQQQHQHSGYGPPQQYDGQAGTAMQLHAVLRHSHSRSHSQVSYQHASIGTSQYGNSQYGTTMGAMDATGGIGTTTEDERFSQATQHHSSSAGGAAPAPVPYGAGRSASLPHPRYLKDSESYGPINNSAPPRGTGVLATAQSMRALANPSDAHGPGAATGSSSSASLPLGRRESADSRGLPVFPRTGSGRLVASSAAATHVFDAAGGGGGTDSGTAHASSSSAPSAAVRTGVEGLASGPGGQSEAAAEATPSGALGPGQQQCPAEGSGAATLSGEGFSSHQDGSQGGAAMADSVTAHGSVGAAVQLGGGSSGTVTPGAAEPGAVAVGGGGSAMEEQAAADGRMAQQSSAQGQGAPQAMIAVGPQVLQQQAQWVQPLQQAPSWQAEQPQQGWSQSQQGWSQPPQQLQQNWGQQQQGWQQQHGQQQGWQVQQHWQQQQQQGWQQQQQQGWQQRQQPWQPQQQQQQWHRSSAPQAQHYAANWNPQQQGWQQGQQQPAYAQQPQQQQWQQQQHYGNPGGYAGAGPAANAPGYGQRGGGGANPFARQNYAQQAGPIAEGMDWTRKSLGWANPASAYGGSGQEGHDAGYGRGDTPTDLKAAAAHDADASYDDADSEMESGGDHDRAQHSPSGVGGGGAGGGGQAVNPHWQNTFDQLKAIVLHGTRVNVHDALETDMTAQAIHLAAEVFDPDTEYAFRYLQVITAMCDSFSHGANDVANAVGPFCAIWYIYNNMRIDYQADLPIWILVVGGAGIVVGLGTYGYNIIRAIGMRLSAITPARGFCIELATAVVVVVASNYGLPISTTHCQVGATAGMGLTEGSAGINWVLALQFFLGWVVTLLITGVLSAALFAAGAYAPSIIQERDVAKYEDTLLRLTAQLDSLLNRTNQAGVSDPATWGTYSAALQAKLQSNAAFLKDVNTPGTKSNTRPVQHLDADTMTAFLNSTVTTYLNNSLPYIGGMPAKGLVLPRDRGA*
</t>
  </si>
  <si>
    <t>C_2340006</t>
  </si>
  <si>
    <t xml:space="preserve">MLGLAAYWDFSSRPRYHAAAHGFHPAHAAYSDGAYRPHHSNGGSSGGAGGIGGGGLTGWVKAHLYSSSSSSSSSSSGGSGGGVSGGGSSGGAGGSSSKGSAGRRAAFLAEVLPLRVVLTAPLELAMPGGGGGAVTVSGRQALTAVFSRPVIALGADFGLSAEQADKMAPFRLSCPVPGRARWVTTTIYRFDPAVDWPSDLNCELAWNQQLSSYDGVPLQLELVRDAGLPPGAGSSSASASASGSSSSSSSPAPGSSIPASVRLATRPNSMWVAGVRSARAAALTDGLWDAMTGFPDETLPEVPPDGRLQLSFPYPVNLQMLQKELQLFESGSSSLWSGSSSLPLDVSPCAPPDFTPWRPFLAAAAAAAATAASDAAATAATAAGAADARLLLDVNATCAEVKPRQPPEPGRGYKLRLPRGARYHALSGPLGQTVEVTFGGLRPFQLPFLDFARQRAGSGGGGGAAAAGPGQDAPTHGWRRLDVWLRHGLAEGVAAADLAAALTVCRLTPPLGEGAVAAALPQPAALSWGVCAEELGFMLELVGRGRARMEVPGLVPGGRYRVAAAAAEGVRDGYGQPLQASHAEFYMSNVDYRFVPPYGASGGGGSGFFITEDQPLPPPLPQEQQRGSSPGNSSSSSSICSSSSSSAAPPLTAWPYAVHPPDALSPAEEEQRRRWGGGGGYEDFTQELHMWAPDLTSRGGGGGGGGKRVDDRALVAVLKILQGRMYNVHLRGVLGPPARTVPLPPELRTRPKYVTALSLSVVRAAGSSSSSSGGGGGNTLTAWLLDGSSASANGLSGGGGGGGGGGGGGGAVAGAAVHFYMPPSWDGGGTGLMAVAVAPGGRLALLPAANVCSALLPGWPCGPAWAAXXXXXXXXXXXXXXXXXXXXXXXXXXXXXXXXXXXXXXXXXXXXXXXXXXXXXXXXXXXXXXXXXXXXXXXXXXXXXXXXXXXXXXXXXXXXXXXXXXXXXXXXXXXXXXXXXXXXXXXXXXXXXXXXXXXXXXXXXXXXXXXXXXXXXXXXXXXXXXXXXXXXXXXXXXXXXXXXXXXXXXXXXXXXXXXXXXXXXXXXXXXXXXXXXXXXXXXXXXXXXXXXXXXXXXXXXXXXXXXXXXXRALHLPTGPLQAVLEVSPPWQPPPSGAGADLPTQTTTTTTAAATTTMAGSTSSNAMSTTAHMIKAEGMSSSSSGMSSSSSSGGAATSTAAISGPGRRRQLASAAAIGLASRPGFAGSSSGGHGKQQQQQQGPPRVVVDIDPESGSIHGEIAVPPDARLQPYSILLRLPPPGDGRSSSIRVVKPFATRTSRGGGSSSSSIGAAATAASGGPSFTAMGGATARVAAVGRAGARGVRRVLLQGAEEMEVAETQGEAGAVAEGEQQQQQQQQQQQQQQQQQQPQQAVLPAAAVVAAVTPAVDAPPWAAPNASALRINLTAASYIGASVEGAELTLTWRTAKTSDVVKLVTDASGRAHTVLDLAALPESNRSEPYDSLALDAEWIGPTRERITQSRQIT*
</t>
  </si>
  <si>
    <t>C_2340007</t>
  </si>
  <si>
    <t xml:space="preserve">MHLMPVEHCDRGSLLSAIKRGVFSMEGLPEDSGSPAAAGATAMGSAAGGIMASSSTAPGAGLQTSRTSVTAAMAAAGMASAGTGGGVEAGSPIRLSRRVVLRALLRTARDVAQGMCHLHANGIIHGDLKPGNVLLRGCRTDRRGFVAMVADFGLSKLTHGDKPLELHHWSTVTVMAPEVIMGRWRKASDVWAFGVLLWSMLSGDTMPYGQASVQQILRGVASGTLKPDWPTHGHPALVRLGKACLSTNADMRPSFDVIAKVLTKIEGNIRNELRAQRAAVVQQLQQLQQNESSASGTVGCRLMWGSRGLSGAGVHPLERLRTSNAWV*
</t>
  </si>
  <si>
    <t>C_2340008</t>
  </si>
  <si>
    <t xml:space="preserve">MSGSMSSPSPLPTGQAEEAQQAQRQGAQQQQQLQQQEAAVDSSAGGSGGGSSAGLEHISLFPITRHTPHAAPLMAVPEATTIEDDDTLGTDGMGLARDTLAGLSVDPALNHVGAADGTAAGFAMHGGLVSGGGATTTAGTGQAAGAHAAGALGHSATGTATSSRWRAANVGGAAPPGLFGATATVSGPSGTGGTGGGGGAAVQGVLQRLGSRRSSREQSSGRLSAVAAKPGRLPQQAAQVALLQMLQFGSTGAVPLHQLATCDINRLSRELIALHWVGHGGGGTVFQAAWQGATVVAVKFLLAQQPAHVDATALEAMVSLAVHTYCAEVTRLTEASFAEPDHPVDEDGTGRPWGMTDDTSHSASALYNALMMSSYAGPEQLATGALRARSRLHLMSNAMDSGAAGSSAGATPQQPHQQQQPGPHLLTQRGSRGGGVAGQTCNALSGSGAPGAAAARTQAQLEGVRTEAAGHAAAAGVAGAAAGTAHVDTPAGTESPFFSEEG*
</t>
  </si>
  <si>
    <t xml:space="preserve">MERQQLSMRRTIEQQQEVLKDKEELLKALQAQLQVRARAVVGMSVDIATEQVAAERTALANERSALAARLAEAEAALQTSREESAALRRLQLELQSRHPEVTRAVEAAVRKEQAQQEDRNRKALEMLMVKDKRIEELEAQVEDLQRGSERLRGQVAELQERAQAAEDQVIAVLRQKEALVETSQRDRQQADLMIADLEARLADGNDLAVELLATQEALAASEHRAAAAEQQLAAAEHRVMQAEAMAAGVEAMQRRLFDQRDGHVDTALAMAEELRARSVSLQEHHAEAMRLQADAHRRQVAELESRILELAAELQTATDQHGSGEGASRPRPRTTESTGTSRQAACRHQPGGALLAGQDDELLDVSLGAGMAADPRDLVSAIASGGRPATGAGQGGAGASRRAWDQAELERLRALVAERDIEVADLGSQLQVLKARLAVHGAAGAAGGQAGAGARSARSPGASPGPAYRAGGRGTAAFLSPSRERAAAGGAGAGSGPAGGRAQSAERERGAVAGGGAGSSEDAAVIETLRRQLARSDAALRGAKERLSMVEARAAVAHESAGKGEQQLEAVHRSMVGSALEHERLQQELEAARGTAAKLNGRISDLVLAEQVARAEVEAAKAKLGRLQELHTADVSELRQQLERLTDHVAASQPEVLPVLLGPAYAARASSTPGQGAAANVGVQQEPSMSSGAMPTAVAGTGQPLGGDAVTREAELEKAVDAAETAVAVMQARLLAALKEAADAAEEAGRVRREAERERDRLEAEVRAAREEGSLRIRTLEESVARLGARGGEASQALARSAAEADAAVRRESRLRSELALAQQATQRSNTQTAEIRLRLKECEAALREAQVYGGLLPFLHDVTAGASPPDTGPAGHHAAQAVGARPAGGLPAPSAEGAGSSGGGAASGAVSFHVLDARLEVKLRQQAADIARKQQVIARLVDVAEQAQGEAAAVKAELDRLKQAAPNPKQPLQQQYAEVQRRLGAIDAELRACKDAKASCELEVARLQQQLAERVRELDLAAERLAGCEREVAAKEDAAARKAIEVQGAMGKEAAVLGRRVAEAQRAADDAEARAREAEAQMVNLKAELTEARAELASQGTELRKAKLQFKNERRAADEALRQAKRAAELAKAEAEERRSQLSVLMETVEAGSQGEREQRIVSLTAQLTAAANRESVAEQRAQALLADADASSSAVHQLQGEVADLEQQAARLEQELAAAASSRLTLEGELAAARADVRSRRHRCCIGPCNLGRCRLRHIRDAEALRGARELDDRQARLDRVEGELEAVRRALNDCSARHTEQLASVTGHTHVMQASLDEVVAWIESRVPPAPAAESTAAGGPLAVEPSAPASCWVVATLQRLKMLALESERSFLGAATDARVYRQESRWAWGRVKRLQSALEQRTGEWQVAQARVQMLERCVSRRSEEAAMHALEVVALQDRQLGALQERLTATMGKLVVATSQAAGAEAAMTAARATIAALQRQLTAGGAERKELAARLAAAEMESSGCAEALQLGAEAALAQRDLALRQYWDAQVSSLLARPEVKDKVMALAREVCALKLSESQLQAALAAARHRGDAAQQLAAARAASLRAAEDSVEHLAQQQLAAVSSTPTGAEGGAANQPLSALTAGGAAASGLSLEVARLSAQLVAQTHEMFRLQESELRAKQAHERRESDLQELQAQVAASELLLSQVRAESSAALLALREQLSEAHEQDRELLMRELRELQARLVATHNLAAKDVEAVEQRIAEAAQAADAAVEQRVSAALQGQVDATQLQEVAARAAKAEREAAHLAAQVEALQEALTQAQAQVGELEDVRDVTGAAVASLEATLARIEKAAADTAAAPGRGRQLGGSVGGARRVPVGGAATPGGDGQQAQPQGFAGLSRELVRAKLTEAEALRKMRAVARNEVELRQKLMQRDERITELKEQLAAKCQAYEEMRRRSALMELPEASRQAAAGPVAAGAAADAEHLAAQVSQLRLELARRQAEIDRLHGALAEAHAAVAIPVTEPPAPSRPPTAPPPARHSGGHGNPAALDRLKDQLASANAELAAALSSANGLLRRIGSAPPAMSSAARRGGSPARGRAPAGGAACTDVDSVTSGSWPDSQLSPGALSAAMDRLTQAVQSALLGAADPSSALRRRGGAVSPTRGSAAQAEELARAQQERAAAERQRDELASRCSRMERELEAFRARVAMLQTAARPAATTSATAASAAGSAPAAAAAALEKSVAALHAMCDRVQRAVSSSTGPVDASTVQQAMHALSSELGDMESALAQLRTVMDGAHSGPPAAAPAAAAAVSGQLAAPAGAGSRRRIEPLPTAGPAPAAVDTAAMTTALAAAQSQAAAMSTAAAQQKARADKWKQRSKELGAQLSLLTASASAREAAASERNLVSGQHAEQELGWCRAEIAKLQAALSGAEAARKQLEAGQGAGGSSELRAALARAAEAAARAATLQRQLETKRAQAAAAVASQREEVAVLKALVAQEKGERARLLVSLRESHTNAQQAGDSEAKLRNEALEAHSAAASARATAERREERASAWRDEASTLRQQLQQAERARAQLLSGLEMRLAGAERRATEAAAAAAARIEELVAKLAAAQAEAAAAPVAFETRLRDMEAQLAEMQVQSAAAQQAAQSSVQASRWGALTRVVRYQAAVKSLQAELTSRHAEWERERAGLQGAAETAVSELKSATNADRQELTSRHVAHVQEMQQRMEQERRAMVEEADARVEAAAAATEAAAQQAAGVRLGALEAEYRGRLAALEAERAGLSRELEMVQAQFSQYQSQKAAEVAALEQRVRGYIDSGAAPAAGGSRRAAKRAHEALSAAQREVAFERSLRCRAEAQAGLLRGAMARLRAKLRTATEELATARADAISPDEHRQLQTDLSVCREQLKSCRAESARRQKALTVLQGLVSQDGAAAAAGASAAGIGARATAVALEAERGARAALEAKLRETKAALDRKTILHKEAKRRMEELEAAASQRTTAAAADSGAEARAKSLAATLARKEALVRELREKLEAAAAAVERGDAAAAAGGEELEGARKAASRMKADLAKREAALRGATLELEKERKMLAAATKQLDEGSRREAAARRQAASAAAALRRRAGEMLEGLRGLARVLLQAVAAMDVAADRLRQHRPAQGTPALRPAVAAAGGGGGSSRGGGTRSSSSGSAAAGGEAMSAADISQLTSLSLDDVRHLLGPEAPPPGFGLTGGAGAAAEEGALLAQPHPLSNGSGASGAAVAASLEAAQRVGDLLAVLEVAMATAADAAADVPASPTSAAAAASSGAGYGRDGELIRDQMLAAVAAAADPAATAFLRGRGSATATAASGGGGRAGARAGAEAELWDGGTLQALVSKAQEAAQRAEGTLAVALWRTGAL*
</t>
  </si>
  <si>
    <t>C_2340010</t>
  </si>
  <si>
    <t xml:space="preserve">PSRPPRAPSQSLPPSPGRDDRTAPLPRPALPSVPVPYTGGQQQQQGATAEQNPHPLLQRARQQQAPSFQQTRAGRQAQHAPPVQEPQVLQQPAPEPPPPASYLQSGQRQYGRFLSAQAARSNAPAPAQPPAAPSAP
</t>
  </si>
  <si>
    <t>C_2340011</t>
  </si>
  <si>
    <t xml:space="preserve">MATAVKLKRTSCCRPPPAAMVTVLEVTPLSVRGLSAAFSSFRLTVTLAGAEPTVTTTPASNWSPTRTKRGTLGVSDSARRTASLASPEPYLAAAPEAAKARSTNVPRLGGAVKATRATPDASVTAVVNSGVTMNSAAMVATGKAASVEKGPTALTVSAATAAAT
</t>
  </si>
  <si>
    <t>C_23500001</t>
  </si>
  <si>
    <t xml:space="preserve">MHAYVRGNKGSREAAIKHLGEMVDYCNERSAATSSC*
</t>
  </si>
  <si>
    <t>C_23530001</t>
  </si>
  <si>
    <t xml:space="preserve">MDYVLLDARTLRSAKRGPADPGGASGPSRRQRQHRSRSTSSLMSLGSAPLRPGGASSGAASMSTSSGGAPPSQGGCRRGKRHISNSNRNRHGAAVAGGGS*
</t>
  </si>
  <si>
    <t>C_23540001</t>
  </si>
  <si>
    <t xml:space="preserve">MVAWTQRDINRVTAPSTVPLAGVDAAAAGRSSGSSSGRAGLQSAVYVQGTAALQGERFLWRAPKTAPRRRRDSPAAGDAAAGGGAGGGSGAEEERPPLPPPSLGPHNP
</t>
  </si>
  <si>
    <t>C_23550001</t>
  </si>
  <si>
    <t xml:space="preserve">MTELSALAAAVRGGGAAAAERAVAAAERQRAGGAADGGGGGGARDFGHVGSSSGDTRSGSGSSSDMVEVKGKKPSVAVRCALGVASAMDVVEDGVLGAAAKAASAVGGAVSGVAQAAADKIRE
</t>
  </si>
  <si>
    <t>C_23570001</t>
  </si>
  <si>
    <t xml:space="preserve">MESWGDTRGAEGTGCRNTDTSSAECAKTSVEVVVWEKMGSPQMHGPPACPDVVEDLPFR*
</t>
  </si>
  <si>
    <t>C_2350001</t>
  </si>
  <si>
    <t xml:space="preserve">MQGLQQQPQQQQPPGPMQGAAPGYCGSGGGATAAPAVSAASWLREGVAATAAAAVDPPPQLQPQPWQPCVNPATTTAATTAAATTTTAAATTAAATATATGTAGAATTAAATQQDTANYRSGTAQPQAAPAPATAPAAGKALLLGRNAREPAAAAAADAGASASAGASLPAVPVDGDGGDGGGRAKRRALEASSQEQPQLREALPPPPLPGSSRHCAGPAQVAAAAAAVRRAVGAAARPRGRDGRGAAGSSSNRSGGASSSRSRNAGAVIRSGGASGPSGGPASVMQAVAKGRETANQQQQQQPYFHCLSCGRYCFCRHCHQSPPEAKRQRLQLPGQRQAAAAGCAGGSGSGASGPAQQQQQELQRMQAPPLAPPQAQQQQQKQQLQQQHSLPAAPALPAPASAPAPHPAIITAITAAEAQAADVAQTQPPPLGAATGALLSATAARMRHAAAAGGGNGGSGGGNGGGGGGGGGGPYPEARARRPLLPGTAVVAPAVVAVAAAAAAEDAAVAPVAAAAAAAAQAAVPREEGGALQRHAEARAEEKEEGEVEEGEASDEVEEGEVQLNSIPAAAPAVTPAVLLAGCGTDSRSSPAPGPSPPPPSSVADGPGGPSPCSSGGTAGGAHPEAAAAAGAAPAGAAAALAPEAAPRAVPSGAAPEAVGHETGAAAPGPSIPAAALLLVALLAACRPAAVRGSDLRLRGGSSLVSQPATCVPGPAEAAAQAAALFAAALNGTGESERAEYVQGFATIEANNSHLLVSPGGGGGEGGGGSEYDGGNSTAGTGAAGSTTGSTPGALTLQSMDLTLVQVDEPQQQYLVGLEQRGSXXXXXXXXXXXXXXXXXXLLVNSSLQLVNSSMELWGSPLGLLNSRIQLDEASSFGLFCNSTVVGEGVVAAASYGSGGGNTTASGAPPTAPAPGSQLGVSDSALAAQDYTDIYLTP*
</t>
  </si>
  <si>
    <t>C_2350002</t>
  </si>
  <si>
    <t xml:space="preserve">MLNSKARPATAGAKASRRSSVRVAASASASRRDLLLGAAGTAAARYLWLPGSALAAPSPAPSSPSSDSIYQFSALQYGKERSLADYRGKFGGQAPGTSQEEREWAWKKFGLEIDGVFDHVDVNGPGASPLYSFLKERLPLSTPSDVRSRPNGDIEWNYAKFLVDARGVPVKRYKPSFDPLNMEIDVQLVLSGREPQPAECVLHPGRKVCKLPPELQAAQQQLAEA*
</t>
  </si>
  <si>
    <t>C_2350003</t>
  </si>
  <si>
    <t xml:space="preserve">MASLLAGKPLMGGLKLQRSAKMAVPAVAVPRVATAAAARVGLKGGLGERPFAPKPVEKKPLAPAPQAASGDAPAPEPKKFLGFEPITWAKILPLGAMFFCILFNYTILRDTKDVLVVTAPGSGAEIIPFLKTWVNLPMAIGFTIMYSALSNRLSSEALFYTCIIPFIAFFGAFAALMYPMRDALHPTEFCQNLLEQMGPRFAGPIAILRNWTFCLFYVMAELWGSVVVSVLFWGFANQITTVEEASQFYPLFGLGANVALIFSGQAVKYFSQVRAGLPPDVDGWGVSLNGLMGMVVIGGLLIIGIYFSLQRLVVPKLKSLREGKKKKNKTKMSVGESFAFLAQSSYIRDMATLVVAYGISINLVEVTWKGKLKAQFPNPNDYSSFMGEFSTATGTVTFTMMILSRWIFKQFGWGVAALITPIMLLITGLLFFTLVLAGDTVKPALAAWGMTPLYAAVLVGAAQNVFSKSSKYSLFDPCKEMAYIPLEDEVKTKGKAAIDVICNPLGKSGGALIQQFMIIGLGSLAASTPYLGAILCVIIVAWINAAASLNKQFTALQEETGMYITGEKPANKSEKKD*
</t>
  </si>
  <si>
    <t>C_2350004</t>
  </si>
  <si>
    <t xml:space="preserve">MMAQAQPPQQQPSLQVFLWLGAGQQRADGRIQYSSFRLNSTDYRVGDCVFLFPEDESYPPYVARILSAFVDTQVQEGSDPHCIEPPTPTRLRGPNTAAGSGPVWGLPHGHAGKAAALHSSHHSQHPHAGSGADPHHMADPGEAGVCWGAAGLDGEGGDGGAGPEDDEEYSDPDNNHNDNRGGGGGPKTLCNACGVRYVRSQQKAAGQKRGGHKNGQKTDAARGQGARTKRKPHHGGGSSGED*
</t>
  </si>
  <si>
    <t>C_2350005</t>
  </si>
  <si>
    <t xml:space="preserve">MGCSRRSQVAWFERAVVLEAGADLKELVELAETDINPIGCISGKAYVLKASSLEEASQLAQASVPAHCEWFWCARALRAGVLLPCSELADPAGASACGQQAALPPQLSGKRSLTGGQGSAEGAADSEEAEAKRSRLQPEEMPTAPVRRTGKLWREGPAGPKTLCNACGVRYVRAQQRANKRAVSMGSSRPSGGYGGRQSRASKSARAEPACGPRGGARAAASAAAVEEVPQRPLRQAALLAANKTAQYARTGVFPQSATELHQHQQQPYGGLCTLGELELVGRPGTPVCPSATASAGASACADSLPEGVTVEVEVVVDGGDMDGGCCGGGAVSPAMGLVAPFAALPGVPGGYPQLQQFQQHHHQALTHMGLLPGAGCSPERPAAGTSGLTHMGGAAAVQGMVPLAGHVVLLGAAAAPAAAAAAADSTPSTSGTSGSGLAAGAGGDCCASELPAAAMPLQHHLLHPHVMSVPVSPSAHQPAATAACDLFVCGDEDEAGAGSHMGLYGAGQSGLLGAGEDEEAFGSLVGAEVDFGLGAGSGDGSAALFDVLLQPGGPGGHCCEGDLDGDLGVGVCDLPDVAARAAPYCTDLAPGTAARQLLDAAPLLLMAGDVPLGCGAGSSCGTVAVAGGAEAEAAVRQLVGLGAEAGRAATEALAASEAAAAVEQAAEAHAEAARRARDAAACNLERLREAICGIAGPEAAAAVALDCSGLIELPHSLGGGDGGAVCAGGLLGMGLGSSLFDDASLVAVHS*
</t>
  </si>
  <si>
    <t>C_2350006</t>
  </si>
  <si>
    <t xml:space="preserve">MGSGAVFPDVSTPPANSVARNMQGVPACGVGRRGVEAGLEAVLAPPSRGGLRFPLIVKHPGGYGSVGMTKDSKVHNEEQLWKQVARFVGSFGGALVEEFITGREFTVLVVEEPASMQVAIGTVR*
</t>
  </si>
  <si>
    <t>C_2350007</t>
  </si>
  <si>
    <t xml:space="preserve">PPGPHAPQPHAPAPAGTPVLPWPPPPHSSTRSPAAPCGHLHLEPWPPATPHLPTQP
</t>
  </si>
  <si>
    <t>C_2350008</t>
  </si>
  <si>
    <t xml:space="preserve">MKAPSFRSGLVALLWLCALRWLQQLLIDKYVHASLQSLVRHLKIMADKDVADQQALREARKADAARAAQEAKKQKAAAPVAVEPMIGAMAATTAADNDTLQTAAPPLKRGRGRPRKNPAVTLLQPPPLPVQTAAEAAAVTAIHPLADISAFLPLADTQQGGAFMTAAGGMMQQALPYLPATNLLAPSAFSQLQQPMWPSALPTQPAAPFFLDGTFAGTTLEPPGSAFQVPQHTAMANATAGTWYHGGPVAGGALLGVAEAAAVMGATSMRGVATRTEDPDTSMTEIFGYTMQQQEQQQPRRTRTGLGDITNLLPLQQQALQPRQAKRARA*
</t>
  </si>
  <si>
    <t xml:space="preserve">MPPKKKDDKKKDAGKDDAKKAEEEEERELVEKELVIGYLRSKLNRFVRLRFHALKLLSHSIIDSGYQDHGDRLQVDVVRLTDELETQKLNLRDINEFLTNELKARSLTTSALESKVAELNGLMDEVKKSHECXXXXXXXXXXXXXXXXXXXXXXXXXXXXXXXXXXXXXXXXXXXXXXXXXXXXXXXXXXXXXXXXXXXXXXXXXXXXXXXXXXXXXXXXXXXXXXXXXXXXXXXXXXXXXXXXXXXXXXXXXXXXXXXXXXXXITQEFLDKKEALEAEMQSLKETLARKTKDFEQQLTDIDRQHIQDREKWKREMAGRIKETKLQMMKLTDNQLEMTTKRTIMENEQMSIELSYQSRQTEKLLNKNNKLMEENAELRRQLELSKQTEEELARRNNLYQKTIKTLLSKLQDQGYQAAESEEVLGALDGRLGDLAAHLHLAQLQLEEKSAEADALRERLESKTAEAAALTSGYDDTARFLLACMADVRDKVVTVVRTTTTNNTSSDERLPPLAGADAAGGSRSGSPTPPGASSSAAGGGDITVLPGRLDELSPEQRERVLGWLLERLHVFSAQRGLGLGPLGLGGQGGGGGAGDGGGGGRGGADASASGVTLPPIPSFNRRQYATGLSHGPLSQSSPAPLSAGGMGSALAGEWGPGSPGGSRLGRLPTREQDGSAGGMGGPQGLGATSGAAAAAAGAGGGLDGVSSLGGLGYGLGYGGVGVSSSVMAGMSPGPGVPGYSVSTGDVMPGGGMLGGAGVIGGGTGGGAGGAVVDEALAKVLSEVRPWGKRSEQQPLTTTKHSGTFLRKGNGPSNNTGSRGSLKV*
</t>
  </si>
  <si>
    <t>C_2350010</t>
  </si>
  <si>
    <t xml:space="preserve">MGRRAARSAAAAAARRRLGAAGGGVAKAVARGPRGAGTARGPLGTAAAPLRRVLWGAGRQVLRAQQRLAAAAAAAAGAPQAQTRAGAAAVALPLQDVCVYLSGLRRLHMPPPPSLAVPLMQRLEQQLLAAEGEAQAEAAVPARAPPSTASTAAPPSARCLVYLAVELSHMGPLGPLGPLGPLGKAQAGGQQVPVQVQVPGVEADVGSLGARECADLCVALVRLGVSLPRGAGSGSSKATMPHPHPSPHLRYDEQPQLSGADLGPSADMAPLPLDTGERALPEPSSHPPVARQQLGEQPGEQPGGPHEDEEDWDPAFVADGYEAEAGELPKRPSASGGGMEGSFSLPQQLALAQRYAAAQRKKQEQQEEQQEQQEQQGEQQRGGGGAKQQSGHEHQHHQHQEQHHQQQDQAAAHMMQTGAEDAASVDEEAEAPEADAVLAAALAAARDDTALYLSAQRHLAAAAAAEAAATVPGMREPATQEEAPSSLSSLSSLSATATATAAALRLRLTGAAHVVEGAALQAAAAALDAACWAVGATEGTAGEEAAAAAPAVGTTARAHQKQQGAGPGVVVGKDREVQAAAPAGPPGDLEAEQVAAAEHGSGGGRGSGGGGGTVGGVRGVVREVRNVLHEAMRILD*
</t>
  </si>
  <si>
    <t>C_2350011</t>
  </si>
  <si>
    <t xml:space="preserve">MEYTVSLPYLQALQPGGLSYPVHVWWDGPWQRYRLDVYGGLDSSGYDSKKGISWNLYPRINVTACDFTNGTSGPTLLGGLLGDGGAAAPLPDIRGWTYAGTAQVGNAQALVWQLSERHGDKTAAYAFYTAPNGWPLRFHMLGVNVLTGSHFDEYIVEFTRFKPRPPPAAAFELPPACKEAAEAAEGRRAGALGSGLAAQLAMLLPAVRMGGATSSPNLRPAASLPSPAVYFATLLCTNPCNPXXXXXXXXXXXXXXXXXXXXXXXXXXXXXXXXXXXXXXXXXXXXXXXXXXXXXXXXXXXXXXXXXXXXXXXXXXXXXXXXXXXXXXXXXXXXXXXXXXXXXXXXXXXXXXXXXXXXXXXXXXXXXXXXXXXXXXXXXXXXXXXXXXXXXXXXXXXXXXXXXXXXXXXXXXXXXXXXXXXXXXXXXXXXXXXXXXXXXXXXXXXXXXXXXXXXXXXXXXXXXXXXXXXXXXXXXXXXXXXXXXXXXXLSEQQLVDCAWDYGNDGCMGGYIEPTLAYVIDGGGIAQEADYPYLAQNSWCRGPTPTPDANWTTAAATAATAATKSAASFSAKIGGKSKGGNKAAAPLVARFSDFVNVPPRDESALMEAVYLHGPVAVLMNAARVPFKFYSEGVYHNEECGEDPDSMDHVXXXXXXXXXXXXXXXXXXXXXXXXXXXXXXXXXXXXXXXXXXXXXXXXXXXXXXXXXXXXXXXXXXXXXXXXXXXXXXXXXXXXXXXXXXXXXXXXXXXXXXXXXXXXXXXXXXXXXXXXXXXXXXXXXXXXXXXXXXXXXXXXXXXXXXXXXXXXXXXXXXXXXXXXXXXXXXXXXXXXXXXXXXXTTDPVFALVEPAAAEEAQAQAAVAH*
</t>
  </si>
  <si>
    <t>C_23600001</t>
  </si>
  <si>
    <t xml:space="preserve">MAAALPASWREGIITLIYKGKSLDRAELASYRPITLLNCDFKMVSKAVSARLQPALDAVVDELQTAFITGRWIGDNALYLQGLIEWMRLDVGADGAPRQGGALYFLDIEKAYDRVHRQWLYASAEGLGFGPRMLRWIRLITANGSARVCSH*
</t>
  </si>
  <si>
    <t>C_23610001</t>
  </si>
  <si>
    <t xml:space="preserve">MPLVALPYGAGAGSPVDSVVSRGTTSSGGGGGGDGGSGSGGAVAAAAAATLTAALQCLAEPLLDVVTHLLPVTRRCGSSGGSSSGGGCGNGGALSEVHVAGAVTALLALLSRLRRRHGLDVTAHVDSLSPLLAACLRSAKQPATAATVAA
</t>
  </si>
  <si>
    <t>C_23630001</t>
  </si>
  <si>
    <t xml:space="preserve">MEARLADQDLATVQFVLQACP*
</t>
  </si>
  <si>
    <t>C_23640001</t>
  </si>
  <si>
    <t xml:space="preserve">MAERERAAGKLLALELVVKVIQNPMHNWENVREEFARHMHQPLCLALLRNCSPAEPAAFNWALRLLTAVLLQPKLRKGLKVRPCN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YGGMPIDTALRAFLAPFRLPGEAQKIDRLMEAFAERYVRDNPAAFRNADAAYVLAFAIIMLNTDAHNPLAERRLDRAGFVAMTSLPVEAGGGAGAGGDGNGGGGGGGGGGTTTVRLWCAAAPAAAAGRRRRSAPPRLAATSWRRRWGCARWWRPSAAWAAAATGAR*
</t>
  </si>
  <si>
    <t>C_23650001</t>
  </si>
  <si>
    <t xml:space="preserve">PAQQEAAPPGPQRLCCGVPSGDRRPRLRLGRGLVGPGGLHRVPARPGLRPPVRDQVQIRSPR*
</t>
  </si>
  <si>
    <t>C_23660001</t>
  </si>
  <si>
    <t xml:space="preserve">MSVLEAGDIMIIKDALQYFGGGRMVARDLALNNSRPATAGTLVILPLVHRCRSLGCVYVFARNEFNLSFSRAAWADLAAMLSRAVFGQLAAADMLTTENIELSLQMPAPSGSGGGGVVGTLQEVALSAAAAAAAAAAQPDDGRKSSPPRLRVAAAVIPELSPGLEHPMSALTASLSGGGSHVLGSQDGPGARTAHGSAKVRVRVLDTLPSSIASEAAAALAGTSGASGVSADTPGPGHGSAPPMEGGELGEDGDLTGSSRELQVRGVSGLCCFFGFWVRW*
</t>
  </si>
  <si>
    <t>C_23670001</t>
  </si>
  <si>
    <t xml:space="preserve">MLGTLQQERRGGVLGRRYGHHCNHFFRILADPQGRLRPPGCASYDRAVAARCSQALTEAAGVGFVEMCGVMSQDPAQGPLRARAPWPLRAGALVRGRQRRCQAVGWEGWRRTQLCTRLQRAEAQGALLLAGALRGRAAAAVAVALGVAMPL
</t>
  </si>
  <si>
    <t>C_23690001</t>
  </si>
  <si>
    <t xml:space="preserve">MGYAQTLSRTFTLFNNAGVAFTILSPLTALTGVSGRVGGFVYVLVLNSVALDARELLATDNESRGQHAVAQLFWNVHK*
</t>
  </si>
  <si>
    <t>C_2360001</t>
  </si>
  <si>
    <t xml:space="preserve">MNSRHTAGLESIIKPLMMTAGQAMGPDAPSTASAAAATSTEYRNTEITAWAPEPPEAAASVTPPPAGTAGYGAAACPSIAVTSLPPLSSSATAPTSLATDDACSPPPPPPSPPPPHHARHADLSDVPLDVLSSLILPRLPPGHRLDVRAVSRRWAAWVDGGLAPATHINLVMDRKELAAAAAAAAPVAPAVSAAHSAAVAVPSAAAADAAAADCCSRAVGAPGRIAAGIADLLLASSSCVFPMTSAAMRRRLGGGGGYGYGYYGGGGAGGGGGAAGGFQPSYRWHVHTQKLEAGGGSRGRPAAVRNADGTFQLLRSTRSSGVR*
</t>
  </si>
  <si>
    <t>C_2360002</t>
  </si>
  <si>
    <t xml:space="preserve">MMSWKPHSADLAPVRYIGVSNETSYGVSEFSHLAASAGLPKIQTIQNAYSLLVQEAVREYEKAVYRRYKDPTVNPQ*
</t>
  </si>
  <si>
    <t>C_2360003</t>
  </si>
  <si>
    <t xml:space="preserve">MALRRLLGFAASGAAPAFAPTGGPLWRGAHAGTLLHAGEHHPHDSTAGAGLHVVWPGAGTGYFWQAGVMSCLNRHFRMSAVPSVGSSAGGLVAILGACDVPPREAVRAAFRLAREAGVYERRLGLLGIWRGLVQRWLHELLPADAPARCANIDIVVTELPSLRPVRLSGWRGRDDLIGAALASAHIPLLLDGSFAVRCRDRLVMDGSFHYSILDRPESLLPPGGTCLVFDPRHDPALSSALPGGGGPGACLRSLDDAAAARLVGLGSAYADRLMRSGLLDRPSLGVAYPGSPS*
</t>
  </si>
  <si>
    <t>C_2360004</t>
  </si>
  <si>
    <t xml:space="preserve">MQSVLLLARLPPHAYGFDAFGVVMEEPSRGPNGIWTLRKKGEALPTDFTPFEYARPSFTHMAISGLVAAGKCPYVCSQNVDSLHLWSGVPRSRIAELHGNCFAERCRGCGAEYARDFQMETEEAGGALHRPDTASGRAAWGPVSSGVLTVAPGSCGGSGGGYSHTFAGVPGHVRRLRCSLAVRLVRFADADKRRVQLSHLVDMDELLQPAAAAAVAAAAASASGAAAGAAGAAGTAGKAGAAGKAVKAAGKAEAGAAGEAAAAAAAAAAAAAAAAAAVAAAGMTVRHSFVSQRTDYDAAAVIDAFAANPPPVVLPEPPRKRQKKEPSPAPAPTRVSARRASRNSQRAGYEAEGRAGPGSGASGLVEEEQEAERRAGARGGDLPSDSGDDDA*
</t>
  </si>
  <si>
    <t>C_2360005</t>
  </si>
  <si>
    <t xml:space="preserve">MITSNSLVGAIPEQLSTMLIDEPSALESAKPNTPPARVQHLLAAVLFSCVFTPPVPPPLCVPRAPTRIPDADCYSSKQRLSLPLNIRSVCLRVRSNPSSSFSPSAHTRPVHESTGCGLSYSPGPARRRRALADVAAAAAATCPHGRRQQRTYREVRGRGRPTARAVKQAKHTPDSSPACPSSGSLRARRLLSAPAVPAPPSPP
</t>
  </si>
  <si>
    <t>C_2360006</t>
  </si>
  <si>
    <t xml:space="preserve">MEDLTAHLAHLPAGRSSHDGLDLGDNTELQVDPAGQRDPRAHT*
</t>
  </si>
  <si>
    <t>C_2360007</t>
  </si>
  <si>
    <t xml:space="preserve">MQLKLDLGLLDGPSARPGAACAPADLALNVASASFPLPAVQDVDKFEREVVEMVKPCHGTTTLGFIFQHGVIIAVDSRATMGAYISSQTVKKVIEINKFLLGTMAGGAADCQFWQRNLGMQCRLYELNNGKRITVRAASKLLSNVMFSYRGMGLSMGTMVAGWDPTGPGLYYVDSDGQRTKGQIFSVGSGSLYAYGVLDAGYRWDMPVEEAVELGRRSIYHAGFRDCASGGTVSVYHVTQDGWTKVRGDDISELHYQYYPDPSQHPATANAVV*
</t>
  </si>
  <si>
    <t>C_2360008</t>
  </si>
  <si>
    <t xml:space="preserve">MVPYENFTYLTTDYGPPRFLPRVGALYDYVAFDPPDNSLAAQGLFFGGNVAVVNGPSFYVTALTLASIEAEMLKQQAQQQQQAASSRNSSADDTTTTIVVAVVVPMGSVLLAALVGSIWWVRRNRRRELEQQQPQQRAKAGGGNAANAEAGGAQEKAAGAAAGGGVRLGVLRGGVRNGDDGVFLGVDGEKDLPQWSEAAHFEGDDPVDLEPPAAPANELAVKCEQRHADSVTIGGAVEAAGCSTASISLRLSPTDCLQQQAKEAAGPPGGGQQLLPGGPPRAAAAAVGGGGVGQQQRHEQQPSDTQQAHMRPAALLAAATLEGGADAPAGASAGPTDGGQAAGDQAADKPQTENSPSEGSDDVNNVDIKVPDRIPSPEEVAAELRTLVKALRDNVSHVAIVLEGVLGHGSFGTVYTGTWQGLPVAVKTVVFSASQQSRRHALKEAALCQSIIHPNVIATYGSELQPIEVLPPGSIKAAPPADTPVGVVDTPPQRPAREHAPSVNIKDWRLYIIQELADGGPLGNLYGHPALWLSPGVVNLAAVVPLALGIARALAHLHSKRIVHGDLNPNNVLLKRDPAEPSGYVAKVGDFGLSVMLPHNRTHLSNIRMGTMFYICPAVACKGRLGPAADVFSLGVILWELYHGRRAGVRTQEAYKFITLHCLQRQFQNRPDATAVVGALEQLLADINAAQSAWLASAATGVAGGEMPAPPTTAEGN*
</t>
  </si>
  <si>
    <t>C_2360009</t>
  </si>
  <si>
    <t xml:space="preserve">M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VQAQQAEVEAGELAARGLPSGTAAAAADEQRLRQEMQEQLRQLEEGAVMVGGGESAAPAALPRGVATSDSVLAALLAESTSGPGAASEAAGVSAAAAADSAAEAAPTAAQRAASMLRASRADAAATAAMDSAAAAEAAVAAPAAAAAARAARVVRSSRTGAGGLNADFGGGRAGAAAVGRVGRVSAHLALVPSVAGRAEEAELVLLEPEGVDDDGLLLHMPPAAKQVEDEPATATAAQRAAAVLQAARGGAARPTAPPPPAATRAARVVRTARTGAGALGADYGGGRTAGRSGRVSAHFGLLPVVTDEAAAAAAGLVVEEVVLAEKAPVPLAAAD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HGMLIKS*
</t>
  </si>
  <si>
    <t>C_2360010</t>
  </si>
  <si>
    <t xml:space="preserve">MAEVKLAMSLDELIAQAGKKRERKPAAKPAKPAGQGDAPATGARKGLKKNRQNNGAKANGQQQQQQPKQRQAQPQQQQQRQGGQQQQQGGQRVRPKANLGVRQGQVQKRSQVIEVPARVLRQQPPQPQPPPRVNRAPYRTQPAPEDSKWQHDMYEDHAPAPRRAPMAQAATSTKLIIRNLHHGVSADDVLELFSTLGAVKNHGVNFDASGRSLGSGFVVFETRAEAVAAKKEYNGVKLDGQAMEILFAEEVAGGAGGGVQRLSSGIQVQRPGAGDRAGGGGGGGNVGQRLAAAAFRDTAAAGGPR*
</t>
  </si>
  <si>
    <t>C_2360011</t>
  </si>
  <si>
    <t xml:space="preserve">MVAPSKHTEATANVKGVKRAADKPADPAPNVAAEKADAPPAPAPAPAPEPAGPVKKKQKVSEKAAASAATATTAVGDVPDAAAEPGAAKASKPRKEKAASTDAGAAASGAAAGKAAGKETGKRLKKEKTDNKKQAAKAMDEEAEGEGSDVQEEQEGSGADGAGAAGEAAGEVEVKVEGRASRKAAQKVKSYKEAKEVESDGNSDGDDDMVDVVEETKVATEDEALKQTAGSGPGAGAGSATGGVMRSLVEWDFTDSEGRPEPIERLGKVEGGLYISGCIYPALGYDLDKAGRPKAARGKGAAAKGAAAAAAGVKALGRRVERVIVHTAAAQYVCGKPAAGAARGFMAQLEPQLGLADLVYKSLTPAAGGRMDTSFDEVCAKVARTKAKMARQYGGADMALQLHGDFILEQLKASPGMCCDALAATHKKAGGAKSKDDKGKGPAAAAGSGAASNYDDGPFAQGLLSVMSSGELPESFQTLAMLDGTGGGGGGIRIASDGGAAAAAAAAEAAGAGSGGGSGAGADADADRAMALRLQVREEEIADDYPVPREYAADEEEGADECDEVLVGGGFGLHPDDMPEQTLDRFAFYNADGLMCPMETVPLMKDLQLDTGIFASGVVGADNGDWGTGGAAGGEGSGAAAGGAAAGGGASGAGGSGAGGSGSGGGGGAGGGLRIFTTQVREWEVEAGHDHVSIIVITDYGKYRLLRPHESYTGWHRVLERCFHVASKVVTWLEESDRASKVPFSEVVTRLAALPPADKAHVPTNRAFKGARAAAVERFIVVHGQVLLTVLGLIKKALSGCGFAKTLKEKLTERRHRVLAAAGGGKGGKGKAAAAAARALRSAVENPVRARVKKSGGRPVAMPATTTVQAGLLRRAAAQDKNAEEEEEESEDDADGEEEEEEEAEEEGASSEGEGSEWDEEEVKERIAADLQEEKEKEDKAKVRRAARGGKDKGEEEVPLTAEEKATKETEEQAAREEEARERLQEAWRLHVLRALTRGPFALVQAIYTTKQGGKESSPRLQVRLLVHGRDTMLGEVASASELFLLDTTPRPPVDARSGGPGGAPPAWGPASAGELRELPLNGRGVAGLVEAASLSGRTGTAETRMENANADEARHRSDALRMSAGRAPLFVYRSVYCPGQGMFRALRHKDLALGSYVQAAPAASWPLAMLPNASGFTKSGVIYTVGCFMFVSATAIDAAITELGSSSKDSEQEEDGEMEVTAAAKPKVAKGGRKPANSKPKAKAAKQPAGKKSQRKAAAAAAAAIKDKSKDEDEDEEEDDDEERDSDVRRFFRPEDISADLRYAADWWDLYAPSGAAAEQELEVPVAEVHGKCAVVLGQRPKNPAVHTFLVVGSYDGQQPQQQQQGQAGASGSGSGSPKAGVAESRWAIEYDREAADAFKLNNPHTTVFCDNCNVLLRAAMVKAGLEADCVSDPAAPWGS*
</t>
  </si>
  <si>
    <t>C_23700001</t>
  </si>
  <si>
    <t xml:space="preserve">RGHVCDAPRNRAASRHQHLRRRALRRHTQPGDLDRRRRPSRRRRRRLAPRCADVGLHAPARRGCLSQAGLLVGLGLFRPAAQPRRLRFRGGVPALPAHTHGAGQLQRADAQARGGAAGGDCAVAGREPGRGGHAAGSARGGDCGRQSQLCGARRQRHGPDVCVCGAACGSARQCGSHECGDQYGLAPRTAVAAASATFAAVACAALTPAAVARASQPL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GRGQDQRRPAACCRRGGLGCGAGGGSGAHGHGCGRLGARGLWGL
</t>
  </si>
  <si>
    <t>C_23710001</t>
  </si>
  <si>
    <t xml:space="preserve">MTLHSINTGPLLNNNTPLLCRERWQHAHKARPRGRHRHPQPSRGVRASPTPTTPLGAADSSMGSRRSTWRMVWWCRAPPALRQLLPDLGLQQLLVSALDVTLCYTGGGALGRK
</t>
  </si>
  <si>
    <t>C_23720001</t>
  </si>
  <si>
    <t xml:space="preserve">MQDRLTAGKRSQLLRRLNRLHVKQQKAEQRLQQLQEAAGAQGPAGVQQEMLVDDGGEEEEDEEGELEYSDPERSAFEDEERKVLPESIPTFTATLERIGQERARSGKQQQPLARAAEEGAPAAGTQPSYALASGALTGLLWAVSEKLGDKLVSETRALARAVAVAPQETWGRAHVAFVSEARKSNPMPRYSRAQQLLVVSAVTSFELSRPPLSQGQQAAAGSGVGKAGRGSSKAAGAGAVADFRARLEADWLAETCAPAGEPEGSGGERSWRQRRQRFAAAIARAA*
</t>
  </si>
  <si>
    <t>C_23750001</t>
  </si>
  <si>
    <t xml:space="preserve">MYSRPARLPILLLLLLRLLLLLLLRLLLLQASFLDGPCQPRQSRDHLLHPTLSPQRLRT*
</t>
  </si>
  <si>
    <t>C_23750002</t>
  </si>
  <si>
    <t xml:space="preserve">EGAAGQVRRRCGDKGGGSWSGAEALWGQGRVQLVRRCGDKGGGSWSGAEALWGQGRGGCSWSGAEVLWGQGRGSWSAAAAAAAAAAAAAAAAAAGSASGQGGC
</t>
  </si>
  <si>
    <t>C_23760001</t>
  </si>
  <si>
    <t xml:space="preserve">MTPTSPPSSHSCPHRRAPAPCREDEEQEPEGGAGAAAAAAEAGAHEAQQPQAEEEEDVGAGEDEEAEAAAAEEDQLEFEGGEDREEAGGQGEDEGEDEDEDEDDDVEILDGPDVVMAAALRPSQDDPEDNLPL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NCSPGVAVRCRRSLHQQQQQQAAAAAAAVAAQPPPTDNGNDFHIDATQRVLVIDDDDDFFASQRAGGGANGPNGPNGQPPQRNRLGLAGLMAAVVGGGGGGVRHRSVVHLEAGPRGGGAAPKPLPPLVQVLTMKQVVRQQRR*
</t>
  </si>
  <si>
    <t>C_23780001</t>
  </si>
  <si>
    <t xml:space="preserve">MRARAAAAAAAAAAAAAAAAAAAAAAAAAAAASLQRCRSLVPQQHLHQRVPDVAGGVDVTSLHRREGRDIADVEMARYKALDARAKGVPVTNKTIAMLAKDSQALAANAGPQNWGLTEMSAMMDEKLGGLKTEMSAMMGEKIGGLKTEMSQEMSAMM
</t>
  </si>
  <si>
    <t>C_23780002</t>
  </si>
  <si>
    <t xml:space="preserve">MLLGHKRPASLQTGGGSGGGGGSGGGSGGGGGGSSGSGGGGAPAAAEQ*
</t>
  </si>
  <si>
    <t>C_23790001</t>
  </si>
  <si>
    <t xml:space="preserve">MLYAFQRFGRRLPDELHHPVTVPLHGADGRPHGQAQHAEAAGEEWQRLLVCKEEAISSMQEKRSGCKGQAEAE*
</t>
  </si>
  <si>
    <t xml:space="preserve">MRNRLRKALAPYLTATYWQGEMARKFTAEYIEAHPPPEDEDDLPAYIAQHLRELNRVTERWSGCVVKALDPLSHQMAIDDRLQRQRQRAEGLPVESLDMDFAMRPGLSPAATDSPTAAPAAKAAQPPAPPPRPADDGDTRLTSSQIVSAVHLVSDIKVWEEILAAKKAEERRQHAIAELHLHHAARIIQRKEEKARLDSLVSPDVQAMLSAAAYKAMRDARNKLQLTRLRKSLSRRARVGGFGSSAPRDLDRTVKPQPGGGGGPGVGPNPPAGRRPPKAPAGPRGAAAAAGEARRSSRDVSGAPSGSRSALDSAGGADSQWEGDGREQADRGSSAGGDSALAGGLSRSASRRTGSANSGRGLVRASSSAARSAQIFKRLVSLKGDPQEGSLGRGGSERGSDMGGGSALQEGGEGAGGEGEEGWTEGVPRAAAGRYAAAEGEDEDQGDEEEGGNFDDMQPEPLPEGEEGDEEGDDGEWEEADGEEDREEDADGEGGEAALQGLLRPEDADQAVAEAEEVVEMAAALAEAFLGGLGEQDQEGQEDTCEADEDFQGEEGGADPGASATAGATQEQAQVAVGTAGAMAAAGAAAAGAATGPHVPSAPKAPRPPARGEAAARAPAPRRGGRTSALSMSSDTAAMRHVIAGALAAAAAPVLGRSGALAVARLGLGEPLAPPHRLSGAGGSTGNLAGGGGLPASTGALAASGASRRAVLGTAAPTGPQPQRVGRLRAGAGSPGADRVSGSGAGGHPKALTPSAIRAEAEAGLMAAAAGGGGDGLDDSGLVSADWAAAAASAAAAAGAALVSGGSSSGPLGPRASGYSSSSLAGVHLEPLAAAASPRASGSGAAALMRSPRPSDSGVGGTLQALSPAGMPDPLLAQVRLPRQSDGAAPSSPLPLPPLPGTHMATGDDAVGGLTGTAAARHQPQPRVSATGQAQGPGAGPGEALDVLSSPQASPTGHLGGAAPVVAGYQQQWAMPRQPQPPLTQQRTAAQPTHHHPQSHYNHAAYHPPTGAATMASALPDPRNVTAPGAVGAAAAAAHKDPSWLLPPIAGSPSRSATGPPGLGAQAAAVAALRAGAGVGGLAAGVVGVSRTASDPFMQRPHGLVAQQQQQQQQQQQQQAQGQGQPLRASHAGAASSALGGPASPGLASRANLGQGAMAAAASGQRARRSSLVGGSVSGGVEGPLGALISLSSGVVGPSAHGGASPVRLAGRAARSSVGSPGMLPAPSPSQLQVQHNRLTVSVDSSSYPHSGSVSLMGVAGSGLLINGISGGGASLVAARGAGGDTSPPLVSSQLKGGGGAAGGAGAARQQQVHAGRR*
</t>
  </si>
  <si>
    <t>C_2370002</t>
  </si>
  <si>
    <t xml:space="preserve">MSLTMEDCGRVVKYVIDSGAFDDVRRTVWNELKQSSSLRAAVLAEVEKSVTLNSNSDKRPKDTKQILDDLNRELKSKLNDIASKTAWDIIASSTDSQVSKDLERKVHEAMNRMAEERELQQQQQQKQSEAAPLTSTPAAGPARQSSLAAAEALGLGGATTSTVTTAFLPPARPLGAAPVTASLAPATQARDSQQQPQPQQRQAPRYGLVGNS*
</t>
  </si>
  <si>
    <t>C_2370003</t>
  </si>
  <si>
    <t xml:space="preserve">MQRVSSRVKSSASWSASGPSVIGAGASSDGDAQTSSSPAAGAAADSPPAQWHDGDVLELTLADGRSVYAEVEVPGAGAGAVTASVSVAAVAGASAPANFSPHVICNGARYKLEAHEGQAAWVLRATSGPGEPPLTPDQLALYTAAELACLAAGRRGVVLLQLHVGWQQAAAAPPYGPFKPLVLRLLRQLLASPGKELQLVSFASAAPDPSSPGGKSSAGLTMVLCADKEPFRSWGAHLAGFGCQAALEAQSPYYKALIGRVLGYSPDNIAHHIREKHGAPPSSEVLAAVERQLGALSTKQPQLPWTAGARGSRKKAAA*
</t>
  </si>
  <si>
    <t>C_2370004</t>
  </si>
  <si>
    <t xml:space="preserve">MPPVRMWRPPGTPAALGALGPCARPHPASARAAAAAPPPAGSAPSAPPPAPPRWAALRDTMAPPISRRPWSDERAHPALAPPHTRQPTAKWPRICTVKAPTHPRTSPPTSFARSAHPCNPSLPAPKLVRPPTHPHARKPPQHTTTIPEPPSRTGPVRQPPASPHKPTATPP
</t>
  </si>
  <si>
    <t>C_2370005</t>
  </si>
  <si>
    <t xml:space="preserve">MALAPRVSVLIAALALAVVCAAEDAELVKSHLKSSTSVLFFDDFDGSDWSERWKHSTADKYTGRFTTAQAKDWTDAGLKVPEKNKHYGVVALLAAPVEPVVGPGAPLVVQYEVKYSEGVTCGGAYLKLLSADSALAPEGLVDSTPYSIMFGPDKCGGPGKVHLILRARNPGNGTITERHLASPPVPDASDYTHTYTLKISPDHKYEISIDGEVKSSGDLLAEGVVAPPLRPPREVPDPEDTKPADWVDLAVIPDPNATKPADWDDREKVEDEAATKPRGWLDNESPMIDDPAAKKPEEWDDEEDGEWTPNQIVNPKCKWKRPLKPNPAYKGVWKPPVIDNPDYKGPWTQRLIPNPDFYEDEAPITSSVAPIGGVALELWTIDSGYMFDNLIITRDPQLAALALEQLWKPRHEQEVKAFETQLKANQDADKERKRKEREERKKNRKKGRGGRRGSEQLESLADSFLNLFEPGAALGPLAPALDPLLEWLRDNPEGIVLLIGVTPLLLLTVLMIVRTSGRRKDRKDQAAAAAAVSAAAAAKKTDAVQPDGELAAGEDDAGASGQPDEAAGAADEDEDEAQDEAAGASRRRTRRAA*
</t>
  </si>
  <si>
    <t>C_2370006</t>
  </si>
  <si>
    <t xml:space="preserve">MSAALEGLVQHLRNSIGAVDAKLLELNPVGGYLTFAQLNELFQAHCARTANITALDPGVHVSEFKRCFGLQVRHLVKQMLESRAGEPPLTGREARHLVAVLDANGNGTLSREEFEGGLKECREVSTAMACVRGGSLVGGVKPEMPLYPPASPEEQPPTWGQLLAVLQQVHEVVKGDAADAAWQASDSRKKGRIDACELRKVLLELCPELPLHMARALLMYVDAWDPSEHALLSRKHFLMALRGEPPPDSLQAPPPGALAAGSTSAEGLATLEVAALMELNQRLAHNLRGLGVGLCLPDPAQWLAWHSNVKTASRPSGTVKVGGAHQPGTPDFWKSQWKWHTSWLQKHSAYRQAIAAKAQHQQQALPSPGVLTGLASAPALGSAAAAAEGVDAAEPNCLEEPNSLEERMWPNLTETPEEAWPLLVWLLLPELLRRLLLDLRRLVWLLLPKLLCRL*
</t>
  </si>
  <si>
    <t>C_2370007</t>
  </si>
  <si>
    <t xml:space="preserve">MGAGISPAEPFGGGVIPGLRECVVLTYNLEAAATELGERYVWLHAHVALDDSAGTPPGPVRFSIVKDETLTWAAWVRTAGEVLVCCESIVGCRQLHLVVESDFSGGARCVWLDPVLVCAPILDKGIVAELEQAARVAEDADWMSRDLRVQFIREAAGDIMYMAPARSVPQEVSRASATGSYRISVYSGAEKNGGTRGKVFIKLHGRRGNDDKTAVKSNLICVNKDGEMLSEGNKYTMLQPTALPLMDEVDYITLSHVPPPAGIMGPSMAPGGASDWSVQHVEVSCEETEKTWYFVANSWFLALAQKQAAERALATSWYHC*
</t>
  </si>
  <si>
    <t>C_2370008</t>
  </si>
  <si>
    <t xml:space="preserve">MQLFIMGMTEQGYVQSPFSIPGRSIDHSHESRLLVSPQPLGELLSIELTCQQPGILSTRLQCVEVVRLVDGKHFLFLPPPLDPDDPPNPRATKVVLRVASQPHFRIATFTSAIPEASTDARVYIDLFGAKGQLLDLYLRDATGDSFDEGSEVSRARFDCCCCCCC*
</t>
  </si>
  <si>
    <t>C_2370009</t>
  </si>
  <si>
    <t xml:space="preserve">MYLESFVESTGTLPTELQRILNTIKALDEKCNDLSAEVQANTSALVSLPPAYQQPGPEYDEVLNRVAASQKLLLQFADEKVQLAQQAHDLLEMHALELERVTDDLEKELRKNNPDGGLDYLQDFTLDTGRGKTPRLDEFNMSLQQELSLPPPPAAAPAAAPKKAAAAANVASKGKRPRDEDGGGGGGAPTPAGQQVKKKAAAASMPLNSQPSTFEEYQIEALPAYEEPGAAAEANNPVPFMRPPPAGYKASSSRPQASTGGNVRYLMLEDIGDGLVGRHAELFWPDDNLWYLIEIQEVYAAQREARVLYSTGDFETLSLEETARDMHMVLIPDQLY*
</t>
  </si>
  <si>
    <t>C_2370010</t>
  </si>
  <si>
    <t xml:space="preserve">MCRALFCCNAWDVGLRTRFTAAKWFYCVGFSATAIAVWCLRDYGGGFMANNISSFSDCLSADNQDAVEECAGQQVALRVSLANLVFFGAHLLACVALTRVEDVRVNLHAGLWVWQVLSWLGLLVGFMWLPSSILYGYGQFSRYASGLFLVLQLILLVNFVYEINEWLVDTDNKAAWAVLISGAVAAFCLGLVLTGIDYHFYAPRASCSLNIFFVTWNLIIGLALVGVLFIPGRAASAGLLTSGCVWLYCSYLIYSALASEPVPSDCARSGGVSAGWVGVVAFFIALAAVMYSTYSAGISSKDMFGVKGGDEAELPYRPDFFHVVFCTSSAYIAMLFTNWQVSHFSPGFTPDTRSSWGSTWVKVASSWACALLYGWSVVAPAILKNRDFGPSV*
</t>
  </si>
  <si>
    <t>C_2370011</t>
  </si>
  <si>
    <t xml:space="preserve">MRTAMHLAQPQCHTNLYALPSRQLALFKPCPVRVASSKSLKRQLRAVSGQELYELSDQAQDLVQGLFAAGQSADALVSQQLTGVTPLTYLAVLGAGLVTSLSPCTLSVLPLTIGYIGGYSQDDNGNGASKPNLGLQAVSFSFGLATTLAVLGVVSSFLGRAYGQIGNELPIAVGLVAVLMGLNLLEVVQLQLPSLMPDVDVRKAPVPPALQAYLAGATFALAASPCSTPVLATLLAYVSSTRDPLEGGSLLLAYTCGYVAPLLLAASFTGTVKQLLALRQYSAWVTPASGVLLVAGGTYTLLSRLVPS*
</t>
  </si>
  <si>
    <t>C_2370012</t>
  </si>
  <si>
    <t xml:space="preserve">MAVGVKKPAAKGAAKKKALVFTIDCSKPVEDKIMDISSFEKFLMDSIKVAKEKTKVTVTAESQLSKRYLKYLTKKYLKKHNVRDWLRVIASNKDRNVYELRYFNIADNEAEDEE*
</t>
  </si>
  <si>
    <t>C_2370013</t>
  </si>
  <si>
    <t xml:space="preserve">MLGQLQSSGAMLSGPQPQLPLAAPAAQQHQQALQQYLLQQTQQLQQQLQQQQQQQQQQQRLQLAAGQGGGGVAPCISPVLQHLQLHRQLQAAAAGTSQTSQNSLSLGPGGQMQLLPPSFPQMPGRYPQLPGLVQAPQQAAAASGALMALSSLMAAGGVAGPVPGLAPPGVHGVPSGGMRPMGPGQLPLAAAPLLASTGRPGMPQPGAAGPPFFGGPGGPVPGVGGLQVPLPVPYGGGRPPGHMALGPGGGSAAGGGDSAVALLQQWQLQQLQQLQQQALLPGLPPAAASAFLNGAMLGAGMQQQQQQPALSGHKPPLQQPLQYALPQPSLQQRQPLPQPSRQLQAPQVQQTSGESYSTVTEGSTEASSGATTGAAGVRADGYKRRRDDWEEEEEVGPPHCAKALEAAAVAAGATPGGPLDGSETSGGLASGGGGGVTGADGNGSGGSTTLGAPAQRRSLSDEVAAARAARAEDARQQQRQRAGRSGTSDAGSGSRENASSGMRDVQLAEGGSNGGAAAGSDAMQVDMRWQQTQAPTAAQAQTQAQQAGRGSAGSAGGGRGEVRGYGREAGRRGEPDTDMAEAEGEGEGQSETECSDTPLTSSSSQSQSQSQQRGAASQRQQHQGGPAGMQAGGRGFREGEGEGGRMGASPLPASEAAPWGEQAQLPPQFQPHQLQHQQHQQPMFSPPPPGGHMMMPPPPAFPPGAGPVGPGGPLPPPPPGPPAPAGGPALRDLLGDPLYGAVRATLMRQQSVFVMQLGELHKIARVQQVIWSEMLVVDPAGLQAACMEAGFAGAGPAGPILRLPPPPAPGQQQQQQQQQRPLTPQPHMGLGTATPESQEGGGVAAGEQQHQRQRPGLASVAGAAEAGYQLTSATTAHEAQAGSVVASAAVEAAGGYGGGAGTSSQPHHGAQRSAPAAPPPPAAPPLSREELRVRLLGDMQLLFNLPRGLRERVLRSVPPEQLVRPAVPPPPAPRPAATMVGGGGGLGGGGNAVVRPAASKLYTLMDGDEGPADSEQPTVVQKVVAQATARAAAAAAEKQRNNGGSGGGSVAGGPNGGIPAAVGQAGPFRQQPTAPHALLGGMPPAAAAAAGLAVGPPPHGMGAAGAAAAATAGAGAFGSPGSSFRAPPHPAQPGQPLHMDLPPQWSGPAMPQHGHLPLHGQLPPHMHMAMPLHGQLPPGMAGPLGALPARGPLQGGAPGAPPPGGAPMAVAAGGPRGPLQQPQQPQPLALGNTPAVVEDDEEDDDDEAAAAAATAGLQPGDALAAHMQLVQSLVPAPRAAGSGEGSGSGAPPPLPPLKKREKYMMQQQQQQQQQQAAAVAAAAAAAGGAPPGAAPGQGAAALAGANQAAMAAAAAVALGLDPATAAAAAALMASGVAGGLGPGGMGGGVRPEVLLAATRMLQPSAFKVRL*
</t>
  </si>
  <si>
    <t>C_2370014</t>
  </si>
  <si>
    <t xml:space="preserve">MGGGTPLNPWAPAWTPRQPPSINAGAIAAVPLQVEPFDLMRLPDAVVTTVVSFLSAPSDVVHCALVSKSLRQHTQDAELVCDTRRLRSSSLDAGGPGDESKKRELLEGISKSMPGTVALLLPSLPLEDSELLRCVASLPRLQLLDVSSRKLTHSGVTALLQLTGGGVQEGQQDGVYEPAAGKCRAPYFMLNLQRCFQLTTGSLDALLAAPGLACLALSHLDLGRWGTEPEALQGLTTAAGTLAAAVPSARFLMLGGCTLALAAFVSPPAASVPHLPQPMLDLLHAAYKAAPTSTSATVAAHIGVAQWLLAAVLMLPQLEALDLTFFPLPLVAVVRRVLTDAEVLAGLGRTPVEVWDFATGDGAVTCDAAKPDSSAGSAGARVADLLAEEAVRCVIRCAVNSSNTSRSTPLHMAAMTGKTAGIRKLLAAGVIVDARDTGGATALFLASEAGHADVCTALLAAGADPTISNAAGESPMYIAALRGHLGCVQALLRTCTARGIEWMDPELYGDSWTPLHAAAVAGREDVAACLLQAAGASGSELVVAPNKYGQSVVHIAARKGSSQLLRLLLSAGGVEAVVRRDGSGDTPVDVAKKNRHTAALAEFRRVTAMA*
</t>
  </si>
  <si>
    <t>C_2370015</t>
  </si>
  <si>
    <t xml:space="preserve">MEAWTQQVLLIVAAQLVPAPVPVLVPVPVPAPVLVPVPVLVPVLVPVLVPVLVLVLVLVLVLVLVLVPVPVLVPVLVLVLVLVLVLVPAPVLVPVPVPALMMLVPVPGPGARCRCRGRGRCWRRXXXXXXXXXXXXXXXXXXXXXXXXXXXXXXXXPGPVPLLVPLPVLVPVLVPVPVPVLVPAPGPVPGPVLVPVPVPVLVLVLVPVLMPAPIMLVPALVPVPGPAPVLVLVPVLVPVLVPAPTLALVPVPA*
</t>
  </si>
  <si>
    <t>C_23810001</t>
  </si>
  <si>
    <t xml:space="preserve">MNSGTEANETAFKLARHYACVRHSPFKTKIIAFHNAFHGRSLFTVSVGGQPKYSDGFGPKPADIIHVPFNDLHAVKAVMDDHTCAVVVEPIQGEGGVTAATPEFLQGLRELCDQHQALLVFDEVQCGMGRTGDLFAYMHYGVTPDILTSAKALGGGFPISAMLTTAEIASAFHPGSHGSTYGGNPLACAVAGAAFDIINTPEVLEGIQAKRQRFVDHLQKIDQQYDVFSDIRGMGLLIGA
</t>
  </si>
  <si>
    <t>C_23820001</t>
  </si>
  <si>
    <t xml:space="preserve">MVSVTRTGIPLLDGYAVTDYAAQGANFGSADWIAHLNIPHDVLQAEHGRTRSDKRAGTMSRASIFVILTRFRDWDSLHLLAPLWQSGDEEAKQAVMTKFLQLAAREEGLAREIERLQALAAEHRQVVAAQLEELRRRAAAGALARGTTAMAAAAAAMAAGVPQPLHTAA*
</t>
  </si>
  <si>
    <t>C_23830001</t>
  </si>
  <si>
    <t xml:space="preserve">MATAVEDMASEPPKMMAPGPGSPEASMATPATPSSLAGSTS*
</t>
  </si>
  <si>
    <t>C_23830002</t>
  </si>
  <si>
    <t xml:space="preserve">VGCGGQGGDAACGRGGGRGGGRGGLGGAGGGCASAGGPGELVPGQGRGRQAGQLGEAGGGGGGRGGGLVLLQPHSSRAGGGGRGQRRHGHDQGGSDAAGCCGCGHACLGAAGPRRHHLGRLAGHVLHSCGHPGSGGAW*
</t>
  </si>
  <si>
    <t>C_23850001</t>
  </si>
  <si>
    <t xml:space="preserve">MRLHRENMELSRSVAEGSLHARRDLAKIELALEMTGQGNGATGRGAGASREAYEEELVYEEGVEEDDDEPLEPPGATAAAAAAAAAAAAAGSAGGGGGVDGRSVSPPGRVPVSRLYSEAVEPLKTAWQ
</t>
  </si>
  <si>
    <t>C_23860001</t>
  </si>
  <si>
    <t xml:space="preserve">MVMQPTNISELQHGARSVQHFKGIMSEPLWRTGTQSAPITVGQFAYAWMKEKIDGRVRDNVADRQLRFLRDVCFPPGNNLPPSLYIMKKMLDIPDARDFEKHVCLSDKCLFPDFPRDEWHQHLQDECGCGHRRFKPARPGHQPVPNKRFYDFGVENVVRGMFMDPRLREQERARGHVAFATEFWVERGVQQVKSGVKFRTTRCPEQIIVSGFLASARLAEMRAERGRGGGTADGGATGPAGVEAGHALAAGGSQYKSFDEWVPDYRAAHVTLTGDVCADVEDGEGSQLLGRGYVAGPTERTVVFEAFMKAFSKEDFATRSGVVEGDLQNASVIIFKRALVRRDQVLLSTKYNLTTARESFYVKTEYAPSLDTPEDDQDVSVYVGEVAFYARVQTV
</t>
  </si>
  <si>
    <t>C_23870001</t>
  </si>
  <si>
    <t xml:space="preserve">MGLLQPQTRKAKSRKEPGAKRGRGAGKVHACADTALGCSDSESSSSDSGSEDDRRGGGADGGAAGSSGDDEEEQEEVVVMPEYDTSSASERESDGGEEGAGGSGKKRKKQNKKQAAAQPARRGSAGGAKGAAAAAAAQAGAKAQRKRVPAALAGDSEEDAEAAGRGRGAGKAAGKAAAKSKDKQKGKEVKGKGRRPEPGGKQQQEEEEEEAGGAGPAVDAEARRRALAELARRRQEQARRQQERMAVSPPGP*
</t>
  </si>
  <si>
    <t>C_23880001</t>
  </si>
  <si>
    <t xml:space="preserve">MGAPAAMRRARATVPATAGGAWCPAVAASAVPRQGRSRPSVRLCQSKPRCLRDRRRAAGRRRPPCSTTGTASWRLVALLWALAVASWPGSSCCLRARALPPWLTATCRPSSSSLRAYGRGARWRLLCTWRRPRPSSPTSTAWALVSPGRISASSLLPMRTTLRRSCVGSPTCLVSWQLWRPSAPPLGSALTSTRWSSCPSVHGAAPLLLPSALSLLAWRLAAQRLATWQLAAWRRPVWQLPAAWLPAARRLVARWLAAAPAPATL
</t>
  </si>
  <si>
    <t>C_23890001</t>
  </si>
  <si>
    <t xml:space="preserve">MRLDVGADGTPRQGGALYFLDIEKAYDRVHRQWLYASAEGLGFGPRMLRWIRLLTANGSARVCVNGMLSDAFPVLNGLPQGSTASPPLWVIQMQPLTSFLRRQVEQGALRTPLLPSGEQAPPAAHHADDTTLTARDPAVDGPVLMAAVQLFCRASNARVHPDKSKAMGLGRFAHLTGPCPHTGVPFTTGAVTHLGVPLSCDSVAAAADLYTRRARGMAFVARLWAALSLTLVGRVHIAKQVLAAKLAYHFSFLNPSPAQLKELTDLVDHFAARSMHAEDASLVSHGNPLLLPKRETACLPYKDGGVNHVDLP
</t>
  </si>
  <si>
    <t>C_2380001</t>
  </si>
  <si>
    <t xml:space="preserve">MLQPQVSDAAMLDNIVSVLVNDNLDLGCTLIERAATDKAVRDIDKSLQAAYDERIKARQAGKPWVDPAAYHGAGSRFPGSLPEGLRPRPGGIQAHHLRVYEDFTRIPRTAPAVPPPGTPGAVPGAPGMPGAPGTGVPPGGAPPPPPGVAPRPPGYPGAPGSFQGIDALVAAAAAGGAGPDGTGGKPPGAPDGAAAAAALLDRYLLWQQAVDAAIAAKEANPGAGSDQSDLQALLAELSEALASGAAPPEDAAAFFARRILKHLYDSAAAGGGGGAGGAGGSKLSLSFHAACLELLNSAAPGGRVVSEVTLGYLAAEDERKFAPALVEMLLRLRLLSLPDLDAYMNKLLQTPALRTQGVSDMVLLLLRFMALRDGAVSAPDLPLTMDFLGRMALSNPPLAAMVEAARKAVVAPAMARPHGEIPPAVRDKAADPPGLRDQTLKLFEEWVHLLNMHAEDKALLGFLSNQVRSAGVLKMDDTTDRFLRTLTELAVAHCLASAEAAAAAAAAGAGGAGAPPRPGETAGSGPLSYIATDALVALVAALVVQLGGGETLLGRYLGLLVGVIKRDADEATVKFNARPYLRIWVGLMSELGVMPGSHAAAAAAAASAEGAPPPPAGSPPPAADHASQLRYLRACGMALYALQPLSVPGFAFAWLELVSHRAFMPRVLTAPLASGWPLFASLLIALLRFLEPYLRAADLSESVKQLYKGCLRLLLVLLHDFPEFLCEHHFSLCEAIPPPAVQMRNLVLSAFPRNMRLPDPFTPNLKVDLLPEIQQLPRIVPDPETLLPEALRQQVDAFLRTRTPASLPVDLAKRCMTPAPDKAGAAAGDKAGAAASWGANGAGSSSAAGYNVPLINALVLYIGSQAKTVSSPLHPGAQEMYVRMAGELDAEGRYLLLNAMANQLRYPNAHTYYFSCTLLTLFLESKSEGLKEQITRTLLERLIVNRPHPWGLLITFIELIKNRRYNFWAHSFTKCAQEIENLFTSVSRSCLGTNREQEEAAAAAAAQQQQLKDGAGGVAVRA*
</t>
  </si>
  <si>
    <t>C_2380002</t>
  </si>
  <si>
    <t xml:space="preserve">MPNAAAAVSEAAATPAARKLSDCKSRACSGVLKAFKRALHEEGQTAAAGPPSPASSLAASSPAPAPPPAPGASAPHPAAPASATIAAAVGTAMGAAACAAEGGAASGTAGGGAGASGAPPLPCPPDTWELGRATWTFLHSVAAGYPESPSERQQGLMRGMVEGLAEFYPCEVNEMLGKPLFDCARVGERWREGPADGSCD*
</t>
  </si>
  <si>
    <t>C_2380003</t>
  </si>
  <si>
    <t xml:space="preserve">MLAKSCLPLPCTLTRSAAERLRSQPRPTVLLASCYQPGPVGRRGPLTPTHGRRASPAGVPGPAPALAPAAPPRPARLPFAPKP
</t>
  </si>
  <si>
    <t>C_2380004</t>
  </si>
  <si>
    <t xml:space="preserve">MLVAGGHAKGRTAVQLLRKGLQHKRYSEERGAELRRAGRRADAAGLARMRKAIQRALAACSSSSGSSSSGSGGGAGGAGGGAGGGAGGGGRGGGAAADTGGGGGSAEKERKQQQRQQQRQLRVAGGGAPKRQRPPPPAAAAGEGEGGGGERPKKVLRRSSPPPPASPSPAAASPGRDERYSQLLLAAASAAAAAAASCGTGGAGLPLTPIAAAAARWSDQEAAAAAEAALAAAAEDAAKTYVTGYEPVWRPQPATEAELCEARAAEHEFGTRYFGCRLSCLPHSYLEWMCAGHVQFWDLSQPSKRLLLRRLEVLGRLRYDTETGRVEVAH*
</t>
  </si>
  <si>
    <t>C_2380005</t>
  </si>
  <si>
    <t xml:space="preserve">MAPPPRPRRQTDMAHQQHTGGAPHAGAQNLSAAEPYPVGPTSRRLWRRRLPPAAAPSPPPLVVARSARLMEAMEAAAAAAPGLRARGSAVAAAGSGKGLGGSSGAAGGEGEGGRGSAGSPTARAAAAASLRVSYDGAASSSSAAAAARRRAPRPSGFPSEPFDGSGAPPGRPTAGSSGPGARGPQPEVHPPEQQQGQEGGQEGGHSRHGAPTDAGSGSSSTTHSAHTSASGAGSSSPAEGRLFIAIRDQAHSLTDLRRLQSGAAAAGCLLPAHMPALLAAGAKLLLAAPPPAAAPPPPRRLTVGAAAAAYVDDAAGEQGQELLPAVQAQQAAAAAAEADLSYLWELAGSCLRLGRARELPPRSLSTALWAVAKAAPRLEPLRAAATAAAAPAAAATAPAATATPAAGSPASSAAPTAARLPGGGEWRRWAGAMLAASQPALGRFSGQDLSLTLWAVATLDAALPLQQHHGGGGGGARTHEAAPPPLLPPGFLRDALAAAGRRRLLAALSPQSTANTLWALSALRFQPPAAWLAALCEATAPALHGYEPQALAGA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GAAAAAAVSPREDDLAGLTARLRREQLRLRRQHLLQEGQAEQLEEQEQEGQEEEQGPETGQARSAAASPGAAVGDSSSSSSSSTGGQARPLHLPNLPARYLHRLNSSTGSSSGSSSGSGSGSGRAATNAALLEALALLRATVRARRAGGWRARPRNRRPAPQSGRLGAAENAAWLAAGWLSVAAAAALMAALWVVDGVKVAVMAVARALVMMLRGAAA*
</t>
  </si>
  <si>
    <t>C_2380006</t>
  </si>
  <si>
    <t xml:space="preserve">MATPGAAAAAAAQNFLAGHDNSLAALLQELGYGATVDEQIFKAILRHLPEPPTEQAVADVLLLMARTHTGLKEPLPSGLWLALGLGQPPAEAASLTSWNWPLVVDCLKAAAQGQSGRLSWAKVAECMDSERALLPDAAAFTVLASAFRRGAGEQLPVAALTGRMWKTPACQLSLLKLAASAPPEVFSFESSKRLVTPLEGMNIAGMSPNRAWASVDLLQALCMLMEGAALVGPARDVLQYPAAACPELLLITISETRTTWNLLQRDVFAALLPQHITNAAQVATGPTLPAGKARSRELLTRVWSAAPPEVLLDLLIELYMQDPATTTPRIARVCMELGVLPQVLGSLPVGVSLEVAAYAGGAGMLNLEAWLGDYCNRDVMSVMSAMMRLVLDKADPQPQPPGPDGQPGAPRGGGPPLAAEAARAILKVLQASAQAGLPVDLVHEMKNVQTAIAKQFPSLASQITTLHDTFASDVEEEANSYFQAIYNEQRPIDEIIARMQAYKSSSNPREQEVFACMIHNLFDEYRFFARYPDRELHITAALFGSLIKHGLVSSITLGMALRYVLDALRKPPGNKMFIFGLEALRQFAHMIAPWPQFCAALLANPQLREADPELFARVEASQHAAGGNAAVLPPPTPTVSAGAPGGPPSGPPSQQPGPQGQQLDGGAGVAPDSNSHGSSRFLNLQPADTQGPAASGNGADMEVPPPNAAGGRGGKDVGPSGRDAQSMAPGGKIGGRDAGAVGGPAASGPATASSATGAAAAAGGAQPSNTSLSMGDGDAVGINLAMQVAAASLAPNMGPSLAALVNTESLESAAEKYRDFKEPPEAVADKIHFIMNNITKDNMEPRSSEIRDRVLPDYLPWFANYMVVKRAAQEANFHTLYMSLLDQLGDRELYRLMVRTTMYYVKVLLYSERILKESNDRALLKNLGTWLGLLTYARNKPVLSRDLELKQVICEAYQRGRLIAVLPFVQKLLEGCRHSRVFKPSNPMVAGILSLLAELHAMKGLKMNNAFSIELIFKAFGLSPHDVKPSDSLKTQTRERITNPDWQLESIQNEFQGGPPLPDGPGAKPGGVPSSPQPPSSQAGQPPASPGQLSGQGVRPPGVPLVPPGAPGSMTPRPRLA*
</t>
  </si>
  <si>
    <t>C_2380007</t>
  </si>
  <si>
    <t xml:space="preserve">MSLPENGASGPASGVRLVPLAHQWIVGICSIVFDIDVGQRVEHSVPAGCLSPEEKQDVAFHSFPDSMSMELHARTSIKDRYRNSTFFFRIKRRGTPEAAAAAEAAGARGSTGGSPPVSAGVAGAGEGAGGSELLHDQARFLYGFVFCRQRQDPSLRRGGEQVSVVVLAEHPLSAALVPLSAVAGHAYFGAPGSAAPLQQVYDEVLRWPPPVAGPQLQLPVGFTALSARLPAWATLPAPSTTTAPEQYGANSCQF*
</t>
  </si>
  <si>
    <t>C_2380008</t>
  </si>
  <si>
    <t xml:space="preserve">MAAAAAAGRTAACERLLQEGCMVGLAAVCAAAEAGHLHLCTLLWARQCTDHTHNGNLGGDAALLDVAEAASSGGHAHVLQWLEEEGELFPEVAARWDYDGEYRRQEVAQVLAAAAARGGHVALLYRLLARLPPPPRADGREGGGMWHHLLCDVALGCPLPVLRQLAGRWRQLQQAPRQQQPAADADADADADADAAQAAAGGGRPNLLLRALGSRTPDWRDKAEWVRSRRPELLAAATAERRGNGGRWGADGCWLLDRGGEYGWAAAQPDYKERLRYLVRDRGVRALPAAAAEAAAAVGDVRALRFLRYGCGGMRWPNSCVVETAAQRGQTAVLEFLRARRQLPSYSSGGRTLDAAAAPLGALAAAVVVANEAGRARPERSFWSRVFRQAAASQGADAATLRYLHEVLGAEVQLQPIATAGSLEQLEWALGVAAAGEDDSDKNEFWPQWEWLRAAFLASPVPPHATAVSTAVLLTAGIVCRGMAGDTARRSMQAAAAAAAAGAAGSGHKEAVAAQWEAEEAGKEEEEARSEREWEREREQEREREREREQGVMGARAVVAAGVERRFRARAAEQERLRAEAEAQWQAEMEAEMEAEAQWEEEEVEEEEEAEAEAEAKAQWQAEMEAAAQAAVQ*
</t>
  </si>
  <si>
    <t>C_2380009</t>
  </si>
  <si>
    <t xml:space="preserve">MLLRVGAAVRQW*
</t>
  </si>
  <si>
    <t>C_2380010</t>
  </si>
  <si>
    <t xml:space="preserve">MRRAKKAAASSGGAAPEASASDSSASSACRSDWSEPAPGLASLAAMAASTACCHSRTAALPPAACCDASTRANSSGSASRSCGLASSAAQNCGQGAIMCANWRSACGGAREHARNNQHATLPPSHSLSNAKAAPTGSPSQASRFSMPAPPAYAATSSDTPTGSEPSTCGSTPSSMHTRAMRGVVVAGSCMYSSMSRSSSTSGGAADHTRVSSSRLRALPAGSVGPVATCAALVMCCGSSAANTSRCSRFQVVRVSEMVMSSSSGQAAAGYCSTSRAGPTSAAPSISMHSACAGLQECRAGS
</t>
  </si>
  <si>
    <t>C_2380011</t>
  </si>
  <si>
    <t xml:space="preserve">MARADYLSAALPALLQAGFDPNTPDAKGRTVAELLRVGLRDGRYSEDCWELLREAGREEEAEGLERLHAAMQHCLQLCHRLRRPPPPAAAHHHHLAGAAAAAAAHHVAGSTKHPQQQVPDSPPKQTAAAAMAGGSRPAAAVPDAPRKRARSEEPQVQMTFGRHAGKPLADMCVRDVRTLCEQAGMFDDQPQLRQHMLDLGLIQRTATAAAAAEFPSGYQPVWRVAPASPGEAQAAAVAVVSFGGKYAGQLLKDLPRLDRSYLDNFMCNPDKFSWAGRDKQELLRHLEVLELVRYSRSGQVEPVGPQGRSCCWWAHGFVECPQDYEYPEDFECEFPDTF*
</t>
  </si>
  <si>
    <t>C_23910001</t>
  </si>
  <si>
    <t xml:space="preserve">MSRQISCTMASLSSLLRWMSRTLVNSSWIWPCATDSTGDNFYPSGIRSVDDVQFDESFRNIYTAKELQVRERERVITTTGIRA*
</t>
  </si>
  <si>
    <t>C_23920001</t>
  </si>
  <si>
    <t xml:space="preserve">MKPLQQAWRDKQAFAPQPDVLLLGLGTAIAYRVPRPPPPLPRQQHQQPDGCSSSGGGSGSVPAVGGWALDEQWAAYLDRCCDAAAVRRAVDAAVTQFAGALVLPRHDHQQPQQLTGSAASASRSASAPCTACSQASDSSAASTSGDSSGGRDGSRGPGRPAVSYGLDKAQGRHKASLVVHRSAVTALVEAVRQQLQAASGQAAARAAEAAMAPPRRDGAQRHNRGRVT
</t>
  </si>
  <si>
    <t>C_23930001</t>
  </si>
  <si>
    <t xml:space="preserve">MDDLQDVTVTTAAQQAAPGVSSVDLVILKFAKFLLWGVSLFAATKLAEWFFQNKLKAATPAAISSSQAAASTAAASGSAAKAEEKQPEFDEAKNKKEVEAVLARAQAQAAKGGEGKLTLEHM
</t>
  </si>
  <si>
    <t>C_23940001</t>
  </si>
  <si>
    <t xml:space="preserve">MPCPAPAQQAGDSGPQPAAQSRLAEREAEWQRAAAQLTTTAAQHFHNNPVALDPWLHRTSAAAGQQNTPARELQSYASPSQQSGEGPRRSARLQEQAAGGAGPSTGPATAAAAAAAAVEGDPRMPPPDASLLRAVLWRPRLGRRLGHCLSRSSTLAPRPAAPTSLLSPGRPP
</t>
  </si>
  <si>
    <t>C_23950001</t>
  </si>
  <si>
    <t xml:space="preserve">MSTAWARRSRRGRWSRTCSKLGRMWRWCRRPTLLTRRRWSLAFVLRRGRAFRGATASLPARQRRPTPVGRLSWRGVGCPFQAAYCSRRQRMRRAVWYVGIGTWVTCACALCVCMRPRPWRTSLLSLPGCIPTWPRTGCLLSVGTGTVSPMPVRRRPLARHVLQVPRNLPASSPSSVWWTPGRASVAAPRATRIRPRPSRPLPHAWIGGMSVPPRRRGWWMSLARMGRLGTTTVCCSP
</t>
  </si>
  <si>
    <t>C_23950002</t>
  </si>
  <si>
    <t xml:space="preserve">MAFVARLWAALSLTLVGRVHIAKQVLAAKLAYHFSFLNPSPAQLKELTDVVDHFAARSMHAEDASLVSHGNPLLLPKRETACLPYKDGGVNHVDLPGHPTRKGPGLPKPIHT*
</t>
  </si>
  <si>
    <t>C_23960001</t>
  </si>
  <si>
    <t xml:space="preserve">MGLIRGRWSSSCSTEVVMVEAAGGGHVPAAAGPGTGGGGGGGGGGLVSGQPSVPSALQRS*
</t>
  </si>
  <si>
    <t>C_23980001</t>
  </si>
  <si>
    <t xml:space="preserve">MLSFESGGRRVELTAGNANKVASKLQQKERKDAKKREEAKGPKEAPEREEEEED*
</t>
  </si>
  <si>
    <t>C_23990001</t>
  </si>
  <si>
    <t xml:space="preserve">RRPLRLPLQPHLRLHLQGPRARRPRRCPCSLRLLPGERGHARGHLLRRGPGRVLEWRR*
</t>
  </si>
  <si>
    <t>C_2390001</t>
  </si>
  <si>
    <t xml:space="preserve">MAGSFGRAKSRSIGVQHLHKIGGVPVLLELLESPAPGLRWRAAEVVATCVANNPPVQEWFLEGGVLPKLLALAAPPQPPSCRTKALLALSGLVGAVLRACVCV*
</t>
  </si>
  <si>
    <t>C_2390002</t>
  </si>
  <si>
    <t xml:space="preserve">MPAQHQAVNPLLQNCFIRPDDLRLIDCVGAGAEGTVWRGRWHHIDVAVKEMHTDSASYDKLVSIAKAYKTLMKDCWAADPAARPAFHKIAERLMALIRWQRTLSQVRRSVLGANKFKAVGSRRREDTSAAAAAGSGASTPRGRAAADDDEDDEDPLAELRRQRAAEEAAAAAAAGAAATAAANATPT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A*
</t>
  </si>
  <si>
    <t>C_2390003</t>
  </si>
  <si>
    <t xml:space="preserve">MLLVMGRDALQSDAAAAAPIVPQAAAAAAAAGAAAGAEGEEGAEGPAQQGGQWPRRPQEVEWEEQWQQWQQRQRKAELGVRQQQLQVKQEEGDGKECGGEQPHQPRHEQIKMEPWDEEDVAVAAVVGRPLLLGHRKRAGAVASGSSGSAEWQQPLQHQQQMMKCSAGLHGSRGAAAAATAAATTVAAAGLGQQGGPAAGLHTAGGGGRRLRLLPGQQQQQQGHPAPPPPAADRGPAGVFAARSAAPVGDTGMAATPDYYCAQREGFAFTGGGSDGLAGSGRNQEQHQHQHPHPHQQGECIAAANAAAFGSNRRPEGFYGSNNNNNISGDALNGAGGAKSGGGTWPLLQAPPPYPSVLQLQQLQHQQLQAQHQHHQHQHQHQHQQRAASFGATIGNGGFGYSISAGAVAAGGSDTSGGGGYGRFSVPAGGSQQPALPHSQLLVAATAAALPFGGGGGGNGTEPGGYHNSFAVHNGGTSWAGGGSYRQQQQCQVSQQSSPLLAPHNPTWASISIVAAAAAAAAATAPAAAAATASGYISSNSSGHVLYSSCGHAAAAGSNAGGSSSFGMATVSPAAAVATAAAGGSSLVQLLAAAGAAAAAAGGSSSQVIITYLQEPAAGGSSMHASATRVDAGVVDEMKHLLASTGSLDDLMDELGISSGCSSSTATTAAATAAAAAATTAATIRAAS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RALLVACRGRAGVVFVAVVVVVVFDGGGGGARRWWRR*
</t>
  </si>
  <si>
    <t>C_2390004</t>
  </si>
  <si>
    <t xml:space="preserve">MNYLEGGRRAGKVGQASGGFVSFGSAASQTSRAGGGGGRGAAAGRATARSLMAWWDGYEQEVEAASREEDERRAAAAAAAEAEAAAGLAAEAAEAADAAEGAEGAEPASSDAFHGPGLEGPEAADVATDVTSGAAAADASEGAGTYKEAAAAAAAAAAAARAKEEAEYEDPSALPDYVDPDQERDRLPLARLKSLYYIRCVPLMDLVATKEALRMIRTAGMCSPPLIW*
</t>
  </si>
  <si>
    <t>C_2390005</t>
  </si>
  <si>
    <t xml:space="preserve">MASMQQRPSELQQLAATSSRHHQLRPYAA*
</t>
  </si>
  <si>
    <t>C_2390006</t>
  </si>
  <si>
    <t xml:space="preserve">MARRSLALLFVAALAGAAIASAQDVETRKGDIPGGLGVDASGEFTPSSKPTPATPSPDAVLPTVDVGPISSPAPAYGAYGGATPTATPSPRPGAQGGARAPSPGPKGKSPRNKSPKNKSPKPTPAPTPAPTPAPAAEHTSTCKGPGYSIKAPYLDKVHMEVTSAMPHEAQVPECEKLCLARGAVCKGWYYKKDGYCYLMKGTGSFRSGFDALQACKIIWA*
</t>
  </si>
  <si>
    <t xml:space="preserve">MARQLSLRWALVALCAISLAASVQGARVRALRTDAATEQLASELVGRRALDAGEILPNPVQTAELSDPLRRGNRVGSVAGQTDVGATTDDGTPAAVPTPGFGHDVSPTPPSPSPIYPPSYGSPEPNPSGRSPRPARSPRPKANPSVSAPPLPAYGGEEDASPPPPVYASPKLPSPRPKAAPGTRAPPLPPPYRLDCVGEGYKVNARAVNEKAPFIDFPVNTKHTHAQNLVACEAACIAKSKCKSFYYRGDGHCYLMRAWGRFVYGGWDTIKTCKVVYPDEEYLLPKSAAEHHHASVCQDPSQDPQPVHTRGGSSQPAQRERS*
</t>
  </si>
  <si>
    <t xml:space="preserve">MAAAIPMVEVHSIETGEKAAQVALPAVFTAPIRPDIVRTIHTNMAKNKRQAYAVFMKAGHQTAAESWGTGRAVSRIPRVPGGGTHRAGQGAFGNMCRGGRMFAPTKVWRRWHRKINVNQKRYAVVSALAASALPALVMARGHKIEQVPMVPLVLDDAVEGVKKTSKALEILKKIGALPDVEKSKDSKSLRAGKGKMRNRRYVMRKGPLVVFANDEGISKAFRNLPGVEVTSVDRLNLLQLAPGGHLGRFCIWSKSAFEKLDKVFGTATTESEQKKGYKLPRACMANGDLARLINSDEIQSAVRPAKSAGPKHAPLKKNPLRNLGAMLKLNPYAKVARRVEITRSTKKAAKRSEKLAKIAKGEKTGGQKDKAIKAIGKKFYKNVSCSVAGWSRTTPATTTTCSPAGSPCRSRPRPP
</t>
  </si>
  <si>
    <t>C_2390009</t>
  </si>
  <si>
    <t xml:space="preserve">MPSNERHARHLLQRLRCRGGRVLDD*
</t>
  </si>
  <si>
    <t>C_230001</t>
  </si>
  <si>
    <t xml:space="preserve">MQMQTKPGAACLSSGSDSGAGSASGGAAGSVLVAVVEAVAEAEAEAAAEAEAAALSCWSPAMDALTLGRRRDLLSLTAAAGDLNNLRLLAAPPPPPPXXXXXXXXXXXXXXXXXXXXXXXXXXXXXXXXXXXXXXXXXXXXXXXXXXXXXXXXXXXXXXXXXXXXXXXXXXXXXXXXXXXXXXXXXXXXXXXXXXXXXXXXXXXXXXXXXXXXXXXXXXXXXXXXXXXXXXXXXXXXXXXXXXXXXXXXXXXXXXXXXXXXXXXXXXXXXXXXXXXXXXXXXXXXXXXXXLGLGLGLWPTAAAAARLPRRCLWSTEAAAAAARGGHEQALALLISAHHADPLSRPLVAPAEAAAAAVAARGGGGGRRISGSSSTPWALLAAVAYGCSLHTLQRAMVRAAEGGSSGSSGRRGGGVGGGGGRRGGSSTGRGGGGGGGLGELLRHGYDIAGDMEGSQELEAADEGDAGGGGGGWDPEDEDGGGGGGGGGGVEAEVLAAALASPTPCWRAKAEWLLDVWGLLLLQPVGRGGLGGGGLGGGGGRAGVAVVLELGKQWKAAAAAAQGGAAGGAAAAAHGPAGGAAAAGGGAAAAGGGGSGGGGGAVGVVPPPPGVCLIERLHFLAARRLRPGLSVALAAAAADDAAALAACLAAGVLQRPPYLTSYRSYHQWSLCLLAAAAYGSTTALWVLCDPGSVAAVAAVAAGNGAAAGDNGGGFGAAAVPPPPVPAADAHALVLVLPDPYEMMRRAALTAARGGHVAAALWLEDRLAARSRRRQPADPPQHGGGAAAAAAVAIPVGLSYSAAAFGSDLMEAAAEAGSVELMAALAARGCQPPGGYNADGGGAGGGGGGVNSWRAEVAAVMSGCVAALDWLLRWRRERRQQPQKVPGRGAPPPEAVEATGGGGGGCSCLGYMIELAAVGGDLRMLWRLLGLGAAENSRFLLLQAVANDGCDPAILSWLLRHGGCCYCRQEDWAAALRMAAARRRGGEVSAAALTWLEAAATAAAAAAANGVCAAGAATAGAACGGDGGGACAPVQASGV*
</t>
  </si>
  <si>
    <t>C_230002</t>
  </si>
  <si>
    <t xml:space="preserve">MLTTTPDAAYGNA*
</t>
  </si>
  <si>
    <t>C_230003</t>
  </si>
  <si>
    <t xml:space="preserve">MKPVLTTQPLAAVAPGPSAAPPVRRIIKLGGAAVTVKSQLETLRPEVLDSLVRTLATTSGLPEAEASTSGAGGTVLVHGAGSFGHFPASEYGVVRGPISDPRVRRGFTLSRASVTKLNGLVVGALVAAGVPAVGLSPLGLYHTCNKQVAVSGGASASALLAAGLLPVLHGDCVLDTALGCTVLSGDTLVRDLAERLRPQYVVFLTNVPGVYDRPPEEAGARLLRRIMVTPDGGWRVAEVEGGSDGGDSGGGDSSVRMSVDAHDATGGIALKVEEAAAVARMGIPVLIAQAGSEHGDAACRLGPQVAATAAGGEGGGEGEGGGVAAASGSPPATWRGTLVVLEGC*
</t>
  </si>
  <si>
    <t>C_230004</t>
  </si>
  <si>
    <t xml:space="preserve">MLPPTSPAELPAPRPPQHTSIAPEPPIAQSTDHGRTTPAPALP*
</t>
  </si>
  <si>
    <t>C_230005</t>
  </si>
  <si>
    <t xml:space="preserve">MADQSETDKNIEMWKIKRVSLIKALEAARGNGTSMISLIMPPKDQVARVQKMLGDEYGTASNIKSRVNRLSVLSAITSAQQRLKLYNKVPPNGLVVYTGTIMTDDGKEKKVNIDFEPFKPINTSLYLCDNKFHTEALNELLESDNKYGFIIMDGNGSLFGTLCGNTREVLHKFTVDLPKKHGRGGQSALRFARLRVEKRHNYVRKVAEMAVQFFITNDRPNVSGLVLAGSADFKTELSQSDIFDPRLQAVVLGVVDVSYGGENGFNQAIELSAEMLANVKFVQEKRLIGRFFEEISQDSGKFVFSVKDTMQCLEMGAVEILIVWENLDCDRYELMNPSTQKVEVKLLNAEQAKDLSHFKDKEAGCDLEVQDKMPLLEWLANNYKKFGCTLEFVTNKSQEGSQFCRGFGGIGGILRYQVNLAELDVDEDDAGDALWSDDDF*
</t>
  </si>
  <si>
    <t>C_230006</t>
  </si>
  <si>
    <t xml:space="preserve">MAANAPGMASASLAPGLARKVKKVLEIKTETPELLSSLQTLSTFYTDNTPAARRGLRTTIEKRGLAINERFIGAAESVIKLLRTHHQRAGLELMDLMAAHQESAYERLCRWVQVQCRNIGEYDAPEVEPALQAAVAALRERPVLFKYCAEEVATARHNSLFQRFITALTRGGPGGVPRPIEIHAHDPQRYVNDMLAWVHQALASEREFVVALFGEEASSPEAASEQMADTLSGSDALHTPALLDRIFDSICRPLKLRVEQVLMTSPPTLLAFSLGQLLSFYTGLVARILGPTGQLTATLAACRDMASRVFFEQLRARGDKLRRNPPPPPKDLSPPQQVVETVHHLLEIINAYETAMESRPHPGGASASGAAAASASSAAGGPEELGPVLAAVLDPLAEMCERSAEALTPDAPSRVDEVARLDPTAHRVYLINCLAAVWQVLQHRAAASARSRQVLEAIEAHTAALVGGEVGRLLARCGLAEVVERLRLYQQAQEAEAQVPANDPALALPRLAEALRSFFVLVSSPDALPEFQSVQVPRLRADAVARVCRSLLECYELVYAAIEDPTNGYLEAGGAAAAAEEAGMEEVEVEEAEEQAEEEAWWFGMEEVAVAVGNAKFGGAVY*
</t>
  </si>
  <si>
    <t>C_230007</t>
  </si>
  <si>
    <t xml:space="preserve">MRITDQRSPPPCLIPPDEDDVDLDLGGSDDEDGDEDEEDEDEGGRRSAAARDADEDEEEGDDDEDGGDDEGAAGTGTGTEDGDEDEDGDGAAAAVAAAAKAARAATRRRATAGGDDDLDALEAEYEALQEEDEAQLMTLRQKGERDRVKGLAVRNQQALYERALEQRILLQRCLQASNGLPRPDTHAALVGTQPEVREGFADLASAARSTLTQLMELQHTLMARTPGIQLPAAAAPPAPSKRDAKRKRDQNADDEDEDDDEEQEEEEEEDGGAALESLWLRLSSQHEALTPYRDTALDSWHRRTVLSSGSGAMRNAGLRALNQSISSQVAALMRDPAKFIKRTRLTLSACPRVLCEPPHESAAATTAADPHAAADVEAETAALDGSSRRGGAAAGASASEARDVLEEERDGETYDDAEFYQQLLKEFLDKGMEGAAAGAPKAAKKRKLVDRRASKGRKLRYHVQEKLVAFMAPVDFEPPTFAAQLFANLFGHAGH*
</t>
  </si>
  <si>
    <t>C_230008</t>
  </si>
  <si>
    <t xml:space="preserve">MQDAPVRDGAQSIIRTLKESDTGAITRASVCFGRSMRTDPTMTYVTGGRCPERVGALFEQVAAMCMRGARDPATIWLLETPRSGGDSDSADVVCIASEYPAAYPSDWELLRAGLLRVLLACPGWGVVRALMSLMSQFSTPKAHFNKEHGDFLYIWCFGTAPEQQGRGLGSQLMRRVLQHADAKYLPVYLEASGAASAAFYRRHGFLDIKQVRASPGAPELYIMARPRASQLQQQAQQQGQQ*
</t>
  </si>
  <si>
    <t>C_230009</t>
  </si>
  <si>
    <t xml:space="preserve">MARPVAGQLSSALAALTVRATCWEEEALVPHLLSLLAPQVATAMLADLALGHAAAGAPGGAGSPVVTAAVAAEAGAVYALLQVVSNLPEACTSRAVCAHTQRKAVVAAALASDAMVAPLLRAAVVGSRNLGAGAAGAQAGAASSGAALRRAGLQLLRAWAEQLGTAPRALEHEVELVSCLYESLVTSDTAALAAECLCGLINNCVPRRDGDGGENSLSGYHSDSSSSSSMLLLSDAPPGGGVPPGFNGWRRGGGTVGTTVGTTGSATIASNWSEAGFRRSRGMGGGPGGAPSRGSSGAHQRIASPLATAAAAAAGHSSGNGMLGMAGLAAGAGLSVQGVLALSPERQLAATLLLQRLLDGLQGLLQSAAVVYRQQYQAGLVSPQPGVAPDSDTAFWCLWTDGAVLQAICSVLCAAASAVLPPALRGDVALQGRFAVLWPQLMALLGHSNPEVALACVSFWQDTYLAQLLQSCAPPPAAGAQQTALQAHIAAQQAAQRLAMLQGHLPLLGQLLAGLVSRAALGTEAAATATADARDLPEEVRMVRRELGATMRDLVDLVGLGHVAAFLERMISEHALQLGAAATAAAASSSNSTATSAAHSTVHSAAQSIATSAANSNANSVEVVPVGPGEEVRIGDATVAVAGGKPGTPPATGPGGLVVWTRLESSLYAANVALCSGGGLAGAIRTPTRPNRPPPNDNSTGSAGSTSTLASPPGPHVPPHTHHQGQPAPRAAAAAAAAAAAVNGPPVDDAHVASIINAAAAAVVHPASSLKLAGTALTLVGGMAPWFALHPEVLARPLDALRAALRSPNEKLARNAATALNRLCVHRGCAALLLGRYSGWVASLLELLPGPGVTLRHKPAPGVDMTSRELLIASLMRLACNGAASPGATGNNAGADASGAGTDSEGNVAMGEQSAAGGDAAAASGSELSPRELLRQLLAPRVQAAIEELDRLAGMLRDAVSSGALTTHLEHWRGSRRQLQVQLQQQQLQQLQQLQQQRHGPPPPPPPPPPAMPLGCPFTPADAVNARAPLCRAAAPGELQQLGAVATVAAQRVGGLASMLMFIPAAGQVQDMGGGGHSRVIRSAHEALLASAPPDGDAAAVVVASLVVQMVRTVWPHLAGCLQGARPGAEQGKDGATSGAAADGASAAPDEQQQQEQQAAEQRAVLLETLEGAHLLPAACSLLQGSLLVAAAAGHVLSTGAADLLSSANTVLGVSHGAPPIPPTEQQVAAVLWPANLDWSEAGPAAQGNTSGVAGRIGAAAGALYLQQQRQMLALQPGPPLCVLQLVLGCLPVCGDLITLRQAAQVQQQHAQQHQQLQQLQQQLQQLQGKQAAHQPQPEPDARSMQQLLEGSAVAERSVQEACTVAKEACLSLLAPRSLPGRSHASAALAPDPERILAVLPVLQSLLLNAPQGLAASRELLEVVVATTVSCMHCSDPEACRALLDWTALLLGTTGFAPQLGGTGPSPASTALAAAAIGSSIGAAGPGAGAGAAGGAKGAPGNPGGGRGHSTGLAALFARCRVSPALEAAYAEIASQLDRPVQCCPPNAIGLVYSQTVAESGVLGPAAAAAAAAAAANAVAARAAGAGPGSGTSTAGNSASSDLVSLQAQLQAQAHLQAQMQMQAQLQAQATAAAQAQALGLQGLGGAGGIPSLGMLGGAGGMMGLGTFGGMGGMGQQQQQMLMMHGGRLTSINVNTLGGGMNVSGLGGGMNVNAMGGLVGGGGRQPGMFGMLGMPAPAPPAPPPPLQPVVGCLGSVLVLSLMVAASVGMPPDLMLPISNCLHSGWLAMGGARFRTWLRSAAVELSAPPGGHAPMAAMGAGMGGMGGMGGVGGMGGAGMMGMVGGSGPFSVGGGLPWARLTSDLLALSLTELWGDDCERDVVKFKRALKTLCGGKKRGTGPY*
</t>
  </si>
  <si>
    <t>C_230010</t>
  </si>
  <si>
    <t xml:space="preserve">MICWWNFRRVPFYRAEVNVVWSALWFGILYVTLLLAYLVFGKDHSRDHQREVTLWVLYGIFPVIAGGMVAAGMHVWWVLRPAKRFRGLDPGAKLAREHRLDDFNEVETLSRVVRKFDIDGVVDEDAAMLAETIIKAGMRMFPNNPYLHILYANFLLEVRKDGPAARTQLQLASKHSPNLVYRYQIFCTGEASKRLKDSQDGGMDLQAYIEFRRNFRAVLRVHKEVLVLQTELWTLMMRSTVKVREVDKALDSLEAGTMRAHQVYKRVLERYPTNGKLLRCYGKFLEDVKHDPIAATRAYNEASRNGGGDAIMNLDLSAVQGAANKPEFLTSMSMEDDAVIVINAEGTIMMVSQAVQKVFGYPKAELEGANVSLLMPQPFSQRHPSYMQRYVAGGEPHILDTVREVLALHKERYVFPMQLCVTKMSGTGTDSIFLGVARPMAPNSMNKRAWIAPNGIFMCGDQQFASMCGITEGELVGRTLASLMEATDVEVELLLERCHAASASDLDVGLIKTQLLLRHKYLDPVPVEVTIGLAGTDAQRIYVLNCQRTDNQDGNIMVVDQHLRMRFCSVGVSALLGFPIRKLATMKLDQLLPPPYNTMHAKWIKDPPSTVAPTGCRAGKVVHLLNENNSQVPVRIKVRTMSAQDSGSSTLCVVQVDKVGQDEVHDEKRLVLTADFNGRVLEVEQPDSELFEFRGGDLVGCSLCDTVDIFNDWRERNGDSQLQLLILALLDKEQEMPGASWRVRVQPPPTAAVPHLPAIAGAAPAPGAPKKPPISRAACLQVELHEVAEEVGHGGEVEHLTRIRVTLWRRDLLSGVVELDEGLVIRKASYMTGLIVGWPANYMIKKPLQRFLEMPNDISWDKLVAANSKGHNKKKGALKTASNRGTTSPAMAFIGPHPDTGTMRILTQGVETLAPGGRPKITITMHPDTQFAGAHANLLRVLHLEGTDHNGAARKAGHDNELTQAVTAYDEREQATASAAATEAAEKQAGEADAHAAGPASPKGWAGEIRSPAEQLDEDDELEDARGGRHSSDGDGSGSEHSKGRKDGSEDLEAKGQAKLHSRAASKSDFVAQWVRTLTNKTSGALEAHQQPPPIERRSSSPGLVGNLPAGQLSGGLAPIPEDGAADEGGTSSKKGPQAAKTFGRLTSGEPWAFGSKQGSRAIESPAMGKSRRTTDLNDGPGPGEEGFGGKKDKGEEWEKASEGGDSSASGSQAASGITSITDATSVSELQIDSRRGRLLKALTKLLCGPMLMEPLERLRLHSYGILAMILLTHVVAYVVITREIKAEDHDIQLVARQALCMDRSQLIAVRAMMGAYCERPNVTKVSVCSNTLNFTIEKLRENIDYMEEHHHFVYLGESKNKVVKLMPEVFDIWTGQEVEYRSYMDTATPTEYHMKGGVWTMGSAYIANARESLYWLATLKEYYTWHRTFKFLIENGLGPLFEVYAKSLDHLVNAAWESVDKLKNSLIILMIVEALVIQLACIIYEWILVQRLEKARVIGILAMVGLPGPILRQLATKEVKILDDSDDEDDDVDSDAEDEQQDKAAAASKRLESGAAADAVRPGDGPKGVQRAAEGAAADAKDGGARTLAAAKTQKLMSISKKASDGSEQQHHTDAAATGTAAGGGGGGGAHVDHLDSAVSSELEHQGAGGRKGRGKQQAKLAHGGGPTTTTTKMQEARIRGMKINGKTLVPSWHNVARFMVPFALWNLALIIVYVVSVVQLDGMQGPLASLNMASHIIYRYTRVRAVAFGFVSQDDRDSREVWREMLKTEMSYFESEYDSLMYGGTPITQVNSVFQKAVPASTFASNSFANEFFRAKRCFRIDGEGCAQPGDEYYEVTHNGLDVMVRRMISEMNLLADDDDRDVAYNGTRYTWMFNVGGRDLYEGLQQAAQLFQDYSISRYNQVTNLHTILLIVAITLVCCFLFMALWPHLARLKAGAARQGALLSHVPPELDVRAHVRSVFRRAVAANAHGHAAAKKKAPAALTTDVLRTGMA*
</t>
  </si>
  <si>
    <t>C_230011</t>
  </si>
  <si>
    <t xml:space="preserve">MGTGSLSRLHTRSAPCRWHAHPPLLKHCHRTCGLQPHQPR*
</t>
  </si>
  <si>
    <t>C_230012</t>
  </si>
  <si>
    <t xml:space="preserve">MDPTQLLIVVAVAVVLVAVLIARQLADYKQQVAQLDPKKTKKPREFGVHTVEEVAKHNNRDDAWIIVQHKETKEWRVYVSGYDVTEYVDEHPGGESILAHVGTDATEGVYGPQHPITTFLLMEEYCIGKLAAGEEAAFQKSK*
</t>
  </si>
  <si>
    <t>C_230013</t>
  </si>
  <si>
    <t xml:space="preserve">MPPSYSGPSRTAGASSAPPAGSASGVQVLVRVRPPLPRELMFDSGVDVKQPYDIKVYNAAQEFSGRYHGVFGEDTAQAEVYERVRDCVPLALAGYNSTVFAYGQTGTGKTYTMMGDDPSMDAAAAQAAAAARPGSERWNTNASGWDGAPDLMGEERISEMTAINGSLSALGSVVAALTERRPHVPYRDSRLTHLLQDSLGGNCRTTVLATLSPSVDAFEESCSTLRFADRARAIANNPVVNASRDVGSILALKEREIQRLRNMLSQYANGQGPEGNGGAAGAQGGGGPEAARLTEELEATRRALEMERALRAELQQRLHPDGGGPPGTAMGLEGGGGGGGVLLGATQLLGTPSTAFDQAGQHGGGGGGGSGPGPAALRAGSLHSSAGSGGSHGPGGVDFFRPSTPSTPLNPVPQHLLGAGPGGPGSPGGAALTPTRGGPGGGNTMGRSRSNLRSSNSRLAGGGPASVPPRTGGVGGGGGGPGVGAPGRPNSRGAGLTRRLSFDEAIMSIKSQIVNLSAQERNRLKARQPPPKQYWGGLPPPPGPGAAAAQLAAMASANGASPTSKSFTTRTKATVGIYASTGSNSGAAPSAFPPAAGYGQQRRPPALAVGHGVVASGGLGGPASLQNIPSIDMTDSPVGSDVVSPGSHTLIHQGQVPPQQARAFQQAYLSQQQQQQQPRSPPAAMDTSRSYTEGYGGGGDGEEDDDGVVEEDGVAGEEEEQQRRQGQGEAGEEEVADEDGDEGEGAGGRTAGGDSDGGLSQLDADEYEEIMREARETLAKQQAEAAAAGAGGGGRAALTAGGGGGAGAATGGGGGRSAMLGAQPSSAPPAVGASVSGAGAWGRNALLNKFSDGPDSSPGGGAAAAGGGSGFGRGSLLAAAAVTAGMPSSAPPGSSGGGGWGRKSILAGPAAPAPPASADAANALYASVAGQLAHAPTAPPPAAAAAAQPPAGGRRALIAELLAEDEASSSPYARARNGGGAVGAGKGRSKSVGVTGRPNGGSRGNAADRVSKLDAGSWIYILGASASSTRAKQLAAALQLDPRTGLPAL*
</t>
  </si>
  <si>
    <t>C_230014</t>
  </si>
  <si>
    <t xml:space="preserve">MRIISRDVSELMRDPASALAHSAAGPVLVWFRNDLRLDDHPGLTAAAAACRTGSGSGSGSGSGRALLPLYVLDPQRLSHLAYMPGGPEALSSALQRLRSELRALGSDLVVRLGAWEQQLPEAAAAAASGGGGGGGAAAVVTEDEVEVRYRQPAQRALAALGQQGGPAQAGGPVAFSWTAPLWPAERFDNRYRTWRDKRGPPAEPLPPPSALPPLPSGVEPGAIPTADELRTLLTEAALAALAANGGGDGGVTAVARAAIDAAAASVDTQLARRLAAAPESPLQLLRMYLGTAPAAPAQPASASVSIDEEVEALRRPGVDGAPFTGLFGTAKALGTLSVRRVFKEAYVADGRPYGSVEPRRLRSPAAVAAAVGAEAADFHRALAVLDDARTVAPGVEVHFWRWRGGLTDYCVAEPADPLPGAPAVLLVHGFGAFGDQWRGNMAALAAAGFRVLAPTFPGFGRSQKAAVPYSQDLWRDFLRDFTLQVAGGPVVVAGNSIGGFISSSMAADYPALVKGLVLLNSAGPVDASFNIEAWRAAVAAGRKAPPALVVSAISSALFWYLERTVPSTLKWLYPTNPAKADEWLAAEILRAAGDSGAVDVFKAVFYLPPPRALNWLVKDAYAGPAMVLQGALDPLNDAKSRAREMGQLCPNVQVVLLQAGKQTSCPCLGALAPFNPPEACSASTAPSSNNAIPLPCHCPHDEVPDQVNAALLGFIRDTVLPAMGREAGAAGAGVGGSKLVGAKSSP*
</t>
  </si>
  <si>
    <t>C_230015</t>
  </si>
  <si>
    <t xml:space="preserve">MLAEARSKPNGADAWLGVAKSALQNGDPERCKVLLTSWLEQDPHNVAFNVLLSKALQQVGTPEALEKSVAAARSAVKAAAGGDVLPATVQLAVALGARARVHVRQQTERQNDRAEAVQLLSVLLDSGAAVAAGAAPAALAGARYSLALLQAEAGHAAAAMASARAALQDAQAAAAGSSSSSAAAAGAPAVTALCLVLVSVLLSSRRQFKLAASVLTAAPTTAALSSPGAPARPLWSDCLVLRLRSRLLAAQDDTPAAIAALAQAKKALTGWATAAAGGAAAGGNVPAGWNLDKLNAELAKVWGELGVALAHAGQRPEALAAADHALALAPWSAASRTALGAVQEALGRAGAAEAAYNDALALDPTCAAALLRQGSLHARRGSRPDLAVARDLLAEALRYEPAEAAGWYGLGRVAAALGHGFEAEAHLLTAVQLAGAAPLLPYSELPLAPP*
</t>
  </si>
  <si>
    <t>C_230016</t>
  </si>
  <si>
    <t xml:space="preserve">MRPVAVQSILEQHCSPGVRRIVAAAARLAEAEQEEQSRKGKGGGGGILITSAHLALAALAEHDGDVDCAAALGVLHHSQAGLSRRRCAEVLAERAAQERRWREEETRQYEDSGSSSGTSIFSAPALHFVFQSYRWAVFKGCDKVQPCHLLWALAADPRLSYSPLRTDPLDGRVAAAEVREPPLVWLLQQCSETLPRPAAVYEQALLAVTDLPADVPWLPTLAAELADAAAAHADPEDMAALKTVRETRPVSGDTARIAVCVALQTDTGLAARWRADLDSSSIHASLRTQRRVAEAYAAAGCGVPEGWLQQLASYGELGGGSSKGAAEALQVVLRAAASGSGAPALASCSGGNANTSSTSSGTATSQMKVLCQLAKLLERNTAAGWLSPQATQAVLGHLQTLAGAAAGRGGINSLAASCGPATAILALAATRPGTPAALDPELLSALSDMADIELPCMVGGEQQQQLAALMNWHTHKQHY*
</t>
  </si>
  <si>
    <t>C_230017</t>
  </si>
  <si>
    <t xml:space="preserve">MLSRTISIESAVLEHPAVAEVAVLGVPDEALGEVITALVAAKQPEQQPASPSPPPAAAAAAAGAAAVAAAAVAEGGSAAPHAPVSEEELVRHCRERLAPYQVPKRWRWISALPRNAMGKVNKKELLKLYNAGQI*
</t>
  </si>
  <si>
    <t>C_230018</t>
  </si>
  <si>
    <t xml:space="preserve">MPANERAVFVTVGTTKFETLVERVDSLELLRALKDKGYTKLVIQKGNGSYCPSVIVPKGQTKGTTEGVDVEYFDYSPSLAAYITSAALVISHAGSGSIFETLTAGVPLIVVPNPLLMDNHQVSAAPEQLLAAVRSFDPARLKPYVKGSAAGMAAAIDKQLGFTP*
</t>
  </si>
  <si>
    <t>C_230019</t>
  </si>
  <si>
    <t xml:space="preserve">MLQPLAVLVAVVVCGSLALAAAAPTSPNSTSSYQQQQNQQALLLEDWTLVLRDGVDPVAFAAALCSAANPLRKLHVYECDERGVYSVLLRGMSGRFTRAGVRDVQRAYKASLDHVGDELVTPEDRRRLRALLAAELQQQPLGADGEGNLEEGQQDQQPASPARDAGEAEAEANAEAELSGPSSGADPHGQPQPQPRPQPHARARLLPEQLDPVTWGLDRIDQASLPLDGAYYYDGYGGKEESGGXXXXXXXXXXXXXXXXXXXXXXXXXXXXXXXXXXXXXXXXXXXXXXXXXXXXXXXXXXXXXXXXXXXXXXXXXXXXXXXXXXXXXXXXXXXXXXXXXXXXXXXXXXXXXXXXXXXXXXXXXXXXXXXXXXXXXXXXXXXXXXXXXXXXXXXXXXXXXXXXXXXXXXXXXXXXXXXXXXXXXXXXXXXXXXXXXXXXXXXXXXXXXXXXXIAAACYGCVAVRQVLDCNGNTSETLLKQGLEWVGRNLVLPAVVHMSLEGGYSAAVNAMVDSLTANRDTCAVSPASAQSAVAVAAVEADGTRWYRSNCLLAAVPWTDSASGLKTGTSMAAPFASGVAALYLESHPLSLQPSVVTITSTDNDFTTSSQYRRRHLLDALSTSAADSAAANRTSTSGSSTSGGSNSSGSSNGSSGNSGSGPAVASLGVSTTAFTASGSSEGGGVDIRLALLLQPNAQVNVTPVVPAGWDGRPLADVFPPRLEFGPGDAVGAARAMRLAPNPGAARGGSYHVQLLMRSADLRFDFAVQDIRVDDNRSQVGEDAGSPRVISSLPFNDSGNTATGGFRHDYTTSPNNPLDTAPDVVYAFTPGAPMAVSVRTCGSGYDTVLLLGRLQPGLPAAQQLQLADTLANDDDPSCVSPGNPAAGSNSRIDTELEAGVTYLIAVSGFNGAAGPFVVSVSCGSCQPQAAGQPAAAATTRR*
</t>
  </si>
  <si>
    <t>C_230020</t>
  </si>
  <si>
    <t xml:space="preserve">MQVGADLRSAFNTVVLDLPPTHLPEQQSTDPQQQQQQQQRQQQQDVNQAVANTALAAAAAAAVEVATAAGATGAALAFKEQDDEASVVEALKPFSRVRSVPLAGGQLDIIKWRGDRMLRVWTPHGYTRADAAREAFPVIYLNDGQNLFDDKLTLSGHAWHAAEAAAGLIYHGQLPPFVIVGIDHSGPTRSYDYLPCPPGTAGGYRADAEKWPGGGVDAYLQEVLGEVLPFAEKEYGVSKEPSLRSFGGSSFGGICALCAALRHPGVFGSFLVESPSLWFGDERMLREELPGFQGPWPARVFLAMGTKEYSGIRKTTEPEFDAKLVELTHELAEVLEGRGGLTKGTRLKVVIDEGATHTESAWAARLPRALRFLGLHWWRPVLAARADRLYFTFPRRLQAGQSGVLFFNQARSLALAGKPRDHMKMAFGFNVEWSVGAGRVNMTPAAGLAALRQELQQGQPKQPKQLPQQAAQKQPAPVHAPAQEAAEAAQAQHTEKQQKQQPQVSVATELEALVSEVREVAAAAAAEHAAPAGVAAATAAALAANAVIVHHHQQEPAAAAAPPPPSPPPQPATPATPAAAANIVGDSPVHFDVHGSGSWLQASFMVPPEAYEMHMAFSDGGDGGQGVWDNNDGLNFYARVRMPMTAAQRSHTVDQALAEGPAWGNVQDIAHKRGGSPFFTTPEVLVAGEPAVLYVNRRRLGQGLSDDPNLKVHFGFNSWAVGGQEQCLKPTSLWRGHDIDWWSVPFMVPREAADMSFVLTNGAGTWDNNHGCNYVCTVKAARNATVAPAMPRGVENVESMPHGAGMLHIVTFTKREGAETARRANKWTEEKRMRVWTPPGYDPANPPPGGYPVLYMQDGQNMFEDWLAHQGVSWRVGYTASDLISNGELPPFVVVAVDSAGAMRSLNYLPYPPGTGAGGFRGDAERWPGGGLEGYMTRIVEEIMPLVQQRFHTSSDPAKVAFGGGSFAGVAALYAAMHYPHVFGVVLAESPSLWIAEGRFLQDMRAHRGMLPERLFLGCGTKEYSATRDHVRDDVDGLLLHYCCEAASILQSQGLRGDRLRFLVEEGAGHHELAWQWRLTGAMRFLFNSWWTE*
</t>
  </si>
  <si>
    <t>C_230021</t>
  </si>
  <si>
    <t xml:space="preserve">MAAALQGGAPLRVLAVLEQPRRTPQDHQHHNHDHNHDHNHDHNHQHQQDHQHQHQQQHPPKAAGRTNSNNSSSSTSASASASASASASASGYQLQQRPLFHSPRQQPPSQAPCPAPAQAQAKALSEAQAQARMTPQQQQRPPPALRQRPGPTPSLEGLEARGRRHHPNQQQQHKVAEEAGEAGEAGEAQVELNVGGRIIRACRATLLQVPGSRMAAALSSSTALSSSTAAPSSPALSSSTAAPTSTAPSSSSPAPTSPAPSSSAVPNSTGPSTTRTSSSTGTTGTSSSPSSSTTCTTSCSTSSAPAPTTAASSSAAALGGGVSGPVPPLLRRDGCGRVCLDVRPELFAAVLDYLTQLRRAREGEHQHQQQQQQHQQQQQQQQQQQRKQCTGEEEDAGAAGPAGAGGGAGTSTAAAQQQGPVQRGPPRLPERQRQRHGAADSYGDDGAAASRSTPSSTPSNNPSSSSSSSSSSSSSSSSSGSQRQQLHHHQQRQEGKTLLEKADVRGGVRGLSPSPAGPSPAGPSSNISGGSSSRSRGSYSRGRGGGEEALWPGEPPAPLGEAPSAADMRLRSGGGGGGGRRRRSRSAHQNHPHDPHHLLPDGGPVSSSSAAAAAAAAAVSQLFYISTEFTEARGLKVSVHTEQDLLRAGGSSSGGSSSGKESGSSNGSGSSAASPPAASASSGAGAAAAAAAASFDMFVDTTYSAAAATVGGGWGRQNKHQNNHHNHHNHNHNHQLNHQQQPPLLSMTCVSRRALPPGGVFLGLTSAAHLDRRAAAIPCYGWKSNGCTYTDTDTAARQQQSRDSSPRRQQHQQPQHRPRHGGTADGLGSPLLESLDETIFGPTAAAAAASSGGSACWYVGLWPAGGGGGGEVSAAVLQRDQYAVYWGDYSVKRFL*
</t>
  </si>
  <si>
    <t>C_230022</t>
  </si>
  <si>
    <t xml:space="preserve">MARAVSVLAALALIGLLAFTAPAAAELKDSIVIKWTYLAQRVVRQLRLTNQLSAKLYGHVGVAQYLAYKQAKGNAAVNADLASAFAAHSVLARTNPNLAPSVLDTPLYEDVVASGVSVAVRDASAALGIKIGIDIATASATDAGLQVSYYRPGYPDSLAKDDVYVFTPEQIGAPRDFLLYPNYANGSTFIYPVSKIPALTAPYLKAPFKFGSADFEAENKVVLEQGGTYAPNRTPYDTDTARFWLGAVSGSGGQGSAGVTGMVQNISIALLPGTYTPEQQAAFFAKLGTAFYDAIVAVWYVKFKVPRWRPITAIQKYYNASWTPLLGTPQHPEYPSAHQGIFGGGWSVLVRELGGKTDYTFTVKSDWPNIADRTYTNLNDAAAEAGNSRIFAGAHWAQANNDAFAIGKAVGEYIYDNIDKLIYGKQAPLKW*
</t>
  </si>
  <si>
    <t>C_230023</t>
  </si>
  <si>
    <t xml:space="preserve">MACCRVTLNVGGLRFTTSLSTLRNAPSPCLFNAMFSGRHKLSKDEAGCYFIDRDGRHFHDILNYLRDGHFNFPGPGLPDAAHHHHHHHLLQPAAAAAAAAAVPGSYGGSGAAGGLGAGGYGGAGGHLPLSGFGSNGTGLSAADVKYLLELRAEANYYGLTGLMAAIDRYPHGLTRVARAAALNPGKFYMLSALIKGAESFCCEECLDTVITAGVTVHFHPWESPNGTSEHRGQFPELYIRLL*
</t>
  </si>
  <si>
    <t>C_230024</t>
  </si>
  <si>
    <t xml:space="preserve">MLRSILSRGNAASQRPVVACARPTKAAAVLSAAKAMQHQSAAVLRLGGSARSDVAAAAAAADPDGEAEEIVKILAAIPPEHRMPLFKLLWKLNAQSLGFLSRITAKADELTAMAKDNATMTEQLYTTKQQLLVALSAAGVFNARSFLEYVANQWRKEQAGGSAKKRQGVFKDGLRMRPDLVLCLLRDVPSWASASMTDEQKVESMAANLEAIMEDASNDVHWFNTASGLILHRDVHNRPTVASLSCIARSMGVPCHIKEEKEDNDATSE*
</t>
  </si>
  <si>
    <t>C_230025</t>
  </si>
  <si>
    <t xml:space="preserve">MKQRHASVLACILCCCALAHGALTARRSLLGSGKNKNKTDTSATYVYAWAGPKNASLGGKDSIFVISLADGEYGKIVSVVPTPYSTLEPHHCRISSTRKYMGCSGLFAAFSGIPGALFFELSDPRTPKLVDPAKVDQPKHSAFADEFVATEDGGFLLTMMGTPTGGSPGRVAHYDKDLKLIGEYPDPVKFPQVEGLNPHGLGVSWVHKTMLTVDFFEPASSMAGRTLKLRSTVRLWNISDWTISETIDASMIKNVSGPMDAVAIAETGAYFFGGGNGYVYYLDGKGPKPHVPVVAWDGLDGNPNRTSFGCIMHPFRNGTRLLAAMFVRDQVQLLDTTNPQKLKLLDTLQLPKGAGGHAVRVSRDEKMGAVATYYLEQGARGQLHHEGDLTIRLFGLNDRATKFILRQPAKSLIDFKTVAKKQGPFRPHGIAIY*
</t>
  </si>
  <si>
    <t xml:space="preserve">MRATVALILSIICCSALAPSALAARRSLLGSDSNSKTATTATYLYVWAGPKDASLGGKDSVFVISLADGEYGKIVSVVPTPYSTLEPHHCRISSTRTHLACAGLFSALTGTPSVLFFELSDPRTPKLVDPAKVDQPKHSAFADEFVAIADGGFLLSMMGSSTGGSPGRVAHYSKDFKLIGEYPDPAKFPDIPGFNPHGLGVSWVHKTMVTVDYVVPASTLVGNPLTMWSTVRLWNISDWTITETIDASAQGVKGPMDAVAIAETGAFYFEGGNGYIYYLDGKGPKPHVPVVAWDTYAGSANRASAGCIMHPFRNGTRLLAAPFVRDQVHAAGDMTVRLFRLNDRATKFILRQPAKSLIDFKTVAKKQGIFRPHGLAIY*
</t>
  </si>
  <si>
    <t>C_230027</t>
  </si>
  <si>
    <t xml:space="preserve">MQAVGFSMSVAQATQFAAAGGGLSSPPPPPPAPRGTGAPSAVRRNVWRPETGAMPWLLYTGLGYTDDPNMDLQ*
</t>
  </si>
  <si>
    <t>C_230028</t>
  </si>
  <si>
    <t xml:space="preserve">MISTFLRGAGRQRDNVLSAQQEISLLFKQMVDDVERNAATQVTDPTYLQMVLDLPPDSALNNTAMVHDHLDAFTRTMFIGCEVVEEGGEE*
</t>
  </si>
  <si>
    <t>C_230029</t>
  </si>
  <si>
    <t xml:space="preserve">MQTLRTRQPFAGTTRARAPAPVRVSRATAVSVQAAIKLYTNPGSRGKIAEWYLAELAVPHELVLLDMRKGEHKSPQFLAINPFGKVPAMTDGDLPIFESGAILLHLANKYGKLSADELGTAAQWTLFANSTLSDAFFNASQRGTQMPVMLSSLNAILSQKAYLAGDKFTVGDIAVGSYLLYLPLFFPDLDLTKYEHVWDYMQRLAARPTCPAPYKEAMEGALEAAAQRQGGGGVMSKLFGKR*
</t>
  </si>
  <si>
    <t>C_230030</t>
  </si>
  <si>
    <t xml:space="preserve">MSDIHGGHMAGFGATPATAACSTGQYPDYSSPFAGSQAFWGGGRQDAPLHNYDGLTSAGSAGLVGHNGGYAPSSAPSPPRQSAWGQPESMQARRESSVSAFGAAVAPSAPMTGHPQRQHQSQSQQSANGYPQPRYLPPAGQLAASGPSTAPFSNHGQVNSQGNGYGNQPYMHPRAANGACPGQFAGGPVDPTGSYQHHEHHQQQYHHQQHNQQQYHQQRQHQQQQHHQQQHQQQQHVQQQHQQQQYQQQQHQQQHYQQQQQSQQQQQLHYNPHARQRSAETFGPPALGYGPCAPPPPGLPLAAPSPSQSPSLSAFSSTSGSGIAALAAAVLSCGGGGGAAAAHNYFAAGKRRSSSLRELPPLRPESEFDWELEMRAASLLGPDEDDEDEAGGAAGAGGAGGGGGAAGAGGGLLGVVDMVKFEQRMARMSSAAWTSTRSSSFVATDAAAPPPFTNAAGGAGANAAMGGPSSGPSAVSRAQHLFVRESGGPFSGPFSGPGSGANAANMYGAGGTGCGHTGPQQQHHQHHQHHQHHQQQPMQQPMQQPMHMQMHMQGPAARPSLSGAAAGAPPPATGWAPPRVSGTGGNGNGMGAGGGASILNTVSQLASGQQQTLQQQQPHVQQQAPLSVLPPPAPQQPGGGGGSGGSSQPASPCNAPGGACSPMQTVTSCSAPLPPAAAGAATAPWGAAPFAGFDAVVPDPAASQVVKLQAKRPRFMNGPGAVPPAMAARPTASGDLDRLPPSDGAAAAEDAATLAIRRSILQREALLKNMEAQIL*
</t>
  </si>
  <si>
    <t>C_230031</t>
  </si>
  <si>
    <t xml:space="preserve">MHKTLGYFNAPTPPVGSGGGINYWKIYCKDEFDVIIHNKYKELETSFLTPAEMFSPWYGACIARHMVEHRRHHLGMEGQPLHIVEVGGGNGTLARDVLDWLRDHRPSDYRQTSYTCLEISTSLAARQYDKVVVQGGHGGRFHLRRGSGLDPATWAGIGGGPAXXXXXXXXXXXXXXXXXXXXXXXXXXXXXXXXXXXXXXXXXXXXXXXXXXXXXXXXXXXXXXXXXXXXXXXXXXXXXXXXXXXXXXXXXXXXXXXXXXXXXXXXXXXXXXXXXXXXXXXXXXXXXXXXXXXXXXXXXXXXXXXXXXXXXXXXXXXXXXXCVYAQPASRDEVLWLPTAAAAFMELLHAVRPNHSLIAADFDKLPDVRLAGRNAPLVAEKVGGRNIDHDSLFVPWGTADIFFPTDFDALASLYKAAAEHVWGPGGVATNAWAAQQAAAAAAAAAASAAAASAGSAAAVGSGAGSARAPPPGTAPTAAAAAGQPGATGTGSGLAGTPSGTSEPQEEELSNLGEVNAEHFRQGAVIKRYREMFNTATICAFNPMVDDFVNARFFFGDSKGRLPPGTPRPTPQPSKPRLPTGQPAPGTLGIKSHIPAAPASRVRGRSQQQQQQAQVQQQKQSSEPACAVVAELLSARLVVGLLHRADMVTRNSPWLQPDNNPAPLLPLTLTPHVAAAANNRLMGMAAVEWGTLVAPYSPTRQQPCASRACLTAGFVIQGTLRSWSAKNGKGLIRNYGAVWADMLKQQQEQGKEQQHQGRGQLVNVTVLGRGSYEDLGVPPKLASRVVFHSDLPYPEFWDVVHRSYALVPAFGNMQYLTSRMSSTILASLTTCVPIIMDPRMRAVYSFFREEHVFLQQPGESEVAAMQRVLALPEQELFEKRRAVCALRHELGQRAAAVIRAALQRAGGGRV*
</t>
  </si>
  <si>
    <t>C_230032</t>
  </si>
  <si>
    <t xml:space="preserve">MLAEDGTGVFPSITVCDKASPSGVATIDLSSVLDSDLNEQQWREAEADYCSRLLDGQAEAMSLREVAVAFGRLVCLNRCWGQLCDAAKQASAPKAGGPSAEQGAHTFDGSAPPVPAVIDAAVLRQQLLQALQRPAFNDCELLGWLGRVVPWNEAAARRLAHRPAAKAAAAAAAAAAAPEQLQVLQQPTPLPYAVFEASSYGTEQHIQGTPAQQAQPTQHFLDMLRKVTTGDPRPAGGRASALEDGAAAQPVVPTTPAANGGTGQQQTAATTSNCADDGAAAIAAGAVHTVPAAARRGRGRGR*
</t>
  </si>
  <si>
    <t>C_230033</t>
  </si>
  <si>
    <t xml:space="preserve">MRPREAAASGGAAVGTATLLDLKAALGNPSGLSTWAGGDPCVGTXXXXXXXXXXXXXXXXXXXXXXXXXXXXXXXXXXXXXXXXXXXXXXXXXXXXXXGGLYGSIPASWPGGMTAMATLFLTGNGALCGALPGTWATSGVVEGTGTGLGAACGANPAPPLPAGGAPRAALFAVRLSTNSTWPAGLDSSWQFDTDPCGSTAWAGVTCSGGSVVRLDLSLYNMQGTLAADLAYLGTALTFMSFALNNPRSS*
</t>
  </si>
  <si>
    <t>C_230034</t>
  </si>
  <si>
    <t xml:space="preserve">MSRLGTLNLGFNALVSTVPASWGSGMTNLTRIILTNNTALCGLLPFAPGHVTVTLLNTGLNASCPGPPPPPPPPPSMASGLVALKDAATQWPLTDWGTGDYCSWTGVVCDGAAVAVDVSDSSIQVGALRGRAQACRG*
</t>
  </si>
  <si>
    <t>C_230035</t>
  </si>
  <si>
    <t xml:space="preserve">MGSLVRLYVGSNSLCGPLPTGGGTLVDIVEIQDNQLQGTLAADLKYLTTLQRLRIASNSFSGTLPPEWSVLTQLSMLDASNNAGLTGTLPVAYSALTALRNLNLANGLGFSGTIPSAWSSIGLTKLVVEGTGVCGAIPPPAAAPSLSLVLGELSNPALLAANWTGSDPCVAKWIGVTCTGSVVTALDIRAPGNTLTGTLPDSYSQMTQLEVFNVAGNQLTGLLPASWAALQLLQELDLSGNNFASFIPP
</t>
  </si>
  <si>
    <t>C_230036</t>
  </si>
  <si>
    <t xml:space="preserve">EHQQRPLHGCVDRCFLHGRATLRCSVAAARVDWLLAELVAVCDEPDQHPHEQQQPEWDATAAVGGVDRAGSPGATGQRFLGPAACRVVHAY*
</t>
  </si>
  <si>
    <t>C_230037</t>
  </si>
  <si>
    <t xml:space="preserve">MTALTLLVLRNNPNLFQLPFQGLNGSLPSTWSFVTSLQSVVLGGGTNTLRGTLHAAWSSLLALTRLDVVGQSFTGPLPPECPVPPSPVPPSPEPPSPRPPAPPSFADALYAVKNELSNHTVLANWTVGTHPCIDSWTGVQCTGTDVTGISLQYVSPSFNAPVPRLLYQVPTLRVINFVGSGLTGTLPPEWSILTNLVSIQLTSPNSIQGPLPVGYSALTLLSSLNLAGNQLTTTIPPQYSVLTALTRLNVASNAAMCGPLPPVISVKVVATGTNVGLPCPAPPLPPSPPPQPPLPPSPIPPLPPAPPSAQPVLLLVKQAVTSPWPYADWVAGTDPCAVGANWNGVTCPVGLVEQLDLSYLNLVGSLAQDLRFLTSLKSLDFSVNQFSGALPWEYANLNQLSVLRLGNNSFSGYMPPEWSSLTNLMELDLKGNQLISTIPPAWSTLTKLTRLDLSGNPLACGAAPPAIAAVPGATITVTAGAAKPRAAHAAEPRAAEPRAAKPGAAKPGAAKPASTQPGSAKPHATKSGASYPPPFPPEAVRPTISMFVSFPSMDCNELSDDPFLEQQVNNEVRAALGASLGVDSSSVAILQMVCGASGGGGVTATGTTVRRRQLLTAALEAAATAALEASASEAPPPRPNSGAPAPDEDRLLLVSSAADGSSSSSSTGAAALYEDYVYTEMEALAQTPEPRVLMAQQAYASAAGITSDPASARDGQAPAPYAAATGIAVFDECSDEPPGQCGHRQPSSEADGAMGPQPSPAPGTDPDHWQRAGRPAPGGAAAGAHGGRRWRRRMAAVANPSGVTLELAAMLPKTATQASIDLLMAKINAAPEDVTWLFSASSMLVQYGTPRVSAVAFDVRASLFSDSRPCDKRPALAGYAPAFVSRYEFAVLLRFAAPFNFTACGANYGCVLGVSKRGLVAEGSLRPLDSQGSTYRLKVTVLSEGTLELVLRDDPCDPTTRAAYLIVTVDFTNPQAVLTLATAPTMSNATFLVHADFTEPVQPILPSDIAAIDCRVASVQLLTPTRMLLVVEGQTGATAKVQLSSFAFADRSGNPGVPSNRLEVVVPSQAVALVADISHYATMAVMGASAVSCGATALLAPGWRSIACVGGLLRSLGHLQVLSYTESLAFRTPDAYKKAASASEWSQLAWLPASATSWSESFSKQLGRLTSAVPPPPPPRLQSFSGTLETYIVDSGLVSATPYLTYAAVAAPDATDVQAVSSLTRYADGLVYNVTQLPDMRPPVREAWSDIVATAIVSGAVLAAAVLVHLVLVCSTDRDMRLLGYSFYAAWPKLFLIGLVAVTPPLVYGSFRVLSYETVGGAAPPIAVFLLLALAVGAALLVVAWLMVVALTRAPKKLPVQPEKPDPQWAEGAPRSRGAAAATPRTPRNQVAPAPMSPPPPQNGAQNILVNQQQPQLQPGMAPQDPHQLFMPRGTPIAAGRPMAVQAAPLPLMEMDPAPPAMPGAMLPPPPMPWHMPIRPPQLMGYVPQYATGPRPAPIVMPAPPYAPMPPPPAPPPAAPPPLLASLFGRWRGQPVAGAASTGAAGPLAEAHEQPEMHRQQEKHPQGTSAQEGGGRRQLLRNRSKSWSSRSPRSPATAGPVGEVAESGEPAAGRTSPAEPAVGSKRRPCPLEEHDAGGASDDAGGDNSPLQGLRTDSARRAAAIERLSPRGLLARQARSSCPGPLLLGAASVPVEEQAAVPAAAVAVGAATQSSGGDTGSPRSPRMRQPVLAMARPGSSAGEISPASGSAPAAAYMPNAPMLLGGAAARALASSRARVSLSQEVGAGSGSGPASRLAEILATPPRRSGAGGRGSDAGGSAGPSRLRAEALSQPAPRGRFSMMPPVPPSHGRNASSARSEASIDDAMTSARVGTARLGAGPAGASGAGGMEGTSGGGARSSAGNTTWFDIASDDELVRRRTTDIDMGSGSDNGTGGGERGSGGNRNAARRAGPGPVAEGREGNLFALDRDPEGRAKRVSKIRQARRAPEAPLVNRPITGYIPGVRGGGGGAGPGGAGNAAAMAAAAAAGQGEWPGLAPRGETADGGLANWLRPPPGAHRDRGQARGRRSRSRGRDDDDGGGGGGYDDRLSTAASGDYGRGRTAGRLNTAGSGNYEPGPSGAPTYDGRSAFCASYGWLVADVVGNTDESALNRGGQRRILVANVVSLLRTLLLAGLLGGWAARTASGSMLQVIAVIAVTAGWLQYLLVVRPYVSILGLVAEAVVSGFECVLLVMAALAQGRVRMSPAPATLAIVALFIAVGVVAVLEVVRTVLVTIYIVKRMQQAADDADEASAGGAGKGGRARSSRVGAFGASTSGSRRGGEP*
</t>
  </si>
  <si>
    <t xml:space="preserve">MAEDAGPSKPSEELENRAYEALERDFQEVLQELVGDKSLERFRIEYEKLHRALKKSHESEKRLIKKCRELNAEIVANAAKVQTALKLNEEDQQTIGALKKEIEKAWKMVDASHEKEAKAKETIQQLKIEIANLTRLVEQGAGLAIGEETTLNELLKQKEELVRERDAQVDQIMQLRSDLMEMQEKQRTAEADKLQLDMDIQQLKDSVAEKKAEAEREIRKKERMEKEMKELRQQLEIRSSEIKTKQLQMTSTEEQVAKLEQMVRDSKAATEKVQKEYNMLNEKMQKLHHDLEEQIHTNTQ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RERTKVKALSEELENPLNVHRWRKLEGSDPGTYEMIQKIQTLQKRLISKTEEVVEKDLLIQEKEKLYMELKNILARQPGPEVAEQLSIYQANLREKTKQMKAMASELNMYQAQVNEYKYEIERLVRELNEMKRKYFEGKRREQMERERTMKPPAPAPPNASQPRFTGGGFSLAQ*
</t>
  </si>
  <si>
    <t>C_230039</t>
  </si>
  <si>
    <t xml:space="preserve">MWGGVPAAARVSAATSYSRGCELQLSGLAALTALQLLRSDGSAPPPELAGGLAATLAREAPALRRLAVEGAVMTVARAQCGLGGVKVDDTAMWQ*
</t>
  </si>
  <si>
    <t>C_230040</t>
  </si>
  <si>
    <t xml:space="preserve">MASALRVAGSQHRTAACAPSTSGRPLCPITRVTYRGTSSRGCRPQRAVAQDDYLSERRADEEYMKEYQGLKDQLMDNTRKCGAVVAAYLLLTADGQAALCALLGSAAGYAYLALLYRDVDSYKADTVVPMVLAEEIDNPVMRWTAKLLAAYRQALNGRLLVPVGLAVLGAAYNRLAGPEAQLDLLHQGCLLGGFLSYKLALLIKLVDELTPKTYVDTTDTRPRLEPVEDELDMYGRPKRRVTRLPTEVLPEGVEADKVPLAGLILAAEAEAAAEAQKEQGQQPTAGTR*
</t>
  </si>
  <si>
    <t>C_230041</t>
  </si>
  <si>
    <t xml:space="preserve">MACDEASMRTLGLLLSVLLVGQDMQLAQQVAEILAGVYDARNVQQVVTVVAAGAEQVLQLTTRVAVSCNLAVLAVPGAGAGAGQAASALSQPGTGTGTGGGGPPASVTSGTGLGGRAIFFEERNAHTAGSRVDGSTQGTQCSRSMASITDAQGSGSGLVFGQNYRRANTPHDGQSTGAVSGAQANMLSPRRGGTNGSANPLPHLSEADPNGQQLVLYVAVAMRLPMELLTELLGQAQQLAVKVLAPLLAAKLTTGNLADEWTLLMGTCTSGRTPGPGTGPGGVGLAASSPDPRMSSSTAQVGGGGVGAAGGGSKDAASGSAMCGSGGTMDGRRSSPGGSSDETGPGGAQRGPAGAAGARHPQLPAALTAPPGHSPGVLPYAEQGQRGGTAPSDIGRVLGGPPAGIGSQESHGTVLSTAVGGAFAGDTRTHMGMLVSSFKDTINALQASRAEEAEELTVLKLGKVLGRGGSGLVFQGYLHLGLEVAVKLFENPDDTDPDAISSDESPSIGNLNPDGSSIGPDAMGASRGADGGSSVKDGSKGPEGNGGAQRRNSSRSAAQMTKRQRDLLRNALELGVTSSVSHPNIVQGYCHWVNVVLMQDASLNRCWLMGQAEYMALAPPGSPPPPLCSALVMEYCDMGSLIHALKRGTFVGAEGKPNMEFVYMCLLEIALALRHLHTAKIAHCDLKPGNVLLRSSPRDPRSFVCKLGDFGYAAILKDGLLPGRPAVLPDEACGTLQYMAPELFVAGRPVDASIDIYAFGLLMWELITGKTPYSDNEYGSRALMKAVYHGKRPTFPEHT
</t>
  </si>
  <si>
    <t>C_230042</t>
  </si>
  <si>
    <t xml:space="preserve">MLSAKTVTRQTGTAPADDTQTSDELEEDLEQSGEESSDVSSEEDGKEMRKLHRGARGRVQRAEANLNGMVEAYAARGVKGLRMKRLAGFALLVSLPSNPHPFVAYGGYLKNATGRKILAQFVRQANALQEVMAPQQVLIVPKKNGRRIRTLEAPSDFKRRWGRQAWAALESVLSRRVLQELVAS
</t>
  </si>
  <si>
    <t>C_230043</t>
  </si>
  <si>
    <t xml:space="preserve">MIAVVARRSLSSEVNGPAVGTLANVPFDNHAGTWMGQDGHGQQERGPVHPQVPGVCDGTVARQALELHATANLLCHLGFRPPAPKGALIFLSAIDASGSSGPSSCAVVRRLVNVVRTEALAAVPYGPPIEELACCVEEGENGSRTYALRCVLDAEPSEQQWRGAVAELCSRLLQGQARHFTMQELFPWLARKGLPAPTVLPADVLATAAAAAAVGGPPSTSAAATSAPNSAGADATGGGAGQQQQQQPACGATEHAGSGARVLPPQEPAAAHAAAAQEGGRSAAGVPLQRQEDPLPAPLVSEFMAAARELAPAGPAYGAAPVRLWERAWASAGGPADASAELGRSWRQQQQQEQEQERAWRDEEELLGYRYCRSFSTEAAVGGFAGLPGGAAWGSGLSVQLGWPAAAGGTHGAGGLVSSAPDAAWRPAGWGSVGGEEAVQHEAEAAAPAPAPQVVSGPVAVAQETSPLAAAAAAATAAAAAAAAAAATPPAVSPESSPSMDISSGSPACPPPPPPPPPPPRDSASPSPPPPQDPPVPPPPPSPHGSPCSAPPPPPPPPDALRSPPPPLPPSAAPNDSHQSQQVPVAAPDAAGASRAASHEAYWPAGAAGSPYTAGYEDAAVVAQLEALAARARAVAQSPPERSDVTFPIRSYSLSSDSAVSYSPTRHVADGNGEGSCDGARGDRGSDGDSGSRSESDSARHSGGDSDRGKYGDSDGDGGSGSRSDRVGGVNGDGGTGSEVAQSRGLWAGGERVDLPLPPPPPFPPPPPFPPPAPLHPWGNATTSLDGTGSAGGAAVGGGMGVTDQPPARKRRRLTRWGPEPVAQSDGEGAADGLGTSGRDADTDAGGGGGGGVHSRMVNVRVLPRRGMDVPREVSSRYKNITGFLKKYANKCWDLTAENPIRLYAVGKAPPRVLVSGAWRR*
</t>
  </si>
  <si>
    <t>C_230044</t>
  </si>
  <si>
    <t xml:space="preserve">MSLLASSRLNTLRSGQRSGVRSAVPAVRRSRKAVVVQANLFSRAARIVNSWATNVVSNAEDPEKLLDQVVEEMQGDLIKMRQAAATILAQQKQIETKYKQAQTTADDWLRRAELAVQKGEDDLAKEALKRRKTYQEQADQLKVQVDQLSGASGDVLNNTRALEAKLQEARSKKETLKARAASAKTSQQIQEMMSGLNTSNAVVAFDKMEQKVLSMEAQAESTKMLVGSDTIDNKFKQLESGTVDDELAALKRGMLPSTTSAVGSLPEPRAVDALDLELEALRKKARAE*
</t>
  </si>
  <si>
    <t>C_230045</t>
  </si>
  <si>
    <t xml:space="preserve">MGQVTVRYRKLGGDAGVRYLRGFMAADCGGLNRARCLVPCVDRPTDMHTWELQRLLVGTPPADLQEAGGGESEEGSEDGDDGDDDGGVQEAGAAAEAAAASAKPAGADAMDVDGSAAAATAAAASAPTAMDVDGGSAAAGAWAQGRSQGQDRPRSRGRRADRPPRAPRTPKRGGSAAAEADADGGGGRSARPYAKVWYYEQPVAVAPRHLHVTVGPLAVVPQYQGSTSQLVESFLRQQQGQQPAAGGGGAGGAQDSTTITHFGPPGALDKLSSTSAFFYLPFKEYQIASTVNFPLSQLQGLMRLGLQLESSGAADSSSVIAALLEANLYDDASYLSAVIEAAGLLRPPHAGQLCRLLGLLDDYMLRECLQPSHNYAVGCACLAAMTSLALSVNPRQGRGAGAEAKALELYACLRRVLLRFARPPLPSTGSSSSASGGGSGGGYCHQLNTQELTAGALARAAA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ASTRGKQQRVWVARVRLQLLASQPPSLYRTSPDDGTADDMPEPSNITRAGLPPRSHVTGHPHAGGGARSAGTAGQPAGTAGTAAAAAAAAPALKRLKLPSMRPQPAAAAAAAAPTASAGGAADGGGAAAAAAAVSGEVTQAPSVGGGGGGGGGGGVHTPVRSPTVSADPTAVHPGAIAAASPSVAAPGPASTPPPAAHDVTPSTKGAAAAARGAATPPPGAEPAAAAPPQPPAQQQPTAAARAASPSRLPRLGGSGGGAAAAAAGPADGKQQAAAPASVSAAGPAVAAARKVSPPRAATASPPRPAASGGAAPAAGSSVKPTAASAAETGAGAGAGAKQRRGPSPSRPPDTAAGAAAGAAAPAATPAPGAAKPRPAKAPAPQGQAPAPAGSAGARPPTSPRPTSAPSSPRAAGDGRPAAKPPQAAAATPGTTTATAVARAPKXXXXXXXXXXXXXXXXXXXXXXXXXXXXXXXXXXXXXXXXXXXXXXXXXXXXXXXXXXXXXXXXXXXXXXXXXXXXXXXXXXXXXXXXXXXXXXXXXXXXXXXXXXXXXXXXXXXXXXXXXXXXXXXXXXXXXXXXXXXXXXXXXXXXXXXXXXXXXXXXXXXXXXXXXXXXXXXXXXXRRSRRCCGCSSSSSRRPCCRPGHGRGLRHSNERRHRRLGGPPGTSGPASAVAAAAAAAAPATSPTKTPAAPPPSQRAPPPGVSQPPLAAAPAAAPAGAAPAGGGAPKTGLKFKLKVPVQLQTG*
</t>
  </si>
  <si>
    <t>C_230046</t>
  </si>
  <si>
    <t xml:space="preserve">MRTQLARDSTAEAAAPGSVAGAWKWEIRKKIWDYMEANDIARFPRPVHHRIPNFVNADIAAERLSDLPEFVNAQCIKVNPDTPQKIVRNLVLTRNKTLLTPQPRLRTGFFSRLTSASFPPQDLNEACTSAGVAKYGEPLSLDTPIKVDLIVVGSSCVDPASGARLGKGEGFAELEYGILRYMGAIDEHTLVVTTVHDCQVLEPGAIDVSKMLEHDVPVDIIVTPTRVIRTNTNLPKPPGILWHKLSPQKLGQIRILQQLKQRIERETGTPLPTGPDETLPPLAARGNRTQGGGGNGGRNGGGRGDRSRPRGNRGGRGNGGGGGRGRGERTQQSAPPAQS*
</t>
  </si>
  <si>
    <t>C_230047</t>
  </si>
  <si>
    <t xml:space="preserve">MPYTVHHACTGGHEWTSIHQGVVGMELEDDPPAGAGAGPGTPRAGAGAGGSRQHGQNQQRGGATPPALQLDMHDPTALGNSPGASAAAATPSRLSGMRAAWGNLLKTSLSAVQSASGIRC*
</t>
  </si>
  <si>
    <t>C_230048</t>
  </si>
  <si>
    <t xml:space="preserve">MSKKEYNEKVTLLLTTPCTQVYRQLCDALPQRVVVQLVPLPNPITISSFLRKWQPQVGVFMETPFHKELVVLAKRAGVTLALLNAHMPGDQVLAVHVGLGSRQALRQALRSYSLIVPRSDVDVGRFRIFGATLGQMPGWSSDLQQAAELGGCVSAVMSPRWRLSRALHKRLAKRQVWAATSTLPAEDVAVSRVHAALRSRHRGLLTIVAPGENSNNGGSSGSGGGAAVQRSHASTAARRIAAEKRLHVELLSLTPDVDVLVLDDPEALAALLSLCEVALVGGSLVPSVDGATGPAAATVAVAGCAVLMGPYGGAQLALASELNHAAMVASEEAAAAVACTGAAAARGAAAGSMDTPREGAGTHGAAGGAGGGPEQGTPVQGGWGAMIAEAQRPGASLRPMTAPPTIPETFNLRPATPGSLSSVDPTYGAMYYSGTPYGSSGGARPGTSGSGAPGTAGASERLVLWQETSARSVGSMGSGSYGYHHGASGGGAATPSGSVGGTPALAGSGGSRTRGSRTRSRTVDRFRWSTAAAQNSGFGYSWDSEEEAEEDEEEGGPRDEDRLPSSDSQTALDAKPSAGDPPAHMSAPGSPDENRMADQGAGALNGSAAPGGRPSSTAVASSGRFPAPATTTTSRFLPHDDGCRAGAASACGVSAAVSPARSTDLLVVPAITSPSQVSQASLARVAAAVYANTTSSWSRASSEHAFDAEEHAAAIPACSSGAAAVLGSGAAADNAAQSECSDDEFVDAESDDLEAVQRPTQQEPEDEAEQESEQNPQQKPEEEPEQEAEQEAEQEAEHEAKQEPEQEAEPDMAVMPLAGLSPMGRVQPVVASVQCPAASEEARDEGQEVAPGVARAAAHQQPEVQQEQEAGEEQQQPEEGKQPEEDRHQREQEHQQDKAEELEPNEAAERQQAAAPPAAAEVSAAASAKAASPAARLATRAKRRLNACGGRSPGRAPAATATTPALQTDTLDADDESSPPSTATSEAATVAGAAAGALTAADAAVPSAASVVISLAAAPFIASAIVALPSAAATVPVASPFSAGLDSLPEQVAAVFTQPPPQPPRAASAVVTRTVLDTRRRSLGSSEYSANSARSGSGGVRLHQLYHLPAAGAVPHSGAHSLPMLNAAVRGAQSANGGVQNVPSEDTAGEEPWASDMSLAAMLRGDSSTSAEVTVAVPSLPSSATAVSREPSCNWGAPALLSESPPLSRASFEHYLRTMQQQQQQSLGSPSPQPQPGSRFSQRVARSASGAGALGSSSASCLDIGCAPAAAAAPAQSMVAETQPAAAPAAGATVPSAAAQAEAAGSASAVAAASPAAPSTSAPTIATEPAPAPAPEAADEAVEQSGSDGERRRHSTDDMLMESAELPPLPSIGSRQWRQRDLGERPLTIFRFSSSGRTTTMVGSASAAAAAAEAAASAASAAAAAFNASLPAGNQGKEEQARASTGVQVGAGEEAAGAAATTLAASPTGAGAGEVTASVMLEEASASPVTTGTSAADFEFPEGARPTDESSAGSPTLITPPSGLGSARGSVTALHALDPGAVVAAAAAAANASGLSLPGLSLPGLQTGSLGLGTPLSIAAINAGAGTGAGLGAAVMGPTSTSSVASTASIGLSAGAFTGSTTRWSGHQNASSESAGLVGPVAVGAGAPPASLGSWPSPGGCTSGSRSGRVSQDSAASCSSAVAPSYTYAAAVAAGATATGAVATGRSAAAPTAEGAGETRDREQSVFSKWLYGGGPVPLRQLGGGLAVSTEELGSGDAGSSLIAGGACSGLLPPSPAGSAPAPACEGSIASGSGGARGRQGLLGGSSDDDEWEHPENDTESPGAASSVAAAATLTGGPSGAGSGSSTATATAAADTAFGSYQPAASAVDAVHAAIAAAAASNTRARGSAVRPGFHQVASMSSWLDHIGHLVAAPSPELQRTAAQHDPLAWFPPEHAAPVDSAGGSDGGTGSDRPRARAAGGVGSGGRRRGSMLEGVAPGLRAPMHSPERPDEGLVMPLGALAAVRTQLFPAPPAGAGENDQEPQGGASQRRGSLCFGMAVSPSRQVASASVPSAFTPGGRPLFAAGGQPNLGTSLPQLPQLPALPALGFVVAGTSEPVAGGRPNHNSPHRMTAWLNSADPAFAAAPASPPSPQHLSGSGRSLDDXXXXXXXXXXXXXXXXXRAFAAWGQQPSASAAALLHGRADGAAVLAALARVASRAAAVHAACASQGSVPGCPAGEAGVAAPGSPAVAWPLPVQPQQINTPRRQLQRNVSAPVQRSLGSPPLSPRAAPAPLVPPMSPRRAAPAAAASASAFSSAVAAALAAASGTTADAAGDQRASAPQLGWAGLRQEQQQQLPQPQPHQLRTRPLPPPPTAWPFTTLPPGRRSENGLGSIPGWDTLETLVSHPMHNRCSANGMLETAAFVGGFFPAPSPSRAPAPAAPSALPVPPLRAIAAAIAPVPAAVAIAADQAADGASSSGSCPASPTARADIVNAASSPFRNSPMVPAPRQHPLSPAADFRTGVPHTGPRSFEEAFDAAVRAGPAPSPARPTASRPASPLVASVAAYSVVGAAMPSAAGSAASACSAAPPLRYSLSSARTLFPVAGVGAGAAPGQHGAAATAVGMGRSLFMEEEEEEAMAAAAAAAAEGQALGGVEEPMPLSPRANSINIVFSPHVSPISKPPHAVYTLYGAGGAAEASRRYSPSHAPTTAALPLPVAVMGAAGYGVAGASASAATASACAAPAAGSHHNHRLSHGSGGSFTSISTSASAFAAVAFADDFDKENLIPSDFRLPAAGAGAGAGTSASSAGGAADNDGEPPSPTSRAALAAASSYFGAASPARAPPTAMPTMLPMALPQLQLPLVPQLSSAPTFGPSVPALFSPGRSPGRSPGRGSLRDLDRAAAAASQHEVYVDTDGEEDEVLANQRMRSARQSAASASVAPSPARSAVSDAGGAAGATVDDTLSASDNASGGDAEMTDSGSPSPRLAFPGSAQVDSESRLPRITLSGGPGGPVITARSNSPALDRLQEQHSDGASCSASSSTASPSSGRVGGLLARPLSAPGHSVARALVRSLTAAAAAGGFGSFGAGSDHDADSATGGSGSGESAGASIGPSRFAPGSSLASSLGLPPSPLRDGSGCYNAAAASAFGSTRSALSGHGHSHGHGGQKATTYSGAEPSAADAMGASSVSFPSGATSFVAENRFSSPPRSPADRTTCPRSACPSASPVKPPLHASRSSPCLDSLDDYCVGAAASGAAEGSGGSAGGAPATAAWPAARAPRAASSSSSLAAASPLPPAPPSPRFGAAASQPLSSPRTRNSSATGMGPAPRSPSSAYVSTCAADPRASPIKMPIMLERGSFISGGLGALGALPAPASPRVGAYVAGGLPGLQAALTAAVGLAATQPNSPTRAVASPVPSPRPAGAPGNVPARSAAAAVADDGCGSPASTGLGFYGVPLVRTQPNTAHNTPQRRAVNAAAAAAAQALMPPPSPRAASTRASAPQLGPTAAAMLAMAEAGAAGYSRHGRSHTGGSDDVFGHALPPTPRSARPNGAVCPFSAEVPAALLPNLPTLPTHDGSNAVTHGAAARHGAAGAAASSGRGMSVAEESDAFMAVLEEHLHAKRAKQQAAADRARAEGRSVAGSAAGTPRSARSLFATDGRMGGAAAAAAAIAAAAASAAASPFGYQLDGDAASSSRQEAGSTPSGRQHGGAQLFALDGAASVGAGAGVDGAHDDESWQVQQARYMRTAGSGLSTPNSARVLFPAADGGAGGFGGAPVSSPGVGSVSRKLFVTESAAASASAAELAAASAAAAASAALAGCSTPRRGPAAASAEAAAGGVDPLAAVLSGMRVQVASPVPPQPRTLQLQHLQAMPVHQAPQQQPASPRVALTSSVPSHIVGAAGLTSGNVNASGSGVSIGASSSSSSSSSPSQRRAAGRSLSSPLLQTALLQQARKTSSTGMAHPPPQPQQPPLPQQPPLLLLLQQAQHSLPPAVPASPRAPQPQQQHAGSPHRSPAAQPPPHVADPARASLTIISPVEPLSDSPPLARLPPVAALPTLPILPVLPALAPLPPASPRCATIPPPASHSAPRPSVSIISPVAPAEEAAANVIAAAINGNRTRVSGSIPPLPLLPPLPPLPPSSRASNTGGAPLPVAAEAAAPAAAALAASVRASENAACDSPRRAAGRSASCTSIFGGALLGGVTPIAAPAPGAATHLMTTTAGTVPASAKSSVYSTPQRAAAPAAAAAGQEPLSPGAPHSVRRRLFRPSAPQLALLGGAEPNAAQPSSPLLPVPGSVPLPGMPCAAAQTAAVAAVASLERQFEVAEVLLGELPLETRVLTPTAVPDVAAAAAVAPEAVVAAAVGGFFSAAAAAHSPRVSLPATQLPQPLVAAAPAMPAMLGSFEQRPGTAPPNMHASAAPLSPRAASQHHQHNHDAARFAAGSSNSQASSIGTGAGSFGGAAGAASSGFGQHTHVGSRFGSGSTAPGGSKPGSGAAATSAAAAGAGDPDQGQQRLGSHNSAGPASAAAAAATAAASRALDMGPKKQSSAPPPASRQQAAHGSFGAHSATSQQPAGAAYNGAGGAGAAEAASPCIGLAGGAGRGRAMGSNASSAACSPAGGDMSSGGAPPGLERVTQPGMRYADQYLIPACQLPCGPRAGPAVWVVGCEDELVAALSQLLRDPLERRSRGRAAAQGAAKLASNLVGTVWAVLDDMAITPALHNYCTGGADADAAE*
</t>
  </si>
  <si>
    <t>C_230049</t>
  </si>
  <si>
    <t xml:space="preserve">MWLRSRSLARNSMRKLRRQLPSSESDSEDEDEPAQQQPGAKAAAGAKAAPGGKATAGAKATAGAKAKPTLNWKHGDLQEVFDEAKAKQRPNTRKRYKTRENDLVLFARLYGLDLDQLYGVELAKLGIKLVQAMGRLGQRSGGGSSTAGGMGLTGAAGPPSAQQEQQQQQLHQHMQQLGGGGGGGGGGSSTAGGLGLTGAQQQPLQHMQQLGGGGSGGGSSTAGVRLPGLTGAVGPPYAQQEQLHQHMQQLGGGGSGGGGGTAGGLGLTGAVGPPSAQQEQQPLQHMQQLGGGGGGGGSSTAGVRLPGVSVQP*
</t>
  </si>
  <si>
    <t>C_230050</t>
  </si>
  <si>
    <t xml:space="preserve">MDAASGSNTWVWRKDIAGLCVSDGAWPWAAVPATLSDVFKLWHEGWPSVVPPYAKLFAEHGDKWYPSGTVSKRIGELKHLYEWCIVQTATRRRCTPKQAAEFWTAKQEQYGQSTTSKRVPALKPYWEAVVNPLRKDLVAFAAYVSDAKPQDYMSPTKVMAAAARQRALAALAAAGGGDGDGGGGGSGGGEPTCAKSSHEMERPAITAFHLWLRKREGKIPGQSLTVLRGLWDSLPGEEKLMWSKRCTEEKAAYKKATAGKQQ*
</t>
  </si>
  <si>
    <t>C_230051</t>
  </si>
  <si>
    <t xml:space="preserve">MSREAAEERFKRLAAAYHLLLRAADGAAALLLAPGHDGVGVGTTGDGGGAAASRDGGYGDQVPSFGHDGFGPGGCGLDVDLDDEALADALSADLLLEARRLRLSDFDMVFLHQRASVGSAGLAPEWSDAVRDVDDLWRRIRRRLERRRQRRQQQAACAQAGLNGSGKAASDCFGPAGPPGGACSTVALAAGSKWSLLFEFMADVVGAEAPGSDIDCDEEHRDEGGIGEAGGSGGEATEASLREILIGVLFKR*
</t>
  </si>
  <si>
    <t>C_230052</t>
  </si>
  <si>
    <t xml:space="preserve">MKKSALSAALAGGPSAPAPSVQPSTKTSATFLDPSVFPCIEYADIIDGTKTVDELSAATDQFAGIDFASVAIVGSAPTNVLLNGVALADYPLNPRRRRAGEETTQDVAASVGTSGPSQQPSVGSLTSNYKAVIGSLPKGLTMEDKMKLVQALPMSPSRALLQEMGVDVVSNPTREGRSLRRQVLKGAVMVFVTAGYSGKRFIFEKAKELGVRSVVLDGPDSWVQLLVKEGVIEKFVPIDFSDVDTVFDRCLKSIRDVRSSIGELDGITTFCEMAVPLASRLAEALGLPSNTPQAVDNARDKVARHS*
</t>
  </si>
  <si>
    <t>C_230053</t>
  </si>
  <si>
    <t xml:space="preserve">MAGDDIASFRPLRPPPLPPPLPPPATPLADATRRALITGGGGFLGFRLAVTLARDGVEVTILDLAPPRQPLPPRVRFIAGSVADAAAVDAAFVVAASPFPAAPGDAQTHTHTNLYGLDAVFHVASYGMSGRELRDQAALIEAVNVGGSGHVAAACVRHAVPRLVYVSTCNVIFVGRPISGGDESAPYPPAAAYKDAYSATKARAERVVLSASGTPLLPEPIRQHTHEEEEEKEQKQEGQQESRRHGARAVLRTCAVRSTGIWGPGETRHQPRVIRMVQQGVFVAAFGDPNTLSDWCHVDNLVQILMLAERGLRTPYTPAAAGTTAAAVKDPGAAGGDGVKTVAAELELENGQAADDGLACDASGTGGHGGGGARDMVAEGQVYYASDGAPINNFLHFKPFIVGLGYHYPSVSVPYGLVYGIAGAIEVAWPLLRAFVRDPPLTRMEVLQAAGRRWPRGAGCI*
</t>
  </si>
  <si>
    <t>C_230054</t>
  </si>
  <si>
    <t xml:space="preserve">MESGVSEDAVAGHIQMNDEPPAASADSSVSAAVSAAAAAASAAAAASAAAPALAEGIEYGMPVDRGVDAATLAAEGIGAVAESTEDLMAQLAALGAK*
</t>
  </si>
  <si>
    <t>C_230055</t>
  </si>
  <si>
    <t xml:space="preserve">MAAAAAVPCAAVAAAAALCAAAAVAVVAAEVDAAVPCAVAALALAGAAAAREECVQLAAAAITITITIMTIMTITGIITIIILAIITILARLMAARRPAVAST*
</t>
  </si>
  <si>
    <t>C_230056</t>
  </si>
  <si>
    <t xml:space="preserve">MHPSAWPTQQVWRLTCTVQHPAPSAHGPSDPTLCPMHPSAWPTQQVWRLTCTVQHPAPPTHGPSDPTLCPMHPSAWPTQQVWRLTCTVQHPATPTHRPSDPTLCSMHPSAWPTQLAWRLTCTVQHPAPPTHGPSDPT
</t>
  </si>
  <si>
    <t>C_230057</t>
  </si>
  <si>
    <t xml:space="preserve">MERFLHPALIDWRLTPELGLDPETDIVKMGNSVVGLLARALFRLSPEVEKPTDQPQEQPARQRHGERQQQERSLGENKSLDEDAEAAALEEVARLQVLNMADLGILMRAACVLISPSGFSIQAHLLSGQRCAMRLRDCPGAT*
</t>
  </si>
  <si>
    <t>C_230058</t>
  </si>
  <si>
    <t xml:space="preserve">MRHLRLRLRLRLQGWLVNVENGLGRELVPHLTHFVAHLRARMAAEVGPHALVIWYDAITTEGRLAWQDGLTRLNAPFFDAADALFVNYRWQRLRQ*
</t>
  </si>
  <si>
    <t>C_230059</t>
  </si>
  <si>
    <t xml:space="preserve">MGPHGEIEIALVIIDFLIRHGFITPEQPGYLQLVALLRSGDCS*
</t>
  </si>
  <si>
    <t>C_230060</t>
  </si>
  <si>
    <t xml:space="preserve">MRATNTFSRCWTAVIWSCRTSGLCTMWTITCRAGVVPTRTAQRRCSASSRRQTGRRALTRISSSRSSCSSPSPRTTTPRRTSHFPQHRPFVAMHGPSGSCPNATRPASGRGWHTCQC
</t>
  </si>
  <si>
    <t>C_230061</t>
  </si>
  <si>
    <t xml:space="preserve">MEKDICNIISKYSPDYVKSRVLRGPGDAALVALLTVLGPSFIKAGQVLANRPDIVREDYMNELCVLQEAKNIEEFERNFRDDPTVKIPWVRPDLCGTKMLVMEWIDGIRCTAPDSIRSSGVRVDDFIKCGVVSGLRQLLEFGLFHGDPHPGNIFCLRDGRIAYVDFGNVAQLSARNKAVLIDAVVHAVNEDYRAMAEDFIKLGFLAPGTDITPIVPALEKIWADSKGQQLSDFNFRTVTSKFNELVYQYPIRIPERYSLVIRSLLTQEGICMTLKPEFHFLEVAYPYIARRLLTDEDPALRERLFQVLFQDGKFQWKRLENLLALAKEGASGGRASNGPDAAGGLDLSDTAKDRAAGAAAGRPAADAGGLMLALTEDNKLHISEVLNLLRLVQNDINPQKLVTEVVRDAPSLGRQLLLSWADRVLVS*
</t>
  </si>
  <si>
    <t>C_230062</t>
  </si>
  <si>
    <t xml:space="preserve">MEPDAEDEVLRGELDPAKARLRPYILALERLQAWRNNVPLFYDTMVQDRYAVPCPTLQLHPHTQPDVRAPHALTRHALLVGESNVTGQTPAVLLRGVAVPHSCAALARDPRSGSRGGSLAAASGLYDVQEYDRPEVGAAVAPLMYDAVRFSHPLGGVDRLRYCPAAPHLVATKCDGGGLALLDLRPYLTHGPGGLGSSGSGNGGSGSTGGAAAAAGAAGAGREGGAGGAGGFCLSPPDLEVYWPKEGEEEGEGEEEEEGEDEDPDGHGPDWRYRLPPPRQDKPWSELRCEEQVGVALAWGGVAGGGSSGVGPLRLYSGVKYGAVAEYGIREDGGLQLVSLRKGVGHEADADVVELAWSGGGGGGGGGGGGGGGGDDESGAAAAGVAEAAGGGGSAALLASCGTDGRVLLWDSRQQRPVLHAPRSKADVNGVAFAPPPGAGAATGGGVGASGGSGGGDVVGSAPLLAAGGNDGIIRVYDVRQLSSGREGGAGAAGAAASTASGAGGTGGAGAGGGALYRLKGHRCKVQQLAFCPQRRGLLASADSLGRVLLWQPGRTQPLPEGLASRPELLFVHAGHVLPVEDFSWSTAMYGVLASTAWVLDKAVVAGAAELVAEAEAGGGGEVGAGGLQGQAPGVQVWRPAEDVLPRL*
</t>
  </si>
  <si>
    <t>C_230063</t>
  </si>
  <si>
    <t xml:space="preserve">MKPLDPKPIALRASHQFPALLQHLALQRQTHGMCSSPQKPFAPTRQRS*
</t>
  </si>
  <si>
    <t>C_230064</t>
  </si>
  <si>
    <t xml:space="preserve">MLAAENAACLSSQQVRQLVAAIRRAAEDPQRRPLQLPPAAVDRLVAELRRRRQLAELHDLTEAVLGGGGGGGGGQSSGGAGGGGSAAEVAALGMQQPGFLDPVLVSLSAATEAAAVAAAAGPVQGGAAAGAPEEGLPAAVGGLTGAGAEARAGGRVLSGRARRGSARQQAVLLEPQPQPKDAAGGPAVALMQARAGHREAPAPVAAGRVSERLHRGASAVGGGDLAQGSWSGSGSSGEELRRFFDELAAAGGRLLPGEALAALEACVVVRALPRRDTFEVLLRTIRRAAATSAAVGAAGAWGPLGAPVEAPVAAAPQQPGFGAWPLGEVGPPAAAVFNAPPAMSHGRFTAPAASPPLGLPGSLFGDMRGSGAADSTSSSSSSRSSVTAINSISSGGGAGVPLAPARLVAPLSHYDLVDLAEAMAAAGCNPSTAFLAAHAAAVAGWARQLTGRQAARLLWAYAALDYSPPPAVLGMLAATVQAQVHGVSEPLEVARAAAALVLLAEAAADSAAAAAAAAGAASVPVNGGVSGTGSETDDNVATTAGDPGQQQQPQGTSGGSSTTTSSSSRLGSGSGNGLLQHLFEAAAACVRHHRRLCRAQRTALKAQRRLLWAQQQQQQQQRQSRERLQVQTEGHLQNSDAPGAGASAQAAPSELLPMDDLWSWVPNPNLLLGKPSPPPSRSPPPTATTTAEATAAADAEIATANAAAGADAVAADAASLAGHAAAPPVPSPAERRKRQAAVEQVRALRQQEALLDWLAAAAGLPLGSSGCVTGSSGIGGGEEAEAGTAAGASGAAAASAADTPMLSPSRPHLTLSQGGAGVVLRLDWSSAGPAGPAAPAAAAALTAHGKAVAESHRPGGSSTGSCSGTGWPPLLPEPLTPDGLVVVSRLLCLRGLGGTGSSTGSLRPAGASATMAAAGGGALSHGWAAHCWRLLAALPPDQLRPADLAPAAQLHCRLYAAHPRLLHADATPSAPVGPASDVAAAPAPLRCLVAAAVAGMDRLSYGQLVGLQAAVAAAAAEPGVRAWLQRQQEDWQQQQQQQQQGGGGGGGGWLHGDAALLAAALESAGVGEDSAAKADPGACCADARVSLPPQQLAAMRATWRQQLQLQPQPQAQAAALQPAVQAQRLQRAPAAEVPAAVAAAVDAQEVAELLLAVAAAAPNAGQERDEAVLELAVVLGDAGGGAAAAAGLRRLPAQQLAEVLHTVTVALGAGVAAWSLATSATAHAGMGTAAEHRSGHVGPALPLMLQHQHRSPRHRAAAVVRLVDPLLAEIQRRLQGSAAAVGSAPVAGCGSAAAARRAVAEGAAVAAAWPPQAWQLLVRSLARLAYSGPAWPQRLRQRETAIAAAARNVGLSAAAPTAAVALGAVAPAAAANGVALGALAAQVNSLLLPESRGPPNAAVARYCLWAIRHLLAPPPPSAGSAAAATAYAGPAPPPPPPQLAAWMRCLAGPEAARHLRAMHPRAAADWLALCAAAGVAPPPPAMRHAWAQLRRAAAAQLLSTSQLCGVVWCAVRLGIRVPRDVLAAACEAAAAAHTPGESGTAAGASLAVPAAQQRYQHQHQHQQQVDRQRRALASDAVRLLWAVQYDDRYTPPLPVATALCGLLAGAWHRRPNSGPGAGAGAGAGVGAGGVDTVSGGGGGGLLPSERSAALWALARLPRPGAERAVAESGLGRAVVAQLMQSAGLHGGRSGGRSRSGSPAAVELTAAGELEQHRQEQQRQEQQLSRGDLVRQCWALAKLRQPLPLPLLKYLLGRLAAAAAAPQPLDPDDCASAVAQPVSQPGAQPTGSSGQAHLLTPKEAVQALFAAANLRDDNSSSSSSNSRGSNSRGSKGSSIAGGNKAGAGPSAAHVGAMVALLRPVLLAAPPAALDARCLADGLGVLSRHRHLLQPARAALRPAPGGGGWRSDPWVVAALERAAELFVASVARGLGDRPVPAGCVLEVLCAAGYLRAPVSARLAAAAAALLQLHMPEMAPAELAEVVVLDGSSVALPTELSWEALRRLVVVEAEARLRGGSSAAAAAEAAAAGPEQDTAEAVATSAGGSSSSGLLEPDELARVVMAATQAVAADLLPESGEPAVTATAAAATTAAATVAVAAAAAPSSLTQQVALLQRRRLLSGYVMALACRPDEPRMAAMSADQLSMLVEGVVAAGAAPGAAWLRRATELMAAPPRLAAASGLGLARMAAALLRAEHWPGEGWVEACRRQADALRLAGRLPKAAAAQLQRALTGLRTLDAATVATLPTLTASSGTTAAFTSSSSSAGLDAVHQHTASRPPRSQLQPQQQPQPPQHVQPEQLQPELQPLLSELLESEVHRIMGLARGVHTAFTAAAAAVLRAPPAHAYLSGPAPDPTRGAAAASAASAQQPGAAGLDAAGAAAAGADSGAALALRPSAAFSKLLLLYRLAEARVEQVVALTLRVALLQSAYTMHMLQQQHRAALAAQHARMLPAPSSPGRNGQRQEGLRAREAQLATSATGAAAAGAAAALYGGGGSGDGAAAWHGGDGPCPLVAAWPRASASDARRGTSGRPLPPPPSGSSLRVAPASLEPLAAMLGLPPPGTALGRADATGAAGAAGGGGGEGGGSGDGSSGGSSGGRVRLHRQRRPHGPEASAASEPSLVPPTAADGQQTTGSSRYPGGCALPPFAFGASMVGGNSSGSSGSGSGSGTGWNVAADASRLGGALSGAGPGGALQSAPDEQLLVSLLHLRSLGMVHRRLYD*
</t>
  </si>
  <si>
    <t>C_230065</t>
  </si>
  <si>
    <t xml:space="preserve">MSAQSPAAMESEGRVLILTPRSAKAKSLIATVEHKRRDQVAAGDRVDLDDANGVFRHALRAHAANMAVHVDMIAGVGPTQRQLPRKSAARVQYEDAAAAAAVDEYELEEGEEEGEQQEVTAITRPRVPALQLPGAASVTAARGDTATWASAREPSAAASPRRHAASSPPAVAAAAAANVNAGSISDNFGDTDGADPPLHLPRTEQLLLALKRYTGGPSSPGAAHGSQRSVCLSEQQSPLPSPRQAPGDGSSDYRGAYAAAGGVTTPPLSPRPMTSPSGPPGTDTGAKRGSQYGATVPPPGYPSMPPSATATNVVSRSLTPRQMQKALAAMAGAGGGGGADADAAALAPTRSAASFTAA
</t>
  </si>
  <si>
    <t>C_230066</t>
  </si>
  <si>
    <t xml:space="preserve">MEEVPQDSRLAIAQKVFLIQTKDVPDVKRDELKEEVLAAIYKDNLAPLYQYLCTELGWPLDSARLTAMQEVNAGKVAELELKRKDAEENLGETEVRDAMLAKAEFLGSVCDREAAGKAYDEVEKKTASGGNRVDLLLSQIREEGARPALPRPLQVYQGMLALYSRQFAAAADLLLDSTATFTASELFPYSRLIFYAVVAALPTLSRTELKKRVVDSPEVLSVIHSLPGVQSLLEALYSCKYRQFYSSFLEVVAEMGRDMFLRHHIRHYSRELRAVFYTQFLESYKSVTLESMATAFDVSPAFLDGELVDFIVAGRLHAKIDKVSGVIETNRPDAKNALYADTLKKGDLLLNRVQKLARVIDME*
</t>
  </si>
  <si>
    <t>C_230067</t>
  </si>
  <si>
    <t xml:space="preserve">MFFCILFNYTTLRNTKDVLVVTAPGAGAEVIPFLKTLDLPMAILFTMTYTALANRLTSDMLFYACLLPFIAFFGVFGFFVYPNKEVLHPTEFCNQLDITLGPRFHAPLALLRTWTYSAFYLVAEMWGSIVVSLLFWGLANSVMTVDEAATFYPLFGMGANLSLIVAGGVTERLSKLRASLPPGVDGWGVALQGLMGLVVLNGIIISILHWGMQKWVVPKVQAQRAALAAAGKGGMPKAKKHKAKMNMMESFKFLASSPYIRDMATMVVSFGVALQLVEVTWKAKLKTAYPDPADYSAFMGKFSETTGIVTLTMMLLGRFVIKKFGWGVAALATPTVILATAIVFLALVMSKNLFAAPLAAMGTTPLMAAVVVGSLQNVFSRASKYSLFDPCKEMAYIPLDDEIKGKGKAAVDVVGNLVGKSGGAVLQQAAIFTFGSLAASTPYLGIGLAIIIINWIRAVLSLEKQFYALKDHKEAVLAKQQEEADAAAGSNDLSESGGAAALKPNPA*
</t>
  </si>
  <si>
    <t>C_230068</t>
  </si>
  <si>
    <t xml:space="preserve">MARGVWSGVGLVCGTGSDDCGSSSGLVDGDGGRFAGNQSSGGSGSGSLGGSAESDAGGRATGCSGGVTSASVNTSLGGASTALCSSRATTDGGASACGSAGQHPSVGGAAAEEAWHGHAALHAVAEEAEEAPCATSGLRLSHADSDPHEPPPPSGACSPPQLPGSPRGGRSGGLPASILLGAAGLSGVPLPPASFLAAPESAGESPPAAGTHLWRRRGLEPQSDGGVLIGSVGLDAVEAAAAAPGLPPPGHGRVGAIIARLGGSSRSMGGCSGSRRSLMAVVDEAAEGPRAPLAATRSRIPRPLPPTAAAIATALIDGQAGAGPHQKKVVVPPLRLGALTAAAGLPVTANNGNFTVDAASPAESALSPLTPSGLLPAASDYSPKGPGSARRSRIPTAPSVDASSFAASPLGAGGSTAAASLRSSVPSAIARKASAAPMAAVSTTSRPQTRAVGAACASSYARGGSGGGPVSSSTSTIRKSLLVATAPSKAEAAGGLHTYQMPTRSSVLRASVSSLASIASHGTSASAAAAPRPPFNPSGRAPAAKPALGSASVRSSLAASTDMPLLRSEVATGKQAGGASGRATAKGGASSALPPWRWSTAATSIKQIPSLNSPREGQPGPSVRASFAAAPSSLGANPSPRTATATGSRIPTASPRPATVRSPRPTGLAATKSARAAAGPGAAAGGALQVRMRQQQQPMRPVRRYSQGGESACSDAAATARTLLAPGTGGGNYGAAASPAPSVPPLLTGASPPFGTPSRPGAGGWSPGSSPFANGGGSACSSSGRGRPQLRSPRCMSPVPQLPLSPGGRLVHGAPMSPGDEMPMASPDPLACVTSRKRLLAGAGGHADDGAEGKARRGLALAFDGEAGEVDGTLLLCGGAWARREAGAAKAWRGLAPCPSRRQTEVARGEEDGESSAAQALALAGLPEEAQPCVWGLGEALPGRSRRATKAARADGRHTSSGGGAWGSAGEESDGSSGSDVSFGLPAWAWKSVAALLDEPAGADAGAQAGADETGAWPQRQWLVASLAAATPPRRHGVDYPALRQHHHQHHQQQQHQHQQLLHTESGSGQGAGQRHVVPPSRPLPWSALEHDDPSLMPLRRLPSTPRRRRQQSAVAAAVPSRGTPCRLRPAASAAACAASDAAAAAVATPVVWSSSGEEEPAVPLPRAASPLGARARASAAAVDAACGEDGPQGHPLAPLSGRRLDAMVRESLRVRLSTVATPRRNGAACDHAFDDDDAVMHSAGIEQEHQQDDGGDVAFLNAYGAAAVAAVAAGGPLGDASMRRLRALEEAGTMLAGSASGVFGELGLGLALREGDGRALEPRPTLDSVGGAPPEPVAAAAATVAVMEFVEQRHPLVGTVYESEAEEEACDADMLSYGGRLPEGGQQKQKLMLPLPPLVSAPASPMPVASLGVASTAPGGSPSATATAAAGLAGPLQPSGALPLPTSLSVTAAGNAAATTPTTTSRSCGGASGPVAASLPVAAHQHQQQRYDAEDEAQVLLASVECLPQQQQQHRRPTPADVSTPSGAATLRTRHRRVDSRYSDGDGLCLASPSFGAAPATSAGAASPQPLAGSETGACTAASALPAWPAEALESEEPRGRSLSRAGSGGSSSSAQRHPSLERLRGSVAQALESLRVSGNGMSGGLTGSGGSGSLVKQGLQSAGSSGALATAAYVPEEAMLLLPSPPAEAVAAAAEPEAPPQVTLLQAGESLQVAGVASAAASGELVTSGSVAADATTTPRGMSRFYGLSTVMSVLGAAAAGAAGALGGASVAAGGGAAAAGTAAAATASAGGAAAAAAGATTAAAAGATAAAGAVAVTVGPVVAVAGLAAAAVAAAGAAFIPRSYYSRWSLSPRGSVGIATAAAPAATTAAAGALHDNAAPVFGSDVHADDGIQGAVPAADAFAGALGAAAAAAAAGDGFAGDLCGGLEAEVSAWTLIEQKQQAAAPPSLTDSAAASRCSSRAVSGGSAAPPTTPCAAYAAVAGAALHAAALLLLTAADEAATAGAAVAVAAVVAEQGAMEALAEARQRLLGVTLAAEVAKVAADAVDGEAAASEAVVELVARRKRWMQLAAEQAGADAAGSLASAAAVNDAVVAYVAAAEQAKQRQQQRRRQQLVLASLAAASEVAGAQAADAVRAAAAEPAALLRLAHSRQVVVQMSLAVEAAGAAEAVRAQRAESAALQAAAEMRATSIGAGTAAAAAIRGGVAQAEAWQRLALLRRVTLSAALAVEAAAAAAQLRAEVAELAALRALVARRDHALATAAGAIAGDAALAVRSADGAATAVGLMAASRQALLQAVSEATGSQAGASVQASSALVDQAAAFVARRRALLQRISAVAAADAAIAAHASAASAVDMSALVARRSAMLATLSHATAEGAAAAVSAAAAEHDACVVMAAELAQQRELERAAVEAAAAAAARLAADLEEAGRASGAAAFTSVLATAAEAAAQEEEAARCDLRSRHRQLMSVAARRAGADAADAVRATAAEERGLRRLAAKALAAQQQMSVCATVLGTTVALLAAAAPARAAASASLSASASWAASTADAEAAPAAVVPPSRRRRVAAAAVRVAEPSVGEEEAMAARRAAMEVPRSFPLRSFCGLMSSGSLGGQAFVESFPLTLRPFCGSDGGHSSGCGSDVGDLEADVSGDVGAGAGAGAAVTNGLGEQLGRPGSADAGSAKLVSSHPVALNDSSDAESEDEAVEGRVNGAAAKAPGAQCGGRQAAPGLRSFPLPLKEL*
</t>
  </si>
  <si>
    <t>C_230069</t>
  </si>
  <si>
    <t xml:space="preserve">MPSTPATSSAQPAAYFSSAASSASYDGGPPSSPAAAAAAAAAASGFMGASPTAEQPPLLLPHAAHDAAAADAAPRAEAAEGTPVVSAAAHASADDITSSVSNCAEVLESLSCWAGAFNDAAAASDRVFGSMHGVQSFGRTASGIMSRMKRALLSGAAAGAGSS*
</t>
  </si>
  <si>
    <t>C_230070</t>
  </si>
  <si>
    <t xml:space="preserve">MIREKDEKMVLADKLCQKQKMLAQSILCGQYLENLNGIVKWQRVKGWTKLLEQRPDLIDCLAKAAPSWGVDVNDSKAAGNLAGKIAGMFNVLSNRIPAFVPGVGLVVYDGVPDSPTSEALVCLAGAFGLPTRRVEATGAEPRVSSAGRHDSVGASWDGRYP*
</t>
  </si>
  <si>
    <t>C_230071</t>
  </si>
  <si>
    <t xml:space="preserve">PAGSQPCPVPHSGPLPCPAPPPAPGWPRVCPWCPWALTPAFDQPCTPALPLQTHTNVHTPFELTPPASTPRRYCWLSPSPSLCATPRPAPP
</t>
  </si>
  <si>
    <t>C_230072</t>
  </si>
  <si>
    <t xml:space="preserve">MEDTKEVALIFAESFGRGNFPGVQAEALDALETSYVGAIEREMTDKLRETMEAKVQASREHREYRMQQYLQLLRAQLAALRGEPARFPTQPSPSDERNLQRLRRARQFLVLVAEERPTAEAGEAGGQASASSSVAAEAAAEPEPEAAAPGPGPGSAACATGAAASAAAYGGARRRGQAVAAASLSLLQPEALLPPPFPSNKPYRLYVSNMSVVPAHRRRGLAKRLLLQCERVARLWGHESIWLHVKRSNAAAAALYASMGYTPVESGGMRLLPGPLSQVLMTKTLPPLRGSCRVELGRGGASRSQAAAGSSSSSGSSGNGGSSSSGAGGVSAGEAVVSGVSGRSREKDGVFVWGAVVEGAGDVGPTDKGAERPGQ*
</t>
  </si>
  <si>
    <t xml:space="preserve">MPRLEPVDERNACTLSGSVLYSWRRARPRRKTMSRTSLPSSSATSGSSFMPRWFAESHKAVIVVCEQSILELVSSLRAIGVEPYARPPTLRPPDEPPAPGAAGPASEPGSSASSAPDVGRSPVRQWVDDWARFRGATEAYLNQLREQLNWAQHQAELRALNERLQAAERGRAQAQREAAAAAAAAAAALAAPAPKCWCWPWR*
</t>
  </si>
  <si>
    <t>C_230074</t>
  </si>
  <si>
    <t xml:space="preserve">MIPVLVYESAVRISSRIGRELGLSGQE*
</t>
  </si>
  <si>
    <t>C_230075</t>
  </si>
  <si>
    <t xml:space="preserve">MALRACSSSLVARSAARSVQPFRPAAVRPARIAPVARKTATVVCSAATDAPAAPVAEAVVGEVKSGVAHLKFQRGSADKIRRVLDVIRGRSYEEALVLCEYMPYRACEKIIKCLMSAAANAKHNKGALKTKLVVSECFADEGPVLKRARPRAQGRANLIMKPTFHMTIRVEERAQ*
</t>
  </si>
  <si>
    <t>C_230076</t>
  </si>
  <si>
    <t xml:space="preserve">MAFILSINEAVQGKKAGLGPTGDPSYVPSPAVSRMCGLLDALGALVDAVPPEQQSLRCEGEEILF*
</t>
  </si>
  <si>
    <t>C_230077</t>
  </si>
  <si>
    <t xml:space="preserve">MNGCQVVMLEGKGRGVVATRDFKAGEVVMATPPLALVTADIRQRPEGDLVVDTILERRLYGSKWFSVLYDGSARSCKAALSYAPEAAAASPDDGRPAAPPEPLLASTSAPSKAAAGAAGPAAAAPKKKGFLASRGAGRKTAGKGAAAAAGSQEAGPAAGGEGGELPVPDRREQTRLAKVVKFNCFGDDAEDLAACACRGEEPRGHIGLWPEFALLNHSCAPNTVNYVVGGSMVVRAVAPISQGEEVTICYLGRPQLLPFNKRIAILADDYGFECSCPRCVAEQAHVDKLDDAFLEFHEELEERLGPAFMEARAVGDSAAVEEVAEAVAAGLRKLYNLFRKTLIAPDVRQYYLASMYDAYDLAFSCAAALGRGEDGSALQACLKSMEVVSAGSDLHAILSVRHHDHVLATHGPDSPLTGLARSALRRAHVARYGAVSDPVMERLVGLNRQLHVLADAGADAAEEEAAEAEAEMGAEEAGRGTAST*
</t>
  </si>
  <si>
    <t>C_230078</t>
  </si>
  <si>
    <t xml:space="preserve">MLVRLSDQESGARQAVEPVVDSSRYFVLRVVDKETTKHAFIGLGFRERTDASGFTTGLDEYRKYLLRKKEAEAMKAEHEAQENGEGERRDYSLKSNIVIPLKIGSMKRDTEAVASTSSNGSSASAGADVATQGVAALRLAPPPPPGQKVAPTATATDAPKPALTAAGGGAPAAGDADDEWGDFATA*
</t>
  </si>
  <si>
    <t>C_230079</t>
  </si>
  <si>
    <t xml:space="preserve">MSALPRFEWILDYFYASPHTGITGDNALDVLAAAHYLGVGPVQSACVNFLAQHLDPTNLSACLAWATRADHGEASDMLGAACRRLLALRLPAELGAWGPALPHIEPRCLVEIVGCDQLAVAGEYERYQLVKRVAELCAASPASGTRRSSLDDPEQQQQQQARRSTSSGMSTSSGGGGGNALAAAAGPPGAGRDSRRASGAGGAAAEECGEGGACGGRDEGEAALQRLLSSALNLPDDGQLARQLQLLRPCSPPADGGSAAGPSAPAAAAAHLQPQPGAAAPPQLAVLQPPQLPALRTSAFMPASAFGSAPAGGALLCASPSDCGSVLGSSGFGGAFGASHTLGGGGGGMSTLVSSSTTTAGCSSTSSARNTLRIWDSLNFGVSEAAGGEGDSGSGDGRARSSGGAGGGVASLPGCDSVMLAAVYGSEGAGLGLGLEEDVVGTPLATDGAGGPAGLPDLSRLELTDALAAAPAPPQQHQQRSLLQPQMVAHEQQQQQQQQHSPPSTALALAAPSISTSSSSSATTATAAALAASRLALLCEAVRFEHFTVPQLMAVQAEGLVPPALLHAALWQRTCLDLHIHQRATAAAPDGAGGGAASLDTPRAGQQAQQQGLQQGHRPFRMCWRLHCGAIKKLAAGDMLQSEPQQYAGALWQVRLTCRDKDAARGHLGLYLGRHLVPAGSSTGSAGGSGGAGGGQLTPRRRDGGGGGQRPPMPRQGYGYGQQYPHNRQGPRQHQPPLPPLQQPRGNSPPQHPRQQAHQPQPQQQQQQQQQQQQRQEQAIAAPSSAQQFFAFTDRHPALPSRCRLTVYQTDNRALAGRLCLGDSGDFESAFAAGGFFGAGRLLARADLEALPDEADVLVFVSLQAELSPAPGAAAAAGAAGGALGSVPEQTEAGDAPAAAQ*
</t>
  </si>
  <si>
    <t>C_230080</t>
  </si>
  <si>
    <t xml:space="preserve">PPPRRPHPIPPRLRPPPGPRQLLRLPQHQPPVLLLLLLRHHHRHRLTFLPLRPQLHLDLHLHTNT*
</t>
  </si>
  <si>
    <t>C_230081</t>
  </si>
  <si>
    <t xml:space="preserve">MTVVAENAPSTSGNEAIVLNSTTFAYPGCDPFIKGCNLNIPRGSRCLLIGANGAGKTTLLQIVAGKYMVAKDSVRVLTRSPFHDLQLTCTGQLSYLGTSWRKDVAFAGYGVPLQGDISAGKMIFGVEGVEPARRSRLIEMLDIDLYQRITTMSDGQKRRVQICMGLLKPYDVLLLDEITVDLDVVGRLRLLDFFKQESDERGATILYATHIFDGLEGWISHIAYMEDGAMVKGGDIASVREVAELAAQASAAPGKAPRKLLHVVEDWLRSERDARHARAAAAGTTAADLETAVKPQRTPFMPSKHLAFFR*
</t>
  </si>
  <si>
    <t>C_230082</t>
  </si>
  <si>
    <t xml:space="preserve">MAVDEGPAARKVEAAPAAAEAPAVEEPVEEAKPAAKRGRGRQRKQPAKTAAPAAADDELDDGSQEAAAGKSETDKHMAEQPAAAVVPTIEPRVTRARRGGAAAAVPAPAPAARATRGRAAQQKRTVQEAQLASPALQPKAKQAAVEAAEALPAVPRSPIAPRASASPLKASNKPTPAAVLAPSPRPSANKPAHPTLQKAATRPSTAKSAPPSPKPAQQRSQQKQAQAQAQDGAGAPSGVFARMPSAVAATVAMLGGRPVTAMRSSAGAARGASAAANVASMTAVVDGGSAGTSTGAAAEAVDATGAAAVARASVPRSTAPTPSGQAAPQATAPAREVSLGTGFCFGVKADHESSPTIPHFGSATGADGEDGAAALAAADAAPGAAAAAALAPQHVSRLPNAFAGPHTSASAPAPAPLAEVAALASDEATADTLAEEEEEEEEEEEEEEEEEEEEQEVEPIAAPATATAVAAASKTPVVVAQAEAERRPRSLSLAAMRLPSAAGLAADGSAGEAQMAAAGQEQGREAGAADASMQETAARSDTQEHDNDNIDDVDMEAEPSSEADAEAAGDEAAAAVPAGEPEAAAPAAVALSKPEAVVAGTAQAPQPVKAAKGSNLVSAVRSFLPQKLANSPPPAAGKKNVKVKALEAAAAAKAKEAAKAAERAARAAAIERNRQQQQADGAVAAAAAPSVITTAAPTVSTAAAPLAAAPRPTPALTSTDAETLAPTTSVSTAAAARPAAAPAKSTAAGGAGGIGSGSAQPPPPSAIGSVKAKAAFFQAKEEQAKRAGAGPPRPGAAGAGAGPAIPSYKAGALARVALAAGDEAKALAAAQGLASAQSVTAASGARPAGGAAAAGTSAAAGPSTSAVTASAGTGAAPAETAADKHKRVEAKRKEEEERRRAELEARTQAKDDKLRKFEAAKQQQRTAGGGGGGGGGGGGGGGGGGGATLRPPAPPSANPLAAHPAGKRPPINASGAAAGAATATIKAEPESNRSAPGPMNARTPGPKTGPVAANMSPAVQMQVKLLPAVHGPAVSTAATTTTGVDATAPKTAGKQAAGAPGLPKPAAPRPPTGVGAKQLAAVAAAAAAPKTASKPTAAEKTPGGVELTEEERRNVHAIQTSPYVKPRTPAMMGTATKPAPTSYEISPYKSDSDEDDSPRRFKALPDWALGPRVQEALIAQQHVDADAIFGSCPKSIDVVRVFSDMPHPGKLDMRGRPRRDYARRGSSGIWDADA*
</t>
  </si>
  <si>
    <t>C_230083</t>
  </si>
  <si>
    <t xml:space="preserve">MEVGHRRSGRLWLEVATQAVALGAMIWGLKICLQYLDPYREQREQAKKRAAFLKRHLGRTLELNEFEQLLAAQVCLCVCLCVRGWLVALMHHRHLRQETKVLYPLLRPELYRTTLWKQAKGVLLYGPPGTGKTMLAKALAKQSHCFFLNITASSIMSKWLGDANRLVRAVFSLAAKMEPCIIFIDEVDAMLGKRGQSSEHEATLQVKTEFMQLWDGMESSRGQRVVVMGATNRPWMVDEAVLRRFTLMYEVGLPGPAQRRSILTSYLRKHNTEVPGSVAPELLLPAEAEAEAAEEPASGAASTSGNANGDEEQQHQHQRGVAGLGNGLGASTSTTSSTSGSSKARSIPHAPASKAGAKPALTPPPPAAAAAKSAAARAASALDGIISATQGFSGSDLLELCSQAAQAVLAEHLHTLQQGGREDAPLRPLLRSDLEAALAHVRPSSHRADEYSGRVAGGSFLNGGAGGDGAGGVFNPADLSAALSLLLQLRGTGAGSGIGGSA*
</t>
  </si>
  <si>
    <t>C_230084</t>
  </si>
  <si>
    <t xml:space="preserve">MRQQVTVRARPRTKARAPGPFFQPTHSPVPRPTHPGQPGPLTCSAGTRLRAAPAARPAAAPPPRAACGTPCCSTRGSPAAAAVTPASTEMPRTLSLAPVASPTPPRRTLALALGNPAATRPGAHPASPLAGSGIQPGPNPAPSTSHAGTGTGLRMGHGARPRIPPAAPARPFANTGHPAPLISLSLSPVGRPGTAPPAARFPPPPPPAPAFVGPAVPGAPAPAAARGGGARQRPLVGPAVAAGPVPPCLARFRGPPGPTVASSTAGVPAARAPLPP
</t>
  </si>
  <si>
    <t>C_230085</t>
  </si>
  <si>
    <t xml:space="preserve">MASSTIVMGVAALAFCTWAVSLAGLASVQEQCTPDWSDMIGVRVNGFSTGLACYTFFRYYWFIVSLEFALIVGVAGVLATGAYAKFRNSFLGLICVATLLYIQMSDATLTLDSLTAESGGQLKNRVRTWIAGSIMTAAVNCFLIIALGMTEAQVEAISGEKATAV*
</t>
  </si>
  <si>
    <t>C_230086</t>
  </si>
  <si>
    <t xml:space="preserve">MSELELEEVERSLRNAKGVPAADKLIKYLRLVLNYRQAAYCYEELIMMNPGNSSFYTRYADVLYTIGGATNYK*
</t>
  </si>
  <si>
    <t>C_230087</t>
  </si>
  <si>
    <t xml:space="preserve">MGMVLVDNDYNITLSMLKSFGEGSGPGGDWSVRLQLRRTSGMPTQRRRISVVIYMGDEDTPREPWQPPSDKFRLYLPNGATTNSDLALFQTPNPAQFTFASSTTAASAFTFFLGGIES*
</t>
  </si>
  <si>
    <t>C_230088</t>
  </si>
  <si>
    <t xml:space="preserve">MSGGIITIVSSVVMVLLFLSELRLFLTTSSAHELSVDVGRGEKIKIHFDVTFPKVPCAWLSLDAMDISGELHLDLVRAAYRRKGWALSNVDHIEQCAHDLYTEAIKEQAGEGCHMWGXXXXXXXXXXXXXXXXXXXXXXXXXXXXXXXXXXXXXXXXXXXXXXXXXXXXXXXXXXXXXXRLIGLRDPVTGQYYTLQDEPCGTPTHMPPECFIKGARITAAVDIFALGITMWELTSGGGQRPHRHLEAAAIPRAVVRGLRPSFPNDGSVPDSFKRLASACWAADPAQRPRACDVVAFAKSQLAALQAQMQAAAAAQQQAAAFHMMHIMQQQQAAAVAAAAAWAQQQGQGQQGQGQGQATQQQWP*
</t>
  </si>
  <si>
    <t>C_230089</t>
  </si>
  <si>
    <t xml:space="preserve">MEEARQDGTAAASDAESAAELERVRAFLRRAWPRLAAWWHGRDPLAASELNPKTLTSGLDDYPRASHPDDSERHLDLRCWMALAAQAMADIGTSLGLPAAAXXXXXXXXXXXXXXXXXXXXXXXXXXXXXXXXXXXXXXXXXXXXXXXXXXXXXXXXXXXXXXXXXXXXXXXXXXXXXXXXXXXXXXXXXXXXXXXXXXXXXXXXXXXXXXXXXXXXXXXXXXXXXXXXXXXXXXXXXXXXXXXXXXXXXXXXXXXXXXXXXXXXXXXXXXXXXXXXXXXXXXXXXXXXXXXXXXXXXXXXXXXXXXGVSIVVPGGEGQPPQRRDVSERVTTGWPQPQFVPQFGYVSLFPLIMRLLPTGREPNATASAAATAATAGATAAAGGAALTLQQLQLLTDPSLLWSEHGLRSLAKTASLYKKRNTADDPPYWRGQIWINVNYLVLRSLSYYARHGSPEVAAAAAAAHDELRRRLLRLGLNE*
</t>
  </si>
  <si>
    <t>C_230090</t>
  </si>
  <si>
    <t xml:space="preserve">MSYRDRDRDRGDRGYSDRDRDRGRDDRRGGDRGGDRGGGGGGDRGSRAERVSLVVRNLPLDIRMEDLRAKFEKYGELKDVYIPRDYYTQRPRGFGFIEFKETRDAEDAMYNLDRSVVNGREISVTFSREGRKTPRDMMRIESKTKGDERRDDRRRSRSRSPRRSSRRSSRSPRRSRSRSPRRSRSPRADRGRDRSPRDRSPRDRSPRDRSPRDRSPRERSPVRVERERSPERERSPERERVREDSRSPPPRERSPPPRDRSPPPRERSPSPRRDSPPRDDYAGDDF*
</t>
  </si>
  <si>
    <t>C_230091</t>
  </si>
  <si>
    <t xml:space="preserve">MQVLQPHVIYSRLAHAGPCGAASRSEGCEEYGLQSAEQPADGWGACAAPPGSGERLAATQVGQPAAAAAAAAAAGARSEAAGSAGAEDGAPVHPAVQGVHAVCHVWRRNENGLAAPAAVASAAALAPCVADAYEPCADHQAEAEAGAKGPIGGGDCGGGGGGGDGDGGGFNSARAMLQRACTLSALPVGQLHAYAHAQGAPPALVMTATHSQSSRQLHNAAAAAAAAAADWQGSPSVRVATPPAMVPRPRMMTMGGAEGPWATAVRMSSFAGRADVEAGAGAGAGAGCYAEGSFAGGFASGGGASGSPQAFASSVPRQCSTQPLPTSWQREPRLRPSDSGALANRASMSSALHAAAFGSSPHTRTASQSGGVSPGHASGAFSRLVLQSQHHQANGWDSRRGSFAGAASGQGLLGCSGAGGVGVGDIGIAGRGGEGAEAEAAVVGEGEGQVEWSSIPLQ*
</t>
  </si>
  <si>
    <t>C_230092</t>
  </si>
  <si>
    <t xml:space="preserve">MKVEECEALQTSRLLYRLTSLAYFYFEGWTWDDGEREANFLTVVLTHLSVFGKVQEVRFPATPTLPFRCCRGILAALTSVTALGLPPLHGGVVTDSVQYASAVASVAALGSTLTDLSLEGWKITDAAARTLADGLSKLQRLNLGNTEAVTRVGYSSIARLTGLVSLTASAVHGTNYTLEPLTALTALTALRVELSMAFWDRDPGPLARQPLLRALGWWHSEPLPSTELRAGQLGSSLRHLSLCMQLDQRALELLAGSCPQLEMLQRRLPPRRQPPQPPMRQRAPQRAQRPPGPASRQQLRPSGQHGSRPWLDMPLATEPQPVARLTSVFPGLENFMTFVVLRRGLMQLEKADKLKRLVLNCQHVQDEAMAFLPPLPSLTGLQLESCQHLTAASLAALRCTPGVTTLMLIDLPGVDNAFLTQMCDGGGGDAGTPGGAGTPQGGTAGAADRAGGGRGPGAAASGAEGAGSGAGVLGGGGGLLPALKVLVLSKLDNLGDEGVQALSGLASSLEQLDLRTLPQLTPAALSVAHRLPKLSMLCVCVCAGLERAHTRSLAEELRLDDRDDVNVEFESVMVAAPTLADEFSELALEEDANAAAGPGAGRAGAGAWG*
</t>
  </si>
  <si>
    <t>C_230093</t>
  </si>
  <si>
    <t xml:space="preserve">MQGFIVVFNPSIVTWKINTSNPIWQVIRWTVWRSPIMRIYGYDTYIKVLYFMVVAVFVAVLGLVWLTLAMRKQEQSKWLKTASKIMHVMYDLIFMMLYVSFFDYFVFTANCNFASPVKVVCLEMPHILHMAVACVTACIFFCVTALMVVASSDLNPVSQGYLASPAAVTRLKILTAKAIYIIVADDMQSWPKPQVRGMAAGKKGGNAIAMVWAVGLICWWNFRRVPFYRPYINVVWCPMWVGILYTCSLLLLVVFGHNKTPEHKHEMTMNVLYGIFPVMAGAMGITAVHYWWVMRPAKLFKNMQPGMKASKVYKLDDFNQVELLSRVMRKFDVDGDVEPDAAALGEVVIKAGMQLFPNHPYLHILYANFLLEVRKDGPAARTQLQLASKHSPGIIYRYQIFCTGEASKRLKDSQDGGMDLQAYIEFRRNFRAVLRVHKEVLMLQGDLWTLMMKSTVTVREVDKAFDALEAGTARAHQVYKRVLERYPTNGKLLRCYGKFLEDVKHDPVAATRAYNEASRNGGGDAIMNLDLSAVQGSADKPEFLTSMSMEDDAVIVINAEGTIMMVSQAVQKVFGYPKTELEGANVALLMPQPSSQRHPSYLTRYVNGGEPHILDTVREVVGLHKERYVFPMQLCVTRMSGTGSDSVFLGVARPMVANSLNVRAWVSPNGTFLCGDQMFASMCGIAESDLVGRSLASLSAGPEIDIETLLDRCRDATAADMASGLIKAEVLFKHRFLDPVPVDVTLGLAGTDGQRIYVLNCQRTDGQDGNIMVVDQHLRLRFCSAGISTLLGFPLRKLATMKLDQLLPTPYNTMHNKWIKDTSANIPPTSCRAGKVVHLLNENNSQVPVKIKIRTAAGEDGASTLQVVQVDKVGQDEIHDEKRLVITADFNGQVVSVERPEASVFDFVAGDLVGTSLCDTVDIFTDWRERNGESQLQLLILALLDKEQEMPGASWRVELHEGVEQEGDDEDATRIRVTLWRRDLLSGVVELDEGLVVRKASYMTGLIVGWPANYMIKKPLQRFLEIPEEISWDKLVAANSKGHNKKKGALKTASNRGTISPVMAFIGPHPDTGTMRILTQGVETLAPGGRPKITITMHPDTQFAGAHANLMRVLHLEGTDHTGARSLHAGHGHGEVHTTHAAEAHDGDGAAKEGGVSPDPAAEMAGGDADGGSQDGVDDARGRHSSDGDGSGSEHSKGRKDGSEDLEAKGQAKLHSRAASKSDFVAQWVRTLTNKNSGALEAHQQPPPIERRSSSPGLVGNLPAGQLSGGLAPIPEDGAADAGGTSSKKGPQAAKTFGRLTSGEPWALGSKQGSRAIESPAMGKSRRTTADLNDAPGPGEEGFGGKKDKGEEWEKASEGGDSSASGSQAASGITSVTDATSVSELQIDSRRGRLLKALTKLLCGPMLMEPLERLRLHSYVIIAIMLVTHVVTYVIIINEMSTEHHDINLVARQALAMDRSQLIAVRAMMGAYCERPNVTAKVSVCANSLNFTLEKLRGLDEGQGALHDVSLGPLFKAYAHSLDLLVDAAWKSVDTLIVTLIVLLVVEALVIQVACLIYEWYMVQKMEHARLTGILAMVGLPGPILRQLATKEAKVLDDSDDDEDSDSDDDDEREERKIADKGGSKGEADATSSKPSGVRHPDGGDGLPAPPAAEGGERSLAASKSRKMLSLKERGEVDEKQQQQPAAKATAAAADDADDKALKHQHTNMSSESGSSMGEGGNTAAHNKQGPKVAQQAPMMMSGKKSAARSSSRSAHGMHINGKTLVPSWRNVIKFVGPFVLWNIALIIVYVVSLMQLKNMQGPLASLNMASHIIYRYTRVRAVAFAFVSADDKGPREGWRELLKTELNNFNSEYNALMYGGTPITQVDAIFNHPVPASTFASASFATGFFRAKRCFRYDQSACFQEGHQYYEVTHNGLDVMVRRMLAEMTLLVEDADEDVAYNGTRYQYMAAVGGNDLYEGLQQAAQLFVDYSIGKYNQVADLHTILLIVTIFVLIFFILFILWPHLARLKADATRQSALLSHVPPELDVRAHVKSVFRRTVDKKGPKKGRASEPGVSSAPSVSTAAIVSA*
</t>
  </si>
  <si>
    <t>C_230094</t>
  </si>
  <si>
    <t xml:space="preserve">MSGGSSSEDPHGVQPARWAVGPPAPKAIAWLARATSLAILILIGHWVHVTLGGVGLHPQPLPDGSGNDTGKLFNWHPILMTLGFAVFMVEALLTYQAPLLASLPRETRKRIHWGCHSAAIICLALGLIAVLQSHRLKLPVPMPDWYSPHSYLGITALVLLALQ
</t>
  </si>
  <si>
    <t>C_230095</t>
  </si>
  <si>
    <t xml:space="preserve">MAVAGGLLDLHLSGLLPAGLRRRLGLWRPHHDMADCLGKVFIVTGGATGVGFQVTKWLLSHNATVVLATHNMPSARKAVRDVQRDVPHVVEGRHVRLMFLDLTSFRSIDAFVAAFMATGLPLHGLCNCAGEAMGPPGPGADGRMPNHTLVTNYYGPFYLTHLLLQKLTACAPARVVNVCSALGEYMGTVDWADLRMFTRELAVRSRGTGVDVFAVHPGFAATQLWHKSQRSYPATRMFCWAEEWFAQHPYYGALPALYALTEPELQGRTGLYLGPPLMCPLVLHTRAGDYWQGDSRKDASCTQLYDTTVKIIADIISPPAPSSPGGMGFA*
</t>
  </si>
  <si>
    <t>C_230096</t>
  </si>
  <si>
    <t xml:space="preserve">MYLYTEHIESCCKAKAPRTQKSLSSPGRAEGIHGNAYRNPRPIPRPCLLLPATHKFGAHADCTRARRCGVGESLLCTIGIDDPLGLIRAGCNPTHHPDAEGVRHWSHHARVGVLWPVDADRPHHDLRHRGPLPGARGGAVRAGGNHVHARCPRPRHHLAAGDAPQRRRQRQCGCGVHRMRVPGGLPQRLGAAARRAAACAAGLPGLGRAARADEHAGPVQRHQGAVQQGARRFPVHCVLWHCPGAAGPRAGLTADAAGAAARRRQRPARLPGGQWRRVGGVLPPPRIPGH*
</t>
  </si>
  <si>
    <t>C_230097</t>
  </si>
  <si>
    <t xml:space="preserve">MNDQFLDLLERYFGQVCVYVPPTERKLEDCRPSLDYQDAALQEQLRRLQAGNQATTPTGAGLSRVARGDGRLGRGAAWGGHGGGGAGGGGAGATAGSAADLNLLTVHGRSRFPGLYVWLRDGRRVAVRIPAGCLLMQAGKQLEWLTGGHIRAGMHEVVVTEATLAAADAARAAGRSTWRVSSTVFTHCCSDALLRPLGRFGEQAAAQQQPQQQQPQQQQQQEAVGGAAGEAAGSYPAMKAGEQVQRELEAICLRKVGADATNVSCPGSGGNSGANSGCSSGSGSGKGEGLGVGSSRAGNGVSSSGSGLAGPHTTATGVAVAGNR*
</t>
  </si>
  <si>
    <t xml:space="preserve">MGVDVATTRPGDGVSFPKTGQTVFVHYTGTLTDGKKFDSSRDRGEPFSFRLGMGEVIKGWDEGVAQMSKGQRATLTISHDFAYGPRGIPGVIPPSATLVFDVELLDYK*
</t>
  </si>
  <si>
    <t>C_230099</t>
  </si>
  <si>
    <t xml:space="preserve">MLKEEGVPVWDADATVHKLYSAGGAAVPLVEAEFPGVAVAGAIDRAALSKYVVGNESAMRRLEGLVHPLVAADRAAFLQQVRASGQALAVLDIPLLYETGGPSRHGCDAVAVVSAAAELQRARVLARPGMSEEKLAAILSRQVPDEEKRQQADFVLDTGVDLADTRRQVGQLVAELRRKGGAA*
</t>
  </si>
  <si>
    <t>C_230100</t>
  </si>
  <si>
    <t xml:space="preserve">MTCVLEGRPMALPVDRLRLPGRRARTAAERAALRPPPPPANDGSVAQTGAGGSSGTSGGGTQPLIDSGPQPEVGTSGGGTQPLIDSGPQPEVGTSGGGMQPLFDSCRGPQPEVGTSGGGTQPLIDSCSGPQPEVGTSGGGMQPLIDSCSGPQPEVGTSGGGTQPLIDSCSGGVVTSAGGGGGVAETWPVTASQQAAAAATSGGSSHGGGHGGGGGGGGESNMQAAVLPGTPGADVTAVTVRPASGSLPDTAAPSVTLTVSPSAAAATAAAAAGQAQQLLLRVLAKVYYCQQNDVCLFEQICFEVPLVLGGAAGGAAGAGSAGATSGASLRYEVVPAAQTSFVL*
</t>
  </si>
  <si>
    <t>C_230101</t>
  </si>
  <si>
    <t xml:space="preserve">MWAARSEEERGRERVTTLALTGVPPPRVDPLAAISSGAAAPAAVPAGFQLIRSNTPLAVPLEGGSGGAPVSVTVALPPGYHLTAGAGSNYYTQVLPGAPGADVTAVTVRPASGSLPDTAAPSVTLTVSPSAAAATAATGAAGQAQQLLLRVLAKVYYCQQNDVCLFEQICFEVPLVLGGAAGGAASGAGGAGATSGASLRFEVVPAAQTSFVLQ*
</t>
  </si>
  <si>
    <t>C_230102</t>
  </si>
  <si>
    <t xml:space="preserve">MATTRHQLPELHDFELAAASTAGAAAAAAPAAAAGDGASAACAGGGSATAAAAFGAAAPIVAAPSQNPAPATPRPQPEHVPLQQQDEALLQRLRHDAALLLDADLSALGGSPQAYAAYAADIRAEYQPHYGAAAYAAGRCRVLRGFLQRPELYFTSRGRSQHEAAARANLAAELAELEAVAREVQAEEGGAEAAVVEAEAIASSGGDNGRDE*
</t>
  </si>
  <si>
    <t>C_230103</t>
  </si>
  <si>
    <t xml:space="preserve">MRPVAVQSILEQHCSPGVRRIVAAAAQLAEAEQEEQSWEGKGAGGGILITSAHLALAALADGDDPTCAAALGVLHHSQAGLSLRRCVEMLADRVAERVAETLRHEDSGSSSSGKGSSSGGSIFSAPALHFLFQSYRWAVFTGCDTVQPCHLLWALAADPRLSYSPLRTDPLDGRVAAAEVQEPPLVWLLQQCSETLPRPAAVYEQLLGVLQRGGMATCAAAAKAAAANAGGGGGGGGGGSAMDKQATGSAAPGSGISGSSSGVSGSSSGGEAAAATGGGGGTSSSTSTPPAPGVAPDIATASSSSGSGRPGRLVATEIPAAAGGGSTAVPLPPDLVKALVAVAELPSCVEWRHGVFETLEESARNKALGRAPAAAGGTHLQDLRTDLAGSLDLDSSSIHASLQTQRRVAEAYAAAACGVPVGWLRQLVWYGNEMRGGSSKAFAEALQVMLRAAASVSERPAGLSRAFASAGSVGSDADDTASTSGDGDGIPVYLEFRLTSMLVDASAAGSLSPWEALEALRNVQVLAKVRADAGGGMEGAAWAAAATETVTTTAAAALLKLASAAPMKAAGLEALVAAMEEVGSAALPPLLLGSRQRQLKALLGGDGAAQQQQQQQQQQQQQQQRAPERKL*
</t>
  </si>
  <si>
    <t>C_230104</t>
  </si>
  <si>
    <t xml:space="preserve">MGCYMTKQRALQPRALRLRPLHCSPQRYSPLCRCGPAACHNVRVTHSAYELDVNLDSRVVEGYAQLDAVAEVDGPQELVLDTRGLAVRRVELLETGGAGGGGGGGEAIAGEYVWGRYDLLLLPPSFPYGGMENPCLTFVTPTLLAGDRSLTNVVAHEIAHSWTGNLVTNASWDHFWLNEGFTVFLERKIVGRLQGEAAFQFHAAQGAVALAAEVERLGPEHPYTRLVPDYSGGIDPDDVFSRIPYEKGFYFLYYLQELVGGSVRFDPFLSDYIAAHRHQTLTSDQFKAYFLNYFKDVPAAQTVDWQTWLYGTGMPPATNSYDTTLAQQVGGPLYRSLFSRGGPEGKQLALDTFAAVGGSYHPIAKKMVAADLGL*
</t>
  </si>
  <si>
    <t>C_230105</t>
  </si>
  <si>
    <t xml:space="preserve">MVVRVLGRIRPFDAQGNCINGPANSNLKELF*
</t>
  </si>
  <si>
    <t>C_230106</t>
  </si>
  <si>
    <t xml:space="preserve">MLRKWYISNNDTTVPDNVYKFTPAVPEYGQVEQDFILYPQYSNGSTFIYPVKNLPTLTAPYLNSWYKKGSPEFEAETQELLKYGGVVSERTAYQNDTAKFWLGAVGSGGGGSSGLTGMVQNISITILPSSYSVYDQAKFFAKLGAAFYDGTVTVWYVKYHALRWRPITALRKYYNPNWAPYLATPQHPEYPSAHQGIFGGGWGVLERAVGAAKLGNVTFTVRTDWPGLPDRTYTNLADAAAECLDSRVYSGAHWRKAASDAFDLGFAVSGYIYDNLDKILYGAQDAPKW*
</t>
  </si>
  <si>
    <t>C_230107</t>
  </si>
  <si>
    <t xml:space="preserve">MRALAITLALGLALLAVPTTAVLQQSVITRWVYASQSVARSLALTNQVTSRLYAQVSISQYDAYKTSLQFKVSKKSPTAPNPDLAAAYAAHAVLARFAPQLAPNPLDNLLLAEVVRASVSTKVRDASASVGVACALKYIKIGVADRSLTISYYR
</t>
  </si>
  <si>
    <t>C_230108</t>
  </si>
  <si>
    <t xml:space="preserve">MEVATNFITLSS*
</t>
  </si>
  <si>
    <t>C_230109</t>
  </si>
  <si>
    <t xml:space="preserve">MQNTPELAGATWDYFKAPSNTGGYLQPDGKWNGWDVVYKKEQIVTLGHGGTVTLDVYGQWVRSTRITKLQKAGTLPVPHRSGDGGGGGGPAHVGRRNKVAKDSRSTVLISFIAAAGAPERPERSGWGVQVLYVVYCFFCFILLSAYTANLTSFLSVQRAAVAIGGLEMMGAFVFLSVGIIVAFLIGTVENLKWCIMRAHRKQHAADLHDQQQHDLQHLRSGGGPGSGGEGPPPGAAAAAADAGGGRSGRLLFLNGLGQGLWDRVASGGGDSGGSEDSRRNRDNNGIGNGGTGGVGMVEASAAAEQGGGSGSSFLVPGAAGAAGGSALLAATPSSANSASALLGGGRGGRQQQRRRQPTSTELTPTAAAAAPLPPPPPGEVSYRTPPRPSCNGGGGSGLYGGEGVSSGRSSGSSGSGRSSGSGSDVDGITDEDYAGDPWNDSAASRHHRRSHRTSRDALLLLHVQPPAAAAASEAHHQHHQHHQHHQHHQQHQQHQHLHGQHGHGHGDQHHGSTQSAAAAASTAVATAAAGAADTAAAASAAQRALQRLPCNAAAAAAAPAVMAAPERQQSSACGGF*
</t>
  </si>
  <si>
    <t xml:space="preserve">MATRTQFENSNDVGVFAKLTNAYCICALGGAENFYSVFEAELSDHIPVIKTSVAGTRLVGRLTVGNRNGLLLPNTTSDQELQHIRNCLPDEVVVQRIDERLSALGNCIVCNDYVALIHPDIDRETEEIVADVLGVEVFRQTVAGNVLVGSYAALTNQGGLVHPKTSIEDLDELSSLLQIPLVAGTINRGSDVIGAGLVANDWAAFCGLDTTSTELSVIESVFKLRDAQPMNIVNDLRASLIDTMA*
</t>
  </si>
  <si>
    <t>C_230111</t>
  </si>
  <si>
    <t xml:space="preserve">MQGFIVVFNPSVTSWRINTSNPVWQVIRWTVWRSPIMRIYGYDTYILVLYIMVVAVVLSVLGLVWLTLAMRKQEQSKWLKRAATVLHVVYDLIFMMLYVSFFDYFVFTANCNFGSPVKNHVYFEDIMCLEMPHILHMAVACVTACIFFCVTALMVVASSDLNPISTGYLASPAAITRLKILTAKALFVIASDDLQGWPKPQAIIIIFTVAMICWWNFRRLPFYRKTVNVVWCSMWMGVLYTAVLLAVIVFSNNKSDDFKRDMTLNVLYGIFAVIGGGVVLCWAHAWWATRPAQKFKGLEPGVKISKVYKLDDYTQVEVLSRVMRKFDVDGGVDEEAAALGETIIKANAPAARTQLQLALKHMPTLVQRYQIFCTGEASKRLKDSQDGGMDLQAYIEFRRNFRAVLRVHKEVMLLQADLWTLMMRSTVKVTEVDKALTELDNGTVRAHQVYKRVLERYPTNGKLLRCYGKFLEDVKHDPIAAARAYNEASRNGGGDAIMNLDLSAVQSSADKPEFLTSMSMEDDAVIVINAEGTIMMVSQAVQKVFGYPKTELEGANVSLLMPQPFSQRHPSYLTRYVNGGEPHILDTVREVVALHKERYVFPMQLCVTKMSGTGSDSVFLGVVRPLGSNLLNVRAWVAPNGVFLCGDNNFASMCGATENELVGRSLSTLLDNDQMEVEQLLERCRDAPAAELEAGVIKTQLLLRHKYLDPVPVEVTLSLAGTDGQRIYVLNCHRTDGLDGNIMVVDTHMRLRFCSVGISTLLGFPLRKLATMKLDQLLPAPYNTMHNKWIKESGTAANEIPPTSCRAGKVVHLLNENNSQVPVKIKIHTVTADDGASTQHVVQVSKVGQDEIHDEKRLVITANFNGQVVSVERPEASVFDFVAGDLVGTSLCDTVDIFADWRERNGESQLQLLILALLDKEHEMPGTSWRVRVKPPPSAAVPSSLPAIAGAAAAPGSSGKKSASKSACLQAELMESTDKATGAAEGVAGESSYADNGIRIKVTLWRRDLLSGVVELDEGLVIRKASYMTGLIVGMPAAALTKKPIQRFLDIPYDISWDKLVAANSKGHNKKKGALKTANNNRGTISPVMAFIGPHPDTGTMRILTQGVATLAAGGRPKITITMHPDTQFAGAHANLLRVLHLQTSNNGADSAHPQTAGGSHAATSTYGGDAHGSEAGGAAGAAGARGHAAGAAASRPDSGHLRFPQDAASSDGGHDGDAQQGADDPAGDHGSDERHSSDGDGSGSEHSRGRKDGSEDLEAKGQAKLHSRAASKSDFVAQWVRTLTHKNSGALEAHQQPPPVDRRSSSSGLVGNLPALPPGVGGAPGSGLAPIPEDGAASAVGGSGAAQRQMSTKASKSFGRALSDSRQGSFREGGGGGRVRSGALASEKGGGAADGGDKDKGEDDWEKASEGGESSQSGSQAASGITGITDATSVSELQIDSRRGRLLKALTKLLCGPMLMEPLERLRLHSYLILAFMLVTHIICYVIVQREISMEHHDINLVARQALAMDRSQLIAVRAMMGAYCERPNVTEKVSVCANTLNWTLGRLRQESHHHFVYLGEKEKTTVRLMPTAYDIWTSEKKNFVSYLDTNPPRSIDQKAAVWVLGTRFIAAAREALYWLPTIRENYRLHRTYNFLVTNGLGPLFEMYAHSLDHLVNAAWQSVDELKKSLIVMMVVEALFVQVACLVYEWVLVHSLERARLTGVLAMVGLPGPVLRQLASRDAKILDDSDDEDEDGNSDVEEEQQRDVDRAGQQRQLEDGGAGGPGNRPGSGAGAAKGVRHADSGAGAEDAAEGQAGGQAMRRAMTRKEREPDGAAADGNNALARANDAARGEGGEGGWPPALVKTSAGGGMHGDADGDAHSDVDTSDDGRGGGGGRHGKQHRGPVAVTKFRQARQSGFRINGKTLAPSIINVGKFVAPVIIWNIAVVLIYAISLVQLNSMQGPLASLNMASHIIYRYTRVRAIAFGFVSQDDIESREVWRGMLKQEMSYFLSEYDALMYGGNPITQINSVFNHPVPASTFASASFANEFFRAKRCFRNDQSACFQEGSEYYEVTHNGLDVMVRRMISEMTLLSQDADEDVRYNGTRYMFMVAVGANDLYEGLQQAAQLFVDYSIGRYNQVADMHTFLLIASVFGVVLYILLILWPHLARLKADAARQSALLSHVPPEMDVRAHVKAVFRCSAQRRNGMFRFLGRGKGGSGAGGGGGGGNTEAATTLVSTGV*
</t>
  </si>
  <si>
    <t>C_230112</t>
  </si>
  <si>
    <t xml:space="preserve">MRARTHTHTHTHTHTHTHTHTHTHTHTHTHTHTPASSGRAFVSLLTHTHTHTHNLYCTNFGPTLPMPPPRGIDVPISLPNTCLAASSPAPPAGTQTGHKAYVVPAMHPRVIHDTPPPHNDKPQTAISTSS
</t>
  </si>
  <si>
    <t>C_230113</t>
  </si>
  <si>
    <t xml:space="preserve">MLDDVKYVLSYYHPINIIKILAKNLGMQLLMKFNRYLGEYLEHEQEALQAEAQPAGTPPM*
</t>
  </si>
  <si>
    <t>C_230114</t>
  </si>
  <si>
    <t xml:space="preserve">MGAPLTPSPHPPRVLRYRTGQRPAIQLTPHHLLPPPLARCVCPMHTRQPLCPPTRGAATPPHRAPRHRTQLHPSANLKPAPIRNPHPTGPTHAPSRPTPRRTPPLPKHRPRSPTRSFALVWAGTYTPPPPPATPTPRPAALRPHPLPT
</t>
  </si>
  <si>
    <t>C_230115</t>
  </si>
  <si>
    <t xml:space="preserve">MQPAQQLPLLPPPPALLPLLLLPAPRRLAGEEEAAAARGPAAAAGKARGRADAEIGGEAAPEPAGVEALEAGAAAAPEAAAAAAHRLPPRPAATAADARAPCSAPLRPTALPVVRQLGGGRAGIERVIVIDSSQEMLDRLQREEAEARSCPDPTAKPWPAMSYVRGDEEHLPLAPKSVDLIISCMGLHWANDLPGAMAQCRAALVPDGLFLAALLGGDTLQELRIACALAQMEREGGVSAVISPLAQVRDAGNLLTRADLRLPSVDVDAFHIGYPSPLELVQHLRALGEGNASVQRRRMLPRDSALAAAAVYQSMFGFRPDRDQEGEAEEGGSQGRDESRSKGSGATSASDDDDGGDGGGGITATYQVIFMTGWAPAPHQPKAAKRGSATVSFQDLAEGLVKGGQGVGGTAEEGVVVGAPQDDSPLPSRRKP*
</t>
  </si>
  <si>
    <t>C_230116</t>
  </si>
  <si>
    <t xml:space="preserve">MMSLASISSIPVRWLTACAVGASSAPGIVFELGASTAGAASCSYRTYGSQAPGEEQPAGSGRSFRRRPSRYGSKLALRDPERFQRMRTILGYPGPEDADASTASSTASRSPSSSSPTPSKQQQQQPPVDYVTISLLQTMKHLFQYREVPDAPQDGRPDAVEARRAAARQADNNYMLEGMAAYKVTSLNRQLAPLLERTEAFLRSAEAEAAPAAAGAGAGAGAGSAGRGGAGAGVGAGVAAAGGRKASA*
</t>
  </si>
  <si>
    <t>C_230117</t>
  </si>
  <si>
    <t xml:space="preserve">MASSCVIWEYESKSVPVSVLPLNVTERSVKGALETAAQEAQGSAVPEVPVTVALGWAVQVKGALEAQGWEEQAAQGSGALGWAAQATEVGWEA*
</t>
  </si>
  <si>
    <t xml:space="preserve">MASDFSTGLHGGHHETLEQYNKVLEELAADAVMDPFRVEYEKLHRALRKTYESQARLAKKCQELNSDISLNASKVQSALKLNEEDRETAVALKREINKAWKMVDDSTVKETKAKETAQQLKVEIANLSRLVEEGAGLAIGEETALNELLKQKEELARERDAQVEQLMKYRSDLMETQEKLRAADAEKLQLDADIQHLRGTINDKKAEAEREIRKKERMEKEMKELRQQLEIRSSEIKSKQLQVTSTEEQVARLEQMLRDAKFATEKVQKEYNMLNERMQKLHHDLEEQIHTNTQLLTENSAKQVELRVKEEEISGIKQEASRVNKLREQTVKKTKQLEEQRVEVEKERDVLRAELAALERELEAKQKEVDVEKKKLEELTRERDAENATQKQIDLVKINENAKRNLEQEIQGYKMEAQKQSKLIYQLEKEREKYDLEAAEAANKYQQAQSEVKLRVDAIMDLQRRIAEGESKLKQQQNLYEAVRADRNLYSKNLIEAQDEIQEMKRKFKIMQHQIEQLKEEITGKDLYLLKEHFEHQKVINEKEQLRNELDRSKSNIKEADSAINAQKVEIDKLNHIINEADQERRRQKKEYDIVVNERDILGTQLVRRNDELAALYERIKIQQATLQMGQSQYRDRLAEIRQLKVRLADLKRQLHLLKSSVSNIDVLKREVHQLGRELLQERTKVKALSEELENPLNVHRWRKLEGSDPGTYEMIQKIQTLQKRLISKTEEVVEKDLLIQEKEKLYMELKNILARQPGPEVAEQLSIYQANLREKTKQMKAMASELNMYQAQVNEYKYEIERLVRELNEMKQVFFDRRKKEQADRARTMKASMYGPSLLDQLPGGSGTGSGGMATGGGVGMS*
</t>
  </si>
  <si>
    <t>C_230119</t>
  </si>
  <si>
    <t xml:space="preserve">MAEEAPKDIESGAAPKADVPDINSFPGDDLAAKIAAAADSAPVVIFGKVHCPFSIEARRLFAQLGVPTLDYDVDAMPHGGDVWDALKKMHAPQKTVPYVYVNKVMVGGCDATKRLHSDGELVKILHAAGVKVAVAAATDMDARLGRSGVLESGSSAGGTLFHFPEAVDNRVVRLNGFWSFVICLLVAIYYKERGAHWVMGGLMVEYVARFIGGSNASALGAFSALITSFADVLFILGVANFKPKFAAGPPKQFAALCGVMFSTLAFFFYLMHVHEEKLNIVGLSFTCALGAAALMESAIDFCLGCWMFGLMIKFGLVKDSVYQTFINSKVEIEYTWEDTHKRLDEGDPKLLVKRFSDAHPLVVDYKYKTKTDDMTKEDFHPVKHVKLTHFVMHLGIVGVACAWKAADPTNGGISAPAAVYYTISVWAAIWYFIWVVLYVFKIFLYPKKVAKELAHNVNGSCLSLPFVILVLFAFIEKDRDPVFATVLFWIGAPTSLLLSIIWVGSWVALKKEIEHVNASWMLMPVANFVSAAVGPMLDTHYRDAMQFWFAFAILMWVALFTITLYKTIVMPEYDDRVRPLIAVWVAAPAIGAIAYLACYGPSWIIDNHAVSYMPGMKDDFIFINMYWMSVVLALVLGVCLMRPYLGRLRFDMSYWACSFPLAAMSMCATVYYLIKPGNLSEAIAYACLFACSWVTSMLALQTLGALVRLQVFVPDYKWGPMSFMRLTHEALRGVLPKLLDLAKDAGNADSREALRSLWVAVKMAHMEHGRHEDTVIFPVYNEFFPHITSEADHQHHNLDAAVAKITDLIASNAPASELTPVIEAYGKALDEHLRWEEDHLQTMPRKYVPLELSKQIVRKCWAATHPETWHILLPLLVESMPMLHQRVRFIKTLLWAMPERCHHFGLILSKGVNAVEWRRISTELPELVPRGVNILWERYY*
</t>
  </si>
  <si>
    <t>C_230120</t>
  </si>
  <si>
    <t xml:space="preserve">MGQGNQAQLWLVQAPPGFQQCVWDVVVMAALAATEHGRVQLRGMTRAAAALGIQTVAAAAPEAAVAGAAEAEPDLS*
</t>
  </si>
  <si>
    <t>C_230121</t>
  </si>
  <si>
    <t xml:space="preserve">MDFRTAMESVGTEPPPKDPKYSHDLFLLHLHLARYGPKERSYLPVSKLGRYFCYVDGKVAAGLTGVSCDGHLRDC*
</t>
  </si>
  <si>
    <t>C_230122</t>
  </si>
  <si>
    <t xml:space="preserve">MQELRRTAERTARMYECWRELDAWQRASSSTVSSADAAGALPVRLVNGLARILQSPADTAAMSLIWAAWEMHLQPWTESGARQLGGEGTALVTQLPASASAARVAALPAQEAAAAMHYQDVDAHADLQQPHHQQPWWQQPNKKPPQVIIGDDPDDNRPQAGHLDTWPPTPSPPGSSACKSHESGDEHDEETMDGPGSSGLPRTSLVSQTAAAVGRGDTEGGPYAWQQQQARRDAAARPQFTEEDQKWVERLHQWLLRQPQREVAYEGPNREGLGVPQRFLDRKGLKLFWFLDSFKDLWTLELPVFADKQAVLLHAVPKHQQPAADIAVGVVMQETEGQYVRRLYQHLLEKLPLGVEMNNLKGSELSAGARGRVCVCGTLSLIRLSTVPY*
</t>
  </si>
  <si>
    <t>C_230123</t>
  </si>
  <si>
    <t xml:space="preserve">MLHARQDVWQSGHPATAAAADSPASYVDAPSSVEGRRVVIVGGGWAGFGAAKHLSEQGYDVTLLEASPNPGGLSSGWRTASGKTVEAGMKGFWYQYKNTFKLIKDLQLPSWPLTDFTTSGFWNPKGLVTEAPVFSKLPQLPTLIGQFVHTAPLYWALPLEDRLTMLPFLATLADYVSSEEAFEKYDKMSAYELFRKCGVSTRCYNEFLRPTLLVGLFAPPEDLSAAAVLETLYFYALAHQNDFDGGRVQGSRLVTGLTTDPVTGEVVSVEAADRSTGETYSYPADALVFAVGITGMQKLVAATPALAQKADFRAIMELRALDVIATRVWFDRRVSTRYPANVLSGFEATAGATFFNLNDLQDEYRDAPGSVISADFYHANALLPLSDEAIVQRVVEHVAKCEPGFKGAKVVDSIVLRYPKAVTHFSPGSYPYRPFQATSIPNTFMAGDWVKGVPHGANGLSQERAYVTGLVAANLVMQRLGGGGQQAEILDVDPDEPHIAAARTAARSARQFADALGIRSPFL*
</t>
  </si>
  <si>
    <t>C_230124</t>
  </si>
  <si>
    <t xml:space="preserve">MRAYALIVIPVLGVWAVGIAALLARADLLKPLVKSLPLLSCVALCLMSLALADDAVRRLLLPGRLCMAALRGSAAAWMGLLGWLGTMAQFAVRQGVLEPLGRAVRAIANASVRAGVSTAKVRIGRLLLRLYRLLLLPVLRVAGDVVRRFLAPLLWPAGSVAGTWWFARQALLQSAPLPFGAAAAMGGVVVCLMAGKSMRKTRWPALSRLGGGLESVAAAAYLHLDLGLGRLVHWLALATYWALSVVAAAAVATGHWALALVTGPALALLALMLTTTWWAVDLAVRIAEPYAQAGWRLLRGVWRNPALSLLLSTALLVALYGAHQAGLPAAAWRAVAAAVCTGCSLLATVDVSSLFASRGFATVFVGLHLAHALVLRHWAKEVLRAQGGGGRLGAAAGDEAIKHVVSFVARSTAKVALGPMYVTAAAAFLAGGAAGGVATRLAGLTAPVLWAVYLAALWVEGVRRVELSYGTEQSSEFATALRSLHVAGSG*
</t>
  </si>
  <si>
    <t>C_230125</t>
  </si>
  <si>
    <t xml:space="preserve">MEAGAAQEGPVAAAEKETRSRAVVAAEAEAEADMPASQRICPSTGTTLAIQLEASLQPQRRPRPLP*
</t>
  </si>
  <si>
    <t>C_230126</t>
  </si>
  <si>
    <t xml:space="preserve">MWKVASDALEGALPAAGSPVCGAGAGLPALGSVPCQLSNVITTGNSIERGLQLLVPSGSSKGVGLGSPAAAAAGAGERSGRTPVHGQGHARSGSGSAAAAAVAATVSGEHHLRPTSRCVGALASAGGRNSGGVDAAIAAAAALPPLTFDTLHRRSGSGAGVGCGGDEADAAAALLRLPGPPLRSLGTAPNAVTTGATPLPGMGVEAYGSLPSPTRGGTTRLSFAAAASARGLPPPLPLGQGKGSSQQPGLTRHAQGAGPPEVVVAVVPPPHQPLLLAQRRPPALAPMPCPAAPPMQPLPRLMALPPPGAQAGAQEAHGAQGQRLQQAEEQQNQQHAQQPHALQPLSCVCPTAAPDVVHATPRGQIPPLAHAAQQHQQQSHLGQLPEPTPMHAFSSLHTPVLSPALITPLTGLSTHDPHYFTHLQNLLLSSPYSPAAAALLQAPPSCHPLSNLPSTHQHQRYHLQQHQQPQADLLQLHLHAASQTPHYATAAAATTAESPQEQSQQPDGAAAAAAPTHGDGVFRAPSLAAAAAEPDVAAAAPRGAVDVMLQDNEGHPQNQQQAAAPPLRRSSRGGARAKMRQEAAAASAAAPTCSAMDAEATERAATAGGGAAAAEAAGGHGRGQRTPPSGRLTASYWDEVEPTYGSPVLAPMVLSPVAAQDPRHAPQQQQPLPRQHPPLKAFNSHGSSNLVAPPGPAQHPPPPYPAPPGAAPPAPSYSYGYGGAASSTGGPWPQQPAPPVQLPPGACDCEACRSVAAAAAVATAAANAAVAAAAAVTTAPPAHHGGYPPQYHDAAGGGAYSQPHYTDAPGAVYGGSGGGSFPAPRAGVPALQHPYAPPPRLPSASAAPPPPPAAPPSSAAALAPSPALIASLPPALAAYFACPCEHRGGSCSSLPLPGVHCGGGSCEGGGGRARAVRST*
</t>
  </si>
  <si>
    <t>C_230127</t>
  </si>
  <si>
    <t xml:space="preserve">MLLLKRWLKDNAPHLTPEQLPESDPVAVNELLLQVVRYYHSERIVLLKCIQVVMLKAGEPDEAGGLLEDLLSRLTKAGLEEQLHARLRENLEAGAAAITRRLKEAAGGAAGGGAAAGLGTALGAQPAAGAAAGALTTAAAGAAGSMATLKWLSAAHSEMRAQLLAERLELLNCLLLLHEVCGVAAKPERAQALARLLLDRVFPSKAGHHGHGGGAAGSNGTAAPPPYTGDVPAATASSSSFDPNDPAQLCQPLAGLLLLSCLDLPGHVRLANAAAPPTPPSAPPTFGAPQQHSGASGLSGAGSVEALLPLGGRTVDVHNQISQYAAGPGSALLLLAWAGCLRLMDGAYAAAGAAPGSTMVRDLDAAARELEARVAAVGGLSAAGGALAALCGGGAAVGALLLVYRGVGTKALCVLCTAFDLGVDSVDAATYDAVEGLLRLCVAGDARACGELWDEGSAATAPLRALLAAAARLFPASPRHLLRLLRATAASADSARAAYGFLQRHVSLVVLHDAQEPAIRHLGGGEVELAAPLPWNLAPSVPGLELPQGCIGTLCPLPAPLAELRGRRVLVAWDADVSGGGGQSRGQVLLLGRASHCVAALEHCLHHHQPLTHAGDPGLLSDLGDTLALLAELTALEPGLTADLLQQSVTFGPRGHHHHTHHQQQQQAAGATRSWTDVVAGILALGPQLAARMAAEGLDSSSSSDSGGVSALQLLSDAAKLLGAVAAVAPGRVLALLPLLPLFASPAAGLGGGAGLLSGLPASVPLESLASFTVPQGIDAFCGLLPAFSGLQAGLEAPAGRYPLTRALLDLLAGLLARGFAAAAPLPAAALWVLHELLPAHHAWRYAAQEERWGLTAAALRLLRLAVTAGAFVTDPDLTQVTVEALPTAAASYVVAAAAGAIVPYGGGGGGGVSGAVAAAAAAGAGVRGGSVGAVGGGAFASLTPEQLLAAAAPRLHVSTLSAALLKLLLLHGGVLLARCMPPPAEELERLRAEDASRPELPALERSAAELVSLVPPLLAAACAHSQEQPLEEWLLAGGDPPPAAHVASYIAYRESDRDDSQPEGQVSYLALRALLSIAACVSRPVGRSLPGVSLGLAVPSHSAAEACLRQLLAAPDAAAAAHPRHYALAAALAAEAVACHAKLLDALMFPSPLEAEVLGAAAGGGGAGGTPHPQHGGAVVKRAGGAGAAHKVPKTALDGCHIALQHAARFKREAPQVLAAALRLAAALWQQPAAAARALAVLRRSRDVWAGLEAALAPVGAYRAAGVAALPAPGGGADGSAPLESPEAPLGGVDAVEQRWLCEAYALQILTAEAELSGVKALLASGGAALYDIQSVHDDLVNGAVAAAHALSSHGGASGSPGAASSPSLGGAGAGAAGGGAGGGGMEDPTLVLGLPPSHPLAQLLSRQPLGAALVSRCNTSAELLAPQPQATAALSAFAASLTAASASSVSAAASAAAYGAATAAVAPCAFAGAAEGCLLSRRRLAALLGPAADTLQAADLAALALGHVSSACAVAEAKLAALQAAASLAAVLARDGRLTPAPGSPGAAAALLDPLPAPASSASNPEPSTPGAGRGTAAAGTSGGVLA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PKPVPDTQLCELAAAGGLSPLLAAQLLLESTRHLATHEWLPPLMAHIDLGRHILEAAGRAAAIAAGGAAAVTAAAATAGGQSAAVASLLSLRGGDAAAAAGDVGMLALALAVAQVPEGAQALHDRAQLQGGL*
</t>
  </si>
  <si>
    <t>C_230128</t>
  </si>
  <si>
    <t xml:space="preserve">MTHSANGVEGPLKVFSWSVPGRPAPSFPQGGFVASPTPLTYAAESLRAVAESNANSIVLYAKQNPDVQRLVNNYESWQQSQQNEVRQRLGSFKPPETLLSGQQQLLTEDWDLLRRVKNADLSLATAMKRSASDPSLDSPTHWKSGKHWTFNVGDDDSSSAAFDQFSQAKSSKADGDMASAARAFPRVTTAPSLQELSESWAANDLVAKNLEVVAQAIISRSRLALQNAQQSIQQTAANCQQNLQMLGTALQQNLPAGAAPPSTGLAGTGALALVPWAVHNNGQPATGAPAGTDGNGHPVPVFPPAAAAYAARQAMLAAAAAAAEAGAPGGAAPASDVTIGPWAIFPRYLRAREAEAEAAAGEGGDGSGSGAAEWYAPFEKYIESLENNKRLAQLRGSSLREPGRQVAIVTTASLPWLTGTAVNPLLRAAYLASSGGDRKVTLVLPWLSQADQQRVFPADVSFNTPEEQEEFVRQWARNRTGLPCNFKVAFYPGRYAAEKGSILPVGDITTVIPDHEADVAVLEEPEHLNWYHHGRRWTDKFAHVVGVMHTNYLDYARREEGGHVKEAILKHINAWMCRIYCHKVIKLSDAVQPLPRQETMFVHGVSPSFLQVGQTKAQLAASGDKPFSKDAYFLGKVLWAKGYTELLDRLKEHTQRTGQSIAVDVYGSGPDLKAVEEEASRRNLRLAFRGARDHADKSLQDYKVFINPSLSDVVATTTAEALAMGKFVLCADHPSNRFFEQFPNCLIYRTPDEFSQQLHRALSSDPAPLSSQQLHSLTWEAATERFLDIAELRPGSISPLDTALDNVLAAAHHVLTGVEGLRVAAGAGAKTRDAPARITDYKPSDDDVGGFFDDKNRALRAAAEAKQRQQQQVTVAQGKAAAATAAAASAVAAAAAANAAMAVPPPAAASPMQQIAEAAAVVAAASTPAVVAAK*
</t>
  </si>
  <si>
    <t>C_230129</t>
  </si>
  <si>
    <t xml:space="preserve">MGIQQEDGAAESRVLLAGARSSEHSEQWSTGIFDCFAQPGGAALGCVSLFMPCVQYGVVAETVNHEDVPCGGQFGLAAGTFFCLEVLAGLAQASLWPGISLVPTSGVLHYRLRRHLRDNLQALGGSWQRDLCATWWCGPCALAQETREIAIRSAATAAANAANAAPAGKGASMQAPGTMAVVGNLLLPAHYAPAPVNAATVAAAAVPDAAMPVTGVPVATVPPVAVATVTLRHNPAAVAEPK*
</t>
  </si>
  <si>
    <t>C_230130</t>
  </si>
  <si>
    <t xml:space="preserve">MSRGRFGHLPRGIRTSSSSSGSSSSSKASSSKASSSSSIGSGRAGVKTRTAPAGADRATPQSAPDPAALTAWIKSCRDVARLERLVRQHGERMNHIHVSAAITHLSQLAAADPAVSEALEAAAAAAAAAAEPSSQLQAPPGPAAGPALGASSAGSSAGSRAAELAGTLSQSLLRLLRSRLADCEPRQLANTAWALGKWPAGLRGRREALLDVARAAESQMSRFRPQELCNLLHGCASVIAAGGACGAVLPPPPGVSVTVSPAATAAGGGEAAAAGGLPASFLKVHAYACAAVLTQRRPPASEAGSGAGHGGARPSFSSNNTRNNNHSFKMQELSNLLWSWGALLGSDSHDALSPDASGSRSAMIRPSTRRPAVGSSAMQEAVPPHTLPYLEVLSAQMALGLEAAGPQELANSVHGLARLQLEPSWEWVDAFMAAARRHVRHARPQQSQQQLVNAPSGSCTEAAAAPARQGFSPRELSNWLWGCSRLRLRLPRALLDGELAPALERCLPAMNLQERVNVLWALAWQAKLATSATAAAAALEGARAAPSADTPAPPDTLTSALARKTAAAEPAAAVAAKAAKAAVPAAAPLPPVPQSGVAAAAAAAAAAAAAAAAAAAAAAAAAAAAAAGRRAQDVSVTLWSLATLHSAGIDGIDLGSSTCGSKSSSSSGSSSASAVASSSRDGGNGTAADKAHGSEGNAGSEAEPALSNCLWAASRLRLRLTAPLTAGMLAALRRHGRGLAPAEAAAVVRSLGMLCPTLPLASAQPETAAAALPPSAAQQAATATAADLVAVVLGVLEHVYIRHASYSLGQLAQVCHGGALLLRWAGGSRQLLQPPPSQAPYSAARSADGSDADGGLFVPAALEIRMSMDLEDDLMYGGSSAGAAAAAAASGLGAGAAAAAAAARAQQRRLIPPLDWLLLQLQLAYRGRAAKAPGGGDAATAPATSSTGGGDAAGSAAAASVSVSVEEVAMTLQAVGLLLPEGASMLTAARCADLAAWGQDLTRLQLRRLLSAAAPPAPHVREPVPHVRELAPLLHAVAVAAVGSVHAARIRRAAAAERLRRASGAAAGAAGGAGAGAGLGGSGSPYAGEGLARSSVDEFVVSGRKAARREEQRLQQLLHQYQQLQPPPAVPEAAPASAASADAAAAAARSAPPAASTSAALSGRPQPPLTLQSLAPPQQLPQQPAPTTTPAPTPAQQGGLQGPASPAWQASGLSPEWLSRLWAVSGLSLAEASPLDAALLLCSLGALSVRPPEAWAHALLAAVRPHLRARPLAGAAGAAGAGAPAAAAAPSPALSDQTLGMLILGLGKARVSPPREWMVAALAEVEVRAGGATAAAAAAGAGAGAGAGAGAGAGAGTGAAGGVAVALDPRVLKSVLVGLAELEWPLPAEWLTRVVLAAAPRLRQLRPADRGRMYLALVALDAGLADRMGYDFCHVIAAAAQSRQGGGGGVGGGGGGGGGGAGGVGGAGGAAVVAVAGTEGAGQQRSLFTRSRGGWR*
</t>
  </si>
  <si>
    <t>C_230131</t>
  </si>
  <si>
    <t xml:space="preserve">MPGESTALRIGVFAGLCVAAFLALLAVVYTACRWRKWMRRRRRSVGAGVGSSGSVEAELSERADGSGRKQLPGEDPSVDANSVANGHHHQHHHHGHYNAATAPAGPAEAASPAVPPVAVGAAVGLAAGAATAGGLLAADAWRRRERPRTPHDGQHQREAHTEDDHSAGAFLESVPEAEEPVSAAALHAAPPAAVEAAPPHAAYNAGDVVAPPVWVGVGPTAAAAAAAAAPEVASPTGQHRFSRSSTQHSCTWPPGPQSIHDASALLPAGPSGLGAPAPHAPDGAPVAAMGGTGAAAAVAAAGAMEVPGNSTGPGATMAHVGDASTPLSGDVGEALTGPVVAPGEVNLDVTESPYATAGGLQTGAAGGDAAAQVQDPDLAAGDGPPPTSAAAAAAPVLSGAESTGTGTGSLAAAAAAALSGAVLGAAVVSVAAGPDSSQRHSAGALSGAHASHSGYETPRSGTGSFSSAARPTSATAASAELEQPHQLSHPCQLQPGGVAHVHRPPSSPEPHAVAAVLACLHGEDPEPELTTASARAERDGGGSRPQSYSVLALSNMSDLTPAAAAAVSAAPSSAGGSSSSGLAAAAQRLLLLQQRAAAGAAGAGAAASPRDVGAVLAAPTGSSGTALTPALAAAATAVAVSPATASLATDHGGLLVTGSRTHSQTSLLVAPSHPASQSNTHAGAAAASGSGAPAPLSRLTSPRHGQLLGSYSPRESASASAAVARVGAAGAAAVAAAGMGASGVTSRQPSATGMREQLAGHLAQLLAVGVCSTAGSSVSGSRAGRESEAVLGLDEFLHVGTSARRKDAVTAPAAAAVVTTAATAGSAGASGALAHVPPPVSPPIAPRERSFAALAAAVAAGRFQRHSGGGAGGGAGVAVASNAHSAAAGGGIAAGVAATLGGGGAVAAVTGAALGSTASPPLIAESSRAPGGGPELVAALLQAQAQPREPQALLRLHEPPPAPQPQAQLRSPQRQRQQQQHLPLLEAAAPGLEGEAGRAVGHAHGHDQGQELVEQPPMTPRVWPASGAASGEGPLARSVAERLMTLNPLFRQRGGGGAGGGVSAGGATDDGRNSSAGGAESGGDELL*
</t>
  </si>
  <si>
    <t>C_230132</t>
  </si>
  <si>
    <t xml:space="preserve">MYNPRPLPQGCLALLPRPNPTQKSTAPSPQGGCPRPRACRLSGRASPRPPTPQASFPTQLGTLLLCPHPPEVLPHTPEPT
</t>
  </si>
  <si>
    <t>C_230133</t>
  </si>
  <si>
    <t xml:space="preserve">PRPPPPPLPRPPRLPRGRLLSPRPPPFRPPFPPPPCDAVLQLGKALGTADHRHAACKRAAAQATGHCKVRHTRHAHTWNRAHPGPTPAGNSPRNGHAPAPLPSATRQVRRRHPAWARTHLALAQARPRGWIH
</t>
  </si>
  <si>
    <t>C_230134</t>
  </si>
  <si>
    <t xml:space="preserve">MLMDRWDVAGPEPVLEAVFAGHADWVNDLALIGDLLITCSNDQTDTVRALLVNADGSTIISGASDGTIKLWDVGMQRCVQGVQGAGVGAGAGAVGVGRVG*
</t>
  </si>
  <si>
    <t>C_230135</t>
  </si>
  <si>
    <t xml:space="preserve">MPAVDAAAVTDLQPGSPNLILLAEADDATGSSDRSSSYSSSGNDSSSGSSGRLLALAAGSQAGGEVSLTNVAVAAACRGAGLGRRITVELLRRLGSGQGPTFLEVRVDNAAAQALYARLGFEVAGRRKRYNPDGSDSFVMIRQPGPLS*
</t>
  </si>
  <si>
    <t>C_230136</t>
  </si>
  <si>
    <t xml:space="preserve">MPPTEQQQQQAGAAAGTGPAASGFNPAKVDAKVYLANERTLLTWMRQAVLLGGLGAAACGFASYHHLRGSDGGGHGGSHGGHGGSHGGGSAAAACSQRDFDSTQAVETGGSGGHGVGAAAACSSLAAAGKVLVMEVVGAAARVSPQELLSRLGGMALMLLGAGVAAAACRNYYLRVDMIRSGVGSDSSRWDSKVLPRLLTGCLAAVMLAVFAGSLQAAMSR*
</t>
  </si>
  <si>
    <t>C_230137</t>
  </si>
  <si>
    <t xml:space="preserve">MALVGLDSAAPSKGPPVPLALPSLTPRTYDPPYPHQVVHDPCTDLTYLLGPELGLLSLSRAGAVVQVLAPSVLLGMGVRTANGMVPDGKGCLYIAGDWWTGKTDAAVDSTFPPGRAALVRVFLPGVCGREVASAALQALLPPEAGITAGLALHYPSGTLYLAADAGVYEWVEDAPGGPGFRLLVRGEGRIDGWHEEDINGAMGLDGEWDGVRVAEEEEEAGPGGGVQAGPGDAAGAGANAAAAAAGVAAAPTPAAAARAAAAARAAARAAARAARPPLRSIRAIAVEESGDLLVVHTILPVPDIEMADDVYDDGTRLDRGWLARVRRLPPQGGGHSGSSSGSSNRVSVTTLIRLKSWAELQQQPRGWSPQLRILPHGWLAITEPQADCREVRLLRLSCGLRPCRPLTPDSLTSPAAAAARRATLAADLGALLPPGCGGEAAAAAAAAAAAAAAAAAAAAAAAAAAATAASASGNVWSPQPDVVVRVGGQDFPLHRAVLAARSSFFADLFGAVGSAASGGVVPLPEPYTAPVFRHVVAYMYTGAAEDWTPTPAWPWXXXXXXXXXXXXXXXXXXXXXXXXXXXXXXXXXXXXXXXXXXXXXXXXXXXXXXAAGARAAGTGAAGATGAPGAGGAAASSDGVFVLADELCRWYAAHQQEVLAQAPQSLAELMQGDGGQMAMQLLQAVALMSAGAAAAAGRLAGNRRRRSEG*
</t>
  </si>
  <si>
    <t>C_230138</t>
  </si>
  <si>
    <t xml:space="preserve">MVGREVVCRCRCGLLLCASMPLAGYGRGRLARQYHKYAGAPERSTTDDNEHHLSHRKSSGLLSWLVAGPPAASTAHTRAAVLSGGLESMPQYGLNHHKEVWLMVTMQCPTGTTCQWLNLNHYPMS*
</t>
  </si>
  <si>
    <t>C_230139</t>
  </si>
  <si>
    <t xml:space="preserve">MLGQGRVESDGSLSCSYHGWRFQGSGACSRIPQALDAAAEAAACSSRRSCATAFPCKVEAGMLWVWPDESPDASAAAASTAPLITHNLRTRGADIDAQWREWQAAQEGASSTSSTTSTSSGSNASSGSSGGAGAPAAAAAAAAAPKKGSKPPRRVDWFMRELPYSYEVLLENLLDPAHLPFSHHGLNPFLNRSAGGPMPMRPPTSADAAGADASVSSSPASTITTTTTTTATSTTTSSASSPSTSGASGSGAGAAATSVPRHWAREGGPDSEFDFVGNISRDGSISLTAPHLITYTYRTGAGSDMLIELFATPVAPGRSRFFTPAVPPPPGAKRPPMPPLKQLNLKRIASIASFILDPVVTYHRTMNTLLDGDSVFLHVQDELLRRIEAEADSSTPAAPAAATASASPADGSSSNSNSDSNSSSNSGGGSLWSRVYYLPTQADTAMLSGRRWLEQRAGGGPFRARQRQLLAPSSTSSSVTTAAEAPLPLISMAGPVVPGAAPTPDARKAMLLNRYEQHTRHCPTCRGRLEKLQQLAAAARSAQSLLQVALCVAGGALGAAAATSAAAATAAVGGVVGPAALALALVAAAWWAGGWLAAAADRWAQEFVFVDYVHADHD*
</t>
  </si>
  <si>
    <t>C_230140</t>
  </si>
  <si>
    <t xml:space="preserve">MPGKVWRSGAVQIVQNLRILPPTLHPRSQLSEEALERLAEALYIPIYDLARPLKGQVCVLEVLLSTRATEAMLVADVISFIGSLLTALNLSLANPIQPPIRRSVLCGRRARAPDSDGEGSDGERPGSGRGAGSGKPAAAPKPPLPPQAAGAAGQAGGSGAPTSTPPPQPPPQQAGTVACGAAAGAGVTARGCCPATGPATSEQPTLPASPSPERLGRSSEVSAAAGGAPSAQPGAAAAEGVQAEVEQQAEQEDGAAVSALRMPRKVRKVLDGAMQRSKSVVSVAALSHGMADEDEEEEEEERLAEAAAAAARAAQAAAAAAAAAVVVQPAAAPKSEAALVS*
</t>
  </si>
  <si>
    <t>C_230141</t>
  </si>
  <si>
    <t xml:space="preserve">MQNDPHQAATAAAVAANSSSAAARAMPLLAPHLDLELLLQPAAAEAMAVVAAESAAAAAPMSPATAGGVGPTASSCWVMYLGPPPGTGTGTGTGTGTGTGTGTGTGTGTGTGTGTGTGTGTGTGTGTGTGTGTGTGTGTGTGTGTGTGGNPSLSPAAATATAAAEGDAALLCYHFGTCELAAVVGPASEVRALLEEVSGATLQEAVAGGGDSTTLGGSSSVGGSSSRKCGGDAQQRSAPGMLQLQPADNAPAGPYEAVGGVCAPQPQPQPQSQPQPQPQPQPPHMPAALSGPWAPMEPPAPTPPTAPAAAHMASPALSPASAPAPAPAPAPASAASASPPLSGLPPLSGLPPLSGLPLLPPLPPRCRRLGGVLSAQAPGSALALRLLLDHSILEAFALSSGETLTTRVNPPPPAAAAAAALPAAASPSVPQLPPKPAAAAAPPALPVSPAAAARRRVCSSSFHSSCHEISGSGSDEGSAGGVVMAMGAAAAAAAGGGGAVAVGRCRLWAMSSAWEMET*
</t>
  </si>
  <si>
    <t>C_230142</t>
  </si>
  <si>
    <t xml:space="preserve">MAAAAPIFHLGATDGWPSPDEEQAAASNPAEQQQGQQEGQQEQQHAVINCFRDPFVVLQPTRGGSSSSSGKRASAGTTGVKEVLEAEAAPTVLQPPPHRPPLPQLLPSPRLLLLLLLPALHQLQQQLLQPLARWTRAAPRRHQPRGCTISCAIASGDETALAWGWAFVIGAAGGGGASERNGGAAAVAPTGHGCRRHQR*
</t>
  </si>
  <si>
    <t>C_230143</t>
  </si>
  <si>
    <t xml:space="preserve">MLVLALALMAPRPQVAAGQHPTNPDLPCEPWPGPHFVSHWGRPEPWRALTLRQRRRVLGLAAASGDAASLDIALAHCGASAGEAVVPPAAAGSIPALERLLQLPGGRDCVFEAACAAAGAGQLHVLQWLHRRPDYRAALDNVVSRRCVMEAAARGRQDAVIEWLLQQDLVTCQNKDARTWVMVAAALGCKPVLSRAFPAMLRWHHRHTSVLPSFVYGCTLSELQQHFDAIVDTPEELYQLPLGLYVSVAAASPASDWLQRVEYLEQRWAAATAGRRGTADDDNYHQKRLRSPWLHITVSSETYTTLKTPPDYIQRLEWLLDEQDFRPADNPYVLRGLCDEASLAGLHMLWARGIITDHQLFDAISSRDGISWRERRLEPEAVGALVDGMEGGNNAAGWGFLFGAAAERGMPLALLRALHERRGAAIDLGAMVRGGCSVEALEWARHALQGAAATEQVSDCSLSTKELWAAACAGNFDAADWLCDRGLVSSAAQQQPAGGGGTAAPLGAEWVVAQVEATVEMTVYKRRAAMVGLAWWRQRAGQEKLSPEQEKRISRVVLEAKR*
</t>
  </si>
  <si>
    <t>C_230144</t>
  </si>
  <si>
    <t xml:space="preserve">MNRCVPPRMRTNLTQALRDARIPLRHRIRRRDSTGVGLGVCDWGSGRRWRHCAIASGDETALAWAWAFVIGAAGGGGASDETALAWGWVFGISAAGSGVVGERNGGAAAVAPHMPWLPYAIHGLTQVVSHLGRNLMVLQEGRERGRSW*
</t>
  </si>
  <si>
    <t>C_230145</t>
  </si>
  <si>
    <t xml:space="preserve">MDGFGLTELTREMEVDGVRVQIVDKLEVAPGGGAGSRASSTEIINHDGMQLSVVDGPGSGGDDDIEGDGGDLVDVQEGAGEELDLEDLEDLDLGVDPEGRAPIDLELDGDVDMEAVQAAIDDALAQEIEAIEREEREKQARGKGADAKT*
</t>
  </si>
  <si>
    <t>C_230146</t>
  </si>
  <si>
    <t xml:space="preserve">MKPAANPLPPHHLSTFRYPAGEPLAQLAAGGATLPGDLLLVTPALAFVEGGFNELPELEDLHAAMMEDGPTPAQRRVMDVLEGLRPDPTAAAAAGSAGAAAAPTAPLPSLSTLDAKFWSGRGKDASAPAFSSKRLMGLLGRTAASFDSQDPASMQARHQKPVGFVSLWPEYALLGHSCVPNTSALVVGDRLFMHATDELAKGAPLTRNMIGTAITSPLSVRQAAVAEAMSDLLPAPSATSSASASTSSASTSSASASTSSASSSAPVPASVTAEEGGILAASEALLTSCRCRRCQLEASVSESLRDTLESAFAWYEQEATATFSRANEEEDMSLLRGLLAEAETIVAEVEEAVQGEPGLDDEQQDWIRASVYDVYDMLVTLDELVNADGADLEYLQTCLQLIRVFGPGSDSHFEVALKHESLRVHRLETFSEMLKREGRGRKKAISALDRKKLKALKDGADLAAEFRIESVILRYGYVTEQILQQLTEGLETYMEGLEQMSVMQAQPELQLQLQRVDPPK*
</t>
  </si>
  <si>
    <t>C_230147</t>
  </si>
  <si>
    <t xml:space="preserve">MALGALCEHALDVITAENTPEGMCAFCLTSVELAPPAAGQGASAGGGGGGGDGGGAEGGREGLVRLECFHAFHRECYSSWWLWRQAALREQEAALVAHTGASAASVLRRRRSVRGVEVAAAVMVMVAGVTVFGVGEAVAAAAAAAVEADGVMVGLWDNLATACHRRREATQRRCTRVFL*
</t>
  </si>
  <si>
    <t>C_230148</t>
  </si>
  <si>
    <t xml:space="preserve">MLPDADLIVYVKQYNGCGMTDPDTWRYDSDLVTDMRRHVTVRGVPVDLLLVPDCARGKPGDPAWEQHVALMTEVYDNPAAAEYDHIRERADAAAFTRYVEGVHDDVKGVVRYVKALYKYGILLDTADTPKGGGGSWWPPEDDRIRSVSLEVLVLAADQRLRQRKYRGGTPASGNMYKLELFIEFLELVVAAVEEGEVVKVRAKKWGFDGDVYDFAHCWEGDAVRIIHPIDPTCNLERPREHRGPPNWRPLVELARSILDLMKRGGTFEEFRYLAINAMDSREWGDTLHIYIDTRWTRAEGTLIMKLGTAGV*
</t>
  </si>
  <si>
    <t>C_230149</t>
  </si>
  <si>
    <t xml:space="preserve">MALCMQTRSVGAVRRTSAVRSAPFRGSRMVVRATPAVSEIVDKLKTLTLLEASELVSEIEKTFGVDASAAAPVAMAAIAAPGAAAAPAVEEKTTFDVVLEEIPADKKVGVYKVVRNIANIAVNQVKDFTATLPKVLKEGLSKEDAEAAKAQLLEAGAKAKVA*
</t>
  </si>
  <si>
    <t>C_230150</t>
  </si>
  <si>
    <t xml:space="preserve">MASGLLRSLGVLSRNCAGSVQEGAVRAFATGAAPSKKDVLYNLSNPDPDAEASVKAYLTSLYKGAKLEPTTADDSLELTSKIEKKYKAAAIVEYGLQTISVPLGYSKSDLAPVKRYAAELRSLAKQAGFEDPATEVSKRLGATAATADSVKELLSKNQSLMSADLYAALSEAVQQVENATNATLTLDGASPAYKQFAAKVEAIAKAHGIPAKLLVDVKKGAADEATSDALAKEYARWQQHAAVKDAIAELEALKAEATAVLDKHLGKTAEQVRSEQAAVLAAAIKKAEAAKGAPWAAAFLEDVKKVQWFDACVAENPAVGPKVTA*
</t>
  </si>
  <si>
    <t>C_230151</t>
  </si>
  <si>
    <t xml:space="preserve">MHSGNLLRSKCIAKTILKLRAQLQLFPSLVPSLGSQSALVTFSRQATEHRRSPPTPARTLGPAFLPETRFRPHRLPPFAVPSRNQSVAVGSTFSDTRPAAEPPSSGTAADDSAQPERHPGEPLGGAASRARRGRRGSMANSKYEYVKQYELDDSLLPGCWIVVRIDGKGFTKFSELHGFEKPNDKRALDLMDECAKEVLNEFPDVRLAYGESDEYSFVLGRSTDMYGRRASKIVSLLVSCFTANYVAKWAAFLPDTPLRSTPMFDGRAVCYPLDSNLRDYLSWRQADTHINNQYNTCFWALVKSGKTPTEAQATLRGTQTAQKNELLFNEFGINYAHLPEQFKKGSVVIRRKTMVEVKQRADGTPVLRERNLPTVLHTDIIREEFWQEYPHLMAP*
</t>
  </si>
  <si>
    <t>C_230152</t>
  </si>
  <si>
    <t xml:space="preserve">MPASAAHPSSPSGATAGLDSPEAADVPPPTEAEPETQQPRMPTLGAQDGDEEEDEEEEAEEEEEEEEEEEEEEEEAAAGEPEIEAEVEAGAAGDEEGDDDDHRIECGSQSLPSERTPPVEDDVDGDDDGAAAGADTPVDSDREVVDAEDAFGDFADFTTASHFMPGAGIGGLSHGAASTSSAASASTSASAPPPSSSAAAAARAAAAAAAAAAGGGSGGGRKSVASLASVGSRAGGDDDVADYGSVVGSSVWRGAPSHMATSSYAAAAGADDDFGDFTSDITSTSDFAPSTQPPSAVAVSGPGSVHPDDDFGSFASHRSTADDDEDDFGNFNAAPSAAGGAGPSGSGGAGPSGSGGAFGGGAAGGVGPSGSGGAGPSGSGSGAGAGSSWAGGFAGAAANATAAAGAAGVAGSSSASGLSSAGPSGGAAGASAAATSSSVPASEQASAEVSLLSLPAGELKAAVVRALQPLLLGGLAGDALVPQPPSAQQLAVAWAQLHGGQTARDTDPCRDGDDADAADVGDAAAAMSGIPMPPLPAAAGEGGKLRSYVPQVRFVRPLCWKGSASERRLLRDLGLSEAAAQAALVQAAAEATGPAAGHSHGHGHHLHGAERGRGGGSGGGGRQLGMLASFGETPRGGRPRAEANGGAGGEGAGAAGHTVGLNARGGAAVAVATGGGQVAAGGSAGSLLDLGGTPRAGSVAAATVQS*
</t>
  </si>
  <si>
    <t>C_230153</t>
  </si>
  <si>
    <t xml:space="preserve">MEYDSYRFTSQRWALSAHHFCSIDTWLDGLCEPQHPELWSQAWRGAGRQGQGQGAGGSQPSTAGLKWNTNKYSIFGGAASATGAGNEGAKGTAAAASLAVAAAVAGATAAGS*
</t>
  </si>
  <si>
    <t>C_230154</t>
  </si>
  <si>
    <t xml:space="preserve">MALHDLCCALLLPTGQKQQHPHHHQHPQHHLHHHHSHQQHHQQHYQQQDQMLQLLGSPQGRRARAYHEHITAFVTAAGAAAGGRTLAATASDAERAFDDLATSNDHLAPLATLGLADAATPPRLRMLERTPSGSADDDPASRAGSAGGTGGAAGSGRGRGAAAKRAVAVSARHIAHGSYVAGRALLWHALLPAARASCAASCAVAAATCTAAVATGRAVAGAAGGVLRFASAPRVRVAGFDGEQAAAGAGGVLATAHGGVSSPEPISNLVGGRIRLASCRATRLRVEYCRDCVLMATGLQDCELLLVGCSQLRLVLRGCSGLVLRELQCSDMGDCVRRRCERFSHEIVCLRCACKPMSGGGGGGWGLGGSGGAGSVQPAPPQQLQPYQQQHYPHQQQQQQQHQLYPVHQQQQQHHFQQFLHRYNSVSSSTSSSAVFQGNGHWH*
</t>
  </si>
  <si>
    <t>C_230155</t>
  </si>
  <si>
    <t xml:space="preserve">MQLFHTNSLVLYQNQPFLGHYTRSLRPNVHYVPFWNTTSRGMGMEDIYDVMQAVRHKDSVYPQEIQRIIRDAQQFAVKYLSLSSRARYLRDALQSYKSLFEDMDPFIEQLVARMRERGFRIPHYQGVASGR*
</t>
  </si>
  <si>
    <t>C_230156</t>
  </si>
  <si>
    <t xml:space="preserve">MKRHFLPAVFKVVLIYKMDAFFRQLQPLLDRGEIRMPDVLFTYNVEDNQPRWCGPDKNCTAPLLSIIKTADGAAGSDTDILIPQFLFLAKSTYHYPWHLKKDVAFFRGTPFCSNWW*
</t>
  </si>
  <si>
    <t>C_230157</t>
  </si>
  <si>
    <t xml:space="preserve">MGVEDIYDVMQAVRHTDSVHPQDIQRIIREAQTFAIKYLTVSSRARYLRDALQSYKSLFEDMDPFIEQLVARMRERGFRIPH*
</t>
  </si>
  <si>
    <t>C_230158</t>
  </si>
  <si>
    <t xml:space="preserve">MDRKAAKEAFVSGLSGELAKTGLRSKSWWSSVLLELVLVVYLQLLLCTGALPLAPTAWTCAALAAASTAWRLLATAQFISAFRGALMIATCIAILAVDFHVFPRRYAKTETYGTGYMDVGVGGVVLAAGLVSPVATSGNDGTPWKPAPLLQRIWAGLRGAAVCWVLGLARLATTRAVDYQRRVAAAMAAAMAAAVVAVVAVAVVAAVAVVAAVAVVAVAVVAVAVVAAVAVAAVAVAVVAAVAVAVVAVAVVAVAVVAAVAVAVVAVALVAAAVVAAVAVVAAAVAAVAVVAAAVAVADDGDEHVGEYGVHWNFFDTIAVVALLGAAVAVPPGRLSAAAVAVTAAHQAALTLGGLGAWVMSHERDPSSLISLNKEGLVSAPGFYALFLWGAALARTMHTGLQRAVAQAVAAAGAVADRQQSAGREGAAARWHRRRLALALAAPVLRWWLEVALLDAALWAAVAALEAYVEPVSRRSCNAAYVLWIAAQLLAGVLPLALAQAVAAAAAAAAAGAPGQGTAQTV*
</t>
  </si>
  <si>
    <t>C_230159</t>
  </si>
  <si>
    <t xml:space="preserve">MPRWCGPDKNCTAPLLSIIKTADGAAGSDTDILIPQFLFLAKSTYHYPWHLKKDIAYFRGRPFCSHAWTNRFLPKCDTTCVRPWMAYLSMQDEEQGRGQSVLDVALVEPWQGSSSCMPKQAPIKTTVPLGNHTYFKYLLHLEGNTASFRLDLLLHTNSLVLYQNQPFLAHYTRSLQPNVHYVPFWNTTSRGMGMEDIYDVMQAVRHTDSVRPQDILRIVREAQTFAVKYLTVSSRARYLRDALQSYKSLFEDMDPFIEQLVARIRERGFRIPPARAPAHRSRVRRRAS
</t>
  </si>
  <si>
    <t>C_230160</t>
  </si>
  <si>
    <t xml:space="preserve">MRYDGSGARAKPAAGGDDEDDEEEGEAKATAVPSKSKKAAKGRAPALSESAAATATAAAVGAAGVAGAATETFLIPTAGNADGAASDGGEGESGSEDEDDDEDDSDDEGEEGGADKDALKAARKANKKAVKEANREKRKTKV*
</t>
  </si>
  <si>
    <t>C_230161</t>
  </si>
  <si>
    <t xml:space="preserve">MAAAAAVGNWDACKLLAAQYGCPRDAGVCRAAAASGSYAGLQWASRGEQEEEAEEGWADPHDSVSTSSEPLALMLAACRGGRLELMAELEETRAYDPACEDMDDNINDQLRLLHAAVDYYCISESRAATAPRGCSSSTGRRGGSGSRSGSSSLGRRGQGQQGAAATGEEVLEAVMDRLGGEPAAMGLIHLVSRCPLPVLQRFYDRVLGLGGHDDDVGAGRDGGGAGGGEGAAGGAMLGGGDETDDWEAKTEWMLREKLGKGWGWDTVADAPSRWRAAAERPDFVTARLPRLAAHGVVINTREGAVAAASGAAEAGRVEALQHVLGEVCPRLELPAAEVAAEAEVLEAALEGGSAAVCVVLQEHGVAFSLCDVRSAAGLGHVELVRWLASTPGAVRVAGAAGAGDTEAREAWCWVFSRVAEAGCDVPLLRVLHERCGAAVDLVAVAAGGSVEQLEWAAAVLRASGREPMALSVDELWRVANAWGNTTTADWLVTAGLVPLPALEYICGRIREERDNSGTASAAGGVAWWLNAMKRSEVAASAGGAAGAAAARGAADAARAAMWRQLVGAAQQRTAAAAGGREQLRWLQQMQRDAAPVAARGRRH*
</t>
  </si>
  <si>
    <t>C_230162</t>
  </si>
  <si>
    <t xml:space="preserve">MPDVAISREAFAAAALANVPLEDIMLGIGAGARQGIDAHYDDTGPILDDEERRRRIEGSAGVGTAAAPAAAAAAAAAASAAAAAAADAAGAAPSRNAADAAASSRPPASRRVVASLPRIKLDEATLDSIGRDSQCSVCTETLAAGDEVQLLPCRHAYHPDCLRPWLEQNNSCPLCRKELPTDDPRYEAKKEREAEEAADRAGAANALSHNEFTYI*
</t>
  </si>
  <si>
    <t>C_230163</t>
  </si>
  <si>
    <t xml:space="preserve">MLRDVRDVSTSCVFADAGCGAAAPDPLLYRVLNLEPNKHLKQLSEISDTEGSLARTFFSPAHRKAAEQLKRWMSDAGMESWVDAVGNVHGRLLPPAPAAAAAAEAAAGGGGSAQPKLVLLGSHYDTVLDGGAYDGALGIIVGLAAVKGALLRALQEAGRAGSLPPQLDEQDVDVVIPPALAASVLVGGRGLHLVAFADEEGAGTLLKYGMLSSKDKAGASLLQVLREEGGVPEPVAGVVSDLALDAASIAEYVEVHIEQGHAGTVPMRGRRDSLAAAAELVTALEALCNADPASGGVSEPLLLAALSPAEAASPTCGRLAAGLRDVPVLVSGAGHDAMAIAEAVPKSRSRLNTGAATGPVCALLLLLQMAMLFVRCRGGVSHSPLEHVEPHDVTASSAALAAYLWGRVAGGPAAVEAAMRAAQTEAGSEPAASGAGSGHEEL*
</t>
  </si>
  <si>
    <t>C_230164</t>
  </si>
  <si>
    <t xml:space="preserve">MARSAEDLRRAISVCVDVGVNANDCGYCGGEDCSVSHGMPVRGLSVYQYQDLIDQGWRRSGTYLYKEGRQEGQQEGQQPTSKSQAKKLLKQQQLQQRKHGGKGAAAAEGSAEGAGGAPRGASDAGDSGGGGGGSGGGSCTGTAAAAPGVDAKAVAAALARHIDALLQEGQLEVAAGSVVKKGAAAAGSTVAAAARQLGLVAASAANGHVNFHVRGQEAGAPKAAAAEAAAAEAAAGAAGASAAMEVDRAAAVATGVAAAATATAAADAAGEVGELRELCVPAGRLRVELVPSGFYWEEYQLYVRYQVAQHGDSPDELSAAAFRRFLCDTPLAAVPPAADPAAPACGYGSFHQRYILDDLGSLALGRFTALQVDQYLEVVRAACQRRGVPCAVDRKHDAAAVLSDPGVMAGMTAAVRAAELRLLPFLPLSAALP*
</t>
  </si>
  <si>
    <t>C_230165</t>
  </si>
  <si>
    <t xml:space="preserve">MMSSIPKSIGAQRSAASTRAHALARPVVLAPAASIPARSQGVTSTSGRCLAPPPRAAAGAGAPGTAGPTNAGAAAHEVEVDAVESPLSPEDIMRLVQQHEDVAAAAESEQLVAQFRDDPQGLYEYVNRAYAEGPRRVTTPISLLQEEITGAVTESYPAAVANDIIGMGSWRLKDDVDPVIEFLVARLEGCWREILDTDLCLYPREKWKEQGWDLVDSMDPHQELEGFSYADIPDPAKGEAGYPRLQLENRVYCSKVFRKLHVEVGLRQDGLQVLHVVVYPRYSYDMPIFGMDIVMVDGRVTLAVVDCCPVRADLKLQPHYMETMALLQRTFLEGTDPALRRIPEWGSKIFSPLALCITPSGPEELAAFAKYAVALHRAYLTMSLNAVPVVAGPGDRREAARLQEIQDGQKRFCDNQLVNKKTRRVLEVAMGVEWTEAYMSQLMFDFDPKYEPPYFDASFEKLYTYFDENPSFGEMADEAMELERGAEAERANETMAAALSGRSVSREKLAMAMGFLFQNDATFRAAVQTLSGGQVDGNIEERLTDDLMQLLERSEA*
</t>
  </si>
  <si>
    <t>C_230166</t>
  </si>
  <si>
    <t xml:space="preserve">METDGLVWVPAPASARALRDSGVRVPLTELPPAVDAAGELDPGMVVPLQLPPPGCVQVFGPPGRPPRRPYVFVSVFKWEARKGHDVLLAAFLRQFSAAAGGADAVRAWAQAALGPQADGTLDALRSPRVYLLSGHLPRQRYVRLLAAADAFVLPTRGEGWGLPIMEAMALGLPVIATNWSGPTAYLDETVGYPLSYQLSPVPPREPWWFQGSRWAEPSESHLRLLMAHVSGSEAGRRGAMARGAAARRRVLERYSMAAAAGRLSQTLRRIEAATAPAATRDVMRVGEGNGSLR*
</t>
  </si>
  <si>
    <t>C_230167</t>
  </si>
  <si>
    <t xml:space="preserve">MTTLLRTSPCGLKAGVKPFTADAPCLVARLRSSPSSSGRTALSSGSFLVKPSLQAESQAVPSVACRSLDPRGGGKAAGFQFNAAYAAIVGTYGLLFLFKNPYIFAALSVLTIIPQNSAITSLNSLVILFYESGLFMNFAEAVYCVRLMTWLSIACTLISFAIFS*
</t>
  </si>
  <si>
    <t>C_230168</t>
  </si>
  <si>
    <t xml:space="preserve">MSGQSVSVLSKYRELLRLISRLPDQKKTDALAEARTLIRARRAETNPEQLLQHQKELSSKIGFLRIVTPRRPGEVGAGSFVVRDGHLVQGSGELKGARVADGTISMEEAHRRNDRDFKRFYGAPKPKNILF*
</t>
  </si>
  <si>
    <t>C_230169</t>
  </si>
  <si>
    <t xml:space="preserve">MDLFYVVLFGTLVFVAVVLHMSGTDSSSSTAGSSGDAAPGGACVEGGSVSGAGSSGGASGGGNGAGGSGSGGVVTEAESKRFRLFRNNYLIVFCMMMAGDWLQGPYIYALYEHYGYSVGDIGHFFIMGFGSSMVFGTVVGALADITFSQAIFLGAGLMAILSGLLGNVLXXXXXXXXXXXXXXXXXXXXXXXXXXXXXXXXXXXXXXXXXXXXXXXXXXXXXXXXXXXXXXXXXXXXXXXXXXXXXXXXXXXXXXXXXXXXXXXXXXXXXXXXXXXXXXXXXXXXXXXXXXXXXXXXXXXXXXXXXXXXXXXXXXXXXXXXXXXXXXXXXXXXXXXXXXXXXXXXXXXXXXXXXXXXXXXXXXXXXXXXXXXXXXXXXXXXXXXXXXXXVVLPVNAGTQGRIALLGAMQSLFEASMYTFVFLWTPALSPRGEKIPHGLVFSCFMTACMTGSAGTGLLIRRYSPQVYMGAVYAAAAVSLSVPLVYHTERRDPSEGGSSLRDNGAGGLSMAGKLQLLAFCGFEACIGVFWPSMMALRAHYVPEELRATIINIFRIPLNLFVCVVLYKVSLFPLSVMFGVCVGMLMGCMLCQMRLNELTGAKDKPSLADLAAHDSEPNGLSGHLPGEVIKRPWKGHKSGALQVD*
</t>
  </si>
  <si>
    <t>C_230170</t>
  </si>
  <si>
    <t xml:space="preserve">MRVHAGSQGVTSTSGRCLAPPPRAAAGAGAPGTAGPTNAGAAAHEVEVDAVESPLSPEDIMRLVQQHEDVAAAAESEQLVAQFRDDPQGLYEYVNRAYAEGPRRVTTPISLLQEEITGAVTESYPAAVANDIIGMGSWRLKDDVDPVIEFLVARLEGCWREILDTDLCLYPREKWKEQGWDLVDSMDPHQELEGFSYADIPDPAKGEAGYPRLQLENRVYCSKVFRKLHVEVGLRQDGLQVLHVVVYPRYSYDMPIFGMDIVMVDGRVTLAVVDCCPVRADLKLQPHYMETMALLQRTFLEGTDPALRRIPEWGSKIFSPLALCITPSGPEELAAFAKYAVALHRAYLTMSLNAVPVVAGPGDRREAARLQEIQDGQKRFCDNQLVNKKTRRVLEVAMGVEWTEAYMSQLMFDFDPKYEPPYFDASFEKLYTYFDENPSFGEMADEAMELERGAEAERANETMAAALSGRSVSREKLAMAMGFLFQNDATFRAAVQTLSGGQVDGNIEERLTDDLMQLLERSEA*
</t>
  </si>
  <si>
    <t>C_24000001</t>
  </si>
  <si>
    <t xml:space="preserve">MHRCKQPVPSIVLNKTSLLFLLFVRSYETRLFASLLQLYRAMARLGRKNFPDVEFGINPWDGPRSDAWFNYCQVRGVTPSNWLWPDYSTMGWPEIGAASYAVLHQRIEEIAREMPFATRPNKLFWRGKLDMNVRLLAFRPRGTIPVLAAARPRC*
</t>
  </si>
  <si>
    <t>C_24010001</t>
  </si>
  <si>
    <t xml:space="preserve">MDFKTAFLNGDLDEVLWMQQPQGFETSDSGSDGSGGGGEGASGGSGADSGGAGRLSQRPLACRLLKSVYGLKQAPRCWYRKLSEKLGELGFTPATADPALFVRQDEAGLVYVLVHVDDLLVAAGCPVQLAAVKSAIGACFEVRDLGEASTYLGMQINREPSTGEILLLQRRYIEELLQRHHMMDAK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PSPTLDYCKGESRCSAGGMRGQAGLS*
</t>
  </si>
  <si>
    <t>C_24020001</t>
  </si>
  <si>
    <t xml:space="preserve">MYRNYDVGPSGHKEQAQPQAPAASPAATAAATAAVVRGSSGDGGSGDYSEDDMEGGDSDSEGGEEDDTEGGGAAPEGEASAAASTPAAPSKPPLSGALSRAVVNAAAGGGSGGSGGDASGGGAMKVDRWADWDLADSTDDLSAWATRDEDDPMRGGHLKGLTRPLVGHMAPGGAGAGAGGASTAAATTAGGVGGGVAVGAGSGGRGGSLGRFAPPQSLAAAAPGAYGLPLAAQLQLQAAGVGRPPAAAAAAAAPAGSAAGGGGSRPMSATLSGSSGGGGGNQDGGGGDGGSDSDK*
</t>
  </si>
  <si>
    <t>C_24060001</t>
  </si>
  <si>
    <t xml:space="preserve">MVASTRRSRAPRLPASTGKISSAAVCCGLLLAHCSAAQLHAILCGLVQAVASSSVKGNNRKLLLGSKLRKLLEGVGVAPANGKAYTAADVAALSGPKLERLRATLKSQPGLLLCSCCYIAR*
</t>
  </si>
  <si>
    <t>C_24080001</t>
  </si>
  <si>
    <t xml:space="preserve">MANLAVREERAAAAAASHNACAALMEEHGERGTRWFHRQADEPAAGAQEPITHLKVPGQPAPVALTGPGTRNTVSAAAAAMYSSTSPTGLFRVQPVCTASQQQLLAAIDRKVPADLQAAAEGSGDGALSDAELMAALAGSANGKAPGSDGVPYEVYKVFWALLGPRLCAAAAAAFAAAADAHDGGEMAAALPASWREGIITLIYKGKSLDRAELASYRPITLLNCDFKMVSKAVSARLQPALDAVVDEL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GGGSFQALAWRIIVISLSGAHVF*
</t>
  </si>
  <si>
    <t>C_24090001</t>
  </si>
  <si>
    <t xml:space="preserve">MTGPAASPFLQDPLPNTAAMLAHAGMNPDGLHDDAKRGMTHPPTPVTFSLPPERKGAPPGPPLELRVVSVACGLRHTLALTDAGDVWAWGSNATQVHAVHVNYACT*
</t>
  </si>
  <si>
    <t>C_2400001</t>
  </si>
  <si>
    <t xml:space="preserve">MLAPPAGWLYGNYCHSRRQGFLSHVFSSSHRRHPDQSGPVHGLEGXXDRRREDAAHDDMHPHMRTRSLKQALARNPTRTGRGGVDRAVQPHVPRRLQPRHRPARLLLPVAHRLGVLHLLHLHRLRAHDCVGVLELEDHAQAPPRLAPHPPRPPLRRVGLEPCARERTAGAVGV*
</t>
  </si>
  <si>
    <t>C_2400002</t>
  </si>
  <si>
    <t xml:space="preserve">MPNHGSAAAAAATPDGVAAAAAGAAAAARVYLSALLQVVEALALLASHNVVHFDLKCANVLIEPLPGVRDGELWAPGGGPSAGSLAPEPSGPLLSWPAGAGPHTPARGPGPPPPSHANSTVSAAPDARSPSRPTSAPRRPQSAQSAQPPPQSLAGAGLASDIWSLGCLAFELLSGTVLFGGDYASVTHRVAFGSGERLSLTEVERARLGGLPELVDLVEWILVRDPTRRPSLAAIRERVEATRASLAAAAAAVGGGGGGGGGFARGRACMCCIDIY*
</t>
  </si>
  <si>
    <t>C_2400003</t>
  </si>
  <si>
    <t xml:space="preserve">MEIPLVCQQAPVAIEEVEELAGSAVEAAAAAEAAARAGGAQPRALPLPPRGPPAALWQMITCTPQQQQPQPAESFDVPSRAPTTVPVYI*
</t>
  </si>
  <si>
    <t>C_2400004</t>
  </si>
  <si>
    <t xml:space="preserve">MRFINKVWHPNVSSQSGAICLDILKDQWSPALTLKTALLSLQALLSSPQPDDPQVRGYWTEAFANPNATAPEEKIAKIVEMGFDRAAAISALQEAGGDENAALEKLLGQKLDMQARAL*
</t>
  </si>
  <si>
    <t>C_2400005</t>
  </si>
  <si>
    <t xml:space="preserve">MSQAQEPAASQHQSQNPVVSAVSATIPSQGPPPELSAETASGGTQSGTQPGTQSGTQSGAGGPAEATLAAAAPTETAQETGTQPAPGSQA*
</t>
  </si>
  <si>
    <t>C_2400006</t>
  </si>
  <si>
    <t xml:space="preserve">MPAAQRPAKRTRRQAAQEATSEASDDAPQSSGRGAASAVENGTVDLDAQRKEIMLRNQQRLQELGLTNLMADMRQDVNSDAAKKTVASSKAKRSAASDKENGDGEQRVVRRSLRNRGQEPELPPLLEPLFRKPDAAGEQPYSEEERKARPPRPPSAAAADGDAHKYDSHNLHRCVPGDRRVCRCFRLRTMSDDAMLKRIYKITNTLKLQSLVQLLREFGRDQLADEAQAALDERLACV*
</t>
  </si>
  <si>
    <t>C_2400007</t>
  </si>
  <si>
    <t xml:space="preserve">MYPVSRVKLSSKRNAHVAGQAALSR*
</t>
  </si>
  <si>
    <t>C_2400008</t>
  </si>
  <si>
    <t xml:space="preserve">MAIRSAPYNATLFQAMHVANIARCQTRTVYVTRIVIKGSVEDRILELQQRKREVVAAALSEGRDGSAAAGRLTLEDLKFLFQGLG*
</t>
  </si>
  <si>
    <t>C_2400009</t>
  </si>
  <si>
    <t xml:space="preserve">MTVTKLYGKNFDECDAMERVKEMAGKTEHAAGKDVGEGGGNE*
</t>
  </si>
  <si>
    <t>C_2400010</t>
  </si>
  <si>
    <t xml:space="preserve">MVGPVCWQSSCPAGFGTTPVDCTKPAAYGRGGGYPWKFGDGLNLDAAMRRCLSDNPSTGCEQSGAIIYPKCRSGFKPFGCCICSPQAPLIRGQYGRKCLRAATKPRAEKSPRAITSACSLLAPRSSILLAAIARGGGGSCTQAHQYLGNVAATMRTRHAIRTTSFGLWRLQYVCSGSRIAVGGAGGWAGWACAGAGAAQAPAGLRYLADEAPGSDRYKDAGPPMCGARRCL*
</t>
  </si>
  <si>
    <t>C_24100001</t>
  </si>
  <si>
    <t xml:space="preserve">MTRRSYLPIPTILPSVARCALVASPAAARGLFIDLLASLDSYRTGELPDTLSLRLGESFLRPLAALVEADATAATAALAALTAAVLEEGNTAAGSEAAAEAAADVPAAGAAEPAGSSGAAAAAGGDDGSLVILRQQQPQHASSAEQRRAAAERERAERRRAAQQRGLHAALAAGFGCRPTAPAFTLQRTRKQRRRGP*
</t>
  </si>
  <si>
    <t>C_24120001</t>
  </si>
  <si>
    <t xml:space="preserve">MEDEYKSFLRDLGGDVPHVPRELEGLLGGPGGRGRPGLGRAADRDADDPRTVYVGFIPHFMAEAELRQLFGTCGEVEPGPPGEEPNTATRPMLPGETIESYNAALYAEMYGAYGAAAYGGYDMAAAYGADPAAAAAAWAAMYGAMPGGVDMSGGAVGGGATGGGGTMGAAAQHGADDGAGGGGGGAGGRRGRGGRGKPAPAVVQVVSLEPEEMERARKRAAEEEERARRIKEAAERMKVPRTAPYLHGCNLLARAG*
</t>
  </si>
  <si>
    <t>C_24130001</t>
  </si>
  <si>
    <t xml:space="preserve">MFDIANTLFDLGISSHSITESMIGSPWFEEPPTDPDRSARGQVAASRRWDTAAAAGGASGSEALPSGRSLGLGLGGRGGSRLRGMQLAGSSNAGGNRSSAGAGGGGSSWSGEPGGGGAAAGPWGLGRGLLGSSSHGSLPRAAAASPLAGGSKLQSGRPWALVAADGGRSSAGGRVTPDTTPGGRGGAVSGSGTLALRSRPPPRTTAAARAAASEGAMMIYPEPFHFPLELNLRIPRSKSPGLLSTSLSASSASRGSGLAADEGVAGMLLMGREQEVGGAAA
</t>
  </si>
  <si>
    <t>C_24140001</t>
  </si>
  <si>
    <t xml:space="preserve">MNVFASLSPPLPGAVRLVVQIADLDERAALFRLPLVTDPSQLMSEAGGAYGGGGGGCGQYGYGGYASPGDRVEVVPYSDQLPQQAEYGSGDSGSGGSGRAGGGGGGGLGGGGPASGGGGGGMLAAPAGVGPVMGDTALLRKVLDRCVAA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SCCCIVKCGPHWLRTADRAPADGAGNLPQWQVVMPLYSPATILTVGIFSNSVKTVRLWGTEAASSDGR*
</t>
  </si>
  <si>
    <t>C_24170001</t>
  </si>
  <si>
    <t xml:space="preserve">PRGAVRGFRPEGLLQLWQAQHELGGEVAEALARSPDLLAAIEAAVAAVQATGSTTSSLQEQVAEALQRLLQKGRLPIVSVRTEVVVEGVLGRVDIVADWSDGRRVAIEVDGPDHFLTNRKDDPSAVNGSTALRNRQLQRALGEGGLVCVPFWEWYGLRTPSAQEAYLLQRLQDLLSGASSGAAGGGGSAAAPRHQQQRTTRLQPDIAGSSTTSTTSTANSSQKRRVLVVRRKALKQEAAGGGGAGGASNATAAAATVAVAGAESVAPAWQQPVEKAQRLPSSGAGGGAGEGGEDGASLAPQPPPPQQQHVSAPRARRSSSQTQSRSRSS*
</t>
  </si>
  <si>
    <t>C_24190001</t>
  </si>
  <si>
    <t xml:space="preserve">MVSKAVSARLQPALDAVVDELQTAFITGRWIGDNALYLQGLIEWMRLDVGADGTPRQGGALHFLDIEKAYDRVHRQWLYASAEGLGFGPRMLRWIRLLTANGSAR
</t>
  </si>
  <si>
    <t>C_2410001</t>
  </si>
  <si>
    <t xml:space="preserve">MVFVDRLTKMVHFAPTTNEIDAEEAAWLYLQNIFRHHGLADEVISDRGPQFAGKFWPEVHKLLRTKVRLSTAFHPQTDGQTERMNRLLEETLRHYVGPRQDDWDECLPMIEFAINNARSKSTGENPFELYTPYQPRTPGNLGLPPKHTFSVPMASSLVKHMGERLKRAIACLTSAQARQKQAADARRQDSTFAVGSLVLLSTKNLALKAPTGGTKKLMPKFIGPFTVLEKVGPVAYKLSLPEGYRIHPVFHVSLLKPYTSDGQYQPPQAPKLFDDDGNAYWEVEDIIGHRDRKLGGSRSKSVREYLVKWLGFGAEHNSWEPSTVLCEDELVEHCINDYLERVNLRNA
</t>
  </si>
  <si>
    <t>C_2410002</t>
  </si>
  <si>
    <t xml:space="preserve">MHLPTFE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HAAAAQAPATAAAAAAAAASHAGGTRGSGAGTSHGGGGGGGGSHAGGTRGSGAGTSHGGGGGSHAGGTRGSGAGTSHGGGGGGGGSHAGGTRGSSAGTSHGGGGGGGGSHAGGTRGSGAGTSHGGGGGSHAGGTRGTSGIFCSTGISSSGSCSSISSGEAGPG*
</t>
  </si>
  <si>
    <t>C_2410003</t>
  </si>
  <si>
    <t xml:space="preserve">MPIRILFDLRSITVRELYEMYERAGQLDTTTVMDVIEHIMVTAIQNDTRPVQELSEAQLLPALKLQTSTWNKESARWLGTSLYNMLKTVRERLTEKLKVGLPAPPTAAAVPQASPEAAPATDSGTAGLELEAGGTAAAAAAAVGVDAPTDGALTMQRVDVFRTALASLDTKMRRGRHAAEEDLDGDDGGVGLDGDGRGGEAHATHAEEDDQPPQTTGRRKRRGGGAAAAAGRGRRTSRRGRGIQGGGDGDGGELEPGPGDVSADASGDGIGGEAHATHAEEDDQPPPTTGRRKRRGGGAAAAAGRGRRTSRRGRGIQGGGDGDGGELEPGPGDVSADASGDGIGGEAHATHAEEDDQPPQTTGRRKRRGGGAAAAAGRGRRTSRRGRGIQGGGDGGGGELEPGPGDVGCDAHTTHAEEDEQPLRTMAADEAGRGPSTSRPGRGIQGGGDGGGGELEPGPGDVGCEAHTTHAEEDEQPLRTMAADEAGRGPSTSRPGRGIQGGGDGGGGELEPGPGDVSADASGDGIGGGGGGGEPGSGPGDMSDAEPQAEAVIMRGTAMAVRVPQALKRPAGVTKAGRKWFKADVNIHAHLVREQWQPAAQPGAAGTGTCLQYCKYVWSLGPYAEDKLPKEPLPKTRKYWRTRSQPRLQQHSQQHVQQHSEQHSEQHSEQPGPSMSTASASEQQSPSVHKYPTRLKRKANTLAPILEEAKDGTTNNGTNGASGTGDTMMNGHETWEHNKRLAVLAQRLADPEDLEPSRKRHKSPTPQEYLHMQFGVSRGLCKHAGVHW*
</t>
  </si>
  <si>
    <t>C_2410004</t>
  </si>
  <si>
    <t xml:space="preserve">VGHAAATAPKHVPGRHCAAASERLPAAAPLASAASPLPASRPLASPASTPARLPPHPVHRAGAPKTPNPPASAAVQAASGQPCRPPLISPGDTPSAGPSADAGAYRTP
</t>
  </si>
  <si>
    <t>C_2410005</t>
  </si>
  <si>
    <t xml:space="preserve">MVAAEAAGAAALGAGSAGGTGGAGECRHRHQLRANLCTLSGYSVSCTTDGGGGGGWGCSAGRWERGRHGWRRVYVAAHPDLPEEAKSLRIMVNWLHGSGHDLACQLSNSGLYKQDAGRRIGEQTEQLWSQTKAIAGLVRYMTKHHRRDFIEALLTVLGRDKLQRIVRLLETKYKDTQRLYDEYTRREEEATATANASGITNVWAAAEEWMQANLLRGKKVDNEEDSKPVEYVELLLHHVELKQLKRKAPALAVVSSPSAVTLTAASTDAQVARTAKAIAQAELKLELGPAAAAEWRKSAVTITSGTETPLLPDFAAALARLKQREVSR*
</t>
  </si>
  <si>
    <t>C_2410006</t>
  </si>
  <si>
    <t xml:space="preserve">MVAEMESLYPGGSRLRTLRSDNGGEYVSLQLEQWLRSRGTVHQYSAPYTPQQNGAAERVNRTLQDRCLSYAAYIRNLSPSAGRNVTPYEAFTGKKPDVSSLRTFGCRVFVMVPAEQRDKLGARANVGTYLGPERNTAASRVKAQRARDADKWLEAMQEEMASQRENGTWVVEPLPPGTRVLANRWVFKLKPGDETQPPRYKARLVAKGFQQREGIDYDEVFAPTTCSVSLRTLLALAAEQGLLLEQLDVKTAFLNGQLDEELWMQLPQGFEEETASSGNGGAGGDGTEMASNGSGGSSCSARAAQECAGCSKNSSTSVSGNEGGRGGEPIMACRLLKSIYGLKQAPRCWYIKLCEQMGGLGFTPSAADAALFVRHDAEGPVYVLVHVDDMLIAAGSAQQMATVKAAINGCFKVRELGEARVYLGMRIIRRPDGKEIKLSQRAYIEDLLQRHGMVDAKPRSLPLPPGTRVLAAALKDLVLSDSKHKRQKTVAASTVEAEYQAGAAAAREALWLRKLAADLDLEEGAIPINIDNQGALSVARNPVTSSHSKHIDVHHHLLRERVARGEVAVRYCPTELMVADILTKALPANKFCFCRAAMGVA*
</t>
  </si>
  <si>
    <t>C_24220001</t>
  </si>
  <si>
    <t xml:space="preserve">MPLAIDLMWVEDLSLRLSFRTDASSRPRWASGGFIRLGLDLAQLEDLALVLPGIELERVRMPRSLLLQQVFTRLQVWG*
</t>
  </si>
  <si>
    <t>C_24230001</t>
  </si>
  <si>
    <t xml:space="preserve">MALASQSPMPYACLSSSVCPPRVPTNRHNH*
</t>
  </si>
  <si>
    <t>C_24240001</t>
  </si>
  <si>
    <t xml:space="preserve">XXXXGSGDGALSDAELMAALAGSANGKAPGSDGVPYEVYKVFWALLGPRLCAAAAAAFAAPADAHDGGEMAAALPASWREGIITVIYKGKSLDRAELASYRPITLLNCDFKMVSKAVSARLQPALDAVVDELQTAFITG
</t>
  </si>
  <si>
    <t>C_24250001</t>
  </si>
  <si>
    <t xml:space="preserve">MHGAAHAGGLSYSRLAHSSGSAVAAGLPRPMSSAAAATVAAAVSLSPAPSMATPDGAPSPPVVPLPLPLSPAGRLRQSWTSVFTGRARPASAGSGPVAPTAPATAAAAAAAATATASGHVSGPGGGGSLLVQPEEWAGNKPMTPAVIAATRGHWRVARAIIQ
</t>
  </si>
  <si>
    <t>C_24270001</t>
  </si>
  <si>
    <t xml:space="preserve">MMLTALGLDGYFEALLAECLGVLLFQLLAGSLGPGPVETATAFAAIMYFVGPLSGGHLNPLVSLAGAATGHIDL
</t>
  </si>
  <si>
    <t>C_24290001</t>
  </si>
  <si>
    <t xml:space="preserve">MRALPPVFLHRAMLSAPLALSPVEAVARQLLLGSLGRADPLIGEGDMALALRQMLYFSKLTVSIVMAGRRGDGRAARRTSSHGAEPPPPPPLLAPPPPVAAEEEQGLAALPAAEAKADRMWSRASGRRCLRRGTW*
</t>
  </si>
  <si>
    <t>C_2420001</t>
  </si>
  <si>
    <t xml:space="preserve">MEAACGFIAELASVAKVEGPLNFKTGTYTIMLQPTAATAAAK*
</t>
  </si>
  <si>
    <t>C_2420002</t>
  </si>
  <si>
    <t xml:space="preserve">MLRAKEHVAMCTLAASVKNILVRPDPVDDGETQVLATCDQGLCPLRGVSGTARSGFFLGEPLRLYRAPVGAEEGSQLFRGDIAVPIWDSWSASVYFKSGCAVFRLVGDQVTLVAGNPTTAGEEDGPGPEARFEAGHLPGQPGQLASDGAGSIIYAGGETLRRIRLPGAWRAVAPVVAAGGAAAGGADGAAAAADGAPDDVALVATLGDLALYHVDTQSVAYVPAPQPPQPPPQQQQAGGGQDMMVGREDGRGDRAAFTGFVGITADASGFVYLLDKQPTEGRLRRVSPDGTVTTLVQGLPACLCTPTILPNGYLALGTGTELVLLDLGLKPLLPQLQPPPAAGAAALVAAAPPPRSLPSDLGALLEAASDGADTAVVVGGRRFHCHRLILSARCDYFRQRLAGDGFADARAAELELPDADADAFALLLRWLYTGGADIPAEQARGVAELADRLLLPELCDAALEVVASAAAADNVVDRLLWAAACCDARGSGGGGGGGASSFARLLARLKGWYVEHHGQVAAEAGASRKRLAEAAPGLSVELTDALIAWEREGARERAKRPRC*
</t>
  </si>
  <si>
    <t>C_2420003</t>
  </si>
  <si>
    <t xml:space="preserve">MQDVLMDDDGARNDGDDEEDDIYNDEKHSAALAGHFVLNGQAVALPGVRVTDSLALKVEALRVYLEAALGTDPFLKVYRRLESLSIDDDEGQVSAEFLAVLGPDKLPYLQLVHQLIVCEENMHMEGAVHASGRCMAIEYAGCLS*
</t>
  </si>
  <si>
    <t>C_2420004</t>
  </si>
  <si>
    <t xml:space="preserve">MIHGWSWSSSWSQELVNIVVPAXXXXXXXXXXXXXXXXXACVLVGDTPIEALGRRLSGLDGVAELMRLTKLPSHRHPLAGLPGSRSGAGGPVEGIAEDGVTEEEAAAAAVAAANAVLPRTGVIVLVQEFCDAGTLKNAINQRAFFDRSTDVVDARGVRGHLQLNLRAVYSTLLEISLALRHMHGLHMVHCDLKPQNVLLKSSPRDPRGFTAKLSDFGLAKMMAHDENGELVIDEAVGSGTLTHMAPESLAGQTQLNASIDLYAFGILMWQMVCGTRLYQGLTTKQIIRGVVREHLRPTFPVWVPPEYSSNIYGHVVYDLQPYDKRDSPKFAQLGVSRFTPFYSCIPRHVRFNVVIGALVTLARLCTTLGTFLTSARRTLRRLHLRAYPRPFLRKALMRFYCRHRQLLPGTMTSRGLLSLLPPPDLPPPPPAAPPPPPPPAPAPPVAAAVVLPALPAPPLPFPPAGHAAWCHGDNNIGSGDDMSIPSDSGSDMSSVSSSPRSETLLLS*
</t>
  </si>
  <si>
    <t>C_2420005</t>
  </si>
  <si>
    <t xml:space="preserve">MLHLLLVLGLQVHLALPGPYPCLHVLQPLVQVLLELVHGQLGCWSLHAPQQQLHGLGPQLALLQGGLLLQQPQELQEDDLPLACQPQMVCGMALYGGLDVRGLIRGVVRHALRPTFPAWVPPEYRCGHLQALPPRLRPRPPLRCLRLRRCLYTLGLGRTGLQAYTTTATTTTTHSNNINSNNNSTHHFRPGNPSNSRRARWRRRLQWLLPLPMLAPAADQGSGCICAALEWQAEYQQDMET*
</t>
  </si>
  <si>
    <t>C_2420006</t>
  </si>
  <si>
    <t xml:space="preserve">MIDTGRGTYWGLWNVAHNTGGFAAPLVPGGGHGGQRAGLALGRLGLSGQQ*
</t>
  </si>
  <si>
    <t>C_2420007</t>
  </si>
  <si>
    <t xml:space="preserve">MHSFAPPAAAAPAPAPKSNIVSGALQSVFLLLLGAALALTGAKRQWDVFGVLLAAASVQLGGQLAKWLGSGSGGSGGGNGHRRGAGTSSRTPRGGRGGGSGSGSGSSAAAVVGPGGAAEGIRAHPVALRPDLRMGGVWVKDAARSDSMDAAVAAMRLNGLVRTAIRLIRGLELDPAALAAGRFDMAIFSIIAWFKVRESYPLDGTVGYFNRRDLRRGKHAASVCVQPDGSLILSVSWGEPLAGTGTDHFVLVPAAAAATAAAAAAASEPAAAAGGGPGAVGSSAGSVSGSTAGVYVGGGGAGAGGREANPGDLLVVTSSIRLAGGGAPVTYRTVYVRGGHHHHHHQQQQQEHSNGHQKRQHQPNPRAQLT*
</t>
  </si>
  <si>
    <t>C_2420008</t>
  </si>
  <si>
    <t xml:space="preserve">MHRATPRLPGMPXXXXXXXXXXXXXXXXXXXXXXXXXXXXXXXXXXXXXXXXXXXXXXXXXXXXXXXXXXXXXXXXXXXXXXXXXXXXXXXXXXXXXXXXXXXXXXXXXXXXXXXXXXXXXXXXXXXXXXXXXXXXXXAGPGYAVHVSGVPPPAAHYGHKMKHKGYKHKFKGYKHKGYKHKKHKGFKGFGFKF*
</t>
  </si>
  <si>
    <t>C_24310001</t>
  </si>
  <si>
    <t xml:space="preserve">LLHALHLHPAAWFREHLRLVRPGAAARQADVAADLLVRRKPLGHRHARGHPQLRPVALVAGHRRVQ*
</t>
  </si>
  <si>
    <t>C_24330001</t>
  </si>
  <si>
    <t xml:space="preserve">PLPSPIPSPPPAPSPAPSPSPSPAAYPPSPAPIGQPSPSPSPAYPGSLPSPAPIGQPAQPPPAPPAPAPPSPPEEGVVCPPPLTLSPLVQARCNPDYDPTKRPCLLQSFCTTCDSPPASVYSALFVE
</t>
  </si>
  <si>
    <t>C_24340001</t>
  </si>
  <si>
    <t xml:space="preserve">MVLLRSTESAIRLYQRSKLWRELSAAVGQPGGGAGGGAAAQLLASQAVADQISQPVQLPNPYLGLAVRGFSEALEQYHR*
</t>
  </si>
  <si>
    <t>C_24360001</t>
  </si>
  <si>
    <t xml:space="preserve">MHAEDASLVSHGNPLLLPKRETACLPYKDGGVNHVDLPAFLSALQAKTFALLAQPGRQPWKMLTRALLTHVRPDSATTWAWVYSDAPAPAGLPARLAAAVGHVRSAGVEQHPPQPATQPPAAPPQWRVSLDQLWVANAAGAVSYVHYTGRLLEPGPGVLPPAVDGAWQPACVLQHRKPRHLWTFEERAAYDAASPGDRAGAWPRAPYFLAPEAGVVVHPEHCRIAGVSLADYTVRDVRRAITAANPAAPPAPARPAAMPCPAPTQQAGDSGPQPAAQSRLAKREAEWQRAAAQLTTTAAQHFHNNPVALDPWLHRTSAAAGLQNTPARELQSYASLSQQSGEGPRRSARLQEQAAGGAGPSTGPATAAAAAAAAGGLQAGADGLGHHLEVAVEQPLAVDGAWQPACVLQHRKPRHLWTFEEQAAYDAASPGERAGAWPRAPDFLAPEAGVVVHPEHCRIAGVSLADYTVRDVRRAITAANPAAPPAPARPAAMPCPAPAQQAGGSGTQPAAQSRLAEREAEWQRAAAQLTTTAAQHFHNNP
</t>
  </si>
  <si>
    <t>C_24370001</t>
  </si>
  <si>
    <t xml:space="preserve">MGFVGPELEVPGYGCEDHFLELDTVTHSWEVLAVVGRVWPQCSGGRWT*
</t>
  </si>
  <si>
    <t>C_2430001</t>
  </si>
  <si>
    <t xml:space="preserve">MRKTGPTAAAAAAAAAAGAAGAGAAAAAAGGADAPVAGEREVEFDLLVGADGSDSSVRRILKAKVKDFAVVRPVVEEGGYVGVWGLPARGLAAEPLIGFYTHKPQDYVYEWAAPGKPSVRLYIDVGGEVAGSVSGLGDADLSGGASGVASGLVAAYPAFPPEWAAAIGEQVAGTPVDPARPRRSAAILQCSQFYGPRTDDMDKVPEVYSNVRGDAVMAMQMMEFNELKNQADAGLRKLKFESWWYEWSSKITQGFFALAAAVGSLLAALVPGRFMNAGQVLSKLEDRRIGYSEVIRMLQGYAAPVVMAVFGGVFIGIFLAFASRLA*
</t>
  </si>
  <si>
    <t>C_2430002</t>
  </si>
  <si>
    <t xml:space="preserve">MFLVNWFYGVLNYLGLYNKNAKILFLGLDNAGKTTLMHMLKDDRVVQHQPTQYPTSEEIQLGGINFKAFDLGGHEIARRVWKDYYAKVDAIVYLVDSADRERFPEAKKELDGLLGDDSLGTVPFLVLGNKIDIPTAASEDELRNWLGLTYTTGKGKVNLSDQKIRPVEVFMCSVVKRMGYGEGFRWLSQYIK*
</t>
  </si>
  <si>
    <t>C_2430003</t>
  </si>
  <si>
    <t xml:space="preserve">PRPNRPDHDTHNQTGHPPTAVIWQRRNAPAHPSDASTRGATRPSPSRTTATGPRPPCTTRPDSSRHSSPWAAHAHASCPTPTRPTSPGPRTFSTTPHPPPPPH
</t>
  </si>
  <si>
    <t>C_2430004</t>
  </si>
  <si>
    <t xml:space="preserve">MAALRKLGSYFDTYEFVMVHLREDLGKNVWAELYGALRRSCFLEHAAAALLRTAADLTSMQQPVGVQQQQHPPPQHPPAPQPQQQDQQQVAMWRLHASAAALFLKSTLSLTRLTGLTFDELCASTRRYRLDQVFDPDHAAAQAAHAAELRELVSGPGLRALLLACLTPSPFGEFGASLVVMRWPAKVAIRTDVAGGDVRLLSLQQPQTQQEQQQEQQQEQQGEGGQQRTADKLRMQTAEACAAVAVYFEQVRFAHFCITATQGDHPTSVKDAAISGEDWARTVPAVRLLVRLLPEMGTRGAVGRLPGMWTRLVAAVTPRLLEPEVPEEDAMGLLADAGLLLRLQIDWRGNLLPLAPLQPMPVAADTAAAQPFGHYCPSLSLRLALEAGLLPALERLLRAAFVEQPAAAGGGQAARQEVLERRARIATCAVGCLLLTSGVFPALLAHAPVAELVPLLATLACVQRRLAAAGYALRLRKLTDFASVLPAATSTPTEFSVEEAEVRKEAARREVSSGNIAAANSAAGAGIATGSSGGGGSGGGFRLRTVAELLASTGTALLDLIEQDTLSARAVLYKYGGLAQRPAMESLLLPLQGPGEEEVKERAWACPFLDPPGTTSQQVTAEQLQAAEAAAYQLLHLEGPSALIAPGSGKTCARCKAVTYCCGACQLAHWGAAGGGHSQVCPKLAALPL*
</t>
  </si>
  <si>
    <t>C_2430005</t>
  </si>
  <si>
    <t xml:space="preserve">MHLSLHAPRTQRLSQCLDSLQAAGGGGGDGGGGGGGGGGGGGGGGTSANSTLYDGMTAAVVVLAAAVAWSLFVGLIARRRHRLLLEAVVPPDVLHGAAPGGTRSSRHTGTVAEVALELCGAVLAGRLPAAADAAWVQAALLRGRDVYGVSVMGLQEHLRAANLDGDVARELMLQLGQSVDLGAASSRFGGGGGPYDSSDGDGLAAATAVQQLGSSLSFSAGRRASVEAVGLRPAAAAGGGGGGAVTPGGGQWALSPLPRTGSLARNMRRSVDVLTPAANLLGGGPGLSPAAPPDGGSSFGGAAAVSAGGGGGHTPTSSRFFRRPRSTATLSDMPSSMATAVAAAPAGSSRTGMMSPFSGGTTAAAAGPQPHAPASAPDAVLLSVTSPPLTANTEHVGSTTEISIGGGGGGKGGGGGGGGPGTSVTRASSNDTGGAVSSHTLATLMLHSAGGNRGGGGGGGARGSPYGGTGSGAPPMXXXXXXXXXXXXXXXXXXXXXXXXXXXXXXXXXXXXXXXXXXXXXXXXXXXXXXXXXXXXXXXXXXXXXXXXXXXXXXXXXXXXXXXXXXXXXXXXXXXXXXXAMAGSSSGAAAAGSKTAAAAGSTTAAAFAASQQAGLRGNASGRVRCSSTLLTDDDSPPSVSVSRWASTAAMRHAGESDDNNVGAGGGGVAHSGSAGEMAVTRRAASAAHLLGNLLAPAVLKQPSLTPGSGSPFQTAVAPEPTPGGVGGGDGNGAGGGGGGGGQPQLRAPSSRRMSFSIMRGVKSARHLFQGADPAQADGSAAAAGAEASRHGTTPSQHPPHASHGHPGHGPANPHAQQQALLAAAATAAAAAPPPPAMIDSVERLLARADGWQFDTWALKEATGGWPLSALGFYLLQRSGLVRRFGLKPPVLVRALRKVEEGYVDNPYHSATHAADVLQTMHVVIHGAQLQVHYLDPLGLLAVYWAAIVHDYAHPGLTADFLVATSHPLALTYNDRECGTVRMYHTEYGTVSR*
</t>
  </si>
  <si>
    <t>C_2430006</t>
  </si>
  <si>
    <t xml:space="preserve">MRSQDVMDGDLAMYRNNGPMHAARLRNNGMLDLSDVAVTFVEGAAAAAGAGAGAGAGPGDAATAALLRLTAPRPADETERLLSLQLALKVADLGHLGEALAVHERWLSGLEEEFFRQGDKEKELGLPISPLFDRTKQGVSKGQVGFYEFVALPLAHALASAFPGALPLFSCFIANYNHWRVVDGQRPVAMPALPAAAIKKKSHGGAGGGGGGGLGAGGSGMSNAALKVAYATQGAPGGGGMEGGRKTRKPVRRSKSVAGL*
</t>
  </si>
  <si>
    <t>C_2430007</t>
  </si>
  <si>
    <t xml:space="preserve">MRRGSTSELTSALSGVDQRLAAAEGEREQLAAALAAAEARAAERSAAAEELLVSVRGVLSGTHHELVGMSSEQYKSLMDYLGRDKALAAAQLELLSSERNKLREEREAAVRQATVLRGQMAALQDSLATSRADLTARINALEAEDHARRLAQGQLRGELEAARAGAWAQLDELRGAKAAADADLEKTRKDYADVRARANALIRKNRELTAAADAAGKEAAAVKEELAGAKEALAAREVELSAAREEAAKAKAEAEAAHTETTNKLKAHFKQLQDRWKSALADKSKLDAELQARAWAWAWV*
</t>
  </si>
  <si>
    <t>C_2430008</t>
  </si>
  <si>
    <t xml:space="preserve">MTGCTGSGCMRPWRDLGLGRACCAGSACSLPTALPTWSKGHCARPPPMVKRLGRTGSRTRCTRFSGRCWVRACVLLLPLPLLPLQTPTMAVEWRRRCPPPGGRASSRSSTRAKAWTAPSWRPTGPSRCSTATSRWCPRPSAPACSPPWMQLWMXXXXXXXXXXXXXXXXXXXXXXXXXXXXXXXXXXXXXXXXXXXXXXXXXXXXXXXXXXXXXXXXXXXXXXXXXXXXXXXXXXXXXXXXXXXXXXXXXXXXXXXXXXXXXXXXXXXXXXXXXXXXXXXXXXXXXXXXXXXXXXXXXXXXXXXXXXXXXXXXXXXXXXXXXXXXXXXXXXXXXXXXIIIIIIIIIIIIIIIIIIIIIIIIIIIIIIIIIIIIIAPALICPV
</t>
  </si>
  <si>
    <t>C_2430009</t>
  </si>
  <si>
    <t xml:space="preserve">MVVSGAGTARRRWSATATCKADIASGLTCKLDVTPYLSYALALVNAAVYGTLVRISLTQGPEAAAELLGSVGLSRGGVVEQGELWRLLSGLVVHGGLGPVAVVLLGLGLVAPRVEASLGYRTFTAAYLLSALAAADVIIALGGAATDLPTSAATAAAAAAASTSAAAATAAAAASAAASGGSGGGNLLAAILHPAGANVMASVAASASAAAGGAAGGLGLGLGALGAVMGIAGAAAAHEVVNGGVEETAGSSRSSSGNGASSSSGSGGSSDAAHGHGRSGAGAAGAAGAIRVDAGAVLLAVGGVAAAAPYIQEAGGIGGAAAAGALLASLAAGFGTGFALAAAAGPRYQVTREVDLPDGSMWIPDPDNVQEYTVVLDRTTAIQRSLVTGLMAAALGGASLSVLLAAAAPGGGAGLGL*
</t>
  </si>
  <si>
    <t>C_2430010</t>
  </si>
  <si>
    <t xml:space="preserve">MDRPLSIPLLLLAARAAGWAAMAAAKRADARARFMCKSAMNTSTRRLPQSHGRRLPLLPAHRAGPAVVAGPASRSGAGLGSATASASVAAGSGAGMGAFGAGGSCSGSGGAGARDFTQWASSVKSRIFPAAVRLAIPMTAACMAAAAGTNGQYFQAGAAPGGGAAASPTAVTKAATATHGAAAAAAMAAPPPLPVLADVRACRLVLEQRGISHPGLQPGAAWAALPVGTGPDGKSGDLHVMFEYLLLFPA*
</t>
  </si>
  <si>
    <t>C_2430011</t>
  </si>
  <si>
    <t xml:space="preserve">MSYIKNKQRNWLEQRHLCLAVRMMAQRWFSVSDFPYAAALKHWRDSAEFRWAD*
</t>
  </si>
  <si>
    <t>C_2430012</t>
  </si>
  <si>
    <t xml:space="preserve">MHGKKREGEAFQTRVVRLLRILRVLRIVKSMPRLRHLSIVVDTIQASADVITMLAALLVILLVLFGTVFYFVEPDTFDSIPETNRALLSPTRDARTSSTAPLVLMPTSSGAADDRTSNPQPPQPQQSGSPKASEPAAAAAGGAAASFGIGMTALITTKIRSLIRRGGAALDGRSQAERGLSGTKSVAQVDPAVVRAAGEAASRAAAAAVVARDIKVGQLTLAALAELLQADEVPNKLERVTCGTTAVD*
</t>
  </si>
  <si>
    <t>C_24400001</t>
  </si>
  <si>
    <t xml:space="preserve">MRMLALPTSPALVTGAAPAVQVALAGGNLREGQLRFLWPASAAQLPWTAASPGTPASAGGTDWVWAVACEIDDAVARVACRQLGLNHTGASADGFPITWNSVK
</t>
  </si>
  <si>
    <t>C_24410001</t>
  </si>
  <si>
    <t xml:space="preserve">MFPRPEHCGMTKTDAAKKTLQEINPDVEIESYTMNITTLQVHSHGHDWNRTGGWHSHVSATAVT*
</t>
  </si>
  <si>
    <t>C_24420001</t>
  </si>
  <si>
    <t xml:space="preserve">MWAVLRSVLAEAARVLGAVRELQRLQRQADAADREVAAAAAAAAAANAAVMRAVVAAQAPGPAAAAQAAAQAAPRSAGQREALLAATAAAQAAAARAQAATATVSALAARSHAVLCNNFGACPTLAPTPPRSPHAAAVAAAAELEPQLLLADEMAQVVGEFVGYAASGPC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QAALRAALLAGRDVVGGAGGGGEIAAGGNTGGGGGVTAAWGVALSGVAAALVGCHGALQACVGELLQPPEAATAAAAAAAVPPPRVLQPSERSPGPTRSTDAPAAAAAAAPSALLPAKAVSQCECGAGAGGGGGGGDGGGGDGDVESEGATVERGLQQAARRGFFVLRRHRPTTTPGAATAATAATTPGAATAAAAASTPHSRAQARLSLGVG*
</t>
  </si>
  <si>
    <t>C_24430001</t>
  </si>
  <si>
    <t xml:space="preserve">MTPAWRRRRRTTAPPLHPSARSALTALVRRPLCPRSRMALCRARRALRTRPSSACPRLFSRLARRMVSASSAASLATPSRPTRGTTTGGRWCGRVVRGAVATVAAVVRAVVAATRGVAAAPPARRVAASRGLPRGFARMILGAHF*
</t>
  </si>
  <si>
    <t>C_24440001</t>
  </si>
  <si>
    <t xml:space="preserve">MLTGRGIGGGSGFCCVSVPDKWRAAYAARPAPAAPAAEVDYDALIRAVEAMDEKAFATTDLDTLVEQYRVRAVGRHGIF*
</t>
  </si>
  <si>
    <t>C_24480001</t>
  </si>
  <si>
    <t xml:space="preserve">MNAQDVANNLWALEVLGCTGPAFRAVLETLYGAALRRLRTPTEAAVFIPQHLSNILLALEGLQLGGKQSELLAAAVAAEGVRRNFAGFNPQALSNSAWALAKMGYGAGATPKAMEQSPWYAAAVAAAQRPGVMASAKPQYWANLLYALAL
</t>
  </si>
  <si>
    <t>C_24490001</t>
  </si>
  <si>
    <t xml:space="preserve">MGVGHCNITTLRDAPAAAGVDVPAALAKFCREPGVLLDESAGVTHAMCALGEGPRRAVWEEVAAAAAVRWQYADRSAPLDLAREAAQRLHYFEPEGERRRR*
</t>
  </si>
  <si>
    <t>C_2440001</t>
  </si>
  <si>
    <t xml:space="preserve">MSQGAQPQRERAGANPSGGGGANNPGRGPSASAATTSNTSATPTPKPRQQQQQQQQQQQQQQQPPKARQGAGKALQQPQSPQPAAKELQLRPRISEHDLATKLRRAEGWLEDGLRVQLVVQFKGGDEEGGKAAAALVESVAGRLVGKGQPMGGKRQMKNTWLLTLKPAAPPTAPKQPQQQPAAPAAAASGPPPAGETAAAA*
</t>
  </si>
  <si>
    <t>C_2440002</t>
  </si>
  <si>
    <t xml:space="preserve">MGFQPVVIHGTPGVPFRESPRPATLSLEDYLARSSSTFRAKHADLRRTLNAELSELLGTYEVWHEGLRQRVAQETGKALPPEAVCATGTGAGGSRSITPEVLGDTASPYIANNPPVGKDGQILSKYRAITEIPTAEWARLVARQPQLQSYFAEKHKMFYCSAGDFAIENKNGAQQGAGGAGSSPPVSTWSPRASHNLPELAHEQLVLRIKPGSQYEVRIPMSKTLVPPKRTGKRKKYRGPRTEVQVGTKRSWYGVTVFLLYAIALISLAARVGAVGGAAGGVPALQALQQVEAVTNALSSAPPHLRVRWDLAQDPLDLQQQYGAGPPGLSHVLASVESFTFDGKMAAAASERYEKDKEGGWLLRTAWRSYPATVAAEDRFGLS*
</t>
  </si>
  <si>
    <t>C_2440003</t>
  </si>
  <si>
    <t xml:space="preserve">MATDEVMASPVAEGDTTVDQPEVVGEPMQEDDLDFADEVGKEVKLTDDGGCVKKILAVGEGWESPEKGDEVTVHYVGTLEDGTKFDSSRDRDQPFVFTLGEGKVLPDGPVFMKHGEGSELRFVTEEEQVPEGLELAVMKMKKGETAVVTVNDPAYGYGDKPRTVSVEGSEVEVPAGSRLQFEVDLVDFTNAKETWEMSDIEKAHAAKQRKDKGNAFFKSGKLARAQSCWDRAVKRSCWLNLAALDLKRAHWKDAVKHCTSVLDIDPTSVKALYRRAQAHMGMADFFEAEQYAPLIPQNLRC*
</t>
  </si>
  <si>
    <t>C_2440004</t>
  </si>
  <si>
    <t xml:space="preserve">MRPAGPYNAAAPVPAKLPRQSLGRGSLGSEDAGTREGEAQRCEATNAAKGLWTIS
</t>
  </si>
  <si>
    <t xml:space="preserve">MWGGGLLLLWGNSFSPASSRAVAEALAAPALRRLRSDLRPYVVDGEVALALQEVE*
</t>
  </si>
  <si>
    <t>C_2440006</t>
  </si>
  <si>
    <t xml:space="preserve">MMLSTKALAARPSRRALSVRASSVQGKNVFITGGNTGIGYETALTLAREGAKVTIAARDANKAANALAQIRAAVPSAAVDSLPLDLSDLVSVSDCAKRVADSGVAYDVWINNAGVMATPKMSTAQGFEYQLGVNHLGHFALTTAVLPALQAANKPVRVINVASAAHMFGKIDFDDLMRDRNYDAWEAYGQ
</t>
  </si>
  <si>
    <t>C_2440007</t>
  </si>
  <si>
    <t xml:space="preserve">MLDVAHEREVEGDLVLGDLGHGLPLRPGSFDGAISISAVQWLCNADRAGHDPRKRMKRFFETLYMSLRRGARAVLQIYPENHKQAEMLVAAAMKVGTSISVPTAKGLDGGEPEDEEEEAAAEHVQVAGRDRNKRRRTGSGKGDGKGREWVLRKKEQMRKKGYDIAPDSKYTARKRKRVV*
</t>
  </si>
  <si>
    <t>C_2440008</t>
  </si>
  <si>
    <t xml:space="preserve">MHCVGAGTHADGGSGGAGDGKKADVNGGGGGAGLGPHYGQSHSHSHRPSDSHKRPRHGSDSSRGRPGPGPGGGGGSTSGARQDAAEAAPAAAAAAMAAAAAGPLPPLPAALLDAEPDSEVGVLRGLLLRAFALFPRVVLAACLAPCRLPPRNRAHEDLAGSALALGLLLLQQQAPPRQAQAKATAQGKAGGGSDAAAAVGTPRAGARAPATPAAATGVKTEAAAAAAGGGDDCEASAMDATGPGCNGGADGGGAPGAGNASSAGAVGGNNGSSSNNGGGGGGRHPRPSCVAQQVLGRLPETQEWVRQLIHESLRDEDLLAACRQHGGEVVAWRFLRGSHCAFVDFATQAGADAARRALLSLRLGPSHQHVRVEWKLDSNMGPRGGMGMGMGGGPGGMRGGPGGGGGGMYGTPGGGMGGGMGGQIGMGPGGGTPGGGMGLGMGQMGGGRMMMMGPGXXXXXXXXXXXXXXXXXXXXXXXXXXXXXXXXXXXXXXXXXXXXXXXXXXXXXXXXXXXXXXXXXXXXXXXXXXXXXXXXXXXXXXXXXXXXXXXXXXXXXXXXXXXXXXXXXXXXXXXXXXXXXXXXXXXXXXXXXXXXXXXXXXXXXXXXXXXXXXXXXXXXXXXXXXXXXXXXXXXXXXXXXXXXXXXXXXXXXXXXXXXXXXXXXXXXXXXXXXXXXXXXXXXXXXXXXXXXSGLPPPPLPPPPPGPPGPPTAAASPAATAVSPARATAASPAAAAAATAAAVAGGGSSPATAPTWQGALAKSGSHVCTLQCNTGGASAASEALRRLVVSGSGGGGGSERSKLADFLGYLAEKKRAGVIKLEAAAGLPARTLYLVPPNEQIILRLQSPLLYEPPVTSALRH*
</t>
  </si>
  <si>
    <t>C_2440009</t>
  </si>
  <si>
    <t xml:space="preserve">MERRPLPVAPSPSAKPELPARSALVCHAAAASVPLPNSDSAPQPNVLLAKIRAIMFFAWSFLLSLPLFVTMMVMAPLVLAFDKYRRLAQHFVNNLWACASTAPFYKVTIIGRENLPPPDKPVVYVANHQSFLDIYSLFHLQRPFKFISKTSNFLIPIIGWSMFLTGRIA*
</t>
  </si>
  <si>
    <t>C_2440010</t>
  </si>
  <si>
    <t xml:space="preserve">MFGKIDFDDLMRDRNYDAWEAYGQSKLANVMFTYEMARRVGPTSPITVNALHPGLMKLFMLEPIEGAATSLYLASSPEAEGITGKYWVKSKRAVSSNDSYNRQVAQRLWEVSEELVETALAKARSAPAAAAPALEPATVSA*
</t>
  </si>
  <si>
    <t>C_24500001</t>
  </si>
  <si>
    <t xml:space="preserve">MSGVTRAMLQRLSAVCCRRGAEDHSWAARLEPGTVQLLPAVAKLRTVRHLEVVYVPVTSSAGGGIAAAADGREPPADAVPPGLSSESRAATLAVSADVVVAFWRPAAPASAGTAAAGDWAAPLRLVVVPAAGAPQQPGPPGTQAVPDEEQEPERPWSPLAEALLLPGHTPRRRQQSGGGAVQAAAHVRQQMEFELAALAAEVEAATREVEWSELLVGHSPRPRPRRASMPSRPPLTSPSSAALVGRGLGGRDPVAHA
</t>
  </si>
  <si>
    <t>C_24510001</t>
  </si>
  <si>
    <t xml:space="preserve">DLSGFDPETGEPVHRKSRRGRGGHGEASTSGQHGEEGEEDQQYDEDGNPILRRNRRGRKGGRRHRSRHGEGIPEDGTFGDEAEGEHGGDEYGDPGGGEHGEGGDGANGEGGRRGRKGPGSRASK
</t>
  </si>
  <si>
    <t>C_24520001</t>
  </si>
  <si>
    <t xml:space="preserve">MGEQQQQPSAGLRAGAGRWTSRTSADPVRCASQVVDRVGLLVPVTYVGSAAVTLLALLYAVLPKLMRSKAKAM*
</t>
  </si>
  <si>
    <t>C_24520002</t>
  </si>
  <si>
    <t xml:space="preserve">MATVMMPSATTGLDSSSHAALQLFNQVLPALTQSVATVRRRLGGGFGAPVPCTVNFELVQRSPVGPGAMLGSQLKASRKERPPGGAEYYEGGSSGVGGAGGGSGLCSQASSQLGQGSGVQQQAAVLPARGAAAAGRSAA*
</t>
  </si>
  <si>
    <t>C_24530001</t>
  </si>
  <si>
    <t xml:space="preserve">MLPVTVLVSFILMRYFGVEANIVALAGIAIAIGTIVDLGIIFTENLLQQRQAALQTAQGASEQAQRFNAALAIQQAGRELGPALLTAISTTVISFLPVFAMTGAEGKLFGPLAYTKTFVLLAAVLLAVTLLPVVLYWLFAAEPARLRALLAQKCHNLLPVRLQAIPAMLLRRGHGVLMLVLLLTVLLWLSQLW
</t>
  </si>
  <si>
    <t>C_24550001</t>
  </si>
  <si>
    <t xml:space="preserve">MHDLGYPTDLIEVVRDLYGKAATSVRTEHGTTPPIPIQRGTVQGDVLSPLLFIIFIEPLLRWLHVGGRGYQYGCAFADDLVTATTQISNLRIQVEKIEKYAAWGGLKVNVSKCQLQGILHGRARADPTLALARMLEGQIRIDGTAIPYKPPHESYKYLGIHITPTLDWSAQVQYIREKIKKRGQRIATSLATPDQKLRMIQFTIHPAVAYSLPFMPYSTHDVASLDALIASTAKMCYGLKRGFPTRAILQPTNTLGLGVGSIR
</t>
  </si>
  <si>
    <t>C_24570001</t>
  </si>
  <si>
    <t xml:space="preserve">MELLPAAAVGRVSRLAEVMLRARHVACLDTYAQALEAKARAYKSPALGSLFLMNNVHYMVWTVEQAAAADKQKASAAAAAKTSAAAAAEAEADAEAASLEAEGATVRARRRARRAAEAAAEAAEAEAAAAAAAHPDAAVPGGLAVLGRAWVERHKLPTR*
</t>
  </si>
  <si>
    <t>C_24580001</t>
  </si>
  <si>
    <t xml:space="preserve">MPPRGGGGVGPAQQAAGVPQQESRQQQPQVAAKETAAAIVSHVIDTQQGRDTIGVEQAPGPMAAAERLASCAVAGQQRGGRGGGAWGGVVAGHGRLGWRRSLQ
</t>
  </si>
  <si>
    <t>C_2450001</t>
  </si>
  <si>
    <t xml:space="preserve">MEAWRGLAWRPQPALSITTNPNPNPTATATATTTTTTATATATATATATATATATATATATATATATATATATATATTATATATATA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*
</t>
  </si>
  <si>
    <t>C_2450002</t>
  </si>
  <si>
    <t xml:space="preserve">MDLQQLPQLEALCERLYTAQSQAERVQVEQMLGVFGQSTEHVPALKNYFLSFLDSNCGTLEHFVASSLVQLLCRTAKLGWFDADTHRAIVDDAKAFLEKGSPAHYLTGLRILNTIVQVGVQGLGRGVCTCQPTLHYYSSHS*
</t>
  </si>
  <si>
    <t>C_2450003</t>
  </si>
  <si>
    <t xml:space="preserve">MSALEKPDTQASQQASGAFVALAMLTLLSVVLPRVPAHVLRSKFAGAAQLLGGVLSTHKEEAAAAKAALGCLAAV
</t>
  </si>
  <si>
    <t>C_2450004</t>
  </si>
  <si>
    <t xml:space="preserve">MLWELITLERPYSKLSVPQIMAGMMLNTLHLEWPRHLWPGLCAIGERCVAPDPAARPSFAQLEEELVVLEEAMREESRRRILLERAAASTTASTTASTTASTSSKAVAAADCRAQEVTAAAAPCSPFGAAVAPQTADFMTDAGASIAEAQP*
</t>
  </si>
  <si>
    <t>C_2450005</t>
  </si>
  <si>
    <t xml:space="preserve">MGAKLSACLRGPSRSHEPNHDAQLQLEGSPFAPACVPEALNTLPTEGVSADTEPANTCSALMLPTSPSADAEQAQIAVKPAVQLSGTAKIFGRHSLMPEMRVEDIFASESSVRLREAGSIAPYLLASTRTLIAPEHILVNTVDELTEGIEVKNALGSGGFATVFKGVYQASEVAVKLAITPNNTDQDLFCFEAVLAQQLRHPHVVATYCARGAKMTIEMIEELYKAHEAELGLQAGGDKGAGAAGGRAAGGGGAGFAHRYRSMPPEAYNLLLKLPSMRSDDNMGNPRVVAQKQQGSGWAHALQTISVLPDEILMVMVLELCESGSLSSALRNGTFTPQPGRLSPLTARRMLVRTATEVCRGMLHLHNANVIHGDLKPSNVLLSHSSKDRRGF
</t>
  </si>
  <si>
    <t>C_2450006</t>
  </si>
  <si>
    <t xml:space="preserve">MHATPRHATQVSLLALQELAARRADDKLRAECLNLALACLSFDFVGTCLDESSEELCTIQVPSAWRPAVEDPATLNLFLDQYTCSQPPLSSTALEFLNRLVAASRSMLDPGARPRLAQHENFHGLCRLLGRLKTNYQLSELVAVDGYTDWIQAVAQLTVYALQQWEWAGSASYYLXXXXXXXXXXXXXXXXXXGGGSTEGDGGCQGVSCLWSRLVSSMPYLKGDAPSLLEGNVPAITQAYVSSRLESVARCAANPSLDDMLDSEEQLSEQLDALPFLMRYQYDRSAQYLTSLMDPAIEYFKQAAQQPMAAPQLCLLEGQLTWLVYIAGAVIKGRLSSSVSADSQVCAMRLPVELLTPHLGPILEGMLIWAEDSKNKFKLKIADCGGSYGDS*
</t>
  </si>
  <si>
    <t>C_24600001</t>
  </si>
  <si>
    <t xml:space="preserve">MQAFSEDGTLSTLYRTWFDGLSQCDDGTAAILDSSRLGVDQMLGAFPQQRAPAGLSGLDKGSGGCSGGGSSSGGSSLQPPVPQPQVATATREGGSDLLLAASASQLPLVPPALLALVNGTRLPLPPSGPPRPSGTAASKWIAL
</t>
  </si>
  <si>
    <t>C_24620001</t>
  </si>
  <si>
    <t xml:space="preserve">MANLAVREERAAAAAASHNAHAALMEEHGERGTRWFHRQADEPAAGAQEPITHLKVPGQPAPVALTGPGTRNTVSAAAAAMYSSTSPTGLFRVQPVCTASQQQLLAAIDRKVPADLHAAAEGSGDGALSDAELMAALAGSANGKAP
</t>
  </si>
  <si>
    <t>C_24630001</t>
  </si>
  <si>
    <t xml:space="preserve">RAAAAQWRERRVPAGRADVADGRQRRGQDHSDGRAGGSQDRRPRRGAAGGERRAQAHGHLCAPDGIRGAVRRAQPPGRAAPAVLHGRRQQPAGRARCSRSRSRSRSRRRRRDRRRRRRPGGGCGGRGRGGAAALRTAGVAPVRAAVAPRP
</t>
  </si>
  <si>
    <t>C_24650001</t>
  </si>
  <si>
    <t xml:space="preserve">MVAPAAAACAARTAGAAAAVAAAAAAAAGRAPVDAAVLRRLVDDIGHDEQMARKALRRTGGDYKAALNLLDFGRLSPAIERTLSSDHEAAAAGGHGTGAGGGDAGLGADFGFYGGVGAGTGVAAGTGPSLQQLAQERRQRLLERSGSGAAAGPGGVGVAAAAAQGFPGRGHGDVARVGSAGLGSENGAGGSGRLGHLLGTGSGGGSGEVLPGGATSAVGVVATEQRTMRTSIQSALLQGFTVLRTRNADDTARQLAALTRALER
</t>
  </si>
  <si>
    <t>C_24660001</t>
  </si>
  <si>
    <t xml:space="preserve">VLVVTSAVAAAPGTAAGALPVPLLHPGAPTRCPHQPAVPRPAAHVARTSNREPVRGLGGCTWHCCSCCCCCCTRRCCWRWRRGIRGPSRRHSRGWWSGRRSGSVQRRS*
</t>
  </si>
  <si>
    <t>C_24680001</t>
  </si>
  <si>
    <t xml:space="preserve">LDEVTDWRAFYAGPQWARLTALFSRLSFHGLATAGSEFASVVLLALLSSWGRPEQAVIVAASLGGHAPATAQTVGALAGTLYGQSWVPERWWRGLGEGVEGEAGREAVVQAGRALAAVELADGL*
</t>
  </si>
  <si>
    <t>C_2460001</t>
  </si>
  <si>
    <t xml:space="preserve">MPHHIRVIPDGDTTAHTDQGKGDQLDDNVVQQQLGATRKFTGQVVHDFTDPKTGKACQMPSCVTLIDTKYAATFAHRRTWTEGQDVELKICSGTDPNSMRAVKAKVFHINPELDFALLKLTDDEELQAPNIEPGPRDGMKFFGHGLSCPGGTSSNVCRGVITRAHMVGNRYIALDRISGKGDPGGGIFSAATGRLLGVLVGRDTDLDKSYMIQANVLLAATVEVS*
</t>
  </si>
  <si>
    <t>C_2460002</t>
  </si>
  <si>
    <t xml:space="preserve">MDFQRKQRAPTTAAAVAIVEASVAAAVLAAAALAAATVDGRSGGGGGGGGGSVGGGGSGGGYVKTALLQRTWPHADALAFSTCIRLAEMLHGKQEVELRLFGETNE*
</t>
  </si>
  <si>
    <t>C_2460003</t>
  </si>
  <si>
    <t xml:space="preserve">MVAAAARRHGSRQLCAQPGVLNDSRRYIFATERGTGTVHKHLNPDIPPLTASSSACSSLIQVSLLAALSSLDRGLAANAREAAEVDELCSQLEGLGGPVALAAPAAGGQQGSAAASSSSGSSAPSDLLAGTWRLVYSSGFNSGSLGGRRPGPPAAGFPATLGQVYQLLLSPPPPLAALGSLGGLLGEGLGGLAGALPQGPLRDAVAPLAGALAGSARVPAPDAERESPAARLTLRHDYEVTPPCGVRICYEETYGELVGSDLFAPLPRLEAPQLPEPLRPPKFLRSASFDVTYLDSTGLRITRGDRGELRVYLRDSDPAPSGGGRGGGGGSRAAMDLDYDD*
</t>
  </si>
  <si>
    <t>C_2460004</t>
  </si>
  <si>
    <t xml:space="preserve">MPEESNAIIVKYNSDHGSLSFCELSMHWLPVRMAEVHLGSFFAGEESGWARARALEAFGHACPHAIALKVQAQVQGTRPANPGDIWRKELAEKIESYLDPETGKLKVKSVSKERIHDGLTQPVQLRVYPEYSAMPERFVPRFEEFDVCPRGHPWAEAKEQLSYDKRKETALAEMGAAVREAEAEAAGPAAPRDRRLRPAACRHLVLPPRQCWLSAGRLCPATKALAEMGAAVREGGGGGGGGTSSATRPSPQAGSMPPPGAATAAMLAVRGAALPRDEGAGGDGGGGRLCPATKALAEMGAAVREAEAEAAGPAAPRDRRLRPAACRHLALAETKAASVCGLMTWTIQIVPARR
</t>
  </si>
  <si>
    <t>C_24700001</t>
  </si>
  <si>
    <t xml:space="preserve">MLRWIRLLTANGSARVCVNGMLSDAFPVLNGLPQGSTASPPLWVIQMQPLTSFLRRQVEQGALRTPLLPSGEQAPPAAHHADDTTLTARDPAVLAAKLAYHFSFLNPSPAQLKELTDLVDHFAARSMHAEDASLARTWLQQLWACVAPQAAAPPVTDAGFMLGDRMGMWASGPRGAGALLWSTLRATFLYAVWCAYWSREPAKQTSEHVVREVLLTAQLKAAKLEHFVAIWSAGGALCEVEEVQGPLGFLLGGGSFQALAWRIIIISLSGAHEY*
</t>
  </si>
  <si>
    <t>C_24720001</t>
  </si>
  <si>
    <t xml:space="preserve">MARECGVPEWAATKGDADVLMRAAAAARAAANAEVGGAAAADASAADGAAGAPLALTPGAQNHLGRQYGDWNPAMDAQAQDRCHRIGQTREVGAGCAHLPPCVHQHH*
</t>
  </si>
  <si>
    <t>C_24730001</t>
  </si>
  <si>
    <t xml:space="preserve">FRSRGQGAWAAGCLPRRTVLARRRTCPLGGRRGDSRLVGAAGRGAKVEERGGQCPSRRPRRGRHCRRHNRRVVVRAGAGAWACRLGFRPTRLGALVGVRAVRRSTGPFA*
</t>
  </si>
  <si>
    <t>C_24740001</t>
  </si>
  <si>
    <t xml:space="preserve">MYSSTSPTGLFRVQPVCTASQQQLLAAIDRKVPADLQAAAEGSGDGALSDAELMAALAGSANGKAPGSDGVPYEVYKVFWALLGPRLCAAAAAAFAAAADAHDGGEMAAALPASWREGIITLIYKGKSLDRAELASYRPITLLNCDFKMVSKAVSARLQPALDAVVDELQTAFITGRWIGDNALYLQGLIEWMRLDVGADGTPRQGVAVCVRGGSGVWAAHAALDPPDHCQRLCPRVCERDAL*
</t>
  </si>
  <si>
    <t>C_24750001</t>
  </si>
  <si>
    <t xml:space="preserve">MSALAAVEEHDVAAQLFAAPPPSPAEGVGAHGAGDAAGDAAAAAAAAEVRSLAVELAVAEAEAAVAAQAEAEAAAATAAA
</t>
  </si>
  <si>
    <t>C_24780001</t>
  </si>
  <si>
    <t xml:space="preserve">MDDDLEFGLDPAEEMAAAVAAANGDDDDDGRLPLPPLPASAAAAAAAAAAVGTGASGSSSSSSSSGTSAYLDPSALTRVGRGELLQLAAHGGSAPDKAAVALLDVREAAEVAAAAAAAAPLADGSSSTSDSSASPGGCSGTGGGGCGGGGGGGCSSSATSLAPWGSRQQHVVVRHVALSELRRPQAEALAAAADYVAVAATADHRGEQAVVRLGKVYGLRRVVLYDEAEE*
</t>
  </si>
  <si>
    <t>C_24780002</t>
  </si>
  <si>
    <t xml:space="preserve">MPPHPIPRPPQDDPPLSFITWWLEGRCGQLCGGAFRLANVRVRFTPLQGTTLLLNTILIYHGTEASTNTHSPSRATRRPGGLDADTSSSASASASASTVQVADPANAAAAVAAEAGAAARCGAAPGSGTSTSSTTGGTGGGGPLRRLGSALW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PEAHCPGMP*
</t>
  </si>
  <si>
    <t>C_2470001</t>
  </si>
  <si>
    <t xml:space="preserve">MAAAAELAVMWDVEVPPEVMQLHVRHVDRLLSAAAGPAYIVSADVHAEQHSVAGQGTSRSGGQPPQPQQPQLDDTGSLKARLKDIGRDVEALQQELAALGPVASAPPGAAVDARAGSVGGPAAAGPAPTPASGWKRRQEEPEASAGASTAAPAAKRPHLDQKGPQYPGAALELPSTAGAQLSYALASGVLTGLLWAVSGRLGSMLTTETRALARAVAVARMSDFTSPQQIVAVLYSLGRMKSVPAREEVGEFTKRLRPHLESLSPTDAVRLLQALEALDYNPPAKPWQAQPQRARQAASLPGLARQARQILRSRQQMQAFRRQALESIVEQRVLRSLPLDKIKLLSPRAMATAAQASYGYVPTAVASDADVNADVMRAGLLDGVILPLAATRQGFVNGDMFYLALWDWMEVKACEGITVDKATSLINSYAYNKSWALVPQLRKVMEGLMERALQLPVSQPREGSKLLLAVGRALRVMGDKMQCMPADSIALYGAAAARLAERPAKAEEVVELLNSVTGMDRVASEPAPATAAAGPMAAGGSAPATGRRGALGDELKARGRLLQQLAVAVLQEPALPALASVPDALVAAVKQMAILGMRPPVQWLSSYTAVLQALLPKLSSIGLAYGAEGLALLGAAPPSSFLDILLTSQETWGRAHVAFVSEARKSNPMPRYSRAQQLLVVSAVTSFELSRPPLSQGQQAAAGSGVGKAGRGNSKAASAGAVADFRARLEADWLAETCASLLASRKAEEATIAGGSRGGGNPALLPTPAMLESLLRLATRVLGGRTDGAITRLVKSGAGSSTPLQQHSGGVTAADEQTLAQEAARSNVVEFVRLSVQDLSRRALTAKGPISANTTEGASADGPAAASAGSGAGARSLSAEGRERMTAVWQDVEEGLEGVLLPVLPWVPPLETLRTLRLGLLEQSPAVLTAASLRQLALMCTYTTQAAPQLAEEAGRGRRTLWWSTVRAELLRRAQDEEVEKAWSKAQRGSGSNGSATTAEADLQTAIDLAAACYGLLMHGGGSREGRDSASGGGAAPSSASLPDELATWMKLLLTRAGSSLAARTSLSKGLAGVRALQLLWVARSAGCAHLLPASVWSTAFGALGPEKTGAAALQPRQLAQLVVLRAEALRGSGDSATGNGPLERLPTRARSSMPVASWFLEFTVTLLNATAVESSSASALEAALPLLQALVPEAEAELWALATRERLGRAVLASALQAALNAVTNTEPPLGADGAIASACEVAALMVGSVAVLLQQLPQQPTAAQVANSRAASVVSRLDARSLPPDQLAALASAIIRLCPPAAGGAAAGDDAAARIPQAAAAVLLRLMSAAEVVERLPITRLEAALTRFLPAQQQQHEGQAPEAGSQLPMTEAVAQAISAKLQVGSTAWFARTPVGLAVQLHRCGASGVLLQRALLADRDWAGREVQLLQALAMAAPREPLALSLRDYGPERTRMEQLLQEQSAANHPGSTSTSSSSTAGGAAAAAYWWPPGCAQPPPGRLVAGLRLPEGDPDLLSARQLGLLYGAVVIHGQDAESPLPYGIIETEGVQQLYLAYITSLNLLAGRTDLLPHEHLEAMLGALEPAVFGDRRIVPAGPDGMEPVEGYDFYNDCLPIERFLAPVLARRTDEVRRALQEDSGFSGFGEGRWARLLEYILDGEGAQKRATAEELLKMLGVQWADAHQQDTSSSSSSSSSSEPSNGSWNRMMAREKSVPPAGGDAASETPLAPEANPAAAQQDVAAGKAKGGSAPAASQVQTDMARAVDQAAGAPPGSSLTLPELAGSCSTERTPTRQQTPPVQQAQLQPQPQPQDPAAAGDQGMELLGAVAQVGSALGSMLVGAAQAAVQSAVSSVASAVAASSIGELDPAQAAVQAEAQQYLEVMLWAHIAVKGCAVELNEGTRQLMLHRAVRKLMLAQSSKSTNSDGRMQLDRDELVRAFVAEADEYAIESRRQKRKAAKRRGFGKS*
</t>
  </si>
  <si>
    <t>C_2470002</t>
  </si>
  <si>
    <t xml:space="preserve">MIGASGAQITRAPGHRPETHLFMLHAHQKLARPPLHAPSRTASACIVAVDTRVRSAAVDTVEATPAATPAAAPSESLTWMTCKRCKERFAAERNHRTACRYHSETWTGGELAKATGFVRQSDAPEHQLGVVMGRTGLLRFWDCCGAEDEAAPGCRQSFHCSFDDDVNEKHGWR*
</t>
  </si>
  <si>
    <t>C_2470003</t>
  </si>
  <si>
    <t xml:space="preserve">MAEEDAAMEQAGLGLDLGELEAEHGWFKQMMAEHRAEVEAAQAVAEQAPRASRRGKAAKKAVRRAAEAAAAVAQPAASNSSSSCPAVSETGEQQREEPAVGCGGGRLSPVISSDCDCAVAEAAEAPAAGARGASGGSTCRGLHGGAYIRSLSLMSSCSGESWSSEEDKALDEEFEALEAYCVAPDAEAKAAAAAKAGAAAKAAAVAAAKAVAAAWLKHEADVACASASAAAVGSGGCAAADVSAVVAQVVAVVELEAACGRSGASAAAAYERYCLTSACNYVFGCTRVA*
</t>
  </si>
  <si>
    <t>C_2470004</t>
  </si>
  <si>
    <t xml:space="preserve">MTSPGDQKAKEDALLEKAAAIKAQWKSMAAAYNFPCEEPKRAATHWDYVLREAQWLAEDMMQHVETKITLECKPEELGRVKGGALDDAKGKALPNGGVDTGPTAPGTPDRVEELPGWPLAEQLTFTVLISPEELMEAVVRQLEEEDVARLTVHAEVLSDYKMAFEAVQWVKTAQHTSADGDDMPLRKPIMKKAAARPRVMMAADDTDSLGEGPPSHHVRAGAGAGGAMRRMGGAAPHRPLGDLDDGPANKRKRKPRDLEEEDAAGLKLKNAGGMKDDKSKKLKSPQKPPGGHPSQGFPPGRDGSAHPGMQKGAVPGGMKHPLLRSTATIPDGSMRGLAWSGTDDQVLAAIVTEFSQNWLLVADVMRSANSMQGVFRRPDMCKYRYAMLVKAWQQENGDDMLPETQQANALSLAIMPKQQAKEVLYQVLPVSEATLRRHQDSVSGLYVRHRSKRSAERQQQREMYKMRQDQQHISHNVVFGNVHSGVWQAVSLHTRTALPPSLQGNGGRILNPMELGIGLGIGDPTAAPGLMSGSPAMPGGATAPPPAAAGLGQPPAPAAPGMAQPPGGGMGAAQPSMQPGMQPGMQPGMQPGMQPGMQPGMQPGMQPGMQPGMQPGMQPGMQPGMQPGMQPGMQPGMQPGMQPGMQPGMQPGMQLGMQPGMQPGMQPGMQQQQQPQMMQQPDGSQLSGGGASLPNQQSIPGMPSGTLPPSMGQPGAAGMQPGMPPGMPGQQPGQPGAAQVMAAQNAAIAAQNAARMQQQTALMQQQAQQQQAQQQQQQQAGAPGAPAPGQLPQPGAPGAQQQPMGMAPGAPQPTAAQMAAAASALQQQQAAAAAQGRVPTPPLQQVPSLPGMPPIRAPNPAMAMAANQQMQQAMLMAQKQKMQPGQPGQPGQPGAPGAPGMSMMPGAPGTAPGGQPPTPQQMAAAAAQQQAQQQQQQQHMAAAAAVAAQQALQQQQQQAANAAQQQQQQQMAAAQQQVAAAAAAAAAAAAAATAAGQPGQPGQPGQPQPGQPGAMQPGAMPGQPGQPQPGMPPGMPPGMVLPGQQPGMPGAAAAAAAAAAAAAANMNKPPTPTPMGMPGTTPGAPGAPGTAQAAAQAAAAAAAAALQQRPPGTQPTQLQMQAAALAAAQLRPGMLGTMPGGLPNAAMNNAIAAQMAAQKAAGLQPGAMPNAAMNAAQMQKALHLRSFSPGIHWQALQKMQHMAAGAAAAAAAAGARPPMMPGALPTPGAPGTAPGMQPGTAPGQPAGMPGQMAPGQQPGMPGQVPGQVPGMQPGQMPGMQPGQMPGMQPGQMPGVQPGQMLGQPGQPQPGQPGMPGQPGMPGQQPAGMPGQPGPIPGMPGTMGGMPTLQQQQQQQQALAAMQQQFAQQQQQQQQQQQAAMNGQPGMPKWTTGLTPQQQQQAMAAMQQHMAQQQAAAAVAAAAAAGQAAPGAAAGAAPTPQQQQQQQQAAVAAQQQAAAAAAAAAQGHANPQQAAMLAQQQQQALAQFQAQHQAAAAAAAAAAAAAGGAPGQPGQPGMPPGQVPPNLAAFMGQNALLGMAARPGMPQMPGGLPQQLSMQPGPQPGQLPPGLQAAAAAAAAAAAAQMQQQQQGVPGMPGMMPGQPQAPGAPPPTAG*
</t>
  </si>
  <si>
    <t xml:space="preserve">MAAAAELAVMWDVEVPPEVMQLHVRHVDRLLSGAAGPAYIVSADLDVTSLAQLLIAWASVPAGRPAPSVEWLDRASALALRTQDRLTAGKRSQLLRRLNRLHVKQQKAEQRLQQLQEAAGAQGPAGVQQEMLVDDGGEEEEDEEGELEYSDPERSAFEDEERKVLPESIPTFTATLERIGQEVLYSLGRMKSVPAREEVGKVIKRLRPHLESLSPTDALYGAAAARLAERPAKAEEVVELLNSVTGMDRVASEPAPATAAAGPMAAGGSAPATGRRGALGDELKARGRLLQQLAVAVLQEPALPALASVPDALVAAVKQMAILGMRPPVQWLSSYTAVLQALLPKLSSIGLAYGAEGLALLGAAPPSSFLDILLTSQEAWGRAHVAFVSEARKSNPMPRYSRAQQLLVVSA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DVEEGLEGVLLPVLPWVPPLETLRTLRLGLLEQSPAVLTAASLRQLALMCTYTTQAAPQLAEEAARGRRTLWWSTVRAELLRRAQDEEVEKAWSKAQRGSSSNRSAATAEADLQTAVDLAAACYGLLMHGGGSREGRDSASGGGAAPSSASLPDELATWMKLLLTRAGSGLAAKRSLGKGLAGVRALQLLWVARSVGCAHLLPASVWSTAFGALGPEQAGAAALQPRQLAQLVVLRAEALRGSGDSATGNGPLERLPTRAGSSVPVAGWFLEFTVTLLNATAVESSCASALEAALPLLQALVPEAEAEVWALATRERLGRAVLASALQAALNAVTNTEPPLGADGAIASACEVAALMVGSVAVLLQQAPQQPIAAQVANSRAASVVSRLDARSLPPDQLAALASAIIRLCPPAAGGAAGEYAAARIPQAAAAVLLRLMSAAEVVERLPITRLEAALTRFLPAQQQQHEGQAPEAGSQLPMTEAVAQAISAKLQVGSTAWFARTPVGLAVQLHRCGASGVLLQRALLADRDWAGREVQLLQALAMAAPREPLALSLRDYGDGNTLEALSLRGAQSARAAGRGEGPLSCLALDITQSLRRTSRQQRLGVAAAAAWMGALAELLPHLEGTAGSYLLYGAFNWAGRRALIEKPKAMREIREEPASVWRLLEALLALAGECLNKRAFAIVMRKMHVRHGTVPKPEDPMDAARDQQRFDVQEGEFTILLSYISRRGPYLIQDTDARLLLAAMQPVLDRHQQVRAARRSSGRMEQLLQEQSAANHPGSTSSSSSSTAGGAAAAAYWWPPGCAQPPAGRLVAGLRLPEGDPDLLSARQLGLLYGAVVIRGPGAQDEVPYSLLAAEAQQLYLAYITSLNLLAGRTDLPPHEHLEAMLGALEPAVFFNPSSRVLPAYRVGSDAAADGDDGQAADTEEKAEEDGDDGEGYDFYSDRLPIEHFLAPVLARYARAGAEEQPRPAGLELWDDVTELYSPADLSEQSMLAMLYNEISDEDLQAWATQGLHAASRESGSSNDITAGGHFASADTGSEAAARKDGEGVTTELMGEAGGAGFAAAVPAAQPRTGGRGIWAGRSRPEARPAHDDVIQLFAPDVTLPTHLRLPPGRRHGQPGGDPAADAAREAYVRSIVPSFGLLRRLTRMMVATERQAVVYAALEASPGFEGFGEGRWARLLHFAVALDKAQERAKAELAAADAEATAAARINQSVAALEAGPGSGAQAVSASLGRGRWGGALKRMASDMLSSIAPDVVAEGEPGANAAATTGTFLQEWDEDEGDFGAAEVDMAADVEAEVEATAGRGASGLQSLHAPASGGAPAAAERQPGAPGAVALIVAADSANATHASEATAGGDDTGTTQVPADANPSSASASSPAAQVNPFEVTADFKRRLETMGYQVPEQGARAPGAAGGRRRPPGMGAGQQAAQDAGDVGKAVLDAAAWVGGALGSYLGKAARSVVRRAPSRPSSGDASGGGGGGPGTRGGVQETAQAHKDRDAPAHQAAPGPAEGRADDAKEDRTDEGAERRLNF*
</t>
  </si>
  <si>
    <t>C_2470006</t>
  </si>
  <si>
    <t xml:space="preserve">MASPVPPRLLYIGGEWVAPVKGGSLPVINPATEKEFARIPNATSEDVDAAVAAATAAFKSGHWSKTTGAYRAKYLKAIATKLREHKAVLAKAETMDCGKPIDEASWDMDDVATCFDYYAGQAEALDGRNGAAPAIDVGMSEFDVRVRREALGVVGLITPWNYPLLMAAWKVAPALAAGCTAVLKPSELASLTCLELAAIAAEVGLPPGVLNVITGTGQDAGAPLSAHKGLAKVAFTGSAATGRLVAQAAAANIRPASMELGGKSALIVFEDADIEKAVEWAMFGCFWTNGQICSSTSRLLVQEAVAPAFLQQLKKRAEAINITKYVSPDIWGWYNPPSKL*
</t>
  </si>
  <si>
    <t>C_2470007</t>
  </si>
  <si>
    <t xml:space="preserve">MFYDDEPGTNKSYIKYFNGKILPLANAGTSPAVAPCAAAATIHELLGQCPLITAIADTDPRLTLAHLQFDRFHNGGSLGRRTLVRKDFDVDLSVFVTEFTGRVLDYWAGDWSGEAGERLQVDMMKDVAAWLCDQNFKAVEVEHGTHYKHCINVKVTVRTGMFTEADVDVDVKMAANVRDALMKQLWDTPPHLRQADPAREAALAEALTAVVKEIPDWDKSVVRLLKCWYKLSGLKDRIPFVPSVLLEVLALAAAQRLQKLPTHSRRFRDAEAFLAALELLDAAVTRREVVVLEAGPVWGYTRAQAESCRHVWRNDPVVVLHPIDPTCNLAAGCTVEWAALADEARTLHEVVLTRSMWDLLTDSSLAPALKALEIEMKLQRERAQHERAVAMRNDYDYWSAYYDAEDEWCRREDEYHAAFDDHLDEWEDEYYAAFDEVPSHSRPAKPAAEMVPTLIQVHKPTENSDDNQRGVLEKVSRGWQGLHDGTCDTAGSS*
</t>
  </si>
  <si>
    <t>C_2470008</t>
  </si>
  <si>
    <t xml:space="preserve">LQVLLSLRLHCRLRWIQLANAAGRHRGRHAAHSALHRRLSCADQHGPERTAYLRHRAKQLHALISRRRRVLRLWLRLQLRLLYRRRLLPTAILLQRASDFIRSPGYRNHAR*
</t>
  </si>
  <si>
    <t>C_2470009</t>
  </si>
  <si>
    <t xml:space="preserve">MPTPPTPPPPPHTQVDRPAATPERCAAVANSLLDLFVAAGASDEQLDFPLLYASAKQPASSGAISSYSMADDGVPSASVIGDHGGCSSTSTFSYSSAGNGLSSSSYSGSAAPPPGAGSSLLSNTYRAVTRDFGGSNSSSTGAGVSSCSSGVAGPAGLGGRVLVVCDVSRGSMLSPSAGGGGSDDASGSVGGSFASAAAFDVPVIDSGTFAHITPHRRLLHDFVVRPRVSHVLWGDGRSSPVGGSGTLRMLSGQQRVDVTGVLYVPDAHLSLLSVRRLASSGAKVAFEGESATVELAGRSILSGRVRDGQYPLSVTMLPVLLAAPAMAPPAIGGGTAAPVSGGGAAATGSDSSFLPSSAAAPSGSGGTTSSSLNSSGASSSSNGTAASSGGGGTVSSSSSSSVTALSAAHRLHRRFGHVGWHSLMQMVNGSLVTGLDVDLSALSQAAESVCSTCVEAKAASSPFPDSSSEPQQPLALAHSDVCGPMPVMGRGGSRYFITLLDDATGVSAVRMLTTREHAGEALQEMIVQLENCHPGGGKLRNLRSDNGGEYRSEELQQWLRERGTVQQFSAPYMPQQNGAAERLNRTLMDRTRAILFDAALSSSFWPEAVTYASHLRNLSPSSSCSSTPWEALTGVKPDISSLRTFGCRVYVTLPADQRSKLNPRADIGTYLGLQRNSAAYRVMVGGKVVVSRDVRFDEDVRGPASRLAGVPFGSNSSAAAPAAVNPPAVAESPAPSPAPAAPPSRPATRSQRPVLTPPLSAFASAAGGGSHSNSSNSAASAAAAAAAQLFDEDSDDDETPPLAPPSDDEDSYGVSTATTAGVGEPSSYAEASSGPHAADWRKAMEEEMESQRDNKTWELAAPPPGVRLLANRWVYKLKPQPGGAPRFKARLVVKGFAQREGIDYSEVFAPTSRYVSLRAILAIAAARGLSLHQMDVKTAFLNGDLDEELWMQQPQGFEVSGDGGGGDTGGGGGADGGGSGGSSHRSVPLACRLLKSVYGLKQAPRCWYRKLSEELGGLGFTPATADPALFVRHDEAGPVYVLVHVDDLLIAAGCSAQLAAVKAAIGKCFEVRDLGEASTYLGMEIKRDPSTGDILLQQRRYVNELLQRHGMTDAKPRSLPLPAGTRVLAASEQQPVLDDGGPYRSLIGGLNYVAVSTRPDIAYALSVLARHMAAPTKAHLALATGVLRYLKHTVDMGLRFSASASGGGGGAGSSSAGGGAAAGYDAGSFVGYCDADWAGDPNTRRSQTAFLFALGKTVVSWCSQQQRTVAASSVESEYQAAAAATKEALWLRKLASDLGLRSGAVAIRCDSQGALSLARNPIASSPLSKHIDIQHHLVRERVARGEVAVEYCPTEQMIADALTKALPEAKFFFCRAAMGVST*
</t>
  </si>
  <si>
    <t>C_24800001</t>
  </si>
  <si>
    <t xml:space="preserve">MGPTPPSVTPPRTSAQPAAGREATCSRTDWT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DALAACGGLTAFESWESARGHDGAIILGAAEVEALSQLTQLRTLKLRCHDRSAGGAHLVALLGARRWPQLQELKLAASVRVTAAAGAAAAHRRLQMPQIELTLQPGSGRDIQELWLQPCCTGECGPLAFEAAARVLMAAVDLAPPDAPRSRIHSLRVAGLPVTKHSCSEADAVKCLEPAGHLARLAARCGQVHVEHLDAKRAPGAVGAAAAAAAAAAAGRR*
</t>
  </si>
  <si>
    <t>C_24810001</t>
  </si>
  <si>
    <t xml:space="preserve">MNRIFAPFLNRFVTVYLDDILIFSRTAEEHEQHLRQVLACLRKWKLHAKLSKCEFWRSEALHAFEQIKERLSTDVLLRYPDFSKPFVVMSDASLNGTGAVLLQEDRPVAFTSKKFSPAERNYSTGEQELLGVVTIKALLPATPDQ
</t>
  </si>
  <si>
    <t>C_24830001</t>
  </si>
  <si>
    <t xml:space="preserve">MCSLTHTTGDRTQRAQAQAATFDGPHTGPLASRTVVSRGDQSLGFAGVEAIGQTNAVVNFADPRVEQYGQVLAYPFNLLSPWDPLTCTQLRAVLMA*
</t>
  </si>
  <si>
    <t>C_24840001</t>
  </si>
  <si>
    <t xml:space="preserve">MAAKSRPDAASTFELLHRVAAQNAERLEALRREKEEAGLAGCTFQPQLNASSRSASGRALKAAAMRGSMNASVNANGRSGGFAAAAAGIAAAAAADAEGGAVSAEEAVHARRQDLQQRLVDLRLAAEHAAEMQEQLLWEQEAEQEGGAGGAEGAGVVAGGGGGGGQVGEGEAALDEEVARFALLEAELRDMAALTAVALTHSDKELAALQQ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GRPPDPPPRRSRRWPRP*
</t>
  </si>
  <si>
    <t>C_24890001</t>
  </si>
  <si>
    <t xml:space="preserve">MLVTVALAASPEAAPPARSLPRAHLGFRDFKDLDRDYRAWLGTALAARPTDPVELLEWWPALERAAATSANRLSREAVTRRVAASQREAAALDAAAAAAAAVEAGGDVQVAAQAAVRARCTAAEAAVAAAAGAARRTRHAWLRGGEKPCPLLTRMLRPAGGPRVIAKLKQPNGTTTSDPTVMGQVMARYWRDVSAAPPPAPDARTQVLDALQQHGRRCTAEEADQLGRVAVSAAEVHPAATPLRFLVRGAADRVLNKPLTPAGKPFARLLKAMTALPAVTLVAPPEPGAWVSHVPLWANPALCVDGRTWELAFADLFALPGLACVGQLVAAHDGLNELRQALTSPWAEGSRSGEASADMYVTAVWRRVLHWSTRARLPSPLPGPASPQEAADRFAAAMALLPAGWAAAARAAQLARGPAAALPLPVADV
</t>
  </si>
  <si>
    <t>C_2480001</t>
  </si>
  <si>
    <t xml:space="preserve">MPWHWTCRLRWHHAILSVSSSGGSPIDLDEATLVNVFANRDLHLSEPIAAAALAAAAGPGSNVMVHGVDVEGIPSGTTATLPRQRFVLTRLEAALTPDQQRAFQAADVEWRRGHKEPRVREQQALREQQAAHMAARIADVAAGRIGGRRCSRVLAVLGGGHAARVRALLQAQQAR*
</t>
  </si>
  <si>
    <t>C_2480002</t>
  </si>
  <si>
    <t xml:space="preserve">GPPISTTPVHRRRCFTHHRRRTRGRAPTSCLRPSPHRVLHSLPAQPQQSPHRTLSPPHPSCTPPAPHHARYPPPPPRRRHRGPAARQTAAAAAAYLRTRRGRRHPARRTCLVPRRGRRRRTPVRRRHQGTVARRIRRPGCLPCLHPPNPYPRHA
</t>
  </si>
  <si>
    <t>C_2480003</t>
  </si>
  <si>
    <t xml:space="preserve">MTPVARESTTVPPPAPACGPAANVSCNCYTVLSLGVYDMQDALGKDDRMAAVTRVMVTAGAQVGVDVNLACNVAWRSELLQFVPGLGPRKAGALLAALQRNRNKAESRSMLYKDLGVLGKVKITYVTRDCLKVILINSGTEGMVPAEEVSGSYTGRVGGPEWQAVMQSRLNSVARGRIIRIEEQPDQSGSGTRFMVVLSTKSSVVNDEGGEYERKYCASREPNYVVREKTEATAKRRADEAGRSREQTVLVRPIRHPMFKNISQVCGVRAKRREAAARDQLGYNEPTRALMTQMRTGVQMQPQQPGGYTGGSQGGGYGGQPYPGGGGGYGPPGGGYPPTQVYGGGGPGGAPGMYGGPGGGGPGGYGGMPPPPPPFGGPPGPGGAGGYGQRGGAAPGPAPMQMP*
</t>
  </si>
  <si>
    <t>C_24920001</t>
  </si>
  <si>
    <t xml:space="preserve">MDVAVADDDSDIGSSSSGNATAAAAAALSVAAGWDPDFLLSRVTEDTNRGGLNPYYPYSSFVDDLSFTAPGSLSAALAGAFATGDPAPAPANATATATNGTSSSGSSNATAVANVTAVGDRTDDFGLAAAAVAGPVYGIALAWIRAPPPVGADGSSSSTSSSSGAPQLQFRITCSFCSLHLGGMLVAEVVDGSSSSSSSSSGSSSPALSGTVSTRLSPCISLAALRAIPTPSSGSSTSTSSGSGSSNATAAPPQLTEPATYALQLRFAVRSVAAAALVVQWGA*
</t>
  </si>
  <si>
    <t>C_24940001</t>
  </si>
  <si>
    <t xml:space="preserve">MFAGVAAARVNSLFYNARKKAPAIIFIDEIDAIGRARSTLGGDPGSMERESALLAMLVQMDGIANKTEQVLTIGATNLAQELDAALLRPGRFEVVYEVPQPGPSARMAILRYHAKGKPLEGDGQRLLLKVGDVPVALHMQ*
</t>
  </si>
  <si>
    <t>C_24980001</t>
  </si>
  <si>
    <t xml:space="preserve">MLTNAQAFEYIANKPMNSFARIQMNGPITALTKDANELWDAFTSGSFVPDMERWPKQPSWKVQHTPIEDDTLASLFSAAVNESILQDNRSNDGWEDAKRLYEHYDFTKRQLDAALHEEDWLRKIDFLQSADVVLTSYALAQLDEDELSTLCWDAVILDEAQNIKNPHTKQSKAVRNLQANHKIALTGTPMENRLAELWSIFDFINHGYLGSLGQFQRRFVSPIEKDRDEGKIQQVQRFISPFLLRRTKKDQTVALNLPDKQEQKAYCPLTGEQASLYEQLVQDTLQNVEGLSGIERRGFILLMLNKLKQICNHPALYLKETEPKDIIERSMKTSTLMELIENIKDQNESCLIFTQYIGMGNMLKNVLEEHFGQRVLFLNGSVPKKERDKMIEQFQNGTYDIFIL
</t>
  </si>
  <si>
    <t>C_24990001</t>
  </si>
  <si>
    <t xml:space="preserve">MCMDLGAAALSKRPTSYLLVLPKPIKGGDGDEAEAKEFAEAYTEVEKKVKSAQILF*
</t>
  </si>
  <si>
    <t>C_2490001</t>
  </si>
  <si>
    <t xml:space="preserve">MTQPPPPPAPAAAAAAASSSLLLLAPPPGGCPCAPTFRAATLHWQRYSLPLAKPLTNTTAAAAAAPAATATAGGGGSSSGSGAGGGLGRREGLLLRLQLTWPDGRLAGAGVGEVAPLPGLHRETLQQAEVQVRVPVAADESLDEGLLLPPPCTGSDAGSSSGSSSTSGGALRGGNNGSLGYGSASGYAAGSGTTAAGAGQGCYSAHGLPADRAAGLAAVVVKPSVVGGMEAALEVARWAARRGVSVVVSSAFESSVGVSHLLQLAAAVDRTAGSSSGGAAAGGVHHGLGTLDWFAADVCAQPLQLQPHMLPLGSSNSSSSNGNGTGNGISSSSSSSSSAAAGDFVPLQSVCGTVRHADELLQVAASGAALRPEAFTRPCAAAALECSSNCDGGLWSQAAGLGCTTERELSLEAVAAPPQPFVFLHGFLGSGRDWAPLMRALAAAGHRCVALDLPGHGGTRPLDGPAAAEGGGFVGAGPAGLPVTEAHTIAGAAACVSAAAAALGLQGAVLVGYSLGARVALQAAADAGRGTTAAEAMPASSGTGGREASGGASQQPAWSGVVLVSGTPGIKDAAQAAARAANDDRLAAGLCRAGLAAFVSRWYQQPLWAPLRRHPAFPRMLARRTAAAAAEDAGGHAAAAAAPEEEGKKAEVEQLTQSAAVQAAAALSGMSTGRMVPLWDRLDPWAGPPVVLVVGDLDAKFVDINTHTLARLVCRRTAAAAAAEALAAPATAAATTQAEVAAAAATAAAAQPAVQSLAFWANPGTAGAGGMAGAAGAAGVGGQGGSGRVMGVHEQLGQLGHALVRVEGAGHAVHVEAPERLLEVLQEAAAALRGGAAAES*
</t>
  </si>
  <si>
    <t xml:space="preserve">MMLQGLKRELPPAAPQMSVIVQLMAEVMEQQLKEPPAGSGGGGGGGGGGGGGGQQAAKPTAAAPAAAPKEGAKTASGAAPGAAAGSGTSTSGAAKDLGPASPGPGKEGKGQDSKDPKKRVKGNWLRAAKAAGYLDKVAAKAAAPSQQRFNFLAIAGEMVGAVQSADVGATIRRFFSRLYEKVLKSPQWQATMEPLVSSFPTLFHRLLSKLQAAIKSAGGGGHWLKIGAGGRGGSGGGRKSGAADRVKLLIYQQLVEGLKRLSYRVIKIFFEHADESLLNDMAQFPIYADFVGLVADRQTEQAFNESDSSRKLLMELLRIAGGGGATPGAAEPLAMVPSGQQPSILLPPGALTKLQSVDMRGLASRLSGRFGAFGSRRVSARLVYGRDHLVKASHVRNPFTWRKHELARLKAIRGYDEYVVDALVDYGVPFECVYKAAVELGSTVEEFAALIGKDFSGSDLRQLISNGIRLAKIRHYIHMCEQVYIQADAAAGEEGGSAKGDHRAAELAKSVEAAEVEAEQRERTGMLRRLLNVFASNPLLIHRLPVYLVAQLLLWAWATGRMRFQRTREAFRRWRARRVGRPLLSRAKRARTGTLDGAVLAFPILNFVDLGAGDILTALADSDAPASWFQYAVVKALYTLHWDMFGRFMILLTAACQLLFAATFCAFFMLVLAYGTATGKAAVKELDTGNQPCTSIAPCATNFIGLTVEFRYTTMYFFLLIAAVYSGFVLAAAGLRVNAGTDAETYTSQLFTTLLGDFQSSIITDERDVWRFPDMSVLLLSLYAILMMIVFMNLLIATMNDTYDRVKEFREVEVMRLRAHMMVYVKDFMKRSRRMQALDGDVLHLLLRPEEVKSGRWLSQAAGEPQQRPGPTGRHQQHQQHQQHQ*
</t>
  </si>
  <si>
    <t>C_2490003</t>
  </si>
  <si>
    <t xml:space="preserve">MLPVLLLSSASASTTVFTTSTTSSASASASTSAASAAAPRCLQVLLNSRASASLEDNYKLESMLSRNGVLKTTSNETFLNDLTTTHQWFDRYAEEHPDHAFRVIMEDMFNPERNRTLVRDMLTFLGESPDTFRDVIFNRMPTWSEPESADGSGSSSRGSSSGSSSGSGSGSSSKSSKPKKPKYREPWQLRRAERRRVERRRRLLELTRWAAAMVDDEEQEDWEEEEEFQEDLGFGEGVGGVYNLMSSLFGNLFNGKSGSESGGAGLFSSANKFKSDEPAAPVAVVDAVPAKGKAASKKGGKEDKAPAKGGHAAAGTSAAAAAPKAQASKPAKGADKPKAAAAAAPASKGAAGKAAAGPAAGTGKQQPKKRPAPPAGSDDDDGDLSDDDELPQQQLKKQKGQQGQAQLKQQQQKAAAAAQAAKAAKAAAVAGRAVQASLDAAAKGKAGGKRKADEEDEDEDLDEDDDDLDEAEEDLDDILGEDEDEDMLDVGDEEEGEEDEDEDEDEDGEAEVGDGDEEMSGGEEEDGDGEEEGEDEEDEGEGEEGGKAKAAKKAAEPEAKKPRRSKEEEAARLRRTVFVGNLPPSYGSAKGPKLVKRLFASFGTIESVRMRAVPVKVDAAMPRRSAILSGXXXXXXXXXXXXXXXXXLPFALDSDGLHMPPLMTHVAAAPAGGGGGAAGGGGGGGAGGRPPMGPFELSLGLAQARERDVAVGAFVRLMTEAAPLAAPHGHPSAREFTGRQALDELADLRDCLRAALAAAAADGDL*
</t>
  </si>
  <si>
    <t>C_240001</t>
  </si>
  <si>
    <t xml:space="preserve">MCHRPMLLGYIMCEHMKSNAQLDGAFEYLRKVGTMEVDKKLLEESAGVGVVVSALAAHLSRMGGKVVTRFPPEPNGYLHIGHAKAMFVDFGMAKQYDGVCYLRATCATRRSMRRRGVPSTAINAFCRDIGITRNENIIQLPRLEHFIRSELDATSPRALAVLRPLKGVLNWVAQPQPGVEPPSFEARGTG*
</t>
  </si>
  <si>
    <t xml:space="preserve">MLTILHAARPTLAAVTEKIAHFLLEHGADINATDKSGASPFLAVLVSGRKRLSTWLLQRCGSDLSHGATDKAGLTAAAAVARNGWWDFLEKLAAAAGGEAPTALNTRSAEGDTPLGWALKYGAAGLLSGDVLTGVVNKLLEAGHKEMAALLMAEGGPGMAAHVTDAAGNTPLHLAALRGHADVSQTLLEKAEDKSAAILTANREGVSVYHLMLQAGPEDRSQRGVLWILDHISADDARVGIKAADTGGDIPLSRCLASATADTAAADAAIFKLLIEKGASMESASATCHPLLAICQNPLSRFSEQVVELLAAKAGGASSLDWSAHSDGLGRGPLHLAALHDNAFMVKYLIETAKIDVEAVSKEGLTPLMYAAWGCAPNAMKVLLNRRANPRALSKPQGADAAAAAATAGAGDSVLSYCLQLDRPESLACAAMLLVMGAKPEDVKDGRGEGFIHRAVRYGSAEFIRLWVRYGGNVCLLATTADAADDLPEKLPAAAGGGAGGRRGGPAEDYLDVVPEALEYPMKLGQWKSALKKAKAAAAAARLRAAKGPGGKVTVRSRKSRDLKLKAKLAKEWAEEQERARKLKEEYRGVMSKASLGLMQKLARLKRAISRIEIPGLTKPHGFVTPLHLAARTGQAAGSPVFPWRLTLKY*
</t>
  </si>
  <si>
    <t>C_240003</t>
  </si>
  <si>
    <t xml:space="preserve">MHMAAAQPRS*
</t>
  </si>
  <si>
    <t>C_240004</t>
  </si>
  <si>
    <t xml:space="preserve">MSIASDPRSRPXXXXXXXXXXXXXXXXXXTQALDELRAYEAMDIEMPLQYLRGENVEKVTENVR*
</t>
  </si>
  <si>
    <t>C_240005</t>
  </si>
  <si>
    <t xml:space="preserve">MVLRTACPQAKADLTHAAWSAYLSGELPLRAPQEQPGMLGLLQPTLQQQQQQQESQHQLHEQEEWLQAEDQEAWQGRLKSQSQRQRQRQEVKARLEQQLPDHPARPERPQLVRPKEIPGHENSPLGLNGYMLHNLAHIELNAIDLAWDTVVRFSALELPDQFYEDFARVADDEARHLRWCLQRLSELGCGYGDMPAHDLLWQGCKLSAVDVAARLAVVPMSQEARGLDAGGRLVQRLRGYGDSRSAAVVALIATEERAHVAVGVTWFARLCAALGVPAGPLFSRRWLLHLNPDLLKGPFQHSERNLVGLPRDWPAQAAEAEAVVLVETAVGGRVW*
</t>
  </si>
  <si>
    <t>C_240006</t>
  </si>
  <si>
    <t xml:space="preserve">MQPTSLTGRQQQQLGLLGLAGRTQPDMLEAARVAALLNGQGQFNLQTSGLGSGALSGQSLNLSLGSLPTSSLQQTSQQAPMQQSSQLGLPDQLALLSGFPAALFPQQYGSGDRDLQLGGLRNVGKTKSSDSRSSSAYASRHQAAEQRRRTRINERLELLRKLVPHAERANTACFLEEVIKYIEALKARTLDLESQVEALTGKPVPKSLALPTGMPSVLAGGSTSADNTNASPRMVGAATSSQGGPAGSLPSGQPGAGGAGAGSLASPSTTPPPTMTAQQASQQLSLMQSGGQAGGSQGLPSQLTLPSGGAGAGLLSAAQQSLLGFPQSGGLSLSGAGLSLGGSGLGHGTSGISLTQFAGNLQAAAAAAAAASHGAGSQSHSQSQSQHSGLSLGSHHVTASQLNELQAMQMMQSLQQHHNQHAAAAAVVAAAGGGGGSRPGSTFHPTNNKAFLHFNEDAYAFSGKPELSLPARSLLGAAAASAATPSTSLQLTTVQLPADSNTLLQVN
</t>
  </si>
  <si>
    <t>C_240007</t>
  </si>
  <si>
    <t xml:space="preserve">MGLVLANDTSLDLSNPASFLQLPMFDVAPPSQMVLRNIAINVNCSVVSALRDYVWTCGSWRESWW*
</t>
  </si>
  <si>
    <t>C_240008</t>
  </si>
  <si>
    <t xml:space="preserve">MEPGIRAPGLGLTAYVWVREYCDGGTLKDALDGGRFAATHTDGGGGGGGSSGLADLETALRIGIEVASGMSYIHARSIIHGDLMGAAAEAAAEAVAAAAAAGLNTVSEAGSAAVAGAAAGVTHNGLLPPAAAAALNSAPDLGLAAAMGAPPSPPAPPIRTGSNQLPYAAIGGGTPTPLRALGRAAAAAPSGAPASPTPAAPSHAPPPAAPPASDASTGGNGGDAAAAATGATGAAGVGSTSAFAARPRALPAFASAAEAMGVSVAATATSVSAAAATAVAAAAAAAAAAGGEVSGAGTGLGVGGLLSFSSQAPSFAGLMPSLGLGIASSSHLSLVGTGGGGGGGGGVLPVLAPSESVTLPLLYPASTASAGSAAATGGSYGGGGAGATDASPAGRAAAAASGAEAGDTAAAAAAASAP*
</t>
  </si>
  <si>
    <t xml:space="preserve">MIGDELQTEAENLGVAINFAPAVCSGDVIKLCATFFSSEQGAELQPFIDERLPFWLQLITGVQGCPAFLTGYSAYAAVGGIGGSAQAPDASCLSGFQSQACAPEPVDFPKCACVTTPGATPFAFTPVISTMAGRTKDTTSYCFSITLVTPNSATSPCGRSTSLLKAEFYADDKKRRAITGVYVQPKTGTGKWLSATWGAVDEQTVKATPLNWSKDQANGGTICLELKNDTPLSDFCLPAPGGSCYGNLFDDSKNCCPLYQASLP*
</t>
  </si>
  <si>
    <t xml:space="preserve">MNKNGKGCTTLEELCIPPPGLPKGVCSAALFDSQNDCCPISTPGIPSPPPPSPPPPCQVCVYISLTVSDASRVLFPYSISNDECQGYIATIQDDVATQASDLGVTVTPGSTSCAGNLVMVCATFFSNEEGAKLQSFVDTQINFWLDMVTQGCRPALAGYTVVVSVGGMGDAVAGLPQSCINAQASAACALQTPDFPKCQCVTTPGATPFAIAPAMSSMAGRTKDTTAYCFSITLVTPNSATSPCGRSTSLLKAEFYADDKKRRAITGVYVQPKTGTGKWLSATWGAVDEQTVKATPLNWSKDQANGGKICLELKNDTPLSDFCLPANDGVCWGNVFDDTKNCCPLFAAAQP*
</t>
  </si>
  <si>
    <t>C_240011</t>
  </si>
  <si>
    <t xml:space="preserve">MAEHNFYETFQAKMREATDRAVAAAFAGTSARSSPQPELPPSTASSGPGCRLESFGSFSSVSDQQDSCPVASTSAMSIGTPDSGAAFPFQRATKLLQRLTRLSYTTRLFDLATTPALATIQEYLAALEEALGQLEQQTSAATQHGDSIQQLQLQALTLHASVSEAQGAALAAERRQKELQSTVAALQVQMEEQRCALDTQRALARAGCSGGVDEGKVLLKSVSRELLEKLKAAGNLEAVASASGANVSGRYVRAWRSKGREVWHVVVEVTQQERSALIRVAQQVRAAGAVVAPYLTRVGCEMRKEQLKAFEDLREKGLRPRWKGGAGITCSGA*
</t>
  </si>
  <si>
    <t>C_240012</t>
  </si>
  <si>
    <t xml:space="preserve">MLADSHAAVLAAHHPPRDGEAAATAVAVAAAGDRDHALPAPAAPASVGGKGRHGDPGTWPVPGLPVTHVTHLPAAHTLWLAPELPAAAHLAPAAWPQPSTYRPALQPPLVPPLLGESVVTDAGAASQWAGGVAAAAAAAATAAAAGQPAGAEALAAAAVVARAWGGELRQAVARLECLQDLRLCDLELGGFFDNGNRSGSSNSRSSSSSVARGGAAASAKSAAAATKAADDWLTVLQPALRRLQRLELNGSSGVGPEQLMALLQLTAHLGLSRCRDLAPAALPPPMLRTAAPPIPRAAAAAPPLAPLPTECVPHRVPPGCGARLPQAEAAPVAAQTPSASDSSGEEGDAKEEAEVEVEAAVAERAEVAAEVAQGQQLAGLHGLRSLAVGWGFNTAAVLRLCGCGRPAVPASTHPSSSAFSASSSLPSSTATPSTTSTTAAASPPAPAPCPPPPPHRSLVLSRLELGVGAAVDDVGLRALAAACPHLQALRLEMAGVSGAGLGELLAACCKLHELHLIHCLGPFRREDLLRPLGWLAEQKAALVGGSATELYDDDLLSLLYGRPVGQLAAGGSEVGTGGGGGSARTDGAAGAEHAARIPLPLPLPLPLPPSLPPLRRLRTLALVGVAGLSVGLLGELRRRGTPALSQLRLEQTGYQRPRLSPDVVSRLAAACPRLEQLMLDECDLPACGFEAQPSPYGALSYVMLARCRADSAVVTFDVNADLRSVFTWNTKQLFVYVQAEYETQENRINEVVLWDSIVQQKASGGRDKAVFKLSNHKTKYAFIDPGHNLRGRDVNLTLVWCVMPRVGRMYTERHTVSVGKMPATYI*
</t>
  </si>
  <si>
    <t>C_240013</t>
  </si>
  <si>
    <t xml:space="preserve">MPAVCSGELCTCPLLLAPLPFTCCVAAPAPPAAAAAGRTARPQLRSAVAIAPSPPASDTERTPSCRSICATTAAEHNTVDTRPSPTTHPTSHVTSCHEQSPFPAALRPPRAARPSTPLPIPACISIWTT
</t>
  </si>
  <si>
    <t>C_240014</t>
  </si>
  <si>
    <t xml:space="preserve">MPVAGSPAPTPSTQAQRPLLPGTPSTCPKQTPWPQLRASPPFPLLPLPTHARARGPFAASPRRPLTPPPAPHPAELSPPSPPLPEAPLPLTAPLPPANPRALPYPFTKVAPQPPRRQPHPPPPPGAALLPSLLPPLPPPPPLGLTGRAAPPLPPLRPHLAPPRPQAWQAPPPLLVAGAAAGPTSSHPHIAPHQPAPSANGRGAAPPLPAPNPPPPSPPPRAPTSQQRPPPTLSRPCMPLQYPRPNSPLPADPHPVLLHHMSPNPTRPTSPSYQPNASPPPVQWAPPRPRPSIPRPSIPP
</t>
  </si>
  <si>
    <t>C_240015</t>
  </si>
  <si>
    <t xml:space="preserve">MEAQLFEAKHQAAAASAGSSAAGSDAPAPADSWSRLSPAAVRHVAALLHPDDATSFALVNRSTAATLHLGLPRRYRNGPNFMAPDEDWLEPHRAQQPWPEAAFAAQWGRPEPWRSLSLPQRRRLLCLAASSGHAASWHVARAHCGCAMDTEVLAAAAAAGHVDACKLLLLPKGVAPTKGVVTAAAWAGQQPALELLLDAGADDLLQAAATGACMGGHARLITWLRQERGHELSTQDNDGYDCDIVRNVWPQTGYVETSARWGHVALVRQLMATFPLVYGVPADALGAEALWADAMASEGCTAASPPPSEAEEEEARKAAYEDTRRLDARMALLVAAAEGFPAAEFVWLWRLFEQHTPGLPEADQWPLAGRPGARLLDSAAGSSTACWAEKVQFLQQRLQGDVGLGDEEQADQEQADQEQADQEQSDEPELPPFDQMVENVWSSVSLRQDYLQRLQQLNGMGIRDDEQAVNCALIKGHADALAYLWRPEGDMQPYEDLAETSTATLCFPCGLRIIVGDTLAAKDANLLSTLQLLQDKYGAKYLARHAAYAARNEASLSSAPEQSLLYLAAEAKGAFDVEAWTDAFTGAARTGASLRLLRKLRERGAAVDLGAVAEGGSQEALEWAVAELEAEGRPPQALEQEQARRCAKNRMAVDWLRSKGLLPPEPAEDAEEMDEMEEGDVEEMEEAMDWD*
</t>
  </si>
  <si>
    <t>C_240016</t>
  </si>
  <si>
    <t xml:space="preserve">MEPEKKDAEKKPEAEEAEQPGPSASIGEQAGEEEEEEEECGWCKWMKAGGCKEPFQVRLCA*
</t>
  </si>
  <si>
    <t>C_240017</t>
  </si>
  <si>
    <t xml:space="preserve">MHLRTGGADAERTTLLFFAGSLRTDDREYSGGARQAVAAMLAALGDRRPADVEFVEGWVGNYGKHYRAAHFCLAPYTPEQRDALRLGLLVTPADDDQLPPGVEVAADPPVAACAAWHVAAAGDTCAALADSYGLPYGSGLYLNGPYSSGAGGSTAASTSGGGSAGADAGSSDAAAGSGPGPGWTWLQRINPRLDCAAGPQPGAALCVHRAQQWPPPPGGCARAHVLADGQSCDQVLQMPGLPRPAARPGAVPQGPGLAGPPPIGGPSGGNSGGNSGGNSGGNSAARQAGAARQEQLGRSGGNSAPVARQRRQPPRGQALAPPGRRALLGSEERSPQPTLADGGWLAAWSPGLQHEDGRQRRRRGDIQRVAAAP*
</t>
  </si>
  <si>
    <t>C_240018</t>
  </si>
  <si>
    <t xml:space="preserve">MAAFTFAPSSAVVSRIESLAESLVTELAEGRLPPLRLPSTASSASAATTFVAAAAAGPAGRPLPGDLTAIGRLGLQLTAGYGGGGGAGGGSGSGSGSGVYLVVVEKDAVFQRLAEDRLWEQLPCVLVTAKGVPDIATRAFAARLAATFPGMQLAATPAARVAEVIMAEVGKKVREPAEVAVAVAVETEVESAATVELLIKLGANPNSVTDCGLPCPLAVLCAKITPEEQRALFQVLKQHRCTTFNSRLRSARNEEPCHITCKVSRALLRSPRYGLTGAARTAESLQELLYAGGDVGYSALLGGGGGSSSGVGGPGAATAAAAAAAAAALLLDEGEEEGEEGLALRGAGMTISVRAACYWVHACGAAAADAGGGGVGGGGGAAAAVEDEAATAETAATAAANDPVTWRHINGLYEHGKAVLQCAADAAAALLDPRTRAEEVERCEVLVGWLASDSQLLTGLAALRQLPPAAGLALPPHHYAHTHPYTAPGGTADDDGEEGDEEEGAVAWGEAGRGGVPAPPPHHQCNEYYEAGRGRGARVVVEEVEDDDEEEEEEGEGEGLDDPL*
</t>
  </si>
  <si>
    <t>C_240019</t>
  </si>
  <si>
    <t xml:space="preserve">MIGLSSRLHVAKPVTGGNGPRVGSVRVAGAGAPPAAAAAARRCGVVARYTSATGRQGETGPEEEEGGLKDTLKKSTSERQHGSSTQQEQPTQSGGAHEEQEPGYHHESRDELRRRGAVVHEELRGAGEGGEGEGEGEGEGGARGSGTSSSGAHPASAPESGTAGRTAETSGGPGGGRPAASDSDDIASAPESGTR*
</t>
  </si>
  <si>
    <t>C_240020</t>
  </si>
  <si>
    <t xml:space="preserve">MLLQTMGSATVTLSGVDFTDNTASWTSLRTASIAVRTAVPASAFLHLIQSAGPAIVQIRASDVSFSNSSSSHGMSVLRVDDVNDKATVTAIELTRATFTRQTSGASALLLVGLRQITATGLTVEGSTCSLNGVDGQRFLSAGSCVCIGVEEDEGRTSSVDLTDVAILNNTAENSAALFITTYYQVMPRLAAAATAGRLSVSGLRVEDQTSTVLASAASFSYLSSVTVTGGSIARNLAGGGLLIEGAASEQAADVTVSGVTFTGNTRQLQKDAQGRTQSSLSRGGGLYITNAVTVSLTDVAFFDNVAELSGGAAIFESLASLAVANVTAGNNSVGESTAAEGGDGGAFFISGVSGLTTFGGGTFTRNSAFRNGGALAIQESGQLSLINVTFNSNDAGGSGGAVALQQLSGEDDPSGFLQCNFTSNTARVQLNVKDSETITAPSTGGGGAIAAADVSNGMRLESCVLVGNSATHAAGGAVNIQTSRYLLVSFTAAKRNSAGTNGGAFFISNMASETSSWMPKNSFEQNTAGLATGGNSGLGGMGGAIFAETSTIATTCSSFIGNAAIRGGAIYARLQARIAMLGEQDLSDCTARATLAAVSRATSASAPTLYPPQGFTAAAEPASYGSVFANNTALSGGAVFAQDSTVWVFENPEPKWFTYGRKGVLFANNTASSGGAVLAYSALAVTVRADFYNNSADAAAATQAVAARLGVPASXXXXXXXXXXXXXXXXXXXXXXXXXXXXXXXXXXXXXXXXXSKPDSCYVASVQGVIMERNVALVGGGGGVFWEYPGLLSMTCAAPAELAPPPSPLGDGSGDGSDGGGFVDPGLGGAEAPPTQPPPLTPTAPPSPSPPPPPSPPPQPYPPSPPLPPPPAEYHRAPPVVLPDAQLRACDSWSGNAVEGGGYGPDVASTGFDLVSSPHYLDFYTSSAPVQANLSVLDYYGQRMSGGNRSVVIRAVSVQVFGQTYMAADGGLAEFDDLKLRAQAGWHDVDFAAETAYRQLSASGLSLYVRPCTIGEYLSPTLDQCLACSPGYYNFNHTANLCNACDTQAALCSDPEFPGMIIPQDGYWXXXXXXXXXXXXXXXXXXXXXXXXXXXXXXXXXXXXXXXXXXXXXXXXXXXXXXXXXXXXXXXXXXXXXXXXGGRARLGRRRAALARRAGVGGGAPAAAGAAAGAAGGHAGAAGGGGR*
</t>
  </si>
  <si>
    <t>C_240021</t>
  </si>
  <si>
    <t xml:space="preserve">MFGSMLLEAYAGDPSWASKGDASTRRPADIRAGRVVVELYDKEVPKTVDNFKCLLTGEKGLGKSSKKPLHYKGNKFHRVVKGFCCQGGDIVRDEKPGLKFKHDAPGVLSMANSGKNTNTSQFFFTLAPAPQCDGKHVVFGKVVEGLEVLARIDAEVASADGTPRLDVTVADCGVC*
</t>
  </si>
  <si>
    <t>C_240022</t>
  </si>
  <si>
    <t xml:space="preserve">MGTPHNSPGEGSASNPEPGSGAGGSSSNPSPGGGASSTEATAAGSSSAGEGEDGEKLSVEALSGSFDFEAEQEQLLDRIHSNKPGAVGGSSRSSRTGAGGKSASRPYYGAAWPVRRRLYGRRQALYRRYPVQTLAAVNEVLFDRHGYQACNRYGVPSDHQLAAVLEGGVGASAALSILYLEVCEIFGVEESSLLERPASRRQLLAALLGELRDAHWAAAAGCPPNPGSMTPLSAASALENKVQVPGSGVRAASLRRALAAAEKRLWLLPDDPEAQLQYGLLMYFSRRYDDAWIELSLFLERFAPSPAPPVSDVPSSTISTISSSSSSSSSSSGGSSGATSSHADGTAAAASPDVAAAGSSAAAGAAAAGLGSSAVAVGVVVQTEQEGRWDQEEAGRREARGDNGSVDAFEARARTLDSELPNGKGSSSGSSSHGSSSSHGSSEAGLDSNTGSSSNGDINGSSAVGEIGDLHQAVAASLEQQQLQVAGGEAGGSAVPVSASSSSGGDISGSSGSGSSNSGSSSSGSGSSAMVQQVRLLVEKIRLELDFAPAVPPRLSSGGT*
</t>
  </si>
  <si>
    <t>C_240023</t>
  </si>
  <si>
    <t xml:space="preserve">MLLNRPKLGQRIASPAPCHTVPVSVVRQSSRPARVAPVARNNWKTFGPSAEFSDGDAEFYQLSSRLSQQHDWFAPKGPQPEEQEASTSDAPEEQQRESSSFGLSERQIRALGLAGPRSDMPDPITLSSRSYLRGEKFTPDQFGYNVTNMAGGSSYRGRSYSGARAAYGDYPNYPEGRPLFLPEAERFGNPPDLPSLLLQQRVIYISMPFLPSVTELVVAQCYYLDFDDRNRQRPIYVYLNSTGCINDKGQAISADNEFYAIWAALGFTRAPLYTGVTWKAQNQAAVXXXXXXXXXXXXXXXXXXXXXXXXXXXXXXXXXXXXXXXXXXXXXXXXXXXXXXXXXXXXXXXXXXXXXXXXXXXXXXXXXXXXXXXXXXXXXXXXXXXXXXXXXXXXXXXXXXXXXXXXXXXXXXXXXXXXXXXGVGSGVGAGRWYSFPHAKISTAPPVMNRVFGQAVDAQLQANELDYATKYYAAILARSTGKDLETCQKQYLSRKRYFSVKEAYEEGLVDKLVPGFMLNRFRKMQKDAGVGEEDLFDMNKPKFKFRRQ*
</t>
  </si>
  <si>
    <t>C_240024</t>
  </si>
  <si>
    <t xml:space="preserve">MPNNGTWATGDDLLVQLFGEMPSMAPAVLALILYALGGLVALILTCRTKAWFMSVVTITAWLEALGFAARVMVINSPNLNVYIGMQALLIITPVILPLVDYIVVGRLVGLGDPAALHRWIKPVYIPRFFLASDVFTLMLQGAGGGLISGTDPKSRDMGRNLLLAGLFMQLGFFTCFSWLTAWVQTSKDFALRDRTAAAGLVPRLGTVFACLYTTIVLMYLRNIFRTVEFIMGYDGYLATHEAFFYGFDFVPIFGCVVLFCVWHFGYYMPVKGAGSGFSASSTPVAPLKLELMEAGQYQKEAGQYQMEAGQYQKEGKPAAVAESSTAAVAGSAVAVAPAPVGGSSARLARS*
</t>
  </si>
  <si>
    <t>C_240025</t>
  </si>
  <si>
    <t xml:space="preserve">MDNREHQREQLRAALQARGADLTCIGNVVLDSLWDNGYSNARALQEATREGLKAAGLKPALIDQILTLEGTVEAFEQQLKMKVAEATRAIRLEAVKMTAAAAAAMTKMTQQVVTQGMGLAKTVTVTASHCSSNQRKQIEHMVTSQFSYHSCCTAPCCLKDPFPSVSVSEGMDWSRFGNQERNATEWGRDWLEKNLAPPGVVVLVASDARWLDCMVEFPGGRVKIGPSATDYIFVRKEAWEKCWENQGAESHMEAAAGSGTGMACSLSKEAVLSLAGSILALYEAKTDAGLRKLGSVRGQALLQYLAINYMKNWPARDVIVIYGDFNDNYTIHAGRQDSGARMWSLHVAGPPSAVPEHGLGFAAASSSGSSSPCSVNAGFIRALMSTPRTVETSARAAGEAAGAGGAGGGGGAAGPGGGGGGGRLGDIGGSGDSTPAVSSSGGGGRSGSSSGEDEGGFDGDEGLLEAAGDNYFAQAFMSVLRRPEVYRGVLQQDAPPTAFQPPTREELLDGFADVLVKARLQQLADERRL*
</t>
  </si>
  <si>
    <t>C_240026</t>
  </si>
  <si>
    <t xml:space="preserve">MADGCRKPPNSQAGQTGMPTPPTQKHKNSNPRRSTRTATPAKAHEQQPPQKHTNSNPRKSTRTATPAKAHEQHAPHASART
</t>
  </si>
  <si>
    <t>C_240027</t>
  </si>
  <si>
    <t xml:space="preserve">MSRGRRRGGDDDDDWEEPEADDVMSDEDDDFDPNAEEEEEDDGAGPPRPDPNCPYERTYEEFVLAEAKELRARNGAGNAAPYAPPRNKTHWDHVLEEMEWLAKEFIKERGWKQKQAKRWSAHAIKSNLSLENRHAHRLQQEEAAARKTAKNDDETTLDAEQALADAEAGEGEEPPAPEEELADLGAEVDVPLEELLAKYYSGPRHHTFVVKEAVDASELPGVAAAGVKLPTSGGPAGAAGGAAGPSSSGGGGGAAAGPPAPAPAPAPAPAVTALQSAAAVAPAAVPDAAAAAGPSGSNAGPPTSTAAAAGGAGPSSAGAGPSSAGAGPSSAGAGPSSAGAGDGVGAAAEDEEGEEEGDEEGGEAEEAEEEED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VVTTASSCVATPTAVAWTAPVR*
</t>
  </si>
  <si>
    <t>C_240028</t>
  </si>
  <si>
    <t xml:space="preserve">MGQAIEKLGTEPGRMKRVGVPVAFVNGSMYVARSTPLSKTYAWWAHNLLVWVHVLRRLAARWGAALPDTELLLGADDDPTQDMSAPGAWQAATSPPLPVMKHCKSSASADIPIPTWHFYTLNATAQFFSRTHRFSEEHPWAAREHKAYGGGMLYHRSQAMPVNKKQLEAGMVAGEPFMVREKFAEFLNKEVRNPNIVFDNGRPLPLWAEYKMAIHIDARRQPARRRLQQAQQGSVPGSGGAGDAGAFYIPVDEWLALQEGAHGWRPGLAASLGAELELLPLLPMRAMVVRAGQELAAAANATALRQP*
</t>
  </si>
  <si>
    <t>C_240029</t>
  </si>
  <si>
    <t xml:space="preserve">MTDCLLPAAPTGLPHITQTPRPPPLLGDPXXXXXXXXXXXXXXXXXXXXELDEFRKEPPPGAAGGEAGGEGDDDDKDEEGGTQGGKDADDDGKQVLNSSVSSVLRPQHVLFGQPCANGLVSMLQQVLRSRGGARPAPAQVDLLVSPADVESLFGALNDYLRSATHN*
</t>
  </si>
  <si>
    <t>C_240030</t>
  </si>
  <si>
    <t xml:space="preserve">MRQTLRLPRELPVRPLPGDAVLGAEDGSGIDDNRQQLLKQVMQMAVGVINAMQVTVGGGGAPRRRRSGLGSSSPAAAAAAVAASDLAATAPQQPQQPQQLQPQPAAPSTARRNDSGGGSARAATPVAAATLSARHAYSLLLTMLHDFVSVAAPAPPLQGLLSVGSHVLLRLLTELPPRQAAARLPGLWQLLVRLLPVEPEEVMCEAVGRALQLQTQPVGLEGLAALGHAAAQLPQRAAVAAAPAAPQPAVAAAAAATVPAAVAAAAGPSYSLRCALDAGLLPALERALRNPAAWPPPNPSARREGDPQLNDLVHAVFQGSCAVPALLAHGDLADAASLVATLGAAARAVAGMQPLNLLVLIETGMTAVTLLLCVLDQLCAALDAQVAKPTQATSASALASASVRAASAVAMAPSAEGLALIAALGGAPPPGSPAAAQQALLASFALQQWLPVLISMVGHFLRDVLLRQVSAAERKLPDTKALVVTLLRALRPATRVMLAVAAAAGEPSGVEAAAASGRDVASIHAGEAAAAAQQRRMDAWRRVMLQPCASAVQRLVVMMVLLAQQGDGGAAAAVTIPPKLEAAMWDLITAYLAVCGPELELMMLLQPVPPGPVQRAAGGAATAATGGRRDRARADRARRGGSSNSNSSDSTRPAAATPPTQETLVGSLLVIAAQRQGSRHGALLTYLNSAGRAQLLLPSQTAAAAATEGPAAATAPAAAASSGPRAIADATAAAATAAAGDAAAGDVVAAGAEAALQLRRVLLRDPAWQRRYGPPMSWLLSPVEMEVRLRRGGVVPGGGAWCCDGEGWPMVSGGGIGGSSDGGGNSSDAGAAAAQGASGGDDCVLLCGNPDCRSLDGPSALIPPGGGKLCSRCKAVRYCCGACQLAHWREGGHSAACARMAAAVAAAPAGPVADVQAGRRSSQRML*
</t>
  </si>
  <si>
    <t>C_240031</t>
  </si>
  <si>
    <t xml:space="preserve">MADALAAADLLERVRSFDPTLRFTGSVLQRLCPQLAPPAAGGPGGSCCSRSWAYLMSGLASQACLPDLAREYLALPGRCEVLLGLPLPGFCEAGWPSALMPLLAAPPSGRCSGANQPISWLQVPPPSPPSGLNTDSGGGTGGSSGGGGSSDSGMTVATVVIICVFSVLILALLVALAMWAFAVRREKRAAEREGFAFDQEFNDAPTVPASPAAPPGKLVEPATPGATASGAAPPPGSAGGAGGFAAAITAAAAGVGAAGASTPRYIPGGGGGGGGGGAAGDDGAAGPSTTSGAGAAGGGSNVARTLVFDGAAAGPSRAAAAGGGGSAAAGGAAAATVAAAAGGAAAGIMASSKYGSAQSLLRAPPSAAGASTHGTSTGVFMTPATSEKSLAQLDRLRSHRVSNPGSEMGTQYDSMPLPDNMSSVEGSVSNLPPGAYIGSHAVLSRDSAGSYVTARSGAVSGTSLLSGPGAGGTGVWDGVAAAGGAWVAGARRGGCGCGRGT*
</t>
  </si>
  <si>
    <t>C_240032</t>
  </si>
  <si>
    <t xml:space="preserve">LYIFKGSFPTAVRHPHSTISAARYLSPCDSAPRAGTRTRDPPVQGQRKHPAPGPATSPTRQAEAGAAIQQHLTRTHQRRISLRPCPTASPHRHRQPSRH*
</t>
  </si>
  <si>
    <t>C_240033</t>
  </si>
  <si>
    <t xml:space="preserve">MQPARLQMAASFGAQANALLRKSATYQKRNVRTNICLLSSPIFFCLLLLIIRILVNNVFLTGPDFECGCQCLSCCKNGTCEKLTQGYCDTDAGYTCDSKNSSACGIAYSSPQQSAFCAIPNPSTWPPVLQTPTANNRAPPHKPAWGFTFGTAAEGGQNQYIERAFASDSVLNFLLPNIVPGVNCSSIYRQIGVGLAPQPLINILTGVVFVTTNTLVTQDQVDAVLEGRPVIADFLDKMTVRDAPIPNRSPDRLHXXXXXXXXXXXXXXXXXXCSDVKFSVMPNDTAIDDALYCGYYQSRCNGSAVTAQFPPAFEYPSAAAADAVVTVYYNATFLTADSSGSGQDAYNRVQLPLSGGVMAWYSGKFGFPNLPKLLGIMSMPKVATKLKLDFSNLLGPLFYTWVVQMLLPTFLQQLVYEKEKRLRMMMKMHGLGDGAYWLITYLWYLMLYVIYMIIFMVFGAGVGLEIFRRTSIGIQIIFYFLFGNNMIAFSFVLSSLFGSSRTSTVVAFIYVFATGLIGELLLKVFMEKDAAWVFFIQWIPAFSLYRGLWEMAEYAFLGVYRDESGLTWERMSDPGNGMYATWGIFVVEWFVFMVLGWYLEQVLSSGNGIRRHPLYFLECCMGRNKKLDRHGAGSPGAAVEMGHQQHTGGGGSGKGMGGEGSLKIAAGEREDVKAERLRVEHMPESVATQTPIVVAVRTLTMAIERGECFGLLGPNGAGKSTSINMLTGFLEPSGGTATVEGLDIRTQMNAIYANMGVCPQHDLLWEQLTGEEHLLFYGRLKGLKGKLNNMLGPELLNAVTAGLRSVNLFNGGVGSKQAQKYSGGMKRRLSVAISFIGQPRVVYLSDRAIILTTHSMEEAEILCDRLGIFVDGQLVCIGNPREITSRYAGYLVFTLTVAPGHEDAAKAFVMHMSPNARLTYELGGTVKYELPTADVSLARVFDAMATAKTQMQASRSVGVAGGVLDWGVANATLEEVFIKFAREIGAETEG*
</t>
  </si>
  <si>
    <t>C_240034</t>
  </si>
  <si>
    <t xml:space="preserve">MYIPCYVRALWPGRAHLFPTAAIRPSLPPRAPLTARPADSLGEQQSLPTTSTSSRRPAPGGTQPPNAPANTPCPPPVSGCRPDPAPRPPNPSPSKPPVPPPHLQFAAPNPSPSTAALPPPIPTHTCSPAASTPRCNRSPEAPSTYTWNTARLPAVPPSRLPACLPACPPARPPARLPACLPACLPQPHSHSRNPPRLRPTSLTPSLSRPLTHPARLPHPQPLPTTATHNRYPQPPTQIWPFKHGRPPCPCPPSAPTTLSPCLPPHLARSVVHKPVPTRFARPPVSAPSSPIPSPRAAPTLAPPPSRLPLRPPAPAPNSKATAMRMTRPATHLSPANLTTGLPTTRTTGRATSHWPPTQTTRWVWAAPCTTSPGHSTGPPGPQLRLPARAAALQAHPAPQQQQQRQAPGGQARRTGMPPPGAPLTAYLSPPPQQTT
</t>
  </si>
  <si>
    <t>C_240035</t>
  </si>
  <si>
    <t xml:space="preserve">MSRASSASRATTRAGGPGGAVKVDRVKRYQQLAAEWGSNRFLNKAGGAGKGTSRKPVNFHSHFASLHAAEEAERQRVLKETRAKTKKELGGAQDAPTANRRDELRWQMRQRLMNQ*
</t>
  </si>
  <si>
    <t>C_240036</t>
  </si>
  <si>
    <t xml:space="preserve">MIKWQRQTQARAAQFLQVEDELGERELQRRLGQLAAFAEAARAMDACFLALKGRISLPYRRALLNAYDTVIDEDVPDLMAVNELEDRVAWGPPGSGATPFLANPLKGAYEMPEWLAWECGVPVTLDFQLMGHIWADAAAYAAKLLLPSYPRHVPLSDPAVQRGTWLVLASLQRLAAWARFPLVVRSLQGMMRKAGIARLDPNLAPLDARVVLEGTPFLPTAAAGAAAAADAAARVPPQVSAAQQAAQAPPPPPPPAAPAAGAAASESDEDDEDELEGVAAGSEVTAAAATDAPAAGEGGAGAAAKKKKKKKKKNRKKKKAQPQGAEAAAGEAQASGSGAAAAPAASVLSPMEALLAALAKEQPDCMVCLQVRAAASYSNP*
</t>
  </si>
  <si>
    <t>C_240037</t>
  </si>
  <si>
    <t xml:space="preserve">MADVGTAEPQEPTPGPVENRPTAMPSSEVLRLQNLLKAKAGELDAAAKEIGALKAQVATKDRALNQSELDMRILKERNLATEGEVTNMAKEIATLKVEKRKTEAQLAGLLRKGDKEQSASVLAAAEGKAAANGSGTRTPVTGDAAVDDAVSAAASGPAVTASGGAPANPLPSSLQMANLQADLRMAKMDGEKAAENIRALESLLRAKDKHINALQKKADEADALSKKVLELDNKLLEAGKQLDEAARVAKNNTDHMRAQARLSGELAKTKELLEASQEAAARTGAALRASEARCNALETEVGVLVSQLARTTAVANRVAVAEVKAGEGATGCSGAGGVVYSISSQRCPRDEGTVHVTRHLEEVRFMAGEIVRLQERIAGLERELAVSHELKEQYKQRVSLQGSTLLGSPTSPAPTLQQSPFLAGRPNSRPSSAQRRPLTASPAAGIAAVAATTPIAGSTNSRPSSRPSSAPRNAVRASTNSIPTAGTGTLGSSSRPSSAPRNAVRASTSSIPTSAGGAATAPSGVAAAAASSTPGASANTRTSFSGTFRSPRPQPWESVAPSPTKVGAATAAAATGGPGGAGAASPAPAGAARPSTPSRSGIARPSSAAANAAKSASKDAAAAPAAAAVRPRPSSSTTAKSKEGPTKADVAKEDATAKGPAEQAPALAASPSPSSAATAAAAAEAFAATAAAAAADGTASVTTSAANTPAKAKASPRGVPPVKAAPPKSKVAQVHAELAKKADASTETPGGVLRGSGGGAPAAAVAALASTGSGKKLKVPQESAAAAAAVKHEAKEAVAKAETAKATEGPKKAEAEAAMEAFEGAAEEVEEEEMPEEEEDTPAEPVKVQASV*
</t>
  </si>
  <si>
    <t>C_240038</t>
  </si>
  <si>
    <t xml:space="preserve">MSMPGELQGIGPGPSFSFPPVHPNAMPPPPGASLGPHQLRGAGGSVEIGSPRAGHGHGHGYSSPGGPISSVPNGGGGPPSRLAWTTSAPVARIEAAMAAAEAAEAEAADGYPHVSAAIAAAQAAQAVAAAAAAAPEDGRGAGLGAPPLASEVGSAAPASPRAAAVAAAAAVAAAPLASALAAIAAAAVWVAWPALAAAGPSGGPSRGRSRRTYGSPSDYGGASGGATGGGAGGAGLTDTASTRALAKALSGVERGLDTPLWVRRLRLAGRLLLAALFANLLAQELSEWRTIKGYGWREWYDLSWVADEVPPLPAMLSGLALVALLAGTYTSLAAGWLAARLAVQCFELWEEIVAVLQEQTSNMLPVKELAVVGTVIVFIGHTYYVPDWVRDWARGGGAKAKGKGKAKGLMYTQQWRPGQQLIILVGRLLVAPLFISICALQYYDITSTAEGLSRWKARLLHARHWLPPGDSSTNNWLPAQAAAYVLLVTGMSNKRVPALLAALLVAEAFTCWRFWASVWLSKHYVCYLRRHFSANLAIAGGLLLNLPQGRHDAGAGQEAAELVGKKRS*
</t>
  </si>
  <si>
    <t>C_240039</t>
  </si>
  <si>
    <t xml:space="preserve">MFGRFRGFRDRLKKRGHHVEEELTLENSNLTSAQIATALKALKILGLEPKKQQLNKQDFIVFLYAMGLNPTDDIIDSKVRAFKLHHKKTFTFGQLAHVWYSMLQDLTDEDEILKRAFQFFDKDGNGEISVQELKTTMHELGDLLSEEEIAAFMAIMDVNNDGVIGYTEFLATLKTQAPELSGDNHKLKTAMEGDRSVAGGLMRADARHYEDPGLPLAGAGPSSPHDTLLAAAAALSPSAHHSPAGTHTGLAHPANQAHPQQQQQQQQQQQQQQSLNRRHHPELEEAAVQGGREGGLNRGSEGEGVGIPEPSVAAGIGPGAVGASTGRGSGSGEGSAGGAGPGSPRRQASLREAQAAEARGTAATTAAMAAALQRPSSSSTRDGAALPPSSPPGVGAAPLERSGSNHSRSGDAGAAGGLRAPSALEPGPGSDGVASPASSHGDR*
</t>
  </si>
  <si>
    <t>C_240040</t>
  </si>
  <si>
    <t xml:space="preserve">MDKIAPDAVEFKLFNKATMDRGDLVAFLFIMGVSATEDALHAELRYLKLTSDLITPAQAVFVW*
</t>
  </si>
  <si>
    <t>C_240041</t>
  </si>
  <si>
    <t xml:space="preserve">MEMKDDEKDEDAILKRAFMFFDKDGNGERAGLLELRQAMGDVGNMLTGAEIDEFMELMDRNGDGVVGYNEFFEVLTKQTDLGQVLNDVKKLDKDIQDMFNS*
</t>
  </si>
  <si>
    <t>C_240042</t>
  </si>
  <si>
    <t xml:space="preserve">MSDTSMSAFKKQASIWLPITAVLAILGSSLYLLLFRRYAKLMVMATIVGSVGFGVLFSIVCFATGAVPFGIILLIMTALTALFYCYVDEGVEQRVCLDAALNQVSCCAFYTKADGQGKLRHGTVQAGPRQQHAACGAAGHWLKQIKLYTVADTMAQWYFSAASGANSSAAVGSAAQTAGSVKLALKHCLTSSFGSVAFAAAILALIRMLRRAMERAARNNVICCILNCVMQPLLALAEKFTRFATIACAITGQPFVPAAKAVFDTLKRNFLQTYSLWWVPDTVLQFAVTLMSLTWAGIVFFASYGAAKGGLGQDAWGMAFGVAFCAFGIMFYTLLFVAGLLLDVVNTLYICFALDKDQRRVTHPEIHAIYNQVPGLAVQQPDGNIVYGAPEPHHAPSPAQPPAYPSYPPAGGYAAPGGYATATYPAPGAYPGGPYPGGGAADYASSYPAAYPPAPVVQPPPQPIGGYGAVPSKDQI*
</t>
  </si>
  <si>
    <t>C_240043</t>
  </si>
  <si>
    <t xml:space="preserve">MFYTLLFVAGLLLDVVNTLYICFALDKDQRRVTHPEIHAIYNQVPGLAVQQPDGNIVYGAPEPHHAPSPAQPPAYPSYPPAGGYAAPGGYATATYPAPGAYPGGPYPGGGAADYASSYPAAYPPAPVVQPPPQPIGGYGAVPSKDQI*
</t>
  </si>
  <si>
    <t>C_240044</t>
  </si>
  <si>
    <t xml:space="preserve">MPSAWSGAFAGYSSRTTPAGSTSPRTAPPPRPTPPLTAPQPNRSRTAAAIDVAVASSSRSTPRPESSPPGSSHSLSARLYCPPATDSAWPCVASCSAHVSNSQLSTWSRSLSDCIRDTGAGLSPSTTTTTTTTTT
</t>
  </si>
  <si>
    <t xml:space="preserve">MRVRGVRDEAYGALIEAARFDSTRRALEACGSGAVLPRLMELALLEAQGGAAGRAQQGLVLLFTCTQARHNAGILSQLVDVAQAIPHLAGLLKPELPMPVRHAAAELLGALATREDAKIQAVQVGAVPLLLLAASPSVPVPFATSAVAALGAITIRREGKYAALESPGGLAGLVSVLDPCHEQLCINAMTAVSNVAEAPEARAILVASGAGPKLQHIFETATVEVVKRAAAQAIRQCRFKHLPYEVLPGAPPINEE*
</t>
  </si>
  <si>
    <t>C_240046</t>
  </si>
  <si>
    <t xml:space="preserve">MATTLMKSVASTSGAASARRKTAAPAGARAIAMRSMLPVRPSRQGAMTPQAFYLNPYACKPARVYRSSPFSLGMGRLASELLRESAACTHAVDISALEDRYVLTSDCPGMSEEDISVEISPERVLTIAGARKANPLHQQPRPAATSKPEPLAAAVDGDDAASDDAPAAAPSPPEPAVRVSYRFSRSFGLPEDAEVEGVSASLDRGVLTVTVPRRAVDKPKPRRVSVSAAAGTAAPEPPSTA*
</t>
  </si>
  <si>
    <t>C_240047</t>
  </si>
  <si>
    <t xml:space="preserve">MLALVRPVRLQGYRLAVCTIYIGAHRGLTTRQRQQITLKEGILAPVLASASLFGFYLLIKYLPDFNPQVGGPLGEKSIKFGVPEGLLLDEAGNSIRQAELAPTDIMSVALALGLSSAELASGHSNFTLNNLIATLVATDILQLIGPRSFRTAGLLLLGLLVYDVFWVFGSPKVIGDNVMLTVATSDVISGPTRILFPRIPGGGSTAEAAAAAFPFSLLGLGDIAVPGLLACLTLRYDASRSVDMKARAVAAAEAITSALASLDPKATSRQVADATADAACNAYDRIADQEALQREQSLDGTNAGSVGGGGDGESAAAANRLGASLVRGVSAAASGASALGAGRNSLGASTRAAAQQVQLQEDAAAAAAAAAATSAASAASASPSGDGAAAAAATPRVPVSEAVLYQRTYFTPVMVSYVFGLALAFVANDITKLGQPALLYIVPSTLGAVLLTALTRGEVGRLWSYTDVPSFGLPSREDLNGEEDKKKEKEAADNN*
</t>
  </si>
  <si>
    <t>C_240048</t>
  </si>
  <si>
    <t xml:space="preserve">MAGAAARLLLVASLLEATGLVAAPPSLARTTVASAPDSLQPLQPMAGEGEGCDADSTDTDYGCEDVGGVPLTLPPPVSVQVSSRSRKVVDCVSGKGKLTLGVVGVFYPEIYIKGGDCIELNGKMISRGRFEKLAGSATAKWHVSIKVLPSGTTIGKWLQQQGLPVLQVGAAASEAEH*
</t>
  </si>
  <si>
    <t>C_240049</t>
  </si>
  <si>
    <t xml:space="preserve">MPLMPAAVPPAPAAPPARPQPTAEPPKMLAPAAAPEAAAAPPALAPPPTYPCAAVPPLSPAPPPLLLLLLPPRPPPAIMVSKLAAPSCPHDRVDPEAGRLVVATATAVSYAPPPPPAAPPPVAPAGCRALALSALMGWPGAGNAHGCCAPLPWLLPKVKPPAAAPPTNPVPKASWLAAETSKSPLCGGGSTSSPIMPAVSSSDISTSSSPPSSAPRGSPLRRANVPLPPPLTPGAESLGSDVLLPPPPPCSCVCCIFARGLVAAPAGKSAIVPPCPMPPATGSRGWMLPALGRRLSPPAATAAAPPPTAPPARRPHGAAASAWAPEDAPALASPRPMPLPPAKAPTAAAPAPGTAPAPAPAPAAPHSLQPLCAPAPPAAAAYPPLPAAPLAPSTPSATVPPPSTAAAICRSGADLDPFRLSSPPCAPLPPASTVTATAAVSPLPPLLPPLICAPSTTNEHSPSRALWPLPSSTPSPAGAIPGYKFPPAPPPQGMPLSAAAEAAAAPPPQRPPGRPPTAQPASPAPRPQPAAAPLPPPPPPPHLPAAQVPSAPPRGPLPILEGTAAKLPPLLDSPSLPPLAVNPLP
</t>
  </si>
  <si>
    <t>C_240050</t>
  </si>
  <si>
    <t xml:space="preserve">MARGAWSTLARLLQLACLSLDYKPLMAHEMAAAGGTGVVLDILCQAPRHHPAWPALSTAGAGLLSVLVRCDGATEAAQPQARQLSGTALRLLLSLLESERTCGPARQAAATALHCLAAAATVHRDKLLAAGALPVVLRLLRRLDVLCDLVAVQELLWLLAYLTDEDALPPGTAPPSGSGAAGGGDDDGGGGSGYRSDVADALAPLLFLYAAPWWGGRHSHLAALAIRALHVQVAGHDEGKEALRVAGVLPVLVSLVRRHTAPYVAAAAAQPSRHSATNRSAQQLSGFAGAMPGRNGEVADAADGSGSGSGRAASAAGGGGYGGGGSGTGPYYAMQVSHHRPAAHVGCDIHAGGYAQMANGHGGAAGDATAARGKGQSPVVAGARLACYGLLLPVLVEPIDVAALPGSSGAAGGGSVSGGAGAAAAAVGGAMLRRRLCPLRECLATAKTLMCDCEPNQLELAKLGLPQLLVQLVAHGDMGLAWQAAEAAVLLAEGPTGADLVAAGAVEELAALLQESADLLHGLTLRKQIQIQSAHVAAEAHAQHHGNAASGASGAAAAGGAASSASASSMPPVHVRPGPRSGGRWRGAAQRLFLVGRLPLDFTTSAACLYGSHDAAAYCDYCAPSAAIKALLRLMSATAAVQPASSGGGGGGGGGGSTAAVCRRFAAAGGLYGVLQLLHHETTGVHHSKLAAALLTLTDLALLHDPGAQDELRAMGGLGVLAALLGSLLRPGAVDVYQLRPATCRTATLALAAGGSGARPAAAAGWTAGRAGGGQEGXXXXXXXXXXXXXXXXXXXXXXXXXXXXXXXXXXXXXXXXXXXXXXXXXXXXXXXXXXXXXXXXXXXXXXXXXXXXXXXXXXXXXXXXXXXXXXXXXXXXXXXXXXXXXXXXXXXXXXXXXXXXXXXXXXXXXXXXXXXXXXXXXXXXXXXXXXXXXXXXXXXXXXXXXXXXXXXXXXXXXXXXXXXXXXXXXXXXXXXXXXXXXXXXXXXXXXXXXXXXXXXXDSAGMAARRAAASGGGGGAAAAIAAAAAAALAELAAGNHANQEAVAPLLDAHGAAAGVATTVAGAQAAVEQCRLLRALFGLLEAAVELNGGNKDFHGGAGANGAGTGVAGGGGGFGVGVIAGVEEEDGEPGMGAAWEASRQRRSQHEAAQHEAAQREAAQREAAQHAALAFRSALLPALAGCCGAVAALVRESDANLARLEVRELREHAARSAKCVLSLRWKRSSFPTCACRNKP*
</t>
  </si>
  <si>
    <t>C_240051</t>
  </si>
  <si>
    <t xml:space="preserve">MCCKRLTLCKQLQTANANFRTIVADQQEIANRVRALKARECIPVERQHQAAVAALLRAVFAAAPQLQQLYEDVAWALSSAAAEPGAAWEDRLQPLVAAAGACGAYQSGLAAQEALLSKLMEAAAAVAPAGGALEEQRAVR*
</t>
  </si>
  <si>
    <t>C_240052</t>
  </si>
  <si>
    <t xml:space="preserve">MPAPVRPGREAPAPPTCSPAGPSKNACVLPDGWSRRRRRQALNSPPKSPLPAPARCPATRAHLERPGVLHVDTATARVPAPPSAGPSSVHTLKTPAQRGSAPTAPYRASRSVLPMPAPPKPQNPPSPLRSGCSPRSACTRPARARPAPQTPCPPPDTCPAARTAPPAAPSQQAPSRPGAGRACPPPPAQG
</t>
  </si>
  <si>
    <t>C_240053</t>
  </si>
  <si>
    <t xml:space="preserve">MASTTLLQPALGLPSRVGPRSPLSLPKIPRVCTHTSAPSTSKYCDSSSVIESTLGRQTSVAGRPWLAPRPAPQQSRGDLLVSKSGAAGGMGAHGGGLGEPVDNWIKKLLVGVAAAYIGLVVLVPFLNVFVQAFAKGIIPFLEHCADPDFLHALKMTLMLAFVTVPLNTVFGTVAAINLTRNEFPGKVFLMSLLDLPFSISPVVTGLMLTLLYGRTGWFAALLRETGINVVFAFTGMALATMFVTLPFVVRELIPILENMDLSQEEAARTLGANDWQVFWNVTLPNIRWGLLYGVILCNARAMGEFGAVSVISGNIIGRTQTLTLFVESAYKEYNTEAAFAAAVLLSALALGTLWIKDKVEEAAAAESRK*
</t>
  </si>
  <si>
    <t>C_240054</t>
  </si>
  <si>
    <t xml:space="preserve">MGAAGPMAAPAEWDAIFHGQAAGPTALHPPPGQLPGGPPGMMGAPPPMLAPHFHAFMRGALRAGAAGPAASVMGGPPLPPELAAQLSTADKVRIRDRSTIMARHLYADHGDRFADMQVGQLLASLRIDPRELPAQLNHAHPADWHEAWRTGAQAAGGAPPPSVAAELAAAGGAAAAAAPWEAIWNQRHGPPGPSGMMVRAPSTGWASEFAAQHPMAAQGPPLGGAAAAPGAAWATEFAGGAAAPADTASAWAADFKSEQDTATAPGTQGQAGRTGTADPRATTAALADVLSKSADPKMRNSKFLQFVSKMSKGELMFEDNKVVERTADASAWASEFGQQHGMPPPQAHQQPAQWANEFTHQQARPPQQDWADEFAKGVADLKLGEGMDAAQVEELEAAWRAGEAAAWAEEFNKGDEGQYEEWERIYGHGAVGDSVFGGGLAGMAGTATAPGEYVFSEANPFLGDPEAMQKGKDLFRRGVLSEAALALEAVVREHPENAEAWRLLGTVHAENDDDRQRAYAPLVEAAGEAPDSSQRLSHTIKLFEAAAATAPTDPELHVALGVLHHLGRAYGPAVEAFERALQLRPGDYSLWNKLGATLANNGRSGEALAAYQKALDLKPNYMRAWTNMGISYANLGVYNRSAAFYVRALGLNAAAEHVWGYLRTSLACAGKLELMGAVDAKDLTQLQAALPLE*
</t>
  </si>
  <si>
    <t>C_240055</t>
  </si>
  <si>
    <t xml:space="preserve">MPDLAYFDASAATAGRLVVPQPGGKVATGGGVRALRDVLNPGQQRLDWFGDCRYDATSGGGSIVLDGSSCYAQLNTNLCAEWQLMLNRNGGVNLTFTLVVVLELDNTRLPPPPKPPLAPSVNGDHEIAELDTGGMGIMSYGMQDGAYYYFGNPSMHWSTKATYMTMDGSEDYNNVDFRRNSPAPVPRGVWSMEAISSYVYDVPDVNTYGYNEVEQGYTYFRGTSAQAAGTLLAVDDDLYNFPPPDGTEFRIGCTWRDSDLNYDCQPGSHLRGRLSAVLVYSRALEKKELQRLHAYYSGRWSAAGKGR*
</t>
  </si>
  <si>
    <t>C_240056</t>
  </si>
  <si>
    <t xml:space="preserve">MPDLAYFDASAATAGRLVVPQPGAKVATGGGVRALRDVLNPGQQRLDWFGDCRYDATSGGGSIVLDGSSCYAQLNTNLCAEWQLILNSNGGENLNFTLVAVLELDNTRLPPPPKPPLAPTVNSDHEIAELDTGGMGIMSYGMQDGAYYYFGNPSMHWSTKATYMTPHGGMEMRVAIPFLL*
</t>
  </si>
  <si>
    <t>C_240057</t>
  </si>
  <si>
    <t xml:space="preserve">MFPKKVLAPLQQGKNFSEEFDSVTILFTDIVAYTTLSGQMKPIEVAEMLNELYTIFDEICERNGCYKVETIGDAFVAVGGCPDAEPPEVAAERVAHMALDMVAATTEFTSSRGHRLRIRVGLASGPIAAAVIGVKMPRYCLFGDTVNMASRMESNSDPQRINLSPATAALLRGCASAAAFNIISRGPVIIKGKGALECFWLEPAQSSSSPQIMGLNSLASYGSWELLQPPPSLHSTLGGGAVAAVAAAAADGAPACVAPGMQREARGRLSLAAAAAAGSAAAPTSAPAALTFDEPQSLPRLAGGAAAAPCMAAPGGDGAVAALAAGATAAEPPTHNYTVEYDDEGDGGATVHPDTTSLSLPAALMIASRGGIGMAAGAVIGMAAAAAASPPANGRSSSSSRGTQLTSGSGSMATVPAYTATTNSTLTANSMLAHSMTPTATALGGLSGYSSLVGAGGASTAAGGGCVSGAGILAAAPAGSGEWSYWQQQQQQHIMLIRAAISNADSESAAASNPRNTAGGTTGSGADDAVCSDVAVALGPFSSTASADGGGAANRPTSPVASASAAAATAGTAGERGTAVNGGGDETQQPWKMPAAEAAPQPQPIAVVAVQIEEAAGSASALPGGDQSLSAAEAAGVTIKDRMHGPNPAVDIVKA*
</t>
  </si>
  <si>
    <t>C_240058</t>
  </si>
  <si>
    <t xml:space="preserve">MNVKRRKGPLVEALRVPTPRPVLQYLEAHAGDWVVTKFRAIYSGDKSLAFFLENRQAVVNGLISLLWEPLLLAAAAAGVDGPAQRLSIPVTSRGGGGGAAAAVVCIQFDATFPCELEPKLSELLDEGGGVVAPAAGPRCMYGK*
</t>
  </si>
  <si>
    <t xml:space="preserve">MALVARRAAVPSARSSARPAFARAAPRRSVVVRAEAGAVNDDTFKNVVLESSVPVLVDFWAPWCGPCRIIAPVVDEIAGEYKDKLKCVKLNTDESPNVASEYGIRSIPTIMVFKGGKKCETIIGAVPKATIVQTVEKYLN*
</t>
  </si>
  <si>
    <t>C_240060</t>
  </si>
  <si>
    <t xml:space="preserve">MTKAKPAKRTPAAAAATGLAAAGSGSSSSRRRRSWAAALLHLGRRVIDPFGLLFPRDDADDDAEQQQQQQQQQQQQQQQQQEQQQQQQQYGQERAETAEGRVEGAASAAAAAAAAAAAAAAAAAAAAEGRQRGASSSGGAVRSGSAATVRTTTTTTSDGDGDGGSLQQQQPQPSPTDRGGGSSAAGSESERDAEEGEEADEDEADEEETPESQSEPTSESEGSEEEAEGEEGGEEEEEEEDEVLQSESLLAAALGEMFEEQEAVAAAARAEEQQMEDEAAVVEAAAERAAEAWAAAKGEAEALEKEEKMGEMGDGGNVVVPQGLELRLNEAWEEGIREAMAATATAPAATVATATAVLAVAGDGGGGASGGDGDGEGADATGSSSKDGSGSAAAAATAAEESAPGGGAADAPRREVLIATGKRVHAAVAPAAAAAEAAAAEAKAAAQPPRPRLGYHTPLGGGRRVGGVTNLIIGGAAGGGGTSGGGSSARRLQEGDATAAMVGGAADAAEEAAAVAAAATPTRYPMDVYEDEMSYELQADVPGMAEAQLVVEVAQHRLTVEGSAAQVLESHVRPLTPEEAAAVAAAAAASPGRRQPRAVRTERRRRRHFKRTFRLPHDVDAAAVTASLRDGVLIVRLGKKQRTGEAEGGGDDDGGGGGGGGGGGGGGGGIGTVPPARAESGGDGDGGRGLASEVAAAGSVAAAEGGVAAARRQPLSQPPDAGIFVGEETGSGSGDGGGYAGGGGSRSLLLQMTTEAAAVTLAAAVVADSEKAMAAVEALQGYRGGSRPGI*
</t>
  </si>
  <si>
    <t>C_240061</t>
  </si>
  <si>
    <t xml:space="preserve">MAVKYTDIDYVVFTDAARFVANGGSPYQRATYRYSPLLAYLVLPNIWLHPVFGKVLFSTADLLVAGLLSHLLRATGASPRLRAIATAAWLFNPYTATISTRGSCDVLSVLLLLGLLVMLLHGADVAAGALYGLAVHFRIYPVIYGPAIVLFLLRRAAVRQGLVRLRPGNASSSSSSSSSSTGGGGRGSLRQWAGAVRPAAAFCLAAAATFAVLGAAFYYLYGNAFLNEAFLHHLGRKDPRHNFSPYYYPIYLQGYAAAAPGSSSSSSAAGLAAGGDGATSMPPPPPRPGQDGAATAAAAAVELAARLLQPLWGLMERLLPLQEPWRLAAAPQAVALMALSAAYHADLPSAWLLQTWAFVTLNKGRSVHVGLWAAGLVFQLANTAAVVLLARALKGAGAAAAAAPKAAAGSAGPQAAPLTAGHGDAAGVEDEGGEDEGGEGAGGEGGGRRQVLSFLEASLRVQGVLAPPPGGQRLGPGFVSPERKQQ*
</t>
  </si>
  <si>
    <t>C_240062</t>
  </si>
  <si>
    <t xml:space="preserve">MKQGSNFFWFEGQGGGVRPRGFIALEGSSVACRTVVNRTGEKPFALTITLPPEAAEGGASRPHLTVAAVSEELQSLWFRALSQAAIPRPELLARLHEEGRLEEVTGGPSRRPTTAAVSASPRPSGMPAASPLLSAAAASAAASPYHAQHSFYAAAANDGDANGRSSRSRLLSMGNDDEARYAASDAGGGGGRRGRHGRGADDFDTASSHAASEPAEVLRTRRMTAAPAAGGGAGQHAPHRQHASRSEMPAQPGPRALGKGKGSSPLRRSEFSFGLRPGSDATAAAMGGERQGGGGTRRPTSHSRHPRGRDDEREPLLMSEEHDGGGGGGGGGGGGGGGGGGGSSAGGSVARFSDDKLPYRDDDYGNSNGNVGDGRTSRAHVRRSTATAAASGSRGRADSHKRPSTIHERPRHSHHVGPSDDDDGSEYRGSSHLYRQGLDDADHYRDGSNGRGERVGDQAATERGGGGRSRRTQASVRLLDGADGWEGGGGGGGGRSSAAVGNVRKHSAMPVEPPPPRRNSISPPAARSRRPTAAAVPLRVESPPRASDTRAGGGGDGGGGGTRASRLASGGAGAGGYYHGRSYNEHGGGGNAGGAGSGDDDASASLMEAYLTHQAPLAQRATETLAAAAAAAAAAGVREEARASAAAQAAAVAHSRRATAAAAAAAAAAAARPSAAAGGVTWAADMQRPSYSHPAAATAGGGGGGGGRHRPESVGSYGSAADAMAVAAGPPIPLRMSGIPQIRSGGLKHLDILSEQLRSGYLAAAAAATAAGPPHRGSGTYGAIGQPPRGSSSAAIANATAAAAAAAVADKLEGRLSGLQQTVANVQAALVDLAVAATAAQQQQARHTAAPPPPPQQQQQQQLIPLQDFGGTGLPYATGGADGSSASARHTIMTTATAGAAATLAAREQERATLVQMQQTLVRMLHEGGSEVGGGGSVTARSSTRSLQQHGYHHHQQQPQHPPQHSMPSFGGAWDAQSAPPPATAQAASHYPPSSPPTPPLVPMPAGVEYRAAGSPPAPPPPPPPPPPVASAVAHMAAVAPAGFDMRSQMLEQIRKKEEFKFRNHVRRESLAPALAAAAAAAGPAAYYQHHEPPATAAAADYYHATARRPLCGAGEQEEEEAELLQPPAAIPVMAEWQYSPQVVGALAAALGAWRTRYSSSGTLRA*
</t>
  </si>
  <si>
    <t xml:space="preserve">MSPEVAAINDLMDRLSLACKEEAPRAAAAAAPKPVASAAAAAAKPAAPSGGIKIMRAGAPAGAPAAAAPAASGWGAGGASAASRGGVSRDNAAKEIGEYVKARGVRVLKTSGLRDQLALMADDQNNAVAREAALLAYAALCDCVGTAVEPFVAPMLPVFLERLSDKIAVRAAADQACQALARLLHPEAVPRCMPAILSGASPAKKWQCKEGAFKIISTLCETAPDAVQAALPDIVPVVSDGIVDARDEVKEAAVAAAESAFALAGNRDIAPCVPSFLTCIRNPKETAEAILKLSGTTFVQAVEAPALAVMCPLLIKGLKEETAIKRKAANIIANMSKLVLVPADADTFLPKLLPRLEAAANETPDPECRSVCAAAVTTVRRVAEAAHSARMAEDDERKVLKEAEVEAMLTAVLGANGADVAGDPLMGVAVSYCAAIATVMVNKKNTDPAKWQDKIIEPFLLSFLDGGDEAAAKVAEAWSQQCEAASHVVVDDGLSDDDEDVLCNCEFSLAYGGKILLNNARLRLKRGRRYGLCGHNGVGKTTLMRAINNEKVEGFPPKDQVCSVYLESDIAPEMAEYPIVEFVFKDPTLQVKATPPSMEEVVEMLRNVGFDDERQKNQVGSLSGGWKMKLALARAMLMKPDILLLDEPTNHLDVVNVAWLEDYLVRVIPRVTCCIVSHDSGFLDNVCTDIIHYEQRKLKYYHGNLSEFVKVKPEAKSYYTLAAATLRFNFPKPSFLDGVTSGEKPVLAMKKVTFSYPGAAKPQLEQVTCSCRMSSRVAILGPNGAGKSTLIKLMTGELKPDSGTVNKHINVRVAYVSQHALHHLEDHLDKTPNQYIRLRYGKGEDKEEAEKVTRVLSPEEEEAIKKQIWVIDGQNRVLEKLLGRRKKKKSFEYEIKWVGLSSIEFNRWTMREVLVERGFEKLCREMDDKINAEKGEAAARPLTLASVEQYLQDFGLEPEFGTHSAIRGLSGGQKVKLVLAAAMWHCPHLLVLDEPTNYLDRDSLGALAQAIKEFGGGVVMISHHSEFVGALATEIWDLKDGKLSCHAKEEKDEKAEH*
</t>
  </si>
  <si>
    <t>C_240064</t>
  </si>
  <si>
    <t xml:space="preserve">MTLPTWGKILTVMAVALPILALGSGALCAITGEKPLAAVKRCYFILNNVPGADIAGEEDVRAAVLLNTMYIVGLLTFAVLIGVLGDDIGSAVAVVRADRGAAAFPGQLVVLSERDRAELEAELLEALGPAAAAAVVTRQGSPLKVADLQRVSAGHARTVILMAPDEEGGGGGEGAEAEAAEAEEGGSAHVLSAEAQQAVALAALHHLRQAALEAPGGSGLKGGAAQTVVVQQASTVVSVLSFPGAFLTLAAKRHHRPLDVFGGAAAGADGGGGGGGGRGGGGDGGGAEVPGPVVGSRLSHLAKETLRLSDPAGEFEVPPGAIYGVDVRLANVDDGQWWRGMLFKEVRC*
</t>
  </si>
  <si>
    <t>C_240065</t>
  </si>
  <si>
    <t xml:space="preserve">MGGAAMMATRPPRPSRFKSSNGLLVSSIAPPPALASSPLHSAASGPLLGGHGQGQGGHGRGSATCGGGFTTVSQSTSAAVSPPHTPRGRGSGNGDWPPPVTAGSGAQGSTAPSCHSHMGSPFGDARHDGDPESLPSPFSELPTSSQIFSSLLRAGSAGASGRGPTRLFAHDPDGLPISNTAPRGPMAISDTGAATGGLMGQASGALRSSKSGAGPVAVAAAAAAAARPQPPGLGLVSGHLLCRVLLFLYYSAVLVAEVDAWRNHSIRQSASARLRRLEEEEEEEGFWHYGARSGPQRGAGSSGLLSSIQGWIRTALAVLDPGGTGPLAAAFPLAHAALAVPCLLALLGGVWWEPAALVLGGRLLWDLACRHGWGLLMFYKGESAQLMRMKELAVVGATLVAAARSIPAAGGSSIVNTSNGTNTRSGSSSSGGTSRNGSTASLSAAAAAAAASSRAAASAAAAGDSSAAHAHSPPPALASSGHKLPPPPPSLPRSPSVRAPLPQLGSEAPLPEPQPLSDAGGEHASDYLDAEAEEEGEPPRGRRGPSSRHHYQHPSRGVRGAGPARGRLGGLAGALMSGRWALLQAGLGLMAPLFLYYGCVQVEHVRDMQDAGGVGGALRELVGDTYRWVPPGDGSLNTFWLPSQFAMALPYFTGMGPQWLAVALAGAVGMEGLLCWRFWARGGMLWTYAFYVGRHFLANAVIAGGVLLSLPAAQVQAPARSAALWRRKHKTT*
</t>
  </si>
  <si>
    <t>C_240066</t>
  </si>
  <si>
    <t xml:space="preserve">MAGAAAAREFGAKAAATNGNTFRAAGIPQADLYYQGRYSNGPIWVDYLAAAVSNTTQLTVLNYAHGGAAACPENGAAAQYPFIRDLPSQTSAFLADISAPQTQGQLGGGRRLLPVSFIGNNDVRLLGAGEAVWRQQRGAERVLVLLPVARLDITPSAPELLKPVLKTVTDAINNALTVAAAALNAELASAPVNSGSRGARLLVTADFSGVVGATVTPPFATLDQLHPTTRLQKAFALRGVLPALQQAGLLPAAAA*
</t>
  </si>
  <si>
    <t>C_240067</t>
  </si>
  <si>
    <t xml:space="preserve">MCHLVVIQHGLWGHPDNTKYLANLLEEQLGEGFVFLNCAENIGNLTYDGIDVCGDRLHEAIKAKMAELAKDGKPVMRLSMIGYSMGGLMNRYTAGKLFAEGVFDEGGVTPVNFITVATPHLGAWRLPVNLINRAFNYLVPVTTSRSGYQIMLQDKHVWGKPLLCLMSHPDLVFMRALRRFKRLALYANVFHDRPVPYCTAAIRLDNPYEGGAPPVPIDPSFPSIVQTAEAAAAATRSKEAGRAGEKGAGAGGGTGGVGVSPLYSGPELPESEDATPGAASAELQPLKSGAGEAGAAGAAGAAAAAQPLPPPKLRPLRNTYIRYIAVLFLPLAIPALIMMVLTGRSHHRRMQRQPLSFEWISSYHAKHGCGLVEGKAGTKGEAKAGVAGKAGPPGKEAVDEEKGVVVTAAPPSNIECPAAPDVPARTPASVAANITTVTVDASSAAAPAAGLAANPAAAAAQRPATDAATPAPRRSLTLTVAPAEGTAAGAGDDGDDGVLVSEADVLLHDGIVAAPADMHAVQEWLVEKLNSLPWTKVDVDVRDWHAHAAIIVRNPRRFTACRDAMLYLANHFARE*
</t>
  </si>
  <si>
    <t>C_240068</t>
  </si>
  <si>
    <t xml:space="preserve">MGSGCCLDETALVLQDGLEWVSLRPPDFPGWVFYPLLDSPGNDISPPRGGDSFINMCATLQELVARATSMPQAVAFNTTGYIKSDVHSQSNWRRCTGPGGSSWAGLYVREEVVAARRLLRPLPGGGLDPRLRYFQRAKTRLLAARDVGVVWLNGEYLDRTPDPDLNGRAAGACGSGHLVVRLRNVCWLQLDGSFYGLGPGRYRAIWSLRACSTGGYAPPVPTVNFTITLTAKRPHRPLEVFRSPSAAEGQEGAGSTPSAGAAGQQQEQGQQAGQGGGANATKAEAEPVVGSELSASTDVSLRVISGAWRDVAAGEFEVPPGAIYDVGVRLWNYDSNWKSGLCFKDLRLVRLRADGRVEEMEGAAAGAGEAGASIGS*
</t>
  </si>
  <si>
    <t>C_240069</t>
  </si>
  <si>
    <t xml:space="preserve">MLQATPPGASPAALARRVGESLMVLLQDRAAEAPLSQLAGAAHGLAEAGLAPGAALLEALAARCEAASPRGGTALQEADGRTVSVLLLSAAKFLARQQQQQQQAAVAAGAGAGAGSSSAADAAAVRLWGVVRDVAQVKLLRALGEEPEGSAAAPVGGGEAGPEVDDSMPQSSLRAIAKALVLARDTSAPAIATWTAAARLAARHAAELQPAVAAAVLRSYCMAGGPAALDGGREGLPEAVWAALGPQVAELDVGTLLDLTFAATKLAVAAPGGAGGAAASELGAGMLRPLCDALTPRVPALSCADVASLATGLAAALGAAGGEAAAAAADGAPPLLSPSHFGSLPRLLSDLLLLRGPGQFGGRNFASVALALALVTGGPAGAGGGGAAAAGSLPPAFWSKLAAVALPEVPAMDAGSLSRLAGAFCARFAAAAAAAAAAEPAASAAAAAAAAPPPPSPELVAAVHGRAGQLLDGAAGGVGVREALHLLRCLAEWQVPEGAAAAPATLMRLADVLAAADSGAVAAAATPAVRQALAAKLAGLGLGGHAVVAKLG*
</t>
  </si>
  <si>
    <t>C_240070</t>
  </si>
  <si>
    <t xml:space="preserve">MCIVLAVCLPHARPGGLTWLCPGGIIQRCATYWHSRQQYDTAPPHPPPHALSGSARARMKDRKKGVAAGREEGERLSIDVGKVEAQGYVDGVPVKRNRLEVLQVDADNQAKWAPELLHYQVNKVPAFVLLDKQEGAVSPESWKRTAGAALCEDDCGYGHATGGDGMQLRRRPHQGVPLMPTDPASDLVPPGARSPCLGTRACHPSCRSWRGCASTARCRMYLPSYDQRMRAIQCTGKGLNSGRRRSAPHMNGQQTFLGLPFPFDHPAVLGVGYCVSWGPGCARLCSCVHCWIRFGIRSDSSLHTSQLD*
</t>
  </si>
  <si>
    <t>C_240071</t>
  </si>
  <si>
    <t xml:space="preserve">MAVEHGPGGSGSGAAAASHYSNTTSPRKTLEQQDHTLRTARQQQLQQQQQQQQPQLQPQLQPQLQLAARPQQGQVVLRVVCRAAVDACGGFEGDQVLLLPLESGLVARGDVVGRVLWLEAVPTAPTQQQQQEQRKQETQEQVKQEQEQAKQEQREQEQEQAARLAQMAMPSRQELLAAGRGELVEVIGAAGGFAEVSGRTTWQRPAAMAAAASSWATGGTAAAMSQSSGGPRGGGGSGVLEAETAADKVMPSRAVIMQAQRRDLHGAIMLHGGYEAVAAALGRRVTWAVSRRLAGGSPEELRRELEAAAEELGLPAGVMPTARELQDLGRGALLTAVRQRGGFQVVARQLRFAPRGKRRPRGSWEDPKVLAAELAACAVAAAAASPPAAPAAEARSNSRSGPREGRASRRGRRKGAAQQGAADGKEVEDGEDGEDGGEAGERRHAQHGRQALLPFPTRSQLLAAGRQDLVAALQNHYHGPDRRALLAELGGLALTSRRGTNRNALSLELVVAAIQAGHRTPGSIRGYLLEQAGVQVSQQYLGQYLRRHSAAAAATGAGAGAGAILKTPRP*
</t>
  </si>
  <si>
    <t>C_240072</t>
  </si>
  <si>
    <t xml:space="preserve">MQTIRALNSRALASAPRRSAIVLQPRLTVRAMASSDGVKLDKSTPDSVWKTLLNAEEFHILRQKGTERAGTGKYNKFYEEGTYKCAGCGTPLYKSETKFNSGCGWPAFYDEIPGAVDRHVDNTFGMRRVEITCAXXXXXXXXXXXXXXXXXXXXXXXXXXERVWRGFPTPTDQRHCVNSVSIKFDPKP*
</t>
  </si>
  <si>
    <t>C_240073</t>
  </si>
  <si>
    <t xml:space="preserve">PAARLPSQQTHSTQPYTHPPCSPFVAPATHAPSHAPPLQPSSPPTLQPSHSPPRPRPARSTPAPNTLRSCPTSSTPQPSYSPPRPRPPTPPALTLTTTPTPADSSSPHTHHHAHARRLLQQLLPPSEPLPATRRYQAARAGTPQPLTAPRTCQTSPPKLLAGITPTRSSPPGNPIPTIPTF
</t>
  </si>
  <si>
    <t>C_240074</t>
  </si>
  <si>
    <t xml:space="preserve">MVDAMRAMLDELMGKERNVPLDKRSNKRIRFDDPTVCKFALAGLCPYGLFKNTRSDLGPCGYEIHEDHIEWETLQGEYNKQDPREHERYERRLMKVMEDLIREMDRKIAKAKDRAEAESSARPLKPEDAARLADMQAKAKEMLQKSQEAGEAGEVDVSMALAQQATEMQAQHDRLHKSLTAPERTMSVCDICGVFINSTDNDQRRQEHLTGKQYLGWKAIREKYAELTSRWEARARSREPELLPPPPAAPSSVRERSGPPPEERERSRDRERERERSPRREDRDRGYERGRSGGSGYDDRDRGYDRDRGHDRDRGYDRGYDRRDDRGYDRGYERGRGGYDDRRDRGGYEDRGRGGGGYDDGYRSGSGRRSDYEDRRRY*
</t>
  </si>
  <si>
    <t>C_240075</t>
  </si>
  <si>
    <t xml:space="preserve">MMCRARKYAFGSRQRLQLSSCRHSSLFMVAFAALAALAWTPLARAQVFDEAAIAGANAQAIADCFKGQDCLAKRTTWDHFTQDLPSCMVAARVWWSRRPAGIPVTLVTQASAERLDQLRAQCATWRGPLAAALYLPLYNPSSHELSAESKQKLQAMVAAIEELFQNTESGGSSNGPGCQLRLILLYELFADPKAMVLYPVNSLRNWARLMADTDLITNIDVDMIPSASISDVLADATKRSLYEQGCRSGSVYVWPAFETHCAGASYADNVAVQGKSSLSEALKKCLRRMRPKAPFSHNATNYDKWMTATEPYTITYSPQFEPWFLSWRWGTLWYDYRYRGYGKNKIVQAAAMNATGTSWLVSPDGYLVHRKHTESRVRKEFLKAKFSRKDMDALRGTVYEHVESLWKATGQELAAGTYMARLERGFTACMEQLPWWKRGESG*
</t>
  </si>
  <si>
    <t>C_240076</t>
  </si>
  <si>
    <t xml:space="preserve">MTADRSGAGAATSATAPSSTRRLQVLCRFREGDGSSSGSSGASTAAAAAAAGSDNGEAVPLLAGGQQHGATAADADAVAAGAGGGAGNGGGAGVAEGAGAGVGGGEGGGEVPPSALHGQALLDAAPATPIILAQGLEEQVAEVIARYRLMNDRLDAVEHEMLDLARELRVAAVAAAPAGGSGCSSDRAVAATGHVAGVAAVPAAASGAGHVTGQVSGGGLAVADMDAGVGSREEGAGRAAGGEPAAAAVAAAPGAMTAAALAPVVAAVTGSAAPHPPHPRHTLVVQLPAGASAAGAGAGAESAVEGAAEAQEVVVSAPVPGGAAAGGAGGGGGGSGATSKGQEAAADLLSGGGGGGSQEGRSRLFEINRIQSAITEVANSGYLESVKALRETLLVQEWGMQAKTWARRRGVSAFEQWAAQHASSTDPQQQRQSECSNDPNHQPQQQQHVVTYEQISALYDDPDALHVLPTPRLRMMARALIEQHTLQAYDEVGLADLLPHTAGVGQIRYQRA*
</t>
  </si>
  <si>
    <t>C_240077</t>
  </si>
  <si>
    <t xml:space="preserve">MQLRQPCGAGSGGGRVHWRRWAESAWCGLYVKAEVVAARSLLQPLPSVGPGRYRASWWLRVGRDCNIEADVHPDRRSNVLTFFRGTGAASRCTRLYEPPPPPPVVAAAAAAADASADADAAEPPAVAGAARAEGGGAGDAAGPSAAGAALAPVAAAAAAAAAAAAAASDPGQADSAVGAPFTFVWIGRFARSPRQHEQWLLSLNRTVTNYDQELCWSTHQLFTFTIDQEFSMVHNYEVDRTALQGSSMALLDAAAGEAGESRHVHAPENTWTMEAVVREAGGTAAAYHRCAAAPYPSNGGAAAPGGAAAGTRAEAASGGAGHGANTGGRRGPRLLTWRLDSAPRAVGGADLNVGCDMRDLQHNINAKFLRGDMAVLLIYNRALPTHELQQLAQAYAPRFGF*
</t>
  </si>
  <si>
    <t>C_240078</t>
  </si>
  <si>
    <t xml:space="preserve">MCLCRLWCEIAKHLPGRTDNHIKNRWNCTLKKRLPSVLDLLRGVGGGAGGGSSRCGRRKGGAAAAAAADGLQVKREADDGADGAGSGLGETQAEAEDGGPDGGEADAAGGAQEEAGAAAVAAAKAAAQLPVTVERIYTALLQATGASGAGIYSRQHHAGGHRGLGRAQPVLPPPSSLQPPQPHGTDGVEPVGADGHLAASDDVDGGGGGGGGGGGQFGGVVGGGGAAGGGGGASGGEDGYGPEGCNNDGDVEDRLSIADLFALSAIPIPPARVAEAAAAAAAEAAGLRFTSMGPACPSGQSPPRRVGRPRGSRRSSGSKRPRGEAPESDGGDDDQGGRRGNSEGGGGNWNGGGGSRGHGGSGRSGGHDGEGGGCVSGGTDESDQASEAAAALEYLARAAAVAEDVKPLSSQHLQLQPPQQQHIALRRLSNEGAGGTSDDGAPQAAAPPAPPPELAGSLFRLGRTLRAAIEEGNDVAAMAVAAALEQLGTLLAAPPHCQSQELDLTGGGVATGGWHQPQHPNDVDANADADMDDVYHEDGELLPLRMLGRAAGVDAATAGRAGLGVGLGVGATAAGAFRGHSHRDESVVYGISQGRGQRDAAALQQGLQQRHHLPPQQQQQQQHQHRQLVQLSHALGKGGGGGGGAQAGVGRASTLLATAEWEPHQQQQEMRQQQRQQQPQQQRVQLKQQQQQREDLEDRHQQQQQEQLLLHLRQQAQQRHSAAWASQPPGSLAPRDLQQLLMVQQQQQLQQQHQQRQQHGQQQQSLRVARLMVPLASDGGGLGMAAGALSGAGPGAGTGTGTGTGTGAGAGGIGVSLSGLDPQVLRQLLLLHSRS*
</t>
  </si>
  <si>
    <t>C_240079</t>
  </si>
  <si>
    <t xml:space="preserve">MSDPKGQLPRTTRVKNKQPADKQITAEQLLREAKEIQLEDDYKAPKQIITDPEELAEYRLSKRKQFEDLVRRVGRFNGGVWVKYATWEEQQKDFRRARSVWERCLAIEYRNVSMWLKYAEMEMRHRFVNHARNVWDRAVSLLPRIDQLWYKYIHMEEMLGNVAGARQVFERWMRFEPDHTGWMAYIKFELRYNEVDRARAIFERYIQILPTVKAWVRYAKFEMQNGEVGLARRCYERAVDELGEDAQTEEFFIKFAEFEEKAREVERARAIYRYALDHIPKIWIMAAKFEIRQRNVEGCRKLLGRALGLCPKEKLFKAYIELELTMGNVDRVRKLYEKYLEWRPSNVGAWVRFADLDASWARPAGXXXXXXXXXXXXXXXXXXXXXXXXXXXXXXXXXXXXXXXXXXXXXXXXXXXXXXXXXXXXXXXXXXXXXXXXXXXXXXXXXXXXXXXXXXXXXXXXXXXXXXXXXXXXXXXXXXXXXXXXXXXXXXXXXXXXXXXXXXXXXXXXXXXXXXXXXXXXXXXXXXXXXXXXXXXXXXXXXXXXXXXXXXXXXXXXXXXXXXXXELAIGQPLLDMPEALWKSYIDFEIAAGERERVRVLYTRLLDRTKHVKVWLSFARFEATPMPAEGAEGEDGQPAEPAEGPESAPARAARARSVYDRAFTTLRDVSPDSKEEAVLLLEAWRDFEREQAWSSEADRAARVSEVEKKMPRRVKRKRPVTTEDGHEVGQEEYYDYIFPEEGAAAPGLKLLEAAYRWKRQRQGAAPGEEPQAQQGRGGAGEEAPSASDAAQAFAAAAMSRFAGAGEKSGSEEPRQEEEQEQDGRPARGGRRGDEEGDEVEEGRARGREGGDEEEKQEEGVRAGEVEEGRPGRGHGSQAGEAGVEGEGPGAAGGEAMAGEDS*
</t>
  </si>
  <si>
    <t>C_240080</t>
  </si>
  <si>
    <t xml:space="preserve">MQLAPSWLSRGAPRGTGGSRAGLLAPRHRLPLLPGSLRLTTALTRGFRENRDAGPGGGAQREGGGSDASTPAPRQQQQQRQKQPPPAQQHSQQPPQQHSADVPEPAAADDIVTDCLPAPPSQLPREPQQPPQPQPQAQPQAQPQAQQRRSKRRDKRGKEAKLPRGSGPGTVRTGGSSSGSGGSNSGPEGLEEEAAAAGQQGLDVGAGDARTAEAEGGGPEAIVASAAIPAPLGAVEAGTDADGSSSGSSGSSSGSSGFLQGAGPATAAAASAAAAAAAALRGARDAPVAIAGVVVPAGVRQQVQEHVEGLRQEGQWQEAEQQQGEQQEGKLHEEGELERLQQEQGGVQQAQQQPEELQAQAGSMGESRADGAGEAEQVEAEEAEEAEEEAEVGRAQSQKPQPDIPQLIQRDQREQRGQQEEEVEQQAAAAAGVRPAASQPTATATAAAASGLNEVGDVAKPLGGQGPRGPVAAQAAAAADVQPGVQQEQQEEQEQEEQERKEQQEQEQEQEEEAREEQAREGQARAQAREEQEQEEQASEELEAWAGAEATAPPHEPYDLLLGNSPGAESAAAAEPSVGHADSHGSGDDHASHGSSSGISSGGGGGGAQEAAARPAYDQLLPNTPSSPAGSGYPPEQQQGQQSRGQSHARVQSEQPEQAQQQEPQETQETQEEQQEEQGQAQEQALPRAPAAQVGPQQQPPPSAPPQQQGQQQGQQQQQQQQQPEDSPAAVQQRVPAEAEAPLQPQQVPMPAPSAAVAAGEQRHWQQVEGEVEGKRAGNEAQTEASGVQAAGAQRAPDVLAGAEQPEAVLSQVAALPPTGEVGEAPALVAVVVPAEVREAAQQRAEAVAGAGVEVAEQPQLPQPQGQVPEGTLPSGAQQQPLAGAPGAEQERHQAQQQPQAQQQQPQAQAQQQAQAQQQQPQAQPQAQQPQAQQEVGGDRAGRQSQVTLQGEEQEQAQAQGRLPEQGRPQEQQQGRLPAQEQAQEQGRPQEQPHEQPHEQQAAALQGTGRQSRATQPQVPGTGARVEAVKESLEKVDEGASRRQQHLQQEQLQQEIPREQLQQQQHQHQHQHQHQQQPQAEEQHGSVLLAPLRFAGWLVSAVLWGLGWVVAGLGKATWWTAASSVRAVLAVPRAVLAAAAALVRGLGEAAGRAVLPHHEAGPLDRTTTAVQPVGGGALPS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EILADGWGEEVAEAVEAVGGAALGAGGTAPMGSAMGMGGPYGGGGAGGLYGNSYGMVTPITTSPSAGTVLGAAVGALVGGAASGPFGGPLGAALGAAVGAAAGGQVTGDVSVRPMQVFTGPGGEGVAIAPQPQVVVANDSLNLLGAVVGGLVGSTSGLGPRAVLAGAAVGAALAMLMAVTGRRYTYVSRYGARTAGDARRAARLFGWLPGGGLRLPGAGLLPPFRF*
</t>
  </si>
  <si>
    <t xml:space="preserve">MCLAAPKDALDPTTAASHPNNSTAAGGASGAAAEASAAARAPPPPAATASAATAGPAPSSSTSTSLLPDLSPTTPAARAATAAATAGAAAGGPSSGSPAAGGLAGAGHDLRPEAGGDGDEGGSAGAAAEVVTDGPQQGVRGAATRSAVETEVASAVAAPAPAAGGGAPAMAADTDTSGGGARQQPHGTRPQAPQQSQAAGGAAGGGVDESIPVVAPATHIAPRHRGNRTATTAAAAGGFNAALPATPQLPADMPLRVRAPVPAEFEAAATAAAEAVVGRRRQEAAVPPPATPTASAAEAVAAAGDPLRGDGGGGAGGRSNGGGYGGRGGGGGAAAAEEMEDRTPHHKHHPYQPAQQHTHTPLQQQLQHLHHQAQQAQQAHQAQQMQRQVQVARQVLLQQQHLQQAAAAAAAAERDTQPPQPHQVRGLDPRFVQQLLGRQQLQPHQQQLLQPQQRREDRSGYGGAGGRILQQQQQQQHQQQQQQLQQLSPQQLLQLQSQQQAERLRADAVLRRRLLEAEAAWEAGPEAAAAAAAGRALEEEAGEGDREGSRRPPQTQPQLQPQPPSATQQSQPHTPQQSQPHTPQQQQHASLPSPPLPPGRPAGGARRVALDAPASGVPLPLTVHHTDTKCPKLLVPRSGRLGDIKHLVLPTEITMALTADFRRGQRPLRVRTLLLRGRSRGGAGPGGAIHGAAREGSAFGDDEGEGGGGGGGGGQGEEAGADQDEVVECRTGNGPGGNVSVPLPVSRSMFGRPCRLFTLQPDWSLDIGMGDRVKPLPPPPPHTTPAPHTYPAAPIPGPSPASAPRALHSPSPQSLMRATAADALAAAEAVTYRSPTQAAPPRPVARAQSPGAAPAPAVLLDNRTAVAAAVAPPVQMALRQPGIGASGTAAAGGGVPAPGLSGVSGWSDGGGGGGGGGGAKRHREDQPAGRTPLAPGLGAEAEVAEQPGATAASGDAAPSVAPPPPTSLDPAAAGSDAQRQQGQPPAQPQGQAQQEGGGQAGQGVGLGPVMAHLAAASASASASASAAAQGAAKRQRLEGPPPAPQPAGQPPEQQEPGSGQRVPQDAREGQQAQAQIQGQGQGQGQQEGEREQQQEQGGSGTAAAVVGSGADDPDVLVAALLAAVPAAAAAAAAAAAAASAGDNGAGGTGGSTAGNGTGTGTGTGTGITDYTDIPSTRMALLTPGGDLLRTPNTAHTPYTARTHAPHTHAPHTPHTGASPAAGGHRGETKWVAFRMPMPPSDSTAAAAGGGGAGGTSRRVGPVLHVRRKPPPPPPQQGAGGGPGGAGSGSGSGVGSHAAVTVMRSTSGYLDRKKHLPLIGPVLNVTPAPGGDGEAAAAAVAVAAADEAALDETAPLLGAPPPSPPPGEAMMQKQQQQEAVPLDSNLQHQQHSRMEAAAGGTGWGPLPPSLPDGAHDVEDWAPHQQEPEMEVEMEVDMEEGALDGGNGDSGYVLELVLGAVLEGQAPWKISHSPAGGGGGRSGSRAAAGKTPTAPAASTLRAQQQQQQQQQQPQLQQPRRQQQGLLSDMSSPERGGAGGLGPAGYGGSGPGDLQQGAEDGRRSPYQQQQQQRYSQQQGPERQGQGHQAGASPRRVLPFGASLGAAAAAAGGLQREEQDERDLDPLITGPGAARASAAGGGGGGGGGGGGGGGGGAGAGLMRPLPPLPTPGRAAWLAAGGANARGAARPAAVWEGEADEAADWEQELLEEEEAEAVGGSDSEDDSSNQWGSLGRRGGGRRSRRARRAAAARRGAPAGGGGPYGTRRGGVAASAPWAADAEPPPRKRLRREDAFGGGGLGGGGFGESGFLDALASVAAAAAAADEEEEHVQTLQRQRQLEAEEAARRVAAFDAEAEAEQRLLLQALRLQRAQQLAQGLQQRQRLQQALHGSAAAGGSWLGDGSRAGVDSMDWDLAAVAAGLRRVGVGFAPEEEGGRGGPAVVWGRRAAAEPVMLPPSLQHQGRFQQQGLEFHDGDAGGGGGGGGSGALFGAPRFPPPLRHPGGGVGSLRELPQQPLARPPHQSPHQHQQSQAPPFPRRLLPAAPLQQEEQQHQAMHPQDQHQHQHPDQAQGRPVPQTLQLLMAHDERRRRLQQQQQQQQQQAAEEQQGAEDQQQPALQERDPLRPPLAGAELQRQQALIQAAGGGGGGGGEGAEGDGGGVQDADVDVAGALEGVGAVSASRLLRQLLRPSSAAALRRSGGGPPAAGTAAAAAADVEDAAESSAALGAVDGDDAAAAAAADGRVEAAGLDGSLPVQRQQRQPPALGGGGGGSGGRWTAAGSSSGTDLPGSSPKRRFPAATVPRFPPPHAAASMPPLGLHGGWHWGRPPPPLPVPPQQAAAAAAAAAAYGLPHLYYPYPPPPGIPPPPPHLPYRRGVGVGVGAADAYWRDPAARFLGPWGMGGAGGVSPRRAVARTPTPPFDADAAASGGARGTGGPGRGGESGGSQREVLAAWRQGAVGAGEGQEEQDDQGVAPDVIGVGPEAGAHVEAHVEAQVGVEADSRRLLQLLPAGRVWHAMDHVLPPLQARAAAALAAALEQQQQQQRSGGVSGNGDGEGKGEGTGAAAGAAGSTGEHQLHSGRQQRAAALVAAWRRVQQEEGEEGTGDADTTTTGGRKVCSADCYKWATCNEELGRCDCPKHRAGESCERNASAAAMRYFVQSAAREAEQPLTCLSGCSGRGACVLGGCVCERGFWGSDCSLSWAADGRGLVLLAAGGPRPAPPPRAAPPRVYVYDLPHKWTSWFHPKKLDRATHWALWERLLSSGVMTADGEQADVVVPILFGERQGAAFLPLSPLHPRSPPGQLLRRGLAGDGSSSGTGGSSSSSGGSSNIGGSSGSGGSSSSGGSSSGAHGGELLFVGRICGDGSAPVPGKAWPHCATQRSKGYSQGARQWVHYHHHNRTGYKVTTSSKTYPLDFMSYRRDAAPQGGGAGEGGWDAVDKALDEA*
</t>
  </si>
  <si>
    <t>C_240082</t>
  </si>
  <si>
    <t xml:space="preserve">METLWPAPYALPLQSAAMALSEQQLGQHIDSGSEEDHIAVVAQVQTGKKRRSVSAEEDPDYEDAAQGAQGITHDGTSNKAGYRGVRRRPWGSYAAEIRDAGCGKRRWIGTFKTAEEAARAYDEAAIALHGPRAKTNFTYPCQQQSAAAAPAAAHKAHKPHAAAAPQHHKPAHHSQQPAQPRKQPLHPRQPYQQHQPPQLPTHQEEEQYRRKSDDSDTSMTAALPLPLSLTGQLGLPPLTLPGLEGLDLMALQSNPALLAALLAATRQHLPGLAGPDAQPACLPEQQLSERVWVQEQPVQGCEEEEDGLEEPEPPQVLRPEQLRSLQVLAEVAHLFGRRDFCMS*
</t>
  </si>
  <si>
    <t>C_240083</t>
  </si>
  <si>
    <t xml:space="preserve">MNADKVTTETMAFFVEYTSGVVCISMEGQDLDRLKLPLMINSAENEEAMYTAFTVTVDLRDDITTGISASDRAKTIRRLADPSATWTDFRRPGHIFPLRYRPGGVIVRPGHTEAAVDLARLSGSFPAGVLCEIVNKEDGSMSRTPQLLEFAKRHGLKCITIADLIRYRLRNEAIVTPAGEPTPLTAASGARLTAQAFRNAVDGTEHVAFVHGAVADSASDVLLHVHHERTVADLLDCAAPGTSAGGAADCSLPAANASSLDGALRSVAAAGAGVVVYLRGQSARGLPPSAELAALGSGGAGAGALYSCDLKDAAVVAQMLRQLGVRSVSLAGGEGAMATALRSCGLAVRPAAAAAGGAGAATQHVNGNGASSNGHVHSSPLQTAGMR*
</t>
  </si>
  <si>
    <t>C_240084</t>
  </si>
  <si>
    <t xml:space="preserve">MQASLRARARPFTSGAQPSLRRAPARVCRPVASAAAAKGPVVVVDNYDSFTYNLCQYLGDFGVDYVVYKNDEKTVDEIRAMNPRGILVSPGPGRPIDSGISLQTVRELGPDFPLFGVCMGHQCIGEAFGGDVVRAPCGVMHGKTSPVFHTNVGLLEGLPNPFEACRYHSLVIKRDTIPEDLEVTAWTEDGTIMGVRHKKYPHIQGVQFHPESIITQSGKKIVENFVKTL*
</t>
  </si>
  <si>
    <t>C_240085</t>
  </si>
  <si>
    <t xml:space="preserve">MQDVLTGYLSKCGATAQGEGNGATGRDVFPGPHPGRTATQPPPAAAGGTDATDAGSSGGPSAAASWERLGARRSALAAAEHSEAGIAAVAPATADMLDTEEGAQVQRGAATPASGAELPRQEGGEDGVAAEEGLWPTTAYEEWLRARLRYALWRSHVACCSMLHGMPGGPAAEEGEAAKAAEAPAAAAMLLDAEEGEEGRQAMAPPAMAAEVQTQHPAAAADNEPADGTTPQRSAKEVTPQQPNAQQRGVAPVRLLPRVDRLPRIAMTPNAKLWQHNARYNTAAKAVVDIVLGVVATAEEQQGSDLGPCFYLTATAVLLLSLVLLHGLEDPSTQPWLKRGTQNMEELVAQLERWASFKDLNLDTCIRYLWAGAPDWPKVAQTLAAPIGVRVMGLLPVVNRRVPDLTTGEALRSLCAAKGKVAIAMVLERLTTVEEVAKALAAYTVARGPWQEGVWPLGLGLALTRGVLSATGHLIKLGLHHGDIKVNNVGFTDLKQQPFRDATFLDNDDLSQDPNGRVHRYHTSRFTALGAQQCINSGNMWCRPSLRLQGMDLHQVDVSVVSVQGFQATLIVLLLPEAVLYHANDGCVNFFSFVPALWNTGHGGLGVLYPSQLMSAVLAGVLGTLMHPLADKRKGLPELMPRVHSLCSAMDECDFCLRGLTDAGGCLRVPIGAGPLAHLCSPPQTDVLLRQLLSALEEWREDPFMAANLFQVITLLHKAAHCTWPAGPVNDFMQRVLLLAVLCDIVRVERQAEAGLERPELLLLYKGKQGDRERTLLHLLGATGSTQGYLTILRALAMAGLCFDRYKRVMNAVDQNGYSPLMLAAVHGQHALVMAHISFAKEQLDEEAQQLLNEALSPDLRKVSERAVLQLLDGLVPQPAALGGLLTILCSQFNGHNDQLQKLLAYVPPVLRLPEVTGGQGGGASSSGAGGEVAAGGLLAAAHAHLGASQEKLEQALEDSRLQPLLRCLRGPVQPAAGQEAGPHIVEQVARGALKLFATAAELPLTDAVVNIGVYVLPARLLTAKDGRTPLQVLLQCHPVLMSAPSRAFGKVDDHRTEEGRAKLAAIAVGLRDFMAERVKDSATQSLQAELGMAVPNLLPGCWS*
</t>
  </si>
  <si>
    <t>C_240086</t>
  </si>
  <si>
    <t xml:space="preserve">PGADQSPAAGTCPVSSRSWRCRGGRGRCWAIDVHGTRVPSLLLRPSGSRGGLHRGGAAPGGPARCHRRRHRRLQALHRRHRRRQALHRHRRQQSRNPKRLSPPAAAVLRSPWRALAWPAAVAPSAAPVPWHPHLVHIATAP
</t>
  </si>
  <si>
    <t>C_240087</t>
  </si>
  <si>
    <t xml:space="preserve">MGSPDHIITVLMHSLPGLALFCHRRLAHTRQPLQLAAELAAALWRPEAAAPPVPGQAAAVATSAAAAAAAWGRGAAAAAAATDGAAGPAAGLMACYAMPLPPTACPAPAWLWLAAAPMLFYLAWQLLYFVVVQVCSRRLILARGYDTSYRSLARRAQRSGSALNRLVRSGGVARRLLMFGLLQLLFTLVTLALAVATYHSVEAAVAWQVVKLLLPLYLGAVHTCERAPVQELRAAAAQMAAAGLLAAPAAEALRAEALRAEAAGKHRVEGKARDDPSHAIYARKHFLGARP*
</t>
  </si>
  <si>
    <t>C_240088</t>
  </si>
  <si>
    <t xml:space="preserve">MDSHQQFYLYGSQDWGQGWGIATAAIEWLGRPTLETALLLVQVRPPPAAAALLLLLLLLLLPSGPVLPRLAILFAGANHELILFLALLGATPETRQQLPGVRSSGRVAVIDRPDSMPNLYASLGAQLACLEELKLEVRGPFDCCRGLLQQLMSDRRPPGLGHLTMLESLEHGDGVAGSCSITYQHPHPPLHPPPAAVEGLAMPADAAARGAGAGAGAAEPPGPSAPMVAAAAAAAAATAEAPLPIMQRVEIGGLSFRPWAMPAMVLAAAVQLGQDFIPELVIADIEPDESSLDRLRPDQPLPRLAAGSERMGLGRLSLTGGADMKSVCSVLSLMGLPQSLRLHHGEWSWDDDLMGGGRRYRQAAAAGAAAMAAATGTAGAAGSAAAEQLPPGGPPPDLSLGAVDLDSVLERGLDRLSAWGLLDGSNCSDGGSDSGGASDGSGGDSGHGGSSSRPSRRVLLELWAMSGGPGEGSGSSGSDAAEEGDGSGSNCSDGGGGYASSDMDSDDGGISSGAGDGCSSRHGVELSAELHKRLEKLLELDYEASAARPGPEKPTSAWPNITPVIKEKIAMFEGLQGDDFRHPLDQQNTSMLRAVPGLEMVAKNFMGPVAEQVLLLENISTSIKIGPEQLPSIHKLLVDAARILQMEPPELYVRQHPVPNAYTLAIAGHKPFIVIHTALLELLTPYELQAVLAHELGHLKCDHGLWLTVANVLASGTVSVLPVVTGMVQEALLRWLRAAELTCDRAALLVAQDPKVVISALMKLAGGSPSFASELNVDAFLQQSRSYEEATNSLLGWYLRNAQTAALRCGV*
</t>
  </si>
  <si>
    <t>C_240089</t>
  </si>
  <si>
    <t xml:space="preserve">MVAAALGGEEGGGEKASGGGRRREEAAEAPAGPVAGLEPEDQRLLRTTAAPAPTAGQGQGGRSGLHIATWQQQQQQHLESAGPAGAEAGGSREQGQGRGQGQGGTGAGAAKEAAAAVGADQPGEEQAEAREAFEEDRNLLLSTSATASAAGLLSPCAAAAVFAPGAVGPSSSFGSSPHLLAPLSLSPGAIAAATLAADAGSHRRRFQTGGYLYGAGTDEFRGYITVGVDPGEMDLAAAAVNDDAGDADGSFHGFSRTLGITAEPAGAGCDAAATASGGGGHAAVAGPAADSSASSSRGNGGGSGRVRRVTFAPEVAGQQQQQLLLTPENDEISAAASSAWRASSSSSGGAGRLGGLGLGGNGGGAAAGGRGSSSNSFNELAALAAVPYQLLPGSEPLEPNGPAGGGGSSTCDAAATAGAGAAASGGSSTAAAGVRAGAAARGALVLLPLTGALGWASWRLLMSSDRTAVALALLGCLLTAAAASTTTYLALQAAAAARSAGTRNSSSVDVSNVDLC*
</t>
  </si>
  <si>
    <t>C_240090</t>
  </si>
  <si>
    <t xml:space="preserve">MHRVELNGFCHRQLETPAVVLAAADRLGQRSIPELVIDKLIMHQSGSTHLRPDEALPQLMPQLVARCLRVEWRCLSLARGQRMSFISPVLALLGLPQSLELNHGEWSWRDDVMGVGSGYRQAAAMASAAAASATAAGAATTAGATAAAGAAGSAAAEQPPRPPLDLDLSTVDSEWVVRKALDRLWARRLGKQAGQGGDGASFGDGCSSDDGCSSHDSDGSDDDSGSDSDSGSSSSGAAAAAGGSGSGGSSAHVGGVGPALVILRGVLPPQQGGRVAVVPVPPGESAIPHYHLRQCVSEVLLQVWARSGGPGEGAGSSSDAKGGGAGKRGGSSTGGSAGSSIDAGVGGGAEGSSSTGGGAGGCSGVGDGGGLGSIADAGGGSSGRQRAMLSVELQERLDELLELDAQVDEMWDVHKALY*
</t>
  </si>
  <si>
    <t>C_240091</t>
  </si>
  <si>
    <t xml:space="preserve">MSPGHEVMTVPLTCTAVVGYESRTDAAAVLALLRPGMEKRVAVGPLPPGESTIPIDHLRQCVSEVLLEVWARSGGPGGSIGAGAGSGAEGMSSSRVGGNGGSSGVGNGGGQGSIAAGGSGTSSGRQGVMLSPELQERLEKLLELDKQVDEMWQVHYILD*
</t>
  </si>
  <si>
    <t>C_240092</t>
  </si>
  <si>
    <t xml:space="preserve">MRGLAGGELAAARGACGKWSKWGTQLYVRREGRVFRDEVEWDVGGGGGMAGGCGAGGGRAGGGLSPLGYAVECCAQLGLHDPAWATAIAGQLEELAREAAEDLLHHSPEVAVLPPAPSVWRPQPATATATATADDPVATACWQPLPPGQLPPPPPPLPAPPLEVCDADDAAGWVPVSRYGAVPLPPKPPPPPATAAVDAVGISNGGGRSSSGGGRVGLPRMEPYDPAQDLEAERRARREAKLRHRSGGGGGAAGEHGHGHGHRHHHHHHHHGTASPPGGAQQHHHQHHSRASHGGSQPPPSMPNSPAGHAPPHPPHPSHPPHPSQQHPQQQQHPPGQQHPQGQQHPQGQQQHPQGQQQHPPGQQHPQGQQQHPQGQPQTPGQVKREEEGQVKREAHAMSPGAVGPVVKSEQLGAQQQHPHQHPHQHPGAAAPQQPHHHYQQPAQQPQQHASFMQPGPAHPPQPQQQQHPHQQQQQHTAAAAAVAVTAPQQFGQVPPQQQPQYQQPQQQQYQPPQQPQQQYQQYVQPPQQPQYQQPQQQQQQYQPPPQLQQPQQYALPPPQQMQQPMGMQPGPPRPTQQQQQPHPQFPYGQ*
</t>
  </si>
  <si>
    <t>C_240093</t>
  </si>
  <si>
    <t xml:space="preserve">MAAAGCMRRWVPPEVRAELLQLMVDTDLLPALVQLAAAAAEAQARTAEQHIETLRAAAAARATAAARGGRRAAAAAAAPHPRQPRRTMGNMHEPQGRASEASPWGAIFSDCCGMMLGLVQAAVEPVDADDVDAGAGVAGSGSGLRRVAAGVRAAVDRSGLLGCLARCVLRMVAAAAQVEAAEEELRAAEAAGAAAAGAAAAGSSSSSSSSAGRAAAGRPAAGGGGGGGGGSVRAAAASVSAAAAGAVAGSPPSPSAASEASRPDASTQQQQALQDHMHNVMVVVRALWAAHELSAKQVNAAAVAAAPTAGTAAGAEAPGSAAAVAATAAAATAVAATAAAATAVAATAVAATAAAADSRQHALEVVGWLERQLFDPAVQHLLLLHVVAQGPAPPLLLPEVPAVQMELLLPEVPAVQMELLLLEVPAALMELLLPEVPAALTELLLPEVPAVQTQLLLPEVPAALMELLLPEVPAALTELLLPEVPAALTELLLPEACVEVAEACGIDLGDCGLDFAMGPPPVYVEAAEPIPVLPTVHYNMGGVPTNYMGEVLAPTPDNPDKVRGRQIMKPNTPHKPLPATAGEGAVARLDKLRNAKGNLRTAEIRRNMQKVMQNNAAVFRTQESLEEGCKLIDETMASFQDVKTNDKVNISYRPVHMKPLSEEMPFIPPKPRVY*
</t>
  </si>
  <si>
    <t>C_240094</t>
  </si>
  <si>
    <t xml:space="preserve">MLKGLGGWQFDKMTLAREANDTSREQCPACQVLFRQQAPTYQLPQQAPQPPLLQTLTLIEIPSLSPPQQLSPHLPSPPAMPPTPQQPLVPPLFPPSSSSSLSPWSQLSAPQTMAPQALQQALQQQQPLQQQPQPQAQPQPQPADSSSSSAVSCVCCGLAHERVPAYLSAAGTQHVLPAPGGQGFVCELCAVWICERCGDSQCNPETPEIGRWRKSLVHGTKCKKRGKGGWGFELGELANTALGPFRQQCGTCRSTFAELQARQQLLAAQPVQPAPARDGGGGNKFEDLSDAAVAGVKVGAAVASAAGCCVM*
</t>
  </si>
  <si>
    <t>C_240095</t>
  </si>
  <si>
    <t xml:space="preserve">MDGTPFRRRRCAAVEYFALDLIMDSDGVCRGVMALCMEDGTLHRFQAHQTVLATGGYGRAYFSATSAHTCTGDGNAMAARAGIPLQDLEFVQFHPTGIYGAGCLITEGSRGEGGILRNSEGERFMERYAPTAKD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YGIVLDPQLEALVGTHSKKAWPRFVTPDNTHLVSPEAIDFVDKLLRYDHQERLTCREAMAHPYLAPIRAAEAAEAAASGAAGGSGSGGH*
</t>
  </si>
  <si>
    <t>C_240096</t>
  </si>
  <si>
    <t xml:space="preserve">MLSAYARIAAAAGRQQPRGLSAADGSTNGSSSGSSSSNGDGGDSNSNRGKGEGDRGGEGTGGYSKTQAQLHAYAVMISTALIHDLILAADQTCGFAELLTALERTQLLEHQAGAILRLASAPASASAAGRQAAAQTAAAAAAAADATFAALAMEEGAAPGGSPQQAGGSSSSTGGSSSSGLAPAVAAVVAARPFIGLVSRLVWPPSNGPVSLERLAPAATGAAAGPLAAAVAAPAAAAGRSRASSGHGSSSGCVGQGGSSSSSASDGSSSVRPAEHEATAAPSPSPAAERAEAFYLSELPRVRSLLSGPCVQLLLAWVWACVQKSVTATNVAGGAQTAAAGSGSAAAAAAGAASAAAGGARGAADLLDWRQRRRITQNPTSPPLPLPQPMRQTLRLPRELPVRPVVQVDALPGAGDGSGIDDNRQRMLKRVMQMAVGVINVMQVTVGGGGAPRRRRSGLGSSSPAAAAAAVAASDLAATAPQQPQQPQQLQPQPAAPSRARRDSGGGGARAATPVAAATLPARHAYSLLLTTLPDFVLVAAPAPPLQGLLSVGSHVLLRLLTELPPRQAAARLPGLWQLLVRLLPVELEEVMCEAVGRALQLQTQPVGFEGPAALGQAAAQLPQRAAVAAAPAAPQRAVAAAAAATAPAVAAAAGPCYSLRCALDAGLLPALERALRNPAAWPPPNPSARHEGEQPPQLNDLVHAVFQGSCAVPALLAHGDLADAASLVATLGAAARTVLCPRSQQQQQQLDALFMGETAVTAGILIESVVEQLCAALDMQVAKPTRATPGLASASLSMAMAARGGGSSDGSSSRMAGGGSPGSPGSTSTSSGSSSTSSNTTSTSSGSSSTSCRLLETHGRPTADQEAAPAEGLALIAALGGAPPPGSPAAAQQALLASFGLQQWLPVLIFLAGHCVAADVLMMSHQAPAVGHNDPSTQVCHRMLFSALRPATRVMLAVAAAAGEPSGEAAAAVPQGRMDAWRRVMLQPCASAVQRLVVMMVLLAQQGDAAAAAAVTIPPELEAAMLDLITAYLAVCGPELGMKLLYTRVPPMQVVMSSEAVAAVVPQPAGGPATAATGGGRGRARAGRAGRGGSSSNNSSSSSSSISPAAATPPTQEMLVGSWLVMAALRQGSRGGAFLTYMNWAGRAQLLSPSQAAAAAAAAAAATAAEAAARPDNGRRRSSPAAAADMGTLLVLHAEAALQLRRVLLRDPAWQRRYGPPMSWLLSPVEMEVRLRRGGVVPGGGAWCCDGEARPMPGRPQCVDPAGRRQAVQQSRGSCGVQLALWDAGAEAQYKWAHPTQKRNGQQAPVAARTALVRRRRRHLLIKGVSIAEVPPGRK*
</t>
  </si>
  <si>
    <t>C_240097</t>
  </si>
  <si>
    <t xml:space="preserve">MVVNWERPALSDAELAKLEKAAQSNGLYLLRVKADKSELLSSVPASCLLGDKLFEKAEVAVDRGGQLLSFNYAITDCAKRAAGTATGASAPSPSEEGVGTRPPSLPVRVVLPRPGPALLVPEFVGDFVDVNVDADLTTTGTLDPGAKPRAPVQGQAARKGAPPPKDERTWLQKNWMFVLAGAMMVFNMVMKANAPEGQAGAAPAARPGGAPAAGGGGPRR*
</t>
  </si>
  <si>
    <t>C_240098</t>
  </si>
  <si>
    <t xml:space="preserve">MAARAAEAGDGGGGVGAGGAAQQDVEAAAAALTAPLATTLCALLDVLLAPHSVGLGPPAADATAAAAAAADATACEPAADLLRQCLCGAAVQCFLVWVLPAACDGMQSLQQDPAGSSGSSSSSGSGGSSNCGVSGSGGSSSYGSNAAGAAAAPLLPHQPDRRYSIAAMRRRRLPAGLDRSLILTDAAGGPQAPLRSSAVGNLTVARAFVEGMLCTFSGGPWPLLMPPLGEADAGEPPAPADAGSPAAGALAAGCSRARRRHG*
</t>
  </si>
  <si>
    <t>C_240099</t>
  </si>
  <si>
    <t xml:space="preserve">MYGGTSWTMQLYGSCFGAYGCRSCQTTGWRRWRRRRLGTGLPCGSEFICIPMELVWEELATNLTVCMSVEGDADSILRTSSSDSDTGAGSWFTVSSEDPSRPVWVEIAFPPCMRVVELSKYTFSHGMNMIAHMFPYGISDSSWFQMKGMSTHVSPGDEEPFTPLRTQDSCQQHTEYVVTVDPAHSKQVVWRRLRILAGDENAQQQVRLSIRKLKLYGRVEVSLLRDSPGRDVVAAWRRRKEAAAAPRAAHFGLLGGASFKRNVEHY*
</t>
  </si>
  <si>
    <t>C_240100</t>
  </si>
  <si>
    <t xml:space="preserve">AALLVALLLALLIFRSGTNAIASACRRRARACRRRAGTGGRRARACGGRACAAGRGGGTAAGATAAADCRAYFASSSSSGTSTSAPRSASSSSGAGGSSPSPASASASACSASSCP*
</t>
  </si>
  <si>
    <t xml:space="preserve">MLLLLLQVPRCRAATLMAYMHNDHLSSCAWVPLVQLAHADILKCPARIRQDDGTFERFVDVFMQIDTSKLGTFTFNELAFYMGVLPTGYYQYSDDEDEDEDFDSGDEQDLDPEERAGRQAELDAELDAPDDEGEGGGGGPGGGEASGYTGDSAGGRQTTEGGVMLDSGARRKLTNEGEAM*
</t>
  </si>
  <si>
    <t>C_240102</t>
  </si>
  <si>
    <t xml:space="preserve">MHMVRQGNSSLAGRLNKCGILNALTYPTLKPGVHNSPAAPAPPPSPP
</t>
  </si>
  <si>
    <t>C_240103</t>
  </si>
  <si>
    <t xml:space="preserve">MAASYGNAAGGGGDGDGVSWMLNNPLWHLGGAAELQPEPELQPEPELQPEPELQPGKLQPAGTDAEAEIAPNAAAQNRSRLHRRLLDERAQVATAHMADTSSSASFPYTGSTGDAPAAGSGGAWSARTFLLGVLAIAAANGVFTLARAFSFALAGMRAAALLHEQLLAAVLAAPAAFFDAVPHGRILNRFSSDVTASDDSLPFILNIALANVASLAGLLAVLCYAAPPLLPLLLPLAWMYRRLQLYYRGSAREIRRLEAAALSPVYGAFGGLSEAAPVVRAFGAQPYFVAQAVAAVTRHQRAAITNGAASAWLGLRLQLLASGLVAAVAALAVWRSGRGFGFGDGGGAGNGSSASGADGGKLGGSSSGSSSGDLVASLAGLSLAYALPEMVAVERLMQYTDDLPPQSNTLPPAPTTTANAVPPIAGSTAVAAAVAAAAAAAAGAAEAAAAAAVASAMPPAGLEPVAAFEGVVLRYRPSLQPALAGCSMGVGAGEHVGLVGRTGAGKSSVVAALLRLTEVEAGRVLAYGTDARAQPLARLRASLGVLPQSPFVASASVRLNLDPATAVAAASGTATATVVVVGLGGGALSGRSGRRGSGGVEQLRGDGLPPLARLTDADLCDALRRVGLWSALVAAAAHRRRPRRRGVATATGDNCSGSGGRVAAGGVGVDVGVDDGGELEGSEGVAGARRSLEQEVLALPLGSGPDAVGLSSGQQQLLCLARLLLRPRRLVCLDEATAHVDPATAATIREVVATELLLRPPLSAAAVAAGGRAAATAAAGHGAGAAMTSAVHERGARRRRELQPWGACAVLEVAHDLWAIAAADRVVVMEAGRVVEAGPPGELLRRPGGRFARLHAAAAVATAGSAHGEQTVSVR*
</t>
  </si>
  <si>
    <t>C_240104</t>
  </si>
  <si>
    <t xml:space="preserve">MTGQLPIXXXXXXXXXXXXXXXXXHHGSSSHGSSGEDVATLMSVDTGRAVNLLLSFHELWSLPWQIGLALYLLYTQVRYAFLAGLVVSLLLVPANRLIAGAILAASQRMMRAKDVRVSVVSELLRAIRQVKAAPVWQEYFVARVSAARRDELRGLAVRKYLDALCVYFWAATSLLFSALTFALVVALGGGAALTPAVAFTSLALFGLLTGPLNAFPWVVNGVVEALVSVSRLRSYLLLRESRALWAYDQLALGLHDLPPEAAAAVLRAVSSAADAVSGYGLLALGGEEEHGEEEQEEEEEQEQADGEGGGGGARRNSHAGAVVMTAVAGEEGGDAEAAVYTRGYGRGLLYPDRSVPGRYRDLSGSGSGAGGGRGGRGGSAMSRTFSAPAHSLRTGLGTAGPYLGGAGPAVRLSGGGDGDGGGDGGGDGGGDGGGDGGGDGGGGGGAGGGGGGRGRPAGSGGGADAGAGGGGEVLPPPARSMAWAHAFHSAKLRQQSLDSATEQALLQPLRQPLLQPREQPPPPQPQFGRTSVRASRRSSDSVFSVIPEGTEPAAATAGSSNATTPAAADLLAGAVAGGGGDGGGGSGRLGGAGATAGGSSSAALGGGADGGSFYRPGPVSTQVFDDRYPAAPPGSDQDPAELEHHVGDGLEGMFRIQPDEGDEQLAAAHVAVLNRATFGLAPQQQSRFQPHKAVAAPAGASDPSSTTPFGTSAAAATPPAAAVPAAAVPATAGPSVVVVTSDTQVIRAAALVVVLEAGRLVYAGGAEGYFASPHCIHHQHPHDQHHHGHHHHGHGQQHSHGQGHLADGNGSHDQSKGTALPDADKAKGKQEEAALASGGGTSGGRASGGGSSGGGTSGGSSDAGSAPLLAAAGNGGGAAEDGLGDNLHSGGGGGVADGEEEEREAGHVRWRVYRRYLSAVGPGVVVCVLLSLAAMQASKNASDLWSILRXXXXXXXXXXXXXXXXXXXXXXXXXXXXXXXXXXXXXXXXXXXXXXXXXXXXXXXXXXXXXXXXXXXXXXXXXXXXXXXXXXXXXXGGAWVRAGG*
</t>
  </si>
  <si>
    <t>C_240105</t>
  </si>
  <si>
    <t xml:space="preserve">MPNARVGGSRQHMRLKWLETEGANATVAATRAPPSKKARISRAAASAATAAAALTPPEKQLPEVQLMLGGEEELPAARAAIKFAYTGHVEAGGGIHELLMLRQQAAYLQMEGCVEACAEALKQQLAESGGAAAAGASTRDAAFAAMLTHAKRRLVAHFRDALAVLNNKERFEQMLELPAEGLEALLQSDDFGTDNESSVVLMLAE*
</t>
  </si>
  <si>
    <t>C_240106</t>
  </si>
  <si>
    <t xml:space="preserve">MLNPGTRTHSVEAELTAILRGESQSGAAGGDDGEEGEGGEEGDECGSPDLDESLDSHFNYIQKVSAPQELTNLLPRVQETLFRLTDVTLVKQLQLQQQQQQAAAGGGGGGGGPTGSSGSSASSAQQQLRLLARLCFGRTLAAVFLLPLMDLCVRTKLNVIGRHLFLQEKFSKLRQPAAPAARMRLPPRLTAAAVEAVPAMAAAEVVLDGTALDAQVTPEELAALVQEMASRMGQAVTAASATSATGSAWVDILVGPGGAAPAPPAVDAAAAAGSAEAYRRALASAAMVEELTTELRRVLCNYRFGEALHAAVGQCLSTCAAHIHATFISQAAAAATQPQPARPQPAPAVSPSAPSAPLAAAPKAQVLQPTAPLAEPEPEPPKQAVVSPFSAVASGAESASATEVASPGGTGGAGGAVPAGAPVGSPLEAKTAPPIPEGEAASEAETEARSVSTAFASAVSTAANSASNSSASITQPQTASAVAQQPQQRPAHEEQGSADADLAAAEVAVPVAQPSASPAADRSSSGGGSCASSGGSTGSSAGGAGGAVSRKASLAAAAVAAMQPRPLARCLRAVQGACDPLFVDAREVTARIACLQPVMSLCAVAFAAPLEL*
</t>
  </si>
  <si>
    <t>C_240107</t>
  </si>
  <si>
    <t xml:space="preserve">MSGGLVATTVYADAEPPLDEASLPALHQELQWQRNDVRIFAHAAAETQVAIKDALAHKFNTARSGAADSIAAGVNDPGFLEVFPRVASRPPKLLQELEAILVDRLRANDKAASMTVLGSARERDPKLSANLSLDGHRQVMSAFIAGFSTYAPLLSRIQAEFDRALNEGVRSAQENVEMRYQMASNELARERATAEVRGQVLAEDLSFRAAALSKLQELRERAVRAEKKKLLAEKDLRDAQAEEARMRALVESLRGTNNKLQELLIEEDRWAAKPLSGHLVGMPIGPLTKADEEFLEQELGGMDTLAVTPSAAAAGAASAFKSSMSLARNNSGLGGLGAAGPTAAPLTRQPSDSPSAAALPGAEASSAPTAAGTPEPGAGPGGAGAQGESSEAAGPGAGGEASVAALPGIGSEVTVEDAVAHASSWPGHSFAHYWGRPKPWDKLTLRRRLRLLCLAASSFHPASLHVALQFSGVALRPEVAEAASAAGDLQAVQRLVAEGCELSLEAVKLAAACGHLSVLQWIWSGAEPQLRLRSAFGWEAAGSHQAVAEAACAGGQGVVLTWLEAVGLPPQAQQEQQQEQQQEQQQEQQQEQHEEQEETQEETQEGPAGKASQQGPEQPQRQGPPAAAPDVAAQSADTLDDQPRDGGTAMPPPQELSARAPGAPPPGAAPTTGGQPQQNVEAVAVPPLAGAAGEAMPPAAAATDFEPRGWGFAGLLNAAACYGHHWRAKAEWLVDCWETEFDMDPQLLEEILTLGFFKFKHRAGSTNRIVPEQPDVFERFRVGAARVDLADRGGSWHVHAAAVAVRADNVPLLQAVLEDWSPTAASEAIGSEDFRALLDDAVLSDDPRVPHMLLVHLQPVVLFGTSHLLLAAKEGCMRMLEFMFPWFPAIRAHDRHDQQLRGLGGGGGGRAAAKAMRRLGLQVARHAGEQGASLALLKRLHQERGLPVDVAAVAAGGSVQAVEWAVWAQLQQELTGRHTAPTRGIRRPGLSMSVSTFTTPGHAWHVAATCGNLATAARMLYHAWTYENAGSACRQPAGFLARPRSVRYFNGADGRCRAVNCLRLWASMLDQPAPQPPRVEFMRVPDDALGGAEEPATAAGEGGSDNDNSNGGSGNAGAGGRLVRVVVCCGSAVTQYALPRLTAEQWAELVSYLDSPQRRPPQLQPHQLAWARAVQAPDTVVHV*
</t>
  </si>
  <si>
    <t>C_240108</t>
  </si>
  <si>
    <t xml:space="preserve">MHLQHSQSTVRARAGAPGRSARLAAPGSSGAHACSCAARAQASKANLASVKGELLQLVGNTSRGVSTSPSDLKAIQEAVAELKAAGAGATTTGPQQSGTWELVWTSEKETLFILERAPLFGTKAGDVYQVIDIGSGGSGGYLQNVITFPPEGSFIVDSSLAVEGPQRVAFSFNAATLKLPGGKKLGLPPFGKGWFDNLYLDEELRVSYDSRGDTLITRRAGPPRRFT*
</t>
  </si>
  <si>
    <t>C_240109</t>
  </si>
  <si>
    <t xml:space="preserve">SSRDLLRKRSKDGQGQDARAPQHEQAGPDYSPRQPEGRAAAAARGQGHWRRPQQAVEDQGGPQVDCSRADCVQAESAHGRAEQDQGGEREEEGQDLPAPGPARQEDPRHPPRSDQGAGQQEAGQDGEEGEGFPQPQVRPEGVNVTVFAIFRRERKGGPDVSVGLLRGDSVTRVPCK
</t>
  </si>
  <si>
    <t>C_240110</t>
  </si>
  <si>
    <t xml:space="preserve">QHLRPRCAPRELGRPGAAAPAHPGHRRRRAAQRPWPVLARVLNCCTSARVIVVARVSARCRCVPGAR*
</t>
  </si>
  <si>
    <t>C_240111</t>
  </si>
  <si>
    <t xml:space="preserve">MQPAAVTFAEMRAGVVSGTVEDGGLISGTLARGDEGPTTQTSDTDIGTDMGSLLEMGADGAMDLSEIATVVRGAPAELRASSRLARLQLSQQQMLQQLPLPPLQQLPQRPQSLQLGAQSAASRARQLQDDGLTATELPMPPMARLPLVQPAPPPQQAQRRVSGVLSLLTRRVTGSVGSPLQSPVAVPGASTGASAPEAAAAASAGGSTGPSAGGAGAGGAPGAVAVGPNHNSFSGSLRGIMLNRSASGRAAASSGVVLLSADGTGPLAHQPQSRLGAQEKEKEKEKSGFLSKLGSGRHMTWGSTGVHVGGGAGSSGLVVAANGSSSDAFKVASSQAFAQAQAQALAYARQSMPPALTVIQEVERLLAKSDSWEFDTWALQEATQGHALSVLGFYLMQRAGLVSRFKLSAPQLARLLRAIESGYVDNPYHSAIHAADVLQTMHVIIHAAQLHVHYLDALGLLASYYAAIVHDFAHPGLTGDFLIASSDPLAIRYNDRSPLENHHCAASFGLLRRRELDALAPLSQSERNAFRKQVIELVLATDMKQHFSILSHFNTVHRLAAYSGQQQAAASSSGPNAVAKRKPPRRTVSRALSTLPSDDHTAAAAFMDTWTEYPAPRPVDDTERLLSLQLALKCADVGHLGESLEVHKKWLSNLEEEFFRQGDKERELGIPISPLFDRSKQGVSKSQVGFYDFVALPLVHALSSAFPGSKPLMRCFLRNYNHWRVSEGQPPVEIQGCGLAAVRGGSQDQTRGESRNGTGTGMQGLLLSVPDDLDSSAADIVPPLADDNKMSGSDLT*
</t>
  </si>
  <si>
    <t>C_240112</t>
  </si>
  <si>
    <t xml:space="preserve">MAAVLIALRPAAQWVLRVSSSDASSAGRYAGLLVGIVVLAVVLACMCFALLVSRKRNKELLEALLPREVIKSLREEQASKSLKDAFGPANILSADTPADLLMLLLGQLLEGNLPDVRDVVFIRTALARGCDLYEPLNLTSHINNANLDVSTAVRRTWPKPSCSSSAAA*
</t>
  </si>
  <si>
    <t>C_240113</t>
  </si>
  <si>
    <t xml:space="preserve">MSAYCYVYEVLVPDGAGGLARITSNIDGPLPNDSVEVPVQLPNTQWVLRVHPTGDWMPAWYAGLLAGVIVLAVVVALLTFAVLVSRCVAAAYMGECLLDTPADMLLMLLGELLEGRTPDLRDVVFIRTVLMRNQDVYAPLNLKGHLRGSSLDADVVRALMRQLGSGGDFESTSEYGSGRIAEEVEAGGGGADSDSGGHGATDSGYSKSDPYSGQPADSVEGALSLILNVQPYHVVRSATSEMGALCGVVGAQHGLDSERCSPALGAFDVEPSGGAITGVTVAASLSSVVEGAAVAASGGSAEPRSRWRGKKTPLMLSSNGRPGLPPGPPPAPPQPVVIPPIIIEDSERLLDQVDSWEFDTWALQEATQGHALSVLGFYLMQRAGLVSRFRLLRAIESGYVDNPYHSAIHAADVLQTMHVIIHAAQLHVHYLDALGLLASYYAAIVHDFAHPGLTGDFLIASSDPLAIRYNDRSPLENHHCAASFGLLRRQELNALAPLSQSERNAFRKQVIELVLATDMKQHFSILSHFNTVHRLTSYSQQQAAAALQPSPSLARAVSLRPNGSGDRNGGIPPPSPRQPLSLFQAPQPVDDTERLLSLQLALKCADIGHLGESLEVHKKWLSNLEEEFFRQGDKERELGIPISPLFDRSKQGVSKSQVGFYDFVALPLVHALSSAFPGTQQLMRCFLGNYNHWRQVDGQPPVEPPKVRMLSGQGSGRQLLASASNRLLSAAPSTPRGAAAAAAAAAAAAAARLDKARPPPLTVPAAGADDKPGMPIVQLTLAGNKGGR*
</t>
  </si>
  <si>
    <t>C_240114</t>
  </si>
  <si>
    <t xml:space="preserve">MWELQDVTQGHALSVLGFYLIQRAGLMDRFKIKPVKVARLLRAIESGYVDNPYHSAIHAADVLQTMHVIIHAAQLHVHYLDALGLLASYYAAIVHDFAHPGLTGDFLIASSDPLAIRYNDRSPLENHHCAASFGLLRRPELNALAPLSQSERNAFRKQVIELVLATDMKQHFSILSHFNTVHRLAAYSQQGQQADSPHVQQPSPKQLFPSSGKGGAQKPGQLQSRASAEESLVVVQLAEGSLPAQADAAASAAASAAPPPQPVDDTERLLSLQLALKCADIGHLGESLEVHNKWLSNLEEEFFRQGDKERELGIPISPLFDRSKQGVSKSQVGFYDFVALPLVHALSSAFPGSKPLMRCFLQNYHNWKEAADVQ*
</t>
  </si>
  <si>
    <t>C_240115</t>
  </si>
  <si>
    <t xml:space="preserve">MEPGQQPLVVAVRISPAAGWAGDDAHTYAVSMLAVLCGMGFVAASLLFGALVSWRRNKMLLETLLPKAVLKDLRGEDTSVLGAAQMRPTDTPADTLLSILADLLEGVTPDLRDVVLVRTAVQRNWDVYTPFNLRSHIKGANLDADVAQALMQQLMGSEFGGTPYDSMYGNGVHGGNGTGHGMRGYSSAVGYKASLSGMGQGSGGFVRHISGLLPYNMDTMAGALQFILSSDASCAATAAVVAAGMAIGGGGGGGGGGGGGAPLVQGSLYDTAAAIPEGSSVSLAEIGKRHTLRTVAQQARRLPQRPP*
</t>
  </si>
  <si>
    <t>C_240116</t>
  </si>
  <si>
    <t xml:space="preserve">MCPQRTSTGSAFVLDTKKRQILTNSHVVSNATAVYVRRPGAARKFKAEVVCDGKVCDLALLTVRDDAFWAAELRGLEFVDVPELQSPIAVAGYPVGGDNISVTKGIVSRIALVRYSATARLLSIQIDAAINPGNSGGPAFADLEGGKVAGVAFSKNVSSSTDNIGYIIPYRVVRHFLEDAESHGTYRGVPSPGFFTQDLENPAQRAYLKMPEGVSGVMVVKTDPLSAAHGAIQKNDVALEVDGVPIADDGTVEFREDERLEFSAIIRAKHVGEQAHIKLLRDGQELCVSYELRAKDHLVPVLDAVDAVPSYLIVGGLVFVPLSSPFLEMVFGGGGGRRSRRADIPVPVLAALNQNKTRKGQQVVLLVQVLAHEINHGYRYSVVPCESFNGTRLHSLRHLAHLVDNCEQPFLNFGLEGGRLITLATADVRAAGPQILSTNAIASDRSPDMALPKPEDEDWDAAAADTVDENPVGGPTGGDSDGDG*
</t>
  </si>
  <si>
    <t xml:space="preserve">MASAAARERYARKNEQNELERAFNTIDSKGDKKIDAEELTELFLRLGHKPKRGEVEDMIWEVDEDCDGCISLLEFQTLYTRCRDDKTGYEPRGLFNVVEFVMNDKNNQGFITLEEAMQIMYLRYGRAELDMQLEQVFGTADLNSGKILTLTEFLHCLHTNQVKQLLNRVTAKTYKAPPPPQKRK*
</t>
  </si>
  <si>
    <t>C_240118</t>
  </si>
  <si>
    <t xml:space="preserve">MATTLMKSVASTSGAASARRKTAAPAGAHAIAMRSMLPVRPSRQGAVTPQAFYLSPYACKPARVYRSSPFSLGMGRLASELLRESVTCTHAVDISALEDRYVLTSDCPGMSEEDISVEISPERVLTIAGARKANPLHQQPRPAATPKPEPQAAAADGDDAASDDAPAAAPSNPERAVRVSYRFSRSFGLPEDAEVEGVSASLDRGVLTVTVPRRVVDKPKPRRVSVSAAAGTAAPEPPSTA*
</t>
  </si>
  <si>
    <t>C_240119</t>
  </si>
  <si>
    <t xml:space="preserve">MQVESLVGRVAVARLALGDHHTLFVDSSGGLWACGENKEGQCGLGTPVETIAAQHRKAYYESFRALRDTIAAEPRASRDQRGKQVLHALLGSSGQQHAAQHAGAGWGHGGGQGWGSGRGSAWQSLAAAGSSQGGGAGNVSHAGARAALNFGGLDFEGAFASAGLQPGQQGTPLRIGRDQHPLMSALQAQAAAAAAAGAVAAAAGSLAAAAGMSGMENNLRMVLPSGLEGEAVVEVAASRYFSAVLTAAGEVWCFGADYNGSLGSDNSWSTSAQKVSGRLAAALEEGGGAVPGGEVEAGALLGGGVAADGAGSSDADGSVGRVLGLTEQGVDVVQGAQERAGGGRVIAGVVPNLPPITHIAAGQQHILLSDGERVWQIGRGYDASGTVVSTAPWRRPALVLTLPAGGCVRQLTAGMHSSGVVSDAGAAWAWGRILDRHHADSVVRRHPHLAFGEGGGHVAPSAATGHGSGGGGGVFDGLGRHGAGAGAWAGAGAGGGMARHSAPPQLHEDVRWSWSGFGGREPARLDGLGGPVRALALGGWHALALVE*
</t>
  </si>
  <si>
    <t xml:space="preserve">MASKAQGAEKDEFDVKGLNQDPEKIKMLMKRDPKFIERLITQLDKNMHKMMLQKKAKLDEIAQAEKEIETINSQIKSHITPNLERLEGSIKSKRELRDQVKQQCDAEFAKVKDLEAEARALIQKSRHTAGKLYRATATQRMEEARGFSSSTPTTTLLKGGAATATLGATGAAGRSTMSTTAAAKPST*
</t>
  </si>
  <si>
    <t>C_240121</t>
  </si>
  <si>
    <t xml:space="preserve">MEGGVPLTLPPPVSVQVSSRSRKTVDNSGKGKLTLGVVGVFHPQLYMKGGDCIEVNGKMISRGRFEKLAGTATAKWHVSIKVLPSGTTIGKWLQQHGLPVLQGRPRKRRAASPLHDEDTDEPDEDMPDDDASGDDEDNNNGSNRSSRRASRRDHGLAVAATGAVGGGAAAVAAGGLSRLPNAGSIQPLLPVAGGIGQGGTMALLPAGAATSPRAKMQQTQLQGGGGGSNTSLPRLSAPGVSGGGSGTFARRSGDPRLGTTSAAVGTQQLQQPRQQQQQQQQQQQQQQLPALSGLTLQHQQNLGLQGRSSGGFAPLQHTRSSPAVSLVAGVGSPAVPQQQQQQQQQHRYLQPAGATGGGAAGGGGGAYDTAVAVATTSLPASGSTRSWGQLGAASFETMMAGGGLGGSSSNNNGGGAGLSGGTAAQGYVGGGASAGGAAAASGAAAGASIFGGSAVGWGRAGGAAGAGGTAAGISGMFGFADGGSAATSGAGTAGRALACGSTYTFATGGLTSTTTIGGYSDDAFNRRSSILSNTLLEFPSPPPPLGMHDVEMLTAVAQRFTVAAGSGGSMSSEMNAAAAGGGASGAGATTWQQQQQQQQQQQQLASAAHASGLLGVVGAGSNGGGGRAYQGGAGVQTARSHQLLHASASGGYSGGVSGFGGGGTASGPLPPSLLMGGAAPQYGDVQQQLFHNDLPRPAKGRRLGDFFDAADSGLGLGLGPGAAGAAAAAPAFGGSGGLTLAGSSTLSQVQLQQLQMQMQFQQLQPAQQVTTKRESSSAAVTVGSGGNEGSGGGYGKQQSFAAMRSLEERAAALMRPRAPQAAGMPTAAAGLTDASYQWEQGMGQPRQHYGGQQEPE*
</t>
  </si>
  <si>
    <t>C_240122</t>
  </si>
  <si>
    <t xml:space="preserve">MATMLNAQRVALKGRAFQPCAPMVAVRGRRALAVRASGDDAFANYKPTIAALFPGQGAQSVGMAKDLVATVPKAKEMFDKASEILGYDLLKVCVEGPKEKLDSTAVSQPAIYVASLAAVEKLRADEGQREVEPMF*
</t>
  </si>
  <si>
    <t>C_240123</t>
  </si>
  <si>
    <t xml:space="preserve">MLRWHIHYNLMILRLISFASDLAWARNARRATPGGRGPLQPAQAPVPAALTAVRAGEDSSGSGLTASGGSEGESNSGGSLAAVPSSIGSLDQEIKARVEEPLPLCQYSLAGLLEYCLYPPLYIAGPIMSYNCFASQRAPGGAVRHLGRRQLLLYAARAALVLLCLEAVTHALPYNAIARDRALDKLAARWAGDPAGAAAAGLPRPRPLHYSITGYWVLVFMWLKFTFIWRFFRLAALADGVAPPENMTRCVCDNYDVEGFWRNWHASYNRWLVRYMYVPLGGSAWRAANVWVIFTFVALWHDLEWRLLGWAWMMAAAIAPEMAVKALGRSKLLRRWHGTAALRHACAAAAAINILMLMSANLVGFVTGLDGIGPLARQVRS*
</t>
  </si>
  <si>
    <t>C_240124</t>
  </si>
  <si>
    <t xml:space="preserve">MPRSSRYAVVVDNISSNTPVRDIEREFAFFGRIRDCVKDGKHRLALIEFEKSQDATAAWRKMDGFRMDGRQWRVEYATREDFRFFGWKWFEHSPSPPRYRSRSRSPRRSRSPSRSPVRRSRSPDTPGGNDGRPRNASKSTSPPPRREDDHGADDGRRSPSRSPRRYD*
</t>
  </si>
  <si>
    <t>C_240125</t>
  </si>
  <si>
    <t xml:space="preserve">MTPPQQQQPVEPPPRQQQREGRPRERMQGAFTAEEEAAAAEGGGGASHHTGTSAAAAEGRRLSPLPPKRPRRQHPQQKQLQPLRPPSRSPSCASARSHGTPSAASGNGSSLGDLVSAGAAGGAPPEDAAAGAVQPRDTLSTLRWCHVQHSRKQEPSLDEGQVRELVKAQLQASKPIRAPWYRDAAASRQQAQQAAAAAAAAVTSCKGKGAAATGPSPPPQQSSAAAESGAGAVALASGPEFGSGMGLGLGTGVFIPGGRA*
</t>
  </si>
  <si>
    <t>C_240126</t>
  </si>
  <si>
    <t xml:space="preserve">MRGAFVQVMELARRRYPGLEVVGTPYPLPAWKVPVVKALQVVQFGLLGMCLAGDKVFAALGVPVPAWYTQNVASNRFGAAMGVWFVGNMVVTNMQNTGAFEVFFNGDLIFSKLAEGRMPSVPELISPMQAFFEGPAGLHVGGAGASRPGLTGAGMGHGPELSGVGAAAVGLTG*
</t>
  </si>
  <si>
    <t>C_240127</t>
  </si>
  <si>
    <t xml:space="preserve">MPVSRSSAANQPVRPYSSVSIRPPLNPPHPLIVPRCSSHAPLTRSPHAPLMLPSCAPLMRCPLTLPGNSAIPPHPPGPAECARPAPLGPRNASTTRGNVPWGPTRQSPECANASTSALAAPSSPQPPAATHTPKLPRMRRRSSPPPTQGSPPAPLSCEPPSGHLALPTRAPPARSRPPRRPLPRVTPRRDPLRSPKLQPGHQAPRRTPQYMHHTLPPRAPALPDA*
</t>
  </si>
  <si>
    <t>C_240128</t>
  </si>
  <si>
    <t xml:space="preserve">MPAWWLHQCLAQQAGGEQAVPEYGEAEGAAAGRTDRQVAAMHQAETQTQATTQEQQQQYVPRPPSGMSGGHGPYRAPDPASLSDEDRLFPTNASATAATTTAPPTTATSASFKLPSNQPQQPQPQQTPEPSWRSIDELRSHHHDFACGPAADVPCAVGGVVVVALDDSDDAAAAAAFAAKHLYKPGTDELRIVHVVCDPRALHWTTSVGATPSGRDISLDSMDLTELTDVGVLGGSGVRLVPPSATAAEVAVAAGVSGGTVEEPELKDYLSRLNASAAAVVSRRCAGLAAAGVTHYSTELPRLTALMESVKRADAKLLVVANHGPGALAEYGSVARYCYQHSPVPLLLFPSLSAQAEAAALAARHCPAATAAAAATETAGAIATEDAAAAQPQPYVPGLNAHMDTAAGGAAAVDAAAATTASSDAEYVWEPSVQQPAQLQPQPAEAEARARSVAAAAAGAAVSGAAAAAAAAMQALVAAWRLGTGVDRGRVEAEVLDAAVEEAVEEALDDDEVAAGLQELVEAAVQGGDVATTLDEAVTEAVQEAVAGVLAAPTTVPAPAPAAAASQPQQQMGDDRRHLDYTASAAAATAAAAAAAAATAEAAGPDVLLVVNHLEELADVWQWVADNVTKKGDTLAIWHVAGPSSSGMPSLPVALSNQMRRRGLRDVSYKQLYSDSGDPEDLGEQVCTAAAMSPATRLVVMLNYSRRGLIAEALRGSLASHLSRHCAKPLLLLQLPE*
</t>
  </si>
  <si>
    <t>C_240129</t>
  </si>
  <si>
    <t xml:space="preserve">PVAQPSTPQTPSAYWHQPPAGTPGPPPAPASHLQPQRHPHLQHPLQHQHHAPQAPYFHSYQHQYQQAYGFPGHYLPPSQPHHQHFNGYKQPHTQYEGGVCPEARAEPHNN
</t>
  </si>
  <si>
    <t>C_240130</t>
  </si>
  <si>
    <t xml:space="preserve">MPPPLGPLAAAAREEALSSLAEAEDENEKVSAMAAAAGAKSTMQREPEPTMQVQHKQEEPRSLAAEANVRGLRDAAEIKSGLKHGIKEGIKQVREPGGRCCRSPIRPS*
</t>
  </si>
  <si>
    <t>C_240131</t>
  </si>
  <si>
    <t xml:space="preserve">MQTGSLVKSLAQQTEELSKDLDSFSDRAFELCRLAKELKERAGKTFVEKACQVETAAVGAPSYQLDRAKRMAPFAFTGFDRKINWRKLRALNVDKVVSDTDTRTLLEMYGELAYADLEAESVYDLSEANLLKVVVRLLQLLLQFQQYQLEQGLGVQQLLREEQAEAVGLLRQVCNFYKVADADMDAMFQQVRTEERTGARDTVGHNVDQVKQVLDPRIFGGGQGPAGPGEATSGAGGAGAGGAGGGFGGGTSTSAGHWPPAGTQLRSEIQMQRGSVPAGAMVGPGVGGMMGGSVLR*
</t>
  </si>
  <si>
    <t>C_240132</t>
  </si>
  <si>
    <t xml:space="preserve">MWHPPLRLQQRRVWVAGTRAAAAVQLRMGLVPRRLRGGADPPNGRGRDPASVAASLAAGAAAAGTAPAAAGPAGPPALARSPFAASSAFAGHEAHDPDDSDSPTAAAVAGALLDTPEVALATGAAASPGAGPGAPSPPPGSVPPSPGPSYSQQSFIQAYSQACYSQGGASQPSCSHSCSSLALAERVLSLDAPQRDAVLRTARLVRAASRGLTAAVASAAMAAAALPAVAVSAAAASKAPATPALPLPSIPPAAVASQRGDGSVASATAVATASDEAAPTPGPPRPPPLPRPLAAEPGTLSPVAASGPRGRGALPCSSSSSCLSDLKQCWQVASAAATSTPAAPDAAVPDSSAASAAAAARLLPGAHLRRGGDGLGRPAPPLPSPALRPRLHAASSSTGGPQLLGWSTTRVAPAVTQPLAMPMPPPSQLPQHQRSLGRRQLDWSGVDEPAPQRAAALAHEHAARALYPGQHQRQNQHENRHQHQHQHQHQHQMHGGFPHLQSPSDTLAFEAAAAAPGRHQLQFSGLDSGLDPGQGLDLDSGLGLPGLGLEEYGWLDGLVAAAVAGEQGRFEDLLTALGPEAAAALLEVLDTLEPPQPQPLLQPQPPQQRPCLS*
</t>
  </si>
  <si>
    <t>C_240133</t>
  </si>
  <si>
    <t xml:space="preserve">MQTARVQLPAVVLQLEASKVLADGAALDTLSQALQGGCNMVVLWDSNANAAAMYDAALRVQEALRARAPLLLVDRTDIALAIGAQGVLLTDQGVPTVVAKRMMPQALVGRVVGDEGAAAAAAADGASLVLVEGAGGAVPAASMLTGAKTGQRSGNAIPVLMSVRAASGAAGEAAGEALAAADVDGVATSVEALPAVARACFDLAENATAEDYAQAILTRLNVKAATADAAAKRKQGQSAKPAAAAAASAPAAAAPEAPAATPPKAAGGSAAAAAPAAAPPMPTVKRPGGAASRPLRRLMDPERESLLSEEKAKLTEVLAFLEEVLPGVNELGLLRDALKALDEPFLVAVVGEFNSGKSSVINALLGRRYLAEGILPTTNEISILKYSDTAPATSNPSQVQLVQQSDGLYVRYLPAKLLQDLNIVDTPGTNVILERQQRLTEEYVPRADLVLFVMSADRPFSESEVRFLEYIRQWQKKVVFVVNKSDILESSDEVDAVKEFVAANAQRILRLDRPSVIAVSSRSALRAKLTASNLPITASFDSDLPSASPTAPLSNVDPEAMEAALSNSRDWAVSNFSELERNVSNFLVGKGAGGGEGVRLKLQTPLFVADALLGAAGRQLETDLAAARAELEGVQLVGRQLGRFRAEMEKDAAAQRAALQPVLAEVLARAEKFVDSTVQLSNAPLLVSIAAGNKEYPFRAAFEKEVVGGGFDALRSAVAEHGSWLRANCANQRDYYAQFAASRAAAAGLPDLATAAVAATSSSASEAGSKSAPAASSSSAPPQTELSGDRAASGADASSSTSASSPALRAVGDFNLRAISTLLDTELQQAMATTAGTAVGAPVFGLFAMQIVGNTLEDLLLAALAGGVSYVSLLNLPLRRADLKGKIGRVAGNFVSDVQAKMEQEVADEVKATVAAVGELMAPLEQTYGAEVARLEARKSDLVAFGEALQELQRRTANLE*
</t>
  </si>
  <si>
    <t>C_240134</t>
  </si>
  <si>
    <t xml:space="preserve">MLYDRGFAQSLARLDGLLQGNDARMKRLSQYGPWHLTRVYDNGTEAQLASSAVNGSSVGSGTCDSIADSPDGTDSGSGGPCVSVPVVLPNALWRLYLGKAGGWQPRWRAGLLALVVVGSFVVSGLLFGLLINSNRHRSLLEAMFPKKVLAPLQQGKNFSEEFDSVTILFTDIVAYTTLSGQMKPIEVAEMLNELYTIFDEICERNGCYKVETIGDAFVAVGGCPDAEPPEVAAERVAHMALDMVAATTEFTSGRGHRLRIRVGLASGPIAAAVIGVKMPRYCLFGDTVNMASRMESNSDPQRINLSPATAALLRGCASAAAFNIISRGPVVIKGKGALECFWLEPAQPSSPQIMGLNSLASYGSWELLQPPPSLHSTLGGGAVAAAVAAAAADGAPACVAPGMQREARGRLSLAAAAAAGSAAGAARNVQLANGAGGGSNAAAAAAAAAAMAAYHPMPSVTIQPPGV*
</t>
  </si>
  <si>
    <t>C_240135</t>
  </si>
  <si>
    <t xml:space="preserve">MVTNVTVTSTVVVQLTADQNNALLAPSTPGFDPAVEIMFGRSYVYIITSPMVPSDVPLPTSGNGGGAAAAASPCAWLVLLLAALAAVVMMAGSSPALRA*
</t>
  </si>
  <si>
    <t>C_240136</t>
  </si>
  <si>
    <t xml:space="preserve">MFHHFADQLAGPRGSQGGVWVAQPSLRPGSKVDHVLAAHQPHLDLAYTSFVENNACVFRSDVLSALLDCGRYSGELLGWGVDYAYLHALXXXXXXXXXXXXXXXXXRGGQRQVAGGTAAVAVERRFAIMXRFQVLNPPAEAKPEGVREILKLASQEARQAQWRDYAARYGITPRPEVAHAAFTAFLASANLTAADLLALSPDVVADLLKYHILGSRTPLATLLGLASMGLLTGNNATAATMLSGGSNKDNVYPWARITIAYNGSGSTAASLSVLATSSSARVVEIDISAGPRNDVSIIDNVLTYWYPSVQQALSAHTDLTSFVTGLKTNAASLWGQLATQTNVTVFAPVNAAVTAAKTKYDVDLAVASTAAASVVNCHVAKGMRDLPTPAEANAAVSPQYDSVQHGLYLASLGASANVVSTNFIPVGAPWSRIASIHTVDGVALDTFASVGQYLTMSGLSSAASRNLWTSWLATESSISNQLSDPKLAAAVLVPTDSGINLLATSKGTTAANWLTQLNSNGKKKTLFEEKD*
</t>
  </si>
  <si>
    <t>C_240137</t>
  </si>
  <si>
    <t xml:space="preserve">MPLTLHASSLSGTSTIHRSRTGAGPSKALVAKRVAGKTSFTGQGLGRLPDNGSMRWSMSQWLENKASVEVAAPLETCWALWDDRERIPEWMPWIKSVKAHADTLTAGVDTNASYHQHGLEIQNRGQIKFIRTSPSSCNITLIISYEVPDVLVPFANALTPLVEGIIGKDMERFREMVTAAADSKVSSNTAAA*
</t>
  </si>
  <si>
    <t>C_240138</t>
  </si>
  <si>
    <t xml:space="preserve">MSDNKNWNGGAEMPVAIRVLHTGVGIGVGCGVGIGFGRPLDLGAIPAVGQAVSGMSAGLGQVSGALGGAGAWVQAAAGKPGGREGGYVPEAPSLTGRKLGVKGLNAGLGCGVGIGYGFGAGLFLKPSAAEQLLRSVESAAGSLMRQAQSKLQEAGIQLPGAAQPAAGSHLQQQQPGVSASAPSPQGPGAEAGVGAGTGTLSSAGWDTAAQTHHQAQHGSESGLGAPGPSRPDASALSGLLSPALAGGLRSGLGFGDLGPAAPQGPGTPAAGAPSAGTSGYLRGSSTGGSGGGAIGGGAAGAGPEEFRALLRHEQEITRLKAQNRALRRAVCKLDKRLPICREPITEDDGFG*
</t>
  </si>
  <si>
    <t>C_240139</t>
  </si>
  <si>
    <t xml:space="preserve">MFFSQYSEFSIIGNHPVHLTGYYTPAQHLEGDDEDEGEDDEDEEGMDEEELARHLGFPMGHPALMGRDHDDDDDDDDDEDEDGEDEDEDEDEDEDEDEDAEDGDADMFGYPGRRKPQVVIEEVTEEDEQKEQAKGKAAGKKAEEPKQHTPAPAAAAGAKRPAETPATANGGKQQSGKEEPSAKKQAIEDVAMGPANGKLAKPGHKNNGKVFDKSGGQPFKFRLGVGEVIKALTQARWPWHLTYIRILITRTHHHNHNHNHLTGLDLGVDGMRVGDKRRLCIPPQLAY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AAALKLLGGVVPGVARKTRERTARKRYGSDVIARRSI*
</t>
  </si>
  <si>
    <t>C_240140</t>
  </si>
  <si>
    <t xml:space="preserve">MQVPEVTAQEVHSWVSEQSNTQPLTADGLLHHRATHGRNAQVSVLPGPTTLTQKQFEARGPESFHGTNTAGYRSGVYAAKLRRRHPHLQVYNMRGSILAWTQAGLPLADPRDGSHTRRVHVYSHDWALQGDGYEPVVFRQPIMSLALDAAGSAAQGLLRAVTGGRRRQQAQAQAHEQEQAK*
</t>
  </si>
  <si>
    <t>C_240141</t>
  </si>
  <si>
    <t xml:space="preserve">MGYVKVIKTSPYFSRFQVKYRRRREGKTDYRARLRLVKQDKNKYNTPKYRLVVRFTNRDITCQIVRSTIKGDIVEAAAYAHELPDYGLECGLTNYAACYCVGLLVARRILTKFGLDKHYPGDYNIEPVEEGPRPFFCLLDTGLKRTSTGSKVFGCLKGALDGGLDIPHNEKRLVGYDRSGKKMDAEVLKKYIFGGHVAEYMEEMEEEEPEKYMKHFAKYVEADLSGGDLEDKYAEVHAAIREKPVKEKAARTKPAAAKRWHTPKLTLEQRRENLKQKLAALQDDEE*
</t>
  </si>
  <si>
    <t>C_240142</t>
  </si>
  <si>
    <t xml:space="preserve">MLSPQASSLVLATRANVALGLPDHLFALGDSVLVSVIQNVLFMPTMVLSARLCPPGLEATLFAGLMSVGNIATGLRYLGGALLTQLLGVTATDFRNLPLLLVLCSIALVLPLPLLLLVPASLDQDREEQGREQGGGGAAGGADSGGGGGLARMTPDSTQPEGFEDADKSTGEES*
</t>
  </si>
  <si>
    <t>C_240143</t>
  </si>
  <si>
    <t xml:space="preserve">MTLLNVISSLARASSAWELYDTNRDGVLSLEETEALINSAEISQAIELLTNTSCTYYTAADLDPYFRRADTDNSGTLTRTEFLALYLAVATERVKKNPLLLAEALLGFIDTDKNGVLEGGEIKVLLTILGFPAILLLPIPDFIKLEYKAILRTIGSMLEKRP*
</t>
  </si>
  <si>
    <t>C_240144</t>
  </si>
  <si>
    <t xml:space="preserve">MQASMRSCNVKIVRSGVPRTPCVLAASRTNSRRTVMVASISAHPTQKRTPCWHMALVSSRQRVLCRADAGAAQPMTLVNLISALAKASSAWEKYDKDRNGTLSLKECEDIFNSEEICEAVEMVTNMHCKHYTAADLEPYFKRADGDRSGTLSRSEFLALYLAVATERVKKNPLLLAEALLGFIDKDKNGVLEGSEVKALLTILGFAPVLLMPIPGFVKIEYKAILRSLGASLEGRK*
</t>
  </si>
  <si>
    <t>C_240145</t>
  </si>
  <si>
    <t xml:space="preserve">PSCSTSAVSSRQHPDPITLHARPWSNSTRTRTRTRTRTHTRTRPEPEPEPEPGPEHEHEHEHEHEHEPEPEPEPEPEPEPEPEPEPEPKPKPEPEPEGPKYAIRIPLATTAIARLPPPSLPAPGSHSPAISTPTPCPHPSAIHVHSPQQRPGNPRAPLSATAAKTPPSPPNPVRAAAPPLLPLF*
</t>
  </si>
  <si>
    <t>C_240146</t>
  </si>
  <si>
    <t xml:space="preserve">MAADTAPADSLYSRMGGEAAVEKAVDVFYERIVADPQLAPFFANVDMKKQRRKQVAFMTYVFGGSGAYEGRDLGASHRRLIREQGMNHHHFDLVAAHLDSTLQELGVAQELKAEAMAIVASARPLIFGTGEAGAAN*
</t>
  </si>
  <si>
    <t>C_240147</t>
  </si>
  <si>
    <t xml:space="preserve">MSPAPETVVAEPVAAAAGVVDAAAPPSIFDRLGGEAAVEKAVDVFYERIVADPQLAPFFEGVDMRTQRRKQQAFMTYAFGGATGYTGRDLAAAHRRLIRDKGLKEEHFDMVAGHLAGTLQLLGIGADLVDEVIALVATTKPVIFERV*
</t>
  </si>
  <si>
    <t>C_240148</t>
  </si>
  <si>
    <t xml:space="preserve">MAPKVKETSRFEPPVASITYDRQGRPVYGVRNVPSRVPLTGQFEAQKTLENEAASQRQQMPPAGLRSAARTAMEEEWARRKAAEEAAPPIPQAPHVHYAQPQEKPQVQSKRIFYGSELSHAQRDHLGVNLVPVPPPAGRPEEDADPAAAAPEAGDPGSQEMQDRVAAARELQAKLCVEYPHGIPKLVLAQLRAEGMLTLADLPSLGFASSASNAAF*
</t>
  </si>
  <si>
    <t xml:space="preserve">MAANAAELGKDTPESTWKQVLSTEEYRVLREKGTERAGTGVYNKHFDDGVYRCAGCGTPLYTSETKFNSGCGWPAFYDEIPGAVERHVDVSHGMKRVEITCVKCGGHLGHVFEGEGFPTPTNQRHCVNSVSIKFEPKQKL*
</t>
  </si>
  <si>
    <t>C_240150</t>
  </si>
  <si>
    <t xml:space="preserve">MKLEVVSRSGRSIATLDVNPDSTVAELKKKFHGLKKTYYPARQRFALPVKAGETRGQVLSDDSKRLSDYGLAEGGKLEFKDLGPQIGYSTVFFWEYFGPLVVYPLFFFLPQYLYPHIKAPAGGTQHALVQKLACAYWCFHYAKRIVETFTVHKFGHATMPIFNLFKNCGYYWGYAAYVSYFVNHPLYTAPNQTVSVACLAAAVLAQLGNFWSHLILAGLRKPGEKEYRIPKGGLFNYVSCANYTFEIWGWLLYSVAVQSIPAYLFAATGAAQMTQWAIAKHNRLRKLFDGKDGRPKYPRRWIIFPPFL*
</t>
  </si>
  <si>
    <t>C_240151</t>
  </si>
  <si>
    <t xml:space="preserve">MLTRLAALGRPAVLDAAAAAVVVAVEPSASASAAWRDGGRDASTSYGVHSLPLAWGAQRRALGALASGCASTAPTPMVASAASAAAQARTGLPFSTAASTPAPVNAPPPPVNAPHLSNTPAELEEAELAGLDMESLMRAIVHPLPLGRVRNGALLAQALGTGAPVVQLENGPGGRDAALFFDPAATLSSTMRALHVIRQVLEKDGHVVVVNSNPRMRPLLREAAHLCLNSNVWFWADDWLPGCLAETDARGGHCPLLSDKAQPNRQIMAEKGLVFRNPLVPDRGNPAAVLGGPAPRLSAADMQRLLAGARSPMGLTHSVYKREQTASHRGCRKALAALTAARTAEARLLLPGSQTGAGRGRFRQPALVVVLDLSYGGEAVREAAARNVPTVALLNGHSDASAVTFPVYASESHLGYHHFFLEWLLRVVNIDPKVLHTLRNAARAAPSAGATGATGATGATGATGATGATGATGATGATGATGATGATGATGATGARAAHAGAGAGAAAAPAAGSGKAAGKAGQQGGRGKR*
</t>
  </si>
  <si>
    <t>C_25010001</t>
  </si>
  <si>
    <t xml:space="preserve">MTAAAVAAAGPRAPCPRTPPRLLLLPLAPAPLPLRAQQPAAGPLAAAARRRLGRVATRRAGSCSKTPRWSSPPDPAMCGRRCRGSRRSWCRCPPGATSLAECTAVYMDW
</t>
  </si>
  <si>
    <t>C_25030001</t>
  </si>
  <si>
    <t xml:space="preserve">MIPKKKKPCSTWLFFWGVARLRALVAWCLDAWRPPCCDALLAHGVQDLTTQPQGPSLPTYPVLMVGATTGLPEGEQLSSAGVREVTSAALSVLDTMCRQGNQPQLLQGHSLHSTGHPSRTFAGLAFSRRATSASKAAFTAELMRKSPLAVPLQRGGGAGSEAEYGAVCLNRDTCVAIGSDLVTHQNRCADVQGYEWAQLGHDTLGGRLF*
</t>
  </si>
  <si>
    <t>C_25050001</t>
  </si>
  <si>
    <t xml:space="preserve">MPPPDAKARKAAAKRGPGMPYGDDDEEEEEDAPTIANPEEAEALKKLAEKVSEGFKVPQEVPPHSWLKRGVAPPANRYNIRPGRHWDGVNRSNGFEADLFKYQNMRAAKELEARLWSMGDM*
</t>
  </si>
  <si>
    <t>C_25080001</t>
  </si>
  <si>
    <t xml:space="preserve">MRREAWKSDVVVDLVCYRKHGHNEIDEPMFTQPLMYKKIKAHKHSAQLYAERLIAEGTFTKIIFDQFLSGGEAKWLRQSGLVCLLPHGYDGQGPEHSSARLERFLQVGGASGRAGRRGAGAGSGGTRGGFAKMVGKGGTEMH*
</t>
  </si>
  <si>
    <t>C_25090001</t>
  </si>
  <si>
    <t xml:space="preserve">MWGARCCLKVNLCFHFDVEQRARSYLGWFFNFNGTAGVWRIQGRMLD*
</t>
  </si>
  <si>
    <t>C_2500001</t>
  </si>
  <si>
    <t xml:space="preserve">MCLPILVKSLEHAKQRAKQQQVIVDCGLRNRPAPSGEENPVLLVQLCALLCTAPAGGVKPYRPESRFMRGSPKAADAEGGVVDPLFLEGLRRTLLRKADKPAAATARPAAIPVKVLVTVF*
</t>
  </si>
  <si>
    <t>C_2500002</t>
  </si>
  <si>
    <t xml:space="preserve">MGQGRACLALGVGSTLNAAAVTEVTGRAAAASCCR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IDFGLARRITLPSDFSTDNKAKSLLTGVDGGHHLGDAADANTFGLLVQPFISGTDGYKAPELYERATFVKFPSAWLEGRISGPKADSYSLGRMLTYLAAKPSELDSVLYLPAEGSVVGSAALAHLQQSRGGRRLASLISGLTSVDPAARLGVEEALAHPALSGVVGSSDDKARCWRW*
</t>
  </si>
  <si>
    <t>C_2500003</t>
  </si>
  <si>
    <t xml:space="preserve">MGVGNGFLAWVKLLLTGTRSAALANGYLSAFVLIIAGVRQGCPLAPPLYLAPAQALFAYLDRAGFGVSWADIRLVATAYADDAAPFLRRMANVPGFLAAMETFRAASGQRLNLDKVELLPIGARRRATPAPARAVAAGLAAGGAAAGNMAAHGVAATSVAAAGGMAAGGAAAGGAVAGGGPGASHSVRCWEALAAVRQLVASKPAGMAAACAEPGVAAWRG*
</t>
  </si>
  <si>
    <t>C_2500004</t>
  </si>
  <si>
    <t xml:space="preserve">MQCNFNFMTLELWRELQSCGLARLTRQFRWCGTLLACVARLGRPVERGCQSIGMCVEFIDLGLERRWRMSDEYKNGGGGSEGRQEGRAKGRVPSGYRMSACNARSAGTGDLRTFRCNWIAI
</t>
  </si>
  <si>
    <t>C_2500005</t>
  </si>
  <si>
    <t xml:space="preserve">MYSRLKHLPHARLAQMRALFALLALLVSAAVLATGQAIGDDGSGRDLIGWLGETFNAGEHRAQDSRMVVLSWHPRVFLYKGILTHEECDQLMDNSRSRLERSGVSDATTGAGAVSDIRTSSGMFYERGETELVKRIENRLAMWTMLPVENGEGIQVLRYEKTQKYDPHHDYFSFDGADDNGGNRMATVLMYLATPEEGGETVFPKGLAVKPAKGDAVLFWSIRPDGRFDPGSLHGSCPVIKGVKWSATKCIRPLPLITWAACCCACSRASVAAVNVPVPVPGGASPGASVTFTQFMAPSTTGRLTLRCARSCWVCCSTELLKCCCSTA*
</t>
  </si>
  <si>
    <t>C_2500006</t>
  </si>
  <si>
    <t xml:space="preserve">MRLWRAAAVTRQVLLALVLVLVLVLVLVLALLLALLMVLVLLMVVVLVLVLALLLAMLMVLVLLMVAALWAADGDVADGAAAKLRLRRVGLGPLAVLQQEAEELESAVTHMLRMAEYADPRKHHHQLQQQEGLDGPSGSAAPAPALTAALSPYLESELASLGAVAQAVLLERMGRVAALLENPAGPLAAMVAWLRGGRHWKPAATQSAAGGPSAAGPGPSEPAAAAAAAAAAAAATPAAQEMADGAAGLAAAAGAPTGKGKGAGAGGSGEGGSGMHSTNPNANGNDNDIDDDLYEPAAMRAAAPAAAVGHSGGGGGASGSAAAGRSGDMSLAEIEALREMVSAVRAKFEAADGAAGGAAGGAAGGGAAAGGGAAGGGGAAGAGGAHGLAHRGGDAMDADGGQLDYAAAAHSHNNNGNNGDGDAGEDDILDNVALDEDLDAAVDLAALLADHVNAAVGADADGGGGGGGGGGGGGGGGGGGGGGGGGGGGAAAGGAAPAPPSETALLRQAVRATALAQTQLEALAVTSGRMKQLLVEFGPESSTCFITQESLKSLCLNRVNIIAGEPPNAAAADTASTPPAAAGAAGAGSSRGGGGGGAVSGSSNGGATATVVAAGLSGPGPSTSSAAAPACSKAAAPGLAPPPLVAPPLVAPPLVAPSLVHVWLADCNVGGAGPAALVGALPALQTLVVRHVSKHEDLPACLLQSLRGLKDLTTLGLGGFHHRLLPELHGLTQLRHLMLDPRRFEDVEVDAEAWGGVAVVDADRSLAFHEGVMGLVAAGGGGGGGGGSRLRSVWLPDWAVPPHQLVQWQLQVAEVSGRVGVGKRAVGGEKQAVGGGKREVGGEEQAAAPLAALRLVDFHYFWRLPAPVGCPEVQDRLQWWGFDAWNVL*
</t>
  </si>
  <si>
    <t>C_2500007</t>
  </si>
  <si>
    <t xml:space="preserve">MTEKLAPSTRHQYHHNGRVVYEWDQSFSEVNIYVPVPPGVTGKQLFVDIETRHLRFGIKSTPAYLDSDLFAAVKVSESFWTLEDGVLHVSLTKLEEGEPWRSAIAGHDLDPATQQADQQRLMLERFQAEHPGFDFSQAKFNGQVPNPRTFMRDLDAAPPEEP*
</t>
  </si>
  <si>
    <t>C_25110001</t>
  </si>
  <si>
    <t xml:space="preserve">MASAMASRIRRCSRGEEEEEEGEEEEEEGEAEKEKELNPVVLVPVAVREPLPPAAVPPLAAASERLLLLAPGMRLPFLVALPPLPPLPSPPPPLLLLPLVALPLAAVPPLLPPVLPPLLPPVLLPLMNVLRAHRDRTDGCWLAEASDQTPSSNTPSSNTSSGSSGALQRPQPLHSPDGRIWEWCPYVTVCGRGRGSGGGGGGTGGAGSDADDKTDDNDGCSDLQAEDGNTLEAIPCNGGAAQLV
</t>
  </si>
  <si>
    <t>C_25120001</t>
  </si>
  <si>
    <t xml:space="preserve">MLTCLVPPGQLALASGEVYGVDVVLDDLVPAPGLPQRRAILLGYLRRHVGPVEHDLLPPGLMAAEARAALRRRQRQQQKQARQQQPVAASEAAAAAEAREEGAGRVEEGEVSSDAACSSVSASASDASCDGPEPSSDISTSDVECARHQTQHHQHEQ*
</t>
  </si>
  <si>
    <t>C_25130001</t>
  </si>
  <si>
    <t xml:space="preserve">ALRQQQALTAAGRAAASRLFRRGLQLVCRARRPLPPGAALTISYGPQAGKAPRQARQAALQDQYAFQCACTACGDGNCSSSNIGSSSSGGGSSSRCLEAAVWGLACPRLLLPAAGSSSSSGGNSIDGSRSSNGSSAPGARLPSAALPANPDLAAVL
</t>
  </si>
  <si>
    <t>C_25140001</t>
  </si>
  <si>
    <t xml:space="preserve">MPHTLRILLYAATLQYLQLSRGSKLATSCAPAVLAALLQGWGTPAEAVAVLDQSEE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AGGCIHD*
</t>
  </si>
  <si>
    <t>C_25150001</t>
  </si>
  <si>
    <t xml:space="preserve">MHCVERVAWGERVALTLWFSLEPAAAEDGKVLEQLRRCPQLQLQPAEPQPEPQGTQGQQGPPDQQLQPEGRDPADPESPAGKGGTHGVWLGPGLPDTMFLLHHHHHQQQQQQQQQQQQQQQQQGQQQQVPQQGHRHTRR*
</t>
  </si>
  <si>
    <t>C_25160001</t>
  </si>
  <si>
    <t xml:space="preserve">MQPVPGLACMPTVDAGGGLPQEELVRLPLRASAITCTGHGICGNVRLQALLELQTQRGVKQQWQPRLGRRLGHCPPRSSTLTPQPAAPTSLLSPCRPPSGHPRRASTVLRGGQPAAQAPCPLLRELGGATAPFGAGLLQWRRRRAIARPVLSPQRGQDLKPGAGPGPGRLHLALRLLLLLLLYPPLLLEME
</t>
  </si>
  <si>
    <t>C_25180001</t>
  </si>
  <si>
    <t xml:space="preserve">MHAEDASLVSHGNPLLLPKRETACLPYKDGGVNHVDLPAFLSALQAKTFALLAQPGRQPWKTLTRALLTHVRPDSATTWAWVYSDAPTPAGLPARLAAAVGHVRSAGVEQHPPQPATQPPAAPPQWRVSLDQLWVANAAGAVSYVHYTGRLLEPGPGVLPPAVDGAWQPACVLQHRKPRHLWTFEERAAYDAASPGDRAGAWPRAPYFLAPEAGVVVHPEHCRIAGVSLADYTVRDVRRAITTANPAAPPAPARPAAMPCPAPTQQAGDSGPQPAAQSRLVEREAEWQRAAAQLTTTAAQHFHNNPVALDPWLHRTSAAAGLQNTPARELRGGRLNG*
</t>
  </si>
  <si>
    <t>C_25190001</t>
  </si>
  <si>
    <t xml:space="preserve">MPLSAAVVVRRSFTGSLASSGSARSPEHAAAFTAVAAFTAAAAAAAGALIGTPPPPTLLVVTPNGRTDVRGEEPGLTRVAHRGGLLRLVGLEGAGGHYGHLVGLH
</t>
  </si>
  <si>
    <t>C_2510001</t>
  </si>
  <si>
    <t xml:space="preserve">MMGMRRGGVLIRTRRHTRPTHELCYHEPAEQRVLQPPNPRATGPQPPQSVPPTAAAAGDGGPTSGTAHSGPKEMFVGTVWSFQLCNGAGPPAACSRARPRPPPRQPVRQPRSLLLQQGPLTSPTPRPASIRPASAQPPPSPPPSAPPVPWNLGASLAPPSPQPRPSSPAPRPPLPAPSPSANSSNSTNSSSALPPPRPPAPPANSAPPSPAPSLQASLAPPSPQPRPPSPAPRPPLPPSPQPRPPPSPTIAGCPQQFEGYTGYAAYDHTGDDMAGGPYGSPQLAAAACSSDPRCAGFNSAGYTKSTAWPLDPSQVDARIYPGFCIHVKIGPPSPPSPSPPSPRPPFPRPPSPPPQPPSPPSPSPPAPGGGLEPPSPPSPSPSPPLPAPTPPPLPSPPPGYVYQGCFKDSDARRLPVVLAWDQRNMTLEWCDALARAAGVPLYGVQFSWFCFGGNDLAFATSLGPSPNCTMPCGGNSSQICGGQYANGVYAFSAPPPPQPPVPAPPPACTERPQGWCAGDLSIYLRVDCNGDGMDDQVCYDASGNRGVILAAPPTGRNDTTACADTWPSVAASAAACPPVFSRCPEESAYVALPDAYWGWGNYPDSYVALWGETSPAAAKRFCDSYTCYLWDRDGLCATSPILRLMYWEGKPCAYVKAQPSPPSPPQPASPRPPGPSPPPSPSPPPLPPRPLPPPSPPSPRPPLPSPPPPPPYHYGCFRDNATRLLPVVLASDQKNLTLEWCAALARAAGLKLFGVQFSWFCFGGNDLAFATSLGPSTECTMPCGGNSSQCASQYNCIMFSSEGKYAVGTLGQIDTLQSSSYGGCTYVKLPSPPPSPLPPLPPLPPPLPPLPPPRPPSPRPPSPSPPRPGAPIATRAVLNRSVDCNGDGWPDAHTCMDATGRRGVILSVQTTTTCVNNWPNATVAECPPVFGSERNQVVQGAMDGCIDAS*
</t>
  </si>
  <si>
    <t>C_2510002</t>
  </si>
  <si>
    <t xml:space="preserve">MSGRAKPLLKTAAAGALLGISVYVGADVLGEYTTYTALRDQGLKYAAQDSALVAQIGEPFQDGPWYNASIGFTQSGHIAAVTFPLKGSKQITDVTVRAVRRPGVPSVAIYNLTGGEWKVLDASAMAPQPGGMVKPRSIMPAQAVPKVVDGKVVAGEECEECNQKAKAGSSSGSSDSSGSSSSGSGTTGAPAAATAAAAASGTSLAPEAGGSGAAAAQAAQQQPKRKRFWLF*
</t>
  </si>
  <si>
    <t>C_2510003</t>
  </si>
  <si>
    <t xml:space="preserve">MEAGGDGRPVGGSHDAAPRSRHQQPTREYRIGNQLQAPGLDLLDIGAPRTHALVLTRDVYAVHRICFPPEVQITRYRLAEPNPPDCTVNAADPAPRRCWAARGVYVDVATPGADHASYGTVYPTEYDVHMVNCIQSLGYLGCAFNTLSHMDPPWYLSAALGGGGGGGGGNATSGSSSGSTAGSSIGGSRGFPASGSSSTAAATAVATAVAAGSSSNATGSESHDADGQASTPLVAAADEGEGGANVGAIIGGVLGGVAAAALLVAATVRVWRRRQQRSPLQAAAAADAAAAQHCGNGGGGGKGDCPTSGKAATQPSPTAGGSRAVAGADGAGGGSRAAGKLHQGRSSSSSSRRIGAADPCVRLQAQSASTATPAKQSLEARVESVLRDFAVAVGGPEAGGVGRGAGVGAGAGGLAGGGPDVRVSTAGGAAAPAAAPGAAAAAPLAALLAAVMTAGASVHHAAATVGGGAGSPAHSGPIRSSPMAMDAAAPSAPWFAPVPSASSVLAPSAPKSRTVAAGAGHACRRPEAPASATAVAGVGGLATAGGAAGGGGGGAVPERQGAAPLCCDAAGSETALAGPPEPGGGGGDGAGPASSSHNCKFFMHITEDLDALASQTDMLVTPFTPARPDVNLSAILLPYVSPAASAALPNLPAPGQPTPAAAPAPAAAPQAACTAAEACGAAAAAAAVANGAALAADCGGAGEGGAGEGGDGARGGGGGGGGGEGRGAFSRMVTAFRQEVEVLARLTHPNVVRLLAACMTPPRFCLVMVGEAVAGVVPLPLPLLAVLLVLLGAHDSLQQTRVMGIAVDVARGLQYLHPTIVHRDLVRKPANVLVGDPLGPRQVAKLSDFGLARLRSSVVVTCNPEAGTAAEMVKELLLVRQMFARGLAVADMLDTQVDGSGTFRSAAAAVAASGAAGQGPSQKRLXXXXXXXXXXXXXXXXXXXXXXXXXXXXXXXXXXXXXXXXXXXXXXXXXXXXXXXXXXXXXXXXXXXXXXXXXXGCSSCAAGRRCGGRGCSSGLRVPVPLGRRRGAGSQPPAGGSALTPEQVRSEAARMCENASLYQYGDEDDADYLGYGRAWQLGSSWLAGSPSATATASAAGGSGGASTAAAASAAGTSGEQLTIAVQQQQ*
</t>
  </si>
  <si>
    <t>C_2510004</t>
  </si>
  <si>
    <t xml:space="preserve">MIPVTVRSTVDSRGAGSSSSSSSGSSTDAANAQLATMASVTTKSLSPLLSSMYDGDTALLTSIDLVNVTYNQPLAVTAAILVQVVIMARMM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FRKCAATAVVVDSGSTAATVRFANCVFLNNNGTRGGALRVAAGSNVTLADCLFLGNEAALGGAVYVEAGGVLAAVSGVLLMRNGNGPTSQAGGALYAAAGSCITSLRSSAFDGNGNIHGLANGTGTGGGLMLQQPACATAISRCAFARNAAGTGAGVSITNVDSILTLDISSSIFGSNNATTYGGGGLALQVVYGAVILSNVTFDDNVAARRGGGVFSSNVRQVNASDCAFTRNGVRLGTGGGWCAEKEGAIHIDRAAVRANGALYGGGFGFSRDLTVNLTDSVFEGNTATHGGAMEASACTWLQLDRCSFRNNSALSAGGVSIMQTSSGVRLNNCTFTTNWLLNSSAGISAGETCGRHGVGGGGGACFDVAADVVVSGGHWANNTATNGGAMWVAQKCNPSVDDTCGYVRLYGVSLYGNLADGGGGGAAFLYEADDLIASCDQFPNSTAVPDLLTTVDVFALAVPVSTVASADALSVNSTSTSSTSTNSSSSSGSSGGALGSNATVLSVCGGAWYGNRAQYGGLLATTAAAVRVVEPAGAVKTVYRSNDLLPVLVEVVDAFGQRITGGSTEAAATLAAVAASTQPLGVTTQSATSGLAAFASLRVREVPGNYSFNISVSGTFHALAPEPLAVDVRRCWVGEVEKEADLCVPCTSGTFSFHTANSTCDACPEHAECAPNSTLADSGFIVLHVSTLVR*
</t>
  </si>
  <si>
    <t>C_25200001</t>
  </si>
  <si>
    <t xml:space="preserve">MILPFQRPQAGQGAHEGPRRQGSLHPRHTRVAHILQPPQARDTTTYAKWPENDPTHECSPAAPAPRHTHHQAPRRQPAH*
</t>
  </si>
  <si>
    <t>C_25200002</t>
  </si>
  <si>
    <t xml:space="preserve">PGRGDGRRARVLQCSTRATQQSHTFHTLHREPHAQGRVHACRSSQWQIKIVA*
</t>
  </si>
  <si>
    <t>C_25210001</t>
  </si>
  <si>
    <t xml:space="preserve">MLQLSRLKLSGSRDQYAHQTAYKKFSLVDPWASKRGGAKGYTHPATPKPATPARLDRWYVSATAAPWVVDVARTYGAPGDHNGVLLTLSLPDLPHAHREQWRFPTYLLFHPSLSLELEQRLEAHVAANPVASTDTAAALADRPGASAAQRQAAAMANLAVREERAAAAAASHNARAALME
</t>
  </si>
  <si>
    <t>C_25220001</t>
  </si>
  <si>
    <t xml:space="preserve">EPQLCARLPAGRPGHHRRHAAVLNSRGARQPGQDDAARHPRSAQRHCLHEDPGRRPLQLGPAIASASRAPAAPLADPPRRRRHTISCRHAAAGAAATRLGACGYAGHPHRSGGAAAGGRRQQ*
</t>
  </si>
  <si>
    <t>C_25240001</t>
  </si>
  <si>
    <t xml:space="preserve">MADAASSYRKDYGFIDADILTKLGGQRDGLYLYRHVLPPLVRNIAFVGCEVSGRCGRSQLS*
</t>
  </si>
  <si>
    <t>C_25250001</t>
  </si>
  <si>
    <t xml:space="preserve">MLASVYLPSGDPAAQRRFIADHLAPAATLPGLKVWAGDYNFVCNAAIDTLHRGGRLLDPGTTSLFASTCASPVDSFRHLHPTRRSFTFINHMGASRIDRIMLSPELLSSLRACAHVPGRPSDHRLVVATLAPVDGAVSPGPGLRRLSDAYLAFPDLRRSLLDWNRGACAAAPEAPVPLLRWFVXYKRDLTVLADFLKTLVRFVDRRIIVATPQGAGRARLPGLPSDCVALPPRDGGFGLLPVVEHHMHGSAAGTYVPPWTAAATALRAAGGVGPAADGCAIFGQPVAATCPALVRLLGALSYLPPVTILRPAVLVPGP
</t>
  </si>
  <si>
    <t>C_25260001</t>
  </si>
  <si>
    <t xml:space="preserve">RRLQRGLWAPGDGGPRARAGEQAEAEASAEEAVTGGDGNRSGSNQQGLEGSSSSRGSSSGQYGSSGTVAVVAAALLADDEPEYRRDGEAGGNAGGAASAGHLAS
</t>
  </si>
  <si>
    <t>C_25270001</t>
  </si>
  <si>
    <t xml:space="preserve">MPTTTFYSCCQRVRLPGHHRQSLLTDRGWHHHRPRVTAAAAAAATTAACCRSRRRFPLSPLPTRGPPGCCCIRGPSRPTAAGRLLLQRLSADNEDAPLLAAVSGAGGAGGAAAGNVRLQPSRPLLLVARGGGAASPSCCS*
</t>
  </si>
  <si>
    <t>C_25290001</t>
  </si>
  <si>
    <t xml:space="preserve">MSLGRSDTLVAGACTNNSLEALSATLDGNPLTFTALRDLPPATRDALYGAFAEAANRAAGFATPAASASASGMPAAAAAAASGADATSDGGGLDDTTAIAKETLRAIAALYTARRAE
</t>
  </si>
  <si>
    <t>C_2520001</t>
  </si>
  <si>
    <t xml:space="preserve">MPQNEHIELHQKRYGKRLDYDERKRKKQAREVHKRSAYAQKALGLKGKMFAKKRHQEKATMKKTIAMHEERDNKHKAQDGAPQNAVPAYLLEREQVDRAKVLSNTIKQKRKEKAGKWEVPLPQVRPIAEDEMFKVMKSGKRMKKSWKRMITKVTFVGQGFTRKPPKYERFIRPTGLRMTKAHVTHPELKATFCLDIIGVKKNPNGQMYSQLGVVTKGTILEVNVSELGLVTPGGKVVWGKYAQVTNNPENDGCINAVLLV*
</t>
  </si>
  <si>
    <t>C_2520002</t>
  </si>
  <si>
    <t xml:space="preserve">MERVPASDVRTALGSGLMQLGLQPKSAVGIYSVNCKDARGS*
</t>
  </si>
  <si>
    <t>C_2520003</t>
  </si>
  <si>
    <t xml:space="preserve">MDLLSLSRLPKRSLSAMPSEPALPPIFEDRSDCEADKRTWPHSLYRWGTTVGSAALGPSSPPAAADGFMAQVALPPMPSLRPFLWDDPGYPHSIGHHSRRREDGVGSSAGAGGGGGSACACLRRAAAPARHAMPDASPAATASTTLDGTDSGGGGSGTGSSSGQPPSNLSRSTSSHGTRAIASVLNHAQRLADVLRAENEALRLRLVAHLHTPLGGREETIQHLSHMGHLGGGGGLLAAAAAKGAPSVGGLPLTPTGAAAAAAVGAELRSTVPEQHHHQRMPLVPGSPSTDTTVADAAAAVVVADEASEPCGEGLIRPGNSGSSITSSAISSSSDCCTPTTPGTTAWGHSCAADNGFLASCSCGKCSRNGCSSPSTEDGSSNSEDTAPQRQQEQRCKLMRSRRYSWRRLQELSGCNGLPPPPLAPSC*
</t>
  </si>
  <si>
    <t>C_2520004</t>
  </si>
  <si>
    <t xml:space="preserve">MDGRHEVSPAGGGGGQCGRRSQTVIPGAPVLPVANRTSSSKVGTTSGRHAGGIYHGGAGGLVAAVAAAAASGRAGTGPSSTHNPHGARAIASVLTVRER*
</t>
  </si>
  <si>
    <t>C_2520005</t>
  </si>
  <si>
    <t xml:space="preserve">MPYVPPPPLAAAANSSSSNSSSTSSPTGAAAAAAAGSWRPLDFEVGMRLLLGNGSYVAVYINGSVQPPQPPSANATSSSAANAAANAAAAAAPPRLRLLGGGAPRLAVSDMAEGGDVGGGAGGLFVERGCVGGMTNGTRLQGGYLPLWTRTEPAAAPPPSSGGGAGAGGNDGGNGNVTGAGDGTGAGAGIGAGAGIGEGVGGAGDGSEGAAGGAGEGPVVVSVLGASLQVLVDGSVLEAFGGGGRARVTSRLYPAGGGVRWGVQAYARVTEAAAGAGAGGGGGEGAGGAGAGAGSQQVLVGFSGAAYALQRGD*
</t>
  </si>
  <si>
    <t>C_2520006</t>
  </si>
  <si>
    <t xml:space="preserve">MAWVACQTKLSYKYRRRTHTVTPALEEAYLRVDVSCGSEACDTCRVGVSAAAAAAANGSAAEAAAAAAAAPIASLSAAAPFYLLPDDAALAEFLEMFELPDISNYVILASALKKGTLHVSRRSPTEGVVELGHGADAALGRLVRVSGRAALNRAIEGDVVAAEVVALLERAPRDLVVCLSQRDEAALRARLEAAQQQQQQGEAAAAAAAQRRSFLYCYLV*
</t>
  </si>
  <si>
    <t>C_2520007</t>
  </si>
  <si>
    <t xml:space="preserve">MISSLPPAAPPVAAGNSQDVVRELQTARVELEKQKLETTSLRDLVSSLQGALAAEKQRGEDLSPTAAARRAGGGGGGGGSMGSPSLGGALSEPLPLTPGSIPAYPVPLAVPHSSSTGAGLSGGGGGGGGGLTGMSSAPSPALLGTGGSSGGYAATFAAAAAGKRGSSGGAGPGGAGGGGGGVPASHRLEEQVARLKKEVELLRADLGRMAAADEAAKVTVRAADDRARAAELVCLDVRRQCDQAARTIGRLIDENNDLVAKINSQANTLSEYKSVINKRESELRALEQRLRQVAAVDPATLTAATAGAAVGAAVSAAGGAAGSGSGPHAPGQARAAGSGSSSGGGGSASGPPGSPPRQHHLHSPQPHPPHPSQQPPHAQHAPHAPHPQHPQHQQLLLLPGGGATEADWKLVMLAEEVRRLVGEVALAATALAAARLRADTHAAATAATATADADAADAAVPSPQPPAAAGVMVANGRPHALSSGGGAGVGAVAGVDLPKVLTRLEGLAGRRLSAGETAAYIIELATHMEALEEALAEAQRQMAALGSGGGGGGGGGVAGGGGDGGGGGGRAVGFAAAEAIGAGRKGGSEHASAQAAAAAAAAVPPPPANGLAGTGAGEGPEGEGWAAHGHHQVGSLAHTHTQQQQQQQEEAARRSFGDTHLRGHQHQHQHPQHQEPAGSGAGAAGVAGVPFAAPFVYNASEQEAAQQGHQQQQHPQQPYHYQEHAPHALQLPQVAPLPSPPQPHAVVSPFDQLPVRREHSASGGALPHAPLGSEPPHQSGSLKSQQLAVEAEAAAAAAADQPHKERLDLAAAAAAAVAAADKAAAEAAAAAAAEAAATEAQQQSQQQQQEAGSHPQHPQLAADLTLLPLAALEAPPSPRAIVGAAALTHPHLQLPAAAVTEYGGAAAGGAHVLLAAPXXXXXXXXXXEGLAKQRRSRVGLWGWISGDGGR*
</t>
  </si>
  <si>
    <t>C_2520008</t>
  </si>
  <si>
    <t xml:space="preserve">MAAAAACLASNR*
</t>
  </si>
  <si>
    <t>C_25340001</t>
  </si>
  <si>
    <t xml:space="preserve">AGPVRRRAHVWFLPVAGRAVPEDHRPGPDQRRGAACRCGGAAAARRDAAAVVTLGGQPGAGRGAGHGAAAGGFGRVCKAAQVVAADLLGARAGGLPLQQPQRRGAGGGAGGEAA
</t>
  </si>
  <si>
    <t>C_25350001</t>
  </si>
  <si>
    <t xml:space="preserve">MLAHMLACAAIGSFLAGLKWTPSKLIRSRQQFLTAVLLSAVFCMAVVLGNVSLAFIPVSFTQAIGSTTPFFTAILAFVMQGQREAPFTYAALIPIMLGVIVASGGEPAFHVIGFTCCVAATALRALKSVVQSILMTDPAEKLDPMSLLLYMSCTSIIFLLPLTLTLEPNSFREAAALAASSPSFLYWLVANSCLAYLVSLTNFLVTRYTSALTLQYIPYCPTPRAINSTYTAPQQPPSPRVQILVELNVATSSPAASPVPATGRPRCTMHGPVPGRVWGTVLRGAPRRHYSPCLTGASAYFQYHLTHLQQPVSLRVSPAAARQPPWFVFRGHPPLDNRLAAPFFLPFSFLLSSHVLLAHRGCLAAFQ
</t>
  </si>
  <si>
    <t>C_25380001</t>
  </si>
  <si>
    <t xml:space="preserve">MLGDRMGMWASGPRGVGALLWSTLRATFLYAVWCAYWSREPAKQTSEHVVREVVSELRRVMQLRFTAATLTPETLSALPTQLLTAQLKAAKLEHFVAIWSAGGALCEVEEVQGGGNTASPFFSPGLQLHLALSTHSVAHGVQDLTTQPQGPSLPTYPVLLVGATTGLPEGEQLSSAGVREVTSAALSVLDTLCRQGNQPQLLQGHSLHSTGRPSRTFAGLAFSRRATSASKAAFTAELMRRSPLAVPLQRGQAVLTVHVPVDTRPIIPGTYTVTVKMVGGPVWGAFRGRTDLVLQAGGYPTTSDPSNLACAYVVSEQCAKS
</t>
  </si>
  <si>
    <t>C_25390001</t>
  </si>
  <si>
    <t xml:space="preserve">MCAGKSYFATAAGPAGGPSSLLSLAVDSYGMRYFKLDMGTTCVNLGSALQSLGVTMAVPATSFTLCNLVVTRVPAVSGVANVTLPDNTTLLPSLAASFMISIPELGFSSVSARISTSQAAPSAVQIQISSPISIFGDLITLSDMNFEAVSGVGIRSSCTANLLGVTLSGNLSFALSGGRPTLAARVLDVNLTTLVSNARMVGPLPPAMASRLSSLTFPSFSLDSYGPDGKSYFATAAGPAGGPSSLLSLAVDSYGMRYFKLDMGTTCVNLGSALQSLGVTMAVPATSFTLCNLVVTRVPAVTGTWLHGKQSE*
</t>
  </si>
  <si>
    <t>C_2530001</t>
  </si>
  <si>
    <t xml:space="preserve">MAENRGRSSKARWSPGFGPIAMGVDLPSALDCHAAPGRLVLYNTIEGFRGADKPALMRQVAGCVWVGRRACHPTRSVRMQHISESARRQTYGWAPTACLD*
</t>
  </si>
  <si>
    <t>C_2530002</t>
  </si>
  <si>
    <t xml:space="preserve">MCTSHANVDITWNQSCYDFSADIWSFGITLLEMCHGHAPFAKFPPMKVLLMTLQNPAPTLEDKGKRHFSKALKDLVACCLQKESDKRPTAAQLLEHKFFKIARDSKYLKEFLVGNLPALADRVNRIRNGMAATNVTDNDRNLEKSQVGAPPDAASLHADELEEIKAREEYRKGVSSWNFDLAALKAQAALEPDDDSSAHGAASMLPTISESDEREDTLTGTSAAAAQAFLVAQAEEQAAAAAGAGAGGTGAGSAAAAGEAARSFMSAFATVSGQESTARTGSVLPLAAPSPTPAPMTVDVSAPVAAPLRAVASGEGLAGGDRGAMPGYGDMPPPSPGGGVSPAAGLSREGSVGGNMGGMATTPTAVTKQKKGRFEVSEHPAVPVASAAAPHGVVASGSAVALPSLATTSVAGAPHMVSASSAGSLSTYNTFSGPSISGGTVPDLSALRGSATGLADMAGAGGGAALLGGAAAHGEEGLMMGAAAAVAPGPQPTLRTEVEESVTSVEPKQRGRFKIVAEQGAESRPLSKTSSLANLSDAGKSRSDGGGGALLGKPPTGPSGPSSITPPISIMLPKLQELLDHANAHQAALQKLLGAVQECDKGRVPLLLSRAQSTRSLFDGTPGMVLSPAAAGEGAEELRTAMAELRARLTMLEEENARLRERNKVLETLHDASQQSAAVAASAGAPAPSGPSYNTSLGGTSVRFNLPDSSGGALQSPTLSVSPKLPAADLPPAPGSGAQPSAL*
</t>
  </si>
  <si>
    <t>C_2530003</t>
  </si>
  <si>
    <t xml:space="preserve">MVLVMTLQNPAPTLEDKGKRHFSKAALEPDDDSSAHGAASMLPTISESDEREDTLTGTSAAAAQAFLVAQAEEQAAAAAGAGAGGTGAGSAAAAGEAARSFMSAFATVSGQESTARTGSGPLGKRIPL*
</t>
  </si>
  <si>
    <t>C_2530004</t>
  </si>
  <si>
    <t xml:space="preserve">MSSNAARELTRPAALGTFFFRARAVSAPVAAPLRAVASGEGLAGGDRGAMPGYGDMPPPSPGGGVSPAAGLSREGSVGGNMGGMATTPTAVTKQK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*
</t>
  </si>
  <si>
    <t>C_2530005</t>
  </si>
  <si>
    <t xml:space="preserve">MRVKHAVAAAGRAAQHGLCVFPPSLAPAHRSRFAEVRRARVHSPACLSGALCSGRVPAPSSGHFGAPEGLRISAGGRACVGVGGGQGGGSKRRDKVYCGRFRGQCFSVNKDPS*
</t>
  </si>
  <si>
    <t>C_2530006</t>
  </si>
  <si>
    <t xml:space="preserve">MLQAACARRPACLPSRTNSSSGRLFGTRELTRELARVTREPAALTPAGPSNGVANAAVGGADGGGKSGGAAGSSGSSSGSGEVLLLASSGSSGSSGSSGSGSSGGGSSGGSDSSGGGGSGSSSSSGGGGGGGGPQQGQGQAFPAVALIAAAAAVAIGLGLYCGMDRLGSLFKDGFKEGATDHATHLERGLERGLGYVGLGLVSAAAVASVAVVSREGKGGGGSSGDGGARWRRRRR*
</t>
  </si>
  <si>
    <t>C_2530007</t>
  </si>
  <si>
    <t xml:space="preserve">MTLVTGFHLFKHCWKPYLRTLLGLSDINDPRNGLLLFEPLQHAFDDSQVCFLYVEDAGEPKFKLELLDMSLKGVKLWDYAKTHNICKQYGEHQIGTYAATVTFGELQGKALVFEDSKRPYKRCLQFQAVQAVRQAKEKKWLPEDWAPSASLSYNTEDAKERMDAWLTFAVEAPPPPDSDSASDGAPGGGS*
</t>
  </si>
  <si>
    <t>C_2530008</t>
  </si>
  <si>
    <t xml:space="preserve">SQSRARSSPAAHYLHPFPSPLQIVCHLLGPYACVATSRFTDPAIHPHPSHCTFLPGSRPLSYPSPWAPRPQHSPRPPPSRPAPPPSSLLHLLHLLPPPPPPPPPSAP
</t>
  </si>
  <si>
    <t>C_2530009</t>
  </si>
  <si>
    <t xml:space="preserve">MASVKPLLAVFQSPTAAKRMMFHNTCDSLGGACTNHDWFHVMSTFACFHLFKHCWKPYLRTLLGLSDINDPRNGLLLFEPLQHAFDDSQVCFLYVEDAGEPKFKLELLDMSLKGVKLWDYAKTHNICKQYGEHQIGTYAATVTFGELQGKALVFEDSKRPYKRCLQFQAVQAVRQAKEKKWLPEDWAPSASLSYNTEDAKERMDAWLTFAVEAPPPPDSDSASDGAPGGGS*
</t>
  </si>
  <si>
    <t>C_2530010</t>
  </si>
  <si>
    <t xml:space="preserve">MSQALFTISVVLGLVACGSSLLLLWAALDSWNPNGIFHKWGIGSMPFGKDLLKVLAYKFMRRYNIFDINTHQLVNMREAASPTEPACPLAAASVGLTETKLLSHRIANAAEALERLSGSRPASTDELCRRALA*
</t>
  </si>
  <si>
    <t>C_25400001</t>
  </si>
  <si>
    <t xml:space="preserve">SGGGGSRGGGAGADRGGQAGGAPAAGVRRRRCRAAGAGANGTGEQGPRVQGTGGGSAGNRRRWRGGGGGAGARGGALRQGRPGGGGGGAAAAPRAQRCTVGRRAVGLAAAQAARRRRWRWRRSSTAPGAGAAGAAAGQRGGQDGAGGQTGLPAAGGRAEPA
</t>
  </si>
  <si>
    <t>C_25410001</t>
  </si>
  <si>
    <t xml:space="preserve">PDDAASGPQPAYLPSPSGGCHHGAPRGRAAVLSWRPGSDQCCPVSAGHHVPAGQPAAALAGPLSAQHRPPLPHVCGAGLQPARDQRQQSSLHSGAHAQVAAGGTAPARSGCPHGSRASGHPAHHSGHLHRHGQDEEAHLPGVSSLCAGEDVAAAAVGLRCAPGSGAASDGRGLHAGGPHGYVGLRPAGGGRAAVEHFAGHLLVRRLVCVLV
</t>
  </si>
  <si>
    <t>C_25420001</t>
  </si>
  <si>
    <t xml:space="preserve">MVLHAQVKVCLILLSIASLLLFSSRTALGEHYYDDPYSTEPGWNETGDADPYGAAYAYPGRGLDGAYDDEAPRSWSVSMDGGDGALGEAGAGAAGGLDGGMGGAAAYATPAAAVRRGHGTQPDTGLDS
</t>
  </si>
  <si>
    <t>C_25430001</t>
  </si>
  <si>
    <t xml:space="preserve">MLRRLLSRLAGPVRTPDGVARRRGEDSAPPTPRTPCLVPETRTLTGQEEKKREENRKQTPRKPPPTTPTHSTPPHPDPADRAGGWPPRPP
</t>
  </si>
  <si>
    <t>C_25430002</t>
  </si>
  <si>
    <t xml:space="preserve">MYSSTSPTGLFRVQPVCTASQQQLLAAIDRKVPADLQAAAEGSGDGALSDAELMAALAGSANGKAPGSDGVPYEVYKVFWALLGPRLCAAAAAA*
</t>
  </si>
  <si>
    <t>C_25440001</t>
  </si>
  <si>
    <t xml:space="preserve">RQLAAGTPHLFLPRLTQSSRGFGRYSPLCRGFHLPPARPLTHPKPCNTRHPPLGPAPVPPASYRAHLTDLRRPLGRTRLPSQPQPTPSAFYPTHPTHPSTPPPTPTHLHHTHTHTHTPRHTYTCPH
</t>
  </si>
  <si>
    <t>C_25450001</t>
  </si>
  <si>
    <t xml:space="preserve">MVDVPGGGGGSGGGIGGGAGGGAKVLDITSDFDLWQRPQLQLQLPPPYRAAAGRTQPPTTSLQPLQAHARRQARQAPAAGGREAAGVEAAAGPRHWRRDVEDGNALEEEGAVAVAETGGASRTQPVLDDGAGVTLLPVLLGTGAAGKVYAGAAHHHHHHHHQHQHLQDPPPDPPLASRTPRAHKSDMYSLGLVLYAMLTGQQPWK
</t>
  </si>
  <si>
    <t>C_25460001</t>
  </si>
  <si>
    <t xml:space="preserve">MFVLGRGGWLGQLLEAWGCRFTTDQVVMLVAALRARLELWQVAELRFSPELAELLEGGLQRLHEGGDFIPHEALAAYADMVGLDGEGAASAGAGRFGGAGRKAAASSATAAVAAAAPQAAEYRDLRPSGAADAAASSGAGGMAVDSALDD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CVPQGAGHTLR*
</t>
  </si>
  <si>
    <t>C_25470001</t>
  </si>
  <si>
    <t xml:space="preserve">MSTPPKLQMSDFPQELFDEIEKKIETKIEKKIERMIDKKIEAKVREELQKQLPRDVVVEALGALYAFFMRTSSRAHAKQA*
</t>
  </si>
  <si>
    <t>C_25490001</t>
  </si>
  <si>
    <t xml:space="preserve">MGSQQLPLATAASGADTEAYFSASGDEEAAGGEEAAAGAVAGAGAVAGATAYKQQQLLPPKAPVSHPLTSAPRPPQQQSQQQPQQQPQHGRSRRRLRVPLTQPGPVLSEDRMSERAAALERLLLAGHTQ
</t>
  </si>
  <si>
    <t>C_2540001</t>
  </si>
  <si>
    <t xml:space="preserve">MAGIPRRSSCGGGVAGGGASAGVAHGQQPLAAGGPQPAPSRPRVSEVVAVEAVKAYGRIRQYVRCTPLEPSPWLEGLSRDAAAAAAAAAAAAAAAEVPGTVAEAVPVCESVTTGAGEGGGGVAAGGGGGCGSVALKLESEQHSGSFKARGAVNKVRKLRSLGARLVLHGSDCLEAETAARAAAEAAAAAAAGGSGGRGGGGMYVSPYNDVWVMAGQGTLALELLAARRRGRLDAVLVPVGGGGLVAGVAAVLKAADPSIWVVGCQPAASDVMARSVRAGAVQPEAAPPLPTLSDATAGGVEEDSLTLQPCVDCVDEWVCVDEHEIAAGLVGLLREQSKLVEGAAAVALAAYRRLAAALAGRHVVVVCCGGNIALDALRGALDMAAAAAAAAPGEMQHGSGTQGPGVWLIILPNN*
</t>
  </si>
  <si>
    <t>C_2540002</t>
  </si>
  <si>
    <t xml:space="preserve">MYRGGNRRLTALRLVREGEAADVWAAYQGQSSGAGLPPPLGDEFVLGNRVPDYDSGPGYETYNVGPYNDYIVAVEGCFHANEVEGLTLVSRSGRRLQLGRGGCSNWFREEAPPGGYLAGAWSSFLNASAWDIYTITVGLLPAGSAIQLPFLQQVCL*
</t>
  </si>
  <si>
    <t>C_2540003</t>
  </si>
  <si>
    <t xml:space="preserve">MSYADAIQYCARSSYMGADWELVRVQDAFDWAASAWTRRDAHEAVSALGFIWVAASPPLAADSAAQQPTTFSCMRVAFGLPDGLDSPSSTDSHTVAVGDCEAQAAVVCRAVAKPLSASAAAAAAAAAAVQAAEAAVADADTSTTSGLEGVDVGSTYPPASAVLGGGSSLGDRGLIIPAAAAALSNETDSVAVLSAVRLRLGTGGSWQSMGLVSSGGWETFQLAPGEVVVAVSGCMGGFVERLVFHTNTGRRWTHALLGAAAACSVPFLDSAPQQPAAGGGGGYLVGMQVRS*
</t>
  </si>
  <si>
    <t>C_2540004</t>
  </si>
  <si>
    <t xml:space="preserve">MDGEASGELLAPSAGSLTGSGDVAPNTAAAQEPHDSLAVAASDAQLLRPLVGLWRPPVTAKVSDFGLSLPMGENQTHASNRFQGTPGYAAPEVLSRGRLSLAADVWSFGVLLLELCYGMRFRHILAQQQAAPGGAAGAGVASAGEQEPGEDAGTADGGSTTSSAPAWAALPATCPPQLAVLVRVH*
</t>
  </si>
  <si>
    <t>C_2540005</t>
  </si>
  <si>
    <t xml:space="preserve">MDSATGGEEQQQWALWTWDEYRVCRAAKLLPTGSSSGGSSGDGGSSNGGSGAGPDLSLVTTDRPCSWRLAYVCAEEQAVVLAAGLSSSSAWYRRHFAPGAPAPLLPSPYAAASAAGPAGAGNSSEGSSSQAGLALYRSGFVAGGPLGELNWAPDVTDPMLLPTLVEPFPVTTEVEDGADRFWRLGPVVSAMYRGGNRRLTALRLVREGEAADVWAAYQGQSSGAGLPPPLGDEFVLGDRVPDYDLGRPLTGAPLGSPGPGYETYNVGPYNDYIVAVEGCFRASEVEGLTLVSRSGRRLQLGRGGCSNWFREEAPPGGYLAGAWSSALNASAWDRYIDVVYLRGNLGQLSNGEMPWLHQLSFIWAAPSGSPPPVSVAATKRFACTFMAPVAIHGVEPIVMRAW*
</t>
  </si>
  <si>
    <t>C_2540006</t>
  </si>
  <si>
    <t xml:space="preserve">MTEAAWTAPYAWPLLSWTRRQVPMSGGGSEAGGGSGGGSAGSDYGGDDQDGGGGGRNRHSAGGGERQLYDSMYGGGYGYGDGYGYAEPDGSPDYHARYWRTGNTPPPTVAGAAAALSAAEAAAAATPGLTVGGEAAAAGPSPAVMMAYDNMLFEGDERVRMSGGGAAALAAAVTPYTPYAGGYGSGMSSAAASPYGAAATDGDVAGPACYGGEDGALAEGAASGSGGASVRRQLLPHGEESSLDAAAPVSSAPATATATAAAAGAAAAGAASTVSTVPRSDSYPDWEMLDEAGEVVPRAARPAAAAAAAVAAVAAVAQAAAYEGREPSFGGALPDVASGSAAVASAAAAAAVVTSPESTWDRRSSRSSGGSRSGGGAGYGGADGDGTGQGEGEGEGGAQEAASGSTSGEQDSGPQSSWQPSSPPPPLTGLATPPHASMTVTKGVLGSSAVAVASPPDVTPQTDTTAAARS*
</t>
  </si>
  <si>
    <t>C_2540007</t>
  </si>
  <si>
    <t xml:space="preserve">MRLARRVVALAAAALCLAAVASATVIDDPALGPPSYIGSDGYRYVLQTGLIGDMRTWQDAQSYCDGVSQAGHVSVLSPYRNPAVGDSVAAINALCVARRKTCWLMENTTTGAPDEKLCPLVTAAGDTVYQGCLQVVSFVCRSLVPVVTPTVPSPSPSPTPSPADGSSPTPAPVPTPTYGGAGSDNSGGVTDGVPNGPARQKTYNGKDGRTYTLFFLGAVRPYTDAAAYCAAAGLELSPYNVDSLYAGDAAFAVKLLCARSTSTTCWLGEAPQSGLCPMLDALGDMHYQSCEQPLAFVCRTIQSQSDSSAPGDANPSAGTLAPVVEASRLGADGRHYTLYSGPALARRFHRGALDYCTSIGQELSPYDDIDPANPTYFGDARASITDLCGSRKLTCWYLGISVGGLCNIYSGADDRGYLQGCSQRVSWVCRTRDAIAPATPSPSSFSFSFSLSVALSCHGR*
</t>
  </si>
  <si>
    <t>C_2540008</t>
  </si>
  <si>
    <t xml:space="preserve">MSNAGAAAAAGSASPPHKKIGVLFVCLGGQGRGGAVGVMASAARGFERVLDLLDDACEGLLAAIRQERGL*
</t>
  </si>
  <si>
    <t>C_2540009</t>
  </si>
  <si>
    <t xml:space="preserve">MRLARRVVALAAAALCLAAVASATVIGGGCGEGGGGSGGGNGHAGSVEASAATDAGTASAASGSNSGAGATGGAQEQMPPPPQQQQQQRLLLAVGSRLPRGGERVSLT
</t>
  </si>
  <si>
    <t>C_2540010</t>
  </si>
  <si>
    <t xml:space="preserve">MGMASISCVSGCTCTPLTVDGNNVRRASQLHLIPLSVSQAGQCDMAVEVLNTTHSGEHKMKVAGVVVAERAGQDTYLDSLVGPGGGEFGVKEHTGLRQAALR*
</t>
  </si>
  <si>
    <t>C_2540011</t>
  </si>
  <si>
    <t xml:space="preserve">MWRGGLGCEMDFATSSHRQRWLYTRTGLELKEARAAASGASSPPGSASPPPPAALPSSPQLPPLDEGLLPAALPDSPGLDAAARASFGALDALMLSDAPLLYGPAQMAAAALRSGFKAKGVRVPNFLARVAQRAALFMGPNGGGTGTGGGSGGGGSSASASPAPPDDPAAALTAVLDELDQLGSEGARRVEVDEVKEANAAAREWRNLLKEAGAAAAGGGGGGGGGAGGGGGGEDAARAAKREAKKRERAAAKAREAELLGMPQQQQ*
</t>
  </si>
  <si>
    <t>C_25510001</t>
  </si>
  <si>
    <t xml:space="preserve">MLLALAEPDANTPAGESPHRMPLDLLMLAVRRQDPVACNRTGERL*
</t>
  </si>
  <si>
    <t>C_25530001</t>
  </si>
  <si>
    <t xml:space="preserve">ARSEQSRLKAALVESQARAAGLEAELEQAKAANTGLQAQVKALQGTVVGLEDQLAQSSSSNAALSQQASGLRSELADVRKALGATQVSRSDDYRKEAETAVTQLREQYEALKVK
</t>
  </si>
  <si>
    <t>C_25550001</t>
  </si>
  <si>
    <t xml:space="preserve">AANTAGRCAGNRGGAGERAGWPGARCAGWAATAAATAAGAGATAAGAGLRARAAPAGLHSAGAGCCLHGGRRRRPAAAAAGGADAATAAGAGAGAAATAATSAAAATATTTAAATAAALLRAAAAAPPKRLPTSAAAAAAAAAAAYGRR
</t>
  </si>
  <si>
    <t>C_25560001</t>
  </si>
  <si>
    <t xml:space="preserve">MPRTGSRFGVLATLGGQDGAGDGAATAASGRGRRVQPAAHAPQPPPQQQPRSKGRSGPAQLPQQRAGRLGGGLPPPQDSASSPPHVPTGRPAGGQQAGGGSGSGRQGGGAGRAVPQPPPQAGPPLQTSQPAGGGKGRGRGLGVPAGVSADTAGRAGGGAGSEAEYGAVCLTRDTCVAIGSDLMTYQNRCADVQGYEWAQLGRDALDAAAALADRPGASTAQRQAAAMANLAVREERAAAAAASHNARAALMEEHGERGTRWFHRQADEPAAGAQEPITHLKVPGQPAPVALTGPGTRNTVSAAATAMYSSTSPTGLFRVQPVCTASQQQLLAAIDRKVPADLHAAAEGSGDGALSDAELMAALAGSANGKAPGSDGVPYEVYKVFWALLGPRLCAAAAAAFAAAADAHDGGEMAAALPASWREGIITLIYKGKSLDRAELASYRPITLLNCDFKM
</t>
  </si>
  <si>
    <t>C_25570001</t>
  </si>
  <si>
    <t xml:space="preserve">MRRTWEVAAGGWRAKLPAAVVAAAASGQPCCLFWPPPACRPDAEVLPGLLGPRALPRRVLRRAVAPLVALTHKILAKLGRGAYDVLKAMDVPADSLAAAVAGGDEGAGEDIDGSSSRGGGGAAAGPGPVAAAGVGQKPSGRLTGGGGAAAADAADADADGDFNGCSGSSGTGGSSGRSGPGNWLALHVVMLVRGGMEAAEGAWAAAGAEAALLALLLAAFTAASAVSLPLLAALGLGMAAGPRLHARLRRWLVLPLLCALLLYCYCAWVGLSQLLLPLLLPYLHLPPPPPSPEPPPSDPLPPLPLPSELLALPPVLAAWLGLQAVGPLLPWTMFIAVVACLMQVNCEIGAASPSPAATDAAAGGKPAAAASSSLGNSGTAAGGGGGGGGGSLCGGSIN*
</t>
  </si>
  <si>
    <t>C_25580001</t>
  </si>
  <si>
    <t xml:space="preserve">MVPPNAMAAAAAAMAAAVVAANAKAKAGGKPNSGPQGAAAAAAAAMLAAAKNAGAAANGGPTASAGGSGPIRAAAVAPRLAAVRLMAGGIHMHRPPTTAPRGTAAPQTCEEWAGL*
</t>
  </si>
  <si>
    <t>C_2550001</t>
  </si>
  <si>
    <t xml:space="preserve">MHVCMADSM*
</t>
  </si>
  <si>
    <t>C_2550002</t>
  </si>
  <si>
    <t xml:space="preserve">MQSLSRNKSPGPDGLPNELLKCMPDALQAAVHTLLCVAWIKAELPDGWSTSDTILLYKKADPLSISNYRPIALCNTLYKLYTSLVTRAATEACTELLVHSEAQEGFQKYKGTERQIMNLLHVIEDAALTKRDLYVAYIDFSNAFGTIDHDRLLTVMHHLGLPTDFIEVVRNLYSTANTTIRTAHGRTSPVQIRRGTMQGDTLSPLLFIIFLEPLLRWLHYGGRGYRYGCLTNSENDQHNCSSLGYADDLALAANSRDNLRCQTDKIARYAAWGGMRINRDKSACTG
</t>
  </si>
  <si>
    <t>C_2550003</t>
  </si>
  <si>
    <t xml:space="preserve">MQNPRHHTMDRLLADPAKAGPSPCRGGGPPHPRYPRTTCFPPLPSSRCTCSPAARATRRVPHRSHITHAHETAQPPQKQRSPHPLSTHAPRSAGEGPPTGSRAEREPRDHAAKRQTCMAQSQRHSIKWRTAPNPPGLTAAATKFAGNQPSPRTVYSAPIRYRTTTPSTPQNPHYTDPTADALDPSRLLASPSSTPAIRRSTPPNPRKHSPPPELYQPSARGHPLSRPNWLHGLAPAPTGPRPGTYPTGTHVGRHGLRPRSAAGAPRPPARTPSPVSAALSGALGHTPQPAARKPLPNPDAPKPWPKTPRKLERRLRTHTTPTPLPQPP
</t>
  </si>
  <si>
    <t>C_2550004</t>
  </si>
  <si>
    <t xml:space="preserve">MHTGRAAAAPAAPASAAQPHQAVPHELPLFPVQPIGVFLPGMTKTLHLYEPHFIAMERMRIVRSRLLAMDTRDVAARLGLAAEAMAEARAALAARVALKEAAAFGQ*
</t>
  </si>
  <si>
    <t>C_2550005</t>
  </si>
  <si>
    <t xml:space="preserve">MMSEASRRPLLLVRATIEPPYSQPRPAAGTSPATRAAAGPGPGSTTPPPAPGSPGGGATGPTIGGGPGFPAIPVLPNLGASTGGGGGGFGGRGSGGGGGGGGSSSGSGGGGGLPFGXXXXXXXXXXXXXXXXXXXXXXXXXXXXXXXXXXXXXXXXXXXXXXXXXXXXXXXXXXXXXXXXXXXXXXXXXXXXXXXXXXXXXXXXXXXXXXXXXXXXXXXXXXXXXXXXXXXXXXXXXXXXXXXXXXXXXXXXXXXXXXXXXXXXXXXXXXXDVGHTGKGWFKDTKHAAEDTGKDTTHGAKMAGKDAAYTTEESAKDTGHGIKGWFKGTKRSAEDTSKDVTHAAKWVLHTLWHCLVSYGWQGHQVHH*
</t>
  </si>
  <si>
    <t>C_2550006</t>
  </si>
  <si>
    <t xml:space="preserve">LCRRRPCGRCSCDAAAPAAARDGRAKSPSPETATNPPHGHTATEPKPGRDRQHTAPRQHPRPRPPAQSPRPSKRN*
</t>
  </si>
  <si>
    <t>C_2550007</t>
  </si>
  <si>
    <t xml:space="preserve">MAVANELASEYQATCPAERVERYGNLDPGALLAIIRGETDSQSVPCAQYWIGCVPLHAALRTYGFVREAVVLRTLIEAFEAFDECGWEPVERALRILRRTYMLQRMLGNTLFTARVLHGSAKPSLPTYVNGFTLQNVTSWLVNGDTRLEVLQRLPVEWRAELCERSFSSDCCELFFSLLVCLCGGKPSLRVIKGATPRITFMHRLRQQARATRGFSMRKRRTRGAYKEHELMLAATLADAGGAAGHVDGSKWNSGVKIVNAALKHKREGAINKRVASRVRGKMGWLRNTVHHMLKLVTGQPVPKA*
</t>
  </si>
  <si>
    <t>C_2550008</t>
  </si>
  <si>
    <t xml:space="preserve">MPCKCAGSTACCVFGRGPFPLPPYDAPRTCHAHPLVAPHPCVFVRAPSPFPPRKPAGSTTQFSRPCVFWWGPFSLPPH
</t>
  </si>
  <si>
    <t>C_2550009</t>
  </si>
  <si>
    <t xml:space="preserve">MRPPSWLCPQVPAADLNRMRPDILFIPNLPRSEAERFMTSPPANKGAYPVYILEVGYTSDLHHSEKLIQKQAQHATLATAMQAAGWTVHYDTKHVITLGHGGTVPRTLETLLKDLGAKPQAAKACCTRLHMHSVTTLRGTANLYYRLEREMGIANTRCHPGGRTQGTANGGPRAGEPG*
</t>
  </si>
  <si>
    <t>C_25600001</t>
  </si>
  <si>
    <t xml:space="preserve">MVSARQVGRLRLPQYSGQRLAAVAGLLWGFGPAGISLTYLLHFAFRVLLQGVRKSYGMGLFRPPVAAVRGLWAGVPAGECFGLLGVNGAASPLAAVT*
</t>
  </si>
  <si>
    <t>C_25610001</t>
  </si>
  <si>
    <t xml:space="preserve">MGVGSGFLAWVKLLLTGTRSAALANGYLSAFVLIIAGVRQGCPLAPPLYLAPAQALFAYLDRAGFGVSWADIRLVATAFADDAAPFLRRMANVPGFLAAMETFRAASGQRLNLDKVELLPIGARRRATPAPARAVAAGLAAGGAAAGNMAAHGVAATSVAAAGGMAAGGAAAGGAVAG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SA*
</t>
  </si>
  <si>
    <t>C_25620001</t>
  </si>
  <si>
    <t xml:space="preserve">MSFVGGKLKLKGGEPLKPAGGVKKKKKEEKALAAAPQGQPGEEKKEDDPAEKTRKALHGYEIKQDEKDDRRTEAERKFEERFRKVEEQMVKKAATKSHRDRVKDFNEYLAALSEHHDIPKVGPG*
</t>
  </si>
  <si>
    <t>C_25630001</t>
  </si>
  <si>
    <t xml:space="preserve">MRPAQSLIERSKESRNPAIKSDLLARAREKLRDLPHPPPPAPTDPPGPDRDAAHAAARRRTAVWAELSYTLTA*
</t>
  </si>
  <si>
    <t>C_25640001</t>
  </si>
  <si>
    <t xml:space="preserve">ECPRAEGAAALERVKEAKRERLRRDRGAASRSPQELEKEVEAAVSLKALRAWVNRTERDIERLEADGNLETIRARADEDSKTTQECEDALVKKCQADRRPVPPKDFCKILVLQPPRE*
</t>
  </si>
  <si>
    <t>C_25660001</t>
  </si>
  <si>
    <t xml:space="preserve">HSCHRQHLSRGLPRLRWTRPSLSKAHGPPSGQLLRRRTSLSSLTAPRAYWCAGHSLSNFTAARLTGVLSGQRAPPPQPRCLRPPLRRTSGPTNSCWRTRRCL
</t>
  </si>
  <si>
    <t>C_25670001</t>
  </si>
  <si>
    <t xml:space="preserve">HAAGRVRGHSLQDQEVAHRLAPCQPDGGGQRPGGSAGGYRHQEGRGSGAWQSADTVGARAGGGEGEVRRHGGCRRGHAHGRLHRGVGHTDRRPVHAQ*
</t>
  </si>
  <si>
    <t>C_25680001</t>
  </si>
  <si>
    <t xml:space="preserve">CFTIGGASQRCHQLGITEGAVTGPLCGGVQIHRNLAVNGRQKLLLRRRTDRLHAEQAGGAGAAVHGCGGCGDSVARARPLQRGHCGWPLRQLPAPPAPPSWPWPQPDAARRWHPAGRPGQRPRLRPAPRHAAHPGSGVHADGGCWWRPPARRTCPPPIACKRRHLYWPRDLRQRAPPSAARAPNTARGETAEPVHSGRLLSGAGVRNGEARRGAPPWHVDRHRDRPARAAQELRGHQGGALRLVALRRGR
</t>
  </si>
  <si>
    <t>C_25680002</t>
  </si>
  <si>
    <t xml:space="preserve">MANLAVREERAAAAAASHNARAALMEEHGERGTRWFHRQADEPAAGAQEPITHLKVPGQPAPHWPVALTGPGTRNTVSAAAAAMYSSTSPTGLFRVQPICTASQQQLLAAIDRKVPVDLHAAAEGSGDGALSDAELMAALAGSANGKAPGSDGVPYEVYKVFWALLGPRLCAAAAAAF
</t>
  </si>
  <si>
    <t>C_25690001</t>
  </si>
  <si>
    <t xml:space="preserve">MNSCAPAVIGTAAPARHCSSSKTRGTAGASSRLAGPAAPPCSSCSAVSPRLHCTLDELMDKLVELHFVEPQPDWATRPGLPADLVSWVMRAVTQVLVIALVMDSAGVLHLDLEPRPSVSTRSQVKAAQQRAAAVPPDAVAEAGKAGASAGAASADAGGGGGGGGGAAAAFSDLVYPGVAASMADLQAWLPGRLQSRALESRDRSGERLLSGVQAASCRPLGELPKVLRKAAAAGKAEVQVVPRLDGQLTALLESLQRQSGEGVDAARMEQQQQAEEEEERQQQQQQQEDEEEEEGLWAWMWR*
</t>
  </si>
  <si>
    <t>C_2560001</t>
  </si>
  <si>
    <t xml:space="preserve">MGETVEAEHFSVPGGPRVDGRVLVSGNSQYYVPFVTIRESNRDRTLFYTGLEVGLLLLVGLVQVLAVTGFFKPGMMSKACV*
</t>
  </si>
  <si>
    <t>C_2560002</t>
  </si>
  <si>
    <t xml:space="preserve">MSGVARSRLQEERKAWRRDKPFGFHARPETADDGSVNLMKWKCHIPGKQGTDWEGGFYPLTMEFSEDYPTKPPKRDGRHAPGLLYRPHNPAAPVILPCLVSPPPPSLRCRHPPPPAQELLDTPNPGSPAQSDAFVLFTQQKAEYVKKVKRQALNYPPPS*
</t>
  </si>
  <si>
    <t>C_2560003</t>
  </si>
  <si>
    <t xml:space="preserve">MRDPGPKPGPEPRPEPHWAPEPEPTSLGELVELGLAGCSAAALSRIRRLAPRLLLVSTDCEAPGEAVGVLLRRLPRVEVLDLSGCWGVLGGVAGSYDVEREHLELLYGAVAEAAAGSVMHLALPRLRFWNALEGVGALAGCASLRVLDAWAGHDFRAWPRQTDDSVPELTEEVVVALSRLHQLQELYLACRDPTIGGQLVECVVSSHRPRGLRRLGLAGWVMGATFTPFELDFEPTARAGGGSGRNSGAGAAAGRAVIISRISTALTHAPADHGLHGYGSMLPMAGILRGVLTAGQRLPLLRLHTLTGQPSKPLAALADRSDAVELCRLDGRSMPAAQLKAVVRSLGLPQRLTLWHGAWRPAAAAEAEVGPPAAPPLLPVGVLEGAAAGGAGAGEMGAGLLLPQLEAASARQVLDAAMTLAGGGRGGGRGSVAVAASEAVADEVLKAAVQMVLFRLWREAWAAGAAGSGGAAAAPQQQPQTRQGPLHPQASRVSPELPDRLTRLQQLDAEVAELRGAEQVRRAGGAAGGAVGGQ*
</t>
  </si>
  <si>
    <t>C_2560004</t>
  </si>
  <si>
    <t xml:space="preserve">MAWYPLDRLQLELSAVQVGGAREEAEEEAGNAGGRSLPQEVVAEHARIVFTTLEKVCAGPCALA*
</t>
  </si>
  <si>
    <t>C_2560005</t>
  </si>
  <si>
    <t xml:space="preserve">MTWWQYLPWYLHYTAVHVRLAGALGRPLVQEEFNIISSSVCTQKP*
</t>
  </si>
  <si>
    <t>C_2560006</t>
  </si>
  <si>
    <t xml:space="preserve">MARDFNVDKALSMYRDMRAWRQSEGITGLYRDDPAGEQFPEMEALLXXXXXXXXXXXXXXXXXXXXXXXXXXXXXXXXXXXXXXXXXXXXXXXXXXXXXXXXXXXXXXXXXXXXXXXXXXXXXXXXXXXXXXXXXXXXXXXXXXXXXXXXXXXXXXXXXXXXXXXXXQSLSRSRTGPLAAPYKFGRPVYVEMLGRTDAAKLFEVISVERLIRYHCWTWERYLRCYLPACSAAAGRPICTTTVIIDLAGLSLAHFNAATQRLLNTFSKIDQDYYPEHLGTMFIINTPLIFRGMWAGGAGEPGCRPGTRSGGERPLRPLLQERTRKKIIMLGADYLPELTKLVPAERLPDLLGGGGRMQRGYKSVGPWRSPDPAQQREEGPAEVQAQAEAGQQDEDGARQGAQQLQEAPQVGREGVVVSISTAGDLGAPEGEGGKGKAATVEAAEAEVETSVGGKVGEVAVAAMAALTVQA*
</t>
  </si>
  <si>
    <t>C_2560007</t>
  </si>
  <si>
    <t xml:space="preserve">MGVSHDREAVGAGTWGMWANAGDPHTSRSHLLAPLRISDSFPPPXCIYPHSIYYTNIGLAPLWLALGVLVALQREPVRAAMCLAYFSAHCVVVAYLRLKFQRLGFPMAYDDSGATVVPLRAGESELPLAFVSGGPMHLAAAAAAAAGGHPPPSAAWPRTQGGPGQPPHAQHMGRSGPPGPEPAHHGAGHSRCHRCGAVERWRQEQQAAEEVEALAQAAWEAARRRAGGRSCEAEAAGEAGEGAGPGTPGSAGAAGADRLWALREEDEVTAGGGGGGVASASPSVSVARRSVSLPLSEPLEQAAEGEEQQAGVAATAVAGSGSGAAGGATAAAGTGGDRGSAGPPGLRRRSSGSMRVAEQQHQQHQLQQLQRQLSPRTFSEYTFADAAAAGGGFGGRTWTGNVVPAAAAAAPSARAGALTSAEVLRRGGRPPAVGVPVPRALLLVEGVPLADLQQQRRSMRLGSGSRPGSAAPPPGREGAGAGGAGAGS*
</t>
  </si>
  <si>
    <t>C_25710001</t>
  </si>
  <si>
    <t xml:space="preserve">MRLPELVLQSAVWAPAATGPAPAAVPAIELSPAVAAAAAASPASGSSAHSGGAGSPPTSGSAAIAAAAGEVVMHVGTKRSSGSGSGAGAVDGKGGAVAVTAHSGGGTNLSFRPVVFAFEGVNYFVPNPKGTGEQQQQQQGRVVWELRGLGAWGPGFGILTK*
</t>
  </si>
  <si>
    <t>C_25720001</t>
  </si>
  <si>
    <t xml:space="preserve">MWTVDLTDPRLWPGVENLLTPGQPDWAQITYSNHTLYIPTTQGVFVVGATNGEALWSDCAPASTPTFT*
</t>
  </si>
  <si>
    <t>C_25730001</t>
  </si>
  <si>
    <t xml:space="preserve">MGSYESLLLQRPPPRGCVGCLVLAPSRERAAALHEAAFALLAERGGGAAVGDSMHVQMLVQLPSAALASLYARVFQSLGFPAAEAHGRTPPATREAAVRAFLSGPRGLLFTTPGAGPGLLGGGGLLGSSSPSLVVWVSGATAAGFWNRSIWRCCW*
</t>
  </si>
  <si>
    <t>C_25750001</t>
  </si>
  <si>
    <t>C_25750002</t>
  </si>
  <si>
    <t xml:space="preserve">IQWLVAARARPLARRP*AAAPRLGCSSLWAALRAT*RRASTPSALVPARPCTWPPCWST*PLRCWSWPATPPATTRRTALCPATSSWPSATTRSWASCWAR*PSRRVACCPTSTPCFCPRRPRAARARRPPNGVSQHH
</t>
  </si>
  <si>
    <t>C_25770001</t>
  </si>
  <si>
    <t xml:space="preserve">MALPGLLTLGTAVRCWEALAAVRQLVASKPAGALGPRLARRCTMQYKRSVLRPILRIADMARVPPELQSCPDAAAQFSALLARVPAAWRVAASATLHAPGGAASAPPAPQ
</t>
  </si>
  <si>
    <t>C_25780001</t>
  </si>
  <si>
    <t xml:space="preserve">VCTWKWTTRHCSRRSSSRRAAAAACRPRPPQQPSPPRAPAAQPRPPQGP*
</t>
  </si>
  <si>
    <t>C_2570001</t>
  </si>
  <si>
    <t xml:space="preserve">MGAMLEPFCLPSAFAADSQAGLDAHAPDAHGTSVVQLLRAGRRQYSREVAELAGSRRVGDVKGLLSMVRAINEALEACGKDTKGGGAAGGGATIHVGAGVGAGAGLATPGPAAGKKRQCMTQASPLGQSVAVALEGGSPAAAAPHAPRKRPRSDGEGAASTCGAGVHQGVRRALDGVKLERAAASLAVGPAAVAARVAVKPEPEASAAVVGPCGSAARLAPGSAVVKREPCSGMGSAARVGATVKQELAATPAASVCSRAARTAALPQPKQELQQEPKQELQEDEAEQVQEQVPVMPFGQYWGRPLTHLPASYVCWLCQQEGIFQHSVQRQDLCMQLLDAGIIRAAEADAVSPGAGHPYLSGYEPVWRVAPATPEELQEAREALVTFGQHRGERVAELPSDYIGWMCRQPGFWDLDQARKRVLLRQLEVLGRVGYTRAGQVVLAAAERTGGYASRGVYKHEVVFRGFGSGGWGAEYDCDFDG*
</t>
  </si>
  <si>
    <t>C_2570002</t>
  </si>
  <si>
    <t xml:space="preserve">MEEEQPPPPQQQADLEAQAAAEAAAAAQAAAEAEAAAAAQQAAVLAGNMPFGQFAGRPLTHVPVSYVSWMCQQEGIFVNPPVGEALRQRMLDLNLIQPAPPGAAAPVTGRAYLSQFQPVWRVAPATPEDQQAAQAAVMAFGMHAGLRVRHIPANYIRWMCDVAPGFWNLDQPYKRTLLRQLEVLGRVEWTAGGQVVLAAGELAALQAANVGQLWQDMDDEDWDNNHMGLVVGGAGGPLQLADEDGVNDEGDGEEGDGDEEEEM*
</t>
  </si>
  <si>
    <t>C_2570003</t>
  </si>
  <si>
    <t xml:space="preserve">MDAADDDVAAADAAPPALLLVHPRQRGAEDREEALRLAESLTGRPCPCVEVGGAKLRTRTLTQPRTPPAPDPATSSSGSSRTDSSSSSTGDAPPRSPAAAYDALYRRRRGSTGGAVPVTGHRTTFFGTGKLRALAAQLDLLDGSSRGIGSGSSTGSSSSSGSGSGGDSGGRKQGLAPSHTAAASRNATEDHQQERPEHPEQESARLLDASQAPPRVGGRPAGGGGGGGPRTPAFINAVLTPLQERNL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AHARTNAPAGGLGGGGGAGDPELRRQRFRILQRVAVLRRQLAGVAAARDVQRQGRRASAASADVLLHVLDAGSGSAQHVAAQRDAVLGVLRRLGVSEHVLRHRTVEVWNKVDLIPIDVGEAVGAGAAGAGAGAPRSRSVAAATPAAAPSPAAAAAPAWRGPGEVGDEDKAVGCLLGAAVGNVLAAPYQGDRHFEVIRLRRNGVTDFWKYDIGAQPVQYGQYTGDFANLLAVATSLSASRGVEPAHLLGALTRAYAEGGSSVEVEDASGGSSSGFLPARRYSPYDRLVMDAVLAGTDPLKVPELAERYLAETTRRHASSSSDRPDREPHGPSDLGAAARAAPIGLAYRRAGGERLLAAVRRSLEFSHPTPLGLDAAHVVAAAAAWCGRQQPGDAVGATPAALLSHLLNDVAVTAEQCGKLRLLRDNLFQKQHPHNMAFFESRAHSMIDADCYSDVDLPSHPSPPASEAGSSLLLWRANTSEGDAKAHARVLRTGGASPVYVLVRELDMDSFEDLLGPQLLAKAVVSPKQASLDVSAPEDQAALFGRPPYREMRGAGGFGFVGCRLQLASLELVYSRESRTLVVSGMCALVRAL*
</t>
  </si>
  <si>
    <t>C_2570004</t>
  </si>
  <si>
    <t xml:space="preserve">MPAPDPPPLQPWLTPAPPPAAPATPGTPPAPPAAVWPPPRPARPCTGPLAPCCCSWPVSGGRGWGWGYINNNQYPGAPPPPQMLLSHNPHPAHP
</t>
  </si>
  <si>
    <t>C_2570005</t>
  </si>
  <si>
    <t xml:space="preserve">MERHHRFMLPAKLVKLVAFQLLRALAHCHKNGVMHRDIKPANILLGLPSRRGDGSASGDEWEDEPEHPAADGQQPQPQPVRRHRKGLVPRGRGLLVKLCDFGFARWLPNAAGAAGAAARSGFTNAEEAWESVGVGVGMGLEGGGDRCSSYMVTRWYRAPEILIRNRTYDCGVDVWSFGCTIGELVAGEPLFPGSSTADQLWRIMRCMGPLPPHMAMRMRASPNLAGLAAAGAQARGRTLAQRLNGAATPQLVELLSACLVLDPSRRPTAAQLLRLPYFWDVPKMLEGEPELAALLQLPAAPPPTAGPAVAATAKGPGAATIDAAAAAGKGGAAAADAAAAMQRPGYKPVSVGTAAAVMKKAAEASASSSAEVTGTPTSMAAAAVAAAAPTAQDATLVITAGIMLGDVRMQSAGASKAGTEAEPMDVDTPPVAAAAAAVAAAPASAPVQPAAPSTPATHTSDSAAAQPVLQEQARATPQQTQQQQQQQQQQQQQQQQQRAGQQAQLPHPVPPEQLHPLLSSAAAAVTSPATAHAASEAAAARPDLSAGALGPGAAKLDAKPATASLSANSTGIEAAPAPAPALAAGQSTASSAAAAIVKDVAMVAAAAVDVIAVGGMPARASPSVAAERDGAGVGPSTPSPHAAPPQLPSLPVPQQTEAAMRPALRPDQQEQQRSEQPLEQPQQGTTEAQAQQQLQQLQLQQRQEKPAGVLEEVQPPAAVPEAAPAPQFSFSLPAAAATAAAAYRPPILSLPDSTQAPGSPSALQPSPFTRAAVADRIREAAAGNASDTQLTGSHLLRGVGVTSAAAAKPVARMTDFASAPMDLCVTMTSEPDTVGAASPGPSPSAALPMFQPGRLVATTAARGSASSALGTQHSPGVEGIAKRQLQPPQQQMLQPQAAVAAQATGTRVRQQVRKSMSATFLAQPLQPHGASPNSALLLQQQQPPNQSANSLQPPGSAGALALSGASAALLMGGPASAGSGPGMGHSSGGLPAATNSSGGGGPDSSGGRPQQQPKDGKLVRRGVTAVARMLGLGTGAVAAAEGPGPLPVPAGPRIVDLMSGSAAPAGVAGAATEGAGPANDGLGGLSGSQYVQRLSGLGSMPLLAPVAEDGEGGSGSHQGLAVVALAGGGGGAPLPSPRRRLPYNMPHHMQQVMMQQQQQQPQQQQQQQTLPAALAPIFARLSTGGGGLQGAGGGGGLSSYASASHLPVVFSPGGAPAMSPYDPAVPLPHRRGGTALDPYMPPPLDSFSSVAGARFLLSGCTGPASGLGSQLLSANTGGAAAAGISGVLCSVPEAAAPPLLSPRPYLQDEARSASATTTPRGVYRVGRSLTATGGLAYAGAGAAPDAAAAAAAAAAAALSGGGGASNMYAFLRRSGTGSAYAHLAPPIMAGGGGGAPGAIVVSASAQLPRFGRTSLNNNTIDNSAMAPDLGPGATGYIVGNTTGSSAVVVVGGPSSKSRRSSVEMLQPENTSGKGSSGGGAKPLLASAASAASKLFRRIGTGSGNRDGIPSVTTATAGAAGAAGFDSSGAATLAAGISALPLDGGLASAGHSQYRISPATSTHHSAVAVAATAAAAVFGGVDAIDGGAAWTAAAPVMPKPPSHVNLAALAAARGSSEGQLQAELSSALGAAGMAAAAGASAAAAAAVARSPSALRKRAITDGGVVGANEPGATAEEELEATEAMPSALFGCGSVGGHSTGPNSSGGEAGGGSGSGPVSPAGGGAGGLAPLSPSGSLVQGVGSPRMLRNSVSSRRPSRLGRSAAASATAAASASSRFLLDADRAASGTVSSADVAGLVSSPPGARASGTSQLLLHAGGSISHLSQGGHSGAVAVGVSVDATEEEGLEDLRRAEGAEDTAPRVPLPPPSAIYDADGQQVPAVTAGTAAAAAPASGRTFAAAMMSATAAASEDAHVSDSALSGGGKVTARKGAAGAQDRRAAAGEAAGAGGKGAEVRGPREVRPPAGGAPAQQGKQQASPRVELSLWDRIKRALACGAP*
</t>
  </si>
  <si>
    <t>C_2570006</t>
  </si>
  <si>
    <t xml:space="preserve">MPSQREVDVEVPQPGAAADRLGELWYNKLQVCVLLLVSWLWGCRGDASVVFINPAQGIAAAATPGSGVAEDGSELPPLTLAPGESAARLNPSVGRHDEHAHDSNQQQPTDPGVAALDPRHVTGYGLSYSQYDSGEAGGGRGGGGEEGEAGEAAAAAARSGCLGGPDVTSGPGAVAVEDEAATGGRGLQRQAELADLNREAGGTAAGDDAGGGGGGGGGSGGGGGGAPTRTGFATLSGSLLWQCSGSPAPADSSNAAAVYAAADVDVSTECAGPGGAHEAGGGRGASGGGNSGGDNAAHEAARHAAAAAAANTPLTAAELGAGVTGEQPLRPEDFCELGNEAGGAVEAVQAAAASTAAGRDPVGDPGGALRPGKGAVREDVVLVGGGGGGPSQRRHAGLQVSAGDYEF*
</t>
  </si>
  <si>
    <t>C_2570007</t>
  </si>
  <si>
    <t xml:space="preserve">MCAVVPPHLAGPPAPPPPPPPRPPVWASRPPPRPPPTPDPHGPPHPAKPHHHPPPPRSSR
</t>
  </si>
  <si>
    <t>C_2570008</t>
  </si>
  <si>
    <t xml:space="preserve">MASEAAAIEAYSESRGWRSLFAGLRPCLAATAISQAVYFYLYSALRQGIVAHKHAVAAARLKARGASAAAVASAAATAAAASRSEAIGVAGSLVVAGLAGCGNVLITTPVWVVATQLQALQRHPELAVRQRSAWQVAAQVYKEGGVVGFWKVRRRGRPGAGPPKLSTGDVFMLTALAKLGATLITYPMLLIKSRLQAMNSSTAREARYKGVLDAVVAILRREGLAAFFKVCAGEGGRGWLAETWGREGHGRGRGVLESCVEGYGGMRLKMLQTVLAAALLMSIKEQVYVSTKALIGQAAPVPVSVSVAHGVAAGPELAAAKAG*
</t>
  </si>
  <si>
    <t>C_25810001</t>
  </si>
  <si>
    <t xml:space="preserve">MGGWLAICSVCAAPGGSVCSASRSHLDTADEPHVQAGSWHACCGMDQRRGQVCRARRGHAWCTRNLWPHFRTGRGISSTRNRRDRSGGTFHCSSSVAGGRIAGVSGRPCRRHHRAQRCGRCCCRR*
</t>
  </si>
  <si>
    <t>C_25810002</t>
  </si>
  <si>
    <t xml:space="preserve">MRPENRQTRLARRTLNKSPATHPFPCPRPRAHLPNSRFPPEARPCPRARSRTRTAP
</t>
  </si>
  <si>
    <t>C_25840001</t>
  </si>
  <si>
    <t xml:space="preserve">MCTRTICITTGGPRLTAVAMLSRRFDGFVAGQCRRTRAVTGLRTVCVFGGAPKDEQAALLAGGAPPAAAGAPADEAAAAEAGAGAGGKRPHVLVATPGRLLDLADSGHLVLGHVRYVVLDEADKMLGLGFKPQLDRLYDMLQLGGTAAPAAAAAGSGAAAAAAAGSGGGGGGGAGG*
</t>
  </si>
  <si>
    <t>C_25870001</t>
  </si>
  <si>
    <t xml:space="preserve">MNSTMSCVAEAVDSARARFAGNLHGAVTLDVTRWGAQGQPPAHGGAASAAQRAAAVAAAQRGFDAHLRALATNRHFVQLKGLRALTRLEHLELRPLYLRFAGEVACPLALPPAPCLPPPLLQLTLKKVDIPAPPPPPPGCGPDSPEARAALPDLPHLTHL*
</t>
  </si>
  <si>
    <t>C_25890001</t>
  </si>
  <si>
    <t xml:space="preserve">MVPRVCKLLIKDPNHPNKVYHQWATTISPGTKPETFRGDLLPETDSTVNYKLSVDPEDPEDPVEYYSPEQVLAFALEYLASGSDGPACPLPCASWDAEKQRLTLTIVRESKQDPIKKPKKSNAKEPITRVRTPDSALFMEAVRRFYPFAKRGPGEGPRLLNTRLAANGELQ
</t>
  </si>
  <si>
    <t>C_25890002</t>
  </si>
  <si>
    <t xml:space="preserve">MPAQGACLEEGESGGVEDGRPASSTTAAAAVEGTAVAAPPLNVVTPKEGMADVEAASSGAGAARSGTDVVTDLPEPGVAAGELTDGTLLRELYIALRVPDALRDLLRGNVRQLRPNVLDACNARAKARAALDLEAQSAGRPRTSAELALTVYWDMTGRACLFWIDMTGTDGVFNPVLLVLYVPGPVM
</t>
  </si>
  <si>
    <t>C_2580001</t>
  </si>
  <si>
    <t xml:space="preserve">MGLDPSPELVAISMVYFVQGILGLSRLAVSFFFKDELHIEPAEAVAGSLQSLCWASAAVGGITSAYFSGSFVQDYGCRFVFGLTAFFPLVVCASALLIEEKPFGAAPAGGRDEGG*
</t>
  </si>
  <si>
    <t>C_2580002</t>
  </si>
  <si>
    <t xml:space="preserve">MGEQQQQPSAGLRAGAGRWTSRTSVSDGLMGSSQGVLRGCGHQHLTAVFNFIGETAKAALAKQAEELQALVKEASVRGGRAHAAGDTAAAAAATAAAALAAADGDGLAAHPASVGGGGRSYAGGLKRVWSERGVQQTVAEERERRRRQEREEEAGQPKGLVAKMVRNLSSSFRNASASIFRRPDSRQRRQELPLGELDER*
</t>
  </si>
  <si>
    <t>C_2580003</t>
  </si>
  <si>
    <t xml:space="preserve">MTAAAAAAVGTMRAAVRICWRRRLARAERTAARTALAPHRPAAATPVAAAAAAPAPPPAWLRCGCFVSVLITAALMC
</t>
  </si>
  <si>
    <t xml:space="preserve">MQAAGGGGRGRRRSRRQQAAMQHTQQERRVQGGFGGCAGVRWCVLVARVALTDCETNWACCRQRPSTMTWTMMNPMV*
</t>
  </si>
  <si>
    <t>C_2580005</t>
  </si>
  <si>
    <t xml:space="preserve">MAPQHDFPFSRPKGVEPPAEYKELRSKCPVAPGRLFDGSKIWLISRHKELKEVLQDGRFSKVRTLPGFPELSPGGKAAAQSGNAATFVDMDPPEHTKYRYAKADKLVDAMIARGGPLDLNEAFSMPLPFRVIYDFIGIPEADFAYLSANVAVRSSGSSNAKDAAAAADDLVKYMDNLVAEKERNPTGKDLISELVTKQLRPGHMTREQLVQTAFLMLVAGNATVATQINLGVISLLQHPDQLAAMKADPARLVPAATEEICRFHTGSSYALRRLAVADVQVDGQLVKKGEGIIALNQSANRDESVFPDPDRFDIHRQSNPQQVGFGYGTHVCVAEWLARAEIQVAIGTLFRRLPNLRLAVPESQIQYSDPARDVGLAALPVTW*
</t>
  </si>
  <si>
    <t>C_2580006</t>
  </si>
  <si>
    <t xml:space="preserve">MLQLAERDTGYRKRGAEQQQGGGGGGSSSQQQRPQQGGRPSDRQPFDGRALLEQHGRLDLGIHTLQECLGLTVP*
</t>
  </si>
  <si>
    <t>C_25900001</t>
  </si>
  <si>
    <t xml:space="preserve">MGLLQSSQVLYSGRQVGGKFSGRVSNRDPSPFRNLDRGSTGGTGSPRAGSPARTGGGARSRPESPERGSGSPSRLVDGSGGSLTTQGGGAGGGGGGGGGGGGVARSSL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RGSRK*
</t>
  </si>
  <si>
    <t>C_25920001</t>
  </si>
  <si>
    <t xml:space="preserve">MSDFPQELFDEIEKKIETKIEKKIERMIDKKIEAKVREELQKQLPRDVVVEALGALYAFFMRTSSRAHAKQA*
</t>
  </si>
  <si>
    <t>C_25930001</t>
  </si>
  <si>
    <t xml:space="preserve">MAAALTAASKAAGEKLWRMPFETDYSDDLKSPVADMKNTGSRYGGAITAALFLKQFVNEGVEWAHVDVAEPAAAAAGPAPPAPAPAPGGGRGGGGG*
</t>
  </si>
  <si>
    <t>C_25940001</t>
  </si>
  <si>
    <t xml:space="preserve">MYAFSFHGGPFPLLTWSKGDDSSGMLVPYSGAFRCADDSFDAMSTRLEDFRRVPWSERKQVAFGRW*
</t>
  </si>
  <si>
    <t>C_25960001</t>
  </si>
  <si>
    <t xml:space="preserve">MAGPTGLLNPNPASAHALPHTHTQLAYVTICGKFVRGVPLSGPGSEAGGLLAKFAGAGYQQVCGSAQVWGDFIVPQPAAHLEGALQAAG*
</t>
  </si>
  <si>
    <t>C_25960002</t>
  </si>
  <si>
    <t xml:space="preserve">MHACRAAWEDIRSRLSDGGAGSSTPSGSGSGCCCRLLANLGQSPPTTPGQAGRWQPEAYTTLRAYEALEAAFEGEVSLMTVGGNTLALTGPLPSPEEWPGRLPAALREQLLFGLDGCAAGGAGGGGPQGGCWARDVYPLQRVVVDLSLW*
</t>
  </si>
  <si>
    <t>C_25980001</t>
  </si>
  <si>
    <t xml:space="preserve">MPPLGAAAAPAAVRLNASGPFFSGAPFCPRYHDAHGGDICLRPYLAALAAQHPQDLEVRLTAPWQGPLGAAQGLGPPVHIDA
</t>
  </si>
  <si>
    <t>C_25990001</t>
  </si>
  <si>
    <t xml:space="preserve">MEPRSALCVRPPETLEAIRAAVQAAWRTDEIRRSKPTPQITSTGLPAS*
</t>
  </si>
  <si>
    <t>C_2590001</t>
  </si>
  <si>
    <t xml:space="preserve">MSPLMAGNVTGLLADLPPGSSAAVSSYGLKIDDMAGMVVPKGYPLEQHVVITNDGYKLGTFRIPYGRSGPTGNVRPPVLLIHGISLASTCWVLNSPAESLAFILADQGYDVWMMNTRGNTFSRSHTFLRDTQPRFWNFAVDEMALIDFRETLKYVQDQTGVKKIGVVGHSQGATLALMALAVDPWLSESVAVLVAMGPCAYVRLMKSVILSSFCRQANTSAMMNL
</t>
  </si>
  <si>
    <t>C_2590002</t>
  </si>
  <si>
    <t xml:space="preserve">MPALLLAGGVYYIGMAVTAGGPAWAEYFKLFDESRLVHVTTVDFATLTALAPFWMENDAVGRKWEQRGTLLPVLSFLPVIGPAIYLLLRPKAEAPK*
</t>
  </si>
  <si>
    <t>C_2590003</t>
  </si>
  <si>
    <t xml:space="preserve">GGGVASGAVLPGAGGWGGGAPGALPDCGCQLSRLHGAGRAAGHHRGQPGRTSGSGPPRSHAVPGANTAGGGFGAPAGGTVAAGEAGGGSGEGPRRSARLQEQAAGGAGPSTGPATAAAAAAAAPRQSGGKGAGVPAATCLPALRAVQGGQGHSATGDHGVRGVGGALSSPRLRATWPAGVGQPDAHLPGVSSLCAGEDVAAAAVGLRCAPGSGAASDGRGLHAGGPHGYVGLRPAGG
</t>
  </si>
  <si>
    <t xml:space="preserve">MHATVKAKLQREWAPEYEPEEIRPPQDTPDVHSERATNVTLSMILKDQEELARKTKIICTAGPACWSEEGLGKLLDAGCNVLRFNFSHGDHDGHYSVLERFRKVCTAKGSYAACLLDTKGPEIRTAMLKDGKDIELEAGQSIVVEAVGAEYTKWEGYKDAANGETHIGLSYDKLCSSVKPGSKILLADGSISIRVDEITSARTLRGTVMNSKKLGQRKNCNLPGVKVDIPVLTEKDIDDLQQFAAKHKMDFVAASFVQSAADVQFIRRTLDAAPGGEHVKIISKIENLEGLKNYDEILRESDGIMVARGDLGMEIPSEKVPVAQKMMITKANIAGKFVICATQMLESMISNPRPTRAEMTDVANAVYDGVDCVMLSGESANGDFPDIAVSTMAAIVANAEVGVDYYSQYSFIRYWATKGNEIAMTPDECMMSSVASMAVGFTEDTTPEAFRRVARNNTLTIIVVLTADGRAANLVSKYRPPCLVVVASTNEQVLRQAAVSFGQVPLALASLELDSQDLAEKAVEKVRSLGLVAQHTPDCRLIVARGRNSGSADVEPVVTVVKTGGSGLKRRGWSTGNTLYTPSGVPIQRPGVRSLRTTLTNLPLITAPIKNGRCTKVICTMGPSCWSEETMGKLLDAGMDIIRLNFSHGDHKGHFEVLERFRKVCKTKQEEFSAKGAPSAPHWGCLLDTKGPEIRTAMLKDGKDIELVAGQTIFIEAVGADYVKWEGYKDEATGETRIGLSYGKLCSSVQQGNKILLADGSISIVVEEVCSANLLRGTVLNSKKLGQRKNCNLPGVKVDIPVLTEKDIDDLQNFCAKHEMDYVAASFVQSAADVQFIRRVLDEAGGHRVKIISKIENAEGLVNYDEILRESDGIMVARGDLGMEIPAEKVPLAQKMMITKANIAGKFIITATQMLESMISNPRPTRAEMTDVANAVLDGTDCVMLSGETANGSFPEAAVSTMAAICLNAEQMVEVNKRFRFLRNHTPKPMRGAEAVASGAVMTAIDTDAKLMVCITTSGRGVALVSKYRPPMPVVVVTPDAQLVRHCRSVFGQVGVLVPDIESVELNKLVELAAAAARSFGLADVTDGDQIVVLQRRKASPETMIYDDQRLVARAMVYGKAPINEVAHTRYPGDKVVFHRSTKVGLDTILDEEKWKFIVRKTKIICTAGPACWSEEGLGKLLDAGCNIVRLNFSHGDHEGHFSVLQRWRKVCAEKDSHAACLLDTKGPEIRTAMLKDGKDIELVANQKVTIHAVGDEYVKWEGYKDAATGETHIGLSYGKLCSSVKAGNRILLADGSISIVVDEIVDGTTLIGTVLNTKKLGQRKNCNLPGVKVDIPVLTKKDIDDLQNFCVKHKMDFVAASFVQSQQDVLYIRSILDDAGGKDVKIISKIENAEGLKNFDEILEVTDGVMVARGDLGMEIPVEKVPLAQKMLITKANIAGKFVICATQMMESMITNPVPTRAEMTDVANAVWDGVDAVMLSGESANGAYFGQAVETMARIARSAEIGVNFYQSFDYTHKFTPKPVSAVEAMCSSLAKNAVDIRPGMIVVFSEGGKVARLVAKYRPCAPVLVVTSNAGLARYCSSLFGCYPRLLPEPIKDVAAMPKAVSEAMAYGVERGLCVAGKEVIVLVSNMVAKGVGADASEALPERQIFVTIAPGALNIDALGSLAFSTSALDPKFVAKTISLRSTTIDLPMLVSSSSPVRKTKLGFTMGPSCNSEDVLRQLVRGGANIARFNFAHGEMAAHQAMLNKLRTVCAAEGRTVAVMLDLDGNVLRTSDLIDYDTKQPIKKIELQAGDKVELYGTDDTSPNHFVGYKVADKVRIGVSLADLAECVKPGGLIRVHDGLITFEVVSVRPGGPVQAVVLNHAFLYARKPVHLVGVTIHSSFPAPADLEALMAFALPNAIEFVAVGVNSRNDVNAIRSFLDDNGGESIKLIAKIESEGGLRNLDEIIDAADGVILARGKLGMVVTPEKVALAQSVVVTKANVAGKPVIISRQMLESMVSNPRPTRAEMTDVANAVLDGASCLMLCSETSSGAFPADSFTTAVNIVRNAEHATSYASMHSFIRDFSAKPFNTIEAAAVALAQACMDSKLALCLVVSDTGEAANIVTKYRPPVPVMVVSSQPPVVAQRELCFGQFGYLASDGIVSAPAGDVRDLAADVVADARARGLCGPEPQRVAVMTGSSAMDVVHNAIVQIVEV*
</t>
  </si>
  <si>
    <t>C_2590005</t>
  </si>
  <si>
    <t xml:space="preserve">MWFGSHAVPGASTAGGGSGTQPAAQSRLAEREAEWQRAAAQLTTTAAQHFHNNPVALDPWLHRTSAAAGLQNTPARELQSYASPSQQSGFWSRGPGCFQAAGGQRVCPCSTL*
</t>
  </si>
  <si>
    <t>C_2590006</t>
  </si>
  <si>
    <t xml:space="preserve">MPVAAEVAAAELAPAVAAAVAATEPLPRSVQHVTTVAPRLQLPRDGVAAASAAAAASSACNGHAAASAEQQQVLPPALLSRRRHPRVASRVQGPVLAATCDRIAAVDDVGVAPTDTAAAAAGAAGGYGSHVYTDAAGLDGDDEEDDEDADEDAADEDADENEMSHVIRHVMRMARRHHVQESRAACSRLLQVLEPAGRGNAAGASASGSAATGAAAGSKLAGTAPTMPVAEPVAATVVEAAAAHASHLKCSSSSAGGGGDSDEAQRASYSLSALHYGNSIAAMAVGNGASFCAISSCEVASEDVSAEMAALAAAMAQQQQQQQQPGQAVAAAAAAGGLALVGGGSVAGAEVGGWVERVSRTSLNEALHDRQREVAAGLAAAAAAARA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FAPLN*
</t>
  </si>
  <si>
    <t>C_2590007</t>
  </si>
  <si>
    <t xml:space="preserve">MHSPRPKPTPPPQVGGVRTVRPQPPAPRAGTPAPLPPDWRGCPTASATYPAEGTHPGAACEGRPPPPPLLPPPPWQAQCGGARGPEPPGYCGNAAPPWWSAAPLHAATPPPASPAATVPPAGAPNPPPAVAPGAPPPQPPAPGSTAPEATPPPGPLVMLHRTPPALQRSTGA
</t>
  </si>
  <si>
    <t>C_2590008</t>
  </si>
  <si>
    <t xml:space="preserve">PPARPQPSPTLASVRPAPNAPWSPARPCGAAALRSGRRPSHPPGRTSAPPPPPAPPACSAPPTRCRAPARPPGRTPTCSAAPAARPAATPRPEVCGNPVQVPYPRAIPCPPPTSPSHAQPRPATQALPVARARPIHAPCL
</t>
  </si>
  <si>
    <t>C_2590009</t>
  </si>
  <si>
    <t xml:space="preserve">MTQPAEQAASAPSPAPAAEAVASAATAPAVTSAPAASSKRDDAEPVIPAGKNLFGLLGDAGDDADADAAASRGEGDEAGAVAASGDAAGARLVDAAELLRQLLSPTAADQLLACSSRRGEQAESQSLLQPRGLVNTGNTCFINATLQALIACRPFASVLSRLPGVVPLLEPAKCPTLYGLAQFASEMAAAGASGAGKAGAGGGGVPGMHDSPAASEDDGWAEVPATRGKKGGKKSTSGFSFGVLAGSPAQAQAQQHAASSAAVSTAATGSGKDAKDGAASSKDAVMALLLGGKPLVPSMLNGIVAAFNPRISIASASSTSSAGAGAGGGGGKPSMAQLLSKGGGRSAGAVLVEQQEQQDAQEFVHFLVDRAHEEMVALRKAHGLDEAQHAQGSASDGGAQNGDDADEWAQVGRKKNKATVTRQVGAPAGDASSRSAVSAIFGGLLKSTIRFQPPHGHYKPSTTIQSFNMLHLDIAGNEISSLEDALRHHSVPESIEYKPDGASEMLPVKKDVRLYRLPECLVLHLKRFTYSATAGGHGGGYSKLHKMVAFGNSLRLDSKVLADDCPDRSQPEYRLFATVIHHGRSIAGGHYTADVLQPDGVTWLRFNDAVVDVVPEAAVLGERPYLLFYQRSRS*
</t>
  </si>
  <si>
    <t>C_250001</t>
  </si>
  <si>
    <t xml:space="preserve">MKVMSESTPHSPLPPLPLPPPLPPPPRLPSLRGPVLLAAMACTGPAPAIAARPVDGTSGMDSPVAWAAAAAAPTVPSPPSAASAAAGAPAVASAAAAVEAAAAAGGADAVAAVPGTGGGGSSAAPVAPGVGRAADGTASAAIVPPAAVVAAVXXXXXXXXXXXXXXXXXPLSTSASRHQKVRNTPQSFRLHACKRPNGT*
</t>
  </si>
  <si>
    <t>C_250002</t>
  </si>
  <si>
    <t xml:space="preserve">MPARCNRRCRRYSRHRRPARTPSALVRRSWPRSRWPRRTSTCWRPSASARTARRRSGRCGWRAATCAGRCRPTWRRAACWRRVLCELACKRRRSGALCGVCRQE*
</t>
  </si>
  <si>
    <t>C_250003</t>
  </si>
  <si>
    <t xml:space="preserve">MMGGALRVLGSVELRLVNCSFYNNQAVWAAAIYARTGNPGPSGSLTLQSTTFYNNKGQGAVLVDDGAVGSWSDVVFRENFGGSALHVRAMRVSGSTAAGITNTTFVNNTATDGNTFGSESDLGRCGAGMYVESVASALTFDNLNFTSNTALKCGGAIAVTNVDDLVLVNSVFSSNRANVTGGAIWAESSTVTANVVTFTGNSAQQGGAVTGGISTVLRVNQAVLRENSADRFGGAISAYSGASLYVDTSRFIRNSAQYAGAVECWSCPKVVINSCTFQSNSARQSAGALSLYGATSALTLAANTFVNNTAATRASVTTKHCFRDGNGQGGALCVSLQANVDLVNNTFVNNRATSGGAIYASRQCEVLVDDDTCQSSSVRLFASNDFATNRAVGGGGAAVYAVDIDTLSLACPGSTAANLTVGGDIPETYDNTGCAGWSGNNTVEQGGYGAAMATGFAGLRTGDTTNTTALQQFTSNDLLPVTFEMYDAFSATIRSGSYDANGTTVTVVVNNASDALSGTSTNTTALGLASFSALRLRAAPGPYNLTATGLPSSATDASDYEPARVVVTIRACSLGEVIDSGGTACRVCKGTVYYSFRPSNAECDICPSNAYCLNGVDTSASSSDTTTNSTTDSSTSSSSISNSSSSSNDTATTTSSSNSSSSNSSGSRRRRQLSSTDQKYTGKGNGYLVPMEGYWHSSPFSPQMSKCPTFSACDYTDRAAAIGAFQTTQLSARDANLPVPSDSAIANISYYWSLQCSAGYIGTLCAQCDTPGYGLRSSGLCTKCPPQGLNTLYYCLSYLLTIGLLVWTIRSTLTRSLGEARAALKVQRRTRSLRRQASADAEDLHHDDGGDDGEGAEEGEEEEVRAGGRPVAEGGVCSTRSGGGSGHSSRRSGHNSSRGGQGVLERAAAQAAAQLESGAARGEDDGGSGGDDGRRDDDVRGVPKREGSVAGMLPPAALPGRSRVPRSDPTSGSDGEGASGHGVQSRHRLSRMSRGEGGGAAAAAAAAGTSGRSAGTAPFGGPIAEGVEAGDGDGAAPPSSGNGELWGLRKRVPKDNRGGWRRVDTDAVVVSSGDWADRQRGDADEDDEEDDEDWELDEAKGRSGGSRTAKGAKGGGAGAGGEGADGKAGTGHAAGGLGDMMGAGADRMRWAAAALRRRQRRLKARLKADESQREEKPPHTIVLKILVNYLQVTTVARDLDLEYPALVERIFNIGSQASSAVSTFVSLDCSLPDNGLSKAIQRTLINVCLPGIFVLLSVPMWMLLFLFAARSGRKTAAATDPAAAAGPPAESKDGPLLNGTAPSHLPKGHDSHTDDGGDDLASAKEAAKAESAAAASSKLGTSTAAAVSDKDGGGDGLHGGPVRFRPYFATRMAVTLIAVIFYFYPSVTDEILSVLQCKEVDAGTGAYAEYSRAMGELDYDQRAGIRELGVLGKRCVARPGHLVLALVVAIPGVVLFCVGVPVASAAFLRRNALRGRLNERKFSDRYGFLYEDYRRSYYYWESVIMLRKLCAVGLLILTSSQDDIIQVLSVLGVVVAALTAQVMCKPYVYERFNKLERASLVATSLILYLCCFFLVTNLSDTAREVLSVIIAIINVGMLVWFGYCLAVEAWRYAVRVLDADGDGKVTKGEVRMFLAQTLGAPLAKLVSWLAHPTAKKLTKAQTAKRSSGAALLPPSHPPHPPRGGGIHGSGAPVSESLVAAFEAEDCDDAGPRTAAAAAGLPPRGPATAAPPPARHFSGSKGSSSRVSGDGRGGGAAASVAPVVPMSPPGALPGSPLASASSGSSSEGLQRARLSGSGNSNSSGTMDGLPGGPRSGASLG*
</t>
  </si>
  <si>
    <t>C_250004</t>
  </si>
  <si>
    <t xml:space="preserve">MVKIINGEIVADDDPRLRQRQVPQPGPPEAAHGGAGRGAYGTSGPGAGPGQQPGPGGAAAAGGAGGIGFNLSAPPLRFVPPPPGSDALGLPDMEVLGVRITPFAILGVVGLGMMLGWRGVLVALVLYYVYLANQGSNQQPGAPQQHEPHQQGAARLQGQRPAHGGNPMDFLHNYLNGPRPQPSAQRGPHADQGAAGPNRQQHYDAAAAAGHGRSQAPDPSTAAGGGGGALPGSPLASASSGSSSEGLQRARLSGSGNSSGTMDGLPGGPRSGASLG*
</t>
  </si>
  <si>
    <t xml:space="preserve">MEGYWHSSPFSLQMSKCPTFSACDYTDRASAIGALHTTQLSVRDANLPMTSDSAIANVSYYWSLQDPTSGSDGEGASGHGVQSRHRLSRMSRGEGGGGAAAAGTSGRSAGTPPFGGPIAEGVEAGDGDGAAPLSSGNGELWGLRKRVPKDSRGGWRRVDTDAVVVSSGDWADRQRGDADEDDEEDDEDWELDEAKDRSGGSRTAKGAKGGGAGAGGEGADGKAGTGHAAGGLGDMMGAGAGRMRWAAAALRRRQRRLKARLKADESQREEKPPHTIVLKRASGRTVF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SCCANSKRDTQPSIAG*
</t>
  </si>
  <si>
    <t>C_250006</t>
  </si>
  <si>
    <t xml:space="preserve">MQSPLLSVTPLQSALHVARHNPTARFSLLFPLRDECRTRFTLDYVVCLLASCRAAPRQHTSCSAVPAAPLPTIAAPSIMTRTTPHSTPSRLADRMPYRLVVTRCLY*
</t>
  </si>
  <si>
    <t>C_250007</t>
  </si>
  <si>
    <t xml:space="preserve">MTRTTPHSTPSRLADRMPYRLLGPVDCTGTGSPPTRALHSPRQPPAVPCPSPPVRRQTLPARSPAAAPWAARPPSAPARHRTLALTDRCPSCPEGCRAALRRPSRPGPWR*
</t>
  </si>
  <si>
    <t>C_250008</t>
  </si>
  <si>
    <t xml:space="preserve">MEAQYAAVCQGIDTLLAQLQQEGILDEQFSQLMALQDETNPDFVAEVVQLYFEDSVQKIERMGAMLTAPAPDFKELDQLVHQFKGSSASLGAATIAQLCIKMREGCQTSNQAMCAALLGQLRDSYLLLKGKLDMFMALEQQRKQLLAAMGR*
</t>
  </si>
  <si>
    <t>C_250009</t>
  </si>
  <si>
    <t xml:space="preserve">MWDHRGGYNGGGGGGGGGGRGGGRHWHQRGGGTGRYGGGHGGGGRGGGGQGPSGDSSSGVCYGGGYTSGRGVHGGGGGGGYGGGEGGRGGSGGSGAGVSSGGSGGGALDFSPPPAAARLPADTRRAVDAYVGRFAPLVQMELDEERRQVEERLRQWPLGRLRGEGLALTELRAARRGAYLGKAVLRLAAAEGGELPFHRFTSGTLVTLCRRNPLQERCVEALVLDRGRSEVRLVADSVPADLAEGLWRLDRGANITSYQRMAQALQALYKQPGAAVPGAATAAAGAGADDDEADEEDEDGGDDGGYGGGQDAGPSGNGQGHGYGNAYGGYRGRGGGGGGGYRGRGGRGGGRGHKRRRRQQTEEEEEDNLPPGTHLLDVLLAPDAAAAAAAAALPAPLVPDAAVDWAAANDVAPRDPREEVPGMGLNRSQVRALALAMRHRLVLLQGPPGTGKTTTIVQFIRFLKQELRWDALRDLQRRLPSLRGRDRGLGHRDVARAAAALRQARAAMMADILRGADVICSTCVGAGGDTLQDLSFGLVVLDEGSQCCEPESLIPLVKASRHAVLVGDHCQLPPVCQSEAAGRAGLSLSLFERLMRAGVPACMLQVQYRMHPALSAFPSARFYGGRLLDGVAPGQRPPPPFPMPPLRAQPGTGGGAGAGDGGGGPLMFVDVEDGREEVSQVQLLSSMLVGVVPAGAPALEVSSVDGYQGREKEVSRTRGPV*
</t>
  </si>
  <si>
    <t>C_250010</t>
  </si>
  <si>
    <t xml:space="preserve">MSVPEEPAETLRLIEQTRAITLLEYDWATSLDYGGIQTSEAEAGLSRAAKGGMLTPQQLRGIVTLVNGAERLRKQVVIAARDNDALRPDSPVRLLLAAVGRVRPQPHLLRSVAQAIDEDNNIQDSASEQLRGLRGRVKAIQSRLASMLKGYGGEVSDRGGRMCVALPGGTKAPSGGVLLGSAPGGSLVYVEPAAAVAMNNELGAARAEAQAAEEQVLWNLTGLVMGCLDELQDAYRTVAWLDVLSARARYGIWVNGVLPDVVPWEKVFHARGAAAMRRRSTTAAAAAEQDQTSSSGAVDPDERYAVRLRGLRHPLLYGEYLIAKEGLEREVRMTGGGGSSNMSSLFGSGSGGSVSGASTPGGGRRRMLSTRKEVMLQRSGLSGGASPAGSGADSDTDGEEPVTPQALGLAACMAKAGLPLPAEAPARLPAFSAVLADIGDEQSLTANLSTFSGHLRRIQTLRGEADGKALLLLDELGTGTDPLEGAALGLALLKRLVNGGVGAGALTVATTHHSIMTGLKFDDPRFENASVEFDEAALAPTYKLLWGIPGRSNALNIASRLGLDEEVVSAARGRLDGGVADVNAAIEGLEALRGQLEAEERDSWLAAQEVKTLRRRLEVLGNKVQQLQETMSRARAEALLQVYALARDRIKVIKQNRKKLGRAAPAPAPLFAAQPPPVVAAAASAAPPAPEQAPAAAEEEVWPSEEEVWEAWERQQQQQQPQPQAASAAAFGSPAPPGPSRPTAPAAPVPSSSTRSTSKPLPAVAAPAAATASAPASSSAAATAGDELLPMLEEADPLRPLLDMGGGGGGAWAAGLGLEAMVDSLAAKSQQEASSAARRQREEEAQYDEAVAAVESILEANTARRAAAAAAAQAVEQAAAAEAAILATSSWQGRQQQQQPHSQQQQQQQEKEEEEDDPELDALMAVVEETEAALNARLNTLSAAASAGSSNGSSNGSGSSSATSSRASQRQQQKNDGEDDGELDELLGDLDALVESSVWAIAQQQAAPTQQLQPQQQRAVTPAVASRPAAEAVAGPGHGAVQEEDSGFDLDMALVEQAVQAQALRAAQQQQSQRQQQQSRSGTASTSAAAGTGAGAAGRRHSGTSSSSGGSGVGASNGARRDGVGQTLRQPAGQQQQKQKQATQAATRVGGNGATVKSTGAAAGNGAGDGAGSGTPASHATPPQQQVAPAAAAAGKKVTRKRNW*
</t>
  </si>
  <si>
    <t xml:space="preserve">MRALAHRTANRVPCKNRRALLACTPFKSLSPSNKCSSRQVALPAKRGDGELDEELAKRRAMEDELRDPKNFLEYFLPRPLRLAFFGGSAASCLIASLITAVQLIQSPALELAEGTTARDLIVNIIGLATFTGLFIYDQKQAAVRVERRREIREAQIAFGDREVFVNDQGEKMSRLKEVNDDWIVRRLERWGKRDGMPFVGPDKGALLQQLVADKAPRLVVEVGTMAGYSALLMAQALPPGGRIVTFEKDLSWALAAKRFMWQASQGEKNQGVSSRVGDRVSVEWGDAREKLAGVLQRAGGPGCIDLLFLDGTPKEYLDYLRAAEPFLAPGALVVADNAGVFAQGGLKPYLEYVRGGSGGKYRSELIACKLEWRDDVDDGIEVSTWLGSGSGSGNDVEGAEQQLRRERAAVVKLRDVLSEYPAVRKELREMLWRVDQGEAANISGVPDPVLKGHLAQLLELLRLRRNDKGIFGLINRNERILPVVGFVFDEPPRPRPAPAPAPPPAPAPAPEAGRDARPAGDQGKQQPVPPKEEEHDDEDGKVEAVGPDDEDDDEERGQAGPSVRVAGPAMPPPGRMKSEDGPDEAAAPEAAPSPAVKEEEPAADASGEPPGPAPGPAKRRVAGPAMPPRELLEAAAAAAEALAAGGVEGDEEEDYGDLVGPPPPEMVEELDAAPQDDRKAEVVRIIKVLREHAASVKAPPGGSSLLAAAADPTHIDAYAVLGVAATAAPGEVKKRYMRLSLLIHPDKCGHAMAHEAFQAVATAAKVLQDSGLRSALDERRADLELRKKAEAAAAAQERERQWRVARGEEVLVAGPSGPMGPERETWMTELPPELSARIGGGQVSQTSVRAFNQRGKTGRGDTSGWTDTPEQRKAKEAQALLAAASDAYVRALPAAGADGGAITGPSAGPVAGRSAAAAAAVDAFNAAGNRQKSLMEVHQEMQEKAKAEAKAARKAAKAAKKQKLADGKAAGKGGEGDDEEGDWPWRPFDRDRDLDLKPRAKSGNEILKSATALGNKFSGGNVQRHFL*
</t>
  </si>
  <si>
    <t>C_250012</t>
  </si>
  <si>
    <t xml:space="preserve">MEGEGLQPVEIYSTGTTTYSRYDVVLGRGAFKTVFRAFDEEEGIEVAWNQIKVNDLASSPAERERLWAEIRVLKQLKHKNIMTFYDSWLDNKNNTVNFITELFTSGTLRQYRKKHKHIDEQVLKRWAWQILQGLVYLHGHNPPIIHRDLKCDNIFVNGTSGVIKIGDLGLVTLCRGFTAPQSVLGTPEFMAPELYEEKYDEKVDVYSFGMCLLELATMEYPYSECKNAAQIYKKVTQGIHPGGLSKVEGQNLREFIQVCIQHDPNQRPEARQLLKHPFFESIRAQLSCGGMDRVPVDRTVGTADEATPVGNVTPEVGSDEEQPAARPAVGSSPQAAAAAAAGNGQVTRAGSFADGGEAEAPMRAPSPGLPMARAPSPGLPSGGPMRAPSPGLQGMPSDAAAAAAAAAAAGQHHLIPTPEYLPHGVPLPESASQQDLRSPHLQELLIGAHNGGSLANLQGVGSGGGSSMAPQGSVASAYSAGTAGQAGDGLQGELSTSALAAAEGDTGGHGDGNCEEELGSMVWPREINLHCKQVEESKLSFQLRFTEPAGHCKTIEFQFDMGEDTAECIANEMMEDLSLSAVEAQDIAAKIREEISRNGGLRSPGGSSSVAAAAVAALSPDAVPAPPAAAVAAPPPLPPLAPSYAAAVSTPAAASPPLPPSSSGRLSDPSGKPPLPSQPPPVSQPAAPAQPALPVQPAASAEMRRSSTTGLANGGAARSTGAGMGAGVATKSGYHTPAGEEGGSVGGSSLKGVSIHELIAAMRAAQDEVAAEAAAQQQHGLPRQTSLPSTHPNGTH*
</t>
  </si>
  <si>
    <t>C_250013</t>
  </si>
  <si>
    <t xml:space="preserve">MSLYDYWFDEPRFMLVFITEIFPDGTLRQYRRRHKLADVPAIKRWAWQILQGLVYLHGHNPPIIHRDLKCDNIFVDGSSGVVKIGDLGLVTLCKDFSAPQSVLGTPEFMAPELYEEKYDEKVDVYAFGMCLLELATMEYPYSECKNAAQIYKKVVSGTLPASVEKLVSAELRDFVTLCIKHDPATRPEARQLLKHPFFESCRAAAAAAAPGGGGSSGGAPRLMISPSMSLSNPGAEAAAAAAAAAMAAAVAAAAAAGGLEGGGLSPAMSGGLGTPGELSRGHSQRGSLSGAAAAVGSVGGSFSIAAAAGGGGSGLVSGNNTASGGISGAGLIAAAVGGGGGAGLPAYSRTSSAGSGLSIAAAAGGAGGGFGGGDGPVPMGAIAAALTRSQSSASSFGGAATAAAVAAAGSLSPPISAAAGHGLIAAAASPPAPAPAPAPAPMPQLTGRLAQLFAGVTPDMIPPPAPRSSAGGGAPGSIAASLSPPTALCTTSIASSVNTAAYGPGAFSHPPSIGGSPAPSTLATSLDQLHHSHGQGAQHPPLTRQLSTPVGGIAQSLAAAAATAAAEAEAAAQLPAVAAAASLETAAGATGDGGSGGGGGSVHGAQQYMAFALPSINEDQELLHEDMMFDEHGNRHLTVEDDTEDEDGEDGGGGSSTPATGAAEAAEAPGGGGEGGGGGGRSQPVRMQVRSSGKAAVRDMALSFAMSFTNDRGVRKKVGFQYDLQHDTASAIAVEMVENLSLNTAEAEAIAQMIAHEVSRFNRQAPAAAPPGSEVAQQQQGPQQ*
</t>
  </si>
  <si>
    <t>C_250014</t>
  </si>
  <si>
    <t xml:space="preserve">MTTATAGGTGTPQPASASSSHGAKPASDDRPPPQPLNGNASAPASNSTLPTPAAGPPPAATPLYSASASAAAAAAAAAAAAAAAARLREPGAALGPPYSQTICSDFLGPGPLPPGRRLYLVILNYTLPAGLPHVWEQADPELALRLAHLPDLVLGDLDSLRPDTREFYTRHNVPFLDLSHDQDSTDLTKAVALVEQRFIACDPHPDPDPDRHQILVLGALGGRLDHTLGNLNTVHMFPHLNICLWGDGNLVRLLRPGTARIEPDTRFEGPECGLVPLAGPATATSTGLLYNVDDTPLRVGGLVSTSNQIVGQGPVEVLTDAPLLWTTSLRADPRPEPAELWGRVWGAAGAAGAAPGQP*
</t>
  </si>
  <si>
    <t>C_250015</t>
  </si>
  <si>
    <t xml:space="preserve">MRTRLYLNRWLTFVASCLMQASAGLSYSFSIYAPVLKEIWGYHETQIATVGSCFNIGGYLAIPSGALYDRLEKHKRFGPRFVAVMGSLTLALGYLGLYAAASGLLQPHFALVCLFAVLGGNSSTWFDTACVVTNVRNFPRDRGTVVGILKAFVGLSASIYSAIYAADFMSGSDTSRSGRRRGGSGGGARGEPGGSDLQQPLLLPEPQERHGLGTQHPAPNAQQGPSRPQLDQWQHTPRAGASPSSSLPGASSPQRPAASRFTTQARFTFTYCLVVVVAVYQTVAALLEGPAAHATPIERQELLAGLLGLLGVLLLVPLASGDCVHRKPRPDAVERVRRNLLMRLARRALSTAAASAASAASAASFGIRGWSISRRGASVSVTGGAGAGGPGAGGAAAGGGAARVAAAGPAVVAVVAEEVVVEKLAVVKVPAEAPQASTAAKTAAPLVPATGKPESLLPPPALPHIHTHRGGPIPTVHAAAATPTGESAATSTTPDTAATVALTEPTGPQGGTGGVGVRDQDLEAALERLESVPALPDLTLGQAARTPMFWLLMFQFSVGLGTGLAYLNNLGSIVVALGGKQGGQVVFVSLFSVANATGRLMGGVLSEHVLRRYGTPRTLVLLAVSCLSLLAVGGAAASDLGDLYAVSLVAGLAFGAHWGVIPAVTSDLFGLTHFGSNYTGLQLGPAAGGYLLATVLTGKLYDRAARQHGDSLFCQGADCYFATWCVLGGLNLLSLLGTRELYALTVRQYRRMVRAGGV*
</t>
  </si>
  <si>
    <t>C_250016</t>
  </si>
  <si>
    <t xml:space="preserve">MEQARNGTVTTRPGDLVADDFSGCDWVFLSCYSLYSEGLLPRAVQLANQVGAKVVLDLASYEVVRAYHKPLMELLQSGGVHFCICNEDEAQMLVKCSEDAAAAVAAAAAKGSVVPQHAAAAAAIGFPPDSNLPAAVLSLILRYCHGGVVTRGVLGCVAASRDLQAAAGGAEAGPHAGLVAVPAVPGIAVVDTTGAGDHFTAGFMYGLMTRQPLERCCEVACLAGASAVRVLGAELAQKDWAWFHARLHGELAGDVVQESSAAEVAQVAALLGSAVWTGGGPGMMRAASEGGLKAGVPVGGIRISREAGTNVLTMEDYLSAGSAFTCKYMPTRKTDWTRTLCTAAAAQVALTDAGVRLLPEQRTAYVFLPGGLGTMDELFSILTLMQLGKLGSSLPVPLLIVNWDGFYDGLMSLLTAFDQTGALHASEVRQVMVANTNDEVLEYLAQFYQLPLPEREDPDQEATEDCEAAQGAGGQAEKGDEQAAVAAAAAELAAESELDAQAKAQKARERNMAALELEAKLEQLATSDESAGGNGASHHSHGTSAAGNSNGPSGRLTPLETGGKSPLATVLAEAASAAPGSGANSSKHRSRRSSLSVPTSGHAVSAEDVLHQLQQQR*
</t>
  </si>
  <si>
    <t>C_250017</t>
  </si>
  <si>
    <t xml:space="preserve">MPTCVGQAQGRQTSMLLRPTLRSAVLLPFRGRQRAVGVQAQAAKSGKGFGTTAKLQEVPVVTKLEWTSPLQIIKYPDPRLRAVNAKINVFDESLMRLAKEMIEIMYQDDGVGLAAPQVGVNVRLMVFNPMGRDKPGNESILVNPEIVEQLGGKELGEEGCLSFPRIYGDVERSRQINVKALDATGQPVKLTLTDPWVARIFQHEFDHLQGVLFHDRMKPSVLETVRPELVALEEAFLADHPAAKVQRLAPAKGAKGFGAPKK*
</t>
  </si>
  <si>
    <t>C_250018</t>
  </si>
  <si>
    <t xml:space="preserve">MQQVLLAERSFVDRYDFAFNCSDNGSYRATYDGFWRQYGIRPINSKVRCWVAESWWYQGLSTLERYLAEPSEPKGALV*
</t>
  </si>
  <si>
    <t>C_250019</t>
  </si>
  <si>
    <t xml:space="preserve">MPSSSKAAFFGFRPRASPPAVVPPQLVSPAYTHILDAVAAPAAPPASWGPAETQLYGTVRRLLALGSDLHPSEKELHMGFLKWHSEDLLVGQLTLGSSTSTLSTAPDGILTSRCPTGGESFAVVLLKCKSDVGAGEPLVQALRHYQIYYGDGTRWAERATYRCDPMPALVLLLEGPRLSIHAAWTIYQNRVGYAPLTPVGVWVCRLTDAQALDDSYTLRKQLLGEAAMERAASLRVAAHTAGVATEVHTPAAGGAGGVRPCTLPYGLLDEALGLSAIAFRGPGLMYEALQQVAAGGEERSVLVKFVRARYGTAVHKAWHAAGLAPALYDVRSPAGGGTSGGPAQYLMVVMELLRPADGWMPLQQALVLAAAVDSGSSSSSSRAAGGGGAALKDAVRQALHRAHAVPVEQSAAAELVLTEAGSGGGSGGGGGSSGSRVGGAPKAXXXXXXXXXXXXXXXXXXSPASGAGGTASATGTWHVRFIDFDWAGLEGDAAARYPVLLSPLIRWPEGVAPGTQMRQQHDTELLELELAAAGS*
</t>
  </si>
  <si>
    <t>C_250020</t>
  </si>
  <si>
    <t xml:space="preserve">MDIDDGVGLAAPQVGVNVRLMVFNPMGRDKPGNESILVNPEIVEQLGGKELGEEGCLSFPRIYGDVERSRQINVKALDATGQPVKLTLTDPWVARIFQHEFDHLQVCEGVLFHDRMKPSVLETVRPELVALEEAFLAEHPAAKVQRLAPAKGAKGFGAPKK*
</t>
  </si>
  <si>
    <t>C_250021</t>
  </si>
  <si>
    <t xml:space="preserve">MLCVSAAACAAREQHGGSGGEFWQVVAAGEGGHGCVWRLPAGLAGAPLQQAKLPQARYKHSLPLNDVVELSPLPGRPHLVLGASSDGCVVLWDVGRPHAVCGAGAGGAGGSSGVVLGAVAPPAVLLTVARPVDCVLRGLQPLSVPGGDLGGAEVASAGAAADESEGQAAMEEQAPKRKANN*
</t>
  </si>
  <si>
    <t>C_250022</t>
  </si>
  <si>
    <t xml:space="preserve">MKTSVYGPSVARATGTGRAPLVARRSSPTYRPSAAAVASAPVSDGPSTSDRQQAKQALLDLVKNTNRGLGVRTFTRGLIEEAQIRVESFQGSALDFSILGGKWKLIYTTATDVLPILEAEYQLSPGPFSALGFPRPLEVGNIYQRFTSPVDDEGTVENIINFKTPASSLVFTVGARYDVRSGKRIALVFEDARLGDIQLSDGAEALLAPALLPRGSLQHQLLLAIKEFTLKFQFRTAAQLASQAVTRAGSAAAGYLLTYLDNDMLIGRAIGLGGVFVFVREE*
</t>
  </si>
  <si>
    <t xml:space="preserve">MGITLRGLRKLRTRLRLTFGDEYETMSTAEVNARWVKEVTKERQCRLLEMGQIVDAEDVVQPMYFISHAWKNKISLLLDFLLDRFLAAADGGVAVWLDILSVNQHESTSAHRRDIAAFDQVVRACTGGTIVVMDVANCNPATRGWCIYEWATTRARHGPDGLHMWLEPSDRGVVYGSLDIRMAECQFPADKEMILATVERQHGSAELFNTTLKLQLLLEPVSYRVDERRLLQRARGTRWDFNAVAAWLDAGPPVGGSGAGGGGGGKGGSRVLCVVAGAGEGKSTISAALCAVPAEGGFGERIACRHYCKYSDQRRLDPVRVIKSLAFQLSSRFPVACQQLLQQDAVRVSQEVSAEAAFEALLAEPLRRVVAQPDFDGKQVVLLLDALDEADPPPALVEAPARIDPLTGRPTTARPASARSTVAAAPPPCSNKVVQLLTSLLTRLPPCVRFLLTTRPDAVGGSVCGLLDRTFAATGGVQYLRPAALRRVTGGSAAAQAVGGGSAEGGILVYRTVVGECLPKGSVAALEAPPTLADLNNVYKQVFSTAFAKLPKPEVAPVRTLLAVLLAAQEPLPQSLLTAMGLGGLLHKLPGYPVTFFAEEHHVYSLHKSLADWLLDPWALHAFKPDLLAGHRQLAQTLMLTVRKGGHPSPYALKYLVRHLVACRDLSYLEALLGDFAFLAAAFSQGHGHGLIRDLLRLEAPSPPLADVQRWLLARQHELVAAKTEADVVATALRCPVDTLVYAAGSKRYKTMAGGAAEAKAGGGGGGGANMSGGEGAPPPRQVWELVQGLGAQRRWPATKVIMPGHTGVSACVSWSPDGATLASASWDGTLRLFDTGSGECIAVLLGHEGKAKCVEWSPSGRMLASGGEDKAVRLWDAVSGECVAALQGHEEDVNAVAWSADGQSIASGANDQTIRVWDVAAGTCIATLPPQGFKVSTVAWSRDGRRLASGGGYMDVEDTSVVVWDVAAAQPEAILVGHEMHVDGVAFSPDGAVLASASHDATVRLWSLPDAQLLTVLHHHSQPVTAVAWSRDGRTLATSSWDKTLALVDVASGQVAATLEGHMNLPFDCKWSPDNKSLASCGKSGKCRIWTIPELATPAAAAAADAKSAAAIASAGVGHSQAVLAVAWSPDGTRLASASSDATARVWEARSGVCSLRLEAGAAEGGAEEHGARQTSVNSVAFSPDGKLLATGSNSKAVRLYAADSGALLAVLEGHQFFVQCVRFSPCGRYLASSGWDGLVLLWDVASGQQAAALEGHTDRVLGLAWSPDSRLLASCGYEEDRTVKLWSVDGRTCFATLREHGAAVHNVAFSPNGRVLASCGGDGVRLYDVATRVCTAKLEDFDGAVMDVAWSPNSDELACAADTGLCVDIRNVQRGGARVAVLQGPSAAVTGVAWSPDGKAVACCSKDKSIRVYERRD*
</t>
  </si>
  <si>
    <t>C_250024</t>
  </si>
  <si>
    <t xml:space="preserve">MDLNVALIACVFLVIAALALLSIRRKSSGNATAVSTAPPITRTSISAEDPSKPCVRILYGTQTGTAERFSKQLANELRGKYGDSTAVDVRDVETYKPERLGSEKLVVMCMATYGDGEPTDNAAVFYSWLLKEAEAVENGDKEPFLQGVSYAVFGLGNKQYEHFNSVGKKVFKAMKACGATALCRRGDGDDDGVIDDDFEKWCTELYEALDKSSDLVGKRADQNGVHAAPPARVAAYEVEVLRGSGGEAPAFPSGTGKDVHSPFWAKITTVRELHTPASDRSCVHVEVDVSGSGITYEAGDHIAIYARNGEAVVSQVAELLGFDLEARIKLALPADADAASGLPPPFPGPVTVRTALSYFADVLSSPHREALNALASFAADREEAARLALLGSPAGKAEYADFIGKPHRSLLEVLQAFPSAKPTIGAFFGCIAPRLQPRFYSISSSPKQHPNSVHVTCAVVRDTMPTGRVHEGVASTWLQRHGNGAAVPVFVRHSHFRLPKAASTPVVMVGPGTGLAPFRGFLQERAALKNSGAELGPAHLFFGCRSRGTDYIYQQELEGYVADGVLSNLHVAFSRDQSSKDYVQHHIGREAAALWPIIGEQGAHLYVCGDAKYMAKDVHKAFVALVEKGKGCSGTQAEMFVKELTDAGRYQRDVW*
</t>
  </si>
  <si>
    <t>C_250025</t>
  </si>
  <si>
    <t xml:space="preserve">MVEAMVQAVAAAQFALAMKTKAAADAQKAAADAQKAAADAEKAAEAAKQEVGTVF*
</t>
  </si>
  <si>
    <t>C_250026</t>
  </si>
  <si>
    <t xml:space="preserve">MQALASHRTLATPARPRALGCASLPFRPIGAQAMRRPAREGAVTVHARSGGYSAPGGGRGYSSTPGIVDRVLAALPYILPYFDAVQYGRYLFHMYPAAKACITPFLPAMSLYHSLPFGSFIVFFGLYLGVVNNPSLSRFVRFNAVQAILLDIILVLPRLLETVLTPPTSGWGAQVYIQSQSFIWIFITMWVVFGIVSSMLGQWARIPFIHEAAEAQLR*
</t>
  </si>
  <si>
    <t>C_250027</t>
  </si>
  <si>
    <t xml:space="preserve">MGSFFDEDDDAWGGSKPAGAAAAAKPATAAAAKPGGSLFSFKAVGAGGAKPAIKKKFQMEDSDDEDEMFKDFAVKDDDAPAPAPAPAPPPALAAKEPAEAVTTAAAGPKAGAGTPAGLVDDDDDINALLLGMDDGDEGGGVDSAITGLIPHAATAAAADTSAGAGANEEGSVVQQGAAPQLQDDASTAAALAAEQQAAAAAAEARQQAGLVQEAAAQAAATAAEAAAVAAAAQQQAQMEQAAAAAARQAEEARAAEAASHQAAEAEAARQAAAAAAAIQRAVEAEKVAQQAAAAEVANVAAAEAAMHQAKVQAAAPVQAQQAEAEQGERQAAADTLTRQQEAKRQAEAAEARAHADCEAKEAAEAAAAAQQVTATPAAAEPTPVIMASTAAVTDAPATAPAPVRAQQPAEQPAVAAMRAPQRLR*
</t>
  </si>
  <si>
    <t>C_250028</t>
  </si>
  <si>
    <t xml:space="preserve">MAAGVSGALEPSPGGLGMPLKAPDFSGSGRLGLAPPPAAAAPPGANLAVRLGDPIKALEMMLLEAQAMRDEVLDLRVQAALTSNRLVRLDNPMLRDRISRLKAEAAEALAANERLVADLMLPPLQQPQQQ*
</t>
  </si>
  <si>
    <t>C_250029</t>
  </si>
  <si>
    <t xml:space="preserve">MGKPVAEAQPKPPPAPLSTLVFGDFMCTSLWVVASSCFAEASEYLAEQTGLDELVLGIAVLISALTIFGPLCGIFGGALFNPINSIALLSSGSGTATSHLLRMCGQLAGAIAGSIFAKTHLP
</t>
  </si>
  <si>
    <t xml:space="preserve">MHGGAEASGPFLGVLLSATHVVALQVVSSCEDVPGRHFNGWYVAYLPSGSTVESMDPLDAFGAVKGATDINTFLRKAGPELLAPMDPETRRKLSNVDASLEDVPAQELVLSLTPTEDAPTVAEYLDIFDAPVNVDLESEQVWPMPPPLKY*
</t>
  </si>
  <si>
    <t>C_250031</t>
  </si>
  <si>
    <t xml:space="preserve">MGRSRSRSRSYSPRGRSFAQKPRRERDPSTSLLFRNLSKTTTTEDLRHYAERYGPIRDIYLPKDFQTGEPRGLGFVEFSDPKDAEEARHCMDGSTVAGRVISVTFAQHGRKRPEDYRNGGGGGGHRGGGGGGGYSRGGDRYSDRDRDRDRHSDRYRDDRGRDRDRGSDRDRYRDDRDRDRD
</t>
  </si>
  <si>
    <t>C_250032</t>
  </si>
  <si>
    <t xml:space="preserve">MLNLKYYYRIRAPELAPGPGPNSLYTAVQTCAAPGAASSSRCRHRSDRRRGVLAAATPSQGHTTAPPRPVASANGNTAPNGLPPSPAPGKSYSYNYPATTTSSSSSTSAAPFAPLAASPPATSDLRLDLWLSLLQASASQISAAAAQLTAAAAGAATRLQRLSSPPPPAFPAGPSGDQTLPLLTDPLRFLTDATXXXXXXXXXXXXXXXXXXXXXXXXXXXXXXXXXXXXXXXXXXXXXXXXXXXXXXXXXXXXXXXXXXXXXXXXXXXXXXXXXXXXXXXXXXXXXXXXXXXXXXXXXXXXXXXXXXXXXXXXXXXXXXXXXXXXXXXXXXXXXXXXXXXXXXXXXXXXXXXXGAGRPQGPSRCCAIGNGLLVSDGPVWQRQRRLSNPAFRRAAVEAYGGAMVAATEDMMRRVWGPAGGTRDVYADFNELTLQVTLEALFGFGSAERRQQQQQQVEGQEGAAGAGAAGAQAAGPSFAASSSAASSEDAAQIVAAVEKAFTFFTQRAATGFVIPEWLPTWDNLEFAAAVQQLDRVVYGMINRRRQELAAAFGSVAAAADAAAAAGGSGGGGGGGSAGVPSDLLTSLLLARDEDGSGMSDQALRDELMTLLVAGQETSAILLGWASALLAAHPEVQAAAAAEVAAVCGGPEAGTPTPASVRHMPYLESVVLETLRLYSPAYMVGRCARRDAALGPYVLPAGTTVLVSPYVMHRDPEVWEEPEVFRPERWQELQRREGYSGYMGLMSNLGPNGAYLPFGGGPRNCXXXXXXXXXXXXXXXXXXXXXXXXXXXXXXXXXXXXXXXXXXXXXXXXXXXXXXXXXXXXXXXXXXXXXXXXXXXXXXXXXXXXXXXXXXXXXXXXXXXXXXXXXXXXXXXXXXXXXXXXXXXXXXXXXXXXXXXXXXXXXXXXXXXXXXXXXXXXXXXXXXXXXXXXXXXXXXXXXXXXXXXXXXXXXXXXXXXXXQAAADAAAGGGGVADLAAAAVAAVLEVLVAALLLAAAAGL*
</t>
  </si>
  <si>
    <t>C_250033</t>
  </si>
  <si>
    <t xml:space="preserve">MPLLLSPLLRPALCRPGALKPIRLFPNSSNCPRISLHHRNAQQGRPGSLASLRATARDALSELGLSAEQHAAVEEVVRATSADSDLVQSVSTLVFYAGSVSAARALVVRHPSLLCCQLPSWTEFLTAFGLNKAQVQHVLCQTPEALLQGDLVKAGESILAFRRLGMDERAASQLVTYYPQLLGKSDEDIRATVNLLGRFQQGVESSSC*
</t>
  </si>
  <si>
    <t>C_250034</t>
  </si>
  <si>
    <t xml:space="preserve">MVSTPSYPKQYNDSEFVDSEDDFSDFEELPQDVPRRSSRRSVPAAVAPPHRGGSDGERAGGSGRAGSGGHHHGEGDGHVAETRRHTRASELRDQPKRSEEDEEDEEPHEEEGGAESPQARMGPELQADVCGRLALATITRQPATATRNAAAEAAVLTAERRRGGTELIMAAAEPVDTEAMAAAAAAAAGGAAGPSGGGGGAGAAAALPKDPSVAATREAEAKAAEELRARRAYESCNAALSLRLLRLRLLPPPPQEDQSLLRALRMALRGLTLALLNDRRWRQFAAPPDPQQDPEYWQLCPPLHCYAPRLLIGCEHAH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APKKDATPAAAGEAEATDIAAAGAGAAAPAAGDGQAEAGGGAAAAVAPGPSAAFGGVNSSGRTGGRQGMEVDAEAGSGAGPSQPSAAEAGQPSTAGGAAVSTAGAAEAAAAGAAAAGNTNANAGAAPRRALQADPEVVARAEALLERVVAASQGCSLEALELLYTRAAGVVVAAAARTDRGRVLLELEAALEGLLPAAAGGAGAAGGVNARGAHR*
</t>
  </si>
  <si>
    <t>C_250035</t>
  </si>
  <si>
    <t xml:space="preserve">MLCRTVAPTRPAGVARSVRSVRPSPIARVPPMKATASTAEKKAEAAEVEEEFDGPEVNPSTQEVAAFINTLCNDTEIAEMHLKMGSFELKVKRSVSGGAPVYAHAPVAAPAAPAPAATVSVDVPAPTVEDTVDESLVYVNAPKVGVFRRGKYAGGKRVGKGNLIEVGAQVKKGQCIGYVEQLGTFVEVKCPIAGELVKVHVEDGKPVEYQQLVAEVAPFFGGHIIGDSKYAF*
</t>
  </si>
  <si>
    <t>C_250036</t>
  </si>
  <si>
    <t xml:space="preserve">MAQEAMAQAIIEQTVVSLARQMEQQVDRELNKLDNLGEDDIEAIRLKRVAEMKKRQEKMKEWVARGHGEYNEIHSEQDFFKEMKGEERMICHFYRENWPCKVMDKHLSILCKKHLETKFVKLNAEKAPFLTDRLKIWMLPTLALIQNEKTVDYVVGLDQLGGKDDFETSVLAERLAKSDMIDYDWSAGGKAAAAAPKGIRKGGSKSYKKTESDEDSDFDD*
</t>
  </si>
  <si>
    <t>C_250037</t>
  </si>
  <si>
    <t xml:space="preserve">MARPRLPIAGRVARRSAVTVRAVAEPVVVDKAVEAPAKPVPSGGDPWEDEKWTKYKWTVYRGVAYDLTPYLDRHPGGRWLLNLAIGRDATALFESYHLRPEDEGASLWTERVRKEVFKGTEIKGAHRSGSEGAAFAVLGYAAAMYALYTYDANPLTGALLGLGGAWIGLTIQHCGNHGAMSTNPVVNNLMGLTNDLAGGSSLMWRYHHQVRVSHHIHCNDDALDEDVFSAFPMLRFDDRLPKAWYHQFQHVYMWALFPFLQLVFQIGDWQALLTNRTVGATLYGASNFERQTLIAGKLAHYFLLYGLPAFLHGPTAMLGGAAGYLFTQSIVLAATFAVSHNVPETKPLDPGPTRENLDESAVTRDWGVQQVLTSANWGGVIGNFFTGGLNLQIEHHLFPAISFMHYPAISKIVADECKQRGIPYSHYDTLPEILGRFVRYMKEVGAAPQKPVKRDGEMLMLSKF*
</t>
  </si>
  <si>
    <t>C_250038</t>
  </si>
  <si>
    <t xml:space="preserve">MDIFEQADGEIHVLRSWNKSRVRELFPEGLACDVLVIATCPTSCALVHGIPGKQLIGSVLAPGVSLAGISLGAEPLPSDRVCAIYALGSSSGSSRVLLVACQYEVARERAVAWSRALLGQVAAAHVLVLGAIPAEQFRGQGDASQEELLFLLRTRAAAAAAAAVGRPAAPLLPTGTVVGGLPAALLSHCQVRDQSAELLVAVEMVLEGRAALVEAMAAALAAVLRARAVGHAAEALAGGSAVVAARATLGLGPGPCDVYV*
</t>
  </si>
  <si>
    <t>C_250039</t>
  </si>
  <si>
    <t xml:space="preserve">MLRQEAAAATAAALGHRRRLTQAVGEPGFGLLPSEQGDEQQQQQEEGGWWGYVEPQALQRQQHTAAHDGAVTVHATAAATSTADSDAQHQQETRSAADAAIDELDAATAELAGDVAYWRDDTSSSSSSSSSSTSTSTSTSGGSSSPEEVVDHWMEARIMQQLITAMSTNTGTYGTYPPPATPSPTPSPTPSPTPSPTPSPTPSPTPSSPSPSPPSPSLPSPSPSPSPSPSPAPSPSPAANTNTTNSSSTVDVPAGSTTQLFAWTPVFPSPAKLQAMSLSVLQSLGASSGSNVTVTVFAAFVSTVYRLRHGGSSNNNNGGGSGRRRLAQTAGANSTASINSTAVACVTCNATTEAAMAAALCAQLGLTDCSRVAVSCLNASRATAASSSFPALPASGTSDAVASDCSVAHMSAVFLVSNSTEQAQLTLSLLTTPIAPTAALSAAGLGNITSPQTPADTAFSALLKVSITNAPKALSATGSTSTSSTSSLSVSDAVVAASLASVLGLSAGQISIASAAPGTNSTGAGRSGLGGGVISIPQAGVDTSAVVPGSQTGPGSSDSSSSSECNPSFASLCGGAAVGAIVGVSFGAVALVGAVALLGFGLLSRGRYGSDPGSSTRWSVHNGLSERTPVTSMRHISMPGEGTAASAVDSRLPPTNAAHVSGGGHYSPSPSIISPVVVGPDGALLTASSSTAAARSLSTLSAPGVMHARGSAVMWEPSPWRPGYVLGGAAPAAGSPPPTHLPPLSPNARASLAASLYASLPTHAPGQVATPRAEAAAASASGGASSGGGSGIGRYSLAAGDVPAGAVMHHTPAHGGPHQPEQRQEAGAAATAPGDADRASPADTAALMDAYRRLLHASPGSSAGGAASPAMTMAPTGIHLGTRVLDGSASGASPMLPVPPRQALPPQYARLRMDTATPTVVTSGSGGSFLAAGGVMSPTRASAAASAVAATPLMQSINALSAAGGAGATAQVVGTTPDGGLLLAVRPSQMSPASLAPTAPSVAPVHGRGPRGIRGAAGYSSAAVASPSSAGGEAATAAAIANYYAARASLASLAMQGHALQMAQPSPLSRSVGPASSVGGGSMHSHSPSSSMGGGGGSVAGAFGGARQRVVPLAPAAGTAAPPAAP*
</t>
  </si>
  <si>
    <t>C_250040</t>
  </si>
  <si>
    <t xml:space="preserve">MEPEAQWITRGGTAPPSPAPGSTQPQEDIIVEPIIQSLGLGDKALEARIVDQMSNLYDFFRRLKDQDAEEIRGLQAALVARDADLRGLRLEMEREQQQHKLQMAAAAAKQQGLLQQLPSPPSPSRWKQGGPATHTSEAPAAGGYGSPAKQQPSPTRGKGWSGPPLLSLIVPPVLSPARPFFKWWANVAHCYQRRTTLWLFIAFLLLLILAIGLLAGLLSRGGGGGDAPPVVVPYTGTGPAVTSLWSDGLAFTVNMTAGATAFYALVPRVSLLAANFTPAAADVRALMRGPAGASRLGASASACGERTTTQGRQFTWMVTDSGMSGGGGGSGGGSPSSAMAYCEVPGSLTGACALCPEVLPAKSYMLLVAFADSESLFQLPPSSSPSASRAPDFSVSPSARATGPSSLAISLTLASPGIVRYLVLHTVLYAQSGGAFVSYASDDPVAGQTLSLMAAPFSGVVGVGGEVAAGAVNVTQAGVITTISVDGFSNVSIPAGSLGGCSCVPAAGGLSGSCACAMPAPCLGAMCNSGPSALAPGGTYKVFVSVGSADGSTAAASTNGPVLAGVVTTAADASAPMLSPAAGVPAGAVTATGATLSGIALDTSGIVYLMMAQPLSTTPQQAIPAGTATGFTEQSTTAAARRRSLWAPDAFGDAGEELRLGHMWSSAAEGYGVEQQRQRRRLLQNSPPAAQSTLQAANAASSGTLAVLDPLPSTQVFAPACPRTVACDTSKIDAAYLRSGYELLAAPTRCLVLPNVRDGPTSQLLAGLANDTTYTLRIITEDTNRNQRAYSAQLHTVDLRPPVVLSVQAAPGFRAFNLTVTLSEPGAGPLIQSASAATTVSAAGTPPSGLTAYSLVFNDPSIAAKTNYSVALFAQDLPGNVQPQVRVVAVSTEDNLPPAWLAAAAAPGPYDVRLSGATDEAALMWWFLLAGDVACPTTAQLFQCVDSLPAITGNFNFVSRGSVGTVGAPASFAFNTSGLSDAHNYTSCMIAQDMSPQRNRQVLPPQRVLFTTLDRTPPLLTAVAIAGTDGSFTCDRVRYICRLDLNVSLSEAGTTLLALQYAPPPTAFPSAAALLNMNLSDPAPGVLRAGNLDFGPGGGWQQLPLNTLGSGRTYSLSVAAADAAGNIQPAIVTLTLTAPDITPPTITRATAASTADTAITANVTLNESPSTVLWMAVPAAASATSSTTSAPPPPDAANVVAAATAQQPLAGMATYAPANNTGGQGFATFAVPGLTPGQVYNLYLVGRDASGNTQTVVTTVAGVRTSDSSPPAILTFNSTTVTSGNRLTLALNASKAGTLYFIAIRAGGPVPTRQQLLQPSTYPAPSFANFSGSMPVQAAWTAASSSLCVADGAIFQVWAVLEDLEGTFPGRTPNYSNVTRATQVLNDTSAGSCAPRAAMRAVRLDVALSSGSLGWPVSRLMPANDTGSNSSWVQDFAITGGLGGSVGNTGAVVASVEGLPLGAFVFQPSRPLPASVRVVLQTPTLYLEPPAVAAAAAADTGRMLRFAFQLLDSAQRSTVGGSGLRLVPSLTTSLAATSDGRLVLPECVLDAGLGVGSGTTGAAAGATVLVGGAGTCAVEVPAQVFPVPGGNATASLQVDVYNGTSLLVSSAALQVTLQSAVTLSVTALASGTTLLLSLPSRPLRAGETFRATLTAIVSSLQPIVGFSLPLHYRSTRLAFVRAERSPLWGELGAVAVPDGAVSNGMQLWLTSLSRTLQDASYVGQAVPLLDAYFTLVVDPAAIPAGGGLTVPLLSLFTNDTALYPYAAGPTVRLLDFQTAAGSGGSTAAAAAAFVVAARPLALLSYLPNHDLFNTAVLDGNSVTSNIQALVVYDWADPVEASLSAPASAAIATGCTCTAPSSLAPVLSLDTCRVLLRSTHTQPTKQSLLSVDCGGLAAAAGSSAAALKAQVAVTVWYPGTFRADASDPDKVLSSLLPVNVPAASASSCSDRYQSTQLQLYATWLNGGNGGPPDYVSLVDVSRLAANWTSDQPQALRISGTSAVGLAATAGATVSALAADGTILASVRLAVSDTPVCVESLDAVALTEVAIAAADAASSLPSAGNNLRLRFTPMQQLNWEQATARVSVFASLGDGSSLPVSRNSVTAAVQPLTSANSTTTSGIPFRLQALTGFASVSLIVNGSFGAPALCGPYLQSRWSACSGTLPMATGTGVVQVALPRPTAISAMLVSSDSIAPPGSGAAQAPISVPVRASLTVLVAFDDGRVRDMTADPRLEVLVAQGADLCAVQRDATTSSPYVQAIASASAAGGLCRLDARFTFANLPQLTASNSTQVVTLAALQVFVMDGAVAPAAPPPYALNSSSLTALASPDVPLRLFKCDFSHYMPASVWVMGRLSSCGTSCTLADLNDPSATSLQLFSTASVALAPNPRNARLANVLSPIRPGSTTLTVSFGSGAATASFTVSVEDTFIRGWPRVTNITDTGFLISANMTSAAFRVTYLVRRPLVSGDGVPTAAEVERVGVSLSAGTPLPGGATLMSSALSGLAPASNYTVYLAVRQGAQLLDTVVALSGVLTPDNVPPTFAGVGGVQNLTVDSQRFTMRLPVALSEAGNITFAIYRNASCINGLDQVPVSTILSGAPLPASRCSCADPSACAPVVLGSAALSSDVLADTLTLSGLLPPNPYSALRGATEAQLTCRTDPLPAPASTSHALYLVAADDLPTYRGWNVTCNPPDASPGSTCDAAAPAPCAVVPPPAGSALALYPNNLQALPYTALALKQGTLAQQGAATRPVLGSFDLPAGDRVAFDPAITKITASAATVTFAFRITRVAAVQYRLDQFNGSNAFSGVLPVFDPSVSYSVSISRTCTGGLLDQPSYTLWYWATDVYGKSSPAVAASVVLQ*
</t>
  </si>
  <si>
    <t>C_250041</t>
  </si>
  <si>
    <t xml:space="preserve">MLQRRRRHEVYPAPTSEGKQLPTRPSQPDTDTVTVRRLLLLLLPLTAQAQHEPAPSLEALFSFVHLDPATRKASPVVQLAPQTPEQQAAFAERQAVADARKAARQKQGGGDAGVQAALPQETREWIRDARKLQELPALAAADGVLMPATRQHNTFICQPQQRNTHGRVFGGFLMRWARVVVEVEARVTKPEAVESFVTNTFVFVFQLLVQPGGRPLRRVLPTCDEEALRSWRAAGELGGM*
</t>
  </si>
  <si>
    <t>C_250042</t>
  </si>
  <si>
    <t xml:space="preserve">MAPLQHEAAHEVCKLQTQRSLLSEMLSQCAQEGEYSESEVDDEESYSDDDDAGAPIVRQDTGSSMEPARSEPIAIPCGESFANQRAKDAYRRLLYQKQVEHLYQKQQQQVQQIALAQQRQQAYLVQQQRLQQAQAQARAQGRV*
</t>
  </si>
  <si>
    <t>C_250043</t>
  </si>
  <si>
    <t xml:space="preserve">MRSGRREARTPAIHTFRSTSCGRVSVTRVAAAHRRAAGLIARSASVRTTSVSPGRGSDSSGGSVEEEGSHSASGSANGSANGSAAHSEGGSNGSNGSAASARATLFADLEDAVPYGGRNGSSKGAPGAGPAAVSAPNGAAASVSDAAEALSNASSDHEDRLAAPSGAAAAVGAAHVNGSVAAAPVHTSNGTVRSATTGGNLPPLHDEVCVVEFGADGDPTLRCMPVADVPTVAAVMHKSPDPAAAAAAANARTATPTPAVVDAAIAVSLRPAGFGLPQDAIREHLAGGADLASDVRGTMDQLAADTDPDGAEAAMRRLQPKXXXXXXXXXXXXXXXXXXVGAPRHYCTSCCPTGAVDDVRQR*
</t>
  </si>
  <si>
    <t>C_250044</t>
  </si>
  <si>
    <t xml:space="preserve">MRRGATDDITTLTYAVLTGGLVAAAVFIFDVSIQTIHDLPDIFSSGLGIGGGRKTGLELFGMSIPFRCVMPVAAGFAVAYLQSLGFSPALKVLTRAMEGVTDDSAKAMLPKSYWQVARKAAASAITLGSGASLGPEAPSVELGANTAAVIAPKNLSKRRQRMLIAAGAAAGVSAAFDAPVSGALFAVEFVLKSSRLGLDRLSTSTVFVSTSVAAGVIGFLRTQGQALGIAGAGTHLVGRIPYFSIQPNLLVDVAQFSALGLGCAVAAVALYEGVRVSEIALRPLPRYLSAPVAGIMTGVIAYRFPQVQYGYVNLEEIFRDSTGMSAGDLTALLTAKIVATSVCVGGGLVGGLFAPSLFLGALVGDIMGHFVAEPWGLPDPTSLVVVGAAAVLGAACRAPLTAIALMVEITRDTGLLVPLLAAIGVSSLFTDYLEGIFSKRLEQALVELYLREKAFFWAAHLVPLPESAGGADGAKTVEDVLGTRARLYVRHTLPLSQGSSAPVVVDDNFSPLGVVYLEDVEAELIRQRLLNEPDANFNRG*
</t>
  </si>
  <si>
    <t>C_250045</t>
  </si>
  <si>
    <t xml:space="preserve">MAPNKRGGPPSEETLAKLKGKKGQSSAPPPASKQKQAPANGEAAAAAEPCDFASGGMISKEEVEARGAGTDDPGDTYSRARFAWSEWRVFFTGLMFLTRLPVPPGIDHHPAFLVRSMMWFPLLGALIGGWGAVFFNAAAALWPPAAAGSLLPAAISTFSTVWLTGCFHEDGLADTFDGFGGGWGRNQILRIMKDSRVGTYALVGTALALQLKTSGLAAIAAAAPEAGGGVAGVAAALVAAHAASRWTSMVLIYVCEYVQDDEDAKRGMYNCPSHLPHHHSTLPPDWVAEILVYCALSADWSRVAGSWEGAAPLLLLAAVAALPVIYCRRIVDWGSC*
</t>
  </si>
  <si>
    <t>C_250046</t>
  </si>
  <si>
    <t xml:space="preserve">MTGVGGRSNQQAALIGAIVGGVVGGIVLVAGVAWATLLLVRRRRYAEAPAAAASGSRHKSSDDGESGGSSSSCSGKSGGGSDPVEAAAKPCNPTYAFSGGSGPEHAAALPTAVASHLPTQQQGKEEKEEEAVAASHLPAQQHGKEDEEAVAAAAAVAAAAVAAAPLFADEPASLVPVVEGVYCGRRVAVKQIYTGILMQQGTQQLRQQLLTQQQSQQAQQAQQAQEAREAQQQHLQDVQDSLIAALEQEVQVLARVQHENIVTLLAANLEPPNVCLVMERMDTSLDHLLYKDPNRPFPLSLAVHIALQVARALAYLHPTILHRDLKPGNVLISNADDTAAAADPHNHQHVVVKLADCYSFGVLLWELVARRQPWSKQNMMQVAVAVAVNNDRLPLLPLVEAGAPPKLQRLVTQCFDADPQRRPAAAELVKELLLVQQQLASGSTA*
</t>
  </si>
  <si>
    <t>C_250047</t>
  </si>
  <si>
    <t xml:space="preserve">MTELSVAEIKHTHWNSNVYEPSDDTFLLVDVLQEYARKWESNKPRCCLELGCGSGFVITSLALLLRQLSLPVRAQLLAIDHSPAAAEATAQTLHSHQVGDVEVVIASLFGPLLDRLQGCVDVLLFNPPYVPTPDEEVEGRGIASAWAGGWKGRRVIDRVLPLLPKLLSPTGELFMVTVTENEPKGIIEEMKAHGFQGRIAGSRQADEETLSIVHLWREPPITA*
</t>
  </si>
  <si>
    <t>C_250048</t>
  </si>
  <si>
    <t xml:space="preserve">MRLQTGGTDPKRHKREVLEAFVADLVDAEDGSGAKEAQAAAREFTDRYLKWAKDDAAKGRGTVPEPPAEAAAASTSTPTSTGGVSVWSLVKRTRAHPKYAANYDSLPSYTPGWTRVKRPELSWSVRPRMFALDCEMCATADDKSALLGVCVVDEFGEVVYRQLVRPEGKIVDLRTPLTGVSKADLEGVTATAKDAQRAVRKLLEADSKGAGGRPAVLVGHALYHDLQALKLDYSPVIDTSLLFGFRGLPEATPSLKDLAXXXXXXXXXXXXXXXXXXXXXXXXXXXXXXXXXXXXXXXXXXXXXXXXXXXXXXXXXXXXXXXXXXXXXXXXXXXXXXXXXXXXXXXXXXXXXXXXXXXXXXXXXXXXXXXXXXXXXXXXXXXXXXXXXXXXXXXXXXXXXXXXXXXXXXXXXXXXXXXXXXXXXXXXXXXXXXXXXCGHRTLALGKACTCYGARVLVVFKHAGEANTAFAKLPGKQRKDVLGRFYKEASIPAASSPAATEGAQPADGAAPAAAAAAAAAPRSCKVRKMACHNGAAFGTQSGKRARGEGGAEAPVAKKIKTGAGAAKGGKAGKDGKGGKDGKGGKRGRPAGGPKGPRPKPGAKKDGAAAAAPAANGGAAAAGANGSAGKESKKKKWLRRKAAKSASGEADPVKEAGKAAPATAAAGTAAAVGAAAPAANGDKKDKKDKKDKKRGREAEEKAGGDAGAGQANKAVKVEGKKDKEDKEGKKDKKDKEDKKDKTDKVQKEGKSEKEGEKKDKKAKKAKKE*
</t>
  </si>
  <si>
    <t>C_250049</t>
  </si>
  <si>
    <t xml:space="preserve">MFALDCEMCATADDKSALLGVCVVDEFGEVVYRQLVRPEGKIVDLRTPLTGVSKADLEGVTATAKDAQRAVRKLLEADSKGAGGRPAVLVGHALYHDLQALKLDYSPVIDTSLLFGFRGLPEATPSLKDLAKLLLQLQMREGGAGAHDSREDAAVSMRANKAVKVEGKKDKEDKEGKKDKKDKEDKKDKTDKVQKEGKSEKEGEKKDKKAKKAKKE*
</t>
  </si>
  <si>
    <t>C_250050</t>
  </si>
  <si>
    <t xml:space="preserve">MGARRVPTASRPKGGRTRLAVRQWQLDGSGEAWQLVEEAELGVVVGLCVPASWSADAAGYLARALRDAFVQAHRPQLLALASSSAAPASAAASLTLPAGSLATAAASAAGPSATPALKPSPGGVPGLLTLQALKLLCKLTQEGLDGMLGAGLRPAWLYVTHVESFMGSHLASRVSGAGGGDGGAGGVVSNDGGNGVGDVAIGGKKGGGIFKSMLNKLGGGKDGKDGKGGGAGGKGGKAGPGSASSRQGSQVEALSAERWEAGPVGHLQHLVLRPAAPGAPDAFEWDATSIAAAVLQVKPPDEHGLGWRPPAPPPPGLSELCEGLPPAYPELEDVELELELQSPRGGAPRRFSVTGLRLQHMIAVVAQPAHSEPPAAGLSRVRLLLRDMLAPMSSLFHYLAMWSSQDDIASHRLLLRLLE*
</t>
  </si>
  <si>
    <t>C_250051</t>
  </si>
  <si>
    <t xml:space="preserve">MTKAANAGGKSSAQESIYNYQTPFGPGNIVDVKGHGRATVLEAVIDAPGHQHHGRCHIRYHEDGSTYWARPQLLRRMRPAARRVLVARHTHSYRDAMVHNVDRPDVCLEIGCHEGLTTNMISNRATYVAGIDTAPEVVEIAAARHPHLAFRQMDGLDTAATAGLAPAGCTFSLVCIDISGKAPLNLICEMIRAQAAAFPAARLIVKNEELYDALVALEQQREQQPGGSQEQQQQPALPQPAPAAVQTPEQAAAAAAVEAAAAARGRAGAARLPELLGPGLLAECELFRHQFRPPRLQPSERWIEKQLQHQQQQGHSQEQPAAAHAAS*
</t>
  </si>
  <si>
    <t>C_250052</t>
  </si>
  <si>
    <t xml:space="preserve">MPPEPPVPPFGVSRSQLFALNDAKDTDGLRALGGAPRLARLLLCDLKEGINGADADEEDRHGSGRHASSSLGKHAAKQGGAAADGVSGGVTMPAPSIAERVKVSSFNDYSKDRQFAALNRQRDVIEVTVVRGGAEVRVHNTQVQEGGGRVLVLAVGGDTEYGRTLAIVGSAGGQDTPLTEKLGHLASAIGKIGGAAAVVLFIVLMVIWMVRNRGFPIKKINDRGPVQVFNEINSRRISDELNVFARLHRSPIFLAVLAVTVGAQVGARLPPVSRVRMWLRSGTAATAPKAAAAQQLPLVRRWRGGAAAQMAKAERQAGEEVAVGLVVAGAV*
</t>
  </si>
  <si>
    <t>C_250053</t>
  </si>
  <si>
    <t xml:space="preserve">MMRQRQEQQEQGQRQQEQQQQQGAVGAPGSGVRADPGAPGAPSWSGATQQAAAAGAAEAAAEAEQRRKLTAVLSAVGGCPPAGSPAAAQQRLMMSLCVVRWLPSIAAAAVQVMEDAGGAAGCAGGRARLRRAEDRQLVVAAMRYQTYVVMHALLAWPPGGDGPTPWVGAGPPPPPAPRGAAVLDAHDVYASWRGLVSQVVDDVRFAMSSLQWLDPAAEADAALDTAFADLLTASAARDPYVIVTGAYLAAFERMDAAATAATAAAAAAPSGGRGGGRGGAAGGAAGPVQPAWPTRHDIVAVLAPARSLAVRLGRKELVALLDAAVGPAVGMLTSPFPEKMSLNVLTAQLSTDEWFARRDRLWRALLADDRLTADAMPLGLLCPRVLHSQLRLLVAEDPGGNGGGAAMAPGGTQGGCSGAAAAAAKAAAAPGGGGSSSGSDSSAGAGAAARLGWALCYNPRCSSLEGPSAAIAPGTGKTCSRCRVARYCCGACQLADWRAMHELECPTMREEQAGG*
</t>
  </si>
  <si>
    <t>C_250054</t>
  </si>
  <si>
    <t xml:space="preserve">MVAACQGGFSEIWLARHRGTGSPVCLKVVNLRKPGLRPEDAEVLRCEARYLRLLDHPSLLRCSDVFETKYHMVMILGFLSGGEVMSAVAYMHNLNIVHRDIKPENVMFSRPVDDCVAAGKMLRVKLIDLGMAAVLPSDAPGAPDPAGSSESLRRRQAASKSKAGGKVGTVYSLGVMLFVMLTGRKPWGMREVRTLEYARHSIAKAPGLQDASFRSLSADARDLLLKMLADDPKARPCAAAVMRHPFIARALAAAAKPGGRDGEELQPRLDQVVKRRMLQLASLRRFRGLAFAMMSSPQEGQQLSEFMQGVAERRKALHRDLVSRAKTRRVADKQVQQQQQQQQQQQQQQMQQLELQKQRSQPLQEAVTAAGHAPAAAAASRQLSIDSAGSQQPLLIRLMAVSSSGAGAAALGGAHGTGGPGFISSSGVPPPKHRDSPAHRFAPAHHATHPANPAFPHHVLEPVAEPGEPAPGTDGAMTAAAATAASWRSGGSRPGVWLGEGGPAGAAQAAVADRRHAPVGGLTAALAAGGNSAARPPLPPHGQPHLQPQLQPQARTQAMPAPPGSCAAEQHTPVLQGAAQPVGASGQGKAAVRGAGTSGKANRGSRGGGGGGGGGMGGKGGSELELAALDPLALIRELPAPVPAANGGAAAWGAGPAGRGAGVHLGRSHSAPESGVAAAASAAVLQGLGGARGAAAAGGVAIPGGGAGAGAADGVTAWLEQLAMGTDMRAFSANSWTLDLLANEALLAALTGVELNGRLASSSLGDGAGGTSVHDGTVYSSTLYGAYGYGAGAPGGGGGGGGPEAAASTNVAELAGMLGSGDWMGIGAAAASVGAVTPGPSGTGVAIRAASGAQAGRAGSGSSAAGGGAGLTAEGAGAEGGTAAAAVVAGSAGAAASARAVAAAAVLRRLYSGIAAAGRTGSASQDATVHAASQAAAALLAAANAAAAAAAAAPSSTPPTAAAHLAGSSFTRRISEASSSGPASVASGSLALPGMLSEGADGRRRASIGLQQQAAGSIPRAAAALAAALGTRAALGSGAGGGGPARLRPSGMSFGTLGQGSGAAGPPPQTEADTDALGAGWSPSVVPALQQQRSRLLSGAGSVRLMPESSEAISTVRDGDGYLNITLQRAPSFGAAWRRPSGAMGTPDVLAGLGSVADRLGYGSVGTPAEAAGLSASPGADAAAGLEPLPLVNTRRLLLQQEVEGHTEPNSPAASVPWGAPRGAPGRRRRGVAAFPAAAMAAVTAAAATIAAPSAADGSLPSTDSSTHGLVAGGRAAAGTAAPLTVGLSGTGASGAAAGMGAAAGGATAPIRVPFTSSQWRWASHEAAAHTTRRISTEYSVSPASLTPTPALGATRMPHRSPRPSRGADSDTDADTADASARRGHRQSPGMGFGALLLEGTDQGTEEDAGAYAVTNGYTALGQDPQQDGFPDGFQDRSQDGYQGGYPGRYRDGYQDPMLTFSPTTYFHAGSLAAVAELDEQRPLPLRAFLAPRPSMSLALPHADEVIAAERAALEETLHGGNLWLMEVVGGRRAAPAGSAAAVAAAAMAAARSGALSCISAPLHTRAAVTAHVPAAASAHHSNGVPLHAPAPDSPPGMRIGTHHMLLDGSASGGGSGGSGGGGGGGGGGGSRSYGSSGAAVPDSPRAVVPRSIRTHERSPMRAMRRRPAATPAGSAGGWGSAAASAASVPAGNAPLAFAL*
</t>
  </si>
  <si>
    <t>C_250055</t>
  </si>
  <si>
    <t xml:space="preserve">MTVDSGWGLNAMLRSSAGSGTPSPRPPSGGPSPPRGDVGTSKSPMAFRARRFNNGASTGAAPETTAAGTSGDGSSASGTGGGGGDRVRRRSGAENAVAASSPASPSGALARQLSASSAASAAPARPSTSPAGTILATYANGPGSLSGNSSSGAAGAGPQNGVLSGGGGGGGGDGRAGQGGPGRPRSSGGNSVSTTTSGSAPGAKVLRNRLAEDTGGHAAGTPTLSLREKVVNLQKANKALEQQLAEAAAEAQQRAAQQHEAHAAALAALQQRMAALEASLREQQQSAAEMAQRNGQLSSSQAELTAQLAEAKRAAAQAAAASSHSPSSPSPSLSSLDATTPTKSLPTVSTPPALGREKSLVDVHTSPSGAPGSGGAASGDGPHSPRTPLGWDAGAASSPISSSTSSSSTASNGNGSGSGVIQRRVSEDTPPAHPHIRPTSPTEAQQQPGNTTSLRPHTAPHSDYLNRSLSLGNVVPPTPPLGAGSSGPGSSSGGAAESVLVFSPSEPDLSPDLETRGLLRLNSLPGPGGLGVASTSPNTSVGGGAGGAGVTASRTLEGSALYLAGVGPPPMSPVAAAAGLSGAGVALLAKQKKQIATLRAQLQQKDSAYAFLANEHSELEGQLKEVEAAKREYAARYAFMVLDQDLDGHIRVDQVSSFDMFGCYAPAVLEYAFKHWRFASGFKGYLNMDDFVRFVTLADDRTSKDSQRFWFGVLDQDGDGAVSAEDAKWFYDSIEKDENTFVVSFEDLWHQLLDMTQPAKPRRGFTSADLWKCKLGAGAIGLLLNHNNMLLHRTTAEWGRGDFPL*
</t>
  </si>
  <si>
    <t>C_250056</t>
  </si>
  <si>
    <t xml:space="preserve">MPRSGLAARRRMAKPGTARRMAPTPAPARSSSLRPPLRSSSSSARCRRAGPTSAPSQIASGPPVACCQWSRARSPQPRADCPARSVARCRSPAPARAAAEQGRREAAR
</t>
  </si>
  <si>
    <t>C_250057</t>
  </si>
  <si>
    <t xml:space="preserve">MSRRQEEVAAALGPGGASEPTVAGGAAPAKPKPATPAIIRKLDENVVNKIAAGEVIQRPASALKEMLENSLDAGSTQISVTVKDGGNKLLQITDNGSGIRKEDLAILCHRHTTSKLSQFEDLETISTLGFRGEALCSISFVSHMAVTTMARDAQYGFRVTYKDSAMEAPGPKPVAAVPGTTITVEDLFYNVPTRRKALKSASEEYGLILDTLGRYAVYSAPGVGFSCRRHGDGRPDISTTAAGSRLDAVRAVYGADVARELLPLALAAGGGTGPEVPVEGPLGIKLEGLISGANYGSGKKTVLVLFINGRCVECAPLRRALEGVYAALLPKASKPWLFLDLRLPPRQVEVNMHPTKREVGFMHQAEVIEVIRGAVEAKLLASNDSRTFATGATATLQTVLPFASLPPPAHEQLLQSQLQGGSQGDGFSGSQDAAAGGGGYAADGEEEDGERDEDEAAEEAGQAQPKARRAAVAAAAPSAVGVKRPGGAGGGNGAGQAPVPYRPEKLVRVDYRAGTLDTFVVRSAPARDAGAAGATPAGDVPSTSGAAGDGDEGGAGGSDAAAAATAAARSAAAGGNVSRKRGGRPGQGGVDVLQGPLLHDSGGRGGGKGPPPGLVTADVLGIGPYAAGTQAVVEDEEPGTRDAPGAASGDLAAAAAAARALRRTPPAAVTRDAAVLSLLAEAEADCHGSLADLLREHTFVGIADGSLALLQHGTRLYLVDVGALSADLFYQLALRRWEQPLRLALEPPPLVSELVDLGLQLLEVQGEWQPEDGSPEELGALVTELLQQNRPELEREIGLVVDEQGRLASVPLLLEGLLPEPSRLADLVVALAKDVDWDSPRERALALARALANMYAARPPLPQGGGAPGPSGSGSGSQEEAAGAAAGAADAAGGVAATDLQQGARANDAGLRRDGGATDPVGKPPVGATSPGGTGTAAASETTGAAATSSLSPDSNDPRAAAYEFVVKNVVLTAMRGCLRPPRRRATDGSVVQVAALERLYRIFERC*
</t>
  </si>
  <si>
    <t>C_250058</t>
  </si>
  <si>
    <t xml:space="preserve">MPGLGCHGNYGRDAAHFCRQELPVLFDAELRKYYAKAAADGVKDPNAKELIEPILSDAFVETERRLHTAGVNVSSSGTTASVVFQNRSSVWVGAAGDSRVLCLAQIDNQWKVQPLTLDHRPSRKTEKFRVEAAGGRVEPKRLPSGKTVGEPRLWLANLPSPGLLLSRSIGDDMATSVGCTARPEITFVAMRPYLDQYLVIASDGVWDVLSNDTVSQLVTDAGEPEAGCQAVLEAALLEWEERLAADNISIIVVQLQWGDMLASNSSAAMAVVRSATAGSSFQTKVLAPPQPQSPQQQLGGGAGSAGGAGGGAGQAAEAEAGSPGGLPGAANAGAAAGQAAGVATGAPLQ*
</t>
  </si>
  <si>
    <t>C_250059</t>
  </si>
  <si>
    <t xml:space="preserve">MARACSAAIGRVRTGLLATRASSAPAHGHGSGATTAAAEVPVAAAAAAGAAAAAAAAKAAQPTTGPYGSGSYIARGFLSSQLVYQHGSAAQQAQHAQPAAAAAMPPQLTHRRSFQQARDNAGGAAVVGSLMPGSSASAGASGMLSSSVLSGASPGGGNMTAAARGGGGGGGGGGERQHRGRAAGASSSGWEGELAKPLLEGPESHADLEAAPGGGGAGRAHISN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GTALAAAAKLKLADMVSSREHGPGVVVGALEFFLSRPAPAPVRCSAGPCQLICIPRAAFGSLMAHHPRALAALEVLLMRSTCMDLASAQEAANHGTAD*
</t>
  </si>
  <si>
    <t>C_250060</t>
  </si>
  <si>
    <t xml:space="preserve">MPRYRFLVVFFAIYLTEYLFFALLYLTQPNQCVGGIMRFSHAMWFSVYTAATLGYTGSLSPNPDCASVNVLVIFQVITAALIDYCMMGLVFARFASPNKRSETIRFSSSAVLFQRPEDGLWCLSLRLANIRKTSLINPQVGGAGGAAGAAERGVAHFRFQELGIEDVASQVANLRLGLHAHINHIIRPGSPLFDRSLDVLEGLGAEVICFMEGVDPMTSNNIQARHSYAAADIRMNERFVPIELRLRRGQLGLDFSGFDATTAKALAAGGADQLQDGGFATFLVPVPGPSPGPAPGSSNGGANGAAVPISSSAAAADMEAGAGWGGGVPLGTLHGGGGGGAAGGGAGPREMDTVMAAALSGDMRTHMQTLRSQSIRSLTTPLSALPALIPSVGTAGAGVGGGIGGGVGGGIGGGGGMTSASAFARGVAHPLASSGGSGFGPGGGRSASASVAGAGAPHAGPAPSHGLLSPDELRDLFDAVLTDVGCSPAVKRQAAALKEAVCALQLLPRGPAELAGRQL*
</t>
  </si>
  <si>
    <t>C_250061</t>
  </si>
  <si>
    <t xml:space="preserve">MVCAFTAAPLRRSRPQVERICDDPDAPEYKEDRKRFVKLFSGKRLEGTGVAAIVHELRSQDDELSVLDKRVVALSLLSKLPVISFCCNSTDALPAAAAATGDTWPVFFTPHPHEDVRPMAEWLREELPRVRALSAAITEEVQARTAHLGKVNVPLHFLKRGAVALVPFGVLTVNTLGIVRLMANMLQLAGMRGDTSANKALGLLGAENAALVSAVDSLGDVYSFAVFATVLGELQGMGLVEAAEAMDVVDGLTLGSIGVVTGAVSALGAYMSRPVMVRSAGQFLASLQTIYALNPGMRREGLERKTKKKRHGGRHKGAGGGVAGDADDKEELRGLLQRSMAGGKAREQARGGKKKSRKGVQAHTELEERHAAAAAVLAGRAESEVADEEEEAQSGSVSEDGSEEGQQEVGSRAGGEEASAAASAAAAAAASAAAAASAAAAAEDVASAAQQAAVKAEEEALAAEAEADAASVAASSASATDAAGLGTGKLTREEKKQLALARRAAAAEAKAKAADAKAAAKAAAAASKAAEKERLAQEKAAAKEAAKEAKAAAAADKAAAKERKAEEMAAAKEELKAAKAAIAAAKAAEKERLAMEKAAAREAAKAAKEEAKAAKAGAKASEPSTSSIVGPEAWEAAPVAPAPAATKVRWWQRAKKAEVAGAAAGAAAAAAADGGIDVDSSGGSGVSGSDESGWGLAVLGGAIGGSAGEDGSGDRDVVDAVARDERMGLDAETRAALAQFLSLEEEEVYGAEGSGEGEAPGGAAVASEGLAGVSGGLHPLGSCI*
</t>
  </si>
  <si>
    <t>C_250062</t>
  </si>
  <si>
    <t xml:space="preserve">MGWEIRQRANARAGFCAPARSCLKEVEEGVAAAARRSGGAAGGSPSLTRELAGALPIAATAPSRAVLAALTATHVARSLANIAQGLAARAVLDGWLGGPDTKAWLLGCRVADLVAGFSGVLARLDQVLVLVYQVLLVVFATWVLLSWKDVALSRFLIRAHDTAAGRQDLERILTPLNTVASWALVVCAVLLVVSMVGVDVRPLLVLTGGGGVVAGLASQQLLSNAVSGLQMYMDRPFRVGDTIAVTIGATTHVGEVVEVAALRTHLALDDGSTVAIPNRALSDMVITNRSRTSRGLNRPPWLDSRTPLSLQLRIRLRPPAYHDVGAELAGLEAAIVASGAVEAEGVLGPRLEVVGISDRGVEVLARVRLRNPGKMAAAVASGNLAPPPLVPQLTGGQSLHTPRSGGSGSGGGASDGTGSGGGDGAAAAANTGPPNTRAVGGSGGGSGGGSGSNGGSGSAGGSGSSGGGGGAGSRRSAAEAVRALRHQLLLALGPWLQDHNATLALE*
</t>
  </si>
  <si>
    <t>C_250063</t>
  </si>
  <si>
    <t xml:space="preserve">MLTLAGAAAGPGVSVLMERDAAERSLRKAAFFGFRPRASPPAVVPPQLVSPAYTHILDAVAAPAAPPASWGPAETQLYGTVRRLLALGSDLHPSEEELHMGFLKWHSDDLLAGQLTLLDSSTSTLSASPNGILTSRGPTGGESFAVVLLECKSDVGAGNPLVQALRCWVSNPLERWSEPRYV*
</t>
  </si>
  <si>
    <t>C_250064</t>
  </si>
  <si>
    <t xml:space="preserve">MASYYDEEAGLLGGGKESYSYEFAERTVRQGFVRKVFGILGLQLLVTAAVTAGFMFSAPLRTYVYTAQWPFWLAFGLSISLMIAMSCSESLRRSHPYNMITLAAFTLCEAFLVGTVLLAVGITTVVVLGCAAFAMQSRVDLTLSSGAMVSLGLAFMSAMVLNLFIRANWLSVALCGLGVALFSLYLIFDVQLLMGGHKYSLSPDEYVFAALNLYLDIINIFLYILDLLSRLNRD*
</t>
  </si>
  <si>
    <t>C_250065</t>
  </si>
  <si>
    <t xml:space="preserve">MALSVLQFTGVCHRLRETVEKLFPEQVAARRRQVARASSSRRWAGDCAGAPFPLVSRSASASASATSDTDTSSTATAATSGGSPAPGFSRGSPSSDAPGPPGGTAGSGGSARGGGVASGGLYRAGALSSGAGGGVRDAAALLDVDLLNRAAEQYRELSMLVSAITSVPAPPAAVVQAFTQAAAHMAATRAGAMGSGPAGGLMAPGAGGASLPQAQAAELAKLFLSSGAALTSTVSAASSGGAAEAVASVAGMSLPDAASSAAVAAQLAYGRGGGAVFRRQGSGSIASAPAGSGGGFLEAALTLLTSAAATSTAAGELRTLLTALNQQQAAVAEEEAAAAANNNSSSSSGNVQQHHHHNHHGHGHHNHASSSLRSGGLRSGGGAYGAGVGDLRSAGRDSLMTDTDMEAVSEAASDALRTTANTVQQLTAEAAALSSVLRAAHQQQLQAHVAAAQQAQAYAQAQAQAQLMQAQQAAAGGWGGAMAGGSPGGTATAAASSAAAAFGLYPAAAAAQQQVAMRFAYQQAQAQTQQQHYQQQLAAAYALSPAGAAGLAPAAVPPPPPHAGGLASWPAASYGAAGLQLLPHPSLQQQHPPHQHGRMQ*
</t>
  </si>
  <si>
    <t>C_250066</t>
  </si>
  <si>
    <t xml:space="preserve">MLSNLRTLVVSPRGRCSVLSTLTSSVRGGTGFLPARAQDSQPFLRPTAIARAMSSAADSAVPRALVYDAPGEPLEALSLRELPALTAPGPGQVQLRYLSSPINPSDINTVQGKYPIMPKLPGGVPGHEGVAEVTAVGPQVTGLSVGDWVVPLAPAQGTWRTAGTYAAADWHAVPRDIGLAAAATIVINPPTALAMLEIFVALQPGDTVAQNGATSAVGEAVIQIARARGIKTINVIRERPDMDAAVARLKGLGADLVTTEHKLKEDLKASGLPAPKLGFNCVGGSAAQAVTSVLADGGTLVTYGGMAMQPVTAGTAAMIFKDISFRGFWLTGRWAAAQGPEGRRKALDAIVALYRSGALTPPPLAPFPLATADDPEAWKRAFERVAAPHRGAKVVFDMRGGAEA*
</t>
  </si>
  <si>
    <t>C_250067</t>
  </si>
  <si>
    <t xml:space="preserve">MQRLLPAAMRPKRATDMAAAAPGRKVVLAVTQFGMSEDRAANADKAEQYVRRAAAAGGQIVVLPELFESMYFPMVHSEEYFQLAAPFEGHPLVERFARLAAELRVVLTVSFFEVANTTYFNSCALVDADGTVLGRYRKSHIPDGPGIRYLEKFYMSPGDTGLDVYDTAYGRVGLAICWDQWFPEAARALVLQGAEVLVYPSCIGDEPHDPANDSYPHWMRVQQGHAAANMVPLLAANRVGREQLQGSTGPVTYYGGSFIAGPQGQILAQVGASAKALAHGDRDPAPELAEGLVTAEVDLAGLATARAQWGLFRDRRPDLYGALMTKDGGNQVEVPVIDIAPDQAKHEAKQWLNNYQHIRTRSQAVSAELGLGSGCEALRGKELSDAAHAASTTALQRLEKEVWAQVKQARKAVSAVTVTLTTARPGRPPPVEELAAAIDVADRVIGDVRDQQCAALESLYQEEAQLEAEIEAIGSRLDEELLQEQEQAAVRQQMGMLAAGPATARMADGPAGPSGAARSRPVSAGHRRPPSSSRERRMSGAGVRGGSGAGGGGGKGGGSSILAGAVGGGSGLAPEVEEYDEFTARHGPTGGWDAEDHEEFLAVLNSCGGDYTHAVAVVLERAVGYSRKEVMDHARWHMDLVDLDARKRAALERWRAAKQQQRAALAAQEAALFSDTSKQAQRERQRDQQQQLEEVLVGEAKKAMVARWKAEREEQQREAADAARARAEAAAAAKQAEVEARQAANKLRLQMVKEAKARQRRDVERRAAAEAAITSALSAPTPQQRQRVAERSAAAFQRRQSLLASQEAARGQRERVQAQLLEKVHVEAAPDPGRLLKGTAAHMQRVEAVRAEERRPQDSGFILHSARRITPGWRAGLAGA*
</t>
  </si>
  <si>
    <t>C_250068</t>
  </si>
  <si>
    <t xml:space="preserve">MPGGNMGGGGGMMGGGPMGGQGHGGGGGGGGGGGEGHRGGMGGGGGRGPGGDKRPGMCVRWSNSGSCQFGDRCRYLHGQGDSRYPPGPSDGGPGGFMGGGGGGGGGGPIRRGGRGGGGDDGPGGRGSRPTGPKTRLCEKFMATGTCRYGDTCIFAHGMEELRPGRDAGGPPPPQPPPQQAQQMQQQQQQQHQQQHQQQQQQQHRQQQQDGGNATSPSRAGDRRRSRVGRRRVPVGSHHQQQQPQEVTFVDKVRALCGVLHIGQAAALAAEKPLALTTAAMSLRAGTAYKENPFADGVERYVAISAGGGGGGGSAGQGQMQH*
</t>
  </si>
  <si>
    <t>C_250069</t>
  </si>
  <si>
    <t xml:space="preserve">MRAQLEAEGDGDDDEDSEPSSSDADMDSDDAGKDETVEEAVARAKKVAASMASSRAAAGGSATAATGAIEAAMKELDMEHYDDSGDDDADVINRVLGTSGRARLEYAEGEPDPYLQLGDDDSEIEDFTLRPTDLIILSAKNEDDVSNLEVWVYEEADGGGEANLYVHHEVLLPAFPLCLAWMDCDPRGDTGRRNLVAVGTLEPVIEIWDLDVVDSVEPLTTLGGVDTSAAEAAAEGGEGGAAGDKKKKKKKKKAKAKLLPGSHEDSVLGLSWNREFRNVLASGSADCTVKIWDLVKGACEHTLKCHTDKVQAVAWNPAESPVLLTGSFDRSVCLADARTPQGDPARWKVTADVEALCWNPHDPTCFLVSCEDGVVAQYDARKGKGSAALFRLSAHDKPTCTLSFCPAVRGLLATGSTDKKVKLWDVSNNTPQMVCAQDLNTGAVFSASFCGDAPHLLAAGGAGGEVVVWDVRAHSAVAAKFPAFAATLPTGPPAAADDD*
</t>
  </si>
  <si>
    <t>C_250070</t>
  </si>
  <si>
    <t xml:space="preserve">MHNTDAQALDDSYTLRKQLLGEAAMERAASLRVAAHTAGVATEVHTPAAGGAGGVRPCTLPYGLLDEALGLSAIAFRGPGLMYEALQQVAAGGEERSVLVKFVQARYGTAVHKAWHAAGLAPELYDVRSPAGGGTSGGPAQYLMVVMELLHPADGWMPLQQALVLAAAVDSGSSSSRAAGGGGAALKDAVRQALHRAHAVPVEQSAAAELVLTEAGSGGGSGGGGGSSGSRVGGAPKARGPLLTLAA*
</t>
  </si>
  <si>
    <t>C_250071</t>
  </si>
  <si>
    <t xml:space="preserve">MARDEEKKEKKSKEEKGDKEKKEKKDKEDKPKKEKSDKDKSDKKDKSEKSGDKEKKDKKDKKEKESDKPSSSRAPPPARGPPARGPAKAPAAAAGNDYLAGIDLPSSEEEEEFEERGRVDEEATRAPIMAGSSRENKKIADKERKALEAAVRAKEDALREDENVFDVSYEGMGEEVSATATDVKVQNLTVRAKGKLLLENTSVTIAAGRRYGLVGPNGRGKSTLLRLMAKRQIPVPQGIDVLLVEQEIVGDERTALQAVVEADVELMGLRAEEKDLMEALQDEAKQPAGFCHDTAQDRLNEVYERMAQLGASSAESRASKILHGLGFTEGMXXXXXXXXXXXXXXXXXXXXXXXXXXXXXXXXXXXXXXXXXXXXXXXXXXXXXXXXXXXXXXXXXXXXXXXXXXXXXXXXXXXXXXXXXXXXXXXXXXQGQGQRRHGEQGDGIGGWRMRISLARALYIQPTLLLLDEPTNHLDLRAVLWLEEYLMRWKKTLIVVSHDRDFLNSVTTDIIHLHDNMLHQYRGNFAQFEEMYEQKRREVNKAFEKYEKQLKAAKSGGGKDAKAKAEKVTNNATKTNAKRRGGGNDDGASSSAAAAPQRWSDYTVEFHFPEPTELPPPLMQLIDVDFKYPGR
</t>
  </si>
  <si>
    <t>C_250072</t>
  </si>
  <si>
    <t xml:space="preserve">MQLCVLFPGPDEEEGTPYHWRAGTIRHIDPATGAAEVKYHDDRRKRSKAHLYLPLAVMHWARCPPPPETPPRTVAEGCQPLPPLLLPGLQLPPRPSPQPAPAEEAQARQQPSQQQQQQAAKTAVMTAAPMPMAATAAHTVKMEVAPSAPTAANLSAAAAMRPKPKLEPDTSCRPITAPPAARPAAALPHSVSLSLLAAAAAADAAAAAAAAAAAAAAAPTKPGPMRRYVKRPHGVDDAQPSSLMTVPQHKEKKLHDGAAPGEGRPWAAVDAYCPSTAAAASTAAVTATAMAAPAAMGALAASACEGGAFSRHSAADGATAAAGTSCGRGRGGGLRPSWPSVDFNNNAHCHLGSVATSAAAAVQILPSYMPPAPQQLQPPPKQEYAPDQHFQLYIGGAAAPAASPVAAPSLSTFSSSSADLESLLNAGDDAFDSTADGSPAAAVDEFTALTAAAAAGAVGGADACYPAYHNARSSSGAESDDGRRGGAGLVYGGGGSGVFTPAAAACISGGGVGCSFAPMEWQPARTSFSSSGGIAPSYESVPRASAAVAAASAATATVAAAAAESLAAVAGNYTTRVCWEQYYSLMSSSPQAAPAPAPAPMAVAASSSCGLPQQQQLSPRAAVDNSSGCAFWQPPAPPVTTMPHHPVLASSGSGIFYNASCGGASAALATAPPLPLPQAAADEDVADENLKILFSEIEELQWPLPQPIGA*
</t>
  </si>
  <si>
    <t>C_250073</t>
  </si>
  <si>
    <t xml:space="preserve">MLTNYSNAASTLAETASLVSTDLRSFLTSDSSEVPQSLRQLNKLLQSAEIQETVTTVTSSVVKGVSRALPAGLGSAAGSEGPPLVDTIIEAVLSERGRGLVGMAVGVATRNATHAVCEFMERRMEAAASAASANGGSVGIKEVLDVLTSEHGEKLLTLLLTKSIRTAVTSYVDATTGYNLYDDMLASIAKQEHRDALTDVLSRLTASFCKEVVISYRRATAAAAAQGAGGTGTSGMPGNAPAGKHHQQHQHQHAQQHPTPGANVANGTVMPVMVKGGALGSGCSLDAVLATAASGGSELALTASTRCNGSLGAAGQQQSGVNGRTAQASSAGSQQQQGLVSRQHSVNGGVNAALSRAMLAQAPPVWLKQVVELVGQRDVRSLTVEVVKSASREATRGAVEGLLQGAAQSGARLEGGGSVLVLPACAAGYKLYVLATLAVSLAMYALSPRLVML*
</t>
  </si>
  <si>
    <t>C_250074</t>
  </si>
  <si>
    <t xml:space="preserve">MPDTLRKAEAGGRLDASRAHTLRKKFNCDARGLDWFRKTAARERWQVVALNGYRCVLPQARHGFAAMQLRAGGDNGCWQAYQRVTALMQRSEAVRDAAAAFLDSAAARALMPGDTADGGGSRGAVSGAGTPLSPRVLALHFRPYPDTCLDYFVNMTTFELGAAQEPLLLHRTVPLVQAFLALWAAEAAEVAEAEEAAAVRGPAVVFVMSHPKVRKTVSREFERLWATAGAGAAAQEEAQEEEEGADLDDVPPALFEVPGSGSSTRGSSRALPVGANSILSVVEQQVCAGADVFIGTAASSISVLVAQERVVQRQPGMQAGAGVAGEDEGGEAREEKEEWVKQVVEAATEGEGAQGFHVASAGHVTILL*
</t>
  </si>
  <si>
    <t xml:space="preserve">MDSLLQKPGQKPPPVQGRHVDKLDTLPDEQLKKQDEAYLAKHQLDKLFGECLQGLVQEMPRDPVQFIIDSVHYGVDQAKQDPVTGLPLHRKTKLLELFRVIDKQDTGRISFRSMQMYANRYGGQTLGPEELSSIFTDFKAGSDNLITQEEFLVFFSRVSKTITNEQFESMVKEMIN*
</t>
  </si>
  <si>
    <t>C_250076</t>
  </si>
  <si>
    <t xml:space="preserve">MDVVAEALFGNKASTQQLQAAADEARAAAAASRERARARVEAQAALQTIRAQTAALEARARGLLQDDDLRPASSPAAPEPLPTKPLTPPPPPPPPLQLQQPAGGHVRFVGAGDGSPMLSPQPAAARRGGAAGLGPRSDGAGAPQAPQAGQQPPPAMMRVSLLGGAPVTLAANYTSLLRTSTAGFVGTTGAPGMPAPGAVAPSPVLQSLSSPPLGSARPGGDGSLSGAAPAPVPPMRLASPSVVAEPLRSASPAETATYRATPTGTINLAASYTGYGAGGGGASGIMGPLVPPLAGTQRAMAAAAAGGAVIAGQVQYRALLAAATAASAKEAAGARARAFHSDMAAIDAEIDAYVGDYKFEQYAPEAALVVQTAWRAQRVRVFFNRYWAVRQKHLRRQLRLAFSPLKQLVLAVLHARRRLLRRAFEEWREWIRLSDELFLRFVIKLRASIGSVKEHATPQQLWQLCTPPGGDPWAAKLTLGALVANVLRRQMPSRTAAMYLTAWRKAVANQVVKRQAAGEVLRRMDQGRFKEYVRLLFRFWFRWAIIQVSERLQIPPPIFRPRIPEWDAWLFKHTRSRELHSRIVLLHKGFRVKHFFNFWVFFTRRNKKMRQAWITTAAQHIEAILRNAINAFKANAAEARRQRRIKRAVFEAVQHITRRNIAVRRIAREVAELSRRARMRLALRRFKEWARMSKLLNTAASIQIMSRRATSLCPMYAMLDDATHMWFIACWSAWRNFVVGRLRMRCLLGLHMSRAATANMEAAFKALRKWAELQRRERARLALERMRAAAGESVDGATPTGASDGGASSQTPRASELSGAGDGEALAAPGSAGGRSFELFVSMADYPIPAGATWRSPLEKQLVPGTAAALAGGPGTGAGSAAAKAAAAAAAAAAAEGGAAVAPPPDPWATPAPPGMHLARMQQLLGELEKMEGPFY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EFTLTRLDRRGAAAQAAARAAAAAAALVAAQVAGTAPATAGVSLEHGVSAIAAAAAAAGSYDGGGLAADLSARAATVRTINPALLPPPDEDEDFDMDALRAKRRAAALAAAEQDAEAAVLTAVSAAAGVSPTRPGTGTESVGSPSLSPGRGRWRNVKAAALSKSAVIRMEMMTGRPQKGEPGSPSAVAAGHGAPMLATARRAMENRRVRGSGSPSLSPTRGRDAGGTGRSIAFDLGVDGAADSPGGWAGSDGDLSRGTTPQRGEALTRAASRVGSVAGGSMFRSPSRRGLGGGGGGGGLSRRNSMKSQASSVWGRESTAAGGMSLRNLVEGFSFSGPGGADSTVAEEAEPSEAEAEQAFTPRTEEEVDPLQPPPPVNNFLYLTVPGILTTGKILNPANFPWPAAIPTLESVHTKSDHILRAVLPHLAALPTLPDIVYGPLGEPPSAQLSHISPEASQLSQRSGAGDAGAVDGSAFGGAFGAAGAAAASASSGGGDASLSGGIAAMRDINMSMNGGPAPRGSMYGILSSALDGAAAEMAAIMAEASAANAAVASCSGAVGAGLGAARVPPGGRAPPRRQASSAQTTKSGAAARTLDGGESAAGIPGVADADGLDLNHPWLDDLFDDDGTGVDVSAAASVAASAAASAAASAAALGGAGQEDSILQNLLRNGVPGYSRTXXXXXXXXXXXXXXXXXXCQPIYLGQAQKDPRLWQRLVGLVASDMPHPDHPAAHMIDQARLPLADAVAAIRREVRLARLNLDVSTQPDDADGQQPRQPGQGSGGGAAAESVDVTASGEAGGGAAEGAADSALALPSAASRKPAGILXXXXXXXXXXXXXXXXXXXXXXXXXXXXXXXXXXXXXXXXXXXXXGLQS*
</t>
  </si>
  <si>
    <t>C_250077</t>
  </si>
  <si>
    <t xml:space="preserve">MIEVNKHVPDDYMDEVFHGPQSRHYCHGAFEVWHPKITTFPGIYYLATVYGWCRWAVQAALLKQPLDMDAACATPYLRTLNVVLSVACLLVLRAILLQLQQQQQHPQQTQQTQQTQHQQKQPQQQQQGQRLQSRSHGAARPASAPVSASLHAALLALYPLHWFFSFLLYTDVASLLGLLLAHLAALRRHYLLAALAGGAAVLCRQTNAVWAAFVLGEAALRELGLATAVALPCGSNSSAAAAAVGGAGSSTAVAEKEAALATAEVAEAEAGLVGELKVAAARAWRRRGQLVAALWPLLLPPAGFVAFLIRNGGSVVLGDKEAHKPVRHGAQLLYFAGWSALMLWPQLWPAAGALAAAARRRPLLAGVTAAAGLAAAAGVVHVSTLVHPYMLADNRHYVFYLWRRLINRHRLARYALAPAYVAACALLVAAARRRVSRLWLAGFAVCLVAQLLPAWLLELRYFTPGFFLLALHLPPPSPRQAAGLAATYLAVDGASAALFLYRPYTFADGSVARFLCLEHAALKCTGFTVPPC*
</t>
  </si>
  <si>
    <t>C_250078</t>
  </si>
  <si>
    <t xml:space="preserve">MKATAAEPTGASSTPAAKEDLRADYGMLHRRLXXXXXXXXXXXXXXXXXGWFLTATDVPEGEEAREEGAAAEGGAAPRPAYQGDAEEGRRGDEEADEEREDDASRPEPRGQVHTDDTGGRRRRQAKRPRLTAAKLQVALARRAALRSALEARGELLALDEMDLEELEEESELVDRLVEASIRVYGAALAQRQAQRQAPGSSALAGGAVNVPGEGTRDIGPVS*
</t>
  </si>
  <si>
    <t xml:space="preserve">MMLANTRLSQPAVASKRSAGSRVIVCKAATTVPNKPEPVQRIQAPAPGAQDDDKPYLNVIPNNGQWHNGIPPVMGGHLMSSGTVAPISTSKGAGIDLVPHQFQYHDTETDVNVLLYVTPEKAQAGLVKLVEEAAAEAVKAKGAFTLVLSGGSLPSLLAPLAASKSVDWSKTHIFYVDERNVPHSSADSTHKAVSEALLSKVPIPAAQVYAIAEGLPVGQAATQYEGRIISIPAAALPRTEGAALPKFDLILLGVGPDGHVASLFPNRPETAATSGWVLPVSNSPKPPPERITFSLPVINAAKEVAIVALGEGKKEIVQRALEVQALPGALPAQLVRPKGGKLKWILDVASAQDLDIAAWNESKQWPRSSF*
</t>
  </si>
  <si>
    <t>C_250080</t>
  </si>
  <si>
    <t xml:space="preserve">MLDEHDDVKAALLSFARRRPDILFSLPEDKLCDLAAAELLPRDKPDRKLRNAHRRLGETYARARIRLGAGALREHASFQDAMRVLWEWAEAAPGRVAPGLDVLVRDLLVRVTAAATSEPVAEAVARVAELESEMGTPSAAVLAERAAAELSPEERRKVKEAEAAARKHQQRLRRATANGGVVEAGDWFCGECGAANFSDRRRCFRRVAQRCITRQHHYNTHPYRHHGCDYDSEARSNTVVSDDDILALYGTRPPRRRKPRGVVEAIATADADSMYGAAAAAASAAADLAAVEAEAGAGAGAAPSRSFKPARDAERPRRGPVQLEEEVAGDADAPRAVRRGAQKPWERRQQEGEGDRPLRPQGRPGLRWRADAEEESDGGGEAEGRRGRSRRPQVGMEEEADGDEAGPATTDARQTQAYRRNMRDFYNGDDSAGGRQQQQQQQGFRGRDRDRGADVDVDGGEGRFARRGGDGDGGDRGRSRRRGWLHEVEEEGADGRQGRGGQGRDFRDLRSRGARSEEAAGEGGDLSWEDWESAKPTAKAAAGPRDRRGQGQEDEPTTAQRSAGGDGEEDEDVRMTIMSM*
</t>
  </si>
  <si>
    <t>C_250081</t>
  </si>
  <si>
    <t xml:space="preserve">MEPGGRCPAHQNHWNATLRKRVTPENPAGPLKEYLDSLNLTVAPRKRGGGGGGGGGGGGGAKRKRNNRGSQEEDTSEDPDEDLLPDDLDDSLDDSTTSRTAHTAAAAAASGGGRGRTASRATTTGGGGGSRAAHAAAAARTTSAPTAAAAVTAATVAANSPDSSSAGGAVGPAAADAAHSAGGGAVVCGGAYSSGGVVTFAGAGLLCSAAVPTTTVTTAAVPLASDAGVGVDDGADDLAPGVRRSSRRAAQISAREVRWWSLNLDAKTTCALLLTILLHSXXXXXXXXXXXXXXXXXXXXXXXXLAHLLHLAPTPLPLRAWTPPNLFDTAHLHLDFGCPDSPLLDALGGSGGGTAAAAGAGSGGAAATACTAGAAAAAAAAEAAAAAVPAPGAGVGAGGDGSSSTSSAPSGEAGGSGSGSGGAEPGTARSVQAGAAAEAAADRSDAAVMQMMKRESSFGFLANAAGAAAAATGSLTVGSAAPAAAAGTAAAAPSAAWPGALQACNAAATAAAAAAASATASAASSQAMPSAPSSPGVWPPAATAAPALPYLPPLAPLGGPPALPSPPCSPLIWNGLGMAAPLPPQMHHALLGSTSAPPPQHQQQQQQQQHHQQAATAASADAAASTAGAGAGAGAAPAAPYMLPAGYYYHPGPVPTWHHPVSSFHGPLYGPVTYPPMPAAAAAVPAAAAAAVPQ*
</t>
  </si>
  <si>
    <t>C_250082</t>
  </si>
  <si>
    <t xml:space="preserve">MAPNRLVKKFGEGNWSPIARALNEATGKTEATGRIGKQCRERWNHHLSPGLRKDPWTPEEEVLVVDAHKRLGNR*
</t>
  </si>
  <si>
    <t>C_250083</t>
  </si>
  <si>
    <t xml:space="preserve">MVEAERRLMDELAEDEEAQEQQQMQAAEAAEAAAGAAAEAAEAAEMQAEMQVKRAEAGEPAGASVGSGRGHGAGGGGGGGGGARAEYGAEAEVSSGGAAKRRRRDGGGAAAAAAAQRAGAPQRRPPARSESVCDSAGIRMAPLQKPPQPALPSQHQQQALHHQLQHQHQQPAMSPFGYAASQAEPTAAAAAAAAAGCMVMPRVASSAALAPGADASGGGGDRAALAPPGSMLAHAATAASGFPAAAAATAATAGSPYHPHHPHQQQQHPGGGGGGWTSMLPYNWSTNNMQHMAAVAAAPGGPAGEEDEPLQCPRLRLRQCRSKQPAAAALLPPTGTGRECWQAGWFAV*
</t>
  </si>
  <si>
    <t>C_250084</t>
  </si>
  <si>
    <t xml:space="preserve">MFDPMYDSYTSMAKRSGAVIVPVRLRLPDFSVPLEELAAAVTPRTKMIMINTPHNPSGKVGVRALVFGGAAHVSLRSLPGMKERCVRLGSAGKTFSFTAWKVGWMTGPARLLNPIVKAHQFLVFTVPSSLQRAVAHGLDKEADFYHSLGPSLEAKRRYLEAELTALGFDCLPAHGAYFLVADVSKFQRPGEDDADFAKRLTAEGGVTTIPISGFYVGPRPPTHLVRFCYCKEDIKLQAAVERLKAYVGPGGKGAPQ*
</t>
  </si>
  <si>
    <t>C_250085</t>
  </si>
  <si>
    <t xml:space="preserve">MAAVVDLSAALAATFRPDANIRQQAEQHLDQLKQTNFPSYLASITNELGNEERPDDVRQAAGLQLKNSVDAKDAARRTDLMNKWMSTDAQLKQHIRDVLLRCLHSPKGDVRKTTALVIAKIAGIDLQAKEWPNLIPSLLNNMGAQPPAPVGTRQATLMTLGYICEEVDESLLSPENVNMILTAVVAGMGPGEPDEPRLAAIRALTNAIHLAKNNFEVENERSYLMQVVCQGTQAASEQMRVAAFQCLQNIADNYYPKLQAYMTELYGMTTKAIKEDNDEVATQAIEFWSTVAEYELELLDDGKDDECKNFIVSAADYLLPILLECLTKQDEEALDDEGAWNRAMAAGFCVKLLARICRDRIVPQVMPFITANISAQDWHFREAATFAFGSIMEGPSVASLDAYVRQGLSYLVSALKDPHRVVRETTAWALGQVFEQVHGAEAEGAAPIVSKEMLPGLLTALVESLKDEPRVAYYVCDAIRLLALGFNTGDADTSPLSPFLKDLIQKLYEAAEVFRNHPSQENSGKAQIAAYEAINDLVRTSARDTLEFVGTLLTVVLNAINANLAVPLGSQQAAEKMATLQGQFCGMLQVCMERLCRSEDARAALVPYRDQIMETLLKVLTMTQGGAGVHEEAMLAAGTFTVATGPDFDKYLPQFMPFIRAGLQDHTAWQVCVSTVGVLGDVCRAVSAAIWPYCDELVSIILANLGSPTVHRNIKPELLTVLGDMALAIEGQFAKYLDAELTILRQAMGMSVQMVAANADCDTYGYNNMLRRGIIDAVSGIAQGLGDDIVKNTPAGAASRDRLTAELPAVFAFVSSVGGDKTAGDGCYDEDVARAAIALLGDLCSVLPAAGPGLAQQPSKDWTLLVQYVIQCGDDSLSGNNVSWAIDLLKKATGMAM*
</t>
  </si>
  <si>
    <t>C_250086</t>
  </si>
  <si>
    <t xml:space="preserve">MTKFRLKNVSAHALAAKRVRGEVQHNPQLYLPASVEAGAAHGDAATKGAADGPVGEDSAEGVLQHPAADNAVGAPGASGRNDGAGEPPAKRPRLQDLFARPTAKTFSRQVHDLFLVLDLEATCTKRRDLFPVEIIELSCVLLDAHSLEVRGEFQAYVRPTEHPLLDPFCVELTGIEQAQVDTAAPLGEVLERLDGWLRGRGALPARPDCSLLPVTWTDWDLKVCLETECEWRKLPRPPYLRRWCNLKRLFTQRYKRTSNLRACVESLGLEWRGRAHSGLDDSRNTAALAARMARDGAVLRVTDSFREQLPQAQQAQQHGQQGQQQWTTRGAGGAAGAAGAGAGAMGGGGVRVASSHGGKGGSAGGSGGGGKVVAGLRQTVLSLTPRKPPPQPQHPGAKSDGGFPAAGGATAAASTGGTEPGPGGSGGGGSGVAVAASLAAVLPSAATAPPLYDTAGRWLGRCRCGVAARARTVKKPGANLGRHFYSCGRWSLTDRSRQCDFFAFADGLQLAPGAAPAGGGGGAGRTGGGRR*
</t>
  </si>
  <si>
    <t>C_250087</t>
  </si>
  <si>
    <t xml:space="preserve">MHGSGGLSGGGLGGGLGGGGLGGGLGGGLGGGLGGGGGSVYGSDRAAAATAAADRELLPGGADNRSLRDFDGLAAAXXXXXXXXXXXXXXXXXXXXXXXXXXXXXXXXXXXXXXXXXXXXXXXXXXXXXXXXXXXXXXXXXXXXXXXXXXXXXXXXXXXXXXXXXXXXXXXXXXXXXXXXXXXXXXXXXXXXXXXXXXXXXXXXXXXXXXXXXXXXXXXXXXXXXXXXXXXXXXXXXXXXXXXXXXXXXXXXXXXXCVCAPLLGMHASSPASLGGGGGGGGGGAGGGDLGRSLLLSRTSLLLPGGGAGAGAGGINGGGGGHGRLLGGDDGVMGAVEAGLQRPLSATRLLLRGLSGVPLGRSGGSSNLSAEAVAAAAAGLAAAV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TDGVNGNGNGAGKGNGNGAVDGGLSGGGGGGSGAGAGDVVVKVERDVEEGGGGGVGPELLLRLRHQQQQQQQQQQRQQQLRDELLGRNDGGRASEYSPRRPAAVAALTGGGFGGGGGGGAAAPDDVYTACSQQLMARQLGVRINGYPSRPSPPPSPPPLAQQQQQQKQQQVQQHKQQQQQQLQQQLQQLQQLQKLQQLHNHQQQQPQQQQRPLQPPARQLSGASNLHQELRAQMERLAPAGGASGAGERGGGGGGGGGGGQMYRSLPALSGRQQLLQPDQAPGLLLQLGGGGGGGGGGGGGAAGPAAEFGRSRNEVVSLGDGCGGDGGGGGGGAGGGGGGGDGLEVQYRYLSVMQERLLRQLGLPKQAWQQQ*
</t>
  </si>
  <si>
    <t>C_250088</t>
  </si>
  <si>
    <t xml:space="preserve">MGPHEEGREAVTAPAEEEEEAARRQAEAREEEREQVVAALEAKVRALMRRCADLTDELIDARHTAHRRVEAAQEEAAAARRQAAFCDEEVRRLGRKLAALRAEQADAVDWAAQRMLDLQRKLEAERCAHEATRRQLLQLQQGQMAAALRRWSATGGATSAVSGAPATNGSSPLRHLHTQHPHAHGLSSHSHSHHLHAVALHEHVLTLTTGGGGGGGHVGHAVGAAELQAAFRAGLLAGGRQAAAHAGPAAMAAAAAAARQRRR*
</t>
  </si>
  <si>
    <t>C_250089</t>
  </si>
  <si>
    <t xml:space="preserve">MINDFMTFPCSATSFKYQFCNVDAKWPESSAQCRAWPRGPLSAALYLPLLQRQDGRRLTPDNTQALRGAADTVRELFERMEAAGASACSLTALLLSAPVAAPALAALVPIXALRVAALLPAAXPLVAMEVTNYHFEVAPPHLAGALDRFAQVRGRVCMVCAGTAGTASAGIRWCSSPNYPRPPLPPI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AAAAAAAAAAAAAADEDGERAASGAAAGPRGGGKAAGKKAAGKNVDLDFDLDGGSVVRLMAKNAEEKNAAIEVYFQLMAGAGPTQRATLDLIDQVRAYDFLSRETEVAALGSITVQQVYDMYRDHLMPPSAAEAEAAEAEAEATAGNGSSSSSGSSGRRKLAVHVKPHGDVPAAGGGGAAAGGDAMAVDGGGDKAVAVAVAAKEEKEKAVTPGKGTGKEAKGKGKQQQQGKEEGAAKAGATEAAAAEAVVVPLRVAPEGPPLEEPAGLVALRAGLPLHPLVLGTAPEPLLKS*
</t>
  </si>
  <si>
    <t>C_250090</t>
  </si>
  <si>
    <t xml:space="preserve">MAAARSGERRAGVTAGGLAGPPPGDEDGGITAQLRRLFGRCRIYVAGGTCCNCGACTSIGSSNASRHGSTGTNNAGRHGRGRGTDCVDILASNTGRSSSGAAVAAGGGGAGGGPQLQLPARPGCAKGAGMLTSVFAREAVGETAAAAPDGSGSGSCSATGSGAADESTFSALQQLPQMMVGSQAGGGGGGGGPSLQHVSGSLDTSVVVTIASSIPQADDLDGCGGSSVDSALLVQAPPPATHHHHMHAQHQHQQHQHQQQQQQHAAAGSTQHVLPYPQQLFTAAAFSVLPGQPGAPPPPPLPPIPGIAGGPGQGSVAYQPLLTVQQLQLQQQQERAAAVARAAELPPPPVPGTAATASAPPAAAAASTAAAADATAGAPAAAEAADGGEGTVGAAAAAAQATGESIPLVPSTGRAAMAGAGPVQAMAASSTGPRSDGSRGGGGSGGGRGSGGSGECGVDSDITFIPHPALPYSPPKRPAPQQQQLPPLLPRLLPPAVAPAPRPVAVVAVGRATHQHSEAAAVREARAMEADQRRMLDMVGTGLTGAGTSAPLPFIIVLDGPPPTTTTSRSASPPPTGC*
</t>
  </si>
  <si>
    <t>C_250091</t>
  </si>
  <si>
    <t xml:space="preserve">MKLFDRRPEIDMLLAAQVVAALGAPTVEVRLATEDGKGKGVFATKDIPEGETVFTEVPLVSLQHIENRGSALVCYRCLRFVGTVEQQIGHKLHCLVEDLKATSTHHQADGDGGAGGSGAAAGAAGPSGAAGAGGDQEGDGESQDGVDVDLDLEEALKAGERLEQVYSHVTPERIEALRSGSEALPLADDFQLPPPVPCRRRCGEVFCGEACEAAAWEQFHCLLCIGPAPAEAAGAAAGAAAGAAAAAEQQGAEAGVQGGGEEVEVLHGVRVDRRSLATFVEHAKETNEIFILAAQVLASTLIRAARALESGESAATTAAAGSLADAGPSTSPPSQQPQQHTPQACQAALQAGWRPYVYGWKRVWWEAVAVPEDVDSEEEFREQLRALAADSLELLTAALHDPRFGADLLTLEVYGSVVGLFELNNLGLSVCSPVEDFFLAVDEQEEGPDKAAVCKLTGPLLDALDAEYATPCEATAFLALQSCINHSCDPNCTAACDSGDRTATLLAQRDIAAGEEITLSYIDVSLPYKRRQAELRDYGFVCKCERCTADLAAARAKKAAGGGKAGGGVGALRAKIGKRR*
</t>
  </si>
  <si>
    <t>C_250092</t>
  </si>
  <si>
    <t xml:space="preserve">MAPTGRIERAKSKLKSTYAKFRSKAFVVRSMEEQKDKTASGFEMHKVLGPFSLVMLGIGCIIGAGVFVLTGVAARKYAGPGVVVSYALSAVTAMLTAFCYAEYAAELPVAGGAFNYVSMTFGEYAAWVTACDLVLEYTLSAAAVAKGFTAYTAALIGIDVSYLRLQASVFTLDLPALASVIGMSFILMRSTADSSLFSKPXXXXXXXXXXXXXXXXXXXXXXXXXXXXXXXXXXXXXXXXXXXXXXXXXXXXXXXXXXXXXXXXXXXXXXXXXXXXXXXXXXXXXXXXXXXXXXXXXXXXXXXXXXXXXXXXXXXXXXXXXXXXXXXXXXXXXXXXXXXXXXXXXXXXXXXXXXXXXXXXXXXXXXXXXXXXXXXXXXXXXXXXXXXXXXXXXXXXXXXXXXXXXXXXXXXXXXXXXXXXXXXXXXXXXXXXXXXXXXXXXXXXXXXXXXXXXXSGFFFKQGALKGEVKNPGRDLPIGIVGSLAICTCLYVLMCLAITGMQSYTVIDLNAPFAVAFDHVGLGWAQRIVAAGALTGIVTSLLGSLLGQARIYVTLGRQSLAPAWLAKVHPTRGTPVNATYVTMFTAGFLALFIEIELLAELVSIARLIPPP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ARAAPVAAAAWRAAAAAAASRAAAAAVAAVEAVIAGCKYCLYVLDKPMGEAELARTRSDGGSGTPLEQHLMRHGIPPSSSPNGSPVADDDSVHSGTALNRPSTDVAHTFGGPPHHRAGSHTAAGVGAGVHGSWAACSVP*
</t>
  </si>
  <si>
    <t>C_250093</t>
  </si>
  <si>
    <t xml:space="preserve">MRAAPWPWCGPSSRAPPAQVVASAPCIPRPTRPQVAAPRAQPGLGLHCPNPSLASPRAPAPTPACACRVPPRFAPQLPLPPFCPPRPARPPSLTPARPASAALPVAPCWHQSFAPSLAPAA
</t>
  </si>
  <si>
    <t>C_250094</t>
  </si>
  <si>
    <t xml:space="preserve">MSRDPIYAHSRHEITSWRLNDAPDVPPAVGGGGGACGTAHVIVVVDHSGSMRKDDVPGYGSRTAAVYDCLARDLVEPQLRVAGGSRMEISLIQMQDEAEVVLRRRAPDAKLLQYLKGCGRSYARSHGNYLPALNAALELMREDASAPKQLFMVFLSDGAPSDHVQMACPHGNYVWQADPTAGCTAQGKPRLIECRSKGCRAVVKRTAHSDCLARIRAMGDLLGRDRVSVNTVAFGPAAEDFAVLQAMSQVLPRGSFQKLGLSAHCLRTAFTSLTSSLTTLRTEAGGAGPGLTLRTDLRAKGQRQEYEEHQLLSNGLIFDIYVGRKFVSKCQYDRDTRDLVPVPFLDTARVRIMREQFPEVEWGVAHARRLFSEGAERVVFQCTEVVSVDGGATAYAIGPRLVAKQTRHQERVHDPKFHRTFCRTQGEAAELASLFNRRLRGGPAWQVHFLPCYVYKIADGYYSYGSGGVMEVLVEEELEGKFTKWNNNAGGVAAGRTGAAGAHSRNNNQLGAIVEDEEDEEEDEKGREATNNAAGGGGAARTEDVPQAFSHFTWDCTAGRKLVCDLQGVWNSTDGFTLTDPVVHHASGGHRNGATDKGQAGINNFFATHTCNALCRQLGLQPRPVR*
</t>
  </si>
  <si>
    <t>C_250095</t>
  </si>
  <si>
    <t xml:space="preserve">MVDSIAEYQLQKAENLVRRNMEEGAGLEDDATARTGGAGDAGSSGGSAGGGGEAQRDLEMTRPHSNAISR*
</t>
  </si>
  <si>
    <t xml:space="preserve">MSPFQLHQWPGLEGVPNINDKSWNSPGPLGAAQRTLGLTTTQLAMLFGHSEDMGRELRAATAKLTEEKEANAKLQAPMLKYKSAVHRELNTSKTAEAKMIREKEVLDMRVATLETDLRAVQSDALKQRAAAVDSEARIKVQHETIMALQAQVKELPPLKKRVDALHIDLELSKKSDEEAREALSLTRANLDKDDIKGLRVAAARLDEEQARVKALEAEVTALTHQLDVTAESHSETLRQLELAKFFLQGLEANAGKADTPGSPTRTGHGGLSPTRTAAGAAGSTAAIGGGPPSPSRSSVTSPSRFSSRPSALEPTPPGDGIAPAANSPGGVAGEASAVSGGGGSAAPSRPYSAFSRVGGPPPPGALLYTAGNVVLAGGSAGGSRPGTAGSRSSRPGSALPRGGAGRQSRPLSAVSVGGPELDPEDSMFHTDMPQEVFEIMEARGLLDKLNTSNAKWANVKIGIMAWFSAKLRKRLLEVTEQLAAKDLEIAQLHVSYLTEMTAREEFISTELLPTLIPAMESAMTDSQREVAEVRSQLPSARRDLNALAANCAVLALSLKGYRERESNAANHSTQTDAEAADDWSRFATSLPPLHPQMSLSLSSLTDTIVRIYTRAEATVEDVPTWGPPRQDTVQDAVMGHYSSQRAPGTFIADLIRDPEGPIARLLGSAQLHARNTKVACFLYFLGLSPEGVHWPSPAWHFFLHTLHCMRILTGGTWRVLAKRWGSPEGVQIPMPAVLDLVGNMFNVQAPGDLDGAVSVRLAAIVTPGAAGPAVDLDALLLLLVREYNSGNCPRAPMLFPRRLTDGQLFNIFNSAGHNAHVDTLRASAAEKFIGAPTAGPSGSSTYNLVPSPGAAAGGLDPSHPHGDVVDRSLGSPGYAPGTGGGQSFMVGEHSRVVFHANVPDLAECSGVGMGAAEASNPAESGLEGGPGGSMTVSFEIGHRSHRVASQASLAAPAAAAGGGGGSAGPSPSPSSSRLTALPSPARSQKR*
</t>
  </si>
  <si>
    <t xml:space="preserve">MSALHRRGLPLPALRPSKREDALHLQSWLADTMQQVMSAAAKQQQQQQQLQSQAASADAPTASDPGLQAAAAAELADAALYVVGVGMEELRRQVAAECRERGELLGVLAEQQAGLVALRGALAAEARAAEVAAAWSGVLAERDRLTHDAASSAEQEAAGGSAGGAVAVMATAGGLAAQLMAAQQAAAAATRRFALADAALAGEVARRAAAEQQLEAARELLRRQEAEWLHHRTMNQRFEAERAGLRDAVEAAKRQAAEAATTAAVARDQTQDGREEVARLESALVSMRQQYEGNEILVVAQRQQVRELEAALADLREQHRQQAVALGKVGKVTEQYETAAADLRADLEEQQARVAELSEALAGRTKRLSEVEDSLVATERALYEVRATLKSSEAAAAKASAESEATLRKLRLELADAVEARRQETTRREELEREAATITELVKLVARTMIMQVE*
</t>
  </si>
  <si>
    <t>C_250098</t>
  </si>
  <si>
    <t xml:space="preserve">MADRIEVVHHTVNLFRLLCWGLRPLLPLYPVAVGDVLERGDGTTITILADRVVKKINNFASNNKGVEFDDLANVYSATCHAEGLIHAVEAPTLRKGTYKVALAPLGNTCRPGNEGELRQAIQAVLRGVAALHRAGYVHRDIRWDNVLCIGQGSWILSDLESVARAPARAASKGGFRAACWTSDTLDECGMYTTASDVQLVGRLMDTCSIFVLDAQGEELRAQLTASAASSRPSAEQALRHPWFFAGGAP*
</t>
  </si>
  <si>
    <t>C_250099</t>
  </si>
  <si>
    <t xml:space="preserve">MSKLLFKPMDPWDHQSVPPLSKHLKEQLNGTRKYHGNCAYEAVPVSEALRIIDSGPDANTAYHFWWAKERPTLQARALAHHQAANPAQQGQQPAPMCGHHVIDFYIKLLHDHFALDRASFYEDRYNGLQQTEDKTPSQLLADMRQCEPHLHAMPPDKFAMDFVHKLHRKIVPNVKNRWDIIAVTDWYGRISDIAKDADIAWDNYRREQSYQRRIGGAVSASSTGGTMPASSTGAGPSSSSESMEMQALLQAIRALGPSDRAKVSRALQK*
</t>
  </si>
  <si>
    <t>C_250100</t>
  </si>
  <si>
    <t xml:space="preserve">MDESSWPSLGAPTTHQQPQHPQPARQHQQHHHHQHTGSQGQGSMAAGSTTASVAGGQQHRHSPSGASEGLNSYDMSGPGTRRSSSVASSMDRAASSGSLELMSQDPPVTPEQLLQLQHQHQQYQAQQAQPVSLSSSSSAFPPMLPPGFEASSSYFGAQVATTVNGMRRAVNVPLSLGASSVEPYPEAPALLASMQQGVAQGTVSSKEAASQLMALLQQKNQDQAAARRPVTKPPPGFSAPAQPAAAAQTQATVAAQGAPLVAARPPPPPGFTHLQGTVVQAPAVTRAPIQPPQQTDASAFGSAAGPIGLNANGTPRTYSMWSGLPGMDLSASTGLSSLWQNLNATALGGMGGATQPYNPLGMMGSDQSGLAYGGVRAPMAGAPPKAPPPGFGPAAFGGAPAATGTAQQAAGGANAVLGLAANPYRYNPLGQAMSGAYRPPQLGAGL*
</t>
  </si>
  <si>
    <t>C_250101</t>
  </si>
  <si>
    <t xml:space="preserve">MEDSSCKTTKRLDQLNA*
</t>
  </si>
  <si>
    <t xml:space="preserve">MSESRAEFQDFAPTSRKHVGGPQAQLGPGLQPLEEAKLPVNLARSRVVHDGADLIDDPDSFVATTTKQAVAAAGPMLSSYQAMQAGMPLEQKKRTGKKCVAPQEVPGAGRGGGLFFGSAPAPSSTRVDPGIALELGTTKQSSHIPGYSGHIPKTSTTADPAPHRTHDKSLLVENFKPYGAGYTGRKG*
</t>
  </si>
  <si>
    <t>C_250103</t>
  </si>
  <si>
    <t xml:space="preserve">MDETQREFDAMLAKPKPEKPRRQNPSSSNKTTGKTATPPPAPPPALVLTGRTLVPEPLLKRIAVALLSALAPLHEAGICHGAIAPDCVSVVTASSTEPTPSIGGSSSTQFLVTSCGVAAPVDAAGVVEQRRMRVKGSALEYAAAEVRAHLAAARSGCDVDSEAAVPVVTVACDVASVGLLLLDAAAFRATAGGLRAYTEGRMGLPARLPQGLRDLVARLTAADASQRPSAREALAHPYLQGL*
</t>
  </si>
  <si>
    <t>C_250104</t>
  </si>
  <si>
    <t xml:space="preserve">MAAHAPYIMPDGRSLQTYLHQEREREQLRRRKAELRGKDLQFAQLLRQRGAASSELELAELKAMESAGVRRRRRWINDKTLRDLAGPLSAADMEAQFKPAPFGNPAAPSALSQAMAPANAALWENFRNIDPEKEARVLQKWAAHQRESAPLRQRPHSQASLALHRWAAVGKKARAALKRANAASVMALELQILDFFETAGPGEQLVLPLEDGFARLLVHGLAEFYGLLSVSRPDPSTNTNNSTGASASGGAGGAQQAGGAAQGLSPSPSPSPGRRLPGAGGVSGSSPPPGARGAGRSTSTGPGAGGGGGGASESPAAAAAGAVVDHEITCADVLMAMAEVGQMGLNEETLRRYVATHIHGTLAAEGRQEQQQQRPRSQSQQRRSQPRGRVES*
</t>
  </si>
  <si>
    <t>C_250105</t>
  </si>
  <si>
    <t xml:space="preserve">MKYNRNVSSSRRKSRKAHFSAPSNVRRKLMTAPLSAELKNKYGVRAVPIRKDDEVQVTRGAFKAREGKVVEVYRKKWVIHIERVSKDKKNGAVVNVGIDPSKVVITKLKLDKDRKALLERKKVARAAEKGKGKFTEQDVAMTNVD*
</t>
  </si>
  <si>
    <t>C_250106</t>
  </si>
  <si>
    <t xml:space="preserve">MALSVTPGDAAGLLGKQVSANIKGPRGLAGYVAAFRTYVNKENTVAVEEFDSNTTEPLLKSDVVSITPFLVHSAVSSGSAAAAEAEAEAAKGSPAKGSRAERGHSPAAKRRRVAPDNSPEMSDAEEDAKAAAEGRERPADLSPPATAVYLVRLSGRPGKFLPDKARQLGVKPGPLFGELQRGHSVTLEDGRVVTGADVCEPPVPGPAVMVVDTPDAASLAAVAAHPRLLSAAAEATAETDGAGRLCLVVHLLPAALAADGAALAAWRGALGPAWRHVVVSSGQHQPSAIPRATVFQAQLHAVHPTAFPLFALDNAAAPPQLPEGAAAASPAAAATPAAAAAAAAAAAGAAAAAASGDGKGGAGGKKAGAAAXXXXXXXXXXXXXXXXXXXXXXXXXXXXXXXXXXXXXXXXXXXXXXXXXXESGVVEGALSALRVNLVPPARQGLEYGDVFRRVYDPPAATLELMRTNPDFAPVMAAAAAAQRASGMQAAGRADVPGHGLLAAXXXXXXXXXXXXXXXXXXXXXXARLEELALVWVSHMHADHHGGLYRLLEWRARRGCPPLLVVGPQRLFEVLVKYSSVVPIQFTFVPNLALSNASADRQLPPAVQRVLESTLARLGLAGTAPAAGDDGAAGGKAKEQQEQQEGEGQGWRRLPPRGFRPFYVHHIHDAHGLRLEGEAGWSIVFSGDTRPCNETIAAARGATLLVHEATFEESMVGEAKAKKHSTTAEAVSVGERAGAYRIILTHFSTRYPTLPELDLAPHPRVSVAMDLQVVNLADLPWQPALVRPLGLLFKQLEAEKLKDDDDDE*
</t>
  </si>
  <si>
    <t>C_250107</t>
  </si>
  <si>
    <t xml:space="preserve">MGARNFTQQQQQQQQQEQRQIEPEGQQQPQQQASRQQQPQQQQQSSVYAATGPSAIYAEQQLGSSALREWQPVYSGHTLSSSSSSSSSTSRTSSASERSGSSSSTESSAYYYLHHHQQQLEQQQQERYGGTSYLPPHAHSSPYAPSHLQHQQYQHRSPQQLSPPGPSPSGRRPQPLPPQPAAAALAPAAPVRYGTTLYDNAEYERDFVGGGLYGGGAESDLMDYEMDGGGMRLGHLSGGYGGAGDGGGDGGGGHGVRHSLAEARSGQNYTLGCSRGSSGESSTTTSSGGIAEDEGEDEIEEEGSWGLGPGPLGRGPLGGGGGGGGLGGPGPRTGPMVYVLGGGPGGGLLELPFPSNLHHQHHHHQHNHHHHQQHVSGGLGGGGAGGAAGGSGFYRGPGGSGGISPQGAAGTGAPCPVLTADPPGPYDRRRAAHLTSATRRSHPPPLSVPASSLLDMHPAPRSLSPGGLVLGGGGGGGGNPFRGPGLGMGVGGGGGAAPLDGGLPPVRQYGEGLAGVLTNHQIQEWMSQHASRLLLPRSMQDIADIVFRPPSAVPERRPVKTRPSSAPEVLVLPPPAVLGGRYPPLPVSRLLAGDEAFIGGLLAALPGVDPAHSRIQAVLTALQGRDVTLAEDTEAAPGAAGAAAAGATGALLAAGSTSRKSFSLATTSPGAAGAAAEAGVPGGPGAGVLRPGVEVAAGLGSGRWA*
</t>
  </si>
  <si>
    <t>C_250108</t>
  </si>
  <si>
    <t xml:space="preserve">MPSLPIPIEGPASRGVPGSAAGLAAVLSSLIGGGGSAAAAASTAAAAAGSSLLLSPAQHAAQAERQTAFAALRPLTTQLLVLREQPERLAPALAALRDALGPGSALPAGGVAACWDYVAFPLLILVDAVLPTRQQQQGPPQGQAGQGGAGAGEALTVAACRSDRVVEALLVCVEALLQRCPDADAASPAAAAAVSAPTAGAGPGAGGEVRQLVVLHRLAPLLTLPREAASEEVHVGLQRCVAAALQPLAAAAVALQEQRGKQEGEGRQERGQQGRREGRKEETEGSGGPLCGEAAAPLAGYLVHCCLEVSEREVLAGHKGSKALCAASLTSLRLLVEGLGADPDALAFFLPGLMSGLAKHLVAGGAAASRSGPSAPPGAAALVQALGCLRAAALAVLSDGLCEPILAGGSGSQPRQHLTAAGASGGSSSADDALSALRALSLAAAAAAANPSAAHSASPHVPPPLPQPGQQQPQGQGQGQHPRRLRVHRTAGWVEDTAQRLASLLGRALPPLASHPRPGVRAELGAACAALLDGCGRALAPVGPLLLRLLFTLAQDEWAAVSGPCMEWVARRAAPAPPPPPALLALPPPEAAAEAAAQAAAAAPNAAADGKVSDGVVVVAGALPRPPPEATAAALRGLEDDFERFMSELAADAVLLAQPDLSLDDSDVFGHDGGGGGGGGSGGGGGGVEPDAAGSVAGTSGAAAAGGGAGTGAGAPATAPPPPPPPPPPPSTPAPPPRPPPLPGLQELIEAGAGGGGLLRAVRCGEAEAVVAARCLTTALLVAGPGAAAEWLLLRPAALGELLSGLFRCFAFDRTAAPLVLHLRGEAGAYAPAALLPAASSGSAVSPSAAAAAATVTAPSSATASHGSAAGSAAAKEPAAAAAVAAGAAAAARAAGGGGVCTAAVPELPRMPLGLLHLASQRSYAAVAGVARALGWLARRADQEQQQQQQQQQQQQGRGQQQGNQEQREGLLKAGFLGGAGAGDGGGAGAGAGAGVGSGSALRRLVDELVAAVRAAAAAAVAGGAAGPGTPGGVGVGAGAGPGVAPGSALEGSWQLETAAVVAVAAEVVVGASNAWTPPVGLPTAGTSSAPDASPAGAQQQPSTSSSPPQPACSSSSPFPSSDPGYEGLLGTLLDELMRPRIAKLATHNISNSGSSSGTSSSSSGSSGGGTSGDVGLQGGAPPRVLSVQELGENVMLLRVAVEAVGGAARAAGPAFAQRGRLLRRVLLPLLELLGDPCPPVAAAADTALLSHHPRAPHLLAALLRRAGVAPQLLPLMAEPLQRALQGVSILARHWSPQHTAPYLAALRELAAGAAEEATAAAADSRAAVAELNRAAAAARDGEERELDELVNGTGPGAPPADDGAGSSADADNTDSAERARRYFNARASRSEAAAGPNADAVRERRRRRAAAEGAPADGDGEDADDDLPPERRPLLVLTAGQLEDGELRFRRLHAAAVVAGAAADAATPLLMSANLAAAVSAAEVLRAALAALGAATPCVEAEAAVLEEYGGLEGRMRPVRPETPKVLPAVAACWPPLMAALRDRRTPVVERGVAAVAELVEVAGGMFLARRFQTEAWPVLQRLLATGTAHTPGLLSLGTDAARPGGGGGGGAQRQRLALEPGSGSGGGSAVALVVGGEDAGGALAPAAVVRVQVAALGCLEAVCRCRDATAAVRTLTWNIAQAVLPFLASSSPAALAEAARRALTAVAGLDPDSAATLYHPEEEAEEEEEEEEEKEEEEKVVEEERSRRRWRQHRRLVWVRLVVVVREAASQTQPLSSTLHSPDHHQLQPQLQPQLQPQLQP*
</t>
  </si>
  <si>
    <t>C_250109</t>
  </si>
  <si>
    <t xml:space="preserve">MMPVMLVVDARSIMWSKITPADESGATFLLGLVAVHDPPRPEAARALELPRQGRWFACISI*
</t>
  </si>
  <si>
    <t>C_250110</t>
  </si>
  <si>
    <t xml:space="preserve">MVLLPSPAPATTHSTREPPLPPPPPPAPLPPTGGPASSQAATALKSQRPAPQPTRRQTIMRSTPTCNLSVQLWPATFPPHSLPYRPRRPRPPPPLSTRLGPRAHPPTIRIMGCGSSNSCFPRLHAVPAAFSPAPTRPSPAPMASPMTTMVPPVQARTTCARPLIARPAAAHPTGCRATPPRRRPPPPGSGPARSSLPPLSPRASPPATPAALRCTTGPCGSASVLSMPRPTWRPRAPATPPPPLQPAGSKPSRARRSSPPPPAPSQPPRMNTTGRPAVRAAKLTACSSIAACPSLSSAAAPALATSAPPRSPPGTDNGCSPRSTQSTGRATVSSTAGGATAPSTTPELPPAPPAPAPQTARHTQPWPPSPAATTCQNSPPLPPCCSRAAQAAALTQSMPAAAGTPTAKLLPPPLPRPLAAIPPPLPPLLPAGSALGLRRPALADTPPPALRPAVRCPAPTAASLGRPPPRCRQQNQVPPTAVLP
</t>
  </si>
  <si>
    <t>C_250111</t>
  </si>
  <si>
    <t xml:space="preserve">MERTSRIVASDVPGFCTPPNANHPVCQVNLKNQADFKKVVSGAAFAAQLGLTGLSAAALYFSFAAHPATAGPTWHRLFTTVGIAIGFMTLWFSHVFIGSATKMQGGEPVSPSWISGNLLRCMVFNITAIVLLAVGLQASVGALGFQSLAINAAGPGSAAATAVAVVGVDVLSLQAITTCLLSHAVSLAHLNTIFRMVRAARYPRGGVVMGSMDGMALKSVDGP*
</t>
  </si>
  <si>
    <t>C_250112</t>
  </si>
  <si>
    <t xml:space="preserve">MFRYGPDGVAAAFLLSIAGLCSIGHVLAARRTVEWARRRYQMGLAGFGMPWEEGEDAWVMLRRPDLEDMTKTSDGGGPDSSEDVPAEMLADDDSKFVELEPGLKVHYKEVAPSAAAGASGLGGPNGATTGIVLVHGFGGGVFAWRHVMEALAMQCHCRVIAFDRPAFGLTSRPKATDQNNPYTMASQSQLVLQLCSALGLRQVVLVAHADGCLVTLRAAATSANYYQQQGLYLQPTMGLGGQQCGGGSRCGAPDPARSPPTSADSSPKFTSGSPGSPGLDQYQGTGQAGGSQAAAAGGESGLSGHQLGAGSGIAPTLPQSTAALDWEREGGRAVVAAADVAVRSGNSSIHIGAPAAGPGSAIASRGASQHHISLAMPPASHHVLPGGAVSAGSAHVHHPSAAAACCVTLADIESVSGRGDAGSELDRASATSTSITTTLATQAHHRRAQSVPGPVSGGQGPCNRNADGWETCSCGAGPSSSRAPPFVLGLVLLHPNLSGVIGPAFGRILARSTLGRSILRPLLRTEVGEIANRRAWHNTDKLTSEVLELYKTPLRVEGWDAALIETTRQRKDSCQGDLAAYCNSVQPIPTLVATGEHDRIMPPCKTESLASDLPHARLAVLHDCGHLSHEEAPSALLEQLVPFCGEVLCHPPVVMGGALAPFLRT*
</t>
  </si>
  <si>
    <t>C_250113</t>
  </si>
  <si>
    <t xml:space="preserve">MATTESSAPAATTQPASTPLANSSLYVGDLEKDVTEAQLFELFSSVGPVASIRVCRDAVTRRSLGYAYVNYNSALDPQAADRAMETLNYHVVNGKPMRIMWSHRDPSARKSGVGNIFIKNLDKTIDAKALHDTFSAFGKILSCKVATDANGVSKGYGFVHFEDQAAADRAIQTVNQKEIEGKIVYVGPFQKRADRPQGKDVYTNVFVKNLPADIGDDELGKMATEHGEITSAVVMKDDKGGSKGFGFINFKDAESAAKCVEYLNEREMSGKTLYAGRAQKKTEREAMLRQKAEESKQERYLKYQGMNLYVKNLSDEVDDDALRELFANSGTITSCKVMKDGSGKSKGFGFVCFTSHDEATRAVTEMNGKMVKGKPLYVALAQRKDVRRAQLEANMQARMGMGAMSRPPNPMAGMSPYPGAMPFFAPGPGGMAAGPRAPGMMYPPMMPPRGMPGPGRGPRGPMMPPQMMGGPMMGPPMGPGRGRGGRGRGPMMPMQPYPGPGPMDFQGGFQGRGRGRGPAPGGRGPSGRGQGRGNNAPAQQPKPAAEPAAAPAAAAPAAAAPAAAAEPEAPAAQQPLTASALAAAAPEQQKMMIGERLYPQVAELQPDLAGKITGMLLEMDNAELLMLLESHEALVSKVDEAIAVLKQHNVIAEENKA*
</t>
  </si>
  <si>
    <t>C_250114</t>
  </si>
  <si>
    <t xml:space="preserve">MADRGGERAERGERGSFGRGFGGRGDRGRGRGARRARGKKEDEEKWVPCTKLGRLVQQGKIKSLEQIYLFSMPVKEYQIVEYFLGSALKDEVMKIMPVQKQTRAGQRTRFKAFVVVGDFNGHIGLGVKCAKEVATAIRGAIIQAKMSVVPVRRGYWGNKIGKVHTVPTKVTGKCGSVTIRLTPAPRGAGIVAARTPKKVLQMAGIEDCYTCSRGSTKTLGNFVRATFNALSRTYGFLTPELWRESKYTKAPFQEFTDFLAKPHIGESKGEAYAY*
</t>
  </si>
  <si>
    <t xml:space="preserve">MAEHGLKIAVVGPQRTGKTLLCRALAEQPILLGEMSYQPTAAVRIQEISRVLGIDRVKVQFWDVSGSVQYQSYWPVLAKEVDGLLMVIDPNRPEQERDLETFYRNFAEPNNLYTRQCMVMAIQVQKEGGGLGGWQGLQGGLKKLSQSYVAINPANPAAGVQPAASTNAADDANPLQEAYSHLDVLFQGALQSKKEALESSYMNQEDQ*
</t>
  </si>
  <si>
    <t>C_250116</t>
  </si>
  <si>
    <t xml:space="preserve">MQSSATLNAVGWGLFQLGGVTSRNAPFANYITTDGELCTLEEMKATQIIGVDPGAQGQAAGQEAGQAEAAGPAEAGPRGAVHVLWHYHFSNFRRKRWAAFIQRDRALHRVAKQLTGGRPKEEVVVGWGSWAFQGGKGGSPISVRGGRAPTGRLIKLLRERYAKHVFIIDEYKTSKNRDVSAANVIRVLLLLKLRGFERPTKLQRPPWPPAAAGPG*
</t>
  </si>
  <si>
    <t>C_250117</t>
  </si>
  <si>
    <t xml:space="preserve">MPGAPPSPQAAAAAEALTALGGGAGRGRGTASRPPLPAGRGAGGAAGGAAAAADRAGPAARADGTANQARARAAAAAAHEEAVSNPKKKGTIRRPGQIPNVVAAAASILLQLQPGVKAFEKTFRQEFGNNPDTSKALRLLMERGHVLRSGRGFRCDPYGYTVTQEGLDAAEEQRRREREAGADN*
</t>
  </si>
  <si>
    <t>C_250118</t>
  </si>
  <si>
    <t xml:space="preserve">MRLESKPEATASKSTGQEAKAQADAPNNPVTDSASAAVAGPSRRPPRHPNARVRAHTSAEPSGPQPLPLTSTAEKAAAAVPQAGGRDVGGDGGQGRAG
</t>
  </si>
  <si>
    <t>C_250119</t>
  </si>
  <si>
    <t xml:space="preserve">MQHLEEHQPTVQHGPYPPTTQQPAQLLFSQPSLPYRHPAQQGVYALSQQPQYPQHAPDHHHNYAQHQERYPPQPHYPQQQPTGHQQQLVWHEPSAQQQ
</t>
  </si>
  <si>
    <t>C_250120</t>
  </si>
  <si>
    <t xml:space="preserve">MPNWTSFACLLLALLVAGSNAVDDKQTKCSELGFINPACSDCELLSQFVKDEELVRDCKGCCVQDEAVKKYTKAELIIDQWRASTLQQIKDFIDKRAASFAPHLKVAYTHGATPKIRLSGGVDGAPSETVRIDNWKADHIAEFLDQRLERSAAAAAAAKGSKDKAGSKKNIK*
</t>
  </si>
  <si>
    <t>C_250121</t>
  </si>
  <si>
    <t xml:space="preserve">MVKTTSHFTNKRGQKLYWVAHVPDSGEVKAVLCWHHGLGEYIDRFDATFKVWADAGIAVYGFDVHGMGLSEPSKASDRILVKKFDYLPEDAIHFLEEVLQPALKANGTDSKPLFMAGNSLGGLVGSHVVLRRPDTFAGLLMQSPAIDVEWTPILKFQAAVGNILAAMVPRAHLVPAVRPEDMSQDPAVVQAYLDDPLIPKGNVKAQTGNECLKGFRALVPLRKQFKLPIYAVHGTDDKCTSLPALREHLKHVSSSDVTLKEVPQGRHELLFGPEKEEVRAEMRDWILAHAK*
</t>
  </si>
  <si>
    <t>C_250122</t>
  </si>
  <si>
    <t xml:space="preserve">MEDKPIEKMTVLELQAELRKRGLNEKAAPAEDAKADEEMGDALVKPDPEPEVVPSSASDPVKDEAAADAGKGGEDGEKADEEAAKDQGEGAEGQQTKEDKAPSKEATPAVDYGPEEWETMDIPNEFKPLPLLRVRNIKLEASPDDVKQVFEELGIPVHSIFFDNVERGRNVALMRLMPPPLPWSLSKEDLASHPLDEPLKRYTEAKEAEAKEKRAAEEAKRAAEAAEAAKEAAAAREAAGEGAEGGEQQEGGEKAEEQPKQEGEQQAAAEAKDEPKDEPKDEPKEEPKEEGKEEGKEEAKEEAKPAEEGAQAKAADGSAATAAAASPAPAPAPKPAPLHMTFDDGRGDGDVLKVARYTAMRLNSLPYPLGLHGDRLMIDAPSLQCTLYLGNVTQDDDAALREEMEALGRVCRCHIMRGGSGLTRGYAFVEYATPAEALKAKESLESQSRKAFQDLMTTKNDLQRPRGMGALAAAKAKAEAEAGAGADGGEAPAKSEADTDMKDQSGGPGGEEAPPGVGEEGAGKAEAEAKQEEDREQQQQQQQEQHDGQDKGGDDSAEGREAAAAAAKVLRCEFTHTKRVQDIFSRNLYLASLPMSFSDEHHLRKVFSEFGPVTSASITRGPQGYSKGFGFVEFMRSDHAAAALHALDGNEAPQMGKLAISFVNPSKHTDRQRTTQGPGGRGPGRGGYNSPGGRGAGNMMTPGFRGGRGGAPYYAGPPGGARGMYGAGPAGPYGMGPMMGRGGGPYGPRGGMMGGRGGYGGGYGGGYGGGYGGGYGGGGYGGGGYGMGGMGMGGGMGMGGGMGMGGYGGGMGRGGQGGYGGGYGSGYGQGGYGGSGGADYGASGGMGQRSQQGATPVSPTGVSGGAGYGATGASGYGASAGQQSGAAAGSTGYGASSGYGASQGASGYQQQSQYGAQAGGYGAQQSSGYGAQQQSGYGQQQSSGYGAQSGYGQQQQQQPAAATGYGSQQAAASNYPTSYSAPAQAYGSAAQQPAQQAAPQYSAPAQAATGYSQPAAAAAAQPAYGATQGYSQQPAAGYGSYSQATAYGQQQQQQPQQAAYAAAAGGYTQQQQPAAQASYSAYGQQQQPQQAAQQGYAAYGQQQAGYGQPQAAAQVGQKREGEAYGAYAAGGYGAAAYDASKRPRY*
</t>
  </si>
  <si>
    <t>C_250123</t>
  </si>
  <si>
    <t xml:space="preserve">MCACTLPCEPDRPPPPQSKGPEASAPPCIQTSCSRLNRAPVVQHGTVTPASLTPGTPASPVSPPTARLPRGSALPAGPPSAAASCP
</t>
  </si>
  <si>
    <t>C_250124</t>
  </si>
  <si>
    <t xml:space="preserve">MSYGVVPARTSVIDGSARLRQEDLETQALLPKGSSTAGQQAHLSPAVLLASIGKVSRGPAAGRAEDSSGGAAGDPAARVGKSFESLDYEEYDDTVYRADQAASSSLDSLLYSANKYLVCFAVGVVTALAAFAVNLAVENISGFKFWATLTIMERGDVLGSYLAYTAMNAALRHRGCXXXXXXXXXXXXXXXXXXXXXXXXXXXXXXXXXXPACRQAYLNGVDVPHIFHFNTLAAKVLGAIGSVAGGLAIGKEXPFVHAGAAIAAIISQGGSGSARLPWMRNFWNDRDRYDMVACGTAAGVAAAFRSPVGGVLFALEEMTSWWKNQMLWLAFFTTAVVSVAIRVLMKACSANGCGFFGSGGFIYFEIQEGQDTYEFFELLPMLLLGVLGGLMGSGFIVMNTRLSEWRRRNLAPLGRRGRLLEGLAISVLTSTLSFVVPLMVACTACPPGSEGACPRTDDLHSGNFVKFGCRHVGGRGYYNDLATLFFNTQDDAIRNLFASKTKREYTVAALFTFTTIFYFLAALTYGIFAPTGLFVPSILCGAAYGRLVGIFVADMHPGHYIDEGTYALLGAASFLGGAMRMTVCTCVLLLELTNNLALLPLIMLVLLVAKAVGDGTGIKPIYEVQMEIKGLPFLQPQPEAFMRHITAKECCGRPPVTFNRVEKVRSIVETLRSNGHNGFPVLHRGPDGERLICGVVLRQQLLTLLGSGSRSMQPSPTVNDSSSRAALSYSVPEFSKPMSDPAEGSADGVLAPGALGEDVLDLFLDLGPFLNTSYHVVQEDAPLSKVYQLLRTLGLRHICVVPRAHEVVGMITRADLLPDALEKRYSGMPGHYTTDGLNISVHTPGTAGSGSGGSGHAPLSPGGGGAGGSRATTGAGAGGPAGPLKEVAGG*
</t>
  </si>
  <si>
    <t>C_250125</t>
  </si>
  <si>
    <t xml:space="preserve">MQCLSRSSLRAPTLSTRARAAPVLRRSVVKVANVAAIPEAPQQDRFKRNADGTYDLSAPPPFTLQDLRNAIPAHCWEKNTFRSMAHLALDVGIVFGLAAVAFTVNQWWMWPLYWVAQGTMFWALFVVGHDCGHQSFSNNKALNDFIGHLTHSSILVPYHGWRISHRTHHANHGHVENDESWHPVTKKLYDHLEPMARVGRLSMPWALFAFPFYLWKRSPGKEGSHYDPECDLFTAAERNQVLTTNAYMLGMVAVLAACTIKLGPLAMFNLYLIPYWINVVWLDIVTYLHHHGSHDQNEKMPWYRGEEWSYLRGGLTTIDRDYGIFNKIHHDIGTHVVHHLFPQIPHYNLEEATEAVKPVMGPYYREPMKSPGPLPTHLVEPLIRSFTNDHYVADSGDIVYYQKDPNFPSVGKAVAGKA*
</t>
  </si>
  <si>
    <t>C_250126</t>
  </si>
  <si>
    <t xml:space="preserve">MRCGATVSVCDVWGNVPLTFALSPRIWREVRDFQPDLIHCSSPGVMVFAAKLYAWLLKKPIVLSYHTHVPSYLPKYGISYLVPAMWGFLRMLHATAHLTLTVSPAMVDELVTNRAVNSAKQVQVWKKGVDSEVFHPRFRSAAMRERLTGGQPDRPTLVYVGRLGFEKNLFFLREVLQRNPGVGLAFVGDGPARQELQAAFKGTPTQFLGMLHGEDLSAAYASSDIFVMPSESETLGFVVLEAMASELPVVAVRAGGIPDIITPGDSGVTGFLYEPGDVDKAAELIQQLAADAQLRSRVGIRARQEVAKWDWRAATMHLLNVQYPIAMAAAAAQYGEALGRVAQDALAAQPPQTGGLTPRAA*
</t>
  </si>
  <si>
    <t>C_250127</t>
  </si>
  <si>
    <t xml:space="preserve">MLPCLRPRGSDRDAGGASGGGQERQLTAKPVPGLEPPPPPQEPPPQEPPPAAEGGGSGEEGAQRGRSGGSTTGSSTGSGSSSGGGIGGSSHSGGDVRATVLAPPDAPPEALQLLTQLEGAAPENVDQARGLGPEPDADFSPAAAPRSDRPHHGDGGLGPVAAERDSWLPASQAQAQELELELELQMGRQTDLETRGEQQQGQGGQQAPGDDRGRGGRGGGGGGDGASQRDLPWSEAGGGVGGGGDTGFRGGGGGGGGGANLLLEADEAAAGQGPDVRDPYGDPYTGRMDAAHVPGWAPPLGHVLLTTAAPAWQMGRQDQVREVEARISGGAANTGASASQPGQSPSRGYYDGRSGGGSSGSSGSGGSSSGKYGGHLSASPREVAHMGSVGAVRAAEAAISMPHQTPPPAASPPPPPPSPAAPAPTRGTAATSPAQTSSTSSTGTGIGKQEPPGDQQAAASYRMAAAVAAANAAAAAYGAAVKVSHTAADNAAATAAAASSLAAAEHRVEGAVDVAASAAAEGCPEAAAAEAAGKAAGAAAGTAKAAGGKAVRAGEAAAGVVAEAVGAVSGKAAGVVKDAARYARNTARTTGQLLGNAARHLSEGVRGGGLQRQQQEQQEQQQEQREQGVQAGAEQQGPFKE*
</t>
  </si>
  <si>
    <t>C_250128</t>
  </si>
  <si>
    <t xml:space="preserve">MKWGVVAVLATLVVAASAKDYFKETFDGSWADRWTKSSWKVSDGSAGEFKLTAGKWYGDAEADKGIQTGPDSKFFAISAPLATVFDNTGKDTVVQFSVKHEQDLDCGGGYIKVVPATSEKQMGEFGGDTPYSIMFGPDICGYSTRKVHVILTYKGKNYLIKKDIKAETDQLTHVYTLVIKPDNTYQVLIDLKEVASGSLYEDWDMLPPKTIKDPKASKPEDWDEREEIADPEDKKPEGWDDIPATIADKDAKKPEDWDDEEDGTWEPPMIPNPEYKGEWKAKMIKNPAYKGIWVAPDIDNPDYVHDDKLYNFKDLKFVGFELWQVKSGSIFDNILVTDDLEAAKKFAEDTWGKHKDEEKAMFDKVKKEEDEKKAKDAPPPPVDAEAAEEEDDEYEDKEEPSGMGSIKIPKEEEESGHDEL*
</t>
  </si>
  <si>
    <t>C_250129</t>
  </si>
  <si>
    <t xml:space="preserve">MIIPARPPPRASSLPTRSYSNACPVTRAWYPTPGPAIATVTYTLSVALVPCHISAPAVCTYDVERLFTNLPIRGSSTGAHPDAEHPRDQQQGPAGAMASPEAALNLDSLCPRGAQAAKCVVSRLMHLGKCIGTAVRVAWAAGDEPMGDIVLTARHCVEEGGACLSGLCAFDGDLAFLAARPDLDVAVFRGPRGRGLRLMQHALLPGGDIWLLSFPLPVELEFAATSAAAAGAGGAAAATAATADEVPTVDRGTVSRIGPTGLSAVASFNTGMRDSSGGAVLCGPCALAGLYTCLLWHLQGLVDAVDAAAGDVGKAAELSWINIPHKSCASMFTTATALWQLLQQVVAAPDQPGPSARPMLWQTVSILPPEAALRHGPSSLPVHSPPLMLG*
</t>
  </si>
  <si>
    <t>C_250130</t>
  </si>
  <si>
    <t xml:space="preserve">MADPVSLAASCAMPPVLSKSAVAPGEVKRSAHIKMDSYNVGAVAPYQAMPVAGPVITHHKSTALPVVEPHPEMTAEEREAQIAEMIGSYMKKLAERTHHHMGYPYNLDFDYGLLEGLTKYSINNLGDPFIESNYGVHSREFEVGVLNWFARLWEIDEEEYWGYITTCGTEGNLHGILVGRENFPDGVMYASSESHYSVFKAARMYRMEAEKVPTLESGEINYDDLKAALVKNAGKPAILNVNIGTTVKGAVDDLDRVLEVLKEAGYTEDRFYIHCDGALFGMMMPFLSRDAPMVTFRKPIGSVSVSGHKFVGAPVPCGVIITRFKYVMALSSDVEYLNSRDATIMGSRNGHAPVYLWYTLTRKGYDGMRRDVEKCMRNAHVLQQMLESAGIRTMLNELSNTVVFERPKEEAFVRKWQLACEGEIAHVVVMPNITVEKLEEFVADYVQSRARVSIAAAKRVACEAKAAEEDV*
</t>
  </si>
  <si>
    <t>C_250131</t>
  </si>
  <si>
    <t xml:space="preserve">MGMGRHASTRRSVTFRNLQAPLSMLSFISCMVVLYRTFVEMEMIPDYFEGVSFTDTPFQLTSFALSLLLVFRTDASYSRWCAAMDAWSELRTCSAALMRKAASWIKDASILRRLVRWVAAYALCLMVQLRTDAGTGEEVTTMREQLAPVLRPAELEEVLAAGPYYHTFCLSVLTALVEAAEVGEGREGAMLEDLASFAQAAGQCEKILRFPIPLTYTRHTSRFMLLYLAALPVALYDSCDWATIPVVATISFLLLGIEDIGVQIEEPFSILPLPEICADLHTSAQLAVTQRKLVRCLAAPDSCDADWERALVSVSLSSAEDLDGAALAGARAVSGGPGAAHRDAMSSKAAAGVAALRGGYSSSGNGNGKGPGPVAAIHDAAGASPASPASPVSAAGPTAGVSGSRWHR*
</t>
  </si>
  <si>
    <t>C_250132</t>
  </si>
  <si>
    <t xml:space="preserve">MRQHLLPFKCNLLLLFINAVAFATDLIIWRRGTPLYPLSPGLGLGLLRPGAAAAAGDRAFVPLRYVQWLHSTPTMIYMVGLLAEVRGWQLALPVLCDVAMVVTGLAACCTTGLTKAFFTAVSFATFAVVLRRIHAMFDKTLRSGDVAADQRGTLRAVRALLLALWGAFPLVWLAADWRLVSPQAEAVAWGVCDYLAKAVFSSQLWQSNLTGVHVRREVALEAWEAHNRVEAVARLSSLLAQRDELLSTLSHELRTPLAGIVALTGALYRDVASALPASARTLGAVRAAATCMLHIVASTLDAFAGQRAERGAAGADAGAAGGSSSNATASSGSNGGQAYNQQALALKAPAGGAAGGATGGSGGGGGGGSVSAAVVDLRPLVETVAAVLRPLAHDGVAVAAELPEGLPAVTADATRLNQVLYNLVGNALRFTSSGEVRVSARVLGPDGAVWRCREPNSSGDSGAVGLSSDSPHAAAAAVRGRRSEDFTASSSSVARSPLPGGRNSGNNAPGSAGLWRRRPRTSASSEHSAAMAAPGGAGGPLGAEAAAAALPPGCVVEVAVEDTGVGISQAQLDALMAPAYRPLGTADTAAAANAAAAAGYAASASIRAGDAGGTLSDDSAARKRSNKSRRRAAKAGKAAASSSSLFYTGAPASGAISIGGTGLGLYLVRLALRAQGSELTAESAAGIGSMFRFRLPVATAACALALASKQAAQQQGQQGQQQQQQGAAVAAEEQGAVNMAREASVAWMAAAGEGEGSQPGPTSAAAPAPAKVSTAPVVPRSEPSAIARLTCRVNGGAAAAAADGASSSGAADGVGAGGALMRYAQSCCSPLAATGSVPGDAGDSGGFPLPSGSTAAASHLGSGVPAMTGYLGRPPLERGLSCSACNGPGGLRAASGVSVVMAAGAAAAAAAAAAAASSAVGSAGSADGALVPGGSAPRERSSLLGYPKREVLDVRNLAGACGGPAAVTGEGALVPAPVAAAAPVANNFRHCNNGTLQVLSVDDDPINQLVAGQMLTSQQWKVVKCMDGPQALKFLRLPAAPEPRASASGGATAADALAEALAAADAAAPPLDPVPDCVLLDVMMPGMTGFEVCRRLRRRYPHAALPVIIVSAKSDAAAVEEAFAAGADDYMTKPYKRAEMVARIKAQIRIRDSMAAAAAAGVPGGSVEVPPLGNDLRVQARAQDPAAAAAAEPQQPAAQSRPQLHAPGGHVAGSLASLLGGAAGSDSAITPPGAYARRRSVAHASPAAAMASGASTPCGSNSAAATVSPPRASLNGATGAFGSRMLGGSTCVTENGMQAPAPPRGVATGPAGLGSFGGGAAAAAGLFFSPGLPSGGGGGGGGGGGGGGGIFSATSTLTGTGQFRYVEDACASELALVTTTSITTGPTPPRAAALTVAFVDAESSGAGGAAAGALRAAATPAVAASPVSIRTAEGGVAGLSSGKLLMLPADTASAPTVSGGLTSAPVSGAAADAAAAGVSLQQQPPPTPIPLAALSPPFPPAGGAAASPAVAASPAATAAAAAAAAAAAAVPMDLASLMAELLAEVRRSRVLEADVSKLTARVAALQTACGTLAADRDGWCRQARDLRALLASGLAAATAGIAGGGAAAPPPSLAFGGSPAAYGGSAAGGFTSLNLVGQPTSSAGPASVVVRANSLLNEAALAAANGSTASADSSNHALPLATYGAAANANGGGGGGGSVAAQLEDLRRETAALRQQLRLALASIGNGSNSVSGGGGAQGSVPPVRAGSGISGGGLPSTGASAGINNGSSSSAAQMGRAYGAGAGAGAPAIPGTGAGSAAANAANGCAATSPQPQRAVQADGNGGAPGPAMTGPVAGAAPAATSGGADAGLSAGSGLVAAPWGPHHQLLPNPLFASSTADMLLHTAGSAASASASAGSGAAPHGLAAAATTVAAAAAAAGAGHAEPAGSVIAAKDAVAAAIDASARTADATTAAAGAADAGLPSGDVPTPTRANGDAGSGPGARRGGGGASAHAHAQLPPAEAQAHMGVTSLSSDLPPQVRRGNAGSNGVTATANGQSCAAGAAGADHGHGGHGCGGAAADAGIFRGGGVSGRSENSRGGSTPSVPTTAADGVNACDAGGGGTGGRQRRRRVWT*
</t>
  </si>
  <si>
    <t>C_250133</t>
  </si>
  <si>
    <t xml:space="preserve">MALVSALWGAGVRAELMPRPSPSLGEQYAYAQSRGVRLVVILGDKEAAAHDVKIKSLDKKGDNATVSLQEAPRFLAAAMAGGYLTTGRGLLAAAAAAAAQHVGGMVGAGGAAGGGMLGGGLAAPGGXXXXXXXXXXXXXXXXXXXXXXXXXXXXXXXXXXXXXXXXXXXXXXXXXXXXXXXXXXXXXXXXXXXXXXXXXXXXXXXXXXXXXXXXXXXXXXXXXXXXXXXXXXXXXXXXXXXXXXXXXXXXXXXXXXXXXXXXXXXXXXXXXXXXXXXXXXXXXXXXXXXXXXXXXXXXXXXXXXXXXXXXXXXXXXXRHHHHHHHWTEREGGGRRRGKGGG*
</t>
  </si>
  <si>
    <t>C_250134</t>
  </si>
  <si>
    <t xml:space="preserve">MTSPKALALDKAGVVSASRLLSLPDELQEKILMQAGAGGFGAYAASRAGHLPVVRHVLHILAPTLAAADLAKSLLEGAWHGHVEVVAALLAAPVPGSHAAADDSAALCAAARGPSDAAAVAITEILLGAGAVVHSVGASRALVMAVETGKEGLVRLLLRAGVDAAAFDSAALQAACEHSSSSGAPKAGDASSGAGGSTDSSAARGGGGAAAGVGGMPAQGEVSEDCNLRLMTTLLDAGANPRACYSRPLYTVAERDALGALQLLLARGGYGRDAKSRAMRAAARSGAAGSVQLLLAAGADVHSTEAGGQSALDLALRHGRIGVARALLAAGYDLSVASRAVNAVVAAAGATTCAVADAAAEGEGVAAGTQGPSGTVVAPAAPAAGAAGEQGAAAAGPAEGGEATAGAGAGSSAAPGSPLGAAAGSGALAEDSARSSTSWEALQLLVEAGVDLRGLLGGEALVALACAGGSVRTLVAAGVDVRRYGSRALVEAAAVARGLPGVTTAVKELLAAGVTLGPEGQRAAGQALEAAITNSNVRAAGAVGWQSRQPVCWSGAVMRCGVAGLPSVEQRLCASCAGAAAQRQP*
</t>
  </si>
  <si>
    <t>C_250135</t>
  </si>
  <si>
    <t xml:space="preserve">MAEVELELPGPEGQLQEPEVQGGTQGEVQQQQQQQQQQQQQQQQQQQQQQQQQQPPGARDAGAGGGTAGRAANGLGGGGGGSSGGASSMAGPLPPGTPGGYGGSRVGAGAGNDGGGGGSAGRDASSDAAVSAGDGGRAGGNGGGGGAAALQPRPSWLSPTLRSLLEAATRRSAAADRATAGGGGRAAHGGGGRADGAGSEVGSVEGVVGGAGAPEAAAGAGPPVERGGSGGGGGGTQGEAVS*
</t>
  </si>
  <si>
    <t>C_250136</t>
  </si>
  <si>
    <t xml:space="preserve">MATEPAGPVGLHHYYAAVGNREAKLATLLELLQALQATTNPRHLAICCSARDTLDAVVHALLQTRAFAVTAIHSDLTEKERELAITNFRRGAFGPAAAATSGSAGPPAAGGGASGSLRERGGLDAGAAREVEQLPCVLATTDVCLKALPKDLLPVGVSLVVEYELPPSKELYSRRMQTLFGGGKDRRAQRCVVVDMVEAGAVGAFRALEGFAASPVLEMPVRVEDMFTARS*
</t>
  </si>
  <si>
    <t>C_250137</t>
  </si>
  <si>
    <t xml:space="preserve">MHTRTQGAPVSSTPPAQLRVPCSPSQAMLPARPHPAHQPRSPPTPKPYYSNPRPLRSMTWHRPPPPPQPQPLLLPQLLLPPLLTLTSTNHYSPPPPTVHIKGYHPNPSPCNPFTFPCTASIWKHSSPPWPCVHDSPTP
</t>
  </si>
  <si>
    <t>C_250138</t>
  </si>
  <si>
    <t xml:space="preserve">MTGNSLRAWLQYLRIDKYHDQLARAGHDARSVAQLDDSALAALGLPLGPRKKIRLNAGLILQSCESSAATSGPSAARTPSQQQPADPAAAAGCLHTGQPPQQQQSGLGTAGSAGGQAAPLACAPAQSAVSGGAARPEPGASGQLPEGQDLYAAAASAGPVEVDFGPLKMEAAEAAVAARQRRQQVQEQRQQQEQAERLLHVVLEGVAGRAVAGGALQAPARQALASAGAAVAAAAAASSLLDDPRNFETPELLALLLQEDRAAAEAADAAAAAALAAAEEAEAASEQAGEAGGAAGAQPTREQRQARLRALREEVAATERLLDTLRAMVAEEERALGAETGGPGGQGGGRAGGAGSGVGAGAGRSAGVAAGGELLRVDAGRGWSGSTPAFDAGTEAQLWQEDAPTQVWGVGEDMLLTERLGLLAD*
</t>
  </si>
  <si>
    <t>C_250139</t>
  </si>
  <si>
    <t xml:space="preserve">MEVALAEDPRGRGAAAAEVRGRHPAAYAARGAEIAAEEEALAARRRRLRRLVVGNTHAYVPGGGEDEEAALVERVVVHLHPTFNPPVVVLTRPPFAVRRCGWGMFVVRAEVVFRPQWRHPPLYCRWLFPIPT*
</t>
  </si>
  <si>
    <t>C_250140</t>
  </si>
  <si>
    <t xml:space="preserve">MGQPLPPALLRSGAPHGRPAAAAFVMACVPESSSGEPPEVQARKQGPCNVTVSLGTGSKVQVQLPATATIRDLKNQLQQPTGLEPTQQKLLVGSKSALPDTTTLGSLAAAELSDVVLVTRVHGG*
</t>
  </si>
  <si>
    <t>C_250141</t>
  </si>
  <si>
    <t xml:space="preserve">MAHENISLTADCDDGGAVTEPEHGGLASMPALPLATLWAHLSTASRRNLRATCASLRRAIDWELLRACVVCAGAPGSCAAATPAPAAAAATLPPLAAEVMRLLHGAVCDTATATHLGRTSRACRCSRGSCSASGGGGGGTCYAATAAAGRYQSVRALVITHAPPTPPPPPPPPPQPAPPPSSSATAAAPPYPYYQRYAPAPPPPPPPATLLRSFAHCPALTTLILADLRPSPAPSERDLLAIAAALPGLTALHVLCSPGARAARAVAPPLGGLAAGCPRLRALTLDLGRRGVVGAAAAGVAGLGRLTGLRSLTLGLADTDGDERECLGGSGAAGSGVNAGGGGGGGGGGGGGGGGSGSPGGSSSEGAGMGGVAGSGDGVAAEALAEWGRGLAASLWLLARAGLTSLELRLLSFGRYERRLLQAVAAGSSSAVASQAAAGGGGGGGRNGGGDIGGGGGGGGGSGLQRLSLRLMPALQHAAPSSASFAYTLGAGGGSSGLGGAFGGGGLGGGCGDGAATSSSSYCTPSASLSYSPLPLGNSGTLGAGAGGVTWAQPSEADGMLAAAAALPRLTSVSLPELLLTSSQQLSRLRALTALTELRLGGVVASAVTAPAAASPPGGGERDPPASPPAQRHVLPGVRALVVEAESPSYGGGGGGAGRSRMGLGGPPSAVVPWWSAVCPGLQHLTLTLQYAGWAAAREGFDGGRGGGGGGLGLLYDHGGGAGSTAAAEALGVALARVGCVRLIAAAARLPLAGAVSGGGAASVPDPRTWAPGGGGSSGGGGGGAVAAAMAAAAGGGDEGGSGMALSVLRRDLPIVIRTAAGAVRHLEVHLDEPGQLRALLEDGQLARALADSHAAAGAAAAAAAAATAGVAGGGSSCRNRSDCVGLDGGVTVKLVTALGFGAASGGGGGGGGGGSGSGGARSWMDMIRLCLALTVFVEHAGPALTCLCVCVPGLMDSVCGGWAGPGRYSRSSDIGSSSSGWAVAAPGGARDMEAAASREMVCDLLGSLAGVAKASGVLLCLRGSCLRDSDRAGLVFTLERAAWQRRELHGVEGGAGVTGSGAGDGRGLLLVPEAAVGCCVGCWSDPPVHVVL*
</t>
  </si>
  <si>
    <t>C_250142</t>
  </si>
  <si>
    <t xml:space="preserve">MELYADIVPKTAENFRALCTGEKGVGKSGKRLHFKGCVFHRIIPEFMCQGGDFTASDGTGGESIYGAKFADEAPGLALKHDKPGILSMANAGLTPTGARREGRSQFFICTVPTPWLNGKHVVFGRVVEGMTTVKRMEVVGQRSGKPSRKVIITDCGQVXXXXXXXXXXXXXXXXXSTAETAALKYEKRDKKGGPTGWGVFAPENLYQAHLKRAEAGVAAAYSVEDYERAKAADPEFYRGADSLKYGQQPKLPAANVEKMVAELQERDRKKDEFSRRRAHNDGSDVDFINDRNAHFNKKIQRAFGQYTTEIKGNLERGTALPDR*
</t>
  </si>
  <si>
    <t>C_250143</t>
  </si>
  <si>
    <t xml:space="preserve">MEEVLRSAHHLLAAAEQRIGDYCSTYVAIPSPRPDAGHSRGGGGSGSGSCGDDVPSPSHVLADPHPQQPDQREQEQGSRRCWHVYRSFSQARRRLEAAAAAEAAAAVGGGGGGGTPGVACTDLEVLEKLVREVGSRPTVGTTTPHTTTSATSATSATTTPATSATGAGEAPGAGGGLPEVVPGLRQSQAEAVFRRLDRRRRGWLDQDDLVAGLELLGEHVDASDVEQICLELGATGRVDMQAEDVASWLPRWLSTYLC*
</t>
  </si>
  <si>
    <t>C_250144</t>
  </si>
  <si>
    <t xml:space="preserve">MAILVPVAVKFMICNTPQQLWQRAKEALLSKLVTHPNLVRTLAMDVTLVTPNTYKEWGANNTSTTAAATARGQAHNGMGAGMASVATSSAAAPAAGAPAPAQAAGRASMDAPAFAAGALHGGGGGGGGGSGSGSGSGSGAGSGAAGAGSGGSGNGRVFQSVACSPSHPHSFLAADATASLGCCPISNTAVAAADGSVTVAAAAQHPNQRAASGAGAGGLLPVDVAASSASSWREASSDGARTVGGGTSVEVPTPQLPLSANGHSSRALSTVEASVPEGGSVRGPAAGSGAEVAVVGPDPAAGAPQAQAPAARPLAPPPAINAVFPPTPLPGPHGGGAPAGGAAALGNSGSGRCASAVSLLSPLMAPSGTATAACSPLPHTAPSRESSQRSLCPAMPSNGHVSIGAGAGSGMVAAVAAMHATSGVHAHAVAAGPGGGGGGVMRPGGPGSGGGDPVPFQDILYHLDAIPGRFLAKVIMEFCDGGTLLTRINAGDYVAHPDRGPLAGLAALRALLWCLQEVAAGMAHLHSLNIIHGDLKPGNVLLTSDESSPLGYQCKVSDFGLATALEASEQTITHENWGTVVYMAPESCAGRCRKASDVYSFGVLLWQMCTGQRPYAGLQAGQVLLGVKTGTLKLQWPPWANKSLVKVGQACMRFEPKERPGFKGIRSALAKVSARLDQKIAAVEAAGLGYDPSVGIALGLGMGVGQAGGVAEAESGTSPHPLTAATLAGEQGSGEHAGSGAQAVEPGAEAEESGAVS*
</t>
  </si>
  <si>
    <t>C_250145</t>
  </si>
  <si>
    <t xml:space="preserve">MACMRSALSTRMPGAGSRAPATVPRLPSSRASPLPLRKQVVQAKRATDADEKLIEEMKRAAEKGDVLEGGVAEVGVKILAVAAIVGLIVVIGYLGAPVAENTFGIFPRAS*
</t>
  </si>
  <si>
    <t>C_250146</t>
  </si>
  <si>
    <t xml:space="preserve">PPSPPPQTQPHPTPHLLQALGEDALQRRAARRAQHRRRAHDHQRGRPPGRRRRRRSNHPQSAYILRPAPPHPAPTLPRLLLPRSSLQLPWPSHLREARDLAHAHALVQRHSRHRAACSGELWTRRRLRPPRPACCRPALRLCRAHPTASLRHSVSVLHLIHLIQLSPHPTPLAPFQRPTHPPHHTPTALPLSLSLRPLHTHQVARTPLRRGRRTRARRRRRTHLRARRSVRRCSDLIAFPVGPQRLRRPL*
</t>
  </si>
  <si>
    <t>C_250147</t>
  </si>
  <si>
    <t xml:space="preserve">MAPPPPTSPLPPFLARCFGFLGLVDETKAPKSAPPAKAPPPPPKKPDTEWRDIALVQQYNLKKQLGKGGFSEVWLSEHKETGDTVAIKVVQLAHADLEPEEIATLIAEAKFLRTLDCPYILKGEVFEHIHKVKKYTEVDAAKLFAQVVSAISYLHNLNLMHRDIKPENIMFTHPVEAFQAEGKPLRVKVIDFGMCAQYNADKPIIGCVGTPGFVPPEVWNDKPHSFAMDVYALGIVLFVMLTGRKPFAGQDIRKMTYCNKRFVDAPGLQDERYLALSADAKDLLLKMLADDPKARPTCMEVLKHPFMTADESNAAAHREMGDLVRNRMRDLAKIRRLHGLRYAMHAQRREGTSTADFLQELDKKRKMNLARCRDSVNTSMDVGTTTPMSGDGSTATSGAASSVPPTLRRSSLWNSYGDDDGSGPTLGGAGGGGGAYARPSVDGVGGAGGSKKPGPGADKLALMAALPDMERATTMPARRFKEQPKGLSPVPSCEPSTYAAIEDAALPQGWSAYPIGYEALEHKDMLLEGLGPGTAAPTHFNVPVPALGAPPPGNGATGAGVGAGVGPRGSGGGGTAVQGGSPTGRRGPLLPPAVEEEGLEAAASG*
</t>
  </si>
  <si>
    <t>C_250148</t>
  </si>
  <si>
    <t xml:space="preserve">MARSRCKTLLHGCAVLMILRIAAAARFLEPSHALPSSSAGLPLAGSTWQPLAEASDVASIHASPSSASPKVASGYIRLHRPRPDTDARMFYVFVESRNPTPETPLILWLTGGPGCSGELPLLVEQGPYELEGFNVSTGAGGDVLVRRRRYSWDRQFHLLYLDQPVGTGFSYSTDPHDKAHNERDVSRDVLDFLRQFYAARPGLANISLFLGGESYAGHYIPPLASAILRANARRDSSSLRIPLRGVAIVNGYFDPGVQLRASINRWMPLCRGAARLCGVSRWGWACKAAAWTCDALSFQRLTRALPHTNWADIRMAEVGVPAAANITWVGCKDADMSADFLADIGSSFSWMLPPLMDAGVRVLLIHGDKDIVCNWLGAERMLDGLRWARAAEWRDVKPVNLTVAGAVAGSVRQLGPLAFVRLYDASARSPVRASSPPDGSPASCNKPIADKALRLSVQSTKEPEEGAKDHRRFTNNRHIECLTKTVVANGLKVHDSADQFPGMADLTPSDRERVLDIIEKVMAGTWEAPAKADSPAKGKRKSDEHDEGADVEGADTKKKKTVKKGGKKKTKKAANGDDDDEDDY*
</t>
  </si>
  <si>
    <t>C_250149</t>
  </si>
  <si>
    <t xml:space="preserve">MRALGSGVPRDHQAIFEGRTTPDLLKSLLVLRLCSTPSFVASAEGLLANARRVMGDSTALSFVRTTFYQHFVAGKDSGDVWGRMNTLRANGVGAILDYAEEEDLLTACKQPAPPATKASAGAAAGGAAQVSARDPLGGESLIESGVAARTYTFQDDATCELRTQAFLAAIDTAATLPGQGFAAIKLTALGDPALLELLASALDAVKALFRRYDSNGDGFVTRQGFLEAFERIEKAQGRSSTGAERNEMWAWLDPAGDGRVDYVTWASRLDLRRLPDMAASLRQELESQTDARGRQWEMSAEELRQLEALFGRLQRLVAQAVKKGVKLMIDAEQSHLRPAIDHIGRELMREHNKPVSAGGEGAVIFMSYQSYLRDVELRLQRDLERAERQGYVLGAKLVRGAYLHLERRRAAQAGTASPVWDHMRETTAAFDGCLDTLLRGVQAGRAELMVGTHNRSSVEGVIERMNKLGLEPEEAHVYFGQLLGMADNISFTLGQHGYKVFKYCPYGQVDKVIPYLMRRINEAQYTRKGGKEDAALLLEELMRRLRDPAHSPIARIFSTASS*
</t>
  </si>
  <si>
    <t xml:space="preserve">MAPGPEVAGIDIFVRVKPVPKPSPRLGIDNSENKVEFNIPRNEAAGLVNNQREHFEFRFNGILQADAKQDEVFERVARPVVMGAMEGYNGTIFAYGQTGSGKTFTITGGPERYVDRGIIPRSISAIFSEISKRHDYQYSVHISYLEIYNNEGYDLLDAEREIKALEDLQQVHVGEGEDGTVSYRNLSMYRANNEEEALNLLFLGDTNRTISETPMNQASSRSHCIFTIHVEARKTGEDVVRRSKLNLVDLAGSERVSKTGVDGTTLREAKYINLSLHYLEQVIIALQEKSMGMNRQVAWTDWSHNPRPNPHLISLLSSLLRPHIPYRNSMMTMALKDSLGGNCRTVMVATINSAQDQLDESISTCRFAQRVAMVRNTVLLNEELDPSLIIRRLKQELRDLKEEVKMLRGEEEERGPLTPDELVRLQGQVETYVADNSPEASLNLGGSMMMIRAVFEVFKRLLRTGGFKMAGSGGAGGSGSGAGGGGGEPGTPGRAGGAGEGGGGGGDSAGLQDQVRKLKLQVAQRDNEIGILVSMLKRREGAGAKAGPVLSSPSTSINGPPVPGMGAAAAAGGAGGGLGAGPSGVDGSGAGPGPGSAAAAGGGGGPADELAVLMNTNLLADRNKAFELFRKSYRQNEVIEENKQLLKTKYDSAKSLGAAVNDSKGRINELRSAIEQRRMQRGAAAVAAGMSPEQLTDDDPEESRCKELMEQEKARYRDAFNQLRELKKEIEHLHLLLEQSRTRLQRDFEQWMGLMLRQQQQQQQQAAAGLPPSGPSPAMSPMRPSAAAQQPGMPRQAWGDAGAAPSPSASPAPGPGPSSSGGSLTRGPSPGGSAAAPPPLPGAGGQWATPVGLRASGGNSPALGSHGYGNGHPSGMHGLGPGPGPGPGSGAASPAVTRTGSGVAVQQHAAAHSSGGPSMQGVDAAVLEMARPFLTGNPDADADIVKFYEAKAKLMQKLSAG*
</t>
  </si>
  <si>
    <t>C_250151</t>
  </si>
  <si>
    <t xml:space="preserve">MAAGGGGDRPFTADTADAVGGGGGGGTGLASTLPAALTGSPYSSITITAGSGQAQQGPAGGSSRGPSPLHGSGMVAAPGSAGGGQGPGIMAVGQSYGTEVFMSPSQPQYVGSGSGLGAAAGSGQVAARSKSPGAVSASASAPAPSPAAEPSLAPTPAAAERAPAPASTAPAPVSDAAAAAPAGARAAAGVSPGRVGTSTVAAVPITLAGGGGGSAFPSLKFSNAGFGNIASAASRAAAAAAVAATTGQSAVPWASHHTSNAAGAGVDLDAHRRMVLKAERLAKAVRAVEEKGERALEEVRRGLEDDKRRLQAKLDKFRGQLADVEKDKKSLSGKSGQQARELRELXXXXXXXXXXXXXXXXXXRAARYVRMIEAEKKELAGELTGARAEATSSLAECHKLRAASEGLREQLQAAKEETAAQLAALEGSRSELAAAQAAVQRAEAAVAAARRETERWQAAAGDGVAAGRQEAAEMAALLLTDLRDRYFQVLPLPSSAAAAGGGGAAGARSSPSRVNAHGSRSEADAAGSGAGDGGGAEECADGGGGAGAAGTAAAAGGGAVSELEAAVGVRLYDVTHDRVMAAFETYLSRQAMLAGGGAGGAAGGGTPPREPHAASSSPPRRGHHDRDPSPLLRLADPQSAAVAAAVAAAAGGGWQRPLVSELVWLEGCLLVALLDLRLNGGKAGGGAGGGGGREAASPSRPGSSLSGASAATAGSAAIAAHQQQQAVRGLVSQLVRTMASERKQLMQRVRHLQAGGGGATGLLPPSHTPPAPFLAYAPGSRRSLANSLSAYGSGAGGGGGGGVHLNPAAAPGARGGGGAAAAAAGGGARASFAASLAAVPGVSPSHASRSYGSGAAGGGSHVGGMPDAEQVGTPKALGLRRSGGAAGAAVTPTSSGLRSSVRRSTDTDVMLLGGGGGMAAGGGGGHTADGALPALSGGGMAAECLLPPLPNPYSGGPGGSQGGGGGAPLHAPDMDELMDVLQVGPGLPYSTAPLLRLVSYPPMAVMDNWNLRHSHLTIAVCHMGTATTSLSPSS*
</t>
  </si>
  <si>
    <t>C_250152</t>
  </si>
  <si>
    <t xml:space="preserve">MDIRMMTYCNKSFKEAPGLQDERYLNLSADAKDLLLKMLADDPKARPTCLEVLKHPFMTADESTAAAHREMGDLVRNRMRDLAQLRRVHGLQYALRLAKKEGVDKQAFLSALEQRRLKLSEANTPNYRDVENGGPNAGRSHPNSAGPGSTPLGRTSMGPGAGASHLARYSLAQSYAAANPGPGPHHARGGASGAGSRADDVMAISVDNPLSSASSSAQEPALPTSRPPVPPIPRGTVQLPVTGTHMAQLADIGPAGVLSPRDSAFGHASLPPLPGTLASRSGASAGGGLSTGFANGPDLGKTSTPDRSSYDIGQAAVPTDLKVPHARQGLPPRPPEHSHFPAFSHASAPPGAAATVSAVPEHMHEGSKGSGSHHTPGHHRRGLSNATADSSQGPAAGQSHHATVDPYAIVNAALPSTLQHCNSMPVADAVLGVGMGLGLNDDGGRVGGGSPVATMEVLEQAHMISCCWQHPNQVHEREPCHVGDDAARGYHGPRAGRGYGGKHAARIGHRAGAEATPVRGEVCTGSACTDS*
</t>
  </si>
  <si>
    <t xml:space="preserve">MPTAYMSVASREQELVEGSSKGKRRPKSNWREISLVQQYTLVKQIGKGGFSEIWLGEHKESGQQVAVKVVDLGMEDLEESEIANLIAEAKFLRTMDCPFLVKCLDMTHDEQWLVLVLEYLAGGEMLAHLHKVKKYTEVDAAKLFAQVVSAISYLHNLNLMHRDIKPENVMFTHPVEAFEAEGKPLRVKVIDMGMSALYSPSKEVRGCIGTCGFVAPEIWNDAPHMLSGDVYALGVMLFIMLTGRTPHSGLDIRTMAYCSKRIDEAAGLRDERYLNLSADAKDLLLKMLADDPKARPTCLEVLKHPFMTADESNAAAHREMGDLVRNRMRDLARIRRMHGLQFALRMAKKQGADKQALLNALEQRRLKLAAAAAEHHHAGGG*
</t>
  </si>
  <si>
    <t>C_250154</t>
  </si>
  <si>
    <t xml:space="preserve">MSLQFLIWLFVFLLQAALLGRTMFALISLSDLENDFINPYDLTQRLNRFVALEYAAQVVLVAVLLLGGKWFLAALQAAMLVYLLHSWHVKQHTVDATDVFRQLPAQKKRRLIMFGSFLLFFVIITYRFIESVIHGLLTEEGREHAKKLFQDAASSVHGY*
</t>
  </si>
  <si>
    <t xml:space="preserve">MSTSQQRPPRPPLYQPLSISGWTVMITGASSGFGEAMAWRFAEAGCKLVLLARRQDRLESLRDQLIFTYHVPVHTVILDVRNVAEVDLLPGQLPEEFADVDILVNNAGLALGTSSVQDNSIDDAVTMIETNVTSVIAMTKAFVHGMIERNKGHIVNISSIAATESYGGGSVYCATKHALAAFTTATRHDLVGTAIRVTSISPGAAQTEFSLVRFKGDQEKADAADRGFDPLTAETSQTTCCTPARVRSTCRSRTSWCWQPTRHQQKASRA*
</t>
  </si>
  <si>
    <t>C_250156</t>
  </si>
  <si>
    <t xml:space="preserve">MPGQAGDIEVEVVVCRRNLGCWRLTWRGGGSSAIXXXXXXXXXXXXXXXXXXXXXXXXXXXXXXXXXXXXXXXXXXXXXXXXXXXXXXXXXXXXXXXXXXXXXXXXXXXXXXXXXXXXXXXXXXXXXXXXXXXXXXXXXXXXXXXXXXXXXXXXXXXXXXXXXXXXXXXXXXXXXXXXXXXXXXXXXXXXXXXXXXXXXXXXHPDKVKNDGIKGVNRKGYGHGGEDSYFYCEGKVRTRRGGEAAAGTGGSGSMAGRQQQQQQQQWKQWQQQQQQQQWRQWKQWQWRQHGVFGRAWNHVFAMGVADGVFMWREQGIDSGDFSRALMRLSEASVLSGSADVVKVLQDAASGAAAAGIQGSSTACVVLVNQERGQLLAANLGDSGCLLLRPVEDGNAADQSAAPETALDDVAEYSAGASPPEAPAERWAHTVYEVKFRTNQLEHDFGRPYQLGHHANADTVDKCDVATRAVRRGDVLVLGTDGLLDNLSDVEIAEEVAACRGRGQGPSIIAQRLARLAFEASYDKGRVTPYAVAASEHFDMVYSGGKPDDITVLCAVCE*
</t>
  </si>
  <si>
    <t>C_250157</t>
  </si>
  <si>
    <t xml:space="preserve">MYTASGHQQVGIWDTSTARGVAVTEGHEGSVKSVSPLPLCEDIFATGARDGRIMLWDARSPGTAGGRVHSAPGTALDGAAALSSVWSQDGAHTRPVAPGAGRGSSKAAKLLPVTVTSVAFIPHSYLLASGGAQDTVVKLWDLRMHGLPCCELELPKPPTSTGRGGKGKAATPVVTPHEVAASCCPSRGAAVGITHIAVSPSGDRLLVSCLDSQHHLVSLSRLREGPLATWCAPSASKASFYMRSAFSPCGDYVLSGSRDCGAHIWSVHDTQRSPVSLPHASEVTGVAWCASNWGQVATCSDSAEVHVWTLGRLPAREGPLLPATTAEAAAVITAGPALAAPTAPVAMPKAAPTTATTKPIARRLVQSRLNLSRAPKEAAVPAAAAAPPAAPLEAPSVQPLPEPAAATPKAVDMLLPADVACTTAGCIGTGLPTQPAACNGGGSCRRSGPMPPVPIFSPAVNSWLQPEQPRADPAQQQHVPALGCDSELPSALGLGEQALVAAASTAPTAQAAPNTLEEAMLLGLPHVRTQSPARTGTESRRQSAPAIPSFGTPSRSAAPMPGFAFQPTSAARAPAVSPRNAGSCFHRSRSRLGPFSPCHSQSSGSGHSGGSTSSASMVQSSGGSGTPRPSASGGHQAPQGIVTQLMRNSPRHGTAASPRAAVAPEALFSLTPSRGHSPPEAEVTEPVTTGSMQPVGRKLFAADAGPPPPSPHQQQPPSARAHGDTSARSFFGIPASPRASPRASPRASPRTGGGFVPPGSPMRSPRVSGGAFNICDGADVGPALRHRALHPDDSGPFDDGILADVEVPACSDDDEEEERNGGRSDEERAGAGVGAMRRAVPGFAMRRRAASPLRGIDLFGAGGLDEGLAQLRALALGPSGAATGEAQQLGDWALRSFGSGEGCELGPAVRGSALGLPSSDDSDSDWEVDPYGDKENTPPPDEELEGPAAALPISTTVPASPRITASGATAALPHPSRSSAHSGNSGSPPPSARRSHRVSESQSQSEAPPSASHGSARPMPTPFASAPPFAVGIEAAAAARTADAVPVSAPSLHSVPTFSQDFMPAARYHSRASSDGQGDAVPGGMETEAEKASPESVSSPPRPAVARAAAAAPPGSVRRRSYAGRDSPVAASPYHFARTSEDAVAGPSQLQLRLSDNPTPTKRARRSYGYDGSADGADAGVGASSPTRAVPTGAGEAQHIDESLGAMPTPRGKLLRPPGGLLGGFGCAALPAARPLDLPPPSPAVRPSVSRERSQGLNRMLPSAVAIAARFAAAASAEVGSESPAPKIGTASRTGNRPNAEFFRRAAEEEREQHESSPFGFGRYKSAAEPAPLASERRGQIAAAAAAAAIFTAVGNAEAGSESPSPKLGTASRTGNRANEEFFRRAAEEEREQRGMSPFGFGRFSGSEEAASRRAPAAAAAAAAIFAAAGNVEAGSESPLPKIGTASRTGNRANADFFRRATEEEREQQGMSPFGFGRFQAEGDTARDVAPAPSGAAAAAAIMAAGGNQYAGSESPAPKTRRGSSDGGHTAAEAEGSRLTSRFAAAAAPRGGPASVLNHINQLLGSPARVEATPLERDDDKGDEDDEVEEAVLEVVLAMECSVKSLSVIFETQTQEDTGVVPATYPTSEDGEAAAEQGLPRSSGGLCSGAARSLGALFDEEERTVASPQRFDGRGRGLRSTLGAEGAYTGDTDADDDDGFELCSQSATANMEPCGSVNFGPFFSRMGTSSQPQHLQQQQQQQAPLAAGPAAAGTCVPLDESSRCFPVAMPRAPHAETAAASAVASQPPQLRVGASVQAPPAAAVASHHGQQSAVPRAFPRISAPAAARGRARAAAPHAAAAAAGTAQQRKAKQQTLQQCWAAPQGPGGAAEPVAVDTDCRMEDQEDALGLALGLPVCQAAQVAARPAQGQNALTSPRYFR*
</t>
  </si>
  <si>
    <t>C_250158</t>
  </si>
  <si>
    <t xml:space="preserve">MSAEPSVLPCVEAFKSVYADEMGGGGGSGGDASRATYMAVLRMPVAACSVEEWLFSAAPAAPAACQNMSGGPRGGQVDETEVLTVWVQMVNAVHRCHAHGVVHHDVKLPNFLMDARGKVQIMDFGLACVEGVTPRAIAGTPWTMSPAGFKHGDDGRAGDWWSLGVVLYQLLQGGCWPFKSCWWPWQKGGGQRMEDAIRKAVLAGRIGWHRNGTAGVSEGCKTLIRGLLQPDPNRRWQLRQVLASEVVTPEILTGIGARFPELQQDMQALLALQRRSRGVQALGSDGGAAAAATGPPPAIAHMAAGVKAGAASLLAAAAAAASHAPHWPGGAGGRHVPDGSSYQPLLSDGSSAAGILTPATASYMGRAPAAASATGPGTAAAPAQAQAASATQQPQQQQQQPRKPSHVDDLLLLFDDDVPNAHPSPPPTPPSASVSRAYPDELGGTSGHANDTKLPHPHTHPSRQGSQGSATLRHACTTGSLADAAAAGPAGSSVTGAQQHRHYGSSLDPPSAAGGAPVDSVATGVLNGSALSGASLSPSGRPSQPGARSGDGAGGGGGSVTHLPLRGSRTSLQDLFGMHPSVPLGPRRNILERLSNPHHHHRQPQQQHQQQQRVLSGGALGGLLGSAADLMAGLGGGAAGRPAPRRGSWGPLAEPLTVDVGGFGGSGTLPGAAAGSHELLHSPSSWVPPPPEAFHRLSAGSWRRSDSGGPGGPGGGGSASPGLRHGGPPRSRSFVARAKALFSDCLPGKKSAMVLYDVYEEAGEETEYAGLQS*
</t>
  </si>
  <si>
    <t>C_250159</t>
  </si>
  <si>
    <t xml:space="preserve">MPPPPGGAPLNQAFGAMSIGGPPGAPPPPGQRPAGQASGAGAPGSSRIDPSQIPRPVAQPASSEMLVFDTRIAGGHNLPPAASSRFVVRDRGSCSPRYLRATLNHVPHSPELLGNAAMPLALVVSPLALPDPGDDPIQIVDVTESGPVRCGRCKAYMNPWMRWTASGRSFTCNFCGLSNNTPDHYFCHLSPDGRRRDADERPELCRGTVEYLASKEYVFRPPMQPTHVFLIDVSQTAIATGATASLCRAVAAALDRVQGGPRALVGIATYDSAVHFYSVRSPSAAPQMLVMSDVNDVFAPTSGKLLMELEEYREQLKELLEGLPAMWANNRINENCAGAAIEHRVKGADLDAQICALGRRVAVALQGQQPLGACRELVSAAVVATLYAYRRYCASSSSAVQLILPEALKLLPLYALSLLKGAGLKVCGGVGVRGYEAILYLDRAVPQQLLHDLLGVPSYDELLRQPAAVSLLPRDSWPNRLLLDLLTKVRLQRSSFMRLRVARKGDPAESAFFAMLVEDRSTAGMSYVEYLRGERDQDHVNAAIRFLKKAADVPSLELFGPDALAGCVSSLLQSYSCRRDPDEDSVQLLGMLLLQQLILEERVSVSIPAAARLPLLQLLPYTSASLSAAHVAALAGEAAAAAEGCGSGSGSAGASVGRAQQHAERSRRLFDCHERVMALVARLLCSGAAAVAAVSRCVLRTQVLRTHSRVAARACAALPADPEPLLNAINDACRLLLALAAVALTPRIQRDAGSSCCLIGPAAANADGGTASGDGGGISGGGCGCRGARKSTGVGGHKASMLLEELSESGFLEHAARLLLYSTQADGQLQRRRRGDTFVPVLRCLDAGLVAAYCWMDSVRQPAAGDGADTATTGIARQPSAAATAGRGSLRLPPPLPWGTCLRTLALSQVVATLAAAGFGGGARGVWGLPEDLATGLPVPGVRGAASTACDLRPQMQALLAEQQHTSASQELSGGGGGGGGDGGGVLPLLLWLSPVPFALLAQLLQADTLQPSDAVQQYRGSDGLGSDGGSAGGDGGGGTLGTTAHLPWPAAVQMLRMVPQSMAAVILPNGPRDAAEAAGDVSIDNLCNTLQQALSTTAGPDTEVLLHTAPASLAAALAAGLLPALEVVLRRTGDTEAAVRVAMSALAVAKCGGSSSGGSSGGGSCFCWQLLQRFMAFAPPRQTAALITSMGKRLSAAVGELHDHTGLQSQSQWQGSGQEEGDEQQAQETTGWGGSRCVAGASCLAHTVVELLPPLPLVARSTMPLVALAASEAEAAAAAAAAAAATVGGGGGSGHDCSSGGGVYGGGGLAGLLGWASLLAASSERDLYCTRXXXXXXXXXXXXXXXXXXXXXXXXXXXXXXXXXXXXXXXXXXXXXXXXXXXXXXXXXXXXXXXXXXXXXXXXXXXXXXXXXXXXXXXXXXXXXXXXXXXXXXXXXXXXXXXXXXXXXXXXXXXXXXXXXXXXXXXXXXXXXXXXXXXXXXGAAGRG*
</t>
  </si>
  <si>
    <t>C_250160</t>
  </si>
  <si>
    <t xml:space="preserve">MATAAAAAAAASSAPAAAETAALGALTEAGREVLLQVVLPLLFVWLLQQWLERLEERTLQEMHAAQAVSAEADATVAAAEAAVPNTGVSDTAAAAARAAAAAASHRHARMPRRTSLMRRLFSGLPSAPSRLALIALTVTHVARSLAEINKVLQGGRLAERGVAEGWLGSPTLASYVLGSGRGADVVEAMRKAMATLDHGLMTLYKVLLVGVCTWVVVSWKDVVLSRFLLRRSQHHAGEDLERILTPLNTVASWALVVCAVLLVVSMVGVDVRPLLVLTGGGGVVAGLASQQLLSNAVSGLQMYMDRPFRVGDTIAVNAGGGAVEGEVVDLSALRTHVLTSDGCIVAIPNRALSDMVITNRSQSSRGGVRPPWMETRTPLSVTLRIRLRPATYDRMWAKMDDLKTAIINTGAVEALGKSAPTLEVQSFTERGVMVQARVTLRNPYKGPAMASSLPAMSAVPAAPAATAASLPATATLPNTSTIVISSSPAAAAVNVLGDADWVSFTTQDSPSGDPPMPSHTAASPSSSSNGTDAAAAGGTTSSAAAAAAVAGAPNNGVHAPPPLQHYPPPAAPSNYFWPPSDANNTSSACCAAAISDSATAADSSSALAAAAAPAAAVTAAAVPAAAGGGVDSAGSSGGGGGGGDSSGGQSSGKSFASRRQQQGAAQPASPQQLQQEEGVSRETVRLMRQQLLLNLGPWIQAHNATLTVGD*
</t>
  </si>
  <si>
    <t>C_250161</t>
  </si>
  <si>
    <t xml:space="preserve">MSSLEELETIADDPASPQYKADRKRFVKLFEGKALEEAGISAVVQELRSQGEELAQLDKRVIALSLLSRLPVISCCCSSADALPAAAAATGDTWPVFHMPHMPEDVRPLVKWLREELPRVRALSTAIADDLKVCGAGGAIDPPASDYYVSLLSNVLQGLLGASNAVFMNAIDSVGDLYSFVIFTTLLAEFKTMGLLEMTQAMEVVDGLTLGSISVVTGLVSAIGAYISRPGMVRAAASFLASLQTIYALNPGMRRESTARPPAERGALARLRRWMDSRRRGAEEKQALLARSAGPTSSTGSLLGAGGVAGVDYGTDGGGEESGEEEESDVGEDEEARLVAAPELEAAMAAARAAEAHVAAADASEVAAVEAEVAAVEAEMAALEAEAAALEAEVAEARALQGGAAPVPSTAVEAEVAEAAADVSGSDRASAVPATAADGPPTVHVCISVRGEDGKVALVLRTGDQPKPAAATAAAPTAAKVPAPSAHALRQAATEARAKAEAAKAAAAAAMETAQREAVVAEQALEAARQAAAQRRAERRWARAERRAARSKAALSGGALELVPLRSSGDLSSASYAPAAAGAEDDGPAAVAAAAGCCGVCLPLSRWWRARRRQRRAAAAPAEEVAALAAAS*
</t>
  </si>
  <si>
    <t>C_250162</t>
  </si>
  <si>
    <t xml:space="preserve">MVQSDSWSAISSLRTSSCFAYLQPTSPLRWTGMVMLNAMAQQKAARDALRYCYTGSLASETFRDLLLVRRIAVELQISGCEEAADNLMAAWLASGKQDALDLYACDHLFPEDPAAPALLPTQPTNGAAAGAAPAPPSAASRFGAVLGAAKRQVVEHFKDAPTVLRSPDLQRQALALPARGMLALLESDEFGTDDESSVLLLLARWLEARGYSAQGGGGSGAGGGSGGGGGGVRLPPVSRDVVAQLCRHVRLVNLSACYLTFVLPRIAWFELEKHEVAFLVRCAATVAAAPHVARYASQLLPGHLQPTQPPVLPSTVGGGGGAAGGAAAGGGGDAPVVVVGGGTQGKNRMSEYYKTLLDAMGGVYGTATAPWYAMPRRQVLPAGGRAVRWSITSADLLVALRSNQAKTYVATSLHLADEEEGGCAAGEGDAGRGGGGGGAAGTAPARTASSIVIRGMEYSVRLRVMRGGPAAAGAYVKCIAPPPFQFLPGGLAVPMARLVVYRWRSGGGYYGQQDALPLLATATQTQQPARQQMDQDDATPHEGAGGGAAGAGCGGRGGGGRRHAGEQQQVSELAGWAEYLHGGCVQGALVLLPGQPALV*
</t>
  </si>
  <si>
    <t>C_250163</t>
  </si>
  <si>
    <t xml:space="preserve">MWGTAPVGRGGGAAATGGTAPGARGGLASGQFSFYVSCDINLNVRVKVSELQGLLPAARSSLPAALNGVPGIGAGGVGAGAGGAAAAAAAAAAGGGASGGATGSSNSNGGGGGDTAPKMCSLYVIARLTSCGETLGLEATTAFAEAVCSAPQLQPPSAAAAVAADAAGLEGAQDAAVAGAAGGSSSSGDGLGSGPLGPLLAAGGGGGGGGGSSPGDGSTARWDEWLTFCVKVTP*
</t>
  </si>
  <si>
    <t>C_250164</t>
  </si>
  <si>
    <t xml:space="preserve">MLLPPPFPPPPPAPLPPRTPAPDMRRSLELDGGRLHRKVVCTSPVPGAHRARPRRPRGARRPVRHARRRRPRRQHPHLPRRRPCLPHRPSRPCRCSSACNVPAIPLTQPPRPNPRLPPKTPLHQTHTAHPHGHPTARPHCRTPTHSRWPAPPCRTRCRTRPVPRLQPCRHRHRTHLIPGPSGIARPQGQASPGRTAWLRFNPNPANPIPARALSQAHLTSTHL*
</t>
  </si>
  <si>
    <t>C_250165</t>
  </si>
  <si>
    <t xml:space="preserve">MGPARPARPRGRSWDELAAPAVWWLLHALGLWACLTLPTDLRLGTQSQLSAQHWLVAVVLGLNVVLFYTVRRSDPGYLLPQPQLLACEAAPLLAAKAARAAAAAATPNAVAAAGSLLDSKAALVCGLGAHYALTACGRGGPGGHTWAYVALLLLGGTLILLCCLVATHTFLVITGQSGRQALRRVRSAGLWGGSGAGGGAGVAGSLLGGAVVSDVAVRAAGGGRGRAGPGMSIGQALLRGGEGDDGLSLGLMLQNGVWLCCGVRPGWLVRSGGVQRAGRLLFRLVNNDVYSCC*
</t>
  </si>
  <si>
    <t>C_250166</t>
  </si>
  <si>
    <t xml:space="preserve">MGSPQAEFNLDAIAPSASTDPHQTPEVVWGPGKSPEQIAMKLMSLTERQRVAIAARIDPATYSAVRMHAPGVEYNARAMTLKLKSASADQLPKPRRLPGSVAVVSADTADQAIAEEVRVLTDYMGGYSFAIRDVGSAHLHALLSNVDSLRAADVVVVVAGTDCALPSLVAGLTQSPVIAVPTSAGFGAALGGMAPLLAALSANTPGVTLCNIDNGYGAAAMAIRILKMATRLHAVRSAAEAAQRAVEEATAAAAAMVESSSPSSSHN*
</t>
  </si>
  <si>
    <t>C_250167</t>
  </si>
  <si>
    <t xml:space="preserve">MLNPVFGLLASWGGYSEVWHAVHKGTGETRALKVVALDDPELLPGDLAILRAEAKFLLTLDCPYLIKCYETTHDGVHLFLVLEMLTGGELLDHIHKVHNYTERQAANLFAQVVSAISYLHNLNLMHRDIKPENVMFTAPVNDCEAAGAPLRVKVIDLGMSAQFDPKKLVREATGTPGFAAPELFNGGAQTLTPLRLLHVIMHLFRWPQPACDVYSLGVVLFIMLIGRPPHSGTDIRYLTYSDKSIKDAPGLQDARYRALSADAKDLLLKMLADDPKARPTCLEVLKHPFMTADESNTAAHREIGDVVRRRMSDLAQLRRLHGLRYAMHMSRPTTEADKRALVATMAQRQHRLGVGGSGSGDNTPRGGAGVGADDAAPVCDRNAYRSVIWKSFLAPMNSLRGLSGTRKHPGTPGAGCSGNGAAARSALVAASPGGAMLRADLVQDDGGDDDVADGCAGLVDTDGAGGGLDAMASGPDVMSDRPWAGDRHSRQRRHSSTGAGLVTTHIADIMLAVRTSSVANMHAARTSATPLSAAQAARAQLAALSSKSKLQAALESSASGPDAASGDVPAQLGTLAMRGGGMDTPRGGGTGRTSTSGLAGSGPWPVSGAGAGAGAAAPAPAPCLDKMALVNALPALSHCATMPAAIMRDCEREWDAGACAATAAGAKAGRAGNGGSAGTGNSDGDATGATSAAPARSPTSSDVAETLTALQEALVPRSWSANPAMYEALLAMDAIMEGLNGNASALVSPRAAAAAAAAVAAHAPPVKQTTTAA*
</t>
  </si>
  <si>
    <t>C_250168</t>
  </si>
  <si>
    <t xml:space="preserve">MASNVQPEEVYLSVLVHFFVHPPPADTLRNQDKRSVSRQLAVFLLKELKEPDSAVFPTLQQLCGKLRQRLGQLGSAINIRTPHDLYKLFDILGKLLVRSSDPRAQNLQGNAVAGLDPLSPLGLFLRRVRVRFLAMPFEAAAQLHTAITAEGAVAAAAAAAAAGGEPGAAAMGSAEAAADGGALRDRAGLEAFAASLLRQDKPSSAAAAGGEGGGGGGGGGGGESERLPLARMVRLQSALRHRDYTAALDLLHSYYNTMGTGGAGGRTRNTAGLLSLSAMHAGLGHTSEALQALNEAMRLAQQAGDGAALLQNFMIPCADTYRIR*
</t>
  </si>
  <si>
    <t>C_250169</t>
  </si>
  <si>
    <t xml:space="preserve">MGGGDADSDGDDDSGGGDDDSVVSGGPPQEPDPLYDEDADDADAAWAERQRGGRVSDAVLSCPGCFTMLCLDCQKHDKYHNQYRAMFVVNCQVDEDDEDGGGGGGFDPAAAAARGGADGGPGRGGRRPKRAKASAAYRRVRCGVCGTEVGALEVEEELYHFYHVFPSNA*
</t>
  </si>
  <si>
    <t>C_250170</t>
  </si>
  <si>
    <t xml:space="preserve">MEVNHTKAGAVRRGAAPAAVQQPVATAAPTTSVESLSLERVYGVGSCAPQPSTAVNGTAAGSPLSATAALAHHPIVPGLLAYSAGANVVLYDCHAKQQTSFFSSKPTSGGSSRRGLAAGAATAGAAAGGRPFACLAFSRDGVYLAAGERGGNSPELVVWEVSSGRCLTALRGHRHGVGSVEFSTDGRLLLSSGEGYDSQLCVWDWKAGVLLAKQHTQAELLQASFVSEEPAGGGSGGGATITTVGKAGHFKLWTLALPAGRAVTAATLTPRPVNLKEYRGSTCVAVRPSAAAPGAVAAAGAGPVYVLTQPGALLTLRPSTRTIEKSVSLQVPAAFALAVSASLVACASSAGVVRLFAARTLAFKGNLPRPTSRTAGTAAAAAACGAAGAAGAGPATSASAGALFPDAVSLSFDATGERLTVLYSDRSVVVWDVRNPGKVVRHRSVLSHAGIVWGAALVPSWQAALLGQQAAPGAIGFAPMPGPHAGGAGAGAGACAGEGAGASPSSVLVTCGTDGSVRLWNVCLDNSASTAGPLGLPAELAGAAKITRTLRAIIYATPPDAAPPAHPGRRGGAALDAPLPGPGVAPSPASPPPVSLRCVRVSPCGRHLAVGDSRGNLRVYSLASLELLLLKEAHESEVLTLDYSPPSLDGTCYLASGSRDCLIHVFDMARGYELVGTCDAHGGAVTAARFAAGPGGRLALMSCSADKSVVFRHVQLDATGVSFAPYRTERLSRGVLYDMAVDPAGGRAVVVGQDGQLRLFDVATGRAIRNFSGDPNCGEAVSVALDPSGRLAVCGCADGAVALYDLEAGQLAGRGAPAHGDVCTAAVLLEDYRGLVTVGGDGCALLWRLTPKLAQRMQAAAVHCQKQLEQQAAQQAAMVRKQQQQALQAAAEPGVVHATPAAAPRRRAWGMGDAAGAAGAGGEAHGAGGGGGGEPRQVHVDVSATILRVREGKPLLSVDRLPRWAQQAFRQDGAVEEDGPATARAAGAAGAAPAGAAAPAAMPAGKWALRMAPPAAEPPPQLAQAATSSAAALAAGLAGRTWAAEVEEDDEMMCCDPLDEEDAGLLLGVGQEEQEAAPAPAAAEAEALEEAQASASPSRASSPREELPEEPESACASNNPGGGGAAAAAAAGENAGDGVRRDLFREHFDSLGMDQASATKQDPRRQSLSFMYRQARATTAAVAAAPVPAPAAPSAAPAPRAPAPAAPAPAAAPAAAAAAEAKAGGDGGASTPYLARVPLPAAITTTRGNTAALAGGPAGGVEEADGGITSAAWTPERAMLPLTSPVLAKTDKQLAELELLRQRVLASALRSRPKQPATAATTTGTAAAVTPASATAAPEAAPPPAANAAPAVPAQPAPLPRSPEGGMSSAITFAQPPPPLTAGQPAAAAVSQPATAPALAPRTAPELQPTTPGFSSLTAATPMLAAAAAAAALQAPVQVGAQTAQPPPATPMPSRSDAGGGGDGAAANMHMYGNPMFGMTPGTPVAGLAVAHTTGTAEAVAVAAPAPVPVAAPAEAPAASGAAAPPAATTTAPGSAGGSSQRRVPRVALPAIKSKAASSSPSRAATPGEAEVEAALGAAEGDATVAVVVAGVGVAATAAAQAEALQSQAQLQPQTGAETSPEAGVPAEFTDALSAMQAALAGFTAAFRRLQLATGAASVGPAGTAAAAQFHAASRAAAAELSALHLTPHAVSAPAATTQPHPQIQPQQPAATLPAVEECSSPRLPQQQPHAPAAPASSASVSASAMAVGSSQVAVEVGSLVESLVEEKLQARMREELARVEQLVTARLMAAMQSQQGLQGLQGQAAVAAGVQAAAR*
</t>
  </si>
  <si>
    <t>C_250171</t>
  </si>
  <si>
    <t xml:space="preserve">MERPVPPAMGAPWPAATAEGEPGSPFCGRPCRCRAAWGSRPPPPTRPSAPPPPRPAPPPPAPPRAASPSVRPCQSPHPHPAAAAMPDPPPARRRRRTPPPPPPPQSRTRHAPTTRPPLPAPCPPPAPPPAPPRRRRRAPPPAPPRRADARAPPAPPTAAACEPGACPAAQGSPRGLAAARRRHRPPPPPPPLPPPRPWQPRSRRLTPRPTVPPPLPLRAAAPPPGERDELTPRPTPLCPPGGPGPCGAAPRPRPAASPPAPQDTAGPPPPASRPPAKPPSPAGTAHHSAVLLPDRPVARPPPPLQRPPWPPPAAHVSRPRPAAPSPAAAKTATGEPVTAPLPPARACPARPWRGAGHHLAADPAPSPPVRRSVPGWSAAPPAPPPEHGRAPEMLQPQPAP
</t>
  </si>
  <si>
    <t>C_250172</t>
  </si>
  <si>
    <t xml:space="preserve">MYEQMYGGDANHIKGGGPAKSVSPPPPDLIAAAVKSGAAAGSGAAGAGGAAGAAAAAEALHPSWAAKLRQKQLLAQAASAGPKKISFDDDGEGDGDAGASGAAAAAAPAAAAAPARGRTQPPRDGGAGDRSGRGGGEMARGGGHSGRGGRWEERGGSGGGGRDSGGRALGAGADPGGWGATRAVSQSPGARATAAAMRGGNNTYNNE*
</t>
  </si>
  <si>
    <t>C_250173</t>
  </si>
  <si>
    <t xml:space="preserve">MKAPFLLKLALKTARTFELRKIKRRITQLATQGQGRQQQVAAAAAAAAAGVEAAASTPGKGKGRGGGGEAGGSEREKLDAQLEVAKAMDLEPIAVQLALRSGFPEALVREATTAGRPPKPQKGQQQKQKGQQQKQKGGKVAAAAAGADAAAGTAAVAGEAAPAVADVAAAAQDGDGTAGAAATGSASGGGDGGGGGGGGSGAGAGGVAGVLAVRLMRASCVRKQVDECRRDFASKFKAAALGPDREGAGAASGSGSDDEEEEEEGAEEVEAEAEEEGDDEEQAGDAAAESSGGEEEEETEEEGDGEGDEEEGGLGYAAKRRRLAAVAAAALGVGGDFGGDSDGGGSGGGGGEEEDGEAQAVQGDEQEQEEEQED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ERQQQKAVARLPPAGKKITFDD*
</t>
  </si>
  <si>
    <t>C_250174</t>
  </si>
  <si>
    <t xml:space="preserve">MVPATGLYPLLQQRAAEFEKATGLRVALNSVPFYEMGAEAQQELVSQLSDFSDGWILDPSTTGDSSIQWSDVSRFFRTISAIYDGKVVAIPFDGDLFLMYYRRDLFDRYGLRVPATWDEFVDLAQRMNGTDTDGDGHGDLWGVCFDNGTPVCKANFILVALMAPYLQYKGTSQGWLLDPDTMRPLVDNPAMVRALQHYVDLFNIQPKNATCEASNRYFREGKCLMTINFGDEFKVLDRRTNQLKSCTGPAVCPFAKQTRLANGTTAWVNYAPYSAFGGWSAAISSLASSQQRHRVYQFYSYIAQPNNSWHDVLDPNSGIDPSRRSQLETEGPNFQRWTAAGYEEAATRSYLTAVNEALESPNIVLDCRLQFVGLPYRLYYEFALHGLTWNRTANVTINSTIATMSAQVAVGLSSVGAPADVQKQYWKLLGYQPPPSEATPGDGGGISPGGIAAAVVVPTVGVLLAAALALLLWRRHQQRLHLLTGGVRAPGAGPGTTLLITDIQSSTALWELLPEDVMAKALEVHHAVIRRALVKHCGYESATEGDSFIAAFHTATEAVLCAVSIQQELVAAPWPPGLLYCTDCAAVAEVSVAPTAWHGVAMGMLMPRDQALYGGGGGDGGDSDDLEAADWRMRRTLSGFISFVRRRRGGAGNSAAGGAAAAAALAAAAAASNADTGTPLPRPLLHVATENSLVTAQLLEELPATEVSLQIDKVAADGGGTSTPLGPSSALYPSGTLVSGPVAPFGRPSGGGGGGGGGGGGMGSASKPASMHSAGARGRAAVARLMNGSLLPSLASPHSPHMATQPLQPRALITYVCEAWQRLSAGGGDTSVRGGGAAAAGAAPASVGELQSVASIKDSGALATYESGGAGNGASTGGMMPPASHSNSPFAMAAAVAAAAPVSQGSGTLPMAVPPPQRQISRGLSLRLTALGSGALSGGAAQPGGGAAGSAATGARVLTFRGLRVRVGLASGVLDAVDVTYNAAEARQHYGGAAMRLARAVNGAAAGGQVLLSDSTFAQQRQEQQRGRLAGVLWLHMGQHVLERELPPQQVYQAVGGGLAGRLALFPPLTVRHVWLWPWLWLWSSLAAGVLDAPVGSAAVAFIHAVGAASLLAWDVAVARRALALFETELARQLARGPSGFGDGLGGGVAGAGGGYIVEATGGLVLAAFSDAGLAVSTCLETIAAMPTQPWPAALLENALCEELAVAGVDPDGKLSHRVLFRGLRVKAGLDFGPVRATINAATGRLAYRGRVMNRAARIANSATSGQVLCSRDLWQAAAASAAATRRAANSPENAAAIAAAQAAQAAAAAVAMPSPQPVTARVAPSAPSASALGYTRSVRQAAPQAPAPGVLKEVAAPAVPVAPWRPYSAMSMGRAVLRGLQEPVELLLVRIDEEEEDQAAAAAASGAAGAAGCGASGEATRERLLEGLQQGQGHVQLGQAGQQPGVVMMRMDTSDCGTGWAGGGGGGGADTTGMGTGMGTGTATANGSRNNRLGTAAVGGGTGPVDADGMPTRTSAQSAAGGAAAVGAGGTGGGGGGAGGSAAVSGLMPAAPHTSRRLSVVLATGQQIAAVAAHCAAAGLGAGGGGGGGGGGGEPGSSLSHMSTADLSMFATVSLPVGDLPPLLAVGGIASATGMLPVAGAGGGVSLGLGMGAGSALLHQVQAIGSLGGAVRSGSALAQVAAVGGSGAGGASGIMQHIDVHAPMQQP*
</t>
  </si>
  <si>
    <t>C_250175</t>
  </si>
  <si>
    <t xml:space="preserve">MCICPRLPQTGKSYNLEHVVPAVVAEALCKQQQQAGQQQQQQTDQAEDGGGEAPLLAGMIVLRLRGDKLVRKGGATAMLKSLLNLLLEWARKEHVPMRAGALAAAEAALARPDLGLPSMPGEAIFTFLKAVEVPVLVLCDEVQSLFSPTIGDKLDAVGAGYMRDAFVKELLVYGPHTVLWCLTGSDMAQTWVNIGNMPPNGYALITHVCATHLPSTYSAAHINCVWQQLQQDSGPDVPLDRRLLELCPRSIALLTVLVSAWVDDGRPSDVDAFVQEFMRSKLMDELCREWKPCLEAMALSQRLAILDLSLPAVGARIITELHSGLRHYLAPHLEKRADGRYFLRDSYQRQIVRFLFTKEGELCENVRKALRDSWSELEFSATLTQLDGGWNLFYLGEAADYLLGASASRRQWQSKEPPAEMKEFEAKLQAIADDVAVKLLAAGAAAGGDQQQQPGGGAALGPQELWERQLWFQEVLNSKWNSIDRETYTKNKQTRSTHLAMLVLYLRLSRNALGHTKPWDREADSRLDVGVVEALPGVLGQSLFAFNEAMVGALRLLSRPTVQAAAAAFAAELSGGGGEGSINEGSGEDDSSSGGDLNSDARGSSGTDGAGSTSSGDGCGRSSNVAGAGRSSAEARRQGGA*
</t>
  </si>
  <si>
    <t>C_250176</t>
  </si>
  <si>
    <t xml:space="preserve">MSATGPLVAFNVAFMAFVMVIMSCLMLIPFMLYALNLQASGWTAAHVALFGSMIASTDAASVSAVLRSGGGPEILSVLLEGECLFNDASSLTLFEIFKEVVVNQEHNTLAHDLQGIVVQTIWSCFVGVCIGIGGLRGSLSLVLAQSAATMASSSVDDRRVKAEIAIFTAGYVVMTLLINAPLAAPALTLLGLDKVRQEQLAMRGEVKNLFRKFTSTAIEDLSANQDEDELLQTHVFAHLVTPAAYASPAAWVTARLACRVMEELLQPDVYDAQLVGTGYSLSASETGLLLGCSGFSGVVPQLLQRVAAALAAVSREQVEARYWLVHGKLLQGLRMWRHNNPAQHAEYAAEHLLQLPQWHAEACIAVLEAAAAE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WRRCAGGT*
</t>
  </si>
  <si>
    <t>C_250177</t>
  </si>
  <si>
    <t xml:space="preserve">MVGIELPAERLAHFKASLRERYLEPARSLAEAARQGWGPVRYRSYGHGFDKRRRKAAALERVTLQDLVAFYTTHLVPTAPTARVLCCELWGGRVSDGAAGGAAAAAAEPPPPEAAQPPTLRGAPQTAEAAQEAAQEAAQEAAPGPVWRRVGGTAAEVAALQAALPHYCHADTLGVMRPLRPGAGA*
</t>
  </si>
  <si>
    <t>C_250178</t>
  </si>
  <si>
    <t xml:space="preserve">MLTAAAAGATIPAAAAAAAVSISIPVPIPIPAITAGSFSASAACGNAMRAPGT*
</t>
  </si>
  <si>
    <t>C_26010001</t>
  </si>
  <si>
    <t xml:space="preserve">MHAEDASLVSHGNPFLLPKRETACLTYKDGGVNHVDLPAFLSALQAKTFALLAQPGRQPWKMLTRALLTHVRPDSATTWAWVYSNAPAPAGLPARLAAAVGH
</t>
  </si>
  <si>
    <t>C_26050001</t>
  </si>
  <si>
    <t xml:space="preserve">GRRCCRRRRGCRRRGCYAAPSRRAECGGREATGGEGRAQRRAGRRAGEWVGRCLRGHCSGRWRRRRWRRVRPSAAAGPGAVCVGVQARGAAPAESDGAHRAA
</t>
  </si>
  <si>
    <t>C_26060001</t>
  </si>
  <si>
    <t xml:space="preserve">MQPIPGLACMPTVDAGGGLPQEELVRLPLRASAVTCTGHGICSNVRLQALLELQTQRGVKQQGIITLIYKGKSLDRAELASYRPITLLNCDFKMVSKAVSARLQPALDAVVDELQTAFITGRWIGDTLPFQPLLNRLVWGR*
</t>
  </si>
  <si>
    <t>C_26070001</t>
  </si>
  <si>
    <t xml:space="preserve">MSPQPQRESYPPQHQPRAHARMLSAAQRRTPGRTIPGPLVEAMSSNPPRPEPGRASWADPSP
</t>
  </si>
  <si>
    <t>C_26070002</t>
  </si>
  <si>
    <t xml:space="preserve">MLDALARDLGSVDLDPARGAQEAVLGEVDTGAVATPVELPEDERRGAAVGPTAFEAVAAYGSPEQLAAALDDNYQAAAGQVAALLAEREAWVAEQVCVCVCVGAHVCAG*
</t>
  </si>
  <si>
    <t>C_26090001</t>
  </si>
  <si>
    <t xml:space="preserve">MISTFLRGAGRQRDNVLSAQQEISLLFKQMVDDVERNAATQLVLLDMRKGEHKSPQFLAINPFGKVPAMTDGDLPIFESGAILLHL
</t>
  </si>
  <si>
    <t>C_2600001</t>
  </si>
  <si>
    <t xml:space="preserve">MKAQNHRAVLGCGGGETSGGGAAGDGEDAGAGGSGGDGDDERPATSGSGGGGGAAAAAAGSVPSSSPRVRTEDVAAALERFFPQRPAFRLNKLRDALRTQFPLDTLPLDALVAALEPHALAAPPPSTAPGTAKAARWSAAADPTAATAAAAKPAGALVAALVGQHIDEVQALCLEVASALAEVPMAEDDGGSGAASPPVGNFDVAGALAWAREMAAAA*
</t>
  </si>
  <si>
    <t>C_2600002</t>
  </si>
  <si>
    <t xml:space="preserve">MTVCGMSVLPHRGASRAAAARVADYLVGSAAAASAQAPAVAAVAAAVAAATAGAGANTAGAAGAGTTAAAAAAAAAVAAPPPAAQYIVVSHKPQVFERAGCLVGVYGLGDGSSAAVVAAGLAAAPAGMVVGVPGIGGGGGGGGGGLGAAAVVEGGLMLAN*
</t>
  </si>
  <si>
    <t xml:space="preserve">MSTRAWISEELLPTPAKSHYTFNLRDLSKVFQGLLMITPTTCQSKDTLMRLWLHESCRVFHDRLINNEDKEYFKKMLVELSGKHGLGSASYEELFGHGKYVMFGDWIKMGLDREERRYEEIGQDVSKVVAVLEEYLDEYNLSNTNALNLGAYVEDPTYTPDLVAKVSKAARSLCMWTLAMNTYHRVAKVVEPKKMALRTAETQLAEANAKLEDKQAALREVEERVEGLRNQLANAQREQRELADQADLTRKRLERAGKLTSGLADEGVRWKATAETIGEQLIKLVGDVFLSSACIAYYGAFTGAYRQQLVSGWIAECKERGIPVSDNATLRTTLGNPVEIREWNIWGLPTDDVSVDNGILVTRGKRWPLMIDPQGQANSWIKAMEARNGLRCIKLTDGNFLRTLENSIRIGNPVLIEDVGETLDPALEPVLQKAIFKQGGRTLIRLGDSDVDYDPNFRFYVTTKMSNPHYLPEVCIKVTIINFTVTMKGLEDQLLGEVVRKERPDLEEAKDRLVLSISADKKMLGELEDKILKLLKESSGNILDDEQLINTLNHSKTTSSVISARVQEAEVTERSINEAREHYRPAATRGSILYFVVADLSLISPMYQFSLSYFAKMFSYCIDKSEKADDVPTRLHLLSDFVTRFIYNNVSRGLFEEHKLLYSFLLCTSILRHESAGPEITAPEWSFFVRGAGAAAAEPPRANPHPEWLTQAMWTALFHLEHVLPDPFVGLVENVVAAGPEWRAWCEADEPHQLPLPAGWEDRVAQKRPFCKLLLIKIFREEKLIFACAQYVSGKLGAEFTEPPPWSLDDVFPDTSCRTPIIFILSTGADPTAMLQRFAEKNGYVTGERLHMISLGQGQGPIAEMLINQAVKTGDWVCLQNCHLASSWMLRLEEKVEELSKDSSSVHPEFRLWLTSMPSKVFPVLVLQNGIKLTNEPPKGVKANVNRTYNDLTLEALAACPAKPGPFKKLLFALSFFHAVVQERRKFGPLGWNIRYEFNTSDLECSAMTLRMFLSEQENIPWPALEYVVGQINYGGRVTDDLDRRCLMSILRQYITPRVLDEAYKFTPSGLYYSPNAEGSLDDYRDYIRGLPVTEAPEVFGMHANANISFQLQETRKLVDAVLSIQPRLSGGSSGKGSDEVVSELAAELQAALPPLLTREEAALGLFDRTEAGQLNSLSVVLGQEMDRFNRLSSAMASSLVELQKAIKGLVVMSGELEAMYNSMLNNQVPEAWARYAYPSLKPLASWVKDYHARITFMRAWLQDGTPQCFWLPGFFFPQGFMTGVLQMHARKYSIPIDTLSFGFAVTRHESAEQVAAAAAAGEDEVPEDGILINGLWIDGARWDRTAQVLEESEPGVMYAPLPVIHFKPMRDYEPPATEYECPLYKTSVRAGVLSTTGQSTNFVLCVSLPIRPDTNGDFWILQGVALLCMLDD*
</t>
  </si>
  <si>
    <t xml:space="preserve">MLTLSFAPAAPASAAAAAASASVSASCCRCCSAAAASRATSAAAVATRTVAASRAAVALVYKMERGLPPNRLVPQFRTAVDDFRNLLPVVAALRNRALKDRHWSKIFDTIGQQLVRDGSFTLQILLDAKVQTWKEAISAISTEATQEMALEELLAKVSNKWVDLEFNVIPYKESKDVFILGGIEDIQIALEDSMVTMSTILASRFVTGIRPEVEKVERQLTLFADTLDEWVAVQKAWMYLEPIFSAVDIQRQLPVEAKAFFQVDKQLREIMRRTKDRPNALMAGTHPGVLETFQKANETLEKIQKNLEDYLETKRMAFPRFYFLSNDELLEILAQTKNVQAVQPHMGKCFDGIRRLDFGEDPKSIDIFAMISGEGERVSLGKNTKARGNVEKWLGDVESAMIANLKKLAKAGWVSYPEESRSGWVLKQPAQLVIAVSQVYWCHGVEDTLRSPDPHQSLGDYRTINVRQLADLTRLVRGDLSGLHRRIIAALITIDVHARDIVDSLYAGNVTDINDFQWQMQLRYYFENEDLIVRQVNARFLYAYEYLGAQPRLVVTPMTDRCYLTLTGALHLKLGGAPAGPAGTGKTETTKDLGKALGVNCVVFNCGDNLDYKFMGKFFSGLAQCGAWACFDEFNRIDIEVLSVVAQQLLTIQNALKAGMSSFNFEGRMIRLVPTCGVFITMNPGYAGRTELPDNLKALFRPMAMMIPDYALVAEVMLFSEGFEDSKTLSRKMVKLYKLSSEQLSQQDHYDFGMRAVKSVLVMAGSLKRANPDLSEDVVLIRAMRDSNLPKFLVDDVELFQNIISDLFPGLVVPDQDFGELEQSIRAVLGTRGLQQPASFVTKVIQLYDTMNVRFGVMLVGPTGGGKTECYRTLQGACTRLRAEVRHPSEKYQVTHTYTFNPKCIKMGELYGEYNLLTNEWSDGLGSTLIRSAVADTTPDRKWVVFDGPVDAIWIENMNTVLDDNCTLCLPNGERIKLNPTTMRMLFEVQDLAVASPATVSRCGMVYIALEELGWRPYIQTWAAQKLPAAIPQTAGAVAEAIYAMFDTYVDAGLEWVRRKGKEYIATVDNNLTTSLAYLLQSMLSPSRGFQWSAKPEEVTMALNRIFGFCYVWALGGNLVHSAKEEFDEFARDHLQTLCAFPGSGSVFDHHLDCQKRFPPEFKHWTEVVPVFSYRRDLPYFQMMVPTVDTVRFSYLLEACLDVQVGAGSGGRGWVCLRFVSTSPN*
</t>
  </si>
  <si>
    <t>C_26110001</t>
  </si>
  <si>
    <t xml:space="preserve">MLAAFFSLPLLVLGTVFINAFLVLYNGANESRLHWPASRAAWVSACIAGGACLLTVLVAMPLVRRRVLLRQALVRDLALRRRQQLAYYVTRAVRAAAPPLAAPRPGPSAAAAAARLRWWHSLLLLLLA*
</t>
  </si>
  <si>
    <t>C_26120001</t>
  </si>
  <si>
    <t xml:space="preserve">MIRYLSNFESNTPQCRPPKPSGLVTKISVRGSVPADGGEEPSTPTDAPAPDSRPVPVTASPPPSVTPAPAPSPSPSPPPSPSPAPVRSPSRSSSPPPPPVCPPCPAINCSAPAKRPSSPAAVAVALGLSGLPYNIVKADSKLRDRVAGAVEKLVSGKVTGFVRVRVLGVESTAGGTAAVLRLSLQRSGGASATAVASAIEDAALNGKLQEVVLAAK
</t>
  </si>
  <si>
    <t>C_26130001</t>
  </si>
  <si>
    <t xml:space="preserve">MHAADASLVSHGNPLLLPKRETACLPYKDGGVNHVDLPAFLSALQAKTFALLAQPGRQPWKMLTRALLTHVHPDSATTWAWVYSDAPAPAGLPARLAAAVGHVRSAGVEQHPPQPATQPPAAPPQWRVSLDQLWVANAAGAVSYVHYTGRLLEPGPGVLPPAFSLVDPWASKRGGAKGYTHPATPKPASPARLDRWYVSATAAPWVVDVARTYGAPGDHNGVLLTLSLPDLPHAHREQWRFPTYLLFHPSLRLELQQRLEAHVAANPVTST
</t>
  </si>
  <si>
    <t>C_26140001</t>
  </si>
  <si>
    <t xml:space="preserve">MGVDLFPSRKLPLAPNTHTQKHTYEVVKKGKAITDDLKQLLLERFVHPVKKRVQCGIVYCLSRAECERVAEELRKVRQPNGRMLENQTPPQVLRSNMDSLNSMVRIMFAEEQVECRRVLLMQHFGEAFDPAACRGTCDICRQRQAQVSA*
</t>
  </si>
  <si>
    <t>C_26160001</t>
  </si>
  <si>
    <t xml:space="preserve">MAAQVAASSHNAYARICNSRAGATEPLQPLVREKPPSQASDPAVGSRPPEGDFPATRDDVLDLTRDAFKMLAAFYGQEFGNSNATLAVRRRSFGDFIGVTGL*
</t>
  </si>
  <si>
    <t>C_2610001</t>
  </si>
  <si>
    <t xml:space="preserve">MAIGGDGGGLAVAGGASSGGSSSSIGGSGLRLAGGSSISNNEARAGGGGGVWAAGVVAGVSLAGAGTRVAGNVAAGAGGGLRLGAMPRGGGALTLSGGAALEDNTAGSVGGGGVWIGSSIASIVLTGTGSSSGSSSGNSSGSSSGSSSGANGTNTRLSGNQALAGGGGGIWVGGALGELLLSAGAAADGNAAATGDGGAVAVGGALGTLSLLGGGTSMSGNAAARGSGGGVAAAGAVGAVSLQQGAAAAGNVAGADGGFLFAPGVLGSLSLSGRSRLEGNTAAAAGGAVAAFAVAGGVALSGGSVASGNVAGWRPAPATAGSSTGAGSSSSSGGTGSSSGTGSSAGSSSGRGGFLAVTTDVAGGVTLDVGSRLFNNSALGRRGGAVGGAIAAGGHGGAIWVGGVLERLSITGSSSSGSSSAGNGSSGPGSSSSAATGMVGNVAEDGDGGAIAAGCISEVAVVGPGAVLARNAAARHGGWAAVGGWPAAAAPSALAPGVSQWRFADGASLESNVAAAGDGGFLSARGVGPPDAATSAAAAAAAPFWAVLFESVSLSGNMAGGSGGAWALTTAAAAPLQQRAAAAAAAAAAVAEAMTGRVAPLLLVFQNASVESNTAAGGGSVVGGGGGGGGGAIFVDWSMTSLSSSGDGDGATAAGGKAGDVGGGGSGGGGGGGGSGGGGSGGGGVLRLVGCGAHMTDVAARGNTVPATGNGGAVSHTYRASAAAVAAALRAAMAAADGGAPAVAGSSDGGSGSSSSSSWSSPPLFPSGYAPWALATASLPKLSASAQNSCGSSSTRDSDDGNATQSATSAAAGDAAALCPSLPRQPPGAAGVAAPAAQLLAALDAARALALSSGSGSSGSSSDDSALVDALVAAAAGPGGFTACGTCFAGNVAAAASGRGGAVALSHRLPSAADLLPLAESLIKSGGGNASTGAAAIAVSTAVASAAARLLRGGGGVAAAAGAMTYALQGCVLTGNAAGLGGGALSFEAEDDTTASPPEPPPQPPAGPPPGLLLPSASGTSRRLVETMAAAAAAEAATSTAPTIAAAVGLLHVAESDVFGNTVGVGSLLAAWSPRGSFLLPPDGSAVPCGGGLAISGGGATAMATTGGQQEAAAWRRQHAGRGGGAFLGERAAVVFSGGSGGGVEAAALLLGGGNTATAAGADIASLQTCALAPAASPAATAQSSQPGASPAGIIDSDVVVGGGGDWAQTWRALADTTARGCWPLVLHNTRLRLLATGSSSGSSSSGSSSSSNDTAVKPLWMADPDAAALRVGCSSSSASSGSSSNGTAVAAGSTDAAAAAALAAREQLDAAVAAVVLRSLTPQSPAALAAQLATCLLLQPQLDGGGGLDPLSAAVALGLFSPGASPSAVRLRLLLPLATYDRSSRAVQQVLLQPSAAATGGSSSGGGSGSSRRSAAAAASVLLLSTSEPFSLGAELVSVSLGRRVTGHGPVTVTLSVGPASLARLLQPTAAAGGGSSSATAASAAVASTTASATADMVNGVARWSGLRLAGWPGSGYSLTLRATAAAAEPGAAEVLVTVLNVPFAIDTCTPGEVPVPAVLRALVTQLQWLVIVTRLNLTSSSSSNSYSHGSISSSSSSGWPASVRGLHTAAAILTGAGGLAAAGFPSCLLPAGGGGGSGGGGPEAQAQARLLNAWVAPLAAAATCLVLWASQQLQMQQQQQQQMQQQQEIEEVGPPPHLADTAAAGAAVAAGSAPFAAGGDGWDGEADGRLGMDSSGGNSFHGLAGGERRTAPARVYGAAAALYANRPPLRRRVTLRSSGGGGSGGGSGSGGAAGAKPPLLRSLHGLPPGSRALGSATNAAFPAGGQHWDRHGGGGGSGGGAAAKRGSVSASGAVPGVGGGWGGGVAGAGGGTLRDPVPEVDDGDGDGDAVGLAAAAAARTAKGSRGRDGGGGGGGGWLTRLRLLAAAWRRNRLTDTDGGDAGGQQQQQPAAVAAVAAVSATPPPPLRLQLLAVGLAAGQVLLPVLAWASLSVFACVDLNLDPDLDPDTELAGSVVPSGSSSGGGGGGGGDPRWQLDLGTTCFSGSPHGSLDTPLGALGLSVFCAAPPALCLAAAAAVLSSRGRREGGGGGGGGYSSAQALLWSWLCRRFRRPHSALWHAASQLQLLLLLAVDVYGAAWPLQPAATAATAKALSSGSSSSSSGISTAVLQPAVMAVALTSIGVLELVCAPLAGRALALLRAAGLGVLAATAALAALLTSGAGIDEKCKLV*
</t>
  </si>
  <si>
    <t>C_2610002</t>
  </si>
  <si>
    <t xml:space="preserve">MHESDWGDIVPANSTPFERTTNLTLQSTPDNIARRDYYAFNGGYVKDKLYNVFKPQTGCIPVGGSGPGTAPGGDLSATTAAVAAADLSPPAATAKATAGRVPWLQRCWAVRREYVDIATTGAIFGPSGRPERTYYWTWALKVDVLCDAIASPECVAQLGPLGCYQSTLFQVILEPPGGGGHVSQTGGGGGGGVGGVGTVLGKGAFGKVVHGLYKVGEPGMR*
</t>
  </si>
  <si>
    <t>C_2610003</t>
  </si>
  <si>
    <t xml:space="preserve">MGWKLACLPAVRLVRSAECPNFRDFVRLVAPFSPRASRDDRLAFIFQVYDVDGDVDDLARPIAPGPPRLQMPRR*
</t>
  </si>
  <si>
    <t>C_26200001</t>
  </si>
  <si>
    <t xml:space="preserve">MPGSGLSPALHSGGGGDLLSMNSTSRGGAAPAPGNGAFGAAPAAAAAAAPPKPATPVDLLSDLFSDAVIAPSAPAPSAVPSAVPSAAPAGYPGAYPGAPAPAGYPMAVPSAYPGAPAPAYPGAPAPGYPGAPASAYPGYPGAPAAVPQGAAPGYPGAPAPAANPFPSPYGPPAAAAPPPAATANPFAANPFPATAPAPPLRRASGTRACTSAGTRAHR*
</t>
  </si>
  <si>
    <t>C_26220001</t>
  </si>
  <si>
    <t xml:space="preserve">DQRPRRGPGLADRWQRRRPGRRRGRGRGSCRSRRGWRGTTAKEARAAAQGARGCSSIR*
</t>
  </si>
  <si>
    <t>C_26260001</t>
  </si>
  <si>
    <t xml:space="preserve">MPLAPLKRGDGVAFDCGRPEAEEPGGSVYDILDGGAGETSLSMGAAGADTNTPVPPGTRVTLVLGQGVGQAIPQLANALAYLLAYLAKAEV*
</t>
  </si>
  <si>
    <t>C_26270001</t>
  </si>
  <si>
    <t xml:space="preserve">MKMSEWRVERHHLLHPTQVGCFGADPTDDTYTAVATAAATAATAAAAATTAGDHYTEAASCGGSPSGGGAVALVGAGSLGTAATKGGLPPASTSASAGAAVAMGATAGAGHTTGGDQAFHAGLAVGIGRGTVGAGGGVGGPSPSPAPMSPSLPGYVPLAPSPTALAAAAAAAAGMHPSPSSGSSGAGLAAYKAIPGDGSDAAAAAAAASATAVAPTAAAATALEMEPLVVHKYCITCHIWRPERAHHCG
</t>
  </si>
  <si>
    <t>C_26280001</t>
  </si>
  <si>
    <t xml:space="preserve">MGQNSTRKVSLRSVCKDEATLAAIRFKVDFVATPLRYRLLDFLRHFVVCRTDPAF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SSSDGSSSSDGSSSDGSSSSDGSSDSDGSSDSDGCSSSDGSSDSDGCSSSDGSSDSDGSSDSDGSSDSDGSSSSDGSSSSDGSSSSDGNSSDGNSSDGSSDSDGSSYLDGPGRAPGNNPVPGVVAAGQALAQYTPDALKAMRVVAVDPGCVNYLVACVDYLADFSPHSHQHPAHAVRLAAQGAGKAPAAAAAASWGRAR*
</t>
  </si>
  <si>
    <t>C_26280002</t>
  </si>
  <si>
    <t xml:space="preserve">PYGVRRVLVAVRAEVGQVVDAGHQLLPSLSLLPSLLLPSLLLPSLLLLPSLLLLPSLLLLPSLSLLPSLSLLPSLSLLPSLLLQPSLSLLPSLLLQPSLSLLPSLSLLPSLLLLPSLLLPSLLLL
</t>
  </si>
  <si>
    <t>C_2620001</t>
  </si>
  <si>
    <t xml:space="preserve">MPSKQGPRLFWRLSNLEHPNADLDQTVRDHLLNHSVQVLFPYERVDKELQEELDVQLVSMLPPDEGYQSWMPLQSEHRTQPGLVLPPLERAAFEALGVAAVMKATSALVATRAVPWAVVHVWGFADTPVAWRGHEHGVGAWGGAGESCYSCVFMQGGDYCLFKPLGPEDVRL*
</t>
  </si>
  <si>
    <t>C_2620002</t>
  </si>
  <si>
    <t xml:space="preserve">MAGLGQRRRAAAGEEQEQLREAHGRLGAGGALGDWNSSSSGREGGEGAGQLGQQPSRAMILRRRRMQQTAAGMDDSDEIEAEVVLHATGPDSADWDGADGAAIDAATAAGQGGGGGGGAHELYGITVSDTGADVSGHCLLRDRRFPGRSLSGQLSGMPLRYQAPGHRKIPYYYLPAAPGAIRPPAYRFTHTHTQNVLSAGASVNHPRDENPWANQWLPLFTYRDGQGQTQQQAVWVTARGSSSATWRNLVEDQVRERGGVDTSPN*
</t>
  </si>
  <si>
    <t>C_2620003</t>
  </si>
  <si>
    <t xml:space="preserve">MEREPPLPLPADVQRFVAPPPADTDGESDGGATQPPHQPTPPHRSGVRVVYVSPGSTFSFGDPGQAHLLKALQQLLPPSYRILWRSKRSHRQQLEAALERMEGEVEEAEAAEGAEAAGDAEAENHGGRRRRRGGNSTTAASVLDRMVAGGAGGSSGSSSGNGSSSGNSSSSGSGSSTSGGRLMLLDWAPQNDVLGAAQVVLFVSHCGINGLHEAAYHGVPVLCIPAVGDQHVNAAMVVSYGLGRTLDPAILNGANGTAAAQAEVAALLTDPSYSSNEAKRQTLEA*
</t>
  </si>
  <si>
    <t>C_2620004</t>
  </si>
  <si>
    <t xml:space="preserve">MPPGPRRLHRRASPQAPKAPRWPPKTSQVPPNPRRNVYGQQNRSPKPKILGATDKDPYPRHVRSCSSSRPRRPTPPRRARGPATPRGCRRIPTRARRPRVRHAWPPALTWPSSPPPPEAR
</t>
  </si>
  <si>
    <t xml:space="preserve">MARSLVLPLVLVLAFLGLALAGRSLEPAARRNMLAGSLTPSGWAHALRVKGEKWCGLGDFPPLPDGYGASRLYCPFNAYDHNWMWRVYKATGTGSIASGDEVYLYINNPMLKYCRLASNIVQCGYGIANATKFVVEKDSGSGAIDFATDSVVLKVAGKYCKLAGSKHSQTLKCGTTLKSGATIFQLPAASFTNTQLINQLSLSACGADFFYDGSGEALVGCGTPRGFGFTINNTVALGTPGAPVVTAGTNITFKAYDNLYSYQVSVWKVDKNGNVWYDVNNTRGTSQWFVLERLTGAATGGEVTTNTKVALKSASNGKYCGIPSSNVDGDMKCDLAGPLSSLPAGYKYTYIVIA*
</t>
  </si>
  <si>
    <t>C_26300001</t>
  </si>
  <si>
    <t xml:space="preserve">MGVGAGFLTWVSRLLTDTRGAALVNGRVSGWVPLMAGVRQGCPLAPLLYLAVAQALLSWLRSRGHGVLANLASVLASQYADDCTPFLEGFQAVPGFLADMDVFRRASGQRLNMTKVELMVMGTVGGAGAL
</t>
  </si>
  <si>
    <t>C_26340001</t>
  </si>
  <si>
    <t xml:space="preserve">MVQDAAKAYKQQQRARQQLAAAAAANASVTSHGPERTASLRALKASLSFLRRSLTPQHRGGDGAAGGGGGGGADAAGGSSGAGAGGGGGGGAVAVAVGASSSSPRSVVSPMRGPAGRLVGSRMNSLTVAAGGGLADHSGGGGGGGGGGVAGLVVPALPYSDREAMVWCMELALALQFLHAQTPPVVHRRVA*
</t>
  </si>
  <si>
    <t>C_26360001</t>
  </si>
  <si>
    <t xml:space="preserve">MPPPSQQLPPSQQQQQQQQQPYGRHRGSRCTPNASSGWRQSTDGGAGDDSGPLTGPLTGPLTARSEGGGSAAAAAGGPALAAAAAAGQQQQQQQQQQQQLAAYGLLVADDESTEVPPPGPPPAAVAAAAAAAGHAPASGPGAAHAGLWQQHQQQGPGAGRGVAAAGGGGGPESLRAAPTQPSRSAAAAAGGYGDNHPALPSGDRRTSEAYDNYDEYGSTTVGDRNSAAGGADDSFGGFVAVEVSLQELASYDIAPSAVPRRMRPAVEAALAEARRAAAVAQQRHANLLGASAYGANGGGGGGQPAAATAVEATAAAAAAATAPLTLGLWGLLVTAGCPAATRP*
</t>
  </si>
  <si>
    <t>C_26390001</t>
  </si>
  <si>
    <t xml:space="preserve">MVGGGGEVHQGGRGGGAAAVGAGAAAVERRPRLGGMSGPSSMVMASEEWLMRIAETHVWQEPAQAH*
</t>
  </si>
  <si>
    <t>C_2630001</t>
  </si>
  <si>
    <t xml:space="preserve">MGGPLPDTLRSPPSRASQPPTPNAAPPQLSARMTSCPTPTTRAHEPSPCAPQHAPFHPTPTHVPRPGPNGKKTPGCDPKLLTGSRPQALAAGTPTPTPTPSRPLPPPPPPPPPHPQRRTQVTSPPCTAPCPPSPPGP
</t>
  </si>
  <si>
    <t>C_2630002</t>
  </si>
  <si>
    <t xml:space="preserve">MLGAVXXXXXXXXXXXXXXXXXAEEGQPAELRVERLKDLTGDAGGWTAVRVLVLVLVLVLVLVLVLVLVLVLVLVLVLVLVLVLVLVLASITTRKGNKRFAVFDLTVSLAWEGRLAGEGGATARGEIRVEEVHSTGDEDDYVYSATADGSGPAQDKLKALAASAAVRAAVFATLAQVIGELKDQAWRRAN*
</t>
  </si>
  <si>
    <t>C_2630003</t>
  </si>
  <si>
    <t xml:space="preserve">MLTQLAQLSASAATAATANAATATATATAASSSAAAAARQGPSGSSKQQPAPWHGAQAAKQDAAWQEAAAGALARTLLQHLLSSGSSSGSSSPRPAAARQAAAGPLTPRSLAAMASGLSLLLRLRRPTAGTSGAAAATASPSSSIPAPAAAAAGSGLWPLVYASAARMLVQSRTPPPAPAAAAAAAASSSSSSSTVASASKRPPQWRRWDPRDAYALLSAAAEAAEAEEAEAKATATAGTQAPVGGRGSRSRPPPELVEALLLQLQLQPQSRSSLKSTSSSNSGGGGCSDDVLVGCVAALARLRYVPSRQLLAALAAAARRRLCGLSPDRLSQMLRRQ*
</t>
  </si>
  <si>
    <t>C_2630004</t>
  </si>
  <si>
    <t xml:space="preserve">MMLQQRTCVAGAQRSVAQRVAAPVNIRGRSRLVVRASADDEDAELEKRLAKLRTAKGATPYGEGVKAAPKRPVVEDAPTPKKSDFRELQAYILRRRDELTPKDSGSSGRGAQLTQEELLGEPVAGGKGKGKGFA*
</t>
  </si>
  <si>
    <t>C_2630005</t>
  </si>
  <si>
    <t xml:space="preserve">MQRHGGGPTHWAALRDARHSQRRGLRNADQERGIERSAAGVGIWGRWCASRRRQSDGVAQRPEWRGSRDPTAWERRLQRLAERGREGPPLRATCCVVCVYACVHALPSTYSNMSPFAHTHKFWCCLCILLATIQGAAGCVCVLFRSSSCRCRRRGPQACVCVCSSSCFAWWSGEEESAVAAAATQGMCAAAAERAGAVSWKALRRQGVA*
</t>
  </si>
  <si>
    <t>C_26400001</t>
  </si>
  <si>
    <t xml:space="preserve">MLPALIGSATESADETTPGGGAAAGPLMLRCMAGFEAGVGVGFGGGAGAEQQCADGGAVEGARANGWDPRITALLAPSLKRSDKTVCAMAAGAWLLTTDYLTALQRNQQAGAGGGGAGGAGGGGGGGAGGMDLQSYEHSKCEDGPGIISE
</t>
  </si>
  <si>
    <t>C_26410001</t>
  </si>
  <si>
    <t xml:space="preserve">MRSPSMKPASVTHQMWQRGATARPVLPPERGQDHNLGAAAAAAVAVAVTAVAAGELLTAQLKAAKLEHFVAIWTAGGALCEVEEVQGPLDLLLGGISFQALAWRIIVISLSGAHEY*
</t>
  </si>
  <si>
    <t>C_26430001</t>
  </si>
  <si>
    <t xml:space="preserve">MIVGVVVGVGGALILAAVVVGALVYRRRRRDRRERASGKGGGAASSRTSWRGD
</t>
  </si>
  <si>
    <t>C_26440001</t>
  </si>
  <si>
    <t xml:space="preserve">PATVADPPPPPPWLAAGPQRPCPKHKPTPRPPDQTWTRACARFCSAPPSRPQTAPAPPTSYLTVVQTPAETHPCPPGTPAPPETPPETACNHLHTGTPAPTQGRATEPTGSPAARPPSTAPILTHVHSPTPPHVGPPYHTPCKSRGRPPQPGPFWRLSTGQE*
</t>
  </si>
  <si>
    <t>C_2640001</t>
  </si>
  <si>
    <t xml:space="preserve">MHTAGSFGGVAVSGAVALATRNRDPGAFLRGVGYGALAGTALSSWACGVSCVGYVKAMGDRLCKW*
</t>
  </si>
  <si>
    <t>C_2640002</t>
  </si>
  <si>
    <t xml:space="preserve">MAHRAPTRAAAAHGINLQDGSSSSSSTAAAATAAPTAAAPAPPSASGSAADVGGAGGSDVSSSGVSGVGGGGAQQEGGAASGLAGTATAPTAVAAATAAVRGVVPAAERRTAVILPVAPDVEWCVPLLPALQLLRPIASPEDASAQLRTGRGKAAPTLSHTFVPGATNASPAGTPSRPLMPDITRLRPLMVSGQD
</t>
  </si>
  <si>
    <t>C_2640003</t>
  </si>
  <si>
    <t xml:space="preserve">MEFAPDDGSEGANQGGKHVRRAAQQPTASVPLTLRSAGLLPACLLLLRPVYLEEEGAGRQGAGGLRRLPLLRDELLRGAGSSVQLQQQ*
</t>
  </si>
  <si>
    <t>C_2640004</t>
  </si>
  <si>
    <t xml:space="preserve">MDLVSDAEAEEVAPAAGFEAVYQGFGSNDGFVDFEDDVQVTTRCAVGGILRATLDAADPGARQAFCRVFEKGGLTEVLVKYEPNSATRLALSRSVLQRFKRGAMINDEVVTLYKHLLQDRDTREQKRHIATAAAAAAAAAGAAASDAQAASAAAVADVVAKGAPPAGSSSTQGCHFFGPNFYDKLFKDNVKKGKRGGGTGSSDGGTGNGDGGTGNGDGGAGKGHGHFVYKNVKEWTSAPRLKVAGQIYFRQSVLERRHIFIPVHLDLHWVCVEVYLAPDVASSELRCYDPLMRTETDQRAKDAQEVLQNVAVWVESEAKAKMAKDLRLEPQWQATRWRRVFIASPKQRSDSNNCAIFMLAYMNRRSAGLEPNHSEEDADRLRIEMVYSLMQRCIS*
</t>
  </si>
  <si>
    <t>C_26500001</t>
  </si>
  <si>
    <t xml:space="preserve">MHGTHICTHVRRCADNRSRLAKSKSGLEFKLRLQQFIELVRAGPAQRAAAIAHARAHLAPWVTGTAATAPQQQQQHLLELQRAVATLAFPAAARERVPAYRALFQEVRGAAAAVRGGGLLGASWTRTK*
</t>
  </si>
  <si>
    <t>C_26520001</t>
  </si>
  <si>
    <t xml:space="preserve">MAPPAHTATAPTSTLCKLLTWWNEVDTDPAATHWRRHAAERGLSSPGPSTSASSVGSRGSTPSSGPAPLLLHQADWLAALLHEDVGRGTSDWNNALKLGFDPGSEAYPDWLARQ
</t>
  </si>
  <si>
    <t>C_26530001</t>
  </si>
  <si>
    <t xml:space="preserve">MEVSVGDVIRRLSSSPDPTQQKYLQRIQQKLQAGSGSGAQPPSSAPGGPRCQNANILAIRYARV*
</t>
  </si>
  <si>
    <t>C_26570001</t>
  </si>
  <si>
    <t xml:space="preserve">MPSAAAAPIGVVLEDDDGEQQASGAPARTAPPPRKAATFRKTHSQARRPDAAGRSSSHKDLSRRVAPRADELDTTNRGLLDGEDAAAGRTLVRVMKRFSESGPEAAAQYVAGGGATSSAAAAPRIKDVAAQRCLQEGML
</t>
  </si>
  <si>
    <t>C_26590001</t>
  </si>
  <si>
    <t xml:space="preserve">MYSSTSPTGLFRVQPVCTASQQQLLAAIDRKVPADLQAAAEGSGDGALSDAELMAVLAGSANGKAPGSDGVPRPREMAAALPASWREGIITLIYKGKSLDRAELASYRPITLLNCDFKMVSKAVSARLQPALDAVVDELQTAFITGRWIGDNALYLQGLIEWMRLDVGADGTPRQGGALYFLDIEKAYDRVHRQWLYASAEGLGFGPRMLRWIRLITANGSARSVA*
</t>
  </si>
  <si>
    <t>C_2650001</t>
  </si>
  <si>
    <t xml:space="preserve">MAGLGSRAAAILSEEPFGAGGRFKRSDGPGCALPPGAIQLYVREGAAPPGGDCCVEEVAVLGRRVAWTCGHRVRKLFTLGFEVLQATWALFPGYGRGEPVLCLLGSAGLLATCAAGGELQECAVPPGLEALWPAGEAGLLLGWGGGGL*
</t>
  </si>
  <si>
    <t>C_2650002</t>
  </si>
  <si>
    <t xml:space="preserve">MLQIKPQGAAASTLYLLSHPLDEPAPVVADVAARYGGRPGGGSYAGWAGEAVVWSSHDLPYLATYSEAAGRLAVWAVGRAALAPELLGDLPDMPAATPLPPGAMAGPGGAGPHMPVAGAGVGVGVGAGFGAGVGAGVSAGVAGGGRSDGVAGGGLGGGGFGGVAAALGAPPPSAVAPGTATSGMSLATPLSMFSFQPHGGGGGGGGGGAMGKGGVGAPGGAGGN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RRGSRTHVTAASRPPAVGGSGGECRVMVLLHEEPLPPGVRPTEAVMATDLAGAPLLCVLCVLCGGAARVLGFSITTAAPGSAAGSPAAAGSAAAGAKAQKGQAREHTPYAATAAAGGDGGGAAAAAAAAAQTARVKLVGRIEATAIAAVAATGLHILDGSSSSGGAVSNGAGSDEGGGSSSGGSLLQPRLHRDLLALLPSGELVVHRDGPASYDPAAAPPAAAAAAARPLGAAAAPLLSVLYGLHGLYEELKLDVLTWPSLAPLGACLGNLAAALGLHTYWEHYARDLGPAALAAAGAAEPPLKAPPGLAVRPPSDVYRLLSRLLNGTAPEPHELPSLLEPTALAATTSTTSTTSATLASFPAGGGLGGGGLGGGGLGGGGLGCGRVRHPVLPLTSRLLACYGLLCECARSCASIMLEASLQSLSAAAAAAATATASSATTADSAAAAPRLEAAVRAASEAVVAAVAAQGWDAGSLGRLPPGVALPLREAFQRCRAAPPAGECRRSPYLVPTLPLSIMLLCMCFCPQRCTAKATENVYSKGTCIAVCWSLAQPL*
</t>
  </si>
  <si>
    <t>C_2650003</t>
  </si>
  <si>
    <t xml:space="preserve">MRSAAATAGGGGGGTSKGAAGKALGAAGGGGGGGSAGGEVAAPPRHHMQASAVPAVGHTEQTLMVGLAYAVTAPLIAPIALLFFATAYITWRYAVIYIYERQYESGGSMFPVVFDHLVGYLLVAEIFTGAVLLTNGAWVQAAIIWCSLTPALVTFRRFCVNRYLWPLEVRMMRSYRMACVSE*
</t>
  </si>
  <si>
    <t>C_2650004</t>
  </si>
  <si>
    <t xml:space="preserve">MVPQGRFPGAGAPPPPQPNGARGAKQQPQHAPPPPPPPAGQAGAGTAGAPPTQHQQQGGRKAQQQQQQQQQQQHQQNGRSSLKPAFDGLAQQAAVNALTGSGGARGGASAGTAAAPHTTPGAAGPTPFGTTAAQAPPAGFHVNPTPRR*
</t>
  </si>
  <si>
    <t>C_2650005</t>
  </si>
  <si>
    <t xml:space="preserve">MGGLDAYLIKTPESRLKSNPASAVKWEVMSALRRREAAAMMARGGRGGAAGGDGSGAAGAAGKEST*
</t>
  </si>
  <si>
    <t>C_2650006</t>
  </si>
  <si>
    <t xml:space="preserve">APVPANPPNIQHPPPPNLGPSPQRPTPGAAALAGSHPPATPPHPHRDQYPDRATRPPSRNTAVDAAPHTRPHSAAIPRAPARVSPSHPPHTGARPRPGPLPAP
</t>
  </si>
  <si>
    <t>C_26610001</t>
  </si>
  <si>
    <t xml:space="preserve">AQVRCSGTQLQYCYTAYSSERAAQVKAGLEALGVAGLIPRAFGFSDVSSCPEDLAGSTLQFTSSNSECGPPPASPGAPAPSPPPLPPLEPPPPIAPAPPSCSVCIGWETDAGPIFDTGVHFFDVPDNCQRATDVVNGLIGGYTAAGEGNAGYIVLTQPIQCKGDRIDLCYDALSPATAAALKADFDARITLFYNGLISPVFGIPDFFSCPVVFAGKALRFTSSNI
</t>
  </si>
  <si>
    <t>C_26620001</t>
  </si>
  <si>
    <t xml:space="preserve">MIPHRAVVSTIAGILAFLDFCKEKMGPSDSYLSYLPLAHIFDRVVEELMLSVGGCVGYWQVRPTAGDGDADGFFHTGDVGELVTDGTLKIIDRKKNIFKLSQGA*
</t>
  </si>
  <si>
    <t>C_26630001</t>
  </si>
  <si>
    <t xml:space="preserve">MCMRAIEPCRGLWTLPAGFMELNESTAAGAARETWEEANAAVKVRPRVAAGGA*
</t>
  </si>
  <si>
    <t>C_26630002</t>
  </si>
  <si>
    <t xml:space="preserve">MKPAGSVHSPRHGSMARLQATHRSTAQHGMPQQSQPVSMGVRWCAVSAAMSETAVALRLAFHDAATFSAGAKDGGLNASI
</t>
  </si>
  <si>
    <t>C_26680001</t>
  </si>
  <si>
    <t xml:space="preserve">VLSPAEIFYARPSASVGHFVAALGRAADAVAAQAAGGLGHPGDSGVTTFLQSQPPAAASDLLATHLLRTSAFADAAAVLHQSVSAAAAAGADKAGGKAQGQSPAKQAAAEAAGAGSLGGYRRLLSVARLAARAGGAPQLEAAALLQLRLLGLQ
</t>
  </si>
  <si>
    <t>C_26690001</t>
  </si>
  <si>
    <t xml:space="preserve">MELLASVAATAAGGGASAGAVEIPQQQLGPIAAAAAGLMLFPASGAGSSGVSSGGSGGAAASAAAAAASAAAAAGPVAPLTPEQEVTYRRVAATLEAFIQTSTLGEFRARLGLMAAFAGHVEVRRRAPGGGGPLAAPVAAALGNLVRYYGQFAPTVDAALTAGMAPLEKDLQVCTVCAAW*
</t>
  </si>
  <si>
    <t>C_2660001</t>
  </si>
  <si>
    <t xml:space="preserve">MHLCVPSWWSKEAGLILAQGGLLVSRTLLTDWISRIEGYSGSTLVSQQFDKFWRSLGMFALIGIPAAVVNSGLKYMQKQIELAFQERLTSFLHAQYCSNRAYYAASTLGGLTHADQRITEDGRSSRQASASCTRTRSSLTYIHPRRSLPTFYFASVTALVVYGLPIYFQDPSRRGSQGELTRDYIRSMRLLQNTSRGVGDLILVYKRVTALASHTSRVSELLEQAGEITTPEKGKVFYLSQRPYLVTGTLRDQILYPNPPR*
</t>
  </si>
  <si>
    <t>C_2660002</t>
  </si>
  <si>
    <t xml:space="preserve">MAPLLAAALRLLRIADGLEPPEDGSSSGSSGSSSSSSNGNGRRAAVAGMAVAGVAEEEVQAAEAEAEAAGVPPRRRRRRRRRLGGGGRRPR*
</t>
  </si>
  <si>
    <t>C_26700001</t>
  </si>
  <si>
    <t xml:space="preserve">MVHGASWAAQLQPPPPAARQPPLQPPPPPPLRTMLPAAPPAAP*
</t>
  </si>
  <si>
    <t>C_26710001</t>
  </si>
  <si>
    <t xml:space="preserve">MLLMPRVIKPIMDGLTPIAKQARSRLQAKFGGQEFLIGLDPALLLGHTAVVSASLIFIPLTILIAVCVPGNQVLPFGDLATIGFFVAMAVAVHRGNLFRTLISGVIIMSITLWIATQTIGLHTQLAANAGALKAGGMVASMDQGGSPITWLLIQVFSPQNIPGFIIIGAIYLTGIFMTWRRARGFIKQEKVVLAE
</t>
  </si>
  <si>
    <t>C_26710002</t>
  </si>
  <si>
    <t xml:space="preserve">MQVVVETAANLHAPVIIAGTPGTFTHAGTENLLALVSAMAKQYHHPLAIHLDHHTKFDDIAQKVRSGVRSVMIDASHLPFAQNISRVKEVVDFCHRFDVSVEAELGQLGGQEDDVQVNEADALYTNPAQAREFAEATGIDSLAVAIGTAHGMYASAPALDFSRLENIRQWVNLPLVLHGASGLSTKDIQQTIKLGICKINVATELKNAFSQALKNYLTEHPEATDPRDYLQSAKS
</t>
  </si>
  <si>
    <t>C_26730001</t>
  </si>
  <si>
    <t xml:space="preserve">GLEAGECAADRRTRGRQSGRQRRRLCRDGRRRRRRRARHASGRGRGHAQCGAGGSGRCHGIRAAAQRRRAGAAARLVAGRAQAPHCGVLGAGPHAAAALQQ
</t>
  </si>
  <si>
    <t>C_26740001</t>
  </si>
  <si>
    <t xml:space="preserve">MVNAALRAALESLRVEYSALGDASPVQGLSLEEGGVGFSVVTRKGAAPVSVNICFTEIEAYPQCGALVFGPDALAPLSERFQDRGELRAVVAEVCVRP*
</t>
  </si>
  <si>
    <t>C_26760001</t>
  </si>
  <si>
    <t xml:space="preserve">MHAFLTQQNTTLANAGIHHLRYDTTKDAAYYAVTMKMHKTPPGLRFLACSHDCPVTAISDVVTAGLRTLADAFRTMWQAHTGSDPWFCLHSGAVMDSIYEFNAQQLPRAHARSQTHHIPNRRRQPSRRLHQSK
</t>
  </si>
  <si>
    <t>C_26770001</t>
  </si>
  <si>
    <t xml:space="preserve">MPRARRVYKSAAAASESHDRGTPSRAERRDPSPECWHGDAYDCSSLAGVFCSPAAAEVRWSQGSRATGRDCAAGWVPEAPACCVGAGHGMAAGRAGAGGSTAPEATPPPVPLVMLHRTPPALQRSTGSLWGTRLELWACNWRAFKFKIQDS
</t>
  </si>
  <si>
    <t>C_26780001</t>
  </si>
  <si>
    <t xml:space="preserve">MLVLEVWLEAVEKQTGLVASLGALLYVKKGQLGSAAAQQVVDARVREVQARAVGTAKSLVLLLLDLQHRLNKGEVVPLLPRIIGGMDVARAQQAASVAVAAQAAAAADAAAPAPQQQVGAAVSDPAGTAREEQHAAMALLATLEMGLQCGRAQISEMLRQLVSPRPGADWEPAIAAAAAGAAADADGGNGTAGAVVATTQRSRKRQRAPPAGA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QVVHRVRLLAVFVVNPIRVAVQTRMRGMQRADSCPYPCLRAAEAS*
</t>
  </si>
  <si>
    <t>C_26790001</t>
  </si>
  <si>
    <t xml:space="preserve">MQVRFHSSGRVLSGSTDGLIAVHDVSKSFDDDDVFQARAPAAQGAGAQVSPMAAAAGPAPAPYINVASPE*
</t>
  </si>
  <si>
    <t>C_2670001</t>
  </si>
  <si>
    <t xml:space="preserve">AAATAEAVGGGGGGRGGGGGGGGGGNADTALPVGGGAGACVGVGLGISLAGTGCAWARGSAFDGQARTAGSGEGARCCGSPVLCAGAHGVEAGNGRTRGGGAGACVGVGLGISLAGTGCRRTPGSAVEGQARKASSGDGARCCGSAGGRGDWTALGEGGGAGACVRVGLGIFLAGTGCRRTPGSAVEGQARNAGSGEGARCCGSPVLSAGAHGVEGWKGEGVCRRGSARTSCGRGADLGAGNA
</t>
  </si>
  <si>
    <t>C_2670002</t>
  </si>
  <si>
    <t xml:space="preserve">MALGFQAQGFAIRIGKDKPASSLFPELGDYVMVASQQDVGAAHPCLVVLSAARAARTPAGLARQLIEGTLLGKSVVMEIEDYAADEVPAVLDANFPGVCVCRFVSDATVPSAKITESQVSRAGVVGSGPAGGRGGGGGAGGSGGGGGSALSDNPLFQLPHAAALLAAPVPGTLRQASGNSPASINVKVLCHASQPLSAADVTAEALPCTTAAALLHDLRGLSANASTADVLTAAAGVGMSLRMVEVQLTYWRPRPYEKQLLQWIAAAGAQREPVVIGFVGVLGPSRRYEPRIVVQNRAIVGLFSHVVRLGRLAMDMGYASLREPGAAGAAAGAAAAAPVELPPAWMPLLPGVLERAELVECVERSQFPLCPEDGCGLDGGGACEQCGVVPTRAAFGFKVRVRSESAAGITGGEAVLAAEAVWRDYSPVCTLEEARTAPLGLVEASDLLREAGVGTLKLWQVPGVGLSIVPMGVVAKV*
</t>
  </si>
  <si>
    <t>C_2670003</t>
  </si>
  <si>
    <t xml:space="preserve">MHKDGNKTGDLEAVAQALQDALTVVRATLAAQAEGRQVNAEDALKPTATAFKILRAATRPRRRRLLPDVELRHDATEEAEPGSRKRPRPVPSLPSGAGGAGDAAGAGDDDDDDDGTPEPRRPRKRTKLQQDMRFEKDQSVIIGLRSELMMQTHVEGGLGQLAYFNVFADAKGRPFKPTAGPKALAERMQTMTAAAAAPSAQPTTSQVTASQGTRLSERLRNQEARRKKEARQQAGLPDVPEAEEDGEVRQSPKRDDDDRWAGAGGGGGAGAAGTSAARGGAATAGGRDAVHVEGRGEDGGDDVGGKKGGGEGRSRQQ
</t>
  </si>
  <si>
    <t>C_2670004</t>
  </si>
  <si>
    <t xml:space="preserve">MHDMKNGESRASRHTCCGRTLTGGPPLPPDVEGGAAGWPGTTGKAVSALPPPPPPPPPPRPPPPPPTASAVAAATTAAPACIHNRAFHCQEQAGTPAADGRSPGRNFEFFSAQPRGRPPSTGAQHSHYRYARY*
</t>
  </si>
  <si>
    <t>C_2670005</t>
  </si>
  <si>
    <t xml:space="preserve">MTTQATATAHQLDISYAYSVKQTGDAWHISSSGTVMATPGETTDPSAAEVGTCPSTTSLVVFLYLTDQFLCDQRAEENISHPAPHSLRCIVQGGPGAGKTQLIRAVQWFAFQHGFPRWITATAYTWRAAGHHASPCQPPLSTSTMFGLNANNDVQHTNVHKVNANFPGRLCAMDEFSMTSAEHLGQCDEAANAKLDALPNQPAEDRQLMNGRSLIQFGDICQLPPPGGVSVMYDAARILNEPGLPPENRQTTASPGSNTAVRRAHGLDVWRASTDVFFLEGQERFLPTGDGQRLQQAVQLYGTIQVDKTQPGAVQEEQRIRLRDNIATLVDTLNRQIADFALPPGSTLYPERRRLVTPRNQGRHELNLRLAARDPARGNQRIIAWNAVDHAVIGRRQPTVPLTGALAILAKQQAPDNVKDIAPTTYYYEGILYTLLDNTATGAGRRRNTEATGRGIILDPREPPDRNPSSPIRHLQYPPAIVFVEPADTQLGNRLNARLPPTMQLPPNTIALVPGFTSAGSLRLPEPVQLPGASQPCEQLSIKRYGIPVGSAYAVTDFFVEGCTIANQWRATKTSSAAPKRCTA*
</t>
  </si>
  <si>
    <t>C_26810001</t>
  </si>
  <si>
    <t xml:space="preserve">MLRRQAPVYYRHECLALASQRSLISFIVLDIEPIRAGNSSKSGSATPAGGAGGGGGGYGQGGGPGGGGGSGRYQLAEAQIARVSDFGKNDTVFYIPLEELLDDLEGLALDPDADGEEEDPSAGQASGAGAGDMDMD*
</t>
  </si>
  <si>
    <t>C_26820001</t>
  </si>
  <si>
    <t xml:space="preserve">MTPHATPPPQAAMAYVARFEPEHAAADCVVDEASGNSHLHLVAEAGAAAEVVSALLSLGLSPNVVNKEGDTPLHLAARGGHIELFGQPCSSI*
</t>
  </si>
  <si>
    <t>C_26850001</t>
  </si>
  <si>
    <t xml:space="preserve">MLIAQTTCAAGFTPTHLRCMAAVEVLVLFSRVLYFAMASDSLGSFVRMVMETVTDLLLFFVFLLFMFLGFVISLRVLQVSPHHRTRY*
</t>
  </si>
  <si>
    <t>C_26850002</t>
  </si>
  <si>
    <t xml:space="preserve">MGVDGDSREHVRLEDKGVPYELSRGFATAAACTVGDDEQLGGTGASMVHFAIRTTHTPSWIQLFMLPGGVRGRGGGSRGLGGGGGGADAKPGQQAAAAAAAGGEGGSGGFLDVRMLQLLGWTLAGFACQGPGSLFLACMLAVIVWGLLPYMLAPLVAALAVLAVRMWQPLQKVQVQAGSAKVQPAAAGGEGGPVGHTFNPHHHQSMSAASSRQQQLVKGAAAAASQQLSGGGAYSIK*
</t>
  </si>
  <si>
    <t>C_26880001</t>
  </si>
  <si>
    <t xml:space="preserve">MMMDGDLKISSAQWHQLCADVGLAQPVGPVTDSLRSGVVSKETELMTTLVSRLGTAEGNIEALDGQLRKAMRDGK
</t>
  </si>
  <si>
    <t>C_26890001</t>
  </si>
  <si>
    <t xml:space="preserve">MFGRTGGRGLGCRGLRALTRLEHLELRPLYLRFAGEVACPLALPPAPCLPPPLLQLTLKKARAALPDLPHLTHL*
</t>
  </si>
  <si>
    <t>C_2680001</t>
  </si>
  <si>
    <t xml:space="preserve">MSASVSAAVSAAAAAAAAGAAAGSRQQSGGPLPAELTAAPSARELSLPPLVPAQAQAQARGPEAGTAACAAAAAAAAAAAAPCVFVEDAASSDGKWEAPDSADGAACGGAAVTAGAGPTTTGTADSSSSSSRGTSESPHSAAAAGGVTVTIATVPQASAACSPLLQPSNSLFNSPHAAAAAGAGAAAGAVGAPGAAGAGITPGAATAARSTAADVGWLRIPQRPRSAMLLRRR*
</t>
  </si>
  <si>
    <t>C_2680002</t>
  </si>
  <si>
    <t xml:space="preserve">MSAAMTPDLRRRLGTAWPFEGGAQAGQSGPGPRGRRQQGRRFALSGRR*
</t>
  </si>
  <si>
    <t>C_2680003</t>
  </si>
  <si>
    <t xml:space="preserve">MASPAPSGSPPLVIYSCTDEQMLEVTELVGDSATAAIVCSQYDCSFTAVSCVLKYLAAQQADLSEQMDGTAKAEVALSLDVAFLLFSAYLVFGPMQLGFALLCAGAIRSKNSMNVLMKNILDACTGAIGFYLFGYAFAFGHHANQTSNAFIGDHNFALSYTTQVSSLDSNVSYDGFATQ
</t>
  </si>
  <si>
    <t>C_2680004</t>
  </si>
  <si>
    <t xml:space="preserve">MNFKQHYLRTQDNKVISYFEGHRLADMQFSEPFNIIRADIDEQVRVLAKGSGELTAAVWAESADVARLAGNLGYDCDALLAELGEVERAMDIVAAEPQRFHVSPAEVQARRSWISTTRDAVRRTAENVAPHRPPPVPRQQPVAIGVPVTVAGPLTCTFISPEPYSAASDPCMTHRSSPPLSGSMRVASAIAGAAHANAAYAASATASAAVSTITPVRGAAAAARTAASSSASAAHRAASAAVGAGHTAAAAGTGAVLGGAGGFISGQLQAQQRAIRRQDGLLDDLSASLDRIADQGRRIGRELEEQTGALSQLEAGVDAAVGGLRGAHRRALGLLRGR*
</t>
  </si>
  <si>
    <t>C_2680005</t>
  </si>
  <si>
    <t xml:space="preserve">MAYLLRSLKIDKIEVPQAFAAAAAACRLLPLQVHLATDAGVPELAASVKADLNGAYPASPVFGFVTAAAAAAAAPAQ*
</t>
  </si>
  <si>
    <t>C_26920001</t>
  </si>
  <si>
    <t xml:space="preserve">MLAAEARTGLEEHMETFYLASLQQAVQAAAAAGGAGGAGQQGAVKK*
</t>
  </si>
  <si>
    <t>C_26930001</t>
  </si>
  <si>
    <t xml:space="preserve">MVSKAVSARLQPALDAVVDELQTAFITGRWIGDNALYLQGLIEWMRLDVGADGTPRQGGALYFLDIEKAYDRVHRQWLYASAEGLGFGPRMLRWIRLLTANGSARVCVNGMLSDAFPVLNGLPQGSTASPPLWVIQMQPLTSFLRRQVEQGALRTPL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SGGGGGRPSHAAPGCVPSAGYVAEAVGQPR*
</t>
  </si>
  <si>
    <t>C_26940001</t>
  </si>
  <si>
    <t xml:space="preserve">MQLLAGVTDHYAQDEAHALAIARDIVAHLPLPPTTLGPPATSWQEPVYPVEELRGVVPADARRPFDVRAVLARLLDGSRLDEFKTNYGTTLVTGGCPRTPQLR*
</t>
  </si>
  <si>
    <t>C_26950001</t>
  </si>
  <si>
    <t xml:space="preserve">MANLAVREERAAAAAASHNARAALMEEHGERGTRWFHRQADEPAAGAQEPITHLKVPGQPAPVALTGPGTRNTVSAAAAAMYSSTSPTGLFRVQPVCTASQQQLLAAIDRKVPADLHAAAEGSAMPCPAPTQQAGDSGPQPVAQSRLAEREAEWQRAAAQLTTTAAQHFHNNPVALDPWLHRTSAAAGLQNTPARELQSYASPSQQSGEGPRRSARLQEQAAGGAGPSTGPATAAAAAAAAVEGDPRMPPPDASLLR
</t>
  </si>
  <si>
    <t>C_26980001</t>
  </si>
  <si>
    <t>C_2690001</t>
  </si>
  <si>
    <t xml:space="preserve">MLLEQVLATAKKMTGAGEPGAAGEPGGSHKLTDFLATLVTYPALYIFATAASSGSGSTAPDEPGGGVGGAADGKFLAGARDAVTGLAKRVTGTTTTTTQPAGEHHQQHHQGHQGQQQQQQGLQALLPKSPIGGGGVGGGGGPVMGLAPEVRYRLSDFPEGRALVALERWCREPVHLGLLSELWAAAREYGRGYVASGAAAPWRLASMTESVAHRSNTGYVRQTVEGDLVGPRSLDPASFEELEDLFVCQLAPRLRLRSRPDAARLAGDPLLLRCYDLRLVDGAGQVMVEEAEAVVPRFEPTGFFGLAPQAVRKAGAVLLLRLLAWKRVGLCCASAESLKYVFVMGERGAGRATAFARLAQLPLDYKQQG*
</t>
  </si>
  <si>
    <t>C_2690002</t>
  </si>
  <si>
    <t xml:space="preserve">MLHIISSAPTNATRRGPPGRAPGRFPGPGSPPTCAGHRRPGLRVHRAPGCHRRPQRPAPGTPTGNVPSPGTSGTGCSPCCAQRHPPSSDLHQLSVVEWSRMLRIRLASSPSREYAFDCFLPLRVLSSLSPVVLQSERPINSRRDAVRKFRPPRPVALTLPTLSRA*
</t>
  </si>
  <si>
    <t>C_2690003</t>
  </si>
  <si>
    <t xml:space="preserve">MHISMSKRPSQDAEDKCKLIKVRKGSTVLDICCGLGYSASAAARLGAKRVVSLEVDANVLEVARQNPASAALFDPEGPIQIVMGPAQAFYNEVFRVLKCGGRFFHYTGNPGGRSSIPNGVKRRMMLSGFVNVKWIDTCQGMLGIKP*
</t>
  </si>
  <si>
    <t>C_2690004</t>
  </si>
  <si>
    <t xml:space="preserve">MSTARLGGVLFMPCGGTCPPSALTRVIGNVRDIIHRSQDAKIRSNEKGFQRTPAFIHAAVLDALALEVAGGGGTTGTGSWKKTVARGGTTDVGQHTGGDTVRNTCWPLVQATIQVSLLRMGVCGPHQQPNLLFRRAMAHMDLWLLRRQVQCMDSPSAATPVALTATMHMLQATAAKAANLAAEGEDVSTFEKACQSVRQSLEAVASERAWKAAEQHCVPPAGSEAALGELLWPRGTLPGLPPAQLAAGGLEAAKQRESANLGTVPLLEPGASFQKVLGMLQEPLWVQPSGDAAAQLVLRSVEHDLFARVTQLATGRNGGSSSHTAQMSDADLSALTAVVDSYRDALHSFLRTAAAQSVMQCELRSREVLVVWCAYCLAHNAEARRHGLVREYQPALQFADLRHLVLSDRRAVDALLAVAAYLHKQQQCGGPLLFSLRDGGSGTFRFAERFAAADGHLQQILVSERQDADRRQSAHWDKVQQQKRDLQQARQQLAALKAAETCLHEHLVKHDQETTYLQQVQQQLAALEMTQGRLCWQLAQHDRDKTYLQQAQQELAAVRKTEQSLREQLSGAVETTCVWQRQNQRATIARNISTNASQQNQCNYEIARLEKPPEAVLQPLPAADGLARQWLFFLHMPPAFRRLARLSFLAQQVLLPRPLGAWSPELAAVQKAVTLADGQDGCVKLYADGQLPSHVGPASIELYTSPADGVWHPDSLRPSMLWGGSGSTADSGSGLPSYFNPFAAVNENTIEEFFTERLPDSAAALQWAAHQRISAQATPPERSNWALAGQDACPAELLSKAAFLQFGRMRAYPLQQLRNLCEVLRRQDQALPLTEPAVQVLLRQLLFHVGALTIDSNISTDGARPQLIWRTGWEQPGDVLDTLCSELGALADTLDGKVRDHDAILLLGEMAAYLADWHSPCSAVARRFAAIAMLEADRMQVELDAAAGLAADDRRVSELLARLVRWRVMALLCYGAGPLSPAAAGRGARQQQSKDAATMVRLMVQVCHGLTFQTDRAMQQELELLRTRAHNVMASRVQRLGELLTSEDLTAAVASVLERTPDSLLWQRLSQAQQLTACYRAEGADGRLYSINILDGTVLFDGWPPSRLPKDITQHPLYKRTFGNFNFEVAFTGGASSASQGGGAVVLQTLRKVRGRRYDFRLCAAAGGKQQQLVITEMDVEHGDERLELLDAGPDSSCEGWGEQLPSWLWRQLLLAAPPLLVDRLVLPQGSKLVDNILAKFEEPRFIHTFLSVSSEVSFELPRCGLEFSMQRKRPGSFFWGGGDACCQLISRNYTGYRLRRLQLLAECCGVSGSAAGACGDNGSNSSSNAAAAAARGIYTLPEFRQYLVLERIPQPAVASMGGQRADVLVLVPAGAVQSSLWEEGSGGKVAVSVTLPSGSQASVNFHCYEVHGRFGHLRAPNRLARLQLAALYAATSTLLPEPGSRCTGAQMAMELLRQCWSTRPLEAAEAEQLAALAHLHAVPADKPAAAAADGPGAAGGGDIAARFDAQDTAIMPRLCADHAQAYEELQRSAHAALPPGWGAHPRLLLTPVEEERTFEAIAALGEALPLAVSYVEDTEAELQDLLLPPAPAVDGASSQAMPPYPLSAAARATTSRHRRNLEAHLLHQLMHVPESVGCHGASIRLLRAAATAPAAGPLDLARVAVRPELVNEFNPFLSPEAAQELQRRVRLWLRLCVLEDRLGRIVALAAARRAEGDCLPQLVQELSVHRTWDAAAHPEWLVFEVESQLQIRPQQHTVARMLMEGGDGPIAQLNMGEGKTRVILPMLLLALADGKRVVSLTFLSTLLDEAYAYLHGALCAGVLGRKLFTMPFQRDIELTPARAMRMRAALAHCMRERGVLLLAPEHRLSLELKWKEYLLQLRQASVPAAAGTGSNGGDVEALLAAVLKTPVLSILDESDELLHHRFQLIYACGGRVPLVSFEARTGAMRAVLGAVAQLANSGQLQLPHSTRVLEPPPAVDPTDAECSVGSAAVPAGAFCGLRLLPGPDLEAALPAFHHQLARHVLDHPPFEFQKLTKLLDEGSKVRVMTCITDADTDAETALGAELLDKLAGGVLHSFVLALRGLLGCGLLRHGLTLRHNVEYGIDRRTAAAGVRTRMAVPYRAAHTPSERSEFAQPDVSLLLTHLAYRYDGLTLPEFTAAVERLLHGLGKEAAADHYREWLVLSAESIPKEELSRFKDVNQLDASSGSQMAAMHRHLRRNTAVVDFWLRFCVLPAETRQYPQRLGASAWDLAAAGGRVMGFSGTNDNYRLLPLRVRQAAAEDPALKATNGKMLSVLLQNTHGFHTLPPAEDAGGVAVWQSLLQMALDKSAHALIDCGALLAGTTNRHAAEFLLADPRLQQLGFRGVTFYAERERGWAVLELTGRCLPRSSSPLQEHETFVIYDEARCRGADLKLKRNAVALLTLGPRVCKDKLMQAAGRLRQLGRGQALRFAATADIAARVTLLPAWLIDVLAWVMGNTVDANLHGVALWAAQGLQFATALGAPQLSLQEEVLGLEELYAGSKAPRPVVAVVAAAAAKQLRWRQKQCGSSAGGTAAGGRRMYTAAELMVEIQDLAARYGEGHTVRAGSGADDTCERELELEQEEEEEQEQERQVPKQRPAPEADWSSYRLLPLRDAVTRLDSQDPAQPMAALPWSDKVYVSHNYLHAIAGLPPGQPLNEYLRPVGWLLVLKRGEVLLLSEREADQLLAATWADAPAAKGTTSFRHRLVRYLADTASKRGPLLVSQAYAWQAAAVSSATRPLLVTDLGLTTAGIVQDAADAWAELRRRLGVRELVSVRVFAGETSYRVTRLAGANGTAASSGSAATAAVEAELQRLVAGRRPQVQQLLVMRGRQSQMARSDLEKAVEGLQLQL*
</t>
  </si>
  <si>
    <t>C_2690005</t>
  </si>
  <si>
    <t xml:space="preserve">MSQPAQRQRLPRPLPPLELAQPGPEEAGSSVGGGGGTATAGATATAPAATPAAQSLPLSLSDLDLHWYLYYARRMMLRRDVRRLFKLYERFMSRPGSMALCPVHIRTATPLLGTHPRCSPGGSPPECAGASPEDLAAAEQALGLAGGAGSAGGGSGGSGGGGGGGGGGGGGGGGGGGGGGGGGGGGRGGLPAEVWELYRHRSGQAPGAFVTFVDDMRLLGLHELAVEAAPGLPELQQRLAALGRQHSPQPQRPALPAAAAAASTAGPAAAGGEAAASTAAAAAAAVSESASAVAPAAPARTRPGGDSQGAQQPEPHAAPAAGGGTAGGPGGPVQPTGLVPGSDTYGSGSGSGSGTAGGVVSPAGGGGALLAGGRPQLDPLSDERVVAIAANASGSRRFLVAVGTGHVYIARGLSLVFYAPGVAALLQKLLT*
</t>
  </si>
  <si>
    <t>C_2690006</t>
  </si>
  <si>
    <t xml:space="preserve">MGCDDSAVAASAPHTVTAADAYAHTAAQYGMPPGPFASTATSAFSSGAGGGGAQPLASLADQVLADAAAAAHGEDPVAAARQLQSFLGQYQHQYGAETDARIGAAIAKLQDYIDGAAAGGGGGSAAGLRDALGAFGAADTSASAAAAAAATGAAAGASGGGGEAPVYHNYILEQLTGVLDWVNNLLVRNGTPKPFVYDAYGRVVEDAGAAASVEQQQEQLRAASQSLRLLIQQLQQVNTQYAAMADSEERATMGQVLTQLNTMADRLAVAATRRPLPHLEPGAAVGLDLAPYVPPEQLYGVDKYRDPVLRVLDGIYSAVVVDSGLREFLAGVKQLGDSLADSMAVAWTGAPPVGRLVAYIAAVAGVLFVMRSKLPRALLQPTSPGGSWLQQLGGGRGDNPLHDGGANTSSSTGTGSSSVMGLVEAPGTFASLGGSARTAQSRLAGMDRDGGLGDTRLPSEVLASGDPYAARKVLFDTTASSVPSGGGSSIAGGQAASVAAAGRQRSAAXXXXXXXXXXXXXXXXXXXXXXXXXXXXXXXXXXXXXXXXXXXXXXXXXXXXXXXXXXXXXXXXXXXXXXXXXXXXXXXXXXXXXXXXXXXXXXXXXXXXXXXXXXXXXXXXXXXXXXXXXXXXXXXXXXXXXXXXXXXXXXXXXXXXXXXXXXCAAADLSAERGMMTADMARERERRDWERDQQRIMADEEAEERRRKQKEALLPEVTVPVPEVLRSRSEWCTTYLDEDMRVGRGSGGALFLFRRGGADDVTEAAGAMGGSLGAGSGMGMGLGVGLGAVAADARAPVMRPL*
</t>
  </si>
  <si>
    <t>C_2690007</t>
  </si>
  <si>
    <t xml:space="preserve">MPPRIQNVNAAGTGVGAWFESLPPITRTYAASLFIVTLLWRLGFVNVMWIALLWPRVATHFEVWRLVTNFFFMGKFSFNWVIKILWLLSYGTTLERETFAFEPADFLFMMLFGAGCMLGLSLVLLFGLGIPMFFMADSLIFMLLYVWSRQFPQQQVSIYGLFKVLAFHVPFVFVGIEFLMAGAIPYPSLLGIVVGHMHYYLTVLYPAIGGPRLLATPRFLKNLLADAGVGRRVNTHAAPGLDAFRAFGGRGNRLGAN*
</t>
  </si>
  <si>
    <t>C_2690008</t>
  </si>
  <si>
    <t xml:space="preserve">MLNCLQHRLLNPFLPARIRSVASPHPHTGRGRGLVAVRELRPGDLVLVALPVAVVYSGGRGEEAEEGEGEEGEEEGEGEEEEEDKEEEEEGDEGDAPPVEALARRITRGPPLSAAQRRLLALSYDGSAASLQACPNMGALLEELQRLDVATAARQEPEGAAAVAQPAGRNGGGGGSGGGDGGGLSYSRVLRLLQLNCFSEATMDPAAGIAAAEAAVAAVRMAAAEEGLGLAAVAAGLGSSTTDAEGAARQGLSELAALPFLRLAATAADAGGSSSSASAASTTSGSSSSGGSSAAQGRWWRLLRERPGHTGLWTEHALMNHSCAPAVCQYVVRAVRRIRAGEEVCDSYLGPELAAPLQVRRAALQAQYGFTCACSRCCLEEQLAEQAAAAAQQQLLLATDTGAAGRRPRLPALLLAAWQAVDSRAAPAAVRLMQLVASGAAAGVEAEPEADEEEGEEEGLDEGQEGEGEEDEGEALVCDEAAAAWVDQLLGAALAGAEEAAAAGELAASSGGSSGSSGSSTAAGQLLALANALDRLVEAVAAEVDAALGGAAPTSAEHQDSEQGRWLQFCVSGALDLSITCRRVALMASQRQCQQNQVQEGQECAGGVEAVESGAVVGAAPDWAARQERLLRARRLRLLGLAAAAVPGSAFHVDAAVEAAMAAAEGAAEGAAAAAGAAEGGPLGVLQELRRLRGRGQGAGRASGLDSGGGKEVGQRSRRQGEEDVAAGEEVAAGEEEAELRALVAAGWGRDEAGALLVALRARYGRLGGVAAVSELLEAWVKAG*
</t>
  </si>
  <si>
    <t>C_260001</t>
  </si>
  <si>
    <t xml:space="preserve">MPRSAPSSAPGEQVIPPPPAPISAPKPALQAPNSPKSQARSHPAPSVRDHPLLAPPSPAPHIRDTT
</t>
  </si>
  <si>
    <t>C_260002</t>
  </si>
  <si>
    <t xml:space="preserve">MAMASLSTAASPARRASMDCRRSMDLTAPVLARRCAAQRTSRLVPLNAAAEGTTSSSQQAFESVDQVATQQPSKAQGGACPFDTNYWHYSRSWPWWQQRAFLVPAGIAFIVAANMMEEPGIKTTLMASIPVALLWYLGLVLVPRQFSTYCSTWAKEHPEQAPESRK*
</t>
  </si>
  <si>
    <t>C_260003</t>
  </si>
  <si>
    <t xml:space="preserve">MSVPTPPHLPGFILAAKLSMVWVPLGLAASVALTSSGFLLQTRGLKAGNTVIVCVAAATSSMITGVAAGMLALDEKLPSGHGMKLVRLTSWLFILLGVSCLAGGTEALAATARAFASCLPPWAWRLLPRPVAVTVHKLQKQRTQQQHQQGMGSEEDDEGLEDLV*
</t>
  </si>
  <si>
    <t>C_260004</t>
  </si>
  <si>
    <t xml:space="preserve">MAYARTRDNSRKPTISVRTLEPDYMVFELKNTDPSSANALRRAMVAEVPTIAIDLVEMENNTTVLNDEFLAHRLGLIPLVSRNAVYWKRPFEWSGDNDIIETAFSLDVMCEQEGVMDVTSNDLVPLEPDAGVVPVNYHSATEKPIVICKLRRGQHLKLVARARKGIGKDHAKFIPVATAVFQYKAQITLSASAMADMTDDEKQAFVHSDPSKTFKFNPITRMIEVENEESYMYDEECVVKARELGRPDLVTIRQVQDHFIFRVEGTGVLEVKSIVRQGIEILHKKCVDLETLAREAVAIAKGQPLPERAPAAGSDMGPGGGHMDQMGGGQDMGPGGHMGMGGGDMGPGGHMGGMYGGPPGPYGGGPGMGMYR*
</t>
  </si>
  <si>
    <t>C_260005</t>
  </si>
  <si>
    <t xml:space="preserve">MDKLFLSGLLGRRKEPPPLTIDSSAAGGRASPSPGPSPASQQQFGAGTGGGSGSTAMLYSSSAAAAIAGSGGGSATTGSILSALYGGRPPEQLLLDAASCDLVLLVADEVSVTRAVPVHKE
</t>
  </si>
  <si>
    <t xml:space="preserve">MSDVSDTAPDKWTTEHVLAFLKQNGLEAISAVFQENEVTGLDLILLTEGELKHMLGITNLQAAKVKSLVNALAPKPEPVEGEPEPMEEDGAGAPLSPSETSATAARAAEAETDFNAAAVPRVAESAEREDHGGDEEEQEDMARAVVTRAVSHSQPRAVPNATATTISHAQPAAVLPTGTGNITLDADTVGHYQRATAAISELEAAGVAQALPGARERLKSTQQRLKLQARRAGGKNKFDELVKEEEERTQKLGNLEAGKWYPGKYLFGAKKREEKLERNKRKLETVTNKVRAAGAELEQLHVEEAAAQKEVAELVVDMVKRSQMRQGIQLCKQSGELAVKARQMIPDMPRVQVEKLQRLRMGFGLMDVAFDNMISDMIVAAKIRRMLGEARSVLSDVAYGERWLQGWIQGRIDADLRSAATARGGLLGAWIEARARGAVVEAPVAATGVPVYGGPAAVPHGYVV*
</t>
  </si>
  <si>
    <t>C_260007</t>
  </si>
  <si>
    <t xml:space="preserve">MHRPDRPSDDDVKEEEKGLRLTVQQLLELCLYGVDPGVRTYFTTAKQRSYLTKAGAASVAEFLKMASFS*
</t>
  </si>
  <si>
    <t>C_260008</t>
  </si>
  <si>
    <t xml:space="preserve">MRRWVAALLPEELVDRLLQSGAITILERDMDGDLVEFVRVEGPADRLQRQRQQYRANRKQQKGRKRRQWRQHGSRWKHAPGRRRRPNGRQQAATRARRKQRSRFYSCSGAGHRQQCGYNDRRRWQEWQLNANLALTTWQSNIPSTRVLTVQEHDLRLRWLFTGPGAAPPGPGPGGGGGGGGGGGGLPLPPPLPQGLRLRVVDILVHYFNPQQRKKRLEVYIRKQRVMHREARNLTGGRPKQQVLVGWGNGSAGWNSRISRKGQPPRKEFVRLLRDHYAAHVVIVNEFRTSRNRDVNSACNMLPLLVLQLLHAAAGENEDEDD*
</t>
  </si>
  <si>
    <t>C_260009</t>
  </si>
  <si>
    <t xml:space="preserve">MHGATNRSGLLQHFKRADVSSLLPVCGALVSVQQLAGLAAQYGVMLGATDVVGVRMAAFQLLTDVARNRWRELNPDQRMAATRLAWQEFTEAVSPSGAGGADGAGASGAGGSYPLRGKAAELLAVVVRQQGSAAYAEILPQLMTGAAAGPSQVRGGLRSRLYF*
</t>
  </si>
  <si>
    <t>C_260010</t>
  </si>
  <si>
    <t xml:space="preserve">MSHRRVRGAVSPSGDGAAPDVTSTSGAGGAGAADGPDVTSKRAFLSALTASAPTVFPFLCEILEKHFQAAQQLEAAGTSGAAGGGAGGSAGGAAAAAMTPAQRAEAVAAHVAALSAALGALATWVEWVPMRRLKDSPVVGACSFFIRMGTPSLRMQALDILRQITWRKRANESPADYGALMDAVGGGLLQATQALGLLLRPADPLPPAMVRELGHGGSQCDFGARLLEVVEGLGEGHFRCLTATPPGASTRDAFLAQLLTLTRHPYLRLSCGTLMLWQQLLREAAPQH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CLAALVNKMVQEREDKRRLLVGLIAVLVVLVVLIGALTGMTWAVVAAFKDTDVQNGVMYVKGSTSEVVQTASAEMTIVDGGWVPHHHITRGSNMNDPPSGSSGANTPRAPPAIAADWPNGGADDAAAAAAPAAASGGYASSPRMAINTSTTSGGAAAPPAAALTPLFSVRSRQASMSRPRPAAVAESIEEPLAVTDAEEAAEAAAYGGGVSMADIAAAAGGRRGFFNFIADLEVFNLPPDQPRPALPSNNFMMQLKPCVFPFNPSSDRCIAPPTDGALNPDDTSATASSNSSSARRRLQLQALQQLLGPMAPPSPSGPLLPLLAGPEQQASGVAGGKRRSALATAPHTHARMLQSTGACACA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DVHGASGHGLVYEYALFPAYRRVEVASNASAQLNVWQEEALPDGAEVNPQTWFCMQNPLPPGKLDKYSDLKNTSAVNFTFLGYTELYGKSARHFRLSIRQPVNKTNPNPGLSSTDPLPLPEVVEFDYFDNRKDFSPLGFELNHPIAGHIMIQVVQYRNLTAADVSTAMFSPPAGLATGACTNASLIQASHLEVIGSCNGSNLASFPNLKLGGFATINTCTKEVSGCAKLSLTLVPYLDKVSILKTIASKIGLTDMGFVTGILSPSVIVLRAELVGTLKWSPCCVWLDEVSLEGFVGVTAGSYDLSSSIGKWKIVENPWYWKGSAGEAARNRVPAVQNLARVDAYTVGETECKSKARPIVGFRLRVEEYLGYDSDDTSLNGLKIKCTNSEEIDVDDGNWGDWQPAGNCPSGKYITAARMKLESSQGSFTDDTAANGIEFKCNDNTVVRSGSGDFGSWGSWVSCPTNQYICGLQVKMEEPQGTVSDDTAMNGLKFYCCYIIA*
</t>
  </si>
  <si>
    <t>C_260011</t>
  </si>
  <si>
    <t xml:space="preserve">MPMDPFSSLFGALAGGIGAATAAAANGGAGNGSSFMFSSSSFSSLGPSGVMYQASSTTRMGPGGVRETQAVVRDGRSGTEEVTISRGLGDGRARTLTRRRDATGQEQQLEDLRGLAEV*
</t>
  </si>
  <si>
    <t>C_260012</t>
  </si>
  <si>
    <t xml:space="preserve">MDPVNPTLPPPPRSHVTAASLLLLPPPPCCQRPVRPPPQQLHVAARPALRRRRRPAGPDGVARAQAPQAWVQEDLWRRELASGERKGVGAGNKCMFDSNAEKACARTARSTSCGPTDAAPPASSIPRPWAPERQYMPSPRSPQHFPHRSRP
</t>
  </si>
  <si>
    <t>C_260013</t>
  </si>
  <si>
    <t xml:space="preserve">MVFLQASTIVPPDAVEATQRALCIKKRFDIVRTFYGVVWDDLEAAAEAAAVAAPYRLGGIPLHNDPGGVRVRTDFAIARATRPALLERLDANSRLQTLAVDGVPSLQWEVRDAFTAAPAAGGKHVRWLKVSGLLAGMGREPALVIKLMAEFGMEVRQVEVDVDYRFHTAVVAPTEGGPSERAGVRPGDVIAAVDGKSTRGISLYEASDLLQGPAGSSLTLTLQTPGKDGKLGAPREVQLVREKVVFRPVSYATCSGVSPSSGVGAGKEGGGKVEYIRVTTFNNSTVDGVVAAMKEGKAAGVDGLILDMRNNGGGSFPAGVQVAKLLLPGGDIVLISDSNGVRDIYSADKSLNLDTTTPLSVWVNKGTGSASEVLAGALKDNGRGTIVGETTFGKGLIQTVVNLSDGSGLAVTVAKYQTPSGLDINKIGITPDIRISPESLAVGGDAVCRQLAEPAAPRIFG*
</t>
  </si>
  <si>
    <t>C_260014</t>
  </si>
  <si>
    <t xml:space="preserve">MYLMEHCCSSGAGSKACWGRVGEDHLGALEAAAEVGRQDVCAWLLAHLWGWHLRAAAAAARHGHVGLLHWLLQRRPPGPPPPAAFVDDGAAAAAVGGHTSRPARLQAAGELLAAVAWGCPLAELRQCYQGEGLEGPGGLLQQPGVGVDEDEAAVRAAQQRFRDTVLAAAAASPLPDWRAKAQWLLAPPRCHPVTWATLCAVVAAARSDEAAAERLAFLCRHWHQDAPCGGWDRDVAALAVAAIRRGFAQALGWVLREKVGQPAAAGEQQKGQQEEPQPQALAAEEVVASAVAHNQVACLQALEAAGVDVQSALRLGVAAGRPDVVLWALMSPTGPHAGTRRPGGGRGALTPDLLAQAAAAQDAATFRVMCRHLKHAGSGGDDAATQAAAGSSSSCSGPPSGGGSGGDGEQLAAAVAAAAACPCLRDRPHLREWMRQQVELLCRQEARRGTGRGPEQGSEDGSSSDEELSDLVHEAEEALARESQQRQQQQREAVSQEVGASRVLICAVSGEL*
</t>
  </si>
  <si>
    <t>C_260015</t>
  </si>
  <si>
    <t xml:space="preserve">MGIVQGPCRAACVPRAREGPWADDMEAVAAVTCGRGANTSSDTTCSVTLQNVTFEYNTGVATSGLYVLCDGAARCDVRLHNTSLRHNRLLWQAALEPGDLQGGAVSPYDDTGLQLFRRVMPWLTYTYPLMYIWGGMKSFKAWGSPLYDLFVDPNDPNVGPLPDVTGRTLGAVVVHSRHPPAVGVAPGGAGMVSLVVEGGEFEDNDGAAVMTTAAGRRVPPGAGPDAECLTGERPLYVTQAFHTEVANCSFTGNRNGALSIDTSGGLLVRDSNFTNNVQTYYATGLYVDESSGVVAIQIGRGAVELTGSQFVNNSSPQGGGAAYFSDIYYLRMSNCTFDSNSAPWGDGGAVRVMTTEATADDVQNDSESNSGLAVDSIIDCIFVNNTAGRRGGAIAGVKASLDNTWTIATSAFVNNRAMLFPNVTDILVRSDQAGGGALYAEQLNSLDLTNCTFDGNRVARHAGGAVRVVDMSGVLTTKGVLFQNNAAIVGGALAASRVAQVRITVTSPDELVPSAFINNTAVDPWTWPDTSPLPHVRNNTLYPSLNDLGVGYGGAVHVAYGKFIIDKTALFYNNSAVAARLPVIVFYNNTANGGGAIYIDGADQVHLQGIRLLANRALAPPLAPGHKGLYGREALANGSVAGQPCYRGDGGAVCVTGRAGSSVLPFHNTPTRADN*
</t>
  </si>
  <si>
    <t>C_260016</t>
  </si>
  <si>
    <t xml:space="preserve">MTSRNIAHRSNLLSAAQLEGWDVAANTADLNGGGVYVAEGRGCATYAQCYTVQLDNVNISGNAALRGRGGGVFWRDEGTFEVLSCPADETRAVNLTANLTAELVLRRRKPPAQWYGALSRRTQLELLATLGPGLAAAAAAPVREAAAYTAGGQLAPYDLAAVRGLAEKLYNSNGSSSDNGSSSSGDSGSDGSTDAGVAPQPAAVAVVRLLLNDTTWQGLPASHLPCSGWQFNRAGGGDDVASTPFYALVQPRVDFYSSNTELSLPVFLHDWLGQNCTGDQAAQPFSVTYADSPLVSGTTRMLASNGSAHFLSIKLRAREGPHNVSFYARMNDPNRLVKADQVGIKCKVGFYNFDVKSETCKPCPDNAECRYPGEAESAGASGDGAATTASAAAPAAGAAVAAGYLVPADGYWHSSFFSDQIIECPNPDSCTTEARSNNLTALQVQIWQSTRLLQMNDSLVEAELFGQALLADSVGRRRRRLLQDAAVNSTSAAAIAAAALPLLKGYMGAQCAEGYMGALCGECAPGWGWIDIATCTECPSQSINALYYALATLLTVASLALAIHASLRAQTHGDRLGPSEGGGSRTPSAIGRSAELEPERPAAPHQHQQPEALPPAPLEAAALFAGPAGWKDAADNSTAAPLRPGAAGEDVEGSSRGWAGEGPRGEAEEASAESRAELSTVMRIFIAYLQVLGLLNSINIDAPPAVNVYNGLCDQSSGYPGTLVSLDCSLPDDMSVSKATFRTLLNALAPFYAYAAVLVILVAVALVKYPVKRKRQDSRSARQGLLAYVLGSLQRQWLTSLCTVMFFFYPTVVTALLSIYDCQGVDSPAAHIGLLTDSVWKQDFGATCYEGEHLALALGLGIPGLLIVGLGWPVLSALIQARKLPGMTNGIFKSFNELNEINHADYRPNYLWWESAVLVRQLALSLVVVFMASGVSVYVQLLVLMLILVVNTAIQTMLRPYRCPNVGTLALASMYILIATVYLMLYLPATGDAGRNAVGIILVVLNALTAAGCLWYITLAYWWGMLDDTGLAKMDTEQRRRMTYSEIRAHIIEHKSDEDGNQAGKPSLAKSLFAWAGR*
</t>
  </si>
  <si>
    <t>C_260017</t>
  </si>
  <si>
    <t xml:space="preserve">MTAAAAAXPVAWVKLVTAQRRCRLLEMGELVDEDDVAPPTYFISHTWKNRHSRLLEQVLGYLASAAEGVAVWIDILAVNQHEDTRAHRADIAAFAEWLASRSRALAVGAGAGEGKSTISAALCSPAGGPGGGSVSAPSTSTPPGSPSASGGAGGGGGGGGGGRITAYHFLKYNDQRRLEPVAIVKSLSFQLAERYPAVAAKLLALDVARVAALQVRVGGGVQVRV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PLLPMHDAVVQTLDLGSDPVTCVQYSPDGRHLAVALARPTEGVRLFDAARLEAPPLAVLVGHRGGVVRLVFDATGRRLATCSADKTVRVWEWVGG*
</t>
  </si>
  <si>
    <t xml:space="preserve">MAQPETLHQVLAQPADASRVKQLQTVHEAITASLSGQQPGARVGLETLVLCAEAALKVGSLDVAHDCLERYFLEQRRYTVGMAPVELRDQYLCRAHFARGLLVSERSKGLKGKALIDGTLEGVKHVMAGLEVAAANQPRYQFLVYNASVHHWRVVAPLHRDGLRHHLLASTDRVVQALDKVPGHEEWKVRIYTALALCQSDAATVAAAQAEAAGGKAPAKGGGGAAATHDDAAKTLQRAYDTAAAAKLTELQKDVARLQVHLATLAAAAGGKGAKAGGGGAAGGAGKPGAKGAAAALDEEGALRLIQAVLTGRPDRAVAEQQLREAVAKVDPKGPDGPVKGALLRPVSRAAWAAALAGLPELAERWASRAAASSDSGPRTWSDMTRVQLALQALGPAGDTSLAPVVVAAHVKALEQLEDVLTTFTKLADVEGIHAAARLAWNAGLLLLQPGLRKHVKRAFNAAARALAVAASPLTRLRAALHLEAGKCDAAEEALIKAGQEVGKALALDYLPPPAEAAAVPWLARPLDRWAAPLARALALRTSAEPANPEEEAVSLIERSKESRNPAIKSDLLARAREKLRDLPHPPPPAPTDPPGPDRDAAHAAARRRTAVWAELMRSAASSRMDEHVLAAAPHALCVSWDPAVDREMVLLQAQLAHYEAEAAISALRRRRADISPPTRPSPPEVDGEGVRQPPATTEQLQELVVQASVRSMRGAMSVNEPWLTLNNAVQLYNAALPLMQQHRYADLYRWLRPVAEALVALPVADSDGPLAVAVAEALGRAAEHRLLLATLRAKAARDAGQELEDDDDEDSLDEDGNPPPAGDAGPHFNRRSPAYKPLPDARVAASGLDPRGFPALARLLASIGTVTAVAEAALERAGGASTQGLLEMYARLQQYRGVSSGLPAGAAAASAATSRVVSAIEALSSANRVNEEKQPAGAGAEKGGGDKGRKPHGSLAADAAAAIALLRALPGGPPLELWAKMARAVADAGVWPAALECSAAALAALPGAGRDLDVLRLEAPSDVPEMTPAGWFWASVALSVRAAALLTLVDLPSQGAATALTVRREALLHAAQAARCAAFVNKADLCESACRVAWNAALPFTTKPLLRAALIRPLGTAVEALNRVGPADKGFQVRMNCLYVESLAAAKRWGDAVAACDAASRAVKSRSLHRPLMGWKAACLAMLGKNVNAEMTKVKEHPPEAQAYAWSVLSHHSAARYDQIAAHKAAGEAVEHHGWLKAVALAGYAEWLLSSSDDKEAAEDALLAAADALLEFDTGDLDGDGTDDEDDATKAKPRSRSGGGSSSGRAGGGFRRVLSRSYSRGGGGSADGARPSEGGEGAGPAAPDPNRVPEELGSTHLERLARLYVMACQAAPNATDHTDYMLAAHHNFMRLLTQALHSAAHTAFVAARDSYNGEVAAAALEGRDPPPETPLPKPYAVVPDTLIGWGTWQITPELLETLASDAATGAVTALSRELLPQAELTLAYLELLQACLRARGYHCHCLGLAQLQRVLARMVLRDEGMYVATSLGLVAALDELGLSREAGEVEAALGDVACIGPQEEAQAAEQAALADLVLAAAGKLEAARPRSALAVGRLSFLAGGVRRANNAANAAAAAPLPPVAAASQAAAAADAAAAASFTAAGGGRGGRESPSPHDDGIHYIGGPAPGDSHGQLPEWMEDAARELGNVDLAGSAGGLLSHVSGQLLLRPFTLHDVWLKKGDYLLRRGHYAAARQLLSRARAHAADCGNREAEARCLLALSRTELAAHNPVEAVALVQAAQRFGGDIDFWAELLVQYVDCRLAGAHSTTSDAREALQGGIAMFLALARDDRAAEKPASAAGAVLRVRLARLLLTDMEMLRGQGVSTWRKSYDGAVTLVNQAIMALAAREAGLPHIEALLVQAELMLAEPTHIKDLRPRLKKVEKVLLAAEEMAVRFHAEATPRDLAPRCVTPTARLLACVRCRLAEVQLAAAEERERLAGADREKARPKFPHMRGKRDVQVVIDFIDEAGGAPPAPPGLLPEDSALALATGAAALVAAAPRDRARALLIAGRCLAFKFMMAAPEALDPLRPFVPPPKPPGAPKRPPAGAEEEEDEEGPDTAAADAAAEAAEAAATPEGAAALRLQAQAAAMLSSALASATSVQDWALGEQCALALSTLYGQLSPGLACRSLAAAQACRAAAGGQALLRAAAPAQQPEVLALAQRDKLSEVLPAPQDNVHYSALRRMLSGLKGAAARLDAAAAPPVEQQLAALPQDLRVLMLYLSPDGGRLYAAALNIPDATAEPTPPLNAEKSKKKTDASAPAAAGPRLSLLHVVEVDPAAVEALVAECRAYRRGVERTLREAIASAAAKGVGVPPEDDRPDSPSKKGKKPGSATKRPGSKQGPKSGPGAAAAAAAAAAAAGEAGKVQVFDSRLNEEWSGILEQFEEWLAPLAPWLEAAVPALPLPPPGSPDGKKEKKDKKEAAGPTKHKVALLLDPALQSLPWEAARHLATTCSEVSRSPSLQALAACHTLPRADSAAASEHAAAAAAAPAALPPLDLGRLTVIVDPRHECSTAQQARGPYTAQLIPALSAPELTQVLPAASWWGPGGPGGGLEGVPGRAPSPDTYASLLAGQATGGPCTGLLFLGVGRFAAHVPPAVLASAPLGGCEAALLFDRCNTDDAYWAQLYRDNRKSAEQRRLESPGRVATLLLAKGVRTVLVMSAAAPPAAVVKLMHGVMAGLAAGRVLGEVVYSLLTGGGGSGGAGAGVLDEFELAHLRACLQVWGAPGLLGAVLTQGNKAAKGAKK*
</t>
  </si>
  <si>
    <t>C_260019</t>
  </si>
  <si>
    <t xml:space="preserve">MEPLLQTNNDILATSPLTCAAHPGPRSLLKPLKTRKSHPAQIQPPCFSQTQRRLNRDLLLKLDLPLPWRLSLFSSVLLSWLRSLPPKRPTVLNASLSPPAATDSLPGRAVLMPSPLKSAPPPPPPPSPSPSPPSLVFCFLLFFFLPPALRPARSEEPGCLSPPPLSHSAGPMFPVPYLRSPQLPPLNTVPRATIYPASQPTPPPPYLPPIPTQCTATPPLTLTPSTPSTRSPPPPPPPAHPPRPPPPCWPPSPPCAGPPRRAPQPGWRARRAPAAPPETATGPPRPQAPAAASEPHRRRPSRPAAYASAHSGPLLTMSGGRDTRPLAAPAPASTNRHKPSLPPKVVNSLLHHPPPDQLLSATPSISQTASPKLHAKTPEPPTQLPHLVVEQPPPPVSWAERHLPHSHPHWQPHTGSLASTSHIPSRPKVIRPPTHPARTTTPPQVSRCKRSPCRPSQPPPQKPWRPWPPRPCRRGRWCSAAGPPPPPRPPPPLRPHHRPRPFPHRPHWTPRRHPPPRRLRRPPPPQTPAWHDPSPSVAVAAVAAALPAPASLKAAPAPLPPLPPRRPPHPPRPRHPPPRP
</t>
  </si>
  <si>
    <t>C_260020</t>
  </si>
  <si>
    <t xml:space="preserve">MAPHAQEGAPVLSIASAAGASSTRASPFGRGAGATPAPAPATSTTTSLGGVTLSVVSDLHLEARPLELDEVIDPELKADVLCLLGDIGDPTTDTYRTFLAQCAARFPTVLLLAGNNEYRNHHSSHNSHSAHGTGAGGAVAGAGSGTSSGGHRRKPSGSVMPPPSLGTVAEGGDGSRSTSTSASATNTATSSLLAATRGDATPGAGTAPHGHGHHGHSHHHHHHHHHHSRTMAETEALIREAAAAAGPNVHFLQNSGHVVGHLAFLGTTLWSHIPDTPLPEAEQVAAAAAALKARQEMQVQQAVGAALAAGKGLQAAAAAVTAADAARRQQQLPKPLQLVQVPPVAASVAGQAPALAAVSGPAPAAPAAAAAAPSGASPTAPSPSFSRAPALAGSSPVAASPFSPRAPARTGGSSKTAASPFSARAPAPAVAAAATASAADKPDGPALPRSSTMAAGIAAGGRSAGPALPRCATLAPSPFKPTAPASSPAATPVVPRKKAAMYGSLPKGLGSGMHHDLPSAGDSGSSATGESGCPYYAPAAVGGCNTAAAAAGGAAAGAGGGAGHGGMGPCVRRRLLLRRSVSLAALPPDAPCPSVTKVLEAAAMAVAATGSWRTDGSSDVSGGSSTGDSSGSETEASSGSDSGSDAGGDGEGEGYDGMAPSSGRASSSGVGSSPEGVAAAATSAAATAAAEAATAAAASMEASIAAKVAVAAAQGEEAAVDAHLKSLTPAPRLASSPPVAVPPSRGGPATSTAAAASPATHHRSRRVSHSRAAGEAVGAAIPPEELPPPPSTVREFIAATSLDYRRIRIDAPGRPLLTPDDTNALFAASVVWLKEAVAEARAAGLTPIVLSHHAPSLRGTSHPRFAGHPSTHAYGSDLEPLLQELAVAAAAAGTGNGAGGAAAAAQAEVAGELGAGVEVWYCGHTHYNFDMELAGGVRLASNQFGSQPKPAPGYSRTWQHVLQPTERNAAWQRGGRDTAALSFLSLPGSTSSAALSGSLFGSSAAQGRSLLASPGGSGADTPAGGALHPAPRSRGAAMPGSSLLAAIFGRSTGGGTKEASAAAAAHHAPSSGGGAASNSGGGGGGMAAGVHSFVSSLLRPGVGGRSPASAASGASTLRTSPNSAVLREGLAADAAAVAAALSAGGNLGQGGQGYTGYAHGYGSSSSNSTSSRGSHHLAKSTAADEAAAVAAVGHLAWVRHGAAGAGGFFASALGDGGGGSGGIHASRPPRSPAVNGASPQDLAGLVGGM*
</t>
  </si>
  <si>
    <t>C_260021</t>
  </si>
  <si>
    <t xml:space="preserve">MAAAQVLLLVLSGLRDTADCVRAAAVCRHWMSVVALSNELWFEMQARDWGLGGAGSRSSGSAGGHSAAPVAGGGGGSTSGGGGGGVCGGGGGGGAPGGTWHRAPYAGRPLLLPPPGAGHMRSLMLQYKTTCALTQVAVRFMVLRKGFEYLVEAAASLWLAAQRAAAAAAAAVPTEAGIADNQQPQGSSDGGAGVGSATPPAKPVEAGPLIGACGSSGGGGSSAGVGGGSSGGGKRRRITHVDQLWEGCGSGSRAALQVDERFNAVKVQQMAGKLIVGSSSGSSSCGAGGGNIGSSSAGGGGGGSSATANWLLLYEGVSAVMVSSCRGGGGGGGGGGGGGGLLTAAERWGGPYNGYWLSEENFKLLTSIRKVLTELASVPDDATQPQHLHTAAKMRRPNGNVSSYLHETAGIKPGPLHE*
</t>
  </si>
  <si>
    <t>C_260022</t>
  </si>
  <si>
    <t xml:space="preserve">MLSITWDPCDHVARSLQMVGPTCGDPELRMRALEAAKAAVEAAAVHGLPDGSSASAADGAAEGIGEGAAGPSGSAAAPAGQQQLQPAVAEAGGEGAGGAGGSDRDGGSDSGGEDGGGEGEGAGEDGDGRAGGGGGGAVANPFKWSILRNVARLRFFKSAGKGKNKKRGAPGGGAGRQQRVTSGEGEEAQAAAGGIGHGDAAAAAATGAGSTAVPGNDHRSAAATVGLTAAAGADHGAAAAAAAAVPRLPPTAAEQQAAAAVNEPRPIRSRSQPLWYNPAGAPIGVGGGANNGGGGAGYATQSGSGSGSKRAATANGDATMELRRRRRRSGGSTSSRGSSGGDKDGGVEDGAAAAAEGSGGGPGGHQLGGRHQHPSSYHRGTTAPVLLLLSGGAAASPHAAGGASGGGLSSSALYSGSDNNAQQGPLLSYFTMDEDTDFDFEEGEGEAEVFDTRSGELGGLGSSGGGAAAGGFGGGGTNDGRGSGNGARGGHNCSAAEEQQLRLEEQQRQQQQEQQEQQLMQQEHHRQQQQMQQQHQQQNLAQQQQHQQQQQQLQELQLHQQLWLHQAAQLRRSR*
</t>
  </si>
  <si>
    <t>C_260023</t>
  </si>
  <si>
    <t xml:space="preserve">MDFYVTNNTVGMWSLRNSTNQQWLLSEEAVAAGGGGTALQTARYPDSPNCVEPAPAAEGQPDLRLAPCDRSDSQLFFLVAPEDMAGWQMPASPPPAPPPACPQVPGYTLSAGFDQFASDLGQARFDNYGGVNLLDAAKACDALCECVALNTDGSMKRASDNLVDKRAEEDRCWGLYVRTSNANRTCAPIKVKPTEPVLPDRHMGCVYDTIPRVMDYIMSDEGLMTRRLCALLARSKGYKYYGLEYGQECYGSDQDESAIRRVGGSYECWRPCTGDGAEGCGGGWSIDLYLVDGDKYLPAAPPAAPLPACPQVPGYTFQRFTDQFGGDIIQTGSNLADMAKVCDKLCACVAFHSGGYLKSRSDNLVALKQGADLCVGLYVRDVAPSATRLCETHTGAPFAEDGPLGCIWDTLPRVMPVRLANDPARMSRRLCSLLARSLGFKYYGLEYGQECYGSNDTLATITARGRSYFCDRPCVADGTDGCGGGWSISLYEVDGLKNLNSPPPSPPSPPPRPPRPPTPPSRDLSYSSWFCGTQGQQYEMVSDEELARHYRLQGVRARYGLVLQEVQSVFDDGAEEGPVHGGYGSGPTTFTSVAPRWDSERVVAVRACCATGGAWGNGVQAISLYRANGREDAVGDPKWCFGFQDWQFVPEGFEFNGFATMQAIGIPGTVWVSRVAFVYTAIPGFYRPPSPPPPPSPSPPVPPSPPKPAYPQSTLRTVRSRDSGLGLYLTAASAAAGAAVGYQTALLGSAAAGGAAWPADTQLWDVEPAPGQQDPENIKYNLMLKSPSNGTVRLCLTMKPESEPYLDTCASNSTFQRVTLSPGDGVANTDFGAPVGWIERVVLGDRARGEDQYGCLRMPQTPEAGSRAFSRAVTWQGWCGTLLEQIYVEQMSVDMAAVVPITLRSRANGLGLYLTAVSATAGSSVGFGPGMDLTAQLLAGGNAAVAAEPSAKQLWVLEKSDLQPSSGKPGHLLVLWATAFAAERLCLALRPDAAAPAPSLAPCSRNASLQLVTFEAGAARAVVSSDAGSWVGHLQLGAGAGATSGAAFGCLAPFWKGAYEPERINAVSALASACGVSSSAQQNISAVAFDVNPYVNAAAQGAQSAALPVTSSDFFCGYNTGSAPYQYHGVRSRGGALLEELQSLFVADGAAGLKTGPVHGGYVSTSSSALTNLGGDAGAHVTEVSACCTGGSWSNGVQAVRLRTAGGRLIYLGSPTSCNQPQPWVPVPEGSTFAGVATQYTPSAAGTTYPQRIAFLFARLAPVYMPNRPPPSYGGYGGYGGYGGASPMPSGPAPYPGHPPSPPLPPPGPPGSGCPAIPGYTYVPAASVDGKLIQMAYVISYENMLVLAKACDSLCECVGFKGASPAYATAGTLYTQRVSGAQWSDDDLDCRAGAYVRNDTERAPGTCEPLKGGTLPDRPEGCFKDMSRYSQLMDKVLASDDSRMTPRLCGLLARAAGYAHFSLTEGSRCFGTNANISAITRYGAASTPDCSAPCTGDIAAVCGSIYYEYMFTRFFNLWTVNGTVNEPVYPPPGTPPPASPTACPAAPGYTFTRVYQYPSYLANLGPRVAGLDINDFSDAAAICDRTCECEGFDHVGMLQWKLSSQTTAFPVDDPSSTCQGTYVRNNAKARSTCESLKALDQPFGDVPLGCFRDVYYSQATVMGGMYVQDYQKMSPRECSVMARAQGHRYFALKRGSTCLLPSGPAVGAGVDILTQNGPSSECSYPCPGDSSQLCGGFYEFNLWSVDYSEPLEGGALPDRPEGCFRDGTPYGTLMDKNLVSDSAAMTPRLCGLVARAAGYKYFSLSSGGTCEGSNAEDVSVLTRYGAGSAADCRSRCTGDSSKWCGGSVAGGRFFNLYRVGAGASGEPPITPPTAPPPSPPPRSPPPPLVCPDVPGYAFIRVDSWDADLGVQMSTLNATDFGIACDGICECQAFSNYGYLRQSVGSQIPLGAGSPPCNGLYVRNTTRSAACESLQPPSAGAVSPLTDKHLGCFKDDYVSVMGIGSFAYGFTTMTPRVCSLLARSGGYKYYGLKNGYECVVPRNFAAGADADALTRLGPSTGCIRPCPGDDSAMCGGGLLNVNIWEVDYTAVTCPQVPGYRLERMQADPAAAFVTFYTTKDLATLVKSCNAMCDCVGVSTQASLMSSVSGLFDPGASYPWSGSIASSPECNGVYVKEASAAAGCAPLRATDAGATPLPDTALGCYRENTASPLLTSYATSATLNSPRLCGLLARAAGYQFFAVRGSSCQVSNSAQSTLTALGTSTTCTAACAGDSAAKCGARTPPVSFNLYRVGA*
</t>
  </si>
  <si>
    <t>C_260024</t>
  </si>
  <si>
    <t xml:space="preserve">MSSLVLQRTHALGPQRCGGQTASRPGPLPIAPRACFSGNSHSKFERSTHQIGPQVLWRTERKCPHVSTSATATENVADDFDDEDLEDIGLGGGEVEAIDESQLGPLPEVRHQGPMHIKDRKLWRARAEALAKEKKLIRVQVGQLGITPAFLRATSDVLQKHGLVRVKLGEGSGVERANAADVLERYLDAVCVHQIGFTITLYRRQGLPRPTNTQPLNEEQRVLAAAELAAAEAEAAAASAEAAARREAKKRAGQQKPQQRPPEFSVM*
</t>
  </si>
  <si>
    <t>C_260025</t>
  </si>
  <si>
    <t xml:space="preserve">MLSLAEHADQLSSAIQLRGNLAGESVLVLRALQDKLAELNAKLAPIHERATALTWAEDNITKAKLATDELLRHIDVTRKVESVLRLGPGRSEEQLEVFLGAVGRLEEALDHLEANLVEAVTQPYEHAASVYERAMSDCEADFAAVLAAHGTARLPSAAWLADKAAPENLRASIANPEMELLPAAAVGRVSRLAEVMLRARHVACLDTYAQARSRALDMLLALVGLDPSTLGLAGPGAGGGGGRGGAGSGASMGGGGLALQLQSADQLQRLVVGWSTQLRVLLVGASAELALAQDVWQSPYDEVTFSETISRSLRLVLQVGKAVCEGRGAGRSPDRLFALLQMHQSLMLFADFEEAVGGRAGGGAGLSAADAAASKLTMLDGTVHPICATTLSFLKRLFTYPNALSLLFAPSGAGGSVSGGGAAEAAAAAAAAASSSIMHILMRLLEALEAKARAYKSPALGSLFLMNNVHYMVWTVEQAAAADKQKASAAAAAKTSAAAAAEAEADAEAASLEAEGATVRARRRARRAAEAAAEAAEAEAAAAAAAHPDAAVPGGLAVLGRAWVERHKDIVEHYGAAYQEASWKPLTELLEAVVVTETDKEPSDPGRFKNWVKSKFAKINTLMEGVLKQQDVLPLYGEFWERYTEVDFTTHPDKYLRYPPEQLEHVIDHTLFEGRAAPPRAGGGGGQAGGGGGLLSFSSPGSVKSAATGRAGKDAGGGGGGGSAAFPPGVPASTQSRVSSKVGSVRR*
</t>
  </si>
  <si>
    <t>C_260026</t>
  </si>
  <si>
    <t xml:space="preserve">MRSASASHVALGVIAVCLLATAQQAAAGLYQSTGLISVVDTSYPSGAHTSDYVLTADVGGIYTLIATATAQAGGDLFTGLVSGGIVRVVSFYEPKLGQPWDIFGLTVISPPPPPMPPAPPPSPPPPTSRIGSRATTKSLPWVSSWNPGVILNQDIPDPPRVVRDLPTLFILLDLCGKGGGPAATEDALSNMLYRGLTPFQDYVATCSYGKAQFDTTNTRILTVKLPCSGVSKVSKMAWDSSSCSKDNLFNWMYEVEYYIDNVLKPKDWNHRRYRHHVIITPPNMTQWAGPDCDWSGMGSIGMAQGTWSYAWVSGDNWQTKQVYLHEMGHNYNVMHAATMQPASEGGPDACSHCDWSSAMGFCCETRCMSAPHNYQLGWAKPAATVNSTQLSEGNTLAFELPSQIMSDANFLQVTTDWLTAASVSAAGIDDMGGPAFYNPANATFYFSYRMDFADFDEVADGYAGGTNVYLFTIGSQMDKKDSVHLALLTDAAPAWTDPSGSLVVRQVGAGGDTAIVTVCRPDAGGEKSEDACTDFWDNDCDGLIAISDTRSPKKKRPPPPASGKSPKIPKSPKPGKRGLQAQDTSRAPTRPAPAAIRHRRHAAT*
</t>
  </si>
  <si>
    <t>C_260027</t>
  </si>
  <si>
    <t xml:space="preserve">MAKGASTDLSDAGTNGRDSFDGDVDLTGTSPASSTISTLFAPSLYGTSPDTPLPALHNFMPAASGPEPSAPPLPAHLHLHAQPAHTTPAAAAASSTPIPAIAPGSTTGGRDGSFLSLSVTTLLGCCEMLGHHMEDRSDIARQQDMALLARLQALAGASAATPGASTSTPLRDASQAPLFTVAPLDVLVTRDDSGRNHFHVIEINGTGISGLTNMSEEAVEDVLRSFSELGAHLASQLPPGGDCVVLVASSGTESYPPVSRTLHEKVLYIEALRRGFAAAGRPAAITNMTRLEKRPESMPPPGSGPLLVLGYMKQFRAHFMADAPTGRLLLLGRQVHAAINDRFVLNTVYQFNHCLDLAAFRGFNAGFAAGADKGVAYELYNQFFGSGAGSGGRFDCMAPSIHFRRAHTRDELVCAVQQWLATPGSRPAVIKPQGTGCGHGIEFFFGPSSWEDTAAKVDRALHAVAANYNLQCGGLPFTVCEYLDTATVHPAAAAGTPAHANKAGHKFELRIVVYRSGGELRAFPSIAKVAREAFDPSNPDNKKSLINNITTSAKETAQCGQEFLLPLCRPDTLELLGISPAELSQLCAASTAFIRFTLDTLQDNPAAFGLPGAADADADAVQSSAMMQQ*
</t>
  </si>
  <si>
    <t>C_260028</t>
  </si>
  <si>
    <t xml:space="preserve">MSSRGTNAAASAAAAAAALEDAGVEVGAVGMLDVIAAAAAAALKGLQLPCPMDSPRIGAVADGASGRPDSRPERAPSVAEVAAALMAPATRLQLQHRLATARRYRPRCITSTGISASAAAASRCCGGKVEPQPALQSRERPQQRLTTSSTAAAIGPADWAPARRCAVGCQAHVRHRRRQNRAQRRKAG*
</t>
  </si>
  <si>
    <t>C_260029</t>
  </si>
  <si>
    <t xml:space="preserve">MQDEQHHPLVDALRSIGTAALDGLYSSLCAAGCVGSVRLACSGLRRLIDSSVHEVRFAYPVELPVDQWPSLSTWPRCERLAVTERDEDDAGYFTFRELQEVVEGVQVWLLNQPAASLARIRELRLDLWAEPEGEDSRRFVSAPFIALLARLLPNLQHYQQQQQQQQQPGSSLFPRLRELSIRQGSCCDASAVGTIASGIASISGLQILVLDECLPHQDAASLFMLLDCLPPSLSTFRIHNHISKGSWDCGRLEMELTFEAGQLRDVCCGSQHPGYRSLALLARDVLLPLMRRGASRCGGGDTSGTSGTSGSSTMRPLRLLHLETLSLRTHRSLPVPVAPLEGSELAAMRELVRGCSQVVVDTLRLSLDMPEPAALQAMEVLGLPGSLEVNALPECDSTFSGYCLRVRVSPPPPSWPQDRGPGEQLPGVRQQPQLQQQQPQHQQQPQQHPPVIGMPPEVVLSRAVQLLLALPPLPAAAAASASTVSAAAGGPPLAPALEAAELDGVRPQQMLVLRGPLVAGLAMAPQALSGWLEWLGEQAAAAVAAGAADGGAWADDDASEGEAICRCQVVPSVPALLLQMHGQAGGFAALHSVVRKVAPATQLDVVAVETSERLQEKTGKLQLSMPLLRSLQQVLDEGVWRHAMSAEGAVEAEAAGGFAQAAGRAGAAPPGVAVPLQEQIRWLQGLGRTVASELPRQQTFMCHFLLMPPAVPSLKGQRL*
</t>
  </si>
  <si>
    <t>C_260030</t>
  </si>
  <si>
    <t xml:space="preserve">MRPMLQGLRVGARGARCASILVTRTSTTNSSSNKNVASSSSSHTIPRIPVVPSRASIGRTGSRLAAAVVEEAPAKADISPSIKQSVFMELKTSDESENLLRIRHSCAHIMAMAVQRLFKGVQRDPNAPITIYHIGDPAGPAAATAAAPAAEAEVGAAEAPKPAGPKPVAPWWDLCAGPHVERTGDINPDAVELENVTGAYWRGDEANAMLTRVXXXXXXXXXXXXXXXXXXXXXXXXXXXXXXXXXXXXXXXXXXXXXXXXXXXXXXXXXXXXXXXXXXXXXXXXXXXXXXXXXXXXXXXXXXXXXXXXXXXXXXXXXXXXXXXXXXXXXXXXXXXXXXXXXXXXXXXXXXXXXXXXXXXXXXXXXXXXXXXXXXXXXXXXXXXXXXXXXXXXXXXXXXXXXXXXXXXXXXXXXXXXXXXXXXXXXXXXXXXXXXXXXXXXXXXXXXXXXXXXXXXXDTNVNLSTRPEKSVGSDEIWTTAEAALVEALNAKGWKYQVDAGGGAFYGPKIDIKIRDAIGRKWQCSTVQLDFNLPERFDMHYFDDAAAKQRPIMIHRAIFGSLERFFGILIENYMGAFPLWLAPVQVRLLTVNDNLAEYAHGVAAQMRKAGVRVEVVGQASIAKLIRNAEKAKTPVICVVGNKEAESNSLAVRLYGGKELGALPVQDVISRVAVATATKGSF*
</t>
  </si>
  <si>
    <t>C_260031</t>
  </si>
  <si>
    <t xml:space="preserve">MNRSAPPVVWTASRSVMPSPACVCAAAPLPHNPRCHPCATPLPPPTRQHPFPYTKSVKAGSCVLCPRPPERPGVPSPPARPPARQPGRPPAACPGCVRWAPTFPTPKPHPTLPPSRQPPAPATPPPPTASRAPPPALGVYYTP
</t>
  </si>
  <si>
    <t>C_260032</t>
  </si>
  <si>
    <t xml:space="preserve">MALMGSLRRVAAGRPAAAGGAAPTGRRAGACGSSTALFAAVAALGSVLLLLGGALNTPGAMGQAYLPATMIDAMEAAMFLNKFMDAADVTGFYDKFLDPEFSGTVFAPVDLGFEALMQKSNATWDELTSPELNQTLSTIVGMHVIPGQRLFPLAQLRDGLALDTAADKLKVYIRRDVPGIVHVYAVPRPEDDPLNFATVLQYQEIRGGKAILYVVDKVLTPPAKDSKPAEDEAAPTFVRRGKRGDAQRKA*
</t>
  </si>
  <si>
    <t>C_260033</t>
  </si>
  <si>
    <t xml:space="preserve">MELPAVDLERCRKREEKALQQAEFDSSRVGEGVTKEAQAIFESLAKTMPCVWRGKTIIVLDSVSVEDPYTPDATHSDADHTATRDRVRMVLHRERERLGLSGN*
</t>
  </si>
  <si>
    <t xml:space="preserve">MVGAQTDPLTLAANGTSLAPPYPLAPSAIAALGVGGSSVSLRVADCAFLGNGVAGAVPTAVDLRATSPPIGVRCIGDSSSNSSGRGVCRTVIERTSFLGNTGALAAAAHMHCQGTASCSLQLREVQASSDNIAMPNLTTTTTTTNATVGGIVPRPGVVAYIDDWMQRGVALDPALFSMAVTDVPGPTSVSEPANAPRAAVSVERCALAAPPNASALWAAHVPSLPPVQVGSLNLTLVDSNFTQGWRVVWAKAGLNRATVTRCRFAGITGGAALVLNQACRTVALMDTVFEDNDLTSNVNTTSGVLWLTDTTYSQISATSTANPSSWLAPRLVSTRLESNTNWGRNTLHVGESATPLYAALPFAPIIRLDACRGFFANNLTALGNTGNVLVFTASATGAPRLLYSTLSNNTVAPGALGAAAVTFYLVTESPGSTGEGGMEVTGSTFRSNTGATIRNSTFDSNVAGARLAAWRLPPQSDGRRDPANGGGGVWADDVSSALQVANCTFRRNAAEGHGGGLRVSNFADLQLLDSVLADNYATDTGGGAALVSGGSGGGAGAAGLLLGADNAATPTRTLLSACRFSRNQAGTYFRPPAAPGDSSGAAPGTSSAVGFPWSDPRKSAVTSSSGSSGGSSSSSDSDGSAPATGRRALRQAGQQDVDQQQRPYDSLTDAVAAAGGLRLAVVGGGLAAADGVMVSAGVREDVATRVAALAGGGSSGSSATGSNAAGTTGPQAVSEALRRDAVGPGAAVLLLANNTAASGGGLSVAAASTVLLYGAQLLDNTAAAIDQLDMNGKDEEQGVADVLGAYGCGLGAGGGVCVSGSPDLSLLQLSGGALAGNAAEFAGGLFLTARYAATTCPDTTSRLCFAAVLEGVAASGNWARQAGGVGYWTHEGLLQVVRCGSNTSASNNSSSISAGDWRASDAELVNFPNVAPALAAASLQPCPDWSASGGAATANAAGGHGPLLTSTPYALCPAVKGDGVAARAAAQGQALPAGAVALPVLTAAAAKGGGTTASAAAAAAAALYHTSNVELGLSVAVLDYYGQVFSSDLPRELYVTAINGRPAKWPSRSSVSTAAGPAATAAAAGADVVPAVLTAATAAATATALASNGSASFRMRPRSTGFAAEQACGVFFTAVYSDDVVTRQLDTRQAAVRLLLRSCLLNEERPDSAAECAPCAPSFYRWSVEGLQLGREDFESYDPVGVSRCMPCPDNAACSLPPQDDPTGSQPLAAWGLGNAQLAQLLQPLGPQGARPLARRALETGGTEPPRINGSSLADFLHAAKSELGAAVELGDRPDVEVFDAGGPAKSPVAGGTAASLLRGVVVPDDGYWHSSMFSGQILECFNDQACSGDGRGAALAKLQAVAAVSFALHRFQAAAAANFSGDAVDVSAYLARTAALQSAYTAAQCGEGYTGPLCGKCAPGYGWQDGGRCIKCPSAGVNTTYYVLTTLFTLLALFLVVRADWLSLQAHSHNKKSSKGQKDSANAGSSSLGRADSAAQHAAAAAANGATGGIDLGAAPSQLPSCLSYQQYSLQPAPPHHSGAEHQQPPPVLQGDSRRSVLSAAADPAAAAAAADDGGLLAHVLKAVVEGSEGTHSSGARTPTGTPAGNVADGVSGRGGGGGGGSGHWSLKTWDNKDVNEEAKQCYRDNVSESYQSSFSSLIKVLVSYLQVLALIRQVDMPLTERVGHYLRGVEQVTSFPGSLVSIDCSLPE*
</t>
  </si>
  <si>
    <t>C_260035</t>
  </si>
  <si>
    <t xml:space="preserve">MKPAAKAPPPAAAFNVPPLAHAPPHSFPPPSHAPFPAALFAATRPPALMVMFPISPDDHTAPPSTSASFSRSWAPSLTATTGTVNPPAIAPPLPVTALLPHSVAPAPRKIPPKTP
</t>
  </si>
  <si>
    <t>C_260036</t>
  </si>
  <si>
    <t xml:space="preserve">MPVHSHRAEAGAAAAAPEADAPKAADPTAIPEGYKVLQEGQAKILHKGNEVFYNEAQVTNRDLSVAVLRLYCKKREAEIAAGVLKRGKKGGGGGDKGPRLLEGLAATGLRSIRYANEVPDLGRIDANDMDAGAVEAMKRNVALNGGAAAAKIRVLCSDARLTMLQAPGAYDVVDLDPYGTPAPLLDSALQCVADGGLLCCTATDMANLCGNNRYRRRIVPLLSLSVDFYVRVFVRVYTSPNEVKDSPSRLAYLWQSSGCDSFFLQPVGQKRIHNGSNKYLPGAGPAVPDMRCPETGSGYIMGGPIWAGPIHDFDFAGGIPPLL*
</t>
  </si>
  <si>
    <t>C_260037</t>
  </si>
  <si>
    <t xml:space="preserve">MDGYPLXXXXXXXXXXXXXXXXXXXXXXXXXXXXXXXXXXXXXXXXXXXXXXXXXXXXXXXXXXXXXXXXXXXXXXXXXXXXXXXXXXXXXXXXXXXXXXXXXXXXXXXXXXXXXXXXXXXXXXXXXXXXXXXXXXXXXXXXXXXXXXXXXXXXXXXXXXXXXXXXXXXXXXXXXXXXXXXXXXXXXXXXXXXXXXXXXXXXXXXXXXXXXXXXXXXXXXXXXXXXXXXXXXXXXXXXXXXXXXXXXXXXXXXXXXXXXXXXXLAVKTDAPPHVVWDILRCWVKKNGVSAAAVKDPESYSAKLLAKEPVLEASFTVVASAVARHKTDKAPRFVQNPAYWGPKARHGRSLNGAPIRKPSTFTAS*
</t>
  </si>
  <si>
    <t>C_260038</t>
  </si>
  <si>
    <t xml:space="preserve">MRSKHNSLRSVLTAGGGGTSSVAAAGGGHGGPGGGGGGTGGGATAVGAANALSGSVLAGGAAGAAAGGSGGGLGSQGSSVQGGWRLEMHPNVHEANLAAIFGAGGVFALGGGGGGSGVSSAGGAHSARQLPIPLHTNDGAANAGGGGLLQVRSGRVSGSGAAAAGAAGMPAPPGAARGGSGAYGQAAAAAARAQPKLRSQSLVPDPAGGPAGGPAAGQQSSYADMLESTFSRALAEQQVLRQQQQMQQQQPVLLQPTVGAPLAPLVPPPLPLAPPVTAPARQLSIPLPHPAAASPPLSHARRSPPAAAAASMGAALAAPPTPTETASHGAPGTQSSGLQQLRQQTSIGGNSGNSSGAAAAAAAVALSSETVCSGTDATAGAWSAGGHSFSSTYTAFSALLHLNPNAGQHSQQHPRLPRLSAGALSPPQVPPGTNVSASAGAGAAAAGVRAGTGPGPGDEPATSFTPTTARFAADSPTMASAAAAAPAAAVAMGRGSSTTDGTASPTSSLSPMVVTLMADPLLPAAGTAPVGAASGGGGAAGGGGGGTAAGPSSMESISVRAAGSSSGGGAVTGSDGSRVLSSFHGLPPLSVAAAAAAAAASATESTSFGSAAGGGGASSDDLAVPAPLALPAAATAAEADVAALAQRLGAEQKRALAQLVKEKWSPFSFPLAGAGSGGGGGGGGGGGEPLAVQGPAPPGALSSVTAAAPSLGLTFSHGSGSASAHASQGAHIGGGGGGGSSGVQGSGGANGSGGGGLGLGLGHTVAAAHHGHLPVGFGSAMLGFGSTVMGRASSNGMVMGGGGGGGGRDGGSSGVMVGISIGGGGGTASENLWGAHGGGAPPHGMRLAAPPGADSGGGGASTPSLGSAAGGLAGGLPRSGLGLGGSMLVSQGSGPRPVAVLAAAAAAGAPSGASSATQGLATPGSAGSRGGGSGSAALDRDLGWFTELKGADLQYVKSLVDRKWSPFFELSAALGPPLLAPVPHPSPHKGPIRPGSGSAGMALFAGGGAGSGAPSGTGSGALYCSPGLMPTSAAAVPASTNGGGGLVNVFGGAWSGALPSDRSSQPHPGLSDEDLWAVHGGSGGYGGGDEAFEVPPADGPSMQPITPPFPASGAAFRLLIATLTGSNAPSPRGSLPQAPHFDEGGGLLQSTGSSGGLRPEEQLWTWEQPLEMAAVAEPATQSAAAATGAASAAPRPATGSHPAAATAAAAAVTTEVTEPAAAPDHLAAFGATATAAAANPFAVVAAAAAGSGTAVGVNSLRQ*
</t>
  </si>
  <si>
    <t>C_260039</t>
  </si>
  <si>
    <t xml:space="preserve">MTVTASVSSEAGDSLAIEVRSGSSCSGGTLQTTDGSSNPSLSYGPLSYGTFCVSVVCKNWIEACGNAVISISYSECEVSTPMTVTASVSSEAGDSLAIEVRSGSSCSGGTLQTTDGSRNPSLSYGPLSYGTFCVSVVCKNWIEACGNAVISISYSECEVSTPMTVTASVSSEAGDSLAIEVRSGSSCSGGTLQTTDGSSNPSLSYGPLSYGTFCVSVVCKNWIEACGNAVISISYSE*
</t>
  </si>
  <si>
    <t>C_260040</t>
  </si>
  <si>
    <t xml:space="preserve">MLHQKGWPSAPAHRPCGIPSDSPVTSVKVPQLNPAAAAAAAAATAAAAAAAAAAAAAAAAAAAAAAAAAAAAAAAAAAAAAAAAAAAAAAAAAAAAAAAAADDTGAXXXXXXXXXXXXXXXXXXXXXXXXXXXXXXXXXXXXXXXXXXXXXXXXXXXXXXXXXXXXXXXXXXXXXXXXXXXXXXXXXXXXXXXXXXXSPTEPHWASNSSGRDVNSATNIRHALVEMLLGHKRPASLQTGGGSGGGGGGSGGGGSGSSGGAEGGGTCAHNA*
</t>
  </si>
  <si>
    <t>C_260041</t>
  </si>
  <si>
    <t xml:space="preserve">MAGALAAGYGCVVLATIITILMVPYEVEPLYGWTLSYLWGFLLLGTCYGLFLRACFAAGRRAGLHPAVTPPKGWVGAPPVPRSETAASAAFLVASLLLAPWLGRLLHINSFVGTIVATVFIGLGVIVVATVQFAFLPAQWYIAGRMAAAAGAGARAS*
</t>
  </si>
  <si>
    <t>C_260042</t>
  </si>
  <si>
    <t xml:space="preserve">MFLRQAPLYGADYVLAPYVTRPDAAVDVSYWMYSRLIGAARDVYGSNETTDEELRKR*
</t>
  </si>
  <si>
    <t>C_260043</t>
  </si>
  <si>
    <t xml:space="preserve">MAVGGPRLAGSWVLVSNASRDPGDGYCTYTRILLNMQAAGAAGVVLMASPDGDVEVMAPEGETEAAEFGGAANGAGATNGAASGASATHGAWHIARGRRVSSSADAAHAHFHAHARPGAGAGAVSAGEAEEPQPYIPGTMVSYYDGLDLLTLLAAAAARNTSGGVVVEFGTQQIPGAWLVADPEGGLAEAGWAALPLMAHAGWAAWWHVYLGRLREDLRRSNQRGDEVVHVMQKQSIAGPHGASTTALVPRAPAARFSRMQLNLALGCEGARFDAGCPAWDHMVQLFVCCEPTEERQRAACAACPTTLCKFTAQTTPWADGNWTVTLELRLGSGPPAATATDATATAATATAATATAATATAATATSATAASVTAATDAADHATASDRRVMQPEQQLGVMQQEQEQGMERATAGARGSSTRTVAQGTALADARAADRRRRMALAGAASAARALSTISRGSAELRSPSKDAPLRPFSYLPLFGSAPFDSQYNAGRQPAAFPTPPTARAAALVGYVTGHGSEPEAGCAEFCPVSHTLYVNGREVREGAGHLIGGAGAGAAAPNNTLWIKGLGPGGREPRDPPADAGSAYIMMSTGVVWYE*
</t>
  </si>
  <si>
    <t>C_260044</t>
  </si>
  <si>
    <t xml:space="preserve">MSPFTAACRSTPPFHAPAPSTCDWNGQTPLSQHPTVTTPPAPDTHLGPHPNTATHTPQSWPIPAREHTP
</t>
  </si>
  <si>
    <t>C_260045</t>
  </si>
  <si>
    <t xml:space="preserve">MDAAWGNPASCRSRPLLLALGWLVAAARLFERRIAELEPGPEARALLPPYPPDSCLGPTTQAAYETAAQEARQLVARSLTGDVAAGSSSGVPGAALPRSGGAGGLRSRAPPGDPFGPSAAAASREALWGDVEAAAQRAVMLCGRARGRMVTLQAAASPSSRPLTPYELQLAAQPAAVQRHAAALESATLALLEQQELAAHGALCFEWLGSVIEEEEQAAQQGGGAKGRGRAQAAAAAAASSPAAASSLAHLPYAGSAAAARLQGQLAAQLEAAVQAAAPELSAARQRAAQGGGGGGAGKPGAAAAGGASVSIHHFLALATRWDTT*
</t>
  </si>
  <si>
    <t>C_260046</t>
  </si>
  <si>
    <t xml:space="preserve">MSEVTPPEPGASDYEIYKEGFHDRLSRYWPEPREQLHAGGWQRTNQMLGDIRHLAAVHGCGQIKQALDLCCGEGATAVYVAAKEGWEVTGVEIVPTATKVARARASAYGSVVRVRIAPHGTDGAVQLGLSYTAVEDLVRFAAASIHYMPLPSNSYDLVYGQDPDGLANEHRIHAFKEVLRVLRPGGLFYFWHHWIPGPGWPAALLDEYGADPVTGSPRLSYEQYVEDLQSTLVTSRQVHGHRGFL*
</t>
  </si>
  <si>
    <t>C_260047</t>
  </si>
  <si>
    <t xml:space="preserve">MFGSGAAPTPASASAPLPHGPPARHAAAAAAAPASDPSGALVPAGQTASGAGLQGMASGAHGVGVLNGFGSGGVALAQQPSQAPLQASTDAADSGINPFLLRLGQLVTLTAMNTLFFFYPSVVTALLAIFSCQDAAGLYTAPNGYWTEDMSQALKPYYHEYRDSCCGWEFVVSGLRWAVWGAATATDQCSWAHRKQRQRD*
</t>
  </si>
  <si>
    <t>C_260048</t>
  </si>
  <si>
    <t xml:space="preserve">MGGAVMSLPWEDEVVIGGLERDVAADRQLTHLGPLATSQYIRNTVYFDSHGVRCEAWFYEPSGATRAQFDLGKPPPIVIMAHGLGSQKDMGLHPYAEQFAASGLAVLVFDYRCFGGSDGWPRHEVNWRKHLEDWEAAVEWVVAGGLGTGRVDPARLGLWGVSYSGGHVLATAAALGLGRVRAVVANEPYLQAQAAVAKLLRERGAVSIARAMAAAVNDKVRGMLGLPPAYIKLVGRTGELALLQLNDEEWAQIQRPAPQRQGGWKNLATARMLLGAAAYSPLSACSGIKCPVLVVAGSRDEICPLELAAQAVERIGPQATLLARPHGHLELHRRGAEPEFIQPVIEFLQKQLGGVVVDAAPAGPLGHTTSVSQFG*
</t>
  </si>
  <si>
    <t>C_260049</t>
  </si>
  <si>
    <t xml:space="preserve">MPSIPLPQLGHPAARSVNAGRASHSHHHQQKQQQEQALHDSITFVPAPPPSPGRSAAAPVASSGANAHTSAGYAGGGGGGGGSPPPDHLYQHYYQPMPGDSLGASAVRMGGSNCDGGSAAVSGAGLHAAGAAAASGEVIPSTVSAYTNTTMSAAHAAAANAQAYASNSPAVAGLAHWYQQHNASSQRAAGSAASLAHGAASEVLLANLLHVGQGGVGGGAYPAAASLPVSLENQYRTLQMFTVQHGGGVGPDGGAAAALPAGGGGKARAGMVPSYYAAAAAAVAAGGSNSLVHGVICLSSAAXXXXXXXXXXXXXXXXXSDHDGAGGILPTPIPGLSGAPMPGTAAASDDGWPTPVALPPFASAAAQLQLQARAGPMALAVGSSPIAYNRRRALRASADGGYGMRRGSAAAAVVGGPGGGSIPSVFSTNAAVAQVVGQQGADDGSGSGGGNGGGGRARHSGSVASLSDALALPLYTSRTVKLPYQTSRHLSQVAFMQMLQMASDSYGSVGKATPRGAAAGSGLIPGGGSTNSVMMQRTGGGGGAAASGRNARASEDAAAVPTTAAASAVTSASSVLPVFGRMGSNRKAGAAAAAVGISAADGGSPMADASSGGVSRYSCDLQGMTGGVGGAEADQQEEEMEMSPATVPPPVTSLYPHASMLSSLNLSLLCKEIQALRWVGQGGGGAVFQGVWQGASVAVKFLLAEADSPAALEAVALEGVVSSVVNHPNVVHTYAFQCSRLTENTFMPDPEPERQAAGSQWDATTRDLLGSLLDTTALYATLGGAGTMGSGGAQLAGAGSGALHTAGNNDNNNNAVAPGRRQTAAAGSLTQTALSCTLSAAVGGGGGGLGPSRLGAAYASNGGGNGNGGTASDNGGGGGGSSRRGTSSKQSLPTTPMSGRDGDGGTSGGDVNGDSRIAEEEYEDDTTGVSDTTARGGGGSDGARGHERALAVAAAAAAAAAALPGSGRQLAVPAGRGAAALAPAQQGGNNPSKPLPAAPTLQAVLRLQQSERNAGSGESGSGGQQPPQAHLPPGSSTRNLSGFGDPDITHSRRGWSARQVLAYLRARPGQYLTHIIMEYCDRGSLLSAIKRGVFRMDDGNAGAPAADAAAATPQPASAPTGSQRFPRRIVLRAVLRSARDVAQGMCHLHANGIIHGDLKPGNVLLRGCRSDRRGFVAMVADFGLSKVTQGDKPLESHHWSTVTVMAPEVIMGRWLKASDVFSFGMLLWQLVTSEPIPYGKLTVPQILLGVSQGTLTPEWPASTHPALVRLGRACLAPSPEKRPSFEAIVKVLTKIEKHVRDELKQQRQRQAAAEPAYVGTLASTPAQTAAAAGH*
</t>
  </si>
  <si>
    <t>C_260050</t>
  </si>
  <si>
    <t xml:space="preserve">MKGTYAWPADSLDVASCSALSRRSDYQGLAVPNGASYVVVGAPKGPWQPLTHLSAEEREGLLSQNPVARAYFARPHLMFYYSTRVLSIGGAFPLALRDPCADVNLISEDCALQHGFQFKPSKCNLTTGTQQSGSVKGQLVTEGVTVTLLAGTGNEVRLPLTKTLVVPSTKLFGFLAGNEQFHALADYITQYPIAQLHFYPNVVQQPQCVVTVPMARAADARAVCAIRDAAIAEDAASDCSGSVALCSHARCASANQPASSPASEPDSAAELGGDCSAKGSDAPSTSDKTTSQGGTADAADSVGSSAENQRSWGQWLAEKATAASQAGASALIRCMDTKHTVTQEKPMSGTPRTLKEGGSGAIVQR*
</t>
  </si>
  <si>
    <t>C_260051</t>
  </si>
  <si>
    <t xml:space="preserve">MTRTASPLRRWPWVRSAWPRRAMTRTASPLRRWPWGWRSWQSTATMRSAGPLRHVARALPVRKRPVCSSGHPSGPSCTSGSRPTPPERWTGPRPKSTCGGSSRISPSVPSSATVPAGPIILGGRGCPTRRLEARIGLTLIISKNR*
</t>
  </si>
  <si>
    <t>C_260052</t>
  </si>
  <si>
    <t xml:space="preserve">MAQDYRPVNSHTKHDKYGLHRPEDIFQRTKGAKVFSHLDCRQGFLQVPLAEEDQLKTAFWCGNRLMMYKRMPYGLKNASAAFQRRVDYELTRAGLDHCAAGFIEDIVIWSKTPEEHAAHVAAVLACLAECGLRAHPDKSIFGAEVIEYLGHNLSEHGISPSLAKVEALQPPKNVSELRTQLGFINYYRCYIPNMSLIARDLTELLKTGAPWVWGPRQQAAHDAIKAVFTQEGLVLRPIDYSRQLILHTDFSNRGIAAVLGQLDDDGNEYMCACISRSLNKHEVNYSSYKGEMLAAVWAMKMFRHHLIGTEVPFRLVTDHQPLLYSITEGLTGQYARFALVLQEYNFKVEHRPGVTHQNADTLSR
</t>
  </si>
  <si>
    <t>C_260053</t>
  </si>
  <si>
    <t xml:space="preserve">MPVAAEVAAAELAPAVAAAVAATEPLPRSVQHVTTVAPRLQLPRDGVAAASAAAAASSACNGHAAASAEQQQVLPPALLSRRRHPRVASRVQGPVLAATCDRIAAVDDVGVAPTDTAAAAAGAAGGYGSHVYTDAAGRDGDDEEDDEDADEDAADEDADENEMSHVIRHVMRMARRHHVQESRAACSRLLQVLEPAGRGNAAGASASGSAATGAAAGSKLAGTAPTMPIAEPVAATVVEAAAAHASHLKCSSSSAGGGGDSDEAQRASYSLSALHYGNSIAAMAVGNGASFCAISSCEVASEDVSAEMAALAAAMAHQQQQQQQQQPGQAVAAAAAAGGLALVGGGSVAGAEVGGWVERVSRTSLNEALHDRQREVAAGLAAAAAAARGPSGGAAAAVPAYTSRRRTEALSGMCAPPVAEAGVDNRASSQVALMRLLRIGEPAPAFAQGGGQPYANDGRNLGQHHPAGAAASHALAPLLPGERPQAQPLPQQLRGVSWLCRNLSGLKWLGEGGGGVVFQAVWHGAHVAVKLMAADVAAHVDATALEAVVGLALGHPNVVTTYCADVCLMTESMELMLHSLGVDSFSPTGMASSMSDGPFTSGDGFGEPDPAKTASAHRKDQIWSLRQVLSHLGVRPGRHLTWMVMEHCDRGSLMQAIQRGIFRMPKPQTQAAAAAAAAAAGNRDSPLPFSRRVVLRALLRTAREVAQGMCHLHANGIIHGDLKPGNVLLRGCRNDRRGFCALVSDFGLSKVTPGGQAVVAHNWSTVTAQAPETFAGQWLPASDVWSFGILLWQLVAGEDVPYRHLAVHEVAAGVSLGLLVPEWPHDTHPSVLALGHACLSLSPQQRPTFSVIVKALIEIEQCVRNEARASASATNSSEQQ*
</t>
  </si>
  <si>
    <t>C_260054</t>
  </si>
  <si>
    <t xml:space="preserve">MFVCGTALALQLAAAPYRAVTVWDDTDFGMGPGSGVVAAAEPQHDQDHGKQQQPQGSGRVFGPSQSLTRRHTTSLALQGSLGQPAGATGCAPQDPAAGGPRRLYLYHPYTRPVYDAVNWAETAALAALLLTVYFALYLTYTGGSTMVLSVLIGVTNGLMMAVLALLVLHLSSMAIMQERRLRQSTLQNYILMSAAAMAFPCCVLPDADDISAQNKKSDGASSRNLQPPPHGATSSGTSARGRLSAGTAAGSVSSVSGRCGGGGVMGGISGKNWPEREAKQ*
</t>
  </si>
  <si>
    <t>C_260055</t>
  </si>
  <si>
    <t xml:space="preserve">MLSGACTRTTLTLSRARASRCAFPTPNKVHLNLVFDKKSCNTMGNRESKLRAHGQKRATPTTAGVGEWESPITSAFITEKAVRLGAVAVRPHDGAVTWLEGRPEEGGRQVLVIRTGDGEVHDVTPGVDTGFNVRTTVHEYGGGEYTLAGSTVYFTNFKDQALYSQDVSNPKAPGAPVLVTPGSEARGERFADTCIWELPTPAAATAVAEAGGAASSAAGAAAEAKPAAAAAAGPGRRLLVAVSEVHRDQTSGAELGPDQVVNRLVAVDVATGAVTQLAGGADFYMSPRVSPCGTWLAWVQWNHPNMPWDHTSLMVAPLRPDGTAGEPVRVRGGASAVQQPVWSPDGAYLYFVDDAAAPGADAAKADPADPSTGGWWNLYRCRVPDTAAGGSGGWAAAAAAAEALHPAAAEFGFPSWTLGRKTFQVCVYVCVYVLPDGSVLALYGDPSAAGTALALLQPPAAGATAKAWKLTRLDSGLTSFASGPAVRVATDAGGGGRVTVGAIASAADRQSAVVSLTVGSAGALAKSRPGDWKSLKASSSSKIPDGYLSVPEAVAYPTQFDGQPATAHMLYYPPVNKYLDGLLGPLPAAEAVYAARSPLAHAGDFSAPVAFFQGDQDKVVPPEQAVVMHKALKDRGLPTALVMLAGEQHGFRQRPLRSAAARRCGRRCCPLLPAAAHRLIAGKYDYLGHGNHATLGKLVGIGFAVADVDYGGSTGYGTAYRNRLQGRWGLVDVQDCAAAAEWAVSAGRVDKARLTISGGSAGGFTTLACLAFRKTFSAGVSLYGVADLKLLAEHTHKFESRYLDGLLGPLPAAEAVYAARSPLAHAGDFSAPVAFFQGDQDKAVSIRTSLDGELFFYGAVLGFPASMPPDLPDIPIDNLPKKQEQQPKPEQQKQEEGKAGAAAPAAAKAAPGGATK*
</t>
  </si>
  <si>
    <t>C_260056</t>
  </si>
  <si>
    <t xml:space="preserve">MFGFQVACKTISDGIAASKLAKEGGAQFLDINCGCPIYEATRRGMGSAMLRKPRALAKMVAGIAADSELPVTVKIRLGENDKKIVVDTVVDYLHRAGAAAVTVHGRTAEQSVARHSDRHPID*
</t>
  </si>
  <si>
    <t>C_260057</t>
  </si>
  <si>
    <t xml:space="preserve">MDSPSAVARSTPVPIIGNGDILTHYEAHARRTESGCTAVMAGRGALIKPWIFQEYKEGREWLPSTEERVGVYRLLVSYMKEHFGDDERGRRKAWYFFPWHFDFLNRYRPLPEAVYGAASREHPLIMTRMDLTDARVGEEGPEGLGWAERLLRCEHPESHEAIASALWEAASDADAVAALERIGREGVEATRAAHRMGTWHCPLHAPQPFEDTATSCPYTGTLTFGRTIRYPPPAPGPPIATVTYTASTAAPCQLPGPISAPAVCTYDVERLFTNLPIPTCIEHLVNLFSLVLSTLHDGAAGLQFYPYNRLDAHGRYYMWTPGVLRTVLRALLAHAYTSYRGQPYLQIRGVAMGAIFASYVANLVLAYDELRWQRALYTRVFMPSASSLCAEASLALDVLLAFQDTQRYTDDLLGCCNPFLPHLLLQSQSLAGIPGIYSTDFTLAASGATPAAGVATPYLNFAITPHSSNIYGHVVYDLQPYDKRDSPKFAQLGISRFTPFYSCIPRHVRFNVVIGALVTLARLCTTLGTFITSARRTLRRLHLRAYPRPFLRKALMRFYGAHRLCYPRGVASH*
</t>
  </si>
  <si>
    <t>C_260058</t>
  </si>
  <si>
    <t xml:space="preserve">MTGASGNGSKASKWIDLRSDTVTRPTPGMKAAMMDAEVGDDVWGDDPTVNELQAYAAQLFGKEAALFCPSGTMTNQIAIKVHTQPGDELICADNAHIYLYEGGGIAFNSGVQPKLLPSDRGRISAAQIAQSINMEDSHFPTTRLVCLENTANKGGGAFYSLEQMQAISTLCRERGLRLHLDGARLFNAFVEAGYGPGQVGPLFDSISICLSKGLGCPVGSLLLGTADFIRRAHRIRKVLGGGMRQAGFLAAAGLYALQNNVERLRDDHRRARRLGAVLSALPYVGAVAPVDTNIAIFTLAQGWDAKAIVESLKSRHILISTMAPGVLRLVTHLDVGDEDIDAVVDALQQLAATGEGKAAADGATAGGKAGGGAVGTQGGLNGSGGCGYGASPAAVASGAAAPGANAGTGSSE*
</t>
  </si>
  <si>
    <t>C_260059</t>
  </si>
  <si>
    <t xml:space="preserve">MDEDDGWTVVRGKGKAAKRSPLKRVRDECCPGDGGPCTAAPADSAAATHGPSQGNTTAAAAAPGWPAPAADGNRRPAKGNRRGFRERTPAEQCDALIDAVNTCRREVEDSPFYMSLLKVMRDASTKLSYLATGSSSGSCSSGSGSGGGDDGSGGGQDGAMEGVHGGAAAAVGPQSGSRAGGEWRALRRLVVYGLGSPHESRVSRYQLALVLLLRDQVLPGLRQQHPAAEPRPVGAEPGLAGAGAGMGEAEPMSTEALAAAGAGAGAEAGAAAAPVQQEGAVQLYDPAFDDVDVLALRKLGLQVIAVNEGGARRVSEPTFFYLPHCEGVLCDALLGANWSPPVGDSNGGSNGGGGGGGLPSVVILGNSFRTYQDRWELHAAGGGGGARAGRGEGKPVRPSRIIRSCELGAVVELRTPDLRFPAPSAFNDMSLHLFPPGEALQHLLAPTQEAAQQPEQQQQQQQPGAQGDGVQGME*
</t>
  </si>
  <si>
    <t>C_260060</t>
  </si>
  <si>
    <t xml:space="preserve">MPHMRPTGLRVLDVGCGGGILSESLARLGAQVTGIDVTRENVEAARLHAAADPAVAERVRYEVISVEDLAAAAAGGTTGLYDAVLASEVLEHVARPHAFVGVLASLLAPRPGASVIISTLNRTPAAWAVAIAGAEYVTGVVPVGTHSWKKFITPEELAIMGDAAGLQVWHAAGMAPLGPALSWTLTPDLGVNYIASLRRRDELQLQQQQQQQQQQQQGEQQGQQGQGQQGEAAVQGQGQEARGAAAVVVGGASGMEAPGMGLP*
</t>
  </si>
  <si>
    <t xml:space="preserve">MDGIWGSVCELGWRPENTYNACTQLGFPDNLDVAVLVGGSAFGSGDLRVAMADVACSGLERYFAACSFAGWGVSGGCDPETQTVGLDCLGTLGHSPGPDQNQPPEAAEASPPDLPPPSPSAPPMEGDAPPPRRPPFNPAGDGAAPPPGNEPIGADMPPPPLAPPPNRPPLSPDTPAAAPPPDNAPDEWSPPSDSPPDSPPNHEPDPGTDWSPPPPPYVIPAPVPDPSPPPYYGSSYPPPSPPPPPYYGSSYPPPSPPPPPYYGNGVPPPYYTTSPPAPVYGPPYGSAPPPYYNHTHKPPAGYPPPGGQSGHQAPPLPPFPADDNQGSYLEAGTIGFPPPIRPGSSGALFLEVLCPPGFYATAIQVLNQETASGLGLECISIPACADPPPPPSRSIKIHYRAPGCGPRRSRRSLRGLGSELAAEDPDSRLSSGSQQESNGQLRSSTAAGGSARVRSSSRMLGSATDVGAIVGNAFVLSTARLTDGAGNTVDQLAVYFGDPSSPDLQTKVVIRLNSEWVDGFSVPDYRFDCPSGFSAVRAQTGGMSQPPTRVGFRCGSDAAAAGGWTSPELGVGDYGPAVPLSEVQCPEGSRLAGLLASTRRIWDGGPLLVEAFTAYCTKACAA*
</t>
  </si>
  <si>
    <t>C_260062</t>
  </si>
  <si>
    <t xml:space="preserve">MKVGGDEGSTGSIRLRMAGEEERCIPYEAAYIMDPTTGSLPNKHRVAPVKDNTCVLVVSVYRTDLTYDDIVGAIVAKSVERRQPFSLAAIEIERPTALKPSTRGSLGNTYASANKGRTLSQATKDAMSAAHKGKPMCKAAKDAMLAAHKGKPLSQATKDAISAAKITCLCGICKTCKVRARVQKFRAKKAKKA*
</t>
  </si>
  <si>
    <t>C_260063</t>
  </si>
  <si>
    <t xml:space="preserve">MLYGQAVWDPILIIAQIVTLQCLFYLTLGLFQGLFIGPYVSRLSIAYLFSWRMYSIGTYSGVISVLSLLLTACLSAVFLVWIVERAKKCLDFASTCFIFHLWFCWQYDGFPARFEWWVANILGLIIMSLFGEWLCLRREMQEIPLNTLRGRGASSGNLGASGSGGAGGAGPSGGGGAGTSTGSSSAVQMSSIANVSKAPAKGLPVAASV*
</t>
  </si>
  <si>
    <t>C_260064</t>
  </si>
  <si>
    <t xml:space="preserve">MSFQIYRNTSVGESLMETIEQMAQEEKLTEEIALAVLKQFDTSMSKAIKEFVTGKATMKANMKTYHYYENVWTFSLEKVEFKLNQAGNGSMNGAQSLACDTAKVVVVDAKLGEGENPTA*
</t>
  </si>
  <si>
    <t>C_260065</t>
  </si>
  <si>
    <t xml:space="preserve">MYDPVQRKLNVDSKPRRLHANAEAKHQVYLQRLQLVQQRLQRSRMFQQSNLILPNSSNSHHSVQLTDLQSLMGVFGVTRYVLGCISRAEDGRYLLEDTTGTVPLDLSAAETAAGFYTENCVVIAEGALGHDGAFHVRALGLPPCEPRASLPLVGAAAQPVGRARRRRGPRQRGFSGVLTVPAVFVFMGNFHSRAGAGGGGGAGGGGRGEGMQGGCDVDYGVMRELFGQLGALIDNYPRLKAESRFVFMPGPDDAGPAGVLPQPPLPRSLTTDLRRVLPTAHFASNPCRLRYATQRIVLFRHDLQRRLLRRTLLPLAAAPDSGATQPGGADAATQASAGPSPSALWGHTALTLLQQGHLAPLPLLAQPVYWQHDSALGLYPLPDAVVVADGSAAQEEFVHEGCRVINPGTFPGGFFAAYLPCVQQTEMSELPRPGQEEQEEEQEQEQGQERAAGGEEGAGAGPEEGAEGEAGMEGIEQAGAQRRGGRAPLQQRQLQQQQQQQRGEKEKKAAGGKSGKPRQPRKAAAGGGGGGKGRQATIRAQPGAAVEPGAGEDEGAGVAEGADADADAEAAADAADVQMVEGDADGEPAAAAAAAGGPKGKVKAKGKAGAAAAVAAAKGPKQGTLAQAWAKRPARPEDGLEDDVAQAAGDGDVVMVDDDEEEEEEEEAGGAGEEEVARRRRRQQQARKRRAMVMDDDEDEEEGDGEAAEEGAVGRGEGVAGAKAAARTWADDDDEQDWVEDGE*
</t>
  </si>
  <si>
    <t>C_260066</t>
  </si>
  <si>
    <t xml:space="preserve">MEQTGGAGEQPNRIQVLLPDRLTGGAVLPGATRSGARSYEFDACLPGQTTQEELYDICGLSELVDAALDGYCVTVFAFGQTGSGKTHTIIGPRLSRGAAATATTSRLGSAGSASDEHGGAGGSASGSRGLSATGADGGGGVTMGRGGAAAGPPGGMLVDPEDGILTRAVAAAYQSMEARSAGGGVEFNVSASVVELYNESVTDLLALDKSKTLAVRKDARDGFAVTGLTQVACPSDAAAVRYLVKALQYRHTRGHKLNEYSSRSHCIMTFVFASKEAGPEGQTGAKGGIRRYGKLALVDLAGSERLKDTGNTEKGAVRETGAINKSLFTLGQVLSALSARSSGAASTFVPYRDSKLTQLLWDGLRGSGRCLMLACLGPMRSAAEESLNTLHFATMATRIKAEPVVLLDPQDALVLELRKTITELRQENRTLAGALQQLSCGVEPGAVLAALPDTLRQQAATASEPAGDVTPQRPGHLQPLAGPGPLRQSYSADGPGATSFDGYPSAASPSSSALGAAASAAAHRPSYLTEDPAALLHGYSNVLQPPPPGSSSSSTSLGVGGPGGGAAGPRRVATMPVAPPPPALDEFPELAAMEAEFQNLMANSGGGGGSGYNAVAALKSATGGAGPGGGAAARPPPARSSVTGDSENGGGDGADGGDDGGPKPDVRALKWAERNSWFGTDYDMTAFAYQVHDRLVDGERVDPASDTYYMEIERRVAERFPDKWARLMPREALPGGSGAAAAAAVRRAAPSPGRVRPPGEVAAAAAAATPPRPPPQPGTSIGAGLRVNVKEPLYGGAGSGSFGYGDLQLGGGAGGYGNDYYGIAGGGGAVQVPYSVGTTPVPGTPNSLAGVGGSGAINPFNIGALHSVAPPKGAAVSRFAAAPGGGGQGLVLTPAGVGGAGADSYGFGGGGSGVGGDANAAERIAREYARQRSMVVEELRRAKEEAEAERQRILARIQRAAGGSKWR*
</t>
  </si>
  <si>
    <t>C_260067</t>
  </si>
  <si>
    <t xml:space="preserve">MAPAPQEREEALAPARPQEQPRRSRGGGAAAGVASSGGSFSSRHGSPSRAAAAAAVRQSYPTAAGPSSSSHQPPAQLRPLPPIGRSKSATGPNGLMGVGAAAGGGGGGFASGGAAAAGQRPALPPPPPLFSDPDACAGCGKGFGGGGLFGAVLGLGGGSGYVTGMNRKWHPDCFKCGFCAEPISSGRGAFSYQMHPGDPRPYHTDCYKHVHHPVCAVCGTFIPAGPDGRIAFKEAGFWRERYCHSHTEADVVRCCACSRLQKKGEEWAPLPDGRPLCLGCLGSVVLDTADAQPLYGELMDWYRADMRLPHAGAKPPLLLVDGPTLNEHAAREGRDDSAGAPMFHVRGLCVATVYTSIPSIRRGSGGVLHTIATALSQSAAAALGGGSVRCDVKCILLLYGLPRLLTGSIMAHELMHAWLRQAGCVGLPLRVEEGLCQLMACLWLDRQHELLAGRTIPVVPLHTTSHLTVPRRQPPAPTESGRAAPGQFLLVPDPYRHQRGVRRRFPGRHGGVPEPRSD*
</t>
  </si>
  <si>
    <t>C_260068</t>
  </si>
  <si>
    <t xml:space="preserve">MAGTNGGGFDFDLVKRNSMLEGKGMTLPKAWKTGTTIAGLIFKDGVVLGADTRSTSGSTVADKNCSKIHYITPNIYACGAGTAADLEHVTDMVSGQLALHRYATGRNARVITAMTMFKQHLFKYQGHVGAALVLGGYDINGPHLFTIYPHGSTDSLPFATMGSGSLNAMAMFEAYYKDDMNRAEAMELVAKGIRSGVLNDLGSGSNVDLCVITKDGVEYLRNYEYLQAKTYSRKFPVKYAPGTATVLRQRILSLKDVEVTEGVPEEMDVS*
</t>
  </si>
  <si>
    <t>C_260069</t>
  </si>
  <si>
    <t xml:space="preserve">MLPKPLVVVGSVNADLVLPIERLPKPGETLAAASIETVPGGKGANQAAAAARAGFPTFFVGQFGRDDPNASLLRNALLGCGVDLTHAAEVDGPCGTALILLQAGGENSIIIVGGANQAAWRLSDGVKALIAGAGAVLLQREIPEPVNVEVAKLAAAAGVPVILDAGGVEGPIDPTILPCLALLSPNETELARLTGLPTDTEAQVQAAAEQLMSAGVKSVLVKLGADGSLLLPGPGQPPLRQAAIRAEQVVDTTGAGDCFTATYAVAVLEGKAPAEALRFASAAASICVQRKGAMPSLPARAEVDTLLAKQ*
</t>
  </si>
  <si>
    <t>C_260070</t>
  </si>
  <si>
    <t xml:space="preserve">MRAALSLTRRVSARGASATALSPRSSAESSELSEACNAALQAQERAFSSGGMLRMRASSSPWTLQHERQSTAALASSSSSLAAAAAWQASVLQSESTLVEDWLAAMHQVDAEARNMCSGLLSRNPTLLYRDAVRTTGVVQALVEATRQRHLLRPYHMQDAHVLALVDRYTPESLRARLAELHRLVWQKLDDSNTPALFAARTSLDMLDLDAKALALKAQALRALIPEFLPSTVLRACPELLDVQVDDLPHHVRRAGDVVVVGAHTQAELVAPNNVVIVRSKVLEQQQPSATGASGAGTLASPGSSPPVPVSPFAAAAAAAGASSGMAAGRLLRTARCGAQALLRDSAPASGAGAMMSREVTKVFCNTRQLVYAAGDQVEVRVEDPHKAQEDLSAACRMAVLQRLSLAGQASTGHVRVA*
</t>
  </si>
  <si>
    <t>C_260071</t>
  </si>
  <si>
    <t xml:space="preserve">MFIRRLVDHLLNQVLVEGLANSRWFQRFAVWSHGAMKELQAKSKDGSAHLDTHLSTFMEAAKQKSAQLKQDFQQELRKVQEQQQQMKR*
</t>
  </si>
  <si>
    <t>C_260072</t>
  </si>
  <si>
    <t xml:space="preserve">MERQLKAVRSSVQPAPGEQVESSQQTRTSTGTFLSSGMDTEGVLGWVEQRIAAATLLPADNGEVGRADRPIQDWRNCDDGSFKYAPRMGDAVLFWGTRPNGEIDPHSLHGGCPVKKGEKWVATKWIRSRGAMGY*
</t>
  </si>
  <si>
    <t>C_260073</t>
  </si>
  <si>
    <t xml:space="preserve">MQYEALPALSGGIRPEMRMVYPYLFIKYAQLGPFWVEDLTITCASTADLSPAACPQQPPTLLNVSSVDDFLGALRLDGAYITSNVTIEAASDTGGPVILDFSGGLNLFKLRAAAFVQLRGIVLANLALSPVGAYVVPIWPFQFDRELKFTEESRLHLVNTTGIIPSDEFVHLQYWTTILTNPTAAIAALAAWQKLVQRMELLAMAPDSLTFAKLCAMGVTGDNIVITTRTFGVRQLVPVTGVNQLLGTDFRVGPPYMVAVYNANMLVRILAMPDANFAKLAEQDGLTNGNTTTVLLLLQNDVTLMDPAKWPPPGALQVRRKIIIQGKPFKNVTLDFGGGTSLFTTTGLGAVNFRQLTVRRAGWLLPYNRSTAASEKHANVFMQASVWPVLFDRNGVAKVDLTNATLMVSPQEVQIYSACLAYHNATRLVAGGGSSSNAVSAVVPSLPGSLTPEMCSEVFPRDTLVTNASSSALAISVMTITSFHADNITVLVDVNVTRPDLDALLAGTYPPADLSNDGGGGSSRTAAIIGGVVAAAVGVLLLAVGLLMFLNRRARSRQHEKHLRGLQAKQAHHLEELSKTNPLAQLILDHLAGKDPGVAQLVVTNTGPSHDAAASAVAAGAADTHCTGSGSTGALAPAASASGRHGSATTGGANSAANLGIARVSSATDDGDSKSRGDAAALRDTPVNIAASDLTELFKHLTILGVANIPPAADSGSGPQHTLGRESRSKGPVAAAGGGSSYTASPMGSGSGAPRAFTTERERSSDPVIGAREPRPEVAARRGASITGVLPSDAMPAAVPPPASSGADAGSSGAGQDAAAGDVEAGTAGRAAGKAAPAADSANGDSTSGSKPADSGGPSGDAADGDGGGAKPQGSSGEDPKAREATQAAAKAVAALPSNLTEQISQSPVLEELLRLSVDLAGEIDDNQLIVTDVVASGGFGTVYKGMWHNLAVAVKIVLFSTASVNRRIALQEAALSKSISHPNIIATYAVDAKPMSVLGRVLNQPQANGGSLAPGGQPSKSLADIQEWRLYIIQEFADGGTLRRALDRGVFHDPHTGLPRMDALLDIAQGVAAALAHLHSKNVVHGDLNPKNVLLKIAPLPMGGLGFSASAARSSVSGSAPGTGGSKASWGGVKGLQPGSGGATGSGLMLPPGSSQFGSYPMAGRCGFAIKVADFGLSVKMENSHISGLRQGTPFYAAPELTTLGIFSRAADTYAYGVMLWELFWGRPIWVPDARAPGGYVQHADFPHLPRECPPEYAQLLADCLQLNHLQRPCFEEVLVRLRLMAQGLAGLWALESVPSSNHRIPVTLAASARRRRFPAGGFKVWWSAGFHRRQHRYQRFSANGMSLGGSGGGAEGGGGGAGGGGGGGGGGGAVNGMAGVGLAAQQQQQQQQRAASMGAHLAATGVAAAVNRAGLGGMAPAPGGGGTGGQQQHQQQHQQIQMQPVQQAYQPQHSPHQPQQQQQQVQPQQQHHQQQQPPYQQQQAQQQQQYAPPQHGIGRGTMAAATATAAAAAAAGGGGQQAQHAAARSPSGQAGGRLPPISPAALQPPPPAAAAATAVVVTQHGRSPAPSPAAGGAGSGSTAGPVTPITDEIDGVASAESLIAVEVCPSALQSIARSPDATTGEGGLRRDSQGSAAAAAAPAAAAAAARGTAIGAAGGGAAAAATGGAAPGCISSGAFNGFSLDPDRGSNGCVPSNLSVALSAPVHAGLSLQAAADGGGGAGGGGVPGDYSLAGVSAGGGLAADAGMGALPAATAAALAADDELLAQLMVASAAGGGSTWGVIGGVPQQRVTATAMAAAAAGLEAIIEEDDELDPDTRRASNA*
</t>
  </si>
  <si>
    <t>C_260074</t>
  </si>
  <si>
    <t xml:space="preserve">MVLSSQAGAQPLPAEEAKKDDRIRVRLHYGGKFAQDAPNLWRYVGGEVFNESFPLEAKYADVCLRLNDKFGDTVSFKYLCPGDDLDPDNLVQVQGDDDLTEMKDEYAHAVGDTRSRTVRLKIYVFRAVIFEREVQDQDAELEDEELMEEPGGDVSMDASCGVEECGPNWSDWGEPDEPEPAMESSIPSAQPSMDAGVLHSASVAVASAAATAALQNISMSMVSGASGRTSARGMAAPLSASMTAGGSAGGHFAGFSSRRSSAGWQAQALAHQRTFSGTEGSGGAGGGGLSRSGRSGSMSAAVAAAVAGEGGDMGGAYTGYPYDPLNVFPEGGYHGEQDVVYEEDEEGGATSEAVGDGLGYAYDEQTDGAGYEQAGYEDRGGDVGSSYWDPPLVFPDEVMGPGDGVERRGSSPERQLRASAPDWHLPADWVGQVRAQPAADDANRQPEGQLAKADAEQQQHLKGLQNRGVMNSGIGFYCDEELEDPYGEQYDNESAAAAAAGMGLYGMHLTDDGKMGRGYGAASDGALQMAPRAADVAADGDGELRDHNAGAGVLAALRGAEARNRHSSNGGAGVGDGGALSRAVLGRLAAVADMLPRHISAFGESSRDNSQGGAGAGAVNGSGPFLPSRITIFGDDESVYGFGSGPNSGAIGTGKQQQGNGNNTGGLHRLAVLGGVGGAARWPDTAAGAGGGEAGDIGGFPVNGSLVGDSGRCITQEFGAQQQSSLLDLGDGGEGGSQGGPHGGGDRGRMSPLDPLLLRTGGLGLGGLGLLDDHHLGGSGGGAMSHPLKGVVKKRKSEVTIMAKIGEGAFGEVSQAMVFPYGIVAVKWLKRERFAKYSESFQREAETLAKLNHPNIIRMYGLVMDTPATESGGSGGSGGGNGGGSGGAGGSGGNAPVPASSGAGTPTGLIGGIITEFVRNGSLGQYLRSLNGRRLSLRQRAMIALQAALGMAYLHEQAPAVVHFDLKPDNLLVDGEGDSMVIKVADFGLSKHKLSSHVSCRDLRGTLPYMAYELVSNAGNISEKVDVYSMGVVMWEMYTGEVPFAHLSAQEILMGLLHGSLHLAIPPSCEPEWRSLVETCMDPNPTNRPSFQVRGRRRAES*
</t>
  </si>
  <si>
    <t>C_260075</t>
  </si>
  <si>
    <t xml:space="preserve">MALATSEVTWNSEETVESVLERFTQAKSRVQLDRAEERLLVKLTPSPHGGDRVSLKLSVACLAPALRCVQVVRVTNSGNVSEPLLAALFKHCDLSGVWKLRGAEGFGNFWCSCCEVGSWAALANMNLSSCGLTALPAAVGALGSLRILRLSHNRLASLPPELSGLSSLEVLAADHNLLTALPAELRRCSALRHLELEGNRLATPVLDLRALSGLVSLQLYGNPLEYLPELSPASALRSLSLANVRIMADAAYTRWEVEVAALPYMSRVSHKLAPLFKLTFRRSSCQHPLLAGALGRISEDRAQCELMAREETAIQQLVLMALSEAPVVAEQACRTLGALAALGLGTARRLLAHDVLSTILTLLRSPRRASKLCGLGLLSSLAAASEAVAAELLSRELLALLADCVAAAEPDARAAALSALANLAFCRENKVKIRQAEGLVGRLVELATAGAAGGTGGAAAEAAGVERGGGGVGGLESAGAGLGLGEAAGGERAQALSRLSEQQTLIARQQQLLQAPASLGAAAAAAAAAAAAAAAAGGAGSDVSTGLVVNSRGSPVQQPTPSPPTSSASAAPAPGRKPAAAATAGQLHQQLVSAAQTPGTGTGTGIATFTLPSGAAASTSASTPLSASRPLSGSSAAPPPPPQQQPPPTPPAPAAVRMPMRAPGSNAGVSGEGGAGRISDTGAAAFSALLGSPPTASTSSGGGFLARHSAALMSTSPNSASAGXXXXXXXXXXXXXXXXXXXXXXXXXXXXXXXXXXXXXXXXXXXXXXXXXXXXXXXXXXXXXXXXXXXXXXXXXXXXXXXXXXXXXXXXXXXXXXXXXXXXXXXXXXXXXXXXXXXXXXXXXXAIKVLAILGENEVVARAVGTPPIRGRGLRVLALDGGGMRGLALVQILRHIEKRTGRPLHGLFDLVVGTSTGAIVAVGLGVFHFSLDQCEAIYTGLGHKVFNQDGAATANNPGILALQQARLLWPNTPVEALVSVGCGAAPSVRREKGAHAMLDTGAVLVDAATSPDRLGPRRGFMLLEAPEPEADTPAAATIASPSSGPTGVSAATASGQSLAPSSASSRGGGSGGDSSGRSRPPPAYQAAVEAAVLEALSRQPHLVRRCDVAAAAADDALCSSLVSSHLQRLQQQAQEEEELEREERERAATAAAAAAAAAAEGEVKEEGASSSGAVGVTAVADGMPAGADAAGAHSVAHRHLGAGDVASPSSRTADASTPMASASVAAAAAAAAAVAAAADSSSGGQAAGAGVVTGGGAGGAGTGPARSGHSLLSPRGSNFRGWSSLSRGGAAGAAAGLPGSGSGGMEDAAAEVATAAAGTGVADAAAEAAAVAAHDGGGGGSTASAAAAAAAQPSSLFEYFFGNTGSGASTSSGGASAAKKPAAMPAAGAAGGAAGSGVTVAPPSGGGGGGSGGAGAPHATPAVPPLPLARVTGASAGGGGGGGVAASAVPGRAGDGGGGGGGGGGVAPSARPLQGEAGNASSSVSPLLLSTPHTAAAAASGSLAAAARPPAGPPPPPRAALLLGALLSDATERCGLLHLSLPVAAVPAAAAAAAAAAAAAAAGGVGAAAAVTAEAAAAFYGVLVREMTCRGASVVEAIAAAERSCPALRGRVALHHL*
</t>
  </si>
  <si>
    <t>C_260076</t>
  </si>
  <si>
    <t xml:space="preserve">MSIARGCPVAVLQRHFDGLWPWGLVPGAAAAAGAAQHQAGEPGPFGIPLTERLVRLLAAVIHSPTSCWAAKLDFLICRWGAELTGKVLRGELDGAYSYVETGPHTPDFTARVRRLYAAGMRPAAAGTPAGVSRLRLPEMLAATAVHWGDADALAFLWDECGLAMPARIWTRLLMCADGDTQGLLAVLRLLQRRGQAFTLKDLVVGASSCDRVRSELLVVQLIEATVDGAADPVAAKQHWTRVFRCLAHIGAGIPVLHALRARGAAVDLCAVAVGGSEEALEWAAAELEAAAGRGEAGLKALTHSEAARVTAAGNFATRRWLEARGLLGGGGGERGGEDEAEEGTEEDNEEEEEEEEQEPEEGD*
</t>
  </si>
  <si>
    <t>C_260077</t>
  </si>
  <si>
    <t xml:space="preserve">MFWQHNRYVKTAAESLGLTLKAHRGGSSSSSSSGSSHDRAGTAHLLRPAAWWLWGGRAFIEEAAAAVGRCNYNQRTDQLNALAGLVSYGPAAYGSVWAIQGGNRQLVSGLLAASGARVLRRGRVRVARRHAGTGLWWLEVESEGEGQTAVYGPYQAVVLAAPLVGSGLAIEEWAEADEAAAAFDSGGGAGGAAGAAAVESSSGGGHEHVGDVNLVSAAVGEGEGEGEGASAHVRVMTRRRLLFSDSASSHDAAAEQSADSSTGSGTGSSTSTSRAPSGDGVDGTAAALQRPYQVTITTFVAAGRLRAAFFNASALPPGLSAVLVTDSAQVPFTALFSSEPLAPELLGQLFEEAGPGRPPRVLVSKRWYAYPRFAPPERFPPFLLAPGLVYGNALEGAASAMEMAAVAAANSALLVAAHLQALEQQQQ*
</t>
  </si>
  <si>
    <t>C_260078</t>
  </si>
  <si>
    <t xml:space="preserve">MLVTSCTAMSLHASLACSLSPGPNVTVTPAWLHVHSLDTQALSLTDVRVRCAERQLAPVPCLAHTVRSGSELVAALAAYQTASLTTSTTGTTGTTSTIGGTGGGGAWLLTVPDAGQQAQAQVPAAQSLEQLPLYLHVPASISLADVPAPYLGDDGQAVMLPEALRFNLIVIAGPTPPNATSTTAATANAAAAAGRGLPPGVAERLELDLAWRPHVLPLDDRFGRIRIQDLALTNLPLSPRSSDMPSAVLRCAVWTFDLMRSGLGVPVQQRLVLSRVTLRLPLEEVATLAADATATGKDGLRLPLAAPLGPVQCARENTVLVNVAGYLVPGVGAGGAPGLQITRGFSLGNILEFTDLLATDAPSSVWPGAPRERCGPARLADPDAYSCTLEGGSSSSSSISSSSSSSIGSSGTGAGTGGGAEIASQGSAGAGGMRCECWVPRAAVAAAAAATSAAGLTYESFFAVQRPLCQILPVARLQPARGIGARMRTVRRSGYSLEPPDLTPVLDSIIMRTASLAMRAVVEGNIPVSLDRVDPLRKQVAFDTTQANVTQPSLLMGSPENRTFVDFAGGAAAGINVALPYASLAIRGLFLLNPPAAAVHATVAPAAAAGGAMPRSAASIAAASAAILESVIELQPAKEVLGPGASGDATQGLPPGLGNFTSCAWFLDFDRATAPLTDDGTPIAESFQAAAATGNGTVTVAGGLGGSRLVMVGGPGQPRAYLESVVLVIPAAEVAALARALAAGHGAAAAAAASAAQGNSVGSDTASSGADTGAVAGSGGGGADGGGGAGGDGGLDGLESVFSDAEVARHARATLLGPGTELAGGAASRRWLAARVAAMTSAAMTSSAGANGGSSIDDSSSSNSSSSSSVGVSCLVFARLNWCGLTGIDVTLTSVAPGDSPFGAAAQLQRLQLPVLPPLAAAEAPAGSGGSGPVSGADPGADTPQLDGGSGSGSGSGTSGAAAPSKDGTGAPNDSALSGDGGAAAVGPGAAALPGDAAAAAPATVVAVAPHAGGAPMAAIAAAVGGGLAACGVVAAITMYVVGRRGRGELPHDGGAAHGVKAAYGTSVSGHGGGGGGGGGGKRSGGTDTRSGSATASASTSGPASVHWSREGLRKELATALAAGLAGGRAFPGSLGGSGGAAAAAAGAASAGVAGAAVGTGGHACAGAEPADVELAVTDVETGTAAGVAVEAQGRGAAGGGAGGIGHSDSMLQRWLAAQSYGVGAGGGDASGGADADHKGMGFVAFGSGLGAAAPRPDRHVAHDAATAATGLQPASDGAARVQSAALGGRAPQRPQRPHQDALDKRVVAGVGQPAAIADGAESEAAARQRDRGAAVSPSLRRLRTSTGDGDGAARPASSGRLSLSGRPSDLAVGLAGLYAAFDRLRDGLGGAGAAAGPGAVVADSGKGTGAASRVGCRVATAPEGTGPGAAPCVGIGAVVGVECAAMADAAARTAGADVAALAAAPVAAPVAAPVAVPAAAAAAAAAMSGEAGLWGIGGLAVTTEVGRGAQGSVVYRGRWRGLDVAVKSCLFAQTSTQQEQRQQGPEPAGGGVGTGAGGGAGGAGAGGRALQEAALSLWCSHPNLVATYTYALHPLMAAAAAAAATAAAGGTDAAGGTGGAGASMPAFERPSDHWYDRSQNLEGLDTILAEAHFLDDQEDQSRSLEMPPGLPSILGLGEMRSQLGTEEVQGAPADGTAEQPPARHTRAAAQQAQQAAQPQAEAATAVLPGAAVEAWRLVLVQEYCEGSSLHKALLTGRLRQQPQQQDQQQQQRRGQKQADGPSGASAAAAPASAAATGEQQQQQQQQQQQQQQQQMLLELLQQPGRPLPPAPQPVFSLSGPLSQAAPPPLRVALLLALDVARGLAHLHRCGVLHGDLSSSNVLLAAWAPRCLPPRAPALTPAAPALAPAPVGDLHQRRRSLLPTTAPGQVYGGGGAAAAATVADAGDSSGRVASPPSSVALDTWARVGATSRRDLQRHAAATSRLVLHAGAGAGGSGGGGGGPGWRVSAGGELLAMGPSPEELEADGWRQQAGLGFVAKVADFGLTGRLVAPDQTHLSGCGTRRCHTLYAAPELVRDGAASRATDVYAFAILAWELATGQPLPEALAAAPALRAWLREHTDRPLLAALRQQQQQQQQQGGAGGAAAAAAAGAEWQPSALPPALLPWPASSGDAGGGGGGDCDGGGAADVAIGPAAAPAAAACVLPAYRALVAQCLAQQPAERPSCEAVASALEGMLREMA*
</t>
  </si>
  <si>
    <t>C_260079</t>
  </si>
  <si>
    <t xml:space="preserve">MGSILFGNIDEEGRADVDYLDEDAKQNLGSIAAQLGKEDNLAQEVADDGRGGDGAAAAAMVMPVAGAVNYEAETEEVEDYDAPPRAAAPPVPMWVGCCTARWA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VRRERLAAAAVAEAAATAAEAAAAGAGAGGAEAAKAAAAAAAALELDPELDEQRRAAAAGRLPAALVDDLALMRPGPGAAAKTQAEIEAAELAAALAAAQAAAAAAAAGVATEEELELEFEDEDLEGGGGAGAAGGEGAKRAAEVEARPRSAGA*
</t>
  </si>
  <si>
    <t>C_260080</t>
  </si>
  <si>
    <t xml:space="preserve">MQITGSCVLLAPVRTRAVPFRRRCRQRQAATGAVANSSALEPPAYPYNDADGKRQKATIEHIFTPTDDEPASQPEPSTSGRAPWMMGWQMNERNVYFTDDFKVRLIKRVASDELGISDEEMESRLQQLGALLPGLESRLGKAPPKLVARLAASTGQVAVRLLALKELFPQANLSAMVNNRLGLLLDDDTAQLQAAATRLRQLLPDINVDKFVETFPLVLDVECFEMALEDAKRIMPGINVTSMLRNNPDVILSLVKGKNLIPYDQISNPWARRVGVTGRDGVPPPPPPITSDSHR*
</t>
  </si>
  <si>
    <t>C_260081</t>
  </si>
  <si>
    <t xml:space="preserve">PLPHPLPPINQSARTPPPGTRTADSCPQPACTIPPSCPPGRWGSAGQGSACVRAQSLVHPGDILLPSLPPGATSYCRPCPPGRHPTAVPAPWGDILLPPLPPGATSYCPPCTQASP
</t>
  </si>
  <si>
    <t>C_260082</t>
  </si>
  <si>
    <t xml:space="preserve">MAFKEQYAIFAVPKGQLQGQLQAEIVHLGMKCHAPTFAPHTTVLAAIERPREEVLAVAAEMCKHVKKYRINFTEVACGSIYYQCVYLLVDKTEGVLAAGAAARKAFGITTGPYMPHLSLLYSDIPQEERAKIVEHEKERLYDNPATRLLETGFDVDSLAVWYVPEEDKSLAGWCQLAEFPLAD*
</t>
  </si>
  <si>
    <t>C_260083</t>
  </si>
  <si>
    <t xml:space="preserve">MAFKEQYAIFAVPKGQLQGQLQAEIVHLGMKCHAPTFAPHTTVLAAIERPREEVLAVAAEMCKHVKVGG*
</t>
  </si>
  <si>
    <t>C_260084</t>
  </si>
  <si>
    <t xml:space="preserve">MSGFFSRHSNVYIYVPNLIGYARVAAALYAFAVAFTSPFQCVAAYFLSFVCDELDGRFARMFNQTSTFGAVLDMVTDRLATTGLLLLLCMVYPAMHVVCVSLIFLDIFSHWFQMYSTLAAGSATHKDVKSKSWLVRTYYSNRLFMGYCCVSCEVLYLVICNWVQLQNASDSLIALDQRKEQGKAR*
</t>
  </si>
  <si>
    <t>C_260085</t>
  </si>
  <si>
    <t xml:space="preserve">MTRTLCTLARMVALLLFCFRITRCLLSALARQAPTHGRVLPQDPPPPALYKLEGRLDYNSSGPEGPFFVLMHAFLLHMDALCTGSESSSMLGALRDLHGIPVGRALQPVRGGSGTFFRGYNTPDFVALLRGWGAAIPGINATVDCQLHAASRRCVRVDSINSFIPLFSNGTVALASMVVQGAQQDLLAAVTKLNCTEQQAGSSAEAWFGESCSYGLFGIDVSTLRTFIIQLNFEAGYCAGGGVTPTALSEAAARAAMEALGPGGSSVYDAAPMRSYLMPGDNATHACIGPDSSNHTPVPPALDPATSATFTVTSTAFSTATRVGFGGPMPPK*
</t>
  </si>
  <si>
    <t>C_260086</t>
  </si>
  <si>
    <t xml:space="preserve">MNIDLLLPASLIYNVCRSLRASISKRGAKRSDSYKIAGLRGGAASPDEAQQQQQQQQQQQLQQLLQESGVDRDSAGGGNGGRASGSVGLRVSVGARVSPTNGNGGGGGATTNTGGALRVSPATQPQTPGAAPATRRASSSVLAGHGAPDGVSARTYSTSHGGAANGVAANANGARHNAAGAAAAAPAAAGPADCVVQSFCRPSEPMSDGAGLDGPDSFGPEELTSLPPPRSCPNCYTSESPSGAPGAGATAAAQKAQQKAAAAAAAAVAAPAAPVAAPAPAPNQQQDQHAAQKPAAAAAADTAPTWVLRPGPPVESAYELGDVLGKGSFGVVRRARHIASGAQVAIKTIKKSLLGAGDVAALRREVEGHLDLASDPIWSSISREAMAALTAMLDRDPQRRATADQLLAMPWFGRTAAACRAPCVPLPGVVSERMRRFARMNSFQKVGAGGGWDEGCRKVGGSASGPRPPPAMPCLPRTTT*
</t>
  </si>
  <si>
    <t>C_260087</t>
  </si>
  <si>
    <t xml:space="preserve">MSQPQVAQEAVAPALKTQFDQGLSRIRDDPSKYGIESLLCSNVARADAEALLDQAEQSGLAFRVTHEVDGHQFGDIYIDPPTLVQEAVAYNSAETIVPGHHQLHVIAANDEVVYVWQFRTSFSKVLSTDINAVKRKDVREKMFSVDDSNPALVGLELSLVCVPA*
</t>
  </si>
  <si>
    <t>C_260088</t>
  </si>
  <si>
    <t xml:space="preserve">MMLTAYRKLAMKWHPDKNPDNKEEAAAKFKEISEAYEVLTDPDKREVYDKFGEEGLKGGMGGGPGGGPGGPGGFHFRRPEDIFAELFGGRSPFGMDDDDMYAGGSFGGGGGGFPFGAFGGMGGFPGGGMGGMGGMPGMGQRRPSGPVKAKAIEHKLNLSLEELYAGTTKKMKINRKVKGRPQEEILEIAVRPGWKKGTKITFQEKGDEDQGIIPADIVFVIDEKPHPRFRREGNDLYFTAVVSLADALCGTTLQIPHLDGTTIDLPIRDVIRPGESKVLRGKGMPVTKEPGAFGNMVLKFDVKFPRELSDATKQQLRAILPSH*
</t>
  </si>
  <si>
    <t>C_260089</t>
  </si>
  <si>
    <t xml:space="preserve">MSTSAAAAAAAAAAAELSARITSPAPDLAAAMDRLALTDSFRQLAGFLEANSQLFAGPEVVAVALQAANVSELSTRRRMVATMEIVQRRAAEVEAQGGQLTQEVLLGALDELVGSSLTAAASAAASGRGLQQPDPAAAAAGQQGEVVAELDASEAIAAWLLPNVARHIKRYPPDVVAALVAALAQLDAYDKRLMEAVAAAVAADPAGWLRRAAEGGMAQAAAAAAVAGGGGAGGQGMAPGPATDERKWSVLLTLARGFAQLGHYDPHLMRGLAEQAVAMMPDLAERAERADFTAPAASTTTAATPTSTTTAAATPTSAAADGEGLTAAASPVPTPAAADAATAAAVSVDSSATDCLVGLLGAFLELNHLEPELMQAAGEHLASFRHQLDAEAAATALHAFAALGARNPPFYDLLLRRLLTTPRPDRVTPQTAGALYRACVLMAGMGDVPPLQRGALEPVAAAEEDEEEEARAAAEQRHAAAAALSALLAGYRAAFPVTEMRAAHLARPSPEQVLACLDSLGDVVVLPPQVLTPASTAAAQAALEAAEREVARREVEEAAGRRQPQQQPQEQPSSVPVPAASVVGGEEAVELLQPDALVAYEYAGSGGGGAGAGDDGDLRVVRVAVKVLDERLHCCLNFDDEGLQQDVGKKQEKQATTSGVEEDPVAGLRLRLRGPALAELRCLESWGWRPLVVPLGRWVALGAAGGAAAHERWLEARLRQVAAREGPMGVEIEL*
</t>
  </si>
  <si>
    <t>C_260090</t>
  </si>
  <si>
    <t xml:space="preserve">MKTRAAVVLCGLLALAAAGASAQSAGAAGLGFRPRFTRLLKQDLSSVASYLMPTQQPARCSSGACCQADSYASPYGLTYVNSTQQQFGGRTYTTFYYTFHSNHVCATDLDAAQCCNASADNIWVDVDPTLRVKYVSFDGQRLSNSEQSEFGLKLGSVNLRVEQAAAGIPLAVTVEGAADNLCPPPGLAPLPGLCELVVQGATPANPNACCPATITVPNLVTGFVPPPGSAFQCSASLDASPFQLVFDGATSAGTDPADGSSRLVSYNFRLAATASCRANGVHDCCSAQLSYLDLKVTNGLPIASVTLNGRAVSFSTSGFNEPNTASYRSLVVDNLNLVADDLGAVGLPLAVVVRVAAGASEAADLCDPNPPPGRSPAGGCAYYLHSEDGLCCPSGTAGLTDLPAPPPGTCNPKTAVPAAEASVSLSYYERSCSPAATAFRFLLANRNSGAGSCGRPYCVDVCSWSLYLDPSVASQVAVGHELAVNNGKQVITPGNVATGTPASVTFTYGPAGVSTSSFYVSLPAGGATLSALCARNALPGQGAKACAAIVRSGDVYTTVFFDEADVMVPVAPGSSCAGGAALPPPPAAPTCTSPKPMATACLGVRAARFNTLFTSSVFDFALAPAADAATCVPVSAAGRPATVRVLLTPSAVDQLVTRNQVRPTAGLSLDRNSGVAWALPSASTTPATSLSFAVQGPLGVSDVCRQGVSPDQPAGSCAAEISGDAGCFRGFVAPNADGRLVWVSEQTSSSRGVNPAVVVPAKYYRNAQGMQNGSVGSFSAHSDDLSRPLAGSLRDDLSLPSASPSDVLIRVPGASQGGAGPAAGSGTGWRR*
</t>
  </si>
  <si>
    <t>C_260091</t>
  </si>
  <si>
    <t xml:space="preserve">MDGRYAHMFPRALSSRVNIAAKPQRAQRLVVRAEEVKAAPKKEVGPKRGSLVKILRPESYWFNQVGKVVSVDQSRAASATPSLSVSRTRTTLVSRRTTTLWMRLLPPSKWLASRSITECREERQVSLRDLEKRRLAGWP*
</t>
  </si>
  <si>
    <t>C_260092</t>
  </si>
  <si>
    <t xml:space="preserve">MLRAGFTAEEVAAADVGAWGWGGPADGAGGRGGTAGHRSTRHKSGKHRKSMGGRSQRAVAVLDDEDGIVGAARRQGKGNGNSSSSSSDGSSSDADEAEKGRRYTAAGAGLLQHPHLVGVQGLQGRGSQAGTTPAPAAVAAAAVPQDGAGAAAAAAAAAPMLRGLLQRLQAMEAEVRGALEAVAGGADAAVAPAANTRSLTFREGPHA*
</t>
  </si>
  <si>
    <t>C_260093</t>
  </si>
  <si>
    <t xml:space="preserve">MARLEDVAAEAGHLEVLRWLREARRDQLLLEPPQQLLDDQLRSEQAPDEVATAVAACRGGHAHILAWLQEEEEQARQQAQPQEEQQALRFVTMYMSKPPLKLADRKAVQYLAGAAAAGGHVQLLDQLLPRLEPVTAGALCCAELERVAKGCTLEVLQRVYNHLCGLESAMLPSVCAKRSLVVAAAVSNTADWEQKLDWVLQQEAYEPLTERPFAHAYVMSDYIVLCHAAGRLPDWLQRLQALRARNVPLPPLLTLAMRAAIAGDVAALTCLLAEQSEGVPAREQIASAAVAAGHVPILSVLHAWGCVFSGDDVMVAARAGHAAAVGWLLAQPLQPPAADRAAVFQHLADQGADLDTLRHLHERHGAPIDLEAVAKYGSVEALEWAVAALQRAGAERPEVQDMESLLNGIQQRNTVWSAAAAGNLAAADWLAQLLASHGLGQGPHLPAAEGLRPSAHGARNAFGALRWWLRQRQEGRGAGQALLRESKEGQGARAEQPSVGGLDDMEWRALFAGVTAFMSTALTRPGVWKYSRAQGQLPEPGTFLAVVDVEVGAASCAGGSSGAGGGGGADSYCRFDAHSAAAAQLLQLLPAEVDTAAAGPGDQGGSSSPGGSSSSSSSRLHGAASPTTVLAXXXXXXXXXXXXXXXXXXXXXXXXXXXXXXXXXXXXXXXXXXXXXXXXXXXXXXXXXXXXXXXXXXXXXXXXXXXXXXXXXXXXXXXXXXXXXXXXXXXXXXXXXXXXXXXXXXXXXAWARAGAAMPREHTTLEFRGPRLLREVDVSVYRLWLQPWAARHGHTITYLPRGASTPLGPTESAPRMDPCYSPFSAASGGGRGSSSRSRSGSGGRGRGGAASSSSGGAGAGRGSGVPVGELDGIALLVRSPLRLLEVHCEQLAARRPATATAAGGGGGGGGGGDGGGSGNXXXXXXXXXXXXGFWSLLSNRGVGAILALVEVVDGGGAGGCGGGGGGGGSGGADERTAQPQQGGGGGAGGSGSRGGGGGTDAPGRVFAVGTTHLWWDPRLPHVKAAQAALLCEAAADFLRRVAPRWGHSHGQQRGTPQPQDDVPLVLAGDLNSRWAVFDPGPVELGLPRSPPARSRSGDSGGGSGGGGGGEQYGGGGGGGGGGGQRCRRCLVSGVYELLSGGRLEEEHPHHPACPALLQAAAPGDVRLHTSGLRLASAHMVANGREPPATNNSCNFIEQITRSPTYTFTAVNDHWTANKADYLQVSFFQPCAVSLLLVNIGRVPLWVRSGFSKVPESKFSLAVKWRLSPHIVLLAMMSQKLAACRGARLHLWEYKEVCVPGQVYNFGGSEGVQALPTGGYKDVRHFMTAYLMHQRNPIACAMVFAQVLDEQAAVSSGKKREYT*
</t>
  </si>
  <si>
    <t>C_260094</t>
  </si>
  <si>
    <t xml:space="preserve">MSLALVLLHVAAQAGRGGKGSGGTDEEPDWEAEMSIFNQRISRPNQLATLRELEAKTAVGKVLYSRDGLVIVSGLNADAPLGTKVSFLTGTAGVLLWHRSDNLSFCLVLGDPATVVEGTPVECKIKGVLQVVDDVKGPVTRKDFDVFTVPAGDDTFGRVHDHIGRHLPAFDSPQQQQQPQEAAGGKGAAAGSARVAPPVTRPLLNAQVEMKNREQINESLLTGVKGLDILTPLGRGASLLVIGPGGAGKTRLALDAIMAQAAFYGGGSSGAAVAPPGGVVRCVLALAGRPDSEVQAIVSELRSSGALANTAVVTAGESAPLAHQYAAMCAACSIGERVRDEGGHALVVVDDIKPLSDVWEQLLSGLAGLGPALLREGLVKDDKGRDMPVVPPPSAAAAAGAAADGTADAAAAAAAEAADAAAAAAAAAAVPGLPGGDDDNALVEYEGMLVSGAVAQRRGFLSTFFMRAAKMSRANGGGSMSLVPLVPGTCATGVSKRIDMSKYKTLSPEQLAKLEAALRAKQLAEELASAGSGGGELATEVVEEFISIADGQVVLDRRSTAAASPSSSYAVNPKLSITRIGTRAYYKALELLAPQVRLDLAQADDARRFGATASAASGSSIASADLSAAPAAGGAAGMAAAALRADAIAQRLSAALLQTPGEPVALAEQVVTLYAVLRGWTDAVPPPQLAAWLRGALAHVRSVAPAAMQELGRTGILTAAAEKAISDGLRTFTFRP*
</t>
  </si>
  <si>
    <t>C_260095</t>
  </si>
  <si>
    <t xml:space="preserve">MDLAFSFQAEKEAKHKEKWPPLLRRQKKTQENINARLALVMKSGKYTLGYKTCLKTLRSGKAKLVIICNNCPAVRKSEVEYYAMLAKTGVHHYGGNNVDLGTACGKYYRVSVLAITDPGAWRDVGDWTSSRPWSKCAAVGVMHPRL*
</t>
  </si>
  <si>
    <t>C_260096</t>
  </si>
  <si>
    <t xml:space="preserve">MNLLASTMVPLAWDTEGKAFSGALASPGGLGYVLALVRASNGSRMLVPVCDRGWNDDAARVACNLGGFRYGAAVPTGGATGRAQITTLSLAPMFDVIECYPAVGTTNATAAFATCYGTWYQWGTCNGVAAVICSNGERKEARPKPGKKPTKKPTPSPKPSPSPAPATVTAKFVNKASVSTCASNAKASNICSDVEVVVDSFVTATDLAKYPSMCFRVVVKKTTTGCGSAAGLQELRIPTPINPSCDDLTLNATVNDVPASLVATCIRDEGMQYMAVSLAGLTAAQLDGAKVCVEDVPAVSWNADLQNYFLDMATGDLIPGSETISGSPPGTQFSTSYYYHTVSYAVVPKGSAGRCYKEANATYVASKSVCIPNESEFQCSAGGAMSGCAKQQTSSDCGDGFKKCGFDVRKGHSIAAFAAKNAGGCSKCLSNKEFGYCYVKGPTSKDMFSYCCSL*
</t>
  </si>
  <si>
    <t>C_260097</t>
  </si>
  <si>
    <t xml:space="preserve">MGDFNPGFQFDFGDGAAAAQPAWEFAGAIQQSKLDGPVHGTSIDHKISQRLQQRGGAAANGKAAGGKATAPRGAGKPAAAAQVNGKRSRAQRDSDEDEDDDEEDDDDEDDEEAPLPGELDDDDDDEEGAEEDGEDEEDGEDDEEEEEEEEQAQPSGKQARAKQQQQQQQQQKAKGRAKPESEEEEDDGDDEEEGDGAGSSGDDEEMDEDDDEDGEEEGDEEEEEDRRPSTSGRGDKAAAAKGAKASAAAAGKGGKGTFYSETPEAVEALGYKSPTPIQAACIPLALAGRDICGSAVTGSGKTAAFALPFLERLLHRPRGLAATYVLVLTPTRELAVQIHSMIEKLAQFTDINVALIVGGLSLQVQAITLRQSPEVVVATPGRLIDHLRNSQSVGLEDLAVLMGFREEVAEVVRAAPRKRQTMLFSATFNDQVRDLVALSLKQPVRLAADAARAAPKLLTQEIVRLKGPAAAATKEAVCLALCARSFGDRGRTIVFCSTKTKAHRLKILFGLAGLPPAGESQGKERELESVCTSVQGKEKVNVEGFSVEGGSGGGGVALKQRLVPAAAVVQWQSRVERLERDVRAILAEERDEADLRKAEMEANKAVNMMEHESEIMSRPKRTWFVTEKQKRELAARSAQAAGGEEEDDGDDDEGGQEDGRGKKSKAAANKAEKRAERKAAAAAEAKDKEAGKLKRGALDPEQKALQPKVRSIKTLARELQQTEGITAAKAAKIAAQRITGLKAGGKKKKSKKQKTSDGGDGDGDGGGGGGGALFSGDGINTARPGKLSVAAGGDKDAFKTVGRFGGKLRSQLSKTELNKLKRQGKGKSSFKSKSRFKRR*
</t>
  </si>
  <si>
    <t>C_260098</t>
  </si>
  <si>
    <t xml:space="preserve">MAPAHPGSSTCAGGELALVNVTAQLPDCEVWEELRLQLCRGQPSDNVQVFSNLIHIKSFSYRGLIAADVFLTCINTSSAPWAGRQLAWPPPPPSPPPPMYRSWLPIRSGCAATVRSASDLATVIDMADQEQLPTYDVEQDDPVFAIRIQGVVRLSDLVAPQQSRGGQTGLLENGALPVRRAYQLWGPDTGGATLMDSSSSSTRAHLDMGGLPRPFALQLPNPPPNRVDGLRRLELRLTGLTLSGLAAGDPSTIPHGLLTAVGWALGINTAIVERGQSQAAPARLILQDCVVVVSADELAYWRAAAGLPPRLAGSQTGGSGGAGVRGGEGAVLLSGASARQWGGWLNSSIDLEVDAVSLNGSSSLDSLTLRYLDYPALAFPTIMFRNITLVTAAADPSEAPPTTTSQPAGSPSGSNSTSNSSSSTGEAGSGSSSAEQGATAWEPLWPGAADGSYINPATEMCMACGPGTFQPVSGTNATACRPCPRGSFTPLAGATDCSACPPGLSSNEPGAADCESLWLPAASLLVFGFDSAAVAAAVEAVAGSYAEQLSSSGGGSSSGGGSSSGGGSSSGDAAVRALAELLLSSEFELLESGDATNTSTGSNDTISSSSSSSSGGDVARRRRRERRRRRRQCRSRLAAAQQLAMEGMQQ*
</t>
  </si>
  <si>
    <t>C_260099</t>
  </si>
  <si>
    <t xml:space="preserve">MQTSPVTSYSNNDHDVVPVLTSGVEGVPLPIRVGVIAVGINGDREGAYSKDEVVAQWFDEVTTVQRFVGECSVGQAVLVPASRDDVTDLEEGYTTVKSSSFATTEWAFAVYSLPNTVQQEVMNVCRTTFDDLSDWDNDLSAVCVDAGALGTVVGMGLLATVWAWPEPSE*
</t>
  </si>
  <si>
    <t>C_260100</t>
  </si>
  <si>
    <t xml:space="preserve">MGRAHYPTRGALLLALLAAFAAIGLSTRLNTKNAVSSREAAIKVARPTGKLLHETEKSMAALQRARIADGEWDDDSDDEELGMSDVDFLMLGISKKGTDPEDDPDYVDDKFCHKNRYRKRTFKVVKEMPFAGLFPTLQRTRRFEGSGIAYANGSYYVVFDSLKTLGRVDLRFSFRGPENRLVGPVGDESQFEGISYNAPSDSFFVLRESFEHEEHGLVPVVYELKLTEEGANYRLMETCMVRFQLQDVNKGFESLHVFERDGKRHMLGLCESNFCKTIIGPDPPGLQVRGVLAPGAGPRGNGRLVWATYRAPEDQYDEWQLERGEGHCAARGCFPPGLRSHCIPRRLRRGRGHCQPRGRGGVGGQVRLDGDGVCEEPHRRRARGSDLPLPAHRRLPQAILQRGGRCLDRRRAAGAHKRQVQAHPRPQVHDQGPVGAHHVAAVIPVVMRMIRMTSFE*
</t>
  </si>
  <si>
    <t>C_260101</t>
  </si>
  <si>
    <t xml:space="preserve">PLAGSLRTRPRPLYTTVSPPQRLLRPLQYAHPAHRSHLCPGRPSSHPQACPAQPQQPQHGSPCASSRRHSRPRWRLGRRPCRTVTNLSDLNLFPLHLLPLRVLPFLVSLPVRLLLLLLLLALSPPSPPLLLPAFSFCPLPSPQWQ*
</t>
  </si>
  <si>
    <t>C_260102</t>
  </si>
  <si>
    <t xml:space="preserve">MFTRLIGQVAWLAGPLVALNVANLCNASLPDWLGEEVGDLHSFLVNPLFLVASLAAMYGQRLYGLLPPAEAEALPAFSLAWYGQAVRGPRALLALLLLYVIRTMPRRLQARKRTGPIAFGRALVAFERAAASMTRSHLSTAARRAVASNAVGTDRVLLHELRVESVAGARAANALHRAAELGVAEEVGMPPIYPSGYPPKKVRLAADLAGLLLTRSRAAAAAEAAPARSMVECGEAVLIRMAALLQEAAAGGGGGGRAAAVTANADEFRAAVLRSAYTGSRLVSTAAVILFRLCQGLRRGAAFAPAEAPVATSRRNSLLAQLADTAMMTAWAGMARTLASQPSRCPPALLHLASSSAGAAPAAPAAPAALAAHELHWAVLGDAGRYLHALVHAAAVMCDKDRETALLAAHMAAAGQEPASEDEDEDEEAEEEGEEGGAGGRPRGRATGALAAEALVDALEASGLLEALCAAMXXXXXXXXXXXXXXXXXXXXXXXXXXXXXXXXXXXXXXXXXXXXXXXXXXXXXXXXXXXTKAAELSRRMAALLQGRAVQRLQRCLLERFCLDQLEGEQGAEGQGEKGGEAGQGGKSGGGSCGWVLLDVYRMHDMQAQQIKRLDAEVVSADIDEWGSADAPRLTLLEPALSMWAAQSVGLAASGGASGPSSSDPSSGDDGALAAAPRDVVRAIGRAMHAVHVLLTSSDVLDPALMPTGSRYTGPAIAAASALAGAHKQFVSAPGASAASTRGFAVDALEAVAWALAVGTRAVAMELMAEDDEDDEEEGGGGGGGAGGRRQQGVTELGMRPVAYPLQVFRHMAEAHGEGFRKLPAPDQAALARRLAAARWPASLDAALRLGGRSLVRSGLR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QRNTALGGTGACATWLGAPLATWLPAPRDLLPARPERLLTGVGVLLGRCMSDGGAERGALAGWSHAAAGALLALAAHEGLSGDVQGWLLAGSGAGGGGADAGSSFAAGMAALSYVLRAAGMQQDLEVVERLRAAAASAPREAGGDGGKATDADGSSASASGSGAGAVAKRAGGSTTARNRAGRGAGSGGRTTVSASFCGQAQQLLKEWNARTPRAAGTGAGPVEVAPAKACANPRCGRLSGPTEASLKPMQCSGCRTARYCCQGCQLEHWKAEGHKQECARGG*
</t>
  </si>
  <si>
    <t>C_260103</t>
  </si>
  <si>
    <t xml:space="preserve">MLVLRPLGVMAAPKREVMVPVLLAPPSSVSGPFDDGDGFTNAGGDRGRQAAPQAHHTAMPAPAHLHGRAGPPHSHAADSLLPTSSVSSMASAGEAAAAAASRLQQDVHKALLRQQHQQQVQQLEAQQRLLEQQLLQTRVRQLLMLQMDEPPPSQQQQRQQQQQQSRPPQMPPRKRTPADDAAEWLAAHVERRGDAARGQDQHQSLAAALHLAAHSSPAGHWDLEQQVVLPVRRPPPQSQPLPRAASGMYGLELLSEVADEAANAAGSVRSVPALMWRAPAQDDPAGRPLTRLGTGRSYDVGGTGSGGGG*
</t>
  </si>
  <si>
    <t>C_260104</t>
  </si>
  <si>
    <t xml:space="preserve">MSSAPAGFVRDARMSGLADISAFTGSAVGAVGGGVGHPPRWGSAGDAVPVEAATAIPGMGRSGGGVDGFRAHTSTAGGAGGGGGSVPPFNSDPGTSNNIRRQMQLQLQLHQLAQQAQHDQAVQQRAMQVQQAQQAQRRQAQLQQMQLRQAWQMQQQQAQQQQAQLAQQAAAQQPMPWELEAALVQRFSIKMYGCSPEDLMPDAREQLEAWLRSQGLHVLQASARSGCVHIVADVVRMPPQQLAPAADTAAEAAMAGRGPPGEPHGDAVGAGRSSSEGLYELLGGLVLQPGMAGSSSQWQGDGGGCSSDGTSAGGDQRISSRSGRAVLGLLQGLLGPRLGQKDTTTGSGSATHARPAGADYEQQVAAGRVELQLGSQVIELTLHQLLQAAAEVAKRPAGGPPLQQMQQQRGCE*
</t>
  </si>
  <si>
    <t>C_260105</t>
  </si>
  <si>
    <t xml:space="preserve">MQCGKFQELVDFDGDKRSCRTQLAKHSARRRLKLAARRQQREQERQQRLRQQDQGGGGSAAGACGGGDGSDAADEDDEGTEHHSEDEHRADGGSTAGAAAASGAAATAGRRGDESDDGSMDEDHVAAMAKVGQSSSSSSGGSSSDDADSAAEEEQQQQPSATRRRVAAAVRSPARAMAPQAPQAPPPPSAATAAAAIPPMSIKRELADAAEESYAAENAQGGLRSGSAGAASPDAADEPAAAPRLMTAGLAIAAGTEVAAGSQPQQHVAASAAAGQQPAQDRGGGAAAAAAVDTSAGSADAAADAAAGPARDAQQQQAHGGHGAAVVAVQEEPQQQPQSRFGPDVEREDGGGGGGDEMEVDGAAGATAAGAGEGAGGKGEDASRKVQGGASPFHSQQQQQQQQQQQQQQQLREVRTAAASSGGRGGGVAGSGGGGMSEHDVRLRLLGRLSSGAGTAPAATSSHPHPAPGLHLQPAQTTPMLAAPGSAAAAAPEATRSLADIGAAVRKRAAEQLRRYQQQERQQPLKASEQLQQQQQFNSAPGFGRGSRTSYEAASVAGGSMSCGAVMGSAATSGALYSALPDDLQLDLEINSMLVELAAEQVLMGQQRQQQRLRQMQQERLLAHQQQQ*
</t>
  </si>
  <si>
    <t>C_260106</t>
  </si>
  <si>
    <t xml:space="preserve">MGTENNVWLTAVVPSFGNLLATLMLISPLPAVLKLRATGRLGDINPLPYPLTIYNASGWLAYGFATSNPYLFPSNFIGFIAGVFFTLTAHSAAPRGSQDRVAGIFMVGAAHFIGMGIIALFWMSDAAADTMWGINATIILMVYYVIPLSSLWDVIKSKNAISIYIPLAIGATANGCLWTAYGFALKDFNIWFCNAFGAVIGIIQLVLRAVYGARDDSASAGLPAPPGASALVTALRGLPRAGWAYPGAKEGRGSSILMLLNPYTYLHSHERVPSASGGSQAMRELGAPMNAGGSAVAASGDSGGGGPSGSSAADLESRGAGMVRTVSGVAPNITSVVTSTVAGKGT*
</t>
  </si>
  <si>
    <t>C_260107</t>
  </si>
  <si>
    <t xml:space="preserve">MQLHCTQRSAAASCHARRGAAVAQAPVRCSHPSGVFLNGASIAPSVHRSRRCVKAFVSVASQNAAQMDAAPQKAQATQQDWTPKTTASDSVLAVWRKADAVCFDVDCTITVNDSLDLLAEFMGVKEQVEILTNKAMDGSLSLEQALEERLNIINCSPDDIKRFIKAHPPASRMAPGIKELINSLQARGKAIYLISGGFRELTLPIAAYLGIPKENVFANRMNWQWDDETGMPTKLVGFDMSEPTAHNQGKPQAIARIRQRNPYNTVVMIGDGITDLEAVQTTGGADLFIGSGVVVERPAVAREADWYVYDYTDLLRTMARYSVAMVGSGAWACAAVRMIAQNTQVVTTRRMSLWTKCACGCTRRTSRARSSRRSSTRPTRTPSTSPASTWAPTWWPYPTSWTTSAASSCPRQSLGTTTWMRPRCSRRSSSAPTSASTCCPTRWARRCAARSRTSWPWVRAWWTAWDWDPTPRPQSSARAWWRCGRSPRRCTPPCVMTRSWRAAAWETWWRASREPLRTWRRTCSRARSCRASSPATRCRRSSRCAAGSRSTRCSPQSTASSTATCRPSTWWSSWLAPSTTSAAPAPTMRRLSLCGPSAPLPPVAWPPHPFLPPKQRQRLALHCTREQMETAAEVAAVTAAGVRSRHLCWCGCLMKA*
</t>
  </si>
  <si>
    <t>C_260108</t>
  </si>
  <si>
    <t xml:space="preserve">MAASLLQRSLPSRVAQCSGVCPRLLSLRPTLIINASSNSTSTSRASRGALTCRASASASQPSGSAPAGPARHAVLHDFCMVIPFGGAAVLGAVALFFFNLTNIAGTALIAGATAIASSVLSLQEWKAGGSSTTYTLTSAACAAAVSYVTYSSLDLLKGLPYWVAAVLCVLGGACSLFCAYNVAAGGNPPPKKKAAGKAE*
</t>
  </si>
  <si>
    <t>C_260109</t>
  </si>
  <si>
    <t xml:space="preserve">PLPNPQPQSAAVPPQPPAAAHSPQLCLTSAVCPQSSVPKTSSTTQATALQHTSPLPARSPPNAPVSAVLPTPPHLGIPALAAADKGGRRLLCHPCHTLTATLNRTLPTPCPHCPGPRKLLTPHRPSPSPTAPPPQCSHP
</t>
  </si>
  <si>
    <t>C_260110</t>
  </si>
  <si>
    <t xml:space="preserve">MEASTFLINTAGGAGGALFVSAPALGAVRVAITASKCRFTRNTAGSSVFERGSTTDSGCGGAVAATSTPKYRAMAVLEAAQLQQQQQEAAAAANGGSSSSNNSSSSTNGSPEAAALAYLDSACSLLVSGCVFEDNVALSNGGAVSVVSCPARVDRSSFARNAGKSGGGLSSRVESQEAVSATPATTEQQQQQTRRRAQQQQVLLQKPSESNPWLQVWDSNFANNTATGPCGGGVHVEFGRGESARIARCYFSGNAAPLAGSGGAVCLQALGSSGRAEVADCNFSGNSAAELGGGVLAELAGSGGGGGGHHLLLSRLVMSADAAGRAGGAVALASVSASSVLALQDSSISGSSAAQASASGGGVRGTDCARLSLERVSVRGGSADQLGGGVASTCAELLVLNGSSIVNNSALTGGGLALSGPAAAATADGTSSRPATVTITDATIAANSASPLAADAICLAARHKCSGAACQLQRPRESSDGWLELSAGTAFQLAVQIFNSLSQPLHTDTMEWSIAVSIRPLRLPTNNATSIERPWNDPNLANLDPDPAAGGSLTANVVGGVATWPRLKVRGWVGPYELIFRAFSPSDATLYQGEALDLSWAQQSWGQPSWVSCARCSGGTFTLWRDTRPALSDVDSPNYMQQMKELSQHAAASQAACQRCPNNAICPGGRVVVPNPGYWHSAPDSALLHRCPQQAACGNPVDANRWPDVQRALSTAASTLISANASLSTTLGALSTLSSSNGLDGPGYDARSEWLIACQQLRGSLAVAGGGSSSSSSSSSINANALQSGNAAHGSLVALTPDTVAAACGGSSNDTAGGGGYLGLQCAEGYAGNLCATCTPGYFLDSELSCSPCPSLGYTIVIAILALIGTTMLILYTSYVTFEEQIILSRTASNSLHKPNEKETSAADILKVLIVHVQFYVIVTRLAIPYPDSVSRLAAVTTAITGSENAFVYSHACFVPRLNPEWQARSQLAGALITPVLVLSLSLLIWLLRQVPVPVCRTVAKCLAHAPSRNANRLQLTHSFSSSGGGLEPRSSAAAAPAFRQPSPGTTIDEEPLATPTGSVVSALYTAAASVAAADPSQRLQTMQSLQHQPHFTLSSRFSEGGGGSTLGSAAVAQRAVGGLLSTAASLRLIVATDGTGVVDFADEDDCTDEAPEPPAAPQTEPIPEPLAGATPSSVPFDDPRSHGCSSSGETADEHTRSGSHAQSARGAKDADAAPPLSAASSMQRRRTQDAAASVAATQRDLRMSANGMLPASAFALAQAPSLRGRLSLLRSKDSRPQTPRAPLATSPSLRPVGSGKLQTALSNISRISVVAGISESFQKSGVRRLLSQLDASLKLGEQLLVVLMIGVFIVYPGWANAALSVFTCYIIDDGSTGLFPERQQATWPYGYWIRDHNLQCYNGTHLRVYVPVGVVAFVVLCLAPPVASFVILWRRRKQLTEPQVQLRYGFLYSRYKRRFWYWGSVQMVQQLLLVAVEMFGRALTQVDQQIAVLLVTFTLMALVNMACSPAKSRLLTLLDFFSLAVLILTLSLSLFFVTEAPLERSQADAVGVLIIAINAALLLSFAALLLRRTWMALQDKLDQRLRKVWRRVATFNSVREGAQEVCVEALPPHGGHQHQRDPDGGGTQAAAASAATGAGGRRPSTASPQPLRAAVQAAAVHQQPGPQPLAQPPLQALFRQAGSDGARARPADQDPTPFALLQQMDSMF*
</t>
  </si>
  <si>
    <t>C_260111</t>
  </si>
  <si>
    <t xml:space="preserve">MEGCTCQRVTGATGWGCLAVELAAEASAAAGTEGSDYSLTLEDTRVLDNTMVPAVAPAAAPTTFDAAPPPPPGAPTAAAAVTASVAAPVRPVDVVLQALLSSGGGTMSLLSDVDGATGAVVVLLRNATQAAAVDIRVRRSDLSRNSGGTGSVLFLGPGLEGDIALVSTSVGCNTASGHGGAFCTMGFLRKLELTQGSSLDGNSALNHKGGVIYAPLGYGLLSLDKSSASDNIAAEGGVLASGMAAGDVTVTSGSRMDNNTAQQACSIVCGWWAQT*
</t>
  </si>
  <si>
    <t>C_260112</t>
  </si>
  <si>
    <t xml:space="preserve">DLRLVEGPSTLEGRLEVFYNGTFGLVCDDRFTNAAAEVACRQLGFSGGLAFSGPAGSGVLPGAPAAFHLDEVVCAGSEASLAACEHNAWGFHDCGSGEAVAVRC
</t>
  </si>
  <si>
    <t xml:space="preserve">MALIYIKRCQAHTDKLTFLVLFNADKLIVDHPDIFKDEATEKKFAELCKWMSLRNQLRLQLDYGDADEKYASLDPDKDTLALKPTSAAAGAGGKGAPPKRKNLDEAGFADVKARVAMFGDEMTNILDKAEFDELPAEDLDKAKNDKSLMGLNVHSASDEYLEFKVYYRGTRLKKIEWLKWGIFKRQITMNVYERLAISFRLKKPVSEDDAPEEPTYGVDSRPWYKKIFCCGKRGVGAGAPESLKSLRDEFLYMKLFKDVLQCDVDMLLPGSRIKFTWFDYLMIWAPIIFGFGFAVYKTAKGTIDFTNLVNAAMSIFLIVMPLTWGVRAWLAIKEKAQKYQAHLNALFIVHNLNNNSGVISQMLNEAQEQEDNEAMLAYFFLWLGSQAPQPVRKTELDRKVEAFLQVVPLEQAVEKAHVKYFDESKETGPAAASKPRAKSKRQGALEMAWHECADVFRPTGKTWSRGSGRSQRFRYWWNAETGESTYYEPAEPYVKLERAIQAVDIYEADGENMREANKHKFGHAKTV*
</t>
  </si>
  <si>
    <t>C_260114</t>
  </si>
  <si>
    <t xml:space="preserve">MLENLKYIVEAAGCEPLPQALSAAAGAGHIDVCHWLRNERGCAWGWEVAAEASRNGHVHVLQWLHDGGCPSSETVLSAAAGAGHEAACGWLIQHGALAALDRLTVPGWSVMAAREAAYGAHLDLLDQLFSLRPFTALDRTDDEYGTVLEAAARSCDCAALQRLYGSWRAAVMAPSIEEMTEMLLGPRYAGETEAEQCARWAELLRSYMDEALESLEAAAEAANPAGVAALRSRRRGAAAGIAAGMAAGGAIAVTTVANASLSLTAEAAALLPYIMRSGSTPAAAAVARPFPPPVGRPGPPRDLPPYYARALLTSAVSSHTPDWRDKAAWLLAAGVGRADGEAFERVAALPDDGDALQRLEWMAAQGCGFLPLRDASWLMGAASEATRQGNLCTLEWLMGAAAATAGAGSGVQRGGPTAAAGWAAVADATAARGALDYLGRAGGGGAAGGSAAGGAGEPPPPPGSKAALAALAELERAVAGCAARWGRLAALQLLDTVGCSGALQDRLFLCKLALAAVEAGSLPVTEWVVRRRNTLQRLAGRSDKGTGLEAWTGSAAAVDVEAGELERLPEVVRAHCMLRAVAGYVRSHMESESARRSAGRGSTGGAGPGGSSTSNGGGGATSSSAMGITALLELLDWLYDRGGVLAADVFRHALRSPAGAAGTLPLLEWLVAHGSAREGGAAAAGSGTSSRCSGRGGPSDAARGAAGAAAGGGGGGAKGCGVVAGEEVVAAAEAGCAAVLEWPPLKRAYAQPLAAGDVATLRLLRRLRVPWRAGPKTFTASVRCRHPLMSLRWLVGCVPEEAGAAVGAEQWAAARTYEQSWAGGRRAHAVVDLAWRAA*
</t>
  </si>
  <si>
    <t>C_260115</t>
  </si>
  <si>
    <t xml:space="preserve">MLARPSLTVARAAATEATKTETAAAEAEAAPEATHTVLFEVGDMKCGACSAAVKRMLLTRPEVASAAVNLMTETAAVQVRGDPEALAPKLAAFISQRGFPMRLRAAGGAGAEDAVAAAAAADKKRQ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NANGLGSRNG*
</t>
  </si>
  <si>
    <t>C_260116</t>
  </si>
  <si>
    <t xml:space="preserve">MQTIRAPARAPVASSRRVATFRAAPRVSRTPVVVVRAELKVGEKLEDYPNYYKVLKTSEGKTISLSSYKGKQPIVLFFYPKAATPGCTKEACRFRDEYSRFTAAGAVVFGISSDSPADNAAFGKANNLPYPLVTDENSILRKTFGIKGDFLGLLPGRQTYVIDVNGKCVMAFNDQLNVEQHVDEALKVLASVKVAA*
</t>
  </si>
  <si>
    <t>C_260117</t>
  </si>
  <si>
    <t xml:space="preserve">MVNVVTAAEANVVTAAEANVVTAVEANVVTAVEANVATAAEVNAGTAAEVNAGTAAEVNAAAVAAANAAMVAAANVGAEAAANVGVEARANVGVEAVANVGAAEANEVAAKASAGVVEAASAEAAAEAASA*
</t>
  </si>
  <si>
    <t>C_260118</t>
  </si>
  <si>
    <t xml:space="preserve">MCFEKASVRADRACAQTEGMILIRDLDEAAAMHRLVALMEVKNVGGSGDSSFQGACCYGLFWGTRLGSPYKHNTCCPALLLEVAYMLSVAQVLAATKAAVTELAAFYRQPPPALPPAMPPGVGLLPYPLRDSNGRYSNAVPEPVGRFVYRVNARRARRSNSNSSSSRSGHSVIVNSGSSAGARKSASDSTSGITSSGSTGAGISTSCASSASDSTSERVVVRFVRRYGADAHRAWAAAGLAPALYAVRPLAGGWRLLEMELLSKEAGWVNLAQLVVAAADAAAAAAAAARGGGGGATAAAAAGGLDGASWAADGTIPAVAAMQRAVASVRAALDRAHAVQSARRGRGPGRAVVFAHGDVRPQNIMVRPQEGGGAGLGAGSGSDESSADAGGGGVGGEGYDVRFLDFEVGGWMRGAAAADGNGVEAREGGSAPSTSRRGSRRRGQQQQQQQQQQQQQQRGSPPASSTANAPEAAPKPPEPAGQSSPANRSAPPGPPAVGDAGPAAAEGTGGRGRGRPRGHKGQQQQQQGGPAAGRGMGGGDRGRGGRGPKPLACFCVRATAAAAAPAVPARALARPLVARPLRAAVWL*
</t>
  </si>
  <si>
    <t>C_260119</t>
  </si>
  <si>
    <t xml:space="preserve">MDQWSLLTPELQLEVASHLPPGEVAGCLKFVDWATYRNLHSTYETIRLTDGEPWPAQAFLLYWGRSEWPWRGLRVLQRRKLLCLAAGSGHAPSLAAALSYCGCSLRAEVMAAAAAAGDVAACETLLEAGCCWGNVVTMAAAAQGRIEVLEWLLQHDFEFEEHTEYSTNGVMSDAEVDPDIQSAIDESDNADDEFREAAHCPRTPAAHGGHAAVLAWFDEQGFYEQCDDPNWQLWLVRAAGQGGHAALAAQLVQQAADAASDGSESDDDPDAAQDPEDEEPFLLEWDEESPRWLRAKALLFGLALGCSLAELKQHGAAAVAAVRRRGSTAGKSALLRMAACSLTSDWADKVDYLLKAWKLVSWGDASDKDGHGLWERTARDPSFVPRLQHLRSRGFCFPDELASAAARAGNLEALKFLLDARTEKVTDEETQHLITTAACGGQAAVLQWFRQQNRLKWHGRWRHSAVLAAKGAALSWMVELEVAEVQQAQQAQQDDQPPQGRDTQKAAQARDGQGKEKGKQEQLREVPGVWYQLRKAVMRHGDDATVRRLVEGCSMEDIGFQEAEGCDMEDIDSDEEQEGWCGVEDIGFEDWDMLVCGASVELLEWMAARRGAPIEVETGAATLHSAAWAEGNLAAADWVLSKTTVVDVPVEEQVSRQARLAHFRFGEVVWLLRTVMSEGKPEDGISARQWHELQEDIESSGLITPRQQEMLEELRQEFEEFEEDSEEEEDEEGDFEEEFAEDLEEESEEELESCRKEELAKGSKG*
</t>
  </si>
  <si>
    <t>C_260120</t>
  </si>
  <si>
    <t xml:space="preserve">MQRTGGLVSQLAGAQLTGALQELKTGVLLAFSTAAPAAGAPPPPPPPPAKTSFGGLKDEDRIFQNIYGRHDLSIKGAMSRGDWYMTKEIIGKGRDWIIDQMKKSGLRGRGGAGFPSGLKWSFMPKASDGRPSYLVVNGDESEPGTCKDREIMRHEPHKLVEGCLMAGVAMGARAGYIYIRGEFVQERRAVERAISEAYAKGFLGKNACGSGVDFDLMVHYGAGAYICGEETALIESLEGKQGKPRLKPPFPAGVGLYGCPTTVTNVETVAVSPTILRRGPEWFSSFGRKNNAGTKLFCISGHVNRPVTVEEEMSIPLKELIERHAGGVRGGWDNLLAIIPGGSSVPLLPKKKGVVGRLDALSLLLPHLEPDCPPAAYTHTRTRPQDVIDAIARLSYFYKHESCGQCTPCREGTGWLYDIMTRMKKGDARLEEIDMLWEITKQIEGHTICALGDAAAWPVQGLIRHFRGEMEERIKSAGGKKKLAATA*
</t>
  </si>
  <si>
    <t>C_260121</t>
  </si>
  <si>
    <t xml:space="preserve">MLYDFTGLDYKDTHGVMDSPLEAMVGKPTCHFLLSHMLVKQYMHWQWRLYGRKHFVTNLVQHVIFLVLVTYVAITSKYVMLDPGGELYEYPCCSDGSQVMLSLVRAAAELLLLPLCAWNIWGEWQEYRRSGHTQIRVEGNGAMKRVLRLVFRRADDIHQTQATVVAVPRYFLDVWNVADLGAQLLIIALAAVRVAALAEKRPVISDTGASYCLAVLVVMVWIKLLGIAGVFRTTGPKLRLLNLLDFSVLYLLFFLALSVALFLVMGGEVDANGEAAAAHSTMLASCMSTFQTGVELAEQEWLVVYGGYLLRLQRLIGDEVVQRLKTEDLERCHAMGGFATPVGEPRYCN*
</t>
  </si>
  <si>
    <t>C_260122</t>
  </si>
  <si>
    <t xml:space="preserve">MSARPSVTSWPELAAADTQAQPASLQQQHMAGAAPACASAAGSPVQFGAKAAGPAAPLRPLPPLPPLRRAAKTTTALLLNRVRRDPGSAACSPQAATRTAVAAAARAGGKAGGKGKRGKAAQSSIEDWIASSRPEAATGPEPVMTYAYPPDGESAGAALEAMRRSPSVLADLDGSGSSGNIMDDVQRALEAAEAAAASAEATAAAAGTGVPVEACPAAPAPTRVAPAASLWPPQRTGPLPPPRGRFDFRIRKRRARAQTPGASPPPPPMERSPAAAAAAAVAKAAATERRAFMDAVFASAVGASLAAADADAAPADAHQLTGQKRPAAAAAPAAGPRCSPSPALPVDMYTAADVEAASTAAAAAAAAARSLDACATLDAALDEWRTYRAPKVRKTPEALLRRSLLEELAARCPTSVLDLEEVPGLPRPWIRNYGQEVLDVCRNFLHVHAVRAAARQAAAAAARARRAAAGATAATGATAVPAQQRAQAPASALPAQPQADKPIEPQLGVTMNVTPETVAHLQQQNAASSQQEPQQTQPSAAGAAPTAAATETRAAAAGAGSSSEAPARPRVATKAAIAARHRSFAAAAAAGATTAAADNAPVLKPAQPPPAASPRIRIAVSARAAKFGAATTGKPRASAAAVAAVGAAAEAALARGGGGWVPAPAGTRIRAGAALAYAPSPAVHYVRVTDLLGLLAEAGRMAEPFLEDAGSVDDKEEMAAAGAAARAQPPVAASAAKAGAGRRPAGSGVSSDVLSGVAGMGVVPAPALAAAAAVQGLGRVSGQEHMRQLRAMVAAAMPAWEVRRVLACKALGASAQAAAVLRVTHATPRAEVRMAFRRLSLAVHPDKNKSDSAAEAFAMVSAAASRLLGSVQC*
</t>
  </si>
  <si>
    <t>C_260123</t>
  </si>
  <si>
    <t xml:space="preserve">MLEFLSLGALSSTVTLGLFFCRAQPVAHRRGRGMRGWLGLWPPLSKPTVIAWRPGRPMATQLIAVMGSLRSLLLSLFADLVHHGSQAAAGAIILLLNSALLFAMLLMLLGNYRQAVTDRWRVWWSGVQRALRLVAADARAQRRQVLQQLQLGRGSANVSGGAAAGRGDVRRLDKQGQSAGQQCSTQQWLKVKSWTASSRLGVEEGYFNRDSSLLMSVQWDSVKAGVRVLHSHLTTLPPPPRPSPSSPVSRRVTAILDTSQRRRPVRPRRAKQVLP*
</t>
  </si>
  <si>
    <t>C_260124</t>
  </si>
  <si>
    <t xml:space="preserve">MADPLNRIQKIASHLDPAKPRKFKVALLGAAGGIGQPLSLLLKMSPYVSDLALYDVANTPGVAADVSHMSTAARVRGYLGPDQLGAALTGAALVIIPAGVPRKPGMTRDDLFNINAGIVRGLAQGIAQHCPAAWVAIISNPVNSTVPIAAEVLQKAGVFNPAKLFGVTTLDVVRAEAFIGELTGTDPRDVHVPVVGGHAGVTILPLLSQARPPLPASMSAEARKALMVRIQDAGTEVVQVTPQAKAGAGSATLSMAYAAARFADSCLRAMSGEGPVSEYAYIRHPPRLSSGSGSSVXXXXXXXXXXXXXXXXXXXXXXXXXXXXXXXXXXXXXXXXXXHMAEPIEIGGGGMAELLGSIKKGVEFAAKGPAPAK*
</t>
  </si>
  <si>
    <t>C_260125</t>
  </si>
  <si>
    <t xml:space="preserve">MSGKQRNIRKRVASEDEDAPDVSAEPECQRDKLAETRLMQQLRKRSAGTGVGALAMGGGGPGIGPASREGSVEPGSEGGEGAGTVVMDAYVKAKSIAVQMDEDAHMQKYVEEQLAARLGKTAEAEAEENVPGVKRRKLEQELYALPSDFTTQLEQELVLPGMVSTLAEVPLAAKDKLKSIEATEALKRSLLAQVGGSTLVLEEDAEARDREAARIRRGQFVKSFGAQKARVHREPEELEAEARKRRFVSERRSAPVGKPRK*
</t>
  </si>
  <si>
    <t>C_260126</t>
  </si>
  <si>
    <t xml:space="preserve">MKWCRLAKLTDGRSCDEYCELTWPPKTIKDASHAAEEQEPGEGEQQEGEEQQSPVQAEQGLVAQEQNEGQETGLQEGEGPGEEEIQEQREGGEQEEHDDGEDKEAAGANTDEREGEEAEEASPPPPRKRGRPRGAKTRPEHVLLAAAAGGVAGTEIMLSRMATPRLVTAAGDVDAVGWVAVWVVAKANWQTVQAQTPVQSPAALRQVVLLFMRPPCLHRDSDSDAEMELAAQDLDPLALAAVREAGEHNARITEDARRRRREVAAATAAAAAAAARAVDIAGEGEDEETSVDLVPVGVQRGTAGGGAVAAATAHPAAAAAVARRGAQKRKADAEVAPPEPKRRPPAAPSRVQAGQGAGGGAAGAAAAALGGGGGAGAGHAARPPATNRRQSGASNSTDGSEAGRPPVPLAPAAASGGAAAVGSRPKRKAAALAQERVARALGPQPMFAPDDEPPKKRRRPLLPGLAAAGVAAGMLVPGAAGRDTTLAAAGAGGAAGTVVTGGGCCTLRDLDAAFDVIWELVHTFEATLNAFEWLKAPPPGFGDFCVGPEDLAGYRQSLQSAVDKAQAAAAAEAAAVVVAQRKA*
</t>
  </si>
  <si>
    <t>C_260127</t>
  </si>
  <si>
    <t xml:space="preserve">MERRPQILLAATGSVASIKVATLCRLLLEIGDVKLIVTSSAKHFINEDELPDAVKPILGDETEWRQWRAVGDPVLHIDLRRWADVLVVAPLSANSLAKLANGMADNLLTCVVRAWDFRKPLLVAPAMNTAMWASPFTARHLDTLTQLGAGAGSSSSSGGGGSSAAAGASSGGCSTVVVVAPVSKRLACGDEGTGAMAA
</t>
  </si>
  <si>
    <t>C_260128</t>
  </si>
  <si>
    <t xml:space="preserve">MLLSSRSTASVRASGRAAPAPRRVVRVLAHGHGHGGGHGHGHGSSGTAVLTEKDKGFIAEMRKVAMKLHTKDQAPKEGEKEAPKQGPWTPTRPGYLRFLVESKEVFDTFERLVNSSDAYKALRNTGLERGPGLAADIAWMEQSFQLAPPDMKPDGAAATYVAFLEKLAKTDPPAFICHYYNFYFAHTAGGRMIGNKVSSMLLDGQTLEFYKWQGDVNEHLEGVRKSINVMAEGWTPAEKEHCLAETESSFKYSGQILRAITEA*
</t>
  </si>
  <si>
    <t xml:space="preserve">MRWPGVAAHQRQRQAPERPATPVRLGQGLMATVPAELREPLEDPLATSRMGVTLAGLRRIRAALLAHFGAPRFAHLSTAEVNSLWVQPLTRARRCRLLELPPPEGPVLPGDVAQPMYFISHAWKNRACRLFDYVLSFLEDAGDDVAVWIDILAVTQHADSPQQRHDVSAAAFAATVAGCGGGTLVVLDREMTSPATRGWCIFEWASTLSVHGSDGFHMQLAPADRHHVFGSIAVRSAECFKQADKDMILGLVEERYGSCDLFDAKLRLQVLLEPLSYRVDVRKLAARAGGTHWHWEPLRRWLEAGGGPSVGDGSSSGSSRLLCVVGGAGEGKSTVSAQLAAAAAGGSSAEGVEDSSAGQRGSLLPPGCAVAYHFLKYSDARRLDPVRMIKSIAFQLAEKLPEVRAVLLGLDVKAVAALQEPEKAFQMLLLQPLVAFQGALLQGRASTSQPILILIDALDEADPLEQQLAAIAATAATAAAAGANGSSTSSGGGRGSGEPGVSCPTVCGNKALEVLTTLLPRLPSCVRFMATTRPDAATGQVLPALHRAFGGAVTLLQPSALRAPATGSSSSEAAGGVMVYYTIASAVAGGGTDAEQLLLPGGRAPMLSDAHALLRRVFEAAYARLEGGGVQGSSSSNGWRAQSANVTATQVTELIAVIMAAKEPLSHSLVQQLGLGGAVPALPGHPVLFGVEDHHLHMVHKTLGEWLLNPSASGAFAVCLAAGHARLGLHLARLWQRHSQAPAEASKAPATAPTGSSTGTGETEATVALFGASSSSLRYTLKYAAAHLVAAANAAATAATTAAGEDTAGATAGGQQQCRLALEVLVGDFGFLRAVVAAGCAPDLIGALAALAAPSPLCHDVLRWLRAEQDRLQALAAAAEAAGSGSGGAGAVDPDAGSSGSSWVVGQVLATTPISCALHRLAAAAYRGHDWRCVSVLPRSLQSWPPCMAVLQANDASSQPRRSGPPAGPPTASPGLECVQWSPDGKQLATAGNGGDVRVWDAATGRQLAALRPHHGGGSIRGLSYCRAGGRQIALTTSRIALILDTATGGEVAQLTEQGAASSPQAADPHLGFNGGTAIAYSADGRLIALVEDNSAKRQLSLWEVTESPASASSASVAVAQQLQHGSSSTSTGSSSGSQQQVRVRRLARLPGYRCAAFSPDGRRLVANNGELGEMNGTGDRSLVVYDVEELRRRADAPPVTPAPAPAAAGAAAAGGSGLGPWSLEPLNWEGRRYLLHRASGAVYAGYMGPDTYPQLLGRWRQPETRLEGLGGSGAADEGCWLELVEGHVLDGVFGGLDRYLKENRVRFSAMFEAFDADRSGTLEAEELAKLVKKLVPGVSSSEIKYIMAIIDSNEDRSVTQREFLEATRMWVVAARRVAEERRAEAGVDKVQAGASGGTAAMLETSEVKAALRLVTDHCRANPAAARAAFRRHVTAASARPSTNGTSDAAPAAAAAAPGAAAVASGGAAAAASEGRLDPRELARLLLDCVPGLSEQQLRFVMTHMSQLDLKGDGMVSFDELLFAVRAEQAPAQHKAADAPAPAPSPLESLFMPQAAPVAASNGGASNGASHPWEALFGGGGDGGNGAPPANGGASSIAANAGPPPPVLLTLSQAHSNSVMAVDYSPDGRFIATGSYDESAAVW*
</t>
  </si>
  <si>
    <t>C_260130</t>
  </si>
  <si>
    <t xml:space="preserve">MAAVMPRSGVCLPTRSARLAFAPARVATANRKVTTMAAKVTGKIKLALPAGKANPAPPVGPALGSKGVNIMAFCKEYNAQTSKMIGDIIPVEITVYEDRSFTFVLKTSPASILLKKAAGIDRGASKPNKENVGQVTRKQVAEIAAKKLVDTNATKVESVVRMIEGTAKNMGIKIVD*
</t>
  </si>
  <si>
    <t>C_260131</t>
  </si>
  <si>
    <t xml:space="preserve">MWTAAEVALEGEGMALLFKPLHEVAVVLYGTEGTRHELHDPSDAASTYPHVTVLRPLQAVGDYRDLQYFAFASDPPPPAPDEAWAVGGGAGDNDDPNDAAARPALLGLPHLTDADADAAAAALQRRVEAAGVGVAGRTADGAATAAARAVRLFGRPGPKSDWADGLVVALDLLARARRERLEGDKRVKGLRMTLVSNFVGQSEPLDDEMAAGLVGTLEELGCRLEVKLYKKVQQVRVTGWTSYYSGGGAGGEGAGGQGEGEGAAPVAAAAEPHADAYGAYGAADGGADGGGEAGGGGVGRHGLLREVEYEDPTTGEKFDRDSLVRGYNFGAQEPSVVVGADATATAALAALARAMDAPLVAGGPRPGTGAIARLKNRAAIPALVLLTPHLSHSPDVPDCLLLSPLPYFEDIRTFFFPTFRNEQEAQDTAAALAEARATRTGVPVTAAATAPLGAAGVSGGSSSAGGLLSGSGNSQAGGTQAGNGSSSSQPQQGEALGVRWEKLQPTQAQQDAASELVRLLDLGPQPLLLPTQQAAGSGGGSSSSDQRPEALQPQHTLPHPDDDPLVDTLLRPSGAYWRPGAAAALAAAEALLNTTERVFEGRGGRTSLDGAAAGEGDAAAEAEAGDGGDGGAGAGGGTGGVAGSVLADLLGSAAAAAGGAGAGAGGVTSVRRATAEEDFAAMLAAGKEPAARAVSQLGALVGELVESSPGDTLYGRALQLLAVLRAGAAAAGRAGAFNSLLRKLAADCTAPGRGRSGFVSRLVADKLTLLSAADLPPAAGGSGPAALPHFEDDGGAVAPAAAAAFLEDLAAAVAAEAAAGAAGVGGAGADLEETLAPAEVVVDEAFEDMD*
</t>
  </si>
  <si>
    <t>C_260132</t>
  </si>
  <si>
    <t xml:space="preserve">MPAAAAAAVGGGLPPNTSLRVLSSPEDVRSFLEEAEVAAALSSTAKELLNNLTFDTDSLGQVADDPDSAVLVEALRMVAVWVQEPLVGRRLRLPAAAAA*
</t>
  </si>
  <si>
    <t>C_260133</t>
  </si>
  <si>
    <t xml:space="preserve">MAEQEGGAQSEFSSSIQVAVRVRPLNPRERDEGLRACVNFDEETRQVVLSAVDKNTLLQLRGATAKGYAFDRRYGQDVTSDAIYDDCVAQLVEAVFKGYNATVLAYGQTGSGKTHTMAGGAGIHGVVEQGITPRVIQHIFALAEAIRKKEKPGEKTQIAAYGLELYNEDLRDLALAGGRDESAKGWDGKGGNPSALKLQERPVGKEGRVVPEVVGVTERVVSSAEELTNFFNQCVDNRSTSSTKLNDRSSRSHAIFTITIQRTIVEVLNELGSDLKAKVRTSEFTSKLHLVDLAGSERVKRSGVTGKELKEATHINSGLLALGNVIVALAGEDRGAEGSAKKETPGVEKKKAHVPYRDSKLTRLLQDSLGGNSLTVLISCISPSEADFEETNNTLKYANRACKIKNQPLPNRFTTLEEDLLPTIPTAGMGNSLGMMQLQALLADHERLKENRERRDRERQEKEAKRMAALMSMREEQMKAKGFQRLRATQYDELRRRLAGGTGTSIPTDQVIGDDLLKGFGNRLRLSQVASSQEGLPAAGPASARRSTAARPGSSRRPGAGAAAGEEGTASPGGTTPSRPRPGASTAKSVGKSSFASWLASQEASDAAAAAGGGGSEFGGHDDFYEQGEGEAEADIGTEDFAAAEAGEGADESMFADEDPSGGVGAAGDGSGQEESMFAEEDDAGAAAAPVAAKSKFRRAQKAGAVGAGVAGAGGSEVSLTELERAAAAAEGEGEGSQTDGTAAREEDAGGYDLLDEGEVPKLLARFKVNQHDTLAVFKACTKEDFKDVISLLPENTPLPASDKMTYLLARLEVNPGRDMAAALLSVATGESTMKEAVGPAVGCLMATFGTNMIASCIFDFEDPEDLRYYGVDERIELWGLQIPHTSVRPALAEGLTEEQALAAAESTKDNTITWSSVDRLNMSIGLLYALCNHAIENGIRCGFCVPRPQLLKRWMQAGVKMEQVKTALTLIYPQSAHDYEYYRASTVAWFMVAEVKAKLERVLGIVH*
</t>
  </si>
  <si>
    <t>C_260134</t>
  </si>
  <si>
    <t xml:space="preserve">MLSQAKADGEAAPAEEPVAEATTEQAEPAVEGGGAEPEPAQPEPADAPQPAESAEAVEPVVNEDTVGAGAEESAEAAAAEPEPQPEAEAEPQPEPQPEAEPEPEPETQGDTGAAEGEAAADDAGAAGEEVEAQQAEPAAEAATGEADAEALAQQQAAAEAELQRELEEAAAAAAAEAAGEQAADLGQQDPQQLDELAAAVGGAEGEGEAGAADAADADAAAAAAVEGTAEGEAGAEALDQAEEEAAGFAGASGGGELAEGAGEDLGKHHNHNPHHHPEGEEQGSGVESREGEAEGGHQEGDDAAGGDYSAGAGGYGEEVEQGSPARHNQGDYGSPEHQHQHHQHQHHYPHQDSLDEMGAEHNNDNDRRASGVGASGAAAAAAAAADSELLLEAERERHAQQLQMEVRAREELEDMILRIEKHFKAEQGARKKAEELLQAAIAAELEAKNKLEDVLKRRREEQRAVEEERAAIKRERNALENMRQDFEAELQAARSEVGKAQEALAASEDRIRSAEAVDRARLESEYQAKINALQEEIGRLRDELMYRTQLMTHEMTRWQQQAHLTAAAVMDAKNEVLERKRELDSTKEKMDRLLDKLYVGRERGMELQGSIAAAQSFAHHAAGGHGHHGGHGGGLASMAGLMPPHMLMAQAGRGPMMLPPPGEMVGGGHGGGGGGGSNIPKLPPVAGRPPLFSGIPPPPRSGGGPLGRRSAPGTNYDGAGGSPGLGSVGMPGGMMGGMGMGGMMGMGGMMMGGPAGMLPHGGGLGGQQSSFMSHGGGMGSPGGMMMGDPGSVDPYAQVQSKFAQPTEAGLAKEAAARKHRAAGGGGGGGGGAGAKGKKPLDRFEESKRDEARLAAMAKRWG*
</t>
  </si>
  <si>
    <t>C_260135</t>
  </si>
  <si>
    <t xml:space="preserve">MQLFAAAKTEDAPGVGSLYDTDVRAMQDSVRSVRSGSDGASGHVAPREYSRQAASREGSSRLAYTSGAGPPGPPGPPSSAAAHSLQRRSMSSVRHDSPALDALPEQGASEAGATGGSAGAGEYTSHPTGAATGSFRKSGSLSRVLGPFTSKGNMRSPAGTPRSTSDRAIAAASALPAPLASPSTKSMSRANTGGGGGRALQALGLGRLHGGVGASASYNDLRVGARTSSITQSATGGTGQGQGQQQGQQQVHGQVSRAGSGKGGGLHGTASSRRSRMFNAEYGPAGAVAGGVGGASGSIAAVTAAALSGGISSMPLGVAGGGGGGATSSNGYRHASGSAALPAAAFLESPAAASSAGASGAMAAALSQYVMPSSGGGGPGGPGGGRRTIFFSKNDVTVTGLPPSCLTSGRLPRCRDSTSGVLVQVSGGAAGAAAAGSGGGAGCNGSFGPQSSRLGRNSTDLMNLVARTASAVVPPSSQSAILAANGSNDFHNHHNHHQLMVDRSVMSIDLGRPSRNGLALAAVHRNGGLQQHANSAAMLSALTGGGLAAHGFGTGQTGRAPVVPSGAIGEASPSSLGARDSSRLTQFRQPGGNGAGVGLTTMGLGTTDNNPSSCALTTVKASAPGVGIATGVGGASGGAGSYVRQCTSHAAAAGKGAPGDTSTGTGGHGSRALSQHTAGGANARMMPRAAAGAAEGELSTMLSSVMMGDESDTANNSSLLAPLPPGADLAAVAAAATLNNPLYARISASGRSGTGVGYTGHSNALFFALPDGTVSSANALNAGASAAAGAGASAPPPALPVVVQLPANSAMALATDARDVTSALNRLQEACLLAQKVDVSQRLTKRISLSIEHNCGPPGARPSAAGWGSSAYNAYYGGGGGGVSSSLGPGLLGYSLQNNIVAGSGAGGLAREGRVSYTRTTSASAALMAVRTGRAPPRPSLSRSHLAGGGAAAAAARAVGGMPGAASAIVGYLEDINSEPWVDPDHPDPLDNSDQPSHMQLHGGGDEEDGDGDGAGIVMDGSALFMAHDGDGMAQASLGSAAGMGFTAAMLPAMLYAGSSMIHTAGSAASAGGFGFGNGGASQAYSAVLMAPPSGDGAFGRRSSNIGGGLVEYPVGARTMAAVAGTGAHGSNGSAGAGVVAGGFSSQSRQLQERLRDDPSEDPHTQAMLNVLLQGDFLESKDSGLPASDDEDDGPLEYRYGGFELGGGAEGGDDYRRQHSFVEAVRRVGSEQSRRSRGGSPAGSPSGTNTPGGAGLGAGGRNSPRNSPRTALARRAVVNNLVGGGVAANGGTSSLPGVQLRLDAFK*
</t>
  </si>
  <si>
    <t xml:space="preserve">MALAIRSSLRAAAMGRKAFRQAVPVRVAPAQRVRSVTTASAEITAYSVEEKGPKDSLEYRMFFKQGAKEVSCWHEIPLYAGDGHLHYICEIPKETSAKMEVATDEPRTPIKQDVKKGKLRFYPYNINWNYGMLPQTWEDPGHTDATLGAAGDNDPVDVVEIGAAAAKRGGVYKVKPVGVLAMIDDGELDWKVIAISADDPKAALCNDVEDVEKHFPGEIQKVLEWFRDYKIPDGKPANKFGYDNKCMNKEFTLNVIKETHEAYVKLKSGARANSEELSLI*
</t>
  </si>
  <si>
    <t xml:space="preserve">MNNNKLDEAAILAGCKGVFSKTSYITHTGQEGKAEEYEKKGGHRSAFAGKQLATAPLKEGKTVDVYFTKKHDWISDKDPYVDRIRYKDSNQEKKKGFYTSDFSKRDEFTNTIRTEQWREQLKGENTHAKKALDMFAEATGLEASQLRTSRKMEPEVFMYDQVFEKEDPGFDGASRTHRDTKNKTMLSRDRANGEMMTTTALAFQAPDEHHKPEHARKPLVRETFFRKTNVFFPEGCAADPST*
</t>
  </si>
  <si>
    <t>C_260138</t>
  </si>
  <si>
    <t xml:space="preserve">MPAAAAAAAGGGLPPNTSLRVLSSPEDVRSFLVEPEVAAALSSTAKELLNNLTFDTDSLGQVADDPDSAVLVEALRMLAVWVQEPPATADQPGLAPEPGRVQAPLEEPRAPLRQRLLRWASEVLESDFIRTSRIAPRPAVRLLHDGDQGKPRWSVWQLLHAPPYSHSVAVTLLHQAEDSQDDQSMRRSPLPTIILQRLVALLRRRANKVNVEWQVCNLIRPDVALDGNFALDGNIACCAHCVDSFCHTCMRSTPGWDDLANDPWVCRYCRHTLKAATIEDELAEVRQGRQRQQAVQVKGEPGASEEQLDEEEDGVEGEGAEEVDEDQGQAEEEEEEEEQEEEEEEEGKEEDSTGLMGSSEGDSGPAQSSEDGGAPAAAAAASDSDSDAEMELAAQDLDPLALAAVREAGAHNARITEDARRRRREVAAATAAAAAAAARAVDIAEEGEDEETSVDLVPVGVQRGTAGGGAVAAATAHPAAAAAMARRGAQKRKADAEVAPPEPKRRPPAAPSRVQAGQGAGGGAAGTAAAAPGGGGGAGAGHAARPPATNRRQSGASNSSADTVGTDATQPVDEEGEEEEEEEEDDCLQQATRDMQRQRERPLPPQHTRGRPPAPKAGRRPLASGGAAAVGSRPKRRAAALAQERVARALGPQPMFAPDDEPPKKRRRGPGPLQELAVEVISLCDEEEEEEEMEEEETNRVVLRGAGPAGGQGQVAAADVGRGGAGGGAGRGGGAAAGAVGAGPGHGATAPLRPTAVHQAAAAAVAASGPAAAPSVSVSGGNGSSAAPGRRTGGGVSGGRLPSGRQADAGAAVGGDVPQPSFNTQAAARELEALQHAATPGYRARPQAVQQHDAHGSAGAAVALAAGAATAGTAAGVVAGVGAAANGSGPHRSLHDVWNAVVSVRHRR*
</t>
  </si>
  <si>
    <t>C_260139</t>
  </si>
  <si>
    <t xml:space="preserve">MCTQCTRLRTPCVTYKAPPRPTPPHPTPPHPTPHHSTPHHPYSSPPWPPRAAAACPPGTSP
</t>
  </si>
  <si>
    <t>C_260140</t>
  </si>
  <si>
    <t xml:space="preserve">MGLVYSRADDAKAPPAKAGPGGDSSPPPMPNFSFASQAAAVAKEIKESERPNYLELPQPVRYEDIQREGIISLKPDTFEGLRFEINKPLNQHFFLSHNLFMGNMELQTGGRQIIKTPVGTYEFGATTVSESQNLVLMGRLASDGRLSGRIKYDVANWLGFKVQAQLANAANQSQVMLDTDVKGGDWNAQLKLGAPGFVGLNYFQSLTPKLSAGGEFFYLPSNPKSGVGLALRHQGDKHVATCQVATTGLMNMQYTHKVTEKVTLAADFMWHLLSRDVTATVGYDVVLRQCRIRGKADTNGVITTLLEERFSPGINFVLSAEMDHWQSNYKFGFGIVAGE*
</t>
  </si>
  <si>
    <t>C_260141</t>
  </si>
  <si>
    <t xml:space="preserve">MQFLKHLWLNKCGIPEAGGRALGAALARGNTTLSVLGLSNNGLGNKTAAVLGELLAGSCGLEELDLSWNQIKNNKLARLNLSWNGLENGGVCALGAMLGRNDCLSWLDLTNTRMGAEACLMLSEXXXXXXXXXXXXXXXXXXXXSIPIIITKPGVMAPFNYLYCHQAATLLRTFTIGDEMVMAAALLFSRCADLEDSITALSDALKADTSQDSLHEALGCEPVEALNWVNVIHDMYTTSTKVPNNFGPPEGWKGLVPHSGTLSFDYVSGVCVPEDTPPVSDALLAEVLQHDAPPHRVEVLVVCFCLITDRRNLWSLLYGLSPLEQAMAMWRLGPAHVFDRAHPTGHYILDLANPQHEAVAHKLVELSLAQPELPNFWNIRINGAPRAVHENRNMFDLRCGGMEGDSPLEDMFFTTTGGEEALTADQYEALLRDWGYGRLEVAFMREAFDAAGRHATPADGPAYKPVQVVPGGGGAVSTSGGVLGSVSGAATPAGVLSRAASAHPGAASMAGGVGGVGGEGAGGGIPESPGAALLGLPGAVAGAAGAGAAQQPIPNMVVDFPTFVRIFMAEPPRALRFMVAATAVVAAAGVAAAAAAAKSSHMTD*
</t>
  </si>
  <si>
    <t xml:space="preserve">MLSRLAFATDGLPDRPVSMWRDAPDNRGERVTDQPSTSGVSPSARQRQQAGRRQLHTQPAVSNSPGGRRGPSNLTRLLPDIRGGAKPHSTPSSPVGARGSHGPLPSLASGGPGGTSTALHRTSLNGSAGTSDPGFIAGATVAGPIAAHSHSHGHGHGYGSAAGAGGAGGAGVLKTASAAAAQFALAGGNLFSAAAINYNAPPSPAVRVSISGEAAGPGTSAGGAAAGLLRGAASPEPGGAAAGSPSRTGTAGALAAESSALGGAEGGGEEDEEGALAAGVDDDDEVMMAENPRLRGRLVALPNILCRSANGDVFLVELGNVQAMLAKKDIGDEGIGILGRITPSLVPGGAANMRRRRQARQAAVAAAMDGDDDDLMGGGGTDGEGGRGGLARSLSIMSRTSQGQGGGGRTARSGARSARGPRSGRDVAMEAEVLRHVAATEAAVEVKRAQLEADWRAGRADGVSAAVVAREVEEAKRAAAIEFAVHVFVPHKLAAMALNMRAPPAVEKDKEGAKEAGEAGIGDASHSFNAPAAVPGGGATFGAGFRAGQPTGLGTVVAGPSGGWGKMQAGLDRMYERLPFLPAWADAVRRL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EGGGKGGKKTYLPQPSRKAPGDLMVRLIPSSLAKEQEQRRHTEEERVRAEEAARAAEEEAEAAAAVASNAAAAGGLADAPEWLRIINE*
</t>
  </si>
  <si>
    <t>C_260143</t>
  </si>
  <si>
    <t xml:space="preserve">MVADVHTFCGSPEVLLQSFKQELEVLARVQHRCIVQLLAACTTPPRLCLIMELMETSLEKVLHGSRPLRLPLRKVLFIAAEIARGLEALHPTIIHRDLKPANVLINNVAGPKPVVKITDFGLSRLRNTTVVTATPGAGTPAYLAPECYEAAEGRTVAITYKADLYSLGVLLYEMLAHTLPWEGHLPVQIAVEVAVQGKRLPLDKLTQARCPAPLRELISQMWDADPLRRPAAAEVVKALEMMIEAMDAAQDDGQPPAPPSAEVQAHDAAPAGTAAGGSGTQQEQQQAGDQQAEKEEPEEYDFGPILAISLASEGAWRR*
</t>
  </si>
  <si>
    <t>C_260144</t>
  </si>
  <si>
    <t xml:space="preserve">MEETPVVTRQTPARADIKLDVRLGAPPLAATGGLSSERGLPPPKTAGTASSRDTITDSITGTSSITPSTASLNAALAVSDERAAAARAAGFLDAAAAVAVPSSAVAAAAAGASAARHAAAAAEGGHERSAVVQSEVTLTAVTLGRGGFGRVLEGEWQGRRVAVKMVADVHTFCGSPEVLLQSFKQVGARPFGK*
</t>
  </si>
  <si>
    <t>C_260145</t>
  </si>
  <si>
    <t xml:space="preserve">MARRAGAELPLCCPPSQAAGPLLYTSQSYEGLRGLYPPALAVPEQSHPHLLPSCVPFLDVLLCSTVHLGRCWIVTQLYDKREQPAFGGVRLSRFVALHSSVNEQCKRNIFVSQFHRLARVITCVENFAYEAAQLVPPSTSTANQPAATTDPPPPPTPACCFVWECGKCERASDSPGRLYTVSPPLAWVQWDRPALTPPPILAPFLSPCCPAYHVGHQCMNATLASQPTA*
</t>
  </si>
  <si>
    <t>C_260146</t>
  </si>
  <si>
    <t xml:space="preserve">MARCGLNVPPGFTITTEVCEEFYANGGMLPEALKTEVKAAVAVVEADMGLKFGDVNTPLLVSVRSGAAVSMPGMMDTVLNLGLNDAIVEGFAAKYGARFAMDCYRRLMQMFGDVVLEIPHEAFEAKLAALKGRKGVQYDVQLDADDLRELIAAYKQVYAEHKQELPQDPWQQLYLGINAVFKSWNIPRAIKYREINKITGLKGTAVNVQTMVYGNMGESSGTGVCFTRNPANGASELFGEFLINAQGEDVVAGIRTPMPIKLMADVMPPIYAELVANTTMLEKHMKDMQDVEFTVQEGRLFMLQCRSGKRTGTAALRIALELQAEGIIDRDEAVLMVEPRHLDQLLHPQFESDKGYAKDVITRGLAASPGAAVGRLVFSAAEAEEWKARGERVILCRHETSPEDVGGMHAAEGIVTCRGGMTSHAAVVARGWGKPCVCGCEHLHIDLKTKTLTFELHGAEVRLREGDWVSLNGTSGEVINGAQPLKAPEVTGGDLGKLMAWVDKARRLRVLANVDTPEDAAIARANGAQGIGLCRTEHMFFSTHERIAAMRRMIAEEELASSHKLEALEALKAFQREDFEGIFKAMDGLPVTIRLLDPPLHEFLPQEGPAMAALCRQLAGELGASVERVEARLNGLREVNPMMGLRGCRLGIVHPEITDMQATAILEAATRVAAAGGHVHPHIMVPLVATTDEMDHQLHVIHAAAKRVAAATGEKVPYKVGTMIEVPRAALQAGPLAERADFFSFGTNDLTQMTYGISRDDAQAKFLTTYTHNGILQSDPFDTLDVVGVGEMVRIAVERGRAAKPDLELGICGEHGGDPNSIAFFNKVGLDYVSCSPLRVPIARLAAAQAAIKAAAKAK*
</t>
  </si>
  <si>
    <t>C_260147</t>
  </si>
  <si>
    <t xml:space="preserve">MSHGGSPTVLGDIAEASSDLVEEVVLLDVGGMKCGGCVGHVKKILEEQPGVTSASVNLATETALVRVLVPRGSRQQPSGSSGNGGSGGGGALAALGEKLAQALTDAGFTSKRRDPDTSSSSLAAALAAKRAAKVERLRAATVDLVVAWGLAAVCGLGHLAHAWAGAPAWMHLLHSVPLNAALSAAALLGPGREIMAQGLKALAAGRPDMNTLVGLGAGASFGVSCVAAALPGLGWKTFFEEPAMLLGFVLIGRALEERAKLQASADMAALQELVPTKARLLLGGGKHSEVPAEAVGAGDLLVVLPGDRVPVDGTVVGGRSSVDESALTGEPLPLTKTEGDKVTAGTVNCDGAITVRAEHSGQQTVIADIVRMVEAAQARTAPIQRLADTVAGKFAYGVMGLSAATFAFWATVGTRLFPQVLAGAAAGPAGTLLLSLQMACNVLVTACPCALGLATPTAVLVGTGAGARRGLLIRGGDILEATSHVDTVVFDKTGTLTVGKPQRRTTHPVALALVRAADRLHPEAAAASGATATAAASAGATASAAERDGGATASTSQPGSGSGNGHGQQQQQQQQQLDLSVVDGSFIQEPGSGVAAVVGGRRVAVGTLDWLQRQGADVAAAEAALAAYGVGGAAVTKAAAAAAAAGDDLDFSEPGASSTSASAAAAAVAAAVASGSSSSSGVQGLGNSHSRVYVSVDGVLAGVIDVADAGIRTVMLSGDKPAAAAEVAAAVGIAGSDVFADVKPAGKKAVVEALKSEGRVVAMVGDGINDTAALAAADVGVAMGGGVDAASEVAAVVLMGDQLSQVADAVHLAKRTLAKINQNLVWAFGYNVIAIPLAAGALLPAAGICLTPSISGALMGLSSLAVVGNSLLLQWEVRNMGQAQGQGQGQGQALAQTGGTRQQQLEQQQPRQQQPVVSAGVTSGTDGDGSGAGAGAG*
</t>
  </si>
  <si>
    <t>C_260148</t>
  </si>
  <si>
    <t xml:space="preserve">MATLAESFLADLEDLDEDEPEQESGSEEEAAEADDGMDDIETLNFDDLKACAKLTSEPRYSDVLTRVXXXXXXXXXXXXXXXXXXXXXXXXXXXXXXXXXXXXXXXXXXXXXXXXXXXXXXXXXXXXXXXXXXXXXXXXXXXXXXXXXXXXXXXXXXXXXXXXXXXXXRLLVECNRLAVDIDNEIAVVHNFIRDKYRPKFPELESLVHHPLDYARVVQRVGNEMDLTLVPLDDMLPAATVMVVTVTATTTSGKPLDEDALGRVMQGCNMAIQLDEDKRTILHFVESKMNKVAPNLSALVGTEIAAKLMGVAGGLLALSRMPSCNVQVLGAKRRTLAGFSSTTAQPHQGFIFSCPIMATTPPPLKNKAVRLIAAKSTLRXXXXXXXXXXXGAYGAGMHAEVVRKIEKWQEPPPAKQIKPLPVPDAEQKKRRGGRRLRKMKERYGLTDVRKAANRMMFNQAEEEFVDGEDTIGLGVLGKEGSGRLRVVASQQKQKLSAKAQKKFKSRAYGSSGATSGLSSSLAFTPVQGIELENPQARFGEMDAKDGTQSYFSQFGGFRSIKK*
</t>
  </si>
  <si>
    <t>C_260149</t>
  </si>
  <si>
    <t xml:space="preserve">MVCANCGRRTLRRKELPQGGADFHVLVCNNDCHTTWSAAMQVAWWMTAGLKSFVGRAGKDRDENAALNMRLLLILQLLGRDRPAVFCRQEYGGVN*
</t>
  </si>
  <si>
    <t>C_260150</t>
  </si>
  <si>
    <t xml:space="preserve">MNASTSTFAYKLADLVGYSGDVGLELRHGRAIYERPRPHTADELTIMESKLLLAYGDPAAAAWLPGAAAGGTRRPPTAATGGAPEPHAGGAPVEGAPIGADGRPASQQVLAAAITAPALVNPAGALIQSARARWAQLQALPSAVSVNATAIVPDANELFAGHNGGPTDATEAPPAERPPDQLLIQLLTVIQAARVQLRQLPRSPPLPLRLRSGTGDVLGLDTRLVQHNFFAAAMGDAGITLLELPGGLASGLQAALRMGFRIRRYVHVDTDPAVRASVARLLPMLATQHAPLLPPQSWQLHSGPDRLGLTPADLVPWALGPEGAEQLRLHDGSQWLVVTSWASHALWRDSLALQLLGGLQQQLASRRLPQLAFLAEGPWCAESPDASPPFGPPAGIDAIDAPASTLGGGAAASGPADHLETAFAALVLSDEPSPLLDATETTLAVALLHQRLLGARMDVWNDAPVMDLLRLGAQPDNLSREERQRVQRRAASYRWTGEQLIRLMPDGNTRVCPPPEARDAIVQQTHEIGHLGERRTLALCQLGYWWAGQRATVQGVVQRCKLCDMANTGGMVRPVQLQPLPIRGMFYRWGIDLAGNLHPTSPDGYTYVMVCVEHFTKWIELFPLTTKSASETARGLVELLTRFGSPAEVTTDRGTEFEGPFQALCEANAIDHRRTQPDHPQANGLAERMVQVVKAALRKHCRSTQSNDTWDKALPWLALAYRCSPQASTRYSPYKLLYGVDPIIPPAVRPRFEEHELAFTGDGSEQAYTEALLQRSEWLRRHAPAAAGNLLIAQHRDTQRYALTRSGGYRARALEFVPGDYVYLRNANPDNTLEMPVRDQVLRVEHVGDMGVAALVGRDTARLRARVEQLVPCHLPNLDPIQDARLLRTSNDLECEVCHSPQQPSRMLLCDGCGTGWHLRCLTPPLSRVPPGAWMCPGCVELGKAPPTGPAPQRPSAGPVLFPNADTRRRDAEAATLDGVSVVRAVPGPAGTPRQLQNGTLRFRGPLSRPFYFMVEWPGGSAEAITLADAKRLQRQTVPSSPASAPAQGGEPTAKRRVQPRR*
</t>
  </si>
  <si>
    <t>C_260151</t>
  </si>
  <si>
    <t xml:space="preserve">MALRDCDTAVGLDESFSRAYLRRIHALQALQQYQCALTAVDEYQRRFPGRAADDVAALAVTLRAAVEERRRLYEARRQQQERRRAQRAGRVDSPAVRPQMPGAATTSTTAAGAGAAGAARGAAPAAAAGAAAAAAPAAAATTSAAAGSGAAAAAAGSSTDYEMDDSEVYGPPPPPPYEFVEEEADQEASAGAAQAPAGADEAVSTASGAGHRDELRAGTRQVGTGEGTAVGAEQATPTQRPPAAATSVGEQAAAGPSTSAVGVSVGASSPRELTQQQSSARTPAAEAGPAGNAEERGAAAAGPSGSDAAAAGPDGHTRAAAGAAGPSADAEGSASAAETPAAEAEAEAAARAAAGRGRPPETASDALGPARRFLRSNEEDDDEDDDEEAPEEEDEEEEEEEDTTDVDSLPGEEDPDMELFLQYYSRVMDMAGASGSAGASKAAARHGHHSGTSTSAAAPAASGCDGRRGGYRIRGAWDGTPGGRRMLQRFVGQSNVQTDIKEVGFIGSDDAVVAAGSDCGRVYLYDAASGAVLRALPADEDVANCVQCHPSLPVIATSGIETVVRLWSPSDALPSPAAVRELTDELDGVVGRNQERMKEGPSMLRTSALQQALQENPQLWQLLMSQLYGRGVMGARGRPGSGGGGGAAAPGAAEEPGGEDDDEEDAHPEVSCRMA*
</t>
  </si>
  <si>
    <t>C_260152</t>
  </si>
  <si>
    <t xml:space="preserve">MARAQSGLHQLLLAREIGVVGSQAIIWHHPEVERTPLALSTEHRANIFGVQFLPCTGDRRVITGAMDDTVQLHDLEASPATNIPRPGSAGGSRAQPPMHRRVASTAHLQSVMPRTKVYYSHKDRVKDVRVEPMNPHNFWSGGEDGVVRQYDTRQPNQDKWESPTVLVQVRDGHKTIQVKSLDINKAHPHLLAVAGSDPQIRLYDRRKLSTGGWQRRGATPAVMALAPPHLPLAAAPPRHGRSHATYVAFSNRGDKVGAWGVELAW*
</t>
  </si>
  <si>
    <t>C_260153</t>
  </si>
  <si>
    <t xml:space="preserve">MQGLRNSFSHAASSAARAAPPAAAPEPAAVVAAAAVLAARAASPAAEPEPAAVVAATASLAARAASPAAEPEPAAVVAAAASSAARAAPPAAAPEPAAVVAAAASSAARAASPAAEPEPAAVVAATASSAARAAPPAAEPEPAAVVAAAASSAARAAPPAAEPKPAAVVAATASLAARAASPAAEPEPAAVVAAAASSAARAAPPAAAPEPAAVVAAAASSAARAASPAAEPEPAAVVAATASSAARAAPPAAEPEPAAVVAAAASSAAPATAFASLARSADRIEGAPAAAEATDAAAFAPHPSTPNVSARCRRGSLLLGNAVSATDSLRMSLRHIGDVPAGATGSHSCTATGALAAALAPAALELPPQGAMPPRAGQRFTTGGVKRGTDVHRISEENSDDLLRGLGRQRGSGGSAASSSSAHDLGQRPTLNVLGSGLAPPAPGAAGRARRHSVAAYMTAAAAQATSELAAVHALRSRQSAISGDQEAKPAEITELDAVAPACDISTSALFAPAAPPRSGSFTSNRIHPSARQGDLSEPDDPAGAAHSVVAGGGDQQPARSHSFRALVHPTWDGSPASMGDVAGWEEQLQPSGVAARPPPARGVTSLDLRRPNSFCGATRGRLAGLVMPHSPYSPSRLRFGSEALSPQQQQLALLKPSATAGGSGGSGSSGPSAVAAPGGGGGGGAYAGSAFAHLALVPGSPVRRSEGPAAPSGSLFANAQDQARIANDGLASPRQSIEEPSFLRSSSRSGAGSITGSARLAKSISIKARVVPEPLSGATPADAASAVFGTWSVLRGGSDDGAASSVASSATQAWEVPAAPPAAAPPALLPLRSPSARGRVAPLPQPPHLLQVLRRQSATSTPNLLLSPGWLEASGAAAASLPTSCAGLDPAAAMDVSSLPGCVAEEEEEVMERGAARSEAGAGMGASAAGSSASLRRLSSVRAASTTGGSAQAIPPLPLPPPPPPPAAARVGSGLGSGLLAALTRSLSRGGAAPGGEHAGGASLSLRASADWSQVYDTPNDVLYGARYSERHMAVGQEGEEAGEAGAGAEQGSGGGNGAVEQQPSRPASGSFSLLSPPKPSLPRMGARPASNCSGQVLPHMRQQPASTAAGAAGSPAAARPGGSSIGGGSLTATPRKTSSELPMRRTGSTAASAGGSPVTSGSMFTRASEGSAATDRGDSAAAAAAGSVGKGGLASARGELSMLRPASVSSRFAPFGGSRSATRPFVTSTADRGVDMRAGQPEQQSSTAARKVEADAKEQEGKLIGKAGAEAVAAGAAATAAVPQLHAQARPVVPAGGEAETSADVDAARHRADQEQGEKQLAAPAVPPPVHVESDAPPHMLVTTASRAAPAGATAVQQAAAPEGEVLMAELAETPDAAEEEEEEAAEVGVGVELERAASGLDSRTEHGRGRDASDAGGAAESEAADEDREERAEEQQQQDGAEGDTPDDDVEEEEEEEEEEGLDDGEGLDHQAREAMDVLPPLDDDEDNEHVAVAPDVVLEGGGPGVSHVVAESVGAGTDSMTGGESAFGSSTYDGGSSTASKSKRRSIWWRAAHKVKKRLKAAVQKIKEATGSKPGSAAPSAAASAASSVPPSVAASVAASAAASVTSVRR*
</t>
  </si>
  <si>
    <t>C_260154</t>
  </si>
  <si>
    <t xml:space="preserve">MVTSAQAPEPLLAPERASGPGAHAGDSGHAARQGAASVANSEHVVQQAAFTSGTAAARGRMSAGSSAARLTPAPDALSGSPEASFYGVSVDLLATTEPCSSASTIADVHFAADSYGGGSYAADADDSFVARGAHLLVEGSVYPAAAPEPLIQVDPEAVGSASRWASRFRTCEALRQQRMPQFTMSAWRLGSWH*
</t>
  </si>
  <si>
    <t>C_260155</t>
  </si>
  <si>
    <t xml:space="preserve">MIGPFKGVAICISAACACACYAALLAARRARSGQSGKADGQLAPLRKALLKAFRDIKNSREWDQSSACILLSGGLDSALVAEIGGRELGLSAAFTVICSDEATDLQYAIASAAASGLTHHVIRISLPDLLRRYLPLVVRAIKSFDPMSLRNDVAIACALSEAAARGYRCAATGDGADELLGGYGFTHGLEPAAWARQRDHMASVMRFGSTTLGQHLGLAVASPFTQPGVVAAAQALGKEDCVVANDAGDGLQGKMPLRRLFPHVSSARRRKDPIEVGCGTTALSRPGYFDGLISEQDFQAGVAAAAAEGVVLRDKEHLAYYRVFREVFPAGQVPGLPRHGSDPCPKCGYQFSTRTQTFCVTCGHYDPTLRTRHDQPAAAATAGGGGGAAGAAGTSEAVAV*
</t>
  </si>
  <si>
    <t>C_260156</t>
  </si>
  <si>
    <t xml:space="preserve">MDRWAELRGALRRSSFLEHAAAALLRTAAAINCMQQQEQQQQQQQHKPEQQQQQPEQPAGQADLLWRLHAAVSVRFMQFALLLTGLNDMDFDELCASTRRYRPEQVIDVDSAARQAACAAEKAVTASDLTVKEAQSITLQVAARVFQATVSGKHGALPVAQPPLGYVNTGLLGCWLDEGQQSPLPQPQQPQSQNLQQGQGKEGGQQQTSGEQRVRTAEINAAVAVHFVAAAHATARVTQHGTDVGGGFVAVSKTHWARAAPSLRLLVRLLPEMSTRQAVGHLPGLWRRLVAALPRLLEAEVIENDAMGLLADAGLLLRLHFDRRGQPLAMPPQQGLAAAGAAAGAAAAPPPGTGPGFSLRLALEAGLLPALERLLRAAFVERPAAATAAVLAGGKGRTRQEALEENARIATCAVGCLLQTSGVFPALLAHAPVEELVPLLATLARVQRQLVAVGDALLLHWKPSFQTIVPGASVSSTLPAAAVWLQSLTALAQQVRVVSEWAALASPQTPRPPVINMRLEAFRVDVQWLAAAGGAPPPGSAAAAQQRQMQSLMCLWWAPEAAELHSKLCRPGNGSQAGGAGGVAGADSETVAVKALWMETIVDEWRSRVAGTLLGMQRQYEAASRLLCDKAMLAAAEAEARGEAAHGVASSAGAACCAAGGGMAAGGDGGGGGGRSGSGSGDEGFRHPTARELLASTATALLDMVEQDILCAALLRPEQPAAAKSPAAGAASDGVASAAPLPFVLVSAAVRAVLYEFGGLGQRPVEALLLPLPLPLPPRTSAGDEETEEERVWICSFLEPAEAGSRQVMVEQLREAEAAAGRLLPSAIDHLEGPSSLVAPGCGKTCVRCMAVTYCCGACQLAHWGDAAGGHSRVCPKLVALLAPIGYYVMRSM*
</t>
  </si>
  <si>
    <t>C_260157</t>
  </si>
  <si>
    <t xml:space="preserve">MAAASPKTALVVGGGFAGLAAAQVLTEQGLEVLLVEQWDAALERLRAAGAVAAWETGGRVGTAALTADDALDLASFSADKGKELLVGCPTNSAVGRALATAAGPRLTTLTGTRVSGLAWDGSAWRARAGRPPVLSLRVTPGRAGSAGGAGDEAAGSTAGSPASSVDEKEREREEVLAGLESRTFDLVITAMSSVSTAKLLGGGNGNGGGNGGGNGGGNGSVPLAADVAAAASAVRANVCWAVLVALKRKLDLPFDGALLSRPDPSGGPLPQYGAIAWLGRDSTKPGRPRVAGGAGEAWVLHGGPGWSNDRAAAAPEAVARELLGELAKLAQTELLPERDVLHIEAHRWNNAYPLNPRPPVPPPPGSRAAELGPGVLGLGPGGPGLGGFYMLRADMALAACGDWAKGPRAGDAYVSGWEAAHALLASV*
</t>
  </si>
  <si>
    <t>C_260158</t>
  </si>
  <si>
    <t xml:space="preserve">MWELQASSAQTHTHNRAGSMSTPEDGGAPALRDQYSLWAQPKGRLGEQLKAEIAHLAARHGAPVFPPHTTVLGDIERPGGRQEVLAVAAELAKKVKKYRINFTDVTRGSIYYQCVYLSVAKDEGAMAAAATAREVFGITTGPYMPHLSLLYSDIPQEERAKAVEYETARLYGESSGYDTLLVENGYQVDSLAVWYTPVADKSLQSWCLVGEFELTG*
</t>
  </si>
  <si>
    <t>C_27000001</t>
  </si>
  <si>
    <t xml:space="preserve">MXDEDDAPPPGGGAGASVAVAAAAAAAAPPPPTKLAGPGNRGSKAALPAAVLCPLMLLLPSPPPPAALPLVVPPPPDARWVLLRQELPLPSAAGAASGGCVNMPACTTHNHTRP
</t>
  </si>
  <si>
    <t>C_27020001</t>
  </si>
  <si>
    <t xml:space="preserve">MANIVLVKGDGGWVVENRITPNVPPVGQCVHVFMLVRACGHVCV*
</t>
  </si>
  <si>
    <t>C_27030001</t>
  </si>
  <si>
    <t xml:space="preserve">MPCPAPAQQAGGSGTQPAAQSRLVEREAEWQRAAAQLTPTAAQHFHNNPVALDPWLHRTSAAAGQQNTPARELQSYASPSQHSGEGPLFHVPVDTQPIIPGTYTVTVKMVGGPVWGAFRGRTDLVLQAGGYPTTSDPSNLACAFVVSEQCAKSVGPKGEPQAPAGQGITNHIFACVRGPVWDPQLSHLHCAKFEMPGEEPMQVE
</t>
  </si>
  <si>
    <t>C_27060001</t>
  </si>
  <si>
    <t xml:space="preserve">MPAVLPGGLLTWDEYTCCFAGGADVLPPVLRSQALPAGGGGGGAASPLPVQLLVGEPPAVAVLSASVSVKPAAAAEAVGSAAGGGGGASSLMCARLATELGLAHGEAVQLIWVDTQLAKAGDADPLRRTKRQLRFPRSRGSDPGGRDVSDRVDGEQQPGSGNRTAQQLTMRMDTNYDWSGLRALQQVYGPERLGDIRRSLCERPYDQPIALFDAQDGRITARYRGALKARLDRWKSQCLPHQPRLRIYDLALQSRSGNSFAQRLQLRPGAALRLRGFDTDGHTLVVELVSAGEQGSNSNSTSNNNSASNSSSASNSNSASSCSSSSTSNSSTGG
</t>
  </si>
  <si>
    <t>C_27070001</t>
  </si>
  <si>
    <t xml:space="preserve">MSLPDLGIPSISAILSQATNASITVCGYERLSNVYSLTAGPSSTGITASVYFDGSSRAGGVLAASLTLAPSLDLGSVITTMLPDRALTLPVDANLLKGLVTITNPQLVYVGSNLAAAKALVPAV
</t>
  </si>
  <si>
    <t>C_2700001</t>
  </si>
  <si>
    <t xml:space="preserve">MSSISDNQCLKQIAMNFGVGATLGASVGAVYGTVDAFRFKIPGLLKIRHIGKTTVSTGAIFGTFLAAGALLHCGK
</t>
  </si>
  <si>
    <t>C_2700002</t>
  </si>
  <si>
    <t xml:space="preserve">MKSRRAAAVFVLAIIACSALLAAGAPADSKDAKPKRKNLPTKAFIHEGKHWTVHKTSEGRAFFYNVESGATQWTDPRVVSGRRRGPAGITCFVTRLLVCTLPTTTTMSRPPQSKHPELLKGPKKVKGLKNWERALQPPKVAKPRGRSSSPPPEDAVKRGALPAAAAEEKKDQ*
</t>
  </si>
  <si>
    <t xml:space="preserve">MNSMLVAVLALAAFGAASAQTTTAAIDQNSWSFMLNRDASCATRYQTLVEDPFYANDLICKTQVKRALETYVKTDCPSTTAPSSTVWRCMSGYNATSGQVDQNRIDAWTTFLKGCEVLYIAQRVNTAESEDGFQWRDNSCFGRFKSMDEFVAYLKNTQGGDGGSAGSVFVSALNVVLALALALFLLR*
</t>
  </si>
  <si>
    <t>C_2700004</t>
  </si>
  <si>
    <t xml:space="preserve">MQYGWVHAVWPGVSVGWGRGRGQGVDVAWGSRLWPGVSVGWGRGRGQGVDVAW
</t>
  </si>
  <si>
    <t>C_2700005</t>
  </si>
  <si>
    <t xml:space="preserve">MRSGGKGGQNVNKVETGVRILHVPTGLAVKCTQERSQAQNKAIALDLLKAVMDGELGGFMAAVLRQRGRQAVGDSLAAEP*
</t>
  </si>
  <si>
    <t>C_2700006</t>
  </si>
  <si>
    <t xml:space="preserve">MQLLSLLEKSERSEPVAGDNTALGSWLSARGLPVLKGCARKSKKQRAAEGRTSAPGGPVSATAAAGTGGSATATPPSGVGTPNSTSPGGAGGGAAAAARAGMGASSSSAKSLSNAVLGSAMLLQTTTTGGGGGGGGHGHAGPNSGGGGGGGGFPSVVVTTSGAPGPAPSHGHVVHAASGGGGGGGGAGSWGPFAASLTHQPPMQHYGQSAFLHPGASAAAAGAAAGSSGHNSASGQISPGGGGGGGGAGLAPSGGSGTDAFGFPSVYQQQQQQGYGSYGQQQQQLRSLSQSHIQLQPHGTAAHPPGSMGGSNYSGGSNSGQLPGMVTSAFAAAAGFGGAAAGGGGGGARLSGSNAAQGGGMXXXXXXXXXXXXXXXXXXXXXXXXXXXXXXXXXXXXXXXXXXXXXXXXXXXXXXXXXXXXXXXXXXXXXXXXXXXXXXXXXXXXXXXXXXXXXXXXXXXXXXXXXXXXXXXXXXXXXXXXXXXXXXXXXXXXXXXXXXXXXXXXXXXXXXXXXXXXXXXXXXXXXXXXXXXXXXXXXXXXXXXXXGHAPAAGALANARQPGTHAAFRVR*
</t>
  </si>
  <si>
    <t>C_2700007</t>
  </si>
  <si>
    <t xml:space="preserve">MGGGGSGRGGGGGSAAGNAAGEGAAAADGGPGGAAGVGAEDGEGAGGGGGGRGGGGGGSGPKPLSLYPPDGAARPLVSALMDRTRLTALPAGPLASTLLALAAAPALPAADWPTACRTLLALTPSASATSTSISTTQAAAASAVAPAAAAAPVAAAVAVAAARRLHGCALLLALSHGHAAALGLGGVLEELAAPARFAGLPHDMQCLLLARLPALLRSLAARRAAAVVAALPGLLAAAADADDGRPDADEDGDSAAAGCSSTAAAAAATADAAAGGDSTALAFPWSSPAALDDPASAVAWLRRIRQALPAAHGNGSSSGRERRRLRLAAHCWLGLLGLCRAWQ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AHSTCGWRALAPMAAAAEGTASK*
</t>
  </si>
  <si>
    <t>C_2700008</t>
  </si>
  <si>
    <t xml:space="preserve">MWITVYARVANFATRQPIDARIPAVPTLARTPTPTLALLPCRCKLFAICSVLGISCTLRDFTNLPYHCPIAHPHSQQSCAHVRLAQPPTCPATPLPPTPRAAAPNSEPNTTSLNHHTSPDRGMRARYRASIMLPLPLLRAARCLLRSAAAPAGSTPDPGAPARLQLRFVRSAGSDRTPVLVGSPPAPTCDLRGAAPPPGTHTCIRVPPSAPVAATGQCTGRTAPSALCSPTPPSIVGLPPSTPVRRRRRRRRPASPSAILRRLGLPPSTHLLQALNPLC
</t>
  </si>
  <si>
    <t>C_2700009</t>
  </si>
  <si>
    <t xml:space="preserve">MPVHMAYRHGLVQEGRAAAWARWRTHSCCASRNSMHVRRPLRVLNLAQSLTRYSEGLKLQDSIAADRKQGLVGDTLVLLQHFPVYTLGKRGRPEDFKRPQKELEAAGVEVCVVPRGGEVTYHGPGQLVAYPIIGVREAGLGARAYVESLEDSVVDCLAGYGVTARGRVPGATGVWVEERKVAAIGVRITYGISSHGLALNVCTDLAAFDAIVPCGIPDKEVTSLERELQRQLRGSGKEQQPGQGQRGQRQAAVATGVAHLHVIRLQPIMSSK*
</t>
  </si>
  <si>
    <t>C_27100001</t>
  </si>
  <si>
    <t xml:space="preserve">MNTQVCRASPAQKAAVVRLMRHHRRRLHQLERSRRRRRRWEAARWLLLQPQRILLRLLQLLQRLLPRRGGMHVGSRSHGAGHGRGRRSVPGTMAAAAAAAAVALVLGAVLPRSRRRQTWPPGATAAAAAVAVLLPGSLRSRRQQQQQLQQRQRRTESLAPRPAVTLLRHPEMYKAAPALTPHRFWAEGIALPLLH
</t>
  </si>
  <si>
    <t>C_27130001</t>
  </si>
  <si>
    <t xml:space="preserve">MTEAYNPDLHGTLDEFAAVISPLHVVFKADGDLRPIIDPTKSGVNACMAPLPCPLPTLSTILQDLPRGGALGKRDVASAFHHIILDPSARRYMAFRHPVTNAIQRWVVLPFGASQSPAIWVELATAACAIFQAECDCRGLNIKIHVYADDFMLLGATHADITAAFEVMDTLGAELGLEWKASKDVGRDQHLQQLDFLGMCFDTVRMEMRISPEKRARYAS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NGPAEWPLRT*
</t>
  </si>
  <si>
    <t>C_27150001</t>
  </si>
  <si>
    <t xml:space="preserve">MAAAAASAAAAAGPRKAPEAVIDAGAPRMPARVGAAGGGGAAGGYGFVPARKRIMTAEDLKRFLEGQTVKVGLGAG*
</t>
  </si>
  <si>
    <t>C_27170001</t>
  </si>
  <si>
    <t xml:space="preserve">MAARAAAAAAVLASLPQAIGRRWCTRPTASLCTATLTKMTWRICRPSMPPRSRTRWPWPRRRHSPSAPLTSCRSCTCALWFWASSRGASRTTRRADCWEC*
</t>
  </si>
  <si>
    <t>C_27180001</t>
  </si>
  <si>
    <t xml:space="preserve">PLSAAPTGILSRIASVPPCATATANADVNAGGIATGLTAGAAGAGAAVAAGASGACRAADAGVGGLQLRGDGAGGGGAGVGGGGAAVAAAGGGGDEEEGQALCAEWARWSIG
</t>
  </si>
  <si>
    <t>C_2710001</t>
  </si>
  <si>
    <t xml:space="preserve">MRNLAQTWLLTPSAAICVACFRAGGHEAHDWDCQLRRCVLALRGLPPEPLQQLASLLLLLLYEPAFKEATALHLMESYTPIMSAIAGLAPPPATAAAGGAGAGAGAGAGATAAGGAGAGAGAGATADVGAGAGGDNGMGDLAPEWEAAGGEGGGSPGGGGGGSGGGRGDPTAAPTAAAAVQPLSYDVSGLYDRLLAGAVEVSPHLPLHRAALFFVQART*
</t>
  </si>
  <si>
    <t>C_2710002</t>
  </si>
  <si>
    <t xml:space="preserve">MAQCIGRARQGYARQQYRPMQGAALLAAGSNGPAAAAAAAAGAGGASGVLGVDGRMSSEPPGAGAASPSMDVDEPDRPADGAAAAGAGAAGNGDVSAGEEAGPKADGAAGAGGAEAGAGGEAGGSPLANKGLKRHRHEQEAEEQAGPKDAHGPHALVGGRSMHHEGPPAAGGKAAGGKAEAAAGPSERSAPEPSTRGEPAHAKPYNAPGTYDSTGFHAKRMEFDPEYDNDAETIVADMEFNEYDTPADVQMKVQMLQLYNRRLDERERRRSFLLERGLINSRAVQAPEKRRNPAERDLHARMRVFARYQPQAAHEEFVEGLVLEARLRSRIAELREYRRNGIRTFADADTYETEKRRQKAAADAAIAAANAVHGMPYGYGGPGRGAGAAAAKAARAAAAAAAAGMMPPGALMSPTSLQSPPGGVGGGAFTPMGLGAPGTGGPMGMMQAGVTDDPVAAAAAAAAAMGGNPVAAAMAAAANTAGAPSAAAAATSSDPARPLVAVPMGRGTGTALAHWRARRGVPLDVTCLPGVELLSSRERELCAAARLLPAHYLALKDVMLRDAEKNGAISRTEARSFFRLDPSRSLRIYDLLVAAGWVTAAPGPGGKLGAGAGGSGQLRLLAAGGEGEGDDGAGGTEGMDLDDQGGDE*
</t>
  </si>
  <si>
    <t>C_2710003</t>
  </si>
  <si>
    <t xml:space="preserve">PPPATAPREHGSSITHLVDGGRVPSGGDGDDDLHVL*
</t>
  </si>
  <si>
    <t>C_2710004</t>
  </si>
  <si>
    <t xml:space="preserve">MEAMLRNITAGSSAAANPLLRSVLGPNASAADYAEVAQYAENMWKMMDEMAEQDPEGYQEFIKTQAQVAKEEAEKARDPHVESLAPALVLEAQAQQPQAAAVVAAAAAAGGAPASVANLVHRDAVGDKAFEGLHKQQQERLQQAAAKAAQVAVAGADDAGTTGKATDAGQGLGAASNPGVPHSLLEELKVVGMSNPKQPVGAAAAAGKEAAVAKKKPLIEELD*
</t>
  </si>
  <si>
    <t>C_2710005</t>
  </si>
  <si>
    <t xml:space="preserve">MATIQLTDQQRKVLHEVACTTAAPVLDTASKDKIKQLLDDYDMRKAVKDQQMASGSNAALKNNCDTRTPVRVVRGFVQEAGGGEGGGGGEGGGGAKKGKGGKGGGKKEKGLVYEGLYLVLECKMEQQQQGRHHQHHDQQQCHHHNSHPCCCCGCCSSPGLPQPSKDGPQVCKFLMHGLPGHSTVSAKVEYK*
</t>
  </si>
  <si>
    <t>C_2710006</t>
  </si>
  <si>
    <t xml:space="preserve">MEMSRIRIEGLLAAFPKLVGTGKQHTYVETENVRYIYQPMEGLYLLLITNKQSNILEDLETLRLLSKLVPEFSQSLEEESVAGKAFELIFAFDEVISLGHKENITVQQVKQNCEMESHEEKLHKLIIQSKINDTKDIMKKKAADIEKSKMEQKKIGLGNALTGFGSKAASSILADLEPTPQYRPEPVPVPSVRPVAPVGGPKGPSKGMQLGKAKKANDFLESLAKEGEVVEIEVPKPTGGVSAVTVNAATDPVSLAIEEKLSVTLNKQGGVENLEVQGTMSLVVNTDEEAFIRIAVTSGANKGFQFKTHPNIDKTLYSSSNVLGLKDPARPFPTGSELGVLKWRFQTKEENLVPLSINCWPSVSGGESYVNIEYESTSDLDLQNVQIIIPVPATGHAPTVNQVDGEWRYDSRRGALIWTIELIDDTNRSGSMEFVTSAADAEAFYPVEVAFTSNKTFCDVAVASVEHTQRGGPVKFSMKKQLETAEYSVV*
</t>
  </si>
  <si>
    <t>C_2710007</t>
  </si>
  <si>
    <t xml:space="preserve">MEGAAREEAMAELRAAAAKKVEKNWNAFNGMVGVQLKKLAADAAAAEQAASQQGAAAGGAGQSDDDEFVASAPPAVAAALEGLEAKLRSCMNLYKRLANTDDDDAILGLLANKARGLGCAGPNRADTNVDLLRRAMAAAKPAGQRKRVGGAAAGGAAGAAGAKGAKEEAARQESGALAAAAAKVQGSQGADGAAGAAAELQHSFPPVELDMQQRQVCKEVALQHPGADAALLDTTFKAPRMTEMTHLIIKVLCNQPHGATPSDIAEHALTRGFISWPAGRPRGDLRRLVASSLKTKVLSNYVVHIGADKHVLKALRPDAEAVPRPSRQPGSAGASPAVLAPPPGAAAAVAAATTAPPPAFVLPPDDSDTGGGDAEPGGTQAAAGADGAAGAAGGGEQEEAGPLSKEEDERQLNECFEAAETSGANRQQLVETAKQVERSKNARIVFKVLCQAGPRGLGPTDIARKALELGYAAWSRDKMPSNSNTVSSVLRSYSKQFPYIGNHLYTLALFPGVVPQAKPSKAEGAGGKGGAGGKGAGGSKGAGSGAAAAAAGDAGAS*
</t>
  </si>
  <si>
    <t>C_2710008</t>
  </si>
  <si>
    <t xml:space="preserve">MTDNPPKPKKRIVPLLKKDGVDPKAQKAAKKAAAKAAKAAPAGPDGLPLLGLPRAACGDDDSDEGEEGESDDEEEVAASEADGSGGSSSDSESSDDEAGGGRSAAEQSGPEGEGGGGGAAATKAGGAAGAADAGIAGAGAAGAGAGAAADAAGAKKPRKRRPALEAYEADFIDDEEELEYERRRKAKAKFKGFYINKATDKGLSRIELV*
</t>
  </si>
  <si>
    <t>C_27210001</t>
  </si>
  <si>
    <t xml:space="preserve">MEFGTHGLGGRPRVVHVEISNPTPLPASWQLHSFDDPDGVELENWVEPGRPRTEGERMRDLIAEYKLFEMRPRSGELEPGARCTVTIEFRPSVEGSFELPVFLHITDGKRLRLQLQAVTTPEPLQLLALPPPLRTFRLEPVALGERAPPLQMYVLRNGGPAPLHWRLDTAPLAALAEASWGHPVLELVGPEEGDIEEGGVAAINWRFSPLEVGRLDCLAWF*
</t>
  </si>
  <si>
    <t>C_27250001</t>
  </si>
  <si>
    <t xml:space="preserve">MEPLCPGYSATKPYPLVPCVENRRWMYGGVMYMTANVQVPDDLMIT*
</t>
  </si>
  <si>
    <t>C_27260001</t>
  </si>
  <si>
    <t xml:space="preserve">MAAGRAEQWRRYSHGHSYSHSHSCASRVVRAAAGLLGRAARRPRGKARCQAARGLAVAAAPAGGGDRGGGGVCGAALALAAADDAAATASGAVGAAGGGCTPPRRAAAAAAGTPVVAATATAAAAVPRRVAALRPGDRILTADGGVSTVVLVTVDPVCPVMGMELCKLRLDLASEPTGPYLTSHVEERVAELLDKEGFHNEKDIGQLWYGLALCKYKWDSGLLTRLAAGTIEEMEAWEGLAGAGDALANMAQLAESISLTPQQKAELRLQLPMPKQLLRRQVNLLLAAPRPINSDRSTRAHFSHFFRHCAKLGLTPDSPAEAQAWFDVLNDAGPAEWNVDEIRQSRWFSGPRPPRACGPRRTCVCY*
</t>
  </si>
  <si>
    <t>C_27280001</t>
  </si>
  <si>
    <t xml:space="preserve">GVLAANPRRPEEGVRLPHRGLRRPGRCQQDWHHLNDSSRRDWGAGGERVRCNAESRVLPA
</t>
  </si>
  <si>
    <t>C_27290001</t>
  </si>
  <si>
    <t xml:space="preserve">MVSKAVSARLQPALDAVVDELQTAFITGRWIGDNALYLQGLIEWMRLDVGADGSPRQGGALYFLDIEKAYDRVHRQWLYASAEGLGFGPRMLRWIRLLTANGSARGARGTAHAPVTQRRAGATGCPPR*
</t>
  </si>
  <si>
    <t>C_2720001</t>
  </si>
  <si>
    <t xml:space="preserve">MAAAARSAAAAEAAAAEAAAVAEKAVAAAVEALPSTASASAGAGRAARSGTRRARRGSSGCGGGGGGGGGVRGGGGGGGVRGGALSR*
</t>
  </si>
  <si>
    <t>C_2720002</t>
  </si>
  <si>
    <t xml:space="preserve">MMPDCWYGEGEGEGGDGLGPEAQVVLTACWTSVKEEAAAELEAASAAAAAAAAAAGSGAASRAAAALANPHPGLYPVLIILSRLKPSHIRDDDPAAAAPAAASAAALLGEEGADGGPAAEGGDGSGGGGVAAAATYMGALSPTVFTPLVRRCATAAPLAVRRLAARALAPLVRGGPRRRAAAAAAAGARATRPRAVADGSARPPLRFAGGGGGNALHGAFLQTAALLEAASAAAAATAAAGGSSSCSSGTSSSSSSSTGSSSTAEEDLLAASLPALSRGAWMADPALGTCAVGCGLLAAAAAALALLPPRRCSEFRTQVAELAAACRDAAEFVPPPRPGSAAAATAAATAAAGQPRLLQPLQPVXXXXXXXXXXXXXXXXXXXXXXXXXXXXXXXXXXXXXXXXXXXXXXXXXXXXXXXXXXXXXHASTRKRHGPVSSAPAGFYTEGLLQQLRTCLASPSYDVRAAALKTLDRHLTAINAAVASAAAAAATSGGSGIGGGGGGSGGSVSSEAAVAAEAEAAAAAAAGPGVADAGGKLAAVAAALAARPAQLSRIAGEGMALLWGCVASEPIHKVARRHLKALGQLHTLAASLAAAQAAAAAAAAAAASPAAALAAAAAPAMDPITGELLPPPLTAAAAAAAGGLTVQHPAGCFCCVDPSVAAAAADPAAAAELAAALAHVALVRRLLGSSRELEARCEALRCLGRALGRALAAGAAAAATAAAVATAGTASGSGSSNSSRGSSSSVVPVEHWLQLAAALGALLDSVAAAAAPWQPEDWRRAGVEALAGSQLLPTSALAAVATGGSGGVAGATAAQAAALVAALDVGASGGGGGGALHRSALRGWRCVVAFLECVMELLPSTAAGSRSSAGSSSSSAGSSGTEEEGQEAGLWRPAPAAAYQDGASGGTGGGSSSSDEKERAAAAAAAAATAAVVGRQPLYVEAVIRWLYPLLVRLYGSSSNSSSSNSSSSGSGNSSSATAGAARPALLALLCDLVVNGVAPQAEEQQQGGGVAGTSAAAAGGGAEGDGDGGVPEVVTALLKDAAAAAAAAAAADGAAPGGGPAATAATAATAATSSATSSSRRLFDKEADNPHEEPLLTCQLAAAAARRLLLQLQPHPAAAAAAAAATAGLTAAEAAALAALRAAAWRRLGSIAAAAAVARQRQQQ*
</t>
  </si>
  <si>
    <t>C_2720003</t>
  </si>
  <si>
    <t xml:space="preserve">MQSEAAERAAAYAAATTAAADAATAAAAATATAAASPRSPRAAAGRTAGAGAGAGGAWELEQRQWQEEEREQREERELTFGGFGTGQAPAWSPPAAPAAAGGHTTLTFPAALPSGTAAGSGAGASRRFPSPSHLPHADQQQQRQQQHQHQEEEEHHHHHQQQQHHHQQQHHHDHQHQQQQQHQDEEEQQQQLAAAAALADEGPASYAAPTAAAPTASTAAATAFSATAAASAAAASAAAADRAAAAIAQAVGAGGPGELSSRLQRLAERTSALQCNLWLATVRTFILIRYAARVALRCSEAAAARSAAIPAAFQQTTMARAAWGAAAACGCGGGGLGGGGGGGGGSFSGNIAAPPAAGGGGGGSGHPLHHLHHNNISSSSSSSGPYAPLLAAALCVSAEHQSSHPPTHSSGCGCGGAAAGVLHAVPAEATAVAPPQILPYAHQPQNAPSPSQPPFQPPPPPFRAPPPPPSPLRQLLAAQLADLCRCTQELEARGRQ*
</t>
  </si>
  <si>
    <t>C_2720004</t>
  </si>
  <si>
    <t xml:space="preserve">MSSMWRLWRLALGSS*
</t>
  </si>
  <si>
    <t>C_2720005</t>
  </si>
  <si>
    <t xml:space="preserve">MLAALKAELLMLWPPPRXXXXXXXXXXXXXXXXXXXXXXXXXXXXXXXXXXXXXXXXXXXXXXXXXXXXXXXXXXXXXXXXXXXXXXXXXXXXXXXXXXXXXXXXXXXXXXXXXXXXXXXXXXXXXXXXXXXXXXXXXXXXXXXXXXXXXXXXXXXXXXXXXXXXXXXXXXXXXXXXXXXXXXXXXXXXXXXXXXXXXXXXXXXXXXXXXXXXXXXXQANDFT*
</t>
  </si>
  <si>
    <t>C_27300001</t>
  </si>
  <si>
    <t xml:space="preserve">MNGPPPQDYGDEDAEKIGYLVPSQSLALVLEDYCRAVEDRTRQAVAAAAAAAAAAATAATAAHGGGSSSTAATASASGGPRQRGAAAAATSSSSSPASSSSSASSASSSSPLLYLDGRPRLGIRYQRMESPALRRAFGLPATGSSSSGSSASGSSSGSSSGSGSGGSSSSGGSAAQAWRSGVLVTGVDPTGSAAGVVQ
</t>
  </si>
  <si>
    <t>C_27310001</t>
  </si>
  <si>
    <t xml:space="preserve">MPSCPRASLPAPNALVAAKIVRRCHNLVFVLTDNIFDSPWCMMELTAAVEAGVNVILVVKEGSREPESEQRAE*
</t>
  </si>
  <si>
    <t>C_27320001</t>
  </si>
  <si>
    <t xml:space="preserve">MESIRILEKYSAPILIGLSLALMGWAVTTAGGFGPMLSTPSQFGVGMPKVRRGGAAPLLMRGAPGAYKSGGDPSFNGVGGGGAAPGGATI*
</t>
  </si>
  <si>
    <t>C_27340001</t>
  </si>
  <si>
    <t xml:space="preserve">MIRNMDDNIQVLRDKLAGKRPTARSRPAAASGAAAAGSAASRTATSAAAATAVAAPGAGWGGYLGLVAAVSLVAGSGAVAYMRYKQ
</t>
  </si>
  <si>
    <t>C_27350001</t>
  </si>
  <si>
    <t xml:space="preserve">MTWCVRSVEFGTLTASGNYRTGTKDEEEDAAAAATATATADGAGGGGKYGRRLAVACGDVFRFGSALHGSM*
</t>
  </si>
  <si>
    <t>C_27360001</t>
  </si>
  <si>
    <t xml:space="preserve">MAFVLQLAVLLAPFLCDVAAGFASRWRNVPQLQIPQGVVYNLPPFEYVNGSVSPAPNASHPHLEMPGNPHEGRWRIPSTRIPSSAARFPTFERCHTDWYGSDCSRKKAGTPVEPPLQEQRPWLQQ
</t>
  </si>
  <si>
    <t>C_27370001</t>
  </si>
  <si>
    <t xml:space="preserve">MYPRAGPAGGGLLRLHSTYRHDFKVYSSDEGRVQYPTAHA*
</t>
  </si>
  <si>
    <t>C_27380001</t>
  </si>
  <si>
    <t xml:space="preserve">MPGRNCIDQKERVTENAPWIKFIPPPAPQKGRKGAAAKDAAAAKDGGKGTAAGKGAAGAASPAPGKGGAGTDAAGKQGAAGAAASASLSPGGAVSTIPGLPTILPYRPKSTGSGTQQASQVASTAAAAPSAAEPAATEASAAAAPAAAPAPAPAPAAAEGDAAAVEVKEEVQNLRDMRYRFKKA*
</t>
  </si>
  <si>
    <t>C_2730001</t>
  </si>
  <si>
    <t xml:space="preserve">MRCSVLVATLLAATTLWAAPALAQNEATQPLYQLHGSGTSNPAPIIWRGLVLPPCTLARIMRGDITVWNHPDILANNTHLPDLATVTAPIRVVHRNPGSSSTYAITHYFNKACPSQWSAVAGSPATKTADVGSSRTVGVTTEWPADAAGRWQTVLNSQAGCCSCS*
</t>
  </si>
  <si>
    <t>C_2730002</t>
  </si>
  <si>
    <t xml:space="preserve">MRVSPPARPVRSGGGGVAEVEVEAEAEAEAEAEAEAEAEAEAEALPCPALPCSLQASSYATHPSQDKAFT*
</t>
  </si>
  <si>
    <t>C_27400001</t>
  </si>
  <si>
    <t xml:space="preserve">MRGNFRAGASACGTGSGRGAPSGQLTSPPPP*
</t>
  </si>
  <si>
    <t>C_27420001</t>
  </si>
  <si>
    <t xml:space="preserve">MNGHPAPCLCYASLAWFGGVAACPGFRERFTAELRALVPDCADLNVFMPQDPAVFTWEGMSGFGASYSYSRLAVTRQQYNESGGAAGVRQYL*
</t>
  </si>
  <si>
    <t>C_27430001</t>
  </si>
  <si>
    <t xml:space="preserve">MTFIGKLVASLAYRYLAWATPLPKGVSTASPSQTPRINFPLLVYSHRGGDREVDPSCGLRYVENTLPAFRNSVAARGVSVVLFADVNTESDFAACLGAGADALCTDSPARLRAWLQGQQKQQQQQQHHQ*
</t>
  </si>
  <si>
    <t>C_27440001</t>
  </si>
  <si>
    <t xml:space="preserve">MPCRVGGLHLGIAAHCQTWQRTAPLQLRDEFTGWWRLYSAQPADTPLPSDVTEQLDDAAQQVQTAYMDYVLLDARTLRSAKRGPADPGGASGPSHRQRQHRSRSTSSPMSLGSAPLHPGGASSGAVSMSTSGGGAPPSQGGGRRGKRHSSNSNRNRHGAAVAGGGS*
</t>
  </si>
  <si>
    <t>C_27450001</t>
  </si>
  <si>
    <t xml:space="preserve">MKPLLPPLLLLPPLPLLLPPLPPLLLLLPPLPPLLLLLLPPKPLLPPLLLLPPPQLPLPLTCSHSSAGVETTQTRLRQRQMQTRLLQRLLQRLLQLLLQLRLLLRLLLRLLS*
</t>
  </si>
  <si>
    <t>C_27480001</t>
  </si>
  <si>
    <t xml:space="preserve">MGSSIAGGREDGVVGVRGGVYSTGGSCGPRGGSVPDAVSAAGSAATPLRAVAAPLAAPPAAAPPGTPSGCNPAGPCTGAAAAEAFSVSAGADSCDTGAALRIGLAKAGPLVPGAPATGCGKRTVPACPGAGLGLLVNGASGTERAPAAAAHERRIGFAAAACGSGGGCRRLRRCTALGLPPRRRHGHPVHAPVAPLAAAAASTSALCALQRIFQVLAR*
</t>
  </si>
  <si>
    <t>C_27480002</t>
  </si>
  <si>
    <t xml:space="preserve">MGAALAPHPLPSAGSLAFGSLATSTAAFREALLSALPNAGNQLTGEHLEDALQRTEGGGGGGGGGERRNRRVHGVPVAAARREAKRRAAAEAAAAAAAAAGGSGEADPPLMRRSGGGALVPVEAGGAKDVGGSGNGRERATSARATSARPKPAPGQAGTVRFPQPVAGAPGTSGPAFANPMRSAAPVSQLSAPALTLNASAAAAPVHGPAGLQPLGVPGGAAAGGAASGAATARSGVAALPAALTASGTLPPRGPQLPP
</t>
  </si>
  <si>
    <t>C_2740001</t>
  </si>
  <si>
    <t xml:space="preserve">MAAAPGTEQQQQQQQQQQPRAQRPRRLQGLYRVRGRALVYWGPQVPADRDGEVLTGQGAAAFSDMCLATQEQLRRAAERAAEREQEEREAERLAEERAAAKQAQEEALRQQEAADAAGLRPKRRRTGLLPLEQSPSPRGRSRPRSGRDPRAQPVADLPAQQEGAARQQQPRPAAAVDAPALAGSSRAVSVQPEDMPLLQPGAEQQQARGGVAGPPPPPPGGDVVIRGFPMGGIAAVANHECDPTADVYQTLVLMPRLAPDPPPHLHLQQAGGAAAAAQPAASCSGAAAGAVDISMSSAAAASGSAPVPMQAHVPVVFLRLHKEDQQGRSTAGEYGLVEITYKYGATTTVRAEALRCQCRRGCPGWVCDHHGLDA*
</t>
  </si>
  <si>
    <t>C_2740002</t>
  </si>
  <si>
    <t xml:space="preserve">MGHKKQQPAQPAPAPGKAKPTLGLLRYKTDGSHVTVQHYSSGAIGSRGSVPTLRVDLKEGKHITPHL*
</t>
  </si>
  <si>
    <t>C_2740003</t>
  </si>
  <si>
    <t xml:space="preserve">MGVEILDVEQVTEESLGLELNSDNVETVLNEIRPYLVGTGGGGLELVAIDGVIVKVKISGPAANVMTVRVAVTQKLREKIPGIAAVQLASC*
</t>
  </si>
  <si>
    <t>C_2740004</t>
  </si>
  <si>
    <t xml:space="preserve">MPDVKYLASACKNTNAWRAVLFTTLPLVILWALIQRTFPLSRPPVEVGCANRPIKITDIYVIHSYWSKDRRDLAPGICRWLAEHGGPLADVPCTLAPGFWASAAPRSAILDLIKQRVVAPESHARPVGWYTKLLYRFHISGAAALFDEQEQPISLSYLGIAAVNVMAQSNWTAAMTRAGVPLRDRVNRHLLLIEDDADFNEERVAMLQRTVAQLDPCYDMVGLDYKESFCSLQRFKDGLASWFLPRSWRSSPHLVRAKLAFSRTTGLLFSYKGALRIQSAMPVTRELDLWYRDLITDGLLKVYVTCPRVVGIMGLPTVT*
</t>
  </si>
  <si>
    <t>C_27520001</t>
  </si>
  <si>
    <t xml:space="preserve">MGSAAAGSGDSAWSAGASLFSITDDEDVPPPLPAAAAPALAPMDSSLAAAATAAAPPALAAPPLMISGVGGGIGGSSAGGGAFPAAAGSAQAEAEAQLVVEECVLVAAHVELGGSASSVDLVGVCAGVQPTKPADLVHHRRHHLIQSPAITSH*
</t>
  </si>
  <si>
    <t>C_27540001</t>
  </si>
  <si>
    <t xml:space="preserve">WPDESPAAAAAAAATDAPSAAAGGAGAKRGRGRGGAGGDGGKRAKTAAATAAAAAAAAAAAAAAATAAADSDDEDDEDAGGGVGGVGGDEDEDEDRHSDGGSSSDDEDAG
</t>
  </si>
  <si>
    <t>C_27540002</t>
  </si>
  <si>
    <t xml:space="preserve">GSQSRAAVTWRFPGRAQTALESTGQRTPTLHRASNPCGITTGVTTSDPAGELPLKKPGGQTKKTTRQPARPQPQ
</t>
  </si>
  <si>
    <t>C_27550001</t>
  </si>
  <si>
    <t xml:space="preserve">MSPAACQQLAAAAQKHPDLREAEPGVFMVGRPSGFAGTGAKCGFTATRLTQLSTAGNRLLHNVFQFAQGLLSELGPLDSEGMAWEPKGRVEAVTGPCHPVYNNPWARGDTGVRHAMYTSAACASAGAAAGDGGSAAPDPDANAAGLGSPSPLQPGRQRQSGLGGALHKAAEQVAALEADLAQALAEAAAQRARAEAAEAATAAAEDAQKQDEHERELLRSRLRARHVEVQARDVEVAELKRKLQERDARIERLVKQKRALKQAF
</t>
  </si>
  <si>
    <t>C_27570001</t>
  </si>
  <si>
    <t xml:space="preserve">MRRLLGGPCLHMLLVWALACLRLGAVTHMPTAAGAALPAAAAPPPAFTQQAGSGASNTDVWPQARHLRHAVGSSTAAPALLYPALQRIAKAISQGHYGGCVMYMDA
</t>
  </si>
  <si>
    <t>C_27590001</t>
  </si>
  <si>
    <t xml:space="preserve">GSARPRRATGPLAGPLRAGAGRQCRAGQSPVPHLRPAPGPIWIRIRTRIWIWVEPGLGSGFWI*
</t>
  </si>
  <si>
    <t>C_2750001</t>
  </si>
  <si>
    <t xml:space="preserve">MFAGRYWGALARCTSPEQVKERLKYIWGTLALISALFSALTMPTVTSAPGPDDATDARVQAYVVLFFSSLILSFVVIMTTM*
</t>
  </si>
  <si>
    <t>C_2750002</t>
  </si>
  <si>
    <t xml:space="preserve">MTLWKLVPTSLLAAQLCQQKFGSSAELLLKVPFRIGRNVSGPDTLRLPAELTQFSGSHCRIFYDPNVDQWLVEDTSTNGTYVDDARVQRGCAMALSEGCRLRLSSPPQDVVEFEFVRADVEDERGDNYSHYSRPQPAQPAPQPQPQPQPQHPQPLPPHLQPQQQLQQSLRPHPGPHPIYDLQHGGGGGGGGGGGGEPPATAHTAHTLAYAHVHHTHTPGHAGPGPAHHAAYSGLQAPAGSHGVGAGAGADVSGGSGGAGGGGALPAPTSNSGGGAAGGALSVPSNPSAAVTGTKRKVGVHGCVSARPASCGRPATPRP*
</t>
  </si>
  <si>
    <t>C_2750003</t>
  </si>
  <si>
    <t xml:space="preserve">MAVYSPVVANRWRKLDLTFILVLNTCATYALSYFTFGLRCSPSSSWTGGALSA*
</t>
  </si>
  <si>
    <t>C_2750004</t>
  </si>
  <si>
    <t xml:space="preserve">MGSNNQLKLLDLGLQPLLPQLLPAPASAAAAAAAAAAGPPPRSLPADLGALLEDAQQPGGGGTADLTLRVGERRFHCHRAILSARCDYFKQRLAASGGFADARAAELELPDADADTFALLLRWLYTGDTDVPLEQARGVAELADRLLLPELCARALDVVAASVDAAAIVDSLLWAAGCCEARGGGGGFGGLLARLKEWYVSHHKAVAAEAGVSRARLAAEAPLLMVELMDAVLSQPDGGDRKRQRA*
</t>
  </si>
  <si>
    <t>C_27600001</t>
  </si>
  <si>
    <t xml:space="preserve">MYSSTSPTGLFRVQPVCTVSQQQLLEAIDRKVPADLQAAAEGSGDGALSDAELMAALAGSANGKAPGSDGVPYEVYKVFWALLGPRLCAAAAAAFAAAADAHDGGEMAAALPASWREGIITLIYKGKSLDRAELASYRPITLLNCDFKMVSKAVSARLQPALDATMRCTSKA*
</t>
  </si>
  <si>
    <t>C_27610001</t>
  </si>
  <si>
    <t xml:space="preserve">MALPRRRLGVGDGRNQPCTHRRRRHSNSPALKGAGATVPDWAVCRVPAGRTAVLAQLRDEFTGWWRLYSAQPADTPLPSDV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SPTGLFRVQPVCTVSQQQLLAAIDRKVPADLQAAAEGSGDGALSDAELMAALAGSANGKAPGSDGVPYEVYKVFWALLGPRLCAAAAAAFAAAADAHDGGEMAAALPASWREGIITLIYKGKSLDRAELASYRPITLLNCDFKMVSKAVSARLQPALDAVVDELQTFFFFFRNHPYKVEQGQTRCPPAA*
</t>
  </si>
  <si>
    <t>C_27630001</t>
  </si>
  <si>
    <t xml:space="preserve">ELDYDQRAGIWELGVLGKRCLARPGCGAWTHTGATRGQAEWSPPRSTGLPSRSACCASGRSTSACSRPAAASPSPCATCWPGWALSTPPHRTWGRCPPTPTARTSHYWTVSGTAV
</t>
  </si>
  <si>
    <t>C_27650001</t>
  </si>
  <si>
    <t xml:space="preserve">MSERVGGTDTDRAVPSGPSVADTCGVEAEAGGGRQAEGQGLHSWRAVSG*
</t>
  </si>
  <si>
    <t>C_27660001</t>
  </si>
  <si>
    <t xml:space="preserve">SRSSPRRCRWAVAAARPSRAWPPPRVWCWRRRACRTTTYSRCRRRPASSTRARGTACWPRGRPTAAAPACGGTTAGPCGSLRPTRPPPQAAPPAAPGARGGP
</t>
  </si>
  <si>
    <t>C_27690001</t>
  </si>
  <si>
    <t xml:space="preserve">MPQAATAAEDFRLGALAAALLAWLHHSQSAAAAREAAAARHEQLVARQEAAEASAGAEGRPLWTASCKDGRHHTAGAGATTVTPPADHR*
</t>
  </si>
  <si>
    <t>C_2760001</t>
  </si>
  <si>
    <t xml:space="preserve">MGFQPVVIHGTPGVPFRESPRPATLSLEDYLARSSSTFRAKHADLRRTLNAELSELLGTYEVWHEGLRQRVAQETGKALPPEAVCATGTGAGGSRSITPEVLGDTASPYIANNPPVGTDGQILSTYRAITEIPTAEWARLVARQPQLQSYFAEKHKMFYCSAGDFAIENKNGAQQGAGGAGSSRGQAQSAPAGPPPPIVLRDHSASVNLVTQSFASMHNLPELAHKQLVLRIKPGSQYEVRIPMSKTLVVSDTYLFDMLIGNEQMQPVASYVTVFPRPVMHLHPNLLEFPSFVLSLPLRNAHGVRAALAAHEHYAACVTSFGGDPSPKLGGGCSTASECSASGESSTDHAQPATATPCCTADSCKQHNGSAPAEPTNGEASQGDGSGTMATETNSGNGTPPPDKPKRGWLSAGLSVIGGWFGKGGDRIASSLDRTEPVCATAEPPKRTGKRKKYRGPRTEVQVGTKRSWYGVTVFLLYAIALISLAARVGAVGGAAGGVPALQALQQVEAVTNALSSAPPHLRVRWDLAQDPLDLQQQYGAGPPGLSHVLASVESFTFDGKMAAAASERYEKDKEGGWENEIIQQKTNELLKPGICIEWTGPTQVAVNPVIAAKRDEATGLWTAARMAQDYRPVNKVTKGDKYGLHRPEDIFQRVGKARYFSKLDMRQGFLQIPIHPDDYGKTAFWCGNRLIAYTRMPYGLKNASATFQRRMDYELRAAGLDHLAVAFIDDVLIATETAEEHIEAVGKVLDALAACGLRAHPDKSIFGADVVEYLGHNLSTFGISPHQAKVAAIQALQPPKNVSELRTQLGFINYYRCYIPRMSEIAAPLNALLKNGVTWRWGVEQEDAHRALKEMFMRPNVVLRRIDYTRQLIVHTDFSNKGIAAVLGQLDGDGREYMCACISRSLNKHESNYSSYKGEMLAAVWALKMFRHHLIGSDTPFKLVTDHQPLTYLMSSEGLTGQYARFALVLQEYNFVVEHRPVDGSGARLDEDDPPADSFGSSAPPTAAAVSASLSEHEVLHVALNTSVPVAPFASDFIPSADESLAARRHRRTTVTANASPSHAHGSGLV*
</t>
  </si>
  <si>
    <t>C_2760002</t>
  </si>
  <si>
    <t xml:space="preserve">MLLNALIDHRQTSANHPQANGLSERAVQTCKKALIKLALGAGSVNDWDQHLPSITLGYNCSVQNSTKLCPYTIIFATDPVIPPAAKPRFEGELDLDDPEAAARSVMLRAAALRKNMVIAGGNLAVAQHRDKLHYAKMRGGGYDPKIRRFEVGDYVYYRNTSERTALDAQARPDILRVTELRPSGVVILEGRCGTKISTHVTHVAPCHLPIADGAIDPRLARPSVTLACEVCKMPDNEEWMLLCDACGSGWHTFCLTPPLEGIPEGTWVCPACTKKGVTPDSMRQAQGERQAAAVPPAKFRQLQGALAMREAKGKRARSATNTGVVSYAGQRRRVHYFLIEYPDGSSESVTHPQLRPRLVSKQQAAAAVTHAQAAPKAPADEHVPMGMVIPVSTPSELEALAELVNFSSISSIYAPLNVPDATASWLRAHGCTLRRSRATGGKAAVSTDTLQRARQDGIGMNIIWLEAGPSAVESSMEVARDHATDAVIARVPRDYVGCASKARLRWLRTKHANGELLTATCATCIWFVLLTKKVKRWGFVSAMNVGEPVF*
</t>
  </si>
  <si>
    <t>C_2760003</t>
  </si>
  <si>
    <t xml:space="preserve">MTGEYVVEHYIKLLTAHFQLERERHYQDRYPTLTQDQRAPTHLLADMQQCWPYLTNVLPDNFALAFIKKLHPGIRDDMHRRLKCEPMNTWFANLQRTANEANIAWDNYRRQQLLENAPDPAAKAMERSAARPASSTGATRGSAASGSSRDKPFYCTEHKENAMHNTADCKVLQRRKQQAALVTSDGAGPSTSGPPGYQSHSQRLELVAALVSMGLYDAAKAVVTGAATKWQAEAEKRKDRFGAAAARGGNNGSGKGGGAHNGSNGPRRQNPSAHEDGRCTMCDRYHPGLCYIEHPDHAPRGFRFRSQRLQVMFEAAQKKAGGGGRANGGAAANVTDYQEEDDDFYSAAVTALSAPPPEPQESAAPWFLLDAAATDVSSCSSCEPYCGMVTSHGEEEPPPKADGYASLLQGLPIFNGDQARERALLAFARQVELSAMVTSGGTGEEEATWSASAPSWLIGVEALSACNASGGPLADCCSLVTGDEASGPPPGTSAQAPDTSALATLRQQPAPMGFQPVVIQGTPGVPFREPPRPATLSLEDYMSHSASTFRAKHADLRRTLNAELSELLGTYEVWHEGLRQRVAQETGKALQPETVCATGTGVGGTRAITPEVLGDTASPYIASNPPVGKDGQILSKYRAITEIPTAEWARLVARQPQLQSYFAEKHKMFYCSAGDFAIENKNGAQQGAGGAGSSRGQAQSAPAGPPPPIVLRDHSASVNLELAHEQLVLRIKPGSQYEVRIPMSKTLVVSDTYLFDMLIGNEQMQPVASYVTVFPRPVMHLHPNLLEFPSFVLSLPLRNAHGLQAAQRQRPG*
</t>
  </si>
  <si>
    <t>C_2760004</t>
  </si>
  <si>
    <t xml:space="preserve">MNNEPAASCPGHKRRRSSSEEGEVPLPVPKKVSNAATEGAELASSLQVREQRRAEVKAIYANYGDLLNGGDTGAEALAFQGLLECRRGSLGARRLAARLDVNQASETKSGINSARSGTGIRLGARRA*
</t>
  </si>
  <si>
    <t>C_27710001</t>
  </si>
  <si>
    <t xml:space="preserve">MSMAWARRSRRGRWSHTCSKLGRMWRWCRRPTLLTRRRWSLALVPRRGRAFRGATALLPARQRRPTPVGRLSWRGVGCPFQAAYCSRRQRMRRAVWYVGIGTWVTCACASCVCMRPRPWRTSLLSLPGCIPTWPRTGCLLSVGTGTVSPMPVRRRPLARHVLQVPRNLPASSPSSVWWTLGRASVAAPRATRIRPRPSRPLPHAWIGGMSVPPRRRGWWMSHARMGRLGTTTVCCS
</t>
  </si>
  <si>
    <t>C_27710002</t>
  </si>
  <si>
    <t xml:space="preserve">MQPLTSFLRRQVEQGALRTPLLPSGEQVPPAAHHADDTTLTARDPAVDGPVLMAAVQLFCRASNARVHPDKSKAMGLGRFAHLTGPCPHTGVPFTTGAVTHLGVPLSWDSDAAAADLYTRRARGMAFVARLWAALSLTLVGRVHIAKQVLAAKLAYHFSFLNPSPAQLKELTDLVDHFAARSMHAEDASLVSHGNPLL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LGWFWSRGPGCFQAAGGQRVCPCSTL*
</t>
  </si>
  <si>
    <t>C_27730001</t>
  </si>
  <si>
    <t xml:space="preserve">MNVGSVRVDAERRELQTDVYQEASKFGNLTGITIPVPPPTVSDSEACRVYLKYASPLDAQRCQQTMDGRMFDENKGAHDIIQYQLELHTH*
</t>
  </si>
  <si>
    <t>C_27750001</t>
  </si>
  <si>
    <t xml:space="preserve">MLLLIYRAIFPDLDALLILYEALKSYVVNHRHYGHSYNDQRVQRISYYLLFHTLLLICHLTLLLLIIHFLFDSQCGNEDQHQAYPGSSINTFSKASPILFFISCAAAFVNVTTSRRSTSTGFSSFIIFLIIRSTNTAVFPDPAAAATKISRPFATTAFHWPIFHHSPPTSSLIFSIASLSFISFSVRNWLSSITERTRRFISLFKLYTSHQKSKFPSNPYRFHVCSCCITYDNVTSGVATYKICSERDKSFTSFVINVSFTSGNILFIFLIKLDAICLVVGANSIPAALKTSLSSSESIPSSIGAAGMTPSFTPITNKLF*
</t>
  </si>
  <si>
    <t>C_27750002</t>
  </si>
  <si>
    <t xml:space="preserve">MMENWPKKPEGSQWTDDQWKAVVANGRDILVAAAAGSGKTAVLVERIIKKIINEENPVDVDRLLVVTFTNAAAQEMKNRIGEALEKVLIDEPGSQHVRKQLSLLNKASISTIHSFCLQVIRGYYYMLDVDPRFRIANQTENELLKEEVLDDILEEEYGIEDNTIFFELVDRYTSDRSDDDLQRMILALHTESRAHPNPEKWLDKLVEA
</t>
  </si>
  <si>
    <t>C_27750003</t>
  </si>
  <si>
    <t xml:space="preserve">MQMCEAVYLFLEELDVPKKLEALRIRAEESGDFLFATDHEQVWEEVMSLLDTFVEMLGEEKMSLSMFTDVMSTGLEALQFANIPPSLDQVLIANIDRSRLSNVKATFVIGVNEGVIPAAPMDEGMLSDEERDVLSAAGIELAPTTRQTLLEEQFVMYQMVTRATEKLYISCPLADEEGKTLLASSFIKKIKRMFPDVKDTFITNDVNDLSRSEQILYVATPEVTLSYVMQQLQTWKRYGFEGNLDFWWDVYNFYVTSDEWKQKSSRVLSSLFYRNRAQKLSTAVSRDLYGDKIKGSVSRMELFNRCAYAHFAQHGLSLRERDIFKLDAPDIGELFHAALKRIADRLLRENRTWA
</t>
  </si>
  <si>
    <t>C_27770001</t>
  </si>
  <si>
    <t xml:space="preserve">MVSAGWGWVGARPEPPAPPAPAAREGQPQGRYVTDVIDGIVGVLRQHRDLASILHRKEMNMLLPGELKQLAEALQQQLPEKLRSSSVHGMETWLHHHVDEIELALAGVPNPDAVAAAAGVGGAAMPWEVQLGLQRVAEMMGLASDAEKQPAAEAWQERQWHTLTDCISATRAAARVAGDTAGAAGAAVSTGGAQTAA
</t>
  </si>
  <si>
    <t>C_2770001</t>
  </si>
  <si>
    <t xml:space="preserve">MIWASEHGPVGDCGPSSSSRQGAAAVGAGGAVAGVIGGGGGGGARGGAAALASDAGMAAVARMFPHLRQFWLGAPHRYVRAPGLAALSRLSRLASLDLGSTNTDNTGVEQMVVGLGGCLTDLDLSATLINRHGVAALAAGLPRLRRLKLNKCPGVDDAAVSALAPLSCLRRLHLRHCRNVSDAAVSALADVLMPTSKPADVLMPASTSKPATTQQAPPGSTSSGTSGTSSNASGSKGNGSNGNGGTGSRNGSKSNGSGNGNGSGNGSNGNGSGTSNDSLPPPVTAPAAAVAAVGTSNXXXXXXXXXXXXXXXXXXXXXXXXXXXXXXXXXXXXXXXXXXXXXXXXXXXXXXXXXXXXXXXXXXXXXXXXXXXXXXXXXXXXXXXXXXXXXXXXXXXXXXXXXXXXXXXXXXXXXXXXXXXXXXXXXXXXXXXXXXXXXXXXXXXXXXXXXXXXXXXXXXXXXXXXXXXXXXXXXXXXXXXXXXXXXXXXXXXXXXXXXXXXXXXXXXXXXXXXXXXXXXXXXXXXXXXXXXXXXXXXXXXXXHDCDVTRKRRDTF*
</t>
  </si>
  <si>
    <t>C_2770002</t>
  </si>
  <si>
    <t xml:space="preserve">MAEAAVGSPTPCWAAKLDFLLDAWGPEVAARVLEVERPGSLWSLLYKAARLPDLCARLRHLHKRGAPPSRAAVEYAVRGGHVDALAYLLDECGLSVQLDDDSVCKLLRLVINRFAPRGVAAVLQLLRDRGARLVGWRLAAQIQDQEALCWLAENAAEDSEEQEQEQEQEQWQEQEQEEMKEVKKQDGQEQGNAGGTAEGVPPAEGRGRQRRVTAAVRVAWSGAFGWAARQGAGLTLLRALRARGAAMDLGAVAEGGGEEALEWAAAELEAEGRAPQRERLLCLAASSGHAPSLDAALAQCGCALKPEVLTAAAAAGNLAGCERLLHGEGCSFDRAALKEAARGGHLQVLQLLSNSFRGATDSSPKCATNAADAAAPDEELLPGCLAAAAEGACAGGQRHILDWLQQAHGYCPTPRDAEAAAEAGQVELLEQGLMPRVREYALGEMSSENEVDRRARARLVMAIAYGCPLAVLKRHHDQLWPWPLPQQRQQAKETAEAEAEAKSEKAEEEAAAPEADSAAQQLQPQQQLQPQQLPQLQLQQQLQPQQQQQLQPQLPALALLLADAVGSPTPDWDAKVDFLLHDCWGPRITQQVLLSGGRVESGGGGSGGGGGVSREHARRTVAFHQLPDVPARLRRLAAAGAVFNEQHVVLAAMAAHSGALAFYWQEAGVAPPGGGRGGGGGGGGGGVPLLFWSYVTAALGDGAEEEGRHPPPTAAALAALRRDLGAVFTARQLCQLAEHASAAAPEAEAAVLWLAGVLAENGAGDTAGGGTEAAAEVQEQQRPAAVGRQ*
</t>
  </si>
  <si>
    <t>C_27810001</t>
  </si>
  <si>
    <t xml:space="preserve">MNTVVGNELLKGISGGQKRRRLHVFYKQRDHRFYSPVAYAVGCCAMRLPELVLQSAVWAVMVYFSAGFAMDAGR*
</t>
  </si>
  <si>
    <t>C_27830001</t>
  </si>
  <si>
    <t xml:space="preserve">AQRAPCGPVHRHPHRHLLGQHGAGRARHLDVHLPCGGPRDGGHARQVHRH
</t>
  </si>
  <si>
    <t>C_27840001</t>
  </si>
  <si>
    <t xml:space="preserve">QLADSSPLKRELVEGVDILIVRELVGGIYFGQPRGFGTNEKGERIGYNTDVYSEPEVERIARVAFEAARKRGKRLCSVEKSNVLEVADRLEAAVNAVLDAGLRTADIYK*
</t>
  </si>
  <si>
    <t>C_27880001</t>
  </si>
  <si>
    <t xml:space="preserve">LGEVAGTRTGSNNALAPNRSSAHIRTRNPRPKHATRANPHVQWGSAQPPPADLDPSRTSAPLAPHTLPRTSASAPPPLRLAASAPLAASQPTHTA
</t>
  </si>
  <si>
    <t>C_2780001</t>
  </si>
  <si>
    <t xml:space="preserve">MAEFLRDPPPQDATPSNIKAGAEGPRPAPGAPNRAAGSGSAQATPVDPTMIECPPTPDGMPSAGLKMWQAFKQVIDDYKAAAPHIVAHTSKTQPSEPLGLPADVSTTPGAFRHLGSTSAGVAPASERSGPLAPIPIVWSQSNMGRSGDGNNVAKGFKEGATGESSVAGVAGVAGFGEDRKAQYHLSLALSFPAFSSSSGLRNDYLTTIEMMYKLHSLITGSLTQLAI*
</t>
  </si>
  <si>
    <t>C_2780002</t>
  </si>
  <si>
    <t xml:space="preserve">MIGHTHDGDSRLRKTWKSLFRKGALPAAANSLTISNCVVEAVAPMVFGPVMGYFDPLHIAWRIRRQYLDPKRNLDLGGLIITHNKLIVMREKLKLSAADLDPKNKQSWTGTLKMFDVSIIRKVRTARVCDIVKVVAVTEGVREAVKSLGPEFYANYLFLEFGHRYLFEVDGETRTPKALVADAAFCIFFLALWQHDIKERNKRKTGVSLKSSFVSHETYFDVLASCMAMILAVKIFALHYPGIKIDPSRFSSRLQKDGDFLELVRGIRDRASILNGTLMSQKLSRDDRFHVLGLRFKDDMAAPIGGMLLELDDNVAVLVKSGMAWKVSFGVIVKMVMGIKSRTKSKQYGWVTRLSSGNPDGLVYVRWYDPTESPHATTAAKGSVPQRGAKPISTDKWPRIADSNGQVRVALDRPLTAEGLSPVPASDVLSHVVIRWSSGYQCYLVDPEDMDYI
</t>
  </si>
  <si>
    <t>C_2780003</t>
  </si>
  <si>
    <t xml:space="preserve">LCVSSSWQPSGACPVCVRCGEPSGACPVCVRCGEPSGACPVCVRCGEVWQPSGACSVCVRCGKLWQPSGACPVCVCCG
</t>
  </si>
  <si>
    <t>C_2780004</t>
  </si>
  <si>
    <t xml:space="preserve">MYSSTSPTGLFRVQPVCTVSQQQLLEAIDRKVPADLQAAAEGSGDGALSDAELMAALAGSANAMPCPAPAQQAGGSGTQPAAQSRLVEREAEWQRAAAQLTTTAAQHFHNNPVALDPWLHRTSAAAALQNTPARELQSYASPSQQSGEGPRRSARLQEQAAGGAGPSTGPATAAAAAAAAVEGDPRMPPPDASLLRGTWRRLWDSHASRGAKVXXXXXXXXXXXXXXXXXXTGLTSSAFKAAGASVI*
</t>
  </si>
  <si>
    <t>C_27910001</t>
  </si>
  <si>
    <t xml:space="preserve">MAGAAEAWPFVKPAWRHGPSWPFTPEMLTATAAVRAGWRSSSSATAGTSKSPGSAGHVGGWADSDDAGRRLRYRRDCDRGRDRDRERRASYLGGPDGASTGDCAEPPTSTTAAAASVARLRFHKYAAVAAAAAAAARRAAFVAA
</t>
  </si>
  <si>
    <t>C_27930001</t>
  </si>
  <si>
    <t xml:space="preserve">SPHTGRTWKLRLQLCQPWTNVYRRRYPGRLSAALTDLDPVDAALLEFHVIARPGFHTFCTFLAATARAPAWPPLQPPPFDKLLAAGAGGASRISSSSSGGGGDGIGPQKCGWLDAEGREITDLVAAEAADKLPANPPPPCALLPPSRCLAAARPCVPAPPRLPQ
</t>
  </si>
  <si>
    <t>C_27950001</t>
  </si>
  <si>
    <t xml:space="preserve">GEERHGARRRRQRGGRRRQWRLGQRARPPAGRGHTASGAAAADSRPLVVVELTYRQRWKHGHRAAARKCHGHVNGNGDKRGGVQQTS*
</t>
  </si>
  <si>
    <t>C_27960001</t>
  </si>
  <si>
    <t xml:space="preserve">MLAQCQRVVPPQGPAMLLSFTAEPAPAPDDVAWPNLWSTRPWQQIPRQLGALLLLSIIFLIPIGAVQALPSTANFFIQYVIARAVFNNTLRFIW*
</t>
  </si>
  <si>
    <t>C_27970001</t>
  </si>
  <si>
    <t xml:space="preserve">MFQTFTKHWAGVQQAWDTIQALKARATDRLQQALSCRFDMIQIGSDLVLEYLAQTVCELETQAVWDLQEAGQWEVEWQVRLQAMQLAVREAKAVAEHGWLESVVSVPGFVV*
</t>
  </si>
  <si>
    <t>C_27980001</t>
  </si>
  <si>
    <t xml:space="preserve">MKVTGALANDAPSTTKIVSFVSVATALHNCPGMFDIANTLFDLGISSHSITESMIGSPWFEEPPTDPDRSARGQVAASRRWDTAAAAGGASGSEALPSGRSLGLGLGGRGGSRLRGMQLAGSSNAGGNRSSAGAGGGGSSWSGEPGGGGAAAGPWGLGRGLLGSSSHGSLPRAAAASPLAGGSKLQSGRPWALVAAD
</t>
  </si>
  <si>
    <t>C_2790001</t>
  </si>
  <si>
    <t xml:space="preserve">MASLYIATDVTEEGYSGEHGSLAQLAAALAPASAGAQRPRCGLCPAAGSCGCPYPEAAGASSALFRQALFSKAPVVHAFGPRAPFVSAAGGATAADGGVNALLSGSSTFSLGATAASLPLVRAMAAAAAAPAAAGCSCAEADLCDLDAAASGAAMTFAVVPLGFGLGFGGAAGAVPSGSGGAAQAAGAVVPFGLLWIAVASSAGDPEAAAGDGGAGGVEVAAVAAGAAVAADASSAKASAHPTGGSQVPAPSQPLSPPPPPVPVSAPQQARAPPPPPTPTAPVMASLTQSARLSASQDHASRTSYVTSGASGRGRTSLAAAFREAQAQTLEPSPSSTRSLRALHLQTVQRSTAVNGSTDASNGPGGGAQEAAAAAAAAASATAAAAAAAAAGRLLSSTAALQHAGLSAAMILGTGAAGPNHLRWLAGAVRRLAGAATLAALVGELRDCLTEAVRRTMRLDVTVQLAMVPSYDSRVAYTLRAEAGSGGGGGGGGGGGGAAGVSARLKRGMTTSDAHDLQAGAAAAACNSAYSHGGCVMAVAPSRASTANLAASLSRLRFSSVAAGGSAAAVVWHAADTSAEGVKHSLAPGASALSPARRPPHSALTPVAAGDTAAGGGGGGGGGALPGRLVAAYSSVNAPLLDGPAASRTWSLTTPRITASHSVYALDPPPPPGSTAAAASAAAAGGGGGAASAAAAAAVMGPGTAAISARAFRLTGTLLQAMLAAAAGTAGGGGSASYRNHSAAHGLSGSASGSSNGAVGGGGAVGGGGGGGGALPGMYVCDCGRHVQDERQPSRDVLMMMMAAGAGTAAAPAGSRAAASPPAALGAHASASHTSLSASSNAAAAAALVAAGGGGGGGRHGGGGGRAAPIRSLVLLGVDVGDGAVLALYVGLPAPAAAALLTAVRDTCAGLLDKLLSGLVRHRLRWSGLAADWDTLRAGVPGAYLSVSHSVRAAGAGASSSTTAASAALLSTTGNINLSFAAGPYAGGSGAGGLASLGAARWSSLWQPQPQPQQLSMPGGIGCGAGGSSGGGGGGGGHVMGGPSLSSAPAADDELLLQQLGAAAAASASGGGGGGGNSCSHSVGSNAVGAAAAVSGSGAGRQLQPQGGGVGGSSGGRRLSALPSSSSAVNTGATTIAGAATPPLPAPQVPDGRRGTTCAVPAGPEAPAPPAAHGSGSGRGAGKSGLHHPPTPTGRSGRSLVRDLLALGLQSAPTGRGGSSSGNKEHPLGADKGSRGGGGGTGTAVGWRGGSTCGSSMGVQGGGGGAGGGGCCGAAEGPTATALLTVHDLEETYESWGMRAQMGALVDSILTTTLAAGNTSGAHALMGPGGPGAGGPGGVDDGTAAG*
</t>
  </si>
  <si>
    <t>C_2790002</t>
  </si>
  <si>
    <t xml:space="preserve">MTTCRRGAAAAGGRRGAAAAKASEDGEEDEEEEEEEVVSEPEDSEEPPPPAKRQRGSGRKGTAAATAAAAVGRAARKPTAQAKGGGSGRGKGGDAEDPDWAESEEEEGADAEEETSEESESAVDESERAGEAPR*
</t>
  </si>
  <si>
    <t>C_270001</t>
  </si>
  <si>
    <t xml:space="preserve">MALTMKRSGVAARSASSRKSVVTCVARQSWLPGSQIPAHLDTPAAQALAGNFGFDPLGLGKDPVALRWYQQAELIHCRTAMAGVAGILIPGLLTKAGALNVPEWYDAGKVAIENSFAPWGSLLAVQLFLCGFVEAKRWQDIRKPGSQGEPGSFLGFEASLKGTSELGYPGGPFDPLGLSKEADKWADWKLKEVKNGRLAMLAFLGFVAQKYATGAGPVDNLAAHLKDPWHVNYATNGVSLPFL*
</t>
  </si>
  <si>
    <t>C_270002</t>
  </si>
  <si>
    <t>C_270003</t>
  </si>
  <si>
    <t xml:space="preserve">MLQLGPLLSVTAAQLLSGNGSRLTSALPQELSNLALGLAKLGYREVPLWAAIIAAGKARLPAFKPQELHNLAWAVAAASQDRSMISAAVQAALPQLGAFTPSGLSNLLWACATAQCHVEELFDGAAAALLRVPPAQLNSQDVANTAWAFAKVQHPHPGLMRHLGGLVLRAATGRDAGLGLPDAAAGGVPAQGRGSTWGGVNASSSSGASTSSSNTSGGGGGGSTAGLTTQLLAALLPEVVRRRDLTPQGASNALWAAGRLQPCPVPPDALADALRAASTRAASMSDQELANALWAAGELRGAGHYVPPAAVAPLFAAACCPSRLEATPAAGVAQLVSAAVKLRLVGSQHMDALAKRVMRGLGSLGPQELCVLAAAVAEAVHVAAYCNPILLNGLANAAVAQVDRLDPQGLSTLLWAFARAGKHYHGPLTTTICRVAAPRLREFSDLELSNLVWALAVLKCQDRQLLVRAARVLVGRVRLRRQRQQAAAAGAAGLAAMQQQRRYWSGQMADGSMPPQQMQTQQQQRAEAEAQRRLGLGLRQGPGQDAGGPVRIRLDAPAAASASGWRRAGSDGGVNAAAQPHPPESPSPAAAHLGSNGNGTAPAASGSAPIGSAFVSTATAGSATSSMDEGSLPDDRPLLRRLPSLHHHDETHVMLQARRPHPRDASAVAAAAAAAGAVAAASGSAAGGGRGLQSCDGSDVPAAVPTVRRRRLTDSLSDGEDPEGGSAGLGAGGAAPTAQGHAKSMAKLLWGFAKCNLYNQALYRLLVQELRPLMHLLTPHEVVQVLWSVAYHSHSCPELLDAAAPAIASRLGRFCPWDASVVAWAYAKLDHPHRDLFESLQHHALRYGSRYKEPCLLRLVWACAQLQLHVREPLLAQLHALRTGRSRAASSYDGADGEPPPPSDAGRMEPEWW*
</t>
  </si>
  <si>
    <t>C_270004</t>
  </si>
  <si>
    <t xml:space="preserve">MAFTDFSCVYYDDGDKLGKLLAYAALIPYVLILFHASAFYCRRDIHEAVIFAGLVLNEGVARALKHLLAHPRPPATCAKLDLHGRNIAGVPGIPRA*
</t>
  </si>
  <si>
    <t>C_270005</t>
  </si>
  <si>
    <t xml:space="preserve">MSIKVPGEASTTGRSGSRRLPRSSTMASSAAGVGRMSFSHLAMSLSGLGAAGASNSGPFDRPGSAAGGASRMSSRRASNASGANTDVELHAQVVEQIEGLLDAQAAALRTEEHSALRRFTARLNELEGAVAAERGKPNKEDTDWMEKTMALRNELETTQNIAQILDKKHALLAEENGRLRSQFKLQEEDREYLIKQTVALKKENAALRNQLAAALQEVATLNAERDDILMALEDGGGGGGGSVMTGRLAAGRPMSAMSGRPMSAVSGGRGGAGSSWAAGSSAGTGGGGVDSQIQIKIQRYEDVIESLKKLLEGERRRTKQARAAHTLELQQRTSLQAILRQCIDDVRERRRVLEAEGHREHSNAERAQARSRPLSARGPGGSATVSRPLSGTPLGAAAAMRRPGSAALSRPGSGRAAAAAVASAVRVSATGGVAPPGPPSFSYEPGAGAPGGGGGGGSGGDGWGADGGGGAPLVLSAGEREQLVEALLANEEVLKVVFDKTFPGVAPHPPSDPYLDRMAAWQEQREAQVVANAKVLAATKNGAVPSAAALAASTPGGALVKEAAARPWVLNVDAMLSDFLGGGGGARGGAQHGEGAGATSGGGAAGR*
</t>
  </si>
  <si>
    <t>C_270006</t>
  </si>
  <si>
    <t>C_270007</t>
  </si>
  <si>
    <t xml:space="preserve">MGRRDVLATSVALLFLAGLALGSAQLDMSDDFGMSNFGMRRLTAFYSRNFAAHFPATCFQSSYFSPFRMYFKGYNFETDRTTFIYQLDVSSCPFPKADCCRLPLDHMLVRTKSDASVMEVRLDGRVLGHDVSERGLTIYDLAVSPTQLKSMQLEIVTPATGYNYPSDLCPQSRYPGSCDVISYDESKTCCAERAALPYELFFPNNLPPGSVGPDVKAPPPSPGPPSPPSPPPPSPPPPPPSPPPPPPDGWSFCCIDDLPKSPYNLKFMGSRTSGSDTAYSFQLVVRKLNYSYPDFDGPEKGDCAQMNLRDMGVAVYDNLLIKSVQFNGSVVPNYWTEPQGVRPDANWLYIPVMKDFADFSEENPIDFVVTVRGLVPSLCPANEFLHSPNACEFAMHGKDEDTHCCPHGATKKGGPYDDCCVDDIEKAPYRMEYYKTTPTEAGTTYDFAVKVVNVTGIDYDLEEEALCDRMTLDYAQIQIYKNVEVVQVQWEDRIMAFNTTPATDYSKWLNINGINRFINDFDPNRPAKFKITVKGYVNELCPAGWLLDAGGKFICEYALHGTQSGHTCCPHDITRPGQEQPDCGCRDDLAGTPYRLGYQLAGVAPNQTMFNFDLAKVDPTAAADFDGAPDKNFGVDVDCGGMSIKSISFAIHQNIKVKDVIFNGFNYTWQYEPYTNTTKWLRILDLDYDPADFPASAPIPLQVLTTGPAVTELCPAASQYNSQAACEYLIFGLSNYAECCPVGVTSWYTPNLLMTARR*
</t>
  </si>
  <si>
    <t>C_270008</t>
  </si>
  <si>
    <t xml:space="preserve">MATLVGYFKSTDGHNGNWSFSCTRLNLHVAEVAARQGGVIIVDATRKGKRFPDAMTKTIPIWAAVVNRAVARKRAEAAEAAQRQAAAAGVAASAAAEADAAAVSVAASQAEEQSAEACMRVQRLAAQAAAAAMAAVQPAAAPLADVGQAAGKDDDGAAGTSSSRVDDSALGAGTCVDVGEEKTEQESADVPPALAVLPPALPEGCRAAYVVASVECDAAAVNASAQLPVSPWGAAELQQQPLGSPQPSAHGASGALEALAQAEAAPEPSGAPSVAGTDGQLDNDAALMATISRVTGGDVDLAAASASHVCCSPEEAWRSGCVVVEGVDAGEGAHQRHGHQQEHADHGAGCQVPEALPGCTAGVEDDGAPGRPEEPACGKRTARRQCAGAAQCPSAPRRTAALVWRSVNGCWSSGSGRASSIDSEDCDTAAVSVALGCGGSPGGDNFSFPVCHSCEGAPPLGSAAVSSEASAAAAAAPEWDTGLHLPLWISSNERLQIEKRLDGWVDALLRMGADVEGLARSLSKPLRPLWITQSSTIWVDQVAQPDQLPFTPLYLVSASQPHSYVRQAAVTLGGGAGRGSAATSGSGSSTGRRGGGVGGSDADGDNSDCAGAVGRSGGDGRGKLYKQQGHGRRGQRRRRHSGDGGADDSGDAQPHAWTYVYVPGAGDDEESWAAGLTPAVFWAHQAELLAAGPAGVNDVVQQILVDEQVALAEHGENSTVAGGATAGAAAAAAAHDYVAPTDSHHLLPAGCRAAAGAVAAAGPGGLWWLGGTRIALGDFAAGSAPGCWRHVDAVLSVGGTQHPSMAGEVGQEALAVWAHTLEERAQRAVCTATDGDEHGFTFPPLLLPLCPAGGSVGSDPFHCVGPQMPEQSQPQAHLQFAHQQHPHMHHHHHRHHHHHRHAPRYLHLPIQHFKHHRTSLLDALEPALRFLSHHLSRGHTVLIHDT
</t>
  </si>
  <si>
    <t xml:space="preserve">MGKGCGAALGKGKKKETTAAEAAAPAAAAAEPAAEPAAAPTPAPAPAAEAAPAVAAAAPAPAAPAEPAKMAHDYKLKAHPAIPAPEGPLLVCILDGFGENEYKDEFNAVHVAKTPTVDALRAVPHRFRSIKAHGKAVGLPSDADMGNSEVGHNALGSGQVVDQGARLVDLALETGRMFSDPGWKLISEAFPSHTVHFIGLLSDGGVHSRADQLHGCLRGAVERGAKRVRVHILTDGRDVPDGSSIRFVEELEAVLAELRGKGCDIAIASGGGRMQVTMDRYEADWSMVKRGWDAHVLGKAPHYFKDAKTAVTTLRGSEDAPVSDQYVAPFVIVDEADKPVGTIEDGDAVVLFNFRADRMVEISKAFEYEDGFTAFERERFPKGLRFVGMMQYDGDLKLPANFLVPPPLIEHVSGEYLCKNGLSTFACSETQKFGHVTFFWNGNRSGYLDAKQEQYLEIPSDKIEFNKAPDMKAREITAAGIEALKSGKYKVVRINYANPDMVGHTGDMAATVRACETVDGCVKELLEVVDSLNGRWIVTSDHGNADDMVQRDKKGKPLLGEDGKPLPLTSHTLAPVPFFIGGKGLPDGVVLRDDLPDAGLANVAATTFNLLGFEAPGIYKPSMVKA*
</t>
  </si>
  <si>
    <t>C_270010</t>
  </si>
  <si>
    <t xml:space="preserve">MHTGLLFLFPHILKVCLAAETCGHVKFDIRSDIWYSSESLTCGEWPQQEVTYLDLFYKVIVTSVLWGIGTAVGEIPPYWLSYSAAVAGQKNVALAELEEAMRANTAQRHNLIQRAIARMEQWMIGFIRAHGFFGILLLASWPNAAFDLCGLCCGNFMFPFWKFFGATLIGKGFIKTTGQTLFFVSVFRRHSREAILARLERALPARLPGLWGAGDGAAASLSPAHELHAWINKSIAKYQAKVLAKSAAHLAETRWWWRRALDRLQDLAATPGELRRVAVGLIPDTVAEVWSWVMVLLMAAFTVSCVNAFAQAYRTQLDDAEVEAARARLRERERKQQ*
</t>
  </si>
  <si>
    <t>C_270011</t>
  </si>
  <si>
    <t xml:space="preserve">MLLTGTPAALRAARASRVAASAPAAPSAGPSAQALPLPGTPAAAPARTRLRRRLVCVAAAPPAATTVVLTVKPTTNGNGNGHGASSGYASSGFSATGSYASGDEQDEPPQDWDEEDALSVPAEFPIPR
</t>
  </si>
  <si>
    <t>C_270012</t>
  </si>
  <si>
    <t xml:space="preserve">MLCELEGAEAEPGAEAARVCRLRDTQLSEEAERQLELGELQALMMSTQGPGPPPGAAGGDKHGRGGKGRSGGKGDEDQHEQHEHGGKGGAEGEDGMMAPGAAAVGGRGHVGGGWRTLLRVACACCRKAYHTLCLAQPYLSAADLPPDHAWACASCGADNRHDGGAAAAAAAGGQHGGRRQARGEAGGEEPQPERLGLTPDWIIAAGAFKVFQLPRPTADTPYIPGLLDPCTNSKDDGLDVLNSWAGYHVILNPEYTSQVQWRFVNRAIDEVESGSVPAVLLICRNSTDTAYFQRLRPYPRVMLRRGSARFKDYDKTPIGFGIAVFCICRKGPERQPLYRRFLDAFGAWGEPNIPIDSAFVETPEFSALLDRLADHTTRHLRDNWVHCNACRRWRIVTYDTYCRTEKEEQRNPGKKWSCIELVGGAGCRSPLSRFELDGVYYVRKRGSAAAAKAAGMVGLGVWSNNPDPAEAAAQAGTGRQQPQLRGKQARPAKKRKRVAQQQEDAVLEVEAETQAAEAQQAELASIAAEAQHGNEVEVAAGAFAGVLQDEGPAKRQKHSPQHEHQQQHLQLQLPLPAAGCGAAAQPCSSKQQRRKKDEAAGAALPLPHAAVQQVLHHQQGEQQQQQHPHAQQMQLQQQQLHSQQRVQQQVPPHLLLPLLAQQAQLAAGAAGTNPTAAQAEASAAAVTAALLAQLQKTQQAPHVQQYMERMLAAALAAATQSLKKSQQTEERRPK*
</t>
  </si>
  <si>
    <t>C_270013</t>
  </si>
  <si>
    <t xml:space="preserve">MGASGNMLLDTVVPGMGAVISILMYLSPLKAVLKAQREKHLGDLNPIPFSITIANCIAWLGYGLLKKDPFVCAPNAPGVLIGTYMSLTAHGLADEGAKERIRFVVCLAAAIFPFLGVYTSFFAPSAVVQQGVWGMAGNIVCLVYYAAPLSTMWDVIRTRNSSSILVPLTMMNTLNAALWTTYGVAVADPYIWAPNGIGLALSVMQIALRLVFPARAASALPSHAHHSEQFRSPLPGRWQFGLVNNEMFVDLRLALDGPGVLHAIHDDGLIEFHYRATGMHRKHWVLPWKWGWRDVQRETIATATLVVTLRLSLTAGPIKEAACTVSGSGRLQDTAVHYDMVPVSLVVLAAGGALAMAVDVQRSVSVPLWDKVIVAAAAAGVPARALAWVELVEGGSSVRGEGGARLLVEVAWRAKVSAALGAVLQVAGMVAGRPIV*
</t>
  </si>
  <si>
    <t>C_270014</t>
  </si>
  <si>
    <t xml:space="preserve">MSDIWTRLTQGRNTQQRELAPGDREGARLYLDFNDCLDAHKYTVFYGVAAVTIPWSYMKKSVGPFFIGVILSTLPDLIYANWRCDDKFKLFQSHCEQVAAAMQQHQHAAAQQQQQQQLQQASAAAGSGRR*
</t>
  </si>
  <si>
    <t>C_270015</t>
  </si>
  <si>
    <t xml:space="preserve">MSNLALQARRMALGATRQARGCHAVLAGGAPFTARAATAATAVDVPSTSATSVTPLTVLDERTAPERLRETSTLIFDCDGVLWRGSEIIHNAPEALKEFRRQGKRLLFVTNNSSKSRAGYVAKFSSLGLEVAAEEIVSSSYCAAAYLTSQGFGPGGSRPCSKVLLLGWSGVEQELEQAGIPYVGGRALKVPPMDDLDAMKALKVDPDVGAVVVGWDPNFSYSRLVYASIHLRELPGCLLVATNMDCADHIGGGRMMPGTGGLVKAVETASGVSAVNVAKGGEWLLPYLCRTYGLEPAHTAIVGDRMDTDIHLGRQGGLFTCLPLTGVTTLKRLEGLPASEHPDVVVRSVAQLAGLPA*
</t>
  </si>
  <si>
    <t>C_270016</t>
  </si>
  <si>
    <t xml:space="preserve">MAGRGKGKTSGKKAVSRSAKAGLQFPVGRIARYLKKGKYAERIGAGAPVYXXXXXXXXXXXXXXXXXXTQTRCFSTPPYPGFGWGMEAG*
</t>
  </si>
  <si>
    <t>C_270017</t>
  </si>
  <si>
    <t>C_270018</t>
  </si>
  <si>
    <t xml:space="preserve">MAPPQQTPIRPHPNKPRRYGPTSTASPTAKMAGPPRRRPGAAPRPWPAAARALAPPPRDRRPPAAWDSLQPGREQACTPPPFPPGPLAVSHGQ
</t>
  </si>
  <si>
    <t>C_270019</t>
  </si>
  <si>
    <t xml:space="preserve">MASLLAQTTSRLGARPAAQAGPVAQMAPMASRVQPAMPSALLPLHARATTTSVACRAASIDKPVVYTPRDSSQQSSNGAGEVSMSISSMDEVGPSYEGIITDAPTRPTGLYVRVRNMVKHFSTAKGLFRAVDGVDVDIEPSSIVALLGPSGSGKTTLLRLIAGLEQPTGGNIYFDDTDATNLSVQDRQIGFVFQSYALFNHKTVAENIKFGLEVRKLNIDHDKRVAELLALVQLTGLGDRYPRQLSGGQRQRVALARALASNPRLLLLDEPFGALDAVVRKQLRTGLREIVRSVGVTTIIVTHDQEEAFDLADKQGSPTEIIKRPRTPFIMKFVGETNVVPATSLLAKRMRFNTSKTSVMFRPHDIKLFKTVPPESGEGALTTVGANVADKANLGWVVKYTLRFDDDVECELQLSRDQDEREYNLVVGSRVFVHVPHRTMMGFNASDVDSTPIV*
</t>
  </si>
  <si>
    <t>C_270020</t>
  </si>
  <si>
    <t xml:space="preserve">MAASEPRLLIIDTDPGVDDAMAILLAANSPEVRLVGLTTVYGNVPTALATANALRLLEMAGLGQDVVVAQGAARSLKAGMDVERIADFVHGADGFGDIGLPPPKHPGRVTILALAPLTNIAQALMLDPQLGDKWESLVILGGAFFVNGNVNPAAEANIFGDPDAADLVLGSTSNLRILDLKGRGKYGTFVRDISQFYLGFHREWHDVDAIYLHDPTAMVAVLRPELFSWQRGAVRVATDGVTRGQTVMDASPKGFHGEHGWAAPRPRVEAALGINSDAVVALIRDRLTAA*
</t>
  </si>
  <si>
    <t>C_270021</t>
  </si>
  <si>
    <t xml:space="preserve">MDRYIRELCWPTCRLCMHRKLHTAVLTIGAFHALHQSKAACSSKACQAKPYYPVPSHDTNLRSAMCTHGHGTFSHPQNTVVHGITASAGSQASYECAGAGTSHAGRKPHLKRAMVDHHVFIPSCTPAPANTPVSRISSCFHHSYRPPARTFHCLCEKASVALVAGATNAWRTLVQCGTLWHQRSTATHCTALALLRLMSCGRPRRSTTQQVPKQQNRRTPLPVAHIPAIDMCCRGAPKAPLPSQSSMPRGCCNT*
</t>
  </si>
  <si>
    <t>C_270022</t>
  </si>
  <si>
    <t xml:space="preserve">MALSAQQTRQVASARSSRKAFAPARISRTRAAVVVRAEAQNADALTRRAVLSAGLATAAAVSMPISFPAPAQANQLLSTEWELVNLPVSQGTVLLDIGFTDDKHGFLLGTRQTLLETNDGGKTWAPRSIDAARDEGFNYRFNSISFAGKEGWIVGKPAILLHTSDGGANWERIPLSSKLPGAPVRITGLAGKPGQAEMITDQGAIYVTDNTAYTWTAAVQETVDATLNRTVSSGISGASYYEGSFSNLARSSSGDYVAVSSRGNFYMTWSPGQTYWMPHNRPAPRRLQNMGFTPAGEVWVTTRGGDVLVSEDAGLASEKFKDVTINSRGFGILDVGFRDDKVAFACGGSGSLYRSEDGGKNWKRDRSTDDVAGNLYAIKFFNPQLGFVLGNDGILLRYTGVSA*
</t>
  </si>
  <si>
    <t>C_270023</t>
  </si>
  <si>
    <t xml:space="preserve">MDLDVELGLAELGVTAKNANAVEEQIIQEALEETGNGAPDDGPAAGEFTGGPASAAAAANAQDGEQQLQLQLQQRRRERQRVASQLATVAAEIGTMSAALATAEEEAQEAAAEATEPKTAGAVPAGATSLQVALMRDRLAGLRAEQQRLAAEAAQLASGGGVGGGNGGAAGESGDGGAGAAAAGRSRPRSFGAAAMARHGATGKAAGAAAAGKPPAAGGGGTAAAAPRQAGGKKPQQEPMHLQQSKRARTEVAPVTRLTADEDDLFGDDDDDSGAAGSAGAGSARLELVETEKDRLIRLGLLTPFDRLAGYERKKVSTQPAGAAGAGGAGGGGDVAATGAKLPFQRTGEGALRHLGRAALSEQEAAAVTRSGRRVGEYLAEAGRQALEAREARPRAKFLEPDQLPQQERDVRKVPAHFWHQAASARKAGASSKLRRKRTLPRARPGRAGGGGDGLRKAAAAGAAAGSGEAEEEESEGSSGQEEEEEDAEGEEHQAVAAERRRGGSRRRHSGGRLAGEEAGPAEEGEEEAEEGGTSRQRRRLRARRSTGGSGGGGDGGGSGGSSDASGGPGAGEGVDDLADSDYTEGSDALDSDAAEDDDIVMSDDEEEVEEEEEDAGLSGLEDEDEDEMAGGAGSSGGARRRKGRKKGKTQKGGKGAAAAAAAAAAAAAGVDEDLYDDVDEQFYIDRVRRAAAAEAEARRAEALAKQKPRRGKQPQQQRRRRRSASAGAGGDAEGNGAAACGRAGGXXXXXXXXXXXXXXXXXXXXXXXXXXXXXXXXXXXXXXXXXXXXXXXXXXXXXXXXXXXXXXXXXXXXXXXXXXXXXXXXXXXXXXXXXXXXXXXXXXXXXXXXXXXXXXXXXXXXXXXXXXXXXXXXXXXXXXXXXXXXXXXXXXXXXXXXXXXXXXXXXXXXXXXXXXXXXXXXXXXXXXXXXXXXXXXXXXXXXXXXXXXXXXXXXXXXXXXXXXXXXXXXXXXXXXXXXXXXXXEGDSLGKPNAMIAYLAGLHASGLYRPSLIVCPATVLRQWMRELRTWAPALRVVLLHESGRNPPSGLLRPDRAGVLEAALSPCPAGLEPLLGSSSRTSPTPGAPGSGSGSGASVSYPGVVLTTYDQLRLHRDLLLRVRWGVAVLDEGHKIRNPDSEITLVCKQVGGYANASSLQVTTAYKCAVVLRDLIAPYLLRRRKADVAAQLPAKTEQVLFCTLVSEQLELYRSYLASKEVGEILEGSRRALCGIDILRKVCNHPDLLERLSAQDAEDYGNPARSGKLRVAERVLDSWRAAGHKALLFCQTQQMLDIFEKLARSKKSPAWSYHRMDGGTPVASRSRLIDDFNNNPDVFLFLLTTKVGGLGVNLTGATRVMLYDPDWNPSTDIQARERAWRIGQSQPVTIYRLITAGTIEEKVYHRQIYKNFLTNKVLRDPRQKRFFTARDISELFTLGPEYKKGAAAAAAGGGSGAGGDTETARIFGSALDAQELAEAVRQQAEGGAGAAGGSGSGGRGAGGGGGAGGAGWLSSTAAAAAALRRRGERPNGEEAAAGGGAGXXXXXXXXXXXXXXXXXPEEDELGQDGEAGEEGGEGRRGKKRKKGAANGVAAAEQPAAAAAASKPAEEQDESRVLRDLFDGGAGLRGLVDHSRIESANDPEXXXXXXXXXXXXXXXXXXXXXXXXXXXXXXXXXXXXXXXXXXXXXXXXXXXXXXXXXXXXXXXXXXXXXXXXXXXXXXXXXXXXXXXXXXXXXXXXXXXXXXXXXXXXXXXXXXXXXXXXXXXXXXXXXXXVAGGAPSSASLLSQMRSRQQALQGAAAEASSRGVRGSGGGGSGGGSAAAAAVEPAEALAAEVVTFLDSRGGVVGSEVLVEAFRQTVPPAQMPLFKQVLRQVAGLRRRAAGGEWVLKKEFRTAAPEAAAAGGLQEGRQGGGEAGAAAAGAGGSSAARAVRIPVAARRDVAPSPPPPLTPAPPPDRPASFSVSAGGCVCNMRGQMPPRVPSNGDGSKRGSLSCSGAKLGPRKVAGCSSGTP*
</t>
  </si>
  <si>
    <t>C_270024</t>
  </si>
  <si>
    <t xml:space="preserve">MMQQDAAAAPQRSLRLVIRHDCQSTGCGDTNCILCQYNPSRLCTRNVKQKYLIDDHLKAKCSAPLRVELVDDQGNCHTEGLPQGVQLEMHVLNGEKYKELCPDNTLLSIGAIKNCIISHHTKALLRREGMSDDQLRVYLPLERGAATLSDLSLTTSSEALLSGKAPTFRLLVWAVEPNGEPVPYVTYVVSESFVVATKRVKHAIKSDIPSVGDHISKLLHIGKATVDKLMDLRAAFQEEGFDVKLPDALVRVEKVGQFRTLVEMSEANNDLKNKLRHVLKLSPEKWDEVCQHALSAVVPDFRNRVWWWTPLRLGLLYQCKNGAIVMENPIGIVRIGASPDGSNAVVSLQSLSPADFNAVPKLKQQALQNWYMSNHPNWAIYDAPTDDGTGGPPGGLPVGTAPPASMPPPMPVGPGGPGMAPGPGMPGGPGGSPLMAQMGGAPGMVPAGMAPGPAGGMPVMAGAPGMAPGFGGAEMYGGGAMQYGAPDGSAMQYVPAAAGMGGGMGIPGMPMQGQHRASNSSPFALMQGGAPAPQQQQQPQGVPGVPASGSTGNLSAQTMPQQQQGPPNATGGPGGPQALPGHVLQGGPTASGGSVGSAGRSAFAVDMMMHNIADAFPKFPGQAPQQQAAAPGQQPPGGAGAPQQGPADGNPGTSAGGAPMGGAPGAPHGTGGHHAQGPGSLMYPGGVGSLGIPSLEMLKTEELMDRGMSSLFGGGGGGGLTGNDTFRSTDWLQQLHGGAGASGAGPQGLAGVNSYTMIDVGPGAGASAGGALIGGDGGGAPGQGPQSGGPQGQGQAQGMPAGLDHERRLSLKLNSMSLDLDKVIAEHTGS*
</t>
  </si>
  <si>
    <t>C_270025</t>
  </si>
  <si>
    <t xml:space="preserve">MSKYGVWMLESLVIKYCDIGGSSRGMRLFLDEALPALRQQNPQLGVQQVLQRFRHPKLVAVYLQYAPVLAHFLPRFRLTPRADIKASIHSATGNGRTKPVCVKNLAPAEIMEHIGWLRNSHGRGQEYQVVRSRHLSRSPSIQGTWSVDTFASQLERVNEARRAREAAQTQY*
</t>
  </si>
  <si>
    <t>C_270026</t>
  </si>
  <si>
    <t xml:space="preserve">MALTAFVLCWVTGEDPLGGITLQARSLDAAGLGAGYAAPLLLCSVLSRLAPVRAAFPVLADLQDTTSGVVKPMTSDLDNTQLLLLALVLVPPALMLLLPTVHGCLAVAGAIAATDLTQPLPGLEGGGRQLPLEWLGAQGWLHVPLVVRRGLGALVPALCSHVMSRRLDVDVHQAWALREAWAGADRYFLHAAAERVAERPEILKPGSSSSSGSSSSNCNSSMGAAPAAPTVVRPAAAPTVQGLGGPVTTFASMGAADAADWGAGSVAEQQEQAAPPAGALRQLGADMADAFRTVSALWMLSRRRVARLGYVLTCLNISYLYIIWHTTNDLAAPITAGLLAVLAELLLIQHHDNGGGASGGRRRPAASGAVGPTDGQGRGDGSE*
</t>
  </si>
  <si>
    <t>C_270027</t>
  </si>
  <si>
    <t xml:space="preserve">MQIFVRTDRTHLVEVSPAQTVADVKAAVEALQGLEAGEQRILFNGVQLEDSQVLAEAGVSDDSTLMCLLRLLGGAKKRKKKTYTKPKKQKHKHKKIKLRVLKFYKVDDSGKVQRLRKQCPNCGPGTFMATHFDRVYCGKCANTFVYEGGAPAGAPKKSGGAAAAAAPAPAAEAGGKGKKGKK*
</t>
  </si>
  <si>
    <t>C_270028</t>
  </si>
  <si>
    <t xml:space="preserve">MLQSDADGRELHAYVPFFCLANYRPGAPTLHVLRLEPPPPGDAPGEAPVGHVGQPTAAGTCAEQPQVYIDYGKKDSRSLVLQYGFVIYGNPYDRLGWEGCGLDSQDRMRREWVHEAAEALAHRLEQLEQAPAAGEAAEAEAEAEAAVGGAPATAAAAGEAGGGAPPSRGPSRRAGRGEAASEGELPCAGEAALVRAQLLGPGGAAAARVRLRSAAASIVAACGWR*
</t>
  </si>
  <si>
    <t>C_270029</t>
  </si>
  <si>
    <t xml:space="preserve">LPFHHLLHHHHHFPPLPLPHRLPHLAGLGAAVSFALPSLLAPARHALLPNLSCCHRLPLLTQRVPSLTTPIPHFAAVVLAPVSTP*
</t>
  </si>
  <si>
    <t>C_270030</t>
  </si>
  <si>
    <t xml:space="preserve">MSDKKRGANVLDSSRMFFAGGMAGAIARTCTAPLDRIKLLFQVQAVAGPGTSPTAYTGVGQAAMKIIREEGFLAFWKGNGVNIIRIFPYSAAQLASNDTYKRLLADEKHELSVPRRLLAGACAGMTATALTHPLDTVRLRLALPNHPYKGAIDAATIMVRTEGMISLYKGLVPTLIGIAPYAALNFASYDLIKKWMYHGERPQSAMANLLVGGTSGTIAASICYPLDTIRRRMQMKGQAYKNQMDAFRTIMAKEGMRGFYRGWVANTVKVVPQNAIRMVSYEAMKNVLGVKKAKTDT*
</t>
  </si>
  <si>
    <t>C_270031</t>
  </si>
  <si>
    <t xml:space="preserve">MELETQLKASGIPLPAPENSPDLMPTQPEDFWSPAMEVPYNYEYKDRYGAISPIPGHDGTECFSWDATLWGFAEHFRYRWRRLRSIRQAIEDNEGGLDNFTKSYNRFGLNRGMHEGRQGIWYREWAPGAKALSLIGDFNNWTPKDAHWAFKNTYGVWELFLPDGPDGTPAIPHRSKVKCRLETPDGQWVERIPAWIKWATQAWNEIQFNGVHWDPPETGSPGEIASDKKYTFKYPRPPRPRSLRIYECHVGMSSQEPKVNSYLEFRRDVLPRIRALGYNAIQIMAIQEHAYYGSFGYHVTNFFAVGSRCGTPEELKALIDEAHRLGIIVLMDIVHSHASKNTNDGINMFDGTDAMYFHGGPRGFHWMWDSRCFDYGNWETLRFLLSNTRYWMDEFKFDGYRFDGVTSMMYHHHGLSYSFTGNYDEYFGMNTDVDAVVYLMLVNQLLHDMFPNAITIGEDVSGMPAFCRPWHEGGVGFDYRLQMAIADKWIEVLKSHDDHSWDMTAITHTLTNRRYAESCVSYAESHDQALVGDKTIAFWLMDKDMYDKMSVPGKGPASAIVDRGIALHKMIRLVTLALGGESYLNFMGNEFGHPEWIDFPRDNTYDPSTGRFIQGNGGSMDKCRRRWDLADSESLKYKWLLAFDRAMCHLDKAFGFQGAPHQWISRADSADKMIVCERGDLLFVFNFHPTRSYTDYRVGCNASGPYKIVLSSDEEVFGGYRNCSKDAGVTFVAQPMAHDNRPFSFLVYAPSRTCVVYAPAGWVDSEADRKPHGIAGLAVRDLGPYFAR*
</t>
  </si>
  <si>
    <t>C_270032</t>
  </si>
  <si>
    <t xml:space="preserve">MKRPDTLGDRIWRSVDKSVDQRYRGVLLVVSIPVILILAVITLVPRSTPFHAERTHTLKELRHTGAAPKFAIVFDAGSTGSRIHVFKFEQAGGELKLISDTFEQLKPGLSSFADSPEKAAASLQPLIDTALKTVPQNLQSSTPISLKATAGLRLLPGDKADNILKAVEALLRKQPFKLAPGGVAIMDGKDEGAFAWLTLNYLLGRLSGPVGKTVAAIDMGGGSIQEAFALEDTNAKLAPTDYVVQLHGGGKTFNVYVHSYLGYGLMAGRAKLIDAGEKGKPHSCIHEGAAGTYAYAGKEYTFSGGETDFDACAEIGGSALQANLTCGTKPQTECSFNGAWRGNGLSKGRDYFVSSYFWDRASETGIIEDEQAAMWEVTARDFADKADEVCVQSVDDIGKVYKKVQGENTKFLCLDLTYCHVMLTQGFKLDEKMKLTLVKQVEYNGQRIEAAWPLGAAINDLSS*
</t>
  </si>
  <si>
    <t>C_270033</t>
  </si>
  <si>
    <t xml:space="preserve">MKVGGQVQTVFAGQHGLDSDRRSSPPVGAPPPPCRNGDGGGGSALRDEGSGSARGEGGGSARGDGGSSARAPSAAGPLKPLMPPPPPSLLALLVTAFASPTAGATAAAAAAAAAAAAAAAVDGCCAGPLAPGLVVASRAAELDVLLRLGLLLKLGRRRGMAVGAPTNAKSKTSGAATASGARPPPLPPLLETSPGRPFPLLLPAVAFVGGVVPCMGPRGAGAGDDPAGAAPAAAGGKAGAGGRRQAPAAAGGSAVVVVDGCCVCCCFRNAGDDDDGGCFATPPAAPPAAGLCVAAAPAAVDAAAASPVPAAAGDAVAGEWRAAATDGPAPPLLRPGTDDGARTRAAADSFRWRFLSGGAGSSASSIAAAAGARPAAGAAGQQQQARMEFL*
</t>
  </si>
  <si>
    <t>C_270034</t>
  </si>
  <si>
    <t xml:space="preserve">GVDDVGAVGGADDEHRLLAVHAVHLRQQLVQHAVGGAAGVAGGGAALHRDGVQLVEEEHARRGAAGLVEDLTHIGLRLAEPHGQQLGALDGDEPSKHHHRQHDHNHTTHLGQQRLAAAGRAVEQHTLGGRHAELLKLLGVLHRVLDQLLQLALDVLQATDGVPAHVGHLHHRLAQRAGVAHAQGGLEVVLWAGAFHLGVNLLVLQVNHVHLLADALQRRLRAQRRKVGAHHAAPCPHPRHPFLSASPSSSPSACHVSQHSPHDLQAAGLIRHADVNLAVEAAEAAQRGVDGVGAVGGGDHDHVRAALQAVHQRQQLRHDAALHLTLREPEVRRQPIHLIDEDDGGRVLLSL
</t>
  </si>
  <si>
    <t>C_270035</t>
  </si>
  <si>
    <t xml:space="preserve">MAAELPAAPAVAPPAPAVAAPAPAGPAKAADGSSSNHTTSKQLAPGQQQAVPPPPPSRTRRCFLTGAFPGLDVRLVVFTRAELERQQGPGGAPPLCWMWERLAVEAVQQQAATHVALEEWTAVGAAAWGLAPVTSVDVLVPCGRGRGSELRTIVEQCSSRVSPGSGVDVRFGVIVDTPQPLLAAAPVSGADGGGGPGGGGGGGRAELDALRDEHLGRMRLRWVLLDDDVVPGPGLVEAYVRAAARNKQALGFVGPTRLPAAGSAWAHAVHMSDVAFFWGAPASGLVGRRPDGTVWLPWCVTANMAVRNTHHRFDPRFPRTGGGEDIDFCLRACGGGGGGMLAVPEVRDPVRCPRCMRDMPIGTARSPSATT*
</t>
  </si>
  <si>
    <t>C_270036</t>
  </si>
  <si>
    <t xml:space="preserve">MTSSGLNLTQLKARLNRLGVDVRGGGATEGAPLSPPPAAIPRSAARSPAPQDGADPIAHERGRKGMADLFERINRVERAMNSAEAQGSAIQQALNEDFGKLAVAAAEADAARSPKPDRIKKPKSAAKGARPSGLLPGPKGLSAAVRSVDHMRSIPAHTPLSSVLAQFKEAETAWAHEKARLRREAIEERKRANKLELDYKRLQRVNEHQMLDVKALKTALKSRDSQLENASERIRELDVALQRTQEESALAIASLNAERDDLKGLLLAALQRLEAVDELMRLLEEERSKALDAAARARTEVAELAESRRKLQWQSKLLEKMSEADPARHAPASAPAACPQVQLKHNKRKSEAIRRLLSVDQEGGGPSAAELAAADSELLDDDL*
</t>
  </si>
  <si>
    <t>C_270037</t>
  </si>
  <si>
    <t xml:space="preserve">MALQINPSSIAKNVVRANRRRAVLATKRALVTRNPCLARPSQLSVCSPHPDAIKRRQEAEARRMARAREMAEGHMLDAMGVKWYEGSLPPNMVVVRTPACVDLLTQRAAAEGRTVLLNFFQDDCYACRTLHPKLKKLAADHPEVLFLKVNGSREQLRPLFEAHGITKVPFFHAVRDGCVQSRFSASLSPEKLARLRQELQAAAVAFRQAAAGTQLHTYQHQQQAHFTQQQQHQHQYQQQQQQQQQQHQYQQQQQQQHTAEVQAKVAVMA*
</t>
  </si>
  <si>
    <t>C_270038</t>
  </si>
  <si>
    <t xml:space="preserve">MRSNGVPDHWELLVVTLPAVDANGAATRTPYARWCCRVNLRASPEPSPSADHPAAAGMGTASSRRTPPLAPGSPEFQFSRHFTTVYDDPQHLKLAIQAAQAVLLNPASVPLSRASGFAPELVKLVAPPAEVTAAVTAEMTAAEAAAAQSEQPYGAGPREAPAAVLPTDPAVLAQALSAAVAAALDPAKAKATAAAAAAAGTRPPAGLQVKPHHVADFLLQHRQRRRGHNHHPNHPNHHINHQPDNHHQHTRPQPHAAPAVHAPEASPAPPSPPPPPPPPLEVEAAQQVWEARHCDALLLRLGLFPDVYEATASRGAVVLEVDVLAGGDGAVPKMDVLEIITAAAEPGDPRAEAPDASAPPHRITLLAPAATATSIAVSGMGIAATAAAAASGAASPPPAAAAEQAGKPRTRPDKHKPLLRCCGHVEVLLLDLLRAATRRLAEELLTASSPGSSTGGGITSRTSSSTATTTSTTDASPAAASLPSPLSVPPMPVPAVVPPPPSAAGSDLRRRIAAAARELRAAQADCLPCFVVGDQDVGALPELEAAAGLGRKGVRRMSLQEVQVLLARHHSHYGSSSSSSSSGLARGGGGGGGDTVPYHALQQALNECFNEALWCAGLAAHAEQVAGAVREAAGRAVAAVVDGVRYPETQRLLSACLAAHVDELAGAVLRRRLYELLRVERIMVYTRGGGGAFRRERASFMGRLVAALQGPDDDQPVDEEALMLMATCLAYFKVLHAGVQAAVPRALAAHLLQPLAQPAKLQPLLWQRVLAADDITWHQVSKELLLTHAAAGGGHGAATAAAAAAAGAAAADAPSKRR*
</t>
  </si>
  <si>
    <t>C_270039</t>
  </si>
  <si>
    <t xml:space="preserve">MGSCSVCAPPQVALRPGDTVVDVGANTGLFTMQACEAVGPAGRVVSLEPLPATHALLAANVAAHSAWCAERDVQACRPTLLACGAGPPGQREAVFTTYSDRWRLG*
</t>
  </si>
  <si>
    <t>C_270040</t>
  </si>
  <si>
    <t xml:space="preserve">MNLHAARPSQPQLPDKPDGDAAAAAGGGATTSNGDGAAAAAAAAVATSSQQPSPPLLPPGSKQPSPQQPPPSQMPPSRSGLPLAPAPAGAVLLPAAAAATAVAAVDAAAALDPAAAYISDSLPVVHFWGPAGQTLSAPSLSTAAQATNAAEGMGSGAGGGTGGGAASSGAGGNGIRG*
</t>
  </si>
  <si>
    <t>C_270041</t>
  </si>
  <si>
    <t xml:space="preserve">MGGALMAMAFSSSAFNAVKESMGGAVAVKAPETERVQQPATATPPHPSAVAPAVSAGAETAAGRTSDTTITPTTTSTGASTEASTTPLIPKVIPKVDRKVAVKGLTPYDPAAASAFLAGTAVAGKVVVPHSLGQLLQIANTCVANGQLFALCILSERACRAQQPDIDQAVSDLAAQGVTVIAVVAGADFAQRAKLAGEYCCWELPALGEALAMQADFGMDVAVASLLPGAFARKDFVPLRLPCFAFGGPHRQADVAWEAHSPVTYVSTADVDTETWALAAAMRVLPLSAPATLHGVAWARRQQLHQLSCLKAKLQLSSAGPAAAARAAVAVLEAEAAATTGSPFASSASSTSFASSASTAAASTEQLPPAYLPASLSHLVPTSVVDFRRRNARATAAGKLLAVIRVSEDAWQKHDASIRAALGAASAGSVWAEPVLLPLSLGDSCGIASPVGSRSLVPAALPALYVGGGGYLAEHWSAEADLLSGQAPAVGPTDMQEAIGLHAMRQRAWLRRREVPRVEVVVPGAASER*
</t>
  </si>
  <si>
    <t>C_270042</t>
  </si>
  <si>
    <t xml:space="preserve">MALHATGPAATGTTRGASARASRSGYVSAPRSRRATPVRASATETKATEQPKGTVSLGALFGGLPKLGVTGTVQLGNKKKEEKKGPAARGGRDDSVVFVAGSTGRTGARVVRELLAAGFTVRAGARNVEAAEAALNVAAAYGIIKPEQLRQVTVVPFNLEKPAEFEAAIGSANKIVCAVGAAEDQALNFSAPKKVDGDGTIALINKASELGVTQFLLVSSLGTGKLGWPAGVLNLFGGVLVWKREAEKALEASGMAYTIESQLANREQVDAARAELAAAQVKASQAAAALLDADKRVAELSARLKEAKATVLNPKPAAPEKPAAAAEPKKGSAQIFGFFGKKPEPAGPTEEEIAAAEAAAKAEAEAAEAAAAKAKAPAGLFGGFFTPKPAGPTAEERAAAAEAEAAAAAAAEAEAKAAAAAAAKAKAPAPLFGGFFMPKPAEPEPEPVPEPEPVAPPPPPAAKKARAVPPPVAVKEEVVVVEEEVVVEEAKPTFSFGGFFSGFGKAVNAEPEPAAAAPAEPEPAKPEPPKAAEKVVEKVVEAAAPPPPPVPKPAPPPPAPKPAVPEVDPAVELARRRVVEAAKAKLAAEAAAAAAAVPKAAPPPPPPAPKPVVEAPKPVEAPKPVEAPKPVVAEAPKPAEAPAAAKKAGDYDEAAAAKNKADAKAWIAAWKAQSKAGAAKPAAAAAATVAAAAAAPKEEIPANKAEAQAWIAAWKARTKGEEPAAAAPAESEVVVEENPVSKFFTNLFG*
</t>
  </si>
  <si>
    <t>C_270043</t>
  </si>
  <si>
    <t xml:space="preserve">MESILGSAFECCLPLPDDGGALTGAEAARLVTDALQPSPGDCVVALVSELCLLGDLRSALRAGVFNSSSNSSSCSRPHDTSSAPGVAAAALSRSCSGGGPGPTSAAAIRRAAGGAAAAGGGMAGWTPARAVRAVVATAREAALGVLHLHSCGAAHGNLRPSNIQLMEAHTDRRGFVAKVSDAGLGPRHSELGPDLRTYTAPEALVWGLWAPSRADMQAADVYSFGVILFEMISGRRPTAQDLQILACAGTASGEEVAGGPSSTGAGGPSTGAGRDAAAQYPHAPPTPPSRPSWPEGWDPCVLPPKLLHLCGWCLQPDAAARPRMDVVASQLTHTEAQLRAAAAEAKRRAVHAPPPSPPPPSGGANCGAGAGAPPLGAAGALWPASANAVMHPAAAGGAYSTSGVHLVVRSVVGMTPPVPIAASLQPNAESLDWSALPSEDWG*
</t>
  </si>
  <si>
    <t xml:space="preserve">MAELVDKMAAASVGPSPVEERMPYYKKRVEVFEKFLEREQAKLEAAKAANVAIKVIMPDGKERAAVQGVTTPMDIAKEISASLAKKVVVADVDGHAWDLARPLEGDCALKLFSFDDTEGKDAFWHSSAHLLGQALELEFGVDLTIGPALEEGFYYDCFMGDRTLTEADKARLEKRIEGSVKESQKFQRVVVTREEALSMFEENKFKIEIIQGLPADATITIYRVGPMVDLCSGPHLPSTSYMKAISVTQMSRAFWRGDVKREPLQRVYGVTFPDSKLLKDYQHRMEEAKKRDHRVVGVQQELFFFHPLSPGSCFFLPHGARIYNNLVGYIREKYWEYEYEEVITPNIYNFDLWKTSGHADHYRENMFSFDIEKQEFGLKPMNCPGHCLMFANRTRSYRELPLRLADFGVLHRNEYSGALTGLTRVRRFQQDDAHIFCRSDQVMAEVQGFLKLLGEVYEVFGLDCTMALSTRPEGYLGDIELWNKAEQALTDALNSTGKAWVLNPGDGAFYGPKIDITVYDALRRKFQCATVQLDFQLPIRFGLEYASEAGTLERPVIVHRAVLGSVERMFAILTEHFAGKWPFWLNPRQVMVVPISENSVEYAFTVRKELRSAGLHCDVDSTDRKMQKKERNTRSRDSALSGKGQKPAEGDGAAEADA*
</t>
  </si>
  <si>
    <t>C_270045</t>
  </si>
  <si>
    <t xml:space="preserve">PWHIPPPHTHSHSRPAPPHLPHPDPGPPTCIPPACHHSCAHRPEPLRPPITHTPSPSRHPAPTHPLPCVSYHPHTLSLATHTPSPLRPPITHAPSPLRPPITHTPSPLRPPITYKPSPLRPPV
</t>
  </si>
  <si>
    <t>C_270046</t>
  </si>
  <si>
    <t xml:space="preserve">MLPALAGRLGRLRALKTNRMQALGGAEFHVNSSGNPTNYEEEDEVPPYTPALQHPAYVVRKTGVDLLHDPWCNKGSAFPKSERDRLGLRGLLPPRSLTMELQAARFMEDYYQPKELIPPEDVKLGGVTSAMARRWKLLQELQDRNETLFYRVLVDNFTEMAPIIYTPTVGWVAIVVTDGSRILGLGDLGVNGLGIPIGKLDLYCAAAGFSPSKVLPVVIDVGTNNEALRNDPHYVGLRIPRITGPEYFEIIDEFVSAVMARWPSAVLQFEDFSINHAVPLLERYRKHHLVFNDDIQGTAATALAGLYGALRVMGLPPAALGQQRIVCVGAGSAGMGVARMIASGMQKQQSLTAEQAADRFHVIDAHGLITTARTNIADFAKPFARADPTHEGEDLLAVVRRVKPTILLGLAGAGRLFTEEVLAAMNKGCPHQRPIIFPMSNPTSRMECTAEDAMRITQGRAIFASGSPQPPVTLASGREVAVSQCNNMYIFPGIALGAYLGQTRIITDRMLMAAAEELPRLIPEEELERGLVYPKLSKIRDISVSIATAVANAAGDEGRLRGRMREKYAQGDEALRAFIASSMFYPNYSALVHLPSGIGE*
</t>
  </si>
  <si>
    <t>C_270047</t>
  </si>
  <si>
    <t xml:space="preserve">MSTIGTGARERELQSLLKQKDAELKQANAELEERGKLLYKTKVAIEQLQQELTASRREEQSIREEANRVCEDQAAQLRQAEEQIHALEEQLQQATKQNKELQSKAASYESELEQFRHQNHVEGSSAAQKLRDKDKRISSLEEEIEAVKDHADGLEKMLRDSRSRLATLELDKEETDRVIRDLSAKNKQLLMDKQELEHQLEVAKSLADAAKREASRALQAAEVGEKEKTAIDIDWGRKVDKMTADFEDKIRDSERRLRDVDAEWKAKQEAGERSWVSRMQEVEQHWEKRLRDGMTACERKFAEEATEWERRLRDTDTAWQTKVMELEQLWRARLTDEQRLHDADRAHWEAQLMAQRADLEANWAARLDDTRRSLEAALEEATQRAASERAALEHAATSERSALLQASGLKLPCATECARSIKASWLLGLHWYLCLELHRACRDSATAAAERTALERTAASERANLERTTAKRLEEVETLAARRAEETRAKWAAERAAAEEAWANKTAEVEAKYRKKLDELKRKAAARELEIDTQWKDRLDEAIRKAAAERELLSANWNARLSAAQDEAAARYRALQEELDNKVAGISTRLADMAGKEGRREVQRSELARQVEELQALHETETRRRTELERALRDAAAMFKAELYDKQAELDAAYRDARSMRQQLALQQVIVTSPRLRNTMMQEEQAGAPSLAGPDDGFMAAAYHTTARFTPTAQLTPASPGLTTMGAAATPAAAGLGAATELDAELQALRAARSEYQRSITASHDARSGLLGTLDRTETYMDPRTFSPSNSPAVNRLLRPDTRQPMRSPSGGSKAAKYIDRLLLDEELAAAADARRDITSTASADPSFDAWRNRLSTRLTSALKKLEPSGR*
</t>
  </si>
  <si>
    <t xml:space="preserve">MPTLVFSALPPPPLPPRGRPALTHRLCEEPDYRLIVLDQHVITALERRKAEGLIGGDVATLTVAFGKRLPPYDPAWDEKVPERSALEQQMSKEAATIRDTLRHEAYMKERGMFLHDPHPQAPRGSSLPPNAGTVRAMQIWRQQLEATGQHVSQSGSAPASPAYGGADRSSPAGTTGRGGGVGSSAQGGRLRHTSGSGRGASLSPSPNRTGGLAGTGAGAGGEGPYTSKDKLVLYTLRSGSDPLATGPAAATLTRPPPGTIKFEAEEYQQFLTTRAAGAGGWQVGKTMVPL*
</t>
  </si>
  <si>
    <t>C_270049</t>
  </si>
  <si>
    <t xml:space="preserve">MHYHLPYPTQTCRWGPLVEDMGYKARYRAYLSEQVVDGERPNT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WRISDLIYRPHEEAVQALEQHRQFILHGNTGAAGGPDAKAPSAAAGGGKGKDAKSEAA*
</t>
  </si>
  <si>
    <t>C_270050</t>
  </si>
  <si>
    <t xml:space="preserve">MAPKKDEKPATAEAGAEAPAKAEAKPKAEKAAKKAKKEPSKKTAKEPKGDGEKKDKKKKKSAVETYKLYIYKVLKQVHPDTGISSKAMSIMNSFINDIFEKVATEASKLSRYNKKPTVTSREIQTAVRLVLPGELAKHAVSEGTKAVTKFTSG*
</t>
  </si>
  <si>
    <t>C_270051</t>
  </si>
  <si>
    <t xml:space="preserve">MPTGYALPDNVLCWRFAQGDPADDDDNHDGVGGRYPLGASCLVEEEEEQSSAAAGAVGTAGGAGAAGAGGASVGTAAGAAGEGGGDAGSTHDSSNSSTRLRPDLVLVLRRGGREPSRPALLVEVKHLAALMVVTPGAPPEGEPVDLVESYKLEMRGLPTHGQRVQPMLAKVFTKLLALGLCHGVLTCWGAAWLVHVPAWNRRRMYVSRPFLATDAGSVTLLRALSWLQQQALQFALSAEYPAPPQRLQQKRRRCSNGGGSGGGRVLPGDGAQDVTSLDLQAKRSCGPPLPRAAEADADAGGGAPAAAGESSGGSGPASGPATAAAPEQAAVAQLLFDAVLSHGRDGTVFVGEFCLRGGAAGGTCWQRVAIKAYCCWEPVQATAYAREVGAYRALSQLQGYWVPRRRLEKLPDRRPCSSTCHGDIRLENILLVVNSSSGGGGGGSSGEGVGQQAAQQEEAQVGEVLRCVLLDFGGSRLDGTPREQEMEVAQLALLLGNRRLVGKQADR*
</t>
  </si>
  <si>
    <t>C_270052</t>
  </si>
  <si>
    <t xml:space="preserve">MALQWGSFANAGIKELVAGADPTLNIKEGTLGDRYELQREIGSGSYGQAVLATRLEDGMQVVCKQIRLFEMDDKARADTLTEAKVLAQFNHVNIVHYYECVLESGVLNIVMEYANGGDLAAAIQRRQAEKKPYSEDEIMFWFVQIVLALYHVHGRNVLHRDLKSQNIFIAEGNLLKLGDFGIARVLNSDTELARTVIGSPYYLSPEICEDRPYNRKSDVWSLGCVLYELATLRRAFDGQSLPALVVKILRGKYPPVPTRYSTPLRGLIESMLKQNPKDRPSADAILKSDFVRQHVERYAAHVMALGVGAGGEALGEGEDGAAAAAAALGLAELVAANVRPKPSPPSRATRPGAARPPRAPSTAGALTPASSGAPVSPAPGGSGGDMERGSSREVSEAETGVSTPADGSSPNKPPAAPAGGRRAAGQKLVESGWVRQQQDKLAELAGALAAQKAGGVGAEAAAGAMDATLPSAAVGGGGVSQNTAAKAKLAELKLQRDAELEAQRKANAAAREQKAAAAARRNHEAAVAVRGRAAARQKDIERNLAEQKAEMAAKARKAAALAVAIKQREEARKRELDEAAQHMSAHKEQVKAARARINKEQLSELGAQFAARLASGGGASGAGETSSGQVLVVDFTADQPSSSTPVSKASPAHLRHRSPAHGAPVAGRQSPTPAAKAPRARAAAAAGSDSEGAGPSGRGAQKPAADPPWKLRHKPKGEFPEVQIFTPFGSGAVGSAADTAAAESDAGAGNTEEDDEAGQQAAGVLEVLAQIHTVLEGDDDEGGGGHASARPSSAATADEDEGGTGRPGGAAQAAANALKAGGAAAY*
</t>
  </si>
  <si>
    <t>C_270053</t>
  </si>
  <si>
    <t>C_270054</t>
  </si>
  <si>
    <t>C_270055</t>
  </si>
  <si>
    <t xml:space="preserve">MDWNQVTLEELASALKEVTWSAPRPVEEFFRSFSPPSQRALMGRLKNNLYYYRTNYLVILVLAFLVCFIRNPVALGSLVLVGLGTALCNDPFATSLNDNLLHALRKYAPRLVAKSRAKAGSDGVVGLHKRKRLYVLVLPRGLVVAALLLAKIASAREEFRAVWRGYQAELYNDHTHSM*
</t>
  </si>
  <si>
    <t>C_270056</t>
  </si>
  <si>
    <t xml:space="preserve">MRPSAQGPGSASGVPHRPLLAQLPMSSCACAVKVADLGPSSLGSAEGCLNAGAAYRPPTATGVLRDIMRKEGVAALWRGTDTAMLASIPMVGVYMPLYDHLLARISTAPAVAPYAPVLAGSISRTLAVLLVGPLELVRTRQQGGAAGAGAARTAWGALRETLRDTAAAGAGTGTGVAAGTATGAGAGAGATGAGGAAATAALLRGMPRLWTGVVATLGRDVPFSALYWGMLEPLRGALLQRWQAEGQHGAAAAAAGEAVSGRAVLAANLIAGSTAGAIAAVVTTPFDVVKTRLQMGDVRQRQTGMQVLRQVVAAEGPAGLFKGWGPRAARTAPACAVVVASYEVLKLLL*
</t>
  </si>
  <si>
    <t>C_270057</t>
  </si>
  <si>
    <t xml:space="preserve">MAEARGAASSGAGATGWASSLGSRLDVARKGLGRGLAWAGGAAVISSLAVVAARFQAQRADRQLPSEFVLELPLDRLHLVDAVDPSPWALLRGDTQQVELPKVVAALKRAAGDSRCRGLVTYVGARENLGGLATVQEVRDAISNFRLHLAAAAAGRGAGGGGGGGSSGSSFPAAVAFAASFGEAGGSGMVPYLLASACDRVYVQPSGGRAFFARPLLDRLRAEPYFFAREEFKSAANTFRESGLTEPQRENMQALLGDLAGQMMSAMAAARGVDGAAVREAVEAAPLLPAAALRRGLLDGTKYKDEVQSLYVISDKALAEEKAKQGAKHRRRQDDNRMVRVPIDKYIQVTELQAAAAARGSGWLAGTPFEGLSLLLRGRLQETVDAASKPGVGPVEQRVARKGQPKVAVVTAAGTIVQGPVPPTGPGANQQVIDATKLSAQLNQLLEDPDVRAVVVRVNSPGGSALASDSIYHELQRLRAAGKPVVVSMGDVAASGGYYIAAAADAVVAQPGTVTGSIGVVAGKINVGRTLEDVGVRSEGVTVGRNADMLSPFTGLAPEQAAQVEALVDHVYDDFLDKVAKSRGRPVSEVRQLAKGRVYTGQQAYDIGLVDQLGGLEAAVSRAKALAKLPEDVAVVEHPPRRLPLLLQLLKRSGMMNGAGGAAGASALGGLGEVGAVVAVAAAAAGLPVAAGSGGVAAAAAAAAAAGGLGAAGRGVAEVGAALSLLDGEPQMYSVDAALLAAQV*
</t>
  </si>
  <si>
    <t xml:space="preserve">MHLPDSVEDTKGNNGDLGELRVSNLRLCWVNKKNRRTNICIGHNCITTVNVRAATSRIKGSTQSLYVLTKYHNQRFEFIFTATASESATDSLFASMQGVFRAYDSSRLYRDLKLRGALIMDRELRLLPLEQTYSRVNGVWNLSAEQGNLGTFFISNVRVVWYANLAENFNVSIPYLQIRSVKVRESKFGQALVIETSPASGGYVLGFKVDPKETLDYVFKEISSLWQVYAANPVFGVEYRPDASGLAGAASGILPSEQDVEIVEPADRGTRWRSTTPTARAARAPTATPRTAQSWGWRWRGSRRGSRWSSCGACCDVEEGGRGAGGWREVLGWGVAGXXXXXXXXXRGEEGTCASPSVKRESRAQRLRGMWSYRLSIV*
</t>
  </si>
  <si>
    <t>C_270059</t>
  </si>
  <si>
    <t xml:space="preserve">MQHPWQGTRTGRRTGSKGQLRTAARTAQPLTAASRSTSPLGSRSSSVTRWSISPATAARTTRTCTCAGSSPAASWGIHWCAARGMTSSSTLSWAESSPNCSSRTRTYTRR*
</t>
  </si>
  <si>
    <t>C_270060</t>
  </si>
  <si>
    <t xml:space="preserve">MASRKGASALWSVISHAMRGASLTRGASVTGTAPAALGAAGWRADAGASTSTRSEPDARSFSQFASDTTASAVASATTVASVGWSLPGQLHPHVRCFSVSRGCTADAAGGAAGAGGGAGGGEKRMSLGEALNTLVDAAIEKVEAGDMDEAVSLLKEGLNTFEPMFPNSPELGELHNQAALLLLFQNKGEEAAYHAGVSLETTKRHFGANSILTGHRLLRLGVAKFVQGKMSDAAGLLREAYGIFGGGDASPASSSATPAAASADPGSRAEAGFYLDLVALAHCRDAGGVNALTPSLRANLRALKEAYGLESMILSLALAQHSRLTHGGLDQADLAVGEALMLQHIGLLTDTVGPDAEDVAVARYKLATYYYANDMLRDAAAVVKQAAMALRAHYPEEHDMLVLCRHRLGMICAAQGDHRSATQLLTASRQHFLEGAQQGPAGAAEAAAGGAGEGQGQNMLAKEADIGLAMARCRAVGGRSPEQQAEALESLRKEVEGLGRAIGEGHMLVQGASRYYTALSKMSR*
</t>
  </si>
  <si>
    <t>C_270061</t>
  </si>
  <si>
    <t xml:space="preserve">MRDATQVRRGAVLVHCAAGISRSASVVIAYLMAHGSLSLEDARSAVKASRPAINPNQGFLLQLQLFQEASYSTEGWQPWSLERFLQVRSAAYPRAEAVPAGNADVRGGCEVAPPELSREESLSSASSPVQSPARKGAALLPVALAGAAAEASSREDRAWPRPYAHSEAHAAPPPPHPLPGYGPRHTISGIPDASSASQWAWTQRAQAQAAPGTQPPPLTAAAPSGSASLFTIPPAAAGAEEPGAAAPGSDSGGGAAATQLPPRAGFRSSGAGGRASTSGVWSIDQAAVWGASAYAAAAAAAAGPPAWGSQAEAGVAAWGTPTYVHPHRQHPLHSQPPHSQSQMQLQSQSQQGFPAQQTVSMPLPSAVGLPASAAAAAASIAGLSGAAAQHLQQVPELALERGSDGQDAAIAASAELQEESSAGGSASALGDVGGEGPASASARPHHHAPRRSMSDSLPGMLARVLADAGDGGATGNGGGGGVAAAGLAAAAAVTVTGAEAAGGSAGGGQGASQSYRVSGSGDGVPALPYRVSGTGAGIMPPPRQSYDGGGGVGGNGGANSGTGAGIAAATMSGRTSFSGRVSSSGVGGSAYAVAAGAELGWREPASPLAALPEVDTTHEASGSGRVDGGAAPAGTPGLAWALTPVLTPAGLDRTPSKAMATPKLRAAAVAMAAAAQLPPSASPDSMISRTVRELFGAASGEGLEPSVGSTADAEAEAEAEAGPEAAGVRAALMALTAPGVRSDADLVVSRSNSMGGAAAGLAAAVAAAASSTSTATSAASFASGTHTEAKASAAGTPSSGSGPLPTVAGPAAAVAAAAAGAAQPMHMPSKRLSIRTRAVGSSAGGSSAGDDAGGGGGGAEVGTPIHKRVLRSLTSLLRLGGGSPSNSVGGASGDAGSGGGAVDGAAAMAAPAPMHVDDATAAAAAQRGAGAGVFLPRRAQPPWLAPDPYSSPNSPALFRPVAGAAAAATAGGVVGLYGEQGAPPPRRRSDTGSVASPTASMIYGRGAGVGGSAGETHSASGAGPGEFGPYGPGGLLYRKQSRSGNASPAHAAPGGYAPQPQSLQPQPLQQPLTRPQAGLGVRPRRSDGGPLADGAAATLNTSDDGSRDAPAVPLAAAAARWGSRLISPARPVEAGGAAAQPPGSSSGGGDSGLPVPRSASSSAFMSAATAAVAAAGNSGGGGAASTGATPGAAAVGGGAGVAASEPGGFSISTLRPATLEPSGQLSPPAASPAGGLARPPPLDMAVVRPPPLPAAGPQASSSGAAAASGAGTSVSGSSARRPRSSYSGSLSMQPPASLAAAGRTGGMFLPSPLPSPGPLNSSSGGGASAAAAMPWTGLGPTGVTSGPPSTTHSAAPSPLPRHSSEMGSPSPRQRPQLQSGGGMVGEAAAAAGGGGAPSAHRQAQPQQQLLQLQQPNAAYARLRETPRDHSRQPRAGGPVPAPSVAPRTPSGGASGRAAAAAGAQQRSLTPAAGASTAAAAPRVAAAPRSTSAGSGSAPLNSAGGARAAVAAGAAGGAAAAAAAAQQAGGGKAGRSDDGFDITRIWEHLRAVRQQQQQEMQQQQELQASAVAAGVTEPGAQAETVPPPIFRSEGGASDTSVPLSVSSPNALSSSSDVAAALALSSSPTFAGGDVTAAAAAGGGSTGSYMPPSLGSSSGGAGAAAATSGRSSTSRDASACVGGGGGGGARRGGSASPASSATSSSVVSPRAPPAMMRESVFDGSGAGGEARVSGGGVVGGGSGIDMHAPAVLDGSPGLTHRAPPRPGGGGRADPSLLKPVLGIRRLLPMPSPSCIISTPTGTPRAARSGSAGAGTSSGGNGTGAGDGAAAAAAAHPPRRGSVDSSSRVAAAAAAAAAASLVAMLGLPPRVADDTSLAPDAPGAASAAAAAAAAAASTVASPFGGAAGLPAFPTLGAESGGVVAAGTARQTAVARSASSVLPSPGGSSSGAGSARSSLRVALPVELSHGGAAAGGPLAASSAAAALAAAAGGTAGRGDVVASSVASGGSNGGGGLVAGSHSGSEDGAPQQL*
</t>
  </si>
  <si>
    <t>C_270062</t>
  </si>
  <si>
    <t xml:space="preserve">MEASTSTPAADAGAGPSTSGQTAAPKPTVILVIGMAGSGKTTLIQRINAHLHATKRHGYIINMDPAVASLPYGANIDIRDTVKYKNVMKQYNLGPNGGILTSCNLFATRFDQVIQLCEKPRDPPLEYIVVDTPGQIEIFTWSASGAIVTELFASSFPTLVAYVVDTPRVTNPQTFMSNMLQACSILYKTKLPMLLLFNKVDVARHEFALDWMKDFDAYTAALEADSSYAATLSRSLALVLDSFYANMRAVGVSALTGEGMEEMLAQVGECAKEYKEFYVPELEKAKADKAAKEQARQTTEMAKLQADMAKSQIGGGEAEGQGKVREAGPAGVGAAGARKMEVDEDEDEDEAEDEDDE*
</t>
  </si>
  <si>
    <t>C_270063</t>
  </si>
  <si>
    <t xml:space="preserve">MQHGRTKYVKRKLDVPNVTDVRCGVSLAMELKKEAEVRGSAGAADPRKRQHLIRRLSKAVLWATELARFAAERADTRGALEAEAYCSWMAGQLMLERESDWEAALAKFSRAKKLWQELAKACPDLEGQSLCLAQVEEMEPNIRYCNYRISRAGGAVPADPAELMALGGGGDTGALPGLDLLQSKLAALAQEAQVAQAAATSYFEWMGARHPVRNERVKLALHQAGEFGTQADQAAAEQAAAATASASGAATAMDTGAGDALDARLALYDKAINALAEAKSHVRNAVKGLAAPPPTAPSPGYNFTP*
</t>
  </si>
  <si>
    <t>C_270064</t>
  </si>
  <si>
    <t xml:space="preserve">MATGAVLRFKSEAEVEQQLATAAAPMAAAVKAELMLEPGHLGIGRGSETGTGTGAGTAPAYDSQAEGAAESGRKPQCGQQPCMGTSPAAAQREAQPQDAQPPLDEGQREQQQPRPSLQLRGIQAATKSQPATSAAAIIETSSRSPAGSDVTPVATPQAQMVDGAVVSPEEAVAGMQMDAGSPAAAAAPEAEEQVTSAADDTAAVAAFLLHLREAAVPESGSGGDDGEDGMELAAPEVDEAPLPEVDILPLEAPQEGMVDAGDGVFVCPTTAGPGITFWPLWKPDPNGDQELFPRVARGLRTRPNRPAGPISSGHYAKLREAVAPDPRTPRVPRRALLGGLHPAALAQLLAAQQLQLQLQDQHQHQAEAQQLQLLQLQQQQMAALGQQQQEQLLQLYQQQPQQPQLQPQPRFLVQRGANGQPVLVPLTGAALPAHLASGRAGAAGGGINPQAAAALLARLTGAEPPSAGSPAPAAALVAAALAGDASALLLLSQQLETGGARGSGGASGGFLPRSVSAVTNVGADDEDPGHKHDHLPAFASDGHHHHARPHPHPRQHAAGGPIRGLHHQHQQQYQQLLLQPRQQLHLDAARHHPYGAQAPTGGGGAGMQQAQAGLPLSLPGVVGAEWVPPPPPRPPRNHRGPLLCSNCGTTQTPLWRKDRETGIYKQTHNTDRPVDGRSEERPQQAAQPARSQLPPPLQQQHPQLLERGAAAHLVQKVRSGQEHTVLAPRQQRHQQHQQHQQNQQNQQHQQQNQQQGAAPATSTAVLLRQLLSALHRAQAGGAADGQDSGQSDAAAQQREREPAALRDLNGGAGGAAGPVKLGALDVAGEGVVGRGADRPGEGHEDARLKILQALQLHRQQQDAEQGHRQASVCVEQQQQQQQQQQQQPVLHRLVGSGAGAAVPHISIDLTDDADDYDAAPPRHVPLLPLPRIAVGVGGGGKATPGQLQAAGRWLQL*
</t>
  </si>
  <si>
    <t>C_270065</t>
  </si>
  <si>
    <t xml:space="preserve">MVLCGFSVVSAGLGFLISIPQLIGALGGARSALPLEQVEQIARLTREETLGSLPIRLSSGKMLSLNDLRGTARVVLAAGTRAQVAAALREAEPLREELQKRGVLVVPLPIFDDSEAETAAAAEAAAAGTANRDVLPALTLEDQRWRAEPLRLADWKSWFEQQLSFSAKAKPENGLFVGLRLDGRVRSSGSGSPPWRRYALELAPLEGDKAWTGFFDGFDGRV*
</t>
  </si>
  <si>
    <t>C_270066</t>
  </si>
  <si>
    <t xml:space="preserve">MAGRGKGKTSGKKAVSRSAKAGLQFPVGRIARYLKKGKYAERIGAGAPVYLAAVLEYLTAEVLELAGNAARDNKKNRIVPRHIQLAIRNDEELGKLLGEVTIASGGVLPNIHAVLLPKKNKGGKAEDGSAAGVDSGTEIGWATSPQQVVSSGHKQSDDSL*
</t>
  </si>
  <si>
    <t>C_270067</t>
  </si>
  <si>
    <t>C_270068</t>
  </si>
  <si>
    <t xml:space="preserve">MTVPATSAGEPAQGGKRPLHKRKYRPLDVKTWYEGSLRLIGWILVICLAVLTAGLWLSYELFVLNKHDTDFRDIYFDQRITNNINNIGHKNFLLAEYCCNRDPVHFPYSCDEFAPDQYSAAAPYCKPLIMLECTDIRGAACNATRQVLYGAVGLAIVNDRAVYLNCTAGGRVRVGAAAVAVGRPITLVAYYQQAATGATLVIQSPFNINATEVYQFVDQVAASVPAADVDYVQPSTRLSGTLSLEGVPASAVLALYHDDARRLRAPPPWKSVSNLWPWPGMNARCPNTGVNNAYYLLGEALVMIPRFALSRPADTLLTLGAGNDTLLVPAWQVVAVDSDNQTVSLGQVSLLGACDGWRFSPQAQDISYTYVPYWTGPIAELQDGTTFGPFVQVVALNVLDVNGPRFFELPYYGGMWYIWNAFFMTFIWLVSNSLMLFIIILVWWNVRSNQGLPPIIYRYMQKYRGWMSVKLA*
</t>
  </si>
  <si>
    <t>C_270069</t>
  </si>
  <si>
    <t xml:space="preserve">MESWPWAQVFGGTTTTTTTSGSSGLGSLPHECLMEVLKALPARSLATASAVCRAWRRASREPWLWVRQLCAAGYPLPYAAYVAATATAARGAGVDGTALQHQQQAQSTGTAGEEGGEPESPGRGAGLGARAVAGVRGIRAVKAVRAAGVAGSHEDFLGGLRSGFLDRLQAQAQDSPQQGAGAGGGATGSGGAALHMPRPPPGKPPGAAASSATCSAASTTAGGSRAALLQPALDLKAMLGRNRRLESNWASGRYAESQLREHSSNVECLAFQWVEPWGPVLCSAAWDGSVRVFALGPSEVGGGGGGGGGVVAAAPPQQVRVVRRYRGHTGWVTSMAAGRHVVVTASTDRRVAAWRYSSEAESPAALLDHPAEVTNVRFAYAPNAPAPTSQHPAPQLVPLSTLARNQHGAGPQQPNTESDGGTGNSPLRQTSDPVQQQLQPWSGNDSSFGRGGGTSTALFNAGGAAATAMIPPHDAPYDPAWEDWVVTGCVDGCIRLWHVPSRTLLRAMSGHSDVVWSCHPLTGSSVLVLAAHVDLLSSLVHLLNTSLVEPPAPASQVPMASAATPEAPAGGGTATAAASLPAAGGRPAAAGSSRTSPDARLDANGDPIDGLGSVTRANKAAAAAAAAAAALPVWLVATGGADGVVRVWNLASASVLSTLKGHTVGVLSVKFGYLPRAAAAACDDQLLPPDLDVSAAVPPPVAAAAGKALPPGQYGLGLAAPPSLMSPLLPDASANTACAALLPKRAAAGGSVDAAQLGRRRRRGAVLPPSQRLVLVTGSVREVRVWDALSGVALVALEDHMTSISLVHGALVTLAMGDGLIVYKCNGLDTPPTAPAASSTSSASSTTGLPEQVGRGGGAGAAGLRPGSAGPGAAAARLRQAVAAHRRPLEPVICLQDGVHHSFAAALATHLEGLAVGSGTGDITYLDFRPRASPLPSLIAGRQQQQAAALRAAAAAAAAGAAGAGQQGGGGGGSAFVLRF*
</t>
  </si>
  <si>
    <t>C_270070</t>
  </si>
  <si>
    <t xml:space="preserve">MAAVAPAQAPAAAPPAPGLQLLVEEVKILVKPFKAAVRLFPRAEASAKRLATRTAIDWDDAQLLLQCIYDYVPHAAEAKSLDPVTVQQLTELGDRLENTELVIANAPGISLTEQEQAHREKLKRARSSIEDVLADAYNAGVDNDCPFKSYDDIMEAIKVAMPRVQAAAAAQAARRALTTAQAAARASTAASASTAASASTAASSAAAAAAASSSSAAAAASSTSSATRPSGGCGGAPHKAARPSMRCDVGVYDANSTSTEQAAHFCAQTMPLAYVLAVIAEGVLALLPRAMLMSVEAMMGEDGEELDSMMGEMRLSVARHQTQPAAAAAIVEAAATKAALFRRLKTAGDDTDATGVTISNASCLVKVVESPQTVRERVKLKGTNPDLVLAPDQFVTRPRPHHGAT*
</t>
  </si>
  <si>
    <t>C_270071</t>
  </si>
  <si>
    <t xml:space="preserve">MYAIRFVAVYSVQ*
</t>
  </si>
  <si>
    <t>C_270072</t>
  </si>
  <si>
    <t xml:space="preserve">MLSLSKSTKSSLGRLGVGLGVGLVLGVGVIGFLRHRRNQAAKLLHLQQERIVTSSVAAKSSPAPDACASDCASDEARPAPCAQPDDCVLAGSAAALDDCAESRSNSSDSSDSDGEAPSPSGRQSLATFLARLGLERCEPVQELGRGGFGRVQAVNITLPGGGVIKAVRKEIFRRTDGLSRTELLQQEVAGTRAAAGCASAVQLLGYTEPQTDDDPHELLLSYVPGMTLSAYLDLVHRADVVKRFVAKKGKKGKKGKTLIPRTSTILSTPLLKQLAISVLTAVDVMHNNNMCHGDIKSDNVYVNTGDADGVIHFVLGDFGSAEPTDSEGMLISGAVGGSRATAAPEQRVHLAGGTPACGLSRMIDMASVGLLLAEAAQFRPMPTRLWAYSLFEDDLDEWVPEGCRDLCAQLLAPSPSDRPSAKEALAHWWLNE*
</t>
  </si>
  <si>
    <t>C_270073</t>
  </si>
  <si>
    <t xml:space="preserve">MGKARLRCCERGQVYLPGPQLAAAMQDAADDAVEEGIRKQLTSSTAADKLDSTGLNLKSAWCAFTMATPPLEAMDFIKLKIRPPGKPEFVLDPDRSIDLKVYFFGDGDDGQTTTVALPSLEPLNRAFEGGLTAHYRDAAELALGLTAVRKGYISMNSGEVTAISSTPPPTPLPLVTDAAAAASGSTSGVGTRRTISSSGGGASGSSNGEGAHDTCSSSGGGASGSSSGGGASASSSGGGGSSVGGTPPMLVPNVDDPTLAAEIMPVGQKSVADA*
</t>
  </si>
  <si>
    <t>C_270074</t>
  </si>
  <si>
    <t xml:space="preserve">MTSLSQSTKASFGRYLGIGLGVGLVLGGGIVGFLHHRRYQASKLLHLQQERIVTSSVAANSSPAPDACASDCASDEARPAPCAQPGDCTVAGSAAARDDCAESWSNSSDSSDSDGEAPSPSGQQSLATFLARYGLERCEPVQELGRGGFGRVQSVSIPIPGGGVIKAVRKEILRRTDGVSRTELLRQEVAGTLAARGCASAVQLLGWTEPQTDDDPHELLLSYVPGMTLYKYLNLLHITYKDQCAAEACKKGKKGKRAKAPTPRTLLPTPLLKKLAISVLTAVDAMHNNNMCHGDIKSANVFVHETDAGGAMGFILGDMGTAEPTDSEGMLISGRIGGSRATAAPEQRVYLAGGTPACGLSRMIDLASVGLLLAEAAQFRSDPERLWAYSVFEDDLDEWVPEGCRDLCAQLLAPSPSDRPSAKEALAHWWLNE*
</t>
  </si>
  <si>
    <t>C_270075</t>
  </si>
  <si>
    <t xml:space="preserve">MQVLAAHVDLLSSLVHLLNTSLVQPPAPAPQVPMASASPPAPAGAATAAAAASLPAARGRPAAAGASRTPLDARLDANGDPIDGLGSVTRTNKAAAAAAAAAAAALPVWLVATGGADGVVRVWNLASASVLSTLKGHTVGVLSVKLGYLPRAAAAACDDELLPPDLDVSAAVPPPAAAAAAGKALPPGQYGLGLAAPPSLLLTSLPDAPTGAALLPKRAAAAGSVDAAHLGRRRRGGAVLPPSQRLVRVTGSVREVRVWDALSGVALEGHMTTISLVHGALVTLAMGDGLIVYKCNGLDTPPTAPAASSASSASSTPGLPEQVGHGGGAGAGGPRPGNAGPGAAAARLRQAVAAHRRPLEPVICRQATAAATAAAAAMENNSIPKVLKDNNLIIDATELGKLNTKSASCAVQLATPAMDAIDCVPLLKGCLGSLEFSLKPGCWLDLKIAILVKDKGTV*
</t>
  </si>
  <si>
    <t xml:space="preserve">MALRASVSTVTRAATRLGQHSARPVRPLGARVVTRAMSGEEAAAKAAAHLADTEPPTIFDKIVSKEIPANIIYEDDEALAFRDIQPQAPVHFLMPPMSDILLCFPHTENLGDGFRVVVNDGPNAARGSPRYFQLTALVTRVGRTCLTSMSSRQSVYHLHLHIMGGRQLTWPPG*
</t>
  </si>
  <si>
    <t>C_270077</t>
  </si>
  <si>
    <t xml:space="preserve">MITQRLLGENGVENSQEVEEVQVEEVQEVFESLATFLARHGLERCEPVQELGRGGFGRVQSVSIPIPGGGVMQAVRKEIFRRTDGVSRTELLRQEVAGTLSARGCASAVQLLGWTEPQTDDDPHELLLSYVPGVPLSTYLNEVHRADVVKRCVAKKGKKGKTLTPRTSTILTTPLLKQLAISVLTAVDVMHANNMAHGDIKSDNVYVNTGDADGVIHFVLGDFGSAEPTDSEGMLISGAVGGSRATAAPEQRVHLAGGTPACGLSRMIDMASVGVLLAEAAQFRPMPTRLWAYSLFEDDLDEWVPEGCRDLCAQLLAPSPSDRPSAKEALAHWWLNE*
</t>
  </si>
  <si>
    <t xml:space="preserve">MQRRPDLDFKAMSPDALEFIYLRHAHAEVRNPYNLVIVTHADIKANAASRNNYYTMSVKGVTHFAEGSGEFITLEQFEREYFLYRQLLRFRTFVQFRLWKAFKIWRRFVSSRKARSAKEVLQKSLFMLNPVFRVALVRMRTACHGLQQLRLHAVERGQLYGLPQLVSLHAARHQDTKAALEQFEHDIVAQAQEACVAAMQRMEDQLLGVKANAAASGNGPPAGLGGGSGGGVSLGAPGVVLGGGIGDAMFPDGPLLPPIAEGPAGGPAEGGEGAAGAAEAASGEGAGAGEGEAAATGADGGSSRPRPPADDGTVLPPSSTGMADGEAAAAADVATPAAAAPAAAAAAGGVTFAASVAAGGAAAAHRDTDGAASTVTGYTAATSAARGRGGRGGGGYAHSMMSYNPAELMAGGDFSYALNAARRSYKRRIHAFVRLLDYMVCGALHGLLMDSSNDILAALSPRPTRGPSELGEPADADAIADVDGVTASAAAAAHGASTSRRASSANGLSGGDAAAPMVDLGEAAALILGEEVKAPPKDWGVDGGQFLQLAVQLQAVSPPQPSARGSGAVSRVRTMRNPDGGAEGAGVSAHNSSSQVFITQSKSLARGLLAAGSSGSVAGSMNGTPGNLPALSHELVLVPPPGEFVAALEKIHSTWAGQIQSVARLLTHPNLQDYMERPVDAGFTPDMEGFTDIVLGQAYSDSASAVLGRLRAVMEDANGFKATFEPIKSSVLALKPVDEAGLRLAWESGRRDLEAYRRDLTSLRDQLQTVMDVPQHKQLNVLRVELSELVAALRPAPERALASLSDLLPRLAFSAYNSFISAVHSATRRLNTMPTSADELSEFLHFLAECERNKAAMDREYDAVVAHYDLAEDFDIRIPDMQAAAYATLDRDYAALRDAMWAADSSRERLVETYGADLSRAVDAIAKQLAGISMQAQHDMILDERSDPDVVLAYTGKLVERVEGLKVQADKIQQHQRTFRLEETRFPELEDCYEDVALRHRLWTSVRGWAELTQGWLGERFDLLQPGAMEEAIGSYSRAVFKMERGLVPNKIVPKLRAGVNYWRDLVPLVSALRNPFLKERHWVKVNAAVGSYIDRNEELTLQGLLDINLLAAREAVSLISTEATQEAALEAMLDKVADKWRHVELSLKPYKALKETYVLGGVDEVLAVLEDSSMVMATISASRYVAGVRVEVEKLDRQLRLFGDTLDEWLDVQRQWLALEPILTAADIQRQLPSEARAFAAVDRQLKEVNRKAKDRPNALQAGTQPGLLEQLRRCNEALEGVAKNLEAYLEAKRTSFPRFYFLSNDELLQILSQARNPQAVQPHLQKCFDGIRSLDFGEEGRTNDILAMVSAEGERIGLSKNLKASWASFNAARGSVEQWLGSVEAAMRMAVRGQARRAHRDYVTGPGRWDWVRVTPAQLVVVVSNIHWCRAVEACLSRANGDPLTALGELHTLCASQLSDLTSVVRAAGITPLERKVLVTLITTDVHNRDVVDALISRGCTSAADFTWQMQLRYDYESPHAGGGGAGGGGGGGGGGGALAAAAVAAAAASGGAAGAAPLLAPGAGGHTVEGSHMAGAAGGLHTGGGGGGGGGGPIPQDEIVVRQVNAKFYYGWEYLGAQPRLVITPMTDRAYMTLTGALHMRLGGAPAGPAGTGKTETVKDLAKALGVQCVVFNCGDNLDFRFMGKFFSGLAQAGAWACFDEFNRIDTEVLSVVAQQLQAIQTALRAGVERFVFEGNDIRLLPSCGVFVTMNPGYAGRTELPDNLQALFRPMAMMVPDYALVAEVMLFSEGFEGARSLSRKMVQLYKLASEQLSQQDHYDFGMRALKSVLVTAGSLKRGSTGLPEETVLIRAMRESNIPKFLSEDARLFDAIVCDLFPGTDLPEQRNEELHGALVAACGVLGLQPVPPFVSKAIQLWDTFHVRFGAMLVGPPGGGKTCIYRTLAEAITRLSGVTTFQAAISEASFFLGGGGGHSDLATAVSSFPAKFAASPGGMGGGAGGAGGGGGGGLLNERSVAGGGELYGSYNTATNEWQDGLASCIIRGAVVEGQSNPDLQWVVFDGPVDTVWVENMNTVLDDNCMLCLPNGERIKLDPASMRVLFEVADLVAASPATVSRCGMVYVTPDDMGWRPYVRSWMDRLPAIFHNALNPQDPAAGFASSTTGQGTATDYGEQGSPPAGHRGPSVSAGAAAGGDGVAAPGVNPFLAAAQAAAAGSPGGRGPAEALGAEASGSPPLARRPSAGVLQYLQGLFDKFLDPLLAHARKRGEAAVATCEVALVSATCSLLQTLLLSTQLQGHPGAEGASLRKHGAGFGLRAAATTLLGAASVAASHAAGGLGGAAAGGQSGAAASASAFATASTPYKDPLLDLTSEEPSETTQVALNYIFAFAAVWGVGGSLSPACWEAFDGAAKDLFEGTANYPGGSGTVFDYHLDYHKNFALTPWEAAVPAYAFRPEVRYFDILVPTADTTRYGALLSCLLAVNRPVLLTGPSGSGKSALAGGGVIPTTVYFSAQTSAATVQAQLEGQLEKKRKRRFGAPAGRRLLLFVDDVNLPARDAASGAQPPIELLRHLQDFRGVYDRKKLFWKEVDDSVVLLAACGPPGGGRQEMSPRFVRHFSLLSMPPTSEVALRTIFGAIMGGFLDLHFPPDVRTRMLRPLVDTSVEVYSHVCAELLPTPAKSHYTFSLRDVSKAFQGMLAIRPNQCGPGDPRGTLMRLWVHEHMRVYHDRLVNDVDKSFFKGLLYDLLRMRFDTRDEYDKFFSPASPILFGDFLKRGGTRDERVYAEVRDVPRLGRVLEGDLDEYNAGGSGPRMDLVLFMDAVEHITRIARILRQPRGNAMLVGVGGSGKQSLARFAAFLADTQVFTLELSRGYGVVEFREDIKKLYRLAGIEGKPVAFLLPEQHIVLECFVEDVSNLVSSGEITGLFGTDEREKIFGDLRSWAAAQASHR*
</t>
  </si>
  <si>
    <t xml:space="preserve">MWRAFVDRVRDNLHLVLALSPVGEAFRERCRRFPSLLAATSVDWFSEWPQEALMSVSTRFLEQQELGGPGVMKALAQACVDIHTSVVAAASRYYLELRRRYYVTPRFYLDLLHLYTSLLAARRQAMEEMRTALRLLQPVLADKTEATQRLLEQVTHEQYEAEHVRAAVAGEEADVKAQAAKLAALKDEAQADLEEVLPALEAAERALSALNKTDIIEIKTFTKPPALVQTTMEAVCILLQERADWDTAKRLLGEATFIKRLMEYDRDNIPDKVVRSLKRVIDDPTFTPDQVAKQSKAAQSLCLWVRAMDTYARVIRVVEPKRAALATAQERLGAMNGALLAKQRQLGELEARVATLQEQLQSTQEELHSLQHQAELSQRRLVRAEKLTGALADESVRWAAQAERMTTTLHLLVGDVFLAAAAVSYLGAFTGPYRDALVRGWVARCRAASIPMAVAVAGGEPFNLAATLATPVQIRDWGMQGLPTDSLSVDNGVLVTRGSRWPLCIDPQDQAGRWIKAMELKNNIRCIRMSDSAPGAGAGGGGGSAVTTSGAAAATTSGDKAAGGGAGGAGGGGGAAAAAAAAGLTGGSGGGLPLHLIEQCVRLGQPVLLEDVGEGQLDPALEPLLTKATYTQGTRLLLKLGDVEVDYDPRFRLYLATRLPNPHYLPEVCIKVNLINFTVTPKGLEDQLLGDVVRHERPDLEEAKDRLVVSLSADKRQLGELEDRILQLLQQADAGGLLDDEQLIATLNDAKQTSGIIATRVAEAEATERAINEAREVYRPVPARGSLLYFVTAELSAIDPMYQTSLAAFVRMFGHCLDAAPRADDLAARLRVLMDTTTDYVYRSVCRGLFDSHKLLYSFLISAAVERQAGVVSPAEWNYLLRGGRGAAAAAGGPASGASGGGYGAGGGGGGAAFQPFGQAGAAAGAAASFQLPVSAPPEMAAWAPPGCWDALVALEAAVPHVFGGLPMAVAAHPDAWRSFAESPAPDRLDASQLLFTPGATPAASAATSMSGAGTATGMGGAGGGRQLAGVPEGDEGEEGGEGPVLARSISQVLPEGGGADVPARLTAFQMLLLVKVFCEGRLLAAIRRYVSGCLGPAFTEPPPASLPELFTDSSPATPIIFILSQGVDPSPAIRRFATSQGRSAAGAPGRGLHMISLGQGQGPRAEALIAQAVKAGDWVCLQNCHLAASWMPRLERLVEELQARYSKQIQFSNRLGLKLGSPDGPASPAHAHPAPSGPSASGASTSAPATSLTAEQLLAAAAAGASPLSLYDVHPDFRLWLTSMPTPAFPVPVLQSAVKTTMEAPKGVRANLLRIYGELSDAVLQMGRGLGAGPGGGGDPSDPSGHGTTPPDASASLPSAAGTAAGASRRLLALQLAPPPRTPPSVTGPDGSPLPLHVLAHQMSMGRGLLGAAGGKAGAAADAVSEADAMAAAQAAADAAAVRQGGQPASVAAAVGPQWRKLLLSCALFHAVLQERRRFGPLGWNVRYEFSDGDLSAAMRTLQMFLVEGAAAASTSASPGAAGAGAAGLTGMRPAAGSRGGSVFDATPPWDLRSGGLSAASLGGSGVGGMGGVGGGGGVGLSPGSSHGDIPWDALQYVTGDIVYGGRVTDENDRRLLSCLLRRFYTPAVLRDGYAFCPSTSLPGGGAAAGGGGAAGAGGGGRARGHETAAAAAGAYRQPLDGDHGWYMSYCRSLPYSDSPEVFGLHANADIRLQLQESRTLLDTVLSIQPRVVASTAADGMGXXXXXXXXXXXXXXXXXXXXXXXXXXXXXXXXXXXXXXXXXXXXXXXXXXXXXXXXXXXXXXXXXXXXXXXXXXXXXXXXXXXXXXXXXHTTSSMPAFGVPNSAPGAVYGRPSSAAPLASAPPGLDGGGFSGPGGGGFAERTADDITADLAAEIAGLLPPPLTRESAATGAADPFAPLPSGHDNSLGVVLTQEMERLNALRALLAKSLDELGRALRGLAVSSAELEAMATALLNNQVPPAWRRAAYPSTKPLASWVNDFRRRVEHLRTWLTRGQPPAFWLPGLFFPQGFITAVLQNHARRTRVPIDRLAFDFKVLSPEADKELVEAVDTHAGAAHVIKAAVAAAGSSRGSSAGPGSRAASARAAAGSPGASGGGAGGVAAGSSGRALLSGVGSGSGRHGGPVEGGVYVYGLFLEGARWDEQQGLLSEARPGEMFCRLPAVHLLPKHTDALAAEQAAQQQQAAQRRATAAAAAAATGVGPEASGRSGSSPHRQPRGARHPAVEEGPXHMPAFKAKAIAKARRKAAGADSDPAAAAERHRQRLMGLLAEGSSPGASAANTDDEEEPLSPERSQHSHQRQKGGADGTGGGGGGSASGEAKAAADVPSGPQRYQCPLYKTSVRAGVLSTTGQSTNFVLHLGLGIPDATDPDFWVMQGVAALCALDD*
</t>
  </si>
  <si>
    <t>C_270080</t>
  </si>
  <si>
    <t xml:space="preserve">MLGGALSSLPPVTSVSTDASSATKAAHAIIREVWEVVDSNYLDARSTGFNRDRWAELRDEALAGSYRDTAAGYRAVRDMLARGLSDPYCRFIGPAELDAMKKYDVSGVGLNLGTAAEYVVKTGNELPAPRDPAVPGEGVYVVGVSRGSPADVAGIRQGDQLLAIQGESLEDSTPFRAAGLISGATEDAEAQADGAGGKGGKRKEDLVRVKVRHGDGSVQECELKRPRRTIPSTVSTSLTRSAVALPGGGRGEELVGTVRLAAFNARAQSDVATAIRQLEAGGATRLVLDLRDNRGGLVTEGLEVARLFLDGDAPIVITERRDAPPDTPLAPGPPLTSAPLLVLVNSHTASASEIVAGALHDNCRAVLAGGRTYGKGLIQSVYELSDGSGLVITVGKYLTPRGTDIDRYGIMPDYSSVPSNSQYDSAVKACRLTAPPVAAAAAVAVP*
</t>
  </si>
  <si>
    <t>C_270081</t>
  </si>
  <si>
    <t xml:space="preserve">MLLLTDTTIFNNSISAGGVPGTEVGFGAVVIAGPGAGPLVALDEATAAWAAAAEPDGPVAAYAAAASVAAAALSAAFNAQDSDSTGVLEAKRLVAMGAVMRNSTVHVVARGCVLSHNMGAHGAALAAVLGANLGNVSLLEDCEVASNTAYLSGGWLFATGSVGALSIGPNVTVTANSASTAGGAVYVQGNITGAFRVGGGSRVTGNSVLRYGGFLTVNGSMGSLELAEASAVDYNTAGRTYDDGSYIGGKGGVGYVRGGIGAVLLAGGSSMSYNVVSPGTDWSSGGGGGALAVQGPVGTLALLDGSSMVNNSASNAGGAIYIWSGLDRLLVSGGSRLSDNACVDDSGGAVAVEGPLRSAVLEGGSAMNGNSGWQGGALWVGGPMQELVVRGRSSMSGNRAATTSGGAALVSGDIVAVRVEGGSRVCGNRAGTAGGALRARRIQTLSVTDSELSGNTALGTVAPAVVGWSFSGSGGAVYASGGVHDLSLLRSNVSHNRGVSGAGGFLFQGAENAVETGAASLPAGSIDPSPGVHWLESSAVVGNEAGLGGGAMWYSRLPLQVVVTGGSRLEGNVAHGGSGGALWAGWEPGAMSQPRPTELSSDTPLCRQGARITVNGSSTLTANRATMDGAAICVSLDIFAAYGNCTKTGNSSLTLELYGGAAFDSNSAAGGGGAIFVLQPYNFQAARMDVRINASGVRFANNSAGADAIGLLRGSGLGLGDGSSSLASSAVGGSRRVSAFGGHGGAVLVWSERRGTLVEAVAVPVSSTGSSSTGSSNTSSHAAGGGGDRGGGSSGAGVGPAALAEAIAAEFGGGSLAQQQPQPRAGGSCLVTMRGVELVGNQGTGGSGGALLLGACPTSISGSSLQGNSADVSGGAVALWDQTLESVARAGGSSSSSSSSSNSGGGSSLQQPQALLLPVLSLINCSFAGNTALGKDGGGALFVDVSSAGHSAVMSNCSLTGNRAVLGPGGAIAAVLRGVDLGPADSISSEGNSSGGSGGAGMQAAVAAVEVRGCAMLGNLAGGVGGGAMYARLYGGSGVWVTDSRMVGNAATSTAAAAAASSSPDTAEGRHSYGGCGGAVLVQTRSAAATAALAELASTSPSAPSARVLGPPPAVFSMQNCRLMSNAAASWGGAVFVPPGSSATLLNSTFESNTAGASGGAVAGYACGSLVLSDCRVTGGGAVRAGGGLSAAACAADGLVAALTAASAGMVAGGTVPSAAATAAGAAGPTPAPAWTTTPSTSLLTALGLGGAACLGGSTGGDAAAAAAASAWAAAGSSLVLLSTALPPASTQHNTSQVTALWAEDATLSAIYARCGNALALLAAGVGLQQHLEMQPERPFTLAVQLYDDLGQPWTADWPPMRVGLAVLPVPPAPANASAPSQQSSAAHGGADSNGTLLTPAAQLAAACAAAAADATAAAAAAAGGGVNATGGARVAPPLPLWCEPKAVSLATLDGSSAVTAGTELLVEVRSGAASWPWLLVRGWPGRYVLTISTNGAYAVAPLALALTLRRCAAGQTLDTSEAAAAAALGLDLDLMAAPTWTACRSCDMFQVGLWSDDRPELSALDGPDQLAAVTAAAQDAGACLNCPAHAVCPSGPVLLPAPGYWHSSPNSPLVGLGLLAFAASVALVLYTAYTNSGEPSGDGDDKGGGSGNGGSAGGGSPPEIGDVIKVVVVHMQMLIIITRLPIDYPNAVLKFRGALNAVTGTASYVAFSPSCLAPDQSPAGQARAGLLGALAVPLLVAAFALGLWALRYQFFSQARMKRSSALPRWRLTPHASGGSTPNTATPRQQSRGADGTQPQGPQGQQQQGQQHGTGSGRQRTNSGGLLPFRLSLGRWWLGGGGGSTHTPFNFSFRTVQEATGGGSGNGSPSTRPLLPPTGGPGNAAASSGDAGSSQQQQKKMLKSSATGMLGADRSSGGRGAAGSGAGSPLHALADEAGGGVAGGGVGIMGPPGTQRSSWASGWSSHKSILRTAATSSSGIGQQQQAGSGTSSSNDPSSSGALKVPLAAASSPSASSAAHRNPTPAASRQQSYIRHGSRGSCASGASGGGGQAHRHSGKASGGGGGGGGGSGQSSGRYGDGRSSGGSQQRYSHGHLSGLSSRLLRSVSTAVRRLPAPLVKQLGSLHSVGSHLQHYDQALSLPRQLGVVLLAGVFVLYPGLVSASLSVFACRILDTPGAEYGGVYDSNLAATWRYGYWIRDMGQQCYSGTHAALYVPVGVVAVLLFCIGPPAASFVIVWRVRDRLNDHHTRRTYGFLYSRYRSTRWWWESVLQVETLSLVAVDVFARALTVTQQALLLLAALTLILTANMLASPLRHRLLVALEFVSLAALSLTITLSLYFTADTDTLSPAAAVGARLRPWV*
</t>
  </si>
  <si>
    <t>C_270082</t>
  </si>
  <si>
    <t xml:space="preserve">MALSGFGLAFLENLRDLTTPDRRSIVTLKDLAFENLGEAADVMRAIRMHVKQCPAAHRLPALYLVDCMLKAEPCPPLLAEQISRALLEIFVFTWDNADAATRPALTKLCKLWTSVPHLDQKVVEACKKYMAPLAGQVAVAPAGTPAMGGVLRPPAHAAYPVTQSTHPSVAPYGQAPGTIAGSARFPAPLMGQPGQQQGSYSTAVPVRPMYQQPAVPLYPQGVPYSVQPQLVYAQQVGLQATAATGVPFVVGAYTPPAQHVPVIAHQLRQPASPQPGPSSPSQQQPTVRPRSTEFPGPQALKELDPSAVQELLDSSARTRPAFLDAAFLRNKRRAASSGHPSRQWFPTMDMWLQGTTSVPAEDAAAPGEEEAAEEADKFYFVEEDPSQPECAISGERFERFYDPVLDKWCYKDAVELNGEDADKYGVMDGSLVKVNCLAGAPSKLQKATLKAASAAAAAANDLRAASAATMTTSDLASTLAASVRSVSDSNGGAQPHASAPVVNGPAAGAHASPAGATAAQSPPQQQSPQLPLPGVLVKEEVYHTEQPVGVVGVAAKRPGDAPSGGAVAMPPEAKRVKLEVQ*
</t>
  </si>
  <si>
    <t>C_270083</t>
  </si>
  <si>
    <t xml:space="preserve">MQLGARNGNLLTQGRERQEQRCSHLPMQLVANQAHRAPGLTPRRADTSPRLQAAEITCRQAVTPQAAGAKAVGAIAASALKSFGFAHDFDQKYTLGRAIGAGTFGTVHLATDKATGQEVAVKVITKRVMGGYLEGNFVRRVQHEVDIYNHLGRSLNVAYLYGAWETPVHVQLVMELCTGGELWTRVQRGKYDEAAAAALCREILCTVAQCHAKGIVLRDVKPENFLFLTADADAPLKMIDFGLATYCKPGQLLSDRAGSPLYVAPEVLKQSYGQPCDVWSAGVVAYQLLTGRFPFEDEDCGLLLSSLDVLGKKHFTNKEIFFAILYGDLDFRRPPWDEISELARDFVAHLLERDPAKRPSAEQALKHPWLRQFDASASGTSATSSTASVDGGSNGGGAATTDGNGSAASRSGGGGGVSGSGRPLSDSLVQRLQRFGTYGRLKQLALRAVVSFMATAETERIASLAAAFRSLDPAGRGVVPYDSVVALLNNGEWDLSRTEVSQLLATFDIDLEGNVDYNEWLAALIDWREVQESAGWQKYVNQVFDMFDQGHTGRLTPENIQRVLCGGGLLGAAGSGSSGSEADVLADPGGADAELDECPFDDVVPAAMREADEDHDGSISREEFVRFLSTAPGDKLEFYESRRKRLGGSSSGSDGNGGGGL*
</t>
  </si>
  <si>
    <t>C_270084</t>
  </si>
  <si>
    <t>C_270085</t>
  </si>
  <si>
    <t>C_270086</t>
  </si>
  <si>
    <t xml:space="preserve">MGISRDSLHKRRATGGRKKHWRKKKKYEMGRVPANTKLSTNVAVRTVRVRGGHTKFRALRLDTGNYSWGSEAVTRKVRILDVVYNASNNELVRTQTLVKNAIVQVDATPFKQWYQKHYNVELGAKNQAEIVPKPEEIKGSNHVKRKIKERLQKRKLDSHLAEQFSTGRLFACISSRPGQCGRCDGYILEGKELEFYVKKMQKKKSKAA*
</t>
  </si>
  <si>
    <t>C_270087</t>
  </si>
  <si>
    <t xml:space="preserve">MAHMPAPHSPSLHADGLALLKAGEAPHGGAAASIVDHAVYTWPLKLSGAPQPPELVVRPEEEWDVVPAVVVTAAPAAAVAAVAVEATGVLGAAVQPHAAAGAQQQQQQRGRQAAAVASAEAVAVAAAVVLGPKADELHLVRVMLVRGPAAAPPALLMAAVVVAVPAVAAAGLPQHHRPGGGAGPVRSNGWRWRRWRRRQRRRLMSLLVLLVLRVLLVVLLLMRLQERMLEVGRGLRPVAVGVH*
</t>
  </si>
  <si>
    <t>C_270088</t>
  </si>
  <si>
    <t xml:space="preserve">SFQAAQSAAQAEDAAAPAWAKKMEEDLKKTMERVEGEVKKLRSELVPYRAAAARSHNKAIINDDEALLEVPAANGEVPPDFPKTRGAVKALNGQQLKNLLEAYGVKEIMRETQARRMQLGPVLGIKQA*RW
</t>
  </si>
  <si>
    <t>C_270089</t>
  </si>
  <si>
    <t>C_270090</t>
  </si>
  <si>
    <t xml:space="preserve">MLHGATIVLAPGQPWLTTVAWQLDHDHQARHAKGGGVQQAATRWKAGGTGSVPVCRMHYNRWHHWAGRADGRGQPDGAKLAALDKAKAVMRKWAEEAEEVIDLCCDTD*
</t>
  </si>
  <si>
    <t>C_270091</t>
  </si>
  <si>
    <t xml:space="preserve">MTKPLATKPANLLALFGLTKAPSKVVPQTVDKLVQRIAEEDTQSLAEAALRNLKSYVAQQGLELPDGWKATVKVRLTTRSSGRTGRTTTNSYTSPSGKICRSHAAVVEFLRASRSTPASSPGSCGPTPDGLLSPPLTDVSDASDGDGEPCAKRCRH*
</t>
  </si>
  <si>
    <t>C_270092</t>
  </si>
  <si>
    <t xml:space="preserve">MAKRLGVRRVEAKGDSKLVVMQVEGKWKVNAENLRPLREAVVQEVRGFESFKIGHIPREWNSDADKLSNDAIDLA
</t>
  </si>
  <si>
    <t>C_270093</t>
  </si>
  <si>
    <t xml:space="preserve">MEWPHAGGHATGVMPECQACLLGLRVGVVEVKVKHGRPATQNDFSIGEQSDRFSLVKVEHDRPATQEGFQYRGT*
</t>
  </si>
  <si>
    <t>C_270094</t>
  </si>
  <si>
    <t xml:space="preserve">AGVGVHLLEHLVDVQLVGLHGALLLLLVLLLAITLGLLGSLLGGLLLGLLCGLLGLGLGLSLGRGLGASLGGRGLLVLLGGHRGGQGEASSCLTQPPSSVDWWPGRAGSVLGELHISYNGWSRQGQDLWQEGREPQRQGWAAVPCGPHCTLPEEGQVRRAHWCRRARVPGRRAGVPDRRGAGAGRQRRPRQQEEPYCAPPHPAGHPQRRGAGQAAGRGDYRLGRCAAQHPRRAAAQEDQGRQGQRGGRL
</t>
  </si>
  <si>
    <t>C_270095</t>
  </si>
  <si>
    <t xml:space="preserve">MLLEQLSSRSRTQYALCSPLHRRRSASRPQFATPVSACKPEGSPRACAGPEATATASASRRSLFLAGLGLAACTAAGLSAPRPAGASLVRFPADVLNNRYWLVRAGESYSESFGEPLTNPVWKTSERHGLSPLGKEQVLRGLTPDLESLGACSDGCWLWPSITQNAYQTAEVVAYTLGIGRSRIVPEYSFLDARGVGALENERLEFARRVVEEGDLLDAGWKPEKGTDGTPHESVNDVLVRMRQVLSITETQYFGDDVLLIAPDSDCLSVLQAAVLGVDLRQHRRYAFRPGEVRQLQLSSEAFDAKPVSFSCPDPPKCTRRADV*
</t>
  </si>
  <si>
    <t>C_270096</t>
  </si>
  <si>
    <t xml:space="preserve">MLLGKILTPEQSKLPRQQDYSLSDARQNASRKNGPASMQPAPQR
</t>
  </si>
  <si>
    <t>C_270097</t>
  </si>
  <si>
    <t xml:space="preserve">AAPGQDVSVRPGLRTQCQHRAGVAAEGQGGRRVLHPGRAAHSRGPGLHPPPAPDGQCTAAGGGAARRGQQRSRWRRRRGDWGGRRRACGAAAPCGGGGPGAAGGGVGGGQGGSDTARHAGQRDGAPGGGWGAGGAADGHGGWLRGLRLRLGC*
</t>
  </si>
  <si>
    <t>C_270098</t>
  </si>
  <si>
    <t xml:space="preserve">MLKGLNLERNKKPLVYVLSSRSCADCREFMNSWTRIARVTLSSLTAQYLAVLALDDYVLDLGPELSPPNGDYLPRVFFADPDGTLRLEVRNPGSDKSAPYYYSSAEEVVEAMRRFLQQHQEDVGTAAYPADLQQDIP*
</t>
  </si>
  <si>
    <t>C_270099</t>
  </si>
  <si>
    <t xml:space="preserve">MLDVDLASSSLGAARGAPVWVAFESTTQTYPVKPKRRKGARGRVSAEEMTAIIESGGKNNNSRLRPDQIEALRLKREPKDHTVTCLEQEDGEGNVEYKYRIKDPHPVRLQQLITQLKYRLSEGNGECFYYIGVEDNGYPKGLEPADLDGSIATLQHMAASLGACVSLVHYLPGAWGRRAALLRVAHSTAQEACHTDLRIAVAGSVEAGKSTLVAVLSTGSDGRPLLDNGRGLARMAVFRHKHEMQSGRTSSICHQLLGYDADGRVINYATPAATALTPAEITGAAAKVLTFLDMGGHEKYLKTALYGMTALLPDYSLLCVCAAAGLGRVAREHLAVAVALEVPVAVIITKVELVRPERFAAVVDEVRQLVALTLQHESGSAGGAAPAANDGDHATGTAAEEQRRVEEASPLVGTEAEAMAAARVLGQLHADSLASPTARGALRVHMPIFAVSAVTGAGLTVLHAFLGALQPGPGPLKGAAVATPLAAPAPGSEAAPGFGGATAEGRGEGGAESGYASSCGWTSAGGSPRVGEALSPPPFAPGAEEGDVAAVAAAAAAVAAAAAAGAHHQHQLLYAPAGGAAAPSAEAQAVHFQVDGTFEVEGVGSVVSGTLVSGTLRLGQALVLGPTAAGGFTRVTVRQLQRSHVQVKCVRAGQTCTIAISPADAADAAPAPAGSLPYGSSPSAAPGGYFANAGGAAATAAAVPGSLAAAAAAGAAGGGANGGAGGGGGDFDDALAAAQTALELCLGLDDDEDGGNAADDDLFGFDACDAPPPGRQARGSAAHQQQQQQQQQARASRASGSSACAGASPSLSPSLPPSPGVFGGGGGGYLPLSMSVSQLHSTTSFCVGGAVAAAAAGAGGGGGGAGSGAHGGVAVGTVPGLMSSSAPIGNSSGLQLASSLGACGPGCSPPGLGSLAAPARKGAVLLEPALQPRTSWSFEAVLILLGGHWPPRGLLSGRWPPLDEDDVPARGSAAAAAAAAAEAAAAGTAAAAAMAAVPPADHASDSAACATEPPGGSSGHLSSERSGSMTPGGGAGGATSDDCGAPGSAAATAAAAVAAVVVDASGAAVRGARAVRAASVSATVGAKAAPLQVPSGAVRAGSVGGVAGAGRRRRQRSGSGGNYVMVVHCGSVRQPAYVVNMQELLEEPEALAIEADASRGDQAAEAGAARSCPELRISASTRAAAALLHSTRAQGNASAAGATSTAAASAAAGAGAGGVTAVTAVAASTASGGGCVDQGDLGCLVRVVLRWQHRPEWLREGAKLLVRDRSDGRIAGAGFVRRAVV*
</t>
  </si>
  <si>
    <t>C_270100</t>
  </si>
  <si>
    <t xml:space="preserve">MLCSLCPTAFSQSHAFSTEAQLRNAQTALAAAQAAQQAAEARAAQAAQQAAAAASAAAPGHGHAGGGVSEAEVARRVEEAAAAARAAAEAEADEGMTDLLVCLGQEERKVQVLSEALAAQGVDVDVILATLEEEEAGAGAGAEAGAEAGAGQEGQEGADELR*
</t>
  </si>
  <si>
    <t>C_270101</t>
  </si>
  <si>
    <t xml:space="preserve">MPEYRRQAMSQLKDLLMDNPKVGVSDFYVRYHTVQLLTALLNHCPTKLQVEVMGARLGQAEADAAAAREAAAAAHLAASKAEADLADLSGAYNNLEASGVLHGEGKEDRGEE*
</t>
  </si>
  <si>
    <t>C_270102</t>
  </si>
  <si>
    <t xml:space="preserve">MPGEHRPRLVDALSASIRSHTGLHYVPSFNDFVSSANDDVEAMEALAQQQHDMDLAPRDQAARAGAPAAAKTSNKADDLPGLTSAVAMDIHKVNRFSSDHAASTFIDNARGGRNAPSVWQYILHSQGKERLPSFAELAGTSPSGSGLPAGAALSAATQAAAATMKHGQQQHTQQAAQGKTIGAAELQKHFNVSQAQAEAMVAEADRDNDKRISSQEWEDIINEVSA*
</t>
  </si>
  <si>
    <t>C_270103</t>
  </si>
  <si>
    <t xml:space="preserve">MLSRKAQLVGLVGALLYFTAHAMNPKTMASMDHGSAQQAANVAHETASPFAEQTCLVAEELDAAVQRFSQFLQFRTVSSPLVPHHTVEPDEFRRLHDWMPTAFPEVWETLEVEEVGDANLSYLLKWVGTLELQQQQQQQQQQHPAAAAEGVAAPLLPVLFLSHLDVVPVANETLSNWTHPPFSGAVAGGYVWGRGALDDKVGVSGLLEAATLLIRTGWRPARTLYFSFGQDEEVGGEKGAARRRVTGHPAAAKAAAAAAAAAAEAAPAEAAAAEAAAAEAAALKAAFLKATAARAAAAKAAVARAARAAAAKAAAAEAAALKTVAAEIAAEVAAEVAAKAASRASAQRITRLARSPGWPSHAQISALLASRGVKVDMVFDEGGSIGSDGYPPYSTKPLALVGLAEKGFATVLVQVSAAGGHSSIPPLDGSSAAAVAARIITAIDRRPPPTRLAAPVTQFLGAIADSTPGLRGQLFSVVGSPLAPDWLRDLVASAFLGRDTPETAALVRNTAAVTGLTSGFAENVLPPSATVRVNFRLLPGATTADVIAYLTDVAGPDLPRVRFEMSGGQNGSMATPVTSASSPYFAILKAAVQQVYQLKDGSGSVDVAPTLMAGGTDSKHYLPISAGGALRHVPVSLNKTAGDMRRVHGLNERVSVADFGRGVCVFQRLIQMVGGSA*
</t>
  </si>
  <si>
    <t>C_270104</t>
  </si>
  <si>
    <t xml:space="preserve">MDAPAMTKPLATKPANLLALFGLTKAPSKVVPQTVDKLVQRVAEEDTQSLAEAALRNLKSYVAQQGLELPDGWKATVKVRLTTRSSGRTGRTTTNSYTSPSGKICRSHAAVVEFLRASRSTPASSPSSCGPTPDGLLSPPLTDVSDASDGDGEPSAKRCRH*
</t>
  </si>
  <si>
    <t>C_270105</t>
  </si>
  <si>
    <t xml:space="preserve">MYGTNYKELNKEEKKEPYDELDQ*
</t>
  </si>
  <si>
    <t>C_270106</t>
  </si>
  <si>
    <t xml:space="preserve">MPSAREYAASEDTALLRDGGSGWGYSVPSVGVALAGRGGGKAGSGAAAQRAASDSAPLKSSKAGAVDDDDEETFFERINNSDAMVRFNAALDRIYQNYFVAVAFDVVGCLMFLFDIYTDALVVKALSETEHKDWMITTLVLILYHYALMAALITAYYRRISTKLNVLGLEEGDSTVGGAAVLGGRQRYRWLLLLPLAIPGVVVLDICMLFTSLLPLMFPRMFANFSSFLSNYNFSRFFIEFVFESIPQTVLQTYIYHQLAKSHLAGSGQQRTVALSLTISSINCLKYGYKLWKAADDAGLTLLEYFKYLLLLKVWGNYECSPSSMIAVINECCAMKRAAALERTDTRAGAAGAGAGATGGGGAGADADSALAQPVGLGGAAGGAGGGGGASTGGGAVFIMNGFHLHRNKSQYGPAQQAYILLNAFDRMEGCSNVTRWVVSGCPLASMNRILEKGIKAFKNLNTLE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WGDDPEAAAGAAAAAGGGAGDGFAAAGVASPRYCWMLASVLAAAPALKSLYIHNHALPEAAQGVGALAAALLGNTRLTSLSLRGSTVKLIQTGILTKYRNAKRLRVVTGLFKHSLRLRTVALCLHWWDEQYLQDAVELYLLDHPTLESLAIELPAGAPFAARDAASGLWGQGVPGARRWSYTGPGTGGGKGGAGGMAAAAFPASRSAGGAPSSGGAAGAAGRARFGTGSASSAGGTSTGFLSPFAVDTAAAVAAAGGNEGGGGGGGGRVGGALAALPGALLGWVQQGSGALIGLASYVSGTTISTLQGFTSAVIGGPAGWGDDPEAAAGAAAAAGGGAGDGFAAAGVASPRYCWMLASVLAAAPALKSLYIHNHALPEAAQGVGALAAALLGNTRLTSLSLRGSTVGDAGAAALARVLSASGIGGGGGGGAAAAAAAAAAGMGGGNTTLQSLNLRKCQLHDEGVIAVFGCLADNQALRTLDLSHNRVVSALASALAVNSGLRSLSLAGCSLSTSGAITLAAALAVNSSLTSLNLCVTCADGGPGCGGGGIGDHGVAALAAALARNTTLRELHLGGAVVGELGGAALGDALAGGANRSLQLLDLSCEAGGSGAAEALAEALGAGGYAVQVQVAACGVEGLHGAAAGAGPGAGEGGGGQAAGVCDAAAVSIFTALQSNTGLRVLRLRGASGLSIRAVRAAAEALRRNTTLRELDLSGATFLAADPDLLLSTSVSVGGVGAGISGYASAAATPSHRQHQQYQQQHTGSLARLSSAAGHAHGHQHHFRSNSHSHPSGGGGGGEVLPALPRPSSLKSIGSSRSTQSLVALARGQQHLQTTPPHTPRNGSAFEDAAAAAAEAAAASTPRRPSSAGLNRIPSVGGVLGGGDDDAGGGGGCNGGLSAEAMEMVGALWSAFAGGLAANTSLRVLRLAYCGLGAVGAAALAPALMQNSTLTELDLTGLSAATARQQLGAVIACAAANLSAAAAAAAASAAASTAHLGALAHGGGGGHGWPGHGNRAVHLGGGGGGWGGSGTGTPRAAAASGSYASGLGGGGVCALVSIKATSESYEVVDVLGADKVTSRAAEEAAAAAEEAMRAPGRLLRR*
</t>
  </si>
  <si>
    <t>C_270107</t>
  </si>
  <si>
    <t xml:space="preserve">MGRVWCRTAGVQPNISHLYASLMTAHALMSITAPSRIQGHVHQTACLQNSVPLTDHPHQHVDTCNAVMRQSSNRNISITMRVLYAPGSLSHCSPHAIVMPRNPHALSTSTISPTTSAIT*
</t>
  </si>
  <si>
    <t>C_270108</t>
  </si>
  <si>
    <t>C_270109</t>
  </si>
  <si>
    <t xml:space="preserve">MATQAGGPKKVLIVGGVAGGASCAARLRRMDEKEQSALLVANAAKFNKWFNVDVKESTEVVSIDRQAKQVVARDVKTGAETTYPYDYLVLSPGGNAVRPPLPGVDLPGIFSVKTIPDANAIKNWIAEKDAKTAVVIGGGFIGLEMIENLVHRGIKTSLVEMLPQKAPPATKLREECASNGIQCPPQVKDYVTGEMTLIPLAGPANRQGRIVADVITGNEPSTFRGSQGTSVLGLFGMTLAATGASEKTLKRIKRDYKKAELCYAPQFGSAKDPVNMDAKTAVVIGGGFIGLEMIENLVHRGIKTSLVEMLPQKAPPATKLREEPRAAYDPEVVEPVHERLRAKGVELHLGDGVAGFEAGPGGKGLVVKTASGKAHAADLVVLAIGVKPETSLAKAAGLELGGRGGIKTDAHMRTSDPAIFAVGDAVEVKDYVTGEMTLIPLAGPANRQGRIVADVITGNEPSTFRGSQGTSVLGLFGMTLAATGASEKTLKRIKRDYKKVYLHINNHAGYYPGAKQIDMKLLFDPKAELCYAPQFGSAKDPVNMIGMVAANVMRGMHPLTNWDELDLQQVAADPNAVLVDVREPAELEKVGKVAGCVNMPLSSLRQALGTLQDKDKKYYVYCQVGLRGYVATRQFLQNGFDAINVSGGYKSFQQIISPKL*
</t>
  </si>
  <si>
    <t>C_270110</t>
  </si>
  <si>
    <t xml:space="preserve">MPVAAAPAAPHPPSAAPPTLSSLLPDLQQLLAGRHWSQAVLAARQHLAVAAAAAIAARDVADTLPATREALRLLKQRFGRVFFTPGNHDLWLRPGLEDSCAGAGGAGNDSTSGSGLADSYAKLWALWDACDELGVEVVPAEVAPGVLVAPLLSWYRHTFDTADPVPGRLRFDSWCRWPVAEADVWQVMLRLNDVALAAIRTWRAARRGSTTPAPPNPLPAANDATTPAPHGITAPAASAPLPAAAAPAPADAMPPHRSSHGTIADEGCGSSSSTSISSTGNDPALPPLVITLTHFLPHPDLPFPRLPRELAKAVGCAELQHPTRGFPRHRQLQVLLLLLMALWLRGERAVEARPQQAVSGAVVGALPAAEAARLRAVLRCVWDPVRGLCSYGVDGEDGSELS*
</t>
  </si>
  <si>
    <t xml:space="preserve">MGPTVGANVEQLKRRLQTVVAEVEGHQQRYDKVLLEANKATDLVHSMEAEIESLYVEAEELARRVPPAAERQRQVATWLAQRSAALEAQRQVLGGKQLELIEAEAALRAAETELDFMAEARNEIAAAQAAETAALSAAAATLRGKEDKAVAGYRRKQAAEAARLADVAAAAEDLAQRRIQAAEEAQAQAMERLKANTERIREGIASGRDLLAAEQSRRREAVLGLKESLAAVQADVAQQAELARVLQRQRRDLQEKEFGALVEAGMNPYEVFRRRDQEAAAARQHEAITSNIATRQLEVAAQLAREQEAYAQKLAARKREKKTREIFDREMGPAAQQARTEAYMQAHTVGGVSMLDPTGRVQPFPSEAVVVKTRRFGRGGAPEEVLQQQLQRLGDDTQPKQLLLPAKYRNTADTDAAAVAGLGRGGGSDDEDGMGSPPRSPSLTQQLAATQQSLTATASLAQQQQQAAGDRYKQLATRALTKHEQGLMEAAKTRHKGGIGAPQTQMGRTFGGDAFLPSPAVVEFKDFDVGRTVSASVQIINRSYKKNTFRVTGIPVEYCDVLDFAYKLPGYLAPGVSGEVVISFTPKAPVDIDTSLQLLADTGPFEVPIRCRTKRAALSVSPSAVDFGAGVTLGECATRTFTIANDGALEVEFRLDSPQLSEDERALLKSTANMAHLMTSATVAAAAAAAAATASGQGPRSARSFANMGVADGAAPETDTGPLVAPREERRLAHGGFTVFPCVGHLKGYSKVTFTVTFAPVVAAPAKLLLHASYKAPAMKRLALPHHEVTLTGTGRDVPVYVERPLIDFQCCMLGHLYRDVLVVRNGGKSAMKVMVVPRPELEGFFEFSPDFGFVQAGDSFPITIRFKPTPALLHACRKHVVEPEEEQILEIGMRLSVPDQSLPVPFTLRAQITNTDLLFQPPALDFGDCVMGERTAVKLLVRNPGRLPQTFGFVGLPSGLHFTPNDGFGYVLPGEALERLVSFQPPIAGPQTFSITAKTLAGRSFTLPCRANGVAPPVVLSSNRVRMPATPIGDTRTVSVVLINKTDQPQSYEFAVPADSDLTLSPHVGRVPPQSRLRVQIDYSPRPPVDGEQQGALPPPSAPNTARGPRDGGGGGAMANGNGSGGYEHYNDDGEPEDGEGDADGHTDTDSFQSPSARASPVQPLGRGGRGGRGGAAGEDEDEDEDAGELPVRGKSSSSSKASSGRRSSSPQLGGRQGLAMGRINEVPDDDDADAEAEAAAEAEQRTALAALKRIQSMGGGDPGWYRWREHAITCYIKPQSQNPTPSQSQSGQAPAASAPSDGASGAAAAAETAASSGPAAAPPPQEIHLQVATCAVLPDLVLLAPPDLPYVPLHQCHCLDFGPVPVGQRVVRRLELANEGEEPLVLGAESMDSREVFGLVNALRPVRPGASFRVMVSFTPQARTEYLEVLVLKSARTRLRLALKGAGIAPELQLGPEGVTATGLDMGDVLVGEAAARTLTVTNVCPFPLSFTMRLAGKASAADPNPTMRQAFSCHPAEGTLAQGESCEVAVSFTPFSQRPYFEDVLQVVVPNQQDQLLVPLRGRGWREAVFVAGPDYPEPQPDPFLLHHLAKQAGVALPPSVSGGGAAAGGAAVAAAAAGDKPSTPAPGIKPPATPPGGASKGKAAAAAAAAAAAAAAGASEPRELTLNFPHAIYPGEVATASFDVGSLKSTASGSAPGEVGVAELPAEAREAGWAVTDPPTAGAGGGGKVPLAAGERKPITLSYSAPAAPHPGMVAAYGHAEYRVLKLQLTLKGGLAALSGGPEGRKVVVAARCRLLPGSRPPGEPVPPGVTPAPEPVAASGPGAGAAGVKKLVPPPSPPKKAV*
</t>
  </si>
  <si>
    <t>C_270112</t>
  </si>
  <si>
    <t xml:space="preserve">MAPGFGNFATADDASTSSGYQDQGPLARLLSKLRQFKALAADKDLANSELAPLIRALPLDTELQQLLAKFHWYPGHNFTTTVDLANLKGALQKYKYIKIGQLGSGSYGVVHKAINRETNELLAIKKVVHSIENGLSDSTIREISTLRELQHDNIVRLKDIIATVNGTHVHLVLEFLDCDLRHYLDTYAEASNINRIKSIVFQILRGIRHAHANSIMHRDLKPQNVLVGVHSGNVKITDFGLARCFLPNEDRAYTERVVTLYYRAPELLLGAQHYTSAVDLWSVGCIMAEMVNFEPLFRSDSEIGLLFRMFEQLGTPTPDAWHELSGLAYYSENFPRFVPRRFEDMVPRLANDAVGLDLLRRMLCYDPRQRITASEALVHPWFNDVVV*
</t>
  </si>
  <si>
    <t>C_270113</t>
  </si>
  <si>
    <t xml:space="preserve">MQVPPRKPKPPRPANPAITSLSPAHMNPTLPTPHHDRASAHYQPASNPAMPRRPRTPHHDPEGCIPDHSPPWVAAGLCHRSHSGTFSPPTCYRPTPPHAPRSVPLTTHQLPHLAQPRHL*
</t>
  </si>
  <si>
    <t>C_270114</t>
  </si>
  <si>
    <t xml:space="preserve">MHQPLLWEEDWEKVTPRETVKPGAQGSSLYVGLPPLAVRLAADAAKAAAAQSASAGIQSTSTDITMSSGRKRPNASTAKSLRPQQVMMIELQKKLDVLMKEYSVVETENSRLRARLRVIEAVLPVRQKLQKQPSQPLPSSTPTPTPTGTGMVSTPPQPQPQAGDATERPAASDDLCCMSGDVGGGGGAGGALGISPAGLQQQHSLQHQASQHPHLQHQHQQQAASGGAGAVSSSTTSATAPPPGLLRLAADSPSASPHRSSVEPDLDSGCSPLLHPTTSTLEQWMRSRPASCKQQQHSKHRHQQQQQQQHSRSVDEERWLEIWKVWVREASLLVQVYDARPNEMYIKRLDEAFGKLRQAEHELDLAHPELVCNMRQVNMETGVEEVPPDSFWTLVASGMRLTPAQVADCRTALTLYRERMEVVMAERRSLADQLASCMGALHLAEAEGRAAPGSMQRERLTLEAEEVAAALHANVTAEGHTTGLARDLLRSDLFTSMQCARGSMLSYPYYPDALAMVAAVVANADAAAAAAQQAATGDGSGSGSGKAGDGQQQ*
</t>
  </si>
  <si>
    <t>C_270115</t>
  </si>
  <si>
    <t xml:space="preserve">MHQPIEDYSDLMPELFGHGKGMPVSMDWGQPAYHQQASQPVQQLSQQTSLPLATSPKDEPCSMGFAVGASRRRKAAPKSLRPQQIAIIELQKQLDVLIKEHDVVATENSRLKARLRVIEAVLPVRECKARLAQAAGLGSRTAPEPESPALAGLLDLPAPSPSSSFTTSTCPSGADADDTASAQDPISSSSMGFDSLGRSYSGATSLAAPSSGATARTCTTSGTAAPDSARRQHHKAQQQQQQQQQQQVEDEARWQQAWQTWVREAALLVNAHDARPNELYVKRVEEAFARLKAAAVYGCAKHPELICNMRQVNMETGVEEVPPDSFWTLVASGMRLTPAQVADCRTALTLYRERMEVVMAERRSLADQLASCMGALHLAEAEGRAAPGSMQRERLTLEAEEVAAALDTNVAAEGHTTMLARDLLNSTLLTKMQCARISVLSYPYFPDALALLTAAVDISERPSKSGGSGGAAAAGEAAANS*
</t>
  </si>
  <si>
    <t>C_270116</t>
  </si>
  <si>
    <t xml:space="preserve">MRRRVVAHLGPTNSGKTHAALEAMRAAPSGLYCGPLRLLACEVADRLAAEGLPCRLVTGQEVRTAVPPEAPPPPPPGATAGAAGASSYSSSSSSSFSSSSAASGASSSAPGTSGRGAGPKYVDDEEAGAAFGAAGGLASGPRPGHRAAPTSGDARADSGPAAAAAASEPAAVRHTACTVEMADVEGGGVDVAVLDEIQMLGDGLRGWAWTRALLGLAAREVHVAGDPAVLPVLRALVAECGDELEVRTYKRLSPLVVQGEALGGLGGAAAGDCLVGFSRRSLHGLRREVVRRTGREACLVYGALPPEARRQQAALFNAPPPPPRPGSRQPGAARRTEASEAESAASPEEGSSAGGAAGSAGSSGCASGVGRWGHSHPHAHSHELGPEAANGGSDSRTSRSGAAGDASDSDGTSASTAAGGSSASGSGSSGGGGSAGGSGGGSSGGNSGGRGSRILVASDAIGMGLNLNIRRVVFSSLHKYDGRAVRPLQASEVRQIAGRAGRFSSAHPTGYVTTLHAADLPLLHAALAEPPQPITRACLLPSSEQLAAYAARHPGRPIATSMLAFAAAARLAPAYQYGSYDGSYRIASALRHLDPYGSGDGYCDEGAEDSDVETDGDELGEESGSSSNGSSSGSVGGGRGEVGEDSEGGYSVRGDGGGGRAARRRGGGSGGGGLTAEELLLFSTAPADMDDPHVAAALLRFAELYCDSGHVGVDAIAGPAWGRAQVPHEPPRSEAELKRLEALHRTYDLYVWLAYRLPFAFTERRAAEAARAAIGALIEEGLDGLALAAALGRRGHHRGQAQGQGQRWGAGADWSDDDADGYVGGRDRD*
</t>
  </si>
  <si>
    <t>C_270117</t>
  </si>
  <si>
    <t xml:space="preserve">MQAETVAVEAPPDPAQLIKERLAKEEARRAQLERLLKRAGVITTALRKFIAEWTTARQAELDAARAAAAAKAGGKKKGKKKEAKKKEPAGKDGKKKAPKTPVAEAWSNMMSAMDELVNKNKRVNLEDMYRGFSAAEVFTAGVPAEALRPAGYGVPELQPATFLGPSFAPLQDSDPRLLPSPLEGTRGGIWPRMLQTQPPALTLKDAGRSGGGAGVSGGGGLGATSRLAATGMRTARAAPAASTASASPAGTGVQGLADQLPARNVGWGEAGSALPAAPGLSRTGSAAGSVRSGTLGM*
</t>
  </si>
  <si>
    <t>C_270118</t>
  </si>
  <si>
    <t xml:space="preserve">MSFKNHIDLQQAEQAERRRLQQLLELCLFGVDPGVRTYFTTAKGFHRMRRWVAALLPEELVDRLLQSGAITILERDMDGDLVEFVRVEGPADRLQRQRQQYRADRKQQKRRKRRQRRQQGSRWKHAPGGRRRPNGRQQAATPLALVAAAAAAAGHMAVGCHYHHRCHRGRGWV*
</t>
  </si>
  <si>
    <t>C_270119</t>
  </si>
  <si>
    <t xml:space="preserve">MALKYVQLQFWRLGVEEAEELLARRAGLQPATDYDPVDFAERKKTNFVNLAKAWAAGGSPGKNAGAGTGNNGSPGSGSGRESARGKSAEPAPKAAAGSAAAGNSGGPATRSSPAKDGSSGKEPNKEGAGRAGGGGKDAGAGKDGAAAGNDKDKEKDKEAPAAAKEGGRDSREARAAARVASREGAKEPAAIGGSAGKAAAAPAAGGKDAAPAAGGRERRHSKEQASKAQQPQGTAAPTAAVAAGASGSAAAAVAAAAGKEAKEASGKEAAPAATSGAAGAKDGKDGSAASGKEKEAGGKEAAGGKEGAPTVLTRAASASSPRGAGAASPRTTSGSTPHDGKPKSIGGVLLEWARYMPLVTATRKGAEAAPAEAVLALARRAARGELVLGVRAAVGAATGGASGGAPASPRTAAAATPTAAPLGPPLPPADEAAMQLLHSYALQRRLRGVDDALRTGAAAALAVVEQEATEAEAAAAAAAKVAEAATVNKPTQRLTRGMIAAKEQAEAATKKGRGSERPSTGQVVWHETQAVPNPAAINVPAAVTDALRKTLQRAAAAAAAASRPPAGGEPAAEGKGEDAATAQRESTPADQAAGAAKAGADAGYKESLAQPQGAAAAAAAPAAADDQPDGSTAAGASSAAVATAGGAASGLLPLPPMPPPQLSVDFGAEARAMQVDVVLKVNGKMLPYLCAGVVTWPTAAAVAAAGIAAAKAQAPAPAPAPAVEAAKKQAREPSNTGAAPAVAAAPAAASPGAKAPTGTEAAAPAAAAESTAAKPDGKTTGPAKAQQQQPMTADKPAASEPAKAAAVEDGAAKDGAAAGLTGSAKEAVKEAARVAKEQSVDADVEMADAQSPAAADSSKAADVDMKDAGDKAGGATEAPTPAAASPPAEDGVSGAAAAKPAAGPADAPAVPPAAAAAAVVAGTSAKEPTGSTAPGAITTTAAPAAPASASTAAATNPTNATTTMPAPAAPSTPAAPPPPPATLDVSHALAPWARGEIRVTSWTLVGPRLLLLTVSADRKRDGGMGGIKREARLLLAEARQRGTSPLGGEDGEAAEGAEGEPKLKRRLRSAVSPPASGAAGEAGDAGGAGGGGGSGGGAKGEALGPAGAALARSRMLQQKRLAGHSDGGAGPAGGAAGGDAATRATPTSSAQGGANGTGGGANGEMRPVKKIKLVRFPGAAGASSAGGGGSAAGGGGSAPPRNSSGGGAAAAAGPAPERSVYYTGYEAEWERDYSYPPWLPKPTVKGAFITVSHAISQSMQNPYAARRGKVQGNGPRASSGGSGAFAAAAAAQTPQPGGGGGGGSGSMPFRQPNYNHSYNHHHHGHSGHVHGSHGHHPHSGSNGHHSHHHHHHHSHHHHHHHYSHGHHAHTAPPPQPTSSGSYGSGRPGAGGGTARSASIPRRSSGYDGAWQPSGTNALQLPSAFDDERTSGYRRLAPWPAGGGDGGANSDYEAGGGGGSGGGWPSATPVAPLPAGGDGSGEQILLDIRVGDEADVEAVPCDPRPAAAIAAAGLQLPLSDGRGRSGMAAGAGAGAVLQQQQQQQQQQYLLPASNPSAPAGSTYTTPFHQSCSQHQQQQEHPQQQQQQPYQHHHHHDHHHAAQTGPSISPFAMQPAAATTPFSPTAAAAAVAAGNPINQAAAAGTDGKQSAAQGGEAGSGPGGAAAGTDAEGGAGAGGGGGGTPVARLSEHEEEEVVRLRRECESLREQLKLRVTPGLMEPLPPQQGLSYSQLVAQVAERVLQLALSLPALSAPTKQVFICYSRTLTHESASGGAGSGSSIASSNPAAAPGVEGADGGAAPEVQGPCGVRSLGVARVAAELVRSAAAPGLPLHPEDRWAFINLAAELLRP*
</t>
  </si>
  <si>
    <t>C_270120</t>
  </si>
  <si>
    <t xml:space="preserve">MLVRPTTDPGSGGAPAHAGRGRGRGPGPGPGRGRGGRGQTQGPGYTRGQQQQQQQQLYRRGGREGQGGQGGYGGADGYAGQHGGNLAGPQHAYEYDDGPGYETTEPLLYGGDGYETTEPLFDVGEGYETTEPLFDGYGYGDGQEGFYLEGGGDEVFQDGGDDPQFEDEDDEYYEEYEDNTGYGEAAGGGGEPRQRHQHQARRGSETGGHGGGGAAGEGEGQEAYQFRRAMRALLQNTPSALPKQFYPGAGGVAGVSSRGSSSSGKAAQEAAKAAERKAAAKAAATEAQAVLSRAEAVLARMVKLEVELGAKPEQPQPTPFERAGTSAAAVVAGAGASADARRAAPAQAGVAAAAAPVGSPGAAGGRAPGDHRAPLFTGGSGDWVTAGPPPRHDGGGGGGGGGGGGGGHDQGRDRPQQPQPYHRDMPQHQQYQAGGPAPARPGYDDRAPPPRPDGYGGTAADAGRRSDRPPERGEEGVWRRPPDYPQQQQQQDPQQRGPPNYERDPGPAYGRGSGGPGGYVDGRGRERDAWDQPPPPPQQQQWGSAPAPQRDGGGDRDRDRERGQRPVGPSAGRGRSRSRSRERERDRSAGGGAGGYAPQQPVPLQRRSPARDRSPPGRGGPLPPPRYDWPQRDGREPPYDYHGYRGNGLPPSMGPMGGSHGPGPMPPPPGPHALGPHGGGGEYMRPGYADPYVVVPPHMQPDEFYQPVVGAARPPPDGLGSMERDGYRRRDTHSPDGNSDPGSRERDTRDREREREKERERERERQRERERERERERERERERERRERERERERERERERDRERRDRERAGDDRRVAEAGRSGGGGTSGGGRGAAEARDDRVAASRGQRTERDARDARDGGASGSARDARGRSGSPSRGRSGRDGGGAGAGGARGAGDAGQKPASASSPSPRRSLSRSPIRSRSRSPLLARPTVVSKVASGERGAGAAGSEERDGGVEDEGRGRSSDGDTEEGEDDGHQHRHEGSDGDGGDKPSASDDGEAEQAQAHGEHQEQESGEAQETGDAEGAEEEVEEEVEEIYEEPVDDLPDELEVD*
</t>
  </si>
  <si>
    <t>C_270121</t>
  </si>
  <si>
    <t xml:space="preserve">MNEVYRPGEYGCREIGMSLLLSLAFVWLLHFTLLAPYMTQDNWLLHPYLAIHLKNIHRLHHASDTGTYDEEGRMYPRKFEEIWEVLGAEQLASWADVRRLLAANRCVGDPLGWLASAVSWGLLYSVARDERGVLGREAVRRCFDGTLFYALAEGRRARALASKYE*
</t>
  </si>
  <si>
    <t>C_270122</t>
  </si>
  <si>
    <t xml:space="preserve">MPDVCGNPFQDSPPINFTTRFYGFVANYTQGQEVDITINIATNHGGRMAMRVCPLSRGLISHDCFNNPANQLRRVSSNPQYDAKLYWYVRPNDIDITQRFRLPPGVSCADGCVLQVRPSPSPAANFSSGEYDYAALIDASYFFYEAQQTGPLPPWNRAAQVNGGWRNDSYMADGADIGADLRGGWFDAGDHMKFALPYSWAVSTLAWSVLEFPAAYSSAPGLWATAKRNLLFAADYLVRSHVTASDVPSENRFVAQVGDTDTDHSRWCRPEQCGAVEGPYRPTWLTTATKPGSDVVGEAVAALAAVAMVVAADEPASPVAAQLLVHARQLYAFGKAFPGAWSLTSDEGDYPYRYGNHVWQDDMLWAAAMMCRAGQGAGYCADAVTYWNAAANMGVGWSSGMDWDNAFNEASVMMLGMADKLSPAFLANVRTRMDWNLNLWHVSTLCTAPPAGTDSNGDGLVDDGHICYSPRGLVHQMQWGTLRVTANAAATKLVYSKYTTANTADTQRQRCWARRQMRLMLGDWGRSFVVGVGNNPPQRPHHSSSMCDPDYSVVCDGNTAALDRPNPSVLRGALVGGPRKDDTYEDNRMDYILNEVAIDYNGGFTVALAGLLQLGASTPDWNAYCGATPSPVPSPTPTPSPSPSPTPTPSPSPSPAPIPSPSPSPTPSPSPSPSATPSPSPSPSPSPSPSPSPSPSPSPSGNPSCPPTEYDCQQCAANADAVQSLLPGMTAPCQTCAAAIADGWPCYNCLATPLVSTNPSIMQGCFDCAAAGVNGWACTQCTKGALSATDNANCATCYRRASSGNNWGCLECQTAGGSSEGRRAACLACVGNNSDAWACTQCASRYGTPCEAEKCVACLKASGNAWGCYTATYAAQCGGGRRSLGTEF*
</t>
  </si>
  <si>
    <t>C_270123</t>
  </si>
  <si>
    <t xml:space="preserve">MKGSTAVYTVLSAMAASRHHRPLRLSIRGLSAALPEPPAELLELLQESDIIQELQLEDVSIERLAQEGAGNLLRSTSTPPVPAWSMASLHPAQTLLAVPATPINNSAGGAFAFAECSAAHPMSPLQAGAASASDSFDKIQDLHPSQFDGHALKTQPQARMPVSDDFRARGTGLLRLAAAMPSLRRLSLRAAVFPAAEVVALAAAVPLLEELSLDGAMEVDTAGPAVAAAVAALSLSKPGAAVSAAAATSAATSHVYKGLLAALPRLRLLRLPLPLAAPQQRSELAAATVAHSPFIADPYTVAPGLAAPLPLLYDSDDDDDCYSLASAYGSSISHSGGSSSIFSGWSVAGASAVSTGSGADGAVTAHSAAGSCWRTPAIATSSTFATPVHATPKAVAFRAAAEPSDWTFPSRLAELSVPMCGANGPVFFAALNVLGGCGGKAAEAKTEEEEAQEKARRGLRALHVPCPTGYSPWDGAFLKTEQDFAALAGLAPALEVLHLALPPALTAPAAAGLLRACLSHLAKLHDVKELRVSGAKLPACFSVRKLQPAPAEYLAFRTCGTAATDVAASSGASALLPCLLPAPFPRWVACRRCLRCRRCG*
</t>
  </si>
  <si>
    <t>C_270124</t>
  </si>
  <si>
    <t xml:space="preserve">MFLIGPDLQALRSRRLLPYDLLAVVAVTLLLGSRIADGHRHRASKNAGVSLPRECNAYGDLWPQADKDVGFFQASGITEDLMADTVRFFATPFKRGMHYGFFGGKAYMLTPSYLAKYGQISLSRQLTYMKVLLDLEKRYGREIPDCEFVISTTDTPNQNPVLPESDEQQAKGRTLLEQQQAQDERRQQPRSPRAAKAAARSHHALTHPFGKPGVPNGTFPVLRACKSAPFPDILIPSHDFYLLRYDTTVLRAAGNLTAAGELAPWDRRNPAAYGRYDLRKANRSLVDIGHVPAASDHHLTDLHTARHLALALVREELLGGGGRGTRPSHGAAEHASGGKGGGSIYNGGGDSGGTSGQAAAASAPGVSVLGSVDGDAATAEEAHQAYLLGVKHSAGWAEGEDEVAGAGSYAPGEVERLRTAPHLPAYLRAAAQHKLLVHVDGAGCSSALERLLPMGGVVLREESGYFGYYHQAMQPRQHYLPWWRRDPEDLYAEAAWASQHPDAAQAIAAAGAAFARGMLGSQGRACYWLAVLKRLAAAFTYQPKLSDFPRALPLARYRDEQVLRMRPGPGQRPLFGQPFEP*
</t>
  </si>
  <si>
    <t>C_270125</t>
  </si>
  <si>
    <t xml:space="preserve">MSGARPCSRYIPASTALRSGLKALRALGINGISVDVYWGIVEGAAPMEYDWSSYKQLFALIRDEGFMAQVRPLPALDGRTALACYRDLMTSFRVELEPLLGSTIVDVCVGLGPDGELKYPAHPRDRRWNFPGIGEFQCYDKYMLAGLRACSHQVSQPSWGLGGPHDAGAYTVWPQQTGFFNQYGNWSSPYGKFFLQWYSDMLMQHADSVLGIARDVLLPADGSLSFSGSSAGFGSSSSSSSVRPGFYGNGYGNGNGIWRGSPAAAAEPPRLRLHAKLPGVHWWYNTASRAPELTAGFYNTTSRDGYLPIMEVLSRHGISVRLRSAEMRSSEIAPQQACCDPERQVAQQRTVAAALLVPVGLENAHERFDESALARLEASLFDTSVHEGIELPQVQSLVFNRMCDSMFEPGNWSRFKEFVRRVRNRADTLVVPAWRWRGGPGSSMDGMALPLTVELPMGGEPQQVSAGSGSNVAMAAAAAAAAAAAAVAAGNGHGSGATGAAGGGGDAGMTAAAPTGSAGALQLV*
</t>
  </si>
  <si>
    <t>C_270126</t>
  </si>
  <si>
    <t xml:space="preserve">MIVEAQYLLQVYGAIKNDCRGSEDQAVMCFAACTDADSVCASQQLMNLFNREGIFFTLIPVDSYEEVKAHCEPLVQAEEVKTVVLINCGATDDIRSLCELPDNVRIVIIDHHRPVWHGHNVEDDTNTLVLVDEDDPVPKASVPVYNPNEQEEDEEDSGSEASEAEKDDEEDQEAGVSGDGDEDEDDLGVRPGRKRRRRSTGADQEERPAKRSPEARAQARAERRKLAELIDAYYSDCNGYGKPSSLLLFALVNTAQHDDNFHLWCAIVGLTEQLLFHQISKQQYNTWREGLEQKTHVQADPQEELDNEAANGLLHIPRQKVHVEPFDDLRLTLLRYWTIEDSLRYTGYVAARLQTWRQKGLDNLRSLLTYMCIPLKHATTAYKGLREVYNSQLRAQLPRFAPQHMLAWDSLHLSSFRLLYKHEEISASDMVFALLGLLTDAKPKEKSWHRAAFNDASNALHVQRNLNVVEKGIELAKRMCSDVVHECGLMITSGKVKGGRNADYRWVNVAESNGLANPRFTHPAVLKYMALFLRDATSHRYSSNDARRPMVVAGPPDEGGMCCVVAVHAKHISGNKLQKNPFARPFIETASALHIFQQKSAFENTTFHLRKEEVGPFLDRLQHVVKEYTEEAKRLEQVAAA*
</t>
  </si>
  <si>
    <t>C_270127</t>
  </si>
  <si>
    <t xml:space="preserve">MGNVFSCFETGPWDPHPEINTSYTPARTDVYQDMKQPLSHYFVSSGHNSYLTGNQLTSASGTATIIACLQGSCRVIELDVYNGPECKHGGTLTKAISFKECIEAIGEYAFKASPYPVIITMENHANTENQGLMAQILREVLGDKLFVPHPDDPMEAWKSPEELKHKVVCRTSLKPNAHEEFKKLIYIKNSKFTGLAEMIKKGGVVVLRGDVKELGADDADEERETQREMEKLQAQQAKAKAAGHEGNSADETPEDAVVGGGMVTGSIQELYTYTGKHLMRVYPAGWRITSGNYNPMTAWIRGASFAALNWQVWDKPLWCNAGKFLDNGRSGYVLKPDWMRNPPSELPARPGRKLLVHVYSAHMHQGKNVSVFKDDLFVKMEVYGMPTDRESKYTKTVNNSGRLLVNEEYDFVVRFPEMAVLCVQLMDEDAGGAKTNHADADTLGYYTLPLSTLKEGTYKLQLNHPDSGKALPVDEAWVKVSFKWAAENPMYAGPK*
</t>
  </si>
  <si>
    <t>C_270128</t>
  </si>
  <si>
    <t xml:space="preserve">MSAAPAAAAAAAASADCRFTSAKAAYARFYDDLQRRGCTSGPAALGPSVVPLASSLYLARLEADAASPVQAHVGSTGPAGARSSWQLPATALIVVVDELDGFAGAAAGSRNGSAGCGALVPVESLPAHPVTGEAPGPTTKRWTTVVTLAQAVRAAGPAVARHGGQRVVAALRGLAAQAAVRQCLRVVAAPGAAMRNELRLWCEVLGADE*
</t>
  </si>
  <si>
    <t>C_270129</t>
  </si>
  <si>
    <t xml:space="preserve">MCFLGPALAECYVGSAAGAPGSKAKTRYTLRDPRTGRLLPELLYGAACRYLMEFQAFLDPAAAAAAAAAAAAAAAAAAPAAGAVGATGAAGAAVPPAAAGAAAAAAHMATGTAPKRPPPQQHATPGPKRARPSFTPGIGVGVGGSCDPAAAATLPSANSVGSDTTQSLGAPPAAPPPVIIESLGDQWLPQSRSQRPSPPPSPLRRQPSAPPSPLRQQSYPPPSPQRQQHSHAPPASPLRQPQPQPQPQPQPQPQPQPQPQPQPQPQPQPQPQPAPPKQQRQQPAQQQPAPAVKQEWEVMEVEGPPAPAPAPVPLQPQPQRQQKQKKQPAAPAAAGWKPIVTTAIAGGAQPPPARSSPAATTAAGMPACTTTTAAAARRVAEQPPAPNDTVRRQGGGGGVPPASSDFAFVTPSATTAAAAAAPAPARTDASSARTAAAASPAAPSTGSGGLARQPSSVAAAVPMATASTAPTVAATRAPSPPPPAVANAASVGRHSGGGSGTAGGAAGAADHSTPSLKPQRPQPQPHPQPQPQPQPHPQQHQQHTAYTRAASPAAAEAPTPLHAPPSPNSSSRWYPPSSPRWCPPPSPGMEPPSSPLRWNPPPSPRTEPPPSPRAEPPPSPLRHGGGGGGEEQGGGLRRSLSTPTMCGGGSSSGGAGSSSTPGGGVVVVLDESLAYTRDLGRLQQLVASLRRACDDDCAGAGAASSSTSPSTSSSSSSSSSSPPPVCVTATFPLLDKLAAAFPHAHPHLQQQQGGGGAAGGAAAGRVPATIPSASLYTLLDALTPPTAYAASGAAPGAAAGAAAAAATAAAARRCHGSAKAAHAALYDDLQRRGCMKVVGSTEVSLASSLFLAYGELAKGPAAAATPAAGSRGAAETGSGGGSWQPPPKTVIVVVDDLEGLMIAATAGSRNGSAGGAAVVPVESLPAHPVTGEAPGPTTKRWTTVVTLAQAVRAAGPAVARHGGQRVVAALRGLAAQAAVRQCLRVVAAPGAAERNELRLWCEVLGADE*
</t>
  </si>
  <si>
    <t xml:space="preserve">MADASTSADASKKDANKKDFSTAIMDRKKSPNRLIVEEAVNDDNSVVALHPKTMEKLQLFRGDTVLLKGKKRKDTVCIVLSDDTVDENKIRMNKVVRKNLRVRLADIVSVHQCTDVKYGKRIHVLPIDDTIEGISGNLFDAYLKPYFLEAYRPVRKGDTFLARGGMRSVEFKVVETDPAEYCIVAPDTEIFCEGEPIKREDEEKLDEVGYDDIGGVRKQLAQIRELVELPLRHPQLFKTIGVKPPKGILLYGPPGSGKTLIARAVANETGAFFVVVNGPEIMSKLAGESESNLRKVFQEAEKNAPSIIFIDEVDSIAPKREKTQGEVERRIVSQLLTLMDGLKSRAHVIVIAATNRPNSIDPALRRFGRFDREIDIGVPDETGRLEVMRIHTKNMKLDEDVNLEAISRDTHGYVGADLAALCTEAALQCIREKMDVIDLEDEQIDAEVLNSMAVTQDHFKTALGMSNPSALRETVVEVPNVSWDAIGGLENVKRELQELIQYPVEHPEKFEKFGMSPSKGVLFYGPPGCGKTLLAKAIANECQANFISVKGPELLTMWFGESEANVREIFDKARGSAPCVLFFDELDSIAVQRGSSAGDAGGAADRVLNQLLTEMDGMNSKKTVFIIGATNRPDIIDPALLRPGRLDQLIYIPLPDEGSRRQIFKACLRKSPIAPDVDFDTLVKFTHGFSGADMTEICQRACKSAIREDIEKNIERERRRAENPDAMMEDEPDPVPCITKAHFEEAMKYARRSVSDADIRKYQAFAQTLQQSRGFGTDFRFPDGPGGAPAAAGAAPAAAAPAFAQSAAAADDDDLYN*
</t>
  </si>
  <si>
    <t>C_270131</t>
  </si>
  <si>
    <t xml:space="preserve">MQVAAARESATATAEEQQQPLLQPQPSFSVDWITPHAHVWAEHIVPRLAGRPDVAALEIGCWEGCSALWLLRHVLTGPGSGLVCVDPFEHVHPPFARNRQVFEANLDASGERGRVRFLHMHSVAALPLLLVEALQLLPPAQPQSPSAQSQSQHLEPPAPPAAGRARATNVSAADTATPEAAAPASPSKADASAPTPPLLRAPLPQQQGQPAPQPPSQLALVPRPVFDLVYIDGSHMRADVISDAVMSWPLLKVGGLLVFDDYAWPDYADNPACHPRQAVDAFLQLYGHQLHVLSVGYQVMVQRTSAA*
</t>
  </si>
  <si>
    <t>C_270132</t>
  </si>
  <si>
    <t xml:space="preserve">MGWNYRLQLPSQVSSLLQSTTAAVAGPDAAAALSDLQPHFGSRALAGAVQQLAAAAPRLPGVPSLPSLDAAGVCVAVLGLPALPSLPSLPALGGGADGSGLTAAGAALGQNLTAALAGAAGPGGAELARSAAAAAAAAAGAAPGEPLPAHFGSVAFARSVQSLAAWVGERFAGLEMIDAATSASLTSALDQLREVAGLMTLPLPPTLAAVDVGVGAGGAAAGMGASLQQLGASAAALGAGLRGLAAAGGEAAALAPEELVASLTAALAQAEANGIGGYSLGQVSLVAALSMMAIAASTPAEGYTGWARQPPLL*
</t>
  </si>
  <si>
    <t>C_270133</t>
  </si>
  <si>
    <t xml:space="preserve">MRGALARLGVVLRPIAPACRPLQSSCQAHLNHNTDELEPSTSGRCFASWSTDGHTWTEAELKQALLDAGLKRVSERGWTNAALVDAARELKLSPAVTAVLGSQGEGALVWHFMEQCNARLAELLAQQKDEMQAMDLDARVAKALQLRLEMLVPYMDTWPQALAVAAKPSNAGRSLKLLYQLVDDIWAALGDQSTDSSWYTKRALVAGAYTATSLYMITDYSPGFRDTWAALRRRVAEGLALEHKLESIVHTASAAATAAAGSRRDAAPEGAPAAAGAGGAAAEGTAAAAAAAAAAAPGQGAEATTGVATASSAGNV*
</t>
  </si>
  <si>
    <t>C_270134</t>
  </si>
  <si>
    <t xml:space="preserve">MKGDKGYSDHNAKWLKLKRKQPEPEEEDEEEEGEDDEEDGLGSDDLGIMGDEFSGEGEGDEDEDAGEDEDDEDDEDDEGAELLQGKDFVDDGDDSDDDGEGGEGEDDEDEDGEGLNTEEMEAMMAAGGEGEGEEEEEGEEGEEEDSDDDDDNDPYTEAEQQAAALDKFRGRRLRREGRGAAWQVGGRLEAIVGDTATVAVLEKFGERREAGRSRTEYLAQLKRDLATYYGYNEFMIDMYLNMFSVAEALELMEANEVPRPVTLRTNTLKTRRRELAAALIQRGVSLDPIGPWSKVGLVVYETKTSKSQQDIWRCGHLQKQLLLAAIDLVDANSTTGGYVVYSTCSVCVEEDEAVVNYALRKRNVKVVPTGLEFGREGFIRYRDFRFHPSLKHARRFYPHAHNLDGFFVCKLKKLSNDIKKDKDEEDEEDEDAEAGGSGSGDEEGGQAAKAGGGKKAPSGPKPVVIPVSKPKSHPKGAARVPAKKVEELDQAEAEDMEAEMAQLKAAMQKKGAAAAGAGAAAGKGGKKGAKGKKEEEEKEDGGRAAAGKGAGTSGRGAAAAAPAAGADAAEAGEGSAKKKDSKLYRQAMKELEEERAAKQAGKGKQGAGAAAVAVGPSSSKPAAGGQTEAGGKKAAGGGKAVAAAGAAAAAAPTTNGAAAAGKGKGKAADGGAAGKGKAAAAPAAKPAPAAKKQKK*
</t>
  </si>
  <si>
    <t>C_270135</t>
  </si>
  <si>
    <t xml:space="preserve">MSQEEEERAKPGTTKHAAIQVLKAFCPYDGLTVEQVIKLSMDHGIKTDWPAGGKRNLYHVMHTDPAFLRVSRNTYVLAALHPDRDEWIEEGKAEGRARKPTKKELEA*
</t>
  </si>
  <si>
    <t>C_270136</t>
  </si>
  <si>
    <t xml:space="preserve">MASRGKLRWGDTLDDEDLLPPSVTKGPDDNGIKTVIEYYKNEKGDALKKTTKIKVVTVEKKVYKVSEERRNWPRFGGAAKETPQDSVTVQGIDEIPFERVRQIKATTQEKKATDIQQVLATADKTVISGSIKEMLYKKRMERELLRAKGLLKEAEKPPLEDGKPGSGPGLGAPKAGSYVPPSLRNRGPGDGESMQKKREDNSIRVTNLSEDVTEGDLQELFRPFGAVSRIFLAVDKNTGENRGFAFVNYVHRDDADRAIRNLNGFGYDNLILRVEWAQPREAK*
</t>
  </si>
  <si>
    <t>C_270137</t>
  </si>
  <si>
    <t xml:space="preserve">MASRGKLRWGDTLDDEDLLPPSVTKGPDDNGIKTVIEYYKNEKGDALKKTTKIKVVTVEKKVYKVSEERRNWPRFGGAAKETPQDSVTVQGIDEIPFERVRQIKATTQEKKATDIQQVLATADKTVISGSIKEMLYKKRMERELLRAKGLLKEAEKPPEEDGKPGSGPGLGAPKAGSYVPPSLRNRGPGDGESMQKKREDNSIRVTNLSEDVTEGDLQELFRPFGAVSRIFLAVDKNTGENRGFAFVNYVHRDDADRAIRNLNGFGYDNLILRVEWAQPREAK*
</t>
  </si>
  <si>
    <t>C_270138</t>
  </si>
  <si>
    <t xml:space="preserve">MDGADDMDEDDYDCEDGTATAVATAVAAAAATAAAPQAPPQHAPQLRVTLPDAAEGAELQPQQQLLLQTLQTGGGAQPHLVSKEQASTFATPASSAALAEAAAAAAAAQVASEEPQRPPPRPHSPSALQWDGGTGGTGGKPAGRRCSSSSTGGAAATHSGGNRSEVAGAEAGHAMQPLQPHQQLQPTAVVEGPATGELQQHPHATPAPPAAAAAVAPVPPHAPPPPPGHERPPGGGGLRGMLPAKRGSDGSGKAAPSAAATAAAAAGAAGAAGATGGASPAAAAARGPGRPPAIKSISMAVPDAQKALGLVALGANRTGTQGARGSLTKMMPSRPGQQARQPPGSTLAAAKQQMHTGAGTPGAPVAAGGLAAGPAGRGGGGGGGVGSGRQHLRPSPPLQGPDQAAAGAAAPQHQGLGGAAANTDAAPPAAAGAATAATAAAAAAAATAAAAAAVIGPAEPQSLFAAAEMPLPGLLGASPVAAARVFAIGAAAAETPGAAAAATPAAAGGDGGGDAMDVSPMQLAIRSAIAAAAAGRPHDHMPPPSLPPLPAPAPAAPPLAAAATPHHQQHQPPLLPPVSPVAVPHAPTLFTTGAAPPASASASASASASAAPAPAPAATAPSAAGAAATATTGAPATASATALATASATASRPRPSLSKLLTPWEVRDLPLLVAALRRGLAEAAAGHGGGGGFLPSHAAAHAVHLPYDDVPYNIRDPEHVLEQLEEALVALEHPAYVAQHALAAAAAAVAAAAAGGGGGGASALLPPLPTLPLLGHPAAAVAAAPPLTSPGGAGLSGQPMGPPSAAAAAAGAAAAAAAAAAAARPVGTAAGSLPPPPAPPPPQPHPSSVPPPLAVRFASDGEMPAAWRQLRDELAAQRRRAASPGPGSTALGTTGDADTVEQTAETDPVVNASVGGGGFGGGGGGGGGGGAGMHPPRGAGRGGHSKQISKKVAKLKKGLGL*
</t>
  </si>
  <si>
    <t>C_270139</t>
  </si>
  <si>
    <t xml:space="preserve">MAVVDLERPPAWFAARQAADHMSAEQARSFAGTTGGVAFLIYWQAVKLLIKGVPFYAPPGKHYQQLLVAETSPTAAAAAAGAATAGAASGAAATGEKGKVAGGNGAAAGAKGGGSSSNSSSNGAAQSAAAVVSACGGAPGGLCPVAAWSRGAGGHSHPRNAADGRHFVWRQAPGWPWRDQA*
</t>
  </si>
  <si>
    <t>C_270140</t>
  </si>
  <si>
    <t xml:space="preserve">MTGGKVAPVEAAAAPAASVEGRNGGGKESLLVGAQLPLNEQMDLMLDTMLTEVVRQLYGTDAVVTALVLTLSVSGLFASTDGFDEGANLFRGSSQTFAQIYLILMMLATSLSGMGLLYCVHAYGEIMSGAGAEVHVVVRRMGLIATFGLPVLLANASVVAMLLGCMVYVGLKAKLWAAVVSWGILVVLGAVQGYFSSKPTAAKLHSLLECNLVSFR*
</t>
  </si>
  <si>
    <t>C_270141</t>
  </si>
  <si>
    <t xml:space="preserve">MKLPAPPLRPGPGYPAGKGYTTTTTPPPASAASGDATDSESNSPGPSTPSAPGPRQVPTVDAVFPTRYGTRFRVRPYSNNEYGSIIDLQSEAFHTLNPVPFLNDFTYKRFRAEVIVVDALKQKTKYSDPSVFQLLVALEQEPEQEPSGSSSSSSSNNGDGSSNGNSSSSSSSAKVVGVVEVSLMEERGVLGCLPPGTREYAYVSSMCVAPTARRRGVAQALMSAAEEQARLWGQQQLALHVYRDNTPAVQLYGGWGMAVLNTDPDWKAWFGDRVRLLMHKRLA*
</t>
  </si>
  <si>
    <t>C_270142</t>
  </si>
  <si>
    <t xml:space="preserve">MCLVAVLRSPPPESGGYSADLHGLAIGLSQTDGLMALWGRLAQSPWRPVAFVALAIKAFPHRRTEQFSSKARTTTTTGDDEDAIRSVLLPWLLPLLPESAAAPGPSMRSFYGGSFVRRTVPVAAEEPELIPQRCSNCGGTGSCTCTDCGGRGRLGRAGYNKRNRVDMSRIVGSKWTAMQETMGWRHFRVIQCRKGSGAGMAFVQLQASCDPATQLWMNASNLKDRDLWAAGWLQKSQMEDPAGAAAAGVTCRACSGSGTTPCPVCDATGAVLRPPSGLSHPAALPTAAETAGMVGAAAEPAQADVAADGRQEEERAAVAGAAAREAAGQGQEMERGGPGSRAGSVLGRGPAGGGRNGLQRGPSPGAGGAARLAGLPQAAPAPAGRLGASDFTSGA*
</t>
  </si>
  <si>
    <t>C_270143</t>
  </si>
  <si>
    <t xml:space="preserve">MRVMITFEYGLCQLDASFEELSCKARGLGSIFGLSDLCAASPLQQAGGAGISLAASTSRSNAAGADTGGSVAYSEEQFSVLATPDSFDGPNAPEPQLPSRPVDCVDVLKQLGAAPGKYVVQIVSEWCDEGTLHAAVRKGVFRAQPQHRRSRTWALRALLRTAREVALGMCHLHSLNIIHGDLKPGNVLLKSSRVDSRGFVAKVADFGLSRLLTATTGDSCGGQQYVPTSEWATVAYMAGEYLDNKLCKSSDVYSFGVLLWQMFTGKAPFAGHHEAQVAVGVMTGSLQLEWPTNMPPPLARLGQACCRHEPEQRPTFKGEDTTAPATASGAAPLQQTPALSQAAPRNTASLEAAGSSLSDAAMLVDGASQAEARGMQAAPAPAAFAAGPDVDNSLCFSIGSAALLPAVFGNNNIFAVLPDSSTATNHAHVPVHTVGIAAGAGAAGSAAAPTASSTADESTEGAVSAATAASTGTASVVDARPAYGSIAASHATHMGNNGPGQHFKRPNTGFDCAPAGAPLAVPASASRPVFASAAPPSFRCDSDVAPSVLALPPSPLLGEPWVQSPIAGGTIGRLEQSLQGHAYASYADIAAQSASLFMACGSTGGRGYCMPTSSEPPCAGATSAPQHGGAAASAAAAGGRPAAAAAASRGAEQRLRRQLRHGGYGADDGHDDNAGAAGALATAAAAAAAAAATASAAASASCHAPVATDTALVSPPMQQSTAPRQLQQWHSQPQSQPQTPQSQTQTQQSQAPQQRPAPKIPPPAQLYASAGPSLERESSLPVSAGGFAATSAGTDLSANATSSAVAAMLGSDAAVGPHGSSSPGAGGAVAARASPGVTPTRTPTHLGAAVANHHGGPSLSDRLLPHRSGNRFGESPGNLFSVPEINSGSCDGFNAPTFGAACGARGADNSGSNGSGGPRILSGVPSPKHTPSAMQMHQMHVQMQMQTQLQMYQQHQHQQQVVQAMQQQGMQHAATQQQQQQQVPYPWYPPSAFSPTHAGRGFPGNGFALPTGASPYMSGNGSGGGGGEIAAAAEQPHYSRSANAAAALTSTAQQQAPAPGAPAAAGSGSGGGFGYRTLPGYNSNGAWVTVRKLPVPAQYLGGAGSTGGANSFGGGGGPGGILSAMPVPMHSMGSGRRGSSSTVLQHVPEDDGDSASGA*
</t>
  </si>
  <si>
    <t>C_270144</t>
  </si>
  <si>
    <t xml:space="preserve">MQTVAGGARGVGATPHVQHPPSPRCSPMHNTPMYVEDPGAHGHAFWRSMAQEILYGLKPNPQHPPLYVIPDRAPQAATASAGNSHHSYQQSQPHQPQQQPQLQPQQLPAAAALAYVWRPDVGAFNMPATEAMLRAEAVPDWEACGELWHRLLLEVYQQHGEVINVDFIAVRPRHQHGSGGHGRALLAAILADADAAGRAVFLAACGPTNAAWYERHGFVLRHHYTCELPGVPGHADLSFQVRPPRPLAGKEREQR*
</t>
  </si>
  <si>
    <t>C_270145</t>
  </si>
  <si>
    <t xml:space="preserve">MQPELAGNWLHQHHQQRQHQHQQFNQAPAQGQAQPAVPGWGMPLDLEMHVCDAAAGSGMFSGNAGAVSGSSAAALLQSRSGPILHGLGPSSGVPPSSGAAAYLPSPGMQSLPFSGGGGISGISVPGVGGGVGGGGGGSSVGGGVAVGVKSVAKGHQQQQQQQQQQQQHTGASPSLGRSVLRVASIAHDRPLVSGGAGPAATGAVAGMDISYGAVAMGGGMEGGGGGIGVPVAPLKLRRASLVAVDHSCSGQYPHSQSQSHAHSQALSQQQATHLHQHQQQEAQQQQHQQAQGYGGVAQQPLSVAARMSGAQSGSNSNFLQAQDMSLSPQVTPRHQQSTGHPQPRSAMGPGMPSAGGPGGGGGGIGVSGGMYAFQESQQQQQQQQILQQQQQHQQQQQWTLSQRQQHIQQLAAGAHAASQGGLPQLASGSHSHGSLPHLRGEPSPLPHQQHQQQQYLLLQQQQQQQQQQQQLQLQQQQFLMTNAAAMRPSAMTMPVDVSVDPAVSGGHSGSMSYHSMGRTAATTITNNTMNNNSNMSESQFQAVSVGQVLGVRGGGSRALGGSGPAGLPGFPPATTTSRGGGQYGVSGDASGGFDRGIFDSAGVGGGMRGGFAGYGTLDGAGGAAGSGVNMAGAYNSPTVDYGGGGGAGVDLVPTRSMSTSLAGAAMDDDPIEMSTSMMGSGGGGGGDASDGMNTAQTRALPSPGPRNSRGVSAAAAGSSARALQASVAAGSAAAAAQAQAQAHSQSKAAQRAAAAAAAREAAGATKAGKPRQRTRTVSTLADVVRFRLITPGSHQLLVGNQDVVDVVVHADGRIDCQYGEFRSVSSLALKVLRQRNPNRMACDGWQEQHKSG*
</t>
  </si>
  <si>
    <t xml:space="preserve">MADRVLALVHYYAREGYFRHVQTVCNEVLKKRPGDGVLTFWRAYGLLMEGNTADAMRDLSSIQGNSDLELAVAAAQLLGHESAKVPDHDAIIDLQAKLEALLGKAKIMELKKQLGPCLDVLTEINVRFGWFVPALVEKTRMLMMLGDWEQVTETLQRVLAADQQNIMAQAWNCMISLTREGNNKQAAKQLQDLFSSMNRQEPKNAELFFRVARPFGRLACSDPTLLGITYLMADRAAQLRPEMAAYVVEAAAQKLMMDETTNATERFTQALQLDELNLEANAGALEAQIMAGELEEAAGQIMFLEDMFTNAAAAGGGKRKGRGTGDMDDDPDMADPSLGTSSDNPTLLYLKGLLAWKQGMPSEGLGLLERSIAALFSAAADFHGPSLELYAALNPARITAVVRLLLQSIGGEPRAPTEAPSPLISKVTRALDLLNKQAPALQESALLHARALYLNGNLDGALRKAGEILRMNPEESSAHLLICSVYVAQDKPELAVSALDQAVSSNFAIRETPLYHVVQAKVLVANNKLDDAKRVLESAMNLPGVRTALTVQQRARLGRKVVEPTLHERATVYLLLADVLARQSKIPDAPEAKKYIQDAIREFEGTSEEVRVTVADCELAIARGDVEGALKKLRRIPKDHTPDYDSYCMLGEAFMQIQEPEKAVRAFESALEFSPKDVDLITRCARALVTSHDYQRAIDYYTKAIANARGGAQHALQLELGNLLVRLRQYPAATAAINKALERNRDGLPATENLQLDVEAWSMLAKVHKGKLEMEGYSQAQSRALELQKQLLLKLRGELPEAVALQRERTAAICFDLAEQSKRARQFDRAMELYMEALRHHDTHVPSMLAVAKLHLANGDTDACQAQCVTLLKHDPDNEEASIMLAELMFHKEHYDTAIYHFQQLLERSPNHYGALAQLILLLRRAGRLEDVPRYFALAEAGSPKAVMDPGYHYCKGIYNRYINNPREALKELNLARKDTRWGSQAILHMVEIYLNPDNDAVWEEKENADTPESRQAVATARSLLKQVRGADTTTQRYRVLESYAIMAGKDKNEIEASLNVLLDLANQDPNNVPVLLAMATGFMMLKQTPKARNQLKRVQKIQYKPDEAEEFERSWLLLADIHIQGGKYDLAQDLCQKCLKYNKSCAKAWEIMGQIMEREQAYKDAADHYENAWKHENQASAQVGFKLAFNYLKARRYVEAVDVCHKVIKAFPDYPKIRKEILEKARMGLKP*
</t>
  </si>
  <si>
    <t>C_270147</t>
  </si>
  <si>
    <t xml:space="preserve">MGSWKATPDRSRDCPAAPPFPPALHTPNPAWHPAWRPTPPDALVRAPPLASHPPIPPPQPPLLHSLSAPAPPCSTARCRPGSPRAAWTEPWCSPAQTPPQNGFNHAPPPPARLLKPPPPHTAPAAASPCSATVSLRDWFRVKPPLSTSPIALGSVKFGLASTAPGRPPMPTCMGPAPSGHRPQCPELGAGTDQTPPSPLRAWTPLAPTPGGAPPSSCPIVPDWPRYPNPTPSAFVVPPPRPCTIPGPLRAPTSPAISSSPPPPLPPHLLLLPPSPPPRPPPPCGAGIHLFCAPWTAAPTTPAALWPAAPHPRSPVRRVSPIPCPPPGLPIPPPVPAPLRTAPSMRNPCFTPLRPAAPSHCHQPPHASCPRRRGGAAPTPAPCPPPSACGPRRTPAPAPGPANGPRSARRPDASPFPPSPFYSPSAQGRHPWLRPCGFTHAWPPARCVDPGPVSPPDPCLPPSPP
</t>
  </si>
  <si>
    <t>C_270148</t>
  </si>
  <si>
    <t xml:space="preserve">MGEQLRQQGTVKWFNATKGFGFITPGGGGEDLFVHQTNINSEGFRSLREGEVVEFEVEAGPDGRSKAVNVTGPGGAAPEGAPRNFRGGGRGRGRARGARGGYAAAYGYPQMAPVYPGYYFFPADPTGRGRGRGGRGGAMPAMQGVMPGVAYPGMPMGGVGMEPTGEPSGLQVVVHNLPWSCQWQQLKDHFKEWRVERADVVYDAWGRSRGFGTVRFTTKEDAATACDKLNNSQIDGRTISVRLDRFA*
</t>
  </si>
  <si>
    <t>C_270149</t>
  </si>
  <si>
    <t xml:space="preserve">MDLSLRCYLRGWDALYLPHVDNPNELPCTLSSYKTPSSSGGLRSAGGWLSGPMQILIKSFSNIWHAKDIGIGRRLNAFCGLLGLEKSKTWKVTQKFGAKQTGGGLLHRIHKPYALETCLALYYGGMAAAAGVYGSWIMVGYCGLMTLVFLAISFGDAYM*
</t>
  </si>
  <si>
    <t>C_270150</t>
  </si>
  <si>
    <t xml:space="preserve">MAPRSSDAAAAATPKPAATSKAGVGSAAAAAGGGDVSPAAAGASEGGRGEGSCLSALLLQRAAAAATASSSASGRRPDHFLALQLSQAPAVTAAIDRVQAGMVAHHPGLSEFCEPSVKAHLTLLVMELLPPPPAGGGSSSSRGGGGGGGGGGRGGWGGRNGGAERDRWWRRGDAGGGAAATASTAPGGTAAGEEAAAVAAGRAAAAAAVAAAPEPPWRLAAALALLAEMPAVLRGRGVCTPLDLRLRGLNSFGGRVLFLEVDGGGARGEGDAGGAAADAGGADGDDSAGGGRDAVMALQAAVAAHFHPLSGVGAAAAAAGEAAEAEEEEAAAAAAAAEAEEEEAAAAAAAAEAEEEEAAAAAVEAEEEEAAAAAAEAGAAGAAAKPTVTDEYGNRIVTVSGAVASPISAVAGPPAAPATPVPAAAAAAAAAAGEGEGXXXXXXXXXXXXXXXXXXXXXXXXXXXXXXXXXXXXXXXXXXXXXXXXXXXXXXXXXXXXXXXXXXXXXXXXXXXXXXXXXXXXXGGEDWEGGAGEGKKQRRGSPPHCVGM*
</t>
  </si>
  <si>
    <t>C_270151</t>
  </si>
  <si>
    <t xml:space="preserve">PPAPPLGRTPASPHAPTPSCPQLGRPRQSASPEPPSLKLAAHCAGPDSGSPIDPARPPSERHPAGASAAPLPTSAPCPTAAAAATKRAAAPPPPPSTPGSATAAGSP
</t>
  </si>
  <si>
    <t>C_270152</t>
  </si>
  <si>
    <t xml:space="preserve">MASATTDASAYTT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AKRHRKVLRDNIQGITKPAIRRLARRGGVKRISGLIYEETRTVLKTFLENVIRDSVTYTEHARRKTVTAMDVVYALKRQGRTLYGFGG*
</t>
  </si>
  <si>
    <t>C_270153</t>
  </si>
  <si>
    <t>C_270154</t>
  </si>
  <si>
    <t xml:space="preserve">MALQGLVGRSPASALHRRQLSPALLRSASCRPTCLPHQHRQEPPRAANSTLDAIQPEPDDKELREVLLVEAAGTPSILKKLHDAKAPKWLFRTVACMVLGGQVVLRIFKGNIHWKNTAEQLRLVGPASLGVSLLTAGFVGMVFTIQFVREFAKLGLTRSVGGVLALALSRELTPVVTAIILAGRVGSAFAAELGTMQVSEQMDSLRVLYTDPVDYLVTPRVLASMIAGPILNVLCFLMGARRRISCAWGFTTSGGAKGVGESTTSAVVISLVTIFIADFFLSLVFFQGQGDALKQLK*
</t>
  </si>
  <si>
    <t>C_270155</t>
  </si>
  <si>
    <t xml:space="preserve">MVETSRAPDGTNRRNSLSARPAANLPGLRNVASVSADKDQEPALVTREGPTKDNAEIDQLYADAEDQRLSKTSLVDDVLNISNVLTDGVSAMVDDSFNKCFTSTRPEPWNWNIYLFPIWVVGVLVRYFILFPVRLTLLMIAFNTLILLFLVFDISLPRGRRKMAIQRKLVQWMCCAWVAAWHGVIRYHGPKPTPGPNRIWVSNHTSMIDYVVLCSYSPFAVIMQLHHGWIAFLQKRILSSLGCLWFNRCAGTTEVNDRAVVATRMREHVNNPDGIPLLIFPEGTCVNNEYTVMFKRGAFDIGATVCPVAIKYNKIFVDAFWNSRRESFGKHLFRLLTSWALVCDIYFLEPQALREGETPQEFAGRVQAMIAKYANLRIVPWDGYLKYYNLGEKNPGLIEKRRRVLADVLRGYLGKQVQQPAAAAAAGGGEKAAKGEQGNASVADKSGSEEPTGWKKVAAGAQVHPQ*
</t>
  </si>
  <si>
    <t>C_270156</t>
  </si>
  <si>
    <t>C_270157</t>
  </si>
  <si>
    <t>C_270158</t>
  </si>
  <si>
    <t xml:space="preserve">MLPRKLSAHKLRRSGPGAVGLPLLQARSLHTSGAALSDDRSAAVRRLAAARTRRAKAASDSDSASARERAAAEEQALVAGGDQQQQTGLVPAASNALTVTPAEGKASEANKYTVYDETGAIVALVAEDYGGLGKEIGRQLLRTRRSFTSTVFSADGSQVLFRLRRPAYLVSSTMFVEDGAGNVLGEIHQRWNLLKRNYDLYMGKSQFAAISGTFLAWEFELKDSQGGTLALVDRNFQGFAKEIFTDAGKYVIHFGYKGQQLEQQLQNQQQAQQEAAAAAAAAAAAQQPQQPQPGQPAPPQAQAQAQPPAGSAGSATPGVAAGGGATAALATSPPPAAAGAATPPPVTLMAQARTDVAVIPVVGGNQLPGSDGGDGEMKWDLGGDGGVADAGGGEEGGGVVGVIKTLWGIFGGGDE*
</t>
  </si>
  <si>
    <t>C_270159</t>
  </si>
  <si>
    <t xml:space="preserve">MRVTREGHVYFADIDETVAAVLDDVISRNANASDGKEPHVHALLHNLRQWRDYHSGGRGGGAAAGGGAGGGKWKKGASVAAGSGDAVTREHTLVPGLVDAKVAGSSSGSGSVAAAAAAASGGGKSAGASKVDGQGRKKQTQKQAAASNAFWKFWGQQRKDDGQDAGQQQQQERGGQGNPGISSSAAAGGSLHRQARRSLGIFDGDDRVDCPRTPTYPFTAVGQINVRDSTGNYVCSGALVGPDVVLTAAHCVFNRGAQTFYDKLDFAPARYRTLDGEIVNPFGVVPWSYVTVYQSYSTMSTADPNVFDVAVIKLSQRIGSQAGWMGVFEPCNAFAPSRYVALTAGYPSDQPPGSCKTTQCVVVQEPCTDGYLYHKCDTASGQSGSPMWMMAMTSQRKMGPYVRAVHNIEWVQEMPNGQSVSYINSAVSITPDHYRSILAWIAPSFDTSGSSSGSDSITPMGPALPPPSTTGSSSGSGGSQYSVGR*
</t>
  </si>
  <si>
    <t>C_270160</t>
  </si>
  <si>
    <t xml:space="preserve">MQLLCTSPACPAEVITSIEEASCLSDAFDTVRPLSYHSECYVSVAKCKCNGRDVVVKAYVRSELSPSARQQVQTEIDIHSGLPEHENIVRFYAAFEDYARIYLLMEYASGGDLRKHLPGLTECKIRDFFIMPVLQALNVLHNKGFSHRDLKPENCLVSGSGDQVKLADFGLAQPTHMPEDACAGTDSDSSATASCGVGSGGTRSMDSDCSSMASGMSGHSRAVICTAGGTPLYAAPEVLKAMFRNHGMQSAVGPKNDVWALGVMALEAVTGCHPFSPDHYHYENVLYSIAHCQKVNLPPSLSPEFTDFLEQALHREPSQRASTAELLAHPWMAKAYSEEELARLRGASGGAVSLAGGAGADLGFDCWEY*
</t>
  </si>
  <si>
    <t>C_270161</t>
  </si>
  <si>
    <t xml:space="preserve">MLHQISAKRCGASGVVRGAAGLQAFSTKLVAPLPARRVACQVVSTETEAPTIVLDRPGRTVQPELSIPAALNQEIREGHYEAALVKEQANKADASQAAIASVLKPADTTVTADVTIVGAGPAGLFLAAELGKRGMSVNVLGLDVPIVNNYGVWTDEFEALGLTHTLECSWPDAVCYFGEGNQVSVGRGYGRVSRRLLREHLLKICEAAGVRFSSAEVADIKVVEEGKLTQLTTKEGAVYSSRLTTLAAGAAAGKFLRYEEDAPIVAAQTAYGIEAEVEGYDAAYPGDLMTFMDFRRHHTGLHDGTALKFVPGRHPNSGDGTWGSSEECPSFLYAMPLGGKRVFLEETCLVAKPALPFAVLKRRLTRRLKAMGISVTKIHEEEWSYIPVGGPLPLPDQSVTAFGAAANLVHPATGFSVSRSFREAPQVADELQAALRDGLDVSAASRRVWERLWPQEKRTQASFHVFGMELLATLDLNATNDFFNTFFRLPPFYWRGFLASTLSSGQLIAFALVVFTLAPWNIKYKLIEHLITDPAGGYLIRAYQAQWDSSQQAPSAATAAAVLLLSNELMTRAVLKALESGSAESGAPLASLPWSGPYGPGDVPFTAMGGAHSCGKAGLPGSEAKLKVYHGKEGEHCWKDADYK*
</t>
  </si>
  <si>
    <t>C_270162</t>
  </si>
  <si>
    <t xml:space="preserve">MKEESSTRSMDSSLIERGRGGGGSGIYRCDLNKREIQVGNPMRGCRWNPGYCCCRWRHHPLLLLLPWAPTPHTHTHTHTHTHTHTLTLTHTLTLTLTHTLTLTLTLTLTLTLTLTLTLTLTLTLTLTLTLTLTLTLTLTLTLTLTLTLTLTLTLTLTLTLTLTLTLTLTLTLTLTLTLTLTLTLTLTLTLTLTLTLTLTLTLTLTHARTLARSLARTRARWLPPVENKDERQGHASCYHAAEVQKPQARGVLAAAEKQEPVYTRLQP*
</t>
  </si>
  <si>
    <t>C_270163</t>
  </si>
  <si>
    <t xml:space="preserve">MEALLAKMLAHPYLVQTFEYGMAALNDNFDRHRKPLAGMDVRTLASPSPLPPGTAPASASASVSVPSGAPDHRQLLQQTRYRAVQPHAAAPAHSVCGEDRCLTQRPQNDVSDEPAASNGSKDACGGRSSAGGMADCSTGGFATGSRLSSVVSVHTAAMAVAAAHAAVAAYAGSSASPFASSQLFPMAASGSYAAGPASIATHAALAQHAVAQQVPVDPSVTHHRHKQEARSSSPDAPATPPPLECGGAGGHTDGMLGAAEHSRHNGTGGTAAMPLSSASPLPQLAAYTHPQHSQQQQQPQQQQSLPQLHGQYRAPVSGQHQQTQHTPADLSRVSSSEDSFDGSSSRLTHGSKTPSVDCVDVLKQLGAAPGKYVVQIVSEWCDEGTLHAAVRKGVFRAQPQHGRSRTWALRALLRTAREVALGMCHLHSLNIIHGDLKPGNVLLKSSRVDSRGFVAKVADFGLSRLLCGQNDGFVPTADWGTVPYMAGEYLDNKLCKSSDVYSFGVLLWQMFTGKAPFAGHHEAQVAVGVMTGSLQLEWPTNMPPPLARLGQACCRHEPEQRPTFKEVAVALAGIETQVREAHSRAKALRRIGGEHPAPGGHPAAVGSASAACTAGSALAASYGGGYPAHASPAVLLPPFGSVPPSMLPPSPVVRSGNVNAAHPVFEGVLPDGPGLGLGLNSHQLPTLPAHTLPIPGSFSMVLGPAHSLPYQLPQASPSGAAGGAAGGMVGNAVGSAVGSASAASAGVCGMNGIGGGINGGNTPATAFAAHVSAVGAASVTTGGTAGGHSAAYLLGGMHGLPSTYAAGGALAVPSSSTLPSAAIPSAASGVAAPMAPTAPAGWMLESASHLEAAMAAAAAAAAAGAPAASGSSGAGVMPMVVAAGTAMAAAAGVASAASSHAAAVRTMSLDLVPAQEGSQDAASSLQTAISWAEAGSASPTHHNANGTARLLQPVSASPPQHLQQYTAVPPGALPLMPGLQPLPAATAAAALQQQQQQQQQQQQQQQQQHVAYGLPYRYPSMYGPVPQQASPPLARGPSGSRLARASVEMPLPVPPPAAAAGPTTGGTGAGAAIAAAVVAPAGMPVPQPQLVSQQWQMPGAAPASTDIASGDRPQQVPQAQPGTAVPYYTYVYTYPAAAPLPLAPLPVPVPVPPQLPPPPPPNDLLPAVSSSVLSASVGANAIGSAMAVVAPSGFQQAARPQQGLLGGAGEGVDAGEGASLSGGACGAAGASKPSTVASLGMGGMGTVLAGIATALGGDRCNAAAAALPGHNAATGVTDPVSSTAAAGDAAAPSACPDTSSICSSNAVALGSSQAALHSMGVAGPGAADAHSGVPAQRSSPQEGQLDISLGRMGGLVADALRSLECNAAAAEPPPAAESNTSREQEPSLSFPLAPVVHSGAQPYQPLFVPPRTGSSGGVVSTLQLVAAAPDGGGGSGPVAEVGMGPSTPSHQQQLQHHHQQQWQQQIQYQQQLVMQQQQQLQQQLQQQQQQLQHDQLQLQYDKRLLQQQQQQLLLQRQQQQLAPVLRRSLTTGARRRSLTAAGMSSAAAADDDDDFAPGRRSMDEAAALWRLANFGRHGTSGSRPQSFHLLPAGPAAGQVSSPSSAGRLQPLQQPHQQPHLQHQQHQQAEHLSYGQQQPPASASPSAATHMLLAQRSMAAGAMQAAFGLPGSARRPRTAHAMGAGSAVGGLLSASPSAGRRSSINLVGRAGQGSAADGKGPGGSPLFSLMMAIPLAPLHEASESPAGPDGVLGE*
</t>
  </si>
  <si>
    <t>C_270164</t>
  </si>
  <si>
    <t xml:space="preserve">MMLSANSAVAAAAPMLGAAWASGTLRALSSSAAVMESVSLGSDAPLLVRLSSRPWGASASLSKAEVLAAAGVKSAPSRIAVVRDCFASFDQPQRPLAQIVKPLGGSAVAVASELASAAEARAVVDSYKLAGDSYQLDKSGGLPAVAADLLSFLRAQQQRVALVSDVAAAGVDSATPVVGATKGVRQSTNEVLMVAPTAFGFNEQAAQDNSFMHAAAKPGEGSGLTREVLREFAGLHRALTDKGVQVHLFEHSLSHGTPDACFPNNWFSTHPAGEAAGGVSTSTLVLYPMKCPNRAAERRDDIKRVLATRGYGSVYDMTVHEPAKKYFEGTGVLVNDRVNGVAYVDISERADRGLAEEWTQRMGYKELVAFRSTDLRGKSVYHTNVMMAIGTGVAIVCADSVKDAKERQHLLSSLRRTHEVVEISLAQMDALCGNALEVEDGRGLPVMAMSTQAYNAFTEDQKRVMRRHVADLVHAPIDTLERVGGGGVRCTLAELF*
</t>
  </si>
  <si>
    <t>C_270165</t>
  </si>
  <si>
    <t xml:space="preserve">MTWPEPPNYYEAPKHGFKVTLENPTFPIINPDPNITDAVTNMRSENWGVVAGLAGLGYVAGYYFGAKVHWAKPTALFTSIFLGKSGLLWGMSDSAHRLMGFKENSKEVAANLPHVMQRESY*
</t>
  </si>
  <si>
    <t>C_270166</t>
  </si>
  <si>
    <t xml:space="preserve">MVIQAVEVGPVNGQEGPCLLLLTHVSLDPRAFNEWLYRVELDWVVQRVWWLPAAYPATPLPAAAEGTGGADGATAAAALPYITYRGPEALKEAVRAAVAAAAFCSGGGAASDSDGGDNDGVGVRLQVYPRTMETPMAELLRGVVALELDRPSHVLSVIQWPSEAVAAAAAALAAAEADHSRLAKSHDKQQKHSQQLAEQLQGVADTLRAAGAVGLTDEEVAAAEAEAAGASEDAKKDGKAAIADPTERWRTATARAALERRRLQEREVRRAAVAARCAAEHAERAADLAAAEAVAEYSFGLVPAAGHYSYGNEREKKMPGQLCRAAGKLREALITVLGSAHLPPGLAAVDVGAAPGGWSQQLAAAGARLVVSIDPAELDPAVAALPNLVHLQCKCDQAVSSGRLAAALAAGGCAAIDYLVCDVNAHPGDAYGMLEPVLPLLGPGGVLILTLKTFGRGKHKDGFGAELAAKLAPAGFAPGSLLWLLNNTPCERTYVACKRAAAAVGAGPGPGPAAGAGTEGTAVAAV*
</t>
  </si>
  <si>
    <t>C_270167</t>
  </si>
  <si>
    <t xml:space="preserve">HPQHPRSRGGAPAPTCPPCRPPAPAPCCFSPIPPPSPWPHPAAQALSLQPPSPAAASCWHAPGGATVCSPPTAPHPFAPATCHPPQLHPVPPSSPPDSPQPVEPPSTP
</t>
  </si>
  <si>
    <t>C_270168</t>
  </si>
  <si>
    <t xml:space="preserve">MELRACPGRGGATAWLQVGSTELPLGGGGSAAGGGGGGGGGGGKQVSANWDRRLGLGADNFNFLVDLDGAAAGHGVCVRSTLAAGQHVTLSLAVHYLAAGQEHWDNNEGGNYTFDLPCE*
</t>
  </si>
  <si>
    <t>C_270169</t>
  </si>
  <si>
    <t xml:space="preserve">MATRGIQIRLWQFRSRQSTISDIPALTEAVVRLSRAALQLLDLRRHDASHPRLGVVDHIALHPLGGLAPAAATQYGGSPAAAGLIPNTVWVPPPPGSTPLAVAATCANLIARQLSPPQAEEEEEEAVAVAEAGTERGGARGVGSSSSTTTSSSGSSSSSSGSSSSRGVATTVAGGQEEEVPALPVYFYGHAHPSRRGLADIRRKLGYFRRSPEGGWRGGLEQQQLPAGNDLSAFPPDLGPATASARWGVVTIGATPWVGNYNVPLSGVDMATARKLAKAISERGGGLPGVQAMALQHADGLVEVACNLLDAAAAPPGTLQARLEGIAGAWGLDASQVRPGYQTNRSPEELVRAAVAALRE*
</t>
  </si>
  <si>
    <t>C_270170</t>
  </si>
  <si>
    <t xml:space="preserve">MLMPLHGTALAADGGLHGGAGHRGFGGGGAGGNGGLARLHALHAAQQRFNAGGGMFGGGGGFAGALAEEHNAALARYYGGGDGGEVGDGGDGSQDDEFMAYNGEGLQRGLYAGDGLPGGYGSGQTEEDEEEEEEEEDALIDGSVGGVDGMNPELSTCPELKADDDACAVASFLLMMRAGPSRGRKAAANAAAPQQQLVPLQLVPQREDAAVHQSLEAAVAAAQRAAGGMQLGGEHEDGSLPTDLAPGTPAAAGAAEVTAVVLEGNAAPAEAAAGDAAVKLVLAAAGSESPLVQSGADGAAEELAAAAMAAAAARSDVTKASPTGSDACDENVLGSLAPAVGAAAAAAAAAGDSDEAEERPADELLATMAPVGYRARNLDPASLQVRGEPTREHVVAPLVIPPPRPQHGAAGSRDRASMQVQVVAAADFSAASAGLPLGVGAAALLGTDALRGLAGRGLSPQLALAALQQQHALENQHLQQQLQLAAAAAAGLGQGQQLGAGAQAAGSHVPKVNPNSVSATASRHAATIAAGGCPPPPPRPPRNHRGPLLCSNCGTTQTPLWRKDRETGVTMCNACGIYKQTHGFDRPIGRNQAGGGAAAAVTKRGSGGGARGSVPPAAGKPDLATAAAVAAAAAMASERAAGVPICSWTAVGTLNPPSASGSHLGGGDHSGWAGSAGGNEALGGGKGKGRGSRAASPSPAAAGVLGSGGCSVERSAAGAAAAGAKRPHDGTEQQQLQLLMLLEKERARGRRMDGTFSSWVMQTGPALASGGARRAVAPAAAAPRSPGGADAGSNGKEAAASPTTLDGIPVIKPINAARQGQQPPQAAAGSGHQSAAAAASRSPASPSASPSPSPQQPQQPSGAAAGTAAATTADGSDAGRGAQAAQGVRIHARPLQVQGQQMSALRAAGVTLGPRMAQPRADAAEVEADEAGAGPADAARMDGAEADAERVKPKLDAAAAAAVPMKEETMQDAGAEKPRPGSALQSRELQVQQQQRSAMPLQRLERDGPSSGAGGVVLRELLAGGFGGGGGGSPLAAAALQQQHELQRMELRAALAAADAGDMSRVALMLHQQQQQRSQAALALMQQQDQFALALAARQAGYLGAFGDGPAMGRGGGGLGGVGGGRGMSLDTAALLMASAAGNGGGGGGLRQSLGAGGGGLGGLSAAQQQQLLALHLRDTAAAGGLMQGGGRRGLDRL*
</t>
  </si>
  <si>
    <t>C_270171</t>
  </si>
  <si>
    <t xml:space="preserve">MKKGNAGGKQLRVLSLLPGASDIVRALDAVKLLVGRTHECDWPELQSLPACTSNKLGDMPPAEVDQAMGACSSAMPTLGWAGATPALLEMGLSPYRTDLDLLARLKPDVILTQMQARNAGQRERGLGPELSPDHYLAALEALLGYRPAVVQLDALELQGVWKDMRAVAEGLRLGSKGADTIKGLQARLAAASAAARGRQHPRVVVVQWSDPLFAAGGWVPQLVEMAGARDMLGKVEEAVTFTPQQLADAKPDVVAFALCGFSLADSQQLAQQAMQQLVATGGGAVAAALEHARIIVTDGLHVFSRPGPWLVQSLEVLVEALHGEAQGYGHEGRLWAPLEGRGRGAATAAVT*
</t>
  </si>
  <si>
    <t>C_270172</t>
  </si>
  <si>
    <t xml:space="preserve">MSLDSRLAPSAAALAADRDELLAALAPADAAALRQRGDARFSRVDPGSHTYPQKAWNPPSGDRRTT*
</t>
  </si>
  <si>
    <t>C_270173</t>
  </si>
  <si>
    <t>C_270174</t>
  </si>
  <si>
    <t xml:space="preserve">MATKLATNLCQATVLAAFVALHCAHLAQGHGYLKSPISRNYAARLNNRFYCEHCGQGNGAPPDVCGNPFQGSTGVNFTDPYTWFDGFKATWTQEQEVDITIYLSTNHGGRMAMRLCPRDRFGLYPTCFNEPANQLRRVSPDPKYNGKVYWYLKPSDAEITQRFRLPPGVSCSSGCVLQWWWVGYQNCYLPCAAAADDVAGECGVSVNGAGVCSSITQTEQPAPAPSDPALASGPGVCARH*
</t>
  </si>
  <si>
    <t>C_270175</t>
  </si>
  <si>
    <t>C_270176</t>
  </si>
  <si>
    <t xml:space="preserve">MQRDISKFVKKRSPPAEENRDVSSFKGDTGYVSKGQPGSASAPGGGGGGLLKLLNGSSRQPSSSSQTAVPRAALLRVLEAKPPSRGAASADSKWSRARQGAIPSTTGTVPTPNTQPVPQPFAASGHNRTGNTGANSSLGLEATGPHRQRPGHAGERYWECYRRNAEPVDDEPEHQHEQEQQLKGQGQGQVQDRPVVVLGGSSKRAAMKRAGLDSARLQEIREVRARIETSSRYNHWADGGGQWDSEMIGIDGADDVGMRWEGVGCTTTGPRI*
</t>
  </si>
  <si>
    <t>C_270177</t>
  </si>
  <si>
    <t xml:space="preserve">MQAVRKEIFRRTDGVSRTELLQQEVAGTRAAAGCASAVQLLGYTEPQTDDDPHELLLSYVPGMPLSDYLMLVHCVDVDRRSGVLKKVKKSKRAKAPKPHTILSTPLLKQLAVSVLTAVDAMHNNNMCHGDIKGDNVFVDLSASDGAIHFVLGDMGTAEPTDSEGMLIRGAIGGSWLTAAPEQRVHLAGGTPACGLSRMIDMASVGLLLADAAQFCVEAGRLVAYSQFEDDLDEWVPEGCRDLCAQLLAPSPSDRPSAKEALAHWWLNE*
</t>
  </si>
  <si>
    <t>C_270178</t>
  </si>
  <si>
    <t xml:space="preserve">MPGTPYPRGRFGVPQYLLEDAIASGAGASTHVVVTQPRRIAAISVAERVADERGEPAPGSPGPASTTGYHVRLGAAVTRHTRLTFCTTGILLRRLAGDPSLRGVTHVVVDEVHERSLQSDFLIALLRDLLAARRAEREALAAAGGGGGPPPPQLKVVLMSATLDAKLFAGYFGGCPVLHAAGRTFPVTRMFLEDVYGMTGYRLASDAPAALRRRGPTTAHQYTQSAVGGSRAARDLVSRGFGDDESLAAPLNPDYDPEAYSTDVPVFVRRNLARLDEHRIDYDLLEALLGHIDATSEPGAVLVFLPGIGEINMLYDRLTAQRAFSNKGPAGGARCVVLPLHSAVPPAGQRAALRPPPAGLRKVVLATNIAETSLTIEDVVAVVDTGRHKERRFNPSRAMSMLVEDWVSAASAQQRAGRAGRVRPGVCYATYTRQRFEGGGMRRYGAPEITRVPLEELVLQILLMGLGPVSEFLARVLEPPQPRAVTAALEVLKQVGALEPPAPPTTSTSTSTLQQPSGQPPHLPQQPQQPQQPQQPQQPLQPQAQTPGQVSMPQTSASIASAAALAAARREVLSPLGRHLALLPVAPRLGKLLVVGALLGCLAPAATIAAAMSHKSPFLTPTEDRGEAERARRALAAPGGGGIAAGQQSDHLLLVAAYELWRIAGSSKYGGSARAAAACAKKHFLHGQTLEQLAEMRCQLAAMLADARLVQPAGARGGGGGGDEFGGGGGGHGKAALAAAGQWLDDPMAPWNKHARDPVIVKAALAAALSPAVAVMCEDSSPTGPPRWADAAPGAGAGEEVFVHPSSVVHGLATPQLEQPYLVYLEKMKTSRLYLRDVTATSPLSLLLFGPEPLTVLHAEGACFIAKMACTAH*
</t>
  </si>
  <si>
    <t>C_270179</t>
  </si>
  <si>
    <t xml:space="preserve">MAPKVLKATKGSRSGANDGKKGSKAAGIGAVVEGGAMATAVLQRKAVGSLSGGVEAQVRTLLRQQQQQQQPPQAVAVDGRVLAAFSGLWDALAAAGFGPEHVKRVFMELPRPLKSLGAAGAAGAAPVRILSVATAGSAAAAAAAAAGAGAGAATAGGTQPGAEGKADRPWDADSDDEGGGGEEADGEEETEAEEAGAGQAGAAGGGGGGGGGVAAGAGGAAMKEWILRYMDDQASSGGEEEDGGQAKPGSSASSLADFEWELWGDPREVARRRAERGRQRLPPDQARQALAEEWAKTKEVAARAKSAGDKARQKDAGLMLRDLKQEMASMKVTEQQLEAILSGAPVLPAATAAAAAATPAAGKAAAGKAAAGKAAAASAAAEPGKDKDKNKHKDKDKEKEKSRDKEKGKDKEKKDKKKDKDKGDKGDKEKSKKEKRREEKREKHRQKQQEASSEEDEEDDGDEEEAAGGVSEAAAAAASKPKPKDDDEPFLLPGLFDEDLNAADGAEAAAAPAPSALLRAAAAAAEAGAGGKKAAGGKKAAGGKPAAAPAPEPPKTPRALLSQLCMKMAWSQPRYERLAAAAAAEGGGGGFRYNVVLDLGPARGVAKKRNLYGVRVYSIPSLEQPEGPPLHRSWPEPPAAQDAAAARALYEVAPPLQLQQSTFQAMAPEWRQLWLDWEANDGAAALAAAAGAAGAAAAAAGSAAAAAKAAEDEKLSVLRELLSQPAVPPSAPPVWAAPAAPVFVGVAAAQRAAASEAAAAAVAAPVDVAASAAAPADAAPAPCAPSPPAVAAVAAAEGALAAAAADGGDSEDPEAAAEAEVAEAEARGRRDVNEQEDDEEDREMEDPHGEHAEPMTHHDGDAVEQEEWEDMVAMGRQQQGQGVEDEAAAAVEAAEEAERAAAEAEAEREQAAAAATAAREAELAATSAALRKAMERWQASPAGRAMQEARAGLPIAAVRGEVLAALRDGDVVVVSGE*
</t>
  </si>
  <si>
    <t>C_270180</t>
  </si>
  <si>
    <t xml:space="preserve">MLGFKAPLTAAGASSRPAASCGVVASSRSAVSGACSATRPGFASSGRCDPLHGPVTGPRRHSHPNFNILAAATPSSGSAGAAVAAAAGGVAGTAVERNGLVFSTGAVGSWDEAAVGSPVVRCYVGDDEQRWYMWYSGRRADSPAAGGVDALAPSSGSVGVAISRDGITWQRGFDTIEGSRGADAAADVGSVMHPNKDWWTFDTCHLAPGDVQVLSNSSVSSGVGVYWMFYSGGDYEPVQLPQGLPAGAAAGAAPPEGVEGLRMRPGLAMSQDGRNWARIEADHHTGALFDVGGEGEADQLCVRSPQVVNLGPRDMRMFYTSWDVSRRRFVACMATSPDGFKWTKKGVVFDPAGLSAAAAAASSDEDPGASSAFDALGPASVSVVRDVDNRQLLMFYEAVGCDNRRSIGMAVSKDGGAVWRRYGAPVLEAADGGAAAAAWDGGDVGHPCAVSMSAGRWRLYYTGRQTSGSGPWNGIGLALSVEGGPTFENVPVQYRRRAPAKPAAEGAAQ*
</t>
  </si>
  <si>
    <t>C_270181</t>
  </si>
  <si>
    <t xml:space="preserve">MCGRDCGGRSWRRCGIGPVRLAAAYAYG*
</t>
  </si>
  <si>
    <t>C_270182</t>
  </si>
  <si>
    <t xml:space="preserve">MVAEVLGQYQQDRRVRRR*
</t>
  </si>
  <si>
    <t>C_270183</t>
  </si>
  <si>
    <t xml:space="preserve">MGTAEPTDSEGMLISGRIGGSRATAAPEQRVYLVGGTPACGLSRMIDLASVGLLLAEAAQFRSDPERLWAYSVFEDDLDEWVPEGCRDLCAQLLAPSPSDRPSAKEALAHWWLNE*
</t>
  </si>
  <si>
    <t>C_270184</t>
  </si>
  <si>
    <t xml:space="preserve">MPVVHHISTPAMDAIGCIWVRCVGLPAAAAAAAAAVVANNSISKVLKNKNLIIDATDLGKLDVESPS*
</t>
  </si>
  <si>
    <t xml:space="preserve">MGSLVQGDDFQHILRLLNTNVDGKNKIMYAMTAIRGIGRRFSNLVCKKAEVDLRKRAGECSADELERMMGIVANPRAYKIPDWFLNRQKDHKTGRFSQLTSSQLDTVMRDDLERLKKIRNHRGLRHYWGLRVRGQHTKTTGRAGKTVGWVVGGRCRQEEVNVRSGLVDCAAAAAAAGSAAEGRGCWWRAAGGVRWRVGAWVGAAGAWCAGPVGRRL
</t>
  </si>
  <si>
    <t>C_270186</t>
  </si>
  <si>
    <t xml:space="preserve">WPRALPPPPAPAAPPPPAAAPPPACATAAPPPPPPRPAGRPAVPLLRRRPPAPPPSPTAARRPPRQLPAAAPPSATKAPSFPCGPARITRLQPPTPARNKQHLPATARNHPQPPTTTRNCPQPPATAYTCSLPPPPAHSHTQP
</t>
  </si>
  <si>
    <t>C_270187</t>
  </si>
  <si>
    <t xml:space="preserve">MMALIATDSSVDVSRCIKMALVHDVAEAIVGDITPHCGVSDDDKHSLELRAVGKIKDMLGADTAAAAEVESLWLEYEAASSPEALLVKDFDKLEMIITATQYEQAQPGLVLDEFFKSTQGRFKTETGKAWAEELVARRIRGRQEAARAMEGAQEGGSDEGKGAEEPGAKRAKTDA*
</t>
  </si>
  <si>
    <t>C_270188</t>
  </si>
  <si>
    <t xml:space="preserve">MSLSMRSSIVGQSLAFKPATAQVRVARVLTVDAKKVCDLTGKKRNKANSVCFSNKKSRKWQEPNLQNKKVFWEEGQRWVKLRICTKAIKTLENKGIATMAAEAGIDLWKLPFEDARPQRRLTWRRTLARCPSNPCTRRVALRVHPPRHGGPDLRQEGAAGCP*
</t>
  </si>
  <si>
    <t>C_270189</t>
  </si>
  <si>
    <t xml:space="preserve">MLETQCKSYPGGPHAAAVYVPLVQEHGGELTIPNEQLIALAESRVQALFDRMEGIVNACHMHVLLLYEVTSDPALAHLTPINGLRNAALLAVRTPLLVMVDVDLCVSASLVRFLSEPSNGDKLVASSSNTFWVLPAWDVSAGLSRVEIDHIAESALAGDKMTLAKLWASGRLHWFGQLYFQLGHAPTNYTRWLLSRKSYLIDYSIGYEPWGILSRDRQVVVPYDARFRGCYNDKITQARQGRGFDFRAVVTLHHSRILFRALPNAWVVHRPHTLNPAAGIAKNRTGSTTSLTGVGSLSEVVSMYGKNASKFEHHKDWSHVLLDDSIVRMLAARYRPFPGRAYAYCRSVLPWMENLKRQNLISGDGTRRRRLRGR*
</t>
  </si>
  <si>
    <t xml:space="preserve">MSVEKVGVLVVGAGPTGLGAATRLVQHDHKDWLLIDAAPEAGGLACTDVTPEGFLFDMGGHVIFSHWEYFDQLLDTALGSGPDAWNTLQRVSYVWIRDRWVAYPFQNNISALPKEDQIKCLTGLVEAKVSNTVAQGRPKNFDEWILRVMGPGIADLFMRPYNFKVWAIPTNLMQCNWLGERVATVDVDRAITNVINNKEDAGWGPNAVFRFPTSGGTGAIWKGVAKLLPTERQRYGQKVVSIDKDAKIVTLDNGHKYQYDSLVSTLPLDITLSWLGKEEWAKGLQHSSSHIIGFGIRGECPHGTKCWLYFPESNCPFYRCTVFSNYAKLNCPADDAKLPTLCKGDGSDPESAEAKAGPYWSLMFEVSESNYKPINQEQVKLGGTAGTWSDVVRDTLVGAINTQLMQAGDEVVSVYHRRIEHGYPTPSLGRDEVLDKALPWLQQHNIWSRGRFGSYKYEVANQDHSLMLGVECVDNILYGTKELTLAFPDIVNAKKNGELLYKKK*
</t>
  </si>
  <si>
    <t>C_270191</t>
  </si>
  <si>
    <t>C_270193</t>
  </si>
  <si>
    <t xml:space="preserve">MFDASSGMLVGNMTTRTPTGGMGAAGLGANGQPVTADGLFSQGAVAISGSWLFAVNGGSNTLSLFRISDSDPTTLMLVGTPVDTLGDFPVSVTYSAKCKTACVLNGGKRDGVSCFAVSATGLKPLDASPRPVGLGQSANPPTGPPSTASMIAFNPKGDILAVTIKGNLNDNRLGYIGLYRVSKTGMVSRTQSRAYSIFTSQPVGAGASMIGFLPFGFAWVDDMTLSISDPSVGAVTLCISSRDPMLASIPVYKTDMAGGYAPAVFTLPEAAPCWAAYSDASGCAYIADAATGTLVEIMPKSGGKLRSVFNVTSAFGITLGSTPANTYGLLDTAAAGDLLFSVSPRSGSVVVVDVSGGSMAPRQLLAAGLPVSSMGLAVAC*
</t>
  </si>
  <si>
    <t>C_270194</t>
  </si>
  <si>
    <t xml:space="preserve">MQSSTMTLRGQRSQFGAKAFTSARVQRASLQVTNAITRQKKEQVVEVLKGKLEKSTVVFGLRFKGLDVPTVQKFRKILPANTSVYVTKNSLMKVAVSQTKGWEALADKGCTGENAWVFVNEEEIAETVKAYFKFEEDLFVEAKKQAAKNVEVKRPTEVSCAVMSGQYLSPAELKRCENLPTKDQLYATIARLAKQPAQKLAVGIKAVPNKLAIAIKKVSELDDDKTKTVASVAKA*
</t>
  </si>
  <si>
    <t>C_28010001</t>
  </si>
  <si>
    <t xml:space="preserve">MAALAGSANGKAPGSDGVPYEVYKVFWALLGPRLCAAAAAAFAAAADAHDGGKMAAALPASWREGIITLIYKGKSLDRAELASYRPITLLNCDFKMVSKAVSARLQPALDAVVDELQTAFITGRWIGDNALYLQGLIEWMRLDVGADGTPRQGGALYFLDIEKAYDRVHRQWLYASAEGLGFGPRMLRWIRLLTANGSARRRRQ*
</t>
  </si>
  <si>
    <t>C_28020001</t>
  </si>
  <si>
    <t xml:space="preserve">MYIGGTGSDGLHHLIWEVVDNAVDEVQAGHASAVEVDVDLSSGEDRRET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GSQSRAARHQ*
</t>
  </si>
  <si>
    <t>C_28030001</t>
  </si>
  <si>
    <t xml:space="preserve">MRSSGVADTRYAVEFDTAAAAAFRANHPGVAVHRLDCSVMLTVGGGAALVRNPDSCRRVAPYGSAPQTPFQRAIRGAGVGVDVEAALGEGAGGSDGGGGVAGAVSVALDESAASAALVSDHVPKRMQRENYTRCTHIPKDTPGADWHSLYDVVAADPSLELIHMPGGKVRARRVGWRVGRACRLVLCDGSIPQAV*
</t>
  </si>
  <si>
    <t>C_28040001</t>
  </si>
  <si>
    <t xml:space="preserve">MFVPRLHEALFRLRRISDKGMLQLAIDMDSLRRALLELPSWCS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GEVYGVDVVLDDLKRKLLRPVQLRDWYSRGLWRLPKGVLL*
</t>
  </si>
  <si>
    <t>C_28050001</t>
  </si>
  <si>
    <t xml:space="preserve">MFTYSEGGRRQWQWYRHCL
</t>
  </si>
  <si>
    <t>C_28050002</t>
  </si>
  <si>
    <t xml:space="preserve">MSLQISILTPERPFWNGQADEIILPTETGEMGVLKNHAPIITGLDVGAMLIRGGQASGSKDEWNSYAIMGGFALVKQNQVTILANEAVSAENINPEEAKDAFETAKANLEKAEGVKEKVEANFAYKRAKARYQVVKVLKKI*
</t>
  </si>
  <si>
    <t>C_28070001</t>
  </si>
  <si>
    <t xml:space="preserve">MEAGGAGGAGSCRRRRKADCMAGQPNEHTNTQMHIETKKHPLRPAHPNSFACGCLGGGVCVCVRACGCNQIVRDATKTDSCVRDLHFAFSARGSEPCLASRDSVYMPLHWLGPSGGGGGGGGGGRWGPAWGNGSSNGPSGSSSSRAGFISSAATAGAGDGHGAGAWSLAPLAGCPHLERLDLELVPGLDSDPYLDPGASGPGSRVLMNGPPGSGIRATARAAALALGQAALLLDLAALTSCPVRHLSVRLLDVPPPPPAAAAALLSWAEAAAAAAAAAAAAAVSERRERQREQLGTTAAAARVAGSGEKHTGVGV
</t>
  </si>
  <si>
    <t>C_28080001</t>
  </si>
  <si>
    <t xml:space="preserve">RQPRAQPGGRRHLAAHALRHLHHALRTRVRGRRRAAPAAPPARRSFRQHCRQRVPALVRQPATRPGGLGAARRRLSLAFAAVLSLAAGRRPPALHGALGFAERRPRRGRAA
</t>
  </si>
  <si>
    <t>C_2800001</t>
  </si>
  <si>
    <t xml:space="preserve">MLDVFFDNHCYHADDTRVPAARNQIVIVRRIAPLFSHLSGVPCPESQIRDFLAAFRKGQRSELPAAYADDSRKRCNVYARQIYNFSSSVAGRLVAELLEEEKPLEVYTSLCDAAFPVAAIRDAAAASAATAGEYEILAEGCRLADICDSFQPGRRAGCSHWDEAVLDNWASYDHISSEGKRVLRFVPRNSSAHDQNGLELQMHSDLTYSVFSCGERAVMPPDGPDFDRLLNQQALMKVLNFVYACHPCAGGTAAAVYGPYLQYQKQKAAEWHNSVIQLGLTLLNKGGKGLYEEIRSFLPLPCVNTLRDHKHFAADGPGFFRPQALRAAELIQAAGASKRVGLAFDEMKLSKGLTFALGTDTFTGFSDVDAGAWAQRLEGLMEAQANPADPDPEGADHACRSLASHVLHFEITALGPIPTRYSVGYVFTDGIKAAELKAVISECILLIESAGLEVAYTVCDGAAENRAWMELMADTDLALKVAADVNITLPCPGERAAECLRCFPSPADPARPVIMLTDGPHLIKKGRNNWEKSGSGTGANGESTAMMLWPPNENATTPEERARWRNLLWSDVENMVKCDLFHNPRIMHNVKWSHVELDSWTRMRCHLASQLFGGLEEFCCWVDKEGWVKDKRPEPKKAVIDGAKDIHGYVRLFYGTKLAMERKQPITHANDPHLLQLLKNGTFVYNWHEALAAGESAAAAAAKRGEDSGSDFTPGMRHGLSSQCQSDFQVTTFGMVAVARLFLREGGAAVIMATLNQNAVENAFSQLRGHGQDRAPTAASVVNGEASLRLSKTLKVVNAGMDAPHKPGSSYAPAHNSTNKSSRSSFALDTSTAVDILMQRRSGLRHNRKQPADSTWTVNDLAEPIAQTDTTPLACFNTSYSLAVLDALMLPDSQHGGTKAQKEERARHSKVYELYSSASAIGDPRHDVVQQLITGREDGRHRRVFDAELLESLPQRQLAIPTAGLAAFFVQLHPTIIERFRSANMVLQDGSGAVRKLIDRIRYDRTAWADFQGAVGLGGEVSSSYLGHVRSVMGVLVRKYIHASLAGLLRHTQLLAGKDEAGKRSLREERRADAARKASSDTKAAIVDAATRCVDCRRPHPADNMLMCDGCPGAYHAHCLGIPVPEPGSGDWFCPMCRPEAAVAVAVVVGAAAAAA*
</t>
  </si>
  <si>
    <t>C_2800002</t>
  </si>
  <si>
    <t xml:space="preserve">PCHAPQAPPRSRSHSCSVHARASPPAQRHHPTCRTFPQHAGTTHARRPQRAVAYQPQVRWHGRQHKHSQPTPTPPPPSAHPVPLFQT
</t>
  </si>
  <si>
    <t>C_2800003</t>
  </si>
  <si>
    <t xml:space="preserve">MSDTPTAQTPQSSISRAQELKAQLKQLQDQVESLDAALVQENVSKLSEQVARITEKLQTALSK*
</t>
  </si>
  <si>
    <t>C_2800004</t>
  </si>
  <si>
    <t xml:space="preserve">MAEYTINAQKSGHIKNLDFLEQYRRVEGVLYARPLVQPGAKCHCVADGLPTWLCELMVVRPDVREAIAEIKRIETEINHELETLIQYPTYYRTVT*
</t>
  </si>
  <si>
    <t>C_28120001</t>
  </si>
  <si>
    <t xml:space="preserve">AEEGKEQGSGGRKGGKAGEAGLVEGSPTAVGLGRLPLALTCCLYGKHVLVDPTADEERLAGCGVTVVVDGAGQLQGLYKAGGRVLADTATLVRCTEAARLRHRELSALLDASLASTLRIALK
</t>
  </si>
  <si>
    <t>C_28140001</t>
  </si>
  <si>
    <t xml:space="preserve">HTATQQCTHLRRELARGGGLLRGVPRAGGGVRHAGGGGGAVTRQRSAGERRPGVAAAAAAVQPGLPARGGGGVRRRHGGGHRGHDAARVGAGRRHSGRVRGLQRAHAAGDTGGAVRIRQRGAQAAAAAA
</t>
  </si>
  <si>
    <t>C_28160001</t>
  </si>
  <si>
    <t xml:space="preserve">MNPTKLRMFVGAAVSYGKPVHFEAAVRQDSGGSSNAAYELLGSASRNALMAGARGLGVTGWLGKLQPDAQLAAALQPPPVECRGSGELVGVFIHIDSCMAWHGLQWQSARKDPLHDFVQDLADTLSARCTTDLVVHVELERFAADLLGSSTGGAGSSRSGGRRFDRVVFVEPLVLTAKEEDLKRLE*
</t>
  </si>
  <si>
    <t>C_2810001</t>
  </si>
  <si>
    <t xml:space="preserve">MLLCFMTPFRCCYDLS*
</t>
  </si>
  <si>
    <t>C_2810002</t>
  </si>
  <si>
    <t xml:space="preserve">MQLQGCACEGRVEADGAMRCAHHESKPHAAFMSIACISRAHEHVRVPAVRVPPGEVQLCQALPSRNMPRAPAAAPACAPTIPAGGQMYMCRSHGLVHQTHAA*
</t>
  </si>
  <si>
    <t>C_2810003</t>
  </si>
  <si>
    <t xml:space="preserve">MREFETKGDVTEHIDKIIGKKVFKIRGMIPAGNYLRVPRTKLQTLGLTGRLLYIQLKVTPIKVFAIHIEVVTEDHNIHRISISNMYNPESMKRKSNGVQLPFPKPSHRWCVLAVDLREALRGYTSSPFASVKAVQTCSWMTVRTMFASDYKFSLQSLPGDMALSHALDSSLFEMVWLPAEPQDAPTMDFMPPPKRYGTRARRPGTAETADTAGAAGRKSLSGASAGGAGPAKGGAKAGAAAGGKRAVSSAGATRGTPSQRGSTAGAATPGSGAGGGGHDGEEDFEDDLSEDLDNGAPLPPSPAVPPPLSPSVAARIAGRATSANIGAATAAGAIVGAAAAHPRPGESDASARPFPRPTTALLAGAATTASLRPPIASANVAKPEPGQPAAQPLLPDPALTLTRVNAYSGEFVRCLAWLPGTDEVVFAAASVVVIMGVADPGAAAQQQAAVTPGRQRYCLGHTAFVCALAVASDGRLLASCQEGKEAIVRLWDTANCACLAILNAHASGLSCVDLSPDLRALAAVGLDVQGRQTIALWNIAELRAAGGPKVELVTRHATEYNIKVLKFSAYQEDHLLTAGRDSIRIYRLKAGQLRGTSVRLVPQDKRVTSFAGGVSAAVGPNIFTDIGFEAGVGVYGVDAFKVRVRVLRLGCAVRGGLQXXXXXXXXXXXXXXXXXXXXXXXXXXXXXXXXXXCLPRPPQLHAAAINCLVVSDGLVLTGGDDRLLRAWPLDFRDYLLEAEHEGAVTGLAMSTDALRLAVGTENGTLGVLAIPTHAYTTLLRSHCGAVNAVAVDPNRDQYCTVSSDGTLRIWHLATHQQLYEFDAPGEAVSAIAYHPHPSHHELAAGFANGRLRVFDVPSTTLLQEHHQHRAGITELLFSPGGDRLFSGGADGALVVYDTARMYAPAQYLSAGVRDIKVRGKGTACWC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YAATAGADGLLRLWGCVPLPALRGLKGLPPNSAFLGHPSAILGAAFHRSGYLVTVGDADCVCVWRVNADHMQQERGHLAAAAHALRGAAAGGGAAGASPLLLQGAAHHTQATGALDPTDPRSRAHPSTALGPVASARDHQLTTRAAALGTPLPAGVLGLVPAPSAFTGTYTQGMAAPSLGSTVASPTRVTAATANSMAALSLVANSPAVAATAPGLPSHALVVPKPSPPPPSAAPASPGRSPNRALAGAGPARSRLPVPLPPSPQPLPPPPPPRCSWLLGYSPTGSSNVAWNATTGLFCYVVEDMVVMEKLATRQQRYLRGHNRPLVSLPKGTYVKLQPVTSDFLDITNPKVDFEAPKDYKEPERVPPAQPKPEPAAAAAGTSAAAGAAAGGKGPSPSPEPEPEEPKFLAFAGTARRLDGKAAGPSNPVPVVLGRPGSALGGGAVAAGGAAGSGAGPSTSGAAAGGAAAGGAAGGSAAGQKAGTFINFGPTGNRLEARLAVSEASGDVAGCVY*
</t>
  </si>
  <si>
    <t>C_2810004</t>
  </si>
  <si>
    <t xml:space="preserve">MYEEQQRAAGVPQDEVRPKRWEMEARGITHAELPGGSHAVSCCLCPVRNGAFKRTTDGKNCPGLPGIISY*
</t>
  </si>
  <si>
    <t xml:space="preserve">MQQPTSSTDARAHYQGREIQLHGQPNAGFAGQSSYKQDFPGHIPEPRQPFAPNQQYAGSGAAFDGHSSYKQDFPAHPIEPRPPAPGGQYQPNTAPFDGTSAYRDNYRGHNIDPSQYARHTGRPTGPLSTAPFDGASSYKQDYPQHALQPRQAHGGPAYQPNTAPFDGTSHYKSQYVPHQVEPRQHAGPVHAPHSSVPFDGTTTHKSDFPAHPIEPRPPAPGGQYTPNTAPFAGSSESRDAYQPWPIDPSTMQRHGEFKGWRLPPRRPALGVQMTGDRAFTLIPADAPLPAVGRQVFTTVHDNQAEICVLVLRGDAPVASRNAVIGQFDLTGLPPGPRGSARIEVTFQVSAAAEGKAAAEVEAEAAVDPNNVLSANATDLDAGRQEQWLRQGSMVARIAHSDGVTPA*
</t>
  </si>
  <si>
    <t xml:space="preserve">MMMTRSFYETGDFQNSWSHYDGASGQLVQALGLPQTGAQRRAAGLLPPLKMRWWAITRLLEQELPPAGVVALHYGCRLLDCAELAEEEGAADAGGSGVPPEAADEGASGCVGAAIAGGGGGGSSGGEASASERYRYRLTFEIRSSSPQAGDGGSSSGSGSGNTGGGSSTRLTVLAKWLIGADGGFSRVGDGRAPVFTGYFSWWGRVSGAELAAAAAAAGGAADVDSLWPAPLRGPPRSPMVRNAVYLPAADRISTTKAVVALLVRMRSPSQLGQGQGQEVTAAGAAAGAVAGAVAGAAAASAGGGGAEAGCSSLRDDGGEDEVVAWYLEAQTAHLEAAGLDASPEGHAVALARCLAVSTHLPPDVRAALAATPPARVLERALHMHPPEQLELSSWTNGCGMVLVGDAVHSAGRPDGQGGSLAFEDAAELAAAVRRHGLGQQAFDSFAASRLPRVKGIRGDNAPPFAVRRALMDATAFEPLWGPADLPRPEELLGEELGRMRVCAGGEEVPHREAGQEVAERQGGCGGQQQHAEAGVVTVVARVGMEPGLEAAAKLDPEAVRAWSRRCCWEVAERRTAGHILQAAVIGPVGKQG*
</t>
  </si>
  <si>
    <t>C_2810007</t>
  </si>
  <si>
    <t xml:space="preserve">MARFVNHRWHMTALEAQLVEAQAALEHERSKRKADRVGRIRAEQELRTAKNGCLVLGGADIVDGSPVLDIKPYVPFCDCLAAATAPAWVQAEADDEPLAVGEVVVGAGARAALTSAWAARRELYGRKGGHGPMYGSAEEYLQLVQQVLSRDIRSVNQRLNVKPIHPTAAATATATATAGGAAAAVAPANPGSHPNPGVSGAAAAAGGGTAAAGQYHVVLENIYISYDIDPGSGAVQVRDAWVDPITAGLVKA*
</t>
  </si>
  <si>
    <t>C_2810008</t>
  </si>
  <si>
    <t xml:space="preserve">MLSPSRLATTHTGSPGPAQGALPPSPSEPRVPHAGAGPAQGALQPSPSEPRVPHAGAGEQGVGACGWATXXXXXXXXXXXXXXXXXXXXXXXXXXXXXXXXXXXXXXXXXXXXXXXXXXXXXXXXXXXXXXXXXXXXXXXXXXXXXXXXXXXXXXXXXXXXXXXXXXXXXXXXXXXXXXXXXXSS*
</t>
  </si>
  <si>
    <t>C_2810009</t>
  </si>
  <si>
    <t xml:space="preserve">MVREALKEAVDKVDWPAAQRALSSAASHPAVHQVGAATLQLVTSCSAYSAALALVHVSAGCLRIHTATPLLGPLGGLAAVAAASVAAGHVSRATLAALQAAGGDVGGAARALPHHLLHSWRGGEAAADALGLKDNSLKQVYYAQCRDCSGRQAQLMRNGTRATILPGGLWPPQLVLHAPRRLLGRPTLPPLLLAAAAAAGAVVAGRPGQQQQQQQQQQQQQQQQQQQVH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M*
</t>
  </si>
  <si>
    <t>C_28200001</t>
  </si>
  <si>
    <t xml:space="preserve">MTCAQRARPKHAGFFRKSIQNFSVEQAPYASFELLQDVYGKMSKAEHRRNIIQVYDVDGHVGGPQLRDDVYTVHLAPVGNPCHGPPDGLRMLARAVSGVLAGLAALHSEGFVHRDVRWANVIFLPAEMRWLLVDLEHVGLNNCDCSGEPYPLRAWSQRTLEDGGKYTFRSDLRMVAEQLLCWVELDDA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NGYDLHTIIL*
</t>
  </si>
  <si>
    <t>C_28250001</t>
  </si>
  <si>
    <t xml:space="preserve">MAVPSVYLNGELFSQGAITLEKIIQKIDVNAEKRQAEALKNKAEFDVLVVGGGPAGAAASIYAARKGLNTGIVAERFGGQVADTVGIENFISVKYTEGPKLVAGLEAHVREYDVDIMNNQRAVKLRKTDKVELELANGAVLKSKTLILSPGARWREMNVPGEQEYRGKGVAYCPHCDGPLFKGKKVAVIGGGNSGIEAAIDLAGIVEHVTVLEFAAELRADAVLVKKANSMGNITIITEAQTTEVTGD
</t>
  </si>
  <si>
    <t>C_28270001</t>
  </si>
  <si>
    <t xml:space="preserve">MRRSGRTPVGGVRFAADAEQDDSGAIAITLGDAAAVGAPLEQLLAAAAGVGGSNGTPGAAPGNAPRVSPSRGATPLPAEIDEREGGGDGRRRGGSGTGMAGHLDFLTQEMEACLLRTWSGCGASRTTWCG*
</t>
  </si>
  <si>
    <t>C_28290001</t>
  </si>
  <si>
    <t xml:space="preserve">MGDGSGGTERCGCSPAAPR*
</t>
  </si>
  <si>
    <t>C_2820001</t>
  </si>
  <si>
    <t xml:space="preserve">MMVVSCGLLERRLLRNVTYYTDYCLTHEDHDYMARQYDVRPQQRDNYFVRTYAGRDADKIEMSFNLSTYQPHLKEAGLDIYQTYYLDAKQKHLWTDKEFASEF*
</t>
  </si>
  <si>
    <t>C_2820002</t>
  </si>
  <si>
    <t xml:space="preserve">MQATTHTAQHWADTFITELNDTHIEADLRMRHTPPPWKCVFDQVHCEWMESVQLVFDYFCERTPRSFVEARETSLVWNYKYADVEFGRIQARDLLQHLWTGPISNAPVEIIQGGKSVEVRPVGVTKGLAMQRLVGIIATEGGIEAAAFDMVLCIGESRRXXXXXXXXXXXXXXXXXAAAAAAAASLQASHTRSSSTGGINLSTVLEVPPGTAAAAAAGGGSGSAQRHAALAAAAAAGGSKMAGGPGGAAAHGGAGPVAGSSAGAAGGLAGASGLGAGVGAGVGVGAGRHLTAAQLATQQHLLQQTQQQLALLQLQQHQQQQAAAAAAQQAAAQQAAASRSGGGASTSGGGAPPPAMAGPMERRKLVLRCVPVYALATSAEVGDLLEAIVQQAIYHRPPAAACAASAPADFSLGQYGSYVAGSSLYGIGSSVMTNAMMVLGPGGSMGPPGTAGADGGGGADVGVDGGGVGGLSSGSSGGPLSPDTMLHSLMAQAAHLRNFSLAERHGSVATAIASEEAASLPHSPGPVSDYIHQQQQQQQQQQQQQQQQQYLQQHGPPHLASFSSHPPPSIGGGGSGAAGGVSAASHHHQHLPPSHQHPHHHHHHNHNHQSSTSDSHQGGHHSSHSGGAAAATTAGASPRHASSSLHSGGAGSIASGLGLGLGLGLGALPPHLAVMMNAGCGHDSDDGSGDGSGTGLAVVGHAGPAFMATQQPVLQPPLAAAAGAAAAGAGGGALSNGRLQGGGGGVGAAVAGLGQAAGTPGGAGAQQQRQE*
</t>
  </si>
  <si>
    <t>C_28300001</t>
  </si>
  <si>
    <t xml:space="preserve">MLAKHHHSEDCAPALGRSAALVGDLEAVAAGASAAWLSPTTCLLGLQSGSLLALHLRLEPHVPPEQRITAVRTGGGPVATAMGQTGALVLARQGLVPDVVTEVGLAGIAGVFAVRHRDPDDDPDDGGGPAEELAAEADGAETPPPPPPLRAPLLQP*
</t>
  </si>
  <si>
    <t>C_28320001</t>
  </si>
  <si>
    <t xml:space="preserve">MANLAVREERAAAAAASHNARAALMEEHGERGTRWFHRQADEPAAGVQEPITHLKVPGHPAPVALTGPGTRNTVSAAAAAMYSSTSPTGLFRVQPVCTASQQQLLAAIDRKVPADLQAAAEGSGDGALSDAELMAALAGSANGKAPGSDGVPYEVYKVFWALLGPRLWQSPFETPSGQDNVVEGGDCVVV*
</t>
  </si>
  <si>
    <t>C_28350001</t>
  </si>
  <si>
    <t xml:space="preserve">MGTHSASSRSRTGGSAATAAHADAVAPPPPPPSPAPPSLPPPPPAEDTAPAAVDVDVDAPAAAAAVSVPSELLLAAPAPTLSIIFSACSSGT*
</t>
  </si>
  <si>
    <t>C_28360001</t>
  </si>
  <si>
    <t xml:space="preserve">MQNLLPALMPRALSSSYLPPMLFVNPLWHMTVTPMEAVDHGRVSYNTVAVAELSPRAGLTLGGFMERAAEHFVDAAARKGGPAHWQGAPGLPPGMTYWGTRAAVSVLVAGQVVWDSGILSGRLKDIKV*
</t>
  </si>
  <si>
    <t>C_28370001</t>
  </si>
  <si>
    <t xml:space="preserve">GACRGGGQPGAARLAQGGSHQRQGPGGALPARAGPRAARPELRGVGSRQGGCVRPHRLRQVHPHDDSVPAGG
</t>
  </si>
  <si>
    <t>C_28380001</t>
  </si>
  <si>
    <t xml:space="preserve">MLADWVAIDFSARLHERRKELMQVLPRVRHQSSKSVMVSGVRKLNEEDWRGDRWLEPQVLRLQGKGLYMCDVEELGDGGGGSSVASQQLAFEGGDFVRVHPR*
</t>
  </si>
  <si>
    <t>C_2830001</t>
  </si>
  <si>
    <t xml:space="preserve">MPFRPTWDYLERAAH*
</t>
  </si>
  <si>
    <t>C_2830002</t>
  </si>
  <si>
    <t xml:space="preserve">MQHQQGGSARRRRSSDHHVTAAAAEGYGGGDGSGGARSGCSLSGGRGGVAAAAAAAGGDGCDECAECVDSEGEWEAVGGGSDAASSGGGGSTGCDSSASDEDQSQSEDGEGGDEDESADSEDDDDSGGGGGPPDRNPHHHQQAAAAAAAAAAAGCEGGGAAVSVAWMASRVSVLHSEVRRLRSRVRRQRRAHAALVAQAAAAEAAKAADAEFAAVGRRRQVAPVPEEEAAAAIAEHRLACNTGDTTTTTASAADDNSRRQGTPSSAEGGCAGSAVTDGGRGMKRTADAAGLPSPPPLPPPPPPPVTPVRPPPPAPAALAKLAAPPPLPVLLQSPLPLPQHRAHPAVAAAAAAVPAAVALSTNCHLPACSSHPKHVQPMTPLATPQLLRTSSSLDAPPPAARVPSAVPAAAAATVAAAVEAAAGPAAALMAAAPAAPAAAAPAAAAAAALEPHGDAAAAAADVACTSSCCFSFDGLASSSLMLFDGGGGDEAEDTGACSGGGDGRGSGGGASTCGLSWVGAGGLFLGSGGGGGACPPALQLLQPPSQQLLQLLPDGGACGYSCGYSDGDGNGVLGVSAACVACGGADCTSCHCFAALTGLIAPSPPPHHHNQLQPQVQQQQQQQPHHQLQPQQQQQQQQPGGMPNEQAAAAACWAPASAAAAATTMAAAAATGAEGTCSSDQQQLLPTPPLVSFPSSQPPAPLTQQQQKDPAAAVDGGACGAMWIPRCAARRRQRSRGGSSGGAALTAPAAAAAAITANGTLAAAAELLAASLHPQPPAPQALLLQNLLHPSLPAVSISKERLMQAIHAAGQLLTLPLATAISNRLVAAAAVGGGGGGSAAVGGSEEAVAVAAAAVAAAAALQGDGGSSAALELPQSWTDLVMQAAASMAAAAAAHGDGGAAASAPAAAVRGGGAAATRPRPALGTLPKPIPRPWKDLSPRQQKMARKRRAQ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RPTCPRSSPMPWRPAPDVGSMASGRRRRRRRRRRLQPCRSRRKNGFGIGFFGGRAYLLTPIRGEDWQRLAHHAKLYVAYLRMMAHLEAVFGAAIPDVVLVITTSDTPRYVSPLRVNVSTPRPYPPQRAVHMPTFVPGPYPVAGICKSDFWPDLLLIPNFHFHTKLLHGLSRTLRFTPRLGQWPEAVPVRQLLEEELPRAPGGQALAEAPWAP*
</t>
  </si>
  <si>
    <t>C_2830003</t>
  </si>
  <si>
    <t xml:space="preserve">RPKPSNPPAAVSPSGSCEPNSPGQSTSPFPPQVCVPYGQGFPPKTESAPHQVEARTPLASPRTTPNLPHHPQPQPPHNPPSPSIYPG
</t>
  </si>
  <si>
    <t>C_28400001</t>
  </si>
  <si>
    <t xml:space="preserve">MLEEDPTLTPRDIIVMVADIDSYSPFIQAVFGSAPADRYLPYAISDRRARQSHPVLEAFISLLSLPDSRFVSEDVLALLDVPVLAARFDITE
</t>
  </si>
  <si>
    <t>C_28410001</t>
  </si>
  <si>
    <t xml:space="preserve">MDIRGLCATHGDTAIGPYGFLDVFDPDWTPNLTDASGRRCGCGRTRHTQCDAT*
</t>
  </si>
  <si>
    <t>C_28430001</t>
  </si>
  <si>
    <t xml:space="preserve">MPSGSLCSTARCAHHMRASVGLSAAARR*
</t>
  </si>
  <si>
    <t>C_28430002</t>
  </si>
  <si>
    <t xml:space="preserve">SAVGLLRRKRWQQRLSRDAPIRPFPRLLPTAPPAAAARCRLRRGRQRPAAAGGSAGALGS*
</t>
  </si>
  <si>
    <t>C_28440001</t>
  </si>
  <si>
    <t xml:space="preserve">MVGELGGWRSVACDLDKFGNFLSSHYIPNRVIVDCTASDAPASKYMTWMQQGIHVVTPNKKLGSGPLDQYQAVRRMQREGYIHFFYEGTVGAGLPVIGTLKHLLETGDKIIKIEGILSGTLSYIFNTYQ*
</t>
  </si>
  <si>
    <t>C_28450001</t>
  </si>
  <si>
    <t xml:space="preserve">RIGSATLRGVYSQRVCSCRQVHSGRLPGGAGRPSALHARAALLGRXRRAHPHHALLPHHRLHRPGRAGRTHPPPPQPGPGAGAGAAAGGRAGPCAD*
</t>
  </si>
  <si>
    <t>C_28460001</t>
  </si>
  <si>
    <t xml:space="preserve">GQGHGRRCGAARAQRALRGLHLRGPRECGAGDPALLRAGGGGAGHGGAQGRGGHHDERAGQGQRQHQGHRAGLLRVQHHRAHRPGCEVCRWCALRGTTGAL
</t>
  </si>
  <si>
    <t>C_28470001</t>
  </si>
  <si>
    <t xml:space="preserve">MTGRGKPGGSATPVAPTSSTPPSKPTGMSLAAALEKRMQSTSQRSTRVTHAHLPSTAGEHSLSGWVVTVLAGAANAAHPAIHAVGVQSDRVHILGDDGTIRAVSDSWAAGASTHPSFTAHTCRIKHATLPPPARVSTKCSTLPFLRARSALAPTPAYYTISTNSAGPWIPSTMSPRLHA
</t>
  </si>
  <si>
    <t>C_28490001</t>
  </si>
  <si>
    <t xml:space="preserve">MALERVEVVVPETEAVAIEYPAFIRNSDRALATLGGLEGIAVAVDATDHLKLKHRPDDRTSHPLYGERRRPRQVPTGPPNALRQNQHRQAPPSITVPAAQIPHELSSPTHPQRLSRTSPVYP*
</t>
  </si>
  <si>
    <t>C_2840001</t>
  </si>
  <si>
    <t xml:space="preserve">MLPLLLLALALAPCAVRAELEATLVFRSINRPFTLNDCSVLDDYLTDALIAKNVPIDFANPRLYRPTCNVSNSNPPAAGGVRGTMKYDVVFDGLPFLENLQAFALAMRDELLWRSLFLVTYTGCGGEALYSDVANDFGLTQEVNVCTAAPGTTRLPPTASKDCTYLLPQQVCSPPPPPPPPPQPGTPPGVAPPSPAPAPLTPPPSPAPPQPNPPDPPRPXXXXXXXXXXXXXXXXXXXXXXXXXXXXXXXXXXXXXXXXXXXXXXXXXXXXXXXXXXXXXXXXXXXXXXXXXXXXXXXXXXXXXXXXXXXXXXXXXXXXXXXXXXXXXXXXXXXXXXXXXXXXXXXXXXXXXXXXXXXXXXXXXXXXXXXXXXXXXXXXXXXXXXXXXXXXXXXXXXXXITGANMLKMNCTALAGATTLSILTSGLQPLSDTSCNVDYILREVQLRTRMADAQQAAQAGIALGDFLGTFIAFGQLPCNSILEMSVSTSCPQRPFAPQEASAQPSSTAAATAAKAEAAAS*
</t>
  </si>
  <si>
    <t>C_2840002</t>
  </si>
  <si>
    <t xml:space="preserve">MATSCLPAGVSAVVGRRTGGNTSAAGDTTAVAPLLLASLDVLCYDTADYSLNNLYGGTTAVDDKVFGERCPQLTLASGVTLVRSKFDGFTSLRLLCTPVPDTTLEATAYTGQLPAVGQLPALPAASPAGSTTQQQPYHYECPAGSKVVSVLARIDSTAIATGSAGADTSALLNLRFECDNAAPDPSRPSLASIAAAAELAASSPYSAAVLLAATGTSSGAGAVTSGAGSGGSSSGAAGGGGLRHWRIQFHWRPAPATVVNT*
</t>
  </si>
  <si>
    <t>C_2840003</t>
  </si>
  <si>
    <t xml:space="preserve">MNYVFSNLLGAPYRGGTLLIQNNELLTPVGNRVGQIRVLCASPDGTLLVSVDKDGRALLINRKRQTLLHHFSFKGPVACARFSPDGRYIAVAVGRLVQVWCCPTPDKQMNPMQLHRTYGQCHSDVLDIAWSPDGAFLAAASKDITLRVFSLNPIPGYEPPTLCGHKDALLGVFFASPAMLAKGTADGGEAPCLYSLSVDGSLHAWTYAASAAYTLDNLAAPVAKRKREAAAAEAAEKQRRLEEGEEEEEAAGEEEGEGDAARRKSGRRASTSSGTAAGEEEQAEEGGRGAEEATKEARPFPYLAGGKWYLTSKHYFNQRGSRVSSYAHHAASGLLAVGFSGGVFDLYSLPDFANLHTLSVGQERITSLAFNDTGDWLAVGCARLGQLLVWEWRSETYVLKQQGHYHDITTTAFSPDGALIATGADDCKVKVFQQSSGFCFVTFSDHSAPVTAVTFLPSGHALLSASLDGTVRAWDLVRYRNFRTLTAPSPVQFGSLAVDPAGEVVCAGTVDTFQIYVWSLKTGRLLDVLAGHEGPVSALAFSPITSLLASGSWDRTVRTWDVYGGGGGGGSAGDVLDHRHDVLALAMRPDGRQLAAATLDGSIYLWDPVEGVLEGTIEGRRDIRGGRLQGDRRTADNSSAGASFNSLAYSADGALLLAGGNSKFVCVYDVSEKLLLRRFQLSHNRSLDGVLDTLNSKNMTDAGPLQLINHNDDDDDEALELLPPSTDLAAAADVPGTTAGKRPAVRCRCVALSPTGRVWAAAATEGLLLYGLDTGVLFDPTDLTEDLTPAAAHAALAGGTPLRALTIALRLGEPELVRHVILATPPRDVGTTAAGLPAMFVPTVLAALAEAAADCPHLEFLLGWVRAVCSAHGAALQAAAGGGAPGTGVAARLAAAGVAGGQLPASSVLPALRSLQKVLGRLHTDLAAACEGNVYMLDYLASVSGTAATGEPANGEQPAEDGSGGAEDDDEEEEEASD*
</t>
  </si>
  <si>
    <t>C_28540001</t>
  </si>
  <si>
    <t xml:space="preserve">MPYSGRQGNEMGDAGVTAICEALMSRACDITFLDLGNNSITEAGATHLNRLLFQKRSLKELHMYMNDIGDEGVGKDRDAAAVEEGMEG*
</t>
  </si>
  <si>
    <t>C_28560001</t>
  </si>
  <si>
    <t xml:space="preserve">HSPRRTSPATRPTRRSSRRRCWLWRTTTDSTGDTTPCTTACLRAPTPLTPTAWPGSASSARWCSRCTARAGEWCK
</t>
  </si>
  <si>
    <t>C_2850001</t>
  </si>
  <si>
    <t xml:space="preserve">MWSALVVLLVSSFVSVISDEDHSSATQGAAPWTLFSLLKENSATSALLTLLRGLPTAKKYVVMVMIAISLAQGVGIVSIAGGLLVQGPESFVRTAPAVLLCVMLGVVLQVAGVLYVLVPGGAAAAGGQAADRSGAGAAHGSHHGHHAGGNSTS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GEGFQGGSIAKQLALVLSSTSSGMGAGPGGLHTAAMGAAVGGVPGGVYPDPQAQAAAAAAAGGYPGGAGLGGGGGGMGGVVNSAPNVLEDAASYGMSQSLAAVQAAGAMYGMAGGGAGGGGMSMPMVHGGGGGGPGSDTSGSGLSRRMVGRASMGALPYPGGGGGMYPAGLGGPGSLGHLGLGSNLLDSGASGATVAAGGGGVSMLGPSGNSRASYDYNAYAYAAALAAGQGHGQPGLMGGMPGGGGGGMLPGMAGMMGNGGMMSPMGQGHAHAQMMAGGGGGGFMGGDPNLAAAMAAAATAAAGGGGGSGPYQYPPSTHSSDMHHGGAGGGYNAGHGLSSSGSGRQMGSELDETWLLQQPGSSQVRRALAGAAAGAAGGAAAPGVTPTSRCWR*
</t>
  </si>
  <si>
    <t>C_2850002</t>
  </si>
  <si>
    <t xml:space="preserve">MTLGVCAALALRVLAAAASRTATQGSSQRQAQQQQQRQYDSTRASWPDAGWPSFLGGRPQQRQAAASAAAAAEEEEVDYGLGPGSLVSQLLEGAGASAAAAAAHEYARHAASAAYVGRGGGSPYGGGRGGGGGGGGSLPAGHPLLSPEVTSLLNNVLLQLPFSRRAEAEADLIGLKLMALAGYDPALAPQTFSGGSSSRGSSSPMRQGRVATAAPPPPSGPLVLVLLVLLPLVVQGMVTRDGADTRPAGRSLLQATAPGSSSSSDGGGSSSGGGGSSSGGGASAEAAAIGQALAAGDVQSAARAIALATKEGNTAAVAWALAVAAASGNSAAVAQAVSLAASAAASGPAPAASTTPPPPPPPAPTAAANPAPQPSVAKLLTPSPAAKPPPPPPPPPPPPPPPPPPPPPKPAAKPPPPPSPPPSPAAAASTAAARALTDAVARGDTNTIANSAAQSVGGSVTAVSQSNSATLNQAASAQAVSAAIAQAAAAVAQSLATAVANATARAFASTSATVTVKGSGSGCASGAAAATATARAVARAEADAFAAATSNCSQAVAAARAEALQESIATATASASVNACSTGACYAGLGWA*
</t>
  </si>
  <si>
    <t>C_2850003</t>
  </si>
  <si>
    <t xml:space="preserve">MQRIALASRASATVARTVRHARQCSSSRHISGARFAPVAPRNVTANFFKFGKNGFDSEAAGIVGSQGRDEYTYDDVEQYFNYMGFLATEGTYDRMEAMLNSGLHPIDVILLLACSENDTPKVQEILKAGADPTVKGIDGKQPLELAAKPELIRMINEALASKSGVAA*
</t>
  </si>
  <si>
    <t>C_2850004</t>
  </si>
  <si>
    <t xml:space="preserve">MDSYDVTSLPAEPLVVFVTATTGQGEPPDNMRRFWRFLLRKSLPPDSLAGLRFGVFGLGDSGYPQYNVMAKKLDRRLEGLGARALLERGLGDDQPVVSEDALLELGPPKFRVTLLPRGGEAEAAARRALAARLAAEQPQVRGLAAVVLARGCSSSANGSSSSTNDSNGSSAMEDGGAQPKYLAQAADTAPADGAVGGGGGRLAHCRLAEAAAAATDFRRLLQAAAGAAPPDAGITAAQTPNGTPSGNGSASAAAVSYGPWRPYLARLVCNQRITAPDHFQDTRHVELDLEGSGLSYEPGDVISVLPMPSEAVADAFLTRLGLDGDQWARVELAAEGSGQDGSTAGLQQEQQEQEQGQQGAGGAGAAGVGPCAFTARVRSLVTGCLDIGGGSPRRYLFQVLLQSATAEHERERLSYFATADGRDDLYRCGGDFRSCAPPLARLLEAAPHLRPRQFSAASSPRLRGPAAAQLLVALVSYVTPYKRSRQGLCSAYLAGLEPKEGGEEVRVAVWTERGSLRMPRSLQTPLILVGPGTGXXXXXXXXXXXXXXXXXXXXXXXXXXXRHTPEQQAQQGQAVQGQQAQGQGKGQEKGEGGEQQNAGAAAAPTSKVYVTQRIREHGALVWRLLNGLPPAAAAAPATAAVDNPATAAAAAPTAVHSAHSGAGEAAAQAAAPAAAAMEPAVVYVSGSAQKMPAGVAAAFADVAVAHGGLDKEAAAAWVRQLELRGRYFVEAWS*
</t>
  </si>
  <si>
    <t>C_2850005</t>
  </si>
  <si>
    <t xml:space="preserve">MAFMPQSIQDVQKAVENMIEDLQKTVLMPKQKEAFLCCAKCCDSAGGARDLEACVQRCSQPTAESQKVIQQALGDFQERFQRAAMRCQDEVKDQFGFDPSQSDQMRAQEKFNSCMELSGKEFLSKVPKLKADMLAALRRR*
</t>
  </si>
  <si>
    <t>C_28610001</t>
  </si>
  <si>
    <t xml:space="preserve">MPPPPPLRMQVRALALAMRHRLVLLQGPPGTGKTTTIVQFIRFLKQELRYPHPILAAAQSNVAVDNLLEGLLGCGVGAVRTGQPVKVREALRDATLDARILAHPARPAIEEQQVLLLLT*
</t>
  </si>
  <si>
    <t>C_28640001</t>
  </si>
  <si>
    <t xml:space="preserve">MAAAAAETVLRVPGPVSATGAGCPGTFNLTLRGAGTRLVGQGSGRVCGQHHAMQPIPGLACMPTVDAGGGLPQEELVRLPLRASAVTCTGHGICGNVRLQALLELQTQRGVKQQEQAAGGAGPSTGPATAAAAAAVAVEGDPRMPPPDASLLRGTWRRLWDSHASRGAKVLVYRLQHAYLPCGLYRAGKGIRPRVTTGCGGLGAHCPHPACGPPGPRAWASLTHIFLECPAYAQARTWLQQLWACVAPQAAEPPVTDAGFMLGDRMGVWASGPRGAGALLWSTLRATFLYAVWCAYWSREPAKQTSEHVVREV
</t>
  </si>
  <si>
    <t>C_28650001</t>
  </si>
  <si>
    <t xml:space="preserve">MHIRRLQQLSSLVSLKRARSWTVWL*
</t>
  </si>
  <si>
    <t>C_28670001</t>
  </si>
  <si>
    <t xml:space="preserve">MTHSANGVEGPLKVFSWSVPGRPAPSFPQGGFVASPTPLTYAAESLRAVAESNANSIVLYAKQNPDVQRLVNNYESWQQSQQNEVRQRLGSFKPPETLLSGQQQLLTEDWDLLRRVKNADLSLATAMKRSASDPSLDSPTHWKSGKHWTFNVGDDDSSSAAFDQFSQAKSSKADGDM
</t>
  </si>
  <si>
    <t>C_28680001</t>
  </si>
  <si>
    <t xml:space="preserve">ARAVAAGVERPWRQPIPAERRTERGGHTRGHSLRAQVLRRLFGGGLVVPHQPAAGAACSGRVGRWPAKPAAAAHHGPGRGAGRCLFHTTRLDVAAPAGDVDRGGQRCGVGGQQPVPADRHQLQPAAAGRPLQPHRRPQLPPTAHGGRALGRRARQ*
</t>
  </si>
  <si>
    <t>C_2860001</t>
  </si>
  <si>
    <t xml:space="preserve">MKDGNLHKNKSATLGRLFLCIEVVCSAEFPHGNIYKYTAVNTAEKNVTSSHTTVLNRSICCRTDPELAESSSYGSREIQPCSAPDTNLSALNKRSRYTAQCHRFNKNVTQWKIPQEDYHSVSVFNLLRIYSSFLPDKSHPLLLPDKIAAVSGKHTIPSRISHWLQAVLQSLSCLGEAHHVLPAPSTTQAQLQSLHWDLLSALSSYWFLVTFYEIILLALFTLYCQCHVFGLPMVSNEIFLSILVKCNTWSSSEQPRFGAKPYTQSTIAKATGKREKYLVEYFHGSFRCSSPGADQKQEAVSTPPERKQSRLRTKVWERFSQGSINMLHSMTVTYGSF*
</t>
  </si>
  <si>
    <t>C_2860002</t>
  </si>
  <si>
    <t xml:space="preserve">MALQITPHAVMTGPERIFSDSTQVFFLTLQITKISPISQMIWLSEEHPKIRPGRGQHAPILQGNNEAVYMVELHSKLHHAISCASHYCIVALNFLIIIYLLLFRWLYEQAGTLEGWYVNKACRVSLAISTNTQMYIISSKVYKLLDLNCNGRCHRFPQFKGCGQSILDYNCMCILRGFQQKKHMLNRNLHRTATWADAPVTVRVLGHFTVRGTQEVPCDALIHCNILTQTELTAGCRGDLQKMGIVKLSLKHSMSNMLRKGAVKQEEFSRLPGHFFLTEQRGSVTHIPGQIPLSHGFYCSEINIWGKKKKQQPSESAVGMLAPGPGLPRAHIPPRSPLYHFIITQLSLRETFQVELNTLLSGKEIQPLLKGRARVKPTGALARCCKNMSFKLMHLRLSTEKASRHTELWTQGCAAPDPICTKTQQWNVGLGIMLISRFDLISPDSDPVSCHRDDSKGPKCASLLTFSFWRKNECNFGFCKSFHNTFSGFQGLIRHEILLPHSSSKENSVAENLDTTHITNPLTKECVQFHFIVLSKYFEFYSRISNTSKPEQIFTFLLLLDYNKENNSSAKAKYICSATECCKSRKINKETATQNDTHLKWKNIVLCPLQDYIQAFLSHCLLFFLGVAFFLKNLTLGTNSPSQDCTELTSTRQRTSKGLEGKNYSLKYPAASLHHAIYFSLHISEATPACSLRPGDKGICEDKYLPALNRLDPVTSEVVSWFQNPALCLPQELNGDSVFWICETKKGDKPEKIMHVIHFEETEYIPYTPFSGLSLWKMQVCRIFSTRHKHHRRSWKQALLGKQARPKQVPPSGTKYYPLIVGVMKQLHSLIQFRLERIKDGKCLHQCPIRATIITHHNSFLCDTQFVAQPLPPRQGIMVSVLSELVPSLGGSEWERNVLRLHPTASPSGNGTGEEALSLELGTPSATATGLPSAFSNTSQAPTKFCTWVHVCLRAQVLATEILSHPLSSFVLEQHPLQYAAHTKTSVSVRTERLLRSSNQLKRSHNMLKVKKEDLGPKIITDEYAQVSIQIHTKTRQRSEIQSCKPTTNTDLLTWVFKHDDTTCALLAGQTHLNPFLSIKLKCPQEKLLFNQSMLLNCTFKSEKSRSCVTGFCSGQHCCILLGRGCSQKAKQNMGHPLPGLFYLGSAPNKIL*
</t>
  </si>
  <si>
    <t>C_2860003</t>
  </si>
  <si>
    <t xml:space="preserve">MNLFNLERVKKHLSLSTSSTVKRNMSICLMCFSKLERLLVMMNKEGMQTKYHAFIIQVCIHIKNRISTIFLLHFSADPFTSKATSTTSSHHYFHVFSLSAPPWIASRTQLHAAQCTKGKISKSVKIADSITFLHSYQSSLIDHNNIQTTVNSLFKNIKFTSDHQTAILFSYSTCAFFLPSNLTTHSLQTTPKLGLGIHEINA*
</t>
  </si>
  <si>
    <t>C_2860004</t>
  </si>
  <si>
    <t xml:space="preserve">MGTSENSTCWGNYCMGNARKKINHHMIYAHYAMSYNALKNDNEVNTVCTSTADCSRESLTSAERFRGEIEVQQQQREPPSHLRDPQSCPTGFQLDHLYEHKRNGLFYCEYFTRDITACSACCQGKFHLLQTLIAERIGFFTQLHVFLANRVYDIAAGEKVFLMAHSRLYSSIGMFTKQNLGDAKAAFCHSRAEQSQCVSLQPCLAELRVPGSLHTLIPGFCKKYRAPRTKHWKAASHFCIDYFSDHMSKYTKNMYHMSQHTFLYR*
</t>
  </si>
  <si>
    <t>C_2860005</t>
  </si>
  <si>
    <t xml:space="preserve">MMWVFRNLIWETYLSLSTHHAKLFFKIATSYYPRTVRQRAYKSCRHILLHLLTDMKSNTLHTKNSRFLQDCKRKGIIFTASFMILIQLHREAPQCSVCYVSPITSLLYTECSLLPKNNRAVFKAHLFPGSSDASHGLPAPQPPLMELPRGRVDSAHPKSAQAKKQSSADSSLNRLSLLPFHRHDSVLVQRTRHNTYILKSQHIIESIWLCLNSGWDKFSAETHHNEELQCSPQSSIFQSKSVILFCSQNLLGQHKTVEPRQVLRPLLPMLTSVTRISATEGSPPFVNNRTQQFHPSFHQLVCTNWLHQSLLQCIPPYLLYLSSLLDCKFLVTKFSLIWSFEITYKNGAQPVCDHSVAAKQTVTAAKKYADLLCQKPPLGFCIYREPITVGSQNKTSHYSHQKVYSYYRLEQVYLRRHCRHRSKVSLSATYYSRSSMRDADSVKAIQGQDSIRLFLFFTVVVLFGWFWEGGLLQWIPCQTWASKYISVQYEPEIINATLAEKMQGAFVQSRDKDFGLRHLCKRQRS*
</t>
  </si>
  <si>
    <t>C_2860006</t>
  </si>
  <si>
    <t xml:space="preserve">MTKFIESFQLEGTLTGHLPCNEQGHLQLDQVLRAPSSLTLGISKDRAPTASLGSLFPCLTTLSEDANLCIKRINSSSALYLAYNKQLDYLGNQENLLEDPPFFRRGEQRTKNSWKAISISDSQPYILHFKEYLRDSTDHQKRWFKLQSCLYLPAVTQISISAFVQTLRFFCYEAPETGRYLLSFPENKTNTNTIPECTVSILVSIQIVGYEIAKSLDQDAGKIAAKKQLKEAFLGPPHLCQNSQTDPLSSCRYDGTWVIIFTYSCFRIYTCDSSETLRNYLSHLVLAFAAERSAPELFNSAGISNVPEELPLQYSVPFECNCCTLL*
</t>
  </si>
  <si>
    <t>C_2860007</t>
  </si>
  <si>
    <t xml:space="preserve">MDPVKFSLLQNHTHKKKSTWSSVRITVVSHLLPAKRYKCFTSKCYGLLNTTARVYAIQGKKKLDSCYQLNMLVVEQQNEINSSLKEKGNNQKQSVITVMIPRSQYFALLFLGLSEAPGSLVIWLRRCSKCHQHTDHSHDCCELSSLPVIECHSRPYLCKNLQQVQREETSKDRWGYLHNKVIYVNHFHMEKSSFAMDKTAMDKCKLSSSSYRPGALRKAKAVIRHISRPQLLHSQHLISSPVYLITSNCTEVLHVIQVENPGLKEQHGSISKTYCCCILCKHFFQDSQPPHQQNAATEGIFLDRLIQEVTTHFPWQGLETPSISCQLHHNMYQHLEAQQNKQTHTTTKTTAFLITSPHITFLHEKLATIRKCSQALSKYSVAPNPAFEFRKLLKHFPLHILLFTFQKISIFLATTCILFFPIIEEKCTAKSQRGCPLLCQPQSAGVAKILKWTEFFIFTSDDLCENNCGSNEDASGTLLSLINLMLQAAWETLAKSTAPSFLLAPKAMPAKHRMIFHSTWEFLLLILDLNGSKAALSILVLPFLPKRDTNLELVGWFLTEVKPIVPPNNYRIIGVEKDCWKSSSPTLAKAGSLQQVTQESIQAGSEYLQRGRLHNPHAFPQVGMELLMFWFAHFPVTEQRASLKKKFPLFHGLGSSQLDTVHQMCPHQGRDPFAFLAIRAHCWLMVTLLSTRTPRSFSSSADDTKVGGVAYMPEDSIICRQSIWQDRQKKIKKQKKNRCPVLKQNQQIKRTWLKSKAPAKTHEHKTLTLNKKTIVPAELHRLLYRQVSRILHVLSVYFMIDYSYFYILFSPRKIFPTLFFKLLIMRKATMFCSLIPKQNHLKSKEQMKERRMTSLYQQNMNLHLHAPYFAYRGRVVGQNSFFADLHEVFCLPSAFFLSITLLKKS*
</t>
  </si>
  <si>
    <t>C_28720001</t>
  </si>
  <si>
    <t xml:space="preserve">MAPLLRAGEEELRAKAAELKIVERGLRANDIGCVTLESGRRMRPAMNAFLHDPACRVFLLSLRQGAAGLTLVRGQSRCQDH*
</t>
  </si>
  <si>
    <t xml:space="preserve">MAANLRYCFISEWLDPASGILWKYQLFYYPESKEVEMFLEVYKGVLPAGDFNSMVEQLTSGACIALEVADRDGADAVEPFRQLAGPLDPELGRVLRPASLRARFGLXA
</t>
  </si>
  <si>
    <t>C_28780001</t>
  </si>
  <si>
    <t xml:space="preserve">MYRLDSNPRSRSPWQTPCWRQTVGRRRPQAAAQ*
</t>
  </si>
  <si>
    <t>C_2870001</t>
  </si>
  <si>
    <t xml:space="preserve">MAISDTLSRPIYDRKYSPLRRLSWAWRILATYTSFLTWLVSTPWLALRAVAPYTVQDNLSDAESAWFGFFTPFATFVQDTSYKAFSIADSTIDWTINTASHIYHNNLKGFEQTFESILSNVEHRVRILKDDGLSGIGKALSYDVHTPLIQKTPLAHTALGEKLS*
</t>
  </si>
  <si>
    <t>C_2870002</t>
  </si>
  <si>
    <t xml:space="preserve">MYRHVGWFGLWTGKGVLLAGPVVADAGVSGAAAPVPSDEWTLPDIMFTKQNGVTAVASATAVAPSGVAAEHFRELLSRLLQIKARSSSPEFISLKARVLRARSDIAATDMSQFDEVLKAKIAEFDRDIAEP*
</t>
  </si>
  <si>
    <t>C_2870003</t>
  </si>
  <si>
    <t xml:space="preserve">MVNVMARADPSRATGVSLASVARLMAYGYTSTEAEAALVAAGGDEAAAHVTAYSRLTDVKLGGSEGSGQAAVVPDGGGDGDAWAEELMVLESIYDTSFAVLSENAVRLTLELPETCPVATRSDAPLVLEFVRVNSTAAGGLSYPAAPPLVGVSCSGLAAGGLRHLTRVLAAESLLLAAAAEPALHSLAARALEEAAEMDEQTCSAAEAGASGRKGAAAGAGGDGAAGDEEAEESLVEGFEDLVVDEEEEDEEEVEVISCPLEI*
</t>
  </si>
  <si>
    <t>C_2870004</t>
  </si>
  <si>
    <t xml:space="preserve">MLGGGGAGGAGTPLHATAGGGGGGYSHHGRSGDYSPQNPHQQQYDTTPVGATATAGTHGSSTAYGGGVAGFRRLAARYPRLHTGALQWVWSAVVWYFWTAVWLLSMPWRVTRWLAPHFLQPPLQWAEDTALWLAAPPTRLAGDAVHGALALADRAIAGGSRAVSSLHTSNVHHWLTAYEAYLWLLMHRAHEMERHGWEGLLRRSLARRSV*
</t>
  </si>
  <si>
    <t>C_2870005</t>
  </si>
  <si>
    <t xml:space="preserve">MKEWADILDLLYEEFNIEYDINDPWTAILPPPPEPEPRPPGAGGSAEPDTEAGGAEAEAGDDDDDEQEAAGAAGPSGSGAAPMDTDAPPAAAGEAAAADQAAAPAGDAEDEDGEDADADEDEDDDEDEEDDSGGGDSDDEELDDLEEESGLSGLGEGEGGSDDLSDASDDDGHGSGSEGEVVLEKRQRKQVDYMELHKQLFGVEPAPGGGEEDDDDYDPDMASPPKTHKKGGGDKDRGEKDRGEKDRGEKEGQDS*
</t>
  </si>
  <si>
    <t>C_28810001</t>
  </si>
  <si>
    <t xml:space="preserve">MHFGVYLGSLALGRFTALQREVTIA*
</t>
  </si>
  <si>
    <t>C_28820001</t>
  </si>
  <si>
    <t xml:space="preserve">MAQRSCPGVTRWWAAPNGDGETGELLPLQEARAGPDSGSDDKFRLLLKFRDVHRYVPAGAYVTSANLTLTFESWQDEVTVHICFLGKRWDYELGGAEE*
</t>
  </si>
  <si>
    <t>C_2880001</t>
  </si>
  <si>
    <t xml:space="preserve">MGLPPTFDPSGQRSDGRAQPMGHASCHAVVVEDVGSGGGVDAAAPGPRVLLLAHAYCQKSCPAGPDAPNTQTPPPVASLTTAHQQPKSKKQRPNAIKRLQQKIDADPRHDPLPPTDMRSHTEKSGFILNNDPDENDSGPPNFVMWAPHYFANVQKDMQGTNRMPRLGIPRHHSKFPQNRPRPNPTRTIPAHLADPYFLGSQAYHVAQAAKQLVYSLYHDIEEISHIQAGPITKAVTAPEKGASLHTERYYEPHRADHTATVQKPMQSS*
</t>
  </si>
  <si>
    <t>C_2880002</t>
  </si>
  <si>
    <t xml:space="preserve">MLGDRMGMWASGPRGAGALLWSTLRATFLYAVWCAYCSREPAKQTSEHVVREVLTEVVSFAREIVRHKYNGGHKNQSPRSGVPVQASSQETPQGQGQEHSGQQPQMHMQRLEPGQGHGQGQVQQARGQGGEHSAQLRKVQGQGEQHSAQQQQAVDLLHSAGYIHRDIKPTNVLLSGGAGKKMTALLADFDQACRPGERGQAGTEGFRPPEATGEQGSRGQRHNKKLDYFAIGRVVVALLIDSAEEEELSSMCRSIQDNKFGVFKMAYQQAHASRPPGLSAESVWDLAVLCGRLTMPERSARPDCLTELRGLLQRVAGEADAMLPLWWGKQVKEEDVIVISE*
</t>
  </si>
  <si>
    <t>C_2880003</t>
  </si>
  <si>
    <t xml:space="preserve">MFDEEPLQGLITPSVRSSLLDSQSHSSMGTTANLSSSDLADMPGPADVRRCPCGWTGCTHGYAKRGTLRYYQNHLGDPAWRVLSPDGTTVVAQSPLSTRQVVYSLLELHERHRIAKSELDTILGFYRATLPTSFIPPSIYMLRMLTGAADWSEFEVHVCAADGCPGYVYPKLSRSSWDAHRDDVCCKCCSRRFLVKSRGGRERIEPAHWYIDFGLERVIKEQLFRDERRTAFLSASKKASKSLLEFAVKAEELSFPEKTFSVNLHICCCRLQRQEERVGAVVGDLELVVERCMQYFKRKASGVAYKPEQHFSNEVLLTAAMVDIRSQHDLLLLDDVIGRRHADFNDASRFDNGGGGTGRIRNDSGGGGQHSGGAVMA*
</t>
  </si>
  <si>
    <t>C_28930001</t>
  </si>
  <si>
    <t xml:space="preserve">MPAQAGAMLPLRRLLLLWQSGCLWQRWPHRTCWGAACCRNPSFTSAPHALTPADVAALAHLRGLTFLELCAAVPPALGLGPLARAAAGSLTALRTLAFGHTSALWRLPAVGALCQALEPACPALTDLRLRCVAPPSDPRQLPALMALPLPQRLTNFALTFARRLNRGGEEGLPPAAPAAGGGGAAALAAADAA
</t>
  </si>
  <si>
    <t>C_28950001</t>
  </si>
  <si>
    <t xml:space="preserve">MASASPSSLLPPPQLACHAAAAAEPVVEVVSLNSLAYAVTSELGDIFEWCHKDDVEARLVVLSPGCRAGG*
</t>
  </si>
  <si>
    <t>C_28990001</t>
  </si>
  <si>
    <t xml:space="preserve">CLPPVLRLRQPQPARPGVCGAGRGARPAGRKDGTHTAARAHGSNHRAAGAAAEPAGGGGSGRGGAGHLSGCQHHWRRPEPGSHIHAAGAERVRRGRSCCGPRTRRAGGRRCRHHRHP*
</t>
  </si>
  <si>
    <t>C_2890001</t>
  </si>
  <si>
    <t xml:space="preserve">MHPMMHRSANDWKLQITMRRSFDLVGLVEGISKEVADIIRGLIDIKGTVTFSISVDNNRIGILLDVAGDIKILPSLGLPEIQGELGILLSVSYNGQGDPFEVGLIINGHLYCISAYGRGAGRGIDVCPPGTVKDPGGLLCYPPCRDGKRATEGRE*
</t>
  </si>
  <si>
    <t>C_2890002</t>
  </si>
  <si>
    <t xml:space="preserve">MMRPEEQFHDYTLASQLERFVAAIEQTLVTWQRTGLPDIITRGYRARIREQPSQVKVVASLKHRLPWRREPYILQLHLPTALLQLQQLLHLAAVSPNGGSSSFSFSGSSSGAGGSSSGAGGSSSLPWWLPTFQHRLQRWFGLGAFLLLHPASYSRRILAGHIRA*
</t>
  </si>
  <si>
    <t>C_280001</t>
  </si>
  <si>
    <t xml:space="preserve">RTHLVLVSRRCRRHLLQRRRCHHKLQVAAAQRRPQRRRRVAGRVARRVPHRHSLRERCHAPAQQRLSSRRAARAGQRRCHLRQLVCQRRQAARLDRQDVQRRDAARRACAPHGAGAYLARRRRLGLAVPLQHQLGHALAAAAHRAVQQRQHRRSRGVVAAAGGRHQRRHGGRGGQAAAAGRRAQALHRRHQQLLHAARQLGAAVLHEVLQQVLAGRQQRGRQVGLQQQVQLVALRALLLLLLLLLLLGSRLLLGSRLRQGRHLHAAPLRLGGCGGGACAAQQRRHEVQPGGQVTQQLLRLLTLLGAGQEGVITGVQLPRRRQLPLQRQQLGHGAGLTQARHAHRVQHARRRSRHLPLRPRRRSRAGWRRSAAPELQSQHQAGAAAVAAGGQQRHIHLHLQHQRGAGAQHRQHGHVHAAPQRQLLLRRHRRSCRQLLLRVRRQRSGVVQAVNRSVSHRPGHGVGVPLQAPAVAAPLHEHALPAALLALVSVGVRSGASGQAQQPARRLRHPHGRQDECGQVQHLGKLGVSHRRSGSCGVAASEQRCHGGPSV
</t>
  </si>
  <si>
    <t>C_280002</t>
  </si>
  <si>
    <t xml:space="preserve">MDGLQRMFAGMRGAAAAGPPTDTPQVDTAEQIYISSLALLKMLKHGRAGVPMEVMGLMLGEFVDDYTVRVVDVFAMPQSGTGVSVEAVDPVFQTKMLDMLKQVGRPEMVVGWYHSHPGFGCWLSGVDINTQQSFEALNNRAVAVVVDPVQSVKGKVVIDAFRLISPQTMMLGQEPRQTTSNLGHLNKPSIQALIHGLNRHYYSIAINYRKNELEERMLLNLSKRGWTSGLRLADFAQHSESNEKVIKELKGLAERYDKAVIEEQELSPEARIVAGAGKMDAKKHLAAQVSSVMATNIAQSMGTMLDTVVF*
</t>
  </si>
  <si>
    <t>C_280003</t>
  </si>
  <si>
    <t xml:space="preserve">MAAAGRPGSDRRASGGSWVGGGERPVSPAAGQVYGNPCSGGPVQQFTAPYGNGCDGGACMVNGGGPDEAGAEPAPWLRRGGGGDIHAEAAGGGGGAAFGRQISSPVPDAAASAGGAGWGVSLPTPSRLAHSSTAGVAGLDGPGQGGPSGYDSHGGGGGGSRLSSARGGLRGGGVPAVVVHSGGGGTSGGGVSVASSALRAALAQGGAGGSRSSQAAHMHDGQSAKPLAVSALRASTTAGGSGGVMSAPVVWSINELCEPAEGEQPEGLYPPASYGGGSAAAGVDGGPYGSSRRASFQAPAPQTQRSLRAERPAALILPIERPGSGRSPAGGAPNSGGGGGGGGGGHHSLRISPAAAAAAGLASCGQDTPMSMPAGAAAAAFSRRITNTSNPMSALVSPTTAAGPSSCAALAGATRDEVMRMLAAESPGRSSMWYDHKARELMQAAEAARGSDGAGRAGMQQQLQPQRQYARPSVPGDGRSSHVLTHSVSAFTQLAATTCCQDPAAAAAAVGADAVPLSAPASALDGYAAASSSVGGAAGSSHVFSLSSRSALQGGPGGGRGGGGGGGLGGTSYSLLGDATGLVLPGSLGGLPGSITGGDEDGLFPNGLANHAPDVVGAAAAAILLAPPEQLQQQQAAAAAAFAPGSYHPSRNQSFLQRYASGSGLSERRERVVGGADNGHAAFRARAATISTSGGGRPAALPGSDGLLNTPNAANRPGGTWRAAVTSSTAAAAAASHSPHAHARAVAGAAPKAWDIDAPAVAEARALAAPAVPAAGATRAPAKADPALEPPELVLSAAAAKLASLMSLARLHSDSEEEQEEAEAEGS*
</t>
  </si>
  <si>
    <t>C_280004</t>
  </si>
  <si>
    <t xml:space="preserve">MFGGQQGRKFLRTLFCFDTDTCTWTRLPEADSQPAARAGHSMVTVHGSVVYLFGGQGKRLYNDLFKLDPSTGSFSEVEASGKPPAPRRGHSLTWDGRDYLVCFGGINQSSTDSALTVFSLSRGAWFTPQAFGPAPSARTQHTAQLLSPGIILIFGGCNSGGTFFNDAVVLDTRTFTWHKPALLNTAPAPRYHHTCNLVNGRIVVYGGINSKQTFDGVVVVETKFAADLANVAEELFRMSADAGGAASVAASVLQTTSANMAAAGPTAAVAAAAASAAASAAAASSSVTQLGALQLGPAHTPSRLMLSTTPHGSTLTAVSVSRAAMPTASSTVASTPTAAGQPHNTTPTLSSSAHPMLQVVPAPPAATSELVNISSSKSLEAVKVQLTDLLLRRNQEEQLLQTAKKAETTESLLHKEREAREAATKEVLQYKLLLAEAEEAQASTQQQLQSILARATREAATVTELRGQVEQLQSKLASREEELQEARLLQDGLVKELGIMASRYSRLAMDVQDNSDRPDRNGGGGAAAAVERGTPAGGAAHAVSSSTRCTSLSRMLAQAHAGGSGAPAAAGPRMVCPGMSTGQSVSPTAEELQASGSYSVPLPEPSRNSMLGARGPFPTPALSTQCTGPQHARSGANAIASASTAQPQAGGVAGGSALPVTPCGNCCQQLLGLLSDAEMHRAALLESNQSLSDKVDELTNQNSMLYVQLRQMLAEASALEPLALGEMEELERKLEASSRSVRDALIQRKIDEAQRRSNSEQAACAVCMEGPKAVVFNCGHQSCEACSGKMSSCPFCRVAITARIRLFDA*
</t>
  </si>
  <si>
    <t>C_280005</t>
  </si>
  <si>
    <t xml:space="preserve">MAGGGTVLSGGDCSDAQAVFDSTNMYRSWHQAPPLTWSVTLAAAAQSYALQLASQKCALIHSGAGPENLMSTLRYPKPDASCNVAVNAWYQEVNYYNFSAPQPFVDNWPKGIGHFTALVWNAATKFGCGMARADVPMNVPGGVAGCKVVVCRYGDVANVASNMEFLKNVKPRV*
</t>
  </si>
  <si>
    <t>C_280006</t>
  </si>
  <si>
    <t xml:space="preserve">MAIQTALAIEPIEEDEIALVPVTPLTPFQSHIPLDVKLGCGGGEVQLLPVTLGKGACGRVVQGVWCGRRVAVKLLHRGRFNAAAAAHVGGLGIGEVFHGAPPLAAAEVAGTPVRPRELVTPTPRGWLLDGKEQQQVASAGANGGPLLSVGMLSHVADGDQRTGLAPPTAGETAAAAAGRLQSAVRRRQPLTHGGAVRRTMAQEVEVLARLQHANIVQLLAANLNPACPCLVVELMDTSLDKVLYGGVNAAGPAAPAGGAGAGGGCLSPRSQAPLLPLPKVLHIALQVARALAYLHPTIIHRDLKPANVLVSDPDSASPVVKIADFGLSRLQDTVLITAHVDVGTAPYMAPEALDARNCVITHHSDMYSYGIMLYEMLAGARPWRGMNMLQIAVAVCDKQQRPRVEDLGQARCPPALRALVAQCWDPVPERRPSAAEVAKQLAIMMQQL*
</t>
  </si>
  <si>
    <t>C_280007</t>
  </si>
  <si>
    <t xml:space="preserve">MWRLLATAAVALCRLQGWEGPAVLEMAGRVWEAVWPWAWVPAAGVGWHLLVRVLVRVLVRVLVRVLVRVLVLVLQLVKVELGPALGXXXXXXXXXXXXXXXXXXXXXXXXXXXXXXXXXXXXXXXXXXXXXXXXXXXXXXXXXXXXXXXXXXXXXXXXXXXXXXXXXXXXXXXXXXXXXXXXXXXXXXXXXXXXXXXXXXXXXXXXXXXXXXXXXXXXXXXXXXXXXXXXXXXXXXXXXXXXXXXXXXXXXXXXXXXXXXXXXXXXXXXXXXXXXXXXXXXXXXXXXXXXXXXXXXXXXQGASSVGATSTMFIWYGTTCSDRSAVQ*
</t>
  </si>
  <si>
    <t>C_280008</t>
  </si>
  <si>
    <t xml:space="preserve">MGLLAPNPQPSVVAATASDAAAGAAHARDMGMACAAAEARNLAVVSTGANPIHLFQLAECIDILSEVKDKLNLQPHPGGGAAATAVNLVSTAGHTLAHAPPALQPTSAPYRGSLDNLQDVQQRLDGGAAAVAGVASGAAPSDGAGGHLHAWAAAGVAHGGHTQHQPLYKYQHQPYSMYYHQQPLQPLHSLLGVDVGAGVAAGGSGQEDTAAVAQGGEELDSFVDGLFAEPAFPTDPPQPEPQPEPQPELEPEPQPQLQPQPQPEPEPQPEPEPEPEPKAATRAATGAGAEAAAVEAEAAAEPGLTVGACMPQGCPGDDADSVGSGLDDGDDQEVNSSPVVREVVVPGNAAAAAAQPEPLHCAPQLPAGAAAGSEQLLQPQAPALQALAGGGSMDLQQLLPPQVRIKQEQVDEVQYQDEAVDLVMDMEDGEEDQQEEQAEAVPDGMDASSPSAAGAATAAAVAAARPQPPLAVEAPAAGLDLRTLEHALLAAATAAAAAQAVAATLEPPAAGCAGVATATVSEAEALRQLARCSKAQVKAAVGAVAEAEVAQAEAAAVPLAQPQPPRLAVTGGGCVCAPADLAQRAQGRAYPAHLVRCPGDVPLRRQLEVPGLLVSDPHRAVQAIVDEMHSAAAGCTTYLVKWRGYELDPGHPASDTPEAAAAAAAAVVVAAVAAPAEAVPAGASGGVEAATVKAAAAPAQLPELPPGPAQERPLGEPATAQLDRATQAAATTVAKRGRGNRASKSRAAAAHDPQPREAHCVADTGGNAAAASSESGGVQATAQPQPQGPQAPPEQTLQQQQGPQAPPEQTQQQQGQLQPCPKRASVQEDLAERQPRALAEPTSGVTAQAAQGPLELPQAAPHQAQAPHQHLHQPQPDWLLLAGLPQRLAPDVLAQLVVGADAAAAQPNQAQPVPAPETGAAGMAGPVNAESEQWALVLAAQPPPMPQRQPNDQLQLQLQIQLPNQLQLSPPQPSTVVPAATALVPGQPHRQLAHPQLLQLLPAVPMLAPAAVPAGELEMSPQGQQRLALEAQESALGAQAAAAPEVLVPVPAPIALQAEPEQAVREQLGQNQAQAQHMQDQTRTTLAEQADGQQQRITQVRTEQEAPEALQQEAPEALLQEAPEALQQEAPNEAQQQGLMQQDARQRLQPAAPLPAAQDQEAGGWEPQQQDQEQQQQQQSAAAAQAVGTQAPAARSTGARKRPRHDLESEPGPAVAQLEGGSEGAGGPEALEAAEPCRKRGRAPQKPALPLPPPPPQGLRTQPVLLDQSRFGSAAQQLQGRVRPQEQEQPHPLPQPQPQPQPLPLPLPQPHPQARTQPLRVGKYPSQQVPTAPGAIEPDAAILMGAAAEAEAAVGGGAGIAVAQMTAQRQGSQTPVPEQVSHQQPQQPQQPQQPQQQLDGMLPFPSPSSRSNPTGAEGALKRKRELRRGQREREALADTSADEEASEVIVVDSVDAGEEAEAHGKGVESKDAVLEREAETDEEPEQADAATQPAVRGRKQNGTQTKAPRAATVTAAAAAATAAAGRAASAVRSRATGHGPSAWRTHLEAAPLQQAAPAAVAAPAAVAQPRHPPRHPPQQQQQQQQQQQQQQQQQQQQQQQQPMAGQRRRGGRRGEEPGEGQVGPEAADSDHADAGAAGGDRTAAAHLPRPTRVAQLESPLYQQPGADGGRSKRRAKRPRRDEDFVTVSAIISGNTSSSDGDGDDDVGEGEEGAARPQAKKRGRPSQEALWRKEVVAGDYVESPITGRRYPASACYRPGDIRVADYVPEEDDTEGVVERIMDQVEDAAGHTYFLIKWKGFELQPGFGWGYPAHPGSVVTLWAGEGKGHWEPAEHVLPSDPSRVAWELAKPFWYTEPAAQQTMQVAVAAATGAAGGATAVAKPATAAGEAAGSSLRTGKPPPAKRGR*
</t>
  </si>
  <si>
    <t>C_280009</t>
  </si>
  <si>
    <t xml:space="preserve">MSTSIVVDPARGHAEERAQIGGLTAATASKGDAALFRLFITPLEVWNKVVATGVAKAKYSWPKKVLLSFLAGAYLSFGMAFAFLVGGQLKNIKVDDPGLYNVILGFFGLPFGLTMIILMGSDLYTSDVTFMLAAWCEGKTKMTAVVWNLVYCWFGNLCGSLFMVQMYIWGDVFSGREAFEESVALKKTSPDFGVNFVRGMLCNWLVNIATWQAMTAQDVTGKFVGVLIPVTIFVASGFEHCIANQFGIPMGMRLGGTAQYVTTSEAIVKNYIPVTLGNSVAAMIFIVGFYFFSIGSGHDMLQTGDVVAAEGGLQPLPGKFIGDISVHYGGVAGGGGGTPSHRGISAALRALTSSMRGTHAPPPAAVVSAQPQAATGEGANGKSMV*
</t>
  </si>
  <si>
    <t>C_280010</t>
  </si>
  <si>
    <t xml:space="preserve">MYGSAAPRFMPAVNKWLGGGDGGGGTQLSNFLITTAVCCPARTSILTGKHAHCHNVTTNYYPSGGFVKFLELDVEKTWLPTRLQEAGYQTILVGKFLNGYYTSEAPAGYVPKGFTVFDALTTNAYNMTNSCFSRNGGRSTCYPSDYQTDLIGVKAKNYISAAVRAKKPFFAYVTPTAPHRSSTNLVTWHPPTPASRHKDLYADENVTLPLGPNWDVRNPDLPRKGNANNSPTFLANINALHLARLGSLRAVDEMVDSLVGHLQDLEVLDNTIVIYMSDNGYHMGAFSLLDGKNLPIEEDVRVPFFIRGPGIPAGQVLPHQSTNVDLAPTLLALAGLPIPPDMDGLPLPLSEPLMRPVYEALLQPPQQQQQQQQEPPQPPPAVTVAAVATGPWQLREASIMEGWNGDGSDENARYAAHFKTLRLCTDTLLLSDSAFGPAAARQVPVRAGGPPLVCYKYTVWCQGNRELYDLAADPYELINRINDAAARVVDRLDAVLSALVHCSGVACRNPYSLLHPGGGVRKFSMLLAPEYDAFYSGLTKLRIKTCSKFYIPDNEVTWTQQIDVRAHVQGSTALDRAQNGS*
</t>
  </si>
  <si>
    <t>C_280011</t>
  </si>
  <si>
    <t xml:space="preserve">MFAHELSQDDVYNSTGPKYMPALNRLLGAGGTRMSNFVVPTGLCCPARTSLLTGKLAHCTNGKWRSTTAVLRGARNFLNQYLETYAPSGYAPAGFTHFEALTVNAYNMTNSCFSLSGAASTCYPGEYQTELIMTKALDYIGCVGIAG*
</t>
  </si>
  <si>
    <t>C_280012</t>
  </si>
  <si>
    <t xml:space="preserve">MYRGLSKLRILRCRSSYDPANELTWTQTAVAGTGTSG*
</t>
  </si>
  <si>
    <t>C_280013</t>
  </si>
  <si>
    <t xml:space="preserve">MRCRGSRSLAQVKAARQQQAVVVAAVAVLQQQQAGLAAPSAAPQQQQLQQQQIGAGHGREGDRGTFGYAPDANSRDAREGAAGGGGMGNGRLGGARAGAGSERVGGIDGGPFQRRSLPSELLAGGPGIGGGGGDDDRQAYARRYGGGSDRAAPDSELAGAAATTRGGGGGGGGSGGGGGGERDNLVAVPLPVLEQLGLTVRLTSSGALAATGGPLGSKQVPLSVSGSGRSGPLMAMLPAGLVKYLQQVGSGGPMPYEAGGGSGRSGAGGAAAGRLDDGTDGGVAGRWSVPGAIAGTSGSLLPLGGSLGGPGDLLGGGLNGGSRAPLGGMSKRQRPSPEDLDPDHEEPGLGLGGAGGGRGGGLTPGGGARARGGGGYGSKGPLLCHVDDCNVDLSSLKEYHQRFRICDFHLKQRPVYQTMRQPPYLSAGVAAGNMALAAAAAAAAGVGAPLSGGDAGGLHIPDLTSLPPAGSSGDGPHAQLPLDLQQLLAQQHTLPTGGVAGWPDGWPGGGGTADDADGDGDYDAEDNGGPSGDDAAMEGTPEDGDNRFTPQQLQQQQQAGAMRGGGSAAAGSGIRSQIIRDILMQAEERQQSEQQQRQQAAGQGQGQQNAAPPAAASGARASLLDLAMAVRAQEGEARPPDAAGGTAGGGRTPKQGVDMDQQQSAGAARGAGLDGRSGAAGEAADTDGVPPATATAGGGGASNVGDGNSPRRPQQPSTAAMPQPPPQAPSPPPAVKIKLEPTTSADVADGARMPADAAATATSAAGDDTRAAAAAAGGGK*
</t>
  </si>
  <si>
    <t>C_280014</t>
  </si>
  <si>
    <t xml:space="preserve">MSTPPKLQMSDIPQELIDQLKDLVRKEVRAELQKKEPPRDVLVEALGALYALIMRTSSRAHAKQEVVALLPAGWAAAARAAQLARGPADALPLPAADIQRRWTQWREQ*
</t>
  </si>
  <si>
    <t>C_280015</t>
  </si>
  <si>
    <t xml:space="preserve">MVRGRVYTLRRLARGLASSRQAARQGYATALAGLLAPSAKTHVTPAGVMVLLEVCVDGPVKGGDAKDTLLARLFGYGALLRSGLPLEAHMLAALFNGLLEVGARKSFLREAAASVALEAAARMDKAGVAAVAAPAGPLAAMLSAPPAEATPEALLLALVLWPKLPPAAVKACKLLPAGTPPPPSEVFSSAGGAPPAAGAVATAAAATAAGLFSKEHIKVLQPVLLATSASHPRLHTLWHYLLPLLLPGFRPYRATGGAAAAGHDLDVGAAAAAAAAAADKKGAAKGAVSGPLLESFWSSHCSPSPSPTAHAHRTP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DKANGHAAAPSAAAPAEGEEDAEQAAADRRGQCVEQLLATLRFPAAAEVDAAAALRFMALHAFAAVEQPAKAAKSKVAEVAAAGGSSPLAAQPLTPATRGVCASRLVTLLAHLSHTAQAAVRAAQQQQGRKAGAGEAAAGPDAAADAAAPSAKKRKTASGAAADAGGAAAAAGGAAAAPGAVHAHLHSTLAFLRDKALKAPGVALAKELGEEGESALGLLAAIEAAALEKLAPLDAAGKGAEEEGAGKVAGAGRLRSLAALCAHLQLSLLADPEVRALGMGMGMGVQALGLAGSV*
</t>
  </si>
  <si>
    <t>C_280016</t>
  </si>
  <si>
    <t xml:space="preserve">MVRGRVYTLRRLA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RLHTLWHYLLPLLLPGFRPYRATGGAAAAGHDLDVGAAAAAAAAAADKKGAAKGAVSGPLLESFWSCVVEGGLMDSSHERRYLGFQLFARCLPHLRPEHVATVFSPALTRTLTNAVKRRDSYLHASARKLLDGIAGFLERSDVGGGVDGGVKMAVAAALQRLGGMAPKELAAGKLTQKLVQGMDADGVHRYVSSLMSAFLAAAPPLQPGAADKANGHAAAPSAAAPAEGEEDAEQAAADRRGQCVEQLLATLRFPAAAEVDAAAALRFMALHAFAAVEQPAKSPNSPLLLAALVPLVRALATAARPGGQPQVADRLKGVIVNKLSKCRCAADVDVLGGLEGYGGALKRLLYEASRNKDRVTAAAALAGYTALLRAGGAAEDTQAPKLGFIEDTEPQDAGHIPVTHT*
</t>
  </si>
  <si>
    <t>C_280017</t>
  </si>
  <si>
    <t xml:space="preserve">MVRKTQSSSVRWQGSRELNGRLSAMCHLWGGADQGLDMTVCASEGATPSKQALAEATTLTFQFHPSGGASGSPTTITVPGVDRLGESAHALAARLWQQHNVPAPQRFLLLSKARVAMRMGSLQGRRTVVTQRLLAHNILLNSMPTPDELAPLAGPESEFVSDLVSLIAAESGVPEPLRSLALRSLAVQLADRGRHAAIM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VPYDFSAVLEEAAGVKDGDAFLTETISHVTRMLEGLVTHPETSRLLVERGLLALLLKLPQLPRLPFTFAFSSSSHPLLAVARALAPNHSSVAATRTAEALAAALPAALASVGGMGPAACVPALPAAERQAYLKAVSSAAGLITLASVVARTSTGMLQQLSTVPEQQQPAAAAVAAAAVPPAAAGAAAAPGGEGAGGAEPMEAAAATPAPEGAEAAAAAPVASADAAGAGSRSSTASMTVRKDPVTVAEKCLTSYLPVYEQLSNAGTIFSTPQASVLLAAPLPTAAGAAARDQIKDPVDVMRVIHARILSSILPVWRHACLPACSPPVVAALVSILRVCAEGTSQQAVLALRAAGGAAAGAGAAGIGRGALGRPVFAPDPALVQSIVEMGFSAARAEEAIRRVGANSVEAAMEWLVMHPEEPPPPAPAAPAAAGGEAAGGAAAAGTAAAAAPAPAAPVQDDDTRLGATLAAALAGISETVADLTPPTAPPPIEATATSTTDAAGAAAPAAAPAAADAAAAAASAAAARG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AAGRPGTAKTDEDEEAAEGPALLDDGELAALVGLLRSGALQAARAPLQRVLGNLCGHPTTRRKLLALLLDMMRAATPQLPPPSGAEASEGAADMEVEAATASAAAAAGPAGDAPGATAGAAAAAAVTTTSPRSCW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YRSSGDGSARGASPPPAALASASRGASGQLPTAGAASAAGAAAAAASAAAGASTAAAASAAKAEEDRTALFMHFAERHRRLMNAYLRRAPALLEGSLSPLMSVPRLIDFDNKRSWFRTRVRSPADAAAERPYGSLRLAVRREHVFEDSFYQLRGRPAEEMRLKLNVTFQGEEGIDAGGVTREWYQVMAREMFNPNLALFVTVPEGGSTFQPNPNSHVQNDRGISHLDYFRFVGRVVGKALHDGQLIDAYFTRSFYKHMLGSPLTHVDLEAVDPEYYKALSWMLSNDITDVLDLTFTAETDFFGRKETVELVPGGKDLRVTEANKLQYVNLVARHRMTTSITAQINAFLEGFWQLVPRQLISIFNDHELELLISGLPDIDVDDLRANTEYSGYSATSPVIRWFWEAVGEMDKQERAQLVQFVTGTSKVPLEGFKALQGISGPQKFQIHKAYGDGSRLASAHTCFNQLDLPEYESKEQLVERLKVAVSEGNVGFGFG*
</t>
  </si>
  <si>
    <t>C_280018</t>
  </si>
  <si>
    <t xml:space="preserve">MHRSVAAAAANAALAQDRSHMGSRGGGYGSVHGGGSTHSGGGSHHGSGGGGSRHGGGGGGGGAGGGGSRHGGPWGLLGRGGTGAGDQDARTWSQWWRDLWLQLLIHPGSIRYQRWFYFSVTVSLLAGWLEPYHMAFGGRTRLKDAPLGFWAISEYMAVIVFTADLVAKFFVAFFDGDTGMLVTSPARIARSYVFSLKFVFDLVSAVPLDWLVLDPMMAAGVSPQQVAGASFIKMIQLVRLYRLFEFFHLLDYSLALSQGALMVVRNTTYVFYVTHWAACMFYLIAQVEGLSDDSWVGRNAERFEGAPAVDQYLLSLYFSVSAFTGLGDGSLYAGTVPESAFMIVYLLFNLFLGAYILGTVTMLVVKGDERSKQFRERMYTLADFSKTNELPQVLAIYPTTIRRKVLRHLYLQPVKGCYLFKGCKQRFLDAFLTAARVELFMPGVQILTPGDNVSELLLIVSGEVAVAQHRLNIAAAYGAFAASAGGASAQEDASSHHTTTTHYAAATASAAHQLKHGGLLPRADAGHRPFTAVGDSAHQPAAGGSRHRVSVLPSGVVGMAADASTHSSAFGYGSTASGVTHDASTRSGYGGGDGGRRIPGSAFFSFITRSLRFPPPAATAPLPATGNPPTGTAAPGGGRVGSAVSNGGAPDSSTHGSSVHSGVAAFDDGGNVQLRSAGSPMAEVPYFTDVPSHEGVTSTTVVRALSLPKAAWELLVEQFPAQARIVLENLQARHEGEMYTALHNAALHSQLTAEQLGTAVALIKAKDGLDSVDPQLVAETRAALTQSQMDQLIRLDDVRALVRAHVRKVDQMRTYRFLQQASGGDAETLRSMLNQGMSPNAADYDGRTGLMLAAASGHEVRENTA*
</t>
  </si>
  <si>
    <t>C_280019</t>
  </si>
  <si>
    <t xml:space="preserve">MDGLSVAGTMCTAVFEGDLVKLQRLLKAGAPPDACDYDKRCALHIAGAEGNLAAVKLLVEEGGADPGFQDRWGNTALDEARRVGAAPVVAYLERLMSADGRAAADERWRRTAKRDFLSAAATGDTERLARLLGGGAPPPCAHTALLMAASEGRADVITALARWSGGGVVARAGGLALLEAADMGHVGAALLYGAVTRGDLRVVAALLEAGVRVPDAATAVSSGSSTSVESSTGSSGGVRVDTVLHVAASSGDLELVRLLVEVGGAPAAATNADGASAAALATAAAARHVGSRNHRDVSEYLAWVLGHQQQQGSAADGLGDSSVGSGSNAIGRPAAPLAPPLGTVMTEATATEAVAAAAIAKYGPLPDYASDDGELGVSGKHNPRKARHAQKSKAKVVAYVDSSCSSDSSDREAPAAGGGKRGVSAGRRQSQGGFGSRSGLGRVSSMRMLAQGPRDDAITLLLHGKFGTGAGSAASTPTATASGHVAGAACGGGGAAAAALPPALPGIHHQRPGMILVEEAAWEATGPLVPVVVPVPATAAGCGVP*
</t>
  </si>
  <si>
    <t>C_280020</t>
  </si>
  <si>
    <t xml:space="preserve">MDSSLHSGVKFAKASVVPVDTGDFNEGADKSVRGDRSFRQLRISTVVDVATPEDLDGMARTKSGMGDGSTKGGKQYNRLAAQFAAKSMRRPSFAKSPSLKGLEDELGKDEDEGGEGAEAGPWGILRKDQQQQTLWYQFKARCQKINQAMVIKPGMRWYQNWFYATVVVALFSGWVLPFHFAFMEPGALLYPYSDLFGIVEFLGTAVFTADFVMKFLVAFIDPNDGALVTSRARIAKHYAKSWKFYFDVLGWFPLDWIVTEPLAAAGASDHVLRGLAWLKLLHLARLYRVFELFADLDYRMVLSQGTLMITRNYTYVFFCTHWAACMLYEIASLQSFSASSWVGRNAERLENRSVAEKYLLSLYFSVSAFTGLGDGSLYAGSVPEAAFMILYLLFNLFLGAYILGTVTMLVVKGDERSKQFRDRMTTLNEFSNNNEIPEKLQSAMQEHLEVTFHSEQVDDENVLGIYPTTIRRKVLRHLYLQPVKGCYLFKGCKQRFLDAFLTAARVELFMPGVQLLNEGDNVTELNIVVSGEVLVSEAGINLAAAFQQFKSGASNSKHGGDGKDGSAHSRRSDGSAASHTGSMGGGRTMSGTSMKSAMDFSVHSNFLELARNKQVTARYSSEALAEVPFFTDVPSNETVMSQSVVRVLSLPKAAWESLMQQFPQQARLVLTNMQNHTDQELESELKELSEGAGMRLEALRTALRGIRDKQGIEKVDPKLVEQAQEALTQGQIDHLTRLDDVRSLARSHVRKVDQVRTFDFLGAASDGDLETLRSMLSQGMSPNAADYDGRTGLMLAAVGGHEAVVRLLLDSGAKSDQLDAFGNSAMAEAVKNSHDDVINLLLSYGGTLGMDEMAVASTMCTAVFEGDLVKLKRLLHSGAPPNACDYDKRCALHIAGAEGNLAAVKLLVEEGGADPGFQDRWGNTALDEARRVGAAPVVAYLEGLLKADEVDAAGKRHRQQVASDFLAACGLGDAGRVRFMVANSAPGCMFTGLVLAASKGHKDVVEVLVGWVAPEVLQSEGFIPLTEAGRMGSPGVVAVLRAAGVRLPDPTDPALATALRNAVTKADIRVAAALLAAGVDAAAATGPGGGSLLHAAAVTGSLEMVRRLVEEAGLKPAQEDGAGRTPAAAADAARHSDVADYLRWAAVTAASLVSPTPAASTAGGVAAQLAAAAVSRFGALPDLTAAVGASDSFTGGKKPLLSRVNIDDDEGDDDVPLLIAQMPANANSGHTSFKSGVSGAAVSAGLAGLAGSRLQSAQRNRSLSRNASSTLRAFTTGTRLTNEGYVNPGSRPTSAQQRSGTSTGTGTATATAGAATTGAEAAGRPNAAAVSVLGGAEAAASLSVAALHSQHQAHGTAQRPLALPVLLEDEGGELGSAVRSRNNTDNITAAQPALAVLPPGLSFSGSGASRPKTPAQAAMLQLAAETDAAAAALAAASTRRPEKQDDDDLEQFLSKPALAAGGVAASMDPAPPVMAMDGRRGAADASSQGHGLAKGRTSSLEQELNKLSPPPGA*
</t>
  </si>
  <si>
    <t>C_280021</t>
  </si>
  <si>
    <t xml:space="preserve">MCAVRCCPHQAARSRKMSTGMPHGGGGVHIGAIIQFEQEAAAAAEAEAAKAASPLHRALTAINALLSRFAIDPDARWYALYWFLWAVAITILSCWIEPFYLAFRDSDYVSGLSVWLDPIEYVILATFLLDFAMKFTVGFDDPETGVPVRTQPAMAVNYMRSWKFWLDLLGCLPYDSITYAIVSAANGGQVSDSASKWIDWLKLLTLTRVYRIFELYSLLDYRMVLSQGALMILRNYTYVFFTIHWAACVFYHIAHQEGNFGSQTWIGRNSQLFRGRPVWQQYIMALYFSTTVFTAMGDAALFPYTITEMAVMIVYLMFNLFLAAYIIGTVTIMMVKADEHSKAFRESMENLNEYSQDNELPEKLQSAMKEHLEVNFDSAHAGDDKVLSIYPTTIRRRALRHLYLEPVKGCYLFRKCSRRFLDALITAARVELFLPGVEVLTEGDNVVDLLIIVAGEVMVSQGGARAPGSSAVSGVSAAFGTQVGMSFTSSVHGGGLGVSFSAGQNSVKLFDDSSTGGGGIVSPGVVDVSSTPGGGTAPSGGPKMKFGKFVSAKKGTGDALAEIAFFTEGACHESVVGTSPVRVLSLPRAAWELLMTQFPQQARLVLENLQRATEDAVDENLRKAATKNQLTPEQLCVALALVKGDSAAITGLDPIEVADTRDALTQPQIEMLARLDDVRSTTAAHVRKVDEKRTFELLNTAAQGDLESLRTMLGQGINANTADYDGRTALMLSAAKGHLECVRLLLQAGADKNRIDAFGNSAMAEAAKGAHDKIVDVMLAFDAELGAEGLAVASDLCTAVYRKDLVKLKRLLRAGAPPDSCDYDKRSALHIAGAEGNLAAVKILIEDGCADPEFQDRWGNTALDEARRVGAAPVVAYLEGLSKRKRRSHNNSSSEDELRQRQQAAKDYMGWCGLGDAAKLREAGGYQAGEAAGCAFAGLMLAASKGHTAVVEVLLPDMPTDALQRTAPTAMLEAARVGHEATVAALRAVGVTLKDPRARHLRVRRLVEQGGAVSDLAAVDGAGRTPLQVAEAALAAQPSEPRVRAVHEYLSWAVTATGTKLSSIAALAVLRWGPVEAPPPPAPPAADEGWWTCWGTTVHV*
</t>
  </si>
  <si>
    <t>C_280022</t>
  </si>
  <si>
    <t xml:space="preserve">MICVVFPRTLLSLCAGDQVLDYCADGLEAFYSCVSTALAQRGTGQENGDAGPSGASHDDPVLASVGQGTQRLYDSLASKAGASLGLFEAVCGGSGVFRPHVEVAVPQLQGFQQAGAGAGVANAAGTSLAAVTALAELVRV*
</t>
  </si>
  <si>
    <t xml:space="preserve">MSKSVHVMLLAGGYSADIARGAASVVAAAQPPAGTPRSARITPRPVGAALSAAASAPAAVPALIPLDGTPALVRTLQLLKDVRRVRLEAVWIVHNESDTDRIKGPSGIFAAAPETELGLPAINFISNGATGPGDWRGEVADLRVGLKALAGRGSAACVAVISSELAFMPAYNLQRLLEHAYLRGRDTLGFSFLNGVDVSLLGTEGHTVFVPGEDTALPRVQQLVPHSAAGSGMCVAEPFLLLRPESAGAVAGGAGGAVGTLPELAAAVMAGGGYVAGIDLMFGRYNLRTAQAVDYADRFFAFCSAAALDPKSMGLPVDTVLQPQTVTAAAASSQGAAAFEPPAAGAVVPRSVAATFRFDELEGGGAGTTGRMAGGTGGGGSSDPYSGGSSLRGTDYEAFVRTAGAFNSRFFGDASSSKAAAAGLKQYLLPPTFYMTAYRRQAADIML*
</t>
  </si>
  <si>
    <t>C_280024</t>
  </si>
  <si>
    <t xml:space="preserve">MRVCRWLSVLVINPDAAWYCKWWFYFAVGVALISCWTEPFNMAFVGSPLVTGSMAWLDPIENIILATFLLDFALKFFVSYDDPETGIPVTTQPKMAMRYVKSWIFVLDVLGCFPYDTVTIRIAEAAGVASPTVVDALNWLKLLTLARTYRVFDLFNLLDYRMVLSQGALLILRNYTYVFFTTHWASCIFYMIAREESFNEDTWIGRNPDYFQHHSVWQQYIMALYFSVTVFTAMGDAAMYPYTVVEMAAMIVYLMFNLFLAAYIIGTVTIMMVKKDERSQALRQSIENLTEYSQDNELPEKLHTAMKEHLLVNFDAQATNDDNVLRIYPVTIRRNALRHLYMEPVKGCHLFKGCQKRFLDSVLTAARVEFFLPGVEILTEGDNVVDLMIIVAGEVMVTTGGGGRMGGNSSGSLPGSGSMAVGSDHMSFSGGPRVTSASFSAGAQPEDSSHGGGGSMHGDPLSAASPGGVSFDTGAANKPKFGRFSAYKRGTSNSLAEVAFFTEGASHETVVGTAPVRVLSLPKAAWDLLVVQFPQQTRIVLENLQRNTEAGAEEALKAAATKKQLTAEQLHVALALATGNDEVLDNVEPFMLADTRDALTQSQIEMLTRLEDVRNTTAAHVRKVDDKRTFELLNTAAQGDVESLRTMLRQGLSPDTADYDGRNGLMLAAAKGHEAAVRLFLDAGCEMNRTDGFGNSAMAEAVKGAHDKIVALLLSYGASLGAGGLTVASDLCTAVYKNDLVKLQRLLKAGAPPDACDYDSRCALHIAGSEGNLEALKLLVEEGHADVNFHDRWGNTALDEARRVGAAPVVAYLEGLLRGHKHRTAANAEKVRQQAAKDYMGWCGLGDAAKLREAGGYQAGEAAGCAFAGLMLAASKGHTAELRGAVQQGDAGLVLAYLTAGVSATGGCCGSTAGAGAGAGGGGRRVGGTLLHLATEHAHLPVLRRLVEQGGAVSDLAAVDGAGRTPLQVAEAALAAQPSEPRVRAVHEYLSWAVTATGTKLSSVAALAVLRWGPVEAPPPAPTPPADDDEGLALTDDPIAAETALGAGPGAFRRLSSPPARGGDDTANGSLLGAAAAAGLASTRGTAPYSSSFGGGGGGGGGGPGVAAATVSAGGVTPGGGSTATHGNSGLVLAMVVGDGMSAAMDSTWDKLPGTPDNSTRGGDLAANALRQAEDGRIASAVEFAAAASGPAAASSPFQTASGAGHTSGPVPHASSGVTGAASPMLNLPPPSLIMAARTANDRVQSPRPSNTAAHGAAARLFGSAQVPPQQQAVSGASGGGILVPLPVMPDSGPLEGLSALRRGGTGPLSPVAPVGSSEMPSPALSMAASVSQVQLSARSRANSFAVVGAPDEILSYVAAANSFTRRSATLADAGGGGPDSAVLGEGGGVASGAGVVGAAQALGGAGQLPVRARNSRGQSTGGVSFGRSSALGPAARQQSSIGSRRGSTLMLPAATSGAVATAANAAVASSPSALNGECLADMLSGSQDRNA*
</t>
  </si>
  <si>
    <t>C_280025</t>
  </si>
  <si>
    <t xml:space="preserve">MLQLDHGLSPQFPGLTGYTQPAYALVLEMMEGGSLASIIVKQLLAGPSPKYTFSQALSWCLDVARALQYLHAGGRDGFPRIHRDVKLENVLLVEGGKVAKLADFGLQRASRVSWELGIFGQQQHGAPVLVRRSQRPASAVPLSPSGTAEGGGGAVAGGTSLNGXXXXXXXXXXXXXXXXXXXXXXXXXXXXXXXXXXXXXXXXXXXXXXXXXXXXXXXXXXXXXXXXXXXXXXXXXXXXXXXXXXXXXXXXXXXXXXXXXXXXXXXXXXXXXXXXXXXXXXXXXXXXXXXXXXXXXXXXXXXXXXXXXXXXXXXXXXXXXXXXXXXXXGRSTRMSIEADAAAAAAGGGGNFSTGHLAPAPVEPLFFALDDKGLLPLQLPPPSEPPDPYDPHVDSAVRAPMLGPADRAQRSGKSISESMARMNASSLARSPHGAAAATSTAAAAVAVANAAATAAATAAAAGSGSPSPREAGPGPALRPWSVDVGSGAEEAVPVKAMGLVSDPGFSGTVSGLGLGSGLTGGLGAPDGRQSLASCADILLDATSVGGGSALNTAGGGMEGAVLGPSPSGAASLAARAPSSRQTSPTAASAGLGAAGNAAQGAAASDVDPVFSLTGRTGSLVYLAPEAYKNEPYNDKVGVGPWALAAEAAAAAAGLIAELNGWLGCPVDVYSLAILMYELFGRTSVTYTHISTKLPAFSRMLCNPDEFAERVAAGYRPPRPKAMDKLPPELWELIEAAWHQDPVQRPDIDTVVEALEELAEPLAEAEAGRRNRRSNKQGAEGGAGDAGAASQGCSCTIC*
</t>
  </si>
  <si>
    <t>C_280026</t>
  </si>
  <si>
    <t xml:space="preserve">MRAQTKPNPVVTASLTCKQLAAAAEAPVLWRQLYDSALCPRVKERHLPHPSQARRGISDWRGVVVRGLLLRELPHGAWERLQPEGNRQLRPCPREGHAASSWGRDSMILFGGWGSGIRNDLYILERVAPTANDQPSTAAAAAAAEPPSARPAGRDEERRAGPYHHHHHPNRHGAAAGPSRCPAATAGAAAAADAAEAAAEAGSAAKPSSSTSPSSRSQPPQPGGAPWVLPEQDEPCGWQWRVPRVAGRKPPVRYGHSATRCGPDGGWLAVYGGMQTIFESSNGGTFGATVIDLRTLTVDRPTTTGGGPSPRFGCSLFCYGGKLWVVGGGNGSDLARSGVDLFDVWTLDLKSWEWAEVKPANEPHDRKLDVGACPAPVWGHPAAVLGAPPGKRMSAVAAISRTDLLVFGGWIYSCGEMGDLHRXXXXXXXXXXXXXXXXXXXXXXXXXXXXXXXXXXXXXXXXXXXXXXXXXXXXXXXXXXXXXXXXXXXXXXXXXXXXXXXXXXXXXXXXXXXXXXXXXXXXXXXXXXXXXXXXXXXXXXXXXXXXXXXXXXXXXXXXXXXXXXXXXXXXXXXXXXXXXXXXXXXXXXXXXXXXXXXXXXXXXXXXXXXXXXXXXXXXXXXXXXXXXXXXXXXEREERSGHVPLALVRQMHETMMAIRLLRNHAREEGLGSDDDGDGGGERGGPSGWTDDDDDEDDDGGGGDVHVAALFGGMGQEDSDDEESDEEEDEEAEGDDDEDEEEDEDEDGPTVLEYDPNETGEEETDAEEAPGSGGSAEGEEAADE*
</t>
  </si>
  <si>
    <t>C_280027</t>
  </si>
  <si>
    <t xml:space="preserve">MHAQFAHAIRVLCCKAGVCCWRQQEVMLYRRVALGITDTDSALRANAMLGLQPQRLGVGVFASFSGWWQNVCANAHMNSVSLTPRCDSTDWLALDLTVGSRECAACIDSHCQARVKQQMKAVSIRIRTAAQLAGDRSVAAELRLNVTGAKF
</t>
  </si>
  <si>
    <t>C_280028</t>
  </si>
  <si>
    <t xml:space="preserve">MNVASLSHSCRTALPPQRGGVVVVGYPTGGDNTSVTSGVVSRVEVAQYAHAASHLMACQIDAAINPGNSGGPALQGDQVVGVAFQNLPGAENIGYIIPTPVVRHFLSEVRKYGSYQVLRDGQQLVFDMPVTPNDLLEYAGLVFVPLTQPYLHEYGEDWMNTAPRRLYDKAMHGMMQKPRQQIVILSQVLVDDVNTGYQQFQTLQVLRVNGTEVLHLAHLKELVEGAADRFVRFELEDERVMVVERSLAVDANARIMERYRVPSSVSADIGANAAGAAASGASSGSTNGGASGELAAAAQQ*
</t>
  </si>
  <si>
    <t>C_280029</t>
  </si>
  <si>
    <t xml:space="preserve">MSSASAAAALTTVAAGMTITAPTPLPGKPTLVAGSFLLEYTSLESVLAALKMSSLAELEAVLAVSDKWPFPAHMDGWKQAHDAIRFEMDTLLTAIEKTKSLVEQGHGLQQWQVSALQLVTANFYHGVHKHHDHEEEIFFPFMASRVTVPQKMSADHRTLMALMDKALALVNALRPSHNGAIARPVLSDLHTTFSVLRLCMRQHLEEEEAVGLPLLRAAFSAKELTVPEKKILKGLKPADMAWFVRRLAMDQKMAMMQQHGIPFLVQRLVLLPAIRKDTRTYVHAYMQLVAGEVLPLKTSKQQKRGLASCFAA*
</t>
  </si>
  <si>
    <t>C_280030</t>
  </si>
  <si>
    <t xml:space="preserve">MAEVAASSVVLTEVPVQKPTFVQGIELNTLTLDVALKTLNMNQAEFDAVMTANANWAWPGSLDGWKLSHDAIRFDMDNLAAGFSKTKEMLASGKPLAGWQVTAIHAVTKHFYHEVRMHHDHEEDIFFPYLEKKVKVPPKMSSDHKSLVELLDRVRDLALSLKPGAPEACLSTVEELHSALLQLRKDMKEHLEEEEIIGLPLMRKNFTSKEILIPEKELVADLKPSDMAWFLRPMKTVEEKRQAMSRVGIPDLIQTLVMMPAVRKDEAGLVRMYRELAAGEPIAPPAKKGFLCFAA*
</t>
  </si>
  <si>
    <t>C_280031</t>
  </si>
  <si>
    <t xml:space="preserve">MPRGGRATRSKAGKTLDSSPPEPEKQSEAELEEAPAKEETQAPEASGDSSDGDSDSSGSDGSEASGDSVADAKRRQQEEKLKQEQDQDSETQEEEEEVEPQTEEALQLKGFSADILESAIVNPSEHQAFLGELVFKLIREDPAAHYVERDAEGYWEADLANKIHRLWRQYFPRNPLHKRGYFELSTEQRVDVLYALCDWRIHDCPVLRETMRTMVDDPEVTADVLRAEPVGEDGRGARYYFLSGDKHEDCYLFKEVLPKPSRGGKRGSAAAELPPDAEAEWSTECTTLEELQEFAKRMSASRNKVDKELGELIDDEILPELVSTADARRRAAEKAAAYEALPSKRSGRLHVLQKKKEEEDAARKAREAEERRKKEEETREKERKRREKEREQRLKEMEEARRKFLGITAQSGPTREERMRARMVGRRWSEEPRSTTEAGSSSDSDDEGEGEDDEGESRSSSNSSGGEEEEDANAELPQKRTRRPPRRNLSPSPPPAQQAKKQRRASAPAGDSRAERSTRSAARGAKAEAKEPKEPKEVKKEQKAKRTPEPERPPPEPAPPHVRLYPGTWSPLEGVSVVRREGAARAADIFRPRVKYEVLIQASRGATGDMPYWVAPAARRMAEEDRKAAARLRVRDSAAFDEPGSGSQSPPPPPTSRVGRPRRSSAAARAAEEADDEEDFDMEVEEAARPPPRSRRKPHAIRRDTVDEDGDVEMKPSTSGPAGEAGPVDEEMEEAGAGPRAGTRGRRQTMEEGDDEPTLSPTGRPQRHRRKPKRNQSSDEGDVPEEPDEGGELPPPLPAPAPKARPQQVEEDEEEYRAPRKKQTARAQRQAQRQGSGRPQPPAANGGGVAAGAAAGMGALQLPLPMANVNQAQYLQAFMAKALEVMPEANRQQILALPHQARQAVFTTLIQQQQMLATMIQQQQVVAAAAAAAAAAGAASPLTETPATAVMPAAEASTSIVTAAPAGPSTPGAAAVPDLSTATEAQGPALAQPLEAAQIDMASLAAQQQALQAHMEAMQAQLQTQPAQGHSEEHQQVLAAAHAQAVAAFAQAQAAQAAFAAAGFDPMAVAAMQAVQAGMVQADPLAGAAASYDPAAAAQAQVQAQPVVAGTPPLPVGMEMPGLTHEQIQAQAMAQAQATMQAQMQMQLQEAQAVAADLQAQAHAAAAALAAAPPEAQEAAAVHAATTAAAAAQAQAALQAQIQAIEQVTHAMQAQVAAATAALPGAAAGGGVDMTALYAQQQLQVYQQPHLMLQQPQQVVATGAVDAGQDSAAAAAAAAAAAAAAAAASGTWPGAVPGVVDPAQAAAAAMAWDPAQIAAMQAMYEQMGMTGMVRDTGAAAADVAGAAGAVVPGHAPDGSAAAAPATG*
</t>
  </si>
  <si>
    <t>C_280032</t>
  </si>
  <si>
    <t xml:space="preserve">MPAAVAFGDIAKKAKGLLGGDAATGTFQLAPKLVINSTTASGVGITATAVQKGDKLDASVKAAYTTGDKKYSGDVTVDPSGKVAINTSIHNVGPGVKLTAAVSLPNPASSAKLTADYSSEALSIKSTVGLNASPVVDVALATAVKDILLGAEVAYDTAKADLTKYNFVAGYHAADFQASATLADKLSVLKLVYSHNVSAKATVGAELSRSLAGGATTFALAYARILAGGALTKLKLESSGALTALYQTKLQGGEKVTGSVQVQATNLTLGPKYGFALDLA*
</t>
  </si>
  <si>
    <t>C_280033</t>
  </si>
  <si>
    <t xml:space="preserve">MSTDSDEDGHPLDEYLANAARRARQAPGSAAADEADSEGAPASNGDDDGEDVDLPLTEGEDDDTGGDVAGGGGSQSLSEGGGHDGSGSGGEEEGEVSGDAGDDDDDNDDNDDDDEQGQRGAGGNRGGRGEEVVEISDDDDDNGEDARDALASGSGEGYDSDGSGADESEDDRAEPPGTEXXXXXXXXXXXXXXXXXGWGRWRARGSRRGAAARVAGGGSGRCAAAPADKPAKTGTKRKAEGDAGADGGGAAGSGGAAPAAKRQALAAPGARPVGVVIVDDTADIVRDFEMTKLLRNPRYFDDYTEAGHAARDCTNAARVKPCYLCAQFGHDGRDCPNRLCFRCGRPGHKVRECRVNPAAAAEDKPCRRCGRRDCDAAGKGDYFRYEGGCSRPYQSTDLRHVRCMSCGEPGHLSCQPVPKDAVTPSCYNCGRLGHYGESCPSGSRPHLLAERKDDEERAAADLLEYEMEMERQYEQQRAQRETQGRGGYGGYGGGGGGRYNEASYDRGGGGGRYQGGYGGAGDGGGYGGGAGGGYGGGGYGGGGYGGMLVGGGYGGGGYGGGGYGGGGGGGGYGGGSRSAQVEWGYEGRSQDRGYHFDGTPRRFFEGWYWKVQLPETGQSFALIYSIEDPLGNTPQAGVGLQVMGPDDGYICQFTPNVTGFWAERNRLALGATFKPANTTASSPSSTTSSGSSWSSGSSGSSRSGTAAGGPRRLLPADSFFAQVEQGFQASDSTQQGRMVALESGAAGPPLSTVPNASWSLTIKPKVGGGPWWSAWRARAEMKEPFRSLVTLPLDVAGLGQLVPEPLRPPGL*
</t>
  </si>
  <si>
    <t>C_280034</t>
  </si>
  <si>
    <t xml:space="preserve">MPGAAEKAARLVLEAAAADVGAEVDVVAVAGVAAAEPASPPVPPAAATVTAADTLSQPTSQGRRLYGVSLWRGRFKARVTLGRQEYNLLTTKDHSGPDPSNRLQLLRQVETTAAEERASRQVGTGGKAAALKALWGCYAAAFTPLPVDPFILQAAAPMMPLLRGVRLRTVRNSSKPLLCAAPLPGPGPQLGPGKVQKKKRPASKRKPRNAKALEAAPAPALVVGATARPRRNVRQPEWLREAATAREDREEDESEPHSEQEDASEGEEVQGVLPTVAAADVALDEGQRLRQGWHGRRTGAGAAPGGGPAAAEAGGGAGTGAEPEPGAAPGGGPAAAEAGGGAAEGAGGGAGAGDAAAAVEAIAATARRKWFGRVLLCRDLRGGAAYAASIQGIPHLEQQRQRFLKLAEAFPETRVVDPLEELIREVRADPAAAERPPSMTDPVLHERISCFMQKSGGGGGSDMDMLDAEAAALVAVVPVTEGQRVVGHLLQCMRGTSVPQLATAAQLERGYWAFRLTHGQWPSRLRPAQALATMNSAVAQEQHHAKAAALKRTGVDFSLAHSHFRSGKAANLIDEPHKLKTAAKSQAQGSIFPPGASLEVMQDIAALRPCGFTGSARPGPMRGGNPGPTEPPRTGELGMDSCVVQAVLQQLVQDWQETPVMQRRQKFMDEDPKVLLAIAQGRTDTQSVACAQALLGSRLLATALRDRGFTREALWMETLIGAFRAWDEAQLDPLERAMRNELRYFLISRCLGNSWSVVGGSCSHVCGLSLANAASFLNNTDARLHVLENMRPQDREHLNERAISTDANEGHFACITGPGGQKPSVMVLQGRERRIAHHVAMRQRPEQARGWSYRRARTRGGYAMRPTDHLHSSGSGRRLGKWNNGAKLADPGLSAKREGAIAKRAAKKAKGRQCSIRAVQFNKAKMMA*
</t>
  </si>
  <si>
    <t>C_280035</t>
  </si>
  <si>
    <t xml:space="preserve">MAPKAAPKVDKAKAAAKQKAAEDKTFGLKNKNKSAKVQKYVQNVKTNATQNLGAYKPVEAKKKDKAPDELGNIFLPTIKQPKVPDGVDPKSIVCEFFRHNQCTKGNKCKFSHDLSVERKGPKISLYADQRDLGKDGEDKEGMEDWDQATLEAAVKQKHANENKPTDIICKFFLEAVEKKLYGWFWKCPNGEDCKYRHALPHNYVLKSQMKELLEEEARNTKDIAESIEEERAKVVARTPITQETFSAWHRAKREAKAAKRATDEEERRKKGILNGREIFMQEGFVANDDASAADEYGFEVDEEEEIKAMIERAAAAAEAARQQAELGPEAEEANEGAGPSGSGAGPSTHLNLEDEEAQELFDDDDDDDEEMEDDEEMDDDDDDDDELEGLEDHALRP*
</t>
  </si>
  <si>
    <t>C_280036</t>
  </si>
  <si>
    <t xml:space="preserve">MIPFVLGLAVPISLSEVVSFFAYLVTTAQVGHLGALELSAITLARSVFHITGLSLVVGMGSAVDTFCGQAHGAGRHGALGVVLQRAALMCLATCCVPLALWTQADWIMLRVLGQRPEVVVLAARYVQLLGPALCMWAAVVTPLTVVAVLHTALTPLVNHVFMFQLKLGMVGAAVAYNVLQALELALLLGAMVWLHTCRQTPATRTWRGFSRQALAGWGDYMRIALPSTAAICLDWWTYEAIILIAGALPDAKVQLGAMGLAFNTHALLFMVVEGFGAAASTRVANELGAGRGAAARYAGLVALGLGAAAPLLASGALVAAPRPWARLYTEDGAIIDLVARLMPVLALSNIADSVASVTSGVLRGSGRQELAFKVNLGAYWLLGLPAAAVLALRYHQGAMGLWLAMGGASALQAAILLGSTLHFDWPREARNAQERARAAAAAEAADHGAEGTAGLLAPAAGAAGGAAEGGAAGEAAEGEGPQRPLTPPPLHAGVGSRHGVYEPLLTAEHVV*
</t>
  </si>
  <si>
    <t>C_280037</t>
  </si>
  <si>
    <t xml:space="preserve">MASTAAPPAAPRLAGSHRPLTPRQRSELRELVSQQLLPRLGLSLMGLAPRQLAAVLAALAELALPPPAFWMDEWLQHFGRRLEAATPVATPSAAVGGSVEAEARSGGGAGSEGVAAAAVSRPRSQLQPQRPNTSSSSSSDNSNNNSGSGGGAGGGGPSLVWLDSAAAAFAAAASAAAPRELSGYLAAAARLGYRPPASAMAAILGRCAALMRHELGAEAEAAVVAERAARSRRDEESFGPRELSGVLWALATLGFNPGAAWLGLADRLLLRLAGGEEERGEGKCREAGGAASSMTAAAQAQLAPEMQVQQHQQQQQVVLIEKDENASALPRHDPQSATSTTPPSQPAADPSDWWGEHFAYAGGAACLPTAASSVVEPPKAQSPQLRGRTLQPPWVLLDTRQAATCAWALAKLSHTPPPAVMSALLCHTCGGSGGKRSSTSSLVSGSDSARGTVGSAGRSAGTGGLALRAARAQDLSMLVFALGALRYRPEQSQQAVALLAAMAARMHTASDQDLVVWVAALSRLRLAVPAAWAEAMVRQTAPRLDSLPPLALVNWVAAMAELQTAAVAAPVLEAMAADQGQQGGAQDRRSLRLTKASKEVLYWEGKAARAKQQQQRGQQQQHSGQDRQAAGPWVVLALPPRGTPSPGDALAAGLAPATAELTDPKQATVSAPSHSPYSNRAVDGVVVRPAAALLRPVLLARLARLSTARLPDLDLEATCRLAWAAARLRVRPGARGLGLVGDGGWVDTLVSSSMDKLERRLQMAQPYEQAQQQPQVQAQQGRGQGPRPAGSQGTRGGQTAGSERTIVSPAVPVVGAEWLLKLVWAVAALLRRHRAGLHRSALRQPLLAHLWNQRLRMRQQLRLAGVPVDKSVLVALRSPVFKACASAELPAGWSRLRRRRGGKAGRQGQHAGEAAAGEAAAVGSARPAALVRRRWCTLLMAALWPQLASLSNTQLLRLVNGMAALYESGRTEGSFGSVSNSSGSGSRGAADDGVASSRATAVSRPPPAAMPPQRQRRMAAALHEYCRQRVEATCGGDDACDVTTAGLLRVTSAWQVDGTHEVAVEQEAGVRKRAG*
</t>
  </si>
  <si>
    <t>C_280038</t>
  </si>
  <si>
    <t xml:space="preserve">MLANIFQQTRLAGRQMQRAAVRSSHGRVQVVTRAIAVGQKLPEGKFKYFDGEGQMRDVTTDELCKGKKVVLFAVPGAFTPTCSLKHVPGFVDKADEFKTKGVDTIACVSVNDAFVMAAWGKDLKAGDKVLMLADGNGQFTKALGVELDLVDKGLGLRSRRYSMYVEDGVVKVLHLEEGGAFTVSSAEDMLGSLP*
</t>
  </si>
  <si>
    <t>C_280039</t>
  </si>
  <si>
    <t xml:space="preserve">MAAGVGLVVLSALGYSLLGCLYEWLSAVKGPAMSHAKFAAVLLPMSVSFQVATTTSLIGLVATSVFQLLYTRPRWQEMVLDRMSARGLTWRPVMRLYTLFGALFTVHGLVQGVVLQRSGATAVGIVSACRASAVAVASGFMFCRPEAPQQCLTPATLASAAIVTGGALLWSLTGPRKPWAAASAASVITAAGDDVQAEASYKHGKAS*
</t>
  </si>
  <si>
    <t>C_280040</t>
  </si>
  <si>
    <t xml:space="preserve">MPVTLPRCRPMLMLPPLPIGELDYDQRAGIWELGVLGKRCLARPGCGAWTHTGATRGQAEWSPVGFQAYRG*
</t>
  </si>
  <si>
    <t>C_280041</t>
  </si>
  <si>
    <t xml:space="preserve">MAGTLLRALSSQAASESGEGVCGVCFDQPDVLAVTGCGHRLCTDCSRELCKLNTFKPALCPFCRGLIGGFKLVKHGPGRIC*
</t>
  </si>
  <si>
    <t>C_280042</t>
  </si>
  <si>
    <t xml:space="preserve">MPPSSRGSSGDGSAGKPASRAASSFVNAWRSCATPADVLRLDQSQTGGAPSSRRSRSRTLRRAQSWESQATDTMSAPRSRAHSSTGDRSETGDGVEDDGEHEERRGFGRHSGAGGGERSTAYLRRAVSQGDELRARRTGAHGLAGEAEDAEGAPSGQQRRLQHQQSARTAVGGTGHSGPASDESDLEGLSEEKRKARLLERERARIHDRLRAKLGLLMHAQGQQYNVAGLPVQQAERQQQQQRQQQQQQPQQHLALRRVQAVEKSPWHGDYSVGSPHSSSGHAHVASVVAPHDYAAGGAAAVDGNDEYLTAEEVAEQEQRQKVVHRWLYSVAAVQDQLGAQRGAAALGPGMLEETPRMKFEAALAAAQEREQQQQQQRHVHAQVSVRTRGDEEQALAAAHEQQRVEYGRQLGVSAALAQGQQNRQAREQLQVEWEEQQRLRAEDQRSRGWEAEERQLVAAASDVTAARQILGEQMAMLDSVQPRSREEQLELQRHRLQLTQQQLELEKEGQRVAERQRLLGAEVRLYREEQRLLELHRQAEAEARRVAQAAAEEAARQEELRLKQAEAEERARREAEEREAANARRLQAELEAQLQALPPLLRPAALQQQQKPSRLDTGSATAAGTTTSIGN*
</t>
  </si>
  <si>
    <t>C_280043</t>
  </si>
  <si>
    <t xml:space="preserve">MSRQGRDVNSATNIRHALVEMLLGHKRPASLQTGGGSGSNGGGSGSGSGSGSGSGSGSGSGSGSGSGSGSGSGSGSGSGSGSGSGSGSGSGSGSGSGSGSGSSGGACAHLGSGGGGKGHMEVESAAPPKKRCKRAG*
</t>
  </si>
  <si>
    <t>C_280044</t>
  </si>
  <si>
    <t xml:space="preserve">MNEQIVGGKYRLGRKLGGGSFGEIFLGTNLQTGEEVGVKLEPVKARHPQLLYESKLYKILQGGVGIPNLRWYGIEGEYNVMVIDLLGPSLEDLFNFCGRKFSVKSVLMLADQMISRVEYLHSRSFIHRHV
</t>
  </si>
  <si>
    <t>C_280045</t>
  </si>
  <si>
    <t xml:space="preserve">MVYHNFLSDRECRHIIDLAHAQMKRSTVVGSKNAGVVDDIRTSYGTFLRRVPDPVIAAIEHRLALWSHLPASHQEDMQVLRYGPTNKYGPHIDGLERVATVLIYLVEPDYGGETAFTESVWSHPELQGQAERANLSQCARGRVAYKPKRGDALMFFDTMPDYKQTDVHSMHTGCPVVEGVKWNAVKWLHGTPFREAPLPDPGICANLHEMCETWALQGECKNNPGFMIGAGASMGSCRLACNDCE
</t>
  </si>
  <si>
    <t>C_280046</t>
  </si>
  <si>
    <t xml:space="preserve">MAPKKGAAKGGAKGGAKAKAAATPAKGRGKGMNAAEAAAEEVVQPEAANGAAGSSPSGAGGADGSSPLGVVHTTHTKAKAPALSKLNKAQKTMLSEFRNATGASEKVGLGCLADSQFDCEKAIDDFFTSGMADQAGSRGGRRAAEALYRRYKEPDEDHIGVDGVQKFCEDLGVEPADIVMLVISYHMGAAVMCEYSREEFVSGLVKLGAETLTRLRSKLPELRASLAKADTFRAVYAFAYDFSREKGQKCVQLDSAVGMWRLLLESPHAGPNAWSLVDDWVAFLEARHSNRAIAKDTWQQLLDFIKSVKPDFSNFDENSAWPYLLDEFVEHMREKRAVGTST*
</t>
  </si>
  <si>
    <t>C_280047</t>
  </si>
  <si>
    <t xml:space="preserve">MSSAELAVVRGSVRTLLGHASSRFDDVDLWRLKEAGYETLEDLQIATLPGLRAAKLKPARVDQILSAKEAAAGEDVQGFRVGIGTRFVRKRQQSGAILC*
</t>
  </si>
  <si>
    <t>C_280048</t>
  </si>
  <si>
    <t xml:space="preserve">MALLAAKTTSPSVTTRRSVTGLPSVSGFRASRPTRKHGIYVRAMAAATAEEAELRKQLTNLDRVTILSEALPYLQKFRGKTVVVKYGGAAMKDPTLKAGVISDLVLLSCVGIRCVLVHGGGPEINSWLAKVGIEAVFKNGLRVTDAATMEIVEMVLGGRVNKSLVSLIQQAGGKAVGLTGKDGQLLRARQMVELDIGYVGEVTKVDPTILNVLVEDEYIPVVATIATDYSGQALNINADTAAGEIAAALKAEKLVLMTDVPGVLRDKNDIGTKIQALDIRSCRELIQDGVIAGGMIPKIECCIRCLSQGVKAAHIIDGRASHSILMELLTDEGVGTMITG*
</t>
  </si>
  <si>
    <t>C_280049</t>
  </si>
  <si>
    <t xml:space="preserve">MPGTWPVDWGEDGKYRGIISKYDATHPRAPWTIYYPKDGDEENGIFKRNFTEWHVEDEENPDDPFTVRRILKWRDGKLPPSMVPPTPPDLDPQGFPTLLGKHEALPQPPSGSEDEGGGGSGSSSSSSDNDGEDDGELAGLPEQPRLQQSGGPEGRVNIRAQTAKSRLRSGRVAGRGKMQAAGRASRDPRLAKEPNAEEDGGADAKQLGPGASRPPPLLTAEQLAKRKMFNPGPPPRTGGLGAVPTAKSQREAGYSGTVKLDPGKPGGASGPGLGAGSAKPARPVAGMPVPAKLATAAGVSGAVRGSGSGATAVAAAAATVKSESGAAGTGQEPAGDVQAKPSTKVSDEALAQIPQPPQLPQPIAVSLPQPARPLPSLPASLAAGPAVAVKASLPSRVTSVVSLAAAVGTAAEQGQGAAGGGGGGGGGMTGSTARLLPAVPALAAIMPAAASAGAGAAPGAGAAGTAAAAAASAVVAAEALSAAAEAALRNGSTPEAAPADVQQLLGQQLGRALDALTNSQNAIKATANAAXXXXXXXXXXXXXXXXXXXXXXXXXXXXXXXXXXXXXXXXXXXXXXXXXXXXXXXXXXXXXXXXXXXXXXXXXXXXXXXXXXXXXXXXXXXXXXXXXXXXXXXXXXXXXXXXXXXXXXXXXXXXXXXXXXXXXXXXXXXXAMGVGASTKGQEAAMVGWPHMLSRGLQSALRLKAVTADHVRAVRKVVEVWKRRDKLDGGVLAMAEAILAEQEGLLRPESQQHLQPPQHNAQQQQGPQAANGGPGQDGGDPDGGRGHLRRRKHYIVALPRPVRLHRILYGSSSSGYGGCTEMEEYYVNGFGPLANRCMLDNPYGSLSGAHAAGGAAAGEEGAAVGSGKGEPWGRLVEVDFALDDDEPDFSGTVTWRDVVAVQLPQFNPASPARGGPPPAVVTPPHPDLEHLLRSGRRGAQHTPSVTRYPGAASGGQAFGTPLMSSGAGGGGDAALAEPPLRTTSGPPIIGLTPPAVDDELDTWAYGGELGTGGASRPAAAAAGPSAPGTAGRGGSAAPPSVGPGGRGTGAGGEEEGGANLFDMPAAPSHEVASTGRRSDWGDDVDMDVSDEEGEAPDWQPPLPDAGGGAAGPPPGAPPALPGMPSAATLSLLQAVGPMAGMHMDPIAAMLGGAAALTSRPGDAAAAGRPAAAAPPSPPSPQPAAAPSTVIVAASTAASPXXXXXXXXXXXXXXXXXXXXXXXXXXXXXXXXXXXXXXXXXXXXLPPHLQPTLHASASKPTTAAAATPAHAAPHVTAASNGGGGGGGSKVQEPATGTTAAAATTSPGPEQGSTAVGASRPDVRAPEPSARPGPGSRPAAIAEARQAYRPLADRLQRSPSDSGSDSGSSSDFEDRMPRQRSISDAGTGGGGAAGGRGSSREREKKKKHKKKKHKDKSKKDKEREKEKERGEREKEREREREREREREREGERSKEPRGKEREWERQRETAAAVTQPQPQPRMDRDRSDRRDRERAGYDRAERMEGDTRDRGAPPPPLPPLPAHTRVGRDREQERDRDRDRHYDRERDARERERQEQEWQRERDRDRDRDRRSAPLPQQQPPPGRMDARDEPRNVGRGGRGDYRPPFLPPPQPGPPHRGHHDPHDRDRDWERQQDRDLRDHRDSREQREQRVQREQEREQERERGEQRAGRGRGEPAPAPQPPRSNVHREQERTLVGEDSADGGAKGGRDKPQHDASAAVSGHPTANGHSAVQHASRAEPSGGRGATGHDKAPLEPGPPRREDGVRPEQAAAAAEAGTAGAAVRGTPAGKGRQRGRLGMQGH*
</t>
  </si>
  <si>
    <t>C_280050</t>
  </si>
  <si>
    <t xml:space="preserve">MPAAVPAPRDSLLVHVCGQQRCARQDGWRRRLAAFAAPAFAAPAFAAPAFAAACQGWGLPGLGRRRWGHSLARGLSLAQRHLAQALAARAPVLGARRLYVFPWLACGPAGYGPAPT*
</t>
  </si>
  <si>
    <t>C_280051</t>
  </si>
  <si>
    <t xml:space="preserve">MPPLPRDPTLQPHAVPLPLPIASASAHTLNLSPCPMQPLPPPGVPPRPKNGVDTKHTRTARSRACPASLVPFTLLRRLPALHGLPTTWTKPSHLHIRPCLPACPSPAPPLACSQQLLQNLWQQAALSQQCAMGTASIRVIRVCRLRLPHHQL*
</t>
  </si>
  <si>
    <t>C_280052</t>
  </si>
  <si>
    <t xml:space="preserve">MPERASASRKSARVASGAGPQAGAGQSTSPSPAADGSRVWLPELVERYARFLPPNEVALTLRLVCRATASQFRGGQHTIIRLSQPCPPAEFAAHWGDVRLLRLLPRERRRQLLQLTAAAGVLDNLRLLLDRHGAEHCRGGPDVLQAAAEAGQVAVCHWLHGRLWGGGGAGGGMDLASHYDLMQQAGKSGSRETCEWALAARPVPPHSRAHVKLLAAGARGAVGAGHTAVMDWFLGQLPDDLRQPPAAPPQQQQQQQQENQVPPAAPEEDGEEEDAPAGQQAPQAAADGNGAGAGAGAALMGQVAGMVMMAADMAQAMGLAQMAEAFQGAVAAMDGAGAAAAAAAAGGADAVAAGVAAAAGGGGGAVAVQSLRVDDNAPWDAWPRLDATALLRLPQLLEAAAEGAPCADTLEQLHMRYLDKPGRALDTEQCKRLVVAAARCKAADWRARLELLEARRYPRPPRACAAAVGAAAGEEGLARLRWLLGRGFSLEQDVVSSAAEGNNTAVLSYVLGEGLHVGGIHFILAAVMAARSGALDCLRLLQDHAVAAAAAAAAAGAAAEGAAAAAAGAAAEGAAAAVQVSWHLGAGFASAIESGHVDVVEWMLATMPAQLDMEHAQQAAAAGGHRQLVTLLEGHGVPLSEQAFVAAAEAGDEGMMEWLVREAGCPMGNDGSAYVQAAYQGDVAALAALRRLGCPWRHRTFTRAVYDPRNNDWGADKEELLWLLEAGCPVNWRLAIAAAEEHRDRDLAGWLRQQELQRSAWARGRRLRPRGGLGGSAAAGTQEEELEGEDEEAGEA*
</t>
  </si>
  <si>
    <t>C_280053</t>
  </si>
  <si>
    <t xml:space="preserve">MALTMSAKSVSARAQVSSKAQAAPAVAVSGRTSSRVMPAPALAARSSVARTPLVVCAATATAPSPSLADKFKPNAIARVPATQQKQTAIITGASSGLGLNAAKALAATGEWHVVMACRDFLKAEQAAKKVGMPAGSYSILHLDLSSLESVRQFVQNFKASGRRLDALVCNAAVYLPTAKEPRFTADGFELSVGTNHLGHFLLTNLLLDDLKNAPNKQPRCIIVGSITGNTNTLAGNVPPKANLGDLSGLAAGVPAANPMMDGQEFNGAKAYKDSKVACMMTVRQMHQRFHDATGITFASLYPGCIAETGLFREHVPLFKTLFPPFQKYITKGYVSEEEAGRRLAAVISDPKLNKSGAYWSWSSTTGSFDNQVSEEVADDSKASKLWDISAKLVGLSA*
</t>
  </si>
  <si>
    <t>C_280054</t>
  </si>
  <si>
    <t xml:space="preserve">MQLQGAMHRSSLRKSTAYSVAKPHALWPLPGTAPTRRGRVHACNAAQTRPAQLSAPWRPAPKSRPATKTAYSNDSSSSTAGSRSSGSSSEASSSSSASAAQFGMFVCSGSPLVAEALAHTGVDWLCLDTQHGAVGYGELLRLLQ
</t>
  </si>
  <si>
    <t>C_280055</t>
  </si>
  <si>
    <t xml:space="preserve">MQHFWKQSHAASCASQEQAGPTFLDTNAPVLAGLVGASLSAYVDLASQRLVRAFIASACRRSDAFVRALAAVVVKAASFKPPAPGPSRAEAEVLLHWSRAVLLALDAEAPAAKKXXXXXXXXXXXXXXXXXXXXXXXXXXXXXXXXXXXXXXXXXXXXXXXXXXXXXXXXXXXXXXXXXXXXXXXXXXXXAGGDTGAWRGWGVSLLDQLSGQLTEAQFLSYGRLVRGQVRRRPALEPEFVAAIRSAANGSGGVRALLTDAAPAGAAGAAAPDSLYEQLLAVYMDKVLAGARERATPDVVAAYRPLLARLTPADLSGRLLPAISKALRRVPDVALGALVGLAAAAPSSLDLSGAAKELVPVLVSQMRLKEGVRPAGQEAVRALAGRTTDAAVLGELVAGIRKILDGSAEGKLKVAAERSTLAAALAALAEAPVPAAELGPLAAEACAFLGVAIKEELSDDVKVALLAALAAWLPPSATAGPAPAAVAAQLLACLKDTAREALRRAAARALLSAVRAAPSLSASLLLVPSPAGGAAEPCLKWAADGLAKPALRLDGVLGALVVARAVLAAEAAGGAAAVAPGDKTWAAVFKPDSALLAPVNAAKLPPADCPRAGELAEVLLSAPAGSAIAAAIEGTPGSLDAVCRLLVCAGLHSAKPARLEAQAAIRRLVAAPGGAGRLEVPLCDALRHWMNNRAALPVAVDAAATGDDATPSAGSLAMRFGEVLKAIAPPPPPQVAADGAAAAAPLPLDGSAVAALLLAGHHPALEAPMRRAQHPWAQLARRLGLSLDAAVHAHAAEVCAVLSGPAGLASPLLEDRLAGCGALGAAMRCAPTAMYGFVHAVLRELLVRGEHDGLTEADKEVYETPEGMLSSERIPAGVYVPEVVVNKNVKKPRGRMRMDNRAFADDDDDDDEPAPAPAKPAPVPPSRAGATGGPKAGPGKKDAAQRQEEFRRNKLQQETDNRARMRALKARLELGLRALGQVVEQAPRHAATHLEAYQELCLPLMSSWLVGEVAFDAVRALSTCMPGRLGSAAITLTCCLRLVAAAQRGAGLTYRDVASRPATASVVHALAAVTAAAGQQLPSSSYCYVFPVLQAVLMSPVHTALHDECVAVLALHVAPGLDIPRRGSLELLYYLLGVIPAYRDRLVPLLRSLCAGCLEEDLPAATSGLTHPAPHVRAAALAALPSVPLLGEGALPASDASTTALLWLARNDTGSEDNCGAAAALWELCGAVLEREALFRLVPLLASEARDVQTSAAAALAAGLEVHPGCVTQVLTALTELYHPESSLISRIGVAAALRAVAPRLGDGDVNPALDFLIGTGLADGDEAVREHMVAAGMAVLDAHGAAHAPRLLPLFEGHLDRKGKCATPEEEERFDLVREGVVVLLGTIARHLPPSDPKRASALDLLLGVLGTPSESVQRSVSNCLPPLVAPLAANAEYTQSLVDRLLQQLTHGASYGERRGAAFGLSGLVKGLGIMAMRNYNIMESLKAADKKDPVVREGGLLAFECLSDKLGKLFEPYVIHVLPMLLNCFGDPSPQVRQATEDAARMIMGQLTASGVKLVLPALLKGLEDKVWRTKQGSVQLLGAMAHCAPKQLGTCLPTIVPKLGEVLSDPHPKVQTAAQEALNEIGSVIRNPEVQRLVPSLLSAIADPNNATRACLDVLLDTVFINTIDAPSLALIVPVVHRGLRDRSGDTKKRAARTVGSMCSLVNDAKDMGPYVPLLMPELQKSLVDPLPEVRAVSARAIGSLMKGMGQDAFGHLVPWLLETLSSEASSVERSGAAQGLAEVVAVLGPDHLDALLPDVLASAGGRSRPAQREGALTLFQFLPLTMHDALQTHLPRVLPAILDGLSDEAEGVRDAALAAGRILVDNYANSALPLLLPAVEEGVFSDNWRIRQSSVKLLGKLLFKVAGASGNVVLDGHEDEEGVAEESYGEAIIAALGMARRNEVLARLYVIRTDVQYTVRQEALHVWKTVVVNTPKTLGQILPDLMQLVIESLADDGEDRQHAAARCLGELVRKMGERVLARIIPILREGVASPSAATRQGVCLGLKEVLDNMGRHQLQEHLAEVLPTVQSALTDADAHVREAAGAAFGILFKGSGGAGGGSAVDGVVPAMLAGLEHDKRYHESLEGLRVILMVRPQIFHFVCPKLLHRPLLLNNVRAIGELAEAAGTHLNNHLDELLPALLGAASGSRAVAAADGHDAHFAAASKHEFQEHVPQLIQSLVLLLAEDAAAEDLTLYWKALEAVCGSIPKDELPEYVHCLKVAIADAREKERRKRKAGPLLLAGLCTPPKALAPLLPIFLQGVLQGSSAEVRESAADGLGDLVSVTSEDALKPFVVTITGPLIRIIGDRFPAPIKAAILGTLGLLISKAGVGLKPFVPQLQTTFLKCLNDTSEVGGEIVRTRAADNLGELTRMSARLEQLVQDLANSGRTAEPAVRSAHLRALRGALLAAGERLQPAAVAAVADTLKDTMKAAAGDDDEYRVYVGSCLGALCRVAQPDTLKAILAAGPLAVQQPPAAAARQLNGVVLATAAKYAGARLEDAGLLKPFTDAIKAAARDADTGVKTAAARAAARLASAVVGAGSAQAGGVLTATVATLQALLGPDQGSEVVRVTLLAVRGLAMDLAAGGEASEALLDPHAPALVPSMCAVLATGQVSGITRSTAEAALQKLLRVESGLEVAQRYLASGPAAVARQTLTDSFLRRLQKLTDEDLFASEEY*
</t>
  </si>
  <si>
    <t>C_280056</t>
  </si>
  <si>
    <t xml:space="preserve">MLLQSAVRMAAAQPAPAWLAGLAGSLRGFTASSSATSAAATAAPAAASSAPGLIEVREYTLKPEGVKAFMDVSAEYADVRKQLLPFLGLFTCDVGSCLHRVTHLYAYDSFDQRDAVRAAALRDPRWRKFIELSRPHVQYQENKVMLEARPIYAALQLPPTAQFQAPPKTGSGKVVYELRSYQLSPGYGSVPKLVEAFSAGLPHKVAKDPDGKLVFFGYTDVGMLNHVVELWRYPSAQACIQARQAARTVPKWRETIGAVTPGVQHFTSSFLHPAPFSPWQ*
</t>
  </si>
  <si>
    <t>C_280057</t>
  </si>
  <si>
    <t xml:space="preserve">MAHLLARLGAKALLPRRDGDKLLPPLIGAAEALRLREQFYAIGQQWPYENIVPGKPPSPPGCKAYLERQKAKEAKRAARAKQVAEAMANMPKTVADYKASRRLDWSEVSALDRLLMTPGQIREKYVKRRGDAGSDGAGSWRTVAGVKQLSCECGSWADSPVLGIEASVFEVADKHGQCTMQLLVPECEDPSSPAPCPPDPRGAAGLSHEAGHHHEALVD*
</t>
  </si>
  <si>
    <t>C_280058</t>
  </si>
  <si>
    <t xml:space="preserve">MLQHRHVAFSGSSSPARSGRRAAPAGMPNGRGKLVVVAYQKLQKRLKYSGAAGQRGKEPLVVHVEPDASNAWRLDEVVQLIKAGGVGVIPTDTLPAIVCDLHNRDAVLRLYSVKEMDARKPLSILCPSLSTITTYTTGFPTTASANWFNVARRLLPGPYTFVLPATKNLPPQCIDFMSGKNIHRKSVGVRMPADAVCQALLDGVGGALLCTSVHVPEVLSPDTEVPDCGSILEAYGSKGIDFVVDVGRRVVVESSVVDFTSGDPEVLRQGQGDVSAFE*
</t>
  </si>
  <si>
    <t>C_280059</t>
  </si>
  <si>
    <t xml:space="preserve">MVAPHQTRYFNQMGGMAPVGGIPPPPMGQAPGGAPRPAGPPPVPVLSEELQQKLLEEKVRHVKVIYHITGAITFVNEIPWVIEPVYLAQWGSMWIMMRREKRDRRHFKRMRFPPFDDEEPPLDYAFVNGPSYKRWKLPLPVMAALYRLSGQLLTDFPDRNYFYLFEPQAFVTAKSLNMCIPGGPKFEPLFRDMDTRDEDWNEFNDINKLIIRSPIRTEYKVAFPYLYNNRPRKVRLSVYHHPMSLYIKTEDPDLPAYYYDPLIHPIAAYRSAAGGRRAKIEEEVGGDDDEWALPSGVEPLLGESPLYTDNTASGIALLWAPPPFNRRSGHTRRAFDVPLVNCWFQEHCPPTYPVKVRVSYQKLLKNYVLNLLHARPPKSVKKKYLLRALKATKFFQSTELDWVEVGLQVCRQGYNMLNLLIHRKNLNYLHLDYNFNLKPVKTLTTKERKKSRFGNAFHLCREILRLTKLVVDANVQFRLGNVDAYQLADGLQYIFAHVGQLTGMYRYKYRLMRQIRMCKDLKHLIYYRFNTGPVGKGPGVGFWAPMWRVWLFFLRGIVPLLERWLGNLLARQFEGRQSKGIAKTVTKQRIESHFDLELRAAVMHDILDMMPEGVKQNKARTILQHLSEAWRCWKANIPWKVPGLPAPVENMILRYVKQKADWWTNVAHYNRERIRRGATVDKTVCRKNLGRLTRLYLKAEQERQHNYLKDGPYVTPEEAVAIYTTTVHWLESRKYSCIPFPPLNYKHDTKLLILALERLKEQYVVAVRLNSSQREELGLVEQAYDNPHEALQRIKRHLLTQRSFKEVAIEFMDLYSHLIPVYEIEPLEKITDCYLDQYLWFEADNRHLFPCWVKPADSEPPPLLVYKWCHGINNVTNVWDTNAGECVVMMQSEFEKMYDKIDLTLMNRLLRLIVDHNIADYITAKNNVVIAYKDMSHTNSYGLIRGLQFASFIIQYYGLILDLLLLGLTRATEIAGPPQCPNEFLTYRDVKTETRHPIRLYSRYLNKVHIMFRFSAEEAKDLIQRYLTEHPDPNNENIVGYNNKKCWPRDARMRLMKHDVNLGRAVFWDMKNRLPRSLTTFEWDNSFVSVYSRDNPNLLFSMLGFEVRILPKIRMAAESFANKDGVWALQNVHTKERTAQAFLRVDDEGLKSFENRVRQVLMSSGSTTFTKIANKWNTALIGLMTYYREAVLHTQELLDLLVKCENKIQTRIKIGLNSKMPSRFPPVVFYSPKEVGGLGMLSMGHILIPQSDLRYSQQTDLGVTHFRAGMSHEEDQLIPNLYRYIQPWESEFMDSERVWSEYALKKEEAKAQNRRLTLDDLDDSWDRGIPRINTLFQKDRHTLAYDRGWRVRQEMKMFQITKMNPFWWTHQKHDGKLWNLNNYRTDVIQALGGVEGILEHTLFKGTYFPTWEGLFWEKASGFEESMKYKKLTNAQRSGLNQIPNRRFTLWWSPTINRANVYVGFQVQLDLTGIFMHGKIPTLKISLIQIFRAHLWQKIHESVVMDLCQVFDQELDALEIETVQKETIHPRKSYKMNSSCADILLFAAYKWNMSKPSLMADTNDVYDQKPGNKYWVDVQLRWGDYDSHDIERYTRAKFLDYTTDNMSIYPSPTGVMIGIDLAYNLHSAYGNWFPGIKPLVIQAMAKIMKSNPALYVLRERIRKGLQLYSSEPTEPYLSSQNYGELFSNQTVWFVDDTNVYRVTIHKTFEGNLTTKPINGAIFIFNPRTGQLFLKIIHTSVWAGQKRLSQLAKWKTAEEVAALVRSLPVEEQPKRIIVTRKGMLDPLEVHLLDFPNIVITGSELQLPFQAAIKLEKFGDLILKATEPQMVLFNIYDDWLKTISSYTAFSRLILILRALHVNPEKARMILRPDKSIVTQPHHVWPSLTDEQWIKVEVALKDLILADYGKKNNVNTQALTQSEIRDIILGAEITPPSQQRQQIAEIEKQAREGGHMTAVTTKTTNVHGDDLIVTTTSPYEQAAFGSKTEWRVRAISAANLHLRVNHIYVNSDDIRESGYTYVLPKNLLKKFICIADLRTQIAGYMYGVSPPDNAAVKEIRAIVMPPQWGNHQLVNLPANLPEHDYLKDLEPLGWIHTQPNELPQMSPQDVVATAKMLEAHRSWDGERCVCVTVSFTPGSCSLTAYKLTPGGYEWGRSNKDVAANPQGYKPDFYEKSQLLLSDRFMGFYMVPDAGSWNYNFMGVKHSPAMRYGLKLANPREFYHEVHRPTHFLEFSTLEDADPGVDVENHFA*
</t>
  </si>
  <si>
    <t>C_280060</t>
  </si>
  <si>
    <t xml:space="preserve">MARFTTGLTRYVHIFKSYDLSQPAQVVDLGKEASQLCFEKTGANPVRPHMLVFNKARTHAVVSFVASGHVLIIRAEDRTPLACFRTTAGFNGFRQAHAGFPTGDNRYVVVANQNGKKLERLNVDWEKEVFTHDVDATLSLYGNCTTPNGARCEDPDDISAFPPPAAFRPDNAPICTPNLGDPKVAFATLRGGGLFVVDYTKSPMAIVAEYDNTTVGANGCGGVGAGNNMFINSGGGTATNLYNFQVYKFPRYGYSAKNPVNTPRPKVVANDPDGPRDAHGAAVLRDTKGHPKYFWQPDRYSNVIDVYSIDSDRLVHRIDLRASNLSADPTPDLVAVSPIQDHAFITLRGPVPLSGDPHVSTGATPGLGVLVIQAEGRKARLHKVITISNLVNGTNRADPHAIDLRPTNTKCTQVLNTHRRL*
</t>
  </si>
  <si>
    <t>C_280061</t>
  </si>
  <si>
    <t xml:space="preserve">MDGALGAEVAAGSALLHGAELGEPTAAAALATCRPVCSVHVQLGWRGAHRNAHRRATGPVTSRSSPRGGRAAASTATSAAPRLAAATPAATLVTAVPGTAAATSAKEPAAAAAAAPCTPAAACAS
</t>
  </si>
  <si>
    <t>C_280062</t>
  </si>
  <si>
    <t xml:space="preserve">MQLARTLNFGARPRAISQRACIAPARIRTRVVRCRADGKETDSKTDSKKLDSLLDELQKSGVDSKKAQAVLKKWKELGVEDSEQLRKLLVKRSLRPAGIVAFQAALDGLACWGGFYTSGLIADSPPFTGQFPLQLLASFFGFYYVLQGLLNLSVASTLAFTAYKYGTNSVELLAAVQQLAGPATGLNVLDRAQVAVNTLKVLQTLDEIAELLKNMSFASSQRSTLQNLSAYLQLSHARETLGFDPARYGLTAAEAGEIAYVFSCYDKNEDYRLELSEVKRLCQDLGKELSDEEYKEALRLLDTSKNGFVEFDEFCAWWTKSKGAATTA*
</t>
  </si>
  <si>
    <t>C_280063</t>
  </si>
  <si>
    <t xml:space="preserve">MHRSCSSSVVPSVASVATTAAEAPAPLGRTNSGGGTAAAASASRHYDRLLLRPGRTGSAGSSAAASARTSACGLPSSAASSGMGSAATTCSGMSSATNIAGLSLSAGGGYMSTSASTPIAGRCTRSSGSGGCTSGGSASASGASAVTFGYLASLPASGCADRDLIDSVLASPRDRLLGVPAQVSVCKQD*
</t>
  </si>
  <si>
    <t>C_280064</t>
  </si>
  <si>
    <t xml:space="preserve">MQSLPPCPVGDRRRRSCHTGADLCHDGCDAAAAAARKYGHHHHHHHSSASLPPLPPSGNTRRHSYHGLDAPPSGMLLGCSPFLATTASGGRAGAGGAGRPHAACGGGAGAASAPVEPLSSGLMRLASSFTNSVTGYLTDLVAWTTAEHPVPMSPLAAPRWHEPAAAAAAAAAAAGMREGEAGALGAERQQHHHQHPHRHGHTRGYAPGGAAAFQPRVRCCTGTGSPLLLPIPSAAAEAAAEEAEAAEAMRVDFAAGGGGASSRGFERHEAACCWAAGDDVCDQSGGAAAGAAAGSCSPRGSGSVPRSRPGAASAGGRSAGVVAGTVLAAGGELCSKKDA*
</t>
  </si>
  <si>
    <t>C_280065</t>
  </si>
  <si>
    <t xml:space="preserve">MSSNGISVDEAKTLICELCRLFYDQGWVSGTGGGISVKAGDEIVMAPSGVQKERMQPDDMFVLDSKGDIIHTPAAKPPPNRPPKLSECSSLFMAGIEGHGFYGKCVVPVIENTARECELTDRLRQAIADYPQANAVLVRRHAPTPTPNPNPRRQHCRSFLESTYDAAETQADIDLIRTQAAADVAEGRAGAAAVPEPGAGQAAVVEAVAGWVQAAIAADRKVTALKNLQLPGHVSVRD*
</t>
  </si>
  <si>
    <t>C_280066</t>
  </si>
  <si>
    <t xml:space="preserve">MAQNATGGGSDDQAAATSSDFRDGEDGKAAAAAAAAAAAATTAAAATAANDDDDDDGTPVDPEALLARLTQPRMPENVLLHQYWEPWTRYLMATSPEDSASDEMRQARAALGLLIRDRVAVRYMSWAVPSTEALEVIAQVSGGRVVEVGAGTGYWAWLLALRGVDVVAVDNDSEYHFEEEPADGEEPAAADGEDAEVPKGPPIRYFKSMQVCDGPEFLARHGGCPDRALLLCWARHDMGEASLAAYRGDTVVAVVNTGATWELDSRKHPEWRQVRRVPLPQWRGIHDDLRVYRRRVMAGRKEEDGGN*
</t>
  </si>
  <si>
    <t>C_280067</t>
  </si>
  <si>
    <t xml:space="preserve">MLGFDLPHVDDDIGNADPLLLAPSGAGCGQTPGAVYNVLTQLQAAPLGSLAIVKQEPSESSHGSAAGSPSNDGPLSSSTPHHPAHPSSASLSPFHPQAQHHHHHSRNNTLLGSCAAAGAGFGSGSYDSSCSGPTLAAPAEVGSASVTFSATAVPAAATALAAASSLSQQQQQQLQQQLLASGMPLVSFSAIPLPAGQEQAATCAQQAHLAAAAAPYISAATASMTSMLNIPNLHTYALSSSTPAGAAETAAGACANGESGSASGAAPAFEPHMAVTAAPAGTAAGAPAVIITPAPASAPTASLVTDVFASPFAHAGMTAPSAAPPPPSLLDAAVAVQQQLAAAAAAAAAAAAGGAAAMLATSTPSADADNFAFAFSGDDDDEDPSYGASASLGGKRGSSAAPSKAASGGGGGGGGNCRKLPLSHSTVEKHRRDRINHLIEQLGELVPACDPRYRGAAADGEAAGGGGGLKRPKHAILADAVIRYRQLQQDNETLRRQLAATAAAAAAAASGFKNMLQQQQQQQQQQTASGDGTSAVAVAALTVPSTLPAATAFAEAAPVAASSTAAAMATSHSAAPSLPSSPTTPAAASVAAPSGAAGAATSATMQSLLVQAAAAAAAVGAAASGRNGAAAAPAPPPPAGSALVPAAAASPATAATAATAATAAASAGLNLLHLPFIKAAAAAAVAAAASASAAAHGSAPAAAPAAGMPQLPAGFVPVGLSTHGAVSNSSIAAAATATAAXXXXXXXXXXXXXXXXXXXXXXXXXXXXXXXXXXXXXXXXXXXXXXXXXXXXXXXXXXXXXXXXXXXXXXXXXXXXXXXXXXXXXXXXXXXXXXXXXXXXXXXXXPAGGRAHRRRCGCGGCGCATRALTAAGIRLRGVNVSPAPGPGHRMALELEVECGEDVMPRGQQLSDAECSPVVAARR*
</t>
  </si>
  <si>
    <t>C_280068</t>
  </si>
  <si>
    <t xml:space="preserve">MAMTLSTKAFAQRGVSARKNTVRVYAASTKVNPKLASKTEVERFKQATGLPAPAINGKQFPLKLGFTKTNELFVGRLAMVGFSASLIGEILTGKGALAQFGYETGLNGIEVDGLVIGLIAFNLIAAVLPTSQTFVPEEQDTISERPAGPLQDPRITLLEPKKFFGVQGFGFTKENELFVGRAAQLGFAFSLIGEAVTGKGALAQFDIETGLSLRDTEFGLVVFILFLLFAAINEGSGKFVDEESA*
</t>
  </si>
  <si>
    <t>C_280069</t>
  </si>
  <si>
    <t xml:space="preserve">MTPERREKPRYLFMAQLLSSLRHGTLILGVADFEELEELEEQPDDILADAGRLVIGFEEHVSGDVSAGPVELVMVRAPEGARGEHARNRALKHGLKQGMKAGCEAALLVEVKASVASAHMWQALSAGIALARSNASRGSGGGGSGGGGGGGGGSYPASPVHVVLTDAKDWHFMCIQATAAAGAAAGAAAGAAAATMNQPAGADGAAAAAGSSGPSTPGGLGFTLNSGESFRLFNCTSVHAPMLARGTEPADMVK
</t>
  </si>
  <si>
    <t>C_280070</t>
  </si>
  <si>
    <t xml:space="preserve">MSGERVAY*
</t>
  </si>
  <si>
    <t>C_280071</t>
  </si>
  <si>
    <t xml:space="preserve">MTTISDVCESIYDLVRRIGSIVNNDDDIHGGGSEPVLLHDTGHSYDRSALEGWWAAGHRFCPRTGVPLRRLNTSPNHNLRSAIERWQLHCEMQLSFRPVIDTLVTQQLQQQKQQCNKQQQQQAQQQQQAQKQLHQLQQSQGVQKQQGGAASSLEQRTVGLAERLQRLAVLEAPLEDAAPAPMPAPVPVPVPAAVAAAVAAPAVQAATAGCVGPAPPGPTERHLQQQPRLQSQRSDDQELSAGLLRAAAAVVAAAAAGAGGGAGVGASAVGAQHAYSWGGVPLDVRMAAAVGSSDVPAALLCFSDGGAAYGCLGAAGRSGSASSVADSPHLDTPQRAGSAQLGVADCDVGGADVAAAAAVGYGSVAVAAAAAPGGLVPGGGSGSLISFSSVGAAVAPVVAA*
</t>
  </si>
  <si>
    <t>C_280072</t>
  </si>
  <si>
    <t xml:space="preserve">MSASAQKQQPPQELMPPQRPHQHQPTRPSTVTPAEHTAIGALGGTVEVCIMQPLVGIKNALQEGRPIPRHPAHLYRGLLMNIVSMAPITASQFGTNRLMQTVVLNKSEADLTPLERFGSAGVAGAVSAFIASPSELIIIQQQKSGRSLSAETSHFMQTYGASSLIPAIGREMLYAAGYLGLFPIIKQNLDEKMPESPGLSLVVSGVTGGVFAAFCSHPFDTAKTRMQVCGLEGGWQWRAXXXXXXXXXXXXXXXXXXXXXXXXXXXXXXXXXXXXXXXXXXXXXXXXXXXXXXXXXXXXXXXXXXXXXXXXXXXXXXXXXXXXXXXXXXXXXXXXXXXXXXXXXXXXXXXXXXXXXXXXXXXXXXXXXXXXXXXXXXXXXXXXXXXXXXXXXXXXXXXXNNPLRVAVVGSGGAGRNGGLAGATFILNSLRTNSVEYLDAVRAPKSL*
</t>
  </si>
  <si>
    <t>C_280073</t>
  </si>
  <si>
    <t xml:space="preserve">MPPPPPPQVQLIQPTGVARSEDCDKLLVYLPGTDGTGQAILPQIPALRSQGYDTWCLYMPPDDRSDWEQLTTQVTLLLRQLLADWRAGHEQQQQQRQVGADANNSGGEGAAAAPPQRPPPRITIIAESFGCCLALRLAASGAAPELLDRCTTLLPLLVDGGRVEPANQELLQSMIQMEPPSCSQSFGFGSGFTNAAVAPGAAYDDYSTAAGYSRRTPTITSNGPSSGSISSAGGLWERRYGSLNGVGGSSNDGGGSSSGGGGPATLYYGPAAAANFRTNLLRTGDPGEEALARVRTPVLMVTSARDRLLPSIAEGARLERQLPYCRRHILPDSGHAAMLERGMDITRVMAVAGFLGELPDRPAPAPAVAAAAARRAVPQPAVAGDLISPVVLGFSNLPPPGSADFERPMLFVGNHQKMGFYDTPLLVYELYVRGYRLLRGREKVLLFPGGAKEVVKKRGQEYTLLWKDSPDFVRLAAKCDALIVPFAAVGADDAYDRLYFKFAPPVDPRRLGTDIHNPQQVQQLYDGVKDTVTQCMGELLEVRAADEESQVGERLARSLRRMAPVLGAAVAPPPSPPPSLRRPGR*
</t>
  </si>
  <si>
    <t>C_280074</t>
  </si>
  <si>
    <t xml:space="preserve">MHTRSNTCPSQRPCSAPQPSGHRGLPPTPLPPTPPTPRLYLTLAKPPKTPPPPSSRPPPPKPPPPPRLGPGDGDASGEGAGEGEGEAERATEAATSRKRRQPRPTPASSAAPTPCGAPAGPRHPPPPAPCQVRNKPARTPSAPHATSPPYPHPARPPSKSTPRYRAAAVDNIPPPPLPVPGVTSVPNPAPPAPAPAPGPGLRPPRERLMAPPRLIPPPPLRSLPAPAPAPQTVSGPPPAPPPPPSPAPGAKPPKPNPEPGPPPPSLPAAPPAPPSSSPSGCSPSRLPSAVPPPPRASMPARPPAAPPPSRPARSHSPTPAPSTTPNKRWCPPPLAASARPHRVLPSSCPTRPPPPRQPPPPPGPPPRRRPQPTARSRRKAGRGPPHLPHTPSPAPAPPHPTALPRSWAPRSGGPPPPPPRTPPPRRARRPPPPHPSRPRGPQPANGSPGTPPPAAAP
</t>
  </si>
  <si>
    <t>C_280075</t>
  </si>
  <si>
    <t xml:space="preserve">MLSTVTRQALAAKPFGTVQPRVAPRLAKCQMARKDSYMVEVEVAEDEPEDVAVRRYMKLVMQSRVVEKLRARRTKETKIEEYKRRFRERVEMRKAGIVDPTYDELYSAELDPKPFEDFFQLRDDEDPEGAYDGAGAGSDDIFGSFAGGTYTDTTRWGSGYPGGGYMNTSNSFGAQGGYMGGYMQ*
</t>
  </si>
  <si>
    <t>C_280076</t>
  </si>
  <si>
    <t xml:space="preserve">MSKGVFQPVGQKRLTNIAVVRLKKNGERFEIACYKNKVGDWRSGIEKDLDEVLQTTTIFHNVGKGVVAKDKELQAAFGTTDQHAICLEILAKGELQVGERERKQEYEHLFKDVAGVLVEKCVNPNTNRPYTLSMLERALRDIHFNLDPKKSAKQQALEALPLLQKEFPIERARMRLRLTVPVEAQQELEQLLQREAADVAGLDVAAGGMCVVVAQVEPGVFRDLNNFM
</t>
  </si>
  <si>
    <t>C_280077</t>
  </si>
  <si>
    <t xml:space="preserve">MACSPKRPDPLRDAEARVRALTREVGTLREDLRREVKRRERASAQSREAEDAKKELESRVNELAYSNRKLAGELDALHEAARAGAERDRRALRGLREGLAAVEAAVAARARKGATQVRLLQEAQQGLRQLLFSGGAAAAAAAGGGGGGGAAAIGSDLLANVTGISSAAAPRAEALLGSAQAAAGRLAALLLGAEGDGLPGAGGEEEGEEEEEEEEMEAGRLAGGAGAGEGGRLAFDMEKEQLKDEVVGACVRLRAEMRLLSDKAAGSASCAALELAASLRAAQDEVGRLRGELLHANAEAAAAAREREALAGALEEARRRLQQQDELQSAMVAAARQQEDGSLGRVAELTAKRVSSLSQQLAAVRQQLMAALGERAELEAALAQRESELRLARGGPGCASTFGGFYELGPWSVREDLSVEPNPGSWNRLFGLLLLDQPVGTGYSLAANGSSSVPPDEIGMATHLYTALQGFFTSHKSLADRPFFITGESYAGKYVPSIAHYILQVGEEAGQHQHQQGQQQPGSKGPLLSRRRSLPLGQSAPVFKLADDDDHDDDKGGDGRRDLQGAAAGGAAARSAVGISPDTRGQKPAAGWRRSAGPLTHVVVYRAGHMVPHDQPAAALQMMEGWVMAALEGAKFS*
</t>
  </si>
  <si>
    <t>C_280078</t>
  </si>
  <si>
    <t xml:space="preserve">MALASELATSLRVPPTAAPFDLAARLPHVSSLAIVSDERQPACASELAALLAQLAGLPALRHLTATDLPAEAAQALSGVVALSRLTCLDISRSDLPSGELPAPLLQLPALQVLRAAECGLGPRLAASDDCLLGLARSLRSLDVSGNKLLALPPSLSALSALTCLNAAGNKLQAGGEALPGLEALAALAELDISGNQG*
</t>
  </si>
  <si>
    <t>C_280079</t>
  </si>
  <si>
    <t xml:space="preserve">MDVDEQLDDELEAAFEEAFEEAPATADDGAGAGDAGDAGEAAGAGPGLDEDDYDDTDAPARGEPATKPDDDSTLQVFRLLKDGGQGAVGGRGQPAAAAGPSQAEEAAAAAAPTSAAPDRAAAYKKEVFDSLTEQQKSRFEAFMRSSIPKPKMKKLMTAILRNAVPNERAIIAMCGISKLFLGELVEMGEGARRGQIKWRRN*
</t>
  </si>
  <si>
    <t>C_280080</t>
  </si>
  <si>
    <t xml:space="preserve">MMREGSADDLPGSDGVGPGDAGPGGDATGGPGRRLQQSWPPAVVDWRAAGKVTPIRNQGGCGSCWAFAATAALESNYLIRYGSGPACDSLDLSEQQLVSCANKDEGYGGSKGCSGGWSTDALDYVYKRKQMTERWWPYTQSTGTCNRGMPGPGERIATGRSFYLSTAASEDRLKRWVAIGPTVIYFCVEDSFRWYTGGYYSSNTCGTCHNHAMVAVGYTATGANPHWLIRNSCILCKGLVTGVDITKILTPTPAPVVNINDKINQVINGGGLGGLGRHRRLGAADTAATAATAKDATATATAEQQEEEEQVLELVEEEEEEEEEVEGDENIEMEGQDEVHHQAV*
</t>
  </si>
  <si>
    <t>C_280081</t>
  </si>
  <si>
    <t xml:space="preserve">MPAKFKFFAAPPQAGAAAPAAAGAPAAQSGADSSSSGPVKLDLRQSIAETVERNRREADEAAVKALEAEAAARASEAKAAAARRRVVDSDDDSEDDEAAEAARRAAKVRPQPPPKQSPPPAPAPPPAPAAAPAAAPAPAPAATAVTAPQKKVTATASGGASTDLAVSGAPGSTVTTGAGSATAVSRRPALSDSSTSSSSVAVASGTAAGSTTSRSVTLSGAAGGGSATAVASSSTGTDSSDLRASASKSVFVGTSENKTAEAEEEERQQDIRAYLKARQQKQEQEREAQRQARAAEQEGSEDEDDADAGPTGAAAAAAAAKSASERRWPSPPPAVAQREAAIGAHPLSNGVGPTAKKPVAATSAPAVATSTAVGPDGDDEEEEGAPARAFAQCSTEGDEQWVAEPTPSTVVHASRERGARMAAAGTVLAPLGPAAAAVTTASASPRSSTTNDIGITAVSPVATRAAPAPAAPAAPAAPAAPAPGGADAARPASLQLASAAAGRASISGVSDGVGAASLATPSSAPHTDLGRLPAWLPPSSAFTLLLASPSNLPTAEVGQLLEWLLNAAAASGGAAAASGAVKGAPAFSVVGARLLGVSPSSPLLPAAAAACFARPAAAPASASAAGGGGGEVRVLAVACVARAGVDPDSYCHDALPAEAAAAAAPQLLTALGAVQWADVLPKGIRSSGGGEQAAATTPQALQSVGAWATARAGAEAALQLFDVLRVPTQALHQHGGAFSTPRSSLTGAATTPSGSAAAAAGVAADPPGVSTFVSLVSEGVLREPELLRALLRRACRLGLSLRGLQVLYATEEATASLVATTPHRPAPFTGGALLALSGRHEPLRRWQAQLGPPDARLAALAEPGSLHALYGAAVRHITASYDAAAGARESQWLALSGAGAPRQAAALWCVQQLVWCGYSLRGLLLSALPPAALAGAYASASASAAGPLAVVVEVSKEEAAQQLPVLLSELPPLPGGGGAAAAAGAAAVVSQSPLCSSDALRQQLTPAELHSLPPPYTADQLLSAAAAVAPDLAALADGAGRASWDGSGAGFASGAGASDAASAAAGHAHAEDGVAVVALQARPLHAAAAVLAALVAYVTAPAAPAAIGVAAGGAAAQQMELVGVRYLRQVPSDVAGALTVLQPQPAGATATSSSPSAAAGAAAAAATGRHRLVISHPALLAAFNGPAAAARVAALLQVAVSRLATAAAATQDGGAATAAARPGDTSADLTAWSAVVDKLLRDYPTLALASPLASGATAAALVPPPPSGTGAAAQPPLLAAVSRTQAAAKAALARAFSLAQVYLDPGMHDGVHRPPLPEAAAVAAAAAAATTLPSPSALCRLLAGPQRLPAVVALDFGAVGRNLLPRLIKAMAREGYALHGAATVTVGLRSALAAAMPALAELAPAVVLHVSRSNAVAHLRHLAAALAPPHAASAGSGGQGAGAHVSGAIGGGVYTCDTWRDAAEVVAEVWPAAGGTAIVSAAAAAAPPVAPGAPARRFVRPEGSRLLQLTAMVVTPGTTHAAGTDAAYPSLGGLGGPAAAAAPTLDWARLADALEALHAEGFRLAGLRALPTTGRDLAALASRGAFRISPAQQQAVHASAAAAQAAAAAAAAAAAELVGVAAAVMQPLHGQSQQQQQPEQQQQQQLEAEPAASNVVLVALTRDNAVTTLQILLDEASAAAAAAAQRGGPGRRQAAAALAALGPGCVSVSHSPAAGEQQVLTAFEGGAFGAGGVALLKWE*
</t>
  </si>
  <si>
    <t>C_280082</t>
  </si>
  <si>
    <t xml:space="preserve">MASTDDSGASLPSAPSAVVESVQAVSLLRRTHLRYRGHHSVHHPAAAASIRSSAHATGAGEAAALSSLLPQQAARQRCTQLYIKLPGLDPKDLRPGFVAAVNESLQLHGSALQVVGAAVRRGCVELTLDLMERQDAGAAVAALLAGGNAAAAAAAVADAELSEVLDLPALILSAMGVPQTSGGLLRLPAGTAAYTDADEGEERGGQCVFVQRRGNCWSLQWDPDAMTWAVRDGPVDRLDDPLARYGAASAPPAPQVVLHAPLAAHAEEQLAAAAAVAAQQQLALLSGGSEVLPGPGSWPKLRLAMAVQGCEAWRFAGYAGAEAAGTASGAPACAAADLSLVAKANGRCVDVPVLSVLRSGAALVLQVEVDVALLAAGRHSRCPGLVLRLELWRGAAPPAGAAAPAGPQREVAAPPPRMLDAVCVACLREAGPVSELLALQRELAAAGQLDPCDDAFLSGPEQREEAEQLLGDLATWLDFVAALLGSAGAAAAASKPQRRGVEVAALAEAGTEEEAGTEEEEEEEEEEEGSQRNELDLSGEVAHLLLQPDLAPTLLAAGQHLLEHFVQHGRTELARCVQELLVAAVERLRAAPGGGGLAAAAAVTALVPPACRGDHTSAAPVLTLLHRAVRSGSQRMTELVLQWYREAETSAASEVGSGSVWSARAPGGITPLHILAVEARCLPPLADQLPEVAAALSGPGSPTAAEALLRWSMASFPEAVTVWNTTRDAAGNTPAALWASLGGGDLQLVMAAAALEQVAATAAADENEVADDLQVRASAPVPHMPAVGSAEGLAATTTTTDAREQGSSSTAVASAAAAGPAAAAARSHEAVARLLAAPPSLSQLMRLCLSGFPDPHMERSYVHYVTITARGTTFMWVVIMVLAHVAAVVKSLHTGEARQAVVGGASYALTLCFMVFAPRAYASLREPLMLSCLGGRTVCRALLWLAPQWLHMSENVVKYVVYGLDILLDGALEGTFEQARFPLAAVARLVEWFFLAQFMHSYGIAGPRLAANLARAALTSSLGLAMSGFMDVRMRAAFLRDARLAAARAAAGGAVGAAGVVPGTSAGIAAAFAAGVKAGGPGAAGMKQKAD*
</t>
  </si>
  <si>
    <t>C_280083</t>
  </si>
  <si>
    <t xml:space="preserve">MEPGRPPRLPGSTSPLVPPRPPPPPPPRPPPGPPCTPPPRSPPRADDSLLPPPPPPWLSYPLGPPWPGPSRPATPALTPQPAPPALAAASGTGLEICRPNAAPPPPPAASAWISPPPPLRSQGAGSAPASSGPPPFTMHAPPSQPLPYGAVNCCTGPPLHGLPYTCPAAGDTGRSPPPTQLPPLARRSLPGRPAAAMPPVLTPLPQPQPHTACALQPDPPTHQPPHGTAPPSCFIPTHTPGSTDPLRL
</t>
  </si>
  <si>
    <t>C_280084</t>
  </si>
  <si>
    <t xml:space="preserve">MNKLDAALAGLLRVVNGSAGQPQAQGQLAAPGKERVEVLEQLVSALQAARLLALSKAEAPKAEPAGAAAAAAGEAAAAAAKPDPQEPHKPQPSAAPAPAQPAAAGPEAVAAGKHLKAHAAEVSRALRLAAEALKVSRPTGQDQGGTGAAAVASTSGRPGGGGASALLLLQQLVPRAEAAVASVGPAFLQPICRREDYTPQQLAVLGEMQAALAQEYALRRSVLIERAKVTLQSFEWSPRLEEKGTAQEAAGVAAAARRAMATQPQVALEEVWCLRPADVVALTAVPTSTAVAALDGPAAAAAAAAAGAGAGAGAGRKRSSPIGAGIKGIIIGKVPDRGGRPEGRAREAYMPEXXXXXXXXXXXXXXXXXXXXXXXXXXXXXXXXXXXXXXXXXXXXXXXXXXXXXXXXXXXXXXXXXXXXXXXXXXXXXXXXXXXXXXXXXXXXXXXXXXXXXXXXXXXXXXXXXXXXXXXXXXXXXXXXXXXXXXXXXXXXXXXXXXXXXXXXXXXXXXXXXXXXXXXXXXXXXXXXXXXXXXXXXXXXXXXXXXXXXXXXXXXXXXXXXXAREVERQVNIVLANMQPPRSSRHAALALGLALLLALAGAAASSKHAEPQSVNPEHPQEVTLKTPAVEVGEEQLAGPEGAAHPGGWGLGQRIKEAVGSVLGGGHQAADHLTASATEAAPTSHDAQTAKNAAMEAAERSRAAAGAAXXXXXXXXXXXXXXXXXXXXXXXXXXXXXXQARQRAGGAAGAVKDAVTGAAASVADSVKGAASAAAAKVAGAATAAKDAVAGAAGRTQEAAAGAAHKAGEGVKGAGGAAAEKAAGAATAVKDAVAGAAGRTQEAAAGAAHKAGEGVKGAASAVRDSAGDAARSAQATAQGSAETVADTATGVADKVASGIKSAAESAYNAARSVVTGTRSAVDTARVEAAAHAEQAEQQARHAAHTAGEKATITLQDVRQATQDAYAQATEAMKAAKDKVVPSGDTGSHTGTTHAPRAGEPQGNIEL*
</t>
  </si>
  <si>
    <t>C_280085</t>
  </si>
  <si>
    <t xml:space="preserve">MAQEVEVLARLQHANIVQLLAANLNPACPCLVVELMDTSLDKVLYGGVSAAGPAAQAGSAGAGGGCLSPRSQAPLLPLPKVLHIALQVARALAYLHPTIIHRDLKPANVLVSDPDSASPVVKIADFGLSRLQDTVLITAHVDVGTAPYMAPEALDARNCVITHHSDMYSYGIMLYEMLAGARPWRGMNMLQIAVAVCDNKQRPRVEDLGQARCPPGLRALVAQCWDPVPERRPSAAEVAKQLAIMMQQLKM*
</t>
  </si>
  <si>
    <t>C_280086</t>
  </si>
  <si>
    <t xml:space="preserve">MATALLFSSCSRRVGVQVFARSASTMADKPIAAALQDVLSRMKQATERANRTHPVRLVAVSKTKPAEALQEAYDAGQRVFGENYVQARCVAWHFIGHLQSNKVKAVLEGVPNLAMVETVDSAKLADKLNKTLETVSGRTAPLAVMVQCFICLSGCRDAVATELGLRPEQLELSMGMSGDFEQAIEMGSTNIRVGSTIFGAREYKPKSPPASPKKE*
</t>
  </si>
  <si>
    <t>C_280087</t>
  </si>
  <si>
    <t xml:space="preserve">MTYGNASSGGGNGTLAAASSNSTSAAAVNATSSSTNSTSAAGGSGGGGGGGNSGGSPPPAPPAAVGLLRRDAMILEGWNGDGTEKTFTLAAHYKSLRVCTAARLLPLPPTNAPRAINSTNATSSSTSTSTSTGTANLFSARYVLDPGVTCYKYTVWCQGNRELYDLAADPYELSNRIQSAPVRAVNRLDAVLSALVHCSGASCRNPYSLLHPGGGVWDFAGVSKWLRAAGWVKH*
</t>
  </si>
  <si>
    <t>C_280088</t>
  </si>
  <si>
    <t xml:space="preserve">MALASGKPFMLYVAPTAPHRSSTDGATWYPPTPPKRYANLYQGENLQAPRTPNFGVRNPTLPRKGTPRVDAAFGAYMDELFVARLRALRAVDDLVGNLVARLNESGVLNNTYVIFTSDNGYVSADFRDDEE*
</t>
  </si>
  <si>
    <t>C_280089</t>
  </si>
  <si>
    <t xml:space="preserve">MDEVEDEEVVEEPDGSRRLVRCRKYLVKWQGYELDPGEPGKSGRQGHWEPKENVVADGVPAALHAWKRRRPLWWHSVFPLPVEEPLVSDSRKAANKKAGAAKRGGNSRSTSVAWAS*
</t>
  </si>
  <si>
    <t>C_280090</t>
  </si>
  <si>
    <t xml:space="preserve">RRRCPAIGCCCCCCCCCCCCCCCCCCCCCCCCGGLCATPDTCSSSPCATAPVCRRPSCSGCVRACGLCRASCCIKPCCCASCPCCCCVCSGGACGPCCCCTSSAAAPSCCECSCGDRPRPCDRCPSSPSASLPSSACCCPCCCACCCACCC
</t>
  </si>
  <si>
    <t>C_280091</t>
  </si>
  <si>
    <t xml:space="preserve">MKVQLSNGMVAAVAKVDKESVTLDLNHELAGQALTFDVELMKLVPSERLQKATFAAGCFRGPELAFQRVPGVLSTEVGYSNGEAKDPTYEEVCEGTTGHAEVVQVLYDPADVSYDRLLEEFWGRHNPTQLNRQGNDVGTQYRSAIFTHTPEQLEAANKSKAAFQAKFKDPIVTVVEPINNYHSAEPYHQQYLARGGRFGRPQSANKGCDDPIRCYG*
</t>
  </si>
  <si>
    <t>C_280092</t>
  </si>
  <si>
    <t xml:space="preserve">MPTCELRHTACAARQVPPVDLSSQPLLSLSDPLGDLGLPPPLPLPADGGEEGLGDGDERVELPPPPALALPAPLVQALQQHQRPQHQRPQQQ*
</t>
  </si>
  <si>
    <t>C_280093</t>
  </si>
  <si>
    <t xml:space="preserve">MGGPPHCNHPSPRTTCCTDSAVALTMSAAGSGSASAGPRASWAARAAAAQPAGRRATTLRRRRPWQGRRQARPRTPVQHPPPHSSHIHFHTRFTRPGALRP
</t>
  </si>
  <si>
    <t>C_280094</t>
  </si>
  <si>
    <t xml:space="preserve">MLLAARSRAGSTAYRRGWQRVFGCPRTATKLSTRCWRESTGPAPRSMAMTNQASTSRSCFSGASAAELEKWLECGGVDTGEYGKGLAKTVHELFDEVSKQESVLELEGGKALRIVNVLSLHILNSRGQVTLLEEPFMRTEYSSSMSYPGLLTKYIFHRVKARVSGIPENPFSTTEERPGGYLLTKWVWKAPPPQETF*
</t>
  </si>
  <si>
    <t>C_280095</t>
  </si>
  <si>
    <t xml:space="preserve">MSAPVPPAAPTSVGSAPSPPPGVGALMLIAGRLKEYASGVARQGKPWAEVVDRNAFSKPGNLAEATSRLRKNANYFKVNYLIVMLLCTAFTFVLHPSSLLVLALLAGSWIYVFLMRTTPLVISGRTLSEREKLIGMSAISFITIFFLTSVGTVFFSALSISIALIALHGAFREPDNLFIDEGETQQGFMNIFAVPAVPATVSTAV*
</t>
  </si>
  <si>
    <t>C_280096</t>
  </si>
  <si>
    <t xml:space="preserve">MGPGTARMNAVVVQQTAQGLCVYLEAVAAEQLAAGGIVVGYDGRHGSKEFAALTGAVFASRGHRVALFRRVVPTPFVAAGVAELGAAAGVMVTASHNPKEYNGYKVYWGNGCQIIPPHDAGIAAAIEANLDLWNLEPLLAGDGPYEDDVSTAGLLACPQLSDPWERVSAAYYARLEALGYLPAAEAAETAEAASRRGGASDSGGAGGLSRAAALGALGTPVYTPLHGVGAEPLLQAFRTFSLPEPYIVPSQRLPDPDFPTVVFPNPEEGAGTWAAAFAAASERGARLVLANDPDADRLAVAERSPSGQFRPFTGNEIGALLAHWVWTNFRKRHPEVAPSRCVMLASAVSSKLLGAMAEKEGFVFVETLTGFKWLGNTAMRLEREQGMTVLFAFEEAIGFMLGGMYKDKDGISAASVFAELAAHTYGSGRTLDELLRGLYDRYGFFDYRSGYFITDAAKSRAVFNDLRGGGGFEGRTAVYAKDVAGVGVTSVRDLGTGLDTAQPDGRAVLPWQSGDMMITYGLEGAATLTLRASGTEPKLKYYLEVKGSDAAAAAALADRLVGGLAEELVGLSRHGLKRPATPH*
</t>
  </si>
  <si>
    <t>C_280097</t>
  </si>
  <si>
    <t xml:space="preserve">MHGGQIETRSSVMPNHRGRRRRQPHRRLAWRQSRLHRLAALCSVARPVVMRRHRSPISSNEPPISRHARSRHSGLSNNAPHPQGPSASPPQPVMRPQWPRAPHVPPPALRWALCAAGRRWACRAGAPPPLPRRKKKRNKSHAPETQHNRIPGPREARVPKA
</t>
  </si>
  <si>
    <t>C_280098</t>
  </si>
  <si>
    <t xml:space="preserve">MDNSCPAPPRACAAPTTPAPLATPPPSPSTAESGPPPPASARVALRRPPRTTRSHQARPPLQSCWPGTSPTAAPGSPKQPWTAPARASLKTQPAPPETAAQSPPRVELSGVPGSLSQVLSIAADMPSPTTIASTSPLLPCVAVEPPPGVTPPALTVAAATPGPPPPPPPPPPKLLLSVPPTRRPPPPAPAPAPAVLPQQPPV
</t>
  </si>
  <si>
    <t>C_280099</t>
  </si>
  <si>
    <t xml:space="preserve">MNAILLRTLQPPRTPSLLAFSDYREAEQANARHSSTTATGALLEYETLELRVHPPNVVVDNESYSDRTLITLDSANRPGTLVEVVQLLTELGLCVTKARISSDGGWFVDEFHVTDAGKKVLSVDTDPGSDAEADVGVFEEASQCSTVFELAGNDRIGLLAEVIALLKNNGCEVRSAAVWTHNHRVAFVISVLEASASATAGAVAAPGVHHTHLHNAATHHHGIAAAPGGGVGGGSCPIKDGIKLARLRQLLLGMMDPSGQDSVVNVATTKAQQERRWAGGAWSSTAAAAGAAALPGSSGRVRPQPITIYGGGGGGSALPSPASLLSAAPSPSMAAAGPENSVHGGRANVAGGGANAAAPSTADGAAAASATGGAGPNAGASGVSSADLSSQPSVLRTSSVTATAAATTNGTASGAAEGATASSTNNNSNNTHYGGKQPAATLAAPPSPSPPPALSASSAQKPEVSIQHTKQHNYWMISIRCRDRQKLLFDTVCTLADLNYDVYHGAVDCEVERERAHGQPLSIAVQTFYLRPRFGDCVWDAKRAAKLKYMLEVAIQRRQPTGTKVHISGVPASAAAAASGAGGGGGATSDLPALTAVWRDFGLCISRAKVRALAGAAGEHTFYLVDRNGLPPADTVVQAACQQIGGVRLARPDAGMMGSSAGAGAGAGMAGGSVGGKAGAGKGAAGGAGAAVPPGEYKFGFTVYSRSGWGGRDANGAPESV*
</t>
  </si>
  <si>
    <t>C_280100</t>
  </si>
  <si>
    <t xml:space="preserve">MAAAGMARPAAGGGGGSDGGDGGDGGGAGGGNDDGAAVPDPGGSGTGAGGQRGGVGGGGGEAAEATAAAEATAAMEAADAAALGALRSVVVGQLGAAALLTELQPPDQPQQVTHVVVGGAVLRRRPELLQALAVELQPALMAIHAARPELELTPAELGVRMRVVDGSWLAAALRQRRRVPAAPHNVPQLLEEAARVWRKQQQRPPPGATTAPNPTTTMTSTTTTTSNDSSKGDSNEQQQQPPSTPALSAGRALTRRLLATSAAHSSGRNLQLQELPPLPPLRSGTPHTLLTTDAIGQGGGASRSGDGGASVGGTGAQLVPAAAAAVAAPVVEEDEEVEVAAGNAAAERAVELVLWGLYDTGRCAARGNSGLDIAHPAAVRRTTWLRPRVGSAAVGGRPAQLQPNAAAGRRREGGGGAGGAA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WLLTASTYAYSHPDQ*
</t>
  </si>
  <si>
    <t>C_280101</t>
  </si>
  <si>
    <t xml:space="preserve">MLLAELGSLIWADSWPEATAPAPAAAPAADDEAPTAPAQAASAAATAAWLTQAAASTPVAASTQAAASTPAAASTAPTTSQQHCGGCPDAQAVFDSTNMYRGWHQAPPMTWSPTLAAAAQAYAEVLAPKGCPLIHAGVGGENLFTTTQYPKPDNTCLRAINAWYSEEAYYDYSVANAFTYNWPRGVGHFTAMVWKGGRSFGCGVARADVPMAAMPGGFAGCKIVVCRYSLPVNVADNTAFKQNVLPKV*
</t>
  </si>
  <si>
    <t>C_280102</t>
  </si>
  <si>
    <t xml:space="preserve">MGVGVGVGVGVGVGVGVGVEGGAAQHSQGGAGESQSGAGQAY*
</t>
  </si>
  <si>
    <t>C_280103</t>
  </si>
  <si>
    <t xml:space="preserve">MLVARSHMVARRTRSQVQVQASSAKAAMKIVVQRNPAEDVLKAKGVRSWPTWGCGVSKFPCTYQENETCYVLEGDVIVTPNGGEPVQIKAGDMATFPAGMSCTWDVKAPINKHYNFH*
</t>
  </si>
  <si>
    <t>C_280104</t>
  </si>
  <si>
    <t xml:space="preserve">MVARALMRVSCAAAQPLAQLQAAASQLVGLCDGQRLLGLSVHGDSGTSWRALSSPAFSGTCPSGPPAFSFDIDGVLIRGKHVLQETLEAVKKLTTTEGRWRYPVVFMTNGGGVCEERKAAQLSGWLGIRVAPSQVILSHTPMRDLVPQLAEAPVLVSGRGDVLAVARGYGLGRVLHTRQLGRAMPAATPFSSYPPPASAAQGAAAPAAAASVPESNITAAAAAAQFAEPCPVRHLGLATEEAPIHTVLVMADPDDWYRDAQLICDVLSGAGVPARSPAAAAAAGAAPVRLVFSNPDLLWANEFPKNRFGQGAFAHMVLSLYSRLTCGGRPAHVTFYGKPNPQPYRLAERLLLAQAHELGLALPEVPTGTLPFSGIYAVGDNPAADVRGANQAGAPWVSVLVRTGVFQGPGPNCDIDTARIAVDDVAAGVEAALHHTRSLRWHSMR*
</t>
  </si>
  <si>
    <t>C_280105</t>
  </si>
  <si>
    <t xml:space="preserve">MLAQARSFAQRPASSARRCVRPSRVTVRAVAYTSDISEEAYVCLGLAQCFRKSSNGLVPVNVIEPLSASSLECLANGARTSYKTVTGVTFGDAMRRKRETLPEAFQQAPFCENFEFRLEAAGRTWSRSHAQDNLMDIVPLGKSRSNFNFSLEDKRVLNMENVVNDNDNIKQDMSIDVYGRKKADDYAAKQAADSAAKAAESAVEDKKRREEEDLDMLLLA*
</t>
  </si>
  <si>
    <t>C_280106</t>
  </si>
  <si>
    <t xml:space="preserve">MQARVPLLVRVVHDEKGACSTSSWESEGLMARQRRRDSRRLAKQGATGSASRRRGSSSGSSSSGGSYSEASHVGCVGLASSQQRLAAVLGAADRALDDLAVKELGGGDRAGQYVLFMFPDLWRYGGDLPLGAIGRRRFGVVRYPASGKPSQPAAVRLAALIAAPAFASHLGDPAGEAALSAAAAAADPAVAALLADEALPLPVSPAAQLHLSFSLCNAHPSPHSPHQEAPQASSSSDDGANSSGGKPAAASSFAAFSWDFSMFEAQFVAPWKNVLSAAARLTVSSQVLYFTPARVNGSWDRQRAAFTVPHAALPFFADSAWRLDPGRTGLPASAAGGAAGGGAMPYDLAAVHAGDRSTAVGEVVLPPMPPPHTPGRAAAEAAAAAALPRLLPPRAAASLPPAVLHFVLFAPPPGQRPLVLLGPDGQAAPANSFHVPGWGMLQVLNQVPPPGVMMAQVNTDNMEEFAREALTQLRSLLGLAAARRRLIQHNDLYAANGSSTSNKAGSSSTSTGSNSNGRGSNVPPPVGRIDVLTDLRSGLAPWEADALVRRRTRADVAAAAATLGSLARLLRQVPTLALPPAAGALVRDAVAALRRALAAVEAGSYVEASQAAQQARAWAEAAFSDPALSTRQNVPDTHLVGVYLPFCLPAAVPLLQALLHEVRRRRKKPVAAVDAQGTSGVGQTLSGEVGAEELVHTEPNTPVKGSES*
</t>
  </si>
  <si>
    <t xml:space="preserve">MAAMMQKSAFTGSAVSSKSGVRAKAARAVVDVRAEKKIRVAINGFGRIGRNFLRCWHGRQNTLLDVVAINDSGGVKQASHLLKYDSTLGTFAADVKIVDDSHISVDGKQIKIVSSRDPLQLPWKEMNIDLVIEGTGVFIDKVGAGKHIQAGASKVLITAPAKDKDIPTFVVGVNEGDYKHEYPIISNASCTTNCLAPFVKVLEQKFGIVKGTMTTTHSYTGDQRLLDASHRDLRRARAAALNIVPTTTGAAKAVSLVLPSLKGKLNGIALRVPTPTVSVVDLVVQVEKKTFAEEVNAAFREAANGPMKGVLHVEDAPLVSIDFKCTDQSTSIDASLTMVMGDDMVKVVAWYDNEWGYSQRVVDLAEVTAKKWVA*
</t>
  </si>
  <si>
    <t>C_280108</t>
  </si>
  <si>
    <t xml:space="preserve">MNLLLILNASIAGDERAELSQELSELRRQLETARSSELQLRGVLEDSQLTCEGLKTQARELQTELEAARHTLEEDRTAREGLQSQLQTLQAEAEALRKQGAARDQAESKELIKLRKTVAQLEEAANLSRTQLSEVQAEAMHTHKLLKQAHKIEDQLSTQVQQLQSGEGASDSASPQPQPPALPPLDDRSHSGPADSPAPSPRTAAARALTASTAAAVTVTAAEATTPVVATDAGAAASGDAASPGAGALAAAEAAVSAAKTETEAAMAALATAQLRVKELEGQLAAARDELEQERAGQSDEREQLQVLRTMVHDFKIKLAQATQEKVEALMRAASVTQEAQQQMQQAAAAAAGGNSSGGTAGGGAGGGGGYASSSIPILQRIGSTLSASARERSEAAAQHSRRASRDAGVLSRSPSVGAGAGAAGNGALPPTSSGGGAAAASPRAGAAASAAALPPLHPHESTYAASVASEESADLDPSASIAAAAAAAAAAASASASANAAAHAATVEAAEGRNRRLAAQLERVRGQLAAVDKLAAAVGRCLSQLEGAAGLLWSSREEDAPRRWAALRDLTKLAEACAAMRSEAGLPPALPQVPAGSGTAAAPAAPAAARAAPAAQAEPAPGAGVVGDSGGENDASVVCTRESGGVQRRVAEVLMGAVEFGVRSVEAYNHAAALSSVTMYG*
</t>
  </si>
  <si>
    <t>C_280109</t>
  </si>
  <si>
    <t xml:space="preserve">MGLRRETYERSYERYERPAERYERPAERYERPGGYGGRFSDFDDSLIPPPPPPRPGAVRDAPPPPPPAAAEEEEEDPERAAFEAELRNLQAEIGKKKAAEQRDTGAQRPAQTEAAQQQEQAAGAEEAGPKQPEAGSSAGKSHAAKPSPRDLEEDDRRRKQAATDKLRAMEDSMAPRGPSKGKEAEVEGKPPRPDSAAGGRPGSKAIDIAESSSSRPNAWGNVPKPPTTAMFGSFDEHLLEELHRTPAPAPSAMQQQQHGHHSHLGPHGGQYQQQQQYQQQHQFQGMPPQQGQQYGQHHMYGQQQGAPQEDQGRSKPWRPAEGMTPTLLTHANAQNVTGQQQQPAHKDGPSAPMYDPNSYDRRALPPSGRGRRESGRGRGRGGGSGYDSPAEGMAPQDGAAGPVGEGPEGGRGRGRGRGAAAERGGRGGRGGRGGRGRGRGEDSGAEEEVGVAPGGEAGEGEPGGRRSHSAFSGRQGDSAPGSGSERPPTGRNQRREPRGGRAAGGQGGDAAQPGAGQQAPSGGAASEPRQDRPPSAHGRQQQAPSQSQQAVQAQAQQQHQQQAANLAAAAAAAAAASASTDPNSSSSLAWGSKIATDVAARTLEDPLVADTPVVNLPASLDPTPAIKPAGVLGVALGAQAFDRSIGPKATAQPSQQQAHAQQQHAMGGPKPGGPGAQQHAQQHAQQQDLTSKSVEMLDSGMPALPADLNLDMLPSKPAPAGMSSGLGGLAAAGSGMQAQDARGPLGGGYGAFGAGAGDHGAGAGANAPGGVGPGGISMWSQANALGGFNQAGSGLQPHQVNTAGLTAAMQAFYNPSSMFQNSPGMGGAGGASAGGAGAAATGAATGGSNAQPGQPLMLGPFGQGPFGAPFAPPGGIRPFGIPPGSQFGGLGGNFLMPQPFLPTNKEPDWSVGLGAQNTNLGGPSTLARDLGMPPQFIVQGGNAGVPGQGGAGAGGAGAGTDSGAGGAVGAAGFGALPNTLLGPGLQSLAQGPGGFAGPKQQPGLGHPGMKPGVPQAYGAQPQQQGMGPGGKDPQKPNLPDDIFDMKPSQQQQQMHHHQQMQQQQMHQMQQQQQMHQMQQQMQQQMQPGSRVPGGPLAPPVPAASGPARLGHGASPGLPVPGVNQPQAVPMPQQAAPAPASGPMKPIHVAGPGPAPAPPVQQGQAAAAAGPIGGGRGGRGGRGEGRGVPAARTVTVEGGRGRGFAGRGGRGGAKAEDGASAGGPGPAGPAQGSAAPALGGHMGQAHPAMPAPQGLPAGSNGGGPSAPGGGRGDGGRGDGGRGGGRGRGXXXXXXXXXXXXXXXXXXXXXXXXXXXXXXXXXXXXXXXXXXXXXXXXXXXXXXXXXXXXXXXXXXXXXXXXXXPPAGRGGPGGRGGRGAPGGAGPDGDKSKS*
</t>
  </si>
  <si>
    <t>C_280110</t>
  </si>
  <si>
    <t xml:space="preserve">MSALAQRQWRQRAQTAVRVAITATKEARTTYQGLSDGGDGAMSDLSNALLQLSHLPGLALPQPLAAMCPDVRAAAAAKLARQQAALAEALADRVCQMAACVEGLARAVEALDQEEPWMRSSPVFHTFPLPKLRQLLAGVVEQYRLEQDSKAAAAAAIAALAVGPAAAAAADAAEAADFAADGQLGGAGTGGAGGPRADARGVAVLAAVSAAGEAGGVRPGGGGLGGGGGAGGGGTVGKLDATRLSELCTTYVSVWMLSPYLEEQEAEEVLGAITEDMVGF*
</t>
  </si>
  <si>
    <t>C_280111</t>
  </si>
  <si>
    <t xml:space="preserve">MQALVSLANPLVPARTAFDKADEQYLRDFNRTIRKQETQMDELAREMWERERLKLERDAIAAANAAAMQRAASLGEAAAAAAAGAGALGGSGQPGPAAGLPGPATAAGNRPEPLLLQVRVTSKHERRSTSPEAEAVPNGGDGMEPACKRPRTAAGGAAGEVGPVPSSAAHAAASKAARPSRGATIAPNAAAGFPTYGGQAAAAAAAAGKAAAAAAAATAGGGGGGAFFGGYGSASESDGSDDEDDQPRCHQHGRKGASAAGAAHGRGGRAGAGTAPKPKPAGLPALPLMSADALFSDNSYMAGGVLATRLAPQAVGGADGWQCEEQDSEDERQEEARARAEREAREEREAQEREKRKRAKAREKYGFAGFDVSSSEDEDEDEEEGY*
</t>
  </si>
  <si>
    <t>C_280112</t>
  </si>
  <si>
    <t xml:space="preserve">MDKITESGPAIDVTVLASPSAAVDCEATLQDELLWCFLKPLQVAASAVDNFFVCGRMQRDVVGLPANSGRPDFLILSDDSKTLLVAVEVKTSAALWVPHGSSLPDAYAAANKKSNIVKAVLQLYSYLDRVPYGVLLTDKQLFCMRREHTELLCSPSIPMTHQGEAAAPAAAQWQPRR*
</t>
  </si>
  <si>
    <t>C_280113</t>
  </si>
  <si>
    <t xml:space="preserve">MLQGANMQRACRQAGPFKGGSAAPALPMRFARSSVRVNNNSGKIWGAEEENAAQVRRLISRDRKEFLGNAQNDILEKYKVELGDAVEVAPKDGPTISANTPNPFGKAPAAASPFGAAPAASPFGSSTGGAVGGGAGASPFKRDIEPAGLRPDMSPDPFVKETPVSMLKSITLTQVVLFCSFTLIILSMLATFNIVLSTGAIRIAGID*
</t>
  </si>
  <si>
    <t>C_280114</t>
  </si>
  <si>
    <t xml:space="preserve">MDAASAVIAACSGPMAAAGKTAVYCYDGWVVRIREAALGDGLGAKVWQVAHLLCLELAAQRTAIAHMARQASAAAGAAEAAEVGVAGAGNGVAEGQGSWPGEASVRVLELGSGCGVCGLAAAAMLRGGAGGDAVQVVMTDVEGAVLRNLRACMHMNADAAADAEAAAAASAAGQSQRQQTTSQQQQEPPALPTDEELFDGAEEVDFGADLLSGLMNGSGGGESAAGDDAGSSSGCGSGNRASGTAGASGPNAWERGNTSVRLLDWMESVRALDEGPEAAAAAAAEAAAKGGQDMPPRVALEERFPLIIGSEVMYERAHAELVAAVVAHRLARGGGALLHCAVRELKVFAHFAAECRRRGLRYRRRVVAPAAIFAAAAATSGVLIDGAGSGGAGAPAMCPFEGLLGRSDEYEGGIVLMAVDHAAAPCGHWYRDDWEEVMV*
</t>
  </si>
  <si>
    <t>C_280115</t>
  </si>
  <si>
    <t xml:space="preserve">MRCGRGGCGSVAASHALAAAAGFLCGVAYFVIATTYGGSSSSGSGSSIGISGGAGPAAAAGVDLLSAAAARSQSWLQQWQQQQQLLPYNSVPANTAAATAFVLSISGEADVVDMPSAPAVTATAAGGGAAASSSNSDSVWDVIGGSRSATGSGSGSAGEDMIGLSSELDAAVEVLVRGWAGAEQEQAAAANAAAAAAAAAAQAQATGRSAAASARGGLLLRGQPLSDYLPAATGSRSGSGSGNSGSSSSGSSPSALLLAHHLAALRLSGDPQLRYSLSRAPEPAGGGGSSTSAAAAAAALGDDTGEWVRQSYTYTPLTLDDESALLASRMLERALQKQQDSNAADTADMDAGAAEYLSYAEDDGSSSSPDSWDMDTYPLPYLYDPFYDLYDSYDNSLYGETAAAASAAGGGELSAYWGDYGDYVGASDMWVGTSVPYAAESATAETAETAAADSGLGTVSGPKPKPDRPIPPPFEPKPANVWVPGIVRVQTDAAGDTQVRVGPAVAPIVRVNTDRLGAGGASTAASGSSGPAGLVGQQQPQGEFLRSAAVGSGPVGQAVTEAVMGATAFRSAQGAADAAVNAATASGLAAAAVEAAAMQQQAPTDTAGGGVSGGGKAGDKRVYVSVGPGGLISRTISDGERSSTTVGPGGVLARVATTSK*
</t>
  </si>
  <si>
    <t>C_280116</t>
  </si>
  <si>
    <t xml:space="preserve">MHGDLTRSDHERHVLEADPQAPNGVTLGGGNVRKRGRWTITPQGLACVAWPQHLLPLQALTVQLVDARAVGSVKAAMARKLNELANILDGEAHHRAVAETRSQQLELELRRVKDEVASQVASLQGQKADEAMAQARAAQAEFEAQQAAANVKGLQQQIQGMLAGHAEELRTLQNELQFAREANDALKRAMGEQVMALQGALELRDARILELEEENERMDTVLQVIQAQLGHGGGVGAVEGFGAAVEQAQVACEAAGAGTRSTAEHEGEGTYASAAGGSTSEPAKSEEAQTGQPPLWKALLDSTGGISLTALKESLEVSRRSNLQEPRHADAHGASEAAPEAEAQPVIVEERTEVDSTEPSAGPSVPEAPADLGHPTDADGSESAGPRAWPFTLSPDRSFSLTEGGGEGMALASSGGEWGSGGGALGEEAPEFVSAAARMSGSWRAGGSGASASGGGGSGGGSASTAVAALHPAVTPRPPRPPATVPLPNPYSSSPGKQLQRQHSAAELEFGGAAVVTLDSLRRRMRALAAEYDRCAVLTQSLRESLPWRSTGADAVDGSAGVLAAAAAAASGAGLEPVPEAASEAPDSERCRANINGTGSQRSAALEDVTSPTLAASSGRTSWQASDREEQEDGPGRKRSRKSFGCRLEGVLGSAEAAGSTAAEAANQGGRSNVTAGPHREGVAGPAQGPSASGPRATGSNVQRITQKLLAGAGTAAAEAGTIAASRGPRLDSHAVADSVTSSTATLAGSPHSSSAAVSGATDPCVSASVSEQLSTPFASASVARASGQPVVPLHSSGSDSGAGLEPAAEGDTTVSPPGFTVHYTPWSASVSEEAQVPMPAGSDDSAEEQEGATSTARRISNSLGAAAASRSGTAELPASSSSDSPSGLESDSLSPLPAEDPSGLRAQANGAALIGAAKPAANGRGGTGVGVGRFVPELKLEGTRGHADAGVYESMEMCCLGSTRAFPTARNAAGALTARQVSHSRQASFGAYAAFTAAHDQLTPPLLSPAGATVGPGTAAVDAEASARSPLVEDAQARGASAVAASTPKGVSTPPSGGAALDDDAVHCDDQEPSPPPPGGMLLGTLEQLRGGGGPGTTGKRAALAALEEDDEEEL*
</t>
  </si>
  <si>
    <t>C_280117</t>
  </si>
  <si>
    <t xml:space="preserve">MFGRESPKSVECFDPV*
</t>
  </si>
  <si>
    <t>C_280118</t>
  </si>
  <si>
    <t xml:space="preserve">MGLYDPVNAKAVAAGRKKGSMGSHKAQGKAHGKALGSCAACEVEQQEETPAVLRWGPNGMPVCRRHYSRWNNWKRAGKHAELADALCKAKAMDLASDSDSDVEIVDSDSDEEGQ*
</t>
  </si>
  <si>
    <t>C_280119</t>
  </si>
  <si>
    <t xml:space="preserve">MFYETCVLSMEVETAIDPMISMSTAASNANNIFRGYPGASGHAGAGISSGGVLGPGGAAGTGAHRLSAAARQLALGLGDACRPGTGGMDSGERALRSLQGIMFMRQGTAGVLSTTEVAADEAAGVFAPANDQELPPTSPAGGGGVGGLEYLGEGELPLDNAAFRDPGEQGT*
</t>
  </si>
  <si>
    <t>C_280120</t>
  </si>
  <si>
    <t xml:space="preserve">MRKGGLVTEARLMQQLGSHPNLCQFYRWSTDTRGNEYVVCELVPFGSLDKVLAHFGPSLRNRSKLMMCEQICHAMSELASEGVLHRDLAARNILVQSMQPVHIKAAFAIMNGELLPRPKNCPQPVYSLMVNCWAADPRQRPSFRQIADVFRRWREATLAAKAASGAGAGGGSGTNSPAVSSKLPLLSGVLPVEPAPASPTAHQQLHQQLQQYFQNQLVMPRAAAPLSQVPEVPLSSHDTPQALSNGVHAGAGGAASAVSSGPEPAAPGGGYVPITALWRPDTEAAAAAAQSLAPIQSGELSVEALTLQPHAGSLTAMDARQPRGPGPASGPTVGQSMVCSADVWLEAAMMNEATLSHDVSPSQAPGVQTPPQHQQSQPLPPRHQPTALSVSRMVIFQTQDTLYE*
</t>
  </si>
  <si>
    <t>C_280121</t>
  </si>
  <si>
    <t xml:space="preserve">MPPHRAALEGPAATQPGQAAAARAAAAAAVPAKIIPQMQNTHSHTAPVSPASGRFSSVNVSTQGPTHAAVCFRRHFVA*
</t>
  </si>
  <si>
    <t>C_280122</t>
  </si>
  <si>
    <t xml:space="preserve">MRARAPAAAAAAAAAAAAAAAAAAAAAAAAAAAAAAAAAAAAAAAAAAAAAAAAAAAAAAAAAAAAAAAVAATAAASLQRCRSLVPQQHLHQRPTTEPHWAHD*
</t>
  </si>
  <si>
    <t>C_280123</t>
  </si>
  <si>
    <t xml:space="preserve">MSGGSQQELSSAGQAAGSSASEGNRGKAREYHPRAPEPPYAVAYAYRIWPSKAFRNYKLRPDFLEAFPVPAGKTFNVNSFLGPKDAQKGQYYVPQPRYRQFLESYVSALEDGYQMYLTENYQQQVYKYFVELDWDWDTDLARVMEVTPLLIELISATASAHYTFPSANVITSIRTPYKASVHLNYPQLLTTELLASGCRDRILAAIREHPRLCGMDVDWERLIDFPHGSLRLMGSKKAPWMDSDPAWVAQQDKAYAPAKLGPDGRWRPTRLTAGVLAAASIFPRAEQVAAFERSPAYLDMIFNDFEASKQRMEERRRRRMELREQYQQTGPPVPQVPLPPGSSKLPLVVSLEVQPDESVALKIYIKSKYRTKAQPKYTYKSSMRPGAGQAGVGTGDSPAQVGHNSGATGAEAPTSSAGRGESQGAA*
</t>
  </si>
  <si>
    <t>C_280124</t>
  </si>
  <si>
    <t xml:space="preserve">MWGCLPATQCACSCGPSSSSRPVVCASNATIRLKVAMRTVRDRHSSRSRRDAFLPHNCCRPRPIRTTRCAATSSPDTAVSSRANGADWADALEDDATVEVDEHWAAAEHESLAILEWPAVCKQVACFCGTSVAADLVAGGGLPRGRSREDSELLLQQTQEALEAGLEVGGLFDIRPAAEAAAGGVCLTGKQLEGVASTLEAAFELKERVTVPAQGPQQQQQQGGLRYPSLAALAASITDEERTLLRAIRGCIQYGGVSDAASEALAAVRAERQANKERLRAEVEGWARQLQQKGAAEAGAVSLIRGRFCIGVRAGRQGELPKGSVRLGQSSTGATLYLEPKPAVELNNAEALLAEREEGEVVRVLSMLSTLLAKRAPQLMRLVDCVTALDVVAARAKHARWLSGVRPAFTADPSESPFWVPGALHPVLMQRGLPPLPQPPSVDDNRFDRDFQAAPAWELRRVLTPDGPRPGELADGSAAGRGSGGGAVDDRAALLPRPLDLRVPSSRAVVAITGPNTGGKTVTLKTAGLMTLMAQAGLFLPCDPTARAEAAAAAAGTPRLAWFDRVLADIGDAQSLQQNLSTFSGHIRRIKQILAVAGPRSLVLLDEVGSGTDPLEGAALARAVLDRLAEQAHLTLATTHHAELKRASEEDGRYVNVSMAFDTATLRPTYRLCWGAAGASNALDIAETLGFDRWRCGCRAVVLEARKMAAMMAASASAAAATAEGGSSGEGRESHIAGVARSLVQQIEDTRQDSRYCITNDALQELEGQRALRERHSRNQATLSEALVQVRELEAALLEAPPEIVRERDGHAVRVQAALEAFAAGSQPQDAVEEQLREIESLIPAEVAALRGRGYVGDDDDEELLRPGDSVYVRSRGDMGDARVVSVKGDMVTVKFETSVLFGGGRDGGRGVKLNKREVKKVTKGRSMPTLGERWEVEGFQSVMDDMARVLGETAEQERRAAEAAARRREQRARAELEQLAAEAGQASWADLYEQLEVQELEEDLELAEGADFGNEELNREKTRRAAEQEQQAPAAKWRELKG*
</t>
  </si>
  <si>
    <t>C_280125</t>
  </si>
  <si>
    <t xml:space="preserve">MPLVETEGFPVPPPETREALLDRVTELYAIQGRPCKACQVLLQYCKANDLKPDTLHPDLKARDMPDADGLAKVVQGVTDGLEDLASDEGWQLVRDDELRLLYKAVPKSNVHCFRARCILDAPTEHLVALSREVDLCPTWNKYCTSAHVLKEASPTDVTVYMSLYVPWPFNDVGFVVEANGADLYEEEGRLIIAFASPDSKESGVQLPAGAEKHRKVKLLRPSCMSFTPLPPKTPGGPQRTLCQVQTYVNPGISVPSFIISFVLKVLSPFVFGAVQKVLASAFKSPTGPLPSRLQQRELLYGLVKRRTEAYLAKQQQQQDQVP*
</t>
  </si>
  <si>
    <t>C_280126</t>
  </si>
  <si>
    <t xml:space="preserve">MAKPATFVARGITAEGRAKTYKRKGLWAIKKKNGGKFPAPAKKAVAKQAEGKAPRFYPADDVPKPLSHNAVHKQTKLRASITPGTVLILLAGRFKGKRVIFLGQLPSGLLLVTGPFKLNGVPVRRVNAAYVIGTSTKVSLPKLDLSKFTDSYFKAVESKSSKKGEKEFFDQSEAKKNVLSQEYIANQKTLDAALLPALSADLKGYLSTRFTLKDGDRPHLMKF*
</t>
  </si>
  <si>
    <t>C_280127</t>
  </si>
  <si>
    <t xml:space="preserve">MRVSKLPASQQLGRRRVAW*
</t>
  </si>
  <si>
    <t>C_280128</t>
  </si>
  <si>
    <t xml:space="preserve">MRCSRTGRGRATMYRPSCSARMASAMANTPPSSLSRRFHTSTTCREATDRHASSSSRQGLLVCNRLPPIAKPARQALPRDARASLPGA
</t>
  </si>
  <si>
    <t>C_280129</t>
  </si>
  <si>
    <t xml:space="preserve">MPHGQALVLAMGQHIDQQAVDSSGSATVYGGSGYPGPGTPGSACGAAAAPSAALTPVAALGVGQGASGRLTERTASVLGARSLTPVSGRKLRSRRQRSSGAGGLPETEVDLASVLLRRGPADRRTFRQSLLQLCYSQHATATAVGGAAGRATVRHGSVTALLSPLAALVGGAGGTTQGSGTRRGARALATRESVITPELLAATGSAAPSLSAQLGAKGFSGNATGASSSRGGVVTSSADDSDRVAGTTTGTSGDELSYAAVSGRGSAASAGIAAAVGAGGSAQRHVVGREGGGDGGPTAAKANSVLAEAPSSLLSLPRDSAAGKDVYEPRISDPSPRAGTPAAAAAAAAAAAAAVSVAAATAAKSFRRGKQLDATAAARTVKSQRLQPPPKLADAALVRRRHSLASLATLWPGAYQNPLAAYGPAGPSRFLAAEVLHELTTAADTAAGLGAAPAAGVQGAAVPEGGSTELDPQTEDGPVGSEPSGWKAISGALRGVLKLGGGSSAGNRGSRALCGPSFEVLRASGKLPGADAAADTPALASGVDAVSSGVQRSAMSMTQLRDAMRQGSFTAAGSATAAAMVAAGGAAARSAVFGTQMQVAVLAQMQAQQAAAAAQAAGQMLPDSPQLSGRIASVGQGRYAGMSPHASSLASRTAPNNTVAAAGAAAAVFAGAPHLQHSHSSRSHQSHNSVTSGATVLQRLLPARRISGSGLQPPHGSHGPVPLCFRGFRVRVGVSSGLAEGRDVIWVKASGRVAYSGHCMQLTKLVADAGMGGMVLLSGDAWERLQPWPEALTHAKALHCGRYELTDAKETAGASFPMSAPMDYGGGVYWAHGRRGGVAGGGARAGSMQEVVTDVFQVTNSALLPRLAHWEQDGCACALRHGRRLVPGIVDAPLGSVTFVCVGVVGLPVLRAWDAACAAESLSLWEGAVLDTASAWEGHPAAVSDGVALIAFHEPVFALAFVIALQASLREEVVWPEALLEHSLGEPLDLPAVRFRGLRTRATAETADHVRFDVRAATSGALYLNQAPKALKRLRAMAARARMGQLLCRGGVAVELLRAAGRAAAALGGLGGVQRLDSTSTAVTMTQAAGGASMTAGSMLAPANQSMSVLSHAGSQGGRITPRGSFGGLLSLVGRGSQRAFPSNRNSQRGGAGSGAGGAMALRSPSLANARASSATLGLCSRSSSEDDVLAELPKLLMPAPVVPLVSPLQPQPSQQQNAPNSVASPVEEIAQAEDSAAGAAAAADVSLSMALTRGNNRAALLVQLLQRVSILPVLEEVPQAKSKRTRASMEIASAQQRPPARAATVDEACDPAPGKPGFSQIDMGTSEPADGPGTAGTKVLEALLAHRDDSVWQAAGQAEAGPRGAVHVLWHYHFSAFRRKRWAAFIQRDRALHRVAKQLTGGRPKEEVVVGWGSWAFQGGKGGSPISVRGGRAPTGRLIKLLRERYAKHVFIIDEYKTSKTCYNCGCQEMAIKRLGGLKEGQRPWSVKVCNDCLTTWNRDVSAANVIRVLLLLKLMGFERPTKLQRPPWPPAAAGPG*
</t>
  </si>
  <si>
    <t>C_280130</t>
  </si>
  <si>
    <t xml:space="preserve">MDTSLDMHNRTIRHLLPRYGAYECHTEGDSFILAFHTAADAVACALEIQVALLHLDWPEELLLADACRPVLALPPPTTAAGPSPSTTTRGGFFGGGGGSRILAGATAAIEHMGGTSSPYRISGSGIVAWAFAGRPSSTGAGVGASSRQPSSNLFHLGSQGQLAATNRSGDGRAGSSNVSNATPRRIGRRRTHGDFDAIQPHPYITYDRNVFDPSENGIDLVMPTSPLADSSPAVQLQLTAAQQQPVRGQQGQVYYPNQPYLPQQQIQRGGPSIPSPIPEGRPSRRELQLPASALAAAAAEFGSGQQGAGGGGGGGSGTPSRRTSSYGRSSSHAMWPGGVNTALWSTASAASGLALTASASGAAGAADGSPRSGPGAAAAAASVLAAVVATPAADGGGGVHAGSRYLGGFPLEDAGGDSGPKRTADGHASGGVRCMGSPNIADKHSHLGSAGYDDGGGRVSAAGMGTAATAGATSGPLMSSGAAVASSGDWDRNSSGALQRLGHSGSGAALYVSSLRNSAGPPPTDDPAAAAAVAGYSSPFALNGWLRAVVAQELAASSRTGVTAPGIDSAQEPGSASAGPSQGAGSISAGPSFGIGMGSAAASTGNTACVFGPVQATMTTTPRTAAAAGVMGAGSGASWVGASFSLRNMPALSSSQRNADHHHHLQAQNPSEAVLMHAMIGAGTAGSAVDNDARLTVVEDDLEDGGGPHGLRTGSGSRRHNGEAGSEADATAAGLVGDAGGGGNGNADGLGGLSELEQARCSWNKHGFVELTAGQQAIAA*
</t>
  </si>
  <si>
    <t>C_280131</t>
  </si>
  <si>
    <t xml:space="preserve">MLSSSSYASSGTNASSITAISGTKADGSASSVSSGGATSGGVLDQMAGYLAAALPGRGVAVEQMSIDAFEEQLFRGDGWAANSSGVAGLPVSPVSTYLLADRLAPLGALLSRDARLQWSDFNAFFRTVAAVYDGGVISVPYTAEIPLLFYRTDVFAERGLRPPATWHEYLHLAGQLHGQAMPVSPDSNSTIAGWCESFPTGCSYDGITLTAIWTSFTMSPRLAGAGMAESIRVFRELHEFELEPHPPDCLRNSLELILQRCALFPAVSTLWKHVMLSGGDFLRGRLGVARLPGSELVEDPSTGMLVPCTEVLCPYGELTDMQSPPPSTARFDLTLNQEAAANSSPPTAAAPARLPDNSSGSGTGGASQRRTLLAPDVGSSRRAWVNFAPFLGRGAVSMGVSVQANPMWQYAAWRAISAALAPEAMWTSLLDPTTAFSPVRDSHMDKGNIDRWVAAGYDRGAALGYLTAFRGVVLHPNAVMSPRIPGSEHLVRILASLSSVLQYNSSVSEAELVRGLRADLRLAFNSSDPALRQRYRADIGYTPASSIADPAGQAVGNSLTAGAIAGIVVGTVAGTVLVGVLCVLLGRGYNKYRSHLVIRM*
</t>
  </si>
  <si>
    <t>C_280132</t>
  </si>
  <si>
    <t xml:space="preserve">MPWPFEAVGLLVAASGADMYDEAGCLAISFSTPEKDDPNLPLPAAAAKHRKMRVLHPSCMSLRPLAAKAPGGPQRTEAAVEMYVDPGISVPSFIISFVLKVLSPFVFGAVQKLLASAFKAADGPLPSRMRQRPELYGLVERRTEAYIAAHAQG*
</t>
  </si>
  <si>
    <t>C_280133</t>
  </si>
  <si>
    <t xml:space="preserve">MTDVADWFRSLRGRKKVTVHELIAKFDRLKLVRRQRKGNAGVDAAAAASSGAARRVDGLAQEPPPPGDDGDVDSWSGDRASVSSASTAFYSAAELALEDAEAVSDPNADWADGLVVRVHSAESLLPSALTSAASQNRSSRAALLPPIAPGRRRDGSFVLTPAMGSGAEAAAAAGAAPSSAATTAAIAAGGTAALPAATGVMGLVPQAGAAPAEAKGAVAVASRDEVLVQAADLYLVQGRPGPAYEALSRYCKDADVPDASLAPDLDQRGLPDMDALAQVGVAA*
</t>
  </si>
  <si>
    <t>C_280134</t>
  </si>
  <si>
    <t xml:space="preserve">MMDGLGYRYEVRALGLAAANMRLVAASILQHTSFPAPAASSTLPGHDAMEAIVSLPNNQWVVRVAPAGGWTSNYYGGLIAAVVVLAFALSVFLFAALVLWRRHQMLLSALLPRKVIRDLHNAGGAALAGACSRMVLNTDTTADVMLRVLAEVVCGEAPAISDVMLVRSALAHSADIYEPIIGITEQIHGAHMDRDVADSLARQLCTAPVGTATALPRHITWQRSAGPGGRLLPRCAAPPSAASVDTSYRDSSVPLSYSEAAGEAPQQARGGGAGDYIRSLSTRLAGGFRRAGSKEAVHLSNVFVALPSAAARQEDSSELMRTITGLLPPAASGSLGQATAAVRPEAGLVKTLRLSPRTLVKCLRVIEAGYHDNPYHSATHAADVLQTLHVIIHSAQLQVHYLDPLGLFAAYWAAIVHDYRHPGLTGDFLITTAHPLAIRYNDRSPLENHHSAASFSVLRRRGLELLQPLPAESRATFRKQVIEMVLATDMKQHFALCSQFSTVHRLSAFSAERAKAAAAPMDQAAAGAPPRPSPRGNVLPRGGSLRATELQEVVVAGQQGPPAAASGGSRMGGPAPQPLDESERLLAMCIALKAADLGHLGEELEVHKRWLAGLEEEFFRQGDQERELGIPISPLFDRAKQGVSKSQVGFYEFVGLPIVHALTSAFPGAAPLMTCFTTNYLHWLRVQQEAQAHANGQ*
</t>
  </si>
  <si>
    <t>C_280135</t>
  </si>
  <si>
    <t xml:space="preserve">MDFIEDDPSGPPEPLEDVELGEAGRNWVRPPVADFDPASTAIVFQQLEVDYYLAEPRAGVDTVPVEVKQVPVLRLFGVNAAGNSVCALVHGFEPYFLIERRPHWGADHIQALGLALNQELLGKAKGVGGPAVTRIEPAERRSIWNFQPPGTSTAFLKIVVSVPNLVAPARGLLEGGMSLSAVNDFVKCTTYESNVLFTLRFMVDCKVVGGNWVELPAGAYQLETARPMTHCQIEAHIRYDKLISHAPDGESNRAAGRWDPGQWVQSHGEYSSVAPLRIMSIDIECCGRKGCFPEAKIDPVIQIASMVSVSGKMDGPVVKNIMTLGSCASIVGAEVMSFNDEAEMLLRWRDLLVESDPDIIIGYNILNFDLPYLYERADALKIGKKFQVWGRVRGSHTRMRDGQFSSKAYGTHEYKDITIEGRVQFDLLTAIQRDHKLSSYSLNSVSAHFLGEQKEDVHHSAIADLQAGNEETRRRLAVYCLKDAYLPQRLLDKLMYTYNYIEMARVTGVPLSYLLTRGQSIKVFSQLLRKAAAKGFVIPNIKVQGPVAGADGVGYEGATVLDPKIGFYDRPVATLDFASLYPSIMMAHNLCYTTLLTKDQLNIVPPEDREQSPSGDWFVRNSRQRGLLPEILEELLAARKRAKNDLKAEKDPFKRAVLDGRQLALKVSANSVYGFTGATVGKMPCLAISASTTSYGREMIMTTRQLVQEHYTRANGYETDCEVIYGDTDSVMVNFKVADVARAMELGREAAAVVSKAFPPPVKLEFEKVYYPYLLMNKKRYAGLLWTRPETHDKMDSKGIETVRRDNCLLVRNVVTTCLERILIGKDVQGAVGYVKGVIADLLMNKIDLSLLVISKGLTQDADEYEGKIAHVELAKKMRKRDPATAPAVGDRVPYVIIKAAKGAKAWEKAEDPIYALEHSLPIDVQHYLEHHLSQPLLRIFEPVMKNPKELLCGDHTRCIAVSTPSTAAGGIMRFAKVTMSCLACKAPLPSGCKDSLCGHCKPQEAEIYSRTLGTVSELEAQYGALWTACQRCQGSLHMDVLCTSRDCPIFYRRKKVQKDLNEAMGQLDRFDATSWPNV*
</t>
  </si>
  <si>
    <t>C_280136</t>
  </si>
  <si>
    <t xml:space="preserve">MVAAARGRGGSSGSTGDLRDPWREEERRQALLKYVREVQPASVVQFAEQTNPQVVAAMRQTVLNVVGSLPPQYFDVRINTVAESLAQLMLSIMTTGYMLRSAQFRMELQQSLRSLPSHSTATASGAAAAAAAGGATASGAGGLAAPTVAALSPASSGSLSRASSSGSSSSSGAVSSSDSGDAVVAGVALSAAEAEAEAVAAASAAVGTAFLYDGLGSPYAPGVQKKGVEVLGPETPTGSFGSAGSGYASASASPASSSASMDGLVCVSPLPGFGERIGSGISGGSGGGGGWGLGLGLVAGGAASAAAPASMGSGGIPLVVGSPLGLPRNELLDYLHGLQARMDMEDGMGGPGSAAGRGPMGGGPAPGGSGGGSGGQGGSGGGSGGWGKAGGGKGNGGKGERKGGFGGLRGLLPGF*
</t>
  </si>
  <si>
    <t>C_280137</t>
  </si>
  <si>
    <t xml:space="preserve">MNVIPPIISLARAQAIAEAGLLQVSGHCLRKAHEYVEQSQVIEEAAAPLSAYYRHISKGAWPFSSRDHGWPISDCSSEGLKAALTLALLPEELVGPAISPERLYDCVNVILSYQNRDGGMATYENTRSFHWLEVYSHLEGDSHVVNTAWAMLALMAVGYHKVDPEPLRRGAVFLMRMQQPSGDWPQQHISGVFNRNCMITYANYRNIFPIWALGHFRRLVLLGEEEIKINS*
</t>
  </si>
  <si>
    <t>C_280138</t>
  </si>
  <si>
    <t xml:space="preserve">MQVLAASEGRICFLQEMVAAGLQVPASPDVLVAACGSGRVEATPQDPASPLAPHLGTELRRDCAVAAASSGAVEVLELLRDAGMLVDLRPPHPHQQQHLQRQRQRQQQQQQQEQQELPHGAEAGGATAGPQGDDGSPAAGNDGAAAGADNPSTEGGSRGPGGSESGRDCGPLAWGPELLLAAAISGCEAAVEWAVAHGCPVVDDGEPYEQVAGEEPLCLPVLRLLRRLGHGWGAPNRVFRAVLAPRYQPPLCRTPATLRLAALRWLLDSGCPVEWDWAVRVAQQPQPLLAGALADTVASWVLREAAARGFEVAPRLELRHADGG*
</t>
  </si>
  <si>
    <t>C_280139</t>
  </si>
  <si>
    <t xml:space="preserve">MALEAGQLRCVLQYAKGLKDQDWFGKQDPYVKLRLGNQERRSRTCIDGGKNPVWEETFEFGIINENTLELTLMDEDTLTRDDLIGTATISLARTREQGHEVVQAPVKGFVQL
</t>
  </si>
  <si>
    <t>C_280140</t>
  </si>
  <si>
    <t xml:space="preserve">MASPRTASSVTRTTSEPWSGPSSACSVATVAVSTPPACAEPAPTTADARRAAARAAAVLTPVSASRAAALMASVKGLSSPASSSRAPAYLAAVASTTPLSWRAAAAGGCCTASGPAARMALSVSGCATRHSAPRQLPTYTRYSSSSPAGGETSSHHPIALQTRAFPAHTRTRARSDSPAAAFMVSLSVSATAATAAGCSRSPAASSAPRSARRCADRTAGSACTYSGSSSLGMEPHTASSAFQYSVKSSAAASSASSNTRDCRGRTGRSGAARSAGALAPSTCLSKAATRVPAARAPGTRAWRRRRSALISCAAPLRVAGSSSALTISGTSRCSPSSSTASATATTAADAAARPADAKMPKAAPAASRTCASASVSADCTLSENTPSSTAGSSSGSALVSAPSRCAGRLRPPADASTSGSNASRWSGPSTATTSARPCAAPLRSTEEASEDSVSSSQGTRWPKASCPMPFISEPMARADTARTSGSGSTSDFCSSGISSGTASEGASMVLMNTVSSSTSRQARVALLGSAMADSSEGTRRCTSGCPSNSGSSRGACAAPCASSTAMPAATMCSRTASSPTCVTQPGCTSRPAASAAAADVCTSRASEASTAAAHSRGTSRNSASRSSTAPHSSHSAAAAPQLSSLPVSLRASHSSAVVEASEAGSAPSPRRGTEGSAARAAARTCGAGCVRPEVAAGRSSSRQPAHSERSSGTSRS
</t>
  </si>
  <si>
    <t>C_280141</t>
  </si>
  <si>
    <t xml:space="preserve">MYRRWQKEAVDKYRTLESFNTFLSRLTPLTGPHVLRACDPADLYSVLSALHSKDRNPELQVNNNPGFYYFLADAVQPPGSEAAGVDTGVSVPTGGGGSEPVPAAGPVRREAVIPVSSKCTLLTTDVLAQMFKLEAHPNVSHILLAIVDDDGSASLVRVFNYIQPPFEGPETLPPLDTEGGAVGGESDDD*
</t>
  </si>
  <si>
    <t>C_280142</t>
  </si>
  <si>
    <t xml:space="preserve">MQSSARSPASPPNCKHEKRGACNLQGLRRRAAWAVAGCGTSGAGWPALAHASRAAARPSCRQAPSCRPAGRAPAPRGMACRGTEYDNPALYSSEDAFSLSSYWNDRYKREGGAAFEWYRDYNSLEPVLDRHLDKSQPVLHVGVGTSRVQYQMHLDGFKSIHSVDYAPVCIQQLSELHAGVPALTYAVADCRSMPEYGDGSFPGGVLDKGTLDALLCGDSDEEESLQMLLECYRVLGPGAAYLQITYAPPRTRLRYLQRPGLDWAVSFWEVGQQGRREGPLAVADLSAEELGAFPKQAYSHFVYVCVKPAAV*
</t>
  </si>
  <si>
    <t>C_280143</t>
  </si>
  <si>
    <t xml:space="preserve">CCWGTSDLHRCRLAAVAAAAAAAAAAAAAAAAAAAAVGARARILVAEGAGKATWRRAQRRPRSGASAQAEEPAGGV*
</t>
  </si>
  <si>
    <t xml:space="preserve">MGAANENIHMTDGIRRETMKKETLARERSLAAQSPYMAQVATYRARNPPLDHSRLMQDPKVQDWASIAGTRRSLATNVPDGGPRVNVNLLKYKRDADFISTTPYDGGPSYNAETCMQNWAEDRRDKHYKSGFPLKELRRSTRYDSEYSARFKPTSADYVGRLTHTYNTTSRFEGLTRVGTNGIAAPVLPKRSADTSGEHVFYAKDGYGPTPWMDHTAPTARGRFWVGTAPHVAHDTITHSTLRSEPLEFQQRCPTEDARSKILMGNKPLTHESDRTLRIRDDLVATNTFTRTWRTMYQSDHVDFSRRPATVR*
</t>
  </si>
  <si>
    <t>C_280145</t>
  </si>
  <si>
    <t xml:space="preserve">MTAGEGGGGGGGGGGGGQEQDPALDLAPELQAFLDRVVEADTKLKQQSRAAGGASASSRTSRGVPFTHQMTAAEATAAFLESQKRQQGQTRPAAPSKPPTKTRTGISANGGTDGGASSTPARLRPLGGRGQAIAAILEGRLGPAVLSAPAALAPALRGGGGVWDMRYIRPLPEGLPQLARVFLAASRRQGLALPLPGAIAAYVAAAGRRGGLDMRGWALADVLDVAAYVTHGQVVHRGFIEQLRRALLDRWGELGPGQLSELLAGLHRLNTHDRLGAHSRPGQGASGLLRLLVMEADEHVRAALEATRQXXXXXXXXXXXXXXXXXXXXXXXXXXXXXXXXXXXXXXXXXXXXXXXXXXXXXXXXXXXXXXXXXXXXXXXXXXXXXXXXXXXXXXXXXXXXXXXXXXXXXXXXXXXXXXXXXXXXXXXXXXXXXXXXXXXXXXXXXXXXXXXXXXXXXXXXXXXXXXXXXXXXXXXXXXXXGWWRRCRCGDALLRRAPQLSRPARTLLLGALQEAGGADWELRGPLAARLVELQAGAEAEARQQQQQHEQQQQALRPEA*
</t>
  </si>
  <si>
    <t>C_280146</t>
  </si>
  <si>
    <t xml:space="preserve">MWKFISAGTTGGPLLRSLNGNKGRQTWEYDPAAGTPEQRAEAERLREEFTANKDKHHHSGDELLRLQSADRIRAKKHSPPSGPVPDAPDAERVEEHLKGAISFYECLQQEDGHFPGDYGGPMFLLPGLVITLYTCGALDQIFSPAHKKEALRYLHNHQNEDGGFGLHIEGGSTMFGTGLNWGKFWLAVLGVYSWDGMNPLTPEMWLLPHK*
</t>
  </si>
  <si>
    <t>C_280147</t>
  </si>
  <si>
    <t xml:space="preserve">MLVSKPQPTTTRQTCIAARAPRAVVARKSRTIVASLGSTASTPASAPSPDMASPAMVLDRLRGALWGIFIADSLSMPVHWYYNPGDIRRDFGVIETYQVNRGTQHTATQHVAARSGAGKSVRA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YIEDSFPSLLYLAYKYADSFEKAVLANTNVGGENCHRGAALGAVMGAAAGESRIPRRLIDGLHDSKAIKAEIDAYVTALHPELLQQCGQQAAAAAAAGAATSA*
</t>
  </si>
  <si>
    <t>C_280148</t>
  </si>
  <si>
    <t xml:space="preserve">MSKDASEIVDTPGWQVSLLLLLFATVTLILEKSLHFLEHAFHNKRGLRTALHHVKEEVLFLGSISLLLSAFQEALAKICIPKSSGGPYMPPDYEDGPAAAALGAADGGGAAXXXXXXXXXXXXXXXXXXXXXXXXXXXXXXXXXXXXXXXXXXXXXXXXXXXXXXXXXXXXXXXXXXXXXXXXXXXXXXXXXXXXXXXXXXXXXXXXXXXXXXXXXXXXXXXXXXXXXXXXXXXXXXXXXXXXXXXXXXXXXXXXXXXXXXXXXXXXXXXXXXXXXXXXXXXXREGGIFIFVVACTHIVYGTATIYLTLWKEDAHKQHESGDVKVMQMPAEWLYNNLGRNRVVHAVLVVLRQWTTSVNQTMYHNARLMFIEKMGLPYDFDFHADGASAAAVAGPGAAAAAPQPAEGSMPSEAAGVGVRLAPSAPPPLQAQRGRRSGGGLARGSAPAMAIYTLRSMQAAAEAQAAAGVHGAAAAAAAGSVSLAAIHEGAALDAPPPPPRFQQRNGGQGRQQHPPQGRHPHQLHLPHLFGGGGGGSARHSGDKGGGRRGSGESGGGAGGGAGGGAAASLHSGGQXXXXXXXXXXXXXXXXXXXXXXXXXXXXXXXXXXXXXXXXXXXXXXXXXXXXXXXXXXXXXXXXXXXXXXXXXXXXXXXXXXXXXXXXXXXXXXXXXXPLSSVHAAFAAHPPPAAPQXAGPCLAVAAAATIADDADAAADADDDATARAAAAVGSPSSAPCSKAATAEATADATTDATTSGHLSSQRSVHLDAGKLEAVGSGGGGGGGGGGGGGGGGGGGGGGGGGGSGSLGKPPTLERLRTLSGGRRRVPLLLRPCYCGAKFKPSSNTVALGVLPLYALIQPLGSHCSRRLLKEAARAGLNPRQMGAIARQLNMRVDQAVASAGKHASHPFSLDGVGAALSRLVGLGGKLAQVHQQGPHQEPAAHGHGAHGQPPRRHNSRRRSYLELSDLNGRGGSGLMHTPSPRRQPSSLAAGHTGRKQAGRGAAPGAGAP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CMPAGRL*
</t>
  </si>
  <si>
    <t>C_280149</t>
  </si>
  <si>
    <t xml:space="preserve">APQASPPHTHTHSNAVPRTHTHSQNRTRSHSHDPRAAPPLSGAPQETPLCSLVSGEGQGAGHG
</t>
  </si>
  <si>
    <t>C_280150</t>
  </si>
  <si>
    <t xml:space="preserve">MAEFTEAEKRDGFAVRYSPGKGRHLVAARAFAAGEVVLQQEPYAAVLSDEMTPGGRYMFGTPDGPLPPADGDEAVAAASSSSTGAAAGAATAAWPGFKEVAQLLARLAVNCHTVCDEELRPLGTALYPSGALANHSCRPSTVQVFRGRTLQLRALRPLAPGQEVTLCYLEPAATAQERREALWDSYCFDVAAPATSGGAGAGAGAGAGGADGAGATAAGATATAAGAETAEDAAGAGATAMEVEGEGAAAAAPGRPAGMAATPFCAAAAAECLRPPPALTLDLMPGARLLVYGPNTSTTTTNTTTSIDTNSTTTTNTITSSTNSITTTTTNSTSSNGAGEGTGPAAHWSGRPPWPXXXXXXXXXXXXXXXXXXXXXXXXXXXXXXXXXXXXXXXXXXXXXXXXWGGAAAGRGHASAPGRRPPPLQMPAKPGGGAGGGGGSGGGGGGRREQPPRIEVLAWGPWVSQLLAAAAAAGAGNAATATATAAATAAASAAGAATAAAGSGPVPSHAAVAGLLRRCVAALQMSACAAEFAGEKRFGNAVELLVGALDTLAQPDSPENHSRQPPKPAITATEAASGPGAAATDSAVGPGGGGGGLVLGPHHLLTARLRAQLLKAAIDCASSGGGGGGGRSAGDCMDVDGSGGGGGGAAGEEDEGAGVQRMWQLALGTARDLVPHYQLVYGAVMAAPGCSGYSGSSSGSGSSSSSTAWPGLSLHFATVAKLESLLGRPRRALAAAAAAMAGLRLTHPVGAASGGGGSGGDGGEAAAVGESVTAQVLRVAREAEAEMAMRQQQQRQRRVMAGAAGGQQDEQEEED*
</t>
  </si>
  <si>
    <t>C_280151</t>
  </si>
  <si>
    <t xml:space="preserve">MAASMAATQQRLALGAKQATFGPAVAPRSAKANASAKRFNGLVAEAMSSCIPVVSSSRRTAAARAPLPARSSVVAQATADGKFDYDLVIIGCGVGGHGAALHAVECGLKVAVIEGHDIGGTCVNRGCVPSKALLAASGRAVDNLMPGFDREIARLAQRLLINGRPIDYHTGVIASKDIKFCVHAHPTLSEVLDELFKGAHVEGPAAAGNGAAKAAAAPKAATETSSVVDAEEGQREQGEAPAAAVVWAAAALAGSETEGVAAEATHRREGLEDADADCVGDVSGSNSSGSRGAGEQGDAVGVENVIAGGVGEEVEEGAGEVRTAPPGSSTVPERAGAEAAAEEEEQGSSGGGGGDNVAAAAAAAAGAAAPSAGGGDADLSVRLEVSFDPVPPGAAAAAAEVVAAAAEAIVEAEAPKVVALAPPAPSPLAPGSSGSGKAAAASVTGALWTVARALSDAGKWLNGGRQK*
</t>
  </si>
  <si>
    <t>C_280152</t>
  </si>
  <si>
    <t xml:space="preserve">MANRGQDWRGGPPAGRQEQDAITDSESEESEDASGSDQEEPSWISWFCSLRGNEFFCEVDEEYIEDDFNLSGLSSQVPYYEYALDMILDNEPPHDVMLTDQQHELLESAAEMLYGLIHARYIVTARGLACMLEKFKNFEFGRCPRFHCEGQACLPVGTSDVPGQSTVKIFCPKCEDIFYPRSEYQCSIDGAYYGTTFPHLLLMTYPMYRPPKSNDVYVPRIFGFKLHPSAYGNREPAPARNSQRRIASAPRGEGAAAAAAAGGAAGAAAAAGGKEGQAKEDDSL*
</t>
  </si>
  <si>
    <t>C_280153</t>
  </si>
  <si>
    <t xml:space="preserve">MQEVDSVLSALLQALRDAACKGRLVGYLTADRVLARFTAAACRLDLALARLQDETRGGPPVHSGSSSGSSGSLSGSSSSFSSGGAGAGGNGNGNGAGGVWLPAEAQEELASVRQLLQRARFALPPAHGHTLGRYRAAADGLAANWGVLLEACGGVLQATLQAPLLSRRVFEEALSELQAEAQLQQYVAAQLQQQPQPQQPQLQPQPQSQHRACAPPLPPPPHPAARSAAGGVPPPGSAAAAATAATAAAAARAEQDAQYLRVLMDVVRAHHAHPDCDAPLEFLCPLTHRLMQLSLAEARDVPSA*
</t>
  </si>
  <si>
    <t>C_280154</t>
  </si>
  <si>
    <t xml:space="preserve">MHGQIKQGSLLHAVLTLRAPGQVPGQALSRRQHTPLVIAYSESAPVEVAAAAAVAVVVAVAVAVAVAVAVAVAVAVAVAVAVAVAVAVAVAVAVAVAVAVAAAAVAVAVAVAVAVAVAVAVAVAVAVAVAVRVSY*
</t>
  </si>
  <si>
    <t>C_280155</t>
  </si>
  <si>
    <t xml:space="preserve">MAMTLSTKAFAQRGVSARKNTVRVYAATTKVNPKLASKTEVERFKQATGLPAPAINGKQFPLKLGFTXXXXXXXXXXXXXXXXXXXXXXXXXXXXXXXXXXXXXXXXXXXXXXXXXXXXXXXXXXXXXXXXXXXXXXXXXXXXXXXXXXXXXXXXXXXXXXXXXXXXXXXXXXXXXXXXXXXXXXXXXXXXFVGRAAQLGFAFSLIGEAVTGKGALAQFDIETGLSLRDTEFGLVVFILFLLFAAINEGSGKFVDEESA*
</t>
  </si>
  <si>
    <t xml:space="preserve">MGGGNGQKSAMRRAKKLEEAQAANKGSQLKQNQASMNIKCQICLTAFVCTTSEKLLREHWENKHPKQPIEAAFPQLKSA*
</t>
  </si>
  <si>
    <t>C_280157</t>
  </si>
  <si>
    <t xml:space="preserve">MSGGGAAAAAAGPLPYSRRPEWADVTPVSLPAAEKVVAIQYTAEHAEALGYWRAVLQSGELSGRVLALTADMIRLNQADYTAWRVRWLCVQQLGADALGPELDFTHGVMLENAKNYQLWNHRRLVAGAIGPSCAAREDAFTREAIIFDEKNYHAWAHRQAVVKITGLWEAELAFADEFIGRDVRNNTAWNQRMFVWKAMGQEARLRLQGGGDDAGWLRSELEYIAAAVQKAPRNESPWRYLTGLFASLEPWASSPRSLSRCAEVHTLCCEALNDCPSCGPAYDVLALFYEGQAALSAAQADTAAAAATVAPGPAQAGVQVVLAGRVAATIMACELAQAALDEASVADPMRTPMQSLRVTPKAPRAFTSSGRRSAVKCQASIVEKAKATAAAVILSAGLAVAPAFASVDLSLANGATVSSPVHIDFTVSGLTVKPAAEGLQEGTGHHHLLVDVAAPAAGEAIPFDDAHKHFGKGQTGVDLELAPGKHTLTLQFANALHESYGPAYAKTITVNVK*
</t>
  </si>
  <si>
    <t>C_280158</t>
  </si>
  <si>
    <t xml:space="preserve">MIFAINATLDVLGEGTAADNFSVLSQSVIATSILYFIYGSVMYGLCLWWSLLEVEADQIGQVKDKMQLFMMSNLTVRVCWWAIMTWMVVLLAGAAIFGVYTSNLSYMITTVLNNQAMVGGYPDHTGPYPDCPATCLDLWVIDYIDTPMDTSCVCNRSTLMSALTFAQQAKDSIAGALVGVFFMYIIGGYWRSELARHYATCRTMQDVSGRLAKGGLEGGGAAVAAGGREEQALAQGAVLSAVLEEGDGGPSPKEGDLVYIQYSIRDLEDDLLYSTRSEEGGSGQAYAFLLERGVRVPRGWEIAIQGMSKGARSVLQVKPGYGFAHPDCAMQPPVRDLPTDQGVHQYGAGEALIKRALREGTAWESPRPPFEPGLGPGLGPGPXXXXXXXXXXXXXXXXXXXXXXXXXXXXXXXXXXXXXXXXXXXXXXXXXXXXXXXXXXXXXXXXXXXXXXXXXDGLQLTGQRLFSSRGEGRQPLNLQLGRGLLPPGVEEALSFMSKGELAAFVVPARTMRPAAAAATAAAGQRAGGGGGGGGGDDDSSGEDGDLLSPAARGSGGGEERGMEGREAAASRCLVPPPPPRCVQVELEVELISMVQVRDMTGTGEVTKKRLREGTGDFPIDCPLNDTTVSRVVAAPRFAYAGREDCPAGVGDAASTTVEFEVELVDFEREGHWQNLSFEARYTLAERLKSKGNDLFKRGQHKFARARYERLLRLLDSTRDFETEEEVAKIDGYKVATLGNLALCLSQLTEYAAAVAVCDKALEFEPENAKMWFRKGKALSLKGDYEEAAEVLKQALEYDPGSEKDINAEIAANAARHQAAVRKQKKDFGSFLKKRRRRLGDEDPALAWLLRSSSSSGSSGGGTGRAHGVGLAGDSSADDSDGYGRADSRGSAAVASLDGWSRHQQYQQQYQQQYQQYQHQQYQHQQYQHQQYQQQYHARTAAGYGQDGPGGAGGSPLRGISHLGSPPRFASAAGRSGGGGGGSAGSPLRGSSFQQHQHYHQHQHPALASCSRPRRWRRRHWRRTGGAELVAEVAMRLQVGLLLVADRWTAEVALVALMYSGFGHGYGAAEDVAATTAAAATTAAAAIGPDAALTAAAWFADPVSALTAAALLRAREALAGPGAAGSHPASLLGSRRSTATEAPIPPVTAWPLAELSRHAMALALPPEELAALAAALAAVAGAAAAASDRTDTGGAGVLGAGGLAGAQAAEAVEAAPDWPPRVQVPLAASGVIQRVGGGYAVRPGGEGSGSGGGGDGGGGLGGMGAEPPTASPSASPAGGRKSYSRLPSPPPSPGATAATAGADAGRGGTAAATGAGASRGRVSPSPTSPSPTSRSPASRSRSPRWSTAGASEAGGSSRAASPRRRSSVSGGGGFGGGRGGGGGGGGGGRGSATSPSRIPAPPPQQHQRQQQQRGRSLDGGLSAWPEAVTTDIMAAKGAGTSTATDTAAIWGPAASAVLSAVAQAPLLPDTQPFAPTSVPDAAVNPSRNPSPPTTCNTATSTTSTTALRASANGGGAGSGGAGGNTAIAAAGNTAIAAAAPCGGLPPHHPLVYLPSTATLRSSGSGAAAGGGVPGLPLPSSAEASGSLGLSWSAGAPGAGTDAEVAGAAAGPVPDVAAECEAAAAAVRRLTAALAAAEAXXXXXXXXXXXXXXXXXXXXXXXXXXXXXXXXXXXXXXXXXXXXXXXXXXXXXXXXXXXXXXXXXXXXXXXXXXXXXXXXXXXXXXXXGSGFLLGAGDSAGPTSAGELSGEGVRARERECEGGAAGHGQPCAGSWQSVAGVAAAAAQGEEEAGVEAEDGSGSCWAGHGGDVRWLPEAADAVGSGAAAELSSPTHGVAAVPVSPPPPRLPLSPGALDTPLCLTASPAAGAAGAIAAATRSPGAGSDPPSPQLCLSPYLPPAAAGSSTVEFGSGFGFLGTAPTQPPPDQTPPVAGGSHEGGGGGEAEAPGTTFYLALSRAPGWASESGRGAREEAQQAAGPAWTHAVAAAQQKLQTQKGLRAEAHADDDDDAVGFGFAAAVAAGEGGGGGAGGGPLTVFGAAFGVPASTCGEALGPGDEAPAAATSAGALVGQEQEQVGSEAAGEESFEEVCTPVSHAHRAGNPFAAAAGADTGRGADSAGGAAAAPAPPHGPSAAWVQQQVEGGGSSHSSHPHPQHNHQQQQQQGSYSLGGAMSRSLGFSAFGSPDPPRASPTASTTATAYEASSGAAAVLSFSPGPGTGLSPGPGAGAGAGGAGFGTLVTPGTGSGGGGMLSTAAARLPRSPEADWRSAADSLGSTPYRSIYEFRGASGGGDGGGGALDAAAGSSTVSTPGRSPGAAGVLARHHPRSSPSRRRDSPRRASTAGAPQGVGAALLAGVGRGWRRFRDVAASVARSASPSPSPAPSPLASPSPGPSLGGGGGFGGGGRDDGGGGVFGGFASLHGQHGVMADAGTAPGASRLR*
</t>
  </si>
  <si>
    <t>C_280159</t>
  </si>
  <si>
    <t xml:space="preserve">MVKINDIGQVLLVGPPGSSLPDGPEAADGVTPPMRNARQRHFKPVPKVDPGEVAAVERDLLALLSGFAPAGMRITDVEEEFVVDAHSGAGSWQRWVVCR*
</t>
  </si>
  <si>
    <t>C_280160</t>
  </si>
  <si>
    <t xml:space="preserve">MGGLVENTTNTAPDGQCGLRYTGMVEFAGAGCNRHEYKPGLFRMLMDAHHRQLGQSALGDRGRLLAALQRYRDGDNLTVAVIGGSIAAGQGAFDAPAFPYWLKLILEAQLPGGPQRVRMNNGAVPGTSSAYMSTCHNVHVPANADIVILEYAVNDEEMPMPHMNNAVRRPFERLIRKLLQYPRRPAVVLMHAYRWFQIPVESTGQFWVSSERQHGEFGAYYGLQQLSVKACCYHLMREGADGFAVKRPRADHNGRLQHENFIDAMLKGRAFYFDVVHPDGNTGHRVMGELAAQLVLDAWAQVSSGYNISEADAKRIAAPLPPPMLAHNLESRSDKCFIGPALQQTVLSRQGFEWVNEGKTAKLPKWGFIAEAPGAEIKFKVNTNSTAIRRQELTVELGYLRSYESMGKAVVSCEGGCKCMPWTLDGHHDQRNSQTFLHGWRVSQAEDCIIVVKVLEATSSGKHKVKISGLMVSEDPENLPFNNWAAWDWVSVASSKDPQGVFEIKNVARRSLLAAHQASMYATTDVNGGETLIAVPLESSVSVKPGESCPFPDFVPNDVWVGLPWYAQLALKLLHERSLGPASRFADYLPALPASAAAVDLPATWPTQAVRALQYPYLEEQVLEEQQEWGRLAATLRPHLARRSLGPDDLAWALSCVRSRTFAGPHFPTPPPLKLAAGAAAAAAVAAAEAALGLGGGAAALAPAALVGLGLPAAWQAAEAKQAASGAPGTVLYSVCPFIDMFNHDSRAQSECVFAPWKNQFRIMAGGAVRRGGQLLISYGSQSNDALLQRYGFVQLEGNPHDRYVVQDLVSAVGALAEAGGVPGVLPAASREDVRAAARSISAAPGSLEQQQTSPAAASPSRLVAAVCAAQLRAAATSLQDDEAALAQLSAWEAWEAGAEERAARAAARAAAAEAAAAAAAAAAAEAAALAAAGIGAAEAAAVAAAAAGVAASSVSSTTELAAGSAPGATGSAVDTAAGPEPEAEQEAEPVLPPAELSQLGGEAGRLRAVLQFRVAKKRVLAALSR*
</t>
  </si>
  <si>
    <t>C_280161</t>
  </si>
  <si>
    <t xml:space="preserve">MEKAFAAKNYKLDATLIARAQQIAAQLHISAEGFVNQYDSFALVSDWSMDVTAQRLKTLSEWLETEQRKENAKPRGAGVGTSGAKILPQAAKPTWEDLPDKIEFPTPSAKRQALDPAAMNPGTGSKSGIKPVAGGAPGSAQQAPRASALTPPPPGSQSAWATTPIAASAVRSAAATPAPPSAFSMRTNRGQVMASLNEHLPGPNAGAAAASGRGGVAVRPLGQPALDGGEYLFMMEVLESKIAALDERIMDFADAVTATTRATAPTQPAPAGTPAPAGTPGPGPAATPEAAAAGAPSGTPQPPASATPGGALTPGAGGAAPAVQEVAGAAQPLQHSVADISHQPVWVAGRVLAEAEGAPLNGESLLLEGCREASGGARVRLDVSCLPGYRLFPGQSVCAYGLNPTGSRFIAQRLVTHVPPPPAASALPEAARSGGLSLVVAAGPFCLSDDLSYSPLEELLAACSASPPGVLMLLGPFVDAEHPGLASGSADRTAEAVFREEVLRRLAAWRTAAGASTTLALMPAVRDVTAVPVVPQPPMTAAAAAVGPADKVVALQNPATATMGPLVVAAGSGDVLKALSAAELARVPPAAAGAPPVERLPALAGHVLGQRSFYPLYPAPLGTCLDTSHYSQLSLAAAPDLLLLPSDLAPFAKVLRPESWAASAPPGLVAAGGCAAAAAAPVVVVNPGRLSRGGAGGSFAHVLVAPGSGPLHERVRVEVKRV*
</t>
  </si>
  <si>
    <t>C_280162</t>
  </si>
  <si>
    <t xml:space="preserve">MHAWRDVRTGDIVWHWRDSPSTFESITYGDGRVYVSTTDFKAYALDVVTGEVLWGTQFRRVSSWTTGWFKGVFVRPDVDGRVWGVDAETGDLIWMFNMGAEIQYRWDPELHFHPSGIGFMMARPSQIWAYNVTSGDVLWKMNAREGYMSPDNDGDNRQTFEVWGDL*
</t>
  </si>
  <si>
    <t>C_280163</t>
  </si>
  <si>
    <t xml:space="preserve">MRVAEGGGPGGGGGGGGAAGSTADADRGVVAFLDFYKAYDTLDRNFLYRCLAVMGVGSGFLAWVKLLLTGTRSAALANGYLSAFVLIIAGVRQGCPLAPPLYLAPAQALFAYLDRAGFGVSWADIRLVATAYADDAAPFLRRMANVPGFLAAMETFRAASGQRLNLDKVELLPIGARRRATPAPARAVAAGLAAGGAAAGNMAAHGVAATSVAAAGGMAAGGAAAGGGVAGGGPGTSHSGRCSTGEDAVVPHQRGGWMAASGGGGNGSDSSGMALAAAAAAGDGAVRMLQPPPLNVAGSIAGGGGEVDYLLQMQQQHQLQLQLLQQHQQQPEQRLYCSWTDGGAEVWETVFGEPAPQDTFGASGSSGRAYQQDLGAHASGAHPAGPPPPPQPXXXXXXXXXXXXXXXXXXXXXXXXXXXXXXXXXXXXXXXXXXXXXXXXXXXXXXXXXXXXVGCCCGLTWRRARRA*
</t>
  </si>
  <si>
    <t>C_29020001</t>
  </si>
  <si>
    <t xml:space="preserve">MMRTHYAVLLYTSTLPPSPHPSCLDTTYPWHTPRTHTSHHTPTHIGKLQRRQQRPAVLDLGEGRVRRRQHPARR
</t>
  </si>
  <si>
    <t>C_29020002</t>
  </si>
  <si>
    <t xml:space="preserve">MCLEFIEQKIGGKRPGSTKVADLQYASPAQLRADFQLLHDNCMKYNEPGLSPYNFPPAREAAGRVLAAADAALAKIQNSRPLLAALEFANSVEHWIQCTRCSKWRRAQYEQYARLRTLPNFQCGHIPGRGCAEPCDGCAKPDGCECVA*
</t>
  </si>
  <si>
    <t>C_29040001</t>
  </si>
  <si>
    <t xml:space="preserve">MVLAAAGVEHKALVELAAPMLAGLPKLPPLPEPKPDYIGEYRNVARRWDGEGC*
</t>
  </si>
  <si>
    <t>C_29050001</t>
  </si>
  <si>
    <t xml:space="preserve">MCAWVRAVYDPAGGANTSPPNAGYGGRGGGAATNGPGGEATAAAGGTAGSGSKPGGGGGGGPAAGGYMGAMGPPGVGGPLDPAAAAALAAAGMAPLQLPLPPGSPAMAGGGGGGLLLPAAPLAALPPGTDMGALTDYMMKTGGTPKRPVKPTMQHQHHNEVCVRAGCVLACMRARRG*
</t>
  </si>
  <si>
    <t>C_29070001</t>
  </si>
  <si>
    <t xml:space="preserve">ACSRPIAVHLRGARLPPACRGTASTATAGPAAGAGGAAAGLDGGRHGSRRRAGHAGLPHTRPPAGAPRRGLGRGRGACSCYSPRGVCRGGGCYSRRLCAVGPGGREAGAGAEAAGCGGGCGRVREQ
</t>
  </si>
  <si>
    <t>C_29080001</t>
  </si>
  <si>
    <t xml:space="preserve">MAIGRRVPRQAGPMAPGPAAPSQPAARLRAPGRQQNPRPLRCWCCCSQQRRCLVVPPVGPRSW*
</t>
  </si>
  <si>
    <t>C_2900001</t>
  </si>
  <si>
    <t xml:space="preserve">MQDLDRALFGGRSRPGTADALSGLMDESAWAATATATAATATAPGANPTRKQPWAASGGRATSPAGLPPLMSAWGPSDAPNGPSAAQQRQQAQRPMTVGSVVSASASNLGSAGGRRAGDQLEADAARRRHPQLPHR*
</t>
  </si>
  <si>
    <t>C_2900002</t>
  </si>
  <si>
    <t xml:space="preserve">MAHHGALYKLFLVAGLCLAIQVDAASRSYLTRPPPLKRPPPHRSPPRQVSPAPVEVVTVLVNVSGQLSQSLGHGIVEKDASSDDSAWNLVLQEEQIARLVPTSPKTPEEASVNTRIELETDDTLITGDPVETSLALDVPKSVADKLGLDVAADGGPAASGNSTDGTDSGSRRRLTEVEHRARRMMLDFHGTRRTLAEFNDLTDVLSQLGVQNQVPKAKVPKTGSGKKNGGAKDLMIIGGKPLNVTSITFFFTSSSCGINPVLSESQIRARWYDNGDSAPVTASLQRYHRVCSYNKLGFYPDRNLVFGPIDVPCTGSMPTKGAYDLRKGKGNKINLDGEMYGLYDLAKAWLRANRPDVLAQLPFLRRKVLVWPWNNQAQLLKNGDLEIAAWAGMANMGCPGNPDPSGIVPDCLTWMNTDLPSTTIDLTTLFQELGHNIGLAHSSRTVCDAAGCVKDEYGDSTDPMGGAGPISGDKSYICLSAPQAYKAGWAVPLANLNSTNLEDGGGFTDYAVPSMHTTDTNYIRVAIDQTGIATTDRLKPERAIYISFRVAQPLGGYDSGLPKELNARVWVHEYNETANGLTANLKTPPMVLNMLDLPVLDPKTKKVSPPVVPGWGPLPARAVLPSAFGAGDSLTIWLKSKTATAAIVSLCRTTAASETEETCNDGLDNDCDGLTDGDDPDCGGADPADDKSPPPPPLAVLRKSPPPSPPPPPPPAKREKSPPPPAKRADNPPPPANAASVPSPRRPKANGRRQHH*
</t>
  </si>
  <si>
    <t>C_2900003</t>
  </si>
  <si>
    <t xml:space="preserve">MAVSQRALVAKSSGTAPQAHALGLGLRSGAALRPRRASRAPASSSSPLAPRASLIPAAPPPPAATSPATASVPLSNGGLGGPAAGAGVLPGPPSGPITGAALGELVRKFKRLQNGSDIRGIALEERSDYITV*
</t>
  </si>
  <si>
    <t>C_2900004</t>
  </si>
  <si>
    <t xml:space="preserve">MPASSTDSSALSQRVQQLESQLTALTGAWDRLEGQKAKEEFAKQLMAVKGDGLLTPGGGGSGSGHHQHHHHHSNSNGAAAAAPSSAAAQPAVRRSSNNGMGTSGAAAPPGEAIDGSGLLPANNNFPSRFGGGAAGLRAARDRTPGGRGGPAGDSGDYSGPGGSGGFGGGGGGAGLGLPGHAVSAGGAGGGGAGGPPGGDLMSTHRYGTVMPSDFKLAEQRKAGPRQGFM*
</t>
  </si>
  <si>
    <t>C_29140001</t>
  </si>
  <si>
    <t xml:space="preserve">MLHRTPPALQRSTGRWGWCCCTWLRRLRRQCCACPAPSRRLSWSTLLPSGRRMARFVKWRRFRVGYRS*
</t>
  </si>
  <si>
    <t>C_29150001</t>
  </si>
  <si>
    <t xml:space="preserve">MTYSPVSKNYHPDLIVEEAKNGWRIVRLNRPKSLHALDETIVSALFERSNQVWSTDITYIPMAKGFVYLCAVIDWHSRKVLAHRVSISMEVTFCIETLNEAIEKYGRPEIFNTDQGSQFTSDAFIDVLKSNGIQISMDGKGRWVDNVMVERLWRSVKYEEVYLKAYSNVLDAKKQLNAYFEFYNLKRPHSSLDKMTPDEFYYDQLPQQNKVA*
</t>
  </si>
  <si>
    <t>C_29160001</t>
  </si>
  <si>
    <t xml:space="preserve">MLYYNAITSLPFLLLVCAATGEAAALPAAYSAAVAAHGPVTLWGTLASCSFFGCLLNFALFLCTVNNSALTTTIVGVIKDKSP*
</t>
  </si>
  <si>
    <t>C_29170001</t>
  </si>
  <si>
    <t xml:space="preserve">MPGESLLPGDVISIGRPTSDSSGSGGDQVVPADCLLLAGSCIAEEAVLTGESTPHRFKLFLNCVMIVTSVIPPELPMELSLAVNASLLALAKKRVFCTEPFRIPFAGKNASLPIAVHSHRRRPSTLYFICVWPM*
</t>
  </si>
  <si>
    <t>C_2910001</t>
  </si>
  <si>
    <t xml:space="preserve">MRARKPCAWHMLAIAGLVAAACASVAFAQYDIVLDVVDALDPETEAALTRLDTAAFKASQLSTDVNLDDDGWTFVIGNLRFLPPNATEVTSWSEHVDGHVCDKVLVLAQAEDCRQVSIAHDGYSTAFIGVKLLNPLTVLGDIWDFSA*
</t>
  </si>
  <si>
    <t>C_2910002</t>
  </si>
  <si>
    <t xml:space="preserve">MAVASAPSTPPAAQPAPDAAAATSLPSPPRDHVAPKTYESVTIAMGRHCPPALRRPVWHVTDFDLRRLMYNGAISMVYHAVDKRSGITVALKLYKRIKLNEIERHQASRGLLFFWKICGIL*
</t>
  </si>
  <si>
    <t>C_2910003</t>
  </si>
  <si>
    <t xml:space="preserve">MAAMQSLRSAKSVASVRSEAQVPAAVQPRVVAKPLLAGRPAVADSSSLLVGRAARQMLRATAAPPSPSSSSAAGAASTGKPRALISLSDKTNLDMLVKGLKELGIEIVSTGGTATTISNSGVPCIKVEDVTGFPEMLDGGSCNVWC*
</t>
  </si>
  <si>
    <t>C_2910004</t>
  </si>
  <si>
    <t xml:space="preserve">MQALRRAVSTAMPGFRRASTTAGETIDKYWAPYFPKPAVTADEAKKSVNKEMVGFMLLGPVGVAFMLYDFAVGLEEEHHVTIPPYPWMRIRRLPGMPWGQDGLFEGHPPRCHHLAPGGGRRRLPPLSG*
</t>
  </si>
  <si>
    <t>C_29200001</t>
  </si>
  <si>
    <t xml:space="preserve">MAVLCLGLNTRLDGGLLEMMRQRWDAVEAPGDDSPFVVSLRKVLLDAGPRLGTCLDAANASFLCDKAARMFVPRLHEALFRLRRGRKAGT*
</t>
  </si>
  <si>
    <t>C_29210001</t>
  </si>
  <si>
    <t xml:space="preserve">MPTRRRAPHAAASHRTHVRRSSSARAAAAADYTNDKDGKDVGAGGHTATTTTTTTTKKRHGDDGGEGSVGRAGAGSGRSLLRVDSRMSASNKPFTALADRRRPPRTVGFAGRGGGGEEELIEEEEAEHTDQDGEEDGTRGTLTSTRCGW*
</t>
  </si>
  <si>
    <t>C_29220001</t>
  </si>
  <si>
    <t xml:space="preserve">MRPPVGAANLRLLTVNVNGLGSPLKARALVSHLQQVGADVAMVQETHATDTTALESCLRAAQGACLPWRHCLAASPAASPHSCGAAILARSRLSLPGCVLQPPSTDAAGRVVCWDWDVGHLRLRFVCVYAPTAVADKPAFFAGLHPHLATDRVLVVGGDWNCVTDASQEAAPSPSRAAAMPCPAPTQQARDSGPQPVAQSRLAEREAEWQRAAAQLTTTAAQHFHNNPVALDPWLHRTSAAAGLQNTPARELQSYASPSQQS
</t>
  </si>
  <si>
    <t>C_2920001</t>
  </si>
  <si>
    <t xml:space="preserve">MSFVSFPAANAVYYTLAIMLTMVILAWTIRSLLTQSMIAANRARNTRKWEVMGEMRIMGRPVVDAQLMSVLDDDELPDMEPPAGPIYGRAQQHREAEMEGAGPEQEQQQAQQEQDPEQQQDRGEGEGINPRDSAQDRPGHATALEAAQAALKGRKRGGGDGEPNGKNGGDGGKGGGGKDRQHPQQGEGDEEQQQQQQQQQMPQSYPAPQQGQGQAGYGPEPPYLRPHASVPYPAAPPPPPAVPAPRAARARRASAGVSVTSLGAVLRKRLAGSALLSAGGVSSGAGSGGPNSAEIAAASRAASGSRGPLPLGPAGLGSAGPGAASGPGGISGGGAPLSGSIIRGLGLEGAGVVDEFGVDDDYCYYGMSSGSPWSGAMSQQQQQMQTQQQQQYAPMQAFGISGGGGGGGMPPPDYPGTGGGGGGPGGYGEFRDIGGAGGYPRDSAPHPSGSGSGKVVNSIAANPAPKPLQDAAVIKIFISYVQILALTRAVPIPNLPRALLGYMRFYDQITAIPGSLVSLDCSLPDATGVPKAMQRIILAALAPLYVSVIVGLVWVGLMLPVYRQERRAALRAADVPTLRGVALRYLPPRLLMSFATVMFYFYPNTVRALLSIFSCVSVDDGYTDNALAVAAGLHAGKYWTLDYDVRCYVGQHLALAMGLGVTGLLLLATMNRLEETSLVVIMITIYLNLYYISPDISQASRVALEIVIVLLNAVMLAVFVYFITRTSWDKQLDKMGLDRRRVYEMEAGEIQASLRRKYGRRTAALLTRAVTFAQRFRSVQAQLRHTSSTMRQQLAQLPLRALTGSSRGKADSAKSLDPVDGEGKNHKNALEVDGTGAEAQGQSGAEPHNGKQTERGSRGYESGGLGKGASGGGAAVKDRDSAAAADGRVRKELEAVAAADGDGGRRAGGGGGEAVLGRQPEVAMELEEEGLDVGAAARCGNKRH*
</t>
  </si>
  <si>
    <t>C_2920002</t>
  </si>
  <si>
    <t xml:space="preserve">MRRAAISSLRLLRAEAAEATPAVSESLRSSPAGLHQASRAQLSALTRPLGQRYSSAAVPLTKPAGALDLDDDYNLLVGHTELHRKHHQPPVPAETGGPLAKYEAGLSTGQYRPDPRQRLTIQMLQELYDDLQKAGADHALANPPTRHKPRRRPSGLTIVDHVGEDAKPAAASTTGGWFTSLFNSGNGNGANGANGKGAHSLSLGREGKSAADALPAVRGLYMYGGVGCGKTMLMDVFVHTAPAHFRVLRTHFHDFMLEVHAALRKHSREADPLLAVADGIAARCRVLALDELFVTDVADAMILNRLFGRLWERGVVLVATSNRPPDDLYKGGLQRNLFMPFIHRLKNQCRAHDMASGTDYRRLAQHQRGLYFVQPTAAAMASGAAAAAAPCAETAAVXXXXXXXXXXXXXXXXXXXXXXXXXXXXXXXXXXXXXXXXXXXXXXXXXXXXXXXXXXXXXXXXXXXXXXXXXXXXXXXXXXXXXXXXXXXXXXXXXXXXXXXXXXXXXXXXAGGEVAAALGAGGASAYHTLALQGVPTFGAANRSEAYRFVTLIDVLYEARTRLLVTAAAPPVDLFKNIITQFDAAKDPELASRPDVVVDDNLGFAKDRTISRLTEMQSLQYLLHHARQHEPSLVLALEEAFSKKVKAAKFAGH*
</t>
  </si>
  <si>
    <t>C_2920003</t>
  </si>
  <si>
    <t xml:space="preserve">MSGIGTGYDLSSTTYSPDGKIFQTEYAQKAVDNSSTVVGLRCKDGVVLACEKLVLSKLLVEGSNRRIHNIDRHVGVAVAGLAPDGRMVANRAWDEAASYKRVYGEPIPGHVLCERVGSYVSGGGGGGARGTACXXXXXXAYDKNGPALYAVDPSGTSLRYFGTAVGKARQAAKNEIEKLKLNELSAREAVIEAVKILYKVRDEDGKKFELDVSWVCDESGKVHQRVPDELLAEAERQAKAALEDSDMPLQPL*
</t>
  </si>
  <si>
    <t>C_29300001</t>
  </si>
  <si>
    <t xml:space="preserve">MALKQLLQIGEIPFGHLHCFDGLHGQSRTLQLQQDPACPVC
</t>
  </si>
  <si>
    <t>C_29300002</t>
  </si>
  <si>
    <t xml:space="preserve">MDLSTGRDIHQTRSWIIRNSPVPIGTVPIYQALEKVKGVAEDLTWPVFRDTLLEQAEQGVDYFTIHAGVLLAYVPMTAKRLTGIVSRGGSIMAKWCLTHQRENFLYEHFREICEICATYDVSLSLGDGLRPGSIYDANDEAQFSELATLGELTKIAWEYDVQVMIEGPGHVPMHLIKQNMDEQLK
</t>
  </si>
  <si>
    <t>C_29310001</t>
  </si>
  <si>
    <t xml:space="preserve">MPSGVPPSLWVCPCPSSPPSSCPSWATPPSTPQPSCSPTRTEWRSRWAWQWVRS
</t>
  </si>
  <si>
    <t>C_29320001</t>
  </si>
  <si>
    <t xml:space="preserve">MQMQLMDVSQNDVAGPLPPSWSVLTQLAVLDTSGSSGAAPSESRGPLPDSWSALTALQSLGVQGASLSGSLPSSWSALQGLTWLELGNGGAGSPAAAGSLSGSLPPEWQALSGLQHLGLGGQPGLSGQLPPT
</t>
  </si>
  <si>
    <t>C_29340001</t>
  </si>
  <si>
    <t xml:space="preserve">MAAPAAARRAGRRTSPTSYGRGVRRCLRSRPLSRIRWPPARRRRPRYPAASHPCAGPPPARAAGDRCQQMCWRGGGPATCRSCG*
</t>
  </si>
  <si>
    <t>C_29370001</t>
  </si>
  <si>
    <t xml:space="preserve">MCLPACLPPGITRVGGTFAKAIYRAYTDSSFNLNGHHVDQFTAIPTATYSVNMVPDEPGTWMFHCECAAG*
</t>
  </si>
  <si>
    <t>C_29390001</t>
  </si>
  <si>
    <t xml:space="preserve">MPAVSASTGTPVAVSIDAHCLLLSTRLQLLSLLGDMLGSPALELNAAAGSALYGIAWEGAAVLLGLELGGRFPADKPAITLQSVR*
</t>
  </si>
  <si>
    <t>C_2930001</t>
  </si>
  <si>
    <t xml:space="preserve">MARETTIKPPSTPRRTGNLPSLTWGTGAQRRRPSMRWPSTPRRTGNLPSLTWGTGAQRRRPSMRWSLTPSHPYLRRTRPVMQGV
</t>
  </si>
  <si>
    <t>C_2930002</t>
  </si>
  <si>
    <t xml:space="preserve">AGSHVASPHSAFSAPARLDKAGGVHAAQPSPHTPPATPTLTRAGSHVASPHSAFRAPARLDKEGGAPASQPSPHTPPATPTLTRAGSHVASPHSAFSAPARLARRVGSTPPSHHHTHHLPHPPLCTTRAGSHVASPHSAFSAPARLARRTRAGSHVASPHSAFSAPARLDKAGGVHTAQPS
</t>
  </si>
  <si>
    <t>C_29450001</t>
  </si>
  <si>
    <t xml:space="preserve">MGRVVALSRTFKGFATFGRLVGDVNGDTRALIKELNIIEVPTFIFFRAGK*
</t>
  </si>
  <si>
    <t>C_29470001</t>
  </si>
  <si>
    <t xml:space="preserve">MAAQQTFIREWVGPRASGSGEHLLAADFNFVADVALDTVTGWARSDGPAAAALAAACPGLIDVLRRRHPARRVCTFFHPHGASRLDRILCSGGLEPQVLECGVAAGVPSDHMLVTVALPCGVA*
</t>
  </si>
  <si>
    <t>C_29480001</t>
  </si>
  <si>
    <t xml:space="preserve">MPLLDPELAGRLASWLAYHLSSFSYQWPWDRWQAVTDRPPHDPQRAFCAALLARLLRLADYPIVFKTWRRRPGGGRRQRAGGAAAAGGCCG*
</t>
  </si>
  <si>
    <t>C_29490001</t>
  </si>
  <si>
    <t xml:space="preserve">MAERGEGLPGGLPDQAAAARHYAAAAAGGHRDAATAYAYLLSVDRLA*
</t>
  </si>
  <si>
    <t>C_2940001</t>
  </si>
  <si>
    <t xml:space="preserve">MADGGGRFRSAAADGAAGAGGGGSGEAAGGSSSTGEMWLRRVRPTTAMGAEAADDAGGGRARQRRRLDVSRDGAAEVSAAGSGGGGGGASPGGSSSSDDGSSSSGYGGACAAGALESAARAVARASGAASATAADTDAAAARVTQLAAATAPEVTKPANQPPAQQQEGRRSSSGGGGGGGGGGGAVTTAAGATASAAGAAAAAAAAAAGVLGGASACCCCCEREGGDNESRPAAGGGTICRTAVAGSVEAAPAAPAAAAARRTSSGCATAAAVVATAAAAPASPVAAAGARPAEALAAEALTGATATAAASPHATTAATGDGDAAAAAADGAAGCYSQSLVLGSPAGGGGAEGGEEATAEVRRQRRLLSLGQGLSRRLRRVQVLRSQLGCLESQLGCQLHACLEALHDVRAAAARAALSAAASANAAAGLPLPLQQQQQQQRLLAGRRGDQQHHQGTAAQAHAQALAQAQAQAARAAAAAAAAVAAADGGLREISAAAAELGLLGLGLGLSGGGGSGSDGYGPVPLLTAPPASAASAAAAALGGSAVVGPAGGGSSGSRRASASGHGEVEDTHPPLPQHQQQHQHLPNLERRTALLPPAAAAKAAGVGASGSSRDCSPPPPPPPSQQGLLPRGSSCSEALAALEQQLGLQPPPPHLLLQQQQQQQPQRDAAGDMSDAFIWRRRSSSTNGLVGTGGAGAGGGVGGGGGVGGGGGACSQLGTPKPPSHTLSQDGGAAAAAAAAAGVTASASPSKPGLGITAGALGACDEEPALPAPAHSAADASGGDVAAVCGLRGGSGGGAAVSGTCRGGLGVPAGGGGFDTAAGHARQSALMELLAAALRERAASASAATSDGAAGVVIGSTGGDVYVRPGAGLGGAGPVAAAAAAAAGVAVSGGSGGGVGGGGSSAQQEWSELTWQQQQQEHQRQRRQLQQQQRQLQLPLLRPVKPTVEPYHQQRQYQQYRQQQPLPSGLPFSSINGGGGGADNQQQHQQQKQWYLYQQYQQQQSGRKRASEGACLHPNNAAAAAAAGFAESLEVKGPSAARRRWSDSGASGGGGGGDDELLAAARQPGPFMMQAAIARRPPQPQPMTPPAAAAATAATAATAATAACMGRGLGGADGGGAMAAGPQLPAGLHSSSSATRSSAADRGGGGGGGGGTRRYSDTGIGVAGCFAIDGGVGGGGGVSGGGGVSGVSGGVSGGVSGVRRAAGTAGHAGASATGVKRRCSEATAAAAAAADPQGGGLADGDAARSAAAAARRLHTAAVQASAGVLSGGSWVAAASPPPSPRPQQQQQQQQPSVLQHMQLLMQRSRPPLPHAATAVTAATSAGVPAATAAATAAPPAHPRPPPAAACHAHSSWRPHLQPHQQQLQPYRGQQQHHHHHHHHRQLQQLQQRGQQLQQQGQLQHFAQQQAREWQQQAKRPRLLESATAAGDASSAGSAGAVRAHGDDNGARAAVTASAAAAAAAAHLLRLQQRQSQQQQQQLQHHQQQLQQLQRLQQQQQRQQAAQEQERERDPRWLPNTPSQRASDTVDDNARQQQLRLPHQLQPAGQDDRVAVQCPPPSPPIHTNHAGDLGAGGMAGGARRNPRMAAIAMAAAAAAAAATDAKAGVRQVLTPSADAGGGMGAAAETAVARAAAAAPAAASPVLGVDSGSAAAAAAVAAAAEAVLGLLKLQQHPADGV*
</t>
  </si>
  <si>
    <t xml:space="preserve">MDLMCQYPGGLAVGRDGSAPYETQGGSWLLRLQEEEAYQREQREQQQQARGAGGCGDGGATATGRGAAGAAATAAMHLHSVLRLCVLGSTPLITVAAGAAVAGAVAGAGAGAALGEAGPAAMDVDAGPLAIAGRTAVASNSPQIGGRDQAEALAAVLPAAVAAAALPVHAAAGIAGLLSGGGARPAAALQHQHQLQLQPPPPQQQQPLLLLQPQQRTALVAPRQQQQHQQHQQQHHPNQPPQRLQLRWVEGEAGAELHSLTAMPAATTTPGLVRYTSLEALRRAAVAATAAAAEPAVAEPAVAAAAAGPPRGVWPAAQLRALAAAAAQLPDPRASWRRQVPYLNLPYDNGCMGAATAAASGGAAMAAADLGLAAGSLATAAATADAPHGPEVAAAAAAGGGLLMAAHDGGCCSLAAVARIRSVRVATQRVHRACGRPASRVDLDFGFMDLDEEAEAEAAAGGAGAASGGGSGGASCGPAAAAPAVLAVQDTPSKDQRMDGLWHCALCGRDISAPEMEWAFAPGRLELLQPGEEEQQGQERGQQQGQQGQEREQQQGQQQGQGQQGQGQGQQGRRQEAAVEVVADPGALQGLLGLGAAAFHVLNTAGRQKAIERALLDAISRQSRRFVLSFYPMPPAAAAATATAAATTTTAAGTATAGHPIWQLQGGHPAGGAPPSVAAAAPLDFWAVAQIRGVDFA*
</t>
  </si>
  <si>
    <t>C_2940003</t>
  </si>
  <si>
    <t xml:space="preserve">MAAGRGPAGAAAADAEVAAAAAALCGAVCAVCRTHAGAGAGAAQVPAAAELAAAGHGAGPANQQH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KRRRPGSVSGGGGGSGSGGGSGGGGGTGGGHGEYPGHSEFFRLLYSTVDDPDQVFAALLAGRAQLHAAARRLLVERVLG*
</t>
  </si>
  <si>
    <t>C_2940004</t>
  </si>
  <si>
    <t xml:space="preserve">MDAADGVWGKAYEFEPGGRGRGGGGGGGGAPFQRRPADAAAAGTDMLELVATARELFTRNVDSGSGGGGAGGGGGGGGGVGPLPPLPRELREALYGHRWDRVIVDV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VAVAALQPAVSVRGYPIYSRCGSWRRRRSRTLRKYCCGRRL*
</t>
  </si>
  <si>
    <t>C_2940005</t>
  </si>
  <si>
    <t xml:space="preserve">MLSRACLCCAALLAKYGYRVTVCESHYLAGGAAHSFSVGGYRFDAGPSFFLGIGGPPGDGSPNPLKQVLDAVGESVETKKYDRWVVYPPGGGSFPNIASGSAYEATILKVCFAHMRMLHVLLV*
</t>
  </si>
  <si>
    <t>C_29540001</t>
  </si>
  <si>
    <t xml:space="preserve">MDVLLPLVGSSNGGSGSSRSLTARGSLLKGQKVPESFADLHHYTDTFRELLMEELAASVRSAVEDLAAGADSSRGSRGGGGGSSSRGAGGGGGGGERG
</t>
  </si>
  <si>
    <t>C_29550001</t>
  </si>
  <si>
    <t xml:space="preserve">MQLYGAVAGWLALRLWLAAVGQVSPLGRLCSAYLVYDDVGPQHEQLYGNGWACLAGLGSHLALSVVEWAVQKEAPWCPQCKKPFNYLYTHRLLDGTLSDAPCEESGPRRVLAWGSLCVA*
</t>
  </si>
  <si>
    <t>C_29560001</t>
  </si>
  <si>
    <t xml:space="preserve">MYGHGAQVSRPLDPQIYLVPSPEEPARLVPLALLRQLYATTDAAAVPAAAPAAAAAAAASAALRSPKRARTSKAAQQAAAAAAATAGGPSGAAAAAAGPLLPHDFVVGGGT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RRQQPPPPPTPRRP*
</t>
  </si>
  <si>
    <t>C_29570001</t>
  </si>
  <si>
    <t xml:space="preserve">MQGLNIVEYNTESEQEIHDKIAALTARLDEAIEQQQGGIIGYQLTYDAAAINAIYTMRKKAVGLLGNTAGNHKPVAFAEDT
</t>
  </si>
  <si>
    <t>C_29580001</t>
  </si>
  <si>
    <t xml:space="preserve">MDPMAPTAVTTRMLRRQRAATASGLVSRAQGSLLHIQMALAYWELEREAAAAAEEEERRLAAALAARQAAKAAAGASGHSTTNGGGAAATAAGGGAWSLSGGLGAAAANGGGGGGDGGGGGGGGGGGPSLERTATNRSTGSKWQVEA*
</t>
  </si>
  <si>
    <t>C_2950001</t>
  </si>
  <si>
    <t xml:space="preserve">MHTHNVAQVRLWQSLVVLTSFVPREEGGAAVDAVLLQLNGNNPPTVKQYMEAVVAALVMRDPALLHSRLLPLVARYTRHAAGLGSFILIAAQAFLVWERHRLRDELSEREVERLYASQDPSAFAGVMDAAASSSSSGGGKKQQQQQQGGTAAATAGGGGIGDFQRKITPEALLAELGVAAAGAGGAADVEGAGGGGGGGGLASLLLLEGEDEAGDWKAASASASRRHDILLVASLIDKRGIIRSLNVHVTGAIALYDYVRKQQQPAPPGAVVGAAAGAAAGAGK*
</t>
  </si>
  <si>
    <t>C_2950002</t>
  </si>
  <si>
    <t xml:space="preserve">MVALMVPTTAPTMGLTMDLTNPMTVPATALTDPMDPTTARTASSMAPPHPDAADLAALPRPGFEAATGPFVATALAADSAGADGGDRPPHPRPPPHPPLPLPAWMTDMLCGPPPPPPGAGAEGGINGPRSXXXXXXXXXXXXXXXXXXXXXXXXXXXXXXXXXXXXXXXXXXXXXXXXXXXXXXPHAPTWFMGWMDWLSGGPPHPRGDGPCPRAGAFGAAGADPRAMYDGEGLMRDFDIQHPDDEVEMEAAIAAALEADMAARQQQQQQQQQQVQQVEAAAVTKDMEQQQVLRVGGRSADPHAGRAGRGAIGSTSRRRALRAGRL*
</t>
  </si>
  <si>
    <t>C_2950003</t>
  </si>
  <si>
    <t xml:space="preserve">MPVAAPEGVLFLIAHDAPHGGVRFLGDLPGGGGGGGGALAAVWRAVAACRLRFGAHNVAIAAPPKHARLTMTLDQIEQLSAARSQREGGQRLGTADSSPWQYHPELASLAAVHSLTLRLQLPAAAPGPAAGAAGGGEGAAAEPAATSTECVK*
</t>
  </si>
  <si>
    <t>C_2950004</t>
  </si>
  <si>
    <t xml:space="preserve">MATLRLPPSAFNSLHTPTQAPALAGTAVRAYPTRPARAHTAGRRRACSTGAAANDTGGPSSAGDAAAAPAAANARNRRVSQRWRQQAELWGGYEPEPEPEPVPELESKQALRAKEKVQQQAGVAADAGADAASRGRGRAASTAGAPPAAAQDEDVTAAAAAAALTAQTDPDQLLRGGRHRARQPVTAGALEAAESSSEEARAQQPSHPGPDGMVGSGENGTEFSGAGDIRNGNGDDAVEGGIAEGDATAAPDSPVVRLRLRRSRQTGAAAAVGRRVRLLLPERPQPWAVKALMRAREVEQQHAEQQXXXXXXXXXXXXXXXXXXXXXXXXXXXXXXXXXXXXXXXXXXXXXXXXXXXXXXXXXXXXXXXXXXXXXXXXXXXXXXXXXXXXXXXXXXXXXXXXXXXXXXXXXXXXXXXXXXXXXXXXXXXXXXXXXXXXXXXXXXXXXXXXXXXXXXXXXXXXXSSSSGSAGAAAAGCCHVLAAGEKQSYVLLRALSYNQELLRLAAAAATATAASGSAASPPALGFTMCGVGVSDLRLFWEETTAADPHGPLPQLGASPPGRHGEVPAGRAAPPLQEGWLPPASQAELQPAALATVFVLPPLAAPLCSAIGGGGGGGASGGALPGSEQPPLAVSARAGADKLAELAVARLRRGGYCRLAALGRESTAVCAHVGGETYT*
</t>
  </si>
  <si>
    <t>C_29610001</t>
  </si>
  <si>
    <t xml:space="preserve">MKPDSDDEGEDDTGGSSSAEPSAPHSGHAQPVAHAGSRPCTPSQAAAGSPGSSALRFVNVAAQGAGGPAPPGALPAVAPLSPRAPAAPALGGGGGGGGGGPAGAMPASFRRAPNRVASLPMLLDGGMPCAPRPLVEAEGLPEPEHAGPQ
</t>
  </si>
  <si>
    <t>C_29620001</t>
  </si>
  <si>
    <t xml:space="preserve">MPRGGAKRGRPGSFAAIAIAAATGTNNSSTPGTAFDPEPPAPTNPYVVPGKAHHNSSLTYINDQTQCDLQYLYCAVLRLYKPSMHLAAALLNKRALTTP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AAPASGPSFITGSGPPTAKYAAKGEPSPVGGG*
</t>
  </si>
  <si>
    <t>C_29630001</t>
  </si>
  <si>
    <t xml:space="preserve">MATTPPPLKNKAVRLIAAKSTLLARKDAYGEDPSVSEAPGRRVCSSGARRDGGRLR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QA*
</t>
  </si>
  <si>
    <t>C_29670001</t>
  </si>
  <si>
    <t xml:space="preserve">MRAPGRRFSGGGGRHLVF
</t>
  </si>
  <si>
    <t>C_29690001</t>
  </si>
  <si>
    <t xml:space="preserve">MRPPVRAANLRLLTVNVNGLGSPPKARALVSHLQQVGADVAMVQETHATDTTALESCLRAAQGACLPWRHCLAASPAASPHSCGAAILARSRLSLPGCVLQPPSTDAAGRVVCWDWDVGHLRLRFVCVYAPTAVADKPAFFAGLHPHLATDRVLVVGGDWNCVTDASQEAAPSPSRAAGAPQLASLLAQFSLVDPWASKRGGAKGYTHPATPKPATPARLDRWYVSATAAPWVVDVARTYGAPGDHNGVLLTLALPDLPHAHREQWRFPTYLLFHPSLRLELEQRLEAHVAANPVAGTDAAAALADRPGASTAQRQAAAMANLAPGRQPWKTLTRALLTHVRPDSATTWAWVYSDAPAPAGLPARLAAAVGHVRSAGVEQRPPQPATQPPAAPPQWRVSLDQLWVANAAGAVSYVHYTGRLLEPGPGVLPPAVDGAWQPACVLQHRKPRHLWTFEERAAYDAASPGERAGAWPRAPYFLAPEAGVVVHPEHCRIAGVSLADYT
</t>
  </si>
  <si>
    <t>C_2960001</t>
  </si>
  <si>
    <t xml:space="preserve">MIKSGGPKNLKAWVWATKLEGRLHRRPRHQRTCRNYGTAPAGITGIIELTSAFYRMYPNAALVCKKETAVKETAASTWYQQAYPMGPTQWAANNLALVGGFIPA*
</t>
  </si>
  <si>
    <t>C_2960002</t>
  </si>
  <si>
    <t xml:space="preserve">MLGLSGESGVPMPVGLLFRRLVNFADSNECTPLHIAIINGNPKCVEALIRGGASPTKLCDGNPPLALAVCLGLSGVPGRAAAAEGCVRALLAAGVDPQDKDDGGRTALHWAAATGRTELVAALLTAAAAAQRNKLAASASDPHVLHSLAAAAAAAAAAAAAGGDAVFAXXXXXXXXXXXXXXXXXXEAGDAVAAAAAAEAVRAAEAHAKAVAAAAAAAAAAAKAAEQAAAAAAAATGAEGAAAAPPPKPMAPPVPPPPPPAPSAAQLESLMPLTDPASLLRAKTKQDGHTPLHMAAIAGRGGAAAALLAAAGGPRGGGAKAALAVADKKGRNAAELARRRGHTALAAALESASSGQPFEPPASPSPSAPASSAPTSSAPTPSSTSSAPTYLLAPPDCLLHRTAPEPITRSGPEPPPENVNRLHVLTRPETGILYNAEFGGLHWRTEGIPQAAMIDVLKCHEWSYVRGVIQVCVGGLG*
</t>
  </si>
  <si>
    <t>C_2960003</t>
  </si>
  <si>
    <t xml:space="preserve">MPLAQLIDRRHGGHLHGWIYNAAKLKEVLTTNGDRTADPEFFDPPSCPFYTNTVGALSPYGQELIPLVKFMGNTGGCEPQAWSKYLAAHYAAEDPPLVYINHSAKVMRDAVAEGKTWPECGDALDTQANCFVKVPAVVALLGTGASAAADPAAAEALRTGVEAAVRAQQNNDTAAELGWAAARVLERVITSEGSAAIPAAWSARTADYGTLEAAVDKLVAARLLGNGLAVAGAAAAGALGAAAAVAGGAVAAATDKAGAAQAAATAAASQVAEAATGAAASAQSAAAAAVAAAGDKAAAAQEAATAAAGQAAAVANNAATAASKAAESAAA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RELR*
</t>
  </si>
  <si>
    <t>C_2960004</t>
  </si>
  <si>
    <t xml:space="preserve">MAVAHVRAAAEHRRAEEVKAAEGRRAEGRRALSIDFRTCAIILVVLRAALSI*
</t>
  </si>
  <si>
    <t>C_2960005</t>
  </si>
  <si>
    <t xml:space="preserve">METVREASTSSPALTKLAPGTSAGASRGRRVVVTGVASKDLTSEAEKFVATLETEEDEDALIEPAQLRGQLQTLRDEVRIVLVSGFESFNVGLYKDAAELLKRSMPNVTLQVFSDRDLASDATRSRLERLWGAPTSSSDHC
</t>
  </si>
  <si>
    <t>C_2960006</t>
  </si>
  <si>
    <t xml:space="preserve">MTLSTQRCCRANAKALRLLCFLALTLTRYRVKSSRITHASFEREAFVTSSRRAAHSEPVWNGASSLDRAGRMLLAAQSMPKCIWDNVTGAFGQCVANDYTLLSMSGKPPTESARLLAYAQHRAVLCKRLTSEAACLLAMDLGCGWDRLAGLCFASDAALLRPEVLQGRLFCGGSLLDQATRCLLLPGPSNGSSGSSSAGGGVGGTGGGDGGSIPAAGGARQFQRLAASSDLYTPYDPYIPCGVLQVWLLQPDLVGSGCSSTLAGANISAAPEMARVTAAVAAAASACQAAGVAGGADGCSAAEDGCDWADSGGATGGSSTSSGDSSSGGGTCSVGTAALLDALFDPQDGTTASCAAAGSIIVDPARLDTWRDVLVDGGGDWVDGGSGGAGGLAAGQALPLLRWMLVVWVVVFAGMAAVY*
</t>
  </si>
  <si>
    <t>C_2960007</t>
  </si>
  <si>
    <t xml:space="preserve">MATGWLRGTVKEVVSGDTLVVAGTTKGPGPAPEKRITLSSLIAPKLGKRDGSIKDEPFAWEAREFLRKKCVGQACVFRVDYVVEAIGNREFGSVFLNQNDNVALAVVAAGWAKESSPDARQGASGQEHDMWERGKAKIGRAGHSERAEACRQ*
</t>
  </si>
  <si>
    <t>C_2960008</t>
  </si>
  <si>
    <t xml:space="preserve">MWSLKAELIRKQATPPNSRYSTGKSYTLNEVVVAVLAAALAREPPGHRLKGIRVLRLNCMDLNRRNGGGALMYDLLSVLVEWAVAADVRVNDVEWRKAQAVLADGPHGVSMVTRAGRAVAELFERGFQTPVLVLMDELHALLQPTTTDDGGQEQLARGDAAFICDGVLRRILINTPPHVLWAVTASNMALVWMALAAMPVNGTAPLNQIDTVHLPASVPPHLMQELAVHSLPQLGLSQPEQLQELELELQLQQLGPSQQQLQELELELQQPQRALGQAEHQQQALGQAMTLLERSGNSPAAFMTMVKLWAVEKELSAVDIITFADEFMMNKLFMEAVKQWSLALAHMSDDDRRRVLDLADVVLGADIFGFPDRSIWRFLAPYMLKTEHGRYYLADPMQRLLLRAAIERGGKLCTSFTGLWEEGLTLVQLDWGWLLLQLGEVADYLVGQRRPPKGFPSRVEGATELTAMLQALKSPYNTGSRAWFEMEGKDNKLQSDLDHLVFFLRLCRNVLARRWQQQQQQQQQQGLEDILQALVMALPEMVGMSAQALAERVRTGMGKLEPATIKAAAAAADAADAEEEHASAASPGSASSAGSDSRAGIGSGSAPSTRSAGSTSGPNGPEASASGPSGVAGASASSSGSAPSAGSAPSAPSAGSASGPHPSASTLNASAGAPSNADGVSASAPSFGGAGASKKRGGRRRSSSVKHGSGGAGSGAGSGADPASGGGTPAATGGCGPGSSCSTARTSLSSSSGGAPAAARRRLLAGKAVVPHTRAMLPASAVRRPDLMRVKATARAAFRFS*
</t>
  </si>
  <si>
    <t>C_2960009</t>
  </si>
  <si>
    <t xml:space="preserve">MFFEEGDVLVFALDMEARRLEMQHGRLGQTYSVALPPPPAAAAVGRSGAAAAAGVARNGDGSVGGARAGQPGVRELVYAHVCLYDQGEGVEVLEVGVEDLQRMGCV*
</t>
  </si>
  <si>
    <t>C_29700001</t>
  </si>
  <si>
    <t xml:space="preserve">MGLGRFAHLTGPCPHTGVPFTTGAVTHLGVPLSWDSDAAAADLFTRRARGMAFVARLWAALSLTLVGRVHIAKQVLAAKLAYHFSFLNPSPAQLKELTDLVDHFAARSVHAEDASLARTWLQQLWACVAPQAAAPPVTDAGFMLGDRMGMWASGPRGAGALLWSTLRATFLYAVWCAYWSREPAKQTSEHVVREVLLTAQLKAAKLEHFVAIWTAGGALCEVEEVQGGSPKLNLRLTLASPVQAP*
</t>
  </si>
  <si>
    <t>C_29710001</t>
  </si>
  <si>
    <t xml:space="preserve">MSAPPGPNTPPVPSAHDDRRRRCGATGIPVAPLPAAWGAAVAAVAVAVSGAGGGEGGGVVLVARPAAVSAGGASGAETRATHGGGGWVRRRGEEPRAVHSALTGLVLVGVELPAAWERVAALRFGTRPGEPPSHSLYLEIMA
</t>
  </si>
  <si>
    <t>C_29720001</t>
  </si>
  <si>
    <t xml:space="preserve">MLGHNVSVVGAALAAAEGLLAPFSPVGINLGLGIQGGGSSSGGGSGAGSTAGGGSSSNSSNSGGDPRQPPPPAFILLNLTRLDFAFLPARIQLQRGVVLMLR
</t>
  </si>
  <si>
    <t>C_29740001</t>
  </si>
  <si>
    <t xml:space="preserve">MGGGQVLRAGGRHQHPPSACTPDPGWAAWRGAGRRHGRCPGRPAGCQRRAASGCGHGQLGGAGGAGSCRSGQPQ
</t>
  </si>
  <si>
    <t>C_29750001</t>
  </si>
  <si>
    <t xml:space="preserve">MRTFSNRSAKQRTEARYMWLTWLIALVLLVSLAVWFWQSARENKLLQSDALPGPAQTVLAPTAELVSEQPLSAVELTTVEPELTTSEPETPTELDVTALPPAAQQQLEQLNQALQQEEAVSAVSEQPPQSLHDRLKMTFSDNCWIDVLDANGDRIAFGTKQAGYVMELNAKGPFVITLGNPGVVSIELNDQPYDMSRLPGNRVAKFTL
</t>
  </si>
  <si>
    <t>C_29760001</t>
  </si>
  <si>
    <t xml:space="preserve">MGGGSPDPRRAAAAATAASAGGGDDSSGSSSANHSVAPLTARSGGGGGSGAAEAPPQPLLPLPRDIAKSGSQQQLLPGGSGGQQQQQQQQQQQEEEEEEEEEKEEDGCEARGPGEVP*
</t>
  </si>
  <si>
    <t>C_29770001</t>
  </si>
  <si>
    <t xml:space="preserve">MARTDGCLYRLHRSAFR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TLAFPPHFSPAARDLLERLLQHEPANRLGGQGPASLRALKRHPWFAAMNWDALLEHRCGWLGGWEGVCRGGV*
</t>
  </si>
  <si>
    <t>C_29780001</t>
  </si>
  <si>
    <t xml:space="preserve">LLPTGAVGWSAARRQPDQPAPAAAGPTPAPPPPAAPAAAPAAAPAAPACSAGAAAASASVLRLLTAPARLLPASTAAAAAATAAAAAAATAATATVSLQSLLPTPPPATPATVAHPAAAAAAPERICAPAAPAATAAATAAATTAATTAATTAATTTAAADVSLPALHVSAAARACPPAATSHLVSGGISTRLPPLWQRLRRRRRPGPHPQRRSSRRRRRRWRQAAAAQPTGGHAGAARATGAAT
</t>
  </si>
  <si>
    <t>C_2970001</t>
  </si>
  <si>
    <t xml:space="preserve">MEAYCNAHAEPDLGHDSAASHLAGGGRGGQGQAHGLALAATLPHQERTLRALLQKAKMVLAQQSQQQLPPPPPPGQLSAGQHQQQGEGGFGLTRHLGDSELVRINTQLQEATAGLRPDTRTLLRVELLLCDARRWLAGCPGGASPAAATALLYVAGEGLARAEHCVRSAGQVRFWRPDAVAAFTALLQLYGDVMTQAGWAAAAAAAQRQAQGLQGLQGLQGQGQQGRVDSAREQQGSDPSAGRAPQPTPQPTPQPTPQPTPQPTPQPLPPQRHPLVFAAAALLLRPDWLDLLMEVLQLLHFSADYAAAAAAAGRGLQEGLAAALQLWGFLTGLVRFAAGPAEAAAAAALPGCMQRLGALLSPPGGVAPRLLALPLRETHWWRSCTC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GTGRG*
</t>
  </si>
  <si>
    <t>C_2970002</t>
  </si>
  <si>
    <t xml:space="preserve">MQRRAVTAMGTRSVPPPPPVACTVDTGSEWAQAELSTYFKSHPEKLTLLLDRICVLLRNCSNGDMAPFITEMDTMIETLNEDIDEERRGVAGRTSRMADYSDVTNDFLHFFLDGVMDAMEKEQSGLGTGAGAGGPALQPSRRVSAPMGGSLRASSAAPASAGGGSGRFASARRSQQ*
</t>
  </si>
  <si>
    <t>C_29800001</t>
  </si>
  <si>
    <t xml:space="preserve">MSKCPTFSACDYTDRADAIGAFQTTQLSARDANLPVPSDSAIANISYYWSLQVWAR*
</t>
  </si>
  <si>
    <t>C_29810001</t>
  </si>
  <si>
    <t xml:space="preserve">MSMYRTALALQAALDSLELHAALQQQQQQLQLLQPLQGEQGGAATAAGVAAAGAAAAAAPSPNALVLSKEQATAVRAALRKAPHTCRVWA*
</t>
  </si>
  <si>
    <t>C_29840001</t>
  </si>
  <si>
    <t>C_29850001</t>
  </si>
  <si>
    <t xml:space="preserve">MLGDRMGMWASGPRGAGALLWSTLRATFLYAVWCAYWSREPAKQTSEHVVREVVTELRRVMQLRFTAATLTPDTLSALPTQLLTAQLKAAKLEHFLAIWSAGGALCEVEEVLAAKLAYHFSFLNPSPAQLKELTDLVDHFAARSMHAEDASLVSHGNPLLLPKRETACLTYKDGGVNHVDLPAFLSALQAKTFALLAQPGRQPWKMLTRALLTHVRPDSATTWAWVYSNAPAPAGLPARLAAAVGHMQSAGVEQHPPQPATQPPAAPPQWRVSLDQLWVANAAGAVSYVHYTGRLLEPGPGVLPPAVDGAWQPACVLQHRKPRHLWTFEERAAYDAASPGDRAGAWPRAPYFLAPEAGVVVHPEHCRIAGVSLADYT
</t>
  </si>
  <si>
    <t>C_29870001</t>
  </si>
  <si>
    <t xml:space="preserve">MHNAGLLGEGFSDARGYGWKLPEKIEMNWEDLVMGVQNHIGSLNWGYRVALREASVKEHNGEPVRADNSVFVKLITNTADNERVVGAHYLGPNAGEIIQVGVQEGWVGDTWVWVRGS*
</t>
  </si>
  <si>
    <t>C_29890001</t>
  </si>
  <si>
    <t xml:space="preserve">MSCEVEEVRQRLQQPAMEPVAGTGAGAGTGEGMGEGTAAGAGTGEGTAAGAGTGGRPRTDDTGTGVSVSAAEYARCRLAIMKLQREDALDDSSDAVRLGLLFPGADAVPVWQRPVLIRSIKEQAAELEHKHGYDPVAWGPGSVLMQAALAALAESELAKLCDEVEDAVSDVVALGYVVKKLAGRRHQQQLAVKEERRARESVARLWGDLVSWSKVPRATSEELRSGLSAAGAMGKALKKQAFPWVPRHGRLGVPKLEARWRRAQEEIVRCTEELELITKESTCAVKYYTHRARLLTQAQCGVEERSSRGRFTAGHSAAVVAPAAVTALPSAATSKSAPGPPARCSASAPPPNPPPAQPTGFCAHVLQLQRPIGTAVRGGSWQFT*
</t>
  </si>
  <si>
    <t>C_2980001</t>
  </si>
  <si>
    <t xml:space="preserve">MASADRIRATAELMASTVGPDSSTCVVVSAMGNHPTSPIKVTDLILNMIKKASRQDAAFLVDLAALQEKRVDTAKLLLGQSPELTQFVSSLMDDITNLKAMLQAMSIGGCCGGGRQRRCRCGGSWRQLGDDDGDGQWQLCRWARSGTQLAAAVTAAAAVVAVVAAVAAVPEAVCLPSMTYHEAWELSYFGANVLHPRTTLPAMKYHIPITIRNFFNQSAPGTRISDVASDAEVYGGKNTIKGFATIDNVTLINVEGTGMVGVPGIASRIFSSVRDAGINVIMISQASSEQSICFAVKGTDGDAAQRVLNER*
</t>
  </si>
  <si>
    <t>C_29900001</t>
  </si>
  <si>
    <t xml:space="preserve">MGNRGSKQQVDGRRQSVRGRATATAVPKDTKKVGRPMRCCASG*
</t>
  </si>
  <si>
    <t>C_29910001</t>
  </si>
  <si>
    <t xml:space="preserve">MRGSGPGAVGGNSARPLAARSSKAREGAPGEAIGSGSGDSGMVLDSAADLERHTHGNGADGAGGTGGLPRSPASLPGMVLGGDHDGRPSATGALGNAAAAVAAAKEAEGSGAALKKQPSNKISKWITTNGEYYQNTVSILLNSRHQSITLLFYTEQLTVWVGNNTFTGEEMFANVTTWDLLTRLLVAALTVYQKHEEWHSQNIYPADTFEGQFVFRSAQMLAKGSQAVWIALQDHAQGHTQRVNDLQLIFLAIEGFLVSSCTGACLIYLLRVASEQRYKLYDTFLAIPI
</t>
  </si>
  <si>
    <t>C_29930001</t>
  </si>
  <si>
    <t xml:space="preserve">MAQQQRSVASGLRDGNMTLDARQILKKIFPPFRGPDFCHTDIVSCMIITETGKIITGG*
</t>
  </si>
  <si>
    <t>C_29960001</t>
  </si>
  <si>
    <t xml:space="preserve">MGRAAGGNSTSTSGAGGGGGGGGGGGGQDVGTAARGGGGGLRGPGATLSGGTGTGTTSSGTVPLDLSFNPDRQGGMAGGRRLGMVRRERSDRDRFRRWRRGSAGGGGSGDGGSDDDYGDADEDDAGRRRSDDPAAPPSRRLSRDPAAGDGGGGAKSRAA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AGRGGAGLPRRKD*
</t>
  </si>
  <si>
    <t>C_29970001</t>
  </si>
  <si>
    <t xml:space="preserve">MPEYDTSSASERESDGGEEGAGGSGKKRKKQNKKQAAAQPARRGSAGGAKGAAAAAAAQAGAKAQRKRVPAALAGDSEEDAEAAGRGRGAGKAAGKAAAKSKDKQKGKEVKGKGRRPEPGGKQQQEEEEEEAGGAGPAVDAEARRRALAELA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RRGCCGRRR*
</t>
  </si>
  <si>
    <t>C_29980001</t>
  </si>
  <si>
    <t xml:space="preserve">LAPASTHTPSPLRPPITHAPSPLRPPITHTPSPLRPPITYKPSPLRPPVTPTVTHTHRQPPAPGWPAAAPTPWPWPQAGREHPPPPPSRALSPVPPCP
</t>
  </si>
  <si>
    <t>C_29980002</t>
  </si>
  <si>
    <t xml:space="preserve">MAMGWSMLAKVHKGKLEMEGYSQAQSRALELQKQLLLKLRGELPEAVALQRERTAAICFDLAEQSKRARQFDRSYAIMAGKDKNEIEASLNVLLDLANQPIV*
</t>
  </si>
  <si>
    <t>C_29990001</t>
  </si>
  <si>
    <t xml:space="preserve">MLTCLAGCTGRAREFGHGPAGGGRAAVEHFAGYLYKGKSLDRAELASYRPITLLNCDFKMVSKAVSARLQPALDAVVDELQTAFITGRWIGDNALYLQGLIEWMRLDVGADGTPRQGGALYFLDIEKAYDRVHRQWLYASAEGLGFGPRMLRWIRLLTANGSARVCVNGMLSDAFPV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APYFLAPEAGVVVHPEHCRIAGVSLADYTVRDVRRAITAANPAAPLAPARPAAMPCPAPAQQAGGSGTQPAAQSRLAEREAEWQRAAAQLTTTAAQHFHNNPVALDPWLHRTSAAAGLQNTPARELQSYASPSQQSGNSSTG*
</t>
  </si>
  <si>
    <t>C_2990001</t>
  </si>
  <si>
    <t xml:space="preserve">MVCETFRRMTALRQTYTHADWQYAYGTPCTGPDVADERRIDIAPHAGGGYKVSRLTIYSSPAAARQPSWYVFCAGLNVLTTAMPHPPFCRSLSSCPRMYVLLLAHRGCLAAFQPGVRDHFNQSEAHCLAYAVTIGPYGVVWAGAMADSLMGVRVYTLSTYWGLALLKRYGAGIGAITGGYSGVENQDSLILKGIASSSSISRNQESMLYPTDAPYLPAPDLPNDTIVGDLDRKLCEPISIHYKDGFVHYGMR*
</t>
  </si>
  <si>
    <t>C_290001</t>
  </si>
  <si>
    <t xml:space="preserve">MVTFLLGLPLLVPTASTLYTTSMPSTTAGPSVVGFRNVLSSRAAEVDPAPTCEPLRHALWVGLSWPAPAAPQGPTPRPCDTPTSHASGSPLPNTTWRPSSQLAEEQYYRPSHTPQCQPRPWHQPPLPIPVPPPAASSSTQPPPPRRVPGWLAAPPPPPPPTGLAPAPGPGSRTTLSPSGPGGCPRGLPSPGQPRLRARRAPPAASRSKCELPPPPPLAAPPPLPPPALQPRPPE
</t>
  </si>
  <si>
    <t>C_290002</t>
  </si>
  <si>
    <t xml:space="preserve">MAGVXXXXXXXXXXXXXXXXXXXXXXXXXXXXXXXXXXXXXXXXXXXXXXXXXXXXXXXXXXXXXXXXXXXXXXXXXXXXXXXXXXXXXXXXXXXPGRFRYPIRNATQHRPCILCTPATSLQGIRGFWAGTGPSVIRIRAVLTTTTAEGGSRLSNTSAALSGVVKTRMEYVADVVSTPATGGAAGAAGAAGAAGAAGAAGAAAAGTAGASAAARAASGTAASTSAAGAAGAGGAAAAGRGAAALVVPVYRDTFHALSTIVKTEGMRGLFRGVWPTVLTNAPYSALYYMFYTRLKENLSSEGRPQALVNFTSGVVAAVASTLLTQPADVVRTRMQLGLGVGAAATAAAAGTAAAAGAGAAAGAAAGTGAWGTLFTAVRQQGPSALMTGAAPRILKRTTQTALVWTMYEELVPRITQLGYAAKAAWEERAAEQRR*
</t>
  </si>
  <si>
    <t>C_290003</t>
  </si>
  <si>
    <t xml:space="preserve">MESHAGPSPEFSFAVVPQGKGKTLLHKPTAITSVVLCESNTRRGSRSRKAARPAPFASCTMSLNANAAPSGPAKVPLFMLASAAETSASAPPPGTPMWRLAAANLAAGATAGCAVELALYPIDTIKTRLQAMIGGGGLKALLQSGGGKGLYAGVWGNLAGVAPASAIFMAFYEPTKQAVQAEVSADKQYLGPVVAGMVAGTASSLIRVPTEVVKQRLQTGEFKGAITAIRTILGREGLRGMYAGYGAFMLRDLPFDAIEFVAYEQIKKAYGASVGRELNPGETSLIGAFAGGFTGVITTPLDVLKTRLMTQGASGRYKNLFDATVTIARTEGMGAFMSGWQPRLIWISLGGFVFFPVLEAAKKFYAPK*
</t>
  </si>
  <si>
    <t>C_290004</t>
  </si>
  <si>
    <t xml:space="preserve">MERTKPDVPATAQRASCASSGDEADASNSIFGDADAAPAAPTAAPAADAGDSDAESCASYSTHQQQHQQQHQQQLQQQLQQQHQQQKQQLYASCATSRSVLRCCKTAARALWPPGVAAAVAQGQQVQCVVRVDLPWNPAGVELRPVVLRGRQMRQGGGKAAAAGAAAGSGGHAGGRIGSGSXXXXXXXXXXXXXXXXXXXXXXXXXXXXXXXXXXXXXXXXXXXXXXXXXXXXXLLPRRPPQRRSSSSPQPRPLTWCKRGSAATAQAAQAAAAAGPSDAAAKLAPSIAPCAAAGQASPAPASPPAAAQGTAPAAATTPAPAGGPGVWMVVKQLTQSEVMRTSCRIHLPATSSSLVDGLWRNPRVVATWAAASGGAPPPPPRTAAAVRTQQQQQQQQAPPLTREEVAAGLEVVPFRRVGRVVLVSADWQQARFEVDLLVGRRTCGKRPQLALDGAGGPIALYCARVGDTLCLQELQEGQELQTQQEPQPQQANSGCLAAAAATAATATAAATAAAAAAATAAGQPAAGAGTGGAAGEDQAEQPGADTWGEGGSGRTSSIDTVGSSADDADDDDDDDSISGSRGGPGAGAASNLGDALDATRGIPARSGHEPGNDGAAGGAGANSGAGGGGAGASAGAAGATGANTVAVQHPGPLAACARLRVMLMNATAAAAIATGARQLAKSAKAGKTGKAGVTPTPELAAALAACYLPELDWEASPDSGVYTVFRHSHTHRNSLRMGVAAAHVLFPDTLLEAACRPAGVTVYFYYQRPPTASKETKDAQRPQQPSSEHTADQPQTASCPDQEPDPEAEPTLVIRDGLLRLTTRSDYTPKYGTPPAADADPSAAATSDATRLLADLKAQPRARAWLRLPRDSESPCMDRPIVFVVRPDGVPVMRAATYREAAAAKLPPPPLAPMAPPVQDAARTLAAEKWRERLDRLAAYNKLLQMPTWQAGAGAGAGASAAGTAAVASTVIKGAEGAEGPEEVVAELGPEPGFGPAHGSSQGAGKSLSRQLMRSVHDTARRKGLVFRKLSWSDIRSPTRLALGVRLSPVLLDLPRVAARWRHHMEEHARRWPHARCWMGGHALCAVQEVVARVRGGAAGPGTGASAVGAGAADGLLPSALHTAAASGGGLGGGSGGDGGGDGGGAGGSSSSTGGSSTNHMHLRPLGRLVLHTEDGGQFQASLARKRLALVMVEGAGGGAAAPPVRKTKQQVAKGKAAAGARGGPAPPPLPSAAAGRDAEAEAKRKREQMALLLRQVLG*
</t>
  </si>
  <si>
    <t>C_290005</t>
  </si>
  <si>
    <t xml:space="preserve">MDNQCKRDPGDATKWSKPPNNDNTSSSQRSLGPPDPWSNSRISGGAPYTASGPSNGSGPARVSSSTDFGRPTGTGVGGPDARDRLSSERSWKALGTPGGSGASSSRSGYVPPGGGGGGGGIGGLRPGGAAPLRDDPTRDRDAGAISLKPGGGTGGYGGFGGRGAFSSAGSRSLGGAADGADGGMGGGRLERPQESWPMPTSSNAGGRATPSGAGGTGGANGRPGEDGMRPGLANGTSGVGPAGSKPASQQPLSLEKDFPSLRPAAAATANGSSATAPAAMLGTSGAAGGVSSPLLDPLSSSSSSAAPPYRQTFLSARTTSNWTSKLAEAPLLPPQSETPARLLDDGAGVAGVLPAAAAPSPSPSPPPVAPAAPAPAVPPRPAGVWGSAAAAAVAAAAPDGGAGSSKARMEQLAVRQSKQLIPVLSSGSSKAKAVGGVPAAPKPVVPVPTPGLLKLMGAKRTGAGAGVGAGAGLGGGGDDTGGSGVVVLTSNTVLLTKKAAAPLDKPLVALRPVTAAASAVPPAPGPAAAAAAAAEPQPPLVGAVADGVGGGVANGLASSGCSVTVEARPASPVPEAPAPAPQQEPQQQEPQQEPQPEPAPGPEAPAQPLMPPPRAAPHPALQVTAEEEAFLRSLGWTGFDEDGEDDETAALTEEEIAAFRAQQQQATLPAAGSIVAAPQPHPAAHEPHAHAHYHQPPHHTHLHHQHHAALPQHNPLHQHHQPPLLAPYAGSALGPRYAPKPLPVPMPMGAGGGHTVPLMVPMAGGVAAGGRQAAPRAVVGGGGRGGGAVGGKPLIVAASYGSEALSTTDSDSECE*
</t>
  </si>
  <si>
    <t>C_290006</t>
  </si>
  <si>
    <t xml:space="preserve">MMPRRPDGASDNSPAAARPAARLSAPGMPLSASASALRGPGLGSGSGTGSPAAGVSPAPRMSTMMMGTPNAVKIASGPATGPAGGMSATAPPRAPAARPSGGNELVLEDCDEEFGQDDAGGHGASMGAAGFATMRISGGPALRKPGTPISPDTMRQLKTLLWGNMGQPPPSWKQGFFFNTHAGLQFGLVQKLGGPCGVLAAVQAHILGALHSPTTGFNTTPRTPEQLSALTAAIAEILWDARMGPHSVLDSIIKLSVSKDPRGGWTAKMGTTIGDRGKCEGHNIPPLECVIETRWPGVKVDWNGHDPIL*
</t>
  </si>
  <si>
    <t>C_290007</t>
  </si>
  <si>
    <t xml:space="preserve">MLPVLTPPQVLVWRRALHKYDDDAEQEASVSASSSAAAAVPRQPQHSRSSRSSCASYPSASASSSYSYGAGSRGLSVVVPPSQPPLPMLAECTSLASYSDAACGDGSTVLSVTASAGPSSPTSSCGGSRRSLDGYLEPQQHHHSHHSHSSRRRRTLMSEGEEEESESLGFRCEVLPRDRSGSKVKSVAAGGERPRQASSSGGASDATCEGVWAHEKKLSVGQEQRCQQQPGLSREQLQRLAEQHKHLAAAAAALVPVVVVAGDDDGGADPIVAYHPVCETEAGRRMVLTRGGAATIAPASGKAEGQPLLALPVEVVYGGGAEVLGFRNHREAATGAPLASAAAAAAAAAGGAVTYGVAVRASQAAAAQLDVGMGAGCSAVVVVEKPAARMSEGAAMAGDKVQQQRPMMAEGAEQALADSLTSLLLR*
</t>
  </si>
  <si>
    <t>C_290008</t>
  </si>
  <si>
    <t xml:space="preserve">MATRMYSGGRVLDTSAEFAVDDVRGPVSNAAVVPPTWVKSPVKKDVKPPCKDLDDHRLAQRQKQIDYGKNTLGYQRYLQLIPKDKRQKGDPQTPDMHLNNSKRAFEGLIKVWRRQLHKYDQDGDEDAGPGAVLSYAERARLASINSEGDVAVSAVASSPTNSSRSRGSLDGYLPPVVASDASGRKRPFKRAFDQLAAENPQPSKLLTSPAGPRPGAPQSAPPATTDAGPAPSTGRCMDPPGPAPTHHGARTGSNLGPGSGVPKAPATAPPAAPRATTATTANTTGSPPGSAKKRSAGAALGHAGAGAGGEDMFREWEEEDYPGLEQWEDEEVDVQL*
</t>
  </si>
  <si>
    <t>C_290009</t>
  </si>
  <si>
    <t xml:space="preserve">MTDQQQQEQHNALAAPLPLRPPRASRSIGGCEDAGVYSCGSGGGLVRSIAYGATEGGAGAGGISLSGPLRVMQRQTQHPDADRGGEWRQADVQHRALLADLLESGPELPSGAVQSTGAAASAAVNTAVTAPGWRVPRDEEAWAARGRRLSGVGARTAPGAGGSPPERRSRPAGQQGPVQQQPAGIKQQHQEYQPSSEHRDVATHECSDGEQQLLRAFESISVDAAAGAELLATRLASEVSSYAAGDSRAHAHAHDGHRDEDLHARVSGGVLRTMDSYATHSEAEGPDGLNGQGGGADGSGGRGSDGAPLSPPTLGLPAPLVLAASAGGAVLPAGPNSQGHAASRFLSPPASPAAAQERERRAAAVTAAHGNTSFGSQAGSGADSPVMSPAPSSSRGHFRLWPGAPFFSSFSKQRHRDSEVAASGTSAAASAAVSSPGRYRFSSGAGGGGGGSSRMVASSGDGTSVALASAAAINAAAIAAAEGSSPKRRPDSGGGMDRLRLQRTRVRAIQTSASANAHSSPGGSSLALGSLAAADRGAGPGALMAALQARSSVGGVPSGCTSPTAAAALALNGGPSSGAGAGLHVVRGAWGEPAAADAPDGVVVGGAAAGAAVAGPSAAWLQGTAAPAAVLGPAPRVRRASSALETLLARGGASAHSPAVGATSPLGKSTALFTPPRPPPSSQTGSGRLQPPQAGAEGLGGNDDSGYHPAPRARKSQEGPVAHAEAGSRPAAAAASEAVSEPLHRLYRTALAAEEVAPQHLKSHKQQTHQQTHQLLHNQREPREQARPSSALGRVTSRLRALASRALSRSSDGRGGSDVDEAGHRSDGAAVDGRAASEASAKEGKGFRKALKKGKSAADDEPLAVAGSADSISLHRRRLETGRRRDSGSAGEAADVSSFSGTVVAPAGGVTAVGDAGPGSGNGTAGCLRPQSAARAAAERYMAETWRTGSGGGSAGGGAVRGVGESVEVYAAPPAGGGQARIVSRPGASELPKCSTGGGGGGGATAGHDRWGPGGRDATDEGCLRMDTHVSAPGPETLRTCCKAIPAARALSEASAGAGAAAAAVVAAHGAVAAAAAGRVVAAFAAGAAPAPAYE*
</t>
  </si>
  <si>
    <t>C_290010</t>
  </si>
  <si>
    <t xml:space="preserve">MERGQCSFGTGKKRVGAAWPLLRELDVRGGRHPAAVKQPLKPLQQPAASTQSDTARGGSDTSLVSGAVDMASTLADTALNNGAKMMESLPLDSVTGGGVHHKAGHKDVLSSRIAAGEVAAAPAGAGYGNNMGSAPPAPPDLVSAQQDNKPVYGIPQYPATMEFRPPEGLDKVIPNPGFRRLGFNLIISALAVPFIHLSFSYPTLKYNNMNINDPTGWIAERLEWWVTYLLLRDHKGLVSKEKIRGVYDGTVWEVVAAEVEARKNRRSAYKCE*
</t>
  </si>
  <si>
    <t>C_290011</t>
  </si>
  <si>
    <t xml:space="preserve">MPLPSHTCKDSNSAAPAVRALPPPAELNAAYERRVQQHPQPPKQLLAQQQGRGASSAPSSSSSALPAPAADAADVPLLFNWRIDRQLGLAAAAAASAKARKAAASAASAAGSSGADNSAADVRADAAAVAAGGLLLPQLAHPVLAHVLRLVEGGDAAAGVSGTGVAEEDVVAAAELIETVCGYGQQTDEFRTGLGASGGSGSPTADPAFVGATHYLDFWQRAQQRRQQQPLGPAAGPAAGSGGLQADVWGLQTYRPALLLEVLGPNLRLSALSWTDRPVVTPLTPLLPLLPLHDPQLLLHQHGPAAAAAAAPSDDDRLLLPVARLLSGLRSGLRWLAALNHRARSQQQPLTAAISAEQTQQQGPVAAAAAAAPVKRRRVKTASAPATAAAAEAAPVGGSEAEAGGAVAAVPAVVVSSRGSNSTPVALPYPILLSRRYDTRGAAPPQALGPRTFLLHTSTPHASEAASSGAPARDVVVRLARAYDLEAHREWEALGLAPALLRSRRLRSGWLLVESEHLPVAPAAAGTSSSPEVADGRRAWQPLQSLLASSSSSAAVDQQVDWAGALAAVKSALQRGSAGGGRAAAAAASRAAEALGTDVTAAAAGWLVRRGSGAAAWEAQLVDFRVPDAASRRRQGLAASLKAIAERKRLRLQQQLEAAAAELAAAESAAAEAAAVAAAAAELAAAGPSAAVNRKRSHQEQG*
</t>
  </si>
  <si>
    <t>C_290012</t>
  </si>
  <si>
    <t xml:space="preserve">MHRGPHKPATSLLHVSSALRRRCDGEEMTLAKLVEICVESGQPRTPLAVTRLELGCQLFERIGECVAEYREVQQLHVDRNRISRIENLSAFKHLRCLYLQGNRIRVVEGLEGLRQLRLLNLSANQLTHLAGGGLERLPRLETLLVSDNQLASADALDLGHNQLAEAEGVLQVLEAVPQLQTLTLAGNPMTQTAAGAVAAAVASSAGATAPGAAPHAPLAFYRRTVVARCRQLTALDHRAVFPQERRYAEAWWEEQLQAQAGAQARTQQALTWPLGTAAPVPSASTAVADMGRAGNEGLVLTRLDARSLVMSALACRHWCGVAAYPLAATRTARAQAALVDAAAAVPRLAEELMAAVTGGAAAPGLGRGPGLGPVAAAAAAGAQAPDSGGVEQLQELLAIRTPARPLVQLFFSLQVLWDTYLRRCAHRAAAAVSVAAGAAAGTDADAGMESSAHLGGLPTAGSHSSSPGCEAAGAFDAANKSAAAAGTRLQPGVEPASLGEADVEHDAGALAAAAGDAEVEQEARGDPEGLAAAVTAAEEVATAATEDPALDPALGPVLYPGSDSEASGSEGCSELEVEETDMDSHAWRMAAWEQAQHMLRARAFVLPALPAALPLGPRALALLRSRTGSADDLDFYVPQLRPQDVARHNASAGRLTEWLLGVEAHCRAAHELDAAAAWAWPRQLVARQAEEPAAAAAAAAAEQPLAVEQGPEALGATAGNLAASAGGFAAPVASLPAGGEDKKGGAAGVQRWPAAAAAALEMRAALGRMLAARRAEAMARAAAAAAVRAAAEAAAAAAAAAAAAGAEAAAEAQAAAIVDAVPAVRRWCGSRGVWSSSSVGA*
</t>
  </si>
  <si>
    <t xml:space="preserve">MVVGRVPQPVLAAAAPVPIITSIAAPHLLPASGSGHDGVDGDAAARRQLAIQLADMMGGSVDVATCLDVLEQVGGDEGRAAAVLLEMCGAGAGGGGATSDRLPDVVAPVAAAAAEDMTFAAGDFGAGAEAHGFFAAADSFGAAAAGPSTDARSPGEGFLGMAAGFGEAAGAAAEVAAASVDAAAFDFASIAGGSPPVGQGAEHMRAVLEAAGLSCDDEGLAQLFQQQEEIEEQRRREQLQQQTAADEAKVKELQQQEEEARAARERGERERADAQEAAGAAGAVQDAGAAWGSSGTSGGTATQATGYFSAAAADDTDAFFQRPEEEGADDTVNIFFGQVYDEEALRFCMEICQGDVDLALEVLGEQYLEIKTKEQQEADEKFARALQQADSQRRLEERQPAERGSRRGRLGSDAEGRSRLGLNVLRRQFPDAYNDGVVEDALSSHGGNVEGARAALLAMGYCEARASSTLSAADAPVPPAQQRHPTPPTPPQQQRRPGAVPAGAGVGGGRYSDEEGDGAALVSNRGQAQQWRLEGGGLPGNAAVLGSDRHAGANGAAAQRATQLAQMAAAYPNGNAAAALAAVAGNGHGQDQGGGGGGYQDDDEEGGGAGPSTSTGAPAGYRPLGPIKALATLGLNFDELNVSDELRETVRFAFKAAGLPAVFQQQAEAEAAAATQSSAVGGRRVGYGLTHEEKQQVWATNRNLPKALHEMARRLKAGGKKAYDAGDRRLAGEMKQAVLAIGQLEREANERAAMRIFTNVNNSLQQQWSTDLHGLRPHEALRQLEEQLHKLSIMGGHVKWTIITGKGLHSDQALGPVLPTTVAEWLARKRLQAVAMPGHYEVHLTPELFERLAADAAGGGQAGAGGGQAGANG*
</t>
  </si>
  <si>
    <t>C_290014</t>
  </si>
  <si>
    <t xml:space="preserve">METEDYEAAAQYISSFMELETKMAAALSAAERSAGSTGGAPPLQLLQQQHTADASQAEDQRRVLMEVRARLEEITERRFEDAVARRDHAAAVRFARLYKPLGKQAEGLQKFIEYLKVVVGAQARNIYNSLAEQLETPGAAAGARGGPPRVDFAAALTALFKDMAVCLDEHDALIRETFGEAAVLDVIAGLQTECDNAGSRILQRFTESRRLERLSEQLTSSMVDDVFFILRKVGLRALAAGQFQATAALLAELNNVLANAFRNALQMSYSLSEAEYGAGESEGGGWAGRLVMALSGLSGLLRPLLTPANWEVLFGALLDKAGFEDAAGARRCPAGATWMAAAAAAGADAVAVAGTGAGAGALAARLEALLLRKPFSQLGGLALDRDVRLLGAGLADLTARTVRDRLARLSQMAVLLGLEGLDELMDYWSPGGGAGGGAGGGGGEGGGGGAXXXXXXXXXXXXXXXXXXXXXRLSAAEARAVLALRGDWSREAVMALPL*
</t>
  </si>
  <si>
    <t>C_290015</t>
  </si>
  <si>
    <t xml:space="preserve">MEVLMSSGVSARAENGAALRAACKHGQLPAARLLLRRGADPRAAAGAALAEAAGTGHLAIVLELLAAGADARADGSRALQEAAAGGFAPVVLALLVAGAQPGVRNGLALRRAAAGNHTAVVQVLQAAASRDMSVPGIASSASPPSSSSASLSLAGNQQGRVLGTGAAAATGRAVGGTSPPKRAGGSGGVVAAVANGRTNSGGWSSVAAAALPPAAVASASRRSGNGLTTPRPSGVASMLNVHSITAPAGIAGCWPHAGPSVCAYVASSATEKAVAAPPPPSGARHASQPHSPVCTVAGAADARSLFASMIFGGIATSGAAAAQMAVGGQSV*
</t>
  </si>
  <si>
    <t>C_290016</t>
  </si>
  <si>
    <t xml:space="preserve">MLSPGCVSMTDRFSLKDVKVEPTGLKATNKTNIGNTYALGVKHSAATKAKMSAANKGKPKTAAHKAKLSAARKGKPKTAAHKAKLSAANKGKGKGKPKTAAHKAKIAKSMMGNTNNMKKAT*
</t>
  </si>
  <si>
    <t>C_290017</t>
  </si>
  <si>
    <t xml:space="preserve">MLCKWLGVPVGPPGQPAPHAKTGPGGAATSTSPAAALGRLGEPVVAAGTLAAYLAYLGTVYGAVRYGVALPHLAAVSYSPSKPVAAPPEAAAASAAAAAAAATSRQRQQQPHRMVPPRRPPLDVQQLLRLAEERPEALVIVVPVVVQYLYFLTHGIRVASGQAGLGSDGDAADGGAAGGGGAAAATFVSDGAVPPAPYLRGVAARLRRLLAAPPLAPHQDSFCAAALCLRSSAEEALAHATPTTAAAATALAPPVTLSEALVAAAAPAEAAVAAAIAASLELALPAVRLQLRENAHKSLQALLSGTVPDEAVAAAAALAAQSAEVACLQRLVAHVPAAVRHHLAEEQVKHVVREALREVERSAAAVARSSLAAAVAAEAAATEAAAGAEAEAETAAAADPAAAGAAVGMALVRLAAAAAAASDDEAPLGLAVDAVLQHTGGARGGGILAVALAAARAQAAAVPAAAPVDPMAWAAHPAVAAAAAAAGAALYGGIRGGDVAADAVERLLQRCLRAATTLTSAAGDGTGAAAAAAAVGSDPPDVAAALAFLAEVGLAVVAAHAADSPNWAGSIWAASVDVTVESYPYFPEVAAPPGAAADAAAAAAAALPRALPPMLANLYHGLAAFGRDVESWRLLRALRLALQRVTMGHFTALDV*
</t>
  </si>
  <si>
    <t>C_290018</t>
  </si>
  <si>
    <t xml:space="preserve">MSTESESAAHEAASPAADPPAWLQRIKSNYCRVCGSPLKLLRPDGEREWRHVCGSCGYVDYHNPKLVVGCIVEHEGKILLCRRAIEPCRGLWTLPAGFMELNESTAAGAARETWEEANAAVKVLAPYAHWDIPVIGQAYILFRAALAPPYTFSAGPESLEVALFSPESIPFDQLAFSSVSITLRLYLEDLRTGTFRAHHGVIDKRPGSQPNDPGAFALRDHMALELGGASATAAGPGVQQ*
</t>
  </si>
  <si>
    <t>C_290019</t>
  </si>
  <si>
    <t xml:space="preserve">MREAILGRVASHPHTVQCFASFSGYITEQDITPRSPDQGHGLTPASSAAALMHLDLDVASAAGNTSTSQAVTPTAGFSNRHGAAGVAAPSIAAAAASSMRGASATGMSPASAMLAASATASPAGTGGGVPYAELLPQPAAAAWPQEHCLPEQPASNTNTPSSQTRNVLSQHQLQPLVEAVGQEAGSVASRMSHGSRDRDADGATAQHVHSTSGSMGGGVGRISADADATLHSSPSGGPRARLGRVLVQTGADASVAEAAAAATTENGIAGGAAGAGINTTAGSRSSSLRHSHLLARGAAELARLQQQIQHQQPGTLTPSQQRGGGAGAGSFGVPASSGRGGGGGSSRALRTTPFASAVLMSHSATANAGAAGAVIIGAAAQLAGAAEDAGGAGGASASALAAALTSASAFTRLSATAAMTATESTTGTQSRVASAGTGRRRSCSLARGTPAGATSASGGQASYGTLEHRSLSLVGLGSAAHAGQSRTTLTLSDLLLGLNGGHDEGGHGGHGGGGGGAGTYELWQVLAATGALPGRYCTLVVMEMCDQGTLLTKAQQQPYRAVRSAAAAGDLLALLRTALEVAQGMCHLHSLDIVHGDLKPSNVLLQSNAASLTLNGGGGRVLAGLSGGAAAAAALAAAERERDARGYTAKVADFGMASKVEGSSHRVVNAAAGENGGEVPILGAAAKERGWGSLAYLAPEVPEYGPTKRSDVWSFGMCLYFMCCGKAPYWHYTSLRPAQMLVGIVEGSLELDWPEDTYRLLRRLAETCCQHDPAARPPFSRIVPALQRLVRHICSHPEPSTASSASAATSGAAGAGGTPGASAAAVAVAGGRQHDHSPGTGGGSIAKGAAIGVSSGLVNLRQGQGQGHRQPRSPRAATMNSNSGAYSGALDHGSSGIVNQELHPSPLQLFAKCLTLPAAGSALSLTPSAPAFGPAAGGSAIPTLVASSGGPAAPGLVGMGGAAVAVPDGAARGGDGDGGRAAGGSPAAATAAPAAGPAQSHAAHGNPYGRSAAATAALAGGAIVTAPAAAAAAAAVMGARGAAAVMGARGAAAAAAAAASQSAPADCSSSHYAADCSMGGCLDDSSLTCNTAQTFADAAQARLGRGGAGMHQLERVR*
</t>
  </si>
  <si>
    <t>C_290020</t>
  </si>
  <si>
    <t xml:space="preserve">MGPKPLLLLACALVLLKSCGGIIYDPCQPLTPIARGDPFVIGLALIPAVNATLLANLTASYGGLCNTTFQDYLITNYKALIAIYNLRVDRLQVLRMPYPDIIFNMVNATPPTMALAAFRANVTSPAAYIASGDPAVTYGAGFVVSLALLPRFDKGNLQYLQWYDQSCNECGGKNGALCMHSTQAGVVACSTPLDNCTCTVSGVTNSSCSLDDARFDVCSTSINTAWMGTDRNQAVMRTGPQVQRLNAYSITSLFNTARNKFYDLKNFVYANVQSSWGAVSSDAQSQYVDFEGGL
</t>
  </si>
  <si>
    <t>C_290021</t>
  </si>
  <si>
    <t xml:space="preserve">MNVHPNATTVTVVAATVVQSPCRPTASDVAAAKAAAEAEAAAAATAGGSVDGGNSSICSLTRSHSLFDSGPQRPRGSSMSPAGSQRNFDAVVNSLWEKELEKGWQASSKHSGLLVGTRAPLRSLVAAGALGGKSFSGGSAGSLTAPPPPGAPSLAAAGMLGVAALGGPSGSATMAAREVLVGDRLAGGSAGGSSVQRPCSNRVSARSRRSLDHASQPIALAGGSNAGTPTGHNPRRSLDEGFLAPGARMSLTSVPPPPGAFAATRVAAGSPLPVHVHGPLTPTPPSSSPVLAKAAGAAGAGAAGVTAARRPAKRVGVFRKLLGVLHAVQHETAAELEEPTAQD*
</t>
  </si>
  <si>
    <t>C_290022</t>
  </si>
  <si>
    <t xml:space="preserve">MTSVPEAAVGGVAGAQAAAVAATPAEETGGSGPSQQQRPAPGRTPELRTPKDAAKGTAAGPAVTAAEDEADADAAVGGADGAVAEDAEGGEAERASEEPAEEDAETDANDDFKVQYYYVASSHPAGNPAVVVSTNWPGVKPVMDEWINEFRARVRVREEDGTIRYVPGHKSTRREMMKFFLQNTESVLLATGPPGFYADDAEGDEEDEDAGAFTTQRAANDEDGDGGGFRVARGGGAAGAAGAAAAGGDWVDAGFDQEVEEEDDMAFLHEISLREEEDEGDHEDEYEYEDDADGEDGEGEAPEPGAEAEAEVEAEAEVEDDLAATLQDDEVDPEEAARNWQAAAERVALRPPISGGTPTDAGGAGGPGPSAGSGAGLGGAGGGGGRRKKVQPVRRADSAAAAADGAAGAGASGPAVNAAGGAAEERLQEHEGPLARSLAGILRGAGVEEGSLPATIRSMVRGLVGRGGFTHATAAVEARVTSAAMAVLMQRLEAHVAAARAEWRAGRKRLLLLSDAVAFWLRARKPSSAAAAAAMAAANGPARTLADDWRAEVEHLQARVAALCREVATTFVNDEAGFERGGRKFLGPLADDVRRVEELKLLLGLASGGRQAAEEAQRRAREELGPEAVAERRRQQRKKKDAGAGKEGGRRQGGGADEPAAAAGLGAGSEDGDGEDGEDSGDEGSYDSSFIDDSGLEGQEQEGDGMEVEGGATSSGPAPGAGVGAGAEADAEPKADKGSRAAGKGAARRRRGGAVGVRGCGLRXXXXXXXXXXXXXXXXXXXXXXXXXXXXXXXXXXXXXXXXXXXXXXXXXXXXXXXXXXXXXXXXXXXXXXXXXXXXXXXXXXXXXXXXXXXXXXXXXXXXXXXXXXXXXXXXXXXXXXXXXXXXXXXXXXXXXXXXXXXXXXXXXXXXXXXXXXXXXXXXXXXXXXXXXXXXXXXXXXXXXXXXXXXXXXXXXXXXXXXXXXXXXXXXXXXXXXXXXXXXXXXXXXXXXXXXXXXXXXXXXXXXXXXXXXXXXXXXXXXXXXXXXXXXXXXXWCVGGRISERTPEGMLQIDFGGGYTQEVPVNMLRPACSTARPDGAAAQAAGSAGSVSAELRERAGPVRIARGELLQVRQRVEDGSTRWRPALVLAVVRQQGRGAACSWTQLLRAAGDTAGAAAAASRRLGREGRGPAAREGTEWRLMLPAGQPHTAAPTPEQEPETPEPRRTLWPTRLDATAAAVYGDASYVDTLHTLRRNRLQAGPQQHQQQEEDMQEEGGDMGPLEAAAARRAAAAAPTHARLLFLDALAEERRLLMHLQASVSADQLLHDLAAAPLLWWQPEHEGQEQGAWSHVAAHSGMRLRGTSAAVVAHRVKDARLRQRLALLQPATTLDADEQAARLVARGLRRLPFANIQNVHDTRAAAVPTTTTTATTTIQKAAAAPAPPRPASSQAAAKGPREGEGAGEGAGVGAGDAAAGEAAAGQGAAGAPAVGPRTGQRGRKRKAPPEDESGASAGEGEREDQQEPAVDAAVKPEGGPVNGGGGGASSPSEVVVIDDSSDEEQPREEQQRGSRGGRGPAAKPPPAKKQKTAATKPSAATQERLKRQREMNKQLAIARRQRQEAAAPADGGQDTAAGSRLFPDLPTPKARDTLASLFTKAIKPHQLDGLRFMWENLVERHRLQAQDGLAAGPGPGSQPQATTGADPAAADGDEDGLAGRRRALVVTPANVASTFRVEFERWLPERGSEDEQLSRLTGNKVYMYNQDDDAVGRWAAQEGSVLIITRHMFTRAVLTPPALPGQPKDKAAAAAAAGTGPKRRRGRPPKSAAGGQTPPPGTTPLPAVELRGGEAPPATPDGVPEAGVGQPGAAAGAAGADGDTEMADGVAGPSATPPPSPPQPPRTDEAYLQWAEAMQQVSTPRRLALTGYPLQNNLEEYFAMISWAQPDLLGTQQQFRAEFATIIRKGQQPDASRADREACAKKLYLLTERLTKDCIHRPMLPPKSDVVLFLDMTPRQRAMYTAYLRALQGRPPPGAAGGTGTSGEGAEGGGGGSGGVLERRLFFRDLRVLGMLLNAPSRFEQLVDVGELEEADVDDAADAGAEEGAAPGPAAAAATPAASAKKTAGGKGQQKSKISLAAQVRQQLSQLLERFRRVPAPVGPEAETEEEEGTDGAAATAAAAAAATPAPSPRARTQEAVWGQMSKHVFVHRLLKLCWDAKEKLVIFSQHLAVLDDLQALLTSPGQGYVPGRHLFRIDGSVDTNKRKQVIDGFNDGREARVMLGSLRAASLGINLTTAYRMVLFDLEWNPVYSAQAVARIHRLGQRRPTFVYRLVYAATGEERVYETCVDKEELFSKVVDKKAVRKMEAEEAACEDIWTYTPPTTLSPTRAARELCKVAEATAAATGAGGGGGGGAEGAAGTPGPGQQWETRDQMLLKLAEDAHLLRKLVKAHPHKAKLPPDPLGHLTEDDKRAAQREYDIQLEAAAAAGARGGGAREARRLRRLRRGAVSDATAGGGSAAAGAAAVAAEVGLAVGDHGEGGVLVGLTRPVPPPAERGGAGAAGAAAGGSAGAGGGAEAAEEEDLNLMDLEPEERRVRVAAAAARESTAQANGGSGDGDGDGDAAGDGDGDGDRGDSAVAGSGGTSAMTKPSKRLRAEPAATTAADSAAAGSAGADAANRLATDEATDGATGWTADMEADMEGEDADVGRPPAAEAADPAAVGDGGSAASPSAARGGSGGAGGIGQRLMNNMASFWTSRGLGLRRLPRTPMQQLDGDQAASPPPERALEPGTAAVPASAAATAAAVAAFVAAQRAALERAGLGPPRYTGGGTPPPAVAAQPAACTRCGAQRPASLGGSCLVCGTQQQQQQQQQQQDVGEDAAGPAGAAAATEPAPQPQQQPLQQPRPLQSPQPQPRAKKQAAKARGSGVAGGLLPGSPVAGPQAGAAAANGAPVADAAAAAAAAAALSRGTSSGVNTVHLVPQEAAAGVAAPGPGRPANGVSALGLRSLATKRGRKQGQQAHAPPPQQRQQAEMIDLVDEDEEED*
</t>
  </si>
  <si>
    <t>C_290023</t>
  </si>
  <si>
    <t xml:space="preserve">MAFALASRKALQVTCKATGKKTAAKAAAPKSSGVEFYGPNRAKWLGPYSENATPAYLTGEFPGDYGWDTAGLSADPETFKRYRELELIHARWAMLGALGCLTPELLAKSGTKFGEAVWFKAGAQIFSEGGLDYLGNPSLVHAQNIVATLAVQVILMGLIEGYRVNGGPAGEGLDPLYPGESFDPLGLADDPDTFAELKVKEIKNGRLAMFSMFGFFVQAIVTGKGPVQNLDDHLANPTVNNAFAFATKFTPSA*
</t>
  </si>
  <si>
    <t>C_290024</t>
  </si>
  <si>
    <t xml:space="preserve">MLHSPQQHRQQYLHRAPPPPLPAGWAQLPPQTAALRWPQQPHQQMHIQQQQHVLLGGGAGGASDDGSWQQLQRMLSVANKTHVSDNDTNGNSNMEGASGTNICWVAAAGSGGGDMGGGASAVDCEGGGRASRGSMCSGGDAAAGSGSSGDCNMNVAGTAAAAVAAAANAPGARGAACVAAGNSTSGEMADSEVDLGSGVMPLLLSRSPGSPNAPAAAAQGCRTPAAAVPAPAAAMCMQQVQVQVQVQVESAQQQGYLAAGAPSVTALAAAAAARTYHQRLQQARLAPQPPHGQLVPQQPLAAATAEGANAVSSGTGGRGGFLAATAAAAMGRFPATDVAWTDDMAVAAASFFPEATRPLPAAAGDVNALLLSDGEMDTAVAAAVGDGAGGAAAAEQQVPLMMMTVKVGGGGGGSRGVLLPQEGGNGPMGTGLLLVPQVGGSSAGGVGSGCTGGGPLQQQAAMELAEPDAVSAAAAAAEVVNGVTGRPQPQGPQQPSSGGGSGGGGGRSSSHSRRSAESSDENDEEEDDHDDSDGSESGDRSAAAGLGGKGKAAGAAPGAGTGRSNAAGGGKNMRAGGGGARGGSGGARMPHWAMPETEEERKASGWQRLHACAALRIRNRLSKQRSRVRQKELITTLQGRVEDQENVIRRLRARLVRLGTSPADLNALITDTKSAVAAGGASGGAAAAASGGPGAAGSPRSKRQ*
</t>
  </si>
  <si>
    <t>C_290025</t>
  </si>
  <si>
    <t xml:space="preserve">MQAWQQLPREALLEQVAKYRGAVRDMASALRSSTLPGGVSEGGLPHADELLVLGRDVAHHAALAVSAAAAAAAAGGSAGAAGAGPAAADDDAAAAAAADPDAAAAGGEFSHLGEEGVDYTFGNVDELDPSEWQVPPHCVPIHANVTTFDWPSLYSHAQFDVIMMDPPWQLATANPTRGVALGYSQLNDDHISRLPVPQLQRQGGYLFVWVINAKYKWTLDLFDRWGYRLVDEVVWVKMTVNRRLAKSHGYYLQHAKEVCLVAKRGNPPVPPGCEGGVGSDIIFSERRGQSQKPEEIYHLIEQLVPNGRYLEIFARKNNLRNYWVSIGNEVTGTGLPDEDMQALRDLHHIPGAVYGKNGGGGGGPSNGGAAPPASRGPSGGGAAPPAAARAAAAKPPLPLGPTAAAAAAASAAASTLAEAAAAAAAAGADGEVQQQDVDLPMPQAEDAGDALPTPLAAPPPAEVAAAAQRQGAGGAGAGPGAGEPEDVSIGLGSLPSLGMLESALRSGGVGVCGGGGGALETCARGGGGGGGGGRPSVGPGLSGLSAGPLRFD*
</t>
  </si>
  <si>
    <t>C_290026</t>
  </si>
  <si>
    <t xml:space="preserve">MAGNGIFGRMADRHGRRATMAGCAAATAALTALSAAPHLVATGPGVRAAEAWAAASAAAAAAAAGNSSSSSGSGRSSGISSSGTSSQGDFGGGGGFYLNMVLRCLSGVVCAGQALGAYVLATEVVGPAWRGTAGMLTQTFYILGEFLLVGLSLALPAWRHLTLATALGCGLVAALVPLVPESPRWLLLHGRHRQAHAALMWVARLNRRSRSQPLPAFSCTPDGDIRLHHRGSGPAGADAAEQGCGYGRASLTEGLMRGGGSREGSGSREGSGSREGSGKSEGGSARASQLAASGGGSPAAGDGTHRVSGPCLFQRPSELGLATESGSLRLILAHGVTRSLLLSASFVMFALSVAYYGVTLALGTLAGSLHLNFFLTAVAELPGYLAIAATTDKLGRRVVIGGGTALAGVACLLCAFASGGPIQVHRVALAMAGKLGCSGAWAVGLTFASELFPTSLRSVALSVASQSGDLGGLVTPVLLLLGPKGSRLERLPFAGMGLMALAAVALVWRVRPSDNT*
</t>
  </si>
  <si>
    <t>C_290027</t>
  </si>
  <si>
    <t xml:space="preserve">MDSISENLRRAQEAIARARALSTQLSSLCLSQQQTSATASTTDTSQRPAANDQGAAGEQLSAAGPEAGVVAPAGMPLSDRDPVRGYRASLEQSDVTREASVTGRQGDDEAGWPAAPSGSWRSSYQRLSGTGAPGASAAAAAPDTYGLTARSAIPRYHSGMELDALEAGGGAAAEDLGSYHSRGGRGGDTAGGLALDGDGGGGYRGRGDGGGGGGSDPGVSGGEGEGGGDLSSRLTHLAGPVLAVATQLASLQRKQSETLQQLLVLRMQQLKLRQQQLTALQELLTAEMAAIEGTPLQVSAVEQAVGLLGQSLRDMKVASRAMLLSGPDQVAAVSAAVSATDSRADEVSRMARQLLGVLRAFPRRGGAAPDHDTIKGAAPAAIASIPTLTCEASSMLVGQTCCICLGAFEAGDVLKSIQCVHYHHAACLDEWLAIKACCPLCKAVLPG*
</t>
  </si>
  <si>
    <t>C_290028</t>
  </si>
  <si>
    <t xml:space="preserve">MGGVIRSPAVLLRAGVPTRLPHSNGDNGSSAAASASTSSATAASASDPAPEPEPAAASTSLDGLPETQKYVYADEWGFSRVGADFPPGSHPSLFSQLLPQALFAFDARAAVAAVAVPLAAMAAGYGWLWYMHSIAPVWQQALCAALIGTGYAGLFKVAHECAMMRFIPQMPGLQAALGTLLMAPALYSLPSWRLHHLHHLLHTNMLWQDVWGWHPLTKVELADEMVRSGGSGGAAMAAARLVLTTPIKLFASVGHWLRSWDGLDLRHFHPASYVEVLSGWAAPLAFAGLVLPAVVSAGGLSGFVSCYLAPWLVFHFWLSVLSLTAHTAPHIPWRAEGDGWDAGRAAVAGTVTLRLPRPLEVLLNNANYMLPQAVAPGLPMWSAPAAYAVLAARLGPYLTEASMSLKLLTNHVTRWQIYDEEAHTYRPMEEVVDEIEADLQQLAAAAQQAQQQLAAQDQEARAQQVEGREEGSGGGVPAVA*
</t>
  </si>
  <si>
    <t>C_290029</t>
  </si>
  <si>
    <t xml:space="preserve">MPRGQGKRLAQLLGAQLKQYAAEVRGISTAGGASRGGARGPASPSSLEQQTRQVAQVAVQQSTQQAVKVVVPAIKVDLVGAVSSVSESDKVEPGVFKNVDGHRFEDGRYAAFVEEITKFIPKERQYSDPVRTFAYGTDASFYRLNPKLVVKVHNEDEVRRIMPIAERLQVPITFRAAGTSLSGQAITDSVLIKLSHTGKNFRNFTVHGDGSVITVEPGLIGGEVNRILAAHQKKNKLPIQYKIGPDPSSIDSCMIGGIVSNNSSGMCCGVSQNTYHTLKDMRVVFVDGTVLDTADPNSCTAFMKSHRSLVDGVVSLARRVQADKELTALIRRKFAIKCTTGYSLNALVDFPVDNPIEIIKHLIIGSEGTLGFVSRATYNTVPEWPNKASAFIVFPDVRAACTGASVLRNETSVDAVELFDRASLRECENNEDMMRLVPDIKGCDPMAAALLIECRGQDEAALQSRIEEVVRVLTAAGLPFGAKAAQPMAIDAYPFHHDQKNAKVFWDVRRGLIPIVGAAREPGTSMLIEDVACPVDKLADMMIDLIDMFQRHGYHDASCFGHALEGNLHLVFSQGFRNKEEVQRFSDMMEEMCHLVATKHSGSLKGEHGTGRNVAPFVEMEWGNKAYELMWELKALFDPSHTLNPGVILNRDQDAHIKFLKPSPAASPIVNRCIECGFCESNCPSRDITLTPRQRISVYREMYRLKQLGPGASEEEKKQLAAMSSSYAYDGEQTCAADGMCQEKCPVKINTGDLIKSMRAEHMKEEKTASGMADWLAANFGVINSNVPRFLNIVNAMHSVVGSAPLSAISRALNAATNHFVPVWNPYMPKGAAPLKVPAPPAPAAAEASGIPRKVVYMPSCVTRMMGPAASDTETAAVHEKVMSLFGKAGYEVIIPEGVASQCCGMMFNSRGFKDAAASKGAELEAALLKASDNGKIPIVIDTSPCLAQVKSQISEPSLRFALYEPVEFIRHFLVDKLEWKKVRDQVAIHVPCSSKKMGIEESFAKLAGLCANEVVPSGIPCCGMAGDRGMRFPELTGASLQHLNLPKTCKDGYSTSRTCEMSLSNHAGINFRGLVYLVDEATAPKKQAAAAKTA*
</t>
  </si>
  <si>
    <t>C_290030</t>
  </si>
  <si>
    <t xml:space="preserve">MATTLVAVGGKGTNPKTTLYVGGLEESVNEATLHAAFLPFGEIKEVNMPIDHATGTHRGFGFVEYEEKDDAAAAIDNMNNAELFGRVLKVNYAQPMKIKGGDKGWSHLPVWADTDKYIEELEAEKEMDEYEKEQRKAALVAKEAGAAVAAAAAAADEGGAKAS*
</t>
  </si>
  <si>
    <t>C_290031</t>
  </si>
  <si>
    <t xml:space="preserve">MFLAALDALFADTTDKGIRRLPHADVQHHVERLIDLGRRLGLNRVHPQWNDGAFWGRLTTLTSGITTDNVATLGRLTFNRVQPTGIMVQTDQAEAAGVPEGPDQWKGPEAAACEDPARGYAVTTHFRLLEADVLGAMHVQALYEADGEDPEKLWITFTGFSIEPVHKDADSMARWRGALAEANPDMDPVSGRITVSFEPAKRGRGSLRYILMDPEWQLALGGSGALTCMQRV*
</t>
  </si>
  <si>
    <t>C_290032</t>
  </si>
  <si>
    <t xml:space="preserve">MTPLPPAPVRAPGQPSRFQQAHPQQRHQVARMQPQQDDASSAFQWQAQPVPQLPVPPPYQQPAALTSHTLRHLLLQQQPHWQQQHQLLQPQQLQRPSHGIVVLAAVSPPSRWQHQPALQQERPPSQCAQQPHEGLQYQQASSGPDMSRLPRFGPSMPATNSTYEWIMHVCTALVLTPDSTGRLAAHIFHRVEDAVRLMVAARPYAGPGRRDDGAGGASGMAAAERVYGMAAIWIAAKLEERRREMPRASSLAAVVRTTPGVLAAVELRILQWVDWAPLEGFVPDDSHLLTWGPC*
</t>
  </si>
  <si>
    <t>C_290033</t>
  </si>
  <si>
    <t xml:space="preserve">MPAACILLLRDLLLEDAATASDAKQALLQLLPLQLEAVEGGGSGMAGGKDKPRMSLITKLGLGSGRQTAGCDGRNCSKAAAQAAQKLLKACAAALRAAPVVPGFGDVPVDLLRPLQGLPQLVGGGAPWEAASGALLLPDAAALEERYGMSLVSVYAAHDYGLMVEQLLALKLQVEAAGAAATAAAPLNVVPRSSDDTSCKHAEAEGGIGAATYAALLALPQPAQTALGRSAAGVAGRALRLLQDWQTAVLQLDALRTWQQQQRRMREAEEAAEGSGRGAATALPSTSRCALTGTDATDVVRMVAYIKGLTGLLQESLPWMEPLLAAHCAAQLGQLLSGVLAVVDIRSLTPPGATAEGEPEADDADTPGTPLGPPPQGIPADWTPSRVNDFQPDPYTRLRDWFASGTGNTPQKGAGPAPGAGTPVPDSGSRQRPPRPGASPGGLAHVSAGSPSTNRGLPPLPRQSPQQQQQQHNTPGGTTDATGTEEAGRGEDVECTVSSASEQDPMELVGVQPGNQEDGDLHMYGGAGLLGAYAPDTQALGTGEGAAAQPGGNASGANKKGSSRFRSIKKLFGIKRAPASSSGDNGTGKDSQQQQQLPHAGNYLCAPSEAVDRAQYGFDAPALGDLHVPNLNEHGNASHVSPMSVPPAIHGYGGVPLPYGGEQQQQYCMGVGEVGVVLDEVATGATASGQQERALREGLHRDGAFAVLSVGPGGGQHKEANGSGGVVGKGQQQQQQQLGRFLEVVAQASRQRDERSCSRLQRLAMELQLSAVTSSVEPPGAVEAVGAAGSSQKASTSLGGAKASIKKLVTSFKGRSSGGRQASVAGAHQDLPGPPVLASPTETGMVSGPCGDASTAGAQQLAALEEQDVPRLKLALEEMAAELAALVAHRRVLPRAGKAGSSASGPSLVSLLALSSEVQTFLAQSLPPLLPLLAFRTNVSASADLSALLATDPARATSPYSLGNTRQSSSDARGSMPWELVCRGVLATAADMGGNDGSDARRGGASGVPLAAALTAMSLFGDAVDTAQAQELRSDCPDTQNALARQQQLYRRQAKWCLDTFVHAAARRVWATYKAQALRSELGVAVPLGAPDVVPDTSAFQDLLQLQPQQHQCADTRCADARALVQLQALVAPVGGSAGAPELQARLAVAVDDLVRQCAARTAALAVGSDLTALAAVKQQVDVLSGAVAQLRLELPGVRPWADTWLGALAAAAASAPTCAPIAEAAAATAAAVAQGCSAAAAAAAAAAAGGDGVGLDVEDILLTHVTSEGVLRALSTWAYDMRAVQFSPTKHTTNYWEQLCRASAAFQAVASPPVHRLDGADLALAAATAAGGDGSSRGVGGTFGRPQVLALYSLLGLDGVGRLVASMRSHITSLLTDASPLLRRVHELYDGGVAGPRGPGLRGAGGAVGFLQLQQRWLRDRGHTDMLVSANRAMQALGNSVAAVALVDSVLAELAASRAPHLLPLAASTLQSAAAGASSLLPPLAVPAVAPPPTGTGLAGLLLGLQGGLPPGLAGASQPAVAAAALVQERLKEQLPPAFGLPGLWRAMYEAVHQQQQAAQQPQHHQQQRQAYPQQPAQQPQQLLFVPARLWCVLQTQLCCLTAEEQVVHAANVGDGVYVAAAAVVQLAAGAPLTPGSVLLGDTTTALQQAAALEAIKAELAAVSAPGGASTGQSAATAAAAATLEQLQAWSARAELVRSSWDTAVQLTVGAGTTAARLASEPQPDRAALLASCLSQPPLTAGPPDPWMGLVAQAALAGAAMQLRAATPQPPSVSVPSQQVPGGGPGGFSVGGRAGQAGGGSVVPPSSAAGGRLPPGAVRMHSTMRLLVPQQQGSQPQRGAPLPSRNSSGPGTAAMGAGGALDPSRVLASQPPQPSRQLLSAKSFSGAISGPTEPDMSSAGAASVAAAAAAAAAAAGRSHDSGVPPLAAGPLMGPAWNPQQQLQQQAAPGQQALRPSPFVMQQQAAAMQVQVQQLSAQARGMHLGDPAITTATAAAEYGAGPPLLHLQQQLRLQHSTGSHAMQSAHHAYGGAMAAAAMAQPDPPLNSYLSYGSAGGGASSSHGTAMGSLGGAGMPPPSTAYGSGGYGAAPMPNIFSFAGNGGAGSGPVFMGGGVEYDGGNGAVQSRAQYGSDFAE*
</t>
  </si>
  <si>
    <t>C_290034</t>
  </si>
  <si>
    <t xml:space="preserve">MHSAEAEAEAEAEAEAEAEAEAEAEAEAEAEAEAEAEAEAEAEAEAEAEAEAEAEAEAEAEPLQASVTCFGQWSGLQ*
</t>
  </si>
  <si>
    <t>C_290035</t>
  </si>
  <si>
    <t xml:space="preserve">MEMEPVAELAPAHADHEDGAMGATTSRAPSQPAAHLNKPGSCSAALLAPQQRVLPLVPTRVYAVAAVWVAAKVMETREELPSMTTLAAIARSSPGVLSEAELRILQWCDWAPMAGFEPVV*
</t>
  </si>
  <si>
    <t>C_290036</t>
  </si>
  <si>
    <t xml:space="preserve">MAADEAAALRQEAADLTRRLLLALVPPEPSASRPALLESRGWTWEVLELGNSEHGGVRHATVAVSDPAAPSAAGSSSSSSSSSSDRGGDAASAGGEDGGEGAGEGVYGVLSGESGVHRVQRVPVTEAGGRLHTSTAAVVVLPQADEVLRSRLYDLEAQRRARQAGEQRSALVASGDRSERVRTYNFPQGRVTDHRIHLTVHDLGSVLEAGEGLQRLMAGLRAAREEAALAELLEDGRQ*
</t>
  </si>
  <si>
    <t>C_290037</t>
  </si>
  <si>
    <t xml:space="preserve">MRTCSCRGYNLCRLVVHYPSTTIIPLLVLAVVVGVGVWGITRVAEADASGAKNRATALAIDTASSFRQHLDAGSLAPIMALAALVQHDPSYAFLSSIFPSFVPVLASQVPGNAIRSLQLAPFGVIRMIWPLAGNQAAFGLDLFASATERDGAVKTVEDHKITLVGPMTFRQGGYGVRVRMPIFVSNVSQGRNTSFGGPDPLNDYCGAPCYDATNRTLFWGFATALVDLNLLSNSSDSRLRGLEQQGFDYELLAPAAAANLSVIARSGSDLGGREVVEAVIDLPNNKWVLRLAPHNGVWMPTWYAPLLAGVVVLGVALAALIFAVLVTRRQHQMLLEALLPREVIRDLVSRDAASAGPRIMQADTAADVLLKMMGCLLEGSAPDLRDVLFIRTTVLRNLDIYAPLNLSSHIKEANYDADVAQALMQQLGGAAFGGAANDHLYDELDDLEVDNQLPYGVDDHGAYDELGEMDGAGGGGGAADPCETLGGALALLMTPQPAIWYGGGGGGGDDFDDAKSDAALPTVVTECAVLTTQGSIHSNAESVRVAAVAASMVGTASVVGGGGGGGGDAFDVQSRQLSLSLTAAAPAAAGPGAGGVSSAAAAAIDSWRRRSRDHAREHTGQAGAGRMSNSLSGMLAPPGAHGPTLPHSPQAATAAGAAAAVAAANQTLSGSHGNVFLVPMRPATVQGLQSAAGASKGLPTASAHVPQLPAVLTSPVPLPSLATDGAAGTATAEENGPSQCSSDAADNIVPSGAGRPAPPAVVSSGGGVAGGHGLGAYSPLLLSTAGTPHSARLQPSNSQHIQHSVSGGAGSPLLGAPPQSSTTPGGLSGGGGAGGASLLQQLLHTTASGAAVGAGAGAGAAVGAGAGGGSAARFSASADIPTAAVVAGAGDRVNSAGGRLMPPRSPLGGLRIKRAQQVSPGPGQVGGGGGGSLSATFSGALLSASQLCLTLPEDRHSSRLGGGQGGSVVGGGGGGGGNMLQTLTARRQAMPPPPSVIMEVERLLAGADGWQFDTWRLREATQGHPLSTLGFFLLQRSGIISRFKLSGVTVARFLRHIEAGYPDNPYHSATHAADVLQTLHVIIHGAQLHVHYLDALGLFAAYFAAIVHDYGHPGLTNDFLIATSDPLAVRYNDKSPLENHHAAAAFSVLRRSEVDVLSTLTLQERNTFRKQVIEMVLATDMKQHFTTLSHFQTMHRLASFQQVQQAALAAASGAAPSPAGGHSGRNLMANGGGGGGAGGAAVTPSERSATLLEHMTAPRPKDDMERMLGLQVAMKAADLGHLGEELEVHKRWLAGLEEEFFNQGDREKELGIPISPLFDRAKQGVSKSQVGFYDFVALPLVHALTSAFPGSKPLMKCFARNYAHWKSVEAAAAAAPTAGGGSTAVAASPSGKAAGAAAAAAGDKAAGQAAGQAEAAGPAEAGPRGAVHVLWHYHFSAFRRKRWAAFIQRDRALHRVAKQLTGGRPKEEVVVGWGSWAFQGGKGGSPISVRGGRAPTGRLIKLLRERYAKHVFIIDEYKTSKMDLLQLRVSGDGHQAAWGAEGGAAALVGQSLQRLLDDLEPRRLRRQRDPCAPPAEADGLRAADQAAAAAMAAAGGGARLRA*
</t>
  </si>
  <si>
    <t>C_290038</t>
  </si>
  <si>
    <t xml:space="preserve">MVFPGAKGSGPKAEAGASGPAALLNPEALTEQKREWMDSQAEQLQLALATWPEHLFEHFFVIGLPPDVEVTEIAQDLARAELERRLRGHTHAPEPDAHPTAAPGNHADTAAATGGPGSGGAEREYDKAPRPAYEAAVLFRHPPAKAAPLSDGELVDLCFPHKVSPVKLRRSPSMSSLHEVVYGRHAASRDDQSFIFLLKLPGALPKVCCSCVMIAAPRVYCLLSHYPFFDLHFQVLNVILGMERLHRTIDFNAEQDYGYSQPPAAAATAAATATATPATLSAGAAESMEASGPAAATMAVPTPGSAAAPTPVGGPGPAVVLGGYRSSGSGGGAGGRRYCRDCAAAIAEMCPAALQAEREQAMRRIQSHGRHGTSHGFASCSRDQESAGRAAGSGGGAGAASASAAGPEAVISGDGGGYGSGGGALALSGMGSGSVRTSRRRLSDPGSGIASPRLSGAGGEASVGFAYGGGGVAGGGNDGSGGRMYAALPTQATLGVLAGSGAIGSGAGGSGGGGAGNGMLTAHASWRSTGSGGGGSDGGTGTLGRQLSAGGRCQEMTGALETAFDKLTHLPRAMAAGVQGAAAAAAEALHLSRDPRSGATSGGGGGTSDRGAAEVRRRRSLGGGRPLRRSRSHSRSRSRGRSPLVGPLATVAEGSCKPEADSFLSSDMGTPHGTLPEPPGVAAGALATGAGALLAALGIGGSAAAAASSASAFNPGACAPGGCGAGGSGDSGAEMQRAPSPRRHDRSHVHGGDAGPHHLGRSHSPQARLPKAPPVGRPAMAALAQRMKLSIKSIPGSKLLAGASSLVGLKSLGRRFTADGSGSPSPAGARAGTAAASDTYNEDGDGHSPALVDQGEDEGAGGGAAAAASQALASTPSRSLKSGLVALHLKTMRSLRRHSHQHPLSSQSSPAAAPPSGLGLSEGALEGLVSAKGVDVPDGLNLARVAGKAATAAAAAATVGRGGGANGLGGGGRLAAGGGDAFLAPPPPRLAAAATERLPVAPVSAAKEAAAPGEQLESYATAPPPRAAAEVPGAAPPAWLQSPPQRRTLSVPSGARRHRSAQSLPADDPVFASASSSAAASSGGGAAPGAGIGGQERASASGAISSGGAGGASGGGSLRSTTSIFGFGAAAAAAVERRRSHQVVAGVEPLSPVAASLTSPEQSGGGGSGAGFGFGEGDRASGAAAVSTGEGGGANPTARSNSDLEGGGGNRMVGGGARRPAFVSAFAELGSSVVDALRQQLTSPRGGNASAVAAAAGTAAAAGTAAAAGKAGQAPAEAQVATRAQAAAVVLGTGASAGANEPGAAASRAAAAADTAAAAAAVLQPPRARPPPWLQPESSGASTAARSEASFFSATEQVEGVSCGGVATSQLLSPAASAPPDGRASAASAGGAAASSATVAMAVQLSPFSCAVAAEMAVSCSQELESPGGREGGGSNGGSGGGGVGSRRGERPLSVEVPLDDAASRGAVQRVERTAAGGGNSSGGGGGNGARPPQGPAASAPVQLQSTSSSSLLPPRHRLSRLGREASGGGVSLTGNATATARTSSSGGGGGGAVAPVASAPAHVGTNSSQLQLHPTVSQSHPRTNGHFHSGGGGGGDAGGDVGMLPTLPSTFASDAGGSATGGAPQSGLTSPPPAGVHVTSCSDMAHHFSPRRALDQLYAYPVMTPGEGLTLRFGGVATLQYTRPVLARRYTVVGPPRAIQAYAEAELLEGLQYWATAVLCRSLSLENIMTVVTAALLERQLVFFCPHISVLSGCVLGVLPLLRPYAWQSLLMPVTPLSMMGFLDAPVPFVLGVQYKTSEVMARCSHLVRVNIYKDRVKNAGAPLPSLPGMKRLAAALAPHHATLRKRLAAAAHAGAGAGGAGATSGADGGGGAADGGRAAHDMAGMVDGGRSLRQLTAAEQEAAAAMLSLLQSHLAAMCGDLRPHVITNVGLHKRTGVLMKESLLEVVPGKDKPFVRQFVDTQMFAVWSDELISSNFESAAFASS*
</t>
  </si>
  <si>
    <t>C_290039</t>
  </si>
  <si>
    <t xml:space="preserve">MPTTAREEFQAARKAAGHPEPPKIKPGYGSAPPGSTKSAGAGANGGVSTTAVRMELRRRAYEAGSALAAGEPYIPPANTAAAALAAAAAASATAPPSPNGPRVQPGRGAASNGRRRASGRRAAPTVAMRAAVPASFPLPAVQPVADGAAWPGGCGKPYHTEARTFFNLSLLPTSVANLQADSGHYYSPAGSGGGGGSRGFGAGLRDGMIRYFQPNLAMDAEERKRQAEADMAARLARAQDQLTAHIESVVAKWGPDFLDRLIAAASAAAPTTLRGAGAAAAPHQLRLTVGSSNGAAPGSLAAAAADDNHMYALRNAMAAAQADRRRFAAPASTDNSGAADTVRSTGSAGGGGGGGGMGIGMGTSGSGFGPVAPTRRGAGRAAVATDAAAAAAGVPLFYSASAGGNSAAMQRMAFLSEKLGVPLESLVRLLRDVDKSSLGGPGSPGRGHRYGQGQATEGGGQGQVRGVAGAHQDHRLEILPSRIQKVHVADLPNGQLPDLETLEREAAAQAAAVLEAAAADAAARYGVSPRELELGSGDGTEDERARTDFELGTETLTETEAGTTAAVTAEASAADVGDDAAAAATQPAVLAASGQLPGSTGDSAAASTASPAASTAAAAAAAYKPGSRMAAHAHSGSATSTATASAAATAAAQAAGLLRQGGLISRRAARHMATTSELTTSTAANARSYHAADAIGGAGASGAEGAADGGRVSAAGSGSYFDAPTSAGTPRGTACGALPGVGAGGNMVLAATGALALTSPAGNAAAAAAAAPPDFPTYHHRSGLSFVALARPGSCMPHGPTLDELQPVDPAKVAAEARSRAMLETLSHRHVADAAAARRAAAATKAGGGGTSSGGSTSRDSSAAHQRAGDQGVAHHGSGHGHSHGHGHLGRKKKGPVIMEMGPDGNLHVAKPRGASPAQPHPASAGTAAGAGAGVQTMISEGHERRRHEKGGRQRRRSSAAGDGKDTDGQVAAGGGGISETYAGELWVGVDDEEEVQVAQGPAHAGRSRHGTESGSHPRTSGSGHVSRGIVTGLRRLSEVAEEVGLRLGTPGTAGSVGGGASRPGSLGGGGAAGLKSMLIGAGGARSDTAVDLLDSDDDEVEAEAQYDSRAAAAARLDAQALVAGGWLGAAQATEDGYAEAEAEAEAAAAAAVGGPITITLGPLPVWDCEVGDTTARAGAMAPASAGSRALALGSRPAPATMHGRGFSGPGAASQPHAPPGEAEGADATGAPGGLRGLSRHYKVAAEVGRWNPAAPGALRPGYGTHADYTAGTYNPELMDRVYEARQQAALTGGAVRVDYTSPVHQQQPGSAAAAGTGAWSPLAGGAGAGAGVSSDSARRAGSSTSAPPGRTRGASRGSTGADSEAPASPSGLMASLELPGAAERAAAAAAEAAAGISSILNPVSRAITDAAVAAVAARREPPAAVAALSVLGFAAEPLASPAGAARSIPLRRAHHQPLRRR*
</t>
  </si>
  <si>
    <t>C_290040</t>
  </si>
  <si>
    <t xml:space="preserve">AHRRRPSSRRHRPLPSSRLAPHRRRPSQHQPPARHRLHRQRPGRSAAPPLRSAASARPPLHPAPAAAGRAPPAAGAPPPLRPPPRPTAAPGGPPRRARAARWPPPPRPAQPSATCSAHLPVCTPPPWLRASPWTAAPPHPPAAPPPQPAGSQSPGRPPRLSAGRDPCPSRVPPGAFPGLPAPPPRPARPRTPVPPRRPPPVKFPPSDQPCLQAAPTSFRDGVPDGPCEPSECDDWPLPPTPAPVALQPGRPSAPSRSLTPRPALSGACTLPTPRP
</t>
  </si>
  <si>
    <t>C_290041</t>
  </si>
  <si>
    <t xml:space="preserve">MGTLNRALKCLFDHAYAGEKLPPYDQEDAWRHASVKVFGVVAASSGADPKVGITWRDLYTYLSRNIPGGASAKAVDALFHSLDRSSNGAVTADEFTEVVMKRLGTMREERELESRLATAVPRIHVVPGSNRLNFLAKTEAFKVQVVTRAWVRDLGAAWAEMDLDGDGKVSAADLRRYFGRVQPGLLAFLPSIFRAIESRSFASGRSASARPGSRGAGGSGGAGGGGGGGGGAITFQQFLKALYPEASLSDLRTLQAMAADRKSRAVAAAEAVANDKLLAEIQGVFVVFDDDQSGELDEDEFVSAMELTGHTAAEAKGIFQQIDADGSGAVSWDEFRKWYTSSYARYMEESQRRMLDDEAEAPFGYDDA*
</t>
  </si>
  <si>
    <t>C_290042</t>
  </si>
  <si>
    <t xml:space="preserve">MLSKLPALSGSPHASRCRSTGAVQPSGRQAAMAARPLQGPRALLPVPTASTAAPLRATAQAPASTSSSAADEGDGLGVIAVDPALANFKGHLEYRYDGIYWDPPAAERHQWRHQRPPRPAALRIYEAHVGMSSETGKVASYSEFTDTVLPRVQALGYNAIQLMAIHAHATALTSPXXXXXXXXXXXXXXXXXXXXXXXXXXXXXXXXXXXXXXXXXXXXXXXXXXXXXXXXXXSSRSGTPEELKAHLSSKTGPLSPFPAPGSLQALIDEAHRRGIAVLLDVVHSHISGNQDDGLAGFDMGQREQDNYFKQGEAGYHKLWDSRCLNYANWECQRYLLSNLRYWLEEYQFDGFRFDGVTSMLYHHHGIHTSFSGDYNEYLGTSTNVDAVVYLMMANRLVHDLVPSAVTIAEDVSGMPALCRPVAEGGVGFDARLNMSIPDTWIKLLKHVRDEHWRMQDIVSALCNRRYTEKSIGYAESHDQALVGDQTIAFRLMGPEMYSGMSALTEATPVVSRGVALHKLIRLVTMALGGEGWLSFMGNEFGHPEWIDFPRDGNGWSHHYCRRQWSLADTDHLRYKFLQAWDAAMMALDNHYGFLASPHQWVTHMDEPEQILVFERGPLLFVFNWSPIADREAYRVAVPAPGKWRVALDSDAWDYGGAGRPAGTSRDREHSIRVLAPARTCAVYYNADTHTHWRERPQAQQQEGGAEAEAPHHTYGLAPAATQTAGGLSVGSGDEVV*
</t>
  </si>
  <si>
    <t>C_290043</t>
  </si>
  <si>
    <t xml:space="preserve">MPPRRLAAITAAAAAEAGCGCSSAGSTGSSALHDADFSSLPSCSTCGSCSCSSSGSCGGGSGSSSGRGSAGSGSSLSQRSSVHLLAQEVELLQAAAGAGAAGAVAVAVALRELSPLASRPLDEEGFVRHHHHHHQQQQEQQQQQQQQETQQETQKVQGQVRQQTQQPRSPACTGSQPPQPAGSPGAAGSGPRAYSPRTALQTMRIKISGGAEPEMIPPGYEQRVATVTAAAGLRLEGVCVRRGCIEVTIDATAWPAAALAACTLSHPPRVSGSLSAQRLRAADVVSVLQLPKRGGGGGGYPVEVLSEPVTAVAAGKAAAAAIEGIRRSGDGRDVRRPLAAADQSPVWRLEQPPPAAPPPPRAALLDAQPYVIGLQQPTAAALDVAPAPPHDDLAAVLTGLLPGAAAAAAPPQCVTLAVLAWSSDGALQPQPQPQPQPQLQPQPDQQLHLEPQSQPQLPANEVRPALQHGPATGEDRATTTATAAAGTTATVMETAAVMAAVSATLTSDSDNDGDGDEEGSVHGGALGLGVGGRSTCSVLLSGSGGVSAADGPLHGGYFFTGGVTVTLPLPGPTPPAPGLLLLEARPAGSTSAGANSYSGSGGGGGGGGSGSLEAAASALLMAAAPPQSSSSSAPLPLPPPQSLAPSPLDSEPVFVLCLDDVDVAGELQALLAGLVGLEGAELSGAGAGGNVAAGAGSRVVGSAEFLEQVDGLLCDLSVFFSRAAAVLAPAPAAAAAVPAGAAGRTAAPPVPVPVPELRRIIELGEHLASWLQQLLPHPDPDPQQASEADGQQQQQQRQQQQHRPGSPVASGGLAATMRRMRRDLRGLRQRLAEAEQGAEAQAEAEQEAAAQAEEAAVQVWESEAGAEARAPGDGGTQAAAEAAIVAAAVEEAGAVAEAEDEAEAVAAMAEAMDVWKAADNADAAAAAKDAGPEAASPRSATSLAAAARRLPGAWVAASAALSEPGYQAYLTEYCAWQCPVTDGMGILCVGGLLARTWSEPGWAERPLGALLLHGAPCLLTLASSAVTCGAAPFMHRQQWAQLVRRCMVPRYMSFCLGLVLGTLYEAVLGLDLPPAIVAYHARLPDVIMGEAVVLWLTMVVMPPTAFLMAAVRIPAHFAMWRTVGTHASAARAAADALLLAAISVAVNAAMHVVLYAQYRRRMRRQLRGQGGRAAAAAGVAARAREELHGLEQQGPAGSGAAASPVREKTE*
</t>
  </si>
  <si>
    <t>C_290044</t>
  </si>
  <si>
    <t xml:space="preserve">MSSPGWPAAPSGLTATALARQRAQLLQLEEEILGSIEATVEAALADKLASEEVQARIQARLREERARLEAQVTAQLEAERRSLLERKRHEAEQARKRQEELDRILEENRRKVEEAQRRAAEERARRDAEWQAALESRVAQRGGLSAR*
</t>
  </si>
  <si>
    <t>C_290045</t>
  </si>
  <si>
    <t xml:space="preserve">MAASHTREYEEGEDGEDEDEDGGDDYAASFLEPDDAPREVATGGTAWGEVVLKAAHEVLAQPNLQYRTPEGKDASAVLLLAELDEAAGTSAWRLANCRANATVKGRALSKRQLSQVLALPLADIIRVRIHVDF*
</t>
  </si>
  <si>
    <t>C_290046</t>
  </si>
  <si>
    <t xml:space="preserve">MSLGERVKRFFAGSKLDKQRLAALGFGAFSAYGVISNINAGILITIAWLTVVRTTGLTPMDAGNWPKFLAIYAGLWVGSNFLRPIRLTLALAAAPLFDGAITAVSKRTGLPKVPAFVVMLFFIAIGTTSLLVTTIAALGGFPPGCRMPWQPLA*
</t>
  </si>
  <si>
    <t>C_290047</t>
  </si>
  <si>
    <t xml:space="preserve">MMLSTSLQRHCVAKRGAIGQAAPFAGSRLVSSSGSRTVSRQAERREIEPAPFADIYMAMAERLAAPGAVLPKGDGRVLVESIRSLEHGQRTLQLIARHVAAKREFAGALELDWPTRKKWLGRICELSLRAPNCKPLILDIFANADAFALSTYFAADVSAA*
</t>
  </si>
  <si>
    <t>C_290048</t>
  </si>
  <si>
    <t xml:space="preserve">MAWVLIVDFDVHHGNGTQEVFYDDPNTLYISTHQAWSRVVLPAAERFRPQLVLVSAGYDAHWRDPLAAMQLTAGTYHW*
</t>
  </si>
  <si>
    <t>C_290049</t>
  </si>
  <si>
    <t xml:space="preserve">MDSLLASLLNSMAARNLTTCTSLETITEVSAPFLDASPGDDRCSSLPPLCHARLGVSHSYAFAHHEAAAAPAVCIAALSGQEPLQRHQLSSRPSTAHVAEPAAAAAAGGAAAHAATATVAADTGEVAAAGASAAGDLLAGPSEPAALQAAEVPLQARPQVVASLQELLSDVDNLSPMASTAPALAPAAGVTAPRGTGGGNSSSAGAGACATVWQGKWQGKQAVVVKLVAGSGGSGWCRPDAPMLRDACRAARLAWDHPNLAQVLAVRALVIDQAVLDELRQLLQPALPSAGAGLGLAAWVQAGARREAEAGLVLGAGAASSSAAACASSGVLTLGSELPGGEAAWAQAAAAAAAAGTRLRPMGRLQRFLMYSPVGPPLSPMTAAPPPAPAAAGANGCAPPQHDHGCQQPGRQQPEEQQEQEQEQQQQQPQRLLQAQTQPHLLPVLRALARQRLPPGGCMVAVVTRLCDMGNLATLACAAESPFRPSRTWPLHVAHRALLRTARETSAALAALHAAGVPHGCLTPTNVLIQSSDADRRGFIVRVADAGSPALSDAAANPLASVTPRMLLLPPEALMTAGGAGSSSSTGSASGGGGGTGGSVLSSGNEANCGGGPTAAAAAAAGAVSSGADASSDAGAGPSAAGRNSAAADAAVAAAVAPAFAADVFSFGILLYIMAAGRMPYADEHLVPALVGIAMEGRRPEWPTSACGQPLHPHLEVLYAACTAADPQQRPSAWQVHCRICDIEAQLKAVKAAKAAQRSTSTRQFP*
</t>
  </si>
  <si>
    <t>C_290050</t>
  </si>
  <si>
    <t xml:space="preserve">MQALDEQHVFDATGTAMSVRWADPDLQQRKKKVMDDVGADTRGMIFFAKVLRSTTEEEVRRLFSRFGKVHEVNLFRAFQGAPTTKGCGLVTMLVHDEALAAIGALDGKFVWEGMDCPMVVKWMDTALQRRRREQHATTGARTQLPSASIGGLLGGGAQSRSSNEPLPYTPYAAAAAAAAAQSGSSVAASLVNLSASALGHGGADLSGLGGAGQLSAGGLGGLGGLGMGGVGVGMSNSMLGAAGMQGGGGGVLGGGGGASYAGLGGGGVGMSGMGGVGMGMGGLGGVGVGGMGGLGGAGAGLDGLMEAMETPPPGCAPDAMKLFVGNIPKSCTEDQLLPLFQSIGKVVELVIVYDKVTHESKGSAFVWYANRADAERAIIQFNLRHVFPDPSGVQDRPLVVRRAKARSRAVLGPLGFGGIGGMYGLTQPGGFGLSYGAPQPAYQRAGLGGGGAALSIAQLQAGMEGLGLGGGSGAGRGMRLGGGGGNLLQPMTVMGPGGMRTAAGAPVQMQLQGNLMAMGPGGQAAGFYDAYNSGDQLISDLSMMGGGQQGGGGGGASPYMAFGTSPTGSLQQQPLHATPHVGGVGTLGPGDSGQWDSRSLTSMNLPQQQQQQPGSATMASAQAQQQQQQQAQQQAQQQQQLTVSLNSQQLGAVNQHLYSVQTVSGATLQLSPGAGGMFALVINGTPPQVEAARSLVATVVGGQI*
</t>
  </si>
  <si>
    <t>C_290051</t>
  </si>
  <si>
    <t xml:space="preserve">MGNVLAQPVYFKRPDAVISGLDAYKQSLAAVRSALAGCPHAWSWQAWLEAPHVAYLVRQHLAANLYDRLSTRPFMSNLEKRWVTYQLLLAAAQIHARGVVHGDVKSENVLLTSWEWLFLADFATGLKPVALPADNPVGPQAVDGEGWEYRTPAGGGGGGSGGDGGGGQRAWSAAPLATCTSRRRRWLRQRRRRLPAAATPPGVGVGSTPASGAGTGAAGAGAGSASAASGAHGLLRIPSVHRLHTAAAAAPHATAQASGGAAAADGAGTGAGGAGAGALAAVAVTAVGPAVPAGAAAAAPGTAHGLVLVAVLLCSTLRGSRLQESRLAALRLLVAAAEECGDDHVRLQACVPYLLTALHDVSGAVRYDAEVAAVRALIERGVVELVTGLRSSADVKRALLVHVRPLAEAFGRRGVTELLLPLLITCLNAPEGRLRAAFFKAVGSLGPAHLGGEALDAFLLPCLEQALTDPEPRVVCDAVRCLVAVAPQLRKRSLLAAADKVAPLLRHDSPAVRGAAVAMVAAAARYLPLVDVYAQLAVAVGPHLTRLPPLLSDESLLADCLAAQPPARRRGAAGVAAAAGEGAALGSRRSAGGGGRGAAGVGAQAEALAAAVDKLSVPLRVGGPIGGGASSSAVGAAGRLDAVSSAVSGAGEAAGASAAAGVTSGAGMLPGLPLLEGLAGPDDAADLFLRPGSCSAVHXXXXXXXXXXXXXXXXXXXXXXXXXXXXXXXXXXXXXXXXXXXXXXXXXXXXXXXXXXXXXXXXXXXXXXXXXXXXXXXXXIPGPGVSAQPAALAAVPARLGALEARALGLAERLAREPLGVDPLERQQLERLVGLLPRLRADAGSDVRDSAARGTWRLVALSARGPPPMVLPPGGGDRGGGGGGLSGAVQLGDYFSASAPSSSSEYYYSSGDSAAASGGGGGWWRPRGVLVGHLAEHRRGVNRLAVGAAGCWLVSAANDETVKVWDLRRLERDVSFHSRLTYAAQSGRITALCCCGGPGDAPGSGGPGGSSTSSGSYYSSGTTVASGSSSGSLHLWRPEYTTRQAGLPDKYTGVVAVRLLSPGQGAILEVAPWGPNLLLYVTQRGGVCAWDTRTQRDAWALPAAPARGLPEHLLADPSPAAAWIMTGPPARVSGAAAAGSAGAGVQRGSSGCPLVWVAAGQGEAGLWDIVSGRCRQVLRCLGPVEAEAAAAVTLPAALTPPSPAASNGGAAGTGGGAAGGPASAAMAAGGGGGAAGGGGALAALGLDAIAQPQPRTAGARCLLSLHGGALLWGGSDAAVRYWDASRPEGSYAVCGPLWPGDSLSDGTPGGGLSVPEFRYKYRTRALGDVAVCEELCVLDNTSRLTESCQELRGRVRVNDQAHADAVTALAVADPPGSSRLLLTASRDGVVKAWK*
</t>
  </si>
  <si>
    <t>C_290052</t>
  </si>
  <si>
    <t xml:space="preserve">MMDWLYRLSAFPVPIEIAATQSHAAVTHTTVACPVAGTAKSKAAEPSTTVAAAVSHAAVAGTAKSKAAKPSTSSKAAKPSTSVAATVTHTTVACPVACTAKPKAAEPSTTVAAAVTHAAVACTVACTAKPKAAKPSTTVAAAVSHAAVACAVACTAKSEAAKPSTTVAAAVTLPPSPPPPSPPPAPCAAQPCAALPASITNATQXXXXXXXXXXXXXXXXXXXXXXXXXXXXXXXXXXXXRPPPPSPRAGGVIIGSQCLYTDNNNYGFTDGTDLPAGDNVNGMNTCVDQARCLDPYYDDRLCQVLGDFTYCPVCLYWSGRAGCPKSPTDSVSHICTGDEITPIIPSTITPAVGTAPQLLDTNKLDGWKSGSANRYCQWVRFSDYETFSTISFTVKDGSGSCGASAIQVKLQGLVSTCQAPQPNPAQGPGAIAGCGTGDQPNECLWTIKVPKPGTPDYKCLGQAPPLPPGPPPRPPRPNDPPPRPPKPPGPSPPPSPSPPSPRPPSPPRPPVPPSDMPLPPTPPPQPPLPPSPPRATDVVSCVYRDDTYANVPTGPFQGGINSCYEQANCIDVYMDSSGCSNSGDWLYCEVCLLWGQRSGCPKSTSDTISHICLADEITPFIRGASGAPAVQSTAKVDGWRPFAANRVCQFARWGVDDTSRYRLYFTVKDASGYCLDGEDSISMTLGGIPASCKGPNTTPAGLIAGCGIGDQPNECPPRATLPNVDCVFTDPGNDFTSLNYPELASTNGPANSCVNQANCLDLWFDGKTCSQSGGYLYCQVCIYWSNRRGTCRKSVTDTISHTCLADELFPIIPGIGAEPAVGSTQKLNGWGSGLNNQKCQWVRWASSDDQPAAVRFTVKDGSGYCQGNLPYFPLSVTLGGVPAVCQAPRPNPAQVSGLAGCGIGDQPNECPPRAPIPGGACVFADPRNDFSTANDPTLVGNSKGGADTCVDQANCLDIFFDSGTCFSGPGTFDCQVCIYWSNRRGSCPKSVTDTISHTCMADELIPVIPNAGAAAAAGNTYKVDGWGSGLGNRYCQWVRWSASDLNPMDVFFTVKDGSGYCQGDYPYGMPLTVTLGGLSASCQPPRPNPAQKSGIAGCGIGDQDNECLWRITVPRPGTPEFKCAIQPPSPPMPPKPRPPPKPPSPAPSPPAPPPSPPSPAPKPPRPPGGADTCVDQANCLDIFFDSGTCFSGTGTFDCQVCIYWSNRRGSCPKSVTDTISHTCMADELIPVIPSAGAAAAAGNTYKVDGWGSGLGNRYCQWVRWSASDLNPMDVFFTVKDGSGYCQGDPENNQNLLPPSKSGPADSCNDQSQCLDIFFDSSTCSYGGSRLYCQVCIYWSNRRGSCPKSVTDTISHTCLADEWYGVIPRVGADPVTGATDKLDGWRSGLNNRKCQWVRWENGDDSAATVHFTVKDGSGSCGTDTPYMPMAVTLGGIRASCDSPRKNTTTGLLAGCGIGDQDNEWPPPDPPSPPLAPDRNIVLEFQPPSPPPLPPTPPAAPIAGGSCVFSDWSNDTILTGGSDWTGDNVNGAETCIDQASCLGLHLDSGMCTNVGSDLYCKVCLYWDNSRGTCVKSVGDSISHVCLADEFYETIPAPGYTPVKGLTNKLDGWNSGSASECCRVPGDTPVSIAAGVTFYYGVLHAVPEVPDCGA*
</t>
  </si>
  <si>
    <t>C_290053</t>
  </si>
  <si>
    <t xml:space="preserve">MALRRQYPLLYIDDCSNHFDMGLLVGSTFAKVINERVRASIAFAKVQIFMLNLRQEILAAGDTPSGQAAVQAWLAARQRQQQEPAQEQQEQEQEQQQEQQEQQEQG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QCGSGRAAWFALTYAGELASTAFGANTAGVAFTLNALYPTGISCPVGKGSGDALLRRHVRLQAQGDYGGLVYTLCSVLFDLVAGTMTVFHGNPKTAAAGSVLSLATLLPRGAWAAAERQ*
</t>
  </si>
  <si>
    <t>C_290054</t>
  </si>
  <si>
    <t xml:space="preserve">MTVGGVTYLFPSSPPPSARRGVAGSTIGGITGGVDKVCSGDRLASVIEGAGGVPVPGGINEVTPWSSGNSSRYCQWVRWKDGDMSPQPVLYSVRSGSKSCSTLDMSTMISVNGMSATCSAPRFDATTGAVAGCQSNDGTIFNECLWTITVPRPGGVGWTSDVCVDPPNAAGAPPPPPKRDGGTSSKRAPPLPPQPPSPPDPCLLTGPSTESAGGGNTACADQASCLDLLFNSGECEWRDDPQGGTKLYLYCPVCLTWPRSGSACALSAASTIDYVCAGDEMSTVLDPGSGIPVPGGVSVETLWSPQTKYCQWVRWASDDTGLQTVYFSIKDGTGRCARRSPVDVTVRGVSASCNVPRTNPFNGYAGCAGNDDVDNECLWSFQVPRPGGPGWTGGEVCVDPPAPAVAPGPPPPRRRAPSSTSKAAPPLPPDPPPPSPPPPPKRSAGPGQRMPNPPAPPSKSPPAPSINKIPFPFCACKKRNVKNTPYRLVYQNRTNLQTLSDGKQRVRHCFNVDLVDCDSTTACCGMSIKKIELFAKGTCRSSVRLALFGGQSVTWTFTQNEYKGVTYTTFKLPTLNIQRNQVNRSGIDLCLVFTEPCATLDDFCWGNPGSCRATFFSIDENCCPTGDISTTKTGDQMEQIVGAPPVVEFDFHHH*
</t>
  </si>
  <si>
    <t>C_290055</t>
  </si>
  <si>
    <t xml:space="preserve">MRKRTMALFGGFFVTLVVLIGYFQYHQHQLLSVAGGSMSMETKKHFWSLGIDCQEVYEVQGYESPESLYKMFSLTQHQFYQLNPGIGMAVKQGDNICVKGLVDVSARAYTMSSFWPLAIGGILSVTGIGAAVYAKHTASAGGLPK*
</t>
  </si>
  <si>
    <t>C_290056</t>
  </si>
  <si>
    <t xml:space="preserve">MDVAEHELQGLYTWVDEIPLSRPKRNIARDFSDGVLMAEVVHHFYPKLVELHNYSSANGLQQKMYNWNTLNAKVFKRLGFMATKQDCEACCNCKPGAVERVLKLIKVKIAKYKEEHGDASPGVAAQASDPMLTYQQQMVPQQQQQQMPVLQQHPMMMARPAPGPAPGVVGAAMPMGVMAPLSAKMNAAIAPEIIAEKDAVIAELRETNQILETKVRKLEQLVRLKDAKIQTLMAKLQAAGIA*
</t>
  </si>
  <si>
    <t>C_290057</t>
  </si>
  <si>
    <t xml:space="preserve">MADGAGDSAGGCGNGGLLDGGGLQRSQQQQTHRTLLPAAAEESRVCSGAATPPAAAIAAPSEALGSHVPGGESNAAAFSRGQGLRLQQQQAAGPAAGIAGGAAATACGLGAALDAASMCLDRSASSTASAGAAAPAAPAPPVTPAAAAIARLMSYTQPPPPAPAHAAGPVRIAAGSSRAALLLSPRAVAEMPARYDGCLSVPPATFSSTTSWNPWRPIPTPAEVLAAATAAAADGGGGLAPTRFGDCLFGRAAGAHCISDPVAMPSLRIASSAEVSALKANGAGFQHAYPGGGGFGGGSALATASSWHASCSAMFLEQQQQQQLQQSSLPQLPAAGFGDGELSHRRLLPLTAANPLGGNSKRRHDGGGGFLLPGPGQRRGAAVDGMDDFLDDWGAGPAGCWGAPLIMPPPALCAPPLLPNDHGGNDGGKGAAGGSGSQISSLRSAWSTGVLLRQQGSAPAHVVSSSSLQQPHGSPAPPVAAAALHVHQQHDWQQRLIAVSPAAVAAAEAAGGDAASSSGHGSGLGNSAEAGPMRLGPMQQQQQQQQVEQQLQQLQQLQCESLLHRRWLPDGGGGGAAPASGSGATCGPGSREPARWPPVAVESICCPPCQQLPAGFTPPLTPPLDTMDRVLTSLEQIKLQQFQQQERRQQQQQQQQQQQLAAGWSGGPQAQQQWLPQQPQPLGHQAHTAAAPPLRIQLEMELEALAVQGPLLSTPRGDNTTTHSALVVAPLPHDFAATCLLGQQGMGSAADDAGGACWVRGSSSRVPLDSSSGKATYEPSAGAAAALSAAVAALPPAAAGGAAPRGIERQLDRPAPLGPQQQQAAQQQGADACCGRRGHLMELRGIGASGTYACGLEDHVMPLELQQQQRHLQQQLPRPINSTDVEKLVPPADGCEGAAAVRRAEERLQLLSSGGGLRVLHGSTSSLPRKKRPGAGDKAAQLLARAKAQAAAVDWPLPLPAEAKRSGRSTGAPRVKEEDEDGEWMGDEGPLVAVALLGEHPLQQEPTLEQLKRYYEQPIKAAARALGISLTCFKGVCRRLGVPRWPGRKLQTLKKMRDTLLQAGVGGAVTIECAGGAVISPAEQTDLIAKIALNISDIYADACTPMYPEFTRVRQLQYKTRSVARQGRRGGASGGGGAGRKGAEGSDSSDGEGTVTRRTTGGAGVGKRGGGVVKRRRRFSERYSVSSDEEASEASEEPDAGEVPQED*
</t>
  </si>
  <si>
    <t xml:space="preserve">MASPDVKLFGKWSFEDIEVTDISLEDYIAVKTKYAVYVPHTAGRYQKRRFRKALCPIVERLCNSLMMHGRNNGKKLMAVRIVKHAFDIIHLLTDQNPIQVVVDAIINSGPREDATRIGSAGVVRRQAVDISPLRRVNQAIYLLTTGAREAAFRNIKTIAECLADELVNAAKGSSNSYAIKKKDEIERVAKANR*
</t>
  </si>
  <si>
    <t>C_290059</t>
  </si>
  <si>
    <t xml:space="preserve">MGVHPSRPGHGVPSPHRHPSDAAAAAEPPAARLSAAEYRERHGIRVRATEAEGEDGGDGEDASAIQAQAWPIALAGRDVVAIASTGSGKTLGYLLPALVQIQARGGDPALGPSALVLAPTRELAKQIQDEAHRFARAVVMPDSASSAQPRQRQRNARSHKHQPQPAAPGSLRSVCLYGGASREEQLAALRTRPHLVIATPGRLLDFVEAGMIRLGQVSYLVLDEADRMLDMGFEPQIRDVVRALPPGRQTLFFSATWPAEVRAAAASFAASQRPVQVFIGDVQAKPVAATSIRQRVAVVEAADKVATLEAYLREQLLGEGPEAGADADADAEDAPPPAKRRALAVAGAAGGAGGAAPRRRAIVFCKTKSGCDHLAYQINSTMPFQAASLHGDKTQAARDYALHNFRNGRVPVLVATDVAARGLDIPHVTAVANFDMPNDIDSYVHRIGRTGRAGAAGESLAILTHRDGFIARPLVGVLEGAGQPVPPELQRMARGSKGGGGGGGRGWGHGGRGGHGGHGGFGNRSWGSRDRGGGGGYGQRHGGGGGGGGGGYGRGGDDGGDGDGGGEWQQHERRRHRHHADDWRSGSAAGRGDRY*
</t>
  </si>
  <si>
    <t>C_290060</t>
  </si>
  <si>
    <t xml:space="preserve">MSNILEEYQALKQSLDGDLGKIERMIAESEHTYLTAEYSQCGTALKGFEGYLNSKDILRKKTRTFKPEDRLFSLSSKSSPPSREMEQPALEAVDSMTPLIFGSKKAAYAQKGYAQKGKR*
</t>
  </si>
  <si>
    <t>C_290061</t>
  </si>
  <si>
    <t xml:space="preserve">MTVRSIVVSLIRGANKASRQHQGDIGREAVVDLIQQSAAKQSGIRKGWQVKAATWVKRVHVDRGDVKVGRLEGGEFQVLPHLRPRYFVPADLDKFQLKPYVEVEKKVEAAKQ*
</t>
  </si>
  <si>
    <t>C_290062</t>
  </si>
  <si>
    <t xml:space="preserve">MRFDDVFGDKTELLIDREAEKHTLLRLNAVGFGAPVVGLFGNGRIEAFLPCKTLTPEEMAHPGFVPHIAARLRAFHDLPGMDSAFPTASTINSTSASASAPTSAAAAGAAAATAGPQPHAPSPQSSQWDAIFGWLDMAEQLSFAHDPAKQAAFDKVDFAAMRAELAQLKELCDRVASPRVFCHNDLLSGNILVIAPSASPAAAAPEPSASDGAATMSGVEDGGDVLGGGRLQFIDFEYSCAGPRGFDLGNHFNEYAGFDCDYTRFPTLEQQAAFFRHYLKPGELQALATAARARRPAELGAAAPQAAAEAAALEALAAEACIYALASHAYWGVWSFIQARYSPIDFDYLDYSALRWAEYHRRKAEFVALVDKNFPA*
</t>
  </si>
  <si>
    <t xml:space="preserve">MVQAKAQQQLYTHAAEPKAVQQRRAKYREDETTQTLPTANIMFDRRVVRGNTYAARILPADATQTQTKGPSPASTKKRTTRTLPPRTPEAVDGRRHIDIQTDVYLEELTDTVPEADTSTQTDAFLDRPPTPLFVPQKTGTDAITQIENGDLFDFDFEVEPILEVLVGKVLEQGLMEVLEEEELAAMRAHQEHFEQIRNAELVATQRMEAAERRKLEEKERRMQQERERVERERVVRQKVAASAFARGYLSGIVNTVFDRLVSSGYIYDPVMREVETAFMPWLKEQAIGYLARGVVARRVVDKLVEDAAAALAANRSTLADKAASTAATVDAWAERQAKMEAELQGKELEAVRRRPTFVLRELKPAVASADAVEAAAAELTAQAEEAANAKWEADKAEAAEKARAEAEAAAEEQKALLEELAATAAAEAEERGEEPPAEPPSLPDGVEPVDVEAEVAKAVEAVPKPPVKEVTDIDILSYMMDKGAITKDAIIQALAVHALGDKAYTNHPAFAEAEGA*
</t>
  </si>
  <si>
    <t>C_290064</t>
  </si>
  <si>
    <t xml:space="preserve">MSQLALDVQSHRRMTDAEVEAAIEAAPPTSGGSSLLMAALPPRLVPYAQLMRLDKPIGTWLLALPCIWSIGLATPAGQLPSLYMMALFGAGAVLLRGAGCTINDLWDRRLDAAVERTRSRPLAAGTLQPRDAVALLVVQLSLGLVILLQLNDYSKLLGASSLALVGTYPLMKRITFWAFLGLTMNWGALLGYSAVAGGVDWAVCLPLYGAGVAWTLVYDTIYAHQDKKDDARVGVKSTALLFGAASKTYFAAFTAATAAGLVAAGLAAGAGPSYYAGTAGMVGHMAWQIQNVDLENGPDCAAKFGSNKWAGGILAAGILADKVAASGWHDWYEAM*
</t>
  </si>
  <si>
    <t>C_290065</t>
  </si>
  <si>
    <t xml:space="preserve">HYRSLHPKATSPTPPAPAPVPALPARPPARDPQRAHPHEAAAQVQPLQRRLIPHTPRPPLAVPARRLPPSQPLPARPPARLPPRPRLRPLSLAPPAVHRCPQRAGVARPVALSARPRRPAPHRALRLHEVGHHLRHTARRGRPNPFSAFLPRPRRPRFRLTPCPPAVHTLVRPSPSGPARASSRRSPTTPQHAPAAPPVTP*
</t>
  </si>
  <si>
    <t>C_290066</t>
  </si>
  <si>
    <t xml:space="preserve">MTEYHTVYKGPEGETTQWDDIQRKMGGCSRGLPWRLQQKRIHELQVAAARPRFGTCELIRGNEFVEKVTNAGPDVWVVLHLFKDGHAGCGLLQTCLDELAGKYPSTKFLRIVSTDAIPNYPDANLPTLLVYNDTKCLQNAVGMNHYGGAKRITPEQVAMVLNSWGPMCLSADQDEERAQQAQIRALVARMVDKKAEGGRDEEDESSDFDD*
</t>
  </si>
  <si>
    <t>C_290067</t>
  </si>
  <si>
    <t xml:space="preserve">MRRVPLQVELLKEVFQLFDTEDKGYFTKDDLFFVMEAMGGSPTPQELDAVMFELDSNGDAVVDFPEFLTKFFTAMDEEELLRDSDNNERALTLSAIERSFQYVGEPLSDEDKAYLKIIFEGADRDGNGRLDIKEFTAYLEKLDDEIFTGLNAANQQAAAAAQAAAAAAQAVNAQATMLGAGSGALAGFGSGPVSGGGGLGSGLAGAGSGVSGQLTAIMNAAASANASVDGANGAGASGRNGKQRSGRGLWRSAAAGLGLAVGGGGGGGAEGAGAGPERTRSEGCGTEGQEGAGGAVVVLAGAEGAAAAAGATEEGDLSGPPSQSGSLRSAFMSKFGLGAPGSKQRRASASSGNLAAMAGPATGDGGAGTPVMLGAGGGSIGSTAGRVIGGLLGGSSRWRPGSSGSGKVQVSPLRGGRASSGGLAGAAGAGGGGGFASSVSASSASGQVLAVPPGLHATGSASGSGQGTPGHGTSNDGTGAAVASARLSAAAMIAAAAAAAAAASAAPARAGGGGSNDGTGTAGAGGLAFSSREGSLIAAQSRQSAFLAAPPLVAALGFGSDPQQQPQQGPQQGPQQQWTGMLGRLGFGQGTSSRLRTAMDARRQASVIQEAPEELEADSGHPALGSVSGPGAAAVSAAAAAATAAAAAAGAAAQGAPQRQATSGISTETEERVSGSGAPPRSSDPTHGKTPGSGDGCSGKQGREHWRGVGNGGSYYGSSGSGGRR*
</t>
  </si>
  <si>
    <t>C_290068</t>
  </si>
  <si>
    <t xml:space="preserve">MFIWAPVWPKLHEWVKAHPSSTVDWTAAEKHLRREFPDIPVSAFEHGGAGRTKYSKWKRLYDP*
</t>
  </si>
  <si>
    <t>C_290069</t>
  </si>
  <si>
    <t xml:space="preserve">MQWYSGPGKRARGCRKSGAAPGEVSITLGVRRTTGVTPLPLPATGNGATDVAADAAVLPAHARSLLWYQTQPCTSSVLYNSSGSPVTFIDGPVYAGADKQLVGTATLYPNTPPGFLTFTLARIYNSDVSNSYFWDNSDLLWRLYPDLGSLNNAIDLGRNFNHVSMDGNIGIISFVIPNSNLSLTEGSCDRKRFFIMIKAGVAGETAFLSWRYMTKNINEFPELCTSVSNSWFGLGDFYAPGCSRPNQLGRDFNHVPLNGNVGLFSFVIPYTSLGLTPESCERKRFFIIVKSGVEGDTAFLSWRYMTKNINEFPELCTSVSNSWFGLGDFYFPAPPPPCDDCPSLFISEFHYDQDPRGGNSDKREWIEIIVPAGFDWRQDLWLAQYTFNGNPQTASGSLHGNVFPFTSPQITVISETRLQTPNFDWTALVIDLQGNLQNSNGGWDGFALLTKCTDGLHQRWRRRD*
</t>
  </si>
  <si>
    <t>C_290070</t>
  </si>
  <si>
    <t xml:space="preserve">MLLAADGSTNLDVHTLPHCNLLVREGNLGLLATRGGGDHSAAGLTPAISELSQLLGVYPEVARQPPTAAEDQEAVEAEAGSSSLPSLASRYKGMQAALASTSAPARALARRLGMAVPQRLCLGRSAAAEVGAGAGAAGGHEATAAKRPAPLALPEAVPFAAAMAEELGAAEGSSGRDLLLLHVDLEDLVAAAAEGAGTEAGAAAGAGGDAGAAAEARWEAAGEALEWLDALVKALLGIREIRERTLLTLVVSPSGRPMPAAAAAGQQLASSATAAPPAALLLPGGAAAPPIDPAAAVLTPHNPAQLGRSAGAALAAAAASVSAAAAAASGANTAAGGLAILDATLDSDVAAGGLGSGAAAASAARDAASFPLVSRPLQSFEFLGLERLTGPGGCGVDLAAPLLVVRRLPGVVRRDRAERLSYRDALAAGGLGCVQLERLLPEVAYKVARAPKYGA*
</t>
  </si>
  <si>
    <t xml:space="preserve">MTDLGDALTRFFQESMELAPKPPPKPPLSSSSSDGDDGAASSDDELAKEELDVLERLYLVMPHLESPGKGDVILAPYNPLGPGGVAAATPRFGPAATSSAASRPISAMPPSAAADAGAAGLAAGGGAGGAPAARVPTPASAAAAAVAQLSSLLPQGGGRGSGSGGVRGLSTSGATRSVSGGTASGGKAAAGGPDLIGGSSPKKSRSTGPSTGAASSNAVFLPSKTVLSFHQKALGITVPLGSSVPVPTSGPGVGGGAAGAAGPYGARSTPDEAPLTSAYVHRXXXXXXXXXXXXXXXXXSSPRWCRRARGPVAGFGDGGSGGAGGGWAEGGLSSSNGAPAQRPVSPLRRPDGGAASNSRPGTSGAGAGGGGGKPASPQRGGSSGGLAASSATTPRPLSSGAGAGGSRPGTAPVGTAPVGTASWATNQLERLRGAAATRAAARTAMSPLRASLAGPISGLQSPRVAKALTEMEMDVLNRSMDSALQPLSRAAARLGTYGESFPTAQLFSNVSSAAASPMPPGGRPMTAWGPHSLSSTGMLPSLNDISGGSRPATAPAPGGPSLGGGAVAGSGGGGGGGLGVGLFGSPIVSRPAAAVAAAVLASTSAVPTPQLATGPPPAPIPGTAGAAQRIRRGLDAKPPHGVLTRLIMDANPIGDAGAELLCDAAASDYTQLAELRLSRCGLGERGAAACGRLLENSGAIRILDLSWTRW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CRPLPLMLLQVDLLGCSFSMGGSSVVWDPHDPDGSYDLDLEVPAHYQVAVELVGLAALMGLRSWRNSTLNGKPFRLMSTSKLQIRCFSGSQFKADAVVQAFGVLADTENFYAVLEELEPAMKAQVETRLGKVRLFFPENPTGRYTLMLGQLPHQCVARQLLQQYTQQYDAGLTDFPNSVCFTTCNMDGVATDVSDPRKLYLPQEGVLDLCFVDLRRVPPGLKPLSRAQFATLVAHLVNMEVLDPVALARIIDHPALPTAVSALRRWEAWTHRHPVSAHVPYLRAATHAVRVREDPEGVASTLAAIAAAEAAAASAAAAAVAASAAAAAGASTEGGPAPPAPAAAGTTATGTSRFGHGELPIRASTAGEPSYNRASNVGDETPRRVGFPASDGAAPASKAINNTGAAAAMQHSVSFSPGTATGVGTPAAEASAPDASGGGGTSPLRSKSLARRGGAPGGGPLLPLYVLDMERYCETIRVLSVRHYVTCWQLMQLIALLPPTATDERVETVTTFWARTVDREAHWMDVMRSLTNDQQVRVCQRLGYKNVFDPERAAMHYRLRMFRDDERQVAFELYNKTYDTSVSSVNLFRNLTIDGVPRRVNQGPTMWTVLKGNAPDTATPTTTLEFDFWWPDENAAANMAARTIQRAFRLRRDPKSCGMPPRPVEEKRAGGAAAAPNFAGFNKKSRSAAPSKMNAPKKGGADKKGK*
</t>
  </si>
  <si>
    <t>C_290072</t>
  </si>
  <si>
    <t xml:space="preserve">MLPRCTCKCELPTLSRRALALALLGLVVLAATGVHAAKKGSKKKVAADTTITHKVYFDVEIDGKPEGRIVVGLYGNTVPKTVENFRALCTGEKGTGTSGKPLHFKNSIFHRIIPQFMIQGGDFTRGDGTGGESIYGSRFPDENFALKHTGPGVLSMANAGPDTNGSQFFITTVTTSWLDGRHVVFGKGRGGHGRGVQGGGCGHQQRQAQQEGDHRRLRRAAPVNRD
</t>
  </si>
  <si>
    <t>C_290073</t>
  </si>
  <si>
    <t xml:space="preserve">MGLFSCFSRPASRPCKLSESPPHSAKVEAKGRDHASPFNAEELYLKDAGVGDLRQKAWVVHSDAPSAALPQQFSNDSARALMPQQLAPTSSSTYATTTPHASSDGRCSASSCYGGTAANALAASKSPSSHGVHTADGTQHDAREPPAAGPDVVTAHHAQQHRPVVRSQQQYMATLQEAPPTRSDGRGSSHGVGRPRRMSAYAVPTATAEAPARWPITAATRDTAAHQTLSDMRQSHMSKSFTDMRQLSKQHGAPAAAPVLDFTAAALLASGRVNMLHVHVQRLKQRKDAAGLHMQASSRAANSHLGEGGRGAGGGDPSCQRPPLLAPRGRRNSLGDGRGSGGGGGNTFYASPRRHSVDGSRGDGRDLDGVQQARASSRGPGSQRCRRSSADGGGGGRTFDPVEARLARRADAALAARRSSGNTGPGQQRPQPRPQQEQLRGAASYGLII*
</t>
  </si>
  <si>
    <t>C_290074</t>
  </si>
  <si>
    <t xml:space="preserve">MEPWGKALLGAVGKQGSSSPDADGSLATLTGLSGGAAAPLSYRAITTDPVFRPATAGCQQYAPGPPQLLGRRLTLNPLHGLAAAAESQLGGLDRAMAAALDGRPMLQAAAAAALAALTALGLHPLSLLRRGLPEAVADYLEQQVGAWLLPVAAAAALAAGLAAAAWQVRTWTAVQLALAGGGFGRAVSEAEAARAAAKGQAAAAAAAEAQEQGAAASEQGGAFSRWLPAALRPLFESDWKPTDRTWLYLIMAARLAALLLAASSLLSGASVAAAAFTALCFGASLLPAALPQLRALLPPSGTAAGLAAPLLAADAAFLVALAPAAPLAARAAAGVVLAAGLGLAATAAAASGRLAAARAADGDVATFHVVLRLPLSGTLVDTTVGHLPLTSRVGAAAVEAELEAAAAATATAAAAAAATDPRAAGSTSGAGCDPQERFQPIQAAVAASTLSGMYIGERRTLTISANAGNSSGSGAAGAGDLGSEWGSEAAAPFSNPGLTWWQPLEDLERKLGVKDGGQDRQVRPGDVFWYPVGGLVVELGATRLSTGQGSAGGGAPAAAGLAGADSWGPVKVTAVAGEWVQLDANTGLSGGEVEVEVELVGLRKAAA*
</t>
  </si>
  <si>
    <t>C_290075</t>
  </si>
  <si>
    <t xml:space="preserve">CGRAGCPGCRRPRRPRRSRRPRRSRRPRCAATSSPSRAPQPCAPADAPRPLVEPRPQPHADDGGPRASPEAAYA
</t>
  </si>
  <si>
    <t>C_290076</t>
  </si>
  <si>
    <t xml:space="preserve">MEDLPPGIDVGEQEEEEEEEEEEWEADQEEGCCEGARPRRQQKSRPEPTPAVTVTAVIINRPAHTAAVQGAASGHAATARHHGGAATAANRLVATAGAAPVVAPSRSAAAPVLSRLACWRGRRSSVTARPPSLSQGRNSCTGLGKQQQQQSSLQPPAAGAPCGAVGESASYNALACCSGNSSRRRNPLNPQSARRLSIIGMRALLATRGSGCYSAYSGSGAVCTTGGNATATAAQASPGFPGSWDAAAAPAGGRAGVTDAEFLLLQQMQRWDSLSCGGEWLDEYIYEDGDPCSPAFSIPLPVPPLHQLHHPTVGAPPGGPRSPQPQQPLLPDQQQHEQYEDDVQEHLASLQVMASPRGRPGAATGRGLSGAGIAAGLCHGHGLGFGFGRVSCVMPLTAQAVATQHVALTADEQETAVAAAMAAPAALAAPLPHVRRRAPAAAGAGGGAHMPLGQGIALGSACGRCGRSCGGGACCFAGSVDSSGYPALALSPAAMQLQVQLAARSLPPASVPALEPARALTAPLATCSAPPMAPQAGSPPAGGPPRVPAAAAAAAMAAPEVAWPPPAFRALRIKAVRDDSGRRASHLESLSTAAHPPIDFGSGIVVGVSHDDGTSGYGRLCRNVSTAPAWWAYGLRRADQVGVFG*
</t>
  </si>
  <si>
    <t>C_290077</t>
  </si>
  <si>
    <t xml:space="preserve">MLSLKDAVTLFFTSPVVALLLDWVLLGHAPGCRGAAATLLTLLGATCVTQPPFIFKRLPFLPRGGGSGTHDGGAAGTLAAAAAADVPFFVALRQSMRSSAQPPQLLTQAGAAVAGAMGGPALGAMLALAAAVANASGFVAAVMLRGHQHPAVLTWWYNGVLAVVTGVPLAAAVPLPAVLPTPRAAALLCGVGATQLVAQLCLNRGFQLESAGRGAAINVLQVLFSFILDVTVLHTRPSVLSVLGSALVAAGVLSVALGGGSGTATPTAKRRRGDGCSCLPGDGRGPPSGTPDGSHPADEGSDGDCCSEADAALAPGVGLSLMSASASASSDGGLHTRAGEALLVKPLSLGAPARDHEAVVRSAVLVETVLAEASEVQERRVPSPRPQ*
</t>
  </si>
  <si>
    <t>C_290078</t>
  </si>
  <si>
    <t xml:space="preserve">MRLADVLPRLLQPASGAGAAATDPKRAAHWAYHLVRHLGFNGLAFAGFAAHDLVERLQRLQRQVAGGGRGSSSGGTSRTPFEKLLEGAEAELAYRLSDFIEAVDQDYDNIRSGYYPLPWDMTSPRHRQYNPAYVAASSAAYVGEWVKITQRRLAKQPEPVWLDGGKLYPQYYNKTFHFQTDGWFSARSAFVYETTTEALFSGLQDIMQRTTLLPIADYVREAESGSGPASSASGASERSPAQLRLLEVAAGTGRFHTFIKDAYPDMRTVCSDLSPFYLARARNNMRYWRRLRARGRFLGGVDETGTEFLQTAAEDIAAPDDSFDIVVCVYLFHELPEAVRRRAVSEFARVLRPGGLLVLTDSVQLGDRPGLERNLDVFGNFNEPYYRNYLSCDLGSMCEEAGLTPDTKYLCSATKTLSFRKAAVGEAPATAPAV*
</t>
  </si>
  <si>
    <t>C_290079</t>
  </si>
  <si>
    <t xml:space="preserve">MLSATRLLRSHASGSRAAAFLGGRRRCIAARAVQLDRESPTEVVYAEVTEAASSSTAAAAAAPATTVFYTSVGTNDNGSPAGSDTTHGLSFADAQPGGGPSPEPVKVADLDAQKFKLHPSVAFWQGFSSQINTMWAQTEVSMTAPIQTLVERAVEARVLSDPQSAAYWAYHTARMSFFVSQAAAGVFAHHLSETLPSSLSGLASLAGLGSAGGSAGDSGPKVQETPFSRLSANAGKEFGNRTAEAIATFQQYNPLNVLGRSAQFIQESVATLRRRVRGQPEPLWLEGSKLYPQYYTNTFHFQTDGWFSAQSANVYEFSTEVLFFGRQDAMQRTSLLPIADYVRESGARPADLKLLEVAAGTGRFHTFIKDAYPDMRTVCSDLSPFYLARARNNVRYWRRLRAPGRFLGGVDETGTEFLQTAAEDIAAPDESFDIVVCVYLFHELPEAVRRRAVSEFARVLRPGGLLVLTDSVQLGDRPAWDNTIGLFSNFNEPYYRSYVACDLGSMCEEAGLTPDTKYLCSATKTLSFRKAVPGEAPATAPAADN*
</t>
  </si>
  <si>
    <t>C_290080</t>
  </si>
  <si>
    <t xml:space="preserve">MAAASGRQGQMEDRTYTLSQTRYEVCTTIHHWQLRDLVSAGDSSDEMLCVCDSSVLHYNCATREVTSVLSLDWCPNSMTYAHGILAAGGPSSQLFVKDLRDKRVLHRDPLGGSVNNAVHIAKPNGRLMLWACNNDYIVKVYNIESNSLTPNTSFRTPVPINYCALSPDGRYLSCVGDCSDTMVYAVREGGYSRIQSFRQAHDTGISTAWSPSGSFLASAHQDGTLAVWDMRASAPVHKYRLNSACRNVKFSPGVLDLMAFAEHEDLAHIVDVRQWSAVQHLNAGCGQGHDITGIAFAAASDRLWVGLDDHFG*
</t>
  </si>
  <si>
    <t>C_290081</t>
  </si>
  <si>
    <t xml:space="preserve">MLASSKLAAAVPIGTSARTSAALPAPLPSTCSGRASLLRPACPGLGLSGSTPSGCSRHGVITRVMRSTSSNPAFTFGKVEEAVGESYGRSGPPMSVDGAVQKTSLMLAVTMACAAATWTQILTGNVALLAASKGAGLVAALAALVTMFKPQWAAATGLVFSASQGVAMAGYSLMLEMVYPGIVMNALMLTFGTSASMLIAYQTRIIKVTDKFRDGVIMVSGAYFITMLFTWVLSMFGVRMPALLSSGPIGMGIGLVAAGLAAANLLLDFDMIKSAARARMPAWFEWYSGFSLMMTLVWMYTTILRLLTMFAGGRDD*
</t>
  </si>
  <si>
    <t>C_290082</t>
  </si>
  <si>
    <t xml:space="preserve">MTLMATGVRSRSKTATTPSSSSGTAAAAKGSTGGGSCSGSSSTAAASSGTSSRVSRNSRTTRAAATATTPTAITRAITGTTATETSTDSATAVAAPPKQRATATSRKSRSTSSSTSSPDDGSSSTGGSSSATSTTKARKVPKTPKATKAKPKAEAHQATATPRLEAIWAPAAAHAHRAARLLASTCPWLLTPAEVAVAAAVAEVAEAAAAAEHAGTAAASAGAATVQHPQSAAAAAAAVGRRWEAVEPLAPVVVSAAGAADGNGDGFEVERTMYSAAVLVTEASGGSSNGTAGGSSTLRPLVHGRDTLLRHDLSAPLELYLLDLGTDHQAEAEDAAAAAAAAEEEEAGLMCGGSSSSGIRRSGSSSGGVLLEELELNGPELAAAGVRVLGLDYLGGGGGGGGDTIAAAQADIERAAADDAPAGGAGAAGVAGAGPGLGPAAVTATGFVKDGVEYRVGDFMYVCWDAAEPPAARKRRPPPSGAGGGGSGAMASAEASATEEETEAEAYEAEASEEEELEEVEDGGEYEDEEDEEEEEGEGEANSTSSRRPSGSSGSGSSSISSSSGGSATTSLAASASAAWLKKSGKPKGSLEHVRAWGVVQLAGVTAAAGAAEGSAGSALAAGVALQVIRMHRPEDISRELAHSAGSCAWPLLRPPAGVRFGGCYCSCSSPGGRVRAGPLPPPPPPQQQPPLVAMDIFAGAGGLSLGLHQAAMVQAGARDNCVAAPEVMAEAEALLQRQQQQQQGQQQGQQEEGQPPPEALPGPGAVDLLVGGPPCQGFSGMNRDNGSEGSVLKKSMIKAYLSYADFLRPRYFLLENVRNFAAHEGGRYFRLALRSLLDMGYQVRVGVLNAAHHGVPQSRSRTFIWAALPGERLPHWPQPLHAFDHTMLSLPVPVPAWVLEHPDCVAALQRDNANVTVQDRGGRGDGGGEGVATLRYWAASPAAGGAPLRPVTVWDAVSDLAPVDNADGNDWRLPRWGCFPTVITEPSPSGKVGQVFHPLQDRIMTVREYARAQGFPDSYVFSGKVKARYCQVGNAVAPPVGLALGRQLAQAVAAADRERRQLPEGEGKVAEQPPGVSVVEAVEAAAEAVEAT*
</t>
  </si>
  <si>
    <t>C_290083</t>
  </si>
  <si>
    <t xml:space="preserve">MASRCVLCRASSVLRSTLELELPEAGELRLPADKAESWRMALSLLSLEDNVVDLLLLADKYDIPIVRGACAHFLHLNARQLSLVPPLSSASNLLTAASLVIKFVQPYPGLQQYGMLLAAVQAAGGPGAPDRAASALAAWQRDLVRLTSELHVLVGAADYAGTVAPEVQVGGRGXXXXXXXXXXXXXXXXXXXXXXXXXXXXXXXXXXXXXXXXXXXXXXXXXXXXXXXXXXXXXXLQAAVTLGLLAAVRHSASRVAPTSGRCGGVLQAGPGALHADCAAAQYTDLHTRGCRLCNAPMLPTHARFCNSCAYRKHKKS*
</t>
  </si>
  <si>
    <t>C_290084</t>
  </si>
  <si>
    <t xml:space="preserve">MATDNTEFVFFYGDSASEYPPGSKNYVLSQWFDCKFSDPEQPGVIFTSAEQFMMAGKARLFGDSATLALIMEARDPGCMKALGRQVAGFKPDVWDAAAFDLVVRGNFLKFGADPELREVLLGTGDALLVETAPEDRLWGIGLDEETARATPASEWPGRNLLGKALVEAREQLRRQEQQQDTERQKEAEPAQEDSAKKRKAVAEDPQQQPADDGEQLLQGQDEAAEEEEAPEGNPREKRQRVECQEVLDTPEEAPNA*
</t>
  </si>
  <si>
    <t>C_290085</t>
  </si>
  <si>
    <t xml:space="preserve">MLLAQLQSAAARDAATDKLVRHLLRLGATPGVQARFLLAAAAGAGDTRVVRTLLRAGAGVGGCGGRALVAAASGGHLTTMEVLLSSGVSARAENGAALLAACKHGQLPAAQLLLRGGADPRADGSRALCEAAASGHLCIVVTLLAAGAQASARGGMALREAQQAGHAAVAEALRGLVGAQQTAAAALVPAPMTLRVN*
</t>
  </si>
  <si>
    <t>C_290086</t>
  </si>
  <si>
    <t xml:space="preserve">MPPRPELPVSSANPGPGPHLELTLQEIADLKEVFDLMDKDKGGTLSIDEVKGLMELLGMKVRQEELEAMIAEIDNSGDGNIDFNEFLQVMAKPQDLPYKKADVMRAFRLFADRDAPQGCISPEALERALVQYCSGKVPEEEIMRLVNTLELNQEGYIDFSRKVNLFLNK*
</t>
  </si>
  <si>
    <t>C_290087</t>
  </si>
  <si>
    <t xml:space="preserve">MRLQPQTSTSVNAESVAVNALSAPLACHGGGSSSADEAADAGPPHVNKAKAGLEGAFAAPPAAAAEAEADAGVETTAASGDNEIDGAKTDGAENNASGTMDEEDADTPTAAAPATGRARNALRRRAAITGFLLDPVGFVGGGDSGSGSGSRRFGGTMPVFATSSRSIAPAGEAAVVHTGASAAAGPLCAATATAAGSHAGAAASAAATAMPQSAITSSRVGPAATSPPEAAGAEDAAAAAALATGATITATQESPVVPGVGGTILCSASSVLLAQLLSTHSPLPGAAASATAPAASGTAAAMAAATVAAAATLRTQSKWVAHPPP*
</t>
  </si>
  <si>
    <t>C_290088</t>
  </si>
  <si>
    <t xml:space="preserve">MSTSVLSHRSLSNCTRHGNPRRACRVATHAKLRDLSQWRQEGSGTSEPAVAPELSRRAVLKLGAALPALAAALAAATPPALLLAPLPAAAEGPTLPSPAVAAALDKALAKNIPKTKTAVALRLAFHDAATFSAGAKDGGLNASIQYELDRPENFGLKRGWRIIEQDAMASMIGLPSDHVLPDDPDCLPVIQRYAADQDLFFRDFSAAYIKMCGLGVAGWA*
</t>
  </si>
  <si>
    <t>C_290089</t>
  </si>
  <si>
    <t xml:space="preserve">MLSGRPDMQERLSSYVVTRWYRAPEILVGDKYGMASDVWALGCTLAELANGGLPLLPGTSSLDQLARIMRCCGPLPPCQALCLHANRRLAPLRKPPPRSRTVAERLPGVDPALVALVAACLQTDPALRPTARRLLSHSYFADVPHLLRGSPLLSELLAAAADLQPAAAATLGSQLAAPVXXXXXXXXXXXXXXXXXWGGIITLQ*
</t>
  </si>
  <si>
    <t>C_290090</t>
  </si>
  <si>
    <t xml:space="preserve">MASAVAASKLGLADQLAQALSQCPAVAHAADGEDRTCLHYAAGYGHEECVSLLLEGGGDTRARDANGDLPLHFAAIHGHPMCAFNITKACPAACLTRNYRGQTPVEVAVACERGEVLNAMLLACAGDGSGGVTVQAMRKLLASGAVPDTWAPNGSSALMLAAAANGTEALAVLLEAGATLELQDALGRSALMFAAGNCAADTLSALLAAGAAISQRDRRGRNVLDYAPAASEVRRLLQVRLDELEAVANKLQQDLLAELLGGGGSGAGAAGGGGAGAGPAASGGAAEGGAGASCEGKAAGGKKKKAAAKKAAAAAAAAASASASAAAATPAAAEPVAGKVSADAGAAARKAKTSEPAPPQPQQQQQPAVSKAARSSKQQQAAANAAAPAPAAEAAHQLDGDDASWQTVSSHKCAAKSRQQQQQQDQHEATVSTAPSSKPSGSGVAARPPAGPKAPAQVPHSYPAAASGQVPAGSRPGSASSATSSQSAAPAAAGKAAAAGAAKKQPLLMAPAVVDVAGACSAAPTVASGVCRFKAALLGASDVPAAAVLATAGEQAVPAATPCASASVAAAVHLLAPPIATSAASVASAVHAERKPAWGGVKAPAAAAVAATPAAPPQTPAAGLQTSAFAPAPPPAASGGSSHHAGCDTGSTAPPSVASVAESEVGSSTGHSTCSHPGHGASSPRSFGHHILAHDWTRPSPVDVLLQAALAASSTSAASVSHAAPGAMAIVVADPQALRPPQPAHALQPPHPHPGCHHSKTNSAASSGALSSGCGFDAAVGGSTAGTLTPGSVDGLAVQQAVAAPAAAPAPVTAVPVPTAASFGVGALGGTEVPPPRRSGCGEYPSGSSPGVGDGSLRRLSLGSSSAAVPLAMAPPAPATGKVMGVLASSLGAAGATAVAHGGGGGGGAQGSSSMSEVARLKAEQELLHRRLRKAEQRHSQELAAALMDAEAHETEAVERALAQERLRITANLLAIGLCPEAILAVITPPGHGLTALEAAQLAATSATAAGGAAEAAPATGPAAAAAPAPAAAAACSAAAVESSPPPAPPATSAAAAAPVSATHAGRRGGRGAGRGGAGASAPSAAGTAASAAASSAPVSAFADAAAVSLKKGREGKGSSDSGKGSTCGADEDAAGSRRPAGRAGSGASNASSTSGSGLLSLCFASLATTAPSPAIAIPSGGAAAAGTEEAQPPLSLGGGCTAAATAALLSRSNPASERHAAMSAASAAAASGAGFGTSVGAHAGALGSGASGLGISLGSLSGAGGMLAVSFGASGSAAQAGASVAPGGTVSAFSGLAGTSFDSGVVGSLCGGLGLGLGLGLLSMPGGMSDAEAGASAAGGMGGAARRRQAEQELEDEDGFDLPACGDISALLAMSDDES*
</t>
  </si>
  <si>
    <t>C_290091</t>
  </si>
  <si>
    <t xml:space="preserve">MAVLVCVQGRQVPVAQIPCVDDGTTTKFIDRHNGWGLSALHIAVFQGSVSTVRAMLRHGADLESVICASKVENSPIRCAVGSNALHIAALTGNIIMAKLILEQQETFPGLELRSRTNAAGLKPGDYAQSARNPVLIHLLDERLPVTLLRQIWMNYSLEQSLPPRHQTLGSMLQKLKLMFNLELISIQRNITYLAAQAQAQQQAAQQPGVQALEAANAAATPAKPSAAAPATPALSASPGTGADAAATASATSGADASAPGAPGGAPTPAVAAAPATATAGAGGAASANAAASPAAASMAATPATASPAPKQAHHHHHHRGAGGGAGMEPANMRLLWARRQDEITQLLATVTALHDSLKQLCRRDDPGGEEDAAGGPSRADRAATYEAVLDFILSTLITPRTVSAILHAAKKLVSASVTGSAALAAGGAPPELPPADSDSQHGLALLSTALRAVETCLQAAVFLTSPAALEQQPQQQQPAGSRPGGVPLTTGHASLLMPAAAAAGAGRPGPGPGFVTVDGISPNSTFATHWSAHLHTLIAQLQWDIGVQRHRRRRAHAAAAAARSAAAAAAVVAATANATAPNATGATLPPGNAADAAADTAAATAPAAHLLRAISSRRGDAVQDVVTSQTGGGASAVVATAVSGSDSGVSTPVAGRGAAAAAAAAAVVAAAAAAVDGALPAQSEAAAGGPQVATVTGAVITGGVIRTDEIIPLVSGMFPHPRAAAGAAGAGAAATATTASATAPEPSAASTATAAPVAAVAAGSKRGAAATPSKDAGARGKDGGAGGGAEAGGLDGPDDTPGVSDSGSEWSDDDRNVCSICMDLPVAVLVAGCQHGLCVQCAFQLCVKGRELPSCPFCRQKIGGFEAKEVVAAAAAAAGAAAGTANAGGAATRAGAAGGTRR*
</t>
  </si>
  <si>
    <t>C_290092</t>
  </si>
  <si>
    <t xml:space="preserve">MFLSVEEEQQLEATGLSCQQPLNARAPYPPGVPLASPAAATAAAVATAKAAAATGACLSSSSLSLSTSCSTPISPLAITNSFGMPSQGPEQLARDIPAAAAALRPGQMMVVSVTGTPGRPGLTFTQDLVAAAAVAVDAGATCLEVNLSCPNVGRSHVALYADGPAVEATVRDLRLALQQRADAAAAAATADGAAAQPRCGGVVPPIALKVGAYPDADSLRRVAQCAAAAGAAALSGINGLSRRVELPAALGGGPALGADRPTSGVCGDPIRAAGLDFVASARQAEHAMHYLQAGADIVQTATGFMWCPDLGLDFQRLWRQAGYCVPVVDGRGGRQ*
</t>
  </si>
  <si>
    <t>C_290093</t>
  </si>
  <si>
    <t xml:space="preserve">MQLAPPRLRAAAPRLHRLTGRIMLAAAVPVAIGYFVMEARGLVGGSHELQSAATGSSSGRSSSGMPDNHLALRGLNAWFVLTAAVALVQARRRRYASHGAWALRHVASGAWVVLQRLVIMVVSSVAMVGGVKWSEEARAELASWA*
</t>
  </si>
  <si>
    <t>C_290094</t>
  </si>
  <si>
    <t xml:space="preserve">MVLTAFRVDKELKGSPLRDDEKDRLVHSLDVRPSGSASKSASEDDYSRENVLSITRERCGWLITFCLGLLLSALIVERFEDLLEHHVQLSFFVPLIMGHGGNTGSQTVSTLIRALALRQIGQRDLLRTVIKESVAGALMGGLLGALILLVSLLWPHLGAGVGLTVGLALPIISMWANGVGALLTMLADRFKFDPAVTSVPLMTTIVDATGLIIYFYIAELFLDVSVDAEVAHAAQGAGAAAGSGKATAQMVAAAAAAASKSGAAKAVTDTVKKLMSPPPPGKHALKGKAKSLFL*
</t>
  </si>
  <si>
    <t>C_290095</t>
  </si>
  <si>
    <t xml:space="preserve">MVTLRTNKALTGPDLGVPQLVFQSYYEAKYGKEAWEALDKIPRGEWMDYLVWYRRVLGIPVQNSTKVEVIRPLPEGPRGCLYEVVVDTPTCAGAKIYARKVVLATGIQGGGEWHIPSFIKNSVPRDKFAHTSEFIDFEALKGKKVAILGGGASAFDNAQYGLERGVGEVHVFVRRPELPRINPIRYMEFSGFLKHFSDLDDATKYAGINFFMQFNQPPTNCTFNRAARFPNFRLHTGAPWTGLALEGDRVRVTTPHGSELFDFLIVSTGLLTDTKLRPELREVADQIAVWADRYTPSNPAERNPLIDVHPYLGPCFEYQPKKADEHAPHLSGIFAYNYSALASLGLSASALSGMKYAIHKLISGITRQLFLDDKELFIGDYLNYRTEEFVGVWPLPVEAAVGAGAAEEEEEDEEVARAAEKEDGEVEAAAKAAAALVIAQ*
</t>
  </si>
  <si>
    <t>C_290096</t>
  </si>
  <si>
    <t xml:space="preserve">MVAAAGSITSGGNGSAAAAAAAAIAGAPKWLAVRAGDVAGGRTNTLAAGQQARSMPQRRATFHAGRTGGGSTGGAAGSAPGSPRAAAAITSTGYPLLPSRSAALQPPPPALPSASPTAGDGGTGGGGTGGGGLEGKSAIGRMLASGSPSGVVSPGSATRSGLVVMPTRGYSGSGLIPISTAPASRSRSPAGGSGGGSLGGALGSAAASAMATTSAAAVASRASPNASGGRQGVDRSGSPGPAAAAAKGAPGSSGARRQQVLSPLGR*
</t>
  </si>
  <si>
    <t>C_290097</t>
  </si>
  <si>
    <t xml:space="preserve">MQVSIGIGVPPEYIATGGGSSTTTTTTTTSNSTTSTSGSGSGSGSPSANGPTTSNGPTTSNGAPDGSTGTAALAAPPPAAATAAGGGPAQSFLTVTQQVDVPEALASSAEALAALFPTATEISISGSKVEIPVEITTAVSAVAVISAPISTASGGSGSSGSGSSGGTQVTVDCSSTFLNAFKAELVFRSDVSASVLANITCNSGGGNGGSSSKSGGTSAPAAAHHHHHRMLQQRHRQLMQTPDSGSGGGVSSCVSNSSMTLVLVLRVPADDSLGADVYRQRLQSALEQWQAESDAGAADGVANWLRLCAPTAERIRTSSEVRVVQQVPLNAAGTAAVSAVCGRAGNPTSTTAFGGAGSTSVTCQLDVPAAGQPSDTGPPVRRLIXXXXXXXXXXXXXXXXXXXXXXXXXXXXXXXXXXXXXXXXXXXXXXXXXXXXXXXXXXXXXXXXXXXXXXXXXXXXXXXXXXXXXXXXXXXXXXXXXXXXXXXXXXXXXXXXXXXXXXXXXXXXXXXXXXXXXXXXXXXXXXXXXXXXXXXXXXXXXXXXXXXXXXXXXXXXXXXXXXXXXXXXXXXXXXXXXXXXXXXXXXXXASNTDRSAAAPAPAGSSISWLPIIVTAAGVGVVGGGLCCIIIGVVAVRRRRRKREEEEERRQRPEEEEQLPNLATGGCLGATTSSGYTKTAAAAAAAAAAGGGAASVTEKRSGFLARLTARTVSRTSVLPDRSPSSTATGFARPEPEGAAAGAGADRISPAAAAAAATATALLAGVRAGSAPASPASQRSAKRSHTDLGHMPSRLQLVTTPAGAAPLSVYSNLTFAPDGPTDGTERRSGSGSSSARTSRMSGNAASTLLRVGAPATPPTGLHRLSGSGGPAAPASPSGAAAAPVKRGTTLRNLASAFFGGGRLSGNGAPSEGIGAPGPGVAAVTDAGGADSQCGVYEGSVRP*
</t>
  </si>
  <si>
    <t>C_290098</t>
  </si>
  <si>
    <t xml:space="preserve">MHVPVPLLPLPAAVRCSACRPSGVPEAGAGSNVGEGPPLHYVLFRAGNRVIALPADQWFSFKPHVDRRGMADSTAAQTRQAAPVPAVGGRGRGAAKDAGPADFFASRLIPKSQRLEKQRQGRIRFTCGCLESTLGAGGGSKGRRGGGDDDLDLDLDEVPEDLYGGVDDQLRPEKPEEAEDWEHEFNPDDDDQDQGADSEYEDDPGEGLGMRKKLGIEGDDEDEDGEDDTNRKLQKLGDPDDEEEEEEERKKAEAERQQQQLQLQQQQAAAAAAAEEEEGGEEEGEGEEDDSDLDDLDEMDEDVLPAPRAQPVKQPPAPVPVPKPAPAPPPAPAPAAAAAPAASTPAAAPAAAAAAAASAGGKRKADDARPVQDGAKRARTATPPPAAVVAAAAVAAKPAASPAAAPAAAAAGGGGGTGPVTAEDVIELLRKQPTGSMPFQDFTRHFMKRTTTPELRAHLKTLTVSLCKSSKTAAGVLMVELKPDKK*
</t>
  </si>
  <si>
    <t>C_290099</t>
  </si>
  <si>
    <t xml:space="preserve">MWFDSLVQGLGCVGVEGVQELGPELTLEQLGEKLGLGPFPGDLELVVLVSGTIMPFSRMWPVTPSAAAALNRAVAGLPGARSGVMAVELGAGPTGPPHGQYAYVLMMSAVEVAEVAENVEKVAAALGQPIDAAESRRQALESVRRLTARKVGFCLESEWCALGDLSSGFLDIGLATACSPSQALKIIELLLVYPWKCLVHLREDELGLGLGVCTLGLSAEAVEAALRFARCKELDVECIRGSGCDGHAHCRPRLYANNVGSYASCIRRAMDLGMRFEPAVAVFGEAVASIEAAQEVGSAGCDGGIGIG*
</t>
  </si>
  <si>
    <t>C_290100</t>
  </si>
  <si>
    <t xml:space="preserve">MHKLTGLIKTYTSAGVVGYKGSRKSQPVAAEKAAEELARRALKLGYSSVQVRLKGAGSNKQYAVTSLAAAGLTITSLADVTPVPYNGCRLPKKRRV*
</t>
  </si>
  <si>
    <t>C_290101</t>
  </si>
  <si>
    <t xml:space="preserve">MGLKDDYDSTGKTKGQAEKARWTVLASFFALGLCLGVVVAERVYVQKRALIPKPRQLVSTVSNALHSVGHHAPAAPRNELEAYLMQIAPNKELLLAVANKNTMWDGMLDTFTQGIKRAKVANHMILALDQQTADWCKQNDINAFFMNLTIAATQQGTGDNHAVSAMKFGILKNFVELGWSVLLSDVDIAIFQNPFENLYRDSDVEGMTDGFDERTAYGSIEGFDDPSMGWGRYAQYYKHFNMNSGLFYLRANNRTLDLLTRLAYRLSHEKYWDQTAYNEEIFFLSHGSYKSPQVSVRVMEIDKFMNSKRLFKDIRHRPKGQQPPLPVMVHVNYHPDKHERMKAVIKWYIGGDEHALDAFPGGSEKGTR*
</t>
  </si>
  <si>
    <t>C_290102</t>
  </si>
  <si>
    <t xml:space="preserve">MGRNHLFIPRIAALVIAVAALFSASSLALAKLLPLVPADSFATLYDPPTYEEKLRQTTLLGELGSSFDGIRFLIQKGDTLVPSLSSLLASLPAHLTVEPGLSNLALATQAYLALYGGPSQALWAITQVGRFVPLNSFYHLAIPFLANGGQTPIGNGVSLYSYSAYTLVNGPLLLEVPPYNGGYWLIPFYDVYGLTYHVLGSTHGNNGGGKWLLAHKDWEWAGEEPLPEDLTGIIRSPTLEGNILGRTSFNGTGAAQWNLAWALGPWAPAARPDPVSLPPVGLGWGYPDQRPEALWAVNAADPLAFWRLAGDIYRRNGGPSVPTPLVRQLPRLGILPDYGFVPYGLNANVTDALALAPLLANRILVAKYTFLGSPATNYWRLPVYDGDWGNDYVLGAAIMKGFWISNFLKDAAYYYLYVDSSAQPFNGSADYTITFPSTPPATSEAFWSLQALDLDEWTLVFGPNLLNIALSSATPGLYIAPNGSIPIRISPRDPPANTTAASRGWNWVKAYPGHYHLLLRVYAGDASVQSNTYVPPPVSKLLPATPAASSPAPTPASVPATGPSLAQPAPSNSTSGPSPAPSA*
</t>
  </si>
  <si>
    <t>C_290103</t>
  </si>
  <si>
    <t xml:space="preserve">MARGGPFSAAAAAALAGAALKGAAPAGGAAAVAGTAAAAAGGHHEEGLFMGLHGVGGTPAGGAGSLGLREFTGSVSIGGGNGGGCRGRGCVTSGSLALTVAAAEGGAPGNGAGGSSSGAGASGGGGVVSPSGGGSRGGSLTSQQQQQQQQQQQQQQQQQQQQQQRQQQQVWTPFAITVPGAASVTAPVGSFGRGTGPRQSTNNNGAMGTEPAAAAAADAAAASAAGTGATPARDVDTAAPSSDGAPEATEAAAAAKPQAKHSVCGEAAVAAAPIAQPAPRRAAVPGLGSTTPPTMRTCCRWPPPAGPNPAPFHMHRPAPICSSSYSTAASTTAVAAMVAAAVQV*
</t>
  </si>
  <si>
    <t>C_290104</t>
  </si>
  <si>
    <t xml:space="preserve">MDIALDGHRVAFNRAFHSIGMDCVSWTPPVYNDLLGISDGTGEGLVTAYYTTVGWPMMLATSDRPGFVKKIHQLKEKELVKLLRKDEVPLRQDVKQVLGDAVAAGAAVSLLCGTQCTAAEDLAASCMRLLGPELGGAVRVFTFALAPPADADADAEASTPMLSQMLSAAAGDLKQRAAMQLVCSWKSVGDAGDDKAGAAAAGGGQGLPFGLGVDPSIMAAGGSQKRITPEFLSALIATTGVPSARTVVVAASNSILSAGEAAGLFPVVVPRKFALQGSFPAARAKFDGFGAGLATWPRLLALLNGGGSGATGGAGGGGGKAYRR*
</t>
  </si>
  <si>
    <t>C_290105</t>
  </si>
  <si>
    <t xml:space="preserve">MSGEYATSTLEVLEHTAQQLAGGRPKEEVIVGWGNANTGYGGCISRLGRGPNRALLRLLVDKYAHLGRDVNSATNIRHALVEMLLGHKRPASLQTGGGGGGGGGSGGGGSGGGGSGSGGGACAHLGSGGGGKGHVEEESAAPPKKRRKRAG*
</t>
  </si>
  <si>
    <t>C_290106</t>
  </si>
  <si>
    <t xml:space="preserve">MAVGASMPREMTRSEWRLEDYTLLKKLYKGNYSAVHKALCRTSMQLVVVKVYDTARMTELARNHVKREAALHSVLEHDNILKLFAVFSQGPYVVLIEEVAEGGDLYHVLKDVPGHRLHEDRAVAGVLSPLLRALSHLHAQGIVHRDIKLENILFSDRHHTHMLLADFGIALSLRQERAVTRAEYMSPEQLKCPFKRHPSDNKDRTDLHYGAGVDVWATGVLAYELLHGYPPFMGSSREETESFIATAPVQVSSALSAGARDFVLSCLHKDPALRPTVPQLLAHPWIRTNTRQLRVP*
</t>
  </si>
  <si>
    <t>C_290107</t>
  </si>
  <si>
    <t xml:space="preserve">TASPPPAAAQLHWRSRPAASTWSAARSRTAVAPAQTRAQVPATSTPPVPASPNLEVQASAGSGWPAGSVSGRTGNRAGTAIPAHSSAKAAGGVALRPTTPPTGAPFPLATRASPASPCYHFFSPSSTAACPVAASGQRASSTHLGGAVAGSGLPSSASSSGLPS
</t>
  </si>
  <si>
    <t>C_290108</t>
  </si>
  <si>
    <t xml:space="preserve">MTTIRQSPPLPASNGPLVTRGPFFHEHTTAETDIDRRSDACRDIDERPTPVLPLRHPSDERLAAVLEALEHRGVDVAAAAGSLLRAACLFGHAAVARKALASGCFALLSAAATAAVTEHLVGAAAAAAARLVDGTSACGCWGGDDAIADDEARDIRPDIMIVSKAVASNAEAGIHSPAPASSRSPSPSPSPSPSPSPSPSPSPSPSPSPSPSPSPSPSPSPNPGELALRAAREEARPHLEYGMYAAVRHGHVLVVRQILSYMAWTGITPHGSCSRCRIDGACNGARRDAGTARRPAGVGALDRLLEVAAASGDTELAELLIDGGWPVDGAEGDLSPLRAACRACDDAMVSLLLRRGARVAVPPRFALHMCPCGDRGGPGRSLSASGCVNQWSVPAAAGAGPARRQQTQQGAVVDGAEQAGGDGTDPAAAVWRRRPRRCLSASHLPPAALPEPTGAPLPTSALHFVDCPGMVRLLLTCRPELRAQIHLDSALVAAADRGNADVVGALLDAGASAAIFRRGEALTRAVVVGSAAVVRLLLRRGGAACHLRGNRGAALLLLARMWRCDEVVSVLLQAGVASDYGVSVVAGAAGQGAAASRAPPTAAPLNHMFAGVLRRFGLLP*
</t>
  </si>
  <si>
    <t>C_290109</t>
  </si>
  <si>
    <t xml:space="preserve">MGWFTDYKSSPQNFDNGCKRSRSQPTCSCASVIHLASRMSSLLSAGTGSTSTPVSLAKLSAARLANRFVELGKVPRDQRPLRVPACQPPLISLPAALQPSSHGSSCCAMGAAAGGVVRLSAAQLAALTCSSASASDSFPFARASSHSSSDFGSCCVASGCNDSCDVASASRRTFGNTTYDCGGGSRGSSPLPVAPPTPTQLRDLAPRECILLTCRGLCLSADTTGRLALHIWTRVEPLARLLLSVRPDATAAAAPLAVYGCRGAGAAAAGLQVYAVAAVWVAAKLEERRQEVPGSGALAVAARSSPAALAAAELRILQWCDWAPYTGFVPDESHLLVWAP*
</t>
  </si>
  <si>
    <t>C_290110</t>
  </si>
  <si>
    <t xml:space="preserve">MLPSYLGTFILSHSTQLITSGLVFRGSLAGMMLVRTPPGIAPTTLSVCRRGMYSLPRALAWSGSTGLARAGAAGATPLGKIPGLRAHFPTSRAWQFNNPQLPLHTCAAAASAAAPWPGGDAGDSSSGSDGSGAACDAPPHGSVSADVAAAQQRTAEQRHKDELHTLNVGALPMWKQPPSPPPLCAQMLLRIGLMKARKGPTEMHPYGYARDRFIWSLISAVGIFFLGAVLAISGVLEGYSLWVATKVVVAGAQSKRMGLLQYIRSGMDPTTVAVMLEDGGAVLGLAIAAACTALAHATGNAMWDAAGSILVGCLLGAIATFLVQKNRQLLIGRSMAPADVAAVQSLLRADPVVQYVTDTKTEEIGAGMYRFKAEVAWDGDQVVGRYLDRCGRDQLLGRLQAAAAANDRAALEALVQSYGRELISAVGAEVDRIEGEIQKLNPGILYVDLETDRGRHDSWRRGAISLGLDNGGGGSSSGGASSGGSTSGAGGSRADADPASSSSGGGGDNGSATTSTAVQQQHR*
</t>
  </si>
  <si>
    <t>C_290111</t>
  </si>
  <si>
    <t xml:space="preserve">MDRILASSQRLCAVGHLLRRSLLAPAELPSASAFWYLRHMFCWDLISNIVFPSGLRLECAYAGVAMLALAALCARFHGSGHLEAASEMPGIMLREALGLAAILVLEVVRLRASRRALAMGAGGGGGGQGSGALAQPGRGLSRVRSXXXXXXXXXXXXXXXXXXXXXXXXXXXXXXXXXXXXXXXXXXXXXXXXXXXXXXXXXXXXXXXXXXSAQPAPQPTAQPSSRQGVMAAVAAAAGPPVVLLGGSGSPGGLGGAGALRGSASSGVDARQSRDQPSTYPVVLTRRLPPGGLLSLAQAVQRRAQLLQEQPQQRPRDVAVSAAVAAPRPAPPPTHDQGLPQQPLPLSLSRQALLARAAAGSFGPPAAGAAVEAVTLRRPALGTLPIAASPAAPLAAVAASCAAEAADVSNSHSLSQRLTPRPLSVYVGRTRMSSTRIKIRGGADPTHIPPGYGERVAAVVAAAGLHLEGVYVRRGCIEVVLDVRDLGGGGGGGGSGSTGRSAGTDGSTGARGSGSGNSFSSVAPADGAASADGAASADGAHGHGHGLDAHAPGSTAAAEAVACDLPELVDIGLIIRALRLPYEVSYSGQGDSAYADLSGYVSAPASDQQLPRLPEPQPTEAVVVGEAAGDAERAWARAGGVLIGDGIVLGGLAEYGGEGGELEAEDGVALCGPDSRCRSRPRSDGLLQRLQQGQRSPQLQLGSGGAAADRAAEPGAAAAHGPAPFVVSVQSLAMLPAAPTAAATAAGSSREAAVCVEDGNSSSSSSSSSLGSSGGAMSLSLTLLVWCPDRRPFEVHVRSHDRYLPTSPPKVCWELQPLPADGATDPAADADTAACTPTAAASAATFTAVSITADALLSGAVDTGTETSTDTTTTGTRGTGTTGTGDGYLALASLEVHKLPCAPAILMVDVRMQGGSSATSGGAASAVPVLLLDDPWVANEIHGGLSDCLAGGCSGCGGGCGEPAAAEGAGACGSYSGGGGGTSGAGCNTCFQDLLTDLGAFLHHVPAVARAAAEAAAAAAAAAAAAAAAAAAAAGLPEIEPAAAVNAAADAAAAAAVAERQRRQLVELGLGLAAWFAAAPATWPLTLARLRRDLTALGATTQQIASATAAAAAAGAGAGAAGAASAGVVAATLLQTQGHTHVATPIGAFSMYESDGGQLYSSMGSSVAGGGRLCALSACAATANGGGAGVSSGSMWAACDDSGARAASLDGVVSGGGGGAGGGGGCRLVSGTGATGAAATATDAGMGRELQPVAASGQEAGGAATQLLRPAGAGRRAASEEQARERVPGASGAAGGGLAGRLGGLFARCNSCGSGTCTRRNNAGASSSSGARRNARRGGSCGGSRDGRGGSAGAADGTPDVLLATGGTVSASPSDDEGSDELADGTESMVCGVCGKAPPSPPQWHTAPAGAAAAGQNVASVHAGSPDTVGQVSAGGARPARRPLTVAVVVAAVVGFVRAFNRHLADPSYVAYMNRHAVANAHVNDVMVFLSMAAIMARGLQQEPHWRAAPLRDFLAHHACMLQTLTASAVGRLAWLLLPRARWEALVPHLQVVLPSTAAALFLLRIPTHVRMWAVLGLRLSPVAMWARALAVAALSMATNLGLHAMLMAQHARRNRSSGGGGSNGSGGSADGGGGSGSQQLAGAGGSGSGSGHGGRLVTGGALAGAGDGAAGAAGASAMEAAAAGVVAGGSSAGAIRRRVRAA*
</t>
  </si>
  <si>
    <t>C_290112</t>
  </si>
  <si>
    <t xml:space="preserve">MVSTPLIPPAPSPRRPAAAPPPPPCLCATARPPPSQAPAAPGARRSPHSERRTRPRLPPRPRPRPLPTPPRTRTRPPRHRPRPPAPPAAPAGMRRARAAPAPAAGAASGPQPVPLQHAPPAAAPPPRPPPLHARRRQGPAPAPPGGPAPAPSSAACSPACATSFGAPSQPIAAPVVPALAAPRVEAARPPDPRARPVARPPICVASLPPHFALMSPSMMVESCMPHAPTQRQQVTPAAAICKLSSTAHRSRPPPAAIKVRQGTAVCSIVVRPCRQGSSPPGRSFSRTPAVYEAALAPSLTAPAPAAASPLPPLLHVLPRPEEPVAAACAPPGAICAPPADVTSAAAASAGTAGPMPEPPLAPQPHPLLKPPARAPSPRTPPAVWPQHRTPPTRVLVKAPPPPPPPPPPPPPPPPPPPPPPPPPPPPPPPPPPPPPPPPPPPPP
</t>
  </si>
  <si>
    <t xml:space="preserve">MALLMRSQTLRPVSAVASRRVSVVVRAQAGAEKSASNTTGKAKLVEAIATEVGLTKDVAAKAFDSLIGGIEDALINGDRVTIVGFGTFEVRERAARQGRNPSTGAVLQIAASKAPVFKASVGLKDAVNGREPKPAAAKAAAAKAAAAKPAAPKPAAAKPAAPQPAAPKPAAPKPGPKK*
</t>
  </si>
  <si>
    <t xml:space="preserve">MALLMRSQTLRPVSAVASRRVSVVVRAQAGAEKSASNTTGKAKLVEAIATEVGLTKDVAAKAFDSLIGGIEDALINGDRVS*
</t>
  </si>
  <si>
    <t>C_290115</t>
  </si>
  <si>
    <t xml:space="preserve">MGKLTELAVVARKVIEKAAAKEKAKQQVAEEEKAKQAKEVLIISDSD*
</t>
  </si>
  <si>
    <t>C_290116</t>
  </si>
  <si>
    <t xml:space="preserve">MSLGLLKARAPGALAARRAPRARTGSVRVRAQDGEKDWDTAWSSLQRQLRSQVEIKDTTTSSRTGKTTSGRADAPRTKPPPRRVLPSSGGNTWAGQEGERIRRGERVLLDLWSNEDFLKTGAMASIVALFLLALVVGPPPAPPPAWEPPAELVKRPSWEAPPEPLNPAARRAL*
</t>
  </si>
  <si>
    <t>C_290117</t>
  </si>
  <si>
    <t xml:space="preserve">MVQPLKKVKIVKKRTKHFDRHQSDRKDSIKTSWRKPKGIDNRVRRRFKGALPMPNIGYGSNAKTRHTLPNGFLKYTVNNVKDLELLMMHNRRFCAEIAHNVAVLKRKAIVERAAQLNIRVINGAARLRSQEDE*
</t>
  </si>
  <si>
    <t>C_290118</t>
  </si>
  <si>
    <t xml:space="preserve">MGAAEVAQAAATAPTAATANTMNAAGDANTAAGGDSCGGASLDPLLSRPEELVRLLRQAAAVAATAAQSGSDDDIDMDGQQQVALEGERDGGAKPQPLRWRGSGELASLQPFGSNIPHEEDGEEAQESEDEQAAAAALAGLGRPQEEPGSGMGSGEAQGDVKARAEMLAAHQAARVAARDRVQRQAEAEAEGLAHRGPAAATITAGPAAASGAARPPPLPGSTIRNGTTVVTHRPGGGAAAIGADAVALAAAFTRGRRSGEAAAQGSVSQLAEAVERLEGEVARLSKEKRAAKAAACTQVLALHKQLADFKSRTEAAEATAQRERAEAGRLARQLGAAEAAAEEVPRLRGERDRLLRALGAAEAARTQLSEVVGQLTGLVAGGGGDAVPGAGAVKGAAGEAPGGKREADDGAGKTGGGGGRSVEAASLVATLAAVKQQQAQKQSGLQPTPKVQSVPVQRSPTLSLPLDAGSGPAARPNGAAKLPPPPHRSAADTACTQPGQGGLRWLRAELEAEEKQQQQQHQKQQQQQQQQQQKQQQQQQQQQQQQQQQKQQLLRMLQQEQDQLHRREQAEAVAAVSLDLTADDGGAERMRGNRSAALPLRAASNQPYAQLSQQQQQQMRRAEQQQQQQPLVLKPLVLGSMAGGNSNGNSNGQIQQINEERLRLALAGTGVDFIRQSM*
</t>
  </si>
  <si>
    <t>C_290119</t>
  </si>
  <si>
    <t xml:space="preserve">MGCFNIYIFNRQGVCIFSHAWFRPKSVKAGAGSQEGDHKQMFGLIWTLGNFCATLDPKDPSKPQLGTPRKIGQGCKFRSFTTNNYKCNFLEVPSGIKLVLNTHREAPDLSDVLQSLYDDIFVEYVVKNPTYNPGQPFTSEQFMNALNAFLRQNGLLQQQQIMQAAA*
</t>
  </si>
  <si>
    <t>C_290120</t>
  </si>
  <si>
    <t xml:space="preserve">MEWLLLETVDWRIRVPNSLVFLRQYHNALLYEDGVVPADVASMAAFKTCANFLAELSLLYDAFLPYGYSTVATACLVLAEWTVKGNAGPAASSQAGSAAPAIRTVAALTELAGVDVAALAPNLAPCVEALHQLYAQATAPGPDGASPSAAKLGLLSPVVARYVPSAQR*
</t>
  </si>
  <si>
    <t>C_290121</t>
  </si>
  <si>
    <t xml:space="preserve">MAGSPPPPPPRSIAWGAPPPYLPPPLTRPPHVPPPRVPPLPPPHTSPPGPALPPTYLAPHLRPPPPPPGPPAPTPAPSCTPTPKAVPLTLAAPQSDPTAPRHLRCIRGTILPLPYPKPQPKSVPACLHAPPASPPPGSSAPAASPILQHPPTCCIPPLRRPIPPADSSLRRHPLPRCWPGHPPAIPPRPSHKPPPALRTHPPTHPPVSLPAACRWPPPPPPPQPGSCGRRPWPAACAGPTARPPVMAPPPPPPPPPAPPLPPAPLLP
</t>
  </si>
  <si>
    <t>C_290122</t>
  </si>
  <si>
    <t xml:space="preserve">MDFGVGSGATPWGLGGSCQASLAAAVVDWLSNAAELLALADVWCVPAVKERVLAALCKGPCAGFRRPAANSAAVEGVPQVAALAAQALAYGIGDPDGGLGRLYSECMAWMAAWPARVWPSRTFAALARSIQEDVLAAAKARAAQPDAAPAALAACRALAAALPPVAWAARPREMCGELTTHTLAALWAKFPEVCASAGARQDRAECWPQLLEELRAHVAEHPEPDPAVWALAGGRGGAGWEAGCRRSLLFGPPPPPAGAAQRAALQLRARLQRQQQQGRASPTAWDAELQEEEEESWLGEEEARHMEALHTHVHSWVVRHMPLAVRCDTFRRLPQPVQRRIRELAVAGLAGPDAAARLGSESRPAAHR*
</t>
  </si>
  <si>
    <t>C_290123</t>
  </si>
  <si>
    <t xml:space="preserve">MPLSPACEPDITQQKRACSHSTLRSKSLRGRALLHAYAKAVEATVMDPTARRAALDAALKEYGGGGAAAAAAAAMAAMAEAAKTAAAPGGGRGLLNLGADLRSRSAGVGEGGTTPVLSIKGEADGSGRPQQGGGALRQQSAAQQRTGSHGTAGAAGGPADGGARSQGAGGQPHGGGGGSASPHTNKTHVAKRPAAAGGQDGGGSAAAGGGGAAAVAGAAKRQRRRPQDAPSPGGAAAAAPPKGVSTKDAVSGAGGGGGGGTPSASAAATGERIHRASSFQQPPPPNDGALADGGTAATAGPGLVYLLHSGQQQGQQQQGQRVIYVRQPPHALPHRIGTGAAPAQGAGGGGDETIRPEGAPAAARPLHWSGHVHGQGGSGGSGASVNAAAGTGPVSNSPSPPAPPLGGTADGSRLLQHAGGTAASMMSAAGTLAGVLGGGTVPPSAATVAAAVAAAQHQHHPHHPHQHQHHQHRHQQAHSHAQQQQQQHQQQQRLLLEEHSKDYAWAQEQIRRRQALQEMEEQLELLQQRQAALSSERSGAGGGGGAPPPRPPRPQAHHPPPPRPSDLLLLPPAQGSNRSVAAAVTRGGGGGIGAADNPAWPLLALPAPPPPPQQQQQQHYRHHQPAQLMQQEPRFSQLLQRLGQQQHQHQQAPPQQQQQQLPNLFNRERREALPLTDVASVMGLGALASDSELAWCLSGLMGEAAGTGRSQGLLGGLGGGLRGLGGLDGFGGAGGGGGAGGGFGSYGGSGDM*
</t>
  </si>
  <si>
    <t>C_290124</t>
  </si>
  <si>
    <t xml:space="preserve">MELSPEGLAAAAATRQAAKKRSQSEDKPVVNGAAATNPAGTAKRQQGPGGRPPATCTHEVAIPEGYDEAAAAEKLDPVIHGTLQEPVYTGPRAKEYPFVLDAFQETSVACLERRESVLVSAHTSAGKTVVAEYAIAMAFRAQQRVIYTSPLKALSNQKFRELSEAFGGDVGLMTGDVSLNPNASCIVMTTEILRSMIYRQVQRGSELLREVAWVVFDEVHYMQVFLSATLSNSSQFAAWVAHLHKSPCHVVYTDYRPTPLQHYAYPLGGEGLYLLLDERGNFRTENFERVKESLAMTAGPSGGDGGDAEGADGGADGGRGGGRGGRGGRGGRGRGGRGGGGRGPGGKPPDMREQVATILQVIKLQKWEPVIFFSFSRRDCEQYANALVAKRSKDKGGNDKEAPADEAERERERLFDFNSAEEKVQVEEIYANALQCLSEEDRELKPIARMLPLLRRGIGVHHSGERVLFTTETFAMGLNMPARCVVFTAMKKWDGTENRWVNSGEYIQMSGRAGRRGMDDRGLCLMMLDAALDEATGKPSPLISSFKLTYYTMLNMLRRLEGSEAGSMAYVIAHSFQQFQQEAQLPKMEKELSEIQEEMAALGKEGEEIVARIEGLESQLVRNPVYKAEKGRAACEIDTADELLASELLLNGTFSGLDSHALVALASCLIPVEKSTETIKLTTQLAEPLAQLQAAARHIAEVSRECKLDLDPDEYVDGFKPALMDVIYAWSKGASFAQVCEMTDIFEGSLVRATRRLDELMGQLANAAAAVGDNELAGKIRAAAETIRRDIMFAASLYI*
</t>
  </si>
  <si>
    <t>C_290125</t>
  </si>
  <si>
    <t xml:space="preserve">MGAPKLVRQAVSDQPKERGKGGGGGSQAEGEGGCASSQAEGEAAAAAKQKEKEAVAARAAPLREWQVADAALLQEWEAAAAAKQKEKEAMAPVAAAKREMQAAPLEERPARRDVSYEVSSPGAERLVWVPDELRRLKTLPLVGDGSGRQV*
</t>
  </si>
  <si>
    <t>C_290126</t>
  </si>
  <si>
    <t xml:space="preserve">MKSIGNIGLGSVAAGLALCAILAPLASAAELCGLEPTPSCGGDIREYSAAMRPSDEALAFDNLPGFTRSASHFDHAVVSVESRVWAGQRGWKKATTAHIVSPARGANFAMYLADMGEESSGEPAAAGVERFAMVLTGEASVRHGKKNIQLGPNSYAYFPPNSTDVLSSEDGAGLLIYERLYSAGGKPVFSHGEVEESPLLPTGPEVFKLRKLLPQTTDYDFNVHIMDFQPGEYLWVKEVHYNQHGLLLLEGKGIYRLGDKWYPVQAGDAIWMAPYVPQWYAALGSTPTRYVIYKDTTVDPLLG*
</t>
  </si>
  <si>
    <t>C_290127</t>
  </si>
  <si>
    <t xml:space="preserve">MRRRYCAYSTTASAAARAALACTQYGLVQRAQDQTQAEGHAYDTSQSTLSLRDWFNVNPQSTPSPAAHHPHGPTGPAPSPARPPHAPSASSSASATAPASSTAAATMAASAAACVPPSPGARASAPASLSHTCTAASSACAAASCSASACASAPCSASASRCLRPRSSGTGTGTGGAATDRSHSRPSTCSRNSALPTTRLPAPAATLPPAPAPLSSAPSSPTSPASRACSSPATSTSSRHSTNTGSESSGDGASDSAAAATAAAATAAASTASVTHCGGAAAAAAPGSRPVSTAARSSCGGAGATSSAAAVGCWR
</t>
  </si>
  <si>
    <t>C_290128</t>
  </si>
  <si>
    <t xml:space="preserve">MPSNDPFYLIRQEIQDSVNELQQRMSRFHGLTATNPERKKIAQTVEEGCGSLSWQLNELDTAVDRASENPQRFNLTPEELSSRRRWITNTRRQLDGMKDTLRTATAPAPAVSAAESKAIAQNDKFLTGQYESQQLVMKRQDQDLEDIEQAVIRIGRQGREIGNELAEQERMLXXXXXXXXXXXXXXXXXXXXXXXXGRKAGFCPCYQRTAAL*
</t>
  </si>
  <si>
    <t>C_290129</t>
  </si>
  <si>
    <t xml:space="preserve">MQECHLSAALIPATPVRTGILRVPSTATIMQHLQQQPAAAAAAGTAIVISAAAAAASAAAAANGATPSGSQPRNPSGMTAATNAASGTGSGCLNPLVNSPHPQPQPQPQQQQQQQQHAGGAGAGSAASGGAGVGVSAGGGGGGAATADATSSPAGSQAVSGSRGKVRALRSGGSSSALQQLRSVLSGRRAGSGGGNGGSGTGGGGGGGTRGSMEAAPFPVAVSQVLQAADVPTLAEAGPPEPPLHHHHHQLQQQQQQQQQQQHPTLEMTAGGSGVAGRGVAEAEAPQLGSTFGAASAGPASGSATMHPQATVLFADIAGFDDICMELPPQQVLAFLNDLFAKFDNSIEPFGVHKMETIGGLFIVAGGLLREEEDGAVAVRERWDPLHAEKTDAGMQPGCWPPCTLLDDDMHEKCG*
</t>
  </si>
  <si>
    <t>C_290130</t>
  </si>
  <si>
    <t xml:space="preserve">MKDAGPCPFPAPAGEGVAPSTRWCLWHVLSKHPEGLPLGKLVQLVTEEKKEFNYKNPTGAISGELSRDKEHFCKAGGGRWALSVFGPFEGAGGSGGGAPPSGAAVGVSTRAHAHAATAVPGAAGGEGGGEAMDLDEAAAGHEGNGDAMTGEDAGAVEAGGCGGSGSDSD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TPTARRRCRRRRCRLAAPTTAPPPPAAARASAARRSSPTARTLGKGKGTAAPLAAPMQLPLTAAAMAAGARRANIVSSTLVFFWNFDRRLLHGPYCKATGEGLEMYRSSDWRFKFALKFEKVARFPGGLPEREALRAGLTLMDSARRLMSTELRMAVCERLYRAFELRPHPLXXXXXXXXXXXXXXXXXXXXXXXXXXXXXXXXXXXEPAAAAAAVAAVVVVGTENSATGPAAAAGLQAGLHAVPQGAAAEGATPTFPPAAAAQPGAGPSAAGGVEAGSTAEPPAAAAAAAQGAAGHGSGGGGGAGGAGGGGGGGGGGEGEDDIWGELDDLTSLGTL*
</t>
  </si>
  <si>
    <t>C_290131</t>
  </si>
  <si>
    <t xml:space="preserve">MGIMKLGVYSDLKAIICTPFASPMLL*
</t>
  </si>
  <si>
    <t>C_290132</t>
  </si>
  <si>
    <t xml:space="preserve">MGHRTRTRTASANGNQQRQQPDGTGQPQSHPQSHPQQQPAGGSGDSGRRGAMWTLEELERQLEMLAVEGEVEDGAAGGGAHTHRGGRGRQHGDDSAGGAGAAGGRRSRGGNAGSGGARSSLHGQAAARNQQQQQQQQARQQKQQPHPGAAVRHGKRGGAGSGVNTEGGEDTENDDAAFYDSFAAPARRPAPVTNMPAVGDDDGTRRITLDPNTAAYVRTLLPRSAAKYWMQRYSLFSRFDEGVQLDTEGWWSVTPEVLASHQALRSRDLAAGGRGRVALDACCGCGGNVIQMAAGVFPVVYGVEISERRVEMARHNAAVYEVSPRCQFVCADFFQVAPNLKVGFNQSLVRLLDVAMDCVRDQDGVVAAFLPRNTDLSQLAAVVPEAAVWEVERAYVNNKLKGITLYCHPGRGKRGSGGEPNVRAKAEVEHAAAVEALHAAGAVEAAAAAAEAVGGASALEPGSGSGRESSSGRRRGGGGGGGRGKGAGGGAGDAGAATSVLLGGELNDAVMLQELERALAGL*
</t>
  </si>
  <si>
    <t>C_290133</t>
  </si>
  <si>
    <t xml:space="preserve">MYSALPPCTYLPPR*
</t>
  </si>
  <si>
    <t>C_290134</t>
  </si>
  <si>
    <t xml:space="preserve">MAGAPDVFAVIEQIRTAAGRPSGPDIIVFQPDVLFSAPGGAMQARQACGGGCSVVVLQANEAVARALQADDYLGGPTPSQPLRKEDLALMVLKCRARQQQRQQPTAGAGSSPAPASPAPSLSVPASPTPAPPAHSPMANGVTASPQTPQQQQLAVLQAQMAALQASKTASSAASSPRAAGGTEIQPAADGAAASGADAGSSDHHHRPPPLQLTSAGVMPTDAVPTGSVVVPGGNTPRGTAAAAELAAQVPAAAAPAAPTAAAASTLQSQLAALQALQAQQAQLQAMMARAGVPAKPVTAAATITTSPASSSLPLPAVNANSAGARLGKSSGVLTGSPGTAAGTGVGAGGAAAAAGGGLPAGIVGGGALAARPGARKLGLENFGSMVRPIAAGRGSGIPGAPGGARPSAGLRPGSLGSPIASGGGGMNGGLGGFGGGVSGTMSQSPGPSPAAGAATAGSSSSPSGAAVANNGPVSIDTLLARTSTGSSLNGDSPRTGGGGGISTGGGDSNTPSRSNSFVAPSGSQARYRPPRSRSPSPLSGMSSGHVSDNGGGSGPDWGGGGGSGRAGGGTTRFAATALGVPSQGRLMGGSAASSGRHTGYTSDTSLDHQQHPPRSRYAPGGGDESGGSAAPLLLASAKSGDDAIAAALSAITGEERGEHTTGRAPRADTEAAPSAARAGGARDGGTESDGGAGSRGGAGGSSGGAVPGAALAEALGRLEAEASSSADVDGASVMEASFAMTDSGPAGRGSISGGFASSVDLQPYGAAAAAAAAAVTATAAAEGGVRGVSAPELTKPLNQGGIAMASFELPRSAFAYNDPPSFDQEADQPLAVRAVRQPVAAAAAAGPSVLPPLAAAAAAAEAAPAVPATAGAGAELAVGTENSEDLAWWSPTPSASDLRPLVRGEASAPAAASASEEDAVLRRSSSGGGPAAAPAAAPEAAAVPLPVLEPKPVTPPRPPSGPPAELPRLPSIDSTLPLSAATRAAPASPPPPADASGSAGGGVSARPPSVANGPGTTPAAVAAATVAVSNAAVDATSTTSVPHPSGGAAVPGTLDAALLAAADGYAAPKTAAVVDALWDAQVNGFRSTGAVGPDGSGGGQLQRPGTPPPRRRARILLASHPIVITRDDVMSTPR*
</t>
  </si>
  <si>
    <t>C_290135</t>
  </si>
  <si>
    <t xml:space="preserve">MQELASAAADEAQARFQQLAAATAATGGTGGGSGSGSGTDVDPAELLKYGVTPGLLETVSGMTYSTFSDYPLDSLPSTNPLGLSPPIPGPGFKLTPWQERHALLVLTKGDQLQGLRFALCPKRMGEELFWVIYFTLVKTLLPPEAFEKPSITAPAAAAGASGGGGSSAGAALSNSGADAPSAGPASAASSIKRLATSASATTTPAAASTSGGTAAAAGASPAPTGQGSTAGAAAGAAASSGTPARSPLSGDEAELLDAVTSSGPDDGDNDDDADDDDGDVDDDDVDLDNLEDDPELAAYLQEALDVGEGGEGEEGSAVDDLEDLDDYINQLDAELGGGGGRGSGAR*
</t>
  </si>
  <si>
    <t>C_290136</t>
  </si>
  <si>
    <t xml:space="preserve">MNKCAVQELRTANAVLADELMKARSGTDEVRDQLRVKETSVDTLQGSLERAEKERRLLEKKHLMQLKEMNKRYKEEQAQRLLLESECGQLRAGKEALEGQLEAQQEEKAQLLDLVNSQRNNSSRLEATVAGDAATIAELRSRVQAAESRLADEASGRQELFGRHKALEADFTLLSERHSALAASNNEADAKLRAATSRAQLLEDELAAMKSAVQAEKEALVDEKKRSASLQSDLTQLQSTSTLAAAAAAADQAELQRLRNQSEQLLTTADGLRAEVAKLREDNLHLAAQGVAAQASAQQLQQQRDELQLQLSSTRDSLERRIQQLETGWRDDSAAKAKAAQEDAAARQRAHAEELAAKQRAASDELAAKQRAWDTELRAKEKAWEEERNTRIPRKDLELLEVRERMREAQTAVAELATEVATFKFQSEHFEAVFREAEEGKKRIGELEATLRARDAALAEAASQHGSQLELWKAEANDVAQAAAKWKQRCTQLQAQLDAKDAESDASSQELRSLAARLSASEAERMKLQEALAGADSKLALSTQEAASYKAQLADVLTSHEAASRQLSKLNVYLSEEAARAAELREQLATTNAHQTTELEARSRALADVTEQLRDSERARVEALGEVVTLRDRVALLTREVARARSVAEAVGAAARPPAAAGREELRRSVEADRPQSWAYGAAGGRAAGAEVLGRHRPNEDEPIAALEEEAESWFGALNAAASRPAAQAAEPYSRGYAGYAGHSGAAHPSSGPVRSFDVIVSPTHSPAPKGAAQPVAPAPAPASFRPHQAMLPQVANAATPAHGGNGAAAAAAAAAAAATAYTALVTPLPQQRPSLASAAAAPAMGTANYSAHQTYRAYGGAGTAAAPLPAQPMYTAAAVGGSRPYGAVAPPAAVVGLSPAMSDSTSTSSNLQERLQRLLGTGTLL*
</t>
  </si>
  <si>
    <t>C_290137</t>
  </si>
  <si>
    <t xml:space="preserve">MPLRAAREGGFFSYVAGTAYRIVVAHEVARAFNKVFDLKLTTRGEMEFAYLGEIATPSKCGRMDQACAYGNVPVLMNFDGDILSVDQVPLAAPMHLVLVDLKAAKDTTTILRNLQSAYPKPANALHEGLQRLLGPVNHRITAQALQHMQSGDLRALGKLMCEAQSLFDELAGPLCPEQLTAPVLHKVLSYPDLQPLIWGGKGVGSQGDGTAQLLCKGPQEQAQVCSIVSSQLGMDAMPLTVGPVARQ*
</t>
  </si>
  <si>
    <t>C_290138</t>
  </si>
  <si>
    <t xml:space="preserve">MAADRGGGDGGDSYDADPAHQALRHLPTAVAAQPAGSGQVMAFSASPASAAVGAAATIDALLRSPCGIANMPAAHASDWLSAPAVFGNAVLDSAIPTPAQVLTAAAAAGRGGDAAACGGNMAAMRLDQQLLAELPCISGPAALPSFWGGRTGMTTVSAAMETSRGGLLLSGTAAAGGAFSSSATHGRPSSSAMLLQPPLLAQPTCMPQLPAQTGGALLFRPPQPQPQSGSCTDAVQLAKEWRSGYDEFLMSEGGPAGDFLDWGGGCGAAMPPPPPPPLQPYSGSNYSSAGSQQLQQSPWSTGGALQAVAAGNNSLTLLHTSAPLLQLPPPLRPPEPKEPAAWRQQAPAAPAAAEVGPAGTGDVHVVVKLDVPVATAVSQQAYTGVGAAQLRLVEAMDVQQEEQEKVEEAEEDPEPGAEKMAAPAGAAKGADSGAKSWSSRQGPRAAVGHKAAQAREKARAAVGWPLEEAAGVSMGCSSGGGGGNAPRASPEQDDEDDGCCDTGAADDDDDDDDDGPAGNGRDGRVITVDDLRHYYEVPIKEAARRLGYSVSCLKNICRRLGVPNWPSRKLLTLQKMRGALLGADAAANGIRAGGAGAASGQEAAEARLERERLLERLALNIADIYADPHTPMYPEFMRVRQLQYKSRANARLARRSCSGRAGGGSISSSKAADSSRSGSKAADGSGSGTEGGGRGEESRGRAAGGVAKRRARRDRSLRGICEDTKEGSEVMEGSQDME*
</t>
  </si>
  <si>
    <t xml:space="preserve">MMRRASRLCWSPAVVVAVLVSVWGVAHANSYPAEVIELTDATFEHDTQASTGQTTGVWAVLFTDSTVARFDRASIVVEQLAQEEEKEVDVARNVKVAKRFGDVVFLPCIVLFRDRQMYVFDKNFENPSILDEVRTFVESGYANAEPQDVPAVNERRLDPEAFKASTEMDSKTVFWAVIMILGGLMFQAWAIMNKDKFKPEPEQEKESQAAAAAAGGEKEGGAAAVPKGKAAAASKGTPSKGGKAKAT*
</t>
  </si>
  <si>
    <t>C_290140</t>
  </si>
  <si>
    <t xml:space="preserve">MTASSAPTVAPTVKLTINTKEGPTVELDVESGDKLRDVLMANKVELYTTWGKVWSCGGGGQCGTCIVDVKSGADILTERTGAEKKKLSGKPESFRLACQTLVGDGENSGAVTIATKP*
</t>
  </si>
  <si>
    <t>C_290141</t>
  </si>
  <si>
    <t xml:space="preserve">MDVKSLAKSLGITQQHVLGKANELIRLLKLKQPGSLGQGEICRPAVCLELACQTTPGSRLPVRDEFIRFSCSPPKVYNEMFTRIQRLLDVRPALDLRELVTIFGYAQMGDARKNSCLQLRPAVEQLLRAYKSRFLTSLPAEERARADLTRPAFLAGAFLLAAKKHKAKVDRAALTNKMGLTRGELEGALKDMAARCADMLQPQQAAEGDEGAGRKRARGDTAGEEQAADGPAKALGAATGRGGANKRPRRGAAAGAEAEGEDGEAAVSVAAAHDVAVEDLRLVLCGIRPAAAPAAAAASQDEREEAEAERPKSRKKLKKVEKGSRTEGKGDRNEGAALGNGEEEAAVVVMAVAKKGKLKKSRRLQAEEQVPEQGREGHGQELVAGAV*
</t>
  </si>
  <si>
    <t>C_290142</t>
  </si>
  <si>
    <t xml:space="preserve">MPPQSATATAATDISLGAAWAASAQDGVTAGPGGVGAASGGGGSAGGATASAVATSSILAQLDLPWARPAAPAVAPPPPPSYGAAEAPAAALTPHAAVYFRPHVPAGEAAAETATRVGVGSSGRPSSTEAVRVTGAVAGSVSGQLGGPLGGGEGAGGSSRMLPAVQEAAGMDGTPGAAGEGVGAPPSYVAASDPLPAAPPGATAAAAAAVDAAGGSSPDGGVTGAAAADAAASTPLPAPYTAAAHHAAAMGHLGGYARVLRGPPQDAYGSQQPGMPHLHPQHQHHHHLGAAGIRSGGGGAAGVRFRRASGANPLGAGALRSDGAAFAHAPGAGAGALPSGGGGAGRGYNPYISAAFAAAAASGAHGGAIQRTLSASVDFSHYSWDEWGPRGGGGDHLTFTNPNSVYGGLLGTREDLG*
</t>
  </si>
  <si>
    <t>C_290143</t>
  </si>
  <si>
    <t xml:space="preserve">MGPGIRPGAGNGAGGSASGPALAAAAAAPSAAVSSTFPAGGATAGSGTFATAIAGHASPKVSSAIAITSAAAGTSGAVAGSSPISGPRLGPGWGRSGRHDGAATEQVTYSATATAAAGTVAAVASVAAAGTISAPAGAPGAGSRSRSGSGAVPGAPTTLRMALRSSMDHVMAEEQPTAAELRGDLAASGGGGGGGCGGGGGGGGGGGGDGEVYGEGVSSGPRLMREGLFACASDGTGMGGSAEGVTPVVVPGGSLNTGGGGASGAAGGGGGDGSAGASVNNSGAMVVHGGAAAALLGFGGGGPSSGGPGSTDSTGAHASGASGLVGGPARPLVTRVLRGRASLDALLMFGALVRAADEAAAAAAGMGGSAGGGLQGPGGLGSSAGGSPMASGGAGAGGFGAAGAGAGVGVLPSGALGARLERIESGDLPPGVDDLHGGGGGGVPHGIPGAATASAAAGAAAAATARQQQDRQRGGSGSGFGGLQVAMSPGGGGGGGNSNSTGGGMAGAGAALDRTSLSDQQLAAAHAQHDARVFEMFMRLVTRTSTTGDADYVSGANAADRSSAGTGLGLGTGGLFMATGGAAAGGGNSGGRRGSPMISGAAAAHAAAAAAGAGGGGAIGASAPLLQLGPDFNSLLLPSPGRRRSHDSFATPGSTAVAAAAAVAAANIILASSGEVAVSSDASGNAAARMHPAAAIAGGGGGGGGTISERLWYQVPLALAPSPQATSTGVGEAAARGGGGGGAGGGGSSRYLSNRWDSGLGGLLMMGAVSRQLSGMAGGASVGSAGPNSLLRMPTGSGSIRDVLTKLHLQQHSPGAAAYAAERVARTSGSGSCWSAHTGLASLFDAHLTAALRNNSAVRTFKRAVGGISTGAPSGAAAGAAGHGGSGTGYNSRRTTFETLLTSQLTSKLSAIVASGGGGGGGAGGGGGAVGTGGGGGGAQGSEETEGAMLRAMPDSLFTQSSASSLFNPVTAGAVTTGASTIGGAAAGAGAAGVSALGAAAAAAAAAAARRGSDTGAHRGAAATGGGASAGSSVMLQSTAAVPLPLRFGHMRSDMSGVSTIPSGGGAGLQPPQLRLGSVGSAGGPPPIPHWGGNNQRASLTGRDRTAAAAAAAAMVAAXXXXXXXXXXXXXXXXXXXXXXXXXRSGSSSSTSSNNSSNTLAPQPQGQAPPLLPPTRCR*
</t>
  </si>
  <si>
    <t>C_290144</t>
  </si>
  <si>
    <t xml:space="preserve">MSERMGPSPPLPDRAVHPFLLKLFTMTPFSACAANAPAGNLANTSPVIVQDSHSPAASPARQRPAPSGPGRSESPARPSALRSTVVAGMQSAASVRKSDNGIFAAVQAAAAFSNLTTRTGSMTSGTSHRRSQPGTPVPARADGSTGGTILARKAAELASKDANSGPSSPGGSAVERSGGSMTGNSGALKGLRGAPQVLLGDRSVAEVVANFVKPESTPFKRDYLTGIITGGARLDGVEGDTFAADLHERDGNTEYWRRATGEKIYGHVDYFVSHCWQYKLGDLVSMILQHYDELPETDGGRLYVPVFYWVDIFAVTQHFVGDIKDHPDCDFPGVIRQAKGGVLFSMAPWRNPLSVKRVWCLFEALTALSISREINLLTDPFDSTAKVDTLLPLFTRQVVDMLDVRNAEATVEKDRDYILNLAERTLGINTFNSKLRQALHHEICEAMILRAVVTGETEEGRKLLERGIIISNATLRFMPKRDSAGKEIERIRDSGLLLLAEAVKACPNLQSLVVYTASETDVSPSGLTALAKGLSGHQALKHLAVGRHPSLASAPGTGGSLGRTSVSAYAGLLTSNPQLSHLDLSYNRLGPDGISALAPALNGNRTVSVLKLRQVGMDAGAALTLADCLATAEALRDLDISFNPEMGDKAGPALVKLMSHKGLQVLRAQSCRFGMQVGKVLIGDPLTKSGSIKELSLGCFVQPGQSASSQDTADWNQLLVDTAATAGKATSRSPARGEVMVSLAGALRQGFKTLERLDLRGCFVGAGVGGESSGLRDALISGLSSVRRGAAFGSLRQLDLRSCNQPELLKMDDSQIALLLKHGGLNLLMKDYKRTGIKGGVLRQYVQYDA*
</t>
  </si>
  <si>
    <t>C_290145</t>
  </si>
  <si>
    <t xml:space="preserve">MDGY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FILSRFGRRNNSDKQKQAGSEAASREVSVSGAQAGGLSPAASPLGGSAADLPALGAAATPPSTGGSRRQLRLSVAADGSSTSSAAGGGGPEHSAVSDIFRVSVPFTPGTPAGPAAAALVAALARRHSRRSAGGGTDGAIDEAGEEGAEPEGGSVGGGSGGAGGASDPDNDDLDTAAVVQAAAAAAAAIAAAGSSAAPPAAADVKAAAAAAAAGPPLPLLPSLAEDAELPELDAAAADAAAAAAAEVAAEGAGQHGHKHRAAGSPAAAAGLPSHGSVSTSGVAQDAMPSAFAPAAGLGDEGSAGAAVRPEGAAEGPERGERPPLGPGPGHGSASGGSVEAASFTTWSGFDAHTPPAKASAVTETKPATPASSTPAAAAAAAADAAGAAVGAAADAAAAAVAAVAAAAEADTVRTAHERDGGGGDGGHSPLLGAIGSPAYTPAIIDGDSGPLLRPLLPLPVLPASPTPLAASGLAAAPPPSLLAQQSLRHGGSMPNLVAAAAAAGAAAAAGAVVGAAADAIAGTGTWDTAAEAAAGSEAAAAAAAGDSSAMSSMRRSLDQHLSASRRHHHAHSASAASASASGGAAQARHAQSVSSLEGAAAAAGGIGGGGGHPTPIEPRDSGGMPRNLSKQDLKRLQKEEQDRAKQEKERVRAATRAAEEARKAAERAAEEARRAAERAARERAKAEAQQRRLEEEARARQPPPSEGSSSHHPQHHRHQSASVSEAGAAGEPQAVEGSAGYAAAAKAAAAAAEPAPPPPPIIPSVAAPTAPAPGALVAGLHGLNAVLVRIGFELLRRRGFAGMLQRLIQVRARPFNCAPEGATWPQLALHVVWVGAATAKVTTKIDFDQHGVPQERPGGPEREPDPRQGGEQQQQSQQQPQQQQSQQQSQQQSQQQSQQQQQQQQQQQDKAASQAGQPAGADASSGSSRGAEAAAKSGGAGQHSGPGVAAAAPAQGAGAVPATGAAVEGEAQRSTTHVAAAPQPADATGSDAPAAGAEDAAAAAVSGGGAGAAAAGKQEDGKGSVETSKGASGSDGNKADKAQGEKDKEKADREKEKEGGGRTWWNFVPFFSLLRKTGQALASNIAGSLSGTPVEVRLEVTHFEATLLLWLAPPPSDRLWLSFAEPPKMEFSVTPVVGNRRLAGLVTGRLSAWVRTKVTNGLSRAMVYPACVDVRMGKLLLSIDSPDSSMRPFVVTPPAGTAPATPLPSMPIPTVPMPSLAAGAAAAPGGKGVVLGSAVSMPVAGTTTRGVTASGSGHAAQGQGQQPAGAGAAAGTAPPWHQRTVSAGALTPGGVAIRSPLPPRITPPSASVTPRTAEPSPLAAVAASVGRGGPPSGRPPRPPLPSACSTPAGGAAATPGYIAAGTAGATSAHSRSVSAFPPAAASGGTGTPPPLLAPPPPPPSLTAAALAASGAMHVFRRTSSILGSSAGALTPLDGMSHASDEEEHXXXXXXXXXXXXXXXXXXXXXXXXXXXXXXXXXXXXXXXXXXXXXXXXXXXXXXXXXXXXXXXXXXXXXXXXXXXXXXXXXXXXXXXXXXXXXXXXXXXXXXXXXXXXXXXXXXXXXXXXXXXXXXXXXXXXXXXXXXXXXXXXXXXXXXXXXXXXXXXXXXXXXXXXXXXXXXXXXXXXXRGTGDVPRY*
</t>
  </si>
  <si>
    <t>C_290146</t>
  </si>
  <si>
    <t xml:space="preserve">MAKPNGKVQSLTLTLLETCVKNCAADFHAHLAASELWHDLLTIASGAAVPPVDAEVRDQVLALVEDFARALAPAQFQTAYEALLAAEPRTRDPPQPTPPPPPTPPPLLLLLPRWQLQAGRTRVWVRALRTRWLA*
</t>
  </si>
  <si>
    <t>C_290147</t>
  </si>
  <si>
    <t xml:space="preserve">MGWGSAFVLLTRGDLRPGETVLRWLPAAASEPDHFMRIALAPAALAAALAPASGGADEEGCDWAGISTTGPINPEPTRPANYKYSYTWLAVLIPGWIAPSSHSGWIRYLPIPAXXXXXXXXXXXXXXXXXXSLRLPNAKAPAAADVPVGGAYVEESCRLVITAQDMWDGYALVGVCVRTSDSDTEDDCGDGLDNDCDGLVDMKDPDCANGAASKKTSRPSSPRPTTPLLDFGAEAEAPGLIYEGLLHVSRLCDFACACKKA*
</t>
  </si>
  <si>
    <t>C_290148</t>
  </si>
  <si>
    <t xml:space="preserve">MRVGAPESLVRQLEDRRKLLEDYRVIPDSRVAKVAGRRDLAAGITLGGKQQPAGNGIPGSLQNGPLDLSTDLRWVAPGLKLIVFILDMCGKGGGAAASQQDVWDLLRGGSPNLKEYYDTCSYGRTGLDLEGTTVVGPIRLDCNGIGNPTMGSQPWTVTSCRGANPLGWFYAAETYATNTLKLDLSQYNHRVIIMPKLHQTFQEEGCDWAGISTTGPINPEPTRPANYKYSYTWLAGDTWENPWLWFHELGHAQWLHHANTPELEYGDIGSAMGGXXXXXXXXXXXXXXXXXXXXXXXXXARGGRAGGPAG*
</t>
  </si>
  <si>
    <t>C_290149</t>
  </si>
  <si>
    <t xml:space="preserve">MTLSIVALRGSVPQQWALDFKMSIGKYCGFSIDQRAQLQDIWKELSDVSGTNKRSAGVADVVTLGDAWLGPAVARRLVQPIAGADSCRWWRMLPPAMRAAARRNPVTGAVDPAGPVYGAPYRWGCTLVAYRRDRLLRRGGSPVLDWADLLQPAXXXXXXXXXXXXXXXXXXXXXXXXXXXXXXXXXXXXXXXXXXXXXXXXXXXXXXXXXXXXXXXXXXXXXXXXXXXXXXXXXXXXXXXXXXXXXXXXXXXXXXXXXXXPGQGSGERVAALRRQVRLFSSRDHVRALQAGDVWAVVGYSHDLVLLAERSGNVELVAPLSGTQLWADVWAVPAGAQGGHRKAGPSPLLPVWIEFTLSPGRISGQPGLKGGAPSVLLPGDTGLAGLAPYAFEPSSTPSATSASSSSSAPSAMPVLAPIHEHRKALLAARQAAAERSPLAVAAAALAAVPGIGQLMPASARERAAAAAASPGGQQELAAASPEAAAAAALYPPVELRHQDMYLPPAAVLRRSAFLQPLDEPTNELYRRVLLAATSSAAPGAAAAPAVGEQK*
</t>
  </si>
  <si>
    <t>C_290150</t>
  </si>
  <si>
    <t xml:space="preserve">MSIARQGYLASNLLATFDQLCSVLVASLRLTSCSQAASPAARAALPLDHRAAASARSAAERRFIEANTIIQNSLVATATRRGGASTSANPLRAHCARVNLGRPWDGYNLSSHHKDYKTAVGARYLVPQPDPRSRPDLTWPNGECRHCGIRNCRKYVQGLCYPCYFKERRRHVKERSAAAAATLGPVGCSKRSAAARKAANRALVAKGLKQRGPNGECRHCGIRNCRKYVQGLCYPCYLKAWRPQEKQDGDRRHWFWDCTVALSLRESMGMAMGLLPEEALSAFSREELCVIFFDISNPCASKIFDAANVQQPQYSAFADKFITTPDGPAGHHPGGAAGSSLRVVQPLPLRILGPAGTAVLEGTDGDVRELPPQVGGGDGLAIRAQEL*
</t>
  </si>
  <si>
    <t>C_290151</t>
  </si>
  <si>
    <t xml:space="preserve">MGACWSPWGKRVPIQLSHPTRVLGHGETTLYLFAESGEELGWGSLAPVP*
</t>
  </si>
  <si>
    <t>C_290152</t>
  </si>
  <si>
    <t xml:space="preserve">MSLFLDMMFREGSFEGMSGDSIQMMRNDPQKKKTRGRRIEMDLNEMQDQLQRKAEELQRAEAESVRLRQRLKLLETVLPLRDQIIQMLQSEAAQPSIGARAAPPAARQRPAITELAPSDSDASSVDMGRSPGGGGSGEGGSGGAGSSVAVGVTAEGRAHQGAGPLDWATAGTSGPGASAHQTSLACLHPQPRESADALLQRFIDVWNQDVREGALLLAGHDARPHDPTPALKLMQLKDRNLPLLRAMWREQPSLLIDVARRNLDTGRLEDPPPQHWAAVVRGLHMTAEQKAACLGALDLYRERVGPALQERKSLAHQMSAALALAEGQRNAATAAAAVAETGQPTHQVPGRLAGWSPGGVASAGDSANGCSSGSRSIDMTLEFMSAAESLQRNVGAEGTVLGVIRDFLTNGVFDEVQMKRVAVLSHPFFPDALSVLTAVEELARQGGSGGQKQA*
</t>
  </si>
  <si>
    <t>C_290153</t>
  </si>
  <si>
    <t xml:space="preserve">MWRHYPSLLKDVCRRNMDTGRLEDPPPGHWDFLGAGVFGVVQMKRMSVLSHPFFPDILAVLTAVEDMEQQGGGGGPQQT*
</t>
  </si>
  <si>
    <t>C_20001</t>
  </si>
  <si>
    <t xml:space="preserve">MPATPSVARAAQRYCGCSIGAVLRGRRHGVAPAKSPAAFPPAGSHGISPDATSMTTSTSPGPPGPLHYAVVGAGLAGVAAAWQLLKRTPHGRSVHLHLYDAAGIAAGGSGAAAGLLHPYSPRGKLLWRGREAMDEAMQLVAAAEAAHAFAEGCPPGPEPASSGPFVWRHGLLRPAASAKQSADFAKAAQATVGAGQQAAPVVRATDAGSMAGSSSSSSTRIRVVNAAELEALVPGLSVPGHVAAAAPSLGTAPEAVPEGPVTVPAGPSSTGGNRRARRAAVAAATATVDAASNAGLLIESGLVLDVGRYLRGLWLACQMEAAARDDGSTAQLRLQRVVSLEHLRPSPAATESGTGDDRSECISGSSCYDVVVVAAGAAAATIQEVAALSLPLQLCQGLTLVMSSPAAGRGGDAAVCGAGSSEYPAGAPSLLGQPYLAAQSRQRLVVGATKAYGWSADQALAACCRSEYAEAHDDRVPAAAGAPAEREAVEALRAAACGVWRPLSDWQLDRVREGVRALPPRTQHGSLPLLGCVSAGRPWWLVAGLGSRGLVYHGWLGRLVAEAALGEALAGPAPSASASFARGLDSAGTGGVGLREVECAGAAAGAGAVVQGMAVEGRGEGEGEAGLPEELTAWRRVAPGAAVFEAP*
</t>
  </si>
  <si>
    <t>C_20002</t>
  </si>
  <si>
    <t xml:space="preserve">MQAPVPPPRWGRTWPAFTSTPWPHPRVLRQHRSDAYYSPYYTAVQPLNITTPASARVPDYCPARQLDLQGPACQPSRPPALPVRSIETAGPMASPSSSQALKAVGQRAGCGLAKRKHEQTPRKESPA*
</t>
  </si>
  <si>
    <t>C_20003</t>
  </si>
  <si>
    <t xml:space="preserve">RGRRAPPPQPAPPPTRRQQPQPTRRTSPQSPGPAPPDASLTEDGGFRVPRGTTPKAGGTIAVRPAPTPEEPVLASSPAGTRAAAFVETPPVIAPTSVARPPAE
</t>
  </si>
  <si>
    <t>C_20004</t>
  </si>
  <si>
    <t xml:space="preserve">MQSLRQCASRQAMLVGKQNARLAPHRSPIVLARVPSAKAGEAKAAPADAVALNELMEVAILAAEKGAEVVREALDRPRSISFKGATDLVTETDKASEDAVLAVLRKHYPRHALLGEEGGVSGDTDSSYLWCVDPLDGTTNFAHSYPAFAVSVGVVRGVTPVAGCVVEFTGGPHAWATRTFAAHTGRPTTCNGKPVRVSQVSDVRRSLLVTGFGYEHDEAWAANMELFKEFTDVCQGVRRLGAAAVDLCHLSMGVVDGYWEYRLKPWDMAAGIVIAQEAGATITTMDGRPFSVFERSMLASNTLLHQQIMDKTDPKTRGLLAANVDLSPWFVPPGYDTSRR*
</t>
  </si>
  <si>
    <t>C_20005</t>
  </si>
  <si>
    <t xml:space="preserve">MLLRPEGINLATWEADLAEKARGRGPRHLPGPSCSVLVDCTASDAVSGRYADFMRQGLHIVTPNKKFGAGPLKQYHELRDLSERHRRRFMYEATVGAGLPIISTLHGLLETGDKIIKIEGILSGTLSYIFNTYKPGMKFSEVVADAKAKGYTEPDPRDDLSGLDVARKVVILARECGMEVELESMAVESLVPAQLQGEGVSAAQYMEALPQHDGAMASKAAEADAAGGVVRYVGCVDAENGNASVTLRTYPAGHPFAQLSGSDNIVVFTTERYKDRPLIVRGPGAGADVTAAGVFVDLLQVIRSHPRA*
</t>
  </si>
  <si>
    <t>C_20006</t>
  </si>
  <si>
    <t xml:space="preserve">MLNHSCCPNTINWVGGPHDHMAVIATAPIAAGQERSHNFTCACRRCEHERRLGSALEAALQHVYDSVNVEWGPRLGALAEEVQDAAEALRELRRQQAQAQALTAGATLSPKVT*
</t>
  </si>
  <si>
    <t>C_20007</t>
  </si>
  <si>
    <t xml:space="preserve">MSQVPGGNNNSSGSGSGPSSSGRAVSPMPTSRSSASSPSAAKQRPLSQPLQILVRAAAEARVASAAPAELSEVNSRLAATSSWPALQVLALQYQGRLDQQSVVAVLRRAAQLAAGTSSPSQAEQYACARFLESMAMSCANLIPAMAPGTVAAVLSTLGALGVSGMVVMRQVPYMVVALVQALILASLPQLHHYSPPQLAYVLRGCALLSPSGLPEVWLDEWQSVTAGAVLRQMPPDALDAVVASLQTLYQRQNWLPEDGWLGELLQAVEAQLGDYGGSELRHLVVALAGLEVRPHNGWLGSFRAAFDQRVAAAEMAPHEIAGVLYAFTKLEVAFA*
</t>
  </si>
  <si>
    <t>C_20008</t>
  </si>
  <si>
    <t xml:space="preserve">MREGKGQRTCCWRPRVVKLTTWLTTKLHRYHAMRAKFVFSKGTTAQSTYSGLRGGLPSLLESPPPPYVLPPSPTPTGGPTQPPWSRHQQTQAATAKQRHKHRAFTHCSGAEHRTNCGYNQHQRWQQWRPGVSSLLTARTVDVQIVLGRLGYKYSGGAGAGGQGEAAVQPPKHLQVYCQKQRVLCREAVRLMGGEPEVMQQKGVVGWGGGSTGYQSRHGGQPGGAGAAACAARSCSRARGADFNVLVVCNDCHMTWDRDENASLNMRLLLILQLLGHDRPAVFCRQEDGAAC*
</t>
  </si>
  <si>
    <t>C_20009</t>
  </si>
  <si>
    <t xml:space="preserve">MLLTAVVETRPDYASASELFAGMAPALHAQTPPGSLRRLLLAPAGVIRNVFPIQGNERAVGLDLLNDTVSGVPQRYSGILAAVQARGVTMNGPYVLLNGGVGIGVNAPIFVPASSPAQRFGQPDAVSDYCGAPCAYNSSAGLAFWGLAGVVIDVAALVGGGNSPLQPLEAAGYRFRLTAPQAPVNMRLVAGSGGEPVDPVVVPVQLPNNVWLLSVSLANGPWRPEWFGGLVAAVVVVAVALSGMMFAALVSRRKHEQLLMAILPKEMIDDLTSKSVVQLGPAIVRTDTPADVLLRMMGELLSGNMPPTRDVVFIRTALLRNMDVYQPLNLHGQIKGANLDTDVMQALMKQLGALPGGVEFMMDDDNDRPGGSAGAIIINPSDMGDGLGGGGVWGLTDDDITATTSPYMSRTLTPPHGHTYSFETLSGALAALLAPPPALLLPHPAHAARQQSLAQSQPQQAQQSHMSLQLQLQHQLQQQMHGASGAGLSNTQLMLLSARDAAGSHGQVPLQHQNQQHQHQHSPFVLPMKQQATSHAAAGTASTAHSDIPGAEPTAHLSSAARDCLLQPSSAAGGSGGGGMLAVAADVIATQFAKRSGTGGSLSTYSRAPSAAMGGAATMSGAAGAAVMPLAPSLLSGGAGFGTPAASGRMARVVVMSACAAAAAGAPGTPLSMCMDAADPTMEAAAGALHTGTGLSSAATAQFDCLPTGGLTALMNSPSEAALATGTGSPVHHHHQPQHQQSQLQSQPQQPLAPSAPPSQVRPRSSLKAAVLALGAAVVGSGRRTAAGDVASSLAAGSTAPAAAPAQLPQPLSPVAASGPLLPVSPTQTHMHTHSTCGTGSCVGGGAPVLPPAAHVMVALPPPPPPVIEEVERLLAHADGWQFNTWRLAEATGGHALSALGFFLLQREGLIDKFKIKRTRLARLLLAVEQGYPSNPYHNATHAADVLQTLHVLLHGAGLATNYVDRLGLLAAYFAAIIHDHGHPGLTNDFLIATSDALAVRYNDRSPLENHHAASAFALLLRPECDITSQLSTQDKAAFRKQVIDMVLATDMKQHFAILSHFKTVHRLGAYTPGAAAAGANGSPAGPRAPAAAVRGSNEDAPAGKEGAAAKSSNSQTAQPGPAAGGVNGGRTFRRTSLLMLDGTTAGANTNAGDGESRRASVCTLANSPTPTAPVPLDETERLLTLQLIVFPCLAHSDTRNPMLHQVALKVADIGHLGEVLPVHERWLGVLEEEFFNQGDKERELGIPISPLFDRAKQGVSKSQVGFYDFVALPLVHALSSAFPGARPLMQSFVANYDHWRAVEAKQQAANALLMSTHGSVAMGSNATREARQVTATARPQTRRPAAVAH*
</t>
  </si>
  <si>
    <t>C_20010</t>
  </si>
  <si>
    <t xml:space="preserve">THTHAPRPPAASPPRRRPPPPPPYHSHTSHAPGTPCAEGCPETTLPPPHPHPPPSRRLAPPPLPPPLPPPPAAPLPAPPSPPPSPLPLLPPLPPPPPLLPPLSPLPWPPATPPPAPPPVLPSAAPPAAAPAAVRSPAAQSPTITPPPPRHAQKPTYAAPLHTQSTHTPLPCPNTRSPSPAPSPPRLVHASPYPCTAAAAPCSLPSPRHRPALTPLPRLCPRRINP
</t>
  </si>
  <si>
    <t>C_20011</t>
  </si>
  <si>
    <t xml:space="preserve">MFSRDRVAYTDLTVNSACDDLFPGVEDVDAQATLQLRAALDAFEEGVFEYHNRASQAGEADAGKHSARGGGQRRTRREKIYASRIPEDRQFFRPVDQQSAEWAAFKPHLWLRGRRIHSADAAAHAGQHHHLHHHTPAGAPQAQQPALAASPVHAGAGLPAGTAGAGADAGAGAGTGAGLELRGTRAVLAPPPPEAEDAADPDRECVLVDHGDFAESLAVQWDAWEAAATRGGPQALRRRRGRPRDEKAVAVGLPPVEPRSAILYDVAEELLPDVWQRLAPLLAPLLARVAEERKKRPASSAAAAFRGAGAGGGGGGGLGGGSFGGGDFEILTFSSGEEADGADGFIGGGGSDGFALGGGSGQGFGAGGGGGSLGGWPREELGSDEEAETAAALFGRGGGAAGAGGGARQGGLGHRSGGGAAGLPSRLSGAGAGGGGGGAGSTCSRGFPDSGGGPSGPCSGGSLAPAVMSLAPLQRVSAGQSSAPLPLPARSPLASPSHPHAPSHIHTQPYSHSRSHSLSHSLAPLPLPQHAVLPPPPPMLSLAIGGGSGTGEGLGLVPAKGASRSPSGAAGPGGGGGGGGGGGMPRRVPSLTFDAISTLLVSSGVGSPTGAAAAAQQQQLQQGQAGAPVSSAAASVAVVAVGTHLAGGPGGLEVSGRGSSKPGTTGTSSSAAAAGGGPVKFAAGGGGSGGSGAGPAAVSAAASSPGAKAVAALSQHSRFLGGGGGGGGGGAGGHVAPSSTAAAAAAMLQRANSGSGPGLMALAGGGGGAAGGGAGSGGGGGSKKLPSLSLSRSTTASGGAPHA
</t>
  </si>
  <si>
    <t>C_20012</t>
  </si>
  <si>
    <t xml:space="preserve">MVSFKVFGKEIDIPGIPGIPPRFGLNVTNSKWFESQVRKAFSECDVDRDGALDTKEVYIGLLKLYDLINRKLPYHVRIPSIDDVNKLLDKYDVNGNRRLEFPEFLETCKGLIGNRKDWKDSLFVKIGVAVLMKSLGFPYLAGLIKTACQNIGLSQIQGVPVGAITYVLESATKQLA*
</t>
  </si>
  <si>
    <t>C_20013</t>
  </si>
  <si>
    <t xml:space="preserve">MATLQMARSGVFTSRASAPRAVVRAVVPVAPRSAQTSSFLGEATLVAPSSGMKWTMMRHGNRVKHLGRPADQRKALIRSLVTEVIRHGAIRTTKVKAMVIRKYVDHMITLAKDGSLHARRQAMAFLYDKDLVGNLFENAPERYAERPGGYTRVKTEPVLRRGDATEMAVIELV*
</t>
  </si>
  <si>
    <t>C_20014</t>
  </si>
  <si>
    <t xml:space="preserve">MAASPLRFAAVWLAEYAGQEVAVKVNLPAGAGGTMAVVPQEVTQMFLREAEVTGSLAHRHIIRCLGTLELPASFHLPGLEREGLATRRPEPSAAMVLELCEVRIEKEPTSAKHLIVRAIISGRTKAYSTAQALQWCEQVAEALAYLHRQKPCIIHRDVKQENILFQRRGGGTQLEAKLADLGLHVAIEMDRKVMLRRRSVTAGSSMSGTAAPTSGGGNDSGVLPSRGPSANGGGGAGATGPSTPPSALASGVKGGPSASQLLPGAAGIITMIATAPGGRISATGAASGSSKVAASPFLTISPGASPAQSRTPSANALGSRPGSSSTAPPQAQAVPAGSGKALLAKASQVHRQEQQEQQKQQGKAGMAVPESPWALGLGLPQKALAEAAAVGAAESEAGPQAAQLDSSRTADAATAQAKRQAAVSSSVAVAATTNTGARTGGDDGAAGPPAAPAAAGAGSGMTTFTSCTPATSVGVEDVELLTATAGARKPGSAAAAAPDAAGSGSPNGAGAGASSGAASRPASGKQQAALDQLALPGGASLLPAGGTHAGSGDGAVDGSPGGELSDADSGHGDATTAGVNSAQHSPTAAAATPAAGAAAGALSEARSGSLQQPMAAALHKSRSLKQRASGGPGGGRASADVALVTPFASAVPIATPPGSVGGATPTPGSSAGGASNGNGNGNGNGNGSGEQGPLPLHTSESLGTMLARRPSLVTPVDSSAARSGLRAVRSLLQQLGKRELRPLRKGDLEWVYGLTGRAGSYMYMAPEVWNRMPYNEKVDVFSFGVVMYELLSRDLLLISHMNTSRAAQLGIKTPADYVAQVSKGYRPPRPARLTSDAAWALISDCWQDDPVQRPDMDTVLVRLRELTRSEMGGGAGGRSSWRRDIGKRVDEEENEAAARAPAAGTGGAKPSDGCRCTIS*
</t>
  </si>
  <si>
    <t>C_20015</t>
  </si>
  <si>
    <t xml:space="preserve">MQLDDSAQRQLLQLLQLLQGGGGGGSADADAADADADDYGGAVGGGGAQVLTLQHHPAAGGHGGGGRHWGGDGGEGEEGDEGEEGYEGAAAGDGDGGGAGGSQDSRLGVAVLPWLAPQIIGFSQAHAASTEPLISSGQLLGRRVAFVLLSAFSYQDARAGTEVLPPGDKWDLQRSS*
</t>
  </si>
  <si>
    <t>C_20016</t>
  </si>
  <si>
    <t xml:space="preserve">MVLELAEPYTTKTLITQGMTDNRRTYTNLQAYTWLTQLASALAHLHSHRPPIIHRDIKQENLLLKKVTRPPPAAAAAGAGGGVPTGAQRLPGGGGGTQLEAKLADLGLHVVVEQDRSVMLRRKSRYGSNHTAGGNNRSVHNRSMHGSNRSAHGGGSVPGGTDSPFLAVSAAPSAAPSAMPSRAPSEYGIDLSGPFARVQNRLGVNGEGDEDSGAGGGGCSTGLGVSYASTGGGRISGGGGHQLSDAGGVWAGEDAGGGGAAAEGRRRRRRRISFDRDVKGISTDDEDGGVGSDSDSDSGGSNAGMSEEVDVVDIHGALAADSAPPTRPGTANLTAAAAAAAVAAPGTIAAAATASSTAAGGSSRHLPTSRLSRTSLLPAAGAAQPPQPSQEKQGQGQGQGQEPPDGSAGAAIHTLTDGGAGSGADSGFDDSPRPTADGDDGGVDGDGAGVGGVEGTRTSPAKQGAALAQQLGGSSSRQLPPPVTKRPGYMGASGGEPGSVAVVSAGHNGSLAARPISASSQQQYATPRKSSSGGGGAAASSSSALAAAAAAAAAAQDPSGGGAGCAGGGGGHPRMDLTVAVAEAADAVAAGLYSNTPLEPVETLMSPVPPGRMAAAAAGVTAGGSTVLAALAAMGTCGGLKGTGSSPGAAWNAAGGGAAAVGSAHSAITAGRTGSGTSNYVGVAAAASSNTGVGTGPAGLPPMILEDYSYIGGLTDADAGGDDRGLADNRPGVDFRCGVGQQQSGAAAAAGGGGASSGSAGVGIARQSSVSNIVLLPKDGAGPSSRPASKSRLGLPAVVNPLASMAVTAGGGGLGAGTASSQSTSRHCLAMSAPVSRLEMTPRAHQQTLQHPQAALAGVPPSLEHKDSFGTILK*
</t>
  </si>
  <si>
    <t>C_20017</t>
  </si>
  <si>
    <t xml:space="preserve">MVAPTGSFTSGLRRVHSVLSQFRQSELKQLRQSSLEWVFGLTGRAGSCMYMAPEVFRKLPYNEKADVFSFGVVMYELLSRELLVISYFNTSRGAKLGMHQPEDYAEMVCDGFRPARPGALANEAAWSLIEACWQDDPVQRPDMDTVLVRLRELQREEELHPTDPGGLMGCSCVIS*
</t>
  </si>
  <si>
    <t>C_20018</t>
  </si>
  <si>
    <t xml:space="preserve">MLEYERMFLREAACTASQEHRSIIQCLGVLQLPAAAVNSSALGGKLDQPPMWCMVLELCEPYTTKTLITQGMTDNRRTYTNLQAYTWLTQLASALAHLHSHRPPIIHRDIKQENLLLKKVTRPPPAAAAAAGGGVPAGAQRLPGGGGGTQLEAKLADLGLHVVVEAERSVMLRRRASSLGTRSIHSRLSRRNSTAQPERSAHGGGGGGGAGGGTPLLSPHPRLSKCGSSAAAFGAAAAIGDDDDTPFLAQQQQQQQQQQQQQQQQQQQQQQQATLAAAARGGGPQQQPRAADGQGGTSSRAAAARHPDLMVQPVGPDGSFTSGLRRVHSVLSQFRQSELKQLRQSSLEWVFGLTGRAGSCMYMAPEVFRKLPYNEKADVFSFGVVMYELLSRELLVISYFNTSRGAKLGMHQPEDYAEMVCDGYRPPRPKCLEHTDQAWALIEACWQDDPVQRPDMDTVLVRLRELQREEELHPTDPPPGGLAGCGCVIC*
</t>
  </si>
  <si>
    <t>C_20019</t>
  </si>
  <si>
    <t xml:space="preserve">MAYIISTIALLATGTATPPADEQVDENGDLLDYADMPAGPGWVPKSGKVFFGIYTACLFTTAVINSLRFEHVGFITEIGAWWTIIGVTIVIIAIPCITVEHATTEWVFRKFEGELASSWGIPNAFYTFILGLLLPAYSFTGYDGPAHMSEESTNASMAAPWGILLGVVFMIFVGWAWVLSLLFCVTDYLQVLGEGDVPSEAGGDAVAQIFWNAFKQRTGSGTGGIIMLMIPLGGIYFCAHSTLTYVSRILFAYSRDKAVPLAWLWIKYNKTVKGPLIAVWGTAFAAWLLGLPMLGSEQAFTAIISLSTIALNIAYVVPTTLRIMPWGAARFKPGPFHLGWWAYPIGVLATGWVIFIVVVFSLPTEYPTNSQNLNYAGVTLLATFALSLIWYYFPFYGAYKWFKGPVSTMGDFSDDDAPGSNSNGSVAEGDLAKPDPAAADAATVRV*
</t>
  </si>
  <si>
    <t>C_20020</t>
  </si>
  <si>
    <t xml:space="preserve">MAAAATAGHSDGPAVAGGTDAAAGAEGAADEQQEQEQYGSNRALHDLMRRRDEAVVAAAVADVAARAGSSQGLRVRRRAAAARLAAAAAAAAAAADDGIGGGGRAPLPRSVRLAGVYVREGCIELLVEEELQDWQREWEWGSGLSAEAEPDAVEAAKESEGVLAGAAPRRRLLPPDPELQLAVAAAAAEVTTPSPRLQAAGKQQDGKGGSTKAGCWCDSGDDIPEAAPGGRGNTVGSSPVLDISGWLAAAAAAPSSSYSHSSAGDHSRNTHRSHGSVDNTAENGTPLRQLAGFPADAAPVPPAGFALAAASPADDTYADDTNADRRPPVAQALSVAALAQRGRERARQQAAEQPEGPLVLRGRVVGSAAGDTDRMRTLVSVGVTRAAAGGANGGGGGGAGGAGGAGGAGGAGGAGGAGGEAAVDEAELIAAIVAALVGQRNEADRRRRQQEGQQQEQQQEQQQEQQQEQQQEQQQEQPLLRDPLAAAASAASHTTAGGAAEGAEAQPVAVVPPAEAAALLAGCPLGLVTVVPRVLLVPPPPPPPMPSLLAGQVQQSAADADAGRLLLPGLQTVATAQLPAPPLPPLPRTRGLPVQPLRQCLRLTCYPVRRRPVQAAGAAAAAGSSATAAAAALVPADAAAPAGLNTSLLQVHVRSRGTYLRCSTTWVLPAAAARAGDGPAAAAAAAAEGPGCQPQVAEVELQEPHLQPGVAMVRPREGMLALLAMNLASFAQIAQKLSRERGREAAVADSLFVVFADRDAVASAALIAGRTLLSGVATNLLFNAYVRRLYNHRKTNVEARSKRASASSPAAAVAAKGLQLQL*
</t>
  </si>
  <si>
    <t xml:space="preserve">MNMNSQDWDTVVLRKKQPTGAALKDEAAVNAARRQGAAVETSQKFNAGKNKPGAAQTVSGKPAAKLEQETEDFHHERVSSNLKQQIVQARTAKKMTQAQLAQAINEKPQVIQEYEQGKAIPNPQVLSKLSRALGVVLKK*
</t>
  </si>
  <si>
    <t>C_20022</t>
  </si>
  <si>
    <t xml:space="preserve">MFNPTLLEDDLLRALVDRHGANKWTEIAASLPGRTGKSCRLRWVNQLRGDLVMGAFSPAEDQRIVELQATLGNRWSAIAKELPGRTDNMIKNRWNSYLKRRLEMGRAIAISLGLGLGLAPHDPTSPAAANAAAAAAAAAAAAAAAAAQPGAPADAAAVLQHQQHQQQLMLQSAAVVAAAAASTPPSSMPRRRRSGDGWATATSEGRERQRRSMEKSQRGRTAGAAPATPTVTASGGASGGTISSGMAGAGSGGRGSRRSNSRGRGSGTNARVAGTSGSAGLAQPAATTTSPAASHDVPVGLVSSASTPHAGLPANVPAIGVAPAAAAATPWGPGAARPAPSLAPPAAPLSAAGIAPGPVLPVMMMNPGPATGLQPAAASTTFTFGLGAGGHAAAIAAASAPAAPTNTAMECTVMRQSSSGAGPTSAGPAGAQKAAAPPSAEQERPRSAAMAADGAMGGVSGVVSAAADAAAATARDAQRLLTLQQYFMKSMAAEQAAVAAAAALKLFNQTVVGGDAAPPPGPRPVPPRPLSELPTAAQSAAASDTPWRASAPGARSPPAGTGTGTSTGAASAGPATGALERTDSASKRLRLEPVAEARDSAGSGSGSGSGELQSPTQHDQQQSRRDRDRDRDRDRDRDRDRPSGRDRERRRERDADIGSRRRRRQAPRDGNEMSDGGDSADSLGSRRAAAARAGGGSARNSMDRRRDGGRQDPAAAAAAATAAGVIAAGSSPSRTTADGFHMSDLLLASPIRDQRTMDDMILPGSSPDEHTHTRAHAHARHNGAAGAAGGVRSAPGSAVAIRRSGSGDGRPSSDGLGAMAAALAHSSGSGGSGGLAQSNSMFGSWGLLSSAAAAQQQAAAAAGPGSFGTGAAASAGPVAHPLHFPPQLATSQTQSMQPMQPVPSLQPMPSLQSMPSMQLMAATQQPMQVSMQAMPGSNPAAHDAAAAAAAAAPPSMSSLATAGSTAEMLMTLGLGVVAHLSGPQAAAQLGAAAVVQPGAGGGMAGAAPGGGMDLSSAAFGALQRMYVSQLMAQQPQPLQQHMMVAAAVAGMPQMAAPVAGLMGMPGMAMPMLAPVVPAAGAQGSAGAAGAAVAMQWEAHAHAHAQQLQAAQASMAWGPIAAAAVPSAATATPLHALAAAVPLSQAQLHAASAASAAAAGAAQAHHAQHAGGATAAGTHAACDPEALDCISLGGMLLADHPLHGIPTPAELSPLTGSMSDLAAAAGPDGDFTSRHMPHHAYTHGHAGHGQEPCAANSGVAGAAGAAGGGGAAGAAAGGSAWHLDGMMDRSHLPWGNLDTFCSPTPGSAQAKHDGDDAGHHA*
</t>
  </si>
  <si>
    <t>C_20023</t>
  </si>
  <si>
    <t xml:space="preserve">MTAQAEARTLETLNFDNLSLRALPVDPVEGGPVRQVEGACFSRVKPTPVKGPQLVVASPEALALLDIPASETSRPDFAEYFSGNKLLPGADPAAHCYCGHQFGYFSGQLGDGATMYLGEVVNGRGERWELQFKGAGKTPYSRQADGRKVLRSSLREFLCSEAMYNLGIPTTRAGTCVTSDSKVVRDIKYDGNAILERATTITRIAPTFLRFGSFEIFKPTDNFTGRRGPSAGHEAAILPVMLHHAIRTYYPAIWAAHDGDRIAAGVGVGPDGAGEPWPPRSGGPEREAALQAMYLDWIKEVTRRTASLVAAWQCVGWCHGVLNTDNMSIVGVTIDYGPFGFLDRYDPDFICNGSDDSGRYDYKSQPDICRWNCERLAEAVRAVLPEGRGKRAVAEVFDAVYRKTYVSLMRRKLGLLGAGAATDAEEAEEAEAGAEGGAAAALSEAAVEDEGLAAALLSVMEATGADFTNTFRCLSRFPTPAPGIDPASTAAVEAGGVLDYLLTQCCDAGTLVAAAAPRVPPQNLQMLVMLSQKNPELLHQMGVTDADKRAADAAKWRSWLAQYGAVLQRRAAAGADDSRRVAVMNATNPRFILRNWIAQQAIQRAEQGDFSEVASEAPVTDIIAAAGTTSTRGGAVTDEAAAASGSGTGAAVLAAEPAGPSGSGASSSGGAASKSGVSCALPVYDGLPPTWAAELCVT*
</t>
  </si>
  <si>
    <t>C_20024</t>
  </si>
  <si>
    <t xml:space="preserve">TCTRYPRPHKARKRDRQWDSRWDSDSKVKHARLAAPAAPEQRDTRHSCWSIYAHGGCKARRQAHGQRYPILAEPRNARPDFDGSRAPNRQLSSTE*
</t>
  </si>
  <si>
    <t>C_20025</t>
  </si>
  <si>
    <t xml:space="preserve">MVLMERRLHWMPPVRNATAAPEFFSEERAWAHMQALAGDLPDRQISMPQLRLAHDYVEAQGRLLQQLAAARGGDVEVQVYRENVTGSVAMDFGGVAFTNAYNSLTNIVVTITPAGTAGRPGLLIAAHHDSAVASPGASDDVAMVAVMLEAARALLARPPASLPAVPLVLLFDGGEESICQAGHGFFNASTHARGLGAFINLEDIFDTGLIPGDTDYRMFNIAFIRDSVAYHSSLDCVDRERAVYFDLIGGGMVHYTDSTARLLHTAHLALFIMLPLASVAGGQTAAGVMQRMAGAAVRALSAFVGALAAPALLGVARVLLTGVSMAWFAHHWLAYLMYLPIAAAFALRPWMRLRDEAMRLRPGQQGHHVACQVYGVGLLLSALAAGLCVAGLQGFSQIFAMGGMLGFAVGSVLDNGAPTLTPLAAAGVLAVSTAPLAAMGAILGTFLDVMMERMAITGHHSTLLADGLIGVLTGSAALGYSCCCLLPLMGYALGGLLGNGPTVFADADTHTGAFRTTQQPRGGARAPEGREWSSRKAVLGLLLATSLGAVVWVSVAGGAGDGFEPYDESNPRRVTITHLHETGSWLPEDDEFPATAARAVAAAVAASLLHPAAAASAAQVQEPPTSPEEERRELRPLVSPPPRVVAKWALGITDSNPWEQILRALPAAANAAANASRGGGAAGLLETAPLTLPYVVRQSAVRHGEAAALPYEYASFHPLDRLLGKLVLAAEPAAEPPVAVPPYVRLLGEEVITAEDGSCPSPDAAGTTTSSGTAGSGEAGSCNADGASRRRRLHLRVFTEAHCWAMLNITTAKPIRRWSLPSQPVAAPLQQPGGGAVSGYFHMVRFSHESESPFWELWIDVDMEEGGAEGQAGGAAAAAWASVELSATYLSLTRELIAMRDALPKWVLPTWIGTTYHSAYVF*
</t>
  </si>
  <si>
    <t>C_20026</t>
  </si>
  <si>
    <t xml:space="preserve">MEATNATGAPPAAPREDLSLALRNLPPGTLSGLDALCDHAFWLNALRQAEVGISNEDIFRFRFQEICKAASSRLAFLAGSGEYTSFNLRYLITQLVEQCEDMHSYTRRLEKYVVKLQKRVESLEAEQLATQAEQAAAQAEREQQHQQQLRAAAAATAAAVAVAGTGQSGATAASLPAVKQESSMENSKRRSSASAESGDGEP*
</t>
  </si>
  <si>
    <t>C_20027</t>
  </si>
  <si>
    <t xml:space="preserve">RSAPPRAGPTRSAPPFPPIPTDSHRFPPIPTVPHDPSRPAPEDAEPSHAIRAQLESTNPDFAANPPAVKVRVTPRTVSPSQASTRQSPTAVPQRHKPR
</t>
  </si>
  <si>
    <t>C_20028</t>
  </si>
  <si>
    <t xml:space="preserve">MRRAEVEVTEDGLRNRFQEICKAASSRLAFLAGSGEYTSFNLRYLITQLVEQCEESHAYGRKLERHMARLKQQLEGAEAELVAAQAQHAQALAAAQQQARAAPLDAGDQGASGLDMGGDGTIAAAFASLIAEVESAPELPPPAGIAATSAAGGATGVTPSPLMPPPPPAVSASSSVTVTVAAANPVSTSLTSAGLPGPAAAATAVNSGSSYSGSGDPGLLLRFQPMIDTPTLSSDLDGSPPHINGLEAPMSLHRIPNHVVGQGNSNGNGNGALAPAAVPAAGLSDGMASRPLPFQSNLMGLGGAIGAGGVGGAGAGGIGGPASAAAAAAASGLSEMRLRLEAVAARPGALSMAPPGVGLGGTSLGGGMVAGSAGVGQKRPRMSVSWAAEQQRPQQLQPQQRLLGAALEAARPQPQGWEPWLQGLAQPQPQQAPLPLQLPLQAPQLMPQQALAGAGGMDVRGPSPGPSRSGGSRGTETGVLGLGADVADGDSGRL*
</t>
  </si>
  <si>
    <t>C_20029</t>
  </si>
  <si>
    <t xml:space="preserve">MSALRQSSQKLGCRGHAAERSTSLRGRRVAVPTCTVVRAQATSGVRIDVEKTSWNSRRIFAAVSIATPKSAVWLALSDYDNLGKFIPSLVENRCLERGGRTAVLYQVGAQDVAMGVKFSAAVTLRCCEHQNGGLPEALMTPAPAAQLGSAASGSSSSSPGGSVDLAPPSASELASVEALFPYPLTSAPGVSSSDITFELVEGDFQAFRGVWRMQQTGEATTLLSYALFVKPQAWLPVALIQGRIENEVVRNLEAVGKYAEAQHKLKEQQVAQQ*
</t>
  </si>
  <si>
    <t>C_20030</t>
  </si>
  <si>
    <t xml:space="preserve">MKRSTSRPALAHSGLAAAGAGTAPRDSDGGAADALIRLSSSVAAGATSDGKGGAANSSGNSQQQQQQQQQQRPHMVALSFCTWGRLELQEGARGGAATAAAGSPDVRAVPLGVDAAQVQQQQQPQLQRRVSRVNSSSASLLGKRRCSMADNNNNNDNSCSDGDGDEGAALGARAGGDASDAPLTAATTPPAAPPHSAPAAVRAAVAAVAAARAHGAASRGYVSTPSRRLPLAVATGAAATSSPRGHDRDAVAEDVGEADAAAAAVGMSAYGDCSGGDDCGGPVRFARLNRMVSAAGDRQAAAAAAAAATSKLPLRAQDLCSGAVCDGVGNAAGDDDAEAQKQHAHMMLVEEMLERASSLCSGRHHHGGGLQWRNGGHDLRYQQHQHQHQQGGALLHVGGGGPRHLSHLGQPATAAAASAAALGHRVHASGGARATGSPSAAAAAAAAAVEATGGGVMVAASAKGLQVMMGSGAAAAAVATAGAAAGCVLDLGAVSVSAANKFEGRLADLMLRGCGSNTEITAARLSPQSRHPHQHPHVERVAGVAYEEGAAGTAGAYTRRLSLQPSAVATSPAAANQASAAPTPPAVQLAPLADNGRSTGELLAQGREVASRLMRVQRAKESLRRMEGSLVAEARNLRLLLHQRRRQQLELQLQRQQQAAADAAVSSADATSAGCAAIQLVILGAAQEKANAVQSMPSRVVTVPAASTLAVAGIK*
</t>
  </si>
  <si>
    <t>C_20031</t>
  </si>
  <si>
    <t xml:space="preserve">MADQSPAATAAEGVTSITHRTFARVGLFGNPSDQYYGRTIAFSLENFSAQVTLTPSADPSDTAIRILPHPLYDSTDYPSLEQLVTRTATEGLYGGVRLLLRGFSLSYDTDVPRQTGLSGSSAIIYSALKCLADWYGLSEAQLPAAVRPGWVLGVEAGELGIAAGLQDRVVQVYGGVVFMDFDPEHMAAHGGAGRYSRLDPELLPRPLYIMYSENPSESGKVHSGVKAKWLAGDPEVRALMTRVAACGDEGLQLLMASPRDDTRDTQLAQLMCANFDLRHALFGDDVLGARNLRMVELAKSVGAGVNFTGSGGAVVVFCKDGPQQAEALRAAAEAEGFTLVAAQVGPETAPLPPAAAPGS*
</t>
  </si>
  <si>
    <t>C_20032</t>
  </si>
  <si>
    <t xml:space="preserve">MATSNDVEAPLLSAAAPAPRHSGNGAHSHSHHHHDDDIHSHAGSDEHVHYSHRLPWLRAFVLGATDGLVSVAALMLGVGGGSESLTTLRLAGIAAWIAGALSMAVGEYISVASQRDTEEADIEKERQQQLKGPAARAHELQELTEIYIGRGLTPELARQVAEQLTEKDVIRAHARDELGIDLDEMANPMQAACVSALAFTAGALIPLLGGAFITDARIRLAVVAVAATLGLLAFGLMGSVLGGAKPLIGSIRVLVGGCLAMGITFGVGHVLGANPGAL*
</t>
  </si>
  <si>
    <t>C_20033</t>
  </si>
  <si>
    <t xml:space="preserve">MNRSLQQLLPRAFSGALGKTLFAAATTQTSRGFATGVPFQTDATGHILPHGGELKNLFVKDAAKQQELIASCKHQQECSDRNACDVELLTVGGFSPLTGFMNVDVYDHVVKNMRLPGSGLIFGLPVVLDTNNEAVKEGDRVLLKYNGQDLGVLEVESKWVPNKAREVKECYRTSSLEHPGVQMVAQERGKFYIGGKLWGFELPKRVFPCATPAEVRALLPAKQDVVVFQCRNPVHRAHYELFTRALHAPNVRPGAVCLVHPTCGPTQDDDIPGIVRYHTYEVLKAELNNPNIKWAYLPYSMHMAGPREAIQHMLIRKNYGCTHFIVGRDMAGSKSCLSGEDFYGIYDAQNFAAEHAAELGMQTVPSADVVYTEEQGYVTADVAKKEGLHVKKLSGTKFRQMLRGGDDIPEWFAFKSVVSVLREHTQKSK*
</t>
  </si>
  <si>
    <t>C_20034</t>
  </si>
  <si>
    <t xml:space="preserve">MPAFLLAPRHLGDTMAAGAAAAEAAEAAEGGGGRGGRGGRSAGAAQLGTSPYGRGSGGLSGGGGFSGGGGGFSGGSGFSGGGGFSGGGFTPSGGGRGGAAGGRTAGRTPGSAGRGAGGSAHKGGPAAPTIYGLANQYLFVELESDGVWKVSVPNGQRFSKAFLAGLEVWARQLLAGEEPVLQRAVAAAAKTPSAAAPSNGSGAGADSTSGRVPNFIPPPPPPSGTTGAHPITTLTGSGLPGLDTIAKSAGGGSGGAGRAPAPGLIPPPPPPAAPLAAGGAVANPDADGALDFVSMLQAQMGLGGSGGGAAASSNFATPGSAAANGSYTGSVRVDGGGRGSAADGEADAESPEVGPVAAAAAAAGGAGADAGAGEYRGLMAAVEDEMAAAGPVSHNPFALDNEEAEQEEEQEGEEEELEEEEGHEDEEELMEEELEKEGGACEDDDDDDEAYLDDYDEERDDYDEDEDEDEDEDEDEDEDEDGSYDESAEAYLADLEEQDMHPGDPTPPAAVAAAGGSGSAAKAGGRPAPPRLAAXXXXXXXXXXXXXXXXXRRRLPLRSLDECGRLRVSVRLERQSLNDTELEMVADWFQERAASLLVPAKLWLFDNRIGDVGAAAVARALLHPALQELHLSHNFIGDKGAAALAAALPAQRPAGLRPLWLRLEWNMLNVDLLRERLDEQAVARGLVTDIPRIEATGKPTGRVQPGAAGSSGGGGGGFAPGHDLKLVLQRGVAAAVQLPWITCQKQAPSEADVLRAVKGFYRERAPEPAAAAASSSAPAPKPALASAAPAPTPPSKPKPATPAAPAMPPPPPVLPEPQPGDELYRAGPLLLFPDTSALLAMLGGNASQLAGRAPPLDWGLLLELAGEGRFGRSLPPEEQVFIVVADSVMKQLDGLKTSMDACSAIRRFMRDGLEQAGPAGYDFLTLLGSHEGEGLALEAGGREGLAGSRSAAVSSRGQAVDMKIVEVALFFQGEVVRAIEPTAEGAAAAAACCLPVMLLSNDNGQIASAKSHGLPAFRLSSATDLAAQLAEVRSSGGALTATLLRRLLAPQEHFDCAVGTMQGVVDALAALAGPLEQVTALAQSAPEHEEGSAAAALVKIRDLLAGGGSASAAGGGGLAAGVSALLSGLRSELAGWEGVIKSHQAPSRLVQWAALTPGSKQAK*
</t>
  </si>
  <si>
    <t>C_20035</t>
  </si>
  <si>
    <t xml:space="preserve">MAVQMSLFSRTRAPTCPGARRARPSAVRVQATLLPLPASETRSTVDRLKKLRLITAIKTPYLANGKFDLPAYDALVSHQIENGVEGLIVGGTTGEGHLMSWDEHVMLIAHTVNAFGDKTAVIGNTGSNSTREALHATEQGFAVGMHASLQINPYYGKTSKAGLLNHFNAVLNEGPAVVYNVPGRTGQDIPDDVVMEICQHSNFLGMKECTGNSRIKNYTSKGVNCWSGNDDESHDARHSNGAVGVISVTSNVIPGLMHKLMHGSPDPQLNADLKELMAWMFCEPNPISLNTALAMCGLARPVFRLPYVPLSRAQREKGAVLLNKVQEHIPGCKSVRVMEDHEFILVGRH*
</t>
  </si>
  <si>
    <t>C_20036</t>
  </si>
  <si>
    <t xml:space="preserve">MIRARTVFVQSAGPTIRDVLALQLAIGHASPVWGEVPLVTQVVSITQANVLSQAFVAASFGSAIGGHQSGGAHLSRPSEGNSAGGASAVSEEGLRKDAAVTAVAVGAAVPVAVATACMQGGDGDEDCAGGMPRLRRPSQQPSQRRLLKMVTTSLESSEFAHLNLAVQEADRHRAVAAADDAVTASKADTPAAAVPPGLIASRSSSHGVAFMATAALEDAPAKPGPHGILVRGLFDVCSEEDVYGTGWETPPLDAGNSGVVLADHLDLALMHVLPGATCLVIP*
</t>
  </si>
  <si>
    <t>C_20037</t>
  </si>
  <si>
    <t xml:space="preserve">MAEAAAEVAAEEEEQRHQQHSPAAAATAMSVRTSGLPGHASMAASVGGNSPRSPLDVSGRLVAFAAASAERGSAQLPTLSRISAGVSSRAHPDAESAAAAPSSAVRPTSSITLQPHPAPVHHQSHHQLNLPGHTGAQVAAERLKAKTRAYLARGSGGGSSRDSTAPSPDPAPQRSGQATVVVVPSTISDIHAAPAHSARAAGAAAPFRDSAGMELSFAELHLPLDNLLVQAQRLRIAEEEAEGQDVETEEVEEEEMPSSEDYKEGMERPKQHAGLAGVAVAAVASAAPALGDSSSELDDIIRQLHNLMGAAAAAKAVQLDRASKGGGVASPSRRSPQEQQAHEEEERRELAHLREVQQTARDEVAREQLERQQHLWEEEQEQSRRRVTWLQEERERQDREARAVAALQRFGDVGSPVRGVVQAYDTTAAGSVSLRLEEENTQQPLLYQQPAEGTAAHGGPQSTQWHAALAAKLLSPDAMQQRSSGGYQDAAVVLSEWKVPATFTAAEPRGTEPISIRRPFAWQERETRHWLEDLGLMVSHVEEAAPLLDNPLRNGLLLAALAVRLTGMPLPAGVLTDPPRDVRSARTNVLCAVDHLGLLAAPWWHWSVPLTKPVTKRREHG*
</t>
  </si>
  <si>
    <t xml:space="preserve">MLTEASMAQNSLAAIMSFIEPEFKHRIFRGTDVIEYYAKFGHDAKVKMFHCIKANPHGAGSPYDLLVLAKEALPPPRAGSSYYTMSASGVVQIFADGSPAEYTPIGEWVRETSVYNMMKQLPFFRNYMAQRYLRMWRSAARSSHFERLRAKMEGRMLVAKPEFCFTIMDIGAKVWQMQQVELAEVPKEGPVPLAEFNALQDELRKNKATYHLGNLLVAVERALLRLINDVRKNCEWLTKEVAELERETNPVLAASHAPSSAPSSKPGRSILKAKTEKLEKSKALRQAQQEVSLLVNMVRLADYMCCEGSLSLLLRTLEGLRDTFESKAILLTQLSFDLDSPSLTEAAAAAAAAPSGSADVGAVGGGGGEGGMGQVAFHASEEEVRQALTVDLVDALNEVIKTLPRLPQQESLKPLFVAEAASAAGGAAGHHSLGGHHGGAGSGLNAHGGGGSAGSAHPILVRVGPEMTTMLMGYRPLQKARLGLGQVVSKAFRDARAAASRYAGMRVIAAFAATFDGNAYRGQQRDVAQFRRDMALLRSWQDDLVAYKAGYDGLLLHLSVSEMQELLSTTLDEAMGCLRLLLTAAAHNSAQSALDEFQGLATNLGGRPQKLDEFAAYYASFTQTMSGKDAIERQYNIVLNMYEMLIEYGGKLPPADQVALDDLKEVVAGFHRALSEASTWVDERRPAMTHALSKAIRDVVDRLQDMIRDLRSGKYDNAGAAPADVLGQLASATELFDSISEKAARYRGYEELFGQQPSRGLDDVEQANKELSAARAKWQSLADFEASREGWMTSPTSELDPEQVQAKMDDFNRTNYKALKARKDDPVAGRLKTSLDEFQKVLPLLQEVANKALEKRHWDQIMAMLGQTEAESFNVQDLLVWGVLDHLEAVSNIGGIATKEASMLKTLDKMEHEWEGLDFRVLPYKDSGAFILGGTDDIQTVLDDQIVKIQAMNASPFVKPFKERASAWESTLQNLQDMLDNWLKCQATWLYLEPIFSSDDIVKQMPEEGDKFRQVDAMWRRMMKNAHHAPAVIPIAREKERLDRLVEANQMLDAIQKGLAAYLEKKRLFFPRFFFLSNDEMLEILSETKDPTRVQPHLKKCFEGINTLTFTPQLVITAMNSVEQESVPFKHPIDTNKARGAVERWLVEVEEAMFASIHDVSGRGLEDYVTRPRHEWVLQWPGMVVLVVTAIFWTRGVEKALKGEDGTLKQYEERCTSDLLRTVDLVRGELTGLQRATLGALVVMDVHARDVVTAMVAKTVTTAADFEWQAQLRSYWEENEAALAHGGDSSGRQGPTVMMRMMSAVLEYGYEYLGNSSRLVITPLTDRCYRTLMGAIHLTLGGAPEGPAGTGKTETTKDLAKALARQCVVFNCSDSLDYQAMGKFFKGLASSGAWACFDEFNRIDLEVLSVVAQQVLDIQRAIHARLRRFTFEGTEMQLKWSAWCAITMNPGYAGRSELPDNLKALFRTVAMMVPDYAMISEIILYSNGYLMARDCAKKIVQCYKLCSEQLSSQDHYDYGMRAVMAVLRAAGNLKRRFPAEDEYVLMLRSIIDVNLCKFLSHDVPLFNGIISDLFPGVVLPKPDYAAMETALKEACVTHNLQPTDYFLLKSIQLYEMIVVRHGLMIVGLPFAGKTSSYRVLADALTIMETRGEEGQRKAEYHVINPKSITMGQLYGQFDPISHEWTDGVLAVTFRQVASNPEPHRKWLVLDGPVDAIWIENMNTVLDDNKKLCLNSGEIIQMSASMVRASYPTAAVTLASTNMIFEVMDLAVASPATVSRCGMVYLEPHQLGWRPLVVSWLATLPPHMGESHRKHLLGLFDWLVPVSLRFLRRELKESAPTLDANLVNTLMRYITASFDHLQEEESYKKAQDKVTLHLESLFLFALVWSVGGSGAENSARHHFDGFLRAAVAEQLPGYQSPSGEKYTLPEDIPADHAKLKAAQMMPTAIAGADPPPGGAYSVYDFFFDTVKDTWRLWTELIDTKPIPADAKFRRIIIPSIDTVRYTYLLDKGITHSQPVLICGPTGTGKSVLVQKYLYGLPADKYVPPNIIGFSARTTANSTQHLIDAKLDRRRRGVFGPPMGKQASGQHGHTHRHSNGLDVFVVDNVQLPVMWQLLVAVLGCLSLNYAVCVYHGRTQAVVFIDDLNMPQLETYGAQPPIELLRQFMDHGGWYARDNTFRRLDDVLFVGAMGPPGGGRNPITPRYQRHFNLVTIVDFDEPTLGRIFSTLLGWHLDTKSFPANIKELRDPVISATLSVYTKVASQLLPTPTRSHYTFNLRDISRVMQGFLLLPPQLLGAQPAQAKDKYLRLWAHEILRVFYDRLVDDKDRSWFLAYLRTVMKEKLGADFDKLFAHLRQEGAASQEVNIEDVRKCFFGDYMDPNDEPMLRLYDEVMDVAALLSRVEELLMDHNATSKRPMNLAVFLYAVEHVSRIARVLKQPGGHLLLVGVGGSGRQSLARLAAFICGMETFQVEISKSYGPAEWREDLKRFVRIAGGDNKQAVFLFSDTQIKAEAFVEDVNNLLNSGEASTGFMLYVGSQHWAPLSFPTNINAPAVRTVCWAYFVDKTRDNLHIVLAFSPIGDAFRERLRQFPSLVNCCTIDWFTAWPDDALEAVAMKFLRDVDLTPDQRNQVMLQCKMFHEDVRHLSDAFKAEQGRINYVTPTSYLELITCFTNLLGAKRSEVSAAKRRYEVGLEKLDFTASQVSIMQDDLTALKPVLIKTVAETERLMATVSKEKTEVVEPKKAIVDEDVKKAEASAGAANAIKTECEDALAEAIPILEAAISALDTIKPADIKLVQSFKNPPGAIKIVMEAVCVLLDIKPQRVKDPGGSGKMIEDYWGSAQKLLADPKFVQTLKEYDKDSVPPKIIERIRRDFTSNPEFTPANAAKASSAAEGLCKWVCAMDSYDKVAKVVAPKRAALAEAEAEYAKVMEALKAKQADLADVMGRLATLEEQLEKSMAEKVRLEAETELCTAKLERAEKLISGLGGEKTRWTEAAAKMGAQYECLTGDMLIAAGVIGYLGAFTAAYREQMVNKWVAACAGAKIPRSATFSLSAALGDPVKVRGWTIDGLPNDSFSIDNAIMVDNGRRWPLMIDPQSQANKWIKTMEGRRDLRVIKLTDSDYMRTLENAVQFGLPVLLENVGEELDPSLEPLLLKQVFKQGGLSYLRLGDTTVEFSDQFRFYITTALRNPHYLPETAVKVTLLNFMITPDGLADQLLGVVVAQERPDLEEQRQQLVVESAENKKKLSEIEDRILHVLSSSQGNILEDATAIQILSEAKAVSNEIQIKQEAAEVTQKAIDEARTGYAPCGAFNATLFFCIRDMAAVDPMYQYSLAWFLKLFVRSIQQAAKADNVSERLGHINDHFTYALYQNICRSLFEKDKLLFAFVLASRILMSGTESQLDPHAYAFLLTGGVGVAERDVTRPSGADWLSAKAWGELCRAPNISPAFEGLPELVAGCPDEWKTLFDSVEPQNVDLPLGFSDRLGPFDKVLLLRMLRPDKVVPAVQHFVASSLGPKFTEPPPFDLAGSYDESSCTVPLLFVLSPGSDPTAALLQFAESRGYGAKISVISMGQGQGPKAAALIEAARKAGTWVLLQNCHLAPSWMTALEKICESIRPDNTDADFRLWMTSMPSPAFPVSILQGSVKMTNEPPAGLRANLRRSYALEPLCNQDFFEGCRQPKAFKSLLFGLCFLHAFVQERRKFGPIGWNIPYGFDDGDLRISVRQLSMYLDDAAPQPLEDGSRPQQAADTVPFAALQYAIGECNYGGRVTDDKDRRLLLTALQRIYRPEALALDTDKPFALSASGTYVIPPEGPHASFLDYISTLPIFPLPEAFGLHENADITKDLQNTNLMLDTLVLTGGGAGGGAKGGGGGGGASDEEMVAAMVDDILKRLPPNFDIEKAQSKYPVRYEESLNQVLCQEMLRYNRLLAIIRSSLINLGKALSGLQVLSSELDTVLRSMALGQVPALWRGKSFPSLKPLASYVSDLLARLDMLQSWYEHGPPPVFWLSGFFFTPSFSTAALQNYARKHKLPIDTVGFDFVMMGTDPAAYTEPPEDGVFVHGLFLEGCAWDASAKQLCESRPKVLFENAPVIWLQPRPADQFGEYEAYDCPVYRTAERKGVLATTGHSTNFLMMIRLPTQQPQHHWTLRGVCMLCSLSD*
</t>
  </si>
  <si>
    <t>C_20039</t>
  </si>
  <si>
    <t xml:space="preserve">MLPHDHIKIPNTSPGLLTQPVLANLCHIIDLGHQRIVVGGSLRPGCALLSLDLMDVAGAAPPLRLAPAGGAAAAGGGRRDTVAAGDGQDAVQQQLLLVASGDAGDVAAGAAGAAIPSAIPAGAQLALDASQLLAVLGVVRAATAVPLSSRVQLQAGGAVWEGTFVPVRPDADGAVQGPEQAAEPGRPAGPAQAGDTGGSTTRGQWQWQRLDPWQDSIGWDASSRVAEDGGVFVDAAAPPPTSARASPMSSAETARVEGGAAPDPSAPLPLRRSLHGPSPAAAEPRVQLWVTRQVMLAPAAAGQPLQLSVRVSGLPALGNTSAPLAAHEQAQAAGAGRRAQGGGAAGAVVDGPVSSYAFAVRSLGRYLPVHGVPAPMTPPAAGAPTGEPQAGAAHVTRPGSPGLTGFAASAPGVGCPASPPRTTSAGGLRCSSGLLPTSAFVTEAGLPSGRSSSNGSPVSGASAADLEAAVQAAAAASAPSTGTGTGEEAAVQQAGALRSPSPVNPDGCFELSVAGLGPAAAAAAATAGSSRPHEWQPGPQLVQLELWRDGARVQVASKPLLLLPPGEAALAAELQRLVALQDELSQENGMAAAAAAPAEAQSPPPVLLRGSVDLRDQVLGMRRAAPGYGSSMLCLGMELLEAAVQLRSSTLAGTVMACFGALGYSVAEVWASLGEVDTSEVEAGAVAQGEAREAGAAARLPVLLALVEATGGDADVAGLVQDWAAQAALAAAASAIPAVRAEEAQPAQPAPARLDPTTAHAAHTAQHSAAESASPAEPQPPAAAAPARSVRGLARAALVGFSDAGRERRYQQFLSVRSSASGASWVCVHLALMAAAVLRLASDGRLGLDLPAVLLFSGAYVIMTGVVVADRLRPGLLARHRLACWMMTSMLRSSAKLPQLVGWVLVPPSTLTHVRAGTTLVADCVLPAAFEPLPPAMVLLVSLWDVVMCIAFYRHIGHESALHVAVFKLCLSLLVRFAVDVMYRVSFVRAEARAATPTLQGGVQGKGAGSAAVAATSGATAHKEHLE*
</t>
  </si>
  <si>
    <t>C_20040</t>
  </si>
  <si>
    <t xml:space="preserve">MRVVERRSTELKRLAKQFSGVVARPSRFQDEATRSWLEPGFVPTQQRWSARLERDVSAVCGEAGLTAATTAAVVRAASTGVISQNPGVLLSRLLTFNDCLSEPLGGRRGVLSVLRKAPSLLRYSPESLRWNADMLAALLPEGAVGAVLGRAPMLLPCNAMTLWGNFEGLRTMLGLDAEAALKLVVRAPRLLHNTRGALEGRLEDLAVLAGLMPPPPPPLPPTLLPGTGGATAEPAASSSSIGAGVVGMRRAQVAEAEAERAAARARVAAVVARQPSLLGYFPATLERNLRGLAEALGVPLGRVQPLLLKYPPILVIERLLRLEGQPDALRAVLRGAPQLMTLSSERLECKAVALAEAVAPSCGLSAQLARATPLRRALWLCFSEARYRNVRVAAEAEAHLEAEEVAQQQQHQAAAAAVGLETVAPAYGGREVAPGRHKAAAGPGAQEQQQSDGVATMGACSLSAVELTSAVAPAKRRRGRNKTTAAAAEPDAAAVASSAREHALYVLAHRRRPQLYKLLQEGSSATASSGEDVLEEEVEAAVKVPQAVQEGADDCGGPRAKGQAKTATRRRPGRPARGCTVSF*
</t>
  </si>
  <si>
    <t>C_20041</t>
  </si>
  <si>
    <t xml:space="preserve">MDFENECPDIGRMEQLVARSAHTWHPVVICAGLNRVVQLYDAQQRYQQRRNSSFSAGRSNAGSGSGDSSSGSSGGSGQLSPRGPTVQRPRERRAAAKPHIANMLTSRYAVNTLWVSAKIGYWGTDGGAVIKMMLERLKAQDYLLLRSAAAQGHSNLWWALSQLEQMREAAALAAGCAAEDPEGAATAIAPALAGPAGGAQDLLSVSADVIKRTAVLDPAAWKPQELANMILAHARLSPHVHDPELVAHLVSHFVAHPGPFKPQAISNVLYALGELFGFRTGGVASAQPGAMTGSYDEEGADGGLPLPPPDLLEQQQTLQLHQQRQPTKPAQTAGQSAGPGRPVRLWKLSPHPDYPQLHAHCRALAALALRQGLGAFNPQELSNLVYACSKLGVWLPPKRPSRLAKFAAAEADAAAEAEAKPTPPPPPPPSLRTRSGPPDASAGAGARTAFGGALADRQADIAAAMARARCKSVQHFDTQLGARFEIEMEPGDQQQLQQQQAEAGPDGSSAAAAAAQWQLPADPAFAMRDFVVLLGEEIRERLLVAPHTYVSQALSNSLYALVAVGYRSQGLMDAAVAALLRGCGMESAKAQEWTLLLWAIASVRYQPPPSVASFLLEHATTRLWVGSDYMCVPTVIWAATVTDMYHPQLVDWVTRCVKHSGPARLLPFGLTNLLWAMSALPPGAVARHAELVDMLLGEVEALGGAAIGTRGRVQLWQTLVEIEAARAHEAAASRGVRSKADILSRPTRGPREMGPAGAAAAVGAAASGSDVRGDGGGGGLRVRRLPADLTAWCKREMVSLTSLIPQGTTTTLQLDVAGCALFLMLRGKAELSSLITQQLETQRLLGIHQRQLKRMASSQPEPAKPVRRKAPRSLKASAGAESEGEGEVAAGEDEVEVEAGGVEVAEVSAGPALTRVVRVEQEWLVEALGLRVDIYVWLSDGREVAIEVDGPMHYTSNRLIVKLPRARLRDRQLERVLGRGNLVCVPYWEWDALGTDQTTKCAYLARKLGLVAHAHARGE*
</t>
  </si>
  <si>
    <t>C_20042</t>
  </si>
  <si>
    <t xml:space="preserve">MASYKPKSVKDVPAEDFIKAYAAHLKANDKIQLPSWVDVVKTGKFKELAPYDPDWYYVRAASVARKLYIRQGMGVGLFRTQYGGRNKRRGSKPEFQSKASGGLVRHIMKQLEECGLMEKAPEKGRRLTANGQRDMDQIAGRITVQLQAFF*
</t>
  </si>
  <si>
    <t>C_20043</t>
  </si>
  <si>
    <t xml:space="preserve">MASGLQSPEELQENLRQYKEQLAQVEQLLMMGSDEEMPGQDLQDMYQSLSEVIQLTEELLKDALEQQRAAGAAVAGLSAAAAAAVAAGVAGAEAAAGEAAAAADANPVAKIVTPPELNLPAILPASVADQIRKAQVRAALTGQAPAEWAIGAQCQAVYSADGQHYDATVEAISAAGNFIVVFEGYGNKEEVGLTGIRPRPGADEGYKGVAAPKRKRVEDEPVVNEIPKWLAIKETDDEKTKARKKKLLKSMKSKIRFQQKDLAQKQKQDSWQSFLKGKGSKKKTGFLTGSIKKGSIFSVPEGVNAKVGVVGSGRGMTEYGKKSRHEFEEADEEQ*
</t>
  </si>
  <si>
    <t>C_20044</t>
  </si>
  <si>
    <t xml:space="preserve">MSLTPELITQFGLLGKVRTGHPVLDAVLCMLLPLLLRWAQPRLNRWALLAAAALRRWWSGEAGCKEVVRVIEHVAAEDGYYYDPDGQPANAILQRALLAYVNNCAGAPAATASACISAITPTAIRAAAPATAQSPAKLLRDMTTAYLSLEKRRRRLAAAGGDADSDSGDEDSAAGSSSKSSDCGSSVGAAKQREAAAYGLNLAPPVRVWQELGNGVEFMRYTYTHDSSTEKRRRIASVIKLRSRAPDGARRVSDLITAALQDHREQKAARPADRHRYLYVPTCLNPPAPASSPAAGEPGSGGDGRAGSGAGAKSAPTVAAVFKRYRLSGEKTFASFFHPAKSEVLRLVGQFEGRQGRFSVPGYPHKLGLLLYGPPGTGKTSLIKALAQLTGRSVVSVPLARIATNQQLMDIMFDTRVLLQRRHNSGGSGGGSKRSGGSRGDDDDDDDEDDDDEAGTAITLPFSKVIYVLEDVDAAGGVVTRRTPPPSPPQAVAPTAAAIAATAAAAHSRGSDGGCGSSAISSVDADDLAASDLSRRRRCASPANKPGPPPASAAPPTIAWPAPYPAAAPNNDFGPMCEAEAVALAAALAESMAGSPNAAATATANHAATDYAAGYSMYSSHRWPCKDALNLAGILNVLDGVVDTPARIVIFATSCPDSLDPALIRPDRIVLVGHGGEKEGQGEAEEAGRRAAEVSEAEAALAAVWEDDVLSPAQLEAMCGEADTWQELVAAVAAEIGAASEGVSGGMAARWDRFERC*
</t>
  </si>
  <si>
    <t>C_20045</t>
  </si>
  <si>
    <t xml:space="preserve">MAGGGGGGAAAAGAAAARTNALDSLLASAGFAVPSSALNGTSAAAAAANSSAYNGLLALFGVTGDMASAGMDGLTSRTVTAAQQLRAFLAQLPALSIPGGPAATGGGPAGAGAGAGAGAGAEVNATAAADEAAGLRPGQLMARRGYRAKHPVVIVPGFVTSGLELWRGLPCGQRYFRQRMWGTLAMVQFRAFMHWVEAAAAEEEEGGKQPRSGGGSGHSGGGWVDRHIASTINIAGTSLGVPKSVSALLSGETRDTAQLGALAGFLTSNMVPRAARTRVWRSWGASYAMLPVGGPGVWGNASWAPDDTPEMRANRRTFGPFAHSLSAALLLRPVPQDVGVHISDGDGTVPLLSLGLMCRGGWREAGHLNPGAMRVVTREYKHKAVSMLQDARGGPAAAAHIDILGNDAVLRDVITVVAGRADELADIVVSDIDRIAAAVDWAALAA*
</t>
  </si>
  <si>
    <t>C_20046</t>
  </si>
  <si>
    <t xml:space="preserve">MIQGGDPTGTGKGGRSIYPTANGKFPDEINDSLKHSKRGIVSMANSGPNTNGSQFFITYKAHAHLNGKYTIFGQVIDGLEVLDRMEKVPTDDKDRPKTDIKINKVTIHANPIAG*
</t>
  </si>
  <si>
    <t>C_20047</t>
  </si>
  <si>
    <t xml:space="preserve">MLVMPAPAAQATDTPPPPPRSSFRGESDLLGGCGGGGCNSDSSSQADGCSRRGALGALLLALPPRVLAAGLSAVPVRPLTVGGRGAFSGWWQPHRRTWSAPTQAAAVCTQPTDAPAAAPPAGLATTAAAPAAAAAAVDQAAATPAPAAAAAQQQQAPLQSEIQPATASEMEPEPEPPGAFAVAAAAALPLLDLPPELSGPPSLAYGESFTSTTVLQTAPADPALSASQLPPDYNRRATLLLLRLVAAAAAFAAAAAGLAAAALWLVGWRQLLVLLVAAEAAFAVHYRRKYAMLNAQPARHAPEHHDPLAAFQRLLQVCQYFSAKIDARVYLSTWFCGADYRLIRRDNVAELIAYGFWYKSRSEMEAAGLGPLLRQCVSALECAFRISLPPGHQPGLRCMYHLWEPLRTIYRPLTFYAATEALALLTQALLLAMGCSLSRQSTPVAEETAAAGGGAGGGAGRGLGMLVATAGLERPAAAATRVAGTVSEVARAHGERSKVDRSGTGNSIATAAAATGAGASGLGQQLAAPPPPHGPEPLVLASWASDRSTASLTSRATHLTGSSNNSNGGSSDSNRGSGSEGGSSSAEGARDASSCGAGGGGAGGGGGARRWGRVRWPAVVLGVLWRRRDTRQPPARAAAPTAAATGAGGGGAVPPLTPVLLLHGVGLGLLPYVNFIRCLLAAGLPLVALEYKHVSMRLCSVIPSADDIALAAAALLSRLGVSGACVVAHSYGTFVASRLAQLRPDTLQSLALLDPVCFGMFMPHLLANFIYRQPRTSSLSVWAKDVLFNFVSRDLHCAAALCRRFYWSDVNLWPQDIPSRTLVAIGGNDQLIHVDEVLDFIQHYAAKILYHHKHAHAELLLDTAWQQQVIADIYLMAGSGAGAAGAREVERRLTAMPAAAVRRTPTLSAAVLAPTPNPAVAAGAAAAAAAAAAATARARATAAAAAADAAAPGEEVGPQGLAGLAAVPGVVRRVTTRSFRLMHQPTQPSPQPTQPLQQSPPEGAQARAGQAAAAGGGGQVLVDASQHAQPWQGGTEQEAAAASEEDVAALAAALSAQIGAARRKTTLPLAEKPALAEAPAAALVTPGLGLAPAPAAPMPASASAPGHQQQQLPPEYAVAPAAPAAVPAVAGVSRRESVGAVVRKESSGSCIWASGAPRPGPGGPAGGSGRRGPGAAVGAAERTLSLGCWPEGLAFAACGGELPVVPPPPHQQLPAVGRRLTASAVSGSQLDGLLLLELAGAGLNRSMLIQQQRQQQQRQLQAQTQQQQLKLHEAAGAPPRLSDAAAAATAAANSSLATHRAAASTHAGCPEASRPAAPAGDSTAAGDGGATHAAAVGPAAEHHPVPHHPSYLHTHRRAHAAHSHHHQHRHHRLRPAAAAPRGPAAEAAGPASPPGQQHLQHQRHEHLQPPLPLSPLPLSPLSPLRLTLHHLFWAAA*
</t>
  </si>
  <si>
    <t xml:space="preserve">MSESQKETFRKYLEQAGAIDVLVKVLVQLYEEPSKPKTALDYIKQCLGSPTPAEYEAVVAERDGLQKQLEEANQLIAELQSRVQSLEAAAETA*
</t>
  </si>
  <si>
    <t>C_20049</t>
  </si>
  <si>
    <t xml:space="preserve">MQTCFSPNVRLARPGALRSARTSSLVVVRSKGFGSETAKQKEAEAEASTSKPSGDGDAAALEALEARIAEQSYLTFLSIYFIWTLVLGLALAGAGFLPEAMDIWIQDNLYPNYSWVILGFLGLSSLYGLYKTGKLPGQIQKQ*
</t>
  </si>
  <si>
    <t>C_20050</t>
  </si>
  <si>
    <t xml:space="preserve">MRRTSCRMNSSRVERMPGSSSGTSGISSPAARMAREPLDATSGRRDMDGCSRSSSVRTMASAWRSSAVSVTLGAMADSTSSGSGSGMSMERSGPSASTLRSAVTAPALLITSRSASPSASRLMASTAATISSTISSCATGAMNLSASGGMPSGMKPSLSRSRDTPVQSSMSISSKKRVPQSSSTTAHWSLMNGSVLSSTTKRRMMKMSSATVSSTCGRCTLTATSAPPCSGRSLPRYTWPSEAAASGSADSHSNTRSTGQPSPSSSTSRASTVEKVRTLSCSRLNSSRRSLAHVASASTDACAASTAMLEAASAARATLGEAPMSASTA
</t>
  </si>
  <si>
    <t>C_20051</t>
  </si>
  <si>
    <t xml:space="preserve">MGVRGISAVNRLIAAGTLPEAEFWALDSDKRVLSGADVAAHTLEVGPGDEASLSPEDLATLASGPAAAGQAAASEPLQLQGTAAAATSSGPDGHAGAVFVLGSAFGSPGGAPMMLQLVRHLRRQGYFVAATLTRPFEFEGARRLEAADALISTMEEVAHLVVVIAQGVLTRASAELTMGQAQAIADNTLVYTVQSTLWALRAPEILKVSHGAFLWHGRDLRNIKRPLFPPMMSLLSCPGHATLGRGQAALPLPLLQQAGLASALSTLAEDAVKAAAESPFLDHKLESATGVLCVLRVPPSALGVGARPAAAGPSSSTNTPLVADNHKEYALRSAVQVAAMTVRELVGRHCHDIIVCPQLCQDLESPSPRAKQLPQPQAAVVVPAGAESAGEGGAGDAQELVIQTQVESPDGTELVRVEVSLLVLESIEEMAEAKAVAGQKPDPAAAAAAAAAANMAAAAAADAAPTPTAATARDRIGSVISSRAPSTPRRPGPRPLSARGSGPSIFTGTIPGQPTPETVPMAASAAQPAWATGSAASAQQPAAPAAVASAAPPPQAPSARPSAAAAPAPAAPAGSGAGATAASAAAAAAANAAARKQARLASMSAMSALAGGSAAAVHNNILGASALGAAPPAQPTNTPAAGAGAAGFSPTGVPLNARGLPMYPQQQPAQPLAAAAEPEPAPAAPAPAANPFEGGLQQIPRLAESLVTSLVAQSLDLPPQAARWRHQQRTPAGTPRPPSPAFHLPRVDADVVEDGGSWMEGQAEAEPGLGRGLQQLIMGMRLPGMGGDGSGGAPGSGPPRPAAVRNRVAGMLDRERQD*
</t>
  </si>
  <si>
    <t>C_20052</t>
  </si>
  <si>
    <t xml:space="preserve">MRRAKQLTSVRLESESERATTVRLFRRPIHPPQRSGTDSSIASSISRRVLLHSATLPLLSAVASQPATASVPAPSALTTPLDTGALLAPSTTFISRSSTSMPIEGIELDDEKFVDLLGKLIGESKHLQNNPPEFVPKEDRAARHVLEVLQPLSQENGGPLRIRRISYVEXXXXXXXQYPGEHDGGIMSFVGCHMDVVTANPDTWTFDPFSLSIDGDKLRGRGTTDCLGHVALVTEFFRQLAERRPKLKRTIVGVYIANEENSKILGIGIDEMVARGELDNXXXXXXXXXXXXXXXXXDGVLTIVCPCPMCLRPYLRPGAVQCIGFGRMATYHANDEYALLSDFRKGFEVMRELVLHFNTV*
</t>
  </si>
  <si>
    <t>C_20053</t>
  </si>
  <si>
    <t xml:space="preserve">MAYKPLAALKPYVPFRDASCGVSTFHLTVYDVMRGIQRARDVGFIDWNSGSSTWSLEEYEYYEQVENGDLNWIVPGKFVAFSGPAARCNEIAGYRLHTPEDYWEYFRRRGVTTIVRLNKKVYDRKRFLDGGFKHHEMYFPDGSCPNDAIIQRFLDTVEAEPGSIAVHCKAGLGRTGVLICLYIMKHYRFTAEEVIGYIRVCRPGSVIGPQQNFIREMESRMWHEGEMYRAARGLPKVAPAVEIDANTRVSPYPDRKRKAPDQLPPAEQLRSRVSQAKAAAAAAQRRSELEAGLPAALARLGCTQHSLLCNDAGSEHSASVYGWEPKPGVVWDHTGALHAASAVLPEATVRASGRSHCHLTFDALKGGNDGYSVLHA*
</t>
  </si>
  <si>
    <t>C_20054</t>
  </si>
  <si>
    <t xml:space="preserve">MSADAGQPLPNINPRDAHVAGQLLIAGRAAGGHNGHGYDAAEPAAAAAAPSSAVGGSRGGSASAGGAGSGGYGGSYGQLRAGSGSAAGSRGGSATGGSGAGTGMGSRDVHGSGGGGSILSGAGAAAAASASDMSLLQYSKQYGGSDGYGHGGGSGGYVSSSQQAAPVASLGSFRSRYGSGLAPAGYSNSAGGGAGRSMTPLRYGAGSSAAGGYGGYGSSAAGGGYGSHQGALSPSGILGPRGGMGAVSRSMPAAPGSSGGGGSGHMGRSPSTGRLSAAAGLAAPPSSSSVGSVAGLRSTLHTETLAAADRPKVIPERNTQSADIGSGFGLGGAGSGAASPWRLHVPASPTGSSGPATPTTPAGGHMNSVIGGVGVGASGLGRASSIGARSNGSSPSTPTTPGSTSGGVARILAPNGQPRKVPVALLNQYSAAVVAGSGGGGGSGSKPPSAGSMGAGVRSSGYGSYGMRQ*
</t>
  </si>
  <si>
    <t>C_20055</t>
  </si>
  <si>
    <t xml:space="preserve">MARKAPATPLPTRDSSYVYNVCLNPLDCNLDCLLDNNNLSAHSLSHRGCGYCWTGVRANLGIFARGKFFFRVTVGEPRPVCVNNTAALSTAWGLRVGVSRFQTAVEQLGEVPFSWAYCSTGSRAFLPSRTAAGAAGAGGAAPPGPEGAAGGAAAEADTNGRGGQAGPSAANGGSSQDGGRGGGTGKDGDNGNGGGEGEAGGQVQYPVFDNNAGPPLSPGDTEATAITADCTATMSPGKLPGPEACEVIIMSGLPGSGKTTWAARHAAEHPPKRFYVLGSQLVLEQMRVFALVADTVNVMLMRAPQYFQPDKERAARQQQEAGQPGEDVGMDMENGEAAPPLPAEPQPQGVAPAATDAAATADADGDVAGPTSAQPAAAAAASASGGAPPLPPRRPSRDGAAPAAAAAPAKAGRTSRDASPQPPLPQESHATLHPPPAAAEAASAAGTGAGAGADGTPPHYPLQGQLSPAYTYAPQHPDQQQQQQQQQHEQGQHQPHQPHQSHQQQHGGFAPPPKRVSQDGVRHGQPMMPTYTSGGGDIMQMHQQQYIQHQQMQQQQQQQLQMQMQMQQQQQQQMQQPFQVQGGMGMGMQPPMQQQPQQQQQQMQQQPSMHMQGPGMGSMPGDMGMGMGMQGPAPGSMGPGFGMG*
</t>
  </si>
  <si>
    <t xml:space="preserve">MMSARGVAFSTNTGAPSSLAPGQAIFNDKGRLPAGLAAYRGSIDELDDLIATEDSKHAEAADLHNETPLHIAAQYGQFDVVKFLIREHSVNVDPVNWEGWTPFFGAISRSHIEIADFLLRNGADLHHTTPSGMSAMHIAAWFSQRDSIEYLLQKRAHLHKDNTYGIPPMGMARPGPIKRMMFNAQEQLDED*
</t>
  </si>
  <si>
    <t>C_20057</t>
  </si>
  <si>
    <t xml:space="preserve">MTAGGSGNGDGLDYLSSPSGVIAEAQQLAAQAFGADRTWFLVNGCSAGIHAAVMAVAGPGAGRARRRRQQVQHPQDMDNTSGSADGQTTTSDAGGQGAEPASEKPGVLLVARNCHLSVFSALVLSGLEPVWLAPELDPRAGVAHCVTPGTVAAALAGAAAAGRRVAGVMVVSPTYFGAVADVRGIAQVCAGYDVPLLVDEAHGGHFAFLPPASLPPPPPSALSCGADMVMQSTHKVLGAMTQAAMLHLRGERVSAARTSRALQTLQSSSPSYLLMASLDAARQQAAAGGAFAEPCAAAQVIREAVSRCSLVQLLDNQTAQGASNSGSSTETVVLALGPGSTLAHARQAVAAILELDRLAAAAPQDWAGGGVQAEPPHAPLAPDMVLSPRDAYFAETESVPAAEAVGRASAELLCPYPPGVPVLFPGERITPAALAALQATLAAGGTVTGASDSSLMRFEVLVVD*
</t>
  </si>
  <si>
    <t>C_20058</t>
  </si>
  <si>
    <t xml:space="preserve">MLPDKINRNKVLFELPPPPASSSNADGYGHGHGATDLSGDAGAVGRLIVLAAAPTGGKGAAAGGGEPGPSSQGGGGPGGAEVCLQVDLKGVIYNAWALPLAGTAMVLNVESLFNDFVRLREAADVHRGAGVGDDGDGLAHLLGDDDDQDNYQPDDDDDEAAPSAKTKAKPGGKVGARAKTGGNKAAAKPKATKKKAGAGAKKSAKAGKATKAKAAPTKKKAAGAAGGVGAKAGLGVKGGGVAKKKAGAGTGAAGKKKAEADKGASKAKTKKKAKKASSSDDDDSDW*
</t>
  </si>
  <si>
    <t>C_20059</t>
  </si>
  <si>
    <t xml:space="preserve">MALGRMKRIIDGRPNLGKFTLTCKGCEQELPVGKVTPCLQSWDNVLNTFKKTVLFRFPCNKIACMTFTTQRDAHIKDQDKRIQGFDAILEERDGQLRTLQEQLQAKESQRALLEQSLRRTTRALRRAGIEIPAGVVATAAAPATPMTGAFHASTTMAATPYTVGTRVTGSRGLLSTPLPTPRFPGFGAAPASVAALAAVAKTAVAPNDGTNSSFAFGSPTGDEPVDSEVTSISRHEAEPFLPELLQQARGEATRLEEEGEALRKQVTTLSEQLELRDHELSSVQLKVEQLKADAVDAATKTSSMCATLAARDGELATARAAAASSSAAAAAAQAEAEEQGSKLASVEAECAALRADVSRLRAGAADLRSQLATVCGERDAAVADLSDARAAAEDARDEIGTLRGDVAAAQTELSALREEVAALRAELAQAQSEVAAAGEQAEARQAELVVAQDQLQKLEEELAATKAAAVRDAAAAEQAAQLAEVAAARAEAAEAAAQEQAVLAASEQELRCSLASATTELQDCLFIVFQEAKARLAELGTNLQDAQQGRQEKEAALEVLSGRVSQLEARAAELEAMRLRVAELEAQGASLDASRYAVTAELRDRVGELEAETEALRTQAADADATAAAVRASVEQARAREVELEGELAAARGKASELETELQSTRNHTAELKAMLEESRSGTAQAKAGELETPSAAAEQQLADVQQEAAAAQAKASAASELEQAAATQQLAAAVQQLAAAQDKVAQLEAEVSAVREEAATAAAGHAKANEHVTLLQQHLEAADSRIAEATAAADAKAAALEQAAAAASSRAAEVEAQLHQLQASTFDLQAAAATAASAQEAAAVAATAQLSALQAEADEARREALAARTVVSCARAELAAAHAQADVARSAVSEAASAELIAAQQELMLAKEQAASVKQELEEVRQQAEEAKANLQQARSQAEAAEKAAAAARDELEGAQKDAAAARAAAETARKKLMAKGAQAEQDLAAARVQAEELQAHADGLAAKCKEVEAAAALAAAAAQTEKAALEKRLSELQDDVEQRVEQAVEQAQTGQDQLVEQVMQLQEELKRARGELASASAERQSERVAHMYAQDELEAANQLFNILDRDLLCHQVGMSGALKALCGNASHTFSQLQGQLAALDAAAGDLAARLALEVEHSAALQIQLVQAGADKAALAALSSQRDSLQAQVGELTTRVGELTARCDAGAADLLAAEAAVATAMAERDALAAHVADLTSALQKIERQRLIETKEMASTAHEAKDLVETLSTNVSQVAELLSRSHAAEAQAEAAEQQACAARSEQQRLQEQVKELQAQLSAAARAPAAELAAAQAAAAAAQAEAARLQQEDVQRLQQLAKLEKVLAAAEEDQDQREAARDEAEAAAEALRAELVAVRAQLETAVAAAAAVEAESESHVARLAELQAKLVASEAAALKAAEQCEQARAEAEGLRASAAAAEERGMQTATELTALKAQLIDFQTTLDDVEEEQQQRAAEANALFRRLAEAELTADVHQAAAEAAGKQLAGLQAQLDAALEAAEAAAAGAEAEHRRRIGELEAMVAEAVAAAAAADQRRAVAESEAEARVGGELVSLREQLAALQKARTVAEAGLDERIKAAESKRQAAEAALAAAREAEAARVAELAARLDSAEERGRAAAMAALFSRALAAVVAAGSPPQAPSRGRDADAETPSRTGKARVVAAPAAPAAGDGADTDARCRLVLSPAAKTPSAAQHRGRDRGRATVAPLEMPASGVQSEL*
</t>
  </si>
  <si>
    <t>C_20060</t>
  </si>
  <si>
    <t xml:space="preserve">MPFPLPIPQVCVDQLAPYLPPASCGAASPPLQPQLEQQALVAVWEVQLQQVGLGISTLLERLSRAEVDATVAASDKSMLAAQLAEADAQLSAFAQAVEQATRCTAAVTPAARGAATPGKGHWLLPACNSADGSSSSAECTPQRDQSGPSARRRQQQQQRRAVKFGGTGVPEAHVEEQAADGVNQGEQPPHGAAATLVSPAAAAASSITLAASSQPAEGARSDGGTESRSPATSWRRVSRAEVEVGLEGLATLAALAAGLRDGQEAAEAEAMELRAASERYKQELDDYSRGVGRLTAAACHHLTISASRRASRSVAATRRCSRHSFGGAASSIGVADASEEVAAAAAAAAVAAVSAAAAAVEAEVAAATAAASRSSGDGSGGRDAAEGKAPSDEAAAVELGLAGGAATAEAQLEELRRQLEAMAAADVAAAEAAEAAEEERLALEAEAAELRRALQAAADGAAEAAQRADAVRGERDALAARLEAAEAERAEAVAQREALSDRFTAASGKLAELRAQLKASSVANSGLEADLSAKQAELEEVASSPFATALCAPMSHHAAAAGADAGTVSATAAAAASARAVLSCLPRSSPEQQDLLLRQLLPLLPPTPSPHRALEAELLRVTAASEDLLARYKQLQEAVAAAEAATAEQEKTHEAAQQLRVEMEERLQAAAARSAEQEAAAAQRLAVVEAALAEARGTAEQALAQAAEHRRRAEELQAETERLAATLDEVLGDMEGLQRDAAVTNAQLRAVRAERDAAREAGARDGAALRSQLSGLATELRDAVLATASEREARQAAEQRAAQLQQERLAREAAAAVETEQEQGAATLLRTPPGTPGGGGGAGARAAASPLALTPGAGDSVSRLEAQLEHRRQQCDDMMSRIAEKTIECSDLRKRLQDAQEAEAKVEQLRQMNSMLINQLAALKQGRTGTATDAGAGVLRRLQSLQVRLEGLLLMAPPAASGAADPDSLGASAASASSENAAADTPATPVTSKTASRLPPPASPCLPLPPSSAGASTSGGGRPTPSVPAPHPVLALAMPATPTGPPPTSPAAAPAAAGNAAARTPSPLPPKGAVLERPMAPLERFASRSNVAPSGAGVRAAAPAAGAAAASNGSGHDEASAAVAAWAQDDDWVTEARALLGELAGLVAQLRGAAADGASPFRTPAAT*
</t>
  </si>
  <si>
    <t xml:space="preserve">MAPKKQEAPKERPLLGRFKSNLKIGLVGMPNVGKSTLFNLLTKVGVPAENFPFCTIDPNNARVNVPDDRFNWLCSVYKPKSSVPAFLDVVDIAGLVRGAATGEGLGNAFLSHIAAVDGIFHVCRAFEDADVIHVEDRVDPVGDLDIIHKELRAKDRAKIEGVIDGINKLKSRGLKKEQLEELECAGRILEHLNKEIDVRFGDWSAKDVEWLNEYQLLTAKPAVYLVNMSENDFARKKNKFLPKIHEWVQAHGGEPIIPFSASFENKINDMPDDEKDKYCKELGVVCQLPKIITTGFRAIHLIYFFTAGEDEVKCWQIRQGAKAPQAAGTIHTDFERGFICAEVMKFEELKELGTESAVKAAGKYRQQGKEYVVTDGDIIFFKFNVTSSGKK*
</t>
  </si>
  <si>
    <t>C_20062</t>
  </si>
  <si>
    <t xml:space="preserve">MMRKKRPNDPTIFQYEFQSDVPSNLRVKEYWAIITSQRPKTWQSIAQQIATGSYDTLALSLDAASMADIRQATLYLPWGLMQNSEYGAAVESFKAFKTFNDHVKDLQRAASLASAVGTPQQAQQVQQAFILMSASLDALLSTVPAKYYTTTVFKGPVEEEQQKQQAAQAAAQAAAQAAQIAAAQAAQAAQAAQAAQAAQAAQTAQTAAQAVAVAQ*
</t>
  </si>
  <si>
    <t>C_20063</t>
  </si>
  <si>
    <t xml:space="preserve">MLARGYRPLVVRFNYIGDPEDSDFSASVSGEIAGAITSAAAHGRLASVVELGLPAPLLTPQLADAAGATALPAFSRFELTHLNRLGGGNAAALLLRLFRRVDVNAAGGLGAGAADPAPAGSNGSSNSGGGSSSSSCPRRLASLRLKHLPGPLSPGMRQALMQLQPAALMLSYEDLDRAGRAADASFANTTLTWLRELRVDSRYPIAKQPKQQGGDGGGGGGGIGVADGGGVAVLPALTNLTHLVLNNRCGGGLRGMLLPIYSLAAFTHLSHLRELCLYPACLVAGQELTALTALTRLQVATLLPPPPPPPPAAAAAGPAAAMVPAAAVPTITRLPLPPPQPSTSTAVPVPASAAAVEAAPVGARAQAPPQQPQGAGAPVPRRRIAPVRRVEEPARLPDIVLPLNLTVRTLRAALLPRLRPPQPQQPPILVSAVDSSTPVCIALSEVGRTRFRDLGGGPVSDGGTAALLAAFRSLHGPSRRLQLEVAELEVRGRPHELQPAVAPDQLGVAPDQPGGHRWLSALAPLALRSLTLTHWLLGVEDLQTIVERLQSLQRLVLNHGDYPLPAIRSLALLPQLRQLDLHGRGPIYMDRMLADNQGQFYLQTGLNEDTNPAAAFVDLCRAIAQTRRAAAGGHAAGAAAAAGPADAAVAVAPAVPFVVRLFRNALGGDTEPPEDVTAPLVEQINTQLQAEGVGPNEACAQLAPFVDMWPPGVDDRRLVDGGGEADSEDGYSTAGDGD*
</t>
  </si>
  <si>
    <t>C_20064</t>
  </si>
  <si>
    <t xml:space="preserve">MRSQALSLARAGLLQLSSQTGASLEGGFALSKRAEQALIRASRAFASDAKALDELRKPKFTSKYLINHVSEKLIPAVKEWEKQYQPPVIHLGRVLSVGDGIARVYGLKSVQAGELVCFDSGVKGMALNLQADHVGVVVFGNDSLIHQGDLVYRTGQIVNVPVGPGTLGRVVDALGQPIDGKGPLTNVRSSLVEIKAPGIIARQSVREPLYTGVKAVDALVPIGRGQRELIIGDRQTGKTAVALDCILHQNYLNGLTNKKNRVYCVYVAIGQKRSTVANLVKLFAQTGALKYTIIVSATASDAAPLQFLAPYSGCAMAEYFRDTGKHAVIIYDDLSKQSVAYRQMSLLLRRPPGREAFPGDVFYLHSRLLERAAKLSAAMGGGSLTAFPVIETQAGDVSAYIATNVISITDGQIFLETELFYKGIRPALNVGLSVSRVGSAAQFPGMKQVAGTLKLELAQYREVAAFAQFGSDLDAATQYVLERGARLTEVLKQKQFVPMPIEQQTIVVYAATKGYLDKVPVNQITACEDVILKHVDPRLFKILKAKGKITPEINAHLAQQMSNLPVMTK*
</t>
  </si>
  <si>
    <t>C_20065</t>
  </si>
  <si>
    <t xml:space="preserve">MDQVEQLAAMQCAAVPSYVRNPRTACMRHGAAGCAPLPAVRHHGSAIAGCPRQDRAAGVPEYPMDITVASPPPVAEPGSASLGASDATSNSNAFVRSSRLMLDDDQRALDQLQHLGPPFSGDCSRRPSSYCSSRSNSGDGAAVDASSSAAPPSSAAVTRYGSLLMGSAGWRCTAVYGIDLHDMLLLDRMTPRRTSARQQQPMPPPTAQQHHHHQQRTSRPSTPELSAASCAAALRAASSVGSVTGAAPVAAAVAGELAVGEAHVLAGRRVGSPGTAPPSGVVLGTPPRPGPCTGGGRPPHGPPAAAAAAPTASARDFPPSPFSLDAAAAAGMSPPPPSSIADSRGPSMLRTHACRRLSESQAAKPPGPHNGCAEPMAASQATPADSAAQHDITSLGGARCSEGSLRPHLGGPDLLALSRQEGGASGSAGGGQLPPPPSAVRFGPGAGSGYDCGTSPAHDCRAGGSLDGEGGRSLGLTTHPSASSLLGDSGTPHTSRRTSYHSCMVPAGHTPQHPRLQPHSHSCTGASPAGYLGIRSGSVASWGEVLGVLREQVTPRAASGRAGGSPFCASPAALAAAATVSRGRTLMSSSFEGGRSNYQSNGGCSPPAPSDGGCGSGCGTGWAAAVLGRMCCTPGRGERGGSSVGVGNARRASGEDFDTGGGGTCWSLVGALPCVARDGASCDGDACGSAARCRQASNTPDMSWWRKASLGNSISMAKSGTIHFAAAHECDGRDGRTAMPDVRGGKQAACAWKGGTGAEEEAAEGKGGASWAHQPGVAPDTVAERDEDAVEVAVVAEESEASKTVALEALSSLDRLYADARRNSFAPLSAAVFEAQRPLEPSTAAPQGKALQTSLVAAGALVLATCLSPRLSRLTLCCFVWARGKRDTVIEPRMSRSAGQ*
</t>
  </si>
  <si>
    <t>C_20066</t>
  </si>
  <si>
    <t xml:space="preserve">MSGSTARRMLAGRVGVGAVAGETAPAALGATAVSMVSSVRGAAHTCAAAAWAPAATTTSATAGSVASTRQATGTSATRCSGLSCPTASSPRHDSSTPSRAAQPSTARIMASLRERTARCSTLRPSATVPSSCPYCSSVCTRKLLTAGSPASEAHASMCSQAHRRSIDTASSSASPVPALAKLQASTSRPRSVTKDSRDCSRSLPAARACTPAAVSSVAIAESTDKRHGRHALSSGPACASSSSRPLAGAPSTETSSASVALRPPCASCARSCSAATASAPCTISCPSATSGCTRTGKYAAGLTCSSTGTAPVASSSGTRAALAGCAAAGASSAHIATSSPTCTNVAYFCATGPSALRTRAANSACCKPSPPLMSSTRCTQPGRRKPWIRLASAVASSDCSRWYRSGGSSSGVQLA
</t>
  </si>
  <si>
    <t>C_20067</t>
  </si>
  <si>
    <t xml:space="preserve">MAAKSAEDADKDPRTVFIRGVSFDAVEKDLEAAFSEVGPVKQCFLVRVKGQPKHRGFGFVQYALPEDAERAVGELDGTALKGRKLQVELAIKRAPLEERKKKRKGEAEEAAPGAAAAADADANAEDGNAAHAAPKQLAAKQAQPRPAPAPAAAPAASRPRAAADAAATAEKHKLLRAVAVGNLTPPAIGQAVALARKAGAVEEVMNPAPPEVLREAKLEADGCTGAVVVVIYKTVKDAMAAVSKLHNQVITLAAPGQQQGGKKKGKGKKGERTGSRGGGADADEEAARGEAAQAAQRITLWAREVKGEGAHVKQWRVILRNLPFQITEAALQKALAPVGFVWELKLLRGPDGRVKGFAFAAFTCRAHAEKAIATLNGKELMGRTIVVDWAVSKAQYEAAAKATAKEAGAGKADQDADDDDPDRPGSGSGEGEDDEDQEDGDDEAGDDDEEEEEDEDEEEEIGMDSDDDDGEILDDDEDEEEDEDGEDDEDEEEEEEQEDDEEEGHEADARRERGLLSSVLQDVLDEHEDEQQADGGGQGTGKDGKQQKLEARAKPAAKPTWQGEESHDPDAAAERSRPGSTSRPASSLETTVFVRGLPLDVTQPQLQSRLELFGPVKSCRLVIDKASGKPKGTAFVEYREPEAASKAADACARGRRNEGPGITLAGRPLDVDLALSGDGARSLATQRLAGKAVGKDRRNLYLAKEGGITEGSPAWNAMSPHDQAKRKRAAEEKNIKLKSPNFVISRTRLSVRNIPPGWTEAKLRRLFVDAVKERATKENPRVVQAKILKEENRYEASGARKSKGLGFVEFESHEHALTALRQLNNNPGTAFGRERRPIVEFAIDNVKVLKKIEHLREKAKQNAERQQKQKEERILAEGDANGDKAGKKQRSKKQKGGKGDATDEAEAAEPASGEVAAADGATVKRDKRQERKDRKKEAKGKAGDKEEKGSGAIKGSKRKAVSGEGDADGDGEGEGGMTSRQRKRQRQKERVAHKRQLLKEGGVPALVAEVEAKRSQRAQGGAGAGGNQADGPKDGRRGPKGGKPEAEGEAGAARRKRRSEEQELDRIAEQGLNAKGPRGSGGGGAQHPSKRRRRSEMGEEGDGRADKLDRLVEQYKAKLSGDKPKQQQAGGKGGKGGKGGKGAKGGQGAKGGKGGKGAAAGGANGKKGGADAAGGVAALVSGAASGLRRWFD*
</t>
  </si>
  <si>
    <t>C_20068</t>
  </si>
  <si>
    <t xml:space="preserve">MLEVLDGLTVLDPSLVPVGVVVPLPQQRPAAVAAEEPQAKRQKVADDETSAMRGLMEQERQLRNRNTMLVAPHKDFRKVLEVVANAKKQAHKQAAAAAATKQATASKQAVATKQPAASRPGSQPQSQGPGASSSSRYGRDNTADQLKAMGGGKVGIDMYGTSGSRAAAAPPPPPPPAAAAGYVPVRKSGSSSAVPPPPSSGSKSGKPAPAAAPASGKGSGKEGAKKGGVPIIIVPSGMTSLINMHNARSFLEEGLFMPTQQAIAAAGGAPKPTQITIRRTAHRQAPVEYQVTDKPPAKDSPDWERVAAVVVQGAKWQFKDWPHKGAKDGDLVDALGKVCGFFVHFSDEKVAQPVSDWNVRTVPLHRESRHKDMTAMLELFRHLDVFLQAKRSPLAY*
</t>
  </si>
  <si>
    <t>C_20069</t>
  </si>
  <si>
    <t xml:space="preserve">MHMCRYKNLSTMFSQQESARHGLSQHRPPGRPTPPRSCRQQLHDTNIRAARYSPVDGFVRGLTLTVQRARGGTIPRASSDVASVGLFGGEDFYTILGVTPSAEPRDIKRAYHSLMREFHPDRAPEGLRDGMADLCVLLNEIYATLSDEEKRCVYDSIAGFSSSAINPFLDGSFARDQVFVDEISCIGCGKCVRACPMTFEIEDSKYGRARVISQTSDSVEDVQVTLPQLSLLEAALGTMSRIEVSTMQRFGRSGGNVFEVAYKAWERRMAAIEQRAAAAAAAAGGGKARVDWSFWTNGASLQYDEQAEERAAVMDPEQRRIANLAASAARAARMWRLYSRSTGGRSLLSESSSGSSMGSGSSMASMSEL*
</t>
  </si>
  <si>
    <t>C_20070</t>
  </si>
  <si>
    <t xml:space="preserve">MLETGGDIFTTTTSNIRLNGTSTNMLLSNGTVTTVTNIMVEDVEEITTCVQLTGFLGQGGFASVYRGVYQASEVAVKLAMAARHSDPDTYCREAMLAQQLRHPHVVATYLARGAKVTPELVERFNAAPPFHPYHPHGGVGGLPAAAAAAAAAATATATDAATAAAAVAQQHEYASGSNSASSQLPAAAAAAAEDAMGNPRVAGLHTRQLQQVAALGWGQALFKLGAVPDHTLMVIVQELCESGSLSQAVKAGVFRPQPGRTSQLAARRMLVRTVTEICRGMLHLHTANILHANARYTGPSYCCLITSCAHSVALPQPANVLLARSRKDRRGFVAKIADFGLSRVLRSDTSHALSDSIGTVTYASPETINGIRAKSCDVWAFGVMLWELVAEKRAYYWLMPAQIMCGVAFNGLRPTWPREVWPELCDIGERCLSTEPAARPGFAQLEEELVALEEAMREESRQQSYERRMAAASAAAAAASSDGAAAAVVAATATAATPCVP*
</t>
  </si>
  <si>
    <t>C_20071</t>
  </si>
  <si>
    <t xml:space="preserve">MVRLFSRLKAIDFFKKIPSDLTEATLTGAWLSIVAAVLMILLFVAELSAFLSTTTSSQLVVDRSPQNELLKLNFNISFPALSCEFATVDVSDSLGTKRMNLTKTVRKVPITLDMERQHQGAAVEDTAHKVGPKYDAEGHFDEEPDIDITVPLSHENFEATLARYPIAVINFYAPWCHWCQRLEPTWEAATKEVHDKYPEWDGRVRFAKVDCTAEVDLCRQHFIQGFPSIRVFRKGHDDIYIGGMHEHEAYMGDRTKDALVAFADSLVPSAGQPHRKLAGLSAAPKTPGCNLAGFVMVKKVPGTVHFVARSEGHSFDHTWMNMTHMIHSFHVGTRPSPRKYQQLKRLHPAGLTADWADKLHDQLFVSEHTQSTHEHYLQVVLTTIEPRHSRHTGNYDAYEYTAHSHSYQSDSIPSARFTYDLSPIQILVHETSKPWYQFLTTSCAIIGGVFTVAGILDALLYQSFKVVKKLNLGKQG*
</t>
  </si>
  <si>
    <t>C_20072</t>
  </si>
  <si>
    <t xml:space="preserve">MDPTELEELAWLAVRDAASENVLALNRQSTRGPAGREERHRFVCQMLSNGTIVDAKRMENGFGHVTYLVVLEDGKGRRMRAAFKPRVEGDGEGWHRVPIEVAAYQLNLLLGMDVVPPAVFREEADVDWTHYPAGGAFIYWCGGARQLDTVPMHDWSLPSASVLSDTRILDVLIQNSDRHAGHFLYAEHWADGSYVPQPSPQQQRAKGGGSSTASLSGWRGRMSPVLIDHAAGFRPDAFVCLDHENAFTTGPTRHISARTYLRLRFLDAPTLQSAMGGILTPEEVAALLSRRDSMLAFFDGLVADKGYGSIVLEA*
</t>
  </si>
  <si>
    <t>C_20073</t>
  </si>
  <si>
    <t xml:space="preserve">MDLNVWFRLHWKDPRLAWNASENPDSLQVLLLPSQYMDIWCPDVTLWNSPFDIATTLGAQVRPSAPALHAPWWGKGQGKRSCYVGLRAFPFGPVKCLMEWGTWSHGPLSVTLTEAPQVSGFGSVTSWVHRYPAYPCCPDESNWPVILVDVLLLRTQTLFALKIVVPQVVLALVSFMTFWLSPECGERLGVAVTIPLALAVYDLLV
</t>
  </si>
  <si>
    <t>C_20074</t>
  </si>
  <si>
    <t xml:space="preserve">MGSGTIWAIWLRFRQQRVWGALLEVLDKLETELIKQHLKDSKQSFMYDWVSFKQQPQQQPHPEDDDAKPLSTSRAAEHASSVLPDGVAAMRRASLTGPSRGRRLSRINISLLPPASSLPVER*
</t>
  </si>
  <si>
    <t>C_20075</t>
  </si>
  <si>
    <t xml:space="preserve">MLVPYAHQRANSSAAGSWHPAVVGGHSSGGRSPVAISSELASGLLPPLPPMLQHHHQQQQYQQQQQQQASPEYVSHMVPQTVAAAAAYMRTPSSSVSDLGGPMQRASTFSAGADGASRFVSGGCGTAGLRSFAAAGHRGSATAAPAGFGSRISGSGFPSGSGSMGGDVGSQAQQQSSSAVLLAKSNSGLQGGDSHIEWAIRMSDMEDEDPSASSAAAAQSALAATPAGAMSPVAAAASSGSEALRSEPARWDVPGTAAAATIPPSDSEAARSPASNLSPSSADAQQGTASNAPTRVPSSRTASLPLSVPPSLQPRHSRNGRVTFAATESQRSLSPSRASNTSIGAGPAASPPVPDSTSGAGVASQVVAARNITARGAAQLSSSRLRRLQPPTQQGSGAERGPSAGAVEADDALGSEAGPLAGRVRRLYTGEPAASARSTTEPHPPPPERTSDKSEARSSGGRGRDSGSARGAARRDRRDSLERLGVGDVNAFTGMRLSVQEVDEETARFVQAVEQARAAAASQDGGGRGPSGGARGDCANLQECGSDPLAHQPTGWGELAAAGAGAREGNAYCDEPDAGGGGARGQGTGAEMCGAEGTEYGDEQEQEQEQELTLDAVLHVETPEVLEMYLQMILVNPSHELMAIRERVANAVNVFGMEVRPRND*
</t>
  </si>
  <si>
    <t>C_20076</t>
  </si>
  <si>
    <t xml:space="preserve">MSPESVSTCNPVKIMEGVRLQPRELGRGSFGVVVLGSFHGQAVAVKVMLTRDGFGDPDHHMRGCGLDPMFLLHQILHDLRATTGQMLVLTVQEYCSKNTLLNAISKGVFREGERWDGRVALRALLRTASEVARGLWHLHDNGIVHGDIKPANILLASSGEDRRGFTAKLADFGLAHLLPTAANSISTEAFGSVAYMAPESFNGKVGRATDIYSFGVTLWQMLTGALPFRGMKPAQVVAGVQSGKLQLVWPDVPPMARRLVAVGRRCVAHKPGDRPSAGQLLEELTTTERDLRSLAPGAPPQQRSFPPSTDQSGSSRCSSSASTAAAAAAQEGLGVTAAAERVT*
</t>
  </si>
  <si>
    <t>C_20077</t>
  </si>
  <si>
    <t xml:space="preserve">MAPNPLYDCQALRVFAGIGRNSTSARGFIDGRQPIAGGSVAVAKPQSFQERSLVVLDYNDLASGNHLHAQIEEALGPNGLGALAVRNVPGYVARRRLLLPQAHAFANLPEDVRRRYEDQESHYSVGWSHGKESLSSGQPDTYKGSYYANPLVDDPLRPGPTDSLRPWQHSALASLEETLSSVDDSGRAGAGASSSGRCSAEEEAELRRRHPGYYRPNLWPRQELPVFEVALKDLGRLIVAVGCLLMDHCDSYVSSRLGVQEGQLSGVLRRSYNPKARLLHYFAMPGPQLSLLAGTAGAQQPPQQQENEDSWCGLHTDHGSLTGLTSAMYLDASGHEVPNPDPAAGLYIRDRSGHMVRAGIPADCIAFQVGEALQIHSGGLLQATPHFVRSARGVAAAGVSRNTFAVFMQPNVDERMDCPPGMDPKSVKIGQWQPGCTFGKFAEDTFALYYHKNQ*
</t>
  </si>
  <si>
    <t>C_20078</t>
  </si>
  <si>
    <t xml:space="preserve">MYLDASGHEVPNPDPAAGLYIRDRSGHMVRAGIPADCIAFQVGEALQIHSGGLLQATPHFVRSARGVAAAGVSRNTFAVFMQPNVDERMDCPPGMDPKSVKIGQWQPGCTFGKFAEDTFALYYHKNQ*
</t>
  </si>
  <si>
    <t>C_20079</t>
  </si>
  <si>
    <t xml:space="preserve">MRPVYLGDVEREMAPREIDTPLDLERRAEECAREANYKPAGERLDQKDPHAPFGATGKDAEGNPIASPDGKEADPLALAGVDVKSKPAADNDSGLGDGSLTDALRVLSEVRREGAGV*
</t>
  </si>
  <si>
    <t xml:space="preserve">MPIYDEASVPGTAAGRSTTDVGATAGANPFNIPADEEIFRFREEERARKEQDKLIAQTMRVADKTTFAAQMQATATADARTLLRELRPPKGPKATTTLAASSVGTLDRRKEKENMADFIAKKREIFLLQMSLDTKRAEIKKLEERARQREEALKKSEQMLEEDALRFDAFLKENDEKVQEAIKKAEAEAKAKQDKVLEIKRLNTATAALRSELNKYEEQLEDCRRYKEFLDSITPPEWFEQQAAKLQRRKDALVAEWQSQCEALKQRREAALAAKTAAESDYANARTQQQAERAERAIKESVAALKEIMKEKEPQPPNLDFEMDPEDEEMYFQEPGQLLAVYKQLEESNLFYIQNAQETEEALEELRQKLRDTKTRMDAEAQGLQGQVSTLQASIVAAREKAKRLKDRTLENEGAFTLSMGSSNAPTSSVTGSSGPGGPVNLKELGDKVREVYVRCGFDADASISTLQMLTNIEMKLEEYLNLAEGMTPDYVDGAEKAREKDRRKVARDEKLSTQHREHEARMARALERAAAPVFKKTGKPLMFRSAPPQRKKVVQADDRNDEEAELEAYLAQDMI*
</t>
  </si>
  <si>
    <t>C_20081</t>
  </si>
  <si>
    <t xml:space="preserve">MADGGSKKSMVHLAAGHRNTLLLDAGPLVVPPPPTPVKVAGPPAVPGQGGGGGGAGGGGGGANGDGANGNSSGAGGGGGASGPGGKKGGLVDPLAEQAGSGGAGAGGRGRKGAGGAGGGMVDPLAEAPGGDSMDMESPGAGGGGGGGRGIDVEPGKLYISHKWSVNSQEWIQRWIAQFDRSGLSYMQSDMGSDAYIDALEYHIARCEYVVLLITREYAMAMHGHQTRQHKEIKWAMKHRCRIVPVLHKDMVGSNPFYEPPGSHVAKSGSALTESEKSFLAYSCRPLQQYVEKELHDVYYTKLLSRLGRKSKNYDITQARAARKVKELLELAGLSRAYELLTLGKQYGGAGVQTVSDLKKLFSDSHHAAEPGGASSAGLWSFKLQLSAAEETRLRTTMSGWHSLSCMPHWMRHGELSVALALAGALDEQILARFGTLDLSSLGSAGFMGEGGGMTVARFVGEYAGLWARDAPRSTSPAPGAASGNPAGGGPQAPTGVFLTHLVLQSCSIGSRGAVALLDSLCAGKVQLQVLDLARNGLDHQAVPTLVKFLRTCLTLESLCLAENPVGDLSGTSLLQCLGRYPGRLWDLDLAKSNVGGQTVKALALAIKNCKTLRKLNLAGNGLSGRVLGTLAAALYEGGVQHLDVSDNPVGIDFAIALSAAATNATNAVIAAAAAAAADGVAAGDGGLGAFGAFAAAGGPPTTTTLTVGPGGVPQLVQIGAHPGALMSVPGSRMLSRQLSRATDLNGGEPTPVAQGPASFILADTNMGADGMQMLCAALRQCSGLTGLTLTRNALGHEGVSALGAMLASCGNNTLSSLQSLDLSGNYLPAEAVTTLASSLRRLPQLKVLSLEACGLDAPQVAAVCEAVRVSDRVLDLLGKVLLGIINPQSSVQQVGALPGQGPSEVMLGLQDSLLDMLAARGGRFSVANIDAYGGVEAVCGLPQGTAMRVLPDTPSMLLRWMMQHGPLRGVLLAGLEAISCAKEGDRRGMQRFQQQLQELRGNGCKLRALNLAQNTLSADAGTAVAVMLSFNSTLQDLQLRGTTCDRSTWRSFEMWHKVGGAAVAVAVIKGFQEALPCAPVLSSLDVTAAGITDACAAGFRRLLECSASLRHLRLDRCRLNQAAMQVLAPALTTQPQLLSLSLDNCCDEQQAMAAAVHVLGGNLRLNRVSFRLNFLDGTIGKAMAAAVAKHPNLISLALGGAMRYKIGDDGAVALGRALRGSLRLTHVNMSCVGLADGHGVTALATALAANPRLREVDLTANSLGAHGAQQLVAALQQRTVRLQRLGLEGNVKVPAHLARAAINLCTPAVANKNDPNAAWAGAGLGTGPAPQDWGPFVPIGDSSGVSAAAAVAAINPAALMLRSKSSTGLQALLSPRFLNGGTSMRLRGGLPGGGGGSGGLDGEASGMLTAQASVARPPLTAHPSMRRDGGGGMDSGGGSMMVPGSAPATPRGGLGAAARRPGSTPRGRSGLAASPRRTPRGGGGGGGTPNGGGSLVPSGSVPYESLDEEVGHDMNGGDLDDYAIPEEEAVTRGGGRGGGSRGRGGRKAGGGLEDPLGDDDAANMVLLMRQGDGMASPMQRRRLVAQAQAVAAATHQGYVHGALSGGGGAGGGRIMNMVPDPTVPLPGSPGGAAGAALVATAAVARRHAPPQKWASERVERVGSVSAVMMGGTGSSGTGMVAASPDPRSPRTIAGAAPAGVYPHPPSARHASLRSIGADGLLCSPSASGQQGFLSPRNSIIAGVTDGGGMQLNAAGALSGGGGGGGGEGMSPRPRSAVTGTSPARGSSGSKPRWQ*
</t>
  </si>
  <si>
    <t>C_20082</t>
  </si>
  <si>
    <t xml:space="preserve">MLQAVDLAPEGPQVRALDGAKGSGGAAGRANGGPAGAAAPGNAAAAAAGNGGNVGGVPALGPGVLLAGVHGVAAANGGGGGGLGGSGGALQQARVLQWLELVAEAAAARPDLRWRWRRGVPLQLYLAGPDSSRLQQAGELLSVLRSMCAAGSPVWGLELDVFPDLRQAEALASHLRALSYLGDSELTLSAVGVGERSMPAARHGSGLAVLTGGSGGSGEAAVGFLEKAAVAEAAAAGPRAGKAGRAGPAGGGTSSGAGGGGGGGANGGGGWVASAAGAAGCTFGPLTQLTHLTRLQFVGIHPRALCAAEHLGPLRRSLRRLHTTHLQLDVPPAALEELAQAEARLEAARAAARAAAAAATRAAGTATVTAASAGGGSGTASGAAAADEDHHHLATAASTASPLHGSGMGGGSRVRALLAALKTKLRNTRLGSNSSYSSGGGGPHGGGSCTTSGGGSPGFASGEHTLMSGGDDAAGNDAAGRTECPMAVTGPAATAGVPPTVADSRSHELATGSAETATDAAGSSLAAGTHPLSTIDEAGSGDAAASAASATAATAVVKAEAALRAQAAAVAALQRQLRLLPSLRALERVGCGYGAAGSSAAGGGGGGHRLRLCDAAPLLSCLAVVAHDPTTCSLDFLSGCTRLASLTLGLSPVSFATETPRRRLRPPVDTPEHAAWVAAEAQALEANPELDNPSANALAAEAHDRATAAARLAAGEGLRVPLSAALMAREGGVHQHLADAGELHAAAASAAIAQGQPDGGGLVGAGAGGHRGGAGGGDGAGAGGGGGGGGGGGGNGGGPGGGSSIIKYLNFYPQLKTEAAAAASAAHRNSLLAAIAATPAVQCPLEPLPATAVSSLAASHARSASGPRATTPASTSMSGGGAAGDAAAEGTPPLVPPSKPPPPPVAGGAPVPPPPPPAVVSPVEAWRELSLALRGWVQSALMLMLALAMAGPGADVSVLEMPREVRDAVRCHGLEGAPALATPQQVEAGAVPGLRCLSTLSGLVVCRLHGLASGQQLRAAAAALGRLPQLRLLSIGFQVAGGEPEPGADAPPAPLAALGLGVRATPAASGRTVPGGPHAVPGGAGPSTSAAEAPAADVPEDQESGDAAGMTAAAAALLPPPLFPAGAFAALQHLDVTGAPEAAALAAELRTASLPALRVLGLRFVDGLNWPALAGVAQRLKSSLRVLEVCGCPGLEDLLLDWEVRRGWSGWLGSAELSGLPPLDAGARDVQLPLAFVFTWPRAGAAAGGAAGAAGAAGAARAAGMRAGAARDCVVR*
</t>
  </si>
  <si>
    <t>C_20083</t>
  </si>
  <si>
    <t xml:space="preserve">MPKNKGKGGKNRKRGKNENEEEKRELVYKEDGQEYAQVIRMLGNGRLEAQCIDGKKRLCNIRGKMRKKVWVAQGDIVLVGLRDYQDEKADVIMKYTADEARVLKQYGELPEHIRINDTDVIFEGEDKENQEYFDFDDIAEI*
</t>
  </si>
  <si>
    <t>C_20084</t>
  </si>
  <si>
    <t xml:space="preserve">MEGHRLYGNKWTEIAKMVGGRTDNAVKNRYAALCKRDMRGGGNVRRAAAIGGGGGGGGGGARGGRKARPANSDSDNVSDVELDDDSDAEDEAKRSSSFSSDRSREPSPSRGSKGSRGGAAEGSTRSPATRGSVGGAVSPRAAAGGSGGARAGSILGPRRRSAAAASTEESPPPQAEPDEAPAAKRRALMNGGAAAGGVLANGSMNGNGYQLPVPTPRTPRTPRLLAQLQEATLANNLHQHQQHAAVAASRAGAGAGRGLVGSGGKVGAPPKKPPALTINIPNPSAADPMAQPPPTGSGAGYGIEIRVLRDLLTPQEIQYARELNDMQLPLHINVDDDPLMVIGTGLHPPGGVSAGGLPTTAGVLGGGGGAAGASGLSTGSLSHGEAPMTTGRHAAHHALNALVSPGSAGGALADFNDVLRWFQTGLTPKSTYGGSAGGLGTLGGTPRNMLGSLGRTGLTPRGLHTSTGRGGHDSDGGGLGMGTGLTPRGLRGAGGGGGGGSPSSGSGSGTPPSAERLGPNGAALAGTPSMRTRRQIAVAAAVAASAGPGPSSTSHAQQQQGGPQGAFAGAELHAGHRQLLTKLIQNAAVPSETPKPGAAGDSGNTILSARGDLRVIPPPSPGVFSPGSFLATSRGPATRSAAAQQEQQQQTAELQQAGSGSVVVMPQFTQQELLMLLEVLHSDDLQALPPPPEAFA*
</t>
  </si>
  <si>
    <t>C_20085</t>
  </si>
  <si>
    <t xml:space="preserve">MRQVLAGSLCRATQVCLIDMYGLQQAAGLCQAFTALGAVPAASWLKAAELIALRTQRNSEGGRGASRELVNELLLLAGCFQRLGHAPDRAFVGLLADTLPLEALELPAAQAAAAAAAQAGTEGTGGRGED*
</t>
  </si>
  <si>
    <t>C_20086</t>
  </si>
  <si>
    <t xml:space="preserve">MCAPTAQVSGSATTPTEVAERIIAFVEAGGGASGPGGGRRAAAAAGAPHVGWFAPGGWRPEQIRKEAEESTHRLREGRARSLLEGVPFAVKDAADALPYPTTCGTTFDVALMYAAMCGAAQWADAGLPPRSPGLLPEEPLPVLLPSPWPRLQPQAGAGAAGGGQKGPLAGLRIGVYDKWFDDAAPTVVAACRAALAAAERCGAQVVAVCVPDLEPLRVAHTVTIVSEMAQNFRERATNPRLRSAFNPESRLALANSRFWNSADYIQVHVLATPTTPIPSPRIHPAALTGGPSSGAVMLPAGLQLMGRPQEEATLLRVGAVLEAELAKAGVTAGAAPPVHINPLTGERRGL*
</t>
  </si>
  <si>
    <t xml:space="preserve">MHDMLPGAPAPYLLLIRAETRMQGSTPQDIIIHGIVIVYDNGTTLIISMDSDLTAGASSGRRMALDASGRVATQAALARALDAAVGPHRRRQRSLQQVRAVRATAGGSGAAASITDDYSITLLDDNGCSIADPSAWKANATYVQELRQTIQMAVADAAAVRPDAVIVRGLVFTFANGAVVNVPMTAATTTTATGAGAGTGGRRSLQPAPAGGKKVTFLALRNATGQGTVGTKRAVVWRDDSDYTSLLSPGSPLYLVDPAKAACPAACAACDAAWKVTSDQLTLPIFFKEPMQLSAINIKQIKNVGVVKVQLLKWMGAPSTGQVTGKALGAVVYDTTQDSTKCQSVLSVKVGAKDSGIGLPVPAAGTQAKLGKKLAAKAVGGVLITMQRPAGADAAYGPYVEYVRFAGRVLYPKDASQYAYTNA*
</t>
  </si>
  <si>
    <t>C_20088</t>
  </si>
  <si>
    <t xml:space="preserve">MSLHSASFLRPPHVVSPEQHLHNTKALLRLIWRLHGVALRRALTLIYAYQSCVFFQPLLLEQLTNQLVAHGGSDPRIWLLPVGLFISPLVGSLCKAQSQLTMIRIQIGLRSQLTAAVYRKCLRLRCEPERRGGCAGARASMPSGRVVNLMSADVAKICDFLYPQLTFISAAPLAVVRHRNEMLLAADGRMKLVGQFLAGVRVIKMYHWEQPQEAEINKCRSEELRALRNMIPSKVAMQTLLYVLPQLAGVLSLLAVALTNPESLTPGRAFSSLVLFQIMRFPLLTLSTGLVELGAAVISARRITAFMAAEEQQDYVIRILQPTGTTPAPPPRAGGSGSGGHVAASASSPALTTAEAASHSASWAAVLHPPDNKDAGGGAQGGGGGGSKGGLRRMRSHKPFMEVVDAAGESLAAGATALGVRLQRAITRRRDLDAPEGTAPYGGGSPMDTPRGGGGGHGNGYGGAYGCYANGASADAAAHGKRGSRDEEKLGLLAAVDGGGANGKAVGGSTATPTTVTITFDSASSDSGSVALTLPRPGQSAAAVAVHADRHHPHQGLEEEEADGPAAGPFELDAVELRVRPGELVCVVGRVGSGKSSLLAAALGEMEPNLSAPGDVVGLGGRVAYVAQTAWVLNASLADNVTLGAPLEEARWSEVVQACALGPDLELLPSGRDTEIGEKGVNLSGGQKQRLALARAMYQDADIYLLDDPLSAVDVHVGAHIFKHVVRRLVDRGAAVLLVTNAVQYLPSADQILVLDGGKVAIQGTYGECLGEPLFSSMLEEFKAAQEEEEEEEEEEEEEEEQGDGDQDKDGNLQERGNEHTRTPATPTRSRLHAHGTEQHPPASPGGIRLPSASHGVATDAVEARRASVDVVRQAAAARHSPYGATGSHMADLDEGNEMMDSLLRMSGDGGGGDGVDGDSARDESSLRRSGGGGGTTAAAAPAAKHEEKLPLLSAAATASSASGVAGAGSAAAAAAVATSTSPAAATAVSAPEKGRITVVEDRELGQVKWRVYGAYLSAFHWAAAVAMVLFWSVEQQRQREEAEAAAAGAAAAAGGGASNPGMGRFTTGYLLLGAAYALATFLRSATNNLGSYRASKLVHAGTLTALLAAPLSFFEATPVGRILNRLSRDVDEMDYNLAMYQQQLGNCVMRLIATIIFLCVLQPAFIGVVVPLMIGYLILQKYFRRTSIELQRVDAVSRSPVYANFSETMSGLDTIRAYRLQERFKSRHEGMVDTNATAYYNARVADEWLSLRLDLIGSIIVFSIAGLNVALAGRTSPALVALALSEAIDLTSFLNYAVKVSALVESRYNAVERLLAYSALAPEESPEVTHDPRHRPPHRPPGLPAWPASGCLEFKDVVMSYRPGLDPVLRGVSFRIEDGQKVGIVGRTGSGKSSLIVALFRLVEPRQGQMLLDGIDLRSLGASEPVLFSGSVRSNIDPFDSHSDPELWAALGVVALKDYVKSLGGLSAPVAEGGGNFSVGQRQLVCVARALLRKPRLLVADEATASVDPETDGLIQRAIRTHFKSATVLAIAHRLNTILDADLVLLMDAGRVAEFGPVQQLLAAGPAPAAPGAAGPGAAGVVGGSMFARMVADAGLLPAAVAAGPAALARETS*
</t>
  </si>
  <si>
    <t>C_20089</t>
  </si>
  <si>
    <t xml:space="preserve">MAASLPAVPAWLGTASFAVLGAALGYLAYKLVRLALADADLHLLGLGKHRANAFEGKVIWITGASQGLGAVLAKYFAGFGAKLILSSRDAAKLQRVKDSLGLGAAANDRVTILPFDLLADYSELEKAAAAADAAFGGKGIDYLIHNAGASQHALASETSAQVTDELMALNAVGPIKLTRAVLPHMLRRDHGRIVVVGSMSSKLPSPGQAVYAAAKMALYGYFSTLATEVSDTGVGVTMCCPGPVATGSEETPRVVYGANGRIVQNNTGASNRLDPARAAQLIASAAAHGVDEAWIAKHPVLAVGYIWQLLPALGWRLLKKVGPKRARAIKEGRNGYDVSKLIK*
</t>
  </si>
  <si>
    <t>C_20090</t>
  </si>
  <si>
    <t xml:space="preserve">ANPRRPAAPHLVHLLHRCPTHRHPPRPLTCVISSSGPAPSLASSACPLASTSAASTYWCPL*
</t>
  </si>
  <si>
    <t>C_20091</t>
  </si>
  <si>
    <t xml:space="preserve">MPQVKNNIMKPRCREDPAVAGPVRFLQSKDVQIRVKAAAVPSAINFTFAYTDPKADYDVSYHMDVSGGVEAGITAISYKILSGRCKKADGSPALFVDVGANFGWFAILAARLGCKVIAYEPVPMFRAFFEYSVHLNDLTSLIDVRAVVVSHETGKSMKMVVPARGIWGTAGIDGLNIDRAIASSKDEIEVPSVRLEDEVKQDALLLKIDVEGWEWAVVKGAEQLLKNFYVENIVMEYSPGVPERHFRWDDMAATPAMLVDLIQKYGYRIGHIGDAGKHHSGGWDAPLPALREVALDNLKYDVNDIKLWREGKMACPSPLELTKYPMWVLCGGVPEGLNPRSLRAEIGHNTNVWAAKGTALSGGDLLKLEGLSGILDPKDPVNKYFQTNKDNFGMGSRPCYHLDPVVQVKHRCKCNKQEACGEEEAAVIKAAEEGKIANNYVLP*
</t>
  </si>
  <si>
    <t xml:space="preserve">MVQFGAEDESPGKRRSRVAGAGPSTAAADAGGASGSGGGCQHPVWVFGLCGVCGVSKESLESSTGDQYGQYLSESASAAHGGDGTTRAQAGMVRLKHLHASKEVEVSRQEADRIRRDTVSRLLSRRRLILILDLDHTLLNSVHMNEVGEDVAPRLAELQRREQEANLGPRRLLHCLADKKLWTKLRPGVFEFLEGLRDAYEMHIYTMGDKTYAAEVRRLLDPTGRLFSSVIAKDHSTTATAKHLDVLLSADELALVLDDTEVVWPGHRRNLLQVMSAVGLQFFSQEDSRLPPLDERDVRDVLAEQKARILTGVHITFSRCWAQDKDPRKEPLWQLAEGLGATCLPAYDPAVTTHVVAAGGGTAKVRARVDHRLGR*
</t>
  </si>
  <si>
    <t>C_20093</t>
  </si>
  <si>
    <t xml:space="preserve">MEEVTRLAVKTAATEAAVLRKDAAVGAASIASISPLQLYQTSAIAAAQSSTEFSVALGWGTETAKGVGADDGVFRPLPVLPKVPAVAALADPGASPFATAAAFLSMPPPANTPPVLMAGIAPGLVAVRKAAAAADALRGVQAAAAFSPFAAAASDVQHCSASQQQQPCSTQPPPLAAFESDLAFDSLCERSDLEITPSFGYPASSVIRAGSGASQPLQQLPTKAAGQPMPGTASMYDPSLLAEQQQEQQQGIPSSAADTILRITDLDTCWAELRDLSFLGSGACGNVYTGTWCGMPVAAKFMISGSVDQLQRQQREAALSRLASHPHMVQTYAVATDQLRSSHFRRPQPSDGVDGGGISRRNSAGADLLGTSMNEGAIFDACLTTASRAMNLFTGPGGVGAGAAGGGGGDAGSEAGGRNARCSADMAAVMDGGSGSGRIPSSRGGAGTAGVAAPATADANSSFAQACTPGDSAWQPPAPPPNAQDQSQPGSQRPQSQQRSLLDTIAISTMEDLHHAVSRLEGGGAGMGRRRDSFELRTCASDVHGSDELASQPADVLAHIGARPGQWLTVVIMEEMDRGSLHRAIHGGIFDSTASHLSKRHRVRGMVRTLVEVAQGMAALHASGLVHGDLKPANVLLKAQTRDARGFVAKVSDFGSTRVMLEGVSAATVTTNDWGTVIYTAPEVFNGRSGPPADVYSFGALTWHLTTGQLPHEDLNPFAVLLAVSKGELELEWPSSVPKPLRRLGQLCMQHNPAARPTFNAIARALLRLEQRMKQSAVSSTASPQPGSLHQPRPVRAR*
</t>
  </si>
  <si>
    <t>C_20094</t>
  </si>
  <si>
    <t xml:space="preserve">MPAAAPGPPAAAAPAAPPAAAPDAISAPPPAAGPFPGLPAAQLVPFATAIPCNARPPAPGPAACGPPGPPGVGACWMPGGPAAPNGDGGSPGACGGPPRSSHSPAACPMPTPAALFEPPPPLPLPPPLPPLPLPPPPLPPTHAHPPSPSPDPSPSPSLSLRLRLWLRLRPRCGRPYLHDPGGAGLAGVHPRAAPCAGRSGCACVCVCVCVCVCVCVCYVCAHTLSWLVHGGTPARCAPPPPPPPPAAAAARPSAPAVGLAPSPSPSAAALVPLPFAPFLPPPPAAPPAAATAADGCKGWPCPAPPPPPPPPSCDGAGPEPSLKEARPAPPPPPAPPPPPLLLQATPAPPPRPPPPPPPPPAPVTAFSPPSLLGHVRPCDLPVLLCVAPASPAIASRDKSGSMPPDAEAAPGAVPRCPRIPVAVVAGEPSRPLPSPYRIVVADDAPDTPPSSRTVCRHPPVPPPGPRSDEAGSGPKPGPGTRATPSSSRAPSPPALSTPPPPRAACRFAAGADIDGPAAPPGPQPPAAPPPPAAAAPPYSAAAPRTPAARRPVRR
</t>
  </si>
  <si>
    <t>C_20095</t>
  </si>
  <si>
    <t xml:space="preserve">MARSQPILFEDVFDVVDKDPDGKKFDNVSRFICHSDLYEMDLHIDINTELFPLQRNDKFSLVLAWTINLDATPGSEKYDAGVQSPATGPDFPAISGRRTLMDNYDYVMHGKVFKYKDNNMKVEVFVSFGGLLMKLAGDPAKLEPIEVDNNVYLLLKKL*
</t>
  </si>
  <si>
    <t>C_20096</t>
  </si>
  <si>
    <t xml:space="preserve">MQEGGGCGSEGLAAVPPPPPPPPPLASADPAAKEGVEGNSRKTQQAAQQPRHLVGRQEPQSSSVAATAATATAATAAKVAPPPSPKAMQEPEAAAALRAAAPAGGGGGTVSATAAPMAATAASVAVAAAADGCAAVLGSSAGGASSSGDEAQLQAAAAGAASSSRKWRLLLLEAVSRAAVGGATAAAAAGAAAAAGSSAAGVGAATAVGTAGTNGTPAGGDNSIQAPPLQQHQQQCLTPPLWPQSPLPPPHTKPAPELSGDVTVDDGSGALGAGGGGAISSGGDWACGGAAATATAAATASPPPPAGDEDVDTPRYGCGERELTAAVDGAAGAATACTGGGGGGGGGSGGGAAGARSAAKVPRAVAAAGASAGSPHWPVAAGSRGAHDSGTQHSPPAQQQQQQQQQQQQQQQAGTPGGSRVLVKNISAAALAAKMAQGVTFTPVVGPPPALQQQQQQQQPARQMPLLTLMLMVVMLMSCLPDCCRPSGCRYCRR*
</t>
  </si>
  <si>
    <t>C_20097</t>
  </si>
  <si>
    <t xml:space="preserve">MAPLPRVLPETGRRGFRSRHNNWKTNWRYGVALTLCALLLGVGFFLSPTRRTMLSGEVQLVLSDLEERLRMSDSADAVTAMQRDMQRVAAGSSPRSDRVSHLFAELLHNIRGLGWALPCVDREPAVGGGAAAVNSSACSG
</t>
  </si>
  <si>
    <t>C_20098</t>
  </si>
  <si>
    <t xml:space="preserve">MHVSSSARLEVVALPLPPHLRNRLLATGFGTVADLERAGGPMGLARETGLSPDEAHEVLQLAGAAGGPASSNWRAGTVSAADLLVAAAATPRIISMARDLDALLGGGVAAGQVTEFCGVPGVGKTQLGMQLAVNVQIPRSLSGPEGQAVYIDTEGSFMAERCADIAEGAVRHVQSILEKKASMGQPELLHDGERPFTLENVMRGIYLFRVHDHVEQLGLVNMLPRFLEQYSQVRLIVIDSVTFHFRQDFPDMAQRTRVVTGMAQQLISLAQTHNVAVVLMNQVTTKVLEGGGSKLVPALGESWGHAASTRVMLTWGPDNERHAQMIKSPHLPLGDAAFAVTADGLRSLPRRR*
</t>
  </si>
  <si>
    <t>C_20099</t>
  </si>
  <si>
    <t xml:space="preserve">MITYCPTCANMLLVELTEYSKELRYFCQCCPYVYNIDKKISKMAPLARKQVDDVLGGEDAWKNVAKTDATCPKCSYHQAYFMEIQTRSADEPATLFFKCVQCAHRWREG*
</t>
  </si>
  <si>
    <t>C_20100</t>
  </si>
  <si>
    <t xml:space="preserve">MSNLRHTLHTLFKQTVETVTPPLTKSQFEEKRVLTPDEFVAAGDYLVHACPTWSWEGGDPKKRRTYFPPNKQFLVTRNVPCLKRATELEGYNPNSEFDVGGGEGEDAWVATHSNPAAASGSAGKGEVPSIDGAGAGGSGGAGAAGGNKDDDIPDITDLELNEADDEAAAPSGRPYLRAEEPADNIMRTRTYDLYITYDQYYQVPRFWLVGHDESRKPLLPQQVMEDVSEEHARKTITVDPHPHLAGLSAASIHPCRHADVMKKLVDNLLEAGREFKVEQYLVLFLKFIASVVPTIQYDYTMSVGGE*
</t>
  </si>
  <si>
    <t>C_20101</t>
  </si>
  <si>
    <t xml:space="preserve">MRVVNTQISASARGASGVWGARAAQPALLLGVLLFALPVRAFIDVRNNCGYAVTAFWRSGAGSTYNSRVLPGQVVRITFSGGVWIGGVIWGSRTGSINNGQATQLEFTIGADMGGGRKQDFYDVSVVNAYNTPARIRPLNPPSVSGSWCGSPTCILPSLTTFCTSPNYLAGADPACINKDGPGLVATSGTKAFKAKCPQDDATSMFACQWGTNYEVKFCP*
</t>
  </si>
  <si>
    <t xml:space="preserve">MAVQISKKRKFVQDGVFYAELNELLTRELAEDGYSGVEVRVTPMRTEIIIRATRTQNVLGEKGRRIRELTSVVQKRFNFPPDSVELYAEKVSDRGLCAIAQAESLRYKLLGGLAVRRACYGVLRFVMESGAKGCEVIVSGKLRAARAKSMKFKDGYMVSSGNPAKVYIDGAVRHVLLRQGVLGIKVKIMKEWDPTGKRGPRTPLPDVVKVLEPKEEEVYQEKPYIGKEEL*
</t>
  </si>
  <si>
    <t xml:space="preserve">MDGEEQLEEQAEAQPVAHSPDEEEEEPIDIFQAIKEGDYEAVQIALDRGADIEQTSSGGVTPLIQAVQCGAEQAVEILVQSGADVHAATRSGDTALHWAAYGGGGALVQLLLEAGANVDAVGDLGNRPLHVAASRGHDQVVGLLLTHNAHTAFKNAYGNTALSLATGAKAQAWIKRVAEGGPGERSKLAAELAALEAEADAKAAERRTREDAEAKAREERAAAARKKRDEEDAEEDRIEEMERARIKAEEEERRRLEEERLRAEEEAKRLAEEEAKRAAAEARRKKREAAKKKK*
</t>
  </si>
  <si>
    <t xml:space="preserve">MARRSALAKGLGPLVALLLGVVGRCVSIGARPRVSLYMTESSSVLDLSWSKGPENLRQSLLKAGVELSVAASGQPRLAGLDAYLIPPTHGSASYAEAENMEAVANYISSGGLVVLTLNGLHQANDADFVSRALGYTGKWKVCDVISSGSKSLYLSAQASGLFRASSLDFPASLEVADTVTRTSWCAHEDVDSFIVPIYTSEGDESQVAAQLFGKAGTPGAVVVLGYDWKAGPQAQWNALLNKLIADFAAGAFVVPASGNADENATADGNFASVLDSASDVADAAAEVVRRFLQTAGAAGVIIGDNPADLKNNASAVAEIVFNIQGAYADKFDVDPDAILVRGFRFLFSDGTILEVLVDTTPAAKKRRMALASLAPEDMLHVYNHAEVAAKFGADSGMSGLVHETRTSVTEDEIMEMLDASAAIPAALARRMAEVDTRRFLQATDYVLEIAAELGADFINNGFPPPSPPPPSPPALNLPFINVDNATGTGTVGTKRAVVWRDDSDYTSLLTPGRRSTWCIDPAKPACPAKCAGCDKAWKAGTNNVLTLPIFFKEPTQVSKIYIKQIRNSGVVKVQLLKWMGAPSTGQVTGNVLGKTVYNVTKDTSKCQSVLVVRVGPKKSGINLPVPAGGSQAKLPTKLAAKALGGILITMQRPADAGLNYGPFVEYVRFKGRVLYPKDASKYAYAAAKKKKL*
</t>
  </si>
  <si>
    <t>C_20105</t>
  </si>
  <si>
    <t xml:space="preserve">MAEASAPPIAVSALRRELDFVKSLLKSGRSIEEMVAAANAAARVASRASFEAKTATQKGGTELTIRGLPTGPDWDWRGLKRWLQSRGLGQRAIKYSDKDPESSVAVVRFNTESECKW
</t>
  </si>
  <si>
    <t>C_20106</t>
  </si>
  <si>
    <t xml:space="preserve">MAKRELAVSFDIVREKNLEQLKLLNSVIFPMKYADEVYRQCMACGDLTQLAYHNDVLVGAITVRCERQPNGKAKAYIATLGVLAPYRNFAIGAKLLQRSLAAAQQDPNIEEAFVHVQVDNEDAIRFYQRHGFEKGEVVKDYYKKLSPPDAVVMSKKLAA*
</t>
  </si>
  <si>
    <t>C_20107</t>
  </si>
  <si>
    <t xml:space="preserve">MFLAPRPPADENAGVGGAIKLRSGLGGGLRGIGSASGPLKPLASANNKAAPGGPSKLGQTYSAQPRAVLGNLTNVNAKLGSSSAALTGKAKPAQPLQYQAASIENAAGKGWKAQESDRTVQEANAVTIRVNRTIAAVSTWRTAPFYILADEDESDASEADEPARETEAPIIVQLPATGPSTRGDENTAPPAAGSSGLHISAGAKLPDLGAGPLDLAFDFDTDDEDAALL*
</t>
  </si>
  <si>
    <t>C_20108</t>
  </si>
  <si>
    <t xml:space="preserve">MEQLLLAMERLGSKPQPQQQQQRGWLSALFGGGGSSGAAAGGGDTFGGASQQPGGASRPEVRRLLQQWRQQELAADADTADYSSEPYDSIPRQVELQWRTYAKLYPEDAAARARAAALLQPRGSDAAAASGPAAAAGGGSAGGWLPSAAELQRTLHAITAAPAAGTAAGGGGAAATAAAPSPVEAFSPGREWVARHARQQPVVPFGRDLTDPDFVRLLGSLEAWYGAHYDRLAPLRRGRRARLLALRGAPLPPDWQLGRRRGEGRGRGGGGGGGGGGGGWPGVGLLRWCAGAVGLRTRPKMWDVEVVVEAEGQEEQGQPLKAMVEQQQPDGLREAPVAAARRPGAGLRPGGLQVALEQFALRRVTLVPADWL*
</t>
  </si>
  <si>
    <t>C_20109</t>
  </si>
  <si>
    <t xml:space="preserve">MPALLPAWAGVPLAASRQDAAAAVRGRAEQLLQLAATSPAHHAAAAAALTAALALLPPAAPRSAAALLQDLHARDRDLLRSTARDRPGASGDGDNGGGGVHGAGSGNGGGGGLEGEPLAAALLPDALQLVTAMRAQGPSVLCPHDPTLPVANEPWWRRPPLGPALEALGQRQQPQQLKPQPHQPDGGMYAQGNITGAGGGNEAGVAFGPASAASRWPRVLVAANLRQAELLLPFWSLELLRAVAMMSHGAAASSTRSVDGAGNSTASSDAPAPAPTITSTSSTATAAFQGTSAASLAPPQQPLQPPQPPVAVSIYESGSSDATPEWLMALAALLDVLGVPNAVVTRGALRRAPRQHRIEFLASVRNQVLDQALLDGGLRVLHHNGAARHSNTTSSNTSRPSASSSNDNAARNSSSQQQLGPPSSADSSSSSPTNHSAAAGHSAAGRQPPSPRYRHLAGAAAFRPDRLLFLNDVYVCAPHLLRLLQLGHGLGADLTCGLDFDRVGDRRRQRSRSSRSSSSRRAGYSRRVLLREDGSNREGNEEAALGEGNVEELMAAAATGGVNETARSVVEAAVELGAAVAAGAEALVDVLSAQRMAAAGHRWDGKRPYEFYDIWVARDVTGRRFDKRPPIAPHHGPSALRLALGLPTAAFCCWNGAAVLNAAPFLPPPPRPPPTSPPLAVAAVTAAAVAAAAAEAQPKASAPGMTAGAAGGSTTSFLPSTNTTSAATNTTQNTTGGSGINALGADEAAAAAAAAAADEALYPQLRFRRSRSGGGAGGGAAGGECDASECSLLCHDLHRLGHSRVVVDPGVRLSYVPYHDTGLHEDWFHGAPMLTWAQLAQQQQPAAADDAAAAPPVRPRTLQQHVRPEIANAMAAEASSAYLTAAQDCVWLICCPPPHPPPQVTQLKLDLGGLWWQAARAGLTPPDIDAALAAGPRAAVGCPPLPAHNSTVSPRTTGNMTAAAAAVTAAISSTSAWAAPPPQPPLSTLRSCLEGEWAALARRVATPPPSTSSPPPQPPTPPAKAQQLQLQPLQQPLAVAVALAELLATSAGITSSAGGGGGASGGSAKSPAPSHAANGASSSSAPGPAPARAPVVLVRTLGPAYECINLVPSADVADFPGATLRDLAWPNHTAAYLEERRAEQRRRNAKDGSAATHN*
</t>
  </si>
  <si>
    <t>C_20110</t>
  </si>
  <si>
    <t xml:space="preserve">MIRDPTWCAWSQQVYLMDGQAVLSLNGTVLSLVAGCLRGGALDDDEAEAADGVGATARFSCARFVTSDHAGCLYLADCARLCRVTLPRSWRAADAPLGSARAADLGTQRPPAGVQRRLGEAAAQGVEEQGNGQEEEEEEAVVTTLLVADSDITGLAFVPSGDARSAAGTGEGRGCPSDAAERVGGPYLLYSTDTAIYRLQIPEPPADDEGSKANATAAAPLMPLPELLAGRSDQEGSADAADGAAARFSRISGICVDAAGMAYVTDHKDDGETTALRRVSPGGAVATVAGGAELEGQLSWPSILPGSGYLCLCSFSQRALVLLDLGLTPPACMTGPGLKSGAGGGTGAAGGGGPGRGGTGWEREDVGLRPFVGADGGPPRSLASDLGSLLDSPPDATSDLTLRVGGRHFAVHRAILAARCDYFRQRLAADTFADGAAAELELPDADADAFALLLRWLYTGSAPLPTEPAAMHALAELADRLLLPELCHEVQVHILATLSPETVVEHLAWAEHLAGGGAPPTPDGPKDEPPPADLAAAAAGTGDTDEDERQAGSHGPNSIHAGRPQPPQLRHPNLQPQSIDATPFSQLLARLRSWYVARHLQIMEAAPDAVRRLMAAAPDLAFQLHLAAARRAAAASAAAADVSAQPTDHPIAEEEPMPPAPSLHGHRTSSHFATGVVREDEVAEEQSAPGTISRSHRVSAGGVSGMAAGGAGGGLVLAPFRSLRDARDAAAGGAGMGADVEAGGGLTSSGLASGGGGGGGLMRHVSSGAIDPSHGSRGGPTDDEHGATGGRRESEGGGGAAGVVSGLADAFSEALGGLASTXXXXXXXXXXXXXXXXXXXXXXXXXXXXXXXDGPARASRPQAPQREAQEGAAAVQQLAQGAIDFKGNDTIIRVDRHKLMHKLGVQARDLRLLDLTSATPPAILDRDKAIIVNLWHIKAVITLDYCLVVSPDEGGELAAAFVAELKAKLASDNNPSTHGGGGAPSGRTYMGLFGTSSQVTASSGYSSLQLPFELKVLEVCLDMTAAHLDAATKALESDAYPTLDALTHKVTAFNLEKARRIKNRLVRLTTNVESVREVLERFLNDDGDMHRLHLTGAELSRQVSMKPGDLSRLSSGLLRNMSGGAPGGPPGAGGDASDSSSDSSSDSSIDEAETAAVEMLLEAYFMQVDHTFNRLQTVHEYIKDTEDLVTIKLDQHRNQLITIDLVLTSLNAALALMTAVAGYFGMNLDSKLQMRPHLFKAVVLTTTLGALALFVLFLFFTWRAKLLYFN*
</t>
  </si>
  <si>
    <t>C_20111</t>
  </si>
  <si>
    <t xml:space="preserve">MAAPLLVSEKLLDFISFKNVSMESEKYICVRETGAQNTVVIVDMSNPLNPARRQISADSALMCLDKKVIALKAVTAGTAGDTLQVFNLDTKTKLKAYQMPETVEFWKWITPTMLGLVTAGAVYHWDVEGASDAPTKVFDRTPNLAGSQIISYRTSTDNKWAVLIGIAPGAPERPQLAKGLMQLYSFEQAKSQPLEAHAAAFANVKFTGRDTPSLVISFAQKTLKDGQIISKLHVIELGGAAAGGAIKRSAELFFPADFADDFPVSLQATGLVRNALLRCLGRSLRLTAGAKGRISEKFGLVYVVSKLGFVFVYDLESATAVYRNRISPDPVFLACPSDSTGGIYAINRRGQVLLATVNEATMVPFVSQQLNNLDLAMAMAKRGNLPGAEALVGQQFERLFAAGQYKEAAECAAESPQGQLRTRDVMDKLKGVVPPAGQKPPILVYLGVLLQRGKLNAAESAELARLVLSQNKKDLLVNWWGEGKLEACEELGDAISAAGDKDFALKVYQQCGAGPKVIATLAEKGDIQALIAYTGQSGQKLDYMFLLQSLMMNNPNGAVALAKMVAKQTPPPVDVNVMADLFLQVCVCVCGRDAGGDNSGDGIGVVVNNGRRNMIREATAFLLDALSGDKPEQAALQSKLLEINLVTNPQVADAILAGGTLTHYDRPRIAQLCEKAGLYMRALQHYTDLSDIKRCIINTHAIDPQALVEYFGTLSSDWALDCLKELLVSNMAQNLQLVVNIAKEYTEQLTASKVIELFEAYNSYHGLYFYLGARISFTEDPEEHFKYIEAAARTGNLKEVERVTRESSHYPPDKVKAFLMEAKLPDARPLINVCDRFDMVEDLTQYLFANNMLRYIEGYVQKVSPAKAPAVVGALLDCEAPDEFINNLILSVRSLLPVDKLVEAVERRNRLKLLTPFLEHLISEGSQDPHVHNALGKIIIDTNNNPEHFLTTNPYYDSLVVGKHAEKRDPNLAVIAYKRGTCDDALIECTSKNALFKPQARYIVERADPALWAKVLDEANEHRASLIEQVVGTALPESRNPEQVSVTVKSFMAQGLQSELIELLEKIVLQNSAFSNNANLQNLLILTAIKSDKTRVKGYIYRLDNFDGPAVAEKAIEHGLAEEAFEIFKKFNKRVEAVKVLLEQLKDLPRASEWASKCDEPAVWSELGHAQLAAGQVAEAIASYLKAGDSSRYVQVTETAKGSGCYDDLVKYLLMVRKKVKEPKVDTELVYAYAKTSNMAALEEFISATHQANLQACGDRCYEEGLYEAARVLFAHLPNYGRLASTLVRLRQFQQAVDAARKANSPKTWKEVCYACVDEKEFRLAQLCGLAIIVNADELDEVSETYQRKGHFDELIALMESGIGLERAHMGIFTELGILYARYRPEKLMEHLKLFGNRLNIPRLIRVCDEQQHWKELTLLYIAYDEYDNAALCMINHSPVAWEHVQFKDVAVKVSSTETHYRGLAFYLDEHPDLLCDLLGVLQSRLDHGRVVDMMRRANQLPLIKDYLLGVQKANHTEVNEAINSLLIEEEDFEGLKHSISTYDNFDQLGLAARLEKHELIEFRRLAAMVYKQNQKWRRAVELAQADGLFRDAMETTAQSGEAELAEELLRYFIEKGEKECFAACLYTCYDLLRPDVVLELSWMNGLTDYSMPYMIQMLKEYVGKVDMLMSERKEQQKEKEQAQQAQRHQEAQRNAYATLMPLALPAPNMTGPGGPGGGYGDHHGAAGAGGFGAAPHGGFGGAPQGFGGHPFGGQY*
</t>
  </si>
  <si>
    <t xml:space="preserve">MSKISNDVLRESVSALVEGAKTKPRKFQETVELQIGLKNYDPQKDKRFSGSVRLPFVPRPRMRVCVLGDVKHCEQAGAIGVDAKGVEDLKKLNKNKKLVKKLAQAYHAFLASDSVIKQIPRLLGPGLNKAGKFPAPINKNLEEMVLDTKCSIKFQLKKVLCMGVAVANVGMTEGEIRTNIMYAINFLVSLLKKNWQNVRCLYIKSTMGKPIRIY*
</t>
  </si>
  <si>
    <t>C_20113</t>
  </si>
  <si>
    <t xml:space="preserve">MAEAERDPAGWPRFCNVVRLDAANVVTEVIDSAAIRAYLQHYTSTTLAAAASATVASTDPGVAAAAAAAATAAANAGAGFTHILHMASDGQGNVYLVTGDEGRARCAILKLTLPDDWRAGVTSGASVPGAEGSRRSPQHATAHGKRPRHDTASSASTTTSTTSRASETAEVRVSMLLPAAPSTDITGLAWDARSESLLFSTPTAIYRLPQLSSPRGGAAAGGGGVSAATEHEEGEAGARAGGAADGGSAGSGSGNTGSGGAQGPSGAGGQAEGSRQLSQLREAGAAAATAAAAAAVAAVAAGSGVPVAALPSAAAVAAAAIAAIPQPPVMLLVAGKEGERAPASGPDGNPLATGTGTGGGTGGTGGTGDAGGTGGTASGGSEGREVNSSAPGGGDAGDSGREGDASATPALDGRDEDEDEESPDTPPPEVAAADARFSAIGGVCVDADGNIYIIDNGSFYDRHIYKMSCCTNGLLPVANAPLPGCTVQTQVSGWGNTGNILGCPAILDNGVLVACSDPFDNGFDNWQEWDGDERCPEGRWQPGSADLTIVVGSRSFSVHRGVIAACSGYCRQRLADSGGSTGQLDLPDADADAFALLLRWLYTGATVIPATHAQAVAELADRLLLPPELCRAAQSQVLAAVTPETVVDTLLWAERLGAAASEMLRELKSWYVNHRDLVMDVAAESVRQLEDKSPALARELLEAAAAGAVAAAAEAAGPGSSPKRARVQ*
</t>
  </si>
  <si>
    <t>C_20114</t>
  </si>
  <si>
    <t xml:space="preserve">MRAGMRQRLAQRQGEPAVDPAAEDSEDASGSGSDEDPDAPMDRRAARRAARREAAAADRAAADAKMNKRSAYEERRAKREAEREAQEAAQEEEMRRAAEERARREEEEAAKWMGQISVEEQGEDGDESGAAAESLLAAFVDFIKGRKTVPLEALALQFGLRTSEAIDRIRQLEEAGRLTGVMDERGK*
</t>
  </si>
  <si>
    <t>C_20115</t>
  </si>
  <si>
    <t xml:space="preserve">MDLLGDYSDSDNEEKAASPPSKRSAGDTARGSTGAGGAGTSASPSSGGKRGYGQVTGSSAGRSQPAPAKASRSGPGGATAAGPKPAFGAGMLVPPQLRHGRANVSTEDVEKLFTKGKLEAKQQQQQRGGGAAGGGSAAGGGAKS*
</t>
  </si>
  <si>
    <t>C_20116</t>
  </si>
  <si>
    <t xml:space="preserve">MADGLRAPAELQGLDSPGRGDGAQQHRHASPALPRLSLGARYLAPYANFHLPALDLTRVLRDTYHASQQEQQAAAREQQARISNHLQRHPGADPHDAPITHLAALATPEARQAVLTAALERRCRRTGIAFTPPHDLDGTGRDDSDGGGQRGDGGTHPMVYPTTPAGPPAAAILELPLHPATSVAPTSGPLPDAASAPLPPLLPSWLAASLGASLTHLDLSDSTLIDNRGW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ACVARPGDGWCWRTWCWR*
</t>
  </si>
  <si>
    <t>C_20117</t>
  </si>
  <si>
    <t xml:space="preserve">MPPTTPSAAGATGARTCVLTGKLSLAAATELRPEELGPAARKLVKLAAAAGSGGGGGGSGAAVALAGSLAVRAGEAADLADLEALQKQVGARVCVMDTMLGPLWYAADDEAPPLAATAARAAADSGGTGGGGARAVAYQVRGQRKVEIQRRLRQQRQQQQQQVQAERLQQPQARVLPGTAPASAPAAAAAPAGAGAEDGGMGSRDAVAAVAAGGMGAAGAGGGEDAAALVVEASPMLRLLLSRGADTEAVGWSGLTPAQCAAATCGVAALAALAAAGANLRRPYPAGGVATLGTGPAAGLAAGATAASPVAAAAQAAPAVAARGGWISPASLLCEADEWRCCAVFWLVRAPEAEQQRGGLLPAPALGALLTALRRGLTAGGGGGGGGGGLPPQEAIDGVARVLSALVGSLAVEHVRLLLVSWPEAAGAGLPPLRLTALHLTCLLPAWGADADAGSLLRGAVTAERIDGRLLSRVPQAVRDEAQPYAPQSATPAAATPAAASAAGPKSTPAPAAAASGDPDRRGGKWRSPLARRPASSGSDSDAGAGASDSDGDDGGGGGGGGAGAVPAPDWGVWPYPLPAELWPADEEAGEGPDAAMQRCMNAQLQLVHLLLAAGAPPDTADVNGATPLMCAALAATPPVVAALLAKGASPTAQASVFRLPVCDERSLHSRITHASALALDYLLLVPPPAPDARGGSSSGAAGGGGGPDAATATAAGAAAAGAPTRLAVAAVAPPPGPPGEEATAEWEDTAKQHFVLTPLTAAVLRFMQLLNVESLHSRGAAAAAGPTDARGRPARTSLMVLDVAKRQNRFNRAGDGILWLLLRHGPPALRGAVLPPLRATDIVKLAEVAPRLALAVAGDALPGNAYLSFAERAAREACATLSPFTLASLDSAVGKAVTLALDTDPRRSGGGSNAQKQQQGGGGKRKTGKFGKTETAMTVGKTAASRSSSGYWGPYEDEVLYDLMRCGLYPLFASPEMMNNGESSLLRMAAELLQFANHMRHGRRALLAAHVTQFPPRRPPPLENTAAAAAAVVPGAPAPLALPAPPGDVAGGGGGACDGSSDAHGGAGGDVVEGYVAAALAGTLSLAHTEALLVQSFDTACGLSQARYGTADSAAAVAAAAASVAAAAGQTAAAVGAAARGAEGGAEAAPERGRGRSVTAGGGGAGAGGGGGEGEDGVLVLHTQDDLEYGMAYARVAEVLPPVCSMRFAIGHRAPVPDLTVRQLANTIFKMVRQLCHISQAELTWTRMPGGVTATHADGLFMPLAPGHPDWSPTDLFRPNKFGFRLSLAYTRRTMMIELHALSLNRSVPVAVAERLNKAVAAAAAAAATAAAAATATSGQGFDAGSEGRTSAGGGGGGGREGRRAVGAAALDPRYGRLDEFQCWMRNPDAVRMEQVQHMAGRMEEASEAVGGNWRQMPAPPPWWISGWVDRCGGGGADPWLPEPPRRKGRKGGKGRKGSRGAAVVLDMEEEEAPPPPPPPPGVGASAPWRRDEVTLFGTVLAIIQSPMTAAAMGGSDDEGDGEGDAQPPDATGRPCSPREWRRVRKAMVSRLTRLACCSYDTQWEASLQVMMGLLGSGDVSPALRREVEGKLLSSIY*
</t>
  </si>
  <si>
    <t>C_20118</t>
  </si>
  <si>
    <t xml:space="preserve">MAPERLAALLAAQHGLAAPPHVVPYNAAATGLPSLAAELKKAAAAAAAAEAVADMEQRQGQATGGGGSSGGAGAADGAPGRRHMMYVRFETRAALERAVAAPLLVRAADAQQQHQHQQVIISRRKHASGSSPGTAAAAAGAAATTSVVALLPVAAWEAGAVPPARLPGRQEDELGGGGGGGGGGGVRVLSFFDLVFRRLPSGLAGRDPHAGGTLWGAGLPAVLLLRRPAETRWSPWRGPGGDVGEEAGVVGPVFDAHATAPLPRNWMQRALLAAERRPSATAGSSSSSAAAATARSMRGSQRQPPPPRGRGGGGGGGGGLAAVRQLGAKALGALGAGGVGVADAYGGGGGGGGFWVPGVCLAGLDCVAPEEVCEVQRCAWVAYANLRSAARSSSGGRAGXXXXXXXXXXXXXXXXXXXXXXXXXXXXXXXXXXXXXXXXXXXXXXXXXXXXXXXXXXXXXXXXXXXXXXXXXXXXXXXXXXXXXXXXXXXXXXSSGGGAAGAWQAAERSALQSVLRGLQRPADLFGSSSSSSSSGSSGSGSSGDAASATAAHTAAAAAGQQAGKGAARAVAAGATGVSSSSSTTTTTTTGSSRSWLQLLAGVLPPPPPAAAAANPAAATTSPGAVAAEGAAGRDSGSSSSSSSAAYGATAAAATAGYVGCCPSGSARGVHGDLVDEGEDEAVGPLAGGVCRLLRGRTLAAAAMQVVVSSSV*
</t>
  </si>
  <si>
    <t>C_20119</t>
  </si>
  <si>
    <t xml:space="preserve">MTTLPAAAAVQPAAAVRQAVAAASALPATTDKQAAAAALVAAAAEAAALLREREAALEGLLLSVGADDTVGRVAAVSSSGPMPALEGGAAGGAGAADGPGRQRQAQQQAQQQAQQQVQPQTTITSTPGPVAAGLEAGVGALATARAALMRHPGGFIPRIIHQIYGLYDAADAATPGATAAAPAAATANLAAAYGGSIAVASNIRAPGRMVADGAPAAPGGVGGGGGGDGLQHLPPLAQRSVESWRRQNPGHTHVLWGAADVDAAVRLMFPAFAAAWDSPSFRALPVLRADLARYLLVFAFGGVYADTDTLCLKPIDSWTQGYGPGVSAIVGVEADAGGIPGWWRHWGRQLQFCQWAFAAEPAHPLLAHVVFRWLTRXXXXXXXXXXXXXXXXXXRRGGSVHVDDVTGVTGPTVMTDAVYEYLRAKARGRNYTQFFGLTTGVLVGGDSTALEPAAAAAAAAGTAAAAALPVRVALPVQVQPQPQMRAAHQPAKVAAEVPASPGLQAVLPVAGALAGAVPVSASPVMEVVAMAAEGLRAKFADQEAFVNYMQELKQVNDGFVIRKKGGQCMGKLTELAVVARKVIEKAAAKEKAKQQLAAAKQAKEVLIISDSD*
</t>
  </si>
  <si>
    <t>C_20120</t>
  </si>
  <si>
    <t xml:space="preserve">MNVGALELKALVPSLLPGGGTTLYSLGQMYAFMQVCSSFVSCASFTVPAKRPNPALPGDNGCDPLTYTVSARFLAETHQADPAVGTEPATCSVNDEATANTRLYYSMDYTPIQFRXXXXXXXXXXXXXXXXXSTTGGSGSPGSEPGSSGSTPGAGPSGSSPGSGPGSSPGSSGSGSDVPPSPAPAGEFVLPPSPAPPAPANSTPVLSALVLLNTTLAPGDPLPVVPGAVVSLDYNYLTATARFQGDSPYASCDPAVQGALVTVLAGSLNFPAANVSTACAPDSGGAAHHRLSRRQLLGRDLMETTCLPTVKSDITFKVNPSVPMDGFKAAVYGALGNGGIAGVCPLGLLAGSWAVTGAALRAFMLPGGSVPNCAAFANVLTTALAASGGTAAGGATVSGCAVAQMAPGDAAAMLGAGATTSSTAAAGSSSSSGGGVPIVPIV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LPTASLDHAAARALEEQLRAGKIGGGGMEALAEEASAGDVRSSNINLFVRNPDAAAAMAAAGAAGAAAGGAAGGAGAGGPLLGSGYAAASMRLPTLPDAGSSFTEAAGAAMAAGAVGAAGAAGAAAGAGGGRGAMSRFFGGGGSSGADVKAAPPAVLEAPQLTPQPAALPPAARPVLPVAVLLPLVVAASSHACSXXXXXXXXXXXXXXXXXXAGAAAGAAAGGAGGAAAGGTGAAAGAAGAAVQWASPAGSPALKAGAGVGGSAMARTGGAAGAGGASAGETLPEMDEEAAFGASAGALHAALGAAAGAGAAGAAAGFGLGMSPGARRGTSSNGMAMGGAASSPAGRMSANGAGSAGPVPRTSTSGIEAAAAAVAAAAAKLFSAGGSGAGGGSGSGRGSPSSNVVRRGSGSGLPSIFMHNNAVYAEPREAASTAAFGVGAGGAAGGFSTNSDPDIRGGGAAGGGEFASTLGAAAGAGAGGTAAPRMSQSGPQRFGRTSVDMDPELGVGAGGAAGAAAGAGAGGNRTVRFNKPGGGLSGDFDPEMGAVGGAAAAAGAAAGGNRTVRFNRPGGATDGSFDPESGAAAGGAAATDAAAGGNRTVRFNRPGGATDGSFDPDAAAAGGAAAGAAAAAGGNRTVRFNRPNAGGHGDLDEDEAAAAAAAMALGGAAASGNRTVRFNRPNAGGHGGDFDAPPADLPADAAATAAVRNGMPANLRDFQRPGGGASDGAFDAEAAAAAAAAAAAAGGAAAATGRAAREVKFAPGLGNLPEDEVADGEDGGRGAGDGDAGGRGGNAGTGHRTTRQFRFADMRAGRSIARDVDMEELDEGVPGNGARAEEPPPENATEEERRAYEMRRARMGTYGDGKIGPVDNIQLQREMRRKAMLEQMKNNAWSSFNPRTAEK*
</t>
  </si>
  <si>
    <t>C_20121</t>
  </si>
  <si>
    <t xml:space="preserve">MGALSGKNVSGACTPLHPGVHLLREHSPLLGGSRRTSLDTQRTTDTSTSAFDIARAIIGQAMEQPYNPVFTVGRVALKIPDRHPSDLPRPDAWAAPYRSALEGQGVALVGVYVREGCIHIVLDVVDVHAGGGVPLPAPPAPPYHAQLDHPHQHQLPGQPALQRLLQEHSHGVDEGDAQQHYLHPRRGSSAGGAEAQLQAVARFTPLLEPTAAATAQDSGTSSERVRHARVSSVSTGILAADAGLAAALPSGRLPSGTAAIANPSATFTAGVMAASGRTAAPGSRLARSRTASGRFLRQARRANSNAASQDAAAFGDMLGSGGQASTGHRGAASAVSSGASSRFSAGFGALGGGEGPGGPRLAEAMSPVEWVELLGSQIAGGGREVLLQLPQGGGAWNVRLGAAQAAGAADASAASLAAVAASAAAAAAVRAAAGLTPPDLTCVSPPCVVAGAPGPLIMYAAGTDLQTVVAPGSIGRGAAAMAAATAAATESGPAGSAAAAANGAASGGGQLAVHVRYRGAYLPVRASLLGDQMPVEALSRVLPLQALQRAEVLCLQLPAAPAAPGLMFVECSRGGLLGAALPVLVAPNLAVWQEVTSLASSVASTSLLAASGGGPPGAHGSGAGAQAAAGSVPSGATAAAATASSEGGTEPIGVGGAGGGMRLTSGTSGVGSSGRAGVVSRLGLFGRSLLRLLSSGEEQLAGAARAAVAALTTEEDEPEDLSGCAAVAAAPLVPSWPELRVCPAASPEGSSHAPAGVAYSSDPGPSGTGGAGIAAEPAGPHGNGDSVSYARAISDPNQYRAQLAAAADEDAAAGAEAPPIAAAAAAGNADADGPAAAVAATMVVAAAPAAAAPIVFDTLHSAVYSRQSSAAMAEGVAGSALGLATAGSAHVRSPAASSTTSTAAHHHLLLSPEGLNRLVVLPFDSATSAASGGGVARAPPGMGEGSGSLPRSVGRPSFMTAAAMGASDSQTSTRAGAVVAALHGAQQPLTYRHPGDSASRLAQAPGELGAGLASGAASGGFLSSEGSPPRSAQGLQHMRPCEGGGGAVGEDGPRADSGTAGARPSSHVVDLQRMRAQSFASEDVFSRSSGLLSGDGTAQLGPARAGSGLLNTAAQAMAHQHLYAGGDAYGADLRSWDSITDVLLASSNTQTRLGSHAASSGASHGSSLAAAYERRMGLPVPLLYTAAAVTAAAAPPTIALHATVPTHAYTPAGGGAREYDDEPGDGADAGAAGTAAAAARSGGAGAAGSGSSATRLLARATQAHADRASDAHIERQLRLLQEHLGMVAGEAAAGGGGGSGSGGVVTDATSSGPAALSSGQGAEQELGAAASAIVSGAPAQGPGLHWPSARAPAYGPTSVDVAAPSAAPGPAAATSAAGFGAAPAPAASSAPSAGLGPNVALSGLLAHTPLLCVRMRVLGVGLLVFALRRGWAATALELLAGLRRLGLRLEEVDAAVAAREGGMRLLHLAVTARQPAMLRALLALAPAAPAPAAAAQPAPQPAPQAASAAPHEPLQLVSATGRLRHHAASAAASGVTHGAAAAALFAWDVAAPGPSGLTPLHLSCALDDGGEVAWVLLESVPAAASLWFSACDDTGATPADMAVYARLDGLNQLAMVRLAAHQAAEDAAAAAVAAAAAVQQQEQELVERQAKDDGRAAAALLQQQGVAPLSTAPTGTQADGRALADGCTLAGSTCAEQAPSDAAKTAPVVPIGGGWASPQLLRTCLLGYPVWAVEAEYRWFHAASLARMDATCGSVFGLLFLLPALELLRQADWPELHTHIIYNAGLLGPYLLRLVAPRTFVARRDWLMLLAEVTKAGVVGLTMARLVPYPTAWAHFARGNMDIIMLVLIKPLAEQVVMPVAMLERAMATLSDTHIYAHVSYGGRLLPSLVRAALQNLAAMALALLLEMRARMAFERAVLQPRYSGEKAAGAGAARAVAGLAGPASGAGVAAGPCGGGVVRWLAGVAGVKHKQE*
</t>
  </si>
  <si>
    <t>C_20122</t>
  </si>
  <si>
    <t xml:space="preserve">MLPVYAGHDSVHSRHTRIGTTGGTSSQLPGEPQYGYSPQPSKLLAAQRKWIRTGVRISLLALVLLPALYYLSGRGNSENSALQRNRKLLESEAKSLIPAASLKNLVLVAGHAVYTGVDYSEANKEASWFLKEYQKVNGKDRAPLPA
</t>
  </si>
  <si>
    <t>C_20123</t>
  </si>
  <si>
    <t xml:space="preserve">MAAPVKAEEVQVHYAGTAAQQHNNFDPSGKYKLKCEGAFAAVECAISESDGLKSQGSVMVTMSGNVDIDTKMEGGLGSSLLRCCCAGGSMFFSHYSIKPGQGPRGDVLLAPPVPGEILSLHLDGAQGWVVQPGGYLACDHSVNIGVKMLDIAQGCCGGEGFFVMEANGRGRLLICSYGAITRYDLAPGEKRKIDNGYCVAWTSGMEWNIAKAAKGLWNTVISGEGLVANFTGPGTVFVQTRSMQNLANALVPYLP
</t>
  </si>
  <si>
    <t>C_20124</t>
  </si>
  <si>
    <t xml:space="preserve">MARSPLTAGTAAQQHNNFDPSGKYKLKCEGAFAAVECAISESDGLKSQGSVMVTMSGNVDIDTKMEGGLGSSLLRCCCAGGSMFFSHYSIKPGQGPRGWVVQPGGYLACDHSVNIGVKMLDIAQGCCGGEGFFVMEANGRGRLLICSYGAITRYDLAPGEKRKIDNGYCVAWTSGMEWNIAKAAKGLWNTVISGEGLVANFTGPGTVFVQTRSMQNLANALVPYLPSGGGGGGGGDDSSK*
</t>
  </si>
  <si>
    <t>C_20125</t>
  </si>
  <si>
    <t xml:space="preserve">MFTTHIHTHTHTHTHTCSAEMILARLERHTPSRHHLQGARPTRRSTARHPQVVGCICHFVWPDLHHLSHTYTHLCSHGNTPSHWAFTHTHT
</t>
  </si>
  <si>
    <t>C_20126</t>
  </si>
  <si>
    <t xml:space="preserve">MHSGGIEFDFRSTGLGGWGRPGLLVSQLAELTRLTRLDLSHNCLGALPQPLCTALLDLRDLDLSSNCIPHLPADLTGLSRLTRLAMADNCLSSLEAPPPPPAPAVPPPTADLLVPVSPTQEKAPAAAVAAAPRPLSLGTLPSGLQVLDVSGNRLVALPKQLLMELPELRVLRAARNRLLRLPAFLPPCARDCGCVCTTSAESHKSPPAADSQPQHQDQQSSGFSAHPASAAAVRYCCRRCCCAAPHRSRLQLLDVSANHLSVLPAAELLGGLAQLQVLAVGQNYFKAVNDAGGSTAVAGIAGTAGCGGGQPLLPPLLPPLLPLRLMRLDIRLAVCSMREEQATSFLEAAQSNTLQRLPDCWSRLTRLTRLELAHNRLAELPPGLAALRCLRHLDVSHNCLVGLPGPVLAALTALTALDASVNLLATLPDCLAAAAPPPPPLPEAGHSAPVCPGGGAGLTRLQVLDLHYNSLCELPASLSRLVALRRLDVCRNYGLRRLPPGTAEALTRLLLVAVGKQLAELAMEEVETHAEPCKNSWQ*
</t>
  </si>
  <si>
    <t>C_20127</t>
  </si>
  <si>
    <t xml:space="preserve">MFVSPAVSDVLGSGDPDAARMALYTLLSNNPSLQLTLEDIISGDPYGRVLGQAAAPAPPLHHLPSLFISFSRPYSSAAAGAAGTVAASAAALAASAALTAAVAAADASAAVAAAAGGDAASAASPPTPVRAMAVKNKAAVAGAPSSGSGKMAKSPSLGSLFGSLSKPSWMKGMRPSNSGNRDSARSPPRSASAATAAAAMAAAVSGTSACGGMPVGSSPHGASGGSGGRAGMSLTAHANRANSGHDPSRRGTGAGFAAISHSGFDAAASLPARPYSINPYVSPSVASAAGDSPATDASGLAMHVASATAAAAAAAVATTSSPSVDTNSNSSLAKAMAAASAAAATASAAAASAAAAAATAAVAADAPSAATAAALEAMCSRVRLEQMLLAHVPVAVMVLGLDGRVVYQNGRSVSYMGNAVGAAVCAGLDVGDPEHTLQRLFVYDSPALESMWAAVHSGQTWSGLVCMPPHIDLTQPYDATACPGAGMVGADYGSAAMVGAAGGMTQVLEHQWSGVPSSLGPGAGLLLGSGGSLNYSEACGADAVARGRDASHADTNADAPATMGRSGYLAATSPGIACGRRTSWNAHQTFSGTPVASVYGSSPHGGHWMAAAAGSAGAAGGNSSLSSHLQLPGTYGNYVQQPHILPGANRRTQIHRSNSLAQTEHTLGGSYRAMRIAASAASQGLLGPVVSAGGTSAGAAGGMLAVATAAAAATSSGGLPLAQAGHGGGSGSLCSGDLPCSPRISGAVPTVMGHGALGGYSSASPGSYNLGGGGGSLAREASAPPEPGPLPLQQALTAARLALASPGSSHRSGGGAGGGGSVMAVPPSPSASRYPLMQSPMSRPPHQTPGEPGLMGRGGSAFSAGQANGPPVFDTAAANIATATAAAMRGSATGLPYFGVCAWHEIQASLVQDPVTAEWQLVLINHDVTQYVSAELEVRQVLDAEECFPRHVLEVMTSDKRRASVVGLPPAGSALGASESATPLGLGLGGGYGSAFGGSVLMRTSSVASSSFMPPSMAAATTAMAGASGHAGVTTAGGAGAGGGGGGSGGISTPDWGLDSGARGNGDIAVLATAASRLAPPPPLMPAAGAACGSFQRSSAPLPPLAAAGSASPRVGGNSGGATGTTRGAAVAAMRAAVAAAASNASAASAGSGAAGVHGIRDDAFMASQSTAGGSAALRRAAAYGASGSGGSGALPSALSPAAAGAVDGRAGYSIAGGTDDDGRTSATLSTDRRSPHSTHLGASGSLASFHHSSISNSIAAVGVFGDSFSHAGGAVPPAGCYDRSSYGAASHTTGSSSLQHLPPVRQNSSAAVAAGAASSYGGMHCTSTAPAAGDGQAPTHDQPSVAVSSADAEAVAAAAAHAATLPQPPLPPPPPPLQMPLQRQVSSNASTAQHALYDGSPLPRQLTADGGGGGGTSSAAANITTTFTTTMPNTPTFSSLLTTGPMPAAAGLGTMGTHTIMLSEVQQYMARAHEEVTVLFADIASFTTMCGQVPPNQVMAFLNDLFLVFDQLVERHHVYKVETIGDCYMVCGGLVEEDAEGFRSVTEAVDPLHAHKVFAFAVDMLAAARSICMPGSGGEPVALRVGIHSGPCMSGIVGRKMPRFCLFGDTVNTASRMESTGSPGAIHVSGSTRLLLGDAVQGFVPTGGLSVKGKGFMYTFLYDPSGQAALQYQQQRQHQQQQQQQHHEEAQQLQQLQHHDDAAAGGAATAAAVPAGTNDVAGMPAA*
</t>
  </si>
  <si>
    <t>C_20128</t>
  </si>
  <si>
    <t xml:space="preserve">MVSQVVQCLTELGLSIRCARISSDGGWFVDEFFVTETPKGKILDQRKINIIRKVLSIETDAERTARDKELCTVFELAGRDRHGLLAAVLQLLVVNGCEVLSAAVWTFHDRVALVISATERGAPVVDPPKLDRLEQILYDMLGGGDAVVNSEMVRGDVHHERRLHHLLLLEELKAWEQQYVAQAVTPTHGASTHGSTVPTSNGHSALPPASTAGSAAAAATDAYAAQAAAVAAAAAAVTADAGLAAPAFGRTSIHAGTPVIAAAGPVGLPPRAPSPAPASAFAGGANAAPGASTLQAEGSGNLANSGISAHGYTSAGFPQADEGGAACPHGAAGTGSAGANAGLGAEASGGFAAAPAGPFDEGPHLGRCGSNEGPLGALGVHGVHGLGVSEPLIDVGLDLPAAVQLQEQGALCMDRRRSTAGPGGLPAVVGPDGIPLSPQATADGTVFGRAPPGGGAGASGEIQRATSSNALTGMGSGGGGLVAGSAVVGVPPGLPPLMPSRQTSTRTMTVTGEEGETGQAVPPPAPTAVPPSLGGAAVSTAEGGPAAALTGSAGGAAQDQLAPLRRSEVRIQHSTLLNYWLVTIRCRDRNKLFFDTVCTLADMNYDIYHATIDSEGDAASQLFYVRPRYGECVWDERRAAKLRYMLESAVQRRFPRGTKVCVQSGDRSSLVALFSALSSGGFWITRADVRAHGHDNAVFEFTITDTRGQLPEQTHVQRICEAVGGVLTPDVYAPVGGTQNGNTSSRMTAGRAGGGPGGGVMQGTFRFSILERRWKQGWNGAQGGGGGAGGSSYDSAISSGSM*
</t>
  </si>
  <si>
    <t>C_20129</t>
  </si>
  <si>
    <t xml:space="preserve">MLLIKSSDRVSHDVEILEAAMAAWGSGADVEATAGSPVLVLKKWQQLRPEREYSPDVVVDVRRRIWRFWEERLASGSRLPLDSCALDVYVPFDSPSWQSVRLVDVNPLLDTTSPLLYDWAELGFGPTAMPAAADLLSQLRTAASAAQQGDTLSDGELGSGGGRIDESWMAEAVGTAALSPPESADQLQVRIVESSGNASGGSGGATALAMPYDMLGITDSVDKMIEVMSRQQQGAGRAGQGAEGASTDDGSQSDDDQDEVCQQDRAGAGSETAAAAAADDVLADQGDLAAVFGSSNDQAALRDRDALELHDLISGLDSNGLGT*
</t>
  </si>
  <si>
    <t>C_20130</t>
  </si>
  <si>
    <t xml:space="preserve">MKQLVTGSLDNCVMVWNFKPQLRAFRFAGHKAGVYSVAFSPVHALIASGSKDRTVRLWQPTVEGKSTVLKAHTGTVRGVTFSSDGRMLATCSDDKTVKIWSVATQKFAFTLTGHQNWVRCVHISPDGRLAVSGGDDRTVRIWDLNSKKVVRTFEDPTGLTNTVSFHPDGTCIASGSTDNSIKLWDLRSNVLLQHYRAHTGPVTHLSFHPTGNFLLSSSLDTTLKVWDLREGQLLYTLHGHEGATNGTAFSPAGDYFASCGADEQVMVWKTNFDRFLEDYTGVSVAKQTRTDPLISEPATAAAAVPSTAPSGGTSGMVPSRVAPFPAPVYLRSSPAPAQAAPQTGAPQPGPPRSAAAATSGGRTITPVVPGGPGASAAGVAAAEAARAGRLAEEYEVEVPPPLNLVDLPDSLAATLQHMVGQLDVLTQTIALLDERLTRNEDYAQRLEEKLGAVATGLSQQAEGLAGLQQVMGIDASAAAAASAAAAAAKGGAVEAAAARLAGFQMYDTMQQYSDQL*
</t>
  </si>
  <si>
    <t>C_20131</t>
  </si>
  <si>
    <t xml:space="preserve">MVALASTASWWPAPPPHYDGQVPPWLLRQGRYAPLPLRAEQVPLPHHQPGQALDPGWRGGPRAGCQGQELGRRHRRDQVRHQQGPGQGPAARAARGGEGQVLLLPGGEEDPRRRRRLHPHRLSVCAALRVSRLGLGGPWFASCVRRICARSCPAAQ*
</t>
  </si>
  <si>
    <t>C_20132</t>
  </si>
  <si>
    <t xml:space="preserve">MDPKIWGNLPREIVVRILERLPPNEFTCTARLVCRAAARQVRAVARKPVVHLSEWTPPTEFAAQWQRPGATLALSLRQRRRLVALVAASGVVPNLRVAAEAAGCLLTSEVVAAAAAAGQVDTCAALIHELGHLPFFSLFDAGVALSHSSFREWDRELRNRLVADPLCAAAYAGNERMCRWLMRNGVEWHEAAVLAAGRGGHACLMELLEGLRPSGAAAATHFARVARSLQMPPAAAWRVEMFAAAAYGCDARTLRYLQVKWQRLQRFTDAYGRVTAAAAASSTPDWQAKLDLLIGLGYKRSVDAAAAAAARPDAAARLAFLSLRGFPSDDGACLRVAAAAGNAALVEQLLGSGVPVSEEAVTAAAREGQLGCLQTLTLRGGARVAQDALEAAAVRGHVRVVEWVLVKAPPQALQAPAELMGRNLLTAASMSGCMELMAWLRAWGAGWNPAQWLLAARAGNGEVLSWMLSEGYPLQMDGNAYLFAAWNGDMHTVRHLRALGACWGNFGRVCPCIAAFGNPLRLVAALVEAGCPLTWWDRLVFSWRMRTEGRRLQANTAAGDCRADAW*
</t>
  </si>
  <si>
    <t>C_20133</t>
  </si>
  <si>
    <t xml:space="preserve">MPQSLLSRSGGVGFANAARSAVVNGPVCVSCNVGRGGPASTAPPTATVRVGTQQRHACRGVAAATNNEMSTAGTNKGSFAASISSAVDAAAPAPYKWSWTEDTEPAPPLDLDAAAVAAAASLQ
</t>
  </si>
  <si>
    <t>C_20134</t>
  </si>
  <si>
    <t xml:space="preserve">EWSASQPRAHGCAHPHLRHPADANGHLRRGRPRPSAAAVASAAGAADDAAAAAGPGTPAVHGHGHQYPQQQPDVSTGSHACLQLLHGRRLRRDHARAHTWARHHTLGHQLHKRRVHHSLRGHLDGGQPLRGTLACSHARDGGRTGAETGGARHGVAAALCAGQRQGGGRQQHHAPLPRGEAAAPTGGGSVHTLSGACEQGAAGGGAGAAD
</t>
  </si>
  <si>
    <t>C_20135</t>
  </si>
  <si>
    <t xml:space="preserve">MAAAAASGTSDGAHRARSGGISPILPILAVAAAAAGIWLIRRARNGSAGGTGASASAGKAAGKASAGGASRPGTRKGRGGAAGSAAASSTSAPAPPPPPPEPVDPDTFEILAAAVPEAAAAATAKPSGSLPLPLGGVRLVVGEDVDLLGAATSLGAPEAVLAEAAAASCPAVTKLQAAGAVLVGKTAVQPLAMDVLGANYGNPYNKAHVAGGGNTGAAAAIATGAAQLAVVSDALGSACVPAACCGVYCYRATPGALGQPNAAAAAAAAGGSFNLRGEIVRFVVAEDLFAACAVEYQPAGLAIKRAILKWAGSEQAGAVQLCRFLAENSAGWQSLQPDALLADIGGLPPGLAAWASAARLLRSAGLRVALPGLAAAEEEPKQAEKEEGQEGAEKAEGEEEGGANGEAKAAAEGEERKEEGEAKPAEEAAAASSADAEAGAEGRPPRRQLLPAAPSPERLAAAREAATQLYDTLRHTVKPDTVIVLPVVPAAPPRRRSAVSTPEGAAFEALTHCFNSLASLAQCPVVVVPLGTVADGTPLAAALMGCARFDARLLAVAAKMGPVMAEAFEGVKEGLAEAVRKQQEAEEAGSAPAAAPSSSGATSAASAPPAGSRSGASAAAGSGAASASGSSGGGAAPAAVDPRRVERAERFKGRGNELFKAGKFADALTEYSKAINEHPDNPVYYNNRAMACLKIFRFEQAEEDCNRALRFDLKEADKAKALLRRATARSALQKYGEAEKDLRAVLAVEPNNRQAREDLTHLQQMKADMAAAQQRMVQEFAAQRAMAPGAAAAAAAAAAGGRAGGGAGGFDPAAELGLPPGLDFSQAKQQSRRT*
</t>
  </si>
  <si>
    <t>C_20136</t>
  </si>
  <si>
    <t xml:space="preserve">MPVWLPPPRPCVPSQLAPPSMAACAAAAAPPVPSPAPPPLLLRTDRWLALPPLIDLGAVPPPPPPPMAPGMSINTSPSTPPPPPPPMAPPGWEKGLSLPPTPSAGAQPPTPPQPHPPPAAASAPTPRAAAARRAPRRPRAPTRAPTLRSPPLCPDHPPTPPTRTPLTSIRLMTSLAASLTDGHGAESPATHPSPHPRPNPVATPAPRTHRAQRRRPSPPLCHGPQHPMPRPPPARRPPPVLPVATAFPAIQLPGPTGRPPLSRPLLARTLPAPSVARPS
</t>
  </si>
  <si>
    <t>C_20137</t>
  </si>
  <si>
    <t xml:space="preserve">MHALHAALMSRRGDGSDCAGVQQLLAALEAAGPELTTMDVLICSPGGVGSTQLSNHLNAHGVTTNLLTDTDNLRHCPRPPSFASSPAASGPAASAANPTIPVPGTAADIAPAPDRRDRGTTASISAGTTTGIISAASGTKPGQGGGPDQNPPHLPQPPQPPRVPQCRPRHVVYLYGDPLAAVASHYRRGHACHQAQKTSGHPARLSPANFPATFAEYVSRGEDLFGLEDHFRGWLAAPADYPVTLVRYEHMFDMDVALPLFTMLCGHKLSEQQVNAMAEAFVASKRPRSSQVPAEYYGRMYGRLLADMDALPALHTRP*
</t>
  </si>
  <si>
    <t xml:space="preserve">MVAKIGAPAPKFKAQAVVNGEIKEISLDDYKGKYVVLFFYPLDFTFVCPTEIVAFSDRVEEFRAINTEVIGASIDSQFTHLAFSNTPRTKGGLGGCKYPLVADLTKQIAKDYGVLIEDGPDAGVTLRGLFIISPTGVLRQITINDLPVGRSVDETLRLVKAFQFTDEHGEVCPANWNPGAKTMKADPTKSLEYFSTLS*
</t>
  </si>
  <si>
    <t>C_20139</t>
  </si>
  <si>
    <t xml:space="preserve">MKFAKRLASEAARRNAFADAYFDYRAAKKAIKEDCTNGDVAGSNFQKLLQSELRKVSHFYSQKADHVEATLATLRSNNGTSTVAQLTGLRAEIKELIKYVALNYLAVVKAIKKRNRHLKEAFGASASISLQALDMLGHEVFFTSPRLASLATQADVLVSGLASTSQPAAVLEEYQCPICLDTLHNPVVLTCAHRFCWGCLVAHVTAVRDQQSPLAAQQQQQIKDETLSSSLQLLERIAAAAEDSESSTAAPRFYGCPVCRKPQLLDVDSLSVDPFLSTFIESLKVLSVNGGVADAAIALAASAASATTTVTLSPVEAATAATANAVAALQLQLMSATPQQQPPIAPAHCSSSCSAHCQHQQIATAEQACVLTPPTLSRAPSPPAQPRPTWGIIPQQRPEHAGKLCVLLDLDGTLVSSYTPRRAPRLPSYVRTHVVGMGSKLNPAGVFVVERPGLTEFLEELATFAEVIIFTAGLEDYAKPIIDAIDPSNRLFAHRIYREGTLRTDYYQCVKDMARLNRDLRRTVLVDDTPLAFLHQPDNGVPVLGFRGDPDDRLLLEAVLPLMQVLAKEGDVRHTLQRRFDMTTWFRRNNFPITDIMTAAREAARREQALHLGALLRGPSSGCPTPPDRTASGNFNRTSSESYAAEGGLSPDTAAMAQSVPPRPAYTFTTPRAASPSKRFVVLTDFDKTLTDCDAGEAVVEQLAPELLPMLIGLDPRQSYVPITNTILSEIQRRGVSRDQLLTTLQQLGAEIPLATTEMLRMMHGAGIDVRILSDANSVFINHMLAGAKASGYVSDVVTNPAGFERVDQGSSAEAASSSAALQRLAGHRLVVAPHFRGSEPGVVLPACGAGACGAACESDHSHCGHGCARCPGNLCKGLEVQRLQHSNRYAHIIYCGDGANDVCAALALGANDVLLARAGHPLAAYVAEAQSNPALPQVSAQVAFWSTHEELLACVRQIVDV*
</t>
  </si>
  <si>
    <t>C_20140</t>
  </si>
  <si>
    <t xml:space="preserve">MGSAWSAPAFRAVRNGDIAEIERQIRAYNGRDNWRDLRDGKDRNSLLHIAALHGKPQVVKLLTKQYSFPTEMINGRNNTALLEVARVSGVDSQACFSEVVHTLLTSGADVNAIGENGWSVLHCLALNPNPRLRVPQQRDVARHLIQHGARPDVQDSSGRLALHHAVDTGHLHLLCALADAAPGLITAQAWGAELLSAAAKAGRRDIVQVTRVVQVLGSGCEGHGVQLRLQLDGALVELEMRQAHLRLEQHLQQHQQAHTMQPSAPPLPASLYPGVAETQQQEHAKHTLHWGAAGGAAPTTAAGVIVTGVPVSAPPLYPQLTPSPYGTCAWLQQEVVRLEARVAQLQSELREHEHRCEMLAAAQQQAEAAQRQAVAAEAAAQLARERRDRDLAHEAQKAAAQAFGAGHGAAREHRACDAAAHDRRQQHRPPPRLARRGRA*
</t>
  </si>
  <si>
    <t>C_20141</t>
  </si>
  <si>
    <t xml:space="preserve">MCSTRPPTSACRPQHCSPDTGVCVPLGASRSSTRPSMAEKPTCTFNTRLATYPPHAAASPATPPSRPRTIPMFMQPHTRTHAPSRPCPTHLPYDQPPTTCPTQDPTSCGLSTFTTSSHVTPASWQF*
</t>
  </si>
  <si>
    <t>C_20142</t>
  </si>
  <si>
    <t xml:space="preserve">MSAAQRRLQVLSNHLLASGEDASARASASRLAEPLWLERQATSGSASSSGARVTGAKQEPYSSADGKPNSYSRVHGAVSRAPAMWRRVASLGKEELTDVIYEKSEEGIAKITINRPDKRNAFRPQTIQELSWCFSDARDDPRVGVIVLTGAGELAFCSGGDQSVRCKGGYVGEDGIARLNVLDLQVQIRRLPKPVVAMVAGYAVGGGHILHMVCDLTIAADNAIFGQTGPKVRAQLRDDDLSIFNMRVVGSFDAGYGSTHMARLVGQKKAREMWFLARLYDAREALDMGLVNTGRQAYMEKRAPDFSKFKRLP*
</t>
  </si>
  <si>
    <t>C_20143</t>
  </si>
  <si>
    <t xml:space="preserve">MPTLPEGVEVGTMRPQALGLQGEAAEGEEDEHCQAAHLQGQRQHAAASAAPAPQVLLPAQMAEGGGASSFATSLAVIAVDSCTRGFGPPSDGDALAAGPGSAALSDTFSAYAAGLSEALSLLPGPNSGGRDAAGRGSRRRRSMWVQRRSTGSCSGSGTAASSLQGLHEFSGEVEGPSGHLQAAAAAAGASSYSHSSSARRSAAGILHSVVAPGLPGRPALKRSSMPSASALALAATLGRALKEEADGDSTGDRRSSTGDGVVGFSRMVRQDSPRDDGAAVEAAIAAGAGTAAAIPAADEVADTNSYDSYDTEEDDTEPGGAVGKGGASGADAAGSQGFTKSAAGGIAGPKDAAAGGRGAAAAAASHAATAAVDRYGSLLVGSAGWRYTEMHDVHDTLLMSRLTSNSRWRGPQALGSVASGHNANRSEGGAEVHSTRGGSNSKWLSPAGPSAPLGAALGQPHHSYQQVNHTSRQRRPAAMVDSHASHEVDLGLVDLAPLSSAQHSPGLSPNPSITSYRLHQLLQPGVEMSPTGTAPTSANTDAIIALATGPGGGDAAAPAGPADAAAEAWAAWYRAVPSTRHTTSTQHYILEPPHTLSPRTSLGSGGMAPSPAATAALPTNTVPGAGSGARPNSDAGGTSPAPPASGIVARPPPHHPRPTTGTWLGGGHVAGSNTWRPPAAGGGMVAAAAAGGRPGSGNRSRMAASTLGPGQAPAAVSVPQQPHQRQHDHTHGYPPPHPLHPDPQGQQGQHQLPTSASALNSAHGGGRAMALVTCPSPPVPSPRVSVAGRSSRMLSAGFKLLAGGRSQRSFKERTTPVPSPLVHAAARGQHRSSAGGGGPAGASRVLAVVTGAPPGSRSRAVSAAGAMPLAASSPVISSGSEAAAGTAPAAAPSPRAQPAAERPSRPAATHGGSIGGRSRGADSFTFGVPRPPPPPMGRWSMDDGWQRVRSPDAVMAVGDAAATAPPLAHRRLQRPYHFYSDGHVNLLSAHDASVPRGAVAVAPVDQPTAVMPAPTAALAMAAGRAVRLLPTLLCEVREEDSESAGDPASSRRGTDVGLLGDAVGSSSGAAGLAAAGSARALGAAGCSADGGGGGNGDSAAGDSGDGSAQHPQQPARSRLAKLFGLKRSASGGGAGSTGVVSTGSWTGLSGVGSVDEGLASAPASPSGGGRGGLVRALTRSRLASLAAGGGPGQQGRPDSQPSSAGDSAAAALAADSSAAAPAGASLGAGQRSASGLKTFMHSLWSSKAATQRKSSKRAAAGAAAGLDVALGAGPSATHAPGVGGGAAVPGYPHGSGMQVATASANAAAAHSTSHSRVRAQALAHAHAQAQAEAQARMNQLAPLAAALFTPGK*
</t>
  </si>
  <si>
    <t>C_20144</t>
  </si>
  <si>
    <t xml:space="preserve">MRFAHLQVEATEVAVVAAAALQQRVAAALAPLQLLSAVAQVAPQYEAAAAWFGLLVPVLAAQLPRPQLPEGSLRQLLLAPAGVVRQAHTPAAATPAAATPGSVLGASQRHCGALAAVAARNQTVSSTCDLPVTTVTDSGYSYRLEDDANTVIASAGGSGTAFTTASVTVSAPVTLPGGSGPGWTLYVAPAGGGGWGPAWRGGYTAAVVLVAVGLGLMVFLLLVARRKQELILRALLPKEILHDLSAANSVTSLGRATLGGDTPAALILGLIQGLVTGQRLPDLRHVLLIRTALLRGVDVYQPLVGPRDLRNRIKDSGLAADVTQALLRQLGAFPGAGGIMDGSSGALVGGAGGPGPGGGGGAAASQPQYYYLPHVASSNGRVGGGGFMLATGGSTAPDTYVAAAYASGGGAVGDGSFGDVSRFGGWPSGGGGPNRRPPRRGSSKALFAQAAGTAASAGAAAAAAAPPPDLDTLTGALTFLLTPPPPQPLPPPPPAMLAPAGPAPASANLFSALPAGLGGAPAAVDSPGTMTAAGGVTAVASANHRRGASTAGVIGCGSGNFSAFRESFGGGPTVASRLGAPAADAGSFGSVSLGGGGPLLCVRGNHASSIGSTAAMAATFGNNSAFYWSGAATPRASVDATVDGGGGTGGGYEFGGGRGSCDMPATTAAVAAPAAVAGVGAVADGDVLIDMLALAAGGSCGVAAGAASGGGATSGGILVGSPPGTGSVNLDNAFISAFSTTAALSGGAGGGGGGGGGGAPAALSPGGAGGSVGVMAGAAAASSGTGGLGGFVGLTIGDRPLVRRPPTASPSGGLGSFGSRSLTPVLRQFRELRRRASSRFLDGPSGGVGSAAAASALSTATAAATAAALASSSAGGSNTPFGHLQAMHSHSEALGTVAPASAAQVQLAPFLSHQLSPYQTVGPRQLESLVEDGCMASGDAARLAGSAAAVSAAAAAAAVAAPCDGGGRRNSLASRVTPLSSPLSMTAPSAVAYTPLDTSLLYQPPSQQVSSSRLPSSQPQTPLSPTRQLTSPPPAQGALSAAAELLLTSCTGGGSRRHGGGGGGDCGGGMAAPPSPPPLLDASALAGLVVLPAAASVDMAVEVGAPAAGGGVAWAPASAVPRVRASVDMGVAAAALASSPWASGALLPSGALERACLLSRQLQPPPQLRLTQLQQQQQQQQQPPQQQQQQPPPPQPPPPPVIEEVERLLAGADAWQFDTWRLAEATSGHALSCLGFYLLQREGLIAHFRIRPHRLARLLRALEDGYRADNPYHSATHAADVLQTLHVIIHGAQLHVHYLDKLGLLAAYVAAVVHDHGHPGLTNDFLIATHDPLAVRYNDRSPLENHHAASAFEQLLQPGHDITTGMEPSDRAAFRKQVIDMVLATDMKQHFAILSHFNTVHRLQAYKPNSGGEGGGGTGGGPAAATGTGGGAAAPATAERPTGLRRAFTGELKDKGSSAGTASGGTLSGANGVASGGISGAFSGALSGAVSLAAGFVNNSSKGSVAAATALLQADAAPPRPLDDSERMLTMQLALKVADIGHLGEDLEVHCKWLSGLEEEFFRQGDKEKELGLPISPLFDRAKQGVSKSQGGFFEFVALPLTHALTTAFPNASPIMDCFVANYEHWKKVEAATAQQAAGAKEQQVTPKERDATQQQQ*
</t>
  </si>
  <si>
    <t>C_20145</t>
  </si>
  <si>
    <t xml:space="preserve">MEAECSGFRRSESLGACASAPSLLDLPPDLLERLVIGHVPDCSAPQLRATCSALKRLVDRRLTAQLQLQPAHASQASQAVVVVVVVVVVWCGGGPCVYELSALLPPPALAELRRQLPGLRGLALRGVHLPPLRRPPPPLPHQMQQQPGHPQAADQAVAGSPTSTSSCADAAEYDYDFRGLSAISIEGLLPQAGCCDDDQLWLRALLAGAPRAAAPEDDLIESWHGPLPELVLDHPAVAGGAAAAAAGGAGAAAAAAGPAEVWVASFAAAAARVGRGRGLNVFPGRLAAPLLRVAGGGGAGSEQGEGEDERRHATAPSGSGSGSGGWCGLAALHLFGLTFVEPSRDFLAAFSSLRELRISPWCGAVQCGAVPPRETRVVGWTGGRCEPDSP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QHQHQRQRQHQHQQHQQHQHQHQQQHQHQQQRQQQRQQQRQHQHQQQRRRQRRRQATAQARRRRLLLLRGGGGAVRRLVISQTYGAALLQLAVATAVDDGVCPAGGAAGADAGAAGVGHAAASGAACSSPTYPPPPPPPPRVFPALEECEYQWRAYYCQLFTALAARGVRRVLLRPSGCCTPDLCAVGSSGCCGRRGGGGGGAGGSGEGGSGEGGSGGGGAAGGSGPGGDTCDAAGIEAAVPDGAQVVAWWREWLAGAAPPAVAEAGVKESAPGRLLSDHSRQLAEARQAASASRDHASVLLEDKSRLQAELIQHLQVLTSQAVGCWGCLLLQLESERRAADAAVEAAAEHLRELAAAAGVVAAAAVGSAAAAAEAADAVAASAQTSAAQGHTHIASLSADAHNFSGSSSSSSSSSSRAARGAASGAAPDASDQQASALPAVNSKSSNGPRAAGEAAPQSTEARPGTAESDTGGSGAVAIAATAAKRSADLAARLQAATALLPDRLRQLLQALLRLLEDPEAAAAAAAAAAVATSAGLKARAAEPVAIAAGRERALVVAEAASAAAAEAAAAGSGGAGLRARAAVATCGDEGARKAAAAAVAADGGGAVAPLSAEQRTLLLAAAAAAAVPARGRRTGGEAAADFDGGVGGLRDWGLWRHAETAGKQVSAAAATATIAGEKKAAGRDVRGGGGAGARRSGALTEVLRALASPPGAAAPPLAATLGQPGPATASAVVAAALEAAAAVRALSGDVNGNGLHRHSRMMPSPSSTPAPPSPWGRGAADAAADVAADASASGLHAYQHQQLPPSPTPQSLGLSAALPGWALPVGCSTGTTWRGGSGAANGGSGGGGGAGTVVVAGRRLPESLSPAGAGGSALSLGASPVPSKGPSLSGACGSAGGGGTPTGTAVGTAPVSPARVSPSGGSGGGGIGAILAGLQTTDSGGSAAGRGLPPPPHSPTSLSPSGGSGTAPGGGGAADARAANRSATPTPPHPQHPQQQGGGAAVNAAAATSSNSTSAAAVDMELVSLRLAKEALQRQVAELQRQNDLLQLRQLGTSGGIAGGADAQHHHHHHHHATYGPHNPQPQASYHSAFATPAAASAPPPPPPGVALGRAGRTSCCTDTGSGAADSGGGGGGGGWSHDASN*
</t>
  </si>
  <si>
    <t>C_20146</t>
  </si>
  <si>
    <t xml:space="preserve">MRSYLLKAQVQQLLLAAAQLKDEQLQLSTLELASRGDTTQGVSLRSLGSGAFTEELDQAVLSGAADMSVHSLKDCPAALAPGLLLAACLPRADPRDVLIAPEATSLGELVPGSRVGTSSSRRAAQIKHSFPHLQVVQLRGNVDSRLGRIRSRDIGATVLAAAGLKRLGVMNSDEGDTTATVSTSTSTSTSSSSFTGTSGEAGSSTSSSTSSSISREGFRTSVLSTEEMLPAACQGAVGVVCRADDEWVVGLLDAISHRGTALEVAAERACLAALLGGGGACQRSAFPDIAWACHTRHDPDSNTMDLDCLVADLEGKELFRVGVYTEFYRPVIDEVDAGDGCHPT*
</t>
  </si>
  <si>
    <t>C_20147</t>
  </si>
  <si>
    <t xml:space="preserve">MNATPEASEGGATVRPVGERERSQLVNEEVVYFIFQLDLDTQLQRCLNYEAYEAAQEVRKKRQRSMKERKARNTGAPVAVQRLAGADYAAELLRLRTEMQRAVEAEDYGSAAKYRDLLKELETEAKKAAALAAEWDTTSPNGPVLRLGQRVLHKQLGYRGVVVGWDMRCCESEEWIAAARVGECGRGIGQPFYHLLVDARDWEYDPHLPPVAYVPEELLTSPELEPPAEGAKPKSWAEVYGTDPLQHPYLYILFLGLDGRGDYVPCRQLRDRYNVQRRDVYKPGQEGGEGEDE*
</t>
  </si>
  <si>
    <t>C_20148</t>
  </si>
  <si>
    <t xml:space="preserve">MKGKAIQQKEPGGEGADVRLVLMDLADLSSVRRGAEQLLKELSSDASPGTQTGAQEQQQQQQVVEGGSGGSGSAVLHMLILNAGVVAAPMPHTAQGLEPQTGINHIAHFYLTQQLLPALTGHGTPARVVVVASKAHGAFGDDVLDADDLNWEKRTAAGKYGMWAAYAQSKLCNVLFALELADRLKDTPVRVFSLHPGVIFTSLESNLPLLLRAVMRMVLWPMSKSVKQGAATSVYAATAPELEPPHLSGSYLEDCGPGKTSAPGRDKELARRVWAASEQLLSKALKGDAEGVEGAAAGGAGGGAIASVAEH*
</t>
  </si>
  <si>
    <t>C_20149</t>
  </si>
  <si>
    <t xml:space="preserve">MWLLEPSYCRPDLALATYSLPGPGRYSIEVLMLYSSFSFAAPNTSKAMSQPWAGYLTLSVGTAAAAAEQQQHLEGQHLAQSWSSAPDESILASPSSGGHADSSADDDSAPASSLPLCPDTGPRAGRWRFRTWPAPDDVAPLLRTCIWGDELHDCARAERRGIHTASHPGTLYWQPAGCRMRSFAGMQAAMASAAAAAAAAAEPADGAAGADRPERGAQWREQHGEELAGEGGAGDNSGEAEAEAAAITPAQCLPPGRRVCFLGDSHARYLHNSLVMWETGFVRAPNNSIKELLASPANTSVYFRMLWGHDWPEPEQPLAGGGSDSSASGSEGAGGGPSPLVAAGCTDVFANFGQWPASYRSGPAPFSAGQYAAQVAHVRRKLAQLRAQHGMRVYWITTVVSSLKARLESSGIDWRTDPLLLLYNRIAADVMEGGAQRRSGGGSEGDGGSEVGAGGRRVAHEGGQAQGQAEGAAEAEVRWQRQLQAQGQGLWLGLHSQGKEGPEEAADEGQEEAVEEAGEEEEDDDEEGQEQGTGAGVDHLRALLSSLRAAQASAVEEATRAGGQSGSSVGGDDVAELQPPRPRRRRRLRQQRRRAQELLLWGRAPAAATAGGSSSSSVTSSSNSGGGRGVKGSDVGDTETALQRLLAALPLPLPSRRAAEDGEAEAAAGGESQAGRFPGQLPSRHLGADGGAADGSSTTPTSSTSAASGEEAEAAAGLHAPIPLIDTFSATRILHEATWDGIHYTNRGLGGELQLTAVLHALCATGGAAEGAAEGAG*
</t>
  </si>
  <si>
    <t>C_20150</t>
  </si>
  <si>
    <t xml:space="preserve">MVLRTAEGKAAVEQLLQPGQNKLVFGNYFAGTSAAARDQAAAVAAAEKAQRAKATAGPAGAAQAPGLVPRPPPGLPPTMPPPPHKMSSLSQVHLNDSMATVPEDVAMEDAVHTHATPSNSKKHAADGSSVQGYPPASPSGGTPKMHHFQPPPLQLQQHLQQQAAGPSAMPQSPRTHTPHAPPQQQQQQQQAYPQQHAPQTLAQATQAVANLPPPPAMPPLPHLQQQQQQLPPPQPLQQQLPPPQAQQLQQPQQPQQQAQPVASPARSPQAQQAPAEEASGSQRPASKLVSLSPQLPAAMQRKYWTLSDYNIIRKMYTGYASTVYQAMCKKSLEMVALKVYHMQNLCELNHYQVFREIRVHSSLQHQNIIHLIAAFQEGTDVVLVQEYAEGGDLYRLLHKNGGRLSERQAVEMVLHPFLLALHYLHTRGIMHRDIKPENVLFTEHRVLKLADFGLAIDLTEERAVTRAGTLDYMAPEVLRCPPKNLPQENKNNPYLHYNNSVDAWAVGVFAYELVVGFPPFAGETQLDSVDRIMHSVPEFPAKISEFAKDFICQCLRKHPGDRPTVMELLHHPWVRTFQRRTSMRITAMPRRRSSLVYNPGSLAHAPGAAHEAYTPPQEAAEEGTDVAVPMETDVGDVSEMTPDEIEHMITKLQVAKAQAIAKSESHRSPGQEVLMQQVHPLRI*
</t>
  </si>
  <si>
    <t>C_20151</t>
  </si>
  <si>
    <t xml:space="preserve">MLARRPARTAHRNDHCKASIQRRRLLVRASIVGDSAEGCSTSYERRDAMEDLHHRHRTSRRGALLSTALGALSLALPTPQATGADLAEYLSRAFPPPPEPVMFPRNKLTQPFAVLLMRSAYEAVDDLDFIAMNDFQKQFWRLRASEQEAYNLQYDPLKPKIGDISDSLYFDFISYSQFATIAREMPKGLQVFREYCEEEENKTCQDRFRVVRRDAAIADNNVLPGLFFSMTGDRIYTGLKDGFRNTQFGAPQPLPASASFTQVTADIQALLDVCVKNGYALKAEVSDVDEAARSFKVKILGPANLWGLTSLNYRRAVVTNCYDAMLIDAFLRASGRPGARYELSTNSSGIEETWVLAA*
</t>
  </si>
  <si>
    <t>C_20152</t>
  </si>
  <si>
    <t xml:space="preserve">MASNQGALQLPAAASSTGGGGGGGGGSSPDWLELHNRGAGAVALEGWELRLLDHDEEDGNDSSRSSNTWTFPPDTSIAPNAYLVIYASGKNVSAGNATAGSAAAPASLHASFKLPAAGGVGVQLLGPGGVVVERVQLPRQYANVSFGVPAAADGVKRDAATAAPLTYLSAATPGADNAAPLAIGPIITSVSRPTGPDRPPAGADLLVNITLRPNLNPVDGAGVSLVYVVNWGQEQELAAAQEGPAGADGELLYTAAIPAAAFKAGDMVRWRARAADTAGYRSALPRPPPSAGTAAAEEWPPAMAAAALGQAQGGEGQEQEPHYYGTAIAVLEDQVITPDVPILEWFSPNAEAATSVDGALGQVLVYGGTLHDNVAARRRGVTALSWPKPKLKFILPSRDFRYSDTAPEVSEFGLQSFCVSGELSNLRWDLPLKEYPSFWEKENRDKVAADWDALRNFSRGLAGGGPEPRSEFVVQSVNLPSMINNMAAQTLVNNMDRCTKNFFMYLHPHTREWYMLPWDMDGSFGQDNGLGGKPDLDNYCVLACEQWNSPLYCDSEHPQVGEGMDLSRVTPWGTVAVKLNDNSYQGAAVRKPSNPAGRRSRALLQQEAGAAAPEGEAAGAGAAASGSDSSSSGSSSSLEARRARRRAEDTAANINKSPMYAAGPTITKFPPPRGWDNPDRVTLTQTSPNGPAGTYNHLYDAILDTNATRAMYLRRLRTLADTFLASGRIAQASP*
</t>
  </si>
  <si>
    <t>C_20153</t>
  </si>
  <si>
    <t xml:space="preserve">MGRSSSIWVGMSDPHVLRGSDTSVETAACSGQPLYLSDPGVVAMAASPAAQPGGVPPPWGRPTPASPGNLPMPPPSMDINPGAQFVAAAVGQRGLQQSLSQPHPHQHQAHDGAGALPGATTGSAGNVSMDGMTGTATITGGTSRGPSLLSRDVSNSTSQATEMTPPFAAWPLDWQLLCREKGLRAFACLPVTATNGSDTVVGCLSLGSVEPIDWTKQFWHASTKLITGWAAGAITTTRATARASFYSRLLGATDLDGLARAFAYDMPVFLADGAAGPGTALPEVRLALVSSRLQHAVVYAAPLLQVSGRLGLPPWSGVGAAGSAGGYGGYGGYGGYGTGGGGGGGPGVLALGMGGIVMGGGSQASPMGVQPSAASSSSSSMGGLVLVPAGGAGGGGGGGRGTAAANGAVGGGGGGGAGTGIVVGRNSGNGNGSSPMGYDTMDCMVLGSAMDGEDGMVSGDSSSNSGQRGQALSAQGSVRAMLRSGGARGGGRNAAPPVEHVPVENEFNLSFSRAAWADLAAMLSRAVFGQLVGKLRHEWYAVLSEDPQQAPRPVEQRGRVRRTITGNSLCSNASSLRPSFEIAGRSMDPGGTTAAGNQHAAEALAAAAEALAYAGLMMPASDEPPLSAAAVAGAAAVLAPISGGVPPPPPAASTGNTPSLTVAGATAAVNAMVLSARGSTSGPSSAGTPPGGKGRHRIPPEHAASSGGGFAASSDEQQSSLGQAPTSATLSQDPAAQQRSSGEEPAAPATQPDPGSFPLTAQPDLSDPGQSDAGQSPQGQGQRPQAEPPQDAAQPPVGPDGEVSQATQASLLDGMEGAAAAVPMVSSPTSTGPGRDALSPTPGSLSFTLPPGIDGGGMPLLPDVAMPRGWPELVDILYDMNRTRNVSVYLAAYRGRAVAVKMMRSHMSMDGRPGHLESEAMTIAAQQLLSTVRHPNILRVLMVYPLVYEVVAGSAKGAAGAAGRHGSGPPIPSGSFNTHHGGGGAAAAFAAGGSLGAGGRALHLAAAQPHLYGSGGAGGGLSVQAHALADLLAGAAGADLPAGGVYLTAVLPRREKFKRGLALMLELFPSLSLREALQRRMLLLNAAATSAPQDGTNSTVMGYGGGGGVSTADSLGGPPYGASALSEAGYPTTPAASGPQPYFLGAGLGAPGAAASGGLGSTGPPPPSGGGGGGVPSLVSPHHASAAGFLQPHGFLPTLPETRVSRDDAGPGTGPFSAAGHAVPHAALVAGSGFPVSNTDTAPAFGTTTITTLASNNNSGGGSGHHALVGISGGGGGGGGGGSTPHMSVLLSILQQVAAGMAALHAAGMAHGELRPENVLLALPPGSAAGMFGGGGGGVGTGHGGDGGTPRVTPPTPRTHVSGANLIPSGNSGNGRRAGARVSYSSGRGGNMSVVQTERYTAERPMQGRSIGPEVIVKIKDAGMTVVGFSKGAQSVRKLLQRNRSTLLPFLPPEVHRGERFGRSADVYMFGLLMWELYTGGVAFSNLTGTPIKLLQTVIADGVRPPWPDGVPGWYMSMASRCWAGNPKQRPSFRRIVDKLQEVASAQALASSAAAAGWVGVSSFHA*
</t>
  </si>
  <si>
    <t>C_20154</t>
  </si>
  <si>
    <t xml:space="preserve">MTDWHTANAKIAWGSADVPPLTDMLNTAKGLRPLPRVREYFRGYRRKKLEAKVVGEPPLRRVSAGPVSKPSCAAKPRGGRIGSSSSEDEGSGYGAESDTTDIEDAVLADLVEDVEEATGGQQQPQQPGFPSHLVSAGTHWDGL*
</t>
  </si>
  <si>
    <t>C_20155</t>
  </si>
  <si>
    <t xml:space="preserve">MLAIPLSVLQDIAVSASAGLLAAGLVSGAVQLVSFSCPQPADNADDGTTAAAGGSSSSSSSQLSYALSLTIDAPASSAAPSSKKKKAKHGAGEDAGGGEEDDEDEAPSCRAVCFMPGGNDWLLAGYSDKAVRAYDVRTGKLVHEYGSEHDQQVSRVYGLECAPSVFASGDEEGLVLLWDSRAAKPIYRYTQHTDYITDMTLHAKDQCLVVTSGDATLSVHDLRKRKARARSEDDNDDELLSCCCVKGGKKVVAGTQSGVLHLYSWGYFNDCSDRFPGHPESVQALVAFDDDTLLTGSSDGADHEVERLALSADKHVLVSMSHDSAVKLWDLALLHEDDDEDGEEEEEEGGEEGAEEGAQAGAEEEAGGDGEAAGDAQEDEDDDEDEDESDFDSSDFSDSSDEEGEGEDDERAPGSGGGSEGEGGGQKGGKTDAKDSKARAKMEATVKPKAAKAAAKPSEKAAGDRAAAALAAALGGGGAAAAGGKAAATAAGDGDDDADSDSDSDGGGKKKKGKRDRERTKWTKGMEAKKKPDGNFFADIL*
</t>
  </si>
  <si>
    <t>C_20156</t>
  </si>
  <si>
    <t xml:space="preserve">MASRFMQWVNSPTGPKTTHFWGPVANWGFVLAGLADMRKDPEYISPNMTGVMCVYSVLFMRFAWEVQPRNYLLLACHASNETVQLYQLSRWYSWSNSAKAADAKRVEPEQAAVPTK*
</t>
  </si>
  <si>
    <t>C_20157</t>
  </si>
  <si>
    <t xml:space="preserve">LIVVERENIFISATVTLQQGKFLRLLRSNNFRNVASSSRLPRRPWLPARLSAAGGLPASARLPCSRWLPAPAWIPAPAGLPAAARLPAAARLPASRWLPCARLPTAAGLPAGPPRLPARAAWLPAAAWISPARRLPCPAHSGGASGRAWRAPRRIPSRLQEAQGLQVQGTQGPLWRPLRQAQGRPLWRPLREIQGPWKAQVVITRPARAILNLPCNAAGC*
</t>
  </si>
  <si>
    <t>C_20158</t>
  </si>
  <si>
    <t xml:space="preserve">MRWDIVKLWFPVNIIFVLMNATGFYALMSVSAGMFTVLKNLSNLLTILGDWYFFNKTYSWQVWACLGLMILSAGLGGWTDLSFSAEGYAWQLVNCIFTAAYSLHLSSVVRAAGNAAAASAAGSHKDGGPGAGPGAASSTADRGGSSQHKYHGELAEALSQRHSVRVDRAGGDGGGGTQTAGGVPGARRGGGGKLNELSMVYYNNVLSVPPLLLLSLMFGEPMRLRNYQHASNPEFTVVVLMGALLGFGVSFASIWCMSRTSATIYSLTGSMNKVVVAVVGMYAFREPINFTNLLSIAMGLGAGFLFVFAKSTPQGKEDKEKDRSSRPNSSIGVEEERQALLGGGEESGQNGLVGGAIVGPSVGAVGAGPNTGIVITVGAGGAVGGGQMLSARTSGGAAGLGLSRVVSTGSGGGGSSV*
</t>
  </si>
  <si>
    <t>C_20159</t>
  </si>
  <si>
    <t xml:space="preserve">MYVCAHPSTVDLLLAEGADVAEGDRVGATPLIAAAGRGHTAVCSLLLGSRQGGNRGRAYLLRLDHARRRDGGARGGQTRAPGHAAGADHPNVMSDLIHTCGAHPARADAQGRNALMHAAGCGSLQAVQLLLGLGPQLTPPLELGAADVHGYGALHHACLGGSVEVVEELTKHGLAITPDDPNSLALLRLAARAGHAGVVRWMLGSGVGLREVMEDGNHNPVFAAVRGGSAEVVDALLAAGARVDPRDSKGRTPLGVAAEAGDTALCRHLVAAGASLLAADTHGRVPRRLAYLANQRGTAEALSGMARLRHLVADDDMSEVADGGGPWLPDTLPPDQLVPDHRPLRRQEARDAKLEPQQQRRQQGGGSSTEGGGSVSGSAGAGAAGDGRAVDSVAGVSEEAASHAAPAPPQSARAPHTSVAAAGTAGASGSQRSLLDHHQEQEPSDSAGGFGPGDSGRWGGQGVAGSMGAPGSSQRIGAQWDPEDSLAALVPQFPAPGPGGVVDEWAGADSTQDAAAWAAVMSSAASGGGEDS*
</t>
  </si>
  <si>
    <t>C_20160</t>
  </si>
  <si>
    <t xml:space="preserve">MTARKKARTDETANISGVLAASTTIIVARVGPTVANPKFSNLPIYNTLKKLDDAPSNPTSHLACPQIVVDGVLSRFCQQCGRFQPLDEFTGKKKSCTARLEKVNARHREKAAAKQGTRRPDPTPGPAPPQWEDGVPPEAVVVPQELLPSNLAVVGGGPVAGGSSGAAGVRGGVLGAATMPMAGNVKPEPASSSGQAAGARGSSPAISGPTGGAGVADIARASSLGHGATSSVDGVGAVGGMAGMGSLQGAASLQPAAPAAVSAGGAAGGSTSSGAVPLNKSGSFGAAASSGAGSSGAVAAAGEEASVAAPGPASGNEGGGVVSVLKLQRMVTTTGPGIVYYSTRRPTPPAPPKPALDPAASSAPASATSVPNRSPSTDSERAPSPGAEPRVEYWSLVTTAIAIRRSSGAPGTASGGSLSLPVPPPPEDVKRALAVARPQLFQPVAVVPASLQAEGGGSGGGSPPGSVAGSGSQCNLVGMQGESRHSVGAESSGGVGSGSSGMPPRAQAPTAYVEAAARPSGSTHSAASGGGVGPSGTAAAPPSPHASQSTDGAATSAAGRGHASGVVGPDGDVTGTFATSRPSSLPSSITHVAERLNTIMSELQPLMQQVQQMAAVEGSTGAAGPLAVPGVAEGVVDAMNRAQSLAAMLQQQQQRQASVEPAPLQQAPSHMQVQQQAPPRGQPVAVQYTQSQSLSHAAAAGAPMYDADSDDEDMLAELFQAMADDPDIVVGNGFAQGNSYANGNGHDATGQPQPMQVQMQHQPQPMQAYFHRQQQQMPSAQQQQQQVLYSQQGPAPAGYSAAQQQQQTQYVAAQPPPQQQHYHMDSHQQQQVQQHPQMQVQQHMHMQHQQQQQHLQQQQQRQMQYAALLDQQQQQMAAAAEAHARSRTVAVAAQQGIAVHRTALASMPYGVGGAAAAGVWPGMAPASAASMGVVDMPVEMDRVSIKAMNMQPNELPGNLRQGMARWLRGANAEAVTATLRPGCLQLVVDVHRPLAAARGGADLASLLIPGHDADQAAADVFRFMGQRLRDTYVQVGSQVLQILVGEDPAVVSWEQAAEIGGLEGAKQPRLAACSAAAVCAGGAARLALLGTHLSQAGVNVFARLRGRDLPAATCEVEVEEEGAAGAPPSTPQSRDRLGMQVEVPAAGVGLMVVEVGVGHLLGGWWPVLVLPRGREAAAAELTGLLGPGAASAAVASTAAPAGAQEEGEESGERRAGREMLNRRMILDLGQVLDTWAAITAAQTAAAAAAAAAEVAAVAAAAAAAEAEAEALNSPLSPGGESSAGSASSNVSDGGAPGALAGPQRSASPDSPAMASAAAAAAAGGLARTSRSSVATATTTVSAAGGWGFTDAGDSFMLSSAMSSTRLTASRVSNAPGAANLAPIGERGRTGSGSASPPPEHAGGAALVPSGGRAGGAALSPAAAAGMAAAGRAAALSAAAAAAVASGPSVAMVRQSLCKTSRLLLFSVVRGLPRLTELLLDAAASLAAAAAATTPHVAPAAVGASDPALLRETLVAAGVDPQVLLPLAVLAGSTTTVDVLTCFAQEVLRAPLRLDLPQGPAGMSLLHLAALMDDGGAMSRHLIATQPWAPWAWICLSWCPPGLAENSSTPAAAAADAAAASADAEEGDAEAEAGASSGSSSSALRLTPGALSLLLGQEEPLRLAASLLSLRDGDVVAGGPEREAEMEHERRQWQRQTLATVPEDEVLGGAVGEVMEAWGRMSAAVLQALCDHLAAARV*
</t>
  </si>
  <si>
    <t>C_20161</t>
  </si>
  <si>
    <t xml:space="preserve">MLRLRLQLRMKPYPQTSALLLHTALPHRFAAACRCSAALEEDLSLHCPFPTITLLHSTLDLATRLRPHTTLRLVRLQFVCCLVDFTGHRLFTSWRMAAWLPPLYGVALYGGAWGVLAVFWAQHGWRAAQQAGRSGRGVSEFILALDAAEDNTFFACVLPWVLLLVMVFSSAVKLSLRDPEGVLQQARAVGELGVQDEVLQGFTNVTTKTMLAAVASATARRVSESLLLRGVRRSVLLLPPLLIAAHRLLYLLFTRRLWPREQLGLAMAIVQYVAMTMSMALSWREMTEIVLFLGEQSARMAVFSIMFEQRGAAAAGLPWINNGKPNNLRLWMQIRTHLLRANCIMLRWIEGSSAMILLCGLAALVLLAVTLLQGSLFSSTRGSTDLQIALSWAILGFITLIVMEFLVVVVAVSIGTTNIADLRRLSRAAWDLETTLSALRWPGVFGPLPPPDQLGGGSGRRPVPAAWHGSYGGGSGAHAMTHGHGCWDTRLQAHEAASPVQSLVTASSAEQTSAAGLQQQQPQQLRRLQHGHQHAAAAGDGRVSAPLGLPLASGRAASLDVFAPSVAALPSGGHAAGGSRQGSARRSQIGSCRVSGGGGGNATKAAAELPLPISLPHQATGTEPCAAASEGGRSRSGKMGPEAADGTQQAVSGGEGVQSAVGLSTQQPRAAAGAQREGAEQGLVASARHVPAGAAPATAGECGSKGSDTGIRQGGLLDHFSGPAEAVPDARATVAIDSEAAAALLRPQPPAPPPSLEELETCRLLLLRLIDVLRHSEEYLELFGVPLEPKFRSSLLSFVLTLAAAGLSAVISFLAKR*
</t>
  </si>
  <si>
    <t>C_20162</t>
  </si>
  <si>
    <t xml:space="preserve">MDDPTSERVSSKEPQAIEHRPRQKAKPPMLNEELLKRGADQRARDAEKPAVQLSREQVSKAYDILEEQRVGPYAIKYGTFGSIGAIAYTYLRGFYYLSQKNRDAWMGTFRSRVFIMGPGAGCLPDRQQHPPATLQGAAGGAAAAPGHLHVRHSHSQADSQAGEGAPANRPDVRHACGGRRARAARQGGARGSRVPAVYCGRLSRGER*
</t>
  </si>
  <si>
    <t>C_20163</t>
  </si>
  <si>
    <t xml:space="preserve">MGARSIVPDPRFSLKDVKVEVKGLKATTKANIGNTYALGVKHSAATKAKVSKTKKGKPLTAATKAKISKAMKGKPKTAAHKAKISKAMKGKNTRRVEATGAEPRVSSAGRHDSLGGSWDGRDP*
</t>
  </si>
  <si>
    <t>C_20164</t>
  </si>
  <si>
    <t xml:space="preserve">MTWRGHALTQAAAGEAVCDAGGQHPRPDHAKPGMTTAPWKDRQQLPYSCRRTMLRYCYGPEQLPPNISQQRYRRGAERSLTFAHNTQQTTTLLSQRDGGRGVAAQPTFPLRGRATFSCPLPYATDKEFAPPVRPFRFHLLSSAP*
</t>
  </si>
  <si>
    <t>C_20165</t>
  </si>
  <si>
    <t xml:space="preserve">MQQPTAATRRCGGDARSNDAAPVDAWASSGASLIFICRRDPHQHSLAWTPSGPVLGSGSVAAAGGLGGGNGALPRSASGVLLRLLGGSSGGGGGSGGVGLPPLGRSSSGGPGVGLGLGLLGPGRGSKQA*
</t>
  </si>
  <si>
    <t>C_20166</t>
  </si>
  <si>
    <t xml:space="preserve">MNAGDVSAAIADDKARELWVDAQVELMRRHWYDGINFDYELPAKMGSQLSTNYTRLVEATSRAFKRVNPHAEISVDVPWAAFGNDGRDYDWKGLAKVSDRLFVMSYDQQAQVFGRCVAAANSPLPQVAKGVQQYLDLGIPPSKLILGVAWYGYDYPCQPDGRGVKPGPDTDLCVLQPVEYRGAPCSDAAGVQRNFWEFMAELRAGRNSTALTWDPLASSPRFNYVDKTKGQVHQVWFETPTSLALRYRLARDLGLKGVGTWNLGAVEHSGTAGLEARADTAAMWEAVR
</t>
  </si>
  <si>
    <t>C_20167</t>
  </si>
  <si>
    <t xml:space="preserve">MDGAAPPPPPPAAGAAMAEGGSSQLLATSVCTPPAMQRPVWRMEDYALTRRLYRGHMASVYKGRCLRSGLPVALKVYFKARVAPNVAHMVMREAALQLRASAHRYVLKLYGVFQTEELVVFVCELASRGSLAQLVGSGAAGGRCTRLSETQLRQGVCHRDIKPENILFTSNWDFRLADFGVSIDLLKERAVTRAGTADYMAPEVERCPLKANPEDNKHDASLAYSTAADVWSIGILAYELMVGFPPAIEFEAPANNPNASNSVSANSHTKFSFPASVSAGARDFITQALALRPEDRPTAQQLRMHPWLRAAGARSVVATAAAPSVATAGAPAGPAGDIGAA*
</t>
  </si>
  <si>
    <t>C_20168</t>
  </si>
  <si>
    <t xml:space="preserve">MAKAAAKSEADDSEKCLSCCCVLKYVFSPLILLWMSFRIYVLGMLSAYLERLGRGVFCGLCVCCSCTYKDSKFPHDHRSIGTFKGRTGPELDKEITWRRIGDICAAAAPQPKKGGASGSKPKPTARLFADDIEPSDICQGQLGDCWLMSALACLACQQGAIQQVFDTREYTQYGRYKMRLYDGARKKWRTVTIDDWIPCGADGQPMFAKPKGDEAWGGNYASLDGNLMIKALEMLTGDFVCMFRLGDTRDAKSRGKPRTEQRWTRLELSRGPPPKDAAPGDDLRLVYARDEPFDSELMFRSISWELRHGSTIGASNAGGKDTENIHGIVQGHAYALMKADEADGKKFLQLRNPWGTFEWSGPWSDKSPLWDQHPKASGR*
</t>
  </si>
  <si>
    <t>C_20169</t>
  </si>
  <si>
    <t xml:space="preserve">HQPLQHTGVLLPEHGLRARGDQYPRGAPLLRPLLGLHGGLREVLDVLPGLQGAVLRTPRDPVQAPTRRLLQLHRLSILRVWKARHT*
</t>
  </si>
  <si>
    <t xml:space="preserve">MASLLRKGSATANADGVDGPADNSPKASIFVNHTPPTRPISLGATSFRVPRTASNVGLSLALAALNGGGGGGGGGKDHLTERGGGGAGAGGGGGGVLSTRSHSVYHGGLLAPGANGGAAAADAVKDLVKDLQQRKRSIMFHHTNNQTTLDAKAGSLAMQFRAPNEVPGKGVCFSPDGTYVMRWGYGNDVKLLSADDGMLMVTMVAPGATQIKYATFNDDGSKVAAATDGRPMELGTVGGRGADVAAAAPKVYVWVTSNRHLVAVLDVGLEPLSFLVFSADDKQLLSCDEDGQLELWSVGEGSMIRRYETGHVSKRCGFSAEGDSVLSCAGDDCGLTIFNTRTGAVQTTQAFEDVAECRNRACYVVSPDGTKVLLYVQEQVYGINLVLYDIITESHMSLQVFFVTCFCMGIQVCDGNVLHADFSNDSSLFVTAGRDNLIHVWESETGMLRSTLEGHATDVMHCKICEDGEVAISGDSEGTVLVWSLADGSCIMRLQGHSSPVLFVDLNADATRALSVDGDGNAFLWYLDAARMFEVMRQHSDLVCSLAPTPDGASLVVGYKDGCLRCWNLSDGPSFEATVTWTHSKQVCPVEQLVVRPDGGQVASAGRDGAVVVTDLRRGMVVAHLTAHHDFVTGLLYSPRSDLLVSASRVGEVLVWDAKSYGPEPLRRLEVPDLLEVASLAISCNQSLLAAATAGGTVHVWALPTTPSQAGNPAAYVPLCDVKVTDLPATRLTFNSDVSVLAVGAADGGVTLMDPWSGMRAAHYTGNASSVSDIAFMKKPEHVLLSVCGRQAITWDCSKSAEEHVTDFIADGSRIFSGDFIRNTPNRSCVAHDAVVLHDPLNHAAIYDMVPRPPEQHPGNSYLFRHGTALTKAGAAGNALVLFCGPDTTVHMLGDETSGTRCLDFSSDGRLLVSGTLRGELIVWDVVHQQQMHKWVAHKRYAITCVRFTHDATAVYSCAEDHKVIMWDWRRQTKLCVLTGHTAPVVAVEMSVDGVSMASGDRQGFIYIWDTDTHVPKQVIAAHEDASVLCCTLSPCGTMVASTGSDEQIVIFDTETGIKITSLDDAMDGKGLTIKFSFDGTRLQVGGEKGSILIWDVARNCLLYDIPAHDGKVFDCGWSGDSRRLLSVGSDGKARLWDAAAGSELCQANFERVMGAVESGGFVHCDLSATGTRMAGCTAKGQLIDWDVGAELRCVPEGSMLYQRLSAASLNRSREVYSRVLRQFPLLPNIQDSRGWTILMHAVSNSNPEITKLIIGSVPASSGKLGLAASAVQNSVLSSIRHVPRVGMLAGSAGVQSGKTPTGVGAGSLAVWDGATKRGSMSGAEPGERTSMGSAPAGAAAGTATSPSLLTKVGTFLRNGAELLSPSRAAVIAAGGERSSATGDEDAQAAEAGVLCVSASPRTSHTGTDVTLDAVASPTATGTPTAGASAGGARSPGRSGFAPYASNQITPTDSGPVVNSPGAAAIAAAAERLNSGALSPGITARTSNGGAMPGSVAAAAAAGTRMSILKNAGARAGSTTSSLGSVTVPASGLDTRHHSTASTAAAGGGAAAMAGVGGAGGASNARRSLLGSILTAERDRDFNSRSRRRSFMFGSVTQAIGAPGGGSPPGSHVPSTSGALPPTGGSVHGSGVMGGGGGGGGGGGGSAVNLGRSIRHAVHKLTRVASRSSAARDIEDGMMLGEDGIVERHVSDLSRSGWHDDDHEGHNKSHVSASNGGGGAGGAKDGRDSGAKDSGGGMRGGSNKVFPEPQPPARAEPNVINIALDAGAADCVQHVLDAVLAQKVTPGSYHAITAAIPAVAEQYPTMCQTFLTGLPLRPLGEMEVPSSIAARGMIVTSAPSYTSYKEMWINELSLMGADKGPMALMEACMVRLPFAAQSGKASVLHTLVESSVPVQTFGSDTVKAIVDYKWRNFAQRRIYIKALVYLVYTLCFTIFAVLFADDDPSLGAGDLYNTPNGVAMVVFAAILFLYGCYFLLLECVQLVSLGAAAYFDSFWNIVDIAAYVTTLVICPCTVFRFGIGEGQFVAVLVAAEVIMLWVKVMFFGLAIDGLGTFIFMTAEIIKGLKYFIGLLATLFISFAVAFMVLFRNSPNTLEDGSDGLGSMYGDFGNALLNVYLVLFSIGDPHVAISTEYSHFAILLYCVYMFALLVVLLNMLITLMADIYKRVKGVQSFVFLKGRAELIIDVESTSGGKLMKNENHPYLHLLMPLRKDAAGGGEGGATAAAADQAKIDKMVSVAVARMNGGGGGGGGGGGGGGTGAVDDGQSRAVSLNGGGATAALCARSMAGGLDSASGSDADDDARSVLGGGRRGELSRMNSMKSTKSFVMTLGGGGGGGGAMVRRQTDTMTTLPRGMTMARGGGGGGGGGGGGGGGGGPADPERLERLERSVNRLAANLELLMGHMKVRRQSNNGNDGMGGSFGGPVAGGARRGGPAGRASNTGLVYAPSMGVNRRGGLTAANMPDNLWPSGTAGGAYSRAVSRAPSRGPSRPVSGIPENRAVTVGLPPVHPPAPPSVVPLGMLTVTTPTANHAALTSGLGATSSAPPGSISAALAAAAAGGGVASGSHPHAHLHAVFADEVGEPIVNVEPTAGNISVVGRFAVARSGNSVAAVPTLALGRPVTPQMDRAAAETAAAAAAALAASVFNSGSVTSGSVTSGSVRGGSALSTTRRSAELALPPPPAPTLLQVGDDEHADLDAVAAALEAARPALIAAASGGSVTGAGSGAAARLGSITSGGLGQGTARSVLADNGTPALSTARTVPESLSGTARSGVSGGSGSGASGGMLAAARLVLDPHERRSNGGTDGASGLGLGPGRPSGAGYTTTPGEVVE*
</t>
  </si>
  <si>
    <t xml:space="preserve">MQAGPWQRVAPSGPEADALLGATGVSAFSNHLGSPRSRLGAAAAAAGDPLLAQQSSYLSAASATAAEALSRPRTALTSAATTQDLLDLVVGHVYPLTLSASLRPATANGGANSGAPASTSENHAATVSAAAIALAAGGPGGQALYAARAVAAVCALLDPRTQWESQLAAVGLAPDVRVLTESQFHGLVEGAAAALTQGELRQAALEVLGRPVGHGTLDVEGLCGALFDYLDVCGEGFIPASELRNVVAAFSPSAAVDMYGLLTQHPQLGRPAAAPVARDEFVSVLVALAPGLVPAGSSAGRIRDKTEIVINTLLDSKIREPFGYDFSRCYLGPRGLLPVLDALSTDGSFVSLSLAHCGLGCSSVERLADWLAGHPTLTSLDLTNNLIADRGGLALARLLQNNTRIVQLGIGNTMLLPPRSSRTHHDQLGPSPCEDAGPVLEALTANCAAHRSSPAEIVRALRQHGPELRAMCYSLLARPVSSSSATRSGGGGVNGANGGSELMAADGRVPLSDLREALTEVTAEWGFTPDALEEVLSHERLLGTATAGRTADASGRLGVTYEELMHFLSSDDQVVRVARAFRNHLAEAKQLFFRLAPDPATAAAVAPAGVAGPRTALSTVRQSLMEAAAAPGSGWDVSEGDLEAVLSPAVLRKHYRAAATGYGGALAVAPPGAVLTSTGLTVGADGLLVPEWRVAAAAAAAAAGVGAPGSGLGRDEDEGGLLPVPEPWQGPVAAAVAADMLISWPELANTILYLFNR*
</t>
  </si>
  <si>
    <t>C_20172</t>
  </si>
  <si>
    <t xml:space="preserve">MGLVAVANDITCCMMIRAAAHVGCSTYEQLSEWAGGKKARVFTQVSLILLLYGTLCGGLAFLSDVARVMVQHGLGPGRAPALLESDGRPVMVLTVLTVLLPLCLQRHIRQFEKAATAGVVVVVVLCAIIVTRAVQLGFPAVASGELDVLAVKVRRGVGRVGAGQ*
</t>
  </si>
  <si>
    <t>C_20173</t>
  </si>
  <si>
    <t xml:space="preserve">MPLLKEMPAGPAGMRLTEKAVHITLFGVACGVYGTVGIFGAAIFGASTESNIMVNDLLPGHPTATLALYASLLVYLCCGMVTTHYALRASLDLLVLALKVADIGHLGENLEVHCKWLSGLEEEFFRQGDKETALRPHQAGRSERSPGNSSMLISTGVPHSGMQ*
</t>
  </si>
  <si>
    <t>C_20174</t>
  </si>
  <si>
    <t xml:space="preserve">MSSRTPGAPRFPWQATPSPACIPLQGAQTPPPPAIPHMPSTATPPAPQNTAWAKRRSPATPPGPGALPHPNPPKPQPFEVRHRPIGHAPTCKRSTKEQLRPVPAISRAPEAPVPVCVPVPVVVLPKALPAALGGVGRAPGPNAPPPAAPTGAAPPAAASAAATAAASAPGGGATSVSSSTTLPGAPAPPLAAPPLPSLLSGAAQPAAAAAAAAGSGGGGGGAVRCPRGGWSAAPAPACAAAAAPAARRGFAAAPAGTPAGRSGTVACAAARPPGAASPPPGAAASRP
</t>
  </si>
  <si>
    <t>C_20175</t>
  </si>
  <si>
    <t xml:space="preserve">MTHKERWPGVAFLDDDAGAAESSARALFRRHMASAEAAGNIVVRSLGRSGALGAVRFLTALRREGQAAEPPVDVRVRVLKQEPISGGFGAPLLMFVERVAAGADQLPEVTVPAANGSEPQQARVAPEGPLQASLLVSRASDPERLERALYSVVNGLQPGQFVAVNMVGSATLLLGLQSLVNARTSMGARGRDIYFVPTVTSQPLRQSSTPAPAAASSTPATDGEQPAAEVKAPAADAAAATSDPQMVEVVRLFVGVSRPAQPRRDAAARASAPAPAASEAAQPSPSVGSEQVPEAPAAQAQPQQVTVPLSELESLRSALSTMMQQQQQLEALLRDRQQRQQPQASQQ*
</t>
  </si>
  <si>
    <t>C_20176</t>
  </si>
  <si>
    <t xml:space="preserve">MQSLRTRVSSAAAPAQRRSVIAAAARPSQQLASQALAAGLALGITLSGAPALAASPYSSLADIVRPQFAFVDEDKNGVITKQELLRTSQAVAEDVDFLVPGEGQLDFAMKLFDLNQDGTLTTDELLSAIALDGAVSDDAIDKDVVSVFDKDGDGFVTLREFKAGVPPLGPGGEAAKEYIFNRVDQLVNADSKLDQQEFANALILTRTAVLGY*
</t>
  </si>
  <si>
    <t>C_20177</t>
  </si>
  <si>
    <t xml:space="preserve">MKFARLLRTTAEDLPELQCLFHIYKHLKKQLKQLPARAEGASAVGQQLKADEGTTATASSAPDDEEAKFTVVLTDHLQRLNDRFLEREETCVIQLERLEAEAAQCTATARAASAGLAVATAAAAAAANGTAAPEETYTVGGAPPQVDGKVAAAGDVGAVATGDAAATGAGSAGDAGVSPAAAAAAVAAADSRATLKAVTEQRAQLYKRFVNFHGEVLLLVHWSVLAYTATVKILKKHHKRTGLLLRAPQLGDLLSQPFCSSELMTGLARKAEACIQRLAEQLASSATSDGTGGTGDGTGGGGGGPQDTVDQAAPGAGAGQCTSTGKAAEGHFLGAGGGGVSGGAGGMLPDGDSYGVADGSSPSCSQSLGELPAAMGAEARRQQLKRRAPAASPEADAERAGEDGVGEAAATGPSGGKRSGFKARRASIGDGFGEAAGPSSDGGGGAAGAQPGGAFLRHLARLSDNASAASLSGPNVLEQLVELQQIVDEYDKEDDEDDEDDDTDDSGALAAGAGMGAGGGGAAAPMQLDGTAPRVAAAPGANGVSGSGSGSASGAAAPGLASVGAGQAAAAGQPGGGNPSGSRSGSGSGPMAAAAGPGAPLQGPAATVDARKAPPPQSSSGSAAAGAGAATGGAAASTGGMTGSEAAFAAPLPAVKGNLLRRTQVALTMWEHLRTSASTPSTVIDPAAGQQGHSQGGGGAAATATPGGSAVEPGVGKPGGGETRSKRQRAAPGQSVEQESVGDDSDSNSD*
</t>
  </si>
  <si>
    <t>C_20178</t>
  </si>
  <si>
    <t xml:space="preserve">MAAAEATTTVAGAGDPFGLNEDGSCRDPAAFRAALLADTGRLEALSGEPRFAPFLPVLTGADPEALQQLLRQAVQAEKARQERTAKRWAERTIDAQRASAPVPRDTVQVYKQLADAGLEYGPAFRLLRNVHVPLPAEASVARGGR*
</t>
  </si>
  <si>
    <t>C_20179</t>
  </si>
  <si>
    <t xml:space="preserve">MLRNATDHPNIIQLLEAFRSSTGRVYMVFEFADKCLSAELHKRFTCGLPAGQTRVVLWQVLAAVAHLHSKKIIHRDIKPGNILMTSDGVVKLCDFGFARLTRGDPYQPDRFSSYVVTRWYRSPEMLVSDLYGAPSDIWSLGCTFAELATGRPLFPGASSLDQLWRIMRCMGPLPPTQAERFAAAATAAGLPEAPPPPPRGKSLWQRLPELDSRLLDLVQACVRLDPAQRPTAVQLMQMPYFHEIPKAIAGSRLEQLYLAIGSGTGYPGSALGRTASARFRQMQQLAAQQKAAGAAAGGAGSGTQPNVASVPAGGRISGSSRATGGDGGCGPEQQPPAQRVVAI*
</t>
  </si>
  <si>
    <t>C_20180</t>
  </si>
  <si>
    <t xml:space="preserve">MGLTLMAPHESGPRGLGGGAAVTPSAAGVHLQGHGPASLPYGRASLPVQGGSYVGFSTGSANRRMLSRQGSTVFNQLMYDALPEIGTPGGAPDVPAGTPPPQRRRAVMSGFTPCRTAAARAAAEGLPAAAAMAAAMGSNTTDLSVAFSPIAVARHEDPLSIGDGHGLERSSVGAAPGFRSVQFGLACGAGGAYPGASAAGGAHRRQASMQMQTAYTASVGIMGAAGSDLGPSAATAIPGGGAAGGRGSGSYHSHASDTGMLMGSSAPVSHAMHPGYGSGSGSMGGSYRWPGQRILVPDQAHGLATATVTAASGPAGGPPVRGGRLPQAVGLAASGSSQQTSGSAASGAGPLGSGTTVGAAAGAHAAAATPGRSRLGSGILGRMSDDPAGGSMLGAGVGAGAGGGGSHGQHPVLVCTADDVHCSSALNIELDGSCSVGNNTGGGNSAGMWGFGPMAGYPAGAGAASGASDHYSSGLPPAPTSGPTLAEVSAAVAGAILAPSSSSAMGFGYKLSPRGQPATIPGQAGLMGLRPKSPAGSLELLRGRTNGHAGQASYGHGPSGLHQAGGAAGKLASADKAEKSKWPRAKALLGGKLISSLVKKFKDGVQVSDRK*
</t>
  </si>
  <si>
    <t>C_20181</t>
  </si>
  <si>
    <t xml:space="preserve">MKARTSGAAKATPTQAAKPDTSASGTSPDPASSGGSAAAATAASLDAGVLLDVTAQIAQGSKARDDHEQDQAGQGHEPSAKRQRVAKPPLPPRSTRATRAKQGSGGSAAGLKEEPAGQGDTVELKQEDQVADGAHASAGAPPMSDLDRQRAELMERNRRMLLSLNLPGLVAETAAAAVAGKASSSSGDGGGGAAKSKPSQRGVAKRSREGAAEPAPRRVSLRQRGVSADPALAAGVDSETPGGGLVLAAGQRALAAATGRAGAEEPEEPKGRHPRGRLPFRSENGKPDSDAAFLQVLAAGAEAAQAGSGAEAEAPGRNGAGGEAVSKFGLVEKDVAKVTKDGVTHLVWLPSGGADERLLLAAADKGGRVSMWDVDGDESGPAAETDGVLMFAPHGEYVSGMRWLGREAAVGANRLVTASYDGSLRALDLGDGGRWLQLPAPGKPEDAEWSALEVAADGRTAYLGDPMGFFELVDLRDKPRPVAASGGADAKASGAVEAEGAAAADGGKDQSKPRVLGAEELAGPVGNLMICSRKINSLHLEPSGAPLLATSCSDGSVGVWDIRMLERGVAGVVAAAKAGGSGGSIGAKTKPLSLLQHAKSCHAAYWAPNGSKVRMAEVGS*
</t>
  </si>
  <si>
    <t>C_20182</t>
  </si>
  <si>
    <t xml:space="preserve">MKRGLDVFTAPSPPAAHLGAGGAKSPARGKKPPVVAGSADPAGGQLLATLSSEYMTAIPSRAAPHPHLPVVAAATSSGRCHIWR*
</t>
  </si>
  <si>
    <t>C_20183</t>
  </si>
  <si>
    <t xml:space="preserve">MILFADAGSTSALPFHPLAVIVPPIQRDTGRHSFSSVGLTKQLSVPNTRLLQPTSHLRTGESALKHAALNTKAYGTEFPPEAGSLPAAAGAAAGQGTAQAGAATGLGVGSAPGDVVLERLEQLKLELGEQAKQLKLELGEIREEIRDQSQFVRVLMQGEFTATSSKDSTPYRENAFRYYGYSASPKTVQCMVTGEHMPIASIKAGHIFRQGWNRGFLPLLGVTSVHDPRNIILVRTEVETAFDRFELAIIPQNENGVECYQIYVLKESLLLNPREQFIGTGDTAKSDTHKWKDVHTKYLHVAGDNLPARRLLAFHAHHAIKHAVSAGWQKPGEVIVSQAGWVSPGYDRELMRKYLEGAVTSEGLLIAASEDNQSQ*
</t>
  </si>
  <si>
    <t>C_20184</t>
  </si>
  <si>
    <t xml:space="preserve">MASRQGAGLLMRALGQQAGAWCARPAGSLITAQASTSGVTGSLLGLQSQQQHVAHQPQPHPLQQHQQLRHMSRLPSAFTSNFNPFAWFDYRKMVYPEVYDANEAHMWARYKSHGGLAERYTPPGPLTSANPLADPELEARIKYWSKSLYAGVLCRTSIWGFSKSALQQRVLDAYKAVNAALAAGDMALAEPYVTEQTGLRLAGEVARRGRSSVTWRMVREPKPSDIKLVHGTIVSNPLKQGKLHFAQWTARIPSRQVVAVYDNRGKLLAGDPDKELEVVDHWVFERPILKAWIAPRPGPSGAEWRLVERLQ*
</t>
  </si>
  <si>
    <t>C_20185</t>
  </si>
  <si>
    <t xml:space="preserve">MFRPSPWLYLQARRAAFERTQQQCAGSPIPSPGVGGGAGVGGTLAAGGAGGGAGGAGGPVRMLPTKRSSAPGAQQLLGLYAAQSPSGLLRAGQALLERPFSGSVTDQLDSGILGSEPLDPAGGHDSMTHLDYSPAAGGGASRRPRAATATGLGLSGTCETTLYHHNDHRGGGGPGDGGLGGVLSSGTLSGGAGGPGGGGLGDGGGGGGQSREAFQLLHHGSRPTSFNGVASGSHSPQQLGYSRMGLQHQQQQQQQQQQQQLQQAAAVGHGGIVGLDRAASMPHRTSLPGSTGLLGVPDYGRRVDGAAYDAGPNSGGSAALGGYAGSQSGYAASQYGQHPSQQQQQLLQMQAAQQQQQQQLYASNQMQLQQQGGRYDSGGSAHGGPSRLTHMVLNAGDGSQHGGLGPRSSQDLSPHHNQQQHQAYHYQQQQQQQLTYAQQQQQGQQQQPHFEFHQHHQVPPQHQYGGGYIPAPQHTQQQQSYGMHPQHPQQQQQQQQQHRTSINGGMSLMSIDTDTRTGPDGPHYRTNVNAGGGAPVGPDAAAYAEAQYQQQLLQQQQYYQQQQQYPPYQQQPQRPSSGTVSAAGLMSSGGGGGGGGAGVGGFGGGNGGGYDGRPGHSDNGYGDAGSPHGGPDSRITTGGGVGSDGAPGPQYGASARQSRPSSGPRQEAVVGDDGGGPDGADAVHTEQQQQQQARAMAIMAIAAASGSQRGSQRGRAMSGTSNAFDELDALLEQIDVMEDNEALTLNYLAVAGGSNRGAAAAQHAAAAAGSAGGMDGGHFDLQPQPRYQQQQQQQEPQQQYLFSGLAPPAQQQHEHLQDGPSSGAAGHVPGTGMLFGGGAGAGGPGGPGGPGGCGLLGSATFSALLMNVDGGAAGAGGRGNMAPAGPPPAIAGGPPGGQRTGSMTSQRHHASMDVVTMGLGDEDIAGMMAALAGSRGQGGQGPAGGVGGR*
</t>
  </si>
  <si>
    <t>C_20186</t>
  </si>
  <si>
    <t xml:space="preserve">MQIGFVSAESGQGRAKNVRNILLKNSVNIMLCAICWWAVGYAFAYGNSGGGFIGTSRFFSDGESFGSKPWFFTWTFCLSCVTIASGCLAERTHLFVYPVYTAVVSIAVHPVIAHWVWAPDSWLNSMTGSPCRFLDFAGGAVVHTVGGLTGLIGAMLCGPRLGRFEDGVGKDIPGHDVSSVSLGSLMLWFGWYGFNCGSTYIYMAQGGSEASAAVSRVALNMTLCASVAGMTSLVVSSIQTGTFDLAVCCNGLMAGLSASTSNVGFLTPWAACITGALAGLLYVGISRLLVRMGVDDPLDSSAIHCGSGILGVLVSGFLARPSYVMQMVGCNCGGVVYATNGGMQLGMQLLGLSCSMVWTAMWALLTFGILKKLQLLRVDQQTELAGIDNMEHGGPAYPEFLQRVQSTRPGY*
</t>
  </si>
  <si>
    <t>C_20187</t>
  </si>
  <si>
    <t xml:space="preserve">AGTAAAAAVAAEVRASSGPAAGGVPGLDGCDSSGHSGALCLLVLAVRSDVYGRSASADIGGTCGAAAARLYTCARGAVASATARVWSLGTPRLHETSSACVSPAEHAAESFEAKRPPTGERSTNRRVDAGLEHAASAAAAAAAAVNAGVAAAASLHASRRCHQSGSAAPCTTLLPRASSATTSAFAAAAEPSVITEQRAVPEDTAALLDSGTTGAASGAPRRSATAAVRAAVAATQLAPAADSTPGGGGGPVSSSSPEQVLQLRPSRSSCAAAAPTSGPDASCKCAAAVRATALLSEGRCGGGAVAATAAAALATAKSS
</t>
  </si>
  <si>
    <t xml:space="preserve">MVAGELVKATEEHEVLEPFTRAADDEQEPATCIHYLSPFQQDAAANQDLNATSTQLNKHKLVVTGVSWSSTGQTIAASFGRYDVVGWCTYPGMLCTWNLGREEVNATRPDTRIDTDTCLMSCAFHPAHPALIAGGTFNGELYVWDLSLEGDSQRGRSDVLLDVRHMEPIIAITWQYNMTDAAKYGTKDKSYRLVTLGADGKVLTWLWHKLDAPVYGYQLMFPQPGVDRKFVWGGACMGFQREPRGTSTAARDKETGLHGGDAAGTFLVGTEGGKIFKCYNDANDVNTKEFSRAVGAGERVELRTPVREGGYQPHAGAVFGLDCSPFQRELFLTGSTDGSVRMYSSLRMQPLLHLEPTSSYLFVVQWSPFRPLVFAAAAGDGCVYLFDLARQQEVVRPVLTLDANGMRKPVYSLAFNPRKPDMLATGDPTGIQIWRLPSSLTSVRRGEEALLRKLAVADDVPEALRGNFTR*
</t>
  </si>
  <si>
    <t>C_20189</t>
  </si>
  <si>
    <t xml:space="preserve">MSSVFRSRDRQKTPRRQPIWLKRDKFMRHGELLLSAALSAVISPAPASEPPGPAEAAGAASSGGPGGRGEDDTAGVAQALERPDSDDLPVTALGQHHVTVRQLLAAARTQQQHPMATSGTGRTLPVPAPRVHVQELLSFDPAEGPKSLAVIEPAAVAGAGDGTSGLLLLERLAAVARVRIDPRVSAKAKRLGREVSLKVCVSVVMPPPAGLARPSPLVDLLPPTTLIAASISSGAPAEAAPAQPAEHAPGDGGAVAERQPQQPPPNQQLPPPPPPAPQPALQQAPAAEQHRHPEPQQAQERYLISSLPSLVLRGRLPHAAEPEFKGDLVVHSPDTGMMVSITFGEGGAAKGVVEMQPPQPQLPAGSSSSASFSAGSSPARQAAGGTPVGRRQQQSRFAGVLGRVSGSLHDSIQVTCPALALEGDIHSEQPPAPGLPPLAPALDLAAPGPQQLPRLWHMGNGVRMGP*
</t>
  </si>
  <si>
    <t>C_20190</t>
  </si>
  <si>
    <t xml:space="preserve">MVEDSGGFGDSVSGCDGRKVTNIQKQIHQPRTALRGHLALVGIRFQVKSRSKSVWLAGGRGHGNRGESHVRVYLFTQLRGPVLPVLLMYIQGRCTSGRPLAQLAQGPCSALL*
</t>
  </si>
  <si>
    <t>C_20191</t>
  </si>
  <si>
    <t xml:space="preserve">MPPPRPPPPPTLRRRSYWDFVRFREEFGAAHYNKACATVHAAGLMCFHHFPEFFTVIDAMYGAHKQSFMLPAYNNARAPHFVIMDSNFMTPYGTVMNPHKLRVYISAAHAYGKPVYFEAAVERFKDFDLLASGFNNSMLAGADNIGITNWHTRVDMNASLTKAMHTAPTCGSCEVVGVFLHLQSCAAYHGLQWKWARKDPLHDMVEELAEKLHDGDCGTDIAVYIELDKFLADMGSFSRAVFVEPLVLWGTAEMDNYIKVKSALEKLPHTIMHMPTNVTSGPQLMVLADL*
</t>
  </si>
  <si>
    <t>C_20192</t>
  </si>
  <si>
    <t xml:space="preserve">MASSLPPAVAPSPALTWRGTASCCVLPPAAPPLGRFSGKLPSPRPFWAPLVGPNPRSEAPGAAAYMPVPDAGGVRDGEVVGNMGEVGPGRTPPGPFSATP
</t>
  </si>
  <si>
    <t>C_20193</t>
  </si>
  <si>
    <t xml:space="preserve">MLDPTQLNQADLNTLLRGLAAIGKQGVQLQAELQALRGEKAALTTALDAAHGQLQELQAQNEQLQQRPVASTVGSPARSALPVVAGPQGSGASATPAEAPTEALAEAAGLRAQVQELSAKLAEYRSYLEDNQQEIEALQVRGGGW*
</t>
  </si>
  <si>
    <t>C_20194</t>
  </si>
  <si>
    <t xml:space="preserve">MKAASSQPLHASQHPTLQPLPPHVPPQAVHGTPTRHHPSSSSPISTVNYASPPPHVAFGGGSASVGAISPSQLHQQQVAADIAVKVAELQELAVRVQRQAAEREAELAAAHESELAALRSALEAAQEAAQQELEAVRGALVTQHVQDRRQLEARLRAAAEKQIQEREAALAAAHSQALSELYAQLATLAQQHVAALAEREAALATQHAQALAGVEARLGDLHVEAVGAQAAAAAQALHEQAARLEAQHAQQLRELEERLVAVAKRQAEELEQRVNQQHAEAATQRDAEVRRRHAERLAEQAAQLARLHADQAAALGMQHAEALADREAELTRLHSEALALREATLLAEAEKQWREREAELREAFAAEVVEREARLAAAQEEQARATVEELGRLQAAVAEAAAREAALASQLREAVREAQAQAEQALRVQLEEVAAAAEAEAAAQAAAAHNAMLAAEAEKHQSELAAQRSQLLADAESWQAAATEQLENANTALQMRIAELESELSLLQQQLEERPKEAESAAAAQQAQELQAAVGSVERQYVEMVARLGREHEKSAAESRAAAQLREANLDKVVERHAREAAEARREAAEVKRMAAERVGEMQDQMADLQSLLDRERRADAAAAASATEQLDLMEGELRALRGREEALQREVVPLREEVRRCRWLVRDTQTDLSDMEQELARYKAAASPPVSPGSAAAPGPAHSPQERRAGTTTADASRPAALTPIPLPLPPPPPTGTPLFAQAHEQTPVLSQGFQQQQQQQQQQHWDPRVSEPDLAAKLVRVLRAGSGGGAEDSPEKDEEDKVSPVDGKRSSKRRSAAAPRRALLSEGGPAVGGKPASAGGASSFWPWATPQAFSRPAAVTAQAGTDAAGASATVASASGPPRPMRRMTADDIPSGWDGSAYATASLVDWRSADLAKQAGGSGSVSPVASVSTTSSYNSNTELCFVDEDEEDAEAQQRVLAAALAESRRVSMAEGQLPEAPPLPPALVEIQQRRMSVSGSTGEAAAADEECSGDSIGEAEHSHRIRQAAQSAWTHSGSREGKEGDPDQEQQEEPADFDMEATLSSSFAALVIRQARETGSRAGVAAAGALHTVEDEEEDTDAEEAEAQGGEEEAENEEGKDCLDEDGDGDQHYGGGRGRGGGGEGSTSVLLQHGSGGSADGDGAASGQPPSGAEDNTGTPAYGRAGSFDFVAGSRRNGLPAQAAEASRSAVSSGGSAPGPSPLGLVDTAPIRGGAADNSAPQSSAGSVQPHAQDGTEEVWRIWGGGVSAGGGDYDTGEGLGQQQQQQPWYRSSVTAVPLMTPNPLFEDRGSARSGVFAGSRAAGGRATSGSSDSEEGLAASDGEADGLHAEEMDLEGNEGLTEAEDDGEAVVALRTLRTSGTPMLGDGTGQPGIDTGAPSRYSGAPAAIPGSPGLLGSVISSISAGAPPADTAAAAGGAPAASITTVTPEIIRQLLARHPQQQHTLHQHQPALPQSPLLAPDDPDLVAGVVGALEELRTDLFELEKLHQLARLPQPGATGAGRQPSAAGAPISAEAAVVAGRAGHGTAAAPSEPGASAARQQPAASSLLPPGSPMLAPPAVFGASTPAAPEGITAPAAAATATPGGNADPVLMAALAQTVHHWAGCQHRGGLRGAWRKPDSAAA*
</t>
  </si>
  <si>
    <t>C_20195</t>
  </si>
  <si>
    <t xml:space="preserve">MPAQDLAAPHLKYYRSNAWQGRCWHASSLRSGAQTCIRAWGPHTHSIAPQQPCPSPPHASSVASTSSSSISRRGVLLAQLAAAGLVGMPSRQAQAASFVDDAISTAVYNASAPSVVSIAIVRAKSGIPTREPIGSGIVWDTAGPHVVTNFHIIPPLNSTNSLLEVTVTDLASGTVHTLGARVAGTDSIHDLAVLQLLPRAGDTTAGAAEGEPGASGAAAAWVPALAPIRLGTSADLRVGQTVYALGCLPSSSSSPQTPALTTTMSVGLVSGLQRSIPSPVGARIYGVLQTDAVINAANSGGPLLDSAGRLVGLNAAVGRSQTVSARGSGVGFALPADLLFDVVPKIILYGNPYGKK*
</t>
  </si>
  <si>
    <t>C_20196</t>
  </si>
  <si>
    <t xml:space="preserve">MPTRLPNQNCECHKFSVTPLGNAWMEISEFLPGRTAGEVKNIYHSTLRASRDPGRSLLRSYCMQIHGREADAKLRREALRSAMRAMAPQGAVASKALRQAADGLEYGEADDEPGANVAAAATMRLPCLLDAGVVDAMLASRDAGLAQLRLLAAATGGDDWESDEGSGGGGGVAVCPGHIDAGAAGTVYDRLPRLLCAGLGSGAAPPQAGMKRAAPAAVETQLQHSPSTGSGDASEMPAEDIKRARMALLPDGADPDVGLGRLSSGGQQAHERLLGAASLRDGNTRLQTLDLSGGGAGPGAAAHRLLAQQLQVLQQAHHAQQLQQQLREMQQGQGQSLQLPDAALLQLLGGEVQARSRAPLDSLQAMVDGTAQAAAAGQTDNAPTDNPEATPAASAGAGSGPRNTRGRNGGGCISQNADPTGPAAMPSTQQRQQQKQQQANGVPTTTAPRSPAAVTPMGGGTGAASASAAANALALAPAHMEASLKVALSHARDSAGTASATAVGSGHDNGRGVASNRGASGPGTSAWEAEQRHRMDRMLSYGISLDEIEEELLRRRQAKLAAEAAALGEAAAALAAGRRDVVSPAAVAPAQATVPLALPQVPKNDTGAGTEQQLKLEEQQNLLQRLQALQSQPQLPIKADPDEPMALDAQALRRQLLLELLKQQAGRQQQQLPVLHHHQHLTREEQQQLCVEGMLRLNTYAPAGAGRGLPDLTLQAAPATALCGSVGMQASLPLGAPRGVGDLDAWLRSAAPDMWS*
</t>
  </si>
  <si>
    <t>C_20197</t>
  </si>
  <si>
    <t xml:space="preserve">MAQLSSYANELASALRRREGRQAAGLLSLSSNAGLVARNLAASGRPVPSSGPLAALPEGWPPLVSAYLRCMVAQNNGERATACKEYREYADGLASMLNADKGVESEWMIPIALGAASALKVLSELADEELNRKGLTANMMSECAITLQAFFRGLSTSKSSQVKKDASVAIVCVMMKVYFKLNAINNCKQPLQQIEVARLFDNAKQAHKVTLRYYTGRLAAYDEDFQKADEHLSYAFEHCLSAAPNNLRRVLRYLIPVKMLLGVLPRPQLLQRYGLTEYEPIRQAVAGGDLALLLKTLEENQVRFIQTGVFLLLDKLQLVVVRRLFRKCALVHAEMNPAKAHQVPLALLDAALQQQGIEKDPLELQCLMANLIFRKYVKGYLAYKSRVVVLAKTDAFPQLSAVQLSDPFTA*
</t>
  </si>
  <si>
    <t>C_20198</t>
  </si>
  <si>
    <t xml:space="preserve">MRLTGGGGLPSRRRTTSQSGAATVTYSLRSALLSPAALWAFIGATIVVLLFSFGVSLHGKDAPTAKVQPLRLRRLQGGGGLQSLLSSGRTVGAAEADTRFGSIYHDQLLGKFKLDQGRAGGLAQELVSTLKEMESPDGAALTGVLFSSPWSWFELEQGAIRFDYLDWVAEAACSNTGLKVAFLLDVVRAPAWVFAKWPDARAADSHGRKYELLSWFHEEARKQALQVVAEVTKHLVETHRDCVVAVQPVFNNEYEARYTQEHDCYQDYSAPALSAFRGWLRSRRPRIEDLNMRWGTTFASWEELTPPVLEAGSFPGVDMSPRYWDFLRWREQAGADVFNGACAAVQAAGALCFHHVPEFFTVLDAVYSGGSMLKHIASSPHTDFLIIDSGLRTPYGTVMNPTKLRMFVGAAVSYGKPVHFEAAVRQDSGGSSNAAYELLGSASRNALMAGARGLGVTGWLGKLQPDAQLAAALQPPPVECRGSGELVGVFIHIDSCMAWHGLQLERFAADLLGSSTGGAGSSRSGGRRFDRVVFVEPLVLTAKELDTYALVKAAVASLPPSRAVVMRLPANNTAGVQLQVHEEL*
</t>
  </si>
  <si>
    <t>C_20199</t>
  </si>
  <si>
    <t xml:space="preserve">MAPIECDPLLGPMLAAAKAAGVPVEATGLPLTPANLRNLLRRHPASAVRRAAYEHGLVPRVEAAVGALGRVAEVRGQVAALMGFSSFVDYSYSRGGMAVAGADAVAELLQELVFALLPVAR
</t>
  </si>
  <si>
    <t>C_20200</t>
  </si>
  <si>
    <t xml:space="preserve">MEPSHCCSLDTEPGHPCCGTAAPAPAPPPASAYDRVKTQDIGRQALMSAREDREDARIDLCECEPAAGFPHDLGCEREGWFISNFEYQGTWMGGGGLVPLSRAICCRPCLPGELPRPPSEMHRLGNGTARPVAVVSIGCHPSSGRQYRALSCEQSGGSFVTGFSQAERVNSAAYDEYYPVGQVECCTPAVLLSSGEVWQLKRCDCTISQTKDCGGLTTSRLLWGFAQWRMSSGGEYIPVAPLECCGLCLGDKIHDKTNCEDLNFCSNNGICTLGACECFEGYAGADCSVRAGGGEETGTLPWWGTLLIVTGSVMFISFSSIAMKYTFQTIRAHAGGGGGGSGAAGRRNAGGSAAADASAVSRPLLLAGLDDEGSAGSHDTDEQDLTGFCDDDSCGGGGAPYGSDGHRSQAYGSGSQHGGHPQRPHRHPHPRGAGTRGTGGGMTAASPAASSMSNGEAFLFQMDDLAAHLTPPHAAAPPLRPPEPISEQPEAEDAALVAEAQARSLPEVAARAAAAAAAALSPARRSNHGVSGAGPPPPASPFRAAAAAPTPEYAVAATMPRTGSGVMLSEAGGLHGERGLGRVASGSLALAAAAAEAAPMPIGPTLTAGAPGSVAAFTYPVVLPPALSSLPSGAGLFTGHAGSMPTSTRTSPAGASGAGGTGSIGAPSLLSPALALDVSSQRATGSGSARTTSPALAPAHAPGLEALQPAAASVGNRFSLQTGWLDEQVNAEREPPPLELRLLAVGAGGGGDDAIEAALRDLEVLDPELAAAWSDAASGASLPMCGSDHYEGLPETVSRHSPTQLYLPPGAATAADRDGMLAAGGAGPHGLVSAFALPSDHDQALPTGYTPSRGSREWPPSSSHAALQAHGSGPLGASGQRVHHGSGGGQVLTPRRPKPAAQTGSGRGPGDGISGAGTAGPHHFAQQQQQQQQQHQAHLLGLQHRNATDAASEAALSVASGPSAGCGSGSIPYGADGYGSDLGSDLAVHGRAPSGTGGSGIGAGGDSVACEAAGGGAVVGGGGGPGISAATCAICMEKPIQVALVPCGHANVCRRCSRRLTRCPFCRKEIIRRQRLFYST*
</t>
  </si>
  <si>
    <t>C_20201</t>
  </si>
  <si>
    <t xml:space="preserve">MEHILRDTLSGGRELSDLMSEWHNQIPEESKFIEGLASDMQAIDVAPPDVQAMRRTFTLERILSGAEADLAGMLRSANQVSRQASGAAGAAAVAGGLEGLAGEGLPGRGRLGRQDSLHRLAASSGPGGAIPLPPSRLGAPPGGGAGTAGPSRAAGGGLVRTGNPGSGRYGGAVVSALRDEDEAGPSPRSPKRAKLHAAGHGHAHAHAHVPSHLGPHAAALLKAEGLVAEDGGPPRTMSQSLLDLAKAAAALDGRDLDEEGLGGGGLEGGEHVKLERLPDGRKAGAGDGALGAGVSAEGNDGGPSRRAVGGGADQGSPGELDALTPAGQQRGLTADEEGGADAAGLAGPSRRGPLRDFDELEAEERMPLNDDAVAGGIDADLLPSTTDRRSMPPSALPDEELLLDAKLGAGRQLPGVGAGLRDGGGSGNLALLAAGLGPGSAAALAGGMGGGMGMVMGGLGGGGGGLPPPLSGRLGMGLGAEEGGNMASAAQLLRSLSGMKGGGGGPGGGLAPPGPRGPLPMSASNQHDVKLLHKLQTEVQRLQRDNAALNTHLESILTEVDIIQQRNINMKQMLLDAKGIQADMGLLNVSLQHHRAQPLEEAAAAHIAASVLGQCGGDVHATVQRLVGIAMARISLEGSGGGGGGGGSSMGGGGGGGGGMDGGLPYR*
</t>
  </si>
  <si>
    <t>C_20202</t>
  </si>
  <si>
    <t xml:space="preserve">MSTTHFCSTCAGRAGGRTHAYDKGTNHKPYTRRTVVNDAVPRRRYWPVVLASTAVTQQMSCVVAAAAVPLHLQAGRTGPRQLLAACGVLLLLGYATCAVLGGQLLGGSLVGAGAGVYGLSPLLHSLTATVSSDSVVALAVGLAAAHLGLCDYSFVNSVTDKMTGALSLAAAVLAAVLVAGRMRTELETFAVVLLALELFLLSPFARRHVRRASVPAHLALTAVMAAAATALLFPASPAGAGAFAGSVLVVTLVCPAALVRGHVFKAKISGPWDEAAPHIPSELMPRRTGAGGAAAAAPEASRT*
</t>
  </si>
  <si>
    <t>C_20203</t>
  </si>
  <si>
    <t xml:space="preserve">MGGGKGASLQALNSLSATLAGTAASTGSKRLPPKPISTTSAGGLATDVGAMTGGVSTNAAALVPAGELAKTGSSGVGAGRTAMVPPALGVVPRGTRNPPSSVTSSLLASGGSSGSSLKAPVGLSRCTIVEDAPFPPPNTQVVMELHEKTLRVGGRRLRYRGFRPADRPTVPVPGSTAGADTAMASGHGGGAPDQLATRQQPLPPSTPPNLDSPAGAAGVGTAEHMQPFASTAAMATAALGAMPPYCSFAANNNLQQQQHHHQLQQQQQRQQQLGAAYGSGAVSGNSLATLAAASGRVSVSVKVPWAHPAALLQGSAGGAGAGDMLAPRGGPGCSGGGLLESLNAALASGSGYMVVGAAVRPGCAMLQLDLLLLGGRGGGAGDDDSEEEEVEPLPLALLYGGGADGAEIDGGAVAEAVAGAGALGIRSAADLAVEVARHVGETAQLLVALDGGAYYVLSLANQVDGHAGGYGEWQAMPLESSAAAAAEAEAPLGYSGGRQRVPLALAASRDRAAVAELLNRVSAAAASAALRAGRLMPPVAVTPKLQLRVLPAAAVAVAPGAPLLLTLVVEVAAPAGVGLGARGAASGVAERDAACALLSELLALALVSQPQHEHLDDAEPLRKPHVPLRQRRVTDLDSGSACKVPPVPPQRSVSDSALGSTLDDSEEWDERHGRAHHQHHKMPEEEVQPARHAAGGDSHGVLPRGFYMVANLLGRSLPVRAQHVTPVAPAAPDTLAAAAVMLTVDGAASALEGCGCSLSRLSLELWHGNCQAAGSAQVVVVGGGAAGGGAAAEAVAAELCALAATEEPDAMRQVVLDLGSVDSFAASAAVAAAASAAELAAAEAHAGLCPRQRAAVLLPGSVDLWPELRASMAASLADPEQRGELGLMAANLLSYTVLRGLPATAAVVRRALRALGYGLEDADAMSAAAAGGTELYDDDDEVDAVTAGAVDGGCEEENQVGLPLVHLAALSGSMGVVRLVLSWAAEEGLGSEWVLRRHRGLSPRQAAAEAVAASAAAHAGGVDGGGGDFMAYLAALDAVLPKEETQAVAAAQQRQQRHSSRLEATAAAPVSWLESDSSWHEEEQAQMELAESSGAPDALAAVGAVVEDDVGRGPRLSSDFSSCGGAGARDQKCSRPARSASASPSSTTSGAAQENAEVTAPVGAAAGSASLSNHSAGAGNSYPCSPVTPPASSRKSISSLPAASLTAVSAAVASASGSTAAATCIQGHSAAGMPAPAPLPVTQKHPSADAARDSSALATTTTTSSSSTAFPSSNHGRAAPGRWRRHLLTCCLLGYPDADTEASYQRFITPYEAHLTSSWVPVMGFLFFVALCRQLRPGDGGDPAEGPASLLFAGPYVVMAACLALRPSLVLGSREGGSGGSGWRLRCWAVQGYRNMPLSLALPLRLLDALTHLVFVMQTGISTSLASGLLLALVRLVFFFAAAGSVELCNRRRFQQQAAAASAAAAAAVQAGGVVQDAGTSKVPGNKAGSNVRARSPTSAGY*
</t>
  </si>
  <si>
    <t>C_20204</t>
  </si>
  <si>
    <t xml:space="preserve">MVQVLPAQAALAAHLQQQQQQSIAAALAPQLAAAVHAHAAPMAPLAAPPAQIPARVASPTHSTVEKQRRDRINSLIDELRDLVPPTQQQQQQQQQIGVVTIGVSDNPEASSRRPKHVVLADTINLLKALRQRVSFAAVTAELQQLPAGGSGGGGGGGGGALPLPLPVPGMYGAVAGAGMVPGMPGSGVQPVKQEPQGSSSQDDDDMGHPGGPGVTVKKGPDCFYVQVTCPDRKGLLSDITDTLRNLSLEVRTAAVTTNGGSVRDVFEVVPPDGAVALAPEAVQSMVQGALSQRVAEGQQEVTAGKRPRA*
</t>
  </si>
  <si>
    <t>C_20205</t>
  </si>
  <si>
    <t xml:space="preserve">MDNRQPQFADAQAMDGAAVWRSSGTGYEWIAQALQDADDSMAGFAEASAMGLGSFTEGLGPGRGGADPGGDPALAPLQSAQLMGHLSITEAERAIAEAAAMMAAGTVYPEATPSGQPPTHPHQQPQPRMHAGTYPAQHQHQHQHQHQQHHQQHQHVVPAAVGHSHHQAATAAAAHAPHYHQPQHPHHQQYQQQQHVHHQQHPLMPDPYTSFAAGPIDLAAHAHMQHRQQHQQEQQQMLYAYHQHNQYHHQQQHLQPQHQQYQQYPPQLPHQQVQHQHQHTALGSPPVQHHQHHQHHQHHHQHHQHHHQHHHQQHVPAGAHHAAARPLPPNHQSHQHHQQQMPPVVPSQPQHHQHGMHAAAAAASSSAVSAAASARGGYTAIAPAAPPATAHSALAPPVTSTYYQTSGGAMPYPGWSVAGLEVPTPGTRSQRGSSTHLLTAPGLHPTSGGSGGGEGREVVMHPGFGAAALTGATGAAAAAAAAPTPQASPLGGRGTGASAEPATSAHSHGGGGGFGNVVSGTPMETTVSLPPQVSSHAGGRGASGSTDSSAEASTDHKRARTNNPGAGGARAAQAAALPSLDAVTSQQAAAAAGMAPAAGTLGAVPPAYPAVAVAPAAEVNGAMPYVDALTEQLRAVRLLQPTPPSSASPAPVRASAAAMADVTENVAVKAKGKKKGAAAAAAAQPPPPPLLPPAPRTEMDRRAALSGAAGAFMAACDEAVRELLLAMNFSDHDAEAIITGAAPPQLEHAASGVVSLVLRLKSSVLSHYIKHLNNAAARSQAAAASTAAVDGNAEDAADKHGAKATSAAKAPPAAGGGAGDAADQQLSTGEACLVQLQLYGGVGDALLQLLRSKLRGSACQLWALAHIVHPHPSRSEKESLAAYTGKSTKQVTDWFTNWRARHWRPAIMALQKGAAGGAAGGSLGVAADGAASGGDDGEEEECAEARAKKGKGAKDCSRAKEPASGARKAAAAAPATTAAAAGAEVGSGGRSGSRRPRSRRACRETESEEDQEDDDDEEEDEEESSPSEGGSTDDE*
</t>
  </si>
  <si>
    <t>C_20206</t>
  </si>
  <si>
    <t xml:space="preserve">HRHHHHHHPAASPPPAPSAALHPSSHLRQCLHALHSHALELHLHAALASQDHHLTSHVQASPHPPSAAPPNAPAAHLTPIQRNSLHPTPCPRASRCPRSHAVYLSEPAHRIHT
</t>
  </si>
  <si>
    <t>C_20207</t>
  </si>
  <si>
    <t xml:space="preserve">MQQVYGFLYMKYKARFYCWESRAQPQMLLLLVVQVFSQGSVTFHQLLRLRPLVVLSGVRLAVLSLTTTLRLCFIDIYGLNATMGGNKGRRQSFSTLSKAWSLVSRSSGGGTGGGGGGGWRIVTGRMADLGTGINSKRPRPLLPGTQLAAAAAAAAAAAAAAAVAAAAAAAAGARARILVAEGAGKATWRPVEEESAAPPKKRRKRAG*
</t>
  </si>
  <si>
    <t>C_20208</t>
  </si>
  <si>
    <t xml:space="preserve">MTSTYLEGRTLWYRNGPLDLADAEDPVLQQQVAAAAICDADPQLHRLHSPLLFWQYTPRIFVYQLSDEGPAEDDEGEEGVPSYRELLLPALDLAGQWEAAVAGSEPSDAIRAVNALLTQLDALRRFPNVMVLTTSNITQAIDVAFVDRADIKAYIGPPTLAARYEMLRASVQELSRAGVIADDTRRLLLPYHETAAAAAASLAAQGAGGSAAAFGCSNGSSNGHVVDQNGGVSPYGGGAGDGGGGDGSSMLAEGGKGLAAAVAAPSFLTLPPPGLSPEGAVAAGLSLQLLQAAAGCEGLSGRTLRKLPFLAHAGSPALVQQLKR*
</t>
  </si>
  <si>
    <t>C_20209</t>
  </si>
  <si>
    <t xml:space="preserve">MAVTYSLKYQARVLVALPCDTISSKWLVGTTALREENEVRLLQYDQDNEQLVCRRTFTHAAEVWDIAPHPNQEDLFVTVWAKGRCSATLWRAPPGSESGALEQQVELTGQTSSMRCALWSTPQPETVVTVEEGHLKKWAITEAGAEAVSSCPAGELVQLWGGALHPRNASLLCTAGSNDVQFSLTRALLIVTRRTQTWDLRTLSRPMGEIKMAHKQPVRSISFAPHADTRILTAGDDCKLRYWDLRNPGQPLLEMGGHRHWVWRAAYNPAHDSLVASCSSDCCVNLYYTPQLAASAGAAAAAAPGGEAGAAVAPGAGHAAPAGPKGATRGVELDGKVVTWDEHEDSVYGLAWSASDPWLLASLSFDGRVALSKVPKNIKYKILI*
</t>
  </si>
  <si>
    <t>C_20210</t>
  </si>
  <si>
    <t xml:space="preserve">MRVLRVPASREGRSQAGFRASSICARGARATKLARHVAPAAAVVADTDDAPSTSAPSAPRPAGAAALAAASAAMLGSLPVPLSFEHRAGVRDAAGRVMLKNLPLPELEEWCASVGEPPKRAKQLYRWLYGNRKWIRNLDQADSDASAFSGAFKAKVASGASLAGGLQLQSVHTARDGTRKLVFALVGDWEGGDGPAGSARGTVETVLIPMTNRQGQNLRYTACLSTQVGCAMNCQFCYTGRMGLLGNLSTAQIVEQVVEVFMGMGEPLHNYDAVMSAIEILATGLELSRNKIIVSTVGLVPEMRRFIASGRAKLAVSLHATTDEVRDWIVPTNRRYPLDQLLGALREAFPYGKRKGDDFVVIEYVLLAGVNDTLADAERLLALTSDIYCLVNLIVFNPHDGTQFKRSSDDDVRAFRAVFLAAGRPCTVRASKGDDEMAACGQLGDVNLSPRPAPMLRPPEALAARLAAGAGAALQA*
</t>
  </si>
  <si>
    <t>C_20211</t>
  </si>
  <si>
    <t xml:space="preserve">MSEIKMAHKQPVRSISLCSRLLGWRRRFAPHADTRILTAGDDCKLRYWDLRNPGQPLLELGGHRHWVWHAAYNPAHDSLVASCSSDCCVNLYYTPQLAASAGAAAAAAPGGEAGAVATPGAGHAAPAGPKGATRCVFELVAR*
</t>
  </si>
  <si>
    <t>C_20212</t>
  </si>
  <si>
    <t xml:space="preserve">MNGVAVGVDAAGAAALLLPAVEAAEEKKSHKRGLSRPPGLTEARDRETHDELRACDDWRDVLDVVADEAAVEGLSARTSVQALTKLNTLTRNSPGERAELIALPAFAALTKLVLDQVGAAAGGGGGAALYALAYFNTAPGRAVLTRIAGRVLTLLEQRTRARAADAEDAEDASFLHPSSSSCAPELAPRLRKAGTRGPARHAMRWRPGTVLNGVELANLYWGFALLGSEQQLEPRLAERLMAGLEAALAEEWQAATAGATGAAGAAAAAAGVVGAGAAKEEAKAEQGEELPAAAAGAEEAEAGPSGAKAAGAGAAAAGLFPDSLQRMVFQGFLASRLAGSSRRHAFSPLALDAFKRSWMASMTDTAARGTGGSLPGPD*
</t>
  </si>
  <si>
    <t>C_20213</t>
  </si>
  <si>
    <t xml:space="preserve">MYLHAAACPSFARYTRLHRAALGQLDQLPGLVSGYNARQHGAGAVLEGPRYTHSHRHASGTAATRPLATGAGTGHHRDRQLATAGSAAAAATAAAASDAATGNGIADRLVNAVSSFYFALLTDRVLCVLPAYDHGYQPGLEAAFTPGPNIDWTCGRQPSAAELERRQEQAQEQPQEQAQKQGEQGEGEEGEQAQEGSGSGAGGKRTTAAGKASKAGKAAAVAADSGPKEAGDAGEGAVRRLASTGRLLLQQQQQQQRGRRVLADEVAGEDAQAADSVEEEEEEQAEEAQAADGQGQAVSEDEEEEAAQQEEEEAAAEPPGLDPAPLPPLVDTSDVAYWNPTADDAWMDPGFPIYTQFVRSHLDRIGPYNATTLVLRMHRGISVALFNNPHHRRQMEGMGLRPDTAFGCAMAYLFGSLNAATRALAAAEPRLHGIMTDESAIKIGIQIRLGDAKILAQLQGDNQTAALDDEARKVVDGFLNCAATLAASVTGLSGPEGPQPETGHQAAGDRVAPGDVAGLQQLLAHGGTEYDHFRQQQEQQQQQQQQQVEGGATAAAPPPLRPAAPPAGPPLRIYYYLMTDTLAVRQVALERFGDALLFPPQSTVEFYQHVTDDGLRRTVLEHWYFSRCHHHVITGHSGMGRTAAFGSLRPGPRLYSMEIADGTRMAGRGCELWEADRPMDVYNTWSGV*
</t>
  </si>
  <si>
    <t>C_20214</t>
  </si>
  <si>
    <t xml:space="preserve">MDGTTYLRQFGGGLGGGAPASGAGASVRSGLSPMDITPQGGGSVNGGGPTAMPISPMPFQGFAAAAGAPPTPTPMFTAGVVPAPAAARPHAAAPAVPAPAFVVGTSASSGTSSSGGTASSAGGAAKPPIQIHMPGARDVADMFTAAAAASTASTAAAFSATGGTSTSSGGAAPVRPASAAAPAQPTAATAAAVFGAAGKKPGAEAAGACAGPGGVPAGASFRSGGSSSDLQPPKDSSAKLSREPSGSSKPANGSSSWAHECYAEMRGRALTGGSASAAAEATARSVAARAVELMSAAPTTRMLVEKLIESGSCADVMIKAALDMPEPAKAADTAAAAAPPLAAPVAAATPPQQAEAGGPGRAEAAVESMLKEMKLEDQRTAGIAGTAAAPSISGSAGSPLSVPFVFAAPPGGNSSSASTCSAAPAPAPAAAAMPPAAADPAPAPAAAAAAGMASGPGPQPAVHTHVPFVFGSTGGGAAAPAAPAFTFGGSPPPGAAKPATSSSSTGGGIPFTFGGRSPAAAAEQARPSTSNVFAAAAATSAAAFATAGTTRPASAVAAGGGTSRSSGAAGQVPPVSSSSGWTNVPRAPATSAAAESVKFNVGAAAAGGVGGAAFAGAGEGAAAAGVSGTTPGRASAKGRAKVTPRKGRAPSASATSAGGAASAATAGAAAQTSSVALGGGSAFNAAASTAAPATSSATSASASRAGTATASTAEQPQRSGASFSQQQQQQQQAGDNMPSVQAVRLKRTADEKKQQGNAKYEQNDFRTAERWYTEAIDLLEQQLPGLGLSEQQAAALFPNLKTEVAVLYSNRSGARLMTSKPHSALADALKAMALDGKFLRAASRAATCHCRLGNFSAAHRVVETAMERVSLGSPHYQDICKKLHEVVDLGSKARAATAAAVAAAGNGGRDKLQEAADALAAIRDQVAYCDVVAAARAVLALRLGAAADALALVAPHPEVPPAERAAPWRLWLVAQARFFKGDLQEALTTCRELQLQLQAKGGAAEADTSSGAAAAAYTTAAHVAVPPAAALGELADAIQQLIKLKEDGNAAFKASKHAEASEIYSKALSSGACPPAFASVLHANRAAAAQGLGQLADAVADCGRARALDPTYYKASARLAGLMLELRRPENAQGLLESLTKLAGGDKDKDKEVGPSATELEAIKGRLTEAKAAVSWQKTPHHYKLLGLTNTCSEEEVRKAYRRLALKHHPDKAMSAVKVALTVPGAAGASPYSGPLAAASELEARVRDEAAWLFNFINQAHEELSDKARRRKVDQLLEVEQPPAARYGAGSAYSSNPYSNAFGSAGGSRYGGYGGFYDPSSYFYRAAPTGAGAQRARTGAGAAGGASSGYGYGGSYGGARPAGARPPAGGSAGGAAGAARGGGGSRPTHTAGSGGGNYGGYTGRAGAAGTAGQRKWWEGTDSDDEDQDAYHF*
</t>
  </si>
  <si>
    <t>C_20215</t>
  </si>
  <si>
    <t xml:space="preserve">MLAEIVKAFSDEYKKTPVRVKVLDAFLVYALATAAVQFAYMLLVGTFPFNAFLAGFLSCVGFFALTVCLRMQVDPANKEFSGISPERAFADYCLANLVLHLVVWNYMG*
</t>
  </si>
  <si>
    <t>C_20216</t>
  </si>
  <si>
    <t xml:space="preserve">MAPLRAAAVEAPAAPLTTPAAAQLYLLHCHLPAAASQATALAKLHGDLRTMEKVSKDAAWFASVEASDGEHVLMVTDNAKHAKKYGLQALPRDVATYSVELGGAGDEARRVEVPLAELAAALAAEMSSDSDSDEEEEGMAMGGAAVAVAAGMAMEDKATRKARKEAEKAEKERMKEAKKAAKMAMKDKEDDSDDEEEDKEKEMKKKEKDEKKAAKAEAKMLEKKKDKELKMGKEDDSDDEDEGDKEEKKKRKEEKKAAKMAVKGKEKEDDSDDEEEEKKGKKEEKEGKMGAKAKAMVAAGGTQAMEDEESSSSTSESSGSEDEEACETGAAKEMQAAPGAEGGALPAPAPVAAMRDDGEESSGSESESDGESSDEEGVVMPAMQPAVPVQA*
</t>
  </si>
  <si>
    <t>C_20217</t>
  </si>
  <si>
    <t xml:space="preserve">MFGAPRVKEHKEKRRKEAKRAKSHTSSNASSNPKQILGSEGQPPTEGSKGQSIGASSSGVGPATTATGGTGTGGGAVPAIAGSSSMAPPNGSSAMMPSIGSSDNMMSSSNNMHTGMGSPTVGSTAGTAAMQMEGSSGANPVTNFKSIGRSRAQRGPVGSKTPGEGSSGRGSSGRLSSIPTQATGLATPTEGAPPPVPEGEEEGESQGEGEDSGSSPRSSSEHLSIMSPPEGSDVENVLQLICNVFQLPVALVAAYRSANIFIRSTALKLTDDDQWRYSLAQWAMLNVHDLRDVLLVPDATLDDRFRTQYCVANEPRVRFFCASPLRSSTGELLGTLCMADFQERMLEPANLLVVNNLQSLVIRQLERDMALAAERLENEVATEQLQQEMMRALDHFEKCIMFVDTSKPGWEVLYTNLAWEHVTGIPREHVLGPIVNPSVPRVHVLGRSLQDFFMALGGASLDWSSTAAELASRSEFTVNRVAVRQKPDKLVSLHLRPVDAEKPAHRGYNKHDSAASRSPGNLKIAPVLSECLATNQASGELEGLLPKGLPAWVKARGSEAHNYFVFVEEVNTQLKAMGGSTVYEALAKHVEKVPGLELSHLLGKGGFGSVYYGTWNSLPVAVKMIDNRLTKTNTEGVSLEALMGQELAHPNIVKTIKYVMRNQLNASSISGSNSRGPNSSQQRPGRSGQPLGSQLNSRNPHVTPPPGSRHGSRNPPHGTDPAMNAAAAAALVHARGATGATSANPGMMQYLTSANPGAGPMTSAQIAAAADLTSASGMNQLQLQHMVSTMTSDATTVAGGGTDTIGSSGMPGRPANLVGSMSIGTGHGSTPLTPNPAAVAAAAAAMNAAELARHVAATATAAPHGKPANADGDGDGESSASGITAVGPASVHASSASTAAGPPSMASAGMPANAVSPANMSHSASATALYPRVGSSGRTPNSAQRTAAAAAIAAAPPLPATLPPLAAPVANPALATSITAAYPPGAPPPNLTAAQQHAAMTSRFSLAFSTITEGGDVLVPEKGSPSSSTDSHTQRPNVGSAGSGEDMGEVWIIMEFCDRGSLQDALDRGALKLRKPSGEMGETHLPMMVATACEVASALQYLHDKGIVHGDLTAWNVMLCTAHDPAADRSGRNFVAKVADFGLSRNLDVRSKIKTRTYGTISHMPPECLISGIISKATDVFAFGVLLWQMYTGLRPWAGMNHGQIIYNVGMKNVQLLFPPGTPPAIADLSSSCTRTDPTTRPSFGEIMDKLGNIRASLGL*
</t>
  </si>
  <si>
    <t>C_20218</t>
  </si>
  <si>
    <t xml:space="preserve">MDRDPCLQPATRFIASAGSAAAAAAAAAGLPPTLVAVVTLLPSLGSFLLCVAGAVVLLLGCLPALWAMARAAVRAERLMAAAEAELPDTLAAMRLSGLELTDCIQELGALGGELTRGVRSTAALASMAEAGVRGGVAAADTAVRTQLLPAAAKAEGQARARRLRTGLAVGQLAGAAVQAGRAARDAFEQRAAQQEQQEQADAAARRAAARAAAAEGAARLEESERALREQLEALKARQRQQQQREK*
</t>
  </si>
  <si>
    <t>C_20219</t>
  </si>
  <si>
    <t xml:space="preserve">MSHARFPLPRCAVLQVSCVLSLSNLLILLLNLALSAKACSLDRTEKNLTAMQRQVKGLQTEYERVTKADKAGAGAGAGTGSLAAEEAAALKKTLDRVIGEKEQLQAASEAAEKAAKAAEAKVTAMVSQIKGYDKEFDRMLDENKALKARLAQQAAAAGAGAQAGAAAAAAPVGPIPNKKDD*
</t>
  </si>
  <si>
    <t xml:space="preserve">MGWGSALHRSKLPYSYPHLPLEALPSMDDLIGQLAQQLAGGQLEPSATAKRPVVVKVGEGSYGEAWRLGGGKAAGQGGAAAPAVVIKVVPIDGKEDFNGGPQKTAADMQSETLMCRELSALGAAGAPGASEHFTSGFVRTHAVAVCRGPYSSDLVKAWEKWDAEHGSENEPVSELPPDQLYWCIAMEDSGTDLEKYDKLESWDQLRSVLLQVAVSLAVSEAALAFEHRDLHWGNVLIRPHAPPDGSAGCMTSRLRGHTLKAADGTLAFCDLEADPAVFEGTRGDVQFDTYRWMRSAVERDWSASCPETNCLWLGYLAEVLATKFGAGGGGGSKAGAGGKKGAAALGLKLSVAQKRELREFRKRAVACSSCGDLILDTLFGGLLQLEQ*
</t>
  </si>
  <si>
    <t>C_20221</t>
  </si>
  <si>
    <t xml:space="preserve">MFGLSATRNAKTFRPRKNTPVGSKGLQLKRHIDATLGSGNIMEAVKLPPGEDLNEWLAVNTVDFYNAVSILYATLEEFCTERTCEVMSAGGKYEYLWADGVKVKKPVRLSAPEYINKLYDWIEEQIDDDKTFPQQFGSPFPPNFMEVIKTVFKRLFRVYAHIYHSHFKAICSLGEEAHLNTCFKHFIFFVTHYNLVDEKELAPLQELIDQFLGRAGSASAAGTQ*
</t>
  </si>
  <si>
    <t>C_20222</t>
  </si>
  <si>
    <t xml:space="preserve">MAVQLLSAVAYLHRSSIAHRDLKSSNVLITGEGCLKIADFGLSTVLHDDGAGHLLTKTVVGTPNYMSPCVLQEKPYGMPNDIWGLGCVLYEVSALKPAFQAFNMAGLIKRVTTGAAPAMPSCYSENWRSLIKSMLTKEPELRPSAAELLELDWLQPAVRRVAERFGPELPPGAPDLISELEDLPAEIMALFEQFAHQEREEKRRAEEARAKRKAAVAKWDPMARAAAAAAAAATTPKLPPLKPHQPRKPAPKPARGPGAVGPVPPLPNRAAAGSPVNGVNPGAGTPAAAAAGRGGRPSSAPPDSPIRRAMGAAAPSAGHDSSEGPNDGDSDSELSDTDDSFDLTELTGGAGGGLRLVPAKTSVDGASGGGAGGGGGAGGGVGRSDCSVSSQQHLHDLSGSDFDLLERAGPSHTSQSPPGAAALLLGTRSGPAPGKGAVGGGGSGGSRAGSRGPGAVAAEDADDVLGQWATPSGHDRDEPGEDLQDAKERAVKEQEATFR*
</t>
  </si>
  <si>
    <t>C_20223</t>
  </si>
  <si>
    <t xml:space="preserve">MGVGAPAAALQLAQLEVLTMDSCTGADELVPLLPLLTRLKHLSLSGMDYAWAAAAGYTRRAGFNSANNLHDQGGAGGGGGLGGLGNGGLAGMLGGGGAGGIEGDEEEEEALAELEMLEAAAAAAAGDGRAAAEAEAAAGPGPHMAAAVAAAAATAAAAAAGANAAMALGPGGVDGGAGAAAGGEGDAGSRRRRLAAARRPLGFLQRLPRLCSLSLGGAFLRTLPSRELVGLTGLTALDLSGNGIDDLPYGLVSLPSLRRLDCSHNQLVALPGWVTAMQERFPVLLYDMTCLQHLAIGHNRISWWWPPPAPQAQAQPHAPAARPATPLSPPPQPLCYMTSLDMSHNRLFGLPGGLAAGALGRSLRCLRLRDSLSGLDGTGAARAMALLAGVRDLRELDLSSNHLDQHCIVPLSELRSLQRLWLSDNALEASASSPWAWRTSHQQQQQQQHQHQQQHWEANHTKVPHGSCMGAADTLPASRVDGCKQQKQEHDLDDGTLPGSAGLRRSVDAGPRAVGDAMGEGERWRQPAAAGSGPRGEAQYCEAGLEGLRWLDVSQQYAEVQPPHCLYGPLQGDLPTELLRLPRLRTLVLQRHPLLARSAVLRKLQARGVEVVHPRPLRIEALPGAAAAAFTTAAAAGGVLFPAAFHGRLMLPGAPGGPDAAVRSAAAAAAAAARAAAADPQQVQAAAAAAALAAMPRGLGARVSLLLLGMVMLMPLCTAGLCSALGLPPPPHVVMLVLVALAVRLALVALGMSRAAEARRRRQRAVAVAAAAAVPPMPGVGPAAGPAVGLAQQYYF*
</t>
  </si>
  <si>
    <t>C_20224</t>
  </si>
  <si>
    <t xml:space="preserve">MAFLLLRAASYFALPTPLYLSVAAPLLTYAARASPFISWCLAGPGGPGGMGLSATSGMVLFRINPVGDAFLALSIEPLFAPAELAFNAFTLAAVWALTSWHGAQFTHLGVALVPQLLLRLASITVIHTLARYRRGMEGLDGEATLKGLPELDGAGGSVSVSRLPSNQQAGASTAETSRTGGSGSRSRNADMCKAWPSTPEVSQVRHTYTAAAEVVADGDAARGHTCAGPCDTHAAAYSACANADVKANPFLPDRKPAHQLPDGRPQQQPQYPGLLLAGRPPSYRSVVRRRTMRIKLPFAEPEQLSPGFTERLQDVAAQQGVMLAGVYVRPGCIELLLDLEEWSTGSCTSDTSAATSAAGTDFLSSGGSDGAPATEHDRMALEQVLMALRLQLQLPAAAAPPQAVGQECDEQEEAAEQEEGLQSLRRLMREQPVQTDYVDLQATEAQAQLSGGPALPATVHSMEPRVAVAGVLPWPLTLNLRLLAPAASLVPELGAPTQALELELRAEALVRCRGEYLPAQLQGLERARGGSGDLGTGMAEMDAEVEVRCCGRLGTSAPFLLLRDAELLPDLQAAVAGLAPRPADLNALLLDVATWLQLTVDTAEDRRQGTTASAAASVAAAGCAAPGREALARLGAHLYEYASLHALPALAACVRRGSVATGLPLPALRGTGPESLQWAGELLQVSHQRQLQKMHPQEEELQGEGPRSEPPAQEPQPQKLVKHLDPASDPCTSASLGTSGSPPRTEADAGTGPSVHQPMARLLRQSLLRAVGCQRGPAAEEAAFAAYAAPLVFAHIYAIQAVEALSLLALLFRARHELLSAANLTSLCGCFAGTLACLCWPLLSRTAFVRLVNGLKVPRYLLYMLAKAMIGFLHFPAPPGIHAYQLGPAMLVMEGVLLPGSNLLPFSTAALITLAKWPLGVAMMLRSEATDHLPTAVWLCGRIVLLALATTAACHTQMRLSFELHRQRTAAAKAQAGLGQGAAGVPCGARRLECCKKDQ*
</t>
  </si>
  <si>
    <t xml:space="preserve">MPGAAPSRAGPTVGGGRTSVITVGAAGGAGGSEAWFGPSSGSIGQGASRPVSSRPGAGRPVSAKPPTGNARPVSAMGNGAGAAGVVTLSAQERRTIEGKLIASMGLAGTGLVRGESPQGQWAHTRSAKSATMAVAAAAAASKRRASATQAAGGGAAAVASLRPISALPGSGGMGTGSSRPVSGMPYGSGARGPMTVTVTPGEEVTLQPHAAPQMLTSPMARPLSPNRPIIARPPSPTRTVPSWMLTRPGSPPPDEYGGTARPMSALSTASASVAAVAAPLLETAGVPPAPYRQRNEFQQSGKKIPTGCRPLSAFSTLSSATPRNSLSLVPSLAGGLGAGAGPVVPLSESIADQPVYNEEDGPIKTSYEVVDYFSTHGQNAHKKLFYLNERRPADMMEVVSPFDLVVVPAERVDRAQYWTMSALGVVHVEAGRPEEGQFTPLGEWIRLSSVYGLLRKMRFFKHFLLTRSFRRWRANVKRSAFERTREVLGQLLFGAVPTFQPVMLRAGQLVQAMRETAVVSITNRIDRLYALEEFVAEQDNRRSQVAAPALAKLVDELCAELLAVGSRIDMERERMEKLVDIPTLRANEFVTFIPGPSGGAAAGSAAANKSKSISALKAEKATILARYDAWVAAQERMPALVRLLDYLVGCAAVELGVRGTQELLAYLDNPAKTRGVLLVTVTFEPRTHRVSEDGPAANPLAPYVVGFGFAPQMRQVREALVHVMEAIVSMLDEMPRPSTHKPVASKYIKPAGESFVNVAGVIMHGTPLYVTLRSGVLAHVDSSYTKALDYVRATFEDKRPIFDFSLSWDAAAYDAEAASTAAGPHGHDALPLAFRRDMIQQRRWQRQVDQMKMSNTVGILFVDSKKMRTSLQESIEHTLEDLKLALVAAGRRAVATCLEQMRAWAKDLEPRPADLDGYAVMRELYGNLVAAREAAFRAVDAANELFELFRDYSGKPDVKDAVALETLAETATHVRSQLHELGEWVKERSSEMTSDLSTAMQELSSGVMSLLSDITSAALGDPEAEVPDMLDALAGLEMRLLDAEESASRYAQYQTLFGLPVDEPGNLAHVRREFEHRKAAWGTTAEWAEKSTHWMHAPCAGQDAEAITAAVDEYYRSAYKMAKAARDDRVVAKVCVWDDEVELKEDIEGFRKYSQLFMDACNPALQAHHWAQILQGLLGRPADDPAPGDPVSVAHLIEWGAMEQAEALSNISGAASKELSLRRALSRMKEDWVGVDFKMVPYKDTGSHVVGHTDEIQMQLDEQLMKIQAMNASPFVKPFRGEAEAWQAALEGLQELLDSWLACQSVWMYLEPIFSSPDIVKQMPAEGAKFAQARVDMTFRMLVDEVVANPGAIALAKEVDRRTSLAEANRLLDEVQRGLSRYLEAKRLAFPRFFFLSNDEMLEILSETKDPTRVQPHLRKCFEGIHRLQFEPNTNGVVSAMLSLEGEKVPFMQHINTAAARGKVEQWLLEVEARMFEAVHAVTGRGIEDYAAASAPSGGGKGGAKPKRHEWALRWPGMVVLLAAGVFWTRGVEDALAAQKLPVYEKQCSAELREIVDLVRGELTGLQRATLGALVVMDVHARDVVAALAADKVEAAADFGWQAQLRTYWQATDGKPVAGQPDRDFTARCCMMSASLEYGYEYLGNSSRLVITPLTDRCYRTLMGAIHLNLGGAPEGPAGTGKTETTKDLAKALARQCVVFNCSDTLNYQDMAKFFKGLAAAGAWACFDEFNRINLEVLSVVAQQVLDIQRAIAARLTMFTFEGSELPLKWSAWCAITMNPGYAGRSELPDNLKALFRSVAMMVPDYAMIAEIILYSYGYLAARPAAKKIVACYKLCSEQLSSQDHYDYGMRAVMAVLRAAGNLKRRFANAAPSTANQTPEQQETEELGLVLRSIVDVNLCKFLSHDVPLFNGIVSDLFPGITLPKPDYGPLAAALKTACANSNLQPTEYFITKATQLYEMVLVRHGLMLVGMPFSGKTAAYTTLAAALTAVAESNHHHPEAAAADSNPHAKQVCKLRFERASFFVLNPKSVTMGQLYGQNDPASHEWTDGVLAVLFRRCAADPSPDRKWLVLDGPVDAIWIENMNTVLDDNKKLCLNSGEIIAMSAPMNLIFEVGDLAVASPATVSRCGMVYLEPQQLGTGPLLLSWLTSLPTHLGMAAAAPSTGGAAASHAARASTAGPVLASLAAMSETAAASAAMGGVKARLGACFEGLVSPTIRFVRREVKEAAPSLDANLAVSWMRITQALLMPVIGTPELLRKLGGDVKAMPVVDAVAIMALTWSAGCTAASQSGRALVDQFVRRAVAGTLSGLEAPSGHHYSLSDAPSVPLMAVSALPPEEGLLYDYYYDLSPLLPSTQAANAAAAASAASNPAAAAIGAAGGAAAPAATQGQWLPWSAMVADAPPIPADASFNSILVPTVDTAAVTFLLSTAINAKYPFLLVGPTGTGKSVTVVRCLLELDPEVFAPANIIGFSAQTSANATQALVDAKVDKRRKGVYGPAGGRRGVVFIDDLNMPQRETYGAQPPIELLRQLLDHNGWYSRDNAFRAIQDVLMVGAMGPPGGGRAAVTPRFSRHFATLCLTEASTPTLKHIFGTIQNWFLTTRAFPDPVMELREPVIAATLDVYSAAMTQLLPTPTKSHYTFNLRDCSRVVQGLQAQDAAALQLSASQMLTFKTAAAAAAQGGAPAAAPSASATMRAQQEAHVRLWVHEVLRVFYDRLVDVSEQQWLLDLLRDLAHCHFGMRLDALLSHLTVPDMGPGGAGDSMSGTESGAEGSITPGIIRRCLFADYMTESDENGYRPYLEVARPSAAVSRLEDLLADYNGLAGPGKRQLHLAMFLYAVEHVTRIARVLRQEGGHALCVGVGGSGRQSLARLAAFICGMEAFQVEISRSYGLNEWRDDLRRLARRAGAEAKPTVFIFGDSQAAQEAFVEDVNSLLNSGEVPNLFPHDERSAICEAVRAAFKRAQPAVADPSPATLWSFFVGRCRANLHVVLAFSPAGDAFRERLRRFPSIVNCCTIDWFHAWPDDALDAVAAKLLAEVDLQGPGQRGAVKDLCKTFHAQVTSMSGAFRREAGRHNYVTPTSYLELISCFATLLAQRRAKVLAQQQKYENGLDKLAFTAEQVAVMRAELQALAPVLARTVAETEQLLKEIAREKEEVVEPKRAMVDVEVKQADHAAAAARAIKEECEMILSEALPALEAATQALDTIKSADIKLVQTFKSPPAAVKIVMEAVCVCLDVKPTLVPDPNMAGKKIVDWWDASKRLLMDTTLIQRLKDYDRDNIPQRIIDKIRKEYTGDPDFTPANAAKASSAAEGLCKWVHAMDQYDKVAKVVAPKRAALAEAEAEYANVLMGLHGKQAELKELLEKLAGLEAKLAESQARKAELEAETELCALKLERAEQLMSGLGGERERWTAEAARLRGSFGAITGDMLLAAGAVAYLGAFTMPYRERALAAWVKQVDAAGVSTSAGASGHGGGSHSAAFSLTAVLGDPVKIREWVIFGLPNDSFSIDSAVIAATSRRWPLCIDPQGQANRWIKAMHEAQKIKVLKLSDPDYLRTVEAAVSFGLPVLLENVGEELDPSLEPLLLKQTYRQGAQLVIKLGDNVVEYSPDFRMHLTTALRNPHYLPETAVKVALLNFSITPEGLADQLLGVAVAAEMPQLEEQRQALVVSSAENAKQLVEIEARILQVLSSTEGNILEDATAVQVLSEAKRLSDDISAKQAVAEKTQMSAAVFFAIADLASVDYMYQYSLSWFIGLFVRSIHASAEEAAAAAGAAAPTVAARANGLEGAALAARLRQIESHFLYAAYCNVSRSLFEKDKLLLSFLLASRLAAHRGNLPHEQLRFLVNGGGGAAPAGSAAGAPPAPLGIPVRAWSELLVLSALPGSSFSSIPAHISRSADEWAELVESPDPHARPFPAPLDSMLSSFGKLLVLRCLRPDKLVPALEAWVAGELGQAFVSPPPMDLAAAFAEASGPSTPLLFVLSPGTDPWAALLRFAEERGQAKTLQVISLGQGQGPKAAALIEAARGLGGWVLLQNCHLAPSWMPTLERLWEAIREDNTDAKFRLWMTCMPTPDFPATLLQASVKMTSEPPQGLRANMRRSMALEPLSEASFWELPPPPAPAAAPSSPSRGGGHRASTTGGGGRHSSVGGAKAAAEEKPAEGAGADGPPTLKRLLFGLVFLHAAVQERRRYGPIGWNVPYGFDDGDLRISARQMRMYVQDCLQRSNPVPYEALRYAIGECNYGGRVTDDKDRLLLATMLRRIVAPEVAEEAGAALLADEDGSEGGGHDGGRAAIRQPADTVLEGYMSYVETLPTAALPDVFGLHLNADISKDLATTNGLLASLTATSGGGGSGAAGGGAAAGGGDAGAAALVQGLLDRVPADFNLEAVQAAYPVSYHQSLNQVLVQELARYNRLLSTLRTSLTQLGRAVAGLALLSAELEGVLQAVEAGQVPAAWKPQSFPSLKPLGGYMTDLVERCAFLSGWAQRGPPAAFWLGAFFFPPAFTTAALQNFARGHQLPIDAVGFDFEMLRAEPSSLTNPPPSGVYVYGLYLEGAGWDRAGGCLAEPEPKQLYCPAPAIWFKTVRTADSKPTPAYACPVYRTADRRGVLATTGHSTNFLMTVRLPLDVGPGAEPRVVQRRSDHWVLRGVAMLTSLPQ*
</t>
  </si>
  <si>
    <t>C_20226</t>
  </si>
  <si>
    <t xml:space="preserve">MAQRSAMVLLVLMLPERRADTEATGTAGGEPGHQHSRSRDHTSNTTNHNTTAQDASRRRKPLPQQPGLRLRHCAVAPAAAAAAVAAQPPAAVAAAAAERLGAAGLKALAADVAQGLLMVVDYESGAIMYLNHSAXXXXXXXXXXXXXXXXXXXXXXXXXXXXXXXXXXXXXXXXXXXXXXXXXXXXXXXXXXXXXXXXXXXXXXXXXXXXXXXXXXXXXXXXXXXXXXXXXXXXXXXXXXXXXXXXAGGWQAWSRGPLGDTCTEFEETVQVPPTLAPFLASLKAQEYSGAVPTAGGAGRAVELDATATVLTAATDGGGAAQAGGAEPGAATGTPGTAAASAAAAGAFSHVVSLSQLVVLGGPAAAAQPQPPQLPSPGMTATPRSPGGSGGGGGAASPSAALPLPAAALMSRNSSFSNQGIVGRMGSGTSRLGRMHRPDDASGPAAAPSPLMATHSGLPSGAAAAALLSAAGPPSAPPAQPTLQLPQSLCLHTPAGGEAAAGSCGTPAPPAAAPPVALSAGAAGAAGGGGGGTAAVLVTAGATPAGSGRTSLAFDGPPRRVSWELFRRMSGATSPVKRKSGTGGGAWVSPITGTSGPSAVATPSTVAGGSGHPAVGTPCAGADGAGSSPSASLAASLKQRMSRLLTRAHTFAVGAGGSGSPTAVAAAANAVAAAAAFTTASGAAGAAQPPAPLRGGASARGRRSTGGGTVVSLSVYAGSAGGGGAAALHPHGGVGVGGASIAAGTSRRSSAMGILLTSPHELDEDAHFEQEEQDAFGHPIMDHNESGGGFVVDDFATSPRPHQRHSYGAVSPGPGGGAPSSATSAAAAAAAAAGSGSPWTSTAADAAEAAATRGSLGPAPHPDMLVTASADGLLANAAAATPPPPSRGQSLPLWKIITGSSGAQQQQQPQQPPQQQQQQQQQQQQQQQQQQQQQQQQQQQQQQQQLGHLAHSTRPLPHIQPHHPHPHHHHHLHQHQPTSLAARMAQIRQVTGRASISTWGIAQQAYGAGAXXXXXXXXXXXXXXXXXGGSGFASGLLGAGGAAAAAGGGGMSSYPAGGGGVAAGVSMSPYGTPTRRCSIGTLSPYESAPAGSYGAATAFYLRTAGGAAYAAASGGGAAAPMPIYASAGTPSSRMLGRSSSGLPLPSPSQRRYGVSSPRTPQSILVPPRKPAPAASPSTVALLAPPPPSGSSAGPPSPLPSSFPGSVFASANAGPNSGMSVGSYGAFSSGNVAGGTGAGGTGTGGVTSPHTPIGARTSGTGFSHHASPGGGAADGQTVALLGTAASASATEAAAAALGRGTGSPTTKATNGKAAGGGGGSTTDVAARSHSFIKALMSLPERSHIFTRALGGDRRRKAAAAAAAAHHASAAATPRAHDSALDLRAASAITGGAGSSAKPPAAALAGGSLVLGRGGVAAALAALASSIAGSSGQQRTSAGAVSAMFSDLRTSAGTATTDQAGDGASDEDGGGGGLGGHSGRLTGVSGGSNVVGGGGGGRTSANTGSAWLTGELSELEASPFALRIDSVSALKRVNRTSRRHPPRRANSQTSLMSAASGPAAAIQALLADERSSAGSANGGGGGSVGGGGAGSVGGGGHHVGRCTGSHRSTTDGIVASSPNAGASAAALLGARVSTGSVGSPAAGAGAAGAPRRGSGGGLRPSRLSAGGVHSTILGGGVTSASAGAVGLPSIADGGDGAIEAAIAAANVAPSESTAEVPALPDAGDEDADDAGAVAGPADCVPESNGRETEPTTAAAAASTAAAVKEAADGAAAVRETTAELMSSDTPMAPTSGFESAPIACALPRPGTTTIDPAAPPKGEPGAAATAAAAAAAAAATASLGSRASDAQEAASPFTASSVPAAPSPSDPAAATGADARQFHHFVPATSSSSSMPTTAFSLVPASASAAALAPPSLASFAVPGQQVRARASSSAGNGGAGGGEDEERIHASGSIGEVSVHSLLLGFQALRDDVSAHAATLNRSGAFASSGTGTGDLVPAAGAALASPGSAMGSSVTAAPVFSTGSSPRLMGVAGGGCVAGGGGGGGGLAGRLASLHALVAAGRATAALPADIAAATGVAAASDAGGSVGSFGAVSAVGSHPSRGFARTSTSLLPAGLLGLHLRYSSMGGNAGAGGGGAAAAAAATTIPLTVAAGGEARSDSMQSRFHSSAGAFGGLGTMSSAGRVAATAAANMPLHSSTGFNCMAGGGEAGAGLGGARATAGSAEGAAAAVAPVAAGSSRRAASSTAMSYVFPGSSLLAPATLRRPLAAATAAGATDALALVAPPEADMTVAAGESAAADDGGGEPNAAKAAQRAASAFSASGGFVSGSHGGAGGAACAAAALTDGLPSGGRPVGQHPRPAAAAMQPDLHARLKRDEAASTRPSADESPTTGTARGMTSGRSSDASASSWWNRQLQQAALHHAAPPPPPPPPPPPPQHGAQHALQPQHSAYLQPSAAQHNASLPLKKQMSQPVAAAHSHQLPSLPSQRRQPLVRQSTHDRIEQLLHAARNTGSTVADEGALLAAGGGGGGGAGGAGGAGVGTGGTEGGAAGGGAGEGAGGAVVGPVWHSVHVCVCEHPYTRAPVLVVTQHDVTRQMDARTQLTMLLEREQKILESIFPRHVIEYLTLQQPAEQSTRGGRRGGGAAAGGGAGLLALQRSSAAQLASVATAHPNVTIMFADIVGFTNMCKQVSPLEVMTFLNQLYSRFDALLDIYKVYKVETIGDCFMVAGGLVAQDEDGWRTTITHDRLHAVRVLAFAKAMLREARKVNLPTGGPVMMRVGMHSGPVMSGVVGSRMPRFCLFGDTVNTASRMESTSQPGRIHVSGDTQALLPSERWDATGGVQVKGKGCMPTYLWANDASEEKGEQLQRVLGIYL*
</t>
  </si>
  <si>
    <t>C_20227</t>
  </si>
  <si>
    <t xml:space="preserve">MSMLARVQQSPAALTRSSLRRATVRPVKALFGKSGDAERKKEEQWEAQQALLAERRAKKERLMQTFNRKEAKGSQAAPEPAAKSAPAPKRPTREEVLLSRSRRRSRPVPLEATRCRACWAAFSARSERRGKAQEGRRNSQRRTGVDGLRPYPRT*
</t>
  </si>
  <si>
    <t>C_20228</t>
  </si>
  <si>
    <t xml:space="preserve">MHRDLKPQNVLLGVTPSPPAGTPSVVVKIADFGLSRGFVPEPAENAHTDWVVTLYYRAPEMLLGSKSYGPGVDVWSAGCVLAELLNVSPMFKSDCEVGLLYDIFQKMGTPTPKTWPDLPAHANFSPEFPLWPGQPLEKLVPRLASDAAGADLLKRMLSINPRRRLTASQAMQHPWFDEVRALAQQGAGTSVATAVHARRA*
</t>
  </si>
  <si>
    <t>C_20229</t>
  </si>
  <si>
    <t xml:space="preserve">MESLIEACNKQVRVGELVHVLTQLHPVPSELVVNMDDVDSPADAEAWAELAWRSQGLVVPVLSSNVHEARAINRMAGVARGRVLVLLQDDDTLQPADCSWAPALLKQFEAMPKLGMVGLKGYRRGATAGNKERWSDTFRLFSDPGTGAFFTYPLHVDYAPLAFRRSALRNVGGVDEGMSDRGECGIVGVRMWAAGWHVGFMPLLGRGRIDKEEGSTHRPDFVRRCWGRQLDLGRRVYNSRWGTGFNAGIGQFLETLENKIRILNLKTLTKNYTDCPFRKGCDDLVGNPALPAAQAEEFRSVGAPMVDA*
</t>
  </si>
  <si>
    <t>C_20230</t>
  </si>
  <si>
    <t xml:space="preserve">MASAATFKDQGNEEFKKENFLKAAALYTQAIKADPENAVLYSNRSAALLKLNKVTKALEDADAAIKLRPEWEKGYFRKAAALEVLDKLQEALDVYQTAAKLAEAEGGGPSKELAIKIRTLSKLHKIKATHKEDTLVEALLAAVAAAGITGGNLAALNEFAKDMAGHAEGNVRDQGHDFPPSVHFLPGSGAAAHEEKERHVMANLAFTAPEVYAEFVTGMRGTAERMAAAAVLAIIPKATVAYPQTWSRKGWPAACGGPRQQGLFVQLDVRTGAGGCSRHTWFMPIATEGKDAKTLGKPTPVSAEEFGPLPPLIK*
</t>
  </si>
  <si>
    <t>C_20231</t>
  </si>
  <si>
    <t xml:space="preserve">MALLDAHQQLAEGLRITKDGVAASTDGADAGTTSSFAAGGVRAGVTRSARRRARNLQQVASQLRALLDATPGHPRGVTGLPTACPSPAHAVAYCGALEAALASPDAASTGARDFGAVARGDVSPWTHYAKHFAGRYAGAPQLQPLEVIYSRPDPAEVVRQLRRAAREQEALGISSSGGGSGEAGSGLAFPATSTSPEPAGPHIDLTGVTHARGKRKASAASVQLVPAGGAGITVNGVPLSSYFRDPACREKVLAPLALAGAETAYDVAARVKGGGMMGQAQAIATALARALCVQQPSLGATAGDGGNGEGPLAAMTRWDGRVVERQKPGQAGSRRGFQWVKR*
</t>
  </si>
  <si>
    <t>C_20232</t>
  </si>
  <si>
    <t xml:space="preserve">MRSEEVAGLRAAFKALDLDGDGKLSAEELREGLARQELPRGAPVGMEAVAPLVPTPRGQLLREREMRELVARSDLDGDGMLDESEFLGAALPTAAITRAAAATGEPVAMAALARASVGSVGGRSTGTVRLAQSPLGAASPSVHGGSLAAPGRARSHNPLAAAFAALDKDGSGFITADEIEAVLAAHHPNGRAHGPDVQAMLAAADTDADGRISYEEFLAMLLAAEDGAGDFLGGGGNGAPQAPAPAHQPESQSQPLPAPAQLQQIAGPQGQKHQAAEEQREAHSLSQPLPQVVAAAQPKSPVVKEPVVSCQAPAAPATAKPPLPPVQERKAGAVNNGAAAVSVAAAAPGASMSGARDACGSRDSAREGSASARAPSPATVQSSEEVSGRRGAATAVWVAGKGHGYTQQRKGTRASGGGGSAVEEAPSLSIAGLMQTQRISRSSSLCSCDSVAAVRQNSGHLSVVEWGDEAEEAAEIELKRGCAAAENAEQEALRTGSASTAARRGRGSADRRARCGHAKRSTSGAGGAQLVSDSDTDISFEEAPAHRARRGAGSCASNAVGAAAGEVAKLHSTTSSDGGEESDGAGMPRLMRLSPLHNAGLEDTGGAPATEVAAWRQAPSGARTGAVGVVGAVGRGQTGMSASEPLPAFPYGRAAAEPAAALTHGGGTVSVVRAAQAAAFALMQADNAGAAGGSLFADLTSLASTQAAAASADSGRPTADEGSGRWAAVPAAVRAQPPQQSPSGSGRWRRRSAAVVLDSSVHRTGAQAAGASRRSAGGARAASSTGPHTPTPLSAGTPPPATGASPVGGRSSPMAERSKPSGCWVEEALPQPAPVLAATEAIRRRASGGGFTGGGWPPRLSAGAGVSSSTPVSPRPPSSGNTCKPPPYQQPLQQQRSQLGIQPGGPGAGTGPQAAGTGPRVFAPSLSGRPAYGNAGGSPILTAAGSPCTTAAPRTASRQFSRLLGTSTAAVSPNAQGAAPLLLSTDVGLPYSRGASRQLSCGLGGAGGSRDPLSVVSAATAAVGTGDRPRMKLHALMLTEPDELMLSGPAVMSPGSRARSLAAVSASGLAASRNAHTAAAAIVPSAAAIAAAYASAPLRASFTRFGGGSGSEDEVVHTLDEADADEGPGNFCGGGAAYAGPGAAPVYDARQRRRSTGSSYTKPISQLQAPHVPATAAASPRSVTGLQPHPPVSQRGTGAGSPALGMAMLLHAPHQPHAPHSPHHPVAVSPRGTGGGMHHQHQHHQHSHQLSHLRLSEVGLEMQTMSRCGSTSRNMSVDATGTPTARPGPRPWDLATETLEECAEGEEDPDLLDSARGGNPLDGLLGSLMPDRVPAALGVLRSHGVAAAAAEVAKPAQAGGSRRSAAGVGGGVGADRSAHGPELGTGGQPPLNLSGPGPASGGLSSLMSTFK*
</t>
  </si>
  <si>
    <t>C_20233</t>
  </si>
  <si>
    <t xml:space="preserve">MELYEDIKPENFMLSAPTQQQKVEAEAASAAAGGDGGLALGIGARIKLIDFGLSCFCADESTLRDAVGTSYYVAPEVLEANGYGRAADVWSAGIILHLGYAPFNGADDKEIQLSVLKGVPDSTGDPLWTSLSPAAVDTLAAMLDRNPATRATADQVLSSPWLGRTAAECTAPSTPLPGVVSERLRKFAKLNSLQKASR*
</t>
  </si>
  <si>
    <t>C_20234</t>
  </si>
  <si>
    <t xml:space="preserve">MGVGAGFLTWVSRLLTDTRGAALVNGRVSGWVPLMAGVRQGCPLAPLLYLAVAQALLSWLRSRGHGVLANLASVLASQYADDCTPFLEGFQAVPGFLADMDVFRRASGQRLNMTKVELMVMGTVGGAGALPAGMAGPPLPPGWRVVPAAKSLGVHY
</t>
  </si>
  <si>
    <t>C_20235</t>
  </si>
  <si>
    <t xml:space="preserve">MSRACAAPKRSGGVSSWSFAHIAPNTASTPAMTSPQPPACGAALALLPGGPVPDVSRVGRHKQRYGDSGERLVAGCIPVKFSGCPKSAEHVQVCMITTTSGKGLVFPKGGWEDDESVESAAQRETVEEAGVRGMLEEPLLGVFPFTSGKYYIQEGQSAATPGRCKAYIYVMHVAEELPCWPESNDRQRVWCSISEAARQCKHQWMREALQAWVRRRGWDESLAAASASGGSVGAGVSTGVQQQAPEVASAGDGEIRFGSTSLHFGDDSRAFDFKAAAAAAAVGPCVSSNST*
</t>
  </si>
  <si>
    <t>C_20236</t>
  </si>
  <si>
    <t xml:space="preserve">MRPVFLEGPGTEVQYPVSAHTANYSDALTAREVILHTGFVGLFFNGCLVSAFIAFFIAQTCKVFTHYYTEQVWDLQRMVGSGGMPSSHTALIVALTTAVGVENGTSSTLFAACLVLALIVMYDATGVRLHAGRQATVLNIIIAEMPPDHPVQXGGRLRXSLGXXPXQVAVGAVLGVVVGLVVENLYLLGDKSGAGGSFH*
</t>
  </si>
  <si>
    <t>C_20237</t>
  </si>
  <si>
    <t xml:space="preserve">MGARRWLSSLGLLAILALSSTIILHAAASKAAELEGLDAPEDEVVPQPAGVGQDVFASDHAQTKESKHDPAAKPRAAAQPKPKIVAPAAPRTYYMEIVAGVVVLLYVIVALLGTRGNDAIAQAFARQHCVSPDSIFPRQFAMCGAGDPGPNGVRSALVKESTNTYKFYASGRRHCQGLLATLVLKNRADLLGWLLGLFFPQEDLLEIEVYVSDMSPMVMAVATPRQAKALQDRRDVRAYTKPVKVQPQPGAAAGGDGVPSWNNAKLQVLAEHSSFFYDLFGEPRLHGIFTSAAHADKLRLFRSLLVSSENGGGQKQVLRFVFALPSADDMAALAPLLALVPLLTDLVAMYRVNPELKKKLAEARARTEEALAEAEEARKKRVEALQRKKIEKALEEKERLARLNPEARRKAEEKLAKQAAKKGMKVKMVRM*
</t>
  </si>
  <si>
    <t>C_20238</t>
  </si>
  <si>
    <t xml:space="preserve">MLFHTTNAFTYAPACKPRFNHLSRCSPPHSRLSARATMATPEKVSTGYLFHESYFWHNPGFIQNFRENLEPWRHWENAETKRRFHGLVQVSGLFDQLQHLKPRHATEEELARVHDPAYISRVKEMSADESKGHHTAGDVATFAPGGYEIASLAAGGAIVATEAVLRGELRNAYALVRPPGHHAERDHGMGFCIFNNVAVAAAHALAAHGLKRVAIVDFDVHHGNGTQHIFESDPRVLFISVHQDSNYPLRSGYVTETGTGEGEGATINVPLPPGSGSGAYKAAFERVVLPALEAYRPELLLVSAGYDASYMDMLAAMILSSADFGWMMAQLKAAAERLCGGRLVALHEGGYSELYVPFCGLAALQSLSGVATAVADPWLHEVSAWGYQDLQQHQQAAVEAAAAAPLDRLRSRVAAMEAAGM*
</t>
  </si>
  <si>
    <t>C_20239</t>
  </si>
  <si>
    <t xml:space="preserve">MADHKATSAAGSDAEVFLSASEDESVQQEITPELLSALVKQVEFYFSDANLPTDKKLLKQIRKDPDGFVPVKLFANFRKVRALSKDVAIITEALRNAKLLQLSEDGKRVKRLVAVPDYDISDIQRRTIVVENLPALPSPTIESVTDMFRMYGRVKLVRICSRESKGKLPSWLTSSCQNMQGQHAYVEFEDEEGAVLAAAALAQEYDAPDGAVQVRRLLACIAEHRERRSGAGASSFGGSSVQGGMSGSRKGSRDVSPNRPAAASSRRNSHGGMSSGGATMTNTSYGGAYSSCGGASSHGGWASMGGAAPADFGHAHLHVPHHHHSYGGAYEHFGGSRRGSGGGAPSCGGAALPPPPPPPRRSCDSAPASELLHSALVAPPPPPPPPPAHAPAMPLPVPSAAAAPAPAQPPRLNIYRPPAKRLSDGVSGVPASAASPLLRSSGGSFTSGGSSHCGSAASSLVPSAVSTPTVASQLASHTAPLVAVSPPLASRPMAVSAGGKPPVPHAAHAKPEPAAALPGNALAEAIAAAAAERRASEAGAKAPEAAVAAAPRAPISVAVAAAPSAPKFVLDLPAGASARRSSPPGTASGEAAVVSPSGAPLAPKMLRAAAPAGAMPVAAAAAPAARATQMVADVEGFINNILASSIPTPRNTGAAAGGKPAVRKQPAPKQLASPMHPQDAATAVAGILASALRSKASSAAAPAAVAPSAAAPAGPMIFLTAVMDGGDIAAADLEHAVTVSVHMPAAAAPKSAATTPAKGAGHSAVPKHSPSAALRSSGGGLTVGSTSPVLAAAASVSDGGAAGSGHVTPASAMVHVARGPDGSRGFGRRGLVA*
</t>
  </si>
  <si>
    <t>C_20240</t>
  </si>
  <si>
    <t xml:space="preserve">MGEAQGSKQQGLGMQLLVTYSYMFIWIFLSAAVIMVNKYVLSMSGFPYPVALTCTHMGFCSILAFVLVKGGFVEAVNITADTYLSCILPIGLLFAGTLWLGNAAYLYLSVSFIQMLKASMPMVVFVVGVGFATEKFTTRVALNMVVVGTGIAIASYGEIHFVVVGVLLQVGSIATESVRLTLVQILLQKRGIKMNPVSTLYHIAPCCFVFLFLPFIYIELPKMVNDPNLNVNIPLLLLSAACAFALNMSVFLLIGKTSALTMNVAGVIKDWLLILLSVVLYGSPVTRTQLFGYGLAFLGVMYYNYAKVEQMKASAAAAAKAPEKQPLVESGDQGKSDNA*
</t>
  </si>
  <si>
    <t>C_20241</t>
  </si>
  <si>
    <t xml:space="preserve">MSLTQSASQLPLDYSRRATLLLLRLVAAAAAFAAAAAGLAAAALWLLGWRQLLVLLVAAEAAFAVHYRRKHALLSAQPAPHAPPGDRHQPLRDFERLLELSTYWASKFDARVYLSTWFCGADYRLIRRDNVAELIAYGFWYKSRSEMEAAGLGPMLRQCVSALECAFRISLPPGHQPGLRCMYHLWEPLRTIYRPLTFYAATEALALLTKALLLAMGCSLSRQSTAVAEETAAAGGGAGRGLGMLVATAGLERCRLPKEGKEQEAGGTAPAPVLLLHGIGLGLLPYVNLIRQMLAAGLPLVAVEYKHVSMRLCSVIPSADDIALAAAALLSRLGVSGACVVAHSYGTFVASRLAQLRPDTLQSLALLDPVCFGMFMPHLLANFIYRQPRASSLSVWAKDVLFNFVSRDLHCAAALCRRFYWSDVNLWPQDLPGRTLVVMGARDHLVHVIEVVVEIRAMATAGSGAAGAHEVERRLLAASSSTATAAVATAPAATAGPAPAAAAAEAADAGVEQQEPFPSGAGTRAAAPAVVTKAEDGEDDADAFAPLTPVRAHKPPRLGGSGGIRRAASSNLPPLLASRPRPRLLSTASTASAALGAAVATAGANAAADAAAELAPTSGSAILYSSPGRRGLPVAVRSSHAVSSSECLGSSSRNSSISRDSSNGNDSSSGQGGGGGARDSLEVVRRPRIRRVSSAAPSSCHHQLPQQQQPAEATAPAPAGLPPLALHSAQSLPLPRPCTQPVWRHGQATARPGAGGGRTHETCWAGGPPVCVDDTPSKPSDTAGAAAAAAAAGAAAGAAAEAQGRRQLTPFAGMQAA*
</t>
  </si>
  <si>
    <t>C_20242</t>
  </si>
  <si>
    <t xml:space="preserve">MLPCRGFEPQPPAPATRDAAAGGGGPKAGAGGGGGDPTPHPPPRARLPSLHQPGDTVLYRTAEGAYVEAVVDQVDISVQPPQYGIRLPGARDLRFTEQHRLLSTQPPAAVAAAAAGNGASGNGASGGRSNGAHGPLQPPPPTAAAARCPGCGVLLPGGLAALRPLAPDLVAAWEAERTAAWLRVHDVISCPHPGCGALIMRVPAAAAASSSAPASAAASPHTSPYPSPPPSQRRRMASQGAAAAAPPQPPGGAYGPGAADLAAAARRRAAAEAAAAHRERHRYRCSACRGDFCDLCGAAPYHGGLTCTQARSPECLMCGDPVEQRERLTALLPVAAAAVARDEDGDGGDAGEAEGGPGRDGAGAQDGSGAAAAVGPWAAAVVRRAGRGELLRALRGALDMDTSWCLERRDLERALLHYGCRTCAAPDCADKRAAIARLRAGYPGPHISFGHLYCPLCRDSDPAAGSNLQAALGPVHLDHPALALALAPHLSLREAVAGAARQRLRLDAQLKADPALRPGGKYDGRPADFALERLLFYKCSKCAKPYFGGARACGAQAEDGEDGGGGGHRADELVCGDCCAQAAGTNCAKHGTAYIEWKCNMATWFCFGTTHMCNKCHQDPFNLRGVGRDGGGGAGAGGAGGGGGAAECRDPRCSLRARSIPHPPPGQEACLGCGMCRAGL*
</t>
  </si>
  <si>
    <t>C_20243</t>
  </si>
  <si>
    <t xml:space="preserve">MIPYTAADVCNFTSAERDLSSFMSGMVSAVAATGAPVPARSASLTAPQLLNLTWPAWTPLQSQLILDMDVNAPKLIDTADWKSTCQIWCVHGRHLEFQHRLGTQDPDALPPPAARSPPPPPGSSAAVVVASAWALWLPAALTALALLF*
</t>
  </si>
  <si>
    <t>C_20244</t>
  </si>
  <si>
    <t xml:space="preserve">MVTINYRLGILGFMALPELKDSAANGTVGNWGLLDQQLALKWVKDNIAAFGGDPNKMAVYGESAGAYSLLLHMVATGSKGLFSSAVSFSGSADAMAVDLLPDAYKKGQVVAAALNCSTASIATARGYQDVADCLRNSATPASIGAIMATYLTTTIQYLVPVVDGVVFTKHPVLLMREGKSATVPITLVTNAREGILEISGEVQKNVSLDTSADFISIMRRFVSVPKSFAAKVATQYDKAKYGDSLYFSAIFALTDVGYHCPALRTASAMAAQGLTVRLMQLQMARPTNGCPLQRECI*
</t>
  </si>
  <si>
    <t>C_20245</t>
  </si>
  <si>
    <t xml:space="preserve">MMQELGHKGGEARKEQLGHEGYQEMGHKGGEARKEQLGHEGYQEMGHKGGEARKEQLGHEGYQDMGHKGGEARKHNPEDK*
</t>
  </si>
  <si>
    <t>C_20246</t>
  </si>
  <si>
    <t xml:space="preserve">MEPAAAARATYSCCRPTGSVSPAAAGSTLLTRPFNSTACSSLHYAATALAPSAARLGYHGFCLSHHHRRPGPEPAAVLLEPLLQGRPFEVAQIPGRGRGLVSCRPIAAGEVVLTEAPMLAYPADQHQHQVCYHCLAAMPPGADVLRHRPTGRRFCSDACLSVSLREYLAVETAAAAARARVPTAAADVGAAGAASAAASGGAASSAPAAGTAAAAGASGSASGASPSSAQAGAVRTAGERFPLIAARLAFMEMTAALAAAAQRCAARASSGSGSSNASSAQPPGWLRPHRPAAAASALVSDSGGGRAAAGSGTYLLASLLNHSCEPCLELAFPGMDGTAAFVAARDIAPGEELCVSYMDVALPYESRQRHLEWSYGFVCSTRRRLLSSQAGCYSRAHARGSAGASLAPVPTRRLTVAAATHSHEELEAVARERFGRGYEQLSTEEKKSVGGVIGGRVRKEQLGHEGYQVC*
</t>
  </si>
  <si>
    <t>C_20247</t>
  </si>
  <si>
    <t xml:space="preserve">MSSSGCEDATTFFTAEDAEASGGGDGEFDGVWRCGGVRCPVVLPGGLLLLACPLEGQLLLLHLPQLLEVGEEGEAAQKPKPAAAAAACIVVGKEDCKAPAAVGEETPALPLARRSTSSGSTSSGSNSHDISSTTGDSSADIDNALCLGAAAAAVPGVLLECSSSDISGGDWRNGGGGVSGGGEGGCCMSSGVSNGGAAVCNAAAAGGLLPATPVRYHKRRRWECLVEAVATISNIGDGETRPAAASGGCKRARLESDCYAI*
</t>
  </si>
  <si>
    <t>C_20248</t>
  </si>
  <si>
    <t xml:space="preserve">MTTTPIAPPRLRSCAGWADVAVYHSSADDTAEVEAWLRGEGLLGPSAAAQTAPPPDLGAKMRAAMCEAQQRLAAAAAAAAALQPVPGVAARGQQQRSVQLQERVDEWEGRGARPQEEQQQSVECGAAHAKVIITGTDIPDVSGRLFAAAARALDHHDMVVGPSADGGYYMLGLTRDMPWSTDVVLSETLSRAAAAGLRVAPLDTLPRLRDVDTAQIKKVEMLLGHKRPVSLQTGGGSGGGSGGGGGGGGSSGGACAHLGSGGGGKGHVEEESAAPPKKRRKRAG*
</t>
  </si>
  <si>
    <t>C_20249</t>
  </si>
  <si>
    <t xml:space="preserve">MPEQVAQWSSVPHPSALTDVAAIAPVLADIGASPNVALAADAASSMAVDAAHASVLALATWASERLDTVQSIDPESYNIMRSTMNDVLAAIQGVIDSQVGNLALGWTNALVLGVQQLVTTLRMSEASGSASSIDAMVAAQQAMQEALTTQAASPMGQGNFGPQIAMAALAFLVAAIPRGSPAPAAAAAAGAAAGVADGSAFGIPSAPQARSAAYLVPGAGYNPTGATDINGLPLRYDPKGLDAYFARHPGTVLKRNAQMFHRVGSFCCVLLWDWRTGQIGPNMPQRAKEAVFIIEDMGPAFIKIAQQLSTRVDLVPPPYLEEFKRLQDNVRTFSTVEAREVLEEGLGCPVDRVFEWLSAEPLAAASLGQVYRGKLRPEHGGAEVAVKVQRPQVLETVALDIFIMRRFVVLLSTLPFMSDQWAVVLDDWGTRFFEEMDYQLEAYNTMTFKKQMASLQGISVATVYPELTSRKVIVTEWVEGEKLNHSKSEDVRALCSTLLNCYLIQLLETGLLHADPHPGNLLRTADGKIVILDFGLMTEVTEDQRIALVEFIAHLTMEDWTGVSRDLLKLGFMPDGMPPDADKFIAPVLEQVMGKIVQGGGLRGFNIGAMTSQLQGVAMDYKMCIPPYFGLVLRAFCVIEGIALKTDENYAIVQECMPYLSRRLLSDNNPRMRAALRQLLYGKKNRIDVERLSKMVSAFGSFTTASSTAAQAAGPTFGEAAERAYAERVKGQLTASNPEGPVVNEATREVLKVVFAKDGSYAQELIVEEMVAAVDAMSREALGEALRLVMSSAGAVTALRSVEALGPLRSMLMPLPLPLEVLSAMAPNVTLTAEDRQALAMVRTLLDLLQPSMSRLPDVASSGSRAIRAAGELMPLVPELLPGMRSTLELFIRQLVRRMALRLAEDLSTGSNSSSSAAAAAAAGLGGASLNSHSTFSSLSSVADFGSMAPGPSGSRPGTGYSSLR*
</t>
  </si>
  <si>
    <t>C_20250</t>
  </si>
  <si>
    <t xml:space="preserve">MRPALAHVCPSQVSAALVKIGGHIANPDKFVKAAGLLRQLIDGGAAGRQHRELLFEVIKAAFSDLDAASDPGLRRDYMRLCHSLDKRQAAEPGLFSRPQRAQLEVYRVLGFTQNEMHTDDSFVFNKVLGRIKEAVEALPPADEADEEAQAELQAGDDSDSEPGAEEEEAGGGSGGGGNKRPEVKQEQDQEGGAGAAGSDEVPAAVGPDAAAPQLPQEPEAREEPGAGAGSEEDVEADPFGLDSLLPAPKKKPAPAPPPPPPPPAAAQAAAAAARGGPGEEGAGGGKGRSKVWSAAQCLVMRRQAFVECLITAKSLHKLQWARTSVELLVEHFNKHRDRFTGQQQLAIDEMVRFVRDSRKARAAGPSSKELNRDTTSFERARSEWSRAKVSARGKVGAQGDAKANNWLG*
</t>
  </si>
  <si>
    <t>C_20251</t>
  </si>
  <si>
    <t xml:space="preserve">MKCHCAHWPMRRWFRLLWWCLCLLTFIALPLTIWEFQKQHYDVHYQAWFIGGIFVILSMPISIYEIAMHTEYYTQPRLQKHVIRILLMVPIYAVDAWFALRFRRAREYLDPIRECYEAFVIYSFFAYLMAYLQSIAIAILVYAGVLRKESWTTYDKVNVATGIQDFLICIEMFLAALAHAYAFPPRDYMAGHSKGFFSNVRYIFDLRDVVDDVGAVVEDHVSSATSAVVKAPQRAVKKAAQGIAKNTKKLFSAASGGNGRSGRGLMDEEDEAAAKCALLGPAAGTAGSSGGPGSGAQGTSAGSSGGGGGGGRYMGGLGSAGSSPGDHSNESGGGSGGLSGGAGPGAGGGGGLEVAGRRGSAGGLVGLGGSGGGLGGGGGSGSVSGGSMWAKLKGGDRSGRGGRGGNGAGGGGNSSGDDAPYERLPMMPVSSKRAHGE*
</t>
  </si>
  <si>
    <t>C_20252</t>
  </si>
  <si>
    <t xml:space="preserve">MEALRQLLQRLPALQAALQKETQEQAGGGAEGQADEPPEGPEPVGCCAEAAAGTPEASLATRQASPKNPALPGALAEAAATPAVEAAAPAPGAAPVAAEPALPQDVQQAKAQKEAEPPQQPDVEPLPLTGQLELLLLHLRQAHCYCYFCGTAYDGPDDMEAHCPGLTEDEH*
</t>
  </si>
  <si>
    <t>C_20253</t>
  </si>
  <si>
    <t xml:space="preserve">MRLIGGFLGATYAILTTVVLQYDLAEEGDHPVDLVLLIYLLAYWWLYFLSGVAGCCVTCDRQGILTYEQRVIVMCRAYLGLSIVDALGHLNPIVFDRNVFQSGLSRANIVLTLVPFLWDAYISYLAWSLLKKLKEQRQGLFRGKPVMRHQRKPDHIVELHTAHHLELQPPQGQVILPLAQLRLRGLGPPPHGEAGAGGASASFLAGWLNQQGYRTAPADSTLRKGLHTPASAVAAAAAGGGGGGAAAADLADGTDFGDGASSVWNMRDSSAGDDDMTAGAAMAVDLGFSDGRAGSFLSLDGTVQGPGSVVLDDSGGARVGGRDRDWDKERDSGGDGARSRSVLGSGGGTGPEDGTSGPAPVPAVVAAAPSTITDGATALTAIEVWTREEDPGLAALGSPQRPPSPTRRSSAYPVASASAQHPGSQHYSQHHARHLSAVGVPPDAASPSHPWDSEQIAGASTYGAALAPATGAPPPSAPVSAHATQELDRRSLARSVASSTTAIAAVATATASVAAAAAANVAAWFNRSVAVAGGGGTKPAAAGAQRGTVGRSQHARDVSPGAQGRAEEGSPTPIFITGACPSQDAGGAVFELRMYSSAALPGRCAANAAAAMAGAAAGGGGPSAAHDRLMHPVGHVRHAALHHPHHHHGAAAGGGGGGGGGGATTPAGMRQGPSLGTHARSDASQQLLPMLDPVVLPIPAAAMYGSALFGRTGAPPPAQADGDGNPNYPARGVTGRAASVSVTAFRPSAASQNGFSGGDGSAAAIAAGLPTLQRAPSLQLPPPPGAGPKSSSAATPTLRLAPSLSRRAAFMKQDSNTSPLRSSSNSSSSSRCGSSKWTLARGGDGMAAAWRSHTPAATADPYLALQPAAIRTSGATSAHGSQPGAAGQQQADAGGGGGASGAGLRGVHARRADEEQSALGAAEQHQQQHEFQFQFWQQQVPPVHSHQAHGRAAAAAAALQMHLPAMRGRGGGGGGGGAAAGLGAGPGGVAGRWARNADASAAAAIATATAPTRAASPGRPSVVTSLRTGSVSTPKGQRANRLRFFYSAFGAGGAADDGAGEVGGEVAAQSRPHPRAYGTYDTTAPVSRAVSNASSAIGSVNNAGIAATWAAAAAAAVSSLAHSWGALQQQQQQQQQAPQDSLHSQQPGTPRTGTSTPVARANLPFVGAGGGGAGSGGGGGITVSSAPDVAPLGGEAELPVSTDAARIEGVYNPVFAWGPAAGQGAAGAGVRYHNQMYNSSASGAPPAAAAAAAGLPQAPQAAGVMYRQTGTGAPTRFAARPPQQQHGQREQQALRLQQQIQQQGQQPHLPALAAAARGGAQSLYEGVWNYTSRAAGGAGAAAVAQPTPGSH*
</t>
  </si>
  <si>
    <t>C_20254</t>
  </si>
  <si>
    <t xml:space="preserve">MPPLKPVLLALVGLFALVNARGSPLVTPPVGDAGDACQTCLLVVRIVEDLLCDPAATEFLVDLVEKQVCPAMGDSAQCHNLAEGLLPTVIQWLRASATPASLCGGAGVCGAVLAQVPELNKPSLVVRDSTQCSLCKYVVTLVREAVNSTATLEKIEQAALQACSALPAELASTCTDFVNTYAPMIAQLIESMDADTVCGLAGVCMEAAAAVPPPALPASLVRILAGVKSLHRPPPPHMMLVLAALGVPPPKSMPGMMGGPGGPDGHVHGPGGHMHGRDMQQMGPGSGPIMPFGGPPPHFCLAGALNDACDYCKMAVIEAHSLVSNPTVQAEVVNYTLAVCEQFPSFTTACKSYVAMYAPLVFTLLEQYLVPDTLCAQTGMCPPPPGSAAPALLPWTKLDKATMDKFTSLQKASAAAALQPPTPPHSWGCWFHDVMRNVYNFFARLTGGAADQLPREQQPQMA*
</t>
  </si>
  <si>
    <t>C_20255</t>
  </si>
  <si>
    <t xml:space="preserve">MDHGCENRAGRGWGGVVFPTPTCLQLAYCFVFLEHPRATSFTKLRLDWAACTPLGLARHHASSCLSHDVCTLHRDSTSGNKIV*
</t>
  </si>
  <si>
    <t>C_20256</t>
  </si>
  <si>
    <t xml:space="preserve">MYFCRLQFFVFMLLRGPAAEPSYLSLTTAFKLNVVFDIMLFISTLGCKPPSIAAEVAVGTFQTAAAAVLHCWHAHRTALAPPLYQIIAMRLVVMAINAYTGMVLGGGRVPWAEPEDLQPGFQQRLAELVAAKGLVLADMSVRRAGGDAAHRPDGGLDAASLVRALGLQRSNRDGGGSDDGEQGGREAELLAAVQRVHDIVLTRGAAAAGVLAVTGAGPPAPRIVNVWPRVLHVPSAVQRADGDLATAAVGTAAGPVTLRVRVEWPAGAQGPAGGAPGLATVLMQAGGVLLPVRVTASRLVPPADVATGGSDAADVAGNGAASALLAEYEIELESRPPRPGSMMRAVVLWRRNSLELRGPTTQAAVGAGPQASATAYRMLAPMLAVAHAAAVEELSANMADWPSDAESQLELNELVYDLSTWADAAAAAGAGAWAGGAEWDHVFGCAPLVAADEVVWSELLPHLINYCRAAGWNATAEAVQADQIAYTELSARQAGQQGATVAAAAGAGVTGDGVAAAAADAAAVVALADAATAGTAPATAADLHASFDLHAAALLKSTEFFDDEPHPDVLSSFASGTGSLLDSSPALLAPQHRRPAQPVWWQALLQVLGLSQQETPAETAAFRAFVCAWTTSLANIAQVTELFMVVALLSRGALAGQAALGGELAIVLSGCGLGAAAAVAWALLPAERWRQVALRLRVPRQLGYLVSKSLLGLGLARPPAGALAYAAGPGMLLMEGAILPGACLVSPAAAMAIACIKLPLNVLCSLRLGIAGGSLGAALIIGLRTEVLGLLTNTAFHVYLRLRYQEQAAPAPAAVPVSSSARERRWAAFIQRDRALHRVAKQLTGGRPKEEVVVGWGSWAFQGGKGGSPISVRGGRAAKHVFIIDEYKTSKTCYNCGCHEMAIKRLGGLKEGQRPGSVKVCNVCLTTWNRDVSAANVIRVLLLLKLMGFEQPTKLQRPPWPPAAAGPG*
</t>
  </si>
  <si>
    <t>C_20257</t>
  </si>
  <si>
    <t xml:space="preserve">TRKGGFPSQGKSGLSPRHVLRLRPKVPILASSPGIAGVGLCRHRPPYVPSRAQLSSTSAAGSRPTSPLNTPAAAADCPLRHARQHRSLTRQHRQVSTCAPGRRRRFEGGAALSSSTWPCQPCLPPLLRTCAPPLPLGPGPPVPPPPPGPTPWPLLLPPVGAPTHLSAHTLTHLGSAKPYPHDCTRQACSPTPATASPCRSPAPWTLVAPSRTQVPGPYPVVPSHPYPAFRRAPCPPSSSARPAPSSSAAPSARLAPS
</t>
  </si>
  <si>
    <t>C_20258</t>
  </si>
  <si>
    <t xml:space="preserve">MARTKQAKPARPGREAAAQRSTRAGEAVGSPARGGTPARSGRSPAGKAATGAKKPHRYRPGTVALREIRKYQKSTELLIRKLPFARLVREISNQMLREPFRWTGEALLALQHVAEDVLVHLFEECNLCAIHAKRITISK*
</t>
  </si>
  <si>
    <t>C_20259</t>
  </si>
  <si>
    <t xml:space="preserve">MASLQVEGCGHDLTGEKGYYQRYRICEPHVKLLTVEVEGRACRFCQQCGRFHELSEFDGTKRSCRARLLLHNARRRKRDPVDASTKEPRSQRKAKATHPRSDDSNDNELDSRGSFGASHGTWPASGAPTSVPVTEADPAATPAVSSGAVPQLMTRAGLNDQSLPLPGFQQPVSQALQSAGYAPAFANTLAVKHEQPELLVSTSGGAAVLGVMMQRESLPLDLAHAFSDEADLPLVDTLKLDDFMLDGLMAMDYIDELPGPRQLMPGGAGAAGLAVAGPAGAAAALGAGLSGNGHMGGLMPMEEQQERAVLLQQQQQQQLRLAVAGPVAGYSPMLTGDESMMGVGIMPPTAAMGSAALHAPYMPVSGDVSMSRAVPRTVLNEQSQMQQIADAQRRLLQSAGVLPGPTHQGTFLAEPQQVNDGLNSGMSVCSLGGGGFTSPCSSGMGKPLGSGFSVPPHPSAGSHHMMLSSGVTLNVPSAVPSPINVGPSMAQAQAQMQAQAPFGAVGGGMSSFDMARRLVAGGGAGAQYRSDDFLVRVSIKVANCTPEELPPDLYQRLQSLLATADASLIQGFLRPGCVHLVLDISGGEGLQQALLAARVRSALGPVAQKYATLVQVGEEVAMWAEDAPAAAQPASAARVPELEATGAVPVLLHVSPAAYLCHSTADGSSSASVVVYGSGLVKAGVQLFARMQGGYLPVRVQPLVAEGQLMVQGAEAVAALQDLAQLAQGGRSATDALLVSVEGAPASGLLLLEAQAGPLLSAWRPCLLSVDSAMATELTAAGVQARAAGNDRLQSLESFVTDLGRLVDACSFAKAGTGDAEEEAVSMERLCACEHMLAWASEAGLPAVSSFLVHTLLQYGQELGTVLEAPYADGLSVLHRAVRSRSEAMIRAVLGWAAREGVELSWRGEDAVGQLSPLHLVALVPVAWRVLATEPAVQRAWARERAADGATPALVQQILFSCLQAATNARRASAPVAEVVVAAGAQAAAAQVCAAPRTLETIETAVAPSAAGAVSPATAPTPTRPASILRAVLPLMAVLAALTYASLMHTLQASYLPVVVVTCVLMYALWRLLTTVAARPQHAVLMSMLASPLPPVFSSARLEAAYQMRASMAATQLSRDAAALLVLLAMCAAAARLPDASAFATAVNTCLTLLPLAAMKLSRQGYIRVRDIALTGAYVAMLNAICSTSQSLLADSPRCRCAMLFLAVTTAAGAVAPLNTSGMLFTLAYTVSMAMRAWTQTQGLFGGASSVTAAQACSAAQLAVVAAATAVSFARELAARQQWLAVAGEAASGK*
</t>
  </si>
  <si>
    <t>C_20260</t>
  </si>
  <si>
    <t xml:space="preserve">LLLDGHGHELLLLQHLGQARAALQHVLGGGVQVGAELGEGGHLTVLRQLQLQGTRHLLHAGELRRGAHARHRQTHVQGGADTLVEQLSLQEDLAVRDGNHVGGDSKRRGGRGEQEQTRQRINVDPNAPSGQRAAAHGRRQLGGALQQARVQVEHVTGESLTAGRAAQQQRHLAVGHRLLGQVIVDDHGVLAGVAEVLGHSAAGVRTTCAHLQGGGVRGGGGHDDGVLERAGLREQLHQVGHGGALLADGHVHAVHAAVQVVLVQDAVQGHGGLAGLAIANDQLTLATADGHQRVHGLHAGVQRLAHRLAGNDTWRRAGVSRRRAHVGQRALAVNGLAQRVHHAAQGAGAHRHVHDLARAVHQVTLVDERIVTEDHHTHVVGLQVQ
</t>
  </si>
  <si>
    <t>C_20261</t>
  </si>
  <si>
    <t xml:space="preserve">MASMWGFNCDTHGSTGACNCALVNTGTEQSLDEMDFARSACAAAQNGDVEKLRRILSRNPSAVNDCAGGTYTPLHYAARAGKLEAVALLLKNGADVNAQTRGMGATALHRAAAQGHTAVVDTLLKAGADAVLVDCDKENALHKAAAQGHAEVCRALLQRCPTAALAFDKAGRTPADRASGAALAQLLAKAREAAAAVAATRADVAVPEPAGPS*
</t>
  </si>
  <si>
    <t>C_20262</t>
  </si>
  <si>
    <t xml:space="preserve">MPSPAPYHCPASPNSPPHGPHTFSSLKCTKKPHTLPSASTRSPSPPAVISAPPRTPEARPPPPPAPSPSSNYPPAPPPPQPRGAHTPAPSPASVPPLLPPRLVLHAHRPRPFAAWPVAPRLPPPPGAAAAAAPP
</t>
  </si>
  <si>
    <t>C_20263</t>
  </si>
  <si>
    <t xml:space="preserve">MSAARRLGGRGPRGALVITRWRPEGAAAAGGDVDAAGSPRAGAASPLTPGGGPIGGETEQAERGVIIGVCEQFVDAWWRGVARGVDSATDSFSQLLAGAPRAATPATAATAATPAAPAKEGGGGGPAAADAAHPPAGAHKHEHHLHLSWRRGHHQPKRPAALQGTAQEQNQQLQPQLREAPEAREATSSSSAAGDSSSSSSSSSSSSSSSSSSTRSAASPGRTNLQREEAAAPANVGEVESAFVLVPDGVLHRRPLRLAAQHAEYHRVQYRPVASAADVRSGVGYVLGEFRMQDVGGLAGHPATFRISKGNCLYKFKVDNVAGADAAPQADAGAGGASAASGGGGGGGGRHLISRGWVRRQMTQEERDERVWDPVHVYPAPFPMERLHLTRGGRPDAAAMQEAACAWVAAQAKPRRRSAATSAAPAGPTAATGGMDERPQEQAEQQAGVAQRGSRGGGGGGGADAGGAAAGGVSSISTLGQITSTDPHRADMIPDTIAGSSRSTSSDSSGSSSGSSPSYGGGCSGVCGRALEQARGAPRLLLCSWSSRGVAAAAVGGAHSAHAATAGASAGATPAAGMAGAPEDEAAEEPLGPTRVQQHLAASVLSQNCRLHDAYGIYPSPEDLRLLPGAASAGGYGSMRSQQPVLGPQAILQRLQSQQRLTDHVEPLLQDVAVSADHNIAFVHYVNIITPAAAPVPAPTAPEPAASTAATSASSSAGASSAGATRPSSIMTAAGASQQQGGGAASPMRSGGAGAGLKPPSSPLEGVGGGAGDAVVHADSSHAGPTTIPDAGLGLQVSGGGSSPAGGDLTSGSSSSSSSRMAAAASIAAVSNVATAAANAATAAAQAATTAAGVATTAASAANAAASTANTAATMAATAATAAAFMAASTSQQQEAISDTSAAAVGAGAGQGPTSSLQQRDGTIGGGSGTAGGGGGGSDGPLGSLDLRLQERLQDLRLAMPQVQMQMPAQMQGLEEVITAAAQRVAGAAGTAAAAASAAAAAATAVIMAEQQAQQQQQAIGGKVAGGGAAEQHAAGAAAPPPPPVPYQQENMAALLFDDDGAVTDVWLLRSPFHWERRLLRP*
</t>
  </si>
  <si>
    <t>C_20264</t>
  </si>
  <si>
    <t xml:space="preserve">MMTLTTTVAPAQVESDAAASAPATTNPTSSAPAITADDESPALPARSPVTTPAPPSTAVEVAAEPTALPPMEARTSNTPSDQGAAAPPPLNSGPSTPVSSRIGGTATGSAAMRHQLMASRYKDLQVEHVAECCASTILEGLSLSQQQLGRGSFGIVMSGTYHSLPCAVKIMIANSLDKSALSELVLAPQISHSNVVQTFTSRTARLTHEFFDLLEGGDCTRPSPPPRDPTKPRLLQPSPLMSMDGFGDPGCGIVSVNNPYTVLHSLLYEFKATTNQFMVIVVQELCNKTTLHNAIRRGIFKPSAQWTVRLARRALLRTAAEVARGLLHLHDTGVVHGDIKPQNVLLASSRDDRRGFKAKVADFGLAHVLPLATNSLHTETTGSPAYMAPEAFRGNVSRASDVWSLGVCIHEMLTGQRPFADLPDGPDVLDAIREGRVQLTWPQGMEMADAIVALGKRCLNLDPAQRPPLAEVIEELVNYERAIRVELLAPIAVERVAAEMAAEAGALAGLSQQQRQEMARARLADLLGTGDSLAADEAAQQQAPGA*
</t>
  </si>
  <si>
    <t>C_20265</t>
  </si>
  <si>
    <t xml:space="preserve">MRSELQLLNAKLAARDKQLLQHVKDVEETQLASLRTELAAAQSRAQSSEAAYSQLRSTLAAVHAAMGPQALAAAFGYSEQLLSGLSAGAAEYGGLADRLMAARVVAEEDGKAVVTRIKELVAMTRNLYMTAERREVALSTEMDSAMATLRQTNTDAEARLASCNTALRTTTQRVEELTNHLQVRAERELSSSRGQVAQLQSLTAALQAQVEQLGGMAERSGQAVETKDERIRELRTALAAAMDGASKAEGHANALLRQKQEVADALEAERRRCADLESVVKASEHELERVRSEADAAEGAFAQLSQQVAEATRLAVAQAREMQQDSAGRAGTHGQAAPEALVVAGELDEAPKLCVRALLACMRQLHAQQALTHQQLITAQQHLRSVQPEGSGVHTPAAIARSMGRTLSTPTKSGTSGQQQQQQQQQQQYDATLALPVHELAVAVATLADAALAPNVDHLQAVTEATTASAKSETRCEGLASSLKKEKLESAEAELQHVKAAAQAEFGRVQAEVSKAFQVAEQVREEIMAEADNRVRAVERAAAEATGRAEAQAAAAITALEARLREAEAARSEALSRADARVAAAEQAAAAQSASSASMMASLQEEMSKVRSLLDTAEADLRALKADRAAGLQHVASLDAQLRRAAEEAVRWRKSAAPRIRDRMVMLAKLRVLRRKRADLVERLAAERQRGARLSAAAEARQLKIALEQDRKSQSEKLAKLSGQLAEATKAAEAARKAEATARKELERVMREQLEPQQESQANATRLLQQGESLRAEVEAVDVPRSTLQDVTDRDAVIADMRQQLAVAQAAAAAAASLLPAVQSGQLSDATAVQVHLIGQLGQLQAANVELEARRAAVEAELEVLRVRIGRAEAGLARPATATGSHSMHTVYAAPQGGQAQVLALDNLAASVRSLAGVAAHHSYAAGRDDGTASVAGSYTRDAAGSDVIAAKDQRIHELRAALASVMSDRTVAQKEAAAARDEAVRAAAASAEAAARAAAEAEAQSKRIHELQAEVEQAAANVSALQAALQEREQRNTAALEDLQAQLRKAIELADAQRADELAAALTEAEAQAEAREAWWRKELEGMEARQREAASQAEAHVHSEVGAVETRARADADAREARWREEEARWREDARSAEARWRQDAEAHEVRAREALDAAERTAKQQLETLHASAEEAVKQLTSQLRELQAGGSSAAQSAAAEAAALSATVDTLRREATLAKDTGDAHEQEVKRLQAQHEAAAALGRSLASQLQGLSEDLASARTRISVLQTEVATQQAELDTLRQTNATLKASLAAAEDRHLDSEAQLVEAEQSLSRQQGLVRQVQSENERLHEQYKELQQQLQKLTQERRSAMIASAAAAATTPLTAREGAASTAAGSPTRSRAAPTAATPGAAGRHGTASAARTPAASVAVSARGRQVAAALLAAAGSPGAESLGHAAAAAAGDLERQLLEVTVAEMQAKLEALQGDLFAAEARSSQEDHNSQLLHMDLQAAVTRMRAAEGKVADLQVQLQATAAGTAEDVGALRQQVLDLELQLEAQRDREQAAQEAVARASARCEELQQQAATTERRVEALTHECEDRDLEIGVLRAQLASASAGRLAEGLQDQSRQSALELQARQQAILVDSLQVELQTMLTRAEAAETALAETRSAMDALRAEAEGATRQREVAVTEAKAAAETLAKLRGDSSKYAERLSNLEAELLEAQAARDKAVGQVRAAEAQAEEERSEVRSLRRQLQAQVEAGNGSRSEAGGAAFSERVADLEAALAAARQQARDAEDAVLEAAAAQVRASALETRTRELEVALTDVEIRLAAAVEAETRAGGSLVAQREAARQEVQELQLQLRAAADKLALSQQQVQDREARLEGYAGQVTSMCKQTEVLEAQLREVRQQLRAAMQRDNYRKQATASSLELEYSEGARSARHNDDASSVEGGTPQLVGMLTENRDLLDKITTMHNKLKLARAKISQLEQTVRSRDAEAAARRAEAASASTGPGKLVSGSVHNSGPLIDALRAELQAYKDALRSAQDEAAASAAVAAEAQARCEALTQRLAQERGQHASRSQAGNHTEEALTPSTHQRINSSRTGEDDGGSDGLLQKVRAQYAEIESLQTELQSANAKRTELARQAAALGQRVAESEMRERELSSEGEMLRQQLALAQQQLSSRQALLDQLTSQHKQQLGSRAAPGSPAGPSRSQDSGAAGFLATLSVSSGSQVASSQQQLVSAQQSAQQASKLDRVVAMWRDACRAKDAHMQEMQADLTTFSAQLEKVRAEVSSLTAQVVEREQALGAATRQLDLTRHSLEEQLLAAEEKLALSEAEDELQRRDQELHSLRTQLQATQRSLVALQDESDGHREAAYTSASQLAEAQQQVQHLQGELRQLHRDSSAAAQKAHETAGQVQPLQEQMSRAEAQVAQVAAMLRGALATSAAYNTEGHALATPGNLPTSLRLLEELVSVLVEELQRRTKTVSEAESAMAALQSQLAARQDDISRLEARLKASQDGLAARLDELSRLQTALRRKEADCEAVEAEIAAQIGDYQRLKQRLLQQERDSSRLSADQESMLRRCDELEGALAAKQEECALLNKKCAQLEEQWQAGRAALAALQERVRSLDAQSEVLQRSNQTAALARQDAAASLDAARSELRSVAQQAATYREQLEQRNNEIRELNSMLQAWEAMRLGKDAQIAALLERCKRHEEDAAEKARTVEALRRKLQVGA*
</t>
  </si>
  <si>
    <t>C_20266</t>
  </si>
  <si>
    <t xml:space="preserve">MGNLCFRVQEEPPRGAPDKPLKPQPEAWTPALVTSNSISVPNGECLLDQAPRTYAVDNAHGTGTASLCGFSVDDAHLKEAAQLQKTWALLTTMSMSPGELTADVQLLGPIGSGSSAVVYRGIYQGGESALKIIVTQGRNERLGTREALLSPHLRHPHVVSTYAVRGCQLTAEFIEEMATDVQITPSQSRSTLPSLPSQPSEDGLGNPRLIQHERQGWREVLARVGAAPNKHLLMLVQELCDAGSLGAAIRQGMFRPKPGVRTPALARRVLLRTATELCRGMVHIHTANVLHGDLKPANVLLARSRKDRRGFTVKVADFGLSKLLHTDNSRIDSSAGGTLAYMSPEAFDGMFSRASDVYAFGMVLYEMATGERPYEHLNPAQVMMGVSLGELRPDWSPADWPELAALGARCLAQQPEDRPSFRELAEELVRLEEGLREANKQVSADQFNFPGLGPPQASSRQFVYAASSSCGEALRGSSPLTPQTPAGIHSAPGVPSGGVLSGGLGGITPPPP*
</t>
  </si>
  <si>
    <t>C_20267</t>
  </si>
  <si>
    <t xml:space="preserve">MGYGGYVSAKLPPAKPTEVEAAVQAIKSLETVEMIHKLVYNTAVQPKEEKFRKVRLGNPKIQAVLGEVPGAIDAMVALGWALEDAEGEQFLVVPAGKFLGMQQVRIVEAARDKLTKEVKDQSRHDTRVAIQG*
</t>
  </si>
  <si>
    <t>C_20268</t>
  </si>
  <si>
    <t xml:space="preserve">MLAAQQNLRCNASGRVSSSRNARRVLLVAATAAPAQAAHAANGAPVSSYTGKPARVATVKRKTKETEVEVTINLDGTGVCVAETPVGFLNHMLDQISSHGLFDLTVKATGDTWIDDHHTVEDIALALGGAMSQALGDRKGIHRFGEFSAPLDEALTHVVLDLSGRPHLSCDLNIPAQRIGTFDTELVEHFFMSFSNTSGTTLHIRQLAGKNSHHIVEATFKAFARALRKACEYDERRAGQIASSKGVLTQK*
</t>
  </si>
  <si>
    <t>C_20269</t>
  </si>
  <si>
    <t xml:space="preserve">MNPEGFLPQKPLPDFVVGMGQAVANAVKLSTGMDIPYQEGLMLIVSTIVMAVSIGIWIVIDAGNRADRKAHLAVLESRAAHRTAAAAAAAAAAAGGSAGFGATAPAPRRTSTDLERLNELARALAVAEGRDPGPSVEAGAGSGVPFAGAGSAHAEKRYSKDPAHSSSLRRRGA*
</t>
  </si>
  <si>
    <t>C_20270</t>
  </si>
  <si>
    <t xml:space="preserve">MTIATHGRWSPMRAHFPQVCGADINDADPDQLRQRLRGKGLWGWFQFPTNVLRPHQAELTGLLELRHELREQLDEALDAVLDGCSDGGGSGGKHSHNCDGSRSGTLCSVVGPVNGEQQHQPHQPEPPQAARFAKTPPTPPDAAHGGEGPESSTAKPSASGASAVAGAGATATKRHLRDSPPFETDGQQGGAWTDKSGVDFRVPLDWYGDALRALPLDPGGRDVLWVCSDDSQLALSRQVCGYQATSWPAAVAAAAAGAAAAAAEPQAAQAGEPSQLPPAWCRLVSDHAMIADWFVMQRADVLLTSNSTFSFTAAMLSRPRGSGHATTAAEDSTSGPGRALLLRPDPVLAAFRPFDPWGELPLLPSTPVSGNHTVRRQQQQQHLRIQVQLRE*
</t>
  </si>
  <si>
    <t>C_20271</t>
  </si>
  <si>
    <t xml:space="preserve">MAGGSGGAGGGGSSSRAAQALRSSVERGRTGAAAEGTGRGRGGGRAGAGAQPAAGAWSRAESKGGCCRAQGRCCGGRRPTGCGAPAVHHVHQPAVHQVRRHLPRQALQVLHATEDGPARRRHLCRRQGPGLMPPL*
</t>
  </si>
  <si>
    <t>C_20272</t>
  </si>
  <si>
    <t xml:space="preserve">MGAMQQLWRQHAAGMDELGRAFAERMYDSHSKAVKEIAEVKDFDLRAVLSLLNSFTNDTRELVLQVMQDARRSDDDFTQQLYQTTRSSFARNLRAALEARDAWYREKLRGLRQRHDAQLAAVRHAAAVELQQRQMQLKIALARTLAKSARGDNPGLMLGLLGGRAGQAASSSAAALGGVNAAGAAGQGDGTSTTPGGAATASGGAAAPDPSTVNSGASPAGAAGAGSTPVRSSTTAALAAVVNAAASSGAGGGEGLSGLGLGMSGGELGPEAAMLEELFEDANAADALNRELEASLARANADLVDLREKLAASQEAAQEAATEASQWRSKWAIESTKTDSIKRESMAIIAKCEEHLTQLQQQHIAEISQRDYLLQVSGEAGWLLGI*
</t>
  </si>
  <si>
    <t>C_20273</t>
  </si>
  <si>
    <t xml:space="preserve">MREKRFCATAAALLLGLALLPLLQPAIGQKACPEGCSKFGTCNLELGRCDCPWNYTGDACQTHNPAGFCVKRLGVDNPINTCKDGDPTLCVNACNGRGDCKGGFCHCKEGYFGTDCALSYNDQGKIEVLAGLNYRLNKRGPNIYIYEVPPEYHVKRDIHKVDRPPLQLAFMERILSGGHRTHNPEEADFFYIPGSSRDLKKAFLLQPLLAYISTTWPFWNATGGARHIMPAEGDVGTCELPLKVRLFTANVTWLQFWGMYDFHPHWTQIFHNRIPCMVPGRDIVVPFMAMSSHDRFVIETPLHPRNQKRNRTNTFFFAGGVCGSGNKRALPPHCTYYKQVRYSGGVRQAVYLHFHNRTGWRVVPGTDDYARDYASSRFCLAAAGGGWGKRGIVAAMYGCIPVAATDMLYEAFEPEMDWGRFGVRITQAEIPQLADKLEAYSEAEVARMQERTACAAQHLHWSTNLGGIMGETGEFDAFNTIMAILRMRRKRPDLKPEQYYDQDEDFKNFIDCKPYRPSARHTPLCTMYVGPGMEPRGYEDACPAARYYFRRKMGPPGGAICALANSTAACPHFD*
</t>
  </si>
  <si>
    <t>C_20274</t>
  </si>
  <si>
    <t xml:space="preserve">MAPGSPMDSLHPCDALHMPGLLEMGGRVSGSGAVPGAPLQHHQGSGMIRMGSGSAGPAGEALGAFPAGMHAAANGLGHSGGGAPQSSMGWAPSHSGSELSQHNSGMSRHDAQPPAGHMQPMASTGAGGGSGGGGGGPAGPGGPAGSAVPRVFRGVMRPEVAPLAAAAALRARVTPPLVSPGLYFTEAAAANGALGAGGGGAEKGRGLKRTGSGGTVAVPLAKWYPEAAQDLTALLEGRSSLAGRTAVERITDRCHPCFRNPFTGLSAVPERRKLVAAADLCEGTLLGPYVGEVRSGKMDERLVGGDCSGVEGLKAAFTLTMLDGLQPPQPPPPPPQPGQAANGKLPTKAPEPPAPDSLVVVGDPALCPLAEANAPRFWGYCGARRGGGDKGGGGFCNCAAYEGRTANAVVLNCILKATLLRGVTSGRKPAVQLSRVRAAAEAAGEVEALRQGLEALRVAAAAAAPGALSSDPCVYAVVPVVVTSVAIKARQEVLLGSGAEDDETHFSVADQNLRQYQYIRGVMASKKETERQRDVAKWERDEAVRLREEAAARAAESARRADALAAQLAEARAALAEAEGGHERLQQQVRDHSAAATAVAAAAGPRVAALERRVSELVAERDALLAGDTEAAAAAMPAARSGGGGGAD*
</t>
  </si>
  <si>
    <t>C_20275</t>
  </si>
  <si>
    <t xml:space="preserve">MASLLSEWAANAQDLFANRLRPGHVEFAMLVYQPLAYWLVAGFYDILDTLKLPFTERYKVVRRDPGRPNTITRSQVIIRVLLQQAIQIALNLVLFVVDKDMCAVGPAGPQSLALRASRFVLGMYIMDTWQYWIHRWVHVNTFLYKHLHSVHHTLNIPYAYGALYNSILEGFLLDTLGGVVSLYGAGLDCETSTALFVFGYIKTVLDHCNYRGPINPLHSLFPNSAAYHDVHHDVRGIKMNFSQPFFTHWDWLLGTFMDPNGIHLTVEELKAQQEEKAKTQKDKKKQ*
</t>
  </si>
  <si>
    <t>C_20276</t>
  </si>
  <si>
    <t xml:space="preserve">MFTHFPETP*
</t>
  </si>
  <si>
    <t>C_20277</t>
  </si>
  <si>
    <t xml:space="preserve">MMPQPAQAAPAAGAATNTTSHVASAAAAAGYGPVLRPRAPQVAAPAPAARGEGGSQRAQAGAPAAAAAAAVAGPGGGAGSGDAADLYEVLGVSRGATDIEVRRAYRNLLTRAHPDKPGGDAAAFRRIQSAYDVLSDPGKRRVYDSTGVIQKSPDQEFVERFAGGTYSDPRQTAAAAAATDGPGGTSSTAGGLGPGSNGGGSSMADQIIVRHRATEPQSHTAGFEVLSLPLMHPTDDLADRLQAWLRSRGGAAAAAGRVFDAEAVAEQFGVAAQSYDPVMLPRGAEVLQVVCRGVGGVQLAEALALQAAPLPAELEWGHVLVAMRFAPVSAADLYTARLGGVYGADTAPQVPYTAGHDGVGVVVKVGPGVKALCEGDLVLPLRPFAGTWATAAVWHQRALIRLPQGGYGLPLELLALSREMVVAYTLLEGAGLRPGDAVILNAANSSVGQVLLQLARLLRLRTVAVVRPPAQPHAAAAAAAATAGHKGPPAPAAARSATMTPSGAASAAGTTTASGSGGGAGAGGGSGDSKWDRTAAWLRGLGATEVLKDEGSLRAELDRLHFHARPRLALDAVGGDSAARLADALGEGGELVVYGCMSGRSPALTWQTLLFRDLRVRGFNLRRWAAAGVPPPLGTSAAAATAAASTSSGSSSVGGGSATAAGYGGPGRYCAALEALGKLVAAGMLTVAYTEYDITEFPEALEHALERGRDTKVLLNCGSCGPAAEMMAALQGRAAHQRQQHQQQPGPAVPLAVASDVEVEEEEEEEEEEEEEEEEVLARPAGGAGKHVAFSLPREGEPAGARAALKQGKGGARQQGGKPVVISTADTSMQPQQEQWQ*
</t>
  </si>
  <si>
    <t>C_20278</t>
  </si>
  <si>
    <t xml:space="preserve">MALAPPPHPAHRSLPSAAPSPHARVESKTPPATHTPEAARPHGEPRLHSHQPPSRRKQSGSRACPVPGHPRNPGPGYRRLPPTQPQPPCSPRPYPPPARPPARQPATSQPAPHLHFRPHQPPTPAAHTSRPPQPPTPAAHTSRPHQPPTPAAHTSRPPQPPTPAAHPSRPHQPPTPAAHTSRPPQPPTPAAHPSRPHQPPTPAAHTSRPHQPPTPAAHTSRPGARAHT
</t>
  </si>
  <si>
    <t>C_20279</t>
  </si>
  <si>
    <t xml:space="preserve">MPTCALDVAAASADASTPDAVPGLSPESSRPAPVPEGPPVYSHQMLEEILPQRPELRSMPQEWQSESQNAVGEYPAGTRCNDTIVGTDGRVQHLLLRGLRIRVGIATGRPTWSAADHTHELAYSGKPVRLAQRLAGAVAACGQVVCCAVTCQEALAAQQHELLQQQQKQQLAAVAAQRGSNGAGAGNRTTAGPSLSAQPSSIAEEVPEREAASGQAGMHAADGGTAPAAAGDGASMLMAFMPVMEGNTPAYLGGRVRDKRKRWKQVVFVVSLFPPDAPPPSLAAVAAINRPRLPSGALTPTARPPGQRHAVWLMPMSRSPATATATPRGAAGSISGFGLLSTMPGAATRSHASMPLLKLAGAARSSIAAVAAVATAAGLRQPSWVTPPRTRLTSAGGSFIGRINTGSSLQGGGGYGGSMPLPQLLLPLAKANTQARAGSTQLRLWLRCK*
</t>
  </si>
  <si>
    <t>C_20280</t>
  </si>
  <si>
    <t xml:space="preserve">MDSAAGSQSGGGGTSTGVLVGAVLGSVGGVALLLLIVVALVKAPGISSRSALLVTDIEDSTRLWEELAADVMSRALQLHHACIRHLVIEHHGYESATEASGDSFILAFQTVKHAVAFAIELQNQLLVLPWPQELLTDKICMPVYTDLPEGFPFTNHDEPEDMEAAATPHGQSGASSPFVSAPGLARYALAGEGQRRRRSGGDAAAVDVMDLTLSAARLHGFTQNGYHTSAPPTPTAMSMSAAAQMMGRPQPSLAALEHICSIRRSQAGRRRSSCTGGGRSMSAALLIPMSVGGEEEFSSCSWFSSSGGGSGGEDGERDGGTDGGQAGRLHTHRRGHAAEQREAAGPDAHDNPHQQQELHHRHHRRSSSRQSNAKQADHRDAGVREPRDRNSVMAVLPPVLPWFPSGSQGYVSDTAAALTEVTAEDLVGAGVNAVSKAVGAGTASFSLRAAADTMDEDEMAGAAADAAPSGAGARNLPSAAHSGNGAAVHRRPLTLLLPQASGLEDGAGCDASAAGTQEVAEATAAMEVLEAAMPPPLWTLPTQGRTLGQLLSELPPASCFTAAMSVGRTRRVLMFRGLRVRVGIHTGVNSAAEMQYNAASARIVYGGPCVAMCKAIADYANGGQIFLSAAAKEQLDEAVHHHNGGKPPGILAVFWLTSSSLSQRLALVSRPRVPKDHAPLEDVYNAPVGRLSYVVLQVPAATALLAWDAEVAGAALRLLQDTARRTMRKYTCGAYLVRVRCRG*
</t>
  </si>
  <si>
    <t>C_20281</t>
  </si>
  <si>
    <t xml:space="preserve">DALERHRTAGGQAGAGRAHRPYTRAVHLHGVQLHRLVQGERSVPHERRGAAVQAERPAARQGAGLGGEARRPPARAAQVGRAVRRAGHGPLPADGRGRAADRERAERGGADSQLPDDLQPQARPPAPPPRRPQRGRPRGRWSPPRRPTAPAPPRRGQSTPAEAVKQRQTPAASCLAGRPCGLARTCVAAPHTFTRHEIFNVRIGGWAVTATPTGANRANYGPHYPAPIANIATSD*
</t>
  </si>
  <si>
    <t>C_20282</t>
  </si>
  <si>
    <t xml:space="preserve">MGKTKGKGHPKAKGGGPRAPAARVTPQQLYEQAQLALQYDDFDSARTALRKAVKLDPKNIECVDALGALLAEVGPEEEAVEVLKQAVALSPDVGYEKYLYLGQLLEAPEDALAATRKGVQVLQAQHAAAQAASSEEAPALSRALSGAMCSLSEMLIAGAQERAVSAAAERGCDAAAIEAASKEAVASVAEEAEHLLSLALRRSMSLWYTPTSKDEEGEEGEGGMAAAKGGEDEAMEDADEDSEDDSDEEDDGPSYEFRIESAKLLLELEDTTATAIDVLEGLIEEDDRVPDAWHLLALAYYSGHQYVEAAEVLAKGQALLAKLGAGPEDEITQEFAELDSVIKEAMTVTTAGAAQ*
</t>
  </si>
  <si>
    <t>C_20283</t>
  </si>
  <si>
    <t xml:space="preserve">MSSTYRALFVFGVLLASACSSLATRDVASESRLSSAGEGRKYIRDNVVNKKPKPASGDGDEPILLPKPTSFGYLDVNKGKGSKMYHMFYEAQEAPAGSSRVPIVLWLQGGPGCSSFFGMFYINGPYFVNDDLTLRENLGAWNRLYGTLFIEQPIGVGFSKKGSAAIPDNELDVAWDLYRALQSFYKANPSFQDRPLVVTGESYAGKYVPSIAHFILQASARANGFEHKLKHPRALKEDVEVPVFTLGGLAIGNGFTDAELQTAVQAEVAWGMGLIDGAQRKAAEIIQAEVIELVRGKQWRAARNRSDELLQFIATASGSATLEDVRRNTGYDSRDLADAFMNLPRVRAFLGDVPSVGDHLWESCSAEVDHIMGHDVMKSVKNLVIDLLDYKPVLIYLGQWDAECGVASNDAWISTLAWKGHGGFAAAPRDFWMVNGRIAGYWKKYGTLEQLVLRNTGHMVPHDNPLVAQLMLERWVETSVRGLPYNREQQVTREDEEEAANPDQAEHST*
</t>
  </si>
  <si>
    <t>C_20284</t>
  </si>
  <si>
    <t xml:space="preserve">MEAWVCTIQQCLSLKFCRLITI*
</t>
  </si>
  <si>
    <t>C_20285</t>
  </si>
  <si>
    <t xml:space="preserve">MSSSFQPCLYALQGGLKLVLKHLKAAVTLPAVTGPCSRILAIATATSTVTQQALSKEKGIGALLLNACSLHVRDPVIAAPLCETMAHITRSPKAGGAVQLECEGLLPLLQEVLVLYMGAWHVFGWALKLVKNLAKYEYVQYGGAAAAGGGGAAGGWGPGGAAGPSMSAPAANLQAARGGGGVLSAGGEGARLLLGVARVLARVPEQRKLLKRASRALWLLCPHLLIPLPPLEPLAPLPPKDSPHVSIPSAGEADAQRHQELFPEEYNWQQPQQPPLLAGQGLMAQQQQGGGGGGGGGPGGPQSGLVPQPLLAGGGSGAVVAQCLIRPVSAPPGRPPSARQLCRTLAATSCSAAGGGGGPQAVDMHGNPVVVNPALDPGPGFGPEPFHTYGTALDGDMMLHDLTRIASPRGLVNRIVYLNTASSLRGPGGGTGDGSGLDGSPATTATGMRGQRGTAPGAASASGGMLPDLSRLAIAGDAGHDGYMSAASRSASSSSQMESLHLPDISDRSHHGPQPQPGSANSSVHGGRANAGGGGGGGGGRGGGAGVLSFHSCFESGNLRCAAQIGPREYDLFLAADLNDRSEGGNLCQWFYFAVTVPPDACSSSGGGGGAGGGGGAGRASFSEGSGPAPSQEGGGGGGGGAGQGLGLGQGPGIKLNLVNLRKKESLFSLGKRPVMCFVRPSSAAAGGGGGGGGGGMAASPLNAGSRTASSSSTSSLMGAAAAAAGAPQLQPPADPGVWIRVGTHISYYPSPYRGRPTVAGEGAAARKGKKPSAAVAAAGGAAGGGGKKGAKGKGTKAAADGDGDGASPTLQGIGPGLYCATFTVHFPSPGTYYIASCYPYTYTDMQEHLDGLQRRLAAEAAAAAAGPPMSRPGYLAPPPLAVRQRECIFITARVHPGETCASWIMQGILEFLCSPDPAAATLRSSFVFKLVPMLNPDGVANGSYRCSLAGVDLNRVWDRPLRGLYPTVYHSKRLMQQLAAVGRLALYIDIHGISTKSDTFFYGCEPSAAAVQAHGGSSRDLRGGPPQAPGEPPSPLGAAGPPGIQQAPTPGGPGGPQAAGPGAGGLALQGMAVANGTSCAAGSPGNGPAAGGGALMASGAAAGGAAGAAAAGGPGAAAGIAAPPAGPNARVAARLRVRMLPYLTARISTDFSFSKCNFRIRKVKLSAARVVVHRELGVAGSYTLEASLAGSSAAAAHFGARDYLCMGANLCRAICELAEVDDAALLEEMHARVTLPAL*
</t>
  </si>
  <si>
    <t>C_20286</t>
  </si>
  <si>
    <t xml:space="preserve">MDRGGVEALANTFAGLLADLPPYPDGGSVGGGAGSSSSGGGGGGGGGSGGAGGGGGAVFSGRGVVMVGGSLRYLVPAWVSLHVLRRSGCRLPVEVWFPAAEYPTPELEAALAALGATARRLELQVDPMGAVRGDGAGSSSSSSGSGSGSGDSGSSGGGGATAAAVAAANAAVPGAPASPGYGYKVAALLMSSFREVLFLDSDNAVLRDPTYLFDSPAYRDTGALLWPDWHWRGLLIAAYMNMHGRLFWELLHCYGDKETFAYGMLAAGEPYWVSPVPAGSVGLEQEVCLKEGRGPPRCRRQFLGNTMLQHDPDGEPLFLHANYYKWKLELPQHFEADWHRRWQVVQPGRRAVAEVLYGNTTAGAGYDLERFIYDAMSALRCAPWLPRYLAARQALGEVESVDLEGFHPLPFYTNIRDFYWRGWRGTIAPLAWPPLGWRDYLTGWYFSGPRWWIRGVWRRGCVLRRHWLPLRPRWLQCKELLREEAALSTAGTRVT*
</t>
  </si>
  <si>
    <t>C_20287</t>
  </si>
  <si>
    <t xml:space="preserve">MLQPADVLAHIGARPGQWLTVVIMEEMDRGSLHRAIHGGIFDSTASHLSKRHRVRGMVRTLVEVAQGMAALHASGLVHGDLKPANVLLKAQTRDARGFVAKVSDFGSTRVMLEGVSAATVTTNDWGTVIYTAPEVFNGRSGPPADVYSFGALTWHLTTGQLPHEDLNPFAVLLAVSKGELELEWPSSVPKPLRRLGQLCMQHDPAARPTFAVIARALLKLEQRIKAQSTGAAGKRSEAGRRS*
</t>
  </si>
  <si>
    <t>C_20288</t>
  </si>
  <si>
    <t xml:space="preserve">MNVSVTSPLMLADTSTAAALLVSGSGAATSSFHDPAAGLFSMHVGSGLPFDHSLQLGTVGSACMSTSGDVTAAGVPALWRPAAAGKLLSTRSMRPTTASVCIVQGNQPAGTRAPVRLACSADVSGPGVQLPWRLVGLQPAQPGSEGPRELLSPHTESPPSQPLPMAAASSAADTILRITDLDTCWAELRDLSFLGSGACGNVYTGTWCGMPVAAKFMISGSVDQLQRQQREAALSRLASHPHMVQTYAIATAQLLPAHFRTEYGGDGSAADDAAHFSGLLSQAGDLLGTVCGTDGTDLLYGTNPLSAMLSNHEHPHSAAALSRCTSKQRTAGASADVVAATQAQLARLSVARGRSGCPLIKQHTKHRHQRHQQRHRPWRVCRQ*
</t>
  </si>
  <si>
    <t>C_20289</t>
  </si>
  <si>
    <t xml:space="preserve">MPHHGHSHHHHNASQHRHHQQQPLEPRSSGYVTDAEAGGVNGGDGGLEVESASGGRGAAATLMRVGSAPARGRSGLPRVSSISEIEPHVEEEAPRLSSSMLTRAIMIPGGSDRPRTYRVAPAKSQGSQDSVTVVLEGAEEQEAAAGAYGGVGGSVRGGRGLLSGLGIGHAGSNYPSYGSSLPGSGGTAAVVLGAGTGANVPAPSSSFLGGSLLSGLFGGRGGGGGGSAAGGAAGAAVTPDSSVHGPDSYYGVPEPAFGSLPTSSALLRARGLNASAGSILTKATGGLKTQMKKSTSSGNFGSLWPQPPPPPPPAAAAQRNAGGGAAGVPLGAGPGAGLSGAAGGGRAPRSSVTGGSGGSSAGTSAGGSGLGFWMRRSTTLPHRTSGPGADSAASGTDGSTHGGNASRRGAVPVSVSRQNTEPDLADLAMLATSLPASLGTWSMPRSMALATSPAHAAAGFAGRPLSRANSTVSATSAGAGSMFGAGSGSLSMGHGGGGGGMGLGGGGSGAGPSTMGPPTYPICLICLEVLTPEEFESGEAISLQCLCKGEVSLRHRRCAIEWSHAFMVGAIIGVAFATVTMTIAACARRARARAAARAVERATEESRAAERRQQQQQQQQQQHRGGTGDGGAAGEPSLTTPLLSENV*
</t>
  </si>
  <si>
    <t>C_20290</t>
  </si>
  <si>
    <t xml:space="preserve">MLGYTLVRSAGPVISGANTTDDSGAQRLEVSIALNRDSGVAFAQPQQGSSLSSALTGGSTGSGGGGATDMGNVHVFMSSYLPTSCPPALPPGGDPDGLLQGSGLSATTSRQSASANCSVSGTRARLAYDVPPGLFNCSAAAANYNGTGDLGSSYYKVFFLSVRVDLAAVACAAPSRSLYPGSVGNQISPGCSYITVTATCRPSTCPGFKGSAASADSGGGASGGLSVSGRSSGTGGGLAIGSGDGGRSSESNSLEMKVVLPGIVGGAGGALVLSLVVAVGWVVSDRIKQRRRREARLRAKLERASALAATGTAGAASYVTYQGTGPRRASASSTSPSGMPRLARTSSGWSDEGEGDGCAVAGEGKGGFVVGYGHVAAAAGIVARAGGRGGKAGGHSMYTSRSPVGAGGAGGVPRVQQLRMGSAAAMATNARTNGRSSSAHWPTEQGFGFPDVAGQGGGAGGGGTGMDLGGVHFFRSVTGPGAGSAGRPGLLAKEGAGEDGLGSSEFGPAPGPWQGWSPTASDTAAPASPWRTPGDFEARSYASTTTARAGGAQWGATGVGAGMSLTAGPGSSGVMQVGTGRSVTVIRTVMIEGRLVEVPVVAPVSPPQHPPSEAVYSRGTGAAGQRRQQQAQFPFSRPCGRRPLRTWRGSALIFATAFSCQR*
</t>
  </si>
  <si>
    <t>C_20291</t>
  </si>
  <si>
    <t xml:space="preserve">MTRVPMPKRSAGQDRPAATVAPSILSADFARLAEECKRMVDLGADWLHVDVMDGHFVPNLTIGAPVVASLRKHTDAFLDCHLMVSNPEQWVKDFAKAGADMFTFHLEAAAGPGPDDWHALSPDTANQTVVDMCRGIKAAHMHVGIAIKPSTPPELVAPYVAEGLVDMVLVMTVEPGFGGQSFMPQAVAKAAFLRNKFPDLNIQVDGGLAPNTIDRAAEAGANVIVAGSAVFGAADPAAVMKTLKSSVSAAASSGKPAH*
</t>
  </si>
  <si>
    <t>C_20292</t>
  </si>
  <si>
    <t xml:space="preserve">MATPTEGAAGLSQTSQIVLVVAGVSAVAFAAYLLYGLIGLVRVVAGALAPAQSAKPKASKKSVVSKSKGSDSEAEPVATGPAKERGPDLKSLIKAEKTAAKKKGVVKEDPHHELFVNTLKDHADTVHSVAWSRDGRYLASACEDMQLRLFDLADVANRNPKFKRIKTARIPIGVGFGDAPDALAAAMRGTPDTMVALYAPVVKQAGDAPQYDAKWTVGNVHGKETVLAMASVSSDAAIGRRGYIVSLSTKKDGKLFDMAGRELAEFEPNALANHDLAVSLDGRFIAAATFSSDVKIWEMKYTREGEFRGLIKAMNLSGHKSQVACVALSSDNRRAATASKDGILKIWNIDVRYEMSEDPKVLLSMPMPLPEGRVYQRLAFGPPGSDLLAASYEGIVQLISLRSGDLLERIDAHDSTITSIRWCPVPRPLGGEQAPVFVFATSSRDKRVRVWRAPKL*
</t>
  </si>
  <si>
    <t>C_20293</t>
  </si>
  <si>
    <t xml:space="preserve">MQAFAAAEGFAELTIRAKVASAQPWHTVTVRPVAVKGGRQLQVTTLTARQSLSANHPAAAGDTAAVERVLGPLLAEAGIGSAALRTAGGDMAVQVTKKGKGIIHRSAPKDRTPLLRAGPGAAADADDAAQFLAHDRTKATPIPADRPHPFLQKIGFQTADGRIRATMQDKFTQVNDFLRLLGHTAMVRGLAKQQLPQAQQPQPAVAAAMAELNTDTTAGSDTQLDAADAPGSQSSGSPAGPRLHILDCGCGSSHLSFGTYHYLNHVLGVPAAMAGVDTNAGLMAKSNDNAAALGLADTVHFDTAPIGDYTPRARPDIVLALHACDTATDDALALAVKQSSPLIMAVPCCHAHLHKQLAGRPPSSRPPWQPLLRHGIMRQRQLDLVTDSLRAALLRVAGYTTDVVEFVSTDHTPRNLLIRAELPQQQRQQQQQQQQAASGADTSVAQITRETAGAAPLPQPYRKAQLDAAREYLALRDYWGVLPRLEVLLESELGPVLAAAGHADSAGEHEELQAEH*
</t>
  </si>
  <si>
    <t>C_20294</t>
  </si>
  <si>
    <t xml:space="preserve">MGALMSTLWAMWFGNKEYKIVMVGLDNAGKTTILYKLHLGEVVQATATVGSNVELVRFKNIQLEIWDLGGQQNLRPFWGTYFKNTDAVIMVVDSTDRARVGVTKSELFNLLESEELAKTPILVYANKQDLRDAMAVEELTQSLQLHSIRNHDWHIQACCALTGDGLLDGINWIYQRTKGNAS*
</t>
  </si>
  <si>
    <t>C_20295</t>
  </si>
  <si>
    <t xml:space="preserve">MLRGWRDATRGGARTAAAAAARGAAGLTPWGPDVDWGRWDEDGAPGAFAGNTDLQELARSGRGGGGGGGGGGGGSSYLPSPGPALASSDGGRRGGKAAALRAEATAAPAAEADAAAGAAALAAALAGKCAPAVASAASGRGQRRLLAAESDAAEDDDSEASAGTDVEAAEFVREAERAAAERAAAAQAAAAAAAAEAESDTTLWARIPLQYNFAPVFKILEMDRVDSMPQLIPTPPELLQLAEELCNVVLASSSSSSKGASSSSSSTGGEGLLRPGGDTRDPAAARVVAAEPGTQGKGRAKGKPVSARRAAAALLSGVTAYTMAGGVEVLLVQDARALRPTIAWLRQSLGDDAVAGVDSEWPAVFANSGGSSSGSSSSSASIRAAAAASEKLSLLQLASPTRVLLLHLVCMDGGALDPLYGLLADPVLTWVASGWSRSEAARLARTLGGPPPPMRVLDVQQALWELWESGSPAAAAAVALAMAPSETGSESDGAGGSGAGGGGAVSA*
</t>
  </si>
  <si>
    <t>C_20296</t>
  </si>
  <si>
    <t xml:space="preserve">MAAVRLLRQLRHLHASASTPALVRCVAFRPFTAHSAPLKHSRVQHHDGAAAGTLRLSTRFVAAAAAGDGVTPVTPPPPKPVYKVRPITKDDVEIAFARSSGAGGQNVNKVNTKVDMRFDVSKASWIPDEVKDAMRQLEKNRFTSEGMLVMQSQRHRTQAQNLDDALAKVQEIIDRAVEYVTPKEADPETIKRVKAQIKAGKERRLDNKKKDSNKKKERSRRDFD*
</t>
  </si>
  <si>
    <t>C_20297</t>
  </si>
  <si>
    <t xml:space="preserve">MARRSAALLLVCCVAALAVACGARREPAALRGADVSANAAAWTSSALRLRDTPANAAAVRWIQERLSRRGKDIEDEPVYFGMKFEVPPHRHDKFMEEWMRTEKTCSKAKGLDFYQMSKTLTDNTDFWVGRGRCATSDVRDFMDFIEDNDILFTLYPLEAAGDTKREYRSARGPEVARRAAERSSSRVTRRRDREMDADEVDPRETTAHIAVNFHVPPSTHTEFVDAFEDIQDRVVDKEDSNRFYVMTEDNDIEWYAEPFQVLAGSEDERMDAAVKRA*
</t>
  </si>
  <si>
    <t>C_20298</t>
  </si>
  <si>
    <t xml:space="preserve">MGGRSRSTRPVASKYLSSTAASSMTARKDATGREPLHLRAGGSVALATSTPAQPLVPGRSLNLEAHLQRTGNALTSRTLLARTQNNSPGRDVSVGSAASKCGQPGNLASRMEEVKQEDRREALQRYLDSKRQGYGATAPSGPAPRVPTLNMAALQAAGAGSVPGAGSSTARISGSGAAPAAAAPPNSARGNYAGLQQQQQMRAAAAAAPVSARGSSGPASAAARARYGAGVVTAMAPPPPRGPAVVVAAADPQVLQRALRKQLPAFDVEEALRVPLPDGNEDAALRTPVSLPSSRIAKSPLRELQYRVLTVKAEAAARARYEKGVRQLHFMAVLLAQMMKRSVEVQRELVTAQTAARTQHVLDTQLPLLERWAAVQDAHAHATREVLTALQNAMTSLPLVNGAGLGGNTGMGLAMGGGASAAALQQLRSALAKGLGSLQSCEAALRLLLEGSRDGGASQAAAGGAGGDVPGAAGAEAQQPQGGVPAMANLLPRLHETLVGEVCALRSLLEDLNGLAAKMDEGACLRVRMSDCGVGTSGTDTGAFDGGFGFGLDQGMQMPQLQQGCGMTALDRTMDQALQMLDLNLL*
</t>
  </si>
  <si>
    <t>C_20299</t>
  </si>
  <si>
    <t xml:space="preserve">MSPTRKTAAKTGKWNYSVSVDGSAAALVGVSAVPHTPMASDACGGTAKVSADGVGLGGAAANGKGLRLPVLPPMSSAEFSPTSATVGALSALNMAGTPVGLSAGLMDARSPQS*
</t>
  </si>
  <si>
    <t>C_20300</t>
  </si>
  <si>
    <t xml:space="preserve">MFSACMTVLRNGSLVVACPNDLVALWLGLKPTLLRPRVSAPAAAPPRSLASDLGSLLESPPDATSDLTLHVGGRKFAVHRAILAARCDYFRQRLAADTFADGAAAELELPDADADAFALLLRWLYTGAVELPAAAGQLQFIAELADRLLLPDLSAAATHKLLAAVTPATVVDAMLWAERQGEAGAALLAQLKEWYLEHDEQVVATARDSLKRLAVASPDLMVELHVAKKKRRAHVFAC*
</t>
  </si>
  <si>
    <t>C_20301</t>
  </si>
  <si>
    <t xml:space="preserve">MFSLEVDLTDCVGITDAALTALAKYQRLAPEDGDTSSDEEASTAEHPNLLPAGAAAATSLGIPGLPPRPRGGSHPNHSAGGAAPSPAPAATPSSAAGAGAAAGDDDELQFEFEATPAPAARSRSRSRHASASAVGGGVDGDVDVNVDALDVAGGSDGDNDAASGVVGGSSEDEDDDVLSAMSPSPSPSPAASAGGLARAFARGVRLSPGAAGSLGGGSGGGSXPKRGGGGAAMIAPPPLEHAGDGGNRRESRASGASTPAYGTSPAGGGGSGLYGTSATRAAGLYGTSPGGGGAAAVGSLTAAASAGGGGKSWLYGSSPVMAASPFFRTGTSSSITHTAWLARAASAATSRQSGRGLMSINISGCSQVSADGVRALLAAPLPKSCLLQLDMSRCPRITRAALVLPAASNLCVLRASGCHNLHEVIMQLPLTSPLTELHLADCKALTKLHIVAPALQQLHVGGCRHLTRLHLRCPRLRSLTASLCFRLSELDAEALELPRLERLNLFGCRHLEGGAVAALLSKAGGSLRHLDVNGCNALVVLDIPDANSALQQLDASGCKSLTALRCASPALAAATLRSCPRVQRLHMPALTAQRQQMQLEAVAAPDQPQHQQPYPQNPQQQLNLLPPGVTTAAAALQPQVHFGALAAAVGRSGAAAGTGTGGGGGRAGGAGAPVVGALVAAAAGSGVLVRMAGCDRLPAETAVLLRRLRERAKQSAAAAAAAAAAVNPAAAG*
</t>
  </si>
  <si>
    <t>C_20302</t>
  </si>
  <si>
    <t xml:space="preserve">MLASTSRNAACAMSRFTARVPSVRLFCTYLRSVKSASLVSGMAPSAASRGVMLPTPAQPPLHSRGFAATAAAAAPDAGGAAASLVDRIKSDMKDAMKAKDQARLDAIRFLNAAIKQREIELREAGGAVNDEEVIKVIQKLVKQRKDSIDSYKAGGREDLVAKEQVELTLLESYLPAMLSAAEVEAVVVAVIAELNLSGPKAMGQVMKAVMARTGGRADNKTVSDLAKAKLAPK*
</t>
  </si>
  <si>
    <t>C_20303</t>
  </si>
  <si>
    <t xml:space="preserve">MTGGEKPVLLTLWLRLIGPVSNISFLQPHQTERYSIHGFGWAEDPGDLHRADTGHTMLPFEHNIWLIYEQSFPGHRTPVCLPPNLGRMCHKLDARSSDPKPPAAPALWAVLAPLRSVGVHGPRWEQHMRFLGSRIHNYITHMSAVGASGVLLYADRMTRAALERLPRVVAHVREGRLLVVGWEAGERQPLLYNYDQALVASHAILGVSGCGANIALMLGGCGSEWCGCRLYXXXXXXXXXXXXXXXXXXXXXXXXXXXXXXXXXXXXXXXXXXXXXXXXXXXXXXXXXXXXXXXXXXXXXPAAPTAPTAATAATAATAPTAAATAAAVLLLLLRQALVASHAILGVSGCGANIALMLGDVDEYLYNAFGQPWPAVWGCMLRSAPDAYPGLLLVRRVDVTSSRVPAAKSVVVPARRVINFYVHDGFPLAGSRGLANASCAFLLHIKNYFGPRLDLNTSAEAFAPFKLAAPWAADTALLPGGGGGGGGGGGGGGGGGGGGARVRGGGGGGGGGVMRRREAVQGGGGGADAGFQAATAAAEAEDAAEALGT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LCLRNAIGTSTGYAPSCDQATSVHG*
</t>
  </si>
  <si>
    <t>C_20304</t>
  </si>
  <si>
    <t xml:space="preserve">MDGFHYYRRELDAMPDPREAHARRGAPWTFDAAKFVAAVRRVREAGAGSGAGGGGGGGAVRVPSFXXXXXXXXXXXXXXXXXXXXXXXXXXXXXXXXXXXXXXXXXXXXXXXXXXXXXXXXXXXXXXXXXXXXXXXXXXXXXXXXXXXXXXXXXXXXXXXXXXXXXXXXXXXXXXXXXXXXXXXXXXXXXXXXXXXXXXXXXXXXXXXXXXXXXXXXXXXXXXXXXXXXXXXXXXXXXXXXXXXXXXXXXXXXXXXXXXGRRAGRGRVYVSVSRVRIATNDRPNAELVAACAPAATLRVPSTVPFRGGGSGSGGE*
</t>
  </si>
  <si>
    <t>C_20305</t>
  </si>
  <si>
    <t xml:space="preserve">MAVCGSADGDGPGDEVVMASAADSWPAIHVVSPPRRPLMPPPWLPLTAAAPGTGARMCGDGGAL*
</t>
  </si>
  <si>
    <t>C_20306</t>
  </si>
  <si>
    <t xml:space="preserve">MHALAGWGNWQRQCHTNSSANARVEAFPGKTDGMLVIQAGYSPLRTCYNENAAPSTTNYTSARLTTRDSAAFKWKGTAGNSTAVRIDVRLQVPMDIMEHVNTNNFLISNVHFGGQANASWLDCHEKVGRFRAGSRAASWNVMTLIWDSTYLRFLANGKEVSRLNAGDWYTGGADRAANKFAPFDQDFFLILDMAVGGLYPGFNINDAAIAEGAARYNIDYVRVYDLLP*
</t>
  </si>
  <si>
    <t>C_20307</t>
  </si>
  <si>
    <t xml:space="preserve">MAAAGNYPAIGPPALKEPAERQPLLVNAAPVSMDTGFYQGAAAQQHNNFDPSGKYKLKCEGAFVAVECAIGESDGLKSQGSVMVTMSGNVDIDTKMEGGLGSSLLRCCCAGGSMFFSHYSIKPGQGPRGDVLLAPPVPGEVMLLHLDGSSPGWVVQPGGYLACDHSVSIGVKMLDLAQGCCGGEGFFVMEANGRGRLLICSYGAITRYDLAPGEKRKIDNGYCVAWTSGMQWNIAKAARGLWNTVISGEGLVANFTGPGTVFVQTRSMQNLANALMPYLPKTGGGGGGSGGAEINLG*
</t>
  </si>
  <si>
    <t>C_20308</t>
  </si>
  <si>
    <t xml:space="preserve">MSKDGVLVVMHVRELAQLLGGSRKGVQVGDLPSSELLALQWPSGEYVMSVEEAVKLTSPFVDVVTLDVKDYNDKSGQPTDELAMAEALVGLVSATRCTNCLIWAKSDRVVRRVLELSPGQRTGYIVMNETEESRQLGMHHPLRFGGPTAAPSPRHLRGQDQAPGALGSGSGGAPRQPTSVYVQPAVVGVHFAMVEPQLLDVLHGAGKQLYAWTINHAEVLRAVLDVGVDALVTNYPLTAMEAIESRLTKCGGGSRNGGGRIWRPNGTRSSGGGVGDDGPLLPGDYL*
</t>
  </si>
  <si>
    <t>C_20309</t>
  </si>
  <si>
    <t xml:space="preserve">MSRDGSDAAGAAGPSRATVNKRGGKSDAAPREASRTPAAIFVAVLIGAAAIFAAYMIQNMEDTGNVRGPGKYAAAIPALRAVAAQLLHPEKGILAADESPTTFGARLAGHPNKPTLRQTWRRILLTTPGLATHISGVTADLQAARAAGVLLGIKLDNGTAPMG
</t>
  </si>
  <si>
    <t>C_20310</t>
  </si>
  <si>
    <t xml:space="preserve">MIKWWLNSVSDYVVFTELFKAATVNGVPPQPHNSAENWVERLLLCWLLFMCVCVLVMLVANGVVLSLYSENSRAKIISALQHEYVMYRLIRDRIRAEDDYLDAMYGSSADGTHHSHSHSQHHHKHHWHSPANAPRHAGTGVGGSGDAPPKPGLSPFARRQQVKRHRTLLLVSKRSMEKNAAGRGVLGEDDLPPAEQLAQGLFAADADGACGGKGAGAADTWAAAAQDAAGSPIKMCAGSGTAAAKAVADAFVPPRRSENGVGIVLGSDRVDGAAADGMEVTRSGNTKAVAFAEKGGPGDGGDSGGVEEGRGGRLRMGVHAVLGAVFGKGHGNPQHSQQPQQSHQPQQPHPTRRRPIPGSSSTSHLDRLGVAAATAGAVATPPAATPAAPGMSPFARAAAATVAAGAVGETASRGGGPRRGGLKAAHRRTHSAQEDTPAKAAAAGPARSVAVVASSASAGQGAGAGACALGQAGVPAPAVAAQAAGPGPAAGRAQQEPRPAXXXXXXXXXXXXXXXXXGSRKSLPQGGVGGVGDGPGPAGARQPCAAVLPPSAREVGEEAGRVGDDEGGVDTDTDGDTDADTFVEGDSGAGLYGAGAGASTARSSSRDTPGRRGLGHGGSRNAVGDCSTASLLDLGVPITSGGPGGGGGDTVVCDGREASLAASQLTAADSQAGGGLGGGGGGGGYSSAGGYSSAGVGSCSGEGLGRQRRRSSASSAASLQHALSSLRESDLLHVRRTLLAALEVFAWLRERQRNPPNAVTMPNCTSYGYGFDGPSGGKAATGVRTSNQSELLSRGNTRGSSLTGAGESAVHLAGFAKQQQRVSMTGGGGGGGGFSGGRSSAVRQRLHAIRESRFREMVNPRALLDEVLALLGQLSDSDIPALAKCFAEAVWECVAPDGDAMQPTDFLHIFPRERDRQTAWEALDTNKDGLLTFDEVTAAVTTFLQQERSMALTVQAVRRLTRSLQSSFIGIINGIFLPVVYLVILDVARFFNGGGGSTKNTLDIFTAYVVVVSLIFSEQIRNVLTGCVLILVQQAFDVGEELVIEEAPGWRVMGIVQDFNLFYLRVKKSTDGELVTLPLTRLVSSRFTNLSRRVVSTASARPATPPSILTALTDAALEVIRATPGEYDAGYGFLAVFHGIERPNKVIIRTFHRYKFNLSAAHKRIANARHGIMRAIRQTMDKYGVEYTELRMHTPMDYPMPYPLGATAAADAAAAAAREAAANSDLPPAAGMAAPTHMAQAPPLGVYGTPYQSYHHVPATVGAAYGMAAGAGMGTGMGGQGVQPVGSMSVPVPVPGAAMAAAPGAAAPAALFGSLPSPAAGWFAGGGSVAGGFGGAPAPR*
</t>
  </si>
  <si>
    <t>C_20311</t>
  </si>
  <si>
    <t xml:space="preserve">MHWRCFAGCSASSRLLASAYSS*
</t>
  </si>
  <si>
    <t>C_20312</t>
  </si>
  <si>
    <t xml:space="preserve">MAVYVSADCVASIPVYEAEDSAGQWLARLERASRMYGWTEGQTLDAAACRLGDAAWRWFAGIEATTNTWARFKEAFLERFDVDEEELYNLLSSCRQECWESVREYADRYRDLASQLSIDLDKDPAYTYHFLHGLLPDVYNLVYLMRPRTLDAAIRDAIYVDEARSRRIASTVMSHPASGTRHSGIRHGRLDQPQRGSWGEGCHEESEEPSRAARFRDRPDGGRTFAPPPDRRGPLPQAPRPPGQSGGNVRRDPGRGGGDRRDNNPARPVYGGGGGNTSIDDLAHQLGRLTLLMEASMGGGAAAHLIDLAGDNAEELECRRADYDYDYGYEFEAYTERASDFAYATPPHRHMPVYYDPEEPPLPPVEEGSGRAAPSPPDDRAALDQVVANDVAAGVCDYPVALRPAVDCNPANIYAQSPMLREIRQQFPAVEELEESADCTICLLGDRENAASPEPEEEDAQQPQLSAPSASATQPAEGAATSESSCKAAGKEIIKELPSARLRRPPDPLTDGSGPIPKQYPPPAAKKDDHLHGSDICVLSRGAAPMTWFYNVIPAAIRLEPCPERFSQLADHLSPRCFGEFPLSTRALSRALVGCKIVIGGLNHLLLDPGGASSAEEDTNAALQQLPNGACMTAEPIHSQPASCAGPALPSSTFLPAAKASSPLCGARPAEHKEHTEHEGPHADITFGYPAPCNGATISTLALLGLPINVEVYPRRKKEPDRQGPNLPQSWHWLGALTPCGDFLGRLFAFPPTNLVSVG*
</t>
  </si>
  <si>
    <t>C_20313</t>
  </si>
  <si>
    <t xml:space="preserve">MADAEEIFKVVRAAPADLHLPLFEQFWKLQAQVAAAGKEVTAMAKEVTAMAKEKAAKADEVTAMAKEKAAKADEVTAMAKELAKTREQLVAALYASGVVNARSFLEHVVSMWRMEQPGGSEKKRVEVIKDGLKERPDLVACLLRGVPSWTHANTKEEKKGTCDGSGR*
</t>
  </si>
  <si>
    <t>C_20314</t>
  </si>
  <si>
    <t xml:space="preserve">MPARPPLPPDAPCGPRRPQPQQPSGRRLPQVPPRMLPPPPAAASDAPCAPPPPPPPPAPVPAAPLDTRGHASSPTGPQLTRTLPPPPQQPRRRPPPPLRPRLRAPPAPTPPPSVLPPPPVDWRPPCRAPSSQQPSQPPVETARCSRPLQRSQRRCRR
</t>
  </si>
  <si>
    <t>C_20315</t>
  </si>
  <si>
    <t xml:space="preserve">MPAMAPGMFPDAASSATEQEQAAHALSLPGLGYPASRDVSIRGSTGDGGVPASSVLRDAADVAAAAYATDTGGAWMARAEP*
</t>
  </si>
  <si>
    <t>C_20316</t>
  </si>
  <si>
    <t xml:space="preserve">MIDLLQAFTLTEVWAYTRLDCCHGLINPEIRFGFQPVSSSSVTQFIKCNRLYSSSTLEGVQAMGYKLTPRAANIVGRYLTIQASKNGSRGSNLGPAADSSTALMLTEVQVYGVGVDSYYPTTLVPTAWPETLRMDATVLVESEGPDDSLSRWLGYTNQSSTASLALNITSGSGGAGGCDWHLSSDGVPLGISFNGTCGMGITGGANISTWNTSATAPFAVVLVLKRPTGSPAGVLFSMGRSPTTNVSQLVWRTDGVSITNPANTAEELQLFAKTLSADVWSMEVLQRTAAGDFQYLRCSQSICWETTNSSVSVGPLSVLSTDLTLGWDCATASAYSNAIFAGITLVGLAELMVERYDPYIEYGAIAYDDVDGVVRVRISIASSGGGVAVLASNNTLNTSVVTPPGEPVMVTYTATDKAGNSAQQQRQVAVVDSCADVGEFRCPTTRACSVFKVCGIVSGGAATGSGDGSVNDNHQDGSGSGSGGTGSSRGGTVADVTPPSLLLSVGEDGVAFTTPSGISGVQHTVYVGSSFVDPGVTAVDQVPAPGGTGLPTVLDLTADVVTSIRDPTGAVVAAVSAAVPTGNATGGGAPFTITYNVADGAGNRAAASVRLVYVVCRQPEVACPDSDGGSSAFPDLTCSTSGVCGVGNALAQGAADAASGGSSAGSSNTTRTAANTTSEGAPRFDLLGSSAVITVPKGAVVEPCREGSSGGSACEPGFRASLSAPGDLNSQVVACKWGVPAGATALPFRLAGLRYCGINATRPDTYNITYHLEWPSLPLGEVVLVRYVVVEPGCDPGELLCAGTQQCSVDGVCPSEPVGNGTAAAATRANQAPSLELTVTPELGLSVSVPRGITYKLCAAGQSPTTALPCEPLGNATDLEDGNLSSQIALCPPSTSSSASCVSTQCRAHWPDRKQPVDCGVDTMTGAIGTTYRLQLVVYDSAGASVAAERVVTVVSPCTEGKYYCIVEGSYASDGSQSFECLDKSCEDHAALQASVAALSVNETRAHLYLLPALHSANLTQAEADQAIRLAYRQPAGFSLAPCAAYVEGIASAAPTCAAVAFDASYANDGDITGDITTLVEMLCNNSSSSNSTGCSSGCSVVGLSMGYCVPGRYRITYSVRGALGDPIMHRLNVSNSVLEFGLYPGGSAAASNDSAAAQAYAAALQSNATFREAALLPRLQSLGVSSADMRVLSLVTVSAPEVVSVTAPAPAFVVLVRANLTLGFSTPVDGSTSGVLTGAINDLLNMDAAVSAVQSSMGTAADGIDTAEARLAESVKASALDQFSAASSAAASEESRAATVSQLLDRTLALQADNAAVLLGAIDILQTALNEAEINTQRSGGASNGRGDSSSSGAVFAGYSLPEDNTFDYSLYDVRNLGRPRFAGLNNRVLAGLLLHQVRYTASDVDASLLGELATAGSCQPQLYGGRGTSGCAGGNGTQRILASVSELGGIGVDPVFIKQSPLFQPSLDPASYYNTSNGSVELNPAGVPYGFFHQPLGRRFPDGYPVLLDTRLSALRAEQALLFLRDGRYLSTTLTKSVRAQLTTYNPDARVFGYFRMDLSWSDSGVIDASVRVLGLPAVSYGESIMQARVEHFLPDFFLVLLAAGYTAMAGFDIMQQLRHQREEREVKEIADRQKQQDRRRKRRAATRRRRTEGSRDPSTRSTPAANPSMSRHRSGGSSAAGGVDRAGSSISSSSSSSSSDSESDMEKKRYQAQGFVKMPGINKSELRSQHRSYGRLRYQPRLTPGWVLLEVATVAFMWAAIGVYFTYTVQLSVQNKFQGRYDVYDSDTYSPARYFLLRRGSNTTSTAAVADVAANATLNSTTAAAPAAAAANASLTGNDGTGSRWTLPADSSQLADAGAMFSRVDAMYDNIVLYGLLQSFALGMIIIRWVHHISFQARLGVILGSLVAVASDLFYLAIVVVLMCIMFAAAACIGFGYSQLEVSSYGDAIYLLLKYAMFMEDGGVLKRLVQDRNGQYDTTQGALAALLYALCPLFFGFVMLNFILAILLWPFPGLKFAVRKQPSIPQDLGVLIKWWWQHLVRAAPKNKRLRPSKAQH*
</t>
  </si>
  <si>
    <t>C_20317</t>
  </si>
  <si>
    <t xml:space="preserve">MVDDGRTSTSQSTLNLVNCILGAGVLGYPFCFRSCGLVLGTLLMAVSIFASRFSYNLLLYCSQISNKRTYEDLADQAIGRGGRQVVELCTAALNLGCIVAYLNILADVLSAVAGTIIPPGAEPSRNAYIMGVSLFGALPVALLVRDHSTIATFSMQTIYYSQVSVGFVVLFAVVVVIFSLAPVTAAAAAASPLVLWEPEGLLVAFPVIVFSFTAHPYYLGIFNNLQAATFSRMTKVTNLAMGLSSLLYFIVGVGGYITFRNRTAGDLLRNFGAADVDGIRGAYERAIKLCYGISILGSIPLVILPFYSIMAPLVLGNDLAALTSGGGAGGGGGGGMDGAHGHLANGGGGTGAGGGNGEKSYMPAKRTSSGVSDFVASADQQPGDSGATTVLMESGSASRRFSTKSGAAGGGVGQRRGGGAGGGGGGGGGAGVSHEVDVVDLKLLHSGDRSLDDIELPFGKHAVVVVLVLGTALASAIWMPNVEFIFGLTGATASVLLSYILPALTFIRLTDLNPELLGGGKFKTIAESVRMEWVWRKRKAIALLCFGIVSGITCTDAILGAVKQEAAVVHLAQQLVAHEVVVAETAKVQQKARAAVTAVSAVEMAAKELGQASANATGTFNKLQAAAAQLDAVAGQNATVKSHDRGGLTGLVSGHKQHVAETKALTAVVEALVDVKEEVRKTAVGVSAVIAQLDAAMSQLNLPSANGTSATSGTGTGASSGTGTAASGSGTGTAPVAGSGSGSRPASGSGSGAGASGGGTSARDRAADLAVELGKALGAFSDVAGNATVAGKSLSQVRATAVSTLLALNQTAMVLDRVSLAVEAAKKHNKHDEEVKRAAVAAMQLALNATATSALAMQLTGEALQRSATEEASELLSMLVQVSHDLEKTSAKAKLPKVKRVDSGSNATTVIAGNGTATSGSTGAGSSGGAATAGTATGAGSSTGSSDGGGGSAMVITSGAGTGAGAGSGSIATGTTAPTGSMTTRGVPSGSGAATSSTGSSTTDASSSGTSASAGGSGGTSPTSGEDVKFPLERLGDADGIVRPDAKAPVGSGADKAAEAAGHLEAVIKDLNTKIAAASSTTGTAGAALSGTTNTAGTAAAAAAVAAQAAATAAAAAGGGTGASTSHGTLVLPGAGSTPSSGSSSGGTGAATTTTGAGAGTAGAAGGATGTTIATDSTTSAGTTGTGAAATGGSGAGAVGGGGSSGAGAGAANATSSTALVGGAGGLNVSGIAAALKDAVELTKVKQDEALHEIEESLTKSNTKVAARVVDILKDISENKRGTDAAKVVAGGSTLGSTATAVASGAGSGEILAAAGGEAAAAAAAVGIATGTAVTSRSGDATGSSGGGESGESGLMGLVHKITTDLSAGEGATAVGPIVKVDAEGHLLQEGDDGDGVVGPVVKDKDAAGAAGAESAVAAADSAIGGSESAGATNVDASGGSAEAEAGGGGEGVHVQQGLHRKLGLEQEDIEQAAG*
</t>
  </si>
  <si>
    <t>C_20318</t>
  </si>
  <si>
    <t xml:space="preserve">MPAIGRAIQLLKLPFVKVGTAYNNVAVKAPMLTGVVTTVVKTSAADLFAQKVVEGRDEVDWRRHGMFVMFGFGYLGCWQYYLYNNLFVRWCAPITRAVGHMGSAPVKVFIDQCIHHPLLYFPCFYSLKGLVEGKPLEESFADYKEHLWDNCKALWMIWVPAQMVNFTVVPLHLRIPFVAGVSFAWTVVISVMRGAMDKAPPSKEEAAAPSMVSQAAAAAASAASGVARTSPISLQPLLNTATASSADSGSLEDAASAGPVGLQQLVAGNEQADSASAPMLLR*
</t>
  </si>
  <si>
    <t>C_20319</t>
  </si>
  <si>
    <t xml:space="preserve">MSATGSSMAQQAGGALGRVGSILAKPIPLGQLFSIPIELHASFFIVLGLQLLTSIPQGGWVVLLWSIVLGPMLLGTVLLHELGHCLAARQVGAHVSGILLWPLGGLAFIGQTPSPKADAWVALAGPLTHIPQVLVWLLLLLPVYHADTGSWAVKLYVPYPEAAHFLHSLFACGVIINISLFAFNLLVPAYPLDGGRLLVDGLLWAGVLPRRTAWITICVAVPLGLGVMVYGFYPHFQMVTIMVAGFILFATYQLYQAVRADALARHPLFSAVYNSGGAAGAGATGAAGGGGHEGPYFKFESVVVDSAGGGVGAAGAPPAQHQQH*
</t>
  </si>
  <si>
    <t>C_20320</t>
  </si>
  <si>
    <t xml:space="preserve">MARLLGLPSPHCSDGGSGGGDGNSGGSSGGSSDSSGGTGGGGGSGGGGSGGSGSGGSGGGGGGGSGGGGSSSGGACAHLGSGGGGKGHVEEESAAPPKKWRKRAG*
</t>
  </si>
  <si>
    <t>C_20321</t>
  </si>
  <si>
    <t xml:space="preserve">MGATISSCVEPGPTFALFEAVRTGDVRRINMWLGLQPELLKYRNLSSGDTVWHVAAVAGNAEVLEALASHAPALEELEVQQRRLQRQKSSRRRREAASAGRVAPRAELAVAAGAGAVGSGRGSGSGSSGAGGALSEADRASPSQPASPNAAAPSHPDVQRTQSDEQPPQPHLPAQEQADPQLQQQQQASADTPEPAQAARVELLRSVINLRSDKHQTPLMHAANAGRLDVLKWLLQQGADPWAQDRCGLRSALHYAAMRGRVECVQALLDFMPSTAELRRYLEYRSISGLTPLHYAVSMGQAEVVRLLLQRGADMMAVNLVRAVNLIGDAYDLVQVPKRSTPLHVAAAVPGPGGLQCALVLLQHYHHNLAGPSFPDPRRRVDITGRTPYQVANFYRSQSALISELLHPASNLASMFEREGGAEAAGGGGYAEGAAPVLRLKQIAGAAVRRQLLADIEHSERVIQHFRRRHRAAGGLERLSPFACSSTPAASAPDPDPHVGLPGGVDDSGCALERLPHEPAGSSRSGSTCGVGQVPDAACCPPEMQQRVGGCVVAVPAAKESDSRHGTASDAGSCCEGGKGCGSVKAAAGGCPAGSAAAAAVVLPGVEKVTAQACCSGGGCGGEEASAAGAAAPAEGAAAGAASDSTVMPLNRFASRSLGYEAAGGTGANALRAGATAARGGAYAKAPLVPVAQCSVCLEDAFCLVSEPCHHRLCATCSRDVTQRATALPLACVVCREPVFQFTSPVC*
</t>
  </si>
  <si>
    <t>C_20322</t>
  </si>
  <si>
    <t xml:space="preserve">MSDVNDVRREVQIMYHLQVYEDKTNVHIVEELCSGGELFDSIIERGHYSEKDAARAFRHIATVVAHCHNMGVMHRDIKPENFLLSSRDPDALVKGTDFGLGVFFSEGQTFKDVVGSAFYVAPEVLRKKYDKRADIWSLGVLLYLLLAGVPPFYAETEREIFRAVLSAPLDFTSAPWPSVSEAAKDVIRRMLERDPSKRISIADVLAHEWVREDGAARAAPLQHEVLVRLQNFAALNKLQQEALKIIANSLPENEVSGLRSLFMDIDADGSGSITVDELREALMKKGTNIPAEELERIMAQADISGDGTLDYEEFLAATMNLAKLEHEEHLYMAFRFFDANDDGFIDHDELVTALEKICSSAEINELLQQADTSGDGQIDFEEFCHLMRCGNSALTKATTTVKQGLMGTVRSQAVLDLTKLRAQSLAAAAAGGDSEVKEQLLTTMMSMTAKRSRRHLAQPSHAGASKAPSSVAMASTAXXXXXXXXXXXXXXXXXXXXXXXXXXXXXXXXXXXXXXXXXXXXXXXXXXXXXXXXXXXXXXXXXXXXXXXXXXXXXXXXXXXXXXXXXXXXXXXXXXXXXXXXXXXXXXXXXXXXXXXXXXXXXXXXXXXXXXXXXXXXXXXXXXXXXXXXXXXXXXXXXXXXXXXXXXXXXXXXXXXXXXGDLVMXVEGTADHARAESGYHNVRRAGGGVAGGDSEDLEEELASIDVIKAMSFKSIKTNGGEDADEDDANGGDGRPVAPSAASSQLQRVRVSGAGAAMAATAPALGVGGRLSPFSHPGGAMGGGGGGGVDGDVLMDMPGAIGGGGGGGTAPRSISGGNASQRSVRSNNGGGAGDGTGGWRAQHGLPASAAASPVITAAAAAHAAMLGGASWDGTHGRGGGSHTGMAAAGAMRTAKTGGAWDSPDQSTQSSDLAGMAVKGGGRQSAAGGDGGGWRASNGTVAWQGS*
</t>
  </si>
  <si>
    <t xml:space="preserve">MDFESNGAMMEYCKSTGRTYCAFSIQQSSKLLGTVVLELFTDIAPATCANFIKYIKDGYQGTPLHRIVPNGWVQGGDIVDGSGKGDPGFVLPDETYSVKHDAPGVLGMATGGQPHTANTQFYISLSPLPFLDGKRVAFGRVLNKQSLENLLALQTLPTFQNERPVPDVVIASCHVIYNPNS*
</t>
  </si>
  <si>
    <t>C_20324</t>
  </si>
  <si>
    <t xml:space="preserve">MDVYMHMGEEKRHAARDAVQALQAIGSQLGQMRLGRPLPRAPPHGAASAGAGAPPPTQLQLEAWRSGNATRLRALLAGTGLGGGEMAALALAHTCLSARLHPDGFAGRPVVSILLNYFKRPHVVAPLAAAMYQNCQDAGVTCELVVNVDNPHEVGSWVGQVVGGSSSGNSRSSSDASSSAAGSSSSSSSSSSSDASSSAAGNNXXXXXXXXXXXXXXXSSSSSSSHGSGGGDRFLVPVFSANLHESRGYNRAAKLARGRHLVIWQDDQLPPRSGQWLQALLALMAAYPRLGVLGMNKFRLCRQKETNNNPIANTDTPHLANPRHATPCHARWGRTGWLPDGRAGGVPWTFAHLVDFAPMAVRRSVFSEVGGLDEGVSLKGECGITGDWELCARAWMAGWQVGFSAMEGRVEDREAPSGTHTPVSGEQCWGRQALVGGRVLHMRYAASLPLFEEMCTHVRALNALAFSHDPSPTAAAAGAFCPYRLDRFSHFPPDWANCSVPPDADVAAVAAAWQLALPPLPPGANVSERLGKGLGYPQAAPVTVAAGAGGAGADDPDRGIYT*
</t>
  </si>
  <si>
    <t>C_20325</t>
  </si>
  <si>
    <t xml:space="preserve">MPLFGRGSKLGEQDRWLVIKKLGEGQFAEVYEVRDNNSVEDKRYALKIERRRDVRSVKQEFKVVKKIQERNPTLVCPVHACGTFEDRFFMIMELLGNNVAEARKAAGGRFDLPTCRRIATSMLQGLEEVHAAGFVHRDVKPANFAVGPPFADPLTGTWKVIDFGLARRYLXXXXXXXXXXXXXXXXXXEEAWGKGWVQQPSGGRVRGRGSTTYASVNAHAEADLGRRDDLWSWLYCTIELLEGTLPWRADPGKDADSREGVLRLKQACIADPAKYLRPGPSGAPEPALLGPVSQLSHYIASLGFADTPDYPAMTACLAALPDHLPGTVGRWPRSTRRGKPSS*
</t>
  </si>
  <si>
    <t>C_20326</t>
  </si>
  <si>
    <t xml:space="preserve">MQAVYPPAGGVPWAVPHYEGGYDAAPGYGAADGGNYGAEWYPDGGVYPGMEYGPGSSYGGGGDEGWYGHDPHGAAAAAAAAAAAAAAASISPSGPYYATAAAPTGPNRHANNYGASNAGASNASNAGTSGASNAAAGGSGRTPVPAYVGRIRETSLVKRGAVEQLAGAGALWLAHTNYTVAGPTGPALLLTPAALIAAFNSRRVHGHTLLVGLTADAAATLAPAAAAAARAAASGTALVPPPAGGGRSVLPPSFLRPLVYCLALQHAGGAYEAIGAAALGAGAPPPGWCVPGSLFQPVAGAAGASSSSSGGGGGSGRGPVGSWTDAAVDAAVAALLARAPRWCVLTQYGETGRWSCPLNITAAQARTRMGSGSAALHCCLLGYGGELPGNLWIPTSMVLPLGALLQVRVFVXXXXXXXXXXXXXXXXXXXXXXXXXXXXXXXXXXXXXXXXXXXXXXXXXXXXXXXXXXXXXXXXXXXXXXXXXXXXXXXXXXXXXXXXXXXXXXXXXXXXXXXXXXXXXXXXXXXXXGQGQGQQRAGAGAGASGSAGAGAGAAALDPGAAAFVPPASTGSGSGSKTGGQDGAAGSGSAGGAGTGTGPAAAEGAGRASSSASAAGGGRQEAVAAAPAGVAAAAAAAPPEPSPPSAAAAGPHVTQVPGPGLVGSPPGQPTYAQAAAAAAARAAALHGGPQAPSPTPPVQSIPPPPQQQQQL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KGEVGCG*
</t>
  </si>
  <si>
    <t>C_20327</t>
  </si>
  <si>
    <t xml:space="preserve">MQTLRAAQLARPRILVSRSVRMSGMSSLVEDAAAPPGPRIYTRKDGWRVWPPRTPDNSWNGFVGNWHCDIHDPKEYTVVQTLRTWRPRDASRSVWDQTNVYSAARPGSSLRDSPADGLHQKPFEYPVDRTTFDDGPCRWSLVLLYSTHTGELAKVTFVQEYDTHADPATPHVLAAAAADGSIRTARPQLNAADPSRWLSGGALNGKVVSRLWAAEPVAAAGTAAAAEAVAGARPGSGGVVRQLMVDESLQELVTWGAASSLPSTSLLVLPLPDSMYLRAPASLKDLRQQQQQQAAVAGSVAAFEFGGLLRSVEGGLQRVVVRYDAAAADGGFVEATREVFVP*
</t>
  </si>
  <si>
    <t>C_20328</t>
  </si>
  <si>
    <t xml:space="preserve">MPVTPHCLLARGPAGGGGGGVYEQVHVYNREVAGAGLREEDGLFEERAQLRRGSGPLEPPLLLAVGPDAAVSVRSLQLPPVALGGGQQAAAAAAADGPCRWSLVLLYSTHTGALAKVTFVQEYDTRADPATPHVLAEAVTSGAVQPPRPPLKRHFAPTWVPRGTLGKVTARVWAAEGKAAAAAAPAAAAAAGGGGLGLLVDEAVAGEYAEWAAASSLSPSSLLVLPLPDSMYLRAPASLKDLRQQQQQQAAVARVVAAFEFGGLLRSVEGGLQRVVVRYDAAAADGGFVEATREVFVRGNKFEKLAGASRSSNSTGSA*
</t>
  </si>
  <si>
    <t>C_20329</t>
  </si>
  <si>
    <t xml:space="preserve">MQAAVEVLLQLPEAGPRPEQQQQQQQQQQQQQPAGRWAVSGCPAQPPPQVAAAMAEARRAARRLAQHTAAAAAAAAVEQADAAAAAAAAAGIAAAAAAGSDAGGGGAAADGAGSRADGAEGSPGPSAAGPSPAAGHQQSPQHPQLLGAVEQDELLRAVRAAHDPAAVLAGEARTAAAAAAMSDMRAWCGALLAAGRRLAAAAARQRGVDWADRRTWRCNAGVCSCCMYICTSQAGAGQDAPGLQLHNSSAAAAADGPGPAAAATAASRTALAARNRYFAAGTAATYKLPAVLFAVALGEQCFDADHFKQPTQKGWRLCGVAWPGDPEQ*
</t>
  </si>
  <si>
    <t>C_20330</t>
  </si>
  <si>
    <t xml:space="preserve">MVLIDEEEQPVEEEEWESDSGSEEPTGGEAMAAAVVTAGPAPPPSAAALISATVVAVRVGGVEGAEGGAAVAPGRVFVAHRAVLCAHSDYFRQLLTGGFAETAQPPATPHGDSRTARLRGCAGDDIGAFTKRAPAPAAAAATGHAPPLLPPLLRLPEADADAFAALLGFMYSGRLEVAPHLLRSAAELAGRLLLPAACSLELQRRLLLLATPATAAADLLWSERHSLGALTEGLKLYIVRHRRQVAAAAAVTDGAAAALAALAAGAPELTAEVMLALMRATSH*
</t>
  </si>
  <si>
    <t>C_20331</t>
  </si>
  <si>
    <t xml:space="preserve">MTAAKACLSARLHPDGFAGRPVMSILLNYFKRPQIVNRISAAMRKACDAVNVTCEMVVNVDNPEEAGLWADQAGFVVPVFSANLHESRGYNRAAKLARGRYLIIWQDDQLPNEQGTWLLDMIKVFDAYPQLGILGMNTYRLCKHTEMTNRYGWTFWDPDPKTGVKWSFAQHVDFAPMAIRASIYHELGGLDEGISRPGDCGIWGDWELTNRAWMDGWQVGFMFSDGRGGDGLPGGTHLGSSAEKCWGRQQHVAMHVFHRRYGVEWVHDPMCGRVWLLNMLHHKLGYGTCPYGTKETRFGNCTVPMAADMERARQEMAQLEAAARVRGSGTYSAHVPLEQVAGLQLGAARKAIAALESYIGQAKLGRPLPANSNATAPPTAPALEGWLAGNYSRLQQLLDGSGASQRLGGSSAAVTAAKTCLSARLHPDGFAGRPVVSILLNYFKRPGVIPRIAEAMRQSCDSVQIACEISVNVDNPHEAELWASQVRAFVPGFVMPAFSANLHEARGYNRAAKLARGRYLIIWQDDQFPPAHGKWLLDMIRVFDAYPQLGILGMNTYRLCKNREMTNRWGSTVWRVDPRTGVSWTFAQHVDFAPLAVRASIYHEVGGLDENTARPGDCGIWGDWELTSRAWMDGWQVGFMYVDGRGGDGEPGGTHLGSSAEKCWGRQQWVAMNLFARRFDHVNDPLCDRVWLLNMLHHTLPAGLPCPYNISAADGSYDTRFGNCSALLPMAREQARQELAALEAAAVVRVGGAYSAXXXXXXXXXXXXXXXXXXXXXXXXXXXXXXXXXXXXEVGTEELRGGAVGIESETLK*
</t>
  </si>
  <si>
    <t>C_20332</t>
  </si>
  <si>
    <t xml:space="preserve">MIDTQPPRGTRDFPPEDMRLRNWLFGEFAAVSAAFGFEQFDAPVLESEELFVRKAGEEITDQLYNFEDKGGRRVALRPELTPSLARLVLQRGKQLPLPAKWFAIGQCWRYERMTRGRRREHYQWNMDIVGVPGVEAEAELLAAIVAFFERVGLTAADHAEKLGASRLVLVGASEWERGAVVVKDLAKFEQKEIQVAELTGAAAAAAAAAAVSA*
</t>
  </si>
  <si>
    <t>C_20333</t>
  </si>
  <si>
    <t xml:space="preserve">MEAFRIAVRMTNDAGRDSDGGGPEDAPDGLPALALAGTGGSGGGLGPGGLGAGELQGVGAGGTGLEAGPLGGGAGPLALALPGLSGGAGGGRGALSGLGLAGGSGGPLDAGLAARLAGAGLLSGNGPCRTGSSGDPCNNGPNPTTHPSSPDRSNPHADNAAAAAAVAQLNELHDGIYSSRASGGNGNGTITAAARGGGADKNGGAPQLPPADRLVAALMQGTGLEGAGGQGEGGSAGVKLEGGLNGASVDGAVGGAGPDDGWAPNGRAGGSAPAGGSGGNGQMPEDVVEELQQLRGLPPQVLQQLLAKGVSPAALQVMLLQTRLEHGGGPLEPGPGPGPRQALEGSASDSQRGLEQQQAQQQSWDGARATPPPPQRQLKLEEREAHSRHDEAQRAADCAEPRVRVKAEAEDLGGRAGIDDAARRQPSDNNDSRADSGARTSHQQTSTRGQEGLRAQGRAAKTQLQASQSHRAGPQQDEAPDNGRRGAGASKAPQQPQPLQLLPTLAAGSIEAAVRSNGALAAAVEGEASGNSNGNGAAAGSLPARRESDDERLDGSRGARPGLLQVSLRPHQGDQPSPMADGDARGDGGAALRALAAGSIAGGGGGHPLQALAAAMAANGGAVGAGGLGGVLAGIAAARDGGGGLSRLEQLAALINGGGGGGPGGGGGEQQLGLPGGQNFAMLNGGGGGGGGMLGALLAEAQRGRAAAAAAAGLGPLGTEAEEGALMELIRVSLAEAEAAEAARARAANRALEAAARLMQARQARARAGAQLPPESMIANALASARARMAGSAGPPGGDELLSRLALLQSLQAGGGGPAAAELAAMLGAARGGGNGSDNGSGNGGGGSKRHAQSDDEREQLPPRKRQQAYLDSDNGPALGGGRGGGGGGGPLLPLHHLQLANMAGACGLGPGPGGQWGGAVLDSQPQQQQPQQQQQQQQLLADMRGLLSGLNGGGGGPGGRAREQDMLDMLRHRAAAAMAGAGMGGGGGGGLGHLRGPAGARGMLQVDDDGPGAAMAAMAAEAVMRRQGTGLLESQDSMGEMAQTLLGFSQMAAQTLGGSEPAVGGGGAGSSGRKGQRW*
</t>
  </si>
  <si>
    <t xml:space="preserve">MNGDVAGSLFTSTYRNVKLAGKAPPAANLSGTGSCFDTTSLSPARAGAHKALDVQKDELPVWSKSTLSYKYPAGRPNPTGFLKKGDGEMIKTKTGGFEERKPSPPQAGAYKRRENPPNTAFRRFYERGDLPIAVDHRGSKNMIAWKVDIEKLDYHHYLPIFFDGIRETQEPYRFLAVKGVEDMLRVGGSKILPVIPQLIIPIKTALNTRDHSVMCITLQLLQKLVLSADLVGEALVPYYRQILPIFNLYKNKNKNLGDGIDYGQRNYDCLGELIADTLALFEQKGGDDAFINIKYMVPTYESSVNYA*
</t>
  </si>
  <si>
    <t>C_20335</t>
  </si>
  <si>
    <t xml:space="preserve">MRLRLRASVVLMRTGGTRTSPRAPLVCACVCVRLRARGSVRVRVC
</t>
  </si>
  <si>
    <t>C_20336</t>
  </si>
  <si>
    <t xml:space="preserve">MQGVKADSQEQHHRQLQHHSQQRARRASPVPLNGHSLHAPTPASSHSSRGAGVALSAAIREAASWDELADLYDSAMQQGGGGGGFRSGHVSAALARLPHLRGACLASPAAAAAVAVVADGHQLPLPLDGARRVDAHVGPGAAAINGTTTSTSSTTSTTTIATRASDSGVHGSGCSRHEALLAALLADFNAHTAAGAYGSRELSSCAWVLGRLGRRERADLVGELVDRMLPALGEEDEQEEPGQSNGSRRSRGEAGGGQSRTGAVSEAPEAGPAAAPTVLDLSNAALGMARLGVTRPELWQRLAAAAAPRLQHFGTQELSNLVWSFAQAHRAACRLLPARPPPPQPASEARPPPAPDALHPDWAPWLRPFVQDAAADRARRVLRRCTAQEAANLVWSLATLGHADARTVKVVAAEAATRAGSLTPQGVSMTAWALATMVANMRTSNMRDDECSAGIASGSSEVVDGSELSSIDDNNDTGSSSDCGTAGTAVRARKPSPAEQAAAATAEAAKAAVALAAAAKGRIWCYSAQGLSNLLWALRGLGSPARKALLTAAAREAVVRLQDQLSPLGLATLLGEWAAAGLYHPGLFAAVAPAALERLSGFRPGTLVRLLAAYGAVGCCERQLFLAAADLLLGTGTSTSSGISEGADATGARGAAQRRPLDGLSRGECFQLVCAYGQVGVHVPQLIDAALARMVAPGAASPPGAAELQLHLELPPRAACRLAAALALLGHRPAQQAPGSGGGDAVDSPCNGVPSVPALRGVMLDLRRLLLPALPSLEPVAAVTAVWALMRLDLAGPAAAVRLGELLVRRCGSASSFAAASAASGGGHAGAGGAARGALAAAVANVTRTAATVGDGRMLARLLWVLGRGAAAALQQQKDLQRQQQVVVAGSAPEASSALQAAAAARELSAALLAAVMVLVEERPEALARTPEALAAAAAALSEVLATAAPRAAQPPARGRGRGSATAAPTCSVPDVELREALVEVCEQAFRRASAASAAPAGERAAGRRGPKRRHSPQGQQAQAQAQLQMLSDCQLAEVVRALCVSGVAEQEPVLRQAAARAVARRLVALVEAAAAGGTAAASAPPAALSDEQAGDLAALLVAAARLQLFGQPAALPVLRAAAQMLAAAGRAAAPRPVLSVVQLPQLLALLRCDPAVATATCGGCAPEAPAVQAALYTFVLRQAMPLLPWLPDAAAAQALADARRLPPSLGCGGRSVPSTEGHQVRAVHTAAATALVWQQGGGGSSDAGHGSGGGEGPVHTAGTTATSQPLSGAPDAAGGRQCTHVRHGRVRGGPGLRPEPGAEVAVLPGVELHVRSGGGPRVAGDPAGTVILVRPDGAHGRVGAAPGGRQRSHLAA*
</t>
  </si>
  <si>
    <t xml:space="preserve">MAAGSVGVFATDEKIGSLLDQSITRHFLSTVTDQQGKICAEYVWIGGSMHDVRSKSRTLSTIPTKPEDLPHWNYDGSSTGQAPGHDSEVYLIPRSIFKDPFRGGDNILVMCDCYEPPKVNPDGTLAAPKPIPTNTRFACAEVMEKAKKEEPWFGIEQEYTLLNAITKWPLGWPKGGYPAPQGPYYCSAGAGVAIGRDVAEVHYRLCLAAGVNISGVNAEVLPSQWEYQVGPCEGITMGDHMWMSRYIMYRVCEMFNVEVSFDPKPIPGDWNGSGGHTNYSTKATRTAPDGWKVIQEHCAKLEARHAVHIAAYGEGNERRLTGKHETSSMSDFSWGVANRGCSIRVGRMVPVEKSGYYEDRRPASNLDAYVVTRLIVETTILL*
</t>
  </si>
  <si>
    <t>C_20338</t>
  </si>
  <si>
    <t xml:space="preserve">MHHNNRHGSGGAGGDSRQQDGGRQGARGSSSPDKDTHDRRRRGSNSAAKVVEGGWVQVPPQNAEGEAAVRLGLVAAGTLAEVGAQNLAGEVSLASARADIPACRALSQSSVSIGGRVIHGSFSGGRYAGAPPDAALAARPVAGGSGSGATGEHRRRCSVGELAGRGPPGTMFKTVSSFNSRLRRGSYDPLGAALLVMRGAGANPFYSDSRQRMVGNLASGGATAGNSSGGTVVPRPPRYSSLQQHPALLGYGAATGAARPDQRGEMGLGPRRLDIPAVRQLQRGGNERQWQSFSAYGDATAIRNAGARAPLSSKPQLVALGGGRPQVRPEDSSRRRESAPDIEVACDPPAGVRAGTAVGGLAPLSSDSEGEADVNGAHAGATSGSDSGGSSAALRRPPLTRGGPSRNASSLPGAVQGGSNAPLELLDAAAVRAQRQQGRQQRHAADAVATVGALGSPGPGQRPHSHGADEVWRTADGEASIRRRGDAGVEHAAEGEEESRRSTSSQMSDDDEEIAAIARAAANELAKNRSYRHTGDVYEDEEQEDEAATELVEPGSDLAHRARRGSRSILKKPASINRRASEAAGESGRTDTEPGSTPGARSDSHVAVLSLEGAWDQDGSGHGPGSDAHESTAVEALGGGTDCERGRTRDPGGGGGKRPRSLSKSVSFRGVDGDSGGDGNGGQADGAQPSEAAAAAGAAR*
</t>
  </si>
  <si>
    <t>C_20339</t>
  </si>
  <si>
    <t xml:space="preserve">MHLPAHLPAAAKSFTIIAHRGYSSRAPENTFTSFDSALDAGFSHFETDVQLTADGVPVILHDERLGRTTRDTANAGAPGLQGPVSEVTWAELAQLDAGSWLSPDFAAQRVPLLADLLRRYRSRAHIHLELKSQQPELAARVAEQLVAAGWVAAGGGTLLPEAVGSGRTAAADVTAAGGGAGSDGGSVQGHAPRHEHFAAAGLTITSFHLQQLMRSRKVLPGLVHGWLIHELTEERIQEALAAGLQQLCPRANVLTPSAVQRALAAGLSVRAWGVKDMALLHRVVGCGCHGATVNWPGEAQEALAADEAAARAAAEAAVAEGAGGLVAADAGPSTH*
</t>
  </si>
  <si>
    <t>C_20340</t>
  </si>
  <si>
    <t xml:space="preserve">MSGLPEDEFGPVASCSLSSGGLTLVKGSLELSGLFLVQAYLKVLLQRNYAVVLVTAEQLLERYQYTCKKMGVSLLQYQQSNHLFHVEAPLAAVGGAIGPEVDLAPAPGSGGSRLQQLIAAVQQAAMQRAPSAAGVALVIDSLTVLSGMCPDQKEWTAFLHYCCSGLLGTSAAAGGQGMVDQAPQEQVPYCFVAGAYEDVSNDRRWLASLEHRANMVVTVGPLPGGKMADVDGQVTFTQRFGTPLSGSRTAAADVTPSAAASAVALPLQLRQSLYFRSTELAVKWMAAVTSRELL*
</t>
  </si>
  <si>
    <t>C_20341</t>
  </si>
  <si>
    <t xml:space="preserve">MVGAAVAALLGSNRLTQQLRVAVLDVRPQSFTFTPRPYPDLRVSTITPGSISVLQRAGAWEQVAAHSAPFSSMQVWDASSPGHICWDARDTGAERMGVVSENILLQAALLAAAERAGGRTEFIWPAEVKALRLPSDGPGPGPAASASASGPAATSTASQGSAPHHGLAELHLADGRVLAARLVVAADGAGSRIRGMAGLRTWGWGYGQRGLVATVTTSEPSDTAWQRFLPTGPLALLPARDGFSNIVWSTTPEAAAALEAKNPRDFAAAVNQVLRAPPTGAPLPGASLLGPLASAVGAGLGAVVGRGGGGSSGGGAMRDPPLVLEWVGTSPKSFPLQLKQAGRYVLPRLALVGDAAHAVHPMAGQGVNLGFGDAAVLAEALAGAVEAGGDLGDGRLLAQAYEGPRRRAVMTMVTALDGIKKAFQLQAPPLAALRGVGLELINSVGPLRNGIMQYAMLGEA*
</t>
  </si>
  <si>
    <t>C_20342</t>
  </si>
  <si>
    <t xml:space="preserve">MHQQPQRCHIRMHPPKPRDRHPSPRRHVREQATRPQHTPRRQPNLPRLPGRHARQLGYVSATPRPHQPVPCVAPEAGAHMALRRIPRPPAP
</t>
  </si>
  <si>
    <t>C_20343</t>
  </si>
  <si>
    <t xml:space="preserve">MEKFCSKQNCCSRGFGTPAFLEHNSSVGHALQLLAKRHILSAPLVILPGLEDMEGADADGAAAPPQLIGWVTVESILRAFLQQMEEKHGKLSRNMLLLMTQLEKEGPAFAEKLLITVAARTAASC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DVTVAELGWADPGSRALVTVEASLPALVAYERMARAGVSGAPVVADSEAAVGSGGGTGSGAMIANLSMSDLRNIQTQHLGILALPVGEFLALLHNTTYLGYSQRTSSQATHPFFASGPPTALPPGGPRVSAPGSPPLGAGLARRSSSAAGGAVAGAGPMDTGAGAGEEGQAEDEGRSGIRMLTCNGASTLREVLSIMSDNRVHRVYVAAAGQPPGSPLVVPVGVITPTDILRLLAGTKGPAPKP*
</t>
  </si>
  <si>
    <t xml:space="preserve">MFCSLADPWNLPNCQRCDTCTSNAYELRGSCSVPCASGDMGGLAALPHLTPQQYLFLSFLANEVSQQGAYVPTLLLRDELGSWLQGQGVGGEQDWMEAVTASTSLALLCPAYDPSLDVANQTRLVSEGCFCSASATAATFLCPAGQRCSRAAYSGLETDMLRAPTGQLLQAVCVPCMAGQYCGEGTYLADESDLSSLDCPSGYYCPSPGVKRECPAGAFCTERSTSAITCNYEKLLITDPYKRLPLEPETVVTRLRDKRDPLRGNYCPAQSTKPYEVCAAGYYCPNSSVQIICPKGHFCKAQSTVPWPCTYLTSCPEGTHVPSLSWMALVIAGIVLLGIPLIYFSLTQLDKSVLVEADDEAEKERDLHRSAAANRMTFRLLKSMKLSGNPLEDKYRGFGTVSPPINMEFDQLGLQIRPRGGHGEVKKVLSGVSGAFAPRRMNAILGPSGCGKTTFLNVLCGKITTGTLMGQVKINGDVMPVTRLRKIMGFVPQDDIVHEDLTVRENLNYSARMRLATDMDTQRRKHVVRDALEMLGLTAIQHYRVGTVEKRGISGGQRKRVNIGLELVAMPSLLFLDEPTSGLDATSSADILGSLVDMAGLGMNIIMVIHQPRFNSFCMFDQVLLLGTGGRTVYQGSPYAAVLYFDKHLGFKFPDRENPSDILMDIIAGKVHNENDPKLKNCNMLVEAWANSGAAWVELTEQLNPTMVFKMSEIDPEVIEDWSQQFDEVDEEQRGTLTASQLVTLFSDMGQDLALEDAIVLIKKVNSRRPASAAAKSHASSMTSAVDSAVEDLDSLVISKDQLLDALQGVREQHVQEDRGMGGGAGGGAGDGKRNAAAKFYASQFVLPDLPEVQAYRQELDRQRKNDAGAGASGRPDSASSGEGDGERRSGGRSTYHDPYAGFGGANGFGTLRITGAETMLLPTASAGGSSVAPSRAPRHDDENIDSDSYSPVHAPASPQLAMAAAVAAANAATAAAANGGGAGSYTTDGEAAQAAVPVAESLAQRNRLSPGAKGARGVTVDGGNLTVRARALPPGMTGLNGSGTSAVLRAAATATATVSDQEADAAVGADMLSSLAKRRQQLKRQMHAEIRAAGDDSEDEEEDWEGYEHDGQRSTWPAAQQQRGPVVGRGLAARNLAAMEALAKADVPLPSLPRRLEPASGAARGGIASRSDRRSTAYTALSAYVGAYNELAEQELAAAAAVDPRQSQGRASAGLLGVSSLASRAMAAARRASAKVVALNGTTATVAAEGDVWTGGVVSAAAAAAAPGTSAQRLSVVTPAALCPLGAEGTVEDVERVGGGYVDDDVDDNGPAPSASAVLALPPLLQQLASAPLTSVLRGPVAEATEESPTKAAAELAASMRSGSSSGGAGTASALQLAPGAPPPPWLQRRLQANGGAVLKGRSPLAPATLGAEASPRDGSDTEVSGHLGPAPASGHESDSNTGGTGTGTAAAGGRTRVSYNGLASGGPHIRTTRLAVTTSAASVTSPSHRAPSDAGNALQLPALGTDVSAGTATTVHLGGENTDTHIAGGGESENEPTSGGGGAGFKPAHAAGSGGSPGHSSYDNTPMAAQRAASEAALLGRASNGGSNAALSRFADSTRLEADGHILDHAYTTGEVGSANGIADQPRRGGGRQRRASVGAMPGGARKQRRQSWLQASFSSSQGGAADSGNGTPGGANGRKGPKKDTLYVNSLLSNALVGAWAATQSVTAGRMNQSVARLLRPQLEGAAPSMSAGGHAASGTATPSRHGAASNGGANPNAVGGGRTGSVLGALFGGVHRSQQSTTGVAHGFEVGSKAPSSTGGVGLNQALQARLDMEEALASRKSQGFFAQLLLLLRRGAIKYVRSFWPMRVVDTILQLAAAFIIGLVHGTKWGLTSVPSNAVMCMVCLGVLSCVTHLRTFSQSRVLLWREAASGMSVLAYYLSQNIIDQIWVFAAPALSLGVYYYLTLPRMPFSEFYVVGLFVCWWASGMAYLVSAVLPPQNVLMAGVFISLIFGAFLHGLSPTVASARGTLLEGVLGLSYNRWAMEIVSINEMKYYQDDMRNVIIMMARGIGLCGVDLLLEDDGSEGISASEAVSFLRIQYNFNMGYCNKYKSTAYGVLVALGLGFRMLAFIFLRFNTAKHH*
</t>
  </si>
  <si>
    <t>C_20345</t>
  </si>
  <si>
    <t xml:space="preserve">MCRTSRSHIMPDYGGSVHLVSHSHANNALSSLQDVTVGRFGHHHNNNKNNQQQLRHANSLADFGTVLVVPADGSTHHGGHYFHAGLSPSASQGHSSQLPTLPAHLAEAYSSSPGLLSTSQQASHNHRPIQHGGSGGVPASQQQVNSGGGLPHQQQRREYASDNQVMSWDGRNGLGGSGASGAVGTGGAGQRLLLKHVVTPLPSLSQPHTQQQHPQQQPSPAGSPVVVPGSPSSAVSASSNATAWRRLFSSRDNSTTAASNSSAAAIYGSGGANVMAQQAAALAPLAVPSPLQHRTGPSDALPQAANGSARVLASPTGADSSGAGGNSDPLSRVPPPPRRLLTQQRSVNYQATAAAIASVAADHQQEYVHSNSSPCVGGGLGGGGAAAAAVATNGSGNLHSPGGKAPSPPAVASATITLPTPALAIASRAAAATCRDSSIDGTGSGTPCEAKPLKHTCASADQIMGGLAAAAAAAAAMPGGGPSLNNLSVAIQLAPSLSGPPNLTDLLPSPLAQQQQKASGAAADLPPPPPLQLPRIATPSPSQQQQQPHPGTQWASSPPGVDKAAAAAAAAPPAAAVVAAATPIKTSVPAADGPGDSAAGLMQTELLAQGRSLPAGMRRSHWCLEDYIVTRRLFKGSRTAVYKATCKYSGAAVALKVYFLAKTPTNTLHQIVREIQIHAGLSHHNVLPLYAAFQDAKRLVLVLEHAARGDLYNLHANVDRQLNEDQARQAVLEPLLDALGYLHSKGVCHRDIKPENILFTADWCLRVADFGVAINLNDERAVTRAGTADYMAPEVERCPLKTHPSDNKNNPQLAYSTAADVWSIGILAYELMVGFPPVLGEPTAANANCPSAPSISFPASISSIARDFVTQALALRPEDRPTVHQLRAHPWMAPAVAAAAGGVTRS*
</t>
  </si>
  <si>
    <t>C_20346</t>
  </si>
  <si>
    <t xml:space="preserve">IPTHHCFASPSACCPIQPPRCTPDDSPSAQHRSPLKTPAIRSTRPPTLVSPQPPCAQSFSNPDNFDTLDSPAILHSTNGPPWLVAVVAPNPRERPLPPSLAPCAHVLPIHFAAPPCAPLVHSAPLPPPHPGALLRQPSPAQPSPAQPSPAQPSPAQPSPAQPSPAQPSP
</t>
  </si>
  <si>
    <t>C_20347</t>
  </si>
  <si>
    <t xml:space="preserve">MSALACLANQEGAVQQVFLTKEYTNYGRYRIRLWDAPNEKWVTLTIDDWIPCNANTGQPVFAKPNGDEAWVLLLEKAMAKFKGSYANLDGGSTMWALEALTGDYVFEFRLEPKLNKWQRREMFHRSNNTGGFDVLLRLTDDALDGDEMFSTMLFYNRKRSFIAASTGSGSDKDNVNGIVQGHAYAVCNVKLVDRFQLVQLRKYVAQYGTGRVPWGTFEWDGAWSDKSPLWEQHPKVIAVKRALDFTPGDDGTFWMEWKDFYSYYKCLDFCIRTTGFDDIAIDLHEERLLCGPTIGCVMGCARYWLCCLGIRALFFSRKARHFEKPPAEGGCMGC*
</t>
  </si>
  <si>
    <t>C_20348</t>
  </si>
  <si>
    <t xml:space="preserve">MALALLAFALLLAPALTLSFESSRDVGKELRAAATRKRFGSRVQPSFTPNLHSLELLISRGHFYAINVANNVAGVSDGAPGAPEFELLRLNPREVALLASNAHGLSLADALSRSLRERYPESNTGWAYYADTYTEDGWYRLEIRTDQDAPFPDVVKARAAGFVEGNLQAPNMYRFWSNYRKNQYAGRGEAPSKELFAFLDEQYAWMTKRVEAATGWSLAHLRGQLPLPHTATGGSSSSNAGFGSSTRVRGADYGGDGHAQDVEPRVHRWRPQDDDAGSGPRGGGAGGDWDRRYWSVAGLVAAQFEGLAAGFWASTTDPARNMTWHELYTLNAVGDLYELNVLFPPPNATAVAGAASAVGAEQQQQQQQEEEAPERHYTPGHGEVGEYGYGELLDCSAIIKVADVDPESDLALDSGTDTWKVYDFPWSVTGPVVVSSSPGLLHSKDDWYTTDSLVVMETTNGIYNKSLYDAIQPHALLMWQRAQVANFGAAGGADWVDLFARHNSGTYNNQWMVLDVELLQRGHEREVLWVLEQLPALTVSADVSKVLLAQGYWASYNVPYFPEIYNLTAYPQPSIYHTCPRARIFKREQSRVASTSDLMSLMRLNRYTEDPESLGLPNNAIAARYDLPARPDPSGAPRNYTRRAYGAVDAKVVDLDSFLERRTYVINGPTSDDQPIFRWSTADATVAGGVHHEGCVDEFTFGWQSYASVMGPIYKSGAEPDV*
</t>
  </si>
  <si>
    <t>C_20349</t>
  </si>
  <si>
    <t xml:space="preserve">MPVEAVRAVPGGAPALREPPPAPPLPVLPPVPESVALLARAACGAPEVFVPPSMVGVRLPTRWKRNRSRGSSLKDPDCCMLPPAGPPALPAVGDTAASAATAFVDVSTTPVWLCPAPAAASSTAASCAPVAAAAAAAAATAAAAWIDARGGGGGNIAEGAAAAAPAEGSHTAAAGTDQHQHPAADGSHRVIQRPHLRQLLLLLLLLLLLPLCGYCRHSRPPVAGADAGGSNGRGHLATGAAAQAKRRNNVADGLAGPRHIGTDWIAAAKAAAAARGGCQHEPSRHCLTVTTALPLPQVQSHPSPQQQA*
</t>
  </si>
  <si>
    <t>C_20350</t>
  </si>
  <si>
    <t xml:space="preserve">MTGPRGRIPCASAPGTRHLDLLSRSDGGSVRYLNTINYRQACLPFTVFYTQLQSLPPALPAAGVADPPGLVPRNIAVRFLNGSALVMAPNGTIYVSSGAGSSSTSSSGGGSSSGGGAGAIAGDGAAAPPPAAQLCWTTSPSLTAASPRTCMSPYLDMVAYGTYNQILDGAVGSNGGYNSYFARSYGVCDNAISMECLNNLGGDLCLAAALAPFIKSATDVAGPPPEDNTVPLAVGLGVGLGATLLVAAVLLVVYVRSRSRHHEESAKAAAEIAAANANAAAANAAASRNGSLYPPTSSDTVSVALVDMEKGSSRSGAVGLSMAAASGAGSRPPSASTPPGASGERGLLLDSGGGRGGRGAKRAGPAAMSPGASRYRGEARGGGSSGGVMGRAELNGGGGMSGNESDEESITSSSSSTSSGVTIEGSTMTMVQRPGDGRDGGSGVGLGEVEVARFQLLANAARQQAARGSRKGGGSQGGGGGGASLDVRVMHLLGQAVMEAAISSAINHPAIVQTYCYSFRPIRDSVGERLEGKRSRAAKIPEEGPAEQDDRGRGGRGGSGAARSGDMSGGGEDHGHELLLVLEYCDGGSLRAALDRGIFHRGRPWPWDWRRAIHANQHGGAAAGGPQGDLAGAFAWRSPVPGATCGAQPVAAAGGSAAAAAGLVPGAGRPGGAYQHLGTAAEGGACLNLLGLVGQMKGQIPPANTPDAGRRAAAAAAAAGNAAGAAQMVGPGGDGTPTTAPASATGSNPNHSKPMPDQRPSVEGSNGVQLDTSSLSAGTGAGGGGGAGSGRGGATARASNLPSSMWPVQEDGGAGGIAGDGPSLAAAAAAAGCGVAGVMPGGYSAGGIGSTQIAVSTTLAGAPTAATSFVSSSFTNPVGAAAANGDNAAAAAAADRMAMMYLLQQAAAAVAAAGDNGDLDASDYARAVADLALASAAGAGGGAGGAGGGTSEDVMLRRQAEEMRRQADEQQRMRQYQNDLQAYQREQQQIHAARQAPPPPRMQAQVLPTSRREGNAQHHHHHHHYQQQQQQQQQAAPVSGSEFTIGSIGLTDFSDASFLRNSTAPLSKDGKGGAASGGAGAPGSVVDDDTLVAPPPGALAAAVAAAEAAAGGAAPVGAAGGGALGPGARPTPPSAAGSALGSTTTGTGTHTGTGASGARLMAGTGLSSAADLVAEVQPGIRYGLMLALAADVASGLLHLHAHGVVHGDVKASNVLLKQIVVSPDGWEAVGRALDTAPSAQQLQPQQSMSAATSILNTAAPLVADLQAQGHLGLLAGGSGTVAAADVLAAERGPRVGLCAKVSDFGLSTMISAANTDTHISATTAAGSLSHMSPELLLCGHVSKAVDVPQFEEILTTLRTLREGWAAACAPQPPAEWSAVVSPQLAFLQQLMARRATGPKSASAVPTPAGNGNGQPPPHVHGSPVPTQATGPQL*
</t>
  </si>
  <si>
    <t>C_20351</t>
  </si>
  <si>
    <t xml:space="preserve">MNVGFNGGGAVLPVFRPSVTQSHCTQEGSGPGDVDPSPDSSQGTAIAKCRCGRRGATPDVDAMGHGKGQIVVGTWLIQLSPEKQVTPNPGVDQTWKNVARGDTVAFKWVGNHDLVRVAYTPDQPCDFSTVLENVVKDVTTKPNANRTVLYTFDKADTYHFVCTVREPFHCLMGQYVTFFVSGCGQAGGPTPSPADSPAPKPAPKPAPKPAPKGTPKPRRRPSPKHKSPKMLGGGRRTVMS*
</t>
  </si>
  <si>
    <t>C_20352</t>
  </si>
  <si>
    <t xml:space="preserve">MGQASQYGPGAVVPLGVARRYSHSSNPGTSSRRSRRPSSSASRVPSHHGTSGHPNLFSPGDRDRAGGGGAGARYHTDDGMASGRRSRILGNLLASRNSSRNSLSGGMTGGGGGGGGAVAGVIGYIASPSATDKGRPRSAAVVGMNGGGGGEDVWGLIDGRPSPGDQHSPHSAAAAAVAASAAAGGMGTPQSRQRRRWSVNKQASRGALVVGSSGGAMSAGSMGWMDGAEGGHGLGPAGGGYAVNPLSHVDPSCAVGVYAGPHSGPGESVDYLRELSVTSAAGALAPLPVPAVGLHNGVNGGGRYGSGADAASPGVGSPVPVSVSMAAQGGRGMQRNLDSLVVGAADLGARGGRYSRLHAPGGGGGGGGFSGGLGPCGGPAGAGRGVSLAATPPSYGGGAAAGGGGGSYQGPAKVTRAATGDGASGSARRVPSGNRAGEGAGAGGGGGGTHSAAASRPHSPGGKFTDIWRSPANAAAAAAAGSSPAQRGPSPLQAAASEALQGLQAGVTSSSPAAAFGNADSTLSAWAGAGGGGGGGGFAAAGRRSPERPARQDLAPTPPGRVWGVRGGDTPSSTAVLPPSQPDGAAAGAGGGGKGLPRFVRAIAGWASPSGGAEEAAVGRRGSSPRAAAAAAGGSPAKSREGSAHRPNTGGGGSGGSGAADASTAKGSLLQRRPASPSPGPASSGTATGAASCGSGEPLPAVPGAGAAGGGGGRGGRSRGGAGAAVLGAVRNGGWPFVLPTLPRISGSGSLAGVPGVSAAAPGSSADPLPVPPLPPGTAPSPFSRLSPLPELGPLTSASTQRISIPQSAAAGGGGDGGGADARVSSSLLLESVSDAAHAPPVHSSRPPGFKPRFSSAGGNSETAGATLNGGVAEGGGGGNGGTNGIDDAGFVEDLLTGPSFPAVHPRGQAAPAAGHSAPPLPAPYDPVAAAAHGGGGGRGAAGAGAGSAGGAASAVAHWPAMPLQPPTRPRAGHVSVGHPGAAGAAAGMQVLTPEAPGPTRQPQRPAAMSAATVKAPSGPPRPTPGRQLDLELLADQVQRIMAQLSAITATSGAGSKRVSAGGEAAGAPAGVARAGAGAGGAGAVAAAVDAMDVDAVAVDAAANPAIVMAAAAAAAKADGIRMQAMDRKRLELQLLHRDLVSRVAAMAALPSPRRAASAATLSAAAREDDALADAEAAEAAVAAGAVAEVEARIRAKLAELAELTGSGGQSDTKDDGGVAAAARKRAAMMAAAAAGETPTRQQHLQGRVENEAALHDEVLAVLGARKRQARAGRRSNGGEGTAATAAAAATAACEGASGNGFHAGSVLAGNHDTLRDELLAIEGRIKARVREAGGGAVARRQ*
</t>
  </si>
  <si>
    <t>C_20353</t>
  </si>
  <si>
    <t xml:space="preserve">MPPIGHRAPRWLPPAAARAHSATAGMRGHTPAPRQPAACTPAPCSLPPLFPNSYIHPHTVGAPRPSLLHPQPIPTPHNPSLTPSATPYESPSGSMPPAPPLTPPPPAPRKCPSAAFPVDVHWPAPAPGAAWSTVSCGPPPPPPVPSPVPPVPSEVHPAPRPPTHAIPRPSNAPAQADTSPLPPRLSSMTHAAPPRP
</t>
  </si>
  <si>
    <t>C_20354</t>
  </si>
  <si>
    <t xml:space="preserve">MPAFVPASPSIPTVAVSGGNGPEAVPGASLAAASATAAAVASHLAASTGSGGAAGPASGGHGNAPAPGAVPLLPAVPHRPQLPAPPFPSQHQHHGEGPAQPSSAQELLLGRDVLVDVDDPTTYLGHGTSGVVRRGMLRRADGSWALVAVKLLNRPDDQAIEHYRRHLKTLLQEMTILGSLSHPNIVRLLGGSVSLSSGASFLVEELCGRTLSHAIYDDSTPYSLGLVLRWATDIARGLAYLHPNIMHRDLKPSNVLLDHAGVAKISDFGLARFKVHTTLVTRDAEVGTTCYMSPECFVSNDFKVTAACDVYSLGVMINEICTRTRPWSGVRTAVVGFKVAVVGDRPKLPPEDSPLCPPQLRRLIRAMWAQQPEQRPSSGAVLAKLEAMLEAVEAGLPLPDDGDGAAAAAATYRGQEEAGQEIMGQEEVERVDEEQEQ*
</t>
  </si>
  <si>
    <t>C_20355</t>
  </si>
  <si>
    <t xml:space="preserve">MGIRWRCDLDKPVLIQNFKRRGWIDVSAELEDDSWDLWWANVQSVKQLFGDSMTRLHPHQRINHFPNHYELTRKDLMVKSIKRYQKQVKREGGTAAELDIIPATYVLPQDYMLFAEEFRRCWQLQQKEQQREQQEQQQGQQGGSSSGGGAAGGSSSGSGGTTWIMKPSSKSQGKGIFLINKLSQVHVSNLGFCRFCNVKYSAEHGQDYNEHHGNKWPLADMRLLLEATRGPEAAERLFADIDGVILKSLRACQNIIVNDRHCFELYGGGGAAVS*
</t>
  </si>
  <si>
    <t>C_20356</t>
  </si>
  <si>
    <t xml:space="preserve">MDPFGSCRALLLPTRIATWSGAVELSVMPCSYTLQFICMEYKVAQELSQGLTLPHNLYRTPEPPPLPQAVPYIPSATGPPPGYRLVTSGVKLGHVGAVPEGAVFFSSLQGYLENGPIVNLVGRWRPTGLDAVVVVNADDTSNVVETVMTGNSPAAGVHGDPSPAVGIVWVASPLMREPLPPRPEQGSLSTSYITRVEGCASSNAVERLLLQTAAGAVVAQGVVRCISTFSEEAVPGGFLAAVEGYYVDDIANTSALAAAASASASADGTLLPSIVQMWFVWAVPEDASVPDPNVAAGAAGYGLGGVWAIAPRLAPVQSHPNCSDARQLIPATLPASYYVTDANGTRVRSECGALSADGYACPSYMCCGAARGRVGQCGVVASACLLSSCDPSYGLCGVVPSDLLEVTAHEGVALVAPAPSLLGGPPPYSVDLGGPGSDVTTSPVRLASSVYVLDKTGAYQYEDALAQCRSQTLLGLNWTLATLADAMSFEVSLLTRTPFLQLLDNRVAWVRPRRATVASPSCLTVAWQVDQGSIQLVAVQAADCGTTASVICTATWPALSNAPVGIDNSSGSSITTATTTSSASSNGVNESSSVAPVKRAPVLRQWVAGPHSLSYSLVGVGSPNSGPTCTFETIDSLFTADQIVALRKREADFINTGGFGSVNGAGSVVPLFMNATLTTPMAGLALRPLLTWSAVSVEYAIAYDAVASMAIQYANVTGGARGILDGNTDAAASAAAAAGGRAASLSSPPPPSPSMGPAVVTLLNPLILGSLDGTYLSPNDTYGLVPPASPAAAGISAYVSTAGGWRAFQLDVANGEVVVEVAGCRGGLLEQLVVVTSTGRVWTTAIGTGLACSVPFRLVAPPGGYLIGMQVHAGSFVEELQLVWGTPMATQPAGGGNSSGGGSPPPHSVVVAANTGNDGERDHQQAVDIGIAVAVVVPTLAVALVVAVWWWRRSNGHGWCGRAGAGSSDLASEDGTKTISSTGPADSGGADGLAGGRHTGTNGNGGAAAAGTGSSGSDRSMELARVVVDDGTGTNSTVGTLGILMSGTGDTDVRARTLASSLGTGSGVGSHGIAGGSGLGNSDGAGACPLPRTIGGGGVSGTTMLVDNSGTHDGMSGTPMLSTSPAGTGGGMVGQPGTGLLGSDTSARENAEAQSGLAAAAAAAGVPLSCESGRVGVAADGVPQVLSFKRRRSSATSQAIFGTPRSGTGTGAAAPSHRTTASSSSGSVAVAAAAAAAAAATAAAAVGRPQSEPSDGTGGTGSGAAHGASAALRFVDVQS*
</t>
  </si>
  <si>
    <t>C_20357</t>
  </si>
  <si>
    <t xml:space="preserve">MERRPELGAVTRAPIPELAHQDALPQPACRPGCAAHTACGQLVRARAGVTHRFVLIVHSGPSRDHGVRVGNTAPRRGLGASTVLPKWREAAYPDAPDYFEGSL*
</t>
  </si>
  <si>
    <t>C_20358</t>
  </si>
  <si>
    <t xml:space="preserve">MLASRARVQARPAHRVGRRSTVLVSAAAATTEMPRWPVVFAKLTAAKVQSVSPEEAARRVESGEWLLVDVRLAEQHQTGAPEGAVNVPIYETITMEGADFRKLLKAVMYKSNGVNPVDPNPKFNEQIKAAVAKAGAKGVITMCEAGGTLKPSTNFPEGKPSRSLQAAYRVLTEGLAPSVAHLDRGVYGWYQADLPMSGEYKPDIGRTPMAAAEPTLQRVNQERGYEMRPEDKPVEAASKKLWPW*
</t>
  </si>
  <si>
    <t>C_20359</t>
  </si>
  <si>
    <t xml:space="preserve">MPPITRDRGCLYYVPWLATFCVCLGVAGLGVWAYYTKQGQSKTLDALDSLDVTASNVGSLNSALLATAIVYLVIIVIIYLMSLWRSFIEAAHDATGQVAKGAFAFLLLAFAFELNWTLVNIWLTLLLMGNAIWASCVYILRGSITSTLEAIAKYGPATWLPSQGLPCPGQCLDLTTLVFINSDLQDACICDAAKLTSAQSAFNDTYDQLPGALSGAWVMWLAGVLLLINFGCQFSHTKRERELLERANTKVYNAF*
</t>
  </si>
  <si>
    <t>C_20360</t>
  </si>
  <si>
    <t xml:space="preserve">LPGSCHSVWWLACPRRPSVPTLRDCVGPRRQLGYKHAACGGGGGGGGGGGAGPGDGGGGGGGTAPTGGNSSGHGVGPGGGGGTGGPGPSGSGGAHVRSRGGGQGHV
</t>
  </si>
  <si>
    <t>C_20361</t>
  </si>
  <si>
    <t xml:space="preserve">MRYAAHVPGPSKILAAGLEASDEELILQQCEEEEEELGAAAAAQQAAQPRLQLTAEGMPYITETEPLVE*
</t>
  </si>
  <si>
    <t>C_20362</t>
  </si>
  <si>
    <t xml:space="preserve">MLDVVGTVVAMLPDLAYSAGVRQGLLALFGNSTRADLSINKGGGSQRMLRSRFCFTPMGFGWGIRLSQAMLTGCVPIMVHDHVWPTLWDVLPYEQFSIRVSRHNMYRLLDYLESITPQQLARLQDGVAQWHKAFVWQPEVGGLAYNYTLTSLHHRLLNMWTAFFRRF*
</t>
  </si>
  <si>
    <t>C_20363</t>
  </si>
  <si>
    <t xml:space="preserve">MLHDAGNIGFPGKLYTAVFHHVRQQYPWWNLTAGRNHVVSNSNDRGCCDLYRMGPDVQHPIKVCVCV*
</t>
  </si>
  <si>
    <t>C_20364</t>
  </si>
  <si>
    <t xml:space="preserve">MPSCMPPLVAYTTPPHTPSMPLPHSPPPVASVAHPARAPVMQAAQGVRKPTPSPQCQAALWHPPCSIPRHEHPHATTQPHLSVCWTPPVTSCPPRRRTASLSLPPPRKRTRTHQPNHSMSDPRLTDDTSWPGMSLPTPSSKRPRRGPHNMAPI
</t>
  </si>
  <si>
    <t>C_20365</t>
  </si>
  <si>
    <t xml:space="preserve">MFINWYALVEMLLGHKRPASLQTGGGSGGGSGGGGGGGSGGGGGSGGGGGSSGGACAHLGSGGGGKGHVEEESAAPPMKRRKRAG*
</t>
  </si>
  <si>
    <t>C_20366</t>
  </si>
  <si>
    <t xml:space="preserve">MAEAATRYKMSAVQEGNKRTNEAKAKMPVAKNRRV*
</t>
  </si>
  <si>
    <t>C_20367</t>
  </si>
  <si>
    <t xml:space="preserve">MRTTVHAMLDCMPCGLPAPITKVIAWQLLRATTYLHERKIVHRDIKPANVLVDPCTLTAKLCDFGFAKATNCDPREARRGTSYVVTRWYRAPEILVRDHYGASADIWSLGCTIAEMATGRPLFQGTSSLDQLWHIVRCLGPLSPQQAACVAANPHLQPLAALKPPVSKTLRQRLPHLEPRLFQVVEACLRTDPRQRPTARELLQLPYFCPGNASPTAAAAAAANAGHDVD*
</t>
  </si>
  <si>
    <t>C_20368</t>
  </si>
  <si>
    <t xml:space="preserve">MAAVSNGALITPDGKFGMLKLWIDGCQRAGVKNFMVIAIDDEVAKACENLGVAYWRRTPKATADKAASNHGISAQKFQLIKEFLTLGFSVLLSDVDIVTLQNPFDHLYRDEDVEALSDGYDEGTAYGWDDVYDDPTMGWSRWAHTIRVFTLNSGLFYIRPNERTIGLMDRITDRLNKNKEWDQAVFNMEIWFPSHDNYKTSRISVRIMNIDKFMNSKRLFRTVRYEPQYANHVPVMIHVNYHPDKFQRMQSIWAKYVEGDKTALDKYPVGSCFNAPDC*
</t>
  </si>
  <si>
    <t>C_20369</t>
  </si>
  <si>
    <t xml:space="preserve">MKKLLRVVAGGKDDSKESPKHDNAPENGALSKGLKHVFTSFRSSAPTTPRADAHVYSNGGVLNAEPGPAVQEERPLGARMPGPLPSAEADLRQEEQAAASLKPLASDTEAPLRYPSWDQYLSPHGRTLAFMTDGDEGGADEHEGTGAHGYPGTYQQHATYYSHTAPGNGGATAPGPGEAVGPDGEGAQGAFDYAPGPYDDSAAGGHYNASSADAGQQPYYGDGFAYSRGGYGQGLYGQGGYGQGFYGGALDGSVGACIIDTHGSVGFSEGSYPYGGGRAGGGGPEPGFSSDAGVVGRHGDGGGHLLPPDPDNEDLMAIYEAAGGGAGGAGLAGLASLGLGGRSGGGGPGGTGGRSQFSYGSTSTPSAGGAGGGGVLSPSHAALLANGLARQPGVNLDINYEVEIQLSDSAPIGQGQFGSVFRGEYKGHPVAIKMLPKMFLGDASLADLETFIQEAAVLSGVDHQNVVKFYGGCLQPPYVFIVEELMDRSLADVLYKEPAEPFPLRRVLAVALDIARGLHYLHRCNPAIVHRDLKPENILLDASGTAKISDFGLARCKYQSYLKTNRREAGSLAYMAPECFDARVGKLTDRLDVFSFGVLLWVMITRAFPWQGMRTHEFLQRMVIGGGRLAVPQDDNVCPLALRRIMSACWADAPSERPSCEEIIGDLERMLKYMPAEDACAVSHGSGSNDAPLTSSKSVLPAAGAQEDGGAASPQ*
</t>
  </si>
  <si>
    <t>C_20370</t>
  </si>
  <si>
    <t xml:space="preserve">MLLVQASGASATVARATEASEGATAAAAAAAAVAAAGQQQQQQQPASPTSAQPGAVQQAYVTRGPFSGGSLHGGSVFYGAGAGARGGAAGGATSSVRNSSSVHGGGAYLTTTGGSNVMTSGGGLLYAGASMAGNLLYTTSGAAAGPAYVTHAVRTSTHNCRAPSIGGNSISSAATTMAHHRAGAAGGGHMGGGLDGMLLQPPRPPGPATTVGRTTATTGGGRATAMRAGIITCNPALLEDGASLYGSGGGRAGGGGGADVGSAGGGGAAGLFGRSEAAVSLSTVTTKSHQFRPTRIAGPAMKAFHLAWAALLLTFVSSFAPAALSPIIAADLHLSKPVLAVAGAMSLLSSFVTRVLMGGWVRRYGPRYCQAVALLLTAPALACTSLVRNAAGFVAARAAIGTGLATFVSSNFWVVLMFDSSVLGAAAATCTSWGNAGSGVSLLLMPLLYQAMLKVYNGDVGSAWSAVFYFPAGAHLLLGALTLLFGQDTALGDFLDFDSASDDLPGGAMLAAAGGGSYHNPKAFKTAEPDVAPATPPAQLQARRRQKQQPAQSPQLLLPTKQFSAPPQVEPQPPAALRSEAAVGPSMPLPQPQQCAAAQPIIAPVRSAAAATATGGVATAGTGHGTKRGSSSSGAPERGSGGARMAAAAAAAGVSGAQPIPGCGHGRGPGGLEDEDPSMHDLPQRLPSASLRGWRAASARQMSLRRLDAGGGACGGGGAAGTSFLQQARGPPRVSQRELPPPAASAYDEDDVMFDDGEPIFLLAGMDTGGGMPERIEEHSETLACASGSTGRNAAAGDGSPQQQACGAGSSSAQHAGAYGHGAPEGRRATGSAAGPVAEGLEEPAAGAVDEPDAPEATLEIELLPADNTAAGDDEAGAHDEREAGGGGAASSEAASSQQPAKTSACFPPPHLQVPPSPVAALTAAFVAGGIASPFRTAAAAHGEPGKVGSSVPPAAPFRTAVTIPVQSRAGAVAGTSRPPGTEADIRRRQSTSHSGAAAPYSAGGPSPAAALAAAATRGALGAVAGTAAGGVHATAPGGGGLPTAAGSFTPAAVAATTAEGVPPASSGAVGGAHAAYLNLVRGRLSQGGAIKAAAAAAAAATGNNAGKSRGQQHQGLLAGAAAAPALNYGYNFGAQLALYNVLSIYLYERYGMSLLGAGALAAMPGLLNVFSRVSGSLLSGLVCRHFGMRGRLWLLWVTQAAGTTSTVLPYVSFRAFAGA*
</t>
  </si>
  <si>
    <t>C_20371</t>
  </si>
  <si>
    <t xml:space="preserve">MSLAMKTATPIMTGQTSALWPTPRCGARLVHLNCARTSAGSAVVRVCRDKYSRCHQKSWVLRASQEPEGRSSEQPAPADAPETLTTRAAKLAAEIVASPIFYLVAGLLAIKLVASTGEDGAAIFIFAALPITALTALSKSSVGKQVQEQLEAKLPELQAEADKTRAAHAEARRQSKWYQEAELLHARWAMLGVVGCLVPELLALRGVDLGEPVWWKVGASKLNSDLTLNWGGIEGFRIAGKQGIGLIAACQAVLMGGPEYARYVGIRSLEPVGVFLPGDQNYPGGGPFDPLNYAADADGFVEQAVKEVKNGRLAMLAMLGFFVQAAVTRVGPVQNVLDFVADPAHNNIFWNLAHLQL*
</t>
  </si>
  <si>
    <t>C_20372</t>
  </si>
  <si>
    <t xml:space="preserve">MASRLLGGELSRGSSGIAGHHGGGSAVARRSALRTGDGSSGSGAAKELYSGGVDGDTAASIIPGDRGSAAEEAAAAAGALGGALLLPPANRTLRFGVCNGYANQRLAVLYGIMLARRLGRSAVLPVLIDNGLQRSDTNVLASGDNQVAFSQMYDERAFIKAMEGVGVRVLSREDTPEVGAGNAAEHRRVELGPLGWSVAGPLGSGELAAVPHLEVDCPLFKLQAGDFTPADEQLVWAGLAALRPSNEAASLVDMFSKAIRQLAAAKAKAAGRVLDAGGGSGARVSASGGGGGFNYIHLRLENDWVEHCARWESIHDGIVRDNCYNHTEDVASRLALFGFSNSTPLYVASYWKDVEPQRRERVLGQLEAAGYILVTSEDVAASQPGKTAAAALAERGREFSALVEYFLGMRSERFIGNSVSTFAALGMLERRHAGLWGAYYNGGNIPLVTVMPFLHKLPWVFTYNSWSKNYEYMLKAAVRSARYQGSLKPYCIFTGDEQSDIYAWLVVHDVELISHTPAWTEQLLALAKAKAKDNVHHSHLFKTPDMLVATFQRVDLPVVPILDQYTYVLYTDADVYFRRPLHLDDFGLPLPHSVSMSYEFVNMFPYNAGIILANLPTMRENYDAFLTMMLDNNDGLYYINYGPADQGIINKFYEKDLKQRMLDPVFNTKPYNPFEQLTFILHFHGPKPLDLLNFVTTGKCDFSNVCENAFLNSLCPYIREWAKFVPDEVVAVQLEDACAWLDVPNVAELFKKKWGLSGRQLAATKEEQSGQVNAAAIQAGVMAQQKARLEHALELRRKLRKLVAGGKLSPEVVEALDKPGPGSKAAAMAIVRKLRAGKGKSRGGRAQKRTEKKQQKQQEQQKHLESFDTASVVTVNEKEMADAWGAIDEDGAASQQ*
</t>
  </si>
  <si>
    <t>C_20373</t>
  </si>
  <si>
    <t xml:space="preserve">MQFSRKTIYNILAPELSASEELSLLPCSRPVISVMPGGPTSDGFVLSLPASDVASSSGRQAPGPEASTSGLDGRQGPPGRIQVPLLRPAADLDVCLQQLIDLAAVVCMQHPADCDRMEIRLYLGKLLLTDVTTSRRQLPTPSLMEWTYPQDGRAVFDTSLPQDTIRSLDSYLTDRGLTVTQQVKSASLHLETSIPWIQYHPTFSVAEDGALRISKLETLGCKPLTLALVGPSHIADVRLRYVASVQHGAEDEVAEELRRRQGEFALVNGTQVVVPSDLRDMDLTLTSARVKLKRVYVTPQPLPPPGSSGSGEAGGRKPRTKRAASAFGPAAAAAGSELPPVSLKVSAAGVVDNLGGKRLEVTVSCPELNAALMRLHRTREEAPGAREALLAQLRSLLAHVAHMRANVAFVP*
</t>
  </si>
  <si>
    <t>C_20374</t>
  </si>
  <si>
    <t xml:space="preserve">MEKPFVLLVRVVQVRCLNEASVGSCRNILRPWHTRLDAVETPLRSNEDEDEQEVLIHVPFDGSVKLKAISVIARGPPGTAPGRMRAYINRDDLDFGTAAQAAPVQEWELAVDGDARGIIEYPTQVAKFTGVHSLDLLLSGASGGMDYIEVHFLGLKGEFAERRRQAVETVYELRPVPGDGNKIPGIGDGAHWHA*
</t>
  </si>
  <si>
    <t>C_20376</t>
  </si>
  <si>
    <t xml:space="preserve">MCTSEGRRASGCRSLGLYDVLGVPIKASSEEIRGAFLRLARVWHPDRHGGAENAKRKFQSIQYAYEVLSNETRRAHYDLQWLDLLDVEDYLNRFKDLILTANGLGMSLSGSGAGSHSEGDWGPTSTPLCGAPIKAA*
</t>
  </si>
  <si>
    <t>C_20377</t>
  </si>
  <si>
    <t xml:space="preserve">MVLVQDRNYTNIRYIKKLQLRSIAGPLQPLVTGLGLGGGPVGGSIAVDTLGYYAILGLDVSIDDTAAQESATLKFQRLQKAYNVLRNPDHKRLYDSGELVEELVQ*
</t>
  </si>
  <si>
    <t>C_20378</t>
  </si>
  <si>
    <t xml:space="preserve">MWPAPQQGLPQAAQQHAFIQQQQVQQAQQVQVPQAQRPLEQQQQQQQLPEQQAQPPQEGSLNQDAFCGQAALASEYPQLQSMPMHMDSTEYAYGEQACNGGAPQTADPSPPQPPQPPPPPPPGWQQLPPDQNALYGQGELQYHQPQMQPLFHDGAMQAAGSAAAGNSAVGGAAGEEPTTPRHAGIRAPQVAVMGGGGMAAALAATISGNAAVSSFDNRLGLPRDLRVSINGNYSFGDLHELVTPGSHGLLDSGLVSPNTELFNILNTGNGAEDTLGMGPMLDLLGPGESMYDDTANTSQALLPGPSGAGTAGPSVPPTLPLPPQQ*
</t>
  </si>
  <si>
    <t>C_20379</t>
  </si>
  <si>
    <t xml:space="preserve">MLEQGKVEELPVRGVDAQGLYLVLRFFYTGECHVDHTSVIAVYDAANRLDVDGLATACDVYSKQLLGPGTACTLFQQAQRFALQEFAESCSRIIRVRFDEVVHSEDFLTVDRPTLMKILEDNIPHHNEGSIFRAAWRWGMSSLARMQEMPKVFKMVKLVRNRGASNPTATGHTAAGSQFQQASARAPDTLEVLSPAKLREAQSYLIQQMLGGMDLVRAVRSTVQMYGSGDGEPPAPPAAPAPCLQLGSHTLPPHRISGGVPGHCNGGGMPSAHYHQNQCFPAPQHQPARYHRVTNNLDSMPSHPATAPAMPGTAAAAWNHLHHNQHHQHESPEMANSCAASGGHDVEDDVQHQPRVPAGYQQASRGAHGGAGAAGRRGDGQQGTVFGGTGGERPSGTAVSGTAGSGGDQDDAVSGARHAAAGGHGRGKDRDGDQSGVQHQVMEALRKLNPDLQGQAIVVVVNPTGSPPPAAAPPAAIVRHGSGVRVMCQVDKCNQAMACQQEQYQRLRICEHHYHALEVQHEGMRQRFCQSCGRLHPVEEFESNMHACRARCGVDSRQRKRLRPDEHADTAECRPAPGMHGRVAMPQQMPRHGAHQVAHHVA
</t>
  </si>
  <si>
    <t>C_20380</t>
  </si>
  <si>
    <t xml:space="preserve">MSLRSAARAPLSPCSISTAITRAKEVVSPSALLRLREVWRDATGYVDQDLYSLLRYMCEKRFRVHHVVLRNFNFLNMCEQCLEAELNEVYSHAWLLVFMMSLLLLYNRIVYQIVWFCALSICALAVMSGNLRWVMKKTGREARNLWRKIEGQTGAEFAEDEDYEGEEELEDADAEPKEAGAEGGAAGAGQQPRKQHGHGQGHGHTAKQVVAGGAGGGPGGDLETGDVTMQRQLDQLRQQYGGPSSRAASAAAARGAGTGGIGRYQVPGNSLLAAAGGPAKSCDRGRMVAPAPGPHVMRPRLLVDLVESGKSVRRSALGRLHAQLKSGAGKAAAFAAAAAAAAVPPSPALFRRVRASADGTGGCSRQQPGSGSGSAADGGTGVVRRWGRSSGPGPVAESTVTNPLFMNQTPSPGGRAGIAGGYNMYGGGMGGGMGIGMYGNAYGGMGMQGMMQQQQQQQLQQQQQQWGMDGMGMPLGGAGVAAALPYGGTGVAAALPYGGSGAAGPTAATEGAGTATTGAAATAGPDGHWGSNPSSGGQEGSQEGGEPEADAAAAVDEDVDGLRSRSSGSTSSVTSSEARRRQLAEKMGEGDADSEVHSERSILEHELAAGIEEKIIRLFFFGRPYLLLWVFNVIFAQASLIMTMSMAFVIPYDKFDYIREVAMPMYIWLPVVLINFVLVFYGCWVFLPQYALLAVTGVLEPHEVMAEIKRSKTQDDSEEGVAAVVLGKLTTYFVGKHDGETNLSTAFIVLLASQAGIILGRDYKANREINKTVLKNMFTELVLVWHDIAWYGELLSTYRIKTKNVIFEEAFKELDEDGSGALSFGELANMIRSLGTYATAGDVEAMLWEIDIDNSHSIGYDEFVKFLTYAFFDTKQLGYIDTESLLDGMERLGMPINEMQAAVLMAVGHCEPGEEVKVTLRQFFELFEKVSFDEEEEEDGSNKGSVLGRAWEALRTPSVMFVNYIKREVSSLSAARRAGSTRGLPKVASSSLLARAASNASAAASGASVRQQPSGSLHPSTQFTAQRSSLSGAGISRSGTSGLGGGGMGIGGGADERR*
</t>
  </si>
  <si>
    <t>C_20381</t>
  </si>
  <si>
    <t xml:space="preserve">MADALAAAAAAEQTASQAQLAAAQARAEAASKPPPGPSPEVAARMAQLEGALRQAANDYQMLLKEVATIRADLGAKDGRIAQLMSELERLGPLAAEAEQLRSQVAILEARVGTLTRQLAECEAGRKLFNDLEATHSSMQRRLAVARASDEIYGRELLGPGAAGGVEPPQQRPRVDSAGRRERERHLPVTGFM*
</t>
  </si>
  <si>
    <t>C_20382</t>
  </si>
  <si>
    <t xml:space="preserve">MWARSALSXXXXXXXXXXXXXXXXXXXXXXXXXXXXXXXXXXXXXXXXXXXXXXXXXXXXXXXXXXXXXXXXXXXXXXXXXXXXXXXXXXXXXXXXXXXXXXXXXXXXXXXXXXXXXXXATARQAELEAELAGSAADRAAGEGEVDKLRGEKGELEDRLKKLMDEMAALKAAHAGLESDLVAARASGDAAAADKDVQLAALRDQLAAAQADGGAAAAALRDQLAALQKELDGANGDLAKSAAELDKLRASLAGSDKAGKEAADARNALQKQLDEANAALAAAKAAGSASADQLKKALEDLAAGQKQLDSKSTDLAALQSQLDAAGRDLEAERRRLADKEAEAADLERQLQAQVEDLRGQLRDAEARGREAARDRDELRSALEAAKEAGRALEGKLAAAADAAAALERRARAAEEATDSIRRQLAEVWTHINLHT*
</t>
  </si>
  <si>
    <t>C_20383</t>
  </si>
  <si>
    <t xml:space="preserve">MALNSHLNRLDGKIALYDTNTGDIKVKTFVAHQGEVLCITPGPGNAYVITGGVDFNARSWQLNGNAIVASKYHHGAVECVLVTPLTAPPPSSRPASAKPGAGAGAGDAGGAGTGGKIWTGSADGTVFCWPDPEGKGQINEAEGKSIKVEGGKVKSMAHSGDCVWVGMDDGRINVLHLSDGSLVKSLKGTHSGPVLTLAKVADQGGYVKGLLTIGWCVWAFNSASTKVYTAESIWHAEAARAEGALKALEDTRADMESQLAKAREEANKAAMEAAAARAAAEKASQDGDERVKELQAKVDELQSKLDAANAELEDVKRRLEEAEAALVAAKEGATKAGDSAAAELSEAL*
</t>
  </si>
  <si>
    <t>C_20384</t>
  </si>
  <si>
    <t xml:space="preserve">MSTLSARAPFSCPSVSRRSGKVSTRFSRSTRAVVVRAAVVPAPKGISMPPKQPDVPPPKNGFVDYAERMNSRAAMIGFFALLAVEGIFGKGLLELVGITTGNGLGFEL*
</t>
  </si>
  <si>
    <t>C_30050001</t>
  </si>
  <si>
    <t xml:space="preserve">MNAESSRSHCIVTVRVERTRPDGAVQAEALVDVAALAALLLGLCVFAVAAAS*
</t>
  </si>
  <si>
    <t>C_30070001</t>
  </si>
  <si>
    <t xml:space="preserve">MLAEVPIVKDAAEKFGVGSLVALGGFQNQRDVYEWEGHTLELDETKFEHGTLYEIEVETVRLVVCC*
</t>
  </si>
  <si>
    <t>C_3000001</t>
  </si>
  <si>
    <t xml:space="preserve">VRWPPTHLPPLPLSAPETQPPPLLRAPCPVAPLPAHTPPSPLQSP
</t>
  </si>
  <si>
    <t>C_30160001</t>
  </si>
  <si>
    <t xml:space="preserve">MLTAAGAAGGGGSRMAGAATGAAGSANTGGHSGRIATFLTTSGGMPVAATNALAAAATAGHLSTRGSLTSGSGRNSGAPAAGAPVRSLVVVLLRTGPAAMTSGTGGGGVAAGSSVNLTLAAAAAAAAPYVGLYLTFPTRLPAPLLHAVRGS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HDVTAGTTATPSSRSRPRTWASRRGSRW*
</t>
  </si>
  <si>
    <t>C_30170001</t>
  </si>
  <si>
    <t xml:space="preserve">MVGGPVWGAFRGRTDLVLQAGGYPTTSDPSNLACAYVVSEQCAKSVGPKGGPQAPAGQGITNHIFACVRGPIWDPQLSHLHCAKFEMPDAGGGGFGYPYRSSPY*
</t>
  </si>
  <si>
    <t>C_30180001</t>
  </si>
  <si>
    <t xml:space="preserve">GSHVASPHSAFSAPARLDKAAGSHVASPHSAFSAPARLDKAGGGPATQPSPHTPPATPTLTRAGSHVASPHSAFSALARLDKAAGSHVASPHSAFSALARLDKAGGGPATQPSPHTPPATPTLTRAGSHVASPHSAFSAPARLDKAAGSHVASPHSAFSAPARLDKAGGVPATQTSPHTPPATPTLTRAGSHVASPHSDFSAPARLDKAGG
</t>
  </si>
  <si>
    <t>C_30190001</t>
  </si>
  <si>
    <t xml:space="preserve">SAIRPRRRITCRRAVVGQAGGARGPQPPCEHTAAAAARGAGSHTGAGGAGRRGRRGGGKGCNRRGV*
</t>
  </si>
  <si>
    <t>C_3010001</t>
  </si>
  <si>
    <t xml:space="preserve">MKRSAAAWQALVAGAAAAVGVSFFLQLMRRLGLRAKSGLTPYGTPLPRVAHRRLEPVKPGRLIVVGDLHGTPELFTLLERLSFRPSHDNLVLVGDLVNKGPASLRLLEALPGLGAVAVRGNHDDAALAAWLAWXXXXXXXXXXXXXXXXXXXXXXXXXXXXXXXXXXXXXXXXXXXXXXXXXXXXXXXXVPIVKELSPNQKGVLGQETGTRSMAARDHGFEGHWVYMPACQPLPSKFEWSRDMSPAQADLLAQLPFTLAVPQYGVAVVHAGLVPGVPLKQQKLWACYKMRNLVPHPHGDGGGGGGGGGSTSGSGGADPATATSASTSTSTSAGTLTATASSTVTGHAPGARYTAVEKAKEGGQAWAPLWPGAEPPAQHVFFGHDAKRRLQLAPHATGLDTGCVYGGELTAAVLPPLGELVASSPGFVAAMRHGRPLTREDLRVQLVSVPAARVYSAPDGHADTAAAGAATAAAAAMARKASPAWCLSAALLLVALGIASAGPALVPDSVKPDPKGDGYIVSFTLNVTVAYGAPSCFARSIVLTSGYFEPAIVINQGDTLRINLINNIPASFPTVSDGISIHYHGLRMSGPAAWLDGVSYIGLCPVAPGSSYQYEFKVNDPPGTYLWHDHAAGFKGDGLEGPLIVLPPRAGPPVLPQPGAAPAWPPAAQPDLWSYDGDETLFLGDWYHATTSSMLFRLNQPFDNAKVTNDSGAWNWVGNPQAVLVNGAGFYGDCSLYPVAGGGPTPPACAPSAFTVAAGRSAQQPWASNNNPGCTHTQVTVQPGKTYRLRLVNAALLVYMTVCFEGHNVTLIAADAVPVAPVSTQCVDVNSGQRIDVLLKADQPAANYWISVVPQYRTGAPAGYAVLHYAAAGVNASTFPATTAPQPVSITPWSDSMNAKVVLAPELLVPSTDPKVARYRRPGQASLAPPAAASKLVYVNLSQPLFNENGQLRWALDNVAMPRTPPCQPLLSSLRKDPKYLTKQAVPASQLNGTGVGPNVLVGTAGKSRTTPVYYEGLSPVPVYPSVGLHIVELAGGAVVDLIVNNNPANSFNGDLRPVDGPTRIAMEQHPFHLHGHRFWVLGRGTGGNYNASAHAAGLNTANPSYRDTVTIAAGGWAYLRFVADNPGIWPFHCHILPHIFMGQQLYFVEDIKNLAPPPSKTPKCPSACRYNFAPYTKSWLRAKYGMSGWELPPL*
</t>
  </si>
  <si>
    <t>C_3010002</t>
  </si>
  <si>
    <t xml:space="preserve">MGARRLELQDQSAARVAALPPSKSPAAFVSTISATVTSSGGVVLESLRSSYDSGALAGPQHGSNATAAAAGSSRGAVIDRTLQLPQTGPGRVEYVAACCSGEGLYGNSVQRLMLYTAGRELLALGGPPRWCRTPLPYTRLPEGFLLAGVETQRPTAPGGGTWVHRLRFVFARAPEPAAMPDTPPSPPSPDPPEPPMEPLGAEPPGTDSGARPPGAGGDLPPGVEPPEASPPEGARPPDQATDILMSKWYCGRVPDSPYTYNARTTDLVQESLRDMVMVGIRGGVAWPPYDGSGYEDTNDLTGSGANATGGGAPPPPANGRTAGLLSWLQSVYEPGGAMGPQHGTYFDPAGGQDAPVNGTCRGGPGSTCAVRFDATGPKRVVAYSTCCAGRGQAHGVQRLLLWTADGGLLSVGDPLGCPAFQTVGAVPSGYRIAGIETGSTTYGKYSGLIHRVRFIIMPITIRAAAAAAVALRRRRPLRYRTAVTAVTAVTGAAARRRRRVVEATAVTAVTVTTAAVAAMRGRSGLCRCRHSITALVGEHCWVGIGKGAYNNVR*
</t>
  </si>
  <si>
    <t>C_3010003</t>
  </si>
  <si>
    <t xml:space="preserve">MSWAAVAGRQSAAPAPVDAPAPTAEERVAVVDANALISGLRLENLADRFCTIPEVLAEVRDKQALQRFARETGDIHSLSTVDVKLLALAHSLEVAANGQANLREHPVQVRTRQKHKSRPRQLPGWGTVPNPEDWKVVDEAPEDMLTNATGPDQSRIIAAVQSLTLDGAVEAPPALPPPPALTTSTAPPAAGSFGAAVAAAAAAGGAGAAAAAPALVPPPAQPSASQAVQQAPAQGEPVTSGHGEDDDEEDEDEDDEDDGWCTAAKSRNAARRKSRKERRHAAWLEAQQQQQAKQPPQAGAAAPAPAAAAAEGAPPAAEGAEGESEGEDEEVEMEEHEGVELVTDDGEDEGEEGEGEGEGEEGAPSEAGTAATTAATTTTAAAGGLELVDELLPNTTSNVFTVTADFAMQNVMLQMGLRLVTRDGKQITRVSRWALRCSACYFVTKEAGRLFCPRCGNMTMDKVEVTVGPGGAEFFGVRKKFILRGTRYSLPKPKGGRLAVRNPILREDVLLARQAGNRRGGNKPQAAGELDPFAPEYGTETWHQAGGGRGGGKGLPRQLHLTSWKNNPNEVKAQRKSRRK*
</t>
  </si>
  <si>
    <t>C_3010004</t>
  </si>
  <si>
    <t xml:space="preserve">MKINSDICNSGSSSSGGGGQSGGASGGKGASGGSGIAAGDDVGAGSDVDAALSAATCGRRRLQYEGTAEQLRQGAGAGAGAGGADGAEAADGSTGDQEPDPYVPTGPLAATDATDADAARRRAAFLSTAGDCGGSGATYPAASAAATSTTSTSGSSSPTTTSSSDGGGASLAAAARAAAARMSELAAALFGGGGGGGAADGGGDGGGGSRSSGGGGGSGSSSSSSRSGVALSLARAAGQLAGAFRMVGVEAAAADAPPPVSVSVGGGDVSAPRAAAAGGGGGGEVEGGEVELRPHTGRVQPPRPGASPNPNLGASPKQLLAAAMAAAGALARQQQQQQAVTRGSSSSGSGSGSSSGSSRGGDDAATAAARDAALVAASCALDGAMTGARRGVEEDDEDADAQQQKQEHDTPQHPHDGDDDTSARLQLSPTPAPSATALVEPAAACAACGLGSSSGGASPTPDRASSSFCLLPTPDKLPRIKTALPPLDSSTTAATAGTTGHDDAPAPVTPTSPASAAAMLLPTVPTDLAVAARQGPPYGYRETVVATAAAVATLGPPYYVTPLPPGLVDVMLREPSARDLAGV*
</t>
  </si>
  <si>
    <t>C_3010005</t>
  </si>
  <si>
    <t xml:space="preserve">MGGGIIDDETKQELSRLMLGRSYDELLPHEKGMVLGAAKKQQGREAESHGRSEPPPSSRPQHMGKIIR*
</t>
  </si>
  <si>
    <t>C_3010006</t>
  </si>
  <si>
    <t xml:space="preserve">MLCAQSRQLSRGSTHRHASTLTLLLGDPAKVAEMQEVMHRLQYDTAEELTAEQLSEGLQWMGYRLEASEVEDLLRHVSLGEGLTASQFIASQVDWRTFQANHRAEWMSCL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GDAVRACLHDCIRLSARVDNPHAHT*
</t>
  </si>
  <si>
    <t>C_3010007</t>
  </si>
  <si>
    <t xml:space="preserve">MSTGRAQPEPQKQTQQRGQAGAAAGGVGGTALNFRAAEFSDLLDLTGPVFAEYAALHGYTYADASGLMDASRPASWSKILAVLSALDAYDWVMWVDADILITNTSMPLERLLPAAAAGDPLNQPSGPDFILTEDAAGVNAGVWLMRGRGCAWCRSFLARWWSLSGFIRTDAASGKSGDNDALKHMIATMDPDELAAHVGFAPQCAFNSYLWRSSPRTWGRWLARPYTMQGGLWQPGDFLLHLAGINAKKAYLKRFFREQQQRKEQQQQQHLQAEPQLLTLGGQAVTLGSVQDWLDE*
</t>
  </si>
  <si>
    <t>C_3010008</t>
  </si>
  <si>
    <t xml:space="preserve">MKAETAGALVCALVGALVYLNTVPANFTFDDSFAVVYNGDVTQDSNPLWGLLQHDFWGQRIASEQSHKSFRPLTVLSFRLTRQAWSALPQRWRAAVLAYRSRTLLPNEENEAAKRGLDPLLFHCCNVVWHALVSALVCRLSYFLLLRRWSPTPLVLLVRQQPTPAASQSGRGAAEAGAATHPGAEAPVPADPVEAAAGRPSAGGARGPSKPGLRKRASGPAPAVSGAAVAAAVAGATTHASLPSPGRTGSAPCQTAGASGARRYALSGAVVAPWLRGSDRRSPGFAASASASHEPPSTSSSCLGSLLLRRPLVQLHVPAWFAGLAFATHPVHTEAVAGV
</t>
  </si>
  <si>
    <t>C_30230001</t>
  </si>
  <si>
    <t xml:space="preserve">MRRAMTACGRYPESRVRRSPAAPSSMHAVCLRPASCTSCSHALQSGGCCAWSAPSGPTCSHRSACLTL
</t>
  </si>
  <si>
    <t>C_30240001</t>
  </si>
  <si>
    <t xml:space="preserve">MEYQDLDRRRRCLQYTLFDKELAKATADAARVRARAVGDC*
</t>
  </si>
  <si>
    <t>C_30260001</t>
  </si>
  <si>
    <t xml:space="preserve">MRILPLGHRRALLGAIAELKEAAAAMEKDRADRGLAPGAAQTPRNENERVADLRRRGAQQEISRRPASAGPNVIPPEPYLGPAVGKITVYEQRAKLLYQLDKARHRAAQHAAIIDQLSNNKQLTEQQMADLRGKLTDLEAKHKDALGPGS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YGAGGKADGKSDLQ*
</t>
  </si>
  <si>
    <t>C_30270001</t>
  </si>
  <si>
    <t xml:space="preserve">MGPHTPLRLNPYEGFYTDGSVQKDALGQPSAWGAAAIDARTLRCYQIDVNPGQHGCNTITRCELSAIHQVLKLDELLTAQLKAAKLEHLVAILTAGGALCEVEEVQGPLGGGSFQALAWRIIVISLSGAHVF*
</t>
  </si>
  <si>
    <t>C_30290001</t>
  </si>
  <si>
    <t xml:space="preserve">MCMCGAASRLLLGVCTALACLTWRLVPLLAERRRHLQQLAAAHNLLKHRRGCEARDCWRFRASLLPPPKRG*
</t>
  </si>
  <si>
    <t>C_3020001</t>
  </si>
  <si>
    <t xml:space="preserve">MCFAALRGYNATISAGTTFNFGLVLPTLSPGVTYQTNLAARTATGGFPAKFTLQLTSAISMFSNLITLSNVNFEAVSGVGIRSSCTANLLGVTLSGNLSFALSGGRPTLAARVLNVNLTTLVSNARMVGPLPPAMASRLSSLTFPSFSLDSYGPDGKSYFATAAGPAGGPSSLLSLAVDSYGMRYFKLDMGTTCVNLGSALQSLGVTMAVPATSFTLCNLVVTRVPAVSGKSYFATAAGPAGGPSSLLSLAADSYGMRYFKLDMGTTCVNLGSALQSLGVTMAVPATSFTLCNLVVTRVPAVTGTWLHGKQSGYEGYRNRVVE*
</t>
  </si>
  <si>
    <t>C_3020002</t>
  </si>
  <si>
    <t xml:space="preserve">MASRLSSLTFPSFSLDSYGPDGKSYFATAAGPAGGPSSLLSLAVDSYGMRYFKLDMGTTCVNLGSALQSLGVTMAVPATSFTLCNLVVTRVPAVSGVANVTLPDNTTLLPSLAASFMISIPELGFSSVSARISTSQAAPSAVQIQLTGALSLFGGACTATSFVLQVSASAASYAASLRLSCPAMPSLTDVAASLSYANGAVSLDVTGSLSFLDGAVAVSQLSLSSTSAAAYVAGSCTGSVAGATGSLQFNLTKPTASVPVPKTSLALTIPNINFGTLASSLWATAAGQSLPSVLMSLTLPVVTIQTPDVFLGAYTFSALVPSGAVDIAFDRQGVLAAVIAMDGMSVPSLLSSIGATYALPSTDSMFTTDGSPSFRMTSSRSTDALLTALRGYSAAISPGTIFNFGLVFPTLSPGTAYLTNVVARTAAGGFPDKFTLQISSPISIFGDLITLSDMNFEAVSGVGIRSSCTANLLGVTLSGNLSFALSGGRPTLAARVLDVNLTTLVSNARMVGPLPPAMASRLSSLTFPSFSLDSYGPDGKSYFATAAGPAGGPSSLLSLAVDSYGMRYFKLDMGTTCVNLGSALQSLGVTMAVPATSFTLCNLVVTRVPAVTGVPDVVLPDATTMAPSFVASFIISIPELGFNNVAARIATSQSTPSTVQIQLTGALSLFGGACTATSFVLQVSASAASYAASLRLSCPAVPSLTDVAASLSYANGTMSLDVTGSLSFLDGAVAVSQLSLSSTSAAAYVAGSCTGSVAGATGSLQFNLTKPTASVPVPKTSLALTIPNINFGTLASSLWATAAGQSLPSVLTSLTLPVVTIQTPDLSLSEWFG*
</t>
  </si>
  <si>
    <t>C_30300001</t>
  </si>
  <si>
    <t xml:space="preserve">MAAELAAMGKAEAQGECVPAAAEAEQEVAVVTERPDAPDSPLSSCCCAVPDSARTSRSASSCSLVWVAAAAGSETPQQVEXVEVAAERQSIDKEACTAAGSSMGSCVVPPIAAVQQGDEWQSAVMPSRLRLAIELAAAAWAEQERELEEFAALERACGCFPPPAAVAAW*
</t>
  </si>
  <si>
    <t>C_30340001</t>
  </si>
  <si>
    <t xml:space="preserve">WRHGGRRRRRSGRRRSGRRRRQGSQGPAAPTVVIAPAAAAAEAWSSSRGSCGKN*
</t>
  </si>
  <si>
    <t>C_30370001</t>
  </si>
  <si>
    <t xml:space="preserve">MEASPFARQEQQGHAAAAATAAAAPAAAPGRNAGDAVPAAPRPAVAIITPHRAQRRALRAAAQGRPWGGVCRVETVERMQVGRCSMCLAAVSLWT*
</t>
  </si>
  <si>
    <t>C_30440001</t>
  </si>
  <si>
    <t xml:space="preserve">MCSLDHPWSHLRPFHFTFLLPAAHESDFCFKVWEASFPDNRAPFCLPPSSAALCHRLAPAAAYTPDRPALWSVLIPLRSMGTPWGTHIANSANRLYYHMAYLKAIGAAGLLLFADPLTSQALEAEAAVQRFLREGRLVLVSWEQMEVRQGGPEAEAVACVSG*
</t>
  </si>
  <si>
    <t>C_30450001</t>
  </si>
  <si>
    <t xml:space="preserve">MATNNPEADLWADAEDPEVPFTAAQLEKLARVGPAKLLGLRRLHKAFREAQDPRLPKQIAKIDTLQAEVQGFAFVDVMQLFYPQALRTACGLHRDSEAREEQALGVGGLFSVDLKQVAQNFGKRCADSRIPADVRKDYGYAAARSFFLALANIGTHVYPKFRVVPAHDLQAFTDLDLRPTTRCPPNYSTRNATYSTQLVV*
</t>
  </si>
  <si>
    <t>C_30470001</t>
  </si>
  <si>
    <t xml:space="preserve">MKIGPRDPAYDAWRDGLFLDFPLAAPRLQSHSSARDGFAAGSTSFGRGGAGGGDDQLGSPSGDSMSGARDDGGGGGSLPTSPSIGRGGGGGNGAAGRTVSRSGSSARRGLAQAEPSGPPPPPAHELQLLHHMLVYSHAAGIHANIKLNCTLRRAKW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AAIR*
</t>
  </si>
  <si>
    <t>C_3040001</t>
  </si>
  <si>
    <t xml:space="preserve">MGELQVATMDRDSTMVLLQERIGRLDAEKRLAELQLEVLQLQVAQQQVIRQATATAAAQVTSLQKEVDGLKQQMRLMELAAASAVSKDAAARPPELSPTAPPPFPPRPPSPYAPDPLQAAAA*
</t>
  </si>
  <si>
    <t>C_3040002</t>
  </si>
  <si>
    <t xml:space="preserve">MHAGLWASLRIATWPPWPNRALLLAAQAPAERRQSRVAAAVAAAVGEVPEETVAVPEPAAAVAQADTVAWIYNAIAHAMKPAGPYPGIRVPRVRPIPGAVVTADNAHRGLLVRRGPDWDRIHPNWIAAGQDGGPGGNGEVVSLSPDGKVAEVCWRVTGRRLESNITGKRGYRELVVAPAEAQRKWPWEW
</t>
  </si>
  <si>
    <t>C_30500001</t>
  </si>
  <si>
    <t xml:space="preserve">NGATPNIYPGEYSTDVIRDKGVAQIKFPPTPPPEYERELYDLRKDPGELYNIYDKAKPAVRSRLEGLLAVLAVCKGESCSNPWKILHPDGTVKNFTQALNSKYDRIYNAIRPFTYKRCLPYL
</t>
  </si>
  <si>
    <t>C_30530001</t>
  </si>
  <si>
    <t xml:space="preserve">MLKRSQNTVVLTWWYHGVVVTVAAVPLALGYPAPAVAPSARSGCLLGAVGATQFLGQLLLNRGFQLESATRGSAINVLQPPAPPSPPSPCPSPCPSAPAPPALPACPAAPW*
</t>
  </si>
  <si>
    <t>C_30530002</t>
  </si>
  <si>
    <t xml:space="preserve">RAGRPAHQQEEPPAARRPGRRLPRRARRLPARRPGAPAGARVRSRQGAQRPRPRRGGGAAVARAARAAGRPGGGAHRRRGHRPGRRLRRRAGGLRRRRGAEAGAPRPRGGRRRGRGGGAEAAAAGGQARSGGAGCGQAERDCQGGGDGAEPGGAAQGLQAAEASGGGAGAGAAAGEDAAGPGAG*
</t>
  </si>
  <si>
    <t>C_30570001</t>
  </si>
  <si>
    <t xml:space="preserve">MDQPFVRALFKQQQQQQRPQPGANARQAGAKAAAGAKGKAAEPAGPSPAEVERAQALEEQLTSVASERAALVRLRTELEKAANRLEQERNAWEKTRAEEQARWEAHREAEEGRLRRDRRVLEKQSKALLKLPNKKERSAME
</t>
  </si>
  <si>
    <t>C_30590001</t>
  </si>
  <si>
    <t xml:space="preserve">MPPPDASLLRGTWRRLWDSHASRGAKVLVYRLQHAYLPCGLYRAGKGIRPRVTTGLTHIFLECPAYAQARTWLQQLWACVAPQAAAPPVTDAGFMLGDRMDVQGYEWTQLGHDTLGGRLLAYLRDQGATVPDWAVCRVPAGRTAVLAQLHDEFTGWWRLYSAQPADTPLPSDVTEQLDDAAQQVQTAYMDYVLLDARTLRSAKRGPADPGGASGPSRRQRQHRSRSTSSLMSLGSAPLRPGGASSGAASMSTSSGGAPPSQGGAPRRKRHSSNSNRKRHGAAVAGGGS*
</t>
  </si>
  <si>
    <t>C_3050001</t>
  </si>
  <si>
    <t xml:space="preserve">MHHHPQNQERALNLFPVLSQIKPQAPRLVVPFPLRPYSPRNPKTLISHKVLAESSKEHLPIPSRHRLWLRLRRILGKCFRRCSSSVNPRISPLTTEYECPRLPLLIITPARVLSLTSPTPSPRHFLTATT*
</t>
  </si>
  <si>
    <t>C_30600001</t>
  </si>
  <si>
    <t xml:space="preserve">MLLNCDFKMVSKAVSARLQPALDAVVDELQTVFITGRWIGDNALYLQGLIEWMRLDVGADGTPRQGGALYFLDIEKAYDRVHRQWLYASAEGLGFGPRMLCWIRLLTANGSE*
</t>
  </si>
  <si>
    <t>C_30630001</t>
  </si>
  <si>
    <t xml:space="preserve">MLPGYGAMRRLRHRGTASSPVRCTRLLNRHDPHHYGTRTLLPSCIGKTPAAPLLLLLQADGAGGLRPELRDQLRAVFALSDNAAALRRLAGGGAAAAGPSAAPNGPGSVRLVENNRAHNISIVLKGIRRPPSALAADILTLDATGLEGEQLRALLKAAPRSAELAELAAYVQGAHPAYPGLSDVALLGPVEQYFLEDDFDARDPARPLLQLRDFLAALDKTVAELEAERRREAAQAAAAARVAALRLRTTTSATAATGAAAAGVGPTSSSSASADVAAAAGTTGAAHAEAVDVEWQQG*
</t>
  </si>
  <si>
    <t>C_30650001</t>
  </si>
  <si>
    <t xml:space="preserve">MYGKVDDFTLLRRYIILGSDANNYYVSRKSVDLASAQCVVRLLAAGQGEAVVKEVVDISREGRAPKQATGIVVLAMCARLGDPATSRAALAAVPAVCRTASTRSS
</t>
  </si>
  <si>
    <t>C_3060001</t>
  </si>
  <si>
    <t xml:space="preserve">MDIMGTKWTATKWIHNKPYMGEYDPLAAAARCADTAADCPQLAAAGECEKNMARMASGGACAAGDVLCQRYNMKSLVRARAMRAAAGVQAAAAAGQAAKA*
</t>
  </si>
  <si>
    <t>C_3060002</t>
  </si>
  <si>
    <t xml:space="preserve">MQEQQQEQRGHQQHQHREREGSAEAEVLAEAEAALQAAREVFEEACGVCGPQHHARSVSANNGSSSSNSSSSSSSSSQGPRSSKSPGPSAAALPTCTLPSAAVLLATRGLEAVRRCAAAAAAALSRAAARAADLPRHAAAPAAAAPAAAPAQAAADQVAGQPAGPPGPASAAAADGVSAPESSAVAAAASGGASCDATELAPAGGGGGGGGGGGGGGGGLQVCIAMGGGGGGSSGVSGGGRTSAAAGCGGAGAPPVSVAAGTAVSAAGAAAEALAPAGGSLTSSPASPEAAGSSSTGGDGQVTGAVAGADDELLSEPWRVALTLAELLVAEAEAAAAATAARAALREAEAAALLAAAAASAATDAKAVAAKASADAVTARSRPPAWSPLLVPSPAATETSPRALYVTQGDAGVAAASNSTRSSMRSSTRGGSVGSLFSALAGAQAASPQPAANWRSTSARATVGSRTSSGASHGSSSSNSSSNGMGTSSSNGTGPKAAPQSVPASPVSTSPNEELRQASVSPPAAAPAGAGTAVGPSSPPSPASTPRGGGGTPPPTPTTSTTTSTATGSGPGSPARQRPLLTPGLGLGLGRSVSRRAGSRSLSSRGAGGSSNSIFGGGGGGGRAASGAAGGSATATAAGRAGSSFVTDARSGPLRAGGLFGPAPAPASAAAPFAPAGVPAPAQEVERLEVIAAAAGASAQQSAAAAHPPVAVPAPQQQPVAAVAPQPVAAVAPQPVVAAAPQLGAVVVGVAPQLPGSMALIEPPPAADQPARDQPTPTTLRTPVQTPPTPAVRSGMLTVSIGGGGGGGRSGAVLSAGTYVSAGGGGGSGSGARGTWAGEGSAGTAASSSGTGLASAPPQLAVAGEGLGSASAGTAATAGAAASPGGKGVGSQQPSVSAAATAGGSVAAGTPAGGFVRISLGGGNGASTGSGGGSGVGAGPAAAVSAPQARVGVKAAAGRDSSSRAAAAALVAEAVQQEREAVAVAGSGPPGVAGQRSAQAVGSEQRPPAQQQVQERVVEPQQSHVAAAIAGAELDGSELDGSAAEAATEAAEFETEAGGSIAAAAAGAGAGAMAGTVVVPVAGEEYAAAQDAAAAAVAAAQAEVMAEAAAMEAAAATKAADAAAAAAAAELRAQAAVSAAESALTAAIAAAEGLRGREAGAVVPALLLAAGCGLRQQLSLSLAGLEALSAEEQQQQAAAAAAAAAAAAAAAANVTTGRSTISSNGGGGGVGGGLLEPRVGLGAVESSGPRARLRLMAVLTAPAPSPAAPAAGGVIACAR*
</t>
  </si>
  <si>
    <t>C_3060003</t>
  </si>
  <si>
    <t xml:space="preserve">MGAERVGRQPWQWPKPTHIAASSAAGCYGDCCCCCGGGGGCYGGGGGGGRRLAAQRRGYRMLSPGCPGDALGWARAHVVGHSMGAMIGCRLALTAPERLASLTLVSATGGGSEAIPTNCTAIAAGVTDELLATLEAVRRGATHADAVHPCPDPAAYERSACAAALCCCFA*
</t>
  </si>
  <si>
    <t>C_3060004</t>
  </si>
  <si>
    <t xml:space="preserve">MQQSLLLRPGRRLVCTCKCAKSKPPGASTGASAGASSGKPSKSRKAQKAEPAPERLWGDWNVSDALLDDILAPLDRPSSGGWRLRGSGEDSLWVGTPESAVIYQGKVVTLVEPAESVDPDAAPGSNAKAGPKQGAQRRAAAATPTEGTGAAAKPVKPAAAGKKSKGVAAAAGADEGSGTAAAQPPAPKQGAQRKPAASAAAGAASAAAAAAAAAQPAALNVNAPKSRSKKMLHEEAAAAAQAAAATAATAQQPTGVPAAPGEGPPTPQSSGSPAAAVVAEGAAAGGSKRKTAARRKAPAAEAGVAAEGQGSGAAAAAAPAPVAGQPAAAAAGAPVRRRLFASAEEGAAEDGAVAGMPTAAAPAPAPAPVPPPATGPSVSAAAAVRADVPTAPGSAVKGAGKRKGLAKYMLPAAAAAAAKAGGAGAGAGAGAGVATSTAPIHVFWDLDNKRGGASRLGSLGVRNALQRGQEPCKRDVVLK*
</t>
  </si>
  <si>
    <t>C_3060005</t>
  </si>
  <si>
    <t xml:space="preserve">MLSLLLEPTPLLSLTWPAPCVTAASPAATGPYL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TSASSLSNSRPPAHSSVTSTQRAGPRVPPAPGGSSNTCIALRRLLWRELLRRAAAATGCCC*
</t>
  </si>
  <si>
    <t>C_3060006</t>
  </si>
  <si>
    <t xml:space="preserve">MTAGLEGAAAASERLRAARSCLEYCGMHVYAPTAGALLLTCGSSPAAARLVALLREAQAARLHQRHSGGSAPCGGASAAASEVTAGAIVEEEEEEQEEEKVQEEEVQEEAAMEQEEAVVEAAVLPGPVVYEHEQEQRSWVPLRGPSASGVFSDAVLEVLKELWANRGPTTATTTTTTATTTATTTTTTTTTTTTAATTTTAATTATTTAGGTTCTPCGGGGGGTGADGAAATAAAAADATAAAAAGATAAAAMSVPAVAAAAAAAALSVAAEGRGRISNGDKQNHEEKGEEEEETKEKGEEETKEGALLPRTGS*
</t>
  </si>
  <si>
    <t>C_3060007</t>
  </si>
  <si>
    <t xml:space="preserve">MGQQGLLQQARREVKVLARRQQSLMARRECDVEEVAALIAELQARQAELLAELAALRQSAGKGAVGQEMKEEAEGPAAAVVMQEAAAEEEMDTGGAEGGVAVARVEPEAEEMKAAGEMAAEGTEGTEGTREDVTSPGMDGEQQQQQQQQQQQQQPPQQPLPAAQEGAVRPAAAAGVAAGAAAEAEAGAETEVTMGLEVPALPAAAAVAAAGVAANAVALNATDMVAGATAAAAAAASSLEAQFRGVELSKVELRAVEDVRGDGGRGRGGDGSSN*
</t>
  </si>
  <si>
    <t>C_30700001</t>
  </si>
  <si>
    <t xml:space="preserve">MAGGGGGLAGGPSSNHVVGAPPPLHPAKQAAMREALASVRSEASGLGGGAAAASSLFSGASSASLALTASAQPSSLGVGGGGGAGGGVGPEASAASDGLMDPVRVAQLLAEASY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RGRGGSARSAKGWARWRRRCPRSRPTTTAAASAAQSWASVAALAAALAAAGVLVAALEARVWVLVWFSWWRS*
</t>
  </si>
  <si>
    <t>C_30740001</t>
  </si>
  <si>
    <t xml:space="preserve">GHPARAVGSVGSDPAGRGQLPAVRLLRRRGGGLGRRLGPLPQEAAAQLHVAAADTAARGAPCTAVRR*
</t>
  </si>
  <si>
    <t>C_30750001</t>
  </si>
  <si>
    <t xml:space="preserve">MSREWTWSQCSASAPSGAIPRRSIARSRPAARVVRTSSGAGNSGMPPPRARGHGGAADEEPENEDPTVKAAKIQAKAALVLGGAMFAGFFVLGSAIFAGSFVLADALRGVPAGFRSS*
</t>
  </si>
  <si>
    <t>C_3070001</t>
  </si>
  <si>
    <t xml:space="preserve">MPLGDLRTQLTFPSGVDMAAVTAVAGEQQQQRRQQQQQRQRARGRRENESGGMLCSGGVGGLDVELDWSSVLSVGEQQRLAVLRLLAARPCLAFMWWPQA*
</t>
  </si>
  <si>
    <t>C_3070002</t>
  </si>
  <si>
    <t xml:space="preserve">MGKVTAAAREKLERLRVQGRDGANQKEVFICWAITNAFQYLQRRKRAGFVASVSSISLRDLVRTYGQWQVDYLVGAVETVLAPGGTKSGSTDAKLLQRVNAFIQAQSASGAAPRSVLVLLTGDDDFTAAARAALDAGMELELLHPGVRHTSGRLL*
</t>
  </si>
  <si>
    <t>C_3070003</t>
  </si>
  <si>
    <t xml:space="preserve">MTYLILEVLGSPAALVAAVLAILVSALLLDRTLLREWLYDFVYCWHRSTKDTCKDSGVGASSSTDCSLAQQGAAPGGAAAAETPQPPSRGDGGQELLALDPAAFTEHLRALVAAVTAAAEADDHARLGATLGALLEHGFEAPGNVDAMCECGLAAALRLALLRLTRRLRQSPVWRVLAAAKATAAGGGQEQRAPQQPSELAGAGPGAAGGAAAASGISSHGKQAAEAPGAGVGAEVPTELGTVLSLPAPGDEEAKQWRALGTACLQASWMLVQMAGGSAAARRAVARGVSVRAVADFMRAIAPLELVAASTSASAATTTASNALAAAGAAGGLAGFDASIGSSHGSSYVGTLNPTAAAALGLRQPGAGTGTWGMAPTPPATRGPGPRSATRSPPPSGAGARSVGGCGPGSAGAGPSPGHCCFMSPALRRLQESLLPYALLDAVLRNCSWALFLLSDAAWGLAADAAAAPGAEQAEREAGAGEAAAAGQEAAGQDEAAGAVSLAVEVGRVLLPPAAPGRPAASGSSGGGRRHSGVAGGEGGGCVGEDGGEGDGAGVWQEGAGDLLAALVQFWDGLEAAVTAGAVLGCAALLGGAEPELAGRARRLLLSAPTFGAWPRAAAPLNAVALPPPPLHLTTPALTRPMTRPCAVLAAFVADCLAQQQAPPPPDAAAAAAADAGAGAAAAASTAVATAAAAPMKGTPGAAVPLPGCASSAAASPWQAAVVAALGGVVSVGGLSADGMSPCEALLRQAVAEHAVSWLLHAPALPLQLRRQLLRLLLGGCGGGEARITVLSSAPVSEVMMTAAAAAAGACPWADDGGSGCGSSVSGMGMNGGGLHGGGGGNGLGALDPTEHLAALVAAQRQRQYALVDVPLALCHVISAPPACHSLLPPGAAGLVLAAAPFGLAP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PALQLPAALRLQLQLPQAPPPQPRQPPPARAPAEAGPAAPGPSQLQTRVGRGFVAAAADDDDDSSSAAGPGEATAAMPRMEAPPEAGRPAAAAPVAWSRADREWAFVTVAAIGRGAGGAGGGALGIVEMLDVSGAGGGAVRSTSLSAVHTSVSAVTAASIADSFVAPADPSHGRASRGGSPDSFGYAGSGAGPSSASGSGSAGASTGRRPHRVVDLRRPALAAAGAASASASASADAAPALHTASAAAGELWGHEMLPAPVCSSAATVIGGEAVAMAAAATATAAAPESLLTAATLAHWPRDQVAPEEEAGGQAGGGQAGGAQAALAVVLAEEASSLHMHVRGPQREAAAEAAAAGAAAGEGAGGEVEDGYSLAARRFEFDTCDDADVDGVVASASSPTAPRQHPGGLEPEPAEAEAAPAESQERAGQAEAGAEAAHRAAAVARHAAALLARATAPPELQPCPPLGLGLGLEGYAASAAGGGGGGGGLEEGVWAPAGGAGGGSQPPYHPAPYSRQQLWLDPWLTPGDTGTSPAVEAEQPRHWAASATAPETTHXXXXXXXXXXXXXXXXXXXXXXXXXXXXXXXXXXXXXXXXXXXXXXXXXXXXXXXXXXXXXXXXXXXXXXXXXXXXXXXXXXXXXXXXXXXXXXXXXXXXXXXXXXXXXXXXXXXXXXXXXXXXXSSGAGPSGCGSSAMLAAAPQPRSTGPPGVAPTATDAFGADASLGSSSGGSGGGAWAGRPALSGADLPPYTYFGSAHLTAAALAVPVDMAATAGARAAAANLGSNSAAGHIAIAAAAAAAAAAATNACRPGATTAATTVAALGAIAKAAGRHGAGWRRRGGHSAAAGAASRAGAGGGV*
</t>
  </si>
  <si>
    <t>C_3070004</t>
  </si>
  <si>
    <t xml:space="preserve">MELLWPPGPGGTVRVRDMGMRCYTGLHAALYVPLGAVCVLAFCLAPPAVAAATMYRLRAQLPAFHTQAVYGFLYRRYRPNWYFWESVLLLQCSHP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GAQDAAAAGDDARQQLQAAGSGAAAAASGALPQPWRSPAQRAVYSDSGAGGSGSVWRGA*
</t>
  </si>
  <si>
    <t>C_3070005</t>
  </si>
  <si>
    <t xml:space="preserve">MMLLMTQHAYVCVHNMPAAAANQARRTRTRAHRRPPIPTHXXXXXXXXXXXXXXXXXXXXXXXXXXXXXXXXXXXXXXXXXXXXXXXXXXXXXXXXXXXXAARLTAALPPSVQQQVQQLSGAPPLPPPPPQQQQQQQQPAVTGQPGSAQQLAQQLAAQQVQQAAQLAAQQAQLQQLMLQQQFHQQQAALVQAQLAARRQRRKLTWAAPAPRALMTLLGRAGSRRAAAEAAAAAAAAAAARAAGTAAGTAAGTAAGAGASRLGARPWAAAGSGDAGAPIELLDGEDADLDLEDLDLEGEDLDDGLLDVD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WQGLAPPRRRALYLVACRLAAGGPGSGALGSWGAVEGLVRIGYAIRAAVVSCPPERPGEACVPLMLRGGVPAGALWLSVIPTAATSPAAQDGGQHPRPAAAAVGRPGDLQLQDHAQPPPLPQPSGALAGAPAAAPAPAPGPAPQAQAATAKATAGTSRRPHSGVSISATTIAVALQPQPQPQQHGASSRSRCPGAGDGAVNRSSGGSSSSDDGLLLPEAVAARLLSDAAALELLGFTAAMVLLAPCGGAAAGGGGGAGGGAAGAMAAAAAAAVAAMAAANSDSGYGGGGGGGSATAAAAAAAAAAAAAAAASEAPPALVWQSGVVHRLAAAGSLAALVSELCVALEEHVERAFVLQPAVRAALVPMADEPLGLMFGRVAYLEPAAAAAATNAAAAAAAAAAAAAAASTSASISASVSASASAACVRAPRALGSAAAATTHPSAAVGLAPAPSSSQRSGRPAEQPQQPQPQQQQPGDGHRPRRLSLLQRVSLLGTRTSGQQQQEHPELTAATATATAAATATEAVAVASWWPGSSASLPAGRSGVPAGAGSPVGVTSGATADHTAQTPPPLPPPLSACPPAGGAGGVSSSGAASGRAVYGSTAGAAACAGDSRHLAAAASSSSQRYVVRCTPAAVAAPAAAVTGPSGTEAAGATALSLPAPAGASACASAWDPGCLSAALLSTAPLHVHLQALLPPPPPTATATARTFPLQHTLLAAVAKADAIAASTAAAAAVAAEPASAASASGGAATRALGAAATAAAAAVVEDVAVLLQDVHRPCRDVCLLLLGPTPAAAAAAASTAQ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GGAPGQYAVMRTTDITTSALAPPPTPSFGAGGGAASSVAAAANHFLLSSGGGCVDSYAGGLSGLGPLHMSLVSTAPQSLFTNTTTALGVTEGGAGASPHHQHALTHTGGMHALMATGSTGGGGGGDGRQASSSRVPQSLAAWGLGTGAGASTDGGSGAAGAGAGARGGGGTEALMGMASTRVRGRPLSGILSGALWSGGAGPVAADDAASNEGSGSAAVAAAAAGGPASPAAGAGAGSQRSGTQGHVIKSIKTVAAAAAAAGGSGGTDPPPSAVRQAVTDTCHEHSTTYGPDGHHHHTHHNHHSPRALPDRGSSPAAGPQALRVRQLPAGGGRQFYLVPVPEDCVPPPPPGPAAAAAAGGGGGAGISSVASSAAGGPAAANGPNGPNGPGSAPPPPPPAAAAAGGIEPGDSVCTALLVEWCDLGSLAAAVASRAFPRYLPPPGGRVAAAAAAGAQQPPPAVDMMGVYLTLLDVAMALRYLHGLNPPVAHRDVKAANVLLRSSTSDPRGFSAKLADYGFALPLTKTAEDGTRYALVDQACGTVTHLPPEALNKVPRLDASADIYSLGITMWELLAGGQRPHAAVPVDRIPGHVTRGGRPVFTEAVPLPYRRLAAACWSAVPSRRPRAAEVVAALTAELAELERGGHQQQQQAQQAHLAQAQRRAAAGM*
</t>
  </si>
  <si>
    <t>C_30820001</t>
  </si>
  <si>
    <t xml:space="preserve">LLACLKDTAREALRRAAARALLSAVRAAPSLSASLLLVPSPAGGAAEPCLKWAADGLAKPALRLDGVLGALVVARAVLAAEAAGGAAAVAPGDKTWAAVFKPDSALLAPVNAAKLPPADCPRAGELAEVLLSAPAGSAIAAAIEGTPGSLDAVCRLLSVKRCAASTSLSPN*
</t>
  </si>
  <si>
    <t>C_30840001</t>
  </si>
  <si>
    <t xml:space="preserve">MGFGAGPEAPAEQRQWVSAAVDAATQSGAMARATSQAWSNLLYALALMRHQPPAELLDSGAAVAAMRASSAGGQNCANTLYALAVLQLRHAGLEAAVCGRLGELLQHDSDTVLHQHVCNSLWAMAVFGGTYSPDMKQLSIQLAREAVSRWEGLTTEHLKQLWQAQQELGGEVAAALGSGSGLQAAMAAAVTTEREDAKPTSDTQKQVVAALRRLEQQGLKAAGGLAVQSLQTGVVAPGVLAPVDAVPFPTDARL*
</t>
  </si>
  <si>
    <t>C_30890001</t>
  </si>
  <si>
    <t xml:space="preserve">MFRRKKWKYLILDEAHMIKNWKSQRWQTLLRFNAKRRLLITGTPLQNDLMELWSLMHFLMPGLFASHDQFRDWFCNPL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RFASFGGRHQRHG*
</t>
  </si>
  <si>
    <t>C_30940001</t>
  </si>
  <si>
    <t xml:space="preserve">MATQRQVARDEALAVLEAQTAPRKPKCFSSVGNMEAFRFLGDLNVLEVDGNAVFEEELQLPDGTPTCIGFDMSGYANEDPATGPLLAHHKEQLELLGVRFGRAAFDIYDVHSLTNDSLLIQHGSKAFRGIFDGCIAPYGLSLTSSLSQCRIVYEHRMPGDRAYPGSSSAASGGVGSPAGGMAAAGSGSSPGGREGYGPHRPRPPPLVLPPGGHAQTALAAAVSPHGSGGLPLPRPPLRSRTLVH
</t>
  </si>
  <si>
    <t>C_30970001</t>
  </si>
  <si>
    <t xml:space="preserve">MIRIAMMFKGAKGTEALRKRMWDTDGSAAGAGGEGSGGEGGGVSRSTGSMPELSNMDLVPGRFKVRQNPEILREH*
</t>
  </si>
  <si>
    <t>C_30990001</t>
  </si>
  <si>
    <t xml:space="preserve">MQTLPRPVQFRPEKNHRLQLEAFAAAKRSPAAAAPTLAGAALREARLKLVGGVRGP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TALDVGGGGREALGPRLVP*
</t>
  </si>
  <si>
    <t>C_3090001</t>
  </si>
  <si>
    <t xml:space="preserve">MLARTSWRNGGGGSSSDGGGEAAAPPPPTWQALVEVLEANVNTNLEPDVSEPDHVLCVDMMEGCKGWAVLAGIYASMTQTKGGWQGAYFNRSAAGGLSPSV
</t>
  </si>
  <si>
    <t>C_300001</t>
  </si>
  <si>
    <t xml:space="preserve">MWQPYGSASASSEKASCVPCLPPQPPGPGAPAAAAACAIASAASAPCAAAASPTAISPKTMSYTSRGVMPYASLSSHISGGPKGQAEACSKQRCACSNACRHRWQYTPSAHC*
</t>
  </si>
  <si>
    <t>C_300002</t>
  </si>
  <si>
    <t xml:space="preserve">MHAATKRRREQRKCYARVSGAGYRKRTGQSERQRWQEARLQEQPALQRWQAGIPSARVAYAADHTRRIQYLYGGSGGIGLWQLLRHYRQWGQRRWRLTVYIRSQKVLEQTAQQLAGGRPKEEVIVGWGNANTGHGGCVSRSGRGPNRALLRLLVDKYAHLVVYVDEYYTSQVCAKCGRRLLGNGQRCLEVVIPFGGSRARDVQVCQHCGTVWGRDANSATNMRHALMETLLGKPRPAALRPAGGGGGAGPGGGGGGGGGGGGGAGPGDGGGGGGGTAPTGGNSSGHGVSWARWWWRHGRPWAQQQWRRACSEQRGQARPRGGGQRGAAFKAAPARRLRPAGVVWLATCADEDGVAGSQLQRQGC
</t>
  </si>
  <si>
    <t>C_300003</t>
  </si>
  <si>
    <t xml:space="preserve">MAEKAEATSRAEPEPDTAAWAATCRGQINPALRVHCCDFATSAIELVRSNPAYGVSRPEGGAVHGFVADITRDYLAAPADPALGPLAQPGPYGGCGVPEAGCDLATMIFVLSAIHPQRMAAVAAEEVAAAGAALSRVRLVDVADVAAARLAAAAAAGAAAAAGGGATASGLQQQQQQQQQGQGHVAAAVAVPVEAEVEVAAGVGFRCLLRPDLATGALAAPPAELALARLLASSPRLLSGRCALQLGPAAAAVAAASVAAASSLAAGGVPSGLGQTGFGSSMSAATAAAAAPPPACCGSLPAMAAVRGGGCRRVVVTDPCREGLAASAADLRRNAHRLVIERLRLAALDWAALGSSSTAGVAGTAATGAAGYTFVTGAVRQLRDVMQLQPQGYDVVYAADPLAAVAQAAAGSSSSSSADAGADVAVAAARGLFEAAAQLLQGSGSSSSSSHGGSSSAGAGRLFLVVVPGGWAAAHGMGFAALAAVCGWELLTPEQLAEGWGLDTSVAMATCGCAAMGFRRQQG*
</t>
  </si>
  <si>
    <t>C_300004</t>
  </si>
  <si>
    <t xml:space="preserve">MEPSQASNDNERVAEAGSSAAEAPSTSGPASYIITHSVSKRHNIGTIVRSATAFGVKEVCLVGSRQFNTFGSHGSDAHVAFRHFDTLAKCVQHLKEVEGCRVLGVEICEGALPVQEHPFTGPTAFLLGNEGQGMTDRQMALCDGFVYIPQHGAGTASLNVAVAASIVLHHFAIWAAYPERQREGYKFVVAEKPQRTTARGVVRESDDVVRQQRQQRRQEAAAADEAGGGGFAAGGLFDDEDGEEGAEAGDGEAGEASSGEGES*
</t>
  </si>
  <si>
    <t>C_300005</t>
  </si>
  <si>
    <t xml:space="preserve">MGLGSRGGILAARRLRGEPEPFEDEQDDDEYEDGEYVDLDDEELLGDLDELDEMEIDGEWDEGEWEEDRQAEEELGEGEERPGAGAGAGEGRKGGVAPPLPPSPRPGRDWRS*
</t>
  </si>
  <si>
    <t>C_300006</t>
  </si>
  <si>
    <t xml:space="preserve">MRLLGRHRFPSCIHPHFSIFRAWAAFIQRDRALHRVAKQLTGGRPKEEVVVGWGSWAFQGGKGGSPISVRGGRAPTGRLIKLLRERYAKHVFIIDEYKTSKTCCNCGCQEMAIKRLGGLKEGQRPWSVKVCNDCLTTWVRTVHRDVSAANVIRVLLLLKLMGFERPAKLQRPPWPPAAAGPG*
</t>
  </si>
  <si>
    <t xml:space="preserve">MRSLGLLVAVLALASIYSTLPVTTNPAPSTYCWTIRVSQSQCTTQNACCSADVHKMELDVAHPAYPRXXXXXXXXXXXXXXXXXXXXXXXXXXXXXXXXXXXXXXXXXXXXXXXXXXXXXXXXXXXXXXXXXXXXXXXXXXXXXXXXXXXXXXXXXXXXXXXXXXXXXXXXXXXXXXXXXXXXXXXXXXXXXXXXXXXXXXXXXXXXXXXXXXXXXXXXXXXXXXXXXXXXXXXXXXXXXXXXXPCVSCVKFSIIPPSEYRELYTFTPELCARVADRVVDDLATIASDSDARLIKDFALSECVASYDVTTNSYPYMTICGEFFSKEDGDRMPELSDAMDSWIEEVSGAGCPVEVAGFGFNAGVTPGSCFMVCNELASTVQALAMDKGYELATDFFCSQVNISAPRPNGRPAMRVCGDFKLESEAREFGTYLSDGGGFRDDLAPAIGFGNYIVPVFGQRICLVSELSYVVTDRTGKICDQFTYSQGCAPPQDEFPYCTCKPGAMLSTPYNLTYTRKFASNGNNNYCFRVNVDTQRCVGRCCSMDLDKVEWMSDLMNCRYAVAGFTVSTKPNAFIAPVWATQTDNLIDASGPVNVAVLKTNNLNLDIRNSNGVEICIALKATGKCPTLEDFCYDGLCKYAIFDRSAGCCANDFAEGNDFGYNRRR*
</t>
  </si>
  <si>
    <t xml:space="preserve">MRHTAVAVALLAFVAAATALDFPYAGCARALSKSKYSVKPVTTFPGTNTICWTVQYSDPQCANPSEPCCSADLHKLQLDVKQSCASGFRATATVNGQGTPSPTIYRPPNGGSDQYVLSIPGLGLDGASANGATICLTLTGGSCMTXXXXXXXXXXXXXXXXXXXXXXXXXXXXXXXXXXXXXXXXXXXXXXXXXXXXXXXXXXXXXXXXXXXXXXXXXXXXXXXXXXXQGDVISELFAPYMEDGTIIAGTDSITCNGNKITACATMYSKERGAKMANELESMGNGLVTSVFGFTGDCPLALAGYSTGVTSTDQDCGIFKAGPACAPPTTPFPFCVCNKQQGSTPFYLDNAVEVDDVNNEYCLSVYTAAAGPGKCASATIMKKAEFYFDYNMRWKLTGITIRYNNGRTATRSQSWGPVGDNTLKVSDLNWKTGDVASLKPKICFKFKSGTTLADFSMDPDGYVWGSLFNPDQSCCPTFPAE*
</t>
  </si>
  <si>
    <t>C_300009</t>
  </si>
  <si>
    <t xml:space="preserve">MRRTAVAVALLAFVAAATALDFPYSGCTRALTKSKYSVKPVTTFPGTNTICWTVQYSDPQCANPSEPCCSADLHKLQLDVKQSCASGFRATATVNGQGTAAPSIYRPPNAGSDQYVLSIPGLGLDGASANGATICLTLTGGSCMXXXXXXXXXXXXXXXXXXXXXXXXXXXXXXXXXXXXXXXXXXXXXXXXXXXXXXXXXXXXXXXXXXXXXXXXXXXXXXXXXXXXXXXXXXXXXXXXXXXXXXXXXXXXXXXXXXXXXXXXXXXXXXXXXXXXXXXXXXXXXXXXXXXXXXXXXXXXXXXXXXXXXXXXXXXXXXXXXXXXXXXXXXXXXXXXXXXXXXXXXXXXXXXXXXXXXXXXXXXXXXXXXXXXXXXXXXXXXXXXXXXXXXXXXXXXXXXXXXXXXXXXXXXXXXXXXXXXXSSSLSPSSLPRDVISELYAPYMEDGTIIAGTDSITCNGNKITVCATMFSTEVGSKMASELQAMGSGLVTSVFGFGGDCPLAFAGYSTFVTSTDDDCGVFMAGPACAPPTAPFPFCVCNKQQGSTPFYLDNAVEVDDVNNEYCVSVYTAAAVGTGACSKKTTLKKAEFWFNYAMRWRMTSITLKYATGAKATRSQSWAKAGDNTLRVYDLNWTVDQVASLKPKICFTFKAGTTLADFNADPNGFVWGTLFDPEQDCCPTFPAQ*
</t>
  </si>
  <si>
    <t>C_300010</t>
  </si>
  <si>
    <t xml:space="preserve">MLTAPDGAGAEGGQGINWLPEKGRRLPAAAGEPTDPACTNGLFDPLAAPEGRSPVGAAAEAAGGAGGAAAAERTVVGAAGRRQAELRGEAS*
</t>
  </si>
  <si>
    <t>C_300011</t>
  </si>
  <si>
    <t xml:space="preserve">MTLFPRRQRHAWHASAVVATSPTLGSATALLTAAAPSGSTSGGCRTAPGGLTAAAACPTTSAGGGGAAPGAAAAGGNGSGGRIMRVRSLSVDGSVCSSGGSSGEHQQQAPPLAEEVAAAAAAAAAARAAAHSLATAATAAPQSRRPATLLPASKQPRARAQEGRAEGNKRVRNVPPCKGCGSQLKHAQYFVHLKDIQLRGTCRGAASTSAPSSPPPPPAAAAEDASAAAEAAERPSVPAASSAVPAAAGSTAAASTTAVPAWLPFAASDAFAGNDVPLELLLDGEFTAAMHRLTCDGSGGNPLGGGNTYGAHTYTHALAGPASTPAGAIMAFPPAAAAAGGAAGITQQPSMALRQLEYEYTRAAYTTATAGAAAAAAQPQQPLLHWMAHNQQHLNHNQHYNQQHNLQYLQHPQAHHMPQRQLMLQGSSGSAAARGAGAHCFGRHSVSGGSASSSIGDLYSRPLGGGLIGNAAATRATLSCQ*
</t>
  </si>
  <si>
    <t>C_300012</t>
  </si>
  <si>
    <t xml:space="preserve">MGACTAAAGGAGGSIRARSSSAGGSTSCSAAASGALAPQKKTKKRVRTVPPCKGCGSQLKHAQYFVHLKDIQLRGTCRGKAATVADEPGAPPAAGNTSSGTSSGSRSRQSECGTAATRPATKQDRPPVHKSATFTAAKRPTAPPAAFAQPALLPLPLKDTPMFASAAATSTATVAPAAMAVSAVLPPPQLPQLQRPFAWQAPQPQPFVWRQQQQQQQQPQALLAPQPRPVCVASAADDDEDKDLDSFLAAVFANELAAGPFDDTACPASANAAADGGGSFAPLLLPHAASPALPDAAANGLPLAWLPAEGNVEEEVFQSGGFAMEVEVLELAAELAAAVPCSPGSTSGCSSGGCSSGGSSGGSSGCSSGCSTNSGGAACPDGAWAYGYCC*
</t>
  </si>
  <si>
    <t>C_300013</t>
  </si>
  <si>
    <t xml:space="preserve">MAVMMRTQAPAATRASSRVAVAARPAARRAVVVRAEAEAAPAAAKKAAEKPAWTVPTLNPDTPSPIFGGSTGGLLRKAQTEEFYVITWEAKKEQIFEMPTGGAAIMRQGPNLLKFGKKEQCLALTTQLRNKFKLTPCFYRVFPDGKVQYLHPADGVYPEKVNAGRVGANQNMRRIGQNVNPIKVKFSGRMMSPAEI*
</t>
  </si>
  <si>
    <t>C_300014</t>
  </si>
  <si>
    <t xml:space="preserve">MRGNQQADLVPVGEDQKQHLELTRDIADKFNNEFGGKPWKKRGGRGGRVFKVPEVFIPPAGARIMSLQDGTAKMSKSAENDNTRINLTDTPDQIANKIKRCKTDAVDGLEWGHPDRPEATNLLTIYSLCTGKSKDEVLADVGGMRWGGFKPVLTEAVVEHLRPLQTKYGQLMSDVSYIDSVLAAGAEAAAATADRTLADARDAMGFVPPFKRK*
</t>
  </si>
  <si>
    <t>C_300015</t>
  </si>
  <si>
    <t xml:space="preserve">MAPTFSCTARQGASASAPQLTGAAPSRHYRRSTTTKAPRKRTFLVGMTRFDARMELGAGLASSACGAAGSNTLGGSCQLLSCGGDDNSGRINNNSFGGNGGNNGGSNGGFGFSSGDFGMPESRMGRALIGAFALTALVAAFPEQSRAMLGSSATSPAVSPNSGLLSASRADAPLGRVSTGSRSSSGRSKVVHVVGRDSTLVVPLTQASLPDSQLLSRSPVNGGFLSGGGRVRIVDAPIQLTHDEVSMIAEKQYRVRESMRVN*
</t>
  </si>
  <si>
    <t>C_300016</t>
  </si>
  <si>
    <t xml:space="preserve">MAFALSSKPVAGVVARSASTKTAVPAVVRAGVRSSSKRRNLVVSNVAAPAKESWHGTIHTPALACLAARDRLLAGPDSQRSGLPTLINKEQVEALETHRELFSDFFASLFGYDLAQLIADSPAPTAAQAEHAAIGHAAVLNMVPTEHIPTVRRAMADHDRDFAAFYNHVADMLEGKI*
</t>
  </si>
  <si>
    <t>C_300017</t>
  </si>
  <si>
    <t xml:space="preserve">MEVAAEDDGLSWLEAASSYSHSYSTASINTAAAGRLRAALLDRAVGCYVAQGRLNITQATDYCLVMLTQPQTAGGGGDGVSAARAAGELRAAAADTLQALLQDEHLGMVVDSRRVLDALGRVAAGCCAAGLAFVARSGCSSSGGCSSRSGGGGGCSSSGGVGGGGGGGGGTGGYGGVRVGVSGGGVRVGMSPPAPQPQLLRLALRVYMNTVFNPPCGCALTAAAMGCCDGGGGGGGGANVSGGGDAASMSSGSGMGGGGGGGRGGGGGGHAPDSADVRMLLCRCLDLAAAAAAAAAAAAVAAATAAVAGVNCSGQNAAVTPPPLPPPPPPQLQPPPPAPAALSCLAAATQLAELAAAALSAFAIPAVRATLAAPQLAAVARCVTQLLTAAYATAGSGGAAVGSGNNSRSGSSSSSGRTAPSRQGSSGSGSDPAAAAAAAAAVVGGQVTPQQRCWLLGLLLSLLRRPLHHRQNGNASAGADGSGGAYTTATTPAGGGAPVTTAQLSREQDLALKCLVAMADATSAPAAAAAASGSNSAAAAAAAAAARQAVEAGAAPALMAVLAAGGDAERAVRLLLWLATGPAPGLAPTVESAVVAFMKMAGEVSVNDGSSSCSGGLGGGGGSSEQAAAAFLRGAAAVATVLLHAGHLGRSGGSGGSSSSSSALGGGKGGRGGQGLLEPVASRGNGSSIGGGSGGAGAGRGRMLLPAGSSQLYGGGGGGGGGDDYELGIEGDGDCVCVFCAARMTNMAAAAAGGGAAAGDAEPRTRQEAAAAEVAVVAADAAWRQARWLLCTVASSVLLSRNDRSGNAQTQLALQGWQQHAKVEVAAAAAEPEPEPAVAPWLMQQLLSPEARSLVSLALHVLLGCHGSSSSSGIGTAEQQALQPRKSLDPEEEEAIAAALALLQHALGYATAGTSSPPSAQAGVLQPSVAAPPRAAAAATAGRSRLLVGARALHCLHHYLLLLGGVGMDVLAAVAAMSDSGGCGGGSGGGSDGALAQLADCLAAQIHTLSAGAAHAGHTAAAAGANVGGDGGGRGGGGGGGGGSGGGGGGGGGDGKDGGGDDLLLLQLAACVLDVAWQEAQRQLQERRQQQEEVAAAEEQQQEEAAAAEEQQVMAMAMTAVAGLPSPFAAQPLAAQAAAKAAAQAAAAQTAAQAAAVAQGEGEGHSARPSSGLLHKWHSASETDMQQRQQQQLQQQAPQQPQPRTAATAAPPRRLPRAMASICSTTAGRTALTALYHHCYSRLQLQQLRRRRSRRHLSTRWRC*
</t>
  </si>
  <si>
    <t>C_300018</t>
  </si>
  <si>
    <t xml:space="preserve">MRLLHEGRGSHDSTAAVLRKQVTSSETYGGTSSFDEGTRGELVAQLVAAVASGSGGGSRGSRAVWADHGGGDAEEQEEQEEEQEDRQLEESEEADEGAWAGPPWVEDEGAMSVRVALLQCLEVALGSSTHSNSSISNDTASNKRITRTVAATTKDVCGDDAAAADTDPAARGAAAALLLLRRVGPPLTAALLHLSDDVDLLSDPQQQQQAAGALTTEDDTPAATAAAAAARRQQRRLSGLLQLACRLVTGASAALTQQESSLLPPAAPAAAAVAVAELLQAQQQQQQQQQEQQQQQQQQQQQYLLHLQRPAGLLRLVAASTPLLAQAPWPPGLAPEQLLPAALPGLLQRLQARLVACWCSGGGSGGGASCYSLGCALGGGISAASSGARGGCGGDSSVAEAVSRAARFTARLDELQKLLPPAVPPSSASTSTSSTGSGSSSRSSGASSSGSSSGTPGSSSIARDGRVSPALHLAAAADQSAAVAALLAAGADPEATHADQGTALFSAAAHSALHALGVLLRWRRQAPASTPPATAATAAATAAAAAGTAAVAASGVDTETRVGGLTPLLAAASAGRAAVVAALLAGGADAGAAAEGRGVGSGQRALALAAGAGHVGVVRLLLRCSRMDVDAVDTRNGSTALLTAAAAGQEAALRLLLAAGADTEKYNNLGWTPLFMATWHGHVEGVRALLQAGAELEVVNRDGATPLLVAVMSGREEVVRVLLSAGASMSTADKDGKQPLHAAAINGHVDVIRALLAAGADRGARTHVSEQCRLGC*
</t>
  </si>
  <si>
    <t>C_300019</t>
  </si>
  <si>
    <t xml:space="preserve">MATARQRLLKEYKEALKQKSEDTGITLIPNETNLFAWRAVLRGPKETPFEGGVFELVINVPEQYPLQPPAVRYRTKIFHPNVHFKTGEICLDILKNAWSPAWTLHSVCQAVLALMSDPAPDSPLNCDAGNLLRFGDTRGYNSLARMYTLDYAR*
</t>
  </si>
  <si>
    <t>C_300020</t>
  </si>
  <si>
    <t xml:space="preserve">MGAEHVSESAEAMPGKSHSALAEAVPVPTTETFDKPAPTSDCPTSDSSSTSSLATALVPFTPLTSLDRQACSLAMSVTDEDTKETTTYVGTLGLDLIEQAAECIALCDNETVIASHWRRQIEIGIDLRKQFAAAGGMEICAKITECVKGWTALANAAEIRSQFYSLRATGFINAAAGGATQSVLRLRPC*
</t>
  </si>
  <si>
    <t>C_300021</t>
  </si>
  <si>
    <t xml:space="preserve">MSGYPMPPCAQAEVSAEAAELASRRNLPLVKLPAVVEAEVDAVLAGGSGRAQKLSHSPHRGGLTPVRSKPASDNPANQPFPRAIRALTPSRQPRLRGVELAAAREALERGEVGGLSVAELNAALGLPPPLEDNERLADMLRKIAPNYKSMDQALGDLVARFAPEYAACRRVLQEAVGLLGSRSAVAADTGSGDGGGTWPPREVLIHGAGSGAAVIAALETLPLGSLESAVAVEESIMRQTLGARLERREAHVLVLVLVLVLVLVLVLVLVLVLVLVLVLVLVLVLVLVLRVPLRARLLLVAAAAGRVYDLVIAPYQLVLLPTLEDKMTLVRQLWERCGGSLVLVEPGTPAGFGDLAEARELLLALEARRGQQLQAALERGDARAAAKLAGSGAHVVAPCPHDGACPLWKVGRSTWCSFEQTLLRPDFMRNTAERRLPGAPLPRRYGAKDKQDECFTYLVIRRGPRPQRRVAVARAYAPAAPPAQPLAGPGTGSGESAEPAAAAAAAAAAGLRVPQRAVLMQVLIDRMAATEPEADTSGNAALPKGGGSSSDGEGAGDRGEQRARTPLFGHSAGAAASVNAAGSSAAGAAAAADAALAAAGPLPGEAGVDWATASQEASNTAAEAPEQEQVGGVTGVVAGSNSSKPAGSVASQHRPGLDAALAQMAMSLVPSGSTALSAPAAEALRAALLQAGQPGADAADEGLGAEQGGSEGLGAEQGGSEGRLSRLSRQDVSDEEYAAAEAQLLRRVYLGGGSASRAADGAAGAGGASPAWDGDSGAPAGSDSESDSDDESSAAGAAGGRDPRAVVVAPPAEVHLALASSYGWGRVLRPPRRRGKHVVVDMCMGPQQQYLFADQPAGSGVAAAGAVAAEQAAGTGKGEGQGLEAAGGADDGQRSGGAATDGGRGKHAEQDEAESTAGRTVQQVVPRSARNSWMGVPAYRLARHLGWGDVWPDWFARSHTVKEVGPVPRRQQQQRQRPGEERAAGHGEGEGQGEGVSEVEVKEHGSTYQGTGGVRSDGYN*
</t>
  </si>
  <si>
    <t>C_300022</t>
  </si>
  <si>
    <t xml:space="preserve">MLTLLCLVASPRVQAKLTRVRQLWERCGGWLVLVEPGKPKGFGDLAVARELLLALEAKLTLVRQLCERCGGWLVLVEPGKPKGFGDLAVARELLLALEALSWRYDATQIGCGLVQQYIAETVWQLELQAVSDLQAAGQWEVEWQVRVQAMQQAVRVAEAVAKNGRLEHVLVVPVFVV*
</t>
  </si>
  <si>
    <t>C_300023</t>
  </si>
  <si>
    <t xml:space="preserve">MALTLHQQRMAQIACRQQASGRVSVRPVLQLASTRVPVPYGPNMAVVATRPARSGLVVRAQSAKAAAGTVRIIIQGRKLPVTDAIKLYVEEKVAKAVANFSHTLKEVDVTLSARGGDTGTHGKKEQKVEVTIYTLRNGVVRVEDAENNLYAAIDLVCDKIRAKLQKIKEKAISRGAWPGRAGPKEDVDEEDFQEYLKEVKMDTQLFDKEEQLQRQFAELNRIYPANVMRSKTVVLADPITVEEAIDALEAVGHSFYVFREMTTDTVQIVYKRESGGYGVIVPQMRD*
</t>
  </si>
  <si>
    <t>C_300024</t>
  </si>
  <si>
    <t xml:space="preserve">MATNKEVIAEVSRFKEQGGLAALLASGGGGTYVAASGAKASKKGASTPGAAASSGAGLPPLAPAAKGSAKPSRSKGGKVNRWWANEKQWYTAVVTDYNADTNLYRLTYNLSSSQETYEDFDLDGADPAIYELTGETMNLLAMTGSAAVNNSVVLQPYLARAGVAGGGGGGGTKSGSKKRRSEDDDSDDDF*
</t>
  </si>
  <si>
    <t>C_300025</t>
  </si>
  <si>
    <t xml:space="preserve">MYDLLSMIVEWAVQADVRVNDDEWRKAQAVLADGPSGISMDTRAGRAVAELFERGFQTPVLVLMDELQALLQPTTYDNAGGQEQLNRGDIAFIRDVVLRRLLINTPPHVLWAFTGSSIVWTSLAAMPVNGTAPLNQIKPVHLPASVPPHLMQELVVHSLQQLGLSEQQEQAVGQAEHQQLTALLERSGNSPALFTTMLELWADEETSVDITTFVGEFMTNKLFEEAVKEWNLALAHMSDEDRRRVLDLANVVLGAQVTGFPSRGIWRFLEPYMLKTDHGRYYLADPMQRLLLRSVIDRGGKLRTSFTGLGEGLTLVQLEWGWLILQLGEVADYLVGQRRPPKGFPSHVDGATELTAMLKEFATKAKLPGAKGVSTADRWGALPAFQKALESPYNKGSRAWYELGGKDNRLQSDLDYLVFFLRLCRNVLAHHWQQQGLVDILQVMMALPDMLGMSAGALAEQVRTCMSKLQPATIEAAAITAATAAEGEEERASAGSAPSAGSDLSAGSGSGSGGAGRGGDPASGRGTPAATGGCWPGSSCSKAHTALLSSSGALSAARRCLLLAGKAVVPHTRAMLPAPAVRRLNLMRVMTSAQAAVRFS*
</t>
  </si>
  <si>
    <t>C_300026</t>
  </si>
  <si>
    <t xml:space="preserve">MASAQVPGSSLLSSRNLSARLASTSGRPYAVPQRRSITICSAFKLSDVTGSSGSNRTAMVAIDPTVPSTSAIASQERSGPSIPIIALAVGAVGLAAMVFKKFRQNGLDDHTYRYSASLHLKDVMKDVNTVRIDDLTPEQIEAARARRSKERANHRLCLEDVELPQNHPFATKQKLTQEQQDAALQNLRARSMRRRNYEAMQEGANGGMGGMGRSR*
</t>
  </si>
  <si>
    <t>C_300027</t>
  </si>
  <si>
    <t xml:space="preserve">MAALGKRKMRASGRLAAQVLEYAGSLVRPGITTDEIDKAVHAMIIENGAYPSPLNYGKFPKSVCTSVNECVCHGIPDDRALEEGDILNIDVTVYLDGYHGDTSRMFYVGEVDPAAKKLCEVTQEALLEAIKKCAPGVPYNAIGKTIQTIADKHKYGVIRDYVGHGVGAAFHSHPTIFHYKNTQPGVMQLGETFTIEPMIVQGGIKCDTWRDNWTVVTKDRGLCAQFEHTILITETGADILTRVDA*
</t>
  </si>
  <si>
    <t>C_300028</t>
  </si>
  <si>
    <t xml:space="preserve">MQPVGTWPWLRGPNDARGHVPYSTPRRGEYTPAVCSFPLPAYLPRYAYKPNKATPMYPCVFLLHVAVADCCVRTHRRG*
</t>
  </si>
  <si>
    <t>C_300029</t>
  </si>
  <si>
    <t xml:space="preserve">MPLLRTAACSQWVLPKVDPELWGRLFAYQREGVLAGVRFGGRVLYADEMGLGKTVQALTLMSCYTEDWPLLIICPTSLRFAWVAAVQQWLPPHLQPAPADLWQVGAVTDWDRLAAAAGIEPGSDHEEYPRGGGRAGGGGRLRPHIAVVSYDLATKIAPQHASRYRAIICDECHALKNRTTQRAQKIGPLVRAADRAVLCTGTAILNRPIELFTQVDMLKPGLLGSYTEYGDRYCVNTANTFYQQQQQQHQTPNSPGAGGRGSSGGRGY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A*
</t>
  </si>
  <si>
    <t>C_300030</t>
  </si>
  <si>
    <t xml:space="preserve">MLPAWSAAYRATGPAKLTEAKAFLTRLLERDADDATATQAAAAAAAAGGGGGGAAGGGGGDEAGGGGGVSGPCKVLVFAHHQEVLNGLQEHLKQLKVMHMRIDGSTPAHERDKAVSAFQRLGPRTPRVALLSLHAAGTGLTLTAATVVVFVELDQSPSLLVQAEDRAHRVGQAAHVHVYYLMAKGTLDEQIWAMLERKRFVCGAALDGPGPAAAVAAAPAGAAAAAYDTAPVGTTGGAGSSGGAGGAGGGGFGAAEGGGGAVLAGQQQVQQQQQPGSQPQGGSSGSGRRGGGGGGGSASVVVDLTQADDDDGGGSGGGGQQAAKRRKAEKVEIVID*
</t>
  </si>
  <si>
    <t>C_300031</t>
  </si>
  <si>
    <t xml:space="preserve">MDFWRHMGFKEVQFKQDQTGKLGPPRGLSKDLKPVLQESSKQSIFALNIWYGERPKKVEKVDLKEEAQPQEQGSQEQLQQERELQQQDPEGALTRLLARSSAQLKSDPYEDSEQAPGVVWPPAAAAGAPDGTGDTEPADNGALAAQDPADNGALAAQDPADKGALAAQDPAEHGSAVWLVESENQVEQAAACVAAAFAGAGPAGAAAGTKGAAAGTKGAAAGTKGAPAGTKGAAAGTQGAPAGTQGAPAGTKGAAAGTKGAAAGTQGAPAGTQGAAAGTKGAAAGTKGAAAGTKGAAAGTKGAAAGTKGAAAGTKGAAAGTKGAPAGTGATAAATAAHQQALACQRPPGQAAAAATSSLGEAVQRAAALVEAAAEEEAAAVGIAVSAVEAEEAALADFAAAAEAAEMGMEMEVDEVGAEIVPATGRDFTAAAVGGSTTPQPEDAVTSEDGGAAVQPDAEEHRPAKRRRYSGDRCAGESQEQLAQQKEPSSPASTLSLPGNDSEGGGGGASAGKCAAAATPEGAGGTGGAGAAIDGACLQASPHASPLRVAAPAAPHEVSCAASPRFPAAEDAGGGLDGSCRSGNADAFKDDTGMKTTPGSISGPRNQQSHGCGSGSVGLPVLPLEVLHRYATTGLGWNYKAAADMDTAEQLAAAAFLQNQLAAGVSPDRLWAQQQTQPQPQHTPAAGVAAAPAAQHGSSSSGPEAAAPAGAMPPPGNPPAAASPAPPPVGLHAGGQQAHHHMPQPCPPHPFYTPGCWPYPQPYAYVMQPPHQQQQPPQQYHPQFAAWMPGSAQLPQPPQLSIGQQPAAEKPAGAPTAGAASPGGPYAGYPQAPSGPWGAPPPPPPASGAQWPQGPWPSHRALALPPAQQ*
</t>
  </si>
  <si>
    <t>C_300032</t>
  </si>
  <si>
    <t xml:space="preserve">MCPLRYEHYEQCLVACLRLGGKVVAAAALRLTLPTSVFGPDVAARCYVETVATHLQVMFQGTAPALQRRGLGRLLTRCIMQTAVEAGHQYVTTLVTGSTAAVSRFWTNVGFIVPAKRSRQEKPPGGVAGAAAGAAAGAATDAAPGTATGAAAGTAAGTATGSASGAIAGAAAGAAAREQGRARKMSWGLREVLRESREQALFVAAVWVCELPKLVERMDVSEDGPEQQQQQLLQTQTEAALKQLQERQERQRRDVKPEYPQAGMPGPSTAAGPSKVRGAPHR*
</t>
  </si>
  <si>
    <t>C_300033</t>
  </si>
  <si>
    <t xml:space="preserve">MRALGAAEGDRLVFSTADGSSLRTAAAVSAAAGDADAAAVAGAGTGAADDSGDRDGTVGASLGVVSVRFIKAAKQRAIGSVGGAAGGSSAADGSSAASLAAHQQQPSGSSCVEGGAVAGTVVVACNQQFCWLTVQAVAQLLGHEAAVSGVLPGTTPGPAALPLRVPPHQRQFAPSAVLQSDGIRAVERIARWRLQGLAKWLRHVGAGPGSSLRFTAVREAAGAEAEAAVAEAAAAAGHAAAAAAGGRLVAVEVSLESASSRSDEDQQPTDLAQDAAGKCCVKTVAASPAGGGGGTMPPVADQQPATVAAAAAAAARAPVGGTTGADAVVSGRLGVEEGGGSSGSGGSSSSSASAAAVVMLPAADAMDDITLACRQQQHQRERQQQHHQLLLPPHERKRPRGREWPRRHQQHRPEQEQQPAADLASPANTPQAADRRRPGAQAVAPLEPMARSAAAASAASTGGGGPLPPPADPEAAAPGAVSSLPEALAEHYPKVFKLMTVAADKDTARQLGAAACLQQLLAAGAPPGSTLHTAAAHHSVGCAGGSAAAGSAAGPATAAAFLDAQLPPLPPQPPLPLQQAPLPHDYWPHQQPWLPPIPDTSQPLHGGGHECASQQHWYEEHQQQHQQQQQQQQQQQQQLHPSWLGPYPPASAQMGAATQQHAAAFSQRRRHPSGFLSMHPCRSSRRHGH*
</t>
  </si>
  <si>
    <t>C_300034</t>
  </si>
  <si>
    <t xml:space="preserve">MRRSRVGRLESGLRSLVRQSKVSQAGSQVDVLFEVLPPFEPYLTACLWLGGEVVAAAALRLNLPPPPSSASSSAAASTSSTTGAGAEGTHLQIVLQATAPRLQRRGLGRLLTRCVMRAAVQEGHQYITTLVSDKTKARFWQRVTFSAAPVRTEGLPLALHKAVAESREKSLFTDVDVWYAELPQAQQRDAAACYSSINRFTVRPLVSMRASGAEVRLLLQSLALALPLPLVLELELALVLALALVLELELELELELLLPLLVVVLLLSPAVARTRLAVAEERLSPEQAVPHQQRDEWEQWRRGQRARELGLRVKEEEDAEQGRECEWTQRRRTPPLRPPAATQGAADAPVVGLAAWHGSSGPEGGSGSASASGSASPKVPLVLLCLSRKPRRQEGSNGGERLMQSEPETDVEVGSDVSSTDADEREAIATAAVAQQQQEDVGQQDSSDAPAAASDDSDEEGKALEPRQEAGAAGAVAGAGGPRQRQSQVLLGACAPGSAHRPPSSSRPATATAVWVLSAATASLRQASYSVRSSLVESLLGSQAAHSRMTPAVPLHDRATGNPIASNASLQLLASWFAQPTEAVAMLTVPVRVLVPVLVPVPVPVPVPVPVPVPVPVPVPVPVPVPVPVPVPVLVLVLLRCAWRKKDSATGAAPGRPGWEIAGLALWLRSHQAAEGDRLVFSTERGSDPAAGAAEEAGAAGAAGGSTSMRSRALPLIYVQFVRAPGRSAAGREAAAAAGSDGAAGDVPLGAAATGSTGGGAAGASGAEPSGSGAGLTGLAAAPASTYGAGTCLVTTGPHLTCMSAYHVAQLLGSEVAACGELPGGASRGAAGRTGVALPLLLPPHQQHLAPHAMLMCESARRRRGSGLHWWLVGLTTWLHQIGLGPGSSLRFTAVRDGDTAAAADGAGVSGAAAAGGSNVAADRVVAVEPAAEDQAVAEDQAVAEDQAAAEDQAAAEDQAAAEDQAAAVAEEQQRQQQQQRYCQRPLKRVKLCGHSPPPTSGGAADRAATSVAADKETAKQLAAAACLQHLLAEVGVSPERLWPRQQQQQQQQQQQQQQQQQAPQPQPQQPRPQSQPQHEQEPGRRDPAREPTPQPVQSAEPADDGPGAAGLGAGRAPEAAAAPQERSSGSRANGAAAPSRSDGAPPAAVADSSVGDVVTDDAPPVGRAEWGHGVSELGSQVEQQTQVPSQMLLALPEPPVPQQTQPQRLQPPQSQGPQQGSQPQATATNNHQLAVVQYDPRSGAQQPPPQQQQQQQQQQQLQQQPQQQAYGAAPFATWQQPLLQQYGFPPQYNYHIPPYQQAGMPYHQQQHTPPCYKQLQTVQQPQAAAGWPWQQAQWRPLPMVGPQQQQQQQQQAPAHVQQQQQQLAAPKPPPLSPVAPQQPWTPLPLPQHLRPQKAPAQRPQQLLLLPEPPPLVPGPEQGELQPEPEPEPELQPQREPEREPEREPEPEQEQEQEPRPQPEPQAPAQPLP*
</t>
  </si>
  <si>
    <t>C_300035</t>
  </si>
  <si>
    <t xml:space="preserve">MQTAVEAGHTYITALVPDDEHALFWARVGFRRQPVANIAELPALHATLEQSRRQQGLVSGASVWYAELPAKAIADAQVCEIARSPQLQMLATAQESYDAQPQHEPQAPATAGQAPPQQQQQQQQQQQQQQQQQWPGGQPPRGAIHGMVGAVATGAVIAAGVEPLPQQALPREASTTTDQSQHDMDDRALQQAGADQPDQQQAACTSGAALQQRHEVVAQQQQQQQRRRHQATASTGAAAASGDRSGQQGPL*
</t>
  </si>
  <si>
    <t>C_300036</t>
  </si>
  <si>
    <t xml:space="preserve">MLQTIRNKKPWYYYVGGAILLVAYGVIPTLQPEGASFARVYAVYGGVFIIMSYGWGWAVDGEAGSGGQRSRS*
</t>
  </si>
  <si>
    <t>C_300037</t>
  </si>
  <si>
    <t xml:space="preserve">MQKVRRQLQEVSESEEVSEEVSESEEASEEESQSEVSASDDLAESQPSAASEEEAEQPGEEHRTEHARRRTMAALLGPEAAITGVLPGFGSLPELPLWLPMEIERIPGPVAMAVSAGGGGAGSCIGATFKATVMLHSSNESTNVSATGRVAADKETARQLAAAACLQQLRTLGVSRKRIMQGVRPKK*
</t>
  </si>
  <si>
    <t>C_300038</t>
  </si>
  <si>
    <t xml:space="preserve">MPTSRRRAHPTAASASGASAFSGGCSPPSSCSGARFAATAMAAVTASPSKLTSVLIRHCSTSRAAASSSGSCSFSTTCTSTSARSAATAACPPSAATAASPPASVSFARQKSTACANAMVSASSRDSRPRPRRPAASTACCHSPSYRSASAAGPSAAPPPPLPARLPLSLLGAAARDGPATAPSSSPSSSHLSSLSGTAGSSSSAARASRRPASSMCLRSPGQRASSTRTSPTCPAAAASYTASANQRQRPRASSHSHTSAFPAFAACRSVEHGMYTWSGSCSTGQPLAHRRLHSASATPGRRPSAPAAAETSQAPGLSCVASRAASTASRLPVAAAAHTSCRSSLAERFWSCCSSAGWSRQSACAGSGSNAFTSRCFDRSSAVVLSTRRSVSACQARSAKGAEPTEGGATTGTTTGTTGTTDASDASTERPAERPAAAAAAAAAAAAAAAAAAAAAAAAVAAAAAARGGTRAAAAAAAAESMSTAAQPPAAHWRRPAVATAVAAAAAASVVAVVVAAAAAVSVLAVAAAATSAASVAAVVAAAAAAAPLACHRTSTSTTAYAPATAGGTT
</t>
  </si>
  <si>
    <t>C_300039</t>
  </si>
  <si>
    <t xml:space="preserve">MPTTAAPPPLQLLGPPPPGPGLLLPPXXXXXXXXXXXXXXXXXGERPAAAAAPVQQQQQQQALLWQQPQVAAAPAAAQQQQG*
</t>
  </si>
  <si>
    <t>C_300040</t>
  </si>
  <si>
    <t xml:space="preserve">MCKSGIRFCILTDYNASHLLRLGPRTAVPPSPQRPPPSAVGSGGVTTGSAVAKKGAAAAPAKVAAAXXXXXXXXXXXXXXXXXXXXXXXXXXXXXXXXXXXXXXXXXXXXXXXXXXXXXXXXXXXXXXXXXXXXXXXXXXXXXXXXXXXXXXXXXXXXXXXXXXXXXXXXXXXXXXXXXXXXXXXXXXXXXXXXXXXXXXXXXXXXXXXXXXXXXXXXXXXXXXXXXXXXXXXXXXXXXXXXXXXXXXXXXXXXXXXXAAAAATAAAAGGDPSLPVRPLVQTAQQQLGSSGPGAAPSSSRGGDGGGGSGRGGEAGGGGGQQGSGGVGRPGGPGGGGAPLAAVGGAAGLRAAARKRTGPDPGRQHDDELAAALDSPAQQLQQQRSEQPAAAEPAASSPLAAAAAAAAAAAAAAAAAAATVIGRRAEAAPSPRRGVVLDKLICDGHVGFVCGGCVDGEAAVVKFFGPDAHGLAVYRAESSAYAALAAHQGRALPRLLAAGTTRTLVPAEEDPDAWVPPPPPDRVFYLATSRVPGLTLHDLLEQQGRIEPAVAAAAVRALRRLHVAAPAAASGGGGAGVGAGGAGGAGGRFLHGDVXXXXXXXXXXXXXXXXXXSSSSSTIKLLSLTSPISSSPQRQLWTRWSAAAAGGAAAPRGAVELSQRQQEAAGVAAGVWVEEDKEEEEEEKEEEGEEEEDEEEEGEPRCVVIDLGLSRLDASEEEQRAELRKLEQLLREAATAGPLQE*
</t>
  </si>
  <si>
    <t>C_300041</t>
  </si>
  <si>
    <t xml:space="preserve">MEEQPLALAAVVFLKGPLAALSELPPAQLAADVTALLRPQADVGAAAGGGRGGSR*
</t>
  </si>
  <si>
    <t>C_300042</t>
  </si>
  <si>
    <t xml:space="preserve">MEEAHRFEPYLTACLWLGEEVVAAAALRLNLPPPPSSASSSRSGADEAESSHLQYVTALVANRTSSAAGFWAGVGFTCSPPTRRGARLPLVLHKALEDSRTHSLFSDVGVWYAEVLGGEQEGPQVEDDRPAFGGVQATANTTSLVRQAAARVTAAFAAAGYCSAAAAAAAEAAAGAAPDAAAVGAEDGAAAAEQAPPARSSAVKVRAAAAARPTEDDDDEEQDDEDGEDEESEEEEAEEQCEEEEECEEEEEEEEEEEEEEEADEEEEEEDEEEEEEEEEEEEDGGQPQREGLKRRRKQGGGALGPTEVRLSRSATALYARIYLRRALVEALLGPDAAQDRGAAAAAAPIPVYDAITRRRIPSSRARLRLRNWEWELLGLGCWLRARDAAEGDRLVLTNGDDGGGSAAASAAGGDGNGGSAAAPVVGGDGGSGSAEDTGTRAALGPRFFVAYVRATRRAPAGLQRYYLGRLWPLRQVLGVSTEAPLRLTVLAPCGRVVLEAAPLPAPAVGADAAAASPAVLLPLTDGAIKCRGCIITVRSHMVERLLGPEMARGAGITTVPLHDAETREPIPVRARLEVRSHSRNSPSLRWYVYGLGKWLRAHDAKGGDSLAFTAELGGEGEGGGEGGSTRRVYVAYVRQGGAGDQEQQREEEQPQEQQQEEDEQEQQQQEEEQGEQQQQLDVTSTTRRGRGAIEAKRSAAGSRLLKADAVASTGVGDVAEDGAAVGPAAGAAETPMAAAARDIVPAPPAKRWAQGHCERRYPSLR*
</t>
  </si>
  <si>
    <t xml:space="preserve">MLTARASHAFVSHVPCVSTATQVIAEQEQQQESQKQPEQELRGRRREVLPLQVLKHYAAGMGWQYEVEFERHSVQPGTVGRLPAAAAAGTSAAGCEGSEGGGTAAGAAAYVATFQLRSKEEDATISAIGKVAADKDTARQLGAAACLQQLLATGVSPQLMWPQLQPQLAQPHPQQQPAQQQQHRSAAAGMVADGVAVMVITAAGAAVAMAVAAAGMQAALVPNILVLAWTATSGSSSSRDSHCSRSRRPPALAGRIQQRRVATR*
</t>
  </si>
  <si>
    <t>C_300044</t>
  </si>
  <si>
    <t xml:space="preserve">MDDDSNSASNRGFRNVSLGLPGWESERREALLSDDDFSIVDAMSASSSSALDNVTRVLDRATARGRLAEAVEPNPLFVNLAVDFCLAKLMETDGEAAVAADPSGGTGSGTSPLAAAAGLRQLVLHGRLGLLVGRSSLAEVLVQVVERLQDPELLAAALDVLQCLLSTEALGSRRCAPAAVAAVMDRCLGLCRSAACALDAAFTATASSGSSSSAEPQQQPQRQREQPPLKAEAPLALAAVGFLKGPLAALSQLPPEQRAQLAADVTALLRAQVHMGAAAGDGRGCSSRSSSSSRGSSDSAASAAAGVADCLELMRALLQQDAAAVAAAVASSTGGAXXXXXXXXXXXXXXXXXXXXXXXXXXXXXXXXXXXXXXXXXXXXXXXXXXXXXXXXXXXXXXXXXXXXXXXXXXXXXXXXXXXXXXXXXXXXXXXXXXXXXXXXXXXXXXXXXXXXXXXXXXXXXXXXXXXXXXXXXXXXXXXXXXXXXXXXXGAAADDSSAGRGVRAVPGDAAALQLLLESVAAVVQGQRSVATGLLLPDWGGLPLLLLRCGPPPHSSLPTTYGELVRALVRLNGLDDVDNSLRLGCLHACLVHGSGSSPSGRLPLRREAALSLHAALGDGDLLEQLAALLAVAMERHKQDEEAGAGSSSSSSERISTSRAASCHARQVELLQLTACVLDAAWLVAAAEGGSSSAGGAAADANVGAAAAGGQAPRPAAVRTPAAFVMRLAVAAVPFAARKVRDLLADTDSAEPPAASEPPQLEILLRALHAAVAALLATPGGAAVMRETDGCVAGDLVGDLVPLLLGVRARAATAAPVPAGSSSSSSSTIASLALQILVMLSTTSDSGDVAFLAEAIMCSQVQQVEEHGPPLPAVWSRLMAAAVPVVRGALPPDVCAVLLAPVAAEAAGSEAGGEAGDLACGEAGGGEAHSAAASAADVLACWREAARVPDEDFIFAVQQLGLALLSGGSTASQQHQQQQEHQQQQQDSAQLCTDHAACVTLFALGFVQQATSSVSARMTTGTEGWLLAAAARLLRPLASQLPRAQLAMLVRALTLRVAGGSGMYGSLAAECRLPVLLCLAACVENPLLRAEDWPQLACRGYGALCDHLVEAIQQDSGPAAGDTPQQQIQQRMEQQRADRLLLLRLACRWCLRAASRPILKQQLQQLACSSLQAALQSAAASQPPAAPACPSAAFVAALYCLAECQLAVCEGPLTALYSAPPSPLKEVKGQPLPSPLPAPMPEHRGQGQRSGGASSATVAAGLDTQEAERVLLLATLVQRANAVLAQHLPMESLGSSSDDSSAGGGSGSGGGTCDAAVQSQTQLPSPSGQLLLLLRAVVCGGRWAAQLSSLQQQAHEAKVFAWASSYARGRRRAWHSLFH*
</t>
  </si>
  <si>
    <t>C_300045</t>
  </si>
  <si>
    <t xml:space="preserve">MQGGQHRRLPSSSPYPSPAAGRRCERAGGCSSVAAAGHRQALLALSAPAPPRLMLPPATAAAAAAAASEAAP*
</t>
  </si>
  <si>
    <t>C_300046</t>
  </si>
  <si>
    <t xml:space="preserve">MLAAAAAATAVEASAGCSTGTQQGQSGSPQGPMAVPWPVCPVDLLNLIHLQRSTLARSPALASSALLLLDAASGASSSSASSSSCATRLQCGLIRAVLPAATASACAITGATGGDSGSGSDGAALRNSNSAVGRASAAITLTTAGSVGQPASLLQRLEALLDVCAPELALFAALQLAAARAAGQQGADASAEGSAQQQQGLVEDVIMMAAALAACPPLTQETIDACLAQGSTSSSSSSSNGSSSDDGAWGLGPAVAPMDAGDQCLPAAAVVSPEVWSLTGAWYQAAPSSSPGAAAGGSLNGISGGDWAPVCDVVTGQQYPNACFASCLGTAQRVGLCSKLVQPACALSPAPEPSQPKPAAAPASRNSSQQPPPEQASLAAARAAWRNIFSARVPVATAAIGPAVEAEAEAEARRLFLAHNAEPPPAASAAEMAQSSSDLSASSTAAVFSAVGVVVLNSLLAELLQPAVELLLASGSSSGALQDAAAAGAGESDPAESALARRLHLLYLLSAAAAPDASDQEPAETAVGPEAPVAG*
</t>
  </si>
  <si>
    <t>C_300047</t>
  </si>
  <si>
    <t xml:space="preserve">MDASDDFGSFGEHAGNKPAVPRGAEEVVAYYEKQLAATQLVQHRLQQQYNQLAEEKASLETSLQVQTASLQRQLAVVHGKADYACAETERTHQQAQAACAAVQEIITAVTQMAEVLDDSGASQELTRSFEAVAECCQNTFQAVSVTQAGLIEVQERQQEVKDACVVSPLLASGSVAAGLPQVAGALKELEQDAMRLRQELEETRERERMLDGELSAAQHLFAQLESEVVSLQQEQAQATAKLQVSQDELLSARAELVAAKQYLSGVQSPAAEHVSQGLFKLDSHLDSLRKFLEGVTLPPPAPAPAAATDAGSPRQHDLDRVQQALLETAKQLEDATADKHALLERIAELDEGGSMATPSRIPKLGAAAGSAVAAGAATAAGAATSPSAGSGATAAELEQQLQDLSAQMXXXXXXXHQERESHLAADAAASALQADKDELVHQLHAEQEGHLAAVTRADALEEEKELTAQLLHKLGMEQVALAEQLQNLEASKDALEAEREQLLARAADLSSRLGDAVAERDMLMRRASDLAAQVSSLDAQVSALESEREVLLQSRERELGVAAAAGAAGAAAAVVVAHEAAEHQDPDSPTSHVAKSLADHSIPRHTSFVANALYEASVDGRAEDESRAELEQRVSELEAELAEAINAREVAVQHATRLESELVRMGELLAEAANEREGAMQQVERVMEERTAAGQQHLAEVRSLEGQLQSANTAAAAATAAAAAAAAGAATAVLAANGTPPIANSSPMLPARAGSLSRNNSRRSRSARVSISQALDSEERADPEYSGGLTPVRLSAQPDMSFTSDAPIYPTQQFADSGSPARLEPLEPLDQQGIHGAPCSGSQARTLLRRRSSNAMPGTPRANEQDTSAAEEIAQLQAAVCSLLVSKAMASAQLQAEHEAEMSMLRAAHSAELAQMLDEHDAELGELRDALHEAGPAQPKDTVSMVEAALYPERVARSAGGDSQVESKLLQQIAALEQQLTDLQDDHERIAADGEAQLSLLCERHAEELEELQARHGAEVQDLQQHLAELQHQVQSAQLEAAAAMAASASAAMLQAELDRTGEAHAAEVAALQLQVGELQEQLEAAAASQQDEVAASVQPLQRAADGHVVEVAILQQRVADLQEQLEAARQLEQDNAASAELQAELDGVREAHTSELQALQQQLTDLQGQLADSQLQQQVISGDHAVQLAELRDGHAEALAALEQQLTDARELADERAAGAADQQAELDRLTIEHAAAVAALEQQVSALQQQSELQQEEATALRVQQATDKQASSELQKKLATAAAQAAELQEQLAQLQGEKELEEQSMQSLMRTKAWMTEEIRSLQAEVKEAQTQLAAREAEVATLKAAAVATAVPAVVSASRAAPGPATGSAPTPRAANGAPTKASAAPAPAAAADEDEEPVTLASLAKRAARQAATHQQAQQAGGAGRGTAAPLPKQASAAAAKAKPAAADSPPASESAVVTVLRKKLSTAEAKVAMLVDQLADATMQAALAEMQIEGGQGSRSTSAGAGAGAAVSDTTSQAPRTMEQTDLMMETVALHGELDEVKGKHRKLQETFDVLADEMVHAVLRAALAETQLEQARLRLVVPADEERSGDDEDDSSVDERPAPRAAPRAAVTPAAEDDGDVTLATLLKKAVAGRVAAQSGAGQSAAAKGSALTKMKAAALTVMAVSPKKASKPPAAAKRAAKQEVRAASPEPRPQRDPAVEKTLPPPDHLGTKAVSPLEQTRHLKSELQAVARALGELFNDDTPHAGVPSSSRQTLSSLRPAVLTALHISENMATTLQKQQQGSPAKPGFGSIAADARAGHSGGGAVHPDLERARTAYRDAREVYDLLRCDAEDLNSRLWRWGAGLRSQVTALEREVARMQTSGVPDPDGSWQNALSQRDAYIHSTEEELAELQGSLQATHERLLRRDLQVATLQDMLVQLSEQVATFEGVVVRCEMLSSDLITKAGMVGASGA*
</t>
  </si>
  <si>
    <t>C_300048</t>
  </si>
  <si>
    <t xml:space="preserve">MDGDPDAAMDKLREMVASLQKELKAKESEVRAARYCSTWVSQRAEARGKQGGGGAEHSPTASPPHARAGAAPPAWASPAANPGSDAGSQLPTPIFTRRLAARSQALQSPSAAQGGLSTVQVALIAAEREVLSLRSQLSHRQQHIKLLEQRLLEQSQDIAAMYGRGDPALAASPLGSRRASFADRRHMPVLGTEVLQPQKAWEFTTESAAEGDSSDGNLASHMRPQDTPTRSASIVAGRGVQATITEEDGDSGANAEALAEAEARISELQTQLDYARQLTAQMRDAAARSGSELLDRDLTVRALEARVEHYRTLLAAAAGRRSVEPATNASQAAVGNESAVERSPPAPRITMEDMPDNSRGSTPGGGSAPAINEGTAAAAAAAVAAAAAVAAAAAVAAAGSTVDLWTPEGGSRLGATPAVGQQPRPNSGGRTRQGSGQLLVRANSNARRQAEELKRQLADVAQLLSGIKASLGTTTGELNTLQGQLDTLSKEDAPTTTTTAAAPLRNLGFAATGHSSDAEEEQEPAAAAAAAQRMSLIEAEAGVNASGGIAAKAQQLEALQAQLDEAARRVAASQTQLVAVLDESESRQGSAGGLSAFGSVLAPMQSTPAVSEAAQEEGEEVTVDKTAGVRARTATSDSPASPHGASADAAAAKPAQSPSFTPALVINPMFTKDASDSASPGARGAGPAGATSVHRNLLFEGPQASSRVLAAEVEATDAFSVLANRANPPQAKAGLQSKLDEAASLPTSPGAVSATGTGAGTSDGRSEPRAGLPPMPPLTGTPPRPATFSLAGTHGPMSPLAPSVAGSVPRWSFDGRQGTGETPGRPYAASVYSDLGSELSQRVTELEEEMYTERNTFADQVITLKRAKKELEAKVKELNTELNLKSQQIAMLEGKGPRGKRQSEHMMSDLHQTVAGLTGEVAAKDATIRALEARIEDLEQAQSRSTRLISSDIADLKRQLEAEVAEKEAMRAALAEADGAIVALQSTQIAAVQRAESLEEELAQARRLAADLERIIAQLKASHREVEGASATTLQELQDLKTRVAQLEDELQAAADDLAVKSEQVGALSSDLQQQREAREKLEKEAAAEAQQARARSGDAELQLTVLQNRLTSMEERALEAEAKALELATSLGAAGSDREHLQTKVDELGRAVTAAKEEHTRATTTLLGALSEAEQREASLQSQLEAAKEQLAEVTERLAEVESRAEQLNTNLEVAVSRADQVQVARAALEAATVHDLAAANGQVAQLTAAKASLQQRVTELEAQLEGLKTERASLQGRVEELTTAADATAALQEQALAVHTGEVKAERERSAELLADLESLRERVASLAAAQTELQARVEELSSQHQAAEARGDSLEQQLKTAEDEAASLTAQLKAAQARVEELEQSLELANEEAATMANSVQQAEARATDLQADLEAVQEQSETRGADVERLEARARVLAEQLEAATEQAQMQKADAEYEQEQLQSRLRDAEERIEVMQSRSVAEAAAIRALGNARVDEVRDELLAVETALAHAQQQNRDLWAQLDAVADTVEREAPAGFGPSSLRASLDVGAARGVGALETPFSRSVPLPGADGSKVGAAGHVEEASLSPVPEEVSEKAGGDSGAAATAAAGVVASPVARPRTSSAGSIGTPVKTPSGKGAGAWNRPLNFKDALLQGAARSAAAAAQGVGTMPMSPAGKAPSLRGRLSDASLGNIVVPSGSLETGRLGSSALGLAASLDFADTAAMAAAPSQPGATEQAAGTVEQGSSAAATPASADKSRAQGLQLLNPDRDATGSGTVTPTNAASERGSEVGEEEGLAAEEEGAMGLSGGVGAAGRNGPVPDVAASVSQCLGAMRAQARTLQDRLESATAELADLRQRLHDTSTEVAATSRHLYDVEAAKAEADDAARKRQAALQQQLAAEAERLAAALADTKAAQEAQRKLADEVEGLKSTQADLEQQLVAAAAAHDHLEQQLVTATAERDALRVELADTVKARDQLVADLAAETQARTETQQRLGEAERRATELQEQLQESVACCARLESELAGAKDEIKDLKAELQQAADTQADLSRKVHASEELARDRADNIYTLQSKLADAETSLASARCAQQALQGEMERAVPVVMSRSAPGPAATGSWDSLQQQLTGLLTAKAASEQALSKAADKERELTEELQRLGEAKAAADSQLAEAATQVQALEQRIMELDASVSQLQSRLEDTEAQHAELQLRYDDLAAAKAHADSQLTAAADLEASLRKEVADLQQDNAAAVSQASLLESSKAALEATVAELSESHTNLQRQLSEVAATRASLERERDELAAAKQAADADLAAVREERDGLSQQLASVHSELAQTSAEREALEQQLSEAKASADRERTAAREIGSAAEERVAALSTDRSATQALLDAAMERKAELESRLAKTTALNEELQSELSAVREAKAGAEDQLASTSSRLAALEVQQAQQAAEISALEDSLAKASTDQVRLEAELEEAKAVTGELADSREATAALASQLSAAEAATAALEKQVHEVEAAHAESQRDLTAAREALAQLEAELAETEAAVERLQQRLAEAEESRDELQQQLAAADEQRAELEEQLQEAVTARQALEEEWQAADGERSALQAELAEVKEAAADTNTRLREELESLAAARERLANELDEARSALADTQAQLEEAQEQQAEGARQLAAKGQALEHLERDMAGVIDAKLLVEQQCREQGAAREALAGQLDDAQSRLQALQAELEGLEGRLEAVSATASGRIAELEADLAAARAKIAQLEAEVADLRQQLAEAGAEAARSAAEVASLTAQLQELERAQAEALNMAAGSQEQVQAQLLAAQQRLAELAGRLRATEGERDAAQGEASELKEQLAVIARLLDEDAAMGVQSRSLPASGGSELASAVVGLRASMSARAAAAEQDAAKRAARAADLEAELAQLQRQLQQKEEDAASRATELAAALEKLKALEVDMAAKEIEAVEREATATDSAIQQVEALTAHVNALQTAHRAELQLAVDKSVDLAAELDATTAELAATREALAAAAEEAAAERERMAAVEVELGNVESQMLTLRQAIVDTEAMADLLRAELAEARAALADTEAQRNAAEQGLQAAKADASVARGEQQHTAAELSRRHAAAVQQADGLRAELVAAQTELGALRTQLGDLREQLHAAQAERDTAASRLAAAQGEVDAAAMRLAAAQELVDAKRSEAEGLERRLQATTADLSVAREDLAAARAELAGARTERDSAQHHLDGVRAVLAAIEDERSSSAAAAAAAAAASATAAQEQQRVVMVQQRELDLSRASEAARVAEHLGAMEQRASDLSRHADDLQRRLDLTEERLQAERADAAAQRTRSEVQLAAARTEADAALAERASALQQLAAARAEAAGLEQRLEQAQAQMEALRRQLADLEGRQRADADAARERVGEAGKLRAELGAAQAEVAAQQSHVSTLQSELAALRAQLAGAQSELAAAQVELSALASQRDAAEVKVASAHADREADVLQLHNLRGDRAVLEAALVPLEERAAALERQAEELRRQLADAESRLAAEQVAASAARARQEAQLDAARADLAAAAAARDAATQQLDGLRVELVSAASGRAALEAQARSAQARAEGLQQQLAAVQEQAFAAESRLSAERSDAHAARSQAATIRADMSAAMAERDAAVHQLALLRNELSSARSERDALQQQAATAAGARAGLEEQIRGLEARAAALQHELDALGGLRERLSASEAALAAERKAGAASAAALGSLEGQLAAAKAELAAAQSSNNVVQRQVGEVHEELATLRRDLAASTRELASQHAVTEARIGEMQAKVAHARALAAERAEHIKQLESELASANAALAAATQQLRDRDRDAKAMVNGLEAALEATRATLEAERGRSLQKLKDLQQAELAAKQQLKEAQDETAAARGGQQAAQAAAAAELSALREELGEMQRAMRQADEAAAAARQRAAFLDAQAGAARAAEADAQRALADVKRDAGRQEAVAASRIGSLEAGLAAAQDLVKSLEGRERRSDEAARAAQSEASSLARQLDAERSKTARMEPRLESLQAQIAALQSELRHTQQALRGYESHAPGLEAEIRELREVSAAATAENERLQLQLDGLVEQLSRQTRQLRIAQEGTQLLKNEVEALQPTVNQRAVGSSRGRSAERRNAPSSRTPSSGGVGTATTTRVPAANGNAGSILDDGARMILRKPNQQPFNATAPLRVPDQPVAAAAARVAAHRLSSGGSGADGAAPGSAAAAQKPAAAVRRRSASVERQPVKAPVAADLQHQQQQAVAPAGAAPGRMQQRLQEEALQLRQEVVEDSTRVRALQEKRASGDPLTRAEAMEMELLTARMAAHRARIASIMENVKVARQQQEKEREKQQASGLGLGVTDAAERAAAPQYSLRHEAAGAGLQPPTASHSLGMSHAQHSPYHVAREQEAQSQLRFFDLESRAEPAELEAGGAVDGPPSQPRGRESASRRHGSGLRPDATSPTHHRNAMPAASSTGSVSPGHYNARSLSPSNHSMRTGGGEAVVPWYPPGGAVAAAAHTARHAASPASSMHGGPAGSVRGTPARMRSAAASDAGGGDDMAESAAGGAAAGGGGGGGSRYRSPYLTQTLAYLPAVVAGGNGRPAAGPSPSRPRPRLQQQPVSGHFDENDPEGVLWVPAHVITAAGGGQEWSAGGAASPVPARGGGGGSGGWAQQREHEPLFMPSGIGPGLKSPPRP*
</t>
  </si>
  <si>
    <t>C_300049</t>
  </si>
  <si>
    <t xml:space="preserve">MSPSVNATTGTPFDVFLVSAPAWVSTTAALSKLAYEFGVVTNGTDGTLVYRIRHAFSSSSSAPIASLPVGSARLFACVRTVSAAGTTTGPRACETVTVSITAQQVTALQVTQQMDAIMTAVTTSAAGNASTADLLTMSQKLAAVASVSDGGAVATASLKSVASSLMTRLFATASSAASSPPTAASIVSVFDAVGSLWGVSSDAGRAAVVGSISALSDQLAGESLEAADALPVIDLLTSMLEDQASLVATAAAANGGASQAAAKADAAKAVLASITHGTAALTRSLLNGAPADGTPAHIATAKLAAAVQRASAALAAAGITISVANPGSASSSGRRLLSSSSSAVGVALNPAVSQLCTADATCATAGFGVAVTVIPDSSLLLTSLGDNAAALAALLSDYRAGGSVQVISPIVRVAAPGLPASAYGGALASLVVLDLPINLTAVALDGATTRRALVRLQDVSAAAPDASAAISAAVSVTVTSNSGPATGAVDLISGFSNSLGDFAVLQYTSTATPTAGNTTTSPSPSGAPSSTASVSPSPLPSSLPPGGAGSMVAPSAAITSILLGLVVLLLLL*
</t>
  </si>
  <si>
    <t>C_300050</t>
  </si>
  <si>
    <t xml:space="preserve">MKQRPISAFFGAGKAKDADKGATQAKISAFFGNKTPGAAAAKPEGGATPAPAPVPAPGDKPTPPPAAANASGAAPTRGDTPAAAPAAAPTPAPAPAPAAAAAAATAAPAKTPAGGSTSKPAKGGAKGAAKAKAGKDVGNSTSKAAKGKKAAGGSKAAAASRKRLRRVVMDEEAGDDGAAAGLEDNLEDESDTDKGDDSDYEAEGSGSDEESSADEEQDSDGGSDGDDDGAEDESXXXXXXXXXXXXXXXXXXXXXXXXXXXXXXXXXXXXXXXXXXXXXXXXXXXXXXXXXXXXXXXXXXXXXXXXXXXXXXXXXXXXXXXXXXXXXXXXXXXXXXXXXXXXXXXXXXXXXXXXXXXXXXXXXXXXXXXXXXXXXXXXXXXXXPGGVSVPEVTLGVAASMDGDAARFAERMASRFPFLHPDRIRDAAKRRPDDPEYDPRTLHIPDTWFKDAKVSEAQQQWWNLKAANFDSVLLFKVGKFYETQGIATLRGCTGGTPGDTCGGMGLLIAGKTPPAFGISMGNVVCTLLSVLDHCTTPFGRRRLRQWLCRPLCRCGDIRLRQDAVAALMEGALAEAAGQARKLLAGVSDLERAITRLHASTVEGGSGRDAANVVLYEDAAKRKVAALTGALKDLRSAHTALGKLRDALARAGGGEGGGSMLLRRIVVDRCRPQQVEAALKAIEGACDWKEAAQTGRAVPEQVGARAGPGAVFDAVALRHPAGIGGRNNGAFVPNDVRLGGSGSDSSDGSGSDGGAAPPFILLSGPNMGGKSTLLRQTCLAAILAQVGAWVPAESXXXXXXXXXXXXXXXXXXSTFFIELAETAAMLARATPDSLVVLDELGRGTATLDGAAVAGAVLAHLAGAVGCRGLFATHYHHLSDEHAQDSRVAVMHMACAVEGAEEPEAAPAGKGAEAQGGDEVTFLYRLSPGACPKSYGTNVARLAGLPPSVVARAAQVSATWDRERGSQAGGGAGGELGRLLASVAACVGGGPQAEGAMQVDVEVEVDVEKLQQLQAAAAALVASA*
</t>
  </si>
  <si>
    <t>C_300051</t>
  </si>
  <si>
    <t xml:space="preserve">MQNMKQLNRAVVPALFSLALLLHACGATAARVAVSSAVKEQHHVDRGDQVCDTCLIAMRLLEDALCDDGAVAFVVDLFEKQLCPATPDKDECEQLAEAFIPVAMQWLRASETPASLCAAVGVCGAALLGDPTWDRKHAGNLQQLTASRAIATAASHGHGGGSSSTSGGATTMQCATCRHVVESVKAAAEARGEDGEGGLNSPAGAHMAARAACAGLPGPLAAACSDEVDRRSAILLLAVGGTAADRDTAEACGLLGMCGLSVTTAGAAAPGTGGLLGSRRLPPLPPALAKALSASWRGRLGAAHTRLEAALGSPALRDTRCTACKMAVAEVSLLLSDPAVQASMLTYAKAVCDAALPSAYTPACRIAVDAYAPMIFALVPQYVQPDPVCVRLGMCPVLSAVEQLVLCGKGVKAVAAAGGELVEAVANLP*
</t>
  </si>
  <si>
    <t>C_300052</t>
  </si>
  <si>
    <t xml:space="preserve">MVFSCFGCFGSSEPADAASRSGRGEEQGRADALAQGQPVQKPQRRQSSTDILSDCHSYASATGLQPTRRTASVKACLGINSEHYSFIRDVGTNNYYEAITPTHASMASHSVGGALANIQQQRSSRSGAAHAQQPGPSPPITTSGEEPMGPGGYTTSRTVSDRGGSGQGMGPGPGSAPPAVYEGPGPASGALQPVEGLEAEGNDVLLCVSPNLPAGMRRPKWSSEDYVVLDQIHRGHSSTVFK
</t>
  </si>
  <si>
    <t>C_300053</t>
  </si>
  <si>
    <t xml:space="preserve">MQLWMSCRPRSSPAAGLETTRCTSKAGSVADKFLLREAATSIHRRHACQTRDGLHGVVLAADTAAALADRPGANAAQCQPAAMAILAVREEQAAAAAASHNARAALMEEHGERGTHWFHRQADEPAASAQEPITHLKVPGQPAPVALTGPGTRNTVSAAAAAMYSSTSLPCG
</t>
  </si>
  <si>
    <t>C_300054</t>
  </si>
  <si>
    <t xml:space="preserve">MMGQDLDHDYLPLWLQDAGYSTYMVGKFLNGFTYKAVKKFGCPKGWTVADPLIQDFTTDSEYEFSEDYPRAPNYMTNCQGEVQTYFGDYHEEVIRSKALTYLDDGAASGKPFFLYISTVAPHDAKGPGAYPQVPPAYRDLFPGVKAPRTGNWGKPVPAAVGFSKQTPNDFNVTDIDGRYRARLQSLRAVDDTIDAVMKRLACHGLLDNTVIMYTSDNGFKLGNHNMAQEKFTYFEEDVRVPFLMAGPGVPRGVYVPEVAAAMTDLTATIAHLAGATSGNISVDGAPLPLDRIAAAYPSPNQPGAPASPIRPVCPGLPPPSPQPPPSPPLPSPPPGKHGKAPKVPRPPNPPSKRGLLASMYDAGSGFDTVDMDAVDMRSEELSAQTGGGLRSLLQAGASGAPGQPYYGNWSNIQLIEAWLDGSMSNLAGKDYRVLRACSPFQAFGAPMDPRSGGHTCYKYVVLCNSRSLAGHGPVRQLFDLGRDAVELQDKFTQFKAPYNGIFKRLYDRLDAVLTVMSYCSGATCRNPFIVIHPDGSVTNLEQAMDVKFDDLYGGFKKFSYKRCAL*
</t>
  </si>
  <si>
    <t>C_300055</t>
  </si>
  <si>
    <t xml:space="preserve">MVRSVDSGLSSAAGPGGGGAAIGAGRGDAIIKERRALQQDKTALVLNKKRLEALLLKAAEALPPSADEPSSSGVRGGGGGSLRTQIQKALDESAQLDKHMSTTPGGGMIPFEAEAEAKVKQLTAQLADMKLDHEVALSRLEGELKYRNTQSSAAASGLQKQLQEADEEVKKLRRANDIEMARSRDLTSQVQELQRQLRDVSTSLCDKTEQVKDMKELMGMDKITMNTVLEMLRAQLKEAKAEAEAGHERVKELEYALVHRDTLLAEAQQKLHAAGLAGGAGGISGGVYEEPRVQSPPMDGKSAWSKLARAVAGTRTNRLASATGAGGRTVETAGGVTLVASSVEAPKGVLSA*
</t>
  </si>
  <si>
    <t>C_300056</t>
  </si>
  <si>
    <t xml:space="preserve">MLGLATGPGSASVGLTGGNLRSQILKALDDSSGLDAQITPSGAVGSALSGGVAAAGTDGNADARVQELSARLAQLQTEHDIAIARFEGELRYRNTQASAATSQLLRQLSELDSQVDVLRRALAASEGRVADLTAQNTDLRHSNQDLAAALRDKSTALEEATSLMRPDTAALSAAQDVLRSQLREANLALASRERRMHELERQAAVRSKALEKAQRAITELRTLSGIAAVGGGGGGGGVAGGGASISGFGGGGDVLAAAAALGLTHDEADGVYAARLPGRSLPPVLRVRGPAQP*
</t>
  </si>
  <si>
    <t>C_300057</t>
  </si>
  <si>
    <t xml:space="preserve">MLKAQLREAAADRAAKAARISELERQLVHRETLLTEAQQQLEAARGIQAITHHSGSGGAPPGLMAIGSSRSSSIPGGLSAGLSSSVSLPIGAMSSAFHSTAGLGGGGGGGGGGSGGNGTRLAPLPPPEPKEVWGSVSPMLAAVGARSHLPAAGGLNGCNGPNIYNGIAANGQAAAPVVPSLIMVNGFSKVGGGGGTGAAGGATLGRGGP
</t>
  </si>
  <si>
    <t xml:space="preserve">MQAAAQATSLQKQLAEAQAEAAGLRVRKAELEGQLEAQVSELSSKIAKLTSQLEATSTKLTSDTAAFTASIEALKKQVASLEAEKAAAVARIAELEATIAVRDATVSELTAEKNRRAVEDAKRAEAEAKAAAEAAAKAAEEAAKAAEEAAAKAAAEAEAALQEAMRQAFAAQTAAIADTSSIAVALHIEAEAVAAAIAAEEAAAAAAAAAEAAAAAEAAAAEEARMAPAREAAVEEAAAVAVAVAADAAADEAFAQLAIRLESERNAELVAARARLAALAATITDLEYKVSADIKEFAAKSDELLNAKEEALTAAKKKAAEEKKALEKAAAEVKAALEAEKAALEAEKAAAEERAAKLGKEKADLSGRVTELEAALKAKAAQIKQMEQQLMALERDIKDLTALMNQKKGFCG*
</t>
  </si>
  <si>
    <t>C_300059</t>
  </si>
  <si>
    <t xml:space="preserve">MAAPRVLDDSKALDNKLSASGGAAAGMTIMEAEATMLEMHSRLADRESTINKLEGELNYRKTQVSVSGCW*
</t>
  </si>
  <si>
    <t>C_300060</t>
  </si>
  <si>
    <t xml:space="preserve">MITWNLSARSRSRCRYILYGEWAAARHSVPYDCLPDYFLYFDVYDKIERKFLSCGPGALQQLTQVVLGLRSALCVPGSQQWAEGVYLRQERDGWLITRAKLVNPAFHAAIEGAASGSEDQQAPTAAAGTQGSSRGKRGGGAAAAATADATAAATASGGGTHWSKRTVVWNTLRPDLWADDVNDEGEEAEAVHGRDPAEQQKPVAEAARPAVAFNSPSRTRAATRDTVHTAVASAAAATATPSTSIPQSPAAASRRTAAAPAAAPAASAAPAAPASRAAPSSSSGTSNNARTSGSGCRLALCCGGAYVALVGADVEGAATWALAHADLVPKHFVTSRVRRDGRAHHITLITPPEMCELREAYGMTPREVYDMVLGEMAATAGSDGDSSSPAAPAAPAAPATKHADTGDHVGSAGSAAGPAAGAWVPLGLGRARCGESGDEAVFLAVAWPAGRAVREALGLNRAREQHFHITLGFDRSDVHSRSKGLEALLQDGGCPLGLAAAAHGAEAAEAMAQAAAAAGAGRCPVHERAGVLVMHALTQLAMTAPRGSSSGGAAGSSSTMSPAVHTALSNMLQVALAWLQPALDATATATAAATAAGDASNDEAEAEPYGCHIVAGAAHVALARLAGRYGEYEQVDEHVRQAEAVAAGAAAAAVADVAAPRGHSDLGADALAAAAACLAGKSLSQQGAFAAAAAAFERATIARSRMGLPPPSEPAAVSLLPLLRRALEASTPEAPALRSAAAACARRLAREQQHHQHHHHQQQQQQQQEEGQTSQASGGDVSDQDDAAADAAFAGAQELNPRERAVVPGFVAADVTLMRNTSWLVPGCLMGSSTPKRAEQAWALASMGVGLVVTLTEEEPLPPAWFAASVTLRDGAGVGAGGGDGGAAAGEEAGAEEARQRQHQRGRRPPVTNLFVPVPNYEPPSEQQMDAILDRIERHITRTNTAITRGGNHQQSAGRGVLVHCGGGKGRAGTVLSCYLVKHGQDPPPAHAAAGANAAAAAATAVPQQPVMSADAAVRLIRQLRPGSIETEQQRHFVGRYADLLWRRYDQAVAAGGAAAGDDEAGADGGGSSMSGGAGAGAGAGAGAGPSTRGAAASIRAASTLTTTPAAGAGAAAGASAAGSRQRPAAPQPQAPQPQLASKRASQPPQPPQPPQQPQAPQQPQPPPLLLPGGNYPSTPHLPFSPQVAADDSQMDAAACRSALLHVPLVVTEKLDGGNCCIARSPEGAGGQPGAVVVYARTHKHPATHPSFGPIKALAAAGENMTAVHSITYARVPAHFFLFGVWDGRAQACFPSLEAMERTLSTLAAQPSALDGVSPREGFVVRRAAAFAAQGFERSVAKYVRAGHLQTESGWRRTWKAANVRQEPPAAVDPEEEAAEAEAEAEEEAAEAEADADAAEEAEAEEAAAEAEAEVEEAEEEVAEAEEAEAEAEEEAEEAEAAGQKPQQAQHEPPPQRHKGRSAGGAGSSAAPSSSLPRLVVLVGLPGSGKSTFSQALEASGRWSRISQDDCGSRGAAEGAFGAAMLRGPGGGWKAHVVLDRCSPDAADRKAWLQLALVGKRDKGVVAVHFDVPAPVCKARVAARVDHPTIPHGRGGRIVDSFAARMEPPTTAEGFERVYTVRNEEEAEALLAAWGAAGLMRIDTPPPPPPRRLQPWEKGYVEEAEEAEEQLM*
</t>
  </si>
  <si>
    <t>C_300061</t>
  </si>
  <si>
    <t xml:space="preserve">MAEPVERVLKRLSSFELKRTSGASVDEARDKVQLDHHQRPGHPSNGAAPFVSGEGAWPALQSVAAAASAAVASANGGWMPPPPPRGRAVPRLPVHVGALLPAQMQLQPQRLPQQHGQRQHSQQQQQQQYRQLLQLQQAIQLQRAAAMAAAGRAARASGDGDVIGGVVVRRRSGTRPC*
</t>
  </si>
  <si>
    <t>C_300062</t>
  </si>
  <si>
    <t xml:space="preserve">MQWQLQQQQLAAVDAWRQGELAAALAGSAPGNGWPRGDRSGGAIGLDGAGPGSGDTPPSAKRMHMQQQQHQQLQLQQLQQLQQLALLRDAGALGPAGPGARQPPSPAGAPGGAGGGGGGRGGAVGVFGPLSEGLAAQLATVVGQHAAGPGGAHGGGGQGERLLTRQDRQPSLPGTSGGGAGGAPRIMQAAAAAAAAAAGAPGGRPQPPPHSPLGNSDTGSDPGSPAGWRQQQHNHQQHQHQHQHQHVGGTAGGGLYGSPSRMAGGGPNRPGSDGQPRIGGGGGGGVEEAPEEGPPGANRAGSVVSLLHMLAIHQQQQQQQQQQKGQGQARAPLPTELGDRAPILQDLRGHGAGRGGAGSRMDGPGGPGGPGPLPAQAGAAPRYGPYEPSQRRVSMHQQDDLPRGALQRQLSHPGTRDLTMADVAAAAAVAAGPAAAMRGGAAAAAVGHGDGSGMQVDAGASPHMPLRRVTSGVADGVFGLAGLSGLGSGGPGSAGNGPGSAGNGPGSAGTGPGSAGNGLGSADRQLSLQSAMAAEMRAMAADGGDSAGGAGGRNVQASLAAIERKLLLQEERLMFELKQVRLMQKLLHVQQMKAMVREAMEQGPGGGPGGRDDGEDVAMTDAVAGGAGVDRSLSGRGLERRLSGRGVSLTAADVAEASGVAAAEARLMAARGGGGGGTAAAEGAAAPPPPLPASLLHGERQAGVERGAGDRASGPPPSHGAAGNGRHAGDGRGGAAGAGAGNAGGGAGGSGGSGGGGGGGGHDDEMDVQPSGPAAAPAAPATEDGAEPHRSAAAPAAPGSRPQASPSHGLSEPPADDASRSPAAAAAAGSGTAGANGGGGSGNGGGGRLLSYMAALSAKGGAAGGAAAGGAEGRSALAQQYRAQLSTRPGGGGGGGGGGGGGGGGGGGGGGSGGNSGGNSGTSTPPGGIGGARAPGPGSCLPSQPPQNGGRLSEADAAGRGGAGGGGGGGGGGGGGETVAEGGAERRAGSGGGSGGHAGDDAAALRQQLLAALMQQSKEQGAKEEGSAPSAEGGSGVSNVP*
</t>
  </si>
  <si>
    <t>C_300063</t>
  </si>
  <si>
    <t xml:space="preserve">MDIWSAVSRAERYRKRREDAGEDAAALLAEVNATNPLPGFLDPITLEPVVNPAISPFGHVMGLATWRAVLAEQGRCPFTKKSLKAEALTVLTKNNIERYRSRIVNAI*
</t>
  </si>
  <si>
    <t>C_300064</t>
  </si>
  <si>
    <t xml:space="preserve">MFQEYERREKQRKVRELQEVCPDLDEEAATRALELCHWKEEDAAVRISSDPAFLRRACTGAVEEAPAPEQARRPRTTTRAPVGPRPKKVDPNQVGAVFIGRFKARLGPHQLSAMERQQRTATATAAAGGAGGSGQGRRGGRAAKADADAAAAKAAAAAEEEAQQHEEAQAAAAAAAEQQLAAEGADVDMADAEGEQAPEGAEGDCESEDGDDADAEEAEPNSADLSDNEPQYEDDVMLPVLSPPPAARQGRQQQDGQQEGEPEGEGVPGPSPRFQYRLVAETPNGGVQSVATTEWNALRNAGSGADQGGAAGQEAAAGAAAGINGAAAPTPVGGGGCAPNAATGLAMAGAGAAEGEEVSSPRQHLQLSGPFTVTRSGAKQAASLQQTGAAAVAAAAAAKALAACATSAPAAAKPEAVAAAPQQEEAKREPPQAVPAPAPAAAPTGRGSRARRAAAETALFLASARRAARSGSADSGFGEDPIASGSQSDAETATDGSDFEAEIEAEARGAAAASACAAAVGGRAGRAGVAAAVLAAAAAGSSSESDDDFVDDEASDDDFLEGGGRKRRGVETAVPAAAEVGTSGRDAAGAEAAHDSEATETEDEGAANGRGRAAAKGKKAGGRGGRAAAASKAGAAGAAGGGAISASGHTCRGRVKQKGVKRAELLAVGKLVPRQGWFNAGYIFPAGFKASTSFRSSVDLDALTVHTCEILGEGGQYWPQPTYVVTAADRPDEPLVAKSCTGCWTAVSLLKLGFASEAGRVMWPGPMEKPIIIKKLTQRGGVVTFERP*
</t>
  </si>
  <si>
    <t>C_300065</t>
  </si>
  <si>
    <t xml:space="preserve">MYDVLPYDGAIHYFGFDYMLDQHRKPWLLEVNSTPRLVNCNRTGAVHEALVELLCTVVEPYLAGEPVKAGSTGGWIQVVP*
</t>
  </si>
  <si>
    <t>C_300066</t>
  </si>
  <si>
    <t xml:space="preserve">MELLGDTLPKIAREKAGVMKPGRPVLAVPQPEEAMAALQEVADRVGASLSVPPPLERYSLAAGAGSSSSSSSSAPDLVGLGGEHMRLNASLAVALAAEWERQYGAAATAAAAAAASGAGAGAVAAAAAAAAGRALVLLPGGPKGADATARAAAVSRLQLPAEYAGGLRSVSWPGRSQVIEDAGGSGGRLTLYLDGAHTPESMATCAAWFASELRKRACGSSTTSSSSGSTSNSSGGSSSGGSGSSSGEAGRHAAVLLFNCMRDRDPATLLPALAASLQQAGVQLQPHPAASGAGTSSSTSSSSNGSSSSSSSSSNADAAIAVELAAAVFTPMLSGGVLPQAASPSADLSWQERMLCVWSQELGLSEPAAQPSASPASSSPSPSSSASSCLGPGSTTTTTTRASRLPGLPRVAVAGSLPVALELLRAAAVAARPAGPVGSPAAPPAATPPPPHLHVHLHVLVTGSLYLVGDVLRLLGRAPE*
</t>
  </si>
  <si>
    <t xml:space="preserve">MTRPWNYQLGPGEDRFASTGWIYNRWNGSASERWSDGAGGTGGGAAGGWGDCSPAANVSWAVPADGRNGYWTRSIPLPPTLVGTWLADSGGANYGLMFRGMNGTTDLVSSMWRNGTLRRPALSVTYNLNASQAVLAMPPPTAAKPAICAAVPRTWWVANGGSDDTGSGHQSAPGHWAVIGSPTSDPRAAVNVITIFPGADGGVLSNLEVVGGHYYGISLMSSWIHDTGSSAIKMSMRAVNNTLSACEIYNTGARMRTYGYGLDAVQSYDLTVRDCYFHDIPSAAVVLSGGCARTLLERNWVSAAQRGFEVCNWGKSCAAVRPHQHHQHQHQHQHQHPQPPSPATTTTTTIIITITRHQHHHHHHHHPARPLLDTQVGGYTDPQLMDTRPDGPNPGLAEAINTTLRNNVITAVAQAEPGLDPSFTPLACSPARSRVPPAMPLGLPNVTTDFHGRARPTTGRRDAGAIQAGAAGAVKPGVPAPVPSAFAGRAPFTGIGPVPVYDKAWPFYLWLPRIPQNLTVDFVNGTDDQPFDYYSNYPRPFKSLQRAVERSNMGDRIWLRAGPAQTHAGPVNIRDSTNVTITTHPADLTAGRRAVLTCNASAPGATTPCIYIYGGATALSLNGFDVAMKGGGAGACVFFDTGGGSGSSPFWDFWVANSDRSAVGPKITAVKNMALSSCGNQGVKLSTFVRDVMLDGLTITSPGGTGVEVYGGGGVTVRGSRVSNPGGAGMRLGGGVRGLLVERNLIMVRNNIVDTATGAGIALYSARDAVVVQNSLLHVASQMHAGVLLHVSPKQLGPNSEVGPANSNITLANNVVTLPAGSVLRLAVQARILQRPDSSSTHSTHQHPARPATRVRQNRRRQQQQQQQQQQQQQQQQQQQQQQQRRQRRRQLAGLSFTDPYVYDVREAGRNPDGSCPLYPPSHAWHTDVSGAAVHPRSDAIKSNIGPGGLHLDFGFQTQVAGFKVPAGMPINVVDTNRDPTRLPVEFGPGGYPDESQLDPDHRAPLPANASVQVDFPPSVTGNGTWRVDALARFNLSRSALGRPLGSTSADAAGLAILPGLVRWEEVAVKGEIDHALRFTGPNSRPAYAMPATHFAPAGYTGRDAPYMGMRVRLAASYDCSVLPRAARIVCTALKKYGAFFADNGLPWDFAGEATEKWYPLFAELNNVSLIPSSAMEVLDPGCMCLTPGCTLAECNGAAWQDPAAPRVFAAMDNTTRLAAYGNMYFRPSTAHGNTTSPSPADDGPLLFVDQRVPPLGPGYSGGLAGWQDYLGAGGEAGSRVDVDPALAPSTYRPTAASPARGAAARLARWATDDYYARSRGSGNATDCGAAVFV*
</t>
  </si>
  <si>
    <t>C_300068</t>
  </si>
  <si>
    <t xml:space="preserve">MAAVTDAIDVSHADADVHDLYAACLAVRAVLGKRQRDTLVHALWHVASASSVPGGVTALVEAVGQQPPQQLVDAAAFLAAAAAAAAATAAAQGPATASSSKRRHLAASKAAAAAAAAAGAEASARDAGCDGACSNTESTSCSTRSCGSLVTARHDGDVAVAAAGAAVDGEAVATRRRRQAAANADAEADAASPHPSCSSSGRRRSANGSNVVAGLAAGAANGGSNGGAATGGSGPAAAAAAAAWRRAAYPAAPSLLPRLPSAGSSAAVAASAAAAAAAFPPPVAAQHPFTTLSAGGAGAGATGVAAAGPVPTQRPAPLQRYPSAIPDFASAAGGAAAGQLAAPAAAAAPAVAAAAGTSDGGSADEVLMVDLEPGGVSVGGAGGEAAQEGAAPAAAGGGAGGGYWPPAPVPYHPQPHGVPQPYGPPPPYHQLHGPYGGWYARGHAYDMFHVPYPPPPYMQV*
</t>
  </si>
  <si>
    <t>C_300069</t>
  </si>
  <si>
    <t xml:space="preserve">MASARRQGAAGSEVGSKRRQAKANAKKRRRLNAAAAKAAAGVSEEEDEPDIALFAREGDSDDEEVEEGDEEAEEEEDEEAEDEEDEDEDEKDAELEGELEEGEEEDEGALKTSPSAVGMKNAATSSVNQKLHFVGREAGKLLALRQALADGGLKPPVLVFVGSKERAKALHRELLYDGVHVDSITAGQPQAARNAAIDNFRAGKTWVLIATDLIGRGMDFVGINTVINYDFPRTTADYVHRIGRTGRAGHTGERLGDQQPTPSSGIMRIPVY*
</t>
  </si>
  <si>
    <t>C_300070</t>
  </si>
  <si>
    <t xml:space="preserve">MEEDDSPREQVPINFAAVGHAPVHPTHEPRVEVCPPPQVPCGGQTPNMQCDTAPSTPNGEQAVEPTATERGATDHGLADVDGGSDAASLNRILSLSLSFAESEGSAPSSPSGAVPGTAPESPKVIRSHAISCSEDTSPYRGQSFTFACAVPSNFTFDVPAAAVESAQLPAPSLVLSPAPHFQQQAAQPQHPQQLEQQELRQQQELRQPQPASERPAAPAPPSNNIRVPAAAGTGSAVDEVLLKLKQLRGALLEAAPARSESSVDSADLSSAAAPQLNQTVAEAARALAGLGVLPSPFAAASAAAAAPTGSSSCCSSPPSTAAPNGPVKVLATPAIPPPRRRCVASPDGLSGSAQQPAQGHQHMPARYVPLVLLEQEQAERAALATQLEHERAERAALATQLEHERAERAAMEEQLQTVRAEREALRLGLKQEANQRSMLASQLGKEAAERASLALQLEQERAMFAARLQEERAQRSAHDNELELLREQCGRVSQAAAAPLQACESMAAAASHAEEQQRQDMEGSGEDEEDERDMLMLCLGEQSRKVEVLVAALMAAGVDPAPLLVSVEEAATAP*
</t>
  </si>
  <si>
    <t>C_300071</t>
  </si>
  <si>
    <t xml:space="preserve">MAAGYGDWRRRGERRPLLTLDGGLALQEVVPAADGTRKLVFRVTGGEAAGGRIETVLIPWYRDFDRRQQLQERPRYTLCVSSQXXXXXXXXXXXXXXXXXXXXXXXXXXXXXXXXXXXXXXXXXXXXXXXXXXXXXXXXXXXXXXXXXXXXXXXXXXXXXXXXXXXXXXXXXXXXXXXXXXXXXXXXXXXXXXXXXXXXXXXXXXXXXXXXXXXXXXXXXXXXXXXXXXXXXXXXXXXXXXXXXXXXXXXXXXXXXXXXXXXXXXXXXXXXXXXXXXXXXXXXXXXXXXXXXXXXXXXXXXXAASSATAFPTTAAGSNSAFSTSSSAAASSFSPTRPPQPQPRPQQSQQAPPPITNLVFMGMGEPLHNPTAVFAAIDILAHRHGLAMSPSRVTLSTVGLLPQLQHFLDRFGPPPAQPTHEAAAPASASTSSVAAGVNDRPEDAAALLEATKDIECSFNLIMFNPFPGTLYSPSTPERLLAFQKVLWAAGRIVHVRLSKGDDGMAACGQLGDVGPQAEARPGAKLLPEAKKLAAAAAAAAAEAVLV*
</t>
  </si>
  <si>
    <t>C_300072</t>
  </si>
  <si>
    <t xml:space="preserve">MRDGVIYAPWRTEPAAADFGGGGGSGGIGGAVTGGGAGGGVTGGGAGGRTGGGVTGGGGSRRPERRPDPDGGRAAKEVIVVSDSSDENGDEEEAERGAGRGRRRLPPGLERYGPPRIRVHVVERGESEIHKKIAAALRAHGHDAAGVDVKPAIPAAAAAAAAAAAAAAPVGAAAGGGAGDGAGGGAGGGAGGGAAAAAAADAGAAADGPATRTRLHTRTSS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RTHIRLRRSGAAAAPAAAAGAPPPPNAAAPAAGGDENAERAAKRRRLNPGAAAAPAPAAAAAAPAPVVLQVVVQVVHPGGVAGIAPEALAALQEQLQGLLQQLQTQGQGGHRAS*
</t>
  </si>
  <si>
    <t>C_300073</t>
  </si>
  <si>
    <t xml:space="preserve">MPRRTVINYQKSHRKKVEALRSELKASRQREQRLQRQLRFYKATFRLVPGAAIVAAVGWFIARRLRRSPVAAASEEADAGAAAKAGDGGAGASAEAASSAQPEEAAVATA*
</t>
  </si>
  <si>
    <t>C_300074</t>
  </si>
  <si>
    <t xml:space="preserve">AAARRLLRKPQQQQQQQRRQPHRRQRWQRRQLRQRRRRLRRLLQLPPHLGLHAPRRRAANARHPGRARHHRHHGGHAAAGQGRRLPRQRARRRGRFRGPAELLSHQGLPHAAAPAPHHLRDAVLPRLRRGLAHAPPLQGRARARARLHPGRAAGLHRRRRPRRRQSRRRGAPRGRRQRRRRRRLWLPAPRQDGGGAHRAERRRGVAHGQPPVPRARQRVHSLGRPTGRGPQRGAAGRQDAGRRLGVVAGQLGGRKASSQGLAGGAGPEQQQQSPGEAPVAAAAA*
</t>
  </si>
  <si>
    <t>C_300075</t>
  </si>
  <si>
    <t xml:space="preserve">MEEDGEGAANGADGKRRPAWRCRIKLCRDYDSEDKPLAEKPPEQPFCVVRDKAHIAACVSAAQAVLLNPRAVEAAAGGPQAFVPELSSAQPGRRPAESATLRSLGDATRYELAFTSKQVLEIDGAEADLTIIDLPGIIHEHPKGRHLVEVVERMTKTNLAPAHHIIAMALPAGLDPETQAIRLWAREVDPDGHRSIGIITKPDMIAEEAHIVCNKLVKLVGARGELGPGGTRSQPDGHLRLGYYVVKNPSQEQLVEGITFEKAREIEARYFANHVHWRPAMATSPGLVQRLGANALRSGLSLLLVERIEEQMPAMRKSAREQLDKLRAELASLPPVCVDPNHELFQLLWRVADGLDAAAHARSDTGDHAFYQLMDRFYREYGRHVMRSTPAFLVGTTLISALNKSEKMMGAGGGDDGGDLDLQSVLPVMKQAAGGGAVTSSERVEAALAAGSEAVQELLSSNLLPQRPMTLAEVSRLRQRHLGRELPGFSPYSAMEELLRRFKGQWREHAEGCLQEVEAAVRELAGKTVAEQLRRYPKAERVVGRALSSHVDTLVAAAEAQLSELLGMEDSDVFTLNDHYLRDTQSTFLARLKRAYLQPQALDDNSKYQVQNLLNQLAGYGVKFTSYDAAFLAQPTPVDDELHMAASCLAYFKVAFKRIQDEVPMAIRRTLLRRLGDRQQLEAALRGELPDVAAEARGLLEEDAAVSERRRQCVDMERRLREALTVLHSPATQL*
</t>
  </si>
  <si>
    <t xml:space="preserve">MAYAAKTYQRNWGYDPHADDFNARVGKILSGGLDLQGAPGSSATLPCACSRRRHARSTDFRPQEHRHTHPTPXXXXXXXXXXXXXXXXXXXXXXXXXXXXXXXXXXXXXXXXXXXXXXXXXXXXXAGVTRAFEAAEQEAQRTSYVAQHMHDDPGMNARVPDSRKPGSGDAKGFVWVDEKGQYMGHVVPPRATVSQQSGTQLLGAGTSASGAMATATATVTGGGGGGGGGATRGGRPKVTERQAEVMGMDPVGRSMHLWRRLNPGCVEETTRLPRSTFTDHFGSKSGVLDAEVPDKTHHLKKTDFSEYTEVKLKIMQNLK*
</t>
  </si>
  <si>
    <t>C_300077</t>
  </si>
  <si>
    <t xml:space="preserve">MLPRLVTTTAAQQMWTAMLQAACTVTPALAAAHAPAAASVDDAKARAQPAGTSRQGSREDSGDSSDTDQDDDMVDSKGKSVGNKRKAPEVDWRQIEDPAERRRQRRLAKNRVTAARSRERKKAAWSELEERLKGIETENAQLRAMLETFARENTALKAQLLTVAAAGGVPGLNHGQAGKTMDPASVLPVFIAIMLVVSALLPGDKACALLGSLLPLALIASMMGAAGSGANANGGAAFDCLFRLMHSLSTLLSKSSRTLQRSLKRMLLARQRYLGAKGMAKLGTAGARLFDQLLTTPSPTSPSAAEDPGIAPGSPSDSDGRNNADMDVDVATVLAAEPAEQAPPTATCAAAVLGAKPTAEAPVVAMAGALQAGCGGVVVVKQEPVC*
</t>
  </si>
  <si>
    <t>C_300078</t>
  </si>
  <si>
    <t xml:space="preserve">MADANALAFSHYSAGRQPPTPCGRFGHAAVVIGDALYMYGGHDGGYSRTNRQDYQPGHDFDELWRLDLTTGDWTRLPSTGPDGAGPGKRYLLAAAEVAGRMVLYGGLVDGQGDVWSYTPATGPTGGLSSGGVWEKLADEVPAAAGGPGRRVGHTLTGWVAGGVAGVVLYGGRSTAPPEPGGTIKNQVYDDAWFFDLGSRSWRQLQARGVAAPAVAGAAPPPLTVAAVAVAAAXXXXXXXXXXXXXXXXXXXXXXXXXXXXXXXXXXXXXXXXXXXXXXXXXXXXXXXXXXXXXXXXXXXXXXXXXXXXXXXXXXXXXXXXXXXXXXXXXXXXXXXXXXXXXXXXXXXXXXXXXXXXXXXXXXXXXXXXXXXXXXXXXXXXXXXXXXXXXXXXXXXXXXXXXXXXXXXXXXXXXXXXXXXXXXXXXXXXXXXXXXXXXXXXXXXXXXXXXXXXXXXXXXXXXXXXXXXXXXXXXXXXXXXXXXXXXXXVD*
</t>
  </si>
  <si>
    <t>C_300079</t>
  </si>
  <si>
    <t xml:space="preserve">MARKVVIPPFGEVRLRHFTARNTRRGGGGEIDFIAYSPKGILWTDDLNKNQIICLHSDPSKLIPLPLPVGFPQFANQTQDVSLWNNYCAAGRCWNEVLHYEHFSTDVNVGSDSETGGYVMAKVNSSKTCDAFVDQPCMDKNGGEACMQAVINAFLASLPPADPPVVTSDRQLFAAICAQSPLIWLGADLDLREEHWPANCSAPVRLDRNMTISGPLDSPIKYTINFNFMARKVVIPPFGEVRLRHFTARNTRRGGGGEIDFIAYSPKGILWTDDLNKNQIICLHSDPSKLIPLPLPVGFPQFANQTQDVSLWDNYCAAGRCWNEVLHYQQFSTDVNVGSDSETGGYVMAKVNSSKTCDAFVDQPCMDKNGGEACMQAVINTFLASLPPVDDGTSSTDSSGGDSSSVNVLAIALPVALGGEPPGTPRTVPSCNVAFMPPCWAASCVRSRSGAVGGPRGADRHCAAAAVWAVRKRRREAAEAAAAAAKFGDLESGGGGGLKKRSKGGDSQSSDSKEHQNSEEENAVGAMYTHHHNHNINGHERPHDTIASSFKYETGDDMGRCLAANLLVGGGSAATSLATGSVGGLAVVEGVMDDGSVCALSVGAALGQGSFGVVFRGNWRERSVAVKVICCERQHAEQVSSEVKLMMSDACRHPHLLRALACMSRTRIVNSKLNQAASALEATLSTLGSRARSRGSAGPGGSQQQQGAAGSGSGSYRESGANAADLMETWIVSEYCDLGALAPHVHIAKKFLTPHRSGGERRPLLAPILGCLRDIAAGMAHLHSLNVVHGDLKLANVLLASPRCVAAAAAADAGASAGACSSGAGGGAAASASGIASGAGSPDDAAAAGLENTGGGVDSSDASLWSVSQVPLPAGFVAKVADFGLSKALKEGQTHHSTKTVGTVTHQPPELLRSGKLTLSGDVYSFGIMAWEMLTGSVPYKGLMYGEVVERVVVSHRRPEFPPHTPLAYRALVERCWAAEASARPTFKEAESDAVALPPATASSSSFAPATAATTTLNTPSGGASGAPTSSGSGGSGATPATPQGIAAVAAAQLAPPS*
</t>
  </si>
  <si>
    <t>C_300080</t>
  </si>
  <si>
    <t xml:space="preserve">MPPGSAGLPGSSAETAPAGRHGRRRQGSSAGAGPDRLQGRRTGIGSSRSGSSGASTGGGDGSGCRGGAKASIAGLLTAADVDRKGAALVEVEMVLERRQRRRRGGGDGGGAVGHTA*
</t>
  </si>
  <si>
    <t>C_300081</t>
  </si>
  <si>
    <t xml:space="preserve">MVWEARSTEPPAKRQRAEPTAGTSAAPQPLPELRVTVSTADDVPCAIAAIKFAYTGLLEARSITEALQVRWQADAMGIQGCVEACLQAIKEKLQAAPTTAGAAGANGANGANGGAAGSSGAAATAAPDGGGAGGGGGPSSAGGAASGLSELPAVELYRCPGLWPDAQNHPDFAAFTDLRAEAKRQLVAHFGDALSVLNNEQLYFQMRALPALGLEALLESDDFGTDSESSVLALLAA*
</t>
  </si>
  <si>
    <t>C_300082</t>
  </si>
  <si>
    <t xml:space="preserve">MDTATGQTGVGVGATAVPVAMAYAAPPPPTGYVMFPVVLSGAPDSPRGGLTPLMGSPVGTPTAMMFPQTPFAQHAPGGPFGPPPPPGAPGGPPILRSGSVSGAPPGHDGNMQQQSSGPQGPHGSAAYFHPLFNGFNAFGGPGGGGAPGPMQMGPGGCPGSPYGPAPVVKQQRCSGPGDKGRTYQPSPLKPGPRKSSGNGGTSSNSSVNGYVPGGPGTGSSTGGVGYGGAGGGGGGAANQSILARVAGAIAANGPAANGGRAGGRQQHQSQQHYVASASGGVYGAPGHGSVSNGGSGYGSGLPSNHSSYQDVRQAGEAASAAASANMPAAVMTDLGDVDDVSPMAPPGQPPAPVSPDPSMPPVVPLSYSAGSSAARSSHSTGSGGSATSATGAGARGPSTLDPTTAAAAAAVVAAAAAAVSNMAAAAAASSRGPTPRTSYNGVSALTTTTPPRTSYAGEALTPPPRTSYTGAPHGATSVTTMSARTSCSGIALPSMAAALSAAVGAVGGPLSDDSSSAGIGGGHSMPGGLDAVDLAAGVGISSGDVDIPAYAADGGYGASHMAGAAPTAWGFYDLAAAAAAGGIGSPQMWPRAMYGVHTGAQPQMMMMAAAPAGGHQPALLQAAMLQQLAAAANVPHHAAGGTVYQMNGMGGMATMQPAALVAVDGHDYHAMSTDPLVAQLQAQLGAAGANANILAAHQNLRAAAAAVAADMQHQQHMQLQAASLLGGGMHGLQHHQQHHAAAAAAGHMNSLHSAQLGAAPGGGMGGLMPVGAVGLPGGGRQRRSGGSASGMGSGGGGGSGIGSQERAAGPVDANGLRLNARQRRTLRRARERAMKGLLEVGKLLVARTIGPDGVETGGDPGSGSGADGAYDDSEDLDAAEEEDEELAAAVAAATGEEAELLRLQLAQLRAADEAEQRQQQVAAAAAGAAMATPEQKPSRRAFVPPAAVEAAFSGSSAAASASASSRTLSPAVTLSGGSGNPPLAVSAAVPSFAVADPATAAADAGRDERDVQRLLASHVGATGAAGANGGGSGAGGVAPGGRRSQSGSSNASSVCEAPSTSSAGGAALSTPASSGKASPLSTADSPAVAASAGASPAPAIGRSGTSAKASPAAVNGRSPPDAVPSSCSGGAAAPAPGNGASGAASTSSQAALAAALASGSAAPSDVDIAVLIAQLNAKKEEGLVDDKLMRDLEIINNLIGALKTTTGPTAAVPPPSYNAQGRKAATGGHHHHHHHHHHHGHSNSHGGGQHREQQQQQHMAAAAAAAAAAAANPYNAAAGLGPAGNPYAGSAGMVGGAGGYHAAAAAAAAGMHGLHGGSLAGLGGGAAGMVGGMMPHQHQHQQQHMGGMVSIGGRHPAAAAAMTPAAIAASHYLAGMGMQQQQQQQQYQQQQQQSYPQKRGYAVGY*
</t>
  </si>
  <si>
    <t>C_300083</t>
  </si>
  <si>
    <t xml:space="preserve">MCACGTWTVDRAIRASLHAGGCPLVIMDNSSLGEIAPYKPAGSGAYRLMFQSFQKHWPGALSCRYDATQIGCGLLVQQYIAQTVWQLELQAVSDLQAAGQWEAEWQVRVQAMQQAVRVAEAVAKNGRLEHVLVVPVFVV*
</t>
  </si>
  <si>
    <t>C_300084</t>
  </si>
  <si>
    <t xml:space="preserve">MIAGAKAVNALQLVVERALQPLRAAEVVVQLQPAMAVLGPSLQRISTRPLDQARAPPVISSLFLSPFGLVRASVTPRYESPATAAVVTPPLGTLLMPGEPLRLGQLQDIMLRVPDWLPPGSRVSSGPATATTTTGTTGGGAKAAATSALLVVHKPVLIINARPTDAWNNSSPCGSLPPPTTGPDTDSNALTSNPSVAGGHCLFLPSNTSATAGATPAATAAADGSSSGGGGVAVNGTRLWGFVSGLVRVEDLVQQPAAGLQQLRSLGYLWRLTIRAAPLPGAAAPVAATVTCDTPPSDGSPVLPVVVLDAEWQLELEKKGGHRPSWEAPLLAVVVLASLALSALLLAALVIQQRHLILLEAMLPKKVIKLLGTGRPFYQHYEGVTVLYADIIRYSNAPAGMPPQEVVSLLNDVHNMYDSLLDKHGLIKIRRSGVIDVRGRGAITTSWLRLDLLSSVTSLGPSRQLTMAGDRGGSRASAQPSLQAPWADGDGGERDSGVGTAAGGAAASRASAGGGAADGRASAGDALALLAAAGASRGGSQQQGPAGGVNAHGSGGGAGGGRGGGGGGDGSVRGGRAGGPREAPSDIACAADLAVAAAMGVRGAPLVRKLSQTGLTQTRRALPDRRQREGVAAAAAAAVERSMLGSFTLRLEEVTVGAFRSLLAAPLPPPVLVRGADDDGDEEEAVGIGGVGGTGGGGGGVGGGRYDLRDVTGWMSAPKPPRKWRRPPPPGQEEQGDQPKQEVVVAALAEKVAAPPAAAAAVAVATSGGGAAAEMPDAAASAVTLEVPTDAAAAAVGPGDKDTPAHLATVVSDTASSSLGVPTGAAGDMAGGSRSSSSRRRHVVDAEPTANCPICDEPAATDTSRWGSSGSSSMSRREAAAGVQAAVAVGGSSIDGEHGVAKRAQQQPHRIPAPVAGGEIEEA*
</t>
  </si>
  <si>
    <t>C_300085</t>
  </si>
  <si>
    <t xml:space="preserve">MFVLEHTALEMQVGMDVCQISVTGGTGHTIIPPGGGAAVPLPRLLPRRWQPGENRAAGLVGGTIRVSEEARQLGLAYRAALAAGQPVPQPPPQPQPPQAREASAEECFGGGGNIVRPPTQLRFDSPLEPGDEVLFFRQGFTGDLGLEDSELVKYNYCGPGAYGGDVARRGATYMSVALAEHLGLRTVALGGSGTVSAVGGGGRVSMLVDPVQIQLLDTNGGAVASYDLPIMFVLEHVAHQLHLGPDACRQHAVTHTSAAGHCIAAAAPAGGGSSSAAAAAGAGAAADVALPRLVPRRWQPGESREEVHAVTIDVAADTRAEAVARARAREEARRPAPAEECFGADVLVRPAARLQFVNPSEQGDEVLFFRGHSWAYNELHDSERVKYNYDLAGAMGGGVAAAIVAGDGGTRHAVIRAMVDPGGSTYMSAELAERLRLRTVALGGSGTVSAVGGGGRAWMLVDPIQIQLLDTNGRAFASYPAPLVFVFERAPFELHIGPDVCPVSQVNGYATIVALPDGTSSVMTPRLLPRRWQPGEGRVEVYTCSLWPADDTFEEAVARVVARAGVRARLAAAAEGQDPVAASARAESTMMMQRQSRSCPLCRMAMC*
</t>
  </si>
  <si>
    <t>C_300086</t>
  </si>
  <si>
    <t xml:space="preserve">MPAAGTAPADAMQIEENSGSQEGNEEVQQEQNTGSPSNLGTETVLQRSALPRMALLQEAFEKALEYGLKDPSRREFGDFYPELDDTLVDALYDTYQQTLVLVRSHCQEEFKEVCKEQGVEEQLRQLEEAEAAQASTSGAVGTPFKLRDTAEGVSVEVVARAEAAARLHALKQEAAYLQDLLERARTTEARLTEALAMRQGSVDKMAATYNRVVSDVKQVYDITRVWPSAPHLGGTTA*
</t>
  </si>
  <si>
    <t>C_300087</t>
  </si>
  <si>
    <t xml:space="preserve">MRIIARTQASPTPRCRRRTYAYNDAHAPAWKMLLMPSPKVPGSSSSSSSAAAATAGGAEGASSSASDFADLVTFLEKMATYAATALAGRQGVKVHSCGRQDAAGPGKKKEPVMGVRPHLHAAKCDGPAPGQLSWSVLATMSAYDKKTASYK*
</t>
  </si>
  <si>
    <t>C_300088</t>
  </si>
  <si>
    <t xml:space="preserve">MALNRTEQELAREREENVQMRAKAKADSEQVSYVMEKMKVVTALQESLRGTISNVSLDVGRVDQYRRSLDVQLLGQEQGLSEAQAALHDTAAARDKLAAELRRAHGMVSELQAQLRRAGEDLAGKDSLLERQMAEAAARERAAEVHAASLQSALNVATADLSASRTAAEQLRIDLDSERTRSAKATAQLTERFQEAQQRVHQLDRQLAAALEEAQAARERINGLEGQVQAFKTQVTQAREELAAAQAAVADGNSELKVANAEIEQLRLRVEATEASLADGEVNLARVQREAEEATKRSEEATGQEAALRQELSERQEEAGRLAVDLAALKEEAASKEAALTKALEAAKAAAASEASRAAAATAGSEARIREVERACESRLERFKERTSRENDEMRRRVRAEAEAESKRLAEELKKMAAALEAAESLATKGAEEREAAAREQLQALRKKSEEELSALKDQLKEANRKAREQAKETKAEHDKATKAAKAAAAEAAKALRAELEAAHQKERDEWDKEMEAVTAAERADAEEKAKAALEGLRAELTAAADKIKAEAEAAAAERARALEASMEQLNRRITELQSTANTDVAALDTARARVIELEQSLAAAAKAAADTTAASEAAAAAVRQQLEEQQREYEASKQAWLQERQQLVKSQQEKEEAAARQCRQQEAERAARDTEMRELEQQVEAQRQRNAKLEEQMKQQAEQHLQEQQRLREAATAAAAAAATAAAAAKVEELARERANQRAEVRDATAAKALDVDANQTAAAQPPKRQPAATQPAARGDADGEVPPATQQPVAKPSDHDSGDEETAGLFSQPLSQPASKGGRAKKKPATTKAAATAAKPPATTTTAADMTATQAGTGGSKRPAEAEPKSAPATKAVATAAEAQAAAGAGKAQPKVVRGGKVVEAPAVADNAAAKPSPSTAPPAGPDTKAQQPGKSTMPPPPPPAAAKARKAANPPPTFTATAAPPSVPAASNANTVAIAAAARKAAAAVPPSTRVPPPPLPARRVHDEFADLTTESEMDEPSQTHSQDVSVQGNAAKRLKSAADNRAAPALVASQQPAATKGGRFSLFQGMSRGMSVQTTTADAGGHEVSSATGIRKGAGAANKGAKAQRGTGRNNMGGGGGGGVMDLFAGMSPFPKGK*
</t>
  </si>
  <si>
    <t>C_300089</t>
  </si>
  <si>
    <t xml:space="preserve">MALTIARVAVGAFALPCFLIFCILMIVPTALMVGAWSALAMLLKAMPASKSVPTLGRQDMRISDMGAEHVSESAEAMPGKSHSALAEPVPATAVPTTETFDPAPTSDCPTSDSSSTSSLATALVPFTPLTSLDRQACSLAMSVTDEDTKETTTYVGTLGLDLIEQAAECIALCDDETVIASHWHQQIEIGNDLRKQFAAAGGMEICAKITECVKGWTALANAAEIRSQFYSLRATGFIIAAAGGATQSVLRLRPC*
</t>
  </si>
  <si>
    <t>C_300090</t>
  </si>
  <si>
    <t xml:space="preserve">MIPGGRKQSARPDAPKSPGTPIEGTTDPPPPTGSYPLNSPQPSPHRAQLSAVFLPPPPDPRAASGPRLSRRPGPAARVPYASTAVPPATHSHTPQPYHNNPDQWPKGNIIKPGKFPPPPAPPPALAAAPSPPPAAPHAGPQRPAPTARLSPRAPATWPSGSAPLWAGIYNPPPAPPPALAAAPSPPPGLQSPWVCPAPPAPA
</t>
  </si>
  <si>
    <t>C_300091</t>
  </si>
  <si>
    <t xml:space="preserve">MLNRQAVSARAFGRAAGRSRSSVRVMASAKPLTFSKYQGLGNDFILVDNRHTSEPVVTPEQAVKICDRNFGIGGDGVIFALPPVGDTDLTMRIFNSDGSEPEMCGNGIRCLAKFVSDIDNAAPRKYKIHTLAGLIQPEMLADGQVRVDMGTPILEGPKVPTTLAPTQGSTVVQQDLVVEGKTYKVTCVSMGNPHAVIYSCDGEPIKIDDLDKELAALGPKFERNAVFPARTNTEFVEVISRSHVRMVVWERGAGRTLACGTGACALVVAGILEGRVDRNQVCRVDLPGGPLQIEWRQSDNHIYMTGPAELVFSGQLRA*
</t>
  </si>
  <si>
    <t>C_300092</t>
  </si>
  <si>
    <t xml:space="preserve">MAWVWGMAAFQQPPSGLPKSREDAPLRSCASLSIAPTRPRAQVAFGRVRAAVPMSVRDTLLDRLGDPYEVAAAVQAAVQDISAAAPRLLAEHPHLAARRLWCAERQQRLREALEALHSPAAGVPLHP*
</t>
  </si>
  <si>
    <t>C_300093</t>
  </si>
  <si>
    <t xml:space="preserve">MAAAAAATAAAAAVAAAGLAASGGATLADTAYQRTVRRVLNTTNTLRELGVDGDLQVPTLVIAGDQSSGKSSVVEASAGVPLPRSDGTCTRCPTEVRMRTTQQLPAATGVCGGSALSAAAASSPPGPHSGEDGEDDEDDEDEEDEEDDAVVNNAAGLPPGTTRGGGGGSSASAWQCRIKLCREFDSDGVRLATKPPEQPFCVVRDKAHIATCVLAAQAVLLNPRAVEDTPGGAGAFVPLLSSAQPGRQPAAAAKLLALRDASHYELPFTPNKDPRLIELVKDMVKANLAPEHHIIAMALPAGQDAETQAIRLMTREVDPDGRRSIGIITKPDRVPEHEAGETLKLIRLVGACGAPPAGAGAAGGSARVAHPQHPLGHYVVKNPSQDGLAMNITFEQARADEAAYFAGHKHWAAALRRQPELQRRMGAAALRRGLSGLLVELVIAQLPEMRRSCRELQAAVQEELGAMPQPIQDAPRELDRMLTRVAAALRCHTRADDDCTFYQRTQAMYDDYCERVMRCLPAFLVGTTLIGTLDASGKGPDAAAAAAAAGGGDSDAQLQQVWEGGALDVSALAAALGAPAVTTEAEAAAFLYSDEVQQLLTDHLLPQTFMTLAEVVELRQRHLGRELPGFSPYRAMECLLQRFKGQWRGPALACLGNVAAAAHDLTDQVVAVEFRDFPAGSRAVTDALWRRVEGLSDATAEFIEKQLRMEDRDVYPGDKAQLQELQADFLARMKRAYLRPNALSDEQRQQIEIKLAELATYGVKFASFDAAFLAQPTPVDDELHMAASCLAYFKVSSGGVGGAILVAFGRVRASVPMPIRDTLLDRLGDPYEVAAAVQAAGQDIVAAAPRLLAEHPHLAARRLWCAERQQRLREALEALHSPAAGVPLHP*
</t>
  </si>
  <si>
    <t>C_300094</t>
  </si>
  <si>
    <t xml:space="preserve">MASVEDLKDALRENLDRSGKLRQLKAQLRADVYNALHNANEADQKALPQVSNENLLINELIREYLVYNAYRGTVSVFLPESGQPAVRPFDRAFLASHLNVPEGPNSAQLPLLYSLVELAAKGRTQPPQAKTHQ*
</t>
  </si>
  <si>
    <t>C_300095</t>
  </si>
  <si>
    <t xml:space="preserve">MQCLGRATRSLALPARGRGPVLRRVVAVARAKPEKSTDQALQGGLDPYLEVAVPKDQRPVNQLAELKADPLYSWGALEQGDYVKRLAGVWSFFFAFIGGPIAYQTFEPVDQARGRGAEGPLEWFLSGTTGALVVVAVVVIRIYLGWSYVGDRLLSAAVPYEETGWYDGEMFVKPPEVLMRDRLLGTYEVKPVLSKLRSTLVGSAGVLLATAVLLFGLIKAGSDADGMYGRGAARVPRQILTDGVLYSSRVTDLSQLATDDDAAAAEAEAQGGVPGDYGAGCVLTAAPPVME*
</t>
  </si>
  <si>
    <t>C_300096</t>
  </si>
  <si>
    <t xml:space="preserve">MNMAHSPHSHSLLRGRPPHQDTIAPPATTHATPHTRHTPPLRARLPTCPRRPRPTHCRLHSPPLYLVLPFAPPPFGRTPFRRHLPPNPSQAHARAPPYVPFQAPPPAPRPPLPCPGQPHSPPTPSPHLPHPAPPASPALPAFPGPLPPVRAPPHSSKPPPGSVAFASRPPLRALRCPPAPCLPALPPLTCTRPYPSPACGPGTPPHSSPATSPTTSPATSPATSRATSPATRAAISPATSPATSPATSPAATSSA
</t>
  </si>
  <si>
    <t>C_300097</t>
  </si>
  <si>
    <t xml:space="preserve">MVNWNSIGHFFVYEGYLWDWLTAAVAIVINLVVPAQIDPLNRVYMPNDSSVPTSALYVLVFVLPAVVFAVAAWVKRWTVPSWAFVDWCLLFFKAICAMAPMALAAFVAVSRVADYKHAPSDVNAGCFIGFVCGVFAYFLNYPSLFDPASALPKRRGSAVAKAAAEQAAEAAEYGPVPGAPGGSGGGGGAYGTPLQPRMTETAEQLAIMYGASSGGGAASRNGGRSGGGATAVSGRY*
</t>
  </si>
  <si>
    <t>C_300098</t>
  </si>
  <si>
    <t xml:space="preserve">MSASLSASQSHGESGGRRGRGKVTTQAVITEAFGRGLQHDLTLASIRKLNALTSQAAKTEAPSASSTAAMRRTAAEAASAAAAAAATAAAAAGAAAAASATSAAAGPIATSGAAAAAGGTAGTSGAWFGTRPQSRLEGINGEARSDGGGGGSSIGGGSIGGGRGGSRPWTAAAALPSQAWGAAGEAAAGVVVAASSSPRGAPCFSGAAAGAGAGGTDVFDGMGTECIAGRGTQVARLLAMQDRILHVAIREQQAAQAAAAGGGAANSRHSLLSSAGAAGGNGGGGGGGAACLPSLNLVALSAGGGGGGGGGAGEMSAEEAKRLQGLGIKHNSRVAAAAEGVRAQMARNRGFHVMSTFIKSLEESDELSLINRARNFARQQSAQSANSQRSTARGGGGGGGGGARLGSATTAAKSAAAAAAAAGGGGGGAAGSGRSTRSGINRNDSLYGVPYGVVTSYGTGTGAGDGDGVEFSGFSSLPPVAAQGPAPSLIALDGHTAAAMGALPPASVLAAAATAAAARGGLSSAGGAAAGAGAGVGVGVGGSRQATPRDTVPAAYYAIAEGEEHEEHEEHFGGFAARRGVGVLRPALCLALAWARTLTCVCVATQLADVEPYTGRYGSPERLAERLRRTAVAAVEANPAGYREDVAAAEVALYRQVRGGLCGMGGALDACLAVLLRHKDSIKSAFGFYGIQGTETTEQCFAIGHNEWRAFVTDCGLAVPPTATPSIFPPAATTTYTVDGTSPSSSGPAPRVPPLPLGGAATQIGTGSGANPSSNPAGATLKRQASMTGLLQQADAAFLAANYKPDKQSAEGQANLDRALMRFEFIEALIRLAVARHVKAGCKLGTVAAALEHMWTEEVLPGLPPHALHEPNAWRLGALYGDHRVNEVLTRHLEVVTAAFDLYRASNKDKRLRLADWLGLVNAAGLIGACGSGRWQVWMPPTELAERNSRIHEAAEAAAAAEAAALVAAERAAAAAAAAAAAGGRPGTAGTTTIRGETSPGSPPLQLMMPPNASDIPSLGSTLTGYASPQLQPDSINGIVGGAGLQQPPTSNRQISVAGSGGRRTLDGIASVIDGSRPGTIDGVSGEAGGAAGGGAGGGAGGGGGDGRRLWWQLEALLEVLEGRLRERWEVSDNEQLVLKMQTVARSLVSGM*
</t>
  </si>
  <si>
    <t>C_300099</t>
  </si>
  <si>
    <t xml:space="preserve">MNVNNELRADCDTLKALGAPSMATLSQTKPRHGPPTVKPPEPAANTSVKKPWQLRNRNRQAVTEWTWQDKSDFWAALGRAPKDPACLPPLTAHKGFFVAFRAQARAALKMVRKFPSVLVLPLLVLALLVGLGIFGVRTTANDHVKSSRVDAEAAALKAANAYSLSLDAAILPVLTLGTFIRETPAMAALGPAFPRIAADLLKQARNSAALQLKLVPFGIVRAIVPPILDLGTLGLNLFTDPTRRQEALQTVELKSVWMAGPLAVPPEERPVLIARNPVFMSGVEPGETWGNGAEGNTNCRGFAAVYIAFDNLTTGPNSPLLPLRNRNYLYRLTKPAAGESGQAVILSESSPAPPGGSEAVAVPVYLPGIPWLLEVYPEGGYRPSWEAPLIVVVVVVAVVICLMMFVALVNHRRLLVLLRARLPGKVVKMLNDVYKSLDAIAERHGLHKVETYNDSYVCVGGCPEADGKDSITWACHVAHCARDMVVAAAKYRSAGGQRLQLQIGLHSGPVSAAVIDGGKRLPRYCIFVRKALRHAEDGEVEEEEEEDPEKRQAALGPLGFMHPFFGSFRRRVQPGDWEVVAAALDLDLDPPPEGGAGAGGSSGGCGPEEAGVGVGGEAGGVGAGVGVGVGGTVRMGMVAAATAAVAPAAAGAAVVVPVARAQLEPAAAETGSSEEADADVEAAEVAAEVQLGRPAEERCAAAAATGHHQLIGEGCGKGGPTDGVRGSGNASSDGSSSSKAAAPAALPVAAMPSLPAPAPVTPTVSGFDEHASVLSALNGYSLAAAVVSKGAEGPGRAEAAATAAGAAAPARLSEEERRQ*
</t>
  </si>
  <si>
    <t>C_300100</t>
  </si>
  <si>
    <t xml:space="preserve">MLDAGRLLVSAAGGYPLPALEELYNHWLGTRRAQLQGQGQQGQGQAAPHEPAAPVDFGPAFDEEAPDGFHCFVSSSDFESVLAAAAGSPTACWLGKLDALLQWHCGEAGPGLLARSPSVLDHVFVAAMSKPDGLSRVRLMWEQRGWRPQDLRPAAAAAAARGDMPGLRHLYGELGAPTETRQIEWYDPCAPLKAAAQAGHLSALQLLLCTYRQGCTSKAYDQLVKAAAERGHVDIVRWLIEQPAPLVVDMILAEVPGADRERVEMSVRRSAARMALDTGVCGGRPEVHCDLYETAAPHLAVLRMLCRLRCRGPGAHLALAALLEDPAVPLSELSNIASNQGFRNVSLGLPEWESERREALMSDDDFSIVDAMSASSSSALDNVTRVLDRAAARGRLAEAVEPNPLFVNLAVDFCLAKLTEAGGEAAVAADGGQAAVAADSSGGTGSGTSPLAAAAGLRQLVSHPHLGLLVGRSTLAEVLVQVVEKLQDPELLAAALDVLQCLMSTEALGSRRHAPTVAAVMDRCLGLCRGAACAPDAAFTATASSGSSSSAEPQQQPQPQREQPPLKAEAPLALAAVGFLKGPLAALSQLPPEQRAQLAADVTALLRAQVDMGAAAGGGHGGSSCSSSSSRGSSDSAASAAAGVADCLELMRALLQQDAAAVAAAVASSAGGASTSAAACSAALGAGCLPVMCAVLRASSSLANPQEQAAAGDVGGAVVGGMLTLVQDLVLWCLINIATISGSVTTSCSAQPAQQGSPQAQMLSAGGTALLVPLLRAPAAAKRVLQLLIWLAAADGPEAQQQMTAALAEACARCPEMQRQLLQLLLESVAAVVQGQPSVAAGLLLPDWGGLPLVRAALRGDLLEQLAALLAVAMERHKQVEEARAGSSSSSSSERISTSRAASSDSHATQLELLQLTACVLDAAWLVAAAEVASSSSAEPLQLEILLRALHAAVAALLATSGGAAVMRETDGCVAGDLVGDLVPLLLGVRARAAPASPVPAGSGGSSSSSNSTVASLALQILVMLSMMVDRRDEACFSAETLLCVERTRKFHTMVQHVVEEHDPPLPPAVWSRLMAAAVPVVCGALPPHVCAVLLAPVAAEAAGGEAGGEGSCETQSSAAEEDSSDIDILTRCREAARVSDEDFVFAATSSSGSSTRHTASLLAAAARLLRPLASQLPREQLAMLVRALTLRVAGGSGMYGSLAAEWQLPVLLCLAACVENPLLREKDWPELSYRCCGAVCDHLVEEITGLPDSSLVRGGKAQQRQQPQQQEQQQRADRLLLLRLACRWCQRAAPRHTLVPSLNQQLQQLASVMLRAALQSAAASQPPTASACPPAAAPAAALYCLAECQLAVCEGPLPALHGAPPPPLLGLQRRRAGGASSGAAAAADAEEAADRMMELAMQVQRATAVLAEHLPIEDLGSSGSSGGVSSGGGSSGGTRAAAVQQPFPGVQLLLRAVVCGGRWAAHLSTLQQHAHEAKAVNACAQGARLQRDVDQMDEQRKELESLRTKVERLQVRDQLRVEEVDEH*
</t>
  </si>
  <si>
    <t>C_300101</t>
  </si>
  <si>
    <t xml:space="preserve">MDSAAAAAAAALVPPPPVPPAYMQPIMLDAQQQQQQQQQQQQQQQQQQQQQQQQQQQQQQQAAMFHVQQQQAFVMQQHQAVMMQQGQQYAYAAAMMRMGPQMGGHMGAQLRGCMGGEMGWQMQYEHPFGGAFGAGVGGVGGAGGAGGGAGGGTAFGGFGAFGGAGLAGWVAGMGGGMW*
</t>
  </si>
  <si>
    <t>C_300102</t>
  </si>
  <si>
    <t xml:space="preserve">MARRAAAAAAATTAATEAADVAAAATASTETAAAAATTTATTEAAAAAATAVATAGLRQ*
</t>
  </si>
  <si>
    <t>C_300103</t>
  </si>
  <si>
    <t xml:space="preserve">MQPQLRVMRPPPPPPVGGGQEPVVVAASGPNQRQQQQQLGGGGGSDGDRFAATGEAVAAGGRQALSAAAAPALAEPTPLQLLPEALAEHYPKVFKLMMAVWKQEHQHQQRRREGEPRRSSPFTATAGSGGGAGGGGGGGAGSGGGGGSGGGAAVQAQPLQVVQRYADSTGLQLETEFERRRQQRPRPAAAAAAATLAAAAAAAGGSAGGNADGGGDGEGGGGGGGSQDEVEVYTATLRLTPRSMPGQATTTATGQVRAHERAWV*
</t>
  </si>
  <si>
    <t>C_300104</t>
  </si>
  <si>
    <t xml:space="preserve">MARSTQRSTLACPVKALLLAVAMSYSCCRADYLVGVGMGDITGPVADVNLMGYAQPLQTARGLHTRLFARAFMFADAAYPRRRFVYVSADACMASQLVSLRVVQALQAEYGKELYGFDNVAISGTHTHASPAGFLQYLLYDITSLGFVTQSFEAMVEGILAPLTGPLAYRSSFIDMANTSVAPVNTSSWAARGGRTCPPAMGMSFAAGTTDGPGAFDFTQGDTRGPPLWRLVARLLTPPSPQQELLALADSMLAGTPHDPTAAGSTAPPDLQSRQWALLPPVVLDAVPPGAVFGQVTQQPGRDSYAPGQVVNATFRAANPRNNLHANGSFLTVERWQQSKSRARHHQQQPPLQEVKGQGIRQPAGEQQQQQQQQGGFAKALGVLWQASGARLWRLLSRSTVQQQQPAAVAESSGCLRPSQYKVAQAGAQDLVLFELLPPFGPGALLHQQQQQQQQQQQQTGGCGSSCDGDGSSRGRDGDGSSSSAGLPPCCLHQCYHDVHRLLLEAYPQRASDVWRFVYRGRCPLTAEQLRHSAGGDGDGGGDGDAGGNTASFEPYLTTCLWLGXXXXXXXXXXXXXXXXXXXXXXXXXXXXXXXXXXXXXXXXXXXXXXXXXXXXXXXXXXXXXXXXXXXXXXXXXXXXXXXXXXXXXXXXXXXXXXXXXXXXXXXXXXXXXXXXXXXXXXXXXXXXXXXXXXXXXXXXXXXXXXXXXXWYITALAPPPPPPSSTSAATAPSAASTTTSTTISTTISTTASTAAAAACFLRSLGFQPAPAARYSGLPLALLPLGLHLVLEASSRTHPPFDTQQQGATGAGRAAAPDVAPPRLQGAVVAAQADNLPLPCVGLMEAQARLPPQPMRQEQHQPRQPPLLQPHLQLQQQQQQQQQQQPHVAPPPTPVTVPPLALLVEQQQQQEQGDHEAVGLVAPTSTASVVVRKRQQDHSEQEHMDAHGGGGGNLGEEVEVTEAAAAAAAQQQQQQQDQSEQEDMEGENAGAGGGNLEEEGGGNLGQEVEVTEAAAALQQHGWQDAPAAASVPACGDDPARCGDPPLPLPPPPAAPSPLPPPPPPAAPPLLPPPPNAPSQPPSPHAAPHSADSYRIPTRAVEALFGREVAVSGVLPGWSSSSSSGGGSGGGGGPLRLPLLVPPNQRHWAPAATLTCEVNVSRAAAGEQQQQQQQEKGPLWRVEGLGEWRRRVVTGPGWKLKFTPVWRQQELQACVCGVEAGDTAAGGGTAAGDTACGGCTAGGGTTGGGTAGGGSTADGGSCRCALGRVVVAVEVSAVDTSGARQPNHPATVTAAAAAAEPHPHVTFTPVATTWSSGAAATEAEATGAAAAAAAAAAAAASSAISPAAASPAPSSVSVAVSYATTAAAVNAAAVSVAVSVSVSGDADEVGQARPPQLAAAAAAADAAAGAAGRSEDGEAQSPEWPNAAAAAEAAGGRHAEAAEGEEQKASEEEQEASEEEQQASEEDGEQEEKQKQAGTGEEEEEEAEAEAEEAQEEAVEEEQVESDKESEGEREVSEEDGERVPEQAAAAARSAVAPVAGPLRHAAEPGCSAGRRHGPAAPSPPVTTTAATAALSPARAAAAAAAAVSAPNVQVLTRAFAAFNFGHCGVRFSLVQALLGPAAARDPATPPVILYDAATRAPISTGARLQIRAASSSSSGSSSGLSRANSSSAEAVAADGTGATAAAAAAAAAAAAAAAGAGPRKRSPSSKRLPQCWEVAGLRPWLKAHRAAEGDRLVFTAAEPPGAIASAAGCCADRHQQQQQQQQQPCPSCLTCGGTGRAPRLPRVYLQLVRA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PPPPPPPHQQDADADGDDPGRDG*
</t>
  </si>
  <si>
    <t>C_300105</t>
  </si>
  <si>
    <t xml:space="preserve">PAAPAWPAATPVPLPAYPSPPLPSRCWRHHSAAPAPDAPASAPAAATVGAAPSPPSRARGERCTGLSAAPHTPPAGTRPGSTGPPQKPPRGKPEQPAAGLPPRTAPGRQQHWLLRNALRRRPPRRTPNRPPPRPPRYQPPPPPPAPAARRTHLAAAPRAPPAPQPPSGGSIRPAAGGRRPQHTHPSRASPPLHPDCCRPPPPQPATPRPARRRLRPHRPRPGTAAPPAPAAGRPSPAAAAPSPHCAGPAPPPPLTPGAAAAAGRRP
</t>
  </si>
  <si>
    <t>C_300106</t>
  </si>
  <si>
    <t xml:space="preserve">MVQDAGYSTYMVGKFLNSFKEPLARKGCPQGWTGISPLIQDVDTEDGGEEAPRAPTYMEDCNGQLTSYPGAFQEEVIRDKALSYIDEASGSPLPFFLLISTVAPHDAKGKGSTYPQVLPQYKDLYPGLKAPRTANWGRPPPVTIGFAPSTPNRLNVTDINERYRARLQSLRAVDDTIEAVVRRLACHGQLNNTVFMFTSDNGFKLGTHNIPREKFTWYEEDVRVPFLMAGPGVPRGVYVPEVAAAMTDLTATIAHLAGASPRRVQLDGAPLPLDRIAAAYPRPNQPGALSATAAAAAGLTLSSGVTTAVDSLDCIGDVTMAQMLGKDYRVLRACSPFQAFGAPTDPRSGGHTCYKYVVQCSPKNVRSLGAVRQLFDLGRDAVELQDKFTQFKAPYNGIFKRLYDRLDAVLTVMSYCSGATCRNPFIAIHPDGSVTNLEQAMDAKFDDLYGGFKKFSYKRCALYYHPENEVADARLVPTSVREWTSS*
</t>
  </si>
  <si>
    <t xml:space="preserve">MMRTLAFQLAERIPELRPHMLTPSCSSNSGLGGLGGGGGGGRRGGGGLLGGRPQQRVVTPDMLTARALVVDSLQNVEEAFQKLLLEPLSNIKPLVIIIDGLDEVALDGAAGAGASGGGGGGGLVGRQSPLLRVVCEQFKYLPKEVRFFITSRPEVHIQRALGRAFSKPFTIWPTDPRHQDDLRRMIQTHIADKLMSSAAAAAQQRAQRARSTAARKAAAVQQQKQTPEVAAVRARLLVRKGIRNRLLVVHGSDRKQQQRPGGKAAAAPTGAAGEADEEEDWHASEEEVVAAVDLLLQKSEGAFVYVARPRWTLAELSAFPQGLYGTYEEFVSKHVGGGDSAAFRRVRRMLSVLMAAQEPLQVSTLTYAWRASWSGGALCPPLAGGGGGGGGWGDGEALSGSDVPYQDALDDVNGMLRMLGSLYTLRDARVTVFHKSFHDWLATRYVSTGGGGGGGQLQQENADAGQQEEWAEEERDRNAYYVNPQPGHAALATAMLPLASFVAAASLSPPLLPPTDGAFSAEDPAAAASGSDDDDDDEEEEDEEEEEQEEESDARARLPHQPGAQRRKAEKAAELAEQQRRQRAAEQGAVRAYACKFVMRHVVEVAGGAQGGGGGGPAAARARATVDALLRDYGYLGAVFEAGHGHTLISNLLALPAGFRSGWAEDVLRWMLVCQDSLFGAHRAADVMAAALRCPVGTQVFALAQEQQMQRAKAAAAAAAAAAAAAEHEETERKKAARGGRGPARGAWGGRGADTGGGGGSTPRQFWRLQRLLGGNTDWPAFMLVMAGHASHVASCSWDASSKWLASGSWDGSVRVWDAASSACNATFKGHSGDVTSVQWCPVKAAKLGKLGRLARVPLASASADGSLRIWDVATGESVKQLQGHDGSVLAVAWSPDGSKLASGGLDTTVKVWDAVGGACLLTLTANTEGKQPARVFGVAWSPDGKHLAAAYEDAAVRLWPARAGGMACSATFKGHTAPVKSVAWSPDSQMVMSAGWDGSIRLWDSRSGGSVAVLKGHTGAIFSVAWSPNGRWLGSAGGDRLLRLWDAARAVASGDRLNQQVRGISLK*
</t>
  </si>
  <si>
    <t>C_300108</t>
  </si>
  <si>
    <t xml:space="preserve">MLCRHWEPAQLLAAEQDQLQQLEAVLRPLRFDTDVSNLLSRFLPGSRQWIFQAFADWLALGSNHRQAAAAAGGDAAGGSSGDLAQRAMVLYGGPGLGKSTIAAALVCKKVFRQEGGAAVAGTAGGAAAAAAGGADAAAAVEASAVVAHYFCKHTDVE*
</t>
  </si>
  <si>
    <t>C_300109</t>
  </si>
  <si>
    <t xml:space="preserve">MGTGDAEGRRLQDEQMERLLPAATKLLQATKRASHKVRKLGQPSGVRRLVAWAKRRTYKDKLMGVKYEITTALDYGAASLAAAAAAAAVAGGSMSRGGAGADSASSLLLYQATALAAMNFEPGTLRHTDIKSPVAAVRFLPTIARPPQPQPATADAGGGDAATAAGALAAAPSSGGGVGGGGGETSMLLLVQVWGWAGTVEVFAPGMRGFHTALHFSRSAGGGGLAGVAGAVSGRFGGSGGGKTGGSKAGGGGGGGARLTVTAVDWAAQALWCCYTDGSVVLTGLQDQLTYG*
</t>
  </si>
  <si>
    <t>C_300110</t>
  </si>
  <si>
    <t xml:space="preserve">MPTTANVAAAPVEAVPQEHPAHPPPFVVDEHWLPPNAKALVFDCDGTLLDSMCIHLEAWKATASKFGIQINAAGMVELAGKPVHELLDIFAARSGVEVTPELRQDFFNTKSKYYLDHAREVEVIDEVVEIVKAGAARGLPMAVASGGTRKHVMEGLTSTNLLSYFKAIVCGEDVPNGKPAPDAFLLAAEQLGVAPGDCVGYEDAALGMQAIRNAGYLAAVDVTQLPAYPHLKD*
</t>
  </si>
  <si>
    <t>C_300111</t>
  </si>
  <si>
    <t xml:space="preserve">MFAVTGFSDEAVAHSALSSLVSCAARSQVSLRQVRMDDGATRSTLATATTGSVPQPLPADAVRACPDFAVAANRLRAAVAATGDAYASILDKLMYGSNACAHAKDMTVSKPAGSKSLTNDRAVIRSVADGGAIADGAAGTNEEAQQPRCYSAAVRAAESLEHFHVFTPAPDKARAGAGPGNGGAGAATEHTLGLHSDIGMFLVMSPAELFNTASASASSASPSRGSGCSRKQQAPRRARDLLVQLPDGRLVRPLLPEGGAVLLVMNGEGLTRWMRPATTGLQPYSPMHEVLSTDMGGGVRAWFGRMFMPPPSARLQLTSSTSTAALNTAPKTAPASTDAVALSAEGESIAGAVEAAATQRSSSGVMMSFAEYRALTYELFNTGRGAAAPSLGCSPSRRRLVDEGSCGADQVFCWHSCMDITEALSCNKSEIICRDPNTDKQWPQDFPPLPAAAFACVVGAATVTVAIAVAVAFSCATCSPLSS*
</t>
  </si>
  <si>
    <t>C_300112</t>
  </si>
  <si>
    <t xml:space="preserve">MGTTPSGAYAAAARAIAAATGHTLPGGGGGGLGGMGSFGGAGPTGLGLGMGLTGMAGGGSGAGSPYAFSPRVTTQVPPTPFDRASANGPSFNANGNLPVTASHYRNISMGGASTKSNISLGGGGGAEAALYGGGAGGGGGSLVSVSYDPVSQGPVLARHPMSTFIRRSDLHFIQEIGCGAEGRVWKARWQHIDVAVKEMFPKVSILAKLQGALRQQQAQLHQQQQLQQGRASTTGAPGGAYNSPVPIPHGTGAAGGGGGGGISGGGSATAAARTLQWGLSRAPTLPTLPSGTAAVPGDATAASAAPVGSPMSAAVAAAAAAAGGAGGGGGAPEHLGPGSAVGTPTKAATTAATAXXXXXXXXXXXXXXXXXXGGGGGGAASTYGTSVAAVTEYRSLRSTNSTVPSASTLGSSFMVGGGMGGVGGGGSGTDGGVGGGGGGVAMDVDVASVMKEVRALAQLSQHPCIVRFIGLCIEQPLIVTEYYPRGSLFDLIRKAAMGERESVEVLDWHHRLCMMHDVAAGMSYLHSQNYLHGDLRSPNVFVVQQDRVKIGDFGFAKLLGDGGRGSASTSTSANPRWVAPEALQVGRVTRSADVFSFAIVMWEVLTWRFPYEEHHDIQVIVRKAREPGFRPPIPPRDQLPGLPPTADLDGYVRLMQQCWQYDPTARPSSDEVAERLDALKCASLAASTEEAAAAAAARVDRPGGGGGAYMGRSLTATNLSRAGSNVSRAGSNASLAAGFAAGAGGAGTVGGGGGGGGGGAVGAGGSGVSAANSPVPGHRRSVSSSVLPQVPTGGSVGGGGTGSERNVSGGGSSAYSGRGGGGGGGGRGPGPSLLGLGGAGQSGLLRPLPEAEPADWPQGGSAGGTPTASTGAATPYGLPPRSRQNSGGSGSGASSGAAGGGGGGGTEAGGKWGTAGLRLPLTAAAAAAACR*
</t>
  </si>
  <si>
    <t>C_300113</t>
  </si>
  <si>
    <t xml:space="preserve">MQQGVTCTAAADWTCKLDADGLSPAVKYFYRFTAPGGVRSPVGRFHLPYPRGDARQGRVRLAVFSCSNWGWGYFHAYGVAATYELDAWVHLGDFIYGELETGRVPRSDPNNPASNQAVRFGLKPANEILTITDYRQRYALYRTDSSLQALSAAAPTIAIWDDHETANNAWKDGFPDAPSSQNNITASRRAAGVQAWHEWLPVRPSGGVGSASSYTELAINRTLNFGSTLSLFLTEDRLQARSSPPYINGALYSSAGSLGAAVGGVAPSKWGPAEEAKDILPNPPAAIAAANASGDAANAAFWGGVWANCSSSDVAVVNGTPTNAAGIHLYSTACYRRPYIGAELKASRGPLLASYNLSDRTPGSPTGAGAFAGLVGGCRAIEASSRYNVILDFDAWQGFRAERDELLDIAADSNNAVFIAGDSHVFWASVLKKANGEVVAAEFDVSSVSSVGFEELFPFMPVDMLAASLVAGGGFRGGLRYANTDRKGFIYLAIDGEKQHADYIGIDDHCTPAGINSSFCMAGFDRYTSIERAKRGLPNDLQRTSCLTEAERVSGIVAAPPVPAYRRMGCSSYNGAKPTVFAFASGSTQLVAHAARGQSYSVEQCATAAHAAGMKLFALNPSRTRCMGSKKSSMRKQGKRSDAGCSGAGRVPVYAL*
</t>
  </si>
  <si>
    <t>C_300114</t>
  </si>
  <si>
    <t xml:space="preserve">MRSTYPPPAPVYGGNSPVAPTCTTVTGCLTVNASSGGALDAFNLTAQNWVPASRDASNAAAGLLYEFGVAAPLGMSGNLAYTPYRPYSPVPNFVIQGLPVGLVDLYVCVRAAGSASSQLPVGPRACASLRVNISGQVSESQVMDQLSAIAAFTSTIDRPTGTSASVAAIVVAVEVSQRLAAVAALTNSSSFVGNAGNSSTYNSSRASITGLATGLLQDVVDLSAAAAGGPSAAAATPATLAAMGAMNTLWPLSGDSSRTLVISRVSVITAPLASQQVAVEDAEHVVGLLTTILTDGPALVLSSAYGNATNSTSSGDGNMGNSTQMQGVSQAANALLMAVSDSAAYLTRGLINGAPADGTPVRIATAMLAAAVQRATATLAAAGITIKVAAAATVTSRHRHSRHLIATSDLGYAANAQVSASLNPAVGNLCSSDPTCSSAGLGVAVTIISDPSLLLTSLGGSAAVLAANQSDFMAGSSVQLVSPLVRVTAPGLPSTASSLNTLLYLDVPVNTSAVAAGGSTAKRVLVRLQDYNLGTADASAGVSASRSTTVTSNSTTAAADGVVSGYSNTLGDFVVIQYNTNGMGQSGGGGAAGQSLPSALLALTSAVGAVLMGALLL*
</t>
  </si>
  <si>
    <t>C_300115</t>
  </si>
  <si>
    <t xml:space="preserve">MPGTQAVFIMCWVQCCFGVLSRQGRRTALRLAQLAAALVGVLVLLPRHSAYSSGELGLRFGVPSGYDEDGGVDGDLPALSAWGAGDWSWGGLLGLLGVDMGSLSDGSSSSGGGGLGAAGAAAASSGLRGGAGAGAAAGVESLAELELHRALMRVQVALGVVLGLWLLQAAVACVVLPAAVAATATAASSAAAAGGGSACGSPAGSPQNAVSAAVACGATAGGVSGAGGLTLKTLGAMTPHKSHLDLPALDGYEALQAAGGLGTVFGRWEGSGTSAAWEGSPGMSGLQATSAGPKGGCCAGAGGVGVGSLQHQQAAALAAALVTQRLLMWVAVVAQLVAAAALTGMWAVPTDRVELSHGVVLLSVSRDSDNKRWLYGGPGRSWLAVLALAAAMAAPLPLPDLLRSRHAVLWHTALLLRPAASRPLGLRLLDCNAAKLMTGVAVGLLFASWAAAVFSWQLLQVATLVGGLAKLYLDGVRQQHNGGIGGMVSGGANGCTGAANGHGTLLNGCASSADAPCSPTAAGSSGGSSAELVLSGLGAGGLDAGAGGLAACHSVTLGATGAAAVLLGVGGANGNGHPHHAYLTPRKVGFADSAAAASGGCAAGLAAAAACGRRYARAALRPWSLLLACLTAFAGCLWAILITPPLAVLGDGPGDLYMGVLETPAGSGVLVAVLAGAALSGLGSAVMLAVCAASGELWKRWSGDRLEGRRLQCLAWAAGPAAAVAATSAVSWALGDERNVLVFVAAESLHCACLWPLVWLQEPWLLGGVHDVGGCVQHTGCGVTCCVLRWAGLRPGYPRGASATARCDVPGGGGS
</t>
  </si>
  <si>
    <t>C_300116</t>
  </si>
  <si>
    <t xml:space="preserve">MAFAYGGSSHLMGGDSFGHADDVLQQSVDEDLDDMVQRNIRDVIKQVGSSHDDVVAYDNEYDGVGPSVGRSGLGLGGDRYGDSAAYDDVVAAASVPAPGPSSSAAAARTAHTNPNKPVVRRTSGSTGGPPVASGAPRASAGAASGLGGRRPSGDPGPGPGPASSIAGGASVAGSLAGATAGGAAGGSGSATAYLDVPGQPEASLRLHKARIKALEEELGRANKALLDREKQLTEALRELKDLKASAANWARDKKNLEVQLERSKRQAADAEAAARSTEGQVRELAKADSRAERERKAVEAEVRARDIRLQRALEEVERYKQLLSEVRSQEREAKGSAAADTGRLLAENRKLERQRGELITAFKKQLKLIEVLKRQKVHLEAARALQFSEEEFMKTLEMGAS*
</t>
  </si>
  <si>
    <t>C_300117</t>
  </si>
  <si>
    <t xml:space="preserve">MQFKPVFVTTMEAPDDGYLQLLAVLHHIIYPEEQLADLPARVSRSSEALQARAQAWLNGAETPQMRAKEEVAKAEARVAAAAEARAAAEETAAAEARVAAEAEARGQAEAKAKEADEARAAEAEARAVAEAWAAAEAEARAEAEAWAAAEAEAWAAAEVEARAAAQAREPGF*
</t>
  </si>
  <si>
    <t>C_300118</t>
  </si>
  <si>
    <t xml:space="preserve">MNPPTAASIVSVFDAVGSLWGMSSDTGRAAVVGSISALSDQLAGESLEAADALPVIDLLTSMLEDQASLVATAAAANGGASQAAAKADAAKAVLASITHGTAALTRSLLNGAPADGTPAHIATAKLAAAVQRASAALAAAGITVSVANPGSASSSGRRLLSSSSSAVGVALSPAVSQLCTADATCATAGFGVAVTVVPDSSLLLTSLGDNAAALAALLSDYRAGGSVQVISPIVRVAAPGLPASAYGGALASLVVLDLPINLKAVALDGATTRRALVRLQDVSAAAPDASAAISAAVSVTVTSNSGPATGAVDLISGFSNSFGDFVVLQYTSTATPTAGNTNTSPSPSGAPSSTASVSPSPLPSSLPPGGAGSMVAPSAAITSILLGLVVLLLLL*
</t>
  </si>
  <si>
    <t>C_300119</t>
  </si>
  <si>
    <t xml:space="preserve">MDMANLVATTQAQNQALIGQVSALSQQVAHLATAPVAPPQAPVPPPQPAAAAAATAQNATLTAVPVAASDPVTAAPVEAPAPAAAPKPTPVAPPVDAEAAAAQAQVQQLSAAAEELQSLFTQLAAKTGGAVATPQPPAAQAQQQQRPMARGPQQSDRRPQRQEDQRRGKPRQAATTPQPRAAAPEGMLGSGTASIPQDAAAAPTAPAAATAPAAGDGAAQGGAAGSSPLMEARIRGCRTALELKALLETPGRLAPADAVLAAQQLPRFARSWQQQQAQGQQQPQTSAAGPGGKAGAAAKRSDPEAAAIEELLGRLLSRFTSPAALQNLRRAFLPNYLALLAVCTELRMAPSRAFAGAVRQLVTEHVDELDPATAAAGVAAVAALDGTVAPGVLARVCKLLTDSAAALASPAAASATEAEAVAADGAEGTASPVAAQAQGPKRFLMSGRALVAAGQVAALGPAEAEAARQVLAAAGSAAAARPSPPRALCNAEALTAAAAGVLACVGAGVQVPAALLKQMEVASLSVDGGRNFNSSSNGDRGSDGRGKAIVLGDMSVEGQLLLARAFVATAHQPEERWLRAWERAVVGSGLPAATPAQVAALAAALHALSRSTRTAAPSDDKGTAPATTAPVVPRPRFVAAAAERLHASSGGVSQAGGAAALCALTLHLGELVSSTSSSSSSAAPRIRAEDQARAQAQVQAVGEALLAAVTAPGALAGLDAPDLAALAAGLSLMQLRLPAEVWSAALSRATDAPALAAALTGAARRGMELGLPAGIKLPAFDHFLSMAGQHVSGLEAPALVGLLGLAAAVRGSLRPALAATALTRLAETAPALGPADAAFLLATVDALGLNLAAPLVARPLAVAGVGSAEAGAGGQEPVHEAALTPAAVLRRVADGGALEPRRVAAELGLERCAVLVELVARLQQAADAAEAEARAEAAAALAPATADEQHPHHQQAAQTSQPGRLVSQRQLEELLELLQPSLQASASPAALVALASGAAALEVALSPAWLAAFVAAARAALPDLDPLTSSRIAVALTRCEQLASRSAQPAATGAGEAEGTVRDAVAEWMGEYVADQQRKMAAAPPAALALTVQVVAARGLSLPEGWLQSFLAACTPSLEAPLPLTQAQAAGAAAAAAAVASSRGRPAAPRPGAAGGLATSAAAASAASFTPSQLATLLRCLADLQQQARQQPAGVVPAAWLALAARQVEGRLVHFSHPDLAEALYGMMRLGGAVHEGAANQLVILSQGGGKLAVASPVLLAHTLAPVAVGEGRKVSPRWWEEVQRVAAAQLRSLGAAPASDATAELASVVMSLLTLRRDKAGTEFSEQLSSAMAAAVCGDGDAASGAAAGALAAALPAAAATMYVEAAAREPRGLGQRVPPAALLQTYLQHSNTLLGAWTATAVAANASAASEDEATATAASSASSVPAKAGGRDAKRARAHSAKRADKRSASSSTGSSNGRGLPAHLVEHLSSALAVGRLLVALPSAQQPAAAGPWLLSLVAAGAAAAESLDVADAAEVLWLVATLSRSGGGAGAGVVAAQQQVAALAARVNGEAPGAAAPGAAGRPSGRLSPDAAVNAVWALRVLKLMPSSKLLLEASRGLPRRLAARSLSPADVHLLVSALATGGDDVEAAVAAADAAAAAPSAAPHSSLTAELGRWLLSQLLEPSSASSAAALDDEQLADLVDAAAVLGLALQRDCPDALAAAAGRLAAAAVQGGLRGDALVSALTGLEKLGHAPQPEVLDALCEAVAAGAADGSLSGLHNLAAAAASLYDLGARPGADWLGGLGEAVVGAIDAEERLAPRTAVWALQLLASRFEGNFMILALSATQAVTQDLQEQLAAAGDPGYQGAGAAAAADGPSSLAAAREAALAQAVQAAQDAEGDDQGLAAAQADAQRYLWERTDTDLVLQLLRALRTAKQPVPESLWRLVEAAVRPALRKLGPVAGGGKAEVEGGAGGGAGAVVVLGLTEPQLAALLGTMALLDHSPSRAFLEDVERAVAPRMTVQSPELLAPLAEHCARLSYTPSQAFMRPLVKRLDDLLSRGGVSTPHALSLTRFLSTLVVAGIHGDAELEAQRPRYLSLMQSLVRCTRGDALLALVREQGPELASQLVCVLLVICSSFRISLPLSLPEGASDETPAAAAARAEWANAVQALTLGEMGSAALSWGHTGWLLSQLAEAEDKHVTVQAEWLSAYYKGLEAAAVSLPPAELGIAAAALAAGRRGFQQHLAPTLPARLGAVLEDRIREFAMLPGVLTRLLLALGGMGHTLRTEAVEALISPPLEGSVNCLQQARQLMEQQKKAAAAGGQGAASPEQLQEVLEAADGALDLVSSQAIFTLAQALRTQAYRPGPKLTDALMAACHLLSENTTVDIALSDKTSPAASLLAPHWRSLTHLTAVMGALSEWGVTPTSTWTAAAAEAVAVVCNLTTRETVRQAEELPDRDLQGMVSALVVTAGGLGLPLHDHQVVMLVAALRARLELWQVAELRFSPELAELLEGGLQRLHEGGDFIPHEALAAYADMVGLDGEGAASAGAGRFGGAGRKAAASSATAAVAAAAPQAAEYRDLRPSGAADAAASSGAGGMAVDSALDDLLAGVAGPSAVENLAADVAAAFAASTSATGASEGGDAGASTRTVAGATSAPAAADTAAAQVDVPSTRGPSFRRRAAPTQPAGMSXXXXXXXXXXXXXXXXXPGFHS*
</t>
  </si>
  <si>
    <t>C_300120</t>
  </si>
  <si>
    <t xml:space="preserve">MGLGPASVSSLARRSNTLSPTSSYAGGIDAEFDRDLELQVLNADREVLHDQLVASEAANERLTTQVENLRRQLGSYEVLTKQAAGELADIRRLKEAFQKRLQRENDALRAQLVSLGAVPVVPVHVAQGSAARGAASVQGQGTPFAGATGSHAHAPPHAHANVASRFGQNQPSIMQTVQQQMQQQMQVMQQQGVHSLAAFGSPAPVAQMPGLHGTSGAGLASVAATPTRPTAPVAHPSASQSSVGSGRQRSSGIPNASAGDDAALLAMLEREVQELQLEQQQEEQPQQSQQQGKGVHGSPEARQQAIEAVHRIEATVKGMIKDRERI*
</t>
  </si>
  <si>
    <t>C_300121</t>
  </si>
  <si>
    <t xml:space="preserve">MLDAAGGFIAKHRFDTVFGPDTDNALVASSLALPLVAPALAGVNGTIFAYGVTSSGKTHTMMGTESDPGVVPRIVRELFAQMEAAGSARLFRVRMSVMEIYNEALGLIARGDHNRKVSATAFNEDSSRSHTITRITVESAPAPADAGADASTPGTRGPGSSRLVSCLCLIDLAGSESARAVVSKGQRMEGSYINRSLLTLGTVIHKLASVEGRGAAGAAGHIPFRDSKLTRLLQPSLSGPGARVAVVCNVTPAGGQSDETANTLKFAARAKLVQVTARANELLDDRALLRRYQKEVADLKRQLAEARRLLMEAGISPGPGLRLLGADAGGGSVSTALADAAMAAPPPDEEAAAALQAERDARRGAEMEAMMLKIKLARLQVFVEERGGNVDEVMFGGSSTPTGAGSSSGMMGAGGADGASSLLTASASEHQLGGGRQSLLLTSAGEELMYPPGHMRHIASSPGLTGGVNGPGAEAGVGGESGWSTPGPASGPNTEGGCAAAGLRVQEVPAARPSVTGRRVSESRIPAGPGVQGLGLPVWSDEPVDREGRPVLGGSASKRALGSSLLDQLGGEAAPTITARGSDSAGDVGDLRQQVAAALGAGGVAASGGGSPESEGEEEDFNVNDVPYVSGSYITAYHGLCHD*
</t>
  </si>
  <si>
    <t>C_300122</t>
  </si>
  <si>
    <t xml:space="preserve">MLPRRLGPPKNGTPCRDPAAPPPVLAPACPRQKAGSPVPPPPVALAQPPAPPAWQGQPATPPPQRASAPHPCHARPSLPRGRAPPSACAPPPLRIKRSAPCVSGPAPHSPRCSTWAAACPPAAAHHCPPPPAPPPAAARPTPAPAPRTPRAVPSQGPAPCPARCRPG
</t>
  </si>
  <si>
    <t>C_300123</t>
  </si>
  <si>
    <t xml:space="preserve">MVARWHLALCATILLAACGCAQAASTTKRPNIVLIMTDDQDYMLNSTHPYYMPQLHRLVRRRGGYVKFMRDQLDTNYLPVWLQVGVTVNPLAKGDAGPSEELTAKGSPTFLRRCDPKQLQVYPGANEDVIIREKTLEYIECVWDAAAGLSLRTVDDTIAAVVSRLACRGLLEDTVIMFTSDNGFKLGNHNIAQEKFTQYEEDVRVPMLMAGPGIPRGAATGPELQASLTDLTATILALAGASTGATEIDGAALPLADLLARAGKPGAAAAAVGSGAVPPDSDLSYYCTPPPPPDPPMPPAPPLPPVGSGKPTPAQQSGGDRRRALIESWLDGVFKGKYYRTLRICADFLAFGPPADGGAWTCYKYTKLCNPVKKQAAMPTQIELYDLGQDPAEVRDRSRPPYSAMTQRLLVRLDAVLTVMSYCSGATCRQPFTRIHPDGAVLNLTAAMDARYDSLYDRFKPLTYKKCAIYYDPRNEDPDPYLAGLGSTSSS*
</t>
  </si>
  <si>
    <t xml:space="preserve">MDPWDHHQVPPLGKQLREDLNSARKYHGNCAYDAVPADEALRLIDAGPDVNTPYHFWWSKERPTLQARALAHHLAANPAPGGQQPPPLCGHHVLDFYIQLLHDHFALDRASYYEDRYNRLQQEDEQTPSSLLAEMRQCEPHLHAMPQDKFAMDFLRKLHPRIVTNVRNRWDIIPVTSWYGRLSDIAKDADVVWDNHRREASYQKRITAVSAAASAPSANPSTSAPAARSSKPSSSSSGPAAAPKASSSYYCQHHGANRSHNTENCNVLQSKRSTALATSSGPPPSQQQELARMFNQFAAQFGFNGYSAAATSTAAPGAATKYQAEADRRGARGRGYGGGSGGGGGGDAAARAGDVERCDYCRLSHPGICYVKYPHRAPQNYRPRAQHLQDLFAYNLSRAPLPDTKAGNEQAGGTKQAAGNEKNAAAAVTGYDDGEDELYYGYVTALADESPASSSSASASQAAGRRGYWFLHGGDNCVASTCSQPWDEPDLACLSVACAELSPDSCACGALVTGLCDKLMMECEAPEGGPGGSQPAHAAEPLLAAMATLKQQPAPVGFQPAPAGTPAEPPQQLLSPSLAPHNQVVSSAVTLLQAKADRLQKDISQMVSELAGETRYQLMMVAAASQAAERASDNPPAATCATCTREIGVPVNFWTDTPCMYTVANAPLGGAAEGYKLSPDFRPITSVPPDEFTRQLEEKPALKAYFDSNPEMFYCNVGDVAVGFARPRNQPLHALPQVLRDHSASVNIVTSSFVRLHRLPTRPTTSRLATASSSSERQQLELVHEQLVVSIKPGSAFNVRIPMTKTLVVGDTHLFDVLLGNEQMKPVADYVTVLPKAMLHYFPNVLEFPDCIVSLPLHSANGVRAALASVENYAACCTSLCDPVAKLGGGCNSPTALGNSTSSSGTVPGIASSSTDVPAPCQAPSGTAPSTAGGTGVISGSVSADCAAYLDRLLAARLAAGTELTPAETEALEQALIAATGKSSSIHCDLKPHNYLLDKPVLPTPKPAVLSWRTRGRRRVRWYWRQSLDQTSTDGDSQATQSHCSSGGIKSEAPLHTASAQSDVHPPTGISDVPPPTGISEPSTVIGNATAADAAHAAGGSAKAPAVGWASKAASALSQAAVKGMSYLTLPGLHGRQLSSAGPPGLSHVLASVESFTFDGKMAAAASERYEKDKDGGWVWGNAVGMTPEHAALLRATVRTRKSSAFAYSMEELPGYSGELGAFRLDLTTDKPVIQSPRRYSPKEVEVIKQKSAELLKPGICVEWTGPTQVAVNPVIAAKRDEATGLWTGARMAQDYRPVNKVTKPDKYGLHRPEDIFQSVEKARFFSKLDMRQGFLQISIHKDDYGKTAFWCGNRLLAYTRMPYGLKNASAAFQRRMDHELRRAGLDKVAVAFIDDVLIATETAEEHVEAVARVLDTLAACGLRAHPDKSIFGADVIEYLGHNLSTFGISPHQAKVAAILALQPPKNVSELRTQLGFINYYRCYIPNMSEIAAPLNELLKNDARWRWGLEQEEAHRALKETFMRPDVVLRRIDYSRQLILHTDFSNKGIAAVLGQRDDEGREYMCACISRSLNKHEANYSSYKGEMLAVVWAVKMLRHHLIGSDVPFKLVTDHQPLLYLMSSEGLTGQYARFALVLQEYNFEVEHRPGIKHQNADGLSRNPRPSTVDGSGARLDEDDDDGPATLPAVSTSEEPPTAAAVAASLSACEVVHVALATAVPLAPFSSDFMPSTEEAISGWNGWGYEAAAPPPDAPDRQGKAARALLRSAALEWRAASKLRRQGSGSPSVAPSPSPVAVSASVWFDNALRQGVTLWEPTGGLGKPVKALMASAARANVSAESASGACPIFDAESGRYTPPTADECERLLGFDGPVTSATGLSEQQRKALIASAANVTQLASIIAISRVLADEVNAGTPASAAALVTWRTPAGGLAIPLTRTPLSANDTIIAALASAALEPEAAAEAASPTDAWSDDALLDYLRTGAVNASLPQAEQRRLRRRAARYRWQGDQLHIVGLDGRLRQVPRPAERGELVRRMHEQAGHFGVRRTCALLLHSHWWRGITDDVRSAVKHCEACDRVKASYSSRQSELHPLPIGGLFYRWGVDLCGPFNQTQHGNRYVMVCVEHFSKFVLLVPIPSKHAHVTALAFKQHVLGVYGSCAEVCTDQGSEWKGEFATVLLDALIDHRQTSADHPQANGLTERAVQTCKKALTKLALGAGAVTDWDQHLPSIQLGYNCSAQYSTKLSPYTLVFANDPVVPPAVRPRFDQDLDLDDPEAAARSVLLRAAALRRHMAIAGGNLAVAQHRDKLRYARMRGGGYDPKIRKLEVGDYVYYRNTSERTALEAQSRPDILRVCDLRQSGVVVLEGRCGTQITTHVTHVAPCHLPIADTDTDPRLARPSITLSCEVCKMPDNEEWMLLCDACGTGWHTFCLSPPLEGIPEGSWVCPTCSSKGVSADSLRQEQTQRRAATAVPAKFQKLQGALAMRAAKGRRARTQLSTGLSRQCGPGAASARRQRVARAGQLPRVHCFRAGGTFPGDQH*
</t>
  </si>
  <si>
    <t>C_300125</t>
  </si>
  <si>
    <t xml:space="preserve">MCRSHSVQACCPTPVVPYGPYGWLDCPYTSSIVLINGSHSAHYLQTPRCTGTWRDSQLYPARGPSEWPTWDGCRAKPATQFLHCCGATSQQMYVWTGKSGMSDGRFLEILKV*
</t>
  </si>
  <si>
    <t>C_300126</t>
  </si>
  <si>
    <t xml:space="preserve">MPRPPPLRSSLTGTSARSSLFASSIQQQQQLLEGPGSANASTPPAGSLLQASPSFLSRAGGASTDLPRLRALNSSGRFSESGGGNADKTGSRNSSSFGSGRASETGDSLKAPGRPSPHPGMRRSSTMIGATRLGSVGMDAAASSGPSSGSNLLAPSPATACRDAGSGRDRAATSLSQEKHALLLNKRRLEALLSKVLEQQQQWQQAAAVPANRPGSPPEAEEEATGSSMWPAAVGGSIMSARGAVGGSPVAAALRSQIIKALDDSALLDKQLTSSSPTAASAQAAGGSATGSFATVDTDARVRELTAVIEGMKLEHEVAMSRMEGELKYRNTQASAATSSLQKQLGEAEEEMASLRRQLAAAEGRIHNMSATESQLRRQVQDLSGGLEGSRTEMAALKDLIGMDKSDSRRSRAGAAKSQRISELEYQIVRRDTLLAEATQQRLVAEEKAAALSAAAGSGGGAGAQGAAGDAFVVVGAARSSCSGAGNGNGNGAAARRLTLGVLGESSSGEELMVMPGAGVMGGCKAATVGGYNVYHSNAGQLVFD*
</t>
  </si>
  <si>
    <t>C_31010001</t>
  </si>
  <si>
    <t xml:space="preserve">QFFSAATRNGPGPTSKQPDSSLELGREPALAIQFQAPHRTGHAWYATLQYPGNFIAPSKWRSLAGCWTCT*
</t>
  </si>
  <si>
    <t>C_31010002</t>
  </si>
  <si>
    <t xml:space="preserve">GGKCGGVRGAAAAAAGQEGDAAVAGPLAGSLALAALTGGALPAERTRAAKAVGDRSDVAGEAPTPDLLDCGFVAQRPELYFTSRGRSQHEAAARANLAAELAELEAVAREVQAEEGGAEAAVVEAEAIASSGGDNGRDE*
</t>
  </si>
  <si>
    <t>C_31040001</t>
  </si>
  <si>
    <t xml:space="preserve">MSIWVVVFGAGVRGCGAGPPVMSAEFLKLPGANQMAARIAVDQVAEFELEFRERDHVFDREGSAVASTIMSSKWAAAAASCFLVQRVSRQFYVYRFMVKVTRDCTYVLVWAGAR
</t>
  </si>
  <si>
    <t>C_31080001</t>
  </si>
  <si>
    <t xml:space="preserve">PVRGQHGGGARRRPGAGGRERGGGGGAEAGGQRRHHWHGAPAHRLQRVLDGQPGPVRQHHRHHRVQHLDRHAAVRTAVPQ*
</t>
  </si>
  <si>
    <t>C_31110001</t>
  </si>
  <si>
    <t xml:space="preserve">MVPREAADMSFVLTNGAGTWDNNHGCNYVCTVKAARNATVAPAMPRGVENVESMPHGAGMLHIVTFTKREGAETARRANKWTEEKRMRVWTPPGYDPANPPPGGYPVLYMQDGQNMFERWDSRGAVAG*
</t>
  </si>
  <si>
    <t>C_31160001</t>
  </si>
  <si>
    <t xml:space="preserve">MLTLFEWYKYVEVGASLKSPSLPVWVVCSESHFTVLFAADKDSGARCMRDALPFDLCYYDELANMVRAGAAEAGAGGGRRGGGASSAGNRCGRQSQT*
</t>
  </si>
  <si>
    <t>C_31170001</t>
  </si>
  <si>
    <t xml:space="preserve">HAQRHARLVHRPGRSPRPRSSHRCAALRCRHPTPTPTHPHPPHTRSNTHRETCPSPARLQHRPPLHLHLVLALLRHELVQRVHLCSRRRLQRLIQRRNIRLRRLRRPL*
</t>
  </si>
  <si>
    <t>C_31180001</t>
  </si>
  <si>
    <t xml:space="preserve">MLPPEGNGSEGPPLWGRQATAAATTTSSRRDQQRNRQQQSDPEAATGAQAQAPQQVRIKQEPVSGPGPGPQQPSPRFDRQALRQTLLQPLSPGGGGWQRVQKRPAEAAVAAAAGGGGGVHGVCLAGTVLQGPLRVGAGLEARLRAHLARQGLTQLRLRNAREGLAWSLLELVAADRDVRLSQPGPRPSFLPPLRLM*
</t>
  </si>
  <si>
    <t>C_31300001</t>
  </si>
  <si>
    <t xml:space="preserve">QIPGGHHSPVPLTRRTRAGAAAPAGTPAAAPAQCLSGRAADRRGLRPRPHPRRLLYLRPHRRHPWARPRHCHAAGAAADIHPCHRHRRHHLLRIGGASGDGAGGRAAAPAAAHSPCGIWAPSEAAAAAPAAAAAAAGAGAGAPA*
</t>
  </si>
  <si>
    <t>C_31340001</t>
  </si>
  <si>
    <t xml:space="preserve">MCTLQPPRARLACQAYREAARCLHPDKGGSAEAFARLQAAWETLRDPGRRAAYDACAHDYRHQYVPQERQRLVT*
</t>
  </si>
  <si>
    <t>C_31350001</t>
  </si>
  <si>
    <t xml:space="preserve">MNIGLCVWVAWCFKEQKFPVVKALDASRVSFTHLSKALGKIESSVSQAQAAYRVVLESYGTSPKLIRLYGKFLERIKNDPWGAAEYFAEADRLEEVKNGDARGPLLPDGTPLGRMDEMAAAVLVINATGEIQMANKQSHILFGHKRGQLDSSLLARSF*
</t>
  </si>
  <si>
    <t>C_31360001</t>
  </si>
  <si>
    <t xml:space="preserve">MQWAYDLLLQQGHQQVQSTGAWTGAILLGPPDAPSSFSSAANFALWACNLPTLRVLRATPDGMAVAAFNVLQPTTPTAPGNALAPTPGPPTITNTSDVAWSVYGHGFEVVHLWEAWHAPVSVDKWRHLHAAVLHMMHSRHRAPPDMINVLPYQLAWVLAHVP*
</t>
  </si>
  <si>
    <t xml:space="preserve">ILYVQICIDADRLKSAARATRLFSLRQEFPDIEARYRRSSLARLASKRVWGVAAAFVGTDAELQTELLRAVATADWAVLFDLIALCGPGSSSSAAAAPGGEQEAAAADATAATTPLDAVLLPLFSRTPAEGGCLVLGFGLS
</t>
  </si>
  <si>
    <t>C_31370002</t>
  </si>
  <si>
    <t xml:space="preserve">AAVCLAVGTQPIPPCLSAFPPVPHPRCTRSTSRQPPRHVPDRPNPSTKQPPSAGVRENSGSSTATPPPAAPPIP
</t>
  </si>
  <si>
    <t>C_31380001</t>
  </si>
  <si>
    <t xml:space="preserve">MKRMVIEEAEDEDEEEGEEADEVPVPVRKAPAAAPAPAPAAPAAPAAAPQSPEGGAPRRKLQVVE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VFCH*
</t>
  </si>
  <si>
    <t>C_31390001</t>
  </si>
  <si>
    <t xml:space="preserve">PSSRPCRSPRLRWCCAASTPCSTRRCALVTLPPTSAERCGRCGRCCWRCGAPSRWCGWRRTGGWCRRRCVRTSPRAAPQWPGRRCPGGATAATTRRAVPGCGGGAHARRRRRSTRRRWRRRAAPAARWARRRRRRRCRRAAWWRXRWRTRAWAYR
</t>
  </si>
  <si>
    <t>C_31390002</t>
  </si>
  <si>
    <t xml:space="preserve">MPTPVSSTXTSTTQPGGSAAAAASAPSGPPAPPGAAIAAECSDDADRRPGH*
</t>
  </si>
  <si>
    <t>C_31410001</t>
  </si>
  <si>
    <t xml:space="preserve">RGVTRTESAATWTCVCTTCATAPQWTRRSSRPRASTCSATSGAWGCGRARTRARARARARARTRTRTRTRTRTRTRARARARARARARARGGTRPHADARAA*
</t>
  </si>
  <si>
    <t>C_31440001</t>
  </si>
  <si>
    <t xml:space="preserve">MLGDRMGMWASGPRGAGALLWSTLRATFLYAVWCAYWSREPAKQTSEHVVREVVSELRRVMQLRFTAATLTPETLSALPTQLLTAQLKAAKLEHFVAIWSAGGALCEVEEVQ
</t>
  </si>
  <si>
    <t>C_31450001</t>
  </si>
  <si>
    <t xml:space="preserve">MRAKRAFEASLPAIDDVARLPLRQRMIEEWEAKEWEEREQEILSIQDKRLELLDNALQVREEELDDENRLRAAC*
</t>
  </si>
  <si>
    <t>C_31490001</t>
  </si>
  <si>
    <t xml:space="preserve">MVRTPPPASADKLDLAGCGLRTVPAEVAPHAGVLTQLKMAHNRLGAPAADGGGDDAARELHAMHPDSKWAYVAKHVETLSKDPLRPKSGAWHENLHAPTTHTHAHNPRP*
</t>
  </si>
  <si>
    <t>C_31530001</t>
  </si>
  <si>
    <t xml:space="preserve">MAALPVGRVPVPLQVLPAMGDVGGGGGGGGGGDGWRGFVRQLVRRVSLKGRRQQQPQLQQPTATATNRPSEPGGRGGCNGNNGYGSYGHGAAAAGYYPNLGSPDDEGYGAGAGGGGGAAAVAARRSAAAAAAATAAAAAAATAAAAAAAAAAAAAAQQRALLARSRVA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*
</t>
  </si>
  <si>
    <t>C_31560001</t>
  </si>
  <si>
    <t xml:space="preserve">TTGAATQAAAAAAAAAAAAAAAAAAAAAAAAAAATAAGAAAGAGAAGAAGGGCSGPGGGAAAAHVCAGGRAAAAVREQGGRGAGAAGHDTRQRRIGSFGTRRRSWQR*
</t>
  </si>
  <si>
    <t>C_31560002</t>
  </si>
  <si>
    <t xml:space="preserve">MEMNKQPPPVHRRRHAQQQLRRRVQSSHRRPPLLRRPLLLRLLLWLLLLLLQLLLLLLLLLLLLLLLLLLLLVWLRLL*
</t>
  </si>
  <si>
    <t>C_3150001</t>
  </si>
  <si>
    <t xml:space="preserve">MSGLSSTKAKLTHLDIGNNSISAKGAFHVAEYVKKSKSLFWLNMYMNDIGDEVMKHFFSSFFNVIDLMLKLLFNIDLHYAVISCNFFRVLKRLLML*
</t>
  </si>
  <si>
    <t>C_31600001</t>
  </si>
  <si>
    <t xml:space="preserve">MRELFKPVEEFAKTYRTALSLLSTSNLAFIVWQTLSGARDLLFEQRASMIVSVIVLAAAIHVFYLIINYILIKQVNSCHKSRPGALQGPI*
</t>
  </si>
  <si>
    <t>C_31610001</t>
  </si>
  <si>
    <t xml:space="preserve">MCCTSLTTCAPAPQVFIVTGPSGNTTGGGSGGGGILTPLSTPPPPPASRCDSPRLGSLCGAEAVGAIVGIIVGGLLLLGLLIGLAYSLISRCFPVL*
</t>
  </si>
  <si>
    <t>C_31650001</t>
  </si>
  <si>
    <t xml:space="preserve">ASAPISSARYIRPPAGAVTVPGTGGGGGGAVLGGSPGGSSEFCSTDADSGSSRDNDDGDGSSSTDGDDGLARAEIITGPALAAAGHGGGAAAAAAAAANGTTAITVP
</t>
  </si>
  <si>
    <t>C_31660001</t>
  </si>
  <si>
    <t xml:space="preserve">MSFNTIIDWNSCTAEQQRQLLMRPAISASESITRTVNDILDNVKARGDEALREYSAKFDKTTVTALKVSAEEIAAASERLSDELKQAMAVAVKNIETFHTAQKLPPVDVETQPGVRCQQVTRPVASVGLYIPGGSAPLFSTVLMLATPASIAGCKKVVLCSPPPIADEILYAAQLCGVQDVFNVGGAQAIAALAFGTESVPKVDKIFGPGNAFVTEAKRQVSQRLDGAAIDMPAGPSEVLVIADSGATPDFVASDLLSQAEHGPDSQVILLTPAADMARRVAEAVERQLAELPRAETARQALNASRLIVTKDLAQCVEISNQYGPEHLIIQTRNARELVDSITSA
</t>
  </si>
  <si>
    <t>C_31690001</t>
  </si>
  <si>
    <t xml:space="preserve">HRARLRCGAPSGIHQQRGAIGAAANRGCEHRQTQPRQQQQRGVVLNQRGHGCGERRCHVRASARPAAGAHGARHDVLPRGCAAARAAGVPAPPGRQPGGVRGLGGGAGGGQVPIRVCVP
</t>
  </si>
  <si>
    <t>C_3160001</t>
  </si>
  <si>
    <t>C_31740001</t>
  </si>
  <si>
    <t xml:space="preserve">MLGDRMGMWASGPRGAGALLWSTLRVTFLYAVWCAYWSREPAKQTSEHVVREVISELRRVMQLRFTAATLTPETLSALPAQLLTAQLKAVKLEHFVAIWSAGGALCEVED
</t>
  </si>
  <si>
    <t>C_31780001</t>
  </si>
  <si>
    <t xml:space="preserve">MAAALPASWREGIITLIYKGKSLDRAELASCRPITLLNCDFKMVSKAVSARLQPALDAVVDELQTAFITGRWIGDNALYLQGLIEWMRLDVGADGTPRQGGALYFLDIEKAYDRVHRQWLYASAEGLGFGPRMLRWIRLLTAN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KGIRPRAAAPPVMDAGFMLGDRMASHRTAQGG*
</t>
  </si>
  <si>
    <t>C_31790001</t>
  </si>
  <si>
    <t xml:space="preserve">MESAQGNRSHSLALRQPPNYVPPPSAPAPLRGGGLSPDLMRMAGSFGDDSSTDDDDAKPGAGGPAGAATAKTAAPVDFLIVVSSVVEIILLTITTSVGAVSALRVLRAFKPLRLLTRSAGMRLVFKSVTMSLMSMANVSVVCILFFLIFAILGVQLFSGRFY
</t>
  </si>
  <si>
    <t>C_31840001</t>
  </si>
  <si>
    <t xml:space="preserve">MPWSNGVVREVWECLLDYEAFRLDKTSDLFDVPKLLRNSSATSSPL*
</t>
  </si>
  <si>
    <t>C_31850001</t>
  </si>
  <si>
    <t xml:space="preserve">PPPPTHPDVRFKPPPDHINAVHPPRATCHPPDRPGSSHDPPCAVDTNPVPRRRTPFSPLPARTHACPTSSCEPPRHPP
</t>
  </si>
  <si>
    <t>C_31850002</t>
  </si>
  <si>
    <t xml:space="preserve">MTHEDVGQADKEHSTIIYESPQPDTPLLRLGWNRQDPRYMATILQDSPKVVILDIRY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MRRPGGAGG*
</t>
  </si>
  <si>
    <t>C_31890001</t>
  </si>
  <si>
    <t xml:space="preserve">RPRCSVADGGFTTRRPSHPPLPTVATTTLSSSQGPRRRSSSSSSSRRKATQCLRGRSSRSNGRRRLCRCTRRGRRPRHSPSVQRRRTSRARGRGRGRLVRLLPRRQRKAVTEAGRGRGCRFRTCSGLRRGRC*
</t>
  </si>
  <si>
    <t>C_31910001</t>
  </si>
  <si>
    <t xml:space="preserve">MFQVGTGNISYQALYGMVSKALYRTHVEGKLKAEIIQFSA*
</t>
  </si>
  <si>
    <t>C_31920001</t>
  </si>
  <si>
    <t xml:space="preserve">MANLAVREERAAAAAASHNARAALMEEHGERGTCWFHRQADEPAAGAQEPITHLKVPGQPAPVALTGPGTRNTVSAAAAAMYSSTSPTGLFRVQPVCTASQQQLLAAIDRKVPADLHAAAEGSGDGALSDAELMAALAGSANGKAPGSDGVPYEVYKVFWALLGPRLCAAAAAAFAAAADAHD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PAGQVARRRGEDNAPPTPRTPWSPME*
</t>
  </si>
  <si>
    <t>C_31930001</t>
  </si>
  <si>
    <t xml:space="preserve">MNVTPRPRHAIPRSADAEAYEAYDKISALELFRSAGVSARLYREFLEPILLVTLFAPGHKLSAAAALDALYYFALAHQWSYLPAKSL*
</t>
  </si>
  <si>
    <t>C_31970001</t>
  </si>
  <si>
    <t xml:space="preserve">MANLAVREERAAAAAASHNARAALMEEHGERGTRWFHRQADEPAAGAQEPITHLKVPGQPAPVALTGPGTRNTVSAAAAAMYSSTSPTGLFRVQPVCTASQQQLLAAIDRKVPADLQAAAEGSGDGALSDAELMAALAGSANVDGPVLMAAVQLFCRASNARVHPDKSKAMGLGRFAHLTGPCPHTGVPFTTGAVTHLGVPLSWDSDAAAADLYTRRARGMAFVARLWAALSLTLVGRVHIAKQVLAAKLAYHFSFLNPSPAQLKELTDLVDHFAARSMHAEDASLVSHGNPLLLPKRETACLPYKDGGVNHVDLPAFLSALQAKTFALLAQPGRQPWKMLTRALLTHVRPDSATTGTATVAG*
</t>
  </si>
  <si>
    <t>C_31990001</t>
  </si>
  <si>
    <t xml:space="preserve">MPLYIGKSVNIRSRVLSHLRTPDEAAMLRQSRRISWICTAGEIGALLLEARLIKEQQPLFNKRLRRNRQLCALQLNEKRVDVVYAKEVDFSRAPNLFGLFANRRAALQALQTIADEQKLCYGLLGLEPLSRGRACFRSALKRCAGACCGKESHEEHALRLRQSLERLRVVCWPWQGAVALKEQHPEMTQYHIIQNWLWLGAVNSL
</t>
  </si>
  <si>
    <t>C_310001</t>
  </si>
  <si>
    <t xml:space="preserve">MGAVQLTLRTEEPGTTDASAATKEKKGYAPGQTKWTVAGGSAGSGDFAARMKAANRDTSDPLEVQRARGEASAAARGHSSVRKFMPDIHDWFMENWRDEKKRGKWEAVVAALPQLKDANVDSLRTVYRRWKREQEKKEKEEKKEEQ*
</t>
  </si>
  <si>
    <t>C_310002</t>
  </si>
  <si>
    <t xml:space="preserve">MNGAEAVNSTTPVQRTRLRAEDVLARQEQQEKQEQASKEQATNSNGEAVTCWRQGCAQRT*
</t>
  </si>
  <si>
    <t>C_310003</t>
  </si>
  <si>
    <t xml:space="preserve">MLSSYSNSVVTRFHSSAKLVGHGVNEEELAANPAFAGSSSSSSSSSGGSSSWTFTADLNASPRLPLLASGSVAAVLCANGIQYLTRPEWVLAEVARVLAPGGVVVVAFSDACWRERAAAGWLGRSGPQRLQLMEE*
</t>
  </si>
  <si>
    <t xml:space="preserve">MTLPRPLCHVCGVMLLRPAAHGKRLDGLLRQYGRHVSALHLGGCPWLHITGLDYLARRELFDTPESHRLSLEHLDMQGLLFLQDSASLGSELGHCLERLAGPPPPPPPPQGPAGGGGGGSGGGGSGSAEAGGCRLVSLRLGWLGEAAAEAAADAAAALLSVAGGRCSGVSSSCNGPLLLPPASLRQASASAAAPRPVLGLGLGLGVGGAAADGAGRRTGSGSGSWSHGGHQPLPHTAHIAAHCHQPPAAVSRLGLGSCGLSGPLSAP*
</t>
  </si>
  <si>
    <t>C_310005</t>
  </si>
  <si>
    <t xml:space="preserve">MSTRGLLLVSPQRLHSGAEPYKRLLGVLLRGTCVSLAVSNPYLSLAEPAGAILLRNGRVPERTLERLLEPHGEHLTGVVLGSETHAEWETFRSSQHNDTLQQVHQVLQRVAPDLPAAWWDRWSPDAPQSCRLPQQPLPQVQAQAQAPQPDLAADTGVTGARSNPIPNTTQGHP*
</t>
  </si>
  <si>
    <t>C_310006</t>
  </si>
  <si>
    <t xml:space="preserve">MSAAQIQVILSSPQSFAGLIGQTLSTDNAQRKSAEDLYSSLRKQRPDACATNLLQLLRTSPEVLVRSTCAVFLRKVVKSGGKEAGWEQLSKSTQAVVKRELLAALAAEVDRNAAKQVAAVVIELGEQVMDEVAAAPAKRGGRKKGPAQPKCGWPELLAGLQAWLQGAGASAVTREAALMVVAGLAMELRAWAAQLAPVITACLAPPADLAVQLTALSAVSAFLEVLRKPAELRPYQAALTGGLVSLQAALAAGNTDVAEQLLVVLVQTAEREPALWQPHVRTAVPGMLALAGPAAGPGGAALPDDLRKLAAEFVLTLVDIKPQMVQSEMGAGPLAAQLVSCLAHFLTSGVEDDPAWGDDPMAYPDMDDDETLGELHRHGLECATRAADSLDSGAVLRAVVDMTGAWAADASDWRRRHAVMMCLSQVVGSVKDVVGPAELASLAGLLVGALRDPHPRVRWAACHSLGVLCGDLGPGLQLAPGGGGSAMLGALAGLLAEPEGPACPQRLKATACRALVGFLEGLDAEPEEAAEAAAAATPALSEEQRKAAAAALVAPHLQPLAGPLLAAVDRCAAGEGGNLAGGRALVPTPTQEFSLDVLCRLACVLGTSFAPLYPVAMPRVLAVLGRCAAFHAPTATASGSVTEEEATAIVRVQVGALECAVFMARAAGAAAAAEHLPTLTRVLGQLCRPDIDSSSPLLVPLLAAVEPLAACLGPAVAPVLPPVLPLLAQWATRDVGLESLEDSDDEEPGDGEDGAPTAASEEEEDDDDDGSEGRDDSDVTFVTYGGADYRYVASVAAAKAAAASALEELVERMGPAAAPQAPALVEALAACLLDYPLDDVAGPARNALPKLLRAYLGALSSGALPASEPAASPAAAQALLLRLWQAVTAVLNFEAVAAPASAAEGGAAGAALGPLLALPGGLKRPTPTSATRADMAELLAAMVDSVEGSMLQQQWVADAFAALQAATKAAALEANVEQFAGADSDDDEEEDDKSMDGSEDVDEEESERSEEEESEEDSGETPAAARERLRNQVAACVSAFSRKYGDAVAALAQQVLAAAQPDQQTAALLSVRGGVVA*
</t>
  </si>
  <si>
    <t>C_310007</t>
  </si>
  <si>
    <t xml:space="preserve">MPSPRTGPHHNPRDIIRLSSNQGAAHGAHALRKCFPDEIAALCETGESTLVQLWAAVPQKDGEYQAFTARLFLQKRTPLLFLRAEMLQALGLHSHAELQLRREGDRVLCSVVSVGVDKLRKRQRGGQQGQARGAAGADEEADTDTDEGEPAPTPQPEPIAPEPLQSPFSPPPQPQPRQSQLGQGRVEPVEPRPQHLPPTQAMPAQELASAHSLRLPSVALPAVVAAPAVARRPLTVADLGPSRGPQVLVYNRSQGACTGAAAIHRHYGAQVAAVKSTGASQRGRLWARPCLPGAGLGELQEFELRVTCSKHGTVGLGFRMDLVRALGIMQPPLVELGHIVLRLSFEGEGEGRPLDPDPPXXXXXXXXXXXXXXXXXXXXXXXXXXXXXXXXXXXXXXXXXXXXXXXXXXTWNRA*
</t>
  </si>
  <si>
    <t>C_310008</t>
  </si>
  <si>
    <t xml:space="preserve">MEEQRQQLLLLQQLQDQQPHPAHLAARLVPIGGAAGYLEDLYGLYDTETDTPWQLAAGGTGGGSAGYPWPPPRLRLDESTVEAIFRQSLRSVAAVMMQQGMRRLGQPAGLGAQPPEGQAAGVAPDGPA*
</t>
  </si>
  <si>
    <t>C_310009</t>
  </si>
  <si>
    <t xml:space="preserve">MVAMFCVVAALLFADQNLLAPNLTEAAEYFGMNEQEKDTLLGGALMAAFFAVGAPAALLVGWLADRGDINRRSLLFWVVVIGETPCLLTYWVSTFWQFFLLRALTGIAVGGCFPLVFSLLGDLFPPRKRAAVSAVVQIATGAGIAVGQALSGSIGPATNWRVPFVVVAAPSLVMALVMQLTTTEPPRGAFEEALQERYAEGASYEGSISWAKLKILLRCPSNALVIAQGLPGSLPWGMVLTYFNDFMSQQKGFTVQAGTLVLLMFGAGGAGGVVLGGALGQWLYNKRKEYQALLAGGCVLLGIAPLYVLINAAMGLGATCVLSAIGGAVASVAGPNLRSVMLNVNEPETRGVALALQSMTDDLGKGLGPVLVAGLIHAMGRMVSGEGAAASGAFNVATAGWVPCSVL
</t>
  </si>
  <si>
    <t>C_310010</t>
  </si>
  <si>
    <t xml:space="preserve">MQEVLLATLRIQQLFIEAQSSCSTKTANLLEAARAAELSLRSLATLCSRCGDGSAWLLSEQHELLAVLAIILASRASACGPQPQSLTDAVLLTARYAAPRPNSVSLHTDITCALARLVAARDGSAVHTAAAAALVAEWASLSPVWAAQARSCGMISAICQSILARRQRNQGPAPLPGVQLHLLRALLGLLRRDAGAPEAPAGLAQRDAATAAASITEVLLCSAAAAARAGEGADGTLAWGGAAATPLAASRASAAAAVGITSSTEELVLALSCAAALAACQAQAHMGWADSPRDLPPVDALGVVAACGVDVPDRSSRSSGCQPPVVLPLVPLLGAIAASYLEAAEAALRRLNRRLSRPFTAQQQHQHDRHVCKPSVQASSEPSGDGGGGTCSSSGCGSSMCSGGASTWSSSSEGSSSAPNDYADCRKGGHSAAAGGAWKVAHARPWPGEPPHQPSSLSSGSGGGSSSVAHSAVALLHNLAAPPSETHRLHLRRTGILGPLLAYLGSALSPDATASPAQLPADLAAVEMALRVVGRLSGSTGHSGGGTVEDGAGARELQCPHLRAAAKLSSLQRRLQSLQWDEPQACGHAGAKSRASQQRRTCLALIDDLLRRAAATPEAVAVGAGTASDGMTFQSDLLVGGRPVQVLSVVQRHEDRASDGSVHVRYTFEDRVVPGPVCRPAR*
</t>
  </si>
  <si>
    <t>C_310011</t>
  </si>
  <si>
    <t xml:space="preserve">MAYSASAHNCVQRSAASHAHDDVVSRVELVRDSLASLEARLGLPYGSDSSTAGLDQAGGRGVGLASPSKLAVAAAGGLVHSLPTGSVMDRLSRLERRADALAEMGNKAEDDSAMLMAKLRELEPRIEVQISHLRGDIKQALQLAAASSRLEAEQESSMRVKEAEKRMLARIQSVESVLEGRVSAVSAQAGITINTELDKRVDALYDHVAAQVQRLCSDMDQLSRDKVDLSALEHYSKRVSGLFEGVAGNLADEVAALTGQLRAEVAAVAKETAAAREKDLELHGRVNGEMQDMRQLAAEVKEAIASMQETLSSTPRVVEETRSLARQAVSDVDQLHKAVAGLNTAMTSTGSALELQSNKLGQLSHKLNGLHHDLASVKDTVYGSAATAAAALEQDGGGSGGLLGGTSLLSKLANLDRAIADISGALSIKADDSLARELERRVASLTRQQDVTSEGLRSLSATAFKRSDEHASQIQRLTLAVTGNLEERPTNTAVKHMVETAALEVRERCDNALSPLWDAVRILQSGLRDAAGELKAVGASVNNLQQTQVCTSDSRAKLAAERSSIMAALRKALDDEVGALRAQLQERLEGVEGDVRQTVEQLDLHAQLQDKMTRLTSAVEEQLSTQVAAWRAGNHQLRSDLNGKVESAAAGLAARVEAVEVTCRQHTQDLQAVTEAAAQKPSEATVREIANTIARTTSKQEVTRYSEKDDMKWQVWLEQHTRAQEHLVTQADLTTALEASARQVRSELDSVATTRTDELRRAFSSLRGEVDGRLRATASRVEVAELRIQDLEASVNHCASKKELEELASSSMSQRADRAGLEARVRQLTEEVEDTAAGLSVLRAEAVTRSEMVGELARKVDLATYLAQGSARAAAASAGKRI*
</t>
  </si>
  <si>
    <t>C_310012</t>
  </si>
  <si>
    <t xml:space="preserve">MLASRSVQRVSVTRRQSLVVTCSGNGYSTGVFHEGQKVKVIASVKVFHAPKHHEGMDLKGMEGTVTKDVTHFKGKTLSATLPYQVQFLVPGESDTDKHMKFSAHLAEDEIAAV*
</t>
  </si>
  <si>
    <t>C_310013</t>
  </si>
  <si>
    <t xml:space="preserve">MSAYDLAEADYLTRLTVRRLAELNATRARVEALEARASLAEEYENERRKLDLLQRLQDKYSALSPIVVTDASLAIADLREHLQGVYDADLLSDPQLRALTMLHAVAFSTRTLDRFSEPGRYALEGSAGVLELGASTLAMFSSRAGGAVAFAEAFAVPVLVKLLSPLYAPVVVVNIANAIGNLADDLDIRLALRSGGGIGALVRLLRPDCEASVQAAAAGALSLLAARDIVVQDSVRYLGGVDLLVDLLVTADAYTAEAARYCLLSLRRGNTKNQAETIAAIRANSNVVRNVRRVDPELLRFEEGTPRVKSSYAPPPMSPAALGYGYGTPTKALARPTTADSYRRSAALDSMTGALARSVSPGRYRSPLAAAISASAAASPAVTALRGSLDAELARAASPLRSSLRASTLAARYSPPPASALALAEPESALGVMPEVDSDLLKRKHLIRYTAEELATLLQEMGFDKLDLRSFKLNGVAGVDLLDMSEDEMVVRLLLPRHKVRKLRALQRAVALFDRIATLPRQGRLSEVELRLFLAAQGCGSVEVDKVVRLVRSLVRTDKLDFVTFWDFVCAYDWIAQAFRIYAIPA*
</t>
  </si>
  <si>
    <t>C_310014</t>
  </si>
  <si>
    <t xml:space="preserve">MVDRQPVAGGSPVLQPRGNSPSYIVRLHRAQLRLGPAHELFPAAVAELQAMEGGGTGHAEVVVCGRSPTGQALLFTTELVRYSKRSGSSGRYCMNKVGPLVAFVSGGGATGAALAQLRLQITREDSGGAQGSQVVVMLSGAAAAGALNGGGGMEAAAGQQRARRSAAAFRGVAVTYSEEYSGSSSSSSSSSDGGGYGGRSSSSDEDVPLAARRLQLAAATTTPTAATALAPGDEVMVTEEGEEESIAVVMDDPNNGEDMAGNAAAQAPAAGQGRSGSVPPSARTAGTDVVQLDFGGGRCFWPWALTYGSGYVSVRLGGVSALRRVLGLRDGAVIELEPQDLPPPRRLSNGGGADVAQQQRVPGELRLCGLTFHPELAAGVSASMQQWEDALTCPLSSADPAKQQLEPVTSSAAAAGWEAAFTRHGLRRNILHSRLATLLGLSGEGGGPDAPLPEGGCNGAASAADGGRASSGSSSRLEVVSRVKKSGCLGLVGGYVAPRALADEVVAAAEEATSLRSSFAAAAAASALLRECRPETCRLVESMAAEEQSAGGGVAGGGAGAAASAAALSRLLQSLLLPLPESWWQQPAAAGSSSGAEEAVLLVDSPWAALLLAGPEDTPATAAGGVADAAAGQGPPEPNCMVLPVRVRGLVVLALVAVRDVEADAPLVLDRQAACSSRYDGGKLLDSRASEQPQPPTSAAAAPVVPGKCLQLRQEEEEGEDARLQMLLRRQSSIQAAGGGAAGAATGTEGRAAAGCSGPASPADGSEEVEALPRHQQPTLHQQGKARAARWGDPSPEQRDISAASAATSKRPSVQTQLGAGPPPAVAPGWSEQVEALPPPPPLRLVVKPGQVLKTPAMKMQTQKPSQPQQPAANTPSAAVTAQAPAAAAATGGGGEAAGSQAPAAAAATQQGTQAELPRPLVQQLRKHAVRVGLFEPHRGSLRGLLDGLGRELGLGSAVKAPMLTRLDHLGLAALVAAQQLAERRALRHVHNAVLRVSCCPLPGLKLRLWHTSYLASGAAAPTWLDVRVTAHFGELLDNVAAADQASRRALSSWLYGFTTYAPAVQLEPELSCAAADAAPPAQSQPPSQVQPPGQEQDAEGQQGAQQACGAAMPGQEQAAPQPQEQEQQEQQAQQEQQELVNG*
</t>
  </si>
  <si>
    <t>C_310015</t>
  </si>
  <si>
    <t xml:space="preserve">MRFFPGAVAAAVEERAAAARAGRPAATAPGASVQLHFGAAAGTFTMWIVTYGRGKSWVRLGGGKQLRRVLGLRDGAVIELEAQDLPPPRRLSNGGGGNGGGVGNASRQQATKHILGSALGSGDGVALSDDAAAAAAINASSAPAHGAGAHGQHSRHDGDRTSGGGSARGEGAGHSRRLHSLLVHLPPPASAATADSAAPRQPGELRLCGLTFHPQLVPFVYSEMRRWEDALTCPLSSADPAKQQLEPVASSAAAAGWEAAFTRHGLRRNILHSRLATLLGLSGEGGGPDAPLPEGGCNGAASAADGGRASSGSSSRLEVVSRVKKSGCLGLVGGYVAPRALADEVVAAAEEATSLRSSFAAAAAASALLRECRPETCRLVESIAAEEQSAGGGVAGGGAGAAASAAALSRLLQSLLLPLPESWWQQPAAAGSSAGAEEAVLLVDSPWAALLLAGPEDTPATAAGGVPDAAAGQGPEPNCMVLPVRVRGLVVLALVAVRDVEAAPPQLRQPGAARAAPLVPLWRTYDSGFMSQCTEQGAGEDQSCGDIHGDEPHPQQPQPLLGRWLQDLLRHETGATVGSGPAAATATATEKLRARPWLRAQTPEPPAPSVVSAGGTRQPRPTAVLARPPAAPSQARHLPPPQRSGGEGYKHHHQDDHDDKHPQQQRQQQRQQQQQQQGSSRGHRPTSPPRRYTPTGGACGRYGPCDDDPSQPLGGPPPVLWPPQQRP*
</t>
  </si>
  <si>
    <t>C_310016</t>
  </si>
  <si>
    <t xml:space="preserve">MKQQQQQPTVAIVGGPPSAVVAVPPPIASPVEGPVDEVASAPTASANVAAATITHAELPRPLVQQLRKHAVRVGLFEPHRGSLRGLLDGLGRELGLGSAVKAPMLTRLDHLGLAALVAAQQLAERRALRHVHNAVLRVSCCPLPGLKLRLWHTSYLASGAAAPTWLDVRVTAHFGELLDNVAAADQASRRALSSWLYGFTTYAPAVQLEPEPSCAAADAAVCAALGHGARVAVPLTDGAGPLFARDNWHTSAYCPPAGYYQVGASASHLYPVVQTSPTQPERMVTGQEQEQRAGPGAEGLQQAQQECGAAILGQEAAALPHKEQKQELP*
</t>
  </si>
  <si>
    <t>C_310017</t>
  </si>
  <si>
    <t xml:space="preserve">MRSYYERLGVLTCASNDDIRRAYRALALSAHPDKGGSRSEWGSIQEAYETLSSPEKRCLYDFMGAFAHLSERNWSQPGPQATSGDSYSAQPASRCGSASSVSSLDSYTSLENAGMATSGLLGKRPAPSHAPNQQPGPGGPPCVDADVLVQLRLTLEELFTGCTKQLRLKRKLFLQVPGLGHDVATGSWAETEELFRIVVSPGAREGTRFSFAGKGNLLPGAAAAGSMVIVLHQQPHHHYTRRGSHLHVTCTVPLLTCLSGGSACISTLDGRTLLVPLGPNCLQPAAEHVIRGEGMPLPNAGHSASGFGLAPKAPSDQAAQQQQQRRQLRAVRSPSPSYKQQQQASTSVGWGSKQSSDRTLLAADAGGRGDLHIHFQVLV*
</t>
  </si>
  <si>
    <t>C_310018</t>
  </si>
  <si>
    <t xml:space="preserve">MVVQGKLPLGISASAGQAAAGTQRLILALLAPHGAQDLLLKTEAQGGRVVSYPVQLQDGGPGGRFYEARLTSQLPAGKRPNWTLEGLAQWMAHNKVQRGTVVTVSVDPGSRHPTISAAALGSTAAEASVPAAPESPRQQSSAPQANKAQHQQAQSQRSGGAAATASASAAPSSSHHNGSSHGGIGDEGGGGEGGGDGADSELPLRNTTDFDVYVWIDGRAAPFDCVLRSYDYSSKQEQATGGEGGGSGGSSTWVLRRVAPVLQALNAKAGDVLSISQLGDGSLALAVAQTGAAGAAGEEVNDEANERAQESGDDDDSDDNDEDDDVGNEDEVLDEAEAEQPKLDPSAGKMLTAVDLYASKLRLPAAMVGASGVLAPLAAAVARDGAAHGAAVGLVLGDSVGGSGPDTCMQVKVYRYGGRLSLSGARRVMTGLETALGAPPQAGDVLLLQPLPHEWAGLSPAQAVAAGKYRLRAGLLRASPAAATAAAHVPAKLQRAPPPGAVAAVAVAPVPVALQHPVSAAQPQTSISDSGGWSEGVMGRGGGDVGACGSGAQGTTAAAMGAVAPPPGAGGSNADGSRGPHRPGGWGPLTRPPLPPPHATRPPPSMHIKEEPGRGDGRRCNPAADSDAPSPRTAAPGLGRSANPQHPPASSRPAACIIHLHGWVSEGATPHLSPAPLPDELQLCGLTFHPTLVPAVRAAMQRWADALTCPLSSADPAKQQMRFLGIDPPPSSSASTPSAGAAAGGPGAGPGKMWPPWRYAFQKAGVSRNLVASRLALLLGLSGESGCADAPLPAAAPAWTVRTRAVHPGGRGEVAGGGQEGEGGDGGGGPSLAACGGGGVFAAEPIRKSAVLGLLGGYVLPAADRTACLGYQSCSSDTKERLAQRLRAAGCGQLPTGALAHAWSFLAHSLTFPHYLQPELPPYTPAAAAELDSRWNCGDLPEEQRGPPPPAELCMLGGYGCMSAGGRSNPGALINDPRSQPRDFGEHAGTSDIDDLPAATQAANVLVLPVCVRGLVLPVLVATRNIKPGEQLLRDYGAAWWRRLTDVWELLEDEQIAPEQVLWGAADGAAAEAAADGAGASEPVPPAAAAAAAAVTTTAAAPEAGAGQSEQAHAAAQDLPQPAVLGAEVAADAAAGAAAATAGSSGAPGPPEASGRQAVGRAGVSRLRGWRDYDTDGGGGMWEPRHIEDARGPSGVSGEFGGWAPPPLRPPQHRPPPPQYGPALTQWRERW*
</t>
  </si>
  <si>
    <t>C_310019</t>
  </si>
  <si>
    <t xml:space="preserve">MHLAKVLELVREGRNVFFTGDAGTGKSFVMNQVIAALKTKYGNQFSSAVAVCASTGIAAIQLCGTTLHSALGCGVPQEYVSFGRMDVYRIKAYKVLILDEASMISAEFWTVAEQTIRRIRCGHLHRQAQPPAGGLQLIFSGDFFQLPPISKRPSSMRQDDVPLQWFTSWGYLFQAPVWEDCAFHMVLLTQVFRQADARFAALLNAIRLGSSEARQALLHIAAVCSRPLDCSDGIKPTRLYCCNAQADADNLRELAKLPAEQVSQPLTLPQHTMMAEDKVEVDPAVLSGLELWEWAAKEAAVQGGLWRDEFWKDCLAAQQYGLKEDTHQQEQGSGSSAAGVADGGGSGGGGEGGGSSAAGGAPRGRHGDDGSAGGGTDHCCGGVGGGAAGPSGVAGSNASRIPEGSSGTDGADTATARPPPPPPPPKSRQLVNGSRGVVVGWARKSDVLARLRSGLPVDLLEPQDKVKQQAAGAAGAAAAAAEDAAWAAAAAEAEAAAEAAAAEEDAAWAAAAAEAEAAAAAAEARDSDPGGVDPMADDAMSCDSGVSPGGGSAGGPGPGSERGGGVAEDVEMGGPLSDTAAVAAAVAATALAAAATSSASAVAAGSAEVDTGAPGAAAGAAYMPGAVAEKKLWLVPGVDYESVYDRLLATPEAVQSKVRELASWPGDRLPVVRFANGVVTDVLPVTFEKAVLRRGTCLRLQVPLKLAWAITIHKSQGMSLDRVQVALKNAFEAGQVYVALSRARSLEGLQVLDCDPSRIKTDACVKSFYTALRQGNTEGLADLRKQQELAWRYFVGARQKGKWPGTFSTARDARVLALPAGQPLPDWPPPRPPSEDQQVATEAQSRY*
</t>
  </si>
  <si>
    <t>C_310020</t>
  </si>
  <si>
    <t xml:space="preserve">MAAPRAAAAAASAGGVGLLLSSWFKGDDAPANLPSRPHHRLGYADAVGIKQLNVEDIAHEAPRSVDNGAYSMLETYVGPAEPVNTQHHFGGPQRAASLNTRLEIGVESRAGNSMFGLLNSWFGTGQQAQPNPH*
</t>
  </si>
  <si>
    <t>C_310021</t>
  </si>
  <si>
    <t xml:space="preserve">MQGAYHAQAQPLALPRGALLNNGRYRIERELNRGGTAVVYAAEDRTTHTHVALKITFSSSVSHDNIVRLLDVFAERQQLVIVWELISGPDLLDLLNECGGRMPEDMAAFYFTQALRGLVFMHANGFCHRDIKPENCMVQRANMQLKLIDFGLSKHLASARTLGVGTPEILVHQQQLAAYDGGVGGGGPGGGHAPPLPYDARRVDAWAMGVLMYLLVTGRYPFEDEAHPNNLAATVTNVLAGRVRPLPGNVSRGCAELIAGLLQPRPERRSSLLDLVDNQWLSAAASQYAARVRQQVQQQHRQQLQMQQLQMQAAAAAGTAPPGFALQAPQQPWEEGGGPEQWIDLREYRELAAAGRTSTGAGPMGTGPHGNLAPISESSRNQRSGPGGGTAFAAAPAGPVAAAAAVGSSTPLPPPPTSPMGQHRLYGMQRPAVASTAASSGGGAAAGGVVLWDAGSSTSTTDEAVAAAGSMRHVAGVHPTIHSTVPGGSSSSPSSSGGPSEADSVATAVGGGGDVVMSEVSGGRQQQQQQQQQPAAAASRQHHAHHHGHCLLRSHHHQHDDRQQQLQQQQPQPQPPQQQPQKQRQVDTRQHAAAPSSAATPGPAQHTSGHGVPADSSSSRPHHHRIHNHHRPHTHRSRHNHHNHTGGAATPATSRARRSSSGSGDEDIGGAGGTGDAEAGSAGGAGLRAVRWGKSAAGGDGACAMEADLSVQSRQAAMAAAAADGGAGPEDQQATAGGGGGAAGAGAAPKGPLAKMRAYFRKKLDVM*
</t>
  </si>
  <si>
    <t>C_310022</t>
  </si>
  <si>
    <t xml:space="preserve">MASNAPDEPSRVARPGLTSVRKIFLTRHGESQYNQKGLIGGNSSLSERGEKYARALPGALLERLSVDTQDEPLSVAVWTSTLKRTIETARSLPFPKLRWKALDEINAGICDGMTYEGIADKYPDEAAARKRDKLRYRYPAGESYMDVIQRVEPVIIELERERETVVVVAHQAVLRAVYAYFMNVPPEDIPRLAMPLHTLIELTPMPDGTMGEQRFPVDIDAVPPPPPVAELAAELVSGGSGVELLAGSAPSTALPASSGSPRSSRHSGAALQDCVTDGDACLPLAPASPEPTAAGDAEAAPVGALPVS*
</t>
  </si>
  <si>
    <t>C_310023</t>
  </si>
  <si>
    <t xml:space="preserve">MACSACSAIYFLNLRGDILLERKYKDDVDREIAESFRDRILNAQHQSVNPGQSGPIRTLGSVTFMYLRHSDIYVLMLTRSNGNAMLSFRFMTSLVSLFQSYFEGDLNESSIRSNFVLMYELLDEVMDYGLPQMSDPAILKTLILQKGYKSEGGLLGTSASEAAAKKAKEAAAAANATLAVTGAVGWRREGIKYKRNEIFLDIVEQVNVLMSQNGTVLRNDVVGRIQMKCFLSDMPELRLGLNDQMQDATFHQCVNLGAYESQKVVTFVPPDGEFELMRYRVNDGITLPFKVLPVISEVGRTRLEANVSVRSTFSNKMQAGPVVVLVPVPDNTASAKLLVTAGRAKYDATKKALVWKMSKFVGGAEHTLRAEVTLVASTREKKAWGRPPIQMQFQVPMLGASGLRVQYLRVVERKQGSAYKVDKWVRKLCKSGDYLVRI*
</t>
  </si>
  <si>
    <t>C_310024</t>
  </si>
  <si>
    <t xml:space="preserve">MRWHRNELRPSNAIINAAFPEELIESAKTKDMLLTIMSIPVGTERMIQFDGIRLGQTSGKWRISGATALVNSINMNPDSKHVAWYRKTIDGEVHWFVTEPVGDPVEGNLCLPSARGSGEPGDGPRARKKRNSRERGAQGESSDEGGDEDGAGGAAGPAALAAATAAVSGSAMLQGLGIPHEVAAAAAAAAAAGGQAACKVTVTPRMREGGFVVLDHVFGAVAGLTVTGTACAASMMLSMLEPEGSVVNREAL*
</t>
  </si>
  <si>
    <t>C_310025</t>
  </si>
  <si>
    <t xml:space="preserve">MDVDRPAAAEAAPAKQQEDAGPSTARPQPRTTRGRASAAAAAAAAATAAAVKAAKAPEAPALRTRQKTEPPPAPAAGKGKGEQRADSGKGKDGAVRAESAEAPAPAADAAVVEAQEPTWQDLFLRAAQEAVAAREGEEPLPEPRHDTVEVVGRLLTGGCEDFSRVVASATHLVMAQLLAAEQRAAQAAASG*
</t>
  </si>
  <si>
    <t>C_310026</t>
  </si>
  <si>
    <t xml:space="preserve">MAPQQPGMQPAMPAWLRQRTPQDRPPRPQSQSQPAGRPCEECLVSHQQQLDGSARQLPHYVRPAGPDAAAAGRDCSQQVRSGASDPGGGTWRGGGGGGGGSGGSRSGTRSAGQDPDLGRCGTGQALVLPLPLPLALLVHLGAEAPMSPGTPGSVALGRLQASAVLPVRGGDRISVPPSALAALWPHLVEAVLSAPQPLQLYADMRSPPAAAAAAAAAEAAAASTHARSAAAPAPAGAAGGGAASSGSPGGRLRLHRGLQLVHRPGGGCWMEGQRAGQQVAALLGELGLRRDGGGGGGSGLVRVAAHRLVRQVAGGGSTAGLVYVASRVGDGSGGGMAEDVDASRTPESAAVAESEDQDEDEDEDFATRRRRKGDEGEETRERRAARCSGGRAASAPVLRYADASGSCSTSSDDRGSGSSSSEDEGYTSCSSSAGSSSSSSSDGSEEEDDSQEVERELGSAVAWLLAGQQEGTAGVTAAVCAGTAGAPAACGAEHVHEAGGEGPPAARRRLPPWLVLSASDISKGSLAVPRRAGQLLFGGIRRQRCRGGSSKSHPAAAGWAAAGAAGSGGGGIVTTTAAAAGVAGAAEEDRVLQEAAARLVRRRCRWITRDGMSYGGGWSVVELLLPVTAPDATVAAAAIEGTEAMASSTDGGSASHQQQEQQQQQPPRLWARQQVLLRWWRGRSHGHVTRWTLNTGIAQTYAALGAEEEHALQLVPLLQPQLPQAAAGSSAAPAAAAAAGVVGAATEAAAVAAVAAVGPIRRFMVRYWRPPPGHDGHGNPIRLRQRAANLDTGTGSGSGSDSDQEAGSAEGTADATEEEDEREAERGTGPASRAGLRRLRRQVQKQQQEQLRRRLKRRPQQDEDEDEEDEEEEEDELSPGGRQGVACGRGRRGSGRVAAKRRSRRRRDTEGAGVSSGSGSGSSGSGSGDSSSSAPEDEVHWDDSDSDATSGGEEEDYVGMAAHAGGADRVGGRGDSGGRGGLCEEVAVAAEHGSGRGGSSAGKKRAAEDEAADMGGAASRHAAAEEGEGNEPLWQLQLSAGRPKRGRLLKEAAKPEPRGSLWRGLTPEAADDPSAAEAKGGAAAPPAAAAAACTASFSRPSWAAPSPPPTPRPDLGLQLPAAAAPAAAAAVRIKALQDGAEGGRFATSAQASNPPPPPSPPLSAQPAKPTHLAHAESSAAAGPFGCSPLLLDGLPPCDHLAEDDPAACPASRASSACLLLQQPADLHSLPSAPTLVHHGSVSVSACSGSGSGSGSGSGSGQHLHAPLHQVCAVPLAHHHLQPSVSVPSAAATAPSSVAAAAAAAQPPAVSEPLPQHASIPLLSEPPPAPAGHPLLPVGGLGPSDLGWPAAGGVTLCGLTFHPALAPAVAAAAAAAQAAAAAVAQPATRQMSLPGFNWEGALLPGADPDVPWRRAFVRHGLRLTLIRSHLATLLGLAEQPEAALPPEAPMAPGLTVPCADPRRGGVGLAAAAPIRRSCVLGVLGGYVAPRKEAERLAALGFRQLGGAARAELAARSEGGGGDAFVPYSWPLLVGAYRLPYPGCTTREESAGGRCDAGGGDGSGGGCSSAAEDGGSCSSWELNMLGYGNLAALINDPRVEPRAWVEGNDVEDESGVAEMNANVMVLPVCVRGLVLPVLVATRNIKPGEQLLRDYGAAWWRQLGEAWAVCEDGGLRADQLLRSGMQQVALAAGVLDGVRGSQCAFACCGGGG*
</t>
  </si>
  <si>
    <t>C_310027</t>
  </si>
  <si>
    <t xml:space="preserve">MSLQDEPLSVAVWTSTLKRTIETARSLPFPKLRWKALDEINAGICDGMTYEGIADKYPDEAAARKRDKLRYRYPAGESYMDVIQRVEPVIIELERERETVVVVAHQAVLRAVYAYFMNVPPEDIPRLAMPLHTLIELTPMPDGTMGEQRFPVDIDAVPPPPPVAELAAELPTAAGDAEAAPVGALPVS*
</t>
  </si>
  <si>
    <t>C_310028</t>
  </si>
  <si>
    <t xml:space="preserve">MFAPQVAGAWLCDPDRLITPTAAAGLADLLRHVSAGAKPFAQAPCGASAIEGFPVGVALMHRMYDSPDPAAAAAAFAAALLDAWALGDPACDNGLLLLVSALELGGVVAAEAGEGVRALLPGGVLDGVVRNATEEVREHRYAAAMENAVTHIGQELAAAVRPPPPPPPPPSSPSPQPQPGGGDGGGGSWWPHLPHLDLVVVLQALEEATLALCLVSGLVFGAHRIWRRLVRRHQAAAVAGARRGTCATRLREITRLAAAAATAPASHCHLCSVPLLLPGAASSPRQQQAQGCQQQLPRPAAAGRSAASSASSAGARRGGGGGCGGPQPATSWPASLDGLQQPLLPAAHQHAADCCGASMTASTTHASAWEEDGISDAAAGAASEDDDGCGSRRHRPVDAALLCGGGGTSAPSLEAAVTLPCCGHVFCRPCAERTGLLPLPVFKGSGGGGGGGGTGDDQVLSTTATCCPACGEPAVVGLLGPPVAGGAGAAAAGRQRAVEAAGAGAVGGGCEQLLLQLRRLRAQYPELVAADMAAAWERDIPRGRRF*
</t>
  </si>
  <si>
    <t>C_310029</t>
  </si>
  <si>
    <t xml:space="preserve">MTSLGLRRGHARAFQFAPNGVRSDFRLLEVNDELLAEICKDGVVIKGGEEEEAVLCTSKKTFAMKLVETTNLQLLVRPTQQDEQEKPSATPPGRPRGMSQGLQTQWNSFRTAEESAPVVVSATSTSHIELVEVAPRLAPLRQLLWQHPYGLQDEQVAEEAGPAAGEDGDGQEGGGDDGPQRKRRRTGAGGGGARGYTFEELLEVVQASPEQLLAALAAEGALLLRGRWRAVDRTYLGELLEHLLLAAEQEGMPLTGLREAPLAASLRGDGYHPAVVAHCLGVYGSRVLEEQGDKEQGDKEQGDKEQGDTGRQAASTSGAGGSVAGVWALDATKVCIHFAHKVLSSGSNGGGSGGLGLALGSGRSMGLQEFLALWGRAVPEALQPQLGLDLLRAETLVEGTGSEARISSFPSAALPSDPAQRFSLLFTVRPRWAWTDLEPFLAGIKVPGQSAEAVLLRFARASQATPDSPLMYTAR*
</t>
  </si>
  <si>
    <t>C_310030</t>
  </si>
  <si>
    <t xml:space="preserve">MPCAEGVLALCRLAKLESLSLDGSLECPGGAEQAADVYRQLMQQLPGLRQLRLPQAVPACGAALEESDDEEAEHEQLQQEQGAEEEEEDEVIAASRRHAVQRGASSPFISDLTFPLLLSPLRPSPLRQPLSPLSPRPQPPASPAQLPELPFPVSPIPQPAALVPPPLPRRAPAQSLDEFLGFHGSARAGAVGPFATTLSGAAPALPGLLPLPPLPRLATEPPMSAADTLAAPASFGSFNSRSSAGRILFFNDVPGSSNNNQDAEQVPPQPQPQAPSRSSGTGLHPVPNYPAVAGYGPGTISLVAPSAPVPGPRLLRSPRKPAASLAEGFVFPQHLEDLTIPLCALNRPVFEAVCSEYGQSSASAPVGSSARCSGSTGVAPVAALALPQPSIGRRVLSFPYLPALGGGAAARTVATAGALAAWGAGADGGISRPGFAVMSSSSTNSSSRSSSFNNSSFSGEQDAHATATSPAAGVIAMRSRKAAFRHAEADSGLRRTCGSSGTSSDIQQARPARRSLRSLHIPTLAGYSHWEGSFLRSARDFERLGTLGAELEVLHLSLELGSFRLTPNNMRACLQHLSSLCGLRELRISEAQQPTCYSARKRSCSMRGATAFGAGSGQSGLASLSSSSLERLGGMWPRLRSLHLFGETAVRSCNRLVVAGCWDEAAMMPRACAHCCGPHSEACRG*
</t>
  </si>
  <si>
    <t>C_310031</t>
  </si>
  <si>
    <t xml:space="preserve">MVPELLALGRHLFTYLDPLDLRVAVVVSGDLAHTWSADGPYGFSEHAAKFDAAVQDWARQLDRDALIKVAAKHVGEAKSCGFPGLVALQGVIDSVKPDNLHSVLLEYGHPLYYGMMCALFDFQGDA*
</t>
  </si>
  <si>
    <t>C_310032</t>
  </si>
  <si>
    <t xml:space="preserve">MAADLGSAATTALLVEASAIGNEGSVVICEVAHAKDAIAGVYDPVRHHLYVANSEGGRLWSLPEAHALVCQTEAGDWKVLLVPEGGTTLLPPREGSENPSEIRARPPPPGGSGVVAHARGSDPYTTLLAAANFLAEQTGNGRTMPASALNCCAAPRPAGATPASMRTYILPLLDVVNRIRFNRELAALPKTCIATAGTSLTVMLEQSLLEGITVQAGPGCPPKPLLQAPTLRISEGAAMPLGVRYSGLSVVYGAATDNVLSVIDSATALKMAPAAAARAASVGGAASSVADADATPAGVSSNSSATPTPPFSRSNSGAALGSDTGAVTAAAAAAAVTGRSSLSACPSMTCFQPQPQPPALALSGRSITAAPIVNIVAAGSPSLSPCPSLGSSPTATDSVFATPTGARARVMASFALVGIKMQAGAAATRDTAVRACRVLPSAAVASERQGSLSGASDDEGAGAGAAAVPPGGLGVALQVEVACAAAGTLLVFLEAGEHLLPVPTAVAAEADAAEDGTSPCRGVLRPVRGVRLFGRPAKWSYNERSCMLKVELPGPKPGSAAAAAPSAARTVQVFL*
</t>
  </si>
  <si>
    <t>C_310033</t>
  </si>
  <si>
    <t xml:space="preserve">MAGDGPAPASVPACLRTFLELQSARAKLYARFDLGHKAFMRNKAESTFRCLMSDLTAAFSDCSRQVIALEAALKDMGRPDLAAILRSVQECERDKLRLTLALQALRQAAAFRTFSWLQQGQGGEAAAAEEEALALLDPHYRPGHQCHHGHGHGHGHANQQQQQQQQQEEGSIGQAETASNGQAGEEAQADGSAGGIAQAAGGHGLGAQHDDAAACRVAAEQAGSGQAGVNGTADAGQAAAPPAHTHTHEAGACGACGSAGMRGRRSPHGGSMKRP*
</t>
  </si>
  <si>
    <t>C_310034</t>
  </si>
  <si>
    <t xml:space="preserve">MEPVQVETAFSRLLKSSAAMQKHGVAIGAVSGLLAAAVGTVWFASRVQARNEQAILEVQHKVKNSLEQEEKLQRKVEGERLRRDMLQRVVDMSYHADWQGPRER*
</t>
  </si>
  <si>
    <t>C_310035</t>
  </si>
  <si>
    <t xml:space="preserve">MRTSFGRSSATDGPMKVDAAVPPALAAAVQPIDRGPAAAASSLGPAASQELSRAMLSSWQYRVSGKAAVAELLQECAAEHIACGGPRGVEEVAVRHIRRHDIDSDSIYVVDLASPFRLFKAWRAAMPRVLPYYAVKCYPEPAILKLLMALGAGFDCASKGELDMMLKLGVSPGRIIFAHPCKRGADFRYAREHGITYTTFDSSSELHKIAEMDPEFKCVLRIRADDPGARVPLGLKYGAEVEEAAGLLAEAKQLGLEVVGVSFHVGSAAKNLATFTNAIANARKVFDDAAGMGFKMELLDIGGGFTGHFDECGNVMFGEIANTINAALATYFPPGGDLGDVRVIAEPGRYFAETSSTLMTVVIGQRDRPQKDGSTHKDYWLTDGLYGSFNCIVYDGQNPEWRIVRSPILPDPADAKTTYVSTLWGPTCDSADVVYKDVALPELRNGDWLLWPNAGAYTVAGACDFNGIEFTTPMKVYVWSDIAVDVEVPEADSKAEQAAEGAQ*
</t>
  </si>
  <si>
    <t>C_310036</t>
  </si>
  <si>
    <t xml:space="preserve">MTRRPRSGPPITVNSSWTARFAEEAGACDAGLGGGAGGGGGGLVGAGPSSYPSMASLSLGATGGSLASSLGQAAQQLPTTPEGLHRYLKNRVQAAAPPVSNPLGLSAANAPYPFFYSPPPAPLSSAAPYAVITVTSPPRSPDRLGRPEAGGGGGDGGGDPIPERRPATSSQYERMRLFTGTSQGLRPPRQPHAAAAAAAAVAAGSNNSSAPLSMSLPATPSHSAGRGGAGAGGGGGLNGNASWWGS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CASCEP*
</t>
  </si>
  <si>
    <t>C_310037</t>
  </si>
  <si>
    <t xml:space="preserve">MVKGGIHELEKKLHSELLMRSSFGRFLSQSNNDSPRESSSGLAAAPSPSGGFGPGGGFGPRPRVSINGLSGPPALMGSPGLGGSGGGSGPATGPSSPRGRRTSVAGNGRVSMMGMAGEPGGGDRGSGGGANPLRASMPTLPSAASGALGGGGGDAPRPAAASALASGRSRKSMLGGLSRVRIDPLVGGNSAVDLDTISEAGSNTSGMTGMTNVSTAAVASASASASRARFLASQPSQKAGVAQLKERWWRDAVVRLDATLKKRYKLNAVSLVAALEDRAAPNTELFAARLAEVNANPEKAEALLAALPGAAVATAMIVPGALGRRTV*
</t>
  </si>
  <si>
    <t>C_310038</t>
  </si>
  <si>
    <t xml:space="preserve">MGLYWCGSSGGSSIDDIDAGGSSTSSTTPAAPPLPAPPPPTPAPPSAQLLFLQQWQRVPHRLWHGISTDDHYRNYMETAIEPLARAISRLETAEMANLAAPLRPYAGDPFERSLLELLPESLHPHLQPYAAGQTAMSDTVPAADAVVAAAPAAVASGGVEAAGVAPPLLVEVHLDEGRYPSLKVSSAYGGGSSSDGRSSSGSRSSSSGGAGPHGNVSHTQRHRNSSIRVLHGCQASVTEAVAKLELVTGRQEPTLRRSRTQSAAAAATSTPAASSTSLEYCGTSSSGGSGVYGSTIDDGAAAAAGAPPPPAAATYSLFQPPPLFGTDNRCCVPGSLHRISAMRDTAGRIYGLTYRVGRHTHGDALLLADLLAHLATGEHRVVAAAASAAAGRVGGGGGGGGGGGGGVAAEAAAAPFAALQPLEAAGSLLLVGRPGSGKTTVLRDIARLLADDLDRRVVVVDTSNEIAGDDPTPHPCIGSARRMMVPRRELLWRVMLEAVQNHGPEVLVVDEISSEEEVLAAQSIAQRGVMLVATTHGPSLKALLRNHTLNPLLGGIEVVTIGDVAARESNSGNKTRLERKDMPTFAAVVEVKPGGRLLVHPDTAESVDLLLPTLTASTTGGIGSSSSSSRLLRAAGGAIDHGPPLAPTRALSSADAAAAAGRPEAVRAAHLAGLAAADAGAGGRGGPSGADGGAGSGSSSSSSELLASLVAAAKAARLG*
</t>
  </si>
  <si>
    <t>C_310039</t>
  </si>
  <si>
    <t xml:space="preserve">MLHTFRSDRQFLSAFLFIIACTALFLWIHHNSMETIFVSVASYRDGECVDTLVDLFRKAARPELVYVGVVTFTAAGDTSSGERCEAPQLEPYEQNIRRINMNHTLSRGLSMARHHAAKLHRDQKYLLQIDAHMTFAAGWDAELLRMIKSVPSKKPLITTYPASDEDTSSTDVPVTCRATWLTGEGEEGVLRLAAALEPAPQPGEFLPVPFAAGAFLFGPAAVLHEVPHDPGLSYLFHGEEELYRNVLYHNYARGGSHSASSRYGNKYWRDLMARPEYSDSRRDSLRKVAQLMSGSYTGPDTQYGMGSARPLADWWAYAGLDPTDTHTGADGSKFCESLRYGTAGVKLLSGEDEPQQQQPEEAEEAAEGAPCTTGSGRRRAIDSHMNFTRGWDDELLRMAAAAPTRRPVFTHYPASVEDTAERRVPVMCGAAWLPHEGVVGFTAALGEVPARGAFRPVPFAAGGFMFAPAAVMKAARAARAGSVHQWQQRQRQRRQQQQQQQQQQQQQQQQHQQQQQQQQQQQQQQQQQQQQQQQQQQQQQQQQQXXXXXXXXXXXXXXXXXTGARLWTSGWDLYTPDM*
</t>
  </si>
  <si>
    <t>C_310040</t>
  </si>
  <si>
    <t xml:space="preserve">MQAAIVALAALRRSPRPWAAQGAAAAAAGEQQLPPLPSGSNATIFVSIGAYRDSQCGDTLESLFTAAAHPHRVFVGAVAYVMAGNISGAGERCEAPGPLLEPHQRNIRCVNGRRTDFEHDQSYHRKQREVLQRVKAIMGGGGPRGYRYGMGSARPLADWWAYAGLDPHNKSRLPPHSRFCGGRVFHYGPEPCKAGTRCNEAGLP*
</t>
  </si>
  <si>
    <t>C_310041</t>
  </si>
  <si>
    <t xml:space="preserve">CRLSATATAAAAGSIAAPPAARPSPVGAAAPSPAAGVEPGVACCACCRASLSGAATAALLVLGAVPHPVH*
</t>
  </si>
  <si>
    <t>C_310042</t>
  </si>
  <si>
    <t xml:space="preserve">MRVSLSPECSASCRCLRGAGPSQPPLLLLALWRRRLSRRSGLGFRRMRPCPSSRLPPRRCGLVLWRPAVRLRLLACRS*
</t>
  </si>
  <si>
    <t>C_310043</t>
  </si>
  <si>
    <t xml:space="preserve">MRICRRSPSSHCRMLADTPAASSGWKVRPHSRSSPGCSGGSDTCSPAGKTMPLVGDPPPPPLPPPPPPPPPPAPCLSPQVASAGNRCTRPLPCRVGDAGAFKQAGRGSHCSRCWGQAARCPRRQAAPPSARTLPHLPLPLPVTPPLPLTPSRPPLRTRPLPLRRC
</t>
  </si>
  <si>
    <t>C_310044</t>
  </si>
  <si>
    <t xml:space="preserve">MPLRPQETDTHRHCRRSFRWQCHHVPAASAAAACRGLRDAWRAALCDPSAMAQLLVARGYVVMQETLVFLGPPRISRDGLEAYCMLQGAGPAGAAGSSGCSSGRSSTRNSTAFGRGRGYYAAFRPQLQPPTQHGQQQAAATAATAGRVGRGPAAAAAAALLRGAAAWDHGDLVRALVGAGAPAFALAEGLLGACEGGHVGLARELLAALGVPMPLGATTHTGATMDATAGEGSGHLLVSAAPLPHPPLPLGRPASPASRERQAALLVAPLAAASQGRSAGHTALVRLLLAVGADPRAEHSEALACAAACGNRPAMRQLLAAGADPRAAGTLHPLVSAAEFLRLGSVLSLLATGAFSVRDLAGAARKLLIPPFLSTCVSGVTLVMSWLLVAALLLAASAPLVMVCVLACLWNGLWVVSALSVVAYGLMLALGAAAVGLVAGLALAAWGTGAALFVRFIIRALRRRMALDSGRAAGRLAVLGPTGSVAMLLQVDGAGVGGMGPAQGAAVGLAGLVGAEAALAGVVGHM*
</t>
  </si>
  <si>
    <t>C_310045</t>
  </si>
  <si>
    <t xml:space="preserve">MDVERGPSASVPSPASPEGIAAELTQACHDLHARGLFQAAQWAAEQLEYRRAAHALAGLTGPLPTFLRLYATYLAGEKRREEERIERGGPLGRGGDVANPELEGLEAVLGEMLLLQPGQQQQQPEAVAAGGVQARQAPEAGGSGRGHQQQQQQDPFLLYLYGEVLAARGRGQEALEALTLSLRAYPCNWSAWQTVQSVCSGASGGSSASAATPPSAPSPGSFPPHHLLPPHAAASAAAASALPLPAGLPVHWAREFFLAAAALSGQQNQEALSRLQGLAQVFRGSLAVEASVAQAHYNLQNFDEAQALYEDLLARDPFRIEGADTFSNILFVKEAAAPLSVLAHRVAATDKYRPESCCVLGNYYSLQGSHEKAVECFRRALRLDPRCLAAWTLMGHEYMEVKNTPAAIDAYRRAIDVSPQDFRAWYGLGNGPQALYSSDAVEALSFLAERCKVRAAAPEADVTDVAEPFDDLPLPAGAATXXXXXXXXXXXXXXXXXXXXXXXXXXXXXXXXXXXXXXXXXXXXXXXXXXXXXXXXXXXXXXXXXXXXXXXXXXXXXXXXXXXXXXXXXXXXXXXXXXXXXXXXXXXXXXXXXXXXXXXXXXXXXXXXXXXXXXXXXXXXXXXXXXXXXXXXXXXXXXXXXXXXXRPQFDRPGAVAALHRSGGDPVAAVRQYWYPPAEPAEPGAALDGLDGAE*
</t>
  </si>
  <si>
    <t>C_310046</t>
  </si>
  <si>
    <t xml:space="preserve">MLLTTCPLLSSCSTSTPGGGAPSGKPRIWTAGRRRNLTTAAAASSSFSAPGRPGGAANSDDEDSPNWGPGGSGSGSGSGSDGEGGRLDGSSSSPVVLTTQDEDTISSIITGLSAGSVSIIRLSGTEAVPIALKAFRPGGRFRIGWSPASHRVYYGTAVDGDENVLDEVLLLVMLSPRSYTAEDVVEFHCHGGGVCAARVQRALIEAGARPAKPGEFTLRAFLNGRLDLAQAESVSELVGARTAAAADSALAGLRGGVGSAVSDMRRQCLDLLAELEARLDFDEDLPPIDVPALKSQIEAIQVAIVGRPNVGKSSLLNAWTNSDRAIVTEIAGTTRDVLEAQLSVGGVPVTLLDTAGIRDSTDVVERIGVERSQAAAAAADVVIMVVDSAEGWTDADTEIYRSLWGDGPGSSGCRVRGPALLVANKDDLRAAGPASGGATASTDEHAPLPLPVLARETFSATVRTSASQRKGLESLDAALLDLAGAPQLAASGGVSWAVNERQAEALVRSHEALMRLSESVAADLPLDFWTIDLRSALLALGEVSGDEVAEEVLDNVFSRFCIGK*
</t>
  </si>
  <si>
    <t xml:space="preserve">MMVPTLLDAAQRVLKGTGFGISCFAVNKRHGLLAIAEKPLAKLLPGDVREEGAGGGADKPSGSGAVSGKQQSSGPSVVLGVTCLAFSNDGERLAVCGDEPDCSVIVYGWRKAEVLGRCRMPAAASSASSTSPASSVSFHPLDASVLATSGPGGACAVWFLEPLWEKAVFRPLQLAAGALPAGAEVTCHAWGPGGLYVGTSTGGLVLLDTATMAPLQLHAAAGGAAGEVAGGASGGASSPTPGASSGGAAGGSVVAVVPDAVTSGAAVTALTLNRDLVAVAGADGSVRVFVSVPAAAAAITPEPLALSHEVWLGRAGPARGVAVASAECGGADHATLLLGCPDGTMYRAPLAPKQGGGPTHSVLVVDCHVGRLAGVVPHPGGGAFLTTGSDGSVRVWSTTDGALLGRKQLSSAQTALAAAAPGASLAAVGSETGVVRVLVLPPASTAASAAASDAPLPALRVLFRQRLHSAPVDVLVFSPANDLLLSAGRDGIAWLCSVDARGGRVRPLGCLSLPPGERVLSATWPRSDGGSGAASGHAQAGPVSTTSAEGDEPSCLLSLAGGGLMCLTASAELHSGNWRNPYPDMVLVRPLGGAGGGGAGGGASRALGSDTGDGPGGPELVTIKLLRLEVAMLAVAAVPGDRYGDAYGLGADKQLHKLVLPAEAAAWAGLRARPLRSAQHVPAHARASGGVAVAPGGHLLASGAADGTVALRNMSLITLAAQQGGDGAGAGLHDITAGGVVTVSFDATGRYLASAGADGALFVYELVGNSVAGPQHLVTPPPPAAPPALPVGSAAASRAEGGDDFDDPAELTVVAAARREAAMGGVEGAAGGESKRAAVANRLATLRSRIADLLAANEAAPELERLTRNDMIVDVGLVEELQRETENRVAAVQAAVKKEHLRTELLAERVRRMVWDSMAVKGAPGQHERVLKQVTMLRRVELAEQAALGVIPYGLMFRGKGLEGLLGEDDLADGTHSTADIAAAVAAAAAATAAAAAASANAVGAAGAAAPGSAGTGAGAGAGGAAPASELDALLYSDFDVYCNTRKALQVQLLKQKMRDVQAGFNTDFNKVAAAKKADCDRIADLNARLDDTLKDLRKLGAGPPAGLLDERFSLSAQQDTRDNIAATVLMVREEEVGAERYVSPAERAKQEAARKADEDAAKRSAKDNAGERALRQMMGGTLAARGGGHDESNPFSLPKPAWLVALGVEPDAVNPKLITEEQNRELKEWQAKEKSLQEERAKRITVLEMELRTAKAAVEELVGRFDDSLAALAARRHRAAAEVCALESRIVMLAASVGRCAKTSEAVERGLLARLGAAKEAHGRAASELSERRAALAELESRQAQLGADERLMDRNFKKEFAEADIHLNRLLQLYRARKPEQLASMPGGGAIGAAGGHQSGVEASSGSFSRVPGGAPGLHRQASLAHSPSGAAAAGGEAAGAATAAGGPPANITPTYTHALPLPHAAVAATTLNPFPDAPPGASGHDRPGSSALHPSHSHASVHGNHAHHHLSAAAAAAGHSDPLHNLSGLKPEGLDAALWDRFVAYRAERLAAEAGARAAAGDLVLARRDLPELESREAALGSEMEVLMGSITALRSERKVAAYDNEVQLRLLAGQVEAMPPRPASADMSDARLLGRGVVESLNSVVLGKGTKKVELLTAMKDFKRGIYAAQWEAQAADMRLDDLRAKIRDLQLLHVTRDMQTVLKDGEDRSSALEAANLEALMKQRERLHAKALEDKRRRLRKLAADVSSRSAQNQEVAVHLVTLGKVLEEQQRLQAGMQSANDQATRRMRSLVTHKKLKEIALAQQNELGELRQQLEKLRLRTYPTFIESGAVAGMPSPPRRLPPDIKLLAGSPSSSSVAGRT*
</t>
  </si>
  <si>
    <t>C_310048</t>
  </si>
  <si>
    <t xml:space="preserve">MPSTPVAAALRALLCASLLGSLHIARAQESASVGPDYYSRLVTAPAKVYGEVKKVGVLPKERYDDKLFNHTAFREWLLRETVLGEDVSSQPPPMSYKCGVFVNHNYKIIFIRNRKAASTTVLDTFKVACKSQSKLLCMRPFDAAEMASRGVSHDEMWSSYYVISSTRNTWARAASGYDYTQDRWPIKTGVCGGLPFRQFCTDPYLMGKMANLFRCGTQSSFRGDDAWAYDFYHIEPAYHCMTDAAGTGMSVDYLIRYEHLHEDFAKLLEILNARRQAMDPNLPEIRNNKIRWMKQGVHVQAAKSNASEDGETGMWKEDAAALVSADRHAVKYRACGMDCVRDIGRFFAKDLEVMKLEVPHQ*
</t>
  </si>
  <si>
    <t>C_310049</t>
  </si>
  <si>
    <t xml:space="preserve">MKAIRSWGQEAELAVDADVASGAAAAPQASNEDAAVDDADPEIGPAPLPHHDLSPVVDADDPDDDADAIHACGDDSAHRLRYLGAGAYRLPLGALPLFPPEKVAMAAVEPTVITLCYQAAGEPDSAPLRQHQAALRIYTYEHRKTVHITRMSGLAGRVEGVVTPHVGSTLGLWGLDDGRVMVGAVDVGAEAQDAAGLAARRGGVPGGRDRGLHEYGASGNSQQRAGGGAGRSSTDGSAGGSAGGGISSAGGSARWTPQALEHTGRRTVDGTEEMMGTIPAEWRVNARGPYRLTSFGGGTFGLPLSGLSVFPPQAVSAATVQPTTVTLWYMALSSVAANAALGLEALQRYDAALRVYNYEHRRVAHLTRMKSLLDTIAGGAPATGGVLCLWRLADGRLLVTVAEAAGGGGMGNGVGAGGSKASAGVAAGAAGTAVSGATSRRAGASKARQPRGSKAAPSASEVGSLDDLPGAWEEELPDTATWALNAMAAAAAGQPVPAAVAATAAAAAAPARSAPARRGGGAGGRRRGRGASYEEEDDDEAEEEHTAHTRDVAEEEGSEAAGSDAADGNEEAPKGSAGPRDLWFNGTGIYLPRDTANLLPPSVRGTATEESAPLTLWFRAAVDGAADADAPLRRFTRSRLRVSPSGSATISGSSEMVREVAGDMWDSSSKRLEMWLWRMEDGRCVVTQQHVPPPTQSSGWHLPPAVHVQTLARRTQQPAQPAAAASQAQVLSQALLLHQQQQAQQQQQQQLLLLQRQQQLQWAQQQLSRAGLGRPPLGPRGQSGLADAAAASLGQQDAQDAWIGPQSGYVPPLGGLLRGLVAAGAGGANSSANLPATSITHLHGFLPHGSRLPPLQPGELRLCGLTFHPELAAGVRRAMAAWQASAVARTRQEADPAIEQIEIPGVGPDPGTGQGAANPTAQVLYRYGLNAELISSQVAGLLGLGAGRGWDTPLPTEGPMELSTQLVEPCQDVARGGAGLRAARRIGRSTVLGVVTGYVMPAAVAARFVSQGYRHVNNPVRAQLEAEVAEVGLGDVAPAWQVLAGAFRLPVPGLEGELQWAAGGASSAAGHFNQPLELNMLGYGNLAALINDPRVEPRAWVEGNDVEDESGVAEMTANCAVLPVSVRGLLLPVLVTIRSVAAGEQLLRDYGAAWWRQLARPWEVLSVATEVAEARAGAAAAAAAGGLAGAHAAAPVSSYDEAVARQARLQQQLHLQLQAAAVAARGGDLYTLDLGRQPATGKRQHPEAGSRSVSPETQRRCL*
</t>
  </si>
  <si>
    <t>C_310050</t>
  </si>
  <si>
    <t xml:space="preserve">MPLACDMLLVTSWEETSGDERQSLDEADCISDFMPGGGVSPSAISQGFATSKGPMKATMQDYFVAVSDALGALWSLSPLEWRAARAPAFAHHAGAPFCLTAVFDGHGSGDHAARTAQESVLAAVASDMELLDCFAHNMEVPGVGPEALAALSTAFRRSFAELDARICSEGEARGLPHDGTTALVSVQVGPKLYTANAGDCRAVLCRDGRALRLSRDHKPELPEERQRIEEAGGRVANVRGTWRVVLPLADGCTAKVCSVSRGFGDRDFKANALISPEPDVAALVLAPQRDTFAVHASDGLWGAVGDQEAVDMVSEVIDKFTGMTSFNTQHAAAAKAAAQELVKLARDRGSMDDITVVVTLYDWD*
</t>
  </si>
  <si>
    <t xml:space="preserve">MPPKKEKGKGGGGKKKKSARPAWMSEGLWDLSQNLQKLSEFYSGDIKETKLKEGQAPPPNITRTQAGMYIWQLLFPNNKQGKQKREESIKLGIVEVSVKILASGKAPDMTPALGILVAMTGENPVQRGVMLDAKPAPLPNVLSALGDESASLRAVACALLRVVSRESDSRPRLWRLMRADWDWTPLVACLDLTEMSQLGGRSACYDAAATMEAMCCAPEGDIANGACAALLAAGGPKHMVKVLRTRNAHPMAKACCVAVLNQLLRRASPEVCEEVVVGLSALEPVAGVFAHPVIPLVYKAHAAACMLRYIMPDSLWRASAAAAKAAAAGPPPGTAGTDGTAAVDVGSTPGTAGGLVADMQAGVVRGLETEGAGGPGGVEVPDLELMDDETREQVVGRARKVAAMDGVLRSLVGLCVGPEGPLPDLEAVKADPAPAADDKKKGKKKSKKKGKKAKMEPGMAEAQTYASAVLRLVSLAEEQRVPLASAGSIRHLLPLLDGKNSAARWNARQTLINLSLCPELLPKLQLYKVPDYVHQANVPQTHFERPLQPAAAPPSKLEHQDSLGRKKEGSTGGAGTKPPALKPKA*
</t>
  </si>
  <si>
    <t>C_310052</t>
  </si>
  <si>
    <t xml:space="preserve">MLKTVSCRENRPALQHARARRRPVCRAAAQTPHSLAEELQAARDTYRSLAEAARVETSLDLRQTDGVSAGLGLAATRPHAKNEVLMRVPRSAAIVLDYDRGLSMPPARWPRLRGGASSSIDPLPWDILQALALVDGLAGDGGEFWARYCDVLLPAPERLTLPMCWEPQRLAQLQHRDIATAAEAQQDRLMGLFPELMEPLAPGEGIPNWAGPDAFAFVPFLDLANHADAPQAVPPGPSGASGGAATPAPPSNQVANADFRASPAGAGSGEAGAGEYFELYALRDIVAGEEVTISYAGPEGYTNQRFMAQYGFVPVGGNAADRVKLELTPEMQSAPLDLEVLQELLGDALFMSALRGTDPYLTAALKSLPLVDGGGSNGTTTLEADEALLGGAEGRALAEADPRQAAAVAYRVERKRLLDKTAALLRAYARR*
</t>
  </si>
  <si>
    <t>C_310053</t>
  </si>
  <si>
    <t xml:space="preserve">MGHTHRASASAAAAVLLALLLGPVADVPAANLTSEVPAPNAKVAANKTAAISTIFAPTDAAFAELAASLGLASPVDLFNATLNATAANITALHVIPGVALTAANITAAGSITATSLLGYNITVTALPNGTITATIPGSNIVADVITPDVPFNGSIVHVINKVLLPPLNETVGWAVPIANATAAGV*
</t>
  </si>
  <si>
    <t>C_310054</t>
  </si>
  <si>
    <t xml:space="preserve">MATLRRAALLLVALFAAVSVVNAQEAAQKRNPANTAASTGSGPAVDIAIQALNATGVSGKLNASTVATIFAPDDAAFISLASSLNFTSREQVFASPFATNVTLLHIIPGVALRSTDLPAGQTVNASSLLGPTLEVTRNGNAVRVAVAGNPNSSAEVIKADIPFNAAIVHVINKVLLPPSTTAPAAAASPSPVTAAPSPIILAPVPGGTANETTVGGGGNYTGGAYNTTNATTGGV*
</t>
  </si>
  <si>
    <t>C_310055</t>
  </si>
  <si>
    <t xml:space="preserve">MDSAFIRLAPILNITTRWQLFTHPLAANITELHIIPGVALRSLDIPLDTTLNETSLLGPTLEITRSGCVPSIVHIIDNVLLPPP*
</t>
  </si>
  <si>
    <t>C_310056</t>
  </si>
  <si>
    <t xml:space="preserve">MSAALQPQHLLHLAAENGDLPYVQSLLAAGLDPTTKDADGRTPLHCAAQCGSVPVLRALLDAGAKKNVLDLGQATPIYTAAMFGKAEVVAALVAAGANMNYPGKGGCSPLFAAAKRNDVQTVEVLLQAGANPNTPAYTTRVTALWAAAQTGCLELVRALIRGGADLEARTKDGRTPLHVSAEHGHHQYDFPPTYMAERNHHPDCVEALRTALEARRAAAAAALVALRVEPSDTAADAGSADGAQHLAAPGAAKEQEPGVEPEPQKQRVEQSQEEHQAQEGQGLGLGGAAAAAPGGPEDSSAAGL*
</t>
  </si>
  <si>
    <t>C_310057</t>
  </si>
  <si>
    <t xml:space="preserve">MNAWLPSAFEPLPASFSYGRAVGAGLLVGFGTSLGHGCTSGHGICGNARLSLRSMVFTGIFMAVA
</t>
  </si>
  <si>
    <t>C_310058</t>
  </si>
  <si>
    <t xml:space="preserve">MPTATDIDGRLLLGGVMFGAGWGLSGICPGPALVNLVSRACTRQLGVLVGSMLFAMAVEVHVLGWVARAGLLPRWLQWLAEPTTEMGSSACGGRAVTIRRGAAPSGRFASPPVLGDGDGEDVTAPGNAVAQLKAGDVGEDLAAGKAVLVAAAAGGDVEVGGGQGIAHAVHLADSTTSSSCSGGSSPSARPTAQSGGALPPAVCG*
</t>
  </si>
  <si>
    <t>C_310059</t>
  </si>
  <si>
    <t xml:space="preserve">MPQFDFDFWLAEGAKIAGAAASKACSEGYGVPLIERWRKGRVQLCEPGAGRRRRRALLRDVPADGGDGQRNGTAADSAGSVAAPAPARSRIDVFPVKDKRATNMFAAAENTVVDASAFLGGTPGEMPAAPRGSFAAACSVSPERLQALKAEAYLEVENVKRWLGDALQADAYTKVAQACVPPPERAATAGAAARKSGPVLHPVLLLTRWDTTNAFHSLEEVVTTFISLAVLNDERLVDQGLQVVIADGKPDGYYLDVWASLSRPYPLRILSRNPWAPGTCLSRSLHNTFAGTSLLTSMGAALATQCRSPVVAGAALWLRHMLAPAIQPPVRSGFKVPLQNKGVVRKTVVWISRRNFEAQKRDSFTSWQHTRMFGNEGELVLELQREVWRWNDGACMRAGLAQSFPDTGRRLLADRLRQRRAERLRRLQALIEGHDTGARSALPSGEASYLADLLSEDAMEGPDAAGAASAAGAGGRRALLGGGKCRQSSVLFDLRLLELSDVPFYPDQLQV
</t>
  </si>
  <si>
    <t>C_310060</t>
  </si>
  <si>
    <t xml:space="preserve">MASGFGLFFVGHTVPITHDNLTQVDPTHWVLDASVIPNYAAMREVALFLLPGSVLDPNAALGLYVRAGNAEWAYRGCVHNAQPSAVLPLQWPLAEDGSVVSAAVGGQSVQIGVSLEAAADIVARESSSVGAKAEFAKRVGLDLFRYLESFQTQNMGSHIVVPANALERWYTRFQEKFRRDPDFLTRNTASLNS*
</t>
  </si>
  <si>
    <t>C_310061</t>
  </si>
  <si>
    <t xml:space="preserve">MVSCVVALLVTTGLWAFSLQALHFAANAVRKPYPDNLAGMSAGLAQLLTAASSGTASATSAAAASSNDLASFLASSSESGNGGSGSWTPGGGWAPGAKWGPSTCPPNCLDLSAFKSYFGPHVCCCNAIGGVFAAEPHAAAALQALIPALVGLALLWAALSWLLLAAAAQFAHSESELLTITPATAAAAAAAGEPGNLPPVHGLAGLLARHWLGGCRSGPDARTSSGKPRRVGDVTEPLLAGADCGTAAMPIVSGAGVVPQVGTTLVAGSSQGLPFLPRCPSETCVC*
</t>
  </si>
  <si>
    <t>C_310062</t>
  </si>
  <si>
    <t xml:space="preserve">MPKGGKLAKGHSAGGGGKGALATQDRKQPGQKSQRQSGKLPASSLGVRKDATKNKASGNGGKKQPGGGKKQASGAPAPRPPSAMRQQNGARALTQGLGLSAAGLSALLDETLNELSDKNIRTGAKGGKAQQRQAAGEGPAAEATPTSPLASSSAGLTFVQLGGAAAPPPTPVAPGQVAAAQQPAALAALAGLRTRVRHDPAAVLESLNGWGLSS*
</t>
  </si>
  <si>
    <t>C_310063</t>
  </si>
  <si>
    <t xml:space="preserve">MLQRGAAGRGTARGVAATTHAARPYVPRWSRAAAARVVRAAAPSPPPAQDTARGTEAAGPGPSSSSAGGGGGGGAGGPLLSLSALFGRGGGQQQQGPTPEVRVPLNNVGKVPIFQLLYELYSSDPGAVRQVLVGAVDKYRFVSSQVALFGAATAHGLPQLEAAAAAAAAAAGDSRGGGAASVDMESFFSRLSLDIIGKSVFDYDFDSLRHDDPVIQERLRPAGTPRCFLAPRYSYWKLPGISLLVPRLRESDAALAIVNDTLDRLIARCKSMLEAEGSIPMPASPSSPSSSTATSSSAPSSPSAPLEESSAPTVLHFLLGSGEALNSRQLRDDLMTLLIAGHETTAAALTWALHLLVAHPEVMKRVRDEVDWVLGDRLPGSDDLPLLRYTTRVVNEALRLYPQPPVLIRRAMQDDVLPGGHVVAAGTDLFISVWNLHHSPQLWERPEAFDPDRFGPLDSPPPTEFSTDFRFLPFGGGRRKCVGDMFAIAECVVALAVVLRRYDFAPDTSFGPVGFKSGATINTSNGLHMLISRRDLTGVPPPAPRAPAAAAGAAAGSCPHAAAAAATAAAAAAVGCPHAAAAATSGAPAGVTPQ*
</t>
  </si>
  <si>
    <t>C_310064</t>
  </si>
  <si>
    <t xml:space="preserve">MSQEAWSTAWSDPALRVPLFQVFSCLVRHLEKLMALKDSDENPSFRAFHCIFICIAVGLGPLLSGQLVPPVATATRVKVAKMAVDTQLLHALTRALAALVDAETKGSKQIVAAARIGDPNAGPLLQEQTPRAATVEYCGVCVRAFIEAALGPDAEKMRAVGLHRAIESSGALPRLARSMMPLSNVAVELDEALMAAAAAKAGGRAGGSRGTGGSSGSSSSSTAVRVHREGAIKQIRRVCAIVMELWDGHAEAIQAAARSEPSGGGKAGEAAASRIRWFEGLLSDPCVRHFMLQHLLAQVAAADGGSCYGMAPRQLLQAAEPMVPESDAMRLEVPNEDPFHTIMAAMGGGAEVPLLLLDCVYTSVAGWTVHSRPPPAAAAATAAGSGGGGGDGGSDCRSGSGITPDLQWPPGVPWQARNVFALVDSGGRSGLLRRPDVPLRGMQGLMRRLVDVCLASLVPGIKKHQQEQQRKLGGKAGASAGTTAQLYTIANAQPTATGRAFPARGSLMCASRATLLAFSNRCLQAQERLQQQQQKGGVAVGWGQALEPPQGDIRALWRPLVRITHACLDVALVTGVDLGECGFDKSGEAAATADADTKPPLYNEAVDALRFIERLMSPCGGLRLPRLPPAHAGLFTLLPSPPDGLRTALEAGYVPALERLLRALHRTEGSNRELCHRSLGGFGLFASHFRSFEPVWAAVFAYGEPREVASLMATSATTMRLMMSFVVGIADMTWDPEYTTGTIRAAKRRLPGEMAMRRRLIRGPNLLQGVLTWLANSAAPGGAPAVSNGWAAAAIEAPGAGPAAGALVLGERWWQRRWRHEMAAPGGAGSSSSGSGSGAFDWGVPQPALQALALCSFTMKRWVYWMARSGRNLCVMAQKVAISAAGHMPGLFVNPRTVGLCRLPDDPAARLDDDLDHVGVQTRTALGAACSVFRAVPVIVHAHLLCKEFAAEARQRAGSAGIGAAEAAAAQAAAEAAEAEAEAWKLLLLDFSHASCFELVAEVTELMTNTVAGSAVSSEHVRWTLYALLHLAVAFPEDAARELKKYQVPSPYFSSSPSRPATGPVPKVTADAALQAACVQVLGLQVQGIGTIAAEFFVLGRLINNGRAEPRDVEALKAGFPLLAPWCSVGKLPDALWARRVAALLPPLALAGELVGMSSDMCANRACVRMVGDSAAGVTLQRCGGRCGGAASYCCVECQRTHWNAGHKEACGKRAAVPK*
</t>
  </si>
  <si>
    <t>C_310065</t>
  </si>
  <si>
    <t xml:space="preserve">MSYIKNKQRNRLEQRHLCLAVRMMAQRWFSVSDFPYAAALKHWRDSAEFRWAD*
</t>
  </si>
  <si>
    <t xml:space="preserve">MGCGASTHSQGTAPPVAQKTRAGSQQEAGAPVPVAEEQLRDAASRPAATGTAGATPKSPQGSISTVEGSDAAASNGQQQEGEANSNGGQPRAGVLQGTEGAQGNGSDAAADANGNGNGLLDPAVTPHGGTATVTLGLGGAGGGGGGSESASHGFNARSRYTNQSELSMASTSYDLSGRGDSDSEDELEALFTMASWKRFYNYNKKKHHDLLTYFWRKFPPSGFSLWCVSYRYGDLLLAPFMADNVAAGYMARLEELPSYGGGAAGGGGGGGGGQDGPGHLADEVFCQMYSLHDYEMDEYRVVGLLLAPGSAVPQALAALSTFDGFAYLKADSGSTHVKQFVSALLVGKSPLTTLSLLSGREVS*
</t>
  </si>
  <si>
    <t>C_310067</t>
  </si>
  <si>
    <t xml:space="preserve">MTELSADESADLVTLLQHEDVQAHMKENPGQAAFWRDQLEYVRRARQGGKMVNGMRWHNRCLGTLQFALGLLNQGGAGLYERIGDQLSLPSISQLLNYKGFTACGSGWHTPVMEQAAELVKMAGAQPDGGLAFDEMKISSGLVFNIATNSFVGYSDVDVGTEAQRLHQLLGGKPPLPSAAGAAAMGSEASVGYFFTNGVSAVELAPLVSHGITQLRAAGLRVHYTVCDGAPENRKWMELMADGELAKQVAEECNITMPSANPTAHLRCFRDPADPTLPIIMLTDGPHLIKKGRNNIERSRSGTGANGRNTVEMLWPDDSGWVELSWRDVQTPVGAAQPGAAQPGAAQPGAAQPGAAQPGATQPGAAQPTMAGVRPTRRVAAAQRAPVATVHLVQTAAAQPVAATPEEVGVDARTAGEPPADIKAAALRLRGFVRLFNSTMMSLEREEPIESTDDSFLVQLLRNGETVYSWHEKLRQDEKDKKLPTTGAGRKGLSQECYSDFQVTCYGVVALVRSYISNSPQGSQPRSVAMAKTAARTRDV*
</t>
  </si>
  <si>
    <t>C_310068</t>
  </si>
  <si>
    <t xml:space="preserve">MAALLNVAVVGGGIMGAAIANAASRVGAKVRVLDVEARPGCGGSTRSTWAWLNAQKKLPEHYRDLNLAGLQRWKADWPHLINPCGSLVFGDDDSRSLTDAVYPAQRLGSGEVLQREPGIAPGMAARGAHLWVQEAYVDPQEACAAMLAAAEARGAEVLLGPGQRVERLQVEAVADEQQEGRHGELGAGRRRVTGVVTADGSYHAADVVVLAAGAACGPLAAGAGVEVPLLHKPAVIALTQPLPGPPLTRHLLSSEEVFAFQVRR*
</t>
  </si>
  <si>
    <t>C_310069</t>
  </si>
  <si>
    <t xml:space="preserve">MLLQRPDGSYILGDTRAHEDGSQAWGESLLARATALVPGLAERGARVEAVQVAHRPWPKDGHPIIGPAAALGCLGLYVATMHSGMTLAPHVAELVAQELRHWQREMGRAEGAAPELLAAQALLRPYRLERSYDSGVAAYGWKQ*
</t>
  </si>
  <si>
    <t>C_310070</t>
  </si>
  <si>
    <t xml:space="preserve">MDLGLGLGLGMRWPYDSGGAGAGGGSGDPLDDSMGEMAAHVAAVALDDEAAAPQHTGQSAVHRPGSAAATEERQLGGGLFGGVGRGWELFPSGGGGHGTQQGGQAGAVGSAGLGTPQAGDEAKGGVGEAGLSGGGNMSLLDELYTTFASSGVGSAGHGQPAGAALGSRGGALDGGQWNGGGWDRPQHQQHQQSGEGVMGGVALDPYDPRLPASLLLGLHMNRGGEGNRDAGQGRMQGVGMGAGGPQAMPNLGIPPLGQQAGHLTGLSSQQQQQLQQHYQQQLQLQQQQQQWRDPAILAAVSSNKPPTGRGMGGEMRGVVPFQPPLPPPVSLTRGALALASAGPPAALPAANLHGFDVAAAAAAAAGRGLVGAQPSAAGMVPVSGMQQQQQQQAQQLGSAAASLLDANGSLSAAAVSTAVHRVWSQDNPQNVVCRIAAMLLALAEPDANTPAGESPHRMPLDLLMLAVRRQDPVACNRAGNLLAALEQDPADCIRLVEGGEAREGLGSEPGEEAEMAMLNLERLAALSGMSTQQPQQEQQSRLQEAQMQQQQLQQRLLRQPSLGAASTASSSATAQQAAAQQQQQQHQQQQQQQQLAASSLWLHQTTSTASAAAAAVASSDPSRWPQQQPRPGQLGQQGNNPQQALLIQLLQQQQQQQQQQQQQQQQQQQQQQQQQHQQQQQAQAQAQAHAQQQALQQQLQLVQAQAQAAALASPLSGVPTLGTAPTTSAADRAVLLQLLQAQHNAQLQQQQQQQAQLQQLQQARELQLMLQRQTAAAAQQQHLMQKQQLQQLMLMRQQQQQQQAAQLAQAQAQAQAAAMPRMPVMSMPVPPPSQTAALASLLQQYSNYSAGQAAAAAAARLAAANNPATTGGTGVNPLLAAALAAPAGVTAVAPGAGAPAGAQASAHGAGGSTALSLAALSTVGGLPTSAGPVAQSTSHANVAAWLATNHSTTGTTAQLGAGVGAAAGGGGGGGEAADAAALEQQQLLAAAAALREADPQSGALQQQLLELLTKRLQQIEDKKPKPPTGEEVSAMAVPAEAPQPPANGGDSDTLATQDLDAEARRAEAELAAPAAEGSASALISRLVTGGATAAAPTTTAADTGAAATEAAAVEEGEGDTAAITSPTANGDVADSAASGSAGMSLPLQLLAASAAARGSRLGAGTPPPGGSGATSTTASASAAVVSPEHLLRAFPGLDTRAQALRTIAQVLLHSRHPQLGAAATDPGLLLLVLRQKGILAPAADSSLLAALNGLLLTEPRFFRLVPLAGGGGAADGAAAGAGAGAVVAVQLRVDQLLELVPPEGAATEGGAADIAGAQSSGGNAQLAGGAAEAVMAAQVAEAAAAGAAAVAKMMYLEAARNSGSGLAKPPGAQAGQPDRPQAGTAGKGGAVEGEPSSGSAEAEGEEEASDEAQLATLMRLLDTGARLERPLPESAAQLAELSPLLAAAAAAAKQAAAAGNVPGEVEASAEAAAAAVPDAAPTAAEDTGASAAPVEEVWPPVPEPEAPAPTAAAAPATAAATDGPAPSASSSAAAASAAAAAAAGSSPTAAHLQPAVVRYISGLDVAAGAADEVAALAAMRQHCAAAGRVVVDCAVADLEMEPAIPIASATSTATAAPCPVPTLAAIAGAAAAHTAAQAAAPDPDPATAEGEAGAEGAGGGAVGSVGSTAAATEANVADAGVEAAAAVPDGAEVAEAAGGDGAMAREDSGMPSTEEEPAQANQGQAQHPEAPSGPAASVLPGAAGAGGRDVPVLLAVLAPAAQCWPTTLYVLGVAGLAPGSAVLAAAAELLEAAAAVKVMWSARQVLPALAPLLLPGAPPSGGDAPAMVAVSKRPWTGMVPLQERLAQLGVAGRDLASLASLGADAWVVHPLSCVVEAAAARQLCAVLEVRRALSQEEGLMDALLAAVCEMQLQQ*
</t>
  </si>
  <si>
    <t>C_310071</t>
  </si>
  <si>
    <t xml:space="preserve">MAKFVENALSKAEKFVAENKKEVAIGAAVTTGALLAAYAYRRAQSAVPSRGPYPVGSLPSDAYDAVIVGAGPSGSVCAYYMSRGGAKVALLEKETFPRDKYCGDAVCTPAIRILEDMGVLQELVANNEAHFADAGGFVSPNGTSYIGVSKAKLGEAACCAVKRINLDIRVAKNAARAGADLKEKFEVTGATFDKAAGLWTVTSATGTVVRGRVLVCADGATSRLATKLGYCTEAPKGICSRAFIEGGTHNTNFDGVCFYPKWSLPGYAAIFRHPNDELNFCYYLIPCGKEGYCGEVKESDLARLHNDAIKADPFISKAIGPNAKIERMRAASLRLGGQGLKTTFDDHLLIIGDAAGHIDPYTGEGIHTAMMGGKAAAESLLAMRSTGDFSKQSTKQYEAEWRRLYGHDFWMSKAFAEVVYRFPILLDAVASEMQRKGDSMMAKWAEIMTNMQPKTYFLRPHVAIPLGIAVVREFIDQKVLGTKKDNYQMLPMPK*
</t>
  </si>
  <si>
    <t>C_310072</t>
  </si>
  <si>
    <t xml:space="preserve">MDEEPFSRLALPPLDLGAAQYGGAWAAASSGVFTDLMRHSGSPMGCGQRSAAAGIAPNGTWSYLNPQLITWRPDGYPAGLSPPAGTLWSATAVIAPGPGPGHYSPGRYVLLWDGSGTVVADGDAAYPPLESAPGRQLLDLLPGRGNGTGLRLRLVASAASDPLVRLRL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PGLGL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LPPPPVSIAGGTQQSLRLGAGLRLAAEVAGGGCRGRSLGWRWSLAPSSPPLLRAGGAWGGLVALAAAALSGQSLYMPGAALRASGLSHGDRLVLRLTAAYTATAAGNSSSGSSSSSGSSAAAVTEVDVSLAVVGSEPVAALSLSGWGSGGDVWDNVTLALDAAAGSYDPDLLLGSSNTGSSSSARAGLSYSWSCLREDLAPCFDAGGGGAGGSFSADGGVWSVPPGLLAAGKSHTFTVTVLLRLLPPHDTAATAAAVNVSWSSPDLAVAAAVASLGPSTAAAAGDPATQLLTVPAAALPAGRSSLTLVASLMLAQPQQGALSGTASLTVPLNSAPYCGRDRAAPAQCLALALTGSFPTAAAALRAQDWVDDAAYDAAAPAPDTELAAAAALRYEFGLIRRTATTTAATAAGASTVRQLYEVRQVGAAATAVLAGLPVGEVTFYCCAVDVAGARACAALNATVPAPAAVGSGGGGSGFDAGAALAALDVSSLSAAGDRHTLLAAAHQAAALLSYVSSVRGGSSSASSSSNSSSSAPVLSAELVATQTAALVSAILGTGSSVTDSNDNSSTTAAALLLADADEARQMVSALAALAAAAASLLPDSAKEPLMMAARAAMAALTSYSSSSSSVSSGGIATSGTLSADASSPWSSAEATEGFVTELCRLVAAAMPASAAAAVVAEAGATNTSARRAVLHEVYPARHLAADTSPTSASAAGPPASLAVSRLADVALLAAAAGGALGRQAVPGGGPGYEAAGDAGLYVSAGTALLSSGTSASSSAGSQLLLSAGPEAVEAAAAAAQGGSSSMGRHRRRELLTTASATATASADAYLVLAGAVATGAGGYSLSLTYAPSASAAVASVVAAAASAAGLAPVTPLGGLAVVGWSPLTSAAAAAGSPPALDGTSSYLQLRLPVTSTSFNASRTAACLAYDPASGRLSGSLAGVALPAGSGAAAATTPPPCALERYDAASSRVVCRCAAVGAYVAVQGPEQPRPPSPAPGSPGVSPPPPPSPPLPPPPAGQEQLGGTSAPVATSSDAATPPDAAAGSDTGAIVGGVVGGVLGAAALAAVAAVFVLRRRRLGSGSGATVAAVEDGSRSGTGQNGVSFTGSSDEVASDSGDTAPDSGGLAPHPTSPPAGKRAAGTGSPRSAARLFGACFVAATVAAAMGGGSPDPRRAAAAATAASAGGGDDSSGSSSANHSVAPLTARSGGGGGSGAAEAPPQPLLPLPRDIAKSGSQQQLLPGGSGGQQQQQQQQQQQEEEEEEEEEKEEDGCEARGPGEVP*
</t>
  </si>
  <si>
    <t>C_310073</t>
  </si>
  <si>
    <t xml:space="preserve">MYVSFCSRVVSRHAGGAPASGGASSLTVPNSGNMYSPRWQSPEYLEGKEYATATDVFSFGVVLWEVVTLQTPWESELHQYENKGLKVLEPVFIHEEVVTKNRRLAFPDPAALEQELPELPQVLGGTLREVLA*
</t>
  </si>
  <si>
    <t>C_310074</t>
  </si>
  <si>
    <t xml:space="preserve">MGPVLPGVSSARAALLRAPRPLHSGVFAKAGGAAAPAAAAAGKKGGKKGGAKDEGAEGPSGPYSPTV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PCLPACRWPQGSAFAIWTTTPWTIPANLAVALNDQLDYCVVEVQAAEGAEGEEGAEGAEAAAAAAAAAAAGWAVRRLVVAKELVGRLGEKTGARFQVLTTVKGSELEGCTYKHPLYDRVSPVVIGGDYITTETDLYLEGSDQHRGWFQSSLLTSVAANGVAPYKAVLTHGFVLDERGQKMSKSLGNVVDPRVVIEGGKDAKSQPAYGADVLRLWVASVDYTSDVATVLDALLRGLLAALAPLVPHMAEDAWLNLPYARPAGSVFQAGWARPDPAWAAGLSEQQAAGWAVLLEVRDAANAVLEKARSGKAIGAGLEARVVVHVSEPVAAAALAALDAAGNGADELRYLLIVSQVELVSDAAAVKLCPFHDTAPSAAGAGAISVGVTRASGSKCARCWNYSPAVGHTAPADYPDLCERCSPVVAAAAFRPQQQPAAPGAGAKQPAVAGV*
</t>
  </si>
  <si>
    <t>C_310075</t>
  </si>
  <si>
    <t xml:space="preserve">MAIADAAGPAEGAWTAVASGGAHQRQLHQQTQPHQQTQARTGHTARPGQGPGLVGTGPKATRTASLTAQVSLGPGGLGPAAPAVADLTRQGSEGLAGHVVRDPELAALLHAIACDPFWGIRWSDLSAGLSNLVGNGSTGQVFAGTYLHGEVAIKVIGINRDMEYDLGALRAFKAEVDLNKRLNNHPNIVRFIGVCADYIQYAARQAGLLTDADLVHTRWAAPPRAVGTRDGRPFAPMLAIVMEYCHLGTLWSMIGEARRLSNVAARGQQPVRTNSNRWGFAFWKSWERRMEVLCGAAAGLEYMHKNHVIHHDFTSYNLLLDERGGKWTTKVCDFNL
</t>
  </si>
  <si>
    <t>C_310076</t>
  </si>
  <si>
    <t xml:space="preserve">MSFCLPLAYYQERQARKARRESGVEDPLLEAGSESGGGSKRSALREVALLALPTAFDLVATVLMNVGLLYVTASVYQMMRGAEMLFAAAFAITFLGRRLNRFHAMGIVCCVVAAS*
</t>
  </si>
  <si>
    <t>C_310077</t>
  </si>
  <si>
    <t xml:space="preserve">MAPKRTLPPKQPVEPASDDSDDDAPEEVTGTQAREEAIQARMQEKQTVAEKRRAEAEKRRTRTQAAQAAAAASGKRPRAAAEEEEEDDEEEEDDEEEEELDDEELALLGGDMGSGSDEEGDEGEDEEEEDDEEDEEAGAAGYGAAAGGXXXXXXXXXXXXXXXXXXXXXLHAGGAPGRLARRQAPD*
</t>
  </si>
  <si>
    <t>C_310078</t>
  </si>
  <si>
    <t xml:space="preserve">MADAAEHALGKDPIEVVKAELADTPVAGAVKQVASEMKTAFGSPQPEPLPEKPAPVPAATPEVNPAKQLNFTNLNPATPSTPPMVGAVGSEDVDYVVFINETLMWTNKVRSTFYFVAGLLAWVVVRAVSKSDTTLFTGLCYVLLASLFWNFLRAAMAPAYAARCTWAHSAVTRFLVASATATLNAAAALHDRHLHGIDPLHTLEVGLGLWVLSLLGRALPFVTLLLLLHIGAFTLPVAYKFNKGRVDGLIADVYGKAQAQYEKLDRRVRATAVLVPMAVLFVLLPTLDRVVAVFICLAYGRVWAKPDEFASFQKKRLEPVGATLHKAMTPLTGTVATTLNKYEITPTPRKKKI*
</t>
  </si>
  <si>
    <t>C_310079</t>
  </si>
  <si>
    <t xml:space="preserve">MSAAQLQDAGSQTSLDVSRLLALSEENEGAAAGLQQALVASQRQQSALQSELRAAQEAIQLMVPRIHELQQRNGRLYEALGRAHSALEAAARQVAAGVQVASAAAGDATAPSTPRADTASPAAALRDAMADVRRTMAEEEEECDGGEVELRGEGPASPMLPGGASGGSTRRRDDAGLSPDQASSPLTARRRSSTPNSSGASAAAAALVTAALQRAMSSAASTPRGVTPRGGAGAGAVASAAGLTPRGGMGKAATAVSLPPLPLAKIREAA*
</t>
  </si>
  <si>
    <t>C_310080</t>
  </si>
  <si>
    <t xml:space="preserve">MLSLAELSTLSQLPAPAIVLTCSYTADDAEEADLLLLSTVVVGAPAGHVAGGGAGARFHLSVDAAGDAGLELQMDRGMTSLHCALANAAALQGLGLDDEQAVLGFLARAFQSDRGLVSLFQDTVKRLLSGVLSPPTKHFVPGNFGRGRFFLSMRISPFVFRASAPPAPAAAAAASGSAGGGVGDGIGGAGLIPALLLELDVPYEGCELAARLQRDYLVLSNIPSMVTIFDCSGQVLHQNNASVEYMGYLAGWNGLTPAAATSAAAGRPEPGAAVGGVGGGGATASGVYGAAERETPPMLLVSCLGSADASQAAAAAAAARRGSADWGSQPQPQLQPRRPRSHLERLFARDPGRLAEVLAAVAEGKEYRGLVQMSASWVAHDTGADADAAREEGKGTEVPSNGMRAQAAEARPRLSPGKPTGSGSAGVTAGGSSSGVPRMQHLPVAHVGGAPAPLQVPVRVLGPAGTGRPPLERAHRDGQVLVAALVDVGGGGGSSAAGGGGSHTAGGAAAAEAAAGTVDAVALTAGGAESVEVGFLLEMLPGVDTGVAHERQPAAALSMLTASSNTGVGSTTEAFTIELLSTGGPPGHGGDEGGGSGGAGRTGIVVLGAMDATTDGDSQQQARSQSQQPQHTFAARAVAAEGWSDPASTATASPATGRSWRLLRQRSSVRGWGAAADPGGAAAAAPAAAAAASSGSMSAVLGLVDRMCRRGGADTDLVVIGEGGGNTGGHSGSNSAPLGAPPPQPQPRWSLTATPSRLAASRSMPLPSELSAGAASSSGPSQLAGTASAAPPQLPSAAAAGLVRLRSVNEHSILEEQLPTGGPEQAQQRHQDTSQAALSTTGAAAGGAGEERLPVTPRGTQSAALPRLQPRSAQTWDQLQLQQLQQQHRQLQLQHRQPHSQGRQLQEQERALQGAGSARVASSGQLPSGAVLSSYLHHPHHPHHPPQPVQDPRTRIQPVLRTLLGGALAGTSAPRPSAAVRPPLDCCVWAAVEGTRSLMRAPAAGSLQRCGWGGPLAAEAAEAAEAEAAPCTLGTAEAGLGLDGDVPTSASTATYTGGALSMPPPAAAGGLGGAPAVLGSAPGSYHSRAGVRRQQGALLMTSTYTAGPSCSQSNAAMLGTGMGISPDAAGRAAAATAGMPPAAYGGGPSLAAAATFAGPGAAGLQGGGGGGVRWHEVVVKPVPDPMSGERLLLVVQTDVTCQVRAEELLGRVLEAEHRLLADVFPRHVVAHMTAARNLDVEARQAGLLLLRHIQDPRALATSHTCITILFADIKGFTEMSKEVSAAEVMSFLVSDRDLPNDLYTRFDSLTDVYGVYKVETIGDCYMVAGGLVARDEDGFGAVRRHGDTDPLHAMRVVSFGRAMLEEAAKVALPGTGQPVRMRVGVHSGPATSGVVGQKMPRFCLFGDTVNTASRMESTGRPGCIHISAATRSLLPRGEDEASWVPTGGVEVKGKGVLSSFIWCAHSADASKRRRHRKQRAQLLATLPSSREEADAAARAAAAAGGTAGAAASTSGSNAVDAALVAARGSVDSCLSGKVASMPPHRNHTHTTAGAKPAAAALLTSMTQHPQLPTASAGGAGHPQPLGGSGASSPGGTLSSLPSPSFPSSFTTSQGLLAATPVAAPVAAADRKAAAAGAAGGAAGAAAAASTAATAAATTTAVGTRLINAAAAGSRAARPSPLKAVLTRSRLSANVRAADQAAAAAAADGAATATDAPLG*
</t>
  </si>
  <si>
    <t>C_310081</t>
  </si>
  <si>
    <t xml:space="preserve">MGHAQSEEDLEEAVNQVEERAEPLHDEIEALHEAAEHAAGGGAVSSNSLEAMNASLEDLFRRTKEVLRRAKPLRSRLADHVDLLPRLNELLVKLLAGLVEAAEALARVGEAVVAAAGELRDRGSDDDVRRGVRAVKRLLEQIEYISRKTSDELDAANEAAQAQPLVAACQAAAVSLCTASIQAAAQAAPVLLKPDSLSSDSFVHEKDNQTDKMAKRYPGFRLRLYGELAAALLEAGDLALGMMQAAAAGAGPGTEGEAAGDLSDAASDSGVDSDTGRAVQAGTAWGGRMASAWGGRKGPAGRGGTTDKEIEAQAWMLLHRASETHRWLRDALAEALRYRAVAEGSLDLDDADEGSLSQGLGSGGPDSLGGQAAVSPAAREEALELDGAELEELFTELDRLQEVFAELCVANLKRTMRLCSGE*
</t>
  </si>
  <si>
    <t>C_310082</t>
  </si>
  <si>
    <t xml:space="preserve">MSQMEHLLNVYASRVARGHCADFLGYCEVADSEANVRLTAGLWLVWKYEGSKTLAYYLRRRDTTRALADDLGAFHAAGLVHRDIKPLNIIFAEDVTRFKLIDLGACADLRTGTNYVPEESILDLNYCPPEQYVMPTDSPHIAKQAGLLKLAISPMLWAKHKPDRFDTWSAGIVMLQMAVPSMRTDRALRAFNASYGTKYKYDLAAWRKGVNLYPRDCALLDANDGLGAWPLAVELTCVRPEPPSHM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DPGVLKQEEKVLDKMQNRLAGLQQDFTSTANQASNIFSFFGFGPKKQQPAAQQQPAASAPQPSAATPSNPMGLPPGFRGSADKSDKAKASLEALRANAAASAAVASGSRDGTTGASTSGGGAAGAASSAAGMFSSMWERFSNRLTDLETKIGNQASATERQSLVVRGLRAKVKAGEAEPELLDKGSSFWSRLLGTPSGRRGSSGSSVDGGSGKEKAGSSSQSAAQPQQQMPRSPSPLFRRQPSATPEQVQAQAAAAQQQQAAPQRSSSQTSSGGYRIFSAFAPQQQQQAPPPPPAPPAAPQATSPAAPARSSSPLRGGGLFGGLFGGRPTSTPPAQQQKPAAPPPPPAPEPTPALVPPPAVAAGASSGDALLEGAGRVIRSSLGFTGLAAKVAGDLAAAFKADAERYMKEMEVQEAAKKQQRVLDLAFMALLREAQPPVASTTSYEQAESRFGQEAAWLALASEPKRRKLFDSYLVAAKKVEEQAAAAAEAGYRAALRRYGVSATSKWEQFRADLPRDDPSLEAVADPGRRQQLFVEVVAELQLQAALQAAAQKAELEFTALLAEVREPTVTSTSTWALVRKAVSSDPRCQALPEQRRRELFEAYTAKLFEAEAFNMEAAVREAESSEASDTEPAPAVAVVAAQQAIKPSAATTAKPAATVVAAAAAPVITPTVLAANSDSDELSATALAVPPAAPVPAATSAASAASALEDDDLAAVLASMEAALDTAMKAVASSPAPADLVKGMGVGVPAAAAGQKPVLQGGGGNNVVPAAAAAGAASGSAPVFEGGRLEELRREQARLRAEYETMAQRLREMEERLRGQASLINTASSIDDTPSPGFPSAGASGDSAAGNGDGVAAASSEGSSGASSNGTYAPARGSNRR*
</t>
  </si>
  <si>
    <t>C_310083</t>
  </si>
  <si>
    <t xml:space="preserve">MASASLFQTSVLSRSASRAVLSPVCSTAASVRCARSSASVAPGGWTARSVPACTPCVSGRCNRVVAQASEQGNTGSSRDPSLDGFVEVKVDQVRVNSGNAVVYLRILDGRERVLPVHIGENESNALVKEINKQRQMRPLTHDVMKNILREIKFRVVKIRITDIVANTYYARIHLAKVNDATGQPEPGTEVDVDARPSDAINLAVRFGSPMYVSKRIADAASTVYPDQPAAPNETASEIVRSVRETLASFEDPTVMYQLQKDLAVKEERFEDARSMQQLIYHEMTHNQLLRLVVAMESALSDGRYEEAARLRDEFRRLSANAPSEQRRT*
</t>
  </si>
  <si>
    <t xml:space="preserve">MAKWTEQDLASKGIAADDAARLVAFRELAVSRAPSAAAGGAADGAPGPAPGTSAALGPLPALPVKPTAAAPVDAPAAQAAASGASAPASAPLSAPGPAPAAAPAAAQQKRQQEAQADDTSLTMRVLQGIDPTRIEVAAVGPKLPFPGNVAAQLLVRLLERLSAPDTAAAAAGVKGRLLWERPVALLDVLASCMQELPPPAYKRIAADLCEVLEDLLSYVDAYGGAAGLPALLDPAGGEQQHFAGLLEALEGARKAAMAALSVDSDAAALLACRGAGSAAAGRPAPQSAIRRHDLALFWARHCSAAETQVPWRVWWEAFPAKLGEGGAGAVPAGDVAAIAELVSSDSARTNFRINVEERNKGTVSVYELDEAFPPAAGEGGDAASLVELVRAAVEGPGSVRRRTMGGRCLLPPLPVGYVGREEEAAALETALGAEPDATAAAPAGSGCVVLLGGGGAGKSTLAADVGWRLKAAGKLIWRRAVXXXXXXXXXXXXXXXXXVVAVVAEMYGPPLRVVDAIRLATSYGGHAVCVLVVVDHAEDALAAPDAAEALRNVLSKVALTAPGARLLVCSRVALGPLAAAAPGEAGHTAKGPAEFELPERDVEPLAPADSVRLVRGVAAHLGEGEAARVAEACRGVPLALLVVAHALAAGRLTLEDVIKAATKELSAADPTAAAVVLAFGALKPATQALLGQLALLRTAFSDAAAAAVLGVPPSRARGILAGLGRLGLVWRPSGRTHALHSLLRAAAGAAAAAGGQQTATEARLVSRVLGQLREWSEGYNTKCWRLGLVAAREEYPHLTLGLELLASPSSAAWSVPQVVGALSAPLPHFARAAGLPARLGAVCENLLKKIDASPTKXXXXXXXXXXXXXXXXXXGKLGGGLPRLDRGEPGLAVAKLQFITARLKRDAKAAEADARASHEARARLLGAEHPDAVSSLEATAEAVYRQAGRAKEAEALFKQAHELRQKLAAARGGGGTAAEEEEAEDPQAAISAAGLGDCLRLRGQWEEAEAAYNDAIGLRRRHLGDYHPDAANVLAGLADNVKXXXXXXXXXXXXXXXXXXXXXXXXXXXXXXXXXXXXXXXXXXXXXXXXXXXXXXXXXXXXXXXXXXXXXXXXXXXXXXXXXXXXXXXXXXXXXXXXXXXXXXXXXXXXXXXXXXXXXXXXXXXXXXXXXXXXXXXXXXXXXXXXXXXXXXXXXXXXXXXXXXXXXXXXXXXXXXXXXXXXXXXXXXXXXXXXXXXXXXXXXXXXXXXXXXXXXXXXXXXXXXXXXXXXXXXXXXXXXXXXXXXXXXXXXXXXXXXARMGTEAEPLYRRALKTSLLRQGRNAPQTQEWLKALGTCVRAQGMTFDAEDTIEELTAGK*
</t>
  </si>
  <si>
    <t>C_310085</t>
  </si>
  <si>
    <t xml:space="preserve">MPAPSYPPPPYGGESPEPCIGGSYGYGGYAVAYGSYGYGGYGCHTPPSPPPYGGYYGSTPPPPYGGYGGYGGYGSYPPSPEVQPSPEPSPSSSPSPEGNPSPSPDENAPSPPPERWTTIWRYLEDVVVPDLWPFLQAAMDARQKAYLQDDQARFTLFVPLYEDMLKDELILSIFANPADPRNAMRLNRLMAYHQVLDVTIYVSPQDLQDNMTLTNMLGEQLHITQKLTEDRLTWQSRNQSCIGPRSTNEFYVDGVNIARWQVGGRGIVYWLNGVIHEPVAPSPPVAGPNRFGTLGEALTSLPQCSIMSALFAGVSADPAYGPLVNALLANPFTLLVPTDTAIATFLAGMGLGPSDLLTMAPEAVAAIVAPHLVVTGDAFLPAARLTPGAAVVTGLPPVLPSATLVVQAAAEPGALPVLAYEDGGAPPLHVLVADVFVRAEGDPTEAVVHVVDAVVTAPAGGAGRRRRNRRALSSH*
</t>
  </si>
  <si>
    <t>C_310086</t>
  </si>
  <si>
    <t xml:space="preserve">MLLQLAIPSYSLLSDTGLKATVFLPTSDAVMSYLYTEFGVSDLADLWSNAVLNQRLLGEFNLRVLPQMIVKDRLLTAQQMSNGMKLRTNSSEEVTLVVSKAADGTMTITGPQNSAKVVKANQLLANEVPEFGSFPNLQAALSAIPQLSLLSLLYDTAVQDSLVRIPLDAIMLSPFTLWLPTNQVGTGGRVAVAVAVAGQAACRLWLRLVAGMDNDGAL*
</t>
  </si>
  <si>
    <t>C_310087</t>
  </si>
  <si>
    <t xml:space="preserve">MLQRRPSGNKLVESAAKTQEGFQTAGNSTQVTLNEIAVREFHDALSRDDEMAFAVAAIMALTAVIKRSTAATLMGMSKELEDAAQALQRVNPTNISLKAGCELFLRYTTRTSALELKDIETAKARLIERGLHFAETSTRARQTIAELGSRFIRSNCTVLTHGYSRVVLRLLQQAFSSGMQFSVIVTEGRPDGTGITMAKKLDAENIPVTLVLDSCVAYIMDRVDMVLVGADAVVENGGIINKLGTYGIALAAQAASKPFYVAAESYKFARLYPLGQADLPEERKPLDVGPMLPPRANVINPSRDYTPPQCISLLVTDLGVLTPAAVSDELIQLYV*
</t>
  </si>
  <si>
    <t>C_310088</t>
  </si>
  <si>
    <t xml:space="preserve">MQPPDLSSHTAPSPRPPATSCPACVAGRSPRRPPRAPPAQPQRTPPSPAPAALPPRRPVPMTATRGRKSPDLRRCLPTARRCPRHPAPVPPPRWLRCRTPCPSPRPGRPFRAPPPSPWPPLPPLPAAVLSAPPPRPPGCRP
</t>
  </si>
  <si>
    <t>C_310089</t>
  </si>
  <si>
    <t xml:space="preserve">SPDAAPADTGSWRPDPLPAPLCWQRPALPLSTPVPPCPSTWYSRPGQNNSTTCPSKPAPAQPCTRPRPNLHPPVPKPALAPPKPAPAQTCPNLYPPKP
</t>
  </si>
  <si>
    <t>C_310090</t>
  </si>
  <si>
    <t xml:space="preserve">MAAGQAYVNGVKSDLEAKITDYRATTQAAATAAANSATAAGQSATAAGQSATAASTSKTAAQTAATAAAASATTAGQAATAAGNSATAAAGSATTAGQAATAAGNSATTAQTAATAAGNSATTAGQAATAAGNSATAADASATTAGQAATAAGNSATTAGQAATAAGNSATTAQTAATAADASATTAGQAATAAGNSATSAQTAATAADASATTAGQAATAAGNSATAAAGSATTAGQAATAAGNSATTAQPAATAAGNSATTAQTAATAADASATTAGHSATTAGNSPLPPQLAPPPLPARPPPPPATQLLLQLAPPPLPARPPPPPATPPPLPRPPPPPPTPPPPLPARPPPPPATRLLLQLAPPPLPARPPPPPATQPPLPRPPPLLPATPPPLPARPPPPPATRLLLRRLRHPALARLRTLRLPLLTPPRHQLVPPLHPLPLSRLRPRLPLRPPGLRRRPPLRLVLSG*
</t>
  </si>
  <si>
    <t>C_310091</t>
  </si>
  <si>
    <t xml:space="preserve">MLGATCRRSGLKVALKTYSFHRIPANVVHMLVREVKLHAKLAHRHVLALYAAFQDADYLVLVQEYASRGDLHGVVHKARRRPLSEAQLAQLVLAPFLSGLAYVHGKGILHRDVKPENILFTDDWRLVIGDFGVALDLHQERAVTRTGTLEYMVRPGSGDAPEVLRCPVKSRPEENKDRADLFYGLASDVFSTGVLAYEMLTGFPPCVIAQAAVHGDGNGSVQGASGGGGGDTGGSSSSSRRVQQTQNASLDVMQLMPKIFSAGVRSFIAAAMAPDPGDRPTAQQLLRHPWLLAAMASAGVGGEAPQQLEPQQREQERAQEREQGRQRE*
</t>
  </si>
  <si>
    <t>C_310092</t>
  </si>
  <si>
    <t xml:space="preserve">MPALCQLLLVYVQRVKQLTGQPQQQHPDDAGAAKPHSTAPGTSPAAPDQRAGAKPAAALADHRPEQRPEPQQQPPAVVAVSQLQEFGIPVPSLLQAAAHLMVVGALSPVQYQEVQAKLGPIAAQEGQAALAADCGASVAAAAVAAAAAAVRATGPAATAAAGTLGPSHVAPAAASVLTPAAAAALAAAGGSGLLQPAASAPAVAGAPGALAKATPVVPGFTAKVDPAQRQPPEASAAEPGLLPTVSWPGRGGAQAPFRLGLGRRLFCAVADQLPTSTELDCILPPMYGFSGVLYRMKDSAEVGAALWDGAVVRDLGPYTSAQDARKSIVMSIKLLAAANAAAPQPSGPAYTYGGALPGAPSLRSGPSVRSGGLRAAAVAAAAAAPPPLGGGARREPPPSGPTRDGVAGLGGHGDGLGRGGSRGVKANGRSGLGLGVPAVGAPGSGPGLPGAGPGGVGPDPAEADVLEAADQLLKLRSEGSGRIHMSNSPEPLPVVVAPAAAGVTALGGLVGAELGAPPLPPAVAAQLVAAPGKQRSLSALATADDPVILSPGLTAAAPTGVGLAGLQHLADAGVGSGGGGKSSRTGSGSGRSSGAVAADEPQGPTVGSEAAALVALISSGRLQDMDRAELEALVAGSSGPALLAALQSLPQDLVAAATAAESGAGGHAMEADKGDSPGQAVAAPSQRQQQQQPVEQRRGPGWDDGDAAGAARRHHATDQEALLLQQLQELAGQAHAQRQGAAGPRQWPLHPEPPMRGPPGRVVVPAGLSSVGRGGVDPRDEAMDAYTSAVAPAVQQQHHQHHQQHQRHLHQQLQLQQHLAAGRRDGAGAAGGRGPRGRPGMPERPLSSGGLGGTHAGMPGAVVMLGGGPRGGDGASPLLIGRRGGDMLGLPLGLDGGGSGAMPRFSGPLHGMAAAAARGRFSPYDSPNAEHHHQHQQQLSEPAEQLLQRLQAGRAGGTLRLQQPGPGGDGRRMAAPMYGRPPGAAVGGGGGGGGGGSLSAHDGTGIYTTSGRTSSQPTYGASYSTHGSRGRDERGRAAGEAAFAGPSSSHGPFDRLGGISSSGAQGLGGLGSVMPLLGSGLSGLPPAGGVAPADDSPSGSGSGGGAARLGGPGGELDAATGADPALTRQRSGVTREFSAVTNLVGLGLQEVSAGKGDGEREAWRGHA*
</t>
  </si>
  <si>
    <t>C_310093</t>
  </si>
  <si>
    <t xml:space="preserve">MGHGGGAAAAKEAEAGEAMVAAEGAAAAAAAGAEAPAAATGAAPAAGRGGTAAASRGQQLEAAAEQPTVQQGSRRMSDGTSDAAGLEGQGSHKPPPQQQGQSPQAAAKSAHAGQTTVEGLAEAGGAEVLAEGEGPGVEGEGVGEVSGG*
</t>
  </si>
  <si>
    <t>C_310094</t>
  </si>
  <si>
    <t xml:space="preserve">MQVVETPEARQERVKEALRVFSETGGAIGDDGDDGDPGGEDPDPLGELLPGYTDASSSSPSSRAKPWWATRYQALYLPNIGYPDGSIGFLQVNVSLSPDRRDMRVLAFADRADATAAISLLAAWPQYAGTDPRLSIMPTATIMQQLKDMYDEQPGLNSDVSRPRGLAVFRRGKLPMRPGMGPDEFLQVVVYQYAAQRALARTGYGFTD*
</t>
  </si>
  <si>
    <t>C_310095</t>
  </si>
  <si>
    <t xml:space="preserve">MHPELERMRQEHTLQIPALPDLDINRPFVFMDIAVANKPMGGPAQRVTITRCGPTDRHGTHEALEDAAGGAAGAAARAQSAAARLAEASAEARSSVL*
</t>
  </si>
  <si>
    <t>C_310096</t>
  </si>
  <si>
    <t xml:space="preserve">MKLGLMLRYLHLVWLDVLTPRLPEPVLLVTASLNFPLLLLRALSARILPAQLYEQVISPLVVYWCRTTVYLGIILAGPNTAPSMVAQAYLQQSQAVVAYHIIMFASLLGAWDVDARVELAAVLLEAACALTCLSWHGAKVPGGSPHPAALLAGRALVPVVNLSLAYAAGSGAAGGSSSKGKGKGKDMGAGPVEECAGDGDKSLGLSLMPPAEQAVRQGAEPSGSGCGGSSSSSRTEPQPLPALPLPAPMLERSSGTVTVAAPQAAGHQSQPSAPAGSSVLRPHKPYRSYLRGRTKHYFKIPWAELEDITPGFEERLAALCAARGRVLTGVYVRAGCIELTIHLAEYGAGTTRAGVHAGPAAAAGALSHSDAAVLSVEEVIAALGLSLPSGPADAALQAVSVQQELVDRAASEPEASGDGARSQARVVRVSPRVLLLTPADAAASSAAALRVRVAFGGSTGPATAFNVAMLGAAGVLATRVTAKELQAASKEGAEAGSEEWEYAIELLEAPPHPQLLTVQLAFPAAAAGAAAEDSAAAATPSPRRAERSAAAAADL*
</t>
  </si>
  <si>
    <t>C_310097</t>
  </si>
  <si>
    <t xml:space="preserve">MAYPCPAAIARAVVNAVAAARGEAPGAACATAEDRAAWEGFMGFGQLQQALEELLPLQASPQQRPPLAGAAAGPRGGEGCCGAEAHVATAGGACGVAAPAPAQAAAAAESASPVVTAQNVGHDFHEAAAGAAAAHVLHGGAQQQQQPQLELPGGGYWWMPVPLRAPPAPAANTRSQQVQEPVAPPLAAAAAGANTAPNLARPDARSGAAGALAASAEVLDRMAAELSAAAARDTGGAAAAAALIDWRLVAELAVGPLPLSLLLPDAAAATAENDNGGASRITTAEALSSQSAKDCGG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VHAGPAAAAGALSHSGPAVLSVEEVLAALGLSLPSGPANAALQAVSVQQELVDRAASEPEASGDGSRSRVVGVSPRVLLLTPADAAASSAAVLRVRVAFGGSTGPATASNVAMLGAAGVLATRVTAKELQAASKEGADAGSEEWEYAIELLEAPPHPQLLTVQLAFPAAAAGAAAEDSAAAATPSPYVQWLSVPVLAVDDAAVAAELSAALQLLQISEAGAEEGAAAEWAHPLLCDLGLWLASAAASGAAGCSEAVRRLPAEWVSEVGACLLAYTEGAGLVATAARIRADTQRLAALPAVAEAIAAKESPRVADDDAAVGTCQHAAASTSGSATAAMAWQKPNTNALRQRCKGSSRGKCASKGAECGGKEEESSSSAGGGSDCSPDGLQQYTQAWIVAMCFTW*
</t>
  </si>
  <si>
    <t>C_310098</t>
  </si>
  <si>
    <t xml:space="preserve">MSFYCCGAGTGKTRIAVELIAAALPALRAAGQSAVFLAPSVPLVRQQAEVLASTPVLVPEPEEPGAGEERERQEQQLAAGAAGSAPCQPPEEEAGMAEPEPEAAAGAGAAGQQERTQRPPAGRRLRLRRLLRVEWLGGSCVHEGWGLAGWRELLGRLDVLVCTPAVLLGALVHAYVRVSDVGLLVLDEAHHCTRQHPYAVLLREFVGRAPLLPPGPPGPCRTPLMLAGPPPGPAAVSSEPGMPAAQEQPSAQEQPPPKQRAAPAAMCGARLITPVDRSGCISAHASRPKAGTGASADAAAAAAVAAAAAAGGSLRALFEAQWQEVGSRVGPPRVEQAAGRSSDPNVPPALRPHPTSGYRLCDSLRGLRLLRTQLAALEFALSDLGLWPALALAAADLFASGREALDGEEQGEEQGDGDLGAAAAGGGGGEEEGDGAEAIPEPTDLGTLPSRDMAAAFVPRRPSLCERVAAEVLSAVMEALITVAPPQXXXXXXXXXXXXXXXXXXXXXXXXXXXXXXXXXXXXXXXXXXXXXXXXXXXXXXXXXSPALALAIIDLGWATHTAATPHGRIHTHRVRRGPAAARGAARPRPGGAEALGGAAAASERVAPGAAETAPASTAGAAAAASSSAPAQQQQQQQQEQQQERSGGHVPLQLVTHRVAWLMRQLHSRVVEAEARAAEAGAAGGVGSGSGGGGSSWSAIVFCERKSTCEALQRLITSLPALTAAVAAGPDTDLAPTTSPDQKQPTTRQDAVRRAFSAGRINLLLSTSVGSEGLDFRSCALVAMLDLPRQVPQFVQSGGRARAQGSEHWLLVSTPEQEAAALELLASEEAMARDALTVALTNMAELLPLTPALNDGSSGNGCSLHATSTRTVTAVPSSAHADVTTVAGTGGAPAARLEPPPPQQQHTDRRAARRHQQQQRLLQRLASQRRRQLGDGLTSAAAALAAAAAAAADVEEVRREGMCGDSDDGEIRGGEDGGSSGHASAGSSDDDEGVEGWADDAGDLTAEEDTGPAEVAEVAAVAATAAEAAQPKPGALQEQRVADGRGGAQQPRQLVDVACGEGELQNAEGSEWDPDSVAAGSFVVPGAAVCFRRAGQPLLCLSAGPSCAPTLGTHGPQQHPQHLPQQQPLQQPMQLPPGVSLSFPASEQPPAALLLQPHHRGRPLHSVVPGRSVEVMEAEAPAAAARAEVMEAEAPAAAARAEVMEAEAPAAAARAEVMEAEAPAAAARAELMEAGAEAVAAGPEVMGAGAEAGAAGAELMEAGAEAERGDGGCDVMMEQGENGGGTGAGDGNGGEGGGGRSGVDEEGQQQQQQQQQQQAARAAGPAGVAAAAATATGGEATTGEAAAAATPARSRSGKDAAGGSGSNGNASSSVFVTDERLEALEVPATGARLPAVWAVNLLTQLCSQLPGNDGCTVLQPLCSWEASDPPPGSLGRSGVGGSSDLLGSSRARRPLLQLRYCRCRVFLPANLGASAVLGPACRSKDAAKKSAWLAAVRLLWLRGDLDDHLRLRFTRRARRLQQQR*
</t>
  </si>
  <si>
    <t>C_310099</t>
  </si>
  <si>
    <t xml:space="preserve">MCFTWSRLALAARLPRFLGFMIGKALVSFGALPPPAGADTYGGGPGILLLEGVILPSGCLLPPRTALAMSCLKLPLNIMSGLVVGAFTNLLPAVLMALAVEALAMGTTLACHGYVRRHYMRLRWQ*
</t>
  </si>
  <si>
    <t>C_310100</t>
  </si>
  <si>
    <t xml:space="preserve">MKKRPLWEELGLPPPAKKPAAKAATANPEREEAATAQLRTNCTRTIKTALCSETAHQTQDTDAAGVEATGGEDEGDTPDVTGLAEDIEAALFHHHGSKPGPEYKAAARLLVASLKRNADLRGQVVSGAVDPAALVAMDSRQLATSQQQQEFAHLKDKALQRVTVVGSGASGTLTTEYACKKCGGNNCNYIESGRRDIGKMWSRSRLVRVTYTCLFFVQSETWGSKEGATTNRVVTCLGCGHRWEVGLFE*
</t>
  </si>
  <si>
    <t>C_310101</t>
  </si>
  <si>
    <t xml:space="preserve">MVVYALPGDVHLPPKKRHFSQLGQPCHEASSPSKRNKHEAADVLPSDTLPGLMLGADGGIWHVDGLLELLTGALCSALGTDGLHSDAVPAGPSSAPVVAGPAHAAHAASHTAPPAAGAPGQQPCPYAAASTAFDMLRSNLPALTIPRPPAAPAVDDLDDEDDRSSVASLSAWVAGTPSRRRGSEVAAGQGPGSAGVTPLSGFMNFSFAAGFTPRAAMAAQAAAAGPCSSCESVGSGAATVR*
</t>
  </si>
  <si>
    <t>C_310102</t>
  </si>
  <si>
    <t xml:space="preserve">MHRNFPLVLACDVAVPALCLGNAVLAKPTTGQAVVRAPEVGAVFFTGSRAAGRAVASTAAGAPLAGEGEGDGAGSGRELPIPAHLELGGKDAVYVHSDIAAAAAGAGAAAAEEKEESSGIADLRAAAHAVADAAFANSGQVCCAPKVVYVAGPQAAADAFARLAAARVARLRAGDPAEASTELGPLTLGRAAAAGLQALVREAVEGGAKDWVAEQVADPAAATAATATWAVAEVESGGSFLAPAVLTGVKPGMRVLEDETFGPVLCVVVSSLDAQWMVC*
</t>
  </si>
  <si>
    <t>C_310103</t>
  </si>
  <si>
    <t xml:space="preserve">MVAAGFVTFVAIGNGAPDLSSNISAIRNGDWLLSTGALTGAAMFVQCVVAGEVMRVSGASVLLVLASFAAGRITHWFIAGACVLYLTYALWVFAGDEWHERGRPHARTLWRSLRDTWDVWFGACQEPQGLPWAAVDVGGPLSPRVSGPHQTHHHHHLMSAKAYQTMVWADLSPENPSGSSSSRSLAAAGGAGGGEDEEQGLLSRRRGGRKGRRQAAPPSATAAAAARLGSSGGGSGLLTLSSLDGSALAAPAPVDAAPHWGSAAGLAAAGSITHNTRSNSAGGGAGPGSAAGADGGVARKASLAPSGGSGRLAGSGSGFAADPWSSGLTPAGSGLGPGAGRGGAGSEEGSYVGSEVEEDDEEGADAYDREAATVAAREARRRRSRQGDEEDEEGDGASSSEAGGDSGVSSREAGPPRELWARVQYELTVGNSIEWSDLPPESLQRRWRELTFPLLLPVYLALRLTIPFADPASYSRRWLLATCAAAPLLAAVYLAPSAAAALPMMIAAAVAGGALAAAVGYFTAGEEDALPDWDVLGTGFAFGPAAFAVFGFFMGVIWIDTLASEAVGVVGLLAGLLRVPASVMGLTLMAWGNSLGDFFGNPAMARRGQPTMALTACFAGPLFNMLASLALGFGSYFARKHVSSAEVMLRPEVALGCGFLLLYNAAVAAAGLLNGGKLPERFYVFARGWYGLYFVAACVLGLAAGQGDA*
</t>
  </si>
  <si>
    <t>C_310104</t>
  </si>
  <si>
    <t xml:space="preserve">MYPSHATTPKSCHRNPAFHSRQAATASSASAPTTTSLPLLRLVLQLHSHIACAWVTHKSTIRVSHACAQQHAVLPPAFFRLPTCIASFTAASYSRRVGSGGPASPHCRRRHTPPPLAGLRSTTCTAQKNKAQGRPRQSPHPHTHAPHRPTCTDRRDH*
</t>
  </si>
  <si>
    <t>C_310105</t>
  </si>
  <si>
    <t xml:space="preserve">MEPSTETNGLLRDFVAGAVAGAFAITVSQPLDTVRVRIQQACSASGGVPSALSVLSSMVRKEGLLSPWKGLTYPLLFASVQSAILFQAYGWTLRQLASPEDAEQPQRSQQQEPPQQSQLHGIHHSPVAGQRQWPPAMLGGAEGAGSSSGSGSSAGSVALHRTHHHESLQATQQQQPQQLASHPHQRQVHQLHLHHHHHAVSQQMRETEVHGPHSVTGAVVHYVASSLGLEPAGPTQRSLLAGQAAGSSHSSLYRGFTLTVVRDVPSYAMYFWLYHDIAAALSPGLHPEQAPPATQVLAGGLAGVLAWLPIYPLDVIKTRVQAVSTAASTKTWWQHCKELQAERALYRGCMPTLVRAFVMDGASFLGYTTTLKLLAGGGGSGSRSGSSGSSNGSGSNT*
</t>
  </si>
  <si>
    <t>C_310106</t>
  </si>
  <si>
    <t xml:space="preserve">MVLGLLFRRKAPEPEAAAPPPVPAAKAPPPPPRTDSSDDAAELSVARRQGSQVNLNRLLNAAPHGLNAVLKKNTMDSDLTANFTPTPPSQPPASYQQQQQQQRGEGYGDDVPAPRGXXXXXXXXXXXXXXXXXXXXXXXXXXXXXXXXXXXXXXXXXXXXXXXXXXXXXXXXXXXXXXXXXXXXXXXXXXXRYPQSAFAALVQTMPQRARQELGGGDPSGQAAAAAPRSRASVPQAMDASSALGSGAALAGMRGLERQPSIIREAMKMQQSQGQPQQQGQQAPPSAQLSSPQVHSSGYSRSSAHHSHSHHHGPGDGLPSANLAQLAAALAGQGPAERAPAATRPGERRASMLLLQHSLGSVASGGGSGNSRSSVMGGPGTGAALGAAGAGGERGGLQQQQLAPQPPVAGGGSVRRSDQGEAFRMRALAPPQANPMEVVINNVRGLNRSWNAGEEGGGSISGGVSGGGGGNSGSGGLGGVSHSGSGAERQHQFGGGVSVGVSGSASHGQGRGSHGQGQSHSAKDMRSRAMRGSYSGSKGPGGGADTAGNNTEDGEAVRPPSVSAHATAPGSTTNDLKLPSISGALPRVRQLSDVSGDGRGALPGLPGGAGKGQLSQADVAAITEALAAQQNDAARIRAAALRKMDTRIKRTVMDRHLGPEDSGGGGGGDDGDSNSYGGSNGRTHSKLSPQPHMQRSPLNRPVGVQPHMSVAESAVARAKARLLETEQETTDELNQLRKNSIIGPNGLLPNGKIPADLLADPLPPPRGRR*
</t>
  </si>
  <si>
    <t>C_310107</t>
  </si>
  <si>
    <t xml:space="preserve">MSSARERGNDYFRRGEHAAALEAYTQGLTGPPRIDAKERALLLCNRAACSLALGQTAGAAADCRACLEIEPANFKAHFRLAKSLPPGDEAAAPAIAAAVALAGPENRTPMLDTYTAIRTATEVLREQQRRQQQQQDGTAPAAGGDAGAAGAATAGVVLLALPTAVEQIAVAGTWGEVEAAVALGKQLVVLRPGRYRTSIAAPGGAGGGMMPGLFGMMGLMRGRGGGGGSSKGAGYTLLGVGAVELYSPPGAGHALWVTEDHPPVTLVGMRLVGGGRAAVCLSAPEAAVQAAAASEVEPEPQLTMSWCRVVDYDEVGVLVVGPVAARLDRCVFARNAKQAVEVREGGSLAGHRLAIADCRQGVSAYGGARRLVLTDSLILRALSEGLLLAGGHSNAATAAQLEMLGGDKPPPWATGLGADIFRTADEQAKELGSRLSARVEGCVVAGCGQFGVSADSGTQLLLRRCRLLGNDPIQLFIKGCSDVTVLCCQLSYSGAMSRCEWYSRTGLPSSSPMRRQCGVRVGVNYGAWVRLEGCAFAGPDPADLAIFEEMHGRGAQIAGTNTGPGAARLGMWSRPVSAARNSFHAASLGAAAAKAASSKSRFPGDAEVEGSAVKEEEGDEDEGGRAGEGFGEEERLPSLKALAARLPAWALDSAASGIGGSGVPTASGAALRAFPPPAMLQRTGFTFPQSAWSPTAHQFYAIGNTFGYDVTGGLLQPPPAPPSVVPAGDDVNTAGGGGGGGDVHVLLGGCGDIRNLLATAHAVLGSSSGSSVRRLTMTLNDGNLAMLARNVVLLHMAAEQRAAPAAVLAAWANHGLSAAHAHLVRCSLRALADEPWPHWLSAAEELVEPNGKGDGSSSDAGAGADGSSSSTARELRRAFAAWADCTLSLEALMRMRADRRGLDGGGSGQASEAAVELSLAAVAAQLGAAVAARLKPEVAEYVRAGSLRMPAGDVLGGGGRAGAGGVGAGGGRGAVEVTEANPTLLLAPELQYTVYFSSSILRAVALKPGSASAAAAGSAATGRLAPLLLEALAPQLQAVVEGLSGGRLRVRLQRGDILAALLSAPTPGPGAHGGSGGGYFDFIDCSNVADYVSLPALLAAAAPLLKPPAATAQQQQQQQQHPGSPALLGNSRLRCESIVVYGAECVQQKLQRALGKAAGGSGSSSKAPTPAAFVAGQLGGMSLAAFCEASGMRLCGGQQLEGRPDTPALRLEWAAEAAATAVAAEPVPEAGSSSSSSSWLTAPRLLLELLPVCRQLLVAPTSGGGVPVAPSPLALVQLAALAAPPAALEPLVRALVRCDASGVAGLFKWELQLHAALQAAAAAAAAAASTGAAETEAVAGTAQQGQAQRRSAASAVRWLEYAADPGWDLAGRDDDPLLLAFSRKPLPRGVSLSLQQALGLQADTAIAAGGAGGGGGRGPAVAAAAAAVVKQLVAGFSWDEAQGVAHVVLPAAITEQCGSWFVTLCSLGSSSKGAGPAGKAAAGSSSDSALTAVGASKMVLALKEVEGAAAPKAPVVWRRRRWAAAADVGSGESGTAGEDVALLERATAAAASANGGGGGGGVPVSGGAPQWQAAMRLCTRSVGAPSNTGGGGSGSSSGSAWRRQQCVAVDLLAPSAPLPAADRLCVDMAVEGCELVVRLKPLAPAAGGASGKAAGKGGKAKGKAAAGGAGGAAASGEEAADSAGGSGSSIDEFRLQLPALGPGRAYSGRVEEVRLSRRLGLLCALVPVE*
</t>
  </si>
  <si>
    <t>C_310108</t>
  </si>
  <si>
    <t xml:space="preserve">MAASALLATVASSYIRRSSGVGTSLLGAFSNDHRPCGTAVYQHLRRLAAQAQASKKTASSDQLPLKTGRQRLVVLGSGWAAARLLHDIDPNLYDLTVISPRNHMVFTPLLASTTVGTLEPRSVAVHLHEIQPCLSRPSSSVFIADAHAVDAASRTVTCRSVDGLDFSVQYDKLAICTGSQGSTFGIPGVLENAHFLRDVKQADAIRQKLIENIALAGVPGEPSRQQDEFSRLLHIVIVGGGPTGVEVAGELTDFISHEVCVDLMRMYPERAKAMRVTLVEARELLGSFDASLREYAARKLIQGGVLLRKGIVHEVTPREVVLKDGTVLPYGLCIWSTGVGPTPFSLSLPFAKTAVGRIAVDKYMRVLAPPSPTATSTSAANPAPATSQPQQSEPTSQTPAGSTGKVPGLLADESDTPSTAGLAPVPHVYALGDVCANPDKPLPALAQVAEQQGRYLARVLNELARGPPHGVPQHTEFVYRQLGAMATVGGHSAVLELGDAGRRHLSLAGFLSWVAWRSAYLTRLGSIPKRLAVAFDWSITMIFGRDLSRW*
</t>
  </si>
  <si>
    <t>C_310109</t>
  </si>
  <si>
    <t xml:space="preserve">MRRLCSGPAGDVVTERLQWLGMAAVIAAKELSKRGALQPQQLCGGKAVEMRFQNCPLPELLVQVWLPQLGSPAAAADVDWTQASALAACGQIVGAIKKASQQGDSAALARWFQALVVGDFNKICLDLLEEESGRNDSTRGAARLVWASLLPEAMGPRYYCHVQILEAHS*
</t>
  </si>
  <si>
    <t>C_310110</t>
  </si>
  <si>
    <t xml:space="preserve">MWVITSSAPSSAAAASTAHHVAAASSGGSAPKSDGSGGGQQQAASAEDTCSTEIGIHAQPHTEDDEDDLLRLDGQCCRAYNKKRLCALYPKWARTPLPGGTRHAYKALLLRVITPPELGFGPELEQTFPAFLHKERRSTGFIHLYLDSLWVVARELDWQGGALFTLDRELHPTTATAAATAAAAAAAGGYGDTTKHPEELVAKV*
</t>
  </si>
  <si>
    <t>C_310111</t>
  </si>
  <si>
    <t xml:space="preserve">MQARQEAQEPQQQQDQAATGPGPGELEFEAPATAARWLDKACSFPLPVRWHQELDGMRMWQSTSAHLRPMLGDSGAPTPRQYMLRSLRPQLHKAQAVPGDMLVLSPLWRSEIRLLLPLRRRQLQTQQQ*
</t>
  </si>
  <si>
    <t>C_310112</t>
  </si>
  <si>
    <t xml:space="preserve">MYSKAAEWQLLLQEYQAFLVTAGGSAPDIFRGDGPWVRLHVGQDKVQNKHLLEKIFPEIKTAAELSSSRCVSKLVTVYAEVPATVAAAAAAAAAAAALEAAAAPNGNAVLALTREPLPPPRAAWLPSADSGGGSSSGNVDPSAPVLRLIENGNGQLRAASAKALATKRQKHVARLQRRFALHSSWVVAKVSADLLRGQELQFTAHVGAAEGWLRTAQHEQLQVRRLLDSAGGGGGGGGGGARSGWWPTAAHVRASDGGEPDKFIVTPGLRPALLEAKAAAGDALVLSPVYGAVRSGAATISSSGGGAGSPADSKGVSGEPGEATCGALLEAGSSTAGGGAGGGAAGGGAAAAAGPRAGFGSQRTVIAVDVRLLKKAEWRREHPSIGASGGFQRVMLASRVRRKQHGGREATPQWQPDGPPRVAASPAAAGGLLPVETAAAGPAAAGQPLEPLSGLLKRTAGEAALGGPPAPPPAPPAGPIATAAAKARALGLASPLRTVASADASASVKPEPHDDPGWRRQQLFLQQQALPPPTDYTTERFTSAAASGTAAAGAVGAAAADAAASVKEEEARGEDVVRVKQQARDEPTGWMDAQSSSDGEAADESSEEGDSESEEEEASQAEEEANAAGFVPKVELLDDEDSERLGPSSDSSDVGTSDDDEQWEPRPACLKAPASPTRQGKGLVQRLPAEATCGDKQAAAGSPQPLLAPSGFRCSAADGQEEAEEAEEEEEEEEADPSPPTAGIAAPLASNDSRNCCGDASAIRICGVPAEGAGAAFGPHRLKRNLICSRLAHYLGLSGEHGRSDAPLPQGPLGLLGVEPCPAAPEGGGLGLAAAAPLQHSAVIGILGGYVLPAEAAAAMTLNGFRDLPAQSRSALKAAAATAAAVSGGSGGGGVDPELPAAAADAAAGPDATASGPQHRAAASQRVLFMLGYGNLAALINDPRVEPRAWVEGNDVEDESGVAEMNANCAVLPVCVRGLVLPVLVATRNIKPGEQLLRDYGAPWWRQLGEAWEVLEEGDGVSLGALLHACGPLRRPPPLPHQQREGEQEGQQEELQQHVDDAPAAPLAPGALHQLPARISQQIQRRQTQW*
</t>
  </si>
  <si>
    <t xml:space="preserve">MEPAVKDPRFKQFAAGSPGVRFFCSVPLIGEDGRPLGTLGFVDVAPRPGFDSASAAAMSNFTALVVRHLEKRMALKAKEEDNELLKATYGQLQRTLDCFDHCVVLLDVSCEGWRVLHVNAAWAKMTGVERTVVVGQLLMDVFEGPDRTHLPSSALLHAAEEEAELQIPGARLRLQSPLGTPKGGFLLTFRPAGGGQADDTAEGAAQQQQLPGVLLGSTGAGEHVSSPFVVEQASGANAAAAASRAASPFYFMKVDLAGRAPTSRASGGLPTVGSGFGAGVSDVVEGLTLSNLLGKGSFGSVYFGTWMGTPVAVKIMDSDLRATLATRGPVGGAAGQAVAEAILGTQTLKWAARRLERPNANVVIRSKYGEAGAESGGSLGPSRAHLGPAPADEAPVTGSGGTDSQEAAGPLSAGAGGAWAVMDFADHRLHELEDYVAEGEEGEEEEEAESEAEAQSGRGAHASTSRSGACLQPGRSLLTAGGSGGPAGLGAGPSLMPQNTVNDSAMLLTGGNNATGSSNVTGGNNVSGGNNVTANKAATAGAVAAESTAVLSPGGRAGSQGPLALGAGALVATPDRNRVTAVMLTSRMSVGSTRGGGGSSTNVARAFAATGIATPSGGGGRVSALGRAGPQQGSRRGSLDLDLTPGNGTVQTWIVMEYCDKGCLQDAIERGWLRTERSAVSGRPNMAAVLATAREVAAALAYLHSQNVVHGDLSGWNVMLCSAGAGGGAAATQGDRGFVAKVADFGLSRTLEIRSKMQTHSYGTLSHMPPELVLHGTMSRAVDVYSFGILLWQMYTGQRPWAGLTHSQIIMMIGNGMARLNFPAATPPAYEALVRECTAPDPDTRPVFTDIVKRLESQLAGEQSVDLSGTF*
</t>
  </si>
  <si>
    <t>C_310114</t>
  </si>
  <si>
    <t xml:space="preserve">MTGAASAGTPSNGGGGGSTATAPAPDPVSVQATAAGSNSNTSKTSQQQQHQHAVDPVAAPAGNGKSSKGSATGGKAQQANLTTSLSKQEQQSAAAAAVDPVAAPASKKKGGGASSGSAATATVVATAATTSVSAARQGSGSAGAAGGGGAASKGGAATGKAATNAFAPSAAVTGSSASSGGKASTPSNNPVAPAPAAATAAASGNTTSTTAAGGGLLARLTATVSSAAAAAPGLAGRVGK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DNAVLASLGFVDDGGAGGAEEGSDAAGTCSICWSAPRQVGFLHGKTSHLCVCRRCAAQLREGVHRCPMCRQLIERIIDIF*
</t>
  </si>
  <si>
    <t>C_310115</t>
  </si>
  <si>
    <t xml:space="preserve">MSAEAGRGGMASTCPASNLSCTSLSYAATLRSDLSAVMEPISTSISEPRAASRLSSSGRSRRASTKSPAAARAPASAARRSALSASAARRSLSSDAARPCASLAAPRRASRPRSTASDVLAQRPTLAASITMRDSSAHTSAAARCRRAASAASESSKRPTSSSTAALAVRSSISSTVIRLARSSCSDFSLACHSLSSRFCSSVMSLGLTASGSTPSATSQAGLGSEKGLDSSWPPPRAASVPPIIWRSARSPALSLAERLAASSSALRAASCLARSAGLTYRSAPTSSSRTISTVAAMLSRVSCCALRLKRSSSSPAGGPAPSLRRSLSVSSRRALRSAMRSQSAFLAAATLLKSVSASSSEAGAAPPAPAPAPVPALPGAAAPAAPTALADAAAAAAVAAAAAATAAAIPLITAPLTAMLSHTMRRTRSASSSVRRCSFFTAACTAATRFSVSRCSSSTSPTSTIMSLRVRRSSSGAASFAASRSAMRERSVARRFATAARLDSPPAAPSTPPMAASRRAAATTVSSAGSSKSSPPSARLAAAEPTGSAGGAAGGGGVTRCCGPATELPTSSYTNNAPSAPAEARQPSGRTRPPRASTEHSQAMPSRPADSSRSLAGLNTSTSTGAECSRCRNSTRSAGSGASEAAAEAAVEAGGSTNTRTTPVSLPTAASDAPGAAAARAPSSSVAWSAPPHSALATATPLAGPARPSHTSWLSASGSGVMAAAAAGTDTNTRTLPSAPATATRSRLSVRAVTAAPEVTASGTTATTLPPAAPPLLAPGVGDDAPPLAPPATSPAAPPAAACSCSGAMVARPSTSACTLHAVESDGAAQTSASE
</t>
  </si>
  <si>
    <t>C_310116</t>
  </si>
  <si>
    <t xml:space="preserve">MYQYDMTTACNDVEKYGVWELAKQWLQRNQPAVYSNIRFYKRKVMMLSFADQCAWKGLGNTGCGDGHCMSWHRVPPSYVAEGSWGATSPDMTALFHELGHNIGLNHASRVYSTPGLDTSVYGDVTDPMGSGYPDPTRVKLGPVCFTAPQAYKAGWYSPIDNPDYIDPMLDGVATADFNLWTLQAGKTYTFTLPSMHLSDKNYIRISLNTLNNVKLQSAVFLSYRVRQGPGGFDHAMRPAFNGAVMLHEYNGTASAKPDSVGVMTGLRALLRPIGGKIPDL*
</t>
  </si>
  <si>
    <t>C_310117</t>
  </si>
  <si>
    <t xml:space="preserve">MCFWVAMHDDFWRKPELCSLPDIEPLRSTVTGATLFPTTSICSADSGIAAYPIRGLPATGAAGKTGGTAYAWIGYNGRLYLTLAFDCNFMFSSNPNWPGPKVSVALWNAANGLGRPQYVDVLYAAGFYTCYTLSIDLRNVCNPADGAVFNPSPNAGSTCQCNGGACPSPPTNLFNEGMPLYMDVRVSLGDYASQDGLCAPGSIGNYTLSSPSDGPAVNPLFVPNCIAPPSPPPAPPRPPPPTPPIPPRPPPSPPKPPSPPPPRPPTPPTPPSPPPVDVSVVITTPMILDRDTTCPSVILWLASWYAIVNATVSNPPCVVGVSPASSTMFITYSLLPNQAVPFVNIIFPAYPEPRSIQLKVLMLDLLKLPCNSTSSVQGVGIYRVVPDNLLPSNMKDDRWPELYCAPQPPPPPSPPPPPPPSPPPPPPMPPPPPGILYYWQMFYPAPIDQARAKDCTYVSFIMKYSYKIAELSPGQTDPNCTLSSTKLVATLMFYSIERGAKSMVGVFNEAAIGEFVTMYGIPCNSIIYMSYDDGSGATVGFKTFSGSNVPALNPPRPPXXXXXXXXXXXXXXXXXXXXXXXXXXXXXXXXXXXXXXXXXXXXPSPPPPTGNITVNNRTVIMSVDTILTRALTNAHCTALTVITAQSVPPSVNVTAGPNCQLNDPPTTGAKVIVVLETNTQALDFYNAYATPTRADTIVPERAMRAFEEAEAAAAQGGRRELPEEVAFGDVPEEERAGVALPLVSLPILSHGANEADPRAAASAATAAAVSRALGEAGEENMVTVGGQAAAALVGEDGRRRTAVLQDELAGLMLVNLDDEEEDSSSSSSSQEDALNPGSGVSAARGRQQ*
</t>
  </si>
  <si>
    <t>C_310118</t>
  </si>
  <si>
    <t xml:space="preserve">MSASRERQSAGGRRNPSGSYLINAPEGFARLVLEHRCRPGPGLRALLLTSLAPGAQGGLAGLLLRLRQDGHAALRVVGPAAAGGGEALTAPRGSILRTRAAAAAALSAAAAQPSGRARAATAAKPGAEAPVTVAPLAAAAAAAVAAADSSDSTGGAPVGGGAGGAWTTSAASSQSSGEDDGDVDAGSSGSAGGRGAGVDAGARGGGVTYRGMNFTLAPGGVVGAGVAAAAASGAHSGGGGGGGGNGGGKGGAGADTGTSGGGGGGVYVPPGCIAPVQVLQSATGLGRKLKFADSSEDEGGDMDGGGAAGGGTAGGTANGTTPNVRMAINCIKDSSSSSSSSEEDTSSSSSGSEDAAGGAAARLGKRARGGGGGAAAPAAAALSRPPAGSKEDLFSQLDHLFMSRAGFAPGGRGAAAAAAAAMLGPAGGRGGRGRSGRAGRGGRAAEGAAKLQAAAATVAAAAAAAPAQADAGFHKKLGASAHAVPMDASFRAQAPLGYLIYLKPTRQALLLASPQAAADADALAAHPATALLAAAPPGLLMAVVHLTAPPLARRQQYKSLVRQLSGPHVWVNGYGHAAGGGDGGDAARPRAKAAAGDGGGGAGAGAPEAAAVADKKEAAGQSAVPVASAKASGVGSKAGGGPTLGLGHLGSCRVSMRLNAIAPALFPLPFVLRRQGAGSSGAAAPAALHAGFPRLASAAEVRRLLAPPPLQLLTHRSRQQHHHHSQQHQQQHHQEHHQQLEQSIHQPGQLQPPSPWQHQHQHHHATHPQPPQSPYGHPNGHTAPYPQYGSWQHQPPNQPYQPPYHQPHGDYNGGGGTSNGWPHYSAEAELAAAAAAYGPLEAAGAVMRPEWSYGHPVASATSLAVPNRQVAAGLREALRRKAASAAAAVPVAGTETAVPVPVAPRQSQQPPMDRAQDSEHGAAGTDTLDSNRHVALRVRQRLKLGGPVTEPVPAQPVAGGSTALVARAALGSEAALEEGAVKAEPSVPVHPGSSDTPAADATAAGSIPAPSAKEQTITAVPGAEDAPVEVVAVVVSEALVEAEPEGLSSEEAAAALAAYKGQLSGRAAAGPAGPVAAAAPGADGVAATAAAQPTPRPQPEALASVDDIGVPPCLRPATAEAAAGAAGATAGSTAPVGDVSVLFLGTGSAEPSKYRGASAVLLRGLRRGGSSAREAADCAEGGGPGGGGAGAAGGGCGGSGAAMLIDAGEGTYGALVRWLGPKGAAAQVAALALVWLSHKHPDHILGLPALLEARPADAPPLLVVGPQGLIQARRGGRGARGATGRGGRGSGRDLDSGWDAAAAAAAAAWPPPPRGGADPSWEVAQGRAAAAAVCGSLGLVRWQSVAVHHCRDAWGLVVEHADGWKLVYSGDTRPCPALVAAGRGATLLIHEATFEPCLEQQARGKRHSTSAEAAAVAAAMRAYRTVLTHFSQRYPRVPGGIDAWALPLRCRPAIAFDGMLLPLAALPALPHVMPPLALALGEPPQQPTAAVAGLALEEENVTEGGQDEQEVVLD*
</t>
  </si>
  <si>
    <t>C_310119</t>
  </si>
  <si>
    <t xml:space="preserve">MGAVPELVSLSISAWSFKARFALKHNGVKYRTTPYMPLFGEFFLRLRLGDWKSKVTVPVLFTPRDGVLHQSYDIARWSDNHSARPGAERLFPEGREPEIRSWNAKSDTVLNFGRHCLVDTLMSDPAGMRKVVPSSLRWLGPLGLVLVRQIVARLQSKYRAEGSSTSMVQALEVLREAQSVLRAQGGGGSLRGRHLVGGGFTYADIAIAVAAQTVKPLGPPYSSGSARPALPQFQAYQEEFADLLEWRDGIFAQYWPMDAEHKAGKAQ*
</t>
  </si>
  <si>
    <t>C_310120</t>
  </si>
  <si>
    <t xml:space="preserve">MDLGDVVVKPVKDFAKNSARLVKRCTKPDRKEFMKVCSRTAVGFIVMGFIGFFVKLLFIPINQVIMSS*
</t>
  </si>
  <si>
    <t>C_310121</t>
  </si>
  <si>
    <t xml:space="preserve">MQVMNAQAAGALAAIVYDDVYESLIIMSKPKGHPDPLIPAVFVSQKAGIIMRKLMTLDVIRVRITPLSNVAWLSMLMSAFLGLLALGVVLATFYVMRSWSMWITGMHHRGMATNGVPAGPGGQHPGAAPRPPQQQDHGLPPDALRQLPVIVYEPPASKARTSATPSGEPSLAASRSASLRPSGCWGPGGALEEEEDELEEQVQAQARDGVRAALMGSAAEARAARRGRDLEQGCGEGAGACWEEEQEVMEQEQEEEEDRASRSSSDSGQCGALAAAVSGMRTPRPPGAHAGETKRTCAICLENYEEGEKIRVLPCAHRFHMTCVDQWLGNRRFCPVCKHDASLPLPQSQLPAGAAGSSSANGAGGQRGGAGGGQVLNGWTLLMQGFMELMRPPRFPVRILQQVEAVQAQAQRQASGAPAGGGQPQPPPQQQQQQRGRRGRQQRRDRTELQEPLLLRGHQVEQLADIEAPRPQPATSAGAAAVATAASGQGPINIPTPPAGAAAHGGTGAGAAGAAPRAASRAGPAARAEECV*
</t>
  </si>
  <si>
    <t xml:space="preserve">MPVLTGEPIEVDLDIDLTKGDLKVDYSTRGLLGQGGFAAVYKGRYKGQRVAVKMIKKTAGSSLADLQEDMNALMHELHILRQVQHPNVVTLYGGCLKPPHIFLVEERMEGTLDFYVHQVRKNDALSVREVVYFALDIACGLSYLHPRIVHRDLKPANVLLSREGRCKISDFGLARTKIKEYLSTKNLDAGTTAYIAPECFMSMDNPDMHDLRRSVTDRTDIYALGRSRIRPIEGPAQRACSHWFLDERRSGFCPLLKYRIADRFTRRFQPWIAAPTGVILWEMCAGKRPWQGLKPLLVAYQVAYRSLRPPVFELGPRCPAKLRQLIEDCWCQEPKRRPSSQQVVDRLLDILNDLPPEQDYVYPSQAGAAGPAAPAPQQQPAPAPAAVQVAQQVVSPQDVVLRQ*
</t>
  </si>
  <si>
    <t>C_310123</t>
  </si>
  <si>
    <t xml:space="preserve">MMLKGQTPASRCAVQSRKQSGQTLVSSVRCSTSASSCFIAPFGGSRLSSSVTQNVQLASRARQVRSALVVNASTTAPTKLDNGSVSVVLLAGGVGKRMGAAIPKQYLELRGQPIATYSLETFAHMPEVGEIVIVCDPSWRDVFEKRFPGLPDHLKFKWALPGAERQDSVFNGLQQVDAGAAIVAVHDSARPLVTAADALRCMLDGASIGAAVLGVQVKPTIKEVDKSGMVIQTLQRSKLWEVQTPQCIRPALLKEGFDLVKRNNLEVTDDVSIIEAMGKPVKITPGAYTNIKVTTPDDMAVAEKFLDEHKAAAKQPVAA*
</t>
  </si>
  <si>
    <t>C_310124</t>
  </si>
  <si>
    <t xml:space="preserve">MEAFEAFDECGLEPVERALRITRRTIMLQRMLGNTLFTARVCRGGAQPTLPQYVDGFTLQNVCSWLINGDSRLEVVERLPAERRSELCERALSSDCCELFFSLLTTLCGGRPALRVIQGAMTRITFLLGLRQQTRTARGFSMRRRRTRGAYKEHELMVAAALLDPETVSAGRVGISKWNSALKIKNRCLKIKRQKSICKTAGARANGKMGHTRQVMFNKPKLATGVHGAARK*
</t>
  </si>
  <si>
    <t>C_310125</t>
  </si>
  <si>
    <t xml:space="preserve">METSPQESPGRGGVAAPGACTSSSGHTGVSWDNSKQAYRARSSCKLSGVSGQPRHLGHYPTSHDAAAAVNLYHELVPELASFVTTIATGGVLPGDLVVEYAMDAVTNAAKLREGGPAANGVRWRSRIKVVAAAAAAQCSGEATLNVLRGDVKDPGLPFPSTSTNRRTMGEDGVVPDATVGVLPTGIRKFVARCHVAGRPNADACMGTDGVDIPALLEKEIYPSGVRFAGDACLGDSIGVAALAQKEREYNSLVSRLDSSAARVSDAAGSHASVQHVAAWVQREVLPRARTSLREAQVASEAQDARFQRTNGGAMEAGEQQRLKQQQVVHKCASLQRIERAQTVVSLAEGLLYDVLRHAATSMVVAFLTSPDSSVSELVARMYVGGKAGEQTMRRLIADVAVALATEAKAQQQERRLAEKEQRRQEEERLQQLLAKAAPQPAVLPAAQQAAALPVAAAAAEEEPPLPPAGSLLMVVTDGEHFSLTNAAGGAPEGSSDFCSTGG*
</t>
  </si>
  <si>
    <t>C_310126</t>
  </si>
  <si>
    <t xml:space="preserve">MNMQVDKCCIEHWFRIDKARRELGFAPAEYDRQEVVAHMAVEGWAAPGSELAKRHAAAAGGAGDDRGAGAPAAVSVRWLVAGSVVAAAAAVGVGYMWRG*
</t>
  </si>
  <si>
    <t>C_310127</t>
  </si>
  <si>
    <t xml:space="preserve">MLQNCKTSGANWPVSILHDVPILTAADARGLAAVCGSSQVLLSTAGPFARYGDAVLEAALQERTHYADITGELTWVARNARRQGPAAAAAGVKLVHCCGYDSVPSDLGALMMADWCSRQLGWSRGSDRPPGLQARYLPAARTWAAPWLMEGINSRVVHASNALLAQQQQQLQQQQQQQQSESVMAVAGSVAVGGATGRYAGASSQSAGTRPAAAAVGGGAGAGAGGGGGGAYGRDFKYVEMLAIGGLVGASLISAASQLGAAAVERPETRQALKSRMLLETGLALALDSQQLAADPRVLSGGVLTPAAACGLALLERLRRAGFRFEVTGVEGLAPAAAR*
</t>
  </si>
  <si>
    <t>C_310128</t>
  </si>
  <si>
    <t xml:space="preserve">MRQAEQAMHALLNQLSDPRPGQSPADSDVASLLQAMAAQAGAGNPAAAPRSLELGAEASRRPTPSQTVGPAARGGRGVGRVLEAVLGGVGSLLLGVAGPRLSGAVSRTQLARCLLALAAAAALQSGLLEPAALGVPPMVLLLLTEVALVAGAWVLARGGGADGLGRSGGMSRVGSSSTILDGMAADADSTSGAGGAAAAAAAAGGGASPPRRAVRPGGAVQRISNIDEVPEQLTALGANVTSLPVVFWHGMGDSCCSPYGIGAVAKYLQSRLGVFVYSIATGSSEFTDVLSSYWGDAVAERCQHTGPRMHTLITLGAQHQGVMNAPGCMSLPLNNSHGTCHLMQK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NERGPAPQPRPLYTEDWIGLKRLDQAGRLVFEEAPGQHMQFSLDWFGSNVVDRYLR*
</t>
  </si>
  <si>
    <t>C_310129</t>
  </si>
  <si>
    <t xml:space="preserve">MRDVVLVSTPPAPAVALAGAAATGTVGQESLALLPGTTRQQAQYTGSLRVPVPRQPNKGFEGLAYSSTAQVFYVAQVGQGRKAIQVLFDAAGLGLKDLSELSCYRPDCSQLLIMSQRVNLLHDFPAVRLYDCTAQASKRVVLVDLAGRELSALKVKGLPRPEGAAGPTGAHGA*
</t>
  </si>
  <si>
    <t>C_310130</t>
  </si>
  <si>
    <t xml:space="preserve">MAAEQPRKDAGMGRSFLARIAASAEEDPKTAEAFLAHRHQPPQEGDAKPQWVDPVKPLTAEEERLWKEYSLNFARRLNKM*
</t>
  </si>
  <si>
    <t>C_310131</t>
  </si>
  <si>
    <t xml:space="preserve">MPLLPFRLNCPVPGKARWVSTTIARFDPDVDWPTDLDCAPLQLGDTTASRKLSTTPQSLVIIDVLSDKADELTDGRWASSLGLPDDSYQEVPPDGRIVMLSSGNVHLATLQSYLKVAEGAQGKGAEAAFTLAPCQSPVPWIFRYTSATGTGTQGATTPLSLDVNTTCVEVSPKNLKXRHCVKVLRTAXXTPAPPPALATAPHCSYAVRLPVGSRYFGLSGPLQSEAVAPFRSLRPFRFYFQQSSWQNVWAGTKYRRFDLGLLHGLGSAVTPAALAGRISLCARGPGGACSPVPFSLSLVDKGLARLSVDSLKPGTQHTITVAGAASIIDGYDQALQGSSLTFYTSYIAYSFVGPALSNVALLEPADVDSLAWPFVSHGPPPLNPDQPLYEPAFANRIDAWEVDISVERNRVMLLKSVVQSFGQMNLQSIFGAPAASVAVPIELRTPGSGADWQQLSLSLAGAKVRVVSFCCNSLGGISDAKLLVRSGLSLNVVQLGDTFRAWLLESSEGGAAVAGATVYIHVLPNNGRSSVIYTSPDAVMLGTCVTGADGVCTITKNSDSDWSQVAAFALTTDGRAAVLPSAGYISPDSPPANYVASLVADRRVIVPGDSLKVTGFVQKVSATGLKLPAESWVVVEVSPNWQASASGASGGTTTGGGGVISPGHMLRTQIDGASGVLHVEVPVPADARLQPYTLQLRLPKAGTAPASGARPDDATAAGWSDVAGSLGFTVADPRPPTAELKVDVPPWVLPTAAVALKLTAVSYVGAPVDNSPITVTWSHSKASGVIKLTTGLDGVASTTLDLGALPDMNRTTAYDTLSIAAEWQEVVLRLAAAVAAYGPSAYRLAPGAVQAVFAKLMSRLTGLDPWLPADTTVRPGDTGAYFRTPYYSPSATASAAAVDMEDAAYLALYTSPLTYLASGTATDDQSKGVAAPESGGSSGSGGSSSKTDSSITVRQEADFIVTPLFATAVTDASGVARVAFTAPPNLGTLGTFVLRAFAASGAAAKYGSGEAKLAVRRALSLTPSVPRFVRVGDQFEAGVVVXXXXXXXXXXXXXXXXXLHAFGVFGAGTFVVPPTRAWVDEQPELMGSTASAKISVCADCAGPTYGALPPPAKPCPADCSGNGVCNLKTGKCVCNAYWTRADCSRMVPA*
</t>
  </si>
  <si>
    <t>C_310132</t>
  </si>
  <si>
    <t xml:space="preserve">MGVGVGVRXXXXXXXXXXXXXXXXXAPQLLRAMVNPRALRTSKRPAPAAVKAQQAVLAKMRAQLWRRAHPSAVHQHNLSVINAWSEQVATMPVVDATFGFEPAEAPAEAPVVAAEEVVLVEEDVVLEVAAADVQAAEEARWRPPPPVPADSRWGGRFDVLGRLQGSGDWADLGIVEQQDTAVGASADSGTGLEAEADVDDKAAVGGKADAMAEDIALPGRTAAKAVKLPYNLRKPLHKQRDLQCRAREKKRLLKQPLEQWEMDACQSGRPGQQKQEKQPQHQKQRRQQQAAGEGKGEAAKSVQDRQHIKRLARRLYHRPVSMDG*
</t>
  </si>
  <si>
    <t>C_310133</t>
  </si>
  <si>
    <t xml:space="preserve">MHDLGYPTDLIEVVRDLYGKAATSVRTEHGTTHPIPIQRGTVQGDVLSPLLFIIFIEPLLRWLHVGGRGYQYGCLTKAENDKHNLSSGAFADDLVTATTQISNLRIQVETLRNTQHGAV*
</t>
  </si>
  <si>
    <t xml:space="preserve">MSCCCCCVCPAQETVAIVENCGKFSHIAHPGFNCLLCCLGASVAGSLSLRVQQLDVKCETKTKDNVFVNLVVSVQYQVQREAVYDAYYRLTDSRQQISAYVFDEVRAAVPKMSLDDTYELKDEIAKGIKDALAKSMSEYGYLIIHVLVNDIEPAHKVKEAMNEINAARRMRVAAAEKAEAEKVAVVKSAEAEAEAKFLQGQGIARQRQAIISGLRDSVSDFQNGVVDISSKEVLSLMLLTQYFDTLKDLGAHNRASTVFLNHAPGGVNDIANQIRGAFMEANAAGLPGSSGAGPSLPPKKTA*
</t>
  </si>
  <si>
    <t>C_310135</t>
  </si>
  <si>
    <t xml:space="preserve">MSGTSTCKMSAAAAIDGLSLPGQDTNQFRTRFYDFGVENVVRGMFMDPRFCTFRGTGRDNNPDDFYGSRYAQDINAKTSGEFFEPDSSAYDXXXXXXXXXXXXXXXXXXXXXXXXXXXXXXXXXXXXXXXXRGAEEQRSSAGPWGWGVCSARAAGDGVRRCRC*
</t>
  </si>
  <si>
    <t>C_310136</t>
  </si>
  <si>
    <t xml:space="preserve">MEPLVRWLHAGGRGYHYGCLTPSENLQYHCSAAAYADDLAVLTNSLDDLQVQCDKIASYAEWASLRVNHTKCATTAIWHDKSRSDPNLDGPTGKATLAAMRRNMTNTIKIGTTPVPYFPPTQPYKYLGVQLTFSLDWSAHVARVTEIVKDKGTAIATSLATPAQRLRMIQQCVHTTVAYGFAAMPFTKQDITTLD
</t>
  </si>
  <si>
    <t>C_310137</t>
  </si>
  <si>
    <t xml:space="preserve">MLLPQQWRLQRISPEPLPVPQCHHQQHIRLPQQEADYAPNPLSATQRRHQQRKVTSAVSHTTRPHQHSMAMCHTFKLRPPGARLSLYWASTHQKTCKPARQSTHTVSRW*
</t>
  </si>
  <si>
    <t>C_310138</t>
  </si>
  <si>
    <t xml:space="preserve">MRCFAQEFYDVRLHVPPFNGYITENFMSVFCLVFNTANLVALGFLVKFQKHLSLRVLVLQPLVITFIMLLSTAALALRTEIPGDLMAKFTLPSLGLMGLCMAFLQGGTMQLASIFSISHIRGVVSGIAVGGLVTSSLSFVSQLRAQGAAAAGGGDEPQTAADVAPAAFSYFSASAAVIGACIAGYWSIPWLPYGRYKLLLAGIIDDPKERKMLTVDEDYEEPLLTVVEEPGGPSTSTGQTRSETTRAAIVSVESDYSLYSRTWQARNAFHIYCVSLFLCLCVTMSTHPGISSFICSVDNPARVSPCAAHNGKPGLLGRIQGDLFVPLLFVLFSLGDFLGRFLSGYGPWSTGAPKPLSILVYAVFRCGVAAAVLFCHLVTPTPWLLSEYLSQDYWPWAGHLISTICMHAPSTLMPTEQSKYGPVTSFAISAGCFVGSFVSIGLSSAFQQH*
</t>
  </si>
  <si>
    <t>C_32000001</t>
  </si>
  <si>
    <t xml:space="preserve">MLYVPNVAAEERVKFFRKFPKIGSYQACGVALPASGEFKALLAADTLFPEGSGQPLSADDRDFVWEVSQSLSRALEAVQ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MMRCRHWMARNGWDRNKVSVI*
</t>
  </si>
  <si>
    <t>C_32010001</t>
  </si>
  <si>
    <t xml:space="preserve">MGGSLDLAARSSDAELGIVGVPGPHGTVSTCMGLHP*
</t>
  </si>
  <si>
    <t>C_32030001</t>
  </si>
  <si>
    <t xml:space="preserve">MAAVQLFCRASNARVHPDKSKAMGLGRFAHLTGPCPHTGVPFTTGAVTHLGVPLSWDSDAAAADLYTRRARGMAFVARLWAALSLTLVGRVHIAKQVLAAKLAYHFSFLNPSPAQLKELTDLVDHFAARSMHAEDASLVLHGNPLLLPKRETACLPYKDGGVNHVDLPAFLSALQAKTFALLAQPGRQPWKMLTRALLTHGSGLGDQAAFGQ*
</t>
  </si>
  <si>
    <t>C_32040001</t>
  </si>
  <si>
    <t xml:space="preserve">MMSNAAAGATTSAAPSVTAVPATLPAAAAADGDGAAAAAMAAFTEDEEDGGGGGDAQAALEGYLMRLLTSGIVDPGR*
</t>
  </si>
  <si>
    <t>C_32050001</t>
  </si>
  <si>
    <t xml:space="preserve">MSASNKPFTALADRRRPPRTVGFAGRGGGGEEELIEEEEAEHTDQDGEEDGYGQEEEEKEEGRAASGLASKAKAFLSDTNTTAASAAAAGSAAAASGAGPRAGPTMAMVREAHAQLQRQKTATGGEGEASGEEEPALRRQDAGADSYMLRIFGTAYTKVAGTDGDEGGGVLKDTWDIDIHKMRLVKLLGLAMVFTHLFACMSYFVQQQG*
</t>
  </si>
  <si>
    <t>C_32080001</t>
  </si>
  <si>
    <t xml:space="preserve">MVKCIPFRVDLYLTACFSLVGQRSINSVSKTFKYLKDVALRVTKPRKATTVAVVLAEWFYTRKEKLRMLHIQLYGKEPIPSPLFIAPVRNKPPLAGLLPITCYNESCPEYCCNTA*
</t>
  </si>
  <si>
    <t>C_32080002</t>
  </si>
  <si>
    <t xml:space="preserve">MTRLGITQSWGGWTISGETATNPGIWSYEGVAAAHIILSGALFLASVWHWTYWDLELFRDPRTGKTALDLPKIFGIHLFLSGLLCFGFGAFHVTGVFGPGIWVSDPYGLTGSVQPVAPSWGADGFDPYNPGGIASHHIAAGILGVLAGLFHLCVRPSIRLYFGLSMGSIETVLSSSIAAVFWAAFVVAGTMWYGSAATPIELFGPTRYQWDQGFFQQEIQKRVQASLAEGASLSDAWSRIPEKLAFYDYIGNNPAKGGLFRTGAMNSGDGIAVGWLGHASFKDQEGRELFVRRMPTFFETFPVLLLDKDGIVRADVPFRKAESKYSIEQVGVSVTFYGGELDGLTFTDPATVKKYARKAQLGEIFEFDRSTLQSDGVFRSSPRGWFTFGHVCFALLFFFGHIWHGARTIFRDVFAGIDDDINDQVEFGKYKKLGDTSSLREAF
</t>
  </si>
  <si>
    <t>C_32090001</t>
  </si>
  <si>
    <t xml:space="preserve">MQQCEPFGKAGSYGIQGAAGAFVSGLRGCYFNVVGFPLHRFCSEVDSLIKEGKLKL*
</t>
  </si>
  <si>
    <t>C_3200001</t>
  </si>
  <si>
    <t xml:space="preserve">MQARAPVTPGAAVAAPRARVVEWLQPAAGAAKPGGSSSRSAGGGGSSTGGGSSGGGVAVWVHLL*
</t>
  </si>
  <si>
    <t>C_3200002</t>
  </si>
  <si>
    <t xml:space="preserve">MRPQALVELDGSHALALNPPPPPPSESSQSPPQSARRRVYAAVCGGEPRLRCRFLGDALMRWFQARAWPCPLALLMGPSAELGLGREAPLPPASPGQQDELHCSAEAAAAVVLHLVQALTAAAAASTANGIGGGGAGGGGGGGFAEPGQVVMVVSQPAAKSGGGGGGGGGGGIRQLPAVLAALARPVPPPPSPPVVVEVPLVPVSVVALRQLGS*
</t>
  </si>
  <si>
    <t xml:space="preserve">MGRFRRAAGALLLLAFGLSLIPSGYAQDGLPVDWGQDSTAALATFPYCQCNDYRCKASPYRLRLGEVGPSGTSGKLDKICYNIEMPGCSDATNQCCKIIGQRLDKIEFEVQEVCQKAVRQVTLNGQARTFAFLTQYNTGVLSALDGVSLALDPVYAGLVKSVKVYTYDGNELDVRFTQTAEFGLAMTLPTMLHTSDMPTNTFYTFEIGFAQSDWADVTKMPCRPSQYEPTLPACDYWVNGWQTQPGNPAVVLPPDERTAGCCPEGVVSFCSEKIKGTCNPRLSDSPFRLSYVNTSSLVGVRTSSVAFSLTSQAVTNAIGPMEGLPDCSNMAALNGVKIYITDAAAAKVAQVALNGAAVTYAVKKDAGGSYVDATVPGNRVGTGNWVITLNDRFNGTDVCGYKVGSYSVCNYVLNGKSGQCCTMGDMPVATLTTPMVKFG*
</t>
  </si>
  <si>
    <t>C_3200004</t>
  </si>
  <si>
    <t xml:space="preserve">MSYTLAAQRFRQDEERWEAEKGKLQERVAKLEQDAEQHSKVQEDLARTAAELRGRQRAVEELQAALAAAAEQRANTAAAADSLRAVLAARDEEVASLSRQKGELAEALRAMQESLSGVDSKRQLELLQTQYDQDKKFLESKVALLQEQLNAANDSYLEDRRKTAGELLSLRDRVSALTHAAQIGETGRAQLEAQLREVEGFLRDARRQVQELEKAKVDADEHWSHQVNEYQHLGSQHQAAREAAEAEAAGLRQQVAADLEAKSAFSARQQEAAEAAAEALERSMATTAGLEESNRRLGSQLAAAQAAAERKEAERAAAEQTIRDLSQQVKSLVEEVQRLSGKPIARTSSGSSLSGG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SESMQVQTHEMRERLATAAADAARAAARAEDSERRLRKW*
</t>
  </si>
  <si>
    <t>C_3200005</t>
  </si>
  <si>
    <t xml:space="preserve">MTTWCAAVETLSLATCDAKSECCARGAWPVARLEVLADRACTASNIAGVTVDGQPWSSFSFNAAAGVLSISNLYDPAVPALTSPQPNSQVVCVSLKGTGTCAKSAGLCRRITVGGDCAVLAADAAGACCPVAEAPTYQAADGSVPLDRETSQAFNVTLQLNRKSATYTCAKLGASRADRRALFKRVAATYAAALGLPGKSVAVEDSVCGRRSNVLSLLVRMSGGRLPHWAAVEGRSAAILKALSADTGGVLVAATPVVPSSRGKFVKGPAASTGSGSGAVPTPSDPSPSPSPSPPVPSPAPSSPQPPSPGPQPPSPPPVPXXXXXXXXXXXXXXXXXXXXXXXXXXXXXXXXXXXXXXXXXXXXXXXXXXXXXXXXXXXXXXXXXXXXXXXXXXXXXXXXXXXXXXXXXXXXXXXXXXXXXXXXXXXXXXXXXXXXXXXXXXXXXPDPPSPDPPSPEPPSPEPPSPKPPSPEPPSPEPPSPEPPSPNPPSPNPPLPPPPPPPPPPEGEEGIEKDPWG*
</t>
  </si>
  <si>
    <t>C_3200006</t>
  </si>
  <si>
    <t xml:space="preserve">MHGGHICFFFLGGWRVKSWRRLFLLLLQQLVLRAQRRRQRQRQGQGLSSASASSSASASASAASSSSSSSASGAAAQQQVAPHTPPAAAT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HGHESWVLSVAAHPGGAAFASGGSDARVKVWDMATRTCTQTMAADHTDQRDVAGQTWGQTPLDSGQCLLTQW*
</t>
  </si>
  <si>
    <t>C_32100001</t>
  </si>
  <si>
    <t xml:space="preserve">MPLAQQLGARAAALSAAGGAAAGGLALKCRTLELQLIVDEAAEVPPPDAVTEGGGDPGARRSAFLELALWLSYGLGDNAIDALFKAVKSALVHAEPGVQKRGFKVLAVLCEARGTWLAKNLKEVLKQVGERSVYVCFSSVPSFSIAFVFL*
</t>
  </si>
  <si>
    <t>C_32110001</t>
  </si>
  <si>
    <t xml:space="preserve">MLPPPSCAACWGRCTAPQASLPRWPAPCWAATASPTRRGPSAPAGCSPAACPPCSHSCTAKPRASPWTCTRWRACRRRMRRMRRRRWRRRRRRWTRRCGSRRGTASWSGFVCGEERRMWAWAWEKGRWCRRQE*
</t>
  </si>
  <si>
    <t>C_32140001</t>
  </si>
  <si>
    <t xml:space="preserve">MWLPMYIQGVKNEIGESGDPYIQGQRYYQCYVADPKLAAQVRHTVLPALMLELAGPHLRVSALASPRDVTVVCEPLTPYLHLFSMERCDPGGWMARIFSARYF*
</t>
  </si>
  <si>
    <t>C_32160001</t>
  </si>
  <si>
    <t xml:space="preserve">MSGQFTISDLNRLYQRIIYRNERLKKFLKDPALSSSFEMKYAQRLLQEAVDNLIQNGKSGVVPEKDARGRLLKSLSDILKGKQGRFRQYLLGKRVDYSGRSVIVVGPRLRLHECGIPKEMALVLYSPFLIKRILNEKLADTYLSAKKLIRTNPLLVSQLLREIMKSCPVLLNRAPTLHRLGFQAFQPKLVDGKAILLHPLVCPAFNADFDGDQMAVHVPITFEARAEAWKLMLARNNLLSPATGEPLILPSQDMVLGCYYLTTNCAEKWSKLKKGSGMYFHNIHEVLKAYNQHLIHLHAVIWVNIQGHLETANNIEQPLEIRIPLNQKYFYSQKGSYTALAGRPWQLLLREDAYSSNGLIAEANAGNLPQINVAEGEVNKNILDLRYLNLNYMEIYSKTHNLLNVNHSTLVAQRGQIKDNIHLPQLTTQIIRTTPGKILFNIIVKNAIEKRPKLLSKSNFKGGFIKNKLVNAIDQEIDNYFIRKNTALS
</t>
  </si>
  <si>
    <t>C_3210001</t>
  </si>
  <si>
    <t xml:space="preserve">MSCCRGRWVHTDNPLGLYDILAPSFGASPDLKQRRTPPGAPRGSTHYY*
</t>
  </si>
  <si>
    <t>C_3210002</t>
  </si>
  <si>
    <t xml:space="preserve">MTFWHRCRALCPDAAGGALQQQQQQQQVAGVLGPGAAPAGPVPDPPRAGLVWCGDARITLCVPVPVRRRGSSSSSGRDPDLDPAVDPDLDLEPLLAAVNGAAGGGVMAHLRLRVPLHVSVYSGRRLALTGCEQYVPGGGGGGK*
</t>
  </si>
  <si>
    <t>C_3210003</t>
  </si>
  <si>
    <t xml:space="preserve">MCASWCLSLRWCPGDDFGAAPDLDHANPELRAALVDWLKHLKTEVGFTGWRFDYARGYAARFIAEYVDKTVGKDVLNVGEYWTGAEGLGVGWGVDTNPD*
</t>
  </si>
  <si>
    <t>C_3210004</t>
  </si>
  <si>
    <t xml:space="preserve">MGLAQLQSWGRAQLLHDRVRLSTSSPADLLRPDVNAVHVRRCSPVHPRRLRQEAERLGVGFRSKVLADTRRPAPAAEELVRALREPEVREWLQADICQLLALFGPGLLGYRRVSARLEVLAGTPCPRWHADHVGVRCLVTYLGPGTQVVENRHVKRRWLWGGEGGVAVAGVAAAAPHTCAGEGDLLFLKGHAAPGNYGMGAVHRSPDLSTTSTSSSSSSSSSSSKSAAA*
</t>
  </si>
  <si>
    <t xml:space="preserve">MVVVLVRIGYAIRARWAPKLMPASAKAASDDMAAGGELGGWATGREMREGGRQLFAKAWGPDWKAAVGSHGRLVVSLVGAHGWAARALELDYERVDALDVLTETHNLLVTLVDLMQTEERKLLALAFIRADTFSLHARLLARVASGSADGDGSNGSGSASSSGGGGSGTNRGATSAAMAATQRAVVNIRAQLMILKAASSMLRMLLSCRDAFVELRAALLRTQLIEHMAAALLSAAPATVTGALANMDANWGSLLTCASSVGSCINLLINGINQEEDYDEQEPPQWQPETLGGGVPATRQPLTQVIELEVVRQLLGGRCLQACAVWMTRVVEATLREGSATSSAAAAGQVAAQDRAAQALGSGHGAAGPAAAAAAAGAAAATGAAPAAGGSRAPQRWRPEAAGDAVAVCQALVRPAVPLTLVTQNTCAYIVPAAYALAISARDCPFRLALTPPLRWGAKREGADTGAGAGSGAQEQQQQQGPCAPDVTAGTAATGPAAVAATASARLQAPSRSVGPEAAAVERTRAVNTYDVLYGAVDAMCAYSNTNMGLQDEKAMDARRLLVALLVRLLCKLRPRQAAARLAGLWRVLLCELGPTRFAYVAAEVGLLLRLQLEEGPRSRTTAVAPASVSPGASAAPAAVALAPHPAEQALTPSFSLRCALAAGLLPRLEALLRKPQAWPEAFALGGSSDLLLWPLLVDSGVWPLVLAHAPAAQVASLVATLTAAVRRLRLRYGHLSQAAAAKSRSSGRTSGGSSSRGGDATGSSTSGNGGDSSSAASARGTHAAGADGSEAGAGIWGRGFVGLAGRLATLLGQSVHARIQVLKVDEGALETPGSQAQALAQGQLAQQEQAQEPKTAAVGAAGGPCLRPSAYSPAAEQQLLMMSLCAWQWLPQVLFLAREGLGQYVQDVAARQLSIAVVHALRAEQHAAGAAGGADSADGSSPIFGGNSGTFNSSGSGGSCVIPAAQAAESWRAFLHSQELDAEGYLAALLRHIGNPSRCSDNSQVALLFVTLGVLDPDMLARAAVAAAAADGRSSSSGSSSSGSSSSSAAAMVSRARAFVERVQRKNDGWPRWPLRELFNFVAAAVEQPSPAPSAGGVRTERPAAERPQPKGWRELQAVFMTSCADVTTVEILMPPAEVQARLRRPPVPVATVVAGNATTGSSITGAAVAAAVTAETGSERGVVLCGNPACANTDGPSALFPAGGGKTCARCKAVWYCCGACQLAHWQQQGGHREACSKAQGQAQAQGQGR*
</t>
  </si>
  <si>
    <t>C_3210006</t>
  </si>
  <si>
    <t xml:space="preserve">MGFSGLAPELINGRAAMIGIVVALANEAKTGESIFAQSVSGGAAQALAVIAVVTLASFAPAFRAPLDAVFNKVAPKQLKEFGPFTAGAEMLNGRLAMAGLGLMLFFEGASPYAFFMN*
</t>
  </si>
  <si>
    <t>C_3210007</t>
  </si>
  <si>
    <t xml:space="preserve">MKLKELHALMQDI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VLAQLRYDLPATMKFHKHKSVDIEVDLWRFEVGAAQQHQHQQAAGACGRRQEREEEDEDQEEEEEDDGEEEEAGGRRRQHVAAAGGLTAAASRAAAMTCAVPTAASLEALARRDGTGRGGRGDSEDEEEEEGEEEDEGEEDED*
</t>
  </si>
  <si>
    <t>C_3210008</t>
  </si>
  <si>
    <t xml:space="preserve">MMVYKKGEGGYGSVERVALVEVKTAKGNPYVALYEDVGKLLGLLRAVRNRVVTFRHGGVSSTSSSASGSSSSSTELVTLAFSKRLRPIYVLGCGGPTLGGLEWQPASAASVAAAAAAPAAWPSAAAAAGVGAAAAAAAAVPDTVVAAAAAAATIKGSYDHSIAAAATAAASSSSTSTSSGRPAAATATATAATASSAPHQGLVVPPSAVLRSAWSKLLTMELGRELSGGGSSSSSSSSSNGSSATTTTSGGGGGGGPAAVWSSVSVAALTREAVVLQLPAAAVPRLAARVSAYFARLAHCEVLLGCSRP*
</t>
  </si>
  <si>
    <t>C_32230001</t>
  </si>
  <si>
    <t xml:space="preserve">GLHTIYLLYHCHWRPPSEYFTCPKGKEDAVAIPLPLKFICLGRDGTSCQLPIFIY
</t>
  </si>
  <si>
    <t>C_32230002</t>
  </si>
  <si>
    <t xml:space="preserve">DVPFPLRASKLRDFNAINKFYVNLRATKGTSSFPFGQVNLACLHTPKEDASGSGTINKLYLAGYLYTPKEATATKIYLPEGDVL
</t>
  </si>
  <si>
    <t>C_32240001</t>
  </si>
  <si>
    <t xml:space="preserve">MGFWGDLLGLYSKVLTMGAARSAAAAAAAANGSSSGISLVP*
</t>
  </si>
  <si>
    <t>C_32260001</t>
  </si>
  <si>
    <t xml:space="preserve">MGPGN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FLRLHIAHPQEVLVPAADIALIWHTYLGLNDRYEEMWVLMFKRLQKDSPLQQLPAELWRPDYLALSPDMRAEAYGRTAVLYQQMYGEPYDDPDTAWIAPEVPYPLAAPGSPVAAYLCVMEDAPKPSAHYLGTGRAETLFGKGQSWASSAKVRAWVCGMLVAHQVF*
</t>
  </si>
  <si>
    <t>C_3220001</t>
  </si>
  <si>
    <t xml:space="preserve">MWTPPALSWRAGALKALLTLTYRTAAPNVGVGFYQTGDTNYNYRCEKTLDRTEPIVTAPAPASFTYTAPPKTVTMTPADCVGGWPPGSTFDNFYIFTTLSDAGAVLWNLMIDLVLQPVDSQYSPCTVKLNRTDPIDRRQPDVFTYAASPVTVTVTASECGYAAGSAFWSFQFYISYGDDDSELINVFELLIDSFTMVTGMAPSPSPSPPSPAPPSPEPQSPAPPSPEPPSPMPPSPEPPSPAPPSPEPPSPAPPSPAPRAFGSSSLTVSFDALPLGSLTLTSLEAQDIRLAHQNESNALPGWGQVVDCAAGWTTDDSWAMTATGCNKTLRLTNELSDFFLPLSPPSTFWKLSITYRTTFAYTGLVLYDTGDVNNFCERTLERSDPTPLPNPTKFTYTAAPITFTMTPADCGWAAGSTFDRFAISFITFRPWPRPRRITAW*
</t>
  </si>
  <si>
    <t>C_3220002</t>
  </si>
  <si>
    <t xml:space="preserve">MYYADSFTMETGSAPSPPPPPPSPPMPPPEPPSPPPTPPLPPSPPSPEPMVFGSTRTVSFDTFKLGSLTGTSLEAQGLALSNYPDGTDHLNMTWGKVVDCAAGWPNKVRMNAAGCNRSLLYDPEGLSSAFRPLSRVSEPPPFWRLTLTYRTTSPRMVVGFYRTGDVKYNYRCEVVLKPTETIAGPEPAEFTYTASPNTVTMTPADCGWAAGSTFNSFFLFMYVEGGEAPVFELLIDSFTIETGIAPSPPPSPAPPPPRTIPWPPSPEPPSPAPPIPLFASTRVVSVEALPLGNLASTSLLGLGIGLDADMYTSSPAWGEVVDCAGGWSYEGTTMTAAGCNQTLRFPYQGFTGRFEPLWAPHGGFYSLSLTYRTTLPWVQLELFNFQYCTLRLNGTESIVRPRPAAFTYAVSKTVTVTPEACGWAAGSTFLNFNFDVKYIPGGIDVYELLIDSLTLEMEPPPQPNPPSPPPLPPPSPAPALLKPLPPLLPLHRAQYP*
</t>
  </si>
  <si>
    <t>C_3220003</t>
  </si>
  <si>
    <t xml:space="preserve">MGRLVAFGSEAMLTSCCNQQGAAAAADGSESAAEINKIIANAANWARAAAGAAGRKANIRVADPRLDAVARTITCH*
</t>
  </si>
  <si>
    <t>C_3220004</t>
  </si>
  <si>
    <t xml:space="preserve">MYADAGVPVQLLKVRSHTGLHGNEEADKDSFTMETGMAPSPSPPSPAPPSPEPQSPAPPSPQPPSPAPPSPEPPSPAPPSPPAPPSPEPPSPAPSPPSPEPMVFGSTRTVSFDTFELGYLTGTSLEAQGLALSNYPNDIGHRKPNTWGKVVDCAAGWYNNSPMNAAGCNRSLLYGSEGLSSAFRPLSRVSGPPPFWRLTLTYRTTSPNVGVGFYGTGDVEYSYSCAVRLKPTETIAEPAVAEFTYTASPNTVTLTPADCGWAAGSTFDSFFLYMSMTAGVAPVFELLIGSSAIVLRTIPGAIRGLCHIPACCHTPLPPVGWLDCRHTSNIVFSNVLEPTEAIISVPVPAAFTYTASPNTVTLTPADCGWAAGSTFDSFFLITYVEGDDAPVSELLIDSFTIETGIAPSPPPSPAPPPSPEPPSPAPLAFGNTRAVAFSSLPVGALTSSSLSAQGIELSAGSNPVSPAWGEVVDCAAGWSYGGGTIMTAAGCTQALRFPYDDFSESFRPASPPSMFWSLSLTYRTTLPYVTLYLYPTSGQGNANACK
</t>
  </si>
  <si>
    <t>C_3220005</t>
  </si>
  <si>
    <t xml:space="preserve">ASPHSAFSAPARLDKAAGSHVASPHSAFSAPARLDKAGGVHTAQPSPHTPPATPTLTRAGSNVASPHSAFSAPARLDKAAGSHVASPHSAFSAPARLDKAGGAPATQPSPHTPPATPTLTRAGSHVASPHSAFSAPARQDKAGG
</t>
  </si>
  <si>
    <t>C_32300001</t>
  </si>
  <si>
    <t xml:space="preserve">MLNKKPPYLILSLIMIKTQKSKQTAVRKLIPGNVISLKITAMGANNVGINEFTFGIPVLVPNAKLGETVQAKVLKILASKKIAIAKLIKVVTKTNATETNNLAALTPGATLDVTITKLGPNSTGIADLGNNYNNVNKLIVKKSAITIGEKVTVLVTRVKNGYAFGVATVSTQRLNQVSTSLTQNSFKGTKFTVVLPKNAKRYLKHLVFKVTTATAQNLSVNGFEQTLFKKGAVGLDTRINNQNGSAGNLTTVPTNTILFVKPNLGAKLGDKVQIQIIKFASIENGTLTYNVAIAKIIKLNPLSTPQKKAFVRSSLRQMLKSGMHYGEKAIKCNARMKNYVWTRKKGTDTKVEARPLIKKGRNLINLLKTRRCLTKALAQLTKYAAKGKTFLFVGTKKAASGLVARAALFSKKAFFVNTRWLGGMLTNWKTILKSISKIRPILKEKQMIIKDILEKRQTIKARLIQKALLLRKKSKLMLKKGRLLIQMLKQNNSNSTSGKQAVRFLFTEKTNLLNTKRKEFVSKGILLLEKRQQLVVKRQELITQSQTLKSKAIQLTNTYRNLLNNLICS
</t>
  </si>
  <si>
    <t>C_32310001</t>
  </si>
  <si>
    <t xml:space="preserve">MNRLFDFGFKTKELWRSEEMGLVRLLIPAESAHETVVALGEEVGLLQFKDLNTDKSAFQRTFANQVKRCDEMARRLRFFADQVAKEGITPAAHVTTHSSASSGSGGAHPTQELDELESRLEELERELLSLNESTERLDRTYYELVELEVVLEHAARLFEKSGGAVGRVRASESTQDVAAAAAAAGGSAGAPSAPLLLELGMSLVAAIK*
</t>
  </si>
  <si>
    <t>C_32330001</t>
  </si>
  <si>
    <t xml:space="preserve">MVADWSDGRRVAVEVDGPDHFLTNRKDDPSAVDGSTALRNRQLRRAFGEGRLLYVPYWEWDIRKTPTAKEAYLLQRLQDLLSGASSDTAAGKGNAAAPRRQQQRTTQPQPDTAGTTTTASTTASSSQKRRILVVRRKAPKQDLQHDATCDAPSASVGGVRVVPGAAAAMNKHSNTPCVPWIDDALWMRCNALLLPTAPPP*
</t>
  </si>
  <si>
    <t>C_32340001</t>
  </si>
  <si>
    <t xml:space="preserve">MTGCADQLARRLEAKATAAAGATASGATAGGGSSVDMWRELGGMTLQVVGSTAYGVDFHSINEEDQAGSGSGSGSAIATAGATAAAKGRGDDGYGKQLAAACGQIFRYTSSAHGSPYLRVAMLFPELRRLLVPLAHTLPDKRFAILMQARNRLSGAVFQLMDSWKQQHIAAAGSGAAGKGSSGKADACQPSTSSPTAHPHTDFDAGSDGTGSARQSSNGVGAAATSGRGGMAGVAPGSFLDLMLGHRQGGGSGSGGKKAEGEEGVEHAPLTDEQVAGQVQLFILAGYETTANALAFAVYCIATHPEVESRLLREVDDVLPGSDQLPGESDLPRLAYTEAVVNEALRLFPPAHLTSRVVPPGETLTALSLP*
</t>
  </si>
  <si>
    <t>C_32350001</t>
  </si>
  <si>
    <t xml:space="preserve">MYRLPCPLPLSQKVELLAATNFDANRITLAIYTFTSSGDTNTAVIALNGGAASVSKIQLSGDYVSWSAITVSLPAGTLPTTEGANLLGAIAVVVTCDNGASTVTEFRAFGSTSGIGLTATTGLASGYTASLITTNDQPPAQLYESAQTAAGTSIQLTGPGRTPDDAWTGWLSGNLATWGSINDWTINPLEPSSPAIEQCGAIVPKPKCEPCPSIFVSEFHYADSGSSSGSTAQRLEVMVPTVLDHSKLAIVPYKFLVDAASGTNGGLALGSPVLLSTPDGAARILTNYLLQSNVAWRVMTIDMTGLMYDPSTAPGTLGGVYLMMYCDNGLKTPVDSFTYGSLTGVPANLQYIAVTGIAMGFAVQFGHVNQVEASGVSGTSPASSIQRAGEGVYPWDFPAWTPDPTKSKAAVTSTKSSATLPRPTISCAAFACAA*
</t>
  </si>
  <si>
    <t>C_32360001</t>
  </si>
  <si>
    <t xml:space="preserve">MANLAVREERAAAAAASHNARAALMEEHGERGTRWFHRQADEPAAGAQEPITHLKVPGQPAPVALTGPGTRNTVSAAAAAMYSSTSPTGLFRVQPVCTASQQQLLAAIDRKVPADLQAAAEGSGDGALSDAELMAALAGSANGKAPGSDGVPYEVYKVFWALLGPRLCAAAAAAFAAAADAHDGGEMAAALPASWREGIITLIYKGKSLDRAELASYRPITLLNCDFKMVSKAVSARLQPALDAVVDELQTAFITGRWIGDNALYLQGLIEWMRLDVGADGTPRQGGALYFLDIEKAYDRVHRQWLYASAEGLGFGPRMLRWIRLLTANGSARVCSH*
</t>
  </si>
  <si>
    <t xml:space="preserve">MPNPIVFFDITADGAPVGRIEMELYADDVPKTAENFRALCTGEKGVGRSGKPLHFKGSTFHRVIPNFMCQGGDFTRGNGTGGESIYGEKFPDENFKHRHTGPGVLSMANAGPNTNGSQFFLCTVETAWLDGKHVVFGKVCKGMDVVKKVEGYGSSSGKTRATIAIADCGQLA*
</t>
  </si>
  <si>
    <t>C_3230002</t>
  </si>
  <si>
    <t xml:space="preserve">MSRSPHTLPGPAEPAYPAHAPQLGCRVLAPPLRTAYPTQRYREAYKHGPKPKTDCKRLPPSTTARHPGAAWPPRPCLPLSSACAWLQPEAALPPA
</t>
  </si>
  <si>
    <t>C_3230003</t>
  </si>
  <si>
    <t xml:space="preserve">MSPRRHALPLLLAAVAGGMLLGLQAPPVIAAVTDGQGAGGRSGAVPPQQQPQSPFPEPPRPPRSAPSAGRSDSAGSSISSSSSSSSLAGADSTSKYSSPAASRSSYSSIGSSSSSNYSSSSTDASSRSSGRLALVLHTPEQLWAALRQLLLLRHAAAEADAETEPPSDGGGDGGGSNDAVLVPPGRQPSQPTAGPYLLPPATEARAAPAAPSEPWQQQWQQQWQQQWQQRSSPIATASAAASAAGCWGDLRLAL
</t>
  </si>
  <si>
    <t>C_3230004</t>
  </si>
  <si>
    <t xml:space="preserve">MNAIAEPCRNKKDDAADAASGPSASALVQPAHFDLPLAVVLAGAAFESYLQPQAAEGGAAFLQRSVGGPTVTYTDKSFLTEVYQGVLVVELQSAANLRPADPNGQSDPYAVLSMGGATHRSPTQPATLNPQWKDDVACFYVKCVLAG*
</t>
  </si>
  <si>
    <t>C_3230005</t>
  </si>
  <si>
    <t xml:space="preserve">MDFKSISGEYDVSKKTLKTACKLKVADNISVKLKLANPGAKPGIEVEYKGFEATYDVKSKDFSIEKKFKLRAGELKIKQKVPGLRTELLPSPEVQWKSHIVKGRKFSWEVEPSYCFQARKGQSWAKQLSAKYSQAAGPSLIHEVEPSKKVSLKSTVGIKARDLKIVAEVKPGKVAGLKPKITLEGKVSAKAPTKPTGIVAGLHLDV*
</t>
  </si>
  <si>
    <t>C_3230006</t>
  </si>
  <si>
    <t xml:space="preserve">MAPTLKNLVLGGIASFTIVDGGKVEARDLGNNFLVSASNLGEPRAKVVTELLQELNESVSGSYVEEVPEVIIADNPAFFNGFDLVIATQLREQDAVVLDGICRASGRARLLLVRSYGLSENFDEALKAAFHVWTPYAIPSEVRALLADDAASLSGAGGGAGGAGGGGGGGGGLGPGSDDFWVLVAALRAFVGGGRQSAADGAQANGAPATSP*
</t>
  </si>
  <si>
    <t>C_3230007</t>
  </si>
  <si>
    <t xml:space="preserve">MLIRGSSDGISPDKTMYGTRVEEAQGGVLRPPPISKPDTEFEAKLGVGFPRRDPDRLKVALENTYHVIWVRSTRQSRLAKNGQMIGFARATSDGVLSATVWDVAVNPAWQRSGLGRALMERLTKKLVEDGIPTITLYAEPQVVGLYEKLGYVRDPEGIRGMAFQRKKKEKAGAGALLRV*
</t>
  </si>
  <si>
    <t>C_3230008</t>
  </si>
  <si>
    <t xml:space="preserve">MDVDVDAAAAGWCLPPEELEEELAAGDVGVEEADGVEVGAEEVQGGPDAEAGAEAEAEQGAAYNAEAGTEPGEEEDDEEEGEEEEGEKEGEGEGEEEAEEEGEEDDEGEQPEAEAGIGVRAAVAAVGWSAAAGDGGQGGADAGAGDGGGEGGDAGATGAGAGVGGGLFGALLVRVRGGSAELEGAPGQQGAGQQGQEGEDEAEEEQQQWQAAGLFGGGGGGAAAGSIGFLL*
</t>
  </si>
  <si>
    <t>C_3230009</t>
  </si>
  <si>
    <t xml:space="preserve">MSGRPVPWASWEEWNALREDLWSGDAQRQEAGLQQVCAWRLRGKLPLGVDSTALLLDAARADQDWQRGVAWAAEAEAQAAAAAERAAAAARHAHQQQQRASAAAVAPAAAADAAAAAAAAAAAAEAEAEAAGAAGAAARAQAAVAAGEVALRLRYSLPLVRLVNGISDSQQRGRVASSVAVLSDAAGGDGQAAALAAAAARIGALLAALADSWRAAAAAGLSGGGGAASDDDDDEDELASAYSGAEGQRVRKEALSELRGLVPPAFTHELLQPLLDCPQLLPPEPPAAVAAAAAAAAAPALSQQQQRQQAAEEMAWKSVMQQLAKWYPRLRPLLLQAALSRLTALAAAGAAAAAXXXXXXXXXXXXXXXXXXXXXXXXXXXXXXXXGRMRLGCAGLWGRGCGVQQQQQQVQGAGAAGRSPGPPGGLTPGGGGGGAAGGGGGKRKQAQAGSGGGTGAAGGGEGAGVEAALDGPLGVEQLQELLRLAAGGGSAGAAADAGGGSGGGSGAATVAGAAAGAGPGPGGAKVTVASQLLQELTALLRAALEAAQGPAMAAAAAAAAAAAAGVPLSGRAAKRQRQLLKQLGGNGGGGASSSAGGGGGVYGGSGAADGGAGADGSQRPRWSRVEGWTRAAIGCLPCPLNPNGRRGSAVGRPAAAAASSAGAGAGAGPGLGAGGG*
</t>
  </si>
  <si>
    <t>C_3230010</t>
  </si>
  <si>
    <t xml:space="preserve">MGLDRCGWGRALAFAGAEVQMAAAGWRLRFRIRLRRRVAQQQQLPQRRPQLLGRVQHQCQAAA*
</t>
  </si>
  <si>
    <t>C_32430001</t>
  </si>
  <si>
    <t xml:space="preserve">MSRAKFERKKPHVNIGTIGHVDHGKTTLTAAITMTLAAAGGSVGKKYDEIDSAPEEKARGITINTAHVEYETEKRHYAHVDCPGHADYVKNMITGAAQMDGAILVVSGADGPMPQTKEHILLAKQVGVPNVVVFLNKEDQVDDKELLELVELEVRETLDKYEFPGDEIPVVPGSALLALEALIENPKTQRGENKWVDKIYQLMDNVDSYIPTPQRETDKPFLLAVEDVLSITGRGTVATGRVERGALRISDNVEIVGLRPTQTAVVTGLEMFKKTLDETLAGDNVGVLLRGVQKKDIERGMVIAKPGTITPHTKFEAQVYVLTKEEGGRHSAFMIGYQPQFYVRTTDVTGKVVGFNHIQMRNPSSVAEEHSNKMAMPGDRISMTVELINPIAIEKGMRFAIREGGRTVGAGVVTNIVQ*
</t>
  </si>
  <si>
    <t>C_32450001</t>
  </si>
  <si>
    <t xml:space="preserve">MGVARAPPQQAHASLPPHTHAATPALCTPARPASPRQRISCGHHRKPKATPVSRCTPGQ*
</t>
  </si>
  <si>
    <t>C_32490001</t>
  </si>
  <si>
    <t xml:space="preserve">MAFWAGEGTGASPQGSRADRRGPSTDCWDGDAYDCSSLAGVFCSPAAAELFCRASNDRVHPDKSKAMGLGRFAHLTGPCPHTGVPFTTGAVTHLGVPLSWDSDAAAADLYTRRARGMAFVARLWAALSLTLVGRVHIAKQVLAAKLAYHFSFLNPSPAQLKELTDLVDHFAARSMHAEDASL
</t>
  </si>
  <si>
    <t>C_3240001</t>
  </si>
  <si>
    <t xml:space="preserve">MAPDWQNLPADLWLHIATFLNTADGATALRRTSRFLRNSLSAPQHRRVFLAGPHTYTGYSRHWRLDTHVPPPGWPGRAFQETFATAAAWAHLSLSQRRRLACLAAASGHAASATAAIQYSGVAMNTEVLASAAQAGLVHLCQQLISHGCALTCSAFVAAGSAGHLDVLTLLFDTVAHADPQDWQELYTSTQQGACIGGHSSVLDFLNTQFAQHDAWHTLPASSIKAAAARGHTALVERALQHAPPYSWYGAYWRAKIMDGIAAGCSTQFLYHVLTTYIPEWPHSLPLPPPADPAAEPPVVDAPPAQQPPAFPAVAPPAAPAPPPQQPAIHEALPQPPAPQPPDPSVVLRVCRSITLTASQLPVPNTDSIQLLLLRAPQGWQAVATDLLSSDPFLRDPNLRNISAVLATLAAAGVAVPQELRNRLLLQHGTPDEAADTVLHMGEMAARHCNADCTLFSSTRDAGDTWAYNSAFTSAARTGAPLPILQLLHDRGARIDLDAIAMGGSEHAMQWAYDLLLQQGHQQVQSAGAWTGAILLGPPDAPSSFSSAVNFALWARNLPTLRVLRATPDGMAVAATPTAPGNALAATCGPPIITNTSDVAWSVYGHGFEVVHLWEAWHAPVSVDEWRRLHAALLHMIHSRHGASPDVINVLPYQLAWVLAHVP*
</t>
  </si>
  <si>
    <t>C_3240002</t>
  </si>
  <si>
    <t xml:space="preserve">MELTGSKSKPERACDYVREGGALLVQEIMAGQEGWLQADLSGKARMLLEIAALEGAPTPGTLAANNPTYNYAVRAFEDAAQELTNKAVAQQLAEERAQAQQLAEAQAQVQQLAEARAQAQQLAEAQAQAQQLAEAQAQAPVVQGCDIII*
</t>
  </si>
  <si>
    <t>C_3240003</t>
  </si>
  <si>
    <t xml:space="preserve">MSGLPMQQRCPIAHASSPPFCAAAGKLAYAVGSP*
</t>
  </si>
  <si>
    <t>C_3240004</t>
  </si>
  <si>
    <t xml:space="preserve">MKRNLHCILQIMYVKSQIPETWAASETVLLPKPGDALDIKNKRPIALANTCYKLYTSMLTLGIGELAGPLQLFSEAQEGFRAYCNTERQVLNLVHALEDAALFGKDVYAVYVDYSSAFNTIDQDRLLQIMFDLGLPTDLIRAVRNLYAHATTRIRTDHGSTSAIPIERGTVQGDTLSPVLFILFMEPLVRWLHAGGRGYHYGCLTPSENLQYHCSAAAYADDLAALTNSLDDLQVQCDKIASYAEWASLRVNHTKCATTAIWHDKSRSDPNLDGPTGKATLAAMRRNMTNTIKIGTTPVPYFPPTQPYKYLGVQLTFSLDWSAHVARVTEIVKDKGTAIATSLATPAQRLRMIQQCVHTTVAYGLAAMPFTKQDITTLDTTLAGYAKRCYGLPRSFPTRTCLLPADEYGLGLGSLLPQYARVAQRALVLALNDSGRLGIVTRALLPRQASIAGSTHAHLLPAHRSHHLTTLKQMTLAKEYGVVLYQNGSAFTAPTWSIAAALEAEAEARGVEPLPVEYVLPLADLRLELSHLVDRNTGKHLITSS
</t>
  </si>
  <si>
    <t>C_3240005</t>
  </si>
  <si>
    <t xml:space="preserve">MSSSSAPSVHAAVHQLSAWCAPNDVRVVLLVVGAKQLVIVYDPTPAEADQLIRSSFPPNGVPGLFRTCIRNCAVADAADAMLQNSPFLQRFTTSVAQHGFTFDSTTVIKLRPDTVISNREDQTPFTDLRVTGANAARMQLGGMGTL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RPAQDTRESFRRKT*
</t>
  </si>
  <si>
    <t>C_3240006</t>
  </si>
  <si>
    <t xml:space="preserve">MSRVRCEAELESARKKPRQEANDVLIVPFGPMSAEAGEAVEAQRSERAKADALLGANMLLPPYQGRLVAHLRARYAFVPIPGQTKLRKVYACETPACNARMEQALRNKNFCIAKSWVETFKRTLVAAELSSPPPRNLQPQMARETTIKPYDPLWERGQAQYA*
</t>
  </si>
  <si>
    <t>C_3240007</t>
  </si>
  <si>
    <t xml:space="preserve">MEVLKRCYERVCLRVKVNGKLSDAFESLQGVKQGCPKSTDLFGTFIEALAEYVDAWDQHEPTERTWKHEAPTIGGKLVACLLYADDLTLCALSIHRMQFLLNRLHEFCQAFGMRVNIAKCEIMVLAGIATHRQIHAVYATALRYPYPGGVQACFEVQVQVRSVLSYGVEVWGPDALSALFEGTSYGGHDRTMDKTLKSKWRNAKTWFDKALIDPMVALQTSFLARAAGVRKPTYRLLYAEFAAQPMHLHWAYMVFGCWNRIIKQDKSLAHVFLEDAVATAAAGGFEGMCWELLAECSCTCCIGDERS*
</t>
  </si>
  <si>
    <t>C_3240008</t>
  </si>
  <si>
    <t xml:space="preserve">MASPLDRHLQPLPEAPPAQTNTTQAPADLPPPPQQGGARPNPTHMALRPHRKPLLMGQRSPPYDPRPEPASRLQPAGHHRTKHAHGAKRYQPKPAAPNSAPRT*
</t>
  </si>
  <si>
    <t>C_32500001</t>
  </si>
  <si>
    <t xml:space="preserve">MLEQKAAQGDSHALRELTEGPVVDIAKLAELGCGGKHAGGRDQVKALVVPPELTEHGEEIRGSSKVIIKGEKRDFQRLGGAGGAGDGSGQAANGGGTRGGGGGGAGGNVAAGGRPTPVFRTTDVGERLDAATSARKKQGGSPMRGVPGRRKERRPVDPLKKQLRDGMLTYVPVKFEKPEGVGRAALVTQAQALSEARHEYDAVKPRRPASAPLRRYMSIGAATGASSSMRAIAAAAALAEAGDFGGAGGAGRGGGGGGLGGGLGMGEDKWGDVPLVRVQVRWGGVFGKAGVPAADYKSNMA*
</t>
  </si>
  <si>
    <t>C_32510001</t>
  </si>
  <si>
    <t xml:space="preserve">MDAAALALMDGVVGGALMDRPPPRSPRSRTASAVGSAAAAATGAAVAAGAAAGAAGAAAAGAAKRGASLSGVYANGDGAGTSAAAGGGGRLGASAGTSRTGLWGAVAAAAAAGSAAHLPEDAAAAAAAGAAGDRASGRASGGRAAEGPATAPAAASDQHARRPRPPTGEGFVGTAGTDAPSAAVTANGGALGNGLAAPSSHSVVGGAASSPEPPTTPAPAGPLAAVTSADVGSAAPGTAAAAAAAGGLAVGTSPASHGTSDSQHRSTAADSAGGTPPSPKQQPGSGGSTPASASASASGGGGRGGAHGSGSKAHGSGPSKPQALRKAAASAASARQRRGSATSSTADGGGPHSSAESNIVHGSGGGKPRTLFQLVTTRNAAGDSATTSPGPGTAGAPASDGADGGPRSAASPVLAPPPSLRAVATATGRRASDPWAAGDESEDFVGTPPSCFAGPLEELQSDGLGSADSGATGGAGGRRSRARRAALVHNSDDEDVVLDDDYEDEDDDLARRATSWG*
</t>
  </si>
  <si>
    <t>C_32520001</t>
  </si>
  <si>
    <t xml:space="preserve">MACIVFGLACWYLACFRSVPPAFLHAAVGVSGGVPPAFLHAAVGVSGGVPPALLHAAVGVSGGVPPALLHAAVGVSGGVPPALLHAAVGVSGGVPPAFLHAAVGVSGGVPPAFLHAAVGVSGGVPPAFLHAAVGVSG
</t>
  </si>
  <si>
    <t>C_32530001</t>
  </si>
  <si>
    <t xml:space="preserve">PSSPTHAPSPPSSSPSISRRAALGTAAGSLLLSTSAASLGPLLLTSPASAAAVTGRPDPELGFERRVSEFTLPNGLHFIVLPRRNAPVVSCHTYANVDRRFHIIGCKGVYAGVQRCVRWGAKSLQPRLHSRPHLSPPSVSTLLTQGAEGDTASPSPAGAP
</t>
  </si>
  <si>
    <t>C_32560001</t>
  </si>
  <si>
    <t xml:space="preserve">MPPPDASLLRGTWRRLWDSHASRGAKVLVYRLQHAYLPCGLYRAGKGIRPRVTTGCGGLGAHCPHPACGPPGPRAWASLTHIFLECPAYAQARTWLQQLWACVAPQAAAPPVTDAGFMLGDRMGMWASGPRGAGALLWSTLRATFLYAVWCAYWSREPAKQTSEHVVREVVSELRRVMRLRFTAATLTPETLSALPTQLLTAQLKAAKLEHFVAIWTAGGALCELLTAQLKAAKLEHFVAIWLAGGALCEVEEVQGGSPKLNLRLTLASPVQAP*
</t>
  </si>
  <si>
    <t>C_3250001</t>
  </si>
  <si>
    <t xml:space="preserve">MPSPSPQSTRCRVKPSPEHESPQDHSAVAPACPRPQPSKQMYKPP
</t>
  </si>
  <si>
    <t>C_3250002</t>
  </si>
  <si>
    <t xml:space="preserve">TPPLPHALPTSPLPIPAFLHSPTLIYPPGASASPLWGRQPARHAPPAVAPCTRCRPTCAGRWRSSESAVVDGGGRPVAPLHSTPSQSPSRHWCFPSATDPGPTPPSP
</t>
  </si>
  <si>
    <t>C_3250003</t>
  </si>
  <si>
    <t xml:space="preserve">MLRLTAAGFVTFLVSLVAQAKETGADACDSGNCPWLAQCNDVLGSIDCSDCKPGAVHASLVGSSKLDCVNDGNLVCDTAPWTTPRLVNACHDEDDCPWGYEWSDESRSCVDVDECEEGTHECGDIARCANVPGIYVCVCPKLQDHYVGTFTGRYRFSRTLKSCIDDSADPVCTYPQFRYNGTCVSDACADTWCGDNEMCMTSVDGKTAECACMGELDEDDNCTAPFE*
</t>
  </si>
  <si>
    <t>C_3250004</t>
  </si>
  <si>
    <t xml:space="preserve">MKLFGRTAAPTRAPCCSSISKASARPLSVRVLGAAAPATMVEPASIAELSRAEQLGKDQDAVRATVKEYYGETLKTSNDLRTSACTACKAPPPAVRAALADVPTEVKEKFYGCGNPIPAGIEGLRVLDLGCGSGRDCYVAAKLINLSPDKARVLSECYRVLAPGGEMHFSDVYVDRRLPQVCVRERRKGARVWAGAGAALRAARLEQTEHIAARE*
</t>
  </si>
  <si>
    <t>C_3250005</t>
  </si>
  <si>
    <t xml:space="preserve">MLPASPDKTCVLPDWWCNDEGEVLAKSDCGDGDGVDDWACVNPATGQRKWCTDPGYVRQRLDCGDGDAADDWVCTRPSSGERGVLLSSSDCTEDHWPDAAEALCPPLFNRE*
</t>
  </si>
  <si>
    <t>C_3250006</t>
  </si>
  <si>
    <t xml:space="preserve">MRRGPKCALQTRILFHSAQRQGNDDKLMAYHGQLTDSIEDQLTLASIHYQRSHFQEAVVHAMLGQVKGDPEHLKKAQQYYQLVGASASECDTIPGRQCMASCFFLLKQFEDVLVFLSSIKTYFLNDDDFNWNLGIAKAATGKYKEAEETLLQIANDKYRNEYTYTSWLARCYIMNGKARLAWERYLQSXXXXXXXXXXXXXXXXXXXXXXXXXXXXXXXXXXXXXXXXXXXXXXXXXXXXXXXXXXXXXXXXXXXXXXXXXXXXXXXXXXXXXXXXXXXXXXXXXXXXXXXXXXXXXXXXXXXXXXXXXXXXXXXXXXXXXXXXXXXXXXXXXXXXXXXXXXXXXXXXXXXXXXXXXXXXMGAFYFACKRLDPAPEYLEGKKGAACGAFQMIVAGKEPKDLLRDVISLLRGNNSADQCEPIVAVMRKWAKNNGVKL*
</t>
  </si>
  <si>
    <t>C_3250007</t>
  </si>
  <si>
    <t xml:space="preserve">MPPAARVFARGRWPNSHPAAGEHIEKLDCGDGDGIDDWVCINNATGQRAVLLSSSDCTLDYWPQADKSLCPNRFSGEPCPQPDNWCDGSGEVLARSDCGDGDGVDDWTCIQPDTSRRAVLLSSSNCTLDYWSDAAKSLCPPRFNGLMCPLPWDDWCVGEGLVREKLDCGDGDTILDWTCIKTNTSWRNCSDTHWPDANKTLCPSRFSDAVCALPDGWCEESEGEVLHRGDCGDGDGVSDWACIQANTSRRAVLLSSSCDTVSDGWPTAERSTCPLLFNGIMCPLPYDWCDEDDGRVLAAADCGDGDTIDDWVCVQPATGQRKVLLSTSNCSDDYWPQADKALCPTKFNHSMCPMPYDWWCEGDGYTLEKTDCGDGDGVDDWVCTYPATGQRKVLISSSDCSTDYWPQADKSLCPLRLNQAVCPMPYDWWCKQPGDVLEQTDCGDGDGVDDWVCINPDTWMRKVLLSSSNCSDDYGPAAPRSLCPPRFAKAMCYWSWGDSCSGDGFTRQRVDCGDGDGIDDWICIQHNTSYRGVLLSSSDCTESHWSNADKALCPPYFDDLPCALPWDGWCVGENLLREQADCGDGDTVLDWTCIETNTSRRGVLLSSNCTQDHWGDPDKSLCPARFANLMCPLRYYWCDQPGDQLQSVSCGDGDTIDDWVCMNNATGQRKVLLSSSDCSDDHSPQAETALCPARFTGAVCPQPDYWCYEEGDHLERVDCGDGDGVDDWVCMTNATGQRKVLLSSSDCTDDHAPQADKALCPNRFASEPCPQPDYWCYDEGEHIEKLDCGDGDGIDDWVCINNATGQRAVLLSSSNCTLDYWPQADKALCPNRFNSKSQ*
</t>
  </si>
  <si>
    <t>C_32610001</t>
  </si>
  <si>
    <t xml:space="preserve">MVVVVVALMVAVVALGGGGTGGGGAGGGGGGGGGGKTRKKSKVAKQPFQPF*
</t>
  </si>
  <si>
    <t>C_3260001</t>
  </si>
  <si>
    <t xml:space="preserve">MMTQAATDVRKPLPPTPLPLVRQQQQQQQPAAVAPASSSGSASAATPASHAVVSTSAASAAAAAAAAASASGLQDTHSPSTSSTSTSTSNSRSGGGLSVELVDVSFGYTAERQILKGVSLRVAPGESVAVVGSSGSGKSTILKLVTRLYDVWGTPGSPDVPPAAVAASSSNSSSGNAARAASGAEASTSGGSSSSSSSSSSSGGSGSSSSSSSGVYINGVDVRQLRLADVRSAIAVVPQDTALNYESILENIRYGRPDATDAEVVAAAVAARLHDTVGEYAAMWNLQANQQKEEEEEAEGGQGDGGHAGGRGGGGGDGGHKQGDGGVTDTDEEIHLALAQEAAAANGSSKHAVAVAAGGKGGVAGLSLDSMDELATYSRRAAAAVVAAAAASATAAAAAVGGGGVNAA*
</t>
  </si>
  <si>
    <t>C_3260002</t>
  </si>
  <si>
    <t xml:space="preserve">HTHTHTHTHTHTHTHTQQNRSTVPHGRVLAPVAIPYTCTCHTRVTLHASHFHTSTLPHALPHCLPHTLPHKHTR
</t>
  </si>
  <si>
    <t>C_3260003</t>
  </si>
  <si>
    <t xml:space="preserve">MLRKLCMVVVVVFLGVISVQVQLLVSLGIILTALGLQVAYDPYRCPRMDLLERLSLIGTTLIIYVALFFLLNLSDATSVALSVTLYAHGIMHALDADGDGVLSAADVGQALDGLSSKQPWLARTLVRLDAALRRRPLLAGVISRAFPYGETNDPWVAAHLVSEDYDVDEHAEEEAARMGGKDGDKGKGKGGGRGGKGVADADEGMVTAVADSASQPGAWSKIPKQQQPQAALGVREAAALGGGGGTSGGGIATVAAAAAAPTPAAVAAAAAHRGSMDRPIRASSSSSRSRVAPEPMPAATAATAATAATAATAAAAGVTGGSGNSRPFSGGAGAASSSRRSSAWEHGDIGGGAATAVTTAANTIDDGAANGSSPPASRVASTRLGSPPAAAGGGGGGDAIAASPIPQPAARAGSGSVNGGGSRPMSRQRPLAAAAHGTTAAAGSSAAIASFGSAGSYTAAALPGLDLDSDLPVEPLGPAVGPGQE*
</t>
  </si>
  <si>
    <t xml:space="preserve">MLPRRKQRRQLLRLGLRRERVLVPVPQPTSQQQQQQQQVQSEYVEEYETVYVTESEVPEAGRAAAAAAAAVGPTEAVAAAGGGWAGAGAGSQQRLLHQASGGPAPPLASSTAAAVGGSLAGTSVGGWALAAALLLAVRLGREAADEERTDLFALQEAAEAARRVYEEREARLDAELVARAEVERRLREEAEARRRAEEEAKRRAEAEAAAREAKRRAAQAAAEAARRAAEAAALKETDRRLRLASNWYTLXXXXXXXXXXXXXXXXXXXXXXXXXXXXXXXXXXXXXXXXXXXXXXXXXXXXXXXXXXXXXXXXXXXXXXXXXXXXXXXXXXXXXXXXXXXXXXXXXXXXXXXXXXXXXXXXXXXXXXXXXXXXXXXXXXXXXXXXXXXXXXXXXXXXXXXXXXXXXXXXXXXXXXXXXXXXXXXXXXXXXXXXXXXXXXXXXXXLHAAFLKDANVLVISALPRGQTGNASEPLALLLTGGAAGNGGGNGGGWLGQLPLQPAPADALRAVLEAEVAAATATSSQSLPAASELVAWELRHWGRMAHLQLLAAGRQVCVQLAPLLGPAESLEQGFECRIVRQVPPPRTELPPAAAAMAPCVSPALARAAAAAASASGASGTSAAASGGGGLQLAVSLIDGVISREEAAAAAGGRDGAANGAALPPLAVAALVYAEALEAAGYAPPPPPPTTAALSGDASTTASAGSGSEADGEESAAEVAAAAAPAAAGVAALERLMRYQLGERARGAPADSLAATAQLLRRVLPGGGRHAVCRALERLAETNMSLGARQALQVLAVARRHYGERHPAQLPVLLDYVDALGAAAAVAAAAGGSVRGGGGGSSGAAKGEGLGDAAAVAAARAKAATELLEVVQGICERYQASRDLLSCVLLLEAAVGEVGAALKPPAMSCCHGCHYCHCSGPTLAAAVAPSPAADDGAAASLETAAEDAAAGLGLLLLLVGAGGGGLIVATCGSTSWPLAAAVVPAPLSSSSTAAEGSFPMPAASAALVRLDDERTTPWGMVTSMS*
</t>
  </si>
  <si>
    <t>C_3270001</t>
  </si>
  <si>
    <t xml:space="preserve">MWVGRRRTAPAQACGSCVRPGAVVRIAAAAAAEEDEENVAATAAVEEENVTATTAAAAAEEEEEKEKA*
</t>
  </si>
  <si>
    <t>C_3270002</t>
  </si>
  <si>
    <t xml:space="preserve">MTEPTANVGKAVGEDGLLPLLSTEEMLARNIVPVKAEYLIRKPALKPAAAGTEPTAAGANGAGAVQDPTAAGGKGSGEANAKPEEQSKSQGRKQMRKDVKAGRGADLCSNHALGRCTYGDTCRFSHDIGAFIRC
</t>
  </si>
  <si>
    <t>C_3270003</t>
  </si>
  <si>
    <t xml:space="preserve">MSAPDGVARVRLLWEQRGWRLAEGSALEAAVAAAGKRGNTAAISYLFDNLGAQVALASEQGHSVPDVLRKAVFGGQLPVLQLLASRGVRCSVVLKGEVTLEAEGSGPAVLTAGEYSGAVKLGEPAKVAA*
</t>
  </si>
  <si>
    <t>C_3270004</t>
  </si>
  <si>
    <t xml:space="preserve">MLYIIGSLGFLAVDVQEFFTFSGGVLRANIAMSMAGSTLYVIGSAGFLPAVFAWWSAVGIWGFIGGSAVIGVSQAIKTYRIGCTNTSGRFCLRHLLTDPDACTAAGVEMGACVGAWCFFFGTGLFNRGPLDGPESVLRAVLWTWVAGSCFFTAGALCLAYRHFRMNIYVESPEVRVNDIDARC*
</t>
  </si>
  <si>
    <t>C_32850001</t>
  </si>
  <si>
    <t xml:space="preserve">MSVPPRRRGWWMSLARMGRLGTTTVCCSPCPCPTCHMRTGSSGASPRTCCFTPRCVWSSSSAWRRTLPPIPWPVQVTAHARNGRRTSSSCGRPPPASTVGMHARPGMGCMAWCWPQTRPLPWPTGRVPAPRSVRLRPWPTWRCGRSGQLPQRPATMPALH*
</t>
  </si>
  <si>
    <t>C_3280001</t>
  </si>
  <si>
    <t xml:space="preserve">MAGLHPSAASWRPRNSASASSFVAILVLAALSLCCARKSAIEVTGNVAVMTSIRVLHQQQPAASNPTTNSLGSPLDISSVNFVELRCPDIINAEGFAVPDPECNAPLTTLADGEDALGFAAEQELLSGDLVQVTVRVNEETAAALNATRQPRRNRNSSAPSPAPSGHRRRHLLQRAAAAAAADEYDGMSSDPEPQSDDQLEAALESDSDDEYGSEYDTDDQDGDEDEDGEDAEGTADMQAVEDAAAELDTHRRRELRSADAIARRQSPSGFKYVPGSLRIKRRGAQKEIYTGTPIPLRSTIYLLDFCNWTNPYRSPEVRLLDWLLRDDGRFAAFKKYVSSGNGSVENNLMNYYRTCSYGKSSFDWGNVTVIGPVQLPCKGDVSSGSLKYAFDGSTKCGAAEQLSWVRGAESYGQQLAATNDVVKSILAWTQRRRIMLILPAQAKCGWAGLADVACTSPTCRSFIKGSYASNDNVMYHELQHNFGLSHAGKGINEYGDPTDPLGDYNAVGTHLQCHNAPNNYRIGWAKPVNQIPGKGGDGWWGNLTAGNFTAASNHLRFTIPASAISDENMVVVNLAAASADPAAARIPYPKYFLSYRVRNTTNGAFDSGITSGYSNRLIIHAFNGSQSERDYNRSLLIDAGPKFSNPDRSFGNGTVWASPFVPYNAASGLGGGLRIKVLRTGPTSVDIDVCRMFDTKEGTPGSENCYAGQDRDCDGLYGTDDPDCKA*
</t>
  </si>
  <si>
    <t>C_3280002</t>
  </si>
  <si>
    <t xml:space="preserve">MCPPCWLPACAPLDELVRTLSRCVVRLQSGAWRVEGSTYLTEHTLLGEALSQRAGVWIGDCVAFMQNPANPNADVFLAATTGHTTAMLLAVMWERSASAAAATAATAAAAAAAAAAAAGRVPGQQGQSGSPLYGVGSGGGLVYGLTSAANGGGGGATPPGTKRSSRRTSLLNPAAAGAAPVSPVAVASVTGGGGVDGGGGGSFSLVKRALSGGAGGAVLLPGNGSPATPFSHAATAAAAAAASAAATAGAVGGVPSAAAAAAAGLSARKLLLSADGQGPAATGNTSGNAQHTCI*
</t>
  </si>
  <si>
    <t>C_3280003</t>
  </si>
  <si>
    <t xml:space="preserve">MCGGTPAQRALLAEVLPQSVCAAVLQLQSPVVATAVLSALAPSFGAMSAAGRKALLDACVAAVAAGAVAEADGVAVPRPDVDGGTPECVWAGWAVLSSGCCDGDANVRVYALARMASSLPALGAGLVASSAAGQRAGQQQHPEQHSEQQPELQQQQHVEEVVMCLLVPTLRARLLDRTRSVRTRALQLLLELLQLLRQPRPAAAAVEGGSARLGAAVAREVFGEVCALLDAGHDSALRDDSNAQLPAKPGAPASPEEEPETELYNIVVRQLMPRQRPSRQQQQEGQALQQEGGWRPSQEEELAAAAAREHRLGEALGGTQLHAVLWRHSMRQLVLALGQQQQRGWPGQGEEPAAGRCSGSWVARAEAALRVLCCLQPCGGVPIASMTLASGGPGASGGAGGHGGGNSCLACGFRLLAAALPEPGCRPRPGSPGAGVSAAAAAAAAAPLQPSLAPAAVAAAAGRKKGHVRFADDKGTASATAAVQHRGRRECCLAVLDDSGADRTRGAGGSSGGDGSSTGNSGAAGGGPALSELLLRFLDSSGSSSRSSSGPRASSIPGSPRQSTSLQQTGTAGMGCHPAPAPVGSWGPLRCYLLLLTHMARLYEYERHDIAARLAEARRGHGGSGDGGGGWGLRGGSSSSSSGQGGRGASAVEAVAAAGEQAEGAGHGMDVDGAAGAAAGADGGRSGGAGDLPAAAGSVGAAGAGGEGGGGGGGDYMREAEEERASRGVAQRLLERLMAESAPASHTRVLLGMLGLGNQREEQALGVGLERAVGPAAGGQVAAGGRGAVPAEVQVQAMRALGSLLVLSDSLAELHTAAAVAAPLADWRRRPAGLVAAAAAVAADLVLRDPNRHRPLVGLLETVIEDLLLAATATATVTATAAPTSTADASAEVAGSSKDSGKDVAATAAAGLAAAAVLLPPLVNSYCRLLATGRLQWSAASYRTLARCLLPPPRLPRRHLVQLVVEVLLPSAAALGGSSNRVAGGGSSTGDGGRGGAGRIEQRLLPPLLLPPLLRPADLHSDDLALPAIQAAQRDPWVLAAFTPHTVHVLRGYVARYQPSATAAGSRSGAGAGAAAEGGGGAVAAQRRLTELLGQIGNRVAAAAALPPKQRRQPVDSAAGAATADPGAGGVAGGAAGGVEDGGHGAEVAAGAAVAQRYEAAVMRFAADRLEGGFDAGRKRPPQKPTFSAAASGAAGHTAAEADSLGVHASGQHGPARAAGGAAAVARGPAAMDEGEAEDKHEEETKG*
</t>
  </si>
  <si>
    <t>C_3280004</t>
  </si>
  <si>
    <t xml:space="preserve">MLARVALGLARDGQSAVPTMTRAMSSVKLPDLPYSYGALEPYISGQIMELHHSKHHATYVANLNKALEQQAEAEHKGDVAKLISLQSAIKFNGGGHVNHDIFWTNLCPHKEWQPPSGDLKALIEAQWKTLDNFTTTFSAQTAAVQGSGWGWLGYNKATHKLEVVTLPNQDPLSVTGLVPLLGIDVWEHAYYLQYKNVRPDYLKAIWNIVNWQNVEQRLAAAKK*
</t>
  </si>
  <si>
    <t>C_3280005</t>
  </si>
  <si>
    <t xml:space="preserve">MRFRSHPLIQGVTAGSLGADVDVVEEGEEGEEQAAGAGDAGGGAGGDADCCASPSAVAGAGQAVTTNGLRERAQMAPVTSAAAAAAVAAGQALQRGMSGRARSKRRLPPGAGLGGGVGVGVGEAEELGALRAAAAAAAADDDLGVANPAALRTHLSCSNLATGELGGPLAALGGGLGPGVSARTPCFYSEAGQLLTWDWDFTEFSLEELVKLAYDIFIVSGVMEEFAIRPKICCTTHARDLFKPLERLSILIAALCHDLDHDGHSNSFHVNSGSELARIYNDQSVMENHHCAMTFAILSRTDCAVLAGLSPEQQRAARKVIISAILCTDMANHFTLTQEFQKHSTTYDPDSEADRLLLLKVSLHAADIGNAVRPFHVNHAMSRRVHREFEAQTEEESRLGLPITFAVDTADHVMCARVELNFLDYVVMSLWERLVDVLPELEPQLGLLRVNRARYRKIADTGKTADVVLAEEAQQQDAPAAAAATTTVSETMATASAAAAAAAGSGTAGSVTHAEGPGAGGATTSQGQHGSVGGVVSGGGGGGGGGGHTASVSPPNELAAAEDGRAHGSGQRQEESGRGAAAAAAGGGGAGSPEDMLISPTGTWSQVPNGLIEDASMSEGESAGVRGSSGQH*
</t>
  </si>
  <si>
    <t xml:space="preserve">MFTSSFITTIGIDFKIKKVDVEGKLVKLQIWDTAGQERFRTITSAYYRGAQGIILVYDITDEGSFNNVRNWMRNIEQHASDNVNKILVGNKLDLSEKRVVSEARGRALADEYGFRFFETSAKDNVCVEEAFLSVAKDVLHRMQGEQANAQLLQQQQMSAASQPVRLTSSAPSSGSSSRGSCCR*
</t>
  </si>
  <si>
    <t>C_3290002</t>
  </si>
  <si>
    <t xml:space="preserve">MASSAGSALPGSPFPGGGAAAIEYATKADVDDPNFYSWLEDWIGEKNEDAAITDVFATLNDYGTQIDWQHQQQQQLLQKQQQQQQQQRGGQVAAAGDKVSLVDDDDDEPAGGGRGLDPMVPESLDLIVPASLDPMVPGFALAAAVAACAAPAPG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VSGSGGGSGGGFLSLPSVFGQAAGQAPAGQVAASSGAVAGAGAAPGLGGLGGLGGLGGLGLDSHLQNYLRTQADGAALTASLAASSLAGAAGTGGGGGGGGLLAAVSSAAAPAAALQQPPPLPAAAAGPANRLRSEAGLAVGVVPFDQLLARALYGRASNSGPPRVSAASSGTTGTTAVPPAVGVAAPPSPDSFGGGALPGYNSSAAATAATAAGGMGGPEGAMVLMSRGSSGLQQQTGAPPAAAAVASAPPPLDYVMRAAGSSMTRNSIDFGSGAGSGCEGGGGSGHFGRTPSDPLLSPSGLSGGVSGAGPSGLFPRNGSSGLGGGGTGGLGSRHRHSRKSLSGGAAAGGAATGGGSGMPVSHARGGHAGKAIGGGGGCGGGGTGGAAAGAGSGGANHHSTQRGVGVNASGRPTRTARTKAVFAALEAEVAGKMSELEALEVEHSTLKQRVEILEQISLTLLEAEDVTAGGAANAAAEARLVAAVAAMGARTCLVCVFQPLVLLKLKGMNLETNVYEEPPDSHWMDVIK*
</t>
  </si>
  <si>
    <t>C_3290003</t>
  </si>
  <si>
    <t xml:space="preserve">MSVGAAQVGEMDTLFHSYNLLHDSFRAELQDTQRELAELVNKQDSMVSTERCSEGGLLFTMRQLRAMKQIWGVNICGAPATAAGATAADPAAAADPAAAAAAAATAGGAAGGGGAGGTYSALLMAAGAGQ*
</t>
  </si>
  <si>
    <t>C_3290004</t>
  </si>
  <si>
    <t xml:space="preserve">MPGHARGRTLEVAVGTGLNLQYYDWAQPAPAAATEATGGGGEEEAAATAAASSGVTSLDTALSTFVI*
</t>
  </si>
  <si>
    <t>C_3290005</t>
  </si>
  <si>
    <t xml:space="preserve">MATPSGSSNAIKPGAEALAALQVELQALKATWGKRLHLTKTAPTAAPATAPFPIALTFDVDPPSAVSDHYDVGTIQIRIQLLSPAALQAAAVAAEPPPQQNQXXXXXXXXXXXXXXXXXXXXXXXXXXXXXXXXXXXXXXXXXXXXXXXXXXXXXXXXXXXXXXXXXXXXXXXXXXXXXXXXXXXXXXXXXXXXXXXPADGEVAGEVGGGEAEEAAAVKPPLLQPQQQQRQQAPATAAVLPPPPPPTANTAAAALPPPPQLQPPPQLQPPPGLLSYGVALKELEYVRRRYSQLCTVRLHRDDDNGGGGGATATAGATAGAASADGGNAGGSSSAAALLQPGCLTTLEPAAAAVVLLLLLLLQLLLLLLQLLQPEPAGYPH*
</t>
  </si>
  <si>
    <t>C_320001</t>
  </si>
  <si>
    <t xml:space="preserve">RAAAAPPAPAAARARPWAAAGSGRATRSPEPLAPPPAAARPARCAAGAPAPPRRPCRRWSRRPTAPPSRAPWACSPPLPPPPSPPPKSLWAAVSLGAATCCDHAYVTGPSRGPGCVAGGWRVWPAAPPPLGARRRSARPDARPTRAQPTRCRACRSPPSDRRETRQTGSRPPCPGWSGCSAPHTRRGLPWPSQPPPRSSGRDCWPRGECPAAAAVRAWRGCPPSQPPPHPGPWLPAPPPGPRRLRRRAGAPA
</t>
  </si>
  <si>
    <t>C_320002</t>
  </si>
  <si>
    <t xml:space="preserve">MVVWWDKNAAAWRVFEDVCPHRLVPLSEGRITPSGLLECGYHGWAFSGDGKCEVIPQQGKCDTPRACATGYHCAVRQGLLFVLPKPLPPALRPSGGTNDELAAALAAVAEEEARIPLVSELEEPGGKWLSQDVWRDLPYDWSTLMENVLDSSHVPFTHHASMSNRNVIGPYDLKLTSAITDAGFSGMWTTGPNPPMHPPP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GAAGGAAAGAAGVLSAVGSVLVAAAGAVAGPYDPTGVSHMLRAAAWALLAAAATAAGGRLEALRKLFYEGVYPPPRNLKD*
</t>
  </si>
  <si>
    <t>C_320003</t>
  </si>
  <si>
    <t xml:space="preserve">MDLRGGKLLVGKADTASRSPLDCSSPSGTIPQTRARSVAAFAAAANSPRLHGVGSILSHSSQWLGADFFLVVHVREARDLGPGRSATCDPLVRVSLQRGGGAKPRPLLEAETRVLLRNRNPMWEQSLTFPLDHVSEDMELQLRVRDNDIRHFESFMGQVSLSMWEVLNAVAELGQEISYSMPLYDDSGLGRLRPGTLAFGVAVHAKSTYKERRRCGGGGGRCRRRQCHGRGRQHAQPRQ*
</t>
  </si>
  <si>
    <t>C_320004</t>
  </si>
  <si>
    <t xml:space="preserve">MERVDKSALSGAPTVIVNMQLCLAAAPPAEGDLSLLGEELAAAVSRQSASAASLASTSAGGWREVMQADGSYSGASSGSGASAAPSHLKSLAGGLTRPLVRGFTTLIGVVAGASEGSGGGGGGNDGTSSSSGSISAAAAAAGSAGSAGSGGSSVTTGAVLAPPPQGRRTGSTTAGSAAASTLATTSAESGAASPPAHSDAPQPPAPGAPALQGHMRADVPPAAAAAAATDADALLTHSPNADPFDFWSVDVAEPCLAALLPPLPPLEHVVGDFVVRTGPHELANALFGHQSPVTARVADGMGVTAAVVVVGWGPDKEGRAPMARYMTYLTPTPLVGTTPVEHTQRMVAKTDAGFIVENRITPNPMGVGRVVTITVQVVGRHAGPGKTRLTASLKAEWYGSRALYLLKGRVLAACPKESRGYYKQLRAELDKVFGAEDVSPATEGAVATAATRSRVAAAAAAADASPAAARPTPIPVALSGVAPGYVETADADNEALAAAAALAASGGSAAAADGAAQSQAGGLLVAAALVLLLVALALGFVLWTALVRP*
</t>
  </si>
  <si>
    <t>C_320005</t>
  </si>
  <si>
    <t xml:space="preserve">MALEIAASCSDGSWLDPGPASSTLAQQESNSRYPAMGVAQPFPQAPSTSRSDGANLEPEVDATVWPIGASTRSQADSASGRVTAASVPPTPSGGASLQRAALVIDRGGVGSRRDGSGGGGGAAAAEPAADADPDAAAAAAEPPPSPTADSAAGAASTSAGANSAVAALLKRVNSHLPHLHHLLGSAADAAAGGDLAVGSRPGIDAAAAAALAATNRARYATAVAASMQRQQRERLAPADLFLVVHVEAAQDLQPGRRGGLTTCDPYVKGWLQWPVRTGGGGGNGRAAAVQHTPAQKTRMLFVNRHPMWHQRLAFGLAGVGEAAELCLQVKDFDGRLASASVAGQVAPLPLAQVLRNVQDLGRDQAYSLDLRAEDGTPRPGQLRVHISVHEQAAYAQATVLADAMERRATVAVALRGRRLHVGCSQLSGLTGLRGREHDLVLEFRLCGVVVHRPLNCLGISGGRARPQQLDGAAAAADADAAVGVAGGGGGGGGGGDAVGGSAEAAAPPPLLAAAELSLDDALREPLDAWAEEQKFGDVHVTLLLHKKKDGGVGGGKGGGKEALCINPGDYKAIARTQVPLWDVNIRPRPNTVAAGACDAATVEPPAAAPVAQRILAGLSAANAALPRGWPGPLLAAAVAALVAAKLLPLLGLLSPSAANAISGVASLAFMLGFVGLAEAAAGRSRLGGGGAAAKAAAEPPRPQLAEMDLTAPPLVYGRWYSRRMEQLDEAVFRAPAAQAAAGAGVARGMRRAAAAAATEPVDARLVLEIVPPPPLPPAAAAAAAAAEVPLPVDFDVPDVDAPAAPLPPAATAGLPGGVPVCHMLLGCGPHAAFKHLFAPGSELASRVAVAQGVMGMMVLKPWTAAGAAATTPSPSPSPSAATAAAAAATSPPPQPMMTCEMTYKAKSKWPFIPDSAATQKQEVVEKCDGGWVVENRILPDVSAGLVAIRVKVVGTHAGPGKTLLTATLTAAFGGGGMQSSATLNAVGWGLFQLGGVTSRNAPFANYITTDGVACSVAREAHNKPLANLKPATAPADAGELCTLEEMKATQIIGGRPKEEVVVGWGSWAFQGGKGGSPISVRGGRAPTGRLIKLLRERYAKHVFIIDEYKTSKTCYNCGCQEMAIKRLGGLKEGQRPWSVKVCNDCLTTWNRDVSAANVIRVLLLLKLMGFERPIKLQRPPWPPAAAGPG*
</t>
  </si>
  <si>
    <t>C_320006</t>
  </si>
  <si>
    <t xml:space="preserve">MSKFIRVAVCIPGPPKVEADKAKLRSPWASFRPASPAPYRPSLNSPPRSPASSVAGAPLLHPRPLPTSPIETYQWNNKFMLANPPLFHVDPDEPDADLLADLCNLCQVSCPRTPFTPEEDARATAIAKAICSGAITTYRTANAFARRC*
</t>
  </si>
  <si>
    <t>C_320007</t>
  </si>
  <si>
    <t xml:space="preserve">MVTTKVGSAPAPPTTVSEAVRQARTALRQWREAAAAEAKSEAAQRSGGEASTSASAGAGAATAAGPRRLIVDLPLPAQRSGFLGRGAPDPDLLML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ISTHGCCPLHELRRRAAEVLDPAGWQTLYSARMLRSSRGANGLLVRAWPHRWALYPAATPDARHLGDCVLASLERPPTKLLIERLAEAKPAMDKKVSVRLIGVNL*
</t>
  </si>
  <si>
    <t>C_320008</t>
  </si>
  <si>
    <t xml:space="preserve">MCKALTRRCGLSC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RVESATPPDAVKFFNTLKTELAAKYGVEGGGGGGAASAAEGGAAGAGAAAGTTAGGGAAVVVGGGFGSGALGGSPVLLLAIAGGLGLVLLLTVLVLLRVTSELGHSARAFEALTGALDALPSRLAAVAQQQALAAAQVAQACPFDGSGGGRRGSGGDFGQPVAVPPLSATGKRGIAAAEGLECGPGYD*
</t>
  </si>
  <si>
    <t>C_320009</t>
  </si>
  <si>
    <t xml:space="preserve">MEGASPTPRVGGGTGVLASPAATSPVTDSTSIWCTPASIDPTTLPAPSRAAAAAIDASGLVPQSVVIAAAAAAAAAAAAGGAGGSPVPSGASGGASPGSSSGGTGGLHVTLPAHLCSLRPPTPLAKDEDHLVVVAAAVAHTHASPTRRRSRFASSADPGLLAAAQAAVAADEAGLLESPPGSYSGTGGMWPEHGGGGRHGRRGAGAPATSTSGTASGPISLSFTAGAAAGVGAAGSSTGGSGELPFPRPPLGVAMEPAPWSSPGRSTSRRAGPPPLGTVPGGLNGPRSPSMTGGPGAAGLGASGRRGPGTTDDSLSNFMHSFGPNSPAAAAAARVASSTRAGRGLDPI*
</t>
  </si>
  <si>
    <t>C_320010</t>
  </si>
  <si>
    <t xml:space="preserve">MQGLAFITCEAHGQHNKAVCGKGPCFLARDTDFCFICDWYCVATAHSRRQPVRHCHAAPSPLECAGTQWVMMVPFIYVTVCFPGPPKVEADKASHVRSSWASFRPASPAPYRPSLNSPPRSPASSVASGPLHHSPLPTSPIETYEWTNKFMLANPPLFHVDPDEPDADLLADLCNFCQVSCPRTPFTPEEDARATAIAKAICSGAITTYRTANAFTHRC*
</t>
  </si>
  <si>
    <t>C_320011</t>
  </si>
  <si>
    <t xml:space="preserve">MISIPEAQDIVLSHTRPLGAVTVGLAGALGRVLAEEVRAPDSLPPFPASIKDGYAVVAADGVGEFPVVGESRAGHLDQLPVAPGSVAYITTGRCRARCGEMDPEVDGAGRRAPVPPGADAVVQVEDTEKLPDGEGSQRRVRICKAAKAGQDIRPVGSDIT*
</t>
  </si>
  <si>
    <t>C_320012</t>
  </si>
  <si>
    <t xml:space="preserve">MGILATVGAVSLKVHATPRVAVLSTGDEVVDPSTAPLGPGQIRDANRAMLLAAAAKAGAEVVDMGVARDTEGHLEGCLAAAIEQRVDVLITSGGVSMGDRDLIKPLLAREGTIHFGRVRMKPGKPLTFATLTLPQQGGRQMLVFGLPGAWACDPLHAPPPPPPHEASAHGAAGLGSMELWAVSTGNQISSRLLSARSANALLEIPCASGVIKAGSLVSALLIDDLGGMPVPPGGTY*
</t>
  </si>
  <si>
    <t>C_320013</t>
  </si>
  <si>
    <t xml:space="preserve">MHASLFAAAPCGTVLVSLGSACPAAPTACIPAGHVLPSPWPHSASSGAGGALPAGMLSPGGGGGRASSGLYFVGGGSAAIVTAATHASGGGGTGVGGGGGIGVSVEARSSMRSAMYSEMGVMTWLIPAAGTPIDGGFQHGGGAGQRAGAHSLFAGFANGGAGKPAHTSGMGPHSPSAAGALPNAHATPAPAAAPSPLSGHFNHPGGTNPRRTPSALHSNGTTSTAADVAPGSSMGLLGGGGCELPHEWQEVLRNIGADLALAAESIDVVPQAPAGGPSGGARTPMPLPSLVEMAAARGKDQPGLAAAAAAAAAAAGPTPQMATLVPIRLGQDTVGALLLVSAVPQPAAAPSTKRTAAMAAAAAARGAAAGVGTPAGVAWQHGHAGVPPPLPVWSPELLAGVAAALAECCLGPHLSEIVRVAVAACDVAQAADLQGLASALACAVTDSLATELHVDFTVRLALVPQAHTPAAAGLGANSGGGGAAAAQYGFMLTEQPAAAGTPQPDALLAPGRGTNAPGGGGPPSRNAPRFSLNQNAIDRVMGITGRPSGAASGHWDTGGGGGGSFLSGANVGGGGHMSGMHSFQLPAAWGAGRGGVAEAPPRLWKARPFSLESTLLSSLATKAARAPASNLLVANYSINTGGAAATVCLDEAAPTGAATPCNAGATTRLLVPVGGLSSFASASALGTGGGGXXXXXXXXXXXXXXXXXXXXXXXXXXXXRARHGLCTAGGGGLGLTPLTPSSRNAATAGGRSRPSTGSGMAGGGGGGGGGWPYWPAAFGVGCAVDGGGGGGGGEISVCVAVYLTSSERLPTSLLCAARNNAQSLLEVLLPATGMALSDAAYTELQFMLEAVGGAAGAGVHNALASAFAAAAAAAGGGGGAAGPLAGRSLSLASRQGGGVRLANIGALPPASPGFSTEEPLTSGTGNGSSAAAAAAAAAALGGRGEGVGVLSGNILPGGSGTAHALGLGLDGGGTCDLSPQASVLPASLALRSGADGGGGQQQLAAVGAAGGGGAGGGAWSTLNVATPAVTSRGGNAASESSPRVPRSRLSNTSAQPPPLTGLAANAMGAAGGGHTGGPASPTITTGGNAIGGNANLMLSTNNSLMGALIGTSSVGGRSNGANAIAGGGDAAIAAAAAATGSGADGTMSPVSGSIGVSGTGRTSALQQSMMQMTMSLPSHVPPLGSPGLGGAGVVGGGGGGGGGGGTLQVQSSCLSGAMAGRHSGRMNRACRRQMSDLLATMPCDVSDTLTVMRTNMDILVSSFWNTLRAQHNEATPSPHADEDLRFLRLNKVLGGGGCSTVYAGLLHGLEVAVKVMNAPMSEEEEAELAARDAAERGGGAGGVTDGELAAPSPAARQAQLRALMRGARELAVMTSISHPNIIYSYHTRVMVGHDAAAAAAAAAATAAGHQPEEPVLPLLAPAPPETDTAPAPAAPLQTVLIMECCDLGSLADALDSGMFANAIRAAEAARWRPGAPRRSHTFSQLPTIPARGSLATAGGAGGMAAAAGGSGNMPAAGGASAAAAGGGRPVPGSGSGRAGVGSGGSGGGMRAVYMTLLEVALALRHMHSMQLVHCDVKPANVLLKSSASDPRGFTCKLTDFGFVNLLQFQMEDADNPAAKPSMRYHEPVGTVTHLAPETMVQGSKLDHTVDVYAFGILMWEVFTGKAPYAEYAANGFRDVPYKVVREGMRPAFPSATPVAFRTLAQACWSHDPARRPSAAMLVASLQRLMDSAARG*
</t>
  </si>
  <si>
    <t>C_320014</t>
  </si>
  <si>
    <t xml:space="preserve">WGYVSSSGFTNEDAQVVCRQLKLPTVAYVFGNVEPFVGNPGRLILPGLKCTGTESFLGDCPVDKTTATPTQEPAFIFCQEPTFAVRLAGGAHPSEGRLEVHSQSATWETVCWASFDASAVDVVCRQVGC
</t>
  </si>
  <si>
    <t>C_320015</t>
  </si>
  <si>
    <t xml:space="preserve">MLFRDEVAIASGSRGFSPLTTWLDLTGSPFSIDVTNTTTRSYVFTDVTGDRASDMVFFDQPTLRLAYMPSNRNNKLVDDTDGDGTTWFELSTVSGRCASLGEDCFLITSDVNNDKLNDIALVYLDRVTETEEFYLTLVTTSPPAPLNWYMTSAAVFPRGACTSPQAVALGQFVGLDGSLDGTIAGTNQPQLLCLSSYDQRIYVGGLGVWGSLPGPVTSLHVRDVDVDGRDDLLIFTEVGSYYLVSTGASFGPALPTAAWLSPSSVSLAVPLTLDLGQTDQTASSVVASADVIGAAPVEHRCGPPRRVVAYYTNRRPDKSPACLASVADVETTALQRAAAATHVIFAHVKPNAETISVDLANERDGPVLANLDGNLFNVNPDIRVLVSVGGPGGLDSDYSRLVLNEQSVVGFANATVTFLNAYNLDGAELSWPNLQSEQVEGYTALLEILSATLRPAGKLLSLAVPPREVYVSMDWGRLGLLVDMINFQGFDLEGDEVLGASPYVETPLFDCQEAEGLSVNSLVDLILAAGAPPQLLTVVASSMGRSFVLDGDGFVGGPGSPGPCMGVEGLLDQSEIKLLLPPGAARHDPEAFANVGPFAANQYAHWEDAYSIVNKVCFARSHCLGGVGLWDVDGDSYGELLGAVGRAVLGDPAICTEYSPPECTNTVSTRGSEDLGSPELVATLGDSEFLLYQVRKNWPDARDHCQQIGGDLVSVTSRGEAGVVYSLITAWASSGQLGPDDIYSGRDVYVWLGGSDAAQEGRFVWAESGADFTFTSWAGGQPDGRFGGEDCVATTVRLAGSSGAGLRQVISSEALWNDVGCTAALPFVCQRDTALARSLLRAAKEVPWLSATYHVLAPAEEGDPGLMLTQPEANKLCRSLGGELPTLTDPWVREDLTSQYHRDLPTHTWLGLRSYGDGQLFWNDGTFTTDGMLNAWEPGEFGDAACGLIVGPSGANVTVSAGTLYSFWNATTFQGAIRVASPPPPPPRPPSPGPPGPKPPSPPPRPANLTPPAPPPGLPNAPPSPVYEDLTIYNLTDYFAPQVQMYSVFLPQGVYSLSCNERMPTTCQTGMPAVSLTPNFYCLTRPNGRAYVVPGKELPSMPLYLSTERACAAACMLNFRGDTLPISDDTLIQPPAAVGPLFGNPAAVAANPAGTPPATPFSLLCGSDGAAAPLLSSLTFLVDNGTRGIQDVGAACAGTVSAGVLGSVSAEGYELRVRQLQRPVIQSYTARCGPGGVTGMLGSYDNRGMCQVSLTCASGAVEPVLPPTASRNCTAAASFFDYECPPGQLAIGLQVRARSRLVPQRCHLYGLRQHTGRDSDAVRRCAGRNGGAVAAITSPSAAVSAARRPPPCRARDCICCLASRRSRRH*
</t>
  </si>
  <si>
    <t>C_320016</t>
  </si>
  <si>
    <t xml:space="preserve">MHVTPFQPSRATQGSFTAESSAVASTPDPHPSITTAKAAGTAVSSAHTSYAVASAGAATAPAVASTSAAISSPATISLSPAATTTC*
</t>
  </si>
  <si>
    <t>C_320017</t>
  </si>
  <si>
    <t xml:space="preserve">MFSGGVLITSGVPTSSFLHGIKVSCFDVPEPNPPALAVSAQLPPNQLPAAPAVTFKYECPAGSKVVSVLSRVDADDDLLNVRIECDNAPLGDAESLASIAARLTPFFAPPQIFVANCTNCTTAANVSSMGYGQRRYISPDIAISAPRTSYVIERTCPLGIAGIINTATSSRIVPELGGAATPVSSAALPSSVVTGATIALFDVLLDWGNAVAFCMSVAQDGALMTIEDELQRLAVGSVVQEWAAENTGDAVLGVWIGARRTGEPHLCSRV*
</t>
  </si>
  <si>
    <t>C_320018</t>
  </si>
  <si>
    <t xml:space="preserve">YLAFAERRTWAGAAAGCAAIGARLASFQLPEDYSAFLAVANRYGDGARTTFNLPTALSGAYSWSDGRPLLYGVWAAGQPDA
</t>
  </si>
  <si>
    <t>C_320019</t>
  </si>
  <si>
    <t xml:space="preserve">MLGACLRCVAVRDQFALSTECAEAYVFGNNGTSAWQQRQCATRRSLVSISNVLCRRELPDSNANAAMIVTNTSATTRAADKELASIPTLSSPLLPAVAQSVEPLGAERVLTTITSRRGTTDQVQLYEVLLFDIPMPWQPAVSFCQRPSCGKMTYSVFNQSTTYVNAGWGAESCGAHLLVLCRRRSGDGGGVARATPSMSTAPAASLTIRDVRTTLYRETMTWSQAVDYCQRRSGILASINSANEADVIAAMVREKMYKWEDEMPFDYVRGGGLLAAPEGPTQLCLSWRLLPDGTDVWQTDECAEFALALCQSELQPFICNTGANSTRPVDANPYDAKAKVYCPPGRSSFPCKHVTPY*
</t>
  </si>
  <si>
    <t>C_320020</t>
  </si>
  <si>
    <t xml:space="preserve">MLPPPSPRFVVQAGAREVFIALGSGNDTIKHLGVNYNLYGQARGFRELADPPDSPLVLDGFTNITADNREW*
</t>
  </si>
  <si>
    <t>C_320021</t>
  </si>
  <si>
    <t xml:space="preserve">MQTDTSKPVLPNWANVETASVSDPSFITATSTCGCTPTNPSGQPVDLSIRQQGGAVEFSWVVGSACESSVSITRSLVDEVNNELLNTTTVAQLSIGLACGTAYRPSKAEVDEDIARDKLQVGRTYRYCIVVTSAATSTYFLDATKPLEPIRFVSEPICRDVRIQWTSTITGEVRTRYDTPAPGVRLSARLIGTPYVVSAVTDDSGRYELVMQTDVYNCDPVLAPEECLKQRVRAVASARTKLRSGRILLHDFSINGRPGAVQMLALQHLQVQQSVRILDESAMPITGFVRWPGSEANRGFDQTRGCPITNARVCAVTARENSSVSCAMSDPGTGAFLLAAGVGSFLRLDVTYENHTFAINMLGTVDVDDTGAFELMAPIYDVDIRDLTRRTVRVGLVGGQCEIKLGAAVLQFSAYDCDLQSGQRALDRRVRLDPSVPYTDIEVPALPWDISYVGIEDAVPDVSPEAIERFLTITNQITGFVNLTIGTDTELFDPTAADLDIGEEPVLPEPPVVKFQFTAPNEMEVQVCKDFKGSLINCGEFSLNRRCDGNTSINAYQAVYSAFGPPDTSLVKKDVLLLKRAARYKMRIKLFQMYGRLRCDNLKTTVLVQDSIGGEVEENQCSVKRRGCVKNVGFDELTNTTEFTYDLVPGAISFAVGTAYALPLSAVAASPGWPSRSLLLYSIVEGTQSRTGTGYIEIPIPVPLLILRDPPGDRSYATLEGSISTAVKLSQVTHDKQTCGGVGDDEVFSKAMPVSYWCVIITAMCIPHFLLSVS*
</t>
  </si>
  <si>
    <t>C_320022</t>
  </si>
  <si>
    <t xml:space="preserve">MALFYQKYFQENAIKKFYDDYHISKYIKVLKRLYKSDALTPEDTTGEQLQDPDGLEMGRGAGLSYRKTENGGQLAFELFEGLGVPTDPDTLAAVIAEMKTLGEDESAELLAGLVEQRDYARDAVEEDPMLPSVNLIDMNVAFNRDPYGLRPGYKHLGKETSRIPDIYRPQDKAEFRLRSGGFSGLAGMLTDMAWYNEEEEESYYKLTIKREEGFSTPEESTPELTDGGGDMILAPTFAIMFILQDELKFDTRTCTPTARMGIPGWDLQENMHGTAWHSVHHIRNVVIPELSSKYAAEMSKPAAQQSPDILANIYQGMRGWEDVMTIYDEMNTMAKQQEESFPNYVVGDQEINGMVQGTVEGVWQATLDDHPDRHMDAFEARSIDPERLEQSPVWKLGYYEGSEKLAQLMLRTQAYMDNSTSAGNIVAMPRAKAAMGGVATGKHVDILQEKYGVQFNTMSFSGGGGSYSYRFKTMSTISTKIQFQISFKDMFGWKGGGGGGVGFWIETTDENLYGFELEFDSSLLEETDRERTVSFTLKDKDVGDSFLVKVKPDMAYGTPMFELLAGRSKCPYEHGTLQREGAAVSVLGGQNVQFNVKQGTEALYELLIENQSGTDEQVELQLGPDLATNNQSMYVQLMGAPWIEPVGFSLRGPFAAQTRALVSAKCGPRYPSASIDIVAKSTCDSSELSRTPLTLQCFTPCPAVMWPQEWPQQQPLIYNLSDITASKTIRLKVFNPAYSIQKWNTHPRLNGTNGTTSIIIEYTNVVSGGGIWLPVRYLNGSRVDFSKIEDPAYGYATFDWSPASVVDGEYLLRYVAYCDILVGGGTDSRYEGPSISLLVDKAPPVPSRFSALAQHVPFAFGVVATQRDSAGSTFIIPSTDLYATCSGNRINFHWDSINRPTALMPNRTVTIQLLNVKDLAGNAVPRAINLTFATGTLTANAPVTLNYVLGPLPTPARRLLFADRSGVLPVQLVNRLALRDESAAESLEALVEQRMEARRQLLARVDGVLQSCTASGEALAAVAAMTSARGRLQATDLLEDEDLLSMVIEFQATGGSAEETAAAAVQLVAAARDNSSCLSTQLAANFAQLRRVFAEKGIDDQLLEGAGEEELRAVRAAATARAARMGLAQAWEASVAEAQREQAKLLAASEQATTEAQELLAHMTAVSEADGVSANQQAAAAVVVSGAEEGGRGGMDTNRRHLVNPAAVSAAASATVTPQQQQQQQPAAAGGLVHWLRSHPYISLAVCVLVSNAVALLLVGGIWRYRKRNSGLSELNSKKRGTGLLPTRRRRGLAAILRPGAASSGSTGDGGSSAGDQHQA*
</t>
  </si>
  <si>
    <t>C_320023</t>
  </si>
  <si>
    <t xml:space="preserve">MAKGGKDENGKSITAKNMGAKGGTKAMAKGGKDENGKSIAAKNLGAKMHGARGHISWQPLFLLVDAWLEENCGPGRRPHGIWEKVLAHLRQLPDGAHLPPSITGAILKNRYNTNKYKKEKKEKEEKEEEEEEKEE*
</t>
  </si>
  <si>
    <t>C_320024</t>
  </si>
  <si>
    <t xml:space="preserve">MSTVNELEASSTWIFGYGSLVHTPNFDHTAKVVGWVRGWKRVFWQGSTDHRGTPQRPGRTVTLTEEPGAVTWGAAFRLAGPPQEQAATLAYLEWREKQYDVRHYVDVYGADGQLLVKGALVYIASPANSNYLGPAPLPAIATQIATSRGPSGPNCEYLFRLADAMRAAGVHDDSELYELEALVRQQLLEIRADVRGSVMHVIALSGEAAMTAAGQEEQEFG*
</t>
  </si>
  <si>
    <t>C_320025</t>
  </si>
  <si>
    <t xml:space="preserve">MAAAGAAVAAAAAAAAAAAAAAAASGARARILVAEEAGKARWRRRAQRRPSSGASAQAEELAGV*
</t>
  </si>
  <si>
    <t>C_320026</t>
  </si>
  <si>
    <t xml:space="preserve">MAALRMSAPTSAALRSSVRSAKPVLPVRRAVRSVVVRAQASEEQLGFKVGTVATLSSVAASWMMAGNAQAATELASLAASDNRAGILATLLVPVLGWVGFNIFGSLQAQLNQMDAKNKRAVPAAVGMGAAASLLFAQSAEASTEIATLAASDNRVAILATLLVPVIGWVGFNIFGSLQAQLNQMDAKNKRAVPAAVGMGAAASLLFAQSAEASTEIATLAASDNRVAILATLLVPVIGWVGFNIFGSLQAQLNQMDAKNKRAVPAAVGMGAAASLLFAQSAEASTEIATLAASDNRVAILATLLVPVIGWVGFNIFGSLQAQLNQMDAKNK*
</t>
  </si>
  <si>
    <t>C_320027</t>
  </si>
  <si>
    <t xml:space="preserve">MQTLSVKSTRASVVPRRGRATTVAVKALSLQEATNCELPRRFGQAFVRIFSPDDTKVKNYPVNNFSGRISHHEGPSRPFKDGFQSNAPLPPSSSIEAANQEGAAGYVEDAVKGVVSGLVSEPSGTEPGAWTGAAGWKGGVHSSENKRDAREGFHVKKY*
</t>
  </si>
  <si>
    <t>C_320028</t>
  </si>
  <si>
    <t xml:space="preserve">MAASVLAALEQLYGSNKYADCIVNIYTPTSLASDEPAVALPGHLHVLLAGSELFQAQAERWPQQCDNDISCKLCGATNSSAPASASGVGQVLRVSLDHAGDLPYALAALRFLYSGNLDQVIAEAGGQASASGGSSGECVDSGAAAGPDTPGASRSGSPTRGVAVTAANDTPSSDSSNSTSSAGSGPGVAAALLHTRRLALYLHMPDCVAACEAELVEWVRRAAGAAVTTATNTTSGGASTASPGPGLTFMDARLAAVADVYAARELLAPPLLLLSPPGIPMPPHLPSAGREASDVDPRAAALGCCVRLACLEQLLGWAKENISTVQAENQELHRKWQQQQQQQQQQQQQQGQGSGAEEAPPAAGQRPELQPPQPPTFGELLAWAACSAPHALSNLESRKLVLQLPAVALEAMLMAENFATDDESTVLLLLAEWQSANRVTRSDNLLAQLRLGHMNAAYSTIVLPLLVDGKWITVSRVHLGLIAQCGGGSLAARQRICRVASRYSGAQDGVRWFHPAPRPQPPPRALDWSVDGAALAAAAAGAHLHAKQFASQKLVASGFEWTVAVQHASPAGNGAAAATTAAAGVFMWCYVPHSLAVVARTGYDNTIGAFRVVAHPGAVKLTVFRKAVGQGGGSSNGSSSKWAPAFVMTCGDGDLTVCDQDAWGEARALPLADPKSQPGQPGQPGQEQRGQGQGQGAARLAAWEPYLIEGQLRGQLRWGA*
</t>
  </si>
  <si>
    <t>C_320029</t>
  </si>
  <si>
    <t xml:space="preserve">MGKPEGKGGGKVDPRFAAMHSDPRFQRFPKQKNKVVVDKRFAGMFEDPEFQARSAVDKRGRKIEDKKRNEDLKRYYRLKDEDEWRETGGEGAGEPGSEEPAGADASEEEPQQQLQAKGAKQAKGGKHKEVAAPGKAGAAVAAAGKGKDQKQKQQKGAAAAVAAAAPQGVKGKGKGKPAARELAPPSESEEEEEGEEAEALEGVALDEDEMEEDTDDNADAEGEDEEEEDEEGGSEDDEEAKAQLRWARARGMIASDSEDGEGGEAEEYDSADEPLTDEEEAFGEDGEAAGPGLDPAEWGAGANALNPDEEIPPQEETRRLALVDLDWDHVRAVDVLVVLRSFLPKGGVIERVTVYPSDYGLQRMAEEAALGPTMILRPGQAKAAANGANGAGGADSKDGGRKGGRAGAAKADDEDNGAEVDKKRLAAYEKSRLRYYYAIVECDCIATALQLYNECDGLEFERSACKFDMRFVPDEQSFAGRQVRDAATEVPADYEPPATFNISLQHTDPKLSWDAEDPERKRKLQGRRLKTDEELREADFAAYLGSDDDGDDDDEEEEAAAAGGGGKGGKEDAEALRARYRALLLGEATEDKSVGRVGGKSWGDDEEEDDEAAEGDQDGEEEAGGRGRRAGGASGEPSTSGRQAAKAGRGAAAAASAGAAGAGGKKKKGDVDMVVTFHGGLEGLGERLKKKKEEERARAGETVWEAYLRKKKEKRAQRKAQGRLRNLSDSEDSDDYISGSEEEDEEGGGRGRKGRDAKKAAGKKGRGAGGSDDEDGEGMYGDVPDDDPFFSSGGDGGDDPFSDPFFNQDGDPGAPAAGGLGSEDEEEQEEGDGAGRRGKGGKKDKQDKGGKDGKKGGKKSAEAGDKQSAADLELLLMDDGALRDAARGVKSRVLPAGHDAAEAGKRKLTKKEKREQKKEAKRKARAGSDEEDAAGEEAGAGFEVNLSDPRFSDMFRSAEYALDPTDPRFKKMQARDQVLTEVAKRRSQQPQQPAPGAGKQGSKQQSAAGPDGGPPQTGASGGGADLRAMVAKLKRKAEVQQDKDRAQALGKGAGKKAKL*
</t>
  </si>
  <si>
    <t>C_320030</t>
  </si>
  <si>
    <t xml:space="preserve">MSCSVLCRAVLRQSIFHVSYLRGLFPEKSFKGVDMKNLDDMHIKMLLPTCDESRRLVDWVEGGVYDSIKRGYLKNLFFGISTDPEGTQLLEEYIFTFRYKEGRVAMEVNATANGGEGGGEAGAGAGKRKGQFRQKDGTGKDAGTDLSTVRYQVCRLIRMLVQVCRTLDKVPAERYLFMKLTYQDHTPDEYEPPYFVPVDESGVGHFHRSPFSMAVGRVNTDHHAVSLKVKSTLDSCDDDLNLGEADDELMAGAAAGAADGAGDAADAQQQLLLHHGRAPPPSAGSVGSGDAGTGTAGVTADDGGDEGGEGGDGEAEGEEGEGDQGEGVGLPPASQVTQQTQEQRRDEEDEEEGAGVAERMDGEAMQALQEQEEQHQEKQEGGAQAEVQAAGDGADCMDVDGAADAAAAAACDGDDVTEAPEEATDDYRAVVHYCAGRNQVSLRQLGRQFAAHMSQGALGGYVSRLAEQGVLVAVPGAKSTWRVNAVAAATAAATVMPLSAPQADAKATGGVDSAAPPAAAAAAADNDPAAMLAERMDGLTMDPTAAAAAAPVAAEPTTQAAGAGGRGSRRRGGAAANAAAPEAAPKAVAVAVAEQEEEGADVRRRSRDQQMEVEGQEAAGESEGRDRDLKSRGGRMESEQAGDDVTGGGESGAGKSTGRGGGGGRDSNGDGGEAAAAPNVYIADSQQSDRDREKTRGGRVRKASYVADPIQQGPAAAGGGAGGSKKARMAAAAAVAAAPAPTPQPKPGKAGRGEAKGAGSTPRGRSRLGAMRR*
</t>
  </si>
  <si>
    <t>C_320031</t>
  </si>
  <si>
    <t xml:space="preserve">MAHAPNQQGQPMVDHKREPCPDRILNDIGGAFAMGAVGGGIWHLIKGTRNSPSGYRTRGAIEAVRREAPRLGGSFANWGLTFALFDCSLQYVRKKEDPWNAIGAGAMTGGFLQLRFGLGSAAKSAMFGGFLLALIEGLGIALTKLTSPPPPGLPMQPMGPGGPGGPGMGPGGPMPPPGMPGTPGMAMPGPDGAASSGGDGGGFFASLFGGSAPAPAPVQQVTDLSEDPFQPPPLPKEFAMHSDGGDGSFKHN*
</t>
  </si>
  <si>
    <t>C_320032</t>
  </si>
  <si>
    <t xml:space="preserve">MPTSVAPLSEELTVKIEHGGVEDVAARSDQDITDVEMARYKALDARAKGVPVANKTIATLAKDSQTLAANAGPQNWGLTEVSAMMDEKLGGLKTEMSAMMDEKLGGLKTYLGAR*
</t>
  </si>
  <si>
    <t>C_320033</t>
  </si>
  <si>
    <t xml:space="preserve">MMDEKLGGLKTYINTKFDEMVEASNYAVYNEAARRSNAAAPSDAPLVKLKKERGSGAGTVPACPPFPVRKADLLHSITPAHINELEHFYDVKFEAMAAPEPAVGGPAATARSTNLPQRRQQLATFLGVP*
</t>
  </si>
  <si>
    <t>C_320034</t>
  </si>
  <si>
    <t xml:space="preserve">MKVAPAPASGQPGGGSKKPSDYGCQLHYKHARVVEPESTTDDGMKRLKDVGDKGTLITAAELGLVDKYRDLKRAGQDILTCDWPYHYSSILYACYGNQYKMVEREFVGSTQELTAMHTTRCWVGKNSAMVAAYQGHLETMLYIIDLDMQVKLLDTCRNKQEVQAILAPTEDDPSEPVGYALATFDKAFLSHKFVQQIFTEKWGPVVTKKADVTMALSYILHYILRIIAVRVTDNLNILLVVNDLLAAAALMAWFRMVSVFELSSAIGPLIQMMKQALFQEACIERDPTTNECTKYTSWGYDWQKDGLVGGMTFLQYIALGNANPVDFEQKRVTGVIFYLIFAIVTAILLLNLFIAMLADTYTRVSTQAMVEFRYRKAKLMASYSRRDFVCPPFNLLHLVCAAVGNGLRRLVWGPDGFTPVSMRKNETVPLFSWYFPQGEEMRQVVVLQRRVVDDFLNSNRVALFREKLNAELPNLVHEMLKQKGKGDGGALAGGGAAASTTVLATAVSVTAAAGH*
</t>
  </si>
  <si>
    <t>C_320035</t>
  </si>
  <si>
    <t xml:space="preserve">MSALHLRSQASLLRPKSEASTSYASGAARRARRSGVVCMAQFMQDPNRGGPQGGPTGTVPNWKPGSYDYPPPPSSMPPRPGMPPPPPPGGPPPNNNDSGGGSSLTRALIAAAFVTGVGIGVYFDSNITLTPSNVASTEIVDRRTPNSELCMAYGYSAMAFDQRLFVSFNPFNVYVSQPEVKPGCILRRSNVNVLENKKLVSGSQVDNCKRSMNTFAFVGDLDNSPEVSCVYHSEEAENQYLLNPRRLVPASDAPAGAGGAAAGGAAGAVAGAAGAGGAQ*
</t>
  </si>
  <si>
    <t>C_320036</t>
  </si>
  <si>
    <t xml:space="preserve">MWGFFVFSMILIFGAILVLLRRYCANSVTLTVKGATSYAWLTAMAVVAIVPLDVYSTLNSHKPSELGVMWDVAFWSTQALTWLILPFFQYYADAGDFTVKNKYVEVEIPRNMWKADPERQLKWCAHRAGKYAEKVMKATSELETVVTIIAANERQIRRHDPLRKYMDIIVEHLEKGPAAELNPDAHGDIPQHA*
</t>
  </si>
  <si>
    <t>C_320037</t>
  </si>
  <si>
    <t xml:space="preserve">MAPEVNVCPLKRTPADNKENPQMAYGAAVDVWSVGALAYELLVGFTPFPGGPPATRKGDPTKSLVFPSSFSNDARNFVLSCLEQAPGDRPTVQQLLRHPWVASGLQRQAAPVAAAAGAPAVAGQAP*
</t>
  </si>
  <si>
    <t>C_320038</t>
  </si>
  <si>
    <t xml:space="preserve">MAVQRGRTTQQKKGFFGLFRKSAPAPAPVPPPQRSATLPSAGAAGGAAQPPAATRYQSATAAAAAARWLGRGTGVPAGGDGGAAGGGGPSLLDGGATTSLLAARYDKSPTPEYDTHMAPGGGGGGKSGLDGIFADLHVAGGAAGSGGAGAAGRGGGGGVAAAAPGATEKDSLLGGFWGRS*
</t>
  </si>
  <si>
    <t>C_320039</t>
  </si>
  <si>
    <t xml:space="preserve">MVGDRTMVGAAATAIGLGAI*
</t>
  </si>
  <si>
    <t>C_320040</t>
  </si>
  <si>
    <t xml:space="preserve">MAQAPNPTVDELEKKEEDEYRTGPLSVLTQSVKTNGQVLINCRNNHKLLARVKAFDRHCNMILENVKEMWTEIPKTGKGQKASRPVNKDRFVSKMFLRGDSVIMVLRNPK*
</t>
  </si>
  <si>
    <t>C_320041</t>
  </si>
  <si>
    <t xml:space="preserve">MSSRASLRAASTGAYGSQQDGQQRAEGGADEQRLVQEEGNNRPAVAAAAAKPAAGAAGAAGGGDALDVDGAQDAWGAGAAREEEAEAEEGDREVAAAVRDGGGGGRSGGRGGRGRGRGGRGRGRGAKPRGFPVPVQQTCVRRLAERAAIELSVDVLREASQGFTSSLAATASALQLGSTSFKKKARQLGLCFWPYRAYQRLTTLTDSYKKEIEDLEKEAATLPEPPPPPPPPVAAPPAAAAAAAAAGLPPLPPSLLGLRLPPPLLPAGSAAVAGSTAQAAAPVQAMQRFLLSLPSALAPTNPAAVRAQEVRQLIAELKSRMAECEAWWAGFVAAPCRDAGFKLQKDPFFRKIQEWTRHTYKKTHRDKVRSLCGEGGAAGGAAGGGAGGRKRRRGARAAGDDDDGEEEEEEEELDGQDDSSDSDEGAAEEYDTTTLSEEEQEQDEKEEEDEKEDDEAGELHEAESEDGEAGSRRRGRPPLKRQRQPPPPPQPPQPQGQQPPLQQRRRQQQQPQPRRRPVIHSFPLPSASRRGGRATASPDAAADGAGGDGGKGIVASTAAAAVEAPAPQAVAMAAAAAAAGGMGFPPPLQQHLQVLAAAAAEAPATAPASALAAQQPQSQQQDLQASHRRRQRIPITAAAAVTPSAAAPAAAAGTRAVASAAAVAAAVAAGTRAALDIRRSLRAAAAAAAASAEVPWAAATAPVTAEAEAVAAADEEAWQDVRDVDMDDTEVAAAAATAAEVPPPPPPAVISSLTSKRRHSREQAQEQQQQAEKAEVERQRQQQQQQQHQQGQEQEQEQEQEAVARPSYCSRGKRARSGSPAAGAATAAAAAGELPPPHPPQLQPRRSPLGEMGAAGAAPQVDEACAYGGGATAVCDDTHDLQQQHLLQPSPPLQQLPSPQQHQHQHQHRHQHRQEREEEREGDRKEEQEEEQESSAAPLAAATPLLVPAAKPPPPAVTSMAITYTPLSSSLVHASTRAAQSQPPQHLLPPPPLPRELQPPPAHCYQAPPPSPPPAAPAAAPDPPPPGPTPPPVAPPGAVFPLAPPRPSDPRLPQHLLGPPLHQHQPQPVEEQQHLQHQQQPVAAPSAQTESCLQPQPGQPQQQHQQSPHHQQSQNQHHQPPLHPYHQHHQPPPPPQSQHQHQPQQHQQPQEPLPPQHPSLPPHQHQHPHQHPPAASAAPRELVQQLAVLRHRVSALEWEVRQRDGQLKEAAHAAEVAALKIKVAEQQAALERMEVERLRRELQLLQEQL*
</t>
  </si>
  <si>
    <t>C_320042</t>
  </si>
  <si>
    <t xml:space="preserve">MVDTIIIPMPPPPQLPRLVSLLPSAADLTDSSHFDNSAAVFEQPQQQQPAVTSADTADQADTEAAAITAAVLAAAAAAAGSDCVPGAQQLQQLQALAAAVESISPAAQSDSHAPDMPSPLLHHQLMSSAAGADGGGGSRSGRSKIRRRQRVQRRRRRRRXXXXXXXXXXXXXXXXXATAVTTGTTTSALPAPPPAAPPSPTAAVAASAVVISATGGATAASSLPPPSAADADADATATGDTRLPPPPLLVRALHLLLKLNRQAQQQSAQPPPAAAAAAAAAPPAAAAVASPDVAATAPPAAADTTATAAPKHKRHPPPLPPPMPASAPRARQASQANPKGAIIPTATAAPAPPSLEDRLQRALAAAGASELASFVCQVKCTMRQAQREQEQQQQQLQQPAAAAAAGVKPARPVRRQRSQSAQLQSAPQTPPEPEPEPPVPRQGPRQGQKRQQGWNRLAAELLPAASAAAAAAAAAAAAGLPASTPVPQPEVIEIKDEMDEMEAASMGPVNSATAAAAAAATAVAGSPARSRGSGSRSLGPDADADAETNGGTRAAKRLRESSAAEPAVAATAPPQPDPLPAAPPAPAPLQLLPLPLPPQTPGYAGAAPAPAPPPPAAAAGSYTSTPSDVAQQRPRFPAAYGSALPPLPPPPPPPPLQAPQTQPQPPSAPAGPPASPGGPISFVPYRPAPAPSAGCGGAAAPACSAPPSPAAAAAAAAPLFAALRHRVSALEWEVRQRDGQLKEAAHAAEVAALRLRLAEQQSEMERREVERLRNELRLLQEQRQQQQYQQQQPQQQMAQ*
</t>
  </si>
  <si>
    <t>C_320043</t>
  </si>
  <si>
    <t xml:space="preserve">MVLASAPSLAVVAVAGGAGGSGGGGSGAVLPGSCGDSLIRCVLGVACLQAPVATWLLQRLPALAITCGDGDDDGGGGGGGGSNNAGPGAGIPGLILSQLRWLDVAPDVAVTEEEGSPLVSVVLEVLPSTPPALQRQLIGLLPEVAAVEDHPRIVEKLCELLDAELGFVAPALEALQQLQLGPDLQDKVGAMGVAWRAGVEALAHPHSQALSGSAASGAGGAAGASQLSLAAATPRHRRVRIAGGAGGRLESEIQIVVEKNLKGAVQYKRIGIAGALALLRRVGNAMILMYGSYAGNGNGNGCGGGGAAAASGSLTTGASAASAMFCEEEVPATGGFALLLDEWRGRIDDLLTATNGHAAGRAAVMAELAAMLLRRQPTAAAETAATAATATGGGGSSGRGGGGSGLEWAGDTIVESAGGGGGGGGEGPQWGTLLPRKALKQIIDVFQFVRLLREVAVALAANEAAAAAALRAIAAAGRLRSQTGSGGSSAPLPEDNDDDENENENGMENDIAAFEDGDEAIENNRFDGRRLGGGGRGRVRAAGGGGGAAAALAGGPPQLVALDLWVLLLLLGGRRGKEADKVLRAKIDDGSASLAWLSGSLLGHCAALREVWPAAAGLATALAAARAGTPAAAAAARLYAVLFAAMGGGDDGGLHRMEVLQALHTHLGSGVGEEVDTALTALQQLAEGGYTQAAAAVPKLSKRAAQLAALEAVAAGLTDQLAPPRGGMAALQVPARRRQATRRRRRSRXXXXXXXXXXXXXXXXXVAGSAAAAAADGDEAEGTAAAAERWEPGTAHDWAAWHVVAGGLAGAALLLSELAGKAAAVSARARGAAPFALSGPAAAAQADTSLSRLSPGALAEAVAPLLPRLRAHLDGATAALADCAECNAWTVARDLLCVPWFNVDGAESPAAIKLMRLLFAAWGPGGGAAGPRARAAALAGGLPPPPSPRLLAEALAALAAKPGSEGTLDNELASLVNGVAGAAAPAAAAAAGSRRKLRPLTPAQGQCLAKLALLAYKQLDSQCRGAGPKAAPATANRNNHHGAAEYDQHDNDNGNGYGHGAGTRNPPAPPDVWRHLALLKAARSMLVAVQHLAAPSAAAAAATSNGGGAATAVPDELRTLSNLISRSANAALELAWDGSDGGAAGGGAAGAAGDGEGEEDEAAAAAARGGGGGGGGFKWRGQAKLISELLRLYVELSAEPLEVLKTLSMHVLKEVPGGKPPGGRVAAAAAAAVPEGPVAGYASLCQATLGPWYKCCFEMLTEQYAATCARMRAGSKAVLGQEEESGCMFEYYAAADVFSRLAELIREHPDRTPLIGTLITCGGKFVEMGKGHELRLAQLRNKDIHGEAVVASQVYAYSDEEDNGQEEEEEEDVDGYGAAAEEGQEPGGTAPAPAPKKKRGRPKKAAAADGGGGGGGASRRRAEAGAEVVPKDEPLDGEAGGQTGPSSLTAAGASGSKPRKPRAKKPKKDAKAAAAAEEEEEEEAEAEAGDAQMEAAAGRPAAAAEGGDGRRKQQRKRKPKGAAGGEDEWGGRQQEEEQEEQEDGGGGGGFAGGASAGGWVGEEEEEAEVEEEQGAGGVAGQEGQEEEEEEGEEEGDMYAELHGNNRAALLGTGGFEDEEEEEEEEQGQGQRAGGAGGGGGGEEQDEEDGEEGGYQEQAEEGDEEYEREV*
</t>
  </si>
  <si>
    <t>C_320044</t>
  </si>
  <si>
    <t xml:space="preserve">MVVDGDTDGDDRSRWSAAFVCAAYAGAGICVLQALRARGAAVDLAAVAKGGSEEALDWAAAELEAEQEQHDGGLGGVLAPLGPSEIHWIHKRGNLAALRWLHRRGLLDGRSVSWLAGRVELGVAPAAAGGVEH*
</t>
  </si>
  <si>
    <t>C_320045</t>
  </si>
  <si>
    <t xml:space="preserve">MSAWGPDGVARELQQRFDLTAFCNAAALRPDYAQRLRRLHAAGMPLGVQALRYAARFGHIDALKYLLDEAGAPAAAIDTAFVRSYVSERGPQLADSQLLRLLKERGYAFTAADVKAAARWGWPDEPLIALIQMAVDGDSGDDNGSHWSAAFKYAAIGGASTCVLQALRARGAAVDLAAVAKGGSEEALDWAAAELEAEGQGGGFGWWCAAGECEWSRRYRASIL*
</t>
  </si>
  <si>
    <t>C_320046</t>
  </si>
  <si>
    <t xml:space="preserve">MWIRRWEAGVQELLKVGVEFKMGVACLARDDLRVVDAARGTLLQLGELTDTAATRALKASQHHAGHHGPHSAHLHSALPGTAHHGGHGHGHGGHHGPHSAHSAHSGFPHHSALPHHPGLPSAHHTAHHAHAAHHLHSAHGGHHGSHHGGPGSAHSAGHHGSHYGPHHSSAHSAGGSHRSAHGHGHGHSHSGNHHGNHHSPHSSAHLLHDPAHAAAAAAYAATYAAHHQGTHNGAHTAAPSHPSHFPALVHHPASAYTMIGNPWPAAAHAAQAAIMLSHAAQHHGRHSAHGGGGGDGAASGSESAGPHGHGHGHGHGHHHDGRGHSAGSMAAAHGGGGSSATAAEMAAHAAYQAELHRQMQQMRNEAEQQQQQQAAGSGGEGAAAEGEAGEGGAKSGGAGGEGLAAAVSDTEAAVAAQQKAMAAAAAAAAAAAAAAGGVSPPPHILFQHAISDPGGYGGAAGMRLDSLSGAAAMAGEHGHGRTHGVLSELQAELAAVRRDLAAEVAGLGRSLISGQQELRSGLGGEVAAAARLVSGEVRALVLETQAQVHGLKVELGDVRQELGASRQAAAEMRGLVAQVLEGMSALIQRNVQLESLLHGGXXXXXXXXXXXXXXXXXVMPNGAGVNRSAQSATGLVPLSVYEAAAASCPGGAGPSPPAAPYSPRLSPIMLSVAGAAATTTVQGGAAGNGSRRGSETGLPPLQRDQLVAGGPPSMDSPRGRRIYVSQPLVIKDGAAVEPASHAPPLGGGGGAGSGNGSGSGRGAGLAAAGAAAAANGGAAGSLADGITSSGLVLPPLAAAAVLHHHHQQLAGSAAPSSGLAAAMVAADRVGPGGGGGGGGEGGRGVVAGGGFQMRPPPGMPQSQLRGKAAKA*
</t>
  </si>
  <si>
    <t>C_320047</t>
  </si>
  <si>
    <t xml:space="preserve">MDVSAPFPAAPAAEPAQPSPAIMTSPAPVVTSTAPTTSLAPLPSAVAPSLPAPAAVAAPEASAPASVREDQVQNAVGFLSHPQVRGSTNTASKRSFLERKGLTAAEIEEAFRRVPEAPAAAPVAPTAAVAPAPAAQAQPSYALQPGLPQQQQQQQQHGALVTYVSPQQQQQQPQQQMAMVPQQPPGPRWSQIVLGIGAVAAAGWALQALVLPRCRALLDSWSAARREAEEQRNKALLEAVTLMRSERQEAHLQQLMLGGSAAGQSGSARAGAGSMYTYANGGHGHGHGHGAASGSGSGMMMTGSSIMAGRGGGGGGGGRDPDSLLNGPDYASLRAAAGSYTNAYPPDAPVHPYGGGGGGMGGVSAGPTGGSTAGGGGGAYGAVRNAAAGPYGAGANGGGTAASGPGSSSGGAYDMTYKFTPTSPKPPAGAAAGGPSGFGAVHPYGSSDRLYDPTAPQGGAAARSTDGLDSPGGGGGGGGGRTVPRAPPEQPAYPQSFHEVMEMVQQGITPPNVRARMNAPLKPWERAAAASGAGAGAGPGAAGGSSSGSSGLGVGSVLTFGPSGTSANSNSNGGGPGVGASPFGGGSGATPPPRVYGSYGWGVPEGAGGGATGGVGVGAGAGPLTGSSGAASGVGGSGFAARGADGSGAAGTGGAASTASSAAPGSGQGSGQAAGGGGAAAASSSSPVGVSVLPPANPAWRPPPPPARTVSSVAPPAAAAAPAAPAPPSAACGGGGVADEAAAGAAAGAAAGGAGSGLDGAGASSAGGAARMVGVFEKAAGAGAVDATAAPQPVPVPVLVTRPTPEPASAAVTEASAPAAAPVTPDAAASATAAAAGSAPAPVAAEGGAAEPTTAAAE*
</t>
  </si>
  <si>
    <t>C_320048</t>
  </si>
  <si>
    <t xml:space="preserve">MLRRNVRLRKEYLYRKGLEGKERAAYERKRLIRKALEEGKPIPTELRKDESELRREIELEDDNTAVPRTHVDDEYAHAGETDPKVLVTTSRDPSSRLTQFAKEMKLVIPNSQRINRGGLILKELVGTISEAYPHLVLDNLGSKLGARTANILKHLFPVPKDDAKRIVTFSNRQDYISFRHHTYAQPKGASSIELTECGPRFELKLYQIKLGTLDQSHAENEWVLRAYTRNTKRARLGDDGDQAAAGGPPGKAPKLATAAAAPSSVVVAVMVVNAAGERDGGGCGGGGGGGDGGCGDGGCGGGHTAFGASL*
</t>
  </si>
  <si>
    <t>C_320049</t>
  </si>
  <si>
    <t xml:space="preserve">MQVTPVPVACGVQARAMHRLRRAVPGTSPCCQDRSRSSIVSHSYGPTGQATPAHSVSRRQALALLPAGAALVLGVEAAGPGARGAQAKVSIAEVVKGNGKNERDIQVTASGIRMSLVSSGRGEAPATGALVLVDVVGQLEDGTVFLDTRVEGAAPLAFQVSDNGVKGVKGCVLVMAACPIPTGSPVLLLLLLLLLLLLLLLLLLLLLLLLLPPAPQLGTTNKYVTEGLEQVVQTMKAGDVKLAVVPPSLGYGDRGVAFKSGKRVPPNAPLYYEVSLLRCQTFNLGLACCADADFPCIKKPEAELTMTSMAPKQ*
</t>
  </si>
  <si>
    <t>C_320050</t>
  </si>
  <si>
    <t xml:space="preserve">MRRSAAPTSAATTAATTAAVTALAAQATPTARAAAATYTSTVTTPSTSPSLTNPYRTATGAWYVSDEEAALAGNPLLGITIRASTISTYQSGVVQRLGDVSDRGTGLCAANGISQPWEPVPPGFLLAGLVTEETLTYDVSFSRVAYVFVSMDTSRSASGSSSRSSYVGMVVGLVVGVWLLIGGGICGFTMLKKRARQRYGGSDVAFEATSCSFYPTYQPGSGPPPPPPPPPPPPQQYNPLQHQYPPPQYPYGQPSAFAPGAAGYYPPPPTSPATASATAWSGLPRSVSGAAPTPGFMPSMQRQGTLSESIALQLHVLFGEHAVIQVRQGADARPSATIEEVGVTAATASAAAAAAPPPPPQAFSAAELEAATFGFAGSQLLARLPAPRRPPAVVAAPVADTDGMVYGGGCVYIGRLDAAAGGGGGGGSGGGSGGGGGRQVAVWQVEDAPRAAAAMASAAAAPAGSAAAVVLPAGLVRRLAALRHPHLLTLLGDCPDKPLLVYELAAAAAASGPAAAFATLADRLAPPPPPPDTGAVDWRAAAPPPPPQPPQPPILSWRDRVRVGYEVAAAVAHLHAQTPPLFCRVPLDAARVVVDAATGSARLGFVALGGGGGGSSGIDTPDMLAEAAAADVRALGVLLLRLLTGDATGGAAALEARLHAARQSDAAGDGGGRALAALVFDGAGGERWPAAEALAFANAALRCCGASSTHGGGGGGGAAGSMGGADPETAAEAGGGPDLKDVVLPYLLQLSNRTRLYVSGPQQQQQQQQQQAAAAVPGEQPPPTAGAASAAALGGAAGGDDAEPGALPDDIPPLFLCPITQDLMEDPVVAADGFSYERAAIAQWMASSAAAGRAPRSPMTNLAFEHKSLIPNRVLKSQIAGWREQMNA*
</t>
  </si>
  <si>
    <t>C_320051</t>
  </si>
  <si>
    <t xml:space="preserve">MVAGLAQAELGGRLAPGPRRVAAAAPLVAQLLTAGLLALIPHQTHQHHHSHHHLHEWQAPPHMGRHGGGGASVWSGGLAGRGGGIGGGSSGGGGGQGELWGSWLLPPLVSAALTLANQDPPAATAVQASLHYTLALVGVAVGCAHRAAQLLLLLPAPAAAPPPLAAAAALQPLRPLAVAAMPATVLPAGALSGAGAAGSGAAAAAAAEHASLDGLLAGLLRRGVSPVLGLLLGPAAMADAERRLGSCALGPGAARAALAGSRGSGGASDVQGSMAAAAAAAAALLEEGENERWRELAALGVLLLQRMLVLAALYG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SHASSRQRLLQPSAAAAAAAALLVQPHPDQPHVSGGGAASGGGPASADAATAASSAAAAEVASTLVEQMQPSQPPPPPAAPSAQESLSHRLARSSPAATRLSSPSASASGSAPGSRPGALTAAGTAMATAAAAASQQQQPQKMQHQLQNQMQMQHAGLRGAVFVTHDGRRYSRPASGPPLPHHSEEVEDELDEPPPQQRASASSRGASAATAASGSASASASGAAPRQRSRVIQPPPKGRASLDMELADDVAAAAATAAAAVAAAVATGGAGPSPSTGGLPAGIQSRRSQSERPSLDLGNTPESESYAAGASTAARARAAAAGRQAAGMLLTAAPVNAGGGSAAAAGIAGGAAGSDPGGGGAGPRLLDGVATAPPGPGSAMRRASSERPMSTVAQLTAPAAHAPGGGGGGGNARQQGDSKRLPTVLSPTSPAAAAAAAAAAGSAAAAGNATSGHSVWTPPNDLRPAAQSTPDTPASYAQGAVSAAASYHAGNNPMPAAAGAAAARGWIGGPAGDAAAASAAALAKLYSITQRSANLASGSGPRARTAYGAAAAGPPPPPPPAASRQYSLAASATGQGLFDTGGAGGGGGSVAGLWTQTSGGDAASAAAAAMAGGAGGTGPLPAAMPDASVLSSTILDADIYDRLLSSASSPFLLNPGNAAARAAHQQQQQQQQQQQQQQQQQQQHMAAAAAYQAQQQEAQQLSYRRNSSGLSEASWTIPNLPAGTVISGASVATGTASSGTGGMALAQKLQLQQQQHHMASIAAAIAPSSAGGGGTTPPSYNDAAGGGAAARRRSVVNARSLATGLTSNPSASTEAEEPPTGVEQAHAADGGGGGGGAGMRGPGVSDRRSLGLSSGLVREGSKASGGARQVIVLSDGRQVYQSETLAAASTSSAGLPKLPPGAIVNAAAAAASPNAYAAPSHLAAVATGAAGVRTGSSITGASTHRSAKSSRHSLASGGGGGMATPHLHSWFSVRTPTGGLVSPFNRADADTALAAAVAAAPGSSAGGLPPTAVAVVAAAAAATAAARRPPAVIAAALATATAGGAAAAASPRAQPPSPAVQQQQQQQQQQHHHHHHQTAPSSAVAASATTAQLMGSLNVAGGAATPTGASASVGTPFYPPALGGGGAAPAGGGGTAGGAAASGGLMTSGGMFSSHSGLSAATSAYGANTQRSGVTGVTATSGLGTSGSVGRHGSYVSAAGGSGLGLSSGASYATAETNTSGGGAAGGGGGAAAGAPAAAAAAVVGVTGTRYNRGSLDLARHLHDNGLIRIGEDETLTGTGTGTGTGGSGGDPSHDVDADASSGADRNGGAAAAGAAADGSSATGRSGGSSSNRALERYIQAQTRTSVGSSETTATASLPLTVATGEPSGVAARLDPTGRRRGAVATGATAAAVQSGPDGGTEGERWSAEDGMQYFGSGGHVYGPRTAAASAALAAAGFTMPHSGAAGADGGGGGSAGGGGSPTAVVLTPLPRLPEIGGSANAAVPPVRPAPGPRPAAAGGGGGSSSSGGGGGSISFGSAIAAKLRAFGAGFTRTGGLGNIRHSHHYKQPTAAAAAAAAAAAAPAAITVATRTPAVANRSGGSATTASGGGGGAQAAIVSVQLASADAWTSSDSAAAATAVAASYGLASRGGGRAMGLESAPVSDVTLQGMLTSHTVASSSGPLAHLLSAPTSTGTISTSAAGGGAATVVAASGVIISDRFGRHGHGGSIGSAGTAGSGAAAGGTGTGGTGTGGAGSIGSGATFAGGVDGGLPTASVGIVLGGIGRANLGSGTSARSSSNHSLVSFADVTLGAMLGGGAAAPASNASGAVNITANNLTGGSHAVGNLSGNVAGSAAQRAQRDAAAAAGRGVGRSGRAGAAAGAGGAGGLLLSPSGSTGVMDGVDPLLPLTATHRFIEAQTLAAMPGSGSIGRLRGNGGGGSMPGGAGAGGGGGGGGGNGANLGPGGGGGGGADVSAHGANNSGRLGWMAAGETGAYRPTIPELLASTVAAATAGAAASAAAQGSNGGGGGGGGTTPGSSAAQILMSSTGAGGIGGGGGGVQSQPHHQALDSFSAAKLASLMLSQHFNTTGGGGGGGSGHPALPVVPPVVTQSSGTGSGSAAAASSAHEQAGLVAHASSSSRALSTHQELAGEAAAAAAVGAAPSPLPLQPAVAAASQQQQQQRHTGGNGRAGKWLGSLLRRTTTTGGGAGISGSVEPLHVPRAGAAPAVVVAGSGGSGGGGGSPGAASHPSTSLSSAARDAHVGSAAGPGSGLHVIGGGGGGGGGGGGGGGGGGGGGAGGSSQLLHRLDDTARISPVKGVMRSLKKKLKGGMRGGGGGSSSSKGAARS*
</t>
  </si>
  <si>
    <t>C_320052</t>
  </si>
  <si>
    <t xml:space="preserve">MTIADFCTFLGAHLLRLRRMRVLRRQVGSVGHAAAAAAMTAASAVAASTGAAAAAAAAAPSTASTAAEGAEAAPARAGGRAGMAAPVAAAAPEGPTPARHTSAAASPAGAGADASAGAGAGATAAAAAAPTSRGSGSAAPTAAAAATAAAQQHGKTIPTSPSSPSSEITAAAPPDNTPTPPTPPAHTTQQSQSQPPHPHGQQHEHHGDHNPHGGHNHGGHSHQPHQARPPSQRVVCMVVMRMESPEAADELYNDLNGKPFSSLEPDIVCRLVHVRAVEVTSGGAAAAAALAAKPPGLPEQPAXXXXXXXXXXXXXXXXXXXXXXXXXXXXXXXXXXXXXXXXXXXXXXXXXXXXXXXXXXXXXXXXXXXXXXXXXXXXXXXXXXXXXXXXXXXXXXXXXXXXXXXXXXXXXXXXXXXXXXXXXXXXXXXXXXXXXXXXXXXXXXXXXXXXXXXXXXXXXXXXXXXXXXXXXXXXXXXXXXXXXXXIGQSHAADHWRTSGHCYALELDSQRVWDYVGDNYVHRLIQSKTDGKLVELAAPAGAVTSPHAGMRGGGGHFHGGGAXXXXXXXXXXXXXXXXXXGRVAAAAARAVTTAVRVAAAVVAPAGGMQARTAAGGTTVAQEALMASKLDAIAAEYNHLLASQLDSQRQYFEGLVAQAGAAADKAAAEAEAAHAAAREEARRRGAAERKAAETTEALRAVRQEAEFLRSLNETLLANQRDFKSQLAEQRGRADAAEAAVKELQEQVRDLAFFIEAQRTINEAAGAGASELREGTVLPLPEKQGGRSSGRGGGGGGSSRSGKPGGGGGGGGSGSGASASRGGGTSK*
</t>
  </si>
  <si>
    <t>C_320053</t>
  </si>
  <si>
    <t xml:space="preserve">MVCDGHSGSEAANYVAANFVRILNSFLPPKPPNMASPKEVEMFSEVVRQAIVETFVRLDNDWISVGHMSGTTVTATIVIGYLLTVANIGDSSAVLDTGCSILELTGSHRIQSNPEEQARLRGAGCTLAPLGFHLQGPARQGELGVGPLRLWPGGLCVSRSVGDLDAGPEVMPLPHIRQVLLPSNGARIIVCSDGVWDLMSLSKADDASIIVVDLLPTDGTSWPTVALQANPKPEKSGGLFACFRPELDEPDSRDVHSSGPGHLAFLADLDSLRVYPQMRAALQRTHIQHLATVLSNAVGGKPGIDYTMHGANKVSLYRGYTENGMPRTNSSTAVADVASDGANHSNHSAHSAGALFSDSQGGSKGGSSAVLPYSSSAGHGDVDSPVAAFNSVPDRPGSGLAMA*
</t>
  </si>
  <si>
    <t>C_320054</t>
  </si>
  <si>
    <t xml:space="preserve">MESAPRSWAEAREQLLQELHAQAQGRTSPPAGPSPAPATRRRSVKNAAVGLPYLQPLPSAGTAAAAAPPPTTASIPAAAAAQLNQYLQDLPPTTDAAAATTAAAIGSGSAPAAASDDAAARPHRLSVGHLVHGPPPYAQHSSQPHSQLRHSRSGVGAGAGAGASAADGGYGLGLGGEGPLERLAEGAELGEPGQGPAPRARRVSRADGRKVTGDVAIVASRPRGPRLSYGAGYGVGGDGQAPPSSGPASSAAGLAAGRLGPGGEPRSGAAGRGQPRVSFGGAAAAEMAAAAVAAAEGSPQPPHPRRPSVVGIGMSGVTAVPAGVAGTAGVPAFQGSPAKAPPGDADRSVRRPRRAAAAGGGAAQAAPSEPEAAAAAALGPAGALGTAAGAAAYSPAKWVGAESDGRQRAAAVPPPQDGVVAAGGAAAAAVAAAVVELPGAASSGPAPPSAAASPIKLTAAALALHTAGLHGTAAWEETAAAVVAAADAEAAMEAAAVKEAAEQQQQQQQERGFETQLSLAPRASQQQQQQQQQQQLQAQASRGASAQGATAVRQLDAFLSFGLHPQPLMQELDVRAALGGGAGAGAGMAARPTAAAAAAPAPASASAAGIGAWAAVRTARVSDVSGVDNAIDGLAGFGGPGGLAVCGSPVILPDAA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TRAAACSSVRMRLDMVWVAVGLLMSVVVPLQVAFVTPATALPYLVLLLVCSAAWAVNIAANFLTGAFGVDVEVVFTIVCYIVGVFFYAMLIGVMSSIVLSLNRSGQMYVEKLQIWRDYCHYRRLPGELRRRVMAYINTAHSNKRVLDDTSMLLELSPGLRTDVNLQLCAELVATVPVFLECSPIVVRAMVSKLQRETHVAGDFVFRVGDIADAVYFILKGTVAISDETGQLLTRLAQGSHFGEFGILAYLDGQLGVRTAAARADDCVELYKLHCEDFAALVRSAYNATLRANRAMTEYDDDEDEEEYEDEEEYRDDDDDNKYDDEYDDEEDDYDADDDDDGQSRGGGARAKVAAAHRLLSSSEEDGEGDDDDGYEDLLRADVALGSDLTVPGGGGGSGGIGGGRSRSITAGGPGGGSSRRRHQPHLSPSGSMGRSTGSGEGGVEGGEAAAAGSAARGLRKNGGGSMLRRALGAPAEGEGDDGVSASGGSAAARRSVKFSISIPPTPTTPSGVAAAAAAGSAADGSGGGLSEGGGIGDAHGPTPVPAPISGSASGSAGSSPARSPGAHSTGGAAALGAFSSLPLPLPSMRTSIAGVYDGAPPRSPALLAAEAAGGAPPSVLSATSMLLAALQGGGGAAASSGGTGLSARSLLNRIAPQESMRSHVTVSDAGEEADGPADHSEPNSPSPAAALAARPAAPWSSNTASRLSMPRRSASASLAAAAAVRAIPLPPIPAVGAAATGTFGGLSPPVPAAPGAAAPGGGSGGALPQVGAPPLGRGASRLRQMASMKNSVAPLPAVAAAAAAPGTSTGGGAADQGPVQFADLLMDGTIGGPGAAGSSPGGGAGHGLDGEAAPPTAGPEAAAAAAAELASSVPMLARMRKVTDVVSFLNAVAGGGASGGTSPAGGTSGGLSPGGFPAGAKSQTGSALGPPPPAAASSGRGFGGGMSPGGGGGGGGGGSGGFMRAATTLVDGPIEAPERPTPRTRHHANASHGNSSSNTAAGGGGAGGSGHTSTHVSTDGRPSGSGPAPTSAAASGTGNGGGGGMTGLWQRLMKHKPAGKEAETFEMEGAPSFGSTAGGTGGGGHARGSFSAAAAAVMDLRRKSQAPGPPPASRSGGSFFSAGMMKDNRAQAQLAADLEVGAAPPGVAAAAAVTALRVASITGVAASRLGSISAAAAGLRLPGATASITGPSALGPGGAASGHGHGGGGGGGGGERPSGGAHHGAGLRGSTTRDLLAGGGGAYHGQHPRGPGVVNLGFG*
</t>
  </si>
  <si>
    <t>C_320055</t>
  </si>
  <si>
    <t xml:space="preserve">MGPHMGSRMRLRAAAAALTCMGLGTVRGWSAVGSGITGFRTVDYRRGRREQHIKLLCSKNGSAHDPLLLGTPPV*
</t>
  </si>
  <si>
    <t>C_320056</t>
  </si>
  <si>
    <t xml:space="preserve">MGRLFRKLTANLGTETSGQRPRSATPSRGASPARSRRSSGHGAGGGTSGSHHSDRAQSASSQRRRRSSSDNVADPGSQPPAASAGSASAALASTISRRNKRASAPGEIFFSVGSGSAADVPSPPQGTRPGSAVAAARDGITKGKNWLARLSRGLTTASSGHGSSAAGVTPPRPATAHPAGGGGGGGGSARSSSPLPPVAAGAVVAEAPRSPHHHSGPVGRALGLFARRSDPPAAGASAAGGPEPAKSAKARAQQSGPATAAAAAALADDDDDDTTAADETGGPGAGTLAEAAGGSPTAASVPVPAMP*
</t>
  </si>
  <si>
    <t>C_320057</t>
  </si>
  <si>
    <t xml:space="preserve">MTRGIYGVTRVASSVEDGARGRAAAVAQAAAAALEQAATAAAAPVLVLAELAARRPGWREAAALFESVAPALATQTLGVLDVDALVVASELPELLLQGYRYRLTAPAAYWVAPAPPAATAAAASNGSSSSSSSSQSGSSGGGGWDTTGATAGDAVVVVAASAGGQRRPVTAHVTLQEAEALLPKQLLADLRTEDVQELGRHNIHSADTPADLMLSMLAVLLDGGSPDLRDVVFLRTALLRNMDLYRPMDLRGQIKGANLDTDVMAALMRQLGNDDGGGTGGGAAAGRRGDLSRDDGGEQPLLDTLDLANMGLAGAFGGLHGGGGGGAGGGGG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IGSPLENHHAASAFALLAERPELDITAGLPPPERAAFRKQLPVHCRWLGVLEEEFFSQGDREQARGLPISPLFDRTKQGVSKSQVGFYEFVALPLCHALCAAFPGAAPLMHHFLHNYHHWKAVDAKAAEAARGAAAAPPPPHASSSGAGAPPAAPATAAAATTQNGGSAANGLLTAASAGAATGGGGGGGGGGSGGGGGCCCCYCRGFRGGDGSCRGRVRRLVYTSSAAVAAAAAVAVAAAAAAAAVAGAVIAAAAAAAVVRRPALPASS*
</t>
  </si>
  <si>
    <t>C_320058</t>
  </si>
  <si>
    <t xml:space="preserve">MSSASDGDRVQATPISAALDLTTALGRLRALTASCNIWRLLAGYASQAPTVPLESGHVTRSPDGLRTYCLLPGFVRKSIASFATEQAPFASFEVLQDVYSKMSKPEHRRNIIQVYNIEGHAGPQLLNDVYTVHLAPVGVPCQGAPTDLRILAGAVSGVLRGLAALHSEGFVHRDVRWPNVIFLPAERRWLLIDLEHAGLHDCDCSGAPYPLQHWSQRTLDAGGKYTFRSDLRMVAEQLLCGGVTLDEGGRDLRRQLLSGQLTAAAALEHEWLVGSGLE*
</t>
  </si>
  <si>
    <t>C_320059</t>
  </si>
  <si>
    <t xml:space="preserve">MPAAVRSGRHALQPAGPHTPVPAERTNPRKPLPTCGHPHTAPADHTHPRHTAGVPGGWHQTGPATPVRHPSPLPHRRKHIR
</t>
  </si>
  <si>
    <t>C_320060</t>
  </si>
  <si>
    <t xml:space="preserve">MDALCGLVTNGSYCVVQDTKISRFSAFGGPRAAVSAFLKHHGAAGAGTADTSAGTGTSASGTSGTPATGRWRLDRDREPFYTHHPGGYLQRVVRGAPAWACFDACPVNVCMPHTAERIRRLTPEAKFVVMVGGAGGGAGAGGLAWRGLFNTC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VAAVAARPSGGSR*
</t>
  </si>
  <si>
    <t>C_320061</t>
  </si>
  <si>
    <t xml:space="preserve">MATSAKGIGIPVKLLHEAEGHVVTVELKSGEMYRGELCDAEDNMNCQLKDVTATGRDGRVTQLAHLFIRGSRVRFFIIPDMLKNAPMFKRIDPKFKNKNMALGVGGRGRAAAGRGAACEWHLRVGSASRADDLARVCAAAASHVVLLADPRAGGGGEAAAAGAAFCMQVRAQGCGGSMRV*
</t>
  </si>
  <si>
    <t>C_320062</t>
  </si>
  <si>
    <t xml:space="preserve">MMVADATSAHVEDLQQRALTSGEAVGTALPVDGAPNWWRADLIRRVAACLPPNEVAVHLRLVDHIAASALSGPEHTTIHLSQPVPAPDFYRRWAPPGACRSLTLQQRRRLACLTAASGSIDNLRTLADSPALAAACPLEPAALAAAAAAGHLSDGAAAPWLLSHLRTAAPSAEQPWNSQTLPEVAAAGRLDAVAWLRDAGCPWGSGAFASAAGSGSSQLVAWLRRHACPLGATAPLAASAAGHDTLAEELWFMRAPSSMAHMEVQMLWNTAAAGGLAAVQRWWARLVEGGGKCGSATGRAALLAQAAGARSGDWKAKVQWLLDQGCGREEQAITNAALCADGAARVAWLRQRGFRVGLGAVQSAASRGDLPLMLELLRDLEKRQQQQEEHRGQGTGAAGSDGTAASAGKGGAEAAEAMAEVADAALRHGAVVAAAEGGSLGCLQALVRRGWMRRGSLRNVLDAAARSGHVDLVAWLCDHCTDPQLHTAAGNGAGARVPAAGPGVGSSAGVEALVGSRLLEAAAASGSTALLRHLLCVRRCPGSVAAFRAAAAVGCEEQLELMAEAGCPMGEDGEAYEPALWNNDLATLRCLRRLGCRWRRPQPQLQAGGSGGAGDAGTAPSALRSLNYIELALSVGSLPVLQWLHAQGLSGFGPVVDWGRLAEEARQRVTAVEGAGGGAGAEGVSEGLRRRLAWLVAVAKDQGAARGGAED*
</t>
  </si>
  <si>
    <t xml:space="preserve">MKDYAREENGGLVVMASCSDERFPPENMLDGKDNTFWVTTGMFPQEFVLRLESCIRVSKITTLSLNVRKLAVEKCDQDKPDQFEKVFEVELANRGDRLQTEVHQVNIRAKYLKFILLQGHGEFATVNRVSVVGGDDDGGGYDEPGGGYGSMQRQPSMGYGGGGGSAATGFAADPGNAAAGGGGGFEDEF*
</t>
  </si>
  <si>
    <t>C_320064</t>
  </si>
  <si>
    <t xml:space="preserve">MLSRALLLAGRLAATGQQQAASTSSRAVQPLGSLLQRCNFATNSTDIFNIHKDTPENNAATSFEFSEATLKVVNDIIARYPPNYKQSAIIPVLDVTQQENGGWLSLAAMNRVAKLLDMAPIRVYEVATFYTMFNRTKIGKYHVQICGTTPCRLQGSQKIEEAITKHLGIGIGQTTQDGLFTLGEMECMGACVNAPMVAIADYTKGVSGFEYIYYEDLTPKDIVNILDTIKKGGKPKPGSQYRLKAEPAGAVHGGEKWVPKDGETTLTGAPRAPYCRDLNATA*
</t>
  </si>
  <si>
    <t xml:space="preserve">MQDTADADEEAEVIRPETAATSTFDGDVDLPDGGDEGDVGEGGAEVAAEPDEPEPAEPEPAEPEPAPAADPEPEPEVEAAEPEAEAAEPEAEAAEPEPAAKEEEEEEPAAKEEEEPAAKEEEEEAPAAKEDEPEPAAAKEAEAELEPEAKPEAEAEAEPAASKDETEAEAAPATAGEGGEDGEGGERGYKAGEEGSTSVKSAKSEAVGSTSVKSAKSEAVGSTSVKSAKSEAVGSTSVKSAKSEAVGSTSVKSAKSEAVGSTSVKSNAAGEHPDVVTDINDSPEAHAEVDEMAQAQAREVMRSRQNSMVGEQPKLKPSPSQDERRRSSGTNASVRSAATPPTKKEQQAPNESLAPMSVHPPSPSKIKQGPWLSGTYKLPKSGKIISGEELCDALLRMTNAYVDKMTQEQGGKSIPPEAATVFNTKKISQDEYDAMITRLYKPKDRSVTDSDRIQLMTLKYTEEGKETWQPVKQVTQEDQQAYMCNLYQRCLDNRKKTQEELAAKYLKPLGQPRKF*
</t>
  </si>
  <si>
    <t>C_320066</t>
  </si>
  <si>
    <t xml:space="preserve">MMRSFACNQKCSRTANAPRAFTLASPSAPAPFVVRRRVALVVRNDAGASTKPTLSIKMPYRVNFGETLRLVGSSPLLGDWNADKGLQLEWSEGDVWCADVPIDAGHYEFKCVIYNAQSNQVSRWEDGGNRVLNITEEPGAWAVDCLWGATTDMTQAFVPAPPPPAPEPVAEVAPVAEAPASEASASGAAAIPAVEPITATTSTVSETAAVAIETAAAAIETAAAVIDTAPAVTTEATAATPATVTAVPTAFAVVIQPAGLQPATEPTTEPTTEPATTETANTEPATELVIAAALNAVAETVDAPPAAAEAEAPAVASVPAAMELGVVPPAEAAVPPVEAAAAAIAAAATEAAAVEAAAVEAAAVEAAAVEAAAAEAAAVEAAAIEAASSEAAAVEAAAVEAAAVEAAAAVAEAAAVEAASSEAAAVEAAAVVAAAPVMVEVAEVAAETVATAQVVEPPVVEAVAEAAVESAMAAAAVAPAMDTASVTEAAVLETAAAVTAAAAALEAAEPAATADAVVKGADTAAAVAEESLKSATAAAGVEEELLPTFLALEEAGAAKAAEEQAAADVAAAAAAEAAAASAAASTSGTGGDAASGSGAGPIALLLATAAAGAAAAWVLLAPGGIDTSALGSGASSALGGASEAVNKTLLQSSLAGAQVRAQLQSQVTALAGQVSSVSAQVASLQPLVQEQSTAEGVGGAVTGALGGLAAGMDGLQAVAAEAVEQVARQG*
</t>
  </si>
  <si>
    <t>C_320067</t>
  </si>
  <si>
    <t xml:space="preserve">MGSQCPTRPRPQPPLLPTNPTSHPGASRVACGAPPGPQVPRLAHVHHQEEVRTQPLRAVAEDGADASPAAAAGRCPLA*
</t>
  </si>
  <si>
    <t>C_320068</t>
  </si>
  <si>
    <t xml:space="preserve">MXXXXXXXXXXXXXXXXXPRAMAAVAGGSGTQAKDAPSSPTSPEPPAPPPPPPTPLWGGKRYIRRMEKLDKVLVKGDGGWVVENRITPNVPPVGQCVHVFMLVVGQHVGAGKTRLTVSLRTEWFKSGMMVNVVKGKVESATPPDAVKFFNTLKTELAAKYGVEGGGGGGAAGAAEGGTAGEGAAAGTAAGGVAAVVVGGGAGGGALGGSPVLLLAIAGGLGLVLLLTVLVLLRVTSELGHSARAFEALTGALDALPSRLAAVAQQQALAAAQVAQACPSTAAAAAEAAAAVISGSQ*
</t>
  </si>
  <si>
    <t>C_320069</t>
  </si>
  <si>
    <t xml:space="preserve">MLKRVRDSFRADHSTKRISDTDSGLKLHASSSLKEGLTAQPSGLERETVAWHKGGAASLARGEVLRRGTTGWAPWIGEDFYLCVNVKEALDLEPGVSLMGATCDPMPLMDKSGTTRRPGVLVFGISILAKDQYDEMRKVITAIQDPDQIHAQLHEYQLHIKVHGVKGLAALGSGSAAASAGLA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DPPSHVGSGLWWRGRLRSGL*
</t>
  </si>
  <si>
    <t>C_320070</t>
  </si>
  <si>
    <t xml:space="preserve">MQESRKNSLRDFVSVAGPLGVTHFVMLSATDNSSYIKFAKTPRGLLSRREVPDLSAFRDVSEFVTKSGYGSESEGEDAETSRVTXXXXXXXXXXXXXXXXXXC*
</t>
  </si>
  <si>
    <t>C_320071</t>
  </si>
  <si>
    <t xml:space="preserve">MENPDAATLRQYGRGAQSFLALGPYPVLASNRDPTMYEFGTRPSSEKEVHVCIHSGGHMVGPARYMDTVAALQPDLFVTLCDEVGEADKQSSRAITADSRSKRIATSARRTAAWLSTCLELAAQHSQPRQQQEQQEPAEQQKQQQEEAGAGTQGAAAAAGQEGDAAVAGPLAGSLALAALTGGALPAERTRAAKAVGDRSDVAGYAICGLGTGEDPAQRPALIAASLEGLGLAPEAAAARVVFASGVVGGPDELLEAVAAGVDLMDCGFVAQVTTGGYALTFPLRPPQGWQPGDAPSAAGAGAGGADVALGSDDTKMNLWSTAYRLDKGPLLPGCGCFACARHSRAYVHHLLNAHEMLGEVLLEAHNTSHMNGFCQAIREAIAEGRFEQYRAWFRSLRSSPLVDMTPPGLAQAAKRRASGPAGEDAGVKGAEDRPADAEAPAEGAGSFGGKRPAGRAKWVRV*
</t>
  </si>
  <si>
    <t>C_320072</t>
  </si>
  <si>
    <t xml:space="preserve">MAAELPAESDSGAAVAAAAGGAGGQHHPPQSPVAPGAFTLDQPSNTADSVPAGPTSSGQAIRARLSLPPLPVAAPHVKTHHYCVTPDGWRLHLVRTHVVQQPQPAAAAGPPAPAAAVSTRHKRRQQPQHSPQPHLQQSQQQPQQPQPQPQLQPQPQQPPAAAPLPARRCPVVLVPGLGSSGAYTFDLSPVVSLADYLAARGWDVWVVELRGNGQSDRPSLWFGRSRWWSVDDYVAKDLPAVLRHVLRETCCAQAHLVGHSMGGMVLTRLLALGGEAAAGVASATVILQMKSAFGSAGLRTADGKEASGAMAAAASGAAATAAMFRGSRCCRYIELGPSAPAPGHTRTHYGHFDILMGRNAEEEVFPLLSDWLDEQDGGPADNEAAAAAVAASARSKAAAAADAPGHLHQQHQHQPSHPPHHPAHPRHQHQQHQQHQQQQVVQKQEHSHV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LAACGGLLARYPHCTHLELDCDPSPLTPLASVAEVAELLQLLSRPQQRDELGPIGCATVGGGCSSSSSKLRFASAPWRRPQPRSAAGGGGGDAGGSSSRCRRVLAPLALIQQVNAALCAAQPPRLPLRPLPPSPLRLTRLTLCGVAVPAAALSSLRHLAAGGLQRLHLSLSCARPYEPLVGALPHLAPSLTHLHLHLHTPPPLPPAAAAVAAAAERAWRQQHRHASGPRDPDAQPHAGSAAGSGCSGWSDGAWGGGIGGRRHKPKPKLPQPPHLDELCEYGEVLSVPGLRGLSLRLPQPDSGPPLRPPHLSALCGRARRLTRLALLLGPGADCSRLEMGCWLHALRELPRLRLVQLYTGDRPSPAGAVSVPGGGSKCGASSGRPRSQSTTALVAAGVARAAPQRGTAAAPALRPAAAAVLEAGRGIQGVRPGTVAVGSGDYAGRKGRRRQRRQRRERAARRRGGGGESDCGSSSSSSSGGAHGAAGGGGTSDRDAGSGSDHRGGDADAGGCSDAGGSGGGSSGDGGSSEVSSLEDDRSSSSGGGGGWSDGHAAAARELGPEAAARAQRGERGDGGVRVVQLQCSFLTGAEAETINMALREQRGAGTEVVVAAGLHPRWVWAQGPMSDAD*
</t>
  </si>
  <si>
    <t>C_320073</t>
  </si>
  <si>
    <t xml:space="preserve">MGRGSSRAGSGVGSYVGHNGSGGGGGSSAGSDGRGVRVRGAGGAPAAAAALGITLAYFYLFHRQRYGRRPAAAAPLPVAAGVTLAPMAAAADSAAAGSLPGGPGEAALPRTLAAEGLMGEKETQQPPPQQQQQQQERPGSVEVRLVDLNRLAAGRLGAALAGLEEAAAAGGVVGLDAEWAPELKPGVRHRISVIQLSTADCCWVLRPPPDRGGASAAVGGASGGAGSEGAGNGHPALPAAVVRVLTDPRVVKAGVGIQEDVKRLERDFGVRVRGAVDVRLVAQRVAPDCLAAGGSLQALTGSLLGRRLDKGPQRSDWGAGRLDQRQVVYAAHDAWLSRELLLELHRTHTRTAAAAAAAASAGGAARQLPPPPPPPALDVLGLAAPFMDVFSGFKTKRLEAALGPARGSQQQQQHQQQQQQQLLLLPGPNVVGPTAAAVAAIAAASRGAGGSGAGRAAGGEEGSLDGSAASGGGGGSSVSSRRNKDNKAPIRKSVLYENCRLLAPDGAVLCTCGAKKVRWYLERGLAVVEAEAPMTIRLKFEPRGRGHADDEYYLSDKENRCCVCGSDGEYLRHSVVPHCYRQYFPTAMKSHLSHDIVLMCPPCHKSCNMADQARMSVLGRQYGAPLGAATAAKFLHDTDLGAVRSAGRALTNRKVVIPPERRSELEAVVRRHLGVQHDQPLSETQLQQAADVDPRTEDENWRSHAQVVVAALGGGTEALEGFVRGWRQHFLDVMAPRHMPPHWRVDARVANSSVKPPPTKTTKATATAANITPELAASLRLRGLQVVVTRPCGAAGAVVGLALPAANLSGSLPASLAALQLEVLLLPDNPGLRGPLPSALWAVERLLEVDIRNTSMLCKDAVATGGSSTDTSGGGAAAALLSACTVPVPLLASRATLVFTSTGAEGSLPLVPPGTSYACPLLHYRNSSGAAASVNSSISISANTTTAFTVAALVPSSNSATASTVATAGTSSNIAGGLAAAGPRELDGDGVPAGAAVVHADPRYWLYQSCACLQLPGVVATAARPPSLLLLVAGANATAAGDLAAGSAGSGEVVAASCAAAAAALSADDTHASGNGSSGGSGGQVSLSVGALVGMVVGIAVGAALLTACCGVGALLCYASLRSRRQRGDRGRTSSAKSLRSRAARGGAGAHSGAPVWWSALAGWLWDSDGHAPSADWEGLVGAPGGSMSQSSRLHGAAAAGQQLLLTGVSAGVGTGLLGDMPGPSRKPMPGSLFEAKRARPPGCHPELFGHEVTLVATDVEGSTELWEWQPDVMNAALALHDRTVRLTLAACCGYEVTTEGDAFLVAFHEPVDAVRWALLLQSALLKLDWPPLLLEHSLCRPRPLVPVAGLGKDGAGRDAPLLVLFKGLAVRMGIATGVPSAVREHPVTRRMQYTGAVLRLATGIAELGCGGQVLLEPMTFKGIHNKFEELDVEEIEVQELTDLISGQPWGEEEQVGRNSRSLQHQHQLQPLQPPIGGRESLVLSEHNAGSYSPAGAPGHNSTGGGTGLSSYGVYGSGPAATGGPGGPGSAGRGAAAGGGGGGAGGGGGPGSTMGPSAARSAPGSAVEGDYLSSATSSPALHQPHPHAPPQPMPQQQHHHHHLQNPPHHYPVHHQHPHPHQALNQHPYMYPHPASQHAQHPQHLQHVHAQLHTHSYPHLHPHQQPRPSRDAAATAPVAGAAAAAPSGGPPVHRGRSAIALGQDDVVFLPPGACRTQQSIPRQHSNRMLTLAGRPSVTGARASTGGHTDGSGLLSPPHGPTLASTATGSTTVSPGLALIERSAWEAVAAAVPSTMAAPGVGRTSGNRVSGGRRSSGNRASAERDAASRGFAGPSISNGGGPPLFSAPLPSSVVDGLHSAPSQTTGSAGKLPLLLQSVAASQALHAPADGAGGAGAPSREPTARASGFVPGGGGGGGSTSSAGFSLALGSSVGVFAGLGPGSSLVPPSPTAPYLQQVMNQVQLQNQTQALVQQQQQQQQYQQYQQYQQLLQQYQQPQQQPQQYQQQYLQEGPGPNLEPALGQGHGQGRMPTQVQVPGQSSAHDKGQNGDRAVVAAVAVAGAAAAAAEAAQAGAGAAAAGAAPHGAATPPGGATPPSQPMLPVQPPSSSSPGFVGITLASTSPGPHQLLQPALALLPAPSAAGSDSTAAARSSPFSAVQMAAERSFRRSPAGSGGGPPQLHRLASMSNAGGGAAALLPRGSATATSSVVPSAAASGLASASAPHGSGSGSLGEGAPLPLAADGVRLFEGMAAPATSSSSMLAAARVSTGSDNLSGAPLPAVSAEPITPPHQDLQQQAQPHSAQEGGGRAGGANASTAIDPRGGSSTNASGLELPDLVSPRRMHLYAFLAGTALPSTAAAGADAAGGGVAGAGPDRGGVSGLAGLPGVSGLAGTLLARHGGDAGGADGFQSAEGGRGGAGAASVAWRRSSDPDNGAAADAAVTDAAAASRTAMLATVAAAAAGSSGGGVAAQLLRNMGDHSMRNLMDLMTLAASYGGGSGYPGGHGSSAAAAAGGLYDSIGSGGGTGGTGQGPRLLALRSAMALQASGSNANRAAKEALDLSMGMDTDFMDPISPRVGSASAAPVPSQRSGGATQPAQSQAGRASTTSSSRFRPSRKTSTRSQLLDLLRAPSFGGRPSGPQQQQQPQAQLRRFGAGASDPESHRTQQLSKSHTAVLVSGGTDDGGSVRGGTMGEAAGPLTTSEAADAAAAPTAAVEAVASRPDLGTVYGSNSGSGAAESPRTDVQKLKERYTKRSFLKSLSTRRRNAATAAAATCVPASDREPRSPSSRLRLRGVAAGLLGGSSSKDGGGGASASGAVTTGPGSATVSRRQLQAQTTTASSLRSPLAAADRHSVVVVDMGTHQLKMPALGAAYNDIYDGVQVIQILPEHLKFRAAYNPPLKSLAQLSPSFFDAPGARQALTPLAPGQPPSFPRCSLLFIQPAGYSAVANSRPEVAERSGAVFSGAVREVLSIFGAYECQEYENTFMVACHGPRVAAELALALHCWLLDADWPTELLVDHAEGRVQLAEDGQPLLRGFRAKVGIFTGVPLSVVPHATTGRADYFGALVNRAARLMAGAKGGQTLLDKSAGLEVLKEWRHMAAAHLQQQQQHQLRLQQQQQQQLAAAMQTHMHSQAHSQVLMLPMLGHSTTGPLSPPPLQLHASPTPGSPWSAIMVAAGRSSVGMDEGAPSPLVFGGQAGAAASQPGLPPLPPAAMLSMPSLAHPYHPPLQPRHSDPQPHPQQPGAAATAAAATAAVHAAATAGRPHLTRFGSSQSRAPSSAASEAAVAPAVMPQLHSQPSSFRAGSGRSSAPALSSPPPSSGVPPGTRIPPPRVEPQTGQRNIMDVTQDSASTTAIAAADVAAAEAAAAPAAGAVGAAPGVLGLSVAGAPQAVPPSPPWQPASQPIAVAIASPQVVLSGGHSGGGDLTPHLAAAAAVLSFGDGDADAHGNQLNSRQVLQPPLPTAPAPALPCVPHAAGDELSERTSPAASSHVHVDQQAAPAPAAAHPQQRHSHSDRVLLHHRTLGQGDMWQAAPSPGFSPAPSPGPSPGAFFPPSLLPTMASGLLPYNLPSLGPLPSAAGVAHGLMSGGITGVGSAGVGGAAGGGSAGSGAPSAAPQLESMGVGAAAHDRLPDWWAALQASRNPQLQGRVHTADLVVQVCDLGLFKLKGLAEGQPVIAVQLKRLLAGGTEPSVAAAATAARSAGGSGPGTAPGAEQHGDGGAGGAGAGTGGAGGGAGSAGGGAGGGSKAEQLRGTALGLMGEVVVTLPTRAHAHGRTTALGLQL*
</t>
  </si>
  <si>
    <t>C_320074</t>
  </si>
  <si>
    <t xml:space="preserve">MTLPCRHKTLCTHCAARVATGGKCITCHQFFSKLKHIPEPGEEQEEDTEEEEDEDGRKGADDEDEDEEEADGRTNGVVRA*
</t>
  </si>
  <si>
    <t>C_320075</t>
  </si>
  <si>
    <t xml:space="preserve">MQNLRLAVEMCELAAPLGVDVFVAAARAGALPVCRWLREQRCPWSWDTLEAAARAGQTEAVQALISAGCPLEGSGLMAAAAAGGSIGLLEWLLARGCAERGAAASRPGGGGGAATWWRKALAAALRNGQDQVVVWLMQPAQRWRGRQGLGGGFGGGGGGGAAAGWPDLDADPEAALEAAELLEAAAEGSPLPLLWQLYDFFVAHAGCGEEEAEAAAAAVIAAAKEAAAARAQAASGRTCGAPAPPGAVSPGPRSPGAVLLASPRSPGAPGLLFPDTGGSPPHRSTPDNRGRPNPAAPGPGALGGPDGDGGGGGGLGGGGGRSRQAAALVDALRATTWRGRVLAAAAASCSPDWRDKVTFLEAAGLRPVERFGLAVVAEPASPHVSGSGAGGGDGSDYGSRGSPPRARAAAALPASLAGPAPTPPGSGDGGSGHGGPVGGADEHDDALTRLQWLRRRRYPISGAAVFGQAVRADNVRAVPYLLNRNRRRLERLELPYGFSVRPALMAAAEAGQLEVLQGVLDWALSRAAADAAAVAAAAAAAAGPGAAGDASVRRPVYSDSDSDGGGGSEGGGVSDDGGVGEDEQGGAGAAVLRAVCDGAGAMLVGAVRGGQLQAASWVLDTFGAGTRGGRGARTGLRAMFRKVLGRGISSSGGNSDGSSRHTHSTAAAASATAAGGHGGSPRRRGAQQGRSHRRGGGAAAASGAAAGRRPTGAAASGAAASPAAATPGAARSLFVELVGWREPTGMWLTERLFAVAAGSGLGNAVPLMALLRAHRCPADASAWSAAAVGGDVTALEWLAVNKVAMRKSHRPYMVALGQGDLATLHCLRRLRYPVRWRDVVREAKEWAAPAVQAAVCEPVPGGGGGKGWRKGGGSAGGGSGGSGGGGFAAAGSRLRRMLTCSARRDKLRVGGGGRGGSGGWAVAGSRDAAGAVDGGAGTAAGDVGNAGSSEGQGGGRARLGGVLRPGSGAAVAAASGSCPSPRRSASSPRRYQPPHQHNQHNQHNQPLPHQHNPHQQRHQSPHGSPQRVHVAPPRPAAAPAALGAQGLVAAPAMAPVPPSATERGALSDLIRMWRRRQDAAAAASAASLPERGPFAGRGQED*
</t>
  </si>
  <si>
    <t>C_320076</t>
  </si>
  <si>
    <t xml:space="preserve">MTWAAATAVAVTVADCYGRSRQRRRRDIYRTADGSGKPERWEYEQRAQRSADLEPLPAVQGRHGSWLAAVADVLRPYFCTERSGSAASDIDEVYRSYAGTFTPPKPAANNGGGNGGRGRRGGGGSHHGRGWGGGGGGCGVRWDLGESPLAHSLLQGVVLRAMDVAALRGVWPEADLRVASKIRTAAQHAARSTPKTVVQLEGHTLRDEAELEDPEAQARAEAIERELTKAANVAAAARQQAKAQAKKQQKVHLKALMAGAKAQAGSASGAGGAGGAGGAGGASGSGGGRPEGKAAGVAHTGQGGKGGAGGSVPPPKQNGGAAATAARGAAGKAPLTKAGAKAAKAGQAARAAQAAAPLAAPASGSSNHGADGEPGTSSSEVRTSSGGRLRTRGLHQQHAKDLHPRRPPRRRQAGPSQRLLALAASVGTAAARVVAASAAAVNAEAASAAALDAESNAEANVATNAEADPPTEAVCRGHLRRAHQPLRATRPGL*
</t>
  </si>
  <si>
    <t>C_320077</t>
  </si>
  <si>
    <t xml:space="preserve">MAPMLVCLTRLVHLDLPSAHVRASDLPHLASSLVCLTRLSALGLATPGVAHCSRWWERRGLRGGAGGFAQRPKLVSCRLPTLHLAASLAAHPRGPVRLMLAPTAPPPAPHCATAASQAFWDPPHLHAYPSFDEARWAAESVEAEEDFAAISDLDEKASDAGHGQKPCNGGAAGPGAAGRRSGGGAAGGSCSGSGGGVGAHTSRVWASPLSLLGGVAAQYDNMLPLRIVEQASAAAAAATGAAAAAAGAAAAEAAAVAVPGETFPGVVETLPWLAAAARVGARVIRAAAEEWRQAGERQNWLRAGGGSTEQPAGAAAAVKAAAPAAEAPVSGQAAEEAAVCAEKASGGGWRLRITSVSVYEGLHRSCDDALVRPGEVNAASVPGGGAAGCAGGGGSGGGGARRAGQRWRRRRQAPLRGAIVYGAGSDDLDAFEDGFGDHLDEFDHELDAFDDGLDXXXXXXXXXXXXXXXXXXXXXXXXXXXXXXXXXXXXXXXXXXXXXXXXXXXXXXXXXXXXXXXXXXXXXXXXXXXXXXXXXXXXXXXXXXXXXXXXXXXXXXXXXXXXXXXXXXXXXXXXXXXXXXXXXXXXXXXXXXXX*
</t>
  </si>
  <si>
    <t>C_320078</t>
  </si>
  <si>
    <t xml:space="preserve">MYDFVLRRLRLSALLNGLTPDEDDATWGPWQDLFPVSAETTVVALARLPGLTHLDLQSAPNDMYHFGVRRPEEVGTIAGQQQRSQ*
</t>
  </si>
  <si>
    <t>C_320079</t>
  </si>
  <si>
    <t xml:space="preserve">MTAAACQKKNGGVTRVEISGNLWRSWETREWALGNGDYGYELRIYDLDGTNSNNFPGTRICVTTGAQCNKLAELCDIDGGNCKYSLAESSNTKYCPICPVPPTAKPSPPPPCEVCASVQIIPPAVTRPGQKPTWGNTGAAGLPNCLDVANIMTDTLNIAAEDADARMVWPFEYRDCITEYGAQNPSVVVCGTFLSAEDGALLQDEINDLLELILSEVKGGESCPPRLSGYTLLATIEPVDGSPDCLSGTSSSACAPELTPAPPPPVQLVQTHTCPQSTTNVPFILDAITQSSGTDTNGSPVQVFCTTVKSQSCSASSACCRMDFAKVELIVNTACRSDLRYITVNGERQAYSWQFYSEFTSLKFTGLSKLSPVAGSTLCWAVRAGGCASTSSFCYKGVCQANAFSSDNKCCPANII*
</t>
  </si>
  <si>
    <t>C_320080</t>
  </si>
  <si>
    <t xml:space="preserve">MAAAAPIAPTAAPVGGQGPPPRQLVPVPAASGGGGGVVMVPAGVDPALAEAVLRDAVTWDTGVAFDDIAGCEAAKQLLHEAVALPLVIPEFFTGIREPWRGVLLHGPPGTGKTLLAKAVAGMVGGAFFAIDAVGSARGSEGEHEASRRFKAELLQQLDGMCSGRGVMLLAATNCPWDLDPALRRRLEKRILIGLPDAAARLALLRLHLRGVSLAADVDLATVATACEGLSGADIRLMCSCTVVRRRLSLCRGIEPGGRPPWRPCGDR*
</t>
  </si>
  <si>
    <t>C_320081</t>
  </si>
  <si>
    <t xml:space="preserve">MQVQQKLGASRAMKASRNVQRVFAAHSDIRKEAALRVPLDKAHTFNAKFVPFADVQSNKMSPETYSLDDIVYRSRDGGLLDVHHDMKALAQYGPDYWRALFDARVGTTAWPFGSGVWSKKEWVLPGLSDDDIVSMFEGNSNLFWAERFGREALGMTDLWVKQCGNSHTGSFKDLGMTVLVSQVNRIRKLKPGSITAVGCASTGDTSAALSAYCAAAGIPSIVFLPADKISLAQLVQPIANGALVLSIDTDFDGCMRLIKQVTAETPIYLANSMNSLRLEGQKTAAIEILQQFDWQVPDWVIIPGGNLGNIYAFYKGFKMCKELGLVDKMPRLVCAQAQNANPLYQAFSKAQGSNAAIKESYEPMKAKMTFASAIQIGDPVSIDRAIMALKDTNGIVEEASEEELMDAAARADRTGMFNCPHTGVALAALTKLRERQVIGPNDRTVVVSTAHGLKFTQSKVAYHSKQVPGMTCQFANPPVQVREDLGAVMDAIKTKFKL*
</t>
  </si>
  <si>
    <t>C_320082</t>
  </si>
  <si>
    <t xml:space="preserve">MRKEATRLVSALLRAGNNGVSTSWAVGGTRLKSAMPQPDEKKDEDLHAKEGKVLHPHLLNENVVKTQYAVRGELYLRAEQLRKEGKEIIFTNVGNPHALGAKPLTFTRQASDAVLALCAAPFLLDHPKVEDMFPADAIARAKKILASFKGGVGAYTDSRGNPLVREEVARFIEKRDGVPSNPDHIFLTDGASVAVRLCLNAMIRHDRDSVLVPIPQYPLYSASIRLYGGTLVGYFLDERRGWGLSVEELQRALQEAREEGKLVRGLVFINPGNPTGQCLSKENLQELIKFAYQEKIVLMADEVYQENVYQDERPFVSAKKVMWEMGEPYRSHVELLSFHTVSKGTAGECGLRGGYVEMTNIHPGAIEEVYKCASINLSPNTMGQIALSVLVNPPKPGDPSYDQYTKEKASELVSLRRRAHMVTDGFNALDGVTCNFTEGAMYSFPQIKLPAKALEAAKAAGKAGDVFYCLKLLEATGISTVPGSGFGQEEGTFHLRTTILPREEVMTHFVEKFDKFHKDFMKQYS*
</t>
  </si>
  <si>
    <t>C_320083</t>
  </si>
  <si>
    <t xml:space="preserve">MAFVLAKSSAFGVAAKPVSRRSSVAVKAILPRPGWSSWLQLLSACGASAVPENVKEAREWIDAWKSKSGGAKRDAALPSWMPGADLPGYLNGTLPGDFGFDPLYLGQDPVKLKWYAQAELMNARFAMLAVAGILVPELLSNIGFSWPGAGVAWYDAGKFEYFAPASSLFGVQMLLFAWVEIRRYQDFVKPGSANQDPIFTNNKLPDGNEPGYPGGIFDPFGWSKGDIKSLKLKEIKNGRLAMLAFAGFIGQAYTTGTTPLKNLSTHLADPWSTTVWQNDLARL*
</t>
  </si>
  <si>
    <t>C_320084</t>
  </si>
  <si>
    <t xml:space="preserve">MGFGKCGPRLQRQQYGNWQMTYNISEQRPGKMVMWLDTQNRTAVASCFGQIEPQDFPLTAIYFAYFNYTEGVAAWSPALDLTPYRETSTAYWIKINGKSLFTVRDLKDFGTNTATSSTYSLKGTHNGLIKPSPDKYKIEIVKYCDNSDCSRIPEPSSVFVSPQGHVVFSVWSVGQSLRVNGVLALNHAWCPVRSAATVQ*
</t>
  </si>
  <si>
    <t>C_320085</t>
  </si>
  <si>
    <t xml:space="preserve">MSADMAPDTAREVNATPHATDEAPDYLALLPVPLLLNSVLPLLAAPDVLRLAACCRTLKEVAFADDVWQPRCKARSWERQYRGMSWQECYTARRRTLCVECGQASRYVFALLSCRLCEKCEHASPRYGLVTALEAAERYGVPYTALGGVPYHEACRTRFYLRTTIEAMARPLGGGRGAGAQESGSEEEEEKEEENPQRENRAEEPMGPEAEDGEGEAQQQQRQQQEDESSGEVFVLAAAVAVSYEEEGGAGGDAAAQRRAAEKAARKAAKKAAKEAQRAKRQGKATAPMAAPPRPSYGKIVTGTSPPTGEAGRAVVAAVAVVAAVGAPAVQR*
</t>
  </si>
  <si>
    <t xml:space="preserve">MPAYISFHLHLHQVTFDFPVTVTRIVLSDPDGEAAAAAGAAGGEAAKPPQPPLLRAFARDLAHPSSCRFAALYASNMSPVVTDHVILRGRYTSVSVQLYGRTDQDPLAAVRGALAAPEAGGAVAGGAVAGGHGHHPLPAEDRAALEAQQQALLQRQRQQQQQQGQGQGQGQGRGGKRPRLSLPVMCLPLRTPQPAEAGSEEAGKRTWPEGSMAPAPDLMPPGSSLLPLEGVPPALLSALRQAAEYFKEVGRSHSRISGNPPAGRLAPLMAAAKAVCRALGGAAGDLELALAAGGGGGAGGGEGGGGRISGGGAGAGAGAGAGAGAGAGAGAAAGGAVGRAELHSLVEMAGDWTQLLAGGRCNRLEEVNVGVAGVAAAVLLAVCAPTAPLLLAAGGAGHVMAALRLPHPPADLVRLAVAVADGLTLTCPGPAAEVLLGRYTPPPPPPPAEEEAGAGAGARPGPGGEEAGGSAAAGVKTEAKEVKPDPAVKPELKEEQGPAVAAAAAAAAGGAGTATYGDAQARGDDDDVDMAAAAAGSGDEDGGNPHTAEGVPGGGAGGSAAARMQRAGSGGAGGGAEGVEGDEQYDAFYDDFEDYYGAEGYEGAADGEGGGGGGAGAAAADATDAADADGVEAEAGPGDDDDGAGAAAAPAGAGPGRSGRSSGASSSGSSSSDDSSSSSSGSGSGKGRGGGGGGDEMEVAKPEAEARDAAANGKDEGKGKDAEGDKERGREMKQDVGNDKDREREKDLMRSDRDADDRSPTAAATRDAARAQNPSPGRAAREAAAAAPRAAAAAPRRRRSRPSQRR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DAAHHGAMLYDEEDDTSFQPECLYGSALLLAVVRDTRLSALAGWLPIAGAIADAARGEAELLAAAGPATAAAAASGPKLLSALGVDVEQARRTARELQGRAEAGQVLAGGGGLPALLRLLDEGLPRLTAATSNTAATAAPNTPYASRAAPRDVEARAAAALIRGAGGAGP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ATASDSAWAFVGGDAIDPTDRARNRRAAVALLAAATGALSSLLLALRPLAAPGGGAAGGGLRLRSRGAVDALLAAHAAATVHSYDSLAASAAVGATHVHGAAPPAAGPELLPARLAAAAALGAWVEAGWEPAVLPAAFGLAHSYRPEAAADRAHLGFGVILTAAAAAEDASATPPPPEGREPSSTALAPEAAYCLMVLLGDVFPREWPPPASPAAQQQGLQPAAFPPPSHMARRSALASALESVSPQFLRLLAFAYGSEARMLRCAAVRCVVRGAGLGGGMPGFLVAPLVEALAAIVRGAGAQPGAAALPGSPPVALTDARRLFDLLVPLAYKPTLKAALLDARVVSVIARFIHKVATSALNPAAASTAAGGAAGAAASAAEAAEAVVVAGQALDALRMLLDPDLSLAPSAPREQRLRVVRASLSRKLTRWDCSTPSAELSAASLLPAEPLSRRRRPRDVPRPTAAAPRKDGVGAAASGGGAAAAGAGGAGTGVGGGDVMDDIPIVMGTRRRGDMRGRGSSSRAPSKHVDDYQRMSGSGGAAPAAPPPPGPPPATGSGGMGPPPPRPPGAAGGGGGFPPPPGAGAGGGGGRGFSGGGGGGYRPPALQQLPSADADSLYDDLFAPTPGSAGGGGGGGMVRAPSAGGGGLPSARSIGGAGPSGSLGTPGGASQQQQQQQQQQQQQQQQQQQQQQQQQQQWRQQQQPQLQRHSGDYGDALYADLQPPPPQQQHPLQQQSSFPGPPQQQQLQLQQQQQPAQMQHMQQMQQQQPAMGGGGGGVSPDMIKALLSDPAKLRALMASNPALAAVISPLLQQQHR*
</t>
  </si>
  <si>
    <t>C_320087</t>
  </si>
  <si>
    <t xml:space="preserve">MEWVLVSQLSRCPNCHSRDLKSHSSHLRLASGDADGGVVVWSVLSGSVISRLEDAIGGRDLLARASSRASAGGGEGGGGGGGAGPGGVSPGGVAGLAWVLSP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CGHDKVMRRRAADAATARAAAAPPPPPAAASAGAAALAAAAAPQLNEPPPALRSLAAPAAATAAGAASTATAAPGRGGGGGGGGSVESLASPTGSRRSLQASTSLGGSAAAAAAAAAAAASAGTSGGVLLWDESTALAEAQERIKWHEALSRVISDTSPATAQRRLVEYVAVGDLQAAVAFLLAATPENSARYYRDALCTLALAAAASTAASGAAAAAAAAAGGRDPGAGGGASSGGAAGTSGGGAAPGRGPQVSMLLVQDGAGAGGHSGSSGLGAAAGGGGGGGGGGAGGGVLEELFDALEQSPGAVVPGAGVGPGPGVMARAGAEFDRFVCDLFTQLL*
</t>
  </si>
  <si>
    <t>C_320088</t>
  </si>
  <si>
    <t xml:space="preserve">MEGDHNPMHMRDQGGYGGGDVAYGMEDLVYGAGAGDSDLEDDELLYLKGFWSDEDYEVGGGKGRDGAAAARRRRAGSAGGQRSSGGAAGSRQPRAPGAGGQSRHMLHQVVTQYNRDTNALIRRRIRVGAGGAAAIGGALAGGGGLVQLRIPPPPLPLSWGRTVRPYVPPEPMPPPEPLEGKPVEATAATAAPAASKEAVAAEGADGVAADVAAAAVAAAAAEAAAAACRGYEAADLTRFPFDKALGGKTYQCVMVNAGWQPADAADAFERGEEAAVLERLRSLPIPRLCPKGFIMVWAHKGLLQAVCRALSGWGYVYVENLTWVHMTPANAIAGLPGRHFRRSHSTLLMFRRE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RPPLARPCLFRWRKVPCTNCRNWPLSS*
</t>
  </si>
  <si>
    <t>C_320089</t>
  </si>
  <si>
    <t xml:space="preserve">MNLPQQAFQRLIYVSQVVFGDQKAAFLLPWRRTFNLNDAQIFVARRDNARAIFRQFLEARGGALPADRHFLRELREKQTAIKLFDETAAEVVKEAARNMSGDVVELPVGGVIRKKSNAQARQAEMQRLNSLADVLGMSQQEVMSAQSDLAEQAYKAQASEVMRSGPLNEEKIQYLDEMRTQLGLTKETGGSVDQLLEEVTRRNLFRKEVIKKVTDGSGETDVSYFKELLPAALQLPENKIRIIVKEEVSTRKRMLLVQAVSQFRQRRVNEAVVSLQNLLSCLALMPEDKPIPWKERSELQEVFGLYCAKEESEAKRTALRHALGLTEAEASEIAVTASLDEAAGGPKRSGGLADDDEDFF*
</t>
  </si>
  <si>
    <t>C_320090</t>
  </si>
  <si>
    <t xml:space="preserve">MQTSRASMARNQPARLMPGAPVRGPLSLRPMRPVKAAAPVEEVQEQAALTFMEEEPVPKAFPYPLPKDGTQQFLSGIPLPLLYPGFLAAIGAAGLAGSVVGRAAPVDPGVKEVASYGVAAVAAAATAYGAVQAKRKRDSVAVVDLYNAIVELPDATDLTPQTVAVR*
</t>
  </si>
  <si>
    <t>C_320091</t>
  </si>
  <si>
    <t xml:space="preserve">MGFEGRGGGFGGRGRGRGGGGRGGGGRGGGGRGGRGGFGGRGRGRGGPGGRGGGLGARGGGVAKKGAAAVDGGKNKNRSIKNTIRGVERLLKREGLDPRVRAAKEAELAELLQQQAAHGRQELERKYAVRYHKVKFFERVKLERAIKKLERALADAAGGGAAAAPAAAPAAAKKAKKGAAAAAGAGAGGGGSEDGEEDGEEEEVNDDAEAAQAAADVAADPVAAAARLAGLKEDLIYVLNFPKGEKYVSIIKNAEEPEAQAHLEAERERLRAIVRKQMAETAAVTEADEGRALLGDKALPAVAAAAADKPSNKKAVAAAAAPAAKAAPAAAAKAAPRKGAAAPAKAAPAAAPSPDASDDEEDADDEEDDFFLGGSDGEDDIAAGAAAAAKGAQPQRQQPAADDDDDNDKEEDEDDEDGEEDEEDEDEDDDEDEEDLEAAYRPAPAPRGPPAKKARVEAPAPAPAKQRPAAAAAAAPAKGGKDGKPGKHVFAAVAGSEDGAEEDDTDDFFLGEGEEPENGEEEEGVAAAAARSAQAGSRKRFSSGAGEEEGDEEDEDGGKGYQRNGGGRGGRGSERGRGSERGRGGFGRGGYGGGGGRGGFGGGDGGGGRGGFGGGDGTGGRGGFGGDRGRGGRAGFSGGRGGDRGRQATPPPADKQPLRKRAEGGRKRRK*
</t>
  </si>
  <si>
    <t>C_320092</t>
  </si>
  <si>
    <t xml:space="preserve">MSRASMPVLTMFALWVTGMEFPTQQVVAAVSVVAVGSAIAAYGEIALTLFGGLLAVANLSMESVRMVMTQFLLVGCNMHPLQSLKLTAPATTLTLVAGSLIRELPDMRSSGAFDIVLAAVRGPIVVLFGVMMFSEHVSLLEFFGYSIALAGFVWYQFALSNKSGKPTPGGGHVHHHAAAASTAAAKAAAAPLLGGAADLEKGIGGGAGMRAVRTAAGGGTSPSKE*
</t>
  </si>
  <si>
    <t>C_320093</t>
  </si>
  <si>
    <t xml:space="preserve">MTLEDELKALRAARSTGQQPSAAAAGAGSANGAAPSDWQVSDVAADDEDAPEIIIEPAGAPGGSRRAIQRYSASNATVVDGAADTTREDAVWRAMHGGDDGRALLEHMGLGGGAAAGSGDESAGEEEAAAGTRPQEHSNGDRANSHAKADGGDSAASSSGVDVQGAPGSSAPAAAAAPDAKAAANAAVVGQPATAAGGELGPVASAVATVAAAHEAGAASTAPVQQQQQQQEQQLVLRATAARAGADSIGASDSGPVFEEVEKFSLDPDFDYDNVVLTRREFPYTMLGAFGRAGADAAGMPARR*
</t>
  </si>
  <si>
    <t xml:space="preserve">MASKDHPLRLGRQAEYFRNEGRDLDIVFLQEVWTPEYVKLLSDAGADAGLTHITTFDGGVFGAGLMLMSRYPITDLAFRTFSVRGEPGALEGEAMAGKGIGYARVVLPSGSAMHLFNTHTHANWVHSVKADEQLPDVKVPTDSFAPFRTAHMLDAVAFMKPIVEAAAAAGELVFAAGDWNVPYDNLEACLLQSLLPCLKDSWQAAGHAPLDPEGNTCGCPTNVYTGSIIGGYVPERIDFIWTNAHVLSCEAVLRRMPGTELNYSDHHAVQVTAACQVAAQAAAAAPSAPQAKGDRVKASAAVPSESPSADSSGKAGSKPAVQLHAETASNTPHAGHDTTSGLPGPIAEARVSPTASSGSKAAGAAGPRGPLPGPEDPGHPARRARLLRLARRQLQDGLSAASVRLQSFKSRGWLSAAASVVALGVVYYGIMATTDHWAKRLCAGVAALGLVGSTSYGLYMVPLSCMDTASRRGLEQVGRMADVWLRVAEEQAQAQAAAGGGAGPEGGRKAAGKSA*
</t>
  </si>
  <si>
    <t>C_320095</t>
  </si>
  <si>
    <t xml:space="preserve">MQTRLFGNTKYFTRAQLEAHNPSRKEGIDGATEARWRTTTSRLVKTSIKTLKLPDWVYETAMNYINRFFLTRSIAKNDRHCVVGGAILLASKVQESPRPVQDVAYVLLQAKNANKQQKQKQAPDQTTLEQFKDAVVLAEQAMLFAVNFNLNVETHVSLARGLLQPLDLLMVKNPAPEQADSNQLKIGLYSAVMIFLNDSAMTNLSLQYASSQIAPVSLILAAKRISATPRFAGKPLPAELQKVLALANDHEWLAQKGLTVEQVADIESQINELYATAPAPAGAQQQQQAPAAAATEKQQAQPQAMAATSPPEEGEVAAVGGSGRAEACPCSPDDNGCVSVAGGSQCRPGQPSSSVAAGPTGGMATAGNTPEQPQRESVLASCHKRKRVSECEDTDQQATSELHAAPAEQEQLQAPADEGEGVGQAPCGASECERQAHAAVRAAVLAMEDSANENGGSPNGLTAGNASGSGCCVAEGQPEVCSHQEAAAAAAAVSSQRAQKRGREPEEGCCVADCGEADAVHAGKVARLEADIAA*
</t>
  </si>
  <si>
    <t>C_320096</t>
  </si>
  <si>
    <t xml:space="preserve">SPCSPAAAPSPPRPAAFHPRLAPICAPPALALPLFLHPGTATPHSIATHAPPPNHPPTPPPRLFTAHLRSAQPPALTPPGNPIRVHSARPSPCPHSTRPSPPAHPRRPQLPRSPAQPTEPVHHVAADPSSCAFDSVPCSRPPRRPAHATP
</t>
  </si>
  <si>
    <t>C_320097</t>
  </si>
  <si>
    <t xml:space="preserve">MACWGRKLDFFLSAWGPDVVARELQRDAEGSFAYIPRLAASRPDCKQRLRRLHAAGMPLGLQVMQYASEHGHFDAFTYFLDEAGAHASAIDVAIVRDFAFARGRAYANLQQLLGLLTERGYTFKVADVKMAASWGWPEQPLLAVIQMVVHGDTEEDTVSHWSEAFVCAAHAGAGIRVLQALRARGAAVDLAAVAAGGSEEALDWAAAELEAEGQGGSCDGVLLTPLGKADAKIVYKRGNLAALRWLHRRGLLDGRSVSWLAGRVELARAGEARNSSAL*
</t>
  </si>
  <si>
    <t>C_320098</t>
  </si>
  <si>
    <t xml:space="preserve">MQVAVALMRQMRTTGDPAEYAETFARSLHDRWGVGSSECNNGVLFFLSLNDRQLYISTGAGAKHALSFDVLGDIISDIRPVLREGRFGDAVERGVVNIGLALAGRPVEPGANAKPWSWDDALGLGIFASIVGGLIYFSSRSARRQQRRYSDCKSKLDKLKRDQAALRANSYNPTSCPVCLEDFATDLDTAQRAAEGASAPSAAAAGGADRAAGASGAAGAGTNGGAAGAGSGGAAGAGLSHQRSGSAGAVAAAAGMDVPLQEVGSFSSAAGASWGGEARGLSGEAAAAGQDGSSKGPQALLGKRAAADAEDRELKEPLMSPRTDAGSSGTGSAAAAAAAAAGGAAAAAAAAGGAAAAPAERRPLVLPCGHAFCEPCIKAWLDQKKVSCPICRRPIDEEDTTDPNAPPGQGPQARRPPGTSTTPRDPNAPGGGGGPSGSSGPRPPCSVDDGFYDPHAQPTSMFDTPNAHMYDDPNVPHHFHHMHGPGMGMGMGDPYAGGSAGILPRLRLRWGARRRFGAGVGFGGGPFGGVGYGVGYGPYGYGGRMNEEMLMTEMLFRLRQLQRQHPDFVSGQMLQQWEQDLRQGREFNSEQLRQFQLRDPATRAQLESSGRSGARVNFGGGSSRGGGGRGGSW*
</t>
  </si>
  <si>
    <t>C_320099</t>
  </si>
  <si>
    <t xml:space="preserve">MWCESPDPADPSAAFNNCNAPNYLAAVSGTWKATLCIMLATLANVVKTAHYKKLKTSLEKEYYLQVEASDVEARRRIDVIGSEVLNAVPHSLKKRKAMYEMTEEELEKMRTAIVIKTYTALIRKHGSMSEEAQLRELKTVKRFSKALFFNIRGPDDSKTDLTLDDFQLFFGEDTLMAKRAFDVFDADGDGKISRAEMRERVVGVYAERRNMARSLRDTDSIVQSLELALGVVIHFLFCALYLTIWGVPLLEGFSAFSATVLALTFIFGNAAKNAFESVLFLFFEHPYDVGDMVYFNGDSARVKRISLMYTDFVKWTNEEIYVPNSKMLATDIINWTRTRTKFELHKILVDVGVAWDVKEDINNALIAHCNANPSDFTGVPKISFRELVDPLKVYLGIGFTYNFPPDDFDRLVPARDRDTAMLLQMRQLQTLAREREMELEAAAEAAEAAQEDAAAAFNAAAAAAARPAAAPLPPQGQPLPAPPQSPSAAPALAAGASGGSRQWNSAASANAGGGGAALAAATGALPALGAEGLQHRYVAAAAAGAGAGSLGQAENAPAPGATGAAAAAAGGLMAPAAAAVVAEEDAFKSKRD*
</t>
  </si>
  <si>
    <t>C_320100</t>
  </si>
  <si>
    <t xml:space="preserve">MPPYMFAPASGGGGLTAAPSVAESGATAMTAATAAATAAAYNAAAAAANASEVGSEYQQYQYQYQGLGQGPGPAQGQGQGNSGAAAAAAPGSATVAAVGGGGGGGGGGGAAASAPASGVYNSIQIQQILAHTQQQMMQLQQLQGMLLMQAGAQQQHQQQQQQQQQQQQQQQFHRASMASAAGAGAIAGGGGGGGTAQVLVALPGAPLHTGQMGGGGGAAAGRRLSGLSASGGGGGGGGDMGGGGGGGGLSRTETFLSATSYQSNRPQSGSIHGGSAHATANGLQPGPGGGAAGAAAGAASSVAAAAGSSSAAAAPGGDRVSPGPPSRSNSSLSAAAGALGASPSPSPSPPRPPQGVAAAPVVFVQPSQQQPQQQSPQQSGAVAASPAGSGAGGSAGAGAVSGPLGALESGMAAAAAAAADAPRRRPPALGPVPSKSFTAEACTIGAAMPPRPKPPASAAAVPPPRAQPPTAHEGQQPEQPQQADAHAAAATSSGGGTAAIAPAALAAAVPVASVSSGGGGTAEAAVSGGVAAAAPTAGADVPTPGAVVGTAVVGGQAATAAPLPAASTSGLAPAPPSLDVFMPLVSLASLAAAVEAAEAAAGAVPVSPAQALTPGAAASAVLSPQPTEQSGAAAVATAAHGEQSQLQPPCTPVTTEQTLSTLDAAVAGAATAVAAAAAAAEGVSGTHAGGGGGGQGAVAAPDDDDGGSSVLTGAFSVSGHIGGGGGAAAAAATAAGSPSGAVPAAATAATAGAGASPGGSATSKVLPLTEASLSAFAAANAMDAATAAAVDLPPPPAALDAALDAAAPPPHVATAGGAAAAAEQAEVQPTSTAAPGLVSDLLGSFFTDTPGVDSMQQTAHASELLPTRAEIAAAVAANQQAQHEHELLQQEQQEQMLQPHTLQDQHMAAAAAAAAAAAAAVAAATGGVGYPASAGPSLSSAYPDPNAAAAAAAVVAAAAAGDPASVYYLQQISQLQQQFQHQQSQLLQGHATPHLPPPLVVDGSEFGGGAAATAAAASAARPAFPQRGGDGGGDGGGGDGAPAAAAGRPLDVAPESSDLAAQLDENRKDVLVFGGLDESADTCNGCNHSPQATKRVMVWRWLYYIAGYIAIYYCVYIVVDRSFRILEWMYFRENLTYLKNIKDSVTMLISWLLMLLWFQACFK*
</t>
  </si>
  <si>
    <t>C_320101</t>
  </si>
  <si>
    <t xml:space="preserve">MCRPTDSDSGPALPSIPHQYWIIHGATYDLASYIKSHPGGDEAILLGRGRDCTELFEQYHVLNNKHLRVLERFRVTLPAAKVATNNLKEDMVSTISAFEGEEADAAAVVGIQQPAAPARVAHQSDPFYEDIKAMVRAHGNTKMSAPFVILHCLHVVGLIWSMKLWWQGAFISAFILPYFLWVLCAAMVHDGGHFAHSKRPLVNKLLTHTGALFTNSVGCWYLQHNILHHSYTNLVGKDGDLDSHHPYMRIHPEQSMLPANIHHAVRFFSHLIMYNFAHIGLTMISPLSYFRGVAAQKKGTADAKQAQDAQTVAQYHSTVMLQLVTVGAFYITPFLRFDFSRALLLTLLPTFMMSVAFMVIAQVSHIQMDAEAPSADLEKLHWARRMALTYXXXXXXXXXXXXXXXXXGGGGSGKEGESRGSWECMESTLWAYLTIGLNMQSLHHIVPGVSYSQLPRLYPAYRAICEKHGIKLLERRNLAHAFWTHLQTLWVLSKTHSFVEVARKLA*
</t>
  </si>
  <si>
    <t>C_320102</t>
  </si>
  <si>
    <t xml:space="preserve">MPGARVLAAAAAAARSGWHKLPLDVLGNICARISQNDVVSLSLADRATRTAVKDGLGYPGLLRLSLPVPPAFFSRCWAAPGAFSRLPEPKRKRLLCLLATSGSLANLRFAGERCGLERPLTLGEVLCAAAEAGHVALCRELVFQRDAAQVGGQGGWGDAAVAEALAAGGLFPLLKEWSEANSLSDGVSQTRMLVAAAASGHLYQFAWLVRRLGLRRRGLLEAGTAESAAAATAAAAASLSNQPPTGGLLLLRNVLVAAAEAGHAAFVEALLPPCGAAASLLYPLEEGRRRDEVWQRQWQQPTASLIPELLPELILVDPHEDEARTAAAAAMAAAVAGLLRAARGPAATASAAAAAAAAAADAPAFAMVGDGGGVVSPTELLLGPVVTRDVLAAAARGCDLQGLQRLHAVLGRRVLPSPVLSRLDLLAPDQEGVAAAAAQTREAAAAAVLAGAVASPTPDWREKFEWLERAGHAPAPGQAGRAVRQAAVQAAAGLQLQQGRRGSQHGPACGCEGCALRRRPEERPSRSKTSFRPAGAAGAGAAGPRPRLESGQEALRRVLWLESRGYRAMPEPQKGGGAAKGHSGGSSAAGCLAVNQAALAGNLPVLAFFMGPPHSRSRRPDEKKQPPRPDAPTVEAQVVAEAAAAEALAGEASAAEPRVLETAGSTPEVAAPPRAPMPVPACCSEITPAIESEPHPLAASEQLQPEQPQQQPQQPQQQQLPQQPQEPQSQPQTQEPQPQPQLQPQPQSPSQSQPRPQRRRRLLPADEEQLLRALVGGGQLTSLRWLRTWAMARGRGCRLHEALSPGRCPPGLWLSLFAVALTSAQAEAAHWVLSVLLWGRPDTPLPPYHPADPDSAATGITAAASPPALAQAPQLAGSGPAGGGARSRRASATVSISASLTASDGDHWFYEELMRLAVQSGCVPLARLMREAAAAFPWDREAVWTAAARCGSGDMLLWLQEAGCDMEKSAQPLVAAAVNADMATLQRLRTAPLHYPIDWRMAGGTLTDIHNDDPHLRLRLVAEAEAAGPEAELMLQYGLHHGLFGDWDDMHGGCGRKMWRGLKRLCCGGRRGRRRRVVRKCLSCMETSVLVCLLVCCYPCIQRQLD*
</t>
  </si>
  <si>
    <t>C_320103</t>
  </si>
  <si>
    <t xml:space="preserve">MVYTRASRAPAGALLLALGIVCIAALSMRGADARPGPGGKDLFNGTRPDFNGTHPDFNGTRPDCNGTRNGTRPDFNGTKPEGGRGGSHRGLRGGGDRGGRDGDFNGTHPEFNGTRPDFNGTHPDFNGTRPDCNGTRNGTRPDFNGTKPEGGRGGSHRGLRGGGDRGGHDGDFNGTHPEFNGTRPDFNGTHLDFNGTRPDCNGTRNGTRPDFNGTKPEGGRGGSHRGLRGGGDRGGHDGDFNGTHPEFNGTLPDFNGTHPDFNGTRPDCNGTRNGTRPDFNGTKPEGGRGGSHRGLRGGGGGGGSSTDSGSSSPRPSRPPRPADLAMPSRPEHGSVPASSRPPRPPGAKTARPPKPSARR*
</t>
  </si>
  <si>
    <t>C_320104</t>
  </si>
  <si>
    <t xml:space="preserve">MRYCAPLDLVVSTDTKGKVENSERFLTLALYHGASRGKSGARLRGLPTVEQVEKLLGASDPTLFACAFRKQRFYMFTRRGAAGPLATTRRAHPHNQDIVVKLFPDECPRTIENFTTHSRNGYYDGVLFHRVIKNFMIQTGDPLGDGTGGESIWGGEFEDEFHKALRHDRPGILSMANAGPGTNGSQ*
</t>
  </si>
  <si>
    <t>C_320105</t>
  </si>
  <si>
    <t xml:space="preserve">MVAVAYVVGCVFAGLSGALLATQSGINSTLGAAVGKSFAAVVSFAVGLGALLVFFAIDTAGLGHKGPSLEAAAAVPWWGWVGGFLGAFYVAVVVVYAPVLGAATLMALFVCCQLATAVLLDSMGWVGFRKRSLHWARLVGLGLMLAGVVLVTYFDGSTAAPAPAPAPPPLPGQPPGQPLTASGPVASGRALAEVASPLYGLSDSTSTSVAGGVTVALATYSKESASAGAVTDSETASPSASPEPGAEPAAAATAAAAAPPPAPAALRLHTVFLVDGGGYGGSQDGGGAAVEAAAATAAAAAAAAAGLNLKFIPYHSAVAAAIAAASADDGAAAGTRRRLTLRAVRAAALAASATSTGXXXXXXXXXXXXXXXXXXXXXXXXXXXXXXXXXXXXXXXXXXXXXXXXXXXXXXXXXXXXXXXXXXXXXXXXXXXXXXXXXXXXXXXXXXXXXXXXXXXXXXXXXXXXXXXXXXXXXXXXXXXXXXXXXXXXXXXXXXXXXXXXXXXXXXXXXXXXXXXXXXXXXXXXXXXXXXXXXXXXXXXXXXMASGRHVLLRAFSPQEALAALERERITVTNIASTMLAMLSSNPALATANTASLRLLSCGGSPQSPAVLRRAVAALGCEVFLSYGKSLCMTECCGKISMSILPYGWWARCRLAAATAAGRSSRAGGGALLQPGDVGPHTTAAQLMELVVSSGRPFVLMEVRVVSEGDAEAAEAEGQQGAASDATAAAAATTTAAAAGAAACGGVGELWCRGPTVFSGYWRRPAATREAFAPGGWFRTGDLALMPPPQPDTTVEAEGAGAGAGGRAVRGYLHVVDRKKDMMLVGGENVYGSEVEAALAEHPAVAAAAAFGQPHPLLGEVVAAAVVLRPPAPAPPAAAAATAAPATAATAAGGAAGAGAATAGVTESELVAWCRQRLAHYKVPAKVHFLDRMPVTGSGKILKTELRARLIPTPTTSTATATSASASASAAAGGRPATAAATTAAATAVATFTGTAPGLVHSDVPAAAAILAAARTALAPAAVPVSGSSSSRYSRPLLPLLPLHGATDPSQTYLLVLQPLQPDGTAAAMTAAAATASSSLARMLYGGARSVLVLQPLLAPVPDDMQVQLQQLVAALSDVARRHTAAAATAAAATRAAGGVRTECDVRVVVVHAAAAAADPHVLRFAVLSAAAAASAVAAAGSTAGARAPAMPPLAAVAAAAVDVGPPHDAAAQQPSSLNPLLRTLHRALPQVRLLPLLEATAPAAPAAVAAAAGVVTRRRQLSGQQCTYVLALGELGDGLAAAAAPGAEPVSPEAVALVAEAVVAGARRLLLVARAPAVAAGAAATRAAAAAAVALLLPQVTGAGAADVQARLVLLPHDGGDDKARQQQAAAAYDEVVRYALLSAAAAEGWPPIAHICHPAPPSTSAAAATASAAASTATHPHAAAPVAGTAEVAPAAVVGAAAATATAAAAAAAGPSPREGPATSAASIAAAVSSAVAEVLGVAVAGPAAAAATAAATAGTAAATAGRITGSSTLMAAGLNSTAAVALVAALEERLGVPLPPTLAFDHPSIDDMAAALADMLLLQPPQPQQPPQQPPQPQPALQQQQQQRPSAGRSSSVPFTTAAPATATTIATAAAAAAAAPAAPAAEQLVPRVLAAVRQVLGGGGEAATATSTVQLQPDTPLMAAGVNSTAAVALTSTLEDVFGVSLPPTLVFDHPTAAEIAEYLATSTTASPGATAALTPSPAGATAAPHSAPPLQAGYGGSQQRVQQQQHAAALAHVRQAVAEVLGAAATAGLSDDAPLMSAGLNSTAAVQLTSSLEAALGATASGGGAAAAAAAVELPPTLVFDYPTIAAIAEFVTTSGLIPSPPPPPPGALVAAGALVPATAAAATAAAAAAAPPLALRMAPRPLVPHPLGLGVGGGARRDLVAVVATADRVPGGGVAGPWGGGASADRTTRVPLTRWDLDRLAAAAAGTAEPPPACFGAFLSEVDMWDAAAFGISRAEAALMDPQQRLLMDAFGQLMMTRPPPPLPSRLADRAAVAGIVPGVGGGGGGATGVFVGVSQLEYARMTLEQRTDLNAYYATGAHLSVTSGRLSYTFGLRGPAVTVDTACSSSLVAAHLAAASLRAGECGEAAALGVNLTLVSSWTQACQRAGMLADDGRCKTLDASADGYVRAEGVGAMLLRRLQQGPPQAGAAEAVAEDGGGAPLALLLGSAVNQDGRSSSLTAPNGPAQQAAIRSALALGSVDAAAVWALEMHGTGTPLGDPIETYAAVSVYMQQQTAAAQEPGTRRGRGGHQPLQMTALKSHMGHAEPAAATLEMAGGGAAAGSPSSQQQPLVLLPRSAAGSSSPWAGLAADDRCPELAVVGVSAFAFQGTNAHAVLGPAATGGSLQAFTVHDNPHQHPYKQVLGMQQAQQRQSGTALVMECVLALPGSGGGGGSSSSSSGGAVLLPRLAYLRDHVVAGRVLLPAAAMAELCLAAADVALEDAARAAATAVEGGGTAAAAAGAGAGSGGCWGIGGLRILAPVVLPALPAGAGAGTGGGSGSGSGEGGGAVVLSCRVDLQSGQVTLHNHTGATGRGVGVGGVGDGGGRLVARGSVARARACAPAPAPTSPTAAADKVDDSSNNALLLLLASILFSSPEGSSIRASATPMPGPIGQIATPSDAAAGAAAGAFSGSTATASAAAARQDGYLSHPASVDAAFHLGVLQPPAPGATAAAKIPVGIGFFAAQQQHLGGGAGWGHGGDVGAAANSAAALNGAGEALGWACMTPPPAPAGAALSEAAGGRSSSSGGESARRRSVSSFALLPEGTDSACGAASVVISGLETVELQLPAAGAVQVEVEAAAGSSSSPAACLDVQCQRGNSSAGATATAIALMQGLQRAAAAGGATSGGVVAIAAAISGGAGAGGLSGSLGEAAAAAAVDGVLRTAASEMAAVPMALTAAALQPTSGSRGAGGGVAEAAALSRPQPSQAMSGGVLAAAALPSGAHGPLALRQLLPASGSSLPTATTTTAAISSPGVDAIPGLAIGGGVIQPESYHMEARPRGAFSNLCIVPTAPAPDGVAAAGCGRGQVAISVKAVGLNFRDVLNVLGMYPGDPGAPGSDVAGVVQSVGWPAAAGGSGAGPRLKVGDAVFGLAHGCLGSHVVGPANLLAPLPPHVSFAEAATLPTVFITVVAALRAAAALQPGERVLLHAGAGGVGLAAAQVATALGAEVVATAGSPAKRALLRRQGIRHVANSRDLSFAEEVVTATGGRGVCVVLNSLTSPGMVGASLSAVSRGGRWVEIGKRDIWSAARVSGERPDVLHAALLEVAALLATRAIRPLRTLAYPLASVATALRALAQASHVGKVVAYAPLAAAPSAASPGAGAGLARGARVLITGGTGGLGLLVARWLAGGGGGVRVAELCLVSRSGRVAAGGGGGGGGGGGKGEGEAVEDAFAWAVQCGVSVRVAAADVACAEDAAALWSSSDGVTSPAAATGLPTAASRRGWDAVFHASGALADRMLPRQSLAAARTVAAPKLTAAHKLFGGGDGGGGSGGLHAHGAPLGRVVLFSSVAALIGAAGQANYVAANAGLDAAAEAWSSAGHDVTAVQWGAWTSAGMASAAVLGRLQRTGQGALPPAVGLAALATVLRGLSLQQPTAGPAPPLALAALPPRVVTVNPFVWEKYLQTVGGSSSAAVADGSSTWPHPLYAFFADAVAERRRRQEQHEREQQAVTAAAATTTATGTPVDPTGRLQPSSPQVLQPPPLRYSREAVRREVQGALAEVLGAPLPDSEPLMSAGGLDSLGAVEYVNLLGRRLGGAVPLPATLIFDYPTPAMFQTAGMLSPDGRCKALDAAADGYVRSEAAVMMMLAAMGSQVGGAGSAAGPKALLLGAAVNQDGRSSSLTAPNGPAQQSLLRQVLREAGLTPAAVAALQLHGTGTPLGDPIEVGAALEVFAAAANCTSAQQGTGDAATAAATATARRQQQLQLLAAKSVLGHAEPAAGLSGAAFTLWQLQQRELVPALHLRTPNPHVAAALEAAAATAGAAAAVAGMPRQPQPLGIAAAEREEEGQRALEALFGVSAFAFQGTNAHALLAAAPQPTGPPADDYEAQRLRSAASASASAPLWRPSRTWVHPPPDPWCGRFLFASTPKSLLRVEGAGGAAGVAFAALGLAQQAVAAAVPGIRIEVQSRDSGVSATAAVTFEGGVPALLRTMEAETGLPCSACVVASSGGGQDSSSGHDTDGKEVTSEDAYGAARDAGLLLRDVLVPAPLAPGGEAFLQPGGDFQLLPRPRGALSNLVPQPLTAPDIDSVALASAVPAGKVAMRVRAVGLNFRDVLNVLGMYPGDPGAPGGDCAGVVVAAGPSNATDAQPSRLAPGTAVFGLAVGSLGTLVHASAQTLVAMPGCLSFEEAASMPTVFITAQQAFAQAAALQPGQRVLLHGAAGGVGLASLQVVGAMGGEVVATAGSPSKRSLLRRLGVRHVSSSRDLGFVEELTAAAGGSSGGGCVDVALNTLTSPGLVSATLALLRRGGRFVEISKRDVWSMSQARHVGKVVVFNPAPAALATAIAAAPSAPVLITGGLGSLGLLTATWLLGQGVRRLHLAGRSGRPAPGSAAEAALCALLQQGQRHGALITISAGDAAATGDQPHLLLQPGIGGSGLVGMGGVAAVFHAGGVLADSTLGRQSAAALRAVAGAKGAAAAMLRRLGGAAPVTQHVFFSSVASLLGLXRTGQLQPRKRRLDALREAEAARALEEALLGLVLSAVSDIAGAAVAPDAPLMGSGGLDSLGAVELRNALEARLGLQLPGTLVFDYPTPTAIAAYVAERVAPVASQAPAAFPPPPTSQPDLWYEPDDDIRDPASPTLSSTVDVTAAVLDALSEVLGSSAAAAVAADAPLMAAGLDSLGAVELRNTLQATFRVALPPTLAVDYPTPATIAKLIASRLPQQLQQHPAAATSTAASRRQQAAAGAGTPGSFQHPPPGPVARMPSGASRRPPSFAASILSLAVSLPASKTNHNINGSHSILTGAATAAGAAAAVDAITAVPYSRYDTDGGDASRGAAAAAGGAVAALFEGSPPARFGGWLGGVSAFDAAAFGLSDAEAAAMDPHQRLLMACAAEALRAADTSPASSSSSPGGVVLQRDRCGVFIGTSALDYGKLAARIQWRSGRGRRAGGPAPPSVYDATGSLSLSVASGRLSYTFGLRGPAVTVDTACSSSLVAAHAAMAALALDFRQQPYISAGEYEDRTGGGGGGGAAGCGVALAGGANLMLIPDTPAMFHKAGMLSPDGRCKTLDASADGYVRAEAVGVMCLAPLQPQQHAGRSGGGGAPLALLLGAAVNQDGRSSSLTAPNGPAQQAVLRAALHAAALSPQAVAALSMHGTGTPLGDPIEVGAALAVLNTHNNSSKLAAGASSLAKPLRGARALLSSKSSYGHAEPGAGMVGIATALRAAAGAAAPALTHLRDLNEHVAVSLMEAGAAAGVAAGAAWSLPRQPQPLLWDASQEAGGSSAGASTAAAAGGVPKSLGGEEELLCVGVSAFAFQGTNAHVLVASSGGSNAINQQAAAVKQQHSNNGSSALMWRKQHQWLHPPPLVLVEAVAIPAPAPAAAVAASAATATAVFECAVSRTSRLAAVWDHVVRGRALFPAAGFVEMAMGCMASLVQQQQQQQQQQMTAAAISTGATAVAFTGATIPAPLVLPPLASSSAGSRAGSGGDSSSTVVLLRCGVSLATGRLAIRSEQRQLLQPTGDGITAAAGAAVSRVVVHFRAQAVLVPAAAEPSGIYAQAGASQATEAAFTSRQRDVLLCALLNALGLRVTDAAMATGSGSSNGGGGAAVAQLDGSGSSDGFLLHPALLDSGLQVAGAISTTPSTASALAGAGSSAAGPEPARAALRVPAAIGAVRMPLDPEGAAGIGASGATGSGAGSGAAAAGAWVVAREQSSSAWSGSTATATAAAGGNGGEGAATGDACWDYSFRAGDGSSGGGGGEGGAVLCSIQGLIAKEPPRAVA*
</t>
  </si>
  <si>
    <t>C_320106</t>
  </si>
  <si>
    <t xml:space="preserve">MSYPVVRRLVAAVVVRAWLDRGARALTATEEEEVRKLFVQLYEIHRRGAVHKGMMDYMHELNGCTTQRFDKYHVCGVKAFEDKVRWVDGAAHQRLTGHPPTRWSLHGTPRNASSPGCAARAAMMRANGWTYYSNEYTLTGGAAAMADVELCSRQFVTAILFRNPVARLASHLRFLLLHYSRFMKEQGEAQGAAFYKTYANANASFWHAVHDKNIAQLQAHFAFDPRPYLPVAPEMAHLAADQHIDVALYQLAGLLGQLDYLVYSEAAAAGVVPWEGIPDQPPAEDGPGAGDAVECGLLRGPSGRWGGSLPRHRSRRLPVLRRRSPPPSPVGGSVSSQGARRRL*
</t>
  </si>
  <si>
    <t>C_320107</t>
  </si>
  <si>
    <t xml:space="preserve">MTSEKEKMLAGQLYCSFGEELLGERTKARALLHEYNNKLDYADMESRTRVLSQLLGGMDAASPPFIEPPFRCDYGYNITVGSDVYMNFNCCVLDCNKVTIGSRVLFGPNVQIYTAAHPLAGSLRNGTKGPEYALPISIGDDVWVGGGAIVLPGVSIGNGSVVGAGAVVTRNVEPYTVVAGNPARLVRRLNPEAGPLKPEEAAAAVAEAEADVAAKAARATNGSSSA*
</t>
  </si>
  <si>
    <t>C_320108</t>
  </si>
  <si>
    <t xml:space="preserve">PAARPRRVHPGCAEPCRSAGGLAAAGAQTGPAARADHPPLADVRQPAGDVHDDRAAHGLRARQVAAGRGLGGAGARRPQAAAATARGGVLGVLPAPAGHVRRRRHAQPSGGHVAGRLADVFRHV*
</t>
  </si>
  <si>
    <t>C_320109</t>
  </si>
  <si>
    <t xml:space="preserve">MFGGARPGRIALYRPVKGLPRVPHAEGPDGATGPQGARVDAGEAAGGGQRAGLRQLAMKAALSSF*
</t>
  </si>
  <si>
    <t>C_320110</t>
  </si>
  <si>
    <t xml:space="preserve">MRFKPKAKRIEVDLPLDTESRNYNDVIEDMKKVNQFTLRSTLTEDRTNLAVATVKGGKLLIAPLDFAVQLRPSMHHLNVAAGDKSKGPGHESDDEEDDEPKLHAVEVQVQKRETERQAQARKNSYAYITQQEEEEAFVNLGIHGDNSVAAEQIWEKFMAAKELDHGSRKMERQAYLRAIVPPPSVTASNPHGAGPDGAAVAPGAALLPTAIGSAGGQLSETARAALPAALRALFKEHTVCSLANVRSWLDSAAAAKDAKEAALLPDKALHDAVLSLGHLKSMHRVYVVTKTGDEKTDPLRKLVVELLEAKESFKRSEFNDLSRTNNMSFSESQYNKVVKDICESRGNTWHIKNGASGI*
</t>
  </si>
  <si>
    <t>C_320111</t>
  </si>
  <si>
    <t xml:space="preserve">MQCALHASPRAGVQVRSRTSADRILPGPVLRSPLGPLSSRAPFSTSTLKHQPEQPSSQVACPASVDYGYPSAPELPPERMGEAARRALSRATSAVRRYGWLSFWAQLTLSVVGGVILLFSVAFTSQSGPKASLYLTLFGILAGFLSTFWNFGYTRTALKMQSYLDAAPGQEVPKIKKQQRFMSLELLKQRTEDSRLPDLPSWSLEGDGGSVELKTNAGAPLRVPQRAPVGRDRGSGGGGSGGGSGGGGAAPWRTPPRPQPATAVAASMSSSSSSGGGIGRISAMAALPGGGGFNLNMASSASSSPAARAMAADWGSASGTAALGYAMPMPSSSSGSSSGGWGVGGSSSSSSTAQAVAAAAATSSASSSLPPPPLQPVVAPAVPGADPDYLSPAPIAFRNSGAGASTSGRPPPDAAGRLLILPSVSSLSYLDGTLPGDMGFDPLGLFDPTNGSAGFMSQRWLHTAEVVHGRWAMLGAAGCLAPEYLAHEKVIPKATGLLWFKTGFLPPVSAGFDYGLPVTALFLIQMGLMGTVESLRWAELSNPGSLASNPLVPQPLARLIGTTRLGGGAYPGGLMFNPLGLGATRPAVMREYQQSEIRHGRLAMVACLGYAAQAVVTGKGPYTNWVAHLEDPDIENVVVLLDKLFAIEGLEKLKELRLGDNKLAALSGLQKLSELHTLALDGNILNSAEGLLGLRSLKVLNFAFNQLTSLSSLGRLTSLEMLNVAGNQIADLEGLSACPNLRVLNACSNRLTHLKGLARCANLQELHVADNKLADLSGLKMVASNLEILDISGNGLASLTGLCSLPKLGELYARENGVEAVAGLAVKMPALELLDLASNRLAGPAAAVAEALSPLTELSALQLHGNTGLGPGLPPRRPSSATHSGAAASASSNGVGAGAGAGAGAGCGYVATMFAALPALELCDGQERAQVLVLAPGAPGGDPQQQQQQQQPINGAANGGGRSQGAGAEGGGVGGSLDPTFAEMEAFRQRLGIKTYAPQFQGRPGSAAGNRPGTASGRPGSAGGRPGTAGGRPGTASGRPGTAGGRPPMGPAGRLAGGPVMDPDAFAAALGDFRDTMASYSSNLKAVLGQMRANLKLPVYEVARKLKAQGATELPRMPMAPEFSAAPRNNTLAALAGEDAKDVEAREEALQMYERLFGRASGAAAASSSSSGAPVLGPVGSGAGPGPAGAGVGVGAGAGARRLSDDEEDEVELRSSYTEVGALRPAAGGAAAGTPPASGSRPSSSSSAAAGAGAARGVGAAAGSAGLRVALPAGKAVPGGGAGPAVGGFVAPKPALLAKKAAAAGTPTGGANSPAVAAARPPSPGAAARGGMMRAAGGS*
</t>
  </si>
  <si>
    <t>C_320112</t>
  </si>
  <si>
    <t xml:space="preserve">MASLRTGSLQQPQLKKQPQQSTEEISPAAASQQQRGKQQLLKPQQGKGKGKGKGFANKPPSQAAATAAAAAAAVGLLDPGAPAAAGGELLQPPAAPAAATASTSQSAENSCVSLDLGTGGCWAASGAAAAPAAAAAAAGRGGAGSFLAAPSAEPSAPTVPAAGAAASAARRNRSSSKAAGSRGTQGKAAGGVGVATEQHQLQPTGAAAAAAMTDSATGAVGPAAAATAAKQRGGSGGKRKRGGEGAAAAAAVAAAAASEGASGKPPPAKKAAKGKQGCSSSAAAKVQPDPSRLLMDLYDVADGGAAAAATSSFLAGGGGATDDATAAAVAAAVAAAVAACGGGGGGGGSGGDGAGGGGGGGFSGLGFGGFGDLDFDLNGDDIVSGSDAGHTANDVIIGLESGTLDINGVSAMLHAAGGAAGPPPPHPPPPQPQPQQPYPAAGGAAATGALAAAAPPPPMPPGAGGSGGGAVVAPLPPGGGGAGPRLRPGPAALDVCGLLQPPVLLPGGGSSSVGGSSDGIMPPPPPPSLLPGPAGGGSGSSTGNGASHIKEEVCA*
</t>
  </si>
  <si>
    <t>C_320113</t>
  </si>
  <si>
    <t xml:space="preserve">MEVATTAACILTLVGGRDGWDRLLKAPQIDAGEACSVCGHRVVIVGYRYQVCQQQQQQQQSGLDPRVTLCGPCGTWQLLWHRQAQAGAAAAAAEAAAAEGLAAAAVAEGVEAAEGLAAAAVAEEAAAEGLAAAAVAEGVEAAEGLAAAAAVAEGAATAVGVAAAQRHRGLALRSLVAQAQPGVSPVPVCALNLYQKPLVTEVLREATLPGQQARVTPLHAEKPTCVQLQAFLEWRGIADIHPAPLWSAVKGKRTAAQRDGVGTDGDGASAAGGPPVHDLETELKLFSAVTASERQKATALLAAAGERPTELMLEPDQTYHVLHTIPRSATASQDSIMLRLHRQLASPSELLSAPDVQLRMMNASIIIVGTRAFVPPTPAAAAAAAAAAAAKAAQAGHSRPRRSRTSATAAATVAADATAAADATTAATAAATAAATAAATAAADATASSRTATRRPRQPASPADYAPLLSPLKGGVSPMHLGPIRAFNMALAPSCLGGEAANTVLARWVFVSPAALGTALQLVYDLLQTAETASGVTHFVHLFHIQATGQNRPYFTDEGVAWLIEQGGLVVGRDILVLDQRHGDVVTVPPGWAHQVTNLKTCIKLAFDHHDLLEVAAHYELLHLVRQTDAGLQADAAVTATAMLLADTPQVEQTMLDALRTLEHD*
</t>
  </si>
  <si>
    <t>C_320114</t>
  </si>
  <si>
    <t xml:space="preserve">MSEFAPVLADVFTAVGEGAGVPDGLLDGVWSFCFKSGDPTEPSNYRPITLTDTDYRTLARVLCLRLQPVFGRIIDPEQTAFLTDRRIADNVLLLQLTPGLLKAAKKAPAVAAFLDFYKAYDTVDRSFLLACLERMGVGAGFLTWVSRLLTDTRGAALVNGRVSGWVPLMAGVRQGCPLAPLLYLAVAQALLSWLRSRGHGVLAHLASVLASQYADDCKPFLEGFQAVPGFLADMDVFRRASGQRENMTKVELMVMGTVGGAGALPAGMAGPPLPPGCWRVVPAAKSLGVHY
</t>
  </si>
  <si>
    <t>C_320115</t>
  </si>
  <si>
    <t xml:space="preserve">MFAVFCLPAWFFKRYTIHVIWQNNRRT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NADGRKLPQTNPSFTLVYVSDPRAHALSSTFTIEYFVPFELQDTPPAPTSTELAVTPVEQQDVWVLSFGGFATEDVVVTRDSADGGSGPGFEDVRRARESLRDSIERMMRRAQQQQQQQQQQFA*
</t>
  </si>
  <si>
    <t>C_320116</t>
  </si>
  <si>
    <t xml:space="preserve">MHAHLRPLTLGSCQAVVLHEYGGVAFFNVPPHLMSDLLQRIVRIVIPSTALMAVRATGSSSGSSTGSSSSSSGSSSSGASGGGGVPGAEEFVIDESVDRAPRLQRFIRKEGDAYIVSRWDSVNMESVARVLSQSAAIRHYNQICMHGHGRWKS*
</t>
  </si>
  <si>
    <t>C_320117</t>
  </si>
  <si>
    <t xml:space="preserve">MGPVLTASLVACIALWFPNLKELSFAGSPRTVVPETNAAQLTAIIRGGLDRLPQLVKLTLPSWGLLGGLGEVQQRRHAYDSGGSAWLGNLQQLVIVATRSELVTDAIAAGIASLRSLRALRFINDPLTGDALDEAGLLRLFDHVPPSLTTLSILSWSMDAVFEAGQLKEVALVVDEEDMFRSIPLWKVGEVADKALLPHLRAKDSMLRRLVVRRLLLPATEHDARIQATDQQLDAITELLKRCWNVEVQEVMIRGTTSHLPALMEAAELLGPPQVLRLRTIYNYDLRVPLLQPATPAGQEAKRPGRGAAAEGTRTGPGDSSLAQQPLQQPQEQQPQIEPPIADESMPTSRTARLLVLRGSLVAGLAQVPEVVDGWVKWLAKTAAAPAKRRHGQYQVVPRVLGGPVLLLQADGEAGAAAALQAAVRSVEPEVQLDAAWVAVERYPGCPGFLKLPAPLVWCIQQELDESWAAAGSGRGGSAGAGAAGTGAGGHAAAVVPPSLQEQVEWLQQLGKVLAEELPSCKHFSF*
</t>
  </si>
  <si>
    <t>C_320118</t>
  </si>
  <si>
    <t xml:space="preserve">MDENEEELATEKWISWAGSQPPASLRKITSLRLYWSGPETGPVLTASLAACIALWFPNLKELSFEDSPSSVVPEKNAAQLTATIRGGLDRLPQLVKLTLPSWGLLGALDEVQQRRHAYDSGGSAWLGNLMHLDIVANWPDEVTDAMAAGIASLRSLRALRFINNTSQDDELDGAGLLRLFDHVPPSLTTVSFIPLIGTPGPLEAGMDAVFEGGQLKEVALVVDEEDMFRSIPLWKVGEAAIQLLLPHLRAKDSMLRRLVVRRLLLPATVHHARMQATDQQLDAITELLKRCWNVEVQEVMIRGTTSHLPALMEAAELLGPPQVLRLRTIYNYDLRVPLLQPATPAGQDAKWPGRGAAADSARTGPARLLVLRGSLVAGLAQAPEVVDGWVKWLAQAAAAPAKRRHGQYQVVPRALGGPVLLLQADGEAGAAAALQAAVRSVEPEVQLDAAWVAVERYPGCPGFLKLPAPLVWCIQQELDETWAAAGSGRGESAGAGAAGTGAGDHAAAVVPPSLQEQVEWLQQLGKVLAEELPSCKPFIF*
</t>
  </si>
  <si>
    <t>C_33090001</t>
  </si>
  <si>
    <t xml:space="preserve">MPCPAPAQQAGGSGTQPAAQSRLVEREAEWQRAAAQLTTTAAQHFHNNPVALDPWLHRTSAAAALQNTPLFNLVRMIPQKKNAGERTAVVCVPVPTVGATSRSVAPKAAFTAELMRKSPLAVPLQRGQAVLTVHVPVDTRPIIPGTYTVTVKMAGGYPTTSDPSNLTCAYVVSEQCAKSVGPKGEPQAPAGQGITNHIFACVRGPTWDPQLSHLHCAKFEMPGEEPMQVE
</t>
  </si>
  <si>
    <t xml:space="preserve">MDDQVANIRGMLVVCGPSGVGKGTLIGRLMAEHGDKFGFSVSHTTRGPRPGEQDGVHYHFTDMWVLEARLRGRGTETEDKVQLRLKNSTAEIERSHEPGFFDARIVNDDLDAAYHRFKLTIERLLPGTFKPADLRPPSAARLPTPPSAPAPPPAAAAPRAASTSYMDATVVPVLREALRALNEERPADPLQLMPV*
</t>
  </si>
  <si>
    <t>C_3300002</t>
  </si>
  <si>
    <t xml:space="preserve">MLTLNSNIDQAAFTSHAPVYGAFMPVVLDNNNLIGYLLSAALAAYDGTLVTMPPDVARVVYGAQLDAVLAWAAQSAGYEPQHARIGRWTIAGATVQAQLP*
</t>
  </si>
  <si>
    <t>C_3300003</t>
  </si>
  <si>
    <t xml:space="preserve">MVDRRYSY*
</t>
  </si>
  <si>
    <t>C_3300004</t>
  </si>
  <si>
    <t xml:space="preserve">PPPPTATTQPRPRKGTQQSADPPPNPNHPRQLKNQQPQVPPPANDPGPTPQPRPTWAQVLTNNATTVGTAALQVLTRLSPAPRHRPDTPTSAARPTQRPRQELPGSPTTHTATAPPDPPPTNP
</t>
  </si>
  <si>
    <t>C_3300005</t>
  </si>
  <si>
    <t xml:space="preserve">MCGSVDVALRRSGAFPAMLAHGDPTQLAALIASMGKATMRAGRVEPQWLGAVSSSRPGMRPYHGDPRAVWRLQLLALLEQLLPVECGWRAAEVEAPGTGAGAAQPAGAEARAGPGSAAAAAVAEPPPPLHLNAGLSSSSGDSAANDFGVFDPSPPPPNRRILGLSADLGPGPDLQQLLRMMGGAPPAPASPQQAQQQALAVLAAADWLPRLLVTMPVVLPGAAAVGAGAASAAAGLSAAQRQEAAARAMAADALPLALDVMEVLFAVDPKRFMQQALEKFPPDSSSSSSRSTGGGGGGRKGGKAGGKAGGTAATTATEALPFSSGLAALLRRHGRSGLVEAMRGKHADLRAAAAARMGRTEREAAEQIIKGTRREAEREGMLTAAVLTMPAGWVELPPPDAVRTGGAVSKVVV*
</t>
  </si>
  <si>
    <t>C_3300006</t>
  </si>
  <si>
    <t xml:space="preserve">MAVAGGAAGWVDALADLQLALPAAGTNGAAAAAGANGAAGAAGAAGGASDQCVPAAVKMVAVVAELLVEQPWAQVCVCADVRGCVLGGDDGSFAGEDDDDEDGSFFADDEEEDDEDDEEGSEEAAEDADLQSATALSLSGKGINQQEQAHMDAHINRSRTPAADSALVTGGAADPSGGAASASAAAAAAAGAACEGGPRDPIADLDLRVAAANTLRALRSGADTAPLLALAMELLPPRRQQQVAEALQA*
</t>
  </si>
  <si>
    <t>C_3300007</t>
  </si>
  <si>
    <t xml:space="preserve">MEXXXXXXXXXXXXXXXXXSSSISRNQESVTVKDKKLTIYSKEGLNNHIQSKLANVDVDLGQITLKPTFRGRETTFSALGMPISSNSFELVGPPASIAYLDHNKATWLGPLGLLDTTSGATVTMGVPATEVINVVPHTPIHEAPNPNNCNDLVEVLFYGDVNEGLTALRGPGQAIDAFKKAMTHHLMNDLRPGKRGTADCYNHTMFRLPQPAASPSTPNYRH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NLLVAGYRMATMPQTALTQPAAAPANIIDEDEEGSGELRTKQPKDPTTHADLPSATPPLDLPMRANL*
</t>
  </si>
  <si>
    <t>C_3300008</t>
  </si>
  <si>
    <t xml:space="preserve">MSRVRCEADLESARKKPRQDANDVLIVPFGPMSVEAGEAAQAQRSERAKADAQLGANMLLPPYQGRLVVGSTGVIARTMAHLRARYAFVPIPGQTKLRKVYACETPACNARMEWVAKDATAKAWLVSHSPHSHAAAAPTPTATPGQLTRQALRNKNFCIAKTWVETFKRTLVAAELSREGQWCKLRPDLDALGVKLDANGIVTHLKYALAPPKPPSAHLVEVMQAGAIRDILMGMGWAALPEQQVRVFDIDLAAADALALEALQGWARIAGVALQGEGQKLVRRQQGLSTGGDKTSWYQQWFAECPFGLLDVTGQDVLVSGEAGRALRNKVARTCQEVHNGDAWAHIDKHYDGNFWMAGLASPARIIYECEAEHYPFSIEEALEEMCTAVWEAAVQVAPYLTKYRDEFLSAWGRQAMYGDTATNLRVARLIKASGGKKKMEELQVQGMKRVLAARTAADRKARRDEIQKQRDELLKSALDGEALPEGEHLAFAVRGLKWHRDIVKCLVWQDFKGKS*
</t>
  </si>
  <si>
    <t>C_3310001</t>
  </si>
  <si>
    <t xml:space="preserve">MDGQWVHIARLPHLGGFCPVALTERLLRQGAYRRLPAAADEDVGPLLRTVQYTAAGGRLQRLVGTRASPVFSMSYGAFRSNFLARLREAGVSGNIKPHSMRIGGNSAAADAGVPASLRQVHGRWKPATMVGHYTRPTLEDTLGVTRAMGLAGVAFSLFQNTPRLAGKKGPPARSHCPPN*
</t>
  </si>
  <si>
    <t>C_3310002</t>
  </si>
  <si>
    <t xml:space="preserve">MVLSVPLADLLAFRKLAKAYFALMEVLAAGHTGVLAAQDSRTFGFIMSSLEAGLKSLDVSISSSCASAVDNLASFYWRHVGAVAAGQPDTVCVGLGGPGSGPPHGAAQMAAHVVLFEEASNQWSLSRPMLALVLICGHHYNEIKAGLIASQPPERQSALSACLGKLMVDVAPNLDPKNKDRFTQNLTVLRHEYRSKN*
</t>
  </si>
  <si>
    <t xml:space="preserve">MNGPFYKLNPEEVEADTNDAFRRLYKLTKVFSGSGGATELREAPLAVAEEAKGRVQSFQEHLPLITAICNPGLRERHWTMLADIVGFEIKRDEVTSLKRLLDYDIAMHISKITDISDSASREWSIEKALDKMISDWQGLSFELGPWKETGLNDFLDTKKMAFPRFFFLSNDEVLEILSEAKDPLKVQPFVKKCFEAVKEFTFEKSGEISGMLSVEGEKIQWIETVNPAATGAVEKWLLDSESAIRRTLHKVYWTREVTEAITTGGSRGLAAYADRCTLELNKIVNLVRGQAMGRFFKGLACSGAWACFDEFNRIELEVLSVVAQQVRGRADHHPRQGAQGEDVQL*
</t>
  </si>
  <si>
    <t>C_3310004</t>
  </si>
  <si>
    <t xml:space="preserve">MAPPPQQSGQGGGSGTGQGGGGAGAGGGGGGGSAVYDTRYKGIWVCLLALARALSGNYVNFGVFELYGDPALKVQD*
</t>
  </si>
  <si>
    <t>C_3310005</t>
  </si>
  <si>
    <t xml:space="preserve">MIESKIGSADNNNDNGQPLHYGSPYQLRGDFLRLYDNCMTYHAPGRSPYSNPQAGEVAGRVLAAVDRQLKLLLTSVPVMAALEFANGLRHWLRCRHCHKWRAAPYVHFAPLRVAAAAPPSRGGAGGGCGGGGGGCGFRCEQLPGRGCGQPCDQCGGAQVCSCAAAGQPR*
</t>
  </si>
  <si>
    <t>C_3310006</t>
  </si>
  <si>
    <t xml:space="preserve">TRVSSPPEQRASSCCGTRVSSPPEQRASSCCGTRVSSPPEQRASSCCATLPSLPTLLTPGRPPPTHTPTRPHPPTPTHPPTHPPTFISHPCPSPHPISHPPSPGPPRPTHTEPPDKRGHTPPPPPPPAPAPPPPCPVPLPPP
</t>
  </si>
  <si>
    <t>C_3320001</t>
  </si>
  <si>
    <t xml:space="preserve">MLAPTTRRAPRPVELLDGPLVLLDYCPDFIVKFSTEIIDKYMPKKGASADEKKKIMATWAQMYWAVPDAMLVAARKDPSFSPDLVRFSGTKIYFIAWDLFYPDQLLDLYGKAMPPCPNCYSKGKGSELARAAAAAAHVNSSGWAQKPRRFVDMDQDHYVRARQYRCSASKSAGQAKGCGRCFMATDPDVLSAMPPFFRERVPCYLTRKAGISTTVKTAMERDICEGRSFNDFAEGFLSGLFTGPRGVPTGQYYSTAYQTSNFSDARREQAHAMLTTTPARYNVLKFDHCHKPSKLVRLGDSSKACIGTAWALNGASEVMGVWQVSSTSVWDLREELHRMSKRAIALGEPIRCVYVDNAAQTERVWRAIIDTDVSGGVMVKQDTYHLKRRFMEAVPRTHKLRNTFSLRLSEILLPAVASDVKELSLRGFSEQEVRRRARKYISSGRDVLDNVKKLLQQFKQMDGGADFITASVEKVLANQMALVANGRDMISDPFPLEKMYYMDETGHWRSIRTTSQVENLNHRYNGLLQGPVAPGLCDHMTLDFLARSNIDQAARRRQPVDPALPPHFYDLSLVTRINSCFPKGAEPFGTWEARRRAAAEAPVELFGFKWQEAQVTGALVNGLKQQPDPMDLGVLDDEDADGAEDWEGSGDEQVDAPVVRDEELSAWRDALRVGANTDLVGAAGVSAAAAAAAGLAGKSLSSPPAHDNTSAAAAAAAGLAGTSLQAHNSPPAYGNSGAAAAAAAGLAGTSLQARSSPPAYDNSGFSLKQAITAALDLGNQQADRSGRIIFNLLGALGWIEKRAWPHLEDVLVWSAQLRSQLAQQVTQLRGSTDPEAACSLALAEQRQQALQLLTDRTRGWDPDNWPPSLPSPRQQQPVRVTTLSMFQHAQPVQSPAEKALFVELGQQHRRDYEEMATVWNTRLIQSPTLAHAGVTPKTSRLLKEFNDQSARALEVAHMTYAHTAITARQGPLPMAAASFYSSTVSDSQLGAVAAEQQQQQQLLQPPYHAPGAAGGAVVAGGQAAAAVQQQQPLQLLLPPYHAPGAAGGAASSGGALSGPPDQLHALRLQVDSQLGTVAAGGQAQAAASQAAAQAAAQAAVQAAAQAAAQAQAAAQAAAQAAAQKRRCKDCKKAGFDHVHHWRTASECLSTCNDCRSKGKKLLTGDGICTSCARQRWWKCAQCSKQSGRQVISDDQGVCPVCQTRRKKSGGKWL*
</t>
  </si>
  <si>
    <t>C_3320002</t>
  </si>
  <si>
    <t xml:space="preserve">MASLSATSRNGVARGAHSAQRPAPATLPRSRMSLVARASAAEPARRDVLKAVAGGMAAVSLGAFAPAPVSAAANTAPTLQTPPLANIHQTPIPPLPPPCVPNPAPPRAYTHVTNRWLAASGAAATIQEAYGAFGQFAATVCSGTYGDRPDSSPGKADVARFFTWVRSVNDVSKFQPVKFVEQGNSVAVLVNMAGKGKLTGKPYDGYISHFFVVENGKITDFLEVAGADVSNAVGTTPFPKA*
</t>
  </si>
  <si>
    <t>C_3320003</t>
  </si>
  <si>
    <t xml:space="preserve">MVRHNNVVPNNHFKKKWQFYVKTWFNQPARKERRRAARAKKAEAQFPRPAAGLLRPIVRGQTLKYNTKQRIGKGFTLDELKEAGIPVRMAASLGIAIDHRRRNKSLESLQENAQRLKAYRSNLVVFPRNVKKPKAFETPLAEANAVAQVKGAVVLPLVKAAPALETVKVTSEMKATAGKELAEIKATAYAKLRLERMNVRQVGPRAKKAKEAAKEEAS*
</t>
  </si>
  <si>
    <t>C_3320004</t>
  </si>
  <si>
    <t xml:space="preserve">MPPPPRAPHCCTAPPAAATAGPAAGTAASGGAAPAPAAPPPPAAEHWWQRRLPRLRGGGGGGASARGARSGTNTGSGSGSSSGSGGSSDSGSITELDVVSYGGSSSSGSGRQGDADVRGVVALAAVLEWFATRVLETAVHRQ*
</t>
  </si>
  <si>
    <t>C_3330001</t>
  </si>
  <si>
    <t xml:space="preserve">MHRPLAPCPPLTPGPAPSPSSQGARVLYPAASTRWWSAVPAAPDHQRSVKPHFASRSSPCTPSKPSTHRPSPHAPQHLAVPVPHPTAQRSRLPCMGLRTSLLPAHSRPDAPLTLSTTTQACNPWPRHARSGPNAPLSPFFEMNRVHPTTGPLTSEAVESPDTRRPGSSPRQCERQSSPS
</t>
  </si>
  <si>
    <t>C_3330002</t>
  </si>
  <si>
    <t xml:space="preserve">MVDKLRAAEMTFKELQMRMADPEVAASATEFQKVAKAASDLETTVNTYRAYQDTEQQLADAQKYLKEEASSDPEMAEFAREEIAELEASLTKLQDALRLQLVPRDPLDDRNIMLEIRAGAGGDEASIWAGDLMRMYQRYANKQGWKASLVSCTQAEAGGYKEIILQINGDSVYSKLKWEAGVHRVQRVPATEAAGRVHTSTATVAVMPEVEEVDVALNMNDIDLKFARASGAGGQNVNKVETAVDLMHKPTGIRVFCQEERTQAQNKERAFQILRAKLYELELQRQQAEIYAARKSQVGTGDRSEKIKTYNYKDSRVSDHRIKMNFDLNSIIEGDLEDTLQAMISADQQEKLKELAESVAA*
</t>
  </si>
  <si>
    <t>C_3330003</t>
  </si>
  <si>
    <t xml:space="preserve">MVAPWQETQYRVVVEFKKGGSGVKREITMDHRPDVLPPQLHGRVTPQEWSVFMTEVAQLVYSHPYTQAPSAEYCCNFAANMACLLAIGFGCFQGDSGNYGPWLAQLQQILDRHAAAFAAGGASLRINHVHGSYWVEINVDPTFMAVGAPVPAGVPVYYPPPGAAPAGYPQPGGPPPPGYPTKA*
</t>
  </si>
  <si>
    <t>C_3330004</t>
  </si>
  <si>
    <t xml:space="preserve">MRLDRMRARAPAADDVAAAAAAAAAATASAATASLQRCRSLVPH*
</t>
  </si>
  <si>
    <t>C_3330005</t>
  </si>
  <si>
    <t xml:space="preserve">MLHPNILRLHSAFLDDKDRLVLVQEYAARGDLYGVAKRLGGRMQPDQVAHFVMRPFLEALSYLHSRGICHRDIKPENVLFTTDWRLLVADFGVSINLHHERAVTRAGTEGYMAPEVERCPLKAEPQENKDKPQLAYSTAVDIWAVGCMAYELMVGFPPAIARAQQDSQQAAAAGSVGGFVVSLDLKQAPWLAAAAAAVQEAKQRPANKAGSPPSHGAAGVTADICSSSAAVVA*
</t>
  </si>
  <si>
    <t>C_3330006</t>
  </si>
  <si>
    <t xml:space="preserve">MLLNSRTPTVSSRAPQQSLAAALKVAYVPLVASTNSVVGPALASSTASTASRCQTSRIAVPIPIVVCCSSSQPATTEDDVVRYAAVGDIVSINFVMRDEDGKVLQSSETDLGEPLAFEVGAGDMMGNRLFQGFDEAVRGMAVGQTTVLEASGGEWKRELLFAVPRDHPEVARLEGRYKNVDKTGRPPPPSLPRLLPRHSQGGLAAGLVVELANGAMAVILEVNDAEVKLDANNMLAGKTFTIELELVSIDAPAAEEDAAAAATA*
</t>
  </si>
  <si>
    <t>C_3330007</t>
  </si>
  <si>
    <t xml:space="preserve">MPLERRRPARKMGLYGALVVALMASLSSIVLGERRLFIRDLPEPKTRCRNTVQGLNMVTDDHGVVCKRSDLSYSTGCCTSGNQHDCALCDMRDRCCSEYESCVSCCLAPQHNAVSIAKQALRSPRHKDSGFWGDPFEYCKGICRTHSRSTAHENAYISSRHHCFSQLGRPMLSDPLPAGVMDGVEVVTGQRNANCDDVCAAKQKKCSADHLRWLSSCDRLREQFGCEAGCEVVAGLGPSYVDGNAPKPARPAMCFAQPAEGGKLSCSAREEQHLMLCPCK*
</t>
  </si>
  <si>
    <t>C_3330008</t>
  </si>
  <si>
    <t xml:space="preserve">MASLAFTSSRVAVRPSAGRRGTVRVAASVTAEKAALDITKMTPIHDRVLIRPIEEEQKTAGGILLPKAPPKANSDAHIGEVLAVGSDVTLAVAKGDMVVFQKYAMAEVEVKEGQIIFVAEKSIMGKLE*
</t>
  </si>
  <si>
    <t>C_3330009</t>
  </si>
  <si>
    <t xml:space="preserve">MAMASPPVPAATAGCSAPVMPAAGPAPAAQPCAPATAAAAQSKLLAVSPALPSAMSRPVWSLEDYSISRRLYKGSSSAVYKATCLHSGIAVALKVYFLNRLPVNVVHMLKREIEIHSQLVHKHVARLYGAFLDDSQRVVLVQEFAARGDLFHVMQRLGGRMPPEHVAELVMRPFLEALSYLHSRGICHRDIKPENVLFTTDWRLLVADFGVSINLHHERAVTRAGTEGYMAPEVERCPLKAEPQENKDKPQLAYSTAVDIWAVGCMAYELMVGFPPAIARAQQDSQAAAAGSVGGFVASQMTAAALHFPASIPQTARDFVMAALAADPTERPTAAQLLQHMWLLQAAAAQATRRAAVATAAEVQMVAV*
</t>
  </si>
  <si>
    <t>C_3340001</t>
  </si>
  <si>
    <t xml:space="preserve">MSLDVGADGTPRQGGALYFLDIEKAYDRVHRQWLYASAEGLGFGPRMLRWIRLLTANGSARVCVNGMLSDAFPVLNGLPQGSTASPPLWVIQMQPLTSFLHWQVEQGVLRTPLLPSGEQAPPAAHHADDTTLTARDPEVDGPVLMAAVQLFCRASNARVHPDKSKAIGLGRFAHLTGPCPHTGVPFTTGAVTHLGVPLSWDSVAAAADLYTRRARGMAFLARLWAALSLTLVGRVHIVKQVLAAKLAYHFSFL
</t>
  </si>
  <si>
    <t>C_3340002</t>
  </si>
  <si>
    <t xml:space="preserve">LFPCLLILLCPPSLASCCSVLALSTPACLLACRASRRANRPLPALLTSTPSPSLLGGTSPQTRPSVNHLHPVQ*
</t>
  </si>
  <si>
    <t>C_3340003</t>
  </si>
  <si>
    <t xml:space="preserve">MEAEDKKISAAMQACDEQIAKLAKPRATRAGQTGPAEAKYAADKLALEQQRDQAIVAIRQGATFKQLQARVARRKLLLARLAELQAQAQQELPELAEGASEDEAADDDGDDDDGEELENVDAPLGPGVIAGGTVQNKQPQKQKQTGQRQQQLGGRAVLASGQKGAARATNKLTRSPFLSPDDSDSELLGEIWEEDAETEALRRAAGRRSNKDRLQQLLAAGAPTQPPPQLAALPQVDSVAALMSGLAQEKATAQLLQDIPFLQQIATATGARAPTKKPSVFDDHLQDQIDDLRQQQQLGLQLVAQAQDASSRGLLQEHVAVVSVKLTQLQDFQQLVPWMRKAAKGHDVFMSTMQKGSAAEKAFLKAAAKQLQHQAQAERARDRKGSGSGSGAWAAPSDDSEEEALPPPPKRQRMEPAPAFKQQPLIETRSCACCDKMGHVWRNCPDLQRMPEAERTAKIKQLNELYSGGGARPRGRA*
</t>
  </si>
  <si>
    <t>C_3340004</t>
  </si>
  <si>
    <t xml:space="preserve">MAFRHPVSNALQRYIALPFGASQSPAIFCELTAAATTIFQTECDRRGLQVRIFTYCDDFMTVGQRHVDVVGAFEVMDVVGAELGLTWKAAKDQGRDVACQQLEFLGMLFDTGLVVGRYRPTVDCCADVLGLNAQPGCNEFFSPERSVLGQEQQLAGKVLWAFPPVALKTAYSGGWFRCTNCVLAAAGVGGGATAKALAADWVALAGGDVADSSAGVYATGLRRYVAFCSTELNLREREALPPGRKGDLNPHAVCLFLTHCIRRKGLAHKTMEGNISALADWQRSKGIHGDDLISRHPLVRRALRILKRGSGGAQQKPPLPLSVLRQLVGWLAVVAAQNGQQAEACSRDACWLALGFFEMLRRGELAALQLGDVGQQKPEGPVVLEIQRSKTDQQGAGAAVHLAAMTASRIPIGRIVGRYIQWRRAAGASDGDPLFAVVGRRTGGLGKEWFTRRLRSLLQAMWEGAAGKPDAASFSAHSLRRGGATAAANAGVSIEDIKEHGRWKSDAVRVYIRKSTVEQRRLVARM*
</t>
  </si>
  <si>
    <t>C_3340005</t>
  </si>
  <si>
    <t xml:space="preserve">MPCPRNARGQGITNQWRFPTYLLFHPSLRLELEQHLEAHVAANPLASTGDGACTQWEADKFFLREAATSIHRRHARQTRDGLHGVVLAADAAAALADRPGASAAQRQAAAMANLAVREERAAAAAASHNARAALMEEHGERGTRWFHRQADEPAAGVQEPITHLKVPGQPAPVALTGPGTRNTVSAAAAAMYSSTSPTGLFRVQPVCTASQQQLLAAIDRKVPADLHAAAEGSGDGALSDAELMAALAGSANGKAPGSDGVPYEVYKVFWALLGPRLCAAAAAAFAAAADAHDGGEMAAALPASWREGIITLIYKGKSLDRAELASYRPITLLNCDFK
</t>
  </si>
  <si>
    <t>C_3340006</t>
  </si>
  <si>
    <t xml:space="preserve">MRERQTLQNQPKNERGWYKNAWRSQWGKMWDGYKRDPVRFTAGEKQTLTEEEVGLCKELESLLPSRASASVKDAKVSYGAIDAGGLLGPLAKALSGLSSKTKRSSLGSTGAVDVAAAPQPSPPMPPPMPPPMPQSSPGAIDKLAAAGAERVKALGDKKRTDAKKRKDERTAEAPAKKHKGDEVVAPAAKAKTDAKTAAEGKAAKVPAAKAGKAA
</t>
  </si>
  <si>
    <t>C_3340007</t>
  </si>
  <si>
    <t xml:space="preserve">MSGTSTCKMSAAAAIDGLSLPGQDTNQFRTRFYDFGVENVVRGMFMDPRFCTFRGTGRDNNPDDFYGSRYAQDINAKTSGEFFEPDSSAYDLGFDFGEVFSFKKYS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*
</t>
  </si>
  <si>
    <t>C_3340008</t>
  </si>
  <si>
    <t xml:space="preserve">KPPRWQLPSPRPCASCELRSSPRPAYPRPLPTSPVAGSLAAARHGCTPRPAGRSVPPPRPATRPAGAARRAAARAGSTPCCRRPRTAGAPWRTRRLSCPPHPPRPARPNLPLKPWPLRRRPRLPPPARSSCSGTSRPTPRPPAPPVETPTAPCPPAAAPGPTPSAPG
</t>
  </si>
  <si>
    <t>C_3350001</t>
  </si>
  <si>
    <t xml:space="preserve">MTVGCGSLAHYSDSTGAAFTVFKQGVSFMYATCDALLVFNEIMFLKGVNVVGTFACTLNAARDTVSVAGVLASPADAARFVSNAKMPVNVETLASYFNLSCVDSITFDATPCL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PRPTRRPIARPAAAGGPAGGAFASSCSCLEARAALASVRSDEDIYNL*
</t>
  </si>
  <si>
    <t>C_3350002</t>
  </si>
  <si>
    <t xml:space="preserve">MLSTHTNSQHGKNPLSPRKSPALAAAPGDTAPPADPVDPLASSPHHQHHHHHHHEHGSAGAAGGRPASSSGAAATTLAQRLELVARRFVSNVVGWPGGGGGSSGEEEERGGEEQPREGDVGSGDIETAARVARVREAIPQ*
</t>
  </si>
  <si>
    <t>C_3350003</t>
  </si>
  <si>
    <t xml:space="preserve">MAATAAGTPRTRCAPAVDLAARLASPAPTRVSLLPPPCVRDTPCPCPARA
</t>
  </si>
  <si>
    <t>C_3350004</t>
  </si>
  <si>
    <t xml:space="preserve">MPSKPSQLSRVSAAQRPAPASRTRAVIVRADQRGAGEDGMRLDHTGEVPFKKILCANRGEIAIRIFRAGTELGLRTVAVYSPADRLQPHRYKADEAYCVGTADMQPVSCYLDMDAIIKIAKEAEVDAIHPGYGFLSENAAFARKCAEAGIVFIGPKPETXXXXXXXXXXXXXXXXXXXXXXXXXXXXXXXXXXXXXXXXXXXXXXXXXXXXXXXXXXXXXXXXXXXXXXXXXXXXXXXXXXXXXXXXXXXXXXXXXXXXXXXXXXXXXXXXXXXXXXXXXXXXXXXXXXXXXXXXXXXXXXXXXXXXXXXXXXXXXXXXXXXXXXXXXXXXXXXXXXXXXXXXXXXXXXXXXXXXXXXXXXXXXXXXXXXXXXXXXXXXXXXXXXXDGSYGSGGGGSSSGRTPGRGGSCGGCGGYGGGSGWRVGAISLAARSTPPGPGALSWVRTPLSGRTQGEQRPPGDPAAGWAGRPQLPCRTREL*
</t>
  </si>
  <si>
    <t>C_3350005</t>
  </si>
  <si>
    <t xml:space="preserve">MGAGSPVPSDGSSLVTHHILVYKPYMAQFLGNITGPQHAGKHLGWAMSVLDAVAALRDNYPCTVAFARRREWTRTPATAPAPLPISVTPARQRKLIEHIPICCPT*
</t>
  </si>
  <si>
    <t>C_3350006</t>
  </si>
  <si>
    <t xml:space="preserve">MSDKKATASSGKRILNINVGVLGHVDSGKTSLVAALSTRLSTAALDKHPQSKERGITLDLGFSAFTADAPPLGVDDLRAALVALVPPAPRPPPAPGCFLFAIDHCFPIKGQGSVLTGTVLQPGIRAPRI*
</t>
  </si>
  <si>
    <t>C_3350007</t>
  </si>
  <si>
    <t xml:space="preserve">MSDKKATASSGKRILNINVGVLGHVDSGKTSLVAALSTRLSTAALDKHLQSKERGITLDLGFSAFTVS*
</t>
  </si>
  <si>
    <t>C_3360001</t>
  </si>
  <si>
    <t xml:space="preserve">MEPTAQDPRRQSGAGAPPQPATGGTVNLRGSTEFLEKGDAVGAGQYSASAGAGVAADVAAASPPPPLVLPQRPASPPAASSPDVPSPACPPGATAGELRALAAALDDSRLEDATAASPAAPSPPGAAAAPSRLHVRTGTGGTGGGDGTDDYADDQFDPESPAPALTSASASASAAAQRAXSN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QTGNVLEQSLALVGEIEGLMRSSVGAGADTPLTDLEPAAAARIPQELLDALEDTLEVIAMAREEIDAAAAAAASPSRSGSARARGGGGGYGSSSQPQSQYGARPSSSSQRASSSGYGGGGGYGGGYGGGGGGYGGRTRVCVSSPE*
</t>
  </si>
  <si>
    <t>C_3360002</t>
  </si>
  <si>
    <t xml:space="preserve">RVGRGSRGPEVGWRGLQAGAPDPATPLCSASLAWFGLIWAGIYTHTHPNPRPPWVVASRGRCVFCHTVQAAPTPTAEPASHSPHPYQPPSTTP
</t>
  </si>
  <si>
    <t>C_3360003</t>
  </si>
  <si>
    <t xml:space="preserve">MAVSLRASACSALIKGSARISRPAVSVAPVSRSTTVSVRAMSAKEVISTDGAPAALGPYSQAIKAGNTVYVSGQIGIVPGTKDFAAPDVEGQTHQVLKNMGAILKAAGADYKDVVKTTILLADIADFAKVNAVYATYFDPAQAPPARATFAVKDLPLAARVEIDAVAVLP*
</t>
  </si>
  <si>
    <t>C_3360004</t>
  </si>
  <si>
    <t xml:space="preserve">MLQRLQANRLSDFTPVIGLAEKKDFHVFIRASLFMPLAALLQLHSSRQHPHPQQQHQQQQPQQLQQQQQQLQHPQQGQGQHLCEPAVAGAGAEGGGGGVVPCPLATNAQLTAFDQKGLKLMLAVGGGGGGGGGGSGGGGAGGGVPFFLSPIPSSSTLGGGSAPFGPAVPPPPPPSSSGLQQHTLNMPGGGGGGGGGSGSGSVPVLQGSRLASMSAGGGGGGRGWGDGSQHSKLMSGGGGSSTSQLMALLLPPPSPPPLLPFPQLPFPQQSHGGFPAGGHQQHQQFLSQQQSQQQHQQQQQQNQSRLSPALSLRQQQQQLQQLQLQQQLQQEEHMMLMAAAIAAAAPGMRGGGGGGDVGGGAAAGSSYGSMLLFEEYGMGFGLSGGGGAMMPGGGSAGAMPYFDAVPLMPHLQQQQPPQLGAAGGGGGGGARRVDLAESQALGLESPWKGQGAEYEEAVEAAAVSLATAAAAAEKEEEEAEAEAQRLLSASAVGSVPGSPTRDRGSGEQAMTAAATATGATAPEDAALADALAVADSAGGFLAMYGSSTAAGAAAATVPSSYSRPSSYSRPSSRHPSHDFSAAAAHAEPGSAHPQRLEHTEHQQQLLMAAALAAAAPQRAPPRPGRLSSLLASPVRTAPAAVAESSVRSSRRTPSSGAVVAEVGAAAGGGGISAATSLGGGSAVAAAGALTPLLSPRPSHSTTSVAAAASPASSTSAVAGAAAGGDSGSSGCDRWESPAFRLFTCDSVTGALRPRWWVLDGGGVQGPFTAEQMVVMYFSGVITDASLVAASQPEQQQPQQQHPQQHPQQQPQQPSQPRRLEPPHVVFEGLGLLLLAAGVGLRYRLLSAAECQPPPPPPRSRMELPQRQPQPLLPLPQPQPHAAAPSPQRSLSQQLSLSEGATGAAAHQRQRQHQQQLSGGGSAAYVASHYVRPAQQSFRLQPQQHQQHLHEDPAALAAETPDAESHLLQLLLLQHHITTTTTTTTTQQSGAAAAAAAAGAAAVAAAGPTGAAALFGPETPSPLLLRTGPFGSTRGGGGGGGDPGGMDSTGVGLGGGADTAAAAVAAAVARRRIDFGGGSGADAAAGGAGDEGCSEREAAAMLGSTLSREVGLEEAVATLPACLGIGDDDSGGGSGGNGCGTAAGPA*
</t>
  </si>
  <si>
    <t>C_3360005</t>
  </si>
  <si>
    <t xml:space="preserve">MQQTGRNSSSGCRQFSCFPRARSRPQRTVLQVLGLHKALRKPANGPITAPADAVYECLTLLRRPDLESLAPFFPAGSFDPAVRRVVVEVGGQEVEEAGPLAACSGFMDTAARRVLPGHLLRRCRVLSSVALGDSCQQRVALTACTGEETVFVWRLRRGGWELHLSAFCSLLAQPAYAPLLAAAGAELGPSALPTSRRLVQEQQRTSSVVAMASAGAKQSAEVPIAELRTLCTKALKTLSYTADEIEILNDVLFYAQLRDNNQGIVKITSGGLNKSPAARPPVVEKETRLSALINGNNSAGMLVLHKATQMAIERARGQGFGIVGTNHTPSSTGALGARAGGAPAAGTNHHPWDERRMGAVVLDRVRGAEKLPGVEEILMPGERGNRKANARIAAGVMPLEVNLLSQLRAMAAKYDSQGSPPASPAKLSVATRLVHPKTKVRQLGGTEARDGAP*
</t>
  </si>
  <si>
    <t>C_3370001</t>
  </si>
  <si>
    <t xml:space="preserve">MQHEYELEQAQTQNPLQRQHNTASMLLVAGLVNASVAASTATQARAFGTEIQPRPQQVLVNDSDLPEKPSEKPLATSPATSTPQQLPATDGATSAGSGGSTAAPEAVPLAYFVSTINKSTGVHSRKRSNIFARQTAIFAASAPGAHLLELASMPQALDVHRNVTSGAFSPSAIMAAAAQAAAAFDELDTVQHRLAEAKAGATAAAAMSAAAVSAERYEQALKDSEEKIVALRVQVVQLSHEKAELGQELAATQEQLAAVQAELEASRAKMTELSAGESEDLVTLLQHEGVQAHMKENPGQAAFWKDQLEYVRRARQGGKMVNGMRWHNSTLQFALGLLNQGGAGLYDRISDQLSLPSISQLLNYKGFTACGSGWHPPVMEQAAELVKMAGAQPDGGLAFDEMKISSGLVFNISTNSFLGYSDVDVGTEAQRLHQLLGGKPPLPSAAGAAAMGGEASVGYFFTNGVSAVELAPLISHGITQLRAAGLRVHYTVCDGAPENRKWMELMADEELAKQVAEECNITMPSANPTAHLRCFRDPADPTLPIIMLTDGPHLIKKGRNNIERSRSGTGAHGRNTVEMLWPDDSGWTAGEPPAAIKAAALRLHGFVRLFNSTMMSLERVEPIKSADDSFLVQLLRNGETVYSWHEKLRQDEKDKKLPTTGTGRTGLSQECYSDFQVTCYGVVALVRSYISKAPQGSPPRSVSLATLNQNCVENAFSQLRGHGQNRCPDARRVMDGEQHLRTNEVLIAANLTRAQHQRNGSYAPASASSAGSASVDAVDSLLRCRRRGPTRAAAASSTWSLSDLSNSTQPTGDQPSRTATVAAAAGLRQLVWQDLVGTSIFNAHRPAVPQLTAALQPDSCVSHARVTGWALHSTLQNATRSAKRSKTAAASSQARLVEELIEARTDGCFRRSFDDDLLPSLNLGRIVTPKPSIADFFEGLQRGLILHVKTASSVLRGGPLVVQGWIDEVRYDLAAWGSFQAACASAGVSVQHSNAQQQQHYSLADLRALMGVLVTKYVHANLEGLLRHLKVLVQADKASDRALRDERRADAATAAKKGKATTAAGGADGQRRGRKTAAPAAEAPEVESADEPDSSDGSDGSDSSDCESTYGDDFVCQLCNEPEPADAMLLCDSCDKGYHNFCLTPRVDGIPDGQWFCPNCAQLAAPAAAIARKRAVDAMPAEAKRTRPAAAAGAERNMAATGMDAAAASGAVVAVGVNAGAAGLAAAAAMEPVAPKRGRAKRGLPAEAPPAQREGARKRLPSVRLND*
</t>
  </si>
  <si>
    <t>C_3370002</t>
  </si>
  <si>
    <t>C_3370003</t>
  </si>
  <si>
    <t xml:space="preserve">MSILRLDRIFVPVHHGMHYTCAEVDLRAHELRYYDPLMRVVPLKKKDAKDAEEDAKVADDAAWALGVEVLGNLAQWVEDEAKDKLGVDLEDADDQRWRATEWQRTYLVAPRQRDGTNDCGIFAMMYMMRRSAGRPLDFGEADMDRLRVELAYMLWQGAVL*
</t>
  </si>
  <si>
    <t>C_3380001</t>
  </si>
  <si>
    <t xml:space="preserve">MEDFVQPPFLVIADTLFVLSCCMLFGRLRDFVCWLLNPFGQRKKGKEGYAHIRDPTEDFYLRRMYGRIVDCWNRPISSAPDAWFDVMDRKRIKEPSGQDVAEIVNTGTSTRCLNLASYNYLGFAASDPYCTPQVVDTIGQLGVSGCSPRVLGGTTVAHTELEDLVAQYLNVEAAITYGMGFATNSSTIPALVGKGCLILSDSLNHSSIVAGARQSGAKIKVFRHNDAKHLDALLRQSIADGQPRSHRPWKKVLVIVEGVYSMEGEACNLKDVVAVSRMLGAGGGSTFTKSFGSCGGYIAGKKPVIDFLRRHSPAHLYACAMAPGCVKQVTAALQVVMGLDGTGRGAAKVQQLHDNANYTRARLLEMGLDALGSWDSPVMPIMTYSPAKMVALSRELLQRRMAMVIVGFPATPLLLTRSRICISAAHSREDLDWALEQLDELATLCNLRHGNTALKAHMEASLKDHIRRHFGEAAAAAATVAGLANGTFDPYSYRAGGGKKAVATVGGKGGKEVQEKDGRKHGHVASASGQQQQQQAAGSGPASPQAKRARKESSGNGSANGNGVAHVEPAAAAVSAPVVVAAANGVHHGGAITAEVEVQMSTGKAGSGKGGKAAAANGGHVRNGKASGVVANGNGFHRSSSPVANGRSDVKAYIRTEALVS*
</t>
  </si>
  <si>
    <t xml:space="preserve">MFKAMMVRRNIDLTNQVLEAVEEARRLEAKAAAASKPEASGGSLTAKAAATAAEEDALKEAMALSNKLAAEWDETDRLHKAMRALQLEDEDVAFPAAIAASLREQAKYDSELADIEQAGAIALSLALEEERRRLAAQQAAEAAAATAASTSAAAAGGAAGKSAGAAAAGAAGTAATSTSAAAMPAAAAGATGSGAAAASASAGAAATKPPAAHTAAAAGEAPSLAPLKGFLPTGAPAPPPSAAPAPPPSAAPEAPRPQRFTPAPIDAPTSGLVNRALLLPIPKPSGPSTTAAAADDAKRAALREALAQKMKQNIMGAN*
</t>
  </si>
  <si>
    <t>C_3380003</t>
  </si>
  <si>
    <t xml:space="preserve">MLMQGPMYINPLMGFIDEKCLIFTPEEENKFEYTIVSLILRGGS*
</t>
  </si>
  <si>
    <t xml:space="preserve">MDDNLKRIVSEATRVCRERGQKVDPYVVAYVTSLEDARGALQSLVPDVSLKAGAVSSEAVAAIGGYVAGLVGDARDPRIRTAMMQSEEESVVDD*
</t>
  </si>
  <si>
    <t>C_3380005</t>
  </si>
  <si>
    <t xml:space="preserve">SSAPSIPPSAPPFLRSSLPLPLPHPPSSVLPLLLPAPPPAPPSLLTPAPTPPLLPPLPPPHHLGWASSPAVTGPPPSPPLLTPPHLNRCPPPPPPPPPPPPPPPPPPPPSPPPSPPPPPLPPPAPNIRLTATTPPKNSPPAQAPSHARPLFSPNPPRTPSRPLLQTTARHATPGPVVSLQPPFQSPFSLGWYLQPPANPPPCTP
</t>
  </si>
  <si>
    <t>C_3380006</t>
  </si>
  <si>
    <t xml:space="preserve">MQIGNAYNSKNKAVHEKKLATGWSPLPVAEPPKPKLEKPVVAVPRFPKRMDYESSRAQYIPRRRHVDVIRAEIDAEYERMRTAPQPPPSRAVLDDKEKTRLADLMRFRGKVPAVTPEQVAAQARAAPKKSEQQQLEEMFEQIVGEIEERRAFLRDLEAAGRLKLETVHMVRSEIQQRVADLQRVDALLQQYTAGAGAGSGASPSH*
</t>
  </si>
  <si>
    <t>C_3380007</t>
  </si>
  <si>
    <t xml:space="preserve">MCCPRGMFDPAHVEAVKAGSEEGGTTSFDRGRGIFSAKAKAGALAKSAKTRTKCFCGDCKTCKSRIHTQKSRLKKKVVAQRKVGAVRA*
</t>
  </si>
  <si>
    <t>C_3380008</t>
  </si>
  <si>
    <t xml:space="preserve">MMTSAAIDTASTLVLVPPQQPPASLELSRDTAPCCQVCSGGSFGSNTGSSGTGSGAGGGGRGGRRFLPRGLPDDDRGGGSGAGGGPSSRQVAWEVLLGLLAWAGGGLAVGSVAGWLAVVWAAVLYVLEPPSTAVILSSSGAFASAKSTACPTPSVCGLPPAFQNATAPASPRQPLTAETLLLSLSATNISHKQGLGNNASETSSQLVRIGYAIRAVWRRIESVWCYRLGRAPGA*
</t>
  </si>
  <si>
    <t>C_3390001</t>
  </si>
  <si>
    <t xml:space="preserve">MAEHLASIFGTEKDRVNCPFYFKIGACRHGDRCSRLHNRPTISPTILMANMYQNPLLNAPLGPDGLPIRVDPRAAQEHFEDFYEDVFEELAAHGELENLNVCDNFADHMVGNVYAKFRDEDAAARALTALQGRYYDGRPIIVEFSPVTDFREATCRQYEENTCNRGGYCNFMHLKPISRELRKKLFGRYKRRERSRSPRRDRGDRGDRGDRRERDRDWDRGDRDRGRGRSRSRSRERGGGDRRRETSEERRAKIAAWNTERDGSAGGGGGGGW*
</t>
  </si>
  <si>
    <t>C_3390002</t>
  </si>
  <si>
    <t xml:space="preserve">MAMPPLDKLMRERIIFIDGAMGTQIQKFTLEEEDFRGERYAKHSHELKGNNDLLVITRPDVISKIHTAYLEAGADIIETNTFNGTWISQSDYELQADEEVALINRTAAQLAKKCVADFLAKNPGSGPRFVAGAIGPTNKTLSVSPSVENPAFRGITYDEVVDAYYKQAEALVEGGVDMFLVETIFDTLNAKAAIPTRRSGTASATPSPWQWA*
</t>
  </si>
  <si>
    <t>C_3390003</t>
  </si>
  <si>
    <t xml:space="preserve">ARSQAPHSRTPRTLASRTTAQAPPAAAPPVAQHAVQRGVGGAAARQCGQQCAAARLAALPAAVQPAARGRGHAAHAAAACAHACRRHGRGYEVAISIIPPTACRPACLLLPSRCHLLPSRLPPPALPPASSRPAACLLLPCWAHLQPSAVPLQPVRPPSPAPAHPPPAQAALTCGHVLADAHQPERALPDDLAQHVLAAHDAPQPLGARAGARRARPAAARPSRRSCSSSAGCCSCCSAPSAADVHQREGGQVVPHLLLPPRHERLVRRLAPPPPLLQLQRHHAPLCHRRALRLSHRRVHLASLHGGAVCAGQQPLHSRRQRLVLQPGKPSHRYCYGLPPCPIAVPCTCLSIRQLSHYVQ*
</t>
  </si>
  <si>
    <t>C_3390004</t>
  </si>
  <si>
    <t xml:space="preserve">MRAARVLPLLLLAVAASRCFAQYEYDYGYGYGYDFYDTEDDFYYDEYGYYGDEDEAYYEYYGYYADDFAGYEDYYMEEYDFFEECFFDTNGKPVLANGTASCDIKIKGVDKQADRLQGGLDGVYQLTSCYNGKPMYKRKNSPAGDDRVLWYSSTFGDWDVSKGAEPNEAEILMYGGEMEHASVPLFVGSWHLGGDLRSDTSLGEDDYLPISVAVSCADGTVYKEDDVTSYKQFSGPVLTDEEIEAKYQYIYEKYSRADPSPTINFTFVVLLVMTGLTIVLAIPYFLLRKKGAKGGSISMSFAQMLSQSKKKSTGHIN*
</t>
  </si>
  <si>
    <t>C_3390005</t>
  </si>
  <si>
    <t xml:space="preserve">MLARCDPDVLTCGPGSNYALTHGAATGLHAGSGPVSPPGPAPLQLRLLLAGPAPPPPPPPPPPPPPPRRRAAGRALPSSISISACRMFVAELASRPCGLRCNVQLDGT*
</t>
  </si>
  <si>
    <t>C_3390006</t>
  </si>
  <si>
    <t xml:space="preserve">MQYPLRLCPYRVFR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ASGLQEITRRVNRTDIWQAAYTAGVLLPKPVATCRYYHRSLNPRKLIDVGFSRLAPRMTMARTIKLYKLPDIPVTPGLREARPEDAPKIAELLNSQLGRYKLTQHFNAEEVAHWWVAGLQAEQAGLLHGL*
</t>
  </si>
  <si>
    <t>C_3390007</t>
  </si>
  <si>
    <t xml:space="preserve">MSSAKAKKGKKERDEKKEPINEDESLSSAVEGLLSCLTVSDPNEEGNPTCFVSAGFMSMMGVSEQECLGRNSNVLQAGKVDSPVAEAQRTAVAERRVVSLELNSTRKDGRSFPSLLSLVPVLGGDGGSVLHLVGLQADLEERRRRGEAADEAFVARWQEQGGGAGAGGEGGGAGSSAVKYCLCCVVDITAQRLRRIVGGKYVLGKVIGQGAFGLVRIGKNVSTDELVAVKSVDATRFRNIAEIDQIQEEMSVLASLKHPHIIRLFDVHFQNNTFFLVMEFAGGGSLVHFMRHHGDPVRHCLDEATAGRVFVQMISALDYCHRRRVIHRDLKPENILLDDANNLKIADFGLAAVTAPFSGGLTLQCGTPEFTAPEITVGREYDGTSVDIWSMGVILRSMGGMPTAAGGGLHGGGQGGKARGGALLPTLAGGGASNPALNGVLGDRRAPESSRFRSPARGPVPGGTGGMGRGGASTGRMQPQQQQQQSSPLSGQNAESNGRQLPPIQTARAASKKGNVAAR*
</t>
  </si>
  <si>
    <t>C_330001</t>
  </si>
  <si>
    <t xml:space="preserve">MPGEVAAAAAAGAAGAAGAGAEGGQPGQQRQQGGFGQLLGMVVRMGVMWYFMNMMKGQKTPPPAGGAGSPAAAGAGAGGAADLSGYLYPVFPKGQLVDMYMFLSEQRSYPSHQYAMEDLIWSETGVELGGAAENRKLTYTYELSEAVKNNGSVWLHMVLARAGDPVAPDDPAYDPSAVAYYTYQLNAYRPKPRNNTGVNLLSENPVDVPKVDPKEPREIMNFIRPNITLQLVDHFQAYNRKAVPPQILDAMRFNPATGHYLPLVFFNDFWLLKDKLVPVNETLDRVDVHMELSYVSMVWWQLLGQMDQSFNMQVKMGMSQDGESDEIKRIFLEGNPYLLGLTFVVSMLHTVFDLLAFKNDIGFWKNNKSMEGLSARTVLINAFCQVVILLYLFDNDTSFVVLLSSVLGTGIELWKVTKAFDVSFNRERFPYISLKDRATYSNKQTKQYDADAMRYLSYALYPLVIGYSIYALMYKTHKSWYSWILSSLVGAVYMFGFILMCPQLYLNYKLKSVAHLPWRQMTYKFLNTIIDDLFAFVIKMPLLHRLSVFRDDVVFLIYLYQRWVYRVDKTRANEFGWAEEHAEPQPEEPAAAITQGEGSDTVAAVASDSTAAAGSDAAGEGGARRRKGGKSDKEKEQEEDSKQDSSDGKGGKKGK*
</t>
  </si>
  <si>
    <t>C_330002</t>
  </si>
  <si>
    <t xml:space="preserve">MFPPLGAVMATMPAVATWYATRWDGAMRPLIGAVLCGANGTSNATADAAVTILKKLLLPTGQAFLKTATGSFLSDLINNDLGFDTNTAGTFITRDNILGAVELMQLFTSDAADTDVLSLLFSTLDLGGGLSGGGSDDMSFDFAGLDTSTLPQALALPXXXXXXXXXXXXXXXXXXXXXXXXXXXXXXXXXXXXXXXXXXXXXXXXXXXXXXXXXXXXXXXXXXXXXXXXXXXXXXXXXXXXXXXXXXXXGVDMTRGGRHLMADAANVTNSTNSTNSTSNSTTSNSTTNSTVSANATASANITANASTSPSPSPSPSPSRSPSPSPSPKPSPSPSPSPSPSPSAWNYTDWVTNGTYGTYTGGDWEQDSGSGDDWGIFGYLLSLVSELTSLDSRFSVDGLAMDMIDVLAAMAKAALDANAAGGSTDFEKAMVAMTSGEKQAFQSMQTNLAKLKPSITEMLQALEQYPDFTPTLASPTLANVVQPDSGAPSTLPATSGVCGAANADLEQFLTGTLAADDTFLSGLGTMPFVGNMFQTIPPVMDWWVGAYDKTVGAVMHLALCYDNVTDIPAKDIDLALAALRELAWPVMQRFLVTNSGIILKEALLRDYGFNVTDISREFITKDVLLSIVEFLHDNEDYLDYGLGYAPGLVFYGASMLLTLDPRFTIPDLLIDGMVVMYAMAEVPIQVLGGGSSSSSSSGRRMIADTTSPLAGVLTLTPQQLAAFNTFSTSVLQVQNQVAKTMATAGVATSAPLPGAVPRPTLAPTPSPSGGSSGLSTGATIGIAVGCAVGGVVLIGAIVLAVVMAKKKKASKVGPA*
</t>
  </si>
  <si>
    <t>C_330003</t>
  </si>
  <si>
    <t xml:space="preserve">MPNQQLLSSARRRALAASLQPHYTAPQPGPLGKALRAPAKRRFWALVKDKLTLGRGVGGSSSGSSSSGAGEHLVLWAPSLHDPRFMPFLSAPLRQALLGGADGAEGAGDMVLYRGMVHPDVPGLAFMGLEAHAGSSLLMLELQAQWLAAHLAGRLALPPAAAMRADVAAQRVWRSGALAHPLTSVGGSLARSHRRLYLEQLMRDIGSSTVLTSGRNEDAAATTAGRSPILPRAAGQQQETACDDAMLDSVAEDPHWLLSTQQGPGTTQPEAGYAGEGSRRSAPLLSSTPHGKLPSFRRPPPQRTSAPAALRAAAANATYAGGSSSSVPLPTHGQTTEDGRGSGARSSVAGSMRTSNRSLFRSGSSASDRSSSNRSGRNSDRNLQSGDCCDVCAPPCCSVPQAPL*
</t>
  </si>
  <si>
    <t>C_330004</t>
  </si>
  <si>
    <t xml:space="preserve">MQLSPSDLPLQQPLSADKLTDDFELLDPDADTALEDRLSPVGICARFTPGASPFRPAYASSRRLSLAPRCPNTVVGLADSLISTADGHGTSTVHSASFGHGGGSHGGTGAAAGGGSMASRMLGTLKKMSSLVRTPTATPQQTAAPPRRSATGLSNGRGSIGGVLPPAFSHLASLHALAPGSVRDAYGGQGRGRGGDGRDGAASNAFTLLSQTHSQRSSGGSGAGSGCGSGQPTASPGASAGSPAASVPASRRTLDMHDDLLEAARWSAAQRQERDMKRHVTQRAQVRDRLCMVGMAVADANAADVFEDGVRRGGPAWEIIQASRARQDQMVNQVSAWLREALAKKAAAAQATVAAQAAQ*
</t>
  </si>
  <si>
    <t>C_330005</t>
  </si>
  <si>
    <t xml:space="preserve">MVSQAAEQRAAKAAAKAAAAEEKAVTAAKRTAKRERDKELWEQHRAATAAKAAAKRERYKELWEQHRAAKAAKIEQDKALAWG*
</t>
  </si>
  <si>
    <t>C_330006</t>
  </si>
  <si>
    <t xml:space="preserve">MAPGHMARRVLITGANGGIGFEVAKQILAKGHNIILTCRDASKAEKAVALLEPTAKVSGGSVEYAILDLANLDNVRLGATSLLNRHPKLDVLVANAGVMSNAPPGAPLQRTVDGQELTLQANHLGHFLLIHLLLPALLAAPAGRVVVVSSELHRKVKGVEGSSGSSTSGSSNAQGLTDIHPGGSGATASPQWLPRLSTAGTSSGAPTAPA
</t>
  </si>
  <si>
    <t>C_330007</t>
  </si>
  <si>
    <t xml:space="preserve">MQLYCLSKLYNLWFVSGLAARLPPHVTANAVTPGWVPGTSLGRDAPWLARLVYQNVFPLLPITVSVPEGARRVVAVCLGEAEGAVRGGYFSRGKQAEPSAEARDKAAAEELWRLSEAAAGIAPGAYVPAEGKAGPAGAQ*
</t>
  </si>
  <si>
    <t>C_330008</t>
  </si>
  <si>
    <t xml:space="preserve">MLCRPAAAAALTALRQQLGPETALLGCSSRLRLPDERRSLGLTTPPGRTSTNATSTSGSSSGGDSAETPPSAASSSPVSWPDAASAVTAAANAVEPFHLTLAAAHTPHHEAHVLHCETSSLPRLPHLAEALRGTRPPAFLMLTAADGLGSELLARLEGPFQRMLLNRDESGGGLGAAGSEEGGSPSTSGRSDHSSSGGAGRRRKAPATAAAQAEAKAASQKRDADAAAAAAAESDLDSDDDDEAGDAEDGEEAAAAEVAARLQALVPPYVAIGDDLHNNGAALLAFFPRSQTAATVAGASDNATAAAAAAASAATAASGRLAAAVCDSLARVVLGTDHLQHVALRGAALGAVSPPATGLEPYSPLPAAPDNPYYWWPADPAPPHHEVDPHLAPPAAAGAAGTPGASGDRTAAAKGAATKPDVAGASEPMPQDAAVEEGEQEEVPSAKALSALSEGLVGLPLFPLEGVILFPGQTIQLRVFEKRYRLLVRAAMEQGAAFGLCWRGTGTTAVVRSYQCPEGGTGDVLVMLEGGVRFSYGPDDLAVLPASFGLNVAKRAEYLVDEPPPAPEDAAAMVSAARQILDGVAGALEAATAALPPSPPHQPGAAKQLQPGQQLQPGSGGVDEDEDAALLAADVAEAKAALDVETASLLSLYLAPHIPVHLEGLRREWFTTRSALWRLQQEASWLRGNSRVCMAVASSVLRLPRDHPLRLMLGLGRVSPVP*
</t>
  </si>
  <si>
    <t>C_330009</t>
  </si>
  <si>
    <t xml:space="preserve">MASLQLPARTGLRLGQSQQTVVRPVVRPLGVVQQRRAVITCAGNDRDVSTRVAEVVAPTTTLGDAAAAAANDAVRWAQMSYSQQYDELYKNKPINPKKVVPKPSKTAQMEEPGVGRVFLSDVATKGKRPSFLNRDWNSTDKAFLAFIGGMHLLACCAPFTYSPQMVALFLASYFVTGCLGITLSYHRMLSHKSFTVPKWLEYILAYCGVLAVQGDPLEWSSSHRYHHLHTDTPLDPHSPYEGFWWCHMGWLLDNNATMERVSNRSNADDLESQWYYRWLRDTYPFHVAAQLAVLFLVGGFPAVVWGGALRMCWVWHITWFVNSASHCWGYQDYNTGDLSKNNWWVGILAFGEGWHNNHHAFEFSARHGFEWWQVDMTWYIILALQKVGLATNVKLPTERQKAKLAFKKPAEAAA*
</t>
  </si>
  <si>
    <t>C_330010</t>
  </si>
  <si>
    <t xml:space="preserve">MAAVAAAAAAAAAAASAPGAMPPSVAPSAAAPPFPAAPAAGSAGTSAPSGGTAGSGRKVSTSDIQLVQNLIERCMQMYMPLKEVVSTLQTQAKIEPGFTQLVWQKLEEQNAEFFKAYHVRLKIKDQIVMFNYLLEQQVHRMSDKGK*
</t>
  </si>
  <si>
    <t>C_330011</t>
  </si>
  <si>
    <t xml:space="preserve">MVQKLHMSWMQMMPPGMAAAAAAAAAAAAAARPPAAGANPASAPGAAPPTQAPLAAPTPAPTPVPTPAAPTHLMGVMPTSLPGMPPGMGAAPGVAFNPFLAAMSANPAAMAAAAAAAMQQQQQQQQQHQHQQQQQQQQQQQQQQQPGMSAMAAAAAAGQAASMAAASQAAAAAAASAAAGSAPGMAPPAGPQSQAAPPSMTPFGAPHVQMPGAPGMPPGMPPGAFGALAGMPPGFPQPPGAPMQMQGFPPGTTPGATPQQQALELQQAAVAAQAAAQAAAVQVAQAQAQQQAAQAQVAHAQAAAAAAAAAAAAAQAAAQANAAGNAAGSATTGGTPGSGGAGAFPVTSDLMALSDSALDGSGMGDLHMLAGSDQDLINSLGLGAPGDVTASGAGTGGGGGAFNLHLNLSSLDGAASGNSDVAAAAAAGAAAGAAAAGAAPGVATSTAGGATDFSDLANHFSFSDLGTMGMGVGYGDPLGASGGAGAGTRTGATAGAGSDAAAAAAAAAAAAADPTGGLGGALADFDLDKHEADMRDFELDFP*
</t>
  </si>
  <si>
    <t>C_330012</t>
  </si>
  <si>
    <t xml:space="preserve">MAQYMGGPPQLRYYNALFPEVYCWSMPHLVHVAVSVVGLLVFEVMASAMVLSQMDLNPLSRQPLAIMHSSTEGLCFGLKSIAAIAAVMLAGDVPATYAVVNYARCATYGCVLYCSALLCVLAFMTPSARQPERRKEFQHQVTLALWIGMGPAALAGMAACWARLHYFCVVVAERFRTATPGLPSKYICKFEDAREVGVALRACRDWIPGDEDTLKPEAMALGEVIVKVSIRSAERAYQSVLTRHGHNARLVRLYGRFLESVKFDPWAAAKWFTEADRLEEREEHAKEAMQLGGALVALGATAGGGGAMAVDGLAALFINSQGIIQVATPEVHALLGYAKGELKDRDVACIMPPPFGDRHNAYLRNYIQTGVSHVLDRTTDFVALTKTRSVAPIRLRISKVSGLSEDSVFMGVMEPLPPQPGVVRAWVMGNGGGTAGATGNTLIAAEEGFYDWLGYGPGELLGQPLSALVNDAPTVDV*
</t>
  </si>
  <si>
    <t>C_330013</t>
  </si>
  <si>
    <t xml:space="preserve">MHDSVHYSGGGAASASAYMAIASAGYGGNAKDSLLPPFAYELGGTGRGRRASVLPQLLRSPAVFSELMLVADQKGRLLHVTAAMAAALGRSVESVRNAGLAALMPEPYGLIHRPWMHLLAVPPGKSWGDNAAATAVGHGAPQPPPHSCRSGVTLSLCGYDESEGPVDVPFRMRLQQRLSTTPKGPGRVHVMAFERRTRNQAMAERRMRLTVDLSGTITAADPAPASLFGVDPRQMVGRSLADLVDVFQLAAQVQGQQQQEQEPQLHPSSVAADSPLAVAGDDLDKLLTLLMLELSKRGSSAEGMSWRVGVSLPADDSADAELQRLRAALGDKHVAAAAAALGAKVVPAVMVVRMSAS*
</t>
  </si>
  <si>
    <t>C_330014</t>
  </si>
  <si>
    <t xml:space="preserve">MGPPSQAHSSRLWRRLLAVVGAILVIHTITFAVMVSRLNLQLNDIRELNDVGAAAARMHDIAINARTLATLYTTHTDAVRAGNAAGINASSYNHTPAAGMQVFGEDLAIASRRVLAQMEEMTLELKVCGPREAGACACAELQQDIFLGKRKSLRMPTGFGFRDIWELPRLPVVDFYNRNDNITGQLFSAAGYSSNGSLILEPELIRETVPMGLWRASNLFVAAALELAETAEAYVAAGVDFSALASYNFVVYNGMDVLWPAYQDSIDAVVQITIGNGREVYTLMLMILVVEGVVIGLGASAFVWYEAQQVRVKALMACTCVIPRTAWL*
</t>
  </si>
  <si>
    <t>C_330015</t>
  </si>
  <si>
    <t xml:space="preserve">MADEVAAIAAAAVAGKDLTTSSSKADRGCGATAPHFGANSGSGSARAAKPPRRKLVASRRLGILLVLPFLAWSLVLVSIDLSVFATLNGNDGPIASLGILHSTISRLDRTLYYALDLAASSGNATAAAASHEALSHEILEAQVEYDVLLHGREALGWAPSNITHRPHLEQETRGIVWSGHTVTNILYGEGQCLCFDPVKCQPLTSPYYQYRLIDIYLKEVQKAYE*
</t>
  </si>
  <si>
    <t>C_330016</t>
  </si>
  <si>
    <t xml:space="preserve">MESLGVLYTVSKEHKATLRFAVLRLVLDFWQLWLLVVNPAYGFDINVDSKLWKAMSLVQLDWIFADRGYTFFLIVLYMLLALLAFNVLLSMWVAYQFSNNRFDQVWPIAFLRWFGLIFFQYMGGPPQLRYYNALFPEVYCWSMPHLVHVAVSVVGLLVFEVMASAMVLSQMDLNPLSRQPLAIMHSSTEGLCFGLKSIAAIAAVMLAGDVRWLAVLYLAVFAALLYLQLKWVPATYAVVNYARCATYGCVLYCSALLCVLAFMTPSARQPERRKEFQHQVTLALWIGMGPAALAGMAACWARLHYFCVVVAERFRTATPGLPSKYICKFEDAREVGVALRACRDWIPGDEDTLKPEAMALGEVIVKAAKQQSPGLLDRFAIFSREQEHTQKASGVNGAGDGVVDLVSYVEFQRSHSLLLHSRVSFMRLTHAINRIEVSIRSAERAYQSVLTRHGHNARLVRLYGRFLESVKFDPWAAAKWFTEADRLEEREEHAKEAMQLGGALVALGATAGGGGAMAVDGLAALFINSQGIIQVATPEVHALLGYAKGELKDRDVACIMPPPFGDRHNAYLRNYIQTGVSHVLDRTTDFVALTKTRSVAPIRLRISKMSGLSEDSVFMGVMEPLPPQPGVVRAWVMGNGGGTAGATGNTLIAAEEGFYDWLGYGPGELLGQPLSALVNDAPTVDV*
</t>
  </si>
  <si>
    <t>C_330017</t>
  </si>
  <si>
    <t xml:space="preserve">MAFERRTRNQAMAERRMRLTVDLSGTITAADPAPASLFGVDPRQMVGRSLADLVDVFQLAAQVQDQQEQERRELTQGQQLGADRRKDTGSGTLEQQEALLHPSSVAADSPLAVAGDDPDKLLTLLMLELSKRGSSAEGMSWRVGVSLPADDSADAELQRLRAALGDKHVAAAAAALGAKVVPAVMVYLY*
</t>
  </si>
  <si>
    <t>C_330018</t>
  </si>
  <si>
    <t xml:space="preserve">MVSRLNLQLNDIRELNDVGAAAARMHDIAINARTLATLYATHTDAELQQDIFLGKRKSLRMPIGFGFRDIWELPRLPVVDFYNRNDNITGQLFSAAGYSSNGSLILEPELIRETVPMGLWRASNLFVAAALELAETAEAYVAAGVDFSALASYNFVVYNGMDVLWPAYQDSIDAVVQITISNGRAVYSLMLIILAIEGVLIGVGAAAIVWYEAQQFTSYHYKLYTVFVLVPMALARGLANMSIEVQPVGARAAKPPRRKLVASRRLAILLVLPFLAWSLVLVSIDLSVFATLNGNDGPIASLGILHTTISRLDRTLYYALDLAASSGNATAAAASHEALSLEILEAQVEYDVLLHGREALGWAPRNFTHRPHLDQETRGIVWSGHTVTNILYGEGQCLCFDPVECQPLTSPYYQYRLINIYLKEVQRAYEAAETKQIILFVLAVVWAVAFVWLQLRPFLRRARLEMRRIAELLSQLPPELEVEALMTRLVMSCSAKGSRLAPGGQLSRYRVI*
</t>
  </si>
  <si>
    <t>C_330019</t>
  </si>
  <si>
    <t xml:space="preserve">MLGSASRTTSGRSTTSAPPQVREAEYLSSDNGSASDTNAFAWGWWESLPSRYKIIVGTAVSFVICNLDKVNLSVCIIPMARDFGWSPTVAGLVQSAFFLGYMVCQLPGGYLNSRLGGRRILPAGVLLYSAATGVVPWVAASVPALCVSRAFVGFGQATAPSAATDMIARAVPPSERARAVTFVFSGFHVGSILGLLTAPWLIQHYGWQSVFVTFGALGFVWWLWFEQGIMSRIKAEEPDFATRLVSDSRRIAPMTDANSVTSASSSVVVTNKAVANRGAGAAAAAAAAAAAAAEPPPMPWRAFLRSTPVWALAYTHFANNWFHYTMLAWLPTYFVDTLSVDLLHASQTALLPPLAGIAASAAAGAAADALISRGVRVPVVRKLVQGVAFLVPTALLLAACTPAIADDSGLTVAAITVALGLSSFSLAGLFCTHQDMSPKYAPILLGLTNTTAAVPGLLGVASVGYLFEQTQSWEAALFLPSAFFMVTAAAVYTLWGRNDPIDFDAADNGPFRFESRIAAIKKAVDDAFDFGQKPSAGTDVEREVDVPEVPPRPPSSLLGPLADLVRGTSSATASGDDGDEGGSVRRRVGGAARNAAGSGRRTSGSSSSGSGRRTTVGSQSRRSTGGSQSKATGGGRRVQEAEEEGPGGVWERLRALLGQPREY*
</t>
  </si>
  <si>
    <t>C_330020</t>
  </si>
  <si>
    <t xml:space="preserve">MMALHDTQVAATPPGIALVDVTPQIRELVSQSGLVEGTVNVLSRHTTTAVTINENETRLMDDVRQFLSKLAPASAPYLHNDLHLRPAPEDCLQG*
</t>
  </si>
  <si>
    <t xml:space="preserve">MLTAQPGLVVVRSFAIEQQAVGVRRRTRELSSLDLAVAAVSSGSSSGSSSRRQLLQSGAGTTVALLATFDVLDTQPGAHAAWDFTALATALGAASVAVNGVDRSAGVLVGFFASPPPSPRPGAAALRGQPPLAPQLFAYFDSMLAPGAPGRSRQEGDADMRGEPVPGEVVWYDDSDFLEERLDGTPLNLVWRNKTACFTRPTCGACSRAWGATTAPYVVTLYFRDPVQLATIAIRQVNAPAVKTVQLLPWPAVNISGAPAPRTGFLGPPLFNESADITPCPGTLTLAVPRRRSGLAEAVPVGGSQAELPKALRRSAVGGVRISLNAPPTGASQRTVVEWVRFTGRALYPLDASEYSM*
</t>
  </si>
  <si>
    <t>C_330022</t>
  </si>
  <si>
    <t xml:space="preserve">MGENDKNTIAADNATTATGVPVAQQQPQQQPQNGNLQMSAQMQMNMQQGNPQQQQGQQMQQPIMMPNNGQQPMMMGTAPQQLQIPMGGQMQQGSDPKNPNGGLPQQMSPMAGSQPSQMSQQNGMMPQNSQGMMMSPNGQQGMMMSGQSNGMMMSPMYAGPQQGMMMSGPSNGMMMMPNGMMMAPNGQQGMMMNGQPGMMMNGQQGMMMMPNGMMMPMQQPMIMQAAPQAAPAAAASAAPVINITSTNTNTNTNQNANANAGYGSGSCSCGGDLGPAHWTVIAWLFCICCCPFNFCYPYCQPTKRTCMKCGRLYYRDG*
</t>
  </si>
  <si>
    <t>C_330023</t>
  </si>
  <si>
    <t xml:space="preserve">MVWVSADASDDAASSVDCVKAKPLKRRCAGGGLGRVGGLSRYYSSKSQSFSSLELVTQCTPYGTSSLALAKRRSSFDLQRQAAAATAATAAAAAVPGTSAIAKGCSVRLSGGSSTRHRSIGGSPAAPSSARAVAAARFASAFAAACSLAASSGQQHQDGAAPQVPAAGRNLLGAGCSSSDDDVDLLLSGDGEADDEAAPARGCSGGDALCHADDRAAQEGDDEEGEGDRFLEEDDGDDDNDDLLCGPGSGSRRCPCNDTIFGDPADAVLSPAASPPLQHASLQAYAAGADLSGGSSCAAVLAAALAAGGGCAQHGAAAGLAAAHHQLALQQQLTAEYCNRLAAVLLPSGHSGAASVAACGSGCSSGGYMGSFGVLPPMAPSLLPASRPGAAARSPLHASRSTEWDSGVVPATSASAGGTAIGACAAAAGGPRIWTSLSAGGMGSGPSCLDMGAMQPQDGVNAASLAPVLSALPPRAPAQYPSCALAGLALSQPGSGDWAASNPQSQSLLQAAASASSPCQSAATTATAAGGAATARTTAQSGDCGLGPQHVRHSHHRASRHHGSPAQLSSLWGSTENLIASLSLSEQQQQRLCHHGAKRRGHGRSLSHRTATASEAPADPMAVDAQACNQQQEPQQQDSQVLLEPLPASLASAYWSAGAAAGGCSSASACIQLSHAQALLALAPAAVLALPQAPHAASGHWAPYGSAPARGSAGFLSSAIM*
</t>
  </si>
  <si>
    <t>C_330024</t>
  </si>
  <si>
    <t xml:space="preserve">MDAQQNIQQQLQQQAELPQQEQWQEQQQQQTVLSNGGHLAIDVPPPLAEGQESAMTPTMVPMPMMMMMPGTFPQQQEMPQTGPVMMMVPAEAAPTLSPTSDGTQLSPTIGAVVGTNGTMFKVQDGDHNRARLKKELWLILRLALGCNEDEEAIDALIKNAQGKGEMETPDKSLITHPHVWGRWLLRAKLDSEKNGTRADDGKLTGTDGMVCREIICSCELLVDNPMPADMGPHNYSSGLNLGEKAAAMAQFASMVDSLRDPCHPRHYTRFRANALSMAAAGDVNKQGKPELLDMVLKHVTPLVKLKNQNKDLSVPATWCTRTDGGATAEGQPMAATYGSFRTNSGVNGEAEDSNAFASVASHGLQIGENQDSGRYWTNTLLGGCMSYVTPLASAVLSGQLANVKAIVERTDEYLSSGIRRNGPAAGEEAAAGGNSDPLGDYANELCTHGGFVFTPLSIMPASRVGGRSTPEAVVRLLQYYGAVMPSFISAMGTEEMYTTALTSVFARTLVLPFILRLDACLPAAAGMYGPALGEYAYLASSVLSPDLAAEFPWGQAATDPAAGDNGGSDSTSVYENPAGDVDGILLDGDGGGGAPPSVPPSAPLPKQGDTASSAVLDQAVEIEADTRASRLSRADLDRTSRPLSVPNMPENLRLGNATSRRPSARWESSSDADDASCNGGSDDEQGSEAEEPSPTQDAWNQLHGLAALLDAIAAQCMALPLDKALAGCTVPILSTALDVSHFCATISHVILATVRSKLKLQEKEKKEDEDAPPAEGAEPNNGDGPKKKPKKKEMVLVIKELEDPEGGAAKYDVRAQGATLLRLVNRIHQAWAVYGNWQRHTNDNSNSYRLFRDTEASVILSSCGRYEDQFKAVLDAGVTQTSPGTFVIFPNGAIGAVPLCNKLALLTDLFADGAVMECNPTRDDTEWFQARPQTVGGWEKDQLAFYPGQRLSALTSILTRFPRGSDYIRRTLSRMPIPLLQAIILAEDDSVAAREQRAAVIKKMDMYRMVERQLKLNGDSVSSLRLTLALNLETVLDVQCNSDMVIDSESLAKADQVSIGLASDDESNPILQHPRFFKWKTKDYKNFVSAASDLAAKMSSPIAGILALKFALLSGKRSYVSRVCRYIQDGHVYSPVLQAMLKELAQEQPSQAATLLCNVPFIYEDSITIRIPRERLGRGWEMWFTSDQAPPPALKPEDPFERTRMGSEKLNKESERRVYSWQNWVDWLASGFLHGDYALWAYTMLGPGCMLLAVVYVILWAISWGIVAAWSYCFKFMFKEARRGCRQAWITTAAYIRTMGELGQAFAKQPGGQLPEYRPIYTRHYNELRENVKKKLAEARRNTSKGAAAGAVLSVYSVPLQASTVGDIRSLENLVEGSGVHPSAFACPAVRAMVNYRWQIFTGKLLYFMLYDHLVYMGFFLAYALTLNAELTSTQACAACEDIGACPQPNPKFPETCTVQWGDCIQLTPTRQGLLAMIFILTTSYIYQEVRQVKQNGLRELTRPWNVLDMASIFLVIVIFFNGVRGCSGYPALQRNACAVEVIILFFRLLYFSMANPQMGAFVRMVIEVVKDLLYFFIFLGIIWLGFACAPDGGAANYDSDVVTRFWTLIFGGYDGSDARQPKDGSYNSPVATSVLSRILAALFMVVVYIILLNLLIAIINETYDKIRQNEEVEAIRNKAIIILETESVVPEWLRKMRDRTFKLDSTGQSQWLHFMTADADDDDDEQEEECVNDQGFMVKGRFRYFDDFSSQNADAWRGRVREQRAFISKKSDQVMASVRQLREEMDTNMGYMLWVQEQIMERLDDDM*
</t>
  </si>
  <si>
    <t xml:space="preserve">MQIFVKTLTGKTITLEVESSDTIENVKAKIQDKEGIPPDQQRLIFAGKQLEDGRTLADYNIQKESTLHLVLRLRGGMMIKVKTLTGKEIEIDIEPSDTIERIKERVEEKEGIPPVQQRLIFAGKQMNDDKQAKDYNIEGGSVLHLVLALRGG
</t>
  </si>
  <si>
    <t>C_330026</t>
  </si>
  <si>
    <t xml:space="preserve">MAPAAASLVTPVLGAATALPEFVGALAASPYRDYYVLAGAAVGAVVWVKLFDYLAANGTLEQKLSRKLVHTTTGPIFVLTWALFSANPMARVLAAVVPMLNFMRLFAVGTGLVSDPGLVNSVSRSGDRTELLKVGRVLISLFCGLGFFACYPPATLFGCLGAVALAATAVESLPINKWVDDNVSVPIVAAALSLVLLPQPAEAAAAVASAAAAVVPVAAAGMAVTTVAAAAAGSISLSV*
</t>
  </si>
  <si>
    <t xml:space="preserve">MPGCCERRSRRRQGQQQPVAGSVQLPAEGQQHRLPHQQRHHDRPARQHCVLWLLGRRRARGQLRQGLHSGACQHLGQPRQPHHDQRIQHPHRHHHHCRVGCLVQEGRQLGRADLLQAGLDRRLRHGQLAPHLPDPGPRRHPGRHLRGQRPLRGGPVLGGRQELQVLPRLQGVSSATQQRRQQAAMCNTTTYGKDECAGTSCACCVRVEGASVWRKRRSVCGTARCGCDCWVVRKYGSVVPGRFLKFGPRSARAREGKVWA*
</t>
  </si>
  <si>
    <t>C_330028</t>
  </si>
  <si>
    <t xml:space="preserve">MGRHRWSGCLDRAAPSDITKALLHAAYLRKQHNRSHSHPHLQPLLSSLPDAGSGSSSSSSSSAGGSSSASHDSRLLSKLHEAGGSSGSSSGGSSGSSSGSAGGGVVTGHTHDHMHWDPHHHTYYHHSHFHTHTGPASTSSAAGAAALAPHTASLSLSRTHNNSNSANNKHANGSSNSNGSSNSNGSSNSNGSSNSNGSSNSSGSSSYDPAGGSDHHDVQQHMHVRRAAAVPPALPRLAWRGELAARLDADTWARLIRSSRQEAARNLPRLLQQAEQAGWKLQPFMLNTAERVQFVRL*
</t>
  </si>
  <si>
    <t>C_330029</t>
  </si>
  <si>
    <t xml:space="preserve">MLQTAPMLPGLGPHLVPQLGALASASRLLGSIASVPPQHGGAGFQAVRGFATGAVSTPAASSPGHKPAATHAPPTRLDLKPGAGSFAAGAVAPHPGINPARMAADSASAAAGASGDAALAESYMAHPAYSDEYVESVRPTHVTPQKLHQHVGLRTIQVFRYLFDKATGYTPTGSMTEAQWLRRMIFLETVAGCPGMVAGMLRHLKSLRSMSRDRGWIHTLLEEAENERMHLITFLQLRQPGPAFRAMVILAQGVFFNAYFIAYLLSPRTCHAFVGFLEEEAVKTYTHALVEIDAGRLWKDTPAPPVAVQYWGLKPGANMRDLILAVRADEACHAHVNHTLSQLNPSTDANPFATGASQLP*
</t>
  </si>
  <si>
    <t>C_330030</t>
  </si>
  <si>
    <t xml:space="preserve">MSAYHFPRTADCTRRRATLDFAIPPNIFNCSYATPEDYEATFYLQLEVDLSFDTCLPPDGKYYAGSRRKAISPGCSYITVTAQCTPSTCERPTLSAEELAAQSGGGGSSSSLMPVIVGVSVGTTVLVLAILGGVLYMRKRQRDEAMRRKLQHKYSSGMEGGEDELVDTEDEDLDPEDDYELDFSGKSNATAAFGGLGRNSIFAGRSVLFSRSHRSTVGGRSLTALGGGGGYYQGGMGGSMIVPPGGGYVGGGYMGGGYGTSIYASATGAAMMGMGVARRGGMQSEIQPSYMIGSGGSVVGGEYRTPGARRFSTKYERRDTAGPGHSQPMSPGGGAYGQPMSPGGGAYGLPMSPGGAGYGQPMSPGGAAYGHAPYGRNSIAASYSLAFTGRDSAAISHLHPQPEIELHEDNYQLARMSTKMMSAGGAAGSGSAAGSPAGMTAGRKSPSLPRPAAAVTGRSVAQVAAELGLESPSGAAGHSVTWGAGAAGAPPPAPVLAGAAAAAAAAAHGAGADVYGAYENPELVPDNASAFINPLAMMAGESSSSDDDAAVAPSVAAARRAAAAAAAVPRAATGYKSWTQEARMASKQELSPSSTAGGSGSAGGAPSGGGAPSTVGAAHASSSYSHSQVWGGMGAGAAAAQQPALPAAMLRRQQAQQAAVAQQGAYQSYGAATTDDDTEDGEDLLPSERRRRGGGGSTTSAPLVALAESGAVGGGTLVIPVASQHLEGEDE*
</t>
  </si>
  <si>
    <t>C_330031</t>
  </si>
  <si>
    <t xml:space="preserve">MPRPLFAAVPLGLFALSLVLLAAAELSSDGKSTGTDGLLPDDSNSGNLASGGAARQLAAAARSRGQVLSSSNGSPAPQCVSYSGGDSVQLLSASTGEVVGWASLGAAAPAFTAADDPMLPNVTAPSYSSQARDLAQRNASYSGVFRNPRMRFNISLLPGQLFAGAAAPAAAAASGRGALLSNNNNNGHAGVHQLTAAVRDPGTANLRAYTFTDQPSSCPIAEMHFAQEAALPCAATAAAVDVDLPALFGCNAGANGGQPFSMGLFLQLSVRTAASANRACAASAASLASTSPSAWSWAFGQEAPVEVAGSSGVAVEVEEGLEQRPECAVFEVVVTCNPAACGDASPPPPSPEPRPPRPRHNMPVADGATRSPPPAPPLPAPLAPAPAPLAPSPPSPRSPPRRVPGASGGARAPPMPPFPVVDLDSSSPPQYPPLSVADGPLAADVRAPPPSLAQTGHSLPAPAPAPAPVPQPAPSTPATTSSSTQPPAAPSPESPKVIVTFMPPPPHRTTEGGGFGGGSAGTNVGGGFGGSRTATVSGTTDGGAAASTTTDSSAGSGSGSGTIKPTAIAGIAAGAAVAGVAVIGVAALVMSGKVAALFAATGSSALAAITAGCGITGASAAVAAGTGGGANAAAAAAGGDGWYFAFGRRSTVDSEASSEADPHSTRVSMNGAYDGAAAAGSPGGASAATASSGHTACSGQEPMVAMLMASISLPLANDGRQELW*
</t>
  </si>
  <si>
    <t xml:space="preserve">MPRVRSRADVNDAIDAVSDGQKGPQKVFERLNERLGRVGISLPGVEVRWENLRVEVTAPPHQNKNTPAATTNDNEAGTGAISGKKLLPPLPRRRRARRQVILDAGSGVLRPGRMTLLLGPPGAGRSTLLKALAGQLIPPNTPAAVGGPKFGASSAAATADNGAGLVPLRTAGGLKQYGAIRYNGLPMQGGSNCGNGSGSGSSKPAFDVARVATYVSQTENHLPELTVAETLTFAAQCQGSDLALRMHELLRAREAAAGLSGAEGDDAELALLLELARGPDAPLLMSQHTARMLEIDHVMDTVVGNELLKGISGGQKRRVTAGEMVVGQAQVLMLDEITNGLDAASALTICKALRSTCEQANTTIVATLLQPSPEVVACFHDVILLSQGVIAYHGPTERLAPFLGSLGLAANAEAGQTMADFAQEVLASPEDQAKYRLPQPPAPAPQLAWQGLKWISPRRMRQAFAHSEVGRDMAKQLAMEPYTHELQDLVLHTRPRTLAQRAVVWGAVLRRETTLLLRNPAFFMAGLLQILLAAFLVSTGFVNLDRTNSDGANLTMSVMFFSLMSLFFGGFNFAPIYCARLQVFFKQRDHGFYSPLAHAVASVLLRIPETLINSVGFAVMVYFSVGLTMDAGRFFIFLLNLFAMGVQSVTTFQLLGALTRNDVATQGLGGVLLMINVLLSGFPIARTSIPGWWIWGYWLSPMSWGLRSMLVSEMTSDDWPLADPADPTGPTVGESGMAMRGFQTEWYWVWAGIGYVLGMALLQLAAQVVALTYLGPLQNKTAPEHEEDEEDAHLHTANPFVAAASALGQALHRASARLSGVYGHTAAAEGHSQYDASQHEISQYDPSQYSHPSGEDKDSDGGASAGANGLPSGAAIELTEQQKQLQQLQQPGQQKPEGQGHAVVVVSAGGSSSNNAHTGDDAAAAVGADMSFKPVVMAFKDVSYFVPHPDKAHQQGKELQLLNGVSGVFRPGVLTSLMGASGAGKTTLMDVLAGRKTGGRAEGLQLVNGAPKRMSTFARVMGYVEQLDVHNPQATVEEALMFSAALRVEPAAFAAGVGGDGGSAVDTTAARKAFVRRMMDVVELGPLAGRTIGLGGAGGGLSTEARKRLTIAVELVANPSVVFMDEPTSGLDARAAGVVMRAVRNTVATGRTVVCTIHQPNREIMDYFDELLLLRPGGRTIFFGALGARQRDLVAYLGSVTPGIPAYEPHMNPANWMLEVTAPSAATALGVDFAELWQASEQCRAANSLIEHYTSGAATAPKALTAAADIESGAAAGALTVVGGDAAAATTGDNDAATEPRFARSPLAQLGLVVRRNLVSQLRNVEYNGMRFATAFVLAWVLGSLYWDRGTKTNTLVGVMDVLGVLFASSLFLPLNNMLLVMPVVAADRAVYYREKASGMYGGAVFAAAQAIAELPFLFMQSVLFVVIVYTTVHFEFNSAKAMWFWLYMWLQTMFFTFFGIASMNLAPVMPTAIAGSSGLIMLWNLFCGFLISRPNMKPWYLWAYYANPPTWTIYGTAVSQLGDLTDTFIELPGGESMSVAEYIKGAFSYDYDMRGWIVLIMIGFIVACRAAAYYGLIRLNFQKR*
</t>
  </si>
  <si>
    <t>C_330033</t>
  </si>
  <si>
    <t xml:space="preserve">MLLPVRPSLALPQWRMGRAALLAAGAVNRRGDGKGGAAGSPGQPPGSGGEPIILTAADPAAAKKKPAGPLKRSSYRRRKKSDEERRQQAAAEKAELDALRKSGRNRYLSGGLRQQPPVVLVDGYNTILATAELKALVGGVAAGGGGGGGGGGMEAARDALNRMCAEYGAATGFTVYVVYDAMGSSHARDNRYIELGDRARAVFSARSEADTYIGRAAAEWKRLGASDVMVVSNDRHVQELASDPDFVIYPVDMATWIQRVREVSERSRQAARDGGGGGGGGLSGLGAAFGRGGKAAPAAADMEELQLRQQRLQRQQRRAAAGGGAAARLLDNSALAAVRAAATAAAAAGARTPPPVAPALSAATTAASTGTAAAAAPAASPAAAAPAAAAPAASAKLGALLGKGGKAKLAGLLRQASSSAGTDGG*
</t>
  </si>
  <si>
    <t>C_330034</t>
  </si>
  <si>
    <t xml:space="preserve">MSAAIGQLLGKGFEKFFYDYSLYDSYFKQYIKSRGQYVALRHVAFVMVGINLLIDVNFPFNPPFPTIGMCPSGWKGTWVCETDKHKALEMYKEWKSGKKSVEAHH*
</t>
  </si>
  <si>
    <t>C_330035</t>
  </si>
  <si>
    <t xml:space="preserve">MMRSVQ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GASQSAPAGADDGNGSDDDAERDGGGQAGGSGGAAGRGTQAQGRQGAAARFASATEPLQIDSKELAAMRRKIKRYHEEYQDAAAKCDVWNEVSNATKQELARVVVRYMLFATRAKPGVPVARGKLTDAIKKALGNQRHHRKLASVWLPWARHMAISTLGLDIDDDQRYIVADRNTTMQADGRHERLLLWGDAALSETGPKAIDDMIESWFELKDSAAATADDEEGAAGAADADQQ*
</t>
  </si>
  <si>
    <t>C_330036</t>
  </si>
  <si>
    <t xml:space="preserve">MRDESGVILHELDKVGCGAAYGKVAMLAVHLLKPLPNMRDRHLTELVKEQTTWRLQGRMATEEIYTNVASGTDLSFDYVAFTVVAAVIAGIGLATNNSVMIVASMLVSPLMGPILAISFGTSVKDWYLLSQGLLAEVVGVAVTFMTGLVIGFICCAWTAPSNDYEWPTAEMASRGSVGSAGVALSTTQGGANALVGVAIAASLLPPVTNTGICLAYAMAGAFRTGRSAGDFAYMGGISFCLFLINVVSIYLVCIFLFWVKRVQGVRKQLIRYKDMPVIDPETGCTEPLAAPIKGNAHSPHLPTTKPGVHHLTHRAAVHTTEHVAHGHVAAGAHPDPHLTPVAGGMAVAAVAAAHADGQHNASSLTMAAVGMATFAAASIQRGAVDRKASVVELTAAAAGDSAGHVVIQIDGSGAPHPLADALSRVSVTAASAAAAVTVTAGAAAAAVGSAAGGALSSVAHPAAREDSTFGPMPAIMGGGNTPPNTSNSSVLSAPAGGRTAGSVIASGRGDRAISAGSRGGGVSGTSGSTYVVDSASKLHGLLRTLTQQSGKLASSATGRSRHGSGSKRSTRTGSSSSNSNSNSNNKDVHGGPPQRSGRSVARRGWAKVQRVVLVDTAAVHAAALQLEQEWRAAEARAEAQAEAQHRAANPPAAQAAAPAAERVQVEKKATGKEQGDVEGDGSEEEGWEEVLQEGADGPAQQLGGSLEDVEEGDEAAAEPEPAQQSSTAGKVA*
</t>
  </si>
  <si>
    <t>C_330037</t>
  </si>
  <si>
    <t xml:space="preserve">MRRRPAGSPCIDDAHPIIPHSLYLSGMEVEQYCTALREMKITHILQVGCGLGPSHQGMFEYMVVPINDMENVDIVSKLPEMLSFIDKALAGGGVVLVHCMMGISRSASTVIAYLMWKERIGFVAAAQRVYAARPFISPNPGFVLQLRLWEKMGMDFAGWQGWSMIKFVQAMEDAGGLENCILENILEQQQQQQQQQQEPVPQPDQQQQQPQQGPSQGQQLPPAKQQEAQEHLAQEQAQAQAQVVH*
</t>
  </si>
  <si>
    <t>C_330038</t>
  </si>
  <si>
    <t xml:space="preserve">MAKSPTQFVDIQTAPAQVNGCQAVTPGLLISSFAVEASESQLREQGVTHILQVGIELKSSHPGKFEYLVVPILDAEGVDLVATLPPMFGFIEAAAAKGGVVLVHCMMGISRSASTVIAYLMWKEHIGFVAAAERVYAARPFISPNPGFVLQLRLWEKMGMDFAGWQGWSRTKFLETVEEWGGMNACMFDSVMREGGVSLEAVSHTPRHLGLTSGSQGQLIVPTPAVKRRPMPVKFQHRFCCIS*
</t>
  </si>
  <si>
    <t>C_330039</t>
  </si>
  <si>
    <t xml:space="preserve">MLLILTLPAQRRGGTGGAAGVEGGGSSARTALFSSRVADCSLQLQQRDWTAAELQPLAARLLLQPAVAARIAAAPPTRAPDAGQAPASAGDGIDGSSDSSSSSGSSSGSSSSSTGSNSSPRSSYLHLDQLGYDMEAQLRQQVFCEEAFPLLELEAAAAAAEGGGGGGFASGGGVAARQLRPGVTMYVYAGDDEPLPPHALLLSQQQQQQKQRRRSAAAAAAADGGPGDIHIRHGAGDAGANSRAAAAAAAAAAAADGAASLFVSAPPAQPPAPGVAADSPAQAPAPPLFVDVGANVGWFSVNVAAEVSGGAGSSSSGSSGANTTTTAAAARGGLGGQLRLYSFGLGSRATSCFLFSDINNRGDGITMCDAPDEAAALAKVPRGYALRGRLPIRRLDDVLLQRQRWQQQGQGQGQGQELPSGGPAALPTEVKVLKVDVEGYEPHVFGGLGDLRVWYIAT*
</t>
  </si>
  <si>
    <t>C_330040</t>
  </si>
  <si>
    <t xml:space="preserve">MDIASHNATLEYVARHMPGGLRPYRYFILLNSSTKGPFYPAYMPPWWHWTHAFLERFQPLPQYGNRGPRPEGPAVVRAVGSSLVCLPDIDAGGPGPRLESWAMALDDVALQVLIDKGVLKVRTCKTCTDEENGIVVGGEYGITSALFEAGYNVATLMSKYARDVDWRDRRHWGCNDQVHPSRHGTYDGIAFHPYETIFVKSSWHVADPYTRRYSTWITQHREGDAGTDGEWNEKLYKYAVSAEAQMPNLLEAAYNVTRVRQLLAKQRDAEAAEIEAEQRAAGERAMSHDM*
</t>
  </si>
  <si>
    <t>C_330041</t>
  </si>
  <si>
    <t xml:space="preserve">MVAPLERIKILLQVQHMAAAERAAARYTGVRDVLARLPAREGGVLSLWRGNGANVARLFPDVAFRFAVHDQFRVMFAPLDGSPPGVAEKLAAGAATGVLKTALFYPLDLCRTRITADQSLAATASATAASASMTPTMPAAAAGPAAAGQAAAAAASAAASTSVVQAQALRAGQGAGPGPGSGGGGGGGAVGRTYPNIRVCMVATLREEGVRGLYRGCLLSMGGVAPYLAXXXXXXXXXXXXXXXXXXXXXXXXXXXXXXXXXXXXXXXXXXXXXXXXXXXXXXXXXXXXXXXXXXXXXXXXXGGGFTMYDELRRRLPADRESVSAWWYPLLKMGCGAAAAVSAQTVVYPLDTVRRCMQMNGAAGQAVRYRSAYDCLRQLLRSPGGGLAALYRGCAANCLKTSIGAPIHFIMYDAIKAGIQAVDPTTGVSSPL*
</t>
  </si>
  <si>
    <t>C_330042</t>
  </si>
  <si>
    <t xml:space="preserve">MASLFARPALALPRIGHQEACCSSSITFARFAARTARRVAPATPVPSAEVSRRSQLLVSRGIPVSGPGATSSSSGGVDGQVTSVLMESMKAKICEALETDDCSISDVYGDGRHVSIDVVSKLFEGKNSMQRQRMVYKAIWLELQETVHAVDAMTTKTPEEAK*
</t>
  </si>
  <si>
    <t>C_330043</t>
  </si>
  <si>
    <t xml:space="preserve">MAAPSLGSWQARAAAGGMDGRRVAALVTTLAAVRGHWLETLQVVVSAAAELLGADSLSVYLLSHSGSTHAALACHGDAGGTVRLGLPQPTSPPPGQPHVAPTALQRLYLTGEVQRGSVWANGNHHQPAHQHQHQHHFHHHISTPLPSIGAGVGPSAVAPLYHHVSSDLSGSGALGQAAGQGSAAAPGITPHTAAAAPAAALPSDWQAMRALGGMTDFVAVPLLRGETVIGALQVADACTPPEDNPGAMPPPRRCRGSAELAIVAAFIGALLVDHEVLCLMGCLEAVAEARDVDGLVRGLARHDVAALDTGAAGPAGRVVAAAAVPAAGLAAGVVGAADASASRTMTSLTGGSDLWPWCTGAASAGPGAPAAHAAAGGGGGGGGITSGPGGRAGGAGGAASNAGRLIFGPAGGGGAGGGTAVVNLMSAVSEESLLSTVYGPAAAGGGNAIGMSLRGPEPAPAAGLAAVPAVAAGGGGGGGGATMPGGTGTGMRPIPHALAAANGSVGAASALLLPTHASGYNVYGGSTCGVRPPNSSGLYGKALAAVIGEPSGAGGASGGAHTSPAAGGGYGQVRVAAVCTRD*
</t>
  </si>
  <si>
    <t>C_330044</t>
  </si>
  <si>
    <t xml:space="preserve">MASLERVASHRAASCSQIISPVRFGRWQSVVHVSRLDRRVALPSRVLVSAAAADVPQQGAPITSSTPYVPTAHQSIDEDNVLTSFIAETLLPTRHGKFRLRGYKHSTDGGATFTEPTAIVSGKVEGQEDVAVRVHDACFTSEVLGSLKCDCAEQLELALRMIQGAPPGIVIYLQQEGRGIGLANKIAAYSLQEQGLDTVDANRALGLPDDCREYTSVRNMLQDMGVKSIRLITNNPRKINTLTKLGIQVNGRIPCLVAAGAYNQGYLEAKRDRMAHMLPEEEALGSSLGGPEPAAAAAQRPNGAGVEAGELNGDFCFWDHSGEPTQAVATVYAKGGMDLPQGLAHGDNGRVVPVAAAPAGSSSGSDAGSS*
</t>
  </si>
  <si>
    <t>C_330045</t>
  </si>
  <si>
    <t xml:space="preserve">MASAGCFRTLAVEVLLLVTRSGRRYRLGRGSCTVWFREDAPPGGYLAGFAGLQLDVGYWSSQPPMRWAEGQVPNAPWLMQLELVWAAPAGSQPPAYTQRLPALLRHSTAQIAPPSSACPGAYPLASLRHRLHCKWLAPAEDEQPLVRRCQVQAGLCGVVPDRPVLHFAVSSSAAAGSNNATTPGVAAAPVSAPVPPQQSYIVYPGTHVPYDAAAEMCRSSNYMGLAWRLVAAREVLTWTTALDLRNPAYGALVELGYFWLGGVAEATDSSGGSACATAVYGSAGVGDSDGSATPDYDRVTYDSSVPCDGVGAVVCALAAAPADPEGGGGSSSSNSSSSSSSSSSSSSSVLVPPGRGGGRVWSPGPHRLTASRRIASGNYGNISCSATLLETANSSTSSQQQEQPAALNTNTTTVVLAAAPRAFLVSTAVQVSEMGNSVSAVSALGVELGGGGSAATDANMTAGNPSTRGWHRLELQPGEGVVAASGCAGGHLEVLLLHTSSGRVLMPPLTAGPEDAATGSAACSSSFVETAPAGAYLVGLQVWAVVCRVGLAWSAQV*
</t>
  </si>
  <si>
    <t>C_330046</t>
  </si>
  <si>
    <t xml:space="preserve">MRHIHARNIVHGDLSAGNILLCSTADAQRQHCGLILDAGQSCTQLDTLSHVVPLMQGTPAYTAPEVLSRGRLSSAADVWSFGCILLELTHGE
</t>
  </si>
  <si>
    <t>C_330047</t>
  </si>
  <si>
    <t xml:space="preserve">MSGNDRLAESKAAVSEAISSVIKSSLKLPELLTHEQGAQLTELASSLVAKEPLIRAACNTAQQQLPRAASDYASSLEGQPAAGCEAALPGAAAAANAAGAATASSGAAGTASEPVAVTAAGLLLQGRFDECSRLLEAAVAAPAAGSSEGAGGRRGEGMNGNCAGTAAAIALASPAALGTVLSQQREGGGYKAAVGGDEQVLLQLLVIARIRQEEERQKQLDAASSLSGGAATQSDGSAAASAARLLAWAAAALQLGPSAAAATPAAPPPAAQASAEPEVSAAEVRRWFRRLAALTHPDKCADVAAVLTEAAAAASAAESAVAASAGAQAVQEVDAPDGARELVSAAFRWLQRGCEALLVQLSAASGSSRGGGGGGSGGAKRRRGEGGWQRSGSAAGTDGREAGEEDGGGWGRGGMGGGDDGPEEDADVWWAEWSDGRAAPPPPPPSTCPGPADEEPALWDMSLPELEAEVATRQAQVLRPPPGSEAAALGPHARQRRLRAARSVLAERKAAAVSEAAASSGGGWASGGWAGGGGGGGGAGWC*
</t>
  </si>
  <si>
    <t>C_330048</t>
  </si>
  <si>
    <t xml:space="preserve">MSNLRALAALLVAVFALLTATPQPTCAQEEFQGVGMVKLKSAFRFVRPPPNHRPPPFRKPPPAASPSPAFTHEVEYNELQILCPQEVDSSTNYTRDDPQCAVPRGSVAVGDEAEAVRAEFRLLSGDLVNVTLEEVDESEPGSRRRMLSQLREELATGRRLLNTDTAPLPGRSFRLKSLRPVRQTEQKEIYTGTPIDLRTVVFIMDFSDCRMPQAPAVTKECAGNIPAIPRPPRPAPPPRPPPRTISTKPAPPPLSRRNATYEDWWDLSRFCSASEQQAWERAAEAFAQAEVAKNPNDPEMQKLARLLQWRTRRRNLFILPSNVRCSWAGYADVTCTSATCSAYVRGYGSATTPHVVIHEVMHNYGLEHAGRGFVEYGDQTDVMGDYSKASSGLLCPNAPNMYRIGWAKPLNEPGTPAFASDADGASGAFGNLTVANFTSNWIRGLVIPAQGTRDDNMIVVNVGAGGPELEAERITGVNRYYFSYRVQNRTSGGYDSGITSSFNRKVLVHSYNGIQSERVFGFKPNLIDWGPNFQSKTSTWTSPFVALRGGLGGAVRVVVVSTSDTQAVVNICRMTETRETTCNDGFDNDCDGAADNEDGDCQ*
</t>
  </si>
  <si>
    <t>C_330049</t>
  </si>
  <si>
    <t xml:space="preserve">MGNCVSACAGRAEPYKAPVGGKDVAAEPKHLDVVGGKVHVKGDKPCIDSAAVESELIQNVLDHENGPAKGMPYQVHYLGPPVPPCEDQRLATIRALDKEDPEIGSILRLCTSMFQAPVALVALFDSKRVYISGSEGNVIPCGDFPWRWTLCAWSLAYNNAQCLATYGQLQRTLDCFDHCVVLVDVSMPGWKVLHMNAAWSKLTGVERVDVLSRPLCEIFEGAEGMGLPNPELEKAAHKCYDFQVVEGLELGHLLGKGSFGSVYFGTWMGTSVAVKVMDTDVRKALRGAGSVGAAAMEAILGQQLRHPNVVATLKWAARRLDRPGATTSLMSSMDVTAADEAGEKSKAKAAPVAPAAVTPAPAEDAAPAHANASGESPWPVINFADSQIHALEEIRTGGPNTCTNNTTGAANATKSSAVNLSTDWPALRPSLDEKEAIDRGWLRTERSALSGGPNLPAVLATAREVAAAMSYLHANSVVHGDLSGWNVMLASAGAAAAEGGRGFVAKVADFGLSRTLEIRSKMQTANYGTLSHMPPELVLNGTVSRAVDVYSFGVLLWQMYTGSRPWSGLTHSQIIMMISKGEARLVFPPGTPKTYEALMRACTATKPEERPAFSDVVKQLEEMQEELKTAGFLE*
</t>
  </si>
  <si>
    <t>C_330050</t>
  </si>
  <si>
    <t xml:space="preserve">MAGGWPGGPVQVDSEPRDPQHAAMKPTPERGTHVHGSSAFLQALGDAPHAETAWRPPPASGPGPGPAQASGAALYAAHHVAPSCPDLAGAPQALQYYNPYHSASTPMLHPGQHPHHAAPPAPYTLAYTQYEQHHHGDQLYQYQAQGGMQYAWQGYHAHGSDFMAKGGSGDGGGRSVGTSSNGSGMAEVSAAAATSPAPAASSAPAAAPGARHEQQQPQQQQLQPPEVDLIVVWDLDETLIVFNSLISGAFARAAALVASTSARAAASATAAAGGGSPGGAAGGQNLAAVAEAAALPRQAAALGQKLADLVFEFCDEHMGFKTLDQLDPQSFAELWALAAASEADAQAVADTAAEDAAAASGDVAAAAAAAAAAAAAAALAAAGPVSRATLERIAAAYGGGTAGLPALLGAEKARVLTAALAEVEELTGGWVAAARQLLTGLNAVVEAQAARRAAAVAAGEDEAVAAGPWLGITAPPPALSYRRVRHVLVSAGHLVATLGKLLMWGLDEHFDIRDVYSASGRSKLDAFRQLRAALGAHNAFAAVGDGAEEERAAGVMGWGFVRVGLTHSSAARQHHGHGHDRHAATDGNGQGEGASSASAASAPGAATASPAGAAGMTGGAAVPNSQFGYRSVSPLARSESTAPPQPWQLPRPLAAISPQEVLCAAREAYWYF*
</t>
  </si>
  <si>
    <t>C_330051</t>
  </si>
  <si>
    <t xml:space="preserve">MQCKRTHASSSSKNSTQGCAARARANSCRTARSDSPTYLFSSSGPSRPVPRTLMLMKLAPDSFATALATSVLPQPGGPAKTGVEDTPLAAGSPRASKRSGHLIGSVTANDSSSRTCGRDAPTSSHVTSGVVVKPSRRTLGCTLGSAASKSDMV
</t>
  </si>
  <si>
    <t>C_330052</t>
  </si>
  <si>
    <t xml:space="preserve">MHKQGLGFGGPAAPGSAPPPAAAGAPPPGAPGAPGAAPPHAPGGPGAPPRPMVXXXXXXXXXXXXXXXXXXXXXXXXXXXXXXXXXXXXXXXXXXXXXXXXXXXXXXXXXXXXXXXXXXXXXXXXXXXXXXXXXXXXXXXXXXXXXXXXXXXXXXXXXXXXXXXXXXXXXXXXXXXXXXXXXXXXXXXXXXXXXXXXXXXXXXXXXXXXXXXXXXXXXXXXXXXXXXXXXXXXXXXXXSPRQQQQQQQQARMRIQQGQPAGQQPRQLQPPPSLTAAAGGGGDGAAAVGRYVSGDRGGGHDAMLAAWVSAAASSGGSGMVAATATTASGGGSGGGGTGSAWLEASEDAAPQQQVQRVPNYQQRQQHQHQQGIYGSGGALEDPVAVQQQQRLQRQRATAASDTYATAAAMVASAAAARRSEAAHDRSPWYWSTDDRWSALSEERRQQLFQERFGAAAAAARRARAAAEAEAAEGFATLLRELRVGPGSRWSRVREQLADDPRYKRLSAALARARPGAGAAAAGGGGGSASGLSRQAERDAAAVAAFEAFVREQEQRQKLGEDEARNRAEAERRLQEQTQEAEERRRRWTAGG*
</t>
  </si>
  <si>
    <t>C_330053</t>
  </si>
  <si>
    <t xml:space="preserve">MPQFWFRPAALKHALATISGSPVADGRLDATLDQLIESQSYGKAPRTGGPIGLSGQRVQPYGGRGGAGGGGGGAPRGAPRGPPQGGARISETLDDTATPQNAIKVGGNQDAKDIAHRICESCRVGDPPALLTIGGQSINQAVKAIAIARADLCKEGLQLSFQPAFRHTDRTKPLIAFYVAKERAPRQQITQGDDVTLTVASGSKIVPVAGAIAGKIRENLKISLLAIGVDAVTNAVLAVGNARLFLEQDNYDIRVEPEFEKVEKNGQVMTSMKLSLVAEAL*
</t>
  </si>
  <si>
    <t>C_330054</t>
  </si>
  <si>
    <t xml:space="preserve">MRTSGEPGRVEDKPVLLYVFINACSAGTWAAGRGGSGSGSSSRRQAGGTVHVAGHFFLHDPSRPIHSTQLQALDEAKDWASQEGALVLKSPHSGREWPLTLLLAGPWSNPHRHRYPGRLSAALTDLDPVDAALLEFHVIARPGFHTFCTFLAATARAPAWPPLGGYASLLLQHMRYHDVLGVRRYLVYVEAGASALAAEPRVQAAVSAGRLRLVLWEEVPHFIAQDTQLRHPYASQSLVYNHGLLALWPELAVAAIADVDEYLVTPQRTTLAQVLAGCAESGTPPAASLQVNRRVGYCTGCAEAVSGEAGHGGGGDGGGREGSKRSPGDRLDRAALTAAHPLERALWLNASGLSGGEQCGAGRDAEPKSVVLVHRAAFANPHITYTQPGQRGSGASTNCAYWLHLRSQVALRLSGGRLTDVREVRRASMWVLDALAAGE*
</t>
  </si>
  <si>
    <t>C_330055</t>
  </si>
  <si>
    <t xml:space="preserve">MAGVNGTTGGGLVGVATTAYEFLLLLYNPDVTDLRLLTDIRLSPADVLAAQQAAAQGMYIASGQSAGGGAATSMAPSPPARAPPPADVSTVVPVPVLTRNLTVLGGARAFDGLSALDDTLAVGGGGIIGSDGQIVSVGSSGNSNGGGEGGGAAPAAVLATRGGSHSVFDTAFASSAAVRLRANVVLTFRNVEIYKVNISAHCAVPFGACRIGPRRLERDGVAVWGAGAGV*
</t>
  </si>
  <si>
    <t>C_330056</t>
  </si>
  <si>
    <t xml:space="preserve">MALAPSSGGGGGGGRVKSDAATAAAMAAVAAAAAAATVSRTAARKKGKGSGTSSSRGSAGGGTSSRESGVGGIGGRSNESDTYPAVAEGSAGGTARNPRTSVSQEGASTHTTNATTQTTTLSGEIVTGASLAGPVGSAGGNGGGPPSAATHRGGGYRRRTPPSSVGSATGAPAVAGTAGGVVAVPRSSVDSSGARRRASVSVAGSYRVGGTGTGMGTGTGSEAAYESEEVEHEEEAEGEAEVERESLAGHQDEGEDEDELELEGEGDDVVTEIEGGEGGWEGGSRPSTAMATRSYSTATAGGAAVAPGRPATRRVVSMPPPPRRQLTPATSATGPVSSGRLGTVGSAPQAGGADGAAGMGSGAEALARQQQRTLATLAPSIAPSGER*
</t>
  </si>
  <si>
    <t>C_330057</t>
  </si>
  <si>
    <t xml:space="preserve">MVTGGRHSGQPSSGDDSTRGRGAGGRAEITAGNGGGAAAAAAAAASAALGPVYGHELQLVLEYCDRGSLRQALDAGLFHRGALAPASRSSGAGPGGGGGGGRGSPAGGGRRVLGALGMPPPPGPMAYGSPPGGTAAAAAMAAARSAATAAAAVAAAAPVSTQPLQHPQHWAAPHAAATPAADYAAEALAAAVGLIPVPAAGGRAGGVAAGSGSGSGSAAAAAAGPCFSPPRPYARASPTMPLLLPVPMPVPPPAAAPVMGLTAKLADFGLSTVMGLDGDPDQTHISALTAQGSLTHMAPELMLHGHISRRVDVYALGILLFELFSGERAHRGVPRALLPHQVAMAGLRPSLPAHTPPDYRALCEACWAADPQSRPTAEVVWTELNRMRQAHEQAVAAAHEQQQRYLALPQPRKGTAASAPLLPSDLQAAMRDI*
</t>
  </si>
  <si>
    <t>C_330058</t>
  </si>
  <si>
    <t xml:space="preserve">LIIVTTTATRVSSCAVVFRSFRLTPPAQSLALIQ*
</t>
  </si>
  <si>
    <t>C_330059</t>
  </si>
  <si>
    <t xml:space="preserve">MPCKLLHAKSATATDLLHSGDFVTVVGDGPDAVDAASSAALLLGGAAVRLVVPQHRVAPLVMDGTQLLSSARRRALAASLRPHYTAPQPGPLGKALRAPAKRRFWALAAPASGAFWRLRRNNTLSPSAAVAAPPAASGKPLVLWAPSLRDPRFMPYLDRSLREALMGELGDSSKGEGEGEGELGVYRGVVHPDVPELAFIGFRQGTSGESLELQAQWLAAHLAGRLALPPAAAMRADVAAQRAWRSGALAHPLMSVGGSLARRHEQCYLEQLRQDLRSVSLAAASAPSAAGSLTAGHQSSVSGAATCRLAVPAERQAVAMAAAGVAVSGIMAAETALVQPLPAPEVPPQEEEDGEEFDEELENTFGVASPPSVILHAAVGRGGRRVVSTVAGQSCRGGRHSRQRRSDSSVDAGMWSARSAVLGGNGERSSAASASASACGSQVLSGSGERTSPVVVGNPPSLTSPTSPTTPHAARGESYDRAGSSINDSTSTVAASGDAPRGSCLVRPAARTRRGASAAAAVPAAALVPPAAGARARTAMNSSAVAAAAHAAAARARAVTQQWMAATLPQHRARNGS*
</t>
  </si>
  <si>
    <t>C_330060</t>
  </si>
  <si>
    <t xml:space="preserve">MVVVVVVVVVVVEGLAPPAAAAAAAAAAAAAAAEGLAAAALGPAVAACICVVEEASAAPPETRRRRAG*
</t>
  </si>
  <si>
    <t>C_330061</t>
  </si>
  <si>
    <t xml:space="preserve">MAIGHGSGVLIGDTAPGHDNNSRNCDGSSTASSTDARGAPASTFGFGLTPAADARATKDYRGGNQQRNPPRRSITLDPMAASVPGSASAGAQGGGRLPSRLSSPNLALQLSPQLQQRLALGGVLGASTGNGGGGGMGGGGGSGPNTMYGMNSQHALGPGGYSPGGYSPGGIARPYTASGMLHASGSIASASSKGISGRLLGGIGGGSGAAGPGSGAPGGLESGSTAHGPHGHGHGHSHGLSQFQIQMAASLQSPMLNVDEELLAAARWSTTRRTVIAAATAGVSAGGAGSPVVHPASGQGGQAGTVHGLVGGMAAGSGGGGGRGGASLGAAS*
</t>
  </si>
  <si>
    <t>C_330062</t>
  </si>
  <si>
    <t xml:space="preserve">MLSIAPEQSSSAGLQHVAKVVSSASEPLPRLQELQTGAGSPSAKGRRGAGNSRTTGASTQLSATASALDDIKDAHLSVPAATGAGASASGATKASVAAGRSNPLLTIRTGDAPQHDAPLVTAAAAAVDGRKSVAEVWASSAAAACAAAAVPSSPAAAAAVAAPTAAGKAAAFLTPAAAAPPASASSGHSAAASPRLAPGGPGGGGATPASPSLLTAQPATTASFAASSTAAVSMPTAGSAAAPAAGPSQVAAPASPAPMAHTRPALAGSPVPAGTSGVVSVAARTAIAQAMAATATMTSSRRIAALGSESGLPSPAPRGSGAPSAGSRRVRRSATASFLGAGFSTVTATGGADAASERAAATALLTPCADFVLSPRATLGSAEHRAGQWQAVPAPSPTSVSGNNFASLMSQSAALACGSTSVSRSNANNGLVSGSDAPGAGAALHLTSPRNGAAGACASARVAAWCMAAAPQSCRAWAARGPPAWAWASTASAAPPEQEPSVAVGASQESSLRADAAYHSSPRSGMAPPPNGTSGGLRAAGKSRTSSSGAFNRSSTGGSSGAQVLPQRPESQQRGGAATGREGAAGGARAYAGAFASASGAGAPEPSGADGTGAEGTPPLPIPLSAVASPPASGASSYPTSVAQSAAATIFASALGSILRPPLVPAAAPGTLTGATNTTAGTTATDMPSPDVALSSA
</t>
  </si>
  <si>
    <t>C_330063</t>
  </si>
  <si>
    <t xml:space="preserve">MPQYSIRGHEVHFPHQPYGVQLSFMEKMLRTLDEQGNALLEAPTGCGKTLSLLCAALAWQAKRKRELQERAAARLRRQVEGGGSGDGPGPSTHSAAPEAAAGGSGGSRGRERRSHRDKAGGKAPGKGAHGNADDSMSEDDDDATDFEPNAAGAEGADIKKGSRKPGGSDLKHQDAAAGAQEEQGAGAGAAEEDEEGEPPKLPRIFFATRTHSQIAQVVRELKRTAYKPSMAILAAKQHYCINKAVLRTGRVDEECERLAREEAFPCRFRNKGGGKQPMRVAVAAQVHDIEELSSACAKAKTCPYFTARDLALTAELVFCPYSYLLDPVVRAALGLDVGSSVLIFDEAHNMEDVCREGGSMDLDLDALREVEAALRLAAALTGRPEIYEPLAEGCNRLVLWLARYEERPDGMAASGFEEHEAVWQGPRALTALDEMGLSSHMVAELWRAYEQAKAFEEKATFTTEGDAANEAVPANVRRPGVGGGALGIVXXXXXXXXXXXXXXXXXPWRRRRRRRRSRGRACRRRRFHSLWPVANRRRAGGSGGGAPRMPLPPPPGPLQRDNSGDYRVVVKRWIAHGAKDRRKARSRLRGAAGDDEAAAAAAPGPGAAVSLSLWCFNPAVAFRHLADKAHSVVLTSGTLAPLDSFASELGTEFHVRLEAPHVVDMGRQVWAGVVPRGPGGGVLSSTFKEAATFRFQDEAGEAVLRYCQVIPDGVLMFVPSYGLLDKLVTRWKATGLWSRLEGCKTLVTEGREAGKGFEDAMSRYYAAVRSGRGGLFMAICRGKASEGIDFADQHARGVILLGIPFPAVKDTKVRLKKEYNDAGSGPTSGRPPSQRLLSGDAWYSQQAFRALNQAVGRCIRHKYDWGAIILLDERFRGPGRQQQLSRWVRAAVKVHESFDASVADLSAFYRSLTADPPRPPPPPPVEDAPASDAKGVAASSAAAGKAGAAGSGKAGVKGGKGGKPGIELRYEEDVITPGGPRGGGTGKGSGAAVAPGCRPFEQFRMAAGGGVAAGCAGACCRPNGGGGGGGSGWAGARRSGELWR*
</t>
  </si>
  <si>
    <t>C_330064</t>
  </si>
  <si>
    <t xml:space="preserve">MSSVKTLNANAEVMNRAAALFMNINAAKGLMDVMRSNYGPKGTIKMLVSGAGDIKLTKDGNVLLREMQIQNPTAVMIARAAVAQDDITGDGTTSIVLLIGELMKQAERFLSEGTHPRVLVEGFETARKATLEFLETFKQPLPTPPAAADADGTAPPAVDRETLRCVARTSLRTKLAEPLADQLTDIVTDSVLMVRRPNQPIDLFMVEIMHMRHKLDSDTRLVRGLVLDHGSRHPDMPKRLENCYILSCNISLEYEKSEVNSGFFYSSADQREKLVAAERAYTDERVHKIIELKKKICTEENGKSFVLINQKGIDPISLDALAKEGVIALRRAKKRNMERIQLACGGFCVNSVEELAEEALGHADEVYEHVLGEEKYTFVEGVKNPHSCTILIKGPSDHVIAQIKDAVRDGLRAVKNGIDDGGVIPGAGAFEVAAAHHLRTVTRKSLAGRAKLGLDAFAEALLGLAKALAENSGHDAQETIIKLQEEHERGNVVGLDVVTGEPMDPVTVGVYDNYIVKRQMLQSAPVLAGQLLLVDEVMRAGINMRKQ*
</t>
  </si>
  <si>
    <t>C_330065</t>
  </si>
  <si>
    <t xml:space="preserve">MDSATQHRQQARDVLSGIGFDADAVSSFEQETLDRLVSAKFHLPGRLRAATCDGLKEAGLAPGDVCFVMAQVQGGGGGGGAAAAALRLTPCFFNDCFEDTAFHALTLYVPPLDAPAAASQLLTEVTCSNVVRLVDADETVGSCCLVSFNGRNFVLAARHCMNPKPGQRINVKSFAICGHRLRQVLTTISPLALHLASFPKHDVTVLLLDDSAELPDVLRNVNPFEVDGGIGLMPGIAVTLIGFPLAADKTVVGFQQSGLPLVAPGLVCWLSKEADEAIGSYAGAFPNCSGGAVTFGRPPSRYLAGMHSGMMWHEHGTNPRDVTTTADQDDESGSSAAAAVTAAGGELVVETDRWSAGNGATGLAEQEPACGGGKRKPASWQEGRARDCAVQYCLNNVKHKSCMGTFVPAHVLVRLLSRCHELLAAAGDEDRGR*
</t>
  </si>
  <si>
    <t>C_330066</t>
  </si>
  <si>
    <t xml:space="preserve">MRAQDDSCGSTRATRPRARKRAARHAADGHPVRTTTAAAGGGRRGLWKGFLSGTGGSDRAVCKAHAKGQHTTQVQQATFSNHAGRHRRQTGRAGCPIAPESISAPICAHMPLSCPSKRRPAPQSATARVRAAATRHSYGLRTCSSTCWPWVCSLRSCSCCCWPCTCAAS
</t>
  </si>
  <si>
    <t>C_330067</t>
  </si>
  <si>
    <t xml:space="preserve">MGQTTRQQCQCGHTNKWTLAGVAQGVALVIVLFSLAPSPSEAAWIRDGRCDYINTCNTGGNCYGRLTTYWDGCPSGQREFNRWQEEDCIWTDCTLGSSCPSGRSYSGCDCSDCLLCGGLVDRNCNNGGRSKKQCCKIRDRVQCAVSYSCTYIAVIALAAGGFFVYRRRRAAAESPPTASAAAGSAGSGHTDGAAAVAGGAVTWSSRMSGLQSRFAAMGDQFRGSMMRAAGKGGATAAGSVTAQAPGFGAQPQPITSPPAAQPLYGGQPMADMPQQQYQQQASVPGGGNPLFPQMPMQQQNVPPAAGGNPLYPQVPMQQQLAVPYGGNPLFPQPGPQQSQPQPQMVMQMMPDGTHQPVMVMPGSDGGSGYYLRWDVAPSTSPTPRPRLGTHCACAVGGAACIAMRSVPACHAMAA*
</t>
  </si>
  <si>
    <t>C_330068</t>
  </si>
  <si>
    <t xml:space="preserve">MDAGLPPASSMRFSLAEAQPLLQSSTLLPPQHFSGNPLDRTYDKRRKFDGTSKQEEVSLVVVAAREVCIRESPGAGGSASSQSGAFGGAGAGGQNTSAGGASVTAAADLQALLLSATDPELDLNSESICLTWVYGDVAYQLPLYLLGQDRTERWTFALDVSDCRSAFLDFLREGCGLGSGVALSDLRAALPQLSRDAAAIAGQATSLSQWHQSHKFCPRCGSPTAPVESGLRRQCVSEAGHKQYPRTDPVIMLVESPDGRRALLGRNRKFTPGMYTCLSGFVDQCESVEEAVRREVFEESRVLVAGVAVVGSQPWPVGRYGGCELMLGCMAQARSYEVLVNTDEMEDVQWYDKDELRAAVQMYDNAAAQSASAGGAGGGGGEGEGVAEAPMSVAQLQEASLEQLGFFIPPPLAIAHHLIRAWALHEGPWFPPGPPTPPAPAPALAAAAAGSVAPEDGAAAKL*
</t>
  </si>
  <si>
    <t>C_330069</t>
  </si>
  <si>
    <t xml:space="preserve">MLLGAAGGGATPDVVVSNAAFTEGLCEGAAAGAAGRRHYSLPAGGDGDADLDSLVPGQLSYDAAVLEFDVTPRKSGLLTLRYVFGSDEYNEWVGAPFNDVFAVLVSPAAGQLQQGSAGAASRQTALVRGSAAQPVSIATVNAGSNADLWNNNQPGEVAQLKATEADGYTYRLNTRGYPVQANSNYHVKIAIADIGDQILDSWLWLAGESLVINSPPVAVAAGNNINSATCGVTQKTVTFNASSSSDPDKGGSVALARAGLNTSSGPEPVVKFRWSLTHEASGRVWRRDVVGDPLFTLNTTQVLQYAGMPLSEFSVFSLELQVELSGGQLLSDDKWRVRAGSEAVASFVAEFKANMSRALGIPNNQQQQQQQQHLLPLGLPADVSTHRDQDAGIDADSAQRRTMQQGAATTNSGAGAAIGVLTFSLIEVQNTNTPNSPPPIDLGMLPAAVMASRLYLSAPSGGGGGGGSGGGGGVEDDAPPSPPPAAPATAPLFVKVAGMMAHGAVGQTRNPVWYDDADFADQRADGGALNLVDWATGNRSACASSSRCGQCGHAWAAFFGPFQVTLYFREPVQLSRIDIREIANPAIAQLQLLPWPAVAFGPDLPARRGVLGRPLNVPAAAAASTACPRTTSVVLPAKRAGMSIKVSSAGSQEELPRALRGTAVGGVTLLLKAPVTAGDVGRTWVESVRFTGRVLYPRDAAAYAAVKAPSGAG*
</t>
  </si>
  <si>
    <t>C_330070</t>
  </si>
  <si>
    <t xml:space="preserve">MLAGKVPVGSAVPPRNTAPSGKGSKVLVVNAGSSSIKFKIFTAETLLPGAAGLFDRIGDPANCVLKASVPDDGGKPKKFEKKIPAKDHLTAMQDIMSFIDENVSSTFASEVCAVGHRIVHGLDMSQPKLLTPDVIRCIQDASMFAPLHNPPHLQGIYASQKVFGPDVPQVAVFDTAFHQTMPPESYVYGLPYDMYEKHKIRRYGFHGTSHKYLVDQAAAMLGKKVSETNVITCHLGNGSSVAAVRGGQCVDTSMGMTPLEGLLMGTRCGDIDPAVVLHIQNQLGLSASETDTLLNKKSGLLGLTGSNDLRTVIEGAGKGEPRSQLGLDMFVRRVRKYIGAYMAMLDGQVDAVVFSAGIGENSALVRGLICDRMQALGIAVDKDANAAAVGGKQADISGPGARIRALVIPTDEELSIAQQTLQVVRGAALAA*
</t>
  </si>
  <si>
    <t>C_330071</t>
  </si>
  <si>
    <t xml:space="preserve">MSLNSSTMSRRQAVAGAPAVAPFRHAGLFPRVRLCANRRVARVAPKAAGNGNIAQGEQGFDTLFLSDISLVGQRTPLLLGFFNYFERHLPHVGFFEPIAAEALASSELRIDRHVELVYKVFNLKGDVRAMTGVQDAEAARMIANGQHSELLDKIYSQYASYKEGQDLVLVEGPGPLMGGTELDAQIAAALNAPVLMTMTGQPNATVADYYNRAMVKRQVFLDHHVEVLGLVMNGLPRQSHAILSGQLRDKFAAAGLPFAGAIPTDIMLRNVRLDEVQTAMGAQRLYGDSLLTDVEFDDVVVASQRLEELLEILAERPMGRPLVVTSADRLDIVLGLLAAQLSVSGPGVAGILLTQAGSARSGRNYARDTIDRIFAGLSSSGLYKGSLLPVLVTDMPLRDAIRKLDNLDAAILPSSTRKISQCKRLFEQYVDANAVVARLQNMVRPNRMTPKMFMHTLKSMCNATPQHIVLPESEDKRVLAAAADVVQRGLAKITLLGDPTTILAEAAKLGLDLSGCNIHNPNTSDRFDKYVDMLVEARKKKGMTREVAADTLHGDVNFFATMMIVAGDADGMVSGAVHTTASTVRPALQVLKSPDTPLVSSVFIMCLPDRVVVYGDCAVNVNPSAADLAQIAITSNDTAAAFGIEPRVAMLSYSTLGSGSGPDVQKVSEAVAIVKQRRPDIKVEGPIQYDAAIDPKVAAVKVQGLSEVAGKATVFIFPDLNTGNNTYKAVQQSTGAIAMGPVMQGLLRPVNDLSRGCTVPDIINTICVTSIQASRMSSAARAAAAKAAVAAV*
</t>
  </si>
  <si>
    <t>C_330072</t>
  </si>
  <si>
    <t xml:space="preserve">MALGLLAELRAGQAVACARRTNAPAHPAAVVPCLPSRAGKFFNLSQKVPSSQSARGSTIRVAATATDAVPHWKLALEELDKPKDGGRKVLIAQVAPAVRVAIAESFGLAPGAVSPGKLATGLRALGFDQVFDTLFAADLTIMEEGTELLHRLKEHLEAHPHSDEPLPMFTSCCPGWVAMMEKSYPELIPFVSSCKSPQMMMGAMVKTYLSEKQGIPAKDIVMVSVMPCVRKQGEADREWFCVSEPGVRDVDHVITTAELGNIFKERGINLPELPDSDWDQPLGLGSGAGVLFGTTGGVMEAALRTAYEIVTKEPLPRLNLSEVRGLDGIKEASVTLVPAPGSKFAELVAERLAHKVEEAAAAEAAAAVEGAVKPPIAYDGGQGFSTDDGKGGLKLRVAVANGLGNAKKLIGKMVSGEAKYDFVEIMACPAGCVGGGGQPRSTDKQITQKRQAALYDLDERNTLRRSHENEAVNQLYKEFLGEPLSHRAHELLHTHYVPGGAEADA*
</t>
  </si>
  <si>
    <t>C_330073</t>
  </si>
  <si>
    <t xml:space="preserve">MCLAVISGARLSTLLMRLPYLPLADAYVCENGGRILYPGSDLPTACPVTEDKEWRASHDHAAGSIEQDATPPQERKGPLWDLYRKLHSEGWSLDANGYTTSFRVHAGRNGKSLEELRAVVAAAPAGLASSFNLGAADFYPDTSGKVMAARHLMARFGAPAPACSFLCDDDNDLQLAAEVGRAFLPSITSDSVRVAAEARPEHFVVAKTAGQGVVATEEMLHAVMAHYKLN*
</t>
  </si>
  <si>
    <t>C_330074</t>
  </si>
  <si>
    <t xml:space="preserve">MFPNSLPVPACCPCLVQTSVKAPGYAIGCNGPLILETGQPVFAGGETRNSGSRPPNVESRNLFVGYNANNNTYTKLGTMFGYRWYPSTLKLQDGKVLVVGGSMNIDAGAITTGTFPFTKLVQLPPLPPSFPFFTQWPLAAGMSMHAWRPDPDGVYRTFAFTIFGGTIRNAQSTTPASNVSATLVGRYCTESYICFEPWRVELLPDRRILGDPIVLPNERILLHGGATTGRGGSGGSYAANGAPRSIMFDPTKSTAQQRWSLTAPILFMRIYHHTACLDISGKILSAGCDACNVQLPVGYEGLIDMPGSATDFRLSMVTPREIFEVSRPEILSFPATISAGSTFTVTVSYPGALTGVVLATPCARTHSIGMDSRVVVLAYNLSPTDPNTAVVNMPSLDQPGVLMPGHYMLFVLGDEADSGGRTYSTGRWVRVVAPVS*
</t>
  </si>
  <si>
    <t>C_330075</t>
  </si>
  <si>
    <t xml:space="preserve">MQADPGVEVELFDENGAPQPPPILDPHTPPLPGNCTQGTLTEAGYGMALKVGSWLRSRYVEQLGFLPDLTGSSTSSGSSSGSSSSSTSSGTGSEGDRVWDSSIATLRTTPIRRTIATLRGVLTGLWPGLEQPTAAGVAAAAAAAKDKRRRRLAAGAVPPLPVGASAEELEIMYGNNNTCARLTPLYAALQKDLDAWDARDTELPRQNRLVAEALGLDPAVKINWPKLYDVLAAMVADGSPMPAGASREVLDIIWAQAERHEAALIGPGADLCAQMGPGGGGSSESAAARRRRCHEVLRLGIGMLVKRLVDNWDGAITSVSGSSSSSGSGSKGSGEEEVRAPAPVRSAGAGKSAGSVTALGSGAVVAAALGGDGGSGSGASGASMARGRNLLGRDAASEEQERAHHGSGGGVGAAAGQSRLYLFSGHDSSVTPLLAVLGQPAAAWPPFAANIAFELWQMPAAAAAKYAGGRRALAGAAGTAALRASSAGPIQPEYWIRILYNTNPLVVPGVSSVGGWAPLSVLRQRVMLPYAIGPEEHGRVCRATDVSDMLAEEEEPGSSSSSGGAEGSSSGGRQGAAAVDQSCAVSVLVVIM*
</t>
  </si>
  <si>
    <t>C_330076</t>
  </si>
  <si>
    <t xml:space="preserve">MQHGASLNVSRRPRPCLPLPILPRAVLCPSPPSAPSGPPITNPAPAPSLPVSPVPCACGHFPPPPPPPRRAPTAPTRVLPFPPLPSPAVPSPPLPSPPLP
</t>
  </si>
  <si>
    <t>C_330077</t>
  </si>
  <si>
    <t xml:space="preserve">MSRSLPSAGTLGQSTFAPTGPLAWLASVPSFLAASAAGELQHHHHQPWFEISPSSRHSTAQAHAASTSASQAQLTGHRRQVTKGTSSGRSRGNGKQQQQESYAGPASAFASATCTAACSSSATAVAASNFAAPGWLQAATVAAGAASRTLAQVAIHPLDTVKTRMQVSIPASQLQVWRAVMSCAATRRAALVAWAGPAGARDLFLGLSGAVGGTLPSAALFFATEAAARPALAGLLGCEADAAPARLLASAAAAAASALIRVPADVLKHRVQAYVYPSVTAAARDIVSRRGLAGLYAGFGATLLRDAPELVIQFTAYTQLKALLHKAANANKNNSANQNTKNISSSTSSSSGQQQQQQQVGGSAATAAAMVEHLAVGGAAGAAAALATTPLDVIKTQLQCGGASTVGGAVANVLRASGGSPAALFAGLGPRLLQTTLCSALFFTCYEASKVRLGELAAAQRAQQAQALQAAQQEAERAVVVAAVAQQQQGGGGRFWRRRRHTGSSSGSGSDLWEARAELHDA*
</t>
  </si>
  <si>
    <t>C_330078</t>
  </si>
  <si>
    <t xml:space="preserve">MMLTQTPGTATASSRRSQIRSAAHVSAKVAPRPTPFSVASPATAASPATAAARRTLHRTAAAATGAPTASGAGVAKTLDNVYDVIVVGGGLSGLVTGQALAAQHKIQNFLVTEARERVGGNITSMSGDGYVWEEGPNSFQPNDSMLQIAVDSGCEKDLVFGDPTAPRFVWWEGKLRPVPSGLDAFTFDLMSIPGKIRAGLGAIGLINGAMPSFEESVEQFIRRNLGDEVFFRLIEPFCSGVYAGDPSKLSMKAAFNRIWILEKNGGSLVGGAIKLFQERQSNPAPPRDPRLPPKPKGQTVGSFRKGLKMLPDAIERNIPDKIRVGGNPFGTCSGFFPAAAEALGSFDYPPVGAVTLSYPLSAVREERKASDGSVPGFGQLHPRTQGITTLGTIYSSSLFPGRAPEGHMLLLNYIGGTTNRGIVNQTTEQLVEQVDKDLRNMVIKPDAPKPRVVGVRVWPRAIPQFNLGHLEQLDKARKALDAAGLQGVHLGGNYVSGVALGKVVEHGYESAANLAKSVSKAAVKA*
</t>
  </si>
  <si>
    <t>C_330079</t>
  </si>
  <si>
    <t xml:space="preserve">MKFNTVGYTTVHSNGYDSQGQAIMRLDVAAILPGLYFANANLSTAALGSSGGLSVQAPSNSSSSGANSTAVSSSSSPGSSTVGGSNIRAIISPDLPEACPSTAPQQDLYVQGVAVSCGKRRSTLDVSVPLALFNCTAATTDDFTQVFFLQVEADMAKQTCGAPTVPFYAGSVHNIIAGGCTYIMVTAQCKPSTCGAAVDTTALAPGDLLSLALGATGRVQGGVTGSNAQRGNSKYFAQQGLSGAGAAMVGGLLGGLLLLVSVLLGWVLFRRKGGVDRFGAAANRRLRRKGSVASDYLDAYRFGTDGDSFTFTIHGKLAERKKHGKGKMGAAGGDDVGMEDLSSKPSESLRAKAAGRWRDKFGSRTAGSPAVAAMRSGQLPPTITEAEVEAEVDAALSGGAIENAAAVAASSGALNVAMQNFGVSPFSSATAGAAGAQASGNSASSLLYVIGGRPPSSVFGGGGGGSVLSPTGAAAAARVPSVFAQPRGAMATAMAAGGGAVVAVGSMPRSQMSISTPRRGALSVIRPASTVPMVVGRGGAAAQRTPGSPTSPSADTATVAAELAPPENAQSVFLNPLAMIGPGGRARGAGAGATAASSDAEHDADVGGGGAAGRHMVTMAEAAAMAHWAATPSIVGGGVGGGGSYSSRRRGSAGPSGSSRGAPHTGQLPLMGGGGGGGGEEPLMRQVVEEEEGPPSATTHYSAPQSHVAPAAPHSPSAYGASPPSPHWHQQQPSRHGEPGAAGGRPVVTSIWSAALQQLTPRHLLQSHTAPSPHVSTAASRATAPPPAPVMGAAPPSQWLRASSGIIGAPRPGSTLVGRRPGPGPVAEGTLLLTPVQSESDWDSSARAFDVAHVAEAAGAAAAGIAPPSSPRRVAQLATAVPQDAAPAVPARRRALAPLVLPPALPMVDAAALAAAGGAGLRVRSRRLHPSASVSSAATPTSTAASESSMRSTASGDERM*
</t>
  </si>
  <si>
    <t>C_330080</t>
  </si>
  <si>
    <t xml:space="preserve">MWRMAAGERLTVALLGGSVTMGMGAVVGEPSYAQWLQEYLLDAHPPDLVLLEYAINDPPFPQPAFENEPRKRAMAELIIGMLVKVGRGLVMRPWRQSEESVRLAPLPRHLIPGNEDSVSDVCILGDRLRDSAVEQNGFAWVNEGRDPRAPKWGFTATQPGANITFVLNTTAPASDGAGFAAGSATAAASNATAAAAAPAQKPRFVILILAYLRSYENMGMADIHCAGGCVCGTRALALYDKYGGENGTSAMAPAAAAQYAAAVAAAAAEAQTGLAMAPAARLDGLWEPRASQLQLGCVQALLMTAPAGQAPGAGTGAAAPPDMGSCRVLVRVAQDTRSGAHKVKLGGLIVSESSPALASGMCRDNAEAMQRAAGYRE*
</t>
  </si>
  <si>
    <t>C_330081</t>
  </si>
  <si>
    <t xml:space="preserve">MDVFQYTTLDKGAGSALFRAPRLTYIGAADVQTRRARMSTGVDYLGHGAVKATEGPPVNPSGRKYPYELDSEGKAKSIPVWRFTNPHMGAFHLSWFAFFISFLATFAPASLLPIIRDDLFLTKAQLGNAGVAAVCGAIAARVLMGVFVDIVGPRYGTAATMLMTAPAVFCMALVTDFASFAAVRFFIGLSLCMFVCCQFWCGTMFNVQIVGTANAIAGGWGNMGGGACHFIMPLIYQGIKDGGVPGYQAWRWAFFVPAVFYIATALATLALGIDHPSGKDYRDLKKEGALKSNGAMWPVIKLCARAQRYQSWILALTYGYSFGVELTVDNIIVEYMFDQFGLSLTVAGALGGMFGMMNLFSRASGGMISDLIAKPFGMRGRICALWIIQTLGGIFCVILGRVHNSLTSTIVIMIIFSIFCQQACGLHFGITPFVSRRAYGVVSGLVGAGGNTGAAITQAIWFAGTAPWQLTLTKYQGLEYMGYQTIGLTLALFFIWFPMWGSMLTGPREGATEEDYYIKEWSAEEVADGLHHTSLRFAMESRSQRGTRTSTQTKVMSVGDGAGSNKAEVVVVAAAQQGAVPMASVEEGSSGRSSSSGGHQQQDAHILHCIRTVVQKAPRVGERESERERD
</t>
  </si>
  <si>
    <t>C_330082</t>
  </si>
  <si>
    <t xml:space="preserve">MQVKESAGSEEKKGVYVTSTEEHELNGSKGTANLVMKFAKGSKKESSVNVLEIKGVTRPYTADDDGKFVPIIAFECRGLEPIAFHPEGDWHVVSSGGTKYDNVDLKENEWSDYCEKAAASVGIYSFESKFELHKG*
</t>
  </si>
  <si>
    <t>C_330083</t>
  </si>
  <si>
    <t xml:space="preserve">MLLAALVAAALQPSWGLAASKTQLQTAVTFTIFVLQVLGGNTALALLLTIATNLASVFTLPFLLPWALKTTASIGGFGAAAAVAGGSAAAAVRLDPVPLLVQLVQCILLPTLLGAGVSKALAQGVTVAPAALAAAVAWSLAFHVVYLGLNCGAATLLRLGGSDPVAAAATRRALIIVASQKTLPVAMAVLGRLAPAVGAEAAGCAAVTAVFSHLAQTCVDFALVSRWLEHIQRRDIKANKAA*
</t>
  </si>
  <si>
    <t>C_330084</t>
  </si>
  <si>
    <t xml:space="preserve">MQPLCACARAAVLAELEAEEEAEAAAAAAAAASSSSAAGSGTGRQQQQQQQPRTASTTSQRSSAHSHDVSPRNARNHDAEHNAEDDEDGEEYDDLVKMAGADDPDAALVGLSLEQLLAMEKEDWGDNGAPKGLLSSQAAQYSRLAAAAAVEEKAAKAAAKAAAKAAAEEEKAATAAKAAAKREWDKELWEQNWAAKAAKIERDKALAMKTIAHKSLAPASHGHVVQARSVICRGGGFGKSNKKAETGGSGIYTASDAAPKSKKRVDLVKELGLDNSAAAAAAPVVAAPASETELLSKGNWFPLAKLSDFAGEKKRKICELKGNKQVVVLHQYQDTIYATNAYSTAYQYPLIDAKIEDGPEGPTITTPLDGTIYDLKTGKVIKWVPSDGSPIRGLLRTLKADVAPVPLPVYPVVVKTDGNVMVRLS*
</t>
  </si>
  <si>
    <t>C_330085</t>
  </si>
  <si>
    <t xml:space="preserve">MANVLLFVGRSAPQLLSSAADGAGVRLEEFAVFFTSLMASPKHIRSSFLRSKLSEVLEQWLPQTEEEDGRGGNFRRRAPSGASADLAALFNCNPLVIQHLTPVLVQLYNDIEHTERSGAFYFKFSMRVTIANILKYLWAQPQHRAVWLAWVRSENYRGNSEKFASMLINDLTYLLDEVVRLLKLLRQAEETRADEAKWAAMSQQERQEHESQAQFNGQNLTALVRSANSVISTLNFVTEELDTTRTFLQPHMVTRLRDSLNYFLKYLVGPERRQLRVKDQEKYGFNPRELLRGLVMVYLHVESIDRANPGPEGPVFAAAVGQDSRSFDAAYFDEASLVLDSGGLLNVGQREQLASLAQRALAASTEAEAEDEEMGEDVPEEFSCAILSTIMKDPVKLPSGVVVDRPNIQRHLLSDPTDPFSRQPLTEDQLEPLPELTARITAWRKQRSGAGK*
</t>
  </si>
  <si>
    <t>C_330086</t>
  </si>
  <si>
    <t xml:space="preserve">MSGTKKSVDEIWKELNAPKKTTQRTGVAGLAVGLGGLPGITSIVRTLPSASSMPSTAPATASSTSHTAHGAASVSGPHQAAAVPTGDAAAYLATLQRTINCLADPDRGLRRTAASTLQDKLFKGDAATPAATPAQLRALLAEPPAPLLRPLVAMMSDSVERCRAVALTVLLDGGKAIVDAAQEQGTAGAAAGGAVGAGGVEALAAVLADVVPEMARRFGALPVQEPAEEAACSCIESACRRLPFSEALEAAAERLLTSLAPNLQHQHSRVRLAAIQALDALVAAGTPMSLVEGAVVPALRPVGHDRAQQVREAAFTALARWMGHDAPSTSPAAAAAAGEGDGAGVGAQAAPRDARAYVPSLLPLLLIGVSDPQPGTAELALRLVEGVGAAWAAAEDAASASTSAEAGGAAAEELALRVAACSLGAPYGGRPGDGARRMVRALLTEQLPPLVKGLSEWTAGLRVGAHVSAEDWLPRMLDALSATTSAAAAASGITPVADAATTGASTTTAGPSTGGMSITQRTQTLVVLSGLLHAAGRARRRLPPPLLARLAAALAEEPMLAAAAEHGAVRQQLLAATVNTLSWAGAAAGAAADVALPLHVVLLQLYGSELAAAAGGGAGRAGAVPAATAPDGLTAAGALLLLPGWRARPGDATWMCVLRAALHTASPAAVAGLAPALVAAVGPLVGDKDQPASLRLSLLALITDALMPPLVWHAGKTAAAVRYAAVTALATLLGRRLPDPQHVLLAVEPPGSVAALPPVAQAGAATAAAAPQGLLPLLTASLDEDWYTDLRLAACYVAEQLLEVAGPALSDASRRALYPELHKRLDDAHNSVRVAACGALRAFVRAAGPAYCDTNSGYLVAGVIIHMDDSDPAVQEAACSVLLEAAAMKPGVTGAEVRKVRDRFRSKHYCDRVLAACGDKQQQ*
</t>
  </si>
  <si>
    <t>C_330087</t>
  </si>
  <si>
    <t xml:space="preserve">MVAHGKYVYVIGGYGTVAGGSGSSPGLGSGSGSEVVLDEMVRYDTETGLWELMARMPERRCRFATALLGDAIYVIAGTALAGFQGGPSDSVLVYNITANTWTVGPRLVAPRIDACAAALDGKVYVFGGYDPAYVSLSSVEVLEVAGTGGGSGSGAGAARGNGSASVWRLLPQDSWMTEPRADCRAVVVTPPPLPRKPTTAATAASPSYSPAPATATAAPVIVVAGGVQYFTPANKSCDGLLWVNCYRMLRSVHVFDPRQALLAASTGTGTGTGTGTGTGTGTGTGTSSGGAAGGGRGWRALAPMLWPRADFGLAVLPGGRLLAAGGEWGNGASFQLARQQVEEFSWGGPGGAGGPDAARGVWVAKAPLPEARFRTELVYVGGGAAITLGGVPTCGRTPNGRMADADACYRKYSATGFTYHDDQYAAAAATAALAQSSLDVAGGGGSMDSGDADDAAGAREAVEAVTALLPQLFAALYNDTHGDL*
</t>
  </si>
  <si>
    <t>C_330088</t>
  </si>
  <si>
    <t xml:space="preserve">MQPPASESGSHAAAGAGGPSPTKLPNGPTANGSPAANGATAVDRRNGDGACRISAAAASGSAAATLGSPSRLVWLWRVAMPNARSNYWASSFKPLEGFVEFPAEWLGRALALPAASKDEVRAVNACRDALLAAAHHGDTDALTLLARDSKHFRQHTLSNGGAGRDLVLADLTWAYMRGLVERPLLVWMFAPSPSHAAAAEDDTASAAAGSPDGGGSWPPGPFADWAAGSDVPLLAAAVCHKWAGESEAATEALLDSLADLGFGFQPSGRTFLAAVRQLAEGGVGEVFVRWLLARSCPVGPEGWAYVSAVGLGAYGGRAEGELPDLNPRQRKTLDTLEALGAPDPASASHTPPSPRAPRTPTLSPPSSSAPSTSAPGALSSASTAAPQRKSPLGCFGPCFGGSAAVIDAATAADLEAGAASPRSGASGVTVGAAGSASAKRSGGGAAAAAAAAAGGASATAVTGGGGVSATLGALLESLPADCLAVGGPSARPGRAFGGLRALVEQLAVYKTAQAVADGLDRGNNMAAHVDTQRAAAAWESLCRDASAAHHASLAAARSASAAAAGGAGASEEDEDDMVVAAEAAEAAAHARKVAEEAGQAAAEQAVNAAAPPPHLVRDPATMAALAAQQHQQQYMGGGGGGGGGAGGGGQQRTAAFEAASLAAQEATRGMFLGAAVGSGAAGGGNRGAAMERMWAAANGDWETVAAGEGPFHHHGQHQGGGGGGGGGGMPADTPEFYGMEGDEGLGMGGPHSGGPGDPNVVGGGGGPGGGGHGGELAGGGMGGSGGGGMMGGGDGMGGMGGGHMGFDHMGGGGGMGGGGMGAMGMGGGGVGGVMEEHLGSDGEETGGPGSGLGMGMGGMGMGGEYGGGHMGQPLHMGGGGGGGGGPMGQGYGGMGGGGYGGGDGGYGSPAGHMGEGGYGGGDSGYGGGPGGGGGGGMMGGPPGMGMAPVQEAGGPGSGYGGPGSGYGGGPESAGYGGQGGSGSDYDNPGSGYGGGPGSGYGGPGSGYGGPGMEGGGPGTGYGGGQQGVQHY*
</t>
  </si>
  <si>
    <t>C_330089</t>
  </si>
  <si>
    <t xml:space="preserve">MGDAEQVFSRIFTLKLYGQPELGGKTPALVLSQLAAELEAEAEEGAAKPVLDATVLDRMLVARLIEAPPADYPQPPIHYLMGCYERSSEELRRAGVSEAAKAAVATARDLILNYAGLALFAGMIPQPPVLEARGPLQLLDALLLRHGLSVVALTTVVTPAFASAGGQAAASAYAAAATPMPPGFLEELAVRHDNDEGLQEAAVKMAPKSLATFVRVAAVVELARLVSVISPLGDPQPHLTCLAHIVSLEPLARPAARARQWLPDFRIAGGRAAVLPGACWLGPFFNISPIPDDVRGAPQQEPSVLSQCFVGMESRRPGDVNNAINTLRMAMKNIVGQLHGSVKSLLKLKTTKGHMVKWLGGVLEGNAGRSKMSFTPESVAPDGFMVNVAAVLLKLCGPFMDTSPASPFWKRVDPGFVAHSHGLLDASYANETKLAAASDEEAAWRERVRSNGAASTASSEPSSPTGEGEGHHFICQAFFLTAHALHIGPIRSMTMIEEDLAREMRWFAGAVQQMEAAAAGSSNPMERAVIEQRLNQLRAQQDYVKARYNAFVATVLDPALITDVLAFYR*
</t>
  </si>
  <si>
    <t>C_330090</t>
  </si>
  <si>
    <t>C_330091</t>
  </si>
  <si>
    <t xml:space="preserve">MEARFKEHGVPWEPGLLPRLQRSALRLLAVHLRLVLDCTNTTTDTSSSTTTDTSSGTCAAASAATATGCSTAATGEGDGSQRERQGQQAAGQQPERQEKLAGPIAAHRDPAATAAAAVPAVPAVPAVPAVPAVPAAGTASTAGAAAADRRHAAEAVAAAERRLLDGGVAFAFRVHQLVGGFDAECIGLLEALGPRWRAARRRAEQEEQGEREEGQQERQGGPSEHGGAYWGKGGQVR*
</t>
  </si>
  <si>
    <t>C_330092</t>
  </si>
  <si>
    <t xml:space="preserve">MTEDVLAGSAAVLGGGACVKGGKSDADAAAASGPDADGGAGGVGAGGLQHQQPADGLSGGGRRTRGHGEFPGGACQRRQRRRRRNQPTAAASSCSSGQRRVEREAAVAAAAPEPPVLVTAAAVAAAAVAAAATAAGDASAMRNPDIPDTAEASTVPQRAYDQHSQHISGSSTPSSPATRSRRTSLHGDGREEADDDTTAPGTPFSDWSGAAAVAATAVDGGLLQLTPDGPGRAPRSTAQHETNDLPDQHSCVLSPAATAAASAAAAAPAPAAASTTAGTSLRLAARSRVSGAAAAAIAAAATTVPTFSAVQAAAAAALQLPGPVLQLPPLPGSPLASSLAAAARSPRAPAAAHTPPSPVEAALATHGAAGAVVAVVQSSRAAVAAARGAAHLALQSDTDTRHHAPDQVSAAAMAPGPLLPVVGSSRFTTAATAATAAAAAAAAAATAGATGAGGGRGGGPASPVRSQGATAPPWAVGGFRTEAAGAAGEAAGGSASSSGDSSAGGSPQRGEEEEQDEEPRRRPQRTSSADGSVGGHTRGGSASGASGDGGAGQTRPRHRRARSVGSDDEMNAVLYGRGSGSNSPPPVYEQLQLQLLLPPDVAGGPGGAADGAAAGTAVARPPAAAAAARGAHPLARRVAGRRARRCRLKRQHLRRHCSHLHLHYFSRCRPYPGSRLPPLRSPPAARRRSSSSVLSRASTWGSVGAVEPAPPGPTPRTPADQQWQQQHPHHCQQAQQAQQLQEDGTGLAGPSGDSSPSSATATAASPSNTFETAAAAASAFLFHQPLTAGRGSNIGSSSTAGSEPPAPTMSPGWRRQQQEGSGRPLLPASPLQLDQVGVGAGAGTAACSAPGGSAAGAVAGAAAPPALPALRPEAAPAAVHVQLRLAPQTADGGCGVADEQLDRLLEKLVLAATAAGDGGGGAGGGDSEGRLAGHATRRGVGGAADVAGGERVSASPALQQRLLLRLALARSTTGSPLAGAPAQQQQQGRHYQPAQAGEEQVQEEQEQGDEAAALQEAAQHRILAWVGQQQRLTERGAALQLAPSPGPPPLPLPTPPPGSIFADPSYGSGSWEAAAATLGQCGGGGYRRGGGWREPPPPSYPSLMRVAEPGDTPTRSVPSGVAAVAVPGAAGNATAVAAAAERRRIGGWRPRHGETGWSAIAAAQALTCRGPTQLFRSGSNSAAAAAAAGTAAAGAGAGGFAAVSDSSPTSRRIRALGRLRRRHSAAEAMRGGDVGSALPPPAAAPEQQRRPQHRHHSHSSSGSSPLLLPPAVNPGATAGIAPNLGLGCGREEHIDAAAVNEDADGGAGTAGTDASTPASRRRRRALLGWALRELDSLEALLRGSGLGADDAAAVQQVVLTELLDRVNAAMLLQPPSEQQQPHAATAAGRADGGSAGVGEAPGGGDEAERLLQLLLPPGSCSVVADVWAVLSHCLEPGGDSIAGGLGGGGGAGVALSPEAGSPAEGGWAHRPSPEQWRRQTGPEHHRRRRKQPLGIGSAAAVGADDRLPPHMPARPPPYPVSLLPPGPQPHQQHQQQRQYQLVQQPQQQLAGATALSSAEWSYLAGLVLAAADSSTAGSQVEGTAVVFRHFYQTSHPAAARAHAWQTSGTAGAAGAFGVEAAAAVHAPAAAAAVPAAAPRSASSSEHWYGEEHSERAQQAQQAQQAQQAQPSKPGAAETQAGVNGAGPAAAAAAAPGAAAAPDARPAASSVPPSPPPAAGRAIGSRAAVSGCANDDNSQAAGAGAAAGAGGPGVGPGGGGEAGPTAAAAASGVYLFPGLRPRPRGEVTASAAPGPVAGSSSAAGPLSPPPVTALLAPSEHEVSGVAKAPGRAGGPPPPPPPPPPPLPFGGVRSGAPPPPGRRGGGHTAGVQRYPQVIALHQELRRALTAGSGAGAGRKAGAGGRGWGGGSGGGASELVTEINARSSYQRQVAQDAEQ*
</t>
  </si>
  <si>
    <t>C_330093</t>
  </si>
  <si>
    <t xml:space="preserve">MAGPGSAATASVTANTSASTRTHSGSVLSGVGVGVSGDSSSPRGILLAVHGDAAGARSPAFMRTSKRVGWADGMQQEPQPQQGQGQALLADAETLPALLPAGAGGSTAAAAARDAAAAAGVGTVSMSPQASWDAAAGSNQRALSTFPSVVRAAAAAAAAGTFEEDAAGDDSADAGGSAVNSAGLAQLLDATATAAAGGCGAGGGGFRAGRLAGTATTQLILGQGDDEDADEDAVDGGAYHDGGSFADESVTASGAVLPYHTILEGEEGQPAVEPVTGGLEAGQGPQTLAALAVVMLHGSDPATAAAPATAGGPNQPPNQPYASSADASRSGRRPAAPEARTGAAGGSDRAQAPSSAVPREAAGACAPPTFQTVQLMSGLACAAQEARPQAAGNTRLSTEPTASVLFEPPLVRSRFGAWGHQRLGSQQQEVQQQQQQQAGPGGQRSRTASVVMRGGAPDARPMPVFTFAGVIKVKGSRIPVCWVAFAGAAALEPP*
</t>
  </si>
  <si>
    <t>C_330094</t>
  </si>
  <si>
    <t xml:space="preserve">MVSAEVFGMPELNDAFLDTTLLLANNKDFQLTDIPHSFRSAMSGAALGSYSSIPAAWAVQNFYYQPRLFEQHNITVPQTWEEVIEVAEKYGGQDLNQDGQREIGICMDISPRCGIFMNSLLVMLATMIQAHGPTDGVVFDPDTLELLAVGEPLREALRLFARLQAVSIPPDMPCHAFYTQLHATGRCLMTIGFPAAFKLASHQRFPGPLQGNLRTMPVPGSARVLDRGSGRLVPCTVERCPYATRVVQPGTGEEVYVNKVNWVGTASFAINRHKPLYRQAAALRMLSYIFSPAGSKTIVLSPTIEAGILRYSQLDLNDWLAAGYERANTESYLAETVKVLDFPNILLELRFPGVFDIQDRMTELIRSVVWGNASIEVAEAKWVADMRAIVEARGGVKGLRPAYRRSLGITAVNPKLVEIDDQTSSVVGSSNSETDVGKVVMAVVVPVVAVLLLALLAALLFVRRSRRRQQEKRVVTSAPGAGWVVLCVTDIENSTTLWETLPADVCQSAIQLHHSTIRRAADTFHGYESATEGDSFILAFASATDCARFCLHVQEALGSQETPWPAELLASPLAGVVTLQPPQLSSAQQQALRGMCGPTILASLLRPVTLGGGGGNVAAAAAGAGSGAGENWQPMTRPVTEAGVIGTSPPQAKGSVLGTAASAAAGNAAHMLGMAFESSDVASSTAAPAMAYEAACAAGADAPAGATERSEGLAFQHPAAARGSMLQPRSLINIPQLPAAHASGELGGTRVSRRRHSVDVGGATGPGPLSSIRLLQAPPPAMTGGMEGMIVGVVNADASGGRAGTGESELWELPPRDCTVIDTGAAHAVAWPMSAEVEGVGGQRRVSLAVEQVAQSCTGLRVRIGFHGGHFTESEVSFNRASQRTVYSGAIARAAKAVGDVGRGGQVMASAHTLAAVSPSLLRSDALLVLHAGRHVIKEWDVADTELYSLYSRAQAARAAVVEPPRSHRVKVPGALAAPLGRVAVALLQVGDNVTSGGLEAAARLFSLARTWAQERAAELGGYVLLTSPGTLQATFITPVKSIQWMLDVQDLVAGWNNTDGTNTAPPTSTIEHQMDDAGRLLDAASATGEELQLSARGGADIGSLQASLTADGWVTYSGGACKRVACMTARAAWGAALVSVEMARQVLGPGHPQLESIEEACIAAGVGAGAGDAGCSLPPFRWR*
</t>
  </si>
  <si>
    <t>C_330095</t>
  </si>
  <si>
    <t xml:space="preserve">MLLSKQFAGPRLSARPSRRQTMLPRCAHSPDAGMSDEHKRKAEVRSWINACRNAYTDAACTRARSGLAPMTSSAVSIRGVVPQASAGDSATPAAKPAFLSDIGDYVKLVTGLASLYALDMAIKKAFMAAGIVFPSALGGMFGVVVLLLAVGDKAADGILSFYSPALNWIAKWLPLFYVASLVTLPLALKGIAGSELIKIMVILSVGMCATLLFTAQVTVFIRELVKTENKEIAKAKPASPFLSAHFVAWGSVAVASLAATAVGGAGSALGAQMALPFGLAATVGGYLLGNAVPKTLQGLLHPVVVTALVANAGAALHGVVYGVNYDAALKLYYSKGVGAMGAGDFLMAFLGCVIVSFGFRIYQQRETMKRHYPEILGATFLSALFSFFSTAFAAKALALNPDLARALIPRSVTVALALPIATQLDAPLSITAAAVLLQGLLGANFGPNLMSAVGIKVGAPAGAAAPGTRVGPCAAS*
</t>
  </si>
  <si>
    <t>C_330096</t>
  </si>
  <si>
    <t xml:space="preserve">MRLSARTLAQRASLPARSTGVVSRRSLVAPAPARKANLATRVAAIEEQQTSFQGDEQPVEAALDPASILDVDPAAVEEMDLHELDQAQEDLLKWMMLDEATQEEDLDEMVDYDDFGDEEYADMYEEVEEMLEAVDYEFKVGDKVSGTVIEVDDDGAYVEIGAKAIAFCPVTECSFARLKTPLEALRPGMKRDFMVVEDEEEYGQVIVSLAAMEATTFWQRIRQLQEEDITVTVSVESVNKGGMLVKFGIYDGFIPVSQFGPSITPDNMESLVGFELQVKFLEVDEEAERLVFSHKRASSTVSNDIQGFKVGDVVAGVVQSVKPYGAFIDLGGVTGLLHVSQISHDRVLVLDKILQEGDKIKVMILSQDRERGRVTLSTKKLEPTPGDMLRDPQLVYEKAEEMAEQFRKRVEQAAQSAAEPQPDTLGAAPEGQPFVY*
</t>
  </si>
  <si>
    <t>C_330097</t>
  </si>
  <si>
    <t xml:space="preserve">MGPRPIVQATLEVIPLLADIIEALPTTYNWYSSRWDKAAIPILEPAICGSLFNVYQIASEAYDTLVGATRALVLPALERFFGTQTGKTAARHLANVGFNVRDLETYLDSWDLSALTEFIAQSEDASSAFDSAPIGVIGALTAAVIGIADSSNGFKPFNVALDLMTFAHELFSAPTSSRTAQIAEADPNLTDLLTVSGTENAAITTLAARIQELKPLVYRMMRTGVDTAIELIEPYSEEDSTANYAYN*
</t>
  </si>
  <si>
    <t>C_330098</t>
  </si>
  <si>
    <t xml:space="preserve">MDGSSSGGGGGGGGGLVRSRSSRTTLTRSAPAADVAAAAAPQAEPHGQPQRRLRRRMETQAVEPGAPAGGPAATGTATSTTTTAAHRTSSSTDYTAWKVSELQEALAAHGLPRTGRKAELVERLAAAVASGAAAAAGSRSALASSAPAAAGPSVAAAAAAASEAAAPPPRQRSRLTVARSTATADFEDGRGAAGSSDAESGAASGGFLDALFDTLTLDITVREQRPGRRPRPATTDGAAARSPSASRAGSTAADSPPAQSARAAAAAGRGTDSLGSVHLALGGEGPDETAAQPAAAASEAASEAGGEARPRRLTIRRERTSDAGDTRPMASAAAVAPTPAPPLPTPVAAEGPPERPRREPRERPPPVGPAPDLSQLPPWPPQFLGRLRRLEEVAPGEIEKQEEAVLQNVQGLALTCLGSAPCLATRAAAAVAGAAGEDRALGSLALARGKDIFIFDGRAQRRKGRNASGGVLSFDARAGYLPWPELQPGDPDRRELPDPLSLTWTLELDVSGRVVACLLPAAPGQPGAFGGGGDGQSYVLAYTVVEADRSGALVMERAAAAGLEGGPDFARLKQGETIANAWGQPIPPELIISPKRAGRRVVVTGSAADLTPLTAHAHTRGADILVPGAVWLQAEADAAAEHGGCTTAAVGAAAAALGVRYVVLSRFSGPSATAAAGAAAAAGATAEQGLQDEEEDELPMDAHTNRLVAEVEAAALAAAGGSAAGSSGNEAAASTGTSRRRSVRKTAVVAGAGAGGSGYAGAAVAAHRLRRVLVLRDLETTMMEKNEGPVEPQEE*
</t>
  </si>
  <si>
    <t>C_330099</t>
  </si>
  <si>
    <t xml:space="preserve">MSQNPFSRLSPELIQNIASFMHPSYVALGYKLSCKEVAEALQEQYHTIKLRGEPRSLEPYSAYDDPIVVVVAEQPWPGAAFVAHWGRPEPWRALSRWQRHRLLCLAASSHHPPSLDAALAHCGAAIMVDALVSAAAAGDLEACRRLHERDGCHFDTQEVVVAGLTGHLAVCEWLAGKCRPWQLSNLLLAAIYSGHKEVAELATHRYEPAYGDESYQLGAAAKGGRLELVQELGPDYNFHQPRMVMYCGVWRDALFGCPLEVLQQHHEQWAYRYNYEQQLLWAAASPTPDWSAKCEWLLATWGGLPADSSNDVRFEEEAFAALLQRPDVPLRLQLLATHGVEPASLLQAASEAAGAIGSTTMAEFCLDELPALLLQWRAAPAPGREAQRWQEQQAQPQQLPAQEDIMEFMAEAAAENQQVSVLRLLRQRGFDGFGLTHLLAAINTLHFLLLEEPEALLGPGEELPLSSTYVFRAAAHLGADLALLRLLHEEHGARIDLAAVAAEGSEEAVAWAVDALVAAGLAPQPLSCTKHGQVVTSGNLAVANFLSQRGLIGAHGQGSEDEGSEDESSGSEDEGSEGEGSEDESLGSEDEGSEGEGSGHEDSNDDSSEYEGHEDEGSEDMDWGA*
</t>
  </si>
  <si>
    <t>C_330100</t>
  </si>
  <si>
    <t xml:space="preserve">MSMPPSPPPSPHPSPSAPPRPESPVDGSEDPAGTQPPSTPPASPPSFQDVYPPATGFADWCPTRSYVGRLVANPMGPRPIVQATLEVIPLLADIIEALPTTYNWYSSRWDKAAIPILGEWHRRHLRFALQRLSNCE
</t>
  </si>
  <si>
    <t xml:space="preserve">MFASRLRSSARTHCRSGRQAAPVHVRPCPRKLVVLNVATLQRSDNTLNNIMAAQNLAPALSTGEDFRITTNIEATQIPAALRKDCVLFYTPDTEELAQKVAQQAGGAITLGRIKWKKFADGFPDLFVENATSIRNRHVAFLASFTNPTVIFEQISVIYALPRLFVSSFTLVLPFFPTGTMERVETEGDIATANTLARLLSNVPPSRGGPTSLVIFDIHALQERFYFGDAVLPLFESGVPLLLERLRQLPDRDSITIAYPDEGAWKRFHYQFKSEGYPEVICTKVRDGSKRIVRLKEGEPKDRHVVIVDDLVQSGGTLIECHALLASLGAKHVSAFVTHGVFPNMSWVKFRADLGNGAQDGFRYFWLSDSCPQTVRDVRSKAPFEVLSLAGPIAAALQI*
</t>
  </si>
  <si>
    <t>C_330102</t>
  </si>
  <si>
    <t xml:space="preserve">MDVVLLGCDANSAANIRHALMETLFGRARPTALCRGGGDAIAAMVAATAAAQGPAVAQDLAAAAAAQGPATAEDLAAVAVAAQDLAAVAAAAQDLAAVAAAAQDLVPAVAACMCVAEEAGKAMCRRRARRRPSNGAIETCRCLVCGLCWRA*
</t>
  </si>
  <si>
    <t xml:space="preserve">MSGESEAASAPAPSNPFASLGASGTTGFAAGGFNFGAPVAPAFGAAPKPADEEGGDEDGGDAAPEEECQAEFKPVVQLDEVETKSGEEDEDSLVDLKCKLYRFDGDNNEWKERGLGLIKLLQHKENKKVRLLMRQEKTLKIRANHIVMPGTKLQEHSGSDKAWVWSTVDFSEGEQRIELFAVRFGTVEKAQEFKKKFEEAMDINAPLLGDVAALPKADESAGGAAADKEAEELAKEVEGKATTKDE*
</t>
  </si>
  <si>
    <t>C_330104</t>
  </si>
  <si>
    <t xml:space="preserve">MSGESEAASAPAPSNPFASLGASGTTGFAAGGFNFGAPVAPAFGAAPKPADEEGGDEDGGDAAPEEECQAEFKPVVQLDEVETKSGEEDEDSLVDL*
</t>
  </si>
  <si>
    <t>C_330105</t>
  </si>
  <si>
    <t xml:space="preserve">MVTRAIGILQRKGEQKGTELQLQSLEQKHLSGRRAAGKGDGPSSSSGSSQDEDGGHGSSSDDEGGSSSSGADDGSKKSNATGSGSESGSEDSDSSDPELDPREAAALANTAACPPGHMNNTLLNMYARSTTPTGAGAAEGAAEGAATTAEGGGPVAAFAPPAVIAAAAARALAKEKAEREAKKAGGGGAAAGSRSAAGDEDGPSTSGRAGAAAAVVTPAPAVKTSAAAAVLPASAPPAVAPAAAAGGPKRQREEGGGKGGPGGDGGAPDTGGQGMPKSAAKRARRLMQGGGGGGGGASRMGGGGAGGSSAVTAAKPVTYADLGGVEEVLADIRELIEYPLRHPEVYAWLGVEPPRGVLLHGPPGCGKTALANAIANECGVPFLRVSAPEIVSGMSGESEAKLRQLFNEARELAPCIVFIDEIDAIFPKRETAQREMERRIVAQMLTCMDDLAAPPPPPGEVKEAGKDGAEEDGAGEEGGTAPRASPHVVVIGATNRPDSLDTALRRAGRFDREISLGIPTEAARVKILQVLARRLRLEGNFDFRAVAKRTPGYVGADLAALMKEAAAVAVSRIFTRLEAARVASAAAAAAAAPATASAGLSTPAAGAVASDTAGKPEEAVKADNATEAGADKESAAAVAEAAAQLEPQANGPAAGADAEMTEAEVAQAAGAALLAADVAAFSGAGFGLGPLGPAELAGLAITMSDFEAALPKVQPSVRREGFTTTPDVTWDDVGALAEVREELSFAVTEPIKWPERFEALGLPAASGVLLYGPPGCGKTLVAKAVANESGANFISIKGPELLNKYVGESERAVRQLFARARAAHPCVLFFDELDALAPRRGTDNNQAAERVVNQLLTEMDGVDSRQGLFIVAATNRPDMIDPALLRPGRLEKVLYVPLPPPQDRAAILKAQVRKTPLEPDVDLAAVAIDGRCEGYSGADCAALVREAAVLALKEAMRAGPDCGSPRVGARHFEAALGRVQPSVSRKDRASYEALRVRLRGSRSVIQPAAAVVEMPPSGAAGGTGEAAVKAGGAGAGNPPLYAPNGSEMADG*
</t>
  </si>
  <si>
    <t>C_330106</t>
  </si>
  <si>
    <t xml:space="preserve">MVQDKYRSCQAMCFCGLFPQIRRAWASVDNSLFLWRYDRSSDVPLEYCGEDQAISCVGMAAPRPGVFLPAIRFVIVLCTTAEIVLLGVCPSRDSAAASSADAATAATAAPDELLLQPLPLYSLPTDNTVMTCVAAGPGGRVFLGGADGHVYELVYHAADTWRHKRISKVRLTSGLQQYLPSFVPSLLGLGAPPAVERLAVDRERHVLYALNAASGITVFDLGTCGNEPARRVAELSNVYNAAAAASRELFRGASADRKGAAVKYIAPIATSESSKLHLLAVTADGRRIYFSTWHSGAGSAALEIVAAHYSAGCLLLSESAQGGGGGAGGNSGGGGATKLLAASRNTTVPPATLNTHTGSFAATGYGGYSGYXXXXXXXXXXXXXXXXXXXXXXXXXXXXXXXXXXXXXXXXXXXXXXXXXXXXXXXXXXXXXXXXXXXXXXXXXXXXXXXXXXXXXXXXXXXXXXXXXXXXXXXXXXXXXXXXXXXXXXXXXXXXXXXXXXXXXXXXXXXXXXXXXXXXXXXXXXXXXXXXXXXXXRHILERNSQEQLRTFFQSYGAVEATAMCYMVATSGPPGALAALALPGNSAATYGGTRGGGAAADSSAYYLLNXXXXXXXXXXXXXXXXXSPLLCGEARMPEDAAAAEGGYPAPGGGGIAGAGGGGGNGGMYMGRAVDPNPGPSWSAGHRGLCLYVSRLLAPVYDKKVAAAVGGGKAAAGGSGAAGAAGGGGLGGGGNVLACRFSAKTLEALEDRLRALAAFLEVAIARRQQKGYGSRTTAGAAAAGGGGGGAAGGPGAGAGMPMGPFGAPFAYSGMGVGAGGGGGGFGGGGVGMGGGGGGGVDDQVAAMHKRRRLEHAAQQEDEQAARIRALVLRVAEACSLLRLLAAHNLGRLALRQLRGSAGAAADMNKLANLTLRGLSQEPDGEALAAALISGLVNEQLDLGVAATAGGAASSGLVAASGVGAAAGGAAGAEALAAALQAGAPSYFRQEDRTYYQACLSSGASDAFFLDELYGFMVGAGASSGAGGAGGAAGGGGGGSGAAAAAADELLARDAPGLESYLAREGGLLPPGAASGLTPPSTAAAAAAALGGGGTAIGPLTAGQVGLLELLCRMLVGKASLNSPHFWSWSSRWSRGRRRR*
</t>
  </si>
  <si>
    <t>C_330107</t>
  </si>
  <si>
    <t xml:space="preserve">MPGLVCLLVCALAVTESAASGVPRRVLRRSGLLLAGPGLGAALPSAAAAGEGLLHSRSSKLVDELAELGAGAPGDGLRIAFTGDLDARGLWQGLCSTLGAEAAGAEIPPDSSGPASCRVTGAGLVLEYVPASMCGPLRASARASLAGATAVVLGVSAKQGMHLGDALQLRCPTSDPTAAVASLVGSLHEAFGDANVPIVVLGPAALCPHRLPPELEAAVHDAQAADPAARNQMVAECAAALAAWAVPDDDVGVNAAGWRGGSAAAAEAVCAMSLLSANGVEEWNAQVAGAVQLLQDTWLSAGAAAPSVAFVDMHRLTKGQCEAGAPAPGAAAAPEDNAAQVFPTLTVPIMLEVMDKLGTQLTAVAAARR*
</t>
  </si>
  <si>
    <t xml:space="preserve">MTFMKKCIDNLLPKNKQPWTATSNKALTMFLVTDDGFRTTFSGLNIRTTLGTDPERFCTVVTKKMNNTRNAIFKYHVLAANLGARTRAQLPGNCPVGPDGLPGCPYNTQAGGKNLLDVITVAEADDVVGTDKTYLIGGVDANYADYIKFPNGTNDYDRAVKGRVRLVTGGAQPLLSFTFRRRSRXXXXXXXXXXXXXXXXXXXXXXXXXXXXXXXXXXXXXXXXXXXXXXXXXXXXXXXXXXXXXXXXXXXXXXXXXXXXXXXXXXXXXXXXXXXXXXXXXXXXXXXXXXXXXXXXXXXXXXXXXXXXXXXXXXXXXXXXXXXXXXXXXXXXXXXXASIYDFVSQRVADLSRMKTAIDNVKLTARLSDPALAWTCFFPEDTSISWGLNWPGTARNYAEQGAFVASCIANPAFAPTCNTSVIEYTGVMTNVILQQCTPAALITTSNWVNSTTNYTTVAPFGGLTIFRSSNLANATFWVASKFDPNPQPISGVLAANNVTSTGLIVIRKRDNFVGQSVVQVVTSFTGNYAAAPPPPPPPSPVPPSPAPPPIAYGSITSAINGVAGLQITRQLISIFNLTAKVNALAGTTCYFPSNQAWALFGNNVNDLGAFVNVTANGTAVPLSSRRLLSAMEDGDNLQFCVPSHGFCAMASTVPLRRMLINIPNRFNATQFLDLLAWNVTVEPSGVASMPVFKAQILANTILSGCYNPPTAPGSQNVGNAVRKLVDTDNFAWETALGWSVDVGIVVQKTPYTGTCGNNVTVTGTATSGAAINLPNVDLENLGYCTQCTTYDNDTMLYSGCSFTVYSISTGGASGFDTVNGVQQITTLGYSRGRSPVAYWVPHDIVVGTYDNPTGYVQLIDRIILSPRLPPPPPSPLPPSPPPAPFPPPPFTGLRPLLEGNSNFNDCAAKLFAATNYYPYVEQFDTSGWTLFIPTDDGCQAALTAYDPATYNGNLTQNVNTAISNGYARTLVKNMLVVNAYLSSGSINNLTTAVTDQGLYGNTTVGTNTLTFLKTSVISVSQQYPGFPKMTSNITIADIPVQRNPNALGGVGLAGYVQMTTMLFTPPLAFQAQSPPPSPAPPLPPPSPPLPPPPVAFPNGFQDYLNANPELSILNALLSCTNSTTTIQNLLNQGAQYTLLAPTDTAFSSFFSSNNIGGNWRDVLCNTTNGQNTKTAQLLAVHVIAGANFAVNITANNNTAANLYNYAFSAGFKIQLLNLGGVYTVRQQMPITSQTFVAGKYDNAINGTAAVAHMITAVLALPVPFPPPPPPPPPPGNGPAGAAAVSVYVGLRNEPEAALFVNLVDKFNVTLPSGVSTPATAYLNTPDTVATVLVPSVNAMNGFFSRIAFSGTPMSYADCIAPTGGANVVAAKTAVCAAIVQFAVLPGAQFLPSFIPATYNVSGAATVGVSDAASMYAALGNVTGYGATTASKLYYKLNTTPPVNAATLAFQTTTNPPCVGIASNIKGPIPAGVPNFLSKLQGMIYVVSQVLFPKEAYDIAVNAGATFSGCP*
</t>
  </si>
  <si>
    <t>C_330109</t>
  </si>
  <si>
    <t xml:space="preserve">MSYPDAVDCLLPEGVAAAAAAAGAGAPGGGGWSEGVLDSMADAGLPDLSYSGSGGGSGSGGGGGSTAAVPAPAAAKAAAGAAKAATGAAKGGAQAASGSSGSSSGSSIDGSSRTAAAFAELLAGGSSAHGAGRADPLLSYVESELLGAPEEAAAAAADAAAELPGVSLPPLPRPLVPAAAQPLELFAEPPATARLLAAAEAAEAGGLAAPPRQVEAAGDWLQLCWLLEAAAAQGVALGPRAAAAAFKQAAGLVAPQGALPRSLAAATTTATTSGLEAAAYRQLCDRLAAAGVAALGTSVSAAASTHTAARAAGGRASTSRRGVPPGITAGGRGGGGGGAGSHVSAASGSDVAQISYGMGALQITCPQLYGAVLHVSASQLAALTARRRAAASLTAAAAAALRRSAAAVPTDSAGRGGGGGGDGVRRVSDREIMMAAAAASSAVQPNHASELPPQQLQQQQQQQATSGRGPLSGSAATAKSALTAAAGGEWMLALLSRAEACLSQFDTEGLCRLLWALAAMDYVPERLWLRAVAGQLQARARDFTPDQVVTLHCALARLGWRPGPGFLVALAAAMPAGLLMALATRVLVGMRQATTEAAAVASSPAGGEAGAWAQPQPQPTALAAAAVDGSDLSMALWALALLRRQQQQQQQQPAADVLQLMPEWLAAWWAAAAEPAVAATFDATCVSQSLWALAELRETPGLPHSGAAAAAAAAASGGAASSTYADAARDAGQQAAAQAAAGAVAALLAALVPQLGQAATADLSTTIAALADLQYRPSDQWMALFTAEARRRLGTATATATATGTATTAATATNEDHGLIAYGLAVLGWPLSEAWVQELAAGGYRAMAGASGEGLALLLWGLSARGWSTASGRFWDTVFRESGSKWDSCGPRGAVLLYCAVADMMPPGQEPPIPWQRQLVKALRLRVRPRPRTALLLPAALRTAAGGCLGPLTRAERQQLWQAGAAAAAARAAGGGAGGIGLVLGAEAYTAVPGSGLAGAVWWSALPQPHPRPPSLPGVKGWAWPQGGPQGSGADEVQDPEEVGVLASRVLLPCELCEPEEHPALAAAVAEGRSWWAHDVAAELARRWGLVRWS*
</t>
  </si>
  <si>
    <t>C_330110</t>
  </si>
  <si>
    <t xml:space="preserve">MGSGRDKRKKAKERKDGPVVGVGTVKTEKKTAKNEAKKERRADKRLEGDEDDIDALLARMAIEEKAKKGSLEVSTDVEPPGPRVSASFQPYITPRGSFLFLFGGEYVDVSTEKVNVYKDLYRFDVDKRKWSKIDSPNGPPPRSAHQAVIVKNTMLVFGGEFTSPNQERFHHYKDLWRLDLTTWEWDCLPAKGGPSARSGHRMVLQPLKNRVLLFGGFYDTGREVKYYNDLWELNLESMKWTSLGPAAGATALWPSPRSGCGMAVVGDTLWVFGGYSKAKDDEDPDLEHGKTMEDIWACNTTTCQWERVKKVGMAPGARASFALSAHAHPKAGPRAFVFGGVSDNEAKGGEDLSSEFHNDLYTFNFERRRWFAAELRPPADAKGKKAGTAADAESGTDAAAAAASDGAAASTSAASAPARSAPAPPGVSQEQADKLAAMTSDKNSALYRAAVKIQASYRGYKVRKAYIAYRIGGVVSELLYSPATFGLDLSSLNMPKPRARIGALMAVVANTLWLLGGTVEIGSKEITLDDMWCLDAVKLDGWQLIRENTVGEELLKKAAEDSESEWEEASGDEDGSDDSDDSEEEREKAKKKSGPSKK*
</t>
  </si>
  <si>
    <t>C_330111</t>
  </si>
  <si>
    <t xml:space="preserve">MIHFFILMSRQGKVRLAKWYSTYNMKERARVVKEITPMILARPLKLCNFLDWKNIKLIYKRYASLYFVCGVDVADNELITLEIIHEFVEVLDRYFQNVCELDLIFNFHKAYYILDELLVAGELQEPSKKAIHKHIADQRDTAQQSSWTRGAAAVIGGRAFDG*
</t>
  </si>
  <si>
    <t>C_330112</t>
  </si>
  <si>
    <t xml:space="preserve">MNSDDEDAPSTSGNSAGPKQPWLVEFLLKNNAPKWLVNFVSVYVVPPASSRTASLARALWITVGFVAVALGRQLLFPAPRITPREVLYSDLVTLLDGGRVRAARLEAGTSRLYFDVKPLQPAQPAGAAAATAAATAAATTAAVVGSTEAAVAAGATAGASAATGATASGAAGAVATAGTPAAPRARFQKQYYIKLADKNDPALMGRLLQAGVEYAVLRASFQAAAANAFLTALALWLPLLPLMFLLRRIIDQRQGAGRAKKASNRPDTPSTTFADVAGVDAAKQELLEVFIDELDGVGSKRGMGYNDERDQTLNQLLTELDGFDGRPGVLFLAATNRMDVLDPALLRPGRISRKEGAVGTVVSAPGWRF*
</t>
  </si>
  <si>
    <t>C_330113</t>
  </si>
  <si>
    <t xml:space="preserve">MIGEIVDEVTREMFVSEAVAYLVRDQADQTELAAVRTAVARRVEFLDANFLAALTGFIRACDARGDRQLASLLMHVREEVLRQVASRMPSAAQVLDLALRHADKDARLDLLRTALSGGSGGAAGPQLLAGEAVPAADLDMLSATASKFIDEMEEQAEVLDRRLLARLVLVREELRMLREEGRFTDEGGSPEEPVRSNVPQRCAAFLKELVAVSDPVRRVGLLSRAFETDWEGAAPRQKPQTAFHAGQPDFVRPGRFMATMQSTARQLRDDPNAADTPGGGAAKHAAVLTRLELIRSEAMAVLDRMHGGDRAAEAVAAAGASVGAQPTPVYGTPDGVPNPTETAGEAGKDGEACEGKGVEGQGLEVVEGVAVDEAQEGRTG*
</t>
  </si>
  <si>
    <t>C_330114</t>
  </si>
  <si>
    <t xml:space="preserve">MWVYQQ*
</t>
  </si>
  <si>
    <t>C_330115</t>
  </si>
  <si>
    <t xml:space="preserve">MIPAPRLDRCVFIKLLKDAGHVAVDAEGTQLVDMKAGDIYIIQYSLVQRLVQQDIAVLI*
</t>
  </si>
  <si>
    <t>C_330116</t>
  </si>
  <si>
    <t xml:space="preserve">MADVLGSLGFTQDLPDDSAELDDFHLLSNADRVDTWKEAGKNQYDDVDMSLPILCSTLNVNRFRFLLKAYWRARLQKIERFATLILDKQELQRQSRSPS*
</t>
  </si>
  <si>
    <t>C_330117</t>
  </si>
  <si>
    <t xml:space="preserve">MAPKKRKAAVETVDLAEDSGDDYVPTPKQPKRRRAASSAAGADDAPKKGGRKKASAAAQEEAGGSGAAATSAAAAAVVAAAAAAAGGAGVFGSQPAAAGGRKAPKSKKQSARDDARLDARVDAAGRAVSFRPTANQDVRDRIARAMPGSAHRMFLVESRQVAAADAPGGPEQEFHVLGATGNVYVVHIGTQPACTCPDFAKRAGLCKHILFVMLRVLRQDRLDPVIWQRALTIREAQRVLSVFNGGGAGGAGVVDQSVLANERLRKRYADIVHGGAAGGEGAGEEAGGAAGKKGVQRPVEGDCPICCEEMHAGGPAKEAVTFCGLCGNNMHKECFGRWAASKRSNRQPVTCVYCRANWQEGGGAAGGGAAAAGGGTPGGADGQYVNLSQFSDDHRRGASLTDLYGTGAYFMMANAGQMSRREAARMYAAERGWE*
</t>
  </si>
  <si>
    <t xml:space="preserve">MKKCIDNLLPKNKQPWTATQNKALTMFLVTDEGFRTTFSGLNIRTTLGTDPERFCTVVTKKMNNTRNAIFKYHVLAANLGARTRAQLPGNCPVGPDGLPGCPYNTQAGGKNLLDVITVAEADDVVGTDKTYLIGGVDANYADYVKFPNGTNDYDRAVKGRILHTINALLVPTRYVPIPKSPSPSPAPKPAPKPAPTPSPASSPGPSIYDFLSQRVADLSRVKASVDAADLFLQLSDPSLAWTCFFPDDDSADWNQLWAGVYGEGRNILQQTQYVNQCWDSVRAGALTNPKCPNATREYVGVMQNVYLQSCSPSAPLVSTDVWANRANLSTVAPYSGLTTWRMGPNPANASTTLWVTTVFDPFPMPNSGLLLPNVLNAQGVVAIRKRDNLVANSMVQVISSFLGDYAAAPPPPPPPSPAPPSPAPPPQAFATISTALLGQNALSVTRQVITLYNLTQRVNALADTTCYFPSNQAWALFAANGNDQGAFISVAANGTFTPLSRHRRSLLQSQPLPQHVTAIRFCALGFCATADLTTAGASGAAAQARRSLAMGPNPFNGSRFADTLTWNVTLEPADSYNRAIMRNVILQSCYNPPSAAGSQNAGANAVRRLVDTDEFAWETALGWGSSTGIVVQKTPYTGPCGNNVTVSGVATSGALTNLPNVDLEALGYCTQCAQSDPATGLYAGCAFTVYSIATGGASGFDPNPTNTSASVITGLGYSRARSPVAYWVPHDIVVGTYDAPKGYIQLLDRLVLSPRLPPPPPSPLPPSPPPAPFPPPPFTGLRPLLEGNSNFNDCAAKLFAATNYYPYVEQFDTSGWTLFIPTDDGCQLGLQTYDSTTYSGTLAQNIATAIANGYARSLVKNMFVVNAYLSSGAINNFTSAVTDQGLFGNSAIGTNTLIFRKTGAISLFQRYPGSSGAFPGGFPQMTADVLIADIPVQRNPNALGGVGLAGYVHMTSMLLTPYLVAQSPPPSPAPPLPPPSPPLPPPPTAFPNGLQDYLNANPELSILNTLLSCTNSTTTIQNLLNQGAQYTLLAPTDTAFSNYLNSAGIGGNWRDVLCNTTNGRAAQTADLLNAHFIAGVYFGVNITANNNTAANLYTYAFNASYKIQILNLNGLYTVRQQMPITSQTFVSGKYDNAINXXXXXXXXXXXXXXXXXXXXXXXXXXXXXXXXXXXXXXXXXXXXXXXXXXXXXXXXXXXXXXXXXXXXXXXXXXXXXXXXXXXXXXXKLAVCGGIVQFAYILIGNNTGAGSSATKIAYRLDTSTNPIVTTSLAFQTTTSPPCSGLAVTSKGPIPAGVPNFLTKQQGMIYVISQVLFPQEIYNSAIAGSGATYAGCPP*
</t>
  </si>
  <si>
    <t>C_330119</t>
  </si>
  <si>
    <t xml:space="preserve">MPSTALQGHTLPSSSACLGRATRHVCRVSTRSRRAVTVRAGPLETLVKPLTTLGKVSDLKVGIANFYDESSELWENMWGEHMHHGYYPKGAPVKSNQQAQIDMIEETLKVAGVTQAKKMVDVGCGIGGSSRYISRKFGCTSNGITLSPKQAARANALSKEQGFGDKLQFQVGDALAQPFEAGAFDLVWSMESGEHMPDKKKFVSELARVCAPGGTVIVVTWCHRVLGPGEAGLREDEKALLDRINEAYYLPDWCSVADYQKLFEAQGLTDIQTRDWSQEVSPFWGAVIATALTSEGLAGLAKAGWTTIKGALVMPLMAEGFRRGLIKFNLISGRKLQQ*
</t>
  </si>
  <si>
    <t>C_330120</t>
  </si>
  <si>
    <t xml:space="preserve">MTVAAAVKNFLPLAFATALVWALVWPDPGAYLVGIKVAGNIRIAQLDTKDMRAALSARNLPALAYGLIAILAITPLLGFVLRELPLEPKEFATGLAVFSVAPTTLGVGVALTAACGGNEALALLLTVATNALAVFTMPPELQLLLPPAAEGAAGAGAVNVNVFDLLTKLAATVLVPFVLGKAAREYLPGAAAFAKAHRGRLSLFSTASLAFVVWQTLSSARDLLLAQQPGPLAAMVAAALGMHLFYLAANFAVVWHVLRPPLREAIAVGIMASQKSAPVAVTVISYLSSNPAQQGLMALPAVVGQMGQIFIGAALARQLSAVVARHKEAEALAAKPPLPGSPAPSASAAAAASAAPPPPSQPPPGQAAGAQEPGAK*
</t>
  </si>
  <si>
    <t>C_330121</t>
  </si>
  <si>
    <t xml:space="preserve">MRAARWAYFNDSQRQATKDAGKIAGLEWKQPGQGGQQAARAAAAPGFSHSGKGGGRLNGDAAAAEAEGGNE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IQGGVLRGDVKDILLLDVTPLSLGIETLGGVFTRMINRNTTIPTKKSQVFSTAADNQTQVGIKVFQGEREMAADNKLLGQFDLVGIPPAPRGVPQVEVTFDIDANGIVHVSAKDKATGKEQSVRIQSSGGLSDDQAKIQALSTASMKIGETLAQQSGSSSSSSSSSSGSSDSGSSSSEEKK*
</t>
  </si>
  <si>
    <t>C_330122</t>
  </si>
  <si>
    <t xml:space="preserve">MGEAAGVAGAPGHAPAGASAAAGVMASARDADASCSTRVDSSCSTVGGADERRGGPAWEVRQASQARQEQLVSEVSSWLRVALARKLAGGAGPGSSGGAGSFSAAGGASSRTGSITIGHEDGGAAAGMLGGRERVTETKFQRISDVDDDTMESEAASEASHD*
</t>
  </si>
  <si>
    <t>C_3400001</t>
  </si>
  <si>
    <t xml:space="preserve">MAALVAAPAVQVAEQLAAAGAARGGGGARTRYTQCMTL*
</t>
  </si>
  <si>
    <t>C_3400002</t>
  </si>
  <si>
    <t xml:space="preserve">LPLPRTLSLPLPLPATLTSSRSSPARPYCKSPAASKLPAAPAAPAHLSHSTSGLPIRGHSTCACEAPRTPSIQRHA*
</t>
  </si>
  <si>
    <t>C_3400003</t>
  </si>
  <si>
    <t xml:space="preserve">MHLAGSRSVLAGQRVGRRTSHCPTASTSAAVVAQACPHVTTTAITSRTSSAIYAHRATTSSSLGTRHRHAATVRHGTGVGISAAPRSAASSASGRLLLLRGAGAASAVAHRGRGRSGVAVAVSANLFARVARIVTSFFNGLVGSFEDPEKLLDRVAEEMQEDMMRMRQ
</t>
  </si>
  <si>
    <t>C_3400004</t>
  </si>
  <si>
    <t xml:space="preserve">MAASAAAVAPSGQCDARRRRQPRGGCCPSGGARGGGASRSSRTTVPPAGPATATAASPARCCWPGASDSCAAASMRRLRELDRGVSFRNIPARFELSGRRTTGLTRVTCVWAAAGLRLSISQQKHRGSKYDGFVITDAFDMCVTMRRRRHHSSANAAAAAAAAAARCCATAAARRGAVTAATATAAARRGVAATATAAATAAARGPRPGGHGGR*
</t>
  </si>
  <si>
    <t>C_3400005</t>
  </si>
  <si>
    <t xml:space="preserve">MVTPGAAIAGGGQSASVNCNVFAVNSDEYKRCINNTASGSGGGGGGSAAGTTGA*
</t>
  </si>
  <si>
    <t>C_3410001</t>
  </si>
  <si>
    <t xml:space="preserve">MAVASIQAWANLRCRRFGLNVVSALPTLWISGLAKAGKSYTLHEVVPAVLAATLRQQAPGHPLQGMAVLRLNGLELLQRQAGATGLLYDMLHAVADWATRAEVPVAEYTRSWVRQVLDSGPDAPGAQTRAGRAVVEMFESGFQAPVLVLLALMQQLLLPDHGGGRAQRPMRDGVQQQQQLSEMTQQGTITASGAGGGGGADMLLEQRRRLLERSEGSPALFAMMLEQWWACASEPAVEAARVDVHVDVEAFVSEFMRTKMLEEVVKDWRLGLAGLTEAQRGEVLRLLAAPAALGAGEDDLRGWGLWHFLRPYLRPTRTQQQAGRYHLADARQRQALRAALDPHGSSQLLPPPRAN*
</t>
  </si>
  <si>
    <t>C_3410002</t>
  </si>
  <si>
    <t xml:space="preserve">MLQPSKPNTREVALLPLRSTDQHHHHPAKAASS*
</t>
  </si>
  <si>
    <t>C_3410003</t>
  </si>
  <si>
    <t xml:space="preserve">MHRCPSHGCVCCSCWLQLRVGVHEQVHQHQQLAARALSNVYARGDSGGGGAAGVAAGPSRPPQPLPSEVMSLSSDSLSASGSGGNGGGGGAACVVAGAAVQRLQPRPYAIELLNSSSGDTVHTQGT*
</t>
  </si>
  <si>
    <t>C_3410004</t>
  </si>
  <si>
    <t xml:space="preserve">MGRASGSVSIDATDTHPRQLLRWQHVEEPAAAVTSGAGGIGGSGGGGDGDCGGSGGGCSSRPLVEAILEHQDAANSLYGEDLRWGVCGCVG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TYAALAFLQWLALRSAPHSSCSPQLLPPPPQQQQQPGGGGQGAAADLLLVEGSGGGGGGGGGGGGGGGQHEAAAAAVAAAAPASAAAAAAAGGSGRVRPRPLPARVVLRFQQEEEAVRQGSEGLVVEGTCDGVGCFVKLLGPDRAGLAAYEREAAAYTALEPLQGLHVPELQAWGDVDFGVRFLAVRRVEGGVPLSRLPHPLPAAVAAAALDVLRAVQAACPRFVHGDVRLSNMLAVEGEGEDSGLLAGSPPQPPAAAGAAAAAGTRDAGGGSGSGSGSGSGSGSGSGSGAGTRHVHVRCVLLDFGRSRLDGDAAAQRLELERLRKLVVPAAAAAEQP*
</t>
  </si>
  <si>
    <t>C_3410005</t>
  </si>
  <si>
    <t xml:space="preserve">MPGALDPAIIIPQVCGGVQYLCTGANQQFANYTACATFMQSIPLGTSASLDQSNVLCRRLHLNLAAIDPNLHCPHVGPSGGGKCTNKGVESQFLVKEFLNC*
</t>
  </si>
  <si>
    <t xml:space="preserve">MLSSFRSAKAAGTWRVYDARWLQFSKWCAGQGFDPYDCAPATAASYLQELTESARQHGVGPQTIEQASAAVTAHFSLVGRPSPMQHPLAALLREAARRTLVPRRRQRELLTFDELETFVAFHLLDPAAPPSLEVRMLVTGCVLAFTGLLRFDDLSRVMVHHELLRVEPGAALEIHLWRSKTDQRADGADVTIGATGGLSCPVALVEQLFAAGAYNRFPGEGEDAGPLMRAVTPGTDGAQRLQQVTAPLASPIPALPYSYVYPRVTELLRAAGITKKVGTHSFRASGATAAVEGGADRTLVRKTGRWAEHSKVFEKRYVKESAATMAAVTRAMTFRR*
</t>
  </si>
  <si>
    <t>C_3420002</t>
  </si>
  <si>
    <t xml:space="preserve">MHPDAWPYLGFEWRGQFFRFVQLPFGLAPACWVFTKVTRELQQYWRADGHRCAQYIDDGLHAHQDRSALSQWQARVLSDLDNCGFLVSTDKCSLEPEHRKEFLGATVDTEAGRMWVPEGKRVAARARVASALAAYQAHETVRVRDIASIAGQLLSMSYSFGKIAVLMTRRLGAWVASHTANLPPSAFDRHHRLDASSAAELEFWLTAWDRFDGARPLWRPPHMLSVTINTDAAGRSDYHFGGWGGWTSERGELRLAAGQWTFDTAKFSSTYLELRSMLNVLEALNQGGRWDGQRILIRTDSQPARDVMAKGGSVVAAIQDVCAPLLWYCIERNIDLVLEWVPRERNALADSLSKWQDPHGWKLQPQLFAQLAARWGHEGRFAFDLFASDANFQCTPYYTFYHSPTAAGVNAFAYEWPQGPNIAWCYPPFGIISRVLAHARACGARLCLVAPYWPRAVWWPQLLQS
</t>
  </si>
  <si>
    <t>C_3420003</t>
  </si>
  <si>
    <t xml:space="preserve">NRCPTHNTNPVANGNSNPNSDRHTAYPATSATHATAANTAHAPTNNTSGPGRPQHPDTTPSSTCKEPTACLDLEFPATTAGSRKTALAPTRPEISHIQAGPITKAVTAPEKDKCPTLQGWTPAISEHLRQLAEPPTPTPQPKPKDAPDVAASHVRRTTKQNTRIDTNPCNPYLDVHPTGRYTIQIPDTYTDERTLAHVYNPTGRH
</t>
  </si>
  <si>
    <t>C_3420004</t>
  </si>
  <si>
    <t xml:space="preserve">MKHIEQIMAAYREKADADAAASASARNAETELKVTIASARADASALQQLNADFSFSERQVGVRSFFHFARTLRIELAVVIAIMKLNDPEAMKTSPEMAAIMASLEQMRRMLDLRLAGIRAAMQNFNGMKLEVAEAYYQILLPKTRKQEGKWATGEKEFDMDNVTLNTEVNDTHRSLIPALLNFHLQIKDLSAAQKAAITAMGEDPTDVYAISYESVHEKRLLHAGEYWELEATSPVPFRVTMTALPRQLPPGLLTQLERTPFWRQNKVNGKFNATTEQLTEMALVTIQSRYQKAHKLMCDKAEEYCTLHNVKFDASTVGRFLLADADGNADDVCKIAAGQLKYFFFVRRDPTLQYCPLASLMPSSNGSSSSSSIGSNSAAFIIGGLAVAPVDDITRIATTVVMRPNIFVAKYTNKPKALTLGTDTMDAYMPPASGLCRQLELLSGDCIVNTSGPNYAHPEAPIYILVSAATTPPNGDSITRVEQQLSAASMPDTPGKQHPQRITFDVLQLEAWYRIAFSQVNCVIQKAGPAAVAMDIDEEEEGDGQDGGCYGP*
</t>
  </si>
  <si>
    <t>C_3430001</t>
  </si>
  <si>
    <t xml:space="preserve">MTAI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EILTAGEGSAGSNSFMLAMLAGSHAAATLTATAEAQAAAAAAAPAAYFTDSLSSSQLDAAAAQELLPQPLPPPSQLLQLLSQYYPDDRTQRLAQAHDDLMQQVVSPVLLREAAARLEAQLAPAGGERLRLQLRRLAALRRRVGIEPPPQRLQPPEQAAAVGFRARAPPRFAPLHDTLAWSLLRCMPLLLPTALLPHMAAAAAAPAGATAAGRRTAAELVAAAARASNCDSLDDAELLQPLLELLLLEQWMQPRPPRPPRPLQPLQPPPQDPHPGVGAVHANVAATAAAAAAADAAAAAAAADDDADGHGQVQEYLLGQYLARARLEGPAGFHLPAAGLASEPPPVPRGLAADAAAALLAAVQAVAVPPRLLLQTGGAAAAATAAAPAVVPGPAAVKGNVAGGAAAAGLGPAADTEVEAAPEAAVSNRIQPATAAQPDSRAWPPREHVGEGQLPPPLRELVAGAARSSYGCGCSRGGAGIGSSNSSVSQCGGGGGGASTSMAALDCSSSAGGSSSRGCSYSYSPGHNSSGSGSSSSYSPVAPYALHRHAGCAAPAPLATAVAATAASAAATPATLLQPPPPPTALLQPPPLDLVVEKLTLLPGGRLLHPSVKPLQTLVFLPQLRATAAGIAAARSATQVSCELLAALLQLQPAATASPKGLDYSANTAAACSLGGGDGGGGLLPPNTPFATATALASAASGASAGAAAGRNATAALQPTAVAAAVRRRINLVLGGCTNNSSSSTSSGGGGSSGHVPPWHVADAHDAAALRRLFAAAAPAASTLLPRRAFPGGCSSIADGGGGGWHLQVLQLQVEAYCFCPATVAAERAAAAAVAAGGGAGGGGGQGRGQQPQPQPQQRQQPQLQQPSVVWPVLTELAAALSELGGTLASLTLYGRADTPDLARLGRGRPLPPPQPPPPHGARHPAAAPAHPVPPLPARAAVGPSGDDGTAAAAAAAAAADPHAHFWRLLAARGGLPRLSCLTLEPPPPPAAAAAAAVAPAPPPPPPGPQLLRDAHLCALFGQLRLLRGLSAAGLDLTEQPLFAAAAPPGLTALTLLRLSPGCRPLQSTFPRLTDLSPAAPPPPLPASLTASLTRLTLVPHSPYTAAEGGAVHANLLALAQMTNLREVQARTDISDAEKARLVQQIMTEGCQWQQEVDEDERDKIYQAGIAAFAPHKNDKEREDLRSSITCQVCLEYVKRPISVVAARAHTDEVEDRPEEAFVTERAKRAGMANACSGALRMTCGPNHFGPIGPEFDPKRSRGVVVGDLYSNRMTCRMECAHTAPRGRHRGPRRSAQSVVLSGGYVDDVDEGDWFLYTGSGGKDLSGNKRNGDHNGDQTFDRMNLAIKKSCVEGYPVRVVRSCKEKRSAYAPSKDALKQLQELMDGGDEAAAAAAAGGKGAGGGGSKKKKTGGKTGGNKKGKGKSEEEEEGEEEAEEESGEEEQASEEDQDSEEEDEEEEAEEKKKAEKKAEKKKAEKKQKGGKKGGRSKKAAEEGQEEEDG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DFNAATGQWGWTRDPPHSSGGGGKGSGEARKKAGGAKPLTKQLEAAQRELKKLLKQLTDSYSCRIL*
</t>
  </si>
  <si>
    <t>C_3430002</t>
  </si>
  <si>
    <t xml:space="preserve">MQQLGASVPLATVARPPAYDCVFLAGGQGAMADMPASAQLHRVLADAAQHGKLIAAVCHGPAGLLGAVDGAGKPLLAGRTVACFTAQEEDKTGAAGACVELNSAVRTERYADAARFKKRLGEVAAADTVAAVQRQLQVRRGAGLVKFGSGGRAVHGGG*
</t>
  </si>
  <si>
    <t>C_3440001</t>
  </si>
  <si>
    <t xml:space="preserve">MRRGRTSGNGQGSSAHSSRINRIIENLEYFASLRESSQAVGAQVTAFSQARAGALTPADWKAADGSHGRLIVSLVGAHGWAIRALELDYEREDALDVFTGTQHWAVILVNLMPAEERKLLALAFIRADTLSLHARLLARVARGSADGDGSNGGGGSGGGSSGSGDSGGSGTGRGATSAAMTAAQRAAAMIRVQLLVLNAASSMLRMLLLCRDAFIELRAALLRTQLFEHISAALLSAAAATVTGALTNMDANWGSLLMCASIVGSCINFLIQGMAEEEDYKKQETPQWQPDTVGGGAPAPRQPPMQVIELDVVRQLLGGRCLQACAVWMTRVVEATLREGSAASSAAAPGQAGVQDPAAQALGSGHGAAGSGAAAAAGAAAAATTAAPAAGGSRAPQRWRPEAAGDAVAVCRALVRPAVPLTLVTQNTHPYIAPAAVALAISARDCPLRLALTPQLRWDAKAAGADTGAGVGAGGVCAQEQQQQQQGPCTPDATAGTAPASPAGAGAAAVAASARLQAPSRSAGPEAAAVERTRAVNTYDVLYGAVDAMHAGRNTNVDLQDRNTIDSMRMLVSLLVRLLCKLRPRQAAARLAGLWRVLLCDLGPTRSWNTAADVGLLLRLQLEEFPRESTTAVSPASASPAAYAAPATVAVAPHPAERALTPSFSLRCALAAGLLPRLEALLRNPQAWQEAYAPGGSSDRVLRLLLVDSGVWPLVLAHAPAAQVASLVATLTAAVRRLRHGHLSQAAAAEGRSSGGTSVGSSSRGDDTTGSSTNRDGGASSSAASAPGTHAAGADINGPDMEAWRLGFGCLARRLTNLLRQSVHARMQVFKVDGGALETPGSQALAQGQLEQAQEPKTAAVGAAGGPCLRPSAYAPAAEQLRLLMSLCLWQWLPQFLFLARSYLLDREDGWQSMQAMAAHQLSVAVLHALRAQQRAAGAAGGADGADSSNTSLGCHASPILSSGSSGCCVIPAAQAADSWRAFLRSQELDAEGFLAALLRHIGNPSRCNDEYWSARLLVAIGAWDPDMLVRAVIAAAAAEEGCGNIGGSGSSSISAAAIVSGARVFVERCQRRNRVWSGWPLPELFDFVAAAVEQPSPAPGASGVGTERPAAERPLPNRWRELQAVFVASCASVTTVVNLMSPAEVQARLRRLPVPVATAVTGNTTSGSSTTGAAATAAATAEAGSERGVVLCGNPACANTDGPSALFPASGGKTCARCKAVWYCCGACQLAHWQQRGGHREACSKAQGQAQVKAGSGPGSANTHPYIAPAAVALAISARDCPLRLALTPQLRWDAKAAGADTGAGVGAGGVCAQQQQQQGPCTPDAIAGAAAASPAGAGAAAVAASAQLPAPSGPKAAAVERTRAVNTYDVLYGAVDAMCAGRNTNMDLQDEKATTSMRQPVTLLVRLLCKLRPRQAAARLAGLWRVLLCELEVARFMYVVAAEVGLLLRLQLEEDPRGSTTAVALVSVSSAAYAAPAAVAVAPHSAEHAFTPSFSLRCALAAGLLPRLEALLRNPQAWPEAYATGGSSDRVLWPLLVDSGVWPLVLAHAPAAQVASLVATLTAAVRRLRHGHRSQAAAAEGRSGGRTIGGSSSRGGDTTGSSTTEVQARLRRLPVPVATAVTGNTTSGSSTTGAAATAAATAEAGSERGVVLCGSPACANTDGPSALFPASGGKTCARCKAVWYCCGACQLAHWQQQGGHREACSKAQGQAQAQGQGQGRAQAQGHAQGR*
</t>
  </si>
  <si>
    <t>C_3440002</t>
  </si>
  <si>
    <t xml:space="preserve">MRGISWGCSPRLPGPGVQYVEAWWQEAQLGPRQGQGQGTARCQQGRGGTGTIRNRLPPSTFLTTSSQMRRGRNSGDGQGSSAHSSRINRIIENLEYFASLRESSQAVGAQVTAFSQARAGALTPADWKAADGSHGRLIVSLVGAHVWAARALAARALELDIEHMDALDVFVGTQNLADTLVNLMPAEERKLLALAFIRADTLSLHARLLARVARGSADGDGSNGGGGSGGGSSGSGDSGGSGTGRGATSAAMTAAQRAAAMIRVQLLVLNAASSMLRMLLLCRDAFIELRAALLRTQLFEHISAALLSAAAVTVTGALTNMDANWGSLLTCASIVGSCINLLIQGIGQVEDYKKQETPQWQPETVGGGAPAPRQPLTQVIELEM
</t>
  </si>
  <si>
    <t>C_3440003</t>
  </si>
  <si>
    <t xml:space="preserve">MAQCWQEGKRERPKAERYLWRSFASQLGQADLIDSADKILSIATNATTILNNVRSIQRSGSRVKYLVDTPELIWGCLDAARHLDACRRYLRA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AGQGRAGLVWHSLGGMVG*
</t>
  </si>
  <si>
    <t>C_3440004</t>
  </si>
  <si>
    <t xml:space="preserve">MIPSSSNITLPAIPTHPATSTKPSRNPSTPATHARALKRALGHARPLTAPDRAHRAGTSPMLLATATPPVTALSGPAPERLCRDAGPTPAPPRAPISRPHLTPPAGQPSGAP
</t>
  </si>
  <si>
    <t>C_3450001</t>
  </si>
  <si>
    <t xml:space="preserve">MPKRPLAAARRRDWYFLPLKLRSTGDGPKLLQALAYVRKHWPWFDRLQGHRHFVLHTGDSGRGEVQAAVRAATANMTLAAAMGCLPVVVSDGVLQPFEPEMDWAAFALRVAHPDVPGMHQVLGAVDAAAYAGLQAAVRCAAEHLLYSSISGAVAGESGRWDAFETILEVLRMQQTYPGLDPARYADTDERFRTFINCGARSMREYGEAVRQAAAVEYGGAAALVEKVRDAAPQGGGAGEGGWDAVDKALDEA*
</t>
  </si>
  <si>
    <t>C_3450002</t>
  </si>
  <si>
    <t xml:space="preserve">MAAAAAAAAAAATGAGAAAVPWAAVQVDAGRVLLLGLEPALGPGPAASSAPLRCIDLDLSTRGLAQHPPLIHINSTTNNTGMSSRAGLTDLNPATTGGLPPRKRGSAAAAAAATAGFAATGPENVDPHASCSGAADKHLVAGTGEAGAAVTGTGTGPSLPPGGGEAAVPPPLPPGAAAGLMAAASLRLLSATCTITSTSSSSTASDGGLEQWQEHRQQQQQQQQQQRLEQLELYLAADRGGETPAAAAPPAQQQQEQHVLAGAGPTAADAQQPLLLLVRVSVPVEHDDLEQQLQPVHAGDGSGALGDVGAAGAGHTRQLAFVPGQSLLNNMVLMCYLLVRAGAVESLTPLPSVAASSGLSAATCERCHSPAATAAATAGGAPVAVLVGAMVHQHQPQQQQQGHAGKGGDGPGCPGGRTLELLLLRETQHERSQRLHGRDGGNSKSWELQRLWAISDTLLLLPVHHPYAFCAALVPSSTPAAAGTVSTAPVGSAQGCTSDCSQEAAPPPQPQQQQRHQTALLATVGAVVVLGPSSVCRSTHGTRAQQQRPTSGAYSVGGGGMDWHRPQQDVDDPCQAPYGYGVGEGEDEDAVAYGRSGGQPSLPAPPDGCMPVTAAAAPEVEALGPVQLPWGPWGVRPAVLLPSSHGGSEAIEVDEELEEEVQDTPHQQAARRQASRHPAQGAAAGGAAGEEGHGKEQEREHARGLEKVLAHMARRWDTGVWHAMERRAALQRMMALTRQAERQLSDLAALGMRL*
</t>
  </si>
  <si>
    <t>C_3450003</t>
  </si>
  <si>
    <t xml:space="preserve">MRHPPPRWPQMLHSSAPAPRGPEAHIPMRSPSMKPAAPPTPRTPWSPVDEFPCPPVQPARQVSMLQPPPGYCGNAAPPWWSAAPLHAATPPPAPPAATVPPAGSPNPPPAVLAPGT
</t>
  </si>
  <si>
    <t>C_3450004</t>
  </si>
  <si>
    <t xml:space="preserve">MAIHIDGISCSSKLWQLMALGNLVLREQSSYLSFYDSQLHSFEHYVPFWRHRPREIVWAYDWATRHDAAAARIAARGQAFVRDTLSSQGLECYWLLLLQQYSGLLKYKP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*
</t>
  </si>
  <si>
    <t>C_3450005</t>
  </si>
  <si>
    <t xml:space="preserve">VGAAVAAGGIGLYAYNVLKNSKNGSDAPAEAATATREAPAAAPAATAPTPAPAAPAAAAAATPVAAAPAVPAAPAAAAAPAPAAPASSKPDLVVSVLKSNAALLSDKARTTLPSGGC*
</t>
  </si>
  <si>
    <t>C_3450006</t>
  </si>
  <si>
    <t xml:space="preserve">MTHRGGEAMLPCGKPFSTGQASESIPFTHMRAEPLAAHPFDQACCTWLRRLYMAAAAAETVLRVPGPPQSLTHIFLECPAYAQARTWLQQLWACVAPQAAAPPVTDAGFMLGDRMGMWASGPRGAGALLWSTLRATFLYAVWSMPCPAPAQQAGGSGTQPAAQSRLAEREAEWQRAAAQLTTTAAQHFHNNPAAAPPVTDAGFMLGDRMGMWASGPRGAGALLWSTLRATFLYAVWCAYWSREPAKQTSEHVVREVLLTAQLKAAKLEHFVAIWAAGGAFCEVEEVQGPLDFLLGGVYFQALAWRIIVISLSGAHVF*
</t>
  </si>
  <si>
    <t>C_3460001</t>
  </si>
  <si>
    <t xml:space="preserve">MLSRNAWRIGPVGSRPGREVGFDVGLPAGPAAPQVQRRFVQTAGGRGSGGGGGGRTGGGGASGGGRGGARDPADDMDVCQNLEDLQALISQRLSVWERKKDVVTMCAAFSKCGNLESRSAGAAATAAARTGILAVLAPAYLPLVPRIRNAMKCSIPLWALGKAGVSSSGGTEAQLVAALLERLLDSEVLGTARPQALSNAMYGTSKLREAFEYQSAVKALCGETLRRLRIPELAAAFTPQELSNILLALEGLQLGGKQAELVAAVAAEDVRRGFEGYVPQDLSNSGRVALY*
</t>
  </si>
  <si>
    <t>C_3460002</t>
  </si>
  <si>
    <t xml:space="preserve">MYGTSKLREALEYRSAVEALCGEALQQLRTPELAAAFKPQELSNVLLALEGLQLGGGQAGLVVAVAAEDVRRGFTGYVPQDLNNSAWALAKMGFGVGPEAPAEQRQWVSAAVDAAMRPGVMTGATPQEWANLLYALALMRHQPPPALLDAGAAAAMRASSADGQDCANTLYALAVLQLRHAGVEAAVCGRLGELLQRGGKALTEQGISNSLWAMAVLGGTSFPGMQQLAVQLARDAAGRWEGFSGEGHRQLWQAQQELGGEVAAALCSSPGLQAAMAAAVTAEREDAKPTSDIQKQVVAALRRLEQHQGREAAGGLAVRSVQTGVFAPGVLAPVDAVVGLSDGRQVAVELVGPTRFLSDQTCSGRSAVDGRTVLRIRQLRRAFGEGGGVLVVPYWEWDALTNAEEKAYLLRRLQQPAVARAVTVGAEGGAAAVTAAATTTTAKGGGGSGGNPQQQLLVRPARRPEGGGGGGGGSGRGGR*
</t>
  </si>
  <si>
    <t>C_3460003</t>
  </si>
  <si>
    <t xml:space="preserve">MLANFKAQVTASAPELRPQEAPTLAVVESVAAPPPPPAPLQLPPQVTRSLGSGSFSSMDEVDIRMFRFTAAQLGAA*
</t>
  </si>
  <si>
    <t>C_3460004</t>
  </si>
  <si>
    <t xml:space="preserve">MLAVEETALADVAEQGQVAEVIEEVLAACEQSEGEPPGATAEVAEGDVELKVEEEAEEAAAPAAPATPAEADATADSAAAAAARRKKPHVPYSQREIFEKKPQAPALPARPATSSSNSTGAGARRGSGTNSGATGGAATRASGIPNRTSAPLSASAASAKAAGPAGRARAGSASTSASGEAAAAAATATVAGGSPPLSAGKATAGGGAGGGGFRSTSMPHGTKQQQQKQNNSSNAGSSNGAADAKTLRTAASGRDAIRLAREHGGGGGGSIPHQPKSSPSPPPAQQQPSPDAGGAAATAATTKPGAVGRSPSQRTSAGSKGAATAAATAAATAAATAAATAAAAEATPIKAPSGRGLGKSSSARLSPGAGADAAATGAAAAGAATAKTPEKASSGVSRASPGVGLTKSTSARAAAVATAAATAAAGGADVPPRRVSRVSSSSGAKPPAPAGGSSKKLTGAGGSSKKLSGTSAKAGGGTPTKSASSVSASGAAAAARAAAAAGATAAAAVVGGGGAGGAGAAQALAVPAAVVAAMSGVPAHDSASGSLDDATTPRDRGSAEASRGVAAATGAATAAAAAATAAGAGSNVAVLDPTDSLSASSAATATGTSANASRDLKSTATAAATAAAAGGGGKPAAGSAPIPVPGGGAAGTAAGGGGAGPHLGSSSAGSSRLGGSLSSPKSANDAAAKMLRVETRVRQGSRGSGDLVSSSWQARASPSGGNNGGGNGGAGGGAGGGAGSGKALASGAGGEGGVEKEPTGAGCRCAIM*
</t>
  </si>
  <si>
    <t>C_3460005</t>
  </si>
  <si>
    <t xml:space="preserve">MLVDRATAAALRGSYSFITPGQKRQSQWETHRAQQPWPKYAFVAHWGRPEPWRSLSLPQRERLLCLAASSGHAPSLDAALAHCGCVLKPEVLTAAAAAGNLAGCERLLHGEGCSFEWGALRQSAEAGHLRVLQLLLKSFGPNAFVLPNFLARAAEGAYAGGQPHILDWLQQAHGNRPCSGSAEAAAAAVAAVVAAAYGGQVAILEDLLARMQDEFGGHHHQQQQQPQNEQQEGAPAAAAAAAMAAEDDPSAAVYSCRLLAVIARGCPVEVLERHYHSNWPWPPPMPPPMPPPPAGDGDSEGEGDSEGEGDSEGEGDGDGEGEGSEDSEGGFEGESDEEGVEGDSEEAFEFQDEAEDGGDIMACNWGLISLLDAAVGSPTPCWAAKLDFLLDAWGPEVAGQVLRGERGSAVRGGHAEALAYLWDECELPCRTAISTY*
</t>
  </si>
  <si>
    <t xml:space="preserve">MPAAAAVEQPPPPPPAAAPAPAPAPGPGTITARFNLGGPVGYPAAADAAAAADTAAYGSVPPSLPPPQGGQSQGQGHGSPRGSTPASAPGTSATWQQQQQQQQPSHHHQYPSHQQQYPQQHQQQQPAVLPGVGCGPNWPPAPPGPEPPQRRPVPAIAAATGTPLPHEPQPGDTTYNPYKAQAYWFSAARPSAAAPGASASASAAAAANGSAGGGGAGNGSSSSSSAAAAMEAAAREYVPSADVTASIVGKGHNRSTIPGSGVMLDAATEAAIIARNGGHNFARAAPAAAGGLPHSATYYGSTYSGPGAGAGAGAGAASRSFGSQGSFGAGT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DAR*
</t>
  </si>
  <si>
    <t>C_3470001</t>
  </si>
  <si>
    <t xml:space="preserve">MQTQLTARAQTAAPFRGIAAQRTRVRTQALFGFGKSKKEVDEEKEEEFRKQQELIQKRKSGVLIKEANDRRRKVAETLQERKNLRAAEKEALARGEMPETLQGWKPYEKEIDQKGISGGIVVPLLPFGIKKYDEGERFDLRSPYSDAGWVDPEEQDAWSGLKKIGTKILNFSGKSEPTELKPIMWATPFTKKRGEEAQEPEEPQQXXXXXXXXXXXXXXXXXXXXXXXXXXXXXXXXXXXXXXXXXXXXXXXXXXXXXXXXXXXXXXXXXXXXXXXXXXXXXXXXXXXXXXXXXXXXXXXXXXXXXXXXXXXXXXXVGAEERPREGCYTAGAPHCSLQGCTVSSGS*
</t>
  </si>
  <si>
    <t>C_3470002</t>
  </si>
  <si>
    <t xml:space="preserve">MDGHAAATTEYQARRLQRLQQLLAAEEAEEATQGRERQAQPDHPERCRTAAASGAATGAAAAAATPSSLATSAAAGGDSSIVGWLKATVASFVPGSSTGASSSSSGIGSGSSSGAAAASARERARRAAVAREERLQREMGPPPVAPTPPRGLYVWGSVGSGKSMLVSLFYQVARPLGLSLQQRCEVVELSSPADYRRVLLEQGRAAIAAAAATAAGPSSSSPGDGVITAATAAAAAAAATAAAIWPPVCRSYLHPAGPGATAEMERLWSAFAGATAAPAGATAAGATAAGAEAGGMLDIPVRDQARRFITLIDELYNAKCVLVASAQVPPEQLFVGAEGEEPILDVEGLQFETAAEGEE*
</t>
  </si>
  <si>
    <t>C_3470003</t>
  </si>
  <si>
    <t xml:space="preserve">MADAAGDKKRTFRKFTYRGVDLDQLLDMKTSDYVQLFAARQRRRFQRGLKRKHQSFIVKLRKVKKLAASGEKPEPVRTHLRNMIVVPEMIGSVVGVYNGKTFNQVEIKPEMVGHYLAEFSISYKPVKHGRPGIGATHSSRFIPLK*
</t>
  </si>
  <si>
    <t>C_3470004</t>
  </si>
  <si>
    <t xml:space="preserve">MQFRLGGEPRRLDVAALNESLKVRAGGALRLRFHNRPDEAYGCVFDFDSIIANTHGAYVSAWRKLAEARGLPLPRHARLSMHATAPERIIMDVLGWTSSMKEARALAFELAETYAQELAAGPAM
</t>
  </si>
  <si>
    <t>C_3480001</t>
  </si>
  <si>
    <t xml:space="preserve">MWVGGAATLRRRRRRRGGDFDCRAAGRSRAGNSSSSRTGNSSSSSSSSPHSSRTGSIITSSGIVSSSPRSSPRRNSTGHSHSHSHSRNQGREAKGRLTKGRQVKGRLTKGREVKGRLTKGRQVKGRLTKGRQVKGRLTKGRLTKGWQRVPPRHILCITFTNKAAAEVRDRLDRAGVDLAGLIAATFHSWAYGLLRTYHRAAGFAQCPTVWKDADLLRAVALAIRLSSLERGRGDMAAWLGLDGGAEPATWAQVLAAAQAQHPXXXXXXXXXXXXXXXXXXXXXXXXXXXXXXXXXXXXXXXXXXXXXXXXXXXXXXXXXXXXXXXXXXXXXXXXXXXXXXXXXXXXXXXXXXXXXXXXXXXXXXXXXXXXXXXXXXXXXXXXXXXXXXXXXXXXXXXXXXXXXXXXXXXXXXXXXXXXXXXXXXXXXXXXXXXXXXXXXXGE*
</t>
  </si>
  <si>
    <t>C_3480002</t>
  </si>
  <si>
    <t xml:space="preserve">MFLPGNMEIFSACVIVLQVTVSGPCDLAIAQPPLGYDRLPHRQPQPQQPLAQDAGELLRLQLSAPPPAAWAAGVTDAASVAAASVDWPLETAAEMQGAEAATAAKAAASLARGRDPSFSLRCALDAGLLPAVERCLRAPQAWQQADSASKLLYVVNCVLRYSGVWPAVLARGPLQQAVSLIATLGATARLVRGSDSSLDVIRSASQPGMQMTVECGAWGYLCAYLSSMLEQVADLRALHERAQQQREGQQAAATDATATAAVPTPLHLNSVLEQVVESKDGSVKPSTCSIAWMAAAGGLPAAGSTADRQQQLLTSFAVYQRCAA*
</t>
  </si>
  <si>
    <t>C_3490001</t>
  </si>
  <si>
    <t xml:space="preserve">MRLAVVKQEDGVCGPSARILHLEPCCTASGVVLDGNGLVESIVYEDKAAAKPLPEVTDSNGIGRALCSADLDPQPTDRLRVFDEIKRLSGDAIKLYAALPA*
</t>
  </si>
  <si>
    <t>C_3490002</t>
  </si>
  <si>
    <t xml:space="preserve">MPGGVTASGLRRIMIFLVALGLSSSSVFFGLGGAMGRALIFAKGAVGVGTAWAVELSHATAFNDAEEGLVPPADISDISSLVEDTVQARRRVLRAHVQDFGVYVQLAQRVADRTGILNLQHNMELAEGASWERVLPQRARTEFMYSFFEGINAAAVANTGRILGVNGVFKALVLMCQSGYWSKLGPGLHPEEIVESVLEFGPMVLVHRFSVKQEGSTAAYQAWVFAKFYGEPGAKPESVEVDAYPVANMSNVSVVAAWWRQRLPESDLGFLAPPMELSAKTAAAEGLGCALAEGSGGAPAEGSGGALAEGSGGAPAEVLPEEAAPLPAAGAVAVPPNTQRLGIAAAAAEGSGGAPAEVLPEEAAPLPAAGAVDVLEASESTWQQLGFSIKAVTRYTEAEACGMERAALAEAGNKGAQTAAGLVKFGEGGFGTVTAGVVNGTWVAIKRYKHRHQAPSDAVFKYVCANVMASSCVYSSGGEGGDLLLGALADFDLMVAAGTAHSQAGTKTFRPPEGDGIKPLAAQATPSPVLPSRGARAWRGPLHVQGFDVFSVGACLPYCLFGGVDRGMEHKQLGMAVRDVQMSSSSVSGKLRMIGLVRQLLSEKWERSEGWKPAAPIVEAMLQLARDAMCPEVALRLLAAGSGGGAQMRHFTKRLRELLEMAKEGR*
</t>
  </si>
  <si>
    <t>C_3490003</t>
  </si>
  <si>
    <t xml:space="preserve">MKGPDAGPVRHPLPPTRIANPSTYPIPHSKLPAPAATRKIMMRRSPEAVTPPGIPPSAPRCCCNASRWCPVPRLRQCRPVPRPQAPPVQPPRHQAAPAAAAARRLPQRPPPAAAAPPASPP
</t>
  </si>
  <si>
    <t>C_3490004</t>
  </si>
  <si>
    <t xml:space="preserve">MEIRYWAPPGAAPLQDTPVLHLRRRADFKEATGLCTDQVFIVGGTGNYVKDLGEKGFIDACKTTSATRIFPDTQHHNVPGLPFTGMSNVAGVNGPDALSPFAIVTDKDIDRADNDPNHIFKLMVMKHHEALSEDDIDYLSMTVLVVSRKIGIFSDMSPLTTIYMHESKVRAFTTARAQALGHSKVCSHVGAQREARGFGRANKPS*
</t>
  </si>
  <si>
    <t>C_340001</t>
  </si>
  <si>
    <t xml:space="preserve">MASRDHPGAAHGLSRGSGHDAPATLAMKPMPMLDASGAGAVPLLSQQDWSQVLPGTLEDARDAAVALRELVQDAVFLDEDCYSSAVDHTQYQQKLHAHQKRIHELENEAAALRAELERKDEQLTAAAARQRQSQQQVAELQQELENNAVVFRVHYQELLTRNEEIERLKVVIEGLSGTRP*
</t>
  </si>
  <si>
    <t>C_340002</t>
  </si>
  <si>
    <t xml:space="preserve">HSLSNPAAPSSPQPTSRRPCSHTPQPAANNPAHAYPSNPLSHTEPAQPHRARRAPTEPAIPRCHLLPAPHAARALPYLPDTSRGPSAPASALERTSARASVLVRATAAPASEQAPATACAQSTGHAPEHVPVRWPAPAPAPVRPTLPAAQPLAPALAAP
</t>
  </si>
  <si>
    <t>C_340003</t>
  </si>
  <si>
    <t xml:space="preserve">MPLYGLAWPEGETFYTCGGGGHGIKNRLVCAEAKDGSLSDQTAEHLFGSVCPSRLAIAPGGRSIVFGVGDAGLRRLDLDTRGRVPKFTEVTGTLAEKLSGVKLDAKALAFHPAGDLLAVGSDDGTVAVFEWPSLKLKFEIGGERKLSDSIRDLDFVPVAAAAAGAGGKAGGGRVGLMVILDNGSAAVLDVDKAGAVLCKCALAKGSEFKNDKVMLVSNDERLLLHHLPPGMENAQFARVKCRMMPVPASGGAAAAAAAAAGDSGPLRATLVCLMNNRAGSYVALWELDEDGLLSMRNSCKVTDSSGTCMDASMDGALVAIGNSEGDVALVGTRPHMRLVKRYPKAHMVFCTAIAFNADASWVLSASADASATLNSTALPPPPDPAKFLKLALILLMLLVMVVLQAVRVMRRSGLSMDDILQLIGLRPRDEL*
</t>
  </si>
  <si>
    <t>C_340004</t>
  </si>
  <si>
    <t xml:space="preserve">MPFLHNAPERLGASLRTWAKDVQELQQQRRLRGTNKNRALQDCLVTEVLRHEVEKAEPPLVCLADREPDQVLSEAFAAAHAALLSTPGLDCGASGCTATVALVVDDGLVVGNAGDCRCLVGRFESPTEVVTYELTNDHTPCLMHEANRVLAAGGRIAAYELNGRRLGPPRVWARKADTGPGLCITRSLGDLAAKRLGVTHVPELCSMPLTVDDRYLVLVSDGITEFLSSQQIMAKARGSSVHEWACVGNPPDEVARRLVLEARAQWKKHCGGGGGADSSNDSAGGGAIIDDCTAIVAFMVLDPEAEARAQAAMEARRSVAERSMWQVRARGSLVAA*
</t>
  </si>
  <si>
    <t>C_340005</t>
  </si>
  <si>
    <t xml:space="preserve">MLDNGRWAEVGRTEMIANTYDPAFVKRFRLVFHFEKTQKLRLIVVDVDKGQDPSSISPDDCNFLGKAEFELGEVVTARAKRYERPLQKKNGEAWESSTMLLVPEEVSACKDVYRFQLKAFELKNADTFGKSDPYLQISRMQEDGVTWLPVYKTNVVNNCLKPVWKDVNVRAAQLNNGDIYRPLRLQVFDYSVSGNHQLLGQVDLSTQRMMELAAQHGATVPLQPPAGSKPGNYGSLQIQGFVTETKASFLDYITGGTEIGFVVAVDFTASNGEPQNRSSKHYQGDGPTQYERAIMGVGGIISYYDFDKAFPMFGFGGVRRGSGGSTDHCFPMGPNGPDGVCLGIPGLLEAYKRGLVEWSLSGPTYFAPVIRRAADMARETVNAGGAPKYTVLLIMTDGDVMDMSNTIEAIIDASHLPMSILIVGIGRDEFTKMNKLDADKTKLSAGGKTAARDIVQFVEIEKYAGDGVRLAQELLAELPGQFLDYMRAKNIPCPNIWAAQQAAAPPPAGYPPQVPGAHPPPPLPPGGYPPQAPAGQAPTAAAAP*
</t>
  </si>
  <si>
    <t>C_340006</t>
  </si>
  <si>
    <t xml:space="preserve">MQVKEEDEAPPQLVYSDEEDTDGDLPALATDEDDSDRDHGGPAGSSGGQRAGAAAPPPANGAARAGNRAVVEELTDDEEEDDDEHDDGDEDEDNDILSDDEDYEADDDDDDDDDNDDEDYEEDAGRNAALYAYTAPAAFPNGVFATGDTGGAEEGVEDEEEMPGLVYSDDDEQDRRRAAAASFVARGGAASSAAGKPPGSGLRPGFLNASPSKPAAVDGSYRNAGVGAREAVRPPGARAAGAGGGAGGREQQPHNAGAGPEDDDEDSDSDVPPLAPPSDASDEEGGAAGGGRQEQPWQQQEREAREKAAAKEASERRAAKKAAAAKKAAAEAKQQEKAKRSKKGGGAPEPAPEAVVYTRADFANDDAWQQYLAKEEEERQRRRRELGLIEDDGRGGGADQPLGYCCLRPGNETELLCDEPRFRVRENQKRYCVHCTRGCVLLFHDKCWRPFLEGVGGLRAAGGEEFDRTFKATGKDGKPKLHRCLTDCCDGHISRVYIHQGQEGHGAGKTLFHYDVYTMDAATRQLAAAVEAAGRRKRPQTDAPGSAAGQQPSQQGQQHASKKSRKGAAAAAAAAVKGAAAAAGAAAAAAAAAAAAAATAAATAAGQGQAAGAGAAVAKGGKGAKGGKAEEATAAAASGSGAAAGAAAPTEPAKPRGISIVNRAKIVAREEPEQLASSASPPRLPPDDSMLKPLKRAAAEEAEPAAPAPAPGTAGEASAANTGEGEDGAAEDMEGVAAAPLAGGSQSHAQAAKKKKKGITLHLDMFQAASGGGGGGGGSTSAGVAAATAAMAAESDEAARAARVARREAGRERAQQARRAIAEAMQAAAAAAEAPRMYEFPPLEAAAEGGGGGTGRRGQAEASGLSLNITAREFVPPTAAAAAPAAPTAAAAPAAAAPAAAGSSTSRSDSPEHPHTSSQDTAAAAAAPAAAAAAAAPAAAAAGADTAATTAPAPPAPPAAPAATAAAAPAAAATLALGAASYRHLIAAGVAQAQATLASVSARAA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LRVALLLLQHSSLAAQLGRRAARATCCRTCACSCTASCASSCACSCACSCACASGAGRRCRGLRDTPLAV*
</t>
  </si>
  <si>
    <t>C_340007</t>
  </si>
  <si>
    <t xml:space="preserve">MGNCFGSDVSSDYAAGRAYTGESIKEQDIEAQELLGGSLAYCTWIMLSVGARRLKDADVFSKSDAMAVLYEKKEGSWVEFGRTEMIANNQDPNFVHRFKILYNFERIQSFKILFVDVDKGQNIASIDPNKCDFLGQAEFTLSEVVTAQGKKLGRTMTNKEGRNTQSTVVLIGEEMSNAKEVYRIKLSAQKLKNVERFSKSDPFVQISRMQDDGTTWLPVYKTGVRRDNLNPSWDEIVVRATQLCNGDLVRPLKLEVFDYESNGSHRPLGWVELSTERMIELGSKAGSFVTLNPPRGKPPGEYGTLQINSFTVQTRSTFVDYLTGGTEIGFVVAVDFTASNGDPRERASKHYFSAGPTQYEKAIMGIGAILEHYDHDKSFPMFGFGGVYGKNPTDHCFPMGAPPDSTCIGVNGLLAAYRQALGTWSLSGPTLFAPIIRATIQRARATVGAKPPKYTVLLILTDGAIMDMPDTINAIIEASALPMSILIVGVGRDNFGDMHTLDSDDRKLSSGNRTAVRDIVQFVEFEKYAGDGVRLAQELLAELPGQLLEYMRANNVQCPPPLTAAPTMHPGGHAAPPPGAPPPGAPGGYPPPGAPPPGAPGGGYPPPGAYPPPGAPPPPGSYPPGAAPAGSYSTPGAPPPGAYPPPSAPPPPPPGAPGGYPAPGGYAAPGSYPAPGGYPPPGAAPPPNPVAFNVPPPAP*
</t>
  </si>
  <si>
    <t xml:space="preserve">MSNKWWNGPQTTTGRGIYSQYNPDSIKEWVERSQSPRRVGTSDRSLAQLRELQRPTTTSTGHRTMEPRPVNAHVQQPLSSPMLPQFVHHHHFGWLPPSPERRVGGSIAHASPRQAGHGVSYGIANSHNHQIHNTHMLISGRKP*
</t>
  </si>
  <si>
    <t>C_340009</t>
  </si>
  <si>
    <t xml:space="preserve">MGHARNYLSFDIVRRVLEDYFGYNCLMVMNVTDVDDKIILRARRNFLLAQYKSSGKSAEEVKEFTIEAIQAGIAKQQKKVAEMEAMVAKDSTEAEAEPDEKKRSFALRKVADLQEAVKGEALKGRQAAEALAAVQALGAAAAARTPSCEAGLYAWVGRGGRRAISRK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IPEIIEYVTRIIGNGMAYASNGSVYFDTQNFSAALAAEGESNFETSEKRSPQDFALWKAAKPGEPAWESPWGVGRPGWHIECSAMASSIIGSRLDIHTGGEDLRFPHHDNELAQAEAYYHHDGCKQWVNYFLHCGHLHIEGLKMSKSLKNFVTIREALASFNARQLRLMFCLQPWNKTMMYGEQSRTEMKVREAQLRNFFGNVDAAIRNSSVNTNEQRWTTEDFDLNNRILATQAAVDAALRDNINTPAVMDALSDLIKAVNKYLADKSEPGAARALLLRKAAAFVTRILSVFGIVDGPSDRSDAAAARYLDALAAFRDEVRGLAKAKAAAAELVAAVGRLREGVLGGMGVKVELAASGDRSSWSAADPANRPGATSTSYIDTVVAFADQVQALASSSAAPGEVLAACDQLRDSTLVDMGVRLEDRPDGKAVWKLDDPATMREEIAARAAAAASAARKKLEGAVERKAKELEKLEGLAALPSIQEALADKYSKFDEASGEPTHDKEGNALEGKAKDKARKDYEKAAKVREPLSKKLAEDPAALDKMKAEVEELRQQLAALGTA*
</t>
  </si>
  <si>
    <t>C_340010</t>
  </si>
  <si>
    <t xml:space="preserve">MLASALLRSCGECQRHAPLPAPAVVHCFTGSAEELRAFLDLDAYIGITGWICDDRPERGGAELAALLPSIPRDRLMIETDAPYLVPRTIKPSKKRPGRNEPALLPHVLQAAAAALGVTPEELGSSSTEVACRVFGLPPSQLGLAADPR*
</t>
  </si>
  <si>
    <t>C_340011</t>
  </si>
  <si>
    <t xml:space="preserve">MQEVLPRSRTAAPRRLCCRSASRRLAPVLRASRHTSLEPVSTRDVGFPYSNDFIVDGKVVDAATVCRLLEPFALEERVKRIEEVVAKRTFTVLPIVEGLYDMGNLAAVCRTADALGYGAVHAVNKADGKFKMSQRTAAGADKWLDVKAWDSTGECLAAMKAAGYQIVTTHLTQSSITIQEVDWTRPTAVVLGNEKFGVSAEAVAAADACAIIPMTGMVESFNISVANALILYEAQQQRIRRLGSHADLSPDQQMALKAVMLTKTVKESQSVLSELLSRPVPTWQSHVFRKLAKEAASYEAALASKGLEQGAGAGSP*
</t>
  </si>
  <si>
    <t>C_340012</t>
  </si>
  <si>
    <t xml:space="preserve">MLPSCRKTGRGAHNDEYKTSKTCYNCGCQEMAIKRLGGLKEGQRPWSVKVCNDCLTTWNRDVSAANVIRVLLLLKLMGFERPTKLQRPPWPPAAAGPG*
</t>
  </si>
  <si>
    <t>C_340013</t>
  </si>
  <si>
    <t xml:space="preserve">MTSLPALVPFAALPALVPFAALASTGRLLGSMSGLVCGAQRRLPAHTAFARSHGTATGHAGIVGGAGLSHVKDAAQAFGANQSSSSPSFATSGVAPHPGMKAPSPPTDDEVEACWRPVYDTAYLEKVKPFHITPERLYQRIGFRAIMAARWTFDKLTGYGPNMTEAKWLQRMIFLETIAGVPGMVAGVLRHLKSLRSMKRDHGWIHTLLQEAENERMHLLTFFELRKPGPLFRASIIVAQGVFWNLYFIGYLVSPRTCHAAVGFLEEEAVKTYTHALQEIDAGRLWKGKVAPPIACEYWGLKPGASMRDLILAVRADEACHAHVNHTLSGLPATAPNPFAYGASQLP
</t>
  </si>
  <si>
    <t>C_340014</t>
  </si>
  <si>
    <t xml:space="preserve">MMVAVKKMKDVPTTEEEGEIAMREVRVLQLAKHVNIVNLLEAYKKYVERTLLQELKANRGGMPPAAVKSLTWQLLQSLSYLHRKQIIHRDVKPSNILITESGVLKICDFGFARAMTSSSADPAYTTYVVTRWYRAPEVLVGDNYGPPVDVWALGCIFAEMLAGRPLFPGKNHHDQLWLILKCLGTMTERQLELLDSDPQFACFRLPTQSEIEPLEHRLSALSGPAMQFLRACLNPDPKQRATADELLAMPYFSGVTDVLPVDDLMAYPDADLRAKLEKAVAQDAAAAAAAAQRESLLLMPSTSKRGVLAPTNSKQHMNPHMNGQAVSPGRNGSGLPLVHHQQQQQPLLQPHSSQPMVGPLPSKAASVQQLSAVHMTEARPPLQRYITAPAGSIASKVMSQPPPLQPLSQHGGYSQVPQPQQRSRPSSGGGNNSQQPSPSGSSTSKASSQQQVGPPGPVRDERDRERERAPAPSGNALVPSGMNGMGLGSGLPMRPTRGTWRFSGDGEAGLPPTITRQLSGTVNFQTYSGAAAGGGGAAMEQGRGGPDHVTPSLRAPQQRTTWNGAASAAQPSQRSGASNGGGSNNNSTSGQDQGQSRSSSMNGQEQGSSTAAHRKAHSLAGNEGLHVNGGGGGSATLRNGVAPGGLTGLQGRSLAPAPASSSGQSQATHPGFPSANAAVRLSPSPPPGSYGGPLRSTNSASLVQPAAQASQGRGSHDGMGNGPSGQLLLGPSVHGISIVSGGGGGGKTSNSGFLPQPGYPGSTSSMHAGGLLEPEASDSSCYADASAYLNDGRHTVLPSNLPPLMGGTPRRISAPESSTTSGALAALNNATNGGGTGALGAGSGSNSSRALMGSSHPPSGGGYLQRHNNKQQHQQSQQQQANLHGQALAQLPSMGSGDSDEGAQAANISSNGASHGTFLPALEVGKPGSRIPSASLGSTSGVGVGRRPSKGSLRSVGPEAAHCKREEAMKALALEAVPEAGVL*
</t>
  </si>
  <si>
    <t>C_340015</t>
  </si>
  <si>
    <t xml:space="preserve">MRLLDSEDADQAARASPPSTSRTGQPQTAGPPAEDVDDLINLLNDASPAPGNGALPVQQKQQREREEAERQRRIKEAQEEAERHRKAKEEAERQWKVQEEAERQRKALEDEAKAEAQRMDRMRRGAAAAVRAWQARRALQRLRVQEFRRQHAARLIQRAYRYYRYTRGYTLGPLRVPPQGGPRPGSGSGVDGAALLAKQLRLRSAVDARLAPETPQQAQGDDDASQHRTVATHRERVRQDPAASCRPRNVCRAAVTAEGGR*
</t>
  </si>
  <si>
    <t>C_340016</t>
  </si>
  <si>
    <t xml:space="preserve">MGASGSGKTTLLNVLAGFYKAQDKLTGDVLVNGKAVTKEKMRRISGFVHQEDVILHTMTVREALEFAAALKLPSSMTAAQKSQRAMEVAQLLNLHKSLDSVVGSSMIKGISGGEKRRLSLGMEMVTEPAVLFLDESSSGLDSFTAFKVVHILRSVAHLHGRTVVCSIHQPSSEVFHLFDDLVVLAAGQIIYLGQVQDMVGYFGALGYHCPNYTNPADYLFMEVLNAPAAAGDDTEAAPQADGANGHGHHLPRLPHLPSLPHRHGHAAAGHDAEAGKHAAEAEAEAEAAAKAALSAAEAAHAAEEQRIASLIAAWDGSPQAAALHRSLTSRRAAEAAGISKLAESAVAPFWLQAPLLARRALLNAWRNPLVFRGKLAQTVFLSLVVGLIYLQVSDDLAGVQDRQGSLFFLVVEGLFGSVMGILTVFGSEKPVFQREFGTRLYGLPAYFISRWLVELPSHIILPVLFSCICYFMIGYQATAAHFGWFALTMVLMDNSGAALGIFVSCLFNDLSVALSVMPMFLLPLMVFSGFFVNSDTIPPYFTWIQYISPMRYGYIALAKNEFAGLQINCSPDESCPPGYNGAMVLANMGFSDKGSVGQNLGILFAMVWALLLLAYVALWLAVRRLVK*
</t>
  </si>
  <si>
    <t>C_340017</t>
  </si>
  <si>
    <t xml:space="preserve">MARWQNVAAKLGLSGGGATVEARLYKLLVYERGGHFRAHRDTEKEPGMFGTLLVQLPVEGGHTGGTLAIRHLEFEVEWDTANGASQTGMGWLGIGQAQRALKYAAFYADCEHELYEVESGLRVVLAYNLVRVEQKAAAAKPAAASGGATGAAGVAATAEKAQVACPAVSVASLTAVTEAVRAWEAAGPVAQPMVALPLAHKYTEANLGFGTLKGDDGAKVQALLQCPLLDVHLVLFGKQVDGKGNMFYSYDGSDDEEQMESVDWNCIDVKACVSPLFGELPDYDDAMGFGRRLEDSLLAGDKIFPNDLKPDNRKFTPYTGNEGPRLTYWYHRALVVAWPRSRRAQLAVVPGSIASAVAVAKQCLSQLRGSGGDGGGGGGDVAAAAAGATAAAAPPAAAHTTAAAGAGSSSDAPSTQWSCTGGAHLQQYLQQLEERQPHQVDDSRKQADAELALQAVLDCAVKAAAAPKQEAEGEEEEEYTYYSNVEVWQTGEDMLSKRAGEQWPTGELALQALALLSSPAPAELLGKPWQQHACVQVVQSMAAAAVPPAEAKRFADLMHKGLPAVIASAAATLASTAFDDAVVELVARQAPQQLQGCYQLLVQEALPKALRERMVQAFNTAVFGGTEVVAAGAAGSGTAAAAAVPSGGGGCIAQLQPADVCFLAGLVFATAAEGTAGGGSAAAAAAAAATGGAAGGAAPCRGMAGAFTAAVLRRGDCQALLQALLKEEAVRQALSTQQQLREPAALQLAVARAQYLEPRVLPGPPEDDLSMPGATSNDARVTNFLGSPDTAREFSGFHSVANALRWAHDVVKGDGRYGRAHAIQTVAVVGTDDDAAAVVVMTKHRGMNMQRLALYKAEAEELAELQALLG*
</t>
  </si>
  <si>
    <t>C_340018</t>
  </si>
  <si>
    <t xml:space="preserve">MACGGWLLADTGELSPLLPGTCPSDVLESGPTFELALRSCPPAKLVYGHVPSANVNAAASRIAGHAVKGDACLVLSALTVASTSGGASCSTAAAAPLPPPSLDLLLDSLMGGTRLAQALLANPRHPNSGRNALTKGAAAAAADSSDGSRAPPAEGQATGAAAAVVAGVLGRAPSWEAPLSPPCKSARNSLESPPHPLHLPRAQHRPAHPVHSLASALAAAVASGDGIARPASPGVSRLASQLAGSWLGSGSGGGGGAGTSSGAHGSLQHAAAEVEAFSQAAHKRRHSGESGEVPLASCTAPAGAAAVTAARMELDEGAPAAAELPGREIPLAGSTQRRSLQQARPEEQEKDKELQSPAPALPAPQEHEQEVPWRELPCDVVAYVATQLPQQASQAIAMAGVCRGWRVALLANLPALRRITFNLDPTNHLRTSTHTRSGTAGANGGDAKGSSSGAAADGSATANSTGGAGVGAGACVGLRRRSVARSAGGGADQQRSEEEHAMAAALSRQYGAGAFVLPSAHTAAGGLEGMEGAELFGGGGVEQQEAQEEQEAQEPVVPRAAARRPPALLLEAARGASNPSAQLVMAQLLEGSGDADGSLRWWRKLAIAGDVMGMFKLGMACYDGSHGMQPDPEAAHMWLSRAVRHILQVDSITAIQLDEQHGGSGPGGGAPAAAPAGGAGVAGAAGGGAASAAGGAGGQPRVSLRMRRKLASLDPTLLRMLGWSSIVLGYLEFDGVAGRSVWGMGDRSEAVRLFRLAEGCGCNEAAAVLGWLYNTGQY*
</t>
  </si>
  <si>
    <t>C_340019</t>
  </si>
  <si>
    <t xml:space="preserve">QPLRHSSPPPPRKHLQHVVHVLIAVGRHTAAPDVRSSLRLQQGSLKCDAHEPPIVPWT*
</t>
  </si>
  <si>
    <t>C_340020</t>
  </si>
  <si>
    <t xml:space="preserve">MVGPLVESCFDGFNVTVLAYGQTGSGKTFTMGTGEMAPGGEEGALGIAPRVIRHIFQGIEARREQAAFYVRAQFLEIYNEDVKDLLAPPTEQVTKWISRDVGSSQSAGGGLGGTQAAPGGISLRDAGDGTIIVIGAREEPAEATSSTLANEQSSRSHAILTIIIEQHSLVHASLNSSTSSGGGSGSGDGAGGVGRGSGGGLMAAGEVRTAKLHLVDLAGSERTKQLRSSMQGQLGARFRETVNINQGLLALGNVISALGDERRRGSHVPYRESKLTRLLQDSLGGNSRTAMIACVSPADEVLEETLNTLKYANRAKNIRNKPVVNRALPGSTMSPLRGAVQEVQLQVLQQLVAQLVAHSAGGSHKGLAAALPLAELMALDVADPAACLQVLTRTKEVLTRAAAAAGDAGGPVNRGALEAGEAGGVLGDEDGGGEADTLLAGCSRAIAGILHSLAEMEAQGHVNAEASAAASASASTSAAATPRAASGDEAATGSEGPGRVSVLEDRVRALESELAGVRVELQEAKEDLERDEVIFADKMKELHDARTGCAEAQQRLREAEARHGREAEELRGQAASLKQQLQHQAKLLAAAAAARGSAAGSRNSSRPGSGCGLRRAAARAELNGPGAATAADGGESADGGLSDEVLYDEELLSYISDTEYGEQLVISGGGPSQREVLESDAALREELAAVLRDKAAAEAERAALERVALAQRTSFDAARAALEQQLSSLSGDILRQQQQLEAAQVAEREAKELAAKWQERAEELEAAIDSREAALDRLRSELEAVEGGAVRSSEERAALRQQYEQRIAAVTAQVAALQRQLQQHAAGGDRRDRASASERAAVLEAELGKLRTHQSDLKKQLSERISKYERDAAGRLKELAALRKAAATARGRIEALEQENRAQRVLLREKQAEVAAANQRLRDSQRSMGSGGGAVLGGPGSRATSPGRPGYNRPGGAGSGEAGAAARHRSPGRGLPPHLAAAAGRGSAGGSHGSGSGASTARASALAASQEVQTQTSDAALSTQEQQEVKGWATQLMLVVTEMGAVQARAEVLAARQAELRQRQEALEREAAQLDLRTQRRAEQLTAAVAACDAELADLLGRVPSPRYDTPPASAPGTPRMAAAAAAAAAAAAAAASAGAVPGGAATGDAKLLKGGAGFGGNRALMSDDWVALQQRIADVSHAKAKLEERLGSGRLLDEREQQAVDSLDDARDDLDTQLSYVAGELADRRGAAERLRRLRDQLLGLGGEVGAEGLRLALEAAAEAVGHRSYRVRQLEAALAASEEGAARREAQLQAGERLRESLVSLSAHLASLEATSPNSSASLNSWELRNLLDMYLEGGSGGAGGSGGAAPSGTGGGGSGLGAAEATGELQQQQQCQQDDAGDDDASERQGHHHGMAAARDSGRGIADDVDPFGSVQVLADDGGTGTGISTSGNHSQAISSLSSWVASSSDAGSQHQPQRQQPGALGTPQRGSASGAGGSGAGTPVAAPGGGILRRNGTGDMGHYGGG*
</t>
  </si>
  <si>
    <t>C_340021</t>
  </si>
  <si>
    <t xml:space="preserve">MRASIGSVGSAGGGGGGGGGGSRIDMDERQAAMVRAARARGFLPVLLPFL*
</t>
  </si>
  <si>
    <t>C_340022</t>
  </si>
  <si>
    <t xml:space="preserve">MQQVGAAGLRQLPLDLEHDVKEDGFSDEDASEVVDWEQDDPLVLELAEELARVVDDAWTWTALRKWSDDGVVVFGSNNDVQDAYNSFKVWARVALRAAVRADEMPEGPLREALVTDRGGFGGGRLCYHGWANLPRHAQLGFIHAARWRWFEEEWHTPDPYHGLRVHMRLQHAGDPEADRLRELLLDRKGEEEGAPDNPARQRMRELMADLEVHMEAVRKRQREQQAAAAAAGGDQDAAGGGAAGRAAPRGRRRW*
</t>
  </si>
  <si>
    <t>C_340023</t>
  </si>
  <si>
    <t xml:space="preserve">MAGQVGSAAATVVRRTAAARAGATAAPAVAAPPAAAASPATGLTSDGPSASAPASTAGSSRRGAGSSLRAARAALGGPQESVRGDDDLHLDSEEDLLRMQDEFIAQHSRPAAAVTRITRKGAQPAPAPEEDAAYAAHDSNGGVSSVDAEEAAGASSFTPARGDLAAAVAAAVARVGQGRQPPEGASTQLRPQAATRVEEGPGGEGEQGEPEHEQPRSILAPIEGLLGDIVERQPPPPADLVPVQPPVQTARPAAPMPSRQQPLVQPAPAGAAAGPGAAVAAGAPAAAVAAAASGAGAGAGLGVVERDVVTPFPDAMPGAAGTGPAASGLLVSAAGFPEATHRRQSKFALSRKAKQDAGQPGPMGTAPAAAAAPSGLLQSQARSAVGPARTASANGGTSGGGAAGGGWHSTTSITVDTLSDWNLLPTGPTAAATAATTAATAAPGGISAAEVASEAAVAAATAGADADAGLGAGLGAGLGQGEGLGDISARNREAVAAMDPRQVAAALAELSSRMSPEALDFLRRRGAQRLGQQGQGAGAGGGGGVGGVAGAAAGGPGAAAGGKAGAGLRAV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ALRPGTLVLAWLISQPVRPRRRDADEGRRYNDSPREDRGPRDDWRRDDRRRDDPEGRDDRDSRDDRRRDDRRHRDDDGDGEGRDERRRDDRGWDDRGGERRRFGGGRGGRGGRGGRSFGGRRGGGGRGEWRERGDRDRGDRGGGDGRQQYRQQQQPQEEEGEYIDPRILKSPRYLALKQLMRIEEDGAYSGLVNGSPADFGAPQQQRRRRGAVRLDEEDDEAEAAAAVRADDEGQPLDPRCRLIKELVSGCTRLQRRLDYVVSRLSNQTPSDFQAGVRLVLRLGVFELTERQLPPHALNEHVQLAKALVRPGVGSFVNGVLRSAGRHLEAGTLPTPENEPSTSADAKGGGALAKQVLRRLAIQHSHPTWMAARWVARFGEEAAAELMSRNNTPPVYTVRVNTLHRGEGGCDPAAVLQQLAEAGVTAAASPYLPAEFIRVERGLQRLLADGFVRRGQVYVQDESAGLVVALLDPQPGERLLDCCAAPGGKTLFAAARMRGNGSITALDVSAARLRALRRAADAAGVGSMVTVQAGDLREWSRQQLDRGAWAAEWEQPQEDPAWARAGPARGGGAKGQGQGQGQGQPEGGPEAGRLFDKVLLDAPCTGTGVLSKRADLRWRRTPEQLDELVELQDELLDAAAPLVRVGGVLVYSTCSVEEEEDAERVRAFLARHPEYVLEHAASVRQGAAAAEAEGGRRAGQRRGGGSEPGVPEEVVSEEGFVATLPHVHGTDGAFAARLRRVR*
</t>
  </si>
  <si>
    <t>C_340024</t>
  </si>
  <si>
    <t xml:space="preserve">MLEVPAVDPMVLEQLAAFLPQMAKENQKLQQELQSRPAAEFDIEAVDEEAEGPYIEMDLACGVLELRDAAALAAAERAMQGQGGLELGEGGAAEASSSSSDDDSDDDSDEDSDEDSEDASEGQAAAQAAAAVAGRHHSKAAGAKAGGGGRRGGGGGVEVQEASESEPMDCEDEEGXXXXXXXXXXXXXXXXXXGRGGPGVAGRRAGAWWAGGGGRWRLSGQR*
</t>
  </si>
  <si>
    <t>C_340025</t>
  </si>
  <si>
    <t xml:space="preserve">MATGMPYGLQAMLKDGHKHFSGLQEAVMKNIEACKGLAQITRTSLGPNGMNKMVINHLEKLFVTSDASTIVSELEVQHPAAKLLVMAAKAQEAEIGDGTNLVLTLGGELLANAESLLRDGLQTSEXXXXXXXXXXXDPQVLEGLVLPGTKDVDVRDKAEIARRLKGSISSKISGYEDVLAGLVAEACIDVCPKNPNNFNVDNVRVIKIQGSTVAESVVVKGMVLKRDTEGSIKAVDDAK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HAMYSAHAAGAVAAGLDVDGGAPRDLSGAPDSILDLFSTKWWAIRLATEAACTVLKVDQIIMAKQAGGPKARGGDGDDD*
</t>
  </si>
  <si>
    <t>C_340026</t>
  </si>
  <si>
    <t xml:space="preserve">MGLPALEAAVASDAVAGWSLEQLGRAAASLVDVCYTPREAAVVNAIAAAAICAAAALQQRLQRTTPQHAQAVARLLRMCARANYWSGPGEAAVRKALQQRSSAAGDGPGAAAGLADEWAWPGLSPTVPAAAREVPAAASVPASAPVGQALVAALAANDCALLAQLDVTCAANVAWSLSRAGVLASLAHYDTAAHPGNYVVKLLKSLDEGSGCGRGEAKAAAALLAEAPAALTQELRARCQALMTEATAGELCGMSFASSDAATLQAASAPAAGSGGDGSRSSCRNSRLLADLAADALQEVASRLEAAVFLGLEAAGSGGSKVAWGSEPRMRTFLPRELACVAFSAGKLGLGANPLARLLTALSEYLICTRGRLPWNASTLGIFVCGASKLVVAAARSSTATTTTTTSSSGSSQELRRCCAQLLETVEECVLGLPPSKLDPRSVSFLLSYLGRMGAGHVSRHVESHLTGALMLHSPASLEPRNACHLLFGLCANGPAAAAGRRGGGGGGEDGGAGGRSRYMAFEGGVARQDPMLAHLCAALAAAAARRLSPADVCMAVTSLSRLHGGKVLASQVPEVVAALENLAAHVARRGFGAGADDDAAAVPFTCREVSNFIVALAQLKFYSPGVLAALRDHAAAGGLEPASSWDTSALLDAVKALVAEANARGAHSFHPRDLKQVWPVERELRALPAPYTRLSDDLVRAGRLNSSECDHTFSRVQGDLNRTLSAMHRSGRWPGLRDLQYEQELVPGGDMLMKIDVQVTVERRGGELARVAVEFDGPFHFMVNEPYC*
</t>
  </si>
  <si>
    <t>C_340027</t>
  </si>
  <si>
    <t xml:space="preserve">MCRRHVLLQVPLAASAVVEVSLQSRPPLPLLAGAQQQQQQQQPGAPGVAGKAGGGAAAAGGGAGTFSLFHTGDAAAPPPLLAVEAVCAAAAGGAPVVVAVLGPKGVGKSSLARLTANRLLDVAPTVAFLDSDVGQPEFSPPGLLSLHLLDGAAPTAAGALGASGASGSGGGDVSPQHDPQLYLSAVQALYGSYWGWAAAEAAAGRGWPPLVVNTHGWVKGLGFDLLTQLLRLVAPTHAVQVRGGPEKKNLPRGAFWCEPVPPAPPQGTQPYGDHHQQQQQQQQQQPAALFTVESLASNGVAAGGPTSSGGAAGPVSSLERQGSAQGRGGGGRGGGGGGGGGGGAVGVGGGGAGGAGAGAGAAAVRSLKPVESRALAWHAWAKRVVGWEPAWGSYESEDFWRNAGALAGCAPWRVSLDDVHVQLLAGSLAAHHIGRLLNGAVVGLLATQHPPLPPPPPPPPPSATGSSAPSSRATPSTAPQHPPPCFAPLHWGLDEAAAAAAYPPGRVSYAGASASRPPPLLPCLGLAIVRAVDMRARCLYVLTDAAPELLQCVGALVVGRLELPPSLVAGGEVAWPYSHLFGLSAEATGAGAAGRARKNLSRSSLVELAG*
</t>
  </si>
  <si>
    <t>C_340028</t>
  </si>
  <si>
    <t xml:space="preserve">MGPPPGVVVPRDMYSIHGEQAARRRAIAELIFFAGVNDLRRCRQIAVTWNVKVNEPAVMDYDRRTPLHVSAAEGAYSVVEWLVQEGADVNAIDRHGRTPLEEAARNDHGEVLVALDKSKLRGIPYIVITELMACSLADAFQRTFYTPSTRRQVEIALDFARGMAYLHSRRQPIVHRDLKPANLMIAGNLHADTEQLYLDSGVIKVADFGLSKSLVPVERHGGLSHDINITYKLTGETGSYRYMAPECFRHEPYNLKVDVYSFAMIIFQLFETTQPFAGHDPVEAARNAAMLGARPGFPPRGKLTDTEMSMRRLIEDCWAADAEKRPTFEEIIQRLEAQLARLPKHQHFEKDAACTGCNVQ*
</t>
  </si>
  <si>
    <t>C_340029</t>
  </si>
  <si>
    <t xml:space="preserve">MLEQKAAQGDSHALRELTEGPVVDIAKLAELGTYTPPWLNHSCLPL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EEAAAAAAVQRTAAAMASAGADGGGGGGGGGGRVRPQSAPNRRLRPPSAGHWAGRPDPESVRRSLVKSGATHVYDPEVQPTPVDNYMNSLVGLD*
</t>
  </si>
  <si>
    <t>C_340030</t>
  </si>
  <si>
    <t xml:space="preserve">MTRSALCTCHWPRRLLALSFVVVVNCAAGVSAALCSLKRCDDISAQLQELQRREQRQAARLAEQHAAHMHELSAHSIKMEEETARLRQWLRRTTAAAVASCVLWAGVAAAAAMVLNRLELVPPWSAAGLGAPDSEVRNFIRTCIREVGPQRKPNPSQHHI*
</t>
  </si>
  <si>
    <t>C_340031</t>
  </si>
  <si>
    <t xml:space="preserve">MPCGGNSNQLKDRAACSRHEKCCEGAPRDLPLPAGTGGEGGLGDADFPEGGRDSPAGSVSESDSMDTNGSGTGSGSGTGRGSGTGSGSGTGSGSGTGSGSGTGSGSGTGSGSGTGSGSGTDGGGGGNVGNGSDRSGGGYSNSGSARVDSDYLYSDEEEEDAADAEPGHFLAAALHRVVASLDRASASVKDAKVSYGAIDAGGLLVGYFLT*
</t>
  </si>
  <si>
    <t>C_340032</t>
  </si>
  <si>
    <t xml:space="preserve">MLATGVIQHSSSEWCSPMVMVKKRPAGSDKAGGGATDAPPAPPQWRACIDLRAVNELTKPLRYPMPHVQTLIDTIGPPMGEKRIYSTMDLIAGFWQVPVRSEDRCKLAFQAPSGLYEFNVLPMGARQSPALFQRLLSMVLRPLLWYGPGETTGRKCCALFIDDICVASPDALAHAQHLQDTFDCLRLANLKMAVKKCHFATSKVDFLGHTIDQFGTYTLAARNADAIRNYPKLKTVRQIKAFLGLANYYRSMVPNFAVISRPLYDCLGKAGYRWELEQQEAFDRLKLALTTEPVLRAADVTRPFRLATDFSCNAVGACLSQVDDEGREYAVSYASKRLVGAETRWSSTDGEAYAAVWAVKKYHEYLACGRFELITDNSALTYITKAKDLTGKLARYALRLQGYDMIIVHRPGTRHGNVDGLSRL
</t>
  </si>
  <si>
    <t>C_340033</t>
  </si>
  <si>
    <t xml:space="preserve">MGHDCKVYVEHCSQCHPAQHVLLRNLPLRPLPIMQVHHRVNVDLSGPHVITPRGNQYIIVAIDAFSKYPLVGALPNKESATTARWFWEHVVCHWGSVAVVMTDQGTEWQGQFAELLGRERIRHVRTGARCPQQNGQVERFMGVMRSALVRLCQTGEETEWDTHLPQVALSYRAARQRSTGCSPALLLYGRELTL
</t>
  </si>
  <si>
    <t>C_340034</t>
  </si>
  <si>
    <t xml:space="preserve">MPPATVTLRHSRGRLDVVNREKATRLVETLLEAALVTATQHEPGWASKIAATFDRGAY*
</t>
  </si>
  <si>
    <t>C_340035</t>
  </si>
  <si>
    <t xml:space="preserve">MAEGDYEFRPKPTVLGRAELDELTLRVAPSAEAVAKGFTLNEADVDRVIQAARELEGGQVLVDPNAPPQQSVDTLLRVVRILQAALDNNEIRKLREENNRLREMRERDELAGGGDLGELKRRNEDLLDQLDELEEENARLREVEKEFQGRNQELEDSIKEREKDLLRLQTRLGDVQERHDRQRDDYKELQQRYRSLSQEFDRVRAEAQLQDTKQQSEWKIERLTKDNRALEVANTELRKELQDVKGENLEVRAWVAVALCLVSEKIVELNTQYQELLSKNVVLETRVEEVANDKDNLLSIQDELRAELQDKMNLLDEFEDRFKRQYSSWEDEKAGLMAQIEALRRELKTRKGDGGDGGGYGGGPGGASAADVAELRRDLNDAREKEILLLEAYEQLENDVSKEVDRALARQAEEVARLQRRVDFLQGKLEQQDEDAEDTRDAMAELEGELRDAVERNKLYEQGVYGLPQSVEEIRQLKSALAKEERRTRDLIVQLNKQAAKVEDLYDENAMLRQRAGLGEGDKVDIKDIKMQKEATIAQLRALNALLERQVADLEEERRKLRMEMKFRAKYHGQHALEMGLTNEKLLLLEQYADDLKNNRVEEARVVEQMQQRVEFLEVRLAESAMADGYLGPGEGAALMGGGGGAGYGPMPAIKAKEIEAVRKVLAACMKRLRQMSQSLFEHRNVKDEDYGRYAENVAAELSDADKVLVALLKDPASLVGPPVQQQPPSPGGPASPRSPGANGRPMSPGARLGGPGAVQLVPGDASYLADAIADELREKLKELAREVVDLQVDVSKKDVRITQLMDQKAELEKKIGMTMGDRKSEYVTMAEYEDLQLEVTGLKDQLIGCLEELASREKEAAELHDTSLRYHSKMQTFSDQVKLLYREYAGAQTAWKVEKSTLEKKGRKAQADADAYKIATRELQTALDTLSKSRDMSEVEKEYLDTVRRMAVVQIKQAKLARELEASVSGEKALVARVTELEEEVRDVSSTARGRIRWLEQSGDQTKRRLEQLFRELEASVGLTVYHSLVAKHSRLQHEFRKLLEAAADAVVAPQQEELLRLRDEVNEWMVRYDQAANAAAELKAKLHQAELLIQANPPPASDTAPAKDADGKAQAVAAKPPSRQTSAGLGGMGGYGSQLPGSGPQQPASIDPVLGQELASARVQEEAALRRAELVERERDRAQKSLADMHEHGKELEQRLAQNAAELELARQTATALERRLVGAKTKGEVDEMTRRLHEAEKAAADVQRNHADLVFKAEEAERRAEAAGRDRLRFLAEITNLKAALRDMSGKSDKAALIGKLHLELDHSRHVRMLMCTSSTGRREGVAKESLARNALNRSELIRIELEKEVRRQKQEVANLTGRMTAHQDQAAWSDRQRHEAQAQLTICLSGRTEAWKARLWARKIDTLKIRNDALADGLELARRRILKTEDARQEAELKLDHVEQVAGYGGRGPNELAREAARLSDQLLQLRLEKGRMSREDMLLKEKIHYTERVNAELHDLLDKYEAEYFQSQSQLEADRSAAEARAVSLQSEVVKLQERINALLAARELGDNVRASAAEGEGGGVKNLDWRGTMADRDRIIALIEQLKVAREEAEHLRTDRARLQADFDGTMTELEDVRRHHRDALDRLAQQSEALLYALNQFKTKGADATVFDQMKAVAEATINELKARLKDRDRLVNALRAQLDEEAAQALARHQEDRAEIERLNQKLFERNDASIQDLKSVLDRLPLKQAGQQVPEEQLRLRDALERAQDMITVLKNRLDQKDAAIDVLKLNYEQQIKALQDEMLRVRAEAEARVVARDEGPTKAQLQKLATQVKMKDEMLRQLKSAIKALEAKLTQVMKEHADEKMQAASWQAQERMQAEVERLTDERDSLARRLALAEDNVAAAAGADRAVEDQLEGLRRRIQEEVEKRSKVEKQLNAARDELQKFKNAKEAVVDLTTGMSIEAKRQIEDLQKKINVLEKNNAALKRKAQAEDAVGGASGGGGGGPGGGGGGPGGDDLDGPGGGRRPTARSTATRRTAPATGRRDLDTGGRDDGEGGAHEHDPEAEERRERALIQWEEGKKLNGKIDALKRQLASKTNEVVALQKELERRATQVGQVQAEAERQAAAIRDLTDKLRKAQDAPRNDKAKLDAALERCAAAEEAREALTAEVARLRTAAAGSAAASQPPPSPGGAQLRREEDVTELRLQRDQLQLQVRRLKDRLAEVGAAPEGAAGRRAGSAGPRAGAAGAGMTAAREAELLSVITNLKTALEKATSNTTPTTKYMAEVGRRKEAQREAEALRGELERAKAGLAASSRMVAELQAANAELRKQVRNAQTAAASASAAAPGPGIAELGVQLGNLEMLLGQREEELAALRGALAARDSELEALRGPGGAGGAVGGGAGGAEAASLRRQLRELEAENEDLRNELNAFDPSFWDEVMEMKRQHAELSKQVAEYEDTITELSDRLGVAPRLAPRGGGAGGGGAGSGRRGGLADGAGPSGQRRGGR*
</t>
  </si>
  <si>
    <t>C_340036</t>
  </si>
  <si>
    <t xml:space="preserve">MGVIPVLEELTTAQHVITVDNFLPAPQAAELRGVFDSRFADPRACHPERFLWDYWHVPDQYTLVRTQAAVYFPDELYGRLEEALLSYGEAALGCRAISPIWMSYYVDGCLQELHCDNPHGPFAFVLSLTPTTDWSQREFVGGETMILQPHVLNYWRNYDPRKGMELQHLVTRVPSPFNRLTVFDPRFPHGVREVRGTRDPRKGRLVLHGWFTEPAPFFDGPLEAADAEVALNEGLEPLWEALEAVSGLITGTLIARVNISGADGSVTDLSWLADTLVEVPNHDRAAADAMLEERVLPRLRALVHNEVRDCLMGLSFPAAGAGRDTKLTFPIVFE*
</t>
  </si>
  <si>
    <t>C_340037</t>
  </si>
  <si>
    <t xml:space="preserve">MASAEEGASLVEAMEDASAAAELCDSGALRQLYNLAVQRQPIAFEALRLLAYRNRIGVQQMVNLGAIELLEQILVREAHSGAASMALQAAALQLLTSLLAFNLEVHSTVMHTKLVKRLVQLCRPGGADGRGHGQSIDGRPHDSAGTAADIAGGGAAQGPDTPGAGDSSRGGSPDADGAAGREGGEREGEQGEAAEGHDSGAGKQVTMHPDAPIILSSEQQSMAACAAAALRNLCHQIANHPGLLAVGAALELAAVMQREPDPYRRINATMAVALLVGHEEQHPLLRMDEAGMKEMLTVLSCARARVMCHGYFWTCWKVCQALARLSANEDNKPILTREGGVGVLAEVLCADEHARKAITVKYCVEALWNLAFYEPAREQILAHPALVAAICAARQSGLDLVREVARGCLFTLGVNEHGQRRAPHVANGGAADAAQHHQSQGHHSRHGHGHGHGHGQGHPGGAYDEPPAHLGSDGNPQAHSHSHGHGQGQGHGHADHHQQHQQHQGPPSGGPQRGPPRCTVSNRQEPPGSAAMAAAAAAQAGPGAGLDGETWQASAWHVPSAVHGRIDEDGVTLPPALAVAMSSVCSSIIAGAPPGTEAGGVHGPSLQSHSALQLPLGLPLPSADARARRLSLSARPAQDAWTGSAGGAGPMPPLSPRGAHQLQAAALSQQAQQQQQSRPKLQRTASSASSRTSTVTNGPAAASTGAAALSPPYSSSLYALTPAAQAGGGLQGHGHSQSLAQMSTASSITMGGGGGSAPTAHIMVSYEWGSQQKALLIKEALERRGLVTWMDIEKMSGSTLEAMALAVEGAAAVLLCISKRYKESQACRAEAEYAYQQRKRIIPIMMERGYRPTGWLGILIGTKLYFDCSERRLIPERMGALERELGPLARQCRRHTTSTLSAHVSANAGGGGGGPGSVMSMRTVGGGAGSMSVGVVGRHSRRTSTAMPSPPASMVGASQPLHYTPQELQQHTASLAYQNQAQGSATSLPQLPYPSQGPGPVSSHTSPPLPHHAWGSQVSLHSMKNIRSHAQHAHQQQGQHTHGSTHSAGHHLYPHPHHHKAHYMQFAEAAAPGMRNGPAAAAAAAAALQGRGGLISRGLSPHIPEESSLTELDLCMGVEHSPRPQPPRGTRGRMSLDIPRTQVGAFGVGAFGGGAVPAGAAGGPWVVGRSSFRSLMGGAEAELEPWSEATVAPSSLPMPPPLAAFEGSPTSASAAHTSAPSHIVGRDARRSGGGGMGMRGVAGLRAFAGQGHGQSETPVASGELGSWHEAFSETTAEREWLDHARDPLALPPLSPLEEQEAAAGRLPPPAAGMVGRAAEVVGVVNMSRAADEPAAGTSAEGPVVTVDLGAAGGTREVPATPGMASALNSASAADAAPWEARAQPAQRSPLQLLLQQHQARLAAEDGAGRHHAGTMSGCSSNGDLAALTAATAMCGDGSSAAGSSGRSSRLPTPPRGATHGRQPQPFEAQEAASGSVSVCSHTCSDPHHADLHDMHGTTAANGTRGVVGNAQHGAAAAAAGSGPAKGSLDFGVLATAQTEVASQPFIRRSALRDSWEEDTQPPAQPAQLQQPKQQQQQQVWHASSLYAVAPAAPRQQEARRSGSHAAAASAKASASAGDEGAAAEPAAAGVEDDSASPLLMVTLSSMPSNLSDDMLLPGLPRAFDESEASPHQSPMARGAALAAAHADVDAAAPVSGGSFTDQDLSPKSAQEQELEQEQEREQGRGGGEGEGSGPEAAAARSAVAKWRSMPGTPCDTPYASSLGSAGSYASANNSVTSAQGLCLVAAALHPHHNHHSNGHQHRDHHNADDSAPRLVDNFASEASSAGPPGPSAAAEAAAACLVEPESGNDDMSSIEPSPQVRSRQPHRLAIVDAELDSQQQSGSGQDPSMGDGRGGTRGCGVGPGVTARRQASAPHAIAAAGLRHAGTSTSLTAPSECAASDYPGSGHGVGYAGAPSDVDSVAMGADTDIFTGSGPSIVGSTAGAAAAAAAAAGAAQGLRARRQGSAGVVGAPGSGPGAGGGGGAAGGLTRRWRSRLALCSAAAEGLDDELDEAEENEDDGGSAGGESSDVAEVAAHVSALMPGPCLSRQALAATQGASRTRRELLRREKGHVLPLVSGGSSNGRDEGRCGTSVDAEEGEEAGMIRLKASGSGSLEADGGLPSHINGDLLGLPSAWGRDAAEQFVHVLSSGPLPTAERGLASPGEGEGDADAAAAAMLVHTASIFTTAAATASAPSSVASSQRLPNVGQGGLSSGAGSGPGGLPSGIGSGPAGLPSGGGSGRYGSSSHWHSSVLGPLRSGPGGANIVAADFVAAFGSVMPTAPSGRVSSEGQRSLSHLSSDNVTANWLSRLSASHHRAMSPGRAHGPAQVHAQARHVAPPDSGTSGVAASTPFAALASAAGSLPLPGVPPSQPASSAVPAAAAPAGATGAQAGAAALPPDEAPAAPAAPATYLRTPLLASLLRPVTAVLASVVGGRRSSGTGTGRSCSGAGKKSSRAASLAADGATPATGRGSSVDSMFVNVGDAAAAGAAIRTSEAAPSLPSARGSAARGSIEAHPVMFDSDPHDSHPTTGEAGLASPATTAHGELSSSEAVPAAAQCRSTTTSMDRGSRLGAFGSPCLDGAGSASLGHMALAAAAVGNRAAIVSPTAAASASGFQAGGAAAAGSAAAVVAAPQGRHSLSGPQLHAGSVAAAGVVSPFAASAGLPSQVERPSLEKSSVAVVAAAAVSMSAANGALQGPAAGPAAGAAAAPQSALVAAKWKALSWARGSPSAAEAAAAAVTAARGALPNALVVAMASAASGVDGDADDLVGERLAMLLDGSGRRSLAVERRPAAHDVGDDGGVGAGRGAGPTRLGRVAEAPGSAYEPGPAPHNSRRSVDIPWSVWRSGAAPTPQFEQVGGGAAAAGHRRGPEYPALDDGEASHSDVVLEEGADGLAAAQQALLQQGSAWRAAASAPPAPGMLAAARANSRRSVLSNGSAGGASASGGRPRRSRPASVLGGGAAGGVQEGEDEFRDAMEDASHERALMVIGSSSRKNAGVAAAGDDTTGELAEELLGEERDPEDEHDGDADERGRDYDGYDGYDEFYDGDENGFGTPGRPRVSGEGALGYGELGGAASGGLDGMGGMGGGEHHGEGGEEEEAVDVPSSTSVLVEKWGGAQVRDWLVRVGHGELADGFEXXXXXXXXXXXXXXXXXXXXXXXXXXXXHGASRGGGGAAVVRDMLRDELGVRGLAAQLELLEELHKLFD*
</t>
  </si>
  <si>
    <t>C_340038</t>
  </si>
  <si>
    <t xml:space="preserve">MRLAVIGAGAAGLVAARELRREGHVVTVLEQSGGVGGVWRFDARTEADALGLDEQRPPESRVHSSMYKQLRTNLPREIMSYSDFPVLGYLEAFADYYQLKPLVRHHTRVVAVEPTAPGAGAEGAAATGAGGMGGDAGAVEKEVLWSVTSERLASNGQASTSADAGGASNGHSNGLAEVQHEVYDAVVVCNGHYAEPRLPDPSQVRGLLPPGLFPGQQLHSHNYREPTQWAGKAVLVVGASNSGEDVSRELSEGGAARVLLAARSWKNEAWGADAAPYGPRNNIYRYPMVTELHSDGFASFEGGQREGPIDAVIWCTGYKYSFPFLRGAAAEVAAVSDNCVGSPLWLHMVPPGPLAPGLCFIGLPWKVVPFPQMELQSKLIARLLSGRVPLPSVERMRADISAHLHSMQEQGLPTRYTHMQGTDQFAYNDTLAAMCGPDVAPLPAWREVLYQATSALKRSRPEDYRDGDIGEAGGPEAARAVEAAEADIRGQAARLGLGVALGAGKGQAGSAACSVSDWVERQASAMATADAPVAAAAAAAAAAR*
</t>
  </si>
  <si>
    <t>C_340039</t>
  </si>
  <si>
    <t xml:space="preserve">MLKTEPSNSTAGAAAAEAGPSYGDGFCTRRGGDLTVALPPVDSLLVTDPAALASICGRGEGACDKAAAIYTPINARSPPEPWGHVNLLTSPANDAWRAVRKAVAVSFSWNNIKNKFPIIRDRTSELVEWLRAEGPAASVXXXXXXXXXXXXXXXXXXVGGHPTRVGKYLVPAGTPIGTALFAIHNTRHNWTDPLAFRPQRWMGVPLETYVADMRPREGIHPTTFTTAATSSTASSTAARVTGKARPSPYTTTTATKATTATT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*
</t>
  </si>
  <si>
    <t>C_340040</t>
  </si>
  <si>
    <t xml:space="preserve">MAARFFLPPGAACTLELAAPHILRGRNVVVAAETGSGKTLSYLVPIAHLMLKQRTAMQQHAAALEAAGPAADGAERPRFTRYLALVLCPNVALCQQVAAAVNALRGPAAADGSSQQQQQQQLVSAAVINSSNPPPFETPDVVVATPAGLLNIIDDAGGAYGWLWSEEGMQARIRHVVLDEADLLLTPAYSRATQRILTLFKTADRRRVEAKLFDELGLAGKDEFDRLPRALQVAAWTGGAPAMLAEGYRPKRSLNPDAKYGPYWRRQYIYSAATLPAATYSDVGSAIAKAHPDAVWVSTDLLHSSKPQVEHAWREVRDDDFTTNLLDSIKSDPDYQARSGKTLVFAADGASADAASEVLAGGNVPHVVYHKSRPMGEQAAALATLREQPGCVMVCTDAAARGLDVEDIKHVVQADFAANAIDFIHRIGRTARAGRGGRVTSLYREHNRALVEVLQSYIADGVALEAAFSRARSFSKKLKKTGGVFVPRGMAAGGEEAEAAQANAGEGAGEGQEGAAAGPAAGRGGPGRGAGGGRGAGRGRGRAGREQAAQEEAVRS*
</t>
  </si>
  <si>
    <t>C_340041</t>
  </si>
  <si>
    <t xml:space="preserve">MTSTSPILAGNMDSFWAFWARRRPQSRNTNSCNLTLAIVVTILLAAGSIPLLVTLGSSGHWTHSNTSRPLREHAKELWWHLVGPLYDWRWSRVEAAKQALPKYVLPPGLNGTLPVHVIVIPRLTQRLADARQRLAEVGVAYELLNGTDGRQPIPAPLLDMYLGPRLRDLVLRQHDQHWVMMTANLLSNVQAFHRVVAREQQAAVILEDDACPRPNNASWMAEVIKALQQLPEDWDILYLWAQGGQRGRFVGPNVRVVRKAAGTVCYVLSLKGALQAIRLAEHANEGIDKVLFYHEWRHHLQAYVTEPPLCSHGPSGDGAGSTLEYDRGGSVAAVVGRLLRRARSLVAPLLGQESLEGNRHGHGGLWKRGSRKSDPGLDALRGSEARGA*
</t>
  </si>
  <si>
    <t>C_340042</t>
  </si>
  <si>
    <t xml:space="preserve">MPGGGGASGGGSPSRAGRSSRHSSVASRIDSGPRKLTQAQQVERLHVQLMEVLRSEWRSIKTTNLGVLSGTAVVEELLLRRISAWARELHMLAITHASASERLAALCRGMSTQELQQLQVMFDVTGHPELSDYCRLVVYNTADPNAKAVVGDLRALRAASAARRSRSTPSSRRRAPPPPPPRPYNPYAEDPHAMRFAGLLPENHRLVSGAHAARDRRLREEEEARRAAEARAARARARAEAAEGRDGAAAGSEAEGDTEAERRAAEASARAALLHARNPAPEVLPYYLADVEDQWRRTVLKRGVVGAGGAADASLPASEGVFDSCIMLAEPLPPYEAPPEAARLRAEQEEEEAAAAAAQAQALAFGLPSSRGTAGGMLSSMSTMASEAST*
</t>
  </si>
  <si>
    <t>C_340043</t>
  </si>
  <si>
    <t xml:space="preserve">MNPPPLCPFPVHLGRHHMQVDGFTDSIPASISLVTGAGDLTNGLTYSGCYDRSLYAPGTCVDGKLPKTAAKGVVVHWSEALDLDSTRIDAGGGLNEALLPEDSHCKKVYPWMYPRVNNIFEVATGEGLVTAWSDKEYGTYQLYRGKNGDAVTDLYTPEDKAKDPFPPYSIDNPGQANITKEIVRIMLYDQLHVGAVLNWIKGLTHDGSAALSAVPAIFGSSFQSLNVAQKYNSAINPALTGGYLADARSFGPAMTAAMQMLDDTLGKFVAAIKGVFCGGRGVRA*
</t>
  </si>
  <si>
    <t>C_340044</t>
  </si>
  <si>
    <t xml:space="preserve">MGQFSAAPAAAPAPAPAPPPAAAAPPPAAAPAAKPAPPPPAGTAAATPGALADASDGGAAGAAGAPAAGDDEDNPFAPPPLCQGKTPAKVVIDRVVAYPAPGASPLVVLRNVGGQTANLTGWRLTDSDTRSVPAAANLVFGADPTNCGGVGNFTIDPSRILALTPKNDSTNPCGFPFSLSFRDEVNLFDPSGKLTATAKWANADMGSALHLQPDGSYQSLPEMEDVLAVLRAAGSHKILLQALEVTGMDKLLVAASAPDYTLPEKPKPKESTDVAPQFPWWFGFSVDRSKLPPPPPPPPPPPPPPAGIPAAGPFTILAPTDDAFETLLRQLGGGGRRLPLDLFFQLPELPDILQYHVVPGLYTTEYMFNNTPIFTARGVEVIPFNDPCMTEGVVMLHDNCVDKPTPDNYTCEEQVKFDKCYFPFMISALAAQWQGGFCQRTCQRCSCAAGTGVQCASLTEPDMLASNGVAHSISRVLFPPPAFSKADYVNMTTSINITKDTPGDAMVPGMASGGAAAGPTAAAAGAGAPGGAASAFMAAAANAAAKAAPAAAPAAAPAAAPAEPAPAAAAAPAEPAPAAAAAAAPAEPVPAAADPAVSATKK*
</t>
  </si>
  <si>
    <t>C_340045</t>
  </si>
  <si>
    <t xml:space="preserve">MVTDLPPELVERAAQELNETPESRATGLKALHDHYNTHPDQRPHRTDDAYLLMFLRWAKFDAAKAMGRLAALERWMHDCRDALGDVAELRGEAFSDIMAKGFMCNMLSPEHRTRDGAAVTLLRPRCLLPINDPAVCGRVVAPSFKGLTLAQGLQIRREVPAWVLKQHFRFLQECMPFRLRGVWLVYQPAWFSLLFTFVRPFLGPKTRSRIRLLGDNAASMAELMDPAYMPAGDMPGGTGADCGRDLRPATATMGATEQEKDQVAMEKYGCKFSELKDPQERQSVGGTIGGRMRAGDMVNRSDDPADHGTGGASEEDKDKVAMEKYGCKFSELKDPQERQSVGGTIGGRMRQPAEASVAMGATEEEKDSRVSMEKFGCKFSELKDPQDRMSVGGTIGGRTTGPQQAEHMYNRSDDPDEHGTHGASEEEKDKVSMEKFGCKFSELKDPQDRMSVGGTIGGRMRAAALRTKGEGEEEGQEQGQEAEGEGVKDVE*
</t>
  </si>
  <si>
    <t xml:space="preserve">MRLTVCPESRRRPSPGHAGLPHDAYKNGAREKLLYVPCVVPDHSRPDYIATIDVDPESATYQQVIHRLPMPHLGDELHHSGWNSCSSCHADPSAPKRKLLVLPALGSGRVYGVDTLTDPRAPRIGAVAEPEDIQAATGLSYLHTSHCAPDGSIMVSAMGDKEGSARGSFLLLTQDLKVKGVWSPEETPYGYDFWYQPRLNVMVSSGWGAPKAFSKGFNPAEVAEQYGQSLWVWDWAGRKIKQRIDLGDKGLLPLEVRFLHEPTAPHGFVGAALSSSVFHFTPSGPGEDAPWAANLVVEQPWTKVEGWVLPELPPCITDILISLNDK*
</t>
  </si>
  <si>
    <t>C_340047</t>
  </si>
  <si>
    <t xml:space="preserve">MLYDSYVLAELLIAGANPRADSSAALRSAAMWGNRDAVALLLSAGADAAALGSAPLLAAAKFGFPEVVAQLLAAGADPGARDNVAVCVASQFGHEAV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AGSGGGGMRPRGGEPAELVDLTSAVVALVGAVASLLKLMEMMGD*
</t>
  </si>
  <si>
    <t>C_340048</t>
  </si>
  <si>
    <t xml:space="preserve">MDTANTAANAAGSVATLTSGVSSSFFLDPEGRQTFELQEWLRLVKDFHHEGKPIPPLLINGLVKTGKSFTLNEVLPAVARTYYGSSSGGSSGSSGSSGSGNGGGGDNGGSGSSNSGGQQQHYAAAAAAMLPEPNFLHVNCMGCERVSGTGGFLADFLRLLTRSAAVQQLSDAASTPVPSSGVTGVLVASIQDFMWRLPRDRLNFLLIDEAQSFYLLVQQPDAASAAGTRAQQQRGGPVLADHMAVESMRRVLKQLQLDSPPWVAWAVTGSAMATLWANMAATPTNGFPLNMHHYRLDLRPTVSTDVLRVAWHQLKRQAAAWSPPPPDDLVWRSPPHHATLAFLCQEWRVHSRTASSAELLVQQTMTQKLLPEVLADLRAVLAEVGQPDLQLLLLRRLLDPLAGVEQPGSYGSLHPAFVALLASYTTTHGGGSRLFLDSPPFAEVLQAITKASGALVDSPAAIQWPSSCRLRFWREMITLCKTCEDSDDLDSCMDLHALLGDMAAALQLPPDDLLKAKWFVDVRDHDYNGHRYDFVKKYEAQAQQDAKVGLRCFHALLRPVLDYRSSWDEQLRLKHAYPSELHEFLSSGRVSEVLTKTYNRPLPNRSGKLNAPRAQVQQVQQYLP*
</t>
  </si>
  <si>
    <t>C_340049</t>
  </si>
  <si>
    <t xml:space="preserve">MQRELEPEPLLRKAETGAGARGGGEHSWAAAAAGAGGRKRLTAEERERAKAEKAEEKERAKAAKAAERERAKAAKEAEKEAKKAAKEATKRAKEADKEDKKYQKEVENALKASMVPRYLRLLLSNTLAAHPLGMAMQTHAPVAREGRHETFEVEVHRGMPLAAAGYRYCMWGMRVPAGAAERLTAVAGGGAGGGGAEGCALEPCGLPDVAGTGKVRRVGAPGGNEVLLLGIR*
</t>
  </si>
  <si>
    <t>C_340050</t>
  </si>
  <si>
    <t xml:space="preserve">MWHRAQVEKLLKIWQIEGVFAAEQLRDVESGRGALGSSSGGGGGGLLGASGGGGGGGAHPLHSKSPSGSLTEASAQDPHSHPASRFPAGSSRLQPSAPGSSAPYAAAPPPLEGADPFSADSNPNASRGGPPPPPPPMPPPMAPPPGLIPPGLLGPAGMMPPSEVAAAAAVAAAAAVGLFPQGQLGGFMGAGPGAAMMGPGGPFGGAMGMAAAFGAPLVXXXXXXXXXXXXXXXXXXXXXXXXXXXXXXXXXXXXXXXXXXXXXXXXXXXXXXXXXXXXXXXXXXXXXXXXXXXXXXXXXXXXXXXXXXXXXXXXXXXXXXXXXXXXXXXXXXXXXXXXXXXXXXXXXARRQARRRRRRRHRRRARRHRHPSALRDGDEEMTPADSGAGVGLGADAGAGEAHAQLPPRPAPAPEAQQGPQQQQQEEQQQAEEVAVEVAQPLAPSEPPAPSEPPAAPAPEPSSAPAPEAAGAEAAAEAAQVAVEAAQVAVEACVEASSGGTPPDTGAASKPPPPPPMPASAPAADASAIAAPSAGAAAPAPPPQPAPPALGPLRGSSMLQSLVEEARVPLKLEELELGDLDDTWL*
</t>
  </si>
  <si>
    <t>C_340051</t>
  </si>
  <si>
    <t xml:space="preserve">MGIACVAFIGPQNNPMYLRSIDPASDDLYMKLHYVIHCALDAVEEKVLLKRGPGDSQDAYLGLLYPTEDYKVYGYLTNTHVKVLLLLDDEGAVKDEAVMRVFRRLHGLYVDTASNPFHKFGLPLSSPRFDAAVDGVVSIYRGAGASQGGFMT*
</t>
  </si>
  <si>
    <t>C_340052</t>
  </si>
  <si>
    <t xml:space="preserve">MSAAASAAAAAAAGPAQRPPPHALQEAEPAPQPQQAPGSRSPGAGAGAGAGARAGDDVEANTRLATDMLLSYAMKLQGDCLAASRSAALLRAQLEGISPAGSAAAAAAAAAVAPDESAGGAEGAAAAAATACALRSENLQQACNVLGSQLGSLHRGLLQLRKSQPEMWEVLRPHLPPQIQHTSMSLPPSSRVRALAEHLAELKSRDVGVAALHTHLQAARELAAERAALLVGMHRPSDELGHLAGRVAAAAGGRAGGSGAQRASPQQHQQQQQQQHHHQQQQQQQERLHRASGAGGNWADLPPGFYRAGAGAGAGTGAWGPGEGEGELSGRGLQEPHAKRPRVAPSPPPPPAMAAMHGLHWDDTDGGAVMRATQGLFDQMAQRRQAVEEQQVRQRQQQQQQQQQQQQQLRQQLQRGKEPQQQQQRQRVPSLDLNARGPSLLHVPPEPQQQQQQRLQLSRPPGGAAAAAAAAAAWPPPRPAPRGPPGHDHAADFDADLDIQLRSYGGGGSGRDDLFVPPPFMCQPQLQPQPPQPSQRHPQDPLPSRGLGAGASPAGGAAGQWLQNQPLGAGHAPRAPQAPLLPQQPQHQHHNQPALRPLGGVTDLGGAAGAGAHAGPGGSALGGEPAPRGLGGRLSASVAGGGGGGAAGSGGVYGSPSPMARAAAAARSPLRPAVDELSDTDTQALLRQLARGGAADGLAARLPRDAAGLLLRPLDGPHQHLEEQLLQPPVARSAATATGARAGGGALPPLELRYELHGGRGGAGSSGGGVDGGGGGIGGVQARQQQQQLHTHMHGAPPPAQYWPLKQQPAAGGPLTKEYHDDVL*
</t>
  </si>
  <si>
    <t>C_340053</t>
  </si>
  <si>
    <t xml:space="preserve">MRPAASGRPGSAALGSLDTTAPRSLAAAARQSPAVAAPRKAFGPDRRRRRRRRRHSPAPSSNATGRGDDSGGAGGGEAGSRPASKAAAAAAIAAAAAAATADGAAGGDADGDLDLDAAAAAAAAAAAADFDADADADADAVPDLAQLMAALGLSDEAEALDEDEGGGEDPQDQDAGPGAADGDAEGGGYGDGSYDDDGEYDADEFEEASRMLEQLSGLDYDQLIALAGRVDASSVVARAFERARDGLIPQVEPELFREGGSGSSSGSGSGSSSGSGSSIGGGGGSSSGVLSGVGGGIPRTVDVSATPVAPGGGGGRQAAAGAAATPVEAELVGVDDDEEEEEDGYEDEDEYEEDEDGEWEEMDEEEEEEGERWDVSEAQRLLAANQRRVDLIVGLLAAAPGQELEARLEEAEQEVGGGMRGQCWSASRACTGR*
</t>
  </si>
  <si>
    <t>C_340054</t>
  </si>
  <si>
    <t xml:space="preserve">MVSGFLTMNFHHHHKAHAFCAFAGCKVEDTAAAAAQKLADEKLANTTAAMMARVCGSPAIDGYSHVVPKCLEDSPTAKWWEAYYAAGGRQKDLVVHIEKAADYDGLAVFWGINNKKANVEECAEHCRSHQPNIVDGPFKKLPCNAFAFCPDEVCFEPDAHHHTKGDCWLKFTEGPAYPEVNMRGNLPQSYRSRHPTAPQRVQWQSGVLLPPGVMITNGTWGPRWTW*
</t>
  </si>
  <si>
    <t>C_340055</t>
  </si>
  <si>
    <t xml:space="preserve">MSNWKRLTPELISEIAARTPENDVCTSLKLVDSETAAVLRERYRTVTLGPKPEDDDVDKSSAHKPWPGPAFVAHWGRPEPWRALTLRQRQRLLCLAANSGHVASLDAALANSGTALLWEVLAAAAASGSAAACARLLHGGCSFGVRALVSAARSGDLQVLQLLLDRACAGSNSRQAALMVAASGAGAGGHDHMFEWLQRDQGYSPGVRDVEEAARHGHVELFERLLPPLLERHAPPVEVQEGGGEDPAAEAQVPPYERRRRGVRWQLLAAVARGCPLEVLQRHYDALWGWQRRRAAAPTAELGNEFEGTDVGRDFAASALLSSAVGSSVDWAAKLGFLLSRWGVRVTGQLLREERGNGLSLDGTSQQPDYLHRLRHMYAAVPGCAAAINRQAAQCAAARGRADALVYLLDELLEALRGRGAPVDLAAVAVGGSEEGLEWAAAQLRTERDEPLQPLSPDQAMQVFNAGNTAALGWLRARGLLPQEGWLPSIQDVCLRLRAYTFWKLQLVLQLGNAAADQAVGQLGDAQAAAAGVALQEVTQAALKDIDRTGGVLVLFDAPAVEHQYSWLARQLL*
</t>
  </si>
  <si>
    <t>C_340056</t>
  </si>
  <si>
    <t xml:space="preserve">MAHLSSSSSSASASAAAADGSAAAAVLARVRKALPNGRDLSEAFPAIPPGRVVRCANPASTSPEDAAFLLRELRVRDLVMEVLLAAAERRHAVLFFCRAGKDRTGLVAAAVLAVAGASEQQIIEDYARRVGVGVCGCV*
</t>
  </si>
  <si>
    <t>C_340057</t>
  </si>
  <si>
    <t xml:space="preserve">MPGHPPAGAAQEEAMREAAAQLDGLVSSHDAVFLLTDTRESRWLPALLAAAHGKLAITAAVGFDSFLVMRHGAPPGAANAPAAAAVGGGGGGGGSSSAAATASGGRRLGCYFCNDVVAPANSTRDRSLDQQCTVARPGLAPVAGALATELLAAVVQQREGVCAPPPSVQQRDGTVPPLGSAPHMVRGQLASFSQCAAGAKPA*
</t>
  </si>
  <si>
    <t>C_340058</t>
  </si>
  <si>
    <t xml:space="preserve">MRVLAHRSAISGSYRDPKKTESIRNWPLPRDLSELRSFVGLANYFRRFIAGFGALAAPLTDLFRLPKLPGTWPPQALRAFAEIKKRLSTDVLLHYPDFDHPFAVVSDASLNGTGAVLLQDLRPVAFTSKKFSPAERNYGTGEQELLGVVNALREWRCYLLSGISFTLVTDHHPLTYLKTQATLGRRQARWLDLLEEFKFDWVYRPGRLNVVADALSRLPSLAHIVCGAMRTRRHPEQPTSSTDADSLFSRIVEATERDAWFQDPRHTDSLLRHSTGFYQKQAADCEFRVVVPNDPSLKRDIISRAHSSELSGHPGRDRTLKLLQRTFWWPTMGADVADFVASCDTCQRVKPASGKPPGLAQPLPVPDMPWESVSLDLITGLPTTQKGHNAILVLVDRLTKMVHVVPCKKTLSAEQTADAFFETIVRLHGMPKIVVGDRDTRWTGLFIPALLKRCGARLNLSTAFHPQTDGQTERMNRTLQDMLRAFTSDDPRSWDRFLPAAEFAINNLPNRTTGQSPFYLNYGFHPRTPLQLELGDVLPAAKAFADNFSDRIRTAQRQMTAAQDRAKAYQDQRRRDVEFAVGQQVLLSTRNFKVQKGQRKLLPRWTGPFEMTEMINPVAARLALPADYPPMHDVFHVSLLRQYQPPAEGAAPPPIIAFDPTTMQPVLPTVEKILNHETKKLRTKTLHRYYVLLRGRSHGESQWWDEADLLPEHQALL
</t>
  </si>
  <si>
    <t>C_340059</t>
  </si>
  <si>
    <t xml:space="preserve">MEGWAFGQCTACSAAVVEAYRRRGWGLVAEALASPASLEALTGLEELHAAAAAAMMMDDEXXXXXXXXXXXXXXXXXXXXXXXXXXXXXXXXXXXXXXXXXXXXXXXXXXXXXXXXXXXXXXXXXXXXXXXXXXXXXXXXXXXXXXXXXXXXXXXXXXXXXXXXXXXXXXXXXXKEGEEGKEGKEEEGEGEEDDDWTAL*
</t>
  </si>
  <si>
    <t>C_340060</t>
  </si>
  <si>
    <t xml:space="preserve">MVEQAADAAEAAQKEAAMWKDKLSQTTNRISQMEQKVFALEAENKKLTRALVREVGEEVPLARVLDDSGASDWKGRREQVIALRDQVKQLRAAAAGQAPAESRQEAAAKGVIGKISKERNQEMERQGAELAAARGELEALRLKYDGAISRRKILETELNNVKSKVAVILEKTQMDDKLIAALKTEVAALKRGGAGGGADRPGPAGRPAQAMPADDEELWRELGALRRRVAEQEEQIDRQEAIIMALQQRASAGSTPTGGRPGSGGRAAGWDSAAEQQIRLLEVQAGFGAGSVARVENGRLMELVNLMQRRLEGS*
</t>
  </si>
  <si>
    <t>C_340061</t>
  </si>
  <si>
    <t xml:space="preserve">MSPALPEPAPPPLERLDLASARHFVNLTNGIEALPLLQQLGLSYSCIVYDCGSRRRDGTPRALWYGLEFVRYCLTQLWKLPPCPALLRGRNVSRTFDGHIRSFKQSTVKRLKQPRRAADVTVTVVIVMAAVPAAVAVVAVY*
</t>
  </si>
  <si>
    <t>C_340062</t>
  </si>
  <si>
    <t xml:space="preserve">MAATAKGGCKNHPDLYAERLRFDRKTLMIAPGDGVFSLSNMGCPGNPNVDGVVSDCLNWVSPSEPSSPVADAAALIRSHLINSGYISPGASRLVCDDGPGDGSSSSSNCRTQLLGDPSDPMGAAEPVNAAGGVVCPAAPQSYTSGWARPLRQLQADDVQLGLGFTEYEVPSMHTAEANFLRVSIDQAGVGSAAGNRLWPERAVFLSYRVASQTPGGYDSGLPANLSGRVWVHEYNQTANGLPVDPNAPPVLLASLEVEGAALVLPNAFGAGDSLHIRFVRRSDTAAAVGLCRTTVRVEGSPDNLETCFNGYDDDCDGLVDDMDPDCQ*
</t>
  </si>
  <si>
    <t>C_340063</t>
  </si>
  <si>
    <t xml:space="preserve">MAGFRPLNLVRPFLSVLPDVQQADRRVPFREKFLYTAVTLFIFLVCSQLPLYGIKTNSSSDPFYWVRVIMASNRGTCMELGISPIVTSGLVMQLLAGSKIIDVDNSVKADRELLNGAQKLLGVLITIGEAVAYVVSGMYGDVRELGAVNAILIITQLFMAGIIVICLDELLQKGYGLGSGISLFIATNICESIIWKAFSPYTITGPRGAEFEGAIIAMFHLLITRSDKVRGLKEAFYRTNLPNMTNLMATILIFLVVIYFQGFRVDLPVRNKRARGQQGNYPIKLFYTSNMPIILQSALVSNLYFISQLLYKRYGGNMLVQLLGRWQQTEYGGGQMIPVGGLVYYISPPSSLTEVAQNPLHALFYVTFMLTACALFSKTWIEVSGSSASDVAKQLKEQQMFIQGHRDTTASLKKELNRYIPIAAAFGGMCIGALTIVADFMGAIGSGTGILLAVTIIYQYFETYEKEKAQAPGSLF*
</t>
  </si>
  <si>
    <t>C_340064</t>
  </si>
  <si>
    <t xml:space="preserve">MRQLKHHEQKLLKKVDFLRWKSDDNVRELQVMRRYHIQDRDDYKKYNKISGMVTKLTSMLKQLDAKDPARVELTDQLLEKLHAMGIIPTKKSLVQCDKLPTASFCRRRLAVVMVRLKMAETLREAATFIEQGHVRVGPDTVTDPAFHVTRNMEDFVTWVDTSKVKRKVLKYNDKLDDYDLLM*
</t>
  </si>
  <si>
    <t>C_340065</t>
  </si>
  <si>
    <t xml:space="preserve">MLPDTPRDDCLACGAYGNGWCTSGEIDIAETRNRDARIRSTLHYGGLKDSPWLDCKFSPADYTDTAGRLSYWTRVSAVWAADGIAFAVNDTVVQSIPAASWYTGAVPDKAARPAAPFDQPFHLLLNLAVGGGFPAAQFYPGGGGSLVTDTRRAPYRLWVDWVRVYDQVPVAAAAA*
</t>
  </si>
  <si>
    <t>C_340066</t>
  </si>
  <si>
    <t xml:space="preserve">MTNMEQVFEPTEPARVFVWSGSDQPGFVYPELSPSGDWGIPDLQARPNLGVALSGGGYRAATLAVGWVRALYALGLMPHVRYVASNSGGSWFNGVMSFSGFPLAPFLGPYVPPAGLNRTALSSASLLPPGSWGDTLASKSIVADAVKGVLKDLFVPGRASFSGWTAAIAEAFYSPYGLDLQNSSITALHTRGPVAARLAAQYPGVPLYAAMATPDRPFPIIMGSIMRVNTPQVFYAFEATPLYVGAPARNTSTDPPIGAGFVEPLGFNSPAPEAPLPAAGGQPPVGLQGAVNVTPVKLVPLSTYAGISSSFVAQGTRPSSSAGFALTGTERLNYWNPVNYTGAELSFADGAGADNLAVTPLLRRRVSSVVVLVAASNSADVSPADFAVAQYDIAGLFGAVPLNATSYKGLQEGITGVQPEMFNKALQVFPREGYDELYAALSGSLRSGQPALHRASYPVVDNAIQAITGGWTVEVLWLVNMQSRQWESQLPNDTQAFLNSSRDDKDSDLRHYPYISTFTANYSPELVTLLSQQASWSLLQAAAELRELLAAAAAPNATAAGNAAVGGGAAANETASAAGVGAAGLSAISNRTIGGGGDGDDNGTVQAEGAGGAAAFGVGGGANGTAESVAAAAMLLAQLASEPFPQQIAGALPPRVVAQLETRNASKGLPEPARQPVVSYVMALEQPPPQQQPQQQQGVGTSTAAASGGGAGSSNRSVPNHGTANSTGSSSAAIGGSSTGNSTTAAKIVGPEVQGAQAVVATAPPPGAAAQGAAVRAGDGGSFRRLCVLLAACAVFLGALE*
</t>
  </si>
  <si>
    <t>C_340067</t>
  </si>
  <si>
    <t xml:space="preserve">MCRRRNRAGHRRRRGGYSDDEESNSGDQYSSDYESEESVSRSGSRSYDSRSYDDRTQTHTSASYDDSERQSDRYEGDISAWGRKRVNLNNKDSESDYTMSSGLSPRGKEEEGRAEFDVEDGKRALAYQAGMYARAQAMRRDGTAPKALGIADGLPDRMALQQLNALAGMADKVKKAIEHNRQVFKHRVKMEDDALIKKAFDAWRAARFGSIAKQQLLRRAVARLSRGLLSRAFFAWKDKFHLVDKYLAMRRKVAATINRGRKKRCFLEWWRLCLERRWKNQLALANEAMVALQKKVDGFEKRPITVIRRRRLYAMMEAWFNQSAERRKKRLRREKAVMHWKNIAYLKAWNSWREYTLECLRRRALIKKTAMKIKNIHMVSAWNKWWEAVEERRNEEGKLNKAMRKWLNSTLSRAWAKWWERVERRRYLKVVCARWKNPHKARALRGWREAAAWKKRMRVVLDRAIHKMKNRALYMAWEGWWQAIEDRKLEEQLTTKEQLVVAVKELREENERLRRDNERFVRLIDSGEWGRGRVAELVSAGEILKGERDALLKLIQSLRREYEAVQSAKVAQEEEMRALKERMMLGGAARNRMLIKGGSSFNAAGRAVKQDLVDQLQGNNRGADPNLLYQVDQLSMNQVTIFADGELNVQAVAAAPGSAAFSKPVSASHGLRPPVSPVHPMRVPPGLPGASPSRSPLAVGAVSPGSGRPVSREEVVARLQGLSKEELDSFEAALRAQKAAQQQVAAAARGRMDAGSKI*
</t>
  </si>
  <si>
    <t>C_340068</t>
  </si>
  <si>
    <t xml:space="preserve">MADLSFLNLEEVEEEAKKVMPKMAFDYYSTGSDTCYTVGENRSCFSRYLLLPRMLRNVSRVDTSHELFGIRSSMPVWVAPMAMHGLAHPGREVATCRAAAAAGVPFTFSTVATSSLQEIQETGHDNRIFQLYVIRNREVVRRWVTEAESRGFKALMVTVDAQRLGNREADARNKFTLPPGLALRNLEYLSSASTVQARDSQDGSGLMKLFTSEVDDSLTWEFIPWLRGVTKLPIIVKGLLSPADAELAVQYGVDGIVVSNHGGRQLDYAPSGLHMLPAVVAAVRGCGSSIPVLVDGGVRRGTDVIKALALGASGVLLGRPVLYGLAVGGQAGVERVLQLLRSEIELSMALAGCSSVQQIGPQLLLPAPSAGPAPPMPAAQLCKL*
</t>
  </si>
  <si>
    <t>C_340069</t>
  </si>
  <si>
    <t xml:space="preserve">MASAYEIRRVLKIYDDAAIAPVNRAVTMLKEVTKLISESPDKYDLTSSDAETWAEAGGLSYAENAEFPCSLGERWMETLSKPGVAKAAGLDKVEWATLLKDITGYEEKLVAAELSLEVLEELTELINQIIEEAPEPVDSDEDDDDDDDDEDDDEEDK*
</t>
  </si>
  <si>
    <t>C_340070</t>
  </si>
  <si>
    <t xml:space="preserve">MVRISSSPFTPVERYIKLAAILPSKTARDVALRVKACGLDERKGPGQESGAAGGGAAAKGGRKGGGGRGSAKGGGGGGAGAAGSGGGGNGAGLGEDSSSGIPAALTQLMEQNYGILTQFKANMAAFKVMENTELLMRYRDNLLGIQQQLASIGGIMGQMPPLPV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AAGRDGRAAGHA*
</t>
  </si>
  <si>
    <t>C_340071</t>
  </si>
  <si>
    <t xml:space="preserve">MQAPCGPEYKVAPEWFGILASRGVLADAVDVAADGEPEDPATADGAGQTDDFASIDEGGVKKYVITVQLFAPGGGSRPAAARALADQLAAAWLQPLTAAVMQARQQQSQQPQQEAGAAAGTPGAKRLRRHRRRRGLLQQDPTPNATNAADNAGASTAAAAAAASQSADAAGDPCTPALRARGRLLLVIVCAGGDVASALSWLASQPQSHWLEPTPRLTRRDIWGDLLVQSGARGLGSGVLARPLDVGAHVFWSRGLDGRGQVLGISDTGVDMDSCYFFDPEIPDVWRRLVPDSKFKGAKVFNSDTHRKIKSYYAYTVRLLAQSLNRDPTRMQTLLKTKKAKKPPPPIPRPATPGTDGTGNGGGNVTNRSAAAGELLTNPANYVIDDAVGIAPGARLAFFDIMNKKKEYLLPSYDDLLTHQLESGVLVQSDSWGNKQTFWYNGLCHQLDEVTWRHPELLVLTAAGNDGNMQPPPANGTVSAPANAKNTLSVGSTLSLTASSTNGGALTLHVWTGGPEPPPEDPALVAASLPAEDAAALMSGDTAALSALYGSSVISALAAQAAAAAQAAASGGGSSGDSSIGSSSSDGSAGFDGAVAALVDISFGGRKAPAAATSSPPPAGAAVKAADDETVLITLDNSIAPPPPTSPPTPPSPVPPPPAALNELIQLPVSQAFRTLRDLEGLTLEAVAASPLNACARLNDSSSASNNNKTAADAASAGAAAPLPKLLITTRDGCMPYVKAAAAAAAGAAALAIANDAPGPAVAILVNPTGSTLPAAALTQDLGARIFAALAAGQRVFARASWQPQGPYDHVPAFSGWGPTNDGRVKPDIVAPGWRVVSAYSDFVSAGVSDGCAVRMTMEGTSMSAPLVAGAALLARQYFESGHYPAGRTDAPEAAPFSPSGVLLKAVLIGGAYDMSRSGGLSFSTLQPLLPAPSAYQGFGRLDLATALPLASDPPNATVAASSALASVCGGGGEPTLQLVDLAAFATEGEQHVYTLQALGGGPVVATLVWADAPADLLSSVALVNDLDLRVTHTPAAATATAATATAAAAAASAAAAATAGPGSSSGSGSSSGSGSGGGMGARPTTYWGNAGWAGAAASGSGDRAGADERNNVERVVVPAAVGAGSLELRVVAAALNSQFITAYRGEQQRYALAVHGCFSGVLQSRQNPDQRGWPPPSPPASPPKPPLPPSPQPPAPPPPRPSPSPPPPKPVTQKRRPPPPKATTKNAPTASGCGKRLGKACKPPPPVS*
</t>
  </si>
  <si>
    <t>C_340072</t>
  </si>
  <si>
    <t xml:space="preserve">LLTLLHLHLHLLLLLLLLLLLLLHTPTLTHTPASTSWPCLSRLRSRSPPGQAPLLVKLSFVQAPPPFPCPQKPLPPAQCPYP
</t>
  </si>
  <si>
    <t>C_340073</t>
  </si>
  <si>
    <t xml:space="preserve">MAAAGRAADPRRLPAQIKNRRLAAMRRLEGEGDYFSEDSMRHRAPLLYHQHIGRYAPPHRPPGQAQEQEQGQEQGPGVAGGSEAQGDEDAGGACVRPGAGGVGGSCLAAALQQAFAKSGDGAAAGSGAVVGGTTGPRAAADAPLEGQQHPDTGRGSGAGPSSAAERDDGPGPSVRRASEAVPVGGSPVGGSAGAAEGMLRFSDFLLRQNDEAQLEQRRRQEQREEDAQMSEHDSDDDDEASGDRDGGDDGEDTGIADDDDFMSDGEDSSGAAGAAAKRRGQGARQTGGGGGGGPGRPRPSQSQLAALRRDFFEEMQSRFLLGQDGAFVDYRAIDADASLDADWIEQESRDAEDRYFDED*
</t>
  </si>
  <si>
    <t>C_340074</t>
  </si>
  <si>
    <t xml:space="preserve">MAETFMQNIWERKWLHAVGLTLIACAVLDLCEELDPDCLYEFSMLDPAIQPDPEPGHEHEQQPHLAAALVQDITAVGQSTLSGYCWLLELLGFASLKLVLVPAFRVLGFLVRAVSRVFA*
</t>
  </si>
  <si>
    <t>C_340075</t>
  </si>
  <si>
    <t xml:space="preserve">MEGHGDHAGFEYGSVREISIGEEDHCSPNDADPHGAGAADAAAVTAYISTGATGGAGIDGAAGVSGTGGAAANGAAQRAQSGGSDAEDSTPLASDAVLGVGMGSLGVPASEAACAGGSGLGAGVPACGSASAIASMVRPSGAALPPPVSPQLPGVPQVALAAPAPMSMIPVSGLSTGPGALPAAPPAVGAAAPGFMPFSQFQQPHINSNSAHTSNPHLKHLKHQAQHGGAAGQHMVPVPMAPMLVPQTPHPFQAIQAQPTHQQHQQHTYTHTHAHAQTQQQQQQAQNRATGLPTAAAKAVASGSTPVSPASRRQAQKGRAPPRPVVISRSGSGSLPATARAQPTSPGANGAAKSRPRRRVRPGRSVYDLTDEDEPEPESEDSPEEDEPPKSSSHSSGESEMEEGESGSRGGPAAAGAQLHKSHSQQQRQQQQQQNLRQQLQQLQQPPQSVPAAPVFYPTSEEFADPLTYISKIRSEGEKHGVCLIVPPASCWDPPFALGDDAAAANGAVANGSASGSAKHGALRFEAQRQVTSQLCMRRGRAEGGQQQQVGGSTGAGAKDATTGAAAVALTVSPLGASGAAVPQKPAGVRLVAPQCTAAGRGKGAAAAAAARTPGAAVADSLAHYVTALRAHPLIGVDEAALSAANAAAAAAAAAAAVTAAAGAHGNGVGAAGGGSSRMTTRSVTGRRPPHRRYGGGASGAGSGRRGDLTEDGDSRGGGAGSDSGGSDSGTEQGGEQGSAGARSGCEGWGGGRPHTLRSFQAYCRWARCVHFGLPPFGGEQALRRQRSLGLERVGSGALRVASGRVTKPSAGTASPPLATSRAGVPLPPSVQAAVARAAAGCEPTLEDVEAEFWRLVERPVMSQAVEALHCPELDTARAGCSGFPLPPWRRPHASPASTGNGAANGTANPAAPPPLPGDERWRYYALHPWNLHNLPRAPGSLLRYLPLAGEGLLPRLTCPALSVGGVMSAGGWRAEELGLYSASYLHTGASKVWYGVPAASAGQLEAALQDALPQLFPTPPLIPTTDSAQPLLPPLAQDAAPQTLLSPMELRRRGVPVFRLVQEPGSFVVTFPAAHHAHLDAGFNVAESVNFAPADWLPHAADALRRYRAAGRAAPANLDGLLLRLVAAAPAVAAAQQAAAALHSLRPSEALSGFVKTEPLALARAASGAVPAALPQAMQMVPVSGMVQMSAVCGAGAVGSGMVGRLKAEEEAGPGAGTGPVACKLDPAAVAAATATYAAQAAAAAAGSSAAGGAGGAVAPYSWQQGVSFSTVPPTLVAAAVGELTLRLEEEGQRRAAAREAGVVAEQCVAGEAAGGGAQCPVCRDELCLSAVTSGERPGAAACPVHVSALGATPSSCTLLVRHSLEDLRSMLDSAQALFPEAFAAAVAAAAQRRAAPPPLSGIWRRGPDIKDALRESVRAVATSAASADATEPCAPYDPDAVPAPEATGTAAAAAREAPAAAGAATGTASPPRGTTPALHSVRSGDGSEGEAGRERLGPRQVLMLEEQQEEAARREEMRRAQEKMKKSRAQRAARRNAGVAQADGPAGGPAEASQPQPQQQQQVQLAAQAEVKQQVASPTVQQQQVAAVAPLPPPQQQQQPQQVASPPPQLHAGLATSHSHGSPAVWLSCAYPCLTPATAPAVPPASAVALSAVVPAVSTVGPAPVAVPPVVIAASAADVLHMQQQRLAGACSPTAATAPQLQQGVKRNVRSDAAATAAERLVRPRRERRVPKHLLDAEMELAEEMATFVAASAVTSPRPAGGTPVASVAAGAARVRGGGAAGGAGSGGGSASGGTSATSSQQQYQQPGAAAPQLALQQQPSVSTELQLPLPPPPAQALITTAPVAPAAAAAPAAMNGTGNTAAPLAQSAAEGAAAAAAGGAAAVTIEDLGVSPRRSSRATRPSVRLLDVSVAAGAAGAPAAGGAAVNGMGAAGGASGAQTPQVASSGNTSGGGAAASSGVSSGSGGSGSGSGSGSGGGAAPGVLLLRKETTSGPSTGGGMRPGGPMTARRMPLAAPPASLPPTAAAAAAAAAEHAGGVVENGGKGAAARSAAPMANLVPAAAAPQVVPLALHLLAAGVPPAAAAVAVQAAVVRAPAQPEAEQQQATANGGRPVRKRRTALSEDMVVYGESAALFGGQGPTPPSNKRKAGSGKGATANAAAAHDGAAAPSGDVTAPAAAAHGQKAQPASAASAANGAASAADANGIHANGLGVHAAQPSLSQGHSQGLSHSNGHHHDGHSHSLEEQVDLADELRPIAAGLSPAHGLFGDLHNRAPTPQPSNSGLGGGGAHLSHLNHHLTNGHGAAGATQHLHQHHHASVVAAPPSPLLGLMNDHDVFLADGERGLSLSASANAMDVLMTHSHSHNHLNLLALAPGHATPTVSGMGGNHLAGGAGTGSEAAAATDGEVTALAGAGAGGGALAAVSQLESMPSLASGLALGLALPDAAGLAAAGLGSADPAVAGGTGSGAAIGAAASPAAPIAGSRQGLSSMSAGGEWADLDDLVAL*
</t>
  </si>
  <si>
    <t>C_340076</t>
  </si>
  <si>
    <t xml:space="preserve">MQLRQCHLRGNTRTFGSARICQRKIVVARSGGQQGLGEDVLAKLRAAEEEAARLKAELAALQSAKGVPEDKVEKVEKVRIDSTDNRETLFGGGPRSAWLSEKDVEFFSGPAGVREEDASTLEPEYKATVTRRLLIGAALTAGAAAFALVPTEALRPKPSKPLYFYLVSLLRVQDLLVDCKSIIEDADWEQLRGALARIEGPPNNIRATLDAIIALIPDSRTAARVTELSADLYEYLKSLDYQQYFDSPLRAKANTGAQNAQYASFSLQSLQAAQGKLNELLTLVPKDQLQLARDQMAAGY*
</t>
  </si>
  <si>
    <t xml:space="preserve">MNRYYNTNPSKDLSYSSLALDEQNRSQHAHKIGDSARFRPTPVNGNIASVAPEAQDADLRQSLPRHMQVDTTTRTVFQDNFYKPKDGIAEYVADPLKGASAPRAQPHMPLSDLAPSDPRVRKLRPAYEAPLAPGYYEPDPLGERATGTLNMAAGEVHHGVPLARDPTRASAVFVAAPRGRTARDIADEAASPPISSRMTQPDYAHWTSKGCWAPRGDRVIEAERWGRNAREPKPPAEERPQSVYTPMVTTDGHPNSSEAYAAARYTPAYKAAFASGLPRTLALPGGNRPDTRLQVKTYDDVCGAGPDVGPGSYNPEPPRMRSSNAAFDSSAPYFSLASGTPRPGLTVNTSFGGSGPLSPQRSGGTGSASSPLGLLPPQLQHQLAATGSFHSLASPSSPTTPHSPSRLGGGGGGINPLSIAPPLGPSGAGAASGRYSEPSSPSALRAAAVRAERIAAAQLLATTSGRERSPTRGGHHAPSPLGQPSHSLPVQPSRGSVSSSHPHHYQPGFQHPGMEHGMHLPGVDVGVNHSGPGVPTYPDGPSTRAQSAPVTARTGTSASASMRAAQAKHFNKLVFMQRHTPCSSLLRSHLVVAADLRQERQRLRNG*
</t>
  </si>
  <si>
    <t>C_340078</t>
  </si>
  <si>
    <t xml:space="preserve">MEYASGAAPAATKAAPAAAAAAPAAKTLVVKKEPAVLPPRPEVVAKQKLAEQVALARRELGLGGSAMPSTGSKGDLQGMVGAGATKASAAASTSAASAWGKPTAPPPEPVSLQPTTLAQLPQFHQLLQQAVNKKTAAAAKTAAPAAAPAPAPTAAKPAPAVPQPVLNPPTPVWPALGAASTSTVATTTPAAAAAAALQRGQALVGAEYADEEVKETKLTKAQKKNLKRSEKKKLESGPEGEEGAAGEGEGAAAAATAAGSGSDPRQAVTSTSAAAAATRRSGGGAASGSASASHQRVASRGSDDPDQAADAEAAAVMEELCINSIVARKVLALITQLQRLGAPEFVAAAAVQRYGSNVMSALEWLLVAGADAAASSPEVVLAAAAESPSAAASEVDISEELQQLSDLQAAMGVPTELLQQCMVDCNGDVQAAANVALERLLAAPSGSAASLRGAAGNSRSGSPAVRGSGSGAMQLQPSASFYSVSSLDGSAAEAAASAAAASAKPRSHFGVRLQDDPVEGDGGAGATAGGGLGGYGDYASGLLRGSVVLGASGWANGYGSTASPGAGATASAAGNGAVAGSRLSRWLRDESGHGAGQDEEAAAAGPSSSRLRNGLLSPTDPVLESPFASHSDMARGLAASGKAATSETPSLGSWLSSNGYHHSMGLGHGGQPSGTGHFSFVSAMSKPTASMAAGGGGGGGLEPLAEYGSRWSSSLATPAHPMPPPGFGGRGGGAAEAEAVQHGDIGGEGDLASIMGLINGK*
</t>
  </si>
  <si>
    <t xml:space="preserve">MSQNGAGTLIKTKPRCERNRVLVTGGAGFVGSHLCDYLVARGDHVICLDNFFTGSKENIAHLIGKPNFEVIRHDVVEPILLEVDQIFHCACPASPIHYKYNPIKTAKTSFLGTMNMLGLAKRCKARFLITSTSEVYGDPLEHPQRETYWGNVNPIGERSCYDEGKRVAETLTMDYYREHNLQVRIVRIFNTYGPRMALDDGRVVSNFVSQALTNKPITVYGDGQQTRSFQYVSDLVKGLVTVMDGPEIGPFNIGNPGEFTMLELANLVKEVVNPKAVIEYRENTADDPKCRKPDITKVKTTLGWEPVVPLREGLERMVDDFKKRLGVE*
</t>
  </si>
  <si>
    <t>C_340080</t>
  </si>
  <si>
    <t xml:space="preserve">MVQLQIELRKTQEVLNSRDELIDGYKKSLEELRDQLVAREMALASCEQRLRATESERQLLIVQVERLELGARRAAESHSSALSAEMERRDQELGSIRSDRDEQVGSLRRRLGETAEQLDGARANLRELLAERSQVLQQAEAAQRQASEKAAEAEAATRSLAATELTLADLREERHQALALRDERIRELITQVAELGRAGDSRSAEHQAALGTWMNAYNALRGAADKQRGELLALQSSERRTSDSLKDTERRLRDAQEAVVAVRLELQRQTAHAAAAETEAKSLRRELQRARYLG*
</t>
  </si>
  <si>
    <t>C_340081</t>
  </si>
  <si>
    <t xml:space="preserve">MLRSTLARRNHLHSARTVRVLAPLSHIVTMGGLCDSCCPRRGKAGMYRDKPVPDCPFCGIVGGDTPERVIFRSDRLIAFPSIRPQAAVHLLVVPHSHVPNTDVLGADDLELVEEMERVGRDLLARTAPAGSELKFGYHVPPWRSVDHLHLHCMALPHSPPWTAVKYMLPGVWLSSADLVVRLRRRRRQRQRPGLLQQEGGAGGAAA*
</t>
  </si>
  <si>
    <t>C_340082</t>
  </si>
  <si>
    <t xml:space="preserve">MAEEQEQYNEEAGMGEEEVMDYGGDGQMDDAQGDQAGPAADGDDATGAPDQDTAAAGNDAVAKPKAEERGEAAAREQELATAEDERQRHEELPSGEAEDPMAQPPHGTEVFISKIPREANDTQLRAFCELAGEVFSMRVPKDRENNTNKGYCFCVYKTREGAEKAMTVLEGREVKDHPGRRVNVVSSIVKNKLYMGGMPRDITKEELETLLHNEVVGLEKVEVMMDKETNQARGFGFVAFYNNAAATLALRRLSRPEFRLRGHTVQVMWADPKRDEIGTERVKSIYVGNLPEHYTEEDLRKIFCQYGTVDRVTLLYMPDEPTKLRNYAFINFLERAAATKAFGYVMGGAGAAYHEGGERGAGGPVRRTAAGTPRERSAEARGGGGGEYGSGGGGGGYGGGGGGGGYGGGGYSGGGGGGRGGGGGGGYEERGYGGGEKYSARGGGYEGGGGGSGYREGAYGGGERGGYGGGGGGAPASRGPPAPPPPRGGGGGGGYGGGERGAGGGGGYGERGYGGGERGGYGGGGERGGGGGGYGGERGGYGGGEHGGYSGGGGGRGGGGGGGYSQPPPPPSRPAAAPPAPGYAAGSGGYTGGSAGGRPGGYTGGSGGGGGYTGGSGGARPPAPAAGGGRGGPPPLGRYAPY*
</t>
  </si>
  <si>
    <t>C_340083</t>
  </si>
  <si>
    <t xml:space="preserve">MRALLQQAQHQKQQQQQQHRGSGSGAAESSSTSSSVGGSGSGAGAVESRPQTPSSAACVCPGVVQLNDTFEDSASIYLVMECCEGGDLFKKLMLHGGRLPEGWVAAEVIAPLLQVLHRMHALRIMHRDIKPENIFLTAEGDVKLGDFGLAIDWSHELAFSRSGTLDYMAPEVLINPATHLQESAAVTAPQLAAKNIRPYTAAVDVWAVGCLAYELVSGRPPFEVEDEKQTASNIIYSNNIRFDPAYSAAWADFVAQALIKDPRRRPTAAALLAHPWLAAHRIARSNSGGTTAGSLRSTVSSSLQRSSASSVADSAAAAAAAAAAAATMTVVVASKCHPPSHPAAAPAASSIGGSSACGGSDASGAASSSSGSGVSAASGASAAISSASTQPRPPTASKVAPAAAVVALPPPPATAVTQVRPRTPSASFTVTTGATAPVVPASPSAQPAAASAAPSTPAAATAAPYNTAAQGLCASVPPQPRTGPQTSQPQQPASQTPGSLSLPRTPNGGPLHNNSALRSLLDAFKSAAVSGHHANANTNSNAQQQQQQQQQPASGSSGAQQATASCADAQAAPQPMAAAPGAAGSSGSSSQRASWSQWQQQATAGGAVSAPLEPSAGGASSTAAVVSGGWRSPPVSPMRERCPENAPSYMPAPQPPLPRAPSNGRAGAVPAPQPQYWVSPTQQPPSAAPGADAGNGGGVASAPLGSSACGFTSPQRMGHRVSSSGLLSSLMRPLASISATGTSSGTGTSSSSCQLPQAQTQPGQQQQTQAPGAGAKACGRPRSGSPGHQPMASASAMAAAAGTSPLRRSLLGVSPPRQLRPSPTPSPPRQMPQAQAPQSQAPVTGQQPCPSPPRQQPPPNPSPPRSSWAYTGINVGVAATANPQGPNPAIMHDLARNWGAVVSVSVNTGGGNPPTIKTQVPQRDQQGSAALIPSNRSSSIGAGDRFASPQRASVGNLACKPGFDSWGLPVTPVAAALPPQEFTTPRPTGVLERVKYHLRGGAQAQQQQMQLQVQSNLQQAVAGHLQFGGVAPVAAVDAV*
</t>
  </si>
  <si>
    <t>C_340084</t>
  </si>
  <si>
    <t xml:space="preserve">MRELLEEEVYFKEHTSGRVTHESFEVRREQEQREAFLEDVSGSIRLDNLQHAAGLPSVMEVKQVFRPVDLLQGTLLQAVINKAFKSMVKHGVRSTERFLPVNTTVTVIGELCRDTLGAPASTSGSNSSSSGSSGGSGSSRAAVAAAPAGAGNRGQDAGAGPSSGSKSINAAGISSKLSGASSKGGGGGGGLGPSGGDTAASSSTSAMTAAATAAAAAVGSELLTQAAAAGASVVAQALPYTLRMPSHGPFHVTTLTLPQLRASMERTSRTLRVFAWGFGVLGTALVVRKLFAQLWRLRQHRIGQRRMAEAEAVRRQRAAERAAAAGVNGTAALAQAAAEEESGARNPGTCVVCMDRDADVVFTGCGHLCACYGCSTNLTKCPICRVNSRMLRVYRP*
</t>
  </si>
  <si>
    <t>C_340085</t>
  </si>
  <si>
    <t xml:space="preserve">MLMNMKSRVVAAQQSASSRPARGTAVISRSQQHSSAALGALAAAVVLAIGAPAALADATEPSTSAAPSTVTSISFARVDARVTEKLRERDSNMEWKCKGISMYDCSGELQEAQEQRFEEMGKMFRSLTGGPDTPGNAESQ*
</t>
  </si>
  <si>
    <t>C_340086</t>
  </si>
  <si>
    <t xml:space="preserve">MAKRVAVIGAGVHGIAAAKTFMEHSHDVAVFEGAEDLGGVWRPGNNYPGLQLQSTADIYSYCDSGGTPRHFARGTEHPPAAAVYTYLRDYAAEHGVTPLIRFRTKLVQARPTYDRNSSSGTGGVSGGEEAEEPAGATPTGWHLTLRRYTGPPGEPKDAGPWEEFDHNCDVLLICIGCFNVPKTPPFPGQSDFVAGGGVVVHSSQLQSLCGGRQAALEDVAVMDAALAADQKAAEERSGGKGKRGAGGGAGKPETHVTAAATSATTAAVVQNGGTSSAGGPGPQHARPGSAEAAVLAAASARLAQLVSGKRVVVVGNGKSGEDVAVLMADTRAAKSVTCLYKEPQWSVPYYLLGLVNFKYPLTTRLGDSITQKLHAPPGLLGWLHRAVGWSQWRLIERLVSYQHGRAKLGVVPTHAVERGLDCTLHAEPFGFFTAAHEGRLQLRQGQPVALGAGGRLQLDDGAEMQADLVVLATGWGRSLPFLPPDLASKIMQPDGTLQLHHGIYPYEIGGSSLFILGWNVGLFQALFADVAARWALEMVEGRLRVTKEQMLAYRTKLFAWADRCFIPRAAADIRRGCVAAYSYEHVDDMLKEMGADFKSLTMAEYLQVGTVPRLPVPSYDADHLMHLVHISYFLASLNPVCPAPSMQLYMTPVNAALYGKAMRAINTGSSRSR*
</t>
  </si>
  <si>
    <t>C_340087</t>
  </si>
  <si>
    <t xml:space="preserve">MLKHLKKVFVSFTPGDLRAASARELLQRASSNAAKKSNPACVVEFNVDEQGLSGRAYVDLTFADNESRRVQTAEMSVEDIARLIEQKAGEMEMRTVMKEVGYDPWAQANRLPSRR*
</t>
  </si>
  <si>
    <t>C_340088</t>
  </si>
  <si>
    <t xml:space="preserve">MLSLKQLPSARCAARPVRPVRRMVAAQASARPIATNEQKLELLKKVECFIFDCDGVIWLGDKVIEGVPETLDMLRGMGKKVFFVTNNSTKSRAGYMSKFQSLGLNVKAQAWGGRGGRAAAMEAGGNGRRPEVYVIGETGILEELDLKGIRHVGGPGDADKKVTLKSGEFMEHDHDVGAVVVGFDRYVNYYKIQYATLCIRENPGCMFIATNRDAVTHLTDAQEWAGNGSMVGAIVGSTKREPIVVGKPSDFMLKNISASLGLRPDQIAMVGDRLDTDIMFGKNGGLATALVLSGVTTPEVLNSPDNKVHPDFVLNSLPDLLSVKEKAMVAA*
</t>
  </si>
  <si>
    <t>C_340089</t>
  </si>
  <si>
    <t xml:space="preserve">MLPGSRYALACGPLACSLLAIAGLVFVLLWARTPLRAEYVAVIDCGSSGTRVYVFTWKYKPSRPHLPHIEVIPPSAAADLVPKKPGISSYNRVETLPGLDAFADRPPGDLEGAALGPLLDWARAVVPVRQLPAVPIFLFATAGVRRMQPDKQRLLMQRTRGVLRDSGFRFEDSWARIISGTDEGVYGWIALNYLRGSFDSPTGHAAAAAAIESALRQGQHMVYCSSVVPRELWQREQRKRELVRPHRGGGGGGGGGSSSSSSSGGGAAASGGGGATSGSNHGGTAGADTAGAGQLTGGHAATVDSLGGRSYRGQVQLRRLAQERREVVAAAEKEVAAEEDDGEVAAGSGAAAAGGGGGGGGGSGGGGGSGGGGGGRLLVLGAHAYQLRTHTFQKYGLNDAFDRSVSLLLKDVLAPPPPPSPQQQLGAGGAGGGLGAAGAEATDDSLDVLQREFATKPQRPALLRQAAAAAAAAAGGGQQHRGSGQT*
</t>
  </si>
  <si>
    <t>C_340090</t>
  </si>
  <si>
    <t xml:space="preserve">MDEYSTSMDFSDLANEEALDAGKGDGAAGGYGKANYEASGGKGANEVLRLDATARARRFFVRRRDLLREHRLQPRDLRRIDPSIDFTKTSPSITIKEDVLLLNLGGVRAIVTAEKALLFEPNSATTRKFLEVVAPRLQTHGAARQQAA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SVYPMLGPYSGNTVGSNPARQERLRELRTKYDRDRLRELRARFGWVREGREDGTGGSLGGGAAAAGGGGGGGYAAGGGFAAAGGSVALGGAGRTAGGGYSLGRGRSSSASGGKSRGDKSRGEGRGEERERDRRKELIEESDYMSRLDDSEEDLQEAQDALEEMVEEEEEEAELEEVEDLLEFYLQRASALQSEAERMLAGARDLEESIGVSLSARRYEVNRLELMLSIGSFAAAIGAMLAGIFGMNMRSNLEHSMLSFWGISGAIVLGCAWIFFAVMRYTRSKRIL*
</t>
  </si>
  <si>
    <t>C_340091</t>
  </si>
  <si>
    <t xml:space="preserve">MLQAQRVGRACTNARQQQPVARPAMLAGRAHLTSPALRSRPAPGTATFTQPKQQPKPVVHTQAAAGAGASATPAPQSSGGNSTFTQAVFNVVNVMMGVGVLSLPFALKSSGWVGLLVLWVMGVATNYTAKALCECADAVSAKTGGGPVGYEEIAEAAFGPLGRLLVSAIIYVELFGTCALLFILEQHQHQHQQGDNMFKLFGASSLASNASTYQLLAAALMIPTVWLPDLKALSFLGAAGVTATCTVSRRFAPGAPTDLANWATLPLVLGICTFCYSGHGVFPAIQKSMADPKQFPQVLNVAYLAVAVICTLMGAAGYYMYGTGALDLVTFNMVGPLAAVCASVILINPVAKFALTMEPPAAALQGVIPGAKKGIMRLLTRTALAIGILLAARSVPFLGQVMALVGSFLTISVSVTFPPLCHQVLCGHNNSALRSAWNYFIAALGLICTFCGTTASMKSLAAKAAATAAGAPA*
</t>
  </si>
  <si>
    <t>C_340092</t>
  </si>
  <si>
    <t xml:space="preserve">MEIGKAYRVKKYEHRFNPEMLQKVESAHSTIMLSQLSARMKALGRHPQGGLIGIAANVMKQNAIMPPPKDPEMATEEESGRVPTSAPEAGVGAANHPRGHRHSCGGGTMGGRRCRHGSGGGGGGGGGGGGGGWRGCLLTARAPRLHLAAAGLALVLALTLLLDSSSLXXXXXXXXXXXXXXXXXXXXXXXXXXXXXXXXXXXXXXXXXXXXXXXXXXXXXXXXXXXXXXXXXXXXXXXXXXXXXXXXXXXXXXXXXXXXXXXXXXXXXXXXXXXXXXXXXXXXXXXXXXXXCVLMMGLLPVLSTFTLGGGFSRDPLQVDVRPASGTGNIPASGAVPVVFYNASADACPNTTAAVMAAIAAGGVGFVSAPLDTPWRPSAESDNVTSSSWMVDSLYRYSSNATQQNVTRNASSGSSSNGSSGSSDGSSSGLGASNATYVADIDGDGEALKRVLVHSINTVPGSVAVVGVAGGPNGAVVGRSNLTDFRVRVGCFSTRRXXXXXXXXXXXXXXXXXXXXXXXXXXXXXXXXXXXXXXXXXXXXXXXXXXXXXXXXXXGGGAVSVPTNLTLLRSAFSISSELTTGLVAVDLRGVSYPGFPTMWLAQDQVDNTLTLRLENLTFRYTISPDNAPLGSGEANLRGYYTTDGAVRVAMHNGSSPLPSASAAKASSDGVVGDISGPNTTSSSRTGRPPSQSGLAAAAAAAARRNQTNNNNNQTAATGQLPATPSVSGLQNATSNRTTSAPGAAAGAGSGGAGEPAAANNTADTSVPGIQAAATEAGAAGNQTAVAAPGATSTVTCKRGFYLGVEAAIAINQEVSGLLGQQLAGVALAAPTTSHIQAMAEPVEDVVVLDSLQREDEVKAVFKDMKKAAQRLKMSRQLAAAQSLLLAARRWTTPFPIQSFAAEAREESTPVSTPAPPQLHAHPHPHQHQLQGAAEAEAEAGLRAALLRLRAAPLHSHPVPVDADDESAAASAAADXXXXXXXXXXXXXXXXXXXXXXXXXXXXXXXXXXXXXXXXXXXXXXXXXXXXXXXXXXXXXXXXXXXXXXXXXXXXXXXXXXXPAPTPHGCGPSLGGGLGGLGGLGGLGALGSMLPPSLAASSACVPVMAAGGVTEIGWTMWDNLTCKLDSRHWIVSENEALVNRIHVPDHKYEFLFGQSRKGPLAEGAAALQHDMEQYGREVWAAWWEQAQEQAQAARAEAAQVEAAQQGAEQPEVEQAAVPVVANGSAAGKAARQEPEEAAALAGDLKALTGLLGVTLPPGTAILDTADLAWAALQEQQVQQQQLQLQQQQEQAEGNGSVGAAAAAAAAAAASAASVPGERTNLSLRLLLKTLGIPATKLHNGGNDARYTMEAMLALTTLQP*
</t>
  </si>
  <si>
    <t>C_340093</t>
  </si>
  <si>
    <t xml:space="preserve">MCPLLVKICAFSRDGAPAGEFSGFQYSTSSNTIVGAAHMVGFSGLPRGSGPLAEMFKARYADGFEEVVEVRNSAADQLPDIAILKGIVSNSKIGSITITAHADNGYSGGPVVNTRGQLVGTIKGGTLHTTMQQVNVTSAEQVHVFLLQSKQPGLG*
</t>
  </si>
  <si>
    <t>C_340094</t>
  </si>
  <si>
    <t xml:space="preserve">MGGLHCLGYQLQEPLQRKDESKASEAYFVWLAGAYCCRVHPTKSQPPPPPLPPRAATTNTDAVKAEPPDGDSGGEQQQANPSSTSKAAELSLMPAMPGEPLGYSNTRVGQLVVRGPDWAAADGDDDGGAGRIGVVMCVTPAAMAAASPALRNGAPNSACPQPQSQSPQQQPASGGAQVVTVRWCKTGLETTANVRGGTAGSRKFCVAVMEVDVVLLADDGA*
</t>
  </si>
  <si>
    <t xml:space="preserve">MDTATMTQSMGGAAAGATVELEKLIALFTGPNSADLYDRHVAAMQRLCRNNAAGFAIRDLPKVQQVLELSVALLKRGSTGFVEPLSTDEFKMLNHITSLLMTVGDIFRSPGMPPQLVAVAAQTISTFANAYGNRPNALDLASQHVEAEGPQRQYLTNQGLLGKSGVVADVIVALARSALADREPPTSPSARGGAPDPAEQARALAAPLLTALLAVSYNAESCTAMVEAGVLQCIAALLGRGPHADTSGATVELLWNLLEQAPALARAALSRSLPSLEALAAGAGLPVPAGGKASARANGEEAAEQQRNGSQDGSAGAGAGASFSGGGGGSRSALPPMASGAGSRLVNGSRLGSPGGGAGIGSIPVSRGSVAASGLSGIAEGSARGDGASSDAGAGSEPASPSRGAGHDDGSDWQQLPDGASAGSGSVYEAAVSLRASSPGGASALDEFGEEPDIRPLRGGGGLAMVAEESSGYGSEPPPPPPDAPVVQALADALGGLLRELLLNGFSKADKELRNDCMLVMGLLLEDAAFAAAASYSGVFEALIAAGTCPELGSAPALVANYALSTDVLDHELRLLVWAALVQGCLRPEVLEQAVASGLVRVLLLYVSPGEPHPAVRRWNSDQLATLRSGALSRLHTLSPLCPEEYERAGGPGTLLAFAGSSPGATHLEAALRHLHRLFSMVPETRDALGSAGIIPVLLAVVADTVGSGGGGGTMGHLAGERAGNGHGALTGVGSLQPEPVRHFALLCLTALCSVHAENQRRLRKAGGVGVLLGALEKLRGLDPLLPAPYAVAVLDCIWAAVVPDRKSAAKLLVDGGMEALLGHLEQGNKSHRPIVLRVLSDLLENPRSHPFFHDWQSDLNKQTAAHLLLSVWMEEDSLRGITGPDGMLANTARPLAGLGKRTKWLPPENVAYGNMSPAKKETLSIMLDALPSEIVLAKIYGIFKVLGFDACPYLDPADHAVLAAVEKYAKFRQGEVWRAIQAQFAESGVKPTAPDRARLESGIEMSESLAAAVREAQARLLGRAQEGQRAAEARLFEGMRQQARLEAEYRTIALQEKTPLTLAEMRRAKEQKSSMLKNSLQSFQFQHGEDD*
</t>
  </si>
  <si>
    <t>C_340096</t>
  </si>
  <si>
    <t xml:space="preserve">MASSDWASELLGHALILGTPVAFCYAGSYISGLYNRMEQELVQTFTKAQLGSWEASAKPGPALEAERGACSSGQQAPAVQPSAPAMLQYNNATYSRQSFSAMSVCTDCDVDSDCDEDDLDFCLVTPQQAVGALGSHAPHYTKVFLNGLPLMADATDPGATLSVDECARRIKLASDSQRSRTGASSCSRATSLPSSPCLTPVAGLELETADFLELPAPGQPPVLRRLHSHTPPLQRSRSGSRLMQRGSQDLLQAQEGQQQQQQQQAEEAGVPAADPRRPSGNGSYYRSGVCSSAVSFRSTASSLHTVYSTSSVFTCPSQRSSIDMPQETAAAATAARRGEQQLQSQDDTEGPRQHAAPQVSCPVPGGVAPIVVTPFAALASAPLSCPGASSAAADCGIPSASAARAACERRRSISECGGTALSFQGADTQHRVRDTDGGAGAGSVHPDVDDLCSSSGSSDSSNSSPAAVDCDSPSRFKSSCGAGDINRAVAQGAAAPRPCARTDQQPQASKRRWLPSGACHVPPLPVPPRPQQHGPASRSGAASHSLHHINLSASVDNLSMSALRHARSSPSAALPPLPPKSPAVRHGSEPVPPRAPARAPCTPAVAAAAAAATAPAGLSKAPALPLPPDASAACAATEAAVPPALRYYLRQARAAGVNVDGNAAAGGSSVSSSLDLSADFSGASAKCCGRPAGYVKATAREYALRQAKVITCLITPFPSPRQQLRKAKSPPQAK*
</t>
  </si>
  <si>
    <t>C_340097</t>
  </si>
  <si>
    <t xml:space="preserve">MDAQCGMLFGLMAELHAAIREAKSMAASLCEPLTLEEKQALAATIQGLPTAQLESIVAFVASRHPPSVSQSEVPAGGAAGGAPQPSRKVQLNLGRYDPLLLRQLQHLAATCTATTALRQQAQQQQQQQGQQQQQGQQGQQGQGQGAGGLAPLGVVMPPRMQPRVASPPAARPAAVGQPGQAGQPGPSTTPVQAGAVNAAAADGGGAAAAPAAVPAAAPGAAPALAAAPASAPAPIAAAATAPVAAPPAAPQAAGASSPAGPGPAGPAAAAAAPPPPAPMAPPPLGSTQRNIADVVTNATASGVSVRAGIKWPGQAVGAGVRPRARALLSLHADGPANAGEMVAACPLPHPVPLPLPAARSRTAARGLKRKAAADTGQATAPAHGDGKVAAASGSGDGQQLPTPGGGDGGTAMDVDEGTTAAAS*
</t>
  </si>
  <si>
    <t>C_340098</t>
  </si>
  <si>
    <t xml:space="preserve">MGNPYLLLYNAALVLGWGYCLYLTIDTMLLKKGTTADLWQVVELPLKVSQTAALLEVVHSAIGLVRSPVMITAMQVASRIWVLWGIINPEPVLAAGGAVHLAQPLPGVSLPGVX
</t>
  </si>
  <si>
    <t>C_340099</t>
  </si>
  <si>
    <t xml:space="preserve">MPARPQPPHLMHELDAHHPGGHHPGRVAESPPVFRVAPSKPTPSTRCTGNPHLPAVAALTPGVQASTQLCPPRPHRTYGSPPACRPAVA
</t>
  </si>
  <si>
    <t>C_340100</t>
  </si>
  <si>
    <t xml:space="preserve">MTARANNGQQQEANINASAGASPPEKQKATLVAPGSSLLVLSFKQGVGSGTKVLEVDRALLWHASPVLRGAIESAAGSNHSSGGGAGGSSTASVLPIKAAAATTATATASLALDYGSPADWEAVLQVLQLKAPPVDWANVEQLLRLADKYDMDAVRSTCAAFLACNISQMALSHPLDSPRNLLHAASLAERYLKDRFSSSAASSTTSISVSAASASASAGPSSLSPSTAQSYVEAISAALGKALEPARFKGTYTPNSYSYSGRQPEVDTWRENARPVVARLAALMEEAKGRDILTPDVQDQVMELLLSSLTRLTS*
</t>
  </si>
  <si>
    <t>C_340101</t>
  </si>
  <si>
    <t xml:space="preserve">MGYRTTSSSTEQQQHEQQQEQQQEQRRADDLGGGGGGDGGGGGGGGGGGGGGGGGAEHGAGLPQQRAAHGRKPAAAAQPSELLYNESFPELRETRLEVALAELSAGGREVDGGMVEWVTHAQDAVLEFARAHAAELPGYTMPSAART*
</t>
  </si>
  <si>
    <t xml:space="preserve">MSNITARQTLTRDVQSVDALVRQACKAEANATLLLGTGLLNLTAVDDKDTVVGYLSLDDVSCTRLGSGGPGADTWVQQAAASRFKLGSTAFVRVCATAHLSEIEASAALLRTAFLHMPSLQTLLMVAGGELSFTEPGLAAVFSRVGAHKESGAVLYEAGRDAVVPPLAIRPARVEDHDDMLPILQRCEVAFPALAKLPEASRPHEPFALTRVVAGQDERNRVLVAEAEGRLVGFIVMTSDVDTGSLAETFDLHAYDNFLPPEVYEQQYEAARDSVRGQKLAMLRHQRQQEKEAEGEGAGEAGGQGGNGGVSAGMQTDPEQGEDGEGAAEGEGEGAGEGAGEGGAAAPGTGADKADDSEEAEAQLLAAAEPTDEETRAEMLAMFAGQAPPADPTLFAVTMLCMDPAFEAQAIEFLTPAFAAYTDKLYCVVTLPHDSREPALMGTMTRVAPNPGSLFPEVLFMFHRHALIPDFAVRLGEPGDLDAVASLVAGMPNADDIVASFSGAAAAGSAAVALCQGELVGLVTVNPEVDLELLQANFGLSNHVDLGYQPREQHGEIDMYTMNPIFVHRHRTLVAATMRLLGKTALYYALPPGQQPPDMLEVLEQVAPRHRTASDKQLQAEFALYVFTRQAAFKRRRSVNSQIVVVGASECGLAVVERLLLDPELQFNYLTLLAPGGIKVGGMACQFTAGVIARLGLEARVMLLDAEVIGLDRGSKLLDLSDGSQIFYNQLVLAAGLQDQSRYRFAEADPEVAGLLVTELELAADFSMNDAMVMNSILVYGNAMGAYHSLAVLEAKGAGEKTRFVAPPGQQPPLVGVLHALAGEAGVALPSPEPRDLAGLSVVQPVGPELHASATLIDPADPGPREELPVDLVVGCEPPSVSRSLFTCLNDASLVFDGRLVVDGAFRTNDPAIYAGGSLAKLSRRYGGTHLEHYNSRDVGSRLASSLVSFFNAGPDEPQPAATAAAPPPALHRARAVGCSLPGGNYFVYAGCPAALQRPSTAAPEGGYEMKTASERGLTRITLDGEGRVHSLMYLGRVAVNAPRLGSLVGLHANYLNSLAPKYQAGDIKCLLSFITEPWSELLYNESFPELRETLLEVALAELSAGGREVDGGMVEWVTHAQDAVLEFARAHAAELPGYTMPSAART*
</t>
  </si>
  <si>
    <t>C_340103</t>
  </si>
  <si>
    <t xml:space="preserve">MDSRLSLSLATSSTRVSSTTFLLSSSCPGSRRTRHSATATQARTSRFSPLTSCSSLRSSVFATSSARFSLKSAVNSSFSENCTSSAACRIRTTRSSVSTDCCGGALGSTSTWPPSSSRAAWMTRSTSASLSVKPCRQMPLKRSQPATSRAGTPSTAGAGCSGPSTAGPSAPKP
</t>
  </si>
  <si>
    <t>C_340104</t>
  </si>
  <si>
    <t xml:space="preserve">MSDIDDDAPPPLSSLAEQVSALKLVGAPGADASTSGQDTPTEASLRVANVVVLPAKPAPAKAAPAIKKGFFDAPPKRRTKPAGESKPPEKAVEEIPMLRAKPKAVGSGPDIPDFMRVEPDEQAKMYDVYKSELVNKLKPTPDMVSAIGKDPELLSYFDDPEVMAAVSDVAANPAAIKKYQDKPKVKAFYAMMGKLMGEKLEKEGFPEELEKKMKQQQEQQQKQQPRRPQL*
</t>
  </si>
  <si>
    <t>C_340105</t>
  </si>
  <si>
    <t xml:space="preserve">MQSLASTSGRVAPATRCHTSSRHCCPRGFSTAHIARKITRAALTKLDNERTCAPTTEPCKDARCEDQQVSQLAQLVALANLAWPAGIAIAADGVAYNPTGGDEFLKNLAGVAYILLVGIFLFRLFRKRAAKARSEKIAGQLATGPSIFDELREKLGAPKRGKATPMNAFLGAVQALGLAAGLWFFSTKVQASIEAQSLPDGYTARNIAITVRTIILGLCYLATFIFGANGVGLAGLSVQLLFFPNTIKAEDLEDEEEDAAAKGPQLPKVRITSRPDELRAAFNVAERLGQQEGAKARAAAAASEASAPTSPTSSTEQ*
</t>
  </si>
  <si>
    <t>C_340106</t>
  </si>
  <si>
    <t xml:space="preserve">MAPAKPQRKKRRRRRSRKPSALSSDVLAPEEHLIGAHERTTDFKGKYQQAQAKAQALVPVPALKRCASNAGFALLPSADASGHGTSVSGTATDGTRTVSGGPRPPPSYEISPFAMHSMPTGGSPVSRTASLRSPGGVRLGGMRSSPMQSQSVDGYMDVAGWSPVATADRGGSGGGGSGMLCGGSPEAYIRNAMVAGDSGRGLSRISSFDGRSSSGPLPAQPVEPSDHLVQCFKLELAAGASACLDGAGSMAPDALSARHHERTITGGSVSGYGKRGVRWQ*
</t>
  </si>
  <si>
    <t>C_340107</t>
  </si>
  <si>
    <t xml:space="preserve">MVKNNVTLVVHHYVKEPDSDDTDIEEERGSNNSSNCSSDSETNLPAAPPRPSAFLHCMAVICCMAPAKPQRRSRRRSRRPSTLMSATEAQMAGHVIGPQATAVDFVRKWAVAQAVTPIPALKRSNSANNIMPLAQTPLEHTPLAISRAGTVGGMAAERPDTGYSAGYSAGSRFSSYSIPPEGSSPLPRSNSLRSPADVRLSDLGTPVAYGGGGPAPTSATDAVGWSFMGAPGAGGGGGGGTVLSAAAGATGGSGRSGAGPRRCGDGSTAAAPTTAAAAATSDRDQQHDRGGQQQLSHDKLQAHCEVALMHLLCPDLYMRAGSALGHDK*
</t>
  </si>
  <si>
    <t>C_340108</t>
  </si>
  <si>
    <t xml:space="preserve">MKGAVGEAYLAALAVTQKYQATGKEVLSAYGRFYGLLLTAGYDNFQDYILDQILLGRDNAFARAVAQGTLEAGAPVLRAVAYDLDVLQELALPLPQVAEMIADAAPAAGPYWLEGASSISVKKAKKALPAGAGALEDVIAIDPHTPSRFIGRPPSEQELAAWKAAISGKEAWGEAVPLLQQFYHLHGFGITSRNSTLRWVKGAFEEGPDGSAAAALAPLSVLDAARASLDANTAAHCEGRPAYHALVAGPSGSGKSSLLWDYTLAAGETGKDRGLRLVDVSGAELSNILEVARGCGRYPRLRFVLVADHVDFPVRGAAAAELCSGLSGSGPSGWPANTLLYMGASASSALSFDPVVNRFGLILTTKDLDAEGFATTLRQVAGEDGAKLTDEDVAYAAEWAKKQAGGLSIRSAVHYVRRARVASA*
</t>
  </si>
  <si>
    <t>C_340109</t>
  </si>
  <si>
    <t xml:space="preserve">MPPPQSHPNATSPHVYKLCASPYHPLPESLATPILFPPMLLQMRQPPVPPCPLTCQRQQQLGRAPQARTLQALLRQPPQPWLQLQVRSWASPPTWLLPPPLPSGQLPPAQQPARQALAQRALLPGGPEQPPLSGQLPPLQPTGRTPPVLTSPGLWYTQRTRASRPMRPGFAYPCTVPPPRHGATLANPPKPAGSSWTLIPVLPRSRQPLHSPPPPQPRPLPARPPSPSRSPAAQPSRSHCMPHSPPAPSQPPEPHPDPAAPPAPGCLPPPPPPPGPPRDHRPHQCHRPG
</t>
  </si>
  <si>
    <t>C_340110</t>
  </si>
  <si>
    <t xml:space="preserve">MTLLQKVPGVEVVEVRTKDELESVAGLIIPGGESTTMALVAERWGLIPELRSFAKAGKPVWGTCAGMIFLAEGAEGQKEGGQTLLGGLDITVSRNFFGAQINSFETRLPAPECVKSHGSHQAFVDMVRAHAGEAGGVPGKAPPPLYENLGRLPNRPPDMPIYGQEFLKREDL*
</t>
  </si>
  <si>
    <t>C_340111</t>
  </si>
  <si>
    <t xml:space="preserve">MYGAVVEKLLWACVFWMMSAALGGMNVGDIVARHRGDAAEAAAALEAPAGAERVVAALVEYSVSISSAVPSRDMALAEFRWRNGALLDMGPTPLHVSWLR
</t>
  </si>
  <si>
    <t>C_340112</t>
  </si>
  <si>
    <t xml:space="preserve">MASQRLLEERKLFRKNRPYGFVGKPLTREDGSIDLTRWECRIPGPEKTAWEGGCYPLSMAFPDSYPDNPPECKFPAGFFHPNVYPSGMVCLSLLDNDTELGGQWAPSINIVQIVQGIQELLKSPNVYSPAQAPACELLKKDPAAYERRVKEQAKKYPPPEDEE*
</t>
  </si>
  <si>
    <t>C_340113</t>
  </si>
  <si>
    <t xml:space="preserve">MQPRHPEQPGGHAGPCGGAAAPAAPAAASVHATPASKPASAPAHTLVLIRHGQSAWNLSNRFTGWTDVDLTPEVKSWRLNERHYGALQGLNKAETAAKHGEEQVHIWRRSYDTRPPPLEPNDPRHPRFDVRYGDLADEDLPATESLKDCVARSLPFWHSDIAAAVCRGRRVLVAAHGNSLRGIVKHLDRISDQDIVQLEIPVGCPLVYELDEHLTPLRHYYLGHELLASPALDVMALPDGLGVLDGLGAVAVMKVETRKDASLQCLLRALVDGGATSPDHVHDAATAAALAGDLAQAEELLLRGGLAAAQFVFTSLSLDGGGSGGGGQEAAAIEALIAPPPAGPADEDGAAAAAAVVGGGRGTGGEEGTGVRAALKQPGGESRRLLVALRRLAPLMDADRHVVVVMLHGDGLTAASGTATAALAATAAAGDAAGAGGGAVEPAAGKGADEGGSVLAAPRLVEGVCAEACAVLGVDKKLLVALPADRRAAGAQQATGGSACVTAVGLGTSGSGSGDGEEGQGEGRQQQGAAWDAWRAGGRVWGAGTAVMEEAVLVAQALCCATGALWTAQAVNI*
</t>
  </si>
  <si>
    <t>C_340114</t>
  </si>
  <si>
    <t xml:space="preserve">MAASAGQRRGFAGSAQRSPFGALKDLSRRTSLRSDEEIKDFLGSALQSLSDPVVSEQALQMLCGARIGTAGGGADEKSNAPAHVELLLKDMSERYKVFRERVVPLLRLLSDDAVIDSLRSHWTSPLLNSVLHKFDWCALASCYERLSRGELSVERGGASAQPLRWLPCSSLDALEPPARLLNALLERFQLPADRQPLLALEPNSSSLSSPEQQQQRQQQHQGLAAAGAASGSSTARAGQQQPGSGSGSKASSAARAAEPAAKRLLDVLQELHTSLLAAAPAAGGGHEQACRRRRLQEVLRSARRQLQHGRDREVVLDEAEAAQRRRAEAAREAAARGDRAAVVRLQDPDHLPGELRLSGAARHDNDAADYRRIQVVPTCAELLCAQEPYLPSNRPGSMPHLADDPQRARLEVNFRLLRHDAEMTCIPLAQHLVPGFAQPPPPSPAAVLAGGSGAHTATAAAAAAAAGAGGGGPPELQLLCPAYLADNPVCDLRHIADKRRVLALPQEERVRVLRALSQADLSGGGGGGGFPLSELLAATTLDGAQAEALRAVLSREVAVVQGPPGTGKTYLGVVMTKALLCNTRNSATEYNEGETGRDQQGRPGRGRPPRGGSAPGAGGTAASLPTWIAECVGPEAAAPPPLDAAAGPAGAAPPPPPRPDIGPVLVVCFTNHALDSFLEGLLDAGVTQQIVRVGSNSRVERLQQFNLRNLQDRAYGLQPLYARIEKLAAEAEALSGTLQALAGGGACMGGRPLNWRELEPLMLERYPALHSSFRRGRRPWNRRPEELAQEQPPFVVPDGLIPAEGEFQQQGRGPQQGRGPRPQEDDGGGWEVVGPRGRRGGKQRAPGGSYADLVSDDWLRSAPDKDWRVGRVRLEAERAAAAAMAAQRASGGMIASDDEAEDDMMELDGFGAAGGGAAGGVAGGGGAGPDWWRAVTTARDAASGPLLGLFAGSARPGGAGGPAAGAGGMVLPPPPPPPPPPAMRGNAPGAAAGAAGPAAAAAAATGRLAPAPAAAAAGAEADDEGDDAAELTPAQNAARAAMARMRQQAQEMEAAMAAAARERAQEQQQQQQEGQQQEGRQQPRQQQQPQRGPAGQEGEAAGPQQQQGRQGRRHRRASGRSEAASEAAEEAELPAPPALALPPAEVQAMCARSRPTAELLAADDVWCMSRCERQRLYTELQRLRYLRLLQEVQEVQQEFERAEAMIKETQNAAKLSALRAARVVGMTTSGVARMQELVAAMKPRVLLVEEAAEVYEAHVLVCLSRSVEHLVLIGDHEQLRPKPNEYCLQVESGRGLDLDLSLFERLVRQEGLSVASLQEQRRMRPQISQLIRGTIYPHLRDHPLVASHPPLRGLAHNVFFLDHDHPEGGAGAAAGGGGSGGAAAAAAAGEDRSKYNEWEAAYCVQLARYLLMQGYDPGSIVILVTYTGQLHRVRDEMTRANLRLVVSDRDREQLDKAGLAADDDDTDGVSEDIGATQQEAAAAPAAAAAAGGGSVRVLTGDEDAAAMLRGGGSSGAGAGGARPAGNFGSGLKPPSSGRQGGGGAGGQEPVGERLPDGCRVVTMREGIRCATVDNYQGEEADVILLSTVRNAKDGRIGFLRLRNRVNVMLSRARHGMVVLGNQASLRAGAERYRVPMWGQVLDMLQQDGCVGPCLKTKCVNHGEETEIWDVGDFGRLVGDGGCRRPCGVAMPCGHTCPRSCHADDREHRYVTCTKPCNRLHKPCGHACERTCGEPCGRCTQRVNEPYQLECGHAGPQGVQCWKRYATGTEAIRCRELVEVTLPACGHTLDVPCCEAEGVRTGGRPCSQVVAVEMPACGHSVRVPCGERAALLADPTRCTAACGARLACLHECGGTCGGCMRSVLGAKFDELMAQGFIAGQGAELGDAWRRAHRDAHFAEARGSAKLTAWLRFLSPEGPGAAFRGRFLTWVKGRLTGAEGEAGADAASPYAACHAACKQPCGKTLVCGHDCGIRCHAGSPCAPCARPCWISCAHHLRCHRKCGEPCVSCAEACVWRCQHRGACTAPCGAPCNRLPCDQRCSRKLACGHRCPGLCGEECPSQRFCVDPACLAKADSNIKDQQVDVVMMRCLGELSPEDVDADPLVVLPCRHAFLVSTLDGHLDMGRFYAKDAHGHWLQPLPLGAESGGKSPVVGCPTCRQPIAGVRRYGRAVNKSALDLTHRKHMHRWEGKLAEALMQLEHLWRHVEEPATQPAAAAAAAAAGGGRAARGMHAELAQVEGRVLEQIARGSQRRQLALDPGAMLAPMHAVLAHTRRTLRLFEDVCDAYLSPPLRLVYEAALAQLQRDEQAEAAPPAAVAASAAGAAAAAAAAAATAAAAGGACTSAASSSVPAAEPPDGEEEAAARARRAAWLQLAHQDLNSLRPDTTLLCKAWCGILGCGAVYVAAGAAGVARMSALLGGGGQRQALLALPRRLQNVVRAHLRPQLQYLLFDALLACDRLLYQSAPAWRRQAVAGRSYNSAFALSEAAMRMGLAQLQLVDAAAGLPRSEEAAVLRGASLSFKVLDDMREAVIQQVRAEGDTALALYRGESGFAAIGYSNVHIEAVEQLLGQLDRLAEQVTLQDVMEALRAVAAHEYGGGTDAMGWLTGHLYQCPNGHLYTIGNCGGAMQQSVCPECGAVIGGGHHQLAGGNAPASQTLQQLQQLAARR*
</t>
  </si>
  <si>
    <t>C_340115</t>
  </si>
  <si>
    <t xml:space="preserve">MNAAVVYAVQQNAEETFAYLKSEERDSLHSDHILVALSSVAQLLGLTSGDVQRLLGLELKGPSYRAAGMSLTEFVAAVRCCALLHGHLALQALPALRVPDLSGALFHTYLAYSTGARHHGGAGCGGAGASCACRLLPGEPHPRMYRDSFIRLCRDAGFEQPHGPLTTGILERIWTGCSAVCRSSELEHMRFGQFLRALAVVAGQLKGDAFTPVAAMGLVSEVPGLRQVAYAPYPYKQFQESPANQGGAWVLPPQLNLEAMAGAVQDGRQYEYGSVMREAQQLMQQHVPQHAQQQHGLPNLPRGPAARYGSDGRCPSNASSAGAAAAFGTFDGYYGGLGDSVNGLGDAMGSAAMPGGSFGRSSVGEGGNFGGGVAAVAGMGVGEPWASTGGGWGLRGEYEGRMQGLEAQNGQLLAGMAALQAQMEALVRAQQEQQQQQQQEQQQQQQQQQQAGGAGTGGRGSAHATFSFLTLPPDRGPDDAGAELSTPWLTGRAKSGDGGTSSGNGTGDAGLATGGQGLGGGAAPGQARYEVVVSTSDVEGAGTDSRLFLTLLGEGERATREVPLRSDRSPAFQRGQVDTCVLLAEDVGELRRLRIRTDGAGPAAPSWHLQHVEVASSATGARYSFPCACWIGPAPDASQQREDPDPDPELDSQGSEGRGGGAVSPAFTDASLSHDLHPQHPQHPPPHPQQQHRLSAVQAAQRPGGARRSSEGAGVLGARPSGPSVANVSLANFPVAATPSRYSAAMAESMDSTLAGSTAAAAVVAAAAAAQASGGGRGGGGGGDGSGTAAALAALTRRVEELEWEAAEARRAAEADARALLQRLPAPLLAAAKARSDTASLGVAAAGGSPAPRASADGTGSPSEGAQRRSSTSGGSVTGGGTSAAASEGADGAAAPAARPLALVADLLAHVHAKAENAGVAAASATGQAAEAASLAAAGQAQLTEAAAQGAAALAAAKKQQSRLSQLQLELKGAAAQASESNANLSSQLAELRKAARGAVKREELDAAVSARVEQALAKSPRAAAASAAASVVSGRKVSSSGGGGVGSGSTTAGGGGSGSTGGAAKAVDMAAAAPEHDGQPQPQSVGAEAAQATPAPVAAAAAADVDRLHQLDAAQQAQAKALADVQKALKQAVRKAELDAALEAKLAAVKQAAAATSAATVAKEALKEADAALEGALHGVQAQVAGLQAQAAEAQRQAEAAQAQLHDLHTQVLNLQAQGGAQMAGLAAANLECRALASNLEQQRTQLTAQVAEQAAVVAAAVVSTGAKASEEALVAAQALAMELKQHKADLAAALSGTAATLAALRGGRRSRPASGDGASAAVKGLAAGAAAAEGLQEALEALKEELQHLAASVLATATTDAAGGGAAAAATGTGAADAEADAQRQGRLLAGLAEEQRRQADALAALRTALAEQAAAAAAATAAVAALGAGADAATSRAGGGASSRQASASGALAGPPGPMPSTSPAGLHGNGGAAGKAPWVVVGSGDEVMLRGTGSQRPSSAGGGAGSEGPGSSAAAASGEDGAGSLEESVRAALRPAGASTNVDEALRPQEATAAATAAAASSSKDGPAAAAGALSPAPPPPDLSGRVKQLLRLYALLSEDVHDRFGMLEQALIRIAKQVDFLQRELKKRTDQEHPPPPPRMVVAAAAYHEPRAGDMDGFSMDGAMVRAADALVAQQRQR*
</t>
  </si>
  <si>
    <t>C_340116</t>
  </si>
  <si>
    <t xml:space="preserve">MALRRLISSCWCDDPEDRPSCGHIVEELSRLLKYAPRPLVEENL*
</t>
  </si>
  <si>
    <t>C_340117</t>
  </si>
  <si>
    <t xml:space="preserve">MTLEQLEDRNSSHGGTCAGSNSCLTRGRRSSATETLALEELPSVGHLAEAGWTRALADNIKSVAAVTGVMGGGSMPNSPHGSVLGARGSLTGVKYGTALGVGAAPNAVMAGFRPSGSGLKSSSGAGGLPGGPVGSATLVTELEEFDGGDDVEAALNVVPDALMQQAVKAGVNLQVCMDTDVTLSSEQLGRGVSGTVVKGTYRGQPAAIKMLPPDLLFGNRSLELHTFVQEMVVLCGVRHPNIVNLLGGSLQPPNVFIVEELCVGSLEARIHGGPGKNAAAPKALSAYEQLRIAVDVATGLQYLHERTPAIVHRDLKPANILIDPNGTAKISDFGLARVKTHAVINTKAPDVGSIGYMAPECFTNEDGQLTDKCDTWSLGVTIWEMVTRKRPWASCNMAEYYREVVIRKSRLPIPQVCP*
</t>
  </si>
  <si>
    <t>C_340118</t>
  </si>
  <si>
    <t xml:space="preserve">MESEVTLKLKLKTYISVAIQVVFKDSLTAPQSVRIAHSGTQTGPYKPVGGADVTLGCPGSSASDGRLRQTFLVGGTGAPVQQYLRITFVGHAVNNTSAAAPPSSRPGPPPALIIPQGPAVNPRITSPLVSPLNQPAILNQRYTSPAVAAKQLPARPPRYDEQQASSFATDASRSRPEPRDTASSRAGAAGTAALQQLDSQHQYGVAHFQAHLHQPLASLRGQSFPAPTSGPAARAPRVPADASSRSLIAAATSSAALTQHTGGVVMPAPSTAPGRAGIAAGSSLKAMGSGAAAAGASGKEEGMAPAAGSTGSAAGSGSSRPGVGVGVGRSGARSSRARASNCRFMPLHTPIPEVPESNLNTPLDGLEPATVRPILPRARLIELAPDTCDSAAHGASASCGIATPAAHGDAAGAGATATVPDDEVSPLRLMPSLHGTSSLGGSAGGGSGSLHTSFSLAAVASHTCGSRTVDYDLDDDEVERGSSPGGDSVAGGLDEEGEEDAEEGGDETGRAGTEEGGVKRLWQREEGMEAETEEPAREPSFSGRVSGGAAGAAVPPVAASNSFRSSHSASYGAPAAPAAAPPAAVAGAIAAERSPVDEAVARNARQSLITLMGLGDTPNSERTRTRLNSLHLPDAMREYEASRAAASTGGVAASASVSAEAQPPSIIGSAAAAAAAVRNSLAASSSSSLPPAVAEAVAALGNVAAPRAAPPPPPPGPPPPPPPLVMVHGTVSLGTTPAAPGAAAAAAVWCGGSAGVCVLATAAAWASASTTNRGGDASRGAPTSPATGSPTATGGWTGIAERRAAAAAPGPAAAPGRGPQPAAAAAASGAITPEPAAKPSKPTSKLHWKKLPQYAAKNSVWTEITPVKVDVDYETLENDFAVLTQPARSKGGVGSLKRSAPTVTIIDGKRAQNIAIRLSKFKGDSHAQLVARLVRMTTTGEIDMDEEMLETVVGTFPSDEDRKQLQAYSGGRTGISEADNYLLELLPVVDDLAPKMQLCMGMVSMPRTLASAKENVAVVARACDEVRSSSLMRHLLKLALEIGNFLNASSPQGAAVGFNLETLSKLRDVKSSSNPAQTLLHFIARQQMRQCPDESLAEQLAACAPASRLNWPKTMEDLRTMRAKLNELSAKLPPVEAAATATPFQAAARTFIDGTLAELDAAEADAREAQRAFEQLRSYLNGTGDKSDMKDFFGILTRFATDLAKAHTENKEMDTRAARQKLAAEQRTPVAPRRGLAGRVAPASDPGPKDRVLNTIRAFGRLRPAERKALLTEKGARERMRQENITVRQSIAHLPPKPLHGATTGSKAMRASVIGTSILSSRAAAPSPASAAASGATAAAASALRRSVIAASGATAATASALRRSVVIASGATGGNALRRSVAAAGAAAGAAGLRRSMAAGAASVSALRRSMATMPKKAVAAAAAEGAADAEPEPAVVGGLLEQFSREALLRLSMPTELLQAAMKQARESASAGGCVAAVGAVGGVARSMVIVGGRRGSGGGAGGRSPSAGSGMAGPAVGIERIDEESPAMLGAERDAAAGGSPSSQAPRQSPFTRHQRSRSHIPQGAGSRPPPLDLSKLRMSMTSAGGAGGDPASTRRVGVRLSTARQTPRIRTLLTPKLRPTRTPRLPNSNGRGGNSTLPHCMASTPLLDQWAAAAGRRAEWLEDADTDADEQGMLSERPTLPPLDEVMSPSPELPVRQLARMLHSDEPDEAREAAAAAVATSSTTAAPGEEGGMALLCSASSLKAGIAELPAATSKPAEQAAGMPPLGASESPEPAAVQQGRGASSISISAGRSAAPAASSQVPFNLRASMKQIATDAAAVAARRRSRSPSAAAPADAVTPVQQRKPPAGSSSVVSLGQKRSRSSDMFSIPLPSIVDGNNHPALTSASKRATAADRSVLLPQGPFDFPPPPQRPYEPHNDAPPASSSNPTVTPTGTPAKDAQAPAVVLQGSDLSELSSSGEGAPARAGGASRGGTLQAWAEEPAEELEPMSSPAAASVPSDPPVAQLITPLREINSASAGGNADAQGPGTAAAGPATAMRFMGPLAHALMNNRARGGSSCPARSSWGEAPVPASHCTSAIDSADWAGTFPTAGAEGDDTLGGDQQRAAAAALAAYREGAGGVDADSAADAAALGSHQHLSMSTDFYRTMQQGGMQLPLPSTREELLAEAAGDAASGAAGGMAGTITYMQELQC*
</t>
  </si>
  <si>
    <t>C_340119</t>
  </si>
  <si>
    <t xml:space="preserve">MRCVARLYAGVSSRSASSSTTWRMRACAVHWLRPIASANYSAIVLCPRTPLPSTLTCASDPTCASTPTCACKPTALAHLHALLAPQPAVRAARV
</t>
  </si>
  <si>
    <t>C_340120</t>
  </si>
  <si>
    <t xml:space="preserve">MAQALSEHERAAQLAALQSLLVPVALQQHAGASSGRALSDLLEAQCLALTALAGCCAVRAGGAGGAASSVHSGHGGHGSGSVGASAQGGAGVSSCALSSEEVVSLIAAAASLLQTCASSRTRPVEDGSHSRMYAALLRALTAAMGAGAVAAGSGGGGGGGGAGGGGAAGSEATRQAWVTRAGVIVEGLQRLLTYGVQASLTASAAASGSASSASGAAAASGTGAVAAGARGAETSGGGGGGGGRSYRPPHLRRRESNADGGWSDSDVSDSEHFSGPASTPRGGGAASTSGEAGGAGAGVTVDRFRSSRVRLAALGCVMAMAKADTRALQPHWPALLPLQSPLAPRPLTPHLLTALLYDPLVRAMAASTIASLVDGPAPRAILAVAEAPPPQRPSAAASRAAKGATIAAGPPASGSGFGSVSKASTSSNGSSGSSSGSSSGPAITTTIGPLPVRGFLTLSMSLGQLLLGAHAGLLHAVGNEPSTLVLPGVLRALCVMIAATPYERLPPEVLPETVRLCASAAATGGGGVLSLSAAGVAGGELAPIHAAYLACLAECFSTKQPIAGLAAYLSPQQRISHPHPHPPHYNSQPAAHISAAGGGGGAAAASDGTGGGGGGGGGGAAQLVTELLVLGQDGSASALLRIEALGALKGLAQHYTFAMPPDAWEAVRGTATAGGATPEDKAAQLSVKLVSEYLAALARQYGMSRTDAAAAAAAGDPDLPAAAAPPPPSPGVVPLAAAPQRQQQLRLQLAGAAGVAGALSPVSVASEEERGAGVARLAGMWGEAVSLLVPAATSHSSFMVRSVGLTCLGEVPEPVFSSLPPALQQQVLALLSAAAAADPVAATRAAACKALGAAAAFPAVLAHAGLSGQVSRALAGCLRDTVLSVRIAASWAVANLCDAHRRRLLETAAATAVAGLSDERAASHELASTSASPRPQASPRGKAAAASPQGSRHAGPAASTSAAAASSSRSAAALLEAHHYAQVGALCAAAITATQDTDKVRANGIRAVGNLLSFLTPDMTPGLAAAAAAAGTGHGGGADSNAAGGTGRGGFAASAGGGGGSVQLDGWLDNALTCLQSSLTTGGMKVQWNACYAAHGLLRNGPLLPHPRVGARVAQLLLLLVMLVRESANFKIRTHAAAALAAMPTREGYGDVLADALLVVAAALEGLSNGAGGAAAPPAPPASGKAGVGGGAAAAEAAAGEVSGDGEADGKFPNYRYAAGLTAQLRATLLHLLALAAPADGRRVREALARRADFLHGVMREQVLEAVQPLRAAMAAAASAGSSLDAAAPLPVDPFGLSSFGSGPGSAGRGASPRDAAGAGLGLAAGPVVDETQRAAVAKLAALSAPLRGFEGLLQQFGPGSEAVLRDVQAAVARLPLPGAAGGL*
</t>
  </si>
  <si>
    <t>C_340121</t>
  </si>
  <si>
    <t xml:space="preserve">MDLDQLRRVMACGAMPGLQHLTLVEQQPKPQRQEQRQEPRKGLGLGQGKAAAGSGDRARQVQVQQQHQHPQQHQETRHVPHISMRLKPASDPKTAKRFLPLDSVLWLLRLPRPDLRRLSFSTDRSFTALPQPLPQLHTQMQAPARLHTAVQHAAALGSFAASAASASAAAGTSSAPAPLKSVRLVLDLSAEALQPLVSSLPRGLDSLTLHVGALHRPADTLAAMTAAADEEAAAATTPAAAAAATAALGAQAVAAVTGASRSPPPPAPLPPPPPPPPPPPPAPAPAPAPVTAAASASLLPVSPQPDSPDWLALPPDSFLGGMRWLWPALTSLPALLPALRELRLGGQLPTADHVLRCWAASAGDPASLATPMVTDPAFNAMVLRSERQQQQQLQQQQAAAVAAAAEAATEAAAAAEAAAAEVEGREAGGAGPAAGARAAAGVVAPRPLERQTPLGAGGIRGDSHGGAAGAATSAAGLPYGMAWSGWAGSLERVCLGSAGPSVSGALHLRRFMPALRRLQVVVDGRLVDVAVAGGGGGGAGVGASAMARS*
</t>
  </si>
  <si>
    <t>C_340122</t>
  </si>
  <si>
    <t xml:space="preserve">MAHLSDFEELSGKERQSVGGTIGGNIRKEEGTDYSEMGKEVSERAAGVLAGV*
</t>
  </si>
  <si>
    <t>C_340123</t>
  </si>
  <si>
    <t xml:space="preserve">MGYMGTPRXXXXXXXXXXXXXXXXXXXXXXXXXXXXXXXXXXXXXXXXXXXXXXXXXXXXXXXXXXXXXXXXXXXXRQSVGGTIGGNIRKEEGTDYSEMGKEGGKVIHDRAEEAKTGGSDE*
</t>
  </si>
  <si>
    <t>C_340124</t>
  </si>
  <si>
    <t xml:space="preserve">MTGSGKPAANKATANGDGEPVRFLKGAAISVWQNSGDDDSNWTRFAKSRWPFRSFGVSAIRGKYNIDKCSDFWNNYERDIKLAADIGSTTFRFSIEWARIEPLRGVFDMEAVHRYHQMLDCMAAHGLVPNATLWHFVHPTWFEQAGGWTKEENIPAFVRFSVKCFEWFKDKITLWATFNEPTIAYRLPFP*
</t>
  </si>
  <si>
    <t>C_340125</t>
  </si>
  <si>
    <t xml:space="preserve">MAQSPTPPSIYPQVVAAPLPAHFPQRLAYRPQLRPLSRVPSPATHPPSPSPLRAPLLPPPLPPPSPPPPPSPPVPRRPSPAPPPPAPAPARTTPGRSPPRAQLAHAPPFNAPPLASPACAASAPRPAPPAGSAAPGPAPSVTYPRIAARDPPTPLPPR
</t>
  </si>
  <si>
    <t>C_340126</t>
  </si>
  <si>
    <t xml:space="preserve">MRSNAPGS*
</t>
  </si>
  <si>
    <t xml:space="preserve">MYTRPPDPQAREAGQLFKEKNIDYVLTSPFLRCLQTSAEIVDELGLAQGRWLVVWPMCELAHSGVRIRPEMWSDNPPTYPEKLDGALKRYEKQIKGICKDFAGRNVLVVTHGEALRAAVNMHDTRASVYEVRHTGYVPLHRERKPAPAGGSSSGKPGAWGPWNMVCTSGQTGVMWSYA*
</t>
  </si>
  <si>
    <t>C_340128</t>
  </si>
  <si>
    <t xml:space="preserve">MQHDLQPYTAVMPSALQAALQPLHNQLEKSSSVHYNSYPYHKGYGASQAQPGSARAVISALQTLQANPRYNDIVAPGVQGQVVAALLACLDQLFQKYNFP*
</t>
  </si>
  <si>
    <t>C_340129</t>
  </si>
  <si>
    <t xml:space="preserve">MDYPSGTPTGSVDAAGPVTSKAAAAAAASLPADAASAPRGDTRLVDQSQPSPLSKHHQGLSPGKQVLQSHSQQSPSQQQQQQPGALKSQGSPHSHAVSPPAQPSATKAKAKSTSSAMATTVSPADANLGLHIANRLVEIGCTSCFAVPGDFNLLLLDQLLKQPELSLVWCCNELNAGYAADGYARKRGVGCLCVTFCVGGFSALNAVGGAYSEDLPLIVISGGPNSQAAAAAAQAQRQLWTDYSTAGYSLLLKPEKMLRVDNNRVTLGNGPTFGCIVMTDFLEALAKRVAPNDTGHVIYKRMALPPSEPPPQAEGELLRTNVLFKHIQVRGYELQMRYGSIGWSVGAVLGYGVAERQTAPDRRVVACIGDGSFQMTAQEVSTMLRYGLDPIIFLINNGGYTIEVEIHDGPYNVIKNWDYPGMVRALHNGQGKLWTAEARTEPELQAAVAEAVQRRGELCFIMVVTHRDDCSKELLEWGSRVAAANSRKPPTTGYGGH*
</t>
  </si>
  <si>
    <t>C_340130</t>
  </si>
  <si>
    <t xml:space="preserve">MYPHNPGPPCFAVTWLALLVLLVLAFVIYLMAAAAVLAVVHSAVAYRLVRQLKMSYAANAQMAQMVEARQPAAGLVALPWLXXXXXXXXXXXXXXXXXXXXXXXXXXXXXXXXXXXXXXXXXXXXXXXXXXXXXXXXXXXXSGPGAGAGSAAASPAAAAAPAVPVALVVDERIVPPSVGVGAVPQRPPPPPFGATSPGGAGQAGATRWGSGEAPLPHHPPPAAVGAAAPAVAVARPSGGGAAGAAAGGVAGPADVESSYPLLQPPGAAAGVRAGPELSAEVPPQQHHGLRVSGSGGGAAGGGR*
</t>
  </si>
  <si>
    <t>C_340131</t>
  </si>
  <si>
    <t xml:space="preserve">MRAAVAEELCSLALTDQFGYTQDYVAWVEDDLRYWVDEFQTAIRAGKPGSKRGGRRAPVPPLPGADEIVAVYDFDGGRQVSFPPGLTVEEVTDTEPERAASLLLFRQQLPAGETEAEVAHAAVILTQGSKAIPFLAGCSSARSGSSTAAAAVSSAAPDDQRLVLILGQGMEFDMAKPGLSQTATLQDVRRLQQGLAGRFMADSSDDEGGEDDEEEEDGEEEEEGGQGLGVKPGPQMDLDLMCSLDHGGALQLAALRGTLGASHPALAALPPTPAFFSSNALGPLYLAAGRGHAAVAEVLLAAGADPLAGNGGTEDNALTMAAARGYVEVVRAILARCRSAVVALGEKQRALGKQLLRAARDVGGSRSLGLGCFCACQAVCVKNKLSLVTPPGPKEQALVQQLGPEPLAAAARAGHTGVVRALLEAGYPVDVLTSYGDSPLHVAAARGHADTVAALLAAGANPSLRDLDGEEPLLRAAGSGSAACCRLLLEAGAGPESASDLLLAYDEVLRSSGRKFRNPQELLEWFRRQTRQPRLHPPPPLFLATPSLLN*
</t>
  </si>
  <si>
    <t>C_340132</t>
  </si>
  <si>
    <t xml:space="preserve">MAKKQASLLQVGVPFMLFMLGGWYALAHLVDSKRQLQNATRGLDMVEELDPMERMRRRYGLREGQAGGGGGAVASKRGGSGAAAAAASDVPSLEAELEAMKGKLDIKSWDYVPVPRTDEDE*
</t>
  </si>
  <si>
    <t>C_340133</t>
  </si>
  <si>
    <t xml:space="preserve">MKAPSFRSGLVALLWLCANGVAPRSRINGSGRPFGSYWRAQELARVTRQPAAQTPAGSSNGVATAAVGGADGGGTSGGAASSGGSSSGSGEVLLLASSGSSGSSGSSGSSGSSGSGSSGGGSSGGSGSSGGGGSGSSSGGGSSGGSGSSGGGGSGSSSSSGGGGGGGGPQQGQGQALTVALIEAAAQVAIAMALYCGLSQLGSWMKEGATEVGGAMKEAATGRGGAMKEAAAKRGGVAAAAVMMSSGGGGGGSGGQDRQRRT*
</t>
  </si>
  <si>
    <t>C_340134</t>
  </si>
  <si>
    <t xml:space="preserve">MASSSLRFKASPSAGMSAVGPVHPRRLVSICRRPVVARVAEMTNGNGLHNAERAIDVSTMLKDWNPLTGTHLVAWGSDSDDETGSQLMELPAAGAAPEYAPSWEDTVLGSGLESQPWIDYRYDSDGEEVGVAVRPGARAGEVAAAGPSNAYSAEGGFQEVPPHELAERLATGQVALVLDVRSREDWEAEGHIAGAVCLPLDPELSQAVRAGELDEYRTRPVVVVCATGRRSAQAAVRLSKVFGFTHVTNAAGGMAAWQAAGGQVQRSPPRPAGGSSAGGCGCGSSGGGGGGCKSGSK*
</t>
  </si>
  <si>
    <t>C_340135</t>
  </si>
  <si>
    <t xml:space="preserve">MSPAPCALLIHTHELVLSITPIYTHTHAHTHRASPKYAEPFDMSQITRNVSIGRAARREMDVASSSYGESAGQLLEDGTFRRPSRNSAGGMAGSAPGLPNGHSAHSGSGAANGGQRSAGATATGVAAFFGPLGGLIGLSSPPPAASAAARARASASGAVASGGQGPQGGSGSQGGAAGPGSGLQQSQQLASSFSTTSSACVGSCYDAELARQRAAVAAIEDDVEEECRVNRELAARITERLDNSCKCAASVEECCEWAIAIREAIAVAEGKQLAFEEEEQQAGQR*
</t>
  </si>
  <si>
    <t>C_340136</t>
  </si>
  <si>
    <t xml:space="preserve">MSAKGQGRLEARVTIASQYCAFPVSVEQAANASISTSASTSTSGIGAAMAWLRHHSDTATASVRPKGWEQLPGRAPPGRGLVKHRGRGSQRRPPEHSSLRRLVDQLHSDVVQLQDEQQRQKDEQQRQKQEVWAKMQQLQDEQQRQKDEQQRQKDELQRQKQEAEAKMQQLEDEQQRQKQEAEAKMQQLEDEQQRQKDEQQRQKDELQRQKQEAEAKMQQLEDEQQRQKDEQQRQKDELQRQKXXXXXXXXXXXXXXXXXXXXXXXXXXXXXXXXXXXXXXXXXXXXXXXXXXXXXXXXXXXXXXXXXXXXXXXXXXXXXXXXXXXXXXXXXXXXQLGRSPDSTYADGATSAALAGVVEMSGGELEDGLKATAPLRHAGEHLGKHPGDLTALQRVVKDALQVCGERPTDPELAFARRLLLRYPAIEKAFPSPGADDVVSQQKPPAEITTFALREEDMLIALRQQQQPCQQQQARDGGGLESAATHIAAAGRGRGGAAADEAAAAASGSDRELAGNSTSASTQHLLPPVAEAQAALTRHLQQHKAQSDARRGHHWRAMAAAATAAAAAAAEGLSPRRRQPPLPPRGAAGAGTADVVGGGRRPGGPGPAQPLSAASISSPSAPVAMPNSNGQSDHQQEQADVRPDAAGGGGGGGGNQQRSDDAAGGAAAPDAEEASQATAAAPPTAIKTRSSSSSRPSRPPALATSLTALTRTASGLLLPRGLLAPHSPQRLQEEQQEAAAAAAAVAENSAAAACGDQLLRDQHPYQRLLQRPDGSGPAAAPHAAQPPPPPPPPPLATPALMASTGDRVGSSAGPGPAPSPASAGSAPVLSRRSGGGVRPVGGVVAAPTSPPAIVPVVGGSLTSDGARPPPSQLVAASDATAAAGRAGASQQQARAPYSEQRGSSRGITAGSSSRSYTAATAVAATTPTTTTTSHSGGDGAASTSSSPAGGSPAACPPTSRAGSPPGGGLGSVLQSAHASGLADVLLPWPARLILRLGSLVRKKSGGSSSGSSSGVRAGKATRATDSSSSSSSQPAGATTASHNSSSSGSGSSSSGPPPPPPALSSPDSLSMEEAAAALMESANATWAAATEGLLMGDSLTPPPHPSSSSSQKHKQAALYQRHTVEYGSSSSHSVDMVGADGKLHSAEQAAAALAELAAAAAAQRALAAALEEWVADHPVAHVAMQAAVVRAQVDLVHTQLSLWRPVELLNGRLALLGLCAGLANQAAGTGGPLLAQAVERPLAVPAAFALVVLLTAAHRQVGSRMRWRTRGLLTSATAHRWLGRLAMVAFVAAVVAEARDPAHRPALQQAREAVMGAVMGPGPGPGLVERVLGPGTGETAAELARHGSAGAVGKRSALWEWLYVLC*
</t>
  </si>
  <si>
    <t>C_3500001</t>
  </si>
  <si>
    <t xml:space="preserve">MAFVARLWAALSLTLVGRVHIAKQVLAAKLAYHFSFLNPSPAQLKELTDLVDHFAARSMHAEDASLVSHGNPLLLPK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SSHRTALLRHNC*
</t>
  </si>
  <si>
    <t>C_3500002</t>
  </si>
  <si>
    <t xml:space="preserve">MTESIRRPQVAVPVAVDRWQSHLTYLGHPRHHQLWWQQRRQPLWERQRQQWHRQRRQRQHRSCSFHPQVTGFTLDSLEDIEARWGLTGEVDANPRAGQRKRKVENPDDDLGVRVRKEKKKQKKAATRGVGEGRGRGGSKANAKASTKAGAKASAKAGAKASTKAGAKATGRGKKPAAEEEPDFSSVSDSEEEAEFESGSSSEEEAEVVEEEEEKEAAAGSARQKATKQGERRSSRLQM*
</t>
  </si>
  <si>
    <t>C_3500003</t>
  </si>
  <si>
    <t xml:space="preserve">MPPDWGTSGPEKYDASRALPLEKLLASLQADLQLFKDDTLFEACKGADTSFYLGPNRGMCDVLAGTKHSFTGSHEDYPFSAPSALIVMTGEKMFWTAPGSFRQLLEGCTKKADMDLLLTSMRLITPAILKQLHAAFGGHLVTLGPGMGAVAQPRCVHAACNLEPTMSINYTLCSQAQWAACVHATALGAAEKRVADARAFVMELWEKRRNSTLAKGEGEGDEEGEGESESKGEGGSGSGGEGGSTSKSSSEGEDESADTSTSVGEGQGGTGDDWDEEEEREKVVRRLLAYEFADSEEAEFRGYSNLFNKGWANWIEARIRDDSILFGYGNAEEMRAAHERLELVKGLLEDESRPLGTLLCIGADTAWARRQLTVVKNALRVSRKRKA*
</t>
  </si>
  <si>
    <t>C_3510001</t>
  </si>
  <si>
    <t xml:space="preserve">MDRVLDAGAEALESLGAQLRAGAEGLRREDQQQQQAQPEAEAEARRTEGHQVVAADGSTTSELYGPQGLNATAPDISSSSSGGSQPRRREAAATASGREEEPRQQQQQQQAPAQQQDGGEAGVGSDGGRGGGGGGGGDGGSLGEAMRGAQERLAEESEALKQRFSGGQQPAAPKGSAAAAAAEEAAAAEARPVEGFSPELQATLAEAKSRIDAETQMLKERFHMT*
</t>
  </si>
  <si>
    <t>C_3510002</t>
  </si>
  <si>
    <t xml:space="preserve">MPTMSWNRVDGFEGNETRLGATSLGRNSTEKVPVLSDIDYQYSDYYKPKTRSSKELQADDLELVDLRDGDGMRAFQDEQHHTQMRKRKQWVILPDSRFRKMWINVQLFVVLYIIWVTPVRVGFDKPATGFWFWFEGLIDFFFYTDLVLNFFTAYEHPVTGELITNHKKIALRYLRTWFVVDLLATFPSDYVIRGIEDPATGYWYMCPDFYFMVACPKCDQLPQLRCKTDFSFPYRYITSMYWAYTTMTTVGGLRKLDLLRQARIQERLAELKEQSEHNKDSDHEQP*
</t>
  </si>
  <si>
    <t>C_3510003</t>
  </si>
  <si>
    <t xml:space="preserve">MSDSGAQQQQQQSRETLPERAAVAVEKLSTATAQVDEMKLPAESKAEDDKATRVVDSLLRAADKEEERTRYGSA*
</t>
  </si>
  <si>
    <t>C_3510004</t>
  </si>
  <si>
    <t xml:space="preserve">MSEGSIMDKLADAAREAGDRVKETLASGQDAARDTLNAARDQANETADRVAKSDLLNTGSTRTDADAGGRGDDKDRTKTSASEDAHDLASAAERKTNELIDRTKEGVSDRAGDAYKDTKAAVSDEADKVRNAADDTAAVLADKAPGRDTQDPAQVERSGANPGFEAARDMAEKVEDA*
</t>
  </si>
  <si>
    <t>C_3510005</t>
  </si>
  <si>
    <t xml:space="preserve">MVPRRPTPRPTAPLLATRRRARRRRLATPVVTRPPALPGESSSPRRTRSRCTSRGPAPRVPPTTTTSTTATTPTTAPSGAAAWARWRRCAAAASCWTRAGHAAWCGAARRGARRGGRARGRASRSSEGGTARAPVLHQVQLGA*
</t>
  </si>
  <si>
    <t>C_3510006</t>
  </si>
  <si>
    <t xml:space="preserve">MQMLLDYSGFRHSGCSFVVAGRRDGASGRFLTLADVSVPTQMADLFPLGLTEADFRMDISSTELRQRAAAVKG*
</t>
  </si>
  <si>
    <t>C_3520001</t>
  </si>
  <si>
    <t xml:space="preserve">MARKSTATGYTKSGLYAELWEAARKHINERYGLNLFDKFSFEEARCAFKYRWGLSWNAKRAARVKHPMPGCAGGKCPLCRGDDGGTHTLGGCTHPRMKAAYIARHNRAVQRIAKAISQGHYGGCVMYMDAEHALSCREYLLLLLLLSCKRRHLYWPRDLRQRAPPSAARAPNAARGETAVPVPTDNKHPVRGQDLTTQPQGPSLPTYPVLLVGATTGLPEGEQLSSAGVREVTSAALSVLDTMCRQGNQPQLLQGHSLHSTGRPSCMFAGLAFSRRATSASKAAFTAELMRKSPLA
</t>
  </si>
  <si>
    <t>C_3520002</t>
  </si>
  <si>
    <t xml:space="preserve">MRLEVLRLRCWRCRRLGPLAPPGSGGPRLADRRLCQDGGTAGLHAADGPVRYGGALVTEVGEEADTKRVVAQLLPLKSLHICLLSPGRPPSGHRGQDLKPGAGLGPGWLHLALLLLLLMLLYPPLLLEMEDHNLGAGPGPGRLPLALQLLLLLLLYPPFLLEIEAMRRQGKVELQPGAEERAGSVAPTCRGAVRCQAWQWGCSPAKKAGLSATAATNAMPRARRVYKSAAAASESHDRGTPRKDVSGCIWMTHSGARLAAGWSPLILVSATSGPFSFLLVSPLPVLLGCCLSNRLVGVGVLVSGTRLLSGSRGAARLPLFNLVRMIPQKRATRRPDGNKVLQLSRLELSAATVPPAGSPNPPPAVLAPGTAWLRGGPEPEGEQLSSAGVREVTSAALSVLDTMCRQGNQPQLLQGHSLHSTGRPSCTFAGLAFSRRATSASKAAFTAELMRKSPLAVPLQRGQAVLTVHVPVDTRPIIPGTYTVTVKMAAPLPGAQRRPTAAAATSSPAHKLDTPGRRASGWPTPAGQVARRRARKAASATYPAEGTHPGAACEGRPRAAKLEHFEAIWSAGGALCEVEEVQGALKALWGLATWLPARVCIANRSGNMHICKCETTVHKGGCGSVARTITWEPIELRQLGQVPPHHSGLLLILPGGCPLIQGWQWRGCATVLLLHASRPSTGRARPGRQRPPHAFRRLDPASVLYGWRWPLVSWLR*
</t>
  </si>
  <si>
    <t>C_3520003</t>
  </si>
  <si>
    <t xml:space="preserve">MVQETHATDTTVLESCLGAAQGACLPWRHCLAASPAASPRSCGTAILARSRLSLPGCVLQPPSTDAAGRVVCWDWDVGHLRLRFVCVYAPTAVADKPAFFAGLHPHLATDRVLVVGGDWNCVTDASQEAASSPSRAAGAPQLASLLAQFSLVDPWASKCGGAKGYTHPATPKPATPARLDRWYVSATAAPWVVDVARTYGAPGDHNGVLLTLSLPDLPHAHREQWRLPTYLLFHPSLRLELEQRLEAHVAANPVASTGDGACTQWEADKFFLREAATSIHRRHARQTRDGLHGVVLAADAAAALADRPGASAAQHQAAAMANLAVREERAAAAAASHNARAALMEEHGERGTRWFHRQADEPAAGAQEPITHLKVPGQPAPVALTGPGTRNTVSAAAAAMYSSTSPTGLFRVQPVNSAHSASHRSAQGG*
</t>
  </si>
  <si>
    <t>C_3530001</t>
  </si>
  <si>
    <t xml:space="preserve">MAKKKGGKGKGNASEAATSPTTSAAPEQENSGPVAEASASLSEEPSVTQVVESTPVEATATSASSGTGTAEAEQLRKELAAAKAEIDSLKAEVARLKASQTVAAAVDTGKTTDLDALTQRIAKLKAEQAEADAARDAAWKQLKNVVADIARLAAPDQASKAAAGTPTAAAAVAAFA*
</t>
  </si>
  <si>
    <t>C_3530002</t>
  </si>
  <si>
    <t xml:space="preserve">MRVFGCSFEVADRIFRTQGHELRMSKDDVKNVSLAGLCHDLGHGPFSHVWEYEFLPRRLGSLQEGSAEWTRLKKWKHEDMSGAILTHLVDENQIEGISRGPGPSFE*
</t>
  </si>
  <si>
    <t xml:space="preserve">MLASAGSAGHSSGLEHPCRAQDDPEAGISPILPGFEADVAALNRFPFCQCEDYRCSSSPYRLDSIDSPTGRTDELCYRINRVGCSQANPCCKMLLTSLGKVEFSVEKSCSTQYLGSWVNGVKRNSYFDTDFATGKIRVTPLGMTADSAANTTICLRFQPGATCGSYPALRGRDYTPSLFVTNFTDGKPWKLSVEVKTDAFPTPSPSQWPCGPSKYLKDDPNVCDIMLNGFQTVIGQPTTVLNATGYDVPNCCPEGIIRYKKEDNCCIDNLAENPYRLGFNATNNSTQDDTILTFKLSYAGVSSGPFGGVFDGSRTNCSVSEVDQLELFIAPETLNSVYKVTVDGQEADFTRDSNKWQSWIRAVNLHKVSKTPSLVSVFFAKDVTPDQVCTSKVATNPLCEYVLRGSYDASAQEFMCCPAGATAVAAASCPA*
</t>
  </si>
  <si>
    <t>C_3540001</t>
  </si>
  <si>
    <t xml:space="preserve">MCSNDVCSEDSCWICLAGAESGPLERPCRCPRSVHLSCLGRWQLQQAGRSEEQRCRFCTCVLPPLEDSLLPPHLAPVAAAVTPYMAVVYQGEHYKIPVRPGLEGMAEFRARVKCLFGLPHDSDFQVSFECAAPTSGEKLTLRGMGCFNAAASCAAISAAKRAAGEDGGFEWSEAQQQAQQAAQ*
</t>
  </si>
  <si>
    <t>C_3540002</t>
  </si>
  <si>
    <t xml:space="preserve">MYAALPLFLDRLADPITAVLLSVTVVLVFGEIIPQAVEGNRKAIIGLILVKELVLINPGDNTTVSALRLRELPRLAADTPMYDMLKLFETGKSHMAVLTRAPGAAEDGAATANGPAPPPGGAGKKPVGATWQTNPRGSPFRRLASKGRELGRDGYSALGDEAQANGGGGGGGGEPEPVGIITIEDVIEELLQV*
</t>
  </si>
  <si>
    <t>C_3540003</t>
  </si>
  <si>
    <t xml:space="preserve">MVDRLTKMVHLVPTRGTPDSPTTARLFFDNVVRLHGVPKSLVSDRGPQFTSKFWGSLCTLVGMRSNLSTAYHPQTDGQTERINRVLGDMLRNFTVGSPNTWDLYLTAAEFAINNAVNRSTGFSPFFLNYGFHPATPVWRELDVSAPAAREFAKSYVQRMAEARACLEAAQSRAANYYDRNKKDVTYRPGDLVLLNTKNLRARAKGPRKLLPRWIGPFTVVRPVSSGAAVQLALPASLKNIHHTFHVSMVRKYTGTAGGRAGPGSDDGPGPVAWIDDQPLWTVGRILDFRRRAVALGNNRRRLVKEYLVKWKGYSSKHNSWEPE
</t>
  </si>
  <si>
    <t>C_3540004</t>
  </si>
  <si>
    <t xml:space="preserve">MTATCQPPRTLSSGAIAGCGRGDQANECLWTFSVPRIPVCNTKSPPPPPPRPPPPPTALRPPNNKGGYACVSSDDADDAGHCQGTACGSLYINMIRKALDLAPIDADGILAVGSFTNGTSARSSLEEWVKAAGVSVSKITYADTAAKVAAANLTAFKLLYVPSSYLQTNGGITDALNDALIAIKGKIADFVNLRGGSMIVLAQQGLLNGKSYGFFPTNFTYVETDFYDSNNQPEMELVSPSTDNVNIDHRFWHGYFTGPQDWNGLRVVSYVANQCPTPQGRGQKCNATVLCNLKTFLTKENCYNNIDDDGDGLIDKADPDCIRCGDGIVDPGEDCDDGNMLDGDGCSSVCKFQAFAPPLRAPPPPFMESNDPDLDYCYQSSNAGCATCAGACETVDGFWGSARACKLPKKLKGGLPDANVCKNDMGGLAVRVEDLYVTDNAGAVSSIVGQVRPPAWLLRASSTRMCTSLLRTGCYL*
</t>
  </si>
  <si>
    <t>C_3540005</t>
  </si>
  <si>
    <t xml:space="preserve">MGLEDSPPDHHIRHARTSTPGKPPLSPHHISTCAPAPLLGGACRRVLRSS
</t>
  </si>
  <si>
    <t>C_3550001</t>
  </si>
  <si>
    <t xml:space="preserve">MQSFDCNISSALIFLVIYLYSRRVEGRQQVCFLPLYLILHSKNIIKQRCKRFRVRWKVLINLLSDIFFALDTGNCFFLDWKKNEFRFRQWQPTHGAITYNYQKIFITLVFKQSCTQIHHCEEHSAEELTADTGSHSSQQQDPCFGKFPQENCNRCMKKCYFVINK*
</t>
  </si>
  <si>
    <t>C_3550002</t>
  </si>
  <si>
    <t xml:space="preserve">MLSVAARSGPFAPYLSAAAHAVPGPLKALAPAALRPEKVVLDLKRPLLCRESMSGRSARRDLVAGISLNGAGRARAP*
</t>
  </si>
  <si>
    <t>C_3560001</t>
  </si>
  <si>
    <t xml:space="preserve">MGRLFKKGSLSAVDYIIFPIAVALTLYQASHFLPGFSSSSEQGRAPSGSRFLLDDLKRSAASSDGAGAKKQ*
</t>
  </si>
  <si>
    <t>C_3560002</t>
  </si>
  <si>
    <t xml:space="preserve">MIPAATPTGSSNGLGAIPGPSSTTSAAGFATAAGGLGAAAAAAAAGRGGGSTPYNSLASVSGVGVGVGLADGSLLVELPGAGRSMTVSFHRNTVTQPPPSRRAAAAVAARAAALARLRRELQQARHMPRLDLSGQGQPRAVTAEAFMGSLPSSPSSSGAATRGATSPGAKSPSPSGSSTPGGSSSSGGGSSSSSSNSTSSSMKSSEAAAGMAPPPPPSDVAVLLAGWLHWYGRLPLQEAALAAETALGGAPVDTALLEAGTAALLAGGRERCSRVVLTWKYGGLSAYVAGDVVASWAARVPMVLTSREGLALARWQAARMALEAKMGLTGPGAFMQRGPH*
</t>
  </si>
  <si>
    <t>C_3560003</t>
  </si>
  <si>
    <t xml:space="preserve">MTPKAVAAEGVGHQSDGEGRPLPLEQECIEVDIFDGEGRLSDVWMFRDAFEFEKHLIRARTQQLQQDMHAAKQQ*
</t>
  </si>
  <si>
    <t>C_3560004</t>
  </si>
  <si>
    <t xml:space="preserve">MATMQISAKGLAPLRPRVSSRRVVKPVASGGGKTDITKVGLNSIEDPVVKQNLMGKSRFMNKKDWKDASGRKGKGYGVYRYEDKYGANVDGYSPIYTPDLWTESGDSYTLGTKGLIAWAGLVLVLLAVGVNLIISTSQLGA*
</t>
  </si>
  <si>
    <t>C_3570001</t>
  </si>
  <si>
    <t xml:space="preserve">VVLPISTSTLEAELRQLRAAIADNDTLHTPGNAATGAPTTPQPSPCPPTEGEPTTPTPTRGPRPPPPNQTVSDLINKIKHARGIPAVLHPHTKAHCTDKASILEAIHTYFQDQGATITGPRT
</t>
  </si>
  <si>
    <t>C_3570002</t>
  </si>
  <si>
    <t xml:space="preserve">MWVRAHTPASWTASETVLLPKPGDPLLLKNYRPIAQANTTYKLWTSLITVAISDISHDLDLFSETQEGFLRYRNTERQTLNLVHALEDAGLTNQDIYVMFHCSSAAYTDDLAVLTNTLSDLRIQCDKIHRYSAWAGLQAGTPDPNQTATPIALAQGTAPTLPPADTPATQPQTQTNTNKRKRINLQAGDFIIEPEPPRWPTITGADPANPDDPREADPDPNGMSRKAYMAELSPPIQAELNALRDCFPAISRPLYDAATVIWTDGSCIKIAVGDDGAEMNQLGACAWTATTGEPLYVEPGGLNSTNTIQRAELSAILAALRHYRPRAQLLGLTKLVIASDSLVSLYLIRRAISDPMKLTLSKHKNLLSDIVKELNECADEFLPVVFLKTHQCFTPSGPTTFATTGFSTNLPSTITSDIARHL*
</t>
  </si>
  <si>
    <t>C_3570003</t>
  </si>
  <si>
    <t xml:space="preserve">MCKWPQLYRYDMCKCGFIYRGEHLKDSTCPALVKAAAGRAAEEAADERDARAARDEMHDMLDGDLVKEALRKDPEFAADPRNLLVVLVSDPFIVPADEHERSSTPFLLLVVNASPENRHTLGFATLLSLIGGNIKPPGSKVADPLNPNHMLALIRDELKYLEKYGVRVVDGRTNKPFTCRVKCISFISDYRGLHKHLGMKDPPGVAFPLYELDSFDPVNGINYDGMHTIYGVMRDTIVRYVQSMRKRSKGMIEYDNKNDILVVGGRGSPVIVENFRKALATIATSAPRSIAGRLSRLTTAGKKAKSHTFFLLAGPFGAYAVKSAGMQPRLEAAMLAVVNVCSLLWDKVQRRSDLGRLRTSVVEAICMVERNMSATELDIKLHNVMHLVDGIQQLGPLFTHSMFKPESIWGMLARWAHSKRHMEMSMFFMALDREVILRLQQEHTFCNEAAERHHRAQQKQYEQEEKHGGRAAPVSRVATASRRAPPSTCPFASSSFALW*
</t>
  </si>
  <si>
    <t>C_3570004</t>
  </si>
  <si>
    <t xml:space="preserve">MSRTNRQPYRGYHGAYGDDEENYEVDFDEPRAGEHRPAVQQPFDRDRNNAVVATGVKRPLGALGPGLEITNEEFYAKMDREVSSAFSVPMLNQLRTTLRQKGIDLAVLEDFLTHSYVKHGREDARKLLCNLLVDGMLVELTLRAYEPLLEKRAAASAASKQPDKKRRTASKKLTAEEEWEQKLKEAESMAPSVIVKDGRRFLALWLKSKTMVKACWISQSYALKLGSAGIKWGDCKVVFENKDGSCDTNGSYDLYRLLRGWISCVIDEATKTKDLGVQFLHMDPSDPVAAAVWDKLGSMVQTYCENYQAGRCCWLMSKWSGVYGLPRFVPPKEKLPDMTADKIRGVLKDNAQALHRDWWFYMKAKNPPLMARLYNGDNNATRGTPVQC*
</t>
  </si>
  <si>
    <t>C_3580001</t>
  </si>
  <si>
    <t xml:space="preserve">MIAARVSSAKPVAAKNVQAAKPKVAPAVLGVFAAAMVVFAPIANAAETPPGAVLVQPHLQGVPEGLRQELNCLAWLGQSKP*
</t>
  </si>
  <si>
    <t>C_3580002</t>
  </si>
  <si>
    <t xml:space="preserve">MASTSGPAVAQAAPTQRVGFVGLGAMGKGQASCLARHLQSAGAAPLLVFNRDPSKTRQLLEDPGLPQGCMEAADNLEASKWAMEWRECMREVATQLATAFAAAGAAASGAGAAGAVPRILVDCSTVLDLGGQPHKAHVMKLLANFHLVSLIELLAEGMTLAEKNGIPRQSYMSFIDEILPVPIVHGYGSRIAADAFGAGAGFTLLSGRTNRTRLLTAANATHPDQPGGPGLFPLFMRLRGDSCSVRLGLQPQGPDVTAAAGAPPPTLQLQLQQPLLQPRWGAAAGGSGAGQLVLAHKGDCGIEMLPVAWQGPKDCEGSYT*
</t>
  </si>
  <si>
    <t>C_3580003</t>
  </si>
  <si>
    <t xml:space="preserve">MSQRPNQQPRPYGGPPGSGGGGGGGGGGPPGNGGGRGPAGSALSAAAASQRQYSQHPHPHAQHPQHPQHPQHAQQQQQQQQQQLHRPAPGGPPGGGKALSLGQQLGLARQQQQQQQHPQQHMQHLHHQQQQQQQQQQQQQVAGPTGGWSAPAAPGAGAGPAVGVGAAPGGQGGGVGGPPQPPTGTVVFSQQQPQPHYPHQPRPGAPQQQGMGMPPPGAAAAGPAVGVGAAAGGGGGMLVGMPTPDGVAQWEKEV*
</t>
  </si>
  <si>
    <t>C_3580004</t>
  </si>
  <si>
    <t xml:space="preserve">MYGCACVAAHVRLRMYGCACVAAHVWRQPCAHRRSAPPPAVAAAAAVAAAAGGVGAACAAVDAA
</t>
  </si>
  <si>
    <t>C_3590001</t>
  </si>
  <si>
    <t xml:space="preserve">MQDQVRALCSLRAGGGVPATFLSSQQTAAEAMAVMRELRKDRPSIKLLYLTPEALVKGGRVKELLDRLHSRQHLARFVIDEAHCVSTWGHDFRPDYAQMGFLKARYPNSPIMALTATATEAVKTDILRRLAIDRTAITYKVGRAT*
</t>
  </si>
  <si>
    <t>C_3590002</t>
  </si>
  <si>
    <t xml:space="preserve">MSFLDLPHHAAHGHSDFLTYRLLQPLPHHSSSLGHHQHQHNQQRQPVSVCLACLLDSLADEAELPSRKAFVLRHVCEMLSAGRGTSSAHGGGGGGSAADPAAAAAAQRLARDVALRHASLLVPALVALLAQAAAAGGGGAGGGCDAGGGGDGGGALLAAGLCELCLALCRAACAAAAAAAAAAGEESWVGLGGGGSGGGEGAAAGFLAEMFMSRCIAAVQDFVAAAQQEQQQQQQQPHGYYHPGGEPEPTTAAAAAAPPPPLQLLQLLLALTAPDVGVSGAATALLVRSMLAGAPPPPPPPPPESAPYTVAAAAAASPSALLQSLAAALDLGTDPRVLCLALRLLLLAVDPVAVALSQHGGGGGGSYGGYGGYGGGGFGGSGGGPLAPAEEAAEAAAGCLLDQTHGGAGLDLAASRRLTAHLATALKPCLLAANSSSSNAAAAAAAGGGGAAGGAAGVLLLPASACRLLAAVAGRSHPRLVQQLIAADLPEYLFEALRSAQSAVAAAAAAAAGGSSSSSSGSALAAADAAAWQTVRMAVAALRAMALEGPHLHPHMAFGVEALAELTAAAAAAADHALAADLTALLQLAVAGSGDGSSGSSGGGGGGGTSGAQQQQPALRMPLADVLRVIAAVEPLFPRPSGCWETPGGGGSGEAAVRLSESHAAACAAACSLLTTLCTGGSSSGSSGTGVDGGSSGSSLVWQHGAALHGPLLGAVCSALRGLSVTDTSSLMTFSIGVGSAGGGGGWGGGGGSSSSDGGYLGGACALLVAAAEALLPTAPPAADADDPAAAVSGGRQPVRAPLGPMRLAGRLLTAWEQWLLPAFERWLSAAGGLAGALSSSSAAEAAAAPLLPALTLVAGVLRAANTPLSAALAAVASPAPASAAAASELLHGTAALALRLLQRGWTQFVFELLAAAAAAAAAADAAGAAVADEERAWAAAGVAAGGGGRGAFGVVRGEAAASAAAAAALAAESWRLLMQVVAALEAATAAGLEVDGGGGDDAGGGGGGLAGALSNALLVCPLPPPSPEGSAADTAGWAALLRGFAGVTQVLEFMAAGGAQQVAASGDAAGAAAAGAALAACLRLLRLALAAGDALLGSDAAAGGGRGLSGGGDLGYGDGGLQQQQQQQQQQQQQQQRDMLADVGSLLSAWVLQHADQLPGVVAALLPVWLMLGTAESTQAATAPALLLLLPPAPVQATAAHLGSSTAAAVGASVAVRLLQRCVEGGGGGAAATATAAAAGGSQQQQEQVRLLQLLCLLLRQRADLGPSLLQLADGPADGRGCLLLGITRRLLLDFTTPAGEVLRAAGGGSGSSGGGAASSCTTAAAAAAAAACVWWVLQLHMQLLMSAPAAPAAAEAQEQDGQDQWQQQQQQREGAAGTYPAAAPAGYAEPSGHCYSQDSRGAWSEQQQQQQQQQTQRLQQGQEALAEVCQQLSRCCSRLLQQVAAATGAAGAGLGGRPGAAAADGVVGKRLAAACFEAAALAVALDLTAAVSGRGWGAVPGAAALVGNAAVQAAAREAVAEAAELVASGGPLAAPGGGGDGNDWAAAGTELLDDCLLLSCSSSRRAAAAPALRALSLHCVWLQLVQLPQAVAMAGGEVAAAGVRQHPTPQLGVEAADGDVMSPGERRELLAWTLCNAACDPLAAIRCVHECGVETEAGAAAWPGSYPPYQQAAGGFVLERLCGSAAAAAAGVGSRGGGGAAGCGGDGGFAGLSGGEQGTSPQQQVLLASLTALPDMLFLRCLLEQAAAAAAAAGSAAGARGAAAPGRGAGREGXXXXXXXXXXXXXXXXXXXXXXXXXXXXXXXXXXXXXXXXXXXXXXXXXXXXXXXXXXXXXXXXXXXXXXXXXXXXXXXXXXXXXXXXXXXXXXXXXXXXXXXXXXXXXXXXXXXXXXXXXXXXXXXXXXXXXXXXXXXXXXXXXXXXXAAAAAAAAAGACDVGDVTMYGAGEGCVGMGAVVVEAAAGALLSPVSSAAFQSHAVPVLLLAVARRAWEGGLLGAGQQGWGGPGPLQGWLSVGRGAAGAAGGGGDGASWGGMSGVGDEELLRLLDNQLRGARERPLPQR*
</t>
  </si>
  <si>
    <t>C_3590003</t>
  </si>
  <si>
    <t xml:space="preserve">MSNYNPPGGGSSISRDQLDVFTSLVDEVYGSSSGGAAAAGSSGSGSSNSRGSATAGRSTAPQAWRWWLRPAAAPPLEPEPEPEQQRPLGQPLSVVPPVMLMDAAEDPGSGSGSGSNYAAGAAVAVEQGPGDPLLQGTREGDSSDGSGGLPAGGAGSNPQQHQPQQHQPQQQQPQQQQRPLRRSWTDGAFGASAAAMALLASGAASLAAAAPGTAAAAAAPVEPPLPCPLLDLPNDLLLLIMLACVTPGGGGGGGASGSPSVAFQEALAALRKSSPAAAGYGGGGGGGPLGRHGGGSSAAATSLLQPPASPGWSFALIASPGPSSPVRLPAAVAAARRQGRRRGGGGGAGEGVLGGSSITGGSGCSSAEGLRAAASGAMACRRLRAAYQLLLAARPDLAMQAEASLRSLCEKRRLVRRLTITQHDAYVARELVAEGTAGVALASALALFCSAVGACTAGSSSGSSSWFGTAAVAAGGFSAAGGSSSGAAAAAWGWLLSLFAALLGGSGGGGEGRGGGGGGEGGVALQVVLNYVVFTAVHVLLHTAILAAAFRVSAWLGTRRSLVLGGAWLLGHYCLAVPAARRLLLLRRLPPRLNLEPWHRAAADPPPHYAAAALLWPLYGDGLHWQLIHLLSNGFAWAYGAYEWQHSFSAVRARNGLRY*
</t>
  </si>
  <si>
    <t>C_350001</t>
  </si>
  <si>
    <t xml:space="preserve">MSGFDGGRVYVSYQGQEAPRDPIEDGPGLPDRDIVEGFKQFIQSYQIGTTRDVQERRLYADDLYEHRSHLHVDLKDVRAAAPKLADALEERPSDVLPLFEEAARKVLQDKMASDEDGNPADVPEVQVLLYSSIPLAQSAAMSIRDLESSRVSKLVLLTGIITASSKPRHKATYLTVQCKTCRGTKRVACSDGMGGAYVPSYCDLANRRAPGAGGEDCGQNPYVILPEQSDFVDQQTLKLQEKPEDVPTGELPRTVMLVADRQNCGVVTPGTRVTITGIYSTFRGKAMDKGVTTLQQPYIRVVSVMQEAGDAHSRFKFTKEEIQQFEQFAKQDGLHEELFARIAPNIYGSDDIKKAVACLLFGGARKQLPDGTNRRGDINVLLLGDPSTAKSQFLKYVSRVAPIAVYTSGKGSSAAGLTATVVQDANSREFYLEGGAMVLADNGVVCIDEFDKMRPEDRVAIHEAMEQQTISIAKAGITTMLRSRTSVLAAANPPSGRYDDLKTAQENIDLQSTILSRFDLIFIVKDTREHDMAIAKHVLDNHRLGAAAAASAAGGKAGGHGAGDGDKGGEAADVEFLKRYIHYCRSQCSPRLNEEASKRLAAFYVEIRNEARTQADANDSDTPPVPITVRQLEAVVRISESLAKMSLQPVATLEHVTRAIELFTKSTMDAVKSGLTQGEMGGEQQLGHVRRLEERIKRRLHIGAFMTTRRLLDEMVALGEPESLVHRVLLALAAGGDINLTRERTMVSRVR*
</t>
  </si>
  <si>
    <t>C_350002</t>
  </si>
  <si>
    <t xml:space="preserve">MLLCNFHRSVFTALLPLVADQLALSHAEVGLAQSAMLWGYLAGQIPAGRLSDEHGGDRVLLNGLALWSAATATTAAAAAAANTSALWVLLAARVAMGGFSSVIMPAVSAACAQWVPPERKAATLAMIYAFFNMGGVLGLVAAPLMAARSGWPGAFITAAAGGLLSSLPWLAAAFTATLAGGTADRMVRAAGGEPGRRLEVRRLMHTVSTLGCAAAMLPLAAGAGLGCAGGGCEGGLPPLVATACLVAAVGCYGFSFGGFHAYVQDVASADAGALLGLTNTASILGGIAGNIATGLLLQATGGYEGVFLAAACLYGLSWAVFMGVLRGQPIRLKALA*
</t>
  </si>
  <si>
    <t>C_350003</t>
  </si>
  <si>
    <t xml:space="preserve">MASLVYSHEWLISNFLKVEAQSVDSPSFKLGPHAWKLQLYPSQDKTHLSVYLRSVEPKAPRAVNFKFVLRNWQDPKDDFKSADASYTYTDACVAGYGFPSFIPREKLSIASGFLRPTSPTNGGALLLRIELEYNTLPAASSAAADGSSGGDGGGGVYPATVCDGAVSAGSGDIATDLLSLWKRPGPTSDLIIIATAPAGAAAAVAANPTAEVLGTGAGAAATIKPTTATAAADGGGSSCGPSNTGMRRFDVHRAIVAARCPYFATLFDSGMRDSSARELPLPDTDPAALEPLLHFMYGGGLTVTTRQQARSSLELADRLLLPKVAALLRTHLLSTVTVASVVQEVLWAADAAQTELLTGLLDFAAEAEADLPERDLQQLAAQQPALMAQLFTAARRAAKRSCT*
</t>
  </si>
  <si>
    <t>C_350004</t>
  </si>
  <si>
    <t xml:space="preserve">MGGAAGGGQRPDVGAGTAAGTAPPLQSPPPPLLPPVPASPGGSARLDPKSLTALLRSPDITSAELVSQLPGPNTCMEPAAAALQAGGGHGPEQQVALTEAACRRLERVVAAPGAAGGDSSDAAVGMALARRLLRLMTLGPDTGPDTAEALWGNRFPDLLPAAGLHALQTGTTQQSEAQALLLACLQAVQDLCGDAGGRDRLGARFVPLALAVLSHMSGSVCAYSLRLRRAAASTLLDLVTESRGSQLALFDAAAASSASTGMTEGAAGDAAAAAADAAASMAKHADRVFRELLPAAADYPTQLDLLEALYRACCGGTRSAAARERQSAAASSRERLVAAGERVLRRYLPPEAAACMAGLVSKRNVFSYHADEVMLAGAPAGLRFAERWVDVAVVDSGSWTQSRNDDHGGGATGGPSSGGGGSGPSGPSSGGGGSGPTGPSGHLTLRAQVRNAELPKDEQPAPEPLTIPFDDIVAVTVSPPSERRPAGKAGKAGASAVAAAAGDGAAAATTTSTTVTIIAPAPLCYVLITLSRLPEGLEGAAAADTDWPAAASGGGSGWRHAPVLRLKLAHEDARALLRRLPQETVRADSAGAGSPGPGERRRGTRHDATAARAQLPAVPPPPTAPTAAAAAGTSTDAAADVSLPQPLMLAAVVPMAITPPATPAAAATLVAIPVVTMAATPATFTPAAATPAPPLQQVAAVPRAPGRRRQGGADGTAAHGEEQQSQQLPSSSSSSSSSGGAAVGSCGRPAENHPPPAAGGGAAGGPCSRPPAAAGAGAEAGDAVAVGSGPGTFRRAGKPRRAHCRRKQPRPRRYLVDAHVLVAPGLVQQPQLQQLPPPQQMPPAPPPLQPPPPPPPPPPPPQVVPLAPQPQQLQQTYSANGPEPSLQHAAAAVALFVGHADAAREVLQQVGMGGSDSDTSSGGAPALGCMLLATTAQSRWHGGIEPSSSRV*
</t>
  </si>
  <si>
    <t>C_350005</t>
  </si>
  <si>
    <t xml:space="preserve">MNDHPVAGPVPATFSTSTIAGHLKSAQLAKATLAPQDRDGGPAPPPPPPGRPPPPLPPPSPPPPTRLQSWEEVLGLLRGFSETHLLVGFGDVAQYADVGAAVAELEPRLDEVQRRTAGRWLLLYGGDPTTPAKPNVGVLVRLLAERWGCPVLAPIIDTRATGSSSCGQPPLQQPLQPASSQAHLTYYYVTRMTWTGRPPRPLMVLLQPQ*
</t>
  </si>
  <si>
    <t xml:space="preserve">MAPGRAAAAATACGSRMATMRYRLELIQGTPXXXXXXXXXXXXXXXXXIGAEVAPSTDGSVPWSSAELAELAAARAVCMFKGGEGFDGYQREIVRVATLMNAPPQQQPGGATADGGVRQSQSGRAPEEAEAEERRLKEILRAAGLGKRAAALSEFNIRTPNALASALRKGKLSVKPHNWSEGAVRRAAAALEAWPVLACQPEWLRMAPPDLVPLLATLLGQEEPREFDRDGKPRPRRSAVPPTTALELAGQGPVVVGARGAAVIAAMLRDLGRSGGGASRREHALTHPHASSNGDAGGAANGHDARSLETGGGGAPPPPLPLRGSGSTLLTLTLVDLSDCGLGTAGGCEVLGALAACPTVATLLLGGNQIEDGIAADFAALMRKQTAALAAVADAARATSSATAASPRLPYDAPGSSGAAQGLRTLGLDRNVISDRGAAALVAALEDSPGSLTELDLSGNVGLAAGTADALARVLRNGSNGRVVLSSPEGSSGTAPPPPVTRLVRVGLAGCQMDDAAIASLLPALLAPAAAPPAAATNGGGAAATAPAPATSGVEELDIAGNSLDGGALAALAAAAARPGYGGGPRVMNLSGAHLRGGGAAGGLRSRRPTAEVGTGSGAADSPGPIPGGNAGALAAALLRSATVEELRLSWCGLGGSGLRTLVHSLMEAATAADGAGGSRRSLTGLPPAAPPLAAPPAPAPLARLTLLDLSGNRLGPEGVTLLGALLPVHLPALRHLLLDECGLGGRELGLLAGSVLGCAGWVVDGVMGALEVVMSADVTGGVAGVWSEHVAEVKERERERRRGGGGGGGGNALGSLDDADGEGKDPAAALAERLRVWLNMGELVATNELKRLMMPAPPAAPGSSGAAAQPVAAAGPAAPPALAHGAMRASYGIHPVAVPAAAAAAGGANGSATGAAAACGSGSGGAPANRLSGLGCLLVHPVVQPVLEALKVTWEALQAEAADNRSAGGPANPLQLPLHSDAARTAFETLNAAAEHLRCCGTVAVAGGGLTSLSLARNALGQDAGAALGAALSLSSSVRHLGLRGVLMPPPPAPPAGGGAAAVAAASAAAAGGPLAAAAAAARDARALLRLMFPGPMAALEAPPPQVPPPRGKQVSITASGAAPTGRPTTSGRGTNSGMALPHADDEHHPGSNSRNSASGGAGAAGSANGANAAAAAAAAALLPQLRSLDLTDAGINAGNAGHLAELLKLMPSLEQLTLDFNSLGGGASAAAAAAAAAAAQRADDDDGGPASGVAAALAAGDGTPALFATLSSAPALASLSLNYACNAAAVSAVADHLLGLAAITAAAAAAPGSAAAVPPPPAAAALRALCMVGCPLDGVAARRLARALVHNTGLAVLRLGGGDPPEGVGPLGSRALGEALSGHKGLVELSLGGAGVTDNAVQMLAAALPQLPLLCKLDLSNNSLGSRGGEALAAALMARNRNGVGAAADNRLHVEVHGNRIPEELAARLAALSVPPSMTHAAERLPVLPRYSAPPARSDVGSATAAASGSAGSALTGGGGGAVTRPVVAPLPFNPPRCATAPSRSSPRGGSGGAADGGPLGSGKPTWLTAVPPPPPVRRGSGANGNANASGSGAGTDGEEEDDGRMLAPTPSKLARIYGVPPDAAQPTPPRSRPGTSPMRRSMPSGGLYDTGGGGGGLYRGGGSPYANGSALGGAGAGAGSGGGTSPRQRPVTAAAGIGSGSAAAANGGASGRSTLPAVRRSAGAKSQSGDDAEGRGKEEGGVGSGKEGDKDTDKDKAAPKVRGASPSLTQSIKCHTPDWVQRMQEDYYKKLTAPARPATARAAAPPGPPPEHLRKPLRCQDATWQRQMQDEQAARECAPEPAPKPVPGAPAAANVQSTVAALRRAGPPPAAKQQDAPAPGAGGGKGYKVYGRPGVAAPESEGKAAPAGAVAALLAEHGGGDGGGNGEALASEESMEMLAVRTTGGRKSAIEVMRIKTVKRIDGPHDAGGDSDTEEAAEGEGEGTGAKDGEETADGQERGGGEAAAAQGQEHAQEGEVQADAGAQHATAGTTRHEDVAQAEAEAAERPTIASKGTPGPGAGPTGEDAEAGKDLEGTGHAANHAANEQQPDGDGASEQVEKPHEAAALLVGSEYAATDTDGNAAAAEGGDVAAAGDSA*
</t>
  </si>
  <si>
    <t>C_350007</t>
  </si>
  <si>
    <t xml:space="preserve">MRLLRQEHERQEQQQRLEQIERQEEAERQRRRQRLQQLERLERDERQQQEELLAACISRLEPELGALLCSRLLRGEDTADGSPRQAQADHRLPVEWLRGQAAGLVLLRSRSDGDDGAAAPLLMRSLPPHAPPPFRSPVPEPEFQSHVHVAAQASQPVRPRHSTGGLEQYSEHQLDRHQHQQDGRRLQQPVLEEPQQLVEGPLRWPHLLEQLQLLHQHLLQTSPPLPPQQHAAHWRSLGLAGVPDRRDNVKGRGSHDDDKDGSGVGGGGSVMAAGKRGAAAADASAEVGKSGGASAAPAVEFLELAAAGTTTAAAATTAIGAGVGLGVGDEDERGLPRTRRCAVCRVKRKGRCGTTSAPPTCLGRELIDPAEEEAAEAAAAASKRGAAGGGRKGGRRRRISADSGDDADYSYKGSVKVQSMSASPDNDLLAAHPAAALLGVAAAAGTSTGRGERLLSDPTGWATSVAGGGSRGKARGAGGPDSAVAGASYASDGLALLARLASLADEAPDSPFAAGAKGSPVQKPQPKLEASRLQPLRPLIGPAATAGAQLPYPGLVQGSSLGDGFAAAGLVGREPLGGGVANTTAGAATPPPSQLPILDQPLPPLALQGIPELARMLAAAPSAAPGSGKEQQPVLSRLPAIAAATRDGDADGVISGSGSGAAGSCLPRVASGQPSVTAGGSAALGAAADAAAAAVAAETAAAGADAEAEPAEREPDIRRHVMRLRACVVVESGATAQLEQVQLTAAPASGAAAAAAAAVVLVQGADSHAVLRHCKVSVAADASAAAAAAAAPTQVAPAAAPAAAAAAEGSGADENTCCVLVRAGGGAVLQCCELSGAPNAGLSVEGLGSSARATSTTARGCGLGFLASAGGVLEVRPCQTR*
</t>
  </si>
  <si>
    <t>C_350008</t>
  </si>
  <si>
    <t xml:space="preserve">MAEGSLAGFASLEELLEEYVPADKLKQAKRVIYGLNLGEPVGELQLDAGVLERAKAMGFDLRSALFRAAPEQMRPPRIVRIGLIQNKIVLPTTAPFAAQAQAIRDRVEVMLDTAGRAGVKVVCLQEAWHMPFAFCTREKVWCEFAESAETGESVAFCQAAARRWGMVVVCPILERDAAHNDTVWNTAVVIGHNGNIIGKHRKNHIPRVGDFNESTYYMEGNTGHPVFETAFGKIAVNICYGRHHPMNWQAFGMNGAELVFNPAATVGDLSEPLWPVEARNAAIANSYFVAGINRVGTESFPREFTSGDGKPAHKDFGHFYGSSYVAAPDGSRGPSLARHRDGLMVADVDLNLCRQTKDKWGFQMTARYDMYADFFAKFVKPDFKPQVIRDPAL*
</t>
  </si>
  <si>
    <t>C_350009</t>
  </si>
  <si>
    <t xml:space="preserve">MHGATT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LLAYEALMGLRERDRDKFFVLVQGDVERYLPLIYTPTVGDACVSWGSLLLRPTGLTISLADAGRVQQLVDNWAAGQPQARIAVITDGERILGLGDLGAHGLGIPVGKAAVYGAAGVEPSWVVPVVLDVGCDTPEVVTDPLYVGLRRRRERGPAYYQLVDEAVAALRRTYGPGLLVHWEDVGGSHAVPLLQCQLARAGHASHSFQGPRSPAPWALPRVRVLTAHSSRNSDAVSNRTASGDDMHGATTVPAQLNAAGSVHDNGGEVPLLAGRRAVLLGGAVGAGSLLAAAAAPPSAPTAVAAAAAVPAAELAAAAAPAGPIEAATSGLRAWQALREPSLNRGLATPAAVRRELGLEGLLPAPVTPPELEVARAAAGVERAGAGGPLLAYEALMGLRE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NRVRARDPAAGASPHSRKERLQAAGVPTFNDDIQATAAVALAALLGAERVPGVPPLQQQTFLFFGAGQANLGVAALLVSELVSRGVSEEAARGAVWLVDSRGLVTDDRPNLSRSKAVFAKPRPPALGAPGSSGLASLGLGASNAVGGGAGGGAAGGGGGDSLADLVQGLRPTALIGAAAVGGAFDREVLELLAQVQPSGSSRPIVFALSNPTSKAECSFEQAWRYTGGRAVFASGTQPSPXXXXXXXXXXXXXXXXXYGGRTLVPAQANNCLVFPGLGQGCVVSGAVAVTDGMLLAAARAVAAMATPADLEAECVLPRVGRLAEAAVKVAAAVASAAAVDMVATVGVGAPAGSSSSSSSGGASGTGGASCSRELLLSSSAAAAPGAAKGPAKAAAGRGGRGGSGGAGSVGDTSQLEECIRKLQYRPL*
</t>
  </si>
  <si>
    <t>C_350010</t>
  </si>
  <si>
    <t xml:space="preserve">RPQAPAPTEPVAPAPPPPPSTASLPAAAPAPPGPAALRLCLLPPPVTLAPYPPPSQPPTRPPHPAPAEATARVRRRTKPDAPLYTPPPPPLQTSPRPPHTGLTPSPRPSLTPARTPAPPQYDEPPRRGPVPCRWPPHPATHLPTASAPIPRPLPGTARPAPR
</t>
  </si>
  <si>
    <t>C_350011</t>
  </si>
  <si>
    <t xml:space="preserve">MAGKSPAAGNAGGGSAAKKAKKAGASDGNSGAKPVAAAKGRPSVGKPAKTAPAKQPSGSGKPAAKGAGPAAAAKPSRKAPAAAAVGAGGPAKKRKRGPAFWDSLPGWEEVEVGEDFLLGAEEGGFAGLEVLDDPAVLEQYMLEGGAGGGGEGSEGGSDGEDGGLSGGSGDGDGDEDWEGFDAHSDKKAEGAAKEEKKEKKGKEAEAEDAEAGDDPAAAAAAAEERKQKQKERAKAKKARRKERRLARLAGGGGVSGSGSEGADEEDEEDGDGGGAKAAAPAAKRQKQDAAAAAAAKKQEAAAQKQAKQEQQKQAKQEQQKQSKEAAKAQKAAAAAAADEDDDDEDEDEDEDVCSHLQAIGRPCGVRVLSIVGGISDVKQARQLAARPAVIVATPGRLWDLMCRWGACARVYKRELTSILELLPHPANNKQVTEDAEFAELRQQKEADRAARRAEKEAAAAARKAQQQQGGSEEGEEEEEDEDEEEDAMETDEGAEGEEHSGSGSGAGTEEGEEGEDEEPEA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RAGRGEAVKGIGMVVTGLCGRTARGISCDGIAIALVTPREAARFSGLCRLLERPGPPASFPVDASLLPAVRQRLRLAARLDDIERAERKQRAEAAWRKSNAAAIGLDVSDDEEGGSGSDDDGEGGGRRMRNGRQSQTSAQAAALRQQLSAMLAQPLAPKMSRRYFTGGLAAALATRTKQHPAPGGADAVKPKSGGPGAAAPSAAVAAVPRAVALASRMAAGQQAAAAAADAAKARQAKRAKKNASKAAAAKGGAGAGAGAGVRAGLAKAKGKAKVDTRLLVSRNQMKKQNHRGMVVIPQAFGRDAAAPNALEALRTRMAALGAGGGATGAAAAFVSAGGKGAGGRGAGGKGGAGGKGGGGGGGAGAGGRKQGKKQSAKGRKAAKGRKGRK*
</t>
  </si>
  <si>
    <t>C_350012</t>
  </si>
  <si>
    <t xml:space="preserve">MLGRVLRGALAGTSQSIALCEQLLPARYLSMSATGSSCALPTGIETSGGLPLQENSGDLAAASSAEASDACRAASHGLASTSLRCLATRENHSFPDGWGTLCSQGLAASGLQLQQRRGYGYQPPKPRFPLPDSIASIVEEKTREHRRSAPAPPPAPKLEPRPMTPTSLRTGCIATKAGMTQEWDEHGVRVPLTVLWVDECQVVGLKTRPVHGYNALMLGSGYKRQKCMSPSEAGFFLKAGVPFKKLVAEWQVSEDALVPVGTAIGAAHYVAGQRVDVTGWTKWKGFQGVMRRWGFKGLPASHGVSLSHRAPGSIGNRQDPGKIWKGKKLPGCMGDERRTVHNCLVYKVDAARNLVYLRGQVPGPVGRSVFLRDSRLASPALRASWGLPFPTHVPSAEELKAAPAPGDVSVVPAPDGPGVTAWRNPTDPYLMYREETDYMPVKWKKGE*
</t>
  </si>
  <si>
    <t>C_350013</t>
  </si>
  <si>
    <t xml:space="preserve">MWATQRVSSETQFEPPGACSPYWVGVNAIFLPLIPYTIATALHDTHVHLAFILGTAFSGGIILFGLLCRLAGGYRSWPFLFEILMLIVNAVLLGMSYAETHDIIKYTPFIANSVFSAFVVVSIAFRVPFTLQYVRQFVPRASATHDQVTRAAYYTSAAWAVAFVANTLIYLVPLCEGKDWQHSNALNLVFRIILPVFFALFAAIFTRIWPVKVLQMLIQSIGFDSAPRKVMVNPLAFPGGSGGMPPPFLGSGVPSTMPPMQMQVHAVAV*
</t>
  </si>
  <si>
    <t>C_350014</t>
  </si>
  <si>
    <t xml:space="preserve">MAGQALFPVSVTLGSTTIGLVAWPSLTVRGLAQRVASSVGGGEDPEHLVFELERVTLPASSTLATCLARWHRPTTPGDTKEAVRLKCVRSSPSSRGAGVGRAARAAARRAADSRAAGAGAGPAGGCKSRGRGLPRHTVRQVALRAAAALALPPGPGRLAAEAEAAAEVCLLPYTFTSWTDALESELMPDACGRLLDLGGGIPAAALGAAIGAGGRGVTPTLVAASAAANPAGLLPAGLLPSSWDCHRSLFHVIQELGVAARGGGALDDEAGGGGGGGGGGHDAGGGGYGAGGRERLELPMLARWLNCLLQLHVQAHTACGSAGGGGAGGSSAGSGETGSGNAPSDGAPGAAATRAAAAGAEGAVAAGGAGAGDGGHGHANGHHEHEHAHGDNSSSSGSSSSDDSDSEDDEGDSEDSSDSNSDSSDSTSAASSSGRAGRRRRWRCPRARAFEQLPPCLDWLRDVGSVLEASPPPSSGGAAAGAGAGAQAAPEAPGAMPPPRPPPATPPRAAAAAAAPASPATPVPAAASAGGSVGSTPGLASLATSPDQSAMSFFTNLSSASSMLRGSPGSSAFSPQSFGGVRGGSGSSSTAPDSFRVWAIPSRDVWLV*
</t>
  </si>
  <si>
    <t>C_350015</t>
  </si>
  <si>
    <t xml:space="preserve">MTLHAAHPHSTLGYRAKRRGEHDLNPAQQRAFQFRGAINKGTINLQPDLTPGSILESAAGYQLPPTAPAPTLSPALLDGLKPPVLGTTTEPNQLGTMVMQKDLKPFSSSTRLPHQAGAADTGSGGGGLMVPPVDISMADAYTYNVPPDVRTGEDAVRLFSSSAAKAGLIIYCNINPASAGAHGGGGGGGTGSERSGSSLLQAFAASAGSIGSLGGPPGGGEYNPYDLLVVDRSRVDPRHHYLLTQSGVTQMLGGHAQELQPFHAWQRERDMFTILRKLVFFKHNYMFQAFWQWREAVRVLKFRARQRTLARQLLVLSPTFHKPLLNVRRMTLAVSCDTNGTWRKNSDGRWVEQEAELVVPAAVPPRLAAQQQQQQAAGGTGGHGAGHLLPAAQDSSSSVSMSGNDGGGAAAGSGAASAAGAASGATTPARRGGAASSTPEPAPVDLDLAPPTPLPPERLPESGLPFQLGYVGTVQDTYTLSDFKRMREEQRGAVNSALQDMVAYVRAQIQVVGQAVQTNLAKAQAAVAKPSRTAARQQRFEGTDGGWRGKSIAQTRRDAEQRHRDLGEAVHAAQQLLRFIQLSDMLVLGQLAELARLAVLLCVCQMEAPRKAGLYMVTGTVEDPNAPGREGIGSISLAGGGGARGGLGGWSRAPTFASVAMAAAGGTLRRRSMFGAGGMGGLGLPRPGSQGPGSTTGDGALSPRTARGGGADDDDDRSDAGSEVSGVPAPAPLFVFSPGSEELSAAVANLPREIVHVVMLSASALISYPEPYVGHEAVWGVVSRFSQEAYRSAGMTPEQLHADLSAAGAWLGEMTGARVSVIVGLVALDMSGLQRVALPAIQKAHSGIMSLLGGLLVSQCRQLTGKLAEFVSSLVARPSQLPDFVAYVEVIWPHLDPMSAARQAIASDLEHLSRLHVIYDQSAPNARPGSPTLYHPLYGAATFAHGESSDEEQEEEHTVTGGGGEGQQQAPAPPQPPSLRKVRGAWEALQLAVGRYTDEARAAADYFQNAAGLMVTHLKTSLIESGNALHGILSQLRTGISTDPTAAAPEVASHLEALGAGLRTLAAAVEQHSSWARLLTHPSTTGLVAGLETQLAAAQAVLLARRSLWEVVSGWRRFLDRLYALPCIDEDRAKLMSELQEHVGRVKTHASRITSLHTEDDLTSTKTVTPAEQKLGAHLALLVKSWQGILPLAQQLVHPAVKPRHLRTLLTWLAAHQQAATNTPPTTAGGPAGSGAAASAGGAASGSPLAPDPFLVPLTHVREDDGLVAEAAGRTSLAQLVTTCAESPNTKELVSRITQVALSEAQLVTWLASITERLQALPLTYSAARSWGSFTPTNLAEVLAAVGALAAELAAAGRSPYAGGVLRELERSEQLLGGVQRSLQDAASCLDSWIYLCQLLQNPAVAERAPDAAASLEVLSATWRKLNMAAMEQTSLTAAAVALQDCRVLLAGFDAVRRGVTAAVLPALREAYPRLWLAGDEVVLEALAAGPDVEALPPALLDCLFNGVTGLQLLAREPVDDGPAPPPAVSAVLAASGEVCALRQPLPLPPPSGASGALRLESWLPALEASLREALVGGTRDCVAALGHMSAETWVGSFPSQAVMLVDAVVWTQSVTSTLERAATGERSALRNLLDQSVLRLETMARQLRGAMLAAPPGAWGASAAAAAAARGGGGGVPGRQVEDLPGRAAAAALTAAGASTVALQGGMRVGAGTGGGDESMVLELDLVPIGGSQPSAPAVMQSPTRVISSGSSAAQQPPRLPPFLLAAAANTAAAAASAAATAAAAVPSGPGSSISSGGDAGVLGLDTGVLVPACTSPYMRPRRSAVFADGLGSLLAGGDASGGGGGGGGGSAGGTGMGAVAGGMGSAPSDPVLLTRQTLRGMERLLAAGICHRQVVEELIGADVPGPDSFEWQRNVRHYWEPDQGLVEVALATSRHEYGYEYDGTAQDTVEMVLPMSVPSLLAAVSALQASPVVSLARADGACSPVSAVRSLCGLLGRLHVHAQLDPATTPAALGRALATAVSLNAWMSVEGLELVGLAALSALGEMLHGLLHAAITRASHVQLAGESVPSPWAFGGAGLGTTTAGAEAMHTAANGNHASTAPASPPAKTAGGGRSPPGQHHHHHHHHHPKGQSPASGPRMVKATPGVFLSLPMAAYLPVSHDAAPPAFEAAPVAAASTAAAVAFLTEAVHRSGPFPHELCELARRAGRCVALHTSDLSVALEAGLRCAGLRDAPEAGRAVGSWFRLAAVQLGAPPQLRLDAVTVRGMLTYIQRVWMLAGAGSAGEGGAGTGAGAGAGAGAGVGSARVSGMGSGSGGGAAQGAAAASSAGRVGGSALDAVDAAMRAVVLPAADPEDLPALTRLLDQVIGFAQRTSAPPPDAAAGSGGPGVSTPAGRRQRGRGGGRRGLGRV*
</t>
  </si>
  <si>
    <t xml:space="preserve">MDAAGPRGRQASAAELFAALAAAAPDQRAVWAAVAELAPRLLSATAHGPLRGFAVDLETTGRQWAEHRVIDVGVMDLATGDTFTSLVHPGREALQSLDPVVTHITGITPELLRAQARPDGWVWLGLLAWMYQRCRAGGGVRPALIGHNLNVFDAAFLRRQLAFHGFLLPPSWCAVDTLRVAIRWQVPGAKKLQALNDGTLXWYAPADSARAAAAAAAGSLASRGEILPLAPWHKTFKLLQYMQGSSSSSGXXXXXXXXXXXXXXXXVNGGGGSSGKGRGGWGQYEVLVASSTRARAEADRLQAAHHGPDWASAPLAWSVQHPANDDYPLPDPEERLPPEPPRQARGALGQAMECLDSHVEEAVAAAADGAAAEGAAEEAAAVVAAVMGEVEGRMALGRRVKATASMMPAVAVAAATPPRRLRAPPFESAVAVPAAAVTSSDELDSAAPALGTATPAAAAEVDVELKVGVEAAAAGAASVAEAAAAATLAAASRLSPVVPVGWAAAAPAAPAGDTRAAIAVPGDIFDFGGSSRSVSSSALNGSSGVGSGGGGASRPAEPLAADAAAAGADSSGSGSSSASPAPGKAVAGARRRSAKAAAAAAPPADETAAAAAALEAVATAAAAPAPEAAPVGRRRRGRAAATAADTDASLAAAATAADAAGALRSAPGAVDVGAQAAPEPLPPPSPPAAAPARKRKAKSANVEAAVPPGAEGEAPAGSSTNATSTDTSTDTSTGTITGITISSSSSSGRTRVSGSGSSSSRTSSSSRAGLEAWRALSSPFAAEPYAEQLWSQLLPRRGRPPLMDKLAAAAESGRLPTPHALLMHVPRSVVAHRPVLDAAALAAALAATEELRAELGSWRQVRAGLGPRFELPGPDVLPAADFNPDRDLVTATHRAVTPLQPHDVAAAAAALLDSMTEAAAAEAAAAETAAEAKKEKKAALARLSFSLPDPHCDXXXXXXXXXXXXXXXXXXXXXXXGRPPNTISSTAMIAPRFIRRVVALLSGALTGAEAVLRRGRERVRGSHGAPAGLALASALAALFTEVVRTLDVPCDALWAEKSADLELALARCGVFCSYWVLAGQALGAGQRGAVEAAVRDAALAAELPMALPLGGSLAAWLVAPRRGNWVPWAATLPSVATDRPGAVISAANLMPAPAMAAASGGAADGADERLAALCAPPAFHYFRDVRGGAGCLALFVPSAASQALEYATQLALQAGLQPVLLGPPGSGRRTLLAHLLATVPMHQLQTLVAVAPAGAGGGAAGGFSPAALQAALMWHLAPGAAASLRPAPGHRLVVVVEDLNAAAVGGAGEGRHAGELAAAAQEVGGGAAAAVVAAGGAAAAGLGAPGAAAAGCEVEVPSPGLEWLRQVLDTRSVRDAASGVKLAVRGTSFAFTSTPHALLNGTDQVSGRLWRHMLQLHIDAAARSGDAGFATVPVAGPAAVPPALGPGGGLVSIFSRPAVSLALAQHTLAHLVTCGVTEAMAMPLPPAAAVLAATLEAVSRDVAALTASGLTPSLWHFDTAAMRGVVKRLCAAVAVANGLTHGLLPQLTASGATAGVAAVPLMGGPNLMAGDAGRHTQASQRWSLRDVVQRLAFEVGRAVMGHVPVAAGREALAKVLLVRALLAERSEQAQHHHHARPRSQPDAAAAMSASGAAPPTTTPAGTAAAAASTGTGASAASLPQCNLGPLALALLEDAGEHWGYGEMVRPAAAALFEGYFSGGHVAIVGANTHMCEEAACLAALAAGAHLTRLDRPLPPRSNGSAPGHRPAEYALRGALAARLQQVVAAMAAGGAAAGSVRPYSQAMAVAAGGFSAPGVPFIGPGPTDPSTLVATRSAAAATLPGVGGVSMPGAGGTASGGVGTGTEAGGGVWAAGDVRPATRDRPKPVSGLHVILLTDGMLQDDPTLELLQALLLRPASLPYLVRELAEGSGLPHLKGLEPPVLDADLSTLAQTGAWVXASMDGAGGGTASGGLEANSATPTIAMAGGLATGRSILSRLFAPGSPTRRGGPAGSGRSGGGGPGEVLLRSAATAGASRNLGAASASGSAHDAGEEGGAGTGAGSGVGGLTTIPPMRSEADPAAYSAARVMELRSAEVARAELEVAAAGRLVRGLRFVLSAGGATWARLRGRYPALAAALTVMCAAEPTVQDQQASCAEALCRVAPHVADNSIPQHPHVDYTLELPPDAEPSAAATTAAAAPSELLSPSRKNLTPPKAAGSDAGPALPTRSGSPDRRLAAAASRGMRRSTTLTDRMAQVLPQRPETAAEESAAVATLRTRAAEDAALLRGISDVVHMLGLVHSAHRKVLQARQATLHVCLAKLENSEAQLESVLGHMDKLGTFMDKGREDLKAIVGRVSHLEKFIAEAGAELADQETKADAAQAVVDQVHAEVDAAQGAARERLAKATEEVGGLSELALAEIRSYKEPHVLIRLVVMALCVLFDWPTDWRNAQRLLGEQNPKLMDRCREFEPAKQVSAVQAAKLARLLQEPEFNVISVEQVSVAAKSLCWWVLSVANLLRVDKECALKLARIREGEDRLANTNAYIRKLRGELSAGKTELSRQQHDQRLLEQQLGEAGAQLRDSDLQKSNINRLSTLVQGMIPRWRSSLAAVEAKLPALLGDSLLAVAAAVYLGPLDGGERAAVLGLWRDLLAARGVPVGPAPFEFAAFVSDRFTAMTAGLPPELLANTQPLWRDNLALMALASRPPLLLDPGREGANLVKAMFGKAARVFLTITEEGLLDKMSAAIRAGKVVIVDLYGGPAEAGLVARLAKRYEQAMRRAFANLATEPHHLYLRLRQPCPPLSPALHQYTTPVRFALRGAELRSALSRCLLACLAGEREVAARQLATKLWSHRQRLAAAHDDIAFTIAHTKGLIWSHPGLVDSTVTKANQAAEATDQLPRMEAALAEVGAALERWRPLVDGLMR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CSGCCWHAQGAAAAAAGASEQPLAAAMATAATAAAAAAASRAATPTAPPAPLESAAPSGSVEISLAGGTGTAAAAAAATAEAGGSAASSRPGTSGGGGGAALIPEPELHPTSQPPSPLPGASPGTAIATAAPSPSGASFATAAAAAAASPAAAAAAPLLWPPPAALADLRWLESVTAAGAGSEDLTGLAEAVAAAPRAWHGLLSAHALPAGGRPDAREAALAVATSALPERWRRLLSAKPLYGVLLAALLAPEALAPAADAFAAEVLGPAAVEAAELTPAERLLSTLMASPPGCPLLLTTAPGEDPVAVAAAAQSLAAAGLLPLEPHRDAAWGGCDVVVRHMSPDALGARDLRATLSRCAGGRSGCPTGSW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AGTAEVTAGDVDLRPAAVDLSLLARPAALMAALVRAFAYEQNTHPNNVVCRLALQPPQDAVPGLSGPAGAGSGSGGGAHGSGNLGMAAARSSSSVGGPLAAVLSGGGGGGSSGADASARGTPRGSGVLVHGGPGGGAGAVVVPERYPIAAPRSMGVTGLLCRDLEIPLVLAPAAAAAASLGAGLGLALMSAGGVAAAAAAAGGLPSMVSGSSHLGSAGGSAGLLGAGSGSVASAAAGAAGGGVGVGGALDLALLLPAAMSAAAEAHSTFTFAPTGAAGAGGGLASPFVAGATAATAVPTPGESSRASSSQLQLAAAAAMSPAAQQSAALAAALAALRPTGCWVDEVTDIRTALTNFLENAEKV*
</t>
  </si>
  <si>
    <t>C_350017</t>
  </si>
  <si>
    <t xml:space="preserve">MPLAVAARAVAARPAPSPAAAHTRRGAVPGTASAAGAGRDLTTTTTTSSSRRHSASNSSSHGAFGAFWGPWVRNLGSSSSSRGGSSRDGASGGSGPAPHGRLLPPHHSVPPSSSGAAPTAGAGGEPDPQPPPPGTTGAGGGPARPRPRAVRSRSTTRTSSVSSATATTTSSATPQPAPPPGAAGGTRGLSTSSRSLGADQDGQEGGEGGASSAERRHSQLVRASRQRARRRRRRRRQPRLARRDPAARALAQNLK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AERDLEQRGMGHLFGAGAGTRQHGRLDVSPLTQAVVEQAGAAAAGVAMVEAARRAAAAVAAEWEAAGKGGGEEGGQGEGVGERALLEAAMQAFRPGELSAADALAA*
</t>
  </si>
  <si>
    <t>C_350018</t>
  </si>
  <si>
    <t xml:space="preserve">MAGALTLVGEACYNRLSSLQPEQLPALEAVAAALGGGAAAAAGVAAAGLGLAKLVMGDKFHVELLRWVV*
</t>
  </si>
  <si>
    <t>C_350019</t>
  </si>
  <si>
    <t xml:space="preserve">MRTNAYEALRTATSRPTSRPHHPVSTAPCAPWSSPGRPHAADAPAHAVSPPRPGCFGIWSELPRPAPPQPAPAPPNSPPHPRPPPVLHAPIVSS
</t>
  </si>
  <si>
    <t>C_350020</t>
  </si>
  <si>
    <t xml:space="preserve">MSGVQRVDDPSLPSPWQALFDPTSRLKYYWNPTTNVTTYDRPGGAAAAPAPASGGDYYSRDRGRDDYASNGNGAANGANGYAATTVQKTGMTGAPVSTDGFMSSADYRRQHDISVQGDHVPEPLQTFESVGFPPDILDEIRRAGFKSPTPIQAQAWPIALSGRDLVAIAKTGSGKTCGFLLPGMLHIQATRKDARVGPTLLVLAPTRELAVQIKTEADKFGRSSGIRNTCVYGGAPKGPQLRDLQYGVQIVIATPGRLNDFLEAGQVSYLVLDEADRMLDMGFEPQIQRIVRTLPRQRQTLFFSATWPREVKHIASQFVVNQTVHVFIGGVEEKLVANKSITQYVSVVNGMHEKFAELAKIIRAKPPGTRIIIFCTTKRMCDQLSYQMGREFRSAAIHGDKKQSERDYVLQAFKDGRTPILVATDVAARGLDIPNVAAVVNFDFPTGTEDYIHRIGRTGRAGATGESYTFMSQEDAKHARDLMQVMREAGQTISPELEQLAMRGGFGGGGRNRWAGGGGGGGRGGFGGGFGGGGGYGGGGGFGGGGGGFGGGGYGGGAAGGSFGAGGSSYGGGAARARSRSRSPDRRRRSRSRSRSRDRAPGADRGRGSPSYGRYSPR*
</t>
  </si>
  <si>
    <t>C_350021</t>
  </si>
  <si>
    <t xml:space="preserve">MGEVEEETAAAGLVINQPPSAAAAAAAAAAHPADRLSTRARMRRASVSVMLVPSPPPDADDGSDGGGGGGGGGGGVGGVGGLMGMAFAPDSFAAVAVAAAMAAADAAEEAHLTAAQAEVVVGAGGARYTGGSGGVTDGSSASLRHSAGGRSTPPEMQVLAAAAQRPHLSPLSGGRRGSTSSYQQPHWWQQHEQQQQHEQQHEQQQHEQQQQQQHEQQQQQQQHEQQQQQQWQWQARSATGYFYGCMPPAGTSAAALAAAFHGGASGGGGSGGGRRGSAACYYTPPAPPPPRLSHDMASAGGGVGGGGDAPERRRRSRRVSVYSRLLLLPPPPPPHDAQYQYQQQQQQPHGPEVLQPAKSASAGCSRDGGGGGGGGCSSTGLSSLLGVGGGGGGGGSSLLGSSIHVGTTGGAGEGGGANSSSWGVAGATSQQKQRQRQSTGGPHRPADEAGGGGGGGGPGAASSASLAGLQQAPGRVRHERVRAI*
</t>
  </si>
  <si>
    <t>C_350022</t>
  </si>
  <si>
    <t xml:space="preserve">MAATVTRPLGVSLPAAARRPALVVCAAANKKAPNGKAAPSGKSLDYGADWYTKTRELSRPRTVREEIEYRREANRVANNGKERKDLYTDNWDGSEYKGSPFNILTLVGALFVLTPLFGLWFAYATYGELWG*
</t>
  </si>
  <si>
    <t>C_350023</t>
  </si>
  <si>
    <t xml:space="preserve">MSGATDPVAAAAHDQFLAAXXXXXXXXXXXXXXXXXXXXXXXXXXLGLGSGRGGEVEGSAAAQHVLREELGRPVFEWLAALAAQVQRLLGPALHCMSRAAAAVAASSTGAVAAPGGGGGGGGTAWTRLGPVYNAALSRHLRLFEIALQPLGNSSAAAAAAAVDATASYHAPFSCSSGSGSSLTAGQHPSPGLREAAALAWSNAVGGVFVSAGWPHLQALLVRGGAAGPFLAPLCRCLTPLLLQLTDTAGAGHGGGARLLQQQLQQQHMQQQQHHQHYQNLHQQPHHGPGCAGTEAFVSSVLVALAAAVGRPGARCVHEPLAALLEAAAVPSQNGGCSSGGSSSSGGGGSSSGEGGAAGRARLNAAAAVMRLVRWLLCDGVGLPLLAAMDLQQHEHHLQHPQHPQHHREQPQGGARTSMGGSGCGSGVTHGGAGAGAGTGRSPMGGGGAMAGCDAGGVGAGAGTGVGVAAALAAEWRSADRDPDTAECLLRLATAAARYGLASGALSLSLRVSGGAASAAASSGGGGGGGGPAADSDLTVHRLYQGWCTGADVGGSAGGRGGGGGAVAYGGGGGGGGGSISVQLFPEPDAAAVAAAALRLAAACSGCEHKAVAAAALGCTCAVLETACALPPPQQQQQQLLQQQLQPGQRHLCGVVLQQGAVVAGGLLAALLASSPLPRLQRVCNGLAWLAAATCCCYSLEQQQQQWAATAVAAGSGAHSHQHNQQQQQQQQAVGALLSTWLAAAAAQLGLQQQEAVVLCTALSPLLVDLGARTAAAAATAAAAAAATATAGAAPGVAVAAVAAVGAGEGGAAARLLSRRLKRVLRDFAERRLRG*
</t>
  </si>
  <si>
    <t>C_350024</t>
  </si>
  <si>
    <t xml:space="preserve">MGLRGHRPFLPSVQIEAESRAVRAEVAALERNLTAVAGAVRHVSEALKQLGDFENYVEVLEEKVDRVTGALLAARQQQQQQQQQQQQQQQQQQQQQQQQEPQAPR*
</t>
  </si>
  <si>
    <t>C_350025</t>
  </si>
  <si>
    <t xml:space="preserve">MAAAARGTGTGSHSAASATDLSTAVPPPLGAIAEAIRVQARRHSGLRRCAARLLYDLAAVLGAGAGAWAEDAGAGAGTPAAAAPAATHTAVPVAGEAHAPVAAGATVATAPHTCQGPLRPAFLLDYCAVSGGGSGAAAAAPGCRWMR*
</t>
  </si>
  <si>
    <t>C_350026</t>
  </si>
  <si>
    <t xml:space="preserve">MLDQQSLPRGRPQLPSRAEVISVLNSDENKTFGVVFRTPVDDSTGIPHILEHSVLCGSRKYPIKEPFVELMKSSLNTFLNAFTYPDRTCYPVASTNSQVCMRVCDCVCVGGRLLWFVCHAS*
</t>
  </si>
  <si>
    <t>C_350027</t>
  </si>
  <si>
    <t xml:space="preserve">MGSSRDFLNAYRAATGTVPGGRAAAAAAAVTALAAALSTAFNRCDLSGVSTADELLYGRGLLDCDAAMSLAAAAAGAAAAAAAATANATAAAAAVTALPYYGPGFANVTGYELVVAALQRLRIDESFFGPIAFDSLRRNAALTPLTLQIHDSAAETIFPLEAAGWPGAMPAPNLYGTSGGSSGGGTSGGGALSDGAGSATPPTGPSNSDSGSSGSSGGESKVVGSLTKEGAITVLVLSVVVLVLVALMGVLMLRRRRRQRRRQPLDELVAIAYTDLTDIRAPVQVRMGEGGK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PRH*
</t>
  </si>
  <si>
    <t>C_350028</t>
  </si>
  <si>
    <t xml:space="preserve">MGMGTVFATQSSLRRAGGIGGAADSDVGSTAAGGRTLLRNSTLPHQYSGVGGGVGGLDHQGGHHSAPLGAYPSRLLTSNGLLTSGAMHSHSHVPAASVRGTITSGGMLAAAGGGGGGGRRYISSKKQLAHIIWRLTRLQHPNVLPVLGIVWDFAGLPVPVLVTQYEEFGSLSGLLDNSTVVIDPQRRLDIVNDVANALRYLYAQVGGMSEEELFEAFPPSVAEALKAGREPPAEPHEEVSIFFSDIVGYTNHCSRLATHEVMDMLNRLYSRFDALIKELDLFKVDVIGDAYLAVGNIRRKHTDHARRLLQFAFRAIEVANSEPVCVTRPELGTISIRVGLHVGPVMACVVGTMNRRYSLFGNTVNVASRMESTGEPNKVQCTTAYKQLVRRSWPEVVARSRGFRNIKGKELAISSRASSEGNLNAHLQLQALNLKRFQTLPRQRAPALPSVVVAAAAAAAAGGSHAGVTETDPGEDRTSVALGAAGGGRDGAFSGNVLLHHNHSSGRGLLHHLPQHGPGGGLAPQLHVTSCSGELGTRPASGLITSLGLSLGLGGSGGGGGGSGGGSGVVTGAGAVAGGGQPLLERLGAFSAGGNRTGPGCIGYSSGPLSGAGLTGGLGGGVRGRARGATTGGDGTGESTSAGGGGSTSAGGGSGESGELSLRSSAAEGPLSRGLRLSRSVRVRQSPPSPPRQAPAQLQRERESGSAQAAAPAAAAAGDLPERLLTGSSARKSSPGRGNRTP*
</t>
  </si>
  <si>
    <t>C_350029</t>
  </si>
  <si>
    <t xml:space="preserve">MQRTAPPFAYDLDGMLRAFGAVNRSPCVRRVVLTSSIAATCARADDHHPRPRAHKASPSAATTAVASEAGAASGSSKSDDPLLRDTNIAAPPDGPTDAPSSVSTSLEAGSGGSGGSESGATAGGGASGGHQGGGEDGVIDERHWNNVASEDFLPYSWSKTEAERRAWELAAQQDRWRLVSVLPGFVLGPCVGGGGGRSRSESVMLLRRLCEGAMWPAAPNMGLATADVRDVAAAHCRAALLPGASGRYLVVGGGTRMWRLTALVAALYPGGAVRRSVAVAPRALVAALGPAVLHLGSDVVEATWGPPPRFSTRRAAEELGLRSWVPLEESLRDMVEDLASKGLVRHPLSRGGIVLGKQAAWLLALGLVVLLAVVFGAAAALRTLRG*
</t>
  </si>
  <si>
    <t>C_350030</t>
  </si>
  <si>
    <t xml:space="preserve">MNPGYYEDPSLFQFLQHTHYNQYQVFANVPRPAQQQSLAAQAPQQPNPYQQPRMQQQPAVYGAPGSFAGRRAMQPPGGASSISFGGGGGDYGTSSNYGANAAGGYGGAAAYGAGYGGGGADLSSQLNLPGGMRRPPSAGRRANAQSAGSAGGYGGGYVPSASPYSAGGYGGGGGSILSTPGLGGAGGYGGASAGSYGAGGYGATPSSSSYASPYSAGGYGGASSYGSTPAAGGSSYGTPSSYGAAGGAMSPTGAAGGGYGASSYGGAGGYGSAAGNGYSSFGQNSAYGGASGGGYGGAASSGYGSYGQGSAYGASAGAGYGQQQQQQSGYGQQSAYGQQSAYGQQGAAGGGYGQGGGGGGGYGGAPSPKAEFVPHKGAFCGKIVMQPPGGKTSINLFG*
</t>
  </si>
  <si>
    <t xml:space="preserve">MQSEAQALEELLEANGIPTDQFPAVANTVTHLEMFLHHYPRELREIRGLEGCPLLERLWLQENEITTIQGLDSLHRLKELYLYSNHISEIRGLGKLTQLEVLWLSDNYLTRISGLEQLLQLRELHLARNDIAFLGDGLAACTALANLNLADNKIGSFKELRVLATLPRLAELCFSAPLLASLDTLLLADETKALAEATFLKKQMYYNMRIKTLRRNARQIVKLAAEGRQARHALRQPLKNTLQLAAKDLQRAVAELTGTAAGRGAGGGGGGGADGGEQSGSDDGVGGGEGAGAAALESKLSLITGHLSRYGVAEAELDRAFEAANLVASRFSAADFPASLGVSGMHVTGVTRIHNRWLRTRFEGGLALAGADTSDPGHKRALEYLFLGEHPGLPGLLDAAVEEGLPEAEQLAAQGLDGAVVLSNSVFLADRLRLAAALDPAAPAATAAAGGHPTQGHGSQSAAAVAAAGGGAGNNRGRGRVMIVKAYLGRTTQDMSVNVSSGLPAKLYGKDGKLAMAATLEGQGAAGRVTAAAHPEADAVCRVRPGDMKQKLWYVFNHVLVLPEYIVDFTYQLEPASPLAPAAPAAALGGGGGGGSCVVMAADLQASSAGAAGQGPPNATHQAILDSLDADIRGLRKMEALGSLRQLQTLVLCYNELTRLEGLEGLGQLRLLDLSHNSLRKVEGALKGLTSLTHLDLASNQVLKLEELYN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AAAAAPAPAAAAAAAAAAAPAAAAAPAPAAAPAPAAAPAAAPAPAAAAAAAPAVGAQPSTPGGRSRAFNSLRPQRLLGARAGPAPGPQHGPPDAPPGSLWELQQRLAAVAAGGGGGALDLDFGGAELPPGPKPLPGTGALRIECGVPVTLRNAVLPACVVVERCPLAVLVDVTCRAVPWRWMKAAGAAASAGAAAGVGSAAAATGAAGAAGTGGDSSSGGTSGDLGAAEPPLAKDPNTGLVYSRHGVMARYGATAVLRDCSVAGAHPVALQRDTPRIDNKVPFASMGVAAEGEGSRVVAVGVTVSDCVVGFEAYEGAHVQAYGCGARDGANGFAAESRGQVHCDDRAAGETALAAFQLGSSNSRGDGSGAGGSGSGAASAGAGDARGSGCYAVNMLESSFDVQHAGSLVELXXXXXXXXXXXXXXXXXXXXXXXXXXXXXXXXXXXXXXXXXXXXXXXXXXXXXXXXXXXXXXXXXXXXXXXXXXXXXXXXXXXXXXXXXXXXXXXXXXXXXXXXXXXXXXXXXXXXXXXXXXXXXXXXXXXXXXXXXXXXXXXXXXXXXXXXXXXXXXXXXXXXXXXXXXXXXXXXXXXXXXXXXXXXXXXXXXXXXXXXXXXXXXXXXXXXXXXXXXXXXXXXXXXXXXXXXXXXXXXDRGSKLALGSGVCRAVGNVEGGVVVEKGGVVQGALVG*
</t>
  </si>
  <si>
    <t>C_350032</t>
  </si>
  <si>
    <t xml:space="preserve">MALSVTVLHVVNNVAARAGRCQTLPNACVPPQRPQPGHSSPQPALASPSHLARRMLDPARLFLGSSFSPLMDFGFGDLDRYELQAYCPGMAKQDVVVELTPDNVICINGSHKAKLVTPAPQLPKPEAAAAAGEAAANSDAEDPARPAAPAAEAAAAEPEMLGTYRFSRSFGLPEDADV*
</t>
  </si>
  <si>
    <t>C_350033</t>
  </si>
  <si>
    <t xml:space="preserve">MPPPASHAVQLCSQHSTVPLVSPTHNPAPCRLVARCQAAGATYRCRACAAPELAVAAVRGTAARPVAGPPDPSPA
</t>
  </si>
  <si>
    <t>C_350034</t>
  </si>
  <si>
    <t xml:space="preserve">MGLITNVLLAPIIGPLLPFILLAKLFLSLAFLPVFIFFSPILIPLWFAKVAFRTITCLLLLPFAPILIPLKVLRWIL*
</t>
  </si>
  <si>
    <t>C_350035</t>
  </si>
  <si>
    <t xml:space="preserve">MSLEIEATDVIKIILQFCKENGLTDSFNAIQVAQLKLPRAKLEDLYEQVVLELFELREIDTARAMLRQTQVVMVPPSRMMALIGQALKWQQSQGLLPPGTAFDLFRGTVQSARDEVEAFPSVPDHEIKFTTKNHPEVARFSPDGSMLITGSVDGFIEAEEMFMMHDEAVLCLGCSRDSEMLVSGSQDGRIKVWKIRTGQCLRRFDRAHSQGVTCVSLSKDGTQVVLMCNETTLTKPAHXXXXXXXXXXXXXXXXXXXXXXXXXXXXXXXXXXXXXXXXXXXXXXXXXXXXXXXXXXXXXXXXXXXXXXXXXXXXXXXXXXXXXXXXXXXXXXXXXXXXXXXXXXXXXXXXXXXXXXXXXXXXXXXXXXXXXXXXXXVLSGSFDGTVRVHGLKSGKMLKEMRGHTSFVNDVIWGADGSQVISASSDATVRVWDAKSCECVQAFRPPQAGGGGDAAINCVALNPLNADQLLVCSRTSTVYIMTMQGQVVKSFSSGKREGGAFLAAVTSPRGEYIYCLGEDGILYCFGANSGKLEHVMNVHEKGPIGLAHHPHRNVIASYAAEGPLRTWKA*
</t>
  </si>
  <si>
    <t>C_350036</t>
  </si>
  <si>
    <t xml:space="preserve">MQRVLQADTAGGHAFHKAHEFAGYGLAGATPLAIFSSKGSILQRTADFIFSVAIPVHSHITMNAVVTDYLPKAARGESTCRATDIRY*
</t>
  </si>
  <si>
    <t>C_350037</t>
  </si>
  <si>
    <t xml:space="preserve">MAPSTLLPTLQQLWHQLLGCRAAAVAAVVAVWREAAKADALGIDDPADQKQLDAMEDANVKKTMELQLLELLDVPKATSSYASPYSAGGYGGASSYGSTPAAGGSSYGTPSSYGAAGGAMSPTGAAGGGYGASSYGGAGGYGSAAGNGYSSFGQNSAYGGASGGGYGGAASSGYGSYGQGSAYGASAGAGYGQQQQQQSGYGQQSAYGQQSGYGQQGAAGGGYGQGGGGGGGGYGGAPSPKAEFVPHKGAFCGKIVMQPPGGKTSINLFG*
</t>
  </si>
  <si>
    <t>C_350038</t>
  </si>
  <si>
    <t xml:space="preserve">MSCCSYDDIPEEEDEGFASPPLHGSAAVAAAANPYSGLTLDQYMSRMITTPASAAATSGLGVSADVALGGGGGGGGGGGTIDDSATGDGLESEPYSPGHGSNLTDVEEDSMMGGVQSPRGSAAAPPPGGGGGGGAGLNGWASGGGAAFSGRPSSRAGQPLQSSTAVAAAAAAAAADGRRQLPTSSSGRLAANPSGGSGGPPLLPSTSSGSGAAAGAALSPSAATRGMPRIGSATRGSAAAAAASSQAGPGSATGGPRSSGAGASGRNNTAGQLSPVVGGGGGGGGRGSAASGAGGGASGPAGSGRVATASVVGAGMSDAAFESLFAGGGGASGAGVAMRLGEVSGLADMSSSEDGESERGGGGGSDGEADSPGLSPSVAMHASGHARRMSSRDGLRSSKXXXXXXXXXXXXXXXXXXXXXXXXXXXXXXXXXXXXXXXXXXXXXXXXXXXXARHRRARQLALHDGGYGRPGPGGDMGLGGGLGGRGMSMGMDMHGGGHHAIIKQVDLGGLSASLFTPNPNTTRDGGSPASSSVAAGGHNAGSDPYVFSNPSSPDMANVAASRSERRAAAVAAAAAVAAAATAGGGGGGGGLPKALSSPRSPMASIPPPWGVSAREGAFGGGTAGDGGGGAGNLQALAARPLSSRGRPAVAAAAAAAGSPAGGGGGGGGDGTAGAAGAGRPGSSSKWAAKPQPQAKAASSGALDGGAVADLPLEARLLAAEAQGVARPPTRQVQSARPPGLRGEMELDPSVWAANIAMQLQRPPSRQKPPPEALHLWAPEQRGMGMGGGLGGSVGMGGMPGMGGMGGGRSKGMRPQSAAPTTYRSSRPTSGPSVKAQGPLGDDMAGSARPPSRQKPPPLSTLLEHDDFPPPPPPGSRRERQRPGADTLDVVVSCTESEDDSDLEV*
</t>
  </si>
  <si>
    <t>C_350039</t>
  </si>
  <si>
    <t>C_350040</t>
  </si>
  <si>
    <t xml:space="preserve">MAAASEVAEGRLSEHFPLVIWQTGSGTQTNMNANEVIARRANELLGLSTPPPPAEARSGSGVSSSSSSSSSTSPDTAVAAAAADLHQQQQPQQQPQQAVELRAVHPNDHVNRGQSSNDTFPTAMHVAVALQVHRHLLPALAGLQERLAAKADEFAGIIKIGRTHTQDATPLTLGQEFSGYAAQVKYGMERVQQAMPRVYELAQGGTAVGTGLNTFQ
</t>
  </si>
  <si>
    <t>C_350041</t>
  </si>
  <si>
    <t xml:space="preserve">MVCAQVMGNHMAVTVAGAGGQFELNTYKPLIAAALLRSVGLLADAAWSFSEHLVAGLEADGPRIAEHVRRSLMLVTVLNPIIGYEAAAAVAKRAHAEGISLREAALALGVVGSADEFDRLVRPELMLRPSTLSSGAADGQQGGSST*
</t>
  </si>
  <si>
    <t>C_350042</t>
  </si>
  <si>
    <t xml:space="preserve">MAGVSLGPGRAGGGGGAAAAAGLDHGGSTAMRALINWRGTFRSSLQPYEVLPPDHPGKGTEGLRELRLGALEVLVAETPDAANVAVETLRARMWDGVLAMATVERNDESDPIALLQLSAAGLALVMRPAACGGLPAAFRTAVVEDSDIELAVAGWNGSDERNFEESFGLQTFW*
</t>
  </si>
  <si>
    <t>C_350043</t>
  </si>
  <si>
    <t xml:space="preserve">MSARRLSFVHTAFFRVTMHDRRWGPNGVPLCRRHYSRWNNWKRAGKHAELADALRKAKAMDLASDSDSDVEIVDSDSDVEIVGG*
</t>
  </si>
  <si>
    <t>C_350044</t>
  </si>
  <si>
    <t xml:space="preserve">MHPVIQARHVLAHALFYFVERPTRLADYGVAFNTAAMLLVTAWLLLLTTLMAAASLAQALRRGCSKTTGALRPVGRGRGGLLAAADPRGFSFGTNTSDSSGEFGAAEPSRRHACLQLPAAGASGQTASTAAAEGQQQLLLLPPAAQHSSSEPLVCRAAALCWRAWLRGRAAALTVTPLQSWCVALPLTLLLHSCCPPPAVCTGPADTTTDAAASAVVAVAATAATISGAAGLSSSPGSTAATAGVYGSHCALVAPPQLLPSSPSANSVAPPSWRRLGSYQLVMGAVQRPVWDMALTALLMDGMRLRFRQMAAVSLLRATAVSLTAAFVQVREAAAASLPDSPTDVTAAAAGGLEAASSSATRLHLVAAWARAALRHLAVMLPLACAPLMYWWWSEQRMRRRLAQLDAGTDAAAASAATAGSGRVHASATDGCEAATGTASPCATAAPATSTGKQGGSSSSATRERGNAFLADAAAQPPQAAVRTGSSTASAVAASDAIPASPFGLHAGTVKGSKMAPVTAAAAAPVARPARLTSAYSSGALSCSHAQDLSMSALLTSADSSLSNGSGASCLNPAGGVSSAGGSSSGGGVCGGVSSASGGASAVAAAAVSAMADVLRSDFASAMSSCSWLSDDEAITSGSVFGNDDHIPANALELPPPHLMLSTGALLLSPAPRRSLDSFLSNAPAARGDRGTGGGHNSRGRERGGSAPAARMQPPAAASAAAKTGDEADGEGATPVVAAKPQQPAASASKAEPAMPPAAAAEITTGHPSSNRPSPLSPVPLAAADATTLAQPVLQGTLHAVPVTAGPPRSRLAAAGRLRPLGSGRSMRVLGAGGLLQQRGAGAAAPYVGLTCMRTYSVKVRDPTGSHEEYAARLAAAVTPLILPPGIAAERHLHLPTAAADTTAAHSLAHSGPLTPQPLSCLLPTTAATSIVTSGSGGSSHLITQPSATGAYAAAPAPAPAAPLVTATNNGLSFTSPPRPPVQLLPTATAAAVGAAPVAPALTGGYVVVQGCVQLIAWVRGVDGAMVQRVVELNEEMAAALGLDSAAVAALMRQQEEQQHQMQQTLQPTLPPLLEAAGGGQEATPKAQHTASPLALLPAASSAGQSMAAALPAAAVAVQPEIGVAPPAPVGMDLPQALVQALPDASRIGQWTPPIPGAVDGPTAATLPTPHLPAASPHSTALPPSAAPAAGSCAQPAGASGAVTGVAAAAQGGVGELTIECAWTPCVPIAPASSPPLELELGLTSAAPQTLRLLLVQHGTLLADFTCVLGEGPQVLLLPVPPQPQPTVMQLVFAPAAGAATASTPLLYDIATLLAVPDDVAGELAELSQVMRMEYGDGGGAANTSTGGGAAWRDHYAPLISDLAYIMERAELAAAASGAAAAAGAAAEAAAGGSRQACAAAGRMAAERAALAANAAADGPTAVLRVAQQLVTYLQGNGMAATARFVMATVHQALQLHLMLDEAAAGQRGAAAPAADAAMQPWGEEEGSDEEAIKQPQQLEQRSPSPPIKLPPALPSPFSAAMQPWGEEESADEAEAAEEQPQQLDPQVLSPPFKLPPALPSPFSAAMQPWGEEQGSDGESASSAGQDVGGSSATGGAAEAPARQQSLAMKLPPQLPSPFAATMKAWSAKSNDGSSSSSEADAVTALPPSPLSAPLSAPLSAPRTASAGASRQTSQQLKLPQGLPSPFAAVQERRVDGASSFGDTAAVQAMARQASRQPSTTLKLPKGLPSPFAATSAPWSDAGSDDDQPSSIQRESQPRQQQQLQQQPVRQHSAALRRHSSARHSRHASRQPSAALLPIDEPGATAAASASSAASTLQRRESRQAQAEAHCRSATTTAGIAAETTTEEFPMSPHHSSGHMGGLGGNGSARSSHPSSSGAASSVSSASPFALMASRRPRNRFGNGSGSGSASGSCGAGGGDGSGESESAAPPSPASFALLEPAASNWSGRVTATQPSNSSRTSPPFSGRTTAEMPVALCELAMDAALSPQLTGPTTPMNQTPATQHSMTGAWQQHLASPSPAFAATNAAASAMASRRRGGWVTHRWTDCTGTAALAARRSTVGGSDGPSGATAVAASGLSELHRVRSAALRGDRASAEAVYGRGRSGGGGGTSSGGEAAAPRMPLPPRQRRISEHGNEPSTAPNDMQTAASGAASPSAGRGYLSSDLCGGLAWEEVVTTEAVCKLGVGGENATAEQAEASVKASPPAPTPALPTPDAGARGSITVSPAGSNAAEAFVKGAYGVDVTSDGFARCFSLGGSTCNDSFGARSRSDGPADALAGRTGSRHGSGGGSGRMSSQPSLDGGRTGGSGRRSSMGASLALLTGPRIMQALQDSCLGYTPADAAASQQAADAAAAAPLATAAAAAARPSPLQQGDRKLRQRRGSAAHTAAGALAESAASAVVAVRHRYSALYQRRHTRAEAAYGLYHARQALALDSWTLAYIGLKALVCLAVPLITTGTLDRQELLQLVGPHLLLRMLSFAPKAAVLLLALCTRAYTALAARSASATAALFARSAATSAARLGTTPTDTALVIVAEPAWAVAWREAWVLACGYAELLLLMAPMALGLVPPPGSLVARLRGLGLEVLMDGVQRVAFDQVRTWRRLPQHTLHCGLVYVLAAHQLRLPHAAPLAAITWLAGLVTCLVLEVPRRIDFAAMHCGPAAAAVHQAARAALPPPAGQSGQQAPMQAR*
</t>
  </si>
  <si>
    <t xml:space="preserve">MAPAPTTRPGKYLGPFEDFDSPGTEFFYVDVGSGERLAEAEVPPPGIIPQLAEQLQQVLLTGAAPSEAGSDSGPTLEAEAEAEAEAEAEAEAEAEAEAEAEAEAEAEAEAEAEAEAQAEAEAEAEAQAQAEAEAEAGMDATRAGQDASEGVAAGLGSEAVSRAASQRSAGAGAGPGGVPEPPASAGPASRSVSQRSGSGLAPGDEPSGEPASQPASQAASQAASRNASIREPHLNGSTGLRSQQSQGAGSTAGSASEAGGGATTAAATAAASEPGDSPAAGYPTTEAAPPPQMPPVGRTVSYAGIKVSMFAAAAGEDGGGTSARGGRLTTDNSRQLSTVLSTRSAGLGAGPSRALSTAVSSKSLGLGADPSRGALSRAMSSKSVGNTAEQQAALVGGVGMKPPVPPPGGKLTFFGWWFEDVESTDLTFRVDSKSQAGGGLAARHCRLVFDFNSQSYTFTMKDPVSPAPPGTAAPNHVPELTVRAIQPDQVLLPESGRQAAVWDLHLGSRLRVLGRVVTLKNAELATIEWHDRYCRKMAAIRDAIAQEIQKYRPRALRPGLLKDRGAPQLGGQRLRHLAGQVRELINDLRQYRPSRADNYLENMPIVFVDAPPADAATNKLDEGFFALLFRRAMGSNAPRKGFENFAPKSGGGGKQAPKPSKAEPSNGGGGGNQNRNEGGGSEGPDYQNATGMLLNLLGLLALGAFMYGRGGGDGRGGSGNGGRTAEISFQEFRNRLLAQGLVARLEVANGNLVKVSLIGVALEVLPTLLLLGATYWLISRQMRQMTGMGGLGGRGGLGGRSGRGGQGGAGGFFNMGKANVGFMEKGKGAEKIMFKDVAGCDEAKVEIMEFVDFLKNPNKYKDLGAKIPKGALLVGPPGTGKTLLAKATAGEAGVPFLSISGSDFMEMFVGVGPARVRDLFAQARTQNPSIIFIDEIDAIGRARGRGGAMGGHDERENTLNQLLEQLLDRVCATLGGRAAEQVMLGKISTGAVNDLERITQMAYSQVAVYGMNEKVGLVSFRMDRDAFDKPYSDTTAQLIDEEVRSFIDEAYRRTLGLVEQHRGLIEAMTQELLHKEVLNLDDVERLLGKRPFVSAELRNIDRFRHGSGAAAALAAAADAEGVKAEEQGGAGEEEGGSGGGGGSGGGEGEGKEGKEGEGKEGKKGGARRPGLIVAT*
</t>
  </si>
  <si>
    <t>C_350046</t>
  </si>
  <si>
    <t xml:space="preserve">MEAPTPEDDGARLDVVADLARLVSADTAGSLGGSLAAVPHGSFLMGCFTSASALEVAVTGRLPASTQGGEATDVERLPPQERLQLLERVHGLVRDSGMAAQGTVAINRTARVPSVSFEHAGSGIPVRVCVAYPGFALRAHVVRGLMQLEPRLRSLTQLVELWAEARGLNNPAAGTFNSWALMNLVFFAVQTFQSQPLLPPLWRVCGITDSAVSGTAAAGAMAGSTSVGGAGGPTASASGSSAGGAQPAASGAGGTSAAAASVAAGASASTGGAAPAVLRPLQHHAYMRQPSSESLAPVLRDVLARLAGPSDALAMPPPASCPGGAQSAAAPAAGLLPLFHWFLVLLDGLMARWQLSWNRRWRVSTWHGQLVAQPFSRAFLVPVECPFDAADNAAKSLGCENQSKHQQVFRSVAAEVAASLRLLNDTRAPEDLDKAVLGLFGLEVEHLYLEEEEEEPEPEPEQEPEQEQQAVDLMQQQEEQAAQDAGAGPHDQSGQAEQPQAKEGGAQRPAGLRMNHDNSPQQPQPQQHAAPSTQVTPVRAAGAGSLAATPSPAALASARLAAATLVASSPVAQVRARPLDAEELRQQQHQHLVARASSPTGQLWHPLLASASVPAAVSPGGEAAAGAGAAGSGLSPTRSAPSGPAPASRQGSQGGALGVAAEPSMMDLFIEAVVGQPPSPPQAEVVAAPPPPAAATPPLPTSSRAAVMGPAPGTPAALRAHAMVQRPLSPLLRDVTNGIQRTINPGASDAVTSKGPAPAADGSSAAAADGAGAGGYGFEGFGLFGSFLEGARRLFDNVAQGVAELGEDLNELAATTAATLRAVINDDEDLPFLGSSTRRVKKHRLQLLHRPPVGAGAGSGPGSLQGQGSQGLSPGGSSVGPGSQPRASRQSQPPRSPLQSPAGARQGAAAGGRSPGPKSAQRAHQRQGQLQAQQQESMLDPGQGQTPAGMAAATASSGRHNLHQHHLYSTPTRSMPATLAATAVAADAAAGEVVDAAATAAANGAAATSGPSTEPTEAKVLAVQAEAAAVAEAVDAIVATAADVVEARSRPASTAASPSKPAAGSSSDHVSPREGAAGRMPVSASLELAAAAAAVTAESAGADAAPADPEVTAQAQAAYDGLQLPLLRVGSTAAPSTCGTLTEDRTSAASSPTAASTRSFAPTPTRRAALAPAPPSGGAAVGGPASAAAPGVPRAPPPIPPPPPPPIGMGGLRVKSAIFRKGAAREAPPSTAAAAVATAAGATGVAPAAASAGPAGGASTASAAPAEAAPLPPRTVMALSSGRLQDLAEAIDRAPPHTTIDLQGATFSGPLTAPTMKLTSEGVWLVRGVLVLQPEQQLVVAAKATRLEELVLRDADVEASAAAAAAATTTANAHVAASPAAAAVSAPAPTSTSAAAAAGRPAVLVTKQSYAAGGVLALERCRLELGRSRGVGLQVKGKGCSVAAARCAVSGSGQAAVLVTDAALSLSGCSLAGGEGLGLSCRDNGTAAAADCELRGFGGACAAVTAGGSLELSGCRFYGSSYGQGDAAIATNSDAPGGTSSSNSSSSNGGAVGGKVQQGGGCGVLAEGKGSALAARGCSMAGFAGQAAAVVSAGAGAVLEDCTVGTRGGRLQALRCEFSGHAAAGLAVCEGATADLRECRLLGCAGPGLRVGGVGSMAVLRGCEVAGNAANGVAVGASGCATLDGCFVTGNGAAGAAPHGSATGSSSVGGADVGAGAGAGAAASPSPSAGVGPGHGLQAEGAGARASAQRSAFCCNAGAGVAAGEHGMVQLTGCRMEDNNNNNNQLGRAVAGGAAGPSPPGVQVEVAAHGRVLMSGGCTWRCPGEEATGSAAGLRVVALGSLEMLE*
</t>
  </si>
  <si>
    <t>C_350047</t>
  </si>
  <si>
    <t xml:space="preserve">MQLQSSSRLGMRTRAQGVQARQGRVCVVRAQAAAQTSQYTRVRLKTRSDCELAVSFYPRFKYNAVGGGGWGTVTDLGDGKLHLNFDTSVLVIPDMSYRTATLMGLLPMPPPLNIAIKPVSLEGILDQNTGEVNLNFESDFYFTAGPLPYQPPGQIHAAGSPLPAKLKIRTVLTTETTKGAHLTAAGRRMVSNSGVLVGTATVDRVGDLFLDNFLQLPNDALAVMACEFMFE*
</t>
  </si>
  <si>
    <t>C_350048</t>
  </si>
  <si>
    <t xml:space="preserve">MLACSEGHPRVVEYLLSQGADAWACDRLMGRAALHFAARADHGDCIDALLSSPYVQLVGKARGRTECKLVDFPSHCGLTPLHYAGVCVSSLDAASALLRHGADPNARCWQEGIDNLLQMEPGSTPLHSAARNHNLPFAMLLLKYWNTNLRHLETTDPRVVGNRSGVRAYELPGARASKSLHRVLDPATPISAISDPFGEGDVAAGAAASAAIKASVDGATLRVAPHVAAPLSMRKQLLQQRRGHPGNAGEARPSSGDSAASGGSRSSSASAGAKPGSAGHTTSSGPGSAGANQSAKAPAAKAPAPAARQGPAAVGSTPSFKVPSLPDWHAGTAKAPEQAGAAGDEQDNQQQLTMPPGWEDLLPQQGQAATAVAGAAANAAHPNGPAGRRPDFISVYRSEELDHSDGGDQQRLARTTAKPGLGQEASSSLRGTPSKMALAPPNPGALHSPTGNSKGARAALSPAPSLKKLGSSKRISPFSPGSIFPEAPQQHQLQKPPPLQAQSSGLLRHGSLPTQAGADPSGLMLTAPERTTPTRHSHCGGPQAHGESAAAPSGRCPASPARAAGARMSDSGKPGRQSGPLPRPSNPHCSTRNSDDAGTFAFSNISNSTGGGSSAGAGTADSSRVPSPDLELIPPPSAGETAAFSSPGGAAAANCRTSSATSSYSGSSPRAGSGSDARRRSMHMPPPALTLSPSGKASGDIRASYPAPGSASPSALGKKLAKNLSRKLSYAAEAVVNSIKAEEPGACGWQVGRVSGHGGPGAASPGLRTSYNGGGSMGLRASALASPSKSVLTAWSEAPLAADVSAGGSSNAAPTSGFGRSDSLNRAAATALFAAPARMQSRLETVPDFTRDSHAEDAVPVPITMFPHRHEDLQPIARGDAAFGRVSTSYSGQGSGPAAPPPASFARSSSQSRVAMSSVRAPAAPLEREQLLVPADDADAAGGGLAKRTSHAALRLAPPSPAPPPATSRGARLRGASDFGGGGNGPAAALSPSRKPLVSPVW*
</t>
  </si>
  <si>
    <t>C_350049</t>
  </si>
  <si>
    <t xml:space="preserve">MRWVRKWSRAVLEVPDEQLPPAPAADDDDEEEEDDDNEEEEVRSGTGMGSKADAGARVFKALASLMTAALMGWRELPLTEGDMGGLAVPAGLLDRANVKATALVQTWKARGLHPVQAGQQRLLDRDPLLLVSAAADLLRDILPRHRWLVSEYRRLRTAALPPPRGELVKAKFAARRTKPFSLVVEAS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*
</t>
  </si>
  <si>
    <t>C_350050</t>
  </si>
  <si>
    <t xml:space="preserve">MPLRHKLSASHNVAPVVPLDGTALMLVARQDVLAAMGEQAPPATWSDLALLTERYAARRPPGAPQSALCSTPGPRCDGSELFTAIWHSIAQTRGVRQGVYFDAGTMRPMADSAAFAATAALFARLTRLSVPPPEQQQPRGGLSSADGAGAGGCGYAHAGLRAGLCAMAVGSLELIKDVARGGGSSSVGGASNASAPAFIVVPLPGSAYVQDPTDPSRLAPCTPELCPYGEAGAARLGSQQALAVDTAALSAAAAAASGSGKQGAAELGAGAAAALAAVEMPAAAPAVCLINRAPYVPSSLLAAGVSGRIPTSEQTLAWDALTYLAGTHGSLRLMLAPGSGVGPFRNSHFGSAARAAWAAAGYEPVLASAGLDAAQAALMHANLAWGLNMMGGEFYRSALSSFLANASMATSAFPAAANTTAAVLLAEARALQHRLEEHYSPAAAYASYYSAFLTLSDVVAPAPPASDGARSSGGGSSSRAVALAVALVVAALGLLAGGVFLAKRYGCGFGTGPCRRRQRLSWRSDAPGASPRTTLLITVRYLPAADIEGSTQLWEELPELLMNEALRIHHTTLRRVLVRHRGYESATEGDSFVLAFFDPHSALAFALEAQQELLEQDWPAELLAKQGCAPMYTTVPAGFPLRRHQNTVLSRMTYSMRPYTGGGGSAAATPLPGGNACSTPNTPQMAGQSVLARLASLGRDRSLLDRSVGNAGDVPPPLRPAASMAQSPTLGRRLRNMSTGGRQRASIDFGVLQAFTSKRGFDVGAPVAAAAGAASAAATGSKSSPNNVLAAALVADDGAPPVDIFAMTASPVVPPSPSAIAAAALALVQSPHGSPRHSPRQDPAGLRRDYSLDTSSQQHMSAQQHTTQASGSDLMRGHAEMFTDGGGGFDTQALTQTQDAMEDGRALTWRSSVNNLSTAASASAGIITGLLATAEADAGAVVDAGLKAAASAALSGAVAFEFTDQPPLPPLHMPGRPAASGHAPPDDKATLKTASTAGGCGADTATAGSSPADKMGLWLRLSPSRPSAERPTGPASTTAYTAHTGSTASAWAVIHSGEAQHFLAEPSAVSPGLGHVLNHGEATAGGGATTTGAEFTAAAAAEAAELQAGGTPAFPSRNGTANGMLTPAAAGYGGATPGGGGGLLSAAALAANEPLLKLWASRGGGSRAGRRSRGGMITPSHGVSPGPAHSAFTSADRYRTGPGMLQASAAAAAAPWEVCTLESALQAAMRAFDEGTIGDRKRRLLWRGLRVRMGLHSGVASEAEVTHNRASARTVYSGEGAAVVRAVADSAQGGMVLLSEAAVDAIDAGGGLHGTAANDALLVSLGRYRIRHRDRAISLFLAASPDLAPRAALLPPPRNVTPLGLTLHHAPVGRAALAGLSLPDVAALTEWDAAATAAALGVVERVLAEQLAAHRGYLVRRDRDTGALLAAFAFPLDAVRWALHCREALAAPELEWPAGLLEHEACREGVLVNGGVNSVGPVAAAAAAAAVGATSNGGGGGSRSVGVGISGGGAGGSGCGYGAHPVAAGGSGTGAGFATTSLATGDSLIVPLPIDTPRTPASVGAGGAAFGGGGHSGCVGSTSATGMLGTAFSSRHSQRPSSARPSTSAELDSGQAALAAAAAAAMLTGATSAGSTMHGPLGGQASSGGDTALPWVSAAGTGANGAAAATGAAGGAAVLRPPWALRTSGASSGGRPSMAANSRTWGSTSRPAAAPCGCGGSGDEGNGSGPVNALHGGQFGNSRLSLQVVSTGDARAGQGGGSAGGSTARAAGASNYVSSPCGGPGNGSSPGTTDAAAVAATTAIATTSAAEEGGATPGTSPPDGSGRTLRAARLSLRSAFGDKVAALSSRWRATANSYFEVVGTGMGSAVRSSMAASGGGAGTSGCVLPDAAGSARMADQQTTLTDSAAANALFGINASEAGGGIGFVGGAGSSALGRQAGSSAGYHMCTLSVMLPLPPPPPTATALPSSTGTTPTTAIPGVGGGAGHGTGGPGTGTATATGGYSRVFAPGATAGAGVSPREATMPGSAGGALSSSAAAAAAGGGGGDGRTPKGLTVKTTGPAQWQSAEADGDGGDMFFEHLGGMDGLGPFGRAGGASTSGAFAMFGGGNGGGGGGGGPAPGPSPPLLGDYGTGLNETVVLRGPRIRVGIDCGPVDWSVSPASHTLAYTGAPATTAEKLAAAAVPGQVLATYDVMCELHRMQATLVAQRTEFGMDTAGFGGGLGGGGGGLGLGAFESLAEDGAMDSPGTASPGTAAIAAGTSGAGGAFGYRGGGGSTSLRGPAVVGVMLQPAAGRAARHRRHLVFSCRFTYDWTEALHEHDALLSRQPTGLLSAGGAGAGAGGGGIGVSGAYASAGAATGGSPHHTAAHSAALAAATPVGTPGRFSPFSSPWNWSTARLTRKRVTGAAPSASATAAAAAAAAAADRGRLSLDSRGSFDVGGMTYTFGGPASGGGAAPSTPLSSLQTAHAAAARLQQQQQWQSYAASARQAGLGGSASFAYGSSARSHAPGAGGAYYPPGALMPNTSNAAAAAAAAAGGLAAPSASPALSPRGMATDGAGFGLRRGSPATGRAPNGIAAGGAMGTAAAHGRQLPGPAACSGGSGVDGQSRLAWQTHLPPSSWAALQAAAQAQRHHQQRGGGGIALSAPCNIVATAYNPTPLQLQPPALQPQPVHKQSIHSSTIMLPSGGPSSNQTSTPLPAATASAPSADAGNGAAQFIPCAYAPTAAYSQQLARNGSGALPAALHQQEYLTAPSPSAVLTARVSASPPGSSSPRGALSAGSGATSTPLAMPPPLSRTGGSGGVAAAGTPTLPVHPRWLAPNHSLHNINHHHGGGGGSGSPPNQQYGNFALMRLARTKSGDPDTPAAAAAAAGASGSFGQGYYGFGGAAAGGGNAGDSASLRHNLQHAGTSHSLMSGSISLNANAFASSLSFGAVGLGGGGGGGSIGYMAGGGAAGARSSPASHGVTSLHSGPGAGQASPLATAGAARQSPRPPSGVAPSGASEFSSGVVGLLTPMAQEPPAAGAHGSLPPLPLLLQSPSHARSSTSRSSLGSVVAVQSQADHPGPDAGAGSGAGAASASGAAPAVVDDRLGGLIWSAGAGATVTSGPGGRGQAAAAGESQRGHLGVTPTASTRSAWLELDVGGSMQGHGQGLTHGSGGGGGGSGWHAEVANAAAQQYGGRGGAAGSNLNSAPARAEELNPAVPASRIAAVAASSLFAPAIGAVQATRQAATNDGNVMAASAAAAAAPANQQPGPTDQGDAGHWVATSAGSAAGAGSGVFLAAASSGSSAATVGSGFTSAAVHAGSTRLGANAPWPKPGVSARRHPRASGDGAALPPVAEGPPGRPRSAAPLPAGLDDDLELGGTFEVMRRPPMIDGIYSSPRAFGSGANQALLSSGGGAGGSLSLFGHEAGADSGTGLGSFGASGQMWLLGSGKGTGGRNGTGGGGSGGNGNGSAANGAAAAL*
</t>
  </si>
  <si>
    <t>C_350051</t>
  </si>
  <si>
    <t xml:space="preserve">MQPPATQVAGMRVLIPTTGVVGAADIAAVRDLRLIAQPAAGYNNIDVEAAKRRGVPVTIAPGYNSHSVAEVALMMILMLSRKVDEARAVFARRERIGEPVGGELHGKTLGVVGMGKIGSCLAEAARGLGMQVLGVTSRSSRAELEALLAASHVVALHCPLSPATRGLIGRAELALMRPGALLLNCARGSVVDREALWEALQSGRLGGVGLDTHWVEPAPRDDPLYSHPRVLALPHLGSISAEVYDRFANILCENITRAREGRELLHRLC*
</t>
  </si>
  <si>
    <t>C_350052</t>
  </si>
  <si>
    <t xml:space="preserve">MQDAWGGGDGGGEAAAAGTSHAGGGGPLPVKGAVVVKQERREQGWDEDKAGTPPPPQQQQGDMATAAGTAAATAAAAEGAEAAAMVAVPSQAGAREEAAASPRGPLAASPQLQLAVPGPPLHGAAANTLAPAPAADQQAIAADTHGTAAGEVAGAGGSGSSGDGQELSVQHGGSALVLPAAAAPPAAAQSPMPLLLLSPAPAELQIHCPRVKTVSVLQQRLQEWAAKRWGPGVQPLRTFVVDLGGAELAQGPRDLEQRTLSIPGGVSVVICNGGLPVPVEVESCAGAEAESCAGAEADSCRHVALKRLDMKAVLWQNIEGSWQQVARGVVTATGAKTRVVVDECRLVVARAEAAAAATPTNRPVRSCRTASGPPLVRGGTKYFQSGVVAAEGARVLVRDCSITGPYSLELQREWAGSRNPLDCTGVFADGAGSQAVALRTRAEDCTKGFAACRGGMADAYGCVAQSCGNGFDVKTGSRMRCGHVASAAAAAATAAVLGTGAGNAGGAGSSNGGAGGTGGGCRASDVLFYGFAAYESAEMELLDGCSSERCEGAGCLARCGVLQATGFTSVVDGYGFWVTKPGASMQLQAGCVARGSTAQGFVAQDGARMQIGPPAEAAAAEDMSTALVVTGAGGAGAGVERPWDARAEGCRQEGFLAVEGELVLRPGARVAAVDCAADGFVAADGGKLDAAAASECLAQGCQKSGFGVEGAKSTLALGSSVCRAVGNKEGGVAVKEGGVVQGQLAEA*
</t>
  </si>
  <si>
    <t>C_350053</t>
  </si>
  <si>
    <t xml:space="preserve">MDLSDKELEVLDVYESEEYYRATVSPVLDDGSTIKADVYVWKDQYRHMLQLEPWSYEDWFVNHHDAWVSKPDHSAAYFDMTRDFAEQELPQLLSELWQQQQEQQQQQQQQQQQQPQQQ*
</t>
  </si>
  <si>
    <t>C_350054</t>
  </si>
  <si>
    <t xml:space="preserve">MAGCVDIPASQAVLVPTETIPDTAVVRGYDFNKGCDINGLMESMLTTGFQATTFGQAIAEVNRMINWRLSDEPVGPATDPDHVDPAFRANTRCMIFLGFTSNLTSAGVREHIRYLVQNRMVDVLVTTAGGIEEDFIKCMGHTYLGDFQLKGSELRMKGLNRIGNMVVPNSNYCKFEDWIIPILDACLTEQNEQGVNWTPSKLIDRLGKEIGHEDSIYYWAHKNNIPVFCPAITDGSIGDMLFFHSYKSPGLRVDVVEDIRRINDIAMRATPRKTGMIILGGGVPKHHICNANLMRNGADFAVYVNTAQEFDGSDSGARPDEAISWGKIRIDAKPVKVCGDATILFPLLVSQTFVRHWTPVEPLPEKKAEQEAGKGVTVETSGGVTVFKSSFD*
</t>
  </si>
  <si>
    <t>C_350055</t>
  </si>
  <si>
    <t xml:space="preserve">MKVISYNILAPKYAGYNNYCPPQLLAWAYRRELVLQELSHYGADLVALQECDEAFYGAELGGWMAAAGMQGSFLPRPVGPVPGPTEGIAVLWRSAALELVAPPRSLLYSELGPEAAGLPAEVAGTQPWLKLRELGEGAVMALLRHRGSGRLLLFCCTHLFWNPVFPDVKALQAALLCAELAAYSRQAAAQQQQEEVGPVPVVLCGDFNSLAEKRLPDGFDPQVPEGGRLVSGVYELLSGGALAPEHPDHPHSRVWQPGTMARTVTPAGGEGAPRFPALPLSSSGLRLGSLNALAFGREPPVTNRTAHFAGCLDYVWLSQPHLQVAAALALPYEDGGSPPLTGPAAADAPAGAAGAQGPGERGETGVTGPGAGARVGVGVGAARPGTWRDPLADVAMVAVPDQQYPSDHLAVGGEVVLVV*
</t>
  </si>
  <si>
    <t>C_350056</t>
  </si>
  <si>
    <t xml:space="preserve">MHLSGAGTGWRGLPARAVAAGQPGARRAGGPKWLALGGGAGDGGSGGGGRSWEADSVRRQAPGLTVMQLVDMMAAARVTSGSRREEGEVAGAAKVALQGCRAERVRAERVHGQLEGANHLNWLNFMRALVLSASKGAGLASVILRVMAEGSPPPARLPPPPPPGEDNELLDSLFMSSDVEGGAFDMRQEWPPGSGTSHPLWILDSPARLRDQAEAARAILRGPLRQLTAGSSGAASSPSYTPVPQLSRLCGRNLRAAFQRYCAKWNKASVLWRRLRVAGPLPPHNPTPAPKAQDGGDSASKAPGAGTGAGKPAAAAPSPEPLEDPSAWLRVVGDCATVRAALMAPGSGLTPRRLEHVFTLSASVAGVYLGDDTSGVHDLTVTSGPSSPLQQLPRGRATPGLGPGSRYGHVTKSMEGLRHSLRGSLRGSLQQQAAWTPLRDRETDAGGGPATSSPPASPSGRTGGHRAPVLALSYVQFLEALRLLAEEMVDAVLLAMLSDITAEPFPRQDATSCVGLGPGPPSRTSRPPSAPPW*
</t>
  </si>
  <si>
    <t>C_350057</t>
  </si>
  <si>
    <t xml:space="preserve">MRVCKLPACQEAAGVTVRLQLDYLYPMLVYAEAAGRAFLQSAAGLGSASFLGGTEVRLLFPPANDEVTSSLLFRSYTAYTGRGDAWVADSTTAPCKTGDCRGTRPVVISSIAGNSSSSSSSSGVSSGSGSGVGAGLQMASVDDMQGLPTNLDTDASPPELVPGTTDLARPQLLMYYRYDVLGALGHPPPATWTDLADWAAVVNGTVDADGDSRGDHALCLDFTSSCKAGYLALAIAASMLQPETPAGTFFEPADMSPLVGTVAFEEALRIIERLVPYTAPPLPSRNGSSSCRAFEPAFSLGRCLLTINFDQMRATPAPGAALAAITNAWNDVVGATSAVQVSGSSSSGNVVAFPFVRGALPAEALGVAPLPGSEIMYDREKCVLAPCSPANCPNAVNTSCAASATDPRQRRSCIVNRAPLVAGLGYDYSASPDADAAALGRLAVLQASADAALKRWPEAVAGTLLIGSATGPSFSDVGGGTSVNSLGGAASGAAGRRSRRLAAAAHGSAERRSLQRQLTVADWTNASGLVQLGYSAAEVRRYLDAYWGSLLGQDGSGGASSPGPPRNVVQELAFRGSSYFTNVFAQAVGWVLLGGLSPGNASTLAASDTRQLLALVATNITRLGYKYSQDIGYSGNRGSHAPLPAGDSGGLSDSQLAAAIAVPVVVTVVLLAALGLAVVLVMKKRKAGGWGAVAPPGAGSGTTLLLTDIQNSTVLWETLPPDVMDAAIRCHHDVLRGLLQPHGGYESATEGDAFILAFHTAEDAAAYAVAAQVMLMEAAWPEEMLTHPDCEVVWVSPQRMNPTASLSYVSRELLSALTRAVQTGTAQAGLTLGGGSAAAAGAGAGGGGGDDTNAPVASSKTLLRWLTRFGSSELRSSSGVAKLGSKKRGSSDGGAGRDADGGGNQPSMGTIKSGFEASIYGRITQANSFRKDRSGPEPRGGAAPAASSPLEQMLAHTGNLNASAMNLGPLTKCPSDIRSYMENEQEGMPDFLTTPRAAAAAAGGGAPASSAALLAAHNGMVEPVRSTSNLLPTLPGGCVTVATLTEALRQGWRKVVPGSQGGGAAAAAGTPGGAEFGGAGTGLAASPRSGTLDLSGNVAAAAAAAFGGAGGGAASGAEGEPQVPEYLLAFRGMRVRMGLHSGADVSEVSLNKATGRTQYSGTFMTEAKAVCDSAHGGQVVLSPTVFKQLPPGCLAKAAFLLHMGEHTLDDYSIAKRKRQQEAAAAAARRRAEGGRPGKPRTGRALGLPDLEHFDSAKESGGGSSGGAEAGEEPVEEGGEVPEESEEPEPIPLYQMLPHRLACRLPFFEPLRSNSYLSLGLPDAPVGRVTVAFMYVIGAQALLAWNAPLATEALTLFHNTVAAQLNAADGYVVELVDGLCLAAFRSSADALLWALRCGRQLLAAPWDDELLEHELCEEVSLPLHGEWGAAAGGGGGTGAGGMGAGAGGLTEARLGSVSGPGGMGGGGGTPQFGLSRATAIRYKTLMRGLRLKVGMDTGFVADSINATTGRMAYRGRPMNRAARIASKALAGQVHCSAAVWASAVDRLGVVARAGGEDELTASSLGLQSLKGVMEKIEVLSVSYKGNALSAEEAAVVARHAPRSSHNSTSITATNSSNPNVLSGLASAFSLAPGGPSSASVSAAAAAAASGGSITAALSRASLLNAVLGAGTASTGGGDRASPSARNRSPRRVSGGAVLLGGGSTGGVGGGGGGGGGGSGGNSLLPAGVAASPFGSSGAGGLLLRGNGVRSGTLPVGNPAEGGAASPLSRTTAYSPADTPSSPVMGGGGGGDTAAHKEHMVLHLNPLHDTAAGSTVNSGTHALVDSVTGAGTSGSFAAGGLQPAAATPPNPGAGSAATAAFLLYGSRRVPHASGLGPAPAAPAPSPAAIGLPPRPLSHGGSGGGAGGAAGAGSLASGEPSPAGTAADSDATEGADSPAAAGNLAQNTPPGLNRVITFGATVGAAVVEDVNFLALPPPSGPAPALQLPTRSPATSSDTGMAPSAFARSEPPGLLGLPPQPPGGLQASHTGTARRGSTGTRLPPGMDSLVSAAASAYGGGSSSRNSQGQEHGLDPATFLAAQQLSINRRDGPAPSGQVEVPLDQLSLQVLLERIEKE*
</t>
  </si>
  <si>
    <t>C_350058</t>
  </si>
  <si>
    <t xml:space="preserve">MKEAEAESGPASGHGRVFRVGCALLPKKVARYYTSAVRKVARLKGIKLELLDPARSLLDQGEYDAIVHKLRPNTAWEQNLQEYIRAHPGVKVIDSLAGIRIVHNRATMLLPLREHGGLLLHPPHGYTPRKPHVGASGFHTARVTSPMQ
</t>
  </si>
  <si>
    <t>C_350059</t>
  </si>
  <si>
    <t xml:space="preserve">MAVAAETNTQELIDKLNAAYEKVLRIMERTFGCYILEDPAAAALKEKINSLEAGLSQFGLVFTTPHYPFLN*
</t>
  </si>
  <si>
    <t>C_350060</t>
  </si>
  <si>
    <t xml:space="preserve">MVQKNSTRKVSLRSVCKDEATLAAIRFKVDFVATPLRYRLLDFLRHFVVCRTDPAFHCAVCDTKWREQCGLAARRQGLRERADVSPQQHVFHRRVPTIDINLLQESAALITTSTHRRQRQSLLSHFYDAHFAPLLSEDTGGPAIDITAHHQVRVTPWDRGRECLMSLTYAAALGPAAVAARMFGAEGAGKATWRRTARCRLQSGAGAQVETCRCCLVSDLC*
</t>
  </si>
  <si>
    <t>C_350061</t>
  </si>
  <si>
    <t xml:space="preserve">MYDLWATEASASGLTGAKRRSGAVAAAAPGGVAARAGGGGGPPAAKRAKQEAGTPRAAEASKAQPKAAAAAAAGSSRRPPRSAAAAAAVADADAKPESTAPKSAAKSKGKTTAEDAGATSKQPAPKGKTTAKAAENDADEDKAADAAQATAVAAKKDDAAGGKKGKAVAKKAGAAEAASGEAAGDKNGKATAKAGKGEAAGVKAEAAEPQYSGAADAKRAGGAKGKGAQQAKKKDGAADAETAAATTSEAEEVKPEPGEPKPQGKRKAAAASGKKGKGHGQEEVVEPKEEKEEAVAGPSTAAAADSQATDGGKPAASTAAASEKQAASGKGKRGAAAADAKKPAARTPSRKTASASAASKDNAAAAGSNKEATSPGEGVKTAEATEDAEMKDAEVNAEAPAVGSEGAGGKDAAAAAGSSKEEHGGEAAGSKDAAAASAKAGERSTRLPRRSKLLKPTPADAAPKPAGADATAAGTAEPAADAAAMSAKLAGGDNEAVAGVKAEAADEPAADAAASKDDDAGDATAPKPPRPPPPPGPPGFKEDPDWLDWPIKLTDEHVDFIRTLAHKVFAAKEAPPRDAKALLRCSGMWGRKLEYRKRDGREGTYRPIFSGIVTDKGTLACTCEACKEERTHSLTEFEVHCGGTHKKPADHTWVIELGLNLRDLALMTCRCLGLGHIAAGTGQGRISGAAVKAALGESALGTGEGKKRSGGGKPRKSAAAAAAAGGAEGEGGTAALVSSRPRGTGGSPAGRKPGRLRAAGSSTETESDVETETETEDDLDDFEEQVERTAPTGGTARQRAAAAQGAAAVATAGVAGWDRHAPVPAGTCTVCLRALPENYKELAAAPVNATVLSCSKCQGHCHTSCAAPFGLPPPKPATAAAPAAAPAVDAPAPQPAAAPEQAPEGAAPSTQPAAAAPAAAPAADAAPVADAAQAADAVMVEAGEPTAQAADAPSVDAAAPAPAPADAPAAVAAEASAAPAADASADAPAVAAAADTAAVATDAAISVAATCDWQCPHCRQVGRGKRMKRPNPTYLDQDAAATATAAGPAPERLGRGRGRGGRPPGPGVAIGGGRGRGRGRGRNVMNMTQAEIAEMYFSKARMAMAKGGDGTIPKPTFSSGAGGALGGLDGAAPAAERVPAAEGAAEAAATAPAEGAAAHPPATAPGGAVTAAPTDTAAAGGEVAAAGTSGTAAQVPTQPGDAAATSAAPADVDAAKEKAKREQEDAALARAIAIAEGWGEEEYGEEYGEEDEEDDDDEDEEEEAVDEDDEDYEGARRRKRPKAAVAPPPRTHFSMAPPPMPSPVPRPAGAPAGAAPGPAGGGGRIQMTLPVTMRASAARSNASARRQVCGRTLFDGLPGGLKHDDIVWYTLQGKRLLRGVVQLQACGAATSGILCGHCDTIISASAFEAHAGHKHRRNPYEAILTDDGMTLKRIAERLMPIAASQAGHASPPQPRAKGAGGALAAAAAAVAAAAHAAAAVHHDDHQHHHDGGEAGEDDDDVEMVELVDDAACVLCHEPDFDREGFSDKTVLICDQCEKEYHIGCLRQHKMVDMQAVPEGEWFCSDECVRIRDALGEDVAAGEVLMPGNPAYRWQILRGKNGRQQTWHALSTVLNILQESFDPIIDTGSGSDLLPAMVNAETAGDYDFQGMYSILLRYRGPDKEARGKPVLAALFRVLGSSMAEMPLVATRYDCRRQGHLRALVDAMRHKLLGLGVRAIVLPATADAQPAWRQLQFQDLDEPSTRVARSEHRMVIFPHTTVLARPLIRVPGYDQSQLQSAHEAADPAFIAACAKAMEEARVASGKEIVDSEEKIYAAMDDAAAAAAEVQAAKAAALAEQGIFVGRGRGRGRGRGRGRGFAAAAATGGGYGAPYSAAGPVEVDAYGQPVEGEPYSGAGGPYPGAPPHLALLPGSPGAPGRGRGRGRGRRGRPPMSAHVAYPHPGAVAGDPGAGDYPAAPPEGDDGMAAYGEGAGEGDDGEEGDDTWAGYGGVGEVASAVGSAVAAGETGEGMMTAAMGAASRFSMGPLQGAMVAAAAAAAAAAAKQYAPQMAAVDAAGRPRQPSDGTDAAGMPAAAFGMPPPQQPGQGLAAFGAAASGASVAGMAPGYGADAAGQAGAQAPAAVAAAAAAYKWALEQFTQKQHQQQPPAPAAGPGPESTGAAAYGMAARAYGNAMNAGMAAATAARTSGGGAPPTGAWSSQPPGWPQPQQVHYQPPTSQPPQPVSLQPSQQQLQACNFLASLTGGGGLSSGGAPPGPAAGAPGSSWGAPPAQAPQAAQHSYQPPPQPQPPQQHHHQPHQLHQQPHQMQGGMVAYHQTHQQPLSAAQPQHYQQQPGAWPQAAAGGSNPSLTDQNYHETLAALQRQQERQNQQALLGIPPAQQQQAQQHPQFPQHGGYPTGIAPPQQPPQQQQQYGYPDPQAAAQQAAAQFAAYGQYGGPAGAPGLFGQQPQR*
</t>
  </si>
  <si>
    <t>C_350062</t>
  </si>
  <si>
    <t xml:space="preserve">MRHELSWNSWLFSRPYTVAMGFAILEYSVEALLVPGLKGYLPWLGVVLIVLGEGIRKVGMLTAQSNFTHNIRVRRDERHALVTHGIYRYVRHPGYLGWYIWCVGTQVLLCNPFSIVAFAIVAWRFFRERIEYEEYYLRRFFGYQYEAYAARTPTWLPFIP*
</t>
  </si>
  <si>
    <t>C_350063</t>
  </si>
  <si>
    <t xml:space="preserve">MGKNLGGSIHPLSWLLLLPYHVGLRVKLGVQRLVSKEPLYNRVLPGWYIGGWPWSAGELPADSPSVLDCTCELPRTAHRHRYCCLPIWDTQVPTTPQLERGVAFAVAERALGKSVYVHCAHGHGRSALLLIACLLEAGQVSSWEEGLALLQSVRPKVKLNARQQVALEAWVQRRRGGLLQMQSLGQTLGTGHSHGAAAATDDAAVAVTTAVERPATAVHRSGLSAGSSGGNSGSMVHLVAEALGPGGGAAANSHSPMAHTQGHGASAAAAAGMGSGTSSVGVMADVTLTNADESTGKKLS*
</t>
  </si>
  <si>
    <t>C_350064</t>
  </si>
  <si>
    <t xml:space="preserve">MSSDKDWMFCPTSGYLLHLDPKRQVAACPVSGYERSLAELSSVKVVLRTDMEDYRRRFALEPLVKSVEDEELLKGRKRATVDEPCPKCNHRQLEYYTMQLRSADEGQTVFYECKNCGHKYSQNT*
</t>
  </si>
  <si>
    <t>C_350065</t>
  </si>
  <si>
    <t xml:space="preserve">MALASELATSLRVPPTAAPFDLAARLPHVSSLAIVSDERQPACASELAALLAQLAGLPALRHLTATDLPAEAAQALSGVVALSRLTCLDISRSDLPSGELPAPLLQLPALQVLRAAECGLGPRLAASDDCLLGLARSLRSLDVSGNKLLALPPSLSALSALTCLNAAGNKLQAGGEALPGLEALAALAELDISGNQGLELLPPGLFAASGLTRLDAADCDLAALDGEQLARLSGLQQLSLSGNWRLGACPAEVYELRSLTQLDLSGCGLSGLPESLGAATQLQQLALSSNDLQQLPACLARLTRLRNLAIDYNSLCSLPVWLSCLTQLTSLDAAGNELTDLPPQMAPALGGLRLLTLGSNALQTLPACVMQLSGLQELDLSCNQLSNFPVALFGTSQQHPPCAAGAAAAMSSLPRLDFLSIAGNRLSSLPAGLAARLPRLTWLDVSDNRLTALPAALAALTGLQVVKLKGNCLLSPRPPAFKRDGGDGEEDWMDTESGSGGSSSADEDDLGEDGREEAPATQAPIGGPWVAAPAVLTAPALAAGGAAGAGGVEVIELASDSDSDSEAGDDGDGEGDADVAWEDDESGEGIEAVLSGE*
</t>
  </si>
  <si>
    <t>C_350066</t>
  </si>
  <si>
    <t xml:space="preserve">MESVTHPVSQLYLMYLDATQHPQCEIEITVLPKTSSGEHKFKVAGAVISERPGADGFMSVLLENKNATAFGIREHTGDVQQVRPVLVGGFVNT*
</t>
  </si>
  <si>
    <t>C_350067</t>
  </si>
  <si>
    <t xml:space="preserve">MFWGDVVYYVPFGPLTCMLMGIIGTGIWVHYTAYMYNQVTWALEILGPTVTAHDLGRMHEAIIATSTVYMLFAFFNFLVGLWRKIIQVKQDTEGYDAKTGKIYRIVVLLLGFSWWIQVAWLVLLLMGCGIFAVDAYVAYRIMEKVQQNQGAMAGVYSAWVTGAATGWSINPAALAAAGGDLIVAVSDGNGWPRAVTCPSTCLNLASYPIVAVDPDQACVCDPLTIAHAMEALNNALSSTAGMFVGLWFMWVFGMFFQSILTADFVRPSYIPQATAPAGMDM*
</t>
  </si>
  <si>
    <t>C_350068</t>
  </si>
  <si>
    <t xml:space="preserve">MGITVPDWQTLKAPAPVSVKTNRPINMHSNPMLRGAGGRSKPSAPPHHGHQLGGSGGPAGKLAGGGIKLLRAVKSKANGSGRTYTSRYRGVHQTFPTKRWEAQFRRNGKPTSLGCFDHEEEAARAYDKMMLWCELHNAAGVKSGITNFDPQEYEKEFAWLQSITQDELIETLRSEGRRQAAHRMMRQKREGQTDANSDDYEDSEGGGDGPGGRGGGGRGGRSGSAAPSAPPPPAAPPQITNLLQLKPELGLGLGLQPGALPGAAPAVALPGLELPPPLMAVSAAGGGGAAELLQQLGVLGGGAAGAAADGGTTAMQVEVVTEAEGGGGAGGGGDVQMAG*
</t>
  </si>
  <si>
    <t>C_350069</t>
  </si>
  <si>
    <t xml:space="preserve">MPHVQEGKRKFYDHLEDKVLDYFHNSPVNIEACVSTCVKIFSNVVHNPTEEKFRKVKAASNTLRGTVGLIKGGEDLLLLAGWVPKVVDMEKYWVFDAPVDSVRWGLLKEALHLCERAQQTVHEKAEKKRREKEDKLSKESAEKERIRLAIEEDKAERKLRTELTQATGAVTASPLPSEAATEARSAHKRPPGSGGGPAEEDDDE*
</t>
  </si>
  <si>
    <t>C_350070</t>
  </si>
  <si>
    <t xml:space="preserve">MQSSGKSRAVHGTDVAKQVKVFALADDGSRPHSRHTSAGSAAGEPAPAAQAPPQRPPVQPIAAAAAGDAPLLQSVRELASPTASSSAIPTTAGAAVDPMEDVEMTDATPSRPSPLPKPDGFQVASEGGVVSERNVILDFGLTSVVGDSSSAAPSKTSSRRGDAALAATAAAPSAAAVSGIAASAAEGERPTPIQSWSSGSSLAPGASTSAAGSGAVAAGAASVASGAGVTHAPAPAHSAGVSVASSRAAAGAGASAVEPSTPISGLPSQGAGAPALSATHSEARSGVSAAAVPAASVEAAASGSRRSGAPSFITQELRASSTAASSQFSQPSFSTLSLPAPVAAQQPEVAPAPAPAASAPAPSSAPANSAGVLADAAVAAPAAVTVAVPVGSSGAAVSAQAAAVQPTGSDASAGASALTAPQPQPVPAAMQREPVPQAAPQAAPQAAPQALQLPPLAAMTEEELMALEGSGETCGEEGVSASPGRFYDPAHFAPPAVVEGAEQLSPSNSRTRSGDAAPARTPGSATATPSAAAVRARLPNSATTGRRPQAGAAQRSPPPSAVKLKPSPAVAAVVARGSASKPTPRPGAATTPSRPAGGASAAKATPRSAAAAAAAAATAGSATAAARRLSAAGGTKVAAAAPAAVEPKKAAAAAGVGNVTPFLLKRVRPVTAESPPVTPFSAMKAPPPVPANDLPPPALGSLGSAGRPQGRTSLAPPVAAAAASPAAGDAKAWAAGAAVAAKAVPPAAAVGVTTRRTSVHQQLKQPAQPQQRGQPAKQAKQPVAEPAPARAAAAPLPAAKPAAPAPAPAAKQPAAATGAAAATAAAARRQSATGNRPGAGAKAATAAAATIKAAAPAAAAPPKAAVPATGAAAATTRRASAAGTQPAADTKTAAAAPKRATAAPGSAAGAAAAAATAAAADTRVILTRKGPAAGVTGTSGRYGRTTAAAPTAAAKAADKGAAADGGQPPSPAKLPPSKRPSAAARNAVSPSKRPRQEAGKAKTAAAADAAGGGAAAAAAIAAAAAKVLSPNPALAFSPGSVSPVARGARRPSPAAAPAAAPKPVPALPIAAVIGSAGCLTPVKRTPSAVITKSPAGGSNAATPPPRRASATTAAVGADLVPLLQQPASARGPPSARRQSGAGTPTAAARPSPSRVIMAASPISAPPSATKPASAARAAELMTGAAAAVAKAGSAVAEAVPAAAVESLASVAEAAGGQGMAAPQVRRDSATGPGPAPNAAGAKRVVAAAAAAKAGAQTARGAVSARPEGVHKPAAAAAAGAPRGAVSARPDGIHKPAAAAVGEAAPASRRDSAHGSTRPGAAGAATAAAAPPPRPSDAHEAARKAEQERVNRRKEYAALLGRQPHAGAAAPAAAAAVRPAAGAAAKAAATAARGKAAVAPAAAAKPGARTAAAAGAGARKPGVVAAAAAKGTASGAVAMSPVAGAGAAAASAEDMEITPKRPQDLSWLVDASPYTSLAAAPGDMQGALEATLGTPGTGLGLGLGMGFAGFGSAFGGDGAAAEDGAAVPASPVAFGGFGGFGGFGGFGDAAGAPGGDVTPPPIGKAAGAAGGAAGSAAVGGFGGFGSAGGPVPMFSPILGAVAAAGATAGAAAAEPGAAAADSDKATPTLFGRAPGTYVAGAEAGAGVGVGVGVGVEAPGSTLTSRSGMAGGVVPMLTPGPGMAAARPPAGPSNHVANHGPTAAGPAAAAAAPAPPANLFPYAKLRFSWDPNSAPGMTPPPAAAAAGGAAAAAMAITPGLAVSGISGLIAPLREHGGAGGGDAGAAGGVAPMPLGDNTPISRPFAGSFGGFGSAFGGGHAAADVVAAAAAIDFAAAGSSGVDAAMPVDGSDLATDDGLAAAVPQPVKCASPDAPADPFAFAAPSGGAAGSSAVSGFGAAAAAIDAAGAGGAATAAANNGGVMVFGGGGNVRTVRAGGGGGAAAAGGPGASVMMDSFDALRLSSMSNWPMKLRGQFAGGEGDGAAAEQQ*
</t>
  </si>
  <si>
    <t>C_350071</t>
  </si>
  <si>
    <t xml:space="preserve">MRLTVLMRITSMALLRPPVVRTASISMLSSLASASPLPPPSPPPCSASNAATAPAGAALPSLSGAATPGRSTGSRSAACVMDGGTDSAASRAASSSGMRLPCTSTCSRLSAAAPTPLRLRAISAAASASPPREPRLLFDRSSLHSSGSCGSAAASICTALSVTPAPPRLSSTRPLCPLSASPSARLPSGPTPSGGSPPPRRSTARPVLCTRARASRLAATPSSGQPTIHSARSAAAAGGGGTAAAEPGAAAAAAVIAARPSRWSATALTAAALQADASAGAEDRVANSAGVPSPAASAAATPLAGPPSSSSARCAAAAAAAAAAAEAPPPSELKSSVSCSRDGMSFSNSARCPALPALMPASVRSSERSCGSSAAAAAAAAALAPLALPAAPAPPLALAAMGPGNMSRSRARASRAAAAAAASGPPAAAAEAAATAAAPPPAGGAGGGGMSTPRRPRCRTLLLRLSAAPSAAPASCPSALRASDRLVSPPPATATVPQQRRCSAAAFRVSKAVRAASECSGSCSGLAGPPAERLSAASACSASHVTLSASSTGCTTGSPMFNHTRSRSASAAAGSLPSPSASSRLPNALPPPPPPPPLRRSRSRSFTSATCSLHTPATPPVTSALITTSSAPITPSTTQPAQPSTLPASSPSSRPPSPHSSSSRCRSAGRCTGSSAPSSVTPSGPSRLPDRSSSVSRASGAGAGGAASGGAAGGRPVSERRLPPAPSAAVAASMRLCTSVRRPLPPRPHQDSRSSSTVAERSSAAASAPALPPGIGPGESAAPEPVPTSAVGRRERSPPAAPPPRRCAPLRFMTRGPPPYPGRAAAAASAASAPPSSELPAMSSSSTPLVAGAGAVAAAPPPFVAAAGGAAAGASSAGSSDAMAASSIWHPARPTRTSRVTGGGGAVPLLPSGDDSTTRPLLPLRSTRASASAVPAARPTFPLRSSSVSEPGLSSSAATSAAAPRSPSRSNSRGSSCPSSVASSGTRSGGAMRSHSGWQASTGQASSAAAARRTAPSLQLCGLTDSLPLRSADASASGSPAAAPTAPEAPPRSGGPVGSVASEVAEAVRGSGCGSGSGWASGSGSGSGSGSGSGSGCVSGCVSGSGSDVAAGSDCSCPDPCSWDSCAGSPSSVSAAGSGSCAGAAVEPAASASADDSPSCSSPAPLKSFPASEFPSPWSASAAASCCSAASGPFRSSPSSVPASRAS
</t>
  </si>
  <si>
    <t>C_350072</t>
  </si>
  <si>
    <t xml:space="preserve">MQWATGVDALSRADMQQCGQSHVTYGSIEAPDLAPSLQVSPYVPDMHLSAGSCPQVGTQVNDVNVTGDRAAAAAELLRKGKNNTGARYITEEVVKSVLVA*
</t>
  </si>
  <si>
    <t>C_350073</t>
  </si>
  <si>
    <t xml:space="preserve">MAAAPLPNPLRPLPISCSAPVPFARSALASPVLAPTPISSCPPPSVTAHSRT
</t>
  </si>
  <si>
    <t>C_350074</t>
  </si>
  <si>
    <t xml:space="preserve">MCRYDDLIRDQSGTPIRGVADFPPNPEDSEAGMYWQQYGNCFTLTGLWKQDTRYQMTVARRRPPAXXXXXXXXXXXXXXXXXXXXXXXXXXXXXXXXXXXXXXXXXXXXXXXXXXXXXXXXXXXXXXXXXXXXXXXXXLHARVNNATPIIWAVPLTTSIDVYKQNGVTVESLMFSVRGDKYAAACPLRSEIVPVVGSMFDACEESRKYGLGPPAGTTTTVQDCLYRLRLVSGQPQNQGVLPFTAPPLASYNLASWRATSCPAPGQVLGPRFGGECVSCGPNGVRAVGNTACGDLVSPDGAANLTSLPNWLCTHFSQAQEQWREKTLLAQNVAKLYSEAFLKLAYNAFNATLIFDNRRPDSPTRRQGIKPNCNKCVDGQFKNTINLNQKVPVFDWSFDAMNTFRFIGYALDQVLGYPCPALWDAADPLQWKYGYYDQVICVDMPQGTCCGANFEGEPDFKGTGDYVLCLLKIGTHPARRCPKAYDHLRLTNMTAPACYLLSSHDDFSVVSMLPPDVAVINQLRDPLDRFLSAYEFAIEVAARSLKRPKNFRKKVGRIATEDVWPWSYLIPFFAEDMRPKDAPPNSRRAPWXXXXXXXXXXXXXXXXXXXXXXXXXXXXXXXXXXXXXXXXXXXXXXXXXXXXXXXXXXXXXXXXXXXXXXXXXXXXXXXXXXXXXXXXXXXXXXPPPPRPTGRWIEVEQDGERWFHNKALNVSRWNLTDEEAGLNGGVLPLLDPYDNELVMSLREFAQHPIATELLHNGAAFQASARRVLGITNYSHWGDAGTFRACLSAHPPLSAQLLEVAKSRVRRFTHVGTTDRLFDSAASALVSMGLSIHSPAYSGGDDDVAGRGGTRRRAAAADEEDDGSRHDDAGGRGGRGAGGGRGLAAQLQLMAKLVREARTRLQAAQRDLVNAQRDHSSDEAALEALRGRVDKAREDLIAAQDRLAETRDRLPTGEAEAGLGLGGGGGGGGGTEDVARRRGQRRLLEAEADGGVAEAVEGAAEELQADGSGREVLSTGSSANKVVVPQVDGFGNPLDMSFKRIPNSDVGTEFVRCAARAQQRSASRRDQSLAALSTSDGRHVAFSKAARKRIPQEVLDLIRSHNAMDTELHSLGLALLDARIAEQKAAGLFHDLPKLPPTSDRGAAAKRGSGPRLVKPLSERGGSEGELRR*
</t>
  </si>
  <si>
    <t>C_350075</t>
  </si>
  <si>
    <t xml:space="preserve">MQIGDCVGACDKELCSLLAATGPPLPPPATGKPAAGAARPSAAAAGRVGASGGTAAATAATADAAVPPVLQLYADESLLPLESEEPDSFKAVLAAAHKALVAHFTSAPTTLNSAVLTKQLEELPVAAMEALLASDSFSTDDESSVLLLLAKWRAADLGNRGSGQELKTLCALHIFLIDWAAAREPDRLRLQGHEAAAAYIAAHPAWYGAARAQWLTADGWEHEFILPRKDLLDNIKACVVGRKRVCHSMLRQADTSCTEVLVRGFAWSISLQHGLPYGSADVGMYLMCNVPPVMLGPGLKEGELPGIAAPHAKLEVFGGNAAGGAPCTLMSLKYTARRDSPYLGKGWGYAKVNLLPGLGEAAVSAAVTAADTVLESLAVAEGKGEGQQGQGEQEQQQAGMPSMAEEVEQALLAPWEQALVDGRVSGKITFYRYIN*
</t>
  </si>
  <si>
    <t>C_350076</t>
  </si>
  <si>
    <t xml:space="preserve">MGLVEALQQQQQHDAYRSHTARGGSSSGSAGSSRQGHGDGADEGEGEAGWSSRGRSGPGRRGQGSGGVGASPGDEADQEEWAGAPAGRSRRQAAGPAASGGGGAEGGNSRAQHHRHHEPHHHPGARRPPRPLSPESRRQREQQQQQQQQQQQQQQEQQHQQAFEKRGRRGVEWFQRRWPRQYVDYEEYARYPEWGAAAAAAAAADARGRRAGHRGGGGGGGGGGGKHYRSAFRDFYDDEDDEAEERRWQYTEFWGGGAGGGGASSSSSSSSSSSSSSRQEQQEQQYQRYQRHQQQEYQRHFGAGWWQRFQAKARAAGGASSSSHSGYPHQQPLATELQAHLRTLGLAPGSPLEPAGLKAAFRARAKETHPDLQPAAGKAAAAEAFRAVQRAYSELSRHCARA*
</t>
  </si>
  <si>
    <t>C_350077</t>
  </si>
  <si>
    <t xml:space="preserve">MSSWRESSAHSGLDCSRAGGGGAAGRGPVVLHVRLAMAASACAVEPWERTASSREEGEARATWRSPTGSCAPGEGSCRVQTQSCPGSMEQEEWRQQPRATILLLSDGRRPKPTL*
</t>
  </si>
  <si>
    <t>C_350078</t>
  </si>
  <si>
    <t xml:space="preserve">MALTNAIIAATRAQEQNFDEDSGRMREIGAAREARGEGLAKGPGGGGGYGSSGGGFGIVHARTASEVASTGPSQWALLQERITAAQGSVPDPASDDVARLMRSIFMQHLMSGAPEYSKYFKNDIRMMQQEAELQKQAAKEAEASASGHRRMSTAGGSAGGASDAAGSPYSASAGRTASQPQLRPDHHHNDPPPNIFASLYRPCKHALARYRASPLRAKIYLTLSHPEYNAVAFTFGIFVMLVILLNTAVFCIESVPRWENTPLYDRLVIVDYVCLGIFTVEFVARLVTCSSLTHFWLNAMNWIDFFAIAPFYLELMIVGPDAGNQAASQTRIIRVLRLLRVLRLMRASTRFRNLQVVVDALVASGDVLGMLVFLLLVLLVVSATIIYFVEQALVEGSWFDSIPLTIYYMHVTLTTTGYGDFYPVSAWGRFIAGVFMLLCMVTLSLPISVIGGNFSNMWGRYTHIRDGIERSGVAWSNFIKLRGTATKHCAAMDDLIDIINRVKCALEDGTRGGGAVGQPGADGLKALVDDLAGLQFELEAINTRRGSGNGGAGGSAHGPGGGGQQGQGQGAPDEVRLAQLRGVAASLQKRVESARAQHAELQALLHVSGRLVSKDVTEKLDKLHGLHKEMAGWALDGGFIAGHAGLLLSDLRALREVVQEHSRAHGDQLEGDGEHGHEAVDTNGRRSLFGWVGGKSERADGDGDGPRQLDPESEEEEEARAAGKDPPKAIKV*
</t>
  </si>
  <si>
    <t>C_350079</t>
  </si>
  <si>
    <t xml:space="preserve">MGPGGAAGPQVGTAPSRWAPGKRGALDALGPPDDADGGGAGGGFGAAGAGNAGGCGLGGFRTAKSQLVADCARKGQPPPAFVNQAPRTGLMRPQKAQKTGPGGGGSSVRGFVPPFVAKAVEGMNGGGNGAGGGAGGGAGGEGGVESPYPAKLLDMLSERGLLSFDGEGGLVLPPKLAQLDPKIVEHVFNEVTDSCGGITWDDIAGQDAAKRLVQEMVVWPMLNPQLFTGARAPPRGLLLFGPPGTGKTLIGKAVAANICATFFSISASSLTSKWIGEGERMVRALFALAGLLSPSVIFIDEIDSLISARKSEGEHEASRRLKTQMLIELEGCDPSKDAERILLIGATNRPEELDEAARRRMPKQLYIPLPCEAARRQMLSRAFRAGSDISHCLTPVDLDKVVERTAGYSGSDMKNLIQEACQGPVRDLFRQRGNVTNVAASELRPVTLRDFQMACKAQKRSVADCEVERYIAYDATFGAKYVGDDPAADGDEELEPWPELWRDPRDVPVLQTQTFGTQTTHSYPDIPYSTQLLAMEHKQQQQQQQPGTTGAKSCSQAAEVHLAEAVAAEPPQLDDQSQLQPHGEKLKRSPASEEYPDTGVAGLDHSGAEGAAAGGGHGA*
</t>
  </si>
  <si>
    <t>C_350080</t>
  </si>
  <si>
    <t xml:space="preserve">MPRTVTASRRSCGGAPSCTAARRNQLPTARPASGASRSPAQRSPASSATDRSDVCSATQRPARRASSHSSCGKGPERCTASVRNATAAAVLAAATGAASKAGGAASRPCSISPSADSAANPTSSSPSTDIQALRDTAVASARPRAAGVVAGSSCACTGVGFALGGASLGVMGSVGVARRKERSCSPRASDTTGDACSALTAANSDGTDMGSTISTVSSPGPAPSSAARCAATRTSPAPAPAAPCRAASAASAAPATTAPASATGCVASSEQRAQAAGTRTPVSSPSTPASPPLEMELPGPDGTAAAAVAAAEAAAAAVATVLAPAAVSAAAAARPGRSSTCRPGTPPPPPLAAAAAAADAPHAPGGAASMAPRSCLAMVSSRSTDWSSRLRSAERSPVAARSSVEVTLCVHTTASTSMTAWLGKEPTQVSALMCPSAATQSRVPPTSASRSDASSAGSQDSRRSAPLAPEGGGSGSGCRRAQTSPDAASTAETAGGGAGPSAGGSASTSGPAASASSTTSSPASHSRGAGSTAAVTPRRTASKPASSTRQSCTCAEANFSTPAVTSRTCSATAAAVRLVCSMAAMLSLRHVALRTSSEAAASGARSATAGSAASAPTAASTSA
</t>
  </si>
  <si>
    <t>C_350081</t>
  </si>
  <si>
    <t xml:space="preserve">MNFSSGSDTPSTSSPICRSSSCAWPAASSAARVRSVATAADSSAAVSGRCGSTCAMRSVSVVLRRMPRLAAAASRRSGEPERVGSAGPASEPAALGGVRFFREGDSSSLGAAAAVVAAAEGSASGGSSSVTKRSPRTSRPAAATSSSARATSALRSSITRAADEAGRSSSACSSSRVGSSARTSCARSGSDRGRCTSHVAAPGAGPYPPLPAPAAAAPAAAPFSPPAPAAPPIDAAGNSARAPEPLRRRELPASPERSAPPPPPPGPPAAAGHTSAASSALPPSASSAAVGCRPSVPTSTLASASRPAATGTCPITARPTSNASRCTTSRSDQRWLACVGTAATPAVAPLAVSCGSSPCVRPLATATAAHRRFTTPRMAAVSKCQSEGVRPDAVSAATSRDTASSVAASTAAAGGSGMAIASVTPHVTRCASVCCASASDTAGRLKMLTSPPPGPRAGGTAAGPATGTVAKPASPLRAAAPGLGTSTSQPAAAAPGAPNPAAAAPPAATTAAAAPPPTSCAAAASSPACRPSPAPPTAAAFRSSTTTTSRCPGAGRNEAAAPGARCHISAACSAAGEKPPAAPPPAPAGATATSVCNWCMGTVASRCASSVRRPLPGGPRSTGCSPACSASCVAYSSACEAADGTNSARQPAPPRTSRNAARRSSAPSAAPPDAAAMAGAGIRLAAEMTAPGRSVATLGSVAAQGTQLPRRGATSHAASEPPSGSAMGSSAARAASRTAASTAPRCPAPSAWPASTHFTCGARTFSAHSASQGTSSVRTTSVNSAARADASARPAGAPAAFFSFLASAAVSAAAASAAAASVMLSSSAAAAAATSCGCSGVTARSALSSSVAARAAASAAASSTGRWATTERGTCISSACGVGSRPCGYTSCPSTAAGRAAAAAATTAAGTAAAAGPATATAATADPGTAATAAAADSNTPAVAAAARLASVSAAVAAARPRRRRPTGAASGAGAAAAVATASSAAAAAAVSSAGGAAAAAALALRRRAPATALPGAGLALLLPLPLLSAPAAAASAASGSAGRLAPPPPLPTPLLPFRALLLTLLLLPPKSKMSPGTAIAARG*
</t>
  </si>
  <si>
    <t xml:space="preserve">MEVSAATAPTAAVPGWSAWELKPYMNENRNWQAVSDFWAALVRGDTRLSALGLAVDVAYQGSEFAGWAFQANRRTVQGTLEAALPALLTGPQYSQARQAAATSAAVDTTVDGTPCGRSGRGSTKSGPAAKVVVSSAGRTDAGVSGYGMPISFYAWHELSPADIVATIAAAAPSPGSLRALVIRAVPRQFHATFSASWRRYVYLFPLRRGGDCTNRNGGGGGGVAAAARTGEGAGGCSGVSGVVGGSSGSTASAATAAAGEAGGVAGGMKQPPQPPRPVPPEVWCLDPDVALLHELLAALRGRPLDYLACARDTPPGKDGVCTLHLVGSRFLKRMVRVLVSTALREATPGAARYGGRRDALLQCFAEGRDATGMPAPAVGLCFAGAGYPQELLGADS*
</t>
  </si>
  <si>
    <t>C_350083</t>
  </si>
  <si>
    <t xml:space="preserve">MKRKHAAVGVLLPHYRSKESLDADELEALGEDGEDQDEERRRSPLTAGTSSGDGDAGGRAGGGPDPSNLLSRLPPGLRDPLPTECSEALQAKFGQYVATLRGRGISLTDSIMQRKAFRNPDFLQKLVEHFNIQEHGSAFPPDVFQPDELPSEDTIEALLRALDREQERRARAREAQVATGTARIDFSKGAGPLGHIPASNSASNLLMAQQAAAVAAAAVARVVGKR*
</t>
  </si>
  <si>
    <t>C_350084</t>
  </si>
  <si>
    <t xml:space="preserve">MKLVQVISCVFVEQPQAAGSAPRRLPGAVIFRDADAPSLPWLGFGAPVEDISCRAPKQLLDKVLPLSFFRATVAGGLTPTVTPELAFDGAAVLVTVLEWGTPGRILYQNLRSEAYYGCLMGRPGLIAPANGGGVGGGCSGSGRAVLLGDTLLRCLLTPGGPEGEGEDMLEQLLDTVVAGQEFEAIIQVPSSLVGLAEPPRRKRSRPQVEQQLLQLQQQQPASTPMARQQLRGTPSSKQTTLGRSVAAAAAAAAAFTATSSGGTRASNSGAEETDGVGAADLLIGETGEDLDDTDRALLQALAFSPSPAPSAGAAVGGGACGGGMGGCSVHHRTAACNIVSFTPATAGTASITRQATARMGSFLLPRAAGSAVYPAAAAGGGGGGGTSYLSSALSQQLPALGAAAALADAPPGSRGRAAGSGVVTSRALQKMMMGVNVATTPLKGRQRQQLRRVVSTDFARASAASAASVTAPTAAPAAAAGPAAASAAVAAATAALQQQLTLQANHHHHQQSFQLPHPQASMTAACESGAACRCSSRRQPFTSQYATASACGPAAGGLLLRATTTSAAAAAVAVLSPRTAASPVPASPFVSTSAFRASSACISPALPSGAMAAGPVPADGLHSSMPLQLSSLRAHSSMGPAPGVVGGGGRGGSNCGSNGGSPFTTSRAGAWGLSGAPSSGGGANGVGLYGLYGPWGTPTCTSRSRARDCRYVDEPVRHAGFATAPAAPLVLPTSAAAAAAAMRQCNAGSTGGGGGGGDGSSNHATPLLAQDERGYERTSTGGARGFGSRAGVHYSSRGASCNGYVYGCAGGSSNGGGGPLGSVDGLRRSTDSAGGRAAGAGGLTRSNSAAPGYGGAGPGSLVLMEELIRLDECSEHGEAEDAPSGRSGGGGGGGRAPAVDDTAAAGFTAVDPVDPEDPGLLAIAADDEVACMDFLAATVRDLGEVTATAHHQQQVPTSAAVSGATQQQAPSCARRLPFDPNPQRRSLELQQQQQQLQQQQQHQRQQQQQSQDQASGTHPRPPTALMWTPPPRLHHSTDFQATTESMELPEAISNGGGGAVDALPASMRGRSIASPYHCSVQGSLHSSPAHKAGGGLSGGGAFASNGGDRPSNSGRLRPSDTGIRRGGSRSGLGTTTSGVFYGIALGAGSTHATTPPPPTPHRRLTTRDRLQLLFGGSMRQRAATTSDSLELAPAPVSMGPARRSVDVVGRAPRRSMPSPMPGTSRFPTTLQVAAGAPVIVPQSPRTRMSPRDAIGATAAVAAGCEAPAAAAAAAAAAAAVRGGLGGGFSAPVIKMQQPASWQQQQQRVLQQYHAAAAAAAAAASGGLKANALSEDCPAVAGAARPHPASADAAAGTITNTANGSGALPSSVLLRAAAALAATEGRSGGVSALTATTAFSRVSLVAPAESSVGGGGAVATMMTTTMTQPRTMDGLLPAAAPLGATDESMVFGPRHVMRMPELQTAEVTTAAAAASGGGGGRRWHKVTACLCACSQTQKAQAHRQGGDGGDAPRERLMITLTQIDVTEQVEAQARLAKMLEQEHKVLEGIYPRHVIEYLTLEGRESVGDGGAGTGAGGRSGNGGDQCLLSLLPGNVARMASLATWHSGVTVLFADIVGFTTMCTACTPLAVMAFLNQLYSRLDAMIDIYKVYKVETIGDCYMVAGGLVAHDDDGYKSVISGGEDPLHAVRVMEFAKAMLRVSRELRMPHTNEPVQMRIGMHSGPVTSGVVGERMPRFCLFGDTVNTASRMESTCRPGSIHVSAETRARLPSEPWHDRGMKEVKGKGAMQTYEWAGDADEVDGDQLQRVMGVYL*
</t>
  </si>
  <si>
    <t>C_350085</t>
  </si>
  <si>
    <t xml:space="preserve">MVHVPFFGIDLPEPRLAAVMPDAVYALVQGTHKLGEYAHDLVFPPTPEDLRKLEQQVNATIPREFDRVRQRYAEGKIANDEQLSSELEDASFNWYRRQLRTSVVGATDEELEDVAVRKLRLEPPALQASLQERALAAAVTAAGGVDLAAEVADAAALAALAEQEAETRRLLAARQARLADLRKQLRPAHRQAIGTITNASAGMLVGVLVVKSVLTLVRRLFRKKRPAGAKAPAGAAARRQGSVQSSAAQLQSLAAPAARQQQQSAAAALASAQQAAMRPQAGASASAAAAASGKAAASKEQPKAGAAAAAADAGAKKTRIVKKR*
</t>
  </si>
  <si>
    <t>C_350086</t>
  </si>
  <si>
    <t xml:space="preserve">MPGAPAEGSTARRGVATAAGPAAGGSAAGGASGGGSVAGGSAGGDSAAGGSAASGSAASGSAAARTSSLYRLPRSIPLSAGQVCALITTALNGVVEPQAQGQALYAVRRGSQVQGEMASMVALACRLASELQPQRAAAVLRRLWKTAASWLVHMRAPEAHVALKRMLASLGALLLHEYPGEGAASARPQRATAAGGQVKADGRTLAFAVALEAGLVEWLAAALEGALAGAAEWHVPAYGVAMLTDLLLRPSCALPPLLAHADGTSLFRLLETLRIAGETTRDQMTLRGQDPQATKEYVLVGGNVMCIIVQLLEQVTAVYMRAPPEGLESCIHGPGDSSSGSSAGGVPGAAAAGSGGLPGQPVPDAAAAAIDRTAAALLTKTQAAFLDAGARDSVLGLTTVYTAPALQLLRVVLALPAGSSCAASPTAAARQTAALRESRAESWRGLLMADEGVALTWVAAVLAAATACKWPEVTAAALDLLEVLVLALPPEAVAARVQLVRGAGVAGAAALPPAGRMLPLVLGEGWLRQQGREKLAAALTERACRMSRGADGGGSNSSSGGGGGGAGGGAWPLCTQWTDADLQLCEAVAGKHQLASVPEVPAPIEVMWLLPKELGVKVCAGPGCSQLDPGKWAV*
</t>
  </si>
  <si>
    <t>C_350087</t>
  </si>
  <si>
    <t xml:space="preserve">MATVLSCFPAITASCRAFTKTSVGYERRVLALLRADTLKSYAAVFETVARNGLPAGKMGDNVILTCGSLIQGISGVMGVHTVPCDSSDDYNLEIYSEFVKASSARPPMRSIMLRFFARGNELVCVETVQL*
</t>
  </si>
  <si>
    <t>C_350088</t>
  </si>
  <si>
    <t xml:space="preserve">MTCGTKNTLFNLTFDLTEARNLYYFNPTQLLSGVTGLLYAKTVCANSCPTGPSVCSATQLPCSSDSQFTCPYYRYAEDGLYGRIPGVGIADTTYWAALAQVTNITDPDIASVLSKLKSLGGVFAAQVTKLEANMSGEYYQLQSQIPGNGPCYPNLFETVEYFNRCFPKFPSNLTAALVSTASGVAKQLSNNSLVQDFANNWDSSSQKWGRYVGDISKGILVIVVGGLLGGLVLSLIWLVVLRFLGGFMVWIAIVFVNLCAIAACLFTWVKAGYIGDQQVAKTILDAIPVEINPAQSEEKTWFWIAIGTSIFAGVTLLVTLLCISRIKIAVACVKVASQAVGSMPTIIFFPLLPFIFEVGLVIYWVAVTALLYSAGDLTAHCRSAEAGASASLNFKQYANVSNIKSTYDSVTNFDLNTAVSNAVNNSINGFLNGTAAASLNGTRDVCYANVSSDARSVLCGRDPDCYLSYDWNNNLKYAFIYHFFGLLWTNQVIIGFTYVTIAGAIAHFYWSRGDSANMPTFPILTSLKNTVVYHMGSICFGALIIAIIQFIRALLEYLDRKTKELQAQNKFAEWAMCIVKCCMKCLEWIVRFINRNAYIMIAIKGKGYCCAAMDAIALIVSNIGRIAVVNMVAAVLIFLGKVSVASAAGVIAYAMTEAKYYNSQEEYPETYLYSPVLVIAISVISAYAIAEIFFAVYEMAIDTIILAFCEDCSNGGPKFAPPLLMEVMGKTALPEAAAKAEKA*
</t>
  </si>
  <si>
    <t>C_350089</t>
  </si>
  <si>
    <t xml:space="preserve">MPALFVQAAPAPAAPAPSSSSSATTSPADAAGPSKPAAPAAEPAAQQKAGAATAAPSTGRGGVASTSAPSSSSTSSSSSSSSSNGGAASKPSSKSASPPPPGPSKGPAAAASTASSSSSSKAAAAGAVGECDVEEVDCVAQQKAARAAAAGGPGGAASPDMQTVLNNSIAIQLAVTQINSGSIVEAEAILDKVLVKTPRELGARVARGTARALRRDLAGAVEDFGVAIEVEPRYADSWKRRGQARSALGDHEGALADLQKAIDLAPLFGGPDSAQSRAECYVEKGMIYQKMRDYRRACRELQQAVKLDGSNAQAWNVLGLCSTSQGDIRDGVRAYEKAVELNPKLKEGWVNMGQALKEEGRTKEAERVLLKALALDPPDQPAVHVLRVLAQMKQQKGEHAAAIKLLDRALPVAEARDEQVIEVLYLRAICYHALGAAREAVRDYDDCLGHVPKTGIANVSEEARQFQFLSFYQKDIALYFYHSLERRAKDFCPDSELPAVFKELWCKKGPPTAELISHFPPQPPLPLTPAPLPPVSPAEMERLRPLTAAADQLGVLLQNHHQGFLPNVRQQRAAGYAAVELAQALREVVAARRAGRQVWVRSEGSSGQAGSAGRHLFGWRDAMDIVVKWRQLSEPNDQVVWVDLLTRREFEQGFGSHTPMFSGQTKCVRYYMNFARALELQKEVLLREGHAFDANNNTIPVGSEAKRAAIRAARTAEDMYQVLQQDSWVVVPIHSVARADHMMEGTRLTLVRVPNQPDAYEFSIRTPVTPPRWKDFDAELEAAFEGILAAFAEDDLPLLASRIMTYCYYWYNFMPLARGTAAVGYTTMLGLFWGAGMPVTATIPKDYQVDWEAILAQHPDQFTASVSAWLYPPQARGQVAPAAELEAAAGGGKAPVFPAIDALPPVSEVLGTVRQRIFALNGENSKRYV*
</t>
  </si>
  <si>
    <t>C_350090</t>
  </si>
  <si>
    <t xml:space="preserve">MGGGLNFLNKKTWHPARPQNLEEVWKREQAAAAEAKKAEELRKQLEEERKRSEFVQMAMDTGHLRKEERLDWMYASGMQAKVDAEKRREEMLTGKAEVELRPEQQAGTEVSRAEQLANLPSFYAQATPASQNETWMRLNNDPLFAIKRQQQEQLAKLRDNPIKMMELLKNLNKARAASEGDAKEKEGKKEGKKEKKEKKDKKEKKSRKRERGSSDSSDDERAPKRSSPTGMPPPPPRHADHPPARREDQPPRHPHDAPPHSRDHPPRARSPVGDRDRGRDWERERERERGREEGRGRGDDRRAASGAEYERRDRERERGEEYGGERGRAEDGRRREPAAAPPHGRDGRDGRDGRDGRDRDHDGDRTRERGHERHEGAHGDDRRGGRHGEERHGDREERQREERRQLDPGYGLKHSAAAPEVLVAAADTTAARAAETRARLEEARRVREEEERAKAAQRYVRKEYKTGGMTEEERQRKLAEMLGNADEHEAQRRRRLEEAAAADADDERQRLVHHSDTGRGGDAFKDAASRDVYSKLQGSLEARVNSRRHFSAR*
</t>
  </si>
  <si>
    <t>C_350091</t>
  </si>
  <si>
    <t xml:space="preserve">MASNSPHSRRCRRQQQQQPLPAMLLLAAALLAAAAPSALLAAAQSLPDKGTCVATAASQQDNLNVLAPCVGGPTASCCSTVNGFAGPGAPLAYCLCYPDLLEQLLQTVESNSLAQRFGVNRNLVSSVLNSCNIPNANNAGSCPATPGGGGPGVSVTAPGTTVGVAPGGATSVTAPGTTVNAGPGGTSVTAPFTNVNVGGPGKPGPAAAPAGGARPGPAPPQPASSGGRPPFGSRIVKALERYCDTHPWHPACSK*
</t>
  </si>
  <si>
    <t>C_350092</t>
  </si>
  <si>
    <t xml:space="preserve">MLATDLAEYLVRKGVPFRETHHHSGAAVKMAEDRGCTLFDLTVDDLKTIHPLFTDDVAAVWDFNRSAEMRDTEGGTSKRSVLEQVQKMRTYLAAEGQH*
</t>
  </si>
  <si>
    <t>C_350093</t>
  </si>
  <si>
    <t xml:space="preserve">MDEAFGDELEQAFTDWDAEQDAGQDDLEANKCNNDDAEANALERTIQATQPPTEGSAASAATPDARPRLHLLQLPREMLLRVMSLLPATGLTAAACTCRLLSELASEDAVWRRLYLCRWGKPEQHVRANGKQWKLSTSA*
</t>
  </si>
  <si>
    <t>C_350094</t>
  </si>
  <si>
    <t xml:space="preserve">MLSMPTACPTCSWRAWPVRSSRSLCASAAAGGGWRGWRAGRRCGCAPSWWTRRGPGWTTSRWSCSRSLTASCTSAATPTRCAPISRPSRPPTASRASPPSTSSPTHTTSSAACTWCAAEAAAAAAAAAAAAAGAGGTGGVVVDR*
</t>
  </si>
  <si>
    <t>C_350095</t>
  </si>
  <si>
    <t xml:space="preserve">MNGHAAEACAETPAFTTPVSITAIDAEDYDGQLDRKLTKLKQLFQEFDPPQLEVFTSPPTHYRMRSEFTVEQRDGPLHFVMFDKSPAEETAAEAGQEAAAALEQEQGEGKELEQEEGEGEPERAAEQQAEAQADASTSAAAAAEAPAAAAVAAADGKKGKGKKGKGKKGGKPKGPRRVRVDTFPVATKQAAAERLRDALAATPTAAAAGVRPHVIGRSRKQKIALDADFVLERLTVGGRTFVQKQVEGSFSQPNGHVCQHMLTWAQDVTKPAAASEGSAAAAAEGSVAAEEGKEAAAAAAGGGVGPEDDLLELYCGNGNFTIPLSANFRRVVATEVAKSSVEAARYNMELRYKAQSNA*
</t>
  </si>
  <si>
    <t>C_350096</t>
  </si>
  <si>
    <t xml:space="preserve">MGSTDEERVASSATASTSSADPSPPAPPPPVEKKKKKFDPIEMPTPEVLAAQEFMNNCFVKSAMSGAMGGVAGLAFGLFMSSFENAHGGMDSIPDGTAQRSTRAVLKEMFTNMRTKSVSYAKGFAVMGALFSFNECVVEKWRAKHDAANPVIAGCVTGAMMAHSGGPQAMCFGCASFGAFSYVIEKYLNSDH*
</t>
  </si>
  <si>
    <t>C_350097</t>
  </si>
  <si>
    <t xml:space="preserve">MDIGHLTAFDPAPLDAARMTVDAAGTCAEAARGITQVRGMADKFLRERSDDIVDIKKAMGRMEADKRAERNSAKRQRDEDGGGGGGGGGD*
</t>
  </si>
  <si>
    <t>C_350098</t>
  </si>
  <si>
    <t xml:space="preserve">MLVHGPLHTALDWGLGALRLGVLLCLSPLLLPALVLRTLGSGTASFLLRLALLPFALTYMAVKTGYHVARGAATSLLSLPYTLIMAPYRVLRFLTKSHDTGVMTVTP*
</t>
  </si>
  <si>
    <t>C_350099</t>
  </si>
  <si>
    <t xml:space="preserve">MQQLAASTSFGAQQFRFIGGDRVPEFWGKPSPYTGGTDFLGTPKNHLDLIKKRPLSPDVMEIDNKSAHYKFPLGALSSITNRVTGVALSVGFAGAGVFALRGSLDGVVAACAGSFLIGFPLKFLVSYAIIYHWLGGLRHIVWDVSKIGNQADRTSLLELPKVEMSSKVLLGASAALALIAAVL*
</t>
  </si>
  <si>
    <t>C_350100</t>
  </si>
  <si>
    <t xml:space="preserve">MIWQLSPALTPSVGFVGYSHTSTRRCCHLYVRPKLAAKSDQLAAKSDQLATKTEELYKIKVELTRALHAAGVVNARTFLEYVVKQWEHELFGSVGKVNRLKVIKAGLRKRPELVKCLQRNVPTWVRAGMDEERIVENMAKNLEAIMLDSSNNVHTFHPAIGLTLLKAAHSEPMVAALVCVADNMGVLVKVIKMNAMNDNNDNNISA*
</t>
  </si>
  <si>
    <t>C_350101</t>
  </si>
  <si>
    <t>C_350102</t>
  </si>
  <si>
    <t xml:space="preserve">MQARGLEESFVMLGAASVLRPGPAGHPHLSPLHMQLLQQQQQMLALQQQQQHQQQQQQHQQRQPPSQQQQQLHQPQGPGQQPGTPGTAAPAAAQAGLPHGSPQQQQQQQQQQQQQPSPHASPTQSLPHSGSGRLAAATAGGPVSAGPTGGGPGGAAAGGGGGGGGAPPPDDGGGGGGGSAGSGLDSKLQALAQLFELASTNTQVDHPLCMDCVGQLKEEMEAQERYWHDVADFELLLRAHTDERGALLAKIDRAGQRLQLLKNTSVLYDAFKIWHDGPFGTISGFRLGRTPEVPVEWDEVNAAWGQAVLLLHTMAQLWSANYDRAMTAYLACLREFGEFARRKDLQDGKVMPFNFPFAIDGDKVNNATIKLTLNKDARWTKALKFMLANLKIALQWTVKQDQAGDAPPLPHLAQEGPQLLPEL*
</t>
  </si>
  <si>
    <t>C_350103</t>
  </si>
  <si>
    <t xml:space="preserve">MAVGNVSLLDWPRFTWSLGMPDHPLLDCTRTHLRAMTSLAFMLVCVPLPVCQMTSGKCSDRRPSATSLAAAMTA
</t>
  </si>
  <si>
    <t>C_350104</t>
  </si>
  <si>
    <t xml:space="preserve">MSSKDRAILQLEEALASRQRAVEQLLAATSHTADVDQELQEKTAQVQALEKVLGDARAKISSLKATVADQKRQLDAVHMQLQARGHEDARLEQLRVQLTSAFQEELRVAQQRGDMHEELARGLTAEVIKLKELLARREQELRDMQERQAQAKHQVRRLATVRLKRVVRLQREVSRQRLSPGLDDEEGDDDVWAEDRGVHATTRAVASRRSSAGGGSGGTPLGALPSSRRLTADDSDLQRVYAVAVHQYQQHQQLLLDQMAAQQRQHEAATSTMRLQLEALQQQLAGVAAKLQTRDAQAKKYKEATQLATSEATVLDRQAKITELHEELSALNRMLKDAPPAPPPVPPAASAAAAAAAAAAEASAEEAAALAEEVASLRQQLSEQDALLVSLRRDLADREALRLEAVERAMEAVRRAGAADEAAARAAAQLREAMDKVAALDAQQAAAVTATAAAANAVAAAAKATEAEPRRPGDVEAHARDAESRLSEALRAAEQARVRQLDAQKRADDLARQVSGLESRLEEGDRKLGEARRAVERAEQRADRAERSLRDVETQLVDAERRANQAESYSATLERRLRDSEGRLTDVDRHAKDADSRAVDAEMRMKATEARALDAEKRSLDCESRLAVSERRLREAENQVTELTHRWRDCERQKQEAELQARAAEASAKQAKSDKDTEVMSITRTMEARRNQEARQLQDLQVTLERVTRSRDTAEARVLELESSLRGAERLVASLQAGASAESIKAVYEERVRALEEGIGSRDRTLAQLRDSLLAADVEYKKSLQALVTEVQAKTAALLEAERRFAELEGVMQRMVARASGAA*
</t>
  </si>
  <si>
    <t>C_350105</t>
  </si>
  <si>
    <t xml:space="preserve">MAVAAETNTQELIDKLNAAYEKAHLNYEDNFWATKMALKGNSSDALAASKTAYETFLGDPVNLRAVRQALEAAKAGKEQLSEQQEKDPSPSPASDTEKAQDPYFPFEQAVDVWARTFGALGIEYSGATMTLDLCDRDGKYSNGFCHWPQVAWRKPDGAFVPSRLHCRRLV*
</t>
  </si>
  <si>
    <t>C_350106</t>
  </si>
  <si>
    <t xml:space="preserve">MSGGGGGDSSRLASGTTSSNPAAAVAAPAAADTGGAGHVPLALLLWDVATGAAAVMVAVAAGMLCVRDCLQVLAGSSFGFGAAANTGSGAGGPGPQVTSGSSHQQQAAGPAAVWEQRTLWIALRALMPLLLTLLLLPLPVRGVWARLWPQRRQPSRASAADAGNATAEQLTAAPADASPRPWYVSRRNPAGAIPALAAAATVPPQRLSDDGTTADAAAQDAGGGAACRQHHQQQHAALTMAITSSLYGSSTTAGAIAFAGGVGGCQRSAAAGSVAQLHPTAGPTESGGARGRRVIGLVRARCWSLGSGGLQDCHIAQTGGATAKAAVSAAASAAASGVGSALRRSLDSVLGAGGGSGCRRAPAASLRAAAAVVLGMQRSSGSLASSGGLQGSASTGSDCGSGISAAASIPWRGGGGGLSRGPGGRPVLRATLVGRPITAAAPTGTPDNNGPAPSATAAVSSMAAAAPRSVAAAATVADGGAAAARTGVRRPPPAPYVGLTCMNTFSVKVHNPTGSHESYARRLAAAMAPMLLRTASTSLAGADIHANSSNTCDENSIGNASGRNQAASTSITAAASAVTEAEAVPAADQSPPRERQASDETAWPASPRQQQLPAAHSISNPDMSSLAIDAAIAAATAAAATATAIAVAAAAAPAADVEERPARSFIDTRSGAAAAPPAAYTPPPAALIGNSVSPGARPAALIASGTGGPPQRHSGGGGSGGRSPQPTGGYVVVHGCVQLIAWAREVAGWKPGSGGGGAAAAATKSLPLPRPPSPAPPPGLTRADSFLLLSSPAAEFEDGVLDEADPDAGERKEAGMGLEVRPRGSSGGGSGGGGGGSRGGWRRQLQQLLPDCDAIGPWGMQLWRRREALQPELLVPTGGGSSCTASTCGALLCGPFCVPIAPASSPPLELELGLTSAAPQTLRLLLVQHGTLLADFTCVLGEGPQVLLLPVPPQPQPTVMQLVFAPAAGAATASTPLLYDIATLLAVPDDVAAELAELSQVMRMEYGDGGGAANTSTGGGGAWRDHYAPLISDLAYIMERAASGAVAAAAGTAAVGIDAAADDPVWAVAQHLHAYLALLQASAAADAPAPERGAETPPQAAISANAAVAATGGASAAAAPAAVARAPATAAFVAEALRQALLA*
</t>
  </si>
  <si>
    <t>C_350107</t>
  </si>
  <si>
    <t xml:space="preserve">MGKDYYKVLGVAKDADESALKKAYYKLAQKWHPDKNKGSAAATEKFKEISEAYDVLSDPEKRQIYDQFGEEGLKGGPPPPGGGGAGAGGFPGRSGGSYQFDDAAAERLFRAFFGAVGGMDGGMGGGMGGGMGGMPGGLGGMFGGMFGGGGMGGGGMDDVHMEDQDGMGGMGGMGGFPGMGGRSFSGTRARRPSAPTQPAQCEVPLKVSLEDLYRGCTKKLRITRHIHDAASNQMVPVQEEVTIDVRPGWKAGTKVTFSGKGDERPGRPADDLVFVIKEAPNAVFKRAGDDLETVVKLPLATALCGGTIQVPAIDGSRVPMTLTSVIPPGAERTVAGQGMPINKGPKAGQRGDMRVKFEVVFPTSLTEAQKTALRPILSGAR*
</t>
  </si>
  <si>
    <t>C_350108</t>
  </si>
  <si>
    <t xml:space="preserve">MRLATPVATRAATRVGTRAGMPYRQRRRQRRRCAGRCCGRRDRLQLPRRSAAARQLATQPPSPRLMLGPLRLERPRLAHALMQTGRPPASPLLRPRLALPLKARRPAPDPSRYAVRRSETPAPPMRAAQAHLLALHPRRQTAAMPPVTRLPSQGPPPPPRLHPGLRVWRPSPPPPPPPPAPAPPPPPPPPPAPPPPPPPPPPPPPPPPPPPPPPPPPPPPPPPPPPPPPPPPASDLSPNLLRWALRPSAAPAAAAQPAGG*
</t>
  </si>
  <si>
    <t>C_350109</t>
  </si>
  <si>
    <t xml:space="preserve">MAPKGKADALVQKSPAEFFAENKNIAGFDNEVSKARLNRIRGVEHHDRLDEQLYQDFETEEAKKKRLAKEAREQEKLKKLIEKVHIYIYMPEGSNVPPVHDCLQHGEGSKEAEAKRKELAAVAGAAKPGANMRGNLFYKVTVKDNGAGMPHKDIPNMLGRVLSGTKYGVKQTRGKFGLGAKMALIWSKMTTGLPFEISSATPRAALRSHYRLDIDIHKNEPSIHLEEQLPNPDGWHGSSLSLTIEGNWSTYRWGHWAAAVTTHRTAARVVDEMQAGVEGDMSPRDLDEKQIVRLHQLLHEIRFSDPTGKHLSPAGAGNSRTCACCLQLKSKIMRAIAAREQKQRKKTLSKYIPDVANAIYSVLERMAGAAAGGGAGDGEAGPAAKRRRTEDPGGGGLLVRDEFGLLPAVAAKEVTAATLASRLSEYVERIDTDMALEYQVQQGLAAGEAKAPLYLMPLSGRHVHGPEVHTTTCVVKLLTGYT*
</t>
  </si>
  <si>
    <t>C_350110</t>
  </si>
  <si>
    <t xml:space="preserve">MHMCVSVAALPAALSTQWGLQQAMELINQHMPGRVEVAEARLSWWSGGNELSCVKVYDSPRGGQILLHLNKVSTSASLWQLLTGSRGYNLIISKPWINAVYDTKLGDFKLITWAEKVGLLNAPPPPPPAASAAPKAPPSSQQPPQQPSEGQPVSGGSGKPGDRGQGGQKPGGLVEVLARINSKMDLSADVRLGRMNLVVADAMLLVPEEIRQILGPSVHITGAIGEECLREWAEEVGEDVGWALGAAASPTSSRAAGGTAAAVASVSPAGPEAVAVRPPAEVLRRPRDYKPGVMQVNSAHLVGEMRLWDGPYHTLLHQPATASLDLTPALTRLGLAAANPLLDSVVTVQGAAGGGGGGAAGAGGGRLSASFSPDGGRLPYQAATVEMAPVTLELGPASNLLQLLSDLGLRGLGRGGGASSSLSLSRMSVHFTRGGELRTQRVDMRLGGTAAAATGGTTTSGGGSAAAPGSATDAAAASGAAATVTDVLPSEPPGSGGVRLAVWGRADLMTDTIDFTVGVAPGPLLAALGLPSGERPPAPAAGPDADAAAGSSSASSGGRASSGVSSRDLALLPQGYMLLVPVRGPTSAPRYDVAGAVVRLGQLGARQKAVQWAERQQLRGEQEREGQERGAGQDSSGGAVRRGLVAGLGALMQAVAPPQELVAAIDTVLQEDLSRIPPPLPPVPPGRSVA*
</t>
  </si>
  <si>
    <t>C_350111</t>
  </si>
  <si>
    <t xml:space="preserve">RSRSCEHRRRGQGKRGSARWAQQQTRRVLEDRRSGCDGSGSSAPVRSTSGPRGRHRPASGATRGAAAPTTCARVGRRQCHLRWRPAQRRARLLPQARLSRVNQPARGGNGRCVTQLPRRAQVRKALRCGPPWPTSAPPTPDDPPKALTCTRCGRAPCPPAARRGWTAVRRCSRRGRPAPQSAARRGPSAGRTPTRPRPAGGGTARQRAHAK
</t>
  </si>
  <si>
    <t>C_350112</t>
  </si>
  <si>
    <t xml:space="preserve">MAEELDPDRLAQLMVLQWLHENGWHDALRALERSTGRLYDDTSLPEASQLMQLVWRRVEEKLEQQELLDEEDEEGEGEAGGGAGKRVSRVVRRRRQEEALQLLRAGADDYAREVVGSVPVELHRSNIIAVRLVPEAPGQAAAEAAAAASQGGRARTRVITAAGDGVVRCVALSQSAPGAGAGAEGDGSGDGSDSEPEVVWEARVGSAALLCLALHPSFSSGLPLVAVGAMDGRVTVLHGPTGAVLAAVQAHAKYVVRVAWAAADAASPDCAATCTSATSGAATASDGGSTAASSPTAAEGPGAAGLAGAAGVQPLLLASGSTDETVSVHRLDLDLDQAAAAAATAAAAGGAGQELDESAAPRRQPRGGRVAGGGVDLASLQDVEAAGIGRLSLVKQVPYGAAVTDVAFLADGYRLAVAVRGSNYLRLVDCRALLEAAAAAGGAGGGGGAVSEELVNMNEAGDDHVSFTPKQLLPSPCGRFLLVCTDTPRLLVLRTSDWSVLRLVFGLPTDQFPQPAAAWHRDGNYIYAAGANAQLCVFHLGSGRLVHTARPHKINVRDVDYDPRRNLLATCSFDKTVKLLGCPGHDS*
</t>
  </si>
  <si>
    <t>C_350113</t>
  </si>
  <si>
    <t xml:space="preserve">MPKGFFHVNVFDDGGVCLSILKEVVPKHLGDVSGWRPSFTVKQILIAMQVAHLKARSEKEYLQRMKDQTAKYKAEDDEDA*
</t>
  </si>
  <si>
    <t>C_350114</t>
  </si>
  <si>
    <t xml:space="preserve">MEKKTSPGVVGVTVLLPKFFKLYPDVKFEFKQGRLAGTYYGHTAEDGKSCYLSTDKPKPKP*
</t>
  </si>
  <si>
    <t>C_350115</t>
  </si>
  <si>
    <t xml:space="preserve">MATAAVHEDYASVSKLAKYPFEPYWPSAKLRICVTGAGGFIASHLAKRLKSEGHYIVACDWKRNEHFAEEEFCHEFHLVDLRVYDNCKKVCEGCEHVFNLAADMGGMGFIQSNHSVIMYNNTMVSFNMMEAARVTGIKRFFYASSACIYPEYKQLDVEVEGGGLKEDDAWPAQPQDAYGLEKLATEELCKHYNKDFGIECRIARFHNIYGPHGTWKGGREKAPAAFCRKVLTSTSEIEMWGDGKQTRSFTFIDDCVEGILRITKSDFRDPLNLGSTEMVSMNGMMELAMSFDDKKLPIKHIPGPEGVRGRNSDNKLILEKLGWEPTVTLADGLKRTYEWIKGQLDAEKEKGVDATKYSHSTIVQTSAPIELGSLRKADGEEGFE*
</t>
  </si>
  <si>
    <t>C_350116</t>
  </si>
  <si>
    <t xml:space="preserve">MSPFARALGSTDFQTREKGLQALAHFLTRKTELKQTDMMKIWKGLFYCFWHSDKQPVQAELAQRLAAMLTKLNEQTAYLYFTCFLDTMRREWFGIDRLRLDKFLMLIRRFVHQMLLCLKAAKWRQELVSRYTAYLQSQVVLPSDTVPAVGLAYHLNDLLLDELRGAADGQPVPAEALAALLAPFAAALAAGEQAMLNRISEGLFDSLLAELAAPTDDSPYLSQLDVAALAAALFEMGAEQRTRARNRQVLYDLSSSLERLQRKRQRVDTGAEAGPSSKGAAAPAGKMNKKQQRAAAAAEAARAAEEEAAAAAKEAHHANGGAAAGGKKGKQHKVPLDAVALHELHEHQHHEQEEAEKHTHALEQQHKKAAVTPATGKKAGGKKGGRGDVATEEDGEQAAPASAALTPAGKSSKAQAKEPTTGQKMALRSVVAGVGKQAEPASAAKSKKKGAKEQAAEDGEGLAAAVTPAASAGKTSALGKRGAPGSNASTPAANGAAEQTTPAAAGPSSANGKAQAGATTAKKKGVVINLKKNLYFEHGGPVPDPDIRTPPPLRAKGGILKKGSVAQHAKTCPPKGSAAAAVTRGAPDSAGAKGSGGRVLPKQARRASAALFF*
</t>
  </si>
  <si>
    <t>C_350117</t>
  </si>
  <si>
    <t xml:space="preserve">MGKAFESGIVPFDESGLIEELLLALVGIHGDLFVDSSDIDRFGPLLALDDEKEEESWNLPGPSHCTVTISPELTWISEADRAVLGDLLRLGFHFKAVAAFVEREQSPWDPRHATRSPSVYRRALASGLTEMLDDYRCTVLTLQQELRLEAAPVLSTIKHRLWEYMDVLPALHALAAAQDEVSFNRLFPAADLINRLAAGTRSGLPAVRQALGRLLWHCNQVLMQQLAAWMLHGMLQDPNQEFFIQPRAQPPPPAAAATQQPQPQPQPQQQTQAQGGPQQQATREEDSAGASTSGRGADDEAAYREWHAGFQVNPRCLPLYVSGDLADTILFVGRAVRVLRRPGQGGGAGGGGGGGGAGAELLPLQDMMKFGQAFTALQSEPELSAPRLTMLVEGLRSHVARLLWRLLVGRAGLLPALAALKDYFLLGRGDFWQAFLAEARPLMAAPPRPGSVDADLALPFTRSAAKSSAEGDPLLAAFQLRYLGGKAEAEAAFTVKHSSAAHSQVPELDRAWDPLVLEVGLEWPLGLLLGREQLRRYNQLFALLLRLRRMQNQLDDAWKDLRVMDREMQRGTAPPVPHNRMRDLQDLRNHMAFVVSNLQIYIQTDVIEVNFSALENKIANCQDFSELERAHALFLNTLMVQSFLTVRTMCINLTEIFQDVAMLTQLVSRACCDPARLDFAAVSRLRSSFERHFLTLFGSISSQRMVESFRAPHLAQLVLRLNYNSFYSAKDMDAGGGRASVGVGTAGGRP*
</t>
  </si>
  <si>
    <t>C_350118</t>
  </si>
  <si>
    <t xml:space="preserve">MATPQSPRPLRDAVADAALNLQRPVVRATERALQLYRIIAQDLGDGNVPFTGGRVQRRCEYRPYVFSPRMPDAMPQTYTGPAFYVTRSGGNCALVPEVAGAGANVWTQLFMRLACFGPSLQYLLLPASCSGVSDLPESLLCPRCVPTSRLGAALDVSLYAADPTTFRYGVAPACSVTGCCRPEAAAAVAAEAAEVVAAAAEMAAAVVAVVRGAVAAAMAGAARVVVTDVHAGARALAAANVAANSPLIAACRRRRTSSRCSPQAQRENAWQQQQQQHAGDEVRLRRPEQGPAREASQIGHADSEADGTIGVDVEVEVCPLDWMDFLTYGSTLRDSGSGSGGDHPGDGDAGGDDSSRGCRGTAAGGGDGGGGGGGGVAGKGSAAAPVGCGGAGIRGARRRVSGAAILRALQAEDATAAAGQLQNPPEVDGTDGSATAAAGVMVREEGGIGPVLRALEQTEAPVLLVAADMAYDPALNEGFAKCAAALLEVRAAALRRHQEQQEHEQREQQQEHERDQQGHEKQGPGGADGGCGAVLEAVPRLVVAMERRYVFSLSALAATAPAADDFMTYVRVGGREQPGEGAAEGAEQAWQQQQHHQDQQQQPRQHQEQPQQPEQQQDQQPEQQQQQVLRYERCPQLELWELTAVGAEGGPGAGADVGT*
</t>
  </si>
  <si>
    <t>C_350119</t>
  </si>
  <si>
    <t xml:space="preserve">MAQQAAAAAVAAGAATPSPPSKHQPAVMPAPATYEEQPAAVSGVKASVQAAAPVLVVAESSPPVAAPAVAVPAAVPAHPAAEAEGEGVVEAVVTGQQAAGQERHEAPLLMPFGGTLHFLSPIRLTLTLPPTYPAVHPPELDVQALWLSEAQAAQLRAALRAQWAAAGPGTPISFTLVDWLRGEALAELGLTGGSGGGGGGGGSGGKLVLRRGQQQQQQQQPAVTGAAGAAAGGAKGGGGGGGQSLEALAMALVRYSARREQHVFDESLVSCPICLDQQLGSRCVRLPECRHAFCVACVATHLRTQLGAGAVDNMRCPDPACRRQLPHGALQQLLSAAEYDRWEALTLQRTLDKMEDLVYCPRCSRCLDADAKLALLEARRAGRGEAAARESATERARREVNKMNELKSLALVQSSTKQCPCCSMAVEKTEGCNKMTCAYCGVYWCWRCCRMIKGYDHFKEDGCELFDQVEIDRWNARWNGGLFEAPRRNEVEDNLAALQVARRVGQNLKEGRNNNIRCWSCNSHFCYLCRTWLRNRPGAHFGTGAGRCKQHTDD*
</t>
  </si>
  <si>
    <t>C_350120</t>
  </si>
  <si>
    <t xml:space="preserve">MALQQAAPRVFGLLGRAPVALGQSGILTGSSGFKNQGFNGSLQSVENHVYAQAFSTSSQEEQAAPSIQGASGMKLPGMAGSMLLGKSRSGLRTGSMVPFAAQQAMNMSTAAQVQSGATVNSLLLGIYRFWRSQAPMDKPHAPVDDRMLPAIVDASDNRAALGTWATALFCTILASNLLGLVPTNEAPTSGLGFATGLGVSVWATATTLGLYKLGFSFPGHFIPGGTPWPMAFIFVPLETISYTFRAVSLGVRLWVNMLAGHTLLHILTGMALALPFSLSFFAMVPATFAVACLLSALVGLEYLVAVLQSGVFSILSTVYVGEFNSVKLAGPLAKVVKKAL*
</t>
  </si>
  <si>
    <t>C_350121</t>
  </si>
  <si>
    <t xml:space="preserve">MLGLFARSTKQREEGGPQAPAPAEESEDDDPEAFNYPGMPKPPKPIKLKDPYPGGKRPESERPKHAPPPGLGLEGIPLPSEPLVHDGATAVIFVKAGSEHRALLYLMQKVNRLYGLDDLPPDVPPDIAAYHYLVMAAPKDAPVDGDASTDFERSTLLDLPGGGFVVRRVKVLARDPLLAGHVDSTVVARRMPVARLNDRMRESDRSGRFAQQPPGSPGPLTPGAGSSRKGGFGSRLGAESSISGAAADGDRHPKRRPSARRHHRGPAELVPVALPAAPAYMATAAAVIRQFNRSGLIVTPYLYATVVAASAGWWRSHKVRFHGNFGQQIKFARAARRIQRAWRAFMLRSRLAMLAAVRRLVTNVGGLLLGANLALTAYHCALLRDQAGRVARAAAAGHAAAVASRGGAVAAVAATALPTSASAAALYPEQRLRFGFDRAGALVLVEPSRELPKPLSEGTWAPGLPTPPVPRSLPLWCGLHVPLCGERAAVSVHGCREVMGLQHVTALLTDASMWKDTHGREMSRASLPDVYPPDPAATAATLAGGGTFDDVVLTVVSFPSVHEAALRAALLLAYTWDPRRRAGVQLIPMHQTAAARGAAAQVAMAGAIATLTGGAAGTGEAVAAAAAAAAGMAAGSKPGTPGGGAAAANNPLAWRHMTPAERPSRSSTPQHGGQRSPARGSTPASPLRASRGASMTSVHPHLHLGSPTASPTRSRVPSQLPSPTPGTPSSRGAAAAGGLGGSPAASPSGARRSRQAASPAGRGMAPLGARAPSPPPLPMRPGTVPTPPSKFLDLDAMHPHPHMMMMGAGTPGTSSPGGSVGPVPGLGALQALPRPSTTPLGSARGLMGEVSLASLAAGFGGAVPPERSPAPAFTLVPSPHTDLPQSSLARALSPVAIAHARAAQHQQHEQQDLANEDEDAAPLPERLASPVGVGAEDSQGGLGDLPPGAARSPPRSPARSPSPGPGGGAGGEWTPGTAGSSEAGQALAAPDDRHSYPFPYIVQPSQTPQLPPAVVYLHPSAGGPSDYEQYAAAQQQHQQQQQPMSVQVPAAHTDPYAHMTVLQRHQAMGLYSHMVLMPVPAEPIATGANLRPEGGPPVNAATFAARSRSPSPPGSRRASADGGRDASGLSLPSRTVIRPGPTDDTPELVVAPMRIEEIHVPTLVDELTIAAGNQGRDDRFLADNTARIGRLVVAEERFSRHRQLMSKLMLTQVIGRQTAVDHLHVPGYSPLSSAAMGEIVAEMAAVYRGEAAELVAAIRQQHREAMDAVTQEKAATVRHVAATSGMQAAVVDSHLGRLEEERGRAAKARVTRAHMRSLRRERATQDRAFAAAFGRQVASLGKQIVRSEIKARDSVWAAEATQHATTRKALDQQTQEHITLAAEEIAELNRWKATAVRSEGWTADVAEHYNMIDMYQADTVALRRDENYARMRRVGPAGGVWGGGKPRELLRAPLPIASVVSAAAAAAARSNSASAVSSRGSGAAGGAAVGGSNWRTLSVGARSGSAGGEEAGPFAYLPSSTRGSFGSGWPLPFEGDHGSMASSAPASALQSRQTPTRRPLAMPEPLPAGYVPGGAAAGAGLAPTAEEGDGEDRSGTPGFEFPGAPPGPWGGDVTPEQFPGSAGGVAGYPGASGSGGAGSRGGSVGHSRRGVPPNHMVEGPDGLMQDYLPEAYPMQPYGSRQGTAQQRPVGMVVSRY*
</t>
  </si>
  <si>
    <t>C_350122</t>
  </si>
  <si>
    <t xml:space="preserve">MDSAFAVVEAMQVAAAGMEGSRDLVHQGRELLSSATGFNWFLILVAAVVSALVLAGCIYLLVEYQHPEDRNQAWVPKIVVVISMTLAIWTVLLFPLDVANTRACAQSISPSACTYTLPMHQLWYACFISNLVLVFLIIPFTLFFYESDSDYTFCQKVKGSLMWTMGFLVFIVLIIVIMYLLIGYVVYPTQQLTSGVRSMNVLKNLASFNSSACIKPLKSNQTEASVPDYQCSAFSTTFRSSSWKLRVSLPVYIIAIQSVLGWLVFLVFAGVGLVAGPIDWLQEFLGRPKAVITKSEYMRRGQIIAQRAKQIMNMLTMMRRGERDRRWRSNFQKVQREVALLEEDEYQLERVFPQGEDGQVRWVLFMLGFYVLAVMAVVGFCLTCMWIAQIIAYMLPPVPLSPLLNEMFVALDGVFPLFGVLAFAIFCLYLMIAAMKGNFMLGLNFLVIKLYPMRPGATMMSSFLVNTALILLMAPAIVQFCAQAFAVYADGTSIFDVFGNQVMYLIGLRYIYNLNIFLYAMLAICLLTAIFLAFRGKKVWKRRNPMDAYAMID*
</t>
  </si>
  <si>
    <t>C_350123</t>
  </si>
  <si>
    <t xml:space="preserve">MIYLHALRTRQQLLRNPPEDLIDSVGLSGEREVRVVCNGNYGTFLLPSQTVHCHCARCTSGGADGGAGDGAGSGVGQSRQAPAITPTEFERHSGLLTAKKWRNSIRLEAGDGTITIGKWLEQHNILPRPKCSGPPLGSPGPGGSGNVGLLYGLDGGVGGGGYPGHAGPSSGNDSHHTGSHFGLAHGHAVFGGLSAGVAGMGVGGGMGMGAGAPALRSTLPPSRYPASEYVTGEDDEYDDGAMAYGDGSGAGAGGHEDDADEDVDYVDGVYMDADGNHHPVRHGHAAKRAARLAGGHPRSRGPIGRAGVSGGPGASGGSQGGRTAMAGRHKSRHGLTHMRRAAAAAAAAAAAGSAGRQRRGSSSQDDGGDKRGQGHTSSEASDDSKRRPGSGGSGEGDGSGTGDVGDSRRPCGDAEPGIKREDGQAGIQTKQPQTNNQNQARHLGLAKRPAADFLAGAADAAAGLASKRSRGGRLGPGGMSAEEAAELYDPLSQQPAQGPQIRGWRFLDASAGVAADQVIMSIEINGRTFTGLLAPQQQTAAAGRPPVTGGAGALLPSGGSQGRRPSLSRGALLSSGGLARFPGPRSTGPFASGAAPAESEMVELRPEDDLPYDDGMPADCPRCALCKRCAVPRLALPKIEAGTPTGAAAVAALEATTTGPLSIKDAATVQPLELPVERAGSATGALAIPAADAIVPILTPPEDEQPLPADAEITVKTEKANTEMEIDEMVKAPEAWVPDRPSDGAPVLHLPDGPLSASQPDLPATTMAAPAAVAAAVAALAVREASRTTRQTGCGLGPMLQVKCAGDPEPKLVHSQCALWSNDVFMVAGTLCGMSTAIKRGGTRRCAHCGRSGATLCCCSGKCGRAYHLPCAIEAGATLVAEPYAMACPEHKNAAVQHTGCSSQQQGARAVVPPARQLRPAASMDASQNTTSATAITMAHGASSQPPQQVALPLSLQMSTGRRIVLPPAPTTAGSGELPPRQGSRSGAASPTSDVGAGLPALMMLRGMPSDSAAAAAALASMPPPRAAGTPGAAAAAAAATAAAMAMATLAPAEPPESKSARTSNDGHMLRTGEEITGADSAQAAAADLALESPRGAADSAAASMAAWLGHAALFARRAAAVAAAAGTSASAEPGTTAATGLFAGVSGGQAELSVMSDATAVVLGSQQQLAVGTKRPREEEATEAAAAADIAAATQPEAALPEEEAXXXXXXXXXXXXXXXXXXXXXXXXXXXXXXXXXXXXXXXXXXXXXXXXXXXXXXXXXXXXXXXXXXXXXXXXXXXXXXXXXXXXXSALPPTRCTCCAGAAMPGASGGVAALGGVRPVVRMDSAEEMAAVAAAAAAAGHNGQNLMHVLPRAARNIEGLLPSRPLLHNPYVPSSGDPSADLALSKMAQTGSREVEAELLGGTTGRAGHSGRCAVCVIQRKGKCGTESAPKKCLRRQLVALQRASGGGLLGVDEHFEAALHLDPALYGADSLTALAAIQQAQAQQLSSQQLGSQSMGSHQQMLTPSQQQQQQQQQQQSHQLMTGAGSMSSGALNNLGASTGGPAGPSNANNGSSGNGNGNNGSATGAASGGNGGEEGHGSDERAAAAAEQRARERARRETWSLPLGQGSGATGKRPPQPYAGM*
</t>
  </si>
  <si>
    <t>C_350124</t>
  </si>
  <si>
    <t xml:space="preserve">MAWSATTCSPASAARNRGCITPAEAAEVAGSKSPEVAAKRTAARALARTVLARAVGGALAEEGSSSSSSSSSSSSSSSSSSSSGGSSGISSTRGSAGACVGASGAHSASNGNGDFCMGNGNGNGDAAAVTPQDLRFARNGHGKPHLVPGGNGWPVLRHNLTHTHDLAGVAVLREPGHCSAAADAQGSGTSSTVGSGGGRGRGGGDGGRVVMSVGLDVERLDRAPRDPMALARRRLAPAEVRDLEAITDLKQRARHFMWLWTLKEAYVKARGTGINAPPGLKGFAIGFREMLDDQRLAVQAVCGASQCASPRLTAITITHCAAAAATSTAATPPPATASASTPSAIASRVAGTGHAAASGNGTCATVAAAAAAAACGSRPGAAAALPSSHAAPAPPQPLPDADVGTDAQFHFLLFQPTPAHVGALCIATQQLSPAAAAAARGDNSDNVEGAGIGSVGSSSRGSGSRGTSGGGAGTCWAALVDHWWCVPLEGEAQLSSQQLTLLGCTVNPVDMATPAATSPALAQQC*
</t>
  </si>
  <si>
    <t>C_350125</t>
  </si>
  <si>
    <t xml:space="preserve">MYGTGVCAHAPPLLLLPPPPPPLPXXXXXXXXXXXXXXXXXXXXXXXXXXXXXXXXXXXXXXXXXXXXXXXXXXXXXXXXXXXXXXXXXXXXXXXXXXXXXXXRGTVTYLSFGCYSGSRPGQGSSRPDHLDSSRLVTQEDGSFEIFLTPQPRGKNWLRLPADASRIVVRQTFLDRTKEVPADLHIERLPLATVEAAQVAATASSASGAASIPVVDPATGQEDKPALTAGQVVSGLAGASVFINGSVMQFQAWSRQFAARPNTLFCXDHDVNFQLDNWWMESLDYANHPAITVNKATARYMPDKSICLVVAHADPRRADGSPDSLPALLKPALLAGVTWIDTAHHSHGTMGLRWVLAKQHPLPRCTVVELGQPLADAIAAGVSV*
</t>
  </si>
  <si>
    <t>C_350126</t>
  </si>
  <si>
    <t xml:space="preserve">MAAVSPSDVEAAQGADVRAERLPSEPAVGLTLQKTLSKARGAASFVKSATFDKVMKKKLKNKKPGTEVKRGLIKPDNSRWVNFKAFWNGPYFLIIPPAYEEYARRMFNQTNPKSSMPATPRTPGGAAPEEKPEAGADEELEYPDFLSKMKAVVVKDWKAKRAHKPRYAIEPEDLVPLPFDAPKLHGLLSEFVVTVFLIVQSTVVMFLAIMVENQDRKYKDSGNYTGTWQPLIKAIVIIYPLITLFIMLVQALEITIKKFMYYRLMSMRVLTDWENVMVWQGSFFYYFVATWIMLNVWAIYGLAAYYGQNGNTGADPTSLSTFIVVNLQTMQLLIQYYRVMTAEQRLVSLNEIFERAPVEAQNLLQYTYIVEEEDIINECYRFMKKQWRRLLRRLAYLCCCTCMFRDWADKAKSARWNVYRLHKKAGNAEVLRAETYRLLMKTFQDEGNLDDLKELQAEMEADGIPDAPHTDDPVVAPTDVQLDLKQPNGQSNGDAKANVADDANGTSAHGAPLPLEVDRPTGYSGTAPWDMGTDSETEQEEEETEVTCCSGGWWRKTWRGFWWGFYIRLYASIHSVLVAFLPGTNSWPFKPDKPYFRFITSIQLVGGCLCCLMILFGVLGATNQSPCNKGNKSCDQCFRYVDTYLVTNSSGYVELQQKGLTCEANFNISQNAMYAIGASVGNALGCFANGTNSSGIPSGR*
</t>
  </si>
  <si>
    <t>C_350127</t>
  </si>
  <si>
    <t xml:space="preserve">MSSTAAASSSSTSGFNSSGNTGSSCSGSCSTSGGGLLLTPQVGQAMDDIFLFADEMQRELAQHGLQLMRRGEAEEQQRRKQLPGFLGRLFGAREAMAQVSEGLGCGGVGPLRSSDYVHQPAATPPAGGAGPQ*
</t>
  </si>
  <si>
    <t>C_350128</t>
  </si>
  <si>
    <t xml:space="preserve">MFCPRLPPYPGLAAAQVLPCDAEYPLPDVCGLGLLNGTRISFGPGDVLAIEYTNLNSSRAALSRLVLSAERLTFSSARAREDWAAPAAIVLLASGLCVGPGTAALSTCLHNLYHGVPPYRACLGCFGLGMVRELGVPAEATGVWEGGAAGAGDTSYYRSQLPLDAPSLLYFVASVSSHIVEVNYARVARLLYMPGTAAAFMPPSGLSYINVTRSNATGNSTGSAGNDYSGGGGGGSGDAAEALADGLHASGNTSSPMPASADVVAVPSPQQPVSKLTTSKSRWW*
</t>
  </si>
  <si>
    <t>C_350129</t>
  </si>
  <si>
    <t xml:space="preserve">MLHRYNGRVAAALLPCLLTVAAVGGASVLACLTVGAMVVYLMDALQYREGAFTCAWLTLAATNVSFTVALLATSDAPVGLQVFMLFSTIALTVLTGMWASLQFKWLQMQYPAAAIYFERCVLTASLPLAAVMHSLGLATFVPYSDVPYYLAVLLTGLYYLLGRPLISSFYNVKAGPAGLGGGPAVGPEAVVQTRGDGLLMAALVALLPAVTYAAVHWVVLSLHVHVYSMLLLSGGMPLLLTLLPGGMWWLEPAPASPVNAGSGAFGAPTSISCLPYISITPSSSLAGFLRKTLLAVALLVALVGFEGRVVFHGFGQYIQLPPPWNWVAVTFALFGCAVVGLMHVTGALGGSVDVTVAGSFLLLCTTAGALAAGIPFHWLPAPLLAACGLSLFYESRSLREYMVFVVGAFLTGLWFMRQHFWFLDILVSGMRLHTLCKLAVAALVPALTVPGLVVARANAHVIGGLLVAQAVLISLMEEKLYAAGHEEGAPEPMYPGWLVLATTLVGLAAARLLTGQGRLTPLASWLLHSLYAAKASMLVIPEAQLVLPAALLLAATIAPYFFHGSSWLHNTPAGAAGAGALLAVASVPAGPPGSPVPPASAPSRPRRLRLAPWQGLAHVLSVAVCVALARFAVFDVVQFLISARPTEGLLLGCLALTLAGCLVPLVTHCYAGQGVLARWAVGLALIGMLLVLMEPPLPLAGGARCPPMPLSLSLCPRLWDERHVPMHSAEDVEIWGRGLSRREHWPRWLLIAAVVAGMATTGGGNPGAMVPQRSPSRAGVSGRLAFGAVAGLLVGGYTALELLPDQIPLQLLVTAATVVAVIFVVLLSLPKAGGPVALPALGILWGTCSGLALLLHAELPVSADRANSRLFPDSKVQVEREIYRATKASLLAVVASHALLMAFALKLKMTSALRRRAAAMHGRDNANGGGSANASFGISPSDLLCGVVPSSVFANYCAMLKLEGAGALALQRLAAEGLAWVPTLGNLLTLTAVALGVALNGFLNGGVGAPEGIFMLAPILLLLSQDPLILPGLTERQRYCPPFLAVSAYLLGSGVLVAVGDVLTPSGAVAASGLPPALYLAKDLGLAALAVPHHVVFLIYLWTLRPKPWGLPLLLMAPVCLLPLAMADVPALRFFGAAGALAAVMQYFSMKHVRHVGMKVI*
</t>
  </si>
  <si>
    <t>C_3600001</t>
  </si>
  <si>
    <t xml:space="preserve">MDRSRRQPVQSSAAVKAKGALEQLRAARDGGLKRALAYEVKEEAAVYDVVDEQQYAEIVKKRRDAGDFVVDDDGAGYHDIGEDDYFQERPVEDDGGDDGEDDTKQAGKKRKKEQGKGGKRGKDGEEGGNIGSMFRKAAATRTIPGLGGRGAAGGAGPKPTDAAADEMLDNILGDILADAGVPGAVKPAAAPAYAAPAPVARPMVPAAAAVKREPLAEAAPAMAMADGADDDVPMHDADGAAEGMEVGGDGAAAAAKQAEEPDDIKLNPPPSAAAGGAAAAAVAGKPAGRNFMDAPATPLDGATVQRAEDVWDEMYGAGGEDAAAAPAEAPSPAPAAATPGGGDAASGAAPLPVDSNGVLPFYLLDAYENPDARPGEVVLFGKIEAEGGRWQSCAVAVRGLQRTLIVVPRREVFEDGDGAIVAMHAAVKADPARKPELMKMLQERCGPLRDEVRSLLTKAGVSAMRMVPVRRSYAFENRDVPHGEQWVIKVRYPGHLPVLQPPASGCFSGKTYCAIFGANQSTLESLSLKRRIKGPGWMGICSPTRVEYGNQTTWCKVEVAVEGGKRLLTADKGLAPDAAGRAPPPLTVASLCLKTSIHPTSHQHEQAPASAPTHPI*
</t>
  </si>
  <si>
    <t>C_3600002</t>
  </si>
  <si>
    <t xml:space="preserve">MFLQEVEAMAEATAEAGEAPAAAAAAVGAVAATEDTAVAAAAAEVAAMVAAALAAVATVAAAVGAAEAAEAAMVEAAAAAEVRGGGGGGVVSPQQAAATLDVVLKSARTLTAKVNVETTPDGRPLGITRRPNAGTVGKAVALLANYFALATTPAFPGQAYHYDVEIRSVEEAAGGGGGGGRGGGRGGGGGGGGGRRGPA*
</t>
  </si>
  <si>
    <t>C_3600003</t>
  </si>
  <si>
    <t xml:space="preserve">MQSEQLNAWWRSAAAAAAAAPQQQWMQQWADQDLDPQMQLLLQQLPARAGNPFGGDANLMQAYLAFRDESPPPPQQQQQQQQQQQQLQLQLQLQLQQQQQQQQPLQLQVQQQQVQACSVAAGGGQGGANGGNSLSYECSNGNDRITTGATGSETSLAHSTFQHSPAAQHPPAAQHPPAVQLRAGPQLASAKAADVQRYLDQAAAAHAAAESAARHAHAHLSAAATVAAAALAGHTSRHGGFRAAAGEVGEATAADAATGAGAPAAGTLAAGGAAGECDFSRREPGVEGSISHRVKRRRGGDAANKPAGLGYGSGASASDGDEEVGADDDPDYGPDGHHCGGDDDAGAAAAVPSWVIPTCVSTCYPALPPQVLWPAPPHGQEEQQAQQAQQPLWDAQVPMRCAWPAREVEAAAAAVAVAEAAAAAPASAPVAAGGSAMRQPPPLAAMQRAHAAALLMQQRPQAAAAGSAAALLLGRTAQGAPAGSHAGSLPLXXXXXXXXXXXXXXXXXXXXXXXXXXXXXXXXXXXXXXXXXXXXXXXXXXXXXXAAAAATTTRAAARSAAAAAAQAAAAQAAASLLCSHGCRAGAAELLPAVGLLAASAPWQHQQQQPQGPQYVCLQEQASHLQQQRQRQQQQQQGFPPHAAQGGLHGGLHWSAAAGNGRGEFLGSAPAVPMQGLQMQQPWHLQHVASLYPAPPQQQLQQQQQQQQRGGDGGWGAAAGGAAAGVPQEHARRPQLHFAAGHALQQQQQQQQQQLQQQQQQLQQVVGQQQAHQAGLQQLPFWVLAQLPPAVLVRLQHISASDPAGWQELLQRLLCPPQHVQQGQEQH*
</t>
  </si>
  <si>
    <t>C_3610001</t>
  </si>
  <si>
    <t xml:space="preserve">MAFVARLWAALSLTLVGRVHIAKQVLAAKLAYHFSFLNPSPAQLKELTDLVDHFAARSVHAEDASLVSHGNPLLLPKRETACLPYKDGGVNHVDLPAFLFFF*
</t>
  </si>
  <si>
    <t>C_3610002</t>
  </si>
  <si>
    <t xml:space="preserve">MPAGGGNRAVLPTAVTPMDPVMAEIKQSLTRLDTALTDLKLQAQHDRKELEDLIALNAPPPAPATDTDLTNTASADSSSTSESEPSEAVDDEPSEVEPPAAEPPVQAAAPAADAPPPIRLLAFGAKPAAAKTAPTSTDQHRRRRQKYVSLGVSRFRQSPQYVPLRDDLYRHQNRASIKAFTKAFVKSVDAYLTAKRLDKMQALDELRAYEAMDIEMPLQYLRGENAEKLTENDRRRFYTQRITAPPTYAAAAAAAPSTIDEVIAQRDQVGTGGTGKKPKVPEPQKFSGGCSTGGGGGGGGGGYGGKRPGGGARDSGKPKKIRADRNTCRHCFEHFANGFPAQHLQDCAVLKRKKAMAA*
</t>
  </si>
  <si>
    <t>C_3610003</t>
  </si>
  <si>
    <t xml:space="preserve">MDWESHTLTLRRGHKRVALRPAYTESPDMLAGSVYADPMQVMDYVQHADVFEELKGIRKDTTGISHTIPLVEGAHPPSKRMYRLSQGETTEVNKQVADLLAKGFIEPSNSPFGAPVLFVQKKDGTLRMCLDFRALNKLTVKRNYPMPNIQDLFDQLEGAKVFSSLDLQSGYYQIPITKEDQEKTAFITPKGQYQFKVLCFGLTNAPASFQATMSKIFKKQLGKTVLVYLDDILVFSKTPEEHLAHLREVLGVLREHEFKAKLPKCDFNKSELKFLGHIVGRHGVRVDEDKVKVVKDWATPTNLKQLRSFLGLANYFRRFIQGYSSLVAPLMALTGTKVPFVWTPECQAAFEGVKVALTSAPVLALPRFDLPFEVWSDASIYGTGAVLLQDGKPVAYTSAKFSSAEHNYTTTDQECLGVIHALTEWRCYLDGASHVTLVTDHQPLTYLQDQKSSNLLSRRQARWMEFLSRFSFTWEYRPGRINVADPISRIWEPMCAALTRSEISSDLLDRIRKGYSGDSLFSDSRASASLQLKTSAGLWYRDTQVVIPAADGLRELILTEFHNSPTAGHRGARRLKEAISRRYWWPRLDADCTEYVASCPDCQRNKPSNQKPAGKLQPLPIPEANWDSVSLDLITKLPTTLAGHDAIVVFVDRLSKMTHFAPTHSDVDAEELAEIFLQYVFRHHGLPINLVSDRGSVFTGRFWKELFSRLQTKLHFSTAYHPQTDGQTERMNRLLEETLRHYIGPLQDDWDKHLPLIEFAINNSQSGSTGATPFELNYGRRPRVPGDLALPSSNVPAAQNFSDAMRQRMAHAKKCLRAAQDRQRVATDSCRRDSKFDVGDDVLL
</t>
  </si>
  <si>
    <t>C_3610004</t>
  </si>
  <si>
    <t xml:space="preserve">MQEAAGLGDAAAAAGGASGPPAVASPSLPALLRDEFTGWWRLYSAQPAGTPLPSDVTEQLDDAAQQVQTAYMDYVVLDARTLRSAKRGPADPGGAGGPSRRQRQHRSRSTSSLMSLGSAPLRPGGASSGAASMSTSCGGAPPSQGGGHRRNRHSSNSNRNRHGAAVAGGGS*
</t>
  </si>
  <si>
    <t>C_3610005</t>
  </si>
  <si>
    <t xml:space="preserve">MLGDRMGMWASGLRGAGALLWSTLRATFLYAIWCAYWSREPAKQTSEHVVREVVSELRRVMRLRFTAATLTPETLSALPTQLLTAQLKAAKLEHFVAIWTTGGTFCEVEEVQGPLDFLLGGIFFQALAWRIIVISLSGAHEY*
</t>
  </si>
  <si>
    <t>C_3610006</t>
  </si>
  <si>
    <t xml:space="preserve">MANLAVREERAAAAAASHNARAALMEEHGERGTRWFHRQADEPAAGAQEPITHLKVPGQPAPVALTGPGTRNTVSAAAAAMYSSTSPTGLFRVQPVCTASQQQLLAAIDRKVPADLQAAAEGSGDGALSDAELMAALAGSANGKAPGSDGVPYEVYKVFWALLGPRLCAAAAAAFAAAADAHDGGEMAAALPASWRE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CPLAREP*
</t>
  </si>
  <si>
    <t>C_3620001</t>
  </si>
  <si>
    <t xml:space="preserve">MYSSTSPTGLFRVQPVCTASQQQLLAAIDRKVPADLHAAAEGSGDGALSDAELMAALAGSANGKAPGSDGVPYEVYKVFWALLGPRLCAAAAAAFAAAADAHDGGEMAAALPASW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TQAPTYTTA*
</t>
  </si>
  <si>
    <t>C_3620002</t>
  </si>
  <si>
    <t xml:space="preserve">MEPNQAHTNMRPPSSNTTLHIATHNDMQTRKAIYTYCQQVVGRADACGHHLAGARNPAPQQQTQQRWAEVTLPVTQKQLAAAAIRLEEALVEATAD
</t>
  </si>
  <si>
    <t>C_3620003</t>
  </si>
  <si>
    <t xml:space="preserve">MSMLTLGIGELAGPLQLFSEAQEGFRANRNTERQVLNLVHALEDAALFGKDVYAVYVDYSSAFNTIDQDRLLQIMFDLGLPTDLIRAVRNLYAHATTRIRTEHGSTSAIPIERGTMQGDTLSPVLFILFMEPLVRWLHAGGRGYHYGCLTPSENLQYHCSAAAYADDLAALTNSLDDLQVQCDKIASYAEWASLRVNHTKCATTAIWHDKSRSDPNLDGPTGKATLAAMRRNMTNTIKIGTTPVPYFPPTQPYKYLGVQLTFSLDWSAHVARVTEIVKDKGTAIATSLATPAQRLRMIQQCVHTTVAYGFAAMPFTKQDITTLDTTLAGYAKRCYGLPRSFPTRTSLLPANEYGLGLGSLLPQYARVAQRALVLALNDSGRLGIVTRALLPRQASIAGPTQAHLLPAHRSHHLTTLKQMTLAKEYGVTLYQNGSAFTAPTWSIAAALEAEAEARGVEPLPIEYVLPLADLRLELSHLVDRNTGKHLITSS
</t>
  </si>
  <si>
    <t>C_3620004</t>
  </si>
  <si>
    <t xml:space="preserve">MAGGYPTTSDPSNLACAYVVSEQCAKSVGPKGEPQAPAGQGITNHIFACVRGPIWDPQLSHLHCAKFEMPGEEPMQVKFSLVDPWASKRGGAKGYTHPATPKPASPARLDRWYVSATAVPWVVDVARTYGAPGDHNGVLLTLSLPDLPHAHREQWRFPTYLLFHPSLRLVLEQRLEAHVAANPVASTGDGACTQWEADKFFLREAATSIHRRNARQTRDGLHGVVLAADAAAALADRPGASAAQRQAAAMANLAVAQFEPQVRKREDVFNGERFDAPGLSFCLKGSGNGPASAKLTPAIRQCSGCTTTPASGARKYGARGHAPARSPGDAASYAARSSKVHSRAGSPAGAGASLYTHAHVVVESGRTWVSSARCSAGIVAGHCGSCPLLPHRQVGHGRSLTLRGAGTRPVGQGSGRVCGQHHAMQPIPGLACMPTVDAGGGLPQEELVRLPLRASAVTCTGHGICGNVRLQALLELQTQRGVKQQAAAPPVTDAGFMLGDRMGMWASGPRGAGALLWSTLRATFLYAVWCAYWSREPAKQTSEHVVREVVSELRRVMRLRFTAATLTPETLSALPTQLLTAQLKTAKLEHFVAIWTAGGALCEVEEVQGALPLAEPASAAISSASLRAPSPDPSAAACRSAGTLRSMAARSCCCDAVQTGCTRNRPVGLVLLYMAAAAAETVLRVPGPRAAAATRPAGQPQQYGCFPPPPGAGGVSTSVVGHLHPRVQQGALGVAAWQRTAPLQ
</t>
  </si>
  <si>
    <t>C_3630001</t>
  </si>
  <si>
    <t xml:space="preserve">MGWHATPLPATVRHPIDYSHLPRSSSAAPLQCRAPLPHPDTHLLHARAVTSPSSHVSVSGQPRTSYTTTHQLRVGLPGARPLTSHKTLLCHTFAACPCRRSPSPVTQRRLISLPIFALSTPT*
</t>
  </si>
  <si>
    <t>C_3630002</t>
  </si>
  <si>
    <t xml:space="preserve">MDTLLLDVVSREGPGNGRVVTNCRAYLQQEDRPGRDVQVCFQLCRMPPACLALAVAGAADSTLAPEVALYVCGAQQQLPAGLLEDLLLPHIHRQLLGPLAGEWASMRLQAAAAATLPGGGLLRAGGGGSSTSGGGGGTFSRGSSLGYANLGGAGDSSASLHGANLVAAAAALNGASLGRTLSFSVDDVVSHSPAHLKVVVAGIQSTISTAQRELIRDALELAVTSAVSHPHIVQVHNYFFDVLVVGYAQDDPALLQQQQQQAASGGGGGGAAAAASSNYLRLVRRVDATEEMVAEVMEYCDAGTLKDVLRRGCFRRGVEPNGWPRLDLAAMYTCLLEVALSLRHLHALSLVHCDLKPSNVLLKTQPRDPRGWICKLSDFGCVRMLKPPAEEPGTGNSTSTGTGTAAAGAPAATFPHFTVTRALGTLTHMAPEVISKGALLTASVDIYSFGIMMAELVSGVPQDQCLPGKEAIQLARKGVRPSLPPYCPKEDVCAACWSHDPHLRPSASELVNVLQALLGQAQGQVASSNNAGLALALQQQQQQQQQQQQMAAQQKQQQQAAAAAHLAQQQAAAAAVAQQQVAAASVAAHLQQQQVTAVQLQQQQLQQQQQQLQLQAHLKQQQQQQQQRAGAGTQAQPTADMAWPPSLYAVPPPVSPSGGPAAASGPVAMPHTDVADALRLQQQPQPMQARSPSAVAESVIHAAPMAAATLEPPPPPSSHKQPLQGQSAPGSRDSRAASAPTAGAGASSAGGPSSAAAAKGGSAGSRARALLPPQQQSPVKAGGVGAEAAAQQQQKRNGGLHQHFTNQALASGGPAGLGSAPTGGANGSGAGGLMSGGPQAAPLGICSSNPAGGCHTGTGSAMTAVTAASQLSLHRQSSGESSSTARQVAQQALRSAPSREAASATAAGSAAASMRLAINAAGGSGMYSAAAASPLAGTSPLGAAAGILTAAATAAGAGAAGGGAGAAGGGAAAVALDMAGELYDTASSTTPSRYGTAGDGVMAGGMVSAPRSDIITPDDC*
</t>
  </si>
  <si>
    <t>C_3630003</t>
  </si>
  <si>
    <t xml:space="preserve">MAQHARRLLLPAGLWVSSGALALAYAAPRVLADKEEKAAGGSDRLFDPEALERGAKALREINKSPYAKQALELSRQQEISKQAEHKEKEADYRRQAAALEKEREVVRYEEERKLEEQRAQ
</t>
  </si>
  <si>
    <t>C_3640001</t>
  </si>
  <si>
    <t xml:space="preserve">MLSAAAGGLAILPLSATLERVRLFLRWVAAGAGAADADAGAAADADEAAAAAAAVAAVSSDSDTSAESESAGEGEGGDEERPRVRRRRPRRRRLPPDPAAAAAAAEAAAAGGEPAPRQRRRRRRHTGVGGGYGYDGGGGGGDQGSSMANGSSTGTIASSSPSSQSPPRDVAAAVPAAAVAAAAVAIAAAAAAAAAESELLQLMPTTPASRTSLQQLQLLPPPSPPSELRLQPQPQLQPLLLPRPVLPHPGRQLELEAAMSAEAPPDAAASALAARPPLAATAAAPAGPIAAAARAGAAATGSSVSGSGSSGRCLYTSPTQHVDVAFKQATWWPFLLAPAPAEQQSLQLGLPSPELGSQPHTPPGRASPATAATTTSPTAASSAPPSAGAGSRAGGSSTGSDAQPQQEPTTAAAAGQLVNELFSDFDGSGCALAVPLLLYMDPPVLTTTAAAAPTTGAGSNGMASGSGAGSGSSHGGSHGGSGSGDSSSGGSSGDVSGTNSATAAVASHMPHQHHNHKRQQQQQSMRQEQEQEQGREVQQPALPVLPRVRVQPSLHPHYDDHHPQQHQQHWHAPSLAAEPLAMPRRPSSTSAGVGAGVDAAVAAAAAAAAGSFENFHGGFDGGGGGGGGSGYWLNSPMTPSHFTPFQGPAAAAAAALAAAD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ASLALLQ*
</t>
  </si>
  <si>
    <t>C_3640002</t>
  </si>
  <si>
    <t xml:space="preserve">MSVLTSKAASAALCSSRHARGPRAAPFRPATGAHPAVSAHHRSQQQSAAAAAARRRGVSCGALISYVEVTAGDEQPDDLAVEIYPNEASVGARICEVSGRRAGRVMRLQARLLCVSVTGDSSRVARDGHVGSLYPGRKETGMDAPGTPLVLPVDKKSPPSITLALPVMCAAKQVVVAMTGASKADAVAAALQDPSATSDRTEMPARRVRPVEGGSCVWLMDAPAAGKLTIATGARALLAADQAARAL*
</t>
  </si>
  <si>
    <t>C_3640003</t>
  </si>
  <si>
    <t xml:space="preserve">MRGRASPAAGAAATGRKLLQGPAVVGAAPLAVTSPGPNITAVPRERLANHPAAPRLAPVVADLAPTVVTRVEEHPHGPALIPVLVPAVAPLLAKXXXXXXXXXXXXXXXXXXXXXXXXXXXXXXXXXXXXXXXXXXXXXXXXXXXXXXXXXXXXXXXXXXXXXXXXXXXXXXXXXXXXXXXXXXXXXXXXXXXXXXXXXXXXXXXXXXXXXXXXXXXXXXXXXXXXXXXXXXXXXXXXXXXXXXXXXXXXXXXXXXXXXXXXXXXXXXXXXXXXXXXXXXXXXXXXXXXXXXXXXXXXXXXXX*
</t>
  </si>
  <si>
    <t>C_3650001</t>
  </si>
  <si>
    <t xml:space="preserve">MLGDRMGMWASGPRGAGALLWSTLRATFLYAVWCAYWSREPAKQTSEHVVREVVSELRRLKAAKLEHFVAIWSAGGALCEVEEVQAMPCPAPTQQAGGSGPQLAAQSRLAKREAEWQRAAAQLTTTAAQHFHNNPVALDPWLHRTSAAAGLQNTPARELQSYASPSQQSGEGPRRSARLQEQAAGGAGPSTGPATAAAAAAAAVEGDPRMPPPDASLLRGRARAFGHG*
</t>
  </si>
  <si>
    <t>C_3650002</t>
  </si>
  <si>
    <t xml:space="preserve">MYVKSQIPETWAASETVLLPKPGDALDIKNKRPIALANTCYKLYTSMLTLGIGELAGPLQLFSEAQEGFRAYCNTERQVLNLVHALEDAALFGKDVYAVYVDYSSAFNTIDQDRLLQIMFDLGLPTDLIRAVRNLYAHATTRIRTEHGSTSAIPIERGTVQGDTLSPVLFILFMEPLVRWIHAGGRGYHYGCLTPSENLQYHCSAAAYADDLAALTNSLDDLQVQCDKIASYAEWASLRVNHTKCATTAIWHDKSRSDPNLDGPTGKATLAAMRRNMTNTIKIGTIPVPYFPPTQPYKYLGVQLTFSLDWSAHVARVTEIVKDKGTAIATSLATPAQRLRMIQQCVHTTVAYGFAAMPFTKQDITTLDTTLAGYAKRCYGLPRSFPTRTSLLPANEYGLGLGSLLPQYARVAQRALVLALNDSGRLGIVTRALLPRQASIAGPTQAHLLPAHRSHHLTTLKQMTLAKEYGVTLYQNGSAFTAPTWSIAAALEAEAEARGVEPLPIEYVLPLADLRLELSHLVDRNTGKHLITSS
</t>
  </si>
  <si>
    <t>C_3650003</t>
  </si>
  <si>
    <t xml:space="preserve">MSGALHRIQPGAPGVPPACLHAAVGVSGALHRIQPGAPGVPPACLHAAVGVSGGACACVPPACLHVVVGMSGALPRIQPGAPGVPPACLHAAVGVSGALHRIQPGAPGVPPACLHAAVGVSGGACACEPHTVSSPAHQAGGCPGAPGVPPACLHAARRCVCMGALPRIQPGAPGVPPACLHAAVGVSGALHRIQPGAPGVPPACLHAAVGVSGGCPGTTGVPPACLHAAVGVSGGACAWEPYPVSSPAHQASPGLPSCGGGHERRCVCM*
</t>
  </si>
  <si>
    <t>C_3660001</t>
  </si>
  <si>
    <t xml:space="preserve">MRRAACSLTRVSAGGRWMRVVQQP*
</t>
  </si>
  <si>
    <t>C_3660002</t>
  </si>
  <si>
    <t xml:space="preserve">MSGGGGGGGGGGFNWAGAAGPAGAAPPGGGTLMPPPSLPQQASGCSRRPVLCSGPFPSTAIRASSGGAMAAPQHQHHKHQQQQQQQQQQQHQRLLQRLGLRVAVVGGSRCLVAAAPFRCVGRDGAPLLLTVRLSAEDAAAVAAEEDAEAEAGQEEAAAAAMAAAAETAAVVAAARGVQDDAAERAQEEAEAAAVAEADAAQALEAAEQAQEEAEAVAVAEAEEKLQAAAAEAAAACGALQQPMAAAAAAGAAAGAPTHPPLLVMAEADVEVSAAAGGLQRPLPPSAVTAVDHAAVSTDAAAFTQAAAPAAASAPVQPPPSPPPPPLPPPPQPPQQPTDSPIGTGGVQQRRRGSGCRRRMLGPSSAAAAESLRQQLRQLQHHHHAEGEEEGGREPVGPTASDPVAAAVPAAIAAAAAAAAASAAGTRSPAAANHGVSDKAAVAQARGRQQLLLQPVPLPSRPPLLTVPTTGAAATAATAPEAPQSQQPKSLFAKRAASSSGVTTGASSSKRSRTGGGGGGGRGRCGQAIEEAGAADGGGAGGAGEGAPFGSTGPAEPEPTAAVAPAAAPAATPAAPAAPAAPPKVDEAVVLLEPLPLTPLEVSQQQQQPPSQQHPSQSQSVSEQLPLNQLQLLQEQEQSQQQEPPPPEPSPQHQEQEQDQERETAQPPLLGRMAAPQPPPLLVSFPPPQPRRCATCCPRAYYYVASFLTDDLSLYSSGSSTSGGGGGGGGCNGAAASGCRCGRRGGGAPPPPPPPPPPPVNLPASHPAARAALLRVVGVLVQEAAHFGAASRRRAADRYWRSLAARAAVDGTPPPALQEWAAATGGLEPPQPPPPPAAAAHPLAPLLTGTITAAGAPPLPSQQASGRDLWAPALPPVRRLSTHGGSSSVSHRATRH*
</t>
  </si>
  <si>
    <t>C_3660003</t>
  </si>
  <si>
    <t xml:space="preserve">MKIVSGMTEIPFLGGIANAVEMVATRGGNAAGAAGTHLTCVALQQGFVSLACLFIQVALPASMLLEWVQVRHVKDLMKQDEEDRAARNAAEDAEAGLLPAPHSQQHPHTAAAAAAAPATTATATARAAAEDEAAAAAADAAGAAEDEEVIGDEPSDYPLVWLGFLFVLALVGFWTYFLYRLHIHPERQVEPDAAAPPPLEGGWGLQQQLLQLPLLQ*
</t>
  </si>
  <si>
    <t xml:space="preserve">MCGTGGAAPAGPAAPAQLNPPPPPPPPPPLMLGLLRLLMLLHVDVGGSAAGLCVLRALGSPAGFLLAALEHVPTYGMERLRSHPPLPRTAGVYREGEQGAQGAQKVEEGQEEQARQEAQEGREERAGATEAGGHREAVAAKAVETAAAAAAEAAAEEGDVAGGVGTWGNGELERRGQQQPSSSAGVAVAAGGGGSSSNSSSADVGQVAAAAESMAPAPPPAVAALLPAPRRSSGGCSYRSCSSSAEQPKNGSSSNAAEGGGRLYMPGYDGVFGSMLQLQPHHAADSAAAAPNDGGDSVGGGGGAAIAGVGRRNTGAASATAVPGCVGAGVPQQPSAAVAAARPGLLPETPAAGEQHAAVAVAAAAPAAVIHVVRHGTGSSTYQHGSSSGVLGSSSEAAAAVGLLQPQQYGEQSSGRQAPESPTAVAAAALAEALLAPDSDSELDPGLDPASDDDGAGGAVLLDGGEYEAVAADDESAAAAAASATAAPPSAAAPATAATAATTAAVKSSAAATAATAMESAFSSASPLLAMSPREEDDVFVEAAPPPPPLLPSFFAAATPAVGAGGIGADGGGGGGGLVSAQGCCTTLIQRPPADTRARHGGCGSGRPAASVRHRAAELRNLRNGVLIELQAALRISVPPGRTPGL
</t>
  </si>
  <si>
    <t>C_3670001</t>
  </si>
  <si>
    <t xml:space="preserve">MGNQQSTLLDEHLRCSSSGRGAGEAGGGSGLDFLAGFNLNGLNQMLGGIPSQQPLHQQQHKGRGGGGDGVAVGPADLPPATPATTSAAQPSGPAGSAWSFLAPAAAAVFNSIAHTPEGWGESGTGTTSAAAAAAAAADKEAAALAAAALAAMPARSLAQPAFELPPPNRMAAQLKGYGVDPTADLSLTSLMWRAAAAAASDGGGGRAGAGEEQEGAVEGAEGTEWELGSGLEGLEAVGYGEVDVAPAGPQPVVAGVCLGPPLLTDGCATRAEWDIPLRHCGAFTPDPAAAAATASATPGRTASEPCGCNVRVVSPTFSVPAGGGGSGGAGGGGGGGSAMSNWRLCWSLFDHDSSRVSLYLLHTPAPAAAPAGAPAAAPAGAATAAAPGAAAPTPSTTAAAAAAAAAAPPAPSPVGDRGAAASQPLLGAGASRGRDLNGGQQPQPVAETSVGAAAAAAPGPEGDWWLTWRLEAAGLLDTGEPAVRVAVPGELSHLFRPGGRGWGVQALLSAAELDVLLACATLRVTATLVHPPMPAEVVLRTGAATGSAAAAPATGTGTATGGGMAGGVESAVAAAAAQSQQQQQQQQRRQQQLARLRAAHTAAAAAAAAATALPRPRALRDTLKFDVMLASLSPRVLVVDGFLPPGLCDALCAVAAPRLIRSRVSTALFALTAPPPPPAPPPPFXXXXXXXXXXXXXXXXXXXXXXXXXXXXXXXXXXXXXXXXXXXXXXXXXXXXXXXXXXXXXXXXXXXXXXXXXXXXXXXXXXXXXXXXXXXXXPTLVKSEALQVVSYDVGGFYSEHYDNKTGGVISRAATIIIYLQDTQAGGSTHFPKSTGLPALRCLPPARHCLAALPHCSQQLRLMRVARPGLRVYPAKGRALIFWSRLPDGSEDLASLHSAEPVRAGSKWICTRWFKELAAAEP*
</t>
  </si>
  <si>
    <t>C_3670002</t>
  </si>
  <si>
    <t xml:space="preserve">MRGRVEDLPGNPGSPTPQGPDYYTFYDVFFWRDAPDWYRKTFHATGFGLAFSAYYAGAYYLGEWRGAHTWENFAASGAAAGVGSALWLLRPVQARPLAFAAALGAALGGASALGVQALGVPFWEEGHDFEGYFFGSKVNLRKEREEREKVGKAGAGSKADAKAVAAKAAKAVKKGSFKKSRKPRFSVVFHRPKTLQRTREGKYPKISTPSLQKLDQYAVLKFPLTTESAMKKIEDNNTLVFIVDLKASKKQIKDAVSRMYDVQTKKVNTLIRPDGQKKAYVCLTADYDALDVANKIGII*
</t>
  </si>
  <si>
    <t>C_3670003</t>
  </si>
  <si>
    <t xml:space="preserve">MGRSGQALVYLTAAEEPYVEFLRLRKVPLTEASQLPPTEGQAPSVAADADADDDGAPSTSGRDAAPNATDSAGAGGKKKAPGKAAG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ALSAAFSIQGLQQKQQEASRNGGAASAEERAAAKRKAVAAVAAEAAEARLPAAKRRQLQMKDEAASLNKEYSLLKKLKKGKISQHQYNVATGLSDDSDMEEEAEQPAKPAAAGAAAGRLGGGGGDSDTDDGAGSSGSEDEGGEGGAAGAGGAGKGAAGAGGRVGGAGGRGGKGGRGGPGGRGGRGPLGVKQNRGALQSYIEKKARKKKRQNAKKAQRQ*
</t>
  </si>
  <si>
    <t>C_3680001</t>
  </si>
  <si>
    <t xml:space="preserve">MTHHRTAAAKPHAVLRALSDCYQEYNANVHRGVHALSARATQEYEDARAKVAALIGARNSREVVITRNATEAINLVANTWGLQNIKPGDEIILSVAEHHANLVPWQLLAARTGAVLRHVRLTPDRTQLDMNHFRTLLSPRTRLISLVHVSNVLGCVLDAAYVAEQARAVGARLLLDCCQSVPHSSLDVTTLGADWIVASSHKFCGPSGVGFLWGSYELLEEMGPWMGGGEMIQDVFLDHSTYAPPPARFEAGTPAIAETIGMGAAAEWLRELGMGRVHDYEQEIGTYLWERLTSLSPRITAYGPAPGDPRSGGRGRASLVAFNVEGLHATDVSTLLDHAGVAVRSGHHCAQPLHRELGVPASARASAYIYNTAAEVDAFVAALKDTIQFFDDVHGA*
</t>
  </si>
  <si>
    <t>C_3680002</t>
  </si>
  <si>
    <t xml:space="preserve">MSDEEVKAFIKQHGLTLCIPQRELGKGAFGHVEMVIITLPDGTTVKAARKTLHACETKGAVAALRRILNQELAGLAAAAGCEHAVQCLGYRLPTDDDERAELLLSCAEGGSVENLLTCPHLSAFXXXXXXXXXXXXXXXXXXXXXXXXXXXXXXXSRDDLQPTKAADEAADATSSSGGPSSPSGELALAAVNDKSSSGPSDASTGGCASSASSGNTAAGSLSGTGLSAFRGDNAACSATTADTIATAFPNNAKEAQVETVERTEASCMSDEEVKAFIKQHGLTLCIPERELGKGAFGHVEMVIITLPDGTTVKAARKTLHACETKGAVAALRRILNQELAGLAAAAGCEHAVQCLGYRLPTDDDERAELLLSCAEGGSVENLLNALAKEHFDRIDNAPERRRTGKNKDKYEMLPYPGNTLMDEADLKGMLRAMALFIKHLNARGYMHFDLKPANLLYDIAPDGSKVFRVCDFNLAVKTDSNGRVARAQGGTRGFWAWETYCQLEGLEVKHPITRAADVASMGLVLADAAGLHCLGXXXXXXXXXXXXXXXXXXXXXXXXXXXXXXXXXXXXXXXXXXXXXXXXXXXXXXXXXXXXXXXXXXXXXXXXXXXXXXXXXXXXXXXXXXXXXXXXXXXXXXXXXXXXXXXXXXXXXXXXXXXXXXXXXXXXXXXXXXXXXXXXXXXXXXXXXXXXXXXXXXXXXXXXXXXXXXXXXXXXXXXXXXXXXXXXXXXXXXXXXXXXXXXXXXXXXXXXXXXXXXXXXXXXXXXXXXXXXXXXXXXXXXXXXXXXXXXXXXXXXXXXXXXXXXXXXXXAG*
</t>
  </si>
  <si>
    <t>C_3680003</t>
  </si>
  <si>
    <t xml:space="preserve">MDTDAASATGVAAAGATSAAVAVAEAAKAEAAEAGAAKAAARAAALGAAADTAWWLLPKAATVLACGPDCAVCSRANRRSLLGYIV*
</t>
  </si>
  <si>
    <t>C_3680004</t>
  </si>
  <si>
    <t xml:space="preserve">MWGAASLIKALAARPPLTSLLLGCVASSLGAALVSGALSALSCLRHLDLSYSAVGRLTPLLGLPDTYSGGGGGGSGAAVAAAAAVAAAAAVVPVSVPVAGTAAAGVAVASATQLLGGPAAAVAMAAPEGTGLAGPHEAAPVAAAAPDAAAAVAIAAPAAAAGAVGGAPLAGCSALTSLCLSSCRDLHAEDLLALLPPPLGVCALPHLVSLDVSYCPLPPHVAGPLLSGLTRLTQLCLNGCAGADERLWRSTMPPTAAHQRAQLQEQQTLAAAAA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WQRRGR*
</t>
  </si>
  <si>
    <t>C_3680005</t>
  </si>
  <si>
    <t xml:space="preserve">MGNQQSASAPPPATSAAPCAEAAAAAGAEPPSSCPVNPKYKNPAVYNVYGQRINDPNSQAKPSPLASITGADVLDPKNNMPLEPNQLPCPGQRKPLSTERVASNIPKGGTESTWLFPSPQMVFNALKRKGKGDDVTEDDMDGFIAAHNSMNEATWQRVAQWEMLHRGECDTPTLLRFQGKPHDLSPLAWVRHMLGGPAPFDRHDWVIDRCGKEVRYIIDFYFFDDKAGTPQAFEIVARPAVDSVEAALDRVKMNIYLKFAEWGLPCPITGQAGAVAQAAAAAGGQQAASGSS*
</t>
  </si>
  <si>
    <t>C_3680006</t>
  </si>
  <si>
    <t xml:space="preserve">MGVEVPIKQRGASQNHGRLLQAGMNEATWQRVAQWEMLHRGECDTPTVLRFQAKPHDLSCNTLQSGRAFAAVGRPADL*
</t>
  </si>
  <si>
    <t>C_3690001</t>
  </si>
  <si>
    <t xml:space="preserve">MTVPAGVMLARLRSGPPMVQKALKQTQPGKAPGWDGIPADLYKAYRAQLGPLLATLYTAIGHTGQMPHRFTEGVISVIYKKGDVTEPGNYRPITLLGSDYRILAKALATRLGPALARGRQGLIAFLDFEKAYDTVDRTFLSEAMEAAGAGPNLRGWVHTLLADTHLQRVAAVQYADDTKALLEGEQEVVAFLAAMHTFQHASGQRLNLSKSSLS*
</t>
  </si>
  <si>
    <t>C_3690002</t>
  </si>
  <si>
    <t xml:space="preserve">MADVTSSLKSCRTAYKEAAAIVRMTEGGKERPEMAEDSIGAEMALCRLAEMLVQPGNTTAAMSAFQQYDSSGDGYLDVGELCKALRSLPGVQLSNHEVRLLLAYLFHYGDKDKDLRLSVAELQSSLAPFVPRPKEEELQRAVAAYNANHNLPALLRNIHKLQPALLSAVCTQLSGGAGAASPFPLESLGALIAMAAPGVTIPSLEVERLRQLLVLDTGVHTMQPADLVTQVGLCADAIKRAAAISRMVLEAKSQNIPVQLDTDLGGAEIVLQRMSDMLVEGNGQQIAEAFKRFDKDGSGYLDGPEFCGALRQAQAMITMDEVRTMLAYIHMDADRDANGHISLDEIQAILRPFQ*
</t>
  </si>
  <si>
    <t>C_360001</t>
  </si>
  <si>
    <t xml:space="preserve">MLAAWGGSLARKGVASWATGSLLICVLLLCVKHVASGRELPVEAGGGPVRRHVQEMSNRDKLAVVYLVTNTHFKSTDRIAMLAASLRLAEAHVLPTTPAMFYIFTSPGSLVELRRALRPLLRASADSGHMQVLPVPDDSWQLPEAGNDTAYWHGHWGKHYRLMGDWRLSFMPRFARDMGHRYVMQLDDDSYIIGKVEQNLVQLFDSRNISLGAQKVLQDWPLVTWGLPELAKYFLLAYQLQPTTLFQHCRPPGLDGLYSALDQQSLDADPEARVLGSLFPNKAVPRSGGWDRTILNGNCVMISLDFWFSSLVQRFVQLCRASGGSVMYRWNEQAVLGMVAQIFASQEQLLMFSFPYAHRLKYKDALRAGGLKP*
</t>
  </si>
  <si>
    <t>C_360002</t>
  </si>
  <si>
    <t xml:space="preserve">MFAVQLAALLPRLAWQLRSWLRPAYLDCAFLARAGGRYARFLALHAAHPEQPLLVPAADIALMWHTHLGLSGQYTAACRELFGPVLAPYGLDPLWRPDYLDLTVEQLEVAYGKTAELYEAMFGEPYDDPDTAWLPLNTLHPFADPTTSPLAFGLCALDRLPAPAPSCADAATQSAALAAARRAAEGVCPAAARAIFPTGSTDIAGLDAAAHDDTQQQQQSQQAAGLGVGNAGAGSAPINRRLLPSEAVAFGMRGLGGVGPACGDGAAGGGAAGGECPRAGAHGLFVAWLGSSRAEEFFSRETCRGMCLAGSWSIRVSTIERMTRAVAGLMHFRETPAYHTHPFLLAFTPRAGMWTPRRVSAAGVMQRQLQAQAQAQAQAQAQAQAQAQAQAQAQAQAQAQAQAQAQAQAQAQAQAQAQMADADAGAYTYPTASHDPDAAAGPSTSSTSTAPANQHPAPHSSTTADGDAGGGDPTSTMFTGQPPSLLEAEAFLHDPRGIMAGISAVVQLTAAPQRMPPAAGEAASGGAADAGASGTLSSGGSGSGSGSVWHKLLQRLRRGGGSGGGGSGRRSRRAAPLPSGGGAGTATDEWGPSAIGGGAGQGGGAAGPVAEGVRAAAAAARTQPAPLWALMRRPMYANRAVTFFDYLRRRAATYAGGTGDGGAAASEDDAGSDLAAAQRRLAAAQNYTGATDGRRARGRGRHGGAVAAAPADAYMREVMKRAGGVKEADHALAALRRDFAAYSSGL*
</t>
  </si>
  <si>
    <t>C_360003</t>
  </si>
  <si>
    <t xml:space="preserve">MTIIAGAAATPPLAPKKHKKSPPPRSPPPRSPPPPRRHKSPPPPTAPASSSSSAATVPDSFTSTPIXXXXXXXXXXXXXXXXXXXXXXXXXXXXXXXXXXXXXXXXXXXXXXXXXXXXXXXXXXXXXXXXXXXXXXXXXXXXXXXXXXXXXXXXXXXXXXXXXXXXXXXXXXXXXXXXXXXXXXXXXXXXXXXXXXXXXXXXXXXXXXXXXXXXXXXXXXXXXXXXXXXXXXXXXXXXXXXXXXXXXXXXXXXXXLLPYISHARTDNFLFMERPSGRHPDGSHNIAGFLNLPTRAWTHLYSPDGLFCAGHTFLDTGDLLIVGGHQANAGYPDGMKSIRTFNRTCTDLQLRKVVEMAWKRWYPSATLLPDGNVLVMGGTQVYYPFNYVLPSGLLFTFCGRSGFILDYTNNTWMQNLPRLRGWATTQYPFTGTSVMLGLYPETGYTIFHPPFVFFPSDRPIILAPSLDASPPPPPRASPPPPPPPPPTGTKAKQPLPSQHDDLGVAVVMGYGTTHQIRYAWPAGFAGPQPGSSIGMNATAPPAADPYDVWTPGVITRVVLSAPCSNTHSFDMNQRLVGLEILSNTPDPSTGSSSGTTGSSSGSSSTVAGGVLTVRSPPDINIAPPGMYHMFLVNGDVYSSAVWVRLARPQ*
</t>
  </si>
  <si>
    <t>C_360004</t>
  </si>
  <si>
    <t xml:space="preserve">MRATSPAGSRANTAVQSALATPRNLGTELSAASLQANDTAGTSRGRAQQDPAPRPGTSIASVGSAASGSTTGSSLTHQKLLLLQLQHQQQALNGLMAATDAAVTALAAAAGVAGEGAPAGVECEDEDIAGAPSAAGASARLAGAHGPSSPCALLGCAPQLTAAAAAAALSAAEQAALLADLPPDLQALHTSSAHGHVLGFLLTPPHAHPHGHPLSPAISHSMYADSAYQGPGLPGFPGGPGFPGGPGFAGAYPGAVGTAAGGYLLPSPAQRDVSASGVSLAEAMSAAGPGSHEHHHLHEHHHHHHHHYHATTAGAAAILRGGRRTASASPHGGRGAAAGAAAAAHPSASMSTSATAAAGGSGSGPLSGGVRKKQKSRSASPMRSGGVAVGRASQPAVILRRPRSPGRSSAGGAGAGAGASSAGSPRRPASKLLKQTPKQWSQHRHRLLPVPDRAPLEATPQSQLQEAGALGDGQSVSERLSADWRELDDDARVNWRLIATPRSRQGSQSSGVATTGSRRQTREDAVVVEEEEDEVEEEEEEGEEVAVGVGVGGGDVDRAYQQQPSLRWMALEGEAKEGRSELGGQRSLDLSLVRRGTGGAAAPAAGAAAAPVAAAAPTRLHMRLGSSTELYDIMTMVRPDGSTATVMQVCHSGGRGATPPASPPRLSRSIIEAAGGVDAAGTTPVHTIHVNELFFQSPEGAAAAAAALGSGAVASGRAEGLAAALPAGGSASVGSVVSGSGEGSFMYEVRATPTGTTITLLHDLSGGDALAAAAAAAAATVAAAGDGQQQAIGCAVDAQGAADAAEGMMLGNPLYRWTGSYGGDATAEASRPDSPGIYPGTTYSPAGLLGVGAFGSAGAAASGSGGLRRSISAAPRQQGRQARAARLGSGAFGSLGGAGGVGGDGSTDPGVRSTGGTVMSAMMNPMFSYGGSDPLAASSPGLVSYTSTATIGDYTYDTLCTADGIMVVRRGPQHGPAAAQPPLPAAPTARDAAAEAEPEPEAEAAAAAAAAMTAALQDALASGAAAASVAGAAAAEEAREEAEEAAEAAEAGARTLKSMDSVARATLDMAAEQLEEAERASKLSAERARRLSGTGAGMGSASAAGEGSVAAQAEAAAAEAAEAAAAEAAAAEAVAAAAAAAEAEAAAVAKAEAEAVAVAKAEAAAVAKAEAEAAAVAKAKAEAAAVAKAKAEAEAAIKAKAEAKAKAKADRDAAAKIKAEAAARAKAEAEAAAAEAKEAAAAKAKVEAEAAAKAKAEAAAAALAKAKAEAEAAAKGKAAAEAAAKAKVAADAAAAKAKAEAAAKAQADAAATKAKAEAEAKAKAEALTKSQDEAKAAAAEVPEKIAAASSTGLLSKATPVVAGGKRGRKQQAIAKAMAAPSAAAGSKHKGAATKSERSSPSNSRRWPMLLTALAVILVATTHAASVEDKLDRLLAEDVRSELVRVDDAAAAAAEAAAAEAAAVQAAAEESERLAELDRQAKAAAEAAAAQAAAEKSERLAAAAAEAAAAEAAAVQAAAEESERLAELDRQAKAAAEAAAAQAAAEESERLAELKVQAKAAAEAAAARAAAEESERLAELEVALKEAQAAKAAQAKAEAEATAAARAEAKRVAEEKRAAEQAALKEAQAAKAAQAKAEAEATATARAEAKRVAEAKRAVEQAALKEAQAAKAAQAKAEAEATAVARAEAKRVAEEKRAAEQAALKEAQAAKAAQAKAEAEATAAARAEAKRVAEAKRAAEQAALKEAQAAKAAQAKAEAEATAAARAEAKRVAEEKRAAEQAALKEAQAAKAAQAKAEAEATAAARAEAKRVAEEKRAAEQAALKEAQAAKAAQAKAEAEATAAARAEAKRVAEAKRAAEQAALKEAQAAQAAQAKAEAEATAVARAEAKRVAEEKRAAEQAALKEAQAAKAAQAKAEAEATAAARAEAKRVAEAKRAAEQAALKEAQAAKAAQAKAEAEATAVARAEAKRVAEEKRAAEQAALKEAQAAKAAQAKAEAEATAAARAEAKRVAEAKRAAEQAALKEAQAAKAAQAKAEAEATAAARAEAKRVAKAKRAVEQAALKEAQAAKAAQAKAEAEATAVARAEAKRVAEEKRAAQRKAAMAARNAAAQKLSRTAATGGSGTTPAGLATPFAHGYGAMWTTGGNGAAGMFSWLLGQEPEGVDAFGYAAAHNAVAGAPLLHPGAGDPALGNDPYGPALGGAAGAGVLLSGQYDLDNLDVGGGDDGGYAAAQQQHEDDDYAEYDNAEYDNRHGGRSHVYGGQDYYWLRPNRMVPRAMHPGAGATPGPGPSGGAHAAAPGMNFHWLRNRTVWGYETEAQALSPEVRRLVASNRATQHNHGTGSGPGGSAAQTPTRRQ*
</t>
  </si>
  <si>
    <t>C_360005</t>
  </si>
  <si>
    <t xml:space="preserve">MWYAVCAGASLPVLKALRRRGAPLPPLSLAAKHGSLEVLEWVAAELEADGGRPLVEVLGWSELEHAYQCGGEFVKHWMRSRDLVPPGPGPLRPPQDTRDGRNQKEEKEEEKEEVEETEEEKEDEKEEKEDGEEEEHQEEEEEKEKAEEEVEWAGVGAGEAGGSDTSLISRT*
</t>
  </si>
  <si>
    <t xml:space="preserve">MLGTNGGSPGSPGLIGTATATHSLADLSGSHSLMSVSTSRGPPLPTATPPVPRRVPTCENYFDPGASSDVFPSRAVEGSSLADYFGAGAGGAGSPALEVQADPAHPLGWVLAEETQMGTRLRPRTGQLPVRTTTSMPLEYFDSPEMELVQPEERLRRAREAAAAEGRGADSGPVGVPGFSRYFDTSGTFMWAPCVMTDYDRGQDMYHITWNTTGKTKWVKRLNLLFADENKSGFAFRLRQARRRRDESEGEARYSEYVSKQPFNNIDVLDEHFKRKIFKRVGGDVTQRLASNAHGHFEDFRANFKHAVKSAIVDVQFRQQDAAAHLAAANIQPVSHGSHALVPPQGCVNLEALPAGRVVVVNQPEHAAAEGQDWFAQDVGREGFELLLADVKRGAVVGHPALLTALQQMYKDLDISSMALTVTDMRELPLPARLGDYARMQRNHRELVADMLSSDWTIKVIAIVERILSGDDPEMTALAVAEATLAAGGATGLGGTSGAAHAHANPFGLSQAAVMRFIKMVSLAMADQLRTAVLSSIQMCCGFWKQYDVQPGDGHIRAGYPSGEDAGGAAAGGEGPAVEPANVWFGRTHPPPAKWGEDLHASWPPPLLLVSLQVVDGGIQLVPPLAEVEDTVVQTYDDIIAATSKVDDISVKVVNMAMEQYLASVDPVADPAAVAGRDLVRDIVQKNLVAPADLVASFQEFAWLVSASVGEYVDAWAEAGHSLAETDAEVGRLAALGEAVAAKAEGLVAFRLLAVDCSGAQQWLGDKAAALRNALLTWQADTWHAANVAAVEQFEAIVARLHQAPDSTEALDELDKFVEKVDGRMPEFEGVVAESRAVADVLHGAQHELAMEAFETHWRLLRWPLDLAGELIEVRSQLARWRGRYLSQLKADSAALIADLAELQAEVERFVTLGDLKQVDDRTATVLDIENRLNSYAELSELYGNREEIFGLPRSEYPTLEDIRKAFAPSSDLWKIASEFARSLPEWLDGPFTEIDAEAVAADVDRWWRSTAKLGKQLDKEPLEVVTAVRAKLEDFQVHLPLITALRNPGLRDRHWERISTAAGFPVRADAGFSLSRALQLGLPKHLAAIEEVAEYASKEYSLERALDKMQADWAGVVFETMTWRATGTTILRALDDVQMLLDDQIVKTQSMRASPYIGPFEDRVRLWESKLGLVQETLDQWLRCQQGWLYLEPIFGSEDIMQQMPNEGRKFKAVDHTWRRTMEKLSKNAEVLVTCADDELLKALAEANKLLEQVTKGLNDYLETKRLAFPRFYFLSNDELLEILSETKDPTRVQPFLRKIFEGINALEFQPDGTVTAMSSEEGERVPFKDTFNPRESQGQVERWLIECEIAMRTTLKHTILKSFNDYAKAPRINWVTSWPGQVVIAVDCMYWTKEVGEAIAKQALQDYSQQCTDELMKVVNKVRGKLSKLDRKTLSALIVIDVHARDVVAQLASTGVTSESDFAWNSQLRYGWEGGEVSVRMINAQIYYGYEYLGNGSRLVITPLTDRCYRTLMGALHLNLGGAPEGPAGTGKTETTKDLAKAIAMQCVVFNCSDGLDYQAMGKFFKGLASSGAWACFDEFNRIDLEVLSVIAQQILTMQRAKSAGVSSFEFEGTKLSLRPTFSVFITMNPGYAGRSELPDNLKALFRSVAMMVPDYALISEIMLYSSGYLKARDLARKLVATYRLCSEQLSSQSHYDYGMRAVMSVLRAAAANKQRSPDTLEDVLMLRSIRDVNEPKFLAPDLPLFAGILSDLFPGVDLPATDYSALDERLVSNCTRLNLQPTPTFLEKAHQLYEMILVRHGLMLVGYSYGAKTCIYRTLAGALADLETAGLMEEHKVQLRIMNPKSITMGQLYGQFDPVSHEWKDGVLAKLFREAAVDTSTDRKWVLFDGPVDAVWIENMNTVLDDNKKLCLNSGEIIQMSASMNMIFEVQDLAVASPATVSRCGMVYVEPEQMGWRPLRDSWMHTLPPTLGEEARAHLIALFDWLVDPCVAFIRKNCKELVPTADISLPNNLMSTMMSLMDELKDPKQAAAMAARDVLKQLDGMFVFSLIWSVGATTDSDGRIAFSDFLRKLLDGGVDRKMTRTDFDLGPGLEIADPGFKLSTQLPKDGLVYDYVWDKPRAAWRHWMDSGSGESAAAAIPESANFNEIIVPTVDTVRYTWLLTLLATHGRHVLFAGPTGTGKTAYVKSAIEALDKSLFTNQQTAFSAQTSANMIQDIIDARLDKRRKGIFGPPVGMRCVVFVDDVNMPALEVYGAQPPVELLRQFLDHSGWYDRADNTWRQLADMQLVCAMGPPGGGRNPVTPRFVRHFNLVAITEFDDATYTRIYGAICDWWFRRARLPEDVRGKGGALVKATLEIYNTIRAQLLPTPAKSHYTYNMRDLSKVFQGVQSIGVPVPDTRSLTRLWAHETLRVFHDRLVDDGDRTWYCTLLKDMVNKHLGLKFDNVFEPPAGSGLAKGDVAVLRNLLYCDFQVPGADPAKYDEVTDLPKLMTVVQDYLADYNAQSKNRMDLVLFLFAAEHICRISRIIKQPYGNALLVGVGGSGRQSLTRIATFMADYKLFTIEISKSYTVNEWREDLKRVLRQAGGAGQSTVFLFSDSQLKDESFLEDINNILNTGEVPNLFAKDEVVGIMEQVTARAKRAGKPLTPASLFAFFVDACRANLHMVLAMSPVGGAFRERLRKFPSLVNCTTIDWFSVWPSDALKSVASKFLHDVEMTDDATRSAVEDMCMEFHVNVRALAVEFKAELGRHYYTTPTSYLELIQTYKELLGSKRKQVHGLKRRYEVGLEKLLAAEQDVGAMKEELIALQPKLIETGKEVEETLKIVDRQTQEAEAKKVVVQGEEAVANEKAAAAKAIKDECEADLAVALPLLESALKALDTLTKADITEVKAMKNPPKAVKVVMEAVCQMLSIKPNKINDPANPSKKINDYWGPSQGLLADTKFLDTLRAYDKDNIPQPIIAAVRPYLDVEEFDPPVVKKASNAAYGLCCWVRAMESYDKVAKVVAPKKAKLAEAEAEFNELMVGLNAKKAELAELEAKLAELNKKLAEMQARKAQLEAEVDLCEKKLDRATKLIGGLGGEKSRWTEVAHKLGGDYINLTGDVLLASGFIAYLGAFTAAYRERATSSWVALCRERHIPCSDSFKLVTVLGEPVKIRDWTIDGLPNDSFSIDNGIIVSKARRWPLLIDPQGQANKWIKNMEKKNKLEVMKLSDGDYIRRLENCIQFGTPVLLENVGEELDPTLEPLLLKSVFKQGGGLCIRLGDATIEYSESFRFYMTTKLRNPHYLPEVSVKVTLLNFMITPEGLEDQLLGIVVRLERPELEEQKTKLVLAGAENARQLKEIEDRIIEVLSASEGNILEDETAINVISSSKLLSNDIAQKQQIADKTERTIDETRLGYKPVARHVSVLFFCISDLAAIEPMYQYSLLWFVNLFEDTIARAEKSKDLTRRIEALISHFTHSLYINICRSLFEKDKLLFSFALTVSIRAHIKQQLDLNLFRFLLTGGIGTAEPPPNPSDWLADKCWSEMCRLAEHFEAFKALPDSFRDDPGPWRAMYDSADPTKFKLPEPCTQSWTASRSCSSLIRPDKLVGAIQAYVHEVMGQKFIEPPPFDLDRCYQDSTCLTPLIFVLSPGSDPMSGLLKYADAMRINVESISLGQGQGPKASKLIEAAQEAGGWVVLQNCHLAVSWMPTLERLCEGLTLENTAPAFRLWLTSYPSPSFPVSVLQNGIKMTNDPPKGLRANLLGSYLSDPVNDPSFFEGCNRPAPFKKLLFGLCFFHAFVQERLKFGPLGWNVPYQFSAPDFVISARQLQMFLNEMPAGDPAAPVPLPALRYLTGECNYGGRVTDAHDRRTLMSILDIFYTPAALGEGYAFSPSGRYYAPPEGHAESYLGYIRGLPILADPEVFGLHANADITKDQQETDLMLSSLLAASSGGGGGGGAGHGRDALLAEVAADIMARVPQPFDIEAVRFKYPVDYFESMNTVLCQELVRFNRLLEVVHESLAGLQKALRGLVLMSGDLEALGNAMYDGRVPKLWMDKSYPSLKPLASYVADLIERCRMMSDWVEHGPPPVFWISGFYFTHAFLTGVKQNYARRQRIPIDTITFTYTCMQGHADDYKTAPEDGALISGMFVEGARWDPESCKLQESLPKVLFSPAPLIKLSPCDAAEQATFPHYECPLYRTPERRGVLATTGHSTNFVMELMIPSDQPQDHWTRRGVAFLLSLAD*
</t>
  </si>
  <si>
    <t>C_360007</t>
  </si>
  <si>
    <t xml:space="preserve">MCLSVQWGTESEDLCGLYRMIKSLFQILVSIIMLNLLIAIINESYDRIRDFEKFQLLRNQATMIAEVEALTPGWLLRLGDDWVGE*
</t>
  </si>
  <si>
    <t>C_360008</t>
  </si>
  <si>
    <t xml:space="preserve">MVGAILDQILRIAAGQTCDPAANFTRVSGPACALVAGPIDAPNGNNYLSGLPIWPPSDPRFPRFSYVLMTSTGQLSTIRYIGGAAWSIDGAGGNITRFEASTRRRAQEVGPSPTPAPVPAPPPAPGPVVALVLRSDGSFVFARADGSSTGVGSATLGVARAGTGGEANAPFTLRLLDFPGRAPSLDLGIYNKDEKLVWSLFGAGEA*
</t>
  </si>
  <si>
    <t>C_360009</t>
  </si>
  <si>
    <t xml:space="preserve">MQSTSRLDFGTVKAIYDRHAPLKKLPWFNDFHPKRLADAARAFYATLYHYHLPGQRGQRGQQELVSGFKEIRFVSGRCFPPGSPYSDFAAFMAFLRSLYDRYVAEHPDHALRVLMEHMFSPQESPALSERILRFLGEDPNQLPPLRFDRMPSWGARTKESRGQEGGREGDGEEEEEGEGERRRA*
</t>
  </si>
  <si>
    <t>C_360010</t>
  </si>
  <si>
    <t xml:space="preserve">AISRNHVQHLAPALPPLSRLVTGASPHTAETPRYHLTPDKGLRR*
</t>
  </si>
  <si>
    <t>C_360011</t>
  </si>
  <si>
    <t xml:space="preserve">MGVGAGFLTWVSRLFTDTRGAALVNGRVSGWVPLMAGVRQGCPLAPLLYLAVAQALLSWLRSRGHGVLANLASVLASQYADDCTPFLEGFQAVPGFLADMDVFRRASGQRLNMTKVELMVMGTVGGAGALPAGMAGPPLPPGWRVVPAAKSLGVHY
</t>
  </si>
  <si>
    <t>C_360012</t>
  </si>
  <si>
    <t xml:space="preserve">METEELLVGWRGETYNAGAHTKSTTVPADSGDVGAPWIETISWVPRAFIYHGFLSHAECDHLIGLALPKLERSLVVGNKSDEVDPIRTSYSASIGYNETDVVADIEGRIARWTHLPRSHQEPMEVLRYINGQKYDAHWDWFDETETGGTGGGNRMATALMYLSDMEPAAGGETALPLAQPLDWEVQGVEGRGYSECASKMGISVRPKKGDVLLFWDMEPGGREPDRHALHASCPTFSGTKWTATKWIHNTPYG*
</t>
  </si>
  <si>
    <t>C_360013</t>
  </si>
  <si>
    <t xml:space="preserve">MAISGSLQSTETRELWGGAVTCSLPARMLDVSDMRPVPDHQEIWADTGVDQAVIFEIVEHDAAVPDGEAGRHMFEDAAVGNEAVAAAVESVAALGVQDVPGVPEASYRCVVRGRQTMRRGQQAADTCVLLAVLRLPHVSSDLLITLSTPSAPQTPVAGAVVSAPALGEGEQQELMAAVLRSLRVQSWELFG*
</t>
  </si>
  <si>
    <t>C_360014</t>
  </si>
  <si>
    <t xml:space="preserve">MAGLAGCPRLGAVRPSRSTQPCCPPLCAPRAHLATPRCRLQSRQALGVRCSSKNSASPSPTSSVDASASPTASVDFAPELRTLINAIPFTKLAIWGFTAALAYQLHDFAGMVLGTFIVSFIGNSFVQNAQEAQLVQSLLPTQPMRRQVLVLLYFFMILGIFTLLGVLTIPDIAREGADFVNRLQSDNIWVILVEKMRRGVGDQVMTSLEKAVYLATSNDIAAAALQEPQVWSAERSTQLGLAVSSMLKGYTNTAAKYTGLFLKSVAKFSLQALVSLILGFLFVWDMPRISRGISSLATSRLAPVYNEVAPMLLVFGQLFGKALQVQAQIAVVNTALTAAGMWLLAIPGIGLLSLFVFLCSFIPIMGCIISTVPIGFVALTEYGFVKLAMVIVMVAMVHFVEAYALNPAIYSAHLKLHPLMVLSVLLIAEHNLGVWGLLLAVPSTVFALDYVIRYPEHSIREVGERELSVIKKQPKATSSQDVPASDDGPGGSPTALKPALQGS*
</t>
  </si>
  <si>
    <t>C_360015</t>
  </si>
  <si>
    <t xml:space="preserve">MNTIYQLKPCRVLRGARPFAPVASPRLARIAALMACEARNRFPRLCTKTTRERHVFSAGDGPTSDGPSTSSSGVQNKEAELERLEAAIRGKGPAPGPAASRPPSAGMPGAKPKPIPIRGMTQQQNKIDSQYENMAAWSEGQLFPEGWERMDLGTKLTELYLGRRGVLFWANKAAYASVFVLLGGWIAFRFVGPALGLYKLAGEFAPPPV*
</t>
  </si>
  <si>
    <t>C_360016</t>
  </si>
  <si>
    <t xml:space="preserve">MYVGPDEVECAELMLKFMYTGRLPPGLDPPQLLSLLLLADQYSVGRLLGAVNAAFAGLPLPGLSLSQLLQLYQLPELLHTGGQLAGALSRLXXXXXXXXXXXXXXXXXXXXXXXXXXXXXXXXXXXXXXXXXXXXXXXXXXXXXXXXXXXXXXXXXXXXXXXXXXXXXXXXXXXXXXXXXXXXXXXXXXXXXXLLQSPEVRCWNENTVVAALVEWGAGPVGHAASPEQRRQLAGCVRLQHCTHSYLAYVIPQVPWLVSALDPCRLLLAMAWARADPSSRDVYTAERFFETTTSPAAQQLQLQQAQQQAAQQQHAAAALAGGAGGGPAVAGATAVAAGGAEVEAAMGLAAAGSSSGGGGAGGGMTGISGPSTGGGGATAGDFAAAPPPPPQLLPVF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MMMNACPVGLWGFFGLTPDRGEEGWRRFVFEGRVWLRCTIEECH*
</t>
  </si>
  <si>
    <t>C_360017</t>
  </si>
  <si>
    <t xml:space="preserve">MPCARAQVRLVNSGSNPYLGNSLRGGWVQVWMGSGCTDPWSTQAGLSPEAGVTAMLVGEFDDQSQGERSQDVLLLKYGSDGKLIGHAAFGRPWASTFSAEADIDFGSTPKPEVLLLADMTGDGRDDLVVMTSSQVQVAVASGARTFTQLSPWLDLAGSPFYIDTSNTTTRAYIVTDVTDDRAADLVFFDQPSLRLGLMPSNRVNKLLDDTDGDGTTWFELSTVYLDRVTDTEEFYLTMALGQFVGADGSMDGTISGTVNPQLVCLSSYDQRIYIGGLGVWGSLPGPVTSLHVRDVDVDGRDDLLIFTEVGSFYLISTGAAFEPALSTAAFLSPASVSLAVPNTPSLGQTDQTASTAVASADVVAAAPVEHRCGPPRRLVAYFTNRRPDKSPACVASVADVVATPLQRATAATHLIFAHVRPNAETLGIDLINDRDGPVLANLDGNLLAVNPDIKVLVSVGGPGGNDAEFTRLVLNQQSVTGFANATLAFLNTYNLDGLELSWPSLQAEQVFGFTALVELLSSSLRPAGKLLSLAVPPREVYLSLAWGRLGSLVDMINFQGFDLEGDEVLGAAPYVETPLFDCLEAEGLSVNTLIDLILAAGAPPQLVNVVASSMGRSFVLDGDGYVGGPGSPGPCMGLEGLLDQSEIKLLLPPGAAKLDPEALANTGPYASNQFAHWEDGYTIVNKFCFARAHCLGGVGVWDVDGDSYGELLAAVTRTMQGDPAVCEAYSPPECTNAVSTRGSEDLGSPELVATLGDAEYLLYQVRKTWTDARDHCQQIGGDLVSVTSRGEAGVVYSLISSWASSGQLGQDDIYSGRDVYLWLGGTDAAQEGRFVWAATGAELTYTAWAGGQPDSRYGSEDCLAASVRLGGSGGAGLREVLSPEALWNDLGCSAVLPFVCQRNRDLARSFLQGAKEVPWLTATYHVMAPVPGSGDPGLMLTQPEANKLCRTMGGELPTLTDPWVREDLTSQYHRDLPSHTWLGLRSYGDGQLFWNDGTFTTDGMLNAWEPGLPGSHSCGLTASASTLATFTGATWTYTATPSTAPRQLLIYNLSTYFTDEPELVTVFLPQGVYSLSCNERMPTTCQTGAPTVSLNPNFYCLSRANGRSYVVPGKELTGMPLYLTTERSCASACMLNIRCVYYTWLPRFRASFLPSDEMLGRPNQLPGQGSCYLMGRPWASNADRLPKLLSEITDNDRVCFRSGAVFGGDSIPVNDTSLIQPPASIGRLHGNPTPTTPTPAAPPPSAPFSLLCGGDGSAAPLLSSLTFLVDNATRGIQDVGTTCAGTYTAGVIGYLSAEGYEMRLRQLQRPIIQSYTARCGPGGVTGLLGSYDNRGMCQVSLMCTGGGVEPVLPPGASRNCSIGASAFDFECPRGHYAVGLQGVFLNPATYTAADNILATLRMVCAAVPVAQVAPPPPSPPNPPPPPPPAQRRRRAALESSAAWRRSAAAAMASAGRSSKDGQSAASGSFFEEALSNQQGRRLQQILPPSPSPPSPKPPSPSPPLPPKPPLPPSPPKPPSPSPPSPSPPSPKPPSPKPPSPSPPSPKPPNPPLPPSPGPKPPSPPLPPSPPAPPPAPPRPPRPPPAPKPPRPGAPTASGPDADSTRGSQSADAPAQASITTIAAPETPHSFASPCAASTPSVASPSASFAPSSSVAVSAASPASVQCYLWAIC*
</t>
  </si>
  <si>
    <t>C_360018</t>
  </si>
  <si>
    <t xml:space="preserve">MALVSINCPAGSYVTSVYGSYDLSPANMGGVAFVRQVGITCSGATTITREITTSLGATASATPFTSAVCPGGVGALTARALPAPGAPTTSPPALLSLDAHCYDTQAHTRRLSFLPPSLPPSISGSVFELTDRCMGLTLVSGVTMLRSMFSATPALITVGIPAASFLHGFKLSCTDVPEPSAPALPVSAQLPPNQLPTAPAVAFKYECPAGSKVVSVLSRVDADEDLLNLRIECDNAPLGDAEPLAAVAARLTPFFAPPVVFTANCSNCTTAANISSMGLGQRRYISPDVAIAAPRSSYVIERTCPLGVAGVVNSATTSRLAPELGGLARPVSTADMPNAPTGSQVALFDVLLDWSNAAAFCTAQGGALMTFEDELQRVVASSVVAKWAAENTGDFLMGVWIAARRSGNGLYDFSYLDGTSMANYVPPWARGEPNDMSGVEDCVELVIDVTAVQQASWNDRVCTGLVRRPLCKLLPKAAFDGVATADAAPPNVQIAATNNDELSFYNISVTWSEAATFCQRRGGDLISFRDQDEIRRFGAAMSDWTRFIYTGRPSPLQVRTWTGLRRQVPASGTPAEALRVATATFQYQNREFLFIPNMAVPEDASAACRGFGGELASFLS*
</t>
  </si>
  <si>
    <t>C_360019</t>
  </si>
  <si>
    <t xml:space="preserve">MGFECVEARVFGNNGTNTWIQRPCASRNSLISSSNVLCRRELPDYNANAALNVQNTTASVAQSVEPLGTERVLYAGSTRANRNIITQKYEVLLYDLVMPWGPAVSFCKANNAELMAIDDQNTANAVTRLVARVMPAAAFAYFNTTSLQFWLGASNRGGNTAWTWSTGGSVTYYEWSTGAAQPQRPSCAKLTYTINSQSGAAYVKSGWGAEPCGSHMLVLCRRTTTSGSGRSRAAPTNTKAPAASLTIRDVRTTLFREAVTWDQAKDYCQRRTGVLASINSANEGDVIATMVREWARTSTAGEVKVWLGGSWHPGTVLTGITGSISNASLSGASLTLADGLQFSGICGNPAAPAVLSTRDNQELPMCRYRWSLPRIEGPDVFIDGTNATTALDSCFRMCSVGDAPLQQVFRTPMLAVLYQVNGVFSCRCGRALVGRQLLK*
</t>
  </si>
  <si>
    <t>C_360020</t>
  </si>
  <si>
    <t xml:space="preserve">MLNGGHLATLESTTDIEDLVKLLRENTNVAVDFPRGSGVWLGLYAAQNNMYRWVDGTPLRYPLGPVLEDWGYAPANCGFLDLWLNSTRDRRIITGDVRAGSCDNINAFVCETSE*
</t>
  </si>
  <si>
    <t>C_360021</t>
  </si>
  <si>
    <t xml:space="preserve">MTKPSLPDWGNVETASVSDASFTTATSSCGCAADNPGGQPVDLSVQQQGGTVEFSWVVGSACESSVSITRSLVDPVNNVLLNTSAVAQLSIGLACGTVYRPSKAEVNEDIARDKLVVRTRYDTPAPGVRLTARLLGSPYVVSTITDDSGRYELVLQTDVQNCDPVVAPEECLKQRVRLSASARTKLRSGRILLHDFSLSGRPGAVQTLALQHLQTQQSVRILDESAMPISGFVRWPGSEANLGFDQTRGCPITNARVCVQSARENTTVSCAMSDPATGAFLVAAGVGSYIRLDVTYENHTFAISMPGKVEVDGTGAFELMSPIYDVDVRDLTRRVVRVGLVGGLCEFTLGAAVMQFSAYDCDLQSGQRALDRRMRLDPSLPYTEIELPALPWDISYVGIEDAVPGVSPEAIERFLTITNQITGFVNLTAGSDPTVSLDPTIGLDVGEEPVEPEPPTVKFEFTAPNDMDVEVCKDYKGSFIQCAARYKMRMKFYQMYGRLRCDKLKTNLLIQDSIGGETDENKCSVKRRGCNEIVGYNELNNVTGESSLATSY*
</t>
  </si>
  <si>
    <t>C_360022</t>
  </si>
  <si>
    <t xml:space="preserve">MARFYQKFYTEGKIKQFYDDYHISKYIKVLKRLYKSDALTPEDTTGEVPDGPDDLEMGRGAGLSFRETDNGGQLAYELFEGLGVPTDPNTIAAVIAEMKTLGEDESAELLAGLVQQRDEARDEIEECTSEK*
</t>
  </si>
  <si>
    <t>C_360023</t>
  </si>
  <si>
    <t xml:space="preserve">MDGTAWHSVYHIRNVMIPEIENKYNAEMAKPPSLRSNAILGNLYQGMRGWQDIMKIYDDMNILSKQQEESLPNYVIGDQEINGLVQGTVEGVWQSSLDEFPDRHPDAFEARSIDPERLENDPVWKLGYYEGSEKLANLMLRTQAYMDNSSTAGNIVARPHAKAAMGGVAVGKSVDILQEKYGVQFNTVSFSGGGGSYSYRFKTMSTVSTKIQFQISFKDMFGWKGGGGGGTGFWLETTDENNYGFEIEFDSNLLQETDRERTVSFTLKDKDVGDQFLVKVRPDLAFGTPHFELLAVEREAGH*
</t>
  </si>
  <si>
    <t>C_360024</t>
  </si>
  <si>
    <t xml:space="preserve">MPPATAHLQTLRLQLFNPAYAIQKWNTHPRLNGTNGTTSIIIEYTNVVSGGGVYLPVRYNNGSFVDFSKLEDPSYGYAVFDWSPASIAEGEYLIRYVAYCDINVGGGTDSRYEGPSISLLVDKVPPVPSRFSLWPNMTYLPGDPLYVDFSEPLDCRKPFAFGVVAYQQDSTGSRSIISTVDLYSSCEGRRITFHWDTINRPTALMPNRTINIQLRNVKDLAGNAAMRNLNLTFFTGPSLTSTAPVTLNYVLGPISTPARRLLFADRNGIVPVQLANRLALRDESEAESLEALVERRMNTRRQLLEQVDGVLTACASDSLLAPLRGSLKATDLLEDDDLLSMVIEFQATGDNTEAAAAAALELVQSARDNSSCLNTQLRSQFAQIRRVFADKGIDDQLLDGVDEEDLAAVRAATAVRAAAMGLPQLWEATVAEAAREQAELIAAMDSATRAAAATQNAAVAAVEGAGKQQEQQQQPLVVADGGQQVDDESGSSLNRRHLGNPAVGAAASAQAQPPVVVAGLLQWMHRNPYMGLGGLVLLGNVTAMVLFGAIWHFRRRAGQRFGAGAQGLLAAAARQQQQRRRRGLMAMLRAAASSGSSSN*
</t>
  </si>
  <si>
    <t>C_360025</t>
  </si>
  <si>
    <t xml:space="preserve">MSLRFKQVPRDAKQGLVGQVFSSVANSYDVMNDLMSGGLHRLWKDRLVESLRPFPGQEHLDVAGGTGDVGFRVLRAIRAAEAEERFSAATSSGRSSSSSSSSSSSSTRSGSGGGGAGRKPAAGASAGDTGLAFVEGNAEALPFASGSFDSYTVAFGIRNVTDRPAALREALRVLKPGGRLLVLEFSHVTQPGLRELYDAYSFAVIPRIGGLVAGDAASYQYLVESIRKFPDQETFARMIEDAGFRAVTYENMSGGIVSLHSGFKL*
</t>
  </si>
  <si>
    <t xml:space="preserve">MQLVDTVLFKSGRALGHFYTNRDGAVCRFSAHEITRSSIYQRLASLHNLDPSLNPYGYIAVAHYSTGVSRLLKRAELQAVMSVLSGPYEFGEAPPHLAAQHEGLFCLQSYLVPGRDLRYIAAYDLSEGPLCTVLGRRHSARYTHALDDPAPSLPLEAAPARRNQAPSVLRGGDSSLVMTDRATGLLLRTSPAAGGGGGLGSAAAAAASSMSVSPYNGASLGVGGALSPYDRLSINAPPSPSGSLFSPGGAARGGGGAAVLAASPRLPGAPPSSPGGALTRIYSASPSAAHHRAVAAAGDYTGRPGSAPAAVVKVGRHVANSAHSSAANGHYTLRNAMSAARPGGGGNPTGTPGGPESYNLWLNREGAPTDSMSARLALEVEALRERLQRQTDIAVRAEVALQQLAVSSAREAGELRNQWGRRGVEELRIEVGRLGEAKRNLGSEYERLRTERLGLQAGRSELGGEVDRLREQLAAERETLSRAVRDAGGREEGLEAQLRAAREEREEALGQLGGLRRRLEEEGEVVEALRGQLYDYKQLTCAAAGAGGVPGLVAPRAGPQAINSRVPTAYAGSRPTTAASTSSGPNPFRDEFNAASAGLANPYRASTAAGIDLRGAAAVSATTITPRVTGGTAGKSGAPSAGGAAAAAAAPPPPLSTAELSAGAFSSLLGDVRRRRLGADATPLTIDRVASSRDLAAGGGAGGTGAVPLASPTGSVGATVTFTKDAAGGSGAGGGGSAATTSAPALGARKPNYDHIVAHDLFLLSWTREALTARMLECHGGAVKLLAEQETTLAEIFNFYAQLGQVVWLDNCLTMNERQFVKLACETGVLEASVEETREAFRKVSDKTEFGSEEAANHPLPFIYFEQFPEAVLRLAALRYEWRPPENLEDAEEELYFAAPPFMPPNPSRADDAADTPPRPPETTLLQIIKTYLRDDLLPRARRHKTAGSARARIKSAKRTAPQGLWVSGKSTTAGV*
</t>
  </si>
  <si>
    <t>C_360027</t>
  </si>
  <si>
    <t xml:space="preserve">MMPSAGRQWKVGSTSMPIDSQQQCVGPDPGWTPP*
</t>
  </si>
  <si>
    <t>C_360028</t>
  </si>
  <si>
    <t xml:space="preserve">MGYGTTHQIRYAWPAGFAGPQHGSSIGMNATAPPAADPYDVWTPGVITRVVLSAPCSNTHSFDMNQRLVGLEILSNTPDPSTGSSSGTTGSSSSSGSSSTVAGGVLTVRSPPDINIAPPGMYHMFLVHGDVYSSAV*
</t>
  </si>
  <si>
    <t>C_360029</t>
  </si>
  <si>
    <t xml:space="preserve">MSGDTSYDRSVQ*
</t>
  </si>
  <si>
    <t>C_360030</t>
  </si>
  <si>
    <t xml:space="preserve">MTGAAPDNGAPIGGFFDEFNKDPAKLALTEEVNRKLCEVLTELAEDIVQGLAESGAGEAPAVAPKEPAAEGVAEEAEAEGPSSNVNGVDEVAALAAYNDAMAAVMRESDMSSKVGVWRQVKGRKGGHEWDAEAAVGEADGEDHTLE*
</t>
  </si>
  <si>
    <t>C_360031</t>
  </si>
  <si>
    <t xml:space="preserve">MAPRISHRNGFANQRLSILYGVVLAKRLGRAAVLPVLVDNGLQRGDAAVLATANNQIPFEEMYDLPHFIASMAGVGVRLLRPAEAPPANTVLRLAGLARGQQGGALAKLRAAGYTLVTSADVFPAAVAAAGAGGSSSSSSSGTAATAIANALEGRGREYRAMIEYFVGLRAQRPRCVSGGCAAAAAAAAAAYCAAAGSMPYVPYPSALVLLGPPYVTPLAKPLPPPAAQPPALVAPAATAAAAAAAAAAAAPPSMYEM*
</t>
  </si>
  <si>
    <t>C_360032</t>
  </si>
  <si>
    <t xml:space="preserve">MRANNRIEWKVVRRLPLPNSVSMSYEMDPMFPYNAGVIVANLPVMRRHYAAFIAMMLDPRASEGLYYHGYGPADQGIINKFYESDLRGRMLNQLFNAKPYSTFDPSAYLLHFHGPKPHEYAAYLNTGQCEFKGLCEKAFAMWVADLGLGGCASGKMVI*
</t>
  </si>
  <si>
    <t>C_360033</t>
  </si>
  <si>
    <t xml:space="preserve">MLPGRGGQQLAAASGAAASAPAASAPAALGPAASAPAAAGAAAVGPAASGPAAAGAAAAGPAAEEGAGAGEPKELYSRYAPELLAALAGSGVAEHLGRLLLVLLPAIDTCPAMAPQGAIVFGMPVMPSELATGFLKATFRCALHSMCCTASRLRCSAHPGP*
</t>
  </si>
  <si>
    <t>C_360034</t>
  </si>
  <si>
    <t xml:space="preserve">MTSHDRPPHEPLPPFCRGLPAALSAGLLPRLMEPLLRWQVSPVTQQWDRLAERVCTYLQSYWGVALLASAPARQAASLVLTMRKRLLRVAQSPSWTLELADHMQVLGLCLGQLRCMHGMLRDAAAGYAAGHGGPPSDGGSGNSDSANGGGSDSGSDGDAAADGGGDAAADDSRWLYDMVRSPRVTALAALLVRELLPVAADWAWQSTSPWLATLCCASDTSTGSLAPEEWRAMLRGAGAKATEVVAEAGGADGGVSGLADDRAAAAGVCWDAVPWHKHLALVVGVVATQPLSEVRARLQLPRLCSNPACVVLKGDCEVELPLKACGGCGGAAAYCCRDCQVAHWRAGHKAACGKVTGNKDSALGQRK*
</t>
  </si>
  <si>
    <t>C_360035</t>
  </si>
  <si>
    <t xml:space="preserve">MLVSSRAAADRVVHAEVFFDPQVARLAANSFEASFFLGSPGPGGEARRAALLAEVAALAARAMEEEKAEKRRQ*
</t>
  </si>
  <si>
    <t>C_360036</t>
  </si>
  <si>
    <t xml:space="preserve">MAAVPAAARVAVVCAAAAAAAEPTLEAAGTAASEAAEAAAAEAGAPPQRKRRRAGAGTGTAAAAAAADAAASEAAAYAAAAALGSRSHRCLAPLQLLAAVGCPRGGEEEQQEATVAAALVGSGTRLGWLRRRGWAWGPAALAAAANSGCVALVEWMAAQGCPLGRRGEAYLAAGANSDFALLAALRRLGCPFAADTLTRAVHGAWGEPSYGGGGGGGGVAGGAGSYSALAAALRVARDYSRPDVAAWLRRIGVSR*
</t>
  </si>
  <si>
    <t>C_360037</t>
  </si>
  <si>
    <t xml:space="preserve">MRELHSSYATEMVTVHVRAWVKHRECANWHAAVGPNTKRKSIALLVLMALVAVLFRSAAASAPVKVGNYIKASEGGALAGGGASSNSRIPATPASPIFRKLVDGRGDDVGFVSVVEGLAARAVDKGLKLFLNTAVTRVDRLPPYPARSYRNASSSNSSGSSSSSSTAPEAEGPPPKYQLTLYTTSGRAVRVSAARVIFNVPQRPLMRILQASNLATFTPWSRALDMPYPYMAAKMYCXXXXXXXXXXXXXXXXXLSPPPCDVAIVGGGIGGMYAAYRILTGGVTVAAADTAAAGSGGGGDGSQQQQQQQQQQTRPPVVCTFEATNRIGGRIFSLRGMGGRGDLCVDVGAYRYVDGRHTLVQALDMPFPYMAAKMYLYYEDTWWIYMNLTTGSFAAPAFDTPGVESDPTLFTQPPLRARYHDGDWKCDGDDDAWSAAAAAGGPPPPPPRCHGFLLYTYLSDNSYSGGANRNKNNPHTQTAVVVVWDPSVFWTGGAWHGYKNGALGGMVNTSAQADPAQSVPVAAIKPWEHEQLFVVNEAFAPGAFQVCVPLEPKVWDWYDDGDRSRPHPAELCEMCQKLGYPCTRKRVWAPDMDDDSDSDNDDDLSGDTLGDLLGDYRRAFAMAAAKLWPGSDKVDELMRGLYWILFPSSRK*
</t>
  </si>
  <si>
    <t>C_360038</t>
  </si>
  <si>
    <t xml:space="preserve">MCKRCDILVYPQSQRPLQKMEDDNLIDKNKPHPEELCEMCQKLGYSCRLKHVWVPDMVDDSDSDDE*
</t>
  </si>
  <si>
    <t>C_360039</t>
  </si>
  <si>
    <t xml:space="preserve">MEVSRCAATSRSLTHRTDIAGSDVDLVIEIYGADSLSKSVRRLLYKAIRLWLVCMCGGRYRCVLIAKELRKSAELEAQVAAAAARACRVASHRGCGRCGGLGGLLLACGVPADGGAGEAAGAAATAGAPAATAACDACGCCWSGQACGSGHSYGGGGGGGGGCGPGGDGGDDEDEAEEEAQGVSLTAGGSWERGAGADGDEGTQDPANGGEVAVV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EEEEEEAEEEAEEEEEEEEELNNASGAEGEEDLTIEAQEEQEEEWLEQLRQQQQQQQLSAAVAEAEAADDELRVRGGGGGGGGGVDLDELAAALAGEGRQLVDEFLARKAEEVAHVMRTRTRQSSGEGPLKVLATEAERAAWQRPSAVLLSSSGDNGGGGGDGGGGGDDGSSGDNGGGGGGGDGGGGDDGSGGDDGSGGDDGSGRDDSVCAAPAGAAASDEGADHGSSTTGGSSSDGAAATLALGPSPSSSSSELAERRGRAAVRPLPGTPVAAANGSSSSRGGGGLGGGGDPPSPSALPPVPAALLARRHSFSSPPGGHAVGGGGGGGSTATEAAGSAGSEDAAGGSATRTHVRDYISHTAAAGADAGANADSGARSGAGAGAGVDMRSSAGEDVAGAAPGGIGDGGGGGSGGGGGGGGGGALSQTADTELKEAWGVPRLRGTRQHQQQQKQQKQQKQQKQQQVGRGGNVVEADRTWQHPRAAAAGRQCFMRCGVGGGGGSSGGGGGGGGTPSGSSAAEAGRANWYQMVRAAHVVAAVAAPARAAAAAAAAAAPGAVPEAAQDQHQQ*
</t>
  </si>
  <si>
    <t>C_360040</t>
  </si>
  <si>
    <t xml:space="preserve">MAGWGSDGSSSGDGEGQGGGGGGGMGEGPAGAEAADGAEGSSGSRRRWPAAEPREERLRLSSPRTCISTSASATGSRVGADGGGGGGGSASGSPWYARDGPEWLVLNRYQELVLRPSPPLALAARQQNAQRLGADGDDDGRSSSGSNAGGGIGADEEGEGGGAGEEARRGEEEEGDEAAVGMEEEEEEEESGEWDEEESRDDGAQSRREHAEPFEGPPAQQQAQQGAGQEAEQEAEREAGVEEGEAGVEEGEQHDAPAAQLLAGGGAVGGTPLQAAAAAAAAAAAAGAGAGLVDLTPGKLHALYAAACDQVVGLADAEQRRRLSDRLRRRQQLPRQRQEPQEGQQQQQQQQQQEGQKQKQQEGQQQQEEGQQQQQEGQQQEGQRRTSSKLGAGEEGRSADADEEEGADEIVYLPRTAAAGAAAGAVRAAGAARRGR*
</t>
  </si>
  <si>
    <t>C_360041</t>
  </si>
  <si>
    <t xml:space="preserve">MLAQTHTASSRSACRGRAQRGQLAFSAPRPISQRSGSLIQQAPSMAMRVTVAAGKLDSVSLFGGDTASLMGGSQTVEKKKSGKEAVMEVQLSSTAGIDYTVLRDHLANGEFREAEDETRALLIKLAGPEAVKRNWVYFTEVKNISVTDFQTLDNLWKASSNNKFGYSVQKEIWVQNQKRWPKFFKQIDWTQGENNNYRKWPMEFIYSMDAPRGHLPLTNALRGTQLFQAIMEHPAFEKSSTAKTLDQKAAEAAGRTQSLF*
</t>
  </si>
  <si>
    <t>C_360042</t>
  </si>
  <si>
    <t xml:space="preserve">MHAQSLHATATRTATSARHVAPHAPRRTASVRCCASMPTSGETAPSRRQALASIALMSSGAMLSNCAPANAALKDYLLPGQDEVLEVSMTLGSTDGKYMFSPSTLELTQGKIYKLKLNNPSSTTHYFTALEFASKIYTLLVLAGDPVVEVKGAISV
</t>
  </si>
  <si>
    <t>C_360043</t>
  </si>
  <si>
    <t xml:space="preserve">MVMVFEYGYRVTFWFAGLSTDTIASYLAVLAGLAILAAVHEGLAVYRRARLGLTNAGLGEDAEALRHGHGQKPAPSAALSAAAAAASAERLLQAGLHVLGLGLAYCLMLAVMSMNAGVFAAVLLGFGAGHWAFATDRGGLGAAPPLVRGEACHGS*
</t>
  </si>
  <si>
    <t>C_360044</t>
  </si>
  <si>
    <t xml:space="preserve">MPQPPPPLQMAGLGGRGRDLGPLHQXXXXXXXXXXXXXXXXXHPPPPPPPLPPRENVMLARRLPLVSPLAAAAAAVAAAAAAAGGGTGGLDGSGWGWGCCLGCGLAPQYAGAAAAELRGRSSQAVDKKSFALELQGPDGKQSQEVSLLGMPAASDWVLSSLALDRSLVRDALAFTLARAQGGNWEVVRGSRVAVHER*
</t>
  </si>
  <si>
    <t>C_360045</t>
  </si>
  <si>
    <t xml:space="preserve">MRYNRWWAAELGEQLPAPVARLGPTRVDFKYPKAERAPSSVWGYAASQVSALAAAANAHDNGGGGGGGPSRQRLAGAADVSSLVDFLLHTELACDYDGYVSSVFFYKDAGKPLTAGPVWDKNLAFGNEAEMMLMFVP*
</t>
  </si>
  <si>
    <t>C_360046</t>
  </si>
  <si>
    <t xml:space="preserve">MSGHSCSTVAAVGIVGVSGAAAPSGAGGGSGRVGRGIGASGGAASAPAGEISVHASAPLPGGTLAALVLSAAGGQEAAAGAAGGGAAGGTAGGAAAFVSASCDLGALALQAAAAAGAREDLGTSVLVGSGAGGGGGGXXXXXXXXXXXXXXXXXXXXXXXXXXXXXXXXXXXXXXXXXXXXXXXXXXXXXXXXXXXXXXXXXXXXXXXXXXXXXXXXXXXXXXXXXXXXXXXXXXXXXXXXXXXXXXXXXXXXXXXXXXXXXXXXXXXXXXXXXXXXXXXXXXXXXXXXXXXXXXXXXXXXXXXXXXXXXXXXXXXXXXXXXXXXXXXXXXXXXXXXXXXXXXXXXXXXXXXXXXXXXXXXXXXXXXXXXXXXXXXXXXXXXXXXXXXXXXXXXXXXXXXXXXXXXXXXAALAVAAVGGSGGGGGGGGPGRVCHSARGGGASMAGGGGGGASSTGVLSSPTSWLNGGVSLLQALASGGEGAARRASGVLHGGGLLSGAGSGGGGGSGGGGGGAVPTDDGTCRFGLQEALHQM*
</t>
  </si>
  <si>
    <t>C_360047</t>
  </si>
  <si>
    <t xml:space="preserve">MTASQRALLQARSHLPRPHHVTGAPSTSRGASGASARSSDSSESGGSSSSGRSSSVFGSGSGEGPLLSVGGGAGGDSCSSGGGGPGAFDDVSMLELEAVPPLPLQGLRGLQISGGPAFARSAGSAAGVAGAPAGRPPAHVGPAQLRTASGHSSGGGAGGAAVAAGAARRPPAVDTAEDQAAAGAPGVGVGGRGIRRSDSDVSGAASRDQGSRLASVPLASVPAHGTAGAAAAATLAAYALDSDSDSVITLDALDVLTPAPAVPDALPGLARMDVDVDVGGEEMALSPSAFATPQPQPRAAPQLRALAGHGAAAPSPSWEELDALMARGLAQSPASPATAMDMTPPALPRLRLPSRAGGAAASAVPVGPPAAAAAEGGMPRLSLPAAALRAPPTVPAATAAAAQPHVHVHHAAAESSVQPRAAAAPAAAALAAAPAASAAAAGGREAFDFDPDRPENYDDVDNPAAVESFFNSPFFDRRMLWDDLRARGEAAESARGAGSGGGARGRAAGLLHDMGGSEGAAGAGCVGDHGDLFDADEEEDGLDGAGSEVAVSPSWMVPHGVRSGAGGAAAAGALGSGITFLASQRPGSGQLQHFDSVAMLLMGTPGGAGDDAAPAAAGRAPLRIAVPGPGATGGPAAVRAASAALPAPVAIYKGAAAAAALAAGASHGNDDAVVPATPDDDDHRRESLFARGSEGANYGAIAAAPAAAAAAALQPVPTAPAEFVLPDTPPPPAAAQPQGQGQGQGQGQQREATAPAGELHTGERGRPIELLSSDDEAGEGGSPACAGTAAAAAAPVTSPARAAAAPARAAAAAARQAIGRVVAGLRRPRRS*
</t>
  </si>
  <si>
    <t xml:space="preserve">MSVPVPRSFRLLEELDRGEKGFGDGTVSYGMEDPDDIHMRNWTGTIIGPANTVHDQRIYSLKIHCDLSYPEQAPKLWFKSRVNMGCVDQRDGRIDPTKFPMLGNWKREYTLEQLLTEIRRDMSSPLNRKAPQPPEGTMF*
</t>
  </si>
  <si>
    <t>C_360049</t>
  </si>
  <si>
    <t xml:space="preserve">MQFYSSGVINSCCEGLNHGVLAVGYDTSDKAQPYWIVKNSWGGSWGEQGYFRLKMGEGPKGLCGIASAASYAVKTSAVNKPVPTMCDMFGWTECGVGNTCSCSFSLFGWLCLWHDCCPLADAVSCPDLKHCCPAGTTCNAAQGACIAADGASSTPWVDKTKAMVANTPAAHARQAEVEAAQARQEQQQQQRAAHALGEADMLLARGGGKGGERKRIERIAPQ*
</t>
  </si>
  <si>
    <t>C_360050</t>
  </si>
  <si>
    <t xml:space="preserve">MSSTTSRTLVLVGLEGEDELMRAVQSEAQEAFSMVEMPPTAPDSDVAAAAAVRLPNGTDLDRAHVVGVVLNANGPSGASDDAGDAAALRLERALQLAKAIRGACPHAFVMLWHRDAVEDPKLRIAAFACGANMVTCFADHAAEAAHRPAAHGGPFTELRRPLGSAVVVHRRRDNKFLMIAHLADANGKPCWRLATFYAVLADEPHAAAARPKTVPCFESAGACWVSADQLDGIPLRSERIPRTWFPHFAAGGKPLPLELPPDQAHLFPDVEF*
</t>
  </si>
  <si>
    <t>C_360051</t>
  </si>
  <si>
    <t xml:space="preserve">MVDDTGQSVSKDRDIEQRIAEADEVAAALKAFAIECGYLSGSSRSHNSRCGGGAANDGSSSSSNGGTGGGNNGDGDSSREEGEEEGRLLRLLRRVLGLPQVRSLELGGGSSSGVFGGLRIAALFPGLTSLRAPIVHSEALRDATSLTALTLLLPSSPATAAAGGAGYGSSTEGGGSGCSRGCSAAAADVASLMGLCSLALEAVVAVAGGGPDWVAAAGGGSSRAGGSSSAGGAPAGTMSLAAALQGAAALPQLQRLQFINMRPQAVCELGGLLQPTGLLQPTGLLQPAQAQPAFAALRCVSLCGSSIHVDWLAGVVGMLNGLAMLSDGGAAALAAAAEQREARRRRRLWDGRTPQAHGQAVEGVEGVEVVEMVEVFRPRMCLELCDGPAVAPRAAAAVAAAAAPAAVMHAGAAPVWRAY*
</t>
  </si>
  <si>
    <t>C_360052</t>
  </si>
  <si>
    <t xml:space="preserve">MSLRFEKLSGTDTGPDGYVKKWEVLRGVTGDGTVQWEECWWTASNRYGLREMGAFKKGSTEAGAAWVEEWKEVLYTHATNLRLVIERTAHK*
</t>
  </si>
  <si>
    <t xml:space="preserve">MPQQTYEEARAAAEADHTELCAFLRAANEQLTEEARRRYTQAITDVQAAHEEECACLREQHARDLERVSKYNADIWPRVHVARLALAELGRVQAFAEHIKFCANKFEMGINLMPNTPNWDRVVEMQPRGLVRFARMMGLSPFT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YQSGSPTFRASQQQQQDGSPGGGGGGGGGLAASRPRSAGPQPRPARVAVDVGPLAASVARSRAQAGVHTAPGPGTALAGFARDVPKLRYPEVDVQQPLSVA
</t>
  </si>
  <si>
    <t>C_360054</t>
  </si>
  <si>
    <t xml:space="preserve">MPVAANRTAMLHASLRLAAAHLLPTTPAVFYIFTVADQLPLLAAGLRDIVQQQQRGSEWVRLLAVPVEXXXXXXXXXXXXXXXXXXXXXXXXXXXXXXXXXXXXXXXXXXXXXXXXXXXXXXXXXXXXXXXXXXXXXXXXXXXXXVDSRGSHXVFSDPTLANTIPFHHMLLLCSHWNQNYRLMGDWRLSFMPRFARDMGHRIAHTDALKMGGLAD*
</t>
  </si>
  <si>
    <t>C_360055</t>
  </si>
  <si>
    <t xml:space="preserve">MVGAGLPVKIGLEPKQQRKKEPSKLDADLELLKERIQQFGRSWAVAAAANGSTDPGCLLQAAKALAGLVALFGERKAAAYKSQTKHTAAKEAPWRGLLPALLAGSGAAAASRGLALPALAGLVGYMPEPELWGRHRLSRLGGGGSSAHVAVGQHGQQTQRQSATAAAAASAAGGGQGLLQPARELAMRRLLAALVQCFCAVQWKPPLRHEGGIYNGRDGTIGSSSSTRVGSSSSSSSSSEPAPVQQAHTAGMRLLPVLAAALMPDAVPYGHKPKTAWAAPDVGEGAGSSLWDQALRAALVMSCRAALQHIEVMERAGAPSGGVLAGAAQPGPAPGADGVAFADSMTAAAVWAAGSGGALPQPQPAALSRPEEQLAWAVAWQLLRQLAPLLPDAAAVAAVSEAVGGAATAAAHEAARRSPAPNASITLLSLLLSQTRTLVDLAQLQLRHFWAIGGGGGGSSSAAGGSSSGGSSSSMSLEQACGGVPACAVATEAVARMDPNGTRPCASFLQQVVKRMQVLAMAAHVGDSNAGAGAGAGGASGPLRHVSAGATAPLADPASTHDGGGATDAGADAREHDRLRSEWARVPQPQWRHWTPQQQRLYALARCCLAAADTAAAVTQPAARLPTPLQSLQPPLTAAAYSALHAALSGLLCRAAATPHEDLDSVLGQEPLPQLRGALQRLARIWDRAAAAASVGGMGDAGMAGREEGGVRGDSDGGSGSSSDSDDDCTDVDTMLAGPAPTAAAAVAAAAAPAAGFNLDAIEEYADSNFVARRAGAGSGGGGGGGGVNGSAAEPLLQPQLRAVSALVAAGCPVLGAHLVAMGQRVPWRALQAVLGYLSSGHVDLLQLAGPAAGPGAQQHQAAAAVAKEVAALAVGLDDGC*
</t>
  </si>
  <si>
    <t>C_360056</t>
  </si>
  <si>
    <t xml:space="preserve">MKAVYITPKGRFENRFGVFRHQSWVGKPFGSKVIADGGGKGWVYLLRPTPELWTQVLRHRTQILYLADISMVVMQLDLRPGSVVLESGTGSGSLTHSLVRAVAPTGHVHTFEFHAGRVEDAAAEFQQHGLTQLVTVKQRDIMENGFPDTLHGPGGGWRHETATTGPAATPSIAPLNATATAVPAPKHQRRSAAGGGGGATAGSSHNSASSTTPAAEHDFTKPPSSSPSHSPHKSRITVNGSEFSATTAAHSNNGTTHSGLSAAPLRRRHLLQAAGGVGNCCDRLAGVGFSGGVPLMLVDTRNGAKIESKDVRVYATVCTCSPVGGSWDGQPYVDVGPTEAQLSVRGSSSARQNAKKSYNLKFRARGDGNKQARLQLFLVDDGSSGPVSAARHYSGLFIATERISISPARVNVRRMDPDKDLSGGYIWGYENDNIDADELTFRPSPSLLTFVMHQPEFDSKQALAPGGAAGRPTPAERAALQWLTTYVGQWESALLTPERLPGQAALRAKAGANREQGITAGFPNGLRGGTAAAAPGSPGGPPAGSSNWRDYIEGTSFTDYMLVTEMTKNPDGYRGGVSSGSSGGSAISPEGWRFNICEQPDRCKADPVDGISQYYRAAWRDSGHRTGTGQRWQSLRGGALSDDTLRGMISAQSGLIKDAAMRNYGRWASVYDNSYFKTHLEQWNYEVQQLQEWLLGRAKWMDAALADAAKGGWGTTPSWPASATNRGGGGGGGSSGGVGGGVAAMLLGADSGGGAGGGGGDGGASGVVSRLMRFVGGGSSSNTRKR*
</t>
  </si>
  <si>
    <t xml:space="preserve">QQLVGLRQRLEQLVVRAGDQHLGQHLHVVQRAQDGKPARCTHLLAGILCHLLDGRQVLGQPQLQRAAEAEAGVGAHREAGRFLQLGAHRRHHLQRLLVQLLAQLGGGAPPAVHVRRHRLRVDLRERPVQPLGQRARKLRGDLPQVRGRREGLADVLQPLHLRLQLGEIRDESRAVGLKLRQHVRHGAALRHHALELRHAAVHLLHELVQLVQRLRAVRRLVQPRHDGLELLHRRHVGGVPGVRLPRQQRVAQRRRLVAQPLLRAAAVHRQEPEGHQALGLGRHRLAQRRQPAHLRVRLRQAVARLRPGVHVLAYGGRHQPGELLERGHQVRGRH
</t>
  </si>
  <si>
    <t xml:space="preserve">MYELIKVYAGLAGGCGLVLAAADELDQLQPPPPPDVPLAAVTAAITAATADNAAAATDATDSSGLPSGGAPARGGGGGGAGGSAAARGGGARLPGLLLLRSAPHRQEAALFADTVAAAIAAGACTPLLLVEMYTDSPSATATATAATATAATATAAAAAAPAAAASSSSHNGDSTGQDGMCCASGGGAVHSTQATQQQSPSRHHIHRQQQQDEDDAAMAGAKYRLLSRMMEAAGQAAGQAARQAAAVVAEAAEAGEAEAAVAAAAAKAAQDAAMTAAGGDGGGGGESTSLAAAGWRSVRDPQGHRQPRQPPLESSTTRSSRDPNTSNLLLALALALGLALAHRQGLRSGSERRVRRRHKQRQAPSPQTPAQAAQPVATPPPTMTPPPVLPPRPSPPTAPRPPVVVWGLLTGLRRWRFYCVREVVSAADSSFTASPEALSSASASPSASASASSKFEVLGSRLLRVVDDSSGGWPGLVPGLAALYSILCTQEGLAVRPNNAEPGAAAATAAAGGHTSAAMPYNYGYDMPYDAHRDRLMHFDLIMGATAAAGRSTVSYGQEAEWVRRRLEEYMGSRRAQRRLHEAAAVAAAEAHAPPLPPLPPPRTQQQANESHEADGTVRGTSGGTAAVVGVGRSRSRSRSPVQQARRPKQGQLPPPPPRKRWEVLMEEALQDEVEAAAAAVEAAELAARLQAPRRRRAARIVPSPAVNAFLNSSSASSTTAPAAAPAPAASAAPTVPAPAPMPAAVAAAGSAAPARQTGANTPKASAAVTSAAGTAAAATGASAVQVPMAAPPAATAPAVVTAASGGGGAVAKIGAGNVRRSNSSGSSSGSSSGSSSGSSSGSRSGSGSGYELQMEGAKRALAAARKRAEALRVQGYGISRAAAGAAAVNATAGTSSPAAASAAGSSVDSAITTTAAAAAASSRAARGADDDDETVAAANRRLAAAAAADVDTVVAAVLPAVGPASVAKTQVTVPAVVTAASDEAEGAATPVTEAARTLPIKEGASDTGGGAATTAAVLAAAAAAVSDWDAAVAGLGAAAAAAAAAAAAAAQQQQQQQQQQQQQQQQRVVVLGLDDGEEEVELLGPGGGTSPYMVAGAAGGGCVGRGSPVRSAAAAPSSAAEWRRQQEEEEQLRDLDLELELLSLQRRELEQELAKLDVFPNRFSAAPSPPGAGSAGAAAGEGVEVSGPTSSSRGGGGAGGVGSAGGAGGDGGDGALLQAKEKERVAAVALRSPAGAGGSHAGSGAGGCSGGAGAGGADVVGGRRE*
</t>
  </si>
  <si>
    <t>C_360059</t>
  </si>
  <si>
    <t xml:space="preserve">MSPSVVRWLGIVSPTRKPTIPSLLTILIYVACHYAAPAQAHTVDITQQKNMLWGERGLSNPSRRLRDIADNSLLYFNMRSVVLLTVATPASINSTLPRMLANLASFKDKQQVDTYGHDTTLAEHTIVASTSMAVQLGCDALSQTYHQKCYELDHFLNAGVEDILALSKTKAHAYSLGLSRIKALVDLVSLGYDVFYFDLHHVFFRNPLAYLYANTSAPVVVSGTPASGCRPLAAGPGGRLPVDHHRLDIVFIRSQPSTFRCLYNWLYWSTHTTHDVGDKPLDHHTFRNTMQECVTSLGVSVISVQYLDPHAFPSNCATKCGCRTNSPVDPVRPGTPGANSSCPPEVMSQWVGYLLGCSGSPAALEADMVRYGEMLAATK*
</t>
  </si>
  <si>
    <t>C_360060</t>
  </si>
  <si>
    <t xml:space="preserve">MERLGLQNGAAKDKQADKAVGVNSQEMESAPQQLRGAAAAAGGSSSGIGGSSRTHNGGGEAAAAVLADPNTTSLGGARAALADLQQGPVAAAGSSSWGPSATATAPPASYELATAAVGMPCGAADLRDASSLMTAGSSNAGISSSERSGEGRVGMGEEAAVAAAAEQGLQAAVAMRRDDDMDGGGRSGGCGEGLGDDDVCSNSEDACSPAAADPATRVSPWEE*
</t>
  </si>
  <si>
    <t>C_360061</t>
  </si>
  <si>
    <t xml:space="preserve">MSPDAAAAAARYRSSALYHLSHQQQEGAGGSGAPALATGVKPGGAGGGASGSGSALRPSRRSAGRGGPTVPPKHGRPRAVTSALSPRGGGPSNPGRPATAPAVPAGPPPPSMMVPPALPASRGLGSPSGAHGNNPGGTNPFSPLLERHLVSRHATAYSGTVTAVLHHVASPAATGVARDTQRRPGTVPHDVYRHSAVSPPRRPAPLTVPGEAWAGGAAGSPVSPILMMGAGGMGTGGGGGSGLAAPTDSGNYSSCAPSPSGTAAGGFGGGG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RAHLPPSVRRGYGGALTPQTVADWETLTEPNRRMMQAIDNVTNLVSRPPRSPVAKAARAGGGSGPGTGAGAGAGGSDDSSGSPRSGGFGLHTTARARRRYVRYSTDIFPELGLSGASAASLSYVTSSSGTHAEVAGYGGGGFGRLEREGSGGGDGGGGGGVDSEPSAAGSAGSSGSGRERHHYYASAPPPSAAAAAGSGWAPHAGPRSPGGVSRAVHLHPLPTPAAAVAAVAAAGGAVAAAAASLPQWVDTSAAAVSRPGATAGSGSPHSRGSTAATSPSGAHGGGGSGAGEDDGLSSASSASFAAFPQAGSPATSPSAGAAAAAHPHATFNFPHTLGGASPRAGDALGAGTHHYLHAHAAAGGGRRQPAHAPASSAAAATANSQHGMQHEHSFTDGLPLQSDSSHSADAKPRDPHTPAHGDAVPHAHPDLDDPSHDLHTLADVHLTTSLRSGSSSSRRQAAGVSGLELQPAVELQQRDVAPLRPYPDQLLPLQQQQQQQQQAPAAGASYASSSMPPSLEPSFSGLQGVGASGSAGGSGAAGGNPRGGATAAGSAGGDAAARAQLGRQXXXXXXXXXXXXXXXXXXXXXXXXXXXXXXXXXXXXXXXXXXXXXXXXXXXXXXXXXXXXXXXXXXXXXXXXXXXXXXXXXXXXXXXXXXXXXXXXXXXXXXXXXXXXXXXXXXXXXXXXXXXXXXXXXXXXXXXXXXXXXXXXXXXXXXXXXXXXSVAAAGLEEALDPRQAARQAATAELDAMLERGADYESKVKAASRATKALARAPGAAGPAAGAPSSPTSPHLAMKVLQPRSSADMAVAAGGGGLEVLAAPVPAAAEMEAMRAAARVTVAAPPVSLANRISPQMTAPLPAAAPLSPGRRTPGGAPSSPERGRVPRPANYQHVQAATESGRTAHMQDVWAS*
</t>
  </si>
  <si>
    <t>C_360062</t>
  </si>
  <si>
    <t xml:space="preserve">MSRAWVDGTVQQRQGGADDVPSPCMLAYAAAGSKLQFIALVPEQATTAGGGVRAEPISQVLDTRQFEDRLTAVIAAFNIWRLLVGYAAMDAPAPALPVGQTLKFDGSKVTMLPGLPGFVRKVIPNFKDSHEEYTTFQVLHDLYGAISKPLHRSAVVQAVDGTPRMQADGSYLVHLTPPGVPCVEPPGSEDELRGVVACVLRGLAALHAEGFVHRDVRWRNIIYLPAEGRWLLIDLEHAGRVDCDCRRPPFPLQHWSDRILEGDGTYSPASDLRMVAEQLMASQEDGDGRAGALLVRRPPFTLSAAGQDLRRQLLQADSSSREQLAAALLAHPWLQSPAGAGAAGGAGGSAGSPS*
</t>
  </si>
  <si>
    <t>C_360063</t>
  </si>
  <si>
    <t xml:space="preserve">MEGDASSSARSGDHAATAQNATVCSPPAGWCGGGNYQVADSRTVDCDGDGTADYVCIDALGNRGVILNNQTAIACEDTWPSVDRSAARCPVFFLQRCPNVTGYITIPESYPVAQAGQTALYASTALADAARDACSMNDNCTTWVRYPSTPYDQGQYLPSQPQWIQAGASCTYVKAPGFVTVRLPPSPAPPSPRPPSPSPPRPPSPPRPPSPFPPRPPRPPSPAPSPAPAPPSPASPRPPSPPRPPRPPPSPPNPPPLPLACGRPEGWCVGDTYIYRNVDCDGDGVPDHVCYDARGYRGVILGAQETATCVDTWPWLASSICPPVFNRASLPTVSAPIAAAATPARAKSRPDWWCTGSSRAILLEDVDCDGDDLLDSVCYDLAGNRGIIGSGIDCTDTWPSVAASYCPPVFNVCPEEPGPPPSPACGRPEGWCVSSWNIYRNVDCDGDGVPDHVCYDDAGNRGVILSVQTVTCMDTWPSVSASVCTPVFNRCPMDPALAGWVALPDVSWVADFSTSLDWSSAEEARTVCTEMDCSFLFYSPPNKWTTVSAFGNRNIVPYAQEPASCMYVRVCGRPEGWCVGDTSIYRNVDCNGDGVSDHVCYDARGHRGVILGAQETATCVDTWPWLAPSICPPVFDRCREEAGWVALPDASWNADTAAAYDPYYTLYLTSADSARDRCNEAANAAFNCILWETNVVPNKWRAFFGVLRTMTLLAPTSPTDPAACVYVKGPAQPQWPPSPAPRGLACPDRPEGWCTGAQSMYVQVDCDLDGRLDHVCYDAAGRRGLILAIQSGPTCGSTWPSVAASVCPPVFDSCPKVAGYLSLPNTAFSSNYGNNQLFIGQTSSGYAAWQACEANSYIYPCTMFSDKGAYAYGQVDALKYTEGVCSYFKLPMPPPAPEPPLPPPRPPSPKPPAAPAWTICTKPANQWCTSGTLRYVDCYGGFSERVLDQVCHNEGGQRGVIRYFTPGTTCTDTWPTATASSCKAAFGNCDRPSGWCTGVYRYVACPPRAGYTVYQDATMNSQVYSGVLGLWLAYPPETAASLCAATPGCSVYDTAGYYSIQTELRLTYMVGRCAYISNSVTLDHLTVAPGVTRPPGTVGTAAAGLAAIDVAASQEQLSGTGVLMDDDGPQPSNEEQLQEVQPLLSGSPPHPAPAATAAAQAGMGASSTTSSPAPAASSVSREAASSSAPSAADLATTTGATTSSNSEQQQPQQQQQQPQSPLDLPSVLPQGAAVAGAATALDTAHGATTADGSGSAQQTNDSSGGHGGSSVPVAGIVGAVVGGVCGAALLAIAVVGVVMWRRRLVHDNMRVAPL*
</t>
  </si>
  <si>
    <t>C_360064</t>
  </si>
  <si>
    <t xml:space="preserve">MFTAGESGRQPWDFFRFVKTVAYFNELPSPDKLLQGLVKQLSPQGAGDSVVPVELPQASSSGAVEVPITGIVMVTGATGGVGRRVVARLLAAGKHVRALVRDLEKARGMLSDLPVAPGGKLELAAADGKISRDDVADLCVALLGCPAATNTTFEVKSTVPFSQPWTGPEPSAPRRDWFATLNQARLRPGVTGRTVLGVYTG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FSVDKGTGIAGGGGRGGGSSSHTHGTVVVRRYDRQQELLVEMPEEEAERYAGGVRRFDFDSGLAPYNLTAWRQWRQLTNYLDVRHVSELQPVGGNICTAAEAAPATGGSAGHGALVEELLLGGGGRDCFLRHHLATFLAVLREAAPGEVEPALAAQAAELRALLGRLVGWQFDGLELLGEDEDDEYAPVVVELPEGVEL*
</t>
  </si>
  <si>
    <t>C_360065</t>
  </si>
  <si>
    <t xml:space="preserve">MKSTMISRFGLALLLASALLINPIVRAEDEGVDDDEYADTARAMLIVRKFTKEDIVVQGKNVTVEVDIFNSGISTASSVKYTDVLPENATLVEGSLEVDFGKITVGSHVKHSYVVIFTTGNVQVQLPPALVSYLAETDSTEPTLGASSSQVLYVLTPVQQLQRYALQAGTYASLGFARTPTDWRNLAIVIGTIGTALGANWMVKKVKASNKDRQRERAYKELTKDD*
</t>
  </si>
  <si>
    <t>C_360066</t>
  </si>
  <si>
    <t xml:space="preserve">MKKLVAEWVAAGVVAEWRPKLGVYDASSGVFKRREELSAAELQAAGSGFFDSLSPASGPMYVAKPSMDTLVAHLLEQCPARGGTGAAAGAAAGGGGGAGAGGDEDEGGGGWGEGANTLRLNTRVRKARFTDGKWYLAGERVQPAALRHASPASTTTXXXXXXXXXXXXXXXXXXXXXXXXXXXXXXXXXXXXXXXXXXXXXXXXXXXXXXXXXXXXXXXXXXXXXXXXXXXXXXXXXXXXXXXXXXXXXXXXXPNVAGALLPGDAVHVVGGSAVQWVANDTSKPGRERDDGLTCWVAVTKPEFAAKLIGDIGPLASLPPAGPDYNAKKAQEVWAGMQADLRAAMGIRPLNRPKYLSAHRWGSAFTSTPLGVPAVWEADGRWAAAGDFCNGAGVEQALTSGAAAAEAPELLEAIAAFLPPNDVAASCLPDAAVLGAAAAAGALPLMEHLLDLACPATLPPAPQQAHEADAAGAGAADGSSSSSSSSSSSSSSGRARPHALCAAAEAGQRAACELLLRRGAAWSEAAVRGAARGGHVGLARWLRRRRPAGKRDCHAGQLLLAVAAGLDLPALQRLEGTWAAEAEARRAAAARALTSLRATAAAVASTEQAVNAALALTHDRERSQQVEEDRVAATSNAATLTDVARKLAAATVELAEQEEAFYCSRPTVEPALPQVGSASALGTAVAGGSASAPAALQAAEDEDDSDTGSEKDVWGRDAASAAPHPCLEPFKELELDAHTRSYLLQAAAGSPRPDWRDKVEWLEGRGYVPSAEATYRAAHRPDGAERLAWLCSRSDELRRARQQQAQQAQQQAQQQQAQQQQQAQQAAGGAAAAMGAAAGAGAGDGVADGEGDQWRGQKEGYYEPDEGTVMAAVEAPDPAVLRLVLQRMSATRRRQMRGGEGEHGGGEGDEDGGGGMHLQQQVQAQQQQAAAALPLGPLPLPVLFEAAAVAARGGRLAALQLLGTVALEEEWEDGMGGGPVDVADGIWLQPWLLRMGWRLLALAAEGGNMPCFRSGTLWLLRRLLSTDMEFGMAGLGAAAPSGDAQRALPGAVASGCVAAVQLLTAAVEQAALEEEQEEEQEEEEEEEEEEEEEEEEEEEEGHNSRRRRRRQQRQQARRRQQAWRRQQAWRRRRRTLRMAMRLAAAVALRRRAEVDEDGGRGLAAWMRQVVEGRKQQPGTQQ*
</t>
  </si>
  <si>
    <t>C_360067</t>
  </si>
  <si>
    <t xml:space="preserve">MCSLSWTCCRAAPTAIGSRRTPGPTSSRCTREIREPDFCTYTFVIYVPQLCELPYYRPRPKPGAGGAGAGAGVGAGGGAGVGGSGSSGSGSGSGSNSGGGSAKRRRGRT*
</t>
  </si>
  <si>
    <t>C_360068</t>
  </si>
  <si>
    <t xml:space="preserve">MLPTWQDFRNSAEGPYRQVTNLFLAINVATYLVARTDRSVVLAMAAIPHEVARGEWHRLLTAGFLHTDFLHLLSNMLALHWLGPDLESAAGRGRFAAIYLLSVVAGSAAQYAWGGWGTVSWGASGARRLVVQREADG*
</t>
  </si>
  <si>
    <t>C_360069</t>
  </si>
  <si>
    <t xml:space="preserve">MLDACGEANG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GTANSRWGLLRGP*
</t>
  </si>
  <si>
    <t xml:space="preserve">MGRSGTSTTTTPNRVSGKASTGGTVGQAAAKASGGEKAKPAATAATPAAAAVEVDAAALLEPEKEQEVVDKALLASFPVGMSAEQLPDEIQELYEDMPPELAAAPMRLLKLSAVESWSQVKVYEDVVPEECVDVPYARVSEALWKLTAVLSWRWGAQKPAEQKPGFSPMTSHQFRELQLLLQQLKASGVAFIWIDWSCVPQYSAPSMVEVLRSKCFYARARAMIVLPTFRPMDKDFSAVVRPLLGTVRRGLARKAAGADLAVSDSAAAAAVLKRILAREVVASREYFCRVWTLAERMARHGRSERLSNWMSLEAWLGMLADALLSFNDDPGPSMIYKKILGPELSRLLDAAVAPLTAALETGSTRGADGLIRQLEQLFEAGVRVWKADSFLTEGPTLDWLRGYLQELDSGTYQAWAFADRVWAVYSYYVWTSPDRGEAGLLKALQNLSRLAGADAAELASAAVRMGLGQQLLESAASSAVVKQDGSGASQEEQAELRRVELEAAVQAALEEAGRSAAQEKAAAEARKAEHARMLAATKAAQLEAARRKAQVGAAAVAGTEVDGAAQAEAVVEAAAEGDVAGLKSLVKAGAVSGDVATKGLVAAVLEGHADAVPLLVSAGADVNAPTEDGMTPLLLSLADGNAGAAGALLGAGAVGDVVLPDGRQALHLAAQKGLWELIQPLIKAGGNKDAQTQDGSTALLIAARNGHVDVVRELVAAGADVSAKDNDGHSALVAAAQASQPVVAELLLRAGAGADGGDQEAAQKALDDMRQQEKAAAAKAAEREALVRGAEADAATTAAAAVAAGPAAGNKSDGGAKQEQAEAKPAAATPEELLGAAERGDLEAVRRALAAGVDVNSCDRTGKTPMFAASYNGHVEVVKLLLAAGADKDAADEASVNPLLVALQWQHAEVVRVLLAAGASANAGKRDGTMALHIACMECDASIVKALLEAGADAAAIDKDAKTPLQLAQDRGDNEVEQAIQEATGRLGGTATPEEFLGAAARGDLEGVRRALAAGIDVNIGSPDTNKRALHLACDNGHTGVVKALVAAGADLGALDTDGWPCLHSASAKGHVDVVEALLEAGANKDVNAKLDYTPLYVASQNGRLDLVQALLEAGAKTAYRDVYTLWTPLHAACYSGHQAVVKALIAAGTDVKAVDTDGKTALHLACEYGHVEVVKVLKAAGADAKAMDKAPAVTTPADFHCAAEGGDLDAVRLSLEGGIDVDVTLGDETQTALMKASVKGHAGVVQLLLEAGANKEATTKDANRPLHLGVAGGHVEVVRALLRAGANKEAENGTELRPVHLAVKLGQVQVLRALLEAGADKNALCKGTMRPVHIAAGLGHVEAVAALLDAGLDVDACGESNPSALAFAANAGQVEVARLLLARGADKDAVDGTDENGDTALHVACESGHVEVVKVLLEAGANKEQENTDRLRPVHLAAKLGQVQALRALLEAGADKNGLCEGMLPAIFLAAAAGQLETMDVLLAAGVDLEAAAAQGTRLLHVVSTFGLDKIVRFLLQKGASKEATTADGKTALYLAAENGHVEVVKALLAAGANKHVKAAWGHTPYDAAVRQGHTEVAQILQQAA*
</t>
  </si>
  <si>
    <t>C_360071</t>
  </si>
  <si>
    <t xml:space="preserve">MPTTDYLLEYRSSWAQSLAALRPAEEQKVELLLQLCAQPASSEEDGSQEQLSTREVAANLLPLISFVLKSGGQRVDLVMPEVARQLPLLTAGWVEPVSDPEALEKLFGEVFTALRSVIRHKGIKASWRQVLSAAVGDLLIRLVQALLRMPPTTPAAAAAAAAPAPGAPLQPGAPALVLLRALTRSDAAGGGGGGAGALPLLPVDAEVLLTWMVEKVLPLDGKVPQLSFSAAPPPAGSRAALAAAAAGDEKLLLLAAALVRTMLGGGAAAALAQQGESAATKERSLLTTLLTWSMGLIRGVLTRLLQPATGVDALSAAVLSGKQAQQQEATGAGGAAITRAAARLAASAMRGLLLLRPQEAAAGASGGGALSAAARGQLLEVISMMLDMSEACVSAALEIGMRRAPSVARRDLRSRLLVQFSELGLRAGAQGAAGAAAVAEMGALLPAVAEACEAAEEGLGGLGYMPSSVSRLSLNGAASTAARGGRPGALTSMTSSVGAQKADIATVKLLRNLWLYCALFGLTKPTAAPAQLEAAGRIAAVTPMILLADGAFSEQDVAEQLKAELGDRLRLAGEAVASPARLRASLQVRAGAVPVGGGGELETEEGVDHPLSEVPGASNLTSSTYELGGGGGSGGGGPVWRWLKAWVYAAARAAPTRTEAMLHQFLGQGKELCTGRPLCCS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PTAPHQVISILKGAFSAAGLDLYLCPYGCIPTGYGRGIIEVVPHTKSRAAMGELSDRGLHEIFVSQFGPPGTPGFERARHNFIVSEAAYAVASFILQAKDRHNGNLLIDSSGRLVHIDFGFILEISPGGNMGFESAAFKLSHEMTQLLDPGGLRNSGHFRLFEELVVRGYLAMSEGQAAAFMRGAIADAYQKWTTGFYDYIQNLQNRIPY*
</t>
  </si>
  <si>
    <t>C_360072</t>
  </si>
  <si>
    <t xml:space="preserve">MEVVKILLAAGASKDIASKNGSTPLGMAAGKGHTEVVKALLEAGAGTDIADKNGLTPLGMASSNGHAEVVKALLAAGAGTDIADKDGLTPLHKAADNGHTEVVKMLLAAGAGKDIAEKQYYELTPLHKAAGNGHTEVVKALLAAGAGTDIADKNGLTPLHKAASNGHMEVIKALLAAGASKDIADKNGLTPLGMAASNGRAEVVKALVAAGARADTADKNGLTPLHKAADNGHTEVVKMLLAAGASKDIAEKQNGETPLHKAADRGYIEVVEVLLAAGADKDIADKAARLVAEAVLVSMVEVLLAAGADKDIADKNGRTPLHKAASERHPAVAEVLLAAGADKDIADKDGRTPLDLLDWMADVNVR*
</t>
  </si>
  <si>
    <t>C_360073</t>
  </si>
  <si>
    <t xml:space="preserve">MHACRASRHLRYLFATGASTYLLLFSRDQGSYLVLTIREIVFVLTQRTITPHYPFPGQCTMPIRARTLTTLVPTTLVPPTTLTGLTTHPGPDHPDRASLTALSPDRPETNLALTAPPSDRPPLTRKGRLKQCIGMLQRCLEDYVGYGGGGGSGAVAASLGDAGSATTAGGVGGGGTAALEKGASGARAALADPQQGSAAAATAAPASYERATAAAAVSGGAVDLRDAPSLMPATAADGGGSSNAGIISSSERSGEGRVGMGEEAEVAAAAAERGLQAAVAMRRDDDMDGGGGSGGCGGGLGEDVCSNRACHK*
</t>
  </si>
  <si>
    <t>C_360074</t>
  </si>
  <si>
    <t xml:space="preserve">MTLQLCQKMERAFERIVDGGKDGGEKVLDVFEIKLKEAINKLPFQKILTLKNVQMVVNEADGYQPHIIAPENGYRRLIEDGLSLLRDPALNAIEQVHQILKSIVTLAVNTPECRDLARFFNLKSEIINHAASTLEKLRKDADGMVRTLVDMEASYLSASFFREIVAAESYAYDPSRPRPAFYTLAGDNLFEKRYDNLPPADAHLQKISDHVSAYLAIVKGQMLATVPKAIVHTMVVPAKSGLLLDLQEEVAGKEEPQLRRLINESEEIAAQRDTIRKRLTLLQRASKEIAAFMCLRRCGAANIARTRLHTIAAAAAPVAGERRAKANIDWDSLGFGLKDVAATMYVAEWTPEKGWDSGKLVPYGPLNMMPSAQGGQLTPIDLIVEERFHRAAPGGMGGTKAAGNYSPSGASSSSSPLTASSSLSAAAVTVVVAAV*
</t>
  </si>
  <si>
    <t>C_360075</t>
  </si>
  <si>
    <t xml:space="preserve">MGGGGGGGGFSGGRSAYGSSSVTTPQLTLCGASVAPPAATASAATAGTAAAAALAAGSRASVASRLGSAYGSHGGYPTGSLLAAALHTATATNTTPRASNKIVRVSATGLGLLSGAGGAAANGGGAAVGGGGGGAGYVVGGVLVELFTLCPQQLTEVRRELAAGRTWKGIVRVPPLLARSVAAAAAAAAQEAAEAAAAVAVAATAAAATASVDYFGLELGLGLAAPLPGLQMRGXGGGGAASGAAAGVTAVPSGGGGTLELAASTTWDRLVPLQATTSNVTEMEAAAAAAAAGDEGRTSGAASGLGGGWRRSSRAGATLPMGSMAHQLDVLGFADLSGSTHRRRPSQAPAQAHTALQAMAQRRPRSSLGLRPATSDTGRALVERSAHSIFSGLLSRAGLGGGGAAGSTQAAAQLPLQPAPAQGALTAQPALMTLSLSQRQLLAGGGTSSAAGGGGGGGGAAGGGGGGGGAAGGGGGGGGGGLNSQPSMPALPEATVFVARRGTNDTTVSESENTRHTSFGAAVRKAGQTYRLPAAATGSGVSGAFASAAGLPGSTTATERAFSGVVSVTLGSAGMHGPAAPGGASGGGGGGVTSNSVYSAGASPVAVVGASGASFSKLSAPGPGPGPGSAPVVQPRAGAAATSRTRELLGSPDAHALSGAAGGFRSGGSGVRSIPSGGAVRSAGGAAAAGAASAAANPTSLTTAASDVAGGSIRSGGLGGGGAGSGAGGLPSGLAGSGPVVGGFVGDGTSMALQSGLYGTTSLSRLTTPGQLASLTQLSSSVRTDGLGAALDSGPSGTAPAAAAALALTPPVLTAAAGIAPAPAPPLGTAVGAGTDAGAGTSGEPAGEAAPAGATVSVAVGTTGSPTASTAAAASAALASASALAMAAATPEVWKAAADVGTPTPTPRSAAVASVEAAHPLEATALRGAPGAALISTGGRPSSSLLGSLAEVSVALLAAGSAGSGRSGGVGAGGAPLGAGGAGGGEEDADAGSPAAGASTLAQFTTGPFAQAPSAAAAAAAAAVLVEGGTSAAAMPATAGGRLALLAQQTHTQSPQPPQPSQPQPQQLRGGSLQLQQQRTQSQIQAPLNASAARLASASALTLQRARGSMGSREYCGTNDVASTGMTTMYGRDSFGEAAVSFMSGAGGGASSQAASRSRLMEVATAALALPTAAGTPGGVGSSAGAGGPQRPGSLLGSPRAHSGTRGVTSGIRQGSMKHFSQVLLRAAASALASGGGGGGGGGGGSTGGGGSGSNSCSASALGSGAGGGAGAVGSGGGVGGEGAAGDAASPLVLAGELGTGGTTATDAVASGGGGGGNATESFIKPEYEAADGQHARFLGSGAPPLLRAPTGGRAFGSAAVVALDAAAATAAAAATVAATAAAAAPPATVPGTATAGTSNATATNGTDAGRQARDSVAAAHRAVARSPPDQQGSQRGGGPLYCAPHSVDEDAGVSAAAASAPVTIATPATAAPTVAPAAAIAAAKPFSGVAVSVAEQTRAHAQQQPQHPQQQQLQQLQRQAPQSAAQHTQQHRALITDRDQGEDMDSDEDDDDQDGGGGGGGGGGSCWHEVTITPIADPSAVAAVTAAAAAAGGGGGGGGYNAEAAALTCPGGAGASGMMLLVMQTDVTDRVRAERAIAKVLEAEHQLLENIFPRHVLELAAASARNKGGAGAGDKRRQRYALAQLPMAGNLASIATYHPMVTIVFADIKGFTNMCHEVPATSVMAFLNSLYSRLDTLLDVYGVYKVETIGDCYMVAGGLMARDAEGFMNVRASDSIDELHAFKAMAFAKAMLREAAGVLLPTSGEPVEMRIGLHSGPVMSGIVGSKMPRFCLFGDTVVKGIGMMQTFKWRDAGGGGFGQAPGLGHGGGCGGGGGSGDKSRVGGGGGVPGTPGGRTRRASAVDLPGGGAAGNSSFSAGSVPTASTLAQLSGGYNGGGGGGGGGGHNGGGAGSGVVSSPITLACGSAAGGGGGGGGGGQGGGGASGAASGAASGIDGGAGTGGGVGTVGVGGGGGASGAPSAGVRDAPRSGLAAAQHQLLLQQQAAVSAAASLSTPATTRAASSGVQKGALLDAALAAELGAAAAAAAAAGAPPRVPRPEATATAVAGTTAASAASAAPAAESPAGVVDVAVPLPPPGRLSIGAQAAGDNNAVADEAAAATAAGQRRQQEQPLSAVVVTSARYDLRGTSFRGPPGGGGGARDGSGGGGLPTPRRPPKRALTVAVLQQAAAAAAAAAAAAACNRSALGVPAITTTTTASAATSAATAVATVVAVAAEAPVAAADATADGGNSGGRGSSCGLAHGGGDSSTGSAVPKP*
</t>
  </si>
  <si>
    <t>C_360076</t>
  </si>
  <si>
    <t xml:space="preserve">MSALRNPGVGRTMLTARSANGPLRSLLRCASPADYEHLLAELLEADPLLTAALKDCCLALIEGVLAGAPAPPLSAPQLLLPAAAPPSAAVNFFGGGGGGTAAAAAAAAAGMASQQQLLQPWLQPRPRVAAAVLVRYSLSRGVSGMHQQVAKVLAAMSGLPSAVTLLSGCGRAVLLQNQRSLEYMGLRQGQPPHPVPYGPNDPVQLQQQLQLQPPPLALLRPLAPVLPGGGGAAMVSAGSITLGRQWRVAVRGGERRGSGSG*
</t>
  </si>
  <si>
    <t>C_360077</t>
  </si>
  <si>
    <t xml:space="preserve">MLQQGQRHPSHNSHNTHGHNGNSNNNSNSHGGGGGGGAGGGSGGGGGARGYSEAELASIARQMLLGLEHLHALHLAHRDIKPANALRMHDGRVVLADFGCADAASAGFVAAGTTQFQPPEEPGRGRDGGGGGGGAKGGTGGNGDGDGGGGNKPVAAQRLRRSEDRLRGSEDGGGVDGAGSSGGGGFGFGSSWNHRGVSGLSQPLPAATATAPGAALAGYSNGSSSTWRLQRDGRQRGGSVGCGGGGGATTPGEARGGPSAGPGGGSGGGSGRIGRSGRAAGDGGLSSEEPEFDAGGGSSGGGGSGGGGGGGGGGMGFRRMRAAAGATVGVPGAAAAAAAAAAPPLPRFLAAAGFGGCATTAGACGAAMSCELLDFLGKLLQPRPRDRLTATAALQHPWVVAADVPAAALTGAAAKAAATFGAGGGGGGGGVSGGGPVGGGNRSPTRFRTEAEAAERKRASELGVIPPWFGLAAAAAAPAGAAAAAAASHPLWSLDSDDDEDEGGGDSAMLMGRAIGAGAGAGSGANVMAGGSMGGGSMGGGVMGGGSSRASAGGGSGGGSGGGGGIGSSSIRQAASPVPRPHGGGGGAAAGSAAAPAAPPLPPSAKPPRPPPLRPLSLGPAPWSQASPVMRATSPGPAAASTPTSPVVRQDLPPAAAAAGRRRSGAGSGSGKG*
</t>
  </si>
  <si>
    <t>C_360078</t>
  </si>
  <si>
    <t xml:space="preserve">MPSTWFKSESRTAAYKYAKQLMASEAGEPFDERGFDAALEVERELTALGVPRQIDATAPGIGAGPCFGAVRYNIGGGGAGGGGGSGHTGGGGGGLDAVGSSGDLHGSGGGGGGGAPPRLPMQTFGVAGELFPATAAGPPVGGGGPLCSLRLTATATDGLDAACATAAGSGGGALMGAPPRSQYHHHHQQQQQEQPHRLSYGDGGPLMLQPAPYRLSEGGAEPGAWHEGPHGAAAAGDRNRQVLPPLQLSDDGRAPPMDAGRGAWAANFPPHPQQQQQQQRLQPTLAHRHSGQLLPLTGSQGLPHAQLQPRLSDRDPVDLDPQWSGGIQNVGGQMLPPAGSGGGAAGGGYGGLGLGPAGPAGVAGGYGGYGFRRSDEVNNWDQQLQPHHHHHHLHHHLQQQQHLALANPPFHGSELPAAVGGPRGFPHSHHLQAQPPLHPQQPLEAQGGRWSSGSGAGTGTEQPPRLDSPAAVAGCRRDSSSLAMLPPLPPLPPLQPLHSHAQQWAQQQESPLKKRMQQQQQQQQQQQQQQQQQQQQAAFASYGGVAGSPGGSGASHPFGAFADSLADAPPLLASPSAPAGMHRRSLGLMSGGGTGDQQHQQPQQQHQQQCGDPAVQRILSDVRESRQRWGDEDDVWQAMQARRRQHQHHVMMMQQRQHPQHPQHAQHPQHPGPQQAGPGLGPGLAPQQQAGEMGPPRHQHQQHQHPQRHSLPSPFDLPWPGGDDVDGPASSGLQVSSGSDLFVPGTYGGLEEGTRFGAARLPRPDSTGELGGPAGDMPTPMPPPPVTSAAPSTATATATATTGAGPAGTDDGYGADTPGPMSFGGGYGPSDSTGAGAGGFEEWGSSGGGMPPPPQQQHHHHQPPQQQQGYDVPPRPPSPQRGQQRGVAAAAGGMSTPQEPARQQQEPARHQEPARPVHAQQQEQQHED*
</t>
  </si>
  <si>
    <t>C_360079</t>
  </si>
  <si>
    <t xml:space="preserve">MAPAAESGGEDLAQLLQLCKELDTQPPPLRDSHAHAFFSGFPLERLFRALASAGDKDAVALVSDVLARLLATDLAAGNGNGNGAAEPMQVDGGASSTAAAVAAAAVAVEGPALQAAPALLAAVRGVLDDAGDASAAAEACGLDALGRLAQSRAGAQLVLADVAVARLASRRSGRPVGHCVSGGTRRAVRAGPYGTDGGGGAGGGAAAEAARRMHEQHSVATRGGGGGA*
</t>
  </si>
  <si>
    <t>C_360080</t>
  </si>
  <si>
    <t xml:space="preserve">MMGGEVWPPPPRDLVWTPPNSHATLLVTFPAKPPAAAASEAVAVAAARKAAAALAAGEAAAATAANGAAAATAASEAAAAAAASGATDAAAAAARKAAAAAAASEAAAAAAAREAAAAAAASEAAAAAAAAAAAAAASAGAAAAAATAGSQPSAAAAAAAGGERYVLDMGYPLRPLQPLLLAAGTEQWQADGRGYRLEWDEQGSPGAWSLYMCLQGKWARQHRFWADTPRTPSDFAGPAAGLTASPESPWVRGFVLGACTRDGAHASLAYGVWAGSGVPEGQVKYVVRKQQPRQQQGEGEGQQELAVAAAAATAAAGGTGSSSSGSSGSPAPGVGAAAAGPRDSVVHTAMLLPLHSEEVARLLREVFLTTYQLQPQPQLQP*
</t>
  </si>
  <si>
    <t>C_360081</t>
  </si>
  <si>
    <t xml:space="preserve">MLFGNISYVRSHSSEISFEQGLRLLLATLRSFDPTRFTTLLTAYPICRRAVTALLLERFLTSGNFSDSEGQLVLGISTRLFELHRQAAQTKRIVEFFHVSKSGGTSFCQLGRLNGCKTEGFDSHRNCLITYFRYFDKESPEQWRALAVPVMDNYVVRSLLGGKVFNLPGGAINATHLLAAKIISLQFEVLLSLGSSTSNNNNNNNNNNNNNNNNNNNNNNNNNNNNNNNGSSTRNSSIGSSSSCSSNNGSSSGGSSASGSSSQQQGARELTRDIFGLGLGWPATLYDQDXXXXXXXXXXXXXXXXXXXXXXXXXXXXXXXXXXXXXXXXXXXXXXXXXXXXXXXXXXXXXXXXXXXXXXXXXXXXXXXXXXXXXXXXXXXXXXXXXXXXXXXXXXXXXXXXXXXXXXXXXXXXXXXXXXXXXXXXXXXXXXXXXXXXXXXXXXXXXXXXXXXXXXXXXXXXXXXXXXXXXXXXXXXXXXXXXXXXXXXXXXXXXXXXXXXXXXXXXXXXXXXXXXXXXXXXXXXXXXXXXXXXXXXXGCCGEGTYG*
</t>
  </si>
  <si>
    <t>C_360082</t>
  </si>
  <si>
    <t xml:space="preserve">MYGGYAGRGSTGGGASRLGRRRGGGGRSRRHGSGAASGSGAVSVAERLADKERTYQRDTAAAAAAAAAAAAAAAALLSRLTLPAGHVYGRLLGRGRPAHRLLDLPPQFRAAGEPYTSQPPVAASGLFATHLLRTSVFADAAAALHQSVSAADAGGDKGSKAQGKAEQAAAAGAGARGSYRRLLSAARHGRAVRAARLGLPAGGAPMQPAVLLDDKAQAAAAAATVSHAGGAAASAASAPAKAAALAWKAVFDVDSWHDLAAARGAAACGSTAGEGEVLAATAVCHAAAACGGGTDAPGFGASVVRLGFARPGSAVAACLCDWRRRRRG*
</t>
  </si>
  <si>
    <t>C_360083</t>
  </si>
  <si>
    <t xml:space="preserve">MANRVAVIFNEPVDPSTAPGYLDVITRPMDLGTVLDNLRRGAYPVRLDW*
</t>
  </si>
  <si>
    <t>C_360084</t>
  </si>
  <si>
    <t xml:space="preserve">MQVSVVSKLAASGNDLASRPGANPAKRPRTEQDKSSKAKSAKDTPEEEEPASESESGDEDDNNSAESGEGESGEGEEGDEGEEDEEDEESESSDSAQEEAADATFGPARG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*
</t>
  </si>
  <si>
    <t>C_360085</t>
  </si>
  <si>
    <t xml:space="preserve">MRATTIIVSREARIKSRAAQETCAWALRRGVDVGRDVAGPSIRGGP*
</t>
  </si>
  <si>
    <t>C_360086</t>
  </si>
  <si>
    <t xml:space="preserve">MRGAAAAASGDDTRSDDGELADDDCADEPGATEPGLMPADAAAAAATAVATFGLRDSTGVAGVRAVGATTAALVRALSTKNALAGGGPGGGGGGGGLVAALLSSSGAANGGGGAGGGGLGLAGFARGLFGGGAGAAGGGAGGGGGAEVPSSVSDGYDAGWSAGGGGGNEDEGEGGGEGEGEGEGRDGGCLVLPVLRTLLDMQQQSGQAAAALALSAARGKGGSAAKPNSHGGPSAATAISRQASQLLRASASTNRLMSAQSPNGLARQGSSSLATTPPGGGGGGGGGVASPGCRTGSGGAMPDGLRSSPSRTMLMSAMRPSPLALPRSGGAGAADDGGAPEVVGGGADDGLDVDTAAAAAAVPGSGGTAASSRVRLPPGRTKSYGPGMLPSPAAALPVGSPQGGGPRGSPIPRTSGGGSGGGGGGGGLHSPGGPRASTSTGLLPPAATASPRSLTAGVGMGLGLAGSSSPGASPLGSAAAAAAVGLGGAGGGGGLPSPSAAGVKGSPRGSRFSWANKLAGRGPFESPGYNGATSGGGAASPDPLSPAAAVAEAAATTLGGVGGGII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IS*
</t>
  </si>
  <si>
    <t>C_360087</t>
  </si>
  <si>
    <t xml:space="preserve">MGGPGYAAAESGLGMGADSALLGGEDESDSEDGAEEEEEEEEQEEEEEEEEEGVPVSSEEQAKLLRQWHEWRNSGRPLSGESSNEGEDGEGYEYERISVTGAGEEVDREGEGRGEGEARGDRCSPAATGTGDGASYCSRDVSALLVSPGGGGGGGGAGVACGAAAFRSDGIPPPLRPSTMTGSGGGGCGGGGAAGGADGVLHSPGLPSPAFLVAGCAAGVAAAPPSPGKPASAVPPLLLRQQHQSYSGSGGAASSGASSAGAAGACHTVAHGARTHGGGAAAAAMPATTWFASASAAGGAGDGNARAEPPAAVWAAAAPPSGQPLGTAATAAPAAARFSSTTTRETWPQTYGSASTPQLCDARVSDMLGAAVDVGSPAGASVGGGLPGGSKLAARTPSFRNGGARVPLHSDSFADGCRGNSYSNSYSYSGIGGGCLTADPGGSPAAGGRPHPPAQRVPGGASWAGTPFEAAGVWAAAAATSSTAAAATAPGASAAAAAQASPGSPCFQRYSTPAAPLPPSSPSAAAAAAAAAASRHLHSQAHVRQSFGSSHRAPPSYPQLTSPASISLASSPVGTGGGGAATRGGSLVAALTQHSRSVSGRVSSEPGGTSQHHRHHQQQQHQQQQQQQQLPLQSLRQPTSRLGGTRASVDIPSAAYVGQQNRSSKCGNGRFSFESQLGSPAVAAAAAAAASLLYSDPRAAMQALMMGVLTLELG*
</t>
  </si>
  <si>
    <t>C_360088</t>
  </si>
  <si>
    <t xml:space="preserve">MVLCRCRQHLRLVPDHQASRFWIAAITGDTAGMSAAPPDMVAGLFDQYADHFDDHLVNKLQYKTPEALRDQLLAAHTHLAATRAASGVGTSTSNGSSSTSSSSSSSNSTSSSSKPAWRRCVDLGCGTGLMGPLLLPYMARGAAGLEGVDLSAGMVKEAARRGCYGRLEVGELVGYLEAEAAALTTDTMTTTAKVENMPYDLLVAADVFVYIGDLAPVLRAAAAAAVAGAVLAFSTEALELEPGGKTNCSSLAAGAAAGKAAEAGRKESNKEAEAGSKEAEEVKEAEKQGSRD*
</t>
  </si>
  <si>
    <t>C_360089</t>
  </si>
  <si>
    <t xml:space="preserve">MRLAPGTMAGYYALQAALRYEHHWAQLLQLQAEPATATAAADATAVLSAPPSLAPPAADPSPRHHALHQLQGGGGGGGGGGGGGGGGGGGSPASIRQRKGLWDDVKAADAATAAAAAATASSSAAGGGGGAATPDGDDTHSIAGGGGIGGGGIGGGGLIGRSPSLTSRGTSALVAAAGGGRAALCFSADGLVVINIHVDDDDGGGGGSDEALKLAEILVEAQVQ*
</t>
  </si>
  <si>
    <t>C_360090</t>
  </si>
  <si>
    <t xml:space="preserve">MPLSLQPARQGLRAPAKQAQHARSGKPVLNLPRGATVAAARYRIIEDPPAAPPPPPPAAVVEAPAPAVADVVTAAPASAAADAAPAIANPFAAAMAAVSEAAEKVTDAATDAAAAVADAASDAVDAVSDVASGAADAVVDTAATAAASAASAVSAVTEAAAPEAAADAVSSAVSDAAAAASSLAAQRYLEMTSKAAKVKPGSSAPSFEAPSFSMPDFSGVQLPKFSAPDLSSVKIQVPKISLPESAGSGSGSEGAGAGVTLPKVEIPSFKLDLDLPELPDVGGAAGGAAADVSAAAAAAAAEANAAVSGVFNTVSASVGGAVSSVSATVGGAVSSTSAAVGGALAAGAAAVDAATGGLLAEADRELAGVRQVADKASAAVGASLEGVSAAVGSATAAVYGALPAPAQVLARDLGEVVGAFAANPASSLVLAGLESGILDLRKSSRYRAAALPADSVTFSPKWAKEAGVLRVYVMGGGFQAWQAAGLGVVSGRTEYDASALAVFADEVAERPDIKF*
</t>
  </si>
  <si>
    <t>C_360091</t>
  </si>
  <si>
    <t xml:space="preserve">MSYLADRRFMTGELPCAADLLACCELEQLRMLRAVEHGTDMEALMAPYPQVLAWQQRVRDATSPHYAQVHRVLMAAVAQKAAPAGSGAVAGAGAGGAGGGAAQSKL*
</t>
  </si>
  <si>
    <t>C_360092</t>
  </si>
  <si>
    <t xml:space="preserve">MPPGSSMREPLYFSMSDPVYFVDPRPDPQQAAAAAAAQAPSGEEKTTKSVKTQIQQQQLQAKKSAGGSSSSSSSPAPKIDFSAISGRHGDDGRPVSYRMADDMAQSPS*
</t>
  </si>
  <si>
    <t>C_360093</t>
  </si>
  <si>
    <t xml:space="preserve">MKLSSRPDQHFRGTHIRTPRPLHLASSHSTPLSPAHARRPLAVTTPVSLFTPMPSLPPQFPLLLLVPSLFRRTTCPLPHPPLLVHFLSPSFPVISHPPVPRCPHPCPLPPPHPLSPTPPHSNQP*
</t>
  </si>
  <si>
    <t>C_360094</t>
  </si>
  <si>
    <t xml:space="preserve">MALGRRCHSGTVHLYRTEVTAPPRARRIVSQRSIHTAATAAEKAFSARGLLVRSGFSTVQAEGLLVVFPTTSVIASKQDIKDLELAMKDLQATQQQSIKDLQAAQEKGIKELETKQQQAMTSLETKQQQAATVQQQAMADYGTQQLQAYKDLQMTLNQYGIWLTVLILLSGTALLVPGGAALTPANPNFKLEQHLEALNSLFPML*
</t>
  </si>
  <si>
    <t>C_3700001</t>
  </si>
  <si>
    <t xml:space="preserve">MPVLVPVLVLVLVLLLVLLLVL*
</t>
  </si>
  <si>
    <t>C_3700002</t>
  </si>
  <si>
    <t xml:space="preserve">MEALRAQLMRVASTLTGVQVRAAALSSSLDRSRQALLEEGGRREEEAPGGTLAAGGAVGATAVSMDANGAGGAAHPFELGSPSGGTQFVALPPQNQPEQEQAHSDREQVASAEEVRLGDDDAASATVDDAGVGSEVAQPPPSGSTAAAEAVAVQLRPLALASGVAPSTFASPFLQQLGSRVLQELXXXXXXXXXXXXXXXXXXXXXXXXXXXXXXXXXXXXXXXXXXXXXXXXXXXXXXXXXXXXXXXXXXXXXXXXXXXXXXXXXXXXXXXXXXXXXXXXXXXXXXXXXXXXXXXXXXXXXXXXXXXXXXXXXXXXXXXXXXXXXXXXXXXXXXXXXXXXXXXXXXXXXXXXXXXXXXXXXXXXXXXXXXXXXXXXXXXXXXVASSLDAAQVHPWPMAFSAGTGTAGLSAGVSMDGVGAASGFAGGMSHSSRAAALVAEAADVPSPASSIDAARVYPFSGGDAAQAMSSPGHFLTRLFAGSGGSFGHGGSFGRGSLEAASVASSIDAARVHPYPWPGGSGPVGAAAGWAEASGAAAASSAATTPQRPGGGSGYVSAGFLASLSPLERSRLGRELSMGGSGTLGGGGSGVEGVGDGGSPALSVASSMDAARVHPYTYTSPYAPVSLHGTWMPGRLAGVSGAAGGGGEAQLSELEAAAAEVDGVVMGLAAADGSLELMSAAAAAATAASAALAGVGGSGALTSSLRRSGGGSGAVGGSGGSGPLLASPQVLVEAGVEGSGSGAVVRPLLPLEEDGEDEEGEGAGQQEEAQPTAQQLEDSRTAAELNQAVDGAGERPQGGLDVEVEPEAEGSGGSPLGRGNPALQFCRDISFAVRLSGSPEREQEPGQGRDQQAGGSGGGFGFGVGSTVEEGDDEQPTFSRRHRYADGQEGAGAGSDYGEEHDRPRIGDEEEEEADRNEHESHEDDEYADEVFHEYGGSDYGAASDGPGAAATSARRLSGNARRASGASGVSGTSGLHGAGLDLDSPGLSHGLYKYTAASGSRGGGGGGGSRGGAGSELLDYDDDDEALVTPLGLGLGGLAGWRASVDEVEREGSVAAESAGGGLWSGDARGGGAATAAGLPRRSGGGGYDGFSEEEEGEGSGLLLGRESIDRPLLVKSASMGSERGGSGAGADQRRTLSAGSAGASSGGRRDAADREAAAAAAAAAAAALAASEAFSFPSAEVAERLALARAPSGGCGSARSSYSGCGSPRVSLTGAVMIPPCGGGGGSAGTSPRVSFSGIGGGGGGAAAAMGLGSPGLASSPAGSGSHHSYSSPIGGGTGSWRSAQQRPSRITVPTSPRSSLGGSWPSGASPLPSPYHYSGAGAGGASGSYAGGYSGGYGGYGAYSYGGVRTPGSTGGGADTFSLRKVLDATVSSCLFGSEDEEEQEGEQQEVTGPLRPLQEAEDEGRDVGEHAAANGLHGYPAYGSAAAAATAAGDAEAPYEGVEGMVEVGLRSAAQEEAELDAAVRAAVAARAAAVDAAEAEEVPEDPDIVVEGVELPNGGRAELSPSAGRAGANGGGPGGVGRQWSGPPPLVAVETAVFITQILAAGGGDDSDEEELSGARA*
</t>
  </si>
  <si>
    <t>C_3700003</t>
  </si>
  <si>
    <t xml:space="preserve">MFQPVVSQAPDLDWNGLSYDVMFRVAERQLGLGLSVVADCPFARVTTGSNLKQETRLLVVVVDVECSDEGLWRRRLDARGAEDAGTERSHKPGSWEQLQDL
</t>
  </si>
  <si>
    <t>C_3700004</t>
  </si>
  <si>
    <t xml:space="preserve">MGGWVAAQWGSVGDGWLGDGSGRDVNSATNIRHALVEMLLGHKRPASLQTGGGGGGGSGGGGGGGGSSSGGGGSSGGGGGSSRGACAHLGSGGGGKGHVEEESAAPPKKRRKRAG*
</t>
  </si>
  <si>
    <t>C_3710001</t>
  </si>
  <si>
    <t xml:space="preserve">MVCPVLPEGGHGCGGAGSTSASCSSPEAEPLTVSRTQRKGAPPRPRRIILSDDEEEADAHGDAASPAAAEAPAPPHRVAHNSPRRQQHPAPFLNITNTPSAAAGWACAGQTSGPGSGPAAAAGGDGKAAAVSARPPGLLAAAGGGVGSGSRSAVGRRGILELASLLRSASPTGSQAGSSGRNAAVGGGGGGGGAGPLPARGRAAPAAAMAGLAVALDPHAEEVPAPRAPVAPGEAGLTAAAAAAAVPSLAGAAGLLQEPQELMPAGRDRSGGDASTSGRSRTRSPRGGGGCGRPTRRKASGVGGRGSSSASSGEDDEAPLTFARSVKPARTRRRVVEEDDDDGEAAGVGGAAVAGAAAVAPVGQAPSGSGSGSPGVASPGAAFSPGAASEASFFSATEGEGEGEGEDTQGDEAVSGAEAGAGASPCQPDAAPPLVPAPVAALGLGGGGGGGGVQARGLDVAKLARVPRRRQGASRDVAGDAAAAAAASVDDVSGDSSGGGGLMYDLYGAVQLERQLAGMRIQEEVDAAAAAAAAAEVEVEAVGGDTGDTGEVLDAELDVVAELDVAAELLGGQLRQLILSSRAADAGTVVAPPSAAHGDQPEPASARAQAQQQAQPQAQQQAQQQAQQQQAQPQAQQQAQPSARPPRRTRSKWPAPKDGVSPAASDRSEGVGEAGPGPMARLEALGAAAAAAAAAWPSLSPASAGFSDAVATSCSDFRTALTAQGSGGWDGEEEDGGQQCTSFLTPAPAAGPGAGAGGVEVMDLTCLPSTDSASGGGSSARGDESAAGAGAGARRRHPAGLLEAYQGGAASASTAASTAPVAAVPEPQLQPLPAIVDAALGSSDRGLAEDTASDEEAAAAPPGGRQQQRQRRKDAGGGAKTPGRRRRRAIVYDSDSDGATAAAASCRPL*
</t>
  </si>
  <si>
    <t>C_3710002</t>
  </si>
  <si>
    <t xml:space="preserve">MQARWPDWAQGARQLTARRLPCKRLSEMKMVLEYFIPSTVTVTPSQCSSGKRNQIEGLMRIKYDYRPDLLAPCCFGHLPVSAACPPAFEWPNPSKEDAEENVTSVVVLPVQDITWLQAEVVIDKTTIEISSGRTDYIFVTKAAWARCQEEYGAKLQGRTLKVDAGHTPSEALHSMLGSICGLYEAKSPASMLHDGVPKVRAQAVLEYVVINQMAEWPEDDVVVLFGDLNTHYAVHAGRNDLTATPXXXXXXXXXXXXXXXXXXXXXXXXXXXXXXXXXXXXXXXXXXXXXXXXXXXXXXXXXXXXXXXXXXXXXXXXXXXXXXXXXXXXXXXXXXXXXXXXAADRGGEGSVIGADSSDEGGGFDGDEGLREAAQTNWDAQVFMSLLRLPEVYQALGLSQPPTSFRPPTKEEFLAGFRPWEE*
</t>
  </si>
  <si>
    <t>C_3720001</t>
  </si>
  <si>
    <t xml:space="preserve">MVYTYCDPPPPAATPEHCHHATSPASSQRSYPHSLVTEPPNPPAFNQPRSTQPPSPPAFNQPRIRSPKPRLHTTGLRAPYPVVPSPPLPRPHDCTPGTHTHPRALAPMPGSRQPPHSMKGPGHPTPPISLEPAPRLRAPKRPLATPRSIGPAEGTKARTKAPGTSHPTQRPRPLPGPPARTPAEPA
</t>
  </si>
  <si>
    <t>C_3720002</t>
  </si>
  <si>
    <t xml:space="preserve">MSRTSLTLAGIAALCAGFSVIFVVKTTCIFHPARGEISDVQHVVALLRSWEHQAADPGIGRVADHITKLLEVEQEQKQQKQQEQQQQDQERKRLLEQQAALAAGDGVGSALQTLALAGLQCPIAHGTELWGNALVWGDSHKTKRVYCGDKARCGARHGDCWLKHQDTLPRGDVPLGAYMASGNFTPPAPMPKIPPGHVCRAGSAGSAHFFINFFEADWGEAMCWGKVEDLPLSRVISTRALRAKKSSNELSMLAEELFSTLSLEK*
</t>
  </si>
  <si>
    <t>C_3720003</t>
  </si>
  <si>
    <t xml:space="preserve">MESIKVPRTLPAGSWGRRTLVTEAFDIDLVLYVSEYGGKPVSDLELWREAYTGPGSVARMRRDVVTVNAGKWGYSHNDGVRFAHCWRHGTVRIIHPIDPTCNLERPRQHRDVSDWTPYVALAERLLALLQRGGTFRDFVMVPEVSRALQRMGGM*
</t>
  </si>
  <si>
    <t>C_3720004</t>
  </si>
  <si>
    <t xml:space="preserve">MAPHREACIALVATLVLVAQAAGSTITVFGDRVKHPSASKEYVRTYVKVPKEHDSMTPVVTVGVELTLGFIRRAQDLPATVRMEIPLGPNMVFNYTGNEYNQMFPDVGNSPFTFLYWGFNWNGHPPPGIYDNPHFDFHFMMKPYDYWWNEYNPSAHGECGGLSNATFNKVFKPVPASCWPGDVQGPITNLGDAVWAMGSHLYDLSGEEFKQQKQFNFTQIYGQWDGSIAYLEPMVSQQMMLSRAVGYTFCRTLVHNPENMAEAQLLPRKLCFKKTSKAFYVEYKDFYSVEGGCVATNGVYAGTYPPSGPPIPATCTIPTAPSA*
</t>
  </si>
  <si>
    <t>C_3730001</t>
  </si>
  <si>
    <t xml:space="preserve">MPKPYKYLGVQLTFSLDWSAHVARVTEIVKDKGTAIATSLATPAQRLRMIQQSHHLTTLKQMTLAKEYGVTLYQNGSAFTAPTWSIAAALEAEAEARGVEPLPIENVLPLADLRLELSHLVDRNTGKHLITSSDLEKHMGASRVRHKHKVALNRLSLALSMAAPEAHVHEPSGRWLGTITYPRLLTLWERFRHTGNQRPNAFEEAVAALIMRYRYDPAQQDRKAMPMHQWLQHPLCHELANWSAGTAGLDTGLGTNTQAERQKGLRLVIVGNPAGLQCFAPHLKRLVDTLKRGANAPTHISDPRTGAGVGKSSFPMVGRCRWKQNYRSQRDTSCLALEMEAGAAAPVAYFGMVAVVAAGVKVAP*
</t>
  </si>
  <si>
    <t>C_3730002</t>
  </si>
  <si>
    <t xml:space="preserve">MAATGAMYMLWTHLLHAETRTASVNSKICTNALLKHVVQVTRQIASATWARRKLLLWGTAMAIILRNLYLTLPDPCSVQPAQLTLWGPALATGLLTASQATTLLTLTYAVNRTHTVPYVKPTLRGALPT
</t>
  </si>
  <si>
    <t>C_3730003</t>
  </si>
  <si>
    <t xml:space="preserve">MFMEPLVRWLHAGGRGYQYGCLTPSENLQYHCSAAAYADDLAALTNSLDDLQVQCDKIASYAEWASLRVNHTKCATTAIWHDKSRSDPNLDGPTGKATLAAMRRNMTNTIKIGTTPVPYFPPTQPYKYLGVQLTFSLDWSAHVARVTEIVKDKGTAIATSLATPAQRLRMIQQCVHTTVAYGFAAMPFTKHDITTLDTTLAGFAKRCYGLPRSFPTRTSLLPADEYGLGLGSLLPQYARVAQRALVLALNDSGRLGIVTRALLPRQASIAGPTQAHLLPAHRSHHLTTX
</t>
  </si>
  <si>
    <t>C_3740001</t>
  </si>
  <si>
    <t xml:space="preserve">MESPEGEPEAAAAAPVGDSAATAAAAGNPAATKGGHRGVLGAGGPPGSSLHTSKRVPRSMVVQAAAVVPAAAEPPPAQAAGGGDHEEAATTTAAAAAAAAAAAPTGLPQLMQQLFPEFCPSLTAAKNLVRRRLVILVPAAEIAAAAAAAAAATTNMEANAAGTAAGAAASLDGALAEATAVGGGGGAPEGGGPVAAAAAVPAAAALSAAVAAAAAALPGVPVAYEDDHLAVVIKPPGIETQGGGERARVRVRVCIDGGSRSGQCAGAHQVLPATXXXXXXXXXXXXXXXXXXXXXXXXXXXXXXXXXXXXXXXXXXXXXXXXXXXXXXXXXXXXXXXXXXXXXXXXXXXXXXXXXXXXXXXXXXXXXXXXXXXXXXXXXXXXXXXXXXXXXXXXXXXXXXXXXXXXXXXXXXXXXXXXXXXXXXXXXXXXXXXXXXXXXXXXXXXXXXXXXTATATTASAAADIAAAAGDAALAVTEALASASAAAADAVATTADAAAASVAATTAATAAATAVVAGTPGATAXXXXXXXXXXXXXXXXXQPPKAAARLRQQPQPQAAPPVAAAPPPTSAAAHSSRCEVEEVGALVKEDGEDWWRVSRKGAAADIDGNSSVGGGGGDDGGGDGGGGGGDGGWQVYRPPVDAAWARRVAAQTARGCAAASIGCSSEGAGGGVGEGAEGGSSSTAPSGQSGDFLSDGTPVSLCLWAVGLRFRHPITGGRMEVDIGGWADAVYDDILAREAAAAEVAAAAEVAGVAEAEAAGVGAAEAVVLADE*
</t>
  </si>
  <si>
    <t>C_3740002</t>
  </si>
  <si>
    <t xml:space="preserve">MFLRHAKFDPVKARGRLAAMERWLADCRDEIGDVTALRGEQFRAMYEEGWIGILPSDRRPFLSAKLRARVRMFGSDLPSLHQLVDPDVLPAEFGGSSTDTGMHWFEAQVKAEAAELRALDAAAAAASTE*
</t>
  </si>
  <si>
    <t>C_3740003</t>
  </si>
  <si>
    <t xml:space="preserve">MNSSRVKRGTAVVVVRGGRVTGLTFEDFNPAFRIRVRPGGKSYNEDLLVPHLAYPADELVEVEPADKIPRAGIAIHADEPAGSEGSCRWFVRKFARAGGAAAQWIDVLEAGELIKQQVQSAYPAPAACLARYQVALSCDSQAANPGLAGLLASNSLVLKGRSNWAEYYYRLLKATVADLPRDRPLAMSDILALPMYPSTWRQGLA*
</t>
  </si>
  <si>
    <t xml:space="preserve">MGAVASGGGGGGGVGRRAAGGAAVAATPRQRRHARRFVTGAAAAAAAAGPVAATLFPCSIRRYCLVLIAALSATLLLATPAARADDGGGGGGWRYGRATFYGSMGGGSIDDGSCMYGGLPNGMVSTGKDIVALSDTADDYAGSCGRCYEVQCNPASFNDGYGNHIDRTSPCYNGSSVIVTVTDTCPCYYPANQYSNRRWCCGDMYHMDLSSEAFAKLADLGWGVIGTRWRVVGCPGGFQPSPRAASSDFPAGTKKRQR*
</t>
  </si>
  <si>
    <t>C_3750002</t>
  </si>
  <si>
    <t xml:space="preserve">MTTWVTATTRRSVNWPPTQAAALAATALSILHASNSSSTMELLPKARAAGASSPAAASATAATSHPGGRWHQCAAAAAAATAAAPAAAAPAGAAAAGSGAGRLLGSRSALHSAAAAAAVCVLLLVVLPRGAVADGGWDGWIIANLGEGVIGVKFRQVSCPGYSAPTPRQNSWDFWQGGSSSSSRVQDEDGIMADGGWDGWIVGRATYYGNDGGATIDQGSCMYGYLPNGMVSTGQDIAALSDTDPNFGGSCGRCYEVQCNPASFNDGYGQWLDRSGACYNGAGSECRMRTASVGGAYVSAHQVKAQW*
</t>
  </si>
  <si>
    <t>C_3760001</t>
  </si>
  <si>
    <t xml:space="preserve">MRRKLMQQIGVADPLLMSSATSLSTDDSNDSGSNSDDYQ*
</t>
  </si>
  <si>
    <t>C_3760002</t>
  </si>
  <si>
    <t xml:space="preserve">MTAPSLSPSSTVDGTLPAPRPRGYVKETLGTDASIFVVKVGTTSLMRPEHQTVNLSSLAKLCEAVRDLRSQGHHVIIVTSGAVGVGAQHLSLPGPEPLRKRALAAVGQVQLIKYYEDFLGALGLVSRMGSSACVSXXXXXXXXXXXXXXXXXXXXXXXXXXXXXXXXXXXXXXXXXXXXXXXXXXXXXXXXXXXXXXXXXXXXXXXXXXXXXXXXXXXXXXXXXXXXXXXXXXXXXXXXXXXXXXXXXXXXXXXXXXXXXXXXXXXXXXXXXXXXXXXXXXXXXXXXXXXXXXXXXXXXXXXXXXXXXXXXXXXXXXXXXXXXXXXXXXXXXXXXXXXXXXXXXXXXXXXXXXXXXXXXXXXXXXXXXXXXXXXXXXXXXXXXXXXXXXXXXXXXXXXXXXXXXXXXXXXVAALVQADWLFLLTDVDCLYTANPKDDPNATPIYEVEDISRLTADTSTRGTQWGTGGMATKLTAGRIATAAGCTMVICNSTAPENIGEPKLGTKFFPLPHSLKGRKRWILSVPVRGQLWLDAGAVRAVRDKHRPLVAAGITRVEGEFGLQELCALLAGTGAGGGSSDDGGGATIGCGSSSGGYYASGGGIGGGNSGMLLMRGSSSGPDGARGLLPPLPPVGTALGGGGGGGAGVVVAGPDAYPGAAGSGGGDGSTSASAFAPAAAASAAVAAALSRRTSSTGCGGGARPRPHTLCQP*
</t>
  </si>
  <si>
    <t>C_3760003</t>
  </si>
  <si>
    <t xml:space="preserve">MMLMPSEKKLVADEDFADAIDDEEDEDDEAVVTATANVLDNRRAGGGPAERRDTEH*
</t>
  </si>
  <si>
    <t>C_3760004</t>
  </si>
  <si>
    <t xml:space="preserve">MMQTRPSRALAAQAPVESGQRLAAAAVAVAESEEEEEEDVEPAVAAAAAAAEEEVGQPLYQQELEQPAGAAETAAAAETAAETAAAAGVRAVGSTPGPYPGIRLPRTSPIPGQVVTLDNVYVGLVVRRGPDWDKIYTNFMAAGVDGGPGNDGVVTDVGKGGLFASVRWSATGETTYCSYITGKPGYRELVVAPA*
</t>
  </si>
  <si>
    <t>C_3760005</t>
  </si>
  <si>
    <t xml:space="preserve">MCRRAGAQETSEFLSAENGSPXXXXXXXXXXXXXXXXXXXXXXXXXXXXXXXXXXXXXXXXXXXXXXXXXXXXXXXXXXXXXXXXXXXXXXXXXXXXXXXXXXXXXXXXXXXXXXXXXXXXXXXXXXXXXXXXXXXXXXXXXXXXXXXXXXXXXXXXXXXXXXXXXXXXXXXXXXXXXXXXXXXXXXXXXXXXXXXXXXXXXXXXXXXXXXXXAADPHAARPPPSASAAAVTAALSSVVGGAVDARLAGVRGQLVQEVVATLTSKPRLLLKELLLAIGKARDDTAELRRRVTDLEARMEELVAAKGQQRGGEGAAKQGSGSSGPGGEPTETGAGGGGGGGGGEVVTLDNVYVGLVVRRGPDWDKIYTNFMAAGVDGGPGNDGVVTDVGKGGLFTAVRWSATGETNHCSNISGKPGYRELVVAPAEAQRNTQWE*
</t>
  </si>
  <si>
    <t>C_3760006</t>
  </si>
  <si>
    <t>C_3770001</t>
  </si>
  <si>
    <t xml:space="preserve">MITCARPQDWRLYIIQEFADGGPLANLYGHRALWLSPGVVNLAAVVPLALGIARALAHLHSKRIVHGDLNPNNVLLKQDPAQPSGYGVKVGDFGLSVLLPHDRTHLSNIVMGTMFYICPEVACKVR*
</t>
  </si>
  <si>
    <t>C_3770002</t>
  </si>
  <si>
    <t xml:space="preserve">MLRPAGGPRVIAKLKQPNGTTTSDPTVMGQVMARYWRDVSAAPPPAPDARTQVLDALQQHGRRCTAEEADQLGRVAVSAAEVRAALAAAPAGRAAGPDGIPVELYQHYDSVFAPVLADVFTAVGEGAGVPDGLLDGVWSFFFKSGDPTEPSNYRPITLTDTDYRTLARVLCLRLQPVFGRVIDPEQTAFLTDRRIADNVLLLQLTPPGLLKAAKKAPAVAAFLDFYKAYDTVDRSFLLACLERMGVGAGFLTRGHGVLANLASVLASQYADDCTPFLEGFQAVPGFLADMDVFRRASGQRLNMTKVELMVMGTVGGAGALPAGMAGPPLPPGWRVVPAAKSLGVHYGDWGACSPPVTFEAVMGVLSKIARMPVSMFGRAAAASAYALGKVLYHLEFAGLPQLYVVDRLLARVAAVVDRRLSPAQFDASPHARPVGLSIDLMQLPPAVHPAATPLRFLVRGAADRVLNKPLTPAGKPFARLLKAMTALPAVTLVAPPEPGAWRVVMAGLAARAKLPSARVLSIGLAVVADFWGRLQTFVTLGIRPKGWDAVPFAHPFMSRAVGDGMVLRLPYDADSPPPSP*
</t>
  </si>
  <si>
    <t>C_3770003</t>
  </si>
  <si>
    <t xml:space="preserve">MAAQAANPRCNIPVGGGGPFEPVRNSFKKALKVRARSLGGSRSVGQALLAQDLGSQEGAHAKTGGKKRSAKTKVKISAAKKRRV*
</t>
  </si>
  <si>
    <t>C_3780001</t>
  </si>
  <si>
    <t xml:space="preserve">MRTSAVTSGAGGGGAAAAAVASAVSAHSAPAAAANTGDGLSRGGGSSRASQVAAAAAALGLPAVAAALNGPAAAAAPAGNAFAGVGAQAQLDASDGPDGERAAVPGAALRGPALASTAVQWPQALLKRTTSAVPPGFVPAHFAHAASHTLPQGAVAGHAAAGSSGTMGRTPAAHPLLHDTSSSSLPSTATIAATIGGGAIAGGAANSGGGTGTGSGSRLRCTHLQLLAGSASAGPLDLSPHHLRLLPGGANSQVLATAGSSSGGGAGSGGVSHGEGAAGGGGEGGGRPAALARGSSGHHVDMELSMQAWHIMSTTSRPSLLRAARSDPAAPVVVQVQVVVVVVQQQQQHHNQQNQQLPPLPAMLQLGANQRSAYPFAPSPLAAPAATVAAHQHQHQHGFHGAASANNLAALAGGGGGGKASAAAATAASGDSGGGLDLMAHRRSGGGGAQVAAAGTGSDASGLVTGAQGAVSPRRGGGGGDGGAAGSGVNRLTTAGGGSGGAPIGGVAAAIAAAAGFVPTAVPASASASVGGVGGGTSFGPGGSASFYTSGNTTASNPMLGPGGGGGGGGTVGGGGWGGSSANISVHIGGVAGAAEALQVASAVGSPFARHGATAASIGGGAGGGGGGGLAGPSPGLPPPLMRRLRGGVRRNTSFSITADPGVQDSGKVAPLMANLQDKLRSLQAEQALARMVADKGPGGADELEGLTILEALGSGGFGTVHRGVFDGIEVLAAFTDVIVVKQPDPDDPDGGPPRTRVVARSPETEDLGVATVVIAMEFCDAGSLADAVAAGRFREAVPGGYGAQQPCLPLSDFGLVKMVVEDGGGGGGGGGVVGRDARTGTVTHMAPELIGATEATKMDASVAGGAPACAAGGERRTAAHHXXXXXXXXXXXXXXXXXGGGGGAAAQPPAGYPSAFGGAHRRRSGSADGMMSVAGGAGAWGAPAVVMEEGTSEEGSPQEQGQGQAHHSGRRGKSRSYAGGSGSSFPLHIL*
</t>
  </si>
  <si>
    <t>C_3780002</t>
  </si>
  <si>
    <t xml:space="preserve">MGNGGIVTVPLAAAAARDPEGLALRPELGAACELARQRRREAYQHVLAALKAVLSPDGGGGAGVLGGAGAGASGGGGGAALTAAERAVFKSALLKVGRLGFLDAALVYGALGCRRSGPGPELAVPLRARVSALQSAVLQARSAGDTALVSRLDSDARVVGFQAAITERLQARRTKQAAAPAAQQAARGGAGAGASDSAAAAASSXXXXXXXXXXXXXXXXXXXXXXXXXXXXXXXXXXXXXXXXXXXXXXXXXXXXXXXXXXXXXXXXXXXXXXXXXXXXXXXXXXXXXXXXXXXXXXXXXXXXXXXXXXXXXXXXXXXXXXXXXXXXXXXXXXXXXXXXXXXXXXXXXXXXXXXXXXXXXXXXXXXXXXXXXXXXXXXXXXXXXXXXXXXXXXXXXXXXXXXXXXXXXXXXXXXXXXXXXXXXXXXXXXXXXXXXXXXXXXXXXXXXXXXXXXXXXXXXXQGRRNRVREIMCTAAGGSAAAVRRVYEALLSRGRGGGSAAVVAAAAGGGAMDAQLGTPRMRVQLLRSAVVACGAALLDVQSAAGPLPAPPPGLLPGLAAAAVGGGAVARAREAGALADAADRLALEARRLGGPECEDIARRLDGVRAAAEALVR*
</t>
  </si>
  <si>
    <t>C_3790001</t>
  </si>
  <si>
    <t xml:space="preserve">MQVHIIKAVYEFGVNVIHSDTDVVWFGDPLPFFQQQLQERHGGDGGDDGIGHKVRAKWDAAASEVGAAGATPAAADAAAAGSSGWWAPPHVAVATDSVSTMNRRGDRGLEDSPQPYAPINTGIYFLRQWSGGAAFLDEWLSWQERDVGHDQDGFNTLARGFFFHRDPDLRLPVFPDAHTRITLPRGSTSGSGTNDGSERDVGGVGDGNTTGEWAAPRTFRAAYSNTTGVSFLPASMFGNTYTYVNARLWEKLKHPLYAIHWVWGGSTLESKRQNMRDAMKFHDEPDYYTSPNLVTFDLDLLPVPPTFNSWFSTEHMIRFHVQAANYQLQQAYYAFAIALIANRTLVMPRFQCYCSKNWYQTQQCRINFEKATTFPFTCALSHVLRVKKLEAGFRLPDNTEYSGHRVFIREYSFLDNPKVPDSLKKSFVEIVPSQMPRAANLGADELVVSVEPAPRGYGQRVTVAAPLVDRELRQVLGRFKGVRVLHFPQPARTLSGFSTYATWEQYDAEIQKHVAYWCCRAPGDMRGELLQCIGDDAGG*
</t>
  </si>
  <si>
    <t>C_3790002</t>
  </si>
  <si>
    <t xml:space="preserve">MPCTMKRTYPLLSYLTLALLGLVSARSEFLPARVANYPLAARGRAVLQAHCGPLSADLVKKVARDNTVLVTIVDKLVWHSFGPSYVENIQSAGITYWLIAALDPETSTAMGAQGITDHCFNAPQERVKYKGKDANYQWGGHHWTQTTWNKVHIIKAVYEFGVNVIHSDTDVVWFGDPLPFFHERLSGPVHVIMATDAVATGNPVGDMGLEVTTNPFTNINTGIYFIKQYAGGLDMFKAWLDWQDKNIGHDQDGFNTMARGSGFRHEDKHLPPAVLPSDATANRYFYAAMHNTTGVSFLPASMFGNTYTYVNARLWEKLKHPLYAIHWVWGGSTLESKRQNMRDAMKFHDEPDYYTSPNLVTFDLDLLPMPDDFNDWKMTEEMIRFHVQAANYQLQQAYYAFAIALIANRTLVMPRFQCYCSKNWYQTQQCRINFEKATTFPFTCALSHVLRVKKLEAGFRLPDNTEYSGHRVFIREYSFLDNPKVPDSLKKSFVEIVPSQMPRAANLGADELVVSVEPAPRGYGQRVTVAAPLVDRELRQVLGRFKGVRVLHFPQPARTLSGFSTYATWEQYDAEIQKHVAYWCCRTPPDMQSMNLTDKVQLVALPPERYKNLPAHGGKSSYLHEVGPIRRMPGQIF*
</t>
  </si>
  <si>
    <t>C_3790003</t>
  </si>
  <si>
    <t xml:space="preserve">MPTHAARQPPQRPRPPPVVRCSLSRPHPDRPSCRLVPGSTSRPRASESPRRTAPRWPRGPPAAPPQSPAGRSRAAPAPPTPPARPRPETIIRPQVTTRINPASQPASQPASQPASQPPSCVVLVHARPTTNRVTRPYIPPYAHPALKAPSTARVRTRGMTSPLPLRSPSQPRTPPCPCSHLPQPRIDVGRTRPWCAVPPTRPSPKAQQQLTSPAPMHDTRVRPLPKKASFGPPNGPPPARGLINRISTYLVVTHVPLLP
</t>
  </si>
  <si>
    <t>C_3790004</t>
  </si>
  <si>
    <t xml:space="preserve">MAFLVCPGRVASRTWRWEELVLGVAKENTVLVTVIDKIVWAQLGPSYVDNVRAANISYWLIAALDPETSLGLGSMGAVGHCFNAPADRLVYKGSDAQYKWGSNHWTQTTWNKVHMMKAVYEFGVHIIHSDTDVVWFSDPLPYFAARQRTSPVHVVIATDAVQTQNVKGDTGLEISTNPHTNINTGIYFMRQWPGGLAFFDVWLSFQPKNVGHDQSSRSATQRRMSRLATCTYSPTLAQDGFNTLARGHFFRGDPAMPKAVLGPDPSARLYYAAFSNTTAISFLPASMFANAYTYVNARLWEVGTGTGSAAC*
</t>
  </si>
  <si>
    <t>C_370001</t>
  </si>
  <si>
    <t xml:space="preserve">PTSGFTRSSALSSLVHSLPPPHAHRHGPALALRVLVVLAGAHADHGAAEWPLLGGLRQEHAAHGHPGPHAPCSIDSTLRPCNTSASQLHAHRAQSRAHGDGSIASARARRLRGQSRRGCDAGASPTAAATSLVGRVSFKAARPPAATRRANARAQPPAAGCAAGAAARCAHAHRAADAGADGVGGGIGGVYSRVAAIDTAPPSHHCFLVALILDSLLASAPAPSCSGSAAKLAAASPAHCPASSSTGSDAGHHGFASTSAGTSTTTRATATAACSRAAAAHGHTAAAATTTGRHQPRTRAAAWLQ
</t>
  </si>
  <si>
    <t>C_370002</t>
  </si>
  <si>
    <t xml:space="preserve">MAAAEAPPATPQLSAADVEAEMAAHVSGIKPQLQNVVATVNLGTKLDLKEIAMHARNAEYNPKRFAAVIMRIREPKTTALIFASGKMVCTGAKSEDDSRTAARRYAKIVQKLGFPATFKEFKIQNIVGSCDVKFPIRLEGLAYAHSLFASYEPELFPGLIYRMKQPKIVLLIFVSGKVVLTGAKTRGEIYQAYMNIYPTLIQYKKGDAVVPTLPNNLMGPPRALPAAKQGGQADVGEPQQAQEQDGAGPSGSGAQAQAQAQQQYQQQAAAGMMPPPPVAATPAPDPNLPPPTPMHHHLPPPTPRHPGLAATPSLSHHLPPPSPRR*
</t>
  </si>
  <si>
    <t>C_370003</t>
  </si>
  <si>
    <t xml:space="preserve">MSHTHAHGDLSGAAHTPEFSACDHSLTHITLGTGPNVQQCPPPHHSLQEAQHQYHQQYQQQQQQQQQQQQQHYQQQYYQQQQQQQQQQQQQQHSYQARQQAVVEDSGTATGTVITTVTTGGIRVQQQQQGPDGYEVYDNTMMLKEQGDLNRDLDDLDGMGPGGDFDDDGNNSQGSGKRSRTRRPHLQGRFSGRLTTKEDERRLAEECKLLGPLLGGVGKRGDKSRLTLAKIVRGIATGEVRRFCEERERGIGLLKSKLAAIDPEAAASVPINPIPLPSAQLGGMGMGGMGMGGMSMGSMGAPSSSMMGGSMGPGHSQHDSLVRENHDLQSEIYHLRSELQARERLLLELQDTGIISGFVPTSIPLDDAQRGGVVAAGGMGPGGNARSLSTEMGAPGAGGSAYGGMGARYGGSGYGGQMNLPQQNSAHLSSGMDAGGAGGGVGGSASMAPGPIAAASVPVGGSGLGPDGASLAAMPAMSEHSRASRPHKRPAPAPPGTGVDMGPGGSGTAALYGGGGGGGAGDLVPRSMSHPIMGARGAAAAGAGAAGTGGFPHIDLQQQLNSLQAQVEHLQNLSQAQGGSRGTNFIMPARERAGAPVGRAPGGGDPYGRPPYGGAGGGNGNGSSPFVTGPQGGLLMMPGIPGGAAGGGDGGGYNPGMSGLHLQGHTCGGGSAVAATAAEEEVEVKEEEVVEEEEEEEVVVKEVKVEVVDLCDSD*
</t>
  </si>
  <si>
    <t>C_370004</t>
  </si>
  <si>
    <t>C_370005</t>
  </si>
  <si>
    <t>C_370006</t>
  </si>
  <si>
    <t xml:space="preserve">MQAFTRHDGGRSGALYVSPNVRRPAGGGGSGTAAAPYDGYDMTLVQESLSEDELGQLYRAYAPRFGWRLGPRPYRTCAAEDAAACGALPWEMDIQDSAVTADRDLICFNVRPRAGTTPPPPPSDASEPPASATTPTPTPVPAPTPTPAPAAATAAGACSPAALASAEAAAELRILFGADFAGPFEDMVRPGFVLVNGRRWPFDWIRVRHPNEDRSRPAVRIPLSPRLPPAALGNATICLNKSGSGSGSDFMTWLQSRVYDEWQDAGRSSYCSLTFWRSLDLSYSFVVRPPRPSTTPPVTTIPGGGFGGVYGGYGGGGIAVGGGGGATCCQSCSTPVFFASRDVFYGQCGAATSSAYSTCWKSVSNSECVNAAISGCGFASSSLSGFASKNPTGCCRCITNVYGWCGCGRIVNYCCAA*
</t>
  </si>
  <si>
    <t>C_370007</t>
  </si>
  <si>
    <t xml:space="preserve">MVLVRAGEVTMEQLLQQSLEQREPPPEQQQGAQRRMVEGIAAAWGAAHGEDLGFEARSSRPQPRRQQRRQGARQQLPQAQRQRHSTRQGAESSGLDAGGARKRPGETGTAGHARPGPVLPMGQGTPGPAVVSPGRRGMPRQAHLRQVHDQKHGAGPQGVTEARSIELTENIRTAANLQQLAAQLEAHADVYNAINITAFAARLAQLAAPRSGGGGSDAGGLAEAEVGEEAEDAAVPLRWQDRRQAAQLAARLGEVAQRRLLDLDPEGVVTLLHAFARLSSAGVMPAAAAAAASASTSPVATAAPSGHAAGSGRTAAASAAAAAAAAAAASAAAAAAVQEELLADLVFVAGQNMDIYHSQAVSNLVWALGTLAPRSAAWAGRGWWEGLFLCTQDRVQGYPTQALANIMWALGRLRQRPPATWQRAFFSATAARLHLFTTQGVANYVQGAAKLQLKVPTYLMEELMRYGASNLRDFTGQGLVLYLWGMAKLIAAARTSPEAVTAWLEEAMLPELKRRMQLARPPRKRRAGAKSATAATATAATTASATTATAARSSSAAETASAGSSSGSEDDEDGGGAAASGGGGTSSLTIRQLATVLYALAELGYAPAGKSGGGWLRSYWGAVAAALEQQQQQQQQQRQGAVAYAAGAWRGGGEEVQALANLLHSAAELRLAPPPALMEALMGRCRGLLAAFPPQALSSTAWSLHRLRVQPPAEWLGAFMQACWLAMPRMSCTELATLLYGLSRGLEGAGMAPGREWLRRAEGEWLQAMDRSGWQAAMLRQLAAKLADMPTWQAAPGGPAPGRRGRLAAAAAAQXXXXXXXXXXXXXXXXXVAGAADLALLVTGLARLGRQVSPRLLASLLAELNALSLAPELLLDTAWALAALRYTPAALWVAGCLAAVEPRLPALTPQQLEAALAAAAHLRYMTGGSTAAAAAAAGTAAGATGGTAAVAAGGKDGAKAVLAAAPALVRPGPGRAWLAAAEARLRVLQSEADVEARAGHGPGGPGPGPGPEAAIAASLQDVDLEAAVAGVAGASQAAAVPVAGGDTGSGALLFVATPAVQAGAAQESGIIIMGPVE*
</t>
  </si>
  <si>
    <t>C_370008</t>
  </si>
  <si>
    <t xml:space="preserve">MATYALPLHHHGKSKVRLGRVWRDGNVHHMVEWNVNTMIDSDMEHAFLNGDNTGMTATDTQKNTVYVVAQRMSQKCTIEQYAIALAQHFVRTYPLVSKAKIYVEQKPWTRVQQSGLPHDHGFALQGTEVRTVYVTYDKAGTLDVTAGECQASSRPLAPFPXXXXXXXXXXXXXXXXXXXXXXXXXXXXXXXXXXXXXXXXXXXXXXXXXXXXLARCLADPRLPSIAPRPPAPRRNILDRVPTSESIFLNMPNLHFIPCNPVGSSFNNDVYVATSEPHGNIEAVITRKGIAPHCKL*
</t>
  </si>
  <si>
    <t>C_370009</t>
  </si>
  <si>
    <t xml:space="preserve">MPALQPCPGCGCEIDSGLLWFAGPGLARICCNKRCASRAQKRHEALATGKARGRKSMPLLPIADDPVEAERGWSSLNQDVMAQVAARLGLRDCLAAALTCKHWRTHITRGPSNHVALRIDDMTPEGSRRVPDGRCACCGGAHDVIKCKCKRVAVGTGDTASPAKAADKPAAAGGADAAAQLLDSARRLLPHVDHLSVSVYSRCRQRDYLLKHMRALSRWSGLTSLDISWVLAPDPTSLLRAVQAGSGSDSGSDAGCSDPETDGGGARRRSAVRRARHAPKPPPPPGPLPRCLVGDTQRLCAASLASLGLLPNLTRLSITAKYSHRHMGLAGLAGLSRLTELELRQAPPDGVEVADWAVLSEQERLHQRRFGSHSSFYREPWSANEADMGALSALRVLRVHGDLLSPPALGAVGPHLTRLELHRLSLARYTGLGQGETMTWTIEDMAPQLLKCKRLRYFSLSLAWDPLDMEPYYALNTSGWLEMIVRELRHLSRDQVLARANHESRMLELQQQHGGSGQPSQAAGGAGGGRRRGRGRRLPGQQQAAGVGEEREEDVPPVEPLEVVLDLATHFRPLCVANMSVSVLAAVQRHHQRQAQLLQAQQQWQQHQQHQPPERQQRQEEQEEGEERAQGRQEVQQPDGGQLLAATDSASSDITNTSSEDAALAAGAPAATAVPAGAAATAHQPATAGQGASCDPDLPPSYILSSMLLEDLVGLAGLSHLSINFHAGGSQQLHTLSQLTRLSHLALRCGPAVRIELDSWDAHRLCTSLGPRLTHLDLELPASCLGADVLESVRLLRALRCLRLSAGSQVRQVPLTRRELRRALARAAPSWHGEAAPAAGGGGGDSGGVEGGAVVAGAAVEVAKGTAAAAAAASVAAAAAGVKRPSPELVAEVKGAQTPLLFLQQLFSAMDGSEAVREVLLAEAEWRAQQAAAAVEAAAVEAAAELEAADLDRLRKAMTREELVPAPAFRLGDWAPKGLQRLWLRGFSGLQAPSVLPGGGGGGRAAVGGGSEGRVAKACVVLPALEAVDVVVMGSGEAAATAREALAAWCDAGGAPLLKSVFVEGMSALP*
</t>
  </si>
  <si>
    <t>C_370010</t>
  </si>
  <si>
    <t>C_370011</t>
  </si>
  <si>
    <t xml:space="preserve">MAPKKDEKPATQEAAAEAPAKAEAKPKAEKAAKKAKKEPSKKAAKEPKGDGEKKDKKKXXXXXXXXXXXXXXXXXXXXXXXXXXXXXXXXXXXXXXXXXXXXXXXXXXXXXXXXXXXXXXXXXXXXXXXXXXXXXXXXXXXXXXXXXXXXXXXXXXXXXXXXXXXXXXXXXXXXXXXXXXXXLG*
</t>
  </si>
  <si>
    <t>C_370012</t>
  </si>
  <si>
    <t>C_370013</t>
  </si>
  <si>
    <t>C_370014</t>
  </si>
  <si>
    <t xml:space="preserve">MDNAAAAATAAALGGMAFTPYYNPVVGGVYQAAYSAALAALAVASAAEPGAGAAAAETAAAVATGSSGGAAGAGAGASGGKGAAVAESEASSGAGAGPSTSAPAAEAASAGVDPAQQVAYVPMFIPAYGQNYYYQAMGAAGFPAFQGAAGTAAQPAGAGAQGYXXXXXXXXXXXXXXXXXXXXXXARRPRQRRRVVLAPMAMAVGNDQAAARNGAAAALRAAGARRPRVFTIRISARVLLQVLVFAMVLYQHYTWHRFLALLIGGLVLWITSTWAPFRRLMRGIHAMPQPRPGGGAAPAAAGGAAGGGAGAAAGAGGAPAAQQQAQRRGVFAEILVFIVGFITSLLPAWNFNPEDAAAFAAAQEMMAAEERQRQQQQAQQEAQAQGEAEGGAAPADAGAAAAAPAAPAAPAEGAAVAAGEQ*
</t>
  </si>
  <si>
    <t>C_370015</t>
  </si>
  <si>
    <t xml:space="preserve">MCYPQQLRNQNYQGLTRSPNYPGTNKLLPVTPQTGCVNSTSVPRPQQCYPETGMIIDVAVEATELSALGGATVPSNYLVRVVNTSLACLSLLSNDCIAQYTLPGCRQLVLNARKASADAEARGEAPPGGTSAVGGSPWDPQGTPADPTAAPQGPAGGGGGGGGGSESGTPWWLPXXXXXXXXXXXXXXXXXXEVDSEALEGAGAVVILVLGVAAAYVWRSRARRSRQQQQLKAARDSSVHSPTYISTSATEPPCSSGANACERNALGETPGEGGDSTLTGPSTSSSAGGSSGGRLASLALQRAALGARMPEAIEEEAPEEEAAGSAGGGGGGAAVDAARGLSSDEGLAESRNLRGAQDWLLVIGDDDGGAYGGGGGDGLEERVSRGEHGSTSAAALEPLADGGGGGGELMDTSLDRLQYGRRGGAAATSLLPLSLVLHIGIEPANVLISQPDSERPIVKIADFGLSRLLDTAVITRNPDAGTPPYMAPE*
</t>
  </si>
  <si>
    <t>C_370016</t>
  </si>
  <si>
    <t xml:space="preserve">MGKTRGMGAGRKLRVHRREERWADKDYNKSHLGSEWKKPFAGASHAKGIVLEKIGIEAKQPNSAIRKCARVQLIKNGKKIAAFVPMDGCLNFIEENVGGGRRSPVSVAAATPWVIFPVSASRWSRCRVCPCWRSSRARRRSPARKGEAACASSGCRPRLL*
</t>
  </si>
  <si>
    <t>C_370017</t>
  </si>
  <si>
    <t xml:space="preserve">MPPVLTGVGLHDSGLMVAHHVATVYLLLLSYCFSLTRAGGRLALVSFASFAAVFAASRVVLFPLIFLPLGLVSSQRHIGRLLQLYPLTFGIVNTLLVALVAMQWGWFVAIVRIIRHAASGDTARLARSAAHMEAAAAARDSSPESSDAAMVVARHSQGYQLYASAGAAGSSIAQALVPLVTAAALG*
</t>
  </si>
  <si>
    <t>C_370018</t>
  </si>
  <si>
    <t xml:space="preserve">MPQERLHRCFFIDAPGIFSFLFNALWPFIDPVTRQKIVFINTKDYSKQIDAVNAAGSDGAAREAALQEAAKPAEPDAFDNYLRWYCSQYDEAEYRKLLAAVGWQ*
</t>
  </si>
  <si>
    <t>C_370019</t>
  </si>
  <si>
    <t xml:space="preserve">MPHGASGAAAGAGVAAAAQPELEPEFQAWLRGQGIITQPLVLRQCGREGRGLVADRPLGRGEALLQLPDSLLLTPQRAAEESCLAPLLRQLSPAGASTSAAGAAALPLPEWSLLALYLAELRGRAAAGDRGSRWAAYVDMLPQRPGTVLDWPAKETRQLLRGSPLLRLADSIAAAAAASWEELAPLIARGRAEGLVPAHVSLSKADLDWAFGVLLSRCIRLPGRDQLQVLAPWADLLNHDVNAETGAAAAGAAGSGATGSGASGSGGCHLDWEPTARGGAGALVLRTDRAYAAGQQVYVSYGPKSSGELLLSYGFCPPPAANPHQDYKLLVGVNDSAAADPLAALKAEVLAKHGLPPSLEFPLKLEGLPAGLLNYLAFVEAAPQVPQELHDLGSLLFEEGVFPLLDGADTLAAALKSLGNRCTAALKAYPTTMEVDQALAAGAAAAVVNRSPRGPRGRASPTAATATGAAAAAAAAAAATATAGGDGLVTLGTEDVSVSVLREAAVAGIRVRERQILQRTQASAIAQLAEVKRAARSRRRRPHPLPCYCPRRRRHDDPRRRPCCPLVPPPPPAPYRCQPPHCSACAAAPSGASA*
</t>
  </si>
  <si>
    <t>C_370020</t>
  </si>
  <si>
    <t xml:space="preserve">MDYSGGGLGSHMGSHPLSELDKIKKTARGEIDITESEPGTGDMPHPSGRMLGSVEAEFREEPAQDNPDGFSALPDFYVGEAPPGQRRPGAPGSGDATPLSDPSLKTGRARGADPHAGTNLEGSYGGQSADYYHGMIPVVTDPMTGMASGTVMDASEQARKEVGPAVIRGPGSDAVGVNTRPNIKGPEGDVSA*
</t>
  </si>
  <si>
    <t>C_370021</t>
  </si>
  <si>
    <t xml:space="preserve">MAGIVVGSVAGAGLTLLIQRLSKLRKSGAAAYETKKAVDEYLQFHFAAPADLLPYANGPKEALNFTARLAQLCELHCEALRDFTGERGDAVALDLGCAVGGAAFELARAFPHVLGIDYSHHFVDAANGDACALPADLSRLDCVLAANLLCRLPEPMAFLNRCRSLIKPGGVLVLVSPYSWLKGWTDKTKWLGGYYEDGKPVRTYDTICAVLSPDFELVASSDVPFLIREHARKFQWGCSNALVWKRKGRTA*
</t>
  </si>
  <si>
    <t>C_370022</t>
  </si>
  <si>
    <t xml:space="preserve">MALQSLRGRSAFSSGRAAPKAFARVQRTCRAASVVASATAVKAPSLPYRVGHGFDLHRLAEGYKLIIGGIDIPHTKGCEAHSDGDVLLHTVTDAILGALCLPDIGQLFPDTDPKWKGARSDIFLKEAVRLMDEKGYVLGNLDCTIIAQKPKLSPHKENIRNNLSAILGADPSVVNIKAKTHEKVDSLGEERSIGCHAVVMLIRKDIA*
</t>
  </si>
  <si>
    <t>C_370023</t>
  </si>
  <si>
    <t xml:space="preserve">MRALSLVIPDTRSRNCLMEIKKHCADIEVGEGRIADCVSDLIAEAEVQEVEPEGDTDPVEVTDACREEVYQYKISRNSNINRNIPLAKACKVDADKHCNITWFFGYKSGQIISCLREVKELLAPACSKQIFKLQLDAAIDFRADPQLYENCKEDASTLCEGVKFGGGRVQACLRDHRMQLSWGCEEQLFRQELEDSDDIRLSVRLYTRCIREKRKFCGEVAPGSARVKDCLEAHRHDDGFSDECRGEVESMIESRVRDFRLDSRLRTTCESDIYNMCAFFGDVDTLDTEDTSVIRCLQDYMNEITSPSCRSMVRKYKELAAEDIRFDVPLAEACFEDRQRLCATVPPGSARVIRCLTNGRDKLSPLCRATLFDEEIRFSENIDFQYPMRVACAKELKLFCKDVPHGEARAIRCLQDHKGDTDFGRDCKKEIESYEHESASDYRLNYRLSKACRDDISALCASVCAAEDGSTCGGTVLRCLTERKDEIKNDACEQEVLYFEKMEVSNFNNDVILAAACREDVQRLCPNTQPGEGRMHECLRAHRSELSDTCRKEELLLEEQEAENVELRPGLLRTCRSERRTFCGSVQPGQARVFRCLAEKMSDPDFGESCRSEIIDKLQRRQANWKLDPTLRKSCKSAVQQLCAAEDSAASEQGLVYKCLVSHYMDVDEGCQKELGRAVHMAFFVWKEGAILTSECDADVKTLCLASRPNMATTPGAVGQCLAAKVGWAGKEYILEEGTKSGTALLSDKCLPLVDVAEPPNMKQAFEAGLTVALLQSQLSAVESTTGLTMLKRDTQGNAQALTLTGWTALMGIASMVLLVLWGANYAWRQYRGIPDQSDYTLVVKGKGRR*
</t>
  </si>
  <si>
    <t>C_370024</t>
  </si>
  <si>
    <t xml:space="preserve">MRGGCALVALCIVLAPHAFAQPTDAIDALFAWVRQLGGTINAEVKVNKDGFRGLFASQDIPENGTIASIPAAAIMNVGGLNESFAVPTLMVLREFKDPNTRFAPYTAMWPAPDGLVNSCNMHEKYIKMWKSEYWERNQRDWQYHLESLHKGTLNPDIEYTIAEVVGNTPVSIEDLQYACAISSTRYVSTSRRQRLLMAPIFDLANHDRDCLHLLGPYDVSDFLTFLAGAPLKKGDEICYSYGALRDDYAVAHYGFLPRLEYPPRLALVDHPDQDPASYSHDQPPSEQPFTGTPEEMRTEMERLLAIYRQVKALPDSLPPQPKGTDYTYDLMKELEARRLAALEWHISDLASKLGTKAEL*
</t>
  </si>
  <si>
    <t xml:space="preserve">MANRTDPDVKTVHGTNPQNLVEYIVRQKIYQTTYWKEKCFALTAESLLEVAVQLKSVGGTFGGQRKPSDFLCLLLKMLQIQPDKEIIIEYIKNEDFKYVRLLGAFYMRLVGKPLEVYQYLEPLYNDYRKVRLQTLEGAYALTHVDEVVDDMLRKDFLFDIALPRVPSRYTLEKLGQLDPRISVLDEEFDEAILELEAGEAAKQAAEMQAKLGNAGGAAPAAGPGAGLPLPPPPPLDSGRAPERERDVDRERRRSPAREAERERAERERERERERDRDRGGREADFRDRDRDRDYRDRDRDRDYRDSRRSRSRSRDRRDRGRDRDYRRSRSRSRGRDSRSRSRDRRDRDRDRGYRRSSRSPSRSRSRDRDYRRGGGRDRRDSRSRSRSRDRDRGRDRSRSRERDRGGRGDRDRDRDGGAAPKKEKEKAKDKPKEKAAAGGGKKAVDTEDPEIVEANKLRAKLGLKPLK*
</t>
  </si>
  <si>
    <t>C_370026</t>
  </si>
  <si>
    <t xml:space="preserve">MCNKMDLVSAAQPAAVAAALHLPASSARAFQLQACSAMQGSGIKEGMQWLLEQV*
</t>
  </si>
  <si>
    <t>C_370027</t>
  </si>
  <si>
    <t xml:space="preserve">MLLKGANTRLNRRTASDVAGLGAALPQPSVRRSSTAHRQHQLAAQAGRRVSVVLAAAGTMQQEDVTSVSATGAPRSAVLGVLGGGQLGRMMALAAANLGVRMKCLDPTPDAPAAVAAEHMEGHFRDAAAIEDFVKSKGVDVLTMEIEHINTDALMQAAKDVKVDIEPSPETIRIIQDKFAQKQHFAAAGVPLPEFRNIKCRGCMEGTGKAFGYPFMLKAKRLAYDGRGNYVVKTEADIDAAAAALGGYENGLYAEKFAPFVKELAVMVVRNRDGGVVSYPIVETIHKNNICHVTEAPAGVPPAVQAQARAVAEKAIACLSGAGIFGVEMFLLGDGTILLNEVAPRPHNSGHYTMDGCVTSQFENHVRAVLGWPLGETRLNAGCAIMLNLLGEADGDEGVRIAHQQMAAAYATPGAKVHWYGKDGMKLGRKVGHINIVANTREEARAKLGQLDAGGLAALQKTDAAYRAAAAAAGASAGDSGKPLVGIIMGSDSDLATMKMPKGVPVATVAIGNAANAGLLAIRVIAASDPKMLDKMLAYQGVDGHADRLEGGMDGLYLLAGCFEGKPVYMRSRRSGPPGGGEDRVLYFNPHFGAWEFAVGKEPSVDQLVLAGDEGHVSPIDVPRWRLAAAFNAEQAALLPSDDEELYYVAAGVSVMCAGEGDDGLLSPEERKQLQAQRAAAGLKAEDEAEGEEAAGLGQGGAGEREAEAAGKGGAKGWGLR*
</t>
  </si>
  <si>
    <t>C_370028</t>
  </si>
  <si>
    <t xml:space="preserve">MPPETFHTSFEPERPHSPTVLAPMQFVLLPHYSACSRSPRPPMRATSPGALHGSESPATPRVIPLPASPHPASTPRTHPLP
</t>
  </si>
  <si>
    <t>C_370029</t>
  </si>
  <si>
    <t xml:space="preserve">MLSGLDLLVAVVWIALLLVELVARARRSLSCHDAIEIREHKQLGSRTSLEGDGGFHLPLPPKRRAATAGDLIRLPLAPLNLMRQRTKPTGPAGKAQRAAAQPPRAAAQAATVPSKNSSSSSAVAKAQAAAADSSARPKAAVKRNKSVDVCQNRAPVATAVAATAAATPALTPSGTSLAPAAARAGTAAATAASAAVARQPSVIRGVVPPPQLLAGLPAATLPGAANPTPNPSAPRSRGDRYSGPRVPAPDASRGPEHQHQQHLQQPVAVVKTPRSGNSGGRVGSVQSGSAVSPASAMPALSLGALPMSLAARVLHTRSQGAARSVSASPAAALASTATVCHRSSTTPCGVAAGSPPAKHVSSTKVGIERPQVQLDKELESQQPQPQSEGCSSTSGLAEGAPESSTPDDPEGDVWLPPPPACGSSASSPSQGVLPVLPGRLSPRQQAAELAAVAAPAASPPAAPAAAAPVLHAALLVAVSPARPAACCSGVMPSQQRSSPQDQTQEQVPQVPQAQAQDAVPQAPLLVRQLSICCAPGSTPSAPTSLSPAASPPPPASGGWDAEAARALASCASPRPRPSSSFATPRERRSPSSAGMCLAEPELMPSAVSASAGATAAAAAAAAGATASTSQAVRQHGRLLRQVSAGAATTPVWAAQADADTAASATPPRQLTVSAFRTPPRTPPVCSPAAPRGFNMLQASPFSPSVLPPPPALPPPPPSPSRVLRPVPASAGGSSRHRVVVDSTGRVCRAAAGAAALPRREVSHIPVAVTARGTWLDAWRTVPVQIDPGYVREMR*
</t>
  </si>
  <si>
    <t>C_370030</t>
  </si>
  <si>
    <t xml:space="preserve">MHLSARLVSARCACRRARMCTAAATAKGADALAWVDPLNRREVARVLEIAERATDRWDVVWTDFLTPPIVADSMAALQGRQDVICVPWGGYAQAERCRLALGREELMESLRSDPQQLDGVVALQVKGNFMFDPAKHPDFLGAILGTGVVREKVGDILVQGESGAQILVDPDLVEHFETSLVQVRTVPVETRRIPLSELSVRPPRQEEFSSVEASMRLDAIASAGFRMSRTKIGDMIKAGDVRLNWRPVTKPSVEVKEGDVISCSGKGRVEIKACEMTKKEKYAVTMMRYV*
</t>
  </si>
  <si>
    <t xml:space="preserve">MADAENTRKALQKEVETYRNLQAELQKLAKGKQELTARFTETETVVEELKLLDDEANVFKAVGPVLVKQDLVEARSNVSNRLEFIKKDIDRLDVQIKGVESKMLDREKEMMKLQRKLQGGAAAGP*
</t>
  </si>
  <si>
    <t xml:space="preserve">MYMQQLEAKYDDERRRCLTEIENIRKRAAEKEQAIQKAASKQIEGLQTQVDELQRQLQARIKEVNELSNNANASGAELQGALARARAETEEAIQTHNKKYNDMLAERMRAEDALSEQLDAARRALEAEQRARADVEAQFGDARTRWDQERVAMTEERKASDASWKGKVEALVEEVQREKAAGKDAAKKAADAAAVAAARIQDLEGRLAGVEGQLRDKSGEADRLTKELSTLQAGSAAQIAELEKQLAAARAQLDQLSAGAAGDKEAFAAAHAAAAAEQERLTGALKKAEGELADTRAQLAAAKTEIEGLNGQLAKTRVDGDAVAGQLRSRIAALEEEVKRAIAMGQSDAVDAATKMRDAYEKKLADAAEAARKALESAQRERDDLIEAAKKDAAMRLAGAEGSAKSQMEDLRKKLEADKAAAVSALEAAAAKAAAEAKAAQEDLQRRLAAAEALAAEERKAKEALAAELAELKAALEATGKDASATKDELAKTKSARSAAESQSAERQQQITALQAELEAAKKKAEEDKRAAAALMSSELSRVEREGAAKAESQLRQAKQEADARLVAELSQLRSQLSAAGGAAEASLRQQLDELRRKMEGDMDAMRKTHAQELEELKRKHEATLADLRATTAAELAAARSSAASSQSAVEDELRKAMAAAVAAAEARGREAAEALRRELGAEKERVLADAAARAKEEAERASAAAKEEREQLAAAHASASAAAADQKARDLEAANKARDAALAAAAKSHEDAVAALTKQHEAALAAAQAERDKLDKVQAALGKKAAGLEEEKAALAARVEQLQEALAKKAAEMADTVFRLKQDAATERDQLLRSYTADKEVLQAESAQLAAQLRQQLADAREGAAQQYAELEANYSELKARWDAREPREEDVRRIAELEGFVRQLEELVRTSEERMAQLRAELLLREDNYNKHFKNGGAGEKVLNVDMAMNAQSGVVDWMLGNKKKPGAGTAGDGGAGKGASMGRDSGSGRK*
</t>
  </si>
  <si>
    <t>C_370033</t>
  </si>
  <si>
    <t xml:space="preserve">MQTFIRKEGCAEEATRAACSGGGNGSRPLDEDDDEAVKEAADAAAAAACCHNCARDGAADGGRQVQIRRNTYCDVLRAADAAALYDIGGVQQFSINGHKVVFLHARPQKSKPGAVSECGHCHRSLMDAGSRHCSLECKLNWQQRAPPLTQEQVEAACTAGGDPRQLKIPRRLTGDEPPPQHQPPAPALPPPPSQLPLLPPPQQQSAGPHSSSPFAVAGASPWQQHAASTAGAAAAASAAAAGAAQAGGGSSPDDAVAHGGGGIGSGGASGRRSQPRRRSTGQMADGFYLGLSGGIAGANEPSAMEDTAAAASWAAELEPGAAASDVMGAAVLLSRLQHPPQHGSSRPPRPPQHGTYARPPALPRPGRCPAAATGLLPTAAGAYGGQIPRSQGAGAAAAGGATASGCTEDKRGLEQGEAEPPPQSQPRRWREDAGTVGAAANSAQLLLQGGTSCTTSSGGRVAVPLATNAVLRTEHVDLARFLLDQLRARGISCGMPPPSITAVPLPAAEGGMGGGISSGATAAGAAAVNRRRMSASDVGPPPPAAATSAAGSDLQRLPLLLGEAAVIRCATGPSVVAAPVASAAAVGARPAAAGSDARSGTARHGGGMGLKRRSASMDLGEVFRQQPNFSVTAAAGAASGGYGCGYGGGSATAVNDDFSEVTSPHRFGGRGQRPAGPQAAHGAGRGVIGAAGSAPAAAAEADALAAHMALLSPSRLQRPLLPWERRVPAAAAGGLGLPSQPAGAQMEPAVTTSSNDDGEQATGPRRVKARKGQPHQAALA*
</t>
  </si>
  <si>
    <t>C_370034</t>
  </si>
  <si>
    <t xml:space="preserve">MAALSWQGIVAVTFTALAFVVMAADWVGPDITFTVLLAFLTAFDGQIVTVAKAAAGYGNTGLLTVVFLYWVAEGITQTGGLELIMNYVLGRSRSVHWALVRSMFPVMVLSAFLNNTPCVTFMIPILISWGRRCGVPIKKLLIPLSYAAVLGGTCTSIGTSTNLVIVGLQDARYAKSKQVDQAKFQIFDIAPSRYAKDLLLAVRVLPSSSVVKKKLKDSGLLQQNGFDVTAIYRNGQLIKISDPSIVLDGGDILYVSGELDVVEFVGEEYGLALVNQEQELAAERPFGSGEEAVFSANGAAPYHKLVQAKLSKTSDLIGRTVREVSWQGRFGLIPVAIQRGNGREDGRLSDVVLAAGDVLLLDTTPFYDEDREDIKTNFDGKLHAVKDGAAKEFVIGVKVKKSAEVVGKTVSAAGLRGIPGLFVLSVDHADGTSVDSSDYLYKIQPDDTIWIAADVAAVGFLSKFPGLELVQQEQVDKTGTSILYRHLVQAAVSHKGPLVGKTVRDVRFRTLYNAAVVAVHRENARIPLKVQDIVLQGGDVLLISCHTNWADEHRHDKSFVLVQPVPDSSPPKRSRMIIGVLLATGMVLTQIIGGLKNKEYIHLWPCAVLTAALMLLTGCMNADQTRKAIMWDVYLTIAAAFGVSAALEGTGVAAKFANAIISIGKGAGGTGAALIAIYIATALLSELLTNNAAGAIMYPIAAIAGDALKITPKDTSVAIMLGASAGFVNPFSYQTNLMVYAAGNYSVREFAIVGAPFQVWLMIVAGFILVYRNQWHQVWIVSWICTAGIVLLPALYFLLPTRIQIKIDGFFERIAAVLNPKAALERRRSLRRQVSHTRTDDSGSSGSPLPAPKIVA*
</t>
  </si>
  <si>
    <t>C_370035</t>
  </si>
  <si>
    <t xml:space="preserve">MDLPRGPQPLVPPAAPAAAAGAAAGGAAIGAGGVMLAAALGLDLGPELLQQQQQQAVDLMAPAAAPMAPPAPVVPPAGGGAAAGGGHGGGPVPVAWPDSRVRDSVSQSLVHWLGHLAGTLAHAGAYDEAERVAKLLWVPTLADVTRATLAAVLLARGLPARAARVLLGMFQPRHGWALAEPVLQALERQLQPPGEQQERQEQPPRQGRRLRDTWPVRPPAAGDGPAAAGGGGRRSKFGPAVQPPAPAPAPGAQAATAPADVGGSGGGDAAAVAAAIPSADSETAQLASRLRDAMAPFMEDAGFFGGMGLGGVGVFSPGNHAVLLGGPSQLTRAFLDAVADCAAGRPAVGLQRLAAHWVARRRQLKQRRADLARSVVRARLRVTQAMAHVTQALRLGRAAQAAPASAVGAPGPRVYPAAPVAGPAAVEEPGAPGAAAAVAAAAAGDDGVQAAAAAAPPGEGPGGQQEGGGAAAGDAAAAVPAGDDEPPPLAPPAAAQAGSDNDFLSDDTSDSDSDSVLDGAAAAAGQGAGGAGGGAGGDGDTGRRRRKRGDPHSAAAWRRAWLQAEIELRSLKRSLESHDRRAVEEDSECASAVNEYLSRQVLPAARTHRYSACWRRGGCPALEAAPGAGAGSVAGAGAGAGDRQAQASGAAAAGAGGEGGAGGEGGAGGAGGAGSSSGGAGTPSPGQVQAMQVQLLSALLHMLDSFLPEPEPEPELEPELEPDAAGEGMDVPESSSGKDSAAAAAAAAAARRRVARRQARMQLLKPVMACREALTSLCALLLLGSGCAAAASRLLRAVRVGCPHGRASLLDRLWALTGAGSTWVRALPFHGSVTVAPRPALLWREEGASKQANGARQGQEQEQPAGGPAEAAGTAAAVPVSCGDGAGAAAAAQALAPPPLGPQQQQAPAAQEAAWAVPLPPVEGFEHHGGVGGGPDEWEGLGEGNHMEVLEDVPGSRIYFLDVQPLWVFGMGELEEFPGPLDDDDDDDDDMDEAGDGEADALMDDLVAQQEVQQQEGQQQEGQQPAEAWGEVGMEAAPEAAAAQHQAAGQAAAEAEVEGMQLDADAAAAQAAAMEAVEPPLEAPPAPPPLPPDFPAAQLLPDAILQGIPPPHAGPQGQPHGQPHGHPPGQPHGQPQGQPAPPPPLPPGFVLDGLDVELPEQLQMRLQEERQVRLLTRAVRWLWSWAPSGTASFSPAATAAAAASQFASGGPWAAAPHPCRVFQAQPVLVQLMREVVNAVLLPRLLQGDVGGVAATRGAVLAAVGLAGSPAAPVVSLDAIAPQPRAEVGQRLSSLAQLFKQGLIKHFFNLKSAANAEVDAAAGEGAAGRLDGAGPSTSTGADAGGVGAASTCAGAGPSISAAGGSSAGAGSSAAPALQGAAADSEAEAVEDEDGEAAAAATTLLGADEDADLADELSSGAGPPGCQEVWRASLATLMAACGGDQEVQRRAVDVVLGIADVRPRLSSAVMVAQVLVQQGQAGAAAELLLKAYGTCDEVVSSTAPAAAAAAAAAAADAHAAASADAATAMDGVTEDNMAGPSGGGLSAAADSSAAAAVAAAPAGADANTTGRAAAPATAMTSTGIAVRREPELQFRMTVSGLPSLLSAPSPDAAVAAAAAHAPGPDVAEAPAPGINLPAGFGAALAAAXXXXXXXXXXXXXXXXXXXXXXXXXXXXXXXXXXXXXXXXXXXXXXXXXXXXXXXXXXXXXXXXXXXXXXXXXXXXXXXXXXXXXXXXXXXXXXXXXXXXXXXXXXXXXXXXXXXXXXXXXXXXXXXXXXXXXXXXXXXXXXXXXXXXXXXXXXXXXXXXXXXXXXXXXXXXXXXXXXXXXXXXXXXXXXXXXXXXXXXXXXXXXXXXXXXXXXXXXXXXXXXXXXXXXSDASAPRGAVAGGGNAGGAALRRVPAVLRRLRSTPGLLRDLLAEFAASGLFTLAPSAQAAWVPGLPTRSSSGATSSLVMPSTAAAVMGATDSSSALRAWRRWPAGLIAARRLPRLLAAALLPADVAPLLGGILYKTADNCFRGSLLYAPVMAAAAARDVGLPALGPAAGRLVRAGVFRLCTTSLSYGVQQRRLEAHEAALAASASHTGTGTGTGTVASRRLRAQSGAAAATQTAAVAAATNAAADTTRRRKRRSRHVARHRPDDLVPAGSASAAAAAAAALAAAPRLPRGTARSQPAQARPLPRARTCWGAAAELLLRLYAPVWWREMGVTLRSLQHLVDLPARDVVAPLTQLMALCMHPAAEALGPRLRCDERVPMPIRTWETVTLQEIAGFLLADIPPLPPPRSGPPLPACVTGAEWQAAATDDCPPAPTSHAAAAAAGAVATDLPLRRFARSGDKAVFQDSTAIPFSELGPRDDPLKDGLSTVTSRVLLLGLAALADSRSPRSGDRAGGGGGGGGGGGSGGSGGGGASTCDCPKTLSGKDCHRKATKGNLHAFGQDSARELRAPFPCLNDCNGRGKCVYGACVCTRGNFTSDCSVSLDPDTQQPVVLAGSGYEARRKRPLIYVYDIPHKLSSWYNVLKIDRGLPWVFWERLLGSGALTANGDEADWFFIPVKLRSTTDGYKLQEAVKYIRSKWPWFDKYDGNRHFVLHSGDTGRGEVTGAIREDATLANITWLHHWGLTEDYPSSGWRKAHRVGKDIVVPIYFGAKQGHAFVPMSGLHPLAPRIPRNGTFLFSGRICGDHSLPDPEKPWPHCATNRSHGYSQGARQWVHFHHSQRPGYKIVVSNKEYPVDLLNYKWCLAPSGGGHGHRQALVAVMGCLPVVVSDLVMQPFEPEMDWSAFSLRVEQKDVPTMHEAIEAVDEQKYEEMQDALRCAAQHMIFSTMSGAFMQEDGKWDAFEFVLEILRMQQGHPGLHPSKYAEVDEQYRE*
</t>
  </si>
  <si>
    <t>C_370036</t>
  </si>
  <si>
    <t xml:space="preserve">MQSKPVCRTCPTHVQGAIREDATLANITWLHHWGLTEDYPSSGWRKAHRDVVVPIYLGVRKSAGLLPLSGLHPLAPRIPRNGTFLFSGRICGDHSLPDPEKPWPHCATRRSPGYSQGARQLVHFHHSQRPGYKVMVKNKEYQVDLINYKWCLAPSGGGHGHRQVLVAAMGCLPVVVSDLVMQPFEPEMDWSAFSLRVEQKDVPTLHEAIEAVDEHKYEEMQDALRCAAQHMIFSTMSGAFMQEDGKWDAFGFVLEILRMQQGHPGLHPSKYAEVDEQYRELPAEGSEPEPPLPLCSMSLWDPEQVRCSKVGHRERVHHSYIPGGAACVMHKNLAECPRLWE*
</t>
  </si>
  <si>
    <t>C_370037</t>
  </si>
  <si>
    <t xml:space="preserve">MEVDLTGAEGDDGGEAGEAGQLANTLEEVEAELAEVKSQLEYLMQRQDQLRGRREQLLRRIEQERRAPKADWQQRTGFAWSDQMDSTPLQREVMNASMQGRDVLCLLPSGGGKSLCYQLPALLRPGLTLVVSPLLALIQDQVLSLRALSIDGACLTSLSSKEDVADVYSRMDRGQLKLLYVTPEKIVSSKRFMSKLEKAHQAGRLDRIAIDEAHCASQWGNDFRPDYKKLGILKQQFPQVPILALTATATHQVCEDLKAILRIQGCEFFRASVNRPNLFYEVRPKPAAAADMTAAIVAWIREHYPRGESGIVYCLTRKDCEALAADLAAAGIRARHYHADMEPGPREAAHTAWSAGRVQVMVATIAFGMGINKPDVRFVIHHSLSKSVENYYQVGGGGGVWRGRGGNPLMGKFSDALRQAAIVCVDPTWQPNLTAMMRYASAAPSAPAAAAAAGKGASGASGAGGGGGHLHQAGCRRALIHRHFAEAPSDCRGMCDNCCAAAAVGPAGAPPPRDLTQHAVAILAILRQQQAKEKKATLLQLVELWRKEPGPLGKEAKALSRDDNEAVVAALVYEGLLEFEFGFTAYATNTYLRQGHRAGTGPSGRGIHLLETAGAAGGAAASGAIPQHLRLLLPASALSAAAGASPGPGSAKKGGGKAAAAAAAAAAVAAAAAGPSSGGGGGGAYGDENTEGPAAARSRAAVEAWRAYRARVMRVFPHSVLSSEQLSALVALAQQQQQPVAESALREAVGVRRHELYGPELVEVLAGRFVVPPEAEAEAEAEAEAQGLARAAAGAGGDAGGGRGAPGSAAAGPPAPKQRPTSGAPSGGGGGDDEDEVVVVSDDSDDVELQGPGAGPVVTGAVAAAKAPPKAGAAAAAGPRPVRQAARPPSGSGRAAGAAAAEDEGGGDESDGYDDDDGDDFVADEDEDEDEDGGEPLNKRRRR*
</t>
  </si>
  <si>
    <t>C_370038</t>
  </si>
  <si>
    <t xml:space="preserve">MWAATLGCSSFHHLPGGLSIDPATRKHVDGLLDKLEALGAAQQPRPLDSPLLWGNYNVAYTSVGRSQERGEPAGGRFRGKIGRALFRTAGLFQSVLQPDIATNKVEFKLFGMLPGFVGLRGRVVPQGDAGDTVQVLFQPPVLAIADKLFLCIGMDQVGLQRTSLTAAALFSAFFVSLFAAGWLLWATANPLGRAAAVAFWLLGAAVGGVVRQGGLVMDREDERMVAAAQAALAEKERKDKERKEEAGGGAEAGAGGVTPAAAGLHPGH*
</t>
  </si>
  <si>
    <t>C_370039</t>
  </si>
  <si>
    <t xml:space="preserve">MDSESRALSLTGDGRHLLVGFADGTVASLSWLGKMREVAYPLDDAADADDDGYGPMGLMPGFASGMGL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SCRGSGGNSGNSNSCGCAQRRSRIRVGGGGCRCRGGGSSGGCGGDAGCGDAVVAGGQDIELEFDQEVYPVGISLADDAIIGITQRIVRGGGGGMGGGAAASASQLPCFHPIPESQPVLPCLLRRLLQRGAFQEAVSLARRHARGPHFPRSLEWLLFTALEVETARGGSGSSKHKHQQHQAAGGTGPSSATMTPTAALAAAAASALKPSASPTTTATASATFPSPPQSLLVAAADLVRHFPLLFAEVVVSVARKTDAALWPPLFDAVGSPSLLLEGLVEAGELASAACFLLIIDRLEGAGAAQVQALRLMRASLRRGQYPLCCELLRFVVPPSPSETELEGAAAAARLSGAGPSDDLSFTVDPAAASAFSATLLQGGSAAAAAAAAGSQQGTGGGAGGSRGGAHLEGGAAERGPGSAAADEAQGKAPRSGGGAGVSGGGGGSGDQAQGAGGRSWFGWLLGYSDQAQQGASSSGGGAAASQDGGKDGGAGQGPAEGTTPGAALESAPSGASVATARLQQTLAAQLGPTASGGSASGGSALGSAEPSVGSAIRGPARSGGAAGLVGPVGSGGSVGSAVAPSSPSLVAMLASAASGSAATAKAACRLVAEHAWALLESGHLAALAQLLAAAAFLPGGLAGIMEQHRDSHYAARGCGTHTALELLAALALAVNELPVWSSDEVERSAVAVAALCREVGAVAWAVALAVLLVDGTTVAAFREQQPAVWASFVQMLHADVTFSYLWDILEVLSGAADGGGQEEGLAAAVEGLQLGAPGGQAEGAGLLGSEAFAAQAEAEAMEEVAAGVGAGVMGPGTGGLQLTASAGRVELRPLGLAGGLGEIQAVQEERT*
</t>
  </si>
  <si>
    <t>C_370040</t>
  </si>
  <si>
    <t xml:space="preserve">MSARPRTGAISKTDMEASRLVFVFVKDVRPKRKVAVPVPDGYTWQDFISQVRSKLRITGVSEVYLASSGQKVTSLDELQDIDELCVVEGPEPFASNGQMPLPSEAALRSGMAPSTSEISAQGAPLSEPRAQLLTDSNRHKVGVADGGSSSVKMVDDKKYAKRPPAWKRTLQRMFPSLFQPGLPITNKEAAAAEERPGVPGARRPRRRRGILSAREVLLMLAICCCLATLVWFMRSNVKLS*
</t>
  </si>
  <si>
    <t>C_370041</t>
  </si>
  <si>
    <t xml:space="preserve">MIEDFRSTLTATLTPRPDRNRPGDTVRREAGSKGLIDEPEDDAQDEDDDKDVDGASGHDSDADDADDSTVGGFEVVARSAALSKSFTTSRMEAPASRQGQRCGIPVSGRSWRQLAGGPSGSRAGGGVSSIGGGGAIGLFDDRVVGTAGQLDGSGILAASGGSFSSKCTAPRDSGNAGSGSAASSCSGGGVGAGTRNPAIMLKMIEAAAVSQAARRRAAAAISSGPAAGPRELQRSCPNLYIPQALFEEVLESAPASGGAAAAHSGGPGGAMSTPTSPGGIRAMALGRAPSRLGISVASIVEDAGGGALNEGRCGGGGGDGTSSVIQQQQQQQQQQQPLPQHYSLSSSANAMVGNSGALTSASGDATTFLTDGGDDGAAAAAALSPVRRLRSITAAASSGTGLSSLMGGLGSGGGGASSTGGSGDSRPVTPGTGALINFEGSWRTRQLSPGGRLLHAQATLPSPSRRSIDLPHTAGVGPLSPGLGGRITRGSASLDLGSRPLTPGGLPGGPATSSLTTCGGGAATTDSVFNSRITPAAVTAEVGAAGGIEAAVWRGGAASSRSFTSLNIGASAMQGAAPLLGRSSSPAVPFAGISGTARAGLLQPLAAVTACSCVMDTISEVLLDSAGADAAASQARVQQPAVPSTPSPAGGRTVPVMVPHPPTAPPPQTLPGGAASLTGSSRRSLQARAALLGSSSSGTIAQRSEGSALQPAADVASGAPDADITGGGKAGGSSEQGPGTPCPNAGAHPSIMERVRGLFV*
</t>
  </si>
  <si>
    <t>C_370042</t>
  </si>
  <si>
    <t xml:space="preserve">MVEYGGGWRLAYHGRDVNSAINIWHALVEMLLGHKRPASLQTGGGGGSGGGGSDGGGSGGGGSGGGGSSGGACAHLGSGGAGKGHVEEESAAPPKKRRKCAG*
</t>
  </si>
  <si>
    <t>C_370043</t>
  </si>
  <si>
    <t>C_370044</t>
  </si>
  <si>
    <t xml:space="preserve">MLAAVPPPPPPHGGHQHGGAGAGDGGGAVGSTYRLSALRELMLAAVLHGDTDMLTLLAQVPGVDGVRHQLAADCAWWAVRGYAPMELLAWAVREPEGPLATWRSSDAPFLAAALSLRQRAAAGDEDGGEVEGPGAAEELRRALGRLHAAGFGSFHAAGRTFLAAVDLAARGKVAVELVCWLLDCGCPTGPPGWSYVAAVRPLIDGAASAAASERCLGLAARLARRRVALGPAALSGIAGLPYTGFCSYVSLLVGEYGCPVDRTALYGEALDADATAAADGRAEWLRGQGLAPPLLLRWRPLGVRALWPTCVLGERGAERGPPLWLALECVPAKCGSGSTSAQFGVVSKVVTDRLVRTGARQPRRGNERND*
</t>
  </si>
  <si>
    <t>C_370045</t>
  </si>
  <si>
    <t xml:space="preserve">MQPPAAPLAATTATAISSTPQPKAPYHHHHHHHHHHPQPNPQPRTLPARLIPPLSPIESYADVPSAVLLAVAARQAPAYAAAAARELLLAAALHGDTDILRQLGALEQVQERAAALAADLAYHAVREGGLEAAGTAAAAAAVHADGQAAAVPAATAGDVAGETAGGDEAPAAVADCEALMRFEVLAWLARADALWRSSDAPFLAAALGLRQRAAAGDEDGGDMEGPGGVEELRRALGRLHAAGFGSFHAAGRTFLAAVDLAARGKVAVELVCWLLDCGCPTGPPGWSYVAAVRPLIDGAASAAASERCLDLAARLARRRVALGPAALSGIAGLPYTGFCSSSNGGGGDGGAGRTGASGGPGIGCNGGGAAGMGMGMGGGVAFIETAAVVAAARAGAEGIEGRSRALRGDGAARGKAAPPSTLDRVEELISSLPENLGVGAGDAVGLASAAGRVSAPTGLEEVYDTRATSVLAWDLQVA*
</t>
  </si>
  <si>
    <t>C_370046</t>
  </si>
  <si>
    <t xml:space="preserve">MMLTQQPISSRVSQSRRSAAPSQLCKARVSLRVRAEQAPTEPATPKPEAPSTSGEKIEVKKVDASAPLLQKGQGTAIVTGAISAILGLAYLALVAFMDQRGGQMLPPPPEALIP*
</t>
  </si>
  <si>
    <t>C_370047</t>
  </si>
  <si>
    <t xml:space="preserve">MDLEQGQWQRPRRARTSSTGANGANGATHAGHAALLSVPPMLGRLILGTCIAFLILGVLPASFVFWLCLMLLAFTCLRIRLQAQQLQQALEQTQEEQAVERLAGPLAAGGRLQLGGGGGSAFVRLIPGGGGLLLLHTDPRAALERINAQLQALDEEVGAAGVAADYDALLRLGRTGPLHPAAILHGAGLARVAAAVAAPPPLSDEDIAALPSYPYKAPRASSSSSGPDAASPHRQKDPQPHAAPADLLPEQPSSGALVSLASGEAPAALSSGASLRRSGSGLSPRHVAAQQARLPAESAGLSVTAGGGSTAAAHTTASGCGGHEGLTCSVCLDQVGDGQMVTTLPCLHQFHSACINPWLRHKGLHASCPLCKTPVFR*
</t>
  </si>
  <si>
    <t>C_370048</t>
  </si>
  <si>
    <t xml:space="preserve">MAGSSDSTDAEPVAGWFLSVLFLLFMGISIAWQIFIALITFLNSFYGGAKTIWLTRLKEEPYIAGICVDSTSTSSYPASGSKYPLPPSAGGIDRDRYMVLRGLFQLRSRAHRVKAFVDNLHYTNLPSQADLEAEDGGAFADAEGMESSCDDDARADDAVAGRGGDGGGCSSSSSSARWWTPAGAHGRRRQDRPRRQRAGQPQRWQEQQQPQPHEAQTGHAGAGPGPPSAAXXXXXXXXXXXXXXXXXXXXXXXXXXXXXXXXXXXXXXXXXXXXXXXXXXXXXXGANLLFMVYMGWVVVPLYTLVSTTCVRNPRALQAHIRRHKKAEAEEEGGITGCPAPWPLGPTRVTLGLXXXXXXXXXXXXXXXXXXXXXXXXXXXXXXXXXXMRSHHHTTRMAAKHGGSETTALNNLFMANLANQAGVIMAADAQLTNKKLGAAEAVYREYIDIWRTKARIAAGLEAAPEPGGFRLQGDKRVDFDEFVVFMVFSVFDDNGNSCVEIPDIKKMCRRVRLQVTDEEVSAMMDLADPDGDRKIGLRQFFKLFKDVTIPELGPRPAHAELHGLVLPAASISAAAGSVPSRSAASRAYRNLGSPLHGSGGSVSMGPGGGGGAARSRLARATAVDPAAEGGSPPPPRRPGSGSHKGLRQGGSHNAIGSTAGSEIASGSPSVSGKGGGYSAGGLAAAGAATAAAYGVIGGPAYDGSALLPEQLSPLRRDTLPQQQQQQQRQQQPTRGAAEIVAASAFGEEHEDGHGGGGRWAAFIQRDRALHRVAKQLTGGRAKEEVVVGWGSWAFQGGKGGSPISVRGGRAPTGRLIKLLRERYAKHVFIIDEYETKTCYNCGCQEMAIKRLGGLKEGQRPWSVKVCNDCLTTWNRDVSAANVIRVLLLLKLMGFERPTKLQRPPWPPAAAGPG*
</t>
  </si>
  <si>
    <t>C_370049</t>
  </si>
  <si>
    <t xml:space="preserve">MAGAGGGGAAAANATSGTAVLDAINAAHGDVGSVADQFKASRDTVQEAKDNHQEKADAAAAEVVDVPKTGINETMVAEFLANFRANFGTGANLQAIQDIKASSSVKQLSDLGTTAGPFAIIGLVVIGLGLAAAITSLVAGALYAIASAVGLYVSIAAATINECTPASNTTTTTSTGTTPVPDIGSGGTGGGGGTSTSPSPSSPSSPSPSPSKKHKAQPAVNCFDAAKQAGWLSSISNSANDMNKYLIPYVWGGGLDDGLLGITENLLDQTIRIAKSMQQQQPQPQQ*
</t>
  </si>
  <si>
    <t>C_370050</t>
  </si>
  <si>
    <t xml:space="preserve">MPAGMITSLPPSLVSSCPTTVRRDTVPPPLPPALRSALPSLATCAPPAPLQPQQQQPQPNYVRVAGGASSAAGPLGSPHHERFNLVLPASFVECNFILNNVLQRGVTVAFRVAGSASAPASAPTSSSSSGAVVARVHGVVRCHVNPLGLTTYRVSGQQPAAVCGCSLLRWAAEDGCLVIELAVREQQQQQAPTPVAARRLFGDCLPSPATIRKEPMARTRALAEQRYQPSPLKPQQPQHQQAVAAPAAAAAAGYQLPAPLPFSLSLAEPVDTSAQQLQAAQQPTAATCTASAATAVAAAAAAASAFVVQQAAAADILVPQPQPQPQNQVATEAKQVQLRSHNSDPGPRAAAMPARALRSRAAASTQTQRQHPQPAAILRSKRLADKAAAAAAASAADAAPQAAAAAPKRHRRTASAEAAVPSDFMEAELSELSVDEQHVDELSGIELLLAAHVVISRREQQQQVQAQTQEPADADEAGRPKRMRLQKTLSL*
</t>
  </si>
  <si>
    <t>C_370051</t>
  </si>
  <si>
    <t xml:space="preserve">MATKVKLMSSDAQMFEVDEDVAFQSQTVKNLVEDAGTEDAIPLPNVSGRILAKVIEYSKYHVEAEKKGADDKPTKTEDDVKRWDDEFVKVDQATLFDLILAANYLNIKGLLDLTCQTVAQMIKGKTPEEIRKTFNIKNDFTPEEEEEVRRENQWAFD*
</t>
  </si>
  <si>
    <t>C_370052</t>
  </si>
  <si>
    <t xml:space="preserve">MPAAAADPTKREISGFFLSQEKFGSHCDSLASPACGTVSLRLFHNEPQHTAAVLQALRDNTSVTSLDIFELDPASASTLGSLLASNPRLTSLAIHHAHGFEAATRLAAGLAANTSLTQLHFSQLDARGVTAIANAVAAWASAPHGARLQHLRLDKSLLNAEAAAALAAALGPQAAALARLAVVESDMGGEAAAALLGSPGWAALTAALTELDLSSCHLGPQAGELLGRFLAAPGCRLAALALSNNRLLGPGGATALAAGLAANASLRRLDLANCGVTAPGVVALAAALRPEAPGGAGSLAAPPLQQLCLNDNAAGAEGLLALLCAMSPFPLPRPQPAQHVEGLLPPCGLRTLQLDSNQIRGIDLAEAMGVAAPPKILSPAAAAVHQLAATLAAAAREARAAATAAATANGSEVEEASSARRLVHVTGPLEQVSLAGNALYDAGTTALAAALGGAPSLESLDLRENGISDAGVAALLPLVGGGAGADGRRMLGGASRRGSAGGAAGASSSVGLQGLVLDGNRIHNSGGQALLEAVTAAPGLWRFSAEANKLTDPALRLSLTQLSQLRAARRSQLLVLGRQYSSSSSSSGEDPEGQGQNGRRGSGGGGGGADSGRRSDGGGDSHRNSMEEEDRPPSQQHQKQPQNGGGSGNVAGAAMDLDDPQENDGHFRHHHHQHKHRLDEGRASGGNSSGDDDERSGERRPSAGGRNVAARAGLNGGPHDIHVSAGSQAAAAAAAMLSATAAAADGPAWRRAVPATMDVASSCNGNGNGCSDEVPTGGVRRDLHAMAVGAPCGGGGGGLGGGCGGAHPMAIDSQPCMPSSAGCGGGGGRPPSVGGASSHDSLFGSYDPPSHLLEAHGFRGGAMAGGTPSRHAPAGAAGARFGGSSSGGVAGGGGGGGGGGGGGMMATSPPPAMCYVTAMTGVGGAGSVGVSKQAGGGRGGGGGASGHDFKSTPQQILPACRRPRYKPLTPEQQRMFEDF*
</t>
  </si>
  <si>
    <t>C_370053</t>
  </si>
  <si>
    <t xml:space="preserve">MLKGLHLGGAAAEAAVVAGHAKEATAVAAGDEQNFERRLSRLQQQRQSQQRGAAAGGERAGPHSSGGGGNADTAAVVCLPAAAITTADSEPRGGGGSGGARRRRRGAALSGGVVRVARLCVAAEGAPAEASEPAQRGMWRVPWEEYGLRLVDVTCGGGGLGGRRP*
</t>
  </si>
  <si>
    <t>C_370054</t>
  </si>
  <si>
    <t xml:space="preserve">MHIGMYGQAYFTAETEEAREGDEDEQDALLAGMMSPPSGYSSGAEGAEAGAGGSAAAGETLAAVRQRIEGAGGAGGGKVSRKGTGASDAAAGAAANGASSPTWTRSLAQSNSXXXXXXXXXXXXXXXXXXXXXXXXXXXXXXXXXXXXXXXXXXXXXXXXXXXXXXXXXXXXXXXXXXXXXXXXXXXXXXXXXXXXXXXXXXXXXXXXXXXXXXXXXXGAAPPGAAVAASTGAIAPTPPVSPPVGSAFGQQAAAYTSSPASLLKAPSLAPLLTAADRNESFMSARETLSLATPLGEDLVAAAASASPGMMASRPAHMFRQSLHPGGGSSSSLAAVSEDGNEGASPRGWSEAGSEPGGGAAGSSGAGQPGGASPPCRSPFGSPPAPVVPAHLSGAAGDGADAGGGGGAGPRQGRGHGAGDHGPAHQHWPAPGSAMHRGGGGGSHPHPHPHHQPAQQPQHTQFGFPDNHRSPASAAGAQGAPGGGRAGSQGRDGSAVGGSAMGPYGVPAPLPLQLSGGGVHSSPPGHGSGQAVMCAACGALSPSSAWPSPPPPHGGMALPPLPHRPDGHGVAHGHQQQYQQGARLQPSVDWAALLGPGPAAGPGAGAGGEAVAPAGLAGGHTGPKTYAAVAADPPHPHPHPHPHHPHPHPHYHAPPPPPAELPRPYAVPIDLASLPRPVPGHIAAAGAAGAGDSLAATTAEGALPGHGSGSGSHAAVSLLSTSLRSAGRAAGSHVADDAAAAAARSAPAADAAAAAARVVVSIRALPDGRVRLQLTVVAPPPWHLPLPLPTAFATPAQPQLPGLPLAPGYGHTAAHAHSGAPAAATAGRAGSALLDGAASVASDGGYLGXXXXXXXXXXXXXXXXXXXXXXXXXXXXXXXXXXXXXXXXXXXXXXXXXXXXXXXXXXXXXXXXXXXXXXXXXXXXXXXXXXXXXXXXXXXXXXXXXXXXPVVAALFDGQRLSEEAFAAQGGALLSSPDLAVRLGATGAIYTWQALSAALVGLLAYGTCRVPPDTPCWVPPALEGAVGAVGAGAGVGAGGAGGDVSGAMAAAVASLLATAVGGRDGALPGGPGGMGMGMGGLNSATATPKKGAPGAVATSSGGSWRLWPFGTRRDPNGRTSATGAAPVVPAGSVSFAAGSPPLSSPLALRQGSSGAAGFATYSAPLPRQASSGLGAGEEGEDKGLVAATASRDMLGARGSGSRRVREDGVALITKKSLTPAPEQLAALPLRHGQNTISYKIGSAELKAYVYYLPWRTKIVISDIDGTITKSDVLGHLLPAMGLDWSHPGIAQLLTNIRQNNYLIMYLSSRSIGQANITRDFINSLVQGEHRMPLGPVIISPHGLLPSLYREMILRRPHEFKIATLQDIRALFPPDWNPFYAGFGNRDTDEISYKEVGMQPKRIFIINPRGELRQPADTAADPAIAAALSTISAAAAVAVAASAASAPVLATAASGASAATIPHSLSSALPSAVSEPPPATDSTAAASTSGGAAHPAPERQASDVSALTSSTPDLAAVSAPVLGSSATPAPPVRSATVPARGSRAAAADGKAAVAALSLSAINDLVHDLFPPLRDGEPAPSSSAGSTAASEQGHLEGEEQEAEGEEQEAAGEEAEEEAEEEAEEEAEEEAEEGEAKPAAAADRFKGPSSRPAAPAGPAETTSSQGKGKNGEASNGSAAAGAAATAGSEGEHRGDGAAAARLHGAAKGKARRQQAAGAKGGAGGKAGAPEAD*
</t>
  </si>
  <si>
    <t>C_370055</t>
  </si>
  <si>
    <t xml:space="preserve">MECLERLGMRKSGNKGELQTRLLELFEDSYHLWPACS*
</t>
  </si>
  <si>
    <t>C_370056</t>
  </si>
  <si>
    <t xml:space="preserve">MSRAATAGPASAAVSFPDSAPTLVRAPTPAAPQRGARRGSDRGRGDGRNFRHRPSGPGARQPPXPAPAPRPCXXXXXXXXXXXXXXXXXXXXXXXXXXXXXXXXXXXXXXXXXXXXXXXXXXXXXXXXXXXXXXXXXXXXXXXXXXXXXXXXXXXXXXXXXXXXXXXXXXXXXXXXXXXXXXXXXXXXXXXXXXXXXXXXXXXXXXXXXXXXXXXXXXXXXXXXXXXXXXXXXXXXXXXXXXXXXXXXXXXXXXXXXXXXXXXXXXXXXXXXXXXXXXXXXHAGRCYSHGHGGYSQGHHGYGSSSYGSGYGSSYGTHQYGNQHSHQSHQAYTLVGSPGATAAASVAGGGVGPRSWLHAARAQWSAAARLRLHAVKSSGGAASSAATGTLQAGCLVEFEKNDRGVLGLVTGPDGKKNWFVVDQSGRRSSIQPKQVSLLLPPESGRAWAEADLAAFAAAAEGADHSLLEIAWEIALDGGSALDLSDLSSLLFDDTSPRCRYVTHRMLAADTLFFKQASKSPASYLARKAEDVAALRKQQEEAEAARREAEGWKGAVASAKAAKTRAGQPSAEEWLTGPYAARVAAIKAVALSGGNSNSNSTTSSGGGSGAGEASSMALALSSMQLAGAGSRAEPEAAAALLTDIGVWRRHEPLPLLRRGITPDFPADVERAAQVGAASRQYREGRGCIEIPLPEAKIHVPPEQLDRARPAVTVTRISQWESASRSLVAEMMILTGEAVGTVGAEAELPLPYRAQDEPELPPAARLAALPEGPCRGFALKRCMTRSTVAAAPQRHAALALDAYVQFTSPIRRYSDMLAHYNLKAWLRGEPLPFSGRQIEAVMEAAAEAGRELGGAEREAESYWVVVKVPSTMAWAPGDKAVLAPSEANPATGYYRFYVVGWTSGHSAGGDEDEEDDEEGVVVEVLGEGGEEAAAEVVGAEGTA*
</t>
  </si>
  <si>
    <t>C_370057</t>
  </si>
  <si>
    <t xml:space="preserve">MSTTQSQNTAVGQLGASGAPDQNDTTNNYDTRIIAAAEAGDTLTQLPARIIAAAAANGNNIGGRLQPYGAAPNDTNGPLLPPPAPLRFHYQQQQVPQTAQAPQVLAHTPAAGGRVDGGGGGVGGFVRRMIGSLRRTGSGSHDPPQQQQQQQQAPTPLPQFQLGPGGPALHMLQARTRHASHRAGGSSGGGGDDQSGLGRQTSQQAIARAILAKLLAAAAADPALALVFSANTEQPVPPVSDLDGRLDKLLKQVKSQSPPSTDAPKQSQQSEQQPEQQQQQQPEEDEALTLRVVPEYVQYGLGEEAVRAVVSLKAVADVKQRAHVALTCVLDRSGSMSGERIALVRETCHFLIDQLTPDDYLGIVSYSGGVRADVPLLRMTPAARGLAHAMVDALEADGSTALYDGLVAGVRQQMEAEVEMKKLLGAAAAGGGGASRLVHSCFLFTDGEATDGPRDPTSILAGLAALQAPTDQHVTVHTFGFGAGHSVELLQAVADAQSGVYYYISCVDDIPSGFGDALGGLLAVVAKDVRVGVRAAPGINLTAFRSGGRVVGGAGGALASAAASAQARARSAAPHRQQRPGSAANGAGAAAAATPTPAVPTATAFNDMFAEESRECLLALALPASAASAAAATAAAGGATAAGGDDVVVLCHVDLEYTDVATGRRRQATAALTVARSAAPRPDDVLPAELVFVTAARFDTLDAIEAAEAAAAAATGSDVSAAHGLLDAHAARLLAAPIKGNATLSALATQTHSARASIRPRYEFNQEGVATVAGTKQALKQQRIGTSTMASPAMFAEYDHRAKANFRCTTSTSVQAKYSSRNAPSHP*
</t>
  </si>
  <si>
    <t>C_370058</t>
  </si>
  <si>
    <t xml:space="preserve">MQHGAAVAQDAGAAAAAPAAGLARISIDRLAMVGYPTAAAVTLSFAEVGACRWRWWAQRPGEAAAAAAGDGWRDLGCDTQHYTPQPEDEGCVLRVECTPTAPRRGPAAGEAGAAAAAGAKGEGEEEEAWPGETVAAVTGASVDELRTAASFGPGPEAPGVSVSASMSGGLQRPTVLFCGDLNSDLNDGIPGEAGGGSSMPGEEDAEAMAQGTAQLQEAAAAAAAAAAAAAAGSPPPSAVGATRSASMSSVDPAAAAAATGSLFAADGHAFESTSTTPAAPIAVTGVDIRLPYVFRAADDLATPYTNYTSGYKALLDYVWYEEAVLRVLGATPVPSEEQLGGFIPSPAFPSDHLAVVYDMTWRRPGDGSG*
</t>
  </si>
  <si>
    <t>C_370059</t>
  </si>
  <si>
    <t xml:space="preserve">MCLLAVSGKATPGAEGGAAEDAAAAGGTGMASVGSGEAPSYAFNTRSRTARTAEALGMSDATPGGASSSGSAPPPAGTTPASGSSTSGASGATPPPPPARHTRTASQAAEAADSSVAAASQSEAASSGAADTGAGASAYRSGAGGGSGSAAYPAAAAGSGRGSGGSGGGSSSASAGAGAATSAGPDTDADLRKGYADMKKVRVRGHEESAEEEHGRVCAVVGGGGQVSTPGGRAG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AVAAGADAAAVGVLKAAAAAAAEAVGVGVGDGGGRGAAAGLGLDGRGNGTGSGRGRDARPWQQKVRGRVVSAAEEADALVVRSLVQAVFAAVTANAAVVPAVVVDPNPFRMLVDQDAMEAMPDDDEVMPDRTPTALDAAAAAARRAAPKRSREQAQAAAAAGEAALALAIRESKAAKQALATAAAVRAAATAAAAAAAAAGATGTPAAAEAGAAAAVVATAGVSGTMAAVEVTAAAGVEPASPXXXXXXXXXXXXXXXXXVSFGICGSSPTVHPAATPLRFLVRGAADRVLNKPLTPAGKPFARLLKAMTALPAVTLVAPPEPGAWEHPCSCVGS*
</t>
  </si>
  <si>
    <t>C_370060</t>
  </si>
  <si>
    <t xml:space="preserve">MPLCSRAAASGTGGGSSCSSLGPEVLITRRLELRPPSLPSEAVTQRWAESSKSTSAGESAQLLSAAVAPEGFDLVTTASLQVRVGEEEQLVVRQLRGTGDVLDASLAAYNVSYALAGLRLPGTTQSDDGSSSSGTGSSSHASRCQAAAAAQAELLAAALGLPPANVTVTCSAAEAAAKQGLMVVAPSEAEADAASGGAAASMAALASAADASAAAFAAASAFASATCPGGLAAQQTLSEQTAAAGVALVSLSFLLSPDVDPRAFAATVRRLLTPLASQAQAQALQGQAQQGQAQPLAVYLCLSSAASFTSAASVGTATSGGDDLQGADILSVLALRMRVDVAGGSWSVAAGGGLTLRNGGPAANAIGPAGSGGGSSSGSSSSSGGGSSSEGVTLELGVESLTARAGLVGPGAGGSGGAGPGGAAIAPVLNPEGVIPGGSPPTVGGPPPSGSRASPPPGVGPVVGGVGTGVGAAGGSSTSDTGVSTTILGVVAGASATATLLLVALIALILRKYKAHRTQLYLSSIGKPLGKDGRSRRASSAGDDLSPSASTISLHRTPRAATLPRATVAFTLDPADATDGCRGYPGAIVSAAAVAVGNAGGGSDGWSRVPPPHASAAGAAALGAAASPPPPPLPHGQSPLATQGSFMQSALRRLISVSSIPSVTSVGDLSALEMRALEAGEQRMSGGGAAPLSPPLPPPPRPLAVSPAGGRAMAAAPGPGPLPRAAPPAAAAAALRPAPQPASAAAAPPPVQQAQSPRIAPPVLPLQWLSPPRSAPASPALQPPPAAPPPAPIRHVPAVLPEPQAMVASAVLPSTQPRAPEVMMLITNPLAESHQ*
</t>
  </si>
  <si>
    <t>C_370061</t>
  </si>
  <si>
    <t xml:space="preserve">MAPPRRSLVEQDSVADARLQRASDCEPLEVHLALGERDGDLRVQWRTKGFGCPSTVTWGRSDLTQQQQAPQDSRRRLQAGQPLLSAEGSSYVISEGLMCDSPAKKKRFSVIMHTALMTDLVSLPDTAYWYQLGDSGRTTDFTSPKSRGSDSRFSFIAFGDMGESHVKSKKAPMASRTVDAIGQELFRRPADLIVHIGDLAYADGKYKVWDSFMAAIEPLAASRPYMVGIGNHEAGPCRDTNGVDPSGEEPFDPDWGNYGPESGGECGSMTAHRFIMPGLDLGQRAGAFTGTLRTAAQARALRRELQQDDAVGAGTGVSRRRRVEHNPPFWYSFDYASVHFVMLSSEHDLGSSSSQAAWLEADLAAADRCATPWVVVGIHRPMYVVYPHKDNRIVGEHIRAAIEDLLLQYRVDLVLSGHVHAYYRSCSAAGNKCVEEEDQLGGVAGRSSASEGIRHIVLGTAGHVLSSVEDDQKDWCEEVLNEFGFGRFDVDGDTMSFSFIRTEDGSVGDRLTLRSKIAPGDACSSRAAWTLASGRKQEQEEEQDEEKEEQDQEEQDQEDEEEEEQDEQDEQDEQDEEDDQEHEEEEAEQDQEDDDVDEVREQGVDSKLQLQSAGAASASLA*
</t>
  </si>
  <si>
    <t>C_370062</t>
  </si>
  <si>
    <t xml:space="preserve">MAMSTLRAALGHAARVAHEGSLVGLLSRGMASAAQPAVDHAHHEKSRSALSYAQKLPNQLFIDGKWVDALSRKTMPVVDPRTEEVVVEVAEGDAADVDRAVEAARRAFDTGPWPRMTAKERGRLLYRLADAMEAHVDELAQLETLDNGKTAFTGSTEVGRLVAKAAAEQLKPCTLELGGKSPIIVCPDVDVDKAVADAHMALFFNHGQCCAAGSRVYVHEAVYDEFVRKSTEAAATRKVGDPFSSVEQGPQVDDDQFKKILSYIDSGKRQGAKLMTGGGRKGDRGYYVEPTVFADVKDDMKIAREEIFGPVQSIMKWKSLDDVIARANNSPYGLAAGVFSNNIDTVNTLTRALKSGTVWVNCYNLYDNAVPFGGYKESGIGREKGEYALSNYTQVKAVYQPLSNPAWR*
</t>
  </si>
  <si>
    <t>C_370063</t>
  </si>
  <si>
    <t xml:space="preserve">MLESHHSYQLQQAWAAQNSGQQLSPQQQQLLESNHSYQLQQAWAAHNSGQQLSPQQQQLLESHPFHQLQQAWAAHNSGQQLSPQQQQLLESHPFHQLQQAAAAQHPTQEQRQLLQQQSAWATFHQRASRRWHKST*
</t>
  </si>
  <si>
    <t>C_370064</t>
  </si>
  <si>
    <t xml:space="preserve">MEEPSYDAFVARLNQAKAIADEKAQTTSYDDVFSGAVFSIAVKKNALLLSKQHDRVSEARLVGSTWQDACFNAKGSGLDILDWESPRLAPPSDSPASTSRAASHGSAAPTATAGGGGGGRGSYQQQRSVAQTQLDSPSRRASANAYSAASGAGRNASGRISAVLGASSSIGGRGGAGGGGGGGGSGSSSRASGMGLEAAAAAATAATAATAGGMSVGGCAAVVVAGPTPGGGGIAWWQRRRRRRTSGLGFVAAAGSPSAAIAGATGGGGGGGGWPGSPVSLQPHGEGGGRPLMTPPPAFSPGGARRSLPPTHLTVKVGCGVGGAGNEARSPDAHAPPPCIFSPSSPSGAAGAAAVGGGGGASWGNSSYTAPHPPSLLQPPHGSPHPHHRAPGARALAAVPHPHPHPHPQQQQHLPGAAAGEMMPMHRVSGAGAASLPSPGAATSLPSPGARNARGGSLNGPAVGGGGGGMRVSASGEGSIGGGLIRGYAQGSGGGALDYRMLDSVPRIGLDGPRVRGASKDVAAAAAAASATAAARASAAGMGGATAAADSHADIRRTLLAAPPGLAAQRAGFGGSRPGTPSLTPPSGAAEAGATNASPGRFERAKRASANGGVGSMIVTREQVDKYLTGATPPSGVFASISGGGGGGGGGGGAGAVSSPVGGSGVKALVLGMRGCLTEDPASVASPKPRLSAAGAVGGGGMGGAGGGGGAGAGAQDSPRRARPEAGGW*
</t>
  </si>
  <si>
    <t>C_370065</t>
  </si>
  <si>
    <t xml:space="preserve">PPQPPHYTRHAHAPRPPPGVVSGVATPPRPPCWSSGPRRTVSTFAHSAAAPRPLPSPPPSLCAAPPVLSPPTRHRPRPRPPGPRPRWSPPPHPRLPP
</t>
  </si>
  <si>
    <t>C_370066</t>
  </si>
  <si>
    <t xml:space="preserve">MVLVLCIGDLHIPHRAPDLPAKFKELLKPGKIHSTICVGNVCSKVFLDYLRTISGELHVVSGDFDEFAAPEQLVLDIAGFRVGVCHGHQIVPWGDADAISLLQRQMGADILVTGNTHKFEARKAGSCLALNPGSATGAFSVSAAGTSQPAPTPSFVLMDLDGQKVTVYVYQLVDGEVRVEKIDYNKAA*
</t>
  </si>
  <si>
    <t>C_370067</t>
  </si>
  <si>
    <t xml:space="preserve">MGGTGLNLNLREQLAFYGAYHNHPINQLIHFVFVPAILWSIFVWLSYIGPLSTLMGLGATAAAGGGGGDALAQWGLGGLAARLPAAAAAALQPTSPAFLVAAVYGCFYVALDLVAGASWFLCVGLPLAWSAVWFAGAVPNAWQWALGVHVFSWYMQVCSRIHPGHAVCEKRKPALLDSLAQAFALAPLFVWYELLFLLGYRPTLRHELQAQVDQLIAAHRAKKQPLVNSAEQQ*
</t>
  </si>
  <si>
    <t>C_370068</t>
  </si>
  <si>
    <t>C_370069</t>
  </si>
  <si>
    <t xml:space="preserve">MGFPEAAMKLAGGTVLLASTPNAEEYPKRRVVSLETCPGPLMTISGELDGQMRWPWHVPYIAETAAMATKFGERYVARNAPILVLPNINHGSTSNGIARPVRGDITAGVAPYEECIQVLGRHIGAFVTAHMSHSAAARTEAETFLLEALRKSYALTAPYCIALGLGDTSAPFAEGGDGRPHAHQPGPLRVGGVVAAAARVAGHVESTAIMPGVVVAAETHTEELQRRVLESLPPPATERVTVVATCHTELGTFSQNHATMTELGDSKWLLRVHVMLNFRCVWALGLPDAASYDTPKPVELNRETHDKALAAAPQAVVQRYKDLGRQMVFEDDLDVLEQDGVSTADTDGRLDAVERVFREMHIAYRHPHPATDGEAAPPGGSPARPAYPPAAMLVTGSFSGSIASPQAVQNAAAAVAAAATPKHAGTPGGLDMVRVGSPFVVLPAGPVSGKSSGSSGGTACGFGGSGSLEGSFCAKVLSLPLVMEWIWLDCLRETDTAW*
</t>
  </si>
  <si>
    <t>C_370070</t>
  </si>
  <si>
    <t>C_370071</t>
  </si>
  <si>
    <t xml:space="preserve">MAPKKDEKPATQEAAAEAPAKAEAKPKAEKAAKKAKKEPSKKAAKEPKGDGEKKDKKKKKSAVETYKLYIYKVLKQVHPDTGISSKAMSIMNSFINDIFEKVATEASKLSRYNKKPTVTSREIQTAVRLVLPGELAKHAVSEGTKAVTKFTSG*
</t>
  </si>
  <si>
    <t xml:space="preserve">MEIYHQYIKLRKQFGRFPKFGDEGSEMLADIRPNEDHGKEYIPRNPVTTVTQCVPEMSEHEANTNAVILVNKAMSHVEGGWPKDVDYTEAEHTIRYRKKVEKDEDYIRTVVQLGSSVEDLIKQNNAVDIYQEYFTNVTMDHTSEAPHVKTVTVFKDPNNIKRSASYVNWHPDGSVPKVVVAYSILQFQQQPAGMPLSSYIWDVNNPNTPEYEMVPTSQICCAKFNLKDNNLVGAGQYNGQLAYFDVRKGNGPVEATPIDISHRDPIYDFAWLQSKTGTECMTVSTDGNVLWWDLRKMNECVENMPLKEKNSETTVGGVCLEYDTNAGPTNFMVGTEQGQIFSCNRKAKNPVDRVKYVLSGHHGPIYGLRRNPFNSKYFLSIGDWTARVWVEDTAVKTPILTTKYHPTYLTGGTWSPSRPGVFFTIKMDGAMDVWDLYYKHNEPTLTVQVSDLALTAFAVQESGGTVAVGTSDGCTSVLQLSTGLSEASPAEKANINAMFERETTREKNLEKAIKEAKVKARKEQARRDEVKDNVTEEQLKALEDEFFKTTDPAVGGGYGAGEGAAAE*
</t>
  </si>
  <si>
    <t>C_370073</t>
  </si>
  <si>
    <t xml:space="preserve">MVLPVRAKKIVLASVVVVTVLTLVNYHQIVHFAETALPHRLPEPFTHNHIFYEPSGGWLVGPAAPCPQRWIPGIWVSKSQRQHTGGVLPLTEDAQQEVFQAMNPPGCGGAKFLVHRVEPQGFAAAIHELGVALQLALDSGRVLVEAPGSPHAEGVPECGALRNTLDSCYLLPFSSCRPSEADIIAALNTTQSQASGSAVARAPT*
</t>
  </si>
  <si>
    <t>C_370074</t>
  </si>
  <si>
    <t xml:space="preserve">MQTCLSRRGVFGASGKASRKAVVVRAEAISVPAPFTKVHIQAVAPKGDRVLVKVAEEEVKTRGGILLPPSAIKKPTSGEVVQLGDGRVGDGEVRPFYLQPGQTVVYSKFGFMYQDLKLSNGEEYILIREDDVIGIMPRANAQADDVPELQPLADRVLIKVEEVADVTMGGVFLPETAKERPLSGTVVRVGPGKYDKDAEGKRRTVPLAPGDKVLYFKYAGDNMETPSGDKFVVLRSDDVLCKA*
</t>
  </si>
  <si>
    <t>C_370075</t>
  </si>
  <si>
    <t xml:space="preserve">MAPATALQPGGGSGPGLMSPGGRSGGSGVPVGRGGSTTRAGPERQASTLLRASTLAGDLHTAVPAFHAPGAGSIPSQASGASATAGAGGGGGGAGGGASAGAGAGKAVAQLNEYLRDEQLRHAADTRLWLKVVTRATLKRSLMALITGFGLGAAIYFSKTTWGTAERAGLPRWRWFLIVGCLPPVWYIPWFSIFLVVLLLESLLPVSAPVRAGEGAGPAPGSPEERRGDPAGGPAMVIYHILGVRRHMVRILRSVCGQLLAHFVVVDYLDPEYKSSEGTAMKAWTCVTLFLLANCLKAFTAKALSKHFHSRGYLQRMQESVKQELVLMALSRPCPGRTASDALTHLGLGYHLANIFGYNSGPHMGHSKSAGGLLGGGGCATGGGAGELGGGGAGRGGGSHGGAKPVSRVALASPFAGPAGAAALRDVQSMPPNAAAAVRAAEAAVNSAAAAAASQQGLGGGWGSSASAGMGQGGRRPSRELGRQAAVGGRGRGRPHSWSDLLRLFRQHFHKTYAKTKVQWDLSRPSNGSVDGGNAAVDAANAAANAVSPGVGGPVGMGATGGGPGGAAGGGRLGPGIGAAGGGGGPGRLDFSQLRTSLFWLEQHIRRNKLRMGVTLSDQLRAAAEDGEAVKEVTSKTEAKRLAFYIHMNVLGLSDLRGRKYIVARDFEHFFGTAQEVREAFAVFDHDGDGRITLQNMVDTVVRIYKERKKLALTLQDTRTVVAKLELICGVVLHVLFAFVYLIIFQVNVRELWLTFSSVTLAFVFVFGNSVEEIALLFCTFLKGDGRRLYYPNTKLMGEAIVNVSRSDTYWDSAQLLVDIATPGSALEAAETRLKRWLADNPKQFTGSAGVLARTLTNPAKLQLSVFWEYCHPGEDAGRTGRWRSKAMLVLAGALDSLHVSYTLPAMKDTRPTREVAAAVGLLADDGTGVTASARLAAEAAGAGGGNGAVTVGATLGAMGVQL*
</t>
  </si>
  <si>
    <t>C_370076</t>
  </si>
  <si>
    <t xml:space="preserve">MASRKRGLKFCPETNDLLYPREDKERRVLEYYCKTCNYCVQADPSEWCVYVHATVVDEKDKITTLYDVTADPTLPRTRDVRCPKCNHNEAVFVSEPTEQGMTLYFHCVACREKWRDYV*
</t>
  </si>
  <si>
    <t>C_370077</t>
  </si>
  <si>
    <t>C_370078</t>
  </si>
  <si>
    <t>C_370079</t>
  </si>
  <si>
    <t xml:space="preserve">MALEHSDGSASTARLPRRPASASSSSSSVSAASGANGDSGNGSSGGGGSRSAGSTAQRAASGSEWCWYGGLGDKPLQLEKTRHRVAEVQAAYLLLERLNRGQAEGVRELPAAVAAGLRGRLDMSRAAVIGHSYGGATAAGAASQLPVFKAAVCLDPWWDCFPEEWPTLQRWTNAAPMMIIGSHDWNTPGIDGKLKCGGENQERVLAAAAAGGGGALLVVPRNSNHGSFDDVMLLFGKSMMHVLAVLGLKSSLEPRLAHRINMWCIRHFLDTHLPPAPQALLPQQSAAAAAAAAAASAAAAAPIRAGEDQAFRNSFVGEHAAILRVCPAGGVTGAAVDGPGGGTATPAANAAGKDSKS*
</t>
  </si>
  <si>
    <t xml:space="preserve">MADKSGVGKGDVEAPEPAPCPFDVNPVDLLTMNEGKDMAALKGLGGAQGLAKKLATSLHEGLDPSTVDAHAEAYGHNKFKETPPKSFFSLVWENLQDPVIIILCVAAAVSTALGAAIPEQRKHGEWIEGVAIWVAIILVVSVGAGNDYQKDKQFRKLNAQKDKIMVKVVRGHQTLLVENVELVVGDVYLLDTGDKVVADGVCFDCQGLVIDEASLTGESDPIKKNTDEDPWVRSGTQVTEGSGKLLVVAVGENSEWGKTMALVGEAGDDETPLQVKLTWVASTVGKIGFGVAICCFAALLIKWCVVNGGFPVSKINQNGPIQFFLYSVTIIVVAVPEGLPLAVTISLAYSMKKMMKDNNFVRVLAACETMGGATAICSDKTGTLTENRMTVVEGWFAGQQFDHLPDPSELPREVCDELKLNCALNSKAFVIEAGPKVDFVGNRTECALLMMIKTWGCTYTAVREEYEASVYKMFGFSSSKKMASCSVKFADKFRHYNKGAAEWVLKRCTSMYNGSQIVQMGDAEREKLVEVVTGMAKRGLRCICLTYTDYPLVDDSRPADFFEDSDNLDRNLVALAIVGIKDPVRKEVPEAVRVCQRAGITVRMVTGDNIHTAQHIARECGILTEDAVAMEGPDFRKMAAQELLPLLPKLRVLARSSPEDKLTLVSMLKQHGDVVAVTGDGTNDAPALKESDVGLAMGIAGTEVAKEAADIVILDDNFSSIVKSVLWGRSVFTNIRKFLMFQLTVNFVALVIAFFGAVIGGQEPLNVLQLLWVNLIMDTMGALALATEDPNPELLLMKPYGRNENLITRIMWKHILVQGFYQIFWMFLILYGMPVFLNGAKYNGRYDIEGREDWWKRECMSELSGYINSTQTCNQMLECGFPYYDTAVGRVSIQSPACMLYPLWQNSSSTIKTVPEDPRTAMCDYDRPNPGATGNPGCVWHSQYQDADTKMKRDYETHMHDEYIHVLSCLFNAFIFCQIFNEINARRINDEYTIFVGLFTNPIFCSVIAITVVFQVIIINVPFINNKFFKVNRLNWQEWLATVAIGFGTIPLSLLTRWLSKVLPENCLRGTRVHASTGRTLSGKPGDRTASSGSRTVSGGARTVSGGPNARAGSKLSPRVAAANGTV*
</t>
  </si>
  <si>
    <t>C_370081</t>
  </si>
  <si>
    <t xml:space="preserve">MQRGGSGGDDDEVRNRWGFTPGADDTLEVSFGRAVMGEQTYNHVYGGTTTGDLTKAIKDGHTGGQHYGQHGAQLGRQGSNPQPHLMTQPFQVPMHVPAPLPHNTPFLDNTTKLLEDDQTDAWRLPGAGNNYDRGRLSVASNRVLAPGGRRAAAAGGAGGGETTMLLGPTTQLLATGGNATAQLLADTTNHKAAYDRFMRNRQAPPSAAPVLRCADVVIDKRKQPSTRGGLADATAVSSSAAELRRLAAQDNTNMSMDLSMSPCGQAANGTSNDLLADAGGLSLDAFQLPPEPTVNLSQQQPQMRLVQPAEAPVRQAAPQITCQEFLSFIDVSFNDKVCRTSYLPQSDPPPKTVAEVYEAAVVTAPQVTAYQAMMVEVSSRLANMQSRVQQLEAELSGSNPELFAAVQTVPAAQLETIKEQFISLKKLCRIRTVKAIKQTHLNSLDELLSQLSNSKANLQTELAAMTAGVERLNKCTQDKTALAAAIAHRCAEDDAQHEAALQRRKVMEAHLQRLEALRAQNAQRRQRLEEERAERQAIEQNRVPKETLEQERSMLEARISALSVRSSSSAMTPGREGELVKQVAAKREEVEALLGLHAMRIDLSSMDSNGSFNFIFRGSCRVTCTAASDMCRIQVERLEGSCKPGALAPSVEAALGASAAELSCQVPRAQLALRMEAITRQLHRMWRLAQQLEASWLTHNCMQRPLVEDCAATSSSAGSIGGGRTLLLSFLNADTVTKVAIRVPWREALRADTVVPTLSVTIQNLDAEDMQRQASEVVNATVLSRVPAGPGYLASLCLAMSVTLQVPAAAAAAAAACGTGSAGSGAAAESPADGTDAGADSGTPVGSQAREGGRVFNNPLFGGE*
</t>
  </si>
  <si>
    <t xml:space="preserve">MALLASKKLDGSAPVLPYISPLQDRKNVEATTYDAAAEGLTKAGYTVGWNEGTLQVGGSLAQSGMATPTGYDSSGRSSYRPRTSGFLSFNRSKEASLRPRTSASTSANLAGVPLSQPSTPTHRTPRERFSRLAASLDSPSLSALMANMGAQSPSGAAASGPGGTGQFATGDAEANLHRSSQSATLPPPGRAGSTANAQLPSSSQVAAHMRVKIPFSNLRDSERPGTGMARTASGTVVQVPLGVPSPSSPQAQAQAFKASRGQTLMVFNEMDSDKNGKVTRSELEAAALSLGFSLEQAHRLWDRLDKRKRGFLEAGDWGSKDAISYIQLFSTRYMQKYMGVPDICATLEQVRKYNRAQELLEVQSLTAAINKARANAISRGMQLAGATGNPIYDTFQFMDVDNSGALSKEEIRDAFFALGVFLPDSVVAQIMSTFDKDGSGLVQYHEFQRTMFPGANGRS*
</t>
  </si>
  <si>
    <t>C_370083</t>
  </si>
  <si>
    <t xml:space="preserve">MDKPQEHFALILSPTRELAIQIAEQVEALGSGIGVKSCVLVGGIDMMAQAIALAKRPHVLVGTPGRVVDHLSNTKGFSLKQLKHLVLDEADKLLDMDFEQEIDQILKVIPRERRTQLFSATMTNKVQKLQRACLDKPVKIEVAHKYSTVDTLRQQYVFIPAKYKDCYLAYVINELSGSTFMIFTRTCESTRRIALLLRNLGFGAVPIHGHMSQPKRLGALNKFKSGERNILVATDVASRGLDXXXXXXXXXXXXXXXXXXXXXXXXXXXXXXXXXXXXXXXXXXXXXXXXXXXXXXXXXXXXXXXXXXXXXXXXXXVLCVVLCFNSKDYVHRVGRTARAGRSGRSVTIVTQYDVELFQKIEHLTGVKMEQFQAEREEVLLLLERVSDAQRLATMQMKEADAGKKGKRKADDDDEGAGGGGRGGPKPKLGGGRRKY*
</t>
  </si>
  <si>
    <t>C_370084</t>
  </si>
  <si>
    <t xml:space="preserve">MKSSAAAGAAVLAGAQQQPEASPATRTRHGCCCCCSGQAAAAARQWRARCYSNRSRYSRSGSRPHNRRRPNRGQPVGRGGRVPLATAAAALVAAAAGAANRGRRTSARRLQPAVAAAPAAALPEAAVAAAAALRSAGCDIDSASGDGAGGSNGSSVADEEATVAEAAGAAAAAPAAGGKRRRRKAAVAAATTADDAGPPAEGDDDQPPAPATKKPRRKTKADLAEEVRQAVSRGDLPSHVVLHERFPHSRDYAAGAVPLPAAALEAASVRNGEISAAAAVAAAAAAALAAAAGSAVAVQAAQAASGEVAGRAQAERVVEAEAEAGALAKLAAASHVATGTDASSGGTGGGAMVSDGSVTAGGAPASADAGGAAVVAEPAAAQQQEAPADEEQQGGRKRRGRVAKPKGKKAAATAPAAGASEEEKEAAVGEAAAAAEAEAAATGPALPPVRPMPDHIPNLGYACLCATLREHDVFTSRDTTKAGFNSRGLPHVSRLALANARDLLPLLRWNEAHGIRLFRLSSGIFPWMSFYQLEDLPDAEDIKQALAEAGRAAKQMGHRLTFHPSEFTKIASDKGFLPASVYNKINIHVGGVYGNKTASMDRFAKVVRERLSPNCRARLTVENDDRASMYSVADLTYLAAKAHIPIVFDFHHHRFCTGGLSEEQALRTALATWPAGVRPVVHWSESQAGRRPHAHSDYVSGPIFLYGLEKEVDVMIESKAKELALLHYRQAAVQGLAATRPEEEQQQEQQEQGEEQEVEL*
</t>
  </si>
  <si>
    <t>C_370085</t>
  </si>
  <si>
    <t xml:space="preserve">MPAPQPCPGCGCEIDSGLLWFAGPGLARICCNKRCASRAQKRHEALATGKARGRKSMPLLPIADDPVEAERGWSSLNQDVMAQVAARLGLRDCLAAALTCKHWRAHITRGAPHTSISIDDVRTSGPDQPEDLGAQPPSDGNAGGESASPCPSPSASPAKAAAAASPAAVGGADAAAQLLDSARRLLPHVEHLSVSVYSRCRQHDYLLKHMRALSRWSGLTSLDISWEPVPASPEAGTGTCNDDADVEDEEEEGAPQQKQQGKAGRRRSGNGARSCDGAAPARLRRTVFGPLCLGAVGLMRGLRRLSITAAFGRKHTGLFGLAQLEHLTHLELRQAQESHKPAWSSTDANLAALTALRSLTADADIVSPTAXXXXXXXXXXXXXXXXXXXXXXXXXXXXXXXXXXXXXXXXXXXXXXXXXXXXXXXXXXXXXXXXXXXXXXXXXXXXXXXXXXXXXXXXXXXXXXXXXXXXWVSDLKTILSADDSQLHNYIVARWQNLRQFRLTLADADTSPVFVPSTRTSEAQRAAAPQPGPGSPTSSSPFSLDPATSSSSSSAPDAVVDIALDLGEPLAPPRRPGERGSSHVCGGSGGGAPQALRLELSMELVDALAALPGLSRLDVCFGSGAAGNLHRLSELTRLTHLALRCDPDGAVAAELRPWDAQRLCTALGPRLRRLELALPASCLTAEVLSGSLELLVGLRALVLAADPHVRQVPLSRWELRGELLTAAAAQCVGTEWGAAVGAGNGGGAPAGAAAPSPAVLAEVNAALTPLLFLQELFTAMEDVEGVRQSLEAEAEWRTQHLQEVHRRLAAAKEQVAAAEEAVAAAQVAALEALAAAAAVTAGDAVAAAEPAAALAAMRAVEAAVEVLHQAGEEMAEAVAVAAAAADMPRLPHWVLADEQVGGEWDLAAAAALAWISPAAYSDAAAAPPPPPPAPRPLNELSNEELHQLRRMLVREEAVTGPVFRMGAWLPPRIEALRLRGFAGVEAPPPPRPKRALPVLPALAEVCVELPDAAAVAEAERVLRELSAAGVTGAAPALRVWRAVQVGAADAAAEAEVAS*
</t>
  </si>
  <si>
    <t>C_370086</t>
  </si>
  <si>
    <t xml:space="preserve">MADLHLPALTEPGDPLVPALAPEPSAESPDLHPDGLLGVLRTLPPDTLASSFWGCLDGASRRTFRASCREADAWARTCLLTHHATVQLNAHYLEALGCLGRPLLEHLPALRSLTLRQATAGRKPLPAEVVAACLDLLTPQHRRRQQPQEQQEEKRQGAEESGAEELGGCGEGAGVRPAALGDGVGITRGAGGGCVRRLALVGWPSLEVAQLALVAAALPRVEELELVCRTRAFPHNFVAPGELLPALPDLLPRLRQLRLAGLGLQHHAAAAAAAATAAAIPDGATAAAAAAAAGPYSSADGSHEAGIGGGVATAAAAAAVAPAPTAAGGLAALSRLRCLTRLQLSTVDLPRRLAAQLGGLTQLRELELELWLVMTPADELRGWARAVGRGVGALAAAAAATAVAAAPGRRDGRGEGAAAGQLRSLRLQLRNCVEEVGSDEEARADEADEDEEAQAAEALEAGWRGAAIGHAGRGQGASRDGGSLMAALLAALATAVERGRHRHRPPHQHQQHQQHQGASGGGAAAASGAHGYGGAPAGGMDGRGRGLPGVVHGGCPFELVFVEEDVEEED*
</t>
  </si>
  <si>
    <t>C_370087</t>
  </si>
  <si>
    <t>C_370088</t>
  </si>
  <si>
    <t>C_370089</t>
  </si>
  <si>
    <t>C_370090</t>
  </si>
  <si>
    <t xml:space="preserve">MAPKKDEKPATQEAAAEAPAKAEAKPKAEKAAKKAKEPSKKAAKEPKGDGEKKDKKKKKSAVETYKLYIYKVLKQVHPDTGISSKAMSIMNSFINDIFEKVATEASKLSRYNKKPTVTSREIQTAVRLVLPGELAKHAVSEGTKAVTKFTSG*
</t>
  </si>
  <si>
    <t>C_370091</t>
  </si>
  <si>
    <t xml:space="preserve">MTRLAGGSNSHSNAQGAAAASEPPAATEGYSGLQRMDLTSFGLPTQGAGGGSGEGGPPAGAVAAMAHRTPPEALPEVPLGEGGEAMRQQLRGADLTGWGLPPGGSTSSSSNGGGSSMSGGAGAGETGGAAAGSGGVTGALGGIATAGIEAVDVGEQAQVQPQGGGGGVGHGLTGAYEAIRRTVQEGA*
</t>
  </si>
  <si>
    <t>C_370092</t>
  </si>
  <si>
    <t xml:space="preserve">MQELAERDHPDSAGATALATPIAPAASAAAPATPLEAAAGVAVEGTAPSAATAAAMAEAAIAAATTAAELASGQEVPPPQVMMIGGAEPGASGGASGGGGAVSDAVVLVPPGTAGVAAEAAVAAALETAAELGAEQWPASHITAAHAMSGPAAGRLRRLVLRPQRREAVRALWRLLAARALTHERAKGLPEVAMDQMTELRERAGVTGGFLMRPEMAPEYVMAGRRVLPGGGPLQFLRDTLMGPSDTAEEHHPQHHPQQHPHPQHHPQQHPQHAAATAAAAATGASPKHRPPVTPTTTPTDTAAATSPTATRASTAAGPLAEGVGAAAAREQMHEVAARGAGEAGAAATAALGGALTSPTDTGVWRFITETLMSTATGGQLQHMDVLQPEAEAAAATAGGGGGSSDATAGRTASGGPASFVVDTLMGPETRQPQQPLMQGALGHAGGGGGPLPPLAAPKPVDPSLRPIPDVAGPSAASAGPSSREATTPEPPAAYTAGGTSGLSPAPASTVSSTIPATTTTATASGGYDVNAPPAIAADEAKARALALAEQAAAAATALTAAGAAVETSAASMDAATAAVDAAVAATSVAAAAMEAATDATVMAIDSAGAMTEVDVDVSRGGGGSGGMLRGPETPPPAPSVESAAPEARHTLGLVGAGGRPGPGSGDEDISEEEAGGVGIGGAAAINIGLSPAAAMAPGSPPLAPSRPLHTVAAGRPHVSPADIPEHARTYGRIGAGGEPGHGRRAAGGGSGGGGAGGGDVSSSSDVEGEAEAPVAVAGETGSEGRTGSGVPGAFGAVKSLIEEAAAGGVAVGGGGKVEQQAGGVRAAGEVAESPAGPALVEP*
</t>
  </si>
  <si>
    <t>C_370093</t>
  </si>
  <si>
    <t xml:space="preserve">MAGVWGVQVRNLYVTFQHAPEGLACASLRYSYNVLYCSHDSMCRTVTLGVARQQSWCRWGMAVCVRGCGACRGALLGFVPACHLLREYGSCCLACGARVFGFADTIAVGHDAA*
</t>
  </si>
  <si>
    <t>C_370094</t>
  </si>
  <si>
    <t xml:space="preserve">MAAVLPPLAEHMVLSTQPSEEYLGPYGGKTEFVKNKHGLNICRYFWPVPPDVTPRGIVVLAHGHGCYLAFDYLRPQGPGKFCVYSGSFVAALNAAGYAVAGNDDRGAGRSEGLRCYCDSFDDYVEDLVATARASREVPLRGFSAPAPAGAPLFAMGLSRGGAVVLTAALKEPSLFSGCICLAPMVSLEKVARQGLNPYLSPSPSQAKTSTL*
</t>
  </si>
  <si>
    <t>C_370095</t>
  </si>
  <si>
    <t xml:space="preserve">PYSAPLPRTATPNNLPAPALTQRASLPASAPRAPCVPHTARASCTARTSNHEHSHSQSSLPHCSPAATAAPSAGAAGAAGAAAAAPASAGAAPPSASPCACASCCACCCWRWRSSAAIISCAAANAAARRARSAASGAACRCRRGAAA
</t>
  </si>
  <si>
    <t>C_370096</t>
  </si>
  <si>
    <t xml:space="preserve">MSRANAGALLRRASGLLNAMQGPSKEAAAVTLSQCAAIHYATNPTLTAGAWARSGGVASTSAAVDTAAQRVAPWRSPAGQSRGMFIQTQPTPNPNSLMFVPGKPVMQSGTMEFGSAREGMKSPLAKKLFAVDGITSVFFGSDFVTITKKDEYSWPVLKPDVFAAIMEFYASGEALISDADALAASDTAIHPDDSEVVAMIKELLETRIRPAVQEDGGDIVFKGFEEDTGMVQVKLVGACSTCPSSTVTLKNGIENMLMHYIPEVKGVMEAPPDESDEEGVKAFAEFEKKIGAASDEEEGEAKPAAPPKEQNPMAAHLSN*
</t>
  </si>
  <si>
    <t>C_370097</t>
  </si>
  <si>
    <t xml:space="preserve">MAAWLHVTLRQRPLALCGQLVQRARRCLATSAAPDVTSAFERVITPEVAEHLGAQGYPVVDGVFGGEAARRLRGEVVRLYEGGHMHKNCTHLVKDNSTSLVEKAHIHEAELTLDSGVQAAAPLCSALNTDRTLATMISLFLPQLTLDSQAIKLQYNAGGGGCFPMHYDSDEQLDGRRVTAIFYLNPDWTEADGGQL
</t>
  </si>
  <si>
    <t>C_370098</t>
  </si>
  <si>
    <t xml:space="preserve">MTYNLLADKYARGGWHGYCPPQHLTWDSRRERILQEIESYSSDIICLQEVEAQVFAGELQPWLAARGYRGHYLPRQYGDSVHGPPEGVALFYRTEVFDLEQQHSFLFNSVPTSPPAPGSALASLADAEEPSAVGAAAAVVAAVTAAADTATVLCSEMAGFLTRHVGPDAPSSVPVVLGGDFNSVACKRVPDVFDPKLPRDGQASGVYALLTRGSLPPSHPDHPASRRRPGEAANADFKGQPLTTSGIQLASSYVVAHGMDPPLTTRTNNFAGCLDYIFVSPRHFDVLRTLELPTGGDR*
</t>
  </si>
  <si>
    <t>C_370099</t>
  </si>
  <si>
    <t xml:space="preserve">MLFVDSNDRERIQEDLPNVMSLAEIRDALDLPRLMKDRHWVLMPTRLPVDKQELDGHMDWLVASIRAERNQVARRARQAAYKQKLAQSQAQRKQKQAQQATAAQAAATAAGGWGAAAGAGAGGGSGAGGASGGGSGGEAEMDVLERWLQVEDEPDDEFLRKLEDYSLDVWDHRTHLRLAWLYLTRHGRREGLARIHSAIQSFIANSPVTKRKTGTTYHETMTYFCMKAPQQQGKEPDFKTFLLFNPLLTNGGLFLHYYSKDLMLKNPEARKQVVLPDKRPLPSLVTSVESIKQLQQNQARYGKKPAAGSGPAGPATAVTAAAPPIALSDDEFLQRFLGRGLDRWSHATMLRAVYCCLRAHGRRHGGKLALDALAALQGEHAHTTLNYFWLTMLTHTLAAEHSAALFADRPAPPPLRKAPKRVEEEEGAGGQGKVAEAPSRQEPEPTSAVAAAAAAAAGPSNFTSSAKATAAVAVAAVAGMAGIALGEAAGTAAESAAESAAAGGSSEDWVEVDAAALSGTAGRSSAPAAAHASAAAAAAGPAPGSGAPPPTASPPAPMSAPTPVPPPPQLPEWSALLGSGSYASVRLQELVADESRYLAHYNKKTIFSDAAAAGFVPPDKKPLPTTV*
</t>
  </si>
  <si>
    <t>C_370100</t>
  </si>
  <si>
    <t xml:space="preserve">MRRHVRPQWFDKVDTDLSGHITAPELQAALMQGGLNLSLGTFLYAAVNSN*
</t>
  </si>
  <si>
    <t>C_370101</t>
  </si>
  <si>
    <t xml:space="preserve">MSAATPAPPLGGSNQGQGAVGGGGPKDQQLQTHLDQQQHQQERSTEPRPLPDNRPPQHHQHQQRGSAPTPFLNPPPPPAPQPQPSLSYPYQSGGGGAGTRGGGGASRASSVTGVGTAAGTAALMSAAPYGGHVDLDLDVAVVGAGVTGLATALALKRVHPRLRVKVFDRRPAPPPPDRKYGSYCRLEPNGMRAAAALDPRLHAAICAHGLRARPPPLGWRLVGALRRAVGVSLLTGITAAGTLGLTMLVSDAIALSAIGAAAXXXXXXXXXXXXXXXXXXXXXXXXXXXXXXXXXXXXXXXXXXXXXXXXXXXXXXXXXXXXXXXXXXXXXXXXXXXXXXXXXXDASAQASRVAASTGSVAAGIHAAAAAATEGHAAPPPPPAAHKPPRRWAIPGLGWRRRRRREADAEAAAAAATTSIVQTAAAVAAPAVVAVEEAAAAASGAVSRAREAVVGTKDLVVDKVEDAAIAAAAAAAGSATDVASRAVQKRIARSLGAF*
</t>
  </si>
  <si>
    <t xml:space="preserve">MGNCCAPSAGRGDGRGGAYVQMGNKASAQQQNTWSKTGIVGLRDQGIKELPAVLSEIADTVKVIDASNNRITALPAFLPTLANLQRLTLSGNLLTVLLPPGACAGLTSLKLGDLPEDIGSLRRLERLSVSGNRLRTLPDSIGQLEALQSLVVSRNCLEQLPDSLAGCGMLEELDAQSNDLAVVPAALGGLKRLKALQLDNNRVFAIPSDLLFGCGALQTLSLHGCPIRPDELQETPGFKEFDERRKQKYDKVLAGGALLGARGLDEGVDRDVSPPQQR*
</t>
  </si>
  <si>
    <t>C_370103</t>
  </si>
  <si>
    <t xml:space="preserve">MSALAGCQRLQRRPACGGPRTARAPVWLTPMHRMVTAASQTRFQALEYQTSELKKDLNILLDKLGFPQSVLPGEDERKAAIDKVIQRLEALSPVPEPLMWPNVPGEGVPGVSPLLLGEWELVYASNGTVVTRSAPAQLLLQASRLPGVGISDITQVLKLNEAGALVASNSAVFGFGPLGSWSVGIEGVWRDSGDGKTARVLFDQVSVRPVTALGLPVPNWAPPLTLATGGTTGPGQGRSGADWITSFVDRDMRVGRGRTGNTFLFKRKASHA*
</t>
  </si>
  <si>
    <t>C_370104</t>
  </si>
  <si>
    <t xml:space="preserve">PALPHLQTSSSIPSRYPPPPLKPSRPSKHVPNPSPLTCLPQPLSSLSPPFLLLLRPSPPSLLPQPLTPPPRRLPRNPPASQPASQPPAPHPTPPDWFKVNPTPPGTRCLFPNHLHPTAALPSDPVPRAYPSDPVPRAYPSDPVPRAYPPQWPPRHGSAPPCARPPQPPARPGWAPASPPPTPSCDPTGRRPAHPAP
</t>
  </si>
  <si>
    <t>C_370105</t>
  </si>
  <si>
    <t xml:space="preserve">MGGASVDEQTLAAEANEAAVNETTACCPEPTTEAIEAAVIVETTAACCPEPAAEAIEAINEPAAAETKTEIASALSKEAVPAPAPVAEPTSGPAVYITSAVEGPCPASAPATPRPPVPRSHLTAAFQALAAIAAATRPESAALPVRPYNPTAEAPGFNIKHTVLNYQWHRCEAPGAPIQLVGGCHYAASGSTIVRQQLESLRADHPSSKGMPAPQRQQQGQDQQEATGVKVGAVEKASHMETVPKWRH*
</t>
  </si>
  <si>
    <t>C_370106</t>
  </si>
  <si>
    <t xml:space="preserve">MASITPQPQRLPQTLCPAAATKPPPSDSSGSSSGKSYAPSAAELERRLASLRSQLAEAGVDLPEEVASSPGVFLYRTCPVCGGGEGGHDPNTFSMMVAEDYKFVWYRCFRANKCAASDKVWAEGVTRKLARADAEGGALPEVVPAPSRQELQPEANEWLDADALAYFAARGISPATLRAAGVYQARDVPHPTLPGVSLPRVVVYPYTLRGVVVNATFHDIHNYCLTAGPRAMDEGEKGDGEHEGEGEGPSPRPPPSAAPEQPDPELLASMPGLRWQVVGAQRYMWGLDDVAFAPQLQRHREKLTAARRPPMARPRQAAAAAAAGAGVQASGAGGAFTGGAGSAAAPAAGVPGLERLVGAPPPVQAPLDPLDPAAAAAAAAWQLVAGPDSGGGGGGGGGQTAASLYPSGEGPAGTGSGSTGVEDQFGGAAAEGGGEVLDEGDQGGDDVVAMYGDAHDPSQDREAVRDMGDEVVELVSGGEEEGTEEGQWRGRFNDEDEAEAVEEAEEDEYEWSDLDEEEEEDEYERNGWEAQEAEDEEEEAEEGQEEEKDEDTDGPDRAATLPPGMAPQAASAPPLGAPAPYAYGTFAAAGAGDPRNFVMAAGAGAVPTGVAGVDAAAVAELHPRYRDLVLVEDELERLALMEAGVPNVLSLPPRAVVAFHDYTEALREAEAADEAAAAAAAAAAAAAGGAARRGGRRRGRGTSAAAAEVVGMSDAVLSYMFNSREVLSPEPGVVGGEVRVTLALKEDAASRMLAEELANGLVRERCLVLRWPATQLELPPLSRELLQRQAAAAQAAAAAAAGGGGWGAVAHEIYEEVPEYLRAEQEEAEREAWGYEPMGMEAAAAWEGRQEEAAWAGGEQHQAQYSGYDPYTHDQQQYYQQYEQQYQQPHQRYQQQYHQQYHQQYQQQYQQQYQQDGGGANAGMEAGAGGGALVAVVPPAPAAAEPGGPIRVCAADVLQRDGPEALTWLVEQGARPYPVKGLMHVGGLWDEIIRHWYGKEATAAAVSTGWPGLDEVYRVTPGELTIVTGVPNSGKSHWLDALAVQLANVHEWRVGFASFEKSVVKHGQNLIELAARTSMFTPDGRQNMTPDQFHTALDWVNTHFFLIRHPDMADEGSAAPTPEQLRLAEGLRLGPGLGAPGGGAGAGAQPTLEELEAAERAAAWLEESRQPCTIDWVLGKATQAVYRHGIRGLVIDPYNELEQQRGSQSETEYISAMLSKVKRWAQRHMVHVWLVAHPKSFEEWDGSPPSMYDISGSAHWYNKADMGVVVHRYTRVAMDAALKKYQAAAASSAELQSKLERLKRKPVALTFSETETLIKVVKARNKTSGAQGDYVLNYSKEQCRFLDPNFPDA*
</t>
  </si>
  <si>
    <t>C_370107</t>
  </si>
  <si>
    <t xml:space="preserve">MCDTSRRGSAAAPAAARHTRPVLSTTTRCRCGVGATGQWTRDGEGGGGGSAGGGGSTDGEKGEACSMLKPRGAAGLHTGGVRGGVRKALTVSWRGGVAEAAVSASACAAHTGVVAAPADTCRSSRPCCLTAWEVLAVAPAAAAAAAAVAPAEAETALGMSSGSAKHIPADDGDRRSRGVANELDGRGRGEAHEARARAASASQPPLAGGGGEAAGDNEVGAEGVEPGAQQMDSCRTSSGACGTASCACACGTCGTCSCVWSCGELRCWDGITPLQHAAGLAGLTATSNAACSTGAAAAGAAGGDAAGAATAASSAACCRGLKRPGSTGSTPWLGLLALLPQAGGGGSHTSPSGSSGVDDSGAAGVGAPGPATRLARAPVGHCSDRRGS*
</t>
  </si>
  <si>
    <t>C_370108</t>
  </si>
  <si>
    <t xml:space="preserve">MKLICAGVGASRCLVLRFRKANILLDCAVPLDSALYAAAGAGEGSAGGDADTAVLGGSPGPHPQSPTTGPAGSGLLDLTPFLPLLHTLELHAALISSAEALLALPLLLTQPLPEPAPGTQHLERAAIDAAEQLVAERWAAQRAAAAAAAAAARNGTSGQGFKTHTEAAQEEQAYNHKDTGDLRTNSKGAAGLPSAADLGLWDLPDRQVGLLAGSCWRRRPSLAAVRYVLDRVRPVRYGQVVPLDDYELTATPYPCGSGFGHAAWQVMDGAERCRTVLYLPNAAPTHAFAPPLPLALLRQPDALLLAPHMLAAAGPAPGPPPPAPPPPPARPGLAGIKEAVLGAVMGGGVALLPVHPTGDTAWELLEALAASLASADLADSVPLVYVGPRARTSLALASVSLEALGPDRRAAVYRPAHPFAFDTLLKSGKLVVGGSLADSEVRRRLGPEQHGQQAEEQRPRPAVVLVSADSLLHPVFPPVPRACGTRERRMSGDTWELLRRLGPDPCSVLILPHAAAPAALRGIRRIYAQAAAAAAADHASQSSGPGSLPANPRLAEPPPQQPLRMRLLHLPLHGAGASPGPSPAIMLELLQLLQPRHLLLSSRDHELLQQAALMRQQQHLLQLPPQPQPQGGSAALPPHVPAPAIQLARESVVPYGWLSQVAVSLPRNVHSALISPDLLARLQWLGAGPGLQVARLNCVLVFRGGAWHADPVPGSATSADSVAAAVATAAGGAVAADQLLLLAAPGQAAAQAASLGSGAGGAGAGAGGDAAAAPAVKVEAASWAPGPELGPLLAPLAERGVTHVGVEADGEVTRLVVSGTDASLELRRGSAHIHTACPVLRQVLTDCLMRQLTAI*
</t>
  </si>
  <si>
    <t>C_370109</t>
  </si>
  <si>
    <t xml:space="preserve">MTASYGYSAASLXXXXXXXXXXXXXXXXXXXXXXXXXXXXXXXXXXXXGGRGMGRSIVGPEVLCKEQMRRGYWIPDPASAGACRGEVPDAAPEGAAVLKLVRLGLNTSTADGMYICYKALSGSCKKPEQCYNLASAGFSFNNRTCVLFAGFTNGLLTQDWMFQEGLILEPFVCTQATPNFVQICATYASAEVAQEAADYISADDFSLVELMWDYMRLRRYLCGGQGSLQFSSESDCINPLLYNSRACALEQTPFPFCECDKTPGTMPFGVDYYYSEPANSKFCFTVLAVTPNDPSSSCGKITTIKKVEFNIQDSVKRQIKAITPLSWTLPQLTAAPQQICIITTGAELSDLCVGGGCTASVFDDSQKCCPTSTSQLEPVVPDDAFRSFP*
</t>
  </si>
  <si>
    <t>C_370110</t>
  </si>
  <si>
    <t xml:space="preserve">MKMAKKNVPPGLEILHACYGGKRFSYNWYKGSVLVLTFLCYMGYHAARKPPSIVKSVLRGSPPVIGKGRSLLADGGLAISVSDPTTLNGWYPFNGDNGQTLLGQIDLAFLGTYAIGMFFAGHLGDRLDLRWFLTVGMIGSGIFTSLFGMGYFWDTHMFAYYTLVSVAAGLFQSTGWPSVVSIVANWSGKGKRGLIMGIWNAHTSVGNILGTVIAAAMLSEGWGYSFIVPGFLMIALGVLMWAGLVVQPSDVGHINPDDKSGRPNYEEELVPLGGVSGSKADAALERKDSTSRKEEPESIHFMDAWRIPGVASFAFCLFFSKLIAYTFLYWLPYYIKSTPIEGRKLDAKEAGDLSVLFDVGGVAGGVLAGHLSDKSGASACVATAFTLLSVPCLYMYRTVGHTSFALNTALMMASGFFVNGPYALITTAVSADLGTHDSLQGNAKALATVSAIIDGMGSLGAALGPMMTGFISDRGGFDMVFMMLYVSAVTAGALLVKLVAKELQLMSTRGAKPI*
</t>
  </si>
  <si>
    <t>C_370111</t>
  </si>
  <si>
    <t xml:space="preserve">MGGASVDEQTLAAEANEAAVNETTACCPEPTTEAIEAAVIVETTAACCPEPAAEAIEAAVIETTAACCPEPAAEVTEAAVIETTAACCPEPAAEVIEAAVIETTAACCPEPAAEVTETAVIETTAACCPEPAAEALAAIAAATRPESAALPWHRCEAPGAPIQLVGGCHYAAGGSTIVRQQLESLRADHPSSKGGVPAPQRQQQGQDQQEATGIKVGAVEKASHMETVPKWRQ*
</t>
  </si>
  <si>
    <t>C_370112</t>
  </si>
  <si>
    <t xml:space="preserve">MGARQLPGSLLLSLRHSMSGPSSTLAEWAEGTDPCGVSNAWEGVLCDSVAHTVTGLDLSDKGTLPSGWSQLAALSYISVRRNSLAGGLPECWSALSALSYLDLSHNGLRGPLPPAWGTGLPRIAHINLDGNSLNGTLPSVWGSGASASTEPAAAGTGTVANGSSPVGLVTLVTLHADSNSLSGSLPAAWSRLRQLQELSLKDNLLTGPVPHEWADPGGMSSLRYLGLSSNAGMCGPAPAANPTTATAAAANNTGGNVIYKLNSSSTNNATGISNTNSSTSTGSAVFQLEADYTQLGAACPPQARSGGGGAVAAGAQLWIAAGAGSIGTLVLVGVIAAAASAVNRRRAAVAGSTDAAAKHGSIAAAVAARRRASTVRGAPP*
</t>
  </si>
  <si>
    <t>C_370113</t>
  </si>
  <si>
    <t xml:space="preserve">MAEGDKPRVDEEAKANRKRKKKLDPDVAETAKRLKRGPGVDLKSITDKKLKGKLRRAENVFAASQKKAVQISEWLLPASAGALEAEGVERTWNFKQQDIVAAVDVTAARKAFDLSLPELGPYGGLAFTRNGRFMLMGGTKGHLALMDWQRSQLVCEVQVRETVRDVTFLHNETFWAAAQKKYVYVYDKRGLEVHCLRDHTDTLALDFLPHHFLLTSVGEHGVLRYQDTSTGHIVAQHKTKLGPCSVMRHNPHNAVECLGHARGVVTMWTPNITTPVVKMLCHQGPVTALAVDPSGTYMATAGSDSQIKLWDVRMLKPMHNYFSHAPITRMDISQRGMLAVGYGRKVQVWQDALRSKAQAPYLTHHLPEGVLSTFRFVPYEDVLGIGHSAGISTILVPGSGEPNFDTFVANPFQTTKQRQTQEVVQLLDKLQPDTIVLDPDTVGRVRKEPAEVLQQRRRQEEDANAARMAALRREQENKVKMKGKNKPSRRHRKKQSNIIEDRKPTIKERQKEEATRRKEAAQKKADSVIPESAPKAVRRFYKA*
</t>
  </si>
  <si>
    <t>C_370114</t>
  </si>
  <si>
    <t xml:space="preserve">MLRDPITLGLATAATWLSVASAVTQILCHLRNYTEPLYQRYIIRIIFLVPFYGVTSWLSIMYRDESIYFDVPRDCYEAWVIYNFLSLCMAYVGGPGAVVVKSEGKYIKPSWALMTCCWPPIKVDGFLLRKCKQGTLQFVIAKPILAAFTLILFAAGMYEDGDWSITGGYLYIAIIYNTCYTIALYYLLIFYVGCEELLESIAISMFSSKFTDPSDAAALQDWMVCMEMLLSAAGMWVAFPHTEYKMGGQTTGWRLHAFLHAISLQDVYSDIMHQFNPNYKTYVLYSDGGPSENVKRKKFRAGGKKQTRKRLSNSNLSSMEEGAARGRTRARGSSGGGRQPVIGTADDEGEEWNPPPKGSKAAAIFGKPGTGKGMLGWLPSISEKERKQAVLVDSESDAEYDDDNEQETALDHTMLAASSGSDGEDLARTSRGRTSSNGGPASSTVSRSPSQRRSSGAGDEGTNASPGQRGARGPKQQLRAVGQAANVAFRRIESIARDARDALHLEDSDDDDRML*
</t>
  </si>
  <si>
    <t>C_370115</t>
  </si>
  <si>
    <t xml:space="preserve">MGTPDGPRGLVRVDGPTIYVTVAIAGVHITIAKRNLEHFDAQDPYFFDSDYTIAGSTGFLLWEANWLLLRLLRGPHCPANHPATTTPATTASPSAPAPAPPPPPPPPPSAASPPGGCSQLQHLGSLLAGRRVLDLGSGTGLAGLCAAAAGAHVLLTDLASVCSGALRQNVARNERGCGTGEAGGSGGSGGGVEVVGGAASTPGGAGGGAGGGGGRPWAGSVPVGCAGGSAAVMALDWTEPLGPQVAASGGNDPREANFILAVPRWDSEAGSKACFLAFVERAGEDSKLFIRKERVVEELRGRGCRVEVLVAEEVDVDGVGRPGRVLRVTRAR*
</t>
  </si>
  <si>
    <t>C_370116</t>
  </si>
  <si>
    <t xml:space="preserve">MKPGFGAKKNKKKNKGKKDKKDKNAAGMETDEVNMGDVQPDYTIPKDTSVTAELTAKDRQKGRMQLKSALKVKVAGLKKARAKLTKVPGNKVQRKEVSEAKQEALTELAELQKDKTAKKKNKKKNKKKGGAAAAGGGGGDTMDE*
</t>
  </si>
  <si>
    <t>C_370117</t>
  </si>
  <si>
    <t xml:space="preserve">MIEYALEWLAMNDVEEANVVIELNGLKIAEDRTFADCARYMLTALLNLGLPPPPRTPAEYLPLFKTVAPEASKEGQLALLRGFKQALADWRDLLQRFLKSEDDQPPPPRLPQHHDQQRPQLTSEATGLPLLTPQQLRDFLDATRLLLEPGARSSSGGGGTSLTAVAFPAGGAAALSRSSSAGSHGRADSDCGGMEEGAGRSSHDGGGGGAAEAAAGSNSCRADDAAGHLREAFSDPAEPGDGGAGSGGGGGGGVGDPGPDGPAAPAQARHSCYDEVIRAADAAGLYDISGVQHYTDHGHKVVFLHARPQKSKPGAVSECGHCHRSLMDAGSRHCSLECKLNWQQRAPPLTQEQAAAAARATYGRRRARLVRVTRCRGRPDLPLAQLARTASPAAARPTATSATAAAAAAAAGPQLGAPDVDMQDAAGAGSVEPGRQQEAGAADGAAFASLLAAAQQECRPQQGQQGSPPQRLATGQDDVVMMHVGQEAAGAAPAVAHAGCSTGSSAGGGTGGGTGGGTGGGSAGAVAGRTDLDPNPAVVQAPAPAAAPHQATSGTAGSDGVSDGGDGHAAAGHITGNSSSVGTCGGGGGGAGSSTAARATLLSRALAVALSGAEDKRAMCQAVAAAVAATAPRSATLQALTAGTAEPQSGPPQRLRSQGSAGLAPAGASSSSSSRDGSGEGRRLSGGRSDGGGSSGSGSGSGDCQVQELTRLLLL*
</t>
  </si>
  <si>
    <t xml:space="preserve">MTAAALPPPPLEPPPQQLQPPFNSQQQQQQLQPAGSFDAYQLEQMQHVLDMVDGEDCNSLELLGNLGNLFDEEVEPGEQQQQQQQQPQQPQQPQQPQPPAGQRTAQQQVFGAVEPHGYAPTPLRPLQPQTWQHFTGGPTQQQQQCQAQHLPPRPVLTAAPAQQQQQPPADDATPRASGAAAAAADAAGRQFGSMQLAEDGVGLISSSVGGGGGRGGGGGEAAHVAAAPDCWQPQHEHQLPQQVQHPPQMQQQAHYYHEAEWQDDRGAPPLPAALPAQSLSQSQPLAWRLLQPPPPPQQQQQQRPFSSCVAQPQQQWQQAPPYHEAACMPDAAAAAGGDDEAMASASPERLYRRHRPALHWSLQQEQQQQQEQGPSVGRSLSASVATYGGGGGADSAGGGWARVLAAAAAPAGGAFLSSEHYYIFGGGSHSGGAGAGAASAVAAAAAAAAGVPATQMPSAPSSHGGHGGHYTSPPAAAAGRVGGGAMVAPISPTAAAAGGSARVYAAAVPCGGGKAPTAAPAWLGNRPPVAAPAAAAAALSGCRSGHSGSAEVAYLRGEAEATVPRAGTATGIAAAAAVDAYAPPQQQPWQQQQPYPQQQHQQQLLLQEQQRSAHYYPAFTTAPAPAACVAAVDATAGAAAPGSAAPGAAAAAGTAQAVRAPARRYVLVPLGPVPPELRQQERPPTASAADVAGVVSEGGFSSAPAAAAAAAGAPPAAAEAGGVAATAMNTAAREGGRGARQSPRLTVVPLSPGAAAFAEQLLQQRARQDAARQGEACAGAAATAVAVAAPMAASAAAAPAVVSAAAAAQQQAPASSSPGAAAASGGAGPGPAAAPPAALAAIHTAKAAAVVAAAVSAHAEDVEMAPVEAATAAEEVADYMSVGMAPEASAAPAAAVQGAAAGPTVSTASAGSISNGGAAAGGAMDGATSSGATTITDPAMLEASQQQRAKQQQQRQEQDEQQPQSAAGTQAQQPQRPQQQPLLPRAVAQPLQQPSQQWQAVARPPCDTVQWQPQQQPLPAPQPQPQLQPPQQPQPQLPRPAEEWRGSYSLQPHLQQPQQPQPQPVGVWTDPHPAAVSKQQQQQHPTYSYGDYEETELEPEADGLHELHATLSAPLAGPTIAGVDWQQRPPVMASAAPYMTAQPRRAVQPQWRLHQQLGHPSGHPAPWAAPPPNAAAFATASAAAAGPESDEEAPPQPRVHYLLSPAPRPASSSAEFEVQYIDAAAAAASKADEEFAASPPRRRRLPAAQDVAAAAASPPLPHKVHHQHHHAAASAPAAAAAAGAAAGPTHVLLAPGVRRRLVLVPAAQQGASRARSGPSGVVSYPVAPPPLRAVEAAGYQTAQHLQYQPHWPQQLPLRLRQPPPPMVRGAAAAPPAMPPAALHQPVAAPRLTRQSMPLPTAVTAAEQEPPPYDYTYPQGTASAVATADDGAATAAAVAYPPQYVQHFQQPYRQQHAWHRAAAAAAAAGGALQPGSPGAAAAGSRRYVPYGVSGPAGPPAACVVYSYPQQHMLQRKPAAQRRMPAADTATAAGDAQQQ*
</t>
  </si>
  <si>
    <t>C_370119</t>
  </si>
  <si>
    <t xml:space="preserve">MKELNDKIRELTDMLEDRKNAAKLLNTENMRLKKMCQDLQFQLLNKPQSRGESTAVKSMREMAKGFANREQMTAAEKAQLQEEFDAQIEYSRNLEMELDSVMATLNTVDGARQAAEAEIEQHNAAIADLMRDKEDMAAQVAALQQDIDQLTTGAGSLQQQLAEREAAMAAALAAAAEAQEAALKRQRAEMEADAHLGKQTATSELTAKVRELQARLDEAHDALRSLNQTETLGPGWKLLEHGLLTNSQLAAAAAAVAATTNASAPATPAAAAPAAGAAAAPPGTPPRPPASEVGSVRGAAVPTPPAGLSPHPPASEAGSARVRSRRASRTGSVAEGPGGVAAAANGPAPEALSELGRSGEIGAEASAGTVGSAAAPAASVAGSAASNKPVSAGAAPAAKPVVEIPPPPPPAAPATPSGNILELLLHDATISPGVLGLPAADMWAQLRLACPGLAPSPVTHVALAAPAPTGAAPLPLRTAHRIHYLDDRRLLSELAAGSAKVSLHNLKTALVGAFACPRLVPAPQAPAAAPGAAGAGAVAAGAAGVGAVGGGVGGDGSGLVADGTVERVLVVAVRDEADCPALELFCMDDEGIPTQPFQAFSSPWKAQLPEGVAPPQPHEFCIDTHRLHRLQADAGRASGLFDTAARVFIGAADGHTYQVWRLADVDARRRGSFRALSRVLWEPAADPWAGSVPLASAALPLTAALHSPPLSRLELSNMRLLLGKQPVVRLYEPSEQIATRTLACRTRDAGEKLVASVRVTARLARDPEVSEQLLGALQPALAGGGAASLPPLHWQSLLGAEELSLARLVTELRAAVAAAAGRLMAVPVHSDAAATEVRALVAQAADAVSLKERQLGEGLAAAAAVVEAAATANPAEAPLARARLAGIRGHVAAALAAVVAFFRQRLELYRLGAAAWHFITAAAGPDDPVARLPVTTTPPQAQGLAATMHALAAALAALAPRGTNAAALLAGSAGGGGGGGAGVLLLPPPSAAAAAPEAGAAAAPLGLPAPAAALVDASRELEAAVRVAVDTAASVCGDACEALRKEVAAPGVDDVAATEAAAARLAALAAPVTAALVSGMAGVCQAAMAASLTEADAVAALREQLAVAAGATAAAAAAHPVLSQQQHAGGPPQAQLAAHLGLQLELQAAAAAAAALAGPAGAAGASTPAAFRAAAQLATSLGAVQGLLGAITRAAPAPVAASPQSVGAWLKAAVRMRLALGVLVTHWAAAGTAAAGHALVLGGQRQAAVVLALEVMGREVDRVLDSVKGTLDAVRANRSLDAETLAACLPPLATALTSHAAAAVTACFWLATQLLLTPVLVTTHAPPLPLLLQSEATAAPGGGSSGSGSGSSSGGLGGSCYSASLHVASEVGYVLLTLGSVGTAAAPPVPPPPPRPEEPSLAPLSHPMLTTWQPRGVVVYVDVGRLNSAAVAVAAGAPADAAPPVGTDALPLLPEAAELLGWSVRHAEEYYHMVPAAAAAAAATAVAAPAGGAAGGLAADPAAVLSEAKLAARIAAEADVVVLSGRLTDAGSMVKWLAQQGVLVLAAPDLSPPAAGVAGGGGGGGGGNGGDAAARELARTMVALLAVHHLQAAGVRALAAGHGGGVQAALASAAAPPQSGAATPRRPGSRAATPRASLSGAEAAAAADTALAAAAALAPPPAATATAAAAAGATAAAGLQPLAALTYLTDVSLAKPVLATAGELGHRLTLSLQALEATFAAAPLLAPHAEMLARHVSRQLGAQRLILEGLLAAPELLRARHPATAPLPGSAAAAGVAAGMALVGVGAGSDAGFVGGDAAGRPAAALHRVSSTGRLRPMLPAMAPKGSTSSRASTGGGPAAGTPPRPPPPATAAAAAAMVAARPPGAPAGAGAYSTESEDEEVGVSRIVPPRAGPSALLPDEPDQESEVASMRSASTVTRR*
</t>
  </si>
  <si>
    <t>C_370120</t>
  </si>
  <si>
    <t xml:space="preserve">MARAVLRRVQVPQAGQPAAEPPGALRVPAQRHSTWRALHTQEAKLARHREALAGTDADSSLCFLQLAQQANHTLQAIQDPAMAARDAAQHHLLTDAALQASARLERAHGSRTPKDLVDAILFLYAPRREPGAAGAGGAAGAVVDWARLGWDTEPLRRPARGASVMLGPLDVMPKERKAPAARRPRDKVAEVTRAQELQEAQDGSGHDSFTSKIMEEMLTALRRVRDQATAAAGAAGAAGPAGAAAGGGSGSGSGSGSGSGSGSGGRSRGSGAAGAGELVQAPCGLRVPLGAFRPYREVVLDHAGFAQTVENASGADHLFTQEALLIYFDEREDALDNILLAAFSREEMAAMRAARKRGSATVASGQARIGAAGGAGGSSAPPAAAAARNQEISHMLVSYSMDLWRSCDAGEPCVCVRVVDCWIRARKTT*
</t>
  </si>
  <si>
    <t xml:space="preserve">MSDPEAEQGEQGYEESPEEPGPGSEAPSPSRIDNGLDTIIDIDPQTQHAEEGSNTAYESEQPDVISSYTGGQQEEDGEQAGNGAIDETTEEAAGEADDGGKASGFAVEVDAGTDAAAEGDLEPEPEPERPASASGEPQPTASTSRPASGAAARPASARPTSARPGSAAPRQPSASGGSRPGSGHPVNLAPDSVGLAQQQQQKSQIEVGAQAYEARGSSRPQSGGDAYGQAEEASAAAAAGRPSTSQSGSRPPPSREGVAVVPSIPEDQPLAVPIHIERYIAPGLKAIEVEVAQGPGMPHRLVRVLLDYTQCDAKPYLGGFRNKRTGAVYHHGATQTPRAPKYSEADRKLSRETQTVKIKQHSQQTVREQATQMARPGVLLDNDYDKEVTPGRYQTADERDEIVLRSTLRIQRWVRGWLGRKRAAYLRGKKMEREAFLRDQEARAQSEAEEHRRREIQRRMHPRTAADFEVLYNELEAWRLQETRKIKEAGLAKEQEQQVLQQLLHKETKLLQTIDRLKINANQENKEARIQHTLNEMSKPKKFALRNGGKVDVHTPFTTRAKELQQLYNGLNLPLLTVDERLDVLLHVKWTVKEFDCDLTRELVDLIDREADLLNRGRNPKMLEGLRKRISSLFLNFIETPEFNPEAVRFQIVPMDFEAYLYEQVGKATAKAGTSVGTRTLS*
</t>
  </si>
  <si>
    <t>C_370122</t>
  </si>
  <si>
    <t xml:space="preserve">MQAAKLAAEDSAPGTGAIMPTDLRVTPVDASSLSRAPAAQAASVSGQAINASKFALPQANVMAVLRTAYYGSVQNFHQKPAAMTNPAPSTSGGAAAAASPGRDAAGPGRPAPTEGAQSREAKRLRVAGEAQSQQQDHRKEDQQAAGVSGAQGPVGLSAPALTASPAPSAPGAGGTGGNSSSSGSRSGGGGGGGGSSGGGRPSSGHSASRRGAAALKRLCAALGVCIQRDHLPEHGLTFAVASSRGWRAAMEDCYAAEVPLGGTGGRVALFSLFDGHGGAEVARYSALHMGRAIREAPSFPAAPATPTATPTASPANSPAAGGAEPKAASAPAHKPTGASLPGAAATSCSSGGGCRLTIAPLDVGQLRRGGGGGVSVSVPMDTDLLPPDQQQAQPLPLLQPLPLLQPLRLTSLPAVAPVAGSAVAAAPASDAEHSTPTSPVPAFSSLAHDYSPTASLRTAAKTAARATATAATSAAAEPAAEAATAGGRAATSATTATATAAPACYAAALREAFLFLDGRLAAPAQAAQLLALANPGANTAPPEAYGRRTPDGPFLGPAAGSTATVALVGPGGVTVAAVGDSRCILGSRRGGVAALSVDHKGNDPAERERVLKAGSWVSASGRVCGELDMSRALGDADLKQAPGLSPLLQAVTAEPSVLHAPLRPVPVPPAAAARQEKQGVRQVQEQQQEQQQEQQGQRLAAQGMTPRGHRGKGKGDTGEQGEQEDCSGSDDSGGGGGGVEEEAPADEAEAAVEQRLMSVMHVGGGGDRRSTSGNTSSNTSSACASAAAAPAHAADDADQAPGQASAPAAGAPAATAAQPAAFTVPSPPPGCYLLLASDGLWNVMTTQQVHEFVVERLDAGLTPDVICAELCVESCVSEKTAYDNVTVLMVLLHGVEPVPAASAAAAAAAPAAAAAAAASSPSVQALAGAAEPAGPAATTVLQPAPEAAASASLPPVGFGLPPLYAVLPDTMPPVTIAPVSRPSAASSAGAAGGGAAAMRPSQQGMHSAAAVIVAAAVAAAAASSRAMQALGAAPPPRAAGRDAFAAAGWSVGAAADTAAPGQRDQERDVEMRDVAALAADALVTIDVAKPATSPKPVLSMTNHERGCPAMEWQTGELKKTQELKAQEPFKLKLQKQELQDVENCRDVLETGVCVVMGVGQEVGKGASTVGADAACNTWSGTGGTASGLELERAPEGQSCEGADKLQLACGRAPGVAAGARGGGDVGGGEWGCEDQAVVSERLLEASPSFHNQDCESV*
</t>
  </si>
  <si>
    <t>C_370123</t>
  </si>
  <si>
    <t xml:space="preserve">METPCTQPQQHQQPPAGITSSANGSGGNTSHGSGSGGDAAVVTAAAALLPFRQSIPGACLPPLPQCMGPVHEAPATCSTYPEHNIHAHAAPDAPAMQQLPLLAAATGGSSGGGASPAPLLAPPLEPPTAAATATASPFSAVCTSSSSGSGGAAPAATAGLPAAAIAAATAATCYGQQPACGPTSPDTEGWQEACCAALLQRHASEGAPALPLNAPGSPAASDLEDFTRQIRVQHQRQHQHHDSFWRLADEGSGVASEAETAPTAGRHHMGAAAAVAPSTDGGHAQPPPHFMTPADFLHQKHVEHHHLQQQQQQQEQVKQRQRQRQRARRLSTQQRDAAQVAAAPAGPEEEVEAEKPAAVTAAPGDATTAAALAAAGAQDSATAAAADATAPARAGPAAAAAAASAAATAAADSCKPLFHVMPLSGWGSDPNGPIFYKGRYHLFYQSRPGTCQWYWGMRWDHVVSSDLAHWSRLPPALCPTPGGIDADGCFSGSIQVDPHSGIPVCFYTAARLRTNRDVTLPHPPAEHDMGLKHIETQCCAICDPDDDLLVRWRKVPMPLMQLPPSGQLTAWRDPWFVEHGDGRGRQWTMLIGSGLKGGGGTALVYRSADITRGWYFAGHLCSWPDPGTGICWECPFLVQLQPLPLCAHVLPTTDLAAVAGAAAEATAVAEALTTAMDYMAAMASAAGNGGGGGGSGSAADGEGGGGGGDAAAAGTHAGSWRATAQAGKVSTAAVAAATAAAEAAGDASPDAAVSVAMAAAAAAAVATVNAATAAADAASSATQPHHAPAAGSGTAADADVDGRGACTSVRDGGSGGGDGGCDGGLVDTLLHVVTSVSAVTPPTADGFAGGSEAGGGGGLPTLPSSSGIVPGGGGGGGSSAVHAVLPTADGAGIGISVTAAAAPAGPDGAPGGADGSTITVTVTRAGAAAVTGPADGGGATDDVSTAAAVGGSITTAVATVTGGIEGGAPATATIDVVVTPLASPFAAPAGGAAAAAAAAGAAGSSADGAANGVCAPPSAPPPACPPPHPSSQRGALAPASGRLGCAADGAPSDAAAPAADGPLLPRQGSLTSTSVTASAKMPPASASCSGSGSGSGGVLQDLHAMIAQVMEAHRARTAAAAAVSSCSAAAATTAGCLPAAGAGADAKPVAAAAPAAAAPTPSAAPGAVSSKTDVNGRTGGLRGSLTPRLHAVGRNGAVAPLGTFIAGVAQPATKSNTSNTSNSGGSPPPASSSTCSRSSSASSTAASSPVAGDFDGVYVLGSADDQPAANAAAADASATASATADADAADGGGELLQPHQLWYRPGMVGHCASPERAIPVEPLAADLLLQPQPQPELQPPQLPPHPTDGAATAATPATTLTMSYHKAQPLLPPGASYSACVAAASALPLHGDVDSATSHAHAVALPPGRRWLFCCAPDACTYSILYWISEYDSAAARYDMGGAEAGGRPRKLDLGNVLYAPTCLKDPQGRNVLWGYMKELRNVPAPPCLCNKYSYAGCLSLPRALYLRGDKLFQVPLPELTSLRSDVAVHVSALGLAPGGHWRLSGVRGLHLDMELAISPGRSRRVVVLFRSWRPRGRGAAALVYEWRTRRLFVVFEALSPAGRRKWSSGGGEGEEGHRHHHHRHAPERDQEQQEPDGLQRELRRVQREQQVGGAGGGGAGGGGAGGGEVAVGAPSVLATALPAPLVREPRGGTAAAEEGSPPPAPVPPQQGPQEPQGELRKDGAADGGARESGSSSSSTCSEQDHEVDGLGGAEDGDEDEEEDEEENDEYDVIRDPDFIPDPDMNPLVEDWIRMKRDEAGGELDLPPGCPLRLRLFLDASCLEVFTGTGQALTTRIYRGHPPQHCHHVPPWGSPAATSAPACAPGGPAPDPGIEIWAIGGDGDGGGAAAATANGAGSSNGSGSSTTSGSSRHVGCTLDDVHVYEMSSGWRGVRQSLSQPASPLPPSVLRGQRERAS*
</t>
  </si>
  <si>
    <t>C_370124</t>
  </si>
  <si>
    <t xml:space="preserve">MELAGEAGITSTGHVGCGASSAPSAAALRPERVAAAKANCLSEAVPVGEACRGAGAPQGPELAGDAAAGSVQKSEARGLAAQLALLTAAVPAALPMAQAGVAATLHRSQHHQQRLWREQQGWRPVEEFAVTAGAGTQPPEAAAASSVAASVAKEGLGTESGEAEVNGPPEDDAEQEEAEAEHDREQDTRKPLFHVMPLSGWGSDPNGPIHYKGRYHLFYQSRPGTCQWHWGVGWDHVVSTDLAHWTRLPPAIFPSSGRGGADADGCFSGSILVEPHSGVPVCFYTGARLRPEAAAAVAAKLAAAQQAAAGLVLHQAAGQGSGGSSDCDAEGGGSDASEAAGASAPPVLLLLPPPPAEHDMGLPHYEAQCCAICDPDDDLLVRWRKVPMPLMQLPPSGQLTAWRDPWFVEHGDGRGRQWTMLIGSGLKGGGGTALVYRSADITRGWRYVGELCSRGDPRLGAVWECPFLVQLQPLPLCAHVLPTTDLAAEATAVAEALCAHVLPATELLRFEAEQAAERAVTPGLEASGMEVRGSSGIAGTESPPASMPPPLLRRRVRSSHHPQCAQDQQGSGGGAAAAAADSLPRAYGSSGSSRHRRNSDDERQPPPVQREQQHSLPASSWDVGSGALDGSAAGSAAAAGSPSQLSDGSSRLPPVQPPRRAAAAAPNAPPRPASPPSPATSVPLAALTGSGRLSDLLINLTLAQEQPQPQRLQRLRQRLEQQRRRSQCQGNIGGHSGAGTAAAAAAAADPHNEGSEGEGSGSGSSGSSARYGGCSRVDEDVSESGDEGVTQVCGWGHAAAGAADDSGGSVDARYGNSDGAPGDGACCHQQGYESHASGCSSSGADCATAAANSYSSSAGSSSKAGAGSGISNSAGPARVADAVRRTGVHRRQRPTDLQGSDEPEVPEVPEVQEELQAPQTPAAEPRVMLYSPGRIGHCAAPDAPVAVEPLQPPPPPPLLPLCPGGNAAAAGSGAEAGPAFAMRMRYCKAQPLPPQPRLHELAPAAAAAAAAAAGAEAPAAEALPVAAAATTGSAACTAALPSPIAAGASSAAPPGPLAAAPLLAPVAKPPVAPAAAANTVHMCANSSATSSHAHAATLPPHARWLFGTAPDACYITGGLVGTRPIFWIGSYDAGAARFDLDRASVAAPLDLGNVLYAPSCMRDPQGRHIVWGYMKELREVPPAPALCDKYSYAGCVSLPRALYLRGDKLFQVPLPELTSLRSDVAVHVSALGLAPGGHWRLSGVRGLHLDMELAISPGRSRRVVVLFRSWRPRGRGAAALVYEWRTRRLFVVFEALSPAGRRKWSSGGDEGEEQRREGEQQGADKDTAAQAASSGGGGSDAGSRRRCGPGGVEDWLWERRDEAGGELDLPPGCPLRLRLFLDASCLEVFTGTGQVLTTRIYRGHPPPWNAPCGGGGAAAAGVCAPVAAPATSANTGPAFCPAPDPGIEIWAIGDDGDGGGAAAATANGAGSSYGSGSSTTSGSSRHMGCTLDDVHVYEMSSGWVREQDVPKDGFVHR*
</t>
  </si>
  <si>
    <t>C_370125</t>
  </si>
  <si>
    <t xml:space="preserve">MKRSLSRWPRRAWCWASSLCRASRSATCSPRAQRRRGRRRATRRRRRRTPQWLRRQPASPAHRRRAVCQVVWCRGWAGLSGGRVVTGRAEACTCGEFMSVYRACCVERRCMWRLLRSGEF*
</t>
  </si>
  <si>
    <t>C_370126</t>
  </si>
  <si>
    <t xml:space="preserve">MSEWSQRLTVPAAAHRKTRSDTFGLMAMGALNSWQEMPGLHTDAAPTSSPSGGEQGPDSSSMDTEMAFVAVEADDAEMAGATRERRKVSRRTGRAAGASSAAAGRQGSGATATAAISAGLVAPGISQGPEVGRAASSASLGSAGAWPLPHGPAPAGLQHPACHTRSQSESFSDKLGGLAGLQVGSFSSARDAPASGMRQHVGAGGALLPLPPKAAASAQARATSSGGASGSGGSLYNEAGVGRSGMDEELQDVEEEQELEDEDEELQDAAEEGGRRRGVKGGRSRSRGARASGGGDDSKGGDKRGGGNNGRTQRELMLLDPKRVRRIIANRMSAAKSKERKQQYTEQLSQMLDDTERERAGLQQQMDRYKVDNTRLEGYVEGVRREASSLTSTLTALRQQGDELLRQLHAARMAAAGGQSPQAAGSAPGSEAPVPVPPEVDAAMKAAAAGAAAAAPPAANFAELLSEGLTPEDLAAVERGTLAVKAEPMASQHQQAPARVPSATGMLVPRSTTGVTQPPQLVRPQHMAPGAAAPPQQAALSAQQQPQATNSTSAAPPAAATSAGGAPLHSMAPGVAPPGGFSHRPTQSADAAAFMTFLPHLGSLGPGNGAAVPGSSTLLPPGVGRGAFYAAAAASPPGAGPGSNDSSMLGLGLGVGAGGLGPAAVAAMTSGPGSNSLSLPEPLDMTRARAAAEALAAAEAHGAAGGALGGLSVMAPGVAPGAAPDMHTAAAMGMGLGMGMHGLGGAGTGMDAAVMSLSRLSAPMPGAQALPVQLAGGAMQMPMGLVGSNSFGAGGGVGVGVPGALYAPGSAMAAAGVTVSAAAAAAVQQQALALQQQQLQLHQQQLHLQQQQQMLALAAAGHLSAQQQQQQQMDTTESFTIGRQVTTSLRPCVTTDPWRGPA*
</t>
  </si>
  <si>
    <t>C_370127</t>
  </si>
  <si>
    <t xml:space="preserve">MASLQRTHYENLGVARDAPLAHIKQAYYAAVLKYHPDKATAVSNTARAQEQPAEGDEPCGAAELDGDLVASTSKVFELVQKAWEVLRDAGRRAAYDSELSLQELQAPLSYQDELDLGELDEEVDAAHLFANDSLAHSNGRQLR*
</t>
  </si>
  <si>
    <t>C_370128</t>
  </si>
  <si>
    <t xml:space="preserve">MQANLDAASITSAALNTVSGIVYTVSGALISELEAQLQRVRQVRAMLRSIRRDSPLRVRIASAAAGATGAADSSSSSG*
</t>
  </si>
  <si>
    <t>C_370129</t>
  </si>
  <si>
    <t xml:space="preserve">MSTTPRRRFSSAHDAAARTLGRPLAVLFLLLIQPAPVFVGAQGTGGFPRWQFLNQFVSSPGGGNLPPRQTLWSRWQKWSAWRGANSNPSTGTTGTGTTTGTPGQADLEPLTLDSLQSIFGGIQDQLLFQDLGSPFTGPVSGGFKGAFRQPSSPSGPPGMGVGSPPGVRAPTFDKAVKEPLSGQDFQDFLDSISLLVPGAH*
</t>
  </si>
  <si>
    <t>C_370130</t>
  </si>
  <si>
    <t xml:space="preserve">MTSNVGCNCNSAKVLVLPADWSQADAFMDCLRAALKQTPLDPAYYAGIHSRYDAFKKQYPNCEVVEAPAVKPTRPLSGPPLPYLINVMDKLPAEPHKEYAFNVEPFAPVLTVVRLPTQGVEAFLAESVRFANDDLWGSLSCMIILHPDMEKAHPEACRKAVDDLRFGVVSVNAWSAVSFVTGAVTWGAFAGDQTIKDVRSGLGVVGNPYLVDGVQKAVYRVPIDGEAVPKPPAMKPIPMAAARLIMGFVVDGWRGLGGGGGGRGGASKVQGPVAVGDELELECARLALEGKGVCLLPPSGFVVLVERTLPGEKVLAKITLAKKGYAEATKLASLAPHTGAVEPRCAYFGPCGGCTLQSLDYSRQLVEKRNQVEQTLRRVGKLGPALDAIAVARGAGETTGVLPAVAAAETYAYRNKDETANAVLKRVEQWVAAAGVKPYNDKSGKGILKHVVIRRGSGSSGSSKPEYMVVFGVTTTNGDEAAAALQPLAEALGREFPTLVSVAAAYVPPPRAPARAPPAAPEPRVRRSDRGGRRGDKPEPEAEAEPAEAAAAAEDDGTDGTGADSVTGYAEGDGAAGSAKLRLLHGRQHITDTLGGLTFQISAASFFQTNTAQAAVLYDVVRQAAALRPGRQDSLVDLYCGTGTISLSLAPECKSVLGVEAVAAAVSDARLNARLNGASNALFVAAGVEDLDTHGLRQLWREAATAETDATAAEGRAPAAAAAEEAPAEPDVVVVDPARGGLSAEATTWLSRCGARRIVYVSCNVATQARDLDRLCNGDDAPYRLTAVTPVDMFPHTDHVETVAVLERAD*
</t>
  </si>
  <si>
    <t>C_370131</t>
  </si>
  <si>
    <t xml:space="preserve">MVHTPHDKDTVKRVASYAQAVQGPAHDEQSLSPASSKPAMAPAPSPRSWLVTAVAILCWYCSNIGVLLLNKYLLSSTGFDNPVFLTLCHMVACVSIGGLSSVLGVTPLKLVKSWQQFLKIVVLAAVFCLTVVLGNVSLAFIPVSFNQAIGSTTPFFTAILAFTMQGQREVPLTYASLIPIMLGVIVASGGEPAFNVIGFTCCLAATALRALKSVLQSMLMSDPAEKLDPMSLLLYMSGVSVTFLLPMAVALEPTSFREASALVAASPSFLYWLIGNSCLAYFVNLTNFLVTKFTSALTLQVLGNAKGVVAAGVSVAVFRNTVTVQGCLGYAITVGGVFLYSESKRRAKAAAAAVAPAGAARAGDVEAKGEREPLLMSGSATQANGKTFFRG*
</t>
  </si>
  <si>
    <t>C_370132</t>
  </si>
  <si>
    <t xml:space="preserve">MVAAALLGGLQGACPLVAGKRSARRACVPKAQLHDSQRPKGWDRPWIQANSQPIVAPRTAEMQGDPFGLLLRQRIVFLGGEVEDFGADAIISQLLLLDSQDPTKDIKIFINSPGGSVTAGMGIYDAMMLCRADVNTYCFGLAASMGAFLLGAGKRGKRNSMPNSRIMIHQPLGGASGQAVDIEIQAKEIMYHKANLNRIMADYCQQPLSKIEEDTDRDRYMSPLEAKEYGLIDHIIGGEEAVFNVKGSLKKFPKIKEEFVTDKDDMVKRNIMDGDPFLSETPSWRFKSPQTEPYMPSQAPVGLTAILRYMCFADGDCGSRWFRTRKVSKEDYKEMQEQRQAELMAESDDGKKSVKDRIDDAW*
</t>
  </si>
  <si>
    <t>C_370133</t>
  </si>
  <si>
    <t xml:space="preserve">MTAYEQVCARLGISAPATATAADDPASDADDARAVKPPPRRPQQKRVRRKPRRSVAASSSSESGESEESAEEGGESDDASNANSSDGSSDSEQEEEGAPESEEAKSEETEEDEKDEDFRVVRRRPRKCSRAGAGQRARPSKAAGVAAAAAAAPAVADDVAAPRRKLGRQGSGNTSGSSTVTNASGHVAAEAAAGAATDAGAREGEGGAVSGATAAAAAMQQEQPQRQLLCSQEDVTMAPEEAGEVGPEGTGTAVACAAVGAAATAAAAASETVVPGGSTGPVVRAAAPGGDANDGAVVAAVSGGAEPINQDDMPPGAAAGAAEAASGGLLGSAVAVRPLHMQVQPQPGRLYGMGRPESDLHGDGFFGDIHGGGGSGCDGGAARDGSGAPRATGSTSAAHAGPDSHTPDLNNNQGLRALSCDGHTALPVPPSAPGSATATAAASSAAGVAPPPSAPMASCDALYEQVRDHRQHHHPAKPLDDFFAGHQGPAVGYHGHFPSAELCYSRQQLQQQQQQRMPGAGPSRLQPLQPQPRQQAQLPALGSDSHLGQQQLLPQSQSVGRMQLQPFPQPPSAGSSMCRVDTSGTLSTLHSSGDGSSSRVLLCSLPELPGGKRLSLTAATAAPGSLAAAAASPCLLGSPLLGADGEAEALEGLLHSLERDLGIMSPAHRNPSHGSQVLQPSQRPLQLQLLPHPRSAGSNNNSDSGATQHPLSLSGPHPHPHSQPQRRLQGLSVGSATCTGPQQQQPRLAPFLGLSAAASLQPPHSNRPGATAGAAGAAPAASARPSWLGDRGPLDLADELLCGSGGIGGKSPRRRLLGPASSQPDLDVMEGPVARRTDPGIGVRQQHHNAMLGALSAGHTITNTNINNISNTNISNNNINNISNNNLLHGDLQLETSLQLQQLGQRGGGGGGGWRGPGSEGLHSVAFEAGPALSQEFPKSSDAFTPRSTADGYAAAPLPFDGQQTAGYDVRSGGRRPCCPMHSSPFAAAASPWGQLDPLLGVPRGGSVGGGAAVGPLSNDSGGSPCWSGPHSHHAPHHDHHYRHHRQQYHPHHPHHQHQHNHQHHHHQHQHQHHQHHQHHCPLHQPHCPLYRHPHALSGAHSMPQPLPSFCRESWPLQPEGGGGGIAAERGAMDPTAPMAMQLRPQQQQQFYCQQLCGGGGGSSRHASAAGARNAGGLESHHRGSGGGVGPSCVGLHSETPEPLPGSHMEWASQPAATPFTQQGPQRQQHHHQHHHQQHQHYQHHQHHQHYQHYQHYEHQQHQHSWRASAAPNVQRCYSLQSFEDTGPLRPLVPLPPLPALKPLPPLPPLPQQQQQQQQQPVATDLHTSPNFFDGGGLRREMSIARTSSNLDNSISNDCDGGPGRGISLDAGGRLSIEHGECVTSDTDLDLLVDNLIWNPAPEASWIRAD*
</t>
  </si>
  <si>
    <t>C_370134</t>
  </si>
  <si>
    <t xml:space="preserve">MALSLHRSTLGRCAVQRAQPARVRMQAPRPRVQPCRAIEIDFSDPDTQISLAGMVLGLVAGLGAPFWYINRAEKDEERLEELRALNRATFAETGEYMSEDEISKIRKPKWTDRREWQDDD*
</t>
  </si>
  <si>
    <t>C_370135</t>
  </si>
  <si>
    <t xml:space="preserve">MQQEEVRRKSLTRIRYPRTCSCGPPLLGTELRLRSLPELGYLAAGGGSACQLPAGELLLRGPQMFTGYYRRPDLTAEAFINDPTEPATASATATATATAAATAAVGGTVGGTEAVTATDSGGGGGGRWFCTGDVAALRPDGSVAVIDRAKSMFKLAQGERAQGRRRDEAELERKGMVLLKNIQDPAALATSHECITVLFADIKGFTDMSKEVPAATVMTFLNDLYTRFDSLTDVYGVYKVETIGDCYMVXXXXXXXXXXXXXXXXXXXXXXXXXXXXXXXXXXXXXXXXXXXXXXXXXXXXXXXXXXXXXXXXXXXXXXXXXXXXXXXXXXXXXXXXXXXXLEDPPLCGSPAVRQAVLQQLQVGRSRVDTADGEPS*
</t>
  </si>
  <si>
    <t>C_370136</t>
  </si>
  <si>
    <t xml:space="preserve">MAVALPAAVTSAYERLAGEFDKLSTTQKYAVGIAGGVTSLYLLAKVLKGSDRDKPTTLQLSGGSIDSSKVKDEFTAYADSYGKNAGEGITDRSKTVHLVDVFYSLVTDIYEWGWGQSFHFSPKLPNKDLKASEAAHEARIAALLRLQPGQKALDCGCGVGGPMRTVAAVSGAHITGITINQYQVDRAKTHNARQGLAPLTDVVRGDFTNMPFKENTFDGAYAIEATCHAPKLEQVYGEIYRVLKPGSYFVSYEWVSTQKFDVNNAEHVKIMDEINFGNGLPEMRTWKEAEDAGKNVGFELVMSLDLATASVVAGPWEGASSTGSGAGLSPSTAWYERLRMGKYTHAINHGIVSTVDALGLAPKGLKEVHHMLVEVAKSLIQGGESGIFTPMHLLLFRKPGADKKK*
</t>
  </si>
  <si>
    <t>C_370137</t>
  </si>
  <si>
    <t xml:space="preserve">PRPRPPPGCPWPRPLLPPPPRLLRRLAPPPPSPRPVWPPCSPGWPAPAPPRPPRPPPAPAPGSAWGPHAGPQLPQRPAQSASGPASPHRRQASPPSRPGPPACGRGWGQPPPPAPRPRSRSPRRRPPAPATGPPARPPLQPRTPRGRGPSAATGGRRGRGRCRCRCLGRRAQGPPRHHGRHRRPRPRPQPLRQQPPPPSAPPQ
</t>
  </si>
  <si>
    <t>C_370138</t>
  </si>
  <si>
    <t xml:space="preserve">MPTSGAAAASTSGRHGPERPLQPAPQQVARGAHTTTTFAPKDFPHPRRPLGDPPVTELNPTTSSQNIRLKHRASTLIQKYAGSRWREAQRTKWLIDIVCHIDTDYRDYIMEQAAEIATLHQQLERTNGLQATAAHSVQLQNTQLRQRVDQLEQQLRAAQGAVLDMQNRVAASEAVLNEAEEAARSAAEECLQLQQXXXXXXXXXXXXXXXXXXXXXXXXXXXXXXXXXXXXXXXXXXXXXXVVEPHLAGAVAVLAEHDAAARKQLANRAHVMRDALVASRCRVRQAAEQSRKHRVEVAAVLTLAAQRAEQDRNALAAQLTSSMAAANTLQRAAAQLDVQQLQLELGAYKEPWRYMFRGKSPVGGVMPGDAGWEEGCREPPLICDQ*
</t>
  </si>
  <si>
    <t>C_370139</t>
  </si>
  <si>
    <t xml:space="preserve">MALAQLLDALFIPGAPRGPHPTGNRHGAAGGPLLRPKPSSGGCFYLPSATTTSPTPSSPLESHEADPSGSGSARTGAGPGTPGCASPSPASPASAGGAAPTAGPQPPRELPRDALEAVLRRCDADTLVGAVPAVCRAWREAAAAVEVWKERLAAGLQAELEPLSALGPPLSPGRLHLILQGRNLLRNPVFRKDANSQLPLGRTAATARSKWQRSAWVTTAAMGDGVSWELPPAGIRAYGTAAHPQGAPPLPPPYPGSGHGSGAAAGGGGGGGGSGRLVAAARVMGLFGNGSGGFGPVGWGGGGEDGGGYQQGCLATGNDWCEVVQVVDLQWELQRRGLSAAQAAHLLDAGLGLRLAVHVGSRWDCVGQYSVGLVLDEGSAGNANGYGGDGSVAEGDDVLPSLQSFVMRPTRHHFWLGRAVCTSDSWQRFEYVVPACPRGFRRAVVMLRGRRAPNSLIVSPMPRFCGAKFAAAELVFC*
</t>
  </si>
  <si>
    <t>C_370140</t>
  </si>
  <si>
    <t xml:space="preserve">MIGHSMGGMIARYAAGLLYRPADGTIAGLTPRHFVTLASPHLGLTVDAGPAQVPFVAWAGHLPVLGGALQRGLQAIGHGVAARLFSGTGRHFLALDGGPGELPLLIRMTLDEPDKGCYFFSALRAFRTRACYGNVGRDHWCVLGWG*
</t>
  </si>
  <si>
    <t>C_370141</t>
  </si>
  <si>
    <t xml:space="preserve">MTSDITSTSSLNHGTLADYQLDRLLGRGKYSQVYLARETHTGQMVAIKRVEIFDMMDPVSRQACVKEVKILQNVEHPNIVKCFRSFLSEADNELVIVLEWAEAGDLGQLIKQRAEAGQPFSEEQVWRQFQQVCNALKHMHDRRMMHRDLKPSNIFVTASGDLKLGDLGLSRYFSSRTLQANTTVGTPYYMSPEVVRGQPYDFSSDIWSLGCLLYELVALRNPFYKENQSLYVLGKNIQNCAYEPLPPSVPDELRTLVTSMLQPQPSSRPSISHVADQVDLYVATHHPPPPAAAAAAGPGGERAAAIFDCNR*
</t>
  </si>
  <si>
    <t>C_370142</t>
  </si>
  <si>
    <t xml:space="preserve">MKTAPAAAKSSAPQVDELRLEDLEAQQLEGSDLDDDDDAELAAEPAPAPAPAPSKAAGSSQQAAPSQQQQQQQQQQQGGADKRHQQDQPVKGADAATGFGSGNGSQAARAAPEPASEPVPSGRRHREPIPVPTFAASAPRAGTSGGGAAATSPPADGANGARPAAAAAAQPSAQQQPAAAAAPTGEKRRLKSSVVLDFDSWQKTKPADEKAPAGAVDANDKRAMLLGRSLSDIARQSKEGGDRGADRGADRERERERERERERERERGAGGKERERERETGRDSAGPPDRDQQRERERGERGERVREWDRARGRSRSRSRSPAGRRGARGAGAPVAPANLLKTALRGVEAPGAGGGGATGAGPSAAPAGGQRGGGGGGGPSAADANARSSVFARLGASSGGAAAEEARGRVSVLERLGGAKGQSPEAAGSGGRKRGLDGGGDPNAGVLGSPPKAARAVVGGRAAGPGSLAAAALAGVQQNAVGARRQRSPSPAAAVPSAGGAAGRGISAGAGRGRGASASEEPSDTDEKAAEIEALRQQMAAMQEMIKRMAGGQSGAAPAAAAPAAAPPAAGSSGRGPLAGRLGPAAGGGAGGAGGGRGMPSVMVPPVDMSDVFIEGGSGSPPRTSGSGGPGGGGGLPAAAQRQQQLAAAAQLDAEMRSVVVENVHFLATLDVIAAHFSVAGPVKNVTLVRDAAGRPTGVAVVEMATEAATQAVAALSGSPLMGLPITITLKAALLLQGIGALGAGMGTGGPMGQRPMGGGGMGMRPPGGMGMGMGMGMGGGPMGPLSGPKGGAPMRMVPGGPAPGARPAAAGGAGAGPSTAAAAGPGVQAASRLNAAATPFTPAAAGAGGAGGGPGLGHAVSRVGATQHPHTESQISGYR*
</t>
  </si>
  <si>
    <t>C_370143</t>
  </si>
  <si>
    <t xml:space="preserve">MCGLASASETLSGQAAGAKNPAALAATLQRSLAVCTAAAVPITALWVNAEPILTALGQSPEIASGAARYLLLTLPALYSYMVFDCVDKHLLAQGVVTPGVAITAAATALTPLYCWYFVNHLDMGLDGAAYAYVCSQLTSTALSLGYLAWRARSTAGSPEAVPLAPTRAALTNWVPYLALAVPATLMACMEGWAVEVLIFLSGKLDNADVAVGVTGLCLQFSTLVWLSAASISSATATRIANALGRGDAAGAKRLTYTSLGMAAVTQTTIGLAAFAYREPLVQLMTSSEDVLALAATVLPVLAICFVFDGQNAVLSSVLRGAGRQWFGAGCNLVGWWGVGVPLAYYLALHTDLGVAGLWGGFATASALQAVVQWAVVMRLDWEGEVQRAAEMLRASEAAEAAASGSVATVDVLATEVAGGGSSGKAAAQSGRKAAKGKAAAKGRGASGTETDDDDNGPGAAPALLSGGGGGLVEQHGHGVPAIMARAFSERTYTTAAAGMSGPLALMGRRRAASAGRLAARLL*
</t>
  </si>
  <si>
    <t>C_370144</t>
  </si>
  <si>
    <t xml:space="preserve">MGPGDNVVMQQASHESIIGPWQEQYIYQRAGDILDLPAVVQRVRRLAPAAQVVVDGVAYAPHRAIDVAGWDVDWYFYSPYKVYGPHLGVMYGKTSAYAALVAAGGDRDCGPNHYFIDKHQLTYKMELGGASHEGCAGLLALQDYLLYLLQQQPPPQPTAAAQMAAAASSTGSGPAPSPLLGGEAGFAVRCGHMYSRRLVEALADAGRGGLLAAEAAERQADGEAAPNSSGSSGAPGGEGTAAGSGRDGVGGVGGGGFDVQRAVDEGVVRVSLLHYNTPDEVERLVEALQRLL*
</t>
  </si>
  <si>
    <t>C_370145</t>
  </si>
  <si>
    <t xml:space="preserve">MYVSGYGK*
</t>
  </si>
  <si>
    <t>C_370146</t>
  </si>
  <si>
    <t xml:space="preserve">MLLSRGSCTTSGRCTTTHLPAVLGQARLAWSRRLAHAKAGVVGNWSCVAAGSKVYQRPTEESARLDSSGPPGRGPPADFHAATRDGGNGPNGPSGPRHQQGGWLLVTTLGAAIGGGLTALAITVGLGLAIGGGGNEVSRNRDSRRRCSMSGGENSQMCGALPSG*
</t>
  </si>
  <si>
    <t>C_370147</t>
  </si>
  <si>
    <t>C_370148</t>
  </si>
  <si>
    <t>C_370149</t>
  </si>
  <si>
    <t>C_370150</t>
  </si>
  <si>
    <t xml:space="preserve">MRAPLSYPPCALLHGVYAAPVPLLSHDVRAPPVRLQTPFHQAVELGLPRAPSCPPLRRQEGGHRHACGVFNLRRSPDEGRPLIPGHHYLHIPNATRVASPPPTFIHAHRALSQAQSREVAARHRLRLLAACATKQYFVGRHRPWRRRQVCARLRLRRVRPRGLSCRRRSVWGSGGFGPARRGRQAACSRRCGRCGTGGQALPSASLHLQHGRCRDRECVQLLCQLLHGARKLIQQQAVFACRAGAGRVLGSQAAHLALHEGNRIVQLVLVQAVLVEFDVSADEQAVQ*
</t>
  </si>
  <si>
    <t>C_370151</t>
  </si>
  <si>
    <t xml:space="preserve">MPLTEESRAIYEEVVSAFPTKADVWCKYAELELGGGNMSGLKAIFQRCLMQVPSLELWALYIKFIRRSNKSKGPEGAVEVRNALNFTLEVTGQDINSGPFWQDCITHLQGAKPGTPEFAALFPQASRAVLLLWRGDLAAMAGQEDQARLAAVRKVYQAAVCVPHSHLDGLWRDYQRFENEGPNKQFAKKHLSLALWPLPLGKGGLLQDTQAALWRDYLTYERSNPQGLDAATLQQRVSLAFDQALICFLHFPEVWLDYADWHASCGRADAAAATLSKAQVALPQCLQLRLLAADLHERTGNPQQAVAIFEGLAQNLEQQQAVTRGTLPAAEAGPLLPMTPEQGELVWSQYMLLLRRVENEYHSRKASMFLRARKWQQGLAAGEYSCWRLYADAAMLEWRRGRDAGAARNIFEKGLEDPRLFREPQFVLAYLDMLTGLGDLDNARALLARVLADEVNARSVMLWQRYLAFEGMAGDLAAVLEVERQAVAALRGEEVEQLRAALPLLLVPGAH*
</t>
  </si>
  <si>
    <t>C_370152</t>
  </si>
  <si>
    <t xml:space="preserve">MLRRLPGLLGRLGGAAGGSAASAASSAAEASVASMASASAPRAAAAGFRSRLFSSETKGAHSVLDEVAQARLKRIKSQLEATGELPVEPPSGGVWGAIRMLWRGALLGATGLGATAAYYTYAYDTKELVSIVKQTRAELKAEEKPNPLRKLWCDGMQRYLVFRHDMESRIKDFTDPATDKLLPDQHPAMKGAITLVLDLDEVLVWKEWTRQRGWSIYKRPGVQEFLLEMAQYFEIVVYTDEPYTYADPILNKFDPQRVAVMHRLYRTDTQYLDGKHVRDLSKINRDLNHVLMISAKPEAWALQPENTLKLKPWKGQPGDTGLIDLIPFLQFLAMRRVKDVRDVVKSYDGVEDIPAAFRARLQEAAAHQRQGQRRPSGFLAPR*
</t>
  </si>
  <si>
    <t>C_3800001</t>
  </si>
  <si>
    <t xml:space="preserve">MAAFIRGRCASDPAGALWAYRPQVRAALVGHRLPLPAHWSDPVPEPPPGPEADCAQLALMQALAAVEGASFLRSVGGVPRGHGGEALLVAVAECRCPHLAACLLEAGVSARARDNEALIAACRQPGPGPAAPGVGGCDSGADGAGCDVEEEGQDRDRDPQLALVRLLLEHGADPRARGSLALPEAVRCGNAALVRLLLAAGANPLGADSRALREAAAAPQPQPELVRLLLEAGSAADALARYLVARLLRTGWTA*
</t>
  </si>
  <si>
    <t>C_3800002</t>
  </si>
  <si>
    <t xml:space="preserve">MSSASAAPPPDTSPGPYVEGAAGQGPLQATGLFTPAGQPPLMRVEGDRLVLRTLEGEGAEGAGTGTAAEAAGGGGARRGGEGTPVGAGESAASGGGGGGGGGGMMQRGVGEALEAVSATAGGQQHPGPAPAALGAGLTTGPPPPAGEELGL*
</t>
  </si>
  <si>
    <t>C_3800003</t>
  </si>
  <si>
    <t xml:space="preserve">MTFLFDPQHIDYFFGAPDSKITFRRAELKGAVSAAGSPGGSAAYSNEELVAAAARVASSRRSAVSRCVAEALRLRVQSIDVRIAADHLELPLAVQATAGAAGVAGPGKAATGSMGGQGVKGGGGDVLRLPRGRLLAICPFVSHHDTQLYGGAAAAAAAAAAGCPAVTGAAAAGDVSSPWAFNPDRPELKLGDGTAVVSSVAGLAFGGGPYRCPGRFFAEQELGLLVQLLLWTYDIQLSYTADGRPAKLAGSSGSSANSATQAAAGGEAAAAAAGFAPATAGPGQRTGPASPGGILQPQPDHHALSPATAAAASRAAAAAALAAVPPQPQLRQVAGGSWLYGVLSGLVGARALAWGCGWFDGVDGPLEDFRHSGDPGGLLPPCDLKRLVGVKVPRRPLWVQLGVPHWQARRLGLVGVAPAATSRRWADIGLG*
</t>
  </si>
  <si>
    <t xml:space="preserve">MKIACIGAGYVGGPTMAMVALKCPEIEASRWPTSPQLGCFVCKDVCKYLDIVVVVDINEERIKAWNSEKLPIYEPGLFEVVKECRGRNLFFSTDTKKHVGEADIVFVSVNTPTKTHGIGAGRAADLTYWEGAARLIASVSTSSKIVVEKSTVPVKTAEAIGKVLKRNCQDPNVNFEILSNPEFLAEGTAMEDLKHPDRVLIGGADTESGQKAIRTLAEVYAHWIPRERILTANLWSAELAKLTANAFLAQRISSVNAISALCEATGADVSQVAHAIGTDSRIGPKFLNASVGFGGSCFQKDILNLCYVCESVGLKEVADYWLQVVSMNDYQKQRFVERVIGAMFNTVSGKKIAVYGFAFKKDTGDTRETPAIDVCKGLIRDGAKCCIFDPEVKAEQIFRDLSAPKFEWDRPNYSRSQSHMLENVQVQSDPIAAADGAHAICVLTEWDEFKHYDYAALYEKMVKPAFIFDGRNILDHAKLREIGFIVYALGKPLDPFLVKGY*
</t>
  </si>
  <si>
    <t>C_3800005</t>
  </si>
  <si>
    <t xml:space="preserve">MQLPPSFKAALLRGAALQRTGGGPVGPRGGPAAAAGFSSREGPAETGPPSPDFGMQPAGDSGGGGGKREGDMPVGGPTTTTTSSTAGGSGSSSGDGEPAPPPPHAPHRLVDPADAPVTDEDGGSELPPGHDGSGSTLTDTADQTDA*
</t>
  </si>
  <si>
    <t>C_3810001</t>
  </si>
  <si>
    <t xml:space="preserve">MANLAVREERAAAAAASHNARAALMEEHGERGTRWFHRQADEPAAGAQEPITHLKVPGQPAPVALTGPGTRNTVSAAAAAMYSSTSPTGLFRVQPVCTVSQQQLLAAIDRKVPADLQAAAEGSGDGALSDAELMAALAGSANGKAPGSDGVPYEVYKVFWALLGPRLCAAAAAAFAAAADAHDGGEMAAALPASWREGIITLIYKGKSLDRAELASYRPITLLNCDFKMVSKAVSARL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CPPR*
</t>
  </si>
  <si>
    <t>C_3810002</t>
  </si>
  <si>
    <t xml:space="preserve">MYSSTSPTGLFRVQPICTASQQQLLAAIDRKVPVDLHAAAEGSGDGALSDAELMAALAGSANGKAPGSDGVPYEVYKVFWALLGPRLYAHDGGEMAAALPASWREGIITLIYKGKSLDRAELAGGVNHVDLPAFLSALQAKTFALLAQPGRQTWKMLIRALLTHVRPDSATTWAWVYSDAPAPAGLPARLAAAVGHVRSAGVEQHPPQRRPRRGSGGPRRCRLLPALQ*
</t>
  </si>
  <si>
    <t>C_3810003</t>
  </si>
  <si>
    <t xml:space="preserve">MAAALPASWREGIITLIYKGKSLDRAELASCRPITLLNCDFKMVSKAVSARLQPALDAVVDELQTAFITGRWIGDNALYLQGLIEWMRLDVGADGTPRQGGALYFLDIEKAYDRVHRQWLYASAEGLGFGPRMLRWIRLLTANGSARVCSH*
</t>
  </si>
  <si>
    <t>C_3810004</t>
  </si>
  <si>
    <t xml:space="preserve">MACRPPPRSACARCPRATRPPRRRPSTGRASPRTRSRPSATSGPRLPPASASAPARTATRTTATAATSATTIRTAARTRSSGRGRSSLWPACPWFSPPSVFRCTSRVRVGSVIGCCRFWCKLLPLRRRCGAVAPLRATLVL*
</t>
  </si>
  <si>
    <t>C_3820001</t>
  </si>
  <si>
    <t xml:space="preserve">MALCGCISAPLCTPSPCCPDAVTSQPGNTFDVDAYRLVPVVFANVTVVVDAWMQPQLYEKLRRREFADVMRQVLPFSQYLIRVRVNKLTWRIGDYLTEQRNRTLTARGFPPPSPPAPPRAPGSRALSPPPPPPPPPPSNDTSYPRMTLFIQMYAEMTTEADVRAGFGSAALVSSFQFSRFPVYALSLGATSITSYTVYTRRLNVTDNQPPQLTLRGPPEVFVPLYGSYKELGAAAYDLLDGTINDDLVIINLKRWNESEYCCETTFPIDTSQVTEPDKPFIVTYDVFDFVWNSAPTVQRKVHVYDPCAQASNGVERTCPDTRLCSVLGGVCGSATLFSDIRDLATPLTEPDPNNPGITLGIHTLSSDPVYDTIIPNLQLLPLDGLFFVIPPNLDGTPGLQGTLTYLTVGDPWVEPGYIANDDRDDSVQQHVVRRYAELVDTTGPTPPNTPFAITYDVKDVSGNAAITQVRLVFVLCPATLPVLCPPDERVLARPGAAAVPAVTRNTAPVVRLRDNKYLVTIFDNATYARCPDRGDPTGPCDSGVTATDAEDGDISYKARGRAAGVHAFCADVSTAGVDTMWEAVGLAACQFGNVLKAGRRVITYTVTDTAGATSQISRTLLVMQRCEDGEVQCPDGTCTDFNCFDPSTVITLTLFGNGTDDTTGSGLNVTDGSSFVDSSNFTTSTVNDITGGGSSILTAFASGAPVVSINEPPVIALRNSTLLSQTVQVPQNFVWRNCRASEGPNPATLCELGAQAFDPEEGNLTNTSAQVTRTVLIARKCAAGLYECDGVCETVPCAAKAKVARDQVVNNTLPALRLLPPGSSAENAPVSAAGVPLSLTQILTYGVPAPISFSPCASYDANAACAAIAMDVEDGDLTSFINVVDATDCSGKTPNTCLRCRPEQLSLGKCLPGTYRLRYFVEDNSGGISEAFWNFIVESVAVNRVWFLMPPSFNISAPASNSTNATRRFMDQIQVNATRSRGFLVGQLQRFGVDLKDVRSANVSSLALVNTNTDEGQYAINADFCICMINVTLEFTTGLQVNYTVPEVFEIFEPDNFPPPPGRLRPPPPASHAAXXXXXXXXXXXXXXXXXXXXXXXXXXXXXXXXXXXXXXXXXXXXXRRHARVAPAIAPANRVWSWGDDYEMGAVWSPPPPLQRLFNQLRRSMSEPGAAAGAGADVSDYDDDGDGEADWAPVPPADYEEEDPEQDVMVVSAAGTHGPGDSDDNPLPWGLSAAAWGGPAVAGVARKASGAAGGGSGGAQSAPAPAPSVPVPSYLHTALMHASAPSEATGPIDPLLSGAGGPGSAGAGASAAGAPLANTLAAVLGAGEITAASSLSIGARIWQLHVKPALQKQQAAAALAAQAGPHQGLLPVATALYEPFGGFGGGADTGASGLLGAAAAHPAAGSNGAGGGLVGQVVRGDAAKLRASVGVLGKVFTREGEQWDLPGSGALRRAALEEASRAETAAAASDPAASAAASVAAAAIGPRKGQGKGSVGHAATVEAAVAMFSPAALSLVTADSHLDPRTIKGGPVGGLADDFNLHELMGSAKPQPAAKTDDADAGADEPSRRTVVRTLLSEQLVPALAEISRRLEQSQRELDAIRLSPTALGVVEQVGRHGRSRRRLLQTTSGSVANQTASCAPAINATNLATNCTAPPPTTTDMYLAVTLSLIADIDNVNRALSANMTNSTDTISVLDEKFTATDVKYESQYVAYKNLATTYLSALENRTNTVILNLAALAAADATNSMLLSALAGLLKGAVTSAAEEADRLGITTAMLVDGLGLSEENWFFESYQQCLIQRSGSGTTYNFTINREQQAALRYDLETGRVAAPPPPPPARAGFTLLQATQMGRGRSLLGWGSELLSAAAAGAGLGWAGLGPADPQDDSAASAATGSGYHAVRDRRLQTGTVPSTVSAELPQGLTPRLQYGGYELEVAAGRPPAGLTVTYDSRGIPERRRTAGARGNRVVGGLMLHQVRRRLDQVVLGRDSEACQSKFGPLRAECVRSKYSTKNLQDLGGIGEDPVFDRSSSIYSPDVAGRAWAYYNFSEGNSEISTLKLPFGFTHYPVPGLPDGYPVFFDTRLGADRARKLLTYLEDGRYLSPIFSSELRLRLLVYNPDAHVFGYLRAAWDWGGDGVVRLRQWIAAIPATDYGKFISEHQYYMFIPDWIMVLFILLHLASTLLDCVRALQHQRLLQRATEGEPLAGLTADELFRRKRRVKKRYTWRMTPFWVAWEVASCLIQIAALVVLYWFVFVASPGIPTATTYDVYDADVNAPARFFMINKDERGWNPYLASVLQAFQTRSDLKPTNDTIDLAATAAAMAPPSMPPRGGDYRWLLPDDVSGLHALGDMYSYLDNMEYLWNLYFVLQSLVLLMLMVRLMHYVSFQPHLAVIGGAIARAIPMLLYWAVIAGMVVVMLLMLNIIAFGDRLEQLSTISGSAYAVARWLLIKHSDRGNRATITEMLNDNTVILNGGESLVAALVRGLGAIFILFVLYAFVFAILLRQQRMLRRWRHAAPTVGEDLRHMFRWWVQRSWRDAPSNKRLDLTIDWVTRPEVRYTWAYSVLYSAVVRGVAAVAGGTALAKRHPTQHQAVTERAVLLPGGPPGFNSPDEPDPRYCPRYNLRAMMMVFEELLLVNKELRRELFFFMQTNNEDGRTKRMKAMGAPRRAAAAAAVNDASARAMADSLASLLLERFGKRVPRRAARSFDEMMHQLRKRLGTPAGGSGSADGSEFSGSLDGGSARGGDSENSDDDMLPTGVRVGSLKHRGYGVHNQQTVHDLQLQAAVQTAMRNIHTIRENMGRELGDDPQLLATLFVAQFAGQIPEPERRPPGVRPSLYRQRVQQAGSGNSLVNVGAGSAPAPAAPGGPPRPGRSRLGGAAMMGQSPQAAPAPTQGPVAAVLDTNTPEGMLTKALQAMLAPPSTTANAAVSADGTVPAEAEASSASVTDGAPRARPRPKGAKSRARFAADLEIPGNTTSTAGEEAPASPGVASPGAVGSPSGRHNSVSGQLGGSRTARSMLPRHLQPEPRAASFAHPAPATLGSLGQLGSPSSVRSSRSMVMPAGSGSAYFTPSASMGGAAGAATAPGGPTASTGGTDSGAAPQPEPLTIRRPQIHKMRSLGAAAAVAGRMRSFVSGAPGEITPASPTGATSMSAAAAAASLITSPGSYGRSGGSTSMARSGVATPRGDLPRAAAAA*
</t>
  </si>
  <si>
    <t>C_3830001</t>
  </si>
  <si>
    <t xml:space="preserve">MKLLLASRTLPVPSGISIEVKGRAVRVKGPRGTLTRDFKHLAVDMFLTEEDGQKVLKVDCHFGKKKRLASIRTVCSHVKNMFTGVTKGFEYKMRLVYAHFPININIENQGKKVEIRNFLGEKRVRVVNMLDGVKIARSDGVKDELVLQGNDLENVSRSAALINQSCHVRVLDIRKFLDGIYVSEKGLLVKD*
</t>
  </si>
  <si>
    <t xml:space="preserve">MADDEQRAKGVPLTGVVYDQDLYGGGDRAGYRSELVEEEEDDQDYGGRNRGLGSAAAAARSTIPDEPAEDGPGGLGFEQPKSIYEREDDYRRRRLNRIISPDRNDAFAMGDKTPDARVRTYADIMREQQLQRELDNTMVNIAKKKKEEAEAAAAAAAAGKAAAPSATTTSSMPAPAASAGDAAAAAAAGKRRNRWDQSEPAKKARSEWDTDGVEATPGLGNRWDATPGAGLTEATPGANRWDATPGVGAADATPAAGRWDDKPGGGAGAAGXXXXXXXXXXXXXXXXXXXXXXXXXXXXXXXXXXXXXXXXXXXXXXXXXXXXXXXXXXXXXXXXXXXXXXXXXXXXXXXXXXXXXXXXXXXXXXXXXXXXXXXXXXXXXXXXXXXXXAEDVPSETPAGSWGGETPAGAGAGTTKRSRWDQTPALGGGATPAVGVGVTPSFFSAATPAVGALGSTPLLGMETPSLSALGMGGGAGGGAGNVPLTPEQYQEMRLQREMWERNRPLSDEELDAMLPGEKDGYKDNPALKADLPIAPEGLPEMKPEDMQFFSKLLQDVDEAELSAEEAKERKIMKLLLKVKNGTPPQRKSALR*
</t>
  </si>
  <si>
    <t>C_3830003</t>
  </si>
  <si>
    <t xml:space="preserve">MGRMAGGGCRDAGITPYT*
</t>
  </si>
  <si>
    <t>C_3840001</t>
  </si>
  <si>
    <t xml:space="preserve">MKKHLSTALRSWIIGPLAQEFSGLLDSKLGLLDSKLESSRSDVSGQLTKFGGELTKFGGELSSVRKNVARLVTQQGHLLEFAAKDVLQGQFAGADVGFWHLLLQSVKKVLELAGGQAPTSSVAAAAKGLQEMGAERFVQAMATAAATSVAAAVGSSHGQQCTSSIAVQAPQMRLHEAYLLKVVQLLHQSGQGCMLFADELELYLRAEGSAAGARVNLLLGRTVPFLTAVATGVAVPELELDRCSSLSLRSWAPVLPAELQLAELKLSSSGGVAPRIPLAAPGCGSAAAAGPRVPRPPPGFEDVAARMPLAAPGPGCPQWESLCMHLRVTTAAAAAGQPRVPPPPPPGFENVVVAPRTTAAAPSSCGTGSSTGGAGSSSRGDASSDDDQQDNSITWGSSTNTDTDTDMDNTPAAEAAEVAEAAETAKFGGVAAAVEEDEVGEKQQSSKNRRHRRSGSRRRGGRRQQWRQQARTVLL*
</t>
  </si>
  <si>
    <t>C_3840002</t>
  </si>
  <si>
    <t xml:space="preserve">MRFRTDLPLGKLRGLGGKLGAALEGQLGAATAGQAAALPLEALQRVLGERSGLWVWQVVRGQCSEPVTPKDKPKSLLSCKSFEPTSAPAELQRWLLILAEELVGRCAADEAAHRRRARTLGGRQPDAVPCSRLAIAATEFDDPPAAGAAAITRFFQQPGQHAQQTQQAQEQLAQKREPERHPKGSGQTKGQPPARDLRTLFAAPPSLPPPALVAAHAPTAAVARTATVVLAAAAAPSVEDAEKLQDLGCGWEAVRGRVPPPGAAAAAGLPAQQHDAQEQQGTQQQQLQQQASLPDGSQQQALPASLAAWLPSMSQHQHHQQQQQQHHTQQQQQQHHHHHHTQPHHTQHQHTQSEGQVTADPSCNRMRTQCV*
</t>
  </si>
  <si>
    <t>C_3840003</t>
  </si>
  <si>
    <t xml:space="preserve">MALGREVLADLAGAPERASWKACALTPEEEAGRVERFKQLFKPYDIMAGEE*
</t>
  </si>
  <si>
    <t xml:space="preserve">MSDPFMCSRGEALRLAFIAFASYGKGQELKQDMDNKNFSKCIKDSGIMDAKCITATEVDITFMKVKEKTARTINFEQFALALESFASKKGCPVAQLEEKIEGAQPKNNATIAQAVKYHDDKSLYTGVYKNGGPTNVDKGPTKAGGLASHLDRSPADVRGVKK*
</t>
  </si>
  <si>
    <t xml:space="preserve">MSDALKNAFIAFASYGKGQMMKQDMDNKNFSKCIKDSGILDKVITSTEVDITFMKASSGVAAHGLGGPTPRGGSPVKAKTDRTINFAQFCTALEHFAAKRGVSVDSLHAKVEAASPTSNATQAEAVKFHDDKNLYTGVYKNGGPTNIDKQAAGGLAGHLDRSPADVRGVKF*
</t>
  </si>
  <si>
    <t>C_3850003</t>
  </si>
  <si>
    <t xml:space="preserve">MRMPDFPTSVRPEVRRAALEAWLQLVPLLAQPFATAPRQHPQQHQHQQPEPEPEPEPRQGLAEAAGAGGRGIAEAPSSPGAAAGAQAGGVLGGLVPALSAAVAALEAAPLLPLTSLLAGVAPPGSGAAGGAVHGGDGGGGGGDGAAGGVLAGCRTPGRACQGTPMTAQASRDAAASPAPTPVAEPPPASGDAAVAPRRHPQLGLAWSGLLPDVWAVVLAPAAKLIMEQAAAALTGGAGGGGNGGATAATSSSAASALSSEDRAAAELQSRHMESLQAVLRTLHATLCPPTLRQTLELLAAAMAPAPQRPNPTSSTVTAQQQQQQLQPATATTASFSGAASTGTGATAAAAAPAPPPALEEMDAAGLAAAAATAAATAAAAAAVGAVAAKPDANRAGGTGHVSASSGPSVGHGGGGAAAAAAAAGPAALVAAAPELWASLLRRSYACLLAVTAAETVRQAATAAATARAAVELHVATDPAGGGRAPLGACLTGLAAAWQAWRQLVAVXXXXXXXXXXXXXXXXXXXXXXXXXXXXXXXXXXXXXXXXXXXXXXXXXXXXXXXXXXXXXXXXXXXXXXXXXXXXXXXXXXXXXXXXXXXXXXXXXXXXXXXXXXXXXXXXXXXXXXXXXXXXXXXXPLAALLQLPPASAALGSSAAALDAFSPAAVADAADGGGVTEPVAMQPGATTPLKGLGKALAAAATAAAAAAAAGAASAGAVSTNQGDGVCPYALAVWEAGAGHLAATATPGAGEGAGAGAEAPPAVAAAELVPWEGGQASNRRREAAAAAVAALLTAPLEALLAPPPPPPGRTSTAATVAATAAATAAATAAATAEQMLLSSPPPGMAAALAARWEALLMALLHCSRRAQLGVAAAHGREAGGRGASTRADAVLSAAAEVGQRIIALLAALTAALRGTRTSTGAGTGTGPGGGAAGGDGVEPAAFGHSRCSEQGVPGDAWQVAAAATTCLARQLARLAEAPMPAPGVTAAAAVAGLRRGGSLTPRGSAGTPGGGGSGGTTPRATATAAGAASVALSGQRTGGGAAASGGGASIVPELPAALLAALMAAATAAARRVDALQPSWFRSPAAAALAAALDAVPEALMPLVALPYGAGAGSPVDSVVSRGTTSSGGGGGGDGGSGSGGAVAAAAAATLTAALQCLAEPLLDVVTHLLPVTRRCGSSGGSSSGGGCGNGGALSEVHVAGAVTALLALLSRLRRRHGLDVTAHVDSLSPLLAACLRSAKQPATAATVAAGSVEAEAPQPPPACPATPPPVLVPACLLAVEALLQGRPPPPHKLPAPLAVHLAAAALATQQQSYALAQTYPWAAAAAAAAVARPTAARARGGAAAAAADILLPALFVFVCDDGAAGSLAGDGSAIGGGGGGAGPHGACMPDLVMPPAVHYALEELSWQGDFMPPDSQIEVGLGAMAAAAAAAAGGHGGRGAGAAGAVGAAGAARGLLARMQQQERQRREDEARAREAAAAEAARRTAALEVVGATAGGAAAGSKRPLFSVDASQSEFVRITRATAAAAAAPAGPVEAPAAAAAAAAAGASGAAAVGAAAMESVECSPPRAKKRRHVFTNSRLDASQAVHVGLIGAGSESQEDERAPPPPPETHQPRQLHPPTPAAAVGAAAPIAGTATEAATGAAAAAAAAARGAMDVDADAGAGASAGAAATAGVAVGQVVDLTASEPPSPAPGGPDDRLQQGQQLERPVRRYSAAEAGPLPEADMEALPPQLQPQQQLQQPVPLAPRDTNAVIGSPGSAAAAAEAAAAAARRQRQRSSEKGNGASQDSREDKVAASRDAGDGGGVGGADAHGNVDGHGVGLDWVPDSLDPQDGLDAPPHPNPHPNPHPSNPQQQAAATAAAALSAAVAAAAGGGFDGASQLEMEEVDEAEEAELGRARPGRGGRSRRPAVLAGAAAGGPVAAAVSVAAVDGVDELEVDTTQGPAAPAGRRPAARGPAQAQAEQAPKRRGSAVNSEADGAEGKEPAAAAAAALKRRRLPHVGADGADTAPAAAAAAAAAAVAAGCSRQHEEVDRPPTPCPLVLALVLALVLTLVLVLMLQPLTRQWQRLRLTPRVPWALQVLLLCVRRPALLTRQPTPQPPQRAVQPGQRPGKRQALRAPGTVE*
</t>
  </si>
  <si>
    <t>C_3860001</t>
  </si>
  <si>
    <t xml:space="preserve">MAAAGAAAAPATPTEAASQPTPRPDHGHGHSPGSAIRRALTAPWHALQSLGSAGTGTGGGAAAGHAAAGHAAQGGAPHQHVDRSAHPTVGYHPGKGGGAAAAAAYQQLTHFHAFGGGPGGGGGGGSAHGGSAHGGFRHSRTHTAGGGGGGAGLHSRRSSNLHNSGVSRRSLFDVDGMPVPDPAAALASGSHAAAIAAVAAAAAAAATAAVETGDWTVRSSTVRPTHVQPHPQPPLSYNTLDAPVEYGMPPSESSIAILPPPAGSAVAAGAPPPSPAAAAAAVATASAMARAASSGPLLGAIDELLGSPDGGVGGAAEVLAAAATAAAAAATTAHGAHPHTSRTHPHLQSPHPHLPTVVELSAPHSPGAAARPPQQQQQLAAPPFAPTAAAPPPPPAQGLPVSHWDDARNPMSLYYDPTLDRDQQTRQQPHQQQQQKRSDADAYVNGPAGPASAPVPAPTPPELQRAEGAAEVAAARPLSADGRGVGTVADGSAGTGDGDILLLDMKGGGGGWDPAALAAAAAAAAAAATAATVGSGAGGGAQGPSAAAPLAEEAAEAAKGPPEGLLQRAEEYFVKWRGVNDTLLPPESAEDIAWSWLGAFVAICVVAIMNQYLTPEVDTPLMVASFGASAVLLFGVPASKLGQPRNLLGGQVFSAIVGCIVRVAFRDAVPQLLWLSSALGMSIALAVMQVTRTVHPPGGATALIAASAHSMGDWYGFKLVLTVFFGSLAMLVVALAINNLPRRRRYPTYWLGA*
</t>
  </si>
  <si>
    <t>C_3860002</t>
  </si>
  <si>
    <t xml:space="preserve">MLSNMFTAFDKLTDRFSVYKVETIGDAYMVAAGHDEDEDKEAKGSPLMRVLGFARAMLDVVRNITAPNGERLRIRIGVHCGPAFAGVIGMKCPRYCFLGDTVNTASRMESTGFPMCIHVSENVFKHHPAAEAELQEVGERDIKGKGHMRTYVVRTGAWEQALRDFAARQQAAAAAAQAQAQTLALARQQAALLQQQHEQLQLQLQANGGGGGGGATANAAKAAADALAQLPASLSFDSASAGSTSSMLPLSGGSVAGAAARTANSLAPGAGGGGAAAGAADGGGGGNGCGGGGGAVRMGHLLSTVAEEGSLPGSPSSFAAAAAAAALSPSAAAQQQQQQAPGYHPSHLRTASAGAGRSPLSRGELPAAASSPLQPGGGAAAGAAGSSPLLPPLLRGANHYTDPRLAGGLRPSFSTGGYVLEDDSDDGGTSTNTGVGGGTGHGMGSSLGEGRAGSISLTGIGARSFTGASCGGGAGGGGGGGGLRMLNSPTGQYDTGDAGENGSSGPGGSGGGGGEVGGSGGTPSGLRVHVPRSLSGLSGGSYGSGGSTGIGMSRAGLGSATAAAAAASGACFLTSDAADASFSGGVLAATTSHAALGSGGAADSQHAPSAAGAVMGSSPAAALQVSPASPGGAAAGGLGSGLSPQSSLYGGAQLLLSPNSAGLHSGHANTTLAYLEQRIASLGTQLATEALSRQRLQDELDAERRRAAGAMQQASLLMQQLRNATQAAGGGSGGAPSSVAAAAAAAGQEQHLARLQLGSGGGGADAASGGGGGAALPPSAAVPLSRLPPPPRGAGGAVASLRAAGGANELLPTSNEANSNADADVIIGGGGMSSTVVPAAQPPSSSAFGSAGAATSGGSGNDDQEITLASPFVSDLPAYALEAGDVVPNSLDFASQGFDPGSSGAGGRGGGGGSRHAGRAAAAQQRPSSKVQRMNVGDAAALMLQPPKAQQLQPGSQSTAFVEAGGVGRSGASGGGIAEPLPGSAAEAYSGYSRQQLEDQLLLPVPMPTSITALMPGGGTAAATAAVGTATAASTTTTTTTTVSHHRHVFHTSAAAGLALSAHPAPGSSPLPAPSSSSPCTALQPLQLQPPPLPCYSLDALFVDLGLEPYLPRFRDEAIRLDMLLSMDAQQLERLGLKPLGYRIRVREAVVELARGLLRSSEDAAVLVEMSQQHQHQQQYRSQQAQQLQQQHQPLER*
</t>
  </si>
  <si>
    <t>C_3870001</t>
  </si>
  <si>
    <t xml:space="preserve">MTHWNFKLSDVDGVSHSYLSDLSAAHAAANAAAAAAAASCTDAVSARIAGKAATSLVWSARSLLPAPVEPYMATDIYSPPEFWVGWAREALVSGEAAGRAYEWDMMQLREEAVEQPCWPGAVMLLDSLKSECATRDAARAGVXXXXXXXXXXXXXXXXXXXXXXXXXXXXXXXXXXXXXXXXXXXXXXXXXXXXXXXXXXXXXXXXXXXXXXXXXXXXXXXXXXXXXXXXXXXXXXXXXXXXXXXXXXXXXXXXXXXXXXXXXXXXXXXXXXXXXXXXXXXXXXXXXXXXXXXXXXXXXXXXXXXXXXXXXXXXXXXXXXXXXXXXXXXXXXXXXXXXXXXXXXXXXXXXXXXXXXXXXXXXXXXXXXXXXXXXXXXXXXXXXXXXXXXXEDPQTD*
</t>
  </si>
  <si>
    <t>C_3870002</t>
  </si>
  <si>
    <t xml:space="preserve">MDNGTVFDYLKNIMTAPALPEGDMYEMVLDAMRQMVNLVDSANKAGLCFGDLKAQNMLVDAEGNFKLSDVDGVSHSYLSDLSAAHTAANAAAAAAAASCTDAVSARIAGKAAASLVWSARSLLPAPVEPYMATDIYSPPEFWVGWAREALVSGEAAGRAYEWDMMQLREEAVEQPCWPGAVMLLDSLKSECATRDAAPLEWLQLQGMNGGRSYMCGASHTYLLGATISHLLRAVETELSARPGVAYVQQLAFVSELEDVMLRRRLAEMRGDWCYWG*
</t>
  </si>
  <si>
    <t>C_3880001</t>
  </si>
  <si>
    <t xml:space="preserve">MPEGQTSQPGSEADMWTKPVVIRDDYVGAGKLSGRVALITGGDSGIGRSVAVHFAREGAYEWSACADVFILYLNEHEDAAATRKMVEAEGRRCSTMAGDVPMQRAGQPSEVGPCYVFLASSDGATMSGQVGGAVV*
</t>
  </si>
  <si>
    <t>C_3880002</t>
  </si>
  <si>
    <t xml:space="preserve">MQNSLSGRTPFWTHTLTR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KGGSPISVRGGRAPTGRLIKLLRERYAKHVFIIDEYKTSKTCYNCGCQEMAIKRLGGLKEGQRPWSVKVCNDCLTTWNRDVSAANVIRVLLLLKLMGFERPTKLQRPPWPPAAAGPG*
</t>
  </si>
  <si>
    <t>C_3880003</t>
  </si>
  <si>
    <t xml:space="preserve">MAGPEALKTQFPAWDAIDFADIASSFLPQGEQQGQDGAAKEKAGGKAAAAAAAGEPDWGERLLSDGLHFSPAGQARVWELMQGLLVTVWPDIRPEALPLQFPAWDAVDAADPPASFVAGRAPPQVSTIPTRAPTYACEGEALVSST*
</t>
  </si>
  <si>
    <t>C_3890001</t>
  </si>
  <si>
    <t xml:space="preserve">MLSSVRLAALRAGKTNSVFQAVRAFAAEPAAAATTDAGFVSQVIGPVVDVRFDGELPSILSALEVQGHNVRLVLEVAQHMGDNTVRCVAMDSTDGLVRGQKVVNTGSPIKVPVGRGTLGRIMNVIGEPVDEQGPIECSEVWSIHREAPEFTEQSTEQEILVTGIKVVDLLAPYQRGGKIGLFGGAGVGKTVLIMELINNVAKAHGGFSVFAGVGERTREGNDLYREMIESGVIKLGDKRGESKCTLVYGQMNEPPGARARVALTGLTVAEYFRDVEGQDVLLFVDNIFRFTQANSEVSALLGRIPSAVGYQPTLATDLGGLQERITTTTKGSITSVQAVYVPADDLTDPAPATTFAHLDATTVLSRSIAELGIYPAVDPLDSTSRMLNPNIIGAEHYNIARGVQKVLQDYKNLQDIIAILGMDELSEEDKLTVARARKIQRFLSQPFQVAEVFTGTPGKYVDLKDTISAFTGILQGKYDDLPEMAFYMVGGIHEVVEKADKLAKDVAARKDESKKAKSSEALKDVPSLEKMAGEIKDEVIDADDSLEEDFKAEAISSENMVLNEKGEKVPLPKK*
</t>
  </si>
  <si>
    <t>C_3890002</t>
  </si>
  <si>
    <t xml:space="preserve">MTGAVNRLAGIAVMLHCLIPPSWVPPLQTPSAAPIDYDGHVAGGVGVVGGPRKDRDEGKSLLGAGGQRSDVYGERLNPSAMLPSAASSSGGTRI*
</t>
  </si>
  <si>
    <t>C_3890003</t>
  </si>
  <si>
    <t xml:space="preserve">MDVKTAFLNGDLDEELWMQQPQGFEVSGGSSSGDTGGGDDTGGGGGAGGGGSGGASHRSVPLACRLLKSVYGLKQAPRCWYRKLSEELGGLGFTPATADPALFVRHDEAGPVYVLVHVDDLLIAAGCSVQLAAVKSAIGKCFEVRDLGEASTYLGMEIKRDPSTGDILLQQRRYVNELLQRHGMADAKPRSLPLPAGTRVLAASEQQPVLDDGGPYRSLIGGLNYVAVSTRPDIAYALSVLARHMAAPTKAHLALATGVLRYLKHTVDMGLRFSASASGGGGGAGSSSAGGGAAGYDAGAFVGYCDADWAGDPNTRRSQTAFLFALGKTVVSCVRLAALRAGKTNSVFQAVRAFAAEPAAAATTDAGFVSQVIGPVVDVRFDGELPSILSALEVQGHNVRLVLEVAQHMGDNTVRCVAMDSTDGLVRGQKVVNTGSPIKVPVGRGTLGRIMNVIGEPVDEQGPIECSEVWSIHREAPEFTEQSTEQEILVTGIKCSAARQACLGCRRCKAGAT*
</t>
  </si>
  <si>
    <t>C_380001</t>
  </si>
  <si>
    <t xml:space="preserve">MSSFTLTSDVVNYLIYRYLQEAGFTHSAFTFASESLVSRTNIDPNNVPPGSLVTFIQKGLQYLEIEANLDAPDGEVDGDYKLLTPEELLSNDVDTLRMMVTERKEEEGGRSKGQQPSAAAAAAAAAAAAAAAAAQAAAAQAAQAQAAAQAQTAALPAAAAAAAAAAAAAAQPTGAPAAPAAAALAAPPPAAAEKGVGKEKDKEKGTEREKAADKAGASTPAAAPAVKTEAPASTGPTPMEEDTQPPPSAATAPAAAAAADAGGVDAGGSEAGGAAAAGPAAAGSGIEVPASSVITLRGHDSEVYICQWNPTANLLASGSGDATARIWNLSTAAGANCQKAVVLKHENIAAPAPNHFMMQGKDVTTLDWNGDGSLLATGSYDGFARIWTKEGKLKSTLEQHTGPIFALKWNKRGDMLLSGSVDKTAIVWDAKTGSAKQVFAMHTAPTLDVDWRNNTSFASCSTDKLIHVCKLGEHGAVKTFTGHTDEVNAIRWDPSGRWLASCSDDRTAKVWSLSSDKPAHDFREHEREIYTIRWSPTGTGTANPNLPLLLASASFDKTVRLWDVEVGRCLHKLAKHSEPVYSVAFSPNGKLVATGSFDRWMYIWSAVDGSLIKSFKGSAGIYEVCWDHEGDRVAACFANKTVCVVDIRK*
</t>
  </si>
  <si>
    <t>C_380002</t>
  </si>
  <si>
    <t xml:space="preserve">MDSSGVGRGRGAVVPAWLAQQQQQHAHAPGHGSEHGGPEPADLQTKLSDLDEDSQRQLLGEQEEAAREALRPHKRAHEEDATEGSQDAGQLKEKLLKMSHDLRPAGAAAGGDAGESLSGGAAVAAGAHERGLGDWTNYQPPSAVLAAIAAKSGAPPPRPPGPPPLPRPPGPPPLPRPPGPPPLPAGARPPGPPPLQPPSHYGHPPAHPAAEAPSSTATMMLPPPPRPPQPPQQQPATEAAGAGGSKSLDNLPPALRARLLARGVISDASPQPPQQPPQLEAPAHANGARPPLAPPPGPPPVVRAHYSSAPAPPTPSLAEEPLLPGWYEAVDPRHARSYFYNPTTGERLWLRPIKSLPRGWAFGTCPATGVTYYYNPRTGERTWSKPVQQDFLPSPSFIGAKAGYVFKKGPQGVGYYVDDPARALAEARAAAATTRAGPASIGPTPRGGAFADEDGDGGARKSRLEAIAEEQRRRNEARGKVPKNKKVDDELDPMDPAAYSDAPRGGWSTGLEGIAAADSTAGGPLWQSRPYPAPGSVLRSNKKAIDGSG*
</t>
  </si>
  <si>
    <t>C_380003</t>
  </si>
  <si>
    <t xml:space="preserve">MAARAGPARLASCGDDSAPPPPPRRRLLPLRHARGACHVGPSAGGNDVTGLTGDFGLVASPHGPGSAGARTWTARSTAAAAAALAEVAAAADELAVMSPRSGAGTGGDGGGGVAAAASLVSPQLSGMLSFGGTGIGTGNASALTGNSRRSLGLSSRNTSIKTAILSRNSSLNYGQPGGAAAGAGVLLSTGASSKSLMSTRAMIGPALQHGALAAAGVSVTAAGPLQAAWEAAYMTAALRLTTPQHGSLVLATTAVLALVTLNGAAAAASAFVSAFLAIAKDAAGGSTSYIAAGNLTVVSPASSSYNLRWRLRRWLVASAVETAATAAGGVVNGSSEEPSAAAGLAAALPSRTPAAVAVGALVALLVALAAAQALILAALTGDGRRMSRFHRRQAALMGLKGRLLAAPTVLELLTELTMSTDQLLEGCSAWTIIVPTSDDAEAPGGGRGGGGAAASSGVLLELRVDPDLQLWPAKAHSGQSESSSHGASGSAAPSPEATAAAAVAERDRQAAKRQRAEQKQNNMLRRRQPRPPSRTGGAAPQLFTIDSVAPEEPGAGDTNELHLLETMSSIIKEGKSDSEEDDEDSTDESEEDAEEGRNGAGKGAPAASTAPNGETAAGDAAGRAPSIHRTVWSVHGRTTRVYGAAALSDTLILQQPTPPDLEALAAAVGAGALLVVPMECLAQPYGLLVVATAHPAAADRHLRLLCQGLADGLAQALYLKQLQADVAASDMIMQDIYPSQQVVQVVKRRFHAAGAASQRLMMPGSATAAAAAAMAAAAGSGSPAANSLQGFAAGGSGHGGAGPFSAGLTC*
</t>
  </si>
  <si>
    <t>C_380004</t>
  </si>
  <si>
    <t xml:space="preserve">MSFGRADSAPIPAAALVSVSGASVTSGLGHVPLGASRLSLDPHHGTTNGASRSQTMTSSQAAALAAAAGLGAGVSNSAPGGPVSCLGGPTPMPAVAAAACALAPGLRPVSVSVAGAMVEAAVGARGSPLASLSGFFSTSVAVAAAGGSSVAGPAAAGAAELTHGSGLSTTFAAAMESGSAFGSVGGSQQRTINGADYDGALPVGVPYARWHSAVSVLFADICGYTATSQALQPEEVMALLHTLFCKYDALLAVYGVYKVETIGDCFMAATGLETESSGHALDMVRFGRAMIAAAAEVTNPVTGEPLQIRVGIHSGRVMSGIVGHCRARYCLFGDTVNTASRLESTGVPGRVQIAEETYALLPEEEQRAWVCRGPVEMKGKGLKQTYLSALLDGEPEQLAVAEAEAAAAAAEAQAESAPPC*
</t>
  </si>
  <si>
    <t>C_380005</t>
  </si>
  <si>
    <t xml:space="preserve">MTTLCSGRGGPMSMPGPTLLVMAQPCHVSSTTLERSRWARELIWPAAANQTHPRPIRISSRRTWPR*
</t>
  </si>
  <si>
    <t>C_380006</t>
  </si>
  <si>
    <t xml:space="preserve">MRLVSKLLRHCTRPATTKALTTAFLPRSADHNALRGAWSPGAQAPRHLCVPAAAAASDSPAAATTSGAMSGPSLIVESDWDQLGTHLAAYDEQREAIIKRCRDMQKLGKQAVYTLHRGETSKAADQLAKAEAIAREMLPALAKYPALRQGSYAAAVEEYAEAMAFAVFLKEGRLIRSDELPLAEPEEYLGGVLDFTGELNRYAIARATVRDKAAVQRCRDLVDAIMGRFLKFDLRNGALRKKYDALKYTLKKMESTLYELSLTEAMGFKMASEGAMDPEGAPGGGEGADEE*
</t>
  </si>
  <si>
    <t>C_380007</t>
  </si>
  <si>
    <t xml:space="preserve">MDLCPAELLQRVLDNESVIMDKQSFIMDSQSFITDIVCAGLKHAFKPPSTGKALLGSNKEFRDRIVKFYGMGKRRYTRAIMGSDFDVDSPRNGIIWCSAIEHEYEHQRICFSQGEYENEFILHVLDKDLLPMKLSSVGQHRGDPAFEAALDGVTFKDLNGKHYTFAGADGKGPSNRALALHAKLALERCAKTYPQDFEARKYRFAYESVHAGKQAFIHKWLSQLDTGSVAEEEEEEEEEEEGMEEEEEEEEEEEEEEEEEKE*
</t>
  </si>
  <si>
    <t>C_380008</t>
  </si>
  <si>
    <t xml:space="preserve">MMQRLDQGFEEDELLALEMGVSSLAGLSETQRAYKDKIKQKLATRAAELKKEEEELKAKLARNLELGKKAYEASGSPWYGEYAASVRLLELAVQDTGPDTVLGGEAQLWLGLAYQACGREKEAIDLYKSIEANHPSRKVKKQAADLRYILEAPRLEISPDERVTIPLIQSDSWRQKERTAYTPRFYKPPPSNKKETYWDRVSMDAPDPLAVLPDKWYVRVAAVALLIGTTVYLNYAAGLQR*
</t>
  </si>
  <si>
    <t>C_380009</t>
  </si>
  <si>
    <t xml:space="preserve">MGPQVHRSNTRAALCIEILQVGKFTFRADFDSGNLNSVEPGAAPNEFMLRTNRDCGGTANEKATRTWFYFGVHGHTVGELLTMTLKVTYRREGDDFQLRFSHRFESEEEALFAFAIPFSYAQNCELLDHLDALMQPYTVMPPPYELDPAKDPSTAPQPPGVPSAASRFTPRTPSPAMSASGGTGPVASRRVPAASIARGTAAGVGSPAAAVARRNSGISSDTGAPALGAAAGGGGGGGASFSGGAGSSAPSYTSDEGPSRLYYRRQLLTRSLEGRRIEVITITDCAGAAGAGGGELEPPLPGVFEHDPGPPAATFSPEHKKVFFVSSRVHPGETPATHMFNGLLAFLLRRTDPRAAALRRRFVFKLVPIVNADGVAVGNYRTDTLGQNLNRYYLGTPDEQTQPAVFAIKALLMHYAQQGLLQYYIDLHAHANKKGVFIFGNTLEDGEAHLQSLIYSRLVALNNPVFDFVGCNFTEKNMSRADKDGASKEGAGRVALYRETGLTHLYTIEANYNTSARVNTVAPASGDHAGRASPPCNRRFPPKFTASVLQGVGRAIAVAALDMEGANPWTRLPHSEHRSLEGVRSWISSVLRAASETRAAHLPPMSDAAVEAMRAAAAPATASGRSSASGRLARASGAGIATAATGP*
</t>
  </si>
  <si>
    <t>C_380010</t>
  </si>
  <si>
    <t xml:space="preserve">MNTTSFIKGPAVKAACIAILAGTATFVLARRGGLLRILRRKSDCKPKDKSCSAKSGIATVSSSPNDAAAVPLRDDLQPTKAADEAADATSSSGGASSPSGELALAAVNDKSSSGPSDASTGGCASSASSGNTAAGSLSGTGLSAFRGDNAACSATTADTIATAFPNNAKEAQVETVERTEASCMSDEEVKAFIKQHGLTLCIPQRELGNGAFGHVEMVIITLPDGTTVKAARKTLHALAAAAGCEHPVQCLGYRLPTDDDERAELLLSCAEGGSVENLLNALAKEHFDRIDNAPERRRTGKNKDKYEMLPYPGNTLMDEADLKGMLRAMALFIKHLNARGYMHFDLKPANLLYDIAPDGSKVFRVCDFNLAVKTDSNGRVARAQGGTRGFWAWETYCQLEGLEVKHPITRAADVASMGLVLADAAGLHCLGGGTQAYLEYLRDLPRRTPPALKELIEWMVAEDPAARPTPDQILAHRWLTE*
</t>
  </si>
  <si>
    <t>C_380011</t>
  </si>
  <si>
    <t xml:space="preserve">MHQPQALRSQAAKPVQASVPAELLHQQPPQLPQPAAMCNQPQQPTPAQQLVVQPQPAPPALMLAPRASTTSGGGDGWDDDDDGVDFDIDAVVAKAVSNSRPASPSGPSSAAALPAAAQMPTSAGPLDSAHDALDPAHLLGGRPPPASTLVASAHQPHPLPVQHQQQAPALCGASAAGVASAAGTQEAGVGVQGGSGGREDYHYVVMEVQACGSGQQHLLRLRCLNQHKGTELLVLLCDMWAHQEVRPGDSANVLGGKPVDAGEACAALEINAQQGLFVLHPDVLLSGTSVIKDCARQAWLGDRVSGGLGSDTALSGNISHELLQRCLQPALEGRLDEARVRHEARAVIRARAPELVQQAQLAQDGTCEASVEAGLSETVQQLLTWVRTYIAPDGAGSASSAASGDVRLGGPVIMAPAGDGEDAPLVQPEVRCRVDEVLDIEENIWAPKYGIKGQIDATFRVSVSAKDPLHNQLTLHGGLASEVQRRQQDAGGHGSDGGPARYHGHRHRASDGGAPLSAPGSSGLGGSGAWPQQAPACNGQGLAPALQRQHSWSAGSGAAAAQQVQPLPGVQTESLIVPFEYKSGQFHGEHKLQVLLYLLLMEDRYRTAVRKGLLFHRGMPHMASVAYSHATLASVMVKRNRLAAHLVGAASRPPPPLGSGNNDACSRCYAKTACAVYLAAEAASVQAAEAAAQGGAGGGADAAAAATQAAGAGQPEQCSQGLSARLLGSVHPELRTQVAKVPAATAAFFAHWCRLVDLEEQAARGSRSDLWALTGEQREQLGGCVARLVFCREEAPLQPQHLQQPGGVEGEPRYCYVFSRQVALPPTSPAAAATGMALATSGAVAANGDVLVVNAGPPAEGPAPQVVHGAKAADATGGLLSAGFAPGDMGVLSVEGRHVNAARVTVAAVTQDTITLSCRKRINITKLSGPDGAITSNSSSSPGASAPGPIAAPLTWRLDRDESASHFTLQRSNLALLALPEIGASYSYSGPRDMKPEPRRRAREAVASQAAWRTKNLEQLRRLVVDLEPPQQGTGLAEVGGSSQHPQAAAAAGEGRGGFGSQGASSQVFAHNSYLRRAAGGMNSEQLAAVGTALTMCHYSILLGMPGTGKTTTIVHIIQALVASKVRVLVSSYTNSAVDNILLKLADSLQANASGGGGEAVKFVRLGSAHAVHPGVRRFMPGGAAYPDTSVAGLKHLMNTANVVGCTCLSVNSPLLTCQSFGVVILDEASQVTLPASLGPLALGRSFLLVGDHYQLSPLVQSREAAAGGLGVSLFRRLSEAHPQAVVTLSSQYRMCTDIMALSNALVYNGRMRCGSDAVATAQLHLPQLPALAAPPQAGACPPSWPASLLPAAAWLQAALAPEARVVFLDTDAALGCGERVLQDGVVNPGEVRLVHGLVAALAAAGLPPGHVGVASPYKAQVAALQGALTGFTAPAQQQRLEESGAAGGGVEVLTIDRYQGRDKAAILLSLVRSNSERAAGRLLADWQRLNVALTRARTKLLLVGSAATAGSIPLLAELLRLLAERPGGVVRLPPDCLEAVPALPGAAGAAGTGMER*
</t>
  </si>
  <si>
    <t>C_380012</t>
  </si>
  <si>
    <t xml:space="preserve">MALAADGSLFTWGNGQHGQLGHKSLEGTGVTTIMTPRKIAELDPAPLTPDARVTAIAAGAYHSMALTVGGALLAFGRNDQGALGTGDKVNRWSPTRVNLHGEDADDGKCRRAVQVSCGASHTLVLVLNNGRMEVRTTGANAWGQLGQGDRKERCRLARTVTPMPGVVAVQCGDEHSAAITGRGVLFMWGRGDSGQLGLGDDKAKWKPTALKAFKVVHPEKTLRRSKRSLPVVRPVEPEVKRQRMADVWHYM*
</t>
  </si>
  <si>
    <t>C_380013</t>
  </si>
  <si>
    <t xml:space="preserve">MAQVESDVCLVCADPLDFTAFGVCGHNEVCSRCVARMRIVLKDKGCVFCRQECGQVFFTRFMGDYTARLGPEDFDKLKGRADRRELHYLPEVDGYFDDEKHYNEIRVLCGFTHPAAESGGRAPKFSNYNALKKHLENSGQFFCDVCVKSRKVFVSEQMVYSKETLKRHLESGDESGPLAESGFKGHPLCKFCRQRFYDSNELYKHMESAHEHCFLCRRAAPHQYVYFRHYKELEDHFTKAHHPCPHPNCLERKFVVFDTEYELKAHFAAEHGDEVKMSAAQRRQAMTIPLNLQYRSHDDEETEPGPSARLERAAVVIGGGYNQGSRAARPGRMAASAAGGAGGIHHSRSEPQLQQEPGQDLESVTFNAEDFPAASGAVGAGAGGGALGRWAAFAGAQGNANVHDEEHFPALPSLSKNQRRRIKEQQRSLADRLSAAAQPARVLHRATPGGTGPSAAGGSDAAPQLVPGMSDFPALQSGGPAPSAPPAARQVSAAHTASSSSSGTGASTSAAASSSMAAFTPVSRTADVVAPVSVNRKPPSLGQEEFPSLGGKGKGKGKGVGQTPASPPPAVSPYAGVASGSQPAYTAAGLSKTDVLHSLFMRPGSAAATMGGGAGPSASSSSAAAAADEPEPAPLALDDFPSLPPGSKGKGRAKVVLRASPAKPQPASPAAAAPAPPAGGGGGGAGGVSDSLKAANKALVERIKQRLTGDAFSTFRQQSLLFMRGEVSAEEYHDYMVSLGLLSLTAELVSLLPDASKRRLLLDVHRTFIVSPAAQDPSLVGAGWMPPEAAIAKAARVAQHAAWTCGRCSLINAPDDARCESCSGPRPTEEQQLAAASAVAAAAAPLPAFGSAVRAAAAAASSSSSSSNMGFTMVPSRSAAAAAAPPPPQAPPALDDFPSLPMGRPARTAPPPPSAAAEFLSGPGPSGSEDPFPAASGGGKGKKGKGTTIKIGLGAGTGSAGRTHPQNQWTQPGAKAKVTNSWAAGTGKLAKMHGAINDAWGEE*
</t>
  </si>
  <si>
    <t>C_380014</t>
  </si>
  <si>
    <t xml:space="preserve">MDLNAGTLLGKSGVEPALEAWCFLATWAMIGTAVPVFLALIAGITAPYGRYVRSGWGIFLNARVAWLTQEIPSLIVFVVMLLLFSTPDSFLQHPLSARTVLSGAFCAHYVYRSIVFPFIIRGGKPTPLSVWAMSFVFCIWNGFIQGWCFARQMTSDTPVWNPRVMVGLAVWLFGWLNVMRADLILINLRKPGESGYKIPHGGMFNFVSAGNYASEICEWSGFALAAGTLPAAAFAMFAFCNLSPRGHHHHRWYREKFKGEYPASRRAVIPFVW*
</t>
  </si>
  <si>
    <t>C_380015</t>
  </si>
  <si>
    <t xml:space="preserve">MMLMQRSSVRPAGGRGRRALTVRSVAAAAPATKSVSGTMNALKAKGKVAFIPFICAGDPDLDTTSLALRKLDEVGADVIELGVPYSDPLADGPVIQGAATRALDKHTTLDKVIEMVRRTAPAMKAPLVMFTYYNPIMRKGLDNFARTIKEAGAAGLLVPDLPLEETVSVRAACEKAGIELVLLATPTTPQARMRAIAQASQGFVYLVSVTGVTGMKEQVSGRVEGLVSELKAVTDKPVCVGFGVSRAEHAKQIVSWGADGVICGSALVKALGEASSPAEGLQAMEKLARELRAATP*
</t>
  </si>
  <si>
    <t>C_380016</t>
  </si>
  <si>
    <t xml:space="preserve">MPPKFDPSDVVEVCVRVTGGEVGAASSLAPKIGPLGLSPKKIGEDIAKETLKDWKGLRITVKLTVQNRQAKISVIPSAAALVIKALKEPARDRKKEKNIKHTGSVTMSDIIEIARVMRPRSCAKDLANGCKEILGTAVSVGCKVDGKDPRDVISAIDDGAIEIPDA*
</t>
  </si>
  <si>
    <t>C_380017</t>
  </si>
  <si>
    <t xml:space="preserve">MRPLTEEETKAVFEKLYKFIGKNIKNLIDRPNDPHCFRLHKNKVFYVKERLMKKATNVARDKLVALGTCIGKLTHTGKFRLTIGALDLISQYAKYKIWVKPSAEMQFLYGNNVLKSGLARITENTPAYTGVVIYNMADIPLGFGVTAKSTNECRNLDPNAVVTFHQADCGEFLRAEDEL*
</t>
  </si>
  <si>
    <t>C_380018</t>
  </si>
  <si>
    <t xml:space="preserve">MFQSLHRTSPCSLTRKNALPRNIALPRLHTNSTAVEVHESVSHIARKLGHGAVTVAAVASLVLGGVPAVHATEVAPSQCLAAAVTPVTPNPLADLAAGFFGGGDADSTPAERDPITPFTLYGTSFKKYLIEQLQGEKVISRKKGFTVDACVGAVDITQETPQFQGLPTGDKALYAKDRVCKKAEGQELKDVCRTACESACNEAIDLYAKQVKEETGFALLESDKARLAKVSAVASVLRSD*
</t>
  </si>
  <si>
    <t>C_380019</t>
  </si>
  <si>
    <t xml:space="preserve">MRKECGLCKNNPNKKCREEDNFDECYADGQILKSKCESDVSLELINLRTGLAEALPSVEIAVTVVDGDSYSESAPANYGHVRELLKNDDESILLGAYQAGSKTDPDGRLYLRMTEGLVKLPDVCVTDKNDTFHFNNETFGTFRLMAKAVRREYGRLVVVENVKTQRALNDYRKSEYPHYKDELTKLKHIGSITAQRLREIQSHLDCPYSSIETVEQLKQLMLFADQNRQVENKMLELLNMKGKHKHKWDYLREVLAERVVYDDMLHRLWYTDESMTQGVLFACKQGQVNMERPIGLVQRGPNGRLMVNSNPAGPDAELLKQWRQLAEADWCRPNHRSWVAVQEQLEMVNGSTSLLIGGGSSMSMAAGTPSMSMADGMDEGLLKRGSVGMAPSMMNAVNDERRSRRSSAVSYPQVPNSPKLEPGIMGMMQGQQQQGASSSYGDLQHQGMLGPMGSGAGGQPQQQFQFSGQRSMATQALITAGGLTAGDLMPDVYRTASAPNMAASSPLYSHNSIDSPGNNSNLMGAGSGPSSNMGMPVPGPDGVLGPPPSRPARYRRLSADATAVRQMAMMQAAGVPQPEMSADLGKRSRNSAPGHPALEELQQQMQGQMQQGQMQMQGQMQGQQSLQGPGGMQGQDMGQINMTNRHALYHFESRGRHTPRSRLSSEVSDTVAASAMGAVLDTSDLETFIQQNFTFATGDPTFSGAPADQPSNLMGPMGGGMNPGSSSLSGPLMHMSLQQQQQQPDQLTGQMQNALNIGDQAASRMGAVGPSGSGLMNMEPGMAQQHHMHQQQHGMGMGMGSMGNSAAGIGMSGTSLAGGMGGGNGGAGMQQGRSLQHMDSGSMSMNPGTRELKRCESDSFKRFLAVGLPFSPMEATPEDLFEGLRRDSGPMGE*
</t>
  </si>
  <si>
    <t>C_380020</t>
  </si>
  <si>
    <t xml:space="preserve">MVDLTRPIVWFYLPVTITWICFVISVGNPQYFIDYNWLWLLFRSMSPYFWSALGVALAVGMSILGAAWGIFITGSSLVGAAIRVPRITSKNLISVIFCEAVAIYGVIVAIILQTKIERVDPVDGVYDKYALAAGYSIFGSGVTCGFANLVCGMCVGIVGSSCALSDAQNSTLFVKILVVEIFGSALGLFGVIIGIIMSGGVNGDLAARWQFG*
</t>
  </si>
  <si>
    <t xml:space="preserve">MEFVNAVLSPPKEAMTAFALGAATSLSGGEVREDGKVAYGFSLLRGKRGSMEDFHCAQYKKDPRTGQIVGLFGIFDGHGGPNAADYVRTNLFVNMMQSQKFVSDPAACITEAYETTDTQYLRQDINNGRDDGCTAVTAVLVGQRLLVANVGDSRAVLSRGGKAVALSVDHKPNVKEERSRIESAGGVVVWAGTWRVGGVLAVSRAFGDRPLKRYVCATPALADERLTSEDEFLLLASDGLWDVMTNQACACEAVTLVREEKDPETAAKRLTEEAYTRGSNDNISCVIIRFT*
</t>
  </si>
  <si>
    <t>C_380022</t>
  </si>
  <si>
    <t xml:space="preserve">MRKWLLKQASGDVLEISYYDLSESSGVRSLTCTDLSQHMLFRAEDKFFDELQLGMKYPHVKVNFVLADAHCLVDPNAKAPEPPPKPKPQPPAPGKTVIPGLPAVPPPASAPAAGSGPQGQPANAEPYVAPWWAYWRHMPPREDEPAPAASTSSRNVNSSSSGSVDGGAVAPGEAAPHVNPEDMRELPGLHSRGLLNLFRVLLPESSQPTSSSSGGGSSSSNSSSSSSVSSGMASSNPAAGDCGCSHAHPEGKEWQYVQRCATGQLEGGAKLSRFAPGQFDTVVDTFGLCSHEDPVQVLKEMARVCKPGGRILLLQHGRSHYQWLNDKLDGSAVDHQRKWGCLWNRDILDIVQQAGLVVDKSTRWHFGTSYYIVAYPPVQR*
</t>
  </si>
  <si>
    <t>C_380023</t>
  </si>
  <si>
    <t xml:space="preserve">CVCSDRYTRNNGQQQTARRLARHGPTCAHTGYGHGAPATKAARVRSKAPPQKEACTLLLFSAALERPRTCDSSDAAPAAPF
</t>
  </si>
  <si>
    <t xml:space="preserve">MCRFRSRAAFKLIQLNRKYNFLGKCRTLLDLCAAPGGWLQVAAKTMPVGSLILGVDLAPIKPIRGVKTLVQDITTQQCRTAIKREAGGAKMDVVLHDGAPNVGGAWASEAYNQSSLVLDSLRLAVETLAPKGTFVTKIFRSKDYNALLYAFNQLFDKVEATKPAASRNTSAEIFVVCLGFKAPAKIDPRLLDSKILFQEVAEPKKVMGPEALLRQKIKQRRFREGYDEGFSTSQRITSALAFLVSDGPVEMLGNFTEMALEGPHSWVVAEGLGEGAAEPKELAAKIRSHAATTAEIRTLCKDLQVLGRSEFKQLLRWRLALRKDLKADLATEEEAAKGGHKKAKGADAKAGKDGEAGKEGEAVDPEEALMADMAALKDKMAREAKREKRKRREMKIKAKLRAAQAVQSEGLGEDPHQVGWGGPEQLFNLKGVEAGLGDADVPDDDMMDVLEAGSDDEDSDAASGSDADSDMDSDLAYEMDLEDALDNSYKEYLERKGVRAAAERERRKRLGMEGELDEDDEGGAAADRSDDEDDDVERLEDDDGEDMEGGLLVSLDEDRAGVAKSGSAMAAQWFKQDLFADPNLLDDDDEEAGAGEDAADKRPAKKARTDGAEAAPAKGKKAVAAHAEEDEEPASARARSGLGAGTSAAALAGGKGRRGGADFEVVPQEPSGSGSGSGSDSGTDSEDEFDMLDDQGKAEVLALAKRMLRRKEKESIVDAAYNRFAFHDTGLPRWFAEDERRFMRPIPQVTKADIEAEKERLKAIDARPIKKIAEAKARKKQKLVKRLEQAKQKANVVADQEDVPMKSKMREIEKIYAKAHSSAKRKSKKGRKGPPLDKRLKKDKKSIKRAEQKMKKGGRKGKGKGR*
</t>
  </si>
  <si>
    <t>C_380025</t>
  </si>
  <si>
    <t xml:space="preserve">MSQGHRDAGAAACRTIIVTNHCPPIMRKRDIWRVDQFHLLRKVGSGYASTVYLGTCRTSGNQVAVKLYHKQKLSELNHFQVAREITIHSSLDHKNIIQLWAAFEDQYGIYLVFEYASKGDVFTEVERRGGQLDEAETVRAVVYPFLSALDYLHSRCIIHRDIKPENLLFTATGVLKVADFGLSINFSQERPVTRVGTLDYMAPEVVVCPDKHRPQDHKELKHLHYTPLVDAWAVGVLAYELIVGRPPFDKGQKKATIAEILNSEPFIPPWLSEGATHFIRWSLTKEVGKRPSVQQLAEHPWIVSHMKQSVLAPARRQLVKTDSFVEPRQLGFRGSNAPGAGEPSGPSKEPPRPLQVSSVAQGGRFLGHSSSMSAMDGMRYRDIHLDSVTGGMASAATEALKSVKRVSDGDGTTGGRPSAAGGRVSRAGTARNSGTGQAPLSRMNSMSAQAVVAAAAAAMASGSFGGAAHGSEDSPKGGRALTREELYASLTAPLGGRGSPVLARSFTAGRASPAPQQMAPLPTNAGRKSGGGGLGSGRSSLSGQATGAPPSRGAAELAHDLSRLRVDSAASGGGGAAGPSTSASGAVPYSPGKGSSGIRPSPPQAPSPTARGLRTGSPLIPSRLSQSFTSPVSPLAAGSNASAGTPHLSRLGKTSNSGIVPAVATANTPGSARPPAGMDAHSSAASSAAAAGAQSSPHQPAAAAAGSSLTVSTTPASPGGSSGYGQTRASPRELPGERDPELEDSEVEDEPETERSPSKSKSLFKKIFS*
</t>
  </si>
  <si>
    <t>C_380026</t>
  </si>
  <si>
    <t xml:space="preserve">MAPKGKKVAPTPAAVKKQAAAPAKQTNPLYEKRAKAFGLGGAPKPKRDLHRFVKWPQYVRLQRQKRVLSMRLKVPPVINQFVTRALDKNSAETCFKLLMKYRPEDKKQKAERLKAEAAAREAGKEAEKKKPVVVKYGLNHITTLVESGKAQMVVIAHDVDPIELVCWLPALCRKMGVPYAIVKGKARLGQIVHKKTATALALTAVKNEDQREFAKLVESFKSQYNEGPRVQWGGHILGMKSVHKQKKRERAIAKELAQRAGV*
</t>
  </si>
  <si>
    <t>C_380027</t>
  </si>
  <si>
    <t xml:space="preserve">MADDEMAHDERDERMDAGDMKRKGRGHRDATEWADRYGGARFKELDPNAKPGPTASVEGWVVFITGINEEAQEEDIHEAFAEFGEVKNIYMNLDRQTGFVKGYALVEYKNHKEAQTAINEMNGKELLTQTIQVDWAFKKPQRRR*
</t>
  </si>
  <si>
    <t xml:space="preserve">MLGPIGKSPEWLGHAVDGGPTPRKFAALLTTEQCRKVHGAEGARHHAVEAKRREQVTLTPEEIMKGLQQAFEAYTDPLLLAKSGRKEMNIVGFCRFLRDCHLLDNRLTLVHADVIFTKVDAGSYMAAGSAQNSSSGGVPLPPMPGKQQSQASTSTLPGDLHVDYTEFLRCMAAVVRVKFPHAADPREALLLATRKWVLPFARLGADGGGLGLGCGPASAADSLFDRSAMNLLRTYDSQLKRLYAWYTCMEETDPTHVTWAWVHEHGGTLDSNNFVLMLLNFGVLPVLLSKHEALDLFVRCEARNDGDEKANAVLYPTFLEALAEVALAVADGAASRVRSASSVEDLTILSHYAGGCPPPLGTKLTKLCVDAQRARGRDAAALEQQHSTFDTTAAKQRNAAKAAEAAARQNEAAIRGVVERRENLRQRFALTRLRNFYRDVRTTNNNTTWPPERDASPTTRRSGAGALGAGGAAAEDPEEGGVHVAFYDSERAIKTPRPVWIPNGPPLASRRYSVPDGAPQPTPSAAAAAAAAAAAASIGVHLGGAAGNMLLLDSPSGAAAPKLAVHRPSILQPPSPGAYAAAYGRTPKPYQLKVSIEDRDEHEAILDLAGRLPHIRTPEDAHGHKLGGPVSSAASSSGRITSNSNRRAVTAPAEMRRGNGAAAAAAAEVEADYDDQGEAGSGAGGQRQRLPSVQHQLHRLQANAAALAAMAGQAPPHPYSQHPIPQQQLSAPPLIHSCASAPSVHLPAAAGASFVSYNTAHPPPHHHPLSSGPSTTSLSGLAAGAGNSVVPIFLHLPLGPSSSQLSALGVVPAVPVCGSPETAARASLARRKASQRARRPEGALPHLKLPAEGGPSAEAAAALKELDAFDGVAGRHHHHHHGSHVGKADGGGSRSHQPSAANSPTLATRMARELAGYATYSLDDMKATASSAVSRAFAVACQGADASAVAEAAAHDIANATATAYASATTYVQVDGTGSADADASAHAEATAQATATAIADAVATATAGDQTATTAVRTGDVKTAVATAIASATSHSSTTGGSAGSSVSVTAVSTAVADAVAKSLAGALSGPSSGSASSGASASAPGSSLVGAAPDSDGTAAASAPPSDSQQSAGPNPTQQLGEQSSTGIRADAGAGAAAQADQQQGRAWGWSVGRAHGLGS*
</t>
  </si>
  <si>
    <t>C_380029</t>
  </si>
  <si>
    <t xml:space="preserve">MQPLQAGSLLFTDGEAELLALHPQLPSNLYFFPANMYDYGTAERQYVTVHFAAPGRLYVLLPEDTAEPRWLREQFFKVREPLYGVKMGFVTKVLANMMTHKSSADERVLVYKSKRLYRAGDVVHLGGLPTARFTDTMYVVCTALDGNGGLGGEDGAADAAKAAAAAATAQLVTGCDEWGVWLTRLLKSIRRNRVEDARALLDTDCWRQRAAQGDPLSWLPPEEVGLGESPLTSDLAAASSNVEMLALLVAHGRCQLSFRGVRLLVRRWEEVPAKDGGALVVLLEGLADVARTGGPDGSSSMSLAWLSGVLDPPQSPPPVSLGDYSPLRIAFEDRDYGFMASAVAEAYTRQKWLGASYLSLTPRDGSRELTLLDPLVLHTVLHKLGLVDEGLLSYLAETVTRLWFLSWVVPAAFLSSPRGRWCMRLLAGLCFIVMYNELLLMDPEAQLSKTVTTGTALCLWLFGNVIEAMETVAAAYGGRLAKYIKANPQEFFFLLCESLMLSLCVGYLLVITETAQMQTDVFVRLTLVWCSLAVPVFLKFLYMLVPMFQRLGPLLNTVYNMMQELVAFALPFAVITTGFATSFYIVHHVVPGGESMAFVDVMLMYFSAFLGAFDLHQWDDLVNPELRIFGITLMVVYLIIAGILLANLLIAIISYKYRPDQVAAQSVFGLAEVDCAMLCSPFCLLQLPFRVLPRGSRPAILPYTFYRMGLPPLEGFRPAAPHMATVPTGRDAVPQLLFHLTLHPLMLAGAAVAFLAISPLLVLRFGLVGHRRMLDRLWSGSGGSGSGRAGSSNSDGVGGGGTTRKGSVSMGVGNGTMSSQGAVSVASGGGRSRRSGGGTGSGGLSGSFGSEDPSLGLQAAGAGDPWKDVGYFCTLRGLPRLASLVGRVVVAHVVGLAAVLAMALIFFTAGSLYLWAVSTLLALYNVLYEPLTRFGSVSRRAAFRYRRAIQQWRKQRTAVADSSGRAGHAVAQRWSTLTKGAAQQRQRAVASGRYLTRQHVEQAVLRVFGIGWEAAAKAEGADDTASGGAGVRARSLVPGPAARFGAGADDVSSVHVHSSPHLNMKSLEEQEASRDLRALGRMSSLAANAAAGTAATIQAALSSRLDAQATELGQLQEAMGALREVMDASLHTRDDVEQRRRSVLARAYGDENY*
</t>
  </si>
  <si>
    <t>C_380030</t>
  </si>
  <si>
    <t xml:space="preserve">MAPITALTAKAVEWGPDTWTAEQQRALDAIKHEFAEGDLVLRPLDPQRELILHTDWCEVGISGVLGQLDDDALEYMVACVSRTCNVHERRYGSYKGELLAAVWAVQTLRPYLHGRRFTLVTDHGPLEWLMTQRDLTGQAARWALILQQYVFSVVHRPGKLHQNADALSRCPLPTDVDAAGARLDQADEPPPPPPPVVLYPGRRLPAYAQPPTATTLTTIAEAAFPSADGWLPRLAAHLASSTGAAWPSTTVAGARASAVCLATLHASRAAGPGACVVDGSDLLAGHNGTTSDLREMAPAADTAVRTAVALVNRHGASLRQLRLTPRLRLRLCTARGSVVGLDTSLQQHSFFDAAQGDGVAVLEAPGGLAAGLQACLRLGIKVRRYVSMEPQPAVLGAVEKLVRALAAANPLCLPLAAWRQAGAPRQTALSGLPLRDGGQWLVFASWGSTNGWSDADALSFVGGLQLALRKQHCAPPAYLLHGPTTTRAEQEQLGFPFGLPATMDTVQAGVAAHRLVTLYTNLAAAEHLAAVLERLPPEPDRTLAQQLEPGRRPMVALRVEPLPYRPAHVPGQRLVALPAGSDAPPLRTVPGDEPCHLSVTDWEAVLGHRPGTADTLPPDLAIPALRNPISPRTAATALAACLALQRSYLTPHDTHAPPPLRVAPAPSPLGGGEPAGEDDQATVIARGLLQRQPAPDLAFTFSTLAAVAADAQEQATATAENQSWTDVWEDAEVLAALRAGGAAAGGAAPRRVTRRMADYRWVNGQLLRNMSDGLTRVCPPPDQRVALTQAVHQRTGHLGVRRTLALLQTGHWWYGMKNTVRQVLRACRACDMSNARGEALPSRLSPLPVMGLFYRLGVDLAGPLPPSEPDGNRYVMVVIEHFSKHVELLPLRDKTAARTARALADVFARFGAPAEVLTDNGSEFEGEFAELLERSCVDHRRTSPGHPQADGAAERVVQVLKQALRKTCYLAADASAWEQALPELLLGYRCSPQASTRYSPYELLFGGVAPVIPPAVRERISVPLDFEDPEAATASLLARMEWVRQAYPAAASNLLIAQHRDTLRYSAIRTGRYLAKPITYAPGDYVYVRRVDAAQRPTLHFGQHDTIXXXXXXXXXXXXXXXXXXXXXXXXXXXXXXXXXXXXXXXXXXXXXXXXXXXXXXXXXXXXXXXXXXXXXXXXXXXXXXXXXXXXXXXXXXXXXXXXXXXXXXXXXXXXXXXXXXXXXXXXXXXXXXXXXXXXXXXXXXXXXXXXXXXXXXXXXXXXXXXXXXXXXXXXXXXXXXXXXXXXXXXXXXXXXXXXXXXXXXXXXXXXXXXXXXXXXXXXXXXXXXXXXXXXXXXXXXXXXXXGRGLFRGSRGRGLGGRALGGQWALCSGSQPVSTTA*
</t>
  </si>
  <si>
    <t>C_380031</t>
  </si>
  <si>
    <t xml:space="preserve">MTVEGEEISLRPLRPGGNAANPFASFGKGLGFGKGKKAAAPVVEDKPPKKNSERVRYPKDFLLKFMEKYNSCPSELEQLNLDCVVTGEDRQAQQEVLQKVAEEIDDRDWRSRTSVGNYREEREFREPKQREARETAEPRQQQARQAPAPREAAPQQAQQQAQPAASSGPSGDEQNMARIAKAADLGRQAYKVGGTLSAEERAVRSVKGILNKLTPEKFDRLLNQLLEVITTADILQKTIALVFENAVEQPTYVAMYGDLCVSLSKELPSFPPPPGSDKPLQFRQILLNTCQDEFEGAAEAREALVSISDSAERDEAERNVKKRVLGNMRLMSELYKQEMVKDWIMVTCIDELLLARATKGAKVPPEDNIEAVLEIVKLSGIKLSKSEKPETLKKLDKVVKELERLHNDKNNGISTRVRLAIREILELRKANWIPRRETYTAKKLDDVRAQAEAELGMISSSIAASLPQLGSAMPRYGEAMGAMGGRDDGGFGLIPPLRADGDVQLFPAFRGDASSDRGGFSSAGAGKGASALLGDYTPPPVRVQLPMRTEPAPQVAQQEPVAPSRPAAVAPGKALSEEEVVRKSQSLYQEFTSTLDKAEATTCVRELGSQHLAKVVEIGLDQIFNSLKEKEQDALLDLLLHLHEAGAITSENVVDALTTFTTQLEDLSMDVPKAPQLLGRFYGSCVSRNIASLDLLPQLMEGDASVEPKRRFSGAAFKVLRGAKGDAGLTSLCSEVGLTASTFLTADPEFDKDEPALEEWLKSEGLTGLVPLNPHQGLAVSSAVYVGFRVVEGYLGV*
</t>
  </si>
  <si>
    <t>C_380032</t>
  </si>
  <si>
    <t xml:space="preserve">CLPLSVSSPAPPRLPTHLADELHVAVLDAVVHHLDEVARAAATNLPNTVTLFPGPPHVTTRVRTSACGRTGNASKPSVPLLPSCHHPAPACAASPLVAAVNDDVTRLHEL
</t>
  </si>
  <si>
    <t>C_380033</t>
  </si>
  <si>
    <t xml:space="preserve">MPEAPSLGVDGSGVLTPPLPPPGYDEARVMPSADSSGALPNDVSLTGLVQGRPLPGARAQGPSGLAMGSLGSAVVSSGAEENWASFGSEVHAAPHLTRQMTHATAAVAEVPLPRPPPTATFGPGGAALMHSGGVHLSHAVPPPPPPMAPPPLPKQVTIEVRLAPLKPKEAALPVRLVAGMGNVFAAPGGEGVSALQWMLWPLQPPAGAGGSGPHGPVVDGALPLAYQMPAGGKQARDDGGSARAGDKQAVEDWDSAPAAMLFVPPSCEAAVTCMLLDEQSGSLWTGTCVWEGDEPGADAVGRAVDGFVIRLATRPPIRMFECRRERLARGSTLRNAAPRPHSKVRLMALGPGGRVVWTAGRSGMALWGAYDGEFLGSLSPGTERETGAPGGTAGTASAGATGAVYPSGGGLARPGTMSNYAAAYAGETGAGGVLGREGRDAQQQMDINSRTGLEPVLIERKFERAPPPEDNDDGDGGTEADLGTQVFKGLAGAAKFAAKWGKKIAKNVGELQAAASGGGKDSAADDWAEGGKGAGYGAAGGGGGSSAGLAGRGKVVAMVPGLDGSMFVAFKNGVVDKYTEWGKLLWSRDFGREPQLCCAALAGTQLWLGGTDGCIRAVTAAAGELSRAWKAFDFPVVALAHDANPFRGLGLVYGLSEHGSVRAWPAALPDEATLVQWRDGLEPCLTRHQLRVLAGTWNVNETRPAPSSLTTWLRSGAATADIVAIALQEVEVGTSSVAMDAARNLLYKTMLERGNQNAQWWASELAVALTTASGGASWDRVGLRQMSGMLALVFCRAQLRPHVGEVATASVPCGVMGVGGNKGAVAVSMSVYRRRIMFVCSHFAAHQERVDERNDNYNKIVRQLHFENTSKAAARMASHQQQQQQQQQQPGAEPVLIRDDSDLDAAAAAVVQSSAEGGGADAGAAVAQAIAEAAADDGHGPGMADAAMLVWAGDFNYRINGPYLAVVEAARAGRFAELYTMDQCREQMEKGNVFRGLREPLPLGHPLFVPTYKFDKGEPVRPGRDGRLELPYDTSDKQRVPAWTDRIFYRGSRPGSLDMAGEEVQVGVAQPLDYNCCLELNDSDHKPVYAILQVLLPGYKQEAKRLHSLAIAAVLHRAAVTSAIKSAAAVDASAVVGGPRPPPLPPPVHASTHSLQVRAGIETPSFVDVRNSSTAALLVHVSVQRPGPGAGTPGPLPTWLETLAGVPGPVVSVSVIG*
</t>
  </si>
  <si>
    <t>C_380034</t>
  </si>
  <si>
    <t xml:space="preserve">MGFNPALAHVLGRAYSSAAAPAPTAPSAAADAAAGSAAAAHAPGSFHLYDTTGLDAAKCIRCRGGMRELVYLHNNNTVAHRAFCRACSAADGRAVGEPCPLCNQPVERVLSMY*
</t>
  </si>
  <si>
    <t>C_380035</t>
  </si>
  <si>
    <t xml:space="preserve">MKVGGDGAGRISLRMAGGEEDEIEYTAAYSMDSTTGSKPNLHRVAPVEATTCVLVVSVYPSSMTHATAVSGCRDQGPFKGAAAVLPVYPLEDVKVEPPKEMMKNTLINLGNQCSKGIPKKRSEKSKKKQSAALKKRRSV*
</t>
  </si>
  <si>
    <t>C_380036</t>
  </si>
  <si>
    <t xml:space="preserve">MAALAATVCYAGLIMIAAFMEGRSVATALTTVSAAPFWLLFQQLVRPYDLRQRQRAQLHRDLCALATEAGDYDLAGQPSLSACSLRDRNSWDAFTHTCSLMAWNELAVPGLLAGWVLLSLTPEMLSGRAKVAARGGDEWMPPRPSHLSMYEHDSDSVARDKDRRYMALYLTLMQPPKLWERVGLPAPTWQQVVCLIAVVSGGLAYGGLTDVLAEPGTRLYTGLAWPRLALRYWRQQLRAGDPGTLGLTLIAAAAVICVAAMLTSSARKCWYNTYMDTLAREMVMSGAMRPTRSCEAVASSVATAVHGDCPSTFVRLLDWGFQLFRFYLGMCGGALLVGWLLFGGSVPAYGLPSFRGYTGYSGQWIVRPPPPICLALLNVSGSNNSSVGGAYTPAEAVLDGVTYALTPQLVAAVKEVADLGGGFGGWWQRLQLASRINLLAPGYQRGQQGLPAARDG*
</t>
  </si>
  <si>
    <t>C_380037</t>
  </si>
  <si>
    <t xml:space="preserve">MGFNPALAHVLGRAYSSAAAPAPTAPSAAADAAACSAAAARAPGSFHLYDTTGLDAAKCIRCRGGMREIVYLHNNNTVAHRAFCRACSAADGRAVGEPCPLCNQPVERVLSMY*
</t>
  </si>
  <si>
    <t>C_380038</t>
  </si>
  <si>
    <t xml:space="preserve">MATRQTPRCPLHNSYSQVAEEAAATAQHCGADITATALIAEGGQQLKRAVATAGHIVVSTPGKIATALREGLLPAAALTSRLAVLVLDEADLLLSYGYEEDLQLLAPQVPRSCQCILMSATSSDDVERLQKLVLHNPITLNLAAAGAGAAGTGAGAEEGVEGGGAAERDGGSLASGSGISADIQHFYMECPRPDKLLHVMALLRLGLCRKKVLLFVNTVDEGVRLRLFLEAFGVRPALLNAELPLNSRSHILSSFNRGLFDFLIATDDVYAPSHDRGDGAAAGAAAAGGKKAGARLGKDGSGKRGAKGGDGARKDAEFGVTRGIDFKGVRTVINYDPPSSLQGYVHRVGRTGRAGESGTAISLFTPQHSELKFRMQLEEALEAAAEARRRRAGTAAGVREPGFRAEGEDDDDDGDLAAAAGADSDDEGAGAGAGGKGRDAALRPYGRLSQAQVEALRYRGEDVARGITKAVIKEARAKELKNELLTSERLKEYFEDHAAEKALLRHDKPLAAAPAAAHLKHMPAYLKDPSLITEASEVGGRRQRAQMSAAKKRRLHSGMARGPAGDPLKAAGGGGGAAGGAAAVENASVFVRAPKKGTSHLNEEMTEMEKRALEKGKAEAKKRRKLEGPAPVPKFNVKKKRRR*
</t>
  </si>
  <si>
    <t>C_380039</t>
  </si>
  <si>
    <t xml:space="preserve">MAGAEVAHTGDGIAGSSRATLRCSSGKVEARAPVDLDSGTLAYAATDTTFSAFTCPDTNCGCGSGVPSSAVKGAAVTGEPAALDTPGGAATAQKGQQEGSKVSRVQVALEAPLELGAVAAEVEAEVERSRALVHMGFLAALAVALHNCPEGLVTFVGYMNSIGAGITTAVAITVSVLGMVIASSVYYGTKNLTTALMWASIAALTEPLGGLIGLAVVCGGSMTDTVFGILFGLVAGIMVYISLKELLPGARRFDPKDKVTTLMTVLGAPPLGLTLPGTACHDPTHYWIM*
</t>
  </si>
  <si>
    <t>C_380040</t>
  </si>
  <si>
    <t xml:space="preserve">MGAGCAGVSSLDLGVAFACVIGAGMAAIAGALFIVLVPVKNDLFLAASLAFAAGVMLYISFVDIYAGKAIGHFEDAGYTSAEAFTYATICFFAGFPISWVLDKISHRAVYHGSMLASGSSFCTPSASASCSSCCCTGGEAHIDEKSAAACPPCSHVMVHVAPQPVASGDGEDVMAGGGGKQAGGRAGSSAGGEDAVSQEERTKKLVHLGLLAAMAMALHNMPEGLVTFVGYMDSITSGITTAVAIAVSAGMVIASAVYFGTGQRLKAVMWTALAALSEPLGGLIGLAVVCGGSMTDTVFGILFGLVGGIMVYISLKELLPGARRFDPKDKVTTALMAAGGVIMACSLVAIAFSQPQEGPELEPFMSEVAGGVTATEEEAMPLAPPPLP*
</t>
  </si>
  <si>
    <t>C_380041</t>
  </si>
  <si>
    <t xml:space="preserve">MDAEDVPLELIDLTEALTCAICKELFDGPVSAPCGHTSAAVHDLRRRLEDSERRQQGAEHELSVARGRSGPGNAVASGAAAKAVVGAGGAAHQPDGGCSHELAEAPTRAVAGSISGRPRRGAAQQQASQPPARSTRQLARQAQGGRSSKRRAVGDAGTRRAAGGEESEDEEDDKSDFEEVSDSEPSGEGSGPEAESEAEGAVPSDGDEDYSPNGRSKGRRPSTAAVGPAPGARKRGRPPKTVTTNPAAAKQAYHGAGGARASGSAPPQVPVPAPASAPAPQNGIGDCPLCGRTYGMSQLQAHVDMCLTRQTARPGGAAGPAAAAASLARGPSAAPAWAATASGAKPAMTGRLSRSFGSGAGAGAGAVPSRPPTEVKVPPAHAWHSMTDKAARKIMAGIGLPTIGDKNDWSSRYNRYRTFLRTERDRCTTLTMDQLLRAFLQKEQQEDAGRRQPAAAPTWMLNQIREAAERMKAVQRLQQAAAAQRVRSAPAEGADDDGAAGGGGGDGGEDVSPAEAEATAAAASAPPVTANAAPPTAAAAAAVGSGPAERDVIMIGSDSEEDSDQRQQEQQQV*
</t>
  </si>
  <si>
    <t>C_380042</t>
  </si>
  <si>
    <t xml:space="preserve">MLDPQPAQLIPGAHLIGAKLETPCRFTVWWAQPYTSRTGCVTKHRFKACHSTRFETPDTVAAQALVEYLRRRASWWGRASPPHVAAIVNPVSGKGSAQRLMEAQVLPLLRDVAGLRVTVHVTQARMHAAELVRGLNLSCGSSAAEGAAGAAAASGSGAAPPVDLIMFVGGDGTLYEGLQGLFQRPDWEAAVQCPMAAVPCGSGNGLAASAGLWDPVTAVVSVCRGRTEAVDVASVLQPPGNRFYCLLSVVYGSMANLDIGTQHLRWMGELRFHLGGLWEIIRGRLYNCRIFVLPPAGEGAEPLARDGNGTAGTGAASPQAVVITLPQGATEDTAAGGAGGASGAAAASSGKAGGGMHERLLPARQSAGNAGGGAGGHVSDYPAGPPLPLLASLPGLPHPLPDSLDSLPAGWQQLPDSFAILGAYNTQYLALGARANPGGRMGDGAWDVWHMAADGGAHRGKRASGGVRARALKVLLGIEDGGFAKSPGVMRTTKARALMFEQRDSATWTVLDGEEVPNLPLYLEVHQGICRLLVAPLFEELD*
</t>
  </si>
  <si>
    <t>C_380043</t>
  </si>
  <si>
    <t xml:space="preserve">MAFALRGVTAKASGRTAGARSSGRTLTVRVQAYGMKAEYIWADGNEGKPEKQGMIFNEMRSKTKCFEAPLGLDASEYPDWSFDGSSTGQAEGNNSDCILRPVRVVTDPIRGAPHVLVMCEVFAPDGKPHSTNTRAKLREIIDDKVTAEDCWYGFEQEYTMLAKTSGHIYGWPAGGFPAPQGPFYCGVGAESAFGRPLAEAHMEACMKAGLVISGINAEVMPGQWEYQIGPVGPLALGDEVMLSRWLLHRLGEDFGIVSTFNPKPVRTGDWNGTGAHTNFSTKGMRVPGGMKVIEEAVEKLSKTHIEHITQYGIGNEARLTGKHETCDINTFKHGVADRGSSIRIPLPVMLKGYGYLEDRRPAANVDPYTVARLLIKTVLKG*
</t>
  </si>
  <si>
    <t>C_380044</t>
  </si>
  <si>
    <t xml:space="preserve">MVREAQLAALDSVCGVLPASSVHPLLARLCRAADSGLEKAAGHSGGGSGGKAGGDAALMALSMLAVAALASVLPHLFSNFARLPGALEQMCALFSKLCEDKVWSVQQACARVVPDVSEQCSRAACDVSTGAPASTSGSADAALAARCDGLQRGVLEGEYLGRLLPASSQWVVTAARQVAGAAIAGLRPGLTADLLPRLLDAFCAASAAVGQGAVEVKRACAAAFADVLAKAGHAHWPQLHPVWGRLLRQADGATLCNAVGGAERVVRVLAAGPLGASGAAQEVVGGQLQEVLRANLHAVAPAVCEEMAGLLAVCPPELQRQVLEVLPALCEPPAAGSGRCGDWRPRLCLARQLHATVCAVAAPGAAGPDAAATVARCAVQLCGDPVWTPKTERLRLAAALQQR*
</t>
  </si>
  <si>
    <t>C_380045</t>
  </si>
  <si>
    <t xml:space="preserve">MVGYGLVRSMSGSGRGSVAAGAMALAEAPPMPATSRARSERLDQLYIEIEELKARNTRIWELAMQLMEEDATLSVEDATFKAASSMDLDNPEEAAAAALAANSRTAERLAVAAVTATNATAAAAVPAEAVMVGAGAPPMRPSGGASRGAPGLADVTAAAAASVAAAVATAAEAGVPMRPAGGGSRMSMPTAPVSDSRVPPTMPLTDRPGARSRSGPEAPLPPPSNKPPPPPPVQLPPDSSRVSVREAPNLAAWAGDVLQKTAKAEPTVPPPQAVNGEAFTSSFSNPAASAASAPAEPKPAIRPTGRRSAAAPRPQRTFRSAAPPPETMNPSFDVPADSPRPEDYLKTVDARTSDGRLNPSFASASTVDSAAAAYTPMAPPAPAAPAATDEPAWFNPFSWFQQRGEADERSGTNPSFDASLATAQPETLASSILKAAESTEAGPEAGIGAAAAASASAWSEALTKGAAPGDFTPVEQVAELLDVAMKTEEFKYPKYDPLRNALACASAPSAAHKYDMVRGLLRGSGSSSGSGAAEQSRKYDLIFDLLKSLRTSGEPAAIMASGDPKYDPVWCLLNMREPARGSLSKYDLVGTLLKAALEASPQPSRYDPLQVILQARPVPAGTRFKYCIAQVLLRGGWQQPLSAGLAELPSWDPMSGVVGTKGASRAPAATAASAADGAVARRRSKYDMLGQVVDTVATLPDELASGKWAEQPRDPLLMSAFETLEQQQGAARSKYDMIGTALDSVAALPDQLSSGAFAEANGRELLVSTLKEAAEEGAWGLARRLRNGAGLAWGAVSRAGNAVARAAGMPYEMEPGVQVVPEGSGRGWSYAAAPRAAGSSTTFKARSSSGGRLEELPAVLFRFRGGRGEDSASRTMSPTEVRAEAKKRSAVVARDALAAEAALAAAAPAPCPEAVKQVAKAAAASAPVAPATPSPAPAAATPAPEPAPAAAAAPAAGPAAGPSQPVPQAQPQAQVARSISPTAMDRANRSAARGARQQQPEASTSAHTSNPPASTSSFATSSSNGRMDRAVVPPLRRKTAAPVQPHKKAPAAASSAAAAPAVDSLSVASLPQFMDDQALSAALSAAASGAGALGGVGSVDEVSTSLQLADVAVDLLVLSTARGVPRPTLMELVDRFGEEFIDLAAQLRVARRDSALLGRHAAVARVTQIASAETDATVAWSKLYGQAGAVRAAEIGMPAFLAECRRSYPLLAALLTTGDVSQAVNVLAILCNLVRDEPEAVAPMAVEAPAMKAVPAPVKA*
</t>
  </si>
  <si>
    <t>C_380046</t>
  </si>
  <si>
    <t xml:space="preserve">MTDAHVVAVRMQAPEQPPSPIGRNSSQIPVGDHNDLAIAVTAAGGDDSHLVDVVWKNLTVTSRRAKRPLLNDVTGAITDGFYAIMGPSGSGKSTLLNTLACRLDRGVTVEGELKLNGQDYSNAELKKLSGYVMQDDLLNAHLTVEETLRYTAELRMPRTTTPEERQERVETVMTNVGLIHVRDVIVGSPMKKGISGGERKRLCVAMELLTKPKLLFLDEPTSGLDSVTALSLCRLLRRLAMSRLCTVVTTIHQPQAKIFALFDQLLLLNRGSIVYQGPAHDALDFFDRSGFPCPLHENPADHFLDVITPNHNDSVESLVAKEENLKKHYQPPPVQHLLDNPRPLVLPRDATPWHKQFHVLLRRSVKEVWRKRSTTLVLLLQTVIMAVLIGTVFLQIGTDQKSVVRRQPVLFFCVINQGMFGALIVINSFPSERMLALRERAAGTYHVSAYFLAKITAETISQLPAPIIFACIVYWLVGLQAVATKFFIFMGFMILCSTAATSLALAVSAIARTTDMSVTILPMALEICRLFGGFFLSPANLPQYFSWLDALSYVKYTYVGISLNELDGLVLHCKPDQLNAQGKCPTTSGQQTIDSLGLDYLNMGQCAGILVAYIFICRFIAYLGVRFLKH*
</t>
  </si>
  <si>
    <t>C_380047</t>
  </si>
  <si>
    <t xml:space="preserve">MERIRSTGEYPTQFEESHLTPVYKRKGDASNRSNYRGIAVGGAMAKCFATLNQARLAQFGTATGGRHESQAAFRAGYSTTHHLFALRHLAHKHSTHGQPPMFICQIDFEKAFDKVPRWALWKRLEERGVCGGMMKVLQKCYERVCLRVKVNGSLSSPFASMQGVKQGCPKSTDLFGVFIESLADYIDAWDRQKPDTPVIGGKKVTCLLYADDLTLCALSIYRMQFLLNRLYEFCTAFGMRVNIAKCEMLLRPRHDSHP
</t>
  </si>
  <si>
    <t>C_380048</t>
  </si>
  <si>
    <t xml:space="preserve">MQVLRGFNGLAPKHSSKPGHAGQSLYALPVRPRMRCAAGVAPESSGEVVSGQQVTYSTAPYFSAASAQSVSMDDSGRARTDYGFGFSAGGLLFPYFLGISEQLQSMNVLLPETPVAGASAGSIIAVCAKSGLSEEELLVAFLDLARDCRQGGTRTRLKSVLRRVLEKALPDDIHERCNGRAHLAVTRLWPEFTPQTISSFRSRTDVIDTLLTSSHIPYWFDGSLFTMYRSGVYFDGGITNFIPSTPTDVCYRISCFPSQQLKAFKGISLSPDTFEQWPYDMGTMLGWAFEPAPEDMLLKLVEKGKRDARSWALVNVPVEQLQLAGGGR*
</t>
  </si>
  <si>
    <t>C_380049</t>
  </si>
  <si>
    <t xml:space="preserve">MHSSRGASHAEAPPSTGTTIVACTYKGGVVLGADGRVSIGNYIMNRASNKIAPLAEYIFLCRSGSAPDTQVISDNVKHYLDQISAESGEEPSVEMAANLVKLINYNNKDHLVGAMLIAGWDRHGGGQVYGAPIGGTLVKEKWAIDGSGSTYIWGYCDNEYRDDMTREEAEKWVAEAIALAMTRDSSSGGSIRLITLDGTGAHHKYIRGDEVQQFVGDLPFPAAPPASLPLQGGAAGSMVVG*
</t>
  </si>
  <si>
    <t>C_380050</t>
  </si>
  <si>
    <t xml:space="preserve">MPALGNFPTLRPPLPAHSCSHGFAPGFPQSPPRERVWLGKCTPRTVCAVQHRRPTRPTPTPAQNPCRLPRLH
</t>
  </si>
  <si>
    <t>C_380051</t>
  </si>
  <si>
    <t xml:space="preserve">MRFGGANQAVAAALLSAGTGRAAARFVCRLGDDAYLGWLQGELARAGLDTSASVVVPGMSTGAGIVWLDAEGAATSVVLGGANTQGWSLLPPDDASSAGEKAEEETAAREAALLAEHAAAVVAGGSGNASASSTGDTSAAALRASVLLLQREVPEHVNAAFAAAAAAAGIPVLLDAGGENKPVFAALLSHVDFLAPNEQELQRLTGLPTATEEQVAAAAGALMAAGARGVLVTLEGRGSLLLLGDVEAEAEAGKAAKGTGGISGGRRCRPVRAIRQPALPVPGGVVLDATAAGDAFRAALAVALVEGQGLEDGQGGKEGTGWEQALRFAAAAGAIAVSRMGAMPSLPTRAEVEQLLVEHGASPAAQAWDAPELLAAAARAAAAGSSGTEAAGASAAAAAGSCSLGGGGVGVQEGTCSNPASAAEAGTATTTIPVAATPESAAIGSCAASSSAATPQHHQPQLYQHDGADEAADGACPLLFGARLNSMKSRRDKLLANYANYLPAARSSEDGAAAGSQSAASGDAGQDGSAAAAARRERLLEQLKDNGPLGWVARQGLVRAADGWSGGQQQQQPAGGAGGGAWGGAGGLDVVYFNYPEHLKGLTLQQVQEALSLAGLAAGGVAMRFPADPFRAGAFTNPDPAVRAAAVALAVEGCGWAAQLAATAVAAGNLSASAAAAATPAPGHLVVWSAYDGYDYHLQADYGAAWSAAVEAYRQLADACAAMHVAVSIEPKPTDPSSRFSFLPNTASALSLVSAVGRPNLGLTLDTGHLLMAGECLAQSVAEVAAAGRLFGLHLNDGHGRLGAEDGLVFGSVHGAAALELMYYLRYKLPPRPAGAFSRGDGAAGVFGLPHAIFDTFPLNEDPVLEAEANVRAARGMWARAGRLRRAGLEGCLAAHDGLCGMRLMAELP*
</t>
  </si>
  <si>
    <t>C_380052</t>
  </si>
  <si>
    <t xml:space="preserve">MLQISWDYAPSGRMRCYPPGFAAMPTGAARIGGTFVKAQYREYTDASFKALKPRGKEWEHLGSLGPALYAEVGDVLVVVFRNNLPFPVNMAPTGGLTIAPDRPGGPTSANVTQPVPPGHTVTYTWAVPEQAGPQPGATVSSRMWLYRSNVDPAAHDNAGLTGPVIVAGRGQAGPGGRARDVDRDVVSVFAVVEERSSPFAAQHDPKLTSGASFTKNMINGWEFCNMPAGGITLRTGERVRWHVSSVGNHDGLHNYHWHGHVVELNGHHVDQFTGIPTASYSVNMVPDEPGNWLFHCHVNQHMGGGMVDMYTVEGPRAPLPASTGVERTYYVAAEEVLWDYVPLGMDHCSNPPKPFTPDTVGYPYLAGPWPGSGANANGSSGGTSTSSNGGANSSATAATPTPRLGPQLVKTLYVEYTDANFTAAKPRLPGDAYQGFMGPLLRANVGDTIKVVFRNRARVPTSIHAHGVRYSKANEGTLYEDGSDPATDKADDVVAPGQTYTYTWHVRELSGPGPRDPSSLLWIYHGHVDEAAETNAGLMGGIIITRRGEAALSQPGTVSRMARSASDLTPVDVDREVVLLMTVTDETASSNFKANLQKVDPTAASDPAALGRITGDPDFQSHMLKHSINGFMYCNLPRLNFTVGERVRLHIMSFGSVDDTHSVHMGGPRLDYNRQHSDAVQISPGGMISADVAFTAPGNYELQCRMAHHIIAGMRARYAVFPADPQAAPQLPATQLTGVTRTYFVQAEPVEWDYAPAGYQKCTETDMLGEATPYLVRSSASIGSKYRKAVYREYTDASFTVRKAGPNYTGLVGPLLIAEVGDRLDVHFRNALVDLPHYPVNIAPGGGLVEDGSDAACAGGAPVAAGEDCVYRWIVPDTAGPAIADFSTVAYGYTSSVDMASAPNLGLVGALVVAGRGELQPPAAAGAAPLPAGVDFLVPLYFQVMDENSSPYLPASAKAAGVNLTAMSAIEETNRMHAINGYVYCNLPRPAFPTGSLVRWVLMAYGTASEFHAPYFVNHVVQVDRSGWSTLASLMPATVRTADMRAGTAGNWLMFCDVHHDYMAGMMAEFTVLPDMSRQRA*
</t>
  </si>
  <si>
    <t>C_380053</t>
  </si>
  <si>
    <t xml:space="preserve">MARELRDPSVLAGGVDVHLFEQRDDSEDRAGGGISLAPNGMRVLSRLGLTEALTGQAGEELLDFNLLDSAGETIVSFKQRARERYGHPAAGFRRYRLRAALLEAARREPGVTLHSGHRLVSLDCGESAASTAAARPATLVFENGASFTADLVVGCDGIRSRVRAAVRGAGEPPPRYTGTEEVICVTRARNEDLVARSGLNLILGSGPRQFGTYGVGSECMWFASRRGRCALGVPAMRVPPATLDDRRPESRDSWGAIKTPQEQEAVRQELLEEFKGWTLVEQLVQRDVDIMMRVGIYDRPAVSDWVRGVVTLAGDAASPIPPNLGQGGNKALEDAGVLVGCMKRLRGDVPAALQLYQRLRVPRAAALLGDTRAGGEVSGLDSPFFIAVRNTLLRAFVGITGGLPLGWLWSYDTERVAASEPLSLWRDLHRPLKGSEGLWRVLEGFGECLAGRQHCTTAQQAYT*
</t>
  </si>
  <si>
    <t>C_380054</t>
  </si>
  <si>
    <t xml:space="preserve">MDLPPTGQVKKHVKELGYTNAHDWLVGKITSEPDTAVCVATSASRCCNAAGEDQTELTDRKLRMPWAEWMTQPQQKASGKQQQEEEDEEERDDEDEEEQQEEEEPEDKEQEVALKQAAKPRAAGKAAEGAAKRRRHAAAMAAVAAAIGELDSSDEGKQEEQMELEGEEEREQEEEQEQTGQSKSQPGRTERGGGKTAGVEKATVPRPSRPRHVVAAAVLWRRERVAI*
</t>
  </si>
  <si>
    <t xml:space="preserve">MPSLERLIAEVEPNVITESLTRECIQIQGGEPDTAANKKRTMPFRDVECLAFSFKNLACVDNLRGLDTLTKLQLDNNQITKIENLAHLTNLTWLDLSFNKITAISGLETLTKLVDLSLFNNQIAKIENLDTLVNLNVLSLGNNQLSQLDNVMYLRQFKQLRLVNLAGNPICKSHDYRSYVLSHIKDLIYLDYRRVNPADVQAAREQHQDEMIELQEREEQQSQEEKLNAERESHEKLMKQANLEGVETLIDDMVKEDLEWPRLSQVPSLLDPWNEIRDKFNTYTDEFKVAILEQHNKKKAEYEEWLGVVRSYLDEKDAEARKLIVEYEKAKKRTARVVVDQPLMAESQIDNLKVKLMALKDQLMAIEMEAVEVLDGLVQEFDRAYSELAEINKGQYNGYFTQVRDLQNSFFNQLTSVAMTVFEKYNQENSDIESLPEEARTLLQDKDSLMNALQASHDAHMGKIDSLEDRLVSNELRSANDLTSSNATWATKRNRDRISEIINYLERNVLELEELAGEEEGGEM*
</t>
  </si>
  <si>
    <t>C_380056</t>
  </si>
  <si>
    <t xml:space="preserve">MADEVEQVAEGVKELEVDDNDELSLDLGKKKKKKKKELVLGDLGEGGDAPAAPAPAPEADDGMEMSLDLDLSKKKKKKKKTRQEEADFEEGEEAGAGPADDGGEKSAGKFPWSGTDRDYDYEELLERVFGILREKNPELTGERRRTVLKPPQVAREGTKKTVFTNFMDLCKAMNRQHEHVSQYLLAELGTSGNLDGQQRLIVKGRFLPKSFETVLRRYVNEYVLCPGCKSVDTLLDKDSATRLMHLRCQQCGASRTVQAIKAGFVARVTKRVADAK*
</t>
  </si>
  <si>
    <t>C_380057</t>
  </si>
  <si>
    <t xml:space="preserve">MIVQLARLAHVLGPANILVSVYESGSTDATRDWLDLLRGVLGALSVRHVITSQGSLTRSRGQDRIAFLASVRQAAVDQAAAACASSRFSRSAGACSASRLVFINDVFFAAADVVRLLQYGVNTGGDAADGSGYDVACGMDFEPILADLPPARQRDAMTSHLQRTWGLAEPTAARLSTWPLAFRYWKKAYRRAPSLLRSLPLLFYDIWVARDLTGARLHRAAPYVAHAASAKRLRAGLPTEVYCCWNGLVALAAEPLLPGRSGGSVRFRAGDVAVGECAASECSLLCDDLRRLGRGAAVMDPGVRVTYRRVAAERLFASREGTDGASVDAGSSTISGAADDDYTGIEINSREEWSAGVLADLAAWRRQHVSADVPRSVECCGLRPGSEGVDFEHGCSRVPAPRGPAAP*
</t>
  </si>
  <si>
    <t>C_380058</t>
  </si>
  <si>
    <t xml:space="preserve">MIARKPEPQLVQPYPVNGSGLNGGLVQPVPMGLAPAPKPLHMHAPVQAVQAAEHAIMSPRVAHVRAARAGEASGSGRPSMGDAQLVEGESPRQPGLPVRARGPHEPHHSRPLSGGGGVGAGASGVGNHHGAGATGRKASPVPGATSTAAAAQDRAQKAALDMMMAATGGGMSGLAKPVGAAGAVTSEKVLDPSTNDEYSRVITPETAMTDEVEDVCAMLVECLELRKHWLFRPALSPEARRHEPEAAVPSDIDPQPFQYSPQPPSGHSFRMVEGVMQVFSPDDRGFNNNLFPVPGTAAEFFTDMHRILRYASSGPVKSFCHHRLMLLEQKFNLHVMLNSDKEFRAQKAAPHRDFYNVRKVDTHIHHSACMHQKHLLRFIKSKLRKEPDEVVIFRDGKYLTLKEVFESLKLTGYDLNVDTLDMHADKNTFHRFDKFNLKYNPCGQSRLREIFIKQDNLIHGRFLAELTKEVFEDLESSKYQHAEMRISVYGRKAMEWDILAAWVVSFQLHSDNNVWLIQIPRLYNVYKETGVIENFQQMLDNIFEPLFEVTADPSTHPQLHVLLKHVVGFDMVDDESKPERRPTKHSEPPERWNTKHNCAYAYYAYYIYANLYVLNKFRESRGLNTFTFRPHAGEAGDIDHLVAGFMLCENIAHGINLRKNPCVFKMSSADLCEIARNGVLHSGFPHACKKHWVAEEYWRPGPEGNDIHKTNVPNLRLRFRHETYCDEMRQVLHGAVAHQARKAAQLMRAAQE*
</t>
  </si>
  <si>
    <t>C_380059</t>
  </si>
  <si>
    <t xml:space="preserve">MVNRTEIKLGLLQGNVEDMYREQQEKHKAEAAAAAAAAAAAGEADPAAADGQEPQTKKAKKAAEKAAAAAAAAAATSKSVVRGERIEHPPFLPRLPDEVVSAALRDISLRAPVTAATPPSCAFFTFVNAKQTLNCSTFNCDGSKIVAGFNDSSVRVYDMPTISQHHALLRRSRRGQVPGGGGGGTNPDGTPAPAPPSADDLEESEPPGTLYLHGHTAAVHAVDFSVDQRLVLSGSSDGTVRVWGAEFGSCLAVYPGHVFPVWDVAACPLGHWFASAGADRVARLWVSERTQPLRLLVGHNADVDVVRWHPNCCLVATAAGQADRTVRLWDVREGKCVRYLPCGRALPGSPTCLALSPDGSHIAAGSDEGGVTVWDLGTARRVAAAPPSAAHTGAVWSLAYSQGDGCVLASGGADETVRLWRNDTGEALAAAGVAAADGGTGADGEGGGAEVGEGAADGAAEGGKEGGKDGKSGKEDKGGKPAGPYAQLGRYRTKSSPVVSLAFSSRNLLLAAGPFHRRGPIT*
</t>
  </si>
  <si>
    <t>C_380060</t>
  </si>
  <si>
    <t xml:space="preserve">MRKTCVGLSLALALALCAVHAASAYDCSAHPWVDEAVKHWFKPAYKMARQSPLTVEESLGKIANITWGDYFTGKSMGILYHDEPTKAYKVRWQLLWKHNEPHKPAGMQQLMERAVAAHGTDLAAAWGPGKEVKFIFGTEDFPITWPDQQLRVPSFQMCASPESPDVPIPDFTWEKYNQAQYTNTSWWEVKRLLTHKAKMVPWRLRERELFMRGDAGVGYRKTLMPFMHEVQVNRSDIALFGVKVNFHTTGFYVTDMKHFSLLDNWCHRRYLVHTSGFSYSASLKYKLACGAVVVSFESKFREFYYPGLKPGVHYISVPEAEREALLKTVAPQLKKELTELEQKYSEEPPPMAIAAREFATTQLSDAAVSCYLYRTLVAYGRLYLSEKGSDVPEEVELPAMGRRRQQRAAAHRGRRALLIGERA*
</t>
  </si>
  <si>
    <t xml:space="preserve">MLPLLTRPTTSMWGERSVLSVPSSPSRAAREEAMPSPKRSGLGSGRLIGGQASTTSLGSPGAGTSQFQINHENTLRKNRNHFQGQIEQYSIDYHSSHNKALAELPVLQEQHALEIEEYQNAIEETVTRHLGRIAQLRQDYSLLIKEASRRHMELQQRRFAGARVDIPQVAQQPIAGLPALSAQPQIVAPSAVPNGSLAASRSGNVSTSSEQAGSHAMGQVNPNAYLRTLNNDAAAAMSQYNTRPLPATPGGIAALSISTPASPLTARLATPSEATARNSDFARLEAMHEKYMGRTKSQHEQGIAARINEVSNWQQTFAACMAALAQHQSSALAHLSSCVEEAEAWHAQQRGALSAAHDEVMTEAERLSRQLEAAQTAAAAKLNGLLASFLERVLPSGEVGLAEAQASYTRSAANLRNEHVAALEAAEAALRALVPRHAAMRQHMSASYSSGLASHEAALAAAGGHYDSRGIPELRRQYQDAESRHRDTLAAIRAEHLKGLAGSRDGWMGEAAALLEEYRARMQELKQQYMLAYDVNLTEV*
</t>
  </si>
  <si>
    <t>C_380062</t>
  </si>
  <si>
    <t xml:space="preserve">MWSLCQRPSFVRPAVRNQARQNIRLAQRCRPQIVARSADDTTASTSNQEELPEELRDLAISEDGFLIDTKTGKQINEMGATRFDVAVRALRGELDPPEWVENTERSSGIILSALYQFPRMYTFQVVGKAGSSSSSGSGAADGASGAGSSGKDEFVKAVVGTVSRVAQAEVEDGKVEVKERMGGKYVSVSVDVMTRAPEIVGLVYDELGKDPRVMMRF*
</t>
  </si>
  <si>
    <t>C_380063</t>
  </si>
  <si>
    <t xml:space="preserve">MPHTRRTLMVDLTPPAAAAAAAAGPEGAPSVGASRASPTSPSLAPHARAPLTQGLTVDGGGHTLQHGRQVPLKAAAPTHSMCTMGVGAECRNSSADATSAAMRTRCRQPSGTGPRAPPAFALLPPSQPNRVVACDEASPSLSIQSSHTAARCTPPAPPPPAWRPRCTPRGAWPRVGAPAPSISTTAQAVPPRSPSRTVSALSQLVDGAEAARGRPQVVIAVGAAGHGDGRDRGGGALGQQPAAPAATAPPGAGAGAGGAGRVGAWSPTPAATAAARPRSSRARCRRHRRRGPT
</t>
  </si>
  <si>
    <t>C_380064</t>
  </si>
  <si>
    <t xml:space="preserve">MADGPSPIRIVLWNDGGESLAAGVEDEEQQQVLHSFADLVGSAIDAVLELPQFRHVEAVTAEAEEDEPGLSIGFDAGSGDGEVDIDNLKGRLDIAGLLLGSAQLPEELAEVAAVEVTDEEEGTTELQFTDEGLVQQLQAVVKRAKLEKRYNDWVAGVAESLGPALDAAAGGVEVTEMPVDPYDVLQAVVAQLIRVAGVSPPAPSLFSRTGALVGGVLGAPRSAVRQVTKRLGRAQRLWWRLEDVVVDGSKLALRLAVKAARPVLVGFVLHRVLKTLDRSRQLEYRLARMGPEEAREAYYEAVLGKDWKQQLQADWDKALEDVDAGLVTDEINHEKRLMTAAQLRRLEVEEWDKQRMKNFYLASFGGLRWFDQMEQALHNPLFIESRGWTDPVQNWVGQNRTYMDDLPAGQYMAGVGNAAIRIKEAELKRKLTDVERAHVLARGGAVAGGLLPQQPTDPATLAVAVGGAFVPSVAGKR*
</t>
  </si>
  <si>
    <t>C_380065</t>
  </si>
  <si>
    <t xml:space="preserve">MAPAPCALGPTSSTHQQSSGSHKSKGKGGLLSKLLGGWRSASSGGRGTSSLAPRPSSAPQWNGQVTGLNAPGSVACGATATVQGATAPPCGNQCTSAPFLGYATDLEKHYELGRELGKGGNGVVRIAKNLITGEEYACKSIRKVLTDASEKKKQGHLDSIRREIQVMTKLSGSLNIVKLEDVFEDEENVHIVMEHCAGGELWHRIGDSHYSERTVASFMRAVLRTLAQCHAQHILHRDIKPGNFMLLSGDDRAPLKAIDFGLAAPFDPEQLPRTDLGLEGTPWYMAPETLRGEWLPSSDLWAAGVMAFQMLCGRFPFDDKKNVYAPAITAIWRSVLNDELDFDKPWWAGISDEAKDFCKLLLNRDPKLRPTAKEALKHPWLRGNSSERSTGKKLGQSVVARIQRFASGSQLKRTVLQSIAAELLSHPELLAVERERCAISDSGRPIVATPDAACLAPLMKQMRLEHGGQLTEAALSDALAAMGFRLAPSEVTRLMEQVDMDGTGVIDKADFAASQMDWRYFQRNHAELWLELAGKAFREMDKDGSGVLTVPELLDALRARLPPEEVQTALELALQEAGSNGASAAASAGSSGDAMTGGIDFEGFLNLLKVGSVDSLDLYDDRMSVRSMGNSTHGGNGSMDRYNSLLAASIKTSDWSRHGPGGSRHGDVSAHSATSDVSDVSAVQDKDNSLRAGAGMMPASPAAAVTSFRFDTGTGVPPLKKTAVANGIVGSISTAAGGGVGAAANGTSGGMVWRFDVAGPAQPPPAPTSTVWRFDVAGGRDREKGWDQTGEAAAIAVGAGPLTSGPTTPAKDGSGSSRANVAVSALNTSATGHYLGRQGGYYDRRHHGATLYRNAALNALNASRLHTVAE*
</t>
  </si>
  <si>
    <t>C_380066</t>
  </si>
  <si>
    <t xml:space="preserve">MPYGSRWMWAHFVLAYVYVLWGMWLLAWHYRQFAIIRTHYLRRGDGFNVWRELYAQPVAMLGVASPAAAVAASMGAGGGSPKAGSRARRSSSHYHWLYGSSAAAAIWRSSSNSGRRSGNPMGGMLWLLPPLIRNMLPVELPLAPEHQHQHQHQHQHQHQHQHQHQHQHQHQHQHQHQHQR*
</t>
  </si>
  <si>
    <t>C_380067</t>
  </si>
  <si>
    <t xml:space="preserve">MSGQRPEGRLGRWVSLRGPGPRVDLIRHHRDCVRELREQVQAARHAAFSHAAGTGSWLVFFRSQRAAAMAAQCAIHPEREEEQEEEEGQAEEQEEQGLWKEEAAMGTGAAGGDMEQEDARQCYHARYLWGRLRHSSYFRVSPAPGPDEVNWSALWLRPRQRWLRRVLLVRPLALGLLLLVPVGIFAGGLQQLNSLLCPAGSGPGHDPGRLEGAGGVPGGGHGGGAGGGAAGAWPWYCSQRSFVARLLQRLAMGAGPALLVSLWQGMVLPVALWLLVQAGGMSHSLSGCDRCVAAALFLYDVVNVFVGGVAGSALMLTLRTALSTGPSAALSLLGSALPASSNFFLSYLAFRTLVAQPLRLLIPHVGVRLYLLRRYVRPSAWARGTCAAPPPERDAAIMTAPVSPRYGYEVGMLLLVFVIAGGFMLAAPLLLPAALAFFAAAWLFWRQAFLGVHVRQYEGGGSMWALLFSRLVGVLALFGAVSGAALLAQGGVAQGVLLLASVPPLLLRFHARCARRRVSRAADPQDAYRAGEPAVMPLDLAATAPLASVDPWTYMPPPLHHQAAGWHPDWSVPWRGWNMPPYSV*
</t>
  </si>
  <si>
    <t>C_380068</t>
  </si>
  <si>
    <t xml:space="preserve">MSDGVQVILLWFEGPGIKPDAPCVISLHGIGGDEHSVRPIMLAEECLKRGWRSVMYVRRGHGDSSLLPVGAVAPSGGGADETTKAAGSADGNTFHQSPLYAGPSAGNAAVTDAGKGQRQGPGPIAEATEADSQRRSASGHGDGSAAAISTPALGDGTDGTNTPVAGTATAATVTAADTATVTTNSALLRGAGGSASSLDSLAHCLPKNFNLNLAMALQRAGGGSSGAQPPASQQHHHNQQPPGTPTSLATSMAAGVAGCIGGGSGRATPQRVQLDPEVLKATRKAFPQHADTEDFQAVLQHIHAVLPEAPLVAVGFSMGTNVLVKFVGEVGPDPNKNPLTGAVSVCNGYDIVEGTRHLVSSRALADRVITASLHKLLRRKLPEVHAICAAHGVLCPAPFTRQRAGAAVRATQVDFDEVLSCNTIRDFERALMLPIYGHDDIDTYYEHNNCKDALKTVATPLLCMSAKDDPIIDPKLLRHAEEAASTNPNVILAVTERGGHLGWMRGWRGRSWMMEVIIQYVEAIVATQAHQPKENVAPVKSEQPQPQGAASPSALERSPQRSGSLPETAEVPKSLGAASDAAATATVAILASAAAAVRAAPDQAPDAAMQVAAEPLPQEKDAISETDRTGAPDAGSSAAAGDNSPRAGGPAAGAEEGAPAGGLGAVLAALSGGMGHRRSGSTSSTAAGASTAAASGHAEQGGDKKALNRAQQERGLGLGEVVVQLDE*
</t>
  </si>
  <si>
    <t>C_380069</t>
  </si>
  <si>
    <t xml:space="preserve">MPFSTVPFFADWDDVSLQLISGVLGHANVGSGELLIQRGEVVSGLHIVLSGTCDVAVPHPTNPRGRAEYRVLHAGDVCGLEPLLSDDHRAAAGVTAGPAGAELAVLGYSSWADVCTRAAAGGPPAAKWAALRATLLCTLLRQHAAAAPQQRAGGSGGKSEAAQQPAAQGGTGGGPAAGRGCVKWDTEVELASVVEVDEAAAAAAAAGAGAAGAGAADAEGPYELLRQERLALLLACFTGTSLSAMPHVMLLEAARGCMLRPLQPFTPLYTVNGAHTSQAVLLAGSLQVARLSAGGAASGLSDAGLASGAAASTTPGGAGAAVAATGADGEGWGEAAVGEELEELEEVDDGDDAAATTAGEMEAGDEDAVDAVVGLHAVGAGGGKAQASVMCQVPAEEAQRRLTERFGPVVGSEGVGASLCELSLAAITGAKGRRPLRRSSLVTGATPALVLVIPVAALRRGYGAARSALVAARTAALLRPGAWGGLGEALRGGCLKPAELSALALAAAPARLAAGALVARQGAPIDALYLVQEGELRLLDDPDSAAQQQQHEQAAAAAQPPASAFALAAVSSSASSGAGPSAVLSSLLADPVIGSELSPLFARGREGEAAVVPGGSSAAAAATAAVTAAVAVLGGSTVGASASQVAAALKNLPSIMTVNAGGVFGAGLLGHPAASISMPEAPGTDAGPAVGAAHASRAQQGSAATVALSSSAAAASQQNTGGSAGGAATIVKVQQGRFPATAVAAGAVRLLVLPREAIVRLAPVLGPLLMELASQHLEVLERRRAEAQDMHAKLPQVISVEGLPAAPVVRDPYAVTRRRAAERKAAVDALMHDGAPVVRPPEVLPPEQMLARPSLLLERMGFKVPKIRGLTSGTASGGESEPASDFL*
</t>
  </si>
  <si>
    <t>C_380070</t>
  </si>
  <si>
    <t xml:space="preserve">MWTDHVNWRRENKVDSILQDFHFDERDKFLEAYPQGYHKLDKMGRPVYIQLIGKIKVPAIMECTNEERMFKFHVQEYERCVKVIMPIASKLAGRKVDQTFGIMDVKGVGMSALTGDVKRMLGQFTKTDQDNYPEMLGHICIINAPAVFRMLWGLVKNMIDVRTQQKIEILGPNYMEALLKHMDIENIPEFLGGQSRGTLLDDVGPWSDPELMAANGIDVDALRRGDPAGALPGPGLASPSFTRAPSLLNSSLGPMGSMFRTPTVARVSVEAANGASPSASASGPSAMLAASAAATVAQLQAIAENRSRSLQERVKVLENMLPAALERSRPQAATDVSVRSAPEGSLLNRVEVLEDAVETVLLAQEALIIQAQQQAQLTEVALADLRNRVATAEAKASSAKAGCCTIM*
</t>
  </si>
  <si>
    <t>C_380071</t>
  </si>
  <si>
    <t xml:space="preserve">MPVLCQAPYADACPGPAPAADARASGPDEHKLPQPPNPPVPLDLSPSHPLPPPPQCASRRGPSRPHSARTCCTSAPVS
</t>
  </si>
  <si>
    <t>C_380072</t>
  </si>
  <si>
    <t xml:space="preserve">MRAAALAPVRSTAGCVPTRRSLRQTCTAVLPAAVRAYARPAASPSGPCSGGLALPPPTHVLLDPSCSRPAAPTASARSAGRGRGAVACNASSAGAASPSPSNSGGGSGAVELTAIEKSLAAFCSKFTRLFPVWVILAAVSGFYMPSLYTWFDNTCITYGLMFVMAGMGLTLTFGEIASVFTKQPQLLLLGMVLQYTILPAFGYVISRFLMAQPGLAPGLAVGVALVSCMPGGTASNIVAYIAKGDMPLSIMMTTASTLMAIATTPILTSLLVGTLVPVDPRAMFLSVLQLVLAPVLAGTALNQFFPAAVARVKLYTPFMATVVVFLIVGSMIGTNVAVVASSGAIIVASVFALHSTGFFLGYSLSKAMGLSDKIARTNSIEVGMQSSALAAVLAKVHFADPVVVAPCVLSACTHATIGSLLAGYWAATLKDEE*
</t>
  </si>
  <si>
    <t>C_380073</t>
  </si>
  <si>
    <t xml:space="preserve">MCTPHQGLEPEIRAEVWPLLLGVYSPEHSAEQRAAAYSELRRRYEGLMQRCRELETAFVESTTAVRRSVRPHGISGGGAPPLPPAATAAAVSSAAVDAAAEEASVVIPAPTPVAAESADGLAAAGAADEPLPGSSLGDSTSNSEGVATLHATEEQEDSDGRSVPASSLPSAAVLPRAETAVPAGAGGGDDTAAATGTGAGADAALDAGSSPRGGLLPVGHLSRHDMPPELRPYWESQQWIAMDAIRTDFKKNALPGATAAATAASQGASAFATATSGGLSLSLSGLGITGLGGGGSNGGLAAGGGGGGAPAVREAVMSAPASVLGSPVGPPAQADVGGGAAEGPPPAEAGLPGDTASGPSTSLVSTSSAGGGRIASWLASARERMESSSLYQAAARRGRQSLPAVSDEDVALAVAAGQPAVAAAATAAAAGDASAGMTGAVASDAPETQAAQLAAVVAAAGSSAEEQQQLDSEVSLGRGLEAAAAPGPQDAEPAGSPASDTAPVARVSDQTQSAPAATATAAGASTGAAASTSGSTGWLASAKERIQAARRSLQTTSRDQVQGQQAAAKTTDEPAAAAAASQQPQQPDQMTARATGASTAGAGAAALMPTSASSDDAGTTSVGWLASAKERIQAARRSLQTSKENPVQPKPPPLEQLMPARSSSSRQTLPYNIPGPGLLRQRRRQQQYQPPLLRPRRRRHCSNVAGSHLFSFSSVSSIADAYADAAAAASARAAAASASASAASYGSVPPVLDATQPHTHSHSRLQVSLPLGSADSTPLPSTASAAAAAAASTQNPCIDAGPSSASARAAAAAPAMLTSTTGKPHARSRFAADALAAASAAGATPGGGGCCGGGGLVGGSEGSPALSLPPLAQSDSPLLPASTATTPADVGAMPGTSSTTPGDLTAEHPSDLDLGAEPDAGRRSGSAGGAAPEAPDGGGSAAADLAGAATTTVDAPEGGATPAAGSSSASIAIAAASSAAPAIRRSASGLPSWFSRPGDANSSATAAAATALPAAAAAAAPAPGTSAPESSSGSGLGWLRRFANSTSSGAPAASTSAAAALPPLPPTSSATTAPAGPALAAAVAATPGAQLPAAVVEASGGSGSSSGLSWLRRLAAESGLGSSAAHAEVGTPTGAATPTAEAAAAAATSASGLGTGSSGLHWLRRFAEPSPAPPPSLPPVAAAPADGATPAAAPPPASSGPVSGGLTSSLNPSNWLRRSADSAPQLVPPPPPPEAGGVEAAAAAAATPGGAGSVTPIAAAAAAAADAAAAAPKTSLWLRRMATESAATSVSAFAAAAATPAPASPTGPITSVTAAAATHAAAAVGSSSAGGYSHSQWLSCVARYHLDHSAHFTAGQRRQVERLVALLSAYAAHDPALGYCQGMSDLALPFLLLLDDDALAFACFAALMVKVRANLLPRHCDGVFERLAALGRLLAALDPPLEAHLRRLHAAPDCHFAHRLVAVALRRELPAELAVRLWEQLWADDLLEERLAEEAEEEEREREAEEEEAARERAARVEGEEGPAAAVALAAAAAEEEALVAAAAKATPAAASGGVDGAEQPQPAAVLPEPAAVAAAEPEAAAGSVPAASGGASGICGIVSAAERAEGLASAASDIATEAAGGAPVAEEAAATTAAAAAAAVAEDSTAPEEAASSAASSPDAGEPPPPPAFSRELFQYVVAAVVLSHRRRLLDCAELDDVLRLFQQLPHMSRADVAAALQRAREYRERVAPRAAVYAAQRRAAKAAAGAAEKRAAGEREGEVKLAAVAAAAAVAGAAATAAAAAAAAGLQELEAAAAEAGAGLVAGAADLAAAAAVSGVPPGAPVAKL*
</t>
  </si>
  <si>
    <t>C_380074</t>
  </si>
  <si>
    <t xml:space="preserve">MPAEAKASRGGSFADRAAAAREAAAAAAASAAAAAAAASADTTTTAGAHGTAAAAASGATTAAAAAAAAPQQPLLVFDVENSDEEAGASGNGEAAAAAAASSLGRQRGPAKGPRGVLRVAEAAEVLRDAAEADAEAGAEEEERPSGRAGGSGSAGDTAAAVGLSDAALPAAVNEVAPPGKPPRALRMWFPPAAGGVGVSKGGKRGGAKGGGSGGAAASAPIRPPATAAAGIATSTSTSTTVSTPAAPAAAAAAASGAGTARRTGCSTGSSNTVLSTSSNGSNGSSTSRRRRGRRSSRLLXXXXXXXXXXXXXXXXXLSALVDLISSPDF*
</t>
  </si>
  <si>
    <t>C_380075</t>
  </si>
  <si>
    <t xml:space="preserve">MEVKLALISAALAALVTAVIMPYTDPENLAKLSQHPVAGLVLNTTADAFYAFGTWVGGGDGDDPAAGGPSLRDYYPLTLPPRDPVSGSARQRQQQQRRRRRRVVEPELDWADPRVWEAQTLQARVAAAGAGAGEGESPYYSATDIDTLLGWCGDLATKAAATESTTEPTTESAAVSGSAAALGSESAAGAGAGAAGAAGGAAGGGGAGAGTDAAAAVHFRALILPPSNPGDGWAAVLVAARPIAAGEPLLFDYVAGAEDGPSGLTCTDRWLEEYGFMPHSSDPHRECDTFDISRSQLAAALAQLLPAASGAAAAASASTGDSQGAAARAAAGAAAGAQAGSGPSEALLAALDVLFNQILKWNFTIVYYTFAQMGFSRILYDVRVQENCDVNYFSVFFQRDIVHIIAVAVITTFVIAHVVWLDAVVDPNSDLASSAFSSKYLDALRDGVWFSSNVLLNGVIAPEKRIRTPLGRLIITVWVWNWALVYTAVGLVAVYVCLQVLVYIGGRFAHDAADDEEDVAATGSGDLRTDSGHSGASLTRAKSVKAALGTFASKMTARQPSTRVTPNHSTGQIATPSFTARQMMLSSGVSEKALMMASQPSLSTMGSQMLPLPGMGMGSGSGGGAVPAVVIPSNRAQTLGSGGVLKTANGSVGGNKGNGVGGGSSGGVRSPSFMLRSAAGSASRVRIVTETSNRVEDFRQEEDGGGGKQSV*
</t>
  </si>
  <si>
    <t>C_380076</t>
  </si>
  <si>
    <t xml:space="preserve">MANAVTDVGITNHECSACGCSRTLNTCTSSRACRTGSYCDRYVGKCVSCYECLDDGDVREGSCRQICGHSPRPVLPGVFGLPYDPDDEAASEWVIDAAVEVAALFKSTLGTAPAVGWFDLGTVLGGVGFDFLPPEQLRFAVLQVTRANATYSGYVAAKSPRAPPPNAPPDPPPAPPSPPRSGNTSVNATVNGTSGGVNGTSGGGLNATGAVSRHRAELRRRFLQSTTGGNATATTTSLPSFPPTMDANPSTAPVYPEDLVRVFLLQRRDHYDAFCPPDAQIFSTGLSYPGCACMAIPPEYQSDTSLVTGSTKQWIDYLALLGGANATTAQAACPQGFRCSSANFQHMRHLMSRAYIPLTMGICVPCLVGEYCPEGTVEKTQDLVEVCNRRSALLDSAEDSSSNSSSSSSSSGSGSSNSNKDCGNTRLCPAGSYCPAPSVKQNCTVGDFCTEGSTEPVTCTFDTILNQLPFATVKPQPTYVLSTVTQGSPLSGNYCPEGSEDPFNYCPGGYYCPSPGVKTLCPVGYFCPDKSVEPVRCGFLLSCNDAGISKPQVAWWGFIVFVVLMLMLPVAGILYNLYEEKAMRRTAHDDKLLEALAAMGFGGGGIEEDSDSDDDDADYWAAEWLGWKGGEGGKKGGRSGWRRFKGWFRRRVLRRSDGGAPDREMSTMAGARSGKSEAAAALKEKNMADDEMLQQLGNDRLPPGFDKISPYLTIQFENLCLKLKGGRRILDHVSGDFPHSHLHAIMGPSGSGKSSFITALIGKAGGGVITGNVTVWKCDSQEVELGAPCVFEEIRYLTGFVPQDDVVHETMTVRENLFYSAALRLPRGTPRAARETAVRGALSMLGMAHVQHDIVGNVGRKGLSGGQRKRLNIGLELVAKPSLLMLDEPTSGLDAAVSHDVVLALKHMAEAGMNVMVVIHQPRYSIFEMFDSVLLLGVGGRTVFLGPVNLAEAYFNFLGFRPPPNENRADFYLDVISGAVWRDNDEDFVPNELFTVWQEVGRMWLIEKLTNPDFGEEEEEDLRARGGVGSASGSITGSGSWDDEDGSEGSYGYDDHYDDHHHHHHHHYQAGRHEAGSHRGHGHSRSRGHQGQHYSPRHSDRTRGRGRHRHHHHHDDHYHYHSQQSDSAGPSGLRRRSGADLFAATVAAAVAASHSNSVSSAGGAPGGGGSGTGPSAGSGGGGGGSAPTSPGPLTRAALEHSSMTHQRSRFAPDRSGGGSAIPGPSLSAGATFFGHPLGSGGSVGAAVSPPAAMDSNGFMPTAHVTTNTTHSTVAAAAAAAMTAGSAAGSSAYGSRRSGMGAAPIAGEDGLGLAANDIFASSAATAGADSTLLGSGHVGSVGAAVATANGDSGTVAAAGGAAAAIAAARGLAKVESLRAGMGRASAGPAGGGGSNGGADSPRALEGPEADIPASRRFLQTVESLKEAGVPPTLTAAGSRRAREVLRRSHGRSGKAGAHRGERSMGRNTSGVSVDLGAAAARAVAAVDAEREREREREARRAAGGEPTVVLSPAPPDAEPPRKSWARVNPSRVLESARAEASRRARERWSTLRANVRRVPQLSSSAMPLRGGDASRWQRINISAVVRHGKAHTGSTSRRNSGDGGLVSRSHSVSSVMPRRASAHMVRGTGGDRTTGGNRNTVQGLTGGGGAAGGGKVSFWDVAMTQLEKAHKDKDHAGPPADRFRHSTGGDKDHRPGGGAATTAPGEVAAKRGAGAAGGAAEPKKLSMMDILKMARNVEQQRRATEIGNLRSAAAGNTRKALLHHPPAPSRKNLLAAADGDDAEAAGGGGAAAAATGAGEEAGAGGPSAAAVTAARRSTGGGAGVAGGGGEKDKHIADLKAELAAKAKAGGKANMMDILKIARVAAKDKGGGGAAAGGAAAGAAAGAAAGAEGEGDKDGDEHPKRSLLDAYRNSMRMRVERSGGSHGGGEKDHRVSGGGAERHLLASGGSEALLSGAVHSTAAAALLGEEVPMLQDDEDEVEEMVHRLYENRRVTHLSKVVPWRPKDLQAIHDNFDLLDVGGNKELSYEEFLYFFASLRKLLPERHFKKFVEETVEQFDLQARENSVVTRDQFLEGIKTKLKEAQLPAEVRRRRRRGAHGYLRGQEKAEKRRRLNVILRRVRKLKSAPEDHEAAAERKKLQDYWYDLREYFRKKNLSITMKHHAAKAAKAAGAANPLVAARLQSVAVMQSMYMPNHPPALAALGTMNRTEVVNIGAQTLLLPEHAAAMAAMAAAGSGRMDGVENSPFGTAGYAAMAADVEATGSMSRGGGGGGGVMGVPGITSAAAADAGSFSRFGPGGPAGPMAAAASGGVPYGMMASHLSVSRAGGGSGAGTPRAGGGRQRRASGLGLPSRMGAGPSNAAVAAAMAEVEMAGLGNGAASLGAARERELAQMLGLPAPRVSAGLSGAEAGYGSAVERSGGSAVRHHKRLHAVLTPGGRVSTNISDTELNHVAGGRVNKSVTGRASSVTGRGSGTSAAGSRRGSTTGRGPSMSGATAAAVANAVLAGGRIASITGRVGSTSTRATGAHPGARLEAMDPAHAASIVAAANRMGSITGGAGMRMGSITAGHPAAALAGMAIGGGRMGSITAGAMRVGSITAGGGRAPGVMVIGGGRMGSITATGRMGSITGGQHAAMRRRIRAAGYGGQEEDGFDTDGEPVGVLAGRPQVFAPGGIFAEMPRADKESLQTVLARMRAEKNIDPQLLQQQRKEEEKAMLAAASAQVGLGALPGASGPRAPGGGRQRRASWVLNPDQVALEGLEAGGASSHVGAPPLVGTASGVLPPGGGSAAFYPPLGGTGSGALAPLGPSAAQLHPSLSGVGSGIGVGAGSLKPPPQSYSGVPLAPTMSGVGPLSPLGDTSNVPLLQPLRGGHSSAALNDSPVAAVGGLAGAPGSSRLAGGTPAGAVAGLALPPHMSRGGAGSGFGPGSMSRASPHSTPRVAAGPVHSVRFAATERNMSGTHASDAAMGAPYGSLPGEPGEEGGSWGGDSGEDGEHEHGEEGKGLEEDMYADAKPINCCVLLSYYISYYSAVAWEWLALRVRHFGASLLGHERGGRALPSVGRQIYMVWRRSATKFLNERAYALLDISLVIMLGLVMGAIQGHTSSITKVPETAILVILAFALTSLVTGLRTFGQEQLIFLTREAQAGLSVMSWMLGRIGWDLILQGLYPALYLGFYYAMTVFDTPFELYYLVLFFVAWWGFGVGYLFSVLLESNNALLGGLCVTLIFGGIINGINPSVAASEGNVLLTGLQYMSYTRWAVEAVFIGTATPTSSSLVFLTAGAMSQLGFCDMHNHLGSFDGGLDPSNLAAAFRPVFEQQYNTTLDSGNSTSTSSSDTGNSMAVAFLYRVYQDPGVVDRLCRTAFMQDILWLWGWGMITRLAAFFVLLYKVERRMTTASVFG*
</t>
  </si>
  <si>
    <t>C_380077</t>
  </si>
  <si>
    <t xml:space="preserve">MTVDAAGSIYVVDDDRRLHRVTPDGRAATLVKDLRAKNCRKPVILPNGFLALAAGETFYDDSAAAIVLVGLGLQPLLPQMPAAAAATAVAAPPPRSLPADLGALLDANGGDGSSDLTIRVGKRRFHVHRAILSARCDYFKQRLAGGAFADARAAELDLPDVDASAFAVFLRWVYTGAADITAKRARGVAELADRLLLSELCGAAAAVVAASVSPTTVVDCLLWAAGRCEVHGREDGGGASSGFGALLAQLKAWYAQHHEEVAAVAGDSRKRLALQAPDVMVELLDEVAAWQREAGAKHARLALLGKACS*
</t>
  </si>
  <si>
    <t>C_380078</t>
  </si>
  <si>
    <t xml:space="preserve">CRHTYTATRPTAVYTRAQAAQCTHHQHLTTTHRQTHNKPPRKRPVYSSSEPSSPEDADLAGLAALRLAPAAAAFSSLGPFALAAAFAAFGFASLGSAFAFAAFAACAPLGPGAAAAAAAAPTATTTRRPAPPAPQHQTPKHAEHPRTPPTTPPATLPRLRLPSASPSPP
</t>
  </si>
  <si>
    <t>C_380079</t>
  </si>
  <si>
    <t xml:space="preserve">MGLVLADAAGLHCLGGGTQAYLEYLRDLPRRTPPALKELIEWMVAEDPAARPTPDQILAHRWLTE*
</t>
  </si>
  <si>
    <t>C_380080</t>
  </si>
  <si>
    <t>C_380081</t>
  </si>
  <si>
    <t xml:space="preserve">MGAGIAMAPGDIAFKCNFATLDTASGIVTSRRADRHFEHLGPTLCAALDGLAVPGYPGYRVTVRYATEHRCGVAVSGPGLSDAVGDTDPLKDNLPLRKSEPTDDSPEAAFTAGLVNALSDAICGVLETHPINDQRRASGEAVANVVLLRGCGSRIRVPCFRDKHHMRGCLVAPTKIIAGLGLSFDIDSLEAPGATGSYNSNLSSKATTICAALTGAVSSPEQQLQAMELSKEKEEKEEEPQPPVLTAEQCANPGPGGGGYQFGFVHVKAVDDTGHDRMVGFKVRFLEAVDKMVGQMLRRLWEAEAAGRGRYVVVVSGDHSTPVLFGDHSNEPVPFVICNALGGPAHITKVPLAPIHMPDVKGTPPKPEDLCKQAVFKDARRKASWAGRPWDPAMPPELFGPWRDPWPTCVRGDPVRCYDEVSAARGGLGRFPGSQVLMLVKQFAGVTPLGAAGAGQSAGP*
</t>
  </si>
  <si>
    <t>C_380082</t>
  </si>
  <si>
    <t xml:space="preserve">MHTNPLQVAAALAPKLESSSDRSDVCTGSGSSAGSGDTALGSASDGALSAVVRKDSSSTTTTDASTDSGHVCPNASKGARSPGTVKLEDEACMDDQKVKAFIKQHGLTLCIPQRELGKGAFGHVEMVIITLPDGTTVKAARKTLHACETKGAVAALRRILNQELAGLAASAGCERAVQCLGYRLPTDDDERAELLLSCAEGGSVENLLNAVAKDHFDRIDNAPERRRTGKNKDKYEMLPYPGNTLMDEADLKGMLRAMAPFIVRA*
</t>
  </si>
  <si>
    <t>C_380083</t>
  </si>
  <si>
    <t xml:space="preserve">MKGSLARKSVDTPHAHAHSGKKRLGGGAKYSKADVLYLKELFDKHDQDHNGKVTIAELIEALSAEKKLTHQELSAFRTIDINQDGVLTFNEYLRRLFPMATDKEFACMLSWANPHTAAGAHETLFEPTKEQLEEIKKMFAMFDKNGNGTIEKVELVAVAEKCGYVGSDVEDLFKAHDVDHNGSISFDEFVQLMKISYV*
</t>
  </si>
  <si>
    <t>C_380084</t>
  </si>
  <si>
    <t xml:space="preserve">MSSDVQAKLSGLLGDIGVKCTLAFAGTVAAGAAIVVPSGKQVEAASLDIYGRPPSQLLPNERRAAEFAAGHRRWKGFVDNSIYSWTRTLPGHDNPIVNPYKGPRRPQRPQQKLEEEVEAAAKQE*
</t>
  </si>
  <si>
    <t>C_380085</t>
  </si>
  <si>
    <t xml:space="preserve">MGRPDTVDAGVRAARPITQSDVPGAIDVYRSHILSLLRPIWWAALSTPSTLWLRGLAVPPFIFFSVYMHVTDNPVLPWVCGAIAALIVPLLVGGFVLLQLHLIARKGTDKDLSEDKLLGYFSDQGWGKGSRFFVVTEGDLAKRAAKQAAAAAAAAAGSKEGAPEGEGDNAGAEGEEQPLLGGGEGRGGSGQVLGCLGLANRAGGQGELLYFAVRPGLANAEVVQDALLTAAVAAARKAGCFDSVYIKLNCAEVGLLSAVERAGLGLPQPIRINAWFHATRLMLNVRGGRR*
</t>
  </si>
  <si>
    <t xml:space="preserve">MDDMPFQSGGIKEVVYENTFITDPEGYGPNTKFERHKVQAVLKQVLKERIEKQKYDPVKGAQISKQLADDLREKVKALGYDRYKLVIQVTVGQKQGQAMRIISRCLWDQTNDNFASEYYENESMYCVCQVYGLYYE*
</t>
  </si>
  <si>
    <t>C_380087</t>
  </si>
  <si>
    <t xml:space="preserve">MAEQQFEDMEAFLRVAKYTLVKFTDMHVEMKEEAMDICITAVEKYPNDAEKCTQMIKDQMDKKFGAPWHVVVGKGFSYEITYEVRNLLYIYVGGRTAVLLWKM*
</t>
  </si>
  <si>
    <t>C_380088</t>
  </si>
  <si>
    <t xml:space="preserve">MSNVRCVPHISDVGSALAAADLVLSRAGAASVAELGAVGAPCLLVPSPAVDEERQTANAHVLVDAGAAVARDPGVVQERNAHCRAWSESTREETRRAVYAMRCDARGITVYRFPAPTYPGDLLTI
</t>
  </si>
  <si>
    <t xml:space="preserve">MSSAAALFEPLRSWLSSESLQSFVSQHTHSIIALKKNAPVGEALKTLGDNKILSVPVLDDEGEYLGAFSVGDVLRVLMQELETQLGHGWFERMSTIKAAELEAVGSAVCAKKVHTVTHPGDLWLKGDAKTTVLTVIKEGFQVLEPKGHHRIFVVDPAKAHSVTVSGNTVVINIKPGSEKPEASGLRPTDIVSQLDVVKLVSEHKDKLELVMDKTLEDLEIFEGSVFTIHASATALEAFHHMALDHKSCLGIVDNTGKLIGSVSISDLRFVGSNNYGLLMSTVAEFSVIINGKGPSAEEAIKGTRVAGAADNKWADVLKAVPLPTLTPSATFGKLLETMAGQGLHRIYIVDEDGKPVSIVTLTDVLREIIKPEAPQHNFKRMGTNDLPETTDDEEGDDDDDDDEDEEEAK*
</t>
  </si>
  <si>
    <t>C_380090</t>
  </si>
  <si>
    <t xml:space="preserve">MGKFSSLDELRPSPMFVCTLVLISYFFVTAGVAYDIINEPPAVGATTDPVTGAVKPMTFMPYRMNGQFILEGISGGFFYTLGGVGIILLDLSRDKNKSTLFRNFFMGMGFFLTLLSWAACMTFIRIKMPGYMR*
</t>
  </si>
  <si>
    <t xml:space="preserve">MVGFKGVLYVFRSNNLATELDRSVQQQPADWRVRTHKARRRAFLVVRSLVRLKREVKRLGTPFHDLGWLMPVAAQERWGELKALAAHCRQLEAAVLDADVAINQLTALKEMQSKAAAPAPGTAGLRQTFITNHDKDAHSAVGALPPVAGRPGSGTQILEVSSSSSMPGTPAHSALSDAADTFLNTDGVTFSASGAPPPGSPNLAAHRPLGPAVQGSESALMSGARSPAAAARTWGVNVDPSPPGAPLPTSAGRRPLGALAHSGGGASSPGGPVGALPTSGSVSAPVPASLLASVPSATAPVPLPTANGSSTLRPRLSVPGMNGAAPADSAAASLAPALPCLIQDGENLDQALARFKLAADDARNALVDTSRQFRAVLDLCNSHWPDQRWWLAAHTQDEAALDSWPTSDEFVVNRADVVRCLKAGAVAFQFMCYEDEPVTGPTGNRFDLWTTDPWELAADLAPEKVSGVQPAQPPHPLAPKPAANGSAANGSSAAAAAAHSERLVGMPLGVRILQQLANSVAEAAGPVALENLPIILHVSERQQEAIVADLLQYSIYRRLRKNLYIVVQRSHPVMRYDPECHAFVPAEGEQPTYSPGTGFSMLQLVWGGHALFVNDAGELERLPHSLMKELRTRRTEWFVSRTCTDLALLLEDGALDMRSLANVSYMWNQPHMRYSLAVETACTYVNHRSMIAQHGSVLLCRKPKVLGMVMGRLDGAVRVDRYGGGTKAQLPVVELLTCELNSAHMQHELAEVASARSTTTSVGLGRYVFRFEVLDKLLTGPTVLRPKLLPVVDAAVQKSALKSPIEIANAAAEAAAAGGPTSAPAAAAAAAAANSSTAMAPFSLPGGISESLLAHAASQGMDTVMLRLHLSMTDLTMHHAIKVVALRANRPPILIKGKEDGEALVNLLSKSDVDLKTATQRLAAKLPSFSRQQKPGQDILVFVQDNGVSLTATNVAAGLARRERGDRIHLVTVVASDAQRGEGNALLERMMKAFRTQADVMTHVLDQEGRGLLECVADVVHQYKCGILVVGSASITSAAPTPARGAPPSTPNKAPGAAAGARGAAGAAASGPAASAMDDAANSEMLLSSVALSIMRTFQLPVILVTANTRNYLKRGGDSAVVPGKTVRPSVGGVGGAPTSSRLACMAVVERHSRPMMHHLAKLLLEPSLRQDTLALAQLLPPGMAPGNKDHDPTCIQAVALKTLMANFETIAAANDFHTPAKALVQGEWHNALCAAARDTGSQLLALQLAPGTTRSLSPMLLQLVRSCPCPVLVYPERVMIPGTGLLVAEADAQ*
</t>
  </si>
  <si>
    <t>C_380092</t>
  </si>
  <si>
    <t xml:space="preserve">MTKYQGLDWRDKANWDCNGRSSPQSDLTYDGISLDPYEVMFVKVKDAMLYRNVSFALKAAKLQEWQERGPADLATVNANVYAEDEFNFKAPRILVTKARGHTCFDVHFYRTHNPELTSVNTVASAWKHFTFFGQFERRPYRFTCPFNYSKYFK*
</t>
  </si>
  <si>
    <t>C_380093</t>
  </si>
  <si>
    <t xml:space="preserve">MAVALQRSAVGKRLRAATPVRVGLSESARRPVARPTGVAARRVTRSFVVRADVNSDAFQPRPAGAPAARVAPENTPPVRQHDFLVIGSGIAGLTYALKVAEYGTVAIITKDNAAEGCTRYAQGGVCAVLDKSDSVADHVRDTIVAGAFLNDPQAVEVVCREGPARVLELVELGAEFSRNNDGSLHLTKEGGHSNRRIVHAADMTGAEIERALLTSAKSHRNIHFYEHHLAVDLVVDEYGGMLHCFGADVLDQRSGTMSRFLGLATLLASGGAGQVYPNTTNPHVATGDGIAMAYRAHANVSNMEFVQFHPTGLYNPAGGEGSTFLITEAVRGEGGMLFNKAGERFMETYDKERLELAPRDVVARAIHDQMRLGNEHVWLDISHKPRDEVLHHFPNIAARCLTLGIDIAADPIPVVPAQHYTCGGVNTGLLGETNVQGLYACGEVACSGLHGANRLASNSLLEGLVFAERAVNPSVAHAEHALRNCGRQLHYAAASADFRGARGARELTPELAQWVSARRQELRDIMWRYCGIVRRTKELQQARDFVVSLYIETKAIYKNYGVNTQLVELLNMATVAELTVSCALQRKESRGLHFSADYPHLDDAQRRPSMISTSLKTRYDLSPYMRNVPSVLPAGAGGPASPAQGKRLAPRKQPTRERELAVRSTPQDL*
</t>
  </si>
  <si>
    <t>C_380094</t>
  </si>
  <si>
    <t xml:space="preserve">MGRTGVLVFTFDDNPQPWEVHVFSASRFRGEPTETDEMAPVWFNHAEVPFDKMWADDVHWYPAFLQHRYFRGVFGFRNTTKLVWHILEEGNE*
</t>
  </si>
  <si>
    <t>C_380095</t>
  </si>
  <si>
    <t xml:space="preserve">MASLSGALASVASPSPPRNGGTGHDSGSTAGSSTASGSGCVLPLAAATSTGPPQLPNPFENLNLNFNFNLGEALGPALAQAAVFWLNQAGGAAFGLAAALWRYHAAHVELLPPEALTALKGVGDRALQFTAVYHLFWWSRLDVSAHVGGALAGWAAGELLGPHYRLVRTGAAAALGPLGALIPGGGGWVFRDRPLQLPPQSGGGGGGGGGGGGVDASVEATGVAAAAAAARLVDASRWAAREPRQRIAFPALGPGYTVSAAAAASQQHHQQQRRNH*
</t>
  </si>
  <si>
    <t>C_380096</t>
  </si>
  <si>
    <t xml:space="preserve">MSAPKHEEVEEFVSDSEEDDEEDDGGVHVAGSFVRGVGIADGSQLSPRQARTPVLKKAVSSSVLDTSEGIRAASRLGGGVGGSSRKGIPAAAVMQEMDPVAMLKRMRSEQSSRSIHMLAQERHPCMNVLKGPGHQVTVEDVTDDDAGLAAPRSMLQSLRAKSFLARPNVGCGAAGRKGTALPGVSVDSTPRLGSGEGARSADPNSSSSGAQAPGPHTLQAYVGGIPTAATASAARFEERLRYLFASGAAGPAAGQAAGQAEAAGPAEAGPRGAVHVLWHYHFSTFRRKRWAAFIQRDRALHRVAKQLTGGRPKEEMVVRWGSWAFQGGKGGSPISVRGGRAPTGRLIKLLRERYAKHVFIIDEYKTSKTCYNCGCQEMAIKRLGGLKEGQRPWRSVKVCNDCLTTWNRDVSAANVIRVLLLLKLMGFERPTKLQRPPWPPAAAGPG*
</t>
  </si>
  <si>
    <t>C_380097</t>
  </si>
  <si>
    <t xml:space="preserve">MPNSPRADAVAHYEPVRSSIEYVPRRLRKGLQTPPADGAGLLNATRNLVRPAKGKGAPPPDEREWEFRTSKHFVPSSSFKSQMNTVLNHNMSSTVPESAAKPVGLRLSERSYLGNLMGGGVSVAVESPQHKPMKRPGTAAPAYRTDRVFGMVPASNRPEEEHQYALVSTARRDVFVNTGRPSTAPACVLVGKKTLSRTGYDLSRAAHDDVVRYRHSGGICPAEYKLSTERPAAPQRAAAAAPTPESKASFFAARSSYQVNRARGHMSDILMGHA*
</t>
  </si>
  <si>
    <t xml:space="preserve">MAAGLPPVQYSIDTDADLETRLAGKGLKVVEIFSEWCGPCKSVLPTFRRIRLDKDDENALLFLTVCAEKCNFLETAKEHRGKSEPLFLLYRNGQLKARIEGANTPALNQQVLSLTPANADVDDLEENPMYLAKMERERIARGETVKDAKGAKKGKK*
</t>
  </si>
  <si>
    <t>C_380099</t>
  </si>
  <si>
    <t xml:space="preserve">MAKPVKAAQPAKGGKTFAKQSPGTKRKGEAAPAGGAARPAKKFRAENGKPKASEPLKKLSSKEKRATIREKKLAHKKNWEVIQDAVLLWERLRPKETPDAERKQLVNDILKKVKGKLLELVNHHTASRVIQFCIKHGGETERKAVMEEVRANIVELSKSKYGHFLVRKLINTAKKDEVPGIVRLFRGHVAQLLRQPYGADVITDLYDVAGTSDRNAMCSEFYGKEFVLFDGLAGEAGRLHSLQQLMAGAPAAKKRAILQHFAKALIPIMEKALVHPPITHRLVKDYLECSTGMTVEEAVETLSSTGEAVLRMVHTHEGAAAACMVLGYGTPKDRKKVVRAMKGHVAKMAADEWGHVVLCMALGCVDDTALTGKIVVPELKELLSEGVHEATAVRVLMQLLAPDSRRHFPPAIYDMLHPPQRTVKGSTGKAVTDLEGEEDEVLDFDVGGDGGEEDDGDELFTSKKDKKAGKAGKKGGEVAGDKAADKAKPKAKGRADQADQDADEDGGGEEGVEEGGERVLGSSKKDPAVRRRELLGSGPKSLSAALTAVVAGAAAALVRSPHGGELVVEVARGGEGGLLAELDAAGVGAVQEALVEDAARSPEEVAEAAGAGIGDDEEEVEAGVAGPAPAAAEHVFLNFFSSRALRRLLLAAAEEEDGSGGAAANFAKQLWERAVKGRCKQWVGTHAEKVLAALLHCGVPEVQAAAAKELKPLVKGPVEEWASKFLSHKDKPHHGPGAAHGKEQQQPAAVTAAPPSTTPAAKGKQQPQTPATAGGKRAAQGQDVGQSGKAKQAKRK*
</t>
  </si>
  <si>
    <t>C_380100</t>
  </si>
  <si>
    <t xml:space="preserve">MRPSSEPGPRFPTSMDPAAAAALSQTAFLGILLLAVLSGYAIRRTRFQWATEGSVALLLGLVAGAGLFGYYYLTDPNHRIPRRLVTFDEDVFFQTLLPPIIFSAGFSVKKKLFFRNFFTLMIFGVLGTMVSAGILASGSLGLMTAVGLPLHGLLRMSLALGSVLSCTDSVASLSVLDGERHPLLYSLLFGEGVVNDATAIVLLGSVSNLNAFDESQALGLSGLWALALQFLRLFVLSTALGLGVGMASAALVRRLFRRPGAPSPASAPAAGGAAAAAAGSDHGGSGSSNQEVLAVALLGLVAYFLAEALDLSAILSVFFCGIAMSHYTWHSLSPAAKVITRHGFHVISSACEVTLFVYAGLDVWVTAVWWRPDVSRRYLLAAVLLAAGLLAMMAAARAAFTFPVCWLANRLWRRADPIPAGGASVLWWGGLPRGAITLALAYHCFYKDANTKPEELVVISAVILVVVITTVGFGVITQPVMQGFINQAANKPGPGGGLTPAPSLHAAPAGHRIPAFNLHVTAQAHGARAESDLRAPLLLPSAPLSAAKVTPAAPPSAAAAAGGGGADALAAPPMVADMSAVEGMWQQANDMLWRGEVPGLATGVPVYTPPPPPAAAAALTPPPPPPVAQPRAEAYGGSSAAGSGCAGAGVGAGAGAFAAAQLQAGGVGTPRGGEGAPHSAVLLPQARAAWWVWAACVQXXXXXXXXXXXXXXXXXXXXXXXXXXXXXXXXXXXXXXXXXXXXXXXXXXXXXXXXXXXXXXXXXXXXXXXXXXXXXXXXXXXXXXXXXXXXXXXXXXXXXXXXXXXXXXXXXXXXXXXXXXXXXRRR*
</t>
  </si>
  <si>
    <t>C_380101</t>
  </si>
  <si>
    <t xml:space="preserve">MGLLGSSSTHLAGRYSAQGASGQGTQNRQQARCQRCLQIGHYTYECKNEAAYAARPSRTQQLKQGRFKQRFMSADEVPEEFRPKEKDEKGGDAGKHGIRGRDKDKDKDRRKRRRRSPSSSSSSSSDDSSSSGSGSDTSSDSSGSSSDSGKSSGSTSSGSSKSSGSSKSSGSSSDSASSGSSGSSSSDSGSSSSDSDSDSDSERRRRSRKGKRKSRN*
</t>
  </si>
  <si>
    <t>C_380102</t>
  </si>
  <si>
    <t xml:space="preserve">MCGQGAPTRQGFTCATGRWTTTATGTNRYSGCANPDNNPQGLWCALPRGVTTASGASWDLCLQACNTAAAVGSSGSGSAGTPSPSPLPSPSPTSGSTVATGCTTTALSLPSGCKCASSWKASVGASTGTHIGCTLFPGVDPRPVCAVEGCDAKRNNGKVVTCSCP*
</t>
  </si>
  <si>
    <t>C_380103</t>
  </si>
  <si>
    <t xml:space="preserve">MVDNIDRLQPLRPLSILGEASNDAVLASEEQWRVMTPALRVFAALVSAMANDTAVVEASTLRAYLASLPEGPSSSSLLSGVYGAAQRLLVNPEVQRRLYDVASSLTPVFKWARAAQDRYYGSSSSSSSRRRSDRRLRVLLESEQAAVAAAAEAEAESGLVLEAGLQVGGAMEEVMQQRRRRRLQQGSITGGRGGVNAPLYNMIDDALNSPALVGARAVLQELYEWESLQDMLVSVWLALRGLAASMPALKALAAAQHPDPLRVALAVTQEVLVAAGAGGAWGNGVMVLEDEISGAASAAAHHHHHRHRSLAADAAAVLPTLPAGFSPRPPSDVPNLLVPLVFHILLYQSGDGSLGPPGYNQAAAAVTRLVGVANSLAAPSGIQLFVREVRSDAAKYPYLLAYGANRTTWLNCAAESAFAYEQCGDIIRTASSDFPRSINVFVVSEGPPAKYYGYAFSGGSSEDPLYGHIGLTYPTISTSQLNGQLSYETGAVTLWHEVMHHLGLKHTFSADGSCTEDAADDLVETPVSSGPVWGQPWAMAAYLACMQAVQYDLANDWGRIYAAWRTTLGIPAGDQRSFAKSCPGRPGQDELGNYVRSMHAFTAASNPSMYAWAQYYAANPPPEAKQVGND*
</t>
  </si>
  <si>
    <t>C_380104</t>
  </si>
  <si>
    <t xml:space="preserve">MFVQLLVDHGVTHLVSVPSILRLLLPALSAARDRLGLQLLVSSGEPLAVAAAAELQRALPPGASLLNLYGAAGVQAAAQAAAAARFVRVQLSAEQLARVVTAPGVSPAMAATYFRTGDVGFVTPPPPSHLHDISPPGSPGSAGGNGGDGGSGGCGGGCLVLLGRLDAQLKLPGGVRLNLAELEAALAAHPAVAEAAAVMLPGTAGRGSGGGGGEADSNHGGQGDAAGAGLGMIQQAPGLPPAVAAYICLALAVDGAGQAGQVGGEGVANEDGGLEAGLARPLAQVRPELEPQLQQWLDERLPPLPPWSPASRPDQQQGQLAQGQGQGQLQREQPAAPPSEVEVMRALVAATGLTRLEATTDVFRAGATSLAAVEAAALLGVDVRLLLSYPTARRLAAALGAGAAAPQGLEGDRGGETAGRDETSARPAAKRLRLGEAAAAVAVGAKTEVVLQAPLVAVPVGEAQGVQGEQEGVTELVLVLACSHDGDVACLDAATGLPYWHQPSHERDSSAPAGQAADGWWAVDCGGEFKCAPATDPWLGCVWATSHGRALVVMRPPGQLLAR*
</t>
  </si>
  <si>
    <t xml:space="preserve">MVLSSDIDLLNPPAELEKTKHKRKRLVQSPNSFFMDVKCQGCFNITTVFSHSQTVVMCGSCSSVLCTPTGGRARLTEGCSFRRKSD*
</t>
  </si>
  <si>
    <t>C_380106</t>
  </si>
  <si>
    <t xml:space="preserve">MVRRSQAADSSLRESTQELFETSEAQIRYRAYRSEYRRYEAYSRLQAAAVAMGESLAIPEIVAIGGQSDGKSSLLEAFLGFRFNVREVEMGTRRPLIVQMVHDPTAQEPRCRLQEEDSDEYGPPIVPETAVADAIQRRTEEHLRKMGGIAVSSKPIVMRAEYAYCPNLTIIDTPGFILKAKTGELDNTPDEIMSMVKAQASPPHRMILFLQQSSVEWASSLWLRVVQEVDPYFQRTVIVASKFDNRLKEFAERWEVDKYLSATGYLPPNVRPFFVALPKDRVIQSSAEWRRSMTEVDTAIYKHMRDGIKGGFDEERFASRIGFSNLKKFLEEELSRRYREAAPATLALLQERCDAVSTELMAAEIRLKSAEDVGALRRAAMKYADTVARQVVSLLQGSAEPDPMQHGLTTDEERAASRAPQWPGISGASVQPLHHDSKLFGGAAFERCLEEFHMAVAHTRFPTSMSNDRLRNIMYAYKGKHHNGGAAKAAEDIARQAAKEALGPLLDAACVRLAFILRRLFDIAADRAAATLGSKDNLHPYISFHATLRSAHQSFISRLEEQARIMLRTHLEAATSQFAMNMYAHVPDPGDPLDVEGEEDGDMDGAAEDAEVLNERLKAVQLGGGVGAPGGPGRFEDNTPSRRATKSRRVALQNGGGVGGVLAGGGASSSSDDVVSASEALFRKIRLAVATQYAPATLKSTFLDPMTDRLGLEVSLDLFARSDGDFGTMFSAAGAVAALASKRDMLARRVEGLIKCKNEFQELAKCL*
</t>
  </si>
  <si>
    <t>C_380107</t>
  </si>
  <si>
    <t xml:space="preserve">MAAAPAKEVTTKQVAAVRFGFYSEDEVRKLSVVNITCPLIFDDAKVPVKDGLYDPRMGPTDSRDKCGTCLLSHDRCPGHFGRIELPVPVYNPLVFKVMYKLLRCTCLHCHRFKLSQDTVDTYLRKLTRLVDGDLVKAVEISTERHVKSKELAELMAGGDSDDTEPKPDSSSKAAAGGKPGQAGAGGKGHAARRNITQHTLEAMQDTISELLGKMNSNKCQNCKVTNPQIKKQGTTKLFCVWSSRKALLDNAKEGFNIVNVLERGRDDVVGDLERGLQAEMKTKADSRKRARDAKAEADGEGGGAKMAPHTGAYGSAEDYMDVDDKKRAKRDTDGANADLNELSDDDDDEEDEEEGSEDLHAGEPGAPAEEAGTSGRGAGGGKGGKGKDGKAPAHLDVATKYMTPTEVEEHLRLLWSHEWPILSLIYSAQVSAKPGQRGGAGGRLLNEAEARAAYKMFFLRCLPVAPNKFRPPSKVGDELYEHAHNVILAKIINSSLELSSGPRAVDAAARTQGGTGADPAQAAAMDLSRRVATWLALQNHVCALMDSTTAEDLDKSGAQGIRQQLEKKEGLFRKNMMGKRVNFAARSVISPDPYIGAGEIGVPPYFAKRLSFPERVTPFNVERLRAAVIAGAHQHPGAVAVEDVTTGRMIQLGNLPLERRQAVAKQLMSSTAVLGRTGPISTRLGRASTGRPGAGGGAGAAALPSNYIVYRHLQDGDLMLTNRQPTLHKPGLMAHRARVLKGERTIRMHYANCSTFNADFDGDEINLHLPQDQLGRSEGYVIVHADQQYIVPTDGKPIRGLIQDHVVAATLITKRGTYFTADEYRQLVYIACTPWVGKGPAAAAAAAAAEATGKARPKVTVTAAGSSFDIDLEPPCTLKPRQLWSGKQVVSTVISFFTRGLPPLSFSAGGKVPASYWGAGSGEDEMQFHRGALVRGVVDKNAFGKYGLVHAVQELYGNTTAGKLLSAFSRLFTYYLQWHGFTCGMDDLLLVPGSEARRAALLATAEARAVQASSELLVDKDKKGAKGSAGEGLPAELLADPASHARQLLHYEIKVSAELGERYRTNRDTGKAHDMKGSGAMHALSSEVIKVCLPGGQAKAFPQNCLSLMTITGAKGSLVNFSQISCLLGQQELEGRRPPRMASGKTLPCFRPYDGGGRSNGFIGDRFLTGLRPQEYYFHCMAGREGLVDTAVKTSRSGYLQRCLVKNLESLRVHYDGTVRDNCDASIVQFAYGEDGLDVMSVSYMRQFGFLARNADRFSQLVDRKDALAASATAGLTAHEAEVAAALEARSKLLAEADAAAAAGKKDKAAAAKARAAGLLGGLPITALHPPTVLGAASEAFADALRAYVAANPDGALQAQDAGAKKDGKKDRKKDKELVAAGGRHGGKGSVDGPLFGQLMMLKYMRSLAAAGEAVGVLAAQSVGEPSTQMTLNTFHMAGRGEANVTLGIPRLREILMTAAPRIKTPVMTLPLVAGLGVPEAQVLANRMRRLRLAECLSGITVEEQPVARCVGLPEGFGRVYRVTLAFFKPAQYPPEAKLSFDELVASFQGLFSKRLKHEVEKEAKRKAGVGIGKVDVSTVQDSETAPAATGNEDGDGEAGGTERTKKKSEKADDFEDAEPDEELREGKLRFRGGRGEAATYDAGDDEDEEAAAAARRQAARRGLGDADEEDAGKAETAQDADDAAADDGAAADGGAAASSADIDYKNHTCSLTITLPLSSPKLLMLEIVERVAAITLVRSTPNIEKVYVVEGTGKDASVKLQTDGVNFEGAWEHSDIADVNGITTNDVHAMLVTYGVEAARATIMREVQSVFSAYGIGVDPRHLSLIADFMTHQGGYRACNRIGIESSVSPFLKMSFETAAHFLTDATLRGSVDDLKSPAARLCVGRVVELGTGCVELVQQIGGLAPGH*
</t>
  </si>
  <si>
    <t>C_380108</t>
  </si>
  <si>
    <t xml:space="preserve">ASAAKRLRSNTPRTSASASRNVGYSTALAFSSPSFRASHRTNRSSASCLDSSTGSTPNCSSPACRRARAPTPTSRAWGPSPPCRCTCGRTGSPARRRRHPAAQRAAPTCAWPAAAP
</t>
  </si>
  <si>
    <t>C_380109</t>
  </si>
  <si>
    <t xml:space="preserve">MAAVLPKQKGLLLLLLLLGLTPAAAAALAGISGVPGKAALTAAATSSAATTTTTTTVAYLTSASSSPAPASTTPTGPAPTPPFVEPTSPSPSPSPSPSPSPSPSPTGARRAWELPPHSTVVKVWKHHLCCGSGGQEAAGGVTSSGDASGGATVANGGRGDSATSGSGAPSGAGGGGSDDNESWFEGTIVRRPSAVPNGAWHTRLEQLAAG*
</t>
  </si>
  <si>
    <t xml:space="preserve">MVWGQSATRGIEDLVQRVTSNDPKLQSLTILRQRRFGHEDVAALAHALKDNTTLTELYASSHPLSLASVQLLAETLGSNRSLRSLCVGDSSLGDSGVEALARGVASSSSLTRLDLTGKGLGRRGAAALASALHSCSSLSHLVLNNNPQLGDEGFAALFTTAPSASAVGTACESAASAAPPGSGWAGSEIVLEVQGCSVGAAGLAAAAQASSNSGRLRELHLQGNSLGLTGARALCQLLQSTHHLQTLHLRGTELGDDGGEVLASGLTAAASAAGAGSSSSGGSTLVAAAGASSVGHLDLSGTQAGPLAVESLSRVPGLKHVSLVGCPLAAAGGAALAASLASSGGSSSGSWPALEELCISGTGLSISDTSTVFAALAAGGAPCLKSLEIGANPAAQDDAFLAQLDALRSARPGIAVFWRSGDDPAPGAQQ*
</t>
  </si>
  <si>
    <t>C_380111</t>
  </si>
  <si>
    <t xml:space="preserve">MQALQRSAKTLPTTSQRVREIAAVTSAPRAVAGPLSARTTAPLVQPVSAPLASGRRVEARAASTASAPKSSKGNAPMAVAEIGLVGLAVMGQNLALNIAEKGFPISVYNRSYDKTEAAVKRAQKEGLGEKLHGYEQVKDFVQSLQRPRRVIILVKAGAPVDQTIDQLCEFMEPGDIIIDGGNEWYENTEKRMAKVAAKGILYMGMGVSGGEEGARRGPSMMPGGSPEAYSHIKSVVEKVAAQVDDGPCVMYIGGGGAGNFVKMVHNGIEYGDMQLISEAYDVLKTLGGLNNEELAAVFKEWNDAELKSFLVEITAIIVNKKDDQAPGYLVDQIVDQTGSKGTGKWTVQQAAELAVAAPTMASALDARYMSALKSERVAASKSFTSCVTPGPVAGVDKAQLINDVRAALYASKICSYAQGMNIIKAKSVEMKWNVDLGGLARIWKGGCIIRAQFLDRIRVAYERNPELPSLLVDPDFAKELTAAEASWRRVAALSITHGVPIPSMTSSLGYFDTYRRERLPANLVQAQRDFFGSHTYQRFDKEGWYHTVWDETFGSADSITTSGYVV*
</t>
  </si>
  <si>
    <t>C_380112</t>
  </si>
  <si>
    <t xml:space="preserve">ANFPTFARCCDPNSRTHVVASALSSHLSAWIALKPQHASPCTTELTGSFLLTFSVSQSPGPPPADARPGPDASHVTQPVASLGPWRTVPPSPTSAPTTHRPLTERAPRAPAAPPAARAPSAWAAAPARAAASPPPPVRHAVDCRQFRTVGSARPPIPHPPLPCHAAPAPSPPSCSPVPPAAGIHSTPP
</t>
  </si>
  <si>
    <t>C_380113</t>
  </si>
  <si>
    <t xml:space="preserve">MARARGSGPKDAGLVASGEPGTYYVLHETWQVGKRYELVRVLGTGSFSSVCLAIDTQDNNEKVALKRVGDVFASLENAKRVLREVCIMRRLEHPNIVRLKDVFIRPSPTGKRCKYVFRGGKLVPTSFDCYLAMDYCDQDIKTGNLLLSLSEGRRLLKVADFGSARSAMDPATREPAAAAAARQGAPAADGDQQSGLLGGLPRDDSGSDMEVEDYCEPDSDTGTSPEGGPQALEAAAAESARGNGAGARCGRGRAGSIPPRPRVRGGDGGVRAAAAASGLVAVPAPDGGYNPPLTSVVCTPCYRAPEVVMSRGGYSSAIDMWSAGCVFGELLQRAALLGRASTPHLQVAPVFAITAGRPLTPHTGMRYGVAEPGHGVGASAYAELTALFSVIGTPAWACIEVGGRAPTLYRRFGGAGEVAVDLLSRLLQFDPARRASAEESMAHEYFALLHMEAQMAATELATAPRNAAHKAGAAAGPVRRSPSPAVERAAAKAAAAASLLPHNAAAAAQLLPSWPPGRNSGTGHAVPAEEPFPSNQAGAAATAASMEVVAPAAMQSALTPQQQQPAPAAGGEASPPAPPLQCLPSATIHIRRSNNISAGGASIGSASCRSKRKLEDEHAEAEGQGEGGDAEMSSRSASEERQVAAAAAQQQRQEQQPMVDAACSTEATDPHQKLRFWQIDDPGVALAALEEELAALVPPMDTPTTSSAAREQAYGGGGGALSDEEVAFVEKCKEQLRLMLERECEEHTARAALARLSAADERRASGGGAGSAAGGSGNAGGYFVRRNNSEGMLGGDLTGGSMVNVQHGHLRPDPGQALDPALIGYERVPYHADAAAAALEPEKHLWAGRHGEWTASSLAEGKRKQQADEGAGSGTWGVTLMPPGLGLDEHTAEGQAYIVAVRGQHAR*
</t>
  </si>
  <si>
    <t>C_380114</t>
  </si>
  <si>
    <t xml:space="preserve">MQTGLVQRGAGLRVAGQHRRIAAPPRVGEQRSSHICSASASANVGPSTSGNAGPLQLAQAVGLVLDNARRGLVLKALKANRSMRRQFDSAILADNSSMAQPGLAVPLLAAGLAIPPVPGNGVADLLTNRVFLVGFWSWFSAQFLKIFTKRFKKGVWDLGAMLESGGMPSSHSSLCAGITTAIAIQQGLGSPLFAACLCFSVIVMYDAMGVRRHAGKQAEVLNKVIDELLDDDHPMGEVKLKEVLGHTPRQVVCGGLLGLAVGLFFPAC*
</t>
  </si>
  <si>
    <t>C_380115</t>
  </si>
  <si>
    <t xml:space="preserve">MALATRKAFSGKSTISAARSRTTVTRVCCQASGSPRRSFLQHTAAFTAAAAILLGSQPGAIAASLPPQDIKVICDAECSAKLESAPEVSLPSGLKYREIAVGNGPTPPVGFQVVVHYVAMTPNLRVFDSSLDKGKPYDIRVGAGQVIKGLDDGLLDMKPGGIRRLYIPGDMAFPKGLKAAPGRPAVPPSTPVVFDVQLLYIPGLEADE*
</t>
  </si>
  <si>
    <t>C_380116</t>
  </si>
  <si>
    <t xml:space="preserve">MQAGAAREQAFTQAEQELAGRLQALRSRLLGSAATALSEGAQAAVPGPAASGVRGMVELLQQEEQEALDAGLEALASSAQQQQQQLSANSR*
</t>
  </si>
  <si>
    <t>C_380117</t>
  </si>
  <si>
    <t xml:space="preserve">MRLNTQVSGRATGAPRQGRRLTVRVQAYGMKAEYIWADGNEGKAEEGMIFNEMRSKTKCFEAPLGLDASEYPDWSFDGSSTGQAEGNNSDCILRPVRVVTDPIRGAPHVLVMCEVFAPDGKPHSTNTRAKLREIIDDKVTAEDCWYGFEQEYTMLAKTSGHIYGWPAGGFPAPQGPFYCGVGAESAFGRPLAEAHMEACMKAGLVISGINAEVMPGQWEYQIGPVGPLALGDEVMLSRWLLHRLGEDFGIVSTFNPKPVRTGDWNGTGAHTNFSTKGMRVPGGMKVIEEAVEKLSKTHIEHITQYGIGNEARLTGKHETCDINTFKHGVADRGSSIRIPLPVMLKGYGYLEDRRPAANVDPYTVARLLIKTVLKG*
</t>
  </si>
  <si>
    <t>C_380118</t>
  </si>
  <si>
    <t xml:space="preserve">MQPGPPSSMQPGPPPMSMAPGMAPGMAPGAAPGMAPGVAPQAGLPIQPLNMAPGVSHSMIPGMPPSMAPGAAPPRPAGMALGVVAQPGLPAPGMAQYQQMQAQQQVGAKRPADAVGPPDAKRMRPGEPEPAPAQAPSVAVAQPAAAAPAQPTLAAAQVFNIISQTLAHTQATQAAAAAAAQAAQRQQQQQQQQLLQRQRAAAAAAAGGSAFSVDHPDDDRRLLPRRGMRMALRAAGLENHVMDPATEAALVEFYTEWVSNAVALGCEAAKRRKSGGVLKARDIALHLERSWNLAIPGFAGDVLKPYRRANASELHRQRAAAVRRTAQELDKDAQHHYQQLQQQQQQQPASPQGPPQQAQQQASPQQAPQQLSQGGGAGGGMAGMAPGSAAGNHLMAAAAVALT*
</t>
  </si>
  <si>
    <t>C_380119</t>
  </si>
  <si>
    <t xml:space="preserve">MPELIDYCARMQHVYGGSIVTFLGAVHWGLAMQSQTIAAPGSKKAQGALNERYVWSVVPSLAAVPALLLEPAQGSLAIASLLAICYLSDSSYFKHGYLPAWYMSLRGYLTVLAMMSMLATTTYYLKRDLDKARRRMEEEDAARAARMEARVSGRDGAAGVGAGAGGMAAAAGASGAVAAAAGLSARK*
</t>
  </si>
  <si>
    <t>C_380120</t>
  </si>
  <si>
    <t xml:space="preserve">MELLASVGALGAELRAAGDSWAAGRADVLSAASGRVRGSLQPAAERLREALRERCSDAAFVPPTDKPAQIAGPGLTCTLAGSSCRLVRLAAPTRRDLVLTCTEPAASEALVQPRYTSAYTAGATLTTSECKTDRQFGLGGTVTADLWQPGSRPQDAVGTWRKVADRHRGRLTSAMAAWMRAHADGGTASLLQQSAPAAEDSGTSSAARQQGAVAVAQAVAALMTDLGLERPAGQLLSQLGVQEQDEPQVEDQGGRGAGGAAAGDLTSLAADVSLAENIDPAAGPRQLLSRWPSGAVGPDEGGERPAAGATTAARESSAVPKQQLPLQLQRQQLQLQLQPVAMDQEWPSSPLPPHPPRAAQRVSGSAPPLPDLPRPQQPQPQPQPQQQPQPQQPQGTGPHLRVQGVDTPAAVSGAGPQPRDPTPVSPQQPAPGGQAGAATAAGGVGADSESPCCSSASCSFAPCSYQVAGSSAYGGGSVGSGATQGATGDACASPCAAHSPPITSTCGSNTSSGGIGSPSGNTSSTRGTHSAASICSAGTSGVSSSPTTTTTTGGGSSERGINRLWRQKSSPPAERQSPQAAAAPLPGGSTRQRRSQPSEESPVADVATLPCGRVQQKQHGTPSASQTTEPVALPGSALDPPPSVGALRDLAAPRVRPLTPQPPPPGSDPASPAAQPLQSAGPTHAATSARGPQHQTSAHVATTASAAAGQGTRVGFGGGGGSGGGSSDDPEDEEEQCCRVCLEPVSRGQLRSGAAVRLGCRCSSGLDLLHRDCADRWFRGVRCSAVCEVCGGEAAGLPARIKAAIRWQQLLNPRRGPLQHHHLMATPDGAGGWLAGSGGSGVVAVNSGGGSPSASLPSFLGVYTLVCLMPATLASMGLVLFYYRYVGCDAGVTMALSILTASATIVHWVCLPFRPVLHVLFCVFTLACVFGTTLLLARTAHWAPGLVAAVGAGIGFAVGVALFYGLLHPLAGLVRLWWCEAAARQRVLSAVAAAAAAGEGAPGAGVGAGGGAGRTEVDGAAALGRRRRAAVAAVAAPAGSVEGGGDLEMQATAGMAGGGELGREGWVGGGGISRGGSSSASDILRVLAGEDGGEGPAAGSGGAGGAVGHGRTGSAQVPGPGPSGSGLGLLGLMVMSAGEHTGVCV*
</t>
  </si>
  <si>
    <t>C_380121</t>
  </si>
  <si>
    <t xml:space="preserve">MTHATSGFFHDGGLGAAKLWFYSWTFCLSTVTIVSGCLAERTSLVAYPVFTVLMASWVHPVVVHWAWSRDSWLLGISSECRFLDFAGGTVVHICGGMMGLVGAALVGPRIGRFEEGRAKELPGHDVSSVAIGTLFLWFGWFGFNCGSAYVYMGNMAAAAAEAAASAVASGDTSADVYASAAAAVSAAVTSGANATLHPGSTPADRVALNMTLCASVSGLTALLLSSLRSGTVDLCVCCNSLLAGLVMSTPACGFITSWAAVIYGLVAAALYMGGTRMLTTSRAQVRFHVDDPLESSAIHFGCGGVGTLLLALLARPTYVQELTGYDCGGLVYGGRKGAILLGLQLLGIAAITAWTAFFSVLVFYLLRRLGRLRVDQVTELAGLDNMEHGGPAYPEFNLVPYNTGSAER*
</t>
  </si>
  <si>
    <t>C_380122</t>
  </si>
  <si>
    <t xml:space="preserve">MKADLATAKGSSPAFSAPRTYRARLLSRCLNKCFNTVLVSGGAAESRFRGGATVGKAGAHDARGVGDLVDFLQQEATPYEVNVPPYLILPPLKSNEATTHRRAGDSGGQGPAAAGGRGQARHGRRQAAASAATTVSAAPQTGATKPAATAKTTPQRPRGSDADAGSRAQSQYGFGDPPGGGALKGAVDAASDAAPDVAAASPAPAGISDQLSTPACPPEREPQAGKPRASGRAPAAPGVGPQDVGGGSGACAPAPDESHMGLTHRDQGHDERISQTAGEAWKAGAVAAPPAAPTPSPPGLAAAPTRLASSALGTHSSDGDMRRAVPGRDTPSLSAVAGPVTLSGSSSSSSGRNSSSNSNTSTSSTSNGVTITSNVGVNGASPQERLMAARRAVVTMQWNTHLGRRGRSFAPLPTGGMSIATSAASSSTSSASSSSSMNDGSNAKKTSDAAVSLPVGQQPAAEQPHVPTAPGGPSQTGASAVAAQAPSSAMPTAAMAATMGSATIGSAATLPTAAVVSSAAAEGTQPSGLLLAGGRPALLGRTIQGRIARLQAAREALRAARHARVGAAMQPPPVQARPVQGQSGQVPQVGQGPVQSQPGRRQEPAASATKLHVADGLPARPVQPAVSATDLQTDTATAASAPFPVSDASLGSTEPLAASAPTTSLASASGPAIGTSSSNAHSSAAASEAAAGTVRAPTDTAAPAASPAATAPALASTPFATPAAAPLPEPPEVVAARDLLGRLSRYQPAGRDDGPAVLAPHARYSPAAYQAAAAAAAAQPQLLLAPLSLPQLAAVVAGYAAAGHRHEPLLEALAGVALAKAGGAGGIGGGAAGAVPRGQAASELKRSRLTFRAACVFLTALARLGYRGGAVTRLAAALAVWLARQLNTGAVTPRAKWKGTWLAAALWAYATLEQLPAAAPTPPPPPASAAAASTAPRAAESRPAAAPAPAEATATRTPLLTAPQLAPQRASASPDLELARGGVLLFTEAAEAVRVAPGWLHLMDGREALWSLWAFRKAAAAYGRGEGTASGAVYVAAAGGYAMLQSGGAGGGGMGQAGGAGRGGAGAGAAALPLVVAAPRYEANPLVELKLADRATSLFPQLDPGQLAEAHVLLLECGLAEDELPQALTALRRCVIARADSIRPQPLAVMVATLAVMQVRDVVWLSALAMACRNKMINMSPDQIVAVLHAFGSVLRFHHLLLFHAAAVVCSCPGMWRLGGMGAGEVLRLVGAFAATRHYEGRLLRAAAERMLQLGSTGSTAGQRAGLLQSLCSLHYRHNGLLRIVVADTFGLADLSPGSAGQPRNMGSSAKLAGAGTAAAAGAAAPGLPPSLLVAVAEACGQLQHRPPGLLQALHASRAAVWPRVGLAQRATLCWALLVLTGGLPAQYLPADRPRDAKRHVRQSAAAAAAAAAAAQDQRQEQHQQHQQEQLLAKALVEYLQALGAGVQRWPPPAPSSYHLQLLVACTVLASCTPPPAPAHMQQQPQSSGTGVPEKPQAQDALSPQPRAVLQQQLKEELDKLPASAMQRALEVQRRARSAALGGWAHEVASVVREVLQEASVDARADSEGRQPLPPHWLGQPPATLLSAAVSTGVEVCDGAMLVDVAVELEVEAGLPRPQVKGRGRGRRTAARATTDVQGAEQAVVTEEAAYEHSHPLRQRLQLALDLCPLPPPPPRTAAPVLSAAYAPGAGGAGTSATAEVTANRTTGAPRSLAVGAAAGGAVIRNSRWLLSGAGALRRRLLTHAGWLVVPVRERQWKDLRSAEQQRRVVREWLKAVLLHAQQ*
</t>
  </si>
  <si>
    <t>C_380123</t>
  </si>
  <si>
    <t xml:space="preserve">MWAAAWAGLSAAVWAGADTAREAFWWACFTAVLRCAQLAVRALLWLVLWVPLTTGIGTLTALGDSWPLAATLVILVILSAVVVKAVWHGRMPPARHERQPDVADGRLEVRYRMCMSLLSWRFLVAAQKCGAFVLAVWLKCEQWKGLVAAVCWGLHIRPSGGGNTEAEALTAGGGC*
</t>
  </si>
  <si>
    <t>C_380124</t>
  </si>
  <si>
    <t xml:space="preserve">MDRAALTIQRHYRGYRTRKNLPPEAQVFQRARGTQQYLGMGGAAPAAHATGFQGPTPDQNMMNRVRFQEGTYLEPRRGLPAVTVIDIDKMPKYGILAAPLPRAERRAGTFIEYDREQQTFVKNRDLLREALEHKRGYLENRPALQWSEFTERQKHRYVPIVPDANRRALPETKGYRLRILRVSDLPINTTFDGRTFEFQLSVSLYDEGYGTFYGNTCYSLSDTYDRGRAQQRNAIDLDMSFDVYYHTTVSDPRCMAVVEVIMLERMLDGVVKGQYSLGWALLPLFRVSQHPAPPGAPVTGSIQLDSNVGRPLSAPLMAGTPRYLLFRNVYNEELRPPKVVPNASILFQAEVYPAMEPYIPLLPENFLVTYSDVVPGLRRFSAAGLLSTTTKTVISTLASPMLSPTYSIMLRRLQLALPSRIHDLLMGLDARHGMVTGYVPPPDSAAAMAPIYQAPSTGTLTYAIRVSVHNGRTFVGPAYELTDLTHLDVPGWKVLQVPTPHPVFDYVMADALVTIVVELMATPPQAPPPPGMAPLQFLVGYAAFVPFCEIREDGAAAHVAVGVHRYPLAPPDPARPVLLRDQPPLNWRAMLGDMMTMEVPDPLVEFQLFETARTPILPPLKKVFAVIEAQREEEALMGDLPLEVLLQQVPVPEEIFPPPEINEVDPSAREPPPQVLDFDGPPLERVPSMDMLPRNFSRHSMGAGAGFPPELQELTIAMQRQLELLTRAVDELKDERKSMRNSFIALADRPPPDDYGANAAAQVQRYYDAQRAKRASMQPTPEELQRFLDMEPTRNFGDTSAFSGAQAPDGKLPGTAPSRVLLQQLHDAGMIDALPADVQAILRRKGPPRGPSPVPIDLAIEARDPRVASDVVLQFLAFRHHDHLNAPANLKSLYLTFQFYHFPPTTSDMAYLVPVRLEDDAVDSTCVLVPADPARKGAGLVLKYVVDGAAEAVPSGQTPQDAGFEAARGFAQYLAVKTLHLDVWDGDSLLQVGTASVDLQPLLRQGRDFAELLVEVPILDQAAVAPSLQGQTFMEAAYNQNTAQNEPKASIISKGSLVLRALNLGRESRNTDARLPEFDDAHNKPSKKRVRAKPAWEIPASPIAKELAGTAAAVPLPPGLQNEYLPDPLGGRTSVAFGGGGLMPPGEDLKLRILEQSSRKSARVQQYRRLASAVEDAVPGAQDLRESSAFTQREDHFRRVQKQLLVDVASARSRRKHEFILEQLRKSMVTRRIVKPAFGEVLVYEFEFQNPYSHEQTFELRINKPAEVTVLSRLEDYRALRAANARFLGVVSQPVGPLEQEIMSGNRIYLQAHERITLPFRLQSFEPPEAYKYSVQTPEAQANHSMTARARAADMATRSPGAPHHRAAGGNNAGANVGNDGLPSGHVVAVELISTKDDVPVSVLELEIVPRPIIIDRTFRYYQPERQLLRTNIKLRNLPGAAASYLANAPGALRNVTAACSNPDVILGVGSGALALGPDRDEVYVKYKIGAAPEVAHFYVLLYMDRLMARPVEVWQVFVHALRKVDMRAMIGQTSQASVVVRGAVSRRVASFTSHPDELLVSPDSFVLVGGALTELLLSFRPVAVGVKDIKVNIVDSETHELVYALLVSAEAQGPLITRTFEVELPVGTVANKKITYTNPYQHFRTFTLRSNQPWLVHFTPPRLQMPAGATRPVGLTFDARAATPGIVDALMFVNDDEDKTEECLKIRVRIYK*
</t>
  </si>
  <si>
    <t>C_380125</t>
  </si>
  <si>
    <t xml:space="preserve">MRRGAKAEPVTNWHRAGAILLGIIAGYVVGGAVMETADMFYSTPVTPKGAAAASTGVQIIAGSSQTTNAATKTDARPAGNTIHSVITGNGSPYQNFQGRIMYGTYKLVQKMPGGEKLTGFTRILHRMKPDDLMDEIPTFRANPLHPKCDEWCDFPVADRPNAVAQWIAAAAKEPSMIKGAWILLLECDYVWMRPVQAPDAYDSKTVGLQFMFDYIMPAHPDAAPLMRKLSDNKVDPSAIPRSGPAPVLIRYTDLAGVVPEWERVTAAIEADPVAVKVLDWVREMYAWDIALALRNVSLTTESPPHSHLIAQPPHDLVIGDAAMLHYTWGTLYFEDKQEIWRWEKRDYTTREVALKIPLLKEPPQPWKEGWKIQDGLPVTRELHETMTAMLKQMNAAISTLPDLLNAPRT*
</t>
  </si>
  <si>
    <t>C_380126</t>
  </si>
  <si>
    <t xml:space="preserve">MGRRNETEEERAERKAALKASKAAKRDERQGLGDPEKGRKPCSLCSRSRDLLVRCQVDASGTWHMACGKCWMAASGGAVDGSASKPHYRYGGLWKNHHQAKSGRNKVPAAAKATAAGKAPGKSPGRGGKDSSSVSGSDAEDAGELRPGEEPGVGAAGGGAGMQAELLREAAACEAEDKAM*
</t>
  </si>
  <si>
    <t>C_380127</t>
  </si>
  <si>
    <t xml:space="preserve">MEAPTPDSPGKLKFRLPAPLVTSDEKVAGVADNSLLSPSRRPSSLLSVGANSPRSSVLLSNAHAAASACASHASGSNSPRTPTPKFEDPLMAMPSFKRGVAPVEAAPPSFASGMPQSPSFRMAALNSSNSFSARRIHMDFRRSLPGAGGGVVSTPGEVLPGRNSNSGARLTSDYGGEAFPPAHLVGDSPALSEHGGAPPPDDDEATEQDVDAALQMLGRRHSFFPIRDSNSPSTSGSMRGLRNSMRVTEDEDFMHRLQVNRSSWKERARAGSTSRDVGPTGSGGGGPGATGEGLQNQTHAALEQLRGELKSLSMRSMHGGEGAVRHVPLPSMAAVPGAGSGGGGGAGVALHSSHNGPLSASVVPASSVPQWGGSTPPGTSSVDRERGPFGRISEGQSQLSPSRLSISNRDAASSGGAGDMSPLSSIPSAPSPLRNTVRHSGAFVGARE*
</t>
  </si>
  <si>
    <t>C_380128</t>
  </si>
  <si>
    <t xml:space="preserve">MRVMQGNRRHMASGLRSEKSLACVQAVPASAALVTKEHGPAPVQPPSAPVNVEAQVSSVAPNIKVIQSICRSDRLKYEVEYGMRRGTTDNSYLVTAPGAVTLVDVPYEAYAENFVAALEKQTPLTALTHIILTHLDAKAIPSLELLLQRRLAAGAGAAGSSPLQVVLSNPALRLLQTTVGEKADKAPLLSSIQLVVARSGAAVAPCGPGADDQLKVILTPTPRWPDLLVVHDPLNRVLFSSKLFSAHAAPPAGDALDEGGWEAYGDDWRFYFECMLAPSARQAAAALDKLDLVPARRKPGSAPRVNKTSAALRGFFRNLLGLNRNKPDSPAPAAAPAEASEQLPVSELLPMHGPVVSSALTQLLVEYRRWVDEQLAAAATACASVFYASAYGNTAALAQAISRGITKGGVAVNTLNLELCTLDEVAEATRTSQGFVLGERTATGLPRGVAKVTLRLIRTRSQSAGSPTLGGHMPTQVSVAMGTILREPNAKAMPCGVFGSFGWSGEAVDEMEGRLRDAGFGFAFDAIRVKFKPTAKDLLMCEESGRALAQSIKKKLKSRETNVVAGARAQAASGPQLAMGRVVGSLSVLTAKDEDATSAMLASWVSQASFDPPGLTVAVKKDRAIEKLLIVGGKFAISMVAEGRDKKVMKALTRPFGPGEDRLADLETEPSPTLGAPVLKEANSILECSVVSRMEAGDHYIVYASVLEGKVLDENVPTAVHHRKVGNHY*
</t>
  </si>
  <si>
    <t>C_380129</t>
  </si>
  <si>
    <t xml:space="preserve">MYAEAFNKYVDWLNAQHPATISRKPEVASHRSIFGLPMVRPFSPLSLFWMGLMFLVDITWTAFGVPINVGFCSIDYGNLSSNCTATDLTFGCLYTSNLLMSFQLGLTVVNGHRKKRVMDGRKVAYYYVTHIRFWLDLAATVPFIYLICVIVISGGHGYTAKWVNAVSLIRLLRLLRLISVSKVIHIDSTLGQDGFISKYINFSTLYVLMVAYQVFVLVNFVACIMVLLAYMHGLEDSWMTSADWANLPESSRPYQWFTSVYWIITTATTTGFGDLGPRWWAEQLVINMTMIAGMIAFGILVASVTTSLARADVAATRLQAHIKKISLVKHWLTTCTLNEHLRLGIQEYFAQVYVAKQSLEYGEAELFADLPSYLRFEVASELALPLIKSVHALRDLNEDAQQLLAAHFRPIKAIVGQELCRQGDDADRMWLLASGRLVALRHKEEAQHVSAPALVGDSLLLALDVKPCRFRPWTLRAAGPCQLWEVRLEDLSRVLHIYPGIRLALLEYIRAALVRHIFYLGADDQHSSTVGAVTLSTTGGWCEVVALLASAIAGNYGELPWPLDELSIELERANIEDGSLQGVLTELVEESMVRDGLTPEAVMGLPLEVQQEVQRQQADVAATFGLPPDLFVANTVVGNTIDENASMSGPDPSPAALSGHQNGESIIVSNLITPSRQSAGRREVAPWMAAAMSSNQKFYPHKGPAPWDLEEETAAGADNTAAAAAGAGGTAAAAGSGGGAAPGSTTPPMPGSQRVSVAGEQGTDLQGNGQSGLAERPHSRNDPGFHGGRSPSRQQPPGSAGGMPATALQLSSRMQPAPPYQRFAVGGNMGPSSSVLPMPPSAAAVAGGMVVGQGLLGMMERPIRRVVSQQRNLGAGSTESNSTSAAGVHSSSVSMNVLPRPLQQPTAGASAATPSLRPYKQLSLQQQRSRQFLEEQQQQQPTGSRRLMHCRTDPTAGLESGPEAADISFGGPHVAAGPAPASSDGDQRRSVDRTSAPPAMAPREADTLEHAAAAASKPGPDADDPIAQETRPGPPGGRRPASIDGSSMRPPSRSSPLDPCGAVACPTCGSWTNTAALQQHTAHPHPHVHFNPLNQRPPALGLAGGSSILPVAPSIAHAPGGSGAGAAAAATLAAAGAAASQTALHQVQQQQQQQLHQPQPQYQYQGSRERVTPSQSLMDVIRGSMRHRSGGATSFASPPLHVQSLQPPALLGAMSVTAGASLPGPYRGGLLGGNSTGNALPGGPQHNNNNLAAAAGNTPNLNNSFIMAAGGGGGVPGSPSRPLGRRSRMFGRSFAAANRYDNLMRHTLRRDTLVRDTIWAAYSQAESSDLASPSLPPAAQE*
</t>
  </si>
  <si>
    <t>C_380130</t>
  </si>
  <si>
    <t xml:space="preserve">MARGARHDITDKEGRTALHLAALNGFSAVVTDLLRRGASPAARDKNGKAPYDYAVQKHPNVAALLGGPPPPATQPAAAAADAGDWGGTVASPRSAGGAAAAAPQPQPSGRLASGPGGSQHDLFAGAHAPPAAQPGLGYPAAPAFPVSPTAAATGVPPYGYGYGAGAYGTAPPPNTSVAPPAAGAYAYPQRPQPYQAPTGAAAPPPQPQQQPYYQYPSAPAPGNAGGAAAAASHPPPAPPTAPSVPVAPAHSGPPPHGREGGGGGNSSVAPPPAPASDLDWGPPAPSDWGDEPDTAADAPPPRRPGFNPIMSARFQLEKLLGAGLAQLGIHSGGGAGNGQWGHGGGGGGSAHGSTSASQPLSQQGSGSTLPPTPGRTAPAYHPPGQPHPHLHPHQAGPSPLGPMAGHGGLLSEGSTTSVSSISMAGRTYSYDDLRAATGGFSPINKLGEGGYGPVYRGTLDGIPVAVKVMDCTEGAMQGRNEFEAEVRILSGLHHPHVVLLIGSCPDKGILVYELMPNGSLETHLFGWEGGRSANAGGARGPVPLGWRHRVRIAAEVASALLFLHSAPTPIVHMDLKPANILLDEHLTAKLGDVGLARLAPTLGAPSGPAAAAAAAAGGVKSTIKDSRLVGTFEYMDPEYMRTGEYSARSDVYALGMVLLQLLTGREGAQVVSVVESARRQPLGFGPCIDPRAGDWPAAEAMAFADLALRCVEYRRQDRPDLRTVVLPTLMQLKQRTQLYEQQQPTAASSPSPLGGDAVPPMFLCPITQDVMEDPVVAADGYTYERLAITEWVSRSPTSPLTNMRLEHTQVRAATGPARLLSTGSCVDALPAPPIF*
</t>
  </si>
  <si>
    <t>C_380131</t>
  </si>
  <si>
    <t xml:space="preserve">GGRWQQLRQAARAPGATTRCPGPSTGRPACPRGRRLRT
</t>
  </si>
  <si>
    <t>C_380132</t>
  </si>
  <si>
    <t xml:space="preserve">MDSSDIAVHPVPEAPDDDGQQRRIKRDALFARLTQPHDPDNALLRLWEAWARDARFLNDRFAFFDPEYTRQDNEHEKEGTMYMRRVAIRDYAYAVPSAEALDVIAQESGGRVVEVGAGTGYWAWLLSRRGVDVVAVDTGGEMFFQDSPAAREALPFIIGAKRYFPEMQARARECDGPEFLARHGGCPDRALLMCWVSSAVGEASLAAYRGDTVVAVGETDMGCTWELNTEEHPEWRQVRYVPLPQWPRIRDDMRVVNV*
</t>
  </si>
  <si>
    <t>C_380133</t>
  </si>
  <si>
    <t xml:space="preserve">MPGFGRLVLFLVFCNCVTMAIQPPCAGSGGCADSTFARALFVLDTVFTVCFTVEILMQAVAHCFVLGPYAYLHDGWNWIDLLSTACGYLVFLPAANGGGINGLRALRAMRPLRALKAIPAWPHPAPGAALGALQPGLPTDDGARLRLLVQCLLELVPLLMDVLFLLVWVFFVFGIIGLNLFMGALHHRCSAVVNATSLDAAYALVAMAAAAAGGGEADGYGGVPPAAPPLAPPPVALNGSEVLPQWLVVVPGLENQPCSESGVSGAYVCDDTWEGYNVTCGGDWGNPNFGYAGFDNFGVATFNIFAVMTLDAWSESQLYPQWYANGPPVPVLFFYALVMFGAFFTMQLLVAIMSSKFAQLADKAVSQPPSRSVTRANLMLEETADLRMSGDGTAPADPNGTVSAFASGASTPGGRPRSALSVACWRGVRSVASALDRLDARWEALCAAVSRGLYNFKLRYMQPVHRVTLPPWRRRCLKVVSSAWFNNGMTALIIVNTAALGMEHYGMSKQWLAVIDLINMVLTYIFIAELVLKHVAMGFIRYWTDAWNILDGFIVAVSIADLIVVATGGSKTGTQAFRTMRVLRVLRSLKLLRRIKGLHRLLRMVLRGFYTLRDFILLLALFVFVFAVLGFQQFGGLWSFTPEANPLWPLKSRSNFNSMWSSAYTVFQILTCDDWVRITWNGMRGGGNASVLFFIAWVIIGNFILLTLFLAILITSFQSDEEEVVDDVEKVEPSFAGVDGPSSGVSIGSNANRSGLRHRGVGGSGAATPRGGGAAAGSAYGGNRRRPANALQLRVRERVSERLDPASVRIMKRWLIMMGVTHGMKEDEVNNIVRECDARLSHDPDYINRDTSFTAPHLLNRRALQQASLSASQASAGAGGGGGGGVPAMKRGSTLRRHTAAIQELVQDLPTMPEDRVPSHALAGLPAAAAAVVAAGELGVAVLVRSDGEGGISSGPEERAARGGRATPKLSRSMTAERQSTGSRPRTAGVSRAGTAERKAGGGSGADGGRTSGGSAARSGLGSAQASAPLPLTERHSGTSGVVGLLERLSHAVRSKVLGGMRSGGVSPRASNPGILAGDRGERGERWHGARVKVDLPPPPPSPYGAATPHGPYGLGARRSTPGADGSRRVSAGGASPHGAQSPGGYLNAAAGGPAGPGPSRMGRAPVPVRQDSWAMLVPSTDALRAAAAAAARQQQIMDDAYVRHRLQAWLHDSQVALRANSLTSAKPSPFAAPAGSHAAAAAGAAAGLADPGSGYGHDAGAGCEDSGPDPVTEQLRFSEGTRQRRLLLRAISRDRHLPGPGQLVAAGSLPRTGSRGAAAGAAAAEAAAAAAAAGQAGVEATSLAGGDSFATGPAIASGGGADAAASANASRALLQRPPLGLGMAGTSAADEANAALTQHLRRSFQRRHSMPSQDPDTLENVRVMLGVGALLNGSPVDGGSGFGISAAGGGGSGKALQPSVTVAGAAGRGYVLAGSSFAMRADGGGAARGGGHPAAADYATEPLLVLKAAVARLESLGLVAGAGRGSGAQRSRAGRGGGHVHSRLGEAPLEDGERILSGGTGHPHNGRTVSGRTDNDRTVSGRTDNDRTLSGRTDNGRTVSGRTGDGMSGGEEPVRYSLESAAGTSSIEGLGRGGAQYSGSGLADGRTSDSTRGDSLDAASAHASGSGAAGAPEPTPRSPRFWSELGGGPAAGRHASGEVETSVSGGGAGAGVGVVADRLLSRSRSGRRRSLLRRHSHSGSDYSPSRGASPSRMGPSRRVTAGTSSSAKPSSSAQLRMPLAPAPASGAVGAMSATEALRDQQFVSDRVPEIQPAYGNGGAGVRQSSAGGIGPGVTDAAAVADAAEHRRQALALHHVFGEQSGNFFRRSRTLPDNPDDAGVMAAVAAAAAAELHLGHGTAPAGRGRSGAGGVDEGDGPRVSGQDAPGPPRPPPLVPPPPLVIPVPAGATPAHRHNPAHAQGHATSVLTGGTRGTPASNVGTAGSRVSGPPSLAPSSASSFGAGQGVLLRGGSSLRRQAAAAAAVTAAHRPHGDEGERAAAYATAAAAAAEAAATPGSGASSHGARTPSTAALHDLAAALNRFHGQQPWAAEATVEEEHPAGAASASGPAGTTLPGVAQPHRGAASVAGEAVTTINPFFEAGPELEPERLTGVEERDFFGGDLFPVALFGNPLARVSAGSSRTSHTSRQLPMLSMLLPAEAAVAAAGGGAEGQGGGSRTASVQSIPPASQLAAAAAVAGQLAALRQAQEGGGSGVVGVDSTGFYSKSPSGRSAATAATDPTPLPSDQLLLMLEAEVAAAALNAASGGVAGNGGRTAAAVAAVLAGGGGPSRDGATINGAAARGHSAGGAGAAAGHEAQQGSGSGMAPASQLSPSALAPSPFAKSLSGRSPETGPPAWEAPAPRGGAAEGAGTGAGAAPTNGHEATAAPPAEKLRAMALMAAAATALAARRGAADSAESPLRARGGKPPVPGLPPTASLSHAGIGAGGAQDGAASSLGIASASASHETGGPLASGTHAGVNTTAELRGPAAAGVPVSGAGPTAAPAAGGGARGWAERVARLPLPHGPATGEGGAAAGGASARSAAVQHLLRGLLVSALRRRTEAAGAEPPAQVQQPQEGPGPAAARRGGAPGPVCESRVDDESDSLPGGGSPAPHLSRTSVPGSVAAPATLDSPGLASGGSPIATPFTRLSGFNTDLTITPPAHSVTAVPGPGAAAMQASAAMGSAPGFGSTAKDRSAGAAAGGGGFAEHAVHSSGGSIYGSGGITGSSSAAAAAAAATGPRRGFLPPRLQVLDGHGGHRQGPGSAHDAPRSPRGGSPLGPLANTGAASAGPLPGGGAPAAYSSYGNSGYGNNSMYGTNNSGYSGYGGLGSGQGTGTTSTPRVSAPGNTGGAGGGGGPGRRGNAPPGAGSRRPPPLRTVSSRRRTDRDHYTSHGSRTLSPGRRTAAVATDTWTPRDVARARAAGGPRDAAEMEAALYAPMQLAVGRDPILSATRQRVPMAPASRQVSRQNTRRRRGSAAQLNANSVGQARGDSSYGVLTSPTAAAAAAHAAGGGIVGGASRSTSFVMVAAAAAARLLSGGRISTPGSSSRRGSTAGTGAPTSPLRRGALGMPGVAAPPLPLSAPQLPDLLALGGGGSAAAIGSASGRGGGGGGGGSAGAPAADSPAATDHSDLDITGAMRSHAEDSSIARRRLVARVSTGPEPSGAKDAAAAASAPPPLPPLPPYLGSSGSPQHEPRLVDPSNPGRGRGHDDDDDELGDGLGGGLTDVEDAAGALLSVRLHPSHHHHQHHHDDGGLDEDDDVALADEERDQMGEYGKHGGGDGVGGGDEEEGYDDAVDGGEYGSDLFDDQEDEAPYLRYSAFFALRPYHPLRIAAAVLINHRWFDNVMLVVILASSATLAIDTPRLDKSSPLGHAVAILDIIFTSIFTLEMCIKLVAKGVVLHPHAYLRNGWDVLDGFIVLTSLLSVGISGAGAGALKAVRLVRALRPLRLVKRWRGMRLVVETLIRSLPTLAEVVAFGAFMFAIFGILGVQLFAGRFSICNQVVINGTLVSSRSECVEGVEFTCSEDDVCDDGPGSTAARWWGPPMRNFDHLGRALLTLFTVVTLDGFMEVAWSCMDAVGYDEVPQLNAAPWMGLYVIAFVFLGSFFWVNVLVSVIIDHYTRLVEEEGDLLVTKQAKEYMKIFKFERVGKDVWKGGCPPDSGWLRRCAWATGSHRWFDQMVLATICINIAAMAAVYDGSSRDYDVALGMVNVACTLIFAVEAAVKITALGWPKYWRDNWNKLDLFIVLVSIPDIVATFTSHNAATGIVTAMRLLRVCRMFKLIRGAKGLRTLFNTLISSLPAIGNVGSLLLLIMYIYAIIGINMYGGYGSPFDNPGSIADYNDIGAAMATQFRLFSADGWGDLMAQGMGCNGNQYQCDTGAAALGAAFFFCSFVLLATFIMLNLVIAVVLDNFIDNAQLEGFLKTSNFVDLLRMVITLRVFVRLMRIKIDLLRKVDRSRALASGPRLASKRLMRSRASTLGGLSVATGGLGGGASSGGLASAPIHSPSVMSMSSRVSGELLPRLAKAVSRLGGGSGRLQSGTLSALLGLGSPDAGGGAGGAAGAAAGAAGAGAHPVSGSQGQVAGAQRRTSNASSMLLSTIQPVLPRRQDSAMLLAAEAIAARAAVAAAAGSNGGGSGTTMAGGGAGVGSASGTTGNTSFAGTLPSGGRRRMTADDALLLAAPGTPRVGGDGSLRGGMAGSAGAQSGANSDGEGARSIASSGGRSHRSGGSGGFLGLRDLREAVLRRRRRKSLLGMHPAYTAAVVSASAAAGASGGTSPHAHRQHRRGAAASGSAAHSPSGGGSAAEPSMSNAESGGTHTDGAVSSAGGAGPSSGDRSSHGRGRGGRSRGGGHSRRALPYSGLILATTPGNASGAASVHSGGGGGGGGGSASSLTLLPAPRMGGDGSSRPGSPLMLTTGPGRRRSLAGAAEGYGMGSPLARAHGAGSGGFPAAGERTSSPSLTPRSSLPPQAVRPYGTGSADGAAPASASSPAAATTPTRASASGSQVDAVLPAAAFGSVFPPGGGGESAGGVSGGGGSASGAVGGTGNQRGASGNGGGGGSNRGAAGRHLAALLSGSGAHGAGGASTGSAGGGSHQLPSRLSSMSGAGAAFSYAGAATTGSTAPEAGAERDGEQRGRSQHASSPLPPRSPAPATPR*
</t>
  </si>
  <si>
    <t>C_380134</t>
  </si>
  <si>
    <t xml:space="preserve">MKALGKADAEIKEVLVKLDIEMDEYATAAAYRTRPVDNSLRAAVLWWETKPATYVQAIALLLLGVPPTAAFVERVFSELGNIHTDGRNRLAIDKLDMMAFVRTYLKQEQPNGPQLAQEKLETRRLQYSRERPAAAAAAAELAAATPPASVAASVAASAASPVLPPQQEAAGPSTRPPLAPRPSPATPITSSPVASAEAGDGAACEEAEDMFTAEELEAFLTMKYQEEASELQQDMQQLGSIVNAIAPLPAQPPQQAPPPPPQQQQQQQQQLPYSGAAGVQVQQDPAQEEAFRRVEVEGLRRAINAALTQSFGWFNFDQDPLQPNYGAAPLARGFGAFKR*
</t>
  </si>
  <si>
    <t>C_380135</t>
  </si>
  <si>
    <t xml:space="preserve">MSADSKGKGVKGRPEAEINVYFDSVGPTSGSSNRKAKKCKLCGDNFPASRSAALNLEKHIANACRQAPSAAKVHAYKLIADRNKRGVPDDDDDAQRRRSDSGSAAGPGPSSKRQAIGELLATATSKQQSSIDTFAFKRVRPEASRSCDAKLLRALIMSHVPFNIVENPYWLDFLNDFKYTPASRRTISDDVLCSEYAGLWLEFQEKLLKEEMLGVCMDGWTTVSKDSVYAVTVVCCSTRKRYLYKLYDWCQMHGFNLGMQSALSHPFFALLLGKAVQMNINTTTVKTSNKTRFTSIVICLRSVRDLWPALRAVLFKHKNLLKKSAGGKVVIKILSEEKLEEDIAFTCEMLEPWEQVIMAIQADDSAAGDVTRYWAYLAAQLGRITLKFERGEFVASVRAYLHVCNPVCRG*
</t>
  </si>
  <si>
    <t>C_380136</t>
  </si>
  <si>
    <t xml:space="preserve">MQQEGCAINIKRVACIGAGYVGGPAMAILAYKCPDVTVTVLDISDARVQAWNSDQLPIYEPGLTDLVKACRGVNLFYSTDAKKHLAEADLIFVCVNTPTKLQGVGAGKAATFGFWEAAARLIAASCQGCGPKIIAEKSPVPVKTAQAMSRVLIGGRDTPEGRAAVESLARLYRRWVPPDRVLSMGLWSSELAKLAANAFLAQRISSINAISALCEETGADVQQVSHAIGTDSRIGPRFLSAGCGFGGPALQKHVLNLVYICESLGLAQAAAYWQQASRAGGQGPRVVDMNDWIKARFVRRVITSMFNTIRGKRIAVLGFSYKAHTTDTRDTASIDVCRGLLLDGAALSVYDPKVGGRGAAXXXXXXXXXXXXXXXXXXXXXXXXXXXXXXXXXXXXXXXXXXXXXXXXXXXXXXXXXXXXXXXXXXXXXXXXXXXXXXXXXXXXXXXXXXXXXXXXXXXXXXXXXXXXXXXXXXXXXXXXXXXXXXXXXXXXXXXXXXXXXXXXXXRLDFHAIFKAMMKPAFIFDGRNVLDHARLREIGFVVYALGKPLDPFLTQKLEDVDVEERAELRRQRRVSVLAHELAEERHAVAAETEALHEAEEEVAEALSRTTWYAWFGPADVDKVALPRVLKAGSVLGFTRLLYY*
</t>
  </si>
  <si>
    <t>C_380137</t>
  </si>
  <si>
    <t xml:space="preserve">MPKTVVIDGRAHMLGRLASVVAKQILAGQQIVVVRAEEITISGGLVRQKMKYDRFLRKRMNTNPTRGPFHFRAPSRIFWRTVRGMIPHKTARGAAALERLKAFEGIPHPYDKVKRLVVPDALKVLRLQHGHRNCKLGDLSAYRWAGSTRPPLPSWRRSARPRPRPSTWPRRSWWPCAPRPLPRSRRNLEVFGAVEPARAPRGREGESSVDGRVMV*
</t>
  </si>
  <si>
    <t>C_380138</t>
  </si>
  <si>
    <t xml:space="preserve">MAQKLAEGLIVLAASYENDGCPIQALHCYHALVNQVLPPDVEVKARLNLARLMLQHTFNVKEACNHLLRAQSLSRSLIGCYCLKYEVADRLAAAQQLLGDEAGELATYAAASELWQAAQGSGEWAAVCVWACRLLQRQAAAHHRAGRPREAEAAAGQALAFAERAGGGGAAAAQRVAALLLLAQLALDRWDDGAADAAIKQLNAALGAAEGSGGAAGGGGGLGSTGFLMALLHYNVLQGELAAARGEVLCVQALCERYPRLLAPQLPAAHLLTGQYCTATGEHAAAAAHFQAARQHAPNPASAAVASVLEAAAHLSLDDAAQAQARAHAAAAQHTVQGQEAAAVGPGPSLARAIEALGPFYAGAVAAPGSAPARLGGLEDAAALLASAACLAQQGNLPAANALLSKALRTAHRKLGHMQVVCGVLNELALSFLGPQKLVDCHSALEAARSATAFARAAGDMWAEARSKRALAAALERQAAAAAAAGNANDAEASAAGAREAVEAAARREAKVAEAVAGAKADSGRHGYAAGWRLSAMVQD*
</t>
  </si>
  <si>
    <t>C_380139</t>
  </si>
  <si>
    <t xml:space="preserve">MSPAAVVVAVAVTAQALPPFVDTFRAFHPTRRDAYTCWNTSSGARVNNFGSRIDLILAADGTPGAVAAAAAATAEAVAAADAATAAGYHGGLPGQRSRASVGGP*
</t>
  </si>
  <si>
    <t>C_380140</t>
  </si>
  <si>
    <t xml:space="preserve">MAKGPVAAPDKPIRVCVLDSPPTVGLKDGVKLKDGQSLTPSAAKDNLQGMGIDMVDVLFNQILKWNFTIVYYTFAQMGFSRILYDVRVQENCDVNYFSVFFQRDIVHIIAVAVITTFVIAHVVWLDAVVDPNSDLASSAFSSKYLDALRDGVWFSSNVLLNGVIAPEKRIRTPLGRLIITVWVLFGIFLVSFVTSIISSTLTTAQLSASQILTANDLAGRTVCLEEGFYNFFFDSNFPGIGVSKVLVPHLSDCFEELKGGSAEAVFGVRDYSIDYFSQGKGRGLLVSPTIYPQPYGMVWSQSWEYGSAVNEALLLYREDVYATTPSYRDSKRRWYAGDASQIAYGGTAKQAQKVWNWALVYTAVGLVAVYVCLQVLVYIGGRFAHDAADDEEAVPATGSGDPRTDSGHSGASLTRAKSVKAALGTFASKMTARQPSTRVTPNHSTGQIATPSFTARQMMLSSGVSEKALVLPGMPTAQIIVTTPSGGLSRSRSQNLGSSGLNGVLKGGATHSLASQQQQVLASSSSMNARAAREQSNGGRVRILADSSSLPPVSGGGGADGGGSSVVVAADLDV*
</t>
  </si>
  <si>
    <t>C_380141</t>
  </si>
  <si>
    <t xml:space="preserve">MPRPGLALPRTGLPTNTRCRSLAAAPLAAGWAERAVFGKIRYMNYNGCKRKFDIKAYVAYVSKAVAEAKAKGRAAKLPSAAAAGASGAAAAGATAAAAAAAAPGPSGAQAAKAAKAKAEPKEAKPKAAKAAAKAKGPKDEKAAAAGAKRKAAKPAKSASSGEEGSDDE*
</t>
  </si>
  <si>
    <t>C_380142</t>
  </si>
  <si>
    <t xml:space="preserve">MSGTGDGLSFLWQFRLQELPGPVRAALGHSSGLMQLFISEALDEDEGQWYLLRVVTESQLQPRDPADVAAQLPHEHFELYPEKAVLGFDRVMDCPCSEDALSDLPPGVDDHQAAVVLDRLSSAGLYATQSGDKLMGWPNWCQGPEWAKTGAGQRYLQVVQVEGTLVPFAVGDSGTLVLQRHPTDVATLSRGDCGVMAAWQ*
</t>
  </si>
  <si>
    <t>C_380143</t>
  </si>
  <si>
    <t xml:space="preserve">MHPLRQQYRVSEGLARPGEVRSAMPSQLHQRRVHLGPCAAAHPGAGSNFALETMSEDGQGWVWDELGQKLVGLKHSTPRATCKTTSLLSYRGDLSSGEKALRVERLNLDLGWEATARGAEDRTFTGLAKVKFGGSEDGQDTVDVQVAVDPHCLSALPEEREKLVKDVVYAVESLDTAIMEQLNDFLWSMERHNVLNGSSDVSFSSNAEAEAASAAVAAAAAAEISPGSNGNLGSGVKAGRRQ*
</t>
  </si>
  <si>
    <t>C_380144</t>
  </si>
  <si>
    <t xml:space="preserve">MISMRLTRAQAAVPSRPSRNPMIAMSRRPAPRSVQRAAHSGSNFALETMSEDGQGWVWDELSEKLVGLKHRTPRATCKTTSLISYRGNLSCGRKALRVHELDLELTWEATAGAAEGCTFTGLATIKFGGSEDGQDVVDVEVAVDPHCLSALPEQREKVVKDVVYAVESMDAAIMVQLNDFLWNMEKRNRLCELESSMHVSKAELAPARAAPAPAPASPAPSFVPGMAPAFA*
</t>
  </si>
  <si>
    <t>C_380145</t>
  </si>
  <si>
    <t xml:space="preserve">MGTSLSGAERLRGTDGQQSDDRAAASVRGANDLLDWGSAGGSGHARCLQLALPTATRTRPPSSRLVRAANGTIHCGTPDHIRTRPTASQHQYICSDGRSLRPLSELRGVRTAR*
</t>
  </si>
  <si>
    <t>C_380146</t>
  </si>
  <si>
    <t xml:space="preserve">MSAMAKMDEVMAVPSNRLKTDGTVDGRDAPWVEKYRPKKLDDVAAHKEIIDTIKRLTVENRLPHLLLYGPPGTGKTSTILAVARQIYGNSLANMTLELNSSDERGIGVVRQEIQDFASTRSVFSNKFKLIILDECDAMTQDAQAALRRVIEKYTRNARFCLICNYVSKIIPALQSRCTKFRFAPLSPQFVRERLQYVADIEKMKLGPGGLDAVVQLGSGDMRRSLNILQSCHMAFDTVDQSAVYTCTGNPLPADIERVLTWLLNDRVAEVFANILKLQVDKGIALVDIVRELHPFVMALSIPVPAKVALVERLADVEHRLAFSTSEKLQLGALVAAFVRARETIAAAAKMCGGSQ*
</t>
  </si>
  <si>
    <t>C_3900001</t>
  </si>
  <si>
    <t xml:space="preserve">MPCGGNTASPFFSPGLQLHLALSTHSLAHGVQDLTTQPQGPSLPTYPVLLVGATTGLPEGEQLSSAGVREVTSAALSVLDTMCRQGNQPQLLQGHSLHSTGHPSRTFAGLAFSRRATSTSKAAFTAELMRKSPLAVPLQRGQAVLTVHVPVDTRPIIPGTYTVTVKMVGGPVWGAFRGRTDLVLQAGGYPTTSDPSNLACAYVVSEQCAKSVGPKGEPQAPAGQGITNHIFACVRGPVWDPQLSHLHCAKFEMPGEEPMQVE
</t>
  </si>
  <si>
    <t>C_3900002</t>
  </si>
  <si>
    <t xml:space="preserve">MAAALPASWREGIITLIYKGKSLDRAELASYRPITLLNCDFKMVSKAVSARLQPALDAVVDELQTAFITGRWIGDNALYLQGLIEWMRLDVGADGTPRQGGALYFLDIERRVPS*
</t>
  </si>
  <si>
    <t>C_3900003</t>
  </si>
  <si>
    <t xml:space="preserve">MYSSTSPTGLFRVQPVCTASQQQLLAAIDRKVPADLQAAAEGSGDGALSDAELMAALAGSANGKAPGSDGVPYEVYKVFWALLGPRLCAAAAAAFAAAADAHDGGEMAAALPASWREGIITLIYKGKSLDRAELASSPPGVQVSCSRIRVPRQGHTQVRHGASGKRHPRVWARARQVRKPAKAHGLTHIFLEFFF*
</t>
  </si>
  <si>
    <t>C_3900004</t>
  </si>
  <si>
    <t xml:space="preserve">MLIQRQPGSDLLVFATMVAAQTDNGSEFEGEFAALLERCYVDHRHASPGHPQADGAAERIVRVVKDALRKACYESADPARWDRALPHLLLGYRCSPQAATQYSPFRLLHGGVEPQVPAAVREGFAEPLSFEDAAAATESLRERAAWVQRHYPEAAGNLLVAQHRDTRRYAAARAARRLTNTPEFSAGDYVYIKKLKVDNTLQFQYYDTILRVKSVGPLGVAVLIGRDGTQQLRRRVEQLAPCHLDVDPAIEPQLFRPGKDLACEACSSPGQPARMLLCDGCNQGWHTHCLRPPLREVPTGAWLCPRCLAHLSQQPPTEEATREWPEQLGQLLFPKASTRRLDDEARQIDGTVVTRRVRTGRGKGAGETEQKALLQFRGALYRPHYFAVKWPGEVEMEYWTLEHVRRRRARA*
</t>
  </si>
  <si>
    <t>C_3900005</t>
  </si>
  <si>
    <t xml:space="preserve">MPRCALPDSGSEVSLVTDTLARQYGLQVEEDPAFRVHTAVGLSAPLQRVVGSVQLTLKGEDNATRSWALAECWVVPGPQLFDLLIGTGCLARYHYVLDTGRQRLGLWEPGQPTATPVIQVPLQHAVASLGLPDASMPTAAAVEVPVAAPPMSPAAETPLAADNDRFVKQQSGWTLCHREDMTDEQRETVRELVAGFDAPAASGGVFARTVADITGYTGSANLKLPPVNIPLVHDRPIKEPPRRYTGKEREEIDKKFNELKAANLIERAEDTNAYAMNVTVPSKMQPDGTISYHVCGDARRLNEATVCDGYQIPRIEDLFDAVASKAWITKADCRAAFAQLWLAEEDRRKTAFWWGRELWQHKRLLYGLRNATSHWQRVVDSHAREYGLEGVLFIYVDDCALVSNTFEEHLEHLHRFFTMMRDIGIKLHPDKTYLCADSIDYLGHQISGSGMSPVQARVAAFQALRAPNSLNACQRLLGLLNYYRCYIDHWAVKMAPITKLLKKDVVWGPETWGPEQQLALDTVKAEFAREGLILRAYDPSWPLILHTDWCEDGVSGVLGQLDDDAREYMVACVSRTCNVHERRYGSYKGELLAAVWAIQTLRPYLHATPFTLRHHNACRAAAAPGAALGACVTPAVRVFAGHAHAGRRHHGTQPR*
</t>
  </si>
  <si>
    <t>C_3900006</t>
  </si>
  <si>
    <t xml:space="preserve">MAFVARLWAALSLTLVGRVHIAKQVLAAKLAYHFSFLNPSPAQLKELTDLVDHFAVRSMHAEDASLVSHGNPLLLPKRETACLPYKDGGVNHVDLPAFLSALQAKTFALLAQPGRQPWKILTRALLTHVRPDSATTWAWE*
</t>
  </si>
  <si>
    <t>C_3910001</t>
  </si>
  <si>
    <t xml:space="preserve">MDPTAGGTVPVNAVPADIVALLGYNETGAQFFRRVQQERVLTGLHSLDRNVVLRPGVVLEVAGPPGSGKTELLLSVLLNVLVAPYLEPAAWVVLGKQLQLLRADVASMRLEAAQQQHQRLRQHIAGSGPPAGGGPGPPPPQQQQWSGAEAGTQGEEELLTQAQVADEMLSRLHVVRCTSSLQLLAALVAMPARLEAWQAAGVGCRLLLVDSVGAHYWRDRSARNVTLPGXXXXXXXXXXXXXXXXXXXXXXXXXXXXXXXXXXXXXXXXXXXXXXXXXXXXXXXXXXXXXXXXXXXXXXXXXXXXXXXXXXXXXXXXXXXXXXXXXXXXXXXXXXXXXXXXXXXXXXXXXXXXXXXXXXXXXXXXXXXXXXXXXXXXXXXXXXXXXXXXXXXXXXXXXXXXXXXXXXXXXXXXXXXXXXXXXXXXXXXXXXXXXXXXXXXXXXXXXXXXXXXXXXXXXXXXXXXXXXXXXXXXXXXXXXXXXXXXXXAREAQGEAFNIWGGHQ*
</t>
  </si>
  <si>
    <t>C_3910002</t>
  </si>
  <si>
    <t xml:space="preserve">PAAPAHQRPANTRSLTACFTPAAAEARPILHSTRRPHATKHPTGQPLDESAPGRAKPAALSAQPSTSASGSRPLPLPTSPSCCAAPREPAVVSADDATAPRPCPPAPRLPLPPAPPPPPPPPPRTTWCAPGGLTNPLTTPRGPAAAPPPPRRSPAPAARPTRTRAPPPAPVPPAARTQQPAGPKRASAARAGPPQPPAPAAAAAAAAVTRP
</t>
  </si>
  <si>
    <t>C_3910003</t>
  </si>
  <si>
    <t xml:space="preserve">MQAVLASYTPEELRAALDLPPPAPPPVELHRAPVQSGRSGGAARVDLGPMRPIHLAAAISRVPKLRTGPQQQQQQQQAHQKQLHRRGDAAADGTCVEGANGLGEPSVRAAVEALLSEAVGQQVELLPGVGSNSNSNNNSSGSSSSSSSSSSEISSSNSSTGPIKAGGSGYASLGTTCKLQGAGGRELANFAWAAAQLGVAAPAVWGCVRRLVRDRLLAEEVEDEAQGRAGQAQEQRLHRSGWQQGGRQQQHGWHQQRQQQQQQQQGDHLNAADLANFAWALARVQEAAGAGGVGDVGDGDVGGGGHAGLPPQGEAAAANRNLHSRSGSDSGPGSDSGLGLGSGSGPALEELLVRAALRRPLQDFDAVSLAGLVWGLGGLAGAAVAADDGTGPSSHSWALNPHLLPRLWQRVAQRLQQAPAPDGEPQRQLSQSQADAPGNGGSGGGHERWRSGSAGGGASGTLRLTHREVSSLALCAHVRTHAAATPPDDLARVLLALVRCANAVAEARAEPGAAGGDHEVGAFEDDAGGVLAAARPVERTLEAVASQVARGMPSMSPEGLSALAVAYATPTAATPPPAPPAPSAAALVTTSPELVGVLLWGGRALGDAAAVATAAGSGGGETVLQAEAAGAAEDLAAAAPRLLPVLPLCQPAVRSTGVGYMHTANVDSPSLVSQHHTARGAALLQAQELALLAVAYARVGCRLPPDLAAAHSAAARAAAHRMSLLDVSQLAWAAAVNAGLPPQPAQPHQPLRRSAASAAAAVQEQQQLGLLLSALEQRAEELLGEGERAMADPAAGSQLAVLLWAFAKLERYCEPLLDAAALVLSLPAGAGPADAASGSVSTAGRTAESQPVAVRKAGRGRTRGGAGRSRGDGNGRSSVNGDGNSGSGSSSGSGSSSLLGAMRPTEVVLCAAAVGRLRYYRPQLMAALAARLEAVVEGLSARDLCTALSAFAMLNSFHPGLLRAAAQRTRCLLQASNSSVSSGGNSSSSYGGSDAVDGGDGVQPSATAPEQHRHQLGAYDGVALLWAFGVLQHVDEDLVRRLGRVLPADPGQLSMSELSQLGLADVMNRAALARRRRQQQQQQQQQQQQQQLEVVEGHSPQTTSGTGTAPGSAASAAATDASRLRLLPPRLAQAAAAALRGQRTHVSGLQAAVCACLSDMGLQPRVEVASGVFRLDICLQLPLPWPPPDRDQHRPQEPEQAVDGPSHFAANVPNRPLGPTVARDRCLTQLEGLALVVVPWFEWGALRDPESREAYLRRRLASAAAAAAAAAEAPAVTRGGVPLPGSQSTAPSLAAGRGSGPRREGAAAALFPDMVAHLAAGFLRNRAVSRSVVTGNVNVIAVRILEKLPHEDTRVSYTQERFMFHVMVSDGITYMAVAEEGFGRRIPFAFLDDVRGRFVAMYGVAAKEWLTGRVFGGVWAPRGVEDGARLSSGRSEAGR*
</t>
  </si>
  <si>
    <t>C_3920001</t>
  </si>
  <si>
    <t xml:space="preserve">MPGSDSDYEPASSPASRRKAEAQRQRDRRQRLSPEARLAELDSQAQRERDRQQRLSPEARLAELDKKYHTGTNRERHVLLIAIPYCRKIGGTAPTGGNSSGHGVGPGGGGGTGGPGPSGSGGAHVRSRGGRQGHVEEDSAVPPSKRRRRAVSAMEQADTNLISGLANEFNLDTAWELRAVTAFTKAASAEIRAYIRGHPHKNKQVDLLNELMQASAAGLGVGSAAGT
</t>
  </si>
  <si>
    <t>C_3920002</t>
  </si>
  <si>
    <t xml:space="preserve">MSRRQGGQQPGGPCAAAGGAAAPGGAAPGATGAAAAGGAAWGRGDATGAAATSGEAQGRGGMTGGSAAAGAAQGHRGAAGAAAAGESAQGRGGTVGGAAAGGSAGDRGGTPLGRAAAGGAAQGRRGAAGAPAAGRATPAPVDAAGTSAAGGTARGRMGAAGAHAARGAQQGRKSAAGASTVDGAAQGRAGAAGAPAAGSARQGRKGPLRPTIGVRLRRSAGAAGASGTGGATRRRGQQRRPAAAAPAAATAARADGPSAVQGSGAAPIWAALH*
</t>
  </si>
  <si>
    <t>C_3930001</t>
  </si>
  <si>
    <t xml:space="preserve">MSNLNGALDVEAQPYDPKQKAMLKPAGEAGTKADEFVRGDPGPFGLLCFGMTTCMLMFVTTEWTTKAFIPTVFCYAMFYGGLGQFVAGVLELIKGNTFGGTAFASYGAFWMGWFLLEYLSITNKAMFPGVKSGKSLWCGLWAVLTFGFFIVTLRKNGCLMTIFSTLVITFALLSGGVWSPECEQAAGYWGFFCGSSAIYAAFAFLYKQELGIVLPGARPVAYI*
</t>
  </si>
  <si>
    <t>C_3930002</t>
  </si>
  <si>
    <t xml:space="preserve">MEDAGPASGALAADGRPAAEREIERGGDATGKIADGAAPVVPPALAAPGGAGPSVDIAAAAEGVARDADMAQAAAVAEGQELPQRVGRQRKAAGHGGRAAKAVPIGAETGRRLKRGREQPAGVEEEAHQPQEAAPKQEAAPEQEAADTGTTAGAPEQQQQQQQQQQQGQELVQEPGLAGEHTAGTRPPEPDAQPEPEPEPEPEPEPEPEPEPEARRPTKRARTSAAARKGGRQPAATAAAAAATPTEAGADGAAAEPMAAEQPEPQAGAAGRDRRNARARRTSAATAAAAVAAVKAEPTVQVGGPGSTTGRGSAAAGADGGGSGRAAAAAVGGSGGAGAAAITRRRRTGNVAAARGGGSQGAEGAVDGGDAGGDVAAAGGRCHGGHVGGGVVVSISRSIPDARRESLRALVRRLGGQVYDKEVFKAMVLQQRLDGHEPLFTV*
</t>
  </si>
  <si>
    <t>C_3930003</t>
  </si>
  <si>
    <t xml:space="preserve">MYRVRLLPGGDGAAADEEVLLRRPGDRRDARPGDVLVLGRLRCRLLFGRRWQAAAAAAEAQAAGGAGVLVHGGGSVSPPALQTQAIAGVASGQQLQLQQQFLVAAPGFASPHSTGTGAGPGAPPQVLQWVLPLPHTTSPPGTGGIAISGGATAFAANTADSAAGVGTEAGGGGGVPGSVGVTGTAVSGAGDGAAAVFSPGTALVLVPGPGGTLIPVPVVGVGPAGAGLQLGAGMAAVAADTSAGMCAAAPAAMQLVYHPLLPPGPSAAPVAGATQDESGEDEDEDEDEEAPTHEPTQDEVALGGGAAAGGAGGGAVPWWDAPSEQDDCVLPMTSQDGAEGSQSQSRPRPQSQVHPQASQPQASQPQASQPQASQPQASQPQASQPQASQPQASRPQSQAQAQTLRPQTSQHERERSPGASQPGPAAASQEAGPPPLPPLAKATQQLLPAAQPPQTQQALGEHGDKGVEMEVEPHQEDEDAASDTTQPPEDALQEVEAGSAAEAPLQEAQDERQRQQQQPAEGEEQQQYEEQEQQRVSAYAAEAGTCAAAGHDGGTGAGAGAAAGSCSEGRHLPQAVGQEDAADEDATQPPVTEAPEAHGQAQELQPQPLPQLGALAGDAVGRTGAAAAPGAVAPTVTLGHDAHDAVLPGSGTGAEVGMDMGGAGPTTAAAGHLVEAGMAPAWHVPTRQAGAPHLQQHTQQHTQQLAVLPTQPLPATEVQVPLLAPPEASAAAAVAGLAAGPPEVAATAAAAAAAAAAAPTPPEPDEEDETQEPEELQEEAGQAGDTGGKVTPDGAGPSTAAASPVTGAVAQTAAAAEDVVSDEAAVRLETAPGGGGIAEEPEAGERPVLWGLLLGDPSPGPSQSAHADAAGAPLQPLPPSLHPSLQEPLQPTAATLSPPPLQSGPPALQQEPTPLHAHDDGDGDEREHGNVAPQQHQAEEQQPHHVKEQQQLPPPAHPQPLQEGGAGAGSAVADQVPEEGQQGSQRAQDNSPAARSPAQQGAALLPEEAPPQAALPPPPPALPPHDQQRSQPQSPQQPQLQSPQQRSQSQPQSQPQRRPQQLPVSYTQADFGWVGALSVKPEPMSQIAAMGPAAAVGSPGGAGGAGTGVGPGVAAGVPAGPGHVEAPPPMPQQPESAAEASAGTGLSGPQRQEAGEDEEEEQQQQQQAHAHAPSAAGSGHTAPEATLATAQSPAAEPEALGAAAAPAGDQPGAAGSGPGSGPDPAAAPTPFEPLSQAAAPRPPTPQEGGASLDGTQSSGGGWTAAVAAAHVGRLVSLLRPAAAAGSDAAGGADSGLLGLGLLGAPSQLEESQMPGGGFLMLGALGGGGGGGGXXXXXXXXXXXXXXXXXXXXXXXXXXXXXXXXXXXXXXXXXXXXXXXXXXXXXXXXXXXXXXXXXXXXXXXXXXXXXXXXXXXXXXXXXXXXXXXXXXXXXXXXXXXXXXXXXXXXXXXXXXXXXXXXXXXXXXXXXXXXXXXXXXXXXXXXXXXXXXXXXXXXXXXXXXXXXXXXXATAAAAADAERGPAGRWRRRGGCL*
</t>
  </si>
  <si>
    <t>C_3930004</t>
  </si>
  <si>
    <t xml:space="preserve">HSHPITKPHTRPPQHGAPPPEPSHARSHAQPHPVSARGSAPPRPRPRPRPHRSHPALRPPPVPPTDPAAEAGGTRAASPPAPLHTSPHWYLQPPRPSRPPAAAPPPPAPHPPPA
</t>
  </si>
  <si>
    <t>C_3940001</t>
  </si>
  <si>
    <t xml:space="preserve">MGSWERLAECCPVVSFGKDARGEAVYTPGVICTTTWRVCCLCPQCGGQQYQQRDEGAVAAAAATSVSSGDGGGSSGHCGTPPAGLPIITGSYNLEEAVAAAAAGSREVGRNPPGAWFTGPEWQRHCGAASTKAWQRSTKLVAAVGGAQQLLQVPAAAGTSAAAAPAAASSGSKLVSMEHEIESRLRLKLVRRVNAAGSEYRTRNPAGEVEYQLMPLQEYRKGRKKTGVQAGQFGVAAGAGEQTAEEPPQPLLVDHLWREYFQRRWQWWVPGAVAPK*
</t>
  </si>
  <si>
    <t>C_3940002</t>
  </si>
  <si>
    <t xml:space="preserve">MERNLRPGPGYAVRLDELLLQQPHLVERSTRSGFYGRLSHSGYFRTAITTPRVESSTGWSLHPDTAQQRSVSVRELARSQGFPDRHTFGGRTDACYRQVGNAVPPPLALALGLQLRQALALRQQGHRQAEGKEEERQQVEEEGV*
</t>
  </si>
  <si>
    <t>C_3940003</t>
  </si>
  <si>
    <t xml:space="preserve">MIARVSPEPAATAQGHGSESAAKLTSTPTAGQDASSQQGWKLHGVSKRLPLAAPDGDNTGGSPADPLRTRTTYQSAVGPELVGTGQGKRQWLRPGGIIRVTLQQESGSKQQAGNEEEQAAASGSSSSPAATTYLVQALYRDKQYGVKYGEPMVQLRRLLHGRDTVLEDAAADHELFLLDTSTVAPKVHGSPGSDNIGSSGSGGVLESSDEARRAAWLSPEETLLSLPLRDLDAAEVVKAKDLSGRPCGHAHSIENAKADLKLQRSNVRAVAAGLPPTYVYRHVYCPRQGLFRALRRDQLRLGQWIDPQERQEAQQLMSGAGGGEVPPRLHYKTGAEAAAPLPEGRGFTLAGITYQAGEFMYVDAEKAGGQQGGPWAVVQLVGVEQPEEEQAPARGASGAGAAGGKGCKHVPQLQLKSGVSSTLWAVEFDANAAKAYTENNPHTEVLVGDCNTLLQEAMARAGQSKYCVVARGREAEEGTGKADPAAAASCTSAAEPSPPAAPRLPLPGEVELLVGGPPCQGFSGLNRHPGSEKAVRNNSLVGSYLSYCDFYRPRYFILENVMGFTFYKPVQPTEGSHKSRQRRRGSKSSPSVSYFKLALRTLLDMGYQVRFGALNAGNYGVPQSRQRVFIIAALPEEVLPNWPRPMHSFRVAAEAGSNREGQQDQPPIPVPGGMYYANGAGKCLAGTPLRAVTVRDAIGNLPPITPGTKGDPAVPLPRPMSAFQRRLAEAATAGRQEPEEAACITLPQELQQGRPQAQLTHHVLEQSLGARHLAIASFVPPGFDLGSVLNDRAAAAEALDAATEAREAEGSGESSDRDDASLSPQQQYAVRLDELLLQQPHLVERSTRSGFYGRWVRS*
</t>
  </si>
  <si>
    <t>C_3950001</t>
  </si>
  <si>
    <t xml:space="preserve">MEEDIGMGEEIAMKELREKKVPFTIRRQVI*
</t>
  </si>
  <si>
    <t>C_3950002</t>
  </si>
  <si>
    <t xml:space="preserve">MPLLSALGLDVKHWPPYLSNIVIELWQLPQPPAPAAAADAAGQQDAGAPAASGAAPPPPPPPSRFVVRVLFNREELALPHCPQGYLPSLSTFSREVVGPFLLSAADQPAVCAVKMGHDTPLPQPKAKPGAAQAEAGVAAAAQEEVAKAAAAAAK*
</t>
  </si>
  <si>
    <t>C_3950003</t>
  </si>
  <si>
    <t xml:space="preserve">MQAIAGDLPQCREALSGPAVQLWLGRTLVAETHRCLAEAEEEAAEAVGGRAAGGSAADSSGAAAVLTGDVQQQQQQWFALPESLRSGGLPLPRERSNTADLLMDVVESVGAVWDFTVSGPRLPRLGQQPQKAFFERHPAGGAMRKVIGGVGTPAEAAAVAAAEAQLPPLHPPSYTAVQVYEMTHAALTAALDHAPAEAVCLHAPSLLARLVMELPPSQAAARLPSLWRTLSRVLPRLACGGTGAPSVAFGMMSQGPFWDSVAALLRRLCRTAAQATAGPSEAAGFVDAAQQASYTVHILLRCSGVWPAVLAYGPPQQVASLVRTMGKALAVVGDTFAALRQRPQLLGPATQMARAARGNTMGQANFFSALVALLEQASVMAEQGMVFHGLRGYPDAAVAAARADQHRQERSMMINDAIAKDPFTLDIDWVAAVGGCPSADTAAARKQQTLASWAVQQWVPEMLRQGPMAGDA*
</t>
  </si>
  <si>
    <t>C_3950004</t>
  </si>
  <si>
    <t xml:space="preserve">MRGVLASPQRADGTRKLQRRPGALLPAFGRLRAQEGRDLPTQRKATPVKDSAAGLRAGWGRHRLGGRSAVDDLATELDASCQLRSALKQQQQQQQQQQQQQQQQQQGAQGMRQGPQQGPQEQDWLPGTQQQGLAGDLAGDAAAVAAGAGSAGCTPAVRAWPRGPGSFGLRLAAAAAAAAAAACDAAVVPAPALRLATAALSPMEPMEPSPSPIAGLLTLSQPHSQPHSQPHSQPELFGAGGAPEEEAEEEEDEEE*
</t>
  </si>
  <si>
    <t>C_3960001</t>
  </si>
  <si>
    <t xml:space="preserve">MYEIQGLYGTHKRYLRSVSREQLAGQQPGAETLDNIGSSSSSSSSSSSSSSGSSSGSSSSSVAGGQQGTQKQPQLRAVPLHTGDVVWGLERRWLYGHPYNTTNFNPLPPEPGSSYSGSSGGGGGTLLHVHHTHLQTHTXXXXXXXXXXXXXXXXXXXXLAAAAAAGXAALLAAAAVWGVRGRRGW*
</t>
  </si>
  <si>
    <t>C_3960002</t>
  </si>
  <si>
    <t xml:space="preserve">MPAVCGVARCGWFATQKVVIAEPEAAAPAAEAAATPAAATGGTAPISTATGGELGAFYDYEYGGALAGGAGPVSGAALGPTSTQAPFGGERVSGTHTQAGAQ*
</t>
  </si>
  <si>
    <t>C_3960003</t>
  </si>
  <si>
    <t xml:space="preserve">CDTCACCIPVCACSRCWSAGRLSGGCASPDTACGRCDRCDREEEAPLCCRWPPPASNASCSCKAYGIGAAGDSRARWEPAPGSGGTCDSASGCRPHCGCCCWPRSSCARSGIAAVVEAADTCTCSSC
</t>
  </si>
  <si>
    <t>C_3960004</t>
  </si>
  <si>
    <t xml:space="preserve">TSPSAASLCSHPASHASCPVPLPSCPTPAVPHPLSPPRCPSQLSLPVVPSSCPFQLSHTNCPTPAVPSAPFSNAASAKSTACPTPGVCGLPPAFQNQRPVAAATSRAGRAHPTPPPPPTAPPXPPPPPPP
</t>
  </si>
  <si>
    <t>C_3960005</t>
  </si>
  <si>
    <t xml:space="preserve">MAVARLGPELSQLSLGQLSDLAAALAALGVRPGRAWLRRLLAAAHSRVGSARPRPPALQSLQGPGEAWGEAGPVAERLARDLCVLAAAVGDPELRLAAAQLAAGVAAGGRAVACGSQPQPHTGMGAGAGGLRPPELLRVLQAPTGASPWAVAEVELDPRQERERQQQPRAAVVTAAAAAGPCAGGS*
</t>
  </si>
  <si>
    <t>C_3960006</t>
  </si>
  <si>
    <t xml:space="preserve">MALSTNQQLLYADGCDYEAGAVDIVASLDVRLGGAGGSGGAGGDPARKALQEVAGQKKGILRRLLTKFKKKFTSGFGDKPAPQAGGSSASGGGGGAVSLYPIKLPASPPRLGLLRSPGRRTVAAAAAGQLLPPWKQQQQQQQQEPNANASTNSGSAAASANTTSGSAAYHQPPPQEHGHHHQQQQHPQQRPQQGTQQASQQGWCQQQPGAEAAAGWQAPAAGDEGVAAPGAPIPSHRARYAADHGGGGSQPQQHYPPQHYPLQQRQGLQQQSQPHSRSAAPPHRQPPPPLPPRGAAGPSSTSSSSRQPPYPAAAPHAHTRADSYPDGTTVSTSYPYPHPRPPYDDQRTEYYDNGGGSDTESQFSQATTSALTAFTAAPSASALSTTTTTAAGGGGGGNGLIAGQVRELVGALEAELAAVAAAREKHELSVSNRLGDDNEDDQEEGGLQRQHQGPRRMRPFPPPPPSSGGSSSAGGLLGGGAAAAAAGGGGGSLAGRLGGERGRLLTELAVLGYRAALLGFARQEWTKVLGVLAGVRVSRRQAGPLQAILFSDTLSRIRAFQRAQARRAAAEGIELPRQYQQQWYPPDDQQDEQVHVSAASTTAAMPLRAQLLRGQQQQPQWGRQPLALSQVPLPPPRGYSSSQSNVVVGAAGSLRSASSSRHGGSSSAAISRRQQQHGPLPPPAGGAGGGGSGGVQGGQQAPQPPLSASAGGGAAAVGRRPPQQRPHQHQDTHRQQQQHQEYPHPYPLPGAGSHRARESPAAPMPYALQEQEALDYGPFGGQYGHDHHSGGFQELPDVALTAGGGHLQQLAPIREDDSGASSSLSHLSHLPHAVSGEAHPPDRRPAASGARQQHQQHQQLWTPPQHQQRLQAHTGMQQAHVSQRPYALAERPTSTSTASTRSRRRPAGLHKAYAGASGGTDGDRQRRAGGGGWPQQQQPPQQQSMTVPLGSAGAYGADYPAVDEAAQTVEAEAGAGDSDVDSSSSEEMYRSVASLARHLPAQLLAAAAAAAAGGGGGTGPGAPGHSTGGGGGGSTQQPYQQPR*
</t>
  </si>
  <si>
    <t>C_3970001</t>
  </si>
  <si>
    <t xml:space="preserve">MQDCSLVLYKHRLLTTRAAAARSGL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FDYDGVYDAMQADRAQPKMQDKVQRQSKYIASLLEQAQQRKREQDVLYERRMVKEREAEDHLYEGKERFVTGAYRRKLEEDKKWAEEQARKEAEEAAADVRKVGHLGNFYANLLTKVEMAM*
</t>
  </si>
  <si>
    <t>C_3980001</t>
  </si>
  <si>
    <t xml:space="preserve">MEPGSGAEGVRLKESGAINKSLLTLRNVVAKLAEGAAESGAHVPYRDSKLTRLLQPALGGNTQTAIIATIAPGPAQVSESHNTLEFATAAKRITNRVEVNSVPADPAAAAAALVARQARQIEELKRQLLEIRCDLQRPQRHRQRPGGLRRQXXXXXXXXXXXXXXXXXXXXXXXXXXXXXXXXXXXXXXXXXXXXXXXXXXXXXXXXXXXXXXXXXXXXXXXXXXXXXXXXXXXXXXXXXXXXXXXXXXXXXXXXXXXXXXXXXXXXXXXXXXXXXXXXXXXXXXXXXXXXXXXXXXXXXXXXXXXXXXXXXXXXXXXXXXXXXXXXXXXXXVRRSADFSSALSACGSRLGAGAFAGALGPAATAAGDSASAPRGLWLEETASGSGWVDARGCFTPRSATTADGGVSPGGSSSVLASPSLSFGARRRVLRTEEGEADSSPEIVEREDVEEQSKATAAMSSAAAATAAAAASKLREIAEEQEAAARREREQQQELLRQQREARAALEAEKVEREEALAAARARVSYLEAQASAHCLELQQVRSECEAAAAAAIATAATKYKAEQITAAQEAAVHLAAVEAAAQEAATAAAARESALREALAAAQATSAEAAAAAEQARLELRARESSAGAPASVSVQLSPIKSPVNGSSPVSKRNLFGRWQTDPVPVLGSPPGGVQPGSARALGGDSAGGVSGDSGAGSSVGSCASGSVSKHTSRRTSAALDDHHHPGHHQHQQHRLPRLRLPLPACLGGGAAAEAQAEAEAEARARDAAAAAERVQQEEERQRLVVALASVTVERDVALSEAEARGAECEGLRASLAASRSDGAAAISMAKASAQVEVEAARRTLAEAEAARAQLEEALHAAREDAAAAAAAQAEEVAAAAVGAQRALEAQVAALTSDRTAAKAGAAEALAAAEQKAAASVAAVELRAATSTAAAQAACEALAAAERRAGEREAALRRDATEARAAAEAATAAAAAAALSAAAEREQLLTRLLVAEAASASAESSVVAAEARAQQLAQALEDEVERERSLEAEVGTGRSGLAAAEAMREDLKRQLEEAEAAAAAVKVRFEEELAAAAAREQRLTEQLAAAEAAAVAAAESLAVAKGAAEGAAEAAAQQLATAEARCAALVTEVSGSAAKVEELQKQLAAAAEQAASAAAAAAATLAAREESAAAATSAAAAQAAEKERAAAAAARAHGEALASRDAVTSALRDQLAAMDAEAKRSAAALEASQAWVTDLRQRLAAAEAAAAAAATRHDEALAAAAAREKQLGERLAAVEQQLKAGAATVAAAASRLKGMDTEVARERAAAARQAVTSYAAASTEERRALEAAAQVAAAEAGGAAAEAAARAEAAEVRCGELAAALAAAKGRVADADRELAAREATLLELAAELEIFKKKQEAVDADTEVLRGQLRRQAADAAAAAEALREREAALTRLQREHMDNVLFEQSAVRQRMLL*
</t>
  </si>
  <si>
    <t>C_3980002</t>
  </si>
  <si>
    <t xml:space="preserve">MPPHRLAAENAALRDRSRVMELVVAVRDEQLGLLRAHRPARPDGRRYIVPSGLAAAATAPGTAAATAAAPAAVAAAGATGGGGSADAVEMAAWTAAAAAQGPSAAPAAVRAAAATTAAAAKAPAGRLLPPGVSSMAALTTMPAAGLLEIFRQLVLELGVSLAAVEEEVQAGLHGTDADGGGSGSALGGSSTGGGGGGASNGLLGTPFALQLTSRPGGGGAGGGGSGPVVIIGGGSSAARAAAAAPATTPAVAVLRRQMGLFRALVRYLNLTNDEVCKFADTTLSGEAAAPEPEHWLRVAAGLGLSDRQLGDCAALHAYCTDWLGRIHGERRALAGTLDQLLTSGAGGLYGGRYGAAYRERTDGRYGTDRDVIHAIHANVMREKVVHVIVAEVLCCYILTDLQWARAVVHSQPYLWDSRELVRAAAHMHQQRQQHKRGPTGFGGAAGVHLQAVAAGKGRSGGPSASSGASGASGSAASS*
</t>
  </si>
  <si>
    <t>C_3990001</t>
  </si>
  <si>
    <t xml:space="preserve">MPKLSVVAHELGGSGPLLLLLHANGFHGRIFLPMVPLLSKHFRCVALDLPGHGQAPAPTGPISEADLVAAVQDYVEREGALHAYLACGGLRPVQPEPGQAAGGTGGSAAAAAAAAGGSSSSGGSSSGGVTLACAPESEARVFDALALPPWRPWGDMGGARCCGSSSSRSDSGSSCGGSSKGAAPGAASASACCSCSGSSSSSSSSSSGGAWCGRCCRVAVAVGRAVAGGLHSALPVFGAALAEQVPGAQLIRFPALGHLGPMEDPAAVAAVALHFFQTGGAPATAAAAAAAATAGTPAPASRL*
</t>
  </si>
  <si>
    <t>C_3990002</t>
  </si>
  <si>
    <t xml:space="preserve">MSEYMERHSVSKLVGAPPGYVGFGDGGKLTEAIRRRPFSVVLFDEIEKAHPDVFSILLQILEDGRLTDSQGRVVSFKNAMIILTSNVGSRLIAAAGNAARNGAGVFSRPGMGAGPTDEKLQAAQAFKLKQEVLGEVRGFFAPELLNRFDETVVFQRLRREDVAHIAQLLLAQTIARAGERGLGLRIAPALMEHIVAEGHSDEYGARPLRQAIVRLVDDPLSDAVLHRKFGAGVALVLGLNSDGAVTVRTEAEEPEAAAAEAGDDLEQQHRRLAKATLAQHPSGVDGGILVSVGADADHGSGSASGSEGGSNGERSMSRERVVLTATFEEN*
</t>
  </si>
  <si>
    <t>C_3990003</t>
  </si>
  <si>
    <t xml:space="preserve">MLERAAASGQGGWGPGRPPLRTVDKMLRNLWLTDMGESYGALAP*
</t>
  </si>
  <si>
    <t>C_390001</t>
  </si>
  <si>
    <t xml:space="preserve">MFKRTDWMHLKGRGGGASDDSSSDDSESEPEVEESSDEGEGSDDSGSSGGEQELGRGDNDEEGDGKVRPDRRSLYVDSDDDGPPRKRFARSFDDISDPDEDEEDDEGAAGEDEDVSGDGITAEHVVKAWTSDDPTVNSFKGIPLRCVMCDVLLLNRTIYTEHVGSKKHRNKLRAGRPAR*
</t>
  </si>
  <si>
    <t>C_390002</t>
  </si>
  <si>
    <t xml:space="preserve">MRGLLIAEATRKHPKADVFINYASFRSAYESSLQALNSATLRVIAIIAEGVPEKDTKHLIAVARANNKVIIGPATVGGVQAGAFKIGDTAGTLDNIVACKLHRPGSVGFVSKSGGMSNEMYNVLARAXXXXXXXXXXXXXXXXXVRASLPQVRVPTHIVSTICDDRGEEPTYYGVSMSELIEGDYGIGDVISLLWFKRKLPKYATKFIEMCVMMCADHGPCVSGAHNAIVTSRAGKDIVSSLVSGLLTIGPRFGGAIDDAARYFKAACDAGQSPSEFVEGLKKKGIRVAGIGHRIKSKDNRDKRVELLQQYARKFFPSTRYLDYAVEVETYTLQKAPNLVLNVDGCIGALFLDLLASSGCFSDKEAKEIVEIGYLNALFVVARSIGLVGHALDQKRLQQPLYRHPWEDVLYTS*
</t>
  </si>
  <si>
    <t>C_390003</t>
  </si>
  <si>
    <t xml:space="preserve">MPRNAGDIDTIAGLLAPDVSYHDMIYEEPFQGREEVVAYLRKVRKTVPSDLKFVIEDVTSGDPRAVGITWSPVPSVPSPPVSEALFNFVNAWSLMALPYMLADGASKKLGGPGRLVAWWTGIMFLTNVFYIPYLALRAAPEPIPEDAAAASAAAAASGKLALPPPPPADTPLPDWAPRFGATSLAVGLFSIGWAAVGRPEYGDIAERVSYAVDTFNTNRVFFAFVVDSCLYAVWQAVLLKDAPAGYRFVPFFGMAAHLIGGGKARASDEDGGL*
</t>
  </si>
  <si>
    <t>C_390004</t>
  </si>
  <si>
    <t xml:space="preserve">MVPLAIALVLAVQWYMKHQEHQQPSDSSWPPHRQPQQHQQQLPHTLYSLLRASLHGIRWPPHPAAAHAAATATAASGSGNSRLAVAGGGAVTAAKHGSQPGLGSGHGGGGAGGTVGMHVHLHTHVHLATGTAAPGGGGGGGHRSQAHHVHHSPHHQPPNPHQHNTHGTAAAGGGGDLDGEQPPLSSSWHSGGGGGGGGNMLGRAGSGSSSVSSIRQRDLWRVQVGSKVVEWAWERFCGGIVQTWIYDVWWGMLSPDRQFPAEVRRLLNSAFGVLAARARRLDVVGVIMRATLERLGGEQALEGRALRHAAAALATANASGGAGSSSSGTSGSNGTNGANGANACASASSSGTAAVRGHETAAGDGAAAAAQPAATLPGAAPSAAAAVTAARERLLQAGMRSGGWLHPAFERPDGHYRALKDMADALVEVLWPGEELCQLHMRPLLRELVATCVLRPVFMLMSPVTAHKVRRGAVRCGAAAGGGSGAGAGAGAGAGAASRAAVEGSLEFERRMAANAAAEEALLRRLSSVASHALTSLGSGDMDDGGGTGGGGGGARASARRSGAAGSTRTHQLQQSHHHGHHHHGHHASLTDNALLHPDASAPVLAAAENGGAGGAGGGGGGGGSAVGVMRKSASNLDLLHDHRSHGLGHGQASGGGLAASFLSRTRDRQPQQPQAQHASPSPQHHHQPQSQHRARPPPPPPRLRASVAAYEMVSEPLGFGLTNEYVVYKIRVAAEEPQAAAAGEEEAAGPREWTVARRFRNFEALQAKLAASLHGFKSLGLRPLPAKRLFTPHSRADPEFVTGRRAELDDYLRQLLSCPEVAASHELREFLAPDPASGGHGASAGGAAHPYHHQPSRSRGGSVGHDGATAHSPPGSVPHTPQPAPAPSASAGAAPAASRSGGGAAASGSAAAAASAPSSGLMARVGSEMRELRASGRRRLAEALAPRTASTLAPASAAPSAAAAAGSSAAADAAEGGLPGWWLGRGRAARARADGEAAAAATAAGGRASVDVASLRAAAAAGAGGRRGSVGGGSADGVVVGAHGDEEDEGDAAASASPGSDGGGRGSGGGGNSEDEVVHVPDDVAAAAAPGAAGSIGFKLSLPSWSNRPFSFGLGRDGTKESQEPTPTAAAEGGASAQASAAAATAPAAGEGEASFGGSFVSGASRLLASLRGRAGAGSEVPSGLATPAPTPAHTPSTASLSGLKGAAGGGGGGSATGPGGKSDPGQDGAALLVGRSPQPSFTTAGAAGAGQSAGVRSGLAAMARADAGGAAGGWHAGSGEGEGGEGDGGGLLAMRPSVDLHAGVAHAGGAAGGAAGDAHAKAHGHSGARRSSVPPSPQAQPHHTSPGAGAGAGAPAIHHSASVSASSAVSAAAAAAAAAAAAHHDALRSHSAIVPGSSAGVGGGGGSAAATALHAPSPLAASSVPLTAAASAASLAAAVDGVAAGGGGAAAAAAGSVGVAAPLYELVDVVFGLQGQGFFRRQVIAVTRQVLSLLAGDAIDTWVAARLRHLTSEHSLARALLLLHGALFPGGCWYSFGQPPAQQQQQQQQQAAAAQLRQEGAPAEAKAQQAQQAAAGGGGPRWRPAQPITAEGYLDPWPAPPQAEQIAERVRARLTSPRLAPAMLVNVVGARGWGRVVSDLLGLVRSRTLMLQLCYGLVQTVLLRLFPELGPRLEHLQPRSARRMAATLAAGGGGVGSGGVGASGGLGESKAT*
</t>
  </si>
  <si>
    <t>C_390005</t>
  </si>
  <si>
    <t xml:space="preserve">MEVLGGGGPQTLFGYQLVTGQTAAVGLSAGVGPDMPERCKAWLRSIGCDVSGLIVHDRPTPRAWQVRSDLPHGARYPCSPAELARRLLALSPAGGADVVVVRCGPAGVLAARRAAPGGGVSQQQLDGLAEAAEAVMVPAVADTAVVDVTGCGNAFCGGFLAALYRGAAEAQRTTAPAAAGAGGDSSSGNGGAGAVASSEERAPAWLARADLAGAAAWGCVAASFMAEARGVPLTPISQLQVACACA*
</t>
  </si>
  <si>
    <t>C_390006</t>
  </si>
  <si>
    <t xml:space="preserve">MLPFPQHGWSLGWSRQPTNSRRITAKSTSLPEPAQPVKSGTIGILAVGAIATSCYGAGFAAHSILSELQISQVSWQRSSAPKLTSWQRSSAPRQRSSAPRQRTCARSTRKVCWTSCSTRTTKSIVTLSCKTRPTSEAGPGHRLTVLCLAFAHTDRCRPCRAFSWRLCAARHGVQVAALYA*
</t>
  </si>
  <si>
    <t>C_390007</t>
  </si>
  <si>
    <t xml:space="preserve">MDEVEPALHRERVAALLAAGYDAVAVVHTAAGRLSEADRCKFQPLTATELAAARPDARRVLVLRAGASTAATATLPTATAANPSTSTSTTTGSSSSSSSSSSCHLQQLSRLHFVAADVVQAAQLGSGGANGELLRSYDLVSITPKNERVLHMACTNLDVDIVCLELSSRMAMKLRPPAVKAALRRGVHFEICYAPGLREVTARRNLFCNAQALVRATRGRNILLSSSARTGWEVRSPLELVHMAALFGLTRQQAQDAVRLAPRTVLAHAAARLAGRGAAAVGTATPAAGGDVEMEDVEAAAGDAGEDGKLQGQQPQQLQAGRGRGASGAVGAAATARKRAAGGS*
</t>
  </si>
  <si>
    <t>C_390008</t>
  </si>
  <si>
    <t xml:space="preserve">MAALHARKGDVQALKVDAAAHLYGKKLNFTAAASVNDVISKGSNPFATNTILFSSGELQLSEPSAAATFLAGGRASLPLSVLKWVDWAEAVLRPATYLGGDALVAAEVELEAALTAGELNAAAAGLAEVCCCVLSADVYARYCRARGHNCIYVCGTDEYGTATETKALEEGLTCQQICDKYHAIHAGIYQWFDIAFDRFGRTPTRAQTKIAQDIFKSLQSRGQLVQQEMQQLYSEAAGKFLADRFVTGTCPKCGYEDARGDQCDGCGNLLNPTELIRPKCKLTGTTPVMRSTRHVFLDLPQLSPQLQEYITTTSAQGGWSANCVTLTNAWMRDGLKLRCITRDLKWGTPVPLEGFEEKVFYVWFDAPIGYISITANYTPDWEAWWKSPKVRPPGRARTSVVYAQTWSWVQFMGKDNVPFHTVIFPATLLGTGGDWTMMRNISVTEYLNYEGGKFSKSRGTGEQEEEFFDGVVPGATAAGQAEAEELGKTVGPKVDEYIAAMERIKLKEGLRLVMSISADGNKFLQDTKPWVAVKEDKDKCATLVATSVGLVRLLSALMAPYMPSLSAKILQQLELLEPPAGAKVGERISWPGFPGEPEEQLNPRKKVFEAIQPDFTTDAGCVAVYKGAAFTTSAGPVKVATIVGASIK*
</t>
  </si>
  <si>
    <t>C_390009</t>
  </si>
  <si>
    <t xml:space="preserve">MRAADRPPGVPGPQLCQLYPELRYNYTAEPGVEHYEAMVIQQTDVQTVLAPYSCLADLIRILDGITDAGGSGSGNKGESYLMTVVVAVVLPGSVILLAISIAAGRLGMNRACEEPPDLSSRPEPDLEAANKLYGGMGMVGGSADGASGRGSGGGGMRPSRFGGGAGGGRFDDDDEGGLFLGLNHPDEPLPAWRPTEPYVDDDPKGGSAGAGGSAGGGNGGASKGVEGEDSLPSNSEGSRTPDSVAPPLVPQPDGGAADVAASGADGSVRGGSAPVHQSLVITLSAEQVARMHRAAMANGNMASRPVAAGAPPAEIQEGSGGDSVTGENASAGNRAAPAGARGAHGAGADVGAGAPDPGGRARQQPEPGAAGPAAAAHATAAGAGAGVGVGAGADGAGRGGGRASPTGPATPAGANTAVTAVGGPGGGPAAAVQAAPAPSAPPQPAPPARDVPAELLEMSKAVRCSVQDVAIQMEAVIGAGSFGVVYKGTWQGLTVAIKTVVFSATTDHRRSALKEAALASSVVHPNIIATYCSELQSIGGHHGLLPMPAQQAPIMDWRLYIVQEYADGDLNPNNVLLKRNDAEPSGYTVKVGDFGLSVMLPQHVSHLSNMRMGTMFYMCPAVLLKAQVGPASDGQCAGRQTPEGPRYVPTFPAFPPTCPAAYRKIALSCLQKQPANRPTASQVEQQLEVLLATATCSPEGPQRLATLTAAELNRMFSV*
</t>
  </si>
  <si>
    <t>C_390010</t>
  </si>
  <si>
    <t xml:space="preserve">MYGLVGPGLNIIRQSPGGRVALKNCVTIRRAGLPTDAAVVNMRSWPRPVGVPGPQQAVVLPNLTYNSTRSSPKHPMVWNRPVALMVDFQTTLPADSSLAFQGLYLGGFTYSAFNSIYFADVLVDPACLASGRPGDECVAAKLQRLNEEAAAEAQRQQGASAPSDSRSLSTTDTIVVAVVVPVGVVLLAALVAAAVLTRRRRARAAGYGKGPPPLSDSSSSAAARPPAGEAPSSSAARSSDIFMGLDEGSMPPVWTQQPRAPAAAVVGEAAAQHVAEEGMRPAAALVAAAPLAASPAAAALATSAGAAGGAAHTTAAAAGGGGMGSGGASEGVAVAFKDGQGQPPADQAVVVQPAEAPRPSDVAEELARMAREVRMQVKDVTIRIDTVLGTGAFGVVYGGIWQGIPVAVKTVIISASQERRKRALHEAALCQSIVHPNIIATYACELQPIGAPVASASSGDGATTDSGRTGLASMMPQIVDWRLYIIQELADGGPLSKLYGRPDIWPAPSAPRMVPVVAMALGIARALAHLHSKRIIHGDLTPNNVMLKQDSSEPSGYTIKVGDFGLSVMLPHNQSHLSNLRMGTM
</t>
  </si>
  <si>
    <t>C_390011</t>
  </si>
  <si>
    <t xml:space="preserve">MLNNTVHRRRAGLPMSAAIINHGNFARPPDVPGVNTYHLLYNWTYWSTGRGRKVDAESVMQDDYVTIATPDTTSAFQGYLFGGFRYTSYSSVYAVDSVVDAQCLKERTATDCVAIKLKELDQQAAAAAAAAQSTPADSSNTTTIIIAVVVPVASVLLIAAVMGVVILRRRDRFGGLPAAKYDAEAPAPGGGVSRKKPAAAGGSGVEVPSGADTDDTGMVFLGLEPGQKLPEWRDVDVGDPVAASAKASPKHSGGIKDKSFKGSKGSGGDRMSKKNGSSGLNGTSADGDASGHRQQDSPACRGPRAATASPHAPCSPQHPHTGPLGIAAATAAAAATLTPTNGNSSIGPYSIAPNIMRAEGAIGAAGGTAAGGLATPGGGLNPNGSAVSRERKDSSKPLSQVSTVSGPDVQGELGVMARELRATVKDIAVRLDDVIGSGTFGVVFRGTWQGLPVAIKTVVFSASTEHRKRALHEAALASSIVHPNIIATFCTELQPLGGQLGMIGRTSGGDSGQQQGGVLHLHTDGSGPGGDGEDSSPNMSAHQDWRLYIIQEYADGGPLSGLYGNPAIWQAPGHVHLVRHAAYSVGLEGLDMRA*
</t>
  </si>
  <si>
    <t>C_390012</t>
  </si>
  <si>
    <t xml:space="preserve">MQSARVSRTARHTRPSCRPQRAVAVRVSAKVNVEQLKALKAELYNYINSRGCNPISVRLGWHDSGTYDKNIAEFPARGGANGSIRFKPEIDHGANKGLAIALAILNPIKKKYPDVSYADLFQMASATAIEASGGPKIPMRYGRKDAKGPEECSPDGRLPGAAHPFADGSGSPAEHLRRVFYRMGLNDQDIVVLSGGHTLGRARPERSGFGAEKTKYTDVGPGTSTASPSGATDRPVTPKPVGQQGTSWTVNWLEFDNSYFKEIKAKRDSDLLVLPTDACIFEDDQFRPYAEKYAADQAAFFADYCVSHHWEWSGRRARPLLWTERQRPGMALHVVCNLVPQLGGCRANSGCGGAGRAM*
</t>
  </si>
  <si>
    <t>C_390013</t>
  </si>
  <si>
    <t xml:space="preserve">MNWCEGTYDYGSSPPGDTSGGDNGDGSSSGDSTNGPADGGTITGTAEDVGGGVVPFAVPYRTGSSSSTGGNGGRGGGLSDTVAAVAARRSEPPEGFFGRLAAQLLGLVNGLAAAVPQLGSIANATTAALGLSTSQRRNTTTALQTNPNRTAGFYTAGTAAVDPTLAAALASGYSASVAKDIVTSGAPTASFGAAGQTIAVGNTSTPGPGDTGARALTGGLTLAGEQAVPTRVTFTIGPVLNVFSGGRRTGASSQNGAAVEGTGQASDMTVISSSLATYAKQQLGGAGGVAAQRAADQSQAALQQQMAQTFGATNLFGWTRGSAEASAAVFGTESTAARASGGAFGTGAASSSTFVVGVTPLQDVVCLPKKPQPHPEQQQGPQGGNALQDLLHSAAVAPLPAELTAGSGGAVVGQEGASASGDQRSGGVVGPAASAADCQPAPASQGPGPA*
</t>
  </si>
  <si>
    <t>C_390014</t>
  </si>
  <si>
    <t xml:space="preserve">MEQLHTEPHAKRHKSNGPDEDDAGAPTGPPPMMYNGHGDYAAAVQQQQQQQQQQQQYAQQQQQAGAADAYAAANGGARPAMRLGGLAPSAXXXXXXXXXXXXXXXXXXXXXXXXXXXXXXXXXXXXXXXXXXXXXXXXXXXXXXXXXXXXXXXXXXXXXXXXXXXXXXXXXXXXXXXXXXXXXXXXXXXXXXXXXXXXXXXXPTAHHPAHAHMGAGGSAGPNTMAALAAAHGHGQPQLGGMPGVHMGAPPPGGAPINVQAMLQPGLGPYGGGLLPPGFGMAPQQHQLGAHGHPQLAGHGHPGIPGMHGATAHHPGLPGGGMMMYGGGSDGSQDVLGRRAIPGMRPGVLMSAPTQEEEEGEDEDAAEEVLQQVEKISAKLTGALGKINQRMQGIAPTLGPDGMRESVGGAILADEMGLGKTAQTCVYMACLKTLLQDPGPHLVVVPASLLENWQRELASWSPNLKVVTYYGPSRERTRHRIKRKWERILNGQDPGPDSEDDEAVPEIRIGADGYREDDEAADPTEEEEVDEDDDHGGAAPIIRQKGKGGGCGGLFDVMLTTYTLWEREGANYSIDRSFLSKWPWSHVVMDEAHALKNSSSTRSKKLRKVAGLAATRIMLTGTPLQNDLEELHALLAFLLPAIFTTGDGADALAEQVADAARPGAPRDLETQARLVERMKALLQPFILRRLKSEVADQLVAKQQHILQLDMVPAQRALYESTIASMRDEVHKEVDERLKLVDAFNASDSPYFVFLLSTRAGGQGLNLTGADTVILHDVDFNPQIDRQAEDRAHRLGQTRTVTVYRLITRGTVDSNIQAIAERKLALDHAVLGDVAVEGGGAGRGRGRGRGRGGVSAAEARHMAEILSALLVPSDGAGAAAAAAAAAAAAAAGGDGHGQGAGTSGGGAAAAEQQQQHHHHHQQQQQQQQYQQQQQYQQQQQYQQQQQQQQQPMGGVPGMPGAVSVAGMAPIPGMPGVQSHQQQYQQQQQYQQYQQQGIPGMPGVPQ*
</t>
  </si>
  <si>
    <t>C_390015</t>
  </si>
  <si>
    <t xml:space="preserve">MMMLAGPGEGGADPDLDPDLDLELYDEAAASGGGHGGAGDGGLREEQLARHDFEGPRLPLQSAASTSSLGAASSSLAAAAAGAAGAGPAAGSTAGGGGGGGRPARIKQGDGLVTALAVVPPLFFAEDFSLSRPDVFEAICGGCEDDGEVYSRIEKLSAALDVVETQLMREIAGRSRAIVSAGNCVHDLHDRLSGTLGHIRRLRENVSELDAASYSAAVKVNRLQRRRNHLNAAIEQVKSLEEVAAAKAAIPLLLEAGDYAGALELLDNLSHASAGLAAAGVAAFRGLPPQLSEQREVVEGLLQSEMLGAALNGSASSGGPLSPGGATRAAASAAAAELARSWSAGSASASSSAALLGAEMAAAREQLHDRLLPVVLGLSRCGRLEVALRQFAVNRQAEVKTIVREVVERLLPVQLAAAGIDVGGGGGGGADGSGDGADGGPGGGGEMSLAEKLCALPHQAFMQLLLVISSMVEAYLAHTVLVGSIIEDVLRSAGAGGGGGSSSSTMGGASGSGKAGAAAGAASWRRELAAALQAVVDVATGRRLRVYEFRSLLAACEAFAGLPEAFGLRQGAALRPTLTALCRAHLETTHSRCAMQMQHMLEAEQWVPAEAHASFQAIVDKMEQRCAGLLAPPPPPLDLGPAAAQRPTQGLLRLGGRYYWPVNALLMLLKLLDEHYLGLLPSTISNTGFGAATAAPPGGRPRLPSAAAAGGLLLPGQQGFIGGGSGLSGGGGGGGGHSAALSTLGPDVAQRCLELLRTFNTVTAQQVLGAGAMRTAGLKSISAKHLALAAQSLAAALAALPLLRSQLAGVLGDGPRRALLLPEFDRLAQDLNLHVEEIHAKLVQIMQERVHAVCSRCACWRXXXXXXXXXXXXXXXXXXXXXXXXXXEAAAAGAFAAWDASRRANALFVLQTLVALPLDPSRAASYVTRLATFYTKHYGLLPPDAQVQTPQARAMAAAAATATTAAAAAATAPLTLAAVAPAGSVANAEPSSGVATDAAVPEGGALTAAPADADRAIGPSVTEAAAAEAAPQPPSDEAAVTAADSRDAAMAAAEAAAEAEHAAAAAEARAAVEVAAADEAAAAHAAAVAEAAAAAEAAEVAEARAREEAAVAAEAAAAAEAAAAVEAAAAQAAAEAAAQVEVEAVAAAAAQAEAEAAAQAEARAREEAATAAAEAAAAAEIAAAQAAAEAAAQAEAEAVAAAAAQAEAEAAELAKSRAREEAAAAAAVAAAQAEAAAAAEAKAVAAAAAQAEAEAAAQAEARAREEAAAEAEAAAAQAVAEAEAAAAAEEEAVAAAAAEAEAEAAEQAEARAREEAAAAAEAAAAAKASTVAEAAAAAEAAVAEASAQAEAASAAEEAAASAEAAAAQAAAEAAARVEVEAVAATVAQAEAGAAAQAEARAREDAAAAAETAAAAEIAAAGAASAAQAEAEAAAAAVAAAATAAEALDQAAAEAEAAEAEAAAAEAAAAGAREAAAEAETVAAAEAAVAEAELWAEQGEAFVASASGDDSGEPAGVVAAGVQEKAGPSTSLVDVTERAAEAAEAEAAAGGSDMEQELASGSAVAQRQQQQEQQPEEPRSTGSAQDANNAWGQQQGWGWGEGDEQEAEGAQEAEQEAEGREGKVLGRAEQQQTVEPTSATAATPGVDIGKPQASQLADAPASPPARSVFIDPLAGLEVAAATPGSAIRQSGSGDIADSLL*
</t>
  </si>
  <si>
    <t>C_390016</t>
  </si>
  <si>
    <t xml:space="preserve">MHGRKRDQYGPPGFQAPLLAHQAGRSGAAGTIPREHPALIAGPHGRRIGGPTSPVRERVRFPSGTRPRPGAPMGVSALGGPGRQRDKFVALPEEEDDSLPLVEEPAEPVLPIPSPEDGELGALAGSLSVSGGHRLFEDLPRDIAMDSAWRGRITFYCVAESFDRKKLEELLKLTYPPGTVRSFPDVFYVEYIKGADGRPGGDVFFFDYGVVATWGMTKAQEMTIVRGIATQCMETPLPEQWTEVDEFQFCFGHEKQQHVQNDTVTLHRRYAQDYKMKLAISYALAQSTKLSVYEKRVTDIVLETKNLPEALAEHGEVAISGLDIAKLIGKVFLQKSAVNLLGSVLGTPEFFWHAPDSFQALYTRVTEYLELDSRVELLNSRFAVLQEMLDMLRDHQNNYHSVRLEWIVIWLIVVEVVVGLFELLGLFGVVGKQPE*
</t>
  </si>
  <si>
    <t>C_390017</t>
  </si>
  <si>
    <t xml:space="preserve">MGIFSCFGGPQRSDPTTKYKHKQSSSTHGAPSASQGAFKDARAARTSSPGKSETRERLVTHLSAPLGSDTTPFAANAPSYISDRGRTLSSPKGSDMKALSALAVKRSGSGAAAGAADAADTGSAGCATHCSSGHPAGDASPRKQRADNNGDSSYAANATSANGAANRGPPKADGGDNSGASPNLHHHTSSSRSLHHHTSSSRSLHHQTSGQQQQRLGHSSSRGELHQQPHHSLSASGHGQAAGAIAAAGAGAGGMDATAAVLLATGRVNMAAAHMEKLRRHPSAASDSEGHHSEHHGHHAKHGYHSSHHGQHHDNGRNHSPDPELLELHSKHGHHHSRRSMEGQATHGHGHGHGHSQSHDNGHGHEDHFSKHGHRDGHSEHDGRHGHQARSMERHNSLGYSHGHGHGRSHSPHHGFDGHHDQQSQGKHSPHDGHHERHAHHERHGHHGHHDRHGHHHEDESESDRHSHHRRTPGGGRQRRMSVEDAQLRGKADSVLAKVRNAKSGLVI*
</t>
  </si>
  <si>
    <t>C_390018</t>
  </si>
  <si>
    <t xml:space="preserve">MRTMLVAAFVVLLAVTSGEAARVKPQSASLDAPVRASPFTCVKQKTAIDCDLLSDCVWCIKPDSKLGTGCYPISAAKLLPKKWGIECDKPLNGSEAVVVAKEQQQTEVAVQGTCDGKAEATCIAPSCVWCTSAAVGGGCYTPDEAKLLPKAIFKCKTSPSTKLPGV*
</t>
  </si>
  <si>
    <t>C_390019</t>
  </si>
  <si>
    <t xml:space="preserve">MSTTCIQAKFPGARLRNTRCSNSRPVSRARMAVVRPVAYLHAGQTEQRRRYDAEFTMMSSRLGGVVHQAVAAAVCNGVWPRQPLPFPSLASAPPAQQHQHQQDYASGSAASGGGSGAGAGSPTGLASALLRCLEDQLQAKKFEGGADEAADVLSGFASASLLHYPGSGLQAVVDDLAMAAADARGDAAPAAVAALRALAGAVGRVATLPAADISRDKAAAVAVCLLGMAEALEGATRRAGPTTLTTADGATQRATGAGAAHVATTAGQQAQESALLREAQVVFDCIADPASGASSRTTTTTATATEAGGRTASPHAPAHPLLSLFETALFNTNTWRPHSAAEIASSLVMLLSRALSPARAGNTVTDGGAVARGAAAGALAALAQAQSELVATLRAHGAEPVSAGRLLAALAEALAAAVITRDACDPGRGPRPVAMFGEAQLLAGLSRMCTGEAMAMAAQDPGVSAAAATAAVAVAAGAGGDSSADRELAVSDASLVLEVLAEQARHVAEAHREHISQVLQDLRDVPRSLGALSDLPAELTHPARHRSPNTSGTGAAAAAAASLRRHTAAGINTNGLLD*
</t>
  </si>
  <si>
    <t>C_390020</t>
  </si>
  <si>
    <t xml:space="preserve">MQRYACGSGLQQRTVARPCIRQQSCRPARALVRPLAYRTSAREAGLTPEQVKACQKKYEDEYNAVSSRLTGVVRRAVNASVTDVLLRQQAAHHAEHTPASSSEAGVIREVGGISSQLWEATERVDRATGIGRRLGAGEAAEAAAAVRQETDEQEVPEDWSSATPCEMASAFMRCLNEQMSELRYGTGADEEADEVLGAFPSSALLSSSGGGVQAVIEKVSQATSIARGPAGPAAVRALRSLTAAVGRIATQPNVYVPRDKASSVMTCLTGIAEALEGAVRHTTTATGAADDPELSPSSSVDFWAEYVEYAAQQRGTALHPAATAAAEAHESGVSLEAAALLREAAAVLDCIASKSCDLPSRQAAAAAVLNAPSHPLMSLLETRLYAGASWRSDSAAEIAASLVDLLAYALSPARAGNTLAPSGREARNMACSTLRALASAQKSLAGTLRDHDADPASASRLLAALAEALGAAAIARDTFNPTRGPRPVAMFGEAQLLAGLSRMCTGEAMAMAAQSHDSINITPSDASLVLEVLAEQGRVVAEAHREQISQVLNALRAVPTSLRELAQLPGELMVQQQAAAAASAARAARRAASTATGSAAETLNLLRRTAAGYGPVAAAGAAAAVADDTQSGLGGTIAQQQQQQQQQTDASKSSS*
</t>
  </si>
  <si>
    <t>C_390021</t>
  </si>
  <si>
    <t xml:space="preserve">MASNLSGVVRRAVLAAVEDISKQQEAQLEAAQSLMTFREVGGISGVAWAATAKVHHASAGSTGGGASSGSSPAAAAAMTMSHDEEEHVEDLTAATPAAMAAVFLRHLEDQLHELHYSSGVDDAGEVLGGGLHGAVLLLHHPSGSSLRTVVDKVADACILAEEAAGPATVRLLRSLSAAVGRMATQPNAEVARGKAAAVVTCLTGMCEAFEGAKKKTTTATCCSPASSMGSVDFWEEYAAQHQNQHQQAAGSKQGNKASVPTASVPMEAAALLREAAAVLDCIASNKCDIAPHPAGANGHVPMSAPHIAHPLLSLLETRLYAPDTWEPASPADIACSLVDLVAAALSPAHAGNTLAPGGTEARNMACGTLRGVVSAQHALVAALRGHEADPAAAGRLLAALAEALGAAAIARDTFNPTRGPRPVAMFGEAQLLAGLSRMCTGEAMKHVDQGQPHNRPDNEPTMVLEVLAEQARDVAEQHRRSITQVLQQLSAVPKSLGELSKLPGEALIQHQAAAAAAAARAARRAASTASSSATDTLNLLRRTAAGLGQATTTAAAASVAADEKSGVGNSVANAMKNAK*
</t>
  </si>
  <si>
    <t>C_390022</t>
  </si>
  <si>
    <t xml:space="preserve">MALLQPTKPRLHPFASTSAPCRGCVRSLRLPSSGRCEIRAASSRDGKEQGPASTFGRALRIAAAGVLASGLVWMSPDVAHAEMQVVSAAQVTQMAKPLPKQSFDKGRVWTVFIGSAVTLFGATVLVEQNASWFPAISRANQAMKDATKRLQEMEEREKKEAEVLALRQKEFDQQQRSAAAVEEGLKAAKAKVLAQSPQAAAPKPAVAAQAPAPAQAAATPAAPASTSAPAAAAPPAAAAEPHQAPAPAAPASTSGRASSGASNSYVVVEDVSGDLGAQAWTPAGTSSAPAAATENSNAVMGAAAAATAVAAAAAQPPAAAAAVVEEDAESLARLARLQNFVDSMASRRDAVKQQ*
</t>
  </si>
  <si>
    <t>C_390023</t>
  </si>
  <si>
    <t xml:space="preserve">MADILNEAFGEDGFDPISWINNACNNKATDEPLEKFLAELEMRLQLNAEDIEATLSDNSAQAMRRIPFAIQEIYRLQGDIQGMQDQVQVLAGSVQRDATDARGSVEHISQLHLVKANMENACNSLKEATELSGLFVKVEEVFAAGDLPKVAEILASMRRSLSLVGDVPEFRAGRQKLRALEDRLQTQVHALWEEVAAAGAAAPEGAASWLATFLSRLLALLEAEARWAAAVLPGQAAALLGALCLSVFTKISKAARDRLAPVTHIAPLAGFAREVGGFGRALHELLRDVETGRRREVIALVYAPLEDKVAAYGELEAAQLAADLRAALPPAAAAAAAAAGDEAEGAVSRLATSIRPAFAALHAAVERCNALTGGSEVRALLKAVDGELAAYLAALQSAVSGLGAKHKARAAAGAAGGASAAEDGEDIANVLQLIKVGRELSAAVGRLEAALRTAVAAAVSRLQALVSGAAPAAAAAAAAAASGTPFASSSAPSGGAAGLSGAAEADPVALRLVAGRGERLAKLMKLGSGLSDPRFMVLPGSVGALDSFSATVQSTVFDVLLARVASLLASLPVLPEWRKGAEGSAHPAAPLPSFNTYPLPYVTAIGDHLMAMPQQLEVLMGDTGDDTSATAAAGGADASGGGAAEWEELAAEWLDKAVSGAAAMYADAIFKIGDLGQQGGCQLATDVEYFVNVMGALHVAPPPSLLTVQLLAGAAPEEFAELGRGALAEGAADGPALRALAGMRRIALEPVAAAPAQS*
</t>
  </si>
  <si>
    <t>C_390024</t>
  </si>
  <si>
    <t xml:space="preserve">MHATNAELNDIIIRAYTKCPAYQDALEGWFGSAEFQSQANASAGLRAQVAARWPGTDTSLENCSAAAHQI*
</t>
  </si>
  <si>
    <t>C_390025</t>
  </si>
  <si>
    <t xml:space="preserve">MRGIVNVCTHCTQVVQSALWRAATAQSAAAADADSGASGTSGTSSHADLLRQLYRRALSSDAFSPPLPSSSSGGLCAAVLPFLVRAYCLDCALARTQPDAALMAQYAALPLNHSGAAAAAAGSEEAGAAAGAAGAKAGGGAGGAAAAGGEQAAEALARRLAAALGLPEPAAALREPQRLSRRAGAVLAPSVAAASAAAAAASGGGGGGGGSAGGSSGAPGSGLAARLEWEVLVSAPTSSINPSSSLGSSTSPNPNPGHSPSPSSSRAPPGRGRGRSAARLAPRAAAAAIAACGEAAGTAAAAGCCTRESTAEAMRTPTCGAGRPLFLDTSCSSALERLWGGAALEFETQLLHNSRADLVGLQQI*
</t>
  </si>
  <si>
    <t>C_390026</t>
  </si>
  <si>
    <t xml:space="preserve">MLVRLRAAGISMVTLDKEGRIAEVIEYRQPTHEEMEAHLRRDLPGQQQANIERLIARGHQTPTTNTSAPAAGSSFCQIPASRSVDPMWRVRAVQAATEWVENWTPGPDLESMVRADMEEFNIYSWPDFEQDVVGVDALEERRSRSTQDAVVIRETIADSTTNIVAVHWFDFEPEERAKPAWSSTAAASAAAAAAAAATSPLPDKAIPREQPTLHPQHGSVEMTKNGNLRVHLSPTSSMRRSLGSEDEGGVTFGAVGPTGRMHKYRGVTLFSLDEDCKLAWQVTFRELKTSELNTYMLGSARQTASATAAGQQR*
</t>
  </si>
  <si>
    <t>C_390027</t>
  </si>
  <si>
    <t xml:space="preserve">MGSGRDVNSATNIRHALVEMLLGHKRPVSLQTGGGSGGGGGGGSGGGGSGSGGGACAHLGSGGGGKGHVEAESAAPPKKWRKRAG*
</t>
  </si>
  <si>
    <t>C_390028</t>
  </si>
  <si>
    <t xml:space="preserve">MLRQQVRSDRGPNRALLRLLVDKYTHLVVYVDEYYTSQGRDANSATNVRHALMEMLLGRARPAALRRGGDGGGGGGPGLTSSSSGGSSNSGSSNSGSSSSGTGPGSSGTGPSSCGVHGRDVNSATNIRHALVEMLLGHKRPASLQTGGGSGGGGRGSGGGGSGGSGSGGGACAHLGSGGGGKGHVEEASAAPPKTRRKRAG*
</t>
  </si>
  <si>
    <t>C_390029</t>
  </si>
  <si>
    <t xml:space="preserve">MKSASASSSGPVCPAELPASAPTAAPKEAAALAPARFSGFSTEGPDGVTRPQPSPFASGDSHESDTGSHNAPDAAPEHPTPTGSASSDQQRLQQLLPGVLQSLLPSLLPALLPGAVAAAMPSASAAASAAAVTAGGSTAASATAVAITSAIVEAALPAALAAALPQALSAALSALFKSASGEESSSSSAPQQPQLTAGERQASLDQQGAAEQQLVRLLFGAEAVAEGGATAPAPAASQPVAVPKPSELDVGSPHGSVAAHSHNSGSSSPTERSSAAVAAAAAGNSMFSRRLSETTAIGSSAVAVVAGSAVTAQRAIAQPQHAHHAHGPVAGGGSRSSVHSGNHAQHWEGESSAEDALSTCSGDALVTPSPYGDVCCGNSSAPGTGAAVNSSANSFLFSGSSQAQLLPTGLSGSNIDGLGEVSSLYSMSGRDDLLSGNGNGPSPAELLMAAAGRVNGGNNATMALLAQHQHQHQQAAAAAAAQQQQQQQQQQFQLQQLQALVAAGAAGSDLGAPASPPLGLAPWRRDTDTVADLWGQADADSLSFAAASLALNQQQQQQQQAAGLLQQQQQQMLAQSLAAVAAANAAGRQLRAEDLLALGGNPAAAAAQLAAAAAAGGAVTNSPDLSTYMDAALRRMLLVSPQVAAELARVCGAFSGAQAQLHHLCCVIAEQLLDVAAMAPEVAAALLRALASHRARGAQATDVDPRVMGRILQLLRAGPAGRQLCLVSLEQWVDGLSRIHKRRAYLDTILHNYQLTLKRLVQAMGHQVHAVNMSLPRQLLNDLSPRALLLLTAELAPYPLLQPRRWSEEIIWAISQMHTMGVDMPLAPGTPAAAPAVAGQQPPVTTFQWEMRRALSATAEDIAAAGGAGGSPTGGSSLAAQLSGLGLGGAAGAAGVGANATCPNGAVPWAAHAALHRHLLMGLRRIQSRFFSERLRKVHGLYGEAVDSLLRTSLPQDVLVPEREMVVLVLVLLMLECRMRPEEFDAAFARDLQRCLAVSPVEEVAARLRCGLVPDSPLRMDPHKSRALSQLLKLGTLGGPF*
</t>
  </si>
  <si>
    <t>C_390030</t>
  </si>
  <si>
    <t xml:space="preserve">MSYHHKVLTASGLEARAWALTLNHGYRAWCRNLESGRLPQTRAQTVMLVMELMITISPLSTALALPALSQVPSSTWVHAVRSFATYHDTDSQRPAPHESKLEDSETVSEKGAAASEQGVAAGEQGAAVKPEQGAGNDAAKNALKHTTSSGMRSTPLCRLTGLCGRTATRIIDTNMRCPVCLMDRRDRPTTFFPAVSIDQTVRLQHSAAGAAASNVWRSTNPAFVISNVYPSFTNAHNFTRSNTGQSCSRSSIAACGASVIPPTHIAAHRAQARLSGAGGSVTAPWKGFAPSGLLQRGQRPAASLPPAALEQLSFGCGRAPRTPRHRASTASPLLSADYASPVLATGATGELLAMLHEKLGAAA*
</t>
  </si>
  <si>
    <t>C_390031</t>
  </si>
  <si>
    <t xml:space="preserve">MLKSQSLEPPVIRAEVEAALTAQVVAVAEALHQELKQAGDPALAAEGMAAAAAEIQRRKARDASGFSKLIKGLRGDNKAGGGSGSGSGSSGGGSSRGAPVACVGVFLEGEARAGTVVAVFPGVLYGRTQLAHMPNFPKSIVDSKPWGRGDPGGSSSSSSSGTSRPWLRAYLPCLQPPLHYDPFNKAAGNDADEGDDEEDEDDEEEDDRAKRAAVAAGGDGGSGAVPERPRAPGELRRRQLLEPPGGVVRLLVLVATRGLKDGEELLQNYRMNPHVRRPDWYVVHDAEAEERRWAKIRALDLGFKGGKTAAAAGAAGSTGSGGSGSQGSGPASPAG*
</t>
  </si>
  <si>
    <t>C_390032</t>
  </si>
  <si>
    <t xml:space="preserve">MLHHSTPSTRASAPPREFDFGRYRTRYVALELMYVGWAFQGFARQDNTENTIEGVLFSALRKTKLIPEAAAKPISELAYSRCGRTDRGVSALGQVVALQLRSCARVEEPEADVEQEFDYPRLINKALPPEVRILGWTPVPADFNARFSCLYRQYKYFIIQQRLPQPPLQLPQLPTLPPAPAAAEQDAGDPGAAEPGPGSAADAAAASSQQQQQQQHSLDIQAMRTAAAHFIGEHDFRNFCKPDVATVRSFRRRILSFTVEPVTTSAADAAHQVYALTVRGTAFLWHQVRCMAAILLMVGRGQEAPDVVARLLDVEACPRKPQYSMAPEEPLLLYACGFPSLQFRRTHAAVEANLVDVASLLHRHLIGAALTAACHSRLAEDTRCAETASTSSGGAGAGAGAGAGGRGSGHVPLMRRQTEPSIEERFARRGLPWPPEPLPGGSAAAAEEDDGMGE*
</t>
  </si>
  <si>
    <t>C_390033</t>
  </si>
  <si>
    <t xml:space="preserve">MHMCFLVLFVHPITLATTVFRQHAPNVLLSVVAPACTCTGGYIKFKLDQLDDQYLPVWLQVCVGVWGCVGVCAAEHPCKGVARSALPCLLREARAPYVHQHLTTHPMQAAGYDTYYVGKFLNGFTTDSAAALGCPGGWTDLDGLAQGDTGGGEELYYRDTPVFLRNCRLTGAPAAAAEAGARAGEPAGAAAGVGAGAGAGKQQPQPGGSAELLDAERWPDTFLEPVVRQKALSYIDAAAAKGKPFYLQVNTFAPHDSEGGSDALPEVEVKYRGLYADVKLPKSANFAVQVPKQIGYYWPTDVKEALPSITARYRARLQALRSVDDTVSALVSRLACRGLLNRTVFIYTSDNGFKLGNHDITQEKFTQYEEDVRLPLLMTGPGIPVGAATGSEFQAAMTDITATVLWLAGATTGSTTIDGSALPLPDLMARYSATTALDGAAAAAAAVSTPSAT*
</t>
  </si>
  <si>
    <t>C_390034</t>
  </si>
  <si>
    <t xml:space="preserve">METAREVVVLDSDSDDSDTRAKENRAAPIFGNDDSGLPSCPICLTDILEPQEKAVTGCQHTFCRSCLGEWLRVRRFCPLCKRRVHRYVTGSRGDGSRTEVAVPPSPPAHEQRHYRQQHLQHEHHHYVHHVLHVLGLGAGGGAAAAATAAAGAGGGGAVRAAGGSGSGLSAAEQEEMLRELHRIADSMAGRHRHGRGGGTGSAGAAPRFRSGGMLHQDGAAGGDDAQERSRYGYFRPTRQQPQQPEPEPQPRPYYFRVQQRLLATSGATSASGGGAAGAAGSGGRHAAAAAGPAGAAEGTGGVMPGWQLAGHQSAAAAAAAAAAAAEAAVVGATGGRGGAAGGSLAGVANGAAADPALASAAAVVTRRRVYELRLWANGVTTAQPARSGRGAGGGLGAAGGRDESRPGAGGSNRRRRSWDSGDDRRGAHGSSRRGADLDRGQRAGAGSGSMEREGGHLTRERGSRSSPQQAASDAAGAADGTGSQGLEGPVAALQPFLFERAAHFWHEMRCFALSGLSVSAYDAGVRYSVGPPPPPAGGVALPAPEPQHAHALDTQQHTQGRRTAVAHADTGHGSRAAVGQLQLQARPPRAALAAPRLQLSGLVLPGQQPTPQISGQAAGGAAAGVRVAALGGGGSGRAGASRQTVATAAGEPEVVDLTLDDDDDLGDSNQGGNAAGGSGAAGAAGRGADGGSAMGDGQRGSAERQWLPVAAGVSYVEGSCVGVAGNALAVGGAGDAGAEPAAHRKRPRRWDEQPAAPVAAAAGMPADPAVEAAAGSRGGNTAGAAAAAPAGAIWTASVCPGAANGARDRWTRQMPLQHMTAGRWAAGTPTATASKGRSGTSKHDLEAYTGLANVLSAATAR*
</t>
  </si>
  <si>
    <t>C_390035</t>
  </si>
  <si>
    <t xml:space="preserve">MRRPRTVYAPCHPPCIFTCEHAAAAAGRPVEALLGFSQGAALAALVLALQECKLRFQSLPPLQCAVLISGSRIRDPTWAGALLQRPTCHLIGAADPMRGRSEQLALCFQSPLVLQHEQGHVVPRLQPSAREQL
</t>
  </si>
  <si>
    <t>C_390036</t>
  </si>
  <si>
    <t xml:space="preserve">MLLLSNKRSAQDRAANRVMRALTHGLPKERPLVIGVGSASFSPTAGGGALAAPNTAMREALSRVAQRERQATGRSVKIVPVWEHRTTLCCSTCGAETQGAWVRRNGVLRRSGRIRYCTECGTSRDRDVQGARNMLRIVEDEYDGRGRPLYLCRQEHLPKPPPMAPAAEGDVAARRAAQAVAAAMEQQVVEASGGNSLVGEPQLQAIDARLAAGPPAEVMDAASGRPRGTVAVIDALSALQAEGDVAAQRAAQAVAAAMEQQVVEASGGDSLVGEPQLQAIDARLYRDSVLS*
</t>
  </si>
  <si>
    <t>C_390037</t>
  </si>
  <si>
    <t xml:space="preserve">MVDKVQILVQFDDRYSYAQALPLPLLSGDGGAPPSRGGGALSVLVVVAAHGRLPPAEDWQAVANAAAEAALARGAVFSPTATFPRGFAG*
</t>
  </si>
  <si>
    <t>C_390038</t>
  </si>
  <si>
    <t xml:space="preserve">MLPARSANASASTVWTGGIDADNVGFRLLRQAGWRVGTGLGAASQGRHDPIEPNAAKGTRGLGFDSAAAREQQRQQQEQRKQQQQSQSQGQKREAEGVPGGAGAGGGSGSSQRIKRLVEEELAAEPLEAKVARHRTAMRAEAEQARGRAIERYLRGAFNDPFDSMNSDNSNPLTRRHALSSTNPLLDPIGD*
</t>
  </si>
  <si>
    <t>C_390039</t>
  </si>
  <si>
    <t xml:space="preserve">MSFTARVGSALGLGSFRKNKREREAREAAELQSGVQRAGSKSQLEIDKSIWDITNGVHVEEIKVGRLRHTWEAVCQDAKTVGETVRRDPKIANDKALYLQTELAKAFLPAYVCSVYVRRDPAWPAVNASFGPMALEMIRLSHAGSVLTLSLIPWGVIQTMVPLKGSGPPDDPNWRAIGKDWLQDKFNQDKVLQSISSKNLTIIGPYNLTQGGIGLVAMLSINIAHAAPSAAFDIPPYVHGSLGAWQTPPRTQVGPNLTDTPYAPYMYDEATSSKWWGLTTVLISWDVLREDVTRLDDLEAQGYSYVLSRPVLRKELLQARPDLANGTHDLAVAWSSSVQEVPLDATNNRAPPRAPGRARPLIYYDLHERLDGPVHARVLVEGAQLDLYLSLDDGWTPRWKQPMVAVTCVLSFLFSLMLFLVLVNRRQHMRLLHAMIPKKVIETLRRGKIFTESFEVVTVLFSDIVAYTTMSAHMAPIEVVQMLDELYQEFDNLAEKHKLYKLDTIGDAFMLVGGAPDREGAAAAAARVAQMGLDMIRVTSTKILAGGHVVKIRVGIHSGPAVAAVVGHTVNTASRMESNGSPMRIHISMATHGLLQEAGGFMMEPRGEIPIKGKVSEHISSHKLSILSLPSRFMQLAATGVMSTFWVTGTHVWEQGPCPRSEAVDISSLPEPNAAALMAARGSNAPPPSSLVPPPIIAEHADEGEGSDKPADDAAHSGASVAVKLTPPHNRREMMGGNSQRRSNLGPQELPAVAAGGLHTPAGAVAEATEVVAGGAFCATGEDVDSQPGTPRTTARLAA*
</t>
  </si>
  <si>
    <t>C_390040</t>
  </si>
  <si>
    <t xml:space="preserve">RTCLDTQCDPPNSPAAAQPPPSRPLAAATHQKATCPHLAPRQVVVLRRSHHHQALPHGHQDVSGRRCHRIRRGNTCPLLPSPALWPTHRPRPHRPAAALASQVRPGRLRVRVHRHRDLAPCPTRLPPPIPSHPIPSHPRLALPQTPITPQPTTKLGGRLRPRPRLLVPSRPCPSRPCPSPPLPLPLLPLPPLPQPA
</t>
  </si>
  <si>
    <t>C_390041</t>
  </si>
  <si>
    <t xml:space="preserve">MNLVEAALGPLDTKPLAPPSRPVVIVISGPSGVGKDAVLNRLKEQREDLYFVVTATSRPKRAGEVEGRDYFFVSKDKFEGWIADNMLLEYAVVYGEYKGIPRQQVDAALAAGTDVVLRIDVQDKLLVRVKTARAENDHIKNFDYVVVNRDGELDACVAEVSGIIEAEKARVVRRHSSHHGGHNNHHQAQGQNQMAP*
</t>
  </si>
  <si>
    <t>C_390042</t>
  </si>
  <si>
    <t xml:space="preserve">MEMQEYMKDLFDWQQSMKKKEKKSRSEDKEGAGGGGPAPRGRAGGAVAPAPSDLMRPAIGPGAAAAAAPRAATEPSSSGAPASDAPKNAAAHTYTAYSKWDKFNVDAALASDDEEGSAAAPPKPGAAAASAAATSEPTSTPPPAPAAKLAPAASSVPAAAAAAAPAPAAASRPDGIAFKESAGEDLLRPVTTTRIAPAPASSASTTPTAPATAAAEPVLPPIRNTQPTTADAWRARGNDLFKAGEYDSAYECYSRSEAVADCDAALALDPLYVKAYQRRAAAHRALGAGREAAADWEEALRLEPDNRATAADRDAALDALMAAEKLAPPSRRVAVPVAAPPRPPAVVPAAAPAAVPVSGMKKLAVEEVAEKEVKPAAKAAVPEAAPVSERAQQPSSSAAGLVSAPSTSGNGLQSTKAPAAAPPPSSAPAAATKPTAPWTATPAAARGASTSTAATAAAAVPSTSISLAAPSAAAAPASLTAPRTSVEFESAWRSMAGDGARQAAYLCAIPPASLPTVFKNSLTAPVLSGMLRCLLTALTSAPSRASAAPVAAEPGAAAAPAGVDGETAVAVLAGLTHVARFDLMVMSVPSRERGELKAAWGEAEAALRGAGREAVAGGLSALRHKYRCA*
</t>
  </si>
  <si>
    <t>C_390043</t>
  </si>
  <si>
    <t xml:space="preserve">MGGQQVSSSVSFDALPPLVVEHIASFMMLSPYVNDVAANLRVVCKAWRRALQRVEHRTVHLASPCHSPAFSTLCAGPFGQAALGAMTLVRRRQLLALVARSGNLENLQIAVAAAGCAPDDTAATAAAASGHLEVCRWLLASRPGPLQPQVLKDMMQAAAEHGHEAVMRWLADAAGGHAGTAQLVCPSVLAAAVRGGQSQLVDQLVSEIDFLERVGCEWHVGCLQAAIAEGDEDIATARLAWLRARGGYTRSVGEFVDGPLPQPQQQQAGPGVGNNLASVYDKLCGAAARAGHVRLLRSLVAEATAAGVDASQPLERVAFELIQLDKAEEDLQYQIAHYDVAGPWDMWELDPATGELRRREEEEVANQLHNDAAEEGDEKEEWDYTELHDDDVWAAVAEQRLRQRLSRTDFFFGVMNAARQNKLGVLQAVLEARPTWLGLSCALRAAAAAGQVHVLQWGLRTSQGAALLAQQPRWGWRLLVNAAGSGCVPLMSLLREHGCAWDATAFVAAVKSGSEEAVLWLRENGCPLPRSDMPCWRAAVANCDVRMLRLLRQRLGRACRGLLPRREGAITNPGQGWLGEQSVFVQQLAEAWYRQGGGGEAGAGAGGSSEAVAGAAAAAAAVAGAANQVQLEVRVLSLLLGGV*
</t>
  </si>
  <si>
    <t>C_390044</t>
  </si>
  <si>
    <t xml:space="preserve">MSFEGAKLRCEPLHMEEGADAAEERGAPAASDRYDGGAPDRTGGSYHKSERAAGGGGHEEKSYPREERRGGGEKAAAGGGYDDRYGYDEPYEGGAGGAGGGGGYSSREGGRAVAGYEGGGGGRAAAAAGGGSAAYDDRYPPEKYSRGDYPPTTARGAGYEGSGGRGGGGGGGGYYEAGGGGGGGYREPVYREGGGGGRGGGGGGVGYEGGRGGYEGGRAGYEGSRGGYEGGRAGYEGGRAGYEGGRGGYEGGRGGYEGGYSAREAGYSAREAGYSAREGGYSAREAGYSSREGYGPAGGGGYREPARDAEYGPSGGRGGAAYDERYPPAKYARTEYPPAAGGGGRGGDYWDGYEGGGGGGRGGAGYDSGYEGRGGRGEPGYVAPPAKGDGYAAGPPSRGERGADYARGDGYAAGGYPAREAGYGGSARGSGAAAAGGSARDAGYYERGYEGGGGGRGGGGGGYERGYDRGYDRGYDRGGDYYEEGAGYKSGGGGGGYGAPASRGPPAAGGAPAAAAALTPTGSGGRGAAAAYAPDAGYEGSGRGGPDRSYPPARNGGGGGGYERAAPY*
</t>
  </si>
  <si>
    <t>C_390045</t>
  </si>
  <si>
    <t xml:space="preserve">MQQRPRQGDAAPGGGRTSAGPLPAGPPAADPVSEITPLMAPPAGAEEVPPPSYLQRASAAGLAAAPAGPGFGSRPTGALYTSSAPPGPGAPEAAGYWARMKAKAQVQMAELGAAAAAQRGEAWRSAAGNLQAVREAAQEVVAERRSWRERSRRLWGLLRALDSGPLAKWAARAMVCAWYINQVAEAVEVWAHLRNAPMRRRWADDPEPKPPSFPLLMVTLLLPCAVLCAAGVAVPLTGGVLLARSVWEDAALSGRQLLAVLTRGSRPTELLAKRLAIIGAALLVLAHSVKDRARLRTYAGVLLPDEPAPDERSPPSRRKSVALLAGRLLLACLLLFAGWSQVSRVAARGGALWQASASTPRQAAAAALDKAVEAAAAAQAGAAANVAEKAARVAEPPAGAHATAGLMAGGAAGAGAGLAGAGLGAAAAVGGLAAGAAGACAAAAAMAAGAADASAEGGGGFGAVRHHYGVPDSHDNNWQLLELALSLPLALGWQTALTCRALAAVLLLEAGTCWPWWAWYWPSWHAAAHARLHFFTDVAVAGGLVLLQCLGAGWFTVDRLVAARKNQ*
</t>
  </si>
  <si>
    <t>C_390046</t>
  </si>
  <si>
    <t xml:space="preserve">MGLGAPGGPMMGAPPHAHSTVPEPTSVEQILATIQGALSVDKATRSAAEGLLHGWEADAAPGFLSGLMRIVEQRDNVPEPIRLLAVVVAKNAVGSSWRKTLGTREWSRVPDEEKAVVREGAVQLLLADPSERVALQLSLLITNIARFDFPGRSENLLQLLLSAASWDAQLPPAVKLRSLKALKRVLQGLGSKRFVIEAPQQAMGTPMALPDLAALSQRITAERELFKTRLSDCFAPLHALITQHAAAFIAATAVGWDAAGPFAAAAAACLQALLYLIPSPTPDELAPGTQGVLEAIHTVCTTVQRGPPASMAAGSPAAEQWTEVGGKLYERLAALAIAYLDTNPLPFAEFVPFFLELFVQSALIGLDAATVRAMRPKRRVLLVRFISKALLNPYYRQEWVESPLPQHLPAPRLQHLMEARARAARAHAALSGLLNGATCAQLVEALVAKYVALSGEELEEWRDDPESYARTMEVESGPDADTPRPIGVGLLLCMLEHGGEAVAVVLLGLASALQQRAATPDALLMREACYRCIGEGFNHVSSHINFEAWYNAELAPLLTSNAPPPPPQGASAPPPPSPLGGGKIGPPGSEQVLLASVLAARALWLLGVCGGELPAAALGGAYQLCVCYLAAEDVVVALSSVTSLLGLLSLVLDDQAALEQLRAQQRAAQGRGAGAAGGLAGRVDAMQLAEGAAAAGDQQENAGAIAEATARVESRLAALSSEVTAAALLNCFGLLSRLREVESMVRVLQLVSVLVEALGERIRPHLGIIAAGLPQVWSRAEMLSAAAASAAEATSLLDRDAARRRASDAAGPSTPGGGAAGGGSGAAGAAAGTPGSAAAGRGRPGALAAARGSADSGGGMGHEAGAVVRLHSALIAVLTHLVGKLRAVALEDPNICGVVFPLLKYSTRVGTPEGEVLVDEAFRLWSVTIASLPSVPPQLRELLPNAAALLRRGRDHAALLPLLEAYLLLDAADSLQPLAADMGRALEASINSTATAVLAAVGAPGTTGQGGGGAASTPAAPGGGAAGAAAVQIPLSAETPAEAMSAAALIDVLLQLFPPGGSAAASPAQHGPIVQLVAPALRAMAALLAHPAVPSAGLNVKIINIFEGFLEVLGRLWLLSPMTFPELVAGLDVAQAQAAAAVAAAQAANGGAGGGAGTGAGAVEGGAVERLLDRWLTIAAARFLEEVVGVKTMSMLGRFRRRMATMSLASLLRAGVCEQLVEPRKVLRVCSLAVQALADDAEFGADQSELDSLDFAADLAQDTVLARRLAITRADPVRKVDVHECVRGLLAKVRGNGRGKGV*
</t>
  </si>
  <si>
    <t>C_390047</t>
  </si>
  <si>
    <t xml:space="preserve">MTIIWLLGKVINLAALESTALQALSHKGSNKGKRKPGSQPQASQPPLAEEFVGALVRSHVLEHLAAATLRLAAACPVSDQAPVVPVAEAAPAPAAAGAAGVATPASEAAGTGTGTITGASTTSTGTGTSTGGGAAGTSTGSGGAGKPATDTGGPRSHDSSSCVLCQVGRMHLGPSTRAAGGRVAAPKNQSAGAGASPSNTTKAGASTSPGPAAPAAATAAAADTTRDMESGWAGMLEPCFELLKQTFAALGRGGLSTVPEGRELEEAVLDALQAGAVVDPDFAHEVLSAIHMQFARPTGGRRNARPSPKVQLLSSIVLAAAKRRGRRALLAFLVDAVTAIDDLPLDSIDYLGQEQAAWPRALLARHERAGAEVMAASVRLGRALAQEPDSRSARAHWLLSPAEVEAQLREAGIGMGGSGMSGSSASSASSGSSASAALAGCPLVLCGNPDCSDLNAPSAFIEAGSGETDMVHHLYLTWVF*
</t>
  </si>
  <si>
    <t xml:space="preserve">MSCANLLKSKLSQPVGRLRSGPLHAPRRFVGACGLRHDAASPVQKSIPHSLQRINERISEPMEVEVLPARSHTKAARPLDEVFSNGGLLASATAMALAASLAFGLPADAAAPAADTAALSIPGIVGDSPLREGLVSGFLLIFFSEIGDKTFFIALLLALKQPKSLVFTGTFGALAVMTVVSVLLGQVLHQVDELVPENGAGLPYDDLLAAALLLYFGFKTLKDAKDAGESAAEEKEEAQEVVDGLKSSSEDALKLILTTFTLVFAAEWGDKSFLATIALAAASSPLGVTVGAVAGHGVATGLAVAGGGFLSRYFSEQVLQYIGGSLFLVFAGATIVDLFVDAG*
</t>
  </si>
  <si>
    <t>C_390049</t>
  </si>
  <si>
    <t xml:space="preserve">MRCLESSQRGVALGRGRAAAPFRRVHSSVRLGVVRVATDDAALPGPQGAFVPGQEAEARQGIFNRIAPVYDELNNNLSFGQHWVWKQMTVKWSGAKPGGKALDVCCGSGDIAFLLSRAVGTKGEVTGLDFAAEMLEDASARQDEQRREGTAQGRANITWVQGDAMDLPFESASFDAATMGYGLRNVASIPTALKELHRVLRPGCAVAILDFNNCTDPIPDAMQAFFLEQLVVPAARRYGLAAEYEYLRPSIKRFPTGPEQVRLAREAGFAAARHYPIGFDLMGVLVATKGR*
</t>
  </si>
  <si>
    <t>C_390050</t>
  </si>
  <si>
    <t xml:space="preserve">MLGLWPQSYFNHIGDMQYDEEPGPCPDDRKHEQDDQLEEQHGRKRQRREHRRSIFFSTANSDSESDGDEEADEGVGLNGFGPAGHPCELAVVSACALSKGVLLSPITRRATSPCLASTSAFVAVHEEPNACFRSYMEDRSAAMTADGVAYLGIYDGHGGIDASTFLQRHLLSTIQEHLQPGCDVHDALTTAYSATNAAFRATGSIQGSTATTIILKHNRLIAANVGDSPAFVVKKSGEVYSVIQEHKIEGEEAARIAAQGVPIYRSPTGPAYMGTPDGTRWLNMSRAFGDFVYPAISCEPYVCSLDVSDGKFLVMGSDGLTEKWPVAEAAQYVQQLAGAGWSLPAICRCLVERALARGSTDNITCCVVDLEAYMVQAQEAGAAEAAAAEAEREGTSGPGSSGGAVAATPVEEAAGEAPAAAAGDCEAASAAAAAAAALEPLRHSPDDELAPEEFEQWQLRRQQEQQHLQTPCGGRYSGTAADDDLVCHETPAEEQGREPAGAQQQQQQKLYLYAKCLY*
</t>
  </si>
  <si>
    <t>C_390051</t>
  </si>
  <si>
    <t xml:space="preserve">MSSTTAAPARSKRGKRKLDQAVEQEEKATAGGPAHPGDEAAPPTAPAPRLPHKFRQLDKPANLEAMLKEEKAGCVTAVTFGRDFGIRDGHLEQLALAAGPQLTELRLGSSDTGDGVYLTVDIIVRRCKNLDVLQLASCTGISNKAFAAICSGLPKLRELHVTGHDKSTGARPGALKGKALDPLIQGALPNLRRLYITDQGVGYDAVQRLIKKRGKTLQVQSGETDDDDSFAYGMVMSMQGRGYGDGLYGNMRW*
</t>
  </si>
  <si>
    <t>C_390052</t>
  </si>
  <si>
    <t xml:space="preserve">MMLVRQVPCLAQRASARSAVRSRPAPFTPARRVFARAQADAALLEDDEVAYEVTNEDFELDENDPDLLLGLEAVELMGSDVDAMTAAAVAAEMESAEDKEEAARAVEDVMASKLAAGELSEAELSKVAAAVGDLEGAELDDFVPALASDRYAEAAVSSDDKALMEPLKLSKGELRNLLPQDWDQINVDFFSNKKDENIPLPEYRLNVLWTDKNLAVAIDQVYSRGQVSPLTEYYFWPRQDAWEELRINLESRPWISERDRIILLNRLTQLINFWQDEEVKHTVEEARAEFPDCAFAIA*
</t>
  </si>
  <si>
    <t>C_390053</t>
  </si>
  <si>
    <t xml:space="preserve">MEGFMYATGFYDIVTKKEAEKYVESLEERQELLRKLRERGLLEGTDIGLTTSPAGDASRR*
</t>
  </si>
  <si>
    <t>C_390054</t>
  </si>
  <si>
    <t xml:space="preserve">MEAMLRNITAGSSAAANPLLRSVLGPNASAADYAEVAQYAENMWKMMDEMAEQDPEGYQEFIKTQAQVAKEEAEKARDPHVESLAPALVLEAQAQQPQAAAVVAAAAAAGGAPASVANLVGGSKAVARVHVWAATDGERCVDAGLDLRRWI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LGAASNPGVPHSLLEELKVVGMSNPKQPVGAAAAAGKEAAVAKKKPLIEELD*
</t>
  </si>
  <si>
    <t xml:space="preserve">MAQLSDHLRRLTEATASVEDKLKVVLELKEGIEIVLTPSEYSAFVSTFFKPFCDILRTVPPQFADTPEHKLRSTVVDILTRLPQNEVLRNHIVELYDVCLNVTQNDNQDNALPAIKLLLDLQKSYRSFLETQASQLAQFLIKCFSEYPSTVTELLDPGPAGGEPPFAKVPSQAIQSVKSFKVMAEQPFVVMFLMNAYERLRPVVLPQLVPLIIRAACLQGPGLNDPHMRGSLAQQYADFRLVQVRCMQYLLYLLRNAGAAAQAALAQQQAGHDGRPASAAASLAFPIEPHVPAIAEALVHLLCQAPDVVVTRKELMIVTRHLLQTAVRNYLPARLDELMDERVLCGSGRACNEMLRHAACGLLAEIVHNCRRQLKPQQLARATYLFASITCSASLPTATRATCLRAMCVLVDPILQQAKAPATGTDPGLRAQGRRLLGRILESLVAALKHLKSQGTRLIAEARAEREQLEKQRAGMCAPTGAAAALGPDDMLSAVTIPGEREREVVESRALLQGLLPHMKHLSYAISKYHQQVPPSAPPVPGQPPPPPALPIGPGGLSEDEIRLMSRLWSYGLRCLKLAGYTGGSTPLTGARESYEMFADVFLQLEPRDFVEVVSARLPDLFDSLLDDKDAMQVVMHMLNSATSIAPAPSAPGLTAPAAGPKPVGKVVLAVMLEFMVNKQMPLLADVNSEAGALPLKLFKMLFAFFSNHPDTEAVLLPHLVKMTDKALRAAVAERDALGYLQLLRSFFKAVASSSTKWKMVYNTLQPYVEPCLSMVLSMLGGPHPAELRGVLLEICLTLPAQLTGVLPLLPRLMRPLTLAIKNGPDELALAAVKTLEVWVDNLNPEFLEPAMAEVISDLMHGLWALLKYNNPLATKALALLGKMGGLNRRWLKDPQPLEYRDNPEHGLRLILTFEPQTSFLVPVDRCVALARAGIFAGASSDAGGGAGGPAAAAATAAIAAGDGHYRRQALRFLHVCLASMLNLRVREVEEDAAAVEAARGAGLTGRGSLLRGSSVMPPGSSLTLQSSGPSGTLPGAASLGAGLALPSAGGAGAGAGADAGAAGAGAGAGGADGEDLGAAGSGPSDPALVEAGMDVLLKVVTGELPPPTVAVAMPKRQLDSGVKTKTQVVAERQVLAQLLAAVMGAAADETLAGVARPFALNVSRHFAMLFVAGTLPPPPAPVMARTAPDAAAQQAAAAAAAAAAGAPPPPQLPGVAAVLPQGLRELDCHLYLDALVEVLCDKAALKSKAALECLSAFVDCALLLHTARLARPAAPAAAGADGAAGASPAAALGPNTAAGADAQPAAPDGAPPPGEVAAAAPATDAAAPAAGTPPPAAATPTPEPGLGANNGGGGAGNGGAEGSGPAAAHGLPAIMDELMGRVLACCQEDTWQGRLAGARSLRLLTPRLPAGYLTGWSVACLRGLVNVIRWLPEYCRVEREEVEATLGEVLHKVLHGTEKPPAPPKEEGKEEKEKEEAAKAAAAAAAAAAAAAARRSSGGAAAGKEKDKEGDKDKQGEKAGEEAKDEGGEAAKEGAEAAKDKEEKEKPADAKPTEEGAAAAAAAAADAAAPAASASSEAAADATTAASVAAAAASGGGSNTDAPSAAAVDGAAPGSGSRSGSGEGGSTTPADKAAEGAKPAAEGAAAADGAAAPAAADGAGKDGDVAMKDAAADAGEAKDDKDAAKPADGAAAKEADGAAKAPAAAAAAAAPAPPSEPVICPAATMDAMADVLVNAMVGAGLPRWVRTAAEAALGVLAAAVGRTVCSYLQPVLAAMNPPLVSRRLMPIRNVEVTISQVQALTVVARQQPPALPLSEQLQALAHEALMLADKDESALAQRLSQKDEPSGAGPGGVGGGAYAGGRGGPGPRNVTLDALQRLRVACMQLLCALWGWEEFRDRPDLRQLRESITGMFFKNLTAPAEDIHAVARTGLQLIVSYQKLPKELLQNSLRPLLQNLATYHKLHPAMLQLLSDWFNLTLGDKLLEHLKNWLNPEKQLTGQVLWKPGEEALVASLVLDLFHLLPRSAVKFLETHNASTAAAAAAAAAAQQAAAASGADSKPTTGPDGKPLAPGAPGADGKPAESKPPVPEPGPTKPGLVILTIELEEKLSALNMPVPVPHVMTSPYRAPLTRFLVKYPAEAAAYFLEPPRLDKPSYFSRLLDIVRSPAGRPLLDAVASSTDKLEALLLRYDPPHPSAVLPEGTAPPPAPAQPQVAFHAVHLVCVIAKLQPAWLPAQPRIMAAIMQRWHSPHRAARMAEEDVALGHLPAAAGAAAAAGAAAAGAPTSAVTWGAVTATPREQQLESKRLAKCVLAYVREHRSEVMPLFDIMSVYLHRSSVDYSFIEHFCRTVVAAQYSTAEKRAVLAAFVEVFREGKLPEEQLERILQLLVNPMLVESLEKGHPEVIGEELADAVVRDLFDPLEARSKGHSESLRIEMLHLCTQLFKYSPSLMTEKHKKDLIKFGWNYLKKEDSVTKSYAFVNVAYFLKNFAAPEKIMLQVFVALLRACQMDTKKPLIREAVDVLVPTLEQKLPRNADQRVSLWVRYTKKVLSEEAQSMASVVHIWQLVLRHAELFYPSRGQFVSQMVHTLNKLGLPTSSPEYRRLALDLAKLVVAWERKRQEKTAAAAAAAASPPPAGAGGVGQKRAREDGGVSGGGAAPDGAAAAAAAPDGQQPPAKSPRTEAASPDVAMADGAGGASGALGSAPSLAASPGAPAPGGTAARASSPDAGGAAALDDDFRPSSMMEEQLLNFLARFVLITPDNAKEDESSLQQGYGLQVLLQALKLWPNTMVKMSFLERVQLAPPDPAKVAAAVAKGANAAVVSAEPPSLGVALQVCRALVEAQLLPVLAVNAGALGLLVDPCLASRHKKNAAELGEILRLLAAKIAAAPPAPPPPPPPPPPPPTIDPATGQPVPAPAPPPPPAQPPTPAVVLSSVQRRAEEAIAKFLTAAAAAPDPPPPAQGQPPAPPPPGTGIGGDARLLIGLCGSLALLESLEGVASANFIFQCVPPLCKVLQKAAREVANMAPPGNAASRRGGSAASASAGSEEPEYGSLYWVIAACIRLLAPRVLHHSEQRKAVLSSMIGLMAGQNTKHMDPSLFLEMLKVMERWLVNPYPGQTGILSPKEAILLVQRLAALEKLNLFEHASQPAASSSSSAAGGAGGGAGGVSPLRKAWDSTLLSLVLRLATPPPEAQDLDRVPEGERDRVIAETRKADEYFLHLERRFMMGLRSQDHSMRKRFFDLYDNHVAPNLFDRLQFVIMVQDWEAMSGGFWLKTALDLLLAALREDDLIMLAPNSSQVPPLLPIQQNVFVPQPPKMDPRLQQQQALAAAGQPKVEVKAEGQPGQLQPAGASGVQPAVSPQQQEAAATAAAAAAAAQAAAAAAAGGDPAAAAAAAEAAATAAVAAAAAAAAAAAVAVPAPADGAANAEGTTAAVEAKQEPGVVIKEEPTGGATGPAPMAVDGAAAAPAAASTPAPAPPPAAGDPMDTSPGGAAAPPAAAPPPGAQASPDPAATAAAGAGSEGQQPAGDAAQAAANAADPFAAAAGGAAAAAAAGQAAGPPGSGLAAKFAGATPDVLDAVRSHVEWLESMGKLRVRDLVLSLREYAGADPLVAYHLWVLVFPIVWASLLKEQQVSLAKPIITLLAKEYHHRQANARPNVLQALLEGISLCQPQPKIPPELIKFLGKTYNAWHIAIPLLESHVCIFPDESRCFDSLAELYRLVAEDDLTCGLWRKRAATDWSRTGLALIQTGHWERSMDVLGEATRLHHQQAAMRTATEQQPNRGEQALWIEQWLSCCRQLNHWDLLLEYGKSTEQLEVVVDCLWRLSDWTQLREQLNSNAAKGGAVEESPALLMTRAYLALQEGHVQEADTQTNRALLAALHRWWALPDLPSHSTHVGLLQTFQQLVELKESARILVDLAAANGRPDHSFTDLKEIMETWRLRTPNDWESLVHWQDVLVWRNQIYNIVINSFGSMRDMAPALHQLGYKAVRLGNAQARSLLPRVLHLLSFDNHNGCVGGHLDKAHGELPPWVWFMWIPQLLASLQRPEAQHVKLLLQQVSAAHPQAVYYWLRVYLLSLREAAQKAAQELARLKAEAERKAAEGGGEGDAHGVARLDPSRAAEMRAFEAGKEVMDVLRAKCSALTLTLEGMLQEIGSKFVPKPEERLLAVVNALLHRCYKVPFSNQAEVPQLLRKELAGVCKACFSPEQAAAASRAQQQQQQQAKGGAAAANAAANAAAANAAAAAAAGNTVQRDLREAFVRDMTPDGPNFPKTLGELSEQLKHWRAKLQADLEEKLPSSLRLADEARPLVELSLAEVEVPGQYLGGNEVAADAIVHLEAFGSSVAVVRRHCTSFRRLVLLGSDGRPRHMLVQTGQNNAQGTTDERIIQLLRLSNRLLDAHPQSRQRALAWHTPVIVPVWVQVRLMEEAPSYSTYYEAYEVNCARYGREPDMPIIAFKQRCADARGQVAQDASSAALRQQTFAEVCAHIVNENVFSQYAYKSLPSSTHLWVFKKQLCSQTALSALMCHMLLVSGRSPTKILFAKDTGRLYQSDVLPVYNERGLLEKVEPVPFRLTRNLTAFFTAFGVEGVFTTAMANAAQALAAKNSNAQHFLGLFFRDDIVAWAARRSNKQAVSMKNEMLKPLVSRNAKMVLERISRVCPAVLSEEAAAQAAAQANGGRMNPGVCPGAAPVVPLPALLSGVLELIQQATDPKNLSRMEPTWHPWF*
</t>
  </si>
  <si>
    <t>C_390056</t>
  </si>
  <si>
    <t xml:space="preserve">MRALHTTPHRPPPPPHHHQAGYCHPRRREAARRAVCAGGGGGARPAGPRRRGRARDLAPARDEVVVEPLIVGVLLFVPLLALLPTVAAWHLLAAAAAALAAAVRAALAVAAGLLRLSPVTVLGWRLARPLDFAGVDVMLQHLPPRPACRHSLADHPPRSMPGGPGTVAHLAPQPLAATSNTPAEWRRRKNQLKTRQQEAQAQASDWKASEQPPGSRRRGPDNGGAVSAGDAAGRGSTAVAATEGFLLFPGQHGITYKPALLPEDAAGGSTFSSEGDENTLGPLDRRSSFQLDDGSVTADCSYSSSSTFWLGSTAGSVRSRPASVFFGAGDVPSTPSGLGDAFLAQSPCYSAKLVAGHPAGAFSRRSGEYAAHTAGSYSLVSHTSAACTLGPLLEDLPTQPCAVRRTVSGQLHDGGGGSGGGSGVDSSVGAYEEDGTGREDGTDGDLDVELDDDSPHADPGERKSPHGXXXXXXXXXXXXXXXXXXXXXXXXXXXXXXXXXXXXXXXXXXXXXXXXXXXXXXXXXXXXXXXXXXXXXXXXXXXXXXXXXXXXXXXXXXXXXXXXXXXXXXXXXXXXXXXXXXXXXXXXXXSSVAAAAAAAAAAASMGAGGKPSPWATSLLNRARAAETRAARLESRLREQRGAMEDLQRQLGEREGQLASLRAEVAALRRQQQQHGSQLHSPQPAHAAAPHPRPQSQLQAQLAAVGARLRSSSTGGAGAGGACAGAGGSFTGGSACDDGVYVGGVAGSGGSYTCGGMVTAPPCYNAPVGPLAAAAAALTTPTTPEMHHHHHHHHHAHYSALHSSPSGDELGQLCDADRLSPPPPEQPTASPAPQSYDAAAAELTDSTEPLAPAASLPRLDTPQVSELLPCFFASSPGTGAIAIAASASGSFHLSAAAVAAAASGAAITSGPLSPVQEEDLYLASARSSASGDGAASPAMPAAQPRAAAASPFAALAAEALHAEVDRNAPPCRTSPNTGSGQPPLCGTASLPGGAGGGLLQSHQSATELRRRTDAAHRALLVSASQAHRLAAALEAERAASEALREELRDWRSCCLDNHKQLAAARRRLAAAAVPPPPPPAQADGHGSL*
</t>
  </si>
  <si>
    <t>C_390057</t>
  </si>
  <si>
    <t xml:space="preserve">MTPSALTTCSDFSTTPITTATATTTTASIGTACSSASSSTVPSPRPPLRSSLRRPKAARARAGCGSPAPRKTVTFSAGGDTICTPPTAEALGLLAAGARAAPVVPTATSSACSIPTATAEPSIAAAPARSLSAELPADPSTAPAAAAAAAAAPAPASSWAPLPLPLSPAPSAAFSTPGRQRVQQALAEAKARHGHLGRQPLPAAWPLPPHAPGYEAALRAEEAARQLLLQAREPQVPGRWERLAGSPNLPLSHQDSGLLSLAYAAPSEAQQVDAGRSAGGVAAAAALREMLASEPLLLARVVARQQALSPALAGAAAAL*
</t>
  </si>
  <si>
    <t>C_390058</t>
  </si>
  <si>
    <t xml:space="preserve">MEPEASQSPRERFLSGAVALLGTASLLVGAVTVGPSPVMAKPRMTPEEQLTIEIFRKNTPSVVNVTNLAVKRDAFTMNMLELPQGQGSGFIWDATGHVVTNYHVIQDASDIKVTLSGGEEFSAKVVGVDQDKDIAVLQIGPIGPPASEAQGDGSSKPPQQLLAAAPGAAAPPSAAVPPPSASSLPPGAVPVAPPPPEPVRVTPLSLCSSSADIVVGQKVFAIGNPFGLDHTLTTGVVSGTGREIQSISGRPIQDVIQTDAAINPAIYSPTGANNGVGFAIPVDIVKSSVGQIIQYGKVTRPILGISFAPDQSSEALGIKAGILVLSAREGGPAWRAGLKGSSRDEYGRLVLGDIITAVNGVKIKTSSDLYRVLDKSAVGDTLRIQVLRENTTFEVNVVLDSNNPPPQPEQPKA*
</t>
  </si>
  <si>
    <t>C_390059</t>
  </si>
  <si>
    <t xml:space="preserve">MMKGESTSPGQIAYNIGGLLLSIGLVVLGFWFARRAMRKIEREQEEARRAKEEADKAAAEGEAGVEGTEVAADGAGGGEAGKELGPDGKERPSGVGAVDGLAGVGSVGLTEVRSGRLQQQPSMADAPSLYPWGGGGGAAVSPAAAAAAAAPGTMFLSTGGGGGGGQSAAASGASAWRSATTSSAATHSGSIATITTAHLTTSTSGRQTSSSTSAAAAAAAAAAATPADTASAAASMPVPTSVAMAAAAGAFSAGNGLFASGFAPASPGSNLPSRELTSPLNHRRVSELRINRGAAASGGGGGRQTPNNSAGGAAASAGGFGSLPGSPRIPTQRTHSVASVGGVLLAMEDGEIDIDCEELDPFGLAAGADPDHPGHALSREYTQRTSIDSDLGHMQSTASMSGSARRQQAYSIRQNALYDGGGSTAGSEGEGDNGGGGGGGGGGGGGGRGGGSGSGRGRDQTAPLSLSPGVSCQLRSVVSGGGGGGAGGTGGGGYEASGLARGGSVSSLLQVAPRVASSRDLCVRRAALVDCEYSEQPAPAPPPRGGSGLDGGGVSGVRSTRPSSSRRNSALQSGSGWSAVGAVGNAAVAAAQYEELVVPPSPLRTSRRTASVVAGAGGPGGAPRRLSYCGRISESGTYGDAAAAAAAGAAAAAAAAASASNGGERFTPASGSAARASNGATQDVGFAGFGRSVGGCGGSASPLGVPDQGPSSGGTWSRPAAGGPGEPTQQQLQLQLQLQLSQLPQQKQARGSHEDSLPGTPTRRSPLGPAAAAAVRSGAVVRPTGA*
</t>
  </si>
  <si>
    <t>C_390060</t>
  </si>
  <si>
    <t xml:space="preserve">MPRNLAGCGRHPPQPRYHAFAFYSAVRLGDPEMLARIMTVDPYFVTQDNGAGAPIHFAVTYRQLDMVHHLLNLGAHVNQRDPRGLTPLHRAAHLAHLDGYLELYEYLLAPRAHPDLGDWWALYDYGPEVVAAWPHDYCHPYPEEEARRRAQAERRAEKLERRQLREAYLAALAAGGDGSEVVAAAEEKKKQQQAEKQQAAASAASAAAAAAGKAAGPSGSVPGPASAPATAASGGASTSAVAAPRPPPPAAVAAASAAVTPAVPKGRVAFVFPGQGSQAVGMLSAAASLPAVAAMLDTARAVLGYDLEELCRNGPQSALDDTRVAQPALFMAGLAAVELLRSRDPQLVAAAEAGGSSSSAGGSGSSTGGCVCAGLSLGEYTALVFAGALTFEEGLRVVKARGEAMAAAAAAGAGARPHGMLSVVGLGDARLGEVVAAALAGAAPGSVCQVANYLFPQGRVVSGHRDVLEVVRAGALAAGALKATILAVSGAFHTPLMAPAREQLLQALDAVQLRPPRLPVLSNVTAQPFPPDPAAIRELLGRQLVEPVQWEACLAALLAPPAGPGAPESGGVALWELGPGQQIKAMVGWRVEWVLLCRLCTSGG*
</t>
  </si>
  <si>
    <t>C_390061</t>
  </si>
  <si>
    <t xml:space="preserve">MNRWNLLALTLGLLLVAAPFTKHQFAHASDEYEDDEEDDAPAAPKDDDVDVTVVTVKNWDETVKKSKFALVEFYAPWCGHCKTLKPEYAKAATALKAAAPDALIAKVDATQEESLAQKFGVQGYPTLKWFVDGELASDYNGPRDADGIVGWVKKKTGPPAVTVEDADKLKSLEADAEVVVVGYFKALEGEIYDTFKSYAAKTEDVVFVQTTSADVAKAAGLDAVDTVSVVKNFAGEDRATAVLATDIDTDSLTAFVKSEKMPPTIEFNQKNSDKIFNSGINKQLILWTTADDLKADAEIMTVFREASKKFKGQLVFVTVNNEGDGADPVTNFFGLKGATSPVLLGFFMEKNKKFRMEGEFTADNVAKFAESVVDGTAQAVLKSEAIPEDPYEDGVYKIVGKTVESVVLDETKDVLLEVYAPWCGHCKKLEPIYKKLAKRFKKVDSVIIAKMDGTENEHPEIEVKGFPTILFYPAGSDRTPIVFEGGDRSLKSLTKFIKTNAKIPYELPKKGSDGDEGTSDDKDKPASDKDEL*
</t>
  </si>
  <si>
    <t>C_390062</t>
  </si>
  <si>
    <t xml:space="preserve">MVRFHWHVEDGLAASVQPGQLTYMRDAGVLQAMVEIEVKELGVVVAHGDDVSDWRGRLIVDLAIHLARAGFFVMRFIAPHPSTPESRRVALFEKAVDVAATCPYARSVNRWVLAGLGSGARVAALAAPRVRSLVAGYVFLSYPLREPLHTQDAAGQPLSAGDSSGPLLGLGAPSLYICGAADPLISEHALAELAGAGRLGGRDVRVLVLPETDNHFRMLSGKGPMPGTIRLVLHGVLEFLNAAVVQRLDLCKLPHLHTHPPLPGTETVGVWDGGPDAAAAAGRPPLPRPACFRPLPVGQPQPLSPEAAAAAEHEYGTSAAAQMQAHLAVQIQAQQAQQVLQHQQQAAMHQQRMAAAAAAGMHHAPHHAHAHHQHHQQQQQPHHAAAAAGQYRRSDAAEAGPGSAAAKAGRAMPAAVVNPQMAALTQALADPATAAQIAAVLMRNTQVAAAQGQGVQEDGARGVVAGVPGMPGQAPLSAAGASGVLGGQGEAQQQHQQQHQQQHEVYGQVGQDGAATDMHMADVGGV*
</t>
  </si>
  <si>
    <t>C_390063</t>
  </si>
  <si>
    <t xml:space="preserve">MAAPNPSQLAGALGAARSIANVVLFGGATLWAGANSLFNVEGGHRAIVFNRVVGIKDTVYAEGTHIMVPWFERPVLYDVRARPSVIQSQSGSKDLQMVNVGLRVLTRPNADKLPEIYRTLGTDYAERVLPSIIQETLKSVIAQYNASQLITMREVVSRDIRRILTERARYFNIILEDVSITNLTFSKEYTAAVEAKQVAQQEAERAKFIVDKALQEKQSAIVRAQGEAQSAKLIGEAVKQNPAFLTLRKIEAAREIAGTISQSANKVYLGSDSLLLSVGNAGGADGKGTELNLTEGTSRRKAWFWPF*
</t>
  </si>
  <si>
    <t>C_390064</t>
  </si>
  <si>
    <t xml:space="preserve">THGTRARPIADGSSEPCTPQTHVWPRLPREVAVVDDGSRHRQSRAAAWSVQPSLPWCSLLPASLHALCVAACPP
</t>
  </si>
  <si>
    <t>C_390065</t>
  </si>
  <si>
    <t xml:space="preserve">MVMLSGKTTEGGSSSGSDTAGGSSSGPFADAGVTDETPAPESDCSLSRDVGVCRGSFIRYHFNLDTKTCEKFAYGGCGGNGNNYASLQRCEDVCGAAKTSAAGAGTEPAPSVQQPDLRSSAASEPQPEPAAAAPAAAAPAPAPSSAPAPAPVAVTTEAAPADASAAPAAAAAPAAAPAAPAPPPPPPAGGSAGASVRPAAMAAVYPAVLATLGALCLGFL*
</t>
  </si>
  <si>
    <t>C_390066</t>
  </si>
  <si>
    <t xml:space="preserve">MVTVAVMMAVVAMPLVVGMPLVMAVVGAVLALALLVVMAVEAMVGAMAAPVPVTVAVPEAVVSLHAAGLVAVPAIVLAVAVAVAMLAEVILVAVAVVVALAVAVTVAVTVSGLAFHAPPRVVVAVLAVQL*
</t>
  </si>
  <si>
    <t>C_390067</t>
  </si>
  <si>
    <t xml:space="preserve">MQRDASAFRFDPALLASLRLAPSASVTNSITHVDGIGQPAEPGAAAPADHPRPGAAHHLSFTQHAGRPQGHPSGAVTCSEDTDTDGRPSGSGPSYTGPAGAGPRKASFTSHPQPGPNSGRRRGVEGPQARPGSGAHPLEAVATAAANQVAALLQHPLPSIPSGGLAPGAEDPGIQTLLSLGLVNAAAYRRARQRASEAGGPGAGNAGPGGGTGSGGGGGGGTGSGPQHFAYQQQAMAQMQGGSPRSGVPGRKMRRSSCTEAYGPYAHPQGYGYGGPQSRQLQLLGTMPRAEGGNSPGARSHLNADAAFGMVRRTASVAVPKDAQASITAAAAAAAAAVAAAADAQGGGGNSSRGQQRRTSYGWAG*
</t>
  </si>
  <si>
    <t>C_390068</t>
  </si>
  <si>
    <t xml:space="preserve">MKYTPQQYNYSTTVLGPSACPRASTEPLALATTLLPATSTRMLGAAGGFCGRRSVAQAVHVSSRCVSRPQLAHMASASAQLHQAPPGAPSVAGPGQVLLHCNWLNKQLWFDQLTAAGMPVAWPEDIRDWSSIQYAVGWNFTPEVLAKMPGLRAIASLGAGVDHAMRPGLIPPGVEILRIVDPLMAQRMATWVMWAVVNFQRKMDLYARAQAERRYALGSWDGYSAAAHLTWQVRVGIMGYGVMGQAAAGLLRAAGYDVAAWARSPHDSADIKVFSGRESLRSFVERTDVLVCLLPLTAETEGIISAQLLTWLPRGAGVVNAARGKHLDEAALLAAIDSGHVAGAVLDVFATEPLPADSPLWAHPKIRITPHVSSITDVPNAVAQITENYQRLVAGE
</t>
  </si>
  <si>
    <t>C_390069</t>
  </si>
  <si>
    <t xml:space="preserve">MLRLSKKDLFTRVRSLYCSGCFALARDWDLEREQHFSSAEVCGSGWCKRPGVNKCKLHTGPVAPDELLAYWATLPQQRREALMTLDEETFLGELDVSMKLQLRICKECRSNVTRAFKELKPGRDAAATTVAAGAAAPAANGAPPAPPPGPTGLLLCDRHELRASDGRVRVEGPGEACLFEKAEEVQEQKAFDASAGDQDSPETIRHAETPELAREALQDSALLIFKAQVEVAFRDQTACRNALLLFTVLCHGLLEQQLANAYKELGAKRAEAELLRLLEEDEAKEAAKREKKATKAATKAKKAPAASAAVEEQRHQESDSEEPEPEPPAPAPVVVPAAPAAGAGKGKEKEKDPHGASSKPRADSAPATGIASASSSTSGKPGKQHAGSGKQSRAGSLDESMAEAVAAAAATNTSATTRGGKQPSHAQQNGGAPPPPPAPSGKAAPAKGTSTTPAASAASKGKEHDAAGGKAGKGKDAAPHVLIVPASMTVAKGGKAGGPGVVDPLATQVAPQQGGAAHAAVAGTVDQATDVAALQPHFGRPPLPPPPPPTEAMLQPPLQAGMSPLLGPGADLGPGIGTLASNGLGQLQQAASLDMQFRGPSPDSAMRQLQLGQAPSGLLQPHQLQQLGAGAAGMLDSQQMQGLGGGAGAQAGGLLGLGSQLDTAPSGAGTLPLTSSGSLQSQGSGLLGLNGPGVPNGLAGGLAGGQAGQATAGFGWQLPLSPQQQPHGPQVPLQQQQQQQPQQQQGLMPKLHAQAPVPQQFAGLHGPTPSPSPHAPLQQQAQMLQGQQAGLSGLGLQQHAVAAAAAAAAAAAATMGQGASHLPPAQQAALLQQQQQPRAMFGQGASHLNASGQVRPQGQQGGPNASMVAQNAAQLLAQAHVQAQAQAHIQAQAQAQAMLHAHAQNASQQQQHQHQQQQYQQHQQQTLAALAAAAAAAAAEDALGGNAGGPGGGAGQGTGQNGVGAFSLFGGNFNGAGMGGNAAAAAAVAAREAELRQQLELQQQRNLQQQQMKAQQAAAEERQQVRQATLQQQVLQAQVQQHQQQAVAAAAALQAQGSGLTAQQAQQLTSYLLQHQQQQQQQQQAVQQQRQAQQQAQVLLARQQSLAAQQAAQAQAQAQAQAQAKQDALANAQWSALGRSLQQQQQQAAAAAAAASASAAGNAGGNPGAGSHLLFSGLSAAGGPTGAGMNGLGGGGAGGMGNAGFAGAGEALGGGAVASWMRGGQAEAQAGGGNGPLHAHMHATAVQHAQQQHLRQSISLSNLTLGGGPGAGAGQGGAGAGAGQGALGSGNNLSAVTSLDSGNNFFGHHNQLSGLKSGLGAGMGGSTHGAFGSQGSLLVAATLGGGAGGGGAGGGGVMGTGGLGGLSGLGMGSGALGGGLSGGGLSLGLGGGGGGGGLGGLGNLGGGNLNNTTSGSGTYSLFGASPSPSIATSLTGGLLG*
</t>
  </si>
  <si>
    <t>C_390070</t>
  </si>
  <si>
    <t xml:space="preserve">MQVRDLAALYCKAPGGPAAAPSASPSRAVSRSVSRAASVRSYAGGWADTDAARALKAQAAYESFLSSGKAQQCAASVAVLHGVLRVVVAAVQLLRTRPASSLFPPPPLPPPPEPEESDEAAADQGQGQGQGQSPGQGKASPGGKGWGKGQDTAKGKSQTPAQGNAAKGLPEETDQVGEQPPGHLTLMEQAKWVAGNAFRKQLADSDEEKDRDKAGGRGTRDGAAEPAAAAAVAANLNATANRTSSTPTLPPAPGAKPVQATRRKPRAGAGAKAGGEGSGDEDSGASPRPEEVRYAKLVARHRNAERLFLGWSGLQDAVLDLLCNSTLLVNLTELLRHAAPLLALPAVGAPQPGGAAGVAAAPRVAALYRQAWSVVPLVAALVHSCSAAAAVSLPPPAAVAGPYGAVAVAPAAVVDARSAAVLLSAVGGSGVMPQCCDAVLSVSRAGLATQAAAKQSVAAAAQQLLAAGVRLCGVVDAAGGAKGLQQLQQQQQQSAQQQQLQASRSEANGMAAEPPTAAEQQGQQAGTEVGDASAAEPALETQQAGTSGGEVAPQTGSAGDTDSGVALTSASGESGADATPDSATAGTSSGDAATAEASTPGVAAAAATTAPSAATGAASQSSEGAASPTPPPPPEALPVMGVLVAAALLKEPAVQYFIAERQASAVAQAYYDIVAAAGGPGGGAITPAALAVALKSSWAVAEEIGGGGGAGPASPGAGQQSAQQAAQASGAVSVVDVLEAARGCGLDLLPVPVLPWAVPVEAATAAADGAAAGAAAASGRNAAQTIAAATASLRAASAGPGSAGGMGALAAARRRREGTGSAPSSAHGLHSAAPLPSPGAGGGGGDGTTKLPPLRAPIKVVDSEGRRRELARAARAAELAEKEAQLVALVRATALGWQAMLSSSSSSNSSGSGDAARGAGQPDSGTSAGSNAESIESERGGEGGGAREGEGGVADGGRPGTPAGHVPSASRAVVQLLSAAAVCRAVSSGGGNPAAAAAAASSASSASSSPAAVESPDEAVAALLAALVGNAAAAEALCAPSERGALHDQSASLLRSVLATAQELLTRSGSPDVSTPLVAVAEACLTWVAEAEVLREAEHAALEHRLEGMQLAGEEAELAAAEAGHEQDTENGYEEEEEATEGGEDGDGRSKEERHVAALHAAAAAREGMARLAAAARDAARLAAGVALCEGCMRFLMAHHQHMVTTLVRAGLLRPGLKLREQHTRHAQLLQRTLAGLASLAGRTAAAVADAQNLPATLAASSSNSTSGAATALSLGGDGGAAATTPALGLETVPEVAAALCAFPGALAAVLLPAHELAAMRGSASGDADGKAVAAEEEESEDDAEEDEEEDEEEEEPDVGEEEEDYEGGEPADAEVVVEAEGSAGLYPWGLEPIVEASERSLASSSIRSPSAPSMQRPSGNAANGYQSNPRRPDRDTIDEEVEEVESEPVSPPGGFNPGVPSMFSEASGGAAAPAASAANGSYGTAGNPGIKPGARMPKKSASQRQRAAMEKAAAKAKAKEEARVARVLEKQKKRAAARAAKAQKVTRTVPPLARAVASASLHTAVPAAWRVYVLMLLQLARAEQEAAAARRAVEAAAASAASTQAPPIAKPAQPPNAAASSGTATDAATTSNSSDDASKSALSAAQRGALARATTGLWDLLHVLLTITRSGLGSWPAAAFALPAPHEAELRAAIAALSGPPPPLPQQQVQKVAGGAGSAACGNAEGGAREGEQSEAPAAAAGEGLEGTADEAADAADAAELAAAEAAAAAAEAEAQAAAADAAAAAAAVEEEQRNPPLARCVPEWREAVMLVDQVFSMATAWAELQAAEGSFLTLHAAGTLSGTVQRGGGAVSTQASTRMGPFGPGPPMPMPSVDGDFGAGELAEPPSAAELLRSFLKSDGRGIGSKSFRLRSRAASAAAPPPPSGPPVLILNAAEAERIMAGGLPRAGGPAAPAAAPLQAMPGGCGYPGCTSLAGASETATGRNVVCACERVAYCSTACQVADWNERHFGQCKLRRRLGQSAAAAGAMQAATGAGAGTAAAGAMNGTALTAQGSVMSGRTSPPLVAAPGVSVGSGTDLVSMRPPRGGAGGRRC*
</t>
  </si>
  <si>
    <t>C_390071</t>
  </si>
  <si>
    <t xml:space="preserve">MSEARAQLRFGDDPTAEAEVSGGVVGPPAAGGSVITGSIALGGGGGGFGGGAADAAMAEPAPAAVPLQHALPASLAHDPVRVRALHDAFFGGGGGGGGGAAAVAGDGWTHQQQQQPHHHHHQHHRQALQAAGSMISGALPMGGAGEAARAGAATAAAAAAALREGGGATSAAPSGPMATTWRRPAAALSAGAPAAVMARGAALLSEVGGGDSGGGAGAAGAGSPISLALARAVTVRPSPSAPEGAAGAVLPLKEVATARYLTDAGLAMGRSFRVGWGPGGKLVVPGAAEATTATEICVTRVRVEGEGAAYREVSGSGAADAEEAEGLEALRERLRAALEVHLAASKPRESLPAAGGDVAVTDASGDVAVTDAADDGAAAAVAAAAAAVPPHWRLCVDNRELAVLVERYVRVCEQQLHSMLGGGTARLRQEIDTWRLVEVLFARIDGEVPEEAAGGSGGAADFVSLSTPPATPGNALALVHSGDHDMAAAAAGSTAGDGPAAPRTLLAALQRRAALGLWLQRQARRRVEEDLAALPHGSSPAAVALHLLAAHQLAAAAGAAVAAGDTRLALLISRAGGRSSAKQQLAAQLTLWRQQGFSEHIAPERLAAYHLMAGQVLETQRLLSLDWRRLLGLQLWYAAAPTSSPLTALQRYLMDRHTEPGVVPHPAPYHVEGLQPSATGAGSSTGSGGATDVQWELLQLWSTTPAAATADCLSDGRLATAPGVASAAERAREGWLAGGGCSRLLRCAGYSPNPLDHSLAWHLMTSLQACQVLPKPGAAAGRHGADAHAGSPPPAYESELLGTTLEFISQLLLAGGLCEWALYVALTIPDLPAEEGGAGGGAGEDGEEEGAGRSPAVRTRIVRELLAMTAPEWMGDSTREAFLTNTLRIPAPLLAEARATWAHYARDDAGRCAALLAAGSVAAAHNVFSSSVAPGLFLAGAWEQLAALVAALEPAAAALPAWSAGGGLTDCQSRP*
</t>
  </si>
  <si>
    <t>C_390072</t>
  </si>
  <si>
    <t xml:space="preserve">MQTPGAFGATAQSAPAFGAGLGTAPSFGTTLNPTPGGFGATSTPAFGAPQSAAAFGGFGASRSTTSNLFGAPAAAPSPFGAPAGAPAAGGFGGFGAAAPGAPTTGTRNVPYSKTKDPDAPAGQVTFLMSISALSNYNPPSAAKSHEELRWEDYEAGVKNQSAGPAPAAAGAFGAPAPGTTTGFGGFGATATQPAAGGFGAPAANPFGAPASSAPAFGASSAPAFGATSTPSLFGSTPAAATPANPFGAPAATASAFGGFGAAPASQPSLFGANTATTNAFGATAGAFGAATPFGGAASQPASSFNFATSSPSTFGAASAPASGGLFGAPASAASPSPFGATGAFGAVGSPFGGASSASALGTSTFGAFGATAAKPASPFGAPAATTTPFGTTAPATGGGLFGGSTPFNFNTAPAATPSLFGASTAAGGTMSFTSNLFGGNTLGQTAAPTGGLFGGAAAAAPAAQAQPPTVAQPAYGAFSSLPAVPDAKVGITTRGARNGSISNGASKASPLLSLRATPVRYGASVRARSEQPLNLGGAAAAAGGGGLVGVLGASARVGVGVMGGMAGASSDLLTPQAPGSAGAAAAAAAGGSGLLPLRQNPHRLFIAAPPPSTEAAGGSSFLSPARPASSHRGGGATPPDGYHDPHLHGHGHGHDDDRYAETPAGARTGGSGHNGYTNGYATGGAGAGGASGPAFHDAPPSEAHLPRLGRLVSEGYTFSPNVDELRLLHSQNPANLAAVSNFTVSRAGVGQVRWVVPVDVRGLALADIVAISYGEVACYPDPATKPPQGQGLNKPAELTLYGVYRKDKETGALIKDGPRAQAYEKALRQMCGRMGAKFVSYKLDGGVWKFEVEHFSRYGLLDEDDDYVDDGMGVQGEVAPAAAPLARPPRVGEEGVGEAPGARPPRGGRLGLMGADGEEGAGNVPLGAAASPAAGLVGRGLAGVGLGGFAFGGGPAASAAGRAAGALAVAAMPEDSGMEPSVGPRRLLGAEGGLASEATSGAAGGWWWLPRWRRA*
</t>
  </si>
  <si>
    <t>C_390073</t>
  </si>
  <si>
    <t xml:space="preserve">MDRHQTLQRVTEETANALQAAATLAEQEEQAEEATAAAFEADSDPAASAASTAASTAPVERCPYLPGWDISHSSIWSQLEQAVLRNILLEELYGTPSQQEQQHGAAAAKQEAAAAAPAAHHNAHVHAQHVLTQHERRQSFPRCRVVGGSPIRSSPASPLHAATVGASAFPEPNPFASQHAYHSLLSPAGTMTRESPSSPARAPASPPVAAPRAAAAATAAVPSSPSILSRPPLASQSPARLAASSGGAAAAADVASPAAPGTADAHARPDVLASVSEAGATAAAAGMTILNDLVREVLLQRSDTLDRHGEGHGHVGHVGHGHGVEQHTELRGLGPDCPALVPSTSFGCARSLLRHVSRRWGAASDSFGCSSMGRSSFGRESTVLDPAGSSTSNASGADNAATNQNPLASALRSAASHIAASLSGGAAVAGVAAVSSVTAAVAVSSSAALQLGGHALADGADLLMNRVQNTVVGKVSALAADAVLGKAASRSARRAFRQRLRAAAAGVSIAFFMANHMAVTDTLMSFDLEHDFVTSAKTMLDLVTSAPQLMENVRELMQIGVAVTMGAAQRGAVAAAAGGAVGGATQEAAVAAAGQEGVVGELLAMAESVAIEAQDQN*
</t>
  </si>
  <si>
    <t>C_390074</t>
  </si>
  <si>
    <t xml:space="preserve">MTLVARVNHLGEDYISALALGVFNVTIPTRAVMPELHFLREENKWIHKVTPQHQIHEHSYIVFRVEDVKDNGGFFQISGSMREPATGAADFLHPGVQLPEPPAGWPADPVASPREDEDGDVVMGGEGATPSGRGLAALAAATAAVAAANGKPAHGSKERHGKEGKDGKGSKREHGADGEAAAKKRRKTDAGAVPVGEATPGAAAAPAAAAVAATAAATPAAAAAGPDSTKEKKDKSEKKKEKEEKKEREEKKKEKAAKKKEKEEKKKGKAVAPALSAPPQVGAATAAGAVPSAAGPAHTTGAVANGGAVTAATPQIATANGVTPVADASKKKDKKDKKEKSGKKEKKEKSTQQAFIREWVGLRASGSGEHLLAADFHFVADVALDTVTGRARSDGPAAAALAAACPGLIDVLRRRHPARRVCTFFHPHGASRLDRILCSGGLEPQVLECGVAAGVPSDHMLVTVALAASPEAAPPARSLPRAHLGFRDFKDLDRDYRAWLGTALAARPTDPVELLEWWPALKRAAATSANRLSREAVTRRVAASQREAAALEAAAAAAAAVEAGGDVQVAAQAAVRARCTAAEAAVAAAAGAARLSRPEG*
</t>
  </si>
  <si>
    <t>C_390075</t>
  </si>
  <si>
    <t xml:space="preserve">MYIQQLDIDGFKSYANHVTLNNFDRSFNAITGLNGSGKSNILDSICFVLGIKKLEQVRAQNLQELVYKQGQAGIQRASVSITFRNDDPKTGPSGYEDKETIVVTRQIAVGGRNKYTINGQAATESRVQDLFQSVQLNVNNPTFLIMQGRITKVLNMKPHEILALLEEASGTKMYEKKKQNALKTLEKKEAKLQEIDKLLNEDIEPELERLRKQCGEYNEYNTLISQRERLLRFCLAFDHVQCTRQLESGGSELKLMEDGLTAKAAERDERQREAGELAAQARDLATEKEIKVGGEMRELQKTVDELQLKLSASTTALKHKQDALKSEQATLKGLQGQAAELAAQDLEGAVAAAAKKRDDARAALEAADKAVEAATRELAGAEAGDGRDESNRSLQERLEDARMQQTAADAALAEAELSVKHLSKQLAEHRKSAASKEKEGAALNKELDRNQAKVAECTSRLQSLSFDEAALQRMEARRNECRGAVQRCQDAVRGLEGEASAARFDYTSPSRNFDTRKVHGPVATLVNVTDPSAALALEVAAGGKLHQVVVDDDATAKALLQHGQLRRRTTIIPLNKVNYPTMSPAVLEAANRLSGGKARPAVDFLQYDPRVAPAVQYAFGNVFICQDGGTAKRLAFSREVNMRCVSLEGDDFNPAGTLTGGSRGNRTCLLAKLSELSAARGVLAQHEAALAEVETQLRAMDAAARDHAECSKELELAQHGLELARKRLAGSEAAQLVAAADATEAQLAAANEAGKAAAARKKEMVDQAKALEREIRDFDKDRGARIKAAQDKLKKAKAAAEAGRKALRAAESALATAEAERDAAGGENEALVKQIEAVQQAVAAAEAEVSKLSGEVDANKAEVKAAQAKLKSIKDRLSECDGEIRALESAREAMAKKVAECESEIKKLDAKIKLKRENMLVAKGWLERTEKENAWIATEKRHFGSGDYSFEGVDINSMRKEFEAAKERSEALKGKVKASVISKLEAAEAECRSLQEKRKVVNQDKAKLHEVITELDDQSRKALEQVWAQVDRSFGQIFSTLLPGTSAKLEPPEGGTYLDGLEVRVAFGSVWKESLTELSGGQRSLLALSLVLALCRFKPAPIYILDEVDAALDLNHTQNIGRMIRENFPESQFIVVSLKEGMFSNANVLFRTKFVEGVSTVMRTVTDTGRSNAAAGRENTAAGGKAAAARGGRGAGTLRDANR*
</t>
  </si>
  <si>
    <t>C_390076</t>
  </si>
  <si>
    <t xml:space="preserve">PCHGCPAYGPNSTRFGSTQRSPLAHLTHLRAAAAALLQRVHAHHVLLEVRPARQHVRPQVRIARCVHRPHHALQVRTRRPVLHPLCRRLHRPHAPHGITPQVRLHLLVRGLAVLNYLRDPALLVQPGCALCHAARHHLHP
</t>
  </si>
  <si>
    <t>C_390077</t>
  </si>
  <si>
    <t xml:space="preserve">MGRQNGFAAKFVEKVGPHVSLEGGLKLSQVVRASDGTRKLVFTLLGGEAAGGSIETVLIPVVRQQGLRDRLTICVSSQVGCAMNCQFCYTGRMGLLGNLSTAQIVEQVVEARRFLAQEGDRTPLTNLVFMGMGEPLHNTEAVLAAADIVSHYLGLHISHNKITISTVGLVPEMRAVLARTRVQVALSLHATTGRQLGRVTRGRPGDSLTVLCPRSTSAHEVRDWIVPVNRRYDLATLTAALEEMFPKEEEAAIGSLSSSDEAAAAAVSHEAAAAAAGSSSSLGAAADVSSGPESERWLPPVEQLGSDAPSSSSSGSSSSEAGKGSSKEGRSLLVEYTMLHGINDTLDDAHRLADMLRRVNCKRPIVLQLEFNPHKGTRFQPSTDEDISAFRSALIRSGMVCTIRDSRGDDEMAACGQLGNVGLSFRPSPILDAPERFRKFLLPPSPAVATKQAATSPAVA*
</t>
  </si>
  <si>
    <t>C_390078</t>
  </si>
  <si>
    <t xml:space="preserve">MHNKALIEVLGHELTHRLYGSMQPLAQDVLVNYPLLYVSDNPKSSSDVLVGSRGSWSPLHQDLPLYCTSAILVLEGFKEFVVVPDEVVPSLRINITSGLWEHPIKHDGHVYQNLQELVHATGGAVLPLRAGDMMIMPPRVFHLARNRAATVSCNFSVCTMESVPLTVAQLLQQPQVKPSTIHNKTSRKQLPPVQSILDNSVRLMEWYMTLQCIPNGWVEGFWGPVRTRLLEQLQAALPLHVTPSNELPAAGPSRAAAPASGKMTAMAGAGGGGSTAAVPRPLSTAARLGMDTRAGDGGAADAPVQPRKRKAVAAG*
</t>
  </si>
  <si>
    <t>C_390079</t>
  </si>
  <si>
    <t xml:space="preserve">MRHRVLAKLLASGRGHTRAAPNPDEAATIQRWDHLQPSQLRKQRQWQHLSPPLLPALAALRWARACHLPSCLPCCLPPAYIASSVTATALSCTSSSSTARVGACDERRRPCQSHHLAGGVYT*
</t>
  </si>
  <si>
    <t>C_390080</t>
  </si>
  <si>
    <t xml:space="preserve">MFSFYEAHLEEQYNAAGCLMVTDPCGVHECGDGCSAKACRRNMQVRKGVDHYLFDLDFFAHIYAEIAEKGMQAVAEEIPLHKIPPVLSVGMIRQAQINAADAARRLPEQQP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AATARPAVFAGVYRSTLLYHVELSYNYGYHKQQQQQQQAQRGGAAEKQFVMQCNCGAVGCIGNLM*
</t>
  </si>
  <si>
    <t>C_390081</t>
  </si>
  <si>
    <t xml:space="preserve">MAFHRATHHARSYPEQTDLESRLALVSPRGSIPGINNAIGSSGGRRRRPQSFRLSSILTWALLVLFILATFVRFHTHVRVLEEQQRGSAPIDVVGVSLKPSCVTRASVHALNAYLKPRVIHVVTTNAEKCRIFSSFASNVECHIQDELLNGLTVDAVGAYIEQHLGIDQHKHFKGRELSGWYMQQFLKLGSALALPQLSQHYVVWDLDMVLLRPVQLLFPPGPSDPAGSPTRALVNIGGSVSPGYMAAFRRLMRRPLEFAPDGTSFVTHWMVVYKPYLLEFLRELSLGSPGSSSSRSSGSTTSSSRLRGGGGSSSGSSATTGRELQAEAATGHEGGAGRRLSSSGAGDDAGIELGEAGGAEASPGAGASRALQQDVAATPGSDQASATQGLDPLGWVWRILSSVEPSSADLGFSEYASYISWVRQRYPASQQLADRKTWIRHPFGQGTVKLLRLLRADRCCCPSAWLLRLVRLLGFVYTGYEALATMLKQADTGTEEDNVAALGRPFDQG*
</t>
  </si>
  <si>
    <t>C_390082</t>
  </si>
  <si>
    <t xml:space="preserve">MSNSSQVIIPREIQAVLQWLGGLRSRHRQATRRRLAGSLAPLSLEREWLFGVLPPSVTANVLGRLDATSRKALRVTCRRTRLCVSSFTQRLILDGRGLRRFTVAPLSLHFPYCREIHLAGPGSVAAPPAGKQLNGGNGSASDFGGSSSRGGGGGTYGGSTGVSTLYSSGGAGAGAGTGERVVEPWQRTGPAQLLALMEGGALASLPSLRLLDLSRWRRPGSCFSRREWKAFVDALPLPQQQAAQQQHHQQFRVGGGPGAGAGAPLVVRLDWRVLPLHSPWPPPSTLPDWQEVRLELEGPPLQLPGPGTLQAFRDAPCVQRLTVAVHTVTHWARHRFSCLSSLTCLRGLTLSLHDTEPLGHVLSPLQELPYLEVLSLPNSILRDGDLAALSRLRGLRTLVVRSVVLEGSAAAAASHPPAAAAGAGAAAQHQHHAGAGRPAARAALWSYEAAAGNVDRLVVSERLEVPPQLGLLAAFPGLAALGVRDQALRRPLALLPRAAAPAPAAAAPAAPVPFVQQHPQLQPGYQPQGQQQQQQPQQGLLQELIEHQLGGLQQQQPAQLPNAVAAQMAQMWAAPAAAPAPPPPARTPLLPQLQQSAADSDLAASVCLRELCVMFDTHAAAAERRGDGGAGDLHQVWEQGAAVKDLLRQAAALPTLQRLRLWRCRSPEHVLRLLRPVAEELQVPLVLLELHDTRRLDGAAASQPPRGRHGAPQEAAVQGGGDEDEQEAEEEEGDGDGSDGEEEAADSEEDEEQGSEVEVEGGRDAEAEQEDAVAFALGGGGQGLPADVVALGAPAAAAAASPLPARHISTSADAAAAGDAVGTPAACVAATVTVAAAAGAGAPEEEEPPEAAALLTSLLDCRAWRTPAQQVAALLLGCSRNLVIAGGGCSRGAGGDASGLVRALVQRLVLRRQAGLDAGVVAALLRELGGVGLQVLGVAGCGGVDVRRAVGVRQAAGAMGVSMAWSLE*
</t>
  </si>
  <si>
    <t>C_390083</t>
  </si>
  <si>
    <t xml:space="preserve">MSSMLHHRQASTSVVQRGQSRRAAVAPMCTLRVNEPVPVQQRLLSAGIAAATSLVLLASFPLASSAARLELPNKEVDDATSPFVQELLKRSNENRERYQKERLQDYYRRNFKEYFEFEGSTAKVGKARGLSPETQQAIAKWLEENK*
</t>
  </si>
  <si>
    <t>C_390084</t>
  </si>
  <si>
    <t xml:space="preserve">MWSNVRTLESWLDMATPSRASKSFRAVRACSSFMGYGPPVLVPRAGNTTCFKYIVFCNPANVDSLGTIRMLFDLGRDPTELVNLYKQPLDGLALRLVDRLDALLSVTAYCEGGLCRNPFRAIHIDGSINNLYQAMDPTFDLLYASFDKFSYRRCAPYYHPENEKADKRLVPTHIRKWVAKT*
</t>
  </si>
  <si>
    <t>C_390085</t>
  </si>
  <si>
    <t xml:space="preserve">MHAISSRNLARRPAPAARRATAHRQVLVRAAGPKVAAEDLLATAKKAAQLGAEIVMAAADKPRNISRKEGTDIVTETDKASEEAVVAAIRAAFPNHAVLGEEGGVLGDVSSDYLWCVDPLDGTVNFAHGYQSFCVSVGVLRHATPVAGCVIEFLGGPKTWTTRTFTAARNQGAFVDGQQIFVSRVKELRDAVVTTEAVYYEDMWPQLTVLQKEFTERCRGVRMSGAAAANMCHLAMGCIDAYWQYNLKPWDVAAGAVILEEAGGRLTTADGLAYSVFDRSLIATNDALYEKVLALTEPQTSRMLQEGVSLSTWCVPKGYRKLAMSDENAKVEVAAEAQEAHAEPKAEETPDAVEVKEEQAAEEEEAVEEGAEGEDAAGEGGEDAPASADKKRPAESTPTTLGFKLFNSGKDAAAYFKVLQHSTSLDTDMNEYEYRILLDLLQKGHPNADSKIGCGLRSFQVRRFEGARDADARAFFAVRKDGSAEDFSYVKCVSAIFGDLDYVQRPNKQPHQEGGRGGGRGGFGRGRGDGGRSPGGRRLASIAAGIVDLDGRQAEGVKV*
</t>
  </si>
  <si>
    <t>C_390086</t>
  </si>
  <si>
    <t xml:space="preserve">MALNTTAAAALQRPAAAVPAGGSSSSPFVAAAGGEGGNSGLATAAAPMIAVASRPAERTGAEAPADVDLQGAEPPAPWRPSHAARVGPGAGALTAPGSTTSPGAAYTVAEGAPTSRADAGPGVPGSPAYGCSAGAAGTRLPLSLIAPGVEPAPDGPTTRANAGTAFVVGSPPAASGLPSATGVGSPMQGPSVAGMSGAAAGVGGGGPPSTSSV
</t>
  </si>
  <si>
    <t>C_390087</t>
  </si>
  <si>
    <t xml:space="preserve">MLLDANPPTNSTGYDALDIPAALRASMTMYDGKIVALPLAPAAFLTFYRLDIFQRDNLTVPQTWEQFADLAERYHNGPDGLVGACIMPIGCRGESLMLRTIYASYVQTQGHSQGVYW*
</t>
  </si>
  <si>
    <t>C_390088</t>
  </si>
  <si>
    <t xml:space="preserve">MRLIRSVLCSSSAGFGQGFCSPSLRRHLSARFPRGHGNALANFSSCARSRVHAYSSASSATSVGVPVAKMRFIDIGANLLDEMYTGQYNDKPYHPPDLSAVLERAWAAGLEKLMITAGSLKEARAALELAKTDERLYCTVGCHPTRCKEFEDHPGGPEAYLQELLEVLKEGQALGKVVAVGECGLDYERLHFCDADTQKKYFEAQFRLAKESGLPMFLHLRAAADDFLDITGRHLGDFPRGGVVHSFDGTAEEAARVLAVPQLAIGINGCSLKTDDNLAVVGGLPLERIMLETDCPWCEIRPTHAGRKHVSAEALAGVTGAKDRKKFMPGCQVKSRNEPANIRHVRGPGGLHTACQWQVLEVVAGVKGRTDLEAVADVIFGNTERMFFPTA*
</t>
  </si>
  <si>
    <t>C_390089</t>
  </si>
  <si>
    <t xml:space="preserve">MALQASTRSLQQRRAFSSAQTSKRVSVTKVRATAIEAENYVKQAPQSLVRPGIDTEDSMRARFEKVIRNAQDSICNAISEIDGKPFHQDAWTRPGGGGGISRVLQDGNVWEKAGVNVSVVYGTMPPEAYRAATGNAEKLKNKGDGGRVPFFAAGISSVMHPRNPHCPTMHFNYRYFETEEWNGIPGQWWFGGGTDITPSYVVPEDMKHFHGTYKAVCDRHDPAYYEKFRTWCDEYFLIKHRGERRGLGGIFFDDLNDRNPEDILKFSTDAVNNVVEAYCPIIKKHMNDPYTPEEKEWQQIRRGRYVEFNLVYDRGTTFGLKTGGRIESILMSMPQTASWLYDHQPKAGSPEAELLDACRNPRVWV*
</t>
  </si>
  <si>
    <t>C_390090</t>
  </si>
  <si>
    <t xml:space="preserve">MQSGLLTSLRSRTSCPRTRVCVASSADDAAQKQLKGPSPIRRQRLARRRQEGDNFKMIMRELKTVKDALERKLDANHASVMEAFGFLSDAAAVSQYERQGLNSGGMKLVTLADVLELALPKVVKQATMRQPTLMNDIHAAVTAPLLDKDLGFLTAVELMLARKGREQDAAVVKELRAGCGGLGQDKAAAKRVRDMLVALQQRQDGPAPEVFVLLNYVNGSLESRRELLTGPLFVRCAAAVLDGRYTGELQVDASAAGGCEVDKVAAALRLNLGETMYNPTEREKAPSQLQSVGKVAAYTLDKALAACFADPTIATTPALQKLPRQLYIHGVCVYVGRATKQQLARWEDLPRVELGGMALSGAADGVKGLKGATLVLSAASALERVRN*
</t>
  </si>
  <si>
    <t>C_390091</t>
  </si>
  <si>
    <t xml:space="preserve">MSVKGSFSYTNDTVNGFRITVNGIPMHMRVEAINNDVAKVYVTDVQGNQQPMPPSVSLSDAVGANVAPYNNEFLITWINSYVLRVSGVESIWMTNQKQQAFKTAPGITHFTV*
</t>
  </si>
  <si>
    <t>C_390092</t>
  </si>
  <si>
    <t xml:space="preserve">MDYGGALSAVGRELLFVTNPVVVNGSVLVPEDQCYCAGWIESRGTNGAQTASNVLQWLAAGFSILLLMFYAYQTWKSTCGWEEIYVCAIEMVKVILEFFFEFKNPSMLYLATGHRVQWLRYAEWLLTCPVILIHLSNLTGLSNDYSRRTMGLLVSDIGTIVWGATSAMATGYVKVIFFCLGLCYGANTFFHAAKAYIEGYHTVPKGRCRQVVTGMAWLFFVSWGMFPILFILGPEGFGVLSVYGSTVGHTIIDLMSKNCWGLLGHYLRVLIHEHILIHGDIRKTTKLNIGGTEIEVETLVEDEAEAGAVNKGTGKYASRESFLVMRDKMKEKGIDVRASLDNSKEVEQEQAARAAMMMMNGNGMGMGMGMNGMNGMGGMNGMAGGAKPGLELTPQLQPGRVILAVPDISMVDFFREQFAQLSVTYELVPALGADNTLALVTQAQNLGGVDFVLIHPEFLRDRSSTSILSRLRGAGQRVAAFGWAQLGPMRDLIESANLDGWLEGPSFGQGILPAHIVALVAKMQQMRKMQQMQQIGMMTGGMNGMGGGMGGGMNGMGGGNGMNNMGNGMGGGMGNGMGGNGMNGMGGGNGMNNMGGNGMAGNGMGGGMGGNGMGGSMNGMSSGVVANVTPSAAGGMGGMMNGGMAAPQSPGMNGGRLGTNPLFNAAPSPLSSQLGAEAGMGSMGGMGGMSGMGGMGGMGGMGGAGAATTQAAGGNAEAEMLQNLMNEINRLKRELGE*
</t>
  </si>
  <si>
    <t>C_390093</t>
  </si>
  <si>
    <t xml:space="preserve">MRLVLQPQLDGSRRGGGSGNQSVGCSSSHSQHEQLQDDSSGLVGPLSRAAGATRGVGLVGQQQQQGATSRDAAAEALAALAASGQLDVQMLLAAVAASGGTASEQQAVLVALLAKLPGGAELLGSAGLQPRQEQVRYKNECSEAYAPYDGLPATLVGIGRLAAPGAGDGAGPLAEDDVCAGGGGMGELSLADLLGQMSIPQQLELLMGLPQQQMTEVLKQLPHTQQVELLLALQEDRQNRVMAERQQQQQQQQQPQQQQQQQQQRQQQRQIGAGGPQPQVLMLGAQGLRAAEIGGSGGGLGPRALKLDPEDVPGRVGLLESLAAGARLNLAPLGRAAGARGGALEGTEDEKAGLTRLQHQVSGKGFGAAHAAAQSLAAGTAYAAAGEASNMQTTPGRLQPPPDGADRRGNSGEAVKLEVPERAAKAFNSAKASSSPGNTASGATEQQQRQPAVKQQEEEQPQSEGNNAAGEASGRGGDRDGGNTGGAALDGCGDAAAAANTAEVAAAGDAADVADAAHDAAYSCEEALERLSLKLHGVRPDELAPDVAQRMHKWLESMDAVTLQGTLRSGCVNLVFDVSYRQPPAATDAATRSTLTTSDAAGHRRAWAYRLAAAAIASSLGLELPAPFAAGGGRQRGDEATEGGQWCGLCLQAAALAAARGIRVQVQVGNAVVYPPHAKQTPLAEQQQPATAEVHELAPLAIVQGDHHAVAIMSGRGLNDPSARLHVRLNGRRLGALVQPQQEQQLPPTDADSKTGAVCSAAAGNYPMQGPSAQEQEQQRCGEECALVFLDAPGQAGLAVLEWEAGGGAGVLGDWWPLVVAPDAQVAAEVNALALNSDIASGRGTEWLRRLLVDVGLVIDAAHNSPAGGLHAGLEPGVLERLVCRARCVVPFCEAR*
</t>
  </si>
  <si>
    <t>C_390094</t>
  </si>
  <si>
    <t xml:space="preserve">MKSMSLSIEGRSCRFCQQCGKFHLVEEFDGANRNCRKALMIRFYKRRNMPL
</t>
  </si>
  <si>
    <t>C_390095</t>
  </si>
  <si>
    <t xml:space="preserve">MEAAAGTLGYDSCTGATTLRWSCRPLATYKGILRKAATATAPTSTSLLDQVQRLLADCMGGPGQDAAVAGPHGATTGPPAATATAAAAVPGGGSASGSHGQGGGGGGGGGGASSRRADSLISGLMGGRGHGLLSSGHHSSYQSQQQQPQRLRLRLRDIDAVLEALYDAREELERRESSDVLHLLLCFLQHAREQKSRQMAELRQQLASLEYDIMAVAGAAGPAVAESAPDGGAAAAGGAAAGTNAGAAQAPQELATAAAAAANAGVVGDSTGVGDPGVGAAAAAAAASVQGQRRAPPVRRASLRLHTITPGGGISSVTVDTTTLMEPEHTAAALSEAVQHALAAARAGSAGGGGGGRTMSGGSVTMSVGSGGTATGDDGGSALSVAAAPIANAALVVAATRAPAQAAIAAGRRDKDKEEDEDGEEDEMDARERRIGRGRPPPFTAAASTAPATAVAPAGVNGQVAAAAATEPPAAGAVAAPDASDEDMAAVQAAKRQRMLSQFDVLERCYLQMRAARTSLSGGMGLPGDGSIGHPPAATGATTAMGAPPAAGSSLLLQPHVLQLQHQPELTQQPLSISPFGAPAAAAAAAAHALPAAAGATACGSVHPRRASVGVGGACGCAATEDDADLSTFGAVLAATTQYSRLEMLAAIPRYGSERSGPGAGGVRGGGNAAASTGAAGVVPSGGLQILSSIEFDLEDNLFATAGVVPRILVYDYQALLAAAPHSRGGGGGGGGGDGSGSAGAIAAARPVLELTARTKMSCLSYSQGVRQHLLAADFQGGVALWDTVAGMQVQDYEAHERRVWGVDFSPASHHMFASGSDDGLVKVWSTQQAHSCMALELRGNVCAVEWHPTDPHLLAVGSALHCALVYDTRRPAAPLHTLLGHRKAVSYVRWLSGSRHELVTASTDSSLKLWSLAPPASSAAAVDALAADAAAGGAAAGGAAAAAAAASSFRSAGAELVRTFTGHMNERNFVGMCTDGVGDYIACGSESHEVFVYYRSLPQPALSYRFPTRPEFDRPHGAPPGHPAPHHFVTALQWRRNSPHLLAANSAGNVWLLGLQL*
</t>
  </si>
  <si>
    <t xml:space="preserve">MVGFCGGHLSSVRRVTFNQRTKQFISVDEHCLKAWTLDHDKQCRAQHDVQFPNYQSNFITSIVLSQELGLLFCACLDDNLRLYNERLRLKSSMPWSNGVVREVWECLLDYEAFRLDKTSDLFDVPKVKDGSVLPWCFGKYQHVRLRHTLNVPGARVIGATAPTGGDAAALAAAVGGGGLPGGDVINAPWCDRITLHEPAAMVLAMFEGHVYGFDVMSGNCLLSYTGLYDQPVTSCVFVPESDQLFTTAMDTCAMLWRVPRGCEAQRFKQFGRTAAPLTLVLADPDGRHVLTTSLDGSVTLWDMDTLTAVFKMKLSKTPVSTSFYKPNCFFMATDTELDASDTIRLDKSVVTTMPQLTSTGLAPGGAAVTVSLPAARLFALLADGGVHVWQLHLRRPPSFVAAWTHLAREGCCSLAHLDGGSLPPAVAERCVLPYDSATGVTRDHLALGTASGDCILVDSSSGAISFRFPAFKHQPLQLLAADLDRGVLVTVSRNVIKIWNMADVRCMHELQTSRPVSRLELLEGRAIAGTVTGSVHVAELHSGAANAASVTADHLDAVTGLATSVHLQHMVTGSRDSHIKVFDRDKRFKRSIYLGAPVSAVAYLNDAGDILVAMGQRLVVVRAAQYDNLAGGKESMYDDMRGSGVTPRALLRAMQSRMQRLSKFKVPLQVYAAAAAPEAGALAGDGSGSGVRRTPPLRRQGTPTNAPEVLLSTVLTRNSSSRPGSQGANDSHSGGMAAGQNSWSGGAIAGLPRASVAGGAGGAGGANASLAGERPPSSLKGALRNAVALDAALQGGQRPVTRESASRGGNRSVQWGAGGPDGAAAAAGATGTGNDPAASADGATAPGDAVDSGASVSGEAGAAAVETAAAPAPYDPEAAARAQSEDEEEGHAIAREMFPLVYSYNLHKEKMRIDRLLHGLPSIHQKMGPGGLPPGMAPQEPVPMRPSSRAGSSSGGAPGSRGSSRVAATAMRLNSMRSHATAGGGSAGKEEAEDEEEDGDDEDEEEGGVTDSTASASASDAEAPATSAGLTAAFRRTLPVIASPSAFFDGHIPPEALAAMAAAAGKKKKVKKKAGPGAAGAAGAGGEAGAAAGEKKKKKKKKKRRRRKVMANTDPVDILKSRQDYEVRAEIKAYEKHMTVQRLATATFLPRLGPPSHGPSSGHGAALGGTGGRAAAATAAAAAAAAAASGLDGGTVTSVTVEMKSAGSTPRVGTADGAGGAGGGAAPAGAATAASAAAAAAGGTASMKSLIRNLGVRGNVADLARMIDDPRSFIVAQQQPPGGAGGAGAIGLGPPAAGGGGTGSVVEWSK*
</t>
  </si>
  <si>
    <t>C_390097</t>
  </si>
  <si>
    <t xml:space="preserve">MNHRQFLLAQRLSRRLWLQARLKEQPALKRCQAGIPSARVASAADHERRIRYLYSGGGVDAAAAAGSAPAPLQQYGLWHLLRFYRQWGQRRWRLTVHVRTQKVLEHTAQQLAGGRPKEEVIVGWGNANTGYGGCISRLGRGPNRALLRLLVDKYAHLVVYVDEFYTSQAR*
</t>
  </si>
  <si>
    <t>C_390098</t>
  </si>
  <si>
    <t xml:space="preserve">MLGCTRSSLNVVASEKGVVVGRLSFREDGDFIDCQRMGVGGKAIPPNIDKVSDISSDASFILLVEKDAAFMRLAEDSLFLKKLKSSLKIPVLALVDSDPYGLKILSGSMNMSYDSSNLTTPDIKWLGVRPSDLDRFDIPQQCRLPMTEEDIKTGKRLLEEDWIKSNPEWVRELELMLASKVKAEIQALSSFGFQYLSQVYLPLKLQEGDWI*
</t>
  </si>
  <si>
    <t>C_390099</t>
  </si>
  <si>
    <t xml:space="preserve">MGERRFVLPEGFAPVRARCAVDPKEVAAGKQELWLIQLPTIKAMQMLAAAGTLEVDLRTGAVTAPGVPADPVATVQDREGATYGLVPESTGMARQVVAVCPVGDDAGAAQAVPISRRLTLVRMSGPGGAPASIAAGVAAGMAEDEAAALARLDASLAAMEAARKESAAIMAAEAGTDVTWAAVAAGAAAAPQAAGQAAAATGGDAKKDKKEKKDKSEKKDKKEKKVSCSLLVLEEWRGRLLGGACSRAMTAAAECTGQVTVQLASDGIDSPVALQDKEKKEKKSEKKEKKAKKEKKEKRKDTDSDSD*
</t>
  </si>
  <si>
    <t>C_390100</t>
  </si>
  <si>
    <t xml:space="preserve">MRFVALVAAALLLQAAFPTSAAKEADGSWGGLPERLLDSAMVMHHEADKQFEEDATPWVQQVGLHPRAYYFHNFLTKAERGHLVKLAAPKLKRSTVVGNDGEGVVDNIRTSYGMFIRRLQDPVVARIEKRISLWTHLPVEHQEDIQILRYAHGQTYGAHYDSGASSDHVGPKWRLATFLMYLSDVEEGGETAFPHNSVWADPSIPEQVGDKFSDCAKGHVAAKPKAGDAVLFYSFYPNNTMDPASMHTGCPVIKGVKWAAPVWMHDIPFRPEEISGMTQHNMDRDPDAGTCTDLHARCTEWAAAGECENNKAYMCGGSNNLGACRKSCKVCESCRSGDMECINRNRVRGGYWKLDKDELEWLGAGDLWKADMSPEL*
</t>
  </si>
  <si>
    <t>C_390101</t>
  </si>
  <si>
    <t xml:space="preserve">MVMHHEADKQFEEDATPWVQQVGLHPRAYYFHNFLTKAERGHLVKLAAPKLKRSTVVGNDGEGVVDNIRTSYGMFIRRLQDPVVARIEKRISLWTHLPVEHQEDIQVLRYAHGQTYGAHYDSGDKSNEPGPKWRLATFLMYLSDVEEGGETAFPHNSVWADPSIPEKVGDKFSDCAKGNVAAKPKAGDAVLFYSFYPNMTMDPAAMHTGCPVIKGVKWAAPVWMHDIPFRPSEISGMVQRIPDNEPDAGTCTDLHPRCVEWAAAGECEHNKGFMMGGPDNLGTCRKTCKACEQCSSGDMDCINSNRVRGGYWKYDKDELEWLGAGSLWKADMSPEL*
</t>
  </si>
  <si>
    <t>C_390102</t>
  </si>
  <si>
    <t xml:space="preserve">MGTICAFIIGSPELFNKSIRGFALLCCGGRPGCFSLAPNLRVFRMKLLLEPFANALLQGIVQSTFYMVSYRSGFVIPPHVYLISAVASATSLIKAAAALHHYAYSGVPLVDVLRQRGEHFNAELLRLDALEDVQDMEALKKQDAXXXXXXXXXXXXXXXXXXXXXXXXXXXXXXXXXXXXXXXXXXXXXXXXXXXXXXXXXXXXXXXASAGGEAGSEAGAAGAAGAAGAAGGEAGASAAASRVGSARRIAGNALAAAAAALLGGAQEGAEAVSRAASRANSARSVGRAKSASGLPGGRLRFALSAKEAAEKAAANKELAAAGKEAAAMQAMDPMAPRREGPKGRYGDMVPKPSAPNAFFGSSDDRPEYHQTVNPLTLLNAAGAKSFANRWKGKAADARSAADAAATAATLAATGGAFTTLGGAAATQSSGLEALLRPLSTRPGGAASLAPMSPAGYGAMGAYGTAGMPAAAAAYVAAPYSPAAAQYTPAQYAQYAQQYAAAQQQQQQYTPEQYAQYAQQYAAMYGTAGAGSFAHGSASMGASAGAVAASPTAAAAPAAQYDQAAYAQQYAAYYAALQQQQLQQYGGVGTAMSPGMTPTGAGAIAGLGSMSPAANAPAAGAGPSGTQ*
</t>
  </si>
  <si>
    <t>C_390103</t>
  </si>
  <si>
    <t xml:space="preserve">MAPSGRLNPAAKEFVPQVASHASATGNSEAGSVSRPNGTPGKRRSTSRRSHVFLTNHAALDQLLVSPDASCISAVTFGAGFHVRDEHLRRLADALGSQLRSLRLGDTDTGDGVFVTDEAVKHVASKCPGLEELALEGCVGVSDAGFTAVLSSLSGLRELHLTGHDRSSGMLTCKGLSPLINGGALPNLRQLYITDQMAVKFETVQRLIRRRKDVQVLAGETDGDSAAWGAVLQQMGRSYGDGLYGNMCCGGRMR*
</t>
  </si>
  <si>
    <t>C_390104</t>
  </si>
  <si>
    <t xml:space="preserve">MTWLPPDDEFVIDFDAEDQAPSESAGVRGAPQSANEAAVLAQTDGTSGPAAVPEARQLNPAAGGWGGAAGAGANANGGPGTGGQTTPGLMTGPESRQSPATEPTSPVPTAAEAAGGAAEYEEAAAAAAAATGSAPPPVPGVPGWAGAPAPPPPLPPPPYGVPLTRSPHAFSAAPAAAAMA
</t>
  </si>
  <si>
    <t>C_390105</t>
  </si>
  <si>
    <t xml:space="preserve">MGSEDKDFKDPVKHLADSLREKKGVQWATAKLEAYDGDGTYVEYFRGKDFARYFRANPEKLNLHVPPKPGKTVDDQIAELMVLFMKRKLVKKTERKYKKPKPGKKRLVKFPRTLVPHPDANGFTEGAFYMWTYDRPTSMWYYAATIALPVIVIAACLFPLAPWWARMTLVYFLMAVLALLLGIIAVRYTLFAAVWIATGHSFWLFPNLMSDEVGVLDAFSPVMSYERPKKGSRSQLAARVLSLLLAAGVVYVLYTHSPDAESLKAGAKEAHDSILDYLDVYGKGKMGITGNNSAAAGPGPGAAAGGATAGAGAGAGAQAGTYSGAGSAKQDL*
</t>
  </si>
  <si>
    <t>C_390106</t>
  </si>
  <si>
    <t xml:space="preserve">MLATPRASARPFTSARPAAKAPICPRRVTVRAAEEAVEAAPEAFEESMESGPRGRRSSVEKGMELKHFLPLPKPAHLVFIKPTVAVVAGTASRSSVGVKMSAGDQQLERYVVEYFARSVK*
</t>
  </si>
  <si>
    <t>C_390107</t>
  </si>
  <si>
    <t xml:space="preserve">MVLHEPAATLQYTPGSGGDSDLASGSDAETQPPEQEEEDGVEADAADSLEPQRPPELLGVCQLAITPSGRGMGHIVITGRHHLGVAGGAHACAGAASPAVLVLGVATQPVAATEELDPCFADESFDLLRLRLTHMQPGARQAAADLNEAGPGPGSAAAAVAAPAAKRGCSSGGNGSGSSGGRSSSSRGGGRASSVEVLVSRTGGDMARLMAPPEEWLVRRTLGDHALALMRQRQQTRAQQQQRQREREQRPGMGGETAEREDAEADDEEEGYRRHQAGAGGYCYSSDSEGEPLLDPRLDPFIAQGLGLADLRADLQDWRFMVMLSGRW*
</t>
  </si>
  <si>
    <t>C_390108</t>
  </si>
  <si>
    <t xml:space="preserve">MAPGAVVTAAVAAAAAAGGGAGSSGGGGGGAGLPQGGGQGAGAAAGLVDEFWRCGCCGKVFWMGPKSASAIALVEGMLARARQPGEPLAHSFFNDGYLATDVAAGDGEEGEGVGS*
</t>
  </si>
  <si>
    <t>C_390109</t>
  </si>
  <si>
    <t xml:space="preserve">MAMMSLQQRLLQPSAGVRSVAPFRPVVAPRPVVVVRAAALDEEVEFEVVANKPQQNVRKEKPRSKRFKAMQTKTPGRTSELDPKEAIRLVKQTASTKFTESVEFHARMGLDPKFSDQQLRATVSLPFGTGKELRVAVLTQNDNIKLAKDAGADVVGGDDLIEKISGGFMEFDKLIATPDMMPKVAKLGRVLGPRGLMPNPKAGTVTTDVAGTVKDFKGGKVEYRLDKTGNLHVLFGRADFKEEDLLFNLKAVQESIDANKPPGAKGVYWKSMYVCTTMGPSLRIGVSALQNTKGKAE*
</t>
  </si>
  <si>
    <t>C_390110</t>
  </si>
  <si>
    <t xml:space="preserve">MAALQSRVGRCVGASARRQHSLVASRVAVPRPSVSVVPQVQQEAHHVQGVAQIPSSRASCIARATYHGSVMAEPGSKYAVVVARFNSLITKGLLEGAMETFEAHGVPKENVDVAWVPGSFEMPVIAKSMAKSGKYAGVVCIGAVIRGATTHYDAVVSAATSGVLNCSVDTGVPVVFGVLTTDDLEQALDRTGGKVGNKGGEAALTAVETATLLAKLKKEGKASW*
</t>
  </si>
  <si>
    <t>C_390111</t>
  </si>
  <si>
    <t xml:space="preserve">MADDDEWAKFQAEIAAVEQAPPEEAAPAALPPPTLPPPTRPPVSAVAQAPAVVRKPPAPAPAADGGPQFGAPPGAPPHMAPPPMGGPPGLQQGYGGPMGGGPMGGGYGGGGMGYGGGMGMGMGMGMGMGMGMGMGMGGGGMMQQQQQQQQQQQQQQQQQQGGAAGAGGAKPGGKKKVLLRGAGGEKWVDPTLNEWPDNDFRIFVGDIGNEVTDDLLAKSFSKYSSFAKAKIVRDPRTKKSKGYGFVSFLDGQDFAKALREMNGKYIGNRPCKLSKSTWDERTVRKVTLKEKSGGNDPKRQKR*
</t>
  </si>
  <si>
    <t xml:space="preserve">MNKSRAPPDARIQKMRELEERLANLKADRKVEQKMVAVAEFEARTTKKIVGNLVQQRYDALKARAEADLNARRQRLADKLDAEDLAMRQELLASKKTPEQRRAELAERARALAATREAERQALASTLYEKAFIQSCDVLRDENSKRILYRTIEERNAQ
</t>
  </si>
  <si>
    <t>C_30002</t>
  </si>
  <si>
    <t xml:space="preserve">MSSATRNVLSMLPALGRVGAQQAAGAAASLLFTRGYADLSSLKKTMLYDFHVAHGGKMVDFAGWALPIQYKDSIMDSTTHCRQNASLFDVSHMCGFSLKGKDAIQFLEGLVVGDIAGLKDGTGSLSAFTNEKGGIIDDTVITKVNGQHIYTVVNAGCRDKDLAHLSKHLAAAKSKGLDVAMTVHDDRSLLALQGPAAAEVVAGLVAPGVDLKAMYFSDFKPIDLGGIPCWVTRTGYTGEDGFEISVPNSHAVALAEKLTANKRVRMAGLGPRDSLRLEAGLCLYGNDLNEDLTPVEAGLAWTIGKRRREKFDFLGGDIIKKQLAEGVSKRRVGFVSTGAPARQHSVVSTPDGKVVGEITSGAFSPCLKKNIAMGYVDKDFAKAGTALKVEVRGKVNDAVVTKMPFVPTPYYKRPEPAKK*
</t>
  </si>
  <si>
    <t>C_30003</t>
  </si>
  <si>
    <t xml:space="preserve">MWRLFLTAAGSAKSESSALAGFVRGFASQAAHNPAVFVDKNTKVICQGLTGKNGTFHTEQAIAYGTQMVGGVTPKKGGTSHLGLPVFNTVAEAKAATGCHATVIYVPPPFAAKAILEAVEAELELVVCITEGIPQHDMVRVKKAMQGQTKTRLIGPNCPGIIKPGECKIGIMPGYIHTPGKIGIVSRSGTLTYEAVFQTTNQGLGQSTVVGIGGDPFNGTNFVDCLERFVKDPQTEGIIMIGEIGGTAEEEAAEFIRKSGTKKPVVSFIAGLTAPPGRRMGHAGAIISGGKGTATDKIKALEEAGVTVTRSPAQMGVTMMRVMKERGLA*
</t>
  </si>
  <si>
    <t>C_30004</t>
  </si>
  <si>
    <t xml:space="preserve">MLFCNQHRESVRQRLAAEGQEKIAVTVVAKELGQIWKALTEEEKAKYRAQAEEQKQQQQQQQAGDGSETQARGTRRGAEGCSPAKAAAAASLPASWVRKVVNLDPEIQRCSAEGVLALSAAAEVFLSAVCAKATAAAAAGKRRTVRLDDMEKCIRGDKRLMAAGFTAVINMVSAAAATEAEGKAAAVAAAGAPPGKKQKVDKAAAPAAGADKHNSIEKAFGMAS*
</t>
  </si>
  <si>
    <t>C_30005</t>
  </si>
  <si>
    <t xml:space="preserve">MFKTGDEWRRQKELEEARKAGLAPAEVDENGKEINPHIPQYMATAPWYLNSDKPTLKHQRNWNDKGGDSDKWYDRGAKVYQATKWRKGACENCGAMSHKTKDCLERPRGKGAKYTNKNIAADEKVEDIKLVGFESKRDRWNGYDAQDYSRIMDRFEQLEEMRKEIRKKEELDKIHKGEKGAKEDEVAEAGEEGGAAEEDDETKIKDDEEAGFGEVKKRVRTTAGGSTGSVRNLRIREDIAKYLLNLDVNSAHYDPKSRSMREDPQPDKPAAEKLFHGDNFVRSGGEYSAWQSLTVHSINAHEKGLDVHMQANPSLAEMLYKQFKEKKEQLDGKDKEDVVAKYGSAAAPVPEDVKALAASERYVEYDRTGRVVKGVEVKAKSRYEEDVLINNHTCVWGSWWRDGQWGFACCHSTVKNSYCTGKAGESAAAQVDAAMLANMEAAAREKEAADLKKRQESKLNDYKGYNTDVWGSEGPDKDLDPKKVDAAMKKLEEREKAAMEGDKSKRKYNSLEGAGGEHVTPEEMEAYRIKKSRGDDPVAKGAGTDGYDLL*
</t>
  </si>
  <si>
    <t>C_30006</t>
  </si>
  <si>
    <t xml:space="preserve">MEQQHGARRERSPDAEQLAPPAKRPALPADLVDNRQLLPAEMQQPIAGMMNPTDVAAGTRLADAEMAALLFDFVRACAQPGADFPRAAILASRNDGQFWAAFTNVERQSFMRTVAAAGDLACLEVAVQHCGRSVDGSVMQPSAVLVAAAAAGHVDVCEWLLQAGWEVGSETVLAAVCKAAAAAGHMPVLQLMTGDAHLPVQDAQDLFAVWSAIAHGAFEGGHVHVVAWLYGECGFPNVLPPAPQAAAAAAAAAAAAPAQQRRNYGSRNSSFTTMELAALAAAGGHMQLLEMMMPALQNAAREPVAAAAAAPPPAVAAGSLGIGLELLAKAAYGCTLEVLDRLCDLLQPQLPVMTPRALGMLLSHAAASPTVGRRDKAHFVLARFRAPGAAAKRLMPTFEPQPMHVGKAWDGWQEMARQPGFLQLLQDLAEAGLRRSCVSPAAACAAARAGHVVALAWLEQQAGVGRKGITNRAVLRAAVLGGRSNVLQMLAGRGADLHLGLLIMAAGQWDVATWLVDTLPDGEPQLHWDVAFFALAKRGAPLALLQRLHERRGTAVDRVAMADGGSSNDALAWADERLAAGARGGLGLDPAVETDSPHWVEAQLLRAC*
</t>
  </si>
  <si>
    <t>C_30007</t>
  </si>
  <si>
    <t xml:space="preserve">MVSTRRSGQRQETTPEPQHQVQDSPGPSGTSSQRSGGRSAAGRGRGAKAAKKLEPIEEDTAHHGAEQQQATAAGSQREAVVAPVTSTQDEERRQSGAAASARDDHATSPLLRTTTTTTRRGQSATTTTTTLTTAAAPSGPAASGSQQPAPPKAQPVHLGDSDEDSDDEDILGPNLMGQLASSLRAALQARAGTREDSPAPEAARGGGGSGSGPDAKLGLECDPAAIRWQPEVKPGAELVKGLQRVAPGVGAEKEKGLAKKVLAPPRTGKTSEAAATSAAAAPQPWYKLPETKITDEVKTELRLLRLRGAYDPKRFYKSFDETKFPKHFQIGTVMDNPTEFYSSRLTARERGASITQELLADPAVEAARKKRYNKLQAEAHKYQKVKKRKTDLKRDTPKPKRPKH*
</t>
  </si>
  <si>
    <t>C_30008</t>
  </si>
  <si>
    <t xml:space="preserve">MLASRNMRASGARVAAAPAQRAILAARSGRRASVAAKAQKKEIMMWEALREAIDEEMERDPTVCVMGEDVGHYGGSYKCTLGLYKKYGDMRVLDTPICENGFMGMGVGAAMTGLRPIVEGMNMGFLLLAFNQISNNCGMLHYTSGGQFKTPLVIRGPGGVGRQLGAEHSQRLESYFQSIPGVQLVACSTVRTPRRCSRRPSAATTPSSSSSTFCCTTPPPAGAARPRAREKNRKWTRVCWLSRSDRPRSVEGSEMNARRVFHVK*
</t>
  </si>
  <si>
    <t>C_30009</t>
  </si>
  <si>
    <t xml:space="preserve">MSTEALEQRERKPHKVDAAEANGHSSDVPDFAAAEEFAADVAGDSTDVPEPEDAEAEASTSHAKIYFVRVPRPPYNDDLVKKLSAQFQEQVAKLKGMNAKMAAKREELREVRRQLVVGRSLKDGSQPEYEEKLNRLKQLRDLRNGYVAKIQAIKENLRGLDCKSEEELDAKVKELEDKISHGSLILREEKQVVQQISKLQTQRAQIRDYDNQKNALTELEAETQKVKVVMAELDGEFGILKAERDQAQGIIKEIMTKVKAFEAELKDMEEEQKEAVAAKNEALAALDKARTDMNESMVDYRDNRTFSLKVRDMVTAGQVEEARALCVAQVDEYVGKIASDFTFRKEYYSLWASQRRYAVSELLPDSTTVVKEPRAGDAGKPGAKGGKPDKGAKAPPPKPQGAEKAKLLIEQLMAEASAEVSRKNAGRPPVDADYDEGDADDELDETPAAPAPVAEAAKPRAAAASARPADVLKSVELPKIVDEEFVPPVMKTEADKAAAAAEKDKERQREEQMRRMAEAEEKKRKAAEAKEKKRKEMEAKRKADEEAKKIQDAAEAAERAKHAAAERAAAEAKKKAAEAAAKAAAEAKAANNPAAKVIAKSQVTVAAKAKPPSNDLMRYWKMFKKNTSVQMGILAAVLSIIMIALVVMAARS*
</t>
  </si>
  <si>
    <t>C_30010</t>
  </si>
  <si>
    <t xml:space="preserve">HTLPFTANCSTYAHSLSDRTFRVHEHHVPAKHHGEAAAQRLLAVYKPEAPRHRNPRHRLLQRRQEADRHVRLTRPARRQGRVLSLRQHHLDALASQRHGAAGAVLQIHLHLVHGADGGVAPRLADLHAAQHLLLL
</t>
  </si>
  <si>
    <t>C_30011</t>
  </si>
  <si>
    <t xml:space="preserve">MALGMQRQLRGHQRTAPAPVLPVVRPRATRATGPSASRGSRRHLLQQIAGATLLVHARSVADPSSVASASATLAAPTEEASTSTTVLGNSALDPPTYVTATGRIIAIGDLHGDLDKAVEALKLGRVISVSDEGEVSWVGGDTVVVQLGDVLDRGDVEIGIINLLRYLDTEARKQGGAVYMLNGNHESLNVCGDF
</t>
  </si>
  <si>
    <t>C_30012</t>
  </si>
  <si>
    <t xml:space="preserve">MLLQLRPGPAAVPELGPDFEMLQVELQQQTPQRLYLRVSPLPSPGGGGAGGAATGQAQSQPHQERWRVPEQLLPRPPPPTALPEAPLYQLQLPQPGDDFSLHVTRQPESQAEVAAEAGTEAAVEAAAAGQSLLEVLGGSCLVFKPQYLQLRMRVPQQTNLYGMGEATLPDGLRLRRDGVARALWNSDTPAAAVGVNLYGSHPVLYGIVPGSGGTAWGVFLANSNAMEFAAGSNDVTFRLTGGDLELWLLAGPTPEDVSRQYLQLVGAPALPPRWALGFHQSRYGYADVSELEAVVAGFEAAQLPLEVLWSDIDMYDRARMFTTDSERYPVDRLRGLVDRLHGSGRRWVPIVDCGITALPGQAYPPYDRGLAAGVFLRDSGGRQPLLGQVWSGPTHWPDFLHPNTSEYWGGLLSDMAARLPYDGLWLDMNEPSNFCTGQCRLRQSPGHVQGGGGAEAVNGRNDGNANSRQWGKRDVADEAGIWEGARRPETVGMRREVGAGAKAVTTRPAARLRLQQLGISCDLDCTAPSPDDPLSYPPYAVNNGNRRAPLYVNTVPMNAVGYGGVRQYDSHNLYALAEVAVTHGALQAILPGSRPFILTRSTWAGSGRYAAHWSGDNGASWEDLARGGGSLLAASLAGISMAGADVCGFWGATSEQLCARWLAAGSFYTFTRDHSDHSPQEPYRFPAAAQAARNSLRARYALLPYLYTALYDVHTGRAGTVARPLAWEFPSDPRVADLSTQWLLGDSLLVAPVLRPDTDWTEAVFPAGARSTWCRLSDLGDCHTGPAQHLVQSPLGSEPPLFLRAGAIIPTQPFRPAATTTAEVAASPLALTALLSSASEASGSSSNSSSSGSAEGGGGPPAPLVEEDVDWVAAGRLYADNGTDPRVDGADCLRVELRAGALLAAGTGYLAYEVQRPPAVAVEAGSSSGRGSQGRGSSSGSSSKLPQDGTGSSSGNDSSSGGGGGGVAAGGGVRTAGGGADTDVRLLRVAEVVVVGVVLPPGAGAFEVQVEVGGQLKPPEQPRGAKRSVKRPGGHSLQSQSQVPRRLAGWAAAGGSSANSRNGGEVVGMWDGDGAGGGCGHASHQEVMRRRKPAQAQASARGARVPVPATAVEFDPVRQLLRVRGLELSAVVSFRLEWKPLTAPPHSTTGFSSVPRWQPEEARAAA*
</t>
  </si>
  <si>
    <t>C_30013</t>
  </si>
  <si>
    <t xml:space="preserve">MLLANRVNAGAARRVSGRAAAPIAVRAGRRSLVCEARKVALLGAAGGIGQPLALLLKMNKFVTELALYDIANVVGVAADLSHCNTPVKVTGYTGPEELGACLKGADLIVIPAGVPRKPGMTRDDLFNTNAGIVKALVEAVAKHAPNAVLEIITNPVNSTVPIAVETLKLAGVYDPKKVIGVTSLDIVRANTFVSEAKGLDMKDVDVPVIGGHAGSTILPLLSQTTPPVTFTEAEKKAMTDKIANAGTVVVEAKAGKGSATLSMAYAAARMAESTLLGLNGEPNIYECAFVQSDVVADCPFFASKVLLGPNGVAKVMGLGELDAFEQAAMAAMLPQLKSEIQKGLDFVKSPPAPAS*
</t>
  </si>
  <si>
    <t>C_30014</t>
  </si>
  <si>
    <t xml:space="preserve">MCPTPPTTPKSRNQPRPTAPLTRHPWPRPPQSPQTWRAGAASSRTAASPSPGTGSRGKLPSPRVPSPRPALTMTPPCPGSSWSRPCCPPCPAPPPGWTSESPLPTPPKSRAPPPRPPRCPPAAAAHPPRLPRLAQAAVTTCATPPAPAPAGRPQTAPRSCPRPQTQPPPVT
</t>
  </si>
  <si>
    <t>C_30015</t>
  </si>
  <si>
    <t xml:space="preserve">MLFGESTSYPQAEQLLGMCMEAGVNFFDTAEMYPVPQRAETHGASEEYLGRWLRSGAVRREDVVLASKVAGPSGQMTWIRGGPHKVDAHNIQQALDASLQRLQTDYIDLYQIHWPDRYVPMFGDSEYDPFCAYTGAVPLEEQLEALGRAVQQGKVRYVGLSNETPWGLCKALALAGTPAPTGANGGPPGARLNRYRGRYAEAESRYGPRPNVVSAVAAYAALAADVGLSPTALALRFVLSRPLVASAVIGATSPEQLEELLRAAAQLLPGGGAGGIGEGIREWLPEDVLQRIDEIHERYPNPTP*
</t>
  </si>
  <si>
    <t>C_30016</t>
  </si>
  <si>
    <t xml:space="preserve">MPKHLHGPARPPPPPRPQPHSPHTPSPNALSPSPPLPLPPSPPRSCPNAVTRHPPPCRPPSHHPCLSLALPSTCPVGTPTNPLPPQAPPHLPLPLHPPSPPPAPRLTSSLYPKLPGLSQPPSPSPSLTNTRIPRRTPKARSLPSVGTPPVPTHSEVPQAPELPYTPALHSPGHQLSKPPTVLTPGHPWPRVLPPAACTPAVAPAPPTPPAPPALPQAVLPADAGSAVGAGAVPRAPPPSPLPAPPEWFWSATCKFPLRRTPAPNHCPFHCVGPFPSPSRQQPSRPRPRWPRPRRPWPCRPSPTLRSPCATARPHAPATHPRSTETPRRPPAAPPPAAG
</t>
  </si>
  <si>
    <t>C_30017</t>
  </si>
  <si>
    <t xml:space="preserve">MHVLEWEARKRADEALSDAHNFLFDERQRLLALQAENDELRLQEIQDRKSIQQLLALQQGGTGAGGGGRHQQGSAGGLPGPNVDHLLLQIESLQAQLNEQKQLASERIAALLEDRRIREAEEEAHRRQLAAQLEAASERLGRLEEQLRTTTKDYIVARREKQAAEERALEAHMVLAAERQAFLEQGAEARRRAAAELAAVRQEAEDKLEDVESHLRAQLKSKEEELINLSSVHTTSTAAYDRRVQELELRAARLGEANKQLELRRALDVEGWTADVTALRKMLTAVDIKLHEMRLVERLEDDDRLDAILHVLRKKAPKVALPGPSAGTKAGAHPHHHQGGAGEAQSVKSALAEGLQDVRCRLFTTYYYT*
</t>
  </si>
  <si>
    <t>C_30018</t>
  </si>
  <si>
    <t xml:space="preserve">MTPLLGPSEFSSLKSGQSREARMSASARSLAAGARLLLPQTSIVRNAPSQFEHSASPLLLPSRAGFFRPDARTSARPSWLTGPASLWSSASSPNGSMDGEPTRSGTEDEPRGGGGGGSSGDEGSTEDKKRRAQARLEQVKRGLEAGTLGFGFSAGGFLYPYHLGVLWELHELDILKDYKVQMAGASAGSLAVATYNCGLEPEKATQALHEFAENCRANGTRYRLGGLLKDFLHAYLPDDAHERCRGNTHVALTRLFPVVRSELISEFESKDDFVNALLTSCHIPFYFNGSWMTEFRGRFYMDGGVAAFIPRPPTPHAVKVCCFPVNEVLATVQDRVAQYERVAALLDVAISPDASEPWPFSYPQMVSWALVPADDDMLRYMINKGRRDARAWAQRMELVPQDAAAGRTEGEGAGDVGGGAERGAARVAEAEERREAEGAAGGVEDTGARQGGEGGATARSEAEAEAVKQAAGGGKK*
</t>
  </si>
  <si>
    <t>C_30019</t>
  </si>
  <si>
    <t xml:space="preserve">MRNPDAAARSETGLDRQLGHLRRAARAVFPCGYVDKLLTNAGNKMRCGLAQWLLEQRAVVAPAGAPPVSGEYLTGAPVPLTSVEAYLRQQHAGLWLNRTVFKWPKPADFLRHADSHGIFLVLQTAADAPQGGGGGGGAGAAAGGQYPAVMLDGGALAAVFLEDAERGYGGSRPPGASDAAVLADSAAANVALAKAVAALARDAFPGATASDLTNVAPYGVHAVTDPAQRSAVARVYSAAEAACHVRRALVGWLAASRRLANVAPLSAPMSTLGESLRKEHAGLWAECDPSGGGRPPKLKDFLLQPESRGVFRVWAAGEAASSSSAGPAGGRQMVELQVDALWFAALRYTAPLSLLHPDLASWSAAAGPSSAAGSSTAPLESAAAAPGTSGRAALGRPPMAAAAAAAAPLNASAAPAPAAASEAQLEALRSKPVQELARMAFPTHVHGQPVKDQPARQLRRAIAAWLDGDADAAQGLGPRRARLSGLGHFLKRQHADVWLDPKRKWPKLKDFLTQPQSRGVFQLLPSPTLVASDVDAAPQHYDHDTTSSDNAFPPPSPEELAAAGLPAAQAVVVADPYGNELVALLQHCHSCDRLGLAVQSYYGLPTMVMLYAPAALMPLAAQPPEAGGDGGAAAGDEGSFIAWPAAVYVVDLLAAKLQYGDGEDGHAAADALLVSLRPLLEAPGVTKVVHDGGAAAGRWGAAAAAAAGSGDGLGGTVAVLEAAVSASSAHLMVLGEDGVSLVQAAAGGPCRIAPLHDTRLVLRGLEAMLGLPHLPPAALAVPDADPTSSGVLGQLHDLHVHVTRLHDALAGTGLWADRPALLAALVARHSTALRHELLEACAYGGDGAAAAGMDGLLERPLGAGVVEAVAGDARHLPELWGETVATALPWVAERGAAAVHSS*
</t>
  </si>
  <si>
    <t>C_30020</t>
  </si>
  <si>
    <t xml:space="preserve">MTRRPPPPLPSYYDSNWDSYWVILGLLASGLLPAARQLLTNLLGLVDVWGFVPNGARAYYTNRSQPPLLSAMVAAVAAATATAQEESRGREGAGATGVNGNGRAQSASGAGVSNNHSSSNSTGGTETETLLRPKLVRVRSSAGGEGGGAGSGDGTGGGQEGGGTGERTVFELSRYHAELYEPRPESFREDLNLVEGAGLGPEAARALYCDIASAAESGWDFSTRWFVGGDSLAHTRTTQIVPADLNAWLYRTELDIAHMAARLGDSATRDAFAARAAERAAAMDLLMWSDADGCWHDLLLQPSPAPPSLRQATDGAATAPPPATAKAVEAQEEDAGAVQEDGSAGVYPTQQRAGVYASNWVPLWCGVAAPGSSRAVAAAAGLRSSGLLQPGGLLTSLCRSGQQWDAPNSWPPLVHMAVEGLERSGAPGAAEAAAGLARSYVAGCRAAWGATGHMHEKYDAMRHISVSCGVH*
</t>
  </si>
  <si>
    <t>C_30021</t>
  </si>
  <si>
    <t xml:space="preserve">MLPAAGTKEGQVVIWDFDTRGVAAVLNGHTGPVSSVSWSRNGRQLLSGSEDASVILWDVQQGKQVLRLQLGSAVLRVSLHPRGPPFPALAALAEGPPVLLDLSAAAAAGGPQAQGEGGRTAVEPLPLVPEAPDAAPAPGGRGRGANADAGGAGPGSAASGGLAVFSKSGDVVIGGQMRGALTVVDTATRRILDIVRLPNSARVTDLVLNRKGDLLLATCQDQRVRMFELAPAVAGRQGAAVAAAGAPGAGGSSNGDGGGAGSAPMPAPAVQPLEPPTDAQLAEAVGNKVIKSGSLLHGESGLLRHVRDFQNAVERTPWRTAAFSADSEHVVGATAAKSQLLLYIWNRPLGNMERILEGPKEGVLQLAWHPLRSLLLSCAGTGRIYIWAKVHAENWSAFAPDFKELDENTEYVEREDEFD*
</t>
  </si>
  <si>
    <t>C_30022</t>
  </si>
  <si>
    <t xml:space="preserve">MGAAGSGEGGTGEEGEGVAAGAAGGAGEEVDVFSRERLHYFSSDEEDEGAAAGDELLYLPVVIERELTPAAGRSEGGEGEDDGGDEDEEEPPGLQGVGGGVEASLAAGRLAQFPRRGGGAGGSNGVAAAAAAAARGAAGEDLSGDEEMRDVGADEGAEEGAGGGAVGGGGGGGAAGGRKRKVQFDEGTLGR*
</t>
  </si>
  <si>
    <t>C_30023</t>
  </si>
  <si>
    <t xml:space="preserve">MTTSGPPNSKGHGGNNMSRQNAGRGIRHRRQVASVALHGEPGHLVMSVFEPAPPAHYQGRDPVAAAVAQQQLHDLALNPEGVMEAQAELAAAAVAGGRGRQPGGSGRGGGGRGAADAAPRRPHSQAFAELQRRKEQRASRAGGPAPFPFPGPDGPRPRSGGASRPAAAGLSDLDRHLAALAATTSAAAAAAGAYRCRPSPAAAAAAAAAAFLRFAPSGEQLSALSTAAAREALHHTGTYTRLYHGTMALLGEDALQRAAETLPVELGRYLVALQGWEEAEHRRLGLAAGGVPGQQQEGSGKADMGEREEEDGTGASSSTSSDESEDESSSNSSSSGDEEESSEEDSSSDSEDSSDEDAAATHGGRRRQLPQQPAVLPHPALHLGPAELLVLSIHPLLAPGPLALGAGVAAVPGSAAPGPSAGGAAAVAAGANTAKAAAVPASAKAHAGRGPGAGSQLPLRRLHLELPFRPQAELESVALTLSAGEYMEVVAQSGPQRLSHLVPLWGHVLTGLAALAAARPGLVEVGLSWPPGVVAAAALERLQRAAADPGPVRARRLAVLMGAHPRLGMASPVRLLPAEVLELVLQAALPLSRPPLPPGRTAAAAPAGLHRGASGGPAVAPTPAATAAAVTAAATRTAVRLSVPEWMPAAAVAAAAPAPGDQHAALAAAMLAGAQHGGGLGVAQPMDVWAPPQAPQQHQHQHHQAHQAGAGAAGAGGGVGAAGLGLGGGGGGGGGGGGPGGALAAAGPALPAGLAPDVAAAARWLL*
</t>
  </si>
  <si>
    <t>C_30024</t>
  </si>
  <si>
    <t xml:space="preserve">MCPVGTELWSTGALRSASSSMVGAISASDAATPAHFDGRALRIESANGAANLQAKPQQSPEAKATPSPGGDQAPFNSPRTQLSASGPRAGGATPRRLDLDFLEPEGNAISAPSPPGGKSSPQLPQSPAAQAPPTSSPPRSPSSALSFDVGSAIAEAISLAVPAMPSRLPSDSMVVLRRTSLEVAVGSNEAWQLDVLLAPGDTASGVAVPEYDLPGSRGGALTRMRCEKVLVVVRPTALAALHRPEPVLPKAIRTQVDQAAATSARNQQVRQSEGASQYTSPGAFPVLLGYDVQPVEGGNGTVLEFLTFWDCPGGYSIPVCKWLSPRMDKCDVLRQAIRSGIPNLCPPLVLDEVNVRSRTLAHSAGGGADSDDPIRNVEQLEVMMPDGRIAIWACKSVEVAVPAEDQAALSCGLVLVPTSFNPAVREVDAWVAVTQQLLRVRGEESLARCFPTMHGWDVLEPTPGTFKFVMYMEWMANGSARDFLFATMTSASVSDGEVYGKVLDTVGQLVDRLDECGRAGIVLGDFKVQNVLINALGEAKLSDPDGACPLEPHVVRAALTQSNQLEAEARAACTDCWGWSAISKCATAPVWEALAQHPAPNQPSMCTAIYAPPEFWVDWAAQRLADGAAAGHTCAEDLEAMRLEAQDDHRHGARDLVCSLQRQQCDTHGEALQQLQGMNGGRSYMCGASHIYLLGASMSNLLWTVEVELSARPGAAYAQRLAFVSELQDVMLGLMTEEPASRPSLQQLRRRLAEMRGDWCLWG*
</t>
  </si>
  <si>
    <t>C_30025</t>
  </si>
  <si>
    <t xml:space="preserve">MQDPHLQETTASEPLTMEEEYEMQRSWAQDEDKLTFIVLDRGFPDVPGTGSHGGGMAGDVNLFFTLDEEEGGRQAAEIEVMVAEQGSRGKGIAKEALRALMAYASRELGVKRFVAKIHEVNAPSRKLFEGLGFEEFKRVACFGEVHYQLSTDKAADWLPQLQEGLNLGKYE*
</t>
  </si>
  <si>
    <t>C_30026</t>
  </si>
  <si>
    <t xml:space="preserve">MAELHVIGQIQGAIGFPSQNLFCKWGVAAGRSWELLEGLDSGQTQLDLAPEGEPVVWAHPLDLHYACRGLAGWPKLYFQVWSQDVHGRNDICGYGFCHVPTAPGQYEIECPTWIPEGTAGERIAAFFLGGNPRLKYEEVVYTPGDRFRLNTVSAGLVQVQLGVIVKDFERNHVHFG*
</t>
  </si>
  <si>
    <t>C_30027</t>
  </si>
  <si>
    <t xml:space="preserve">MVLTSSTPWQLARIVSRGCTSASSGACVSALMQHANAFSTEAAARSSESASTSGRDSAKPADGKGTAKGKGAGAGGASAPAPSAAAAAAAAAAASSYLQPSRLGLYTRTILQRELMLKLQPRSWDALPRLTAIEVSIPAIETQLERDVVDKSELLLYALALEVLAGKPAGFTAPANKALGTRATGVAVRLDAVTEPEAAHLFMEKLVHVLLPNQVGVEGVPPPMLVPPPRRSKAAEAAQARKAALDHRKAPAKAHFTEIKVGNLLTYPDFEQNFSLFEPLRGMRVRLVMEGASAADCAALLGGMSLPVLSGAAAEAALAEITAEGKKHTDETKAKILKKRKGHEHTDEAKAKMSAAKERRV*
</t>
  </si>
  <si>
    <t>C_30028</t>
  </si>
  <si>
    <t xml:space="preserve">MV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LRLATRVDLWRCLHLYHSLVGNYINTWLVMGSVYAHIYALVFFALAQAAVYRVFVYYPSPPPPPPGTPLVPVGPAGAPPPPAGTLKEVLAYDTIRVEHVLQLGLLSLLPYIAEVALEQGLVRALLAALAQLVSGSFSFFIFKQQTTAASLHSSVMYGGASYIATGRGFSITSSSFLNLFANYGRSHMALGFELAALAIALAATNDCARCSYGGLTWGTWLAAVSLVFAPCWFNPMAFSPAKVRRDMHAFAAWLRGEVDKELGCTWAQW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SCTQLMWPS*
</t>
  </si>
  <si>
    <t>C_30029</t>
  </si>
  <si>
    <t xml:space="preserve">MFVARPPVPAGGGGPTKRPAVILIHQILGLQRREADLAAALAAQEGVVAVAPDCFQGQSTLWPFRAITLGFKPLRTCPLTADTHCAMAPAGEWSRCTRRCAGCRLSRTWTRIASSWRASAMVAARRCATQQPTQARRVRWPSWAVRQSWDCMALGTRSSRPLCSTNSRRTSTLRVCRTGWSGSRARGTPSSRRRNRWRWAVPPAVPGASSALSSKMWPPVLRARSEPGAADVTRRVIGCSTKRLTLT*
</t>
  </si>
  <si>
    <t>C_30030</t>
  </si>
  <si>
    <t xml:space="preserve">MGLASCNACVAFTVIAAAESAYALGARRAATYLDFSEQALFFCNNDIAARPPDCNAGWVLPDALHVLSQRGVRQERCYVYDVTRGAAVCGPAGAEERDTLPGGEDANSSSGTSSGTSGSGDSGSSSGAGSSTAAGAAAPSVCDSVPGRWEVVAREWYGVESANATAAKEMVAGTGSAMTCFKLYADMYSHPGGVYRWDGESAWLGWHCAQLVGWSDDGGWWLFKSSWGTEVADKGFFKVAYGEAEVLAWGVYGLIWRP*
</t>
  </si>
  <si>
    <t>C_30031</t>
  </si>
  <si>
    <t xml:space="preserve">MQVSPAASLHGLDSGTQSLRPRIGANRIRARVVSLQHSAQLALPPTVNWHLEPRCNYHCKFCFATFSDIPSSEVVKDADLLLAVPPLLAAAGVSKITFVGGEPLLHPLLPELLAAAKGAGLVTSLVSNGSLLTEDWLRRMQGHLDWIAFSVDASDDALHAALGRGTTRETGVTMPRHSSSSSSSTKNSSHRKPSGDGSSRGGATGSGTATSPAVGRGGGGGDVGGGVGTRGGHLARVERLWGVAQGLGYRLKLNTVVTAPCLGDVGGMVELVGRLRPERWKVFQVLPITGQTQPEHIAPLLTTEAQFADWVAAASVVQELYGVPLVPESNSHMHGSYAMLDARGRFYQDVNGEGYEYGPSIFDCWQGRLLESLALDSHAHPHQPRLAAAPSHDAAVGTSADDVHAAAMAVLMARPTSSPAAVGSGGVARGAAAGDGDGDGGNSNGAGPNARTQMQMEAGREAVMDAWGAVAGPAFRAEAFATRGGVYEWGQGGEALEEQQRAWGEAASSSGGAESDI*
</t>
  </si>
  <si>
    <t>C_30032</t>
  </si>
  <si>
    <t xml:space="preserve">MQMQSRSVVIGVASRGPTRTPLASNRMLSVRVSAGFGFGKKGEANKSKDCPCGSGSEYKACCERYHKSLTIQAPTAEAVLRARFAAYAKKEWKYVVRSTHPDNPNHKGTVSADGKVRTTFEEDVKVTMYNFEFVKLSVLGQEPGTKENEVVLDFQIDIKQKLDDKARKLDKPIPRSIREKALFVRSGDGAWEFLRAMDSNWDRDKLEYREPAAAAH*
</t>
  </si>
  <si>
    <t>C_30033</t>
  </si>
  <si>
    <t xml:space="preserve">MWHERHAPRSEEELSQVLHPKKPCGVAILTGPAGCGKSSAVRVLGEALGFELVEWTPPPPLLWHEYQYQRAGGGYGGEYGGGDGRGGGGGGYQSKLDDFEAFVRRAKFPALSLAPAAASTQTASAAAGGSQATEVEGGASGSGPGGGGGGGGGGDGGSMGGARGLHKDLLAALDAASAHTISFNPVTANNISKLLLRVAGVEGLELSPVAAVGLAEAADGDVRSALQSLQMHAMLHKAAAMGQQVAGGGGKGKGGKAAGGRGGKGRAGGSSSRGGPSITKQLQEGRQTALSAGEVARLAAAQRDLGLPLFHALGKFLHNKRGGAVAGGAGAAGVGGGSDDEAEHTHAPTQAGGGRSKSAKEDSKALQQLNAHALQSGRLWRLEGDTRAVQLPARLQRPPMRYDPESIISRGGLEAPSLLAFLHENYPGFVADSGAPERQQAAGASGAGGPQGLAASEAVDDVATIAAYLSDSAVLCGQSRSIAAATAFGGTSLWHDDSPGGVSLASAVAASVAARGVMFGNSCPARNRFAPIRAPAAFAIDTAANNNRQHVRAAAVRLAAHPAAGAAGVASGAFGGSASDLVTGVMPWLRVLVQWSPGYAAWLAGALPSSWSYFWNGAVTEGAFLRAVAAVPQPQPQQGWQGQQQQGWRGPGAHGHGQGQRQRQQLVGGVEGMMEQLGLGEEGGQEEEDPIED*
</t>
  </si>
  <si>
    <t>C_30034</t>
  </si>
  <si>
    <t xml:space="preserve">MWPLIDMQLLFLCLLMPPAGSYAVKYIYGGPHAADFITMDLCLNLMLTLLGFVPGAWRTGGSPLRP*
</t>
  </si>
  <si>
    <t>C_30035</t>
  </si>
  <si>
    <t xml:space="preserve">MPPAGSYAIKYIYGGPHAADFITMDLCLNLMLTLLGFVPGAWRTGGSPLRP*
</t>
  </si>
  <si>
    <t>C_30036</t>
  </si>
  <si>
    <t xml:space="preserve">MALTWGDIGKFVLAILLPPLGVLTETESLNKTFWLNVLLTLLGYIPGIIHAVWVILRY*
</t>
  </si>
  <si>
    <t>C_30037</t>
  </si>
  <si>
    <t xml:space="preserve">MEYEPAEYQKLQVRQYAPRELRETAEGKYWRQFKAPIIAKQFGGVTHIDFCQQYPYNLAVTASTRVIIYNGLAPAVVGRTISRFKDIAYSGCFRSDGRLVCAGGQDGVVQVFDANSRSVLRQFKLHKRATRVARFGADKLHVLSGSDDVTVRWWDVSAGSQVLRLDGHRDYVRAAAASPASHDTWLTGSYDHTVKLWDVRAGGSAVLSLEHGAPVEDVAFFPSGSMAVTAGGNYLCVWDLLGGGGGRLLKRLDNFQKTVTCVRLSPLAGPDSAAAPRMLAGSLDGHVKIFELDSFRVTHASKYPAPVMSLGLSPDCRLMAVGMADGNLSVRKHARPKRAGVGAGLGAPEQRQRRAPRLTAANYRYFIRGQNSRAAASDYRVVRQRQVRLQAYDRMLRQFRYRESLDAALSTRQPEVVASVLEELAARGGLAGALGGRDAEGLLPLLRHLVKYIAEPRYTRLLAGVAHRLLDTYSGVVGTAPAVDKALGVLRDRLAEELGVQDQLSGLAGALEPLLAASLAGAVF*
</t>
  </si>
  <si>
    <t>C_30038</t>
  </si>
  <si>
    <t xml:space="preserve">MSENFAGGVEVSPSDLRFRFQLNKQLLATITVNNPNGQRVAFKIKTTAPKKYVVRPSSGVVEPRSNQSVQVIMQAQKEYAPEFANCKDKFMVQTTVLGETEQIEKDTFNKDVRKDLKEYRLRVTIEGPAAPPSPVPEANEADDEAVARSAAPTAAATSVSEVPSVAGDSTTDVRLRTTLDSLTAATSENQQLKGQVERLQRERDDLRRQLDTIQLSGAKVPVGGAVKPAAKPSSALTLVYVLLAAILSFILGHYVRI*
</t>
  </si>
  <si>
    <t>C_30039</t>
  </si>
  <si>
    <t xml:space="preserve">MDGVDATPLVPGQTKLVAPKTRRGRRFLEARAPKAIEDAKRCLFLYGNQTSQVIKDVITDLYQLKRLEAARFSRKNENVRPFEPGGETSLEFYCNRNNCPMFVMGSHSKKRPHNLVIGRMFDFHLYDALELGVEEFKAIKDFGAAGTGAQMGNKPLIIFMGEKFESVPALALAKSLLLDLFRGEQVDKINLAGIDRVIMAVALDDARLQLRQYSIRFKKSGTRIPRVALTEMGPTMGLSVRRYRLPPSDMVAEAMKVARTGKKKQKNVSSDNLDGKVGRIYMPKQNMDTLGLSKYKGTKRERRESAREASEAKKRPKTATAPTTAGGDDE*
</t>
  </si>
  <si>
    <t>C_30040</t>
  </si>
  <si>
    <t xml:space="preserve">MARRLVEEFGEGNWSVIARHLNASLGKPSDSGRIGKQCRERYNHHLRPDIKKDAWTEEEESLLVAAHLRYGNRWSDIAKVIRGRTENAVKNHWNATLRRKDGDKAIRSGTAPQSCVLKNYMIRLHLLPGPPVGPTAATTALPDNAAAAVAPLPAKPVAKRARSSVAAESPKVAGGVHPADPAQPGPSPSSSTSTHDGVSSSPHRSFDASVASPAGGAAANRKRPRIITFAAAPDPAAAIAASTLSRHASPAPLAAMPMQDGMPMPLFAPLSLLAVPNLTGQVTAAPTAPVAMRMQFQMQQQQQQDMHPQMQQQVAMQPSAPAMRRPSPRPQPVQQQQQQQQMRGSSQPRTSQPPQRGSAPLGWASDSAEDSLYGSPVSDRFVDMQFEEDYLCSHGAGGQKAAAIAAPASYKAADETQGQELQLQLAGVGSSEVQAAQIMLALRSLAGGL*
</t>
  </si>
  <si>
    <t>C_30041</t>
  </si>
  <si>
    <t xml:space="preserve">MERARQRREQEVEARQAHMGALAAAARSTTPDWRAKVEWLLAAMGRAADSNSNNSSDGGSGNVYIDDAAALPDAEERMRWLRARGFRLGRQALPEAVRQCETLSVEALRYLLQLVAGQDWPLLGTHAPPLAAAGRLDLLKVLLEAAGSPPPPPPGQQVQQPQQADAAMATATAHGDAAAMGAAVAAATAMPPGGGNGTVAREARWPSVSLGTVRALLLAAAPGGHLEVIRWLLALGQSFFPKDAQPEGLEAGSGASRGAQSGSGGCGAAAAAGSRSGSSSSDGYSPSKLALYGVLNSDLFCAAVRSGSVQLLELLRGAGCTWDPLAVWEAAAETGCCDVLHWLFMQGWPLPANDVPYLRAARNADELTICTLRNLGYTWAPGGETLARAVYDARGSVPLAGLVALVAAGCPADWAALLHLAQRYRNYGYARGQESEVLAWAREHMKKEQQAKLAEERRAASKKGNGSVERTEEAAEGLTARYAILISTGR*
</t>
  </si>
  <si>
    <t>C_30042</t>
  </si>
  <si>
    <t xml:space="preserve">MLVSEVWPDRVASVLLDQPQVFVDFFTGPSAARRILLWFSHFSMDGMRAFKFGARALAHYTLEHREEVWDLLRWEGKHAQAPVAVAQKTHYFCELAVVPSVMALLGGRGRDGRGGGGREGGVSSTAAGFLSSSQWRECCADGAFLELDRRHFCRLLLSQLRGGGARAARLTALLRNFLAAQSSQSPWQLLCQRLLHQLTERQLLDLINTLAEGQALEPPPAAAAAAVAAMPPWAVASSKDGGNAAKAGAAAGGGMVAAYVVPASASDWPAAAQVLERVVAQVGGVSCQRLDLLAAQEVPVAAAAAAGVAAAAAAGARL*
</t>
  </si>
  <si>
    <t>C_30043</t>
  </si>
  <si>
    <t xml:space="preserve">MHDAWMRGYKVMYVFFAVGSIALAAAGMAMLPRATDRVSDLAVRLDAAGDYVGDLLTASDSLISGGAGLRPLMSGAAVLLTNGLPTTNLAADMTCTGGVLDTALAAPSQPSDLRAALLAADTALRTAVGPALAAATALLDATAGSSTATSGLIAATPALAAVAAAPALVSNISSGLAGYDSALGALPATRSPTTSSDPRVSDLQAAQAALVLSAWIDNIDYLYDSVRVAAAAARQVPYTRLAAALSALRAAANATSASPLTPVMAGLGRLDVAYLGTAPQQAAGVVTAGRACLARLRTQLAAFDDAIFSFNSGTLERAAMDAVPAIQAALESVYGNSNASAVVAGGNATAGSPAAVVAPSLAWPQAALSALSPFVGMDDIAIAAACGNVQAVLSNVTNGGANGTSRLPDEMPTLSYLTSLRAALVALQTPAGNVSTALSTYVGARTDANYDSLRTTANSTRTGAVASARSAAGAPAPSGYSSIVTSAANATNIIASSSLQATLATLDANATSAIAWLTASTSTAPATSGIVHLNVTTAALARLQSIFTANSARLAAVNWTSTTSSSASANATSGYLPSVFLQPLGRSLALIGSVISNGLSAIGEQLDNALGKALLSPPPPSTPGAFPSPSSSNASSTGYHRRAMLASSSTGTATTSALNATAQVRQQLVNRLQNITDKLTGADSKQYTNGAYWGPIAIYAAVIATCLLLGLAVFLNWPGGLVVLFMIHLFVSGVVLAAAWGGAASLVVAHDTCGSADAIVLSEVSPNSALFPLVRYYLQGVGGSLPAVLRASGLGDTSRLSAAAALLQTQVLDPLLLPADPSAAANATNTSSSATTQWPGSLGSVQYGLGGLLADLSMAAADMSAHLSDLLTLGERAAVLNVYYGVTSWACCGLASDVMIQWVTATGSGVLAWAAALVALLILKNLDDMPGGGGVCGCTCYRMKDFPRPVKGRRAGASSGGGATATAAPAAVAYGADVERGKGAPYMAPAPMMTTPQTKGKEVTVENGLFHGPPPPSEPPMTIVLGDGTAATGGHRPSINVCVMDPETAAAFGLNATSDGGASSAPSAPSAPLLPPPNGSGR*
</t>
  </si>
  <si>
    <t>C_30044</t>
  </si>
  <si>
    <t xml:space="preserve">MRLALELFRNAAEAGDAEAQGHMGLCYSMGLDSPDCWTADGIVRFGPPKPAEALLHYYFGAAGGDMTSRMAMGYRHLTGLGVPRSCWSAASYYQPVGEKVSDLAAATMPPPTTLEDDEPADDSSSGASGGTSSSAADDSIAPELAPPSGSLPHVERIRLHLQAAQGGLRSERHREVVQYYQYSADRGNTEAQTAVGQVLNYGTHGVDRDHGAALAYFKLAAAAGDVDAMAHLGAMFANGYGTRRSYEQAVDWWTRAARRNNANALFGLGYLYLTARGVSQDYDRAFQYFSKAAEQVHAEARPDALFYMGVMHLKGYGVRRKSVQRALSYFTLAAHAGHSLAQYNAAMMHLAGKGTPRNCKPAVSLLKALSERGPAASSVQQGHEHFFRGRYGLALLSYLRAADLGMEVAQSNAAWMLERGYAPGLGASELAFSLYKQSAAQSNVHSLLCMGDSYFYGRGVEQDWVRSAALYYEAYQERSAEAMFNLGFMHEFGVGVPQDLQLAKRFYNMAKHTQADAFLPVALANAWLQLHAWWDKLRPLLPSTPFLDPIWNSVFALHPPHTSLFGPWVARAQRLLPNLALFQAEVAFWRWMDVAGLGALGGVLQLGDAGESVMLLALLGGLALVVRLRRRRAEARQQQQDAARLLLAAEAQAQAMVAAVMAGGLGVEPGRPVPTAAGAPAAARGQQPPAGEVAAGEVAAQAVGSTAAGAAGTAYGAAAAEPAQDGSGAAGAAH*
</t>
  </si>
  <si>
    <t>C_30045</t>
  </si>
  <si>
    <t xml:space="preserve">MAKPDAPTLADASLGPDGAVRVVEQSLNEVRQRRWYVTKTWCRDVRRAAGVPPLPLGSDHYLCEEHLEEHLAWKQYLRLPIKVRDWLHRGACLHCAFECAGESSPLAAGAMPLPLPRXXXXXXXXXXXXXXXXXXGGGGKGKGAMELAAAAAGNEVPVVRDVTEDSADKGGLPGLVSLPLRGRNWCGGNPAVYLYKSRLNLASEYVLCPPCFVQLREQHKQGGPKVQNKQTGKQPAKQRVMEQGRQKGGAGDGDSDSGTSEDEDEDDDQVGIDPTDMRLCCCLRPEQLLRLQLLVPRPSERLAGAVTMAAAAAGLGAASPPAALGPAQAGPSKPLGQPQMELAAVAVPVVHISAGPVTAAGPRRPQQQQPYHQEIGPQPTKPQQQQQQPRRVSPEAAVLRPQQHSDVRAAVPSLGIQRMQQQVSLASALYNTRIALPGRHAAEVLGLPPPPAPYDPAPKSQGRDWMEYSARCASVDYFGGALQRCAPHVNKAGERLVEEDYAYLVRKDLLARLPPDRRQQLVELCRDHNGRGGPVLFSGAMGCLQQGGEGLLDDVMAAMARCEERIVETQPTAAAAAAAEQRRRWKEEAGHAAAAAQEEGGEGVTVEDARAAAGAAAGQGTGLGGGGGPKKRQQQPALNGYHTGPHSPSGPSGAYAIGGSAHASPTAPSGSSNGGGILQPPQPPEVVQQRDHMYGPVQLCCFDMAHRYEFGLETTPVSAAFKPFPRTNPPSGEEVDHAYPVTPPQLLRYMRAMLDKYGVPGDERVRNVRSQCEKLRPPRPSGPSLDSGHEARLSQAAAAVALAALDRQWPLNKASTEGGGGCGGGAGKARQQRQQQQQQQQQQQQQQQQQDQQQPPEDKAALLARARDYSVSSGQAGALLARMDAEVLKQQQQLGRRAAAGGSAMPGAAANGSGGATGAVGLGKRPADVAALAAREGGAKRGPGAWGAGPAAIGDDDGEEEEWEEGEGDEDLADVPLDDRVPVGLKVPVYPLTADDTLFMTSSELMRLAHRMLVTHGPPWLREVLYERHNDALDFGTCRPADGGLGVFGHFSNILLRPMLALDLATSTHLDRSQPATLMCFAAPFAVPADIDAALHVMPRGMYSDRKNAVWLQARNLRDQWRLQHPTAAARRDAAAAGGAGAANGTPAAAASSASSTLGGGSVQPVLNSPSGDADPSRVARRGSVWVIIPGCRLHQLANACSKAAKKPWPRNHNAFFSVRYGRDLHTLVNLCWKHGVPFHAVWHCEGDLLLPGMAAVHSVMPLHCASMKISQDFLIPSGPALRLLWEIDALRQEHHLGWAQRRAKELKQPQPPRALATMTPAAAAAAAAAAAAAAANVCQTALWLALLQVERRAVRLRHSLMRQSWRQRGRWRRSLWTLAS*
</t>
  </si>
  <si>
    <t>C_30046</t>
  </si>
  <si>
    <t xml:space="preserve">MRRRLPAARRT*
</t>
  </si>
  <si>
    <t>C_30047</t>
  </si>
  <si>
    <t xml:space="preserve">PGRRVWPTPPARCQPPRSCPTAQARPRACQAERYPALASRPAPQAGPLQVQPAPAPRPAGVQAYARVLQPPRPRQRLQAPGPSVPPVAASSEPPAASGPGLAPAPCSANEAAAPPTLRSSSPAPAGQLALLPAPPCA
</t>
  </si>
  <si>
    <t>C_30048</t>
  </si>
  <si>
    <t xml:space="preserve">MQPNGAELQLQVHQHPAGALFVYSGPEQRIALPPSLSGLPLTAPEPHVIALMQRTLSESSGGCDTVKDMAYLAACATKHAALAAPGPVELTEPGTYTAAAALGATGASYGPATLPPGGDAPMVLLPLSPLSQHRQPERASGSTWSTALSMRPSSEEWDREYKSVAPSGSHVRVLPQDDPSATVAERRPPPGRAGDFTADVLPPRRVTRGQQQQQRGKLKEPALQHKGLSVQGKGRGRAAAVPHRALAGEGGGDPMEAEAEEQSAPEEEEEEDVPLNQLLALQQRRGSQPPSTLQQQQPQQRPQQSSPHQPLVKKLSKGGVAAAGAGAGAGAGAGPNQAGAVGPKVMGGVGSLPGGAKRAQAGTGGPAKKARASGAAAARGATGVVGAHSPENDGNAATAPLRPGGRRTLKESGAAAMGSAMEAGGMGGGGGGSGDILSALSNSRDAFMTQSVVVGLALAVSYTRCHQELLRMRSAVLAAVEAGH*
</t>
  </si>
  <si>
    <t>C_30049</t>
  </si>
  <si>
    <t xml:space="preserve">MRISKLPASQQLFGTAPGGTSSISFGDAPPPSPKAPAAAPVVEVPAAEPVAAPAAAAPEEPVVDEGPSLESLKLAAISAVAGATDSPGVRDALTTLVKSLQTASTAAAIASWETPAGAAAASGSAAAATGAAESPYAASLAALTAALKLRGTHGIISIGKKFRSMDDSGDHKLTYDEFKKALVEMKLGLSETDMSRLFRHFDRDASGFVTFDELLLGLRGQLNDRRLDMVKRCYKVLDKTGDGVVTLADLENRYDASRHPDVVAGIKTPRQVLLEFLSVFEEQGGGVKGDGQVDFEEFKTYYAMISANIDGGEHGDDYFELMMRNVWHVSGGEGWCANTTCKRVLVVFEDDRQQVVEVTDDFDVDTKDLAAVKAKLTEQGITGIKSVALYGDMSSTESGSGPSTSAPPRTPGAPPRSPAGTAAAGAPASSPEPSMRPGTGRRGANPDHNRSSIIFG*
</t>
  </si>
  <si>
    <t>C_30050</t>
  </si>
  <si>
    <t xml:space="preserve">MAASAAKAEEQADGDLCDENPQNNAPAAQVLGTGVADNSRQSLLLMRGPRAVHGLYDFLLNDTGYPGLGKSGSTGVGLAPGASAAAAAAAQEDVADLPMLLAPAPFEGGAAWRPTIKLHHAGYSVTVEAEAYSIPLNSTVLEQPPGDAGAEVRPMFTQGGAVTLEELIAWHQPVVLPAGRPVKGMTCSESQRLSVRL*
</t>
  </si>
  <si>
    <t>C_30051</t>
  </si>
  <si>
    <t xml:space="preserve">MALDSTGGLDLDSVAAELLQGGHPWAGAWAGGRKGASADVGRLYVPRPWPAVPVSVQAAPVAAAPSIGAAKVSAPLQPEIAGVADAGAKQPDGTAAGGEAAAAPGLQEGTAAALGENSGGEGKAVDEDRRRASAVADELRTAYQHFREHCAGFKQYHELQVALWLAPEQLVGRELRVLWPDEEAWFCGRVTKYMPEQGTHTVEYDDGDVEHLHLAAEEVRLQLVPGEAERELVPKSSSALRHMAELMEANVARARRRVAELRAGVAPGAAVAAAPEGAGDGQQQREAQPEAEDPDELEAKADRWCKRAAQLHTLVAAMAKEEAESTKGEAAKEVAVPQAAGATPAATSAVAAAAVAAAAPAQEPQAARVADLAAEAKPAGRGSRSSKQQVVQQAQSEQPGLEALDDGGLKHGKAGKRGARTQASAASQDSKKHRPGQGAIAEAMPAAGTADQMAEQGDATAAAEPSSRPDDWATVQVLRPGEVVWAQVRRSAPWPAIVITREEAEREGLVGGSRLGHNHQVFVRFFGDYTVFALPAISAGARIPDRGAVVPFLSGLQLGWHARRGAAGGAASSAHAQRFLRALFELRAYMTEGELPRGMIPPNFDEDEDEEEDGSEEIATVAGGRGSAAARGRGGAGTTALDPLAGAVQLPFAVGPKLRILALGEVVWLSRHFHDEKYIYPLGFKAERMMGSGASGGREVMHVMEVISEDGVRPLFRITPEGKQPVTADTASKTMRALFEEDVRARGRAFARTGADLFGLSNARVAALVRALPGAERCERFANWPADMEKPPPPTLTPYEEAQRRALYARALRLPEGVVGVPQTKAGMCFECEVCGEDEESSDDVKLECDMCRCVVHTRCYGVTQPPPPGALWLCDVCQMHATGLPEELSPPCELCPVLGGARKRTESGGYVHLLCALWTPGVTFGNVDTLEPVEGVAKAVQSRASLRCSLCSQMHGACIQCAGDRCYTAFHPMCAREAGMALCELRQGKRAAGAPGRSKGAADAPADTSAAGLAAPGGPQGRSREASEGGAGVDADGPHGKENQPQPGDGGKAGSGTAGATRTAAPSAAQGITCPLAAATAAVAGSAAAGPLQRRNRNRNRGGRHGSAYAMAGVTLGKGVTMACFCLRHEELVLHRHEFKPSYPGGRFAERRADLTREQLRARRDALLAAEKAVAAEAAAQAVQQTEQEQQQLTRQSVETGRSMSFADWRSRGHRAPEAVAIAREKRSFVRQLPYLVTGRLQHSEEQDAEATASMLPVSTQTPVSGAVVGGCKAAAEAEDSGPSAEAVEHLPLELLAAATASGARSVAERYWAMRATVSVRLAAGKSAIHGWGAFAKVPHKRGDMLIEYAGELIRPVVSDVREKRMYNDLVGCGTYIFSLNGQQHIDATKAGNMAHLLNHSCDPNCYSRAITLTDPLTGATTDHVIITAKRDLQPWEELTYDYRFNSAVELPCNCGAASCRLLVNWPEESRDGDDEEEGNSGDEGEEPGLGMLQTRAPVVSRPAIGRAVRPAARPVVRTQALFGFGKTAEPETTSEFYQFQVKDIDGKNFKLSSLKDKAVLVVNLASACGFTPQYAELQDLQDKYGKQGFVVLGFPCNQFGAQEPGSNQTIKQFAKSNYGVTFPLMSKVDVNGPGAEPLFDWLKTQKGGLLTSDIKWNFSKFLINKEGDVVGRYGSTSSPLSLENDIKKAL*
</t>
  </si>
  <si>
    <t>C_30052</t>
  </si>
  <si>
    <t xml:space="preserve">MMKHSRSALAAHSAQCGGASSRALYCGGQAQRAKVVARSGFKDFFGAFFDGTWAPKSTRIWRQNQYDAPFGSDEAGKDGDNGAPEGSEKAIEDLQERINSVPASARPALGGAADGETGITASTSSADNSGYDGVGPLRSFSEADDGDLAAALNRRIGQIAATTGSFDSEVTEEEMRQPLTAAEMRELIVTKYGKTYDVSFVRRDIPGKTFVGLNIMWTHLEQRSFKLTEAQYMEKLDGVAYLVGALGQTDKITIRFDLEPGVVEEWFGKGYQ*
</t>
  </si>
  <si>
    <t>C_30053</t>
  </si>
  <si>
    <t xml:space="preserve">MAHLLFYKVADALPTPLAIQGAFAPSLDEAVKVSAQLQSLGFGGSGSLASTVQDGKLQVVRLTANAAAGPVLELKPLVSLDEWLQGQRVFRCELPLRLEVVDDGATPAAAALQAAVSGLVQQLETPGISYLASNRSSGAGSKQLLQPSSEGLVDLLPGSTSTGAVTGAGFINCTPVLSTAALAAPPAGPAFAYRPLGASSAGAAAAASTSAPLRLDVLVYVRRGSRVSAAVAAVTRALVGQLQAAQRVLGRQQAKVLPVRAYHFLPPGCGHHLTVLYPSLLADTELNDLKLLPLRQRLHGLLGLPTNRPLLRPANALELAGDGDGDGGTGGGSAVARLRDVHLGLAAPGIGGLMEMVQGNYEYCHYMQDRFNDSGWGCAYRSLQTIVSWFRLQKYTAKPIPTHKLIQQTLVKLGDKAPSFVGSSNWIGAIELSYVLDDYLGVQCKFLTVNRGADIPSYVDCWRAMPWKCSHARELAAHFATVGSPVMIGGGVLAYTLLGVRFNESTGEAAFLILDPHYTGGEDLKKIQQGTWVGWKQPGDNAAAGGPLFVEDAFYNFLLPQRPNTV*
</t>
  </si>
  <si>
    <t>C_30054</t>
  </si>
  <si>
    <t xml:space="preserve">MPHGARSAAGLAHAVCRLPQPQEGFSGTVNLKDAAHEDGYLQVVTGPWQGYELSVTRALGHKHMSEHGVLTEPYVVTFEASKDDCCLIMASDGVWDVMDGQEAVNRVMEVASEGKTAAQAAKMLVEEAVELGVKSPCGEADNTSAIVVFFA*
</t>
  </si>
  <si>
    <t>C_30055</t>
  </si>
  <si>
    <t xml:space="preserve">MMTQPELQSGWREGLSGSRLAGLAAVLALVLGVSAACSSSVASWAAIAGTFVDSLSQVPASTYVVALVGLILYPALSIQRRPSPSGGLANTAASAQDSTRACGPGSHFIHLGRQGEERGQARAVGGGFWRKLRRVLAEGRAQARRLCGRETGTGASTLTRKRSVGSRSSAKSEDVLSSRLSMDSIIRAAQQNPGGGGGRRLGGALQRKGSWKPSMRRIESGQHLPGIAPSESSLSSVATGKRLEILMHNGFLAVDCLPHEMTEPGYEGVRQVVTDMHLLQFGATIGEASSELALSQQGGASAVGPGEESLFGPFDRNDAYRQGWEMVVEEHKPGLHYFVWRRYLRKGLFIYKSKTLYETATVAQITGFTYDLDFRRVWDESMACQLPIAPPSEAAAAAAGQASGPPVMTPAMAEAKAAGGRSAYMYARTKFPPPMASREYTYVRRCVRMH*
</t>
  </si>
  <si>
    <t>C_30056</t>
  </si>
  <si>
    <t xml:space="preserve">MPIVISLTLALRRMCDSLWPGLTSEGALYFTDLTAPPVYLQTLSTPYGTAGAILPLGLMLLYASAVDRSRGGSSPGINVALKLCAIPLYIAALQQPHAVLLYWLSHAATQLGVYQVAVLMEPKQTASTEATQTDQGDASLDDLLLVLSDSYEKAGNKAAARACLQALSVRQPGLGSVQERLKQLDTTSGV*
</t>
  </si>
  <si>
    <t>C_30057</t>
  </si>
  <si>
    <t xml:space="preserve">MRPDSAVVPARLHVRAHDLDDPLELEATLMTPGDRLPPGEDLPSPVRRFESIMAKAKSRNNLAAGLTETGEALAAPEPTVTMPPMHAATGIPAGPSVTFGIHVMEAPAASSAAAGGATGGNVLHLDSSAVQSGKPVGKSTKARSTIKLPIITTGHWDSLVFATVWRVGRVFGFQAFNTRPSTVKDSKREYVPASIFVAADHLTQLLVKNGYVRRGKGEDTDDERFGKALFEFHSTIFYSYEMQWTKMQRLSARPQRFTDDLRERVFSDHHIQNGLLAELALYFLIYTESANLKFCSEAMWFIFWTMNHSYVMADIWTRGSPNRVPNGRDRMAQLRNTFQHLISEIQHHLGIRPSDMRPEDCGKLSSIMTRLSASDVPVPDRELLADLVSFGDGGFFCDRIATPLFYVMSYEVDHLSTLGVDTAYRLGYDDFNESLTCREVVYSALMDLRVSPVDIATGALNDAYQSLSSMGFQGRTHIDNKFDPQVAATWWRNRVFVKTYYERRSWWGVYRAFFRVYAFHLVLFHLMQAQAFAGWDWRIISSAILTHAWLKWLERVANWMMTMPPPEPVQTTMAKIFDRKGFFRMDQAAALLANTMDTGGPGMRANDRLAQMRSHQAKQADLVTAKMANMSVHQLRALQPQRVVEIEGTPMFGFLGGLLEWLAIAVVLTAGFMLQYATTPFQSYARLYWGYVAAGYAGLHLLHFLATTRDG*
</t>
  </si>
  <si>
    <t>C_30058</t>
  </si>
  <si>
    <t xml:space="preserve">MLFYQFVVTSFGIYHGLIKYDLGVVSSWEELVRDFHKSPPRWWIRCMSFKGNENAKNLLAASLTQQAAQAEDGEGGGGGQGSVAVSDGQMFKIKIVTPEEIRRRQAQSMTVKGKVNMQAGKGTASNEVEGKGIKAVQGATAPGTAANSRPATTATGAKLVTAAGAKPGTAVAADKSGAGSIKPISARGGAGHAALVGQDFKEGGAHGGMAAIAGLFARRGSATGQAEASSVPTVPQPAGLFKNRRTSAPGEETSGGSVIALAKGSATGEAPGGGFGGLFRGRTGSSTGDVHNAGGRQGSSTATGASGGMVGAFKALGTAALSTAAQVAIAKKNQVQPEPIAEAREEEAAAQGEEDAAAGVPDSRRARMTSARAAARQQQGLDVLLRPRHPAWQPDELLGLRHTDYDPAADPMSEQPPVVLLEEVPIMRADSDRTDSDAPDGASDGKEGDSNRVSFAQDNGPQSSPGAAGLSPSAPDGRKSGKFKALSVSLPDTYEDNVNLRAPKSAKAPKSILAGQDKPPRAAPRQRRASFFQALFSANVGAAPGDAAYTGDEDDAEEEHAALRGTASKAALSRHELAASSKFDASRPDRSRRSDRSRQKSMTTGGLSGISRQKSITAGAGSFHRTKSMTAGTSAFDQKQFAKNYESRHSIAAQAVRKDIATRTTSMVLMADELQNLEEEDLDVVSEQMMMWSSFAEAWDAICSDLREDDLISDLELKNLAFVRLESSGKLHGLRPILLPTFFFAGQIRKVIDTGRVNTAQVCTHERRNWVMVLTEFRVLVTWLSCQLGIMSGKHAHVIMTTALYGGIINVKHISLRKKAFDAAIKLVGLIEQAIRQRDVPFDITEFAEHLNTILHGLESECYAIQKMWELGRADDEDLDGALTLFEVVRDMQDRFRSDPEELKQCLKRAVAMEDATTNTNVLLQVTTVLRQMLTTTAAEATPQGEEAQRVLCFFINSLGHPSLDKPESLEFMLSWSVLTPAYEEDVLYAVDSGLAAEELGLPKAKITDLLSETDDGFTLMAYLRAMFAFEWSNFKERLRRQVGAEVDIPDWSQVTELDFGSGGLLFDYRLELQLWASFRGQLLARTVRGMMCYERALKVLCRMEYPTPVGITDADYERWVDNMVASKFEYVVAVQTYGRNSRSKDLRLRQLAQGVDTLVQRFPTLKVAYLDDAVDPERQVPTQYSVLNRNRRAADPIVDPTQPFNKIVEAYRIRLPINRYSNRGVVLGEGKPENQNHSIVFAFNEGLQAIDMNQDNYLAEALKMRNLLSELHPSNKGAQYMLFADDSDTQVLSPHMTAAELRFLILSRMKRAFPTAIVGFREWIFSANTGALGQYAAATEYAFATIQSRIMTKPARVRMHYGHPDVFNKTHIMTRGGMSKGTRTLHISEDYFIGAAHTLRGARIRYKEYISCGKGRDMGFDSILGYQKKISGGGADLATSREVHRLGTRLDFFRLMSFYHGGLGHYLNSYLTLIAAWYNIWALLLTALADAMELGVSGEPGQVSMTQTYNVQQVLQLGTLAIIPYVGQLILETGLLRTAITVFGQIVTGSLFFYIFQQQTVASSFSGVMAYGGMRYIGTGRGFSIQTTDFVKLYTMYARSHLYLGFEVLFFCATLYATNDCSTCNYTALTWNSWMLAFTLILCPLWFNPFIFNLSKVQREFVTWKRWLAGDMDSGTGTNWYTWNREQLSKLRNDDGNVTDAWRNGFREVLGTCLPYTLLVLAMVSKLNFKISEVAVLQNPYMEFVLATALLWAVTAATWYLGHYFQSWHMSRPWRITRYVLTLVSAVLFVAYLAVLNRFYDGDGFTHLMRVAYANLMLLIMFHKAATYLFTQNNAVRDFVDAGYYIIDLMVGFAMFAVLALLSFVGIVALLQSKLLFNEAFSQSVQTARIRQQCSSQSQHQQAQQPG*
</t>
  </si>
  <si>
    <t xml:space="preserve">MDKKARSKPMKEILERLTAWGEFEVVIFGDDVICEKPTEEWPHVECMLCWHSDGFPLKKAQEYILNRRPFLVNDVFMQDALLDRRRVYKMLVEKNIPVPTHIIVERDGLPEGVTDPPGFVEDEDYVELNGQRIYKPFVEKPISGEDHNIWVYYPHSMGGGVKYLFRKVDDKASKYDSEHNGCVRRDGSFIYEEFLPTGGTDVKVYTVGPRYAHAEARKSPVVDGKVLRSADGKEMRFPVLLSPQEKEIARMVCLAFGQKVCGFDLLRSEKGRSYVCDVNGWSFVKNSKKYYDDAAGILRSIILSALAPHRLNVQPHLPTHSSATNPDTGSAVVSDEEDDDDALVPGMDVSEVRHTAKRSQKEELRCVLAVVRHGDRTPKQKLKVVVTQEPLLALFHKYKDAKGKQAKLKSPLQLQELLDITRQLVKDFERRDDEKEGGVPPLGDEAKEAAQEVRGKLRIMQTVLESGGQFSGINRKVQIKPLRWGVAPPAASASDGVASPTAAAAPVAHAGPIAGAGGSMEMLTGLGSGIDVGSSSMATLHNSPSVGGAVNASSSAGQPVLEEGLLILKWGGVLTHAGRQQAEDLGKIYRMVMYPSGGNGLLRLHSTYRHDLKIYSSDEGRVQTSAAAFTKAMLDLEGASLTPILVSLVNKDASMLEAFGKGASDDIAEAKEALYQAMTWDPEKPGDKPLAVSKLSHTPMISPPLSPKVSRASSFAAKSAGGVAAAAAAEVSSLQTMSSVEAAATASVPPSVSPAAANPTVLPVLQRMIERLAGLKAAARERMAEQQKEAEREREREAVVATGAAAAAEKEQKEKEERAANPGPRPASSGGAAEPATEGAATAGADEADDEGPAGGEPEAKLPAAPVPAAAAPADAAAVDSAHPAHDHPASGKPPPHPSGAGGLARSSVAAHGAHRPSPLSKRSFEPAAAAAGSAHTHTLLRLGSPSAVAIIAGLPDTPLGLLRRLVELLRKLEDRLRQLVREDGVAGVRAGAKYSSLSMDPKERVHEDGQPCGGEKMLLMFDRWHKLLKSFHNEKKDRFDISKVPDIYDSAKYDAIHNGHLGLDVLEELYVVAKLLADVVIPCEYGLDSGGKLRIGSKIANELLGKLLVDLASMREESMATAFMEPGAGARGGAGTPGGTLGFNYDQLEGDVGRISLQDEAMVKHHSHGGLRAGPASAVSSSRGEQRDRSGPAPSTSGTGGGGTEGGAAADGAPGSAGNTTSGGGAGGGEMEPAETETIHRLCPTYASDINSPLRHVRTRIYFTSESHMHSLVNVLRWCHEGPEAADCCPPPITPPSGTGGNSSPDLRASAGGAAAAAVAAALATEGGASSPVAGAASGAAGEPAYGRQFDNSPLLSANACAQLDDTTELDYLTQVVFRMYENKTVPVESPERFRVEVLFSPGANYNPFDFTMPLHNNHVLPTIPRTALHKGDGITLAEMEEKLLPFSQTRKFNTCSYALQYSLRAPHLIHGGVNSRYGSTGALGHNGRSTASIAGNDSTGDLAATKGAGKEKAVDKEAKEKEAKEKETKEKSAEKEKEAKEKSVEKEKEANEA*
</t>
  </si>
  <si>
    <t>C_30060</t>
  </si>
  <si>
    <t xml:space="preserve">MSSALAVHNEYSARVRASGAAARARAGDEGTVSEEDGLPHPLALAGRAFDGIDSEEDDEEDGMEDAVSRPEQTAAAASAAATQRGHSRGGRQPAASGEYAASLNFAAAGLTEASGPSSERVSGLGAATSSRVPGSRPALAAASMETEEALRALLGSPRPVPAHVSGGLSSSLDGGVPEDVLAALAKTDAGGLDAALAGLVRQHAAYLGVHGPAAPSASRPSTQGQGALLSSHTSPGGAAAGLAARHAGLMGPGALTAAPAALPPGVAGRGFDSSLRSAGGAPGASPGGGAAAANAGRGLALHAAAPAMDASISLDQIDQLARTMVIDADTAALMRASVVAAASAMAEQRAAAAAHQQPVLYSMGPTRVSDPGSQALPEPAAAVANAGARPGTATPRIVAAAPRLWCXXXXXXXXXXXXXXXXXXXXXXXXXXXXXXXXXXXXXXXXXXXXXXXXXXXXXXXXXXXSIAPSPYVPPSPPPGADPAPYMASPIGHPISRLQHSSRDDEESVASIQVKSTGNRAAGGSEDGGGAPGMTVSVGAAAMAAGGASYDLSLTAAAAVGASRSGLAGSSRAASTTASRAAPQSHAATPTGSAGGGAQPGQPVFSSFSLAGLSPSGANANAAAGAQAAAAAAADVGLAVPPPPAAERRPSQGGVTAATGHSAASMEAAARASAAGAGAGGPREPSANGQNAAGGSSVVSSAAKLSQLKARRQQQWQSQHGVTAADGPQQPHGTPQGTGANASRASAFNHAASDAGGGSHHNTPHVPANSRNRTSAEPGASATAVRGSAASPAPAPAPGPAASPTPLLPEEVANAIVRAASSGVAASGELNLGHGISGLSVAIEAGAVKWAWQTGLKDGGASPGASQASPWASPGAGQAAAAAAIGASSEGAGGKSGDWGVQLPTPQWQRRGVTPPGSRPAVDGADADAELARMEQEALQQRQQQWEAAQQQWETELPGPQYRAPAGAAAGVAAQQQQWRRHTDHCRAQQQVPDGAPRVAYSRAWEQPEPVPEGDEAGDGEDGGGNQGPAPKPFLRRRSAKVQPKKVDWTHVKPRTNSRNPDYYGDQPEAYGAQYVPQYAQQYAAQLLQPKHVQHLQRISPRGGGAGGGGAGGGDGNADMQAILRQQPQQQAQPQRSPMTSPRGAAKPPLNVNLASRAWRPSGKSPTEDDRSAAAGRRRSNIPPAPAPPYADGGGLGVGAGGGGVSGARAGSAGGGPRGPPGANPLDDLLQHVNTLLKDFDKMVR*
</t>
  </si>
  <si>
    <t xml:space="preserve">MAEEQTALSLSWVFGASAHVKHGVVNLSDGYTDKICYLAANTAVIYDKRLRRQLFLQGHTSPITCIVTTEDRSHVVTADTGPEALLVVWNVRTGLPTRTVQQPHRHGVSTMDMSADGQWLATVSAADPESGEQEVSLWSMAALLTPPEAAPPGQGPLRPLVTTLVPAGDVQHSIRFSPNNPAELISNGRRRVYFWSWAPGSPRFQYYSPPLRSRDFKQSVGDFVSSVFVPGTTQALTATTDGDLVVWDEQGIAAQVGTSATDRRAIKLMRIHNCPITLLATVGDFIVSGGEDGYVRFFDPLLRIVAWFEDLAAGPVTSVAFSAVLPDRLAHADAADTLNRFMVPDFVVATRNSRIVSVQSASFEEYDADRRRGSSVLDSLLADVVDLAAHPTRAEFAVLGRDGGLQRWDSIAHCLLGGRAFERQVGACLTYSRDGSLLVVGFGSGHLHILNADDCSDLYVMRNTAAGLVRVAVSNTGKHIAAADENHQLLLYAYLPYKHTMRWEYVGRCRSHHGPIASVVFGESPSGQTRLLSVGGDGRVVEYDLAASSVAAGVQVASFYDFPPGGGAPTSLSFAPPLAYFQAFAADTHLLVSGADGTVASWDINTAPLERSATAAEGAGGEARWAAVLGDPDLLREMRDYFVYAQIKTQGEDALEPRDVPGTVPVDLVPDLMRSAGFYPSESDIDNLLHHVQYMAHSRNMESLEVVTLADLLCLYINHRPLFNVTHADIVAAFRELGGRGDPGSCVPKLSREQLLSLLQSTGEPMSGEELTAALAALTGAHTPEKSMPVSVAAEQFSADVLGFDTTEAGAEAAT*
</t>
  </si>
  <si>
    <t>C_30062</t>
  </si>
  <si>
    <t xml:space="preserve">MHVPRRIPNRGPHRLYTPDEAAACLSATRLVVLGDSRAHELQWYLSMHYPGVHAHHHLLLPYRVGIRALLAAEAAALDSRLAAAALGGGAGGGDGGGPSAGTAEQQAVAGTTTTAPAPVPTLRELMSGYDVLVLSSELHDIAGAPVGAQCAPDTPERAQLPKWRPVAQYLDALSELVTRYEELRAELQQAGLLRVRRVLWLLPGYRPAATPTCLPNQLERMLCLQEWEVAQVAGRAGWEVLDMGTMAQDGPAAWWSDDVHVSGARSGRKRTHSGLQVMQLQALFNVLCNPQQE*
</t>
  </si>
  <si>
    <t>C_30063</t>
  </si>
  <si>
    <t xml:space="preserve">MTAAADTGDPRSYSEAINGPQAAEWRAAMEEEMKAQRAHGTWQLAEPPPGARLLANRWVFKTKTQPDGTRRFKARLVVKGFAQRKGLDFDEVFAPTSRYAALRALLAIAVRRHLLLHQMDFKTAFLNGDLDEVLWMQQPQGFETSDSGSDGSGGGGEGASGGSGADSGGAGRLSQRPLACRLLKSVYGLKQAPRCWYRKLSEKLGELGFTPATADPALFVRQDEAGLVYVLVHVDDLLVAAGCPVQLAAVKSAIGACFEVRDLGEASTYLGMQINRDPSTGEILLLQRRYIEELLQRHHMLDAKPRSLPLPPGTRVLAASEQQPALTDGSEYRSLVGALNYLATCTRPDIAYALSLLARHMAAPTKVHFTLAVGVLRYLKHTAAMGLRFRAAAGGGGGGHGGGGGGGGGAGGGGGDGSFLGYCDADWAGDPLTRRSQTALLFSLYGTAVTWCSQRQHTVAASSVEAEYQAAAAATKEALWLRKLAADLGLNGGAVTIRSDSQGAISLARNPISSSPLSKHIDIQHHLVRERVARGEVAVEYCPTEEMVADALTKALPEAKFAFCRAAMGVST*
</t>
  </si>
  <si>
    <t>C_30064</t>
  </si>
  <si>
    <t xml:space="preserve">METLDEIGAPSQVSAGGSLANTLVGVARLARAAGKDLRVALGGSLGTDTLGQYFNSQLRSAGVRCLLDTHQHHAAQHALHPQPHDQHPQPTHPTQQPQQQPAHSAQQQQQHPSPEGHTGTVMVLTTPDAQRSFLSFFTSDRLALSERLRSAVRGCRLVVMEGYLWEMEGAEAYMAEVIRIAHAAGAQVAMTAGDPGVVARHREEMLRTIARGVDMVFTNEDEAANLAGLPGPAALASSPTASEEELEEAGERAALALAELCPVAVVTAGSKGSYVCAMGEIHAVPPYWLPQGPVDTCGAGDAYMAGFTYAMMAGYDARTAGEFASRVASAVIGRYGPHLSDEDAEDLVGQLPEHTGPMRVALGGAAGQLELGGGAGGFSF*
</t>
  </si>
  <si>
    <t>C_30065</t>
  </si>
  <si>
    <t xml:space="preserve">MSGSVLFFKGLRHQPSGQQVGSGVARFGDRDRVNQTVFASLHDLQRVWESHERMEAAKPPHQRHPGGPYVYFAHNDMANTANACGGQPPPSYCDCRPGGPGPGCLLRTRDFDFRGHCERQPLPHLPEEAEACGIEWNELRAALSYDNLVGLAFIHDPGHDPRQHKAAADALRQRVAEAAAHAAREAALARSGGAALGDAYRVDDEGGAEQQGGRREAQVLAGRGDGGGATAAEAEAEQEEGEQEVAARGERALTSPAVPRLEMYVFILEQEHGVNGHLLVEEQVGEGEMGEAERSGRRRRTVGRAVTFDEYLARWHQRHGSGAESQATKARRVMCPEPAGAVAEEA*
</t>
  </si>
  <si>
    <t>C_30066</t>
  </si>
  <si>
    <t xml:space="preserve">MQMSHRVSRAATGLGCRRSVVAVPVVAAPRRICILAAKKGDKGGKGGKGAKKSALADLLKKKEEATGSAAATEGASNAVPADCVSPEGRMLVFTLADSYYRLTKKYLLEGVDFEKLPAALFRAPFALLAHNKFQEGVKDPVYIYGNRAALDLFEKSWDDLLKMPSRLSAPVDESAQTDRDGLLEKAAKTGYVTGYEAWRVSSTGRRFKIKDVTLFNLIDRSGTKIGQAAVFSQYETEDGVVHTIKGSEPDVEEEAAAAGPAIPTPEEIEAAEAAVAEQAAHVRSLKEVQGLQNNDIPVQIAVMELKKRKEKLAALQKALDDALAASKAAFDDDDDE*
</t>
  </si>
  <si>
    <t>C_30067</t>
  </si>
  <si>
    <t xml:space="preserve">MRPKQQAQVTAAEDTASEPEPEPKPVDRKSRLRSFRVRTISSVLLIGGFIGIIWAGHVPLMFFILLLQFLVARELFRIAYIAEKSKRSLPLLRTQQWYFFFTAVFWLYLRFIKNNLLVEVTSDMTLARLFVWAVKHHSLISYSLYMAGFVGFVLSLKKGLYLHQFAHYAWTHMIILITTVPTSFFVSNVFSGILWYVLPAFLIVANDICAYLAGFFFGRTPLIKLSPKKTWEGFVGGFLGTLVIAFYLSAYMSKYKWMTCPRKVRDLTVFKGLDCTPDDVFIPATYTLADVNDLLPPAAAEYLRLAADRLPVPPALKAAAADFTFTVAPIQLHALSLAAFASIAAPFGGFFASGFKRAFHMKDFGDTIPGHGGVTDRFDCQIVMAVFAYTYYWSYISKPEVTLGDVLNSATKLNDHDQILLVGKMANLLAAEGLIPGSIVDALRKHLGNRFTWEVPDS*
</t>
  </si>
  <si>
    <t xml:space="preserve">MATLTYTVFSLGEAQLHQLHTSNGKLFVMGEVAVELFQESPTAFLQELRKNKLPKLQSANRDVLHTVAELHLPVESSANSQGVCLLPAATVETLLVDKRRMELVQPFKLALLKLASQEAARLMAAGEYELALPVALDAVQQGQALFKPAPALQLFPLYLLAAQANLGLRRAKQCEDFLALASWLAMKEPGLTTSIMKSQLSRLYGQLYAFQSKHAEALHAFAEDVYYCSLEYGPEDVRTSLGYYNMGKVFQSSAELDKAASCNDQVVAIWAAALNAVVLGLADGGGAAQPAALPVGRLQLMEVVDMLTDIARSRAAALGSGHVTVGEAHLVTALACIQLEERGRAGEELEAAAATFGEDDVERLRLVEMARVMLNALTGG*
</t>
  </si>
  <si>
    <t>C_30069</t>
  </si>
  <si>
    <t xml:space="preserve">MEQQEPLQKRARIAPTELQPQAASPACAAQAQGSAVSSATGTTVAPAAAAVGLVKPAAAPPAASSTSPPSAGTTSTSKAAPAANVPAAPGAPAPKPGAANAKPPSFIADAREAVQFRAVTCRDATALQAEIAAGGAPVHVDFLHQHFGDSEQIRGYSNLKITIWLHVQTYHAWIDVSFATKRPGADKLSDIWEGAFPEGYFSSKEEFVEQVERTAASLPDLLTLGECVGTVPVRPSSAAGLYGLSAAPAPSAGAGASVGATDGASATQAGSQQPLEVSVRRFQLLTAPPEVKALHARLEPLLLFTIDGANFIDGDDPQWELLLPVVRAPDGGCLVLGLTTLFNFWAYPASCRLRVSQVLVLSPWQGLGLGKALLKLSYDLAIARGCADLTVEDPTPNLQRVREKLEVEMLRRLDWVTAQANKCLDAAARGETTWPAGSEPSEQQQQQPASAGAPEAAAAPGQPASEGPQQQPEAQQQHAGAQQPSLLSTHAFFGALGVEPPERSSVPSSVLAEATAFAEARWRQRLQDAETEAAAAATAMAVDAGAAPDGVGAGAIAADSAAGTSSATAAASNGAAGPSGSGAAGAPVCGALVPSPAFINAITRAIKMHRGQVRVVWEALLWSQPGALQRPRVRAAVEDLVSRRLESQHFSSVGRAAAAKRIVECPTVRRDGTVQPAATSAAEDGDGGGELLVTNFFMYRPAAGEAGAAAAGGSDGGAADTGAVATGRLNLTQVTAEDKTARMDELMGERRQQLSALAAILNKGAAGPTAVKPKPTQVRALPAMLAGEGGVTTVGFGAPAAAGGSAAAAAPPLAGERKRKGPADMEAMMKALEGRM*
</t>
  </si>
  <si>
    <t>C_30070</t>
  </si>
  <si>
    <t xml:space="preserve">MLTASGASGPPSRLQLLLRALLQLAPAPVLLQSLASHLSTVAPMRAAAVGGAAHVTALGAEAAAAALAQRFVAPGCSGVAELLTCQAAATLARQGRQGQGQQGQGRQGQDVSGAQQQLLRQLLLAPPDAAAGGGGGGGGEDGALGAGALAGLLVSLPDRAAGLLAVLRDPQAEAGRALEQMYRRWQQQCGQQERSQQPEHAGQQASTGNGDGDVDNSSGSGSGPASAAGTNGSTAPECPQQHALDPGVLRAAAAELAGDVAAAAVGLLAELAERLAVRGQAAAVADALLASCPSLAVAYELGPGASGSSSDAGGDSWAEAEARLREGVEAALLRLVDASPAAADKLLTALLDRAVAAAAIAVAGDEAAPGAPGQKQDGAATPGVAAADLAEAMRQRRREEFLGLTPPLAPAAVAAAVAALRLLLPPAVAAHGAVSYVLADAMWLSLRRPALPYDCMQVLAAALPALYPAGDNGGRQHAAAACALAAAWADAAAVTRTPPQRHGSLSISLLLLLARLPGDVGTAAGAAASRTAVESTPGLMVSATPAVAGTVVGGAAASAAAGDGDDNDGAASIHTTTDSDDEDPEDLEDEDEEDEELRPLGASVEEMEGDAGADEWRRAEAPALQLRSVAAALRKQDDVGGVLKALGRLEALIRAAPDELGLAAPELVRALLHCRVPEWAESEPEQQSAPGQQKKPGQGQGQQDGAGGGGGASGGGAALQRMRCLVALLAVAPLPAGDALLPEVYSPHLDTHQRLTLLDALAAAAAELAADPRAAPRLAQGPGGRPVLERGPAAAPAAPALTAGWQGGEAMAAGGAGALGGRRGPKTRVWAPAALRKRREEEQAVAAGRQGAGPGGAHTYRNRFADVALRWAAGLLRELXXXXXXXXXXXXXXXXXXXXXXXXXXXXXXXXXXXXXXXXXXXXXXXXXXXXXXXXXXXXXXXXXXXXXXXXXXXXXXXXXXXXXXXXXXXXXXXXXXXXXXXXXXXXXXXXXXXXXXXXXXXXXXXXXXXXXXXXXXXXXXXXXXXXXXXXXXXXXXXXXXXXXXXXXXXXXXXXXXXXXXXXXXXXXXXXXXXXXXXXXXXXXXXXXXXXXXXXXXXXXXXXXXXXXXXXXXXHCRLMAQACVNLQSDLASRCLASLQDAASTAAAGGGLGGGGGGVPQVLGLGQTARLLAGASEPLGLGPGRTGGRGGGSGGPWGLSAALVTDLSA*
</t>
  </si>
  <si>
    <t>C_30071</t>
  </si>
  <si>
    <t xml:space="preserve">MSPPSGSGTNTHISLSLSTELSHSVLEVGEARGDDTPVAGAVTVAAVNEAVAAAAVADDRPRGPRVSGAGEARGAGSVNAALPPLPPAAVRVASLELQLVVLLVVVVGEVVVVVVGEVVMLLQEVLLVGGVPLRHRVLWRVLLQGRGPVHSGRTAAASKFNTCQQRHRRTCKTDAVATVAASLSQ*
</t>
  </si>
  <si>
    <t>C_30072</t>
  </si>
  <si>
    <t xml:space="preserve">MSGREGKLRFQLALSDGTAPAYWKHDGERFAKKDGKTYDPLALCSTAGTLKLCSGKTYQLSLTSNQPVYLREGSGRWYTREFYANGKPIVPLAATTTSTPAPEEPEQQRTEPGTEPGLGLGPTPGANGDTTASSGGVGDEASSAAAAAGARGTYQELTWTDDSKDAMRSTFKATLHLSEETMRPTKSNRRLYLMVAAYVE
</t>
  </si>
  <si>
    <t>C_30073</t>
  </si>
  <si>
    <t xml:space="preserve">MDSRRACLSVFPTAKTWPVAVRGVGKLALPIDAGQAKDLIYAGQPAPYGKGTNTVLDPNVRKATQIEADRVCFSEGWDATLRRLVTGVATALSLPGGGAGVEARLYKLLVYEAGGHFKSHRDTEKEPGMFGTLLVQLPVEGGHTGGQLSIRHLGRKESWDTAAPPAAETKAKGGRKSAGGKASGSQSGSAGKQAPALQYAAFYADCEHELHTVESGLRVVLAYNLVRVQKPAAAKPAKGAAAAAAAQPTMARPAISAASLKAVTEAVRAWEAAAAAAQPLVTLPLAHKYTEANLDFGALKSDDGVKVQALLQCPLLDVHLVLISKTVIGTSYNSGACYHKRRRRHFCWGYDDESDSEGYEDSEDMAETAVMDEIYDTDTATGAWISPLFGRLHQGASFYLPLEDSMLDDDEVFPDGLEPDDREYEGYTGNEGPTLTHVYHRAVVVAWLRSRRSQLLAKPGSLSDAIALAEQRLAQLRGSGSGGRDDTRAVGAARTKAQPYPAASLQQYLLQLEERQPHPVDDSRKQADAKQALQAVLDCAAKEVPVWMGGRPTVHKALTLFTSPGVAQLCGQQWQQQACVRVVQSLTAPATVWDLTQEGLPAAIASAATALSSTAFNDAVADLVARQAPRQPRDCYRLVAHEALPAALRVRMVQAFRTAVFGNEAAAAGNGTAAAVAGGSGCLAQMQATDVCFLAGLVFSTEGAAAAGAGAAAAPCSGMAGAFTAAVLRRGDCQALLQALLKEAAVRQALSTQPPEPAAVELVVARARYLEPRVQQGVPKLDFSMPNASCDDARVTEFLRSPNQSQKFGGFGSIVAARRWANAYQCAGGCRMHAAAAGSGRNAFVQLTKGRDIYNQQLAQYQAAVKELAEVRALVGAAPAAPAAGLAPAAVPGPNAGAGAAAGRVGGAAGSAQGVVVPRQQQANAAVKRPSDVAAVGAAAQQQRLHQAQQVPQARTAVVLDLTDD*
</t>
  </si>
  <si>
    <t>C_30074</t>
  </si>
  <si>
    <t xml:space="preserve">MERTRALLFEAVLPPSFWPEAVVHACHVRNLSPSTSCSSTPWEAFTGNKPNVADLRIFGCRVYVTKPADSRSKLSPHADIGTYLGLQRSSAASRVLVGGKVVVSRDIEFDEDVRGPASRLAGTPFGVTADASGGGGGSSSAATPSAGADPAPPQAPAAPANGTPPPTTLPAPPQAPAAGPSRPATRSQRPSLTPALGAVSEPPLSTAASAAAGGGGGSSSSAASAAAAAAQLFDSDSDDETPALAPASDDEDSYSSSAAMTAAADTGDPRSYSEATNGPQAAEWRAAMEEEMKAQRAHGTWQLAEPPPGARLLANRWVFKTNVGELG
</t>
  </si>
  <si>
    <t>C_30075</t>
  </si>
  <si>
    <t xml:space="preserve">MSCSEGVAQQLALAEHAYEAHAYVIQLFRQSAPLKLAQFESERDEFCLREGETIASYFLCASDLRDRIGAVGGSWTDQQVRLKLLAGLPKPRWENICDICYASPGQTLQQLCGYLMQQEFIKNQEQARSGHVGAVNRSGGRAGAAGSAGGGQGGGAASSSAIICHYCEQPGHIRSHCRVRLADIAAGIFRADIRSPPQLKQSGGGGGGGGGGGSGVVAAVPAAPKVATAEETAHVLVVRGVEDWAVPDAGSSLIVRTYGAESAGSGVSSGYGTADGGMPSSGVVEGHAGGSSTSTYCYSAAVSGSRSSSTIGSAPPPLGGGCSLINMVRAAFRRLRSGPNSSSAGAGVSSSSSGSAGLASSGGRSSVVCNSGDTVLYPSSSSSVGVVANGSVSGSPSSAAAASGVPVVDSGTFAHITPLRQLLHNFTPRSRVVFEGETVTLAQGGRNLLSGRLRDGLFPLSVTMLPVALAAPAVAPPAAGGGPAAPPGGGGGAAANGSNTGVHPNPAAALSGRGGTTSSSSLSGSGTMSSSSSIGAAAPSGGGGASSSTSSPAASLGAALRLHRRFGHLSWTALMQMVGGSLVTGLDVDLCALSQAAGSVCSTCIEAKAASLPFPNSSSEPPQPLALAHSDVCGPMPTVGRGGARYFITLLDAATGLSAVRLLPTRDHAGVALQEMIAQFESHCRDXXXXXXXXXXXXXXXXXGERVARGEVAVEYCPTEEMVADALTKALPEAKFAFCRAAMGVST*
</t>
  </si>
  <si>
    <t>C_30076</t>
  </si>
  <si>
    <t xml:space="preserve">MAALIGSPQLIDIVDEAWARDTLPHDNIQLPEGSMMPEDADDVVGQDSKRDVKRKEKWTELAIQPS*
</t>
  </si>
  <si>
    <t>C_30077</t>
  </si>
  <si>
    <t xml:space="preserve">MQPQPVRAPQLLARGRLPAGPNGASRRSLVAAGAAAADAAAPAPAPARVSPFINVLLPTALALLLCNMDRICLSVAIMPMAAEFGWPASLQGVIQSAFLWGYMATQLVGGALADRYGGKRVLAAGIAWFSVASLLLPLLLQPATVAAGLTVPAVLLSRFLTGLGEGVALPSMSNLVASHIQPAAKARALGLCFSGFHSGNLVGLVLSPLLLMTYGWRGLFLVFGVLGAPLLLFWLKAVPDAPAAAAAAPAAPAPAAPAVAAPAPAPEAAKPTAPAAAARAAAPNSPPGTSMSSISVNINYASTSVPVTAQAATDLAASNAASAAAASAAYAAAAAPAAAAAPSTAAEAAGPGPGSAVAAAAAAAPAVATKSDVTVAKLLTSSATWAIIIVNIVNHFGYFIYLNWMPTYFSKALGFDLRSSSFTAFLPWLVMAVGSSAAGLLADSLVARGMAVTTVRKSLQTVAFLVPAAALMVLCQPGISAATAVTAMTVALGTTSLGQAGFVANMSDVAPRHAGKMFGLCNTFGCLSGIVGVTAVGFIVEATKSFTPVFQMTAALYVVGVAVWLVWCRGEKVFD*
</t>
  </si>
  <si>
    <t>C_30078</t>
  </si>
  <si>
    <t xml:space="preserve">MASREAQAALSNDTRRLIRQIIRQVHPDLFAANPYERQCNSDSLQVLNAYVDDLAKGLSPPPAHLEFYVREAGALMKREAELPATGSLAPLFYAFGLITAEELQAADPYATVQDTNFLSWLQETVHEAVRTAEQHELLKWRIRKYRDTLQEKFSLAAVQVGAEYAVSLSEQERQVEALTTLEYGLSSLYQDGMAFEGLSIQLYHPDMCPVESYAYMDENGDYQMQTSYMKSYIADDGTVHLVADSSTIKEQIRALDLDRARMLAFVADFWLGRVKELTPAVQGLLGVKAVWCDTKTEQNSQKFVIWAGYLLEKREDILRCLGGRSFAFSLIVHSESDGPLINFHTSSPILNVRTDCPPQHLIEFLVSETGVAASEAATEVQSSREREEALLEKVRKAFGLKCIIKICMNDKVLEGAQRLLDNADLIKGSVNLKGASLALDDCYELWDSGFISVPYNFKINELPNKIKLLQAGQRITDSSSSNGNGAPSAPSLVARAATARPHASSGAASSGPAPCGHSALHGCGSGARQGLMAAICLRPLAARRVSSAAVRAVAVVSKAGSSGAASGLVQRALI*
</t>
  </si>
  <si>
    <t>C_30079</t>
  </si>
  <si>
    <t xml:space="preserve">MPKSPLHAPVLVVARFLLAAPFLVSSATTFVLLNNEETRELAVGRAAPTVTALRQLGVELPAQFPADKLAVLLAVMQGLGGFLMVMNHHFGGFLLMLYLLPTTALTQQFWAVDAARTAEQLDVLGRFLQGVGLAGGVLAFMATTDGVPLKVKRPQLHKQHTD*
</t>
  </si>
  <si>
    <t>C_30080</t>
  </si>
  <si>
    <t xml:space="preserve">MVARDVSVSGTASRLVKYQQNIPEQCDDLELRAVLEAAAVPGVVSVKLVRNRNTGASRGHAYVEFASEADAAVLMDGKTRHSLELAGSTLRFEYAPSAASFAATGGGGSTTAPAAAAQDWICDRCSTVNFARRVECHKCSTARPANPQRVAAEMDMPSPILKVSNLEPHVGEDELRSLFQTHVSVREVRVVLDKYTGLPRGLAFVEMYSVSEAGRALGLLQGKVPPGCTQTLRLVYARDKFGGVSGTGGGTAAGAAALEAAQAMSAMYSTWEPKAFDASALEGEDGKEQIAATAGQQQQQGAAQGKAGEAAEAGGGGSASTPSGFVYDPSSGYWYDAASGYYYDANTGLYYHRSTETW*
</t>
  </si>
  <si>
    <t>C_30081</t>
  </si>
  <si>
    <t xml:space="preserve">MPCRRRTRRQPTPKPNFCRTPAHHALPRPSPQRHPQSPRHDLRCHRRRCHCHPGSCSPCPHPYPWAPTAHHCRPSPPPPRPRRRSAPHRAPRTRSRRRRMSRRRTAASASAARRRCRPRRPPPLRPARRRPRRGSAPRRRRRRKMPARRRGSGRPRLLPRRLRLQRLLPPDLNHRAQCRGLPQQRLTAVARHQHFARCQQRLRARRPVHSRPRQPGPQCRRRARALRLQALLQHTASHTRLAPAHLRRCRRRLTQRARTRRRAAAWHRRRGTRGSRRLAGHRCYPPASTPAAVPRRRCFRGSCAPDQLHARPSLLHPALSRPPEHPAPHPERRPRNAVQLGRRAPPCRHHPHPEPPSAQASPQPYPR
</t>
  </si>
  <si>
    <t>C_30082</t>
  </si>
  <si>
    <t xml:space="preserve">MAHSAQYQTFFRCEGTTLLRKLPEEARLSLRYFETVGVLQHFRPLPPLTSSRRVVRGKRYYYVAVTDWGLFLLTKDNKVEGSVLLEVPWLGVRELDKTETDSDDFVKRDPKKPETVIRSLALALYPEADLAALPPALLKKHGLLGHGQAAALPPKPPPKPKPEPAKAGAAVGGCCGRKGAQAGALDPAAPQPPGGGWKERQQQLAAAAAADPSVLQAKTVTVAQPADLLEEMRREREAVQEAARRAHDMYQQFDEPPQPSVLQLSEQMKQQQLLEGQQQAMAMAAWAAQHAQQQMGPLLVNFVASDIDPRLLTPEQLAGLQARQLLQLQYMQNQQLLQLIRQQLHLNLLQLHNLREQLQLSEWERLWRQWQELPAPYNFDTHPALAEEEDWMAGDGRTGGRGGGHTHLRGRSVGVIMEDAGRAVWERSSKHAPPRFLPYAPRAIEAMAPSMPGPVAEATEVPPLTLSGLRTASVTGAAGSGGPAGLRTASITGPGGPAGLRTASITAGPGGAPGVAGAAMARNSPRQNLFSTLRRRGEDGATAGSAASAATARAWNASLPRSRAGSVTAGAEGGAPGILALGQRDQRTGLAAAAAGGVGAGAGPGAGWGGVRASDTDLHLAVEAGMAQLQATQRAAAAAAPATVAIRAPPGTTAADGKAAGLSALELPAGRAGSEVWGGGAGSPAASSVGTASAAASPSTAGAPSPNQLSASLRGYHTPPAGASPPGPERSAASHLSTSTPRPQQQQQQQQQQQQQQQQQEAFMASMRSTAGSQVGGAAMAAQLPPPSFTTTSTAAPATAPPPAPAGDTHLGAAPFTPPSSPPPPAPSTPSPPASVAPSSTAAESWDWRRGGARPRRYALEKDDGSQPAFSDVTRKGRRSRNLAPDPTTFTLPTYLNAQPAYVRLRLGRRRRRRQKREKXXXXXXXXXXXXXXXXXXPPPPLPGRVVSIYATVAAPLEALGAKVLSRQVASQPVAMWTEHEAQEKARAEALARGDKVRRRRDEVEALEEEYEDFWIADEEDDDLTPEQAFLSEYKLVLVTVERKSNLFYHVQRAWLGARMRLALTEAAVPGMPLWYAPPFLPVQVVTDFEYPLQQQQHQQLQAAGGGVLMLPAPGDQRQQRQQSNGMADANQQALRYFADPGTLSAGLDSALVALGGAGAFELFPGDSFTLRRRGRGAELDAPLASPVPVGWAEPADGRPPSRGLSRQLTGQLTPTGGAGTTSLPLGVSVSAAWLAQYEELQARRLGRIHQLTSGAMGASAPTSPQQLQLQQLQQAAHLASSHAAGNALGALPSTFTPGALTAPPPAAPRRGVTWHPETVGEGPGGTPRAAIGGAGAGEAGGMVAQAWSPFLGAADLAAVAVAEPDRGTPERHLHHHPHSPSLQAFTSSGTAAPAPSPAAGGLLRGASGSMLRAAAPAAAYAEVAAERFSQNVDHVEARAFYNELEGLMASGCGLFDDTDADIIKEIILERSFSQTPKAMQLSKCFFNSRIVMSFIISRLYSWGAVCALFSSKSPPRADDHRRPPPGPEPGGISGLSGALAGAGASAAYAAAMPLNSRVTMRVAAHRAARLSGRASGAAGSALYGTSSGSGPGGAVYVQGPSSAAAGQPGGGGAQQGPQPPPQTLYPTAAYQQAQQQAQHQQQAQGQGHGQGQPPQAAAMQQGATYAQHQQQQSQSPQVQQQQAQPQAPHTPQPPYQTLYASPQPQLQQQVLQPPLHEYPHSQQRQSESSPASQQPPYGQTLYPAAAPPLSQPPPQQPQYPQHSPQPYSQQLSYAQELYPQQQPYQQQPNQSGWPSGLTGAMQPLVAPHPPSTPPPQQRSAYHAAAATAAPAGGYDYPGYGDGSSSSYGAAGYGYGGGGFAHGGANGMGVAWGPYGRVAAGPVTEAVGDGGAAGADPAALLPQRAVAPPPPSRVGSMASMASVASRGSRGSRGSRGAGSGAGAVEEDEEADPVFSEAGSPVDSSRGPGAAGRLAAAGHPHLGSGNDNRTLRTSFSFGGGGLAAAPPLLPTPEKLPRQPHGQKDGSWEHLERQDVKEQLGWEQRHGGGYGDDEGGGGGGLIGTDVTLSRSGTLREDGTGGRRPGPASAAASTAGRPGADKRGFPLGNMADVAIAAAVQAAEEMDERQREAAHKYGPLKSVAEVVAAAREAKAAGVRAAPVEEPFKPRPDKSPLQQAAELDEELEFFRRLHAARSWAVFSRATHGHRHLLRRLGLDRTEPTSIMATVQALSEITALAQKRQAAGPEGRRSTPPPTQAPPTLAPSDPLSLSPLREEPYLFVLQHLAVAGPDAWGPGGGLGAGDGGGVDEAVEGVVESITGRTARAVGEVRRGWLRAREDNGGSGGAGGGGRSGSPTRGGGGASAAGIRSAYLKAFLGSRSDPSEELLGACLPQPVLLQFVRRAFLRLACFMMGSAQMYGMSRPGSLAAMVTGFRCARGQGRVQERLREVRSGQDALLAESTQHLFEALLQRIGEAMPWRGGAAVPGEHAIGHVVSRAPLAKMPTRVT*
</t>
  </si>
  <si>
    <t>C_30083</t>
  </si>
  <si>
    <t xml:space="preserve">MKADKGQDKILSVPFAGSPGNGQHRRVVDSVNCPLEVSFLPPATSPVTGSRLGLTVCPGKHILSRDGTLFCRDLGADLKRLREVHGADVVVALLPEAELRYLKVRDYASAVAAHGMEYLHLPIVEMAAPPDLQQAAALVDMVVERIGAGKTVVLHCKGGVGRAGVIAACTLLRLHVCTSARDAIATVRKYRRGAVESKRQEEFVATYSRLCSNPAAAWVQQSLADIAAGNGPSVPVRSRE*
</t>
  </si>
  <si>
    <t>C_30084</t>
  </si>
  <si>
    <t xml:space="preserve">MAMLMVKWLEYVDDEPAAAQDEFHYLKEFVKSKFEPDKFIGVFSSAATRAQGYQDEVAAAGSGLASYFSVFHKLLANKVAALIAAVRRAAAAEAAGDGAGVSRAQAEVSGLVSELRDSCEHSQHTYLHVQHLLHHLGRQPGGQALLAAAQALEAAVAAAAPASAVWGMQLLATRAEDALVLVPVLVLVLVLVLVLVLVLVLVLVLVLVLGRRVSCVSVRAVTQALQLVLVWALASLARKA*
</t>
  </si>
  <si>
    <t>C_30085</t>
  </si>
  <si>
    <t xml:space="preserve">MSSNPPWLKSEEGKDVPHFASSMSTTGRVSFSCSRLSLDAQPSSSPSYPARCSAAISPSESFSNRGGPSCRCSQALSSCMARRQRLRAPGLSPTQFGLTRRASPHAPSTPRASPPPPAPTPASSPPPHTPPRTPSARPRPAPRRQTPPPRCTPAAAAGPPAGPHLAPTP
</t>
  </si>
  <si>
    <t>C_30086</t>
  </si>
  <si>
    <t xml:space="preserve">MNAKRAYLPRCRAVQGAPVLDSTPVADLGLGPHDFLTLIPLAAGKDRKGARGAAPTGAAAAASAAPGPPPPTAAGRSAPAAPAPAATATAPGPPAAAAAAAAAAVAEELLPVPLSVDQHVPYSSHGHGGLITLLPGYESRPNRTPTKLRQLPPPPPQPQPQQLQAAASVVPPLPPRAAAAAAAAPILAAALAAAGVPPAVQHAEPPLQAERRPTGVGAGQGQDVGGGPGQVQGSVPEVRSSSRRPPPQRFLFGPAKPPEESAACAPPPAHAAHAVEPAPAAAAATQPLSAAAAAAGAAAAAARLPYASASGAQSAAATDVQGHDSAGGAAVAPEGGAAAAAAATAAGSSTSGDLLSELFAELGSAPLSRRGQEQRSEQAAGAVAAGAAGGGGGGVGASGGGGGAGEAAVLSGSAAAAAEAMGAPAATGRRRGGGGAAARGGRGKAEASVACRGPAAVAAAAAAAAAGTASDVEVREAGVGEMQQAGQAGAEGEEPEQLLRPPAKRPRRAAAAAAAAAIATAGGARRSRGSAAAHTGAARTAAAAAAATADAAAGGGDEDMAVTSASEDSQGADEDVNVIEEEERDAGEEEAARGPVKGQGHRGKRLRSSGPAGRKGGKQRPITGASDGDDVAGQRDEAAALVGSSSGRAAAAATGGGDGGGDGAVRTDGIGGARPRGRGGTYPRSGPAFDRAAADCLLPLPPALVRLERLFGRLNTLYAFMVGRQVQMTWANASSALAAGAPASQQQPSAGAGGAGAGAAGAGGGAGAGGGGDGPHKGVGVGMCVGVGVGDHYSLXXXXXXXXXXXXXXXXXLEVEAGAAPGGGGGSLHTVLAAQGWQTRMADRTSLMDAITTAAVTEREEQQAHRAWREQQQRAGQDPQQQQEQQKQEEQHPQQAGKEQQQEGQAGSGGGAGTGGVDGGGGGGGVCGHCRAQAAQAAADAADAAEMQLHIELVDPGRSQPLLYEEQAGGPEEATEDSKGAEPAGGGSKRRVRRTGSRPPPVPLDDGRRLWFASNVNTRRLAAFRRSLPEPKSQPEPQTQQPQDGAAVVPMECGAGAITARGAAGVTTTTATTTTTATTTATATIITTITTTTTTITTPAAPALAAAAAAAPAPAAAIAPAAAPTGTGAYGGPGPGAA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RAPSSSRASGRSAAAASGGARLAPRNSRHSYVNGMPAAPTHARAAAAATAAAAAAAAGSASGAEPPARKPPSSALGDSSRATSGAAAEGKVTAAAASLVSELRQLRVGQEAVQQELEAVKQELAAMRQAAAAEARLTRLQRAHELIVGVRGYNSRMSRFLAALTRGETRLDVASSCEHIARGYADELAGLTGLRFRVVSEVVEMAVEVEEGGSNRTNSCRYWLEEVV*
</t>
  </si>
  <si>
    <t>C_30087</t>
  </si>
  <si>
    <t xml:space="preserve">MLQLSSSRHQARQLLDTTRGGADESALPAALAASGDEQAAAQLKDLRAGQLSLGSDVDGVKEKLGEVKQELEAVKQELAAMRQAAAEEARFTRLQRARVLVCGGEDSEDEQYNYPADQILAGLICGETEFDLGDGCITGSPHAPGEQCNEFASYMHSLTGWRFRVKRRPWRRFMLLLAEEDK*
</t>
  </si>
  <si>
    <t>C_30088</t>
  </si>
  <si>
    <t xml:space="preserve">MLQLSSGQHQVVPAAAARHCLPSPRSCARPALRRCVVVRASAAAAAEPPPPEQQPNNAAARPAAAAATDEAPAAPDATATARATPATTAALPHQARQLLDTARGAESALLALAASGEQAAAQLKDLRAGQLSLGSDVDGVKEKLGEVQQELEAVKQELAAMRQAAAEEARFTRLQRARVLVCGGGAGEDEPHNYLADQILAGLICGATEFSLGDGCINSSLHTPGEQCDLFASYMHSLTGWRFRVEQRRWGGRFWLLLAEEDK*
</t>
  </si>
  <si>
    <t>C_30089</t>
  </si>
  <si>
    <t xml:space="preserve">MPPRAPPPPGPPRPTPRPPAVSATATAAVETCGGALGGGGGGGGGGGGGGARAAAVTAASG*
</t>
  </si>
  <si>
    <t>C_30090</t>
  </si>
  <si>
    <t xml:space="preserve">MATLRLDVSGRLDEEAPSREHKHHNRNVDEAERECVFTLEPEPSSSPGHIYTDLSCFRDLTTLHQGRHSTVWSAVCKRTGRTCVIKGYNRDSLKPRQLNNVRREIGLLRFFRDTGTKGVVALLAAFEDKTMIYLVFEACMRGDLYQLLMRNRGTLHEEFVVTKIVFPLLCVLQQLHKLHIVHRDIKPENIFITEDGEIALGDFGLAGHKFQDRMTERVGTLDYMVLSIPANEDADTQSAPSPSDGAKTYDEKVDIWATGVLVYELLVGRPPFEVDDPQETARLIMSGSASGYPVHISQYARDFVAQALTKLPGARPTAEDLLQHSWLRHYFGGKVPDTAAQCGSTVTAGLLKSWLVASWSDISKAGTALKPNSVVPNRLFLSPASSPRKALSTGDGPNSVGHLMSLESSEPGLEAGGSDPSTAPNRLTASQYPSRDSSAGSMDQAVPQERTYVRNDSGASASSSISVASFASLQHVPRTGSVNELAESEDLGLVQRSASVCAANMGRPPAGFPAGNTSLKPVWQAQQTSTTVGANRKTPGKSRFAA*
</t>
  </si>
  <si>
    <t>C_30091</t>
  </si>
  <si>
    <t xml:space="preserve">MRPSQARAAAATEARHAASRSVPSSARPKRPSSSSSGLEPPAVPPEVAAAVAAESAFQTKLENSKKELVKKLAVQIKSINVK*
</t>
  </si>
  <si>
    <t>C_30092</t>
  </si>
  <si>
    <t xml:space="preserve">MGRALIVEVTTDAAGEEEIELDDSPGAAWRLDVSRVPLVVTVAQVRESEGVGEGEGTGEGEGVGMYARCVVDLAAPEERCSSSALHVAVNRAGQVCGATSSGRAGVEASMLLAMTETAQRLAPGLWEQIMRFLQSPAR*
</t>
  </si>
  <si>
    <t>C_30093</t>
  </si>
  <si>
    <t xml:space="preserve">MALKMRVSQRQALGSQTFVCPHGSVVRKAVSSKARAVSRQAQVVRAQAVSTPVETKVANGVAASSAAGTGQNDPAGDISKTVLGIILGGGAGTRLYPLTKKRAKPAVPLGANYRLIDIPVSNCLNSNVTKIYCLTQFNSASLNRHLSQAYNSSVGGYNSRGFVEVLAASQSSANKSWFQGTADAVRQYMWLFEEAVREGVEDFLILSGDHLYRMDYRDFVRKHRNSGAAITIAALPCAEKEASAFGLMKIDEEGRVIEFAEKPKGEALTKMRVDTGILGVDPATAAAKPYIASMGIYVMSAKALRELLLNRMPGANDFGNEVIPGAKDAGFKVQAFAFDGYWEDIGTVEAFYNANLALTDPEKAQFSFYDKDAPIYTMSRFLPPSKVMDCDVNMSIIGDGCVIKAGSKIHNSIIGIRSLIGSDCIIDSAMMMGSDYYETLEECEYVPGCLPMGVGDGSIIRRAIVDKNARIGPKCQIINKDGVKEANREDQGFVIKDGIVVVIKDSHIPAGTII*
</t>
  </si>
  <si>
    <t>C_30094</t>
  </si>
  <si>
    <t xml:space="preserve">MPHKFYKWRWMALNPFHRRIGVLPLVGPVTWGELIVLLAALAVAAGWAAGQWGDVGAGNVAVTFLIIAYVLATRNNAVTFLLGLSHERAIAWHGLAAAAAVGLALYHGLIEEYVDPGKRGKERAEHKFYFVTGWIGFGLMAALVGTSASRVLRQYLWNTWQVLHWAFLLAVVFVVTLHSATTVLFGAAAWALDLLLRWWYQAGEWCGLWELQGCLRNPHMVEIVALPADVVRVSWDPSKFDYAGGQYVFLNIPAISWAEFHPFSLSSAPGHTQVHLHVRVLGDWTRRLHTLASKDVTPGQPKMVKAFIEGPFGSPSIDLYGERFKAFLLISGGIGVTPVQSFFNHLMAQRTRGRPVRLAHLVWSVRDRALMSNVLGFDDVYAAKRLPASLPLSFQPDLISPNLYQEGACLAAEPAPYAPPTPSSATSAAAAAVGGGALAPMAKVASTSALADLERADAVLGHGVAGPAGSDDFIATEFYLTQARDNDRTKANIRPELQPALRLGRPDLPQLFMDTARRAESLREREVAVFVCGPHQMVREAQALAAAISKPRGGVVFHVHAEVFEF*
</t>
  </si>
  <si>
    <t>C_30095</t>
  </si>
  <si>
    <t xml:space="preserve">MPFKFYKWRWMALNPFHRRIGVFPLVGPVTWGELIVLLAALAAAAGWAAGQWGQVSSGNVAVMFLIIAYVLATRNNAVTFLLGLSHERAIAWHGMAAAAAVGLALYHGLIEQLSWGGNEDAEEDDLGSYFVTGWIGFGLMAALMLHWVLLIAVFVVVTIHSAAAVLIGAGVWAFDLLLRWVYQAGLQNPHMVEIVALPSDVVRVSWDPADFSYAGGQYVFINIPGISWMEFHPFSLSSAPGENRVHLHVRVLGDWTRRLHTLASKDVTPGQPKMVKAFIEGPFGSPAIDLYGERFKAFLLISGGIGVTPVQSFFNHLMAQRTRGRPVRLAHLVWSVRDRALVTSVLGYDDVYASEHLPASLPLSFQPDLISPNQYADGRNIGPQPDTPYXXXXXXXXXXXXXXXXXXXXXXXXXXXXXXXXXXXXXXXXXXXXXXXXXXXXXXXXXXXXXXXXXXXXXXXXXXXXCSQRRSAGAGGSPPHSHRTPRCANAEPQVDMERGIGTSSNGGAAASGAGDFIATEFYLTQARTEAASAKANIRPELQPALRMGRPDLPKLFEETAKRAEFLQLKDVAVYVCGPSVMVAEAEKLAAANSTWSGVTFHVHSEVFQF*
</t>
  </si>
  <si>
    <t>C_30096</t>
  </si>
  <si>
    <t xml:space="preserve">MGGEKLLDQIFNLKFTAKQLARSAVKCEKEEKAEKLKVKKAIEKGNMEGAKIYAQNAIRKKNEQLNYMKLASRLDATVSRLETQAKMQMVQKNMAGIVKSLEKAMASNNLETIANTMTQFEKQFENLDLQTQVVDDVMGAQASLSTPEDEVSALVAQVAEEHGLELAVGMPHAAAGTARPAAAKAEDDLTARLAELRGR*
</t>
  </si>
  <si>
    <t>C_30097</t>
  </si>
  <si>
    <t xml:space="preserve">MMVPTTTEARSDGNGDGDGASAGAEAPGAAAPADPPTQPAGLAPRPALLAARHAAAPDTAAAARVASAAHGGGRASWSGSGGSSGGGAIGVSGIGSGGLRRRSMQHMVMSGQXXXXXXXXXXXXXXXXXXXXXXXXXXXXXXXXXXXXXXXXXXXXXXXXXXXXXXXXXXXXXXXXXXXXXXXXXXXXXXXXXXXXXXXXXXXXXXXXXXXXXXXXXXXXXXXXXXXXXXXXXXXXXXXXXXXXXXXGGGAACVAARGAAAGGGIAAGGTAATHGSSGFSGFGPPVNAKRATRLASIAGGIHITNGSDGGAGAAGDDADATTTTAEEAVSPGSPAARLRWHRAVAAVGAVRSLHVQASTLVDRAAEPQDRLFAALSLTLQRAAWERLMASGGGGGGAAGIGAKGGVGRSATKGGRNNTSTSTSADPHRRLLHHYLEKKRAGTFANAWERLEAELVITGTHVFDWCTPARMGEHWPLFTCAFTAAAGLLFAFMAGNYPAAAALAAVAAAAQDAAAAAAVAVANVTAMLAPAGSQQANTAGSSGVSGGGWALGPTAASTAFGTSATTATAATAAVAAAAEAAARLLPTRRAGPAFLADVLLRGGSAAATSLPESYLRAWGGRYGPDLHYGGVSQAYRWLTGPALHVDFRHCAANLALTAALGLGLEVRYGAARVAAVWLAAAVGGGLLSAAVESPCRVVGASGGAFGLLGLFAADTALHWRRLRRPMLRCALVGVLLGLLVFALAAQQHTAVSHMSHLGGLACGLLPGLLALPHLPSQAWEAALPGLGLMGLAAWFAVLPAYVYAVRLPAAAPGCPPLEQWAPEGL*
</t>
  </si>
  <si>
    <t>C_30098</t>
  </si>
  <si>
    <t xml:space="preserve">MSAFEELGVMPELAKAVEDLGWMLPSPVQAEAIPLILGGGDVMAAAETGSGKTGAFAIPMLQIVHETLRQRARSGSAASTSGRGAAGAAAAAASPAAVPCVLSSEDRELHVAVSPDGLSAQSRSEKAWGGVRGSVGVFASCGGKVYYEVTVTDEGLCRVGWSCPTAALELGTDRLGWGFGGTGKKSHNRQFDSYGEPFALNDVVGCLLDCGEAGGSVAFTKNGRPLGEAFKLPDNLRNQVLHPAITLKNAEVALNFGATPLAFPPPPGYIPLAQAPAAWVAAGGGAAAASAGGGGNGRGEKDLGRKPVCLILEPAKDLAEQTANCFNDYGKHLKAPEVKTGLFVGGMDAAPQIRMLREGVDVVVGTPGRVIDFVESGKIPLDQIRFFVLDEADRLIADNPDVITKLYGRLPKQGTGIHRLQVLLFSATLHSPEVKDMAGRICINPILVDLKGRDAVPETVDHVLVRVDPREDRSWLQSNPEVFTDSCHALDRVGPNAAASPECLSEGVKRLKQRLLQRIIDTMKMEQCLIFCRTNHDCDQLERFLNTLGGAGGGAGGRGFRGKRESGKENPYSCCVLAGARSMDERRAALSAFKDGDVRFLIATDVAARGIDIRELPYVINMTLPDKSEDYIHRIGRVGRADTMGLAISLVAEVPEKVWFCTVKGMKPWLAPDSSNTRTTDKGGHTIWYNERELLGAIEGRLGRPIPPMSDDLTLPPELAERLSAAGDKYGQQRGGGVSKEVTEHLAAIASNVAQLAGLEWQVQTSYLSLKRKWG*
</t>
  </si>
  <si>
    <t>C_30099</t>
  </si>
  <si>
    <t xml:space="preserve">MLPVGVPISVLTDSYKATHFLQYPKAQKMVAYGEFRQGFNKDKTDTRLVSYGMRYLVETYISRQWTMEDVEMADAFYRTHMAPNHTAFPFPRALFEKFVRENNGFFPVKLETLPEGTCAHVRVPVYQITAVGEYAPLCTFLETILTMIWYPTSVATLSRRARDVVEASFARTSDGGVGSPLVQSKLHDFGFRGCTGVEQSIIGGCAHLLSFTGSDTMSAAFYAQFKLNGGRPVAMSIPATEHSVMTAWPTEAAAMNNMIDHFGTGIYACVMDSYDYAKALSEVLPSVSVHKLSKGGYLVLRPDSGDPTEAVLMALAAAEKVFGTTRNGKGFKVIPGCGVIQGDGIDLPTMEKIALAIEAAGYAADNVSYGMGGGLLQKVNRDTMSFATKLNHIIYEDGRAADIMKQPQTDTGKFSLPGVLAVKRVDGVPTVFPADSGEVAPHENLLRVVYDCGPLAGVWEDFDTVRARVAAEWTALPKTSDNISASLKEKVRQQMALRGKVPALAH*
</t>
  </si>
  <si>
    <t>C_30100</t>
  </si>
  <si>
    <t xml:space="preserve">MDGQSDDEGGSPREQTQEELEEQAALARIILAFRDYQQSAEWEVARWQSNYSQLPPHHKALIPHQAAKLAAARAAVNTNQFFIKSLLQAFDPECASGPLPPHLMVPPALRSPDDGPDGITGRVSANDVDKVRYVLKNVVRDWSDEGAAERLLSYGRILAELKEGFKDWSNPHRPPRVLVPGAGLARLCLEVAALGYEAQGNEYSYFMLLASSFMLNHMCERHQYTVHPWLHTNCNHLSDADQLRAVAVPDVLPSQLVQGPGLMSMCAGDFVEVYSSPDMRGLFDCVVTCFFLDTAHNVLRYLEVISACLTPGGRWINLGPLLYHWADSHTYLSTMEQSIELSLDDIKAAAAAMGFRLVREETVDAPYMANYKSMFKTVYQAAFWTMVKEREWDPAATVAAAAPAKQQQAPPPPPPPR*
</t>
  </si>
  <si>
    <t>C_30101</t>
  </si>
  <si>
    <t xml:space="preserve">MRGQQQRAAAEALCPYGRSTRSCALVRTQRPYNEPSTGRWAHWDHAVLPHWDPATAAKYPQGIRFEPPDCLHSPYYPLRGPYSSTSQELIRQHLEEMAKYGIGILVASWWGPGWRQGSHDTQLINTDDRIEQVIREIEATSSPVRVAFHLEPYEGRTKQTVHEDLTYLSHKYKDSSAVARVNGRILYYVYDSYRLPASDWAELLVRNTGPINVRGTAADGFFLGLWLEKDDGDKNIGPGGFDGFYTYFSSEATSYASNPTNWPDLQRWAREHHRIFVPSLGPGYHDGKIRPWNMAARREREGIDRYKRLWDTAIALGVHFVSITSYNEWGEGTQVEPAVPRPMRKDCAYLDYEPHSPFEFLRLTQEGGERLTAAAEQAAADADALRGGDKEGAAEEVEEEDDDVNSTS*
</t>
  </si>
  <si>
    <t>C_30102</t>
  </si>
  <si>
    <t xml:space="preserve">MRALRDSGGNTDASSARVGAAASPAGAAAAAAAAPADQLAVLWGSGRLAVMVYDHACSRFVAVQEVALCRPGTQPRHTPRLLAVSPSGRHGLAAAALQDRVMFLPPRRQLVAAAAAASTTAAAAVAAVPRVGTAAAAAPAAADAAAATQAAAALGAPAPAAAGREGQDPDGGDDGGGEGEGGSPLLADAPVHYHHWVTRGRGGRQPVMTAGPVPGAAPRDLRRAVADALAAFQPRVGEVEHRPPPPPGPVAADAEAAAEAGAGPAGEVAGVVAAVARLAAAAAGDAPDRAQAVEGEAVAVAAAAGVDAVMERVAPLAAGEEAAPPPPPPAPVAPPAPAAPLPQLAGAAPGPGSGPAAGALASPPPAASQAAPTAAAVDAEALDLLLLPGCGAIWDLALLEWEGECEATGGAAGAVGGSGSGSGSGLVVLGTHGALYVQAGLLHALSAAAPAHPHQHTAAPGAAVAGAGAAAAEAPSGAAPLLAHQQSHHRPQSHPLGSAAGAADVTAATAAAAAAATELQIEPPSTAAGRGWSFLRFARTRNLAPASPFAAAAAALGMSLFAATAAAKAAAAATARAAVTGTGGAAAAAAGGGPGATETGDAGDTNADAVATTAVAGRSSGVAALLHRYGYVSASGDVGAAGADRGGDQRGDGLDGDRASWAAGGDSMEEGKGRQQAGGSIRDRPKSTQEMIVGLRAAIQKAAAAARVGARGRPEDVDAAMRVVVGPMVVKISVGRKEPKPLRQAAPVLGVERMPLPEPTQPGHILAAAAWLQPAALPVPAPAPTAAANGGPAAVTTAGASASAGRVSVSRLLLCSATGGVLCLTVAASQQPEHQALQGGAATGSATATRAPAATATSASLAAPAPASDGGVGGVGVEGMEVDEGAADSVTAQHDNTGAAVVSAAQLEAAMRGLALVRLGALPCALLGDAAGEATAIAAATASAQRRRREDPGSSGGDEEGFVEGQPGLRVPRALAELTSLTGTAEAGGAANSNGSSCGTGPDGGGSSRGGTGLLVWAEEGGDVLFLRHRLLPQPQQLLQWLADGEQAAWRRPRPYRSQAAAAAGCAADAAGAPRSPSFSWAARGARPAGQGGAAAAAGAAGSRLRLLPGAAELAAAPAAASSLAAAAAVLMGMDVGPPPPPAPLPLPHGGKSGGGPQPAADAAGHGDAGQGVSAAPARAQPAAGPTAALAQAKPHPKSRRSPQAQPRPVVDFVVSEAQAAQAHGSRPLQVTGAVLELPSAGEGGSAHSVFAPASPPTRRSLADGLAGAGSVSCAAAAAAQQQLPALSWEPPLEVLRGGQSVMVPVVGRVPSPGATPTVLAPVVPAPPAGSLVVLSFLSGSRALASAPGAAIAGAATAVDGGGGGWGELRDVTEGLQLRHWEPTVAAGLLAEGVLAQVTPSGVLLSSLELLATPSAAANTAAAAGLLSADAGPSAPDTVAAAGGAGARPSTSQTHSQTHSQAHSHHSHSHTSYSQPRSTWPSPKSSRFEEQAAVAAAPLQAQLAAGLGAGGGGAGAGAGVGTGAGGVGPGAHDAPGTPMSVGQVQGAAGSAGAAGAPAAAGRGRISASGFSTDVPPADGGGGGGARAAAAAAAGASAMVRAASTQAFSKVGASNDDGLDGGGGEEAEAETRLGLGLALGDVDDSLLSGGGGGGDMAAQRSAAGTPAPVMMQTTADTPGPEADMEVSMMGPAGAMTQTGGAAAVSSGGGWGCHPGAAVRRVGHVLSTDALQTAAGSEPLSIEALAVEAVEEVELPYAGGAAWWSAGGGGGGGGGGREVGLAAVAPGCVALMRQQQRCITVLGVLGRHQLQQRRAEAAAAAATAASAGQAPGAGTAAGLVRSLSNGSSRDGGGDVDGGGLRGGSSRKRPRGGLVLVELGSLPPLEHEPSCMALRQLPPAWVPPPPRRSASRRSLAAAVAAASAAAAAAAGAPSLSAHAVPATGGRXVWRLCSGQLAAVPPRMGSSVTVVMGAGGQGAGISGRLQVAPANASSNVAPAAAAWRYQLLVGDHAPSIQLFLLQGPTGGGGGGGGGGALLTVTHLAAISTAPPPSLPLPRTPAGPPPAPVPESVLFLSPEPAGAAAAAAAAAGTVVSTPRAGSRKALSGSGAGGAGSSAVVASAAGGGARAGRGRRLRHAAGEPSGAALSSSAVVSAAAAEADAAAELTVCLVGLRSGGVAAFSYGPPPAPTAQLAPRAQVQQGQATGDAGGCGGGGSAMDVEVDGGGTEATAGPSEYVLCRLWHTQLEQVPLRLVALAPQRPWQALAVGTSLHAVSVAQPSGRLTTRQLLPPGGTWGDHGASAGGAGAVPPAAAAVEAVAAVPLFCPLPAAAVRSRKAGGSRRARSPQPQRPPPGVGSGPGTDPATATAAAAAAAAPNAPGPSATAAAASELTLVALTDGSWRLLSLQFLSRAGRQWQSVAGLGPAGRHALPPPPGTWPIGRPQRVLRVPPLEQPPLPPGAGPSGSQAPGVAAAADAAADTAMDGSGPGPGGSRVVPALSAAAAATAAISTAATTPPSSTSSYIVLLAEDPAAPPRPPPTAAADAPAWAAAPRVTGAEWLHVLDAASGRQLLSYDIATATGGFLATCVEAWQVGPEAGVQPAAAPNGAAAAAAAAAAGDARRRSGSGHGLQGLLGPWDGEAGGGAAAAGFGEWAFEAQAGEEARGAAAGAVGAGAGAQAREQDAFRAHLAILRRLAAAQEDEEDEDVIGAGDAAGAAGPAGAAGHRDRNRNRGGQQEWGDAMDADVWDVDMPDGDAAAGAAGAAGAGEGDVEAGMALGAWRRRLQDHFGGAAQQQQQQQQQQQQQQQPPRRIRVPEADLAGAAEAAAAAEAGAHAGGAAAGAAAAAGGRQEPAAAGEAAAGVEDEAAAGEQDAAFRAAEEALEAAEAAALEAGAELVAFRQRLDEAVAQLDVRRAEARQAAEAAEALRGLPQGGLAEQVVEAAEAARQDVAAQEGRLGALEXXXXXXXXXXXXXXXXXXXXXXXXXXXXXXXXXXXXXXXXXXXXXXXXXXXXXXXXXXXXXXXXXXXXXXXXXXXXXXXXXXXXXXXXGRRCRGRRRQTAAPPAATVPPLPPPVPRGEPATLLAVGVGSQMGGEVMLLRLLPPALPPSPPAPGLAPDTEGDDGDDDGADIKGTARAGASADADMSDAADERAPGWQQPLTPHPPLAVHAQQPRQGLQQQDADAQPSAPRLVVAFRLLLPKPVAAVCPFGSQNLVVAAGRRLLFFRLRGGRLHRTGWHATRNTATALAACPARRLLAVTDGATGVVLYSAILAKAGRGGGGGTGGAGGAGGGARLGPIIALRLVAADAVPRPITSLVLLPAPGAGAAAVGCTTPASAQQLLLEQEQERHVLQQRERRRRRRRRLGLGLDGGRADGRAAHGDAGGMDMDVDMDVEPEVELEDGGMEGAGGRRGRGAAQRLDASDSEGDDEEEEVRRDVREGPGAGRGEAEGAEDGVREDGDRERDGEGGPRGPRHAAAGAAGGSADDEAGDGAADRPAGVAVDDPSRMPVVAATDTCGRLLLLAPEPASATPCRNLVPVAAVQSGDVGLRLRAHVAEPPPGCGAAGSTATAPPASLVLAGLSGAVQQLRPCPDAAVPLMALVERALAAHTAAATANAAAASRNSTTAAAAGGSAAAAADDAVGSDAWWQWWW*
</t>
  </si>
  <si>
    <t>C_30103</t>
  </si>
  <si>
    <t xml:space="preserve">MIHTDLNVVYPEVSALSVLMGYQTSNAGCCKVLLHPAWGSAVYPASLFTEAPLDALLAAIQVANASQVE*
</t>
  </si>
  <si>
    <t xml:space="preserve">MSHKPDDDYDYLFKVVLIGDSGVGKSNLLSRFTRNEFSLESKSTIGVEFATRSIQVDGKTIKAQIWDTAGQERYRAITSAYYRGAVGALLVYDITKSVTFENVERWLKELRDHADSNIVIMLVGNKSDLKHLRDVQTEVAQAFCEREGLSFIETSALESTNVEKAFQQILTEIYHIVSKKVLDSEDNRPKIGEGRDVIVIDNAHDDGGKKKGGCCS*
</t>
  </si>
  <si>
    <t>C_30105</t>
  </si>
  <si>
    <t xml:space="preserve">PFCAPALPLPLLSPPPRRAAITSTHQPPVSPPPPPARSSPHASCKRPQRPPLLLTTSPAPLAPAPPAAASSPPPAHAAATPTTIQSPADPPGRARKHPPLAAPRSPSHKPPGGSPRPRALPASRSWPQHSPARRPLRPSQRPCWPLQPRAAAVG
</t>
  </si>
  <si>
    <t>C_30106</t>
  </si>
  <si>
    <t xml:space="preserve">MRSQVARLVKNGASSRAVHLRISCMAHTYQYPRPAVTVDAAIVARPSAAAPPQLLLIKRKNEPFKDCWALPGGFVDENESLDVAAGRELQEETSVDPASVSMTQVGAFGDPGRDPRGWTITVAYAALVPSTELGVKAADDAKDARWFDVSALPQLAFDHKLVVRSSLRHLAKQPAAQAIDGLSPVLESAATQLDGPWQTAESREPPKRTKGGV*
</t>
  </si>
  <si>
    <t>C_30107</t>
  </si>
  <si>
    <t xml:space="preserve">MKEVFIALGGALLGGLLAGKLGKKKNSDASAAKKDAASAPKGYTYQWPRPAMTVDAIIVSQPTPASPAQLLLIRRKFDPFKDSWALPGGFVDAGEGLDVAAARELQEETSVDPASVSMTQVGAFADPGRDPRGWTVTVAYAALVPSTELGVKAADDAKDARWFDVSALPQLAFDHKLVVRSSLRHLAKQPAAQAIDGLPTLLRSAAAKLDGPWKADNK*
</t>
  </si>
  <si>
    <t>C_30108</t>
  </si>
  <si>
    <t xml:space="preserve">MLCISMLDLMPAATEEVGFAAANTWFFAGVAFFAVVVHFIPEPSSEGLVLDEAEPAAPAIASSKKQDGDGDGAAGKAAAGKADKGTAGRRPTKRTSDSSAAAQADTTVAAPASASASSVAATGGTAAERAARREAKKRVLLSGLITAIGIALHNFPEGVAVFLASMKSHAVGASLAFAIALHNVPEGVAVALPVYFATGSRWRGFLYAATSGLAEPAAVVVLALFFPSQGLDKQLVEKLLAAVGGIMAFLSISELLPLAFEHAGRSAAVISLFVGMAIMSANLYILDHWMGHDH*
</t>
  </si>
  <si>
    <t>C_30109</t>
  </si>
  <si>
    <t xml:space="preserve">MGAWGSGGGSKPESAASADLRRLAQLAEAAALLEGFSAGHSQPLPGSRSRSERAARDGSPDSADGCNGSAGLSRGRSGELDSWRGGARGSGAHDDGTDADEGMEGDDLLADEDEDDSAGGDSSGRSLTDRYRAVLKASAQQRGRGSGSAGRGGGGRAGSPDDEDVLGRSGSMRNGVCARIASITKERLQQVYHLNIEEAARELGIGMTKLKEHCRTLGIPRWPSRKLKSMDKLIESLNERAAIEPATKEVINDILAEIESFKRAIYENPCLEVEEDIKRLRQSNFKKEYQQRQVEQRLRVSEPRSERERGGASSLGRAASGSLATSSQQQERPATGSGAVASRGARYGGNLESSPSLPLTEAGACGMGVPVGVAALALAAQAAEMPAVNLARAASLAAVAGLIQPVMPPSNVLDISVQSAAALAPPPPPQLPGLLPPQLHQLLLRPTTWRKG*
</t>
  </si>
  <si>
    <t>C_30110</t>
  </si>
  <si>
    <t xml:space="preserve">MSLQAARQATAAALRALEAAYRALVEEQSCIAVEGPGPDCLPGAGSGGPGEANGGGGRGAVGQGALRLVESLVAASKTLQVSLPVVGADIAYAGAPAKRRRGVLGLLDAAERAARAGGGLAVDTADLEFLELVEEATTSAMLQLRLLQRAAEGVAAAATSEETAVEVERYFGQKPTYERIQFFTARAAILIAQFRDEKQADAKALLLSEAKKLITTASSLDPNEQLVLLTSGLHHMARVGPKGPHGGGGGLRVLALDPDCADAYLGLALLAASDANVQQGLADCLRHLLTAYQLQPGHVGVLTHLAHYCLLMGQPERGEVLARAALEGAEALPGSASEGVRAEAMTLLARAYHAQGRMDEARAEYGRACALDKRSPLPRLGMAQMYCGAGQLINAATELEEALKAAPAFYDALKILGQLLPALNRESGSGSGGRGGPDPGGRLAATVGMLKEATGKXXXXXXXXXXXXXXXXXXXXXXXXXXXXXXXXXXXXXXXXXXXXXXXXXXXXXXXXXXXXXXXXXXXXXXXXXXXXXXXXXXXXXXXXXXXXXXXXXXXXXXXXXXXXXXXXXXXXXXXXXXXXXXXXXXXXXXXXXXXXXXXXXXXXXXXXXXXXXXXXXXXXXXXXXXXXXXXXXXXXXXXXXXXXXXXXXXXXXXXGRRAEASAARRAALESKRSERAGRRAAREEERRARKAAKKAAKAAAGGGEEDVDNLFGSDDEDEEEEEEADQAQEEEEEPELEEQPEDEDVPLPDHVVPTRLLNNAAVLHYRAGEVATALALLQRAVEGAAADAGDGSANGGGGGGGGMSSRMHRATLAFNRGRLLEAGGEYKAAAALYKEVRVLSEHPTYIDCYLRLACIARAKGNHKEALEFAQSVFSEVYASMALSDGFLTIPDVLINLANCNLARCDYQVLLYLARALYDSNKLTEAQSCLKRAIHLAPTDYKLRFNYALTLQAHRHYEHLKVLGRERSGLDDVKLNAHVSFCAAQLQKTQDLIDAAAKEDYEARLRRHEQIKIREAAEADRQAEELRRQAEVDEARRRRDELARAAQDKLEVRKAEWRQQAELLAGTEGGAGGGAGGEGGRKRRRGEGGAGGGKKRKDKGGRKSAGRDEVGDLFGDDEEEAAPGTEQGDDEPEYDERAGGMPSEEDDEAAAAAMAAGEDGEGDRGSKRRRQRLRAAAAAAAGDAGDADAAVAGLEDVEDDGAGAGVPAAADDPMLQDDDGAAANGDEDGGAGGGGASARRSRRAALHDDGDEEEEAPPPAAGEVAAANAGGGDAAAADGVQQDLHRDLFGDEDDD*
</t>
  </si>
  <si>
    <t>C_30111</t>
  </si>
  <si>
    <t xml:space="preserve">MRTGGRLVHALDAATTHVLHSPGEAAWPGLVHAAVRGGPALVSQDWLNEVADGGLFTNALPDAAPPTELVLGPGRRAMRLPQQPAAAAGAMLSGFTFGYSSAWQQSPGLAALIRECGGRVLATAGERSAATPVVTVADTADGGAAAGVDTQQLLLAILEGDSAALNELLSRATAASATARGAAAQPADDMDAEDLAADSDITQAAEEEDGAEDVDVVEQLPTGCQAQQAGLAAAEPAQAGGKPASIKTEDVGLKDVAPERPPPIMTADGWLVAARKSAPAPAVRADSPGESPEPEADAGPWLTQHTQRGHGSGKSWPPLVKEEAGSTEKPQTGPVAAPAGRGRGAKAAAAAAAAAAADAAAGAASRMVKAEEAALPDVNDASAQTVLELDLFAPKAAAAATPTTIPGAGAGDGDGEEAAAAANRCGEGSEGGARDTEARRPGRLVNYKAFRKQTGQLPAAEVARQPLPVTLVDNFQREDAEAQAFLRQEEERAARKRAADEMFRTGGVGGGGGAKKPPRAKR*
</t>
  </si>
  <si>
    <t>C_30112</t>
  </si>
  <si>
    <t xml:space="preserve">MSSDELKAKGNAAFSAGNFEEAAKFFTEAIGVDPGNHVLYSNRSASYASLKRYTDALDDAKKCVSLKPDWAKGYSRLGAAYHGLGEYPEAIQAYEDGLKHDANSEQLKSALEEARAAAAAPRRPGSIFSSPELLMKLAMDPRGKALLGQPDFMAMLGDIQNDPSRINMYLKDPRMQLVLELALGAKFGAPGGGEDEEPASATAHKEAESHKPASASHAHDKKPAPQPEPEHAEVSEEEREAAAKKAAALKEKELGNEAYKKKEFETAIAHYNKAIELYDGDMTFLTNRAAVFFEQGEFDKCVADCDAAVDKGREMRTDFKVIARALTRKGNALVKLNRLEDAIAAYNKSLMEHRNADTLALLHKTEKTLKERREADYINMELCEVEREKGNTAFKEQRYPEAVQAYQEALKRGPPAVNPEAYKLYSNLAACYTKLGAYPEGVKAADKCIELKPDFAKGYSRKGTLQYFMKEYDKAIETYNKGLELEPDSTELQEGLQRAVEAISRFASGQASAEEVKERQARSLSDPDIQNILKDPVMQQVLRDFQEDPRGAQKHLKSPEIMVKINKLVAAGIIQVK*
</t>
  </si>
  <si>
    <t>C_30113</t>
  </si>
  <si>
    <t xml:space="preserve">MVQSEEYDPYEVAKQLYPDLPQGFPYDNFDLEELILPPGDDMGIKSDDDDVRDEDVQTQSGFGSCIVIQNLPKAPEEKYEKLMGVVRTIASKLGDVRENGIFMPLDDATKTTKGFAFVEMARKEDADAALSDERFINGYQLDKNHKLTLSRFDDFDKYAKVPDEYVQPEPVAYKQPENLHSWLADKYGRDQYVIRHGDNTAVCFNDGKRSRAEVAYQREYWTESFVQWSPQGTMLATMHRQGMAVWGGPNFTRINRFGHQNVRLIDFSPNEKYILSYTSHEPATARDSFHVLINVWDVRSGKQLRKFEGPVDEYAVGSSAGPNGALKWPVFKWAGGRDDLFFARLGRGKISIYECPSMTMLGKESLKLDGVQDFEWSPVEPVLAAYSAEQGNQPARIVLIKVPEKTEMRQKNMLNVSDVKLFWHPQGTYLAVKVEAWTKTKKSTITSFQIFCVKDKDVPLEVFELKNNKERVLNFAWEPKGHRFAVVHGDGPRPNISFFSMRDDKGRLGVRELKMLESRACNAISWSPQGRIIVLAGLKNFNGQLEFFNVDEMETMATAEHFMATDVEWDPTGRYVATVVSHVQQMENGVKIWSFGGRELYSSQRDKLYQFSWRPRMPSLLPAEKEAEIAKNLKQYTKRYDEEDEQLLQQADADVLQERQRALDEWKAYCESRRNYAALQMDFKRELYGPRFAEKEYTIQKVMVEQVVDQKEEPYSTK*
</t>
  </si>
  <si>
    <t>C_30114</t>
  </si>
  <si>
    <t xml:space="preserve">MLASLRSVRVGFAATRPAFARRGVALRPRAAGEDLPPATRITAEDACKLLDVGPNASFEEILQQKNRKLAQADGDVDKVVEIEAAYDILFMRSMKKRITGELEVSTAVRYADVPTQRKASPKPPPQAMGGMAGMASKVSAPKLPAGGLPVGFAVPTNQQVVLTQAGVFSGVALWALAQAVLESQDAQLADTAGLQLSLALGYAVYSLRENKKMGLGKAVALVFGCLFAGAMLGTGLESWLRVDIVPIGNFGSPGVFVAEVVILLVALGAIFLV*
</t>
  </si>
  <si>
    <t>C_30115</t>
  </si>
  <si>
    <t xml:space="preserve">MEPPEPHPDLQEEEGLRPAKRQRSYREEELVPADNVKAPREVPDDPGLLSLPDLIIWRIMGFLDATALATMNETCNFFRKTDQNGLSLSNRVAKDRLQRMLGPKLAGRWRGYSWLQRLAIEETVTQFDMGQVVNSVGNAEPFTFNDVNGVTEIRLEAPGPRMLV
</t>
  </si>
  <si>
    <t>C_30116</t>
  </si>
  <si>
    <t xml:space="preserve">MPPSTLLVAATPRVAASVARQTGAPMADYGPTHCLAPEWQPLLQQLGPASVASNSSAAAADAAGTGTISRDARRSRQLQRQRNQLLRNMATLVAGPVDGTAPPPQQPPRYGAMAELLGGLSDAALSAAERDWPGALAAAVGSTATPTGAGSGCWPVVLSKSDDGPAADVAAKRLSSRAGADSDASQGLRVYLCEQDLPAGVMWLAAQPVVRWVEPQLRPQSRNAVSSILLQTGGMTQAQYDDPMAASNRPFWDAGLDGEGEVVGVGDTGLDLDHCFYADPRFSNYAALLKGAPRRFRTPAHRKVVQYVVFKGAKFGDDGDGHGTHVCGSVAGAAMPVDGNGTSDFVLQFGTGGAPRARLTFNDIGGTGGNLINIDNVDELYLPFHKNVGAAITSDSWGPMWSNYDGLARRFDSFLWRNPDMTSFIAAGNSGDDNTRVGGTVDSPANAKNVVGVGVGYKYPAGVSFATLLKIRGYQPSSAGDVRLFDLALQPAETGGLPYLSSVVSATSETLVGVSTPIDACEPLYPEALAHVPGRVVLVSYSDRCDVDTRARNLQDAGAAAMMMIHHSPNMEYTESPPLSNSDGPAIRIPVSSIPQVMGGWLVGNVTAGVELRLTWQDYPQSVGDVVRWSGYGPTRDGRIKPDVIAPGYDIVSAKAVDGITGGQCNDETQEMSGTSMATPLAAGSAALLRQYLRWERVGHMGHMGRRQHPQWPSGFYPGGWPDTQDSAPFKPSGILVKALVIAGAKSLQGGWALQVARLLSTAPDYYQGWGRLNLLTTLPLRPPPSSPAAASLAVTGASDDRVRLQVADYGSFTETGQEEVLPGLTATGTGPIAIVLVWYDYPANENTDGYIVNDLDLLVTVAEAGGTGTERRVWGNNPEDAADPVPDRLNTVERVLLTAPPAGLQLTIRVRAANLPSRLLSGPDAALPQRWAVVALGHLTGTLETPLNPAPTASSQGSITAAAAMAPAAPAHTTQEALAAIAAFASQPSSQPSS*
</t>
  </si>
  <si>
    <t>C_30117</t>
  </si>
  <si>
    <t xml:space="preserve">MPGKKAVLIGCNYPGTNAALRGCINDVWGMKEILITYYGFTDADLTILIDTDKSYLQPTGKNIKAKITEMVSAAQDGDVLFLHFSGHGTQIPSADGDEKDGKDEAICPTDMNLICDDDLRVLLKPLETKPGVKFTFIADCCHSGTLLDHESVQISGPKSGAPPPPAIDMGALAGFLGALGQPDGRDLKNRALPFSELCGMLSQLLGGVPVDARTVRSSMGTIFGADSSAKIQQFIGMYQALTAGTKGAAAGGAGGILQMLCACLAPPADQNGPSGTPANAQSGPGAHYAAPAAAGNLAEPDLKVNYTPGAKPPANEQLGADVGILITGCQSNETSADACPSGNPDKAHGALSNAIQTVIKQQQQQSPGQPITYRNLVIAVREMLTKTGFAQNPCLECSNKNADTPFIVC*
</t>
  </si>
  <si>
    <t>C_30118</t>
  </si>
  <si>
    <t xml:space="preserve">MVDLQKLLADVYDNALTDFVQLSTEQGLGDSDRKHRLLLHLHGTRQQLLRSLALVNWKPMKVLAELADHDRVLDLAAGHVRACTELVNALRQQAAGRIMAGAYLNAFDVNTALEVLTTGTYQELPSIILHRPPLFQPPPAPLSRQRSRLAHVTHLIRARLVQVAMPPGLKVVSVGNGTAVLRAEGLYEAKLTLVPSEPLPGLDDAAAAAAGAGAAGAEGGGEEQADAAAGEAGPGAGGLPGWAAEAVAAASGDAAAAAAAAQRWKWRLIHFVLLIGVPFYDPRQPGQILNTCNFHMVLAADNAAYLRWQRKGPGAGAGAAAARSAVSESVATPAPSGLPGAAAAAAAGAGGGGGVSLAAAVKKAEDDEVGAPLAVMHAILTDVAGRLLADELAAAARALAAPGSRWHGHIAVKPSQLLHPGVRIEYWVQAPPLMGKSALPRVGPGEDLRGVRPGPPYLELGMGDSGCVEVQHGPSVLHKPVSMSKLRLDTFRVNVEEVLMRSANMSAQLQLLQIRRELKENLFAAMGLRAPTMRLTSLARQLWCRDGVPLVQPGTEEDGAAAAAAVTGGAAAAAAVGANASAMDIDGGAGVGAGPSGTPGPAAAPAAAAAAAIGAIPPPSSPPPEVTGLLAAAAPPEETAGALVLLNAPVLEYLVTGTTELKIGKHLFSGRLTLRPGQDERDEGSLHHAAEVAASEDSVNAAALSAYNSAPDDSYPASRALKEPGRRAAARRASLHISRLPGGMLEAFTAANPGLAIEARPNEKAATWALQSVPFPPNFPPLELSGAADTPPLRTPQCLAFFLQSRLSLHSPHVLVAVSCNRQLMPIKVLSCIPVPPSTYRLPDHVVAAYMAVSVGAGGGGGGGAHSHSGGAAAGHHHPHHHGGQGGQAALAHSPPHSGGSSPRVLANGGEASHGHSLQHPQHSHSQHHHHHNHHLVAVMLAQQQLSSVVRWCRRRMVWEVLLVQLAAVGAAFEELCSPDAPCQRVRVTRVAGTALPCPIARRPGLAPARVGPACLELELGPDALAGQVTARLWGRFLCSPVCEPVVANRAVGGAGAGGSIGAAAAVAATHGFVLSDEDAPGTVPYAGRGDGGAAGGGGGGRGAPLLCLRRQYCLERGDSALTIVQEVAAVIRMQTLLARLEMTARPAAAATAGTGAGPVLPQRLSVLTRPTAAAAEAVPQPGPRPLQPHNSQEEGVSLAPPAKRLKRQHRHRRLGQQQQRLLQQRGQQRAAGAG*
</t>
  </si>
  <si>
    <t>C_30119</t>
  </si>
  <si>
    <t xml:space="preserve">MSSTIAASSPSSPCPYVTTVVRPGGIAVVTMAKEPVNSMDLAMWRGLDAALQSLEADPSVVAVVFTSGLRRDVFSAGNDLLELYAPKTSAARYAEFWVAQNAFLVRLHRSRLATVAAIRGACPAGGCAISLCSDVRIITPEGTMGLNEVQLGIPVPKFWGLLMGRVIGHKVAEGILLSGRMVGAAEAAQLGLVDDVVPAAQLMEEAMSRAAAAAKQPPAARAATKLLLREDFCKGWEAYYPTEPDFGWRFLSSPSTIKVLEGAMRRLSSNKDKQQQKPASKL*
</t>
  </si>
  <si>
    <t>C_30121</t>
  </si>
  <si>
    <t xml:space="preserve">MGQLAAQCAMRLEEYSLEQLAAVLAGCVRARYTPTELLLPLQLRLKSEARGDMQEEAAHVAAIATHLSRLRAGFTHLASLLAARVRAGVASSGDDSSSGSSRGDEGSAASWLVEQVERAAVANLHAASPQEVATLMWALARCSRPPSRSLVRALRTHLDSSLQQQDTQGAAQGTAVGSGGPGSGQPYSGVQLAAVAGACQKLGVVDRQLSWQLATAGAQALRDEATALRMPVPAAGAAASRRAKFSIAGAAAPVDSQAVAVLVAGVKDVAGRPRPQPRPPSTAPVTAEAAPPGAAAATAPPNATAGGEAATAPVNSADEALVRLLRAATDVLLTLHKAGIQDPGSGRARQVGGLDVEHVAAVAAAAQDAGLADESAALQALVAELPWPDGVLGVGSISE
</t>
  </si>
  <si>
    <t xml:space="preserve">MALPGQTTPEGVPAFKLVLVGDGGTGKTTFVKRHITGEFEKKYEPTIGVEVRPLDFTTNRGKIRFYCWDTAGQEKFGGLRDGYYIHGQCAIIMFDVTSRLTYKNVPTWHRDLCRVCENIPIVLCGNKVDVKNRQVKPKQVTFHRKKNLQYYEISAKSNYNYEKPFLYLARKLTGDPHLSFVEEVALPPPEVQIDLAEQQRNEAELEQAAQQPLPADDDDELLD*
</t>
  </si>
  <si>
    <t>C_30123</t>
  </si>
  <si>
    <t xml:space="preserve">MADDGDLIANFLAITGADEGVAIQCLEAANFSLEEAVNLFFAADGNFGGGGGAGAGAGASRGGVGGAGAGGAGGAGGMYEDEVRAPLPTKVERLYGDDNRYDPRAMAAALQARQQGLAGRPAHAPIDVFRDFRAESAAAAAAAAAGGSAVPGAAGAAPSAAPAGLSGLFKLPEDLVYAGSAEMARAQAAADGRWLLVNVQSNTEFASHRLNRDTWSHEALKEILKGTFVFFQTLESTTDGRALVKAYRLDALAPPGGPVCPATFVVDPVTGAQLWHRLGFIDAEKLMEELVPFMDHGPLDAGAAGIAQINMKRKVASSTAVAAAAAAAAGGAAAGGGGGGSRKALTEDEELAMAIAMSMERGGDGAGPSGTDMGGDSAAAGPSDGSDDDDLDEAAIWAQIQAKERAEAEAEAAAEAAISRKSPEEVAAEALARVPEEPAEGDPAALRVALRLPDGGRLMRRFRKSEHVRCLYDLALAKVPEAAAGRSVTISHATPGGAALTDQDQTLEAAGVAGAMLAVKLGD*
</t>
  </si>
  <si>
    <t>C_30124</t>
  </si>
  <si>
    <t xml:space="preserve">MAAGLQDAAAATACGFLAEQPAYGATKPYEESLVRTLAARVLSPQGLYRDPEVHGVAVAGAAYHDGWLPLSGLVHSRMLRGWAKEYGPGAGASGGAETAGGAVAVDPALLVDLMRRELAAQAAAEEPSSGGAGRPGGGTSTSHATGLAALGLELAPSGLSVRLAAEAAAAAPPGNLSEQMEAEVVAAGGAAGVVVIPADSSLPLREERLSVRTPLLAGVAALLGCPSPAHVLQWGRVGHKATVARDPRGGGETEAAAEGAGQAGAPGAAPGPMEATGGSWRLAETLSSAPGGLVPAHQPQPQPQPQSGENETPAPGTGAAGATGTALDTNAAPAAAGRVGGGGGGGASHAAAAGEMRPPAPRRTTSVGSQQSIQLQQPPRHAQQKSAAAVEGGEGDSAAVRSPEPSVFSAPAAAAAPRAQQQQQPQGSASGAARSAGGGGGGGGVTTSGVSGGGGGSAAVPLGPPAVTAVAYRVDSTLTLAVHRGPAAMDWDADGNEVRGPERADVSPTTSTAHRQANAAHTSGHAGADSATRTQHRHPEHHHHHHHPHQHTQQPAAGPTSPLASAPTSPRLEGGAAGIGTGGGGGGGGGDGSSVPAVLHPTSVTLPEPSLYSRLLLPPLPAPTPATATDTARGDDAPLLYDPSSAILTIAFGPTAAAGAAAPGGGGGAGGVVLPCLASQQLNVRATWLAGRPVYGDAVATTCRQSPTPHVRKNHHVMKWRSYGAAQWWATAAAATPAAAYVRALHAPLLLRGLPREFRGPSSWLGPLPRQLLDGYVAAHPPPPCAGGGAGAATVAEMEAAAQYRAAVGATVQIDLEVPDVDLPGEGVAVVRGTNFLGLPYKVTAGPAPLDLAVQQAALAALHQLQRLDATCLNTGPRLAHQAPQPPGQGAGVARMEAEGRAAAGGVGAPGEAPEEEDEVEEVEVEGAAGVQVLEEGLAHARQPREGCMAKVSYTLYLTHTHSPRQPPHTAAGPEPAGPIAYTTAAAGGAGGNSGAASAVKTRAAAAAAAAAGVADVASAGALDEQQQQQDVVMGGAAAGGGGVSGAPSGSGSPCGSPGGGSSRCVVLEQHASLSLCVGAGGRGAVPPQLDAALRRLRVGGRARFRLPVYLDGVNPFTQGQGQGRTWPPAAAAAAAGAGSCVEAVCEMRLLHCSLPVVEGRGHVAGSGGGPALFSPPLGAQRMQAVAAALRREGAASLLDLGCGDAKLIEGLLLGRHGADAGGPLHRCVGVDISGRVLADGGRRLGRLTAAAAELESLPVNGEESVPVPVEVSLYRGSAMTPLLAAAGAPGGDGSGGSAQPAELLPPGLRGCDAAAMVEVVEHLDPQPLALVGPCVLGGLRPRLLLITTPNWEYNAVLRAAERLAAQRAAAPKAAPPTAGNGGRGGSGAGRSLAALPPGSEWPGPPGRDGLPLRCADHRFEWTRAEFRSWARGLAAEWGYDVSFEDIGTATDEQEAMQLIMEVEVEAHAEAEAEAEAQAQAEAEAEAEAEAEAEAGGSGGGDGGDGGAGGEGDVLVLPGSAPGGATQMAVFRLQQSGAEDGGAAAAGGLAGPAVGSTALGRGGGGVVQGGAAAADAVAAVIAAAVGGTSGRDDGGGCGSGAGWELVWGPAKVAAPREELDEAEAAVEAGAGAGVRGAAPKGGMAGGGGSGRQGQALGKHRSSSNAADGAARAELEGREAPLGARQESAGGAGGVGANKRQHLDPHTHGVEAGMAAEPQGGRGSDGGEVPAPGSQAGADVDEF*
</t>
  </si>
  <si>
    <t>C_30125</t>
  </si>
  <si>
    <t xml:space="preserve">MSLTISQLQRQRVGMSGRAAGVKSAGAIARSVSLVCRAQASSSHTMNNALALGASAATSALIAKVGLLNPGLTLASTLQTKTSDKALEVATSSWQAAQSSTKIAVATAPAPAATASPFAALPSQWLVVTSAAHWFEQHRLAAESGALLATVFVSDAAARAQGPLLERLRRTYGGEAGPVHFVFVHVGASYVQRSAAASRSAAAAGLRGREALADLGRVSNVAALHGLDVALGSFLPNGGLRAVPSMLLSQPSSCESACASVSSSMDLDTAAARCWAAASRAGELRQLVSDWAFINTALARAAAASTAVAAATAVIKAKAVAMAAVPRDGEVLEGSSGAAPVAAVVMAREL*
</t>
  </si>
  <si>
    <t>C_30126</t>
  </si>
  <si>
    <t xml:space="preserve">MQLRVSRGHAGRATAKKPTCSVIAYTHRQGAQAMSTTKPVAAPTYNPQALAFAASTVAGALLARAALLANATDLRNALSKLGQLERQAAIGAFHPKSPFATAHAPATAGPFAALPSQWLVVTSAAHWFEQHRLAAESGALLATVFVSDAAARAQGPLLERLRRTYGGEAGPVHFVFVHVGAGYVQRSAAASRSAAAAGLRGRQALADLGRVSNVAALHGLDVALGSFLPNGGLRAVPSMLLSQPSSCESACASVSSSMDLDTAAARCWAAASRAGELRQLVSDWAFINTALARAATVAALAAAAAAAPTAAAETALMAAPMHGAICQSSAGHGTGGMGTASTDANNNIVPFQAASVCACLLPHSRKTA*
</t>
  </si>
  <si>
    <t>C_30127</t>
  </si>
  <si>
    <t xml:space="preserve">MVRFNAESFYAHPVGKVLTAFSFFALSPFMLTKSMREQHHSTLSKQWPGLLFISICFAINVGLNNVSLTTISLSLNQVIRASIPVFTAIGAVVIEKKPPNRQEFLSLLVLVGGVSIAVYEGSGTKSSFTGVVLCLIAREYSLATACAAQHIQMTGTACNGLMMSSIGRLLSEKLDVLRLTFYTAPLTLCVLVPFFNKLEAPGYYQYAASGTAGGAYIVVILLGCLNALLYNLIHSLVIKVTSSVTTTVIGEMKIVLILLLSAVVLGESDVWTVKMMIGCTTAILGFCMYSHGRMMAGAQTVPVIIKGVPELSPSLTDTLRSPLLAMAARCVMGVNGLTRLLEEGGRPRVVTYASGEGHGQVVVVDASAVEYHLLSRIRDGPHTDWRDPATFHGRLYAEVCRYLGGLLRAGLRLVLVLDSAAPPGTEPTAAERRRNALAAGMFKPPTAEMVVLQAYQDLAQQLGGLTLRRSRHGADPLIAAEAAAAAARGQLLAVLTDDSDFYVLGGSCAPRLIHTHGVVVDPAGSVTLMVWDTRCLWLSLAKAAAAGRGAAATAAGGAAARASEPSLLRRAQVAAVLGNDLSQDVRRRLQARKGAVVGARRLGGGGCYAAGPSEVAREVLRLPAGAAPDLNFFQQPPVGLKSFGPEDLEAYNAVVQGYLDDDAAARDGSAARLLTLRSPPQQPPDQAAAAAAMGPAAAAHGGNGGADVSTTLPWIHPQLAARIAAVDPVPPQLTSLACRGLSTFTLPMEHCRTFQDLRRSVTSALLQQLQAGAAAGNGGGRGGNDGAGGRRAYEYLAAENELHLLASGGGGEQAGPAPDDDDCWFDPATHMPKVPVRVAAQAVAAAGLPQRQATLADTARAVEAAAAAAAAAAAAADGAAVAPGADGGLPPALVMYYALLLHAADPDPAAWQLQHVRQYLLPGVAMPVDLLAAEAAKGAGGGGFDADDDAGAEMAPEVAAALRAGRNVVDVGSALTDKDWSDIDAKDVVNRVRSSAGFMLMGHIRPWQPAPLPLPQPPPGAVAAAADRDAAATARADSRDAPRLVALARAALDAGGDSALWGRMRAAWAAARAEVRDQALCDMWSSANRPSPNASVVTPEAAAAAAAGGGAGGAGGASAAAMTATTAPMRYRHQQQLLDLIDEHLTLAAEGGVGPAGGAGGAAGSRTLGAGDGQPMLQATPGRRLSVVLSTPTGSGKTFTAVMLQLHVLRQRQARAQGGGGGGAGASSAPDAGVAEEARIGHPGTILIYSVPTKQVLKRVGQECEAHRIVYWTAASVGDLFQVRRPYSIRTRKDTTKRDDKVATGPMDQQLRDCKDKGVQFCDRGGGVPEVVIADIRATAGLLAAAHACQADRFYHWRRLVLYLDEPNMGLHLDPQLRQVVQHVMSHAPLTTVLASATLPGWERLPAWWRGPTRPGAAAAGTTRLVITQEPYELPVCRLAVLDAAAGQVVPLSPLDLFADAAEAAAVLAANPRARVLLLRHFSPRQANRLLGIGGSGGNGPAVGDEDGDGADLDGGAEDWELLGEHVGGLRSEKLEPALLRLLGDPVRFEELKAEWRAADRPVPAPRGLADALSKTAVTMVATTEPRRVALQLARENLEGEAAWTAKAAELRGLVKEAAAAKRKAEKERERMDRRGVGAEAAAEAGGRGAAAMDRLGDGAGSAGRVSLRPGVMVDAEDAQDGAQDDDTLVMLSQGIAYTSSSNVEPLVKSQYQQALLYAPDRSGRRPALHTLVVDYSAVYGTDAPAVDTLVLSPDLAALLSPADHQQLMGRLRRDGAAVYPDYDALRAAVLGLGRRELAARREARQAACRRDVLSVLAPHVASAGAGTAEAAATQAVVAQLRALARPGVFGRHEVAALVLQAALCSLLVPLPELLTAQEPAGGAGGAAGEDEAVAAAEATAAQLAAAPDRELLRAVLGRLKRWGGLQPLELLAGLRLRQPGEQRRLVEALAELCGGSSGGLVGGGEGEGQEGVGVKSRLQRLLVLAQRIMGELADADVLEAEGLQAWLDRWGQPQHGGQQPLVAGAGGTGADRPPAEFVRDVREVAKYVGESSEEEEDE*
</t>
  </si>
  <si>
    <t>C_30128</t>
  </si>
  <si>
    <t xml:space="preserve">MAAEGIRASKRAQLRNVLRGLQQAAPDTAPDPQLLPDNEPAPAPPSLPEDNGATPGPSDNSGMTTGAQGGGPRYPPWAPLPPNSPGDIRRDPDSSGSNGAPPYPPWYWPGSSWTSPPQEPSLLERVAGGLSGLARDLGLMDIIDFVQEVAPLLPEIASDIGTVAGYVDKLIQNPDAASLLDANGASGEALFETLRDTLLVMLSTDTGSTFADDLLDSQDVDLAAAATAEDLPSMLRELGNGVIVSDLSKGGDDYQIADFALGFVEVAAGIVEEAVRPDGRLSILTVVTDFLSVAAQAADTFSIHFADAAVQADQVQYQDGPQWLALRRLTTNLRSVSDSLSRLEDKLK*
</t>
  </si>
  <si>
    <t>C_30129</t>
  </si>
  <si>
    <t xml:space="preserve">SPGCAWSLAWSPLPPPPPPAAPPARPRAVYPAPSPASRAIPGNPAPTPPNPAPAPASASAAPVAPPAERLRGRTGVASCAPPPNRRLCAAAQPTGSSPAAGPAFKPAPCATYGARRSRPC
</t>
  </si>
  <si>
    <t>C_30130</t>
  </si>
  <si>
    <t xml:space="preserve">MRFHTVGRGSTSLLGRALEADDEGDAPPADVGCGGLAGALARRQRSALVALACPDLPPSALSGRGLHLQAQQRARCALGRHERACVSGYRPHLRAAATARAVMAVHAGLATDEAAEARERQEVENLQKEHQIWERLLKAAKEYAVANRELDAASDKDNKRASKLRKLGEALKAVIAAVEAIDYTDVLNELMQQTPCGPVAEARQSITACGSMLVLAKPAVPYEELAAAHATTVLGRHVEQLGRVEVSFLPAGLSQQGHQAAAADLAVGLSRYWGRAVSGAAGAGGAGVAAGGSTGAQSPSGAEAASEVLLCPEVMVLATVVWAAQALVLRVIGDDDGAAGATGVLAAVTRPAVLLRVARVFSSELLFRTPGGLATFLFRTALQYLFSMPLATAVENLHSSGKDAAAVAAATAAAAAGAEGAQQQLMERLRPLYVSERDGIRAGVKRQEKEVQDTAARLLGGSLAASQAVAVSPGGRAAAELAQLREEQFKMIRTESWSRLAQRLTDAIFNAPWPAAVAAAAGADEAPAAVRDGGAVRAPAAALAPVPAPPPTPVLMLPHRARVDVELRGAGHDARSGKASEAQLRALFHWAGQESMSREALARAMLGALAPCWEANMGCTSCGAAAPCTSSLTACDPTYSPGPHSSLVLQGSPAICYSLARTAAVNYVLDRVARGMAAMQVAFEVHDDASNATGSADADADTPHPASTASAGGDSGGTVTRDALIFANKLQAQLPRYQRAVGWPLVVTLSSSEEERAEHARRMPADLLMELPPLRTEPDIPGLLQQRACLVATWAAHQRPCSQPDQRSPGPETGVEPPDAAGASAAAQAPSPAGDCSAAGFQEAVSKAISAAPQVPLAAGSDDTMAAFAVRRLDSELQRRPLRAAWLQPANGEQTTAAAVALAEHSHRLRANAAAPRELVVVPLLDDAALRDSDIAQHLDGIACLVLRALSEALTFLEDEEPTAEVEEAAAAKDEDAGLGYMYTCRVQHMHWQYHLPLALNRALCRLAGVPFDLIGWTLSDLSQTLAAGPGGCEAAQEGEKLLKLQMQVVDANRKFVDHLFMRMEGFIEACSRQPPQAMAQAVQATLEPLKQLCGALNDIINVSDSDVDEAGDAEEGAGRSVGSRIMAPDIFGDLVPSADARHHYGGALGAYDWDRKRTSKQALQLLVAEVAPGRPAELLAGTQAYQAMDDLD*
</t>
  </si>
  <si>
    <t>C_30131</t>
  </si>
  <si>
    <t xml:space="preserve">MNDLDARAFVALDGTASSLLRPQPEALCLEACNGGLAGALARRQRSALVALACPDLPPSALSDSGLHLQAQQRARCALGRHERACVSGYRPHLRAAATARAVMAVDAGLAPDEAAEARERQELSIHNVAEDVWRSVYQAARSYEGHHRAFKEADDYSMEESAALMGMRDATLGLREAVRQVDERDVAAQLAALQPTSAAEAEERQRTTALGPVLSQPLEGVSTPAWLLRAEAARMLPARAALLLHCHAALALWLDHGRGVGATGALAALTRPAVLLRVAAVLSHDVVAGTPPEHLDTVVRQFVMQALQNPVREAVYTVLGLDAKGNESEDRKAAAAVGGGSGKAAARAPPAPGTAASGDAGLPDEEAQGLLLERVRSNFITCQQRARKNAKAQIEQLAAAGRKNKAKAGCSEGAATVDALGEELANQRVLEMRVAAGERLVAALFDPLPPLLASTPPGVSGAAPRGGQDVAALAKSPPPPPPQPAQVVRMLWRQGSALLPSRTQGKAPPDIVKIQWDTEVAEVAGQAALARAMVGALAPCWEANMGCTLFGAAAPCANSLTACNPTYSPGPHSSLVLQGSPAICYSLARTAAVNYVLDRVARGMAAAAAIEAAAMAMAREGLASECVGQASQPLPTAAAWCKQADRPAVTAAPLPTVAAAATAARVASQLPRLPYKEHSEAVGLLVAAIALPDTLGFFHRAVGWPLVMTLSGSEEERAQHARQVPAELLKPVAAGGGPAGGDTTRGNARDWTASTGGASSLPEAVTKRAWQSKTVSIYGGRGCVFRSAAGHLSRELRSDAAAPRELVVVPLLEPGALVCDTDALRRLRGIVCLVLRDLTQPAPAAAGAAAPGIGAGAREQRPPAHCEDEDEATEAAAVAAAGFKAPRVLRPDWRVRMPLILNRALCRVLGVPLGAIRWQLSELSPPPPDGGAGVQQGVKQRPLFDNSVGGGDGGGGAGSSNGAGAGAAAADLAARLQRAAQYLQSRAGRGVLFQPKIDSAGEGLGAAASGVHVGSNGTAAAKALPAAQSLQLLIVEGCVGRPTELLAERPAGEVAAAAVGSRWDELD*
</t>
  </si>
  <si>
    <t>C_30132</t>
  </si>
  <si>
    <t xml:space="preserve">MRQRGFYYTLDRGGTSLLGSALDDEGDAPPADVGCGGLAGALARRQRSALVALACPDLPPSALSGRGLHLQAQQRARCALGRHERGCVSGYRPHLRAAATARAVMAVHAGLATDEAAAARERQELQVIMREEEDVEAAEERLRTTAFGPVLALSYWPVPALGTIGNRGVMAALTRPAVLLRVAAVLSHDVVARIPPGLMESTVTRFLHDLEALWVRTLRRVAASSGSPTRLVAAYFDPLPPLPQPAAPSAPAPGSLDAGSPAICYTLARTAAVNYVLDRVARGMAAAEAPDLSMAPAPDPSRDVHVDLSASTASDLSTAMAALTSDLEAAPPADVAPAHVAGVLAAAEALSSRLRDYRICCGWPLVVTLSGCEDPERAQHARKVPAELLKPFDPSGLEVEALRQAEAAGAGAGAGERAGAEEAAAGCPAAAAAGGGAGAAPAAAPDAAAASSNGASVQQASFLAQAVAQMITGADIVSFPEPSCPGDRLEDMIKSKVEALAEKCPLQPVLLRPRGEQQTAAVASACAEHSHRLRSDAAAPRELVVVPLLDESALHSCGDALERLRGIARLVLRKLTVPVFAPVSGAAAAAGAGGDAGGEVGEAAAAGAAGAAATQSDKGGAAALDVTQPRQQRSFWQDQADGAAVRQRGAAGLAGALARRQRSGLVALACPDLPPSALSDSSLHLQAQQRARCALGRHERACASGYRPHLRAAATARAVMALDAGLATDEAAAARERQQVQVLSVVDHAWQMLTLSASTYALSRCTGNSAQGATSGDSKWEDFARSLAVGLAQVDSPAVAARLAAMRPASAAEAEERQRTTAFGPVIAARMLPARAALLLHCHMELGGMDDYDRIIGGASGAAAAASGGSHFWRRHGFDKQATHRAMAATLMQALLQYWQPPPAVLLANVGGAVSLAAAAASSPLAPPPSPPSLPPPLLCRDLTVLASVVSDAQAVALCLAEDDLFDLGATGALAAVTRPAVLLRVAAVLSLELSRLPPEAIEHCRKDWMQHSYRSMLIAALRDAASGAGGGASAAKGGGRAAAAGAAGAAGGGAVAAAAGDVRSKSVDETLCRARRSFQEHVKSMDTTVASGDYKRSGSRALGRTSVKGTAEGREGAGAGKASSKASGRRPTAAVAGQGAEAEAEAEAAEPESQDGKRQSRAVPGCGSTPRDSSIRGRRRCGRTSIGASALAWYGCGCGCGCGCGCGCGCGCGCGCGCGCGCGCRTAGGKPGAAGDVDGDGGDHRQLPEAVLKAADADTIEALRPAVAVSWAPLPPAAVALPASDAVMPPALSLDGVPRGEPAAGQDEAPDGTAAAAVCAPTPLLDSSGLAVRPTCDAGGRVCNTDSHGSSEDEDNNNLVKAALVLVARGVGGAERLIAAGAPPAAVQKVVAVLDGLKALTEAVADLVGAGSAAADADVEADLSSKLGKGLTMFSPSLPFDELVQEVGSSSGSGGGAGDRGSKLQPLQLVVMMGSAGP*
</t>
  </si>
  <si>
    <t>C_30133</t>
  </si>
  <si>
    <t xml:space="preserve">MMDEICNTSGLIGKRVLGCSSSSQQQSLAQQQRSVLLALACPDLPPSALSGRGLHLQAQQRARCALGRHERACASGYRPHLRAAATARAVMEQVAYPPPSAAPSAQEEVFDLAGLFADVPRPGKEDSLFPLPSFPALVAEEAAWGRLARAMLQPAAAADVLTAIAEGGSAPNLWCSPEELEPAAEALDIRAVAARVAAARPASAAEAEERQRTSVFGRVVPGPEELAAAAGSGAARSSATAVATDAEAEAAAVAARAEAAARERLLQRWCAEALPSRAALLAAATSHMVLAQLRPGARESQIGFMWNGRSAALIDALLTHWALPPLGLHELTALGALLHALAGCFVADRDLLQSGLAVPPFKPQEAVRRLQPLAFFATPDGLCRAARVIAGSLLSLGKVFGAGVMYAKVVQLAQVHVVALQHVLPSSAEAAAAEGAAATPEAAAVRRRELVSRCRSKYTSRVERALATIVNEFVRARGPGGSGLPSVKLPAAAELAVQLATATFPPAAEAAAASAWGSTAVRPNSGNSSRNSSSNRANNSVSASPIGGSFGGDDGECDAEDGQPSKPLPAAAAVVRMSLGRRSSQPAPLRDGMSGMMQGGMRIESQCEAERLTVAAALAAALAQPDVRGEAAERAARRRATLVTVGATATHHALLQAALVAPIHTAPTDVNHQSHPVANRAMTVLAGAIGDKLLPVAMVAACRGEARRLLGGCGIMVMLARDPELADAHESQLPSGTEQAKPKEKPPKAQGVADGAGGSGGGSSGQGTGEGGDPLTPLEVDSCAVQMHFVALPPEAQERILARRKSARRELMNGWSPGQRLLQRKRIESHLRSGGRSLLLTCPSTSELMSAVAICAELSSEWLHNDGRALALVPLWDQTPPSMLGGASAAAEDVWFLSALRERLLLELFEGHRPQSAPLSDWSRRLLRPDWQARQRLALQRLLGSLSGVPTSAFIGWRAGDTDNLHAATGWPGMMDGTRQVYNAEAEEARALRGHPFFANAAAEMDM*
</t>
  </si>
  <si>
    <t>C_30134</t>
  </si>
  <si>
    <t xml:space="preserve">MDILVSNAAVNPGAGPLAETSPDVIDKILDINVKAAVLLVQAALPHLRKRPGASIVFVSSVTAFNPPEPIAMYAVSKTALLGLTKGLAAELGPEGIRVNCVVSSTDSKASDPQPLLPALPTSVPGRVVPGAGAVSYCHAPGIVPTKFSAALVETPELAAQQASTTMLKRLGRPQEQAAAIAYLVSPDAAYVTGETLVVSGGMHSRL*
</t>
  </si>
  <si>
    <t>C_30135</t>
  </si>
  <si>
    <t xml:space="preserve">MGVIRGSLLGLAMLDETLQASAKQQQPQAGGRQLGRPDSKPAGGRNSAVSTVPAAAATVDAVRPKDGDFPYNRLGEAVLDGSLSSALAQAKAAAQAAAAATSAAFGGPASAAGGRRGSSRRTAPTVTSAAAAAAAAAAAGGDSVAADVLAELVATNPRTSSSDLRSLLSQRLQDRSVLLDNPMAALNAKKMFARRTSSYSAKLRSNTETKRRAAAAVSAAGESAADHAAAAEPRKGAPSFETMLRVHELWNQYTQGLVRNAPAGAAASSATAAAAAAAKVADLHGARVTVVQHRNPQLVGASGVVLRRSTAALHVVTPGDRVKVVPLKGCAAQYVINGIVLQLTG*
</t>
  </si>
  <si>
    <t>C_30136</t>
  </si>
  <si>
    <t xml:space="preserve">MATVKETTVVLEELAGPAVDVAYDVSGRRMATCAATPSGSTVIQVHEAGPGPDAWTQVAAWETDLSVTGLAWAHPEYGRVLAGATTSGSVLVWGQVPELQPGAAASVSDEGPGGGYYQPLADLLCGTGPCRSLCFAPRQAGLVLAALMEDGHVWVHEAEDVLAPRVWSLHSKVKAGPSGVCQGLSWRPFSAGVPPMLCAGAGPQALVWQYVLALNSWQVVARLDSGNGQDVASVHWAPPLGRAVELLAVGAGRDMLIFSLSGDTAALQVEQLAALEHDAPVWKVEWDLWGNQVAAATEARQVAVYRPNLVGSWVRQVLVAGQEVEDQEEDDGEEGGSD*
</t>
  </si>
  <si>
    <t>C_30137</t>
  </si>
  <si>
    <t xml:space="preserve">MAQVIVTGVVLAAGAGAGHCYPNGTLVPMPDDGSSSTGASSSSSTPTSYILLGLQCVHKGLVRCRQHEGDGGDCLILVEAPVLPDSQPCALTGAQRYMFFLQPADPASGDQQQQAAGSSSSSSGSGPQQCPGLYYAQFQRAYHTIRRPLGGTGCAFYPAFPPPGDMVHQLGGVCQGSEARCTLDRCDPAVTRSPCANDTAAVCDLKTCAGKFMYFNAIFPDETCYEMYSYVTSGLPVNCYGQRYINNRIREIELQQALANATAAGRAGADAAALVPQQQPQSDLPALLAAAARRHFGSGTDYSDGRADSHEFEPRGGAAAVGAGRNKCVMHCDEGFGTASAWRTTQPRLGAWPNAEPGVPRPDVVPAPEPSIFVKETKLSIIGGLTDTDAIEEYDRIKGTADLDDNGSPTAMSGM*
</t>
  </si>
  <si>
    <t>C_30138</t>
  </si>
  <si>
    <t xml:space="preserve">MAAAVAAVPPSPAPPAGPLCHQPACFPALSAAATNATNATNATNATSATNATALAVCPYLLLTAAEWAAAAADAADPKLAAAGRVLAANWTQLLESGYFRLGSGTPADLTANTFLFTEPPALTCFLRRQLAAPPPATAPALLPLRAMVRVARPVPPPPANSTTEAGSGCTLAEPVAYYGPWVAEMLALKLNLLLQPSLVTPQPPPGGAPALGAAVFAQLAPTANASAANATVQPCSCMTVGSVLAAAEAAVSGVTVNGRNATIWSYDSCARAIALTFNNQTSCAAAAAAGDRALCTPLSAPPSPPRSPTPPPLPPIGCHGASCYATQTPSPSSCPFLAYAPEDWAALNRSTPAARLLTLNWTSVFATPGANGSLTLGRPSAGPQLHLTSPASVQCFLWLQLRAPPATQVPAPLPLGGVNVTFTARVLDNGTAACELLPPDLLRLGVGTWAAELLAMELDARLGEALASSNVTAAATLTAAGARYQYASELVRPSLAGSIFHASYSRRQCACQSVRGVLNSAWALYISNDTAAAPAAGGAVSDCAADLLRTYVDGTCTSNRSLPLLCPGLGGGGGGGGGGGNGTASPSLPPPAPAAVPSNATSPPPASRLPPAPGNSSAVGAPPPSPAALPGNGTSPSPPSPAPPPSPAALPGNGTSPSPPSPAPPPRPPSPPMPWPPAPALACTGPCIAPGTPCPYRLYVGGAWSPGNLTSVNAATRLLNNTWELFADTGLPDDPTFILGSRNGSRLEFLDPASLQCFMRLQYSRSSVLMPDGVTPANVTNATLPLPLTRVLGFGATINATTGRCTWSRSN*
</t>
  </si>
  <si>
    <t>C_30139</t>
  </si>
  <si>
    <t xml:space="preserve">MPSITPTAAAEPSSCSTAVVAAGRCGGGGGGCGGGGGGCGGGGAPSSSKSARLNSGAAASPLMNVGSTAGGAGG*
</t>
  </si>
  <si>
    <t>C_30140</t>
  </si>
  <si>
    <t xml:space="preserve">MESGHAAEQDAEIVDPVSAEDLAPDKDASVKKDKKSKEKKEKKEKKEKKSRKERKSKGDGVEEGEVGVDQTAGGNDAGAAAANGGERDREREREKDRGREKERGKERERDKDRKRSSRSTSRSPGRDPERDRERERKRERERESVREKEARPRSRERDREKDCDRDRERDRGRQHESDRAAAKRRSRSRSKTRGRDGSGKHRERDKERDKGRERDRSRGRGGRSPDSKKRRSGGDKRSSRDASPKGAGDEGAGKSGDVDMAEAAAQGAGGDASTVEGAAAEVAVAEPVKEEPALQPKPAPEPEEKPIRVGNWLIAPPAKPPPPPPPPPPQPEAEPATAEAAGGQEGDAAAGAEQAAAGEAHHAADEAGTVPNGDAAAAAASAAAAAAAAAAAAGGDAAAIAAAEAAALAEVEAAAAAAAAGAAKRNRWSKPAQAPPTAPISLASASASASAAVNLDVVDLSSLSNTELQQQIELLRQEAINRSRAAGAAGALGVGAAAGVGVGVGAALGLPLGLVPGELPLTSKTKEAQRKERQRRLQEELRRRQTEAAAQPVTVHALFDAGPVQAAALDAAAAQRLTVAKATAAAAAAGQPVAQAAIAAAVLAQEAAAAAAAASAAPADSGAGAVGEAGGGEEGEDKKKGFMLIRKNKGLLPARRAVFNPATKTQAAVAAKAAEEEASKAALIAAAAAAKGGSGSSDAGFLESMVEEFMAASRAADRGRQVGQGQEAGGKGAKGEEEEKEYEIGIDEEDDADAPPPPPPPPPPAGGPPPAHMAPWKQPQQHQPAPQQQHPQHQQQPQQQQQQPPPQQQPGAFPAFPGYPPQHQPPPYPGAPPPGMPPHLQPPPYGMMPPPGMPPPQFPPPNFGQPPPRPPMMAPPVPPPGPPPPWMTGQAQSGPAAGPMQGPPPPYGAMGARPPMMGMGPPPPPPPRQPAPPGMESAGSGPQQLQPPQHMQGMMHQQQHQQHQQHQQHQQHQQHQQQHQHQHQQQHQQQHQQQQQPPHMGSGGGAMPPPPPPPGGMGPGGPGGPIGPPPPFMPPPGGLQLSGGGRGGAPQGQSGPMGPGPMGPGGGGPGGLMPPPPPPPPPGMRIELPNGGLGGMDMGPPPPPAGPGQVPTGGGNGGGMGPGLAPGPGPGPQAHGSGDFGAQMQQQQHPPPPPPPLQGFAPQVEQMAAMRPPPPPPPPR*
</t>
  </si>
  <si>
    <t>C_30141</t>
  </si>
  <si>
    <t xml:space="preserve">MAARHNSGGSLPVPPLDLTALVRRDRAVQWGGGPSGGGGLLPGFEYSLYRMGGSAAALPLQVSVPLLYFDRRVVTQVPETWDQLLAAAARLHGKDLAGDGKPSYGLCIVSSPPPFLSATTAPDLLPILISVWASLSQAAGPRQGFWFKQQGLADLQQRSLVSGFDYDLGDDGSALLQPWIDSAAMREALRITEALRRYGPPPGGMTTGSNLTAGSNVSSAVAAEVLQPPPLPSAWLGGRRHSGLQPPIAATASVNGSRAPPGGYTGHTALALRGACGFIIAPGLSLLKAVAASATAEAASWGGSGATSPLYGHLGAAPLPGSPRVWHAGSDTLVACNRTICPFAQPLTMPEGNSSLVNRAPLTSVDVAAMISNTGSPSSSPSSSPSPSPSSSPSPSPSSSPSSSPSSSAGAAEGAAEDAAEDAAARQLLAYSLFRARLRGEGAAADVRDTRSSANPFRYGHLDPGPWAAAGYDAADAAAVLAAYGASMHSPNLALPLSVPGADSYLRELRFMAAGAVRALAAANMSIGGSSSTAAAMNVSAAANRSDAQAAAAVAALLRPWLKGAQAAVVDAFAPNGASAAVNLVFYARSLRTWSRSREPERLVAPGDPTDGSPPPVASAAPSTGSQDWIIIVIAIGAGTGLLLLGVLVVDITGRCIRSGWSAKLVFRGAGSTVLWEELSPMDMDAAMRLHAITVRHLLLVHHGSATEGDAFITAFANPLAALNFSLQLQAALLELSWPSQLLAHCHGQEAWVLPRVPALRLPAAWTDTAAAATAVAHAAQQNAQQQAPREGGQQQHSPLNPRRAVRSKASPSFSVSGAAVAAHRATGGGPLPASASSARVARCDGAAGPGSRLASPLKHAYSNPVYGSLEAPPLAAGSGVAIDVRTLHPPTTSKRPHSTEVPAQSQHPEHPEQQQHLRMQLAEQARLAHRGADTLNPCMSAPLPLPIARGGSGTITGAGLVPQQQQQHEQQDKQQQQEQQDKQQQAERARAQQQRPRSPLGPGLALHNSRHNAEAAAPPAVATSGPHTTEARPQQPPHRPQPSLSLGSMLSAAAAKAAFSRPQSPPHAVQAAADGRPGVRDPRLLGAGVEAPAFATSSAPLDAACYPNNVSAAMYNRITTGTYGRTGRSTAPTMVGSCEPGDGMGPPAVWTSRVSTRRASAMQHSQSQPGSSMAASPAPPAEDDDDASLAGASSPMDAGLGTVRAPAQATGVGAAAEGKAIGTAAAGNDAPVDFRGHVRTLYEPCKAGTPGAVRVYCGLRLRLGLHCIGAAALGTGGRLHGATIAACIEMRTNKASSRVMYGGPIMTVARAVSNAGPGGSVVLSEPTWRALLAGGHLVGGSGGGTALAAADGLPLGLYLGHFGLPRDASYRPPPGARPTASPEEEASAPSSAVAASDSLSEGLRTATGAVQDQDQQPLMASGGMSGLLGDSGGAARALGSDWARLNRAASGTMPVGTPRLPGLPTPLEQLQHLQQDHRRPQHQHPSRHYDHSHLPPPPPNHSYYHRPSSGLSGSRSDLTSRNAAASTAAGFMHGSQAAAAAGISARAGAATHSAGASPLVHGNPSDQPPPQAPHSRSALLEAVGYGKGSIRSILDVAMARAARARSGPPAVIMPNSTNSYTAVAQLPSPLAAELAPAVLAATRSCEGGDITPGDSTTVGFSSLLYTTAAANSGGSGSGSGGAALSAAALLPAELALYQAVCLAGRHAFLGARVALEPPHISRVGPCLAPGTPNAPVGSNMAIAELRCSGASVLAAWDISVYGASMALAADSCRRVAARVRGVTLVHESCMQVGSGRAGAGPGGAGTGTGGVGARMARGGSAGAVDPSGTADIVIRGGAGAAGISHRAGGVVVVGVAADAAVLMAWALECLAAGLQLAWPEALLDHELGEEVLLVPLPPAPAHTLHKAPSVASLASEQEQQQALRDGPGGAAVAAPTAAAGDLSDSAAAQVLAGSSPSDSVTSGLGRRASLVWHFIRGLQPGARGGGTSPVHARSPFRAAAATAAVAAGGSTASVASSMSWQRVGSRSISRRYLAAAHRLGTEEVAGGAEADMDTAASASVAKSTAAALALEGLGSLGGSAAESSAATDAASQSALEMSTGALNVVARGRGGSAADADGGEVALMSQDSISLAVPDGGPNDREHTHSGAPAGSRRAFGSLVLGAAAAPTTSSVEGAAGSPATALAEAAAMMQAAPLPTGSPAAAADMALQAAVHATAAGSAAGGTEGGAPAFVNSGNRQRRYSTRTARRSSVVLTAQQRLAMADGRIASSAADGSGGAAADADADGGPKSSAPTHVPGASGSSFTSVASSAAASCGGASSTRPLKVARRRRRRSVLVMAIEERKQQAQVQLLQQLLLQDANEDGVEPAAAAAAVAGSSHSSLVVATAAGMATSLPDADPVSGLDMQFTPVKSAAALAVDDTSGEAAGGGAPPPPVRPHPDGAHTFSLLHHGGKFSPPRVGSASVTAAASVAVRPVPGCSEDAAAAEDMPQVESWAADTGQLYARQSSKAYPYTTQLAAGASSTACGSGSFCSPPHPDGLRPTSAARSGMASHLKLRLHSSGTPPAHMLSRPPCNSSEIAVPAIDAEIMPQDLDEPVVNLRPQQKSPPWAGDVGAAGANELWHRAPDVQLHSAPMPAVGGAASALPAQQQQQQQLLRQSQQAYSQAARTVFRGLRLKGAIDVGSLQATLLGSSGRLQYKGWAADRAAALAAAALSGQLLVTEQAVRAACRLPTFVSLEELHQADVGGGSAHSARTAGGGKGAAGTAAGGAYGPVAQALESPRMAAGLYGSGLLQAAAAAAGRRFGSDAGGGATAGLPSPSVAAAATYDGCGGAAGARGFATASYSSSCRSGSYNGGSDANPRTTKGGPAPPSPLQGGSPVSGRLPLFRRTSLPGDGAPQSEQLPLRADSQKQVPPQQPSVLGRVRRRLQPPVAAAMLRAEGGDSSGAEAASGATTAVWDTPDVGGAVVLAQQLSQRSLGFSAGSPSAQRCFSGKTGAGADRATSPAAAAAAIRSGDDGHHSRDCPLVPFMESSFSGGGASPTSPALRHLQTTRNELEAIDVAATAAGGRLGSDAVFGTSPDGLGMAAGGAAAGGAGGGVGRNAAGVARSGVSRLFTRVSAGGSGGVGLGGWPGSSGNGVGGMSPTMQMARERRQQLIAEQWALAGGRPRGASVTSVLAFSAAGDVMRLTDYLFTQALAAATAAEEQLLSAGLQSLHHHHHHHHHHHHHKHHHSRQHQQALPPPPPPPPPEVDLDGDGRLVLRVHMPSSGAAAAPAAGTAARATYLGGGHPAASSPSARSPGRQQQAARAASRQLATSHQQQQHQLPHDLPHHEQQLLRPGGVLEVVAEVVDSSSCSGAGAGAGAGGVAGGLAAAIADGAIGLPDAAGRAAVGTLLASSAAGYTQRQQLAAPERAASLAALTAAEPPADGFSAHAPAGSSQQQQRLNRRHNKVHFGKRSPAEGGGAAAAGGIISRPSCAQCTGVLFEALPHWQQQMVVSRAGKGVGGLLGVSKRQVEILMKGVLVARRQ*
</t>
  </si>
  <si>
    <t>C_30142</t>
  </si>
  <si>
    <t xml:space="preserve">MSATRKEDIHAPRTRTQANVQPAASIIADDDDDVNARAEAAYLSHHRGSQEVLLPDSEAQEGRVLAGELPVEAVKHEPARQAVHEALHPHPLQPQPQQQRQQEQRQQEQQQQ*
</t>
  </si>
  <si>
    <t>C_30143</t>
  </si>
  <si>
    <t xml:space="preserve">MLHSSFQPERSADAEGLTEPLLGDQQQQQQQQQQQQKQQQQRAVGGQAQQAQHPSGNSSNSSSGGGDLTCGGAAGEPEASMNPVARQAAGVAAAVAGGSGGVMRTGLQRAAAAAAAPLSGSGDKAAAYGAGGRGPPDPHADSPAGPFTGSQQPPPEIDATGGASAIMPHGAASGAQQQQQWEQQQQHTAVHVMPPGVALPPHDPAQAARERRQHRRAATWAAWTGSSGGGSSSRRGIRERGSAAAGSAAGAAGAAGSREQQEQQSSSLPSAGTLLSREVEVLRDSAREAMTALRHSVREPEEAAAELAGSLASSSIRPGEDARSTPGRRLQVQVPVPVQAPVQVPVQVQAALRRPAPVPSCLRPPPPPPPRQQQVPAGGLAAVVVVPWAAAAVARRTLGPEAAASGSDEDEDVWMGRRSPPPPTLAAPARPVGSIREAVTHTPQAAAELAAAAGPTTSSPGRAHVGMFMARDPQSGAPLAALPTAVTDALIPPALRALLPHPRPHHHQHGEGEQEDQAAAAAAAAAERAAGGHKHAE*
</t>
  </si>
  <si>
    <t>C_30144</t>
  </si>
  <si>
    <t xml:space="preserve">MQQALGSHHTASTMRGRLAPALQSQLALSRRRVGPWRSLGSSTQPQPVSGQREESQCGTQHEPQHGGVGQLHLIVGPMFAGKTTRLIQRVREAEAAGRRTVVVKSAVDTRYAVDAVVTHDGVRAPCVPLSRLGDLRAALGEAEYAATQVVAIDEAQFIGDLREAVLQATEADGKTVYVAGLSGDFRRDNFGQISQLLPLADNVEKLSGRCTFCEQQGRRSASHFTLRIAASTQQELVGGAEAYAPVCREHYVQLSRVREHGAPTADTTEAEEELVPQTA*
</t>
  </si>
  <si>
    <t>C_30145</t>
  </si>
  <si>
    <t xml:space="preserve">MVTLTGSAACKAAAAGVGQSCVLADGRPAVQVLAAVKTVTATLTPTEAHLLKTNPAAASLALLPSVKLLGQELEAYTKTMKRATDVHGAHLAQRCFLRLYGWELVCTGPDTYALRSYWCVRLYLAYITSLNLLAGRTDLLPHEHLEAMLGALEPAVFGDRRIVPAGPDGMEPVEGYDFYNDCLPIERFLAPVLARRTDEVRRALQEDSGFSGFGEGRWARLLEYILDGEGAQKRATAEELLKMLGVQWADAHQQDTSSSSSSSSSSEPSNGSWNRMMAREKSVPPAGGDAASETPLAPEANPAAAQQDVAAGKAKGGSAPAASQVQTDMARAVDQAAGAPPGSSLTLPELAGSCSTERTPTRQQTPPVQQAQLQPQPQPQDPAAAGDQGMELLGAVAQVGSALGSMLVGAAQAAVQSAVSSVASAVAASSIGELDPAQAAVQAEAQQYLEVMLWAHIAVKGCAVELNEGTRQLMLHRAVRKLMLAQSSKSTNSDGRMQLDRDELVRAFVAEADEYAIESRRQKRKAAKRRGFGKS*
</t>
  </si>
  <si>
    <t xml:space="preserve">MVEKLRAGGPPAPRSVLGEVRGAGLQQWVELVRLYSDPAGAEDAAAAAAGTGARRRKGSGLGGVFAADALFRAAHFVDGDGKLHSNPLESWRTHSLAPKAAGAAVASAAAAAANIADLPRGAPAAQLIDAVAFSELVQQLLPDAADAAEAGQLGSHGERCAVALAAQLLRPARANTPATTTTADASFMSSGRNVVMVMWALARLSAAGFLPRSAGSSSSGSSAAGAGSVHHGDLWQALSAALLPYVPGPASSATAATAGSGLPARELSNALWALATVRKCGAAVFPALVAAMEAHLAAAGAAPVGAVPVAGGRCNAQDIANTVWALARAGTDPEARVMRLAEGAVLRAAPQLRAQHVASLLWSFGVLRYSPALRPQALAVVWSLVRMHEPPARTLVTPPLLAAAAERLAAGAARLSLREAAMVASAYRDARFAHPPLFAALLKRACELPERELGGAGEGPDASASGGGAGSPHADVSIALLLRGLAWAGAYDPVVYTRLCSALRRHHLAAISPQPLAMTLWALARVQHRQPEFLASATFVATAIVGRFRGGELATAALALATLGVRSAAFFDAAAVALTTLRGSGRGHMSQELEAAGPKAAAGRGRGSLVPGEAPLGRSVGSRRGADPDEAADEELDAGIEAGEEEEYEEEYEEVEGRAASVPAQARSASSGRRGSARRGGRRYWLSKAVNEAAQRDRWRLVDLLNPQELANVMAAFATSGHVDEMLYYRAQRLLKASGLLRKEAASASAAAAMTTPSAATAGSAASASPTTASASASTAQALRAGDPVAALDMSAAAVVKLLWAFVAVGATPSETPLLSDLAARVRQLLWRLEPRDIASLAWALATSRLGLEGCADLLDRAVSAAGTHAPAFSPRELATVAWAAASCGRRDDRLMAACERVVLSWSHGQAAEHSARTAGCRGQEGAAEERRRSLRGVGAGDRVVASSVDEDDDESGGAALFPGPLPGGAGAADSRPGGAGGAGRAAAGLTLQVLSDVAWSHSALRLYRPQLLAAVGSAAAGQLNAAADALARQQQLHLQPQVSGLLAPGSGDEAGRLTAAAAEAQLTAPQPDLQHVVALLEAFAVWAAGAASTGAGTNANGADTSGEEGQASCYDDALFRAAARVLLARADELTNEEVVTVAWCCAMVLHQLPRPAPAPARPHNPPAHQQLQHPLQHAHGGANAGVTGAGADEEAEHPVVLLLGSLSGLLGGMRPDSFLQPELVQLAQARAASREYAARAGAAAAVPAAASTAASTAADGAAAAATAAVQAVPEGPLRLPPALRDRLAGVWGAAPAARTRRAVVELCAALHEAGFGDVCMDARCGLSLGSALAQAHGPYQGQEESELVPVEVAALAPAVAAAARAQGLPQPGQGRVGGVGGRGDTHYAFLVAGPDHYAAGQPEVLWGAHAARARMLASRGWRVVVVPLPTSRRPAARRGGPGANERGSEGGGGGHQVARETREHVLGVLRAALGSLAGGDAQ*
</t>
  </si>
  <si>
    <t>C_30147</t>
  </si>
  <si>
    <t xml:space="preserve">MMCTAAGHVPPQRVRGVLGVAAPRPATAIASPPKPAPAAPQRNCISDPGNAPAPPAACAQAATVVQPHQVLRALICHEQLNRTLSPWASGEATVSGAKRVNTAGGFNGAPERTVDRAMVTLTGSAACKAAAAGVGQSCVLADGRPAVQVLAAVKTVTATLTPTEAHLLKTYPATASLALLPSVKLLGQELEAFTKTMKRATDVHGAHLAQRCFLRLYGWELVCTGGPDTYALRSYWQWQQHGSLREYLIRCLEHPDIRMGRTMLIAALQEVLQLMHKLSRAGIVLGDLKLDNMLVDAHGHVTLSDVDGAGLLEEGLLRTAQLVAAQAAAQAAAMCLDPVAAEAAVWRAADLMFTQEQPTMITDAFAPFEMRALHLMCGASHQHLVGASLGALLAAIQPLLLAAGRTACFYFVTELNGLAMGLQTLAHTNRPDLQSVWSQLEAIGARWV*
</t>
  </si>
  <si>
    <t>C_30148</t>
  </si>
  <si>
    <t xml:space="preserve">MELALNRDLLHSQFSSWRLQPLASVKRHDLELYGHAAGIVSSSVDFLHTQASVTRNHVLQSEGRLFVFTQQDGSAAHRVFELLPVPNADAGLLPMQVAELTGGAGAEAVGGSVEAVLDCSLAVVAPHAQQPAQQEPGAGAAGTTTGAAPTDRQQPSQYESARPFQVLLSRGHGDLVLVRVPAGGGGNSGGNSGGSGSAAQMSNPVFPVRPRAPLAGVRPVTLEAAVEHANGDITAVVWAIRSRGASTPGCCELFAVTLRPGVDAEGRLRLETLGVQLLLRTKLAPYVVRVYAAAAGAAPVAVVGFDPNTAGLEEEDEEDASQAPGECTSAWHWPSGKPSVAAMEAAAAADDAANAPPAAGDDDDDMDPRTLEQAVARLAHLTSSERDKAVPLAQWADLYKESGPDGVGAMGGEPVLDLAAWRLGGGAGGSTDKTQRPYWRLSCHAHRLLTADGPLRAPAAATAAARPALLLGVTDDVDCAVVRLDVGAQGAGGDAGASDPAPQVTHAVSIPALAYVAAGKTYKRHLLLGSAGTGCSSGSASSSGAGGVLSAVLVESQRFMYVYGFTSSREEYGRQQVVELGLEEGESVLGARLVEVAAAQGTEGGPGAGGALVVVATQRRLLSYRLTWR*
</t>
  </si>
  <si>
    <t>C_30149</t>
  </si>
  <si>
    <t xml:space="preserve">MSDRARCCGTPSAVASTPLTCDTRDEGSSSNSGAAQMARRTWSSVPATACRNRRQLRSSAAGSCSSSPGTASHSGIAATSVPSFKSVASAASRWPSCAESTAARLGVLPCRSARAAAPSTLSATGAAAAALSAAADAGGAATGAGFVFAGLDAAA
</t>
  </si>
  <si>
    <t>C_30150</t>
  </si>
  <si>
    <t xml:space="preserve">MQVRETRGGAASQATSSHRVWPPLQDEPIRLSIFKRALRARKKALEVAQQEAHAAAAVSSAAAAAAAAEAAAASAQAVVDAQAAAVAVVAATARATAEGLAEGHIQQKSNEEAARAKAQAIAKARAVAREARTKERKEQRRQARQQQRQADKQRLAADRDSKVARKAEVESHEAETLRKIEEVKARLEEMEGEKHRLVVQLRQVLQAEGLSRRPSIITTDMSGMPTPLPTPGQMMHPMGQHTFSPGPAGPGGGPQPLQHTGGPAARTANFVSGSHGIGGGFATHPLYASSYGAPPPPPPSHGDIDMPAPGSGSGFGGAHVHASPFGNAGVMGTGGYGAAPGSGPTSSAGVGGPGSTGSHRWARASQEDEDEGEIREDGEYGMAGPGPGSMAGPGGAPGAGSVGGGGGFGHGAFGAGGGAFDEIGGSSEGGGGGGGMGGGGGGMGGYGRGRGSFGQGPGGPRRNW*
</t>
  </si>
  <si>
    <t xml:space="preserve">MSKVLRHKPPPGAMDAAGWVNLPVLLRHLKNQPTEQQKRFVLDDTTNPPRIRAAQGHSVELEEAVLEPVTEASQVPVPVHVTGVDGWSAIQSSGELRRMKRTHVHFATAPHHLRNNKWAEVYLRLDLQAALDAGLQFGLSSNGVLLCEGPVPVALVKRVELDELPEEWRQGRGQQGQGQQEQGAEKKQRQGKGKAQQGQPPEQKDEGKERREQEAAVGGDKDTEGVKQDV*
</t>
  </si>
  <si>
    <t>C_30152</t>
  </si>
  <si>
    <t xml:space="preserve">MVVAASAGDRAQRRRQIWQKSAPVEPSPALPKNGYFKAKGGNSVAKFMGGFQRDSLLNPAEEQQLASAAQDFMELQALQSIMTSLLRRPPRLAELAEAIHCDEDALRLRLDAGNRARAILAQKNYRLVVACAKWACKNGVGGGGAGSGHDGSYELAFEDALTAGMEGLMRGIHKFRPDSGYRLSTYCTWWIRMSIRKTLSRQSTALQLPLSVLQSVEALVSARLRLTKPGASPPTDEAVAAELGWSMTRIRNADAARRFATSIKSFEAPASASAGGGGGGGDDDGGGSLDDRFVQMLEEDDFAEGAGSALALDSEEYFMRSTDLAAAVEGVLAEVDAEDSALIRREFGLEELAGPAKSVPRKGTRVRHAIKKLQDALGDKQAAAAEAQAAAGGRKPRGRGRAGATEAAEGEAAEGQEAESGGLDTPVALLLSASHLSSTSGILVAAYSGTLPLGHKRGVRHTVDARVRPWPLDHLVAAPCGAGDAAGDAAAGGGGGGWPPQALQLLVRLVVQAQPGRPVELTAAA*
</t>
  </si>
  <si>
    <t>C_30153</t>
  </si>
  <si>
    <t xml:space="preserve">MSQLLSHFVRVPTFASPDQVLREARDKERELQNARAPTDVSGFLAPVGVWELKHLRKLSSLTSLTYYMHLVTPRRLQLMHGLDLVVTSRACDVRPYEHNRTAEECGADGDGMAVSFAEARQVYAELKRGTGGASGSGSNGAAAAPVAVAAGVSNIVALPRELPFVPLPGGATEGGEAGAEAAAGAAAAAAAAAGEGTGPGAQGQGAGGLQLPLASTEAIGRMLRSPAEVVSAKLAEAALAASAAAAASPLGAAAESFYAGLASLPIPLAGGLVGANNKAANTLLAPPNGAAASSSGGGGGSGGAAAASEVVGSSRGAQGADPADPGAPNTSGKATAASIAAMATAELRSRRLGGTGPAKTGGSGAASSGSSSGGIGAGGMAPVTAGGMRLSPAATAFSAPPAATVSSLASTDAGTALVPVASSSAASLTFSSSSAYSCPSEWFVVDDPASATRIFVIQGSDTLDHWKLNLTFDPVVFEEPALGVKVHRGVYEAALVLYERFLPLVYEHLEASPFSKVTFTGHSIGGSMATLLMLMYRNRGVLPPHSIATVYTFGAPAVFCQQQQPAVADASSACCNGSSSNGSSTPASGSSSPRSGSPGSASASSLPAGSGSGAGGMSLWALGLSGFGMGGASLAGGGSTSAPSSTAGLASVDGGAVAAGGGGSGFNSSGLGFMSVEDPQAVSMPPGAAQAPSPASAPAPTAGPGHNSHSSHSKAGPAAAKSCACGVDGLLTRLGLAPHVVRNVVMARDVVPRAFACDYSLVADILKGWGPAFREHCCLNRHGRKHLYYFVGRMCILQPDAWHSFVGGDPEHPMLPPGPELYALAEPEDAAAARAHYPALSDLPILNAVTSNGHTRGSGGNGANAAVNAAVNASGPSAAASGGGGGSQQPTAAAAVPSTANFGTALVASAAQRERDARGGGSRLQPRSVVEAVWEIMDNPHPLETLADPGAYLASGSISRYHNPEHYTKALGRLTHLKRLAERRQHPHGQAQQKQAQPQAGEGGIRSMFAGRNIRSFGGGVRSGSGSGSAGRRGLLHQQAASNGTAADAVLASGAAGAAAAAWGSAPQLADLVSGNGGRASAGYEGGVWDSSDGLDLHLSDFMGASAVGAADPHACR*
</t>
  </si>
  <si>
    <t>C_30154</t>
  </si>
  <si>
    <t xml:space="preserve">MRRRLADSLYLVVRGGPAAGGGGGEWAFPQAVNTAEESISDTAQRALYGAIGRSHPVYFIGNAPMGHVRALPAGTSFFMLAQVVDDPWDTQLLPGAAQELAWVTKQELLGSYLSDARLRELVSKML*
</t>
  </si>
  <si>
    <t>C_30155</t>
  </si>
  <si>
    <t xml:space="preserve">MGRAMLIAALQEVLQLVHMLSRAGIVLGDLKLDNMLVDAHGHVTLSDVDGAGLLEEGLLRTTQLVAAQAAAQAAAMCLDPVAAEAAVWRAADLVFTQEPPTMITDAFAPLEIKVFQSMCGASHQHLVGASLGALLAALQPVLLSAGRTACFYFVTELHGLAMGLQTLAHLDRPDLQGVWSQLEAIGARWV*
</t>
  </si>
  <si>
    <t>C_30156</t>
  </si>
  <si>
    <t xml:space="preserve">MSHPASSPRETLRAATVVQPHQLLRALIWDEQLNRTLSPWVSSEATVSSANRVNTAGGVNGAPERTVDRALVTLTGSAACKAAAAGVGQSCVLADGRPAVQVLAAVKTVTATLTPTEAHLLKTYPAAASLALLPSVKLLGQELEAFTKTMKRATDVHGAYLAQRCFLRLYGWELVCTGGPDTYALRSYWPQTDG*
</t>
  </si>
  <si>
    <t>C_30157</t>
  </si>
  <si>
    <t xml:space="preserve">MLFGGRNVFARGAKQGTSPCLRSLTPSLCHYLATRRWRSIMDGAPGSKRQRTDGTLARASAREVPGTLPGTVAVEVAGVLPRHEVGQTFLVPGLVIREHFFTVPLDYNGSEATAGKTITIFAREVMAPARNESLPWLVYLQGGPGFEAPRMSEVSIWVRPAISSHRLLLLDQRGTGRSTPITTTNLPLRGGPEEQAEYLSYFRADSIIKDCEVVRRLLVPPTSFGGRWSVLGQSFGGFCATTYLSQAPAGLMEVLITGGLPPGISLPCSAETVYTALHKRVIAANHKYYDRFPNDVEQMQRIVKYLAEQPGGGATLPDGTLLTPRLLQTLGLSGLGSGGGFERLHYLLDGFFDAEGHMTPAFAKAFDAWHSWDSNPLYALVHEAIYCQGGEASNWAADRVRAQEPFASQFDAVAAAEEGRRVLFTGECVYRFMFEDLAPLRPLLPTADVLAARTEWGPLYDAKTLASNKVPTAALAYVEDLYVDFGLSQETASSIRGIKLWTTNEYRHSGIRDDGSRIFERLLGMARNVIFD*
</t>
  </si>
  <si>
    <t xml:space="preserve">MEASTSGSSTSSEVEALRAQISKLEATLKEKEKQLDTVYPYSRSYNKTAVNTILGAADGGKSLVGQTLRVGGWVKTGREAGAGAFCFLEVNDGSMFDSLQVMVSKEVAEEVGGLKTLVPTGTSVLVEGHLEATPEGTKQAVELKATKIVHVGPSDAATYPIAKKKTTYEFLREKMHLRPRSNTISAVARIRNALAFATHRFFQENGFLYVHTPIITASDCEGAGEMFQARVTTLLGKMKEHEGAPAVSPAELEAAKAQVAAHGEEVKAAKAAAAANKEDKSLAAASKAAVDKLLKAKEELAKLEEGSRIVGGIKRLPDGTPDYKEDFFSKPAFLTVSGQLQGEFYACALSNIYTFGPTFRAEYSFTARHLAEFWMIEPEMAFCDLKDDMQCAEDYVRYCCKFLLENCKPDLEFINKMVDNTALARLEQVASTPFKRISYTEAIDLLLGVVAEGKKSFEFKVEWGIDLSTEHERYLTEEIFKQPVIVYNYPKEIKAFYMRLNDDNKTVAAMDVLVPKVGELIGGSQREDRLDVLERRLGESGMDLAAYEGYLDLRRYGTVPHSGFGLGFERLILFATGLDNIREVIPFPRWPGNAAY*
</t>
  </si>
  <si>
    <t>C_30159</t>
  </si>
  <si>
    <t xml:space="preserve">MALRAASSVRATASSGRASRRCAVVVRATAEPITESKNLEIMRKFSEQYAKRSGTYFCVDKSVTAVVIQGLAEHKDTLGAALCPCRHYDDKEAEAAQGYWNCPCVPMRERKECHCMLFLTEDNDFAGREQTITMDELKSGITGMQ*
</t>
  </si>
  <si>
    <t>C_30160</t>
  </si>
  <si>
    <t xml:space="preserve">MVADDHVAAGAVVAASRQNTSLQHSRGGSPFVGHHLAGMPPAPGSEDRMSPFMAIILLYGVMLLMVGAQTALFLWKKRHRKSYELVTLLGLWLMPAIFSVHLRFWRFLLIWAIFSSITARLLLACSRKKMSRTTPRQVYTFFLGIYKASKIVGVTGYCMVLAELFGMGPLLHLLLPKDLPIDLVWYGLYFGILGRDCAQVATDTLSARLGMEGRQLVTRVNNCGICGNELCDEVVPARGTGEQPVEQLPGERTVQLSCKHCFHDLCVRGWTMVGKKDTCPQCGEKVDLRSLLADRPWETHNITWIQMMDGIRYLVVWNPIIFTVLSFLLHVFGPHRHGAPHGPPGMALGAGPPGVRQLAAMGGNITANATIAHGLSPPLASPH*
</t>
  </si>
  <si>
    <t>C_30161</t>
  </si>
  <si>
    <t xml:space="preserve">MNYQQGPQSYPQQYAPPQPTSEEQAISIALAQSVVDHEAWRHRERELQAAQAHRVVKSSAAEAASQKFWREGSLGYGEVVADGFYDIYGDFPEVCEGPNQFPALADLRKVRTGSGDVREVVLIDHEEDQGLLAVEEQLSEAMEEAKPADVAARIQVVARVVCERFGGAYDTEAALDHFWHASSAAEKRRTRSAVVPLCRLDVGSARHRALLFKVLADAAKLPCRLVRGAALCGSEAGVVVLVAVPAATGAGGGSRSGGEWVVDLVYEPGRLYGPQEYCALVKSKRTRSDSWHRNGSASTLAAAVETSAVSSSSASSVATVSTPAAVTGAAGSGEALGPASGNLLTAPPHSVSTASLQSAAAAAAGSTGSQSTPALSSPRTALPRPLVAVPPVPGPGAFSSSLPNSGGGSSMHGHGQHGGGVWGSGLSVHPQGQHGGGSGSGGAGTGAGAGGAGPAIAGSRVRFTITDLPKSGSGTPHVSTSITTASSSSPHGHLSTLGAGGHAAPGALHSSGGSAGATVGSAPHASSHVPHVRIGPVAAGPTGGAGALQHCTAIAPPPGTAAGPGPGKARSMLDLHGNSVGGDLIRLDSEPLPPPEVCPTPTGAGHHHPPHVTAAQVPHKQQASLDANGWVKFSGSFGRAPTPHKDEATGHTPSRLGQQGAPPPSVAPGQLGASLLAAAGANGMPTHPHPQQQPRQPHQPQLPTHMESSGSLTGMGNPPSPADSAGNGNGNGGSGSGSGAHCNGISSASSGLAAQPTLSAMPPTGLPVVTTGATGLSSASPFAHFMLPGGMSLSLPGAAVAAGVGAAAGQQGGGGGGISTEATVSSAGSTQGGAAATAAAAAPAQGPASGKPPTGAPGAGAGGLPHATVSAASPFQAAQLGLGTGPQQRSSLPQHLASSFPTLHPQHQPLPQLTSQQQQQQPNLASPPLAPGQRQQATPTGLPAGFMPHAATTITTGAGGNALYTPPPKDAGTSSKAPSPALSTPLALTASSAQSTPGNAAPVESIPFADLSPWYNGTNANPAAAGATGGGAAGGRAGAGVGAGRPGQGGLLPPAQASTADPAEDRASKARSATFFADLSPFNNGVGGPGGGAGGRDNTPPGGHARGAGRQSPIVEMPSSDNSRDTTPRMSFTNVPDNGHMLLPGGGAGGPSSWSESTVDMMGRLRIGTASGTGMGSRADASVGRLGSHGHHASAGSGGGQLVLHGQRWARERGWGRRRRRRRWRSSSGXXXXXXXXXXXXXXXXXRQREMAITLYQQGMQGGPNSLQLISQAMALAQAAGMINLNPTPGAGAMTNLAHMQQMHVMQSPFGAPAGWPHGLGHGHGPQQGQGFGGAQQPLLLAPQQMGLLGMGPGAMGGGAGAVQGPGTALHPWAAQAWVAANQHQQHQQQQLQQQVPTFQPHFPPPQPGGGAQSLSQQQHQQQQQRQQSAFMMHSAFMQQQQGMAQQQQLHQHQQQQQQAHMERNSSFATTTTTTTTVVRQTTQVVETSAAAVSSAQQQGGVASAAAGAIGLAHEMTIPSASRLAALQAAGAAAAAGGVSAVSDGGAAGVSSPLGLQPTLSVTSTMPLPPHYKDLEIDPKELTLGQRIGIGSYGEVYKGSWRGTEVAVKRFLEQNLSPPTIRDFRDEVLIMSKLRHPNIVLFMGAVTQSNQLAIVTQFVARGSLFRLLHRTKEVLDPRRRLNMSLDIAKGMEYLHNCKPVLVHRDLKSPNLLVDRDWTVKVCDFGLSKVKMDTFLTAKTQGGSPAWMAPEILRSERCDEKSDVFSFGVILYELVTGREPWEELNPMQVVGVVGFNGQRMDLPPDLDPGVTALITACWADKPADRPSFSQILATLTTWSELRPTAEVMERQAAAARARQARQQGGGGGGGGGGGA*
</t>
  </si>
  <si>
    <t>C_30162</t>
  </si>
  <si>
    <t xml:space="preserve">PLRLLVPLSDGSPAALPPNHRAQPSTYTLGRHAAASPSVLGPPTPFLHSCPHPQPPTPRGPNTRSPSATPGRPLTALSSALDSNPPSTVTRPCPPTPYPAHTPRVPPSSLSASSSTPTSHSPFTLPH*
</t>
  </si>
  <si>
    <t xml:space="preserve">MAGEKKWIPLESNPDVLNEFISKLGIDAAKYSFSDVFGLDEELLAMVPQPVVAVVMCYPITDESDALAKTEDEEQVAKGVAVDPQVFYMKQTIGNACGTIAVLHSIGNNLEQLSPAAGSFCAQFFGATGGMSPAEVGRYLEHPPAGAPDIEEAHQAAAAGGDTGPAGADEEVNLDFVALVHRNRGADGEGGGRAGKAMERRERKTAKAPAAVAAAPSSAREAG*
</t>
  </si>
  <si>
    <t>C_30164</t>
  </si>
  <si>
    <t xml:space="preserve">MDKDLRPALFALRAFNIETALVADQVRSKESVVGQIRFQWWRDAVRAAYEDRPPNHPVAIALAHVLHSPGPTPPPAPAVATPAADAAAGGAQADAGCSDSGCGSDSPRSSAAAAAAGSSSGSSGPGRFSRYSFKRIIDVRESDFLDPQPPLDMGALESYAEGTASQLLYLQLAAAGIKHRDADHAASHLGRAVGITTLLRGMPVHAAARRSYLPVDLCAEARVSQEDVYSGVVSEGLRDVAHKVASLAKGHLDEARRLAPRLPPGAAGLMLPAVAVDRYLKALEAANFDPFDAGLLKQHGGGSGAAPLSYVLAVKWHQLRGTY*
</t>
  </si>
  <si>
    <t>C_30165</t>
  </si>
  <si>
    <t xml:space="preserve">MRPYLLKGHERPLTQVKYNREGDLLVSCAKNLQPCLWSAEDGRRIGTYEGHNGAIWTCDITWDSDRLITGSADQTVRIWDLPTGKELFQIRHREPCRAVKLSAGERFLAATSDAFIESPPAIHIYKFAENIEDQTATAAIEWTVPKGRVTRVFWTDCNRKLITSHDGGILRRWDVETGALLQEQQVHEDAIQDMQMSPDETHVITASLDKTARLIDVDTFEVMKTYKTGRFVQSAAISPLFDHVVMGGGQDASQVTTTAAQAGGFEARFFHKIFQEEFGRVRGHFGPINTVAFHPSGKSFTTGGEDGYVRLHHMDMDYFTTKFF*
</t>
  </si>
  <si>
    <t>C_30166</t>
  </si>
  <si>
    <t xml:space="preserve">MEFCPRGSVEISAANLLAKPQQSPEAKATPSPGGDQAPFNSPRAQLSASGPRTGGVTPRRLDLDFLEPEGNAISAPSPPGGKAPPQLPHCSPVPLPLLEHGAAASPLPVDPCDTLRQAVMQYIPDLGAPRIWEEEQVLGCVEVSQAGGDPAVRTVYQMEVDLQDGAGRAMPLACKGVKVVLSEAEDAALAAGGAGEADVPVGFLPALQEAVSWVAVARRFRLVHGEEALGRCFPVVFGWDVLQPAPRTYEFVMYMEWMDNGTVFDYLKNIMTAPALPEGDMYEMVLDAMRQMVNLVDSANKAGLCFGDLKAQNMLVDAEGNFKLSDVDGVSHSYLSDLSAAHTAANAAAAAAAASCTDAVSARIAGKAAASLVWSARSLLPAPVEPYMATDIYSPPEFWVGWAREALVSGEAAGRAYEWDMMQLREEAVEQPCWPGAVMLLDSLKSECATRDAALEWLQLQGMNGGRSYMCGASHTYLVGATISHLLRAVETELSARPGAAYVQQLAFVSELKDVMVGLMTEEPASRPSLQQLRRRLAEMRGDWCYWG*
</t>
  </si>
  <si>
    <t>C_30167</t>
  </si>
  <si>
    <t xml:space="preserve">MQQQRHRRASSPPNAGGGGGGGALSATAPILLVCHGINGGSHEGYAKWVCAAAVARGWRAVVLNYRGCNGLPFTAPRGYAATLSHDVYTAVYSVRARFPGAPVFAVGYSLGGLKLTKYLGEADAGLHVPPPGAPRLFAGSGLDAAAVVSSPVSLWHSSANLADTSSLNFMYNLAVAYKLREHLSHHKAEIQALTRFDVESALAAWTVGEIEDRGLPASFGFSSRQQYYEVAGSLDYIPAITTPTLMLLAEDDPFLGVIPDAECSRNPNTLLAVTRRGGHVAFLQGAWPLGKAYMDDAVTEFFDATLKHLHEPHGANAAWRSPGAATAEGAAGNDAASRAKAAAAAAAEAAKRAEAEAAVVARKVEVAERAAAQVRLLMHLQVQQEQQRVLQALAAAEVVDAEDAAKSGKAGAQNGRIRSRL*
</t>
  </si>
  <si>
    <t>C_30168</t>
  </si>
  <si>
    <t xml:space="preserve">MTLSKAHKDASSAAMKGKGKPKAKAHKDAISAALKGKGKPKAKAHKAAIMITCIRALL*
</t>
  </si>
  <si>
    <t>C_30169</t>
  </si>
  <si>
    <t xml:space="preserve">MAADGGSTSTTHTLSANQELRLECPSGKAVSIKLEEGAAEVFGTELQRGKSVPVSGQKLAVFTWQGCKVTVEGEPSVQYVADETPMAQYLNTHRTLAARRDEARRAGASSPGSPAGRGPVVVVVGPTDSGKSTLCRLLCNWAVRDGYAPTFVDLDVGQGTITVPGCLSAVPVEQPIDLVEGINNIPIVFFYGHSSPGENPTLFKLLVDKLAGVLARRAAADPSVAAAGCVINTFGWVDGLGYELQKYLIQAFQCDVVLAMEQDRLHATLQQDLKAAMPRTSILKLAKSGGAVKREGEERRGAREARVRDYFYGAPGAPLQPATMTVKATDLAVYRIGSGPRAPNTALPIGAVSLADPLRLQALPPSLEMLQAVMAVSHAPTPDQILNMNVAGFVLIKDVDTARGTVTLVAPAAGQLPGRYLITGTLRSSID*
</t>
  </si>
  <si>
    <t xml:space="preserve">MGGRQGRAGNAVRFLTPSSNDGILASQAQVFTRATGFRAEFSSLLLSRIAEEVDFQLQTNVSLYDAWILDVQSAEGAMRAHAVALLDELVAAAATEQAELLAAAAAKEAARAANASANASAVTSAAPANASVAAAMAANSTAGSGSSVSGGVDNAGGDVEAEVAELRAAAERAGTADEDVHPFYRTHAASYLGNRTGVVVSGFMPLLYWRRDIFAARLNLTRPPATWSELLDVGRRLHGTDLNGDGQPDPALCWSSPGCSDVGVLLGALLASLIQHTGSSSGWLLSPDSLSPLAAGPPLHAALQLLGLMGGLEAAPGTAGPAYADGSTCALAHVRFFAGSCAMSINWPTQFKVAQLRFPRLRGNVGVAALPGSQVVWDREAGAWITCDSAAAACPFADTVPALQLPQLLNGTDNVVASGNGSSSNSSGAGSVRVNRAPFVGMSALVGAVDVRTPSNYRTAAFKFFTQLSSPNVSWAQLLDPTSAIGPFRLQHLDPASMGRWRAGGYDNTDLTDFLGAWRTTIEHPNVALLLRMPGAAGLRDALQWAATQVVGLGTPSGDLAAAPGSALVAGTGGPELAAAVQVAAAGLATRLRAALDAAGPLEQTQRIYWRTLNYTPPAVAAAPPPSHGGISDGQRITIAAVVSAVGAALCLAAALGGYAWYRRRQAARHRTLFGRMVAPGASPATCLVVTDIVDSTRLWESVQQLAMARAVQLHHDTLRQLLKETGGYEDSFILSFYGPADAVAFCLRAQAALLYRGRGGHQHLTRWRCSGRGGGASPGTGIQDGGTGGATAGMLTGLVVSELQAPPSVMGAEGGAAGGASGGGGGGGGGVSLPSPLFALQAQQQHQHLLLYQQQQMQMQRPPAAAAGSPTSRWFQPAAAAVSTSLRRLQAAMRPGSSTGMPDQPHSARSQRAGSSGVISAFAAAAGMTANAPTGPAAAGDPNSPGGGVLNAIMRSAGSVTALLSRGGSGGAASRAGTSPSQPGRRLLQTIQHGVGLSSTSSAPQHPLPLLSRSTNPSSWAAAATDVSPPHVLSHSQSQLQSQVQLQIRQQSLASGGSSRRPAPRQGSRLNYINNTPRTNSGSAVTFRSSGVTTAATVGGGGGPDSPVRFRSEAAVAGGPVSGGAVSGLRHLIRTVSGLSSASNSRRSHAMLQRAAGGSGDVGEYQAASLAGAATVAGLVSGPGAVGLGTWSPGRAAGLSPEPSGLDEIMSSTAITDARGGGGRGGVTATSFVVSGGGASGGTGSDTPLDELGMMSLDPSPRVTDAAMIAADDDGAAAAAAATTSLLAAATIARVAVRPLGFHPAAGAAAARGSMAGEMPPSLSMGMAAAPSASTSGAMYGSGAVSVAAAAGGGAATAAAEAAAATTACAVSNTANAITGPSPTPLTLQGAACPPEPHALADAGAGASTRTAALSVFDSTAAPAAAAASGAAATTGAVSLSHAQAGMQRAESDLLRFPAAGYSVGYSAAAGYGSVYGGGSGGGYDRGGTADQLVLTTANMGAFDGATGSCAMSAAFALVTGQAGGGGGGGGVMGTMELGSDLQEPAGASPTSVGGAAYVSRASGTPGGGGGLLPMTFRRSSTQVQEAVGLGGGGGGGWAAGLLPSGPVMTETLDTSSYALQPFSVASLGAAATAAATAAMGPGRSMTLAEYYGQIYKVLQPQQQQPQQQQPQQQQPQQQQSRQGSQQLQSQQQLSPHSGNTVASQRSALAASTPVPSPQGRQAAGGAAETEGWSQQQQQQQQQALPAGAILMFCGLQVRMGVHAGVEPTEVSYNRVAGRTQYSGTALQFAKVVCDAAQGGMVLLSATAHEQLNKAGGAGGGGLGGGGGGGCGVPLVLDMGSHVVTTRPEPVQLYMAASRGLLCRVPALGPVRSREQLGAGVLCAPLGCVALGVLVVAGLPTLQAWDKAVTEEALDTFRRVVVTVALRQLGGQLVEEGPGRVLAAFCSAASAVRWAASCEALLKAADWSEALLAHELCEEVAGPVLLDPNMEGPVASAHDDAARCLFRGLRVRGAVDVARVKAELLPATGRLAYRGALAGNVGRMAAFVSVGQVRRRGAGGGGTAPXXXXXXXXXXXXXXXXXAAAAAATGGLQPASSSLPPPPLPVLGASLGLHSIRGVGDKLELWSLRLGGSAVEYFDSMSVMGTRQRDEIAAAAAQGLLGPGPGRPARATADAQAQLMMLQKARESTAAAAGAGVVQRTPDTASTVQLQLQLAGSGSGLPVWEVAPEDLRGMMVE*
</t>
  </si>
  <si>
    <t>C_30171</t>
  </si>
  <si>
    <t xml:space="preserve">MALPGSTMNLTTRCSTTPRSAVVARAVAAPTRPTTKSAVPELLDSRPGERNLNFMEYAQATQMLDRLKGQASDLELLLDQLNALEASLDESVLAPPTVDDPKERAARQARRAAKRAERRAQATSATVAAAAGPAMSAVVSHSTPTKAAAAPATSTASSSSSDSGLLDLVSFVGGFDTRPIPATTSAPPAGASSSDVQHLEDLFKLSVGEPDIPRASASAAPAVLRPRKLTPKKPSAAPSAAVTAAPSPAPTLPSTPSTSARIAPAPGSLADELERLLGPTTSREAAESEDEDSFAGPSEDDLLALEQEVSRKSSRLPVLDEEDEEDEQQQLEDNEEDAVAGPGSLEASAMATRTSSQLSIMQTGPSLLSLVPASAAPGRSAKARASRRAARNGHASGRLGGATANAAGRGKVGSKDGTMNFLGKVESLSTLDVEKEREVTAVCRDFLFLEKVKRQCEKTLHRPATSEEIAAAVAMDVESLKLRYDAGLKAKELLLKSNYKLVMTVCKSFVGKGPHIQDLVSEGVKGLLKGVEKYDATKGFRFGTYAHWWIRQAVSRSLAETGRAVRLPMHMIEQLTRLKNLSAKLQTQLAREPTLPELAKAAGLPVTRVQMLMETARSAASLDTPIGGNELGPTVKDSVEDEREAADEEFGSDSLRNDMEAMLLELPEREARVVRLRFGLDDGKEWTLEEIGEALNVTRERIRQIEAKALRKLRVKTIDVSGKLMEYGENLEMLMDGSREMAARTSSGTRKT*
</t>
  </si>
  <si>
    <t>C_30172</t>
  </si>
  <si>
    <t xml:space="preserve">MQTCMSPPGTSRSAALPQRTAAPNAARLGVTQNGLASPSGRGARSRNGRPTFAGVPRAGDGRLSDVQRDLLAEIEARRKNQAQLLEKLNRLAAETAARTAATPASAAPPAPPAAAMPAPAPEVQVAVPMSVPMPAMASVASSPSSAWKSVPVSQPVRTAPPPPPPTPSVPIFELSLPLESEMYIEPAAPVAEAPEAEEEEPPAVEKPPPLAGPNVMNVVMVGAECAPWSKTGGLGDVMAALPKALVRRGHRVMVVVPRYENYDNAWETGIRKIYSVFNSNQEVGYFHAFVDGVDYVFVDHPTFHGRGKNIYGGERQEILFRCALLCKAALEAVWHVPCGGITYGDDNLCFIANDWHTALLPVYLQAHYRDYGKMTYARCAFVIHNMAHQGRGPFVESEHLELNEEYRERFRLYDPIGGEHMNVMKAGLECAHRLVAVSNGYAWECQTVEGGWGLHEVIKVNNWKLRGIVNGIDYKEWNPICDEFLTTDGYAHYDVDTLAEGKAKCKAALQKELGLPVDPDAPMLGFIGRLDYQKGVDLIRDNYDYIMGEKCQLVMLGSGRQDLEDALRDMENRNKNQCRGWVGFSNKMAHRITAAADILLMPSRFEPCGLNQLYAMAYGTVPIVHSVGGLRDTVKQYSPFENVGTGWVFERAEANKLRESINNALYTYRQFRDSFRGIQRRGMEQDLTWDNAASIYEEVLVAAKYQW*
</t>
  </si>
  <si>
    <t>C_30173</t>
  </si>
  <si>
    <t xml:space="preserve">MDGEGPGSHKLGGSSLSVRDTRRMVQVLAPGVPPAVLDYVFASVTKAGSSSTRTASPVARYTLRRCESGDAGELALLDVSSLKDAHPDWANADALKFSYQPPPTQQPAGRDGKGR*
</t>
  </si>
  <si>
    <t>C_30174</t>
  </si>
  <si>
    <t xml:space="preserve">MLPLAVLFPHCHFTGVEMKPAAVALLQERARAAGLTNVSAVRGMIETYTQQHFDVCLALHACGNATDAALLLAAARRAAYVVSPCCVDAAAGGSRHAQSWPEPGPGPGVETGPAGPGPAGPGPAGPGPGFTAAAAAAAVALGELRHPRSSWLRAQLPEPEAHFRILAKVADQNHSGGAGSGDGGGARGTAPAPTADPASAGSTVSLAAMAAAACKAHVELDRNMAACEDGYCTSPFSFVRPVGAPITMQSLASRHNTAKAGGLNWAYREAQPDPSKASADKPDVLLLHGLGSSSYCYRNTMGLIGGEGYRCIAPDWPGHGDTDKPGSFGYSEEAYISGLGQFVDAVGIKKPFALVVHGFVLSQYAMLYAQENPNQIARLLILNSPLALNAKLRPELAAYKAPLPFMRPGNKPFDFMVYNMTGSPYAMKEKDAMVYARPTSDPAATSAIAKTMDQVDFPKLLRKVDDGFRSWRKPTVCLFGSSDPFVDAASVFEFLESKRTNSESIEEEVSLKALTVAAKLGHMPQEDFPESMHESVMKWLSGETDADGPIKQKALKMTKYGVVESKD*
</t>
  </si>
  <si>
    <t>C_30175</t>
  </si>
  <si>
    <t xml:space="preserve">MPPAPQSAAAMLRATSFRAPAPATISSASQYLLDSSLVPPYPAAATVAVSASQLSLPSVDFRRASFSVARGGGAAGGTGGLPGLGQSSHRHRSSVEAMIGQAPLPSGGSFSGAGSRASVELPYAVAPGAGAATSVPAVTSGTGAGITSNVNSCGTSGASLFKKLQQLNLPISECGVPELLSPVASPRATLLAGSTLFAPGQAATTSQRTQSMQHSPSFQRRSVTSTTSSAQHTFVDGAAAHIASGAMQPTASMADCGADALQLSQAGTGGSSSGASARRSSLHMPPSAAPSLSALRSQSFRHGGVGGSVSRTSTTGPGCGTCATTAAAITNEHADVAPEDNDDDKFGGELDGVEASMLERRVASMGPMPGGAATSLMASLLRRADGAIAASAPPTGGSSGATPNAASGPAMFVGAVDVADVVASGASEADALLSPLPPGGGASGAGSRHVSGAAAFVSVGALCGSPSSRRLTATQLTPPLLVSPVGHRAATLLQSHNSFGHHALSPTPPPAGPLAPQPPHGVLGAAATVDGSQSPAAGGAVASPSYLSQHRRMSFRASSSTTACGTPGSGFSGGAAFVI*
</t>
  </si>
  <si>
    <t>C_30176</t>
  </si>
  <si>
    <t xml:space="preserve">MSTGTQQHRANYGATGGGAAPAEGGGEGLAPGQPPGPGSGGGGPRVAPGMTALLRGLVERGTLRSERVAAAMAAVDRAAFIAPGHGGVAVHVYEDRPLPIGYDQTISAPHMHATALELLLPQLRPGARVLDVGSGSGYLTACLGLLVWPGGRVLGVEAVAPLAERSRAALARVVPGLVADGTVAVQTGNVLAGVLAAGPGGGYGCWDAIHVGAAAEELPRELVAALAPGGRMVVPVGPHGGYQVLTVVDKELGAAVGTGGGHGGGAATARGLAPQGPAGEDVGGEEVGAAAPLQEQQQPTPGAGKQPANVASEKADWMRGVRVTQMMGVGYVPLVRPGEGLGGRRM*
</t>
  </si>
  <si>
    <t>C_30177</t>
  </si>
  <si>
    <t xml:space="preserve">MDLEGFVANRELLERLSREYELLKASGAEVDYAAWVRQRLRAAAAELAESAADDNEQQASGDAAADGGSGASSGGVGLDDGVGTAPGSGTPGAPAQVHPPPPQLSFSRFQPGHTPYDPVPRASLEVPAGGVRPETAWFLQGEAQPAASQALTAAIYGRTATTLGGARKSTGKRVTIITPQRSPASTTRPASGSPGRRPAAGRSASTPAHMGSTTTIVGGSAAPPHAQHTRRQSSPPQVSKLYTAQEPGLFTSRPDAYVHPQARPRRATSPAAKRPDWVNAASLQAALRGASSAVPHLQAAAERERRLALSSALARQSLAAGLSPDDARAAALYGVTPGAAAATAAQYDHVLAVAAQLAAQNEQLARAVQENSSALAAQQAVLQNALQPRPGGANISDGSVAGEAGGAAGAGPKVEVESGPPAWFSHPGRFPAAGKGGAKGKGTARATSPGQLPAGATSKERDRAARKEALKKLLKQVLGGAGLSGGEEGRRRLASGMEEAEKLVAAIQALARVKKGSAGGRGGEDKGVSATVGDGAGGGEAGAGLSWSAAGTRPGSMRSLAEAVAAAAAAGGGGGDAAAAAGAGDASGAAGGSGDAATGTTEGRAAFEAAAAAMAAAAGGPGPGGLGLEAGTLGGGGSGGWGTGTGPGRHPLAPGGIMIESLEDQVADIVQRDAAAYAEAARLGKIEALEQRLNLLVDNVEGRLGRLLGPAGPLAATAQQLAALQLAGGGGGLLDEWEVVLGPDGQPLLGPDGRPVLRRKGAGAGGGGQGGAPLSPRSAGMSVLELQKMLIAINRMESKETEIRRKWFVDTQHPRPRPGPGTQPIYARDGWVGTLDPDQPQPGPEALAASATAAAAPAPSSPQAWPRAAASPHRLAPGDAGRWPGFAAPPTESVMATVDAASSAPGGRSLLHFDHRPTRAGGAGAGAGISSGAAVDGSGESAAADGDPISDAVLEAVVRGRRRYLRAQQLADGDLVAAADPELNPVQVMEDVTDALLDDMLRDHARELLGWCDKVAEHIYDDEFDLEGLSGGLEAAAVAGGLDGLGKRAAGLGARRGGGENDPARAAAVLRLRGKAAAGASGGAAGAGGVGSSALGVKRSVAVG*
</t>
  </si>
  <si>
    <t>C_30178</t>
  </si>
  <si>
    <t xml:space="preserve">MSPPGTSRSAALPQRTAAPNAARLGVTQNGLASPSGRGARCVPRAGDGRLSDVQRDLLAEIEARRKNQAQLLEKLNRLAAETAARTAATPASAAPPAPPAAAMPAPAPE
</t>
  </si>
  <si>
    <t>C_30179</t>
  </si>
  <si>
    <t xml:space="preserve">MFQSHASYSGCGLGSVGTDRLVELVREEGQAAAAAGQPGGPLWGAKITGGGCGGTVCILGEEGPEGEAAVARVVRRYAAERGVKPEEVKVFRGSSPGAAEVGPMTVMVK*
</t>
  </si>
  <si>
    <t>C_30180</t>
  </si>
  <si>
    <t xml:space="preserve">MAALTCRVRAFTTSRPQAARPQVGARPAVRRPVSIVRAVAESAVDVESYVDELDVPMAESTPLAAAGEKVRLRIRMRSYEKQLLEDCVAQIQAVAEATGAVFKGPVMLPTKRRIYCVLRSPHVNSNSREHFEIRSHHRLVDLKNLSAETVSMMMQWVPPSGVEVECSIA*
</t>
  </si>
  <si>
    <t>C_30181</t>
  </si>
  <si>
    <t xml:space="preserve">MDYAKGLFSRAKELAVQTAQEIQARAANASLVAAGLPVDTPGSRGASPGVDSPAGSGRDVGGSRSVSGAAASSSGRMGPAIGPGGSAPMTGGIQSEDVRLARFQAELRGSTINLHALKRLAFHGIPDKGNLRATVWKLLLGYLPLAPEDWAKHCAARRTQYHVFCDDSEVMVQVERDVMRTHPDMHFFTGDSPEAEAHREDMKRALFMYAKLNPGLRYIQGMNELIAPLYYLFKTDTQDPLSSQYAEADAFWCFMELISDFRDHFCAQLDNAQSGIKATIRRLMLVLQHYDKELWHHVEVVHKVDPQFYAFRWLTLLLSQEFAFPDTLRIWDTILSDPHGRMDCLMRICTAMILHLRPILMRGDFSVILKTLQRFPPVDVNVLLAKAASMPPCTEILATSV*
</t>
  </si>
  <si>
    <t>C_30182</t>
  </si>
  <si>
    <t xml:space="preserve">MFNWDAPLSVARAPGRLDVMGGIADYSGSLVLQMPISEAAHVALQLQGGASAPRVRVVSIPAPGEEAHRAPSFEAPMPALFPGGQPLEYEAARELFKADPSSSWAAYIAGCLLVLARDGPDAPALAARLAGSSVSVLVQSRVPEGKGVSSSAAVEVATMTALAGALGVAAEALPGRQLAILCQRVENLVVGAPCGIMDQMACTLGRQHSLLALLCQPAEVRGTVEMPPHVAVWGVDSGIRHSVGGSDYGSVRVGAFMGLRIASSDGQPSGPAGPPPARWGGYLARLSPSLLAQSVAAHLPDRVRGADFLQTYTTHYDTVTHVDPEKE*
</t>
  </si>
  <si>
    <t>C_30183</t>
  </si>
  <si>
    <t xml:space="preserve">MLASRTSTTALRLRSGTSARVRGAPSAFGSARPARQTRLYAAADLLGWLFKGKVPEMGGKQTKSSRGWAPRDESTPAKVSRAGYDVTPLTAEERQRAAEGLTDFQKYVTLEHGTERAFTGKTVNGYTHDNKQRGTYVCALGGLPLFSSDTKFNSGTGWPSFFAPIDPAHIVEVVDMSIPYMPRVEVLDARSGAHLGHVFDDGPAPTGKRYCINAAALKFIPAGEELPAESRPVAAQEAGKQQ*
</t>
  </si>
  <si>
    <t>C_30184</t>
  </si>
  <si>
    <t xml:space="preserve">MLASRTSTTALRLRSGTSARVRGAPSAFGSARPARQTRLYAAADLLGWLFKGKVPEMGGKQTKSSQSTPAKVSRAGYDVTPLTAEERQRAAEGLTDFQKYVTLEHGTERAFTGKTVNGYTHDNKQRGTYVCALGGLPLFSSDTKFNSGTGWPSFFAPIDPAHIVEVVDMSIPYMPRVEVLDARSGAHLGHVFDDGPAPTGKRYCINAAALKFIPAGEELPAESRPVAAQEAGKQQ*
</t>
  </si>
  <si>
    <t>C_30185</t>
  </si>
  <si>
    <t xml:space="preserve">MWLSASPPAGGPGAFLPAEASASQSSSDDAAAEKEQPELRIAWQYRKYIKDEPQQQPQRAQSAASMSGRSGASASTTTGAKWVWCSVAAPGSAAAVLAAAAAARRGPEPVGRLVIESAGSLGWWARGGSGCSSSLGLGSLQAQGEGARQQQEVELLRLLYNVRQRALRARCAVMVTVPAGLLSAGTASRLPHLADSVLGLDPLSDDSQLHRLLPDPASAVALLSVRKLCSAGMLGPRTCDGVLHVVRHKRRRLGLSVVEVDPDAEERLAEATARAQEAYMKGGPRGAAGAAGVVAAKTASKSTAALLCGGPPAPGGGSKALDF*
</t>
  </si>
  <si>
    <t>C_30186</t>
  </si>
  <si>
    <t xml:space="preserve">MAEDFRETFKEIENNKALPEFNLQACMQSLESLGDPAKEIAKITEARRKRAAEAARREEANARLQEQCLEKHADADAEALALAEDADEPVEDAGAQGEEEVEPPSLEPLCLTLQQPLPAVDVSPLQLPLAGAEGEVLLQQLIGTRQLFDFLGAFTPDTATPVLRVLWQLVCYGEQPYAAYQQAVEYYRSTTRSEMGWVPQVVDFHSFFVATGFLPSHGQGHGGRGSGGSRKRSAGQEDAGEQAGAGGAAGPSSSGAGGSGTSAAARIPNLQCVLRLLVDLVGLHSAGQLDAGYDNAAQAAGKSLLQVLLRLLLDPDMCAVLYLEARAAVEAVMEPWEERLWRRVGEDSAVQALELGPSPRATWRLLASLPGSSERLRGWRQAMAMHLMRKVVPHNLPWTKHGAAGASRRGTSAASELQALLGPDSSPTAARAVVEALRRSKDKKVDYWRLMTILQCAQLVAWDTIYTSDSEDAANLYNYIYQYMNSFEQHMRGREALVMRIRVFLAESKAALDNSSGHGNE*
</t>
  </si>
  <si>
    <t>C_30187</t>
  </si>
  <si>
    <t xml:space="preserve">MLSWHTFCSACTHLKAPPTTHQKKKKEVKEIPVPEVGFIPGYTREYLPVFRIPETYIRSKGGVGLAKEDYVEYDLDNEDEDWLEAYNAGAANRLSEEKFEQMLWRLETSNADANQRIMNEPGYAPDYRVLPAAVAATHNMSREEALSVLRKYATAREPILVAVYEYWKNKRERWGKPFMRRLQAPTNPSDTNPYNVFRPRERVNRPQTRRRRENTQDCLDKLRQIRESMLKSLELTELVLFRETRKRDMLRLDLDMQRYQIARHHLPPAQHPAIEAEAAAQLAATTSRTRHGEARLRAYLDNSASLSASTTSYDTPLRRALARKRRRQENEGLVNGEGIARLPPPPLPADDEMLILFSPDPVKLAGVSAPTPPPGPGTFGIAAFAPDVPAPKPPMVALAPGLDPRCVRARVGRCGRTMLTRCDPLTLEPHPPLDPAATAAGALANGVGSCGGPTHVFTPARHPLLLSSQQPSLPWAAVLDLELLPEGVVDKAALKALRERRLNADRNNALALRQTCAALTQQAAGGMLGTSGVTGAAAAAAAPPVPLPALASLPQPPTSAAVAAASPPAARVLRRSKW*
</t>
  </si>
  <si>
    <t>C_30188</t>
  </si>
  <si>
    <t xml:space="preserve">MADDLDDALFNLAAGRKTALKKRSRKASESDDEPSADSADSEEEAPRRKKAATSKRGKKVQSEEDDEDDDSDFDDEEGLYENEEDRRKLMAMTELEREMILADRAEQRDKERQRRQLLQQRAVTDKVEAKGRRKGADKGKGKAEEAKAPQRGRAARTAAAARTARDWSDEESDGGGKSSEEEEEEFQPSGSSGASSDEEDAQAGKKDEEEEEEEAEREQAPPPRGRSERVAAVAAPPVDDDEARRHAAAKAKEAERERMRERERERVHSDDEAAEEASMEELLACQVTRQQLEEWYMQPFFERDALNGCVVRMAYGPGVRDHAGNTHPGYLVMEIMDIKESGRAYKFGPKSEMTNKHLVLRDGMGINRTMAMANVSSKPFDEQEYERYKRHCSKTNRAPITREEAAEATKRKQAAMNYRWTSADLKVELERKRAQRAAPVNPAAEKAMLKRRLELAQGQGNADEVAALEEQLASLEAHLINQTNNQRAFGMMDINKRNKQHNLAVAYKTTAADEHGGGAGEGGTDVFSRRETKLNIYWKTNRGGGADDSNSAGAAAAARAQVCHGPGRVCGLCTDAALPDKLTRAQQRMDPADLIRQLGLDVDVSLVRAAGPAAGNLQQRILPHKWRGAALAAHATDLSGKSVLTIADWKRRAGDY*
</t>
  </si>
  <si>
    <t>C_30189</t>
  </si>
  <si>
    <t xml:space="preserve">MKRGDALGIEIWSYACVDVRAIRIAEHIVDRMLAAAPVDVVRRLVAGGAVVAIIARCQVTTDIPAHAFMRWAEGGRDTDTTTRGLGGTEESPTTSCGEENLLMEDDKFYPSENILVHEFGHTVMNIGLTSEDRGKIKKLYDAAYAAGVYDKSAYIMENEDEYWAEGTQAWFNATIRTDVTAGVNTREKLRARDPGYPQDSPGPLRMKRRLPDSSEERGSPTSSGGSSGEQPVAPMAAPDVEGSMERARRIVWIVWRLVGWASWYHES*
</t>
  </si>
  <si>
    <t>C_30190</t>
  </si>
  <si>
    <t xml:space="preserve">MTAAQPPPLPAAAATMILVNKRQQGNPVLKHIRNVRWQFGDIIPDYQLGLNTAALFLSLRYHLLHPDYILHRIKEQQRLFRLTVLLCHVDVDDCIKPLGEERVEADYISRLAAVLAGSVRGINRTDTHTLGTSFGSLADLMRCKDAEAFSACPGIGPTKVRRLMDAFHEPFRKQLKMSAGTATAAPSHARTPGAAGVAGAGAGTAAGAAAAEPSAAAAGAAGTIPAPAAGAAGGEARKRKADEAGAEARVEDVVTGAEADVEVVAATDDEEEGAELGLEQELVDDPVEEPGERAAAERRRQLLEMLMSQMPAGDDDVSDADELEERF*
</t>
  </si>
  <si>
    <t>C_30191</t>
  </si>
  <si>
    <t xml:space="preserve">MPDTELELAAQRVRQLEAEAMEMHDQAQRFNKEGRFAEAQAAYAAMHKLEDEASALAAKVGCVACVLGDDVAQQHHHQEQQQQSAALLQSRAVSAVVGSSLADAAAMGVHWVYDLGIMDQYEAERRAAAGEASMSGVGHSGHPFTYGCEFMEPPRSPFYAYASGRNSPYGEQTLVLLRSLAESGGLECGHYADTFEATFGPGSGFDGYRDVSTKGFLRNYARAMPPPLSGANDAQANAIARLAPLVAAFGLGMQSPGGGEDDEQPAGLLKCVELATRVTQNTAAAVAWACAGARVLELVLGGWRAEAAVREVVADLRSPQGLLVPYCGPLAAELADHLAKVHELRGVPVPEATAALGRNCHMPNALQTPLQVVMHVEHLVEQQRQQEAGVAGNAGEAKGGASAARAGAQLPAEAYVWGVRLAVREGGCCASRAAYVGACLGAMVAGAEEGVGAGALPADWLAKYTSAAQAQAWAELVVAARSG*
</t>
  </si>
  <si>
    <t>C_30192</t>
  </si>
  <si>
    <t xml:space="preserve">MARTKQTSRQYMKSPPGVGIKKKAAKVLKAQTAVGQRTPTRATAAGIKPERVETGRLGPKSPPRKSPARRGPPPLRGRGVTLGVARKKPAAVPPPKPKRRVRRGTVALREIRKYQKTTELLIRRAPFQRLVREIANKGAPGGQAEFRWRADALEALQEAAEAHLIAMLEDSNLCAIHAKRVTIMPKDMQLAKRLRREDEASS*
</t>
  </si>
  <si>
    <t>C_30193</t>
  </si>
  <si>
    <t xml:space="preserve">MRIMIKGGVWKNTEDEILKAAVMKYGLNQWARISSLLVRKSAKQCKARWYEWLDPAIKKTEWTREEDEKLLHLAKLMPCQWRTIAPIVGRTPAQCLDRYERLLDQAVAKDVNYDPRDDPRRLRPGEIDPNPEAKPARPDAVDMDEDEKEMLSEARARLANTRGKKAKRKAREKQLEEARRLAQLQKKRELKAAGIDVRARNKNSRAVDYSSEVAFELKPQAGFYSTADEEKTTRSMQQEFRPVTVEELEGRRRKDIEEALIKKDVKRQKINEMHDAPNAVAKHMGLDQEGPRRRGKLMLPAPQVSEAELEQIARLGVDGALEASVSEGAGGDATRTLLGQYNQTPAARLGMGPGATPMRTPRAGPGGSDRIMAEAAALARLQGMGTVLEGGEAGVDVAAMDFAGVTPRNVVAATPNPLAGMTPSVRGAGGATGARVVPSIAGVSATPSVAGTPLRAGSGGVGPGATPLIRDALGLNEADALTMEAAMSKRAAAARAAVMRGELRERLAGLPTPQNEYAFEVPELPEAEEEAEDAMEEDLADVRARKAREEAERRRIEELKKSKALQRQLPRPLNLDSLPAPKPAAPSTAGASAEQLRDRAEELVAAEMRGLLQHDAAKYPVKDGRDARKKGKQQHAAPGPVPVLEEFELEALQSAAELVDREVAYLRSAWDHAKLSPDDYSEVWMSVHRDLIYLPSRQRYERAASATNVDRIDSLKSEFDNVRADMEREAKKAAKLEGKLGLLLGGLQRRHGDLTGRVGELWAQVRDAAQELVCFKALHERELRAAPERLEALGELVDATKRREVDLQERFKALTRRRDELAAALAQKRAAAS*
</t>
  </si>
  <si>
    <t>C_30194</t>
  </si>
  <si>
    <t xml:space="preserve">DHLHLGPRHQRDAAAGGRGGVCAGGHGAQRSEPPGAGLRRQAQGVRAAGGARQARVRHTNGTGSAADVCPCLIALSTGIRA*
</t>
  </si>
  <si>
    <t>C_30195</t>
  </si>
  <si>
    <t xml:space="preserve">MALGTSTSGRIALSRQVPAPCSRRNLAASLPRNAERLRHRVAAFESLNTDDLIPTKLELLKKVAGLNRGALASSNDKYEVSTYVDVLEEAVQSSGAPVDMNAVQGKWELIYSSVEQFRSSPFFWAFQEGLVQSRDIASQIFKFTDSLPGATIGAAFQTISFDTGKLISEVDIEVFPAIRGTVVTTSEVEVDPPRNLNVTVQTTRVSNSNVLPFVDNVSVPVQEIVEGIRGPGSTRVAVEITYVDSDMRIARTRPDGEVFVYRRV*
</t>
  </si>
  <si>
    <t>C_30196</t>
  </si>
  <si>
    <t xml:space="preserve">MSAKDGMVEGCTTGGGLQVSGTGATALVVPVAVQPPAVPGSGPAPSPDSILAVLQRQAAQQQALLSQQQLELLQLAEAARVEQQRQEARAAELGRQADELAERERQALEREQAVCEAEARLAALQAQCSQQYLTLRAVHAELQERLIAARQEAQQQQPRKPRKVRAKEAADAAAAEAEAGADVEAETAAEAAAESPRAPGNGRHGKEKEKERKVKDKERNKDKERERDKEKGKEKGKEKEGKRRDRLRRQQEQEAAAGADATADAAGGAAADGLGAFASAGAAAAVAAKAGVDLGGLESDQAVGAVASPPAGPRVTSPGRRAAGATEVSVSPAASASTNTAAVAATAAAAAAAGEGAVLGGRQVSPTARGASVHGARAALVTPPRDRHHAAVEGFGGARAGGPGGKRGRGGDGEHDEAGPGSRGPKAPRRRPPPGELPGGDGAVQARSPGQDGALPEPPGAGEAASASCDAAGSSDGRCPREEEEEEAARLQVLERARRAARLDNRPPPPETADLSGSGNAGAAAADAPGGAGDRAPGDRGARDWGAGDRGGAGQPWHRRLQAAGREAVEADGMEVEPREQQEESEPMYDIDAVLSMGPPAASGGGARPGRGGGGGAGPHGRSGRHGKQGTPQEDGWPGGACGGTGGGGVSKYEPKKDKLDRARAEFAANIFASMFGGPDGGGSGGDGEGGFEAVRLTKSQRRQFNRMYDEAKRQEKLDRRRQEKAAAAAGGAAPEWGGQASGRQDRSGRAVDGGWREADGFSERERWEAGGGWEGEGGAARRGRGPYSDTRAQEQQRQPARQRERVRWEPPAQRQREQQEPPAQRQREQQEPPMRSLQQLQPLDWHTHPQQQPQQQAAPQQEQVWPPSQPPQAPPLPPLPLQQQQQQQQQQLQLHQVALPVQARQQRYEWQPAVAYVPASWQPGRVPPGLGASDSDTTGGCGGAFRPAPSQAPSVVGQVPPAASGPGADGATQPQSSQFARLSQTSQQQQQQSQQQAQPPAAPAVSSSRNGETQSRAASDAAAISLPGPSTSSQQQQQQQAATAPRVHLLHPKNPGQRPAHRPPREPEPAVLPPAGPDHPHLQQHSHAHTASGPPPPGYAPPLMHGQKRGLAFMRRQRPTGAAGAAGGGQQGPAAAGSAADTTAVGEPLHRSWQHQQQPQHQNQYQQHHNQIRHNQQQQNQQQKHQHQQRHKHREQQQQQQQQQQQGGSRSARYEAAHDGRGAGGGGGSNRDGGGDREMDEGDPDEDLARTVDMLRAEAEQVSGRSDVGA*
</t>
  </si>
  <si>
    <t>C_30197</t>
  </si>
  <si>
    <t xml:space="preserve">MASSGLSFRLPDPPKAHVDADLGVGSLTAAVSAIAQNQQKIEQTEAQLQALLRHQARLAAASRLLEQQKVLDVLAGGPTSLGYDAGRPAAAIIVFRCCLRWGAFSGDAQAAAVLDQLSALLLHATDEDGINARHTAAAAKRSAGKDGEADVEADAAFASAAATREVAYWLAVISCLLALVEPYLPLAATNSGAAAGSNGVGGAAAAHAVTPLAAVAVDARASMARAASVAAAKVHELQKRMELGFKGFLMRRKGAAPAEVVTVATNAAGRQQPQPGEQGVLDGGDSQAAQSPAPDAAHADAQHPAAPAPPAAPAPAPAPPATPAPPPIPPSPAAQPGQPFRQHLDLLMQKTYNALRDSLKRHVSAVLPACVQQQAPLSPQTSGGGAEESGGVLSLARASVGGVPASGEGAAALDGAPMSPLAVPAAALEPWRELVGVLAQHLALLRATHVPRILIRCLFKQTLAFVNVQLFNQLLLRPDCCCTSNARYMVAGLQLLEGWLAAPTTPCDGAQQPQPHEGPAGGHEELSVLAGDLRHIRQASQFLVLANKGALRLDDIIAMCPALNVQQLYRLATTFWDDSPMPPPPPPQPHLSASRHLSADLSRATSGAGAAESTAGVNSSPPASRVETGGGAGKDESAEAGEPIEEGKEEAEEETEQADVHAAAAAAAVAAAEAAAAADEAADGQTVAAAPHYAQQDPAASAAAAVVSRNVSGEVLEEMKRRHAVANNGGLIVTFLLDEDSTALISPGGVVARKLLTIINEPRLHEGLAEGLPSALCGDDVPPHVFAYLTGPEAAVLGVQLSEAGAAPSEAGSSNMARMSSQ*
</t>
  </si>
  <si>
    <t>C_30198</t>
  </si>
  <si>
    <t xml:space="preserve">MANVIAAEKANKAAALHAWPKMWATKLEAQLQLMFMPTRLHRRPLHQGTCRNYSTAPGITGVIELTSAFYRMYPNATFVFNKETAAKGTYRGEEETAASWWLKHVG*
</t>
  </si>
  <si>
    <t>C_30199</t>
  </si>
  <si>
    <t xml:space="preserve">TRPPDPVHTCRLQPSPPPSPGLSSPGPTALAPPCCDSASSDDASPIKALPLELQPRLPKQSPTGTHVSSPAEGACPSPPGAPLHSPAPSFRAVGSPP
</t>
  </si>
  <si>
    <t>C_30200</t>
  </si>
  <si>
    <t xml:space="preserve">MLGTSRDRRGLSRDKVDIESMEQENDRELDHLADRVALLKNVTHGINKEVNDQHKLLENMDGSFASVGGLMSAVTDKFRAVYNDKANKRLIYGAVAVAAGLFLVWYFMLR*
</t>
  </si>
  <si>
    <t>C_30201</t>
  </si>
  <si>
    <t xml:space="preserve">MVLRHHNWYLRLFLGGPLLGPTLPLLKSQFCDSPSLPMALHGHASDGERNGDSAPRGVKVSIASPELNLDGLKSQQQILRARAFIRDLKRYFSVAEWGDSDAARCLYIASALKGAAKTWYDDWSLSVGEEFTSERLLKALGDRFAPAVLTLSEEARNKLAARRYMMRDKEAVSAYLTRFNALVAPIHDMTPTERVFWFRSGLPEWLATKCARDPNGKPFTSFDALVDHALSAESKKAAGAFAAASSLRLNFTQATDDAGMETEEEDNRPAPAPKRQKRADGSGPSAAVSEIADGSLPCPPRTSDETNLVSHGPGTPQAFESLV*
</t>
  </si>
  <si>
    <t>C_30202</t>
  </si>
  <si>
    <t xml:space="preserve">MAAMMMRQKVAGAIAGERRSAVAPKMGRAATAPVVVASANASAFKGAAVTARVKRSTRAARVQSRRTAVLTQAKIGDSLAEFLVEATPDPKLRQLMMSMAEATRTIAHKVRTASCAGTACVNSFGDEQLAVDMVADKLLFEALKYSHVCKLACSEEVPEPVDMGGEGFCVAFDPLDGSSIVDTNFAVGTIFGVWPGDKLTNITGREQVAAGMGIYGPRTVFCIALKDAPGCHEFLLMDDGKWMHVKETTHIGEGKMFAPGNLRATFDNPAYERLINFYLGEKYTLRYTGGMVPDVFQIIVKEKGVFTNVTSPTTKAKLRILFEVAPLALLGSRRPAVPPAATARPCPLWTSPSWCATSAPRSATARSARSAASRSTCTAPRPASLRRWLPKRSTRHVGTSQHPAAARGELLVVCYG*
</t>
  </si>
  <si>
    <t>C_30203</t>
  </si>
  <si>
    <t xml:space="preserve">MSSRHLAQQAFASLWSIPGLAGAPSSLFRLLSHTSSLRMPDVVVPPMGESIKEGTIAAVLKQVGAAVREDEVIAQIETDKVTIDVKAPAAGFLHKVLVKPSDLVTAGQLVAVVGAEAVAGGAASAAATPAAPAAAAAAAPASTSGRAPAIKFPPRVTAAGVRISSLSDGEYEKALAAASTASTPAAAAAPAAATPAAAAPTMAEAKPAVAPHPMSAMKAATMGAAKNKNRLTYVTRPDGRGGPPRRELTARELELINLGGAQ*
</t>
  </si>
  <si>
    <t>C_30204</t>
  </si>
  <si>
    <t xml:space="preserve">MQRVHALNPSHHGPRPNAPVPGQLFDASALESVKFCKVIASLLNRPTLELEFLPQEFEELEPDDNGHYAYAPANLHPLLFRRSDAVAGAWEWSDDGGQLWFACDNFRESVNGVPEPPALLFLLRLHLEHLLRCRLSAAGALGRRMPPPLDTTTPRPGRPLEAAPDALCCPISHSLMRVPVVGPSGTTFDFDYIRKWVLQHNTDPVNGAPLSEADLYPNLAVRDLVERWLQQGGGGGGGGGDGAGGSGSSGSGIGSGGSGSRETGGLPPHLVDLS*
</t>
  </si>
  <si>
    <t>C_30205</t>
  </si>
  <si>
    <t xml:space="preserve">MYQRAVCMSPLSLTIPYLAFTPAILIVTAYIFLGELPGSSGVAGVCVVALGGYLLNLRAASASSSSSSAGAAGLKSSGDSGSASSFGTLAAGXXXXXXXXXXXXXXXXXXXXXXXXXXXXXXXXXXXXXXXXXXXXXXXXXXXXXXXXXXXVAGRQAPGAGALAAVLPWHQEPGTVLMIGVAVIWSITASLDKLGVLTGPSIWMYFAVQRLTIGGASLMYICATEPRLLLLLRDNLGVMIAVSALELAAVLLFLNAVRHLLVSYVVAIKRCNVLMSVLLGAALFRESIRSRLPYIFLMMLGVMLIVLEPSGFSITHSHNRLAD*
</t>
  </si>
  <si>
    <t>C_30206</t>
  </si>
  <si>
    <t xml:space="preserve">MASGRISNSGGAPLYSGAGGMVAGTTQRRPSTSGGWEAATAPAGKVPLTQRLAQVKAVYAAAKFNHSLDSVLRSGTSALRPEARAAASSTMRPGTSGGGARPQTPTRREGQRPIGFTCYLCGQQYGSQSLMKHIPQCQKKWVMVESQKPRKEQRPLPPMPPELEAGELPYTTQEIEEFNQRMYGYWDKVSLVGCPICARTFRPDAFERHAKVCTWDNPGGPLGPNKHAPPPGARPGAASPARPKSGYGGGGGGGGGGGGGYGAPPSPSGLPARREGQRPIGFTCYLCGQQYGSQSLMKHIPQCQKKWVMVESQKPRKEQRPLPPMPPELEAGELPTTAAGIEEFNQRMYGYWDKVSLVGCPICARTFRPDAFERHAKVCTPSNPGGPLGPNKHAPPPGARPGAASPARPKSGYGGGGGGGGGGSGSGGGTPARREGERPRAYVCYLCGSQFGSQSLKIHIPQCYEKWLKVEANKLPKERKQPPPPPPELDQPLPTDTAGIDEFNSKMFAYYNGVSLYPCPNCGRTMRPEALKSHMKACTADRPMARPGAGAGGGGGGGGGGGAARGGGGAPGEYDDGGGMELEPCANCGRKMRPEALVKHQRMCTPSKPMKPVRPAGGSSAAAASSAGGGGGGGGGGGYGDDGDAGPEPPKAAYRLPPDAGGGGGGGGGGDYYGDEGEEPRVQCGTCGRSFLPGAYEKHSRVCAKVFAGKRKVFNSAAKRVGGTDAAAYVNPRTLTASSPARPSPPSGPAPSGTGGRPRAGGGGRAGGGGAGGGGSGNQPAWKAKSNALRQAMSEMRKVSAALARGEDIRNIPHVPSAPDPSLVQCPCCGRRFSAQAAERHIPRCGGIQAKPKFLKAGTGGAGKGAPDSKPLPRW*
</t>
  </si>
  <si>
    <t>C_30207</t>
  </si>
  <si>
    <t xml:space="preserve">MLAQKDTEVSGNTWVVKGTSTPISLGMSDISVANSSLVLRGSGGGAGNSSSVTRLSTTVPTVKMAVYEGVSYDDLLKIDHIVVQGMQLPPQVAVTAQAKMSVLGVTRAAVAAASGATSTALRVETKDGVLVLQGGAWYLEGTGGMLLAATGMLGSVNGQRAPIQGPAAGGELGQGPVTVQAVHKSYTVYGYSTHTLNGAASASCTSRVNATSCGAAYTACGSPTWPRFTSKNFALCEKANYSTLATTASFCC*
</t>
  </si>
  <si>
    <t>C_30208</t>
  </si>
  <si>
    <t xml:space="preserve">MAALVFKMGALLLKQMAKPLGARFEKWALNHPVARKYIISTAQVMHRWEVYITRGAEGRSGKAFVGAMTEEKSVELASKIASEGFVFARLRVENLEQQELIGQLLHRVDKLEDLIHEEQARRAQGRGGMYCKRDHIAPHDDRAYTQVRLDSGRIITTSRDLAVIYYLTKDWKEEYGGVLVDLEDTAAGPSGRRYVPQWNSVVAFKVPRYHAVTALTTDRPRYSIFGWFLLPGKRYPLFTGDDLEQHKQRTLRAKHGQQPEQEPEEEGGEDEEEDKDEEGEEGEGLAAEEGAEEVQAAPRSHAGAAGSRGRIEQPAPKRHRGAEAGAASSHQGHSERRTEDAGAVVGGASAAMAMGSGQVGSRGGAGMAKFGEMCAPNED*
</t>
  </si>
  <si>
    <t>C_30209</t>
  </si>
  <si>
    <t xml:space="preserve">MFSAHHPEALLPTYQAPPHLHAGQGHNHGHNHRGNGSSGGVHLSTYIKKNYVFILVACLVAVHTILFSTTTLLKSLPDGHVSAHVAIHQQVKLPGTLSSSFSGGARGCSSSSSRSKKGGGKSGSSGTGRRLANARKKGTEAARRKLSRNCNVSAAPYELRISNGQSFPRLESFVRTNLLLLEDVGPSSHFKMNRQLAAAANVTGGGNKTAAGAGARSGSGAGSGGGGGNMGVDPGELDSLMFGFDAGSPLLPLPRGLLPLFSRGPHDTACAMEQIRAQWDAAHNDSGSSHSGPLVLPDPADAEESWPGPEAGLGHPQGAFFRACLPLVLQPWPADYDDNAAAAASGGGAEQDGKAAGQAEGAVAAVEEEEEVEHHATVQYPEHVLFQADDRFRGGERFFPMRSMTKALVALTVLALQDEGQLEVAEPVYTYLPHWGHGVYSRMTVAHLLTHTAGYDNAYTDDLVLQPADITVTESAHRTMGRINVTCEPGGRFWYSEIGYQVLGAVVEAVTGRGFHEVLEEMVLVPAGLCNTRIINYFSDVVPTHGPLIDNCLAPASDAAAAAATGAASTSARSKTAAKARVAKAKAAKKKAASSEGGWFSRRRLDAPGKGRWSSNPTLAIGGITTAADVGRLLGLLANGGLAACCDSAAAAATTAAIAAATSAVTGGARRRLHGAHGGGGSRMRAGGASAETQPPPPPRQDASLDGSGRCVCGARVVSHDAVVSMLTRQFTPELESHPLVLGFNQTVGLNAALLEHMGILAPEARAVWSGQLWGDWGYGYGVWLSRSGGMARASELEREHVFLFGSFNTVAALVSLEAREQEEEEAGAAGSGGDGGDAKEGSAAGRKAGGGRLAAEVVAAGRPGPGHVGARQRVALVSAGMGGVNMVSTMMLGYLAAA*
</t>
  </si>
  <si>
    <t>C_30210</t>
  </si>
  <si>
    <t xml:space="preserve">MRPADNRPRPPSRTPGFATTGYAAPSLSPDVAAATAASAATAATVAQQQYFALAQQQQQLMREAAAQAALQAPAAPPAVLAAAYMTPQQQAAMGLNPGAMGYGAGGAAAGYYGQGMAGGGAAGAGVMAANMVGSAPAGAPGGMQPGAAAGVMQAPGQQAMAAAGGYAGNLEALPGVVIKETTQVVDAVMARVGGAYEAANKYHVRALPGHVRAATEPNQPGTWAPSSKEVDMLPEVMFVQEDSSCCLRVCLAAFGGLNLRALQLHMYEGNTEAVTVERPCKMGAGCCCPLEMTIKSRGQQIGMVVEEADSYCGMCYQQCCTCTYTHKVMMGATRESLVHKYSLVAPTCCCGRVNNCCGATCCKPNLFIDVVSPDGKLINAVQKTYGGGGSGDCCRCVFDFSNYVLTFPPGSSHQERLALLVGVLSVEYALFSRKGGENNDNN*
</t>
  </si>
  <si>
    <t>C_30211</t>
  </si>
  <si>
    <t xml:space="preserve">MQQTSSLMFTAFRRGLLASQHAPWTQQLAGFAASANVPDWASKLPAAWQEAAKPGSSYRRKMNVHFNVCDYDKDGVVRWNDIMQIVDNYAKIRDLKPGSPELRKCRDGHEFVFTKFWSDTGDLKGTSTEEQLVRNIVTAAANAPWKSVEEFVELTPVKICFDLVDADGDGFITVEEFKEYWTAHQLKPADMKQVLSRAGCQQERRHLPPGVLRGFLQLVEHAPLRRRSQGYPQHLGHRATQVIDVVGGPAWCMRLMRGWGTRQASACRPLDEAHEGGLALAWRHRMLNC*
</t>
  </si>
  <si>
    <t>C_30212</t>
  </si>
  <si>
    <t xml:space="preserve">MPGVIAEASGAGPVAESYEQQAPAIQMMPGNLEALDGVVIREVADMVMGALGVPFEIANKYEVKQLPAGVKAASDFNQQNTWLPSKEEIKALPEVYFVSEESSACDRLCMTWIGCLNLRALKLHFYQNNAKSPLLVDRPCKVGGGCCCPLELTLTNNGQMVGMVVEDFDNYCGQCCAQTCACTYTQKVMLGNSRQSLVHKYSLVNSYCCFGRVNNCCGGTCCKPNFFIDVVSPEGKFINAVQMTYGAGGAEDCCRMGAAMNNYVMSFPQGSNHWERLMLLTGVLSMEYAYHSRKGDENN*
</t>
  </si>
  <si>
    <t>C_30213</t>
  </si>
  <si>
    <t xml:space="preserve">MAAAASSSEGRASSSASAAGGSWPPPLEQWLVAHGGVVNGVELRQVLYPSGARDRLLVASRDHAPGDLLISVPAPLQLRYDNIEVAAEAAADGSGFEGACPKGQEEEAGGSASLSIPPAEAAALLRLFDQMPRGSDTGAPAWQFKQVIALTILYHLSRGAASPLLPYLAHLPGLAPGVPTPRVAMLMYDNAVDELQYGTLVQDIRNQKYWLRHVGCHLLPQLTGGQQEAEGEGVAASQGVVEGPMAQGRAQEGPRAAATTSGPSPFGGLAVDEELFGWAVAVAMSRCFGLSRGPRPTHTCVPLVDMANHVAPREASNAEIRGGRDGQVAMYAKKQIRAGDEISLTYGTHDNHNLLLSYGFTLQPNPYDGFYFDLNMETIESLVEGQGGDPDTGGLAGWQRELIAHKLGLAAGAGGRGGADGGAESIRVYLSGVAAEAAPKAAVAAEAPAVAGSAAAALDDTPAVATPTGSGPVAAGPVRQPVDPRLLAALRIGTLQDRAWEKLLVGRSVEQIGAWSSLLARQQEISIMQLLAALASALYSSFPTTIQQVGDW*
</t>
  </si>
  <si>
    <t>C_30214</t>
  </si>
  <si>
    <t xml:space="preserve">MVCESDPTHPISLAEEAVLHPLVPTSLLQDIERKLEADLSTIAITIVFAMGFICLEFGVNDLIEIFFGHSVVSDLTCIGIGLVVVFGVKVSKRPLLRLDRWS*
</t>
  </si>
  <si>
    <t>C_30215</t>
  </si>
  <si>
    <t xml:space="preserve">MGSRLRDSFNVPLEALVPRMFILPDRATPLGLIVGGPPEQQKVLGAAAGGGTKQEVEVGAFLSSRGWRVAFCAEATPLLWRAAEESGLLEVGGDPVQLQRRWPFQPSKLLLQQAPLLEELLVRSWAQQQLAPQRRTAAAGQEGQVQEPPHDEVAGGGAAGQQQQAEKPGQSCRTAPGLPRAPKLTLRMLDVGCGSGRDLAWLSTRRSTVTVTVPAAEPLAEEPSSANAAAAAAEGSGSGSGASAVEPSGREVEVEVAWECVGLDSWHGALQRAAEVLDLGAVPTGPGGVTLHLVQIGGSAGAAAAAGGASTVDAATGAAPGPTSGASGCPLRPLPLPGTGPGGGSDGGGGGDGGGGAKGPPAKKAKKGTGGKGAELLLRYLAGRSGTDRICNGGGDGAAAATGATAVSALARPAVPVVPATAQPSLPPAPIPPGLGPDIAPGAEPAAVPAAAAPPDMSAAAAAAPSSSPPPPDLGGAFDLILCVRFLERSFLSHLPRLLRPGGVLLYSTFVDGPGLRAFGRPSGREHVLQRDELAGSMFGPGQGFQVLRDDIDLTADGREVSMFAARKLDAAAEAVDAENGEEAKEPPAAAVAGAEPAAVEAAEPKAQAAAVGPSAT*
</t>
  </si>
  <si>
    <t>C_30216</t>
  </si>
  <si>
    <t xml:space="preserve">MRRSATLGLLPVKASHGVLLQLGLALAALWALVGSPGGAAAVATSGVPRSLVAVLRQQAGGAGGKERERESNAGGGMGGGRRASTSYGTSAQGSGDTALRTLAVGVLASLVQQLDGAGASASAPSSASPSAVVAAAAAAAPSAAASSLAAVDGLAAALLDVIAAAADLLMRSLKSSGGNSAGMSRGGLAASSGELPDVGALECGHQQLLWGVAAVAALSRSAAVAARFASLKALAPALLTALKIRTYDIQLYAAGLVGNLAGHTATSAVIAGVKGVGRELVRQLREALTAPSGRPDPEAPATEPLLAAIRNLAGSERGRQELASDPATVPCLVRALAGAPPALPGSLQEPSPRAQAVQTSLTLHDAMAVLSALVLALPGPSRHAAQADPLAPLRSRRHRMAAVAALEALKQLLLAAGPRALHSLQGRPTAVKSAAAAAAAGGAGGASGAAAPPPPMPSSPGFATRPPAPSPGAPGSPARLAHLVDHVMDLLAWVDFHSAEEVAADPGNAGMGADVAGAAAGVVGQLAVLGVVGRFAEYASSSCHSLVKLMVLPTLQPLPYGGGGALTGGGGGMAALGLGLGVGSAVPGSGAPPGVLDVAAGHAAAAVWALVSNPLCRAWAYQIRTDAAAHRVMLLLVRRGLRGGTRARFASARVFAAATLGQLAVQGGIPAAEMPELLSPDNGLPGALLDLASLAMPPAAAAGGAGGGGAGGGGGGGLGGGGGGPGRGRGXXXXXXXXXXXXXXXXXXXXXXXXXXXXXXXXXXXXXXXXXXXXXXXXXXXXXXXXXXXXXXXXXXXXXXXXXXXXXXXXXXXXXXXXXXXXXXXXXXXXXXXXXXXXXXXXXXXXXXXXXXXXXXXXXXXXXXXXXXXXXXXXXXXXXXXXXXXXXXGYPVRLLGCPLDEVCGVAAMLLSALSGAGGWPACGAMARCSGLVEALAAALKSRGMQIKAYCAVALGNIANGPPPPPPAADLPPDTAAAALCDGAVERMLGCGALHSLTCMLGECGRLLELQQRRQQRQQQALQAQAQQQQEREAEQSQDKQRSSGSPQSHQSHGTGSPQRPSLDTAAAPTLSDITHPPSVSAVPGVERFLSRGKSNNARGGGSADSSAAPAAAPAEVTSTDGGGGALGGPLKGSPPPPVPTQLLTSLAVPLATPLVAPLGSPGSPSSPAARGLGGPSRQQLLAAQQQQQLEGALQGRSSVEMGQTGPTPGPALQAGPAAASGAAHGLTVRTMSRFGVAATRGGGGGGDAAAGTPTAAGAATATASGPGAGGGGGGGVAANQVADIWAALAPSLSAAAAAAGAVQNLSALHATACAVLLLPAPLTASMDALDALLSSGGAGGGGGGGGLGAEDSLGGVGGGFGAWLGAAGTSADFCWKGAVDLELPDSVPAAVGVDGGAAGGASAAAPGDAAGGGAGGGAGGRGGAGSVARASPLLLLLRLSVLLLGTLANVSSTRDGKVALLRLLADGAGGPGADGAGADGAPAAGSSAAAVPPPSSLAVCLVGLMTLPAPEPEEILRTPEAESGGGTGTANSPQGRGLLRNRSSGLRRLATSALPGSPSAEGAAAGGAAGGGGGEGCDGPTDVEDAEAAAHDAVRASALGLCCNLVAEDPDGGNGGEGGFGEEGEASFWDDAVALEKELSEPPRSRRSTASAHQMPGGGEAAGGGGGGGGGGGGGGVLAASPAVAGPGEMQYGSVVFRSGSGIEIEDGGGDGGGVLDELGGGSVGLTWPSGAAGKAPATPPMVLRGQSSAAAGAGGATGLTAEASAGAVGSAGGDGDGLDDFEFGLTGGFGPSSAGRTTARATRSAAGRGTAPGRGVLLAALQRSEAVQAFLSDLAAAARGREQRLIRHMATWLLHVCTTTTAAAAMAGGTGQASVQASLAGNSGVPKA*
</t>
  </si>
  <si>
    <t>C_30217</t>
  </si>
  <si>
    <t xml:space="preserve">MNDAATLLKWAQQLPASGANGRQACSRLLEAVSQQRLALPLLHQAGLLQPLVAALRNKARADAAAQHRSVAVLLEACRCGPGGEAQLAAATGCCQALLDMVASRATHPPGSSSNSSSAAATAAAMAGAGAAGAGAAGKGGGEGAAGTHPWWEDPHEAARAACTLLWRLSGDDEARAALLAGTTSLVQVLLVVLGAQSSPALRMAASGALHNLGEVPRVQAQLVSRTQELLPILVGLLARAGPELAAALDAGGLPGVGPVGHLAAGSSDVGYWSSLLLPGPQHNEPGGWAAQYTAAGPAAASPEASPRWPSGAAVPGALLLTAHSLTSPPGQQPQPGYRGMQQLLQARLRDVTAPGGGHVRAGGGGGGSGGGARSAAGSGGGAGPGSQATAAGSSQTPVSAASWALALPGRTQALADAVAPAEAVAATLVHVAGLLRVLCCEPTVAAAMATQQEGQPLRRLLRAAAQTGVLLAAAAAAAAAPSSAPATSLPQRQGTLPASAGPGGASATPQMMQTPTSPLSQQAAAQRTSPAQPHVDLLVRFQLLCGGTLAAVLAHPPASAAALTELAAATGAPGDGGGSGAARPTTGRTPTASTSGAAGAAGAGQPPALAASASAAGLLAAAAVAPAAMSALYCYCCTEADANGLVVLLANPGVAAALAIALQYGARALGSQETALPFPHPHAPPQRAAVSMTGAAAAAAGAAGGAQAAVGGDTGGSSDGWYAGPVEPRAAMAAAALALHLMRTAASIPIDQATPYGHGGNGGVVSASTSVSGGVLLSPQHNAAGAGAGAVPAGIASASASAAAVAAAAATAAGGGGAGSALSPTSVLAVEGLVAADCGALASLGQIVYVLIHRSLTPAAAAGGGAGGGPPPMDESALALQALAAGTAARLAAHHAARGAAAMRETLGPPLEVLSALALLLLLPPSAAGDAAAARVAGVGGPPGASKSFVASFLAAVAQHGPYSYEMFTQIIVATRGALGSIIGLLPNPAALAAQAAAAAAGPAPGTRGGDGSGPLHLLPSAPNSADFARASAGLSPSTTTPGATPPAAVGLGGRPNSAASGLTGGGVGGGVLPTDPYEGCAAAGVEAALALCAVAAHSREVARVLAGKTTLVATLLAVLRERRAVLPVEGSAAVSAGQGQGHWLWQSVRIKVLRVLCTLTSQLGDAAVRSELVGDTALLPALSHCLGPSQPPAVVAAALEWLALLLQHPAFVSERLTGPTLNEVLGRLLELLQLLPPAGPAAVGSLTPSRAASLATMNLGGPPGAGAAAAATAAAAASAGRGGRPPASGSNIPGGAGVSAASPTSSTPAGAAASAGLNSSLRGGGAGLLLGTGASSTSLNSSLRGGGGGGGGGGANLNGSLRSGGAAASAFQQAAASAGAAATAPSGPPQDLSASHPGVAAAAAVALHRLAAASPALPPQLCAVPGLVAAALRQVAALLDQLELDGYLLPALTATRLSALLALLAVLAESGEPAEPSPPPLRLLQRKSSTLGLGLGLALGSGNARHFFKRSSSTSSDWPHGSVAGGGGGGGAAGAGSVAMGGGRGGVGGRAGAGPDGRGGEAGEDGGGAGAGAEPTDALDQIMSAPGAFDVFCEAVEAMAAVAEAEERARHSRSAGGPGFGGGGGGGGGGSLPGPESGSMIGGGSGNTGTPEASAAWSAAMAAGVERASAAQLAAVRGGALGCLARLVGHWAAQLEAEAEAAAAVGGGGGGGGGEGGAGGGGGAGGSVSVVVVAAVPGLLAELEAHVGPLAPSAAAAAAAGGGGAGQAEVLRVDHPDPRTPPPLPSVIAARTTGRPSRLAGSLPPLPTPGPPPGLGDVVMVSYGGTAAQRQQGQAQCGGVASRRLCIGPXXXXXXXXXXXXXXXXXXXXXXXXXXXXXXXXXXXXXXXXXXXXXXXXXXXXXXXXXXXXXXXXXXXXXXXXXXXXXXXXXXXXXXXXXXXXXXXXXXXXXXXXXXXXXXXXXXXXXXXXXXXXXXXXXXXXXXXXXXXXXXXXXXXXXXXXXXXXXXXGREGVERSLSRRGGRSVSFGAAGASMSASAAAASAVGVGGGGGAVEGGVGELQEAMQLDAEAALTALDVLMQLAQNAWTKPRLASHPRLADCLDALLEEDSAVTLRALLESRAAQQLQQQQAAAGSRGGAGTASQPPTAGGTGGGPGPHPTAGQQQQQQQLHLSHLAPLQHSPSGGGHHPHGPAHGHAHAGPHMSRTDTAGSHASQAPDGRQPLATSYLAV*
</t>
  </si>
  <si>
    <t>C_30218</t>
  </si>
  <si>
    <t xml:space="preserve">MTGPGADGTGARQGSSHLTASTDLDATPNQLPLAAVLDASLQRRKAAAVSSVALDGAMRDFTLVEVLQAAPSYAAGDMPKALKEAFLELDRRMQDPHSRPELAAYRQMAKADKRSSQQAAADRDKHGRDEPDVRNGDQQHGSAGEQEEQERELEVPAPRGEVLPPSKHAVKRYGMVDESGRYVGPGAGSTAAVAVVRGNQLAVAHAGDSRVVLCENGVAQALTQDHKPDIPAERDRIYQAGLFVMQQPGGVARVGGSLAMSRAMGDVKFKAPELPPDQQAVTAAPDTTQVRLGGQAAAPGDPAAANHPRLLVVACDGLWDVMDRQQVCNFLELQLSSHGGDLRAAVRGLVHEALRHDSAASAPATDNVTVLLVQLP*
</t>
  </si>
  <si>
    <t>C_30219</t>
  </si>
  <si>
    <t xml:space="preserve">MVGDENSAAAADSAPAPAASAGGGAGKGSRRASEHQGNGADAEGWGGGWNDDADDLTAAPSSDAAPAGDAVASGRDWGSSQLAAADEPATLTAGPGTPCVASSSGIAADASPANGKAAEAADAPSTSSSAAPPTGPAPSAAAPPVAAAPAATVAAERRQSLDKREPGGGGGGSGGGAGGGDDLSGLGVEQLRRLVVQLRGDMAAKDAALLKSAQQVSDLQQVVAGLQTRNEELAMKSANLSEADFESVRSEFESRLAAAERKVYALTKERDALRKGAEKLADYSALIKEKDDIIKQVMDEGEKLSKKQVDLEGIIKRLRQQLAAAEGERDKLSGRLAAEEAGAAELRRAKAKLEKDLVAAGEIAKADLEAQKEHFELLLHKAKSDQVDAEERARDAAAQGLARKLREAETRCEALAESCAELRDALDRQRQAADLREEMLKTDINDLERRCQAAELRHQDLAAKLPEATRPLLRQIEAMQAAAEAQAEAWAGAEGSLHARINDAEGRAASAAERERLAVDKMQMLVAKVSALDAGLSAARAEVRALNEQLEAARQTAAAAQEAAASARHAAEVHAERYRLQEHQVEQLEAAAAEFRDAERAARQAAEHDMAALRREYERRLAETEAEAAAARSQAESMNXXXXXXXXXXXXXXXXXXXXXXXXXXXXXXXXXXXXXXXXXXXXXXXXXXXXXXXXXXXXXXXXXXXXXXXXXXXXXXXXXXXXXXXXXXXXXXXXXXXXXXXXXXXXXXXXXXXXXXXXXXXXRAARHGRARLPLGAAQGWRAAAPAPAWRRRRRRPQPARWGDSMGGAGGGLAGTTSTDVLQQLRGGTPSGGGGLHHHHHHAASSPHLAHSASMGHGHHGGGDQVQAVMASELESLRAQLRAKTGELTAAQQLVVELEATRDRLAEELVAGSAKSEEAAEALALRDSLQAEVGELRAKLASALELVGERDEQVEELLADLQDVKCMYKDQIEFMCQQLAELQDGRGGGGGPLGGPTGAVHGHGSAPGAASAAPPGRPPPSAAAAAALHGGGEAAEGPGSGPLAHRGSGGAGLXXXXXXXXXXXXXXXXXXXXXXXXXXXXXXXXXXXXXXXXXXXXXXXXXXXXXXXXXXXXXXXXXXXXXXXXXXXXXXXXXXXXXXXXXXXXXXXXXXXXXXXXXXXXXGNGAA*
</t>
  </si>
  <si>
    <t>C_30220</t>
  </si>
  <si>
    <t xml:space="preserve">PHSRNHHLAGGHDRLGPGRSAPANCGPGPGRAPGLDPGLGSGHDPCRAHGPSHGRVPAPSHARGPARAHDHAPAPAPGAGAGLPP
</t>
  </si>
  <si>
    <t>C_30221</t>
  </si>
  <si>
    <t xml:space="preserve">MGVTSCWLPGSLPLRPTDDANGPLVTTPVMLHVMLSTCHVPPPPLRGPAAAASAAMKAAAANEAAAAARAGAVEADAAGAEEEADRADDSLPNPQPPLFRLRSPHTGRVYPLALSDEEAGLGQTGTPEDGGGLHGELELDDADATWEEFELHVAGFPFYCLVLPYAHPGPRQHGSQHLQHQRPRFPLGAPSEGVGTVCGSLSAPPHTGAAATATAQPPAYFVLAPRHGLSPDALAAVLVPHVAWHTQLGFTQYLLYTEEPPGRLAAQPALRALLAARVLVLVLWDLTPAFSGSLLVHEALKRERPGSLRRAYWHQMRTYDHALLAHWHEAGAVMAFADLDEYLITPRPTTVADLFRTCANTEPQHWAAWWARHAATAALEALAAAAAAAASQAAAPASRSAAAALAKRSGAAGTSQLLGWAHPMAAYDIWGKSDLPDMWDQKSIVLTEAAGFTSVHSPFVYPGFGAYGPIYEEAEVPGACAVWLHITNQAKVRIEALPFKSALPPGYSWPLERIAAAAASS*
</t>
  </si>
  <si>
    <t xml:space="preserve">MADEKEQQGEQGYQLQSQHFYKIITSYMPESFEQDAVQIALIAVDKYRQLKDIAFYIKHEYDKKYPGSGKATEGVYHCIVGKSFASAVSHETRQFIHMKVDTYHVILWKSKDTPFTPGGE*
</t>
  </si>
  <si>
    <t>C_30223</t>
  </si>
  <si>
    <t xml:space="preserve">MLMAGNSREALLREATALRAAAAASPFVCRCLGWAQLPGGRLALLTEYADGGSLQDELDALVQIRRQQALEAEAAWQQARAARASAAVEAALALRGSFLPPTPARPAAATAPPAEVQPSLGQLQPAQPQQQAPRAQPAPQALLPAGCAGNHEIGDADGPHNGIFRSINALEHRRSGSTCSCPLPAHHGAALASSAGAGGAVRCLSAPPPSPATPEPAAADASPPANKSWQLDRGEVTSARRFLAYPETFETCTSPAALAAALAAPSIPPHLQLKSCAAALPLTILRLPQSCAGGGSDANADAVIPSSLVSSCSVTTSCCTVEAGGEPGGAAEGGEGGSGGELPMQMLLCGGGSSFFSATSSSVRGGELSAGEGEEEEVMGGSGGLLGPMGMGVDMELDMELEDCADSSCLGGSGSGDGGSAGPAATQPPVVPTGGMASAAAATAPQPGHPPENQQHHQHGQPQQQAAPAVTSNKPAVPVTAAPAAAAAAPAAVLPPRMPPSEMLMAESRLRVVAASLLHALYGLHVQGFVHLHITPANVLCSGIGRVLLADFGTARCLIAAPHAHTDGLPCYHHVCPAPPPCPTGLMMAAASAGARAAAASAAACALTADHGGRGRVAAGAVLERLRSWAAAAGDAAARHHFVPRTRACAAAAGSDAGAAGTIDDGAAAPAAGLVGRGPNSSASVGAAEAALMVFTAPELRKAAVAAASSAATAVLSAGSLPHAEVAAAVHAAVAAAVHAAASPAADMYSLGVLLTACVVWHGDVGRMRAYQRYETDMPGWVPAGLRRLVEGLLDERPCRRPSAAAALCDPYLAGLSMDDLLI*
</t>
  </si>
  <si>
    <t>C_30224</t>
  </si>
  <si>
    <t xml:space="preserve">MPCITLQLGQCGNQLGCSLFNTLATEFSSHDYGTDAVHEYFRPSADPNLYTARSVLIDMEPKVVAGARSAAAASGSWWRYPSSGYLVMQSGSGNNWAQGFHGYGPQVHEDALDLVRKEVEHADSLTGFLLLQSMAGGTGAGLGTYVAEALRDEYHSAFVANCCVWPYESGEVIVQPYNTLLTLSHLADVSDGLVLLENEALHRTAAKLYGIARPSFGDMNGIAARALAAALLPSQPRGPYAGGAYVAPASQQHHHHHQAHGHGAGPGRSSPGSSGGGVQLPALRRADSSGGRLGGESPGLGSLGSRGGGATPPHAAASSPSASGAGGSGGWGVCTAPLAELVTRLCGHPAYRLLTLRSVPQLPPANIDFTTFTWPALTKRLRQMLVTGSVLEEGLDWSITPQSPGAAAALGAGLAGPTVNRALASWLILRGQGAAEADVGEFADPALSAAWSPEPLSVSYSTGRFGRCAMSACLLSNDRHCVGPIQRMQEHAYGMLESRAFVHQYEKYGLSVAEFQDCFARIEDIAQRYARL*
</t>
  </si>
  <si>
    <t>C_30225</t>
  </si>
  <si>
    <t xml:space="preserve">MDFTLVATGTTFPLVFTIQQAFARRERATVLIANMKASIVALYYMHRDWDQTENFPASLGNNNLQWARKVKAVLEEFCASCSKYLTAQDMYESVAERRLVAKKNDELYELFVHKLEVEERNTPHFRRRVHRAESRDPGHVHLTDCYRALSLLSVFNEQLTLKAGYTRGGEGGMSRTNQYLRYIISNLEELRMIREYRTPYMMRTACGILLHIFAIILAPYFAHFCDSWIGLGNDEDSCPAGYAGAIVFVLIVMLLYHIQVDIEMPFDEKGLDDVFFMSTAELDEAMGMHATLSGRNSCDLDSLAGSSPRELSRMGMAGPDGPSLPPQRSYKNLSHHLSAKDLQSNRPLRTIPSDHELNVEENPGRRLSGGTPHGSDEMLHMLAGRRSPPPPPRVEAW*
</t>
  </si>
  <si>
    <t xml:space="preserve">MMLKASPAARAAARPAARNVRMMAAPVSTQLSQDELKKQAAWKAVEYVKSGMVVGLGTGSTAAFAVDRIGQLLKEGKLQNIVGVPTSIRTYEQALSLGIPLATLDEQPKLDVAIDGADEVDPNLDVVKGRGGALLREKMVEMASAKFVCIVDDSKLVEGLGGSKLAMPVEIVQFCHKYTLQRLANLPEVKGCEAKLRMNGDKPYVTDNSNYIVDLYFQTPIKDSQAASKAILGLDGVVDHGLFLDMVDVCIIAGATGVTVQERPNPKKH*
</t>
  </si>
  <si>
    <t>C_30227</t>
  </si>
  <si>
    <t xml:space="preserve">MTPYGSASSTSSTDSDYSAPPSPAGPDGSGRARGGGPALLNLRELFLPPGYPQTVTPDYLSYQLWSVPTHITGHLSHALVTSSLLSAVGVSAGXXXXXXXXXXXXXXXXXXAKDPRRWRMVAELLSTCGMGLEVATVLYPHYFLLLACSGKFAQALGKGMGKPVFRVIQTHFARAQNVGAVAAKEEVWEVTAQMAGLAASVAVLRALEASGAADGVVGTWAAIQAVHVALRYRALATLRFPSLSLKRAAILAAAHVRAGAAGGAVQLPGVEAVNAEEGSLASVLSADPPEGPRLRLGCSVAEAFGGVVPGEVVLRAYAEAYAAEGYWLVWAPEEGVTRVVLKERAGSRDVLRAVWQAAWLEARCAT*
</t>
  </si>
  <si>
    <t>C_30228</t>
  </si>
  <si>
    <t xml:space="preserve">MSPAASDRPKVGVGVLLFKGENVLVGKRKGSHGSGTFALPGGHLELGESFEQCAIREVLEETGVQIRDPVFAYATNTVFNATTHYVTIFMRVDVEPGVEAKLMEPDKCEGWTWVPWDSIPEPMFEPLLALKESRYQPFG*
</t>
  </si>
  <si>
    <t>C_30229</t>
  </si>
  <si>
    <t xml:space="preserve">MLSPAPSGSRRVRRSPRLQPREGVFHLTLRPAQFAASVPLREGALVVLVRPPPQALSEGGAAGAGKQQGQQRGRAAAAGVGVPAPQNLWAQARAAAASAGRWTQGAGASGGGGGGGSEPGEAAEAPVPVLTGLVRVRCRDAGSAVEVSVRPCCGAPQHRAREDCPCKAVLSLVVGAHVSTEHDGDGAPLADDPAPEQAAGAPGATAADAAGAAGGGGGAAGGNGGSESGPPWLWLVPLSGLVTNVRELRVLQRLDLIQLLPELLQPAAYGRQGGAELPQVWPQDARQEPYYRYLYGQYDTPQREAIVAAASHLATRADLQQAAAEGVATGLAAAAAEGGGAAGGGGGGEAGGLGRGRGLGGADGDLPVHIPPVTLVQGPPGTGKTHTVRGILNTWHIIQYHRHHSAWLRRARDALTSNSSNSSSGGAGGARSAAMLEAFLGGFGGGGGGGGGGGGGSAVNAAAAASLMAALNDPTPLDAPKPRILVCAPSNAATDELLDRILTDGFCDFGGATYRPNVVRVGAEEAPLSAAVKAVWTEAMIGRYEALGPDAWALAYKEAEARVADCRLYMGSLAAQLAASRGAGGGGAAGGEGEGEELDRLAADLVRLNDILNRARNEITRLDRAAPPHLLLAHGLQGKQLDVIILSCVRTSRPGGGGGGSGGNGGGGGGVGFLADVRRMNVAITRAKQALWVLGQFGALRREPSWSALIGARG*
</t>
  </si>
  <si>
    <t>C_30230</t>
  </si>
  <si>
    <t xml:space="preserve">MLAHRITTTTSRQQAARSRSRSRGSHGSRGSSSLRRCNGRSSGGPQDPALLQAVEKLTQEVGGVKDQLAALSKVAREEVRWGRVRSALQELRAAECPYGRGGDCYLGTTREMLEWALRHMLRPGRFHIDLHDFYCELWAKESGEKPHHFYGRRKLGPADKVMREQLLAELVALTGLHLMVVSYDQQSSYIEEST*
</t>
  </si>
  <si>
    <t>C_30231</t>
  </si>
  <si>
    <t xml:space="preserve">MQRTAAWAAATSADLEEGLSLQRPSPAPQASAAPSSPSDTSAAPPPGSAAGAADAAAANHLSRLLPDFSVGEGGGQEQPLQLWRGGRQQPGASAALTEVVGVTGGGNTASGNXXXXXXXXXXXXXXXXXXXXXXXXXXXXXXXXXXXXXXXXXXXXXXXXXXXXXXXXXXXXXXXXXXXXXXXXXXXXXXXXXXXXXXXXXXXXXXXXXXXXXXXXXXXXXXXXXXXXXXXXXXXXXXXXXXXXXXXXXXXXXXXXXXXXXXXXXXXXXXXXXXXXXXXXXXXXXXXXXXXXXXXXXXXXXXXXXXXXXXXXXXXXXXXXXXXXXXXXXXXXXXXXXXXXXXXXXXXXXAAAAATTHLAPPRSGARHLGALAAAFPGLTALDLSACLAHLTPPRMRHLSPLRHLSRLTLGCPSPASAAATEDLLRAQLQQQQQQQQPHNPYLADAAAAAAAPGLLAADSWRRQRCTTSTSESSGGAAAVTDAMVQELVAALLRGVLALTALTGLTSLDLCGCCGVSDVGVMLLARLPLLQGLQLAWCVKVSNAGLRGLAVLPRLSHLSVAGCPLVSEAGVAGLSTLSRLACLDLTHXXXXXXXXXXXXXXXXXXXXXXXXXXXXXXXXXXXXXXXXXXXXXXXXXXXXXXXXXXXXXXXXXXXXXXXXXXXXXXXXXXEEVAEEVPPRPPSMSRRMRPFRTRASGPAAAAAAAALQAQGSLLSGVAAGMAPPVRHQQPPHDLSPWCTTASSASSRGGIGGGSGGGAGAGGSGEGVSSRGGGNGGSAPASLAGSADAPPPPPPPSLVSTPASPPPPSSTVQPPLTALVRLRHLELSGASQLDDGGVGALAAALTGLRTLLLARCGRLTDGAALALAAAPALTTGLQVLDLSHCTRISDAALLALACLRGLRRLHLAAAGGPGSSVSSPVPSPSRSSSSSAAVSGGGGTTHGGVAALLATATAGGCSSSISDVGLAALAALRRLELLDLSYCPGSRLTGSGFAAWTGRRSGSRLATLLVQHVAALSDEGLAAAAGALRGLARLEAAGCERLGDAGVTCLARLPLLTSVDLSHCPRIGDAALVALARLPLLASLKLSGCVRVSDAGIIALATGGSDGGGGGGSSDAAALVSPAAAGPSGVGAVGGGAFAAAAAAPAGPEAAEAPPPAVAHRPCPLLTLHLDNCIGVGDEGVAALAAAATGAAAPPRASGGGSAAATAGAAAGVAAGSGGCGMVSLRLSRCPALTDAGVAALAAGLTGLCALSLAHCPGVSPAGVLALSRITSLASLEI*
</t>
  </si>
  <si>
    <t>C_30232</t>
  </si>
  <si>
    <t xml:space="preserve">MIAPPIPTHHPTPTHTPPPYHHRVAAAPSTPTDQPAGCPACRPASRCPTRPLDGRPPCPVAPCTAMPFPAPSETSPLHSPTHQSSMPHSTCASPAHSTTPSYGGLNLLASLPCAGGNPPFPPIPGYRRVPAPPPRIIPSTAPPPAPQWNYRPALPRAPPDPSPTAASLTQVPLAPAIRARLAPPHGPSPRPAPPPPPSSARRLTATAPPAPPGPPHTESPPV
</t>
  </si>
  <si>
    <t>C_30233</t>
  </si>
  <si>
    <t xml:space="preserve">MAAQAAGANKGPLDQFYKDCLRIGCLKCFSHFHLYLKGREELVVTIFTGSQVSPRTLPNFRAINAGNGNALPPASPASHELDIHNPDVTVFLIGAYAKYNWPYVWLRSVSRGRASDDIDAPLDLPTTKNWKTMGLRIWHILEELVNLNMFPPPANPFEVNFEALREMPELERALQAGAIASFLRELLLSSCQRPDLVQQDFQECVNMHFQLMPKITPGAPGPSAAAQAAQQL*
</t>
  </si>
  <si>
    <t>C_30234</t>
  </si>
  <si>
    <t xml:space="preserve">MEAEAAGGAAAAAHAAVNDHADDAQDAEGDFDFVAEEKSRRRQAAAAAGPGPGSAGAVAAAAAAAASQRRTVLVSATLHKQLGALAELALRDPAVVGFDVKQTKSGPQLIGGADVGSGPGGSGATAGGEGEGVSYSLPASLRQTWLEVPAKERLSALAALLKSRTARRRPGGTKIVVFVSSCDGVEFHHHLLADLWEAVAGGPLLPRTCRLFKLHGDMPQSQRTETFAGFSKEGDGVLLCTDVAARGLDFPNVTTIIQYDVPGAPAEYVHRVGRSARMGAAGEAVMILMPHEVPYVNLLRSRGVMLEALGWDGLARFMPTPSFDADGGGGGGGGKMSKKMAAAAEGLGSAGAARQLAAQLHRQMSAAVARDPHAAQLASDAFRSYVRAYATHSGDLKRVFAVRNLHLGHVAHAFCLTETPTLVGSSGSAADRKRRKREQSAAAEADRRKKMKRAARKVSA*
</t>
  </si>
  <si>
    <t>C_30235</t>
  </si>
  <si>
    <t xml:space="preserve">MSSMIRGSCLGRGNLRQAFSPVGVGATAALRVVRAANPQHQGQPTRLGNERGFTAVVRSTDESTTGVAATSDKRAGRMTYKPLSYGEMVNDAVDAVSNAINDGLKLLEVEFPALPTNIDAYKGASDLFIDSNTQLALAAAKRLSARGRKVHIVLPDGGEHARTCRIFKNSIQLAEGVTVGHLLEGNAPNPLAGLFGGSGPASKEAGEKADTYIFINATCVELLNVRTYIEKMPAGSDKVMILWNLELDSLRGDLGLPAFPPKDLQYQFLCRFRPAFYLRPRDYSKSVPVPPFIINYSGALFREYPGPWQVMLKQDGGEYACIAEDRARYNLGEFKEELTVAMGLATEAEGSTMQFLRRGVKTSTWYEDDYEQEKFHEWRLLYAQHASPRDSPACKSLRLNGELHLLGLPKTATFKDSELNSIYQELVTTAVQSEYSYVTVNARLEVLDYARRDIINSKGRVRDVNDMDIPADLLPGALALMAEVGQCELTITIGGELLASPDGLSPLVQKDVRLSMALANCYLAGNCLEEGQVSQGCAYLEAALQTLEGAGEPALAPTLAAEIRASLASFRFKAALETLSGPLGVGKVAEARKRALRIVRDAIRAQSATAAPQADPLASLSALASGPVTAEAMEALMGMLTCEEVVELLEWEQVARTHASLKWYYPGLLEGVSVAHIVHGFAHRQPAYVKMGLSLVQELPSNPDLCVVEAVCHVLLGAVQQAETALKQAGKGAPASERAEVPELSNGALPASRDAYRFVLAASKGSDDGLLPGLCMLTERWLTQAAFPFFRDTSSPDMEPACLVRYFDDTRVETLLTVYDSKSGAQLAEAAMGEAFIAIKKALRTTAEAGLLASGAVPASEVAADPELAARQRLYRQMAGGFALVAAFAVGLMTPPGQRLIGRGESVQAALMRQRSTLVPCTVAVEDFDAIAARGMLEQWQVAKAWALGQYHTTDQLPSILAEPLLSETLDKLSTLRGHGAHMRFKLQRLQVTGLKRVTHKGAPAFRISAVLEESADLHKSADGKAVDGYHCFYDTEYTAVRGKDGVWRMANSIVMQREA*
</t>
  </si>
  <si>
    <t>C_30236</t>
  </si>
  <si>
    <t xml:space="preserve">MQQVARSPSAQTTRNHPSAQPRARVLANAGLFGISLPFLKAGPPKPSKAEARAEAKKELLDRIATLDRGASATADDKADVERLASTLEDLNPTAKPLAAPELLSGKWRLLYTTSASILATNRPPFLRPQGPIYQTIDAERLKARNNESFPFYNQVTADLTPLTSSKVTVQFKTFTLFKLINITAPPAAKGELAVTYLDEDLRISRGDKGNLFVLDMADRAARLEGQ*
</t>
  </si>
  <si>
    <t>C_30237</t>
  </si>
  <si>
    <t xml:space="preserve">MERRGAQDIKQQLTTELEGLDRGIFGVPAAKKARILALISELEQHNAQPAPTSDLDLVQGDWRLMYSTITITGAKRTKLGLREFVKLGEFTQHIDTANRLAVNRIEFSVSGLSSLRGSLTIRANYSVASPQRVDISYLDSALTPAQLQKIFEANLDLLLSIFNPEGHLDITYLDPQPAAPGAWRVGRDNKGNVFLLQRP*
</t>
  </si>
  <si>
    <t>C_30238</t>
  </si>
  <si>
    <t xml:space="preserve">MGAYLLSPTRRKVAAGSLAKAPLPPAAPQPKNHADLLRDSIASFAPTMPAPLAANDVRWVYGVSKYKCAFREVQYAAVIMSDSLLATGAGARGPQLQSNAGGHFKHVACKTVTLMIPPDQLQALQQHRRSGSGGGAGLAALPLHVRVMAREAVCCSLVAARFQAVHGPESVGLCISKMLGWSVEQVEGGAGRVASSYRMVTYSEWLENGSLRDYLVKLFAPDMVPGDNQAATQQPDSKRYTKTIEALLQVVHLLQLLSRAGVVLGDLKLENLLVDARGEQQY*
</t>
  </si>
  <si>
    <t>C_30239</t>
  </si>
  <si>
    <t xml:space="preserve">MAAPAPRFKTFVEFYPFYQSQHRHRGTRVLHLVGTGMALLTAVAALASRRPRLLLLVPVLGYGPAWASHALVERNRPATFNYPLWSLLADLRMFVSVLTGREPLAMH*
</t>
  </si>
  <si>
    <t>C_30240</t>
  </si>
  <si>
    <t xml:space="preserve">MVTFEDGTAVLYDQDSKVITKGRYKAFGKASASDLTFELGNWHAEMDKQLSVEDFRSGACFVSNTCSTSAAAAAAAPAPRKPALSSFKPHVPVGGGTVAGRPAGAGGPSGSGRAAAAAGVLPTGLHDPHAPGAVVLNTVQWKGGSGKLRDGRPVTPVTVDPYLGRLLRPHQAEGVRFMYEAVMGLRTADKTGCILADEMGLGKTLQVITLAWTLLRQGPEGRPVAGKVLVVTPATLVDNWGREVKKWLGSERLQALCLQQSPTAKQQILEFRHGVHQKMMITSYETLRKHAKDLAGVFDLLVCDEGHRLKSVGGNKTIDALLSLGCQRRVLLTGTPVQNDLQEFYALLSFVAPEALGSAALFNRVYGIPITRSQEGTATAEDKELGAARSSELKAKVSAFILRRTQALLAKHLPPLASLTLFCRPTEQQVSLYTAVLRSKAVASLLGGGGGGGEDNTLAVITALRKARTQCKMQVLSELLRGIGAVGERCVVVSTSTAALDLVGRLSTVRIDGATSVDGRQIIVDNFNKLNMGQVFLLSTRAGGAGLNLVGANHLVLYDSDWNPAMDQQAMARIWRDGQTKPCHVYRMLTTGTIEEKVYQRQLMKADLASATMVGGGAGGGGKSGGGKFTREELRALFSLNTATASDTRDLLPPGRVAGLRWLEPEEFAAPADSPLAVAVATGLVTCINQMAAHSLEPEEAVAAAPGCEGAAGGAAAGSGSGAQPMGAEESLQREGAGVGKPARAARRARAQAQAVVESEDSMDGDFEDGKGAQESEEEVDVEEEAVEEAPAPAPPSQRRRLLQSQGAGQAGQQEEEVVVAAAAGADSGLPAAHDNPDELNLEDW*
</t>
  </si>
  <si>
    <t>C_30241</t>
  </si>
  <si>
    <t xml:space="preserve">MTANPALVRTFANELCPAPFPEEVFVLRRAGVQIELQGVQTRVKGWQARGALYLSNVRLVFVADKPDELGLHAFDFPLVYIRQDKLNQPIFGCNNLAGQVWPAVERGGPSGELPPHEFRVYFKEGGIGTFYPLYYTLAERAKQAFAAAQERSRLAAAGLVDPNPPTYVAGLVSHAFVDPADPSTIYLAERQPVAEADRLPTAPRYTARYAHNYGEDEVYEPMDGQASAPGAPGAPAARNT*
</t>
  </si>
  <si>
    <t>C_30242</t>
  </si>
  <si>
    <t xml:space="preserve">MLTSPRCCGRVGSRASASSHLVHGPRQTQPRRFSTAVRSTQGSGAAAPHSAPAEQGAAGGYIVPSPDVPISESLTNAQPGAIVKAALLDAICGTERGLVARSEVRAEINELVNQLEVQGGQGADVASLEFEGTWELLYTNAVELLAILAINKLPLSPVKIGAVTQTINSTDRTVENSLELQLPLIITSLSTVSNYNVASPKRLQFTVERGVLHTPSIEGNLELPASITVMGQTLDLAPLRDAVKPLQDATKGLAASASDLLGQAPDLELPLQSLGQANTQGWQLTTYLDPELRVTRGDGGAVYIFKKAGPKPLE*
</t>
  </si>
  <si>
    <t>C_30243</t>
  </si>
  <si>
    <t xml:space="preserve">MGTAKLPGDINQAAFAEYMYQWAATLTQSGANFPFILPVKADKYATGWKISLLKKMPEGNFDAAGVIQGTVEEVSGAGPVCMIRFFEGPAGMVDRRTAAPSDPQQRLNIIIESLPDVDTIMSTMPVALRNGVAKCR*
</t>
  </si>
  <si>
    <t xml:space="preserve">MLDINLFRTEKGGDPEIVRESQRRRFADVTLVDQVIALDAEWRQVRFQLDQLNKEFNALNKEIATVRKAGGNSDELQEKSKEMKKKIQETEEKEKDVIKTRDSKVVAIGNIVHDSVPVSQDEANNAIVKTFGECRPQVDPASGKKLYNHVDLVLLLGIVNMEAGQEVAGGRGYYLTHEGVLLNQALINAALQMAYKRGYAPVHTPFFMRQEIMAELPAVYRVRLPFSQLIVNVTRPPPRLQSLGLPYRVVNIVSGELNNAASKKYDLEAWFPASATFRELVSCSNCLDYQSRRLDVRLRTPKGAAAETTKSFVHMLNSTLTATERTLCCVLENYQTPDGVRVPDALKPFMAGVEFIPFRKTFDAKGKLVDLPKSTATSGVATPAPEAASA*
</t>
  </si>
  <si>
    <t>C_30245</t>
  </si>
  <si>
    <t xml:space="preserve">MVPMGAPAMPMGNNGSPMLNGMGMFNAPQQTVPNGGPGGVNPMGQVPAMPAPIPNGGLPGMNAAGGADDPAKQREQSIQKQQRWLLFLRHCAKCRAPGEDCQLKSQCKFGKQLWQHILSCQNPACEYPRCTNSKDLLKHHQKCQEQTCPVCMPVKDYVKKTRQATQQQQQMQQQQQIQQQQQQQMQQQQMQQQQLQQQQMQQQQQMQQQQQPGVGANFMPTPPMMPNGMFPQQQPQQAMRLNANGLGGQKRPHEMMGMSSGGMDGMNQMVPVGGGGMGMSMPMGMNNPMQGGMPLQPPPQVQAPGQGPMMSAPQQQQQQPAPKRAKTDDVLRQNTGTSLLETFDAKQIRVHVDLIRAAAVTQKAQQPPPANPDDACKVCALTKLSFEPPVIYCSSCGLRIKRGQIFYSTPPDHGNDLKGYFCHQCFTDQKGERILVEGVSIKKSDLVKRKNDEEIEEGWVQCDHCEGWVHQICGMFNKGRNNTDVHYLCPDCLAVGYERGQRQKTEVRPQAMLEAKDLPTSRLSEFITERLNRELEKEHHKRAEQQGKPLHEVAKPEPLTVRMINSVMKKCEVKPRFHETFGPTDGYPGEFGYRQKVLLLFQSLDGVDVCLFCMYVQEYGKDCPAPNTNVVYLSYLDSVKYFRPEIPSALGPAVSLRTFVYHQLLIAYVEFTRNMGFEQMYIWACPPMQGDDYILYCHPTKQKTPRSDRLRMWYIEMLKLAKEEGIVKHLSTLWDTYFEGGRDHRMERCSVTYIPYMEGDYWPGEAENQLMAINDAAKGKPGTKGAGSAPSRKAGAKGKRYGGGPATADEQLMARLGEILGGNMREDFIVVHMQVPCTFCRAHIRGPNVVYRYRTPPGATPPKAAPERKFEGIKLEGGGPSVPVGTVSSLTICEACFRDEETRTLTGQQLRLPAGVSTAELAMEKLEEMIQWDRDPDGDMESEFFETRQTFLSLCQGNHYQFDTLRRAKHSSMMVLYHLHNPHSPAFASSCNQCNAEIEPGSGFRCTVCPDFDMCASCKVNPHKRALDETRQRLTEAERRERNEQLQKTLALLVHACGCHNSACGSNSCRKVKQLFQHAVHCQSKVTGGCQLCKKMWCLLNLHAKSCTRADCPVPRCKELKELRRRQTNRQEEKRRAAYAAMLRNQMAGSQAPRPM*
</t>
  </si>
  <si>
    <t>C_30246</t>
  </si>
  <si>
    <t xml:space="preserve">MTQVLGSSRSVGRCSARRRIGVPAQAVRRPRHPCLRTVRASAAEESGDASGSGEPPKRPHPEMDAADAAAASSSSVVPDTLPYLGSQSDWREFRAKLVSQSRGQGSASTSADEWAHIIPKPEKGALLLAHPLLFQNSQTYFHRAAILLLEHGDNGSYGVILNRPSTYFIRDIPLKRPQTQFNDCRLYVGGDVGGGEVQVLHPHGDLAGAVEVVKGVYMGGLDAGRDAIDAGKAQAQDFRWFSAYAGWAPGQLAMECKRGVWFTAAASPKLLLKEVEHGQGPSFWHELMTLLGGDYAELSKGLRKHDDLDAPEPSS*
</t>
  </si>
  <si>
    <t>C_30247</t>
  </si>
  <si>
    <t xml:space="preserve">QRADGFVVQTGDPDGPADGYVDPKTNEIRRVPFEVRVQGDKEPIYDFTLEDLGRVNEQPVLPFNAYGTLAWARNEFENNSASSQVFFLLKESELTPTGSNLLDGRFAVFGYITQGQDALADFRVGDKIEYIKFVDGKENLKNSP*
</t>
  </si>
  <si>
    <t>C_30248</t>
  </si>
  <si>
    <t xml:space="preserve">XXXXXXXXXXXXXXXXXXXXXXXXXXXXXXXXXXXXXXXXXXXXXXXXXXXXXXXXXXXXXXXXXXXXXXXXXXXXXXXXXXXXXXXXXXXXXXXXXXXXXXXXXXXXXXXXQRADGFVVQTGDPDGPADGYVDPKTNEIRRVPFEVRVQGDKEPIYDFTLEDLGRVNEQPVLPFNAYGTLAWARNEFENNSASSQVGPVPAAAGLAPVFFLLKESELTPTGSNLLDGRFAVFGYITQGQDALADFRVGDKIEYIKFVDGKENLKNSP*
</t>
  </si>
  <si>
    <t>C_30249</t>
  </si>
  <si>
    <t xml:space="preserve">MSLWGYIIANTSSSPARLLGFGAMLMAGTFVVGSMFSSAMSTGPLDAKQQKILTEQMTYDNKRGTLKPHPQAENKTEGLDRERLAKALAAAKQ*
</t>
  </si>
  <si>
    <t>C_30250</t>
  </si>
  <si>
    <t xml:space="preserve">MVVTESVCGGAAKERCSGASSLTPASLAAASPFKDVGEDLKQAAQSQLRTDTLISLKERLQRAFADTSAGWPHDATRSPSSGEHDPFKEVMSDGGLFGASCNYAVGLHGVQGRQRKCEDYTFHLALGPQLFAPFDDTSRAFLACVLDGHGGVGAITNDHNLLCVRERERVVGAGAELSDCGGYVVLPCPTDGSKLLGVTKALGHAGVKAFQRSSTLTSLLGINELGSVGFSGTLEEESESGSEAEAGEGEAGERRGGSAELPRRPAPVGTSGTGSPYCKAAGTGGSGRRATTVSPSPGSGRPPRSPGLPGPSASSFSSNGGSSSRGPVAGAEAHENGKAGSGAGADSEPVPAGRGVISACGLINGSPPGAGVDGVASNGGFVLECDPDVFTFEVRDDRHLVLLGCDGVFDKMTNIEACKTAVRSLTTSTSCADAAREVAHRAVRLGSSDNVTVCIARFGRKPIMRKQSLSVLSLRRSSSNTSGDLAASGGSMSLLAGVATSSLLGASSSPSPGGGGTVLSAAAAATTSHLAPTSGDGAAGALRP*
</t>
  </si>
  <si>
    <t>C_30251</t>
  </si>
  <si>
    <t xml:space="preserve">MERCAPPLLSGPRTAPARDAPAGSMHAPAAAAAHRPPGGQGHAYPNGGGGDDDGAFTDDDFGDCDILTTLDCSVQAAATAAAAQAGAAVGSRPHLSEGGADTSAPSQLPQARLDPTGAAGGAPGSPGAVHEMDPDALAALAERLRSRSFKDGPAGSRNGSFSYRPSRMMPAAAQQQLRAPSYRMSRGPYSAGVPTATTSGPAGLDGAEATADPAAAVAAAAAAQSRLSEVLLVKWLDYSSKYGLAFVLSNGTVGVLFRDGSQMLRDRGAAHAWLLPALRGGGTAAAGEHAPRGGELLQPQPLPAGAQALLLPAGNWQRPGWGTGGTGAGEAAAGVGAGHSQSRARAEQGSRRSADSTAAPWVAEAALAPVPGPSYPHDVLKKLKLLCSFESMLVGGGGGGRGGGGDGSNSGGEESDVSCATLERRGPLAQKSSERSTGTGAAAVAESGVAAAAAADAAGTAPQAAAAQAQHTAAVPEIHAQHQQPQGAATATAAASPPSPPPSPPPPPRSPPSVWLTWWARTHKALAVCMSSGAMQVLFMDGSELVLRECEDLVDFLARDGRRQQASLRGVRLAGPKNSVAKRVHALTACTKCGKTVTSRVGNEKRHKT*
</t>
  </si>
  <si>
    <t>C_30252</t>
  </si>
  <si>
    <t xml:space="preserve">MAAKVLPLSSLADAMKLHRVQNEIDINQLLQHPHVVTFLGSFQDDQNVYLLQELCCITLSELLRRVGRFSELQAAHILWQVLAALEHLHSCGVLHRDLKLSNMFLGRDGTVKVGDLGLACHLPSPAARRHSTCGSLNWMAPEVLRPGPAGYGMEVDVWALGVVLYTLLVGRPPFQAERRGRDAAGDPVAGSPAALDGGPESTYARILQGFYEFPEDVALSESARGLVHALLVVDPSQRPSLEQANAWSPAGTSGAGSRGPVQLQQLVEGEEDEDAGTGESASNSGHMPRPHSVASGGALTDAHRPPPLQPLPSFNDGHSGPETDLTPPSPFGHLGMASSVGAVDLRLLLCDAGLAXXXXXXXXXXXXXXXXXXXXXXXXXXXXXXXXXXXXXXXXGGGTAGGSAAAAPATAPGQHHSRTGNLASLRQANATHAGHLGRGTGQVELQESEAGHGGGKDRPHKRRHRPEHLRRARSQSHQAVAATEHVPGSGRQEDEEGEEPSRSGEGGSGAPEDGGRLASAATGSSGVLQVGYSSECLATAALLEDVAGAAASGARASPGPHHARVPMPVPVLVRVQDELAWQTGPGNSTSLSLNPGVSSLGVQPNSHTHQHQFYFHRPPSTGHMQELASPGKMSMEGSDAGGVSVLETSTAAGAAVTAAAAAASPGTYTHANTTGEGGLLPAIATRTTGTRNANVTTGPSTGGDNDVPSNSTEVLALRLGLGPPTGVPSPRLFGGSARGGGSGATADSGPDGLTGFFSPGPVGGGAGLGRRAAAGAMAGILKSPQPERGELLRSFTSVSRSVSVAATALGAGEAGPGPAAVRAGKTRSAAEGAAASAGAGAPLTTIYSTGAAALATARPSLPSPLHMRSLRRLVGSPMAHEAPTHSSSSALGASTAGGANTNDGAYGGGPGSRRRGQRTRSSRSRTGTGGGVRRMPSGRTTTDAYEHGPYGPADDLDNDISSDTARSYADSLEVMLIGPRRAAAHAGSLASASVYGGPGGRSGPGGSTGSGCAGGAGAGGTAVPPSLMALAAGMLPDASAQNAGTAEATTGDRDNTCDTAAAAAGASGITSGPDAAAHEVTQLGRQDAHAGLGSTLILGDSASFDIVSTPAVSRSLTTGAGAGVQGALAAFMAATMLERSSRDSGGTGAAQSVAPDLTPGGRGAGVATAGTDACTPQLTSPAHSGPLQPGRQQGLVAAARGTAMGVLGGVVAALQGTRWGWAARGEAALEVAATSGSATNNVPLPLSLDAGLGSGPGGRAPGAAGLLLGFGAGAGVLGSSGRGQETNQPGLGLRSSGRGMMVMESASAMSSGSSGADGCSGGGGGHDAAAAAAVVVAQLRAAGVDKRGGGSGVSNAGAADLSSRLHAQPQPQQPPQARQPRVSWELDTRPVGEPHRQSRDQQLEQQGRQQQVSALPAASGITALAGAGTSGVAADTLGTSTNGPQEGTRAEPAVETLASPLPRHSRLHPLPAAQQAPQAAAAPGASRSPPLVQSHPQGAGDMRIVRKHLYLTQQALAAAVGAGGGAGAPPNAQGAAAPAATVTSSTHPQLRTSFEQGRSRRSWSAAALLHPWRQMALTRLQQESAQVQRMRRAEQAAEETADEEVVAAAAMAAAQELREWGDTSCSGSGTGGAGGASLNCGGGGWHNQ*
</t>
  </si>
  <si>
    <t>C_30253</t>
  </si>
  <si>
    <t xml:space="preserve">LPTEPRAPPPLAALPPLAAPPPLVAPPPLPARPPPPPCRAAWAPGLRAAPPAPAAPAPPSPHAQPPLPGVPYPRSPGISRSAPTVCAPAAPPSVLRRPDRSPAPVTAADPQCRPAVRPATPGQPVEVTAPPSGPPPAPPSPSGWCTP
</t>
  </si>
  <si>
    <t>C_30254</t>
  </si>
  <si>
    <t xml:space="preserve">MARTPSIDGLLAGGLRQGMVVEVAGETASGKTQLCLLAAAAAALQGHEVMFVDTTGSFKPDRVVQLAEGLVTGGSGSAAAGAAGRHDPAELAQHLGGCIHVHRAANVFELLTFLDRLDVSLQVQQLQQAAADGGAGGMDWAPAGPRLLGPRLLVVDSVSALLSTLLGNAQHTQGRFR*
</t>
  </si>
  <si>
    <t>C_30255</t>
  </si>
  <si>
    <t xml:space="preserve">MRCLANCDLSRLRRLAVTHGFVNDRIRAVVWPRLLGITPPPGGGLTLALAMSPSLAPSTPVAAAGSTAAAAVAELAPAVVTDIGGDTGRGAPGAMQDREAAAAAAAGGEPEWDWDWERYLQWSQAPHRDAGVVEVDVARSLWSFAADDDREARRAQLKRLLNAVVGAHAGDVYYYQGLHDVAGVLLLSMSVPATRHPDPHPHHHHQLAAGAAAHEPGVATAPAGRRRRAKSEPQLRRLQPRTPDPNSAHDAAGSTTTATTTDAAAAAAGELLAFALLQRLATTHLRDATRPTLEPVVQLLGLVPPLVAAADPALGRHLGALGLQPFFALSWFLTWWAHELHSLAPAARLFDFLLASHPLMPLYLGAVAMRSQRAALLACEEMPELHSALTNLQLVPGGADGGGGRRGGHGGGAGAGGAKAPQLPALEELLRQAEALWRAKPPHVLLAALMQPSRGPGAPGAPAVKGGGAGLRQRRGALPAAGDKAGRGRGGGAAAGEAEPGAGLVLSACVAHAARMEGVPAVWHVPPEPPLEWPGPELLGEVGGRSGLARLLGRAGTALAGRSRGALFSTALLAGVYVAAAVAIGYATFTRATEGGGMH*
</t>
  </si>
  <si>
    <t>C_30256</t>
  </si>
  <si>
    <t xml:space="preserve">MGTADGLKLRGSQVDPENGDRPFVLSRAFFSGTQRVGPIWTGDNAAQWSHLKVSVPMLLTLGLTGLPYSGADVGGFFGNPDAELMTRWYQLGIYYPFFRGHAHLETQRREPWLFGPDVTARIRAAIRGRYALLPHIYTLFRAANTTGQPILRPLWFEFPEQEGGCSVGRTDGPGISDQWAXXXXXXTFTVDVTFPQGSRWYDATTGAPVPPKTKTQRVEVNLNGIPVYYRGGSVVPRRERPRRSTAAQLADPYTLVVAADDKGEAEGQLYVDDGRSFAFQRGLYLHRDFKFSGNKLTSTKHVEPGVPDGTLTVPTTIERVVFLGLPAAKKGYKAVISDGVSGAKHTVALEAGPLSMAAAPDSTQALVLRKPDLPVSHDWTVEIVQV*
</t>
  </si>
  <si>
    <t>C_30257</t>
  </si>
  <si>
    <t xml:space="preserve">MRRAIALGVGLALLGLLLPGSLAFKENEFKKCAQTSFCSRNRNVQQGANFEIVPASVTLNTATLTATLMNKQASKHLQLTLTAHADGFVRLLIDELPSVGRYQVPSDILVSGWETRKAAIKEESRSANGVVLVTGDTKLELNYAPFTLAVSVKGVPALQLNSRNLFNFEHRRPKQVGRNAPYGEPYRLYNLDVFEYLDDHPFGLYGSIPVMLAHKKGLTVGVYWNNAAEMFVDVVKGRDVGTQWIAESGVVDLFVFTGATGPAVLASYAKVAGTTALPQLFSLGYHQCRWNYKDEADVKAVDGGFDAHEIPYDVLWLDIEHTNGKRYLTWDSSLFPNPVAMQEDVASRGRKMVTIVDPHVKRDSSYYIFSEAESAGHYVKNKHGSDFDG*
</t>
  </si>
  <si>
    <t>C_30258</t>
  </si>
  <si>
    <t xml:space="preserve">MRQRALLAADGGSSGTRVRVFRYRSARWPEYVSLVLPEPSSAIEPGLSAYADRPVQAADSLQPLLDFAYEHVPADVWPVTPVRLLATAGLRLLTDQQQSAILAACSSRLAASRFAFELSWAQVIGGELEGLYGWAAVNYITGALQEASGHAHHSRKEVIDPAQLFTGILEMGGASMQLTFLPPAHEKLPEHHGSQLHLPGQYVTDDGRHGNGSFSQCLDVVHRIMPDHNCSAPAPASALGRHGGGGGSGGGGVTGSARAAGLAHTGRTLSSEADAAAAGRSQSGAGSGKAGGEEDVVPSESYGNEEEVVLPGDNDGSGGSSGSGGTESEAGGHGGHGSDGVGGSGGGCVLQGSYVPALAGKFVAVENFAWTARALGLPSRSTLRELREHGNRYCSRHWSSLHAEFSGHIPDQFLVRYCFGAAYILALLHTGLGFGLDDSRLTWTNTVPHAPSGEQVPLNWVLGAAVVDAMNAAGRGSGGSGGGGGGGSARFWTHDEGSRAALKAGSTVLVLPLAALAVMALALALRLRGSASSGSGLDSEPGDHLNEEPHSEEQERQERVASHAHAGPKSAAAPGRQGHAQHAHRGHEGAGAADEEEEQEEEEEEKEEEGEEYGRGLRGQQHKQRHGGPAGAGNKRLRDEGGDDGDDRKPVVGGGSGQGRGFGGRGGAGRGGDRDGGRDGGRGGGRDGGRGRGRGGERLSTLQRLAQKVSEQKAEEQQAKEAKVRKEQKHLHFKRNAKGQPLMRFRMEKLLGQIEKGG*
</t>
  </si>
  <si>
    <t xml:space="preserve">MTREFFTLSGGQSLLAGPPEDAPPADLGRGRLAGALAQQHRSALVALACPDLPPSALSGRGLHLQAQQRARCALGRHERACVSGYRPHLRAAATARAVMAVHAGLAPDEAAQARERQIRAICDAEDQLYSDIQRAVSNHDFWVQSTRTQAKQSGKEVQEILGDAYRRLAEAVERIDARGVADSLSLMPPKTAAEAEARQQATLFGRLRETELTEGMSIPGWLLQLELFGHVPARAALLLRCHLVLARAVGGDEDFEERKDDDLVSPSGHTRGTHVACATALAEALLRYWQPPPSLAAGAGCGTGATRDAAQLTPPPPPLLCSDMTVLAYVVSAAQALVLLRPEAWSPETGASGALAAVTRPAVLLRVAHCLSSELLHRVPAGDAHHMLRITIHSYYTLALHHALGDARKSQRAATARPAPEAAASAAAGAGAGDEWQQQEQHFADLRRSYLEMQNVAAQNLKQRRGKLKAAMAAAARGGGDKGSAEIQKLGLSRERRMYLLYSIAGQAGQRLTHAIFDTPPPTVTQARGAAPAAGAAAAAAAAAAATTGAGRHSTLTATAATTATTAAAAAASVALALQAQPLQPPPSAPPAPLVLMLPHLARQKVEINSHGIHIDVNEENTECPQIMSAIRWAAREADNQAALARAMVGALAPCWEATAAALAAAGSDAAPPPAPLNPSPSPSPSPSPSPSPSPSPSPSPSPSPSPSPSPGPGPGPGLHSSLVLQGSPAICYSLARTAAVNYHQQRQIAHGGGARGCELQRRVAERARSAGKLTFKPDAGDDEGASAVVREADFLLQLSPEKAVRLQVHGERGLCGAALALAEHSHRLRSDAAAPRELVVVPLLDESALEEPVNEGARRRLNGIAGLVLRDLTAAVEREARALAPRLPRPHAQLRLPLSLNRAVCRAAAVPLSTIGWTLSELSQRDHQQECSAARAAQSDTGRRPGSGLALVGLEDGADGASATEQLLDAVEDLFKAQEKHARQLRAARAPEAEVLAAVARYEATGRLFHALVDVLALAHEDDVQEDGDAEEGGREAASRSAVCLEPDILSEQLISGAGRRDAGDDEYDEFLASSFFDDLPGMAGGWNRRRQQHLQPRPPLQLLVAEAAPGRPAELLDELER*
</t>
  </si>
  <si>
    <t>C_30260</t>
  </si>
  <si>
    <t xml:space="preserve">MGRDIICFPTLGGEHGGGQSLLVGPPEDAPPTDLGRGRLAGALARRQRSALVALACPDLPSALSDSGLHLQAQQRARCALGRHGRACVSGYRPHLRAAATARAVMAVHAGLATDEAAAAKERQEAELLQSEHDQWGRLLTAAYTYTKCCDTYAVSTEHHTPDVLRAVGRALSALVGAIAFLDSRAVATSLRTNWQTAAAAAAVEERQHMSACGPVTCPRPDGVLLPSWLLAQEAARMLPARAALLLHCHAVLARPRVDYGDLLDVEDCLPAALTAQLRPHGRDTEPAPAGRTPGGHMLAAAALADGLLTYWGMARTGADGGGSGAQAAGPPPTTTTPLLLLSSELAVLASVVSSAQILHLRIAASVAGANTVPEAALAAVTRPAVLLCVAHCLSSELLHRVPAGEAPDMLQQVLRHHYLNHLTYALSEARPGREAAAGASGGGGGNAAAGGGGGGAASSGGTEAGRAALAGPLRSLYCSKQDGIQATLRKNTAAVAMETSRLQGSFKARGSAATAALVASGSAKDKAQFRALLGRVKDVCMEGRRLQRLEIAARAGMHLTEAIFDAPWPSTSTASAASAAPAPAQAVAAPRSRPPGVDTASAQLWDPSPEPQALVMLSHVASVHLQIAAGEGYDTDPWKADAQYRARFAWDACMSETHMALARAMVGALAPCWEATAAALAAAGSDAAPPPAPLNPGPSPSPSPSPSPSPSPSPSPSPSPSPSPGPGPHSSLVLQGSPAICYSLARTAAVNYVLDRVARGMAAAAAADEAAVEGPLPASAPARALAMVDRFQQLLPQYQRVCGWPLVMTLSGIGEERAQHKYKVSAELLQQLAEMALDLDAGALLRRQTCLVATWTAQQQPEQGEALRPRQAGAQAGAQALSNWAPGPGVAGDPAALAGAGGLLGLPAAVAQRLADAPKLRISRKRGHSGEALEAAVQEVESALQRHPLRAALLRPAGENATTALALALAGRARRLRAAGEPSSSPPRGLVVAPLLNTAAFASTNGKRDAMQSLLDALAAMVLRDLTAPVSPQRLHQAEPAPGQAQEQAVQAQEQAVQVQACQETTDVEGGHGAASVTVSRQLQPGWQVRLPLALNRVVCRLAGLPRSVVGWAPSDFGRLPPLSAVWACQRIALELEGVKWAEDEAAARAQVAEMRAAEAAIEAEEKAAAAAAATAFKGSAAVLAGVACPAGQLCEALYSLLQAGEPGLEASADHGDPGGGPALFSGMLVVKLDPLDQLVPADLSSRPPREKEEEEEQGEQEEQGEQGESTGPDAQRQQEQKQEQEEKQVVQLLVAEARLGRQMELVGA*
</t>
  </si>
  <si>
    <t>C_30261</t>
  </si>
  <si>
    <t xml:space="preserve">MATAPRPRGALIVFEGGDRCGKTTQCSKMVERLKSQGVDAVMWRFPDRSTSIGAAINAYLSNQSQLDDAVIHMLFVANRLEKRDEMLRLLAGGTTLVLDRYSYSGVAYTAAKGVPHLSIDYCKSLEVVVLPAADLVVHMSMSAEATAARGGYGEERYEKVEFQARVMEAFGQLRDERWAAIDAAGTIDAIHEQVAAVVEPVVRRTLQGAVLGRLWDFTPMELPAPRQEQPQSAAADEEDTVVQVQIAQPAAGKAEAVPAELWRFPDRTTLIGGLINEYLQKKASLNDAAVHMLFVANRHEKRDEMLRLLAGGTTLVLDRYSYSGVAYTAAKGVPHLGPDFCRSVESGLPAADLVVYLDLDPELSAARGGFGGERYEKLEFQKKARWRIAVLQWSERVRSQYGALADGRWLRLDASQPAELLQAQVAAAVQRVVEQAAAGEQLGQLWDYAPMPLPYAEPTA*
</t>
  </si>
  <si>
    <t>C_30262</t>
  </si>
  <si>
    <t xml:space="preserve">MMQPAAAGHNGPAVDPNFSGPAPLDDTYGPYVRFQGYTPSSHLYELSVMVIIHQNKSPMPPCLRYREKQQHGSDVVLRNPVRLWSYAGYNFWRWDLALQLGGAPATLEYCVVCSTDHFFTTHKKYNIQLPSANQKWHWGFHSCNGFHDPADELAHGGIQPLWRDVMHVHQRDPIHVMFGGGDQLYCDDVWKLPSLVTWTMMSDRPSRNSHPFSQAMVNETFDFYFRNYTHHFAKEVFAEALACIPQCMMWDDHDIFDGWGSYPPELQNCPVFSGIFFVARKFYLLFQCHAAEDNHRQLNKGWGLTGLSWTRMVGSTTAVIGLDSRGERTREQIIRPASWAAFQDQCAKLPAGVRHVVVVATVPTIYPSVPGVEDAMMALAGTGVMANALTAFLQKTGLSEHLFNAFGEPELLDDLLDHWSADVHEVEKFCLVRMMQDLALARGFRFTILSGDVHCAGLGMYQTYPKQNLKTDFRYMQQIISSAIGNIPPPEAVLKALSASNKPRMLDNNTREKMRGIFEDGMLLKGQRNWADVHERPLLTGPAAAAATLAGGVSGGAADGSLHFQLRVEHPVYREVRPSTYDIWVPVLELQPGTFSPAPLPVAPPLPQPLMIQFQAELVAAGVGMDAAMPVTIAAGGATPQLHTGHPGAAHDATAAAAQHAAQQVAASNQALQQQQQLQQQQAQAAAATEQMRLMSLAGAGAAAGAAGQLQHSPPTQPQDAYGLASDINQHAGQQQAAGGYPSASSGWGISAAARGRFTIRADGFQLPTGGW*
</t>
  </si>
  <si>
    <t>C_30263</t>
  </si>
  <si>
    <t xml:space="preserve">MATAVAELPDLCRVCILADCRTKATFSDNTILSLNSTGSSFLVTTPDGRSTRQLSEYALARHSPLLAAVLEFRNMHVELPCFCKPLARVLRSSFALGYLVQDATWPSPSVALSAGLAQLQPDGKVAVSSEDGVAQVVLHSHRRRFAVCYPLLVAERPQEAKYEYVWQTQVFSVASHPPRWQPAVRAVLQAAAELDAAAVGSGAEFGAGRQPGAAADQERATAAAPGAERTAGADAAVATPLLDPDGGAAKANAAAPLASLRFGLSTSPGGAEEAPEPTSRRRTVLPSALHCTRAGLAEALGSDGWWGEPSLSLLPPEVVVAFEWTPHATYQFLEAVGEVEVWVHADESCLATTRAGRFIAHYRSGGGANDCGGGVGSEQLYAANCVPDAVWSRDQTYRYPLGTLAAHAMKLRSHNTNVAASIAARLPSPVAAALPPLGGATGGAGARSRSRLPGAGVLANPLDSLPASSEELFAAASDAVLEDSCVPGTGRFTASEDGRVRAIFDDRTLLTLSSGHSHCKLVLPDGQQVVVGVANPVGVEGYVEAALDFARWAFKSPAERAQELRSQARVRAALLNSQRMAQLCEFSATGALPPEAAAMAAAAAGAGPGTRSAAGEGSMAGRCWDDGGALVPSRGAEAGLVPLALPAPGGLGGAAGMMVGIGDNPEETEPTGRS*
</t>
  </si>
  <si>
    <t xml:space="preserve">MARLVLLPVLAVAMCTAALRIKPASAGPPAPLNLGWLELQQPVPAAGVPTAWRQHAAATAAAAAGAAAAGSSVADKAASRADTAALYALGMTPLRPEWVADPADHASGQAGSLPPGPPSSVAMSRWVMRAAALAGQHPHSPDTSPAAAAAAAATAAAASTTAATAADAAGVALPPVGAEPTPPLQAAYVFGDTQLGPELSWTGWSALGWVLQQLLAPAGAGRSKAAVAAGAPPPADPLPTLRSFLRAVSTEAGAMPKMLDYLYDRTLLHEALAAFGYASRVRKHHVASHAEEYEDDGADYSQEQRGGEGAEGDEDGGDALAADWSEHGAGGGSARDQAKAKRDMERLAAAAAAAAAAKAKAKADAVGSNSTGGAARAPATAAGVGPGGAANAGAEGAASAGGGGGGVSGAGVRASGQGQPGSATDPNAASQVAATRQGAAAAADKQQEDDTAEGEDAEEADGDAGGALPRHLRLLLEVALGPRRALLDSASTSSTASSSTASTAGAGGPQEVDVGAGALEGLNSFSLSVLVARCGLKLPPPEYVMRRNAALALAAERNISLADLEAAARGGGGGGTGGGAGGGGRAREGVTAGQQQVAEAGAQGGGAGEQLTRPGRALQMRYRPPLNVSLYLVAGLLQPRRRNCGLARLLVEHSGDVSRVLSRMWARRQLPALTLMWNNTSPHGLPATLSAIHNAMLRLGTGAEPPPPPPPPSTSPLLAAGGRAGGAARVKGQAASSSSSGVGQATGGVGGAAVGVAGTPGVAAAAGGRRLLANGTVGVQAGGGGRGGAAQLANSTGGDTAAAASTGSVSKPSSTVTTAATAASSITTAAATAHSAAAAPQSQLSYGEQVYGPATDGGGAALVVRNHPLPPRRASAAFSGLMDHLLLTLMLALPLAYTTGSFVVRAAQEAASGAKQQQLAAGGCTPLAYWLSAWLCDVALQLPAALLVAALLWAGGAAAFAGTPQLAAGLVLLLLLFAAAALPWGYCISLRCATPAAAQGLVSNXXXXXXXXXXXXXXXXXXXXXXXXXXXXXXXXXXXXXXXXXXXXXXXXRQVLSHIAAWSWLANALLPLFRLLPPFCLVDALLQMSFLDVVLAVAGVLGEGGSRRGFFRSMMAGHLVGIDPANPSPFQWNVLGANLAFLALDALLYGGVLLAAEWRASRGDRPLPLPAWLQRGPLAAAATVAWTAAAVTARLVRLAAHLTAAAAWSLVYDNGKVALAGLSFGLQRGECLALIGRNGAGKSTALAVLSGRLAPSGGSVTVSGEDVAGRPDAARSRVAVCPQTNPLLPLLTPAEHLALYAALHMCAPSSSAAATAVSPAETAAFAPDGSAGAGAAAAGGADTGTAAAEPAAAELLPISSDAADVHDSGTATPLRPRRRAAAQSAGVADHQHNQHDHLQQQLTPPVAVFEAEAALGSAEAFATASFPRGGATAAASAAAAAAVRAVVADLAVRCGIPPELLLLPAAALSGGTQRKLSLAIALLGQPALLLLDEPSAGMDPAARRAMCDTINMALRGGGSSSSPATAAGAAGMGRWNGGGSAAALVPLLLMQPPAVVLTTHYGEEALALCDVVGVMEAGRLLALGRPGAALRALPAGHYLAEPEEWGGVLPELHKLQ*
</t>
  </si>
  <si>
    <t>C_30265</t>
  </si>
  <si>
    <t xml:space="preserve">MESDTGLPLPGQNGTAKMGLMEWMKKRRQERKKEEQALWERQQQLGRGAGVASGTTAGTKGATAATAASATANATRNAAASAAAATAGGSAAAAGSRRRRRLQGMGSVTLPNPGGEKKSWHWSWSVLRQRPDVNASRTPGESAGRQLVLSFLAAVRRPEVAGALETCGWSQMLGLAFGPTIWNTYNQLLGPTPVLTFDEWMLQSAAIAALVEASGSRGHVEGLLNMMLPVMPLEGLMPGWLALAPDTPQVRAFAVHMSRATHYFDDVFLGVFPTVAAAVAASDAARGPAPPASAIWDAAGQPLSPTAAAAAATSSTNMTGEMWLRQLGLINDGRVRLPLQTRLVAPERLWAVVEFASGPDRGGGADYAIRMDALHLPPTFSKLSPPECKTCTGDFLPYSASGFISLQVNAFYEYGAPILGLITTASFALPLAMAVRAQVSQRAAGLQHLLAVLGLTPHAWQLAWAAAVLPVLCGAFGIQFMLAGCTYLHLVQPSLLAAVAGAGAAAAAGWSVLLGGAFGDAKVAATDPGQLLRVRRYSCLLWPCALALLLQRLATGHQLRRFAAATGGAADAGGHGESPALTWAGAAQGPLSNKEVLVWLLVDAALYLMLAAVAEAQRAAAAALAGAGLGAGSGGGRGRGSGPVSSASRAGWLPLRLRGLTHRYPGAADDALRDFSLEVAAGEAVALLGRNAAGKSTLVALASGKTAPSGGGGVELGGAALCGGGGGGGGGGGGEGGRGGRGGGGGVAWRLLSGLGGADREAAFRNLGYCPQGNVLVSDLTAEEHLRLALVLRGAAPAWRPGQLAAAAARLAEAVSLPADMRGALSQQLSGGSKRKLQLALALAGQPAVLLLDEVTAGVDAESRHASVLPLLQELQASGHKALTAAASAAAATTWAASAADDSIDANMDAAASAPAGLATAASTAAAGAAAAALAAGVVPAAASTEAVAAAAAGADAGVDVAQRERQPLVVVRFCVGPPSLEDVLLLGADDWAAAGSSQDSAESGLASGDHAWGHRNAASGAGVAAVGGRPRGADGGLLGKIASALAALPALALAAVGGAITLVLSAASASGRLLLSAGATATSHLLRAAGVMAWRATAAASHGASVGAGFVALRALLPVLDAAISLASLAVEIAAFWSSAAWGVAGPMLTVLWDLLSFMAAVGWAAAFPWVAAAWALAEPLVCGVAVALGPLGAVTWGLVFAPALAAAGAAVAPVTAPLAVALRAALAPLGLHVRASALGPAAAALAEAVSPYWADVWQGLSGVLADLRASYSLHRSLVWGLQCARWAGARLLRRLRRGRGAAASGRGAAGAYAAVSAAEPRPHDETSALSCDGASAHGRTAKPASTTAPWEGSHXXXXXXXXXXXXXXXXXXDSTTT*
</t>
  </si>
  <si>
    <t>C_30266</t>
  </si>
  <si>
    <t xml:space="preserve">MEFLLAAPLQLNASLNRVPEVEVEAFWDIVVSARALAEENERPVAGARVDLVAAVDALTAKVTALPTHLCWPVLRRVILAALVQRRLSYGAFSPAASAAVGRLAVQLFRLHRTGAARKGVIDFFHVSKAGGTSFCQMAKLNGCRTESFGARRNCLIRDFDDVPRWVNNSLHTSLAPTGLRTPWFANWGNKLRRDMSCNLRKRFMLRRRFNIAANEFTLYGAQATPRNVHTCPGNLNVLQLRHPYTRLRSHIMWVWALYDHHFKEQAAAFFPSRGAAHWAELLPAATHNYYIRSLLGEQVYYLSPEELNGTHLATARLALLQFDVLLLLEEPDMNALLFEMAVGWSLGFGEVHARTSSQLHEVGARGLPGAEDWAALQQANQLDMQLYRFGALLALLDSVVFDIAREAGLGAGYTALGRAGGAAGGGGGGSGLQASDQAHPGDDENWEVVGGANVTQRSCGFVSEYETDRVVPAHIVIR*
</t>
  </si>
  <si>
    <t>C_30267</t>
  </si>
  <si>
    <t xml:space="preserve">MSIDDGSHIIRDCVDGSISLKPYAMTVVDTPPFQRLRSLSQLGVTHFVFPGATHTRFEHSLGVAYKVGGGGLLAPCRLCHDLGHGPLSHPFENFLKRRGITDWHHEDMSGLILTHIADNYDVGLSTADVQGITDLIRGVPAHLHPAAQAGDAGVAGLWRPGQRFLFDIVANKRNGVDVDKLDYLKRDAFMCGVRVGGDFDSLLKKKYIKVLDDELCYDWCQYENILDIFRAREAMHRKVYTNRKCKAVEMMAVDALVAAEPLLRITQRLHSPEEFISLDDTLLTTIEHYHRLHRGELEDDEEQALKAAQGIVRQLRLRQLYRFGNQFTVPPEYLADSRWESIRSRFTPAELASHYSGSDVPGGLMPADIVCDENKIDHTMGGDNPVERVGFFKEGGSGKYHTARHQVVGIMPHFFQERVLRVFTPRQEPAYVRAIEAALHNWATVHFGGGAQLATPVRPRSRSAGGATGAAEALAGAGAGLGGVGAGLPGLFPREVVVHQVQASIRPHAPVSAASAAAAAAVAATTAAGANGATSTSDLAGAGPCEGAGSGGSGGAADTTPTRGRVAGAATWAGEEAGVVALVEDGAGGSKGRRGPGQGRAGKAESDEAGLQEGSARTKRQRMGDGA*
</t>
  </si>
  <si>
    <t>C_30268</t>
  </si>
  <si>
    <t xml:space="preserve">MSGLFGEAIRGPRMAQATQRFDVEIVFKFTWVNKGLTRMSGLERCINLVELNLSNNQITKIEGLEGLAQLRRLQLCSNKLTRLEPAQCFTGLTRLESLALQDNRLGPGLDALGLQELGAALPGLRALYLQHLDRTGSNPVCRAEGYKPALLAALPGLCNLDGERSPGSLNYAELAAEYDAFRTAPPARKPVVLPDPAPWLAGVSLELPAGGGAAEAEVQQRHGKAVKSLDECEMLVHVLREESARFRQQLADKKTAQA*
</t>
  </si>
  <si>
    <t>C_30269</t>
  </si>
  <si>
    <t xml:space="preserve">MAPKDQDDAWDGSDDEEESEEYELLADQSQSVFPLRINRVLTAHLVANTLPAVELSAGIEALAKCFYDPNVEWAVLGQSPPGWTLVKEFVNVILSGVVEKFYRVDIFLRANSEVPEHLFACLFNAMYAMAGFTNVVAQYGEVFEDTHDGELVSLVSAVYSLLDARAAIYKQEYATVLPDLAPLIKSAIEYVKAIAPMELSDGESDDEEEQYIHLRNAHNGQVWHSYLVQLLVGLGFIENVVKIVSQPKLHSLHTCLRLLDLMWLGVSELLKFVAEETLCDAKAFEKAYGGRDRSCLVLTGVLRTCSDMAESLGLPNAQVALVQRLLISQLLKSSNFSRLLTAVTECTQLLHYTAQRTAEAAKEAARVAAAEAGMEVEGGGQGGVAEVVAWMDGEDIVRQMLRVNLHQSQYAEAVKALLQLLAKHNCLSDAHLDMLWGVTEQEETFDAVKTNVCGMVKDLAGLLRPDQLELLLNKFQFQGRKRASSASGQAGGAAGAGGGGGGRAMTTSDTLRLLDVLKLLAASDTKRASSMAGKLTELVWELTTPADAPPELLASGVMQEVLQCYRQHALLTEYISRCIGQLRSRTNVYTALTVLGNLLRLWGKLYGWEAQRSRQGARQPGPRPLPELLGSLDREPPAPPPGAPPPAPPLSRLLVENLVDFMAGAARWLEERRAEASTPATAAAVGAGPGPSGSAGVAPPGGGSGGSGAPQLVPPGQGCYSYQQIVRRYVETFRLVSRCKDSFVELRLVEALWDGVVLRPNTPEDMPTGLDFIVTCAGTEEEQPQEEGEEEAEGAGMPGPLLDFGDLAALLRDRVCRLPVDNLAQPAFACFKACLHGAKAGLEEHLTTLAAHPNRAARHGGLDEQATITLLEEVRTLGQDYLWQIVLDCQRAEVTSAAFDMLIVQVYGRDRLHDMVRDTRRRLMDAAARLTGAPAXXXXXXXXXXXXXXXXXXXXXXXXXXXXXXXXXXXXXXXXXXXXXXXXXXXXXXXXXXXXXXXXXXXXXXXXXXXXXXXXXXXXXXXXXXXXXXXXXXXXXXXXXXXXXXXXXXXXXXXXXXXXXXXXXXXXXXXXXXXXXXXXXXXXXXXXXXXXXXXXXXXXXXXXXXXXXXXXXXXXXXXXXXXXXXXXXXXXXXXXXXXXXXXXXXXXXXXXXXXXXXXXXXGRARLCSWQGPPLNLDLNIPEHGRIRLGVSQNEYVGLLRRKVAARIGVEPAYVRLIVSGQELRPDSREVFAALPASWSARQPLLVQVSQRPNKFSRFGEEWWAEWHGRSTLAVMHHDEQLYRVLLLLADLPRAPAVRAAAGRLLQQLPTCGWVPAALLEALQAGQGQAGEQAAAALRRLLLGPGADGGEGSRGGGVKRPGLLLYTLQALYALMNPNYPPDLLPLVAKPWSPTPPPQQQPQPQQAAAADGAEDGTPAAQLPQPQALLPQPQPPLLQAYVAGGAMGDRLMPVLARCLPLLADVVERVMGPAAETAAAAVEAAAAGRPTNLQPAEGGRDLSFIKDFQWVMVFLLCTIHNRARKGAPADGAAAAVAAGVGSRAHPADSMSSSHGPNDGGAGGAPSTSLAPGGAAXXXXXXXXXXXXXXXXXXXXXXXXXXXXXXXXXXXXXXXXXXXXXXXXXXXXXXXXXXXXXXXXXXXXXXXXXXXXXXXXXXXXXXXXXXXXXXXXXXXXXXXXXXXXXXXXXXXXXXSGGERLRLQRLWLTWTCMAAAPSQGPLPMMFSPGAAASVSMGPGGGGGGGGAGGTGPNTGTGTPACATPHAHGGNGGVFHNGGNGHAAAAAAALPGGGSGASASEVAAALVAHYLGAEGLRCLVALLVRLSHDAGRLWGYGPLLRAAQQQQQEAAAAGDGGGASASPAGAAAAAAVAGGSCGWAVLVSASDVATKLAGKALQALGRLINKDELREVFMDDPSAVPMIRETLCCGFSASIRESALAQLEAVFASPLGSSGGGAAAAAGAGGAGGAAAAAAGGVLGLGGGVGGVGLLPPGHYMWVLRALVGLRPDMEARLESCLEFHCLLCKVLHQLPALASAGADARLLADGLLAEEVAALDADATELLAPRRGLLLRGKLMLVQELAVPLWQPDAGHEAMEAALAHVAADGGVRRQALALVGCLMTGCAANLEAGLRDLTALHYDNGLRITDRKFDIAGDGVRSLGPGSYVGLRNGGATCYMNAVLQQLFMQPRIRARVLGAAAVDPEELQDSVFHQLQVIFAHLGLGRATCFHPRGFWNSFKDYDGQPIDVREHQDAYEFFTRLQPAAMQEVMGGKFAAQIICKDVPYRSEREEEFYQISVDVKGFNNLEKSLESVACEASSGLAGGGLAAAGGGSRTKTRRREHLLAAATAAGSGSGSGHATMSPAGTPPSGGAGGAASAATNSAAAGGAAGAESASSAPSQRSEDADEAVLLAARLAAGFLVNIYLPAPVPLRTELPLWRDLARALLSSSPRAAVELLRGIAVSPAAQHFYFVRYGADGAWLTDLLTHAVTCATRAGSAAAAAAAAGGSPAVEDAAAALSGQLQVVAMELAARLAELTFAPLRDTTRNDPQYVPXXXXXXXXXXXXXXXXXXMLVQELVRVLDRLGLGLGANGRPGLISLLLNRYKLRDRFEFPQVLDMFKYTADGLAALEGNGGAATSEDGTGGGGGGGGSKRQCYLYDLKGIVVHSGTAFAGHYYSFIKERMRPGPDGQLVDGEWFRFDDRVVSPWSVADLEADCFGGRPSGSTGGGGRADAERPYSAYMLFYERRDSPSVDLPADAMRSVPRDVAAAQQREQQQRQQEAAVAAAAAAAATAELEAKPAAADAMDMDTPPPRQAAAAAAPPPLAAASLTPYGLPVLLYQGVLRENLALMHKLHVLCPXXXXXXXXXXXXXXXXXXXXXXXXXXXXXXXXXXXXXXXXXXXXXXXXXXXXXXXXXXXXXXXXXXXXXXXXXXXXXXXXXXXXXXXXXXXXXXXXXXXXXXXXXXXXXXXXXXXXXXXXXXXXXXXXXXXXXXXXXXXXXXXXXXXXXXXXXXXXXXXXXXXXXXXXXXXXXXXXXXXXXXXXXXXXXXXXXXXXXXXXXXXXXXXXXXXXXXXXXXXXXXXXXXXXXXXXXXXXXXXXXXXXXXXXXXXXXAVLLAARLAAGFLVNIYLPAPVPLRTELPLWRDLARALLSSSPRAAVELLRGIAVSPAAQHFYFVRYGADGAWLTDLLTHAVTCATRAGSAAAAAAAAGGSPAVEDAAAALSGQLQVVAMELAARLAELTFAPLRDTTRNDPQYVPTCRLLAALAASDLQVASWLIQNHLQQCFTLVGHLLAEAAGSEADLLPELSAALELLHALMRHIGFTVQVKPPHPGAEVVPPLLIRLPVDGSTPYARQLYTLQSTQVEDFVVGGGTAAAAAAAAAEGGGGSAGGAAGGGGGAVSASGFTVLDAVLLGSGLLQVPHALELLRYLLATGEALTCRFLNAVNERLAAPDGNVMLLELVEGLGGAVDVADGLQLQRVYALLFGTAAVLPASLVAMAEAAVAKATVLNWQCMALAGALASVLSRDVARTVVRKWPQPALYSRLEVVMGALMRMLESYAGHEEERLAGQAASGVPLTAREAANAAGTAALIERIKRLLAAMRVAWEGVRPLLQQAKEWAEARRLQQQQQQLLLQQEQQRHHQQQQQEQLRHQQQQRRHAAVTELEDGGADSGGSEEQAADPGPRQDQDQDQEGEGVPEGDVEVEDAEAEAAVGVEPPQQQRGGAGAMERVYGPNIDAAALEGEEEEGEPDAVDVDVEGGAEAAP*
</t>
  </si>
  <si>
    <t>C_30270</t>
  </si>
  <si>
    <t xml:space="preserve">MRAVTSRGAKVRPLGKGEEAWLVALDEVGSRTQAEQLRGHLLYVAASDREALRDPDEFYVTDIIGCSVLDQASGRLVGQVVDVFSGMGTHDTLRVKLRASEADIMNSRIRYCMIPFAKAICPVLDLKSRTLEVAPPEGLLDMASAVPLKKPLSDEAKAQKLQELREQLQKEEEARQQRKQQQPQASEASAAAKDDSDSDSDDDAADEGEGEGEQEAEVEQAAAPPRRRPGLRRGAGGLRLGRKRV*
</t>
  </si>
  <si>
    <t>C_30271</t>
  </si>
  <si>
    <t xml:space="preserve">MANVDNYFSVLALFILFRETIEASIICGVLLQFLNRAKPALKKSVWWGVAGGVGVSIIFGIIFIAVYYTAQSNLFKGTNRDWFKGIISWIAAALITYLGFAMLRFVGWEEKWKRRLEAAVQQKIPIAKVEGEEAVGGAANDPAAVEGAAPASKDGANGSAAAAAGKSAALTSSPTLQTTSSSSGSRTRTSDEAILAKPAAAISPAAVASGSGPSIGSGPAPDVLLAARATTDLELGAGTDEKTGAALVVAADGEVEPANMITEDGRDMSPPTRKEHWNIFMLVFTTVVREGIESVVFLGGLGNVKLQAIPLAALVGITAGVLVGMFLYYSGRTVKHIKWLVIGMAVIIFFIAAGQVNIGTDSLMRAGMFGYCSPWLDERPWYMIPLYDWSACCADTDPTGTEPTDVQNRKRFFALARAIFGYQDKATPLEVIIYCGFWSVIFAVMAIKAWRAELFDADYKHNRELRRLRKEARRQAEAEAAEAAAAADKVAALEAGEASGALPTDADIMPDLGASNVKLCVQPEGAAPAAEHKAAAAGGSA*
</t>
  </si>
  <si>
    <t>C_30272</t>
  </si>
  <si>
    <t xml:space="preserve">MFVYEALIFLAAVALIFSSPDSVTCFLARQLSTSSSTGLRLSLPLASSAIVSISRASDGSCPATSPHFGTASTWVADILALKLNVLYTRLLAGVAGSAATALETAVIGSAYGMPVCECRTVGTLLRDAELYLSGDAGNDGAPPYDLCATDIVLQYGDPSCRTSPYTNWLCYNVTLAAQPSPPPFVEPHFPPYQPYTPDAPPPGEEQPSRSAVATPIPSAAVSSASVATAIAPPAXXXXXXXXXXXXXXXXXWPPRPAGAKNPFPFGQCLARGSTIGTPYTLTYTNESRAEEDSMYCFQVGLNQCDRPRCCGMRLEQIQFLIDDNCYGSVYGVHVNGKPRSPSYHVYDVRGSTYTVLKLSGFGLTLQQAEGATLCFSLRSSVCPDLYRLCAGPVCQLTLANQPGRQKSSCCPPQDLLLP*
</t>
  </si>
  <si>
    <t>C_30273</t>
  </si>
  <si>
    <t xml:space="preserve">MSCTYNIKPAGSPTELLLKSQSFNAWVCATNDTNPSTGACAGRVNLTAGAIASLPASSYPDGLFVVIPEPSMLQFSTTMAPCALGPDAPLNSRCSCIGDGNETIPNALPVRLQPFSASELPLSLCYSIPNLGSLATPSSYLQLEAVFNVAWDFGALPTWFATAGGFTALLSRYTFPDGALAPPGYYNTSFLHSGDVAMALTVYNVAGGNSTVSSGGVLLVAQPLNAISATVAVTYSASGTSQVGEVPSLAAPPPPAPPAGGSASRLGPLGRAEAMLYSTLIGAACLALMML*
</t>
  </si>
  <si>
    <t>C_30274</t>
  </si>
  <si>
    <t xml:space="preserve">MADCLNGGKAGSFTNLDGTDQKMMSAPAQTRSRGASVCWFLYLSLLTCVAVIAFILGCYSVDKVRNPDYPESALTANLGTVPEGYSVFSLGTGLGYWSQATPMNHSRSDHGVLAVGKYAYLIGGLSDEGPNGTASVLDSLMRYDTETGAMLEMATMLAPRYRFAYAVLDNFIYVMGGTDSASSDAGPLDTVMVYNISGDSWSFGDKLSRPRIDPCGAAVAGKVYVFGGYNESFGSLATVEELDPATATATSPAVWAPLPATGNLAVSRGDCRAVAVDKTIYAVGGTEYYINPNKSCDGDLWVNCYRFLRSVEAFDPVSKTWSPRADMINPRGDFGIEALPGGRIVVAGGERGNGVVNQQAMYEVEEYVAADNIWISKAPLPEARFRDDLAYVNGRVYAFGGAPTCGQTPSDDCAKVALRTVFAYFDVQYPRLYAAYKPANVSAPRAVTSRRMMRR*
</t>
  </si>
  <si>
    <t>C_30275</t>
  </si>
  <si>
    <t xml:space="preserve">MRVGPGFAGSMSVAAQPSPPYPTTFPELPNERTAAAAAATASIKGPTILPNAVPLEPSPPKPHTAGHTFQLGITGASLQAANASFSSPRSRVQGPPTVNSPGLPIYRQLRPHSAADRTATATAEATGSPVASPRAWVPELQRASALALAQAINGSSGSGGAQPPLVRTSVAAAHHTSAAAATAAVATSAAYSPTFYSGQGTPASASPVSRTPSDGPASSLVAVPRPGVVAHGGRIAGYPATGPTGLLTSAYPTSTPPMVSKNQSYVGSASSVLRVPYFGSGSAIPYVPALPPPSPRPLPESTAAVARRPLGDRIQNTTWALARAFGFQAFNEKPSAAPHPAHQQQPRQWVPSTAFVAADHLEALLLRNIMPRHLAAMKGGGAGDPAAAAGGDEPQREAAFACAVWELHSHIFLSYEGAAGWCRLLGLRPRLAEVEAEVLQAPGRTAQDPAVVSVLLLELCLYFLLYSEAANLRHTPELLWFLFWAAAHSDTMQRLCRNSAALTSPASGPGGLQLENARQRRLAMRNTLQSALYTAQRYLDHDPAACRPEVCAEAATALVAQLPGLLSRLNLPGPPASAGPSSSSSPTKGHTRSAADEQDDAALSCAASRSLFVDLASFGDGGFWTDVVVAPLFTVLAYEVDACSAAGQESAFRLGYDDVNESLCRRDVLSRLLAELGVQQADAAAGTVHGALDAITRLGYPPSVAVGGAAVATGPDGTVPPADADAHGHSHLRRRHNRSSGGGASPTFANSATPAISSSSHLDLRAFDVDAAAAFWLDRVFIKTHRERRSWSAIFRAFYRVFSLQLVLLHLTIAHAFAPFDLAVLSSAVVTHALVQAAERTANWWLSRGTHDPLQRAKARESWVSASPEKLMAAHLAKTKAGKKGMQAQEAGEDMEASGGSNGTSAEQQQSAAAAGAAGGSRLTDAEAVAARLERRRAVAVEGAPVWGVCGWLEWVIVAAGITGLFALQHIGPPALAVMAKSYWPFAAAGYAVAVVGHGLATGRDGYSISLSSALRLPAALRASSARPRAECWLPGHLGVGWRAALLTALFWLQVLGAKLAFDYFIIMRPMAGQVRFILHRNWLGCPAAQTHYRLFGAMALPLACADGDWLLVVLRVAPFVLVCLVDTQIFYQLVLMAWGLVQGLQAMNLGIAGSWEALVAEFHRAPVRWWARCMSAAGNQAARAAAAASVARRHHAITGTGSSSAAAAGGARGSEGRTDDEYGSSSGGDDDGDNSEYDSEFEYGSVYGGAGSSKRETIVGRNDRKRNRDGKGKAKGGKARDAGTAAELVAMLSGQGEEQIAQWMAFAVAWDAVVEDLRRADLISDREQDNLMFTRLPAAATLLTAALPPTAAGTALAAAGFSPDSPSAAAAAPGRGSDSVSGDSVGAGSSGGSSNSTAAGGGPSSSRPLRPILLPAFFYAGQVQRAVDSGAASPAQALVLGELRSALVWLGCQLRLLDGRTAAVLLDAPSCSAAIDPAHGRAREAGLAALRRLVAALTGLSEPLPAAGSGTVGEALRRRHGLASEAQAALDDALVVVEVEARAVIKSQLAASRKGSKKGGRKDQTAAALTGPDAQPAPAEAAEAASAEEAAAAAADPQAAALEVLQTVESLRTQLKQHPAWLAAALALLHPEGRGCGDVHLPSASSLSSAAASPGFGDRVLHVSVELPLLRRVLGVVSKMLSLSSAAAQPSGAEARRILSFFVTSLANRQLGRPDTVAATPSWTVLTPLYAEDVLFPLEARATAEAMGLPMPRGDPAAAAASDTAPHPSSHVSSPAGTGALPDLLTETEERVSLMAYLRSMFPKDWENFKERLGAELGGVQLAAATEADFAAGGPLAEHGLALQLWASYRGQLLARTVRGMAAYGSALRVLAALEAPRPPCSSRRQHAAEVEDVVGGKFCHVVASQLYGRHRRSPHLRERWLAESTDVLLQANPHMRVSYLDVVHQGPKQGKGQQHQQQLQLPQHFAVLIRGRQPGSEGRWESFQSHGGAGSDAGGVTAGGAVRGAGRGRTEELYRVRLPTNRFSSRGVIIGEGKPENQNHAVIFCFGEALQTIDMNQDNALAEALKMRNLLKELRPEAVSRPAQKAAAALQEAVALAAADGLPAPHRVGSATSSSADAGGPSGAAAASGAVALPAASEYRRLLSELRNAERPVAVAGFREWIFSDKAGALGAFAASAEFAFGTIVQRTMAYPAAVRLHYGHPDLFNKIFVMTRGGLSKATRQLHVSEDIFGGMNHTLRGGQIKYREYISCGKGRDMGFDSINAFEAKISSGFGEVSLSRDLLRLATRVDLWRCLHLYHSLVGNYINTWLVMGSVYAHIYALVFFALAQAAVYRVFVYYPSPPPPPPGTPLVPVGPAGAPPPPAGTLKEVLAYDTIRVEHVLQLGLLSLLPYIAEVALEQGLVRALLAALAQLVSGSFSFFIFKQQTTAASLHSSVMYGGASYIATGRGFSITSSSFLNLFANYGRSHMALGFELAALAIALAATNDCARCSYGGLTWGTWLAAVSLVFAPCWFNPMAFSPAKVRRDMHAFAAWLRGEVDKELGCTWAQWHRRQLAPARGEAAAGGGQTDRWLNVLQNLMLRAFPPALLTVAAASRLNLRLDKLPGLPAPLRSASALFLIASAGLWAVLISAMGASRRFAALSDRRRWRLWSFWVGVSGVSCAVLFLVGLSRWYSGSGLSNLCLLVYANALLATAVHRGLEAVAPRSWTGARRLVDGGHMLLDCCVGWAVLGMLGALSLLGFVGRVQTMLLFNVTFARSVKRGSLVKTIGTAKTGGGQQQGTTAIVGMVLDQGDAAGAHVGEAEVEGAGGGAAGAGGRAAEQRGPAARGRRGSIGPGRV*
</t>
  </si>
  <si>
    <t>C_30276</t>
  </si>
  <si>
    <t xml:space="preserve">MCTVEKILIKGIRSFSPTNEYIIEFYKPLTIIVGSNGAGKTAILENVIFVHQEESNWPLAEGKALEALRKLRTEKSQSLKELRLELETLKQELETSRAAFESKLAAIEAAGRDITAKAGQLEVVRAQNAERAARFEAEGRQDYEEPTEELVRFLDNADRAAADKAARLRALEGEANSARIAKEAAADAYQKHLVLHGKLAGEAATHTANIAERDRAIRETALALALALPPEAEAGEGGGAVSAAGCEAFVKAVERRVARAQEGLRLKRGQIDKNHNDIAAAGAQIASSQFTAASARSLKEDAEAAEEAYRAKQALQSASDHHRALEEARAALEVSGRRIGELRQERQRAAAAAESGAKLRVKRTDLESKQEQLERLLTTRRRDLARALDLPPADPLLTQPAAALSAAELGQLRPRSEAVLARLKAEEAARLKTSQTAHSAAQTAKAAAASKLAELQRCRSDQEGLRARLREGMAAALAGGGAAAAEVAEDDFNNRMATAQQMLPQQIEQHTAKLQRLQAELASLRALQPEWVGDQFELQRQSAALAGQRDGLRSQVDVLACLIIRLALAETFCLNCGILALDEPTTNLDAANSASLAEALAALMKSRSGQENFQLIVITHDEHFAQAMGTREHVDTLWRVTKDPNTQHTMVTPESLRD*
</t>
  </si>
  <si>
    <t>C_30277</t>
  </si>
  <si>
    <t xml:space="preserve">MAAPTKAHLALATGVLRYLKHTVDMGLRFSASASGGGGGAGSSSAGGGAAGYDAGAFVGYCDADWAGDPNTRRSQTAFLFALGKTVVSWCSQQQRTVAASSVESEYQAAAAATKEALWLRKLASDLGLRSGAVVIRCDSQGALSLARNPIASSPLSKHIDIQHHLVRERVARGEVAVEYCPTEQMIADALTKALPEAKFFFCRAAMGVST*
</t>
  </si>
  <si>
    <t>C_30278</t>
  </si>
  <si>
    <t xml:space="preserve">MERSCFQLEEGENMSQYFARASDLRDRIYALGGTWEEPAVRLRLLNGLPLPAYEVLVEICNSQPQQTVAELRGYLMQHEVTKRFRQANGGHVGNVNRSRGGNAGGGGGAGGSSSSGGIVCHYCEQPGHIKPNCAVRQADVSAGIQRASIRSPVQLQQQQQQQQQQKKHGGGGGGGGGSGSGDGAKKRGKGGGGGSGARGGARSAASRPAHVLVVSSVDDWAEDYPSSSLIVHTFGAEPASSGAISSYSMADDGVPSASVIGDHGGCSSTSTFSYSSAGNGLSSSSYSGSAAPPPGAGSSLLSNTYRAVTRDFGGSNSSSTGAGVSSCSSGVAGPAGLGGRVLVVCDVSRGSMLSPSAGGGGSDDASGSVGGSFASAAAFDVPVIDSGTFAHITPHRRLLHDFVVRPRVSHVLWGDGRSSPVGGSGTLRMLSGQQRVDVTGVLYVPDAHLSLLSVRRLASSGAKVAFEGESATVELAGRSILSGRVRDGQYPLSVTMLPVLLAAPAMAPPAIGGGTAAPVSGGGAAATGSDSSFLPSSAAAPSGSGGTTSSSLNSSGASSSSNGTAAPSGGGGTVSSSSSSSVTALSAAHRLHRRFGHVGWHALMQMVNGSLVTGLDVDLSALSQAAESVCSTCVEAKAASSPFPDSSSEPQQPLALAHSDVCGPMPIMGRGGSRYFITLLDDATGVSAVRMLTTREHAGEALQEMIVQLENCHPGGGKLRNLRSDNGGEYRSEELQQWLRERGTVQQFSAPYTPQQNGAAERLNRTLMDRTRAMLFDAALSSSFWPEAVTYASHLRNLSPSSSCSSTPWEALTGVKPDISSLRTFGCRVYVTLPADQRSKLSPRADVGTYLGLQRNSAAYRVMVGGKVVVSRDVRFDEDVRGPASRLAGVPFGSNSSAAVPAVANPPAVANPPAPSPAPVAPPSRPATRSQRPVLTPPLSAFASAAGGGSHSNSSNSAASAAAAAAAQLFDEDSDDDETPPLAPPSDDEDSYGVSTATTAGVGEPSSYAEASSGPHAADWRKAMEEEMESQRDNKTWELAAPPPGVRLLANRWVYKLKPQPGGAPRFKARLVVKGFAQREGIDYSEVFAPTSRYVSLRAILAIAAARGLSLHQMDVKTAFLNGDLDEELWMQQPXXXXXXXXXXXXXXXXXXXXXXGPTLPTR*
</t>
  </si>
  <si>
    <t>C_30279</t>
  </si>
  <si>
    <t xml:space="preserve">MRKKVDARIRTLIENCAKTRQRALLVLVGDKGRDQVVNLHYMLSKASVKARPSVLWCYKKELHLSSHKKKRMKQIKKLAQRGLLDPEKEDPFALFVASTNIRYCYYHETQNILGNTYGMAVLQDFEALTPNLLARSIETVEGGGLVVLLLSNLNSLTQLYSMTMDAHSRFRTESHQDVVGRFNERMVLSLASCANCLLLDDELNVLPTSSLIRYIEPLPTNPDGTVVDDPARSARQELGELSGSLADTQPAGALVGRCRTLDQARAVVTFLDAASEKTLRSTVALTASRGRGKSAALGLAIAGALALGYSNIFVTAPSPENLRTLFEFVFKGLDSLDYKEHIDYDLVESTNPSFGKAVVRVNVFRNHRQTVQYIQPQHHAKLAQAELLVIDEAAAIPLPVVKQLLGPYLVFLCSTVNGYEGTGRSLSLKLIQQLREQGAKISAGDNKAGSKAAGGADGTAAPIANGTSGRTFREVHLGEPIRYAPGDPIESWLHELLCLDAGSHMPKPPPRLPHPSDCELFFVERDTLFSYHKGQREVPPADGGAVCGQPLQEHAQRPAAHERRPRAPAVRAAGAGGPDRQHHAQHPGRGAGGSGGQHQQALRRQQPGQGRAAAGRPHPLDRVAAVPGRRLPGAVRRPRGAHRRAPRAGPRGLRLQGAGAAAALLPGRADQPGRGGRRRRPRRSRSRGQRQRRGGRRRGAAAQRRGRGRQRRRRRAAAVGAAGAAQGAAAAAGAAVGPQARPPALPGRVVRPHAAAVHLLAQSRLPAAVPPPERQRHHRRAHVRHGAAAGAPGGGGHGLAQPLRQRLQGPLHVTAGRGVQGDGSRSGAEHPGPAAQLGRGGGAAGHAGGRGGAPRRRQRPGPLRPQAPAGLLLQPGGLPPGAGPGAAAGRSLPARPGAGQPVVRPGRHHAGAGPAAARGVCSGGEPGPALQPSAGAVQQGHAQDLRLPAGVQGGGGGAHAAGREAAGARSTDAPRRIAGPGPGRGGGGGARQAARALPAARGPGGLRHPWRRGRLRLRAGRQGAGGRRPGVGQGQRRGRRRWWREEGGQAGHAVQEEGQGRQGGADRRRQGRAEEEQVRRHAGRGAVGKEAEAVGVALDLWCSWARGLGVVILFW*
</t>
  </si>
  <si>
    <t>C_30280</t>
  </si>
  <si>
    <t xml:space="preserve">MPGAHELCAFLDRSGLPRGLITRNVRHSVHYFHEFLGLQPFQPAITRECEFPYKPSPAALQHIAQSWGVLPGEVMMVGDSIKVSGNRAGSLTVYLDNGGAGGPPAHTPDSFSGEQRPTHVVSSLADLQALIERDYALVAPPGMEVTAA*
</t>
  </si>
  <si>
    <t>C_30281</t>
  </si>
  <si>
    <t xml:space="preserve">MPLCEAVPGLLLQEPAALDRSWRRLRHAVAGTDDQVSGVLATALGVPQQRARSLIRDVPALFAMPPATLSEKLTGLEHLLCCCSSTGGNSGCSIARTASSNGTGSSTSTSSAAPGSAVGTSATAKAASAAPKRPGAASASPAGAAKAAAPTPRTASQHVLEQAVLRAPRLLTFRTATLQSHAAQLALMLGGPGRVSVLLRSDPALLERSPASLAAKMALLRELLGCAHQPAAVAVLVGRAPGLLHRSASALARGCRSLSIWSLSPRTKLRMALARPGLLQLGWRELHGRCRWLRRLILSNGYYHAALRRLPPSLLAALVAALPGCWARLQYLADSNQEGALPLMEAVECEQAAFEARHPEFAKWYSWKVKQMGTDNPWRGARRVRGIGSAPAAATGKCSAVLGVKPRRSYARRNGQQQSQQAGTDQQPTVPVVLTEAGMVRSGGATVNRPRRVVQQRLNEPAEGEAAALVDVVEPAMAGSAATANDGDVVAVDQPAAAAPREGAAPDSPRRRSRR*
</t>
  </si>
  <si>
    <t>C_30282</t>
  </si>
  <si>
    <t xml:space="preserve">MGEIVPVSKQGPGSENALAITLGLGPRPLTQEEYEERLKGAQELEEKLKYIQETVPTKVYNTSSSSAGAGSGDFHQYRIVRRAEQDRVRRMESDWEKKKQEDEYKRKMGEWEKAAEEKTAKKRAKRQKQKEKKKAKKGPAAGPAAEGAAGSKEGSDSDSGSDEGQPALD*
</t>
  </si>
  <si>
    <t>C_30283</t>
  </si>
  <si>
    <t xml:space="preserve">MLRGFRHTGRSLVRSGREAPVACPLRAIRSQGSRRPALNGAAPLPPSSSRPLSTPPQYAPSYVGVVEKVVEAEELLPLPAQESPADDPSLANPLQRMERLSTGWFGVIMEFEGVVVETSEETHRQAWLQVADEFRFRKPLGQSLRRIKGVRDEVVVSRIFGWTHNPSVARQVAQRKAELYETLMGGRQLAAMLETRPFLETLKRYSIPVALATPLSESKVKDGLQRHNLAQYFDAVVTAEDSGSAEVEFYYAYAASKIQRPPIRCVVVGESNTSVEAAHELGMKCVVVTGTNPVFDFTGADLVVRNLSQLSFMNMKRLFAEESLVESKLNPLEEPGRNQADDIDDEDDYADDDDEGFQPMRGAMAFGGRW*
</t>
  </si>
  <si>
    <t>C_30284</t>
  </si>
  <si>
    <t xml:space="preserve">MKSKRDREEPCFICNHYHDVENGEPCTVCGHVMSQAERKQLEPSVLPTAVIPGSLYLGSYDTASRSELLRAMGITHILNTWPSNAELFKNSFKYHTVTSTPVDFQECHDFLDMVLNKEQKVLVYCMTGVSRSPSVVIAYLMKKRGWRLAESYKWVKDKRQTINIKEEDVKRLQEYEVQLHGSCSAPMGLAILNNGPAFGQQPQAGPSGQQQEQSQEASAPSTSGPVFGSAGAAPAWSLSNVTAPQGFRFGTAAMPGPAGQSTQQERQQASAQGQQFGSAGPNPFAPRPAAAGDGGGNDMEM*
</t>
  </si>
  <si>
    <t>C_30285</t>
  </si>
  <si>
    <t xml:space="preserve">MGAGGIYRNGVLRGGNGGNGVLAVAAAAAATAAAANLRHQASGASLPSPGGAASPVQLSPAAEAPMRRSGPGGGGGGAQAGLGAGTARRAAAGVAKTSQITHQFSTAQRHKAAAVIQASWRGFRIRRLYLRLIVWRVQTLQAAGSEGDPQTSGGVTGAVSSAAAAAGQKRGYLVFARRRFLAPVPPELPEVSSFTTCGRPARLIGLQRRVWFDMGEPPRAAAAAGAAAPAPPPTLRVRVPRRAEVDVMMSEVERILAGGFWRDGGGALSSAAASEAGSDQGLSMYMQARMRQEEREAEEALQMLSFEPAHDLMHKLGSLRERTLETLGSLGRTLGGALASAAGSAGFGAGRGHGHGHEPGTGDAEAGVVEGGGRGGWGAGLARSLPRVLHAAAAAASLHTHLFGSLPRHAQHHAHMQPAYLPLVPQPGLMQLHPSPLHQHLLTGYGPSTGAGVGVGVGISASAGAGVGAASSSVGSSVSSIGGGWLAGLGSIAAAAGGGSTGGGQLGELEAGWELRMPLLTVVDAQGNAHTEMQLSAVQVPLGINRQRYRDRCHVQAGLGRW*
</t>
  </si>
  <si>
    <t>C_30286</t>
  </si>
  <si>
    <t xml:space="preserve">MLLAARTASEQKHRPDSIRLAGVTFDGRQASAPARQLANALCSNRWWWCHRGLRDRGSLRTCGDKRYPMTPHSSPSFHTAVAMQELVRALQPDQMLLLEREPWNPHDAAAVRVADLRGRTLGYVPRKDGQNSRYGRTEHGFAITASTGPVAEPGSSNYGAYVLARPDLASLTLEPLLPPAASEAARLSDLPAALGPRLPALRAASLAAANYKCEVTGAAQEQLPLTLVPLWRFNSAARSVQLIRLAALSQPLAEAKSRLEQGLSEAAAAAVGAGTLLGAAAAAGGGSGSSAGDEAGAALSGVLRGLLAMPEAGLFAEINGLGEEDVLAYFLLVCRRAVAVQAEGWRVELLM*
</t>
  </si>
  <si>
    <t>C_4000001</t>
  </si>
  <si>
    <t xml:space="preserve">MTTVGRGLAAAVARVPPAAAAAPSVSGACGGPHDGQAQPTTSQVAASQGTRLSERLRNQEARRKKEARQQAGLPDVPEAEEDGEVRQSPKRDDDDHCARAGGGGGAGAAGTSAARGGAATAGGRDAVHVEGRGEDGGDDVGGKKGGGEGRSRQQAAAAAPSVSGACGGPHDGQAQPTTSQVAASQGTRLSERLRNQEARRKKEARQQAGLPDVPEAEEDGEIRQSPKRDDDDRWAGAGGGGGAGAAGTSAARGGAATAGGRDAARVEGRAEDGGDDVGGKKGGGEGRSRQQEAAAVPSASGAELCVGEPQLQLRRSLGDLQGSQVQGSRSVDDHSARAGGGGDAGAAGTSAARGGAATAGGSAAARVEGRAADGGDDVGGKKDEVDLMDSDDSITRPPPLPVYRAPYVDLTVYSPEKKASQTVQSNIEMAKEFITQQPPTSRGYSRRISTLFNTINNFTTHKELDEPCNAINKLSHGEALSLLHPSMMTSSSMLAVCRTFRIKYKNTLFIHPECWNYIAPTQTGFDPVTKDGGSKLYNVLGIESLRSFDSIEVVVGMPLHWVVVSIQVASGTIALYDSNLSPLGEDDEVDVAEAGLTWPDEDAPCTQPDVLVHRWLQTDGSFPGKEWHRRSFPFPQQPDGISCGLYAVEGMRARALAGGGDPDYSAIKRPPRVGADGKRRLQHVLDMEYKSKLHTQRRALLDELVKG*
</t>
  </si>
  <si>
    <t>C_4000002</t>
  </si>
  <si>
    <t xml:space="preserve">MLIATAAASMPSLGAAMDGRGMTTPAWLLLPAAAEEEAEAACAATVIVVIGLLSMMITVFCKVMRRLMGASQDKLPVSWPVV*
</t>
  </si>
  <si>
    <t>C_4010001</t>
  </si>
  <si>
    <t xml:space="preserve">MQLNAAPREALVARGSGRRVLVAAQRIGGRTRKAVQCHAALSSGFLGQRVAGRMAVAPAARKAGRAGRLVVKSMFERFTEKAIKVVMLAQEEARRLGHNFVGTEQLLLGLIGESTGIAAKVLKSMGVNLKDARVEVEKIIGRGSGFVAVEIPFTPRAKRVLEMSLEEARQLGHNYIGTEHILLGLLREGEGVAARVLETLGADPAKIRTQGKLDPVVGRKKQIERVIQVITLDMGLLVAGTKYRGGEGGEMRYNV*
</t>
  </si>
  <si>
    <t>C_4010002</t>
  </si>
  <si>
    <t xml:space="preserve">MSSRSSGGTGGGQQAPLVRQQQQRQQQQQPPQQQQQQLPPPLFSQLDTFSSMDGGGEGSTTAATTPTTAATAAFAATATATAVVVAERPQQQQQQQQVLHTAVLQQQGGEQAAVACWRSSSNGGAGAAAAAGPSAAAATAAATAAAAAAATAAAATAAAAAAPVPAAAAAGRRLLSPPPSDASSSTLASISSAAATTAATTITTITTITTSSSSSIDSAAAAAASRCPAVASAAA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RRWRRWR*
</t>
  </si>
  <si>
    <t>C_4020001</t>
  </si>
  <si>
    <t xml:space="preserve">MGFDLLVLPWPGGSEENLCSVELSAVSIKLKNPDGLHPAVCRQLLEQLSASATAHAEGEEGKAGRKGGGAAAAAASPPALAAQKSTRGRLPSSSSGSSSDEDEEGEREEGEGEGTTGSTSRGGGGGAARGGRGRAAAPAHRGRLWAHGDGGSSSTEESSSGSGSGSSNGDESDTSSSGSSAGRAPGGAAGASGRGGRVENSWSGSTNSGSSGDVRTQMLIGHLLTLAAAGHNLDARGGGLDALCGYLRRHRLLPQWVQWLVTRQPHLFDQAFTRMFGQEIRAAAAASAAPAAADPASRVLSRFWNRQAVAAGLGLSGTGGGVAGSQXXXXXXXXXXXXXXXXXGVCMAGLDGRQYAVKKIKLDSGSPASYNRITREVATLSRLQHPNVVRYFQAKFHGDPGAGDPAAGGGASGAAATSASAATTGALTPGGGGGGGGGPGPGGHSWRGGAGGDGTAPSERTGVCGSYYYISPEIANVREDVVRAVRSVFECHGARSFYSSQVGYAHPGLAPDAVRLLSPHGALLALRHEMRYPFAVWLVQQAASAPILDSFLPEMGRYEVRVSHRAIDRALYDSLGLTASSSSSSSGSGGSGSSSGATGGSSGGGPGGAAAAGAGGAGGVAAAGAPGGAGAAAAAAAAAAQGAREMEMAARRLLTTALRASPILGAVHAEQRLKSWPSVKAALDGLGLPADKVARCKRCACELPGEAPTALAKLRAYLQETLAGGGGGGGGGAAVSAATAAAGGAAGRGGAVGPGSSSLTSMGSLGTGSSSRGATPLSSMGSGGAGGGGSGGGGLPPRPYSHVPLPPALASALEEVAVVVQLLEQWGIPAKEVRGQGLAAPWRRAFAIHSQHGVI*
</t>
  </si>
  <si>
    <t>C_4030001</t>
  </si>
  <si>
    <t>C_4030002</t>
  </si>
  <si>
    <t xml:space="preserve">MGGPPHCNHPSPRTTRCTDSAVALATSATGSGSAAAGPRASWAARAAAAQPAGRRATAAANR*
</t>
  </si>
  <si>
    <t>C_4030003</t>
  </si>
  <si>
    <t xml:space="preserve">MGGAGHGTSSTEGGGGGGGGSSSSSNSGGGGSSFDAEVLTLIMHADDIFCSADGEPIRVLLQQQGPPEVLINEAVACFGTRPLLKVLTILVNGLLERLRGGASADRTAAAAAVGSGAAAKPAPAGITPGVEPAAGSDAAAVPAARTGRVSSVYWGAEMSLDKIREVASSQEGLEWLVQGGGGSLRPDMPLIVVISDDDATWQQCRSFVEMKAPALMLEGRTPRSLVDLPRPSPSEPQPEP*
</t>
  </si>
  <si>
    <t>C_4030004</t>
  </si>
  <si>
    <t xml:space="preserve">MLKAAAAAAAEAVGVGVGDGGGRGAAAGLGLDGRGNGNGSGRGRDARPWQQKVRGRVVSAAEEADAMVVRSLVQAVFAAVIANAAVVPAVV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ELLEWWPALKRAAATSANRLSREAVTRRVAASQREAAALDAAAAAAAAVEAGGDVQVAAQAAVRARCTAAEAAVAAAAGAARLSRPEG*
</t>
  </si>
  <si>
    <t>C_4040001</t>
  </si>
  <si>
    <t xml:space="preserve">MGSTRGSKRGAASAQQQQPSKRLRTAPHEDVSSSGDTDLLQMLPPELLLVVVGNLTPRECQPLRLTCKGLRDVVDSAVADTLTVTNDIAQYLVLEQSKQFEQGGASVSNGWVARFLAKFPRIKKLDVKCSQSVLTLFARHMVRDSLGSVPQGALPLGRIFDLAENVKTNSRRHSAVLLCELIKFKVAQSLTSKPPGYDAMRNDVKQYIRADQLLTEHRLELQVRIAGLWLFYFLARQKQAEAAIEAYKVVDKQALAQLSPTCLSELFRSLIDNEIITQPEPKLRAITSESGSWTKFLYRGNFNLTSTQSREGALEKVAADLIGKDYLDTAVNVMNRFETDSTANDIWVQLLGALGIVPGGEMPLVSKDLHKNVTDNATRAAWFASHAAQPRRVNCFIPIIDLLVTEGHLKDAFNIVRQQGALDKHLLRALSTAFALADCPPAQLSDATCDLLHDVLLGQLRDVAARSELTTILVAAYAARGNLDKAVDLATRLDAAAAAAMEAEPGAAGGPAAEPVPAAAAAGPAGGAAGAPAXXXXXXXXXXXXXXXXXXXXXXXXXXXXXXXXXXXXXXXXXXXXXXXXXXXXXEDCGPEPQPQPLAAAAGACAGDAKAGAGSAGPSCSRPAAGASDGASAPDAAAGAPTSSQGGQAAAAAAAAPPAPSTVWQRVCGQLLRSLRRPALESLLMQLLGERRRGLGGHTDQRALLESTARAMMNSGYTSDALALARRLGGGYTPCPAATRAGAGASAAPGTAGSPAQADTPTSVTVTMLSSPAAGVRPCWAMLNVILEGLLAAGQTDVVVQELLAAGAAQAKAAAVATGEPGPGGASSEAGAGGSAAGGAPPPGLVLPTAAGRLRQALLTDVLSTLTEAGRVAEAVQVLRALRGGENDGPLLPPPMPLPAIQPMAGVQRTGSGNGRTTRAGRSGAAQKRSRGAGSTAAAAAAAAAAAAAAAMDEAGGDMGIAAPADAAAVDGQAGGPGAAANQSSTDAQALGPQPQYSRLMLEGGGDEEAGQPSGGGAAAAAAGGPGGAGGTAAGSGSRPTSANGSGRAASLEAALAALVKALQKRAGAGNGGSATNSGTSAGAAGSAGGGGSGPGVQSVELLSDWLEVCKCWPPGPMRDAQLDTLARRAMDRGRDLEVALQAGWLLSEATPQDVKLAYTHRDLAQKCVGQGMLEAAQMCLLRIKPANWEVAGDTTARELMRAVARSGDKTAAMQLAAVWIHAEDQRADFVKVLRNIRPTTGGAAGAAGGSRAGSSSRGSSR*
</t>
  </si>
  <si>
    <t>C_4040002</t>
  </si>
  <si>
    <t xml:space="preserve">MARGSVSEGDDDDEDGEDDDDDEDEDLDADLDDDLLAGAGDSGEGDEDDDDEEEDDDDGDDEEGGEARRRSGAQAGPMDPADKAAAKGASFAKAFHKLLEGKAKGGAEEAPILAVGVQVSCQA*
</t>
  </si>
  <si>
    <t>C_4050001</t>
  </si>
  <si>
    <t xml:space="preserve">MQAVAGDADRCEVLARAARTCH*
</t>
  </si>
  <si>
    <t>C_4050002</t>
  </si>
  <si>
    <t xml:space="preserve">PLEPGRTKWRPGHDTSPPPRGEQTAPDNHRRPPAAYNPGGRDWPPPRRKGCPVQWPSRERAHRARRKGWAAPESRDRDAGSPDSTPRSGAHPRGSQPGAKVASSDLHPKALRPSNLIPSIYRTAPHS
</t>
  </si>
  <si>
    <t>C_4050003</t>
  </si>
  <si>
    <t xml:space="preserve">MEAALCTWTPTSQRSASPATACILHACFPSPHAPPPLTSAASRSPVLQQRSSAGPWGWGVCSARAAGDGVRRTRPVMQGVPIIIIITGTTPPPVSIRPPLYRSPLRLPSAPGRKSRVQTDTGASPTSPARERVDPDPVSLAQLRDARVVPILPRVLGAPPDLAAVPRELQAVLAVQDAAHAPGTQARRESALAEFTGWLLQGGHGATLATCTPEDVLRYVECYRVTRHPGRGTQGRPSPSAVHGVLSHLSTALMLLGRVGPYDSATGQGNPCVGVEASLYRRGYKRQAGAGGYLERSARPLVVVKYHALAATLFGRAQAAQGVEQVCLLRDLLAFQYQAGGSGPQPAAQSRLAKREAEWQRAAAQLTTTAAQHFHNNPVALDPWLHRTSAAAGLQNTPARELQSYASPSQQSGEGPRRSARLQEQAAGGAGPSTGPATAAAAAAAAVEGDPRMPPPDASLLRGTWRRLWDSHASRGAKVLVYRLQHAYLPCGLYRAGKGIRPRVTTGCGGLGAHCPHPACGPPGPRAWASLTHIFLECPAYAQARTWLQQLWACVAPQAAAPPVTDAGFMLGDRMGMWASGPRGAGALLWSSLRATFLYAVWCAYWSREPAKQTSEHVVREV
</t>
  </si>
  <si>
    <t>C_4060001</t>
  </si>
  <si>
    <t xml:space="preserve">MTVCRTLEDLQAVIDQRLAVWCERQDVMTMSAAFNLCGKLESARAGGPAATAAARAGIMATLAPALLPLVPRIRNPASCSLPLWALAKAGAASDGRVESQVAPALLQRLVDPVLLDSATPQNLANALYALGKLREDQQQRGSGWDPTSSPHLIALAGAVASRLRAARGHGFNAQGVSNTLWACAKLGYRDSDLLRPLAEATAALVLDMNAQELSNSLWALEVLGYTGPAFRAVLEAMCGAALRRLRTPKGAEAFKPQELSNILLALEGLQLGGKQSELLAAAVAAEAMRRGFAGFNPQHLSNSAWALAKMGYGAGATSQAMKQSPWYAAVTAAAQRPGVMAGAKPQAWANLLYALALLAEFVSCPVLLLP*
</t>
  </si>
  <si>
    <t>C_4070001</t>
  </si>
  <si>
    <t xml:space="preserve">MAREVEEALVMLYGEEYGIEASPGQLLYGFLCHAADDGGGGGAAGGGAGGGGWGGR*
</t>
  </si>
  <si>
    <t>C_4070002</t>
  </si>
  <si>
    <t xml:space="preserve">MLADLRERYKFLEQVYKYHSTVEDEVLYPVLDSKVRNVTLAYSIEHQDEEILFEQLSKLISAALEEPEARRKCTIRTLICKVEEIHTTLRKHLAKEEEQLLPLLLQHFSFAEQAELVAQFLYSIPLETVERVLSRLKPRIPRDEQERLLEEIQAVIPDNLLSQLLTTWLQPEQQQALRMEREGLREAPAEAAEPQSRQSXXXXXXXXXXXXXXXXXXXXXXXXXXXXXXXXXXXXXXXXXXXXXXXXXXXXXXXXXXXXXXXXXXXXXXXXXXXXXXXXXXXXXXXXXXXXXXXXXXXXXXXXXXXXXXXXXXXXXXXXXXXXXXXXXXXXXXXXXXXXXXXXXXXXXXXXXXXXXXXXXXXXXXXXXXXXXXXXXXXXXXXXXXXXXXXXXXXXXXXXXXXXXXXXXXXXXXXXXXXXXXXXXXXXXXXXXXXXXXXPSGVCVCGVGEEEVLFPEVQRLAAANVQLAGGAAAAHQQQCEKDHAAELSSFEDLGRLLADVRAFARRGRKEVAGMLEKLCCSVEAVAASIEHHMQREEADVFPLLEAHLCQAQQRALLYRTIRAMPLRLLERVMPWVLNQSCSM*
</t>
  </si>
  <si>
    <t>C_4070003</t>
  </si>
  <si>
    <t xml:space="preserve">MMCDGCSGRIEKVLKGMETVKSVVVSLEGKSATVELSQADAASAQAKAAAAELVDTINSLGFEAKLAQ*
</t>
  </si>
  <si>
    <t>C_4080001</t>
  </si>
  <si>
    <t xml:space="preserve">MDPWRKPSGSNSSRSTSLQALAAAAAAEYCGSSSGGGGSWRRRRRPHVAVGVLAAAYGSSSSGRRGGGSGGGSS*
</t>
  </si>
  <si>
    <t>C_4080002</t>
  </si>
  <si>
    <t xml:space="preserve">MPSGPKIAMDVALGRDINSATNIQHALVEMLLGHKRPASLQNGGGGGSGSGGGAPHTAWSYQSNACNGSCLGIVAKAQVPEGMLSREDADGTGPAPTLNQLRVIPEGYLSQESGSDTDSDAGKPRNIPEGLLSREDSNPAAAPHAVSEGLLSREDSGSSANPVGRPRAIPEGFLSHDSDGDSSPLAALAASAGAAAAAGPAAAARAAVAAAVASVSRVPVQGEGEGPAAAGMPEGMLSRMDDDDDDSESSSSSSSSSSSDSSNEEDEEEVVAAQGAAAMTVRPLSQESFNNPTRTRTYKAPKSLPLPPHKDAAATACHHHRPLLCPSLHAHAHDHLPPPPPQTRTHPTSLMSSVLYAVPTRPPPGAGNTRRRGGCGGVRRGQGLACAVPTQPARGRQK*
</t>
  </si>
  <si>
    <t>C_4090001</t>
  </si>
  <si>
    <t xml:space="preserve">MALPRRRPGVGDGCNQPRTHRRHSCSNSPAPKGAGATIPDWAVCRVPAGRIAVLAQLHDEFTGWWRLYSAQPADTPLPSDVTEQLDDAAQQVQTAYMDYVLLDARTLRSAKRGPADPGGASGPSRRQRQHRSRSTSSLMSLGSAPLHPGGASSGAASMSTSSGGAPPSQGGGRRGKRHSSNSTRTLHDAAVAGGGS*
</t>
  </si>
  <si>
    <t>C_4090002</t>
  </si>
  <si>
    <t>C_400001</t>
  </si>
  <si>
    <t xml:space="preserve">MQGLSLPTLPGLPGLQLPAVPPPSLSLALAPLLGTSPQALARQVLGGLSSQQPEEAAQWYPAAGLCTGKGRGRDMKRFRRTAFGDVAGTGK*
</t>
  </si>
  <si>
    <t>C_400002</t>
  </si>
  <si>
    <t xml:space="preserve">MVEEVLLKRGILMRGLAHPGLFASSRGDDGDKDGDKDGDKDGNGGGSSSGGREQQHSASASGRKSGEEGKGGKEGEKKKNDEALPPAFMGNMFQTFGAVRVTPTAMFKLLAAGEAVLLYPGGVREGFKRRNEKYELFWPQR*
</t>
  </si>
  <si>
    <t>C_400003</t>
  </si>
  <si>
    <t xml:space="preserve">MYDFCFSPIYSVFLALAGAYIYFTTGSKASFGGAVGAAVILGGLAYGSLKYYIKHKAVCKPTVFLSLVVAAGLTSMMYRRFEKTHSVPAAAIGVVSGGMALFYAWSISPLGPKPAAHGKAH*
</t>
  </si>
  <si>
    <t>C_400004</t>
  </si>
  <si>
    <t xml:space="preserve">MCVIVDNICHVWGAAFTYTLPAGQVLALQEEEVDWAGLKSMAEVSELLTTEQFTPVGKHILNLYLQQQQP*
</t>
  </si>
  <si>
    <t>C_400005</t>
  </si>
  <si>
    <t xml:space="preserve">MGCGASSDCLRANTITPEETELKGLLKSIKASPAGPSAPALGPMRLIGLKEALPLGSLPDCIWDLNNGFDKSIKAVPMRLLRIDALLGWRDLKVYEHVTPEVEAVDRPYDTVGDDVWARTVVLSWRWGMPKPSKLEEGFSPMTTEQLRELRAQLQAAKRAGIIFVWVDWCCVPQYSGDTMVEVLRSKLFFARARIMVVLPTFAPLPAGDGIVRVCLAKAGRVLGRRAAEGGARAAVAGAVLDNIVCRNLVAGLEYFGRVWTLAERLARYGRRERLCNWLPLETWLGMVVDAMLKSNDDASAWQIYKKMLGEEASRKLDSILGPLEAPNKAFLQQYLGPESRSGVYQAFDEADRVWAVYSYFCWKPVAAGSSKEAALRGALDDLVRAAGGDPASPACEFRSQGMYVQLWLEKDKHGLTPLHMAAGQGHLQPVKTLLAAKKTHIDSRDKDGRTPLLWAASNGRQEVVNVLLKAGADREAREGSTGASPLLLAAAHGHGGTATVLLEAGASVGAKDADGRSSLWHACAGGHLGVVKVLLNAKAKKESLDKNGVTPLLAAAMNGHAAVAEALLARGVNKEALDPSGQTPLLAAAAGGHAAAVCVLLAHGADPEVRRKRQMTPLCAAALHGHAAVARVLLSAGADKDAVAADELTPLYAASGKGHIEVVRVLLSVGANKQPKRKDGRTPLYAAALGGYGDCVKALLGLPSNTDFGGPLLYYGAREGVMDVLQGQLAAKADKEARGRDGFTPLLAAVWAGQLATAQALLTAGADKEAKTNDGQTPLWLSCTKDHATCVRALIAAGANKEALWDGLTPLLWAAGSGSVEVLTALIKAGCNKEVRDKEGKTPLLVASQKDRSEVVKALHLAGADVEAKDKVLLASAKASTESVDKEGLTPLWAATKNKQVELLHVLLAAGAKKETRNEEGQTPLMWASATGAADVAAVLIGAKADLEATDKEGRTLLFLSAARGEGEVVRAMLGVRADVEARSAKDGLTPVYAASLGGYTEVVKALLRLAPATQLGGPLLYWAAREGHIEVLRGQLAARADREARGFEGGLTALLTAAAAGRGNAVGTVSALLSAGADVEAKDKGSGLTSLALAGMRDNAEVMKVLIAAGADKEAKDQDGEPALFLACRLGRLPVVKALLAAGAKVDATGADGKTPLYAAALMGHDSVVKVLLRINANMELGGPLLYWAARQGHADVIRGQLAAAGVDKEARGKASGAQAARELARQLHASCVVECGW*
</t>
  </si>
  <si>
    <t>C_400006</t>
  </si>
  <si>
    <t xml:space="preserve">ALPAALPAGSAPHLPAPSLPNTSACAPLVFVGPVGPIPTPVYPHPCTRSRAPALPRPTFPRSHVPTLLLPRPTSHAPALPRTHPAARRCRTAP
</t>
  </si>
  <si>
    <t>C_400007</t>
  </si>
  <si>
    <t xml:space="preserve">MASAGGGGGGMGTCGGMRPLAPPLAAVAFVRGLSSASTGPGPTAGAGGGKQSGGSDSGGSTGSSGQGSGSNGSEYAGGGSSSSNSNGGSSSSNGGTGGGSGSSSSSSSSSGSSNGGTGSGSSGSGSSSGGDGSPQRPIVLHIRQQGATAAGLGAAGGELMRRAGAALLVGASQAGARLNELTGYNVIERLKAQVDEADDGLAAARAELRAAKALYEQRQAQHSDVQRQLMSLLQRKGSWAAADVERFAGLCRDEHGLEGGVAAAKAAYGSAAEGLESAHAALLRAIRERYAAETLWSDKIRRASTWWTAGLMALHLASFMSVYLVMEPIKAARLRDHVEGVLRAELAAMGNSVAQLQNTLNSHVADFGEVEASARAAAGVAVAAAGTAVAGAAAAGLPAVASSSGSGGGGGAEVAAAVLGQEMRGLRQRLEGVETRVGEVIVRSVR*
</t>
  </si>
  <si>
    <t>C_400008</t>
  </si>
  <si>
    <t xml:space="preserve">MKLTFRTIAGKSFNVEAEDSMTIGALKDKVQETQPDCTREAMKLVYKGKVLDDATTVGDNQVTEQGFIVVFIQPKKAEAPKPAAAPAPAAAEPAAATAASVPAATPTAAP
</t>
  </si>
  <si>
    <t>C_400009</t>
  </si>
  <si>
    <t xml:space="preserve">MAFMLMRRPVAALALAAVLAAVTIGHVAAAHRSLLGVPGGRVDCVTELPDCLGVTCELNFASLTKTIKVDFSQCITSAINWACCASPGCVTSGCARWPQTTDVTKSTAQTCDNFRAITLQVGLTTSSVTLQAQAGSISGGSSRQCDSTCAKNNKGACPKGGQQVCDVVLNLDNKVTLQDNPGGKWMG*
</t>
  </si>
  <si>
    <t>C_400010</t>
  </si>
  <si>
    <t xml:space="preserve">MRAHDRFVNIFQVQPDATDLWGSGFTDAALAAGPWHGYWTGPSGWLGLRPLVARTGSCPVPLPTGTTAQNCQAAALWGKKVKLTAEICNNGIDDDGDGLVDGGVNGDPDCWRCGNGIIDPCEECDDGNITGGDGCSSQCLLEF*
</t>
  </si>
  <si>
    <t>C_400011</t>
  </si>
  <si>
    <t xml:space="preserve">MGAGTKLSYCDPAGQAVPRAFASSLVSHVPGTPQASDHAPLPRLTACAPPPPAPACAASHASSSDARRPTFASLRGQGRARGSRSKLLHPCPTLAICTYHHARSVPRTVSAVE*
</t>
  </si>
  <si>
    <t>C_400012</t>
  </si>
  <si>
    <t xml:space="preserve">MQSAVLYIASDFANVAGGVTIDQNNAGGFGSAGFGFFPLSLTYVPADTSGFQNIFQVQPDATDLWGSGFTDAALAAGPWHGYWTGPSGWLGLRPLVARTGSCPVPLPTGTTAQDCQAAALWGKKVKLTAEICNNGIDDDGDGLVDGGVNGDPDCWRCGNGIIDPCEDCDDGNITGGDGCSSQCLLEF*
</t>
  </si>
  <si>
    <t>C_400013</t>
  </si>
  <si>
    <t xml:space="preserve">MAAERARQAQQLEAFVNQNAARPCTPSTVLREARVRHGYDVSYLLRATAPPSGPALPPSRRSPSRHQFGRLNIAAAAASGCSGSGPAASGTGHAAFGREEEVDGEDLDEADLRMLDAGFAGEGDGWRGDPRQRRGPRLPATITIKAPAPHRFGSVLLAPPGAPGATAVAASAAVDSGRGSSISNGSIGTCAAGSLVQLVSARSTRLGPHIDSPPPAARPTPFASGTKRISFACVPDATAAGLSGPGGPSGTGSSGSCGGSKVTRAPASVAVLMDRV
</t>
  </si>
  <si>
    <t>C_400014</t>
  </si>
  <si>
    <t xml:space="preserve">MPKAIVLKPRPAFGSIIARQQATASPDTVPSGGFPHKTFSHAAQDTSSCSAVAATTAEGDASAAAAATTAAAGAAVAACRQGRASTPHETLEALNARVQAEAEAAVEASKPWTAAPSTAKAAQAATPGELQEQLEDARAAAAAAAADAEMGALADALWGQERRRHAALVPLLSSLSIVRRGGSGSGSGDECGERSQRQSRWSTAAAGEAPPPEGAQELTLSDFPASALSGVPASPRPDCGAGVCKGAAAISDQLVFTGHASPVAAATAGGSLAGNMPVVPAGASGRARRLSAPPQLQLSIPSWASDAAAAGDSATGLAMAMTSPKVQWPPPPLLADAAGGSSTRSSHRSSAMGSERSFGMASPVPSVFPSNAVAPQPRPQSRASALPSVSTARSASAASSLAGSAVGVGGTGAVPAVRRSAWQKSPSPKRPLPCAAQATPGAAAVTDSVPTWQQPVEGKPSSKARFKFQLFSLFGLTSRSSAARVAASSASSSMGGSASSSGAGSGADGAALAACSDDSDDEMMAAVVRTGASFCVGSGQRGEKGGAAGGALHTAALLRSGSSFTVASTAQQRRLAGTDAASLARRCTSSSRSIGRSSLARDSQQQQQQHSPTAEGNGGGSSIFASAGRRVQQQALRQSVLKRSAVAAAAAAAAVAAASPPESPTASPTHQSRASSPKEGQSRGGAATEGQAPPGSDQQSYIGAVGDAGAALSVYHVSNALSPESPFGSLFAAAAAGEHAAACADGGDCSALPPGRHPLRSLSNAA*
</t>
  </si>
  <si>
    <t>C_400015</t>
  </si>
  <si>
    <t xml:space="preserve">MDSLITSSSSDGPAATTHRSQSSGSDTIASAAALAGAGVLSSPTTPLTTSGGAAAAAAAAKGVAVPPVAEAAAGGAGEAAPYYTPCEAAAAANGAGCHQSQQPYPNAATASVAAAAALVDPERGGAAGATQRAHMVLGRSSSNRRMSGAQSWLLRSHNSGGVAAAAASALAAAGGADSVGGVPLPSGAQRRPSIGAHGHIIPGNAGCDDARGGAAGLMAQLLDSDGRDGVGDGGGGGGHGRSPALLGRGRSFTNGYGRGPVDLSTGGGAELGAGVAASALSFSGGAGALSRTLKPTVPAPLRGAASFTLGSSTRPGTAARARAAAEPTVNPPPPPPQVPPQAPPQAQQKPPPLARALSLNLNRLAGV*
</t>
  </si>
  <si>
    <t>C_400016</t>
  </si>
  <si>
    <t xml:space="preserve">MEAASNEEDEAADQVSVLRGGRGSGGAGSGGSGGGGMAAGEQVERSWRSFTMGLRRHTANDAGCDGGAGGLSAAAAIGGSFKGSSSCVAGLGGAPMRVRFVPGAADDDDEEPAGQTQLQAGRGGYGVHAGLGRAASARRSTYSNVVMPQPYESMSALPHVLRMMDGLLTAAWGGSMLAAARHLHDY*
</t>
  </si>
  <si>
    <t>C_400017</t>
  </si>
  <si>
    <t xml:space="preserve">MAATATGTCTTAATTAGVVEQPQQPQTAQPQPPQAQSKPAPLTAGALSLRLSKLASSVGIDYMGLGRRASEMQEAAAAEVADEMQQRNGGDDTDSADEAEAGDQLRMLRGTAAGEHVDRSWKSFTMGLRRHTTADGSCSVGVDAAAAATVAASEKSFTAGSGGFAQFRSSSMRIRFVPEDDDEEEEEEQEAVPQKPRDRYGAYPGRGTPQR*
</t>
  </si>
  <si>
    <t>C_400018</t>
  </si>
  <si>
    <t xml:space="preserve">MGVGDDREKLLAQLIEEHAPVPTAEDVLRQARIAHGSTMHFHIGSMRVPQTKQSLVRLQYTTGGVVSTAQSTAADRAAAGAKQAKAAVAAAAAAHNGTAGSASPSKATEDASNQDESAALLVREMPKQITIKPQPRFGSLALSGSMLSSTAAAAAGHAFPHRSSSSASNGAGKDGAGGTGSGEAGGEENGPSHRWNVAAVPMRFNWGGDGADGDAAAAAAKAAAAAAAAVKLCGTSLPEDPPASPSAATLATARAEQALRLQHQRRARRMSAVDMPTAYQAHMAAVAAAGAGGGGGGGAGCSSDGTGLVGEDSEAPLPSRFQMHLAQLLGPEGDVGAGTDGSGAAAAVGSPRTGARRSIDAARPRMLPANAAGRQFPQFPSRGIGSAGAGEDLAPPSPSGGSAVAQRLMQARTQLQQQMTQQMQGHRHSTSGEPPGAGGALRPTPLAVPALAPGAPPAGALSPGQLGSTGTGDFASVGAAGAGAGGSGGLPTDPTAAAALARLARVTRTQAQRPEPQQIWAVDSATAAALTHGADSAFGSGYSYSVYGRGIPGLPVRGFSGDGELGGGGAGGGAGGAGALRARNSGQQAAPPLPVGGVEAPGAEEAGGAGSRGGSFCGTPAAAAAPDAVAVADPSDPGAGQQQGSAGDMSTAGLPQHR*
</t>
  </si>
  <si>
    <t>C_400019</t>
  </si>
  <si>
    <t xml:space="preserve">MSQLSVERLAEPNRQHGVSGGGGGDDGGAGLEREEGEEQELQGPHSELVDRADEALNTARSKRYRRGSLDAADSSFKRSEPVRSDPVYAMTATTKFMANLPAGASESGGAVVGRKHVDANSRDAWAAAAAAAGVQVSGASFSGASASGGINGVRAPPVRRASQVSYGDYSGAAAAAAAAAATAAAAAATAFSAGGIRHGASETLATTASINSSAGARFMMPAPPPPRAASHNLGAVSSTSRRSSVVGEPASGELSGGGTATFSSCGESGALSSASPPRMLSRGPSALSMGIPDPCASGSASGHLHGHSWKQQQQQQQRSEATYGGAGLIGGISTEKEAANTLGLLAKVAHTELRPAAPQLWTVEPYQASGIAALSAAAASTTGGALAPQPPLAGRTGPSRTASSAAIGTNRRLSSSALGLLGSRAHRATLDGEGWAEPASPTGSATSAAAGDVTSGAYSRVAARRNSITDGHGGLGGRSGGGGDDEGAELLPAQAAAPHGGPLRGGADAPRVPRGAPTRNASCIGDTDTSMAMPPGSGATADAPRPAARRRGSIDEPLLMQQLGGGRLPSIVSAPASADGVCIGSHGSVEGSGSISSQARLQAHRSSRHQLHHFSGQCKLATPEPTALLPGHYNPYAGKSVVAGAISSSNGGGAARAATCGSGGRRFSGEFQRPHAPPPTYSHGSLATHQSGMHGTHNAGDAAAAASAAAAGGAGSGGDGGEAGAAGAEGMMQKLRGAFSGLLHKGNSKGYGQSRP*
</t>
  </si>
  <si>
    <t xml:space="preserve">MRAAKTGKCRGLGALPSFLPRAQSGQALAAAVDLGVVGSLADVLACDEELPVQEACLLALSSLLLATAPHEDHAAPLKPPHLKLLGPAIIRPEVLEQIGYILTVTTSSRVLLAAARLIAITAPHISQSNDVHVLDSRIIPALQAAIANAPGPGERPTSGAGGAAVASPRDAAACALALLALASETPDLYVAVRTSGFYQSLAVLYQRTIDPDQTSGAVLPADAAALLLRAVTLXXXXXXXXXXXXXXXXXXXXXXXXXXXXXXXXXXXXXXXXXXXXXXXXXXXXXXXXXXXXXGAPLTAPRLTANPLESDALECLCSYVAVEAGALRALGQGLAETAADNARAVIEKNSYELEHLQERQRSLGQRLAEVKDAAADTRRALEDAHAALDLALERAADADAAVKASRHPLGGSPEQRRARREAEGAAARAEXXXXXXXXXXXXXXXXXXXXXXXXXXXXXXXXXXXXXXXXXXXXXXXXXXXXXXXXXXXXXXXXXXXXXXXXXXXXXXXXXXXXXSWWGWWAWLDAHGARAPPKVKLARPNLALLSQVLLYLSTCVKSPASSSTGPGSPGATPAHTTSANSTASSPQHAAAMQAKALGGGLVQAVVRLSGVLSGLRSLAAELAALAADLGLHPDMAGALAAAGGAMGREEAALAGVSRRAAVRLKQVSAESAKLRKSLRLTYSARGPAGSPSNSRSGAARAAELEGKLLATHSPLRGYSAPNNGPKFALLLRDKVWSRGPAATATGGGSSITSTSASSPTSYSRSSPAGTGLSTSTSAATAAGLGATAAGSSRPLSDAEAEAALEAALAALPPVSGELPVAAESGRVVAAVANSVLFDPVDLAVLGPGVLQPAVANGGGSQAGTPRGGGGGGGEDGAPAPTLTVCVLDALLLQSELLCGVLWGLAALQGFCSRSQTALAVQASRYSPPYPIPTLVTPRCLVTNQASKSASDPADANGGGGSPPGSPSGPGSPHDTATGADSRPAPGSLGAPLAPRHVGRKTATAPPTLRLSAAQQAEQAAAARALLAISDAQPEVLASIAEDEQDPRGSKSTVVSALAAVAAHEELLEAVVTAAAAPSGPCSGLPLDSADQVLAAILRSLWGVCQQVYNTMSADRTGRGRYVDPALISALTSTAATAAHELAVLADTQPQARRVLQSELGLARKISISFLQAIKDAPLYEALLELRKNIT*
</t>
  </si>
  <si>
    <t>C_400021</t>
  </si>
  <si>
    <t xml:space="preserve">MAPLSPEQAQSARTKFEELKKLTEQRQAVNVELLNKLSRALEKVGIRPGAAAPVAVAGSKPASSSVKRPSLPAGIPDAKRPKLDSETDKKIQDIWRLCGSTVDYLLKKKNAQVFGRPVDPVRDGVPDYLKFILHPMDLGTIKAKLRERRYNDPREFAADMRLVWSNCRTYNQIGTSVRQWGDQLSDDFERKWADYNCEQRWDDLMATRDPQNVSLDRRIASSARQLLQRVNSVQLMQEADPTRAMTSVEKRKLSIALSELQGDQLADVLNIIAENLKDVNPDDDEEIELDVDQLDNTTLWRLREYCDGVANRGAGGGGPGHVAPSKVAPSRAVAGGGGATGAVSRPAHDNGKQQAHTAKPAARTESGSESDRYSAEQDVKGSNMVEQPQSNGVGVGQAQQPQQPQQPQQPDQQQQQQQQPAEGTEGAEGEGGDADMAPAATATATATEADGEAEAGADTAEGTEAPEADAEATEAGAEPTATAAEGAEAGGQETADDAEGAMEAAPASEAAGADAAAAAGAEEAQPDDGAQDTEMGDAAAEAEAEGPEAAKGGAAEAAEAEAEAEAAGTAAPSEAGDAEAMEQDQQPGEGGTAEEAEAAEAEAGQPNFVKNQRTAIPVDESATAPKDKSAIATDKKSNKDVVLNASAWQDAAEDGAEGGGEGGDGVGGDEDGDDLWDSFRSVAEREKLQKEEEEKRRKELEQERERERLRAVAEARQAKEEEERKMREAEEQAAAEEKRKKDEARAKELEELQMQANTAQVYQPPDAAALGSLDPAGADINDLGLTYKHDEDGDGFED*
</t>
  </si>
  <si>
    <t>C_400022</t>
  </si>
  <si>
    <t xml:space="preserve">MHATRIDSGERGRGLFYEPAPGAEPAVADPIKDEEAMMSQQRAMPPALPPLLRVPLMWGLPLVCAPGQEGVELQEELLDELSAWFLWATRSPAAAGSPLAEFAAHVLPRDSASCLRLIPTEEARLPPDAMPTLSNMRKQVSAAVEELQAAGAVDGFSLDDLWWAFDMVISRSFSVSVTDPNTGNPTPLAAYVPWACLINHSPNPNAVFAADLSPDRREFVVVPRLRYTPIESGFEVCISYGGGLDGRSTLLKYGFVSTGNVNDRLDLPPGMAEAAARLKQQAMISAAEAISERRATAAAEASGGAVTSPSSSANLTAAEKERNLVYCALASVLEAAGDWQAARDAEEAAGQAPPATKGFSGGPAPALIKWAKAQAEAYAAPTGPAPPPPAPDAPLPCRPPAEAEAPAGEDLSAAINVLRSERRRIALAIVDLVEEYRKQNTAA*
</t>
  </si>
  <si>
    <t>C_400023</t>
  </si>
  <si>
    <t xml:space="preserve">MLANVVSRKASGLRQTPARATVAVKSVSGRRTTAAEPQTAAPVAAEDVFAYTKNLPGVTAPFEGVFDPAGFLATASIKDVRRWRESEITHGRVAMLAALGFVVGEQLQDFPLFFNWDGRVSGPAIYHFQQIGQGFWEPLLIAIGVAESYRVAVGWATPTGTGFNSLKDDYEPGDLGFDPLGLKPTDPEELKVMQTKELNNGRLAMIAIAAFVAQELVEQTEIFEHLALRFEKEAILELDDIERDLGLPVTPLPDNLKSL*
</t>
  </si>
  <si>
    <t xml:space="preserve">MAQATSPKGPATYKDNQDRAYNSKAKMLIYGGDERPDTPQHIGKKSVNKRDGLGAPFATYNDDVAKPEDASKDYHSKPKTKDGASKPTGAAFNADVYREQLANNYTNMQVHTTNETKAKMSAAKTCRV*
</t>
  </si>
  <si>
    <t>C_400025</t>
  </si>
  <si>
    <t xml:space="preserve">MARGPGDTDMDEASADAAIPSSTPNPTVAFRCTHALSGHTKAVAAVKFSPDGSLLASGSADRTVALWDAATGARVNTLAGHSCGVSDVAWNPNGRYLATAADDHSLKLWDAETGACLRTLTGHTNYVFCCNFDGAAGHLLASGSFDETLRLWDVRSGRCLREVPAHSDPVTSAAFSYDGSMVVTSSLDGLIRLWDTQTGHCLKTLFDRDSPPVSFAAFTPNAKYVLCNTLDGRAKLWDYAAGRTRRTYAGGHVNTQFCISSGFLGGSSSASFDLGCSMVVTGSEDGSLAAYDISTGHVVGRGEPSLYWRTDVGHGIPITTSV*
</t>
  </si>
  <si>
    <t>C_400026</t>
  </si>
  <si>
    <t xml:space="preserve">MRQSITKNGKIISQAALPSQPDAFASRLRASLAAWADSGRVRGVWLKLGLEQAALIPMAVEQGFVFHHAEPEYLMMTRWLPDTPSTLPANASHQVGLREDTATVGVGAFVVNSSGQVLVVQERSGVLRGRGVWKMPTGLVAAGEDLTAAAERELLEETGITARVESVLALRQAHGFAFGKSDLFVVLGMRPVPDVQRAKC*
</t>
  </si>
  <si>
    <t>C_400027</t>
  </si>
  <si>
    <t xml:space="preserve">MKFYGAHELEDLLIKAEAERKAAVNKRKRLHFLFVVSVGIVIRLAVWVGILLMLIYLKVVKRTDWLTIFPAAKAADCVDELLKLGLRQCKAEFM*
</t>
  </si>
  <si>
    <t>C_400028</t>
  </si>
  <si>
    <t xml:space="preserve">MANLLQVRYVGGTWRVGGLLALSRAFGDAYLKSSLQFEGMPAGSDGYSSGFGVIAEPYTQLTPLTAEDSWLVVASDGLYAEEERGGGGGLD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KEGPHAGRHTGG*
</t>
  </si>
  <si>
    <t>C_400029</t>
  </si>
  <si>
    <t xml:space="preserve">MTGPVLEPLPVGSYSQDSEQDWLAAQQFHQQQQLQQQQQPHLAASLPPRQPQPAESVVVVEGQYTAVAEGGNRLMVHLSYHDTHQHSVPVVPQPSLHSTWSDAGLTASLSAPPPRHLHASQSAQSPHGHARANLDVSLSAAAAAAASTAAADNAASMGARRLHRSATSPEQPRHPQFQPKAAPAKIPEAAALPPASYAYQPQPPLPPQQQYQQQPAMQEPLPAAQQAQAYGQQEPRYLHQSASMPARPQAPQHTKGPDGGATLTTEAAPHFATAPQPIVAGAGQDYIVDYARGTALLASASTRPAHLHESVSLPSPQHPSQEPQAQQLQGRESVSFGTAATTRQLHRFNTSPDRIRHGSLANAWMAQEPQPPAAAAVAAQQQQQQQSQQALHTQPSLVRQASAATPGQQPVESAGSLLQITAAAAAAAAAAAAAAAAAAAAAAAAFQQEQQEQQQRQQQQEQQQELQLHAFASIPPDRVAVQPIQPLPPAHILTSASVAPSGVAASSPRRMARSVTSPDRGRTPGRWNQIMDPLFQPSSADASGAVVLDAARSPGSFSDFLQSARAAAASRAGAKAPAQAAADASAAGAAAAGAGAATLREGAMGTPVPALAQAAVGLAGSAPAAAVLEGMPSPLPPQRLEEAFGEHGAGARDGGLGGGGDALREALDHVLAQHHEAVQQVVLDHAALQQHAMASQLPPPPQAAPAAAHLTAAEPGQAQAAALSGSSWRAPRASTASGGSSVSLSLSSAPLPAPSLAQQPHPETLQRQSSAAAPDSVSGTSSGSSSGGGASGEAGRPALAREELQAEHLQQVVQHTQLEEEAQAALREGPSEEVLLQALRALRSRGASGKSLGSRSTSQRSMAVAPPPPPPPPPPPLPSFTQQQQQHEAAALSMPSRGQAVASVPEEALTTMRGMNAALLAQLAESSRLQAQMQRALDAAVGQLQQLQAQQQQQQQQQQQQPQQPALPPLQAEQAGDIPVSPPHRLAQPAASRPQQSSSKQAPAHAAAATAAAASATAPAPRRSVPPSQAAAAAAAEQAVLGSAAGELPVIAGLDPAAAAALRAALQQQHQRWKRKKAKLKEQAQAWQYTAWRYATAWKQSREVVQALIAAQQGGEPQRLPDAAADSAPPEPASRPPEDFRPLPPRSAPVRSSTTAAAPAAAVAAPAPPQPQLQQHAPRGAPPLSPTGLAAGIAALLRSRHQLPRQRRR*
</t>
  </si>
  <si>
    <t>C_400030</t>
  </si>
  <si>
    <t xml:space="preserve">MAGWVTAQWGSGRDVNSATNIRHALVEMLLGHKRPASLQTGGGGGGGGGGSGGGGSGGGGSGGGGSGSGSGGGAYAHLGSGGGGKGHVEEESAASPKKRRKRAG*
</t>
  </si>
  <si>
    <t>C_400031</t>
  </si>
  <si>
    <t xml:space="preserve">MQSRVDGHRRAALDQLEATGGKQAQESHVKALKANWKFGGQKEAFLERVKAFRDTQELLQHDFSSDASIADKAVTTLKEEIRERNAAITKMQQQLGGVISQITRLYDTGKAAAAQLGMQARLPRIAAELEEYQAGREAPPEPAVGGKAEEELLRLLAEEEAEAAALEAEAAREGANWAAGQAERGALEACVRELREEAEALEEECSAAAAKQGAKYSEQLQWYESLCCALTRLNGVELLGADASSLRLAITQAIPRAMPGREHFPQPPSASASASASQAAGTGAAGVISMSLDPSAAASAAAGIGAEAAEHRLTLEFAPPPAAAAAGAGFSSAAASAPAMPLLCGASLDPPVVDITEDVRAALALQGSADARERGAALSGLLIDVKARVRQHCRRELQLSDANEIYPLQPTDVSPQLLRCVLPNKVEVEVEVPLAWPCDDAVGAGAGASAPQLALVALQAPRASQDLAPLLTRLQQDLKAAQQPDEEQQQPSEQGLAGSGSSSQALLRRRQLRGCSLRELLDWVYGCIVAELGK*
</t>
  </si>
  <si>
    <t>C_400032</t>
  </si>
  <si>
    <t xml:space="preserve">MAAAGAPAEGASAYEYDLVVIGGGSGGLACAKEAAKLGKKVCLLDYVVPSPAGTSWGLGGTCVNVGCIPKKLMHNAGLLGEGFSDARGYGWKLPEKIEMNWEDLVMGVQNHIGSLNWGYRVALREASVKYLNAKGSFVDAHTVEAVERNGTKHTLTAERVVIAVGGRPKYLGVPGERSGGEIAELIGKDMERRGVRMIKPAVPTAFERDGEQIKCTFKNLDFGVEMSESFDTVLLAVGRDACTFDLGLEKVGVTYDKSSGKIPVTAEQTNVPSIYAIGDVLESRQELTPVAIKAGIRLARRLYAGATLQMDYDAVPTTVFTPLEYGCVGYSEEAATVKYGADNIEVYVSYLKPLEWTMNHEEHNGEPVRADNSVFVKLITNTADNERVVGAHYLGPNAGEIIQGVAVAVKANATKADFDDCIGIHPTVAEEFTILEVTKRSGKSALKKGC*
</t>
  </si>
  <si>
    <t>C_400033</t>
  </si>
  <si>
    <t xml:space="preserve">MPAARRAKVWYDKHRKCEDGSEHEGDLELITWNGKTDDGEKMGWGAVVIEEAEDHKRSFYNEYGGDQERFFEWWPQ
</t>
  </si>
  <si>
    <t>C_400034</t>
  </si>
  <si>
    <t xml:space="preserve">TTSAAKACSSSQPSREWNSTAFQAARWAAEADLAVSSRHVCGCVPIIECTHPSTTRCSRYQPADAQASPAHPSSESRTARPTFP
</t>
  </si>
  <si>
    <t>C_400035</t>
  </si>
  <si>
    <t xml:space="preserve">MLLKGITTPMLGQQRPTRGQLHVVNVATPSKNPSSRLAKRSKVEIIKEKSDYLRHPLMEELVNDATFITEDSVQLMKFHGSYQQDHREKRAFGQGKAYCFMMRTRQPAGVVPNRLYLVMDDLADQACRTASVWVGHFPDYVAAQKAANDIADLLTPQSGAYYDVWLDGEKFMSAYKEDPKVTADRAYNGFGTNFENSPEPIYGAQARAGEEVVQQVNGGEEAKPEAEQEEVEEQEEEEVKEEEEEEDDDDDDDDEEEEEEEELEEEELEEEPVLVVNSATGRKYTASQLGQALRDAGGEEVSYCCK*
</t>
  </si>
  <si>
    <t>C_400036</t>
  </si>
  <si>
    <t xml:space="preserve">MCLPILVKSLEHAKQRAKQQQVVDCGLRNRPAPPGEESPVLLVQLCALLCTAPAGGVKPYRPESRFMRGSPKAADAEGGVVDPLFLEGLRRTLLRKADKPATATARPAAIPVKVLVTVF*
</t>
  </si>
  <si>
    <t>C_400037</t>
  </si>
  <si>
    <t xml:space="preserve">MRRGAGTWRHVTGSSTDIGGAATSTSTGVAGNGSSSDGGWKQVAAKPTAASGGAGSARLPGADSDAVTALSAAPAAPATAAAATGGGLGGGGSGSSSKSDRPKAQLAAAPPKASAPSHQATAAAAKAAAGAGAVAAGVENGTPQPRSGGAAAAATAAGTDEPAAAAAAAAVAMAAAGAVAWEAEAMALMEAALPSACDLELAPAHLCGLGLSGLSAAQLEALEALHRAALARVSEARLALAVGVEVARAEEERARQNEIRAFNDDHS*
</t>
  </si>
  <si>
    <t>C_400038</t>
  </si>
  <si>
    <t xml:space="preserve">MTNLTGSTLKSADGKFTYTIADRSMARKAYPWCVTSTTTSYFLKPTVTKGATTSSYTEYEFLMDENYPLCKEVLTKKSKNAADIAKKCNTPFYSFMIAISDVCHTAIMSVNTIQMFSQEDKAGANSTEMYCHAHKGHDTGVPLLKYLIKPAYLKPASTTSTRRFKITVRLNKSSSNKCQDLTTLCGGDTCMVALSDEEYNTCPAFYSQLMA*
</t>
  </si>
  <si>
    <t>C_400039</t>
  </si>
  <si>
    <t xml:space="preserve">MLDWRSKCLTV*
</t>
  </si>
  <si>
    <t>C_400040</t>
  </si>
  <si>
    <t xml:space="preserve">MPGHTSLLFKANIKGGSYSARPIGQRAPRVHALADASAITSASTSAPSSNSSESSTSRASVCAGYNRRLVQRMREQKVDLSAASRRHSFALHAVAAPERTASAMKTVEVDLGDRSYPIYIGAGLLNQGELLRKHIPGKRVLIVTNETIAPLYLERVRAALLEGGKLQVDEVVLPDGEEYKSMEVLGKVWDKALESRMDRGVTFLALGGGVVGDMTGFAASCYQRGVHFVQVPTTVMAQVDSSVGGKTGVNHPLGKNMIGAFYQPRVVLVDTDTLATLPDRELASGISEVIKYGLIRDAPFFEWLEANMDRLLARDPEAIAYAVERSCINKAEVVAADERESSEGVRATLNLGHTFGHAIETGTGYGVWLHGEAVAAGTVMAADLSYRLGWIDQSLHDRIVALMQRARLPILPPPSMTTEQFRSLMAVDKKVLAGKLRLILLRGPLGNCVVTGDFDPAKLEETLVHFTTAAQAQTKH*
</t>
  </si>
  <si>
    <t>C_400041</t>
  </si>
  <si>
    <t xml:space="preserve">VEPQLDDVALVEQLLDEVWAGPAALVINPGWGQQGAAPVPAEYARAVDSISVVYSFLPCAIQGLLGPKEGAVLRTVDAGGGGAAGRPAPWRILLKQKEEFVQVGRHASAPHLLRPGAGLPQRLRCLQPHHQDRQVPARADPGQEGLGPYVPLIDLAACELDGCFFVVFVVRAHSPVQDVIVVNRSTGWGNWVYDCACWLRRRQ*
</t>
  </si>
  <si>
    <t>C_400042</t>
  </si>
  <si>
    <t xml:space="preserve">MSDDAAVASVASRAEELAEELYREGMRQDPQASGGEGAAAGSAREGQSPQAGASRPHTAGGNATTSHPGPQSPPALPDPPGGRNRFAPPPAGSAFGNSRPPSASQHHAAGPASPHSQRPPSASAPGSNRGSPAHADAAAHASGAGGAGPAGGPGAGAAGAAGQGAYLALPDGSFAGSAPFKAAPSAEGLCFERYNRHQRTTADLPEVQLRYLRPPGATAPQQPRLLAKVPRQGQPPQRSLPNGIPASRIERLSARRRSRSPPKLYQTQPPPTRHDTVTLTGAPAGTTGAGALAGLSTDDFFRSATSLGSPKGRSAAAAAAAADGGGGGSGALAQYLAINTAPATGEPLLDENFYAVLQQHFKSSSSDSSQL*
</t>
  </si>
  <si>
    <t>C_400043</t>
  </si>
  <si>
    <t xml:space="preserve">MSWPEGPRLETSVPRHHKGKPSRNLTTPPAHLAMGTPPSTRPTSKLDRPTKQATRAPGGEQAHQLPGRTAHGQQPPRHSQPNTR
</t>
  </si>
  <si>
    <t>C_400044</t>
  </si>
  <si>
    <t xml:space="preserve">MGQVKEDRRAPEKVDMTVQGKEELVKAGKAEQSAG*
</t>
  </si>
  <si>
    <t>C_400045</t>
  </si>
  <si>
    <t xml:space="preserve">MPPWAAAPIGLP*
</t>
  </si>
  <si>
    <t>C_400046</t>
  </si>
  <si>
    <t xml:space="preserve">GVATPPQVAHQAKAHRAVGAGAVTGGGSQAGLPRCGCGGGLGAGCAGVLGAYAVPHLAGGWPGRWADGGVRRVETPGADETAVRVIQGAG*
</t>
  </si>
  <si>
    <t>C_400047</t>
  </si>
  <si>
    <t xml:space="preserve">MDLFAPTLPGEEAIQWIEDGYTIYPVCFNVETYRTFTTVTAHNPLPPQLPPGNAWELPVPVPSPPGVCKNVSDALTPDADPSVYPLDRCYALSVRCLVSSVYGADLQPVSGNAVKNGYLVHLERMINLCPEVLSSECITTRGPLAQRARRVATGSGSSSLNSASPAAASAAAGSTLAGPPVSRLTPQRKDLHTDAWLEMSALGQPVNAPGDSTAATSAQESPTAAAAAGAAKLTDPAAAATDAGVAAVAATAAVVSDASLNAGDGSTQEQSDNVVRLLPQVLGRGAFVALPQHTGSPSADAINPVHIQQQQVANTNAAAAVAPAVWYDPEELELFTREVQVLGRLSHPNIVRLIAVCTAPPRLSLVMEAAETSLDKVVYGGGGAPGGGELLLPLPKVLHIAVQIAQGLAYLHPTVCHGDLKPANVLLNGASSDTPEVKLTDFGQAHIRMSTTFGSSRATLGALDAPAGGTAAFCAPECFDQAGGRAVAVTHKADIYSFAAVLWCMLTGQEPWQGLGAVSIAVQVALRGRSLLSVPSGLAEERCPPKLKRLLAECFEPDPRRRPAAAEVVKQLMLVEEQWRSWGTAAATSIRTAAARAPVHRSIGCDSG*
</t>
  </si>
  <si>
    <t>C_400048</t>
  </si>
  <si>
    <t xml:space="preserve">MKAGVTMRLQNLVLLRWQEGAGPGPSSLAAGGLDMLATTEPGEEAVQWVEDSYLVYPVCFPADTFRALTTVMPHNSLPPQLPPGNAWEVPTPVPSPPGVCKNVSDALTPDADPSVYPLDRCYALSVRCLVSSVYGADLQPVSGNAVKNGYLVHMERVNILCPEVLSSECITARGPLALSAASEGGGDGSGGSQEVPVAVVAGGEKSYSTNSTRILDARS*
</t>
  </si>
  <si>
    <t>C_400049</t>
  </si>
  <si>
    <t xml:space="preserve">MLAYGSDPGRPEQRRGVTAHTFDAVGEGAAAVAPAVWYDPEELELFTREVQVLGRLSHPNIVRLIAVCMAPPRLSLVMEAAETSLDKVVYGGGGAPGGGELLPLPKVLHIAVQIAQGLAYLHPTVCHGDLKPANVLLNGASSDTPEVKLTDFGQAHIRMSTTFGSSRATLGALDAPAGGTAAFCAPECFDQAGGRAVAVTHKADIYSFAVVLWCMLTGQEPWQGLGAVSIAVQVALRGRSLLSVPSGLAEERCPPKLKRLLAECFEPDPRRRPAAAEVVKQLMLVEEQWMRSRAQQQQQQQQQQQQRQRQLREQQQAMPALRGAGGQQLARPPLGRRGMRHPSAGGGERVGGPAAAADVSPAARHQRQHHASRASDPGTPPPPSPLHLHAGVLVAGRGSATAAAAGDRPAGASLLDSGGGLVGSGGWGGSGSLSTCSSGSLPSLPPLRAFAPRTLTMASATATAAAAAAAGCEAVARQAPGTPEEAAGGLELAWTPTGMGGAHAAADYDQYREPQATGMAPPMRTTRTTAMAVRQVDPDSRGNT*
</t>
  </si>
  <si>
    <t>C_400050</t>
  </si>
  <si>
    <t xml:space="preserve">MSEMRTYMRRIGGSKAALPRRCSDRRSSLHSSIAPLHWLILGTQSGSGGGGGGTAQAVGERDFSASMPITVSPAGAAAIAAAAATDASGAAASQLLVLTPAEADVLRWGRNAAVGSIPKSVSAGTYKKATAVEVLVAHLYLTAPQRCAQLIQAAVSAVPLQP*
</t>
  </si>
  <si>
    <t>C_400051</t>
  </si>
  <si>
    <t xml:space="preserve">MLIALAPGVTLTYVGLEVLNSMDLFGLSHQPLRFSPNATLRWERCVVRRRVGWSPEASLLNLLAAPRSLAFQNISMGGYKQVMVDTWYVVENWVSEDCMRRKSGVEEPDVDLEDLEEDGPLPAAAAAAAAGAAGGVQAGGAAAGPSTAAAAGVGQPPSPGAHRKHHHAVPAAAAAAAAPSSKSLSSSPHGAAAQPGAHSGRFSRASSHSGRLKPALSVVLADEDPDQEAGEGGGEVVRVSPAGEAPALAPADMAAELTRLAAELRGNVRDTAIRLDAIIGSGSFGTVYRGEEGAGRGMG*
</t>
  </si>
  <si>
    <t>C_400052</t>
  </si>
  <si>
    <t xml:space="preserve">MDDILPNDLARDNVALEREVELATKELTRRPRGAPKPPTGAPSAAAAARPRPSRGPVEFLVLVGPADKERYRTEMAAWKGAKQQQGEEDLEEGEKKKQEEGDGAAAAGGKKGKKRAPAAKKADTTEGEAGDDGGGPSTAAAPAPAKKAVAAKKERVSQAPLRWAERQRRELLGEGADGHAADEQEDGEGEAAGGKKAAKKTVAAKKAAAAGGSKSSGKKRVRKSEAVEEEENDEAAAAVPKKRRGAAAEGKAAAGKGGKAAAPARKSKGKAKKAKAEEEVEEEAEDSDAEEDAEMKEMEAAVESGSEDEFEDADEEEQEDEEDEEAAPAPKKGKAAAAKPEAPKAKAPAKEKVAGGKRQKTGEEKEPTAKSGRKAAPAKSPAAASAKPAAAKPSGGGKSAKLKAKAAKPAAAKPVEKAAKAAKPAKAKVASSKRAK*
</t>
  </si>
  <si>
    <t>C_400053</t>
  </si>
  <si>
    <t xml:space="preserve">MASTSHNPFYAAMQPQAQHWGATSPTSTGAGYDRPSAGYPAYTGYAAAGTSHPAPSSSSPSTALALYNPSSLYGLYYNEAVHGPFATGLQSNPFTPGLAPLSTVSRPSYATEDPLRQRYPATSANPHDPLNWITEDLFAIRMERAAISQQRTPLRSASVAAR*
</t>
  </si>
  <si>
    <t>C_400054</t>
  </si>
  <si>
    <t xml:space="preserve">MADLVFTQTGSALAIKAIAGVFGFSAEALEEGMRSVTQHVKLGVAAPGSAVAAAAAAAAAAANGNGAHVTPAAGAASGTKKRPAAAAAAAAAGGANGNTDGSAATAAAAGGGSEPKAKRIKAYAPIQLFQSFVAKELPKRPELKAGQAMLAAAAAAVERDHAAAEGGAAAGPRRGQQMAVASRMWRALPAEDKVYLEKDAAKAAASTATAAKPTAAAAAVAKQPGVIIPLGKAAAASAAAAAAAATPMDVDEEEAEEEEAEGGSGSSEEESSSSEEDEDEEDEEEGSEGYKSAASGSDKEEEEEEQDEEEEQEGEDEDEEESSSDDSDSSSSSSDQGEAEEQKNKGPGGGNKVLTAAAARAAGKAARVVVASSSSEEDSSEDAKEAQEGKGHVGVDKGGDGEDSSDSDSDSDSSEVSSSDEEEEEEDN*
</t>
  </si>
  <si>
    <t>C_400055</t>
  </si>
  <si>
    <t xml:space="preserve">MGSILETAGEGQPTFTTRKFAGVTRESLKGATVPLGIGGLNLLPAGVAPAELALDEVEFNTPDDVELVDGGTYLVTQSVASNHEQVDTLQCWQDSHIEADQVVGVKHAVAKLRASGHPEAKVLCAKELKTDAGMVEVGGIVIAKGCSSIVENKTKLTAEAAASLVDKIAMIR*
</t>
  </si>
  <si>
    <t>C_400056</t>
  </si>
  <si>
    <t xml:space="preserve">MSTPSPCSSSPLPAPPVRLTSPCPPPPPPFSAPASAAAARTPPLRHSSRVGSVWRPHTPRRPQAPTGPSWQCPSPPIVQSPTPNPVPCPHLPSIPVDMKNPVASQPSPPRPPPATHVPSLWHPDSFGAPQLLPLAPDSPPQAPDPHSRCPPLTLTSSTPGDKPHRPGVRPPLPYPRRIPSPPSLHPTAPARRPLPCTRAGQSPTSGSPCTQLTHVHACCPLPPPAHPLLPLLLPIPSSPSSCPSPPPPPPAHPSPSSSPPLLLPIPRPRPPSPSPSSCP
</t>
  </si>
  <si>
    <t>C_400057</t>
  </si>
  <si>
    <t xml:space="preserve">MDGRDRGRGQAGTRVHVVALDGSGVVTHTAPPFFTFHFSNAFERPTAAANGGSGSEICVDLSVYDDPQIINDLRVDNLTAFPGGGAYKFKPYRYTYGTAAVRPTNMANALAQHDTEAGTSRVWHEPGSMLSEPSFVPRPGATEEADGVVLSLLTRGDGGGSQGAGASPRQKVTHTTQIRTTQIAVAWEPC*
</t>
  </si>
  <si>
    <t>C_400058</t>
  </si>
  <si>
    <t xml:space="preserve">MCFHPTKPLLAVGVSGYVAVYDLQSNSRVGRVDLKSVPVELAFAPDGSVLIVVVQDWMVYSVSTSSWKSRLLVPRRSKMDKPLSSCMLAVAPGSNPFIYFCRYAKDTLRLATLPSRGGAPAADAAAVAAAAKDGKDGPGRGASSASGWGSRVKLDVQKAILGLACHVVDAQLMVLTADGQLRGYAIAGGGGDVMTPLWAVQVQDAADKVVPPLGILTCVPHPAVAGGALILQGSRTGTATVLEAPGRGTPAQIVRGRVPNWAATLGMGFDKASSTVLAFGLSEGGGRLKSVSWRLGYRLGASGVTMRPSRVEPQDITNMLDSTRRTKAALATSMAAGAVAAAASATGAATSSALQRNLTAGGAAGGAAAGAGANAAPPAWHGLWSVTPGWSHDASSSCLLVAMLPVDAPDGDTRTPRQLVYSSKRAAWLIFFESQAAGGVAASGGGANGAAAAAPERFTWTYVTAAALSVGGSEGGAGPQSWVRAGKYGCFVGPDDEHFAVVSSNGRLLELFDSAAPPGQLAGGRPLLSCVLEGGVLLPGLGAPLFAGPPMYNAPVPEARAPADAAPHDLRRFRGAGCVLWQSADMNLSLATLPALARVPVDAPAPGAAGGGGAAAGDSSDEDADPNADASGAYY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PSPRPPTAVPAPPPAGWGRGGVGA*
</t>
  </si>
  <si>
    <t>C_400059</t>
  </si>
  <si>
    <t xml:space="preserve">MARALEDYRVEMLHYERCQDSDMLNFHLMQAKLQPERPPTPPGPAEFLSNARQFGTTQATLCSAARLAAAQLEHEREDPWRTQWAAASAARGRYPSEADDFIRLGDTDSSSCDLSHSGELDRGSSCASVPAAAGMLASGASAISSGQLGGGFGTRATGFCSGGGGRSSGRLQLQPLPYASRRSSCSNASIGAAGAAAGPPVATTRLAAGGSRRESTSWAVSTDARAAPGNDVPPAVAAEATGYGCSSRRCMAPAQAQPPAAASGPRSVSFVDRLSAGQIRQQRDCGMEGVLSIGVTPGSSDDDSGDDVGYCAARPAVAAGHEAPGSGSGSGSGSGSGSGSGAGRTSNCSSSSGAVPVLVLPLPGLGRPSAAPSSQRRQLLLQSQQRGGGELPAPPPPPPPPFAWEYSRGGGASAVTADSTAGGAAAGMGYSEGANAGPAATPLPRRCRRRATLDGEGVWLQSAAAAHEGAGADAGIAETAGGDCSEYIGDWHVSRPRRPQPHGGADAAAAATAPEALRGSGALRPTSHVGGPSGATGGAAAPTAASGPWPSRPPTTHSRLHDSSSRRTSLLNDTVNAGVTGASAATCGGGVGSSSTTIGEVAGTATSGAVGGAAAIASAQPAFRRFASHSSSSRHTTAAAVALHATVAAGGGRRRCSSDELAGDVYDLARSEVPAANAAARTSSNAAGTPPDASEPWARAALMRPRGRGGMSLPPAAAAAKAAAATTAGAGATSGTLSAARLDAAAESTSAPLPSLRPHQQQQQPPLPQQQQQQQPLQRHRPSPALREREAALLPPPQCVHQYVQTMAGASAGTTTDAAYEAWAATATGGAPPAAAGSRRYSRRSLDEALLARAASGHSTCSSGRGSGSTQATGGGHAQGVATGGSALPIGAPAESAAAAAAAAPAPQPAREHLSARAVVGQGHGNSSSVLKPSALPLGMFAAASSAAAAATTGITASEVEAKGAPSGADAAGAGGGAGAAGTGGGGRMMAKLFKALSDLRSGD*
</t>
  </si>
  <si>
    <t>C_400060</t>
  </si>
  <si>
    <t xml:space="preserve">MIRKPDKLFHFFLTMHMLRGWRVTVRCGRVARECAQGARCLFSPEEVFHHARVKHGARLSSLARTNHVLDSRALFKQQSRSAARIQYDSPRAVLRNALATDHTLRSSALADDAACSRGYHRQQQQLSHNSHQQGNGSSGDRATIGRRVSGCSVGDEDEESAAAADPAAVLLKQATGCVAEMLYQLRRSTTEEAASAGVAAAAAAADAAATPPGLVVTTGVISRACSLAMGQGNRGCAADDAADAGADACVDTGACVDTTPLAEEGVSPVGGSSRNGNLLAAAHQVSWGALHMRGAAAEAEEEREAEEADAEAEGVSACNTSVSSSSLAAAMGVTFPRSPCGCRSIGGRGACSSRFVVTLMPSRSSGSFGLACGGEDSAAAAAAASIDDCSGRWCGAGSPLHSPSPALETASTAATAVAGHWHRHAARWRRASLQDYSGGGLWFVQEPLSPPCRGGETTAGTRLGPSGARLESSGGGGGGDIIDGGGGRGRGGGGTGSGRGSLRRLASSHSGGVSSSGDDRTCWRCERELRALRGRPSVAGGAGLAEGPGGENGGGDVTSGAVAEQRKDTVGGGGGRSGSRSPAGTAAAVAVPPLQLHLVRPRSSAPAPAPAPAPVPEGCSQQPTDVAAAPAAAQLPRPLEHAPAQRQQHVAEQPQPRLAPPAALTRTLPVPAPVPAPAAVLWEADARHNHGPRPLLTSGPAPHAPTSAALAATFDATTAGAAPLHRTATRCAAAAGSAAPHGTKGPGAAHAAHAAFVSAQSKGLLHPSPVPTASSPSASPLHPSPAPTASSPSAPPLHAALRAARPGAVLATLMAAPAAGVPVAVCRLTGATGRGSRDEAPPSRPPLLQPHHAAHVMPRGRQQPQPQHAKHGTATAVGWTSCCRQPSSRPLAPAWGKRELEVEEAGDPSAAAVDQASLCAWSSTDPAAGAAGLDEEVQNDDGSPQLGAGRGVGSNSISSSSSSPQPLCSTTSTPLASPQLHLSYHTAHNPGHNQQQQRQAASSPLSTSLACTAGRGGSGSTPQLGLLMEGAYGDIEHEQVLHITKLPQPLYEAAAVASVVAANGNPSSFGGRFAASMQVLQDDDANRTGRRNARRLHGSTQGPDEVLRQARAAHSSRMASLARTNQVLDAHLRAHARRASAGRLQFEDAPAANRGSGGGGAPLMMSSVLVDLGGDMLTLGLMDARVDVMLDQEGLCMPRGVINYGGGSHGGGSSGGGAGGSSGGRASGGRASGCTASAATAADAEAKRQQRQGAARLVDDDEDMAAAAFAAAGAAAARRFVDSDGDEEGQGASSYESMEDGGDDGDDAGGSLSGAVAACPVSIGSEVPAIALPGAAAISPATTPGGAPRTCRNRRMSSGGADGIIALLQHHTARATAAAGGGAVAGFSGNPALTAAATARNATNTTAGVHVSAGSDAPWGAAAAAQAASTAAAAAATMAGDNSSPVSPRLRRRSALVALDLAAAGLAADPWSEAAAAALPGSAVHTLMLNQHYGGGQLPASQSPQQHPLVSPRRLRLPRASAPSAAGVAAGAAAAGGIASLPPSPRRAAGVSGCCGEGTAAAVAAADGAAGGARLCFGHAEVPTAPTSPPPVAVAHAWELQPQAGMATPSSPLRAATLDASVERAPPPLPPASPPAVFSAVSPSPPCSPCAGAGAMSASGGSCTSAASPLLVAPVARSGILSLSATHASRGPAASTSSADGAASAAMLPRHQQHQNPHQQREAPKQRQQELQQGATGWIGDAESAIGQRQRPPSGHRTNGSPTAVGTCEEQPVGEEPLAVMDVDVAAAELHSSAAAAVPLLPPPSPQPQLPQTHRAIARRETAPGAAAHPGASPSPSPPLRYGSGTALPGGAAASAAAVAAAAAAAAADNESVPAPGSPTAVLAPSSPNVRRRLAAAGSLTLQMPPPGLQGLQSTLQPLQPPQQLPRGHGASQGYVAPAAAAAAAGVLAQASPLAVVARASDGGAASNLPQRQQKLSLTCAQGGGSAVGGDVWALAEAATSPRVSAPVSPGPTAAATAATRIVTSGGAALAAPPAAPLSPAGHGIYVPPTSAGASATTGLPPRERQEFPVMAESYPLPPAARAKSSTSQGSSAAAATGAAWRPPALPAAATAARNRLAVAAPHGAYAHQYGRDGPASAPVIRAGAATASGGNAGVADGNGGSSASPVLLLSRRPELFRKGWSSSLNGSSSIARRGGILAAAAAGSSSSFTDGTTPIRKRMTAAATALEVDPIATATSTAAAAAASMTTAAGATVGEGGDGGDGGTAGMSVMRSGPAFSWGARRSSSSSGGGRTSLPPGSTATGAALQPSSCHPAHRPPSESRDGLLLRPARSATEAVPAPVPALMQPAAALPRSSAPHPPPLAPSEAREESEDQPAASSRLQQPEQHQHNQQPTGHRPLLLLHSSGTGALAPTSPRGLLSATTSITASTVAGPHSPRQQQSQLLPSTRAHPLLSSSSTSQPQSAQPAQQADRHTPRRQASSTHGGDRDSGPLAAEGSSFAASTAAAAAAAAAAPGARPSAAPVAPAAAWDKAVARAHTSVTPFDTEGREAAAVAAPSMARRFAALSDPQGLWGAEPAAPQHSSHPAPQHSSHLAPPRKCGAVLAVANTTQPQPSLQPQQPQQPLPPLPSLLPLQRPQEEAAPTPVPESLLPDKPGASTGIAAEASATANNNGDCSSGSSGGGDGSGGGNSRAHIADSGSSGPAVGSTSVLARMKRALSTLRTYSTVY*
</t>
  </si>
  <si>
    <t>C_400061</t>
  </si>
  <si>
    <t xml:space="preserve">MPDGLAKAAAAASATVAAGAGATYATSAPSRVPWPTKADIKQRLGWQASSQVLGASRRARRASTSEVGVFKDPVLVEMAAAAAVAEAAQGAALPDWAARTVTLTNGQAVRVRLDRARFLHLLHNGADPAAFVAAAAGLSNATSAAAAAEAMTEAEAEEAEAVLAAEAEAVAVACGADDGTSSASPPSSGRLLQVPGGRLQSLQRRSFGALARLPSIGSGGGGSSSNMSVAVAMAAATAAAAAADVGARPPTALSGVRGGDIKRSTSQSNTRPTTGTSVSASVTASLSTSAAPSSLSFRSSLRTGGGTAVAAAINAAYGGGGGGAGVYGGGHATTDDLGDSAGVFGCGSSTGAALRAVERTRMQAAAAAEVDGKGAAAASYQLPQPCSPHPRPHAGPNSGGGPFGDGLASPYGAAAAAAAAAAAADGGGGYGGGQAPMLPHLSRSGGGASKARRASLDEAWLAAQAGAGGGGAQAVSRWMAMAAVEGGDGGAGAAGGGGGTGAGSRAPPRARHSLLQLNLAGSEGREGTGAAVWSQSAGAVNGGIGVSPSGSSYTSGSGVMSHGAGLVAAVAVAVAVAVAVAGLLDCPTAVPSAMAAPRLSISISISSRRRYCQPRMVAAVPRALPTARRGRRIQG*
</t>
  </si>
  <si>
    <t>C_400062</t>
  </si>
  <si>
    <t xml:space="preserve">MLRRRAIANAADGGTGEEQAEGSGEARCDCGEEQEDAVAENGVAAAAAVSEASELQQVVVAGRGPPPHWA*
</t>
  </si>
  <si>
    <t>C_400063</t>
  </si>
  <si>
    <t xml:space="preserve">MGALKATGTAALLSRVAAATAAAAAAAVAVARGSRVLCIRAFGVLLGPPTLLVRVAGDEWLDGKAAPPGQKPAPPFGAVTAQWSMQIARCRAARGQLCRPLAHFPIARKTVGLSQSWPVSRHALDACTFACHALMPH*
</t>
  </si>
  <si>
    <t>C_400064</t>
  </si>
  <si>
    <t xml:space="preserve">VSTPAAPAPRAFTQTPTIAPPRPQPLPNATPTCCSPCVPCRTAAGPGPSQTGLPPTHPIQVDPKPSTAPQLPRLVLLTSQPSVALRATPQATPRATLRHTPPWAPATQLQGAVSAP
</t>
  </si>
  <si>
    <t>C_400065</t>
  </si>
  <si>
    <t xml:space="preserve">MAVMEPSPEPDFGIGLCEREEPAAGAGAEDEEDEGEDGGAACLSVPGEVGAGSDQQLPKLLPPLSLRAASVSASGAGYSSTNGQNHIARALGGGSTGSATGSRRHLSQAGSRAGRGEWTTYVRVGPPPPGTSPQNTFRRALSRKASRKLAASGGGNGGGSSKLGANGGGSLKLGGGGGSSKLGGGGGGGGSSKLGGGGGGMGRLGGFAAVAAMHDDAAHHNMPAALGPLRREDVMALPDIANIGVGERVGERDSPTPSDTGRASSFVGPSSFASTSVAIAAAAAAGTGSPLRVSITAGSGSGGSGGGSGGGAPHRMFAAGGGGRRPLSITTSGAIALANSSGPYVLPPTPYGGPAPTIPGGGIPGVTSRGGLGQASQQPPSSQGATPPLASQNSHSLAAAAARNTLPSAPAGASVAAATASAKGGGTVERAASGPQ*
</t>
  </si>
  <si>
    <t>C_400066</t>
  </si>
  <si>
    <t xml:space="preserve">MPPPIARVASFSVDIVVGNSAAPNEPESPTRLQDADAALAGLVPESLSEAKLQHVAPALELCDTPAAKKTKSAALPPQVPPAGGAQPAARPKPALTRRTTPLRAASPRTTSSPSPALAAAAADADADADAAPAGADSSNIAAAEATLVRVHVIPRPDDSGVQLQILPSVLCLFGSVPFPAPSASSLDFAAALLLQAGGRSEVVSCAGATALTPAASAGGAGEEVYAGASPAPGLRSAVPAHSEGGASAVSEDPAVQKDQSSKARRGAAGKAATAGASDKQATLDPRKSQAAFPGSLLLKRIFSGFGNSSNSGNVSDAAASPPPASVQELGAELLAACGCGAADTQLTAAAAASTTMVAGYVQAASAPVRLAPAGEGSAASASSVPPSPGGDIAFGADDAAAAEAEAAAAVHRMSTDIFRNVLRASGGGGGDVSSPGKAQRSPRDTAFLSSAAATKAAATASPRQRDQAPTAAFAADTGAAADSINSKMPTRASATAIGASAAEGSPCKDEQSAPGVAAMALLAGLAAPPAAAAQPPAAIRTGGGLAAAGSLEMLAPGQSGEMSEGGGLPMPDLYKCESPVMAKAAAGSGKVPGGSPPPRPGVPLATAASEXXXXXXXXXXXXXXXXXGGGGGGGGGGDAFGRARAGGGAVPEPVAAVQAAVVPPVPTAAAEAVAEAGATASPRTVSKKAYGTVANIVRKMVPGFRDSALMAVSASAEGAAAPAPAPPRPPVAPRAPKAAAGAKPPTLLAATTAVAAAAGVEHAVPEVQESQKEQADAAAQSPGAPMFIFGQEQPKTAKTPVIRPRPISAKPAATPAAGAAGEPTTPADAAGRKRKSELEDLPIAKMPVSSGKNAIAGGAGPNTPGASTEPGAPSPAPAAAKPAAQELVVAPAPATDAAAPREAIAEAGRKAQAAVEAAPSAAAEPVCAPQSLHNSANPEIVPTQDEGAVVQQQAAVVAAAPAAEVPVPPQQQQREPVKPAAAGAGKKQGGGGLFACFGCFKA*
</t>
  </si>
  <si>
    <t>C_400067</t>
  </si>
  <si>
    <t xml:space="preserve">MTQMDVAPRSAYVAGVVPADERSVAMGVINIAKSLGAAFGPLITGWLAQQGLFAWAFYLCGGGKIVYDLLLYFLFSHIHPQH*
</t>
  </si>
  <si>
    <t>C_400068</t>
  </si>
  <si>
    <t xml:space="preserve">MADLFEGDDLETDVTPLGENISLADFLGEGGVVSLQDVDKDLEEFQEHDVIKGILEQGRVVKEYAREIDDKLRTVEMESIQDYINESDNMVALHDQIKVCDTILNGMEQLLSKFQSELGKVGEEIRQLQVQSQSMGTKLKNRRAAEGQLGAFIEQLTVSDELVAAILDNEVNEEYMEALVALDRKLRFVREDGVARGSLARRDVEGALEKLRVKAVTKVREFMLGKVYQLKRPKTNVQIIQQSVLLKYKYFMRFLRAHGQDVYMEVG*
</t>
  </si>
  <si>
    <t>C_400069</t>
  </si>
  <si>
    <t>C_400070</t>
  </si>
  <si>
    <t xml:space="preserve">MTGAIRKAEEMVRSTPNAFMLQQFDNPANPEVHLKTTGPEIWRDTAGNIDMFVAGVGTGGTISGVGQYLKEQKPGVQVVAVEPAESPVISGGAPGYHQIQGIGAGFVPKNLRVDLLDEVVKINSNEAXXXXXXXXXXXXXXXXXXXXXXXXXXXXXXXXXXXXXXXXXXXXXXXXXXXXXXXXXXXXXXXXXXXXXXXXXXXXXXXXXXXXXXXXXXXXXXXXXXXXXXXXXXXXXATGARPENRDKLIVTVLPSFGERYLSTVLFNTLWSVDAEEEVSMPDSWRMASGAERPATREPRL*
</t>
  </si>
  <si>
    <t>C_400071</t>
  </si>
  <si>
    <t xml:space="preserve">MGGAAQVVVLMVGRTAAGASGAAEGTQWVEALWAIYVGVSGPLVALVVGQQAGMAVAHALARREVAVAGQPAAAAAADAGPAAKTDGEASTLPHQPPQQSGQPDGRQQPQPGNNNIGNANNTSNGNAIVLPTGAGAMAAAANAAEPRLPLTAPPPAPPAVAPQPQPLLLPHLAADVAALLALLTLTGVSAAYAHQDREPAGNPRRMWWIAILLGPPGAVLRWYLSRFNAVPASWRGCSRGCGLGFGGSSSCGGSGSGSSGSGKVGGGEGSWAWLQLGTFVANLAACCLNFTAEAILFRQGGSMTDLQLQKLSAASPNGAGAAAYKYGAVSVITPVVLGLLAYGVPAWTAPRP*
</t>
  </si>
  <si>
    <t>C_400072</t>
  </si>
  <si>
    <t xml:space="preserve">MEYRRHFVAIVLIRNNVKFIAEQFHGFVESRGLKFPDVVYVMNGYDKPLCERGVTNCSAPLFTFDKRWNASAYAAGLPGSAHDDVLHPVMNHPFEELIDYPWEKKIEKGFMRVGVYAAMPFNCSRVLINKVGQTKAGREVLDVGIYQNRHWKVKVKTVPPVPMELHARWKWLLNTDGQSASWRLAKLLAINSAVIKHRSDAIEYYYRHVLKGLHGRDSELQAMAARNQAFAYRYLSQFSRTLYAKVNCLDF*
</t>
  </si>
  <si>
    <t>C_400073</t>
  </si>
  <si>
    <t xml:space="preserve">MARAHSSSTDSDEEPAAAAAADAANAADAANAANAANAANAANQRRQRPAASRQQQLSHAGTPPGKDEHTSTAGGSSSSAASSSQAELLECGGGDRKPSSTSSYPASRVGEVAGTDIGGAADVLPVLAPSAAAVPLLAAGGPYRPHMRFGGAAAVAAAAADPDATGDDDEDDAMSLVNSLLMALLVPPLTAAVCGSGGEEQQQPAQEDETETPQLLLQQPQHQQQAAAMAVAAATAAAPSPTPPAAVRLPAPSPLYGKVTPYRPAAAVPEPEAPAPKLVSARPPPPPQMQRVPLQAGSLLTAEEMKGVKVLPRVALATVVAQAVVQGVVRRPAVPVPVPVPGAVPGAVPVVVGGGRIQVLNLDAYLYHQRQQQQRRQKVAAQMDRWPQQRRQQYEQDQQQEQPWSEDAGVWQWLQDPRNPW*
</t>
  </si>
  <si>
    <t xml:space="preserve">MVVQVCLIGPGNIVGDMTVLANVRKRTASILCLTDLVTYKIRRATFIRRVPPMQLEALRQVAEAKIKITEKRVTAAAGGAGGPAKAAGPPVLLTLRDKILHGHDLRQLSQPQATSMPVAALGGAGGSSVSASGGVAAAVGARVGRGSVALPCSSMRGGGTSDINYTWGLGPGTLINSLLAASAGSGNGSDADGSGGGGGRPSTASPGGPGMGVRRSQPIDGRGDVDAAGGGGGGGGGGGSQFLGHHASVVPGVGGTHHAHTYHGGAGGGAASGGGGGGASALTPSPMPASNRHLAGRSGVGGGGGGVGGAASFSHASRPGAGSPAGMPARGGSLSSVMLLPQPGPSQPAIRTLPGAIADGYTPYNAWAAASAASPELPGAMGVGGGGSASFSSSSPLGRGGGMARGIDRLGATGSPLGGVERLGSLTGMGGAAAAAAAAAAAASAAAAGATASRSDSRGSASGMGAAPVLRPAPLVIGAAAPAHFNAMKAWATAAVAAPPVAXXXXXXXXXXXXXXXXXXXXXXXXXXXXXXXXXXXXXXXXXXXXXXXXXXXQDQQHCREAAGAAAVEEVDASGGAGEGDAGGERSGPSRMLAKKKSVGKARFGRMLATANSSVDALVAEAVLAAEAAEAAAAAAVAAEAAEAAEAGAQGTAGADAVAPSLESGADAGSEGVATGSDAATPDAAAAAIAADEDAPRSQSPTAAAAAAAAAAAVAADGGLAAEPSAADSAAPSRENSNRLVTARLQHQQLHNQQPQQPAPEQQQQQAAAQQLGRGSFSGVTPAQLPAWGAAPAAAGAAAPAAPASAPPPLALVVVATSAPVASRSASPAFASSPSAAAVVRPASRQPVMLQLTVPDGAGGGYGRSGGGANAASPNRRFQGGGAGGAAAVSPGHVRQYPFVGPFLSITKGVAPSMGGFGSASPTGGAGGVPPRQPSLTAASPPSFTGGGGGGGGTAPMYDSVRVVHGTEGGVAGTAAGASPSRMGGGGGGGGGGGGGGTLRKGGALYSKPAPVQRAVMP*
</t>
  </si>
  <si>
    <t>C_400075</t>
  </si>
  <si>
    <t xml:space="preserve">SPPTHLPQPCATNRPPPQVPNLTTPRNPTHSAPHSHTRPNPPDPPVSGVSSTCCPPPLPTHVPHPHAPRTPSASLLPPPSSTPPLPPTLTRPRTSTRWLPSPTSAPQLPSTHP
</t>
  </si>
  <si>
    <t>C_400076</t>
  </si>
  <si>
    <t xml:space="preserve">MAPYGSAYNSQAPPPPPPPPPPPPQTGHSSASGFGGFGGFGGFGGFGGFGGGRNSSAAGGSSNGAGGSSNTSRDSSAGSGGSSTGGVGADGGSGPGSDWESASAASSPGGKPATGFAAAAAAAAAAAVATAAAARSAAAGVAAARSAAVSSTSKAVRECEVCLSEEQSDGKPLKKCGGCKSAYYCSEACQTAHWPNHKAACGKLRKQQQTM*
</t>
  </si>
  <si>
    <t>C_400077</t>
  </si>
  <si>
    <t xml:space="preserve">MPKRKQENAGPAPRPQRTPAKAPQAGDAAGDTALTASDKPNRPPTAFENRLYELCKCIPKGKVSTYGAMAIVLESAPRAVGQALRRNPFCPVVPCHRVVAADLNIGGFSGGWGISDPKVQRKRRLLEGEGVSFEDAGGAAEGTWRVLKQYVVGPEELQGLQQGQRQPAVHKAGRASVVEAAAPAAAGAGASDPVGQTDKDVGAGAGGVQGRKKKRVQV*
</t>
  </si>
  <si>
    <t>C_400078</t>
  </si>
  <si>
    <t xml:space="preserve">MPVFSRYYNTGLLCGVAVASGISIWWYNRESIYVRVKSDLEKEGKTAAKH*
</t>
  </si>
  <si>
    <t>C_400079</t>
  </si>
  <si>
    <t xml:space="preserve">MHAPPPGQVTQSFELNQLTRHLGQSCVDCWEVTERQSATASAAAASFGLAAAASGTATTTSSRIFEAAVKTCALDLEGLAAGGSTPQTVAVHAKEAAAALAVQALDSRHLVKVARESLTDVVDTSGYQLPEAAVRVVLASMLLGLRDLMHGRARLAHRDLKLHNLLIGKDRLVKIADFGLVTPLDNQGRLAVLVVQCPGCPVALPGQSR*
</t>
  </si>
  <si>
    <t>C_400080</t>
  </si>
  <si>
    <t xml:space="preserve">MLPAHVLNWASSPQKARGMRSAWPLAEVPHSPTIAGIPRHHAVPRFRGLPQPPSPTRLVQSSNQAGPSPLRDRDVATPASSYTSRPSAADTRREDEEHGATQLILLLTLSVVLLTLPWVVDHPVTLLVPVALLILPITSGALRSILSEGASLVFGGMRWFWRHRKTAAPQQQQQAQHQAHQQQHKGAGFGGLPGMHPSSGAHGHGVQPNGATGWPHHLSGGPCAYGAPHHHSPALQSHMPHQHHQHQPHPQQQQQHPAMRSGDHHARPAAPMPPSPGRQQQQQAWQALAPSTHQHHHAAPHPTQAWQPAAAVSHVAAVPHASHSDLTTPDLDFESDHEADAGATAFATQAGSRGTPAHGAMQYAGHCASAMHHPLHQPAAYASHAVHPPPPQPVQQQQQPQQQPQQQRPRPIAGVVDPQAECHIHNWDEPECTGRRGHRPLSELMSNGQ*
</t>
  </si>
  <si>
    <t>C_400081</t>
  </si>
  <si>
    <t xml:space="preserve">MVESRNRERRPGNAPGLGWALVVVLVPQAILTTQHAEEFKAANLASTEVRAFSGAKKKLSPDTWRSVLMDTGRLTLTTNRGVLGGQQQRAAGGGGGGGGGRGNVAVVCTAESFANLLRQGEATMEQIDLLTLLDKEMSALLRRLGDARLYVVHEQQLLPASDTGGGPAVAGGSGAAAGVGGGGGGYSAAEPEQLEVHVQARPVDQWVMRTLQNFAVKTAEDRLGEHRVCVLGGDLRALQPHGQEAADDLYMLTGSLYKAVQGVKAAMANPKAKATTYLDTLGQWLALGRTFAQRHVCPALDGVCHLLDVLRKAVELVEDAGLEAGLPYLARKVTELVADEHGASEAGGCGDVSVRVSDLARQLLVEGGGELCLLPAGFGQTYVRCCFTSGQLQARTHPKFWALMEFLQRYDRTGGDGGSSSVCHGIVFVKTRQAVFHVSDMMRRTQQLAHVDVRTHPHMRALILPYSIAHVRMHCPGAWRGS*
</t>
  </si>
  <si>
    <t>C_400082</t>
  </si>
  <si>
    <t xml:space="preserve">MCRESALAAKEAEVQATRAELQSLLEEVAAVQALQSRAAAAQQQRLQQQQQAAGIAAGGGLAGSGDPQY*
</t>
  </si>
  <si>
    <t>C_400083</t>
  </si>
  <si>
    <t xml:space="preserve">MAQASSSPLSPPVPPLPPLNQTVSPYLARNPSYHSEASSAAAPQRAPAVSHDPTPASAVSFAAHIPTAAATAAAGTPGAGGVPPRPGTSRGAGSQSAAAAIQSRPTTASTAPRSQAPAPAGYNQQQQHPQHQQQYAASADAAGAMPALSLALLQQASQSDAAVQQQQQLAAAIRQSVDVLRASEQARQMQAAVETLTSQVLASERSRAAAESALVELTQRMQEQEKRLNESWEAKLLEKQREVQQLRTKVTQLESQGVKGRLTAASTTNPRGSVQGGISPEEATALRKELEQTEVLIRGYQQENEAATRRIKELEETLTAAQAHAAEEVLRSERAVLVARDDVGRRNAETANKLARVLALEKELEGVREEARVRESELKAQLEKLRAEKKAMEAKAGGVDLKAMADGDVLVKQLREEMETARQANQALVQELQAKLQWYAENQDMLNQHDDLMAEQRQVIQQLQARLAQYEGPGSKGPAATRAATAQARVRELEAQVDQLHKALRGKAPGNSLAAVVAAARPSAEENALVAELREQCEELARQLRDKDEEHERQLRSHLQQLDRLKAQYSERAGRLEAATKNRGRAKELERQLEEQKAMFARRVRDLEAKLRAAQEQGAAIPPTPLPGPPAARELEVKKLTADLERKSKQLGEAEARILKLTADLRRSHTAAAMGASPLPSRARHEHLPFDDRPVGAGPGRDRDRPQQRLFSSESGGGGADDLDDRSDDAGPRGVGAGGAGVGAGGASGRVVSSDLVEKLEERCGNLTVENGSLKGQVAALGRQLAALRLELEEARGAGAGADGGSEHQQAVIADLRRKLDAAELALATVQRSATEAELRSAQQRCEQAESELAVLRSRGAGGWTPEAAAFMAMERRLDEMAREMAQREAKWRAVLQDTQSLHGVQSDMERRKW*
</t>
  </si>
  <si>
    <t>C_400084</t>
  </si>
  <si>
    <t xml:space="preserve">MAVAQVAEVAEVAEVVEVADLHTITHAFTLRRLEASGEGPDGCSCGSGGGGSGSGGGGGGGCGWLLEAFQLTLVNYDRL*
</t>
  </si>
  <si>
    <t>C_400085</t>
  </si>
  <si>
    <t xml:space="preserve">MAFLRWALAALVVQAAVFSVIAQDAEQAQVVAELSISDVKVVIKGADGSAISTLTGTYPKAVLANPQVPAAGSLDVSLSVKKGGESFKPQQVMLMLKSKSLGLAAYAVGKLKSGSYSLSINAAAVEKQIGKAAGEYEATLLVGDPSTPKGISYALGTAELLFSGASNAPEPAAAVRTAKFQPANNVKPDITHIFRAPEKRPPAIVSLVFAGLALVPLAIVILYVPLATGVNFKAWSAAPLAALLFHGGLAAMLLLYLLFWLKLNLAQTLPLAGAGGLFVAGSGYMLLSALSTQRLKKD*
</t>
  </si>
  <si>
    <t>C_400086</t>
  </si>
  <si>
    <t xml:space="preserve">MQFKTGIWSNDGVAYGPEAAGGTACWPSSSAASDSRGTSKSSCGSRSKETTAGVSSDVTPVLSSSSSGINTAETIPAAPLPQPASTIIAKPATMPATATTQPATKPAAAVSGLGPVCFPVERGTLRSTAPPSSSPTPSLAIAGSSASAAASASSIMRVRAYHDNTPAHVAGGHGKVGFCRLTTTITTTATTSTVDSSDPHNAPSTSHTSRTTQRAAWKAVEFHSRLGCDELQAFAAEVVAHIAVTNIGCAHVCNCYGYRQAGDSTGVLYMEPGIKDLYDIWHSFTSRRTPLPEAAIKVVLASILRALKATHEAGYAHLDLKPENVILGPDGLLKMIDFGLARPITSTATATIFTSAATAASASTASILIRPAGTLMEVIAAGTIGYAAPEVVARVPYKDNTAAWLEVPISGPAADVYSLGAVAFQLAIQPETLKALGGRSTPPPASSKECLALLGHLSPELGSLIAAMVTTDPASRPAVAAALAHPALRDCESKEGRRWRW*
</t>
  </si>
  <si>
    <t>C_400087</t>
  </si>
  <si>
    <t xml:space="preserve">MARAADGMPINRRMRTDLTQALRDARIPLRRRIRRRDSTGVGLGVCDWGSGRRWRHCAVASGDETALAWGWVFGIRAAGSVVVGERNGGAAAWGQRRWRLAVHVRTQKELEHTAQQLAGGRPMEEVIIGWGNATIGYGGCISRCVRSAGGACSATGSAACRRSYHGGGGSRAHQVQVCNHCGTVWVGAGTWRQLGNYGNIRHALVELMLGHKRPASLQTTGGGGGSGGGGGSGGSGGGGSGSSSGGAPGLSQLSA*
</t>
  </si>
  <si>
    <t>C_400088</t>
  </si>
  <si>
    <t xml:space="preserve">MLQQLGHVKHHSLRGAQQAFPSDAPARRRAPVVAARASVTPTEPAPQAPQQQPPAVLLDDSRTQTFMNWARGPASIRFAGVKPSTFAGIRGLAASSDIANDALIVEVPRHSAVVLAPKQRNSCPGMVNDEWWKNAPWFAKMGAMLLWHKRQGSQSPLAPWIAQLPADTGVPLNWSDKQLAALQYPYLVAQVKEQQREWTALYDTLRGSGMAAGAAPPSREEFWWAMGVVRSRTFSGPYIGSTLSDRLRLAGLVAALVVILSRSLKQYAICPLIDLFNHTSAAQSEVSYNYFGDSYSVVASRDFKKGEQVFITYGAQSNDSLMQYYGFAEADNPQDTYVISDVLRWLQGFRPLPPGRVQALQGSSLGAACLSNVAVQRAGFPAEALQALRFLLASDAEAAAGVSAFAKAGSADAEAVLAEALACEDLAQQAAGSGGGGGGKKGGAGSASAAEAAALSFRIEKKKVLSAVLKNMGG*
</t>
  </si>
  <si>
    <t>C_400089</t>
  </si>
  <si>
    <t xml:space="preserve">MMRCLRLQARWAVLVGIAIAILGIVSCTAASGRSLLHANMTMGTMTNLTGTTIMTTDKKSSYIVADRSLARQAYPWCVTSTTTSYFLQPSVNKTLSTKDYIEYSFEMDENYDFCKQILAKKQKSAAAIARMCNTPFYSFMIAVSDECHEAIMSVLTVQMYAVENVELLAAPTPILSFNQKQAGKNATEMYAHAHKGHDTGVPLLKYLIKPSYLKPASTAARAQRHFTLTMRINKRTDNKCQDLKTLCGGDTCMVALSDEEYNTCPAFYSKFKGM*
</t>
  </si>
  <si>
    <t>C_400090</t>
  </si>
  <si>
    <t xml:space="preserve">MATSFKAAKATTGCGSHTHTPQSVPMAAGAMRRALPLVRQLAGRTPVVAASPLAAPSRGAHPAPSVLTAAAGTSASATTLAPSAASSVPGPAKKMTGAEIREAFLSFYESKGHTRLPSSSLVPEDPTVLLTIAGMLQFKPVFLGQAPRKVATATTTQKCVRTNDIGNVGVTARHHTFFEMLGNFSFGDYFKEQAIKWAWELSTGVFGLPAERVWVSVYEEDAEAEAIWRDVVGVAPERIKRMGAADNFWSSGPTGPCGPCSELYYDFHPERGTQDASLEDDSRFIEFYNLVFMQLNRKPDGSLEPLAAKNIDTGMGLERMAQILQGVSNNYETDLIFPIVAKAAAIAGVDYASAQPAVKTALKVIGDHTRAVTYMLSDGVTPSNTGRGYVLRRLLRRVVMKGRLLGIREVFTPAVAEVAVALSAACDPAVQRNAQRIYDELARLAAAAGGGDRCEVLLDSTPFYAESGGQILSESGIASGIRRVEAVAGPAAVEYLNQVDGLVRGLSGQLKLKPEEVPARVSAMQAELREAAKQLADLKAQLAVAQSQVNFVAAFSAGAVKAGVQAGKLVGAVAKVCGGGGGGKPALAQAGGKDASKTSEALALASKMLNEGL*
</t>
  </si>
  <si>
    <t>C_400091</t>
  </si>
  <si>
    <t xml:space="preserve">MYSYASTPPPPVKSPTVYHVSSSSMSSGASAFSIRHPGSSDGRDAAAAAAAAAGATSCGTGDRVIAAAQAQPQLQQQQLQPPHQQLQQQQPPHRRRPPTPATEPPAAAGPVVVRLSMTVCGTADSLGGGGGGGGSGGRGGGGAAAAAHSPQQPLRPLQPPSDLELLALYGGSYLPVTDMEWGPEL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AKDSCTGAVRPYE*
</t>
  </si>
  <si>
    <t>C_400092</t>
  </si>
  <si>
    <t xml:space="preserve">MRSLDAPAKTSVTGSTSSVDLGASVSSLSSVDSVPHSNGNGNGNGSGKVNGLVVARAPLGTYMPAVRAAAAEVAQGISETRGSASSTALASTSTTTAIATTSTSTSTSSNGFSSVSRKGSSSSSSSSSTSSSTFGRSGGAWYGAADATVVEAEVVDRPTESNFKWAQDRVPAFSASKAIAIIEKDLGRPVSKLFASFDERPIAAASLGQVHRAVLFSGVKISDKARLAAAGLDLDMVARRATEAYLIQILKHGFFHADPHPGNVSVDPKTGDLLFYDFGMMGEIGGDVRERLLDVFYGIYRKEPDQVLK*
</t>
  </si>
  <si>
    <t>C_400093</t>
  </si>
  <si>
    <t xml:space="preserve">MCKMGSTAAPAGGGGACGACGGFAASGGISGCSSCTSLCLLAGLKMEDMECHDGDGAAAAAAAAAAEEPAQQAMGGRTEQGEYMEEDDEEAGDPTLPFMPDPIHVRLIHHRQRSPQQQGSAAAAAAAAAGHHLQPPPPQLLQPQPPGGAQQLLDFNTLQAAEWVACLSQPGGADSSSAAAAIGSFGSRSLCGGCAASGGGEAPLCAVDLVRLHLPATAGTATASNTAAAAAATAATAAAAASSSPGQALPPATQQHPAHQVLLAARKTLLGRDVRSEALFEEEAMALQDAALARCPQDPSAPRLLLPAPRLRVIGASALRALAALHAAEPPIAHLDIRPSNLLLLPRPTPSLLQPPQQAAAGSAAGGGGSARVVLGGFGSAVRLLDSFDLDENGEICSIELDADAVLDDGSGISFDLGRPAARYVDVGARGISCSRVSGAGVAATAANAPQCSTAARNPRACGCSCCGCCGCYGCGCGAHGGCLQLPEAPCYLAPELRLWSPPATGTAAAAAAAAAGQVLVTAKADIYSVGVLLAVCAVWHGCPAAVVSRWQRGGAALPACVPRPLRHLVGLCTAADPTLRPSAEEALNHPFFAGLTEDELLWGTCM*
</t>
  </si>
  <si>
    <t>C_400094</t>
  </si>
  <si>
    <t xml:space="preserve">MPRCTAPHGGAAQGTXXXXXXXXXXXXXXXXXVKPAKGDAVLFWSIRPDGRFDPGSLHGSCPVIKGVKWSATKWIHVGHYAMSGERSETVKRVQYVPPPPPAVPGCENQHKLCSHWGESGECESNPGYMIGKKGMPGACILACNRCDVM*
</t>
  </si>
  <si>
    <t>C_400095</t>
  </si>
  <si>
    <t xml:space="preserve">MSWPGGPCPETSVPRHHKGKPSRKLTKPPVHHNTSPRAHRPPPAPPAN*
</t>
  </si>
  <si>
    <t>C_400096</t>
  </si>
  <si>
    <t xml:space="preserve">MSLGLRTVNPEEADYFFLPGCGRGCNKWDQKFKYIMEHYAKYWNRRNGRDHLMTHAGDWGRCEKAWGPDSAPFIANLTMLNHWGITVDRSQETEHDLFNACHIPDQDIQVPVLCGDLYPQFEHNVWHPKRRAHPVNKTVLASVAGSICGWNSAEEPPCKNKYYSFGVRAALWTTLRDKPGFH
</t>
  </si>
  <si>
    <t>C_400097</t>
  </si>
  <si>
    <t xml:space="preserve">MAAAPPMFILVLCLAAVANACNPFTLETSRIGPAHRRSVIEKSLSSAVQASSYISRRSLAANPAANKAPPSPPAAVCTCLPETSVCGCSPYRLSGPVVTPLSPNVFPFFTGTRFCFTIQSVGCGITPLPCCITAATAPLEQVLLNVGKQCTGRFVDYTVNGQSWLDSGVDGPYPKSSVVYFNNLGLSLLTAAGTQLCVATTDQVGLGAPCEKVKTLCDDPRDGNCSPTPPSPPPSPVPPSPTPPSPAPPSPAPPSPAPPSPPPSPVPPSPAPPSPAPPSPAPPSPPPSPVPPSPAPPSPAPPSPAPPSPPPSPVPPSPAPPSPAPPSPAPPSPPPSPVPPSPAPPSPAPPSPEPPSPPPSPVPPSPAPPSPAPPSPEPPTCSALPAFTSSSLPCTVISTFSGALLSSFTCPIVSTFSCTLLPSFARPIVSTFSGALLSAFTCPIVSTFSCTLLPSFTRPIVSTFSGALLSSFTCPIVSTFSCTLLPSFTRPITHGCRTAVSGQPYSLSPLAQVASGVQPDVPADEEQSDSPPMLPPGPWATYCTTVSLRWGFTAGRCSPGEPSSQCCGMNFEKLETLIDGACRRSIFNMTVNGVFRERIISPYSQWNAVSFKWTAMDLSPTQASSTTFCFTAVGSCADLSVLALQGRLQAAVFDPTHTCCPTFFLYTGRHRRLG*
</t>
  </si>
  <si>
    <t>C_400098</t>
  </si>
  <si>
    <t xml:space="preserve">MDKLEFIVAPGCRFKVTKLKVNGQSRATSTSHYPQFDAASFKWTSLGLTPAEASSTTFCFTAVGSCADLSVLALQGRLQASIFDASRSECCPTFSLLEGGRRRTRRA*
</t>
  </si>
  <si>
    <t>C_400099</t>
  </si>
  <si>
    <t xml:space="preserve">MRQLRALDEYRQLMEQLAEVELRQQQQQPGPSGGRGGSGSSSGASGSSSSAQAAASLSSSPASCSELLLQGALLIARHRYPELDEAEASALLPAEAERRYPLRVVAAINRVMYVDYGFRGNQEDYYSADNSCINKVVERRVGIPITLSLVYMEVGRRLGLTLRGVNLPGHFMIQPVRGPASASPGPDVGSPSAGSSSSSSSGGGGTQETEAPGVTATAAGSGFGPGAGPAAPADDDANEEAEQPLEVLIDAFKGGEVCYPAEAEERLSELLGAPVRIDPQLLKESRPLPPRTFLLRMLSNLRSIYLSTQQVDSLLTVVKFMRATLEAAAPEAAAAPVDPSLVSPEEAQTVAAVLEEARRRMRLNRPDRD*
</t>
  </si>
  <si>
    <t>C_400100</t>
  </si>
  <si>
    <t xml:space="preserve">MALLWLLLGLSGQNLATTPGHKAIWATKTAKRVEWGDNTAGCGGMSPHAWQFPDAEHRSLLYGESAEVEAALAAAPAGSTPGRDGIPAELYRELGGPTARVLARVFTASLAAGAPPRGFLDGVITCFSKPGDPLQPSSYRPITLLGTDYRTLARVLARRLIPVFSNVIHPAQTAFLPGRRIADNVLLLQLLPELMRVAEGGGPGGGGGGGGGSAAGSTADADRGVVAFLDFYKAYDTLDRNFLYRCLAVMGVGSGFLAWVKLLLTGTRSAALANGYLSAFVLIIAGVRQGCPLAPPLYLAPAQALFAYLDRAGFGVSWADIRLVATAFADDAAPFLRRMANVWLLLAQSLGWRHGAADVPLLTLTVKQATQLQLAPAYDALRVRHLAFIQEAYSGAAPPAEAIHALRAALARLWALVWEPRHKEPLWRLAVNGFTGFGMLAAWAADGRVEKCPCGTPMTAGARVHHFWDCVVAEALRDVMREHANMDITRNQLWLVQAPPGLSQAVWDIVCLAAVAALDYGRQRLYACRDTADRTAEVAVVRRIGVEVIADFWSRLAAFLNIHRKSISDFPSVSPPMKYGMNTLLRAARAATTTGPNAVAAAVAAASAVRRPSGGSCGRHGRDGGGAPRAQRRQQQAAGAGPSRAAALPELTAMQAARARQHPARRFSRCRTQCCGALAHVQQRSPHPTHPTPTALCVTATARPPAWSKHSGAQNAAVPPAGASSAPSVALLLPKVVDMRMCAWPKSAQPRGRRAHRDQAHDVGHWKSRVPSPAAASTGGASWCGPSPINSFTATWRPRYTPAYTLPAEVAAVLSPGALTGCPSADISNQASV*
</t>
  </si>
  <si>
    <t>C_400101</t>
  </si>
  <si>
    <t xml:space="preserve">MHIQARGSVQLLVVVLLLLAHAHSSAADFAGYPYCTTSPTGTCQPCEVSSSGSSDVPCTTGDAFGDDPAICTAYFSPNYPNNFGGADKCATTGGGSSTAWRAEVFAADPAGGGAPDIRVGELQAWEDTSGYMVVGFMPQCPYVLDLSAGAGGPLTISITDTAISGGATQGSWSTSIGSVAAAAAAVAGGGGVPTDGGGNVPYLSCAGWRFQIRGTGAVLLLTQTTTVSDADLEAAAAAAAATGNGSSSDSSSSTGAVSSAALAALFPGASNVTVTGRSVTFPIGLVQLAVLPVSISTGGSGGGTIDVNGGTSTTTPGGANGGTSTPTTGGANDLCPGELAALARSIRSELAARLGLNDSQQLCDAGGGGGAGGGGNNRTAVAINVELTLPPDTNVTRLRTSIQEVVAALSAAPQNATAYTGAASSWVVCSPPPSADSIRAVAGVAVTYAVPLTAEGAAAYAAQCGGDTSSGTTSSSTTSSSTAAAVTPLQLSSSLTCALVPVAGGPTVPSDRDLMAAPPGVGGNTYAGGPPPAGDAGSGGGRSGIDRSLAVILAGMAVGGAILITCSVTALVLVLRRRERRLEEEARRKRLREEGGEAAAAAAAAAAGGGRGLQAKSPGGLEGSGGAMTPDRHTPGGGGGGGGAAPWTTAGGGLVTAGAAGAMHYGAVPYSGSSDSSRLDGGGGVGGGSNQLAVQGGAAAAAAGQQGRTGVSRSGAAGKSVSLSGVVLQPAEPSIHAAALDAALAALGPRLSGDGRSSLVNGGGHAQLASPSFGAGPGLPPGVGANGGARSAAHLPWGANGGAGAAVPPGGDAGLGGSGSGSGGRSGGIGRWSSSGVMPAGAGAAAGAGAAMHPSSQQPSRLRLASGSDALVGGGPALLLPTGSGSLGVMAGGAAGGGAVRSYRPALASPAATSNPWRSMPIPSDPTADVSDVETLSQQGGSSGDEAGSLPIRLGSPSLAGAAGATAAAAAAAGVRRQRTSGGLASPAAAASTPAGGGRSAVRRVLSSASRMMLGRSAGGGAAADGLPASGPQSASGASRHVLTTNVAFEPGPQQPQPQATAAVGAVAPGSAARAVPGSADVAAGTRRTKRVTLAPAADPPAGGSAGTHGGSLPRRLHSHSGTSAAGAGPRSATVVGGMGVGPVTFSPGARAGAGAAGVAPGRTGPGATGRAATDTGLLATGGQALPRPRPPASGLVEVGGLPGSPRRASLVMYEQAPSPSR*
</t>
  </si>
  <si>
    <t>C_400102</t>
  </si>
  <si>
    <t xml:space="preserve">MVDTHDYTFKVLLVGDSGVGKSCILTRFTSGSFEENTTSTIGVDFKVKYLEAEGKRCKLTVWDTAGQERFRTLTSSYYRGAQGIIFVYDVTRRETFEALEGAWMREWDMYSTVEGAIQMVVANKTDLDSARQVATQEGHDFARRHGCLFVETSAKGNVAVGQAFEELLAKILDTPALLETTAVGGIKLGAAPAAAPGGACSC*
</t>
  </si>
  <si>
    <t>C_400103</t>
  </si>
  <si>
    <t xml:space="preserve">MTVCTSQLKPVKVAMKLKAKPKAAQLLVAKAKAVAKAKSSKAAGASGEGADACQLAPKGTAAGGGPKAGRALAKMLQPKRVMPLRSTKQLTVPQDVELATTKRAAVHGGKQDGSGADDGSPYKPLVLRVKEFDKTPGRFKRKPDQPAPSKPLSITEAKPREVAEAEEMAAMPQFRASTLNSGLIGVPKVEKRELTLPQPFHFVSDDRAEVRQQRQQQEEQVGGAAGPSGSRPEDKVERDLPKRARKSVAYNPELVVPRSPMLRTKMRARESKIPEEPQHEFRARPVPKFLSVPGVDLPVGHHGEAPAPTVPEPFRLATEQRGTAHRNAMAARLTAEEEAAKRARVPRALGLPLSTDMPLVPPRPEPKSLTVPEPFGLASDARHEDYEEKRRRALQEEEAARRAEAEFKARPMWKGAPFRVHDSGAVLTVPEEVHLATSARAVEREVFNRTVEEKWKETEVAQQLAAQEARMRDEEERRQLRKAAVFHARPMPDLSAPAPTKPPPAKPLTKPVSPRLGRNKRRAGGPAGEERDDHTEK*
</t>
  </si>
  <si>
    <t>C_400104</t>
  </si>
  <si>
    <t xml:space="preserve">MSPGLLPALLGLLALRPPGCGSHQHPPSRQHTPGSTPHAPAASSGPGGQGQQQQQQQQQQQQQLAALHQAVGDLATDLLGPGGRTAAAAAGGEAADVAAAAAAVQALVV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WRWC*
</t>
  </si>
  <si>
    <t>C_400105</t>
  </si>
  <si>
    <t xml:space="preserve">MAQSPGGMPPAEEETLMQAWLALEPLSSLSGWCQLTALDGETHQVHEGGGTGTALPATATASASASAAASSSSCNTSGAALRRLGLQSCVGCRWQRLMGPTAAGGW*
</t>
  </si>
  <si>
    <t>C_400106</t>
  </si>
  <si>
    <t xml:space="preserve">MAPDASSAQLDALLQPRMELLYGSSGDAVLVPSRGEQLPPLVQVLHLKRARQPTPAFFLATLLVHSGVLTHDTETPAYQLIGASCFQQAFGARSRGCGLSPSSGQLLGDYHYQCHRCQVLRPAEEPRPATSKPRPILTHEMVLGERAFPKAVPLEAVVECLVEIWEEEDAWD*
</t>
  </si>
  <si>
    <t>C_400107</t>
  </si>
  <si>
    <t xml:space="preserve">MCLRDLLFVSNQFQTKPYTHAGVIDKHGQLSKLWPLELDYPVVMHDMAATQKYIIVMHLPLCVDPKVEGQGSSSGMRLWEAEGEFMNDEDKPPRFPNLPQXXXXXXXXXXXXXXXXXXXXXXXXXXXXXXXXXXXXXXXXXXXXXXXXXXXXXXXXXXXXXXXXXXRHNRHQQQQEEEEEEEEPVVRWFEVPGPGFGVFHVVNAWDEGEHTVKLYACQQDNATMDLAAMDCARDTSHLTEYVFDTRTGAAAARRMSAVSADFPVVAPERLPLSAAAAAAGAVLSGGGAAAVIDDPVGDDGFLLVYVYSSTEDTSYLHVYDARTMAPQPLAAVRLPRRVPYGFHGAWVTEEQLQAQMPATAAVGDNGNGGNGDGNGHEAVEGEEVKGGSGEGAAEEEAEAAVMEALAAVSVKR*
</t>
  </si>
  <si>
    <t>C_400108</t>
  </si>
  <si>
    <t xml:space="preserve">MLHGVRLRRGSAAYANAWVDTERLKQERALGHPMLFRIGDMVRVADDGGIETTGRLEYKAAGGAQAQSLPNLVSHPKVDPVNDQNEATFAKSALCSLLST*
</t>
  </si>
  <si>
    <t>C_400109</t>
  </si>
  <si>
    <t xml:space="preserve">MAMMMRKAAAVPASSRRSVAVNSVSGKRTVSGKAGAPVPEDVLAYAKTLPGVTAPFDNVFDPAGFLATASVKDVRRWRESEITHGRVAMLAALGFIVGEQLQDFPLFFNFDGRVSGPAIYHFQQIGQGFWEPLLIAIGVAESYRVAVGWATPTGTGFNSLKDDYEPGDLGFDPLGLKPTDPEELKVMQTKELNNGRLAMIAIAAFVAQELVEQTEIFEHLVLRFEKEVILELEDVERDLGLPLTPLPDNLKAI*
</t>
  </si>
  <si>
    <t>C_4100001</t>
  </si>
  <si>
    <t xml:space="preserve">MLSGLNLLASEEYQYNCLSIALPVASPSFVANSIYTENCATVPEDKYMQLQPVGVDNLYVLRQDSDTSRCMAATNTTPTTFTPQVLPCDPASDGQKFFINRTTGGAWTLSPRARGSYVLAAADYSRASNTTLSALDTFTSIGFRWAFKLPFTPTNSPVCARPEAWCSSTSATMYGPIDCDGDGILDWACRRLRTDGTEQRWALRSAEDCNFQGILASAALAIPALTTAARAQAALTGAAISSPAKPCASLAGAPRAPRAPATLAGTPNAPASLAAATFPPASPPSPPTGFQVIGIPANNKCVRFGTTAFQADCSFIFATMYALLQPVGANNLHVIRTNVDTTQCVTAVEVATDVFRPQIQACVAGADNQQFFVNQTQNGLWTLSPKIRKTRCWQGSTINSDIYLDDCTGTNAAEQIGLTLPFVPPQARVCSLPARWCALASQQLIGPLDCNGDGVLDWACVSYSTGQRWLLQSTADPTTTCSATSATALGAATINDFSTPTGGTGLPVSACPVAFNSPPPSPPLPPSPAPKPFPPPSPAPPKPPSPAPPSPFDGYSPVCYDNMDAVGLEMANLTASSESTCRELCKQDSRCEYYVYCATTSRCRLRQDIASPGGSASVIPAGMYFNGYISYGDIYTRGCRTCLLRTTNLPGVSTYAACLALCDENPACMFAVYDAPPAAGTTCTLATAWLDGNARYGGSDPSISCFKANYGPAPPRPPPPSPPVPPSPSPRPPSPQPPSPRPPSPSPPLPPRPPSPPPPPVGNACLQDADLRGYQLDFAIRTADTCRTACIANAGCTYYVTKPDGYCSLRYRFLEPSGSPEAGTVAVGNTQPFQTNVTSCFVRSTVGRYLCSIPGTSNAVPLNTVTSLTGYTYNNCVTVCEGDPQGCRAFTWDEQVVGSGLGECSPARSWDYSSLYLSVASGGDDTTCVKVYN*
</t>
  </si>
  <si>
    <t>C_4100002</t>
  </si>
  <si>
    <t xml:space="preserve">MHGSAAGTYVPPWTAAATALRAAGGVEPAADGCAIFGQPVAATCPALVRLLGALSYLPPVTILRPAVLVPGPWCFALPLWGNPVLPCAAGLQAGGLERDFPALMALPGLLTLGTAVRCWEALAAVRQLVASKPAALHLLAAAAGLPGSFPFAAKQKTYSKRKPSQRQAGGKERLVPHRTDSH*
</t>
  </si>
  <si>
    <t>C_4110001</t>
  </si>
  <si>
    <t xml:space="preserve">MTAILLLPVTAWRPCISQANPTLPGTSIADSTNFDSCIDHLSRNKSPGPDGIPNELLRALPQTLRTTLHNLLTLMWNTRIDTNPCNPYLDVHPTGSPTGRHIASVTLGTLLTLKARYEHALSTHHEATSPHRSQGGFPEDVAKLLLRARVDSKGKTCKSAPAHACTKALAWATASIEHLDHQATPAITFMIIPQGKGAASRCLASPHVTILALIPPGVSASSMLDGLGAADEAASSKQGLQLLLIANTTGVQALNSNNNLTRLQTSLAELGAPHRADHIATVQKPVHSS*
</t>
  </si>
  <si>
    <t>C_4110002</t>
  </si>
  <si>
    <t xml:space="preserve">MCPTLSNRTLASSTRHPWLVKQILYARYGYLFNAQLKRRYRLGGNGNCPLCHTPDSGGHILGGCTHPKMKGAYINRHNWAVQRVAKCISKGTYGNGFMVMDAGPLADLPHYVSAQRPPAWLAAERTSSPLITRLRPDILFIPNLPAHETHREGYRPPLNKARLPIYILEIGYSSDVRHLDKREEKSQQHQELKRLLEAAGWTVHYSTNECLALEVTGAIPWNLTKLLTSQLGVTHTAARVCGERLHTHAVNSAGGIIKMRRVTEQELKPRAATVPPPGRAGAG
</t>
  </si>
  <si>
    <t>C_4110003</t>
  </si>
  <si>
    <t xml:space="preserve">MKRNLHGILQIMYVKSQIPETWAASETVLLPKPGDALDIKNKRPIALANTCYKLYTSMLTLGIGELAGPLQLFSEAQEGFRAYCNTERQVLNLVHALEDAALFGKDVYAVYVDYSSAFNTIDQDRLLQIMFDLGLPTDLIRAVRNLYAHATTRIRTEHGSTSAIPIERGTVQGDTLSPVLLFCSWNLLSAGSMR
</t>
  </si>
  <si>
    <t>C_4120001</t>
  </si>
  <si>
    <t xml:space="preserve">MLMDCVAGGGGANGEELFGAASGGGMALQQQQQQAQQQQQALPQDGQMFQYAPGVFITLRPAPGPSGGRVELCKLRFSRRHFSQTEAQQWWAAHRAELYDSYHVTASVGGSSGTHGPGGGGGRGTQAALQGYPTSPSGGGLAPA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SHGKTPQPEPKESSTVEGVPSRSNYGAEHTAAMPRKGIRCCMHGCCAKSQQARPCV*
</t>
  </si>
  <si>
    <t>C_4120002</t>
  </si>
  <si>
    <t xml:space="preserve">MYVKVRSHHLPGWGAAGLQVLNISSGTWLGTLWPPTYNSMLTVHYATPSVVLRVLEAEGPRNRHAAFFSTRAGNGSTLLHAALFGTTAPVLGGIITNNNGSDTLNDAPAGNPTLGFAWVTAMPPVAAANTTSTGEFLTDPALFDSLTPGEPRQPDQLGFLALTGGRALYVVNATDGSLLYKQEFGSRVLGPGPGNFAVPPAQEARFGREVPGTTPCMWWCRKRLRAAVVTLIAIVLQLLCRVQ*
</t>
  </si>
  <si>
    <t xml:space="preserve">MTKEEIEAQEGAVEEVEDDEDEELSEDDDDEDLEGDEEGGAGRGKQSRSEKKSRKAMQKLGMKPVTGVTRVTIKKSKNILFVIQSPDVFKSPASDTYIIFGEAKIEDLSAQTQAAAAEQFKMRPEAMAGAAALAGEGVQGSAAAAGGAAADDDDEEVDDSGVEQKDIELVMTQANVSRSKAVKALKNAEGDIVSAIMELTM*
</t>
  </si>
  <si>
    <t>C_4130002</t>
  </si>
  <si>
    <t xml:space="preserve">MVRAPYPRQRFGLRPVLFVTARVTAHQQQHSWRPLSRRCHHARRCAHAAAAAAAAAAGAAAAAAAAAAAASLQRCRASVPAALGIWIIEPLLRSQGAAGVMVASREVAAQYPGVSLPACMAQDGWWRLAAAADGEGASTAAADGPVATRELDPEPEPAAAAGTAGGAAAAAAAAAAAAAAGAAPSGTGRAAVAVVEAEAEAELGETEEIS*
</t>
  </si>
  <si>
    <t>C_4130003</t>
  </si>
  <si>
    <t xml:space="preserve">MPSNIMHLDVFAHGAAASHGSAQSSAAAAADAAALLPELLALSAEELEASLSEYGVAAPGGGGGRGWRGDKRAMAQALAEAMVAEVTA*
</t>
  </si>
  <si>
    <t>C_4140001</t>
  </si>
  <si>
    <t xml:space="preserve">MSAELETRLKSATELGATDVPGAAAQLKGLVLEESSNDAEAVRIKEQAISQLCELYIKQANAQALADLLTSLRGFFNAIPKAKTAKLVRSIIDSIAKVPGSTQLQVDVCKGQVEWAKTEKRTFLRQRIELRLASLYMQTRDYPAALALISTLLSEVKKLDDKLLLVDIYLLESKXXXXXXXXXXXXXXXTAARTAANAIYVPLQLQAEIDCQSGILCAEEKDYKTAYSYFFESFEQLASMDDPRAAQVLKYMLLAKVMLDMADDVPGIISSKAGLKYTGPEVEAMRAVAAAYHDRSLQAFQDTLSAHKSQLVDDLVVGAHLAELYDTLMQQNLVRLIEPFSRVEIAHVASLIGLPRDIVETKLSQMILDGKLAGTLDAGAGCLEVFTPAPADAVYPAALDVLESLGRVVDTLFARSQRAGQGRHYL*
</t>
  </si>
  <si>
    <t>C_4140002</t>
  </si>
  <si>
    <t xml:space="preserve">MTADAGAGPGNGGSSSGTGGGSSGASGGLCTDTCRLARNGICEDGSQLQRPPPPAATGPGGGPASFKERLGSSVQSRPTPPAEVQEAAAAQVQEAKAVREQEAAVRQEAAEEEEASRAGRGLCLWWTRGVWGTASMATQMERPEQELEKIRVNTTRLDDIVSAMEEEVLLLKVDVEGFEPVVFKVLAR*
</t>
  </si>
  <si>
    <t>C_4150001</t>
  </si>
  <si>
    <t xml:space="preserve">MQVTIKALLPATPDQDWAGTSAGTGRRHGFIGCSGGGLTAGAAAARLAQCPQQHHRQRGGGGDCGGDCGSGPAEAQQE*
</t>
  </si>
  <si>
    <t>C_4150002</t>
  </si>
  <si>
    <t xml:space="preserve">MAAAAAGGQVQLLRQLAARFPLDLEAPGKGTYVLDAVAFGCPLAVLQQYYEPLGGLLLEEAVQDKQVLLLSAAASPTPDWAAKCDWLWAQWRGAVGEWDEEELDVMEQMAELMQRPDFPRRLQLLASRGLGDLVRDLAPKAAGVIGSIAAVEFCLDQLPALLARHTAAAAGGGLAAAGGDGGAQRPAEEQAVMQVIAMEAAGRGHVPVLRLLRERGLERGAAINLAAVAEGGSEEALEWAVAALEAAEGQAPKPLPLSAFKSVLKSGNWAAADWLVRRGLVAASRQQMLESLVVEAVGSPASKAHSWIAPLQWLVGRRRGAEAADGQQDPQGQQVRWTAELHAALVQLRALCESGQPYDAPRRVQWLAGLVAEVGAALGGAAGGA*
</t>
  </si>
  <si>
    <t>C_4150003</t>
  </si>
  <si>
    <t xml:space="preserve">MRSCGAAVVAAADAARRAAVAAVAAVEELVNGYVTPGELELLDAQLGGGGGGGGKAASARAAAEAAKAAALASAAAVEDLVSSAYTGSGQLALLEAEMEVAAASAAAAAAAGGGYAAVGADVDVVTLMTEIEAASLWLLMALPVPNELLPGYGTYEANVRRLDELVYDMVRRRREAGVAAGDKDLLAFLLRAQQQQQQQQEGGGGSSSSTAAPVAELNDKLIRDELVTMLLGGTDTSALTV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GAPNAFLPFGVGSRSCIGRHFGLLSTQLTLAALVARFEVLPPAPPAPTALDWSQSIVITSRSGVWLRLRPIRQ*
</t>
  </si>
  <si>
    <t>C_4160001</t>
  </si>
  <si>
    <t xml:space="preserve">MYQPKLNQTKVSVLGVAVGGTPQPPPDANMQVSATRLTRPSRHSSP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GLQSSVAAYTLGGDGAVGGGAASAILAGTGGGAAGAGGGGGGTRGVSSLQASAEHHRAHVAALRRAADLLAICADARRRAAGGAGAGVAADGTMALCRKLFFAGAVVGVQFSAGGPSAGPTVVAEKVLSALEEVLGAPAAPGAARLLEQRYLGAAAFLAREAAEAAEAALVGSEAHALAYRLLQSLCTAPIKRFTPDMMGLAVFAWTWITTAGPAWLVPLVSRTAAVWSNTVDRGLGLFSGAWTPDSAAAAAAAAAAEAEAAGGAGGGAGGGFISAAGPPSREEAALLAALSCHHQWVAFLFEMWSSAGDRTDAEQRALALVFEKVLRSGLLWFAHAPSFTARMSQRQAEEQHAAVSDFAALLAAMGASAWPVVAAGPVYDRHRDGQSAIEAVGWPSNTLPVSSVVWGAAAKGLRTSDAAALLTALCRNEVTRLTVWARPLAAAAAAGGGGAAGQVLSLTPAMVKIAWLVSPKLAVAVVRRCPAPASNAAGGDAAHRALEKLLIEAASEPRVQALRNDSDGATARFLLDTAAADDLFLHQLMWALVTEERPPQEEFNPEVKRSGWQPPADTGLWEPAARLKQRVLAGMTPVSAAYWNAENDYFNQVTSISGILKKLEPDERRPKIRSELQRFAPGRPDLYVPTNPDCRVLAHIPESGTPMQSAAKVPILVAFKVEQRPPAPLPPLTRSLACIFKVGDDCRQDVLALQARTVAEPIIATVALMADSGLPCFGHGKPLPHLRRRFHLEMSEGQAAAFMRGAIADAYQKWTTGFYDYIQNLQNRIPY*
</t>
  </si>
  <si>
    <t>C_4170001</t>
  </si>
  <si>
    <t xml:space="preserve">DGAVRAYWARCGPRAPALGRRVHGARHHRACGEPGHAVHVGHHRRVGRPQLPEARHLPRSQGRRPLRLPLPARAADRVHDPVYVGGVWRRRVPPVQHLEWRGVCRLRRGVSASEREPPAGDGQVTWGTGVRGGERPAWAGGFQFRRPPPGGRHGVGLVLAVCLCVGWVIVACVRDTDWGT*
</t>
  </si>
  <si>
    <t>C_4170002</t>
  </si>
  <si>
    <t xml:space="preserve">MKYGKYIESKVKPEWKDYYIDYKGLKDLIKACQKEAETGEASFSPRTTSLTVQRYNNTKDSSQELFFRRLERDVEKVNKFTNKLVEEMRASLKSLNSKAEKETDQDKKDDLLKGFVRSTTKYWVRNEDVSTVKHHVLQHLPVFQFDKNIFSGDAQLINSVYMDNSNLELYHGRLDKKPGAIALRIRSRASRTPCWR*
</t>
  </si>
  <si>
    <t>C_4170003</t>
  </si>
  <si>
    <t xml:space="preserve">MGAAFTVVAYRSELSEMLLQRAHRYAELTAAAGSMTREELGVALGPLVGPRGVAFLADGVIYRRDRKRDVGQLVDALTDSTKPTSTCISKGFLIDKQSYDTRSGVLVSSLVTRKLTLRERDALLPDPTAWQTADVGEGELTAVPDVLASSSPIGKGGSMGIGRQRGSVTGM*
</t>
  </si>
  <si>
    <t>C_4180001</t>
  </si>
  <si>
    <t xml:space="preserve">SDEEDDEQDEEEEEEAPPAASSSGRQQQQQPAAPKQAQAGGGKVAKGGAAAAAKPAASKPAPASKRGGGGGGGAATVGVPAGSGFVASDDDSDEEDGSQATTKKEKRKAKAAARKAAATAPGPGQTACLVCGEKFGSRSQLFKHIADTGHAALKG*
</t>
  </si>
  <si>
    <t>C_4180002</t>
  </si>
  <si>
    <t xml:space="preserve">MVLGADGRPLHIAESV*
</t>
  </si>
  <si>
    <t>C_4180003</t>
  </si>
  <si>
    <t xml:space="preserve">MTFSCSADQTALLKILAHAAKYPSNSVNGVLVGTAKEGGSVEILDAIPLCHTTLTLAPALEIGLAQVESYTHITGSVAIVGYYQSDARFGPGDLPPLGRKIADKVSEHQAQAVVLVLDNKRLEQFCKAQADNPFELFSKDGSKGWKRASADGGELALKNADWKKLREEFFVMFKQLKHRTLHDFEEHLDDAGKDWLNKGFASSVKFLLPGNAL*
</t>
  </si>
  <si>
    <t>C_4180004</t>
  </si>
  <si>
    <t xml:space="preserve">ATPAGACSAPPASRPAGTTASAAPPTPRCPPPCAAWRTRRCCGWAPPAAGGAAPPAGRWWSGPAAATTCAAGVARHSATHA
</t>
  </si>
  <si>
    <t>C_4190001</t>
  </si>
  <si>
    <t xml:space="preserve">MPGQAVAVAVAGPWPGPLWLLLLATSPDPWAPARLLRLLRPGLPAAPPGGQAPPLTYSGYGTAVRVCFYVYLSLQGQRQGQGRWQ*
</t>
  </si>
  <si>
    <t>C_4190002</t>
  </si>
  <si>
    <t xml:space="preserve">MRWPSPSTGRTGFLAVPPNNYPFYTSEGEGPAGRGGEKYVPVLQPDGGQLSEWEPMYAPSKEQAEADRAAAYAAGVPHGYLAPGASRAAAGAAEGEEVLQLWVVSELHGDGEYGAQVDAAGSGRHRGGPFRVAVGARTRVEELRAVLRDAGGLLPALQRLSYAGKHLDDSQRTLQHYGIAYWHKRFPHWPIKIRKCEL*
</t>
  </si>
  <si>
    <t>C_4190003</t>
  </si>
  <si>
    <t xml:space="preserve">MVDVSQKSVTTREAQASCVVYLGDAYEAVAANSLKKGDVLKVDVQLRLDPASRSVAVRALAVTDGKTGVEMEALTAASVAALTVYDMCKAAAKDMLPGXSQLDYKAGGRSGTYLRAGLRRLTRKSRIKPAGSIIWPTCHLCAYD*
</t>
  </si>
  <si>
    <t>C_4190004</t>
  </si>
  <si>
    <t xml:space="preserve">MVPHSHLPPGSHTRTCPAPPPPCRTCPQEAYTPTPHRTPPPQTPFPGLPLHTSSPTPPPLLPRLLPPLLLPTPIYFGLVSATPPPSTPAPTPPRHHLTAANSPRAGHTPHPRPLHDTQTPSPLPASFALCSEQHALHDHPHPHPRTRSTALSSSTRVRAPTATRNGPPRCRPLPAASTCAPYSPSP
</t>
  </si>
  <si>
    <t>C_410001</t>
  </si>
  <si>
    <t xml:space="preserve">MAIDPSARAIPGHLPTRQHPVPPLQVPAPRTAAPPVALPAASQPAAASAPSDAAPPPPVPGHPPPQPHPRFCCPRPRPTRLAALRPKPRPAMPRPPGWPPRPPQPPPAPATPPGWPADVPWPPPQSTGCAVAPARHSAGPAPPPPAPAAPCPGPAAAATPRSCRSSATPRPPCAK
</t>
  </si>
  <si>
    <t>C_410002</t>
  </si>
  <si>
    <t xml:space="preserve">MPHGILGAVPMTPDEALARLTGKATSSGSESSRLHTNSGSAPPRGPSPLQPQQPRGTEGKVFKVPQSRAPIPGALTKSGAKAVAPSAVVGGPGTSGALATGVQLSGAVAPGMGGNSLIGGGIAPPPSLQAGAIAHGVIAPGPDVHMDINLDELNLGHEIGRGGFGKVYSGTYQGTPVAIKMLLGNATSALSELAALRLEVSILSRANHPNVVKIYGGNLSPPKPFIVAELLMCSLHDYIYHPQADTRTLLVVRLARGIAAALAYLHPTVLHRDLKPGNVLLSHEGVPKIADFGLARWKLKTLLSTQTLEAGSVPYLAPECFDPDVWRLSTSVDVYSLAIIMSEMLMRRPPWHGMSSMQVAWEVHVQGRRPALPPASPLVPVELLQLIEACWHQDPKERPSAAQVYVVLSELHNRLEELEAGDAASGR*
</t>
  </si>
  <si>
    <t>C_410003</t>
  </si>
  <si>
    <t xml:space="preserve">MSALPKEFVRSTKANLGNTYGKGLKGLKRSAAVKAKIAAALKGKNPTAETKAKMPAAMKGHTDRKGKKGTARSAETKAEVLATNSAPGHSSLRKFCADGEGGCWGEGHSLPPHGMQVSHGSVGTST*
</t>
  </si>
  <si>
    <t>C_410004</t>
  </si>
  <si>
    <t xml:space="preserve">MSACLQADDGTTYEVLRTPYALPYHAAEQVCQERGGHLAGVSSPQQLGAVAQLCSAALQALPRAASGGFESHDVPDGCWGSSCSSGSDLMWLDSRSTAGDGGLAGLVSGAASSLNPGSRCGMVRPGASSNSSSTATLSMSSCKQFAAFVCERGGMSTPPPLPSITITQPAATAPAASADSIPSGAARYQGCYTLVDGQQRAAAAAGSLALAPTPLPVLLSQNASSLAQCYSLAQQSGLAFYSIVGGSACWGGAAAPGLPFVNVSDDTMCRQACSSGDTSSSGGQQPGCAAAGYAAVFALTAAAAATATAAPAAAATVYTCMAEELVAAPNASVVGQLHISPSQLSRCEALCSSLAACDMYTYDTRAGACVLLGVPGVASLASLPVYDAQWARATAALGNQLQAAGCSLRFRAFYNNTAAYAAVKGSNLRLDSTKLGTVRSCINTYRLLQPFVSPSMGRASRQANASCLVPADGAFHLCVPHMDLRGVNDFSADTFDDTKCAAECAAHSTCNYFITTYDAFETGVCYTKREPYIFTLGEDAEFPDTGGLTRIDMVSVADSCFNLERQLPRSAPVYVCAQQYSAVFAAGARSIASVATAYACEALCNVDAGCLSLTCLVLASERAFPAAAGGLVHPRVRPAAVQAYRSKQYSVYLQPASYSLAAATCQSAGGGGQLLSLNSAQELTVVQALLRPYLQASTHPAAGSAQLDTTPFWTGLVWSGNSTGWSYSHGRKTDVTFVGSVLQSGAAGGCGALDLIGGAAGLRAANCTAWALPFVCEYEMPAVAVDGITSSGQPLQLFPAQAGYSQALQLASAAGAVLAVVDLSAAAPGSSGRHRARALLQAQSGSGAVRFGSASAAAAACGAQQLLSSGCWVQLQPPADACNSTSGTAALCGATALLLTDAASMTASTLQSLAGLGSGTSSVGSGSSTCAAALVSSASGSASYVRAPGLSGGAIAGIVVGSVIGGLLLVGLAMFGWMRWRGAKPAGNGSNSDTKANGKVEEKNGNGCDHLAGAGTKDNKNGPKTDRGAPYAVSVTGDSLGTGEATRLRSSSDGPLVLAPVSYGSSSVQATGAAGSPKAGAAQHQPFDGCRAVTGGNSEGYDQSNSDVTTATTVAGGGAGLNSSRSHYTYTNSVLSLQDRSREPAPGSPRVLRQLVVTAEDPDHLDVTWQIDPNKDVSWDENEELGKGTFGVVYRGLYKGEPVAIKTVMRGGHGKYEMDALKSLLQEARILAKVRHPNVVTCYGGCITDKNVFIVEELMQQNLGELIHSTGEALLPLETVLRIAMDVANGLFQLHPTIVHRDLKPDNVLLDAAGRAKISDFGLARFKLQSYLASTKNFAAGTIPFMPPEALGEEINKISEKADIYSLAVVLWTMLTGKVQPWQNYHYAAVLYKVSMRGERPALPEDPNRCPARLAGLINRMWSQDPAARPGAGEVLKQLGVILRDVERVMSSGAAQSHRHSTTLDSPCSQSTRDGAHGSGQQREGGSSGKRSSRALSPAPGDAASR*
</t>
  </si>
  <si>
    <t>C_410005</t>
  </si>
  <si>
    <t xml:space="preserve">MTVQYLEPSQLAAALRHPKTRDRVVVVDVRDEDFIGGHVKGAVNSPSEFWGNEPHVDSLINEHIAGKAEMVVVHCMFSQQRGPRCAMALARRLEAMEQPLSPIPQVFVLRGGFTSFVRTYKHEDDLVEGFDSKYH*
</t>
  </si>
  <si>
    <t>C_410006</t>
  </si>
  <si>
    <t xml:space="preserve">MQPQQLQQPQQPQQQQQQQQPPMQQQQQQQPHMQQQQQQPMLQQQQQGTQGQAVGVNSNLAAALATLSQSQLTNLAGLLGTGQAAEPAGQQKQSAPVAEVQPQAQQQYPQYVQQQQQQPAVQGSSMQGQQLYGGGMQPPQQQQQQQQQQQYQQQLYQQQPQSYEQQQYQQCPQQQQQPYQQPLQQPQGAAQQQAVQPQQQQQQQQQYVQTPYQQPQQQAQTQLQQQQQPLPPQQLQQPGSTHAGAASNQTSGGGTAPSQQPQQLQQPQQQAPQQQKAAAGTGTSGPTLFIPADATASLYIDKLPLDVTRREMSHIFRNLTGFKADPLPLHPLPTQAFRLVFKDTAREKSVKCFVDFADVQTASHALKALSGYQLDTDLESSMIIFPEYARPLKESSKAGGRGGGGGGTVLDPPPHSASVLADGNVRVDGGPGPGMGGSGMGMGAGMGSAGGVGGGGGRPNTPGAPGSGAGAGLLKP*
</t>
  </si>
  <si>
    <t>C_410007</t>
  </si>
  <si>
    <t xml:space="preserve">MERILSTAQACISGYDVAFSRAVRLEDRAWRGEDLAHRELERQLLHEEAKFMQEERRFLHTQIQQAHVENARSLWLRFVDRNRTEVMEKTEQLKAVSSLSALLAGFALVGFLEFQFVVSENYNKALLPLFALTTSITVGVEVAAVVLTSLMLANILRTAKSYVNEQEEAEFMHRCQAFMANYRPGDRPPAPVRTFAVHWARRCEHEWRIAFRLFSTGIPFFFVNLALAGWIKFHDAQTPVAPIIVTLIMGFSLMYNVYTHRKWGEYLMADGSEDAQEVGNQLIQPPVGLPFDWYLPPLSIAGGLELRSRPAAVSDAGASNDARAVVDAAGGRNAAEYGMGASPVDDGPGDGNPVARGAGELHISVASCDSGSEHPRAAAFRAIGVTHQLAALNAKAVKAWLQDASWKGRANKNNPRFYADVPADDSGPFAAIRKAIRDAINKAERKKRQKGKKCALVKMYAIFTKTGGFHAPHGDGSRGGMAGYKLRYVMKVGGTGKTGRIHLKMKGEEEMAYEYEAAYSMDAATGSSPNKHRVAHKAKMSAARKGKKHTAAHKAKISAAMKGKKHTAAHKAKISAAMKGNTNRMKKR*
</t>
  </si>
  <si>
    <t>C_410008</t>
  </si>
  <si>
    <t xml:space="preserve">MSHTAGDGESSGVGHGKGLAQGSSHSEASEDNTAGLAACRDEEHISMPSFGLSLTRLTQSQPSSGKPEPPAAAPIAMQQQEQAMQEQQAQAATAAAGSSAAAMPRALSVDNFAMTSATSGPAPAGPAPAADAAGSRAAMYRSFSCVATDTLPIDFSLGYGDGALMGASCSGGGLAFGSRGRSASLNETHLRRQQWLHEGELLAPQLPPSVSELELLELPEDPVPLRPFKCASFLGGLNTMADSSLTASAAAAANAAAVRPMTSGMMQFKGAGAAAGVDAGAAAAVATTTTTTTTTNNGVTVTVKRKIITSPSPLLQQGKGKTRQPAGPAAVAPAGVNLQSPKRAKVGGSSGFGGWQQPGAGGMKVVRSVPSNMNNFLEGVEVTVQPMGHAGADSVVSPNASSISASTPNAQFGAGPFFDPAAAARGGSALAAGMLAPQAVASAAGRGSKSKVAVPPTGVSVPVPPVQGVGPVPPGMIPGLVPGTFMAPGMAFPEAKRPVPSVPKPRKRASPNGNPPKAPAPNPNGHCCTQCGTQTTPVWRAGPHGPKTLCNACGVRYMKVAKSGATQPAPRRQQQQHHQ*
</t>
  </si>
  <si>
    <t>C_410009</t>
  </si>
  <si>
    <t xml:space="preserve">MMLGSTILQRRARPLANGGSRTSARVALLRCKATAVEIQPSARATDAGRPLFYRAIVFDMDGTLTEAHIDFADMRARTGIPIGDLFTVMESWEEDSRILGSMNTILDIEADAAKAVSAKPGLMQLLQLLKDRQVPVALVTRNTPHSVSAFFNLIGPEWSGLFSQVLTREFDFVKPDRRLLTHVAKTWGLDPADLLMVGDSFEDVECGNASGTATCLVAGGGNEKPGTVVLPPPGAVATFTVSGLSELAERLATAGEKGPQAAGVALGWPVRLAAGEAIGAEGAPAPGLDYLDWLSAAGALRCAPVSFPRMGRAAGGLATCEAAAWGDTVLHVFCGAGALTKLLASQGLQVWAVDSGVEAPRKRGLRAAPFAGEPLGPGCLTAAQQSAPSEGFQVVMLDGSHMTDLQRASWWTPAAVTSLLPALAPGGRLCVQVPLLPDVNPAAVLSSLRAAGLEVRHWRVAAPQPGCSDALACSSQLEIVAMRA*
</t>
  </si>
  <si>
    <t xml:space="preserve">MYGIGPPGRAPPAPSLGLSGTPAGVPSFQQPLNGGPQQPLEPIQQHPAVLPSGPAPASYPYAPKRKPPSAFMRNNPLKQQLEYQQVMAGATRGAASARGPGPGPSPGVQAGAAADTLLHVDAAQHTQLANDVLAEAAAALAQGGGSGMSGGSSYAAAPATAPWGVSSVSDLEALDSILDQLVVVDARMRKALLKGPLISFETVVPDQAGGHGGRGASARGRQAAEDERDRTFLTAVKGITEDAGQEEEAPAAPAEPPPPLVLPPQDVGGAPGPGTGRITWGQEEVAEPPQSQGAGGATDSSMFPASIPNTGMHPSFTRAYLASKAAPKAVLTPPPPPATAEHLLRSRPPPFIAAPSYEELCGQIRDVQRQYTCGSNKPPAGTPAAAAAAAAAAAVGTATTNQYIAGLDGPALEDVVAQQDLPISLLASLISMLGPLLLLLLLLAAPLLLQDQASAGRVSLVSHSANAGAASAAASAAANGGAAASKARVHK*
</t>
  </si>
  <si>
    <t>C_410011</t>
  </si>
  <si>
    <t xml:space="preserve">MWAPVLPFPARAPGSGLAPAAPAAHLAPAGPGNACSVTSRPPPPLAAASSATAVTLGSAAPTARHTPSTAAPVAGSWRRDCSGPGRRHSHLRASRPPPRPRTRARPSPSAGPAAPGAGAPAPAPSPQRSRPAASPRPTRSAAPPPP
</t>
  </si>
  <si>
    <t>C_410012</t>
  </si>
  <si>
    <t xml:space="preserve">MGAGSGQGPSGAEADADSQTQLAVTRSPQSPPHRFFAQQQPPQSGLQHHGKRKGAVGRIPGPPQQPSTR*
</t>
  </si>
  <si>
    <t>C_410013</t>
  </si>
  <si>
    <t xml:space="preserve">MARMGVQDAEVWRLLARAAAASAPALPPRALTSVLWAFGSARMSHSGMLAAATAALAVGGGASSGGGRGNGNGGRGSGGDGGGLARFTGQDLTCAMWALARLAPPAAAMSGGPGAGGAVSARAAAVAGEARALLYGPLSDEVRRRLSLGSLKPAELVMALAALGEMAAHQQARQQQQQQQQAGVRKSLASLPAGTLAEAAHTFAALGVADTGLYRALAAGMAARLRHMQPRQLAAAAAALDRAGQLDAAFLAQVLGVAAGRLGELRTRDVLLLVDLCTQYLPAPEPQPQLLSAAAPMGGAPAPSAAAAAQEPAGASAADATTAAARLSSHAARAFLEAAIRWYADPDALTGRNSSSSSSSSSSSSGGSSSSSNTSKSDGVGAGAGVVDAAGWMEAAPGDQQGGGGLLPPGLPDSCGRDSRPPPEPLRLRQWQQLLRAAFAAGWPAGDPAAAAAEPSAASAATAAGSVGVAWLLPAACGHGPDGAGGRGRCGGGGADGVPRALWRSAAAEAARQRQSEAAAPPGDADGGGGTGSAEGERAAQHGGRGVGLGADAGVRRGLQARLGLLSEAAVLRLSPVAAAELEAALCRFEPVLGSMAHRTARAAVAVLRQRLQLGLRSAGGQEQ*
</t>
  </si>
  <si>
    <t>C_410014</t>
  </si>
  <si>
    <t xml:space="preserve">MVAAAPGSSPVPATPAGLSSPAAAPPQPLQPQPAADTAATPNAGTKTGAGAAAAAATGTREAAPAALVSEVEPGVYGLPGVTRPDDLVDTAARLVLVCGELQAQAARESRGERLALLARRHHEAAAWLRAPAAHCAQHHTQPAWRESAGRVERALQAVEDELCRLLAAHPHWPPQPPQPPQPPQPPQPPVSPGPDTTAQPAAAAAPAPAGSR*
</t>
  </si>
  <si>
    <t>C_410015</t>
  </si>
  <si>
    <t xml:space="preserve">MGARKAPRARYTRFASWTARLLLWRRLPGLALVLVLALALVLAPALVLVLAPALTLVLVLTLVLAPELVLVLVLALALVLALVLALVLALMLALVLALVSGKLVLAVVSRGLGLAVRRQLRAPH*
</t>
  </si>
  <si>
    <t>C_410016</t>
  </si>
  <si>
    <t xml:space="preserve">MLSWKGAGIAGRPGARLRPRDVAPLAAALGRQRSWLELQQHMVSAAVWERHFSDGLESPRAARGGRLLRRVLLQCGEAGSAAAALEALLGPGSVRRVAAGGGDGGVEGQEGCGGGVVPDLAHESFQDIDPLVF*
</t>
  </si>
  <si>
    <t>C_410017</t>
  </si>
  <si>
    <t xml:space="preserve">AAHGAAHQPQATRPARWPRASSPQRAQHHAAPSPSHQQHQAHTPRPQSTKARPEHRAPPHRLLRCRQLVPAPARPRPRPPAPPPPPAAPPPRRPCPQPP
</t>
  </si>
  <si>
    <t>C_410018</t>
  </si>
  <si>
    <t xml:space="preserve">MQDFAYAGEDLEAAMAVEEQLYYPDPEELQRYEQELQELQQAEQQQQYPHQHHSDAAEQLSGGHYAAAQADEVYTSGSEEVFYPDPEELLMYEQEQLQAEQRLEQQQQQQLQDPYTQYEQLEQQDPYAQYEEQQQQQQQQQQQQQQHDPYAAAQYELQEDPYALYDQPPGEPFDGSTYVAGEEQIFQPDPDELRMYEQEIQQLQADSHLAAESATMYEFEVASHHQHADAAATDWPGSQHDAAEHEGAGAWQEEPGAGYTDVPAAGSGDYDADFQEALRAEQAAEYQRQFEEQQMRDLYLQQQQQEHGQGVAVEQQGQQQQQHFEAYNQEAAAGEYYAEPQTQQHWDYAGQHQEQYQYEEQQQDAAHDADVADAHAVPQTQEWGVEGQQYQHQQGGQEGVPAGGHGGNGWGAAGGVAAGEAQQVQPHQQHQHEQMQQHAGSEPVQVDGHPHEHARQIHQMLQQEQEQAQAQELAQEQGQEQQPAHATDAEASALVDQAAAAGHSTSDASAVDAGGADAGNAVAGNAEAVADSVSGDQPQRPPLPATHAHLEFRINSALGDLKPEDVQKMVKSAQKLLYAEPTARNTRDGAARLREVDALVQKALPNEPVTRAPWPAPPPPQPVGGEGAESAVSEAPIPLPTRPPRSLANEVATNRINGLFKAATATFQLAALRDAGLLPQDPHQEEQPAAAASGAEGQAGEAGAAGNTQAAEQTPGAGAGTGLAPRDPLATMVGLHQAARAGSLEALMALADRHAQGVGAPASCPRGMQFAKVAAMYLLSEVEKEQRYAAPLMPVSLRERHADGGYVAAEDAENGADVISLEEDMAMRGNPDAQRRMAYRRLVGRGMEADPEGAFHDFQAAAAQGDPYAIFNIGYMYLRNYTAAKEQFEQAAAKGLSSAHNGLGVLAWNGQGMQANLTAAREAFERGAALNNSDSLYNLATMHYHGAGTPVNQSLAIEYFKRAFEHGHWRAPYMLALAHEAGAGVEPNCTAALKYMRAFFTDRSAWGDQLTAAVKLLDKGDTWGALVSYVLVAEQGSTTGAANAAWLLRRRAGYNGPDADVIAAKFFHRWAAA*
</t>
  </si>
  <si>
    <t>C_410019</t>
  </si>
  <si>
    <t xml:space="preserve">MVELGHMILAAAPPWTPPPPPPAREAEKEPAKEEPAKEEPVKEEQAKEEQAKEEPAKEEPAKEEQAKEEQAKAEQLQTESSEHKPAEATEAAAAVGSEVQGVAQEAAAGQPVADVAASLAQQDATAATDSTSPSSADNSASGSAAAAAADAGAAGGAAGVADGAAADGAAASAGGAAATDGTAADGAAAAGSTDASATAAGTAAEGAGGAAATDASAGAGAAVGAAANAAPTPNAADATQNVTVANGTSRVPKSMYDAPPP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NSVPGADFYAKLPPPARKLSRSAALKRPRTRLLAVP*
</t>
  </si>
  <si>
    <t>C_410020</t>
  </si>
  <si>
    <t xml:space="preserve">MLPPALQYGRNQILENAFSDRGPGGGGGAGSSGRGGKGGGGGGGWNGRGGGRGGGADNVFSGGGFFGDKRYGLLSRVLVAVRFLAWSTVLYLLVDAVVNTGTRAAKRVWSGREAKRRAQEALDQEEVVVVEEVVVVEEEPAAGPAAGAAAAVSAATAGAPGPVAAQVATGTAGTAGAAGRPTDGASSTTAGRAPFARYPEGARPVEYPTLAVFIMLLGSVGFFATLG*
</t>
  </si>
  <si>
    <t>C_410021</t>
  </si>
  <si>
    <t xml:space="preserve">MNGLASFRNSPASTTTLVVPAPNPAAPDTSTRLFAAGCTMSRSFMMVAPSFEMVTPCRVHFIDLSMPRGPRVVRTVSTTAIQALMLLISCALP*
</t>
  </si>
  <si>
    <t>C_410022</t>
  </si>
  <si>
    <t xml:space="preserve">MLKASRVCRRLLAGAAACPAHGAAVLPPWRRYVATSASAAQSAAAAASESPKAALVIIGDEVLAGSITDTNTPWLAKLLHSRGVDLIRVTYIPDSRETIKEAVLDSRRRVGPGGVVFTSGGIGPTHDDVTYEAIAEAMGVTLQLHEPTVARMRESYAARGMELNEARLRMATLPTPAEVLFTEGLWVPLVNVGGVYILPGIPRLFQSMVAAHQVRRRRGGVCVCLNSREGRVVYLMGESFLAKELTAVAAKHPKVAIGSYPNTAADADNTYKVKLAFTARDVDALAAAVADVRAALGDIFIDYTPPAATGK*
</t>
  </si>
  <si>
    <t>C_410023</t>
  </si>
  <si>
    <t xml:space="preserve">MSPGRWLRQVIWWLPAGIAITDTVVSVLPVEGSSMAPTLNPDGDEQWPDMVLVEKVSYKWLHKYQRGDVAVFWAPDEPRQQLVKRIIALEHDLVWDSEQHKPLKIPQGRCWVEGDNAEASGDSRNMYGPVHLGLLEGRVTHVVWPPWRWGEVARWYPADKLIVEDTGPGHGGK*
</t>
  </si>
  <si>
    <t xml:space="preserve">MRKPRHQDYTLASVESESEPDVELLLPDALDLLDATSTVDEPNPYTTEDALSAPLEGLGGEPALEALLAEAAAAGGNLSLSAARITSIFPFPLDGFQRRALELFLQGQSVVVCAPTGAGKTAIAEAAAVAALARGQRVIYTTPLKAFSQYGVRVGLEQSLGFGDECCQALSNQKLFETRRRFGHARCGLQTGDANLNPDADIEHMPCETIQTRFRPVPLHWHFAYFKAPKGVSMEDLLVPVNSARGRGSGDRNGDKVDGKAGFNAKQMLNPRLSTQRVLQEEARAMLAKQQAPPFGGPGRGAAGGRGGGPGGRGGGGAWRSASQRAPQPAFDWEQEFENLMEKDAQALRRRVNMRRIPDMHKTIKVLAEREMLPAIWFILSRFEGADEAWQIIHAGPEPLTSQFSVSYGLVLNLLSVNTLEQAREFVSRSFGNFLATEGNLRREEEAAALEAEAQQLVEAFKASATSRAKELNAELKAAKDELKRLKNAQIEAQCESARTMLAADGLPRIVVLNLAAGGAGKGGGNGRPLLMPAVIVGEVEPPPEVAAEGSAVASVTTAGPYYACLSADNRLMRASVACVAGVLEGAAGVVAAADADKVWAALEGLRSNAWSNVEAGSWALQAALGTPTTSAVTRQLAARLPWTFIEADAGVAAQVLAARQAVKAAVTALEEQRRQASSSSSRDGSLEQMARAKRLLKKADKLRAEGRSGGRLESTWKTFQVLSKPTAMWAAYPVSPAVEAAVEALEEQRQLLLELQTDAGLVKWNDALLVDLRFAGLVEAWASGATWGQVMEDSNMDDGDMARLLIRTIDLLKQLQHNAHLLPQLKEAAAEALRGMDRKPALRVK*
</t>
  </si>
  <si>
    <t>C_410025</t>
  </si>
  <si>
    <t xml:space="preserve">MMVQPAAGGSPPRWRRLCVQSVMLVVALRQLVPPSAATALVLHLAEALVLLMGPFAQWGLMQAKTSGGAGPGGAGGPAQTSAETQALLDRVFEGVLTQIDSPQWCARMAPWNCFESSCLYLALPGRLQQRLAGLVAEHAAQHHKAPFSFFRKHSCLMYRGLLLASDLHPRHAKQLWQLLWTLGVLQHAGGLPCQVDRRGLLRHAHARLALSRLASL*
</t>
  </si>
  <si>
    <t>C_410026</t>
  </si>
  <si>
    <t xml:space="preserve">MTAPRPCVRQPYPPLPSDRTPGPSRMLPPRVLAVASSPSPDTNPEPPLPTAAHTPAPTPPPPGTSRSMIADRRLWPQPRPQPRRSPRHPLPHPPPHPPPPPPPPPPPPPPLHTGPLPAVPLPTVPLPLWWAVQPSPTCTSPPPAATKPQALLRAASQPAPSRILAPLPSAAKPSTSLSHATHASPAMTWPPSQARKPLSRLPTATQPPSVASAMLPAPSAETPALGAPLSSQSWSTARPPSRASTQHADSRDLSSGSRAFGPSDDPRRLARGPERPAPPPAAAPPPAAGASAPAFHSRAPPRGTTTRQPCSSAIVATPPPPAAPLPPMPAASLSAATAAPPAAPLPLQWAPVLLVIPALHGLLMPPVTPVPPGLPAVPVPALRSPPLAPAAPCLLPPYTLTRCPGCRRSTPSGGSGRPSFAPHRLNTRHARSTAWRHPGWAPVPLPAPRCPPEPAPAREPPPPARAQAPLPPAPAPPVLAPPPAPPLPAPAPPVLAPPPAPPLPAPAPPCSVPPPPSAHVPPCVPAPRPALEPSPVALAAADPASPACPAPRPPPPRQRPLPLPPLAPQP
</t>
  </si>
  <si>
    <t>C_410027</t>
  </si>
  <si>
    <t xml:space="preserve">MVNTSTDYIIVPCDYEQLLFSGYEAQLQAVQRAASQAGEAQLDKHEKAFAVKDLELAAAREESSKVKQENLAWRKKAVLYKMRLASAEETVQMVQSNLEVNTGVVKGLIEEREQLLLDKQTLRAQVEALAAMVQGKHRETVAQKGKLASSSAETQQLHSQLAESRELVELLTQQLAGERAALEAERGRTAELSQQLSAEQEQVRAHLSTCATLRADCSQLRADLVDEQGQREAAETQVGKLHSQLALRTTELEAAEQRLTRHLLGTAARDEQLVQESQRLKEADEALIGELRHCIDQLKERLAEARRDASEELRRQQAKLERETAQRERLELEAQQYREQLRQHEDSHSAAVTQLRRQVTELSGEVAVLQEKLNASEKKATARAQQATELEAALERSRQQMGQQVSSKDATVGALQAQLEQERRKLALKESELADAASAHARQVEALQRRLEEQDRLSQEQEARLRQQVAQVGGSQSQLQAQLQELHSSLSQRDDRLRQLQRSHAAEVARLEGRVRQLEREVAAAAAVPRSPTELPAHQVRTAEAAVDKLVGTLLGKGPRPGIAGLLDDDEEEDEEDRGPSAGLILTM*
</t>
  </si>
  <si>
    <t>C_410028</t>
  </si>
  <si>
    <t xml:space="preserve">MEERENEQPAELPSAAVGAPEQGGRGGSRRRAAQSGQAKAKAMAAALADDSDVETAAAETPGYELKANKGRGKKQGAAEVVADRDGAAAAAGPSPTLAPVADDEDAGGGAAEAEAVPAAAPKPRSKAAKNAKNARSAAQEQAAAEPQQDAELGASQQPTQALGSQPPTQPQPAGAKTAAAASGAGAAGVLPPPQHPHPHHGFPLHGAGAGGPTSSQVSIFSQGLIKYEPLMAKNPLAAINPRVVEQAKNRMRLVPYTALQQTKPGAKFVPPSVLKAPPGQAAGAKRPLPPVTQGQMAAAAGPAMMPGDVMPPELLLRSLQQQQQPSKLGKTAR*
</t>
  </si>
  <si>
    <t>C_410029</t>
  </si>
  <si>
    <t xml:space="preserve">METPRQEYMTPDYLRAGYVSYGGAGFIYPAKAMSRASYGEGDTISCQLDFDAGRVTFFVNGQEAGGAPWRGAAEAYPAVSVFPGDLVCDVVLE*
</t>
  </si>
  <si>
    <t>C_410030</t>
  </si>
  <si>
    <t xml:space="preserve">MVSVCRNVANIPFKCLSQASRHNLAHNWRHGRCAYDTTPPHLRKPAIPSWGSPPLPARRSTSCTPSTHAAKPPPLRLPNTHHHRSSRRHVPAPSRTPRKPHTNSPQPPTPGPPIPPPTIQTSLQPPTPCPSSPSPHLLRRHRQPEHPHLLHPAHL
</t>
  </si>
  <si>
    <t>C_410031</t>
  </si>
  <si>
    <t xml:space="preserve">MLFTEQSPCSTSGSSTTANYGWPRGYLVRANAAKGFGAGFGSKFKLPSLGGKGPKVPQGGVAPAPAVDLDVPPAIASLWASAQAEWLQYVVERPVVLPDGAEVFLVPRWSRS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VGGAVLLGPAAQRGVAERVAARLAEEAGARAGPGGVTLEVVRTPADPLVARRLVELAAGKDAVRPSRRIVAVVGRVHVLSVEQELRQLAGATQA*
</t>
  </si>
  <si>
    <t>C_410032</t>
  </si>
  <si>
    <t xml:space="preserve">MMLHQALAGAAGAGAALAADGPHPQQLAAASGPEVTPPVAVVAAALQAAAVAPAAQVAAAVAAPAAGPTAVPAGRSVAQAVEGLVPVRLAWSGGPQHGPPDGPPGSLWELQQRLAAVAAGGGGGALDLDFGGAELPPGPKPLPGTGALRIACGVPVTLRNAVLPACVVVEGCPRAALVNVTCRPGPGRRLLTGGGSQVVMEAVVTGLGAGTLVTMSGCFVEVKAAGGGGGAAPSAGAAAVAAAVAAAEVAAGAGSAAAVAGAAAAAGGAAASPALASTCGGSRHSSHSIRNNSGCRVVGALANGFTAGGPGSLLEVLGGCGSKCTAGPGCMVKDGAEMRVSGFRSDMDDHGFLATDAGTLLELGGGCLVQKAVHRGVDVQDQARIVIKQGQGAGQHWGPGRQEKNWDVKVDGCGDMGFLANGGTLELGAGTRVMAQGCGDDGFTSSSGGLLDATAAEECFARACGGYGFCAEDVGSRMLLGKHVCRAEGQRERAMVQKNGGVVKGMLEVSGVRA*
</t>
  </si>
  <si>
    <t>C_410033</t>
  </si>
  <si>
    <t xml:space="preserve">MSYTYLNDDGSPETVKTWSDILAREIPWETYATARLVTDKDLQLIRRYDKRSSELKNSMLDEVGSPSGPAYVEAFMTVLKNVTKPETVQYVLAVLIQMLQENPSRARLFHQQSDQHLSSQPDPYTVLERLLQRQDDWWSQDKACKLLTIVIESRPRKATGAEGDPAETHISLFLDWLVSQLNSRANLAKNPPAVINTCISCLAALLKERATRQLLLRAGGLQARAGRGVLPAVIQRARETPSGSQLLYETCLCVWQMTYLRQAAEVMGQVGIIKQLVEVCRVAQKEKVFRMALAALRNLLGYQDLGLASDMVEAGLNKVVVTRQMQSWGDEDVVEMLTYVDEKLKEGIVFLSNFDKYKKEVLSNTLDWSPMHTSDLFWRQNAEKFEERDFQVLRVLLKIIETNRDVKTLAVGCHDLGQFIVYHPQGRYIVNDLRGKELVMRLLGHSDVEVQKQALLCVQKLMLSKDKLDFIKS*
</t>
  </si>
  <si>
    <t>C_410034</t>
  </si>
  <si>
    <t xml:space="preserve">MGFFMCVEWLADLSIFWLPLYYEAKLLFVVALWHPRTHAAITLYDT*
</t>
  </si>
  <si>
    <t xml:space="preserve">MDRPSSRGALALGAGGLGKAPTGGAVQQPDRPMTGQRGAAPAGPMRAPAGASIIGAGPPGTAMRGGPGPAGGPPGTAYKRMGTASQRPGTGQQAAAAAAAARAGQQLQVENRPITNHGVSGMKTAAAGVGRQVLDKNYFMNELRQKRMEIAQVTSNMKSDLEALERKQAQYNSMDKRASDLSKEVKILQEALADYNTVLDKVGSQAPVYVIQQEFAALKDRNEQQRKRVDEVLTERLNLESKAKQAESKMSEIQASMDQRLNSMPPSQRNEYTTLVAEQQQLQADSKRFEEVLDELDKALQASEGELARNPFKQRSLQLQEQIRALTEKKYELTEEERQSKRSPEELRADLMAKIKRDNTEVEQMTQQIRELQDQIKKMEERVKSLGGATSGAAAAEEKANREKFEELLAKERDLNNFMDGFPSRKAAKMQEKQQKEDGIVGVLEKMVKMQGIIGSNLPSQKKYKEMQDELEYKKMQLENTQTTQERLKEELTMRRTELEKIDTLEDKIKLELTQLAERQEAMEKEMGEFGSVEDIQRKANAARERMEGLRSVLLKRKDLLRSIVAERGLKFQAKRAQLQDHNLQVQLEKMEAKLKNLSAGVFEMDEFIKAKESETNYRQLASNIAALVDDLNVHVKKAVV*
</t>
  </si>
  <si>
    <t>C_410036</t>
  </si>
  <si>
    <t xml:space="preserve">MERAAELQDEIDQIQAERLALLEQVAGLQADAALKDAAVARVAELEGAIAALRERAKYLVADLQRDKDAAESRIVELASDLSITQQQLAEQAAARAASEDAALRLALERQRLAAALELERLINEPLRHTHYATTTTLAHVMRSTAAPTVQQRSGAPAQVHTAASPQYWAAGTSPDLLTVSRPGSAPPSAAKLTAGGVTAGGGVSPRPQLDSVSISRPDMSAALTGKDLTRLGRAWGTTTTTAGHPHPAYPENVNSHLTPPPPGPPRRTTTAASAAAAATATAAGLTTAAHGTAASRTRAAATGAVPAYSPFYGSLAASRPAGTASGSSGGAFGTNYPVPTAVPITAAPPALHYSYAPPSATAAAAASTAAAATAAAASSSGGIVPRYLTDMPRSPGPPDNASLWLTTGAWASPTAGRPDFLAAALATPPVGASPLPSPSPLRGAMMSPAGTASPAAGSASRRGASARTPPAPAAGSPAARTTRAGSGAASRGGVSGGGAPAAPHPIVALRAGRPAMRSAIKAERREGSGASTLVYG*
</t>
  </si>
  <si>
    <t>C_410037</t>
  </si>
  <si>
    <t xml:space="preserve">MGSLGGAEPAARWFVASIASCQMASDGLRRQSHAFASCSSAKAAHFVETKRSLPLAWIASKQAAPGSMLAADATFVVAARRNQHLPRQIQSFLHHLPSAPGEAVSVLLWAPGGLLFRAHQAIKAQIERSSHWRPFRRLRNAAAGVGQDDANRVGSCGPRAARVAARWAEQGMLAERQLLLEDAISYYEKAAAAEPGVAEYWARMSKACSDSSYVAGTPPDKAVALQRRAIELGLKAVEADPSSGFGWVACCVSRGRLALFVDNRTKVALARQAQDDVRKALHLEPHNDVAHHLLGPLELRDGERERGGAHHHPHAVRAGADGGQLQGGRQLLPARRGAAARLPHPPCGAGPHLRQAGPAAGGGEGAG
</t>
  </si>
  <si>
    <t>C_410038</t>
  </si>
  <si>
    <t xml:space="preserve">AGLVRGGERWQRSAAPLLQLHARAHGLRQRRRRAARRRGCAGGLGRAAGQRLSAACLGQHGVVAQHEQQPAKRDGGCGGPALAGDAEDSLCGRRGAHVCSVPRRRRRQCRPRGATGGGGPAAAVVEEQHCWAGSGRACCREGLDDAGGSIGVFVEQSEGSGLGGERDLPHRRVRWLVT*
</t>
  </si>
  <si>
    <t>C_410039</t>
  </si>
  <si>
    <t xml:space="preserve">MERAFKTRTSGQGARPCQRCSRFTRSAVCVQALGRGEDHELNCTTRRGFVARVLGGAVAGGVGAVLGDTRPAGALTLEQVTPTVVPAPALPPREAAIVSAFERANYSIVNVVDLLLPGRAAANPEVDIPEGNGTGLIWDGEGHVVTNYHVLLNSLKGLSGPNPAANRPKVAKVTLLNAAEGGLEQTLDAVLVGVDRTRDLAVLQLVAPPAGALRPAALGSSATLRVGQQCLAIGNPFGFSHTLTTGVISALNRDIKSQLGTTIPGGIQTDAAINPGNSGGPLLDSSGAVIGINTAIFTPSGSSAGVGFAIPVDMVKSVVPQLIANGRVVRPSLDAQIAADTVAARLNVGRGALIQAVTAGGAAEKAGLLPTRRGLSGIVAGDVIQAINGRAVNSAGDLLVALDGLAAGERAELRIVRSTDQGLQELSVAVTLSAEK*
</t>
  </si>
  <si>
    <t>C_410040</t>
  </si>
  <si>
    <t xml:space="preserve">MGRLPKGFKKSAGKPHEVEDEAAPAAAPEHEHAKEEAAKPAHAPAPAAPAPSKPAAKAEEHAAHSDSDDDSDDGGEKGPETRGKMLQRHKKEMAAHKKVVQKLGSKKKDEAAKLTAEMEARHARELKELDAREKAAAAAPAAATPAAVAAGAGAAAEADGAAEALDGLALGGGHKAERQARIAEELAALGPSDKALEEERLADLLAPLGLAIREIRADGHCMYRAVEDQLGQAGGAASAPDHLALRKLAAAHIRAHADDFLPFIFDEDEKGEPAEQLEAYCEELESTAVWGGQLELGALAAALRRQIKVHALGMPTVTLGDEHAASGGPPLQLCYLRHAFGLGEHYNSVSPLAKAPADSEDATGAAPPATS*
</t>
  </si>
  <si>
    <t>C_410041</t>
  </si>
  <si>
    <t xml:space="preserve">MDCSALAARRALSQCAGPSSRCLVPAALPQSRPRTCSRSTGHAAGHRATTIVARANGKTVTPSPLFDEVAESEGFIRLVSPDSAEPNFDDPDWISKVDDWHEFWNYNNWELEVEDIETEEGNIAGPMEAVRRAEKLVDAFAEMDMRTDIVNWMGTQWSEDTFEEDKYANPPMDPERPDPNPPLTLWDLRARAEKARQRQLIDAEWHRRQNRIGKLWYPHMDEYRDMRVRDNPVEGYRHDWTEEQIQLLITNNGIACDPKTHGALTENPLANQDYHALGVRYLEETEELLERTGHLASTNLRTQFDREFILHGEDYGEDEAEAELDAMRREAEREALIEAGIDPDEEDPDSEVVGEVRLG*
</t>
  </si>
  <si>
    <t>C_410042</t>
  </si>
  <si>
    <t xml:space="preserve">MVQVVKAALRKHCRSTQSNDTWDKALPWLALAYRCSPQASTRYSPYKLLYGVDPIIPPAVRPRFEEHELAFTGDGSEQAYAEALLQRSEWLRRHAPAAAGNLLIAQHRDTQRYALTRSGGYRARALEFVPGDYVYLRNANPDNTLEMPVRDQVLRVEHVGDMGVAALVGRDTARLRARVEQLVPCHLPNLDPIQDARLLRTSNDLECEVCHSPQQPSRMLLXXXXXXXXXXXXXXXXXXXXXXXXXXXXXXXXXXXXXXXXXXXXXXXXXXXXXXXXXXXXXXXXXXXXXXXXXXXXXXXXXXXXXXXXXXXXXXXXXXXXXXXXXXXXXXXXXXXXXXXXXXXXXXXXXXXXXXXXXXXXXXXXXXXXVCAAAYPPLGVALLCVLC*
</t>
  </si>
  <si>
    <t>C_410043</t>
  </si>
  <si>
    <t xml:space="preserve">MTWAAGAPVASNRGHDEAWRAAARDQMAGRPTDWRAMFGPGGYTATVDWPSARFYKELLAAYPGAKVVLSVRESFDTWYESVSESIYPSSMTGLQVRPPPWLAPWFSNYTSHYSMVDEVIWTGTFDGRFEDRNFARQVYEAHIAEVKRVVPPAQLLVFSARQGWAPLCAFLGRQQPSPDTPFPHVNDKADFNQGLGARQRRARLYNNIILASNAALAAALAAGVGLAVRVLRGHRRRVD*
</t>
  </si>
  <si>
    <t>C_410044</t>
  </si>
  <si>
    <t xml:space="preserve">MLLRASTSPCRLEAAVSQRKRVVARALGPHQKLLLIPDGFKERVAASFEPRAAAYDTGNVFHSQLAESLLSHLTLRMGDRALDVACGTGMVALPLARAVGRAGRVVGLDLSGGMLAVARAKAEAEGLMAPHGPLELVEQDVDAASFPPGSLDVITCSAAIPFLPDTPRSLATWWSWLRPGGDGADAGGRGGGGGRGGGVLAFNAFATPNTPEYGIFLRLLKDRHGIEVEDPCERLGSEERCRAAMAAAGFVDVQVVRDEFDDTRPRPLAAFVEGWWRQCASSPFAPLDALLSPGEVEALRQEFVEQATASAAQRVVGGSVVNRAVTFVVTGRRL*
</t>
  </si>
  <si>
    <t>C_410045</t>
  </si>
  <si>
    <t xml:space="preserve">MFSQVGAIKSLRMVTDKDTGKPKGYGFCEYHDVGTAQSAVRNLNKYEVNGRMLRVDFAEEHSVDGRGKREKDMRGGGRGGGGPSDSLVPAAPPGTRPIGRDAANAAATQANSLLGNAPYTGPAQDKISTVIAGMTPLQLYEILSQMRSLAQQNSATARSILVSNPQLTKALFQAQVLLGMVKGSAPPSTLPAMPQPQPPQQPPPVAPPAPQPVAPPPMSLPPQGVAPAMQPYPGAPYAPGPGAPPPAPVMGGMPGPAMLIDPTTGMPYTAPPGAVIVTAGQQQGAPQPQPQQMMPPPQAPPPQAVGPGEGPPASVTLPPNLAPQQAQMLQRVLSLTVEQVNALPPAQRQQVMLVRQQLGLPQ*
</t>
  </si>
  <si>
    <t>C_410046</t>
  </si>
  <si>
    <t xml:space="preserve">MAPTASLFEYVSSKLDEPPLTPEELEFMAEHEKVTIVPNFTLNLPNSMLTCIEGTYGPFRPNIPVEVPLYLALALNRRNKCRIQPPGWMAREKLKAVLDEERTIPQYFQPVPQYYVETAKMLFAEARAIFGTNAEVTTQIMDLVEELKKVRNSKILDGLRKVSGPITVKLNNLSASESNKIRLLFENSLNMWHQLSKNDKEWQEVRMTGTTDTPATL*
</t>
  </si>
  <si>
    <t>C_410047</t>
  </si>
  <si>
    <t xml:space="preserve">MLCREADKEDCARRLEPVLRCLGKAVGALFSASLSTHLEASTVAAQLAALVACGDVCGQEQAVKQLLVDDAAEAAEEARVALLEALLEQLEMHGALPDVLCCSLHKLALGLVQGRISALTVAAHRPHPLAAIVQAALSVVPSGCSAATLACRLMAAHRTSTGQLAGLHEDVAAGAKLLRDLLSASSQRPQQQPQSTSMNDEEQDGPCSGAADAVTPGMLQSLSASMGNAGLDLLQAQHVAPAAELLQLSADLALRRAQALHGAAAGTMADPATTAAAAADVAAVVKKCKAHVSALQQVSDLEGVMAASAAYLAQLHGLCEAHVALPLVKLYVRASLTRAHNAAAAAHTAACSSRDLQEACELLDGQLQEQGLGHIAARPGAGGGDDSEDDAKEQAGGQALSAAALGLLDSAALAHAQLGLWLAQQRMATSQACDEAMEHVGKAARLWARILACRTCHSSVSQLRMPQASLQALLQAHHLVHLLAGSFPREASQLRRVTPRLVSWLAQQVKLREQHVYLLLTALPDSTCATWAMAAAPAASLAEAAAEAVEAPSTKLGELLELMQPMRAAPLLDHQALGSAAAGCAAELERGGFLRHGPAPLLLRCRCHQSAAAAYLRAGDTANAYVQAQEALRLTCGLFALVDTPDPSPDSAVPSHAASAASASGRGAGAGAAKPTPAEAAAAAVQSGAATSAHDYAVRDEDNEPKDEFEDLGRRPGQQQQAAASGDPQREVVGVEGSKQSALGVSAGLGWAVAAAHLASLYQAARVFEASGCVEDAMCLWRECARAAAAFGVRSLQALSCCCLADVACRRVDAAGAAASLQEAEEAQQLLQEQMRRYLARMTTAGAAAMAHDEAEAGSESDVDDERRGSGASASSSGGCRTAAAAGDVREAALRLVAELCDSGRGATCAGGDSTAALERGAEAWVREALGCLPADCVVASIMEDREDHVVLLGRLARGGPPLLVMLPGPRESGTQGGGDSHVGGCLGQLQRLLEDSGDSMRTDQAAASSQNQKAQWWKARTALDASVSKLLQQLDSDCLGAWRCLLLPLPASHRGVLAGAAAAFVGEHVTGGGAAPAAGIATAVAQELLTVAMANMGQLGSNEVGTVLRTVCGGISGGTSCNTDVAALAAELAAAQAAACMALLHLPQPAAGPTASPEPAPAKPAPAPAAVAEPVEPVPVQPRARRPATAGASAATASSSARAVPGARARPGLAARPVATEAVRRTTAAAAANIAASLEALTVEDDAASTSAAPAADQPARSRRAPRLAAMQSESAASAASKAPPTRGLVAASKAGARTARAAPAPAATLATTERVATLSKARTPAPAMASEVAQQGTVATSNGGAAGSCPLLLVLSPCLHALPWESMPCLRGRSVSRVLSLPACCGAAAAAFTSGGGRSSPAALPTSAFYLLNPSGDLADTQSAFQQLLEAQAGWQGVVGQQPSARALLAALANHEVFLFLGHGSGEQYLPLPALRKLQRCAAAVLMGCSSGRLRLHGAYDPAGAVVAYAVAGSPAVVANLWDVTDRDIDRYCQALLRNWLGCADPQAAAAAAAAGQEDEEQEAQPVGWAGLGQAVVSSRGACRLPHLIGAAPVCYGLPLHQ*
</t>
  </si>
  <si>
    <t>C_410048</t>
  </si>
  <si>
    <t xml:space="preserve">MREPASLQEDNLHGLAPPGYESPPRRPAGDATGDDRSSPAPGLDDDGDSVADAQRRATLSRLSMATDLSRADSALSTTAMRDSRKKRGGVQFGADVRTGTSNDGAAGATADGVTAGGFGGFPASLVGNSGPSLTSPAGRAQQPNRTVLTRRNSATSGTGGPAAGGGGAASVSGGSAVGGALAGWMSVRGAAPLDLLEPPEDLPPLHQAAWDNDLDGLLDLLRNRPLGERVGQLVWFNPKLYPNFKPRHAQQQSQQPQQQQQQAGGAAMMGTGGAKAANLLNPFAGPNAGPEFAQGQPQQQQQQRPLSGGNAPAAGGVSGAGGGGAYRKPPALGHVSTAPPPPPVPTVATPASAEQALQALLRREFLRHACHPLTIAAAHGNDRMVDELIKAMAADAAARTAVRSSSIDRGGGGGMPSSSMGGLDGGRGGGGSGGGAGGRVDLQLTWTKPPADLPPGCPWVTPLAAAALGGNGECIRLIGAAIRGGRSGRRADDRSTYGCFRFRPLVLAQSAEAVHALFDYQITAPDTIKNSLCDAARRLAKRQQAALARAAAAAAAAAAAAVSGGSGAGAAGHGKGAPGQQLPKQGGAVAESALGKTGGTRPGADSAAGSGVGLSEMGTSAAVTDADEGDDGDNGEDGEVSQRPSARPGVSLASMGGPSRGMSEGSLRAAESLLLGGPDSEASELAPLPNQVGGLHSAPRTGFEAALDHTFANGPQELXXXXXXXXXXXXXXXXXXGDCVGAGAGGGGVGTGDGAGGEAGVGRVYGQADRDAAAALIYGSRPRSAAGAAAGVGGYGVRQVPWEGGRSSPLLAFGAKLQAALVEGNLPLWLHSGKFVSLMEDLVKCTIAVDAHLVPADLAWLVMDVFERCLAHEFDT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FRNIQRSEWGNLFEFIRAKKIPIENFGSAQHGPGGAKPGMEDDDMDPAFLLAVSAFHRVARSPCTY*
</t>
  </si>
  <si>
    <t>C_410049</t>
  </si>
  <si>
    <t xml:space="preserve">MPAVGRGVAGRPKSLVEHLNDQAPKRAVNDIVSITRYLMSARLLLNQATSYRVIGDEEQLYVILLRFASLVVETIPKHRDFRDAGGTYTSLKRELMERYLPELERLKTSLKLKERAEPPVSHSRNRPADAVQLSASNLPQLDWARSGAPVAAAAAAAAGPGSAMVLGGAAGAAPPMLQVDDLLEVMRGGMSGAVGATPPRGIGGVGPGGVGYGSPGPTDPYALAAAAAAASSAAAAAMELPKYAHTYASAGGSARHALFGSSPPGGGPAQKFISQQLSLPRYPALDTSAAQAAAADLTALSLGQPSAGPSLGPQEVAVYHVSPDVSGLPDTCTVPHGHPPPALPEPAPPPPPAAAAQPSPGGPKELKKAAQLRDVHVSVALMEEFLHYARSNTARGIESCGILAGKLLAGDSTFAINTLIIPKQQGTTDTVQALNEEEIFEAQFERELYPMGWIHTHPTQTCFLSSVDVHTQCGYQTMLDEAVAIVMAPSDRSKRCGLFRLSTPGGLTLVQKCPLRGFHTHPPTDTGQELYELCGHVFLNPRTKHEVLDLR*
</t>
  </si>
  <si>
    <t>C_410050</t>
  </si>
  <si>
    <t xml:space="preserve">MAAQVIEEHLQEVLKVSSQRSAKLDPSPDLLQRFMSDNPPDMRELTPWFEAYRSEFMRLLRFGDHETLDYPVACVYAIPADVQNPASHFDTLVAQLAPPPLMQQDVMYTLRDKDFPRHYLLLLDSSTGMNEKRAMDNLTAIRRLYGEAHCSILRINSGNGDRAHSGAPVDFFARYQFTCLSSGGAGEPRLRPPPPPGGVGAYLTVQVTGRGCERTDLDSVGGFVREFLCRTLLPKLEDRIARLNASITAARRGLRNRLNRFWKGAAEDRQTDRPYPWHSVEGQMRQLGDLAFLMRQYPFAESTYRLAAQDYQAEGNSKWYAGVEEMIGLCSVLGEPVDPIAAVLLQNDPMKYFMRAYEHYTKPPAAVLAAAAPPGSGGSAVGAPGSGPPLPPAALAASKIGRMLATRVVMLGAAVQCAAGRYRAASDALMRAQSEEENARAGLLLEQSAYCMLYIRPPLVRKFAFQMVLAGIRYICCGQKRIAIHAYRQVLAQYLGRRWKYIEEHLHAVLGAQCVEYGDKDRALWHYCALLDCGHRPAAQQQHNVGQFLNLLAGVRDQLAIAHDGVSLVDSLPLPLVNRHDVRVLCSDTACYSGPAARAVPESSWLKMEACCTSGSNNWLVEGGGAKQERDHEEYTMCVSGEEVGVQVEFRNPLAVKLKVSNVRLICNFTHESDPSAAGKGPVAIPDSSNTSTFAATGASSSSQSSNPLADGSHPLLPGAAPPAISTQPGSEYLHVAEAQFTLHPGEALVEVLKVLPRAPGWLRITGVTWTLNGTAHGRITFDVKGRRRKKPKGERPGQLKHFPPHRRLLFQVVPAMPRLELLGDPLPPALYSGELCRVLMRIRNSGGLPLRSLALVVGHPEAVVPATDANKDRPLLDSLTDHREVVQLSKVPASARGTLQLYRLWPGRELAPGEVLEWPLWLHPRGQGTLKLPIVWYGEPAAPKSGMRHRTLRICGSVSVQPLLSARPVVWPSPTHLSQYLLRLGVDNSKDAERVVLQQLAAVTVPPLPPHHVAGASGVDTPATPTNTPRPVPVGWRMSMLGDTVGAPASSAASTAGLPGNATPDGAPSTTGASAAAARSLPLAVPLQPGESAGLFLQLLAPPPAAQQLRQAVGSSASVAATGGMSGVTGGAGTGISQPPSGLATPGRADDPSAVAARAVAQAAEAVRSLALAEGGANGAGPTGRASPYVDGSDSGLQQLNLFGPGVLAHFYRRGRRGMVAATPSLGAAAATTPGGLPQQRTGGVATPGMATLQQPLLPGGLPPALGQSVSFSPQTQGGGGMVPAGQGQAAVAAVGPGRPGPPLMLADPPLDLLLLWHVASSQRTGAHQGRQRLGLCRPYDPQSNRDLSGCIQAHTTPVRMLLTGPNGASSAASATGSAGPVVRHDFRRSPLAVLPLRLLVRNNTALEARLQIEVGEGWNSNDAPHSWQASTSLLGTSHAVAPVGAPGSLGQPGVGAAGPSPVSAGPTGGNGPLGQSVMAGAPGGGGGAGGGGMGSSMMAITYQAGLPPCPEYTWVGPSFVSVPRVQPGGEAEVTLAVSVFRPGAYSISGYRCTAFLEATGAVEVQRGEPLCFRVEGA*
</t>
  </si>
  <si>
    <t>C_410051</t>
  </si>
  <si>
    <t xml:space="preserve">MIAAMPDARGPPAFTYSPARHSSVSLGQADDQQLFELSLRLKYVEDPRVVLPALTQLHGAALADLPVEAVAARHEIVNHLLVLLVSASSTPDLVALAAQCLSRIVVMLKRALLLATDATYAASAGAGAGVGASGVFAEGEAEDPNGAGSPDCGPGSQRAAAQQHVQDGASGTTAEQLLPHGLPPAPADGGGSYAGTAGRSLGAAWAADDEPLNVTRLAYLVGLQVFYALKDPQRLFAAAPLAEELLPLLLLDREGPRAVVSEAECIKWSNLLQALSTALVSNLSIARAESPPIVQAYTRDSATSACTPLPVINAPTVAVLSLAARLVTALPPELWVAGIVPPVLTDTLAAVARDEVLSMLLPGLRVATQPLLAVLRPDTTRLLEVAAASEAALAAGEELTRQLPALRTGRLDPEVLAWASAAASAGSPSKASGPAGTASGDPAWVSRAEGLFLQLLSHSSPEVALACYGLLEGMAVMELLVVLGLADERTRRQVARILLQLMPDAALQSRIVPWAFWIRLFESDPQVGALAAALAAAEREQQTAGDADTAVSWPRLRAHTLAMFSREPEQRRAAAQQLATELRSATGTPILHAMQGEPYTLDPFRVCLDSGARGDLVIPAANPRLARSFRPADVSNLLAILSNPELALELRRSAAEQMLALAGEERLRECLEEQGALHAIACVAALRDPASGAALSVSQADSLAAHGIPPPTPDLLSTLDVQLPIAAINLLYALAAHSPRVRAWLVSPAAPTPRPRPGSHGPSGARAGANGGGSGLEMLVNGVMPLIFHSMVTVRRAVARLLAALCMGGEADRWTGWDAVARSARAGSSAAVLAAAQPQAASSSGTGSAGDVLVLPHTFEQGYVLPCRTTWAPLPLVAGSASRPGGNKAAGKSITLEDKPLLQVANSQSDAVCSDLVMEQRELVVLLVQERQALRAAGGDPAGLLVLMNEHPDLIGYLPPAAMHTLAASIRAVAPAALVARGLAAVGAATCHADCTAALRALQLVCGMRQGTAALAAADWQVRLENLLSTCPTSPEDRALWVELLAPVRRMILNGALTQVQLLQLAEYLSRSMHPLLSAPDAAADPPPLPVALANTPLLPDHLHQHTSLACTQALLATLVDLIRCARNRLPQHQARRLLAALSPTPLLRTLGTAYVGYADANYGCRVLALQLLLEALRVISGTPEPEAAPIELDLKEALMECLYAVLANVSGGFAAAAAAAPVLARQPQASAKAARGADTATGAAAYGGTHGFAGKGAVRLAMGCLLHLTELLPAGEWTSCWQQMSGSFWVSRLLRDRDTVLRAQAVEVLGRLLQPGADTTQSLVAQGWSDAVKTMIKIALDRNARFALRTAAMRVLVCCMAQEASADGKQVESDGLGSSMPRRQLFASASALRPAALLLQHRELWAQLPGMVREPDAPAGFMAAALSLLLQGLLLDSDRTVAVLRQPGFIGKLLELLDHKALEAGSGIPAQTATGVTPPWPARTAAVATYGLAQGAWDWSQGAWSPQHAVGAPLTPSAAAGPAPASSSAAAACRDAGPEVPVDVQVENVAGVDVAVATLQQTAAAMASVAKAADATLGAFARLAAGIASLDAARGLQTMSAATEGAAKMDAMCQTAAASNALLQLLDEDEALQLLVSVDAGLLRTPGPLLCQCAEVLAAGCSPRPLRLAVVCLLATFLARKDTARALLLFPSSDDEHLVGRTGAEVGADLCGALVALLPDDALAPAPAPGHPPITSAGAQTPMPGTAAPSPAPPSAARSNPLAASTSSLLPTFAAQHGPAGRHAGHADGGTAASAAVQSLSSSDLCIIIALRNLLAFSSAAKTAALRNGYHRFLFDSCRRAAALLAPATPSAKLTGGERKQPGSEVEGLIDEPQVLLASPQIGRPSEVAAASARGGGQEHGFVGPAAPAAAAQARRMLEQKVVAALSLVKHLALGCVRARAALVRDGVLAVLRALWPHALTATSGPLFHELLGCLNNLLPGCAEARARVATEGGSVPAGGAAEGAPGTLLCSLVACIFGATRLETPTFTLAVGVLLQLAGAEDGVHQLLRAPFLAACHKALQDSANAHAPGGGAAAKLGRDLARQAALLQVLTSVAAWPAGQHALLRSTSAPGLMELVVRVVSLDAAALTAPGGAGAAQHAPQHLVLQLHNGGLALLRNLCFAAEAKAHLLANPAVLPALVAAAEGVAANPEGAAYAASGLWSLVYLGEKVGCRALHVLL*
</t>
  </si>
  <si>
    <t>C_410052</t>
  </si>
  <si>
    <t xml:space="preserve">MPAVAVDGITSSGQPLQLFPAQAGYSQALQLASAAGAVLAVVDLSAAAPDSSGRHRARALLQAQSGSAVVRFGSSSAAAAACGAQQLLSSGCWVQLQPPADACNSTSGTAALCGVTALLLTDATSTTASTLQSLAGLGSGTSSIGSGSSTCAAALVSSASGSASYVRAACATQAAFLAAVVDPDAPLRATFPPASSPPTSGIAAPASSSSSGGGGDNDDDSGLSGGAIAGIVIGSVVGSMVIIGALVWGLIIWRRGSAGPDAKRSTGKHSQSGSLSSGLPHGVPGVVILVDDSSAGGHSSKAGKGAKAGSSLLGSSQLSKGGCGSNGTGAKPLSELQEPADWSLEKSAEVQKALQGLLVTADDPDQDDVTWRIDPKTDISWEEEDLLGRGTFGVVYKGVYKDLPVAVKAVLRAVHGEFDGASLKSLLQEARILAKVRHPNIVTCYGGCITENDVFIVEELMSQNLSQLITSAAGVPIPLETVLRIAMDVARGLFQLHPTIVHRDLKPDNVLLDAAGRAKISDFGLARFKMQSYLVSTKNFAAGTLPYMAPEAFRDKLHGISEKAGE*
</t>
  </si>
  <si>
    <t>C_410053</t>
  </si>
  <si>
    <t xml:space="preserve">MDTTNSDIHGALNQSLRGLTSSQQALNAQIVTAEDPDQDDVTWCINPKTDVAWDPKAELGKGTFGVVYKGVYKGMPVAVKTVLRAGQGAFEAQSLKSLLHEARILAKLRHPNIVTCYGGCITNADVFIVEELMSQNLSQLITSAAGVPIPLETVLRIAMDVASGLFQLHPTIVHRDLKPDNVLLDAAGRATISDFGLARFKMQSYLVSTKNFAAGTIPYMPPETFSSTIVGISEKADIYSLAMIIWSLLAGQLQPWTGYHYAAIMFKVSVQGERPPLPEDPARCPPRLASLIKRMWAQEPAARPGAGDVLKQLGIILRDFCK*
</t>
  </si>
  <si>
    <t>C_410054</t>
  </si>
  <si>
    <t xml:space="preserve">MVMCSCIPPPASLQPRKVYNILVPDVFPLKPPDPHSDVPKGVERKMEKLAEYLQKQPARTSKVSRRLTRRIKAELAYKNYGYVKIAVQTYRYLLGKSAAEESPFTFSYFAKELIEEPDAVIRTLMSHTDPMIRTMGAELLASYIKAQNPVEHQLRAVQPLVSTACELARKGGQLQAAQTLACLRAVAEFMGLCFELKTLPPNLEEIEAAVLQNLDTSGASPVNTTPDEATVPGLAHSLLLNFKPFLQASGKTLSAWHLSDISTVYRVMETLFRHLDENGRWQQTDSVQRLMALVQSSCSEQPFPLFTALMRHSSAPGLGPDERVVVINLALQQPSVYSLSAFSMALQELPRALTADANAATTALHNAVMGAVRKLAQEVGDAGQMCEAISSVLRQHATPSKTAQACLECALTAVLVIPSFPEAGRTFPGGHAPAQLLQQLAAIITVWGSAEAESRATACALLGAVLTACGSAGVGAGGLRDEKQALGLMDLVLQMARNVSLGTPADVATMSRVLIACLDSKQPELLLHGVRLSKVLLAEAYKYAPTVGAAAAVERAAKDAADVERPGTGDEESDRLWAVSLLLLINNLLSTLASRGNCPHLLPLRFTIPAEACASLKEENGALVSTSVLLQGDARFAEASLKGVQAEWPVSHWYGKVLDALCKGSLLQTHYMHNLQNVVFEPFAAYSMPGLPAAQTLAVQASLNPSAAGVQGAGAVAASSGRDPAIQHLSSKLEAMARNRVASIKRERLNLQHVMDLLGDGEVEEAAAGQAKGPNGAAVAAAAAAANGSSVSSHEVKLSVADVLSAVATFNDKPLPADVSAGPGPLELADLAQRLEAVTG*
</t>
  </si>
  <si>
    <t>C_410055</t>
  </si>
  <si>
    <t xml:space="preserve">MHSLKLRTGRSATAARRTSNALRPVLACPTSLTTIRGMEEHCMAITRAVYTSAENLPEPLWKENQLRWARPSTVPRVDAPADAPPVVILPGFGNATTDYTAPFGNEEAAIATRLAVRGWRPFVVPVERKDWFKVARAIFTRKFWSSQLTTEPGYTWYLERVADTVEQALRETGAAQVVLVGHSAGGWLGRAYLADPRYQHQDGAGGDDAATSAAASNSASAAAATSRPPPGTQGSRPNPRVRAMVTLGTPQRPPPAEKKRDMTGGAQGWVDRSYPGARFAEAGVRYVTVCGRTVRGHREFPRQRKGPRIPEEYAYDSYTEVCGDGEGIEGDCVVPLGSALLPGARHVILDGVYHSMSRIGTFDEESGVVWYGSEDVLDAWLAPLVDELQQEPGPGRARSGNAEVLVARAGAEGQELVA*
</t>
  </si>
  <si>
    <t>C_410056</t>
  </si>
  <si>
    <t xml:space="preserve">MLGGHALLRRQRIGIAAAQQASPAADAPGILRKTLRGTLAQVTLDDDGGEQWAIVSESDGTIQPFARGVRPPKKDKNGNDITAGAVVGLSCPTDSTGSCTYVSSSDTTLLAGGATPGAATSKVVQRNLIINIDYASCNYSASHNESSLRTLYLGAAGDGTGGHALKFEQCSYGGLTMNATAFTVVTVQPNCTAAILVNCSYSGISNGADAAAKAILGTTAFSSFTHYTYILPPGFESICGWSGLALLPGKQTWLQTSSYGVSRWATAMQEGIHNYGLWHSWLGTAEYNDYSTSMGRGNSCPNAPELSYMKWATPVTGGSALNASLLPVGQAVTFNLPATYLTGTGNFLRVVPDWIPNYLYNVYIAVRANKIGDSALGNGYANRINVHYLNASLDNQRWNGNYTYQYKDRKITVLNTTQVNVTTDLPDYNLVVYGGSWVTGGGNNKNKGRRMLRRAGQQ*
</t>
  </si>
  <si>
    <t>C_410057</t>
  </si>
  <si>
    <t xml:space="preserve">MMAPGVSASARALVVGSGAVPIIDVLKYLGVKDITVVDTDPERLTVVQTAHGTSSVLGNDLGVRTWQGDFCELPAFLGPLDVIIFTDEPFGTQQTPREALVKACLALKPGGCVVVNSEEESRRWRPKYPPTRENLAALEVANGYSGILQLPAHYRLRTPLALRGKVVKGYGRGSRQMGTPTANIETGLVKEALASMKPGVYFGWAKLNPPHGWPSVDSDVHKMVLNVGSRPTVNKGDEAPSLECHILHHFEGGQEFYGSELEVLVLGFLRPEIKFGSVDALVSRIRADIATARVQLEAPQLRAQAAVLLDK*
</t>
  </si>
  <si>
    <t>C_410058</t>
  </si>
  <si>
    <t xml:space="preserve">MATRHVSRLALDPYLRDHLIANNLTTARDVLLLSPLDLMELLGLTWTAAHQLLADVSAQISPPYSTAYDVFTQQATAEAPAPLRTGLPTLDGALRLGVPVGSITELVGPGGVGKSQLSHMLALAVAMPEALGGLGAGVVYIDTERKFSAPRLQNLQHTVLQYRARLVVVDSIAALARTEYGNPSSSGASGSVAGGGGGLVGSIMDRQQVLGRIAASLKALAESLRIPVLVTNQVAKSPSCANVVLEYVIGPTGLQEVPRHESELPPVLLQRGSVLDMAITNEVDYGAEL*
</t>
  </si>
  <si>
    <t xml:space="preserve">MATPQLDKFLETSDANMLDKPLDFTLSDSYPCYLCCLGCCAGWGGLGFPFCLQPIGSCCGRSMAPYHSLTLERDTLKVKWAVNDCCFHIAHNTKAVPLEKIQDVQLSEDCCLTMFSLKQVNVETAAGAGREVEAAFCAEPEKVRDAIQLAARLHKAAMSAPGAVAGMTRAGGLGGGLGGGNIAARVSTMDTLVRRGALSPEEAARIRVSVLASETDPMPRLVDAANAMDQAIITPNEFAQIKTKIIAQIQD*
</t>
  </si>
  <si>
    <t xml:space="preserve">MVAGSRGGSLRHQESPPKATIKYKKQAGGNDPTTQAKVDCKVPIDEPIFQPFPPEVTFHNYEPFQTYEATLYLRNNDNVSRRVKVLPMDSPYFSVRRAAPPAAGKEDNKVATGMEVAFTVTFKPESRDDYSCDLVVCTEREKFVVPVLAVGASAALDFPDLVDFGSVATKVETKQTLFVRNVGSKAAHFSLSAPPPFTVTPTAGHLSPGETLQCSVVFEPPSTGRYEGELEIQYDSGRCVYAQLVGAGHELEVGLSQGVVTMLSTFVTKSSQKTFKIINNSDVSVKYSVKQRSTAEQDMALTAQRLGTLTATQIGGGYHSGGAGADNGDGDASSEDEDTILAAAGPQLTRRLHKAQRDALLDSYLFTDRNFSVNPAEGTIWPRSEVEVVVTFSPDHAREYEVVAYVDVAGRADRLPVVFKGRGLGPAAVFSYDVLDVGDTWVNTLHQYEVELQNRGKIDVDYRLVPPGSAFGTRFSFEPPAGRLSGGQIQVIKVKLLSDLLGTFDETFAWQIKGSSEPLSLQFKGRVCAPSFEVDVEGLDFGVCSYGFRYTKEFTLTNTSEIPLRFAWRVPSDTEEPKEFQILPGKGTILPHGKVKINVEFVSRTVQRYRTELVMDIPGVAERQLVLPLLGECAVPKLSLYSRTMEFGECSLRFPYKQEMRIVNESKLPAKFEVVPQDSASLGLATFTVEPSSGGIPARGEQVVELTLTTHTLGRIQIPVKVKALGSKAAPLEFIVNAKCVGPQLDFGDDPDNRTTTPSLSFDKVPVLKEHSLPLVINNCSAIPADFKLFIESKDSVFSVEPRQAHLEPGDSLTAHVMVKMDESMDFADTLHVLIQEGADMAIPLTSSGVGSAIVAEEFASGLLDFGYQFVGRPFTKEVTVYNMGRKMVMLAWSSSRYEELKKEYAKANRGAGKKFDIVLIPQEQQPVFSITPDKVQLGPKEAATFTVTGNALAAGEVREALTCNGTFGNNAKGTKKVFETTMRADVATPLLHFSDRLMHFRYTYKKGAAIETQTRPLTIKNVSPLPLTFGLRPQPPFTVDRTSWTLDLEESGTVNVTFDPNFKDDLQSMQSRTKLSVVYSDNPQRDSVDLHGDIDFPNLAFETTTVDFGSVLLDTTRRVPVRVVNSSNVDVVYSWAWDKSSVQEDVNSIASMSLRQGRPKPPPTQLFDVMPIRGVLRPGEAETMTFSFFAYPGMRASCSAVCQVEGGPLYTVQLAGESNNIKYSVEPQGMDFGQQLYDRAVERELTLTNSGKVPFTFNFNYSRLSRPGIVEATPSSGAIAPLTKEVIKVRVCPGIPEKLTETLLVEVAHFEPIPLAISVEGTYAAVSLNLPRHRDETFVDCLEKARAAIIAAALSHVPADEPNAPDEAAMSLAGGRDGTGSVASPTRPTAAGRSIRGGPDAVGSRSIAGARSVAGAGSRSLAASKSMARPPGTAMQRAQSAHSTAGHGGAQLSSEKKIEVEAERLRLITLLMEREAEKRRQQEQANAQPGLPDAVAAADGNRGGQPSPGALAALQRQHGNADGNQSPTASQAGDARRRRASGGGAASVAPSALRRQRSNNSLAISTVTGFAGRAPAAVVDPLAPEEEGRRARPLSLQPALPSLAVAHYVLDFGYVVKGLTRTRKFKLTNTSNQQVSFRFDKTLLENNGFKVDPEVVSRLPGAPEFASVEVAVTLQANKSTVQPGLLELSYPITIKGSPPVLLTLKAHVQVPDLKLSTELVDFGACQTGQCKVFTVQLHNHKQVPCEFAIKKPAEVIKAKDWQFFVCEPSEGTLEPDQRMNLKVMFTPILNRDAPYAQGIPLKINLNPRMKELQASGRGLTPRVIFSPTFVDCGAILPAFEGQEPNEAKVIMSNPCAFPIEVVSLDFDPRYSRDEEALRAMEGYNDNGVLFLPPLKPGDTLWPEVAEAAAQKKRMEAASAEAQAAQDAAAVSAGGAPPAGAGREEEGVGSLEAVAGAGPLGAHFSAGNVGAGPQKVLAVVTGPSKVGATTQAKLLGTRYGVPVSNLDDLLMAAADLDPPPEEPAAAPPPALMEPMDGEPGSDGEGAPPPVESMEAPPPPFDTEIADLLYDHVLSDPDHEGKPDYVPPHTKLKQPELYGLVVRGLRHLLVQQPVAYGKGLVLDGLASRYLPPPLVAKALLEALGMEQVMPPPPPPPAEPVADAKGKKAALKKGEEPPPPTPPPAVEPLGWRGPVQVFFVQLSASPETLVTRSRLAAVEAAAALDGAAFDLLVPTASVNAPSAPAAAAGALPQGSRLGTPLMSLTGEAAPNAAGPPPSTPPPATSSGAAPLVDISPSPVPGEELPAPVPAPALDEAGKRQVEEAARAIADYEASVAKLVRELGPAGPENAVLHRSVSAEGAEDKVHKLAVGMAFRMGVLSTALPAAPCDKELVPPRFAMQIVPKPRPRAARTPVQRFKVFTLIDYTKEGAPPPPPPPPPPPPPPTPPGKSRGKGKEEPPPPPPPPPPPTRALVSDTRWVIPAGGSVELLLQFASPEVGKFTETLAFDVLGGERLNTLVVTGTCDYPHISTDYRNVFYKKVKARPQTPLIRGQYIINKGQFEFGPLLHSKDATGYLEGSHPDNTARIRITNNGLFDNHVEFSLKSVEQARAEEEAAAAAKGGKKPDPKKPEPKKPDPKAKDGKGGKGGKGGAETPPPGLTLDNVFTLFPVTLDLKVDETQELSVYAFPVDDGLVEDVIVCRIKDNPTPVEFPISVIGAKPQVQVRLNDGTPPPDPAAPPATPPPNKLLTEGIMFERLLVNKKDVKAFTITNPGLLPIKWRLANTATLPKEFTVYPQSGELAARSDVVVTVEFAAVEKRLCEAKLALEVLDVQELQGVAHSIPLPIKGEAYKIEIDINFPQANFPGVDYGTLRVVDDVAKPIVIKNTGKYAISYNFSMKPLSVLTGLLTITPASGNIDPGKDARIEMAWNKDKSLRNEVMLMGNSDVTLSIIEPLTTNREDTIPIQISGHAVFSKYAVTPARGIHFGPVTYNTASKPKVVEITNLGQFEFKFRLFNHANGPPPPIPVEAPAAGKGKGGAAAAAPPPAAKGKGAPVTAMTIGQFTFDPPEGSIPPGGRREVAVVFNAVNASVYSEVLGIDISERDFGDQPAGIPIEVAGESCIPGIDAENTVAIFEEHTISASLDPFNPINNEFSTRERVFNFGAVLAKLGAPEGSDGSATPPRASTPPKGAAKGKGKDEVEASPGVAAAPHAVRANLKFINPVKVPCVVNFSIKPRGNLPPGQALPMEISPSQLVIPPLEYRYTALYFAPRAIQSYLATFEATVENGGDPKTKSFTCEVRGEGTLPTLTIAEPTVVDPQGRPLVKFARLLRGRTATARITLKNNGILPAKARIEMAPHGSFRLEGGGATGSMGPQGEAFTVESKRSVTYTVAFTPEAVGPAAHELKLRVANNPFEDYRFLLTGEGYQEDVTFDHLPNDALDELRLQDGPVGRPVQAVFTLRNHSASKHFRFRWPAAGAAGSNPCLAFSPAVGHLMAGSSKDVTLTFSAEAPVKLSPHDVKLTIAQITHAAEAHAVDWDDRSVVVDYGLGVGPDGLPVAKPEPEPQVTEVAGSGRELLLHVFATADNARYTSEAGPIMFKPTMMFQTRTYTFPLTNTSTARMDYKFTVTQPDGNTADASGLYTVSPAGGVVEAGATATITVKFSPTEVDDCARVLTCHIPHLDASCEPFARPLGGRVLRPWAHFELPDSDYLSGGRRSPDMPGPSGAIEPLDPGTRVLEAESLGVRVRNTKRFFVLNPTGISYEFFWTPVNKAQEAGPFTCTTLRGVIGGGRRFEMVFEYTPATDAVVESFWTFRIPEQNIEVPFLLVGLVSEPRVMLDRPSVNFGQILIGCKGHATLTLVNNEHLPFQFAFDKNSYDATEELIKATGLRPVVELEPSSGVVPAQGSVSIAATFTPRLERDINYNLLCTVKNKPTRLTLNVKGEGTAIHEALQLENADGTTVTMAPRQSNTVDFGQVLVNERCVRALALVNSGQVNFNFIWDVGTNPRVNISPEGGTVPRGERLVCELSYNPHGPDRLKDYKVSCQVLNGPKYTLLLNGVGHKPRLDLSWFNHDFGLQPVFIPGMTPAVKALRLRNDDAQPISVDPHWDANAPSAGDWQVDCGALVLQPGESREWVVTFRPRGAAVCAMSLPLEINGLYTVHVEAKGEGSPLRVEVANPAHRAVNFGPVAGGGSSTRVVPIINRGRTTAVLSLAPSAELLARCAVDVIPAPTTELLLRPRESADLTFFFKPQARMRPFTEELVVNLCGVPTPLATLTGACLGTELRLASDSLPFGPVVLGSRVVKRLQLENTGDVGTKFVWDTRALGSQFSIFPADGFLAPGQDVKLDVTFHPTEVNPDIRVDKIRLKVEGGADSTLTLTGACVATAAQPEVVNFSCNVRAQAQQTITITNSTSSAWALRPVVANDFFSGPESLSVAANSKATYQVTFRPLTMSTPDRPHEGSVFFPIPDGSGLLYRLVGRAEAPVPEGKLERQIVAKTQHTEVLKCHNWLHKPQRFRVLVERKGGDKSTQLSTPEYVDVPPLSSKDIKLGVYSYTASTTLANVTFKNESSGEYLLYELKLVASPPASRGTLSLECPVRTQTSCKVTVANPLPEDVTVKAASSNKQVVVPATVVLRANASTDVEVRYRPLVVGASEATLKLESAELGLFEWGLRLAGTPTNPERSLGFNVPLGGRETQVFRFTHWLDEKADYKVSFKSSGTNTATGGAFTAPPTVSATPAASGAGQAGTEASLEVAFEPTAIGENIRDMLILTSATGGEYQCPLVGRCIPPKPQGPVDVSKGSAALPFSNVFSADADFQLAVDNPAFQVKPVERIGSKKASNIGITFKPPDAKAGGGKGKDVAAAEVPAGPVSRTGKLTISCPSQTSSQWVYYLQA*
</t>
  </si>
  <si>
    <t xml:space="preserve">MVGIDTGGKIPPEIMRQATEKTAQLAPLEGGHIYSILKQTLEKLALVGQLQVDPKVQAHELTQSVGEEISRMITEQKKLESRFEELVALQHVLRHQPNKTKLMENQVASERQALQLLLSNCLNEIEVFGKVQPLVESVMAQQAAEQAMKETIEREKNTTAAVRQLRNDLREEKLDHEEKMKEKKKGLSTLKEQLKALKMDTAVSTRYLSKDLTAGNEHERRLQRTQLEDLLKDLGLVQQQIDIEKAVHATQAEFLRQIAAKMADDSSNWASRHDGDLAAREKELEMLKQQHARDLIELKKAEEKFKMEQALKKEREMKATEERERAEFEEMRETRRAQAAVIIQAWWRGHKVRMVMSGGGKKGAKKGGAKKKK*
</t>
  </si>
  <si>
    <t>C_410062</t>
  </si>
  <si>
    <t xml:space="preserve">MAAWLLAAGAAAQTAALADAPAAQQAGGLAAAGGPPGEPQTNHPLEYDPVTNEHTAKMTLARTAALELYNAGNPSPHRPCHALDLLDANYGPKHWLYVSALQNLALSYEARGDLPQGIATMERVLGLRLEMFGPRHFLYADSLFALGHMLRKSGRAAEGVKLMNEAARILEEAEKVQANVVLFWLTEIAGCHVGDGRPDLAVGPLQRALGHMASEKGDEAAAASAVNEQLIDVLVGTGRVVEAVAAAESALAARRKLFGDTALVVAQSELRVAQLELLEEHIRQQRQKEPAAAEATAQPGPSLPLRALQHTEAASRIATFTADECSRGTMLAGPPSDKVVKRLRAAHTLGSAAKMVATLAGVADPGAAVPALPAPGTSAAGKEPAAGSSPSAKSSSWWPFGGRAKSAASEATSKKAKPVEAAAPAAASSGGVTLSTQLPALAAPVAELPLADRRLEEAAAALAGAAQAGKELMQAVAAGRKQLPSGVSGDEVAGLLVEVALQQLDVLERLGLVLQARVASGQLGAGGSAPGAANTDIVARHRRVLEQQERVAAELLG*
</t>
  </si>
  <si>
    <t>C_410063</t>
  </si>
  <si>
    <t xml:space="preserve">MTATVWQTTPLPPPALTQPTWAAAAPPQPPLPPAMCRTATSMPPPTQTXRRWRTRTAPASWRDAACPGAAAADAAAAAASRSAGVEAYLASRGLGSIAQFRQMADLELEQTLAELEEADLAAVEAQVAAAGGDLEADWAALERGRSTTGMAKQAGGGTAGGSGRAATALPDDTLLAPPSNPRVERMRAGGGAAATPRRKRRLFDTGDDAGAVDSSFFDGAGGSYSSGSDDEYDGSSYSRTSGNSYSYSRPPAAAPRPNPFLILPKRPEDAPRGRYTDMDELLDNLYEESTAGSSSSASGGGAAGSSRPELSGRPARPAGADAAPSAAPYYGHIDDEEEYDGVYDEYGNRIPDKEEVNSAYGDRMLRALRSALVSDTDKPALARPQAPPGRGKRKPAPPPQAAAAPAAPAADGDYDALMELLESVGDELGVEEDDDAEAEAEAEALRAQQQQQQAAGSSKRPLTTTSLLRAQQQQQQQQQQQQGKPQLVGRPDAAKPPSGSATQARGGRASALPGAASPAPPRVGSGFADDDARFLEDLLDDVDFASDLGTGAGASTSYGGGRGTASSTSSASSTSSILGSSRGSSGGMLGAPARAVRRPAPGDPDYDPLLDDDDDSLLDFDDDLERQATGLLGKPALAAKPAPRNAAAAPPPASKGAAKRPSLSLSAAAKARSDLAELLGDDWGAENENDDGDFDFNDLDDDLDLRPSGSGRAKPAPLAKPQLASRPVKGGAEAPRGAGKGAAAAAARKAAVQLGSRDLDSMLRGLSQQDSGGEDSDGEQQGPRPQAGSAAAAAGKKPQLDGFDLDLDLELDLALARGSSPGSQQPVTAMAKPAWASSAGSSGGSKQAAPAAAATQPKPKAAAAEAAVAAAPAPVTASTAPSLAAATVATVKAAAASPSSAASTVTAGAKRQKQEVEVAAAASAAAAAAVSLSGAAAAAVLTDRSKAAVLERLEGKSKLSGPPPRKQQQPAAPQPQPAAAEQSLLQKQPQKQEQKQPPAQAQAQAQAQAQKQPKQPRPAAAEPAAQKLSTSAGAQAGPELPSAPPAPAAAAPDPRELFAEGGLASTGEDKKEQQQQQQQQQQQQQQQQQQQQQQRPERETAALVAGAVVGGGSDAPGGGGAAGVWPSRKMWGVVTNIKCLVEEEAAMAAAGASAQASGANWFEVCVTEPLPPRVHYQSDEAGLHERQQILRSNMGTKVLARVVGITHWGAFCELQLQTEPRSEAQAQAQAQAQAQAQAQAQAQAQAQAQAQAQVQAQAQAQAQAQAQAQVQAQAQAQAQAQVQASAGSTTGNVESDGISTSRSSGNSGISGGASSSAGCLRPQLCFLPAASMAGRLAELWQRCVALDSNTRRRVVIARSEPPALASSPIEPGQLLLPPPPPQWPPQPSGLLQVGHLVEATVCGCYTCPPMHGRTPHLLLAQLQQRPYVRAAGMSTALGYNFEPKQSRRQQQGGGSAGGRGGGRAAGRSAGRGR*
</t>
  </si>
  <si>
    <t>C_410064</t>
  </si>
  <si>
    <t xml:space="preserve">MMEPPASSSTRTTVQPKPSGLPKPHGLPAPAPNPPPPPAAGAPRLLPIRIEQQTHDMPPAPCEPPSTAEQPRPYNPAGTHTQPLPHPAPKYRPRHDTHRSPRRPRKAIG
</t>
  </si>
  <si>
    <t>C_410065</t>
  </si>
  <si>
    <t xml:space="preserve">MLPALLERVLKANPLAPGAGVNYTALTPVPGKLPDLSLLVAQDPTLDWRGLPAQFRGAGVTYDHAVRAIPVLAAPYVMFYRRDVFERDNLTVPQTWEEFTDLAERYHGGSDGLNGACIMSIGCRAESIMMRTIFGSYAQGEGPSQGLFWDAATMAPLFNSEAGEAALKIFRRLRRVGPTASDAPLCLRRHFLKGECLMALDDGSLFKLANIGEPNLTAMRGKLGVGLMPGSTRVLDRVSRKLVPCDSKRCPLAQGVALGLPVNRPIALGSILFLLNGLSSLGQQLLSYTLAAALVSPSVLGIDGLLLEPNELLPMRAADMDLANAPRWVLRGYDAGDVARFLVAYQATTASININTDLKIRLSQNVSDALLAAALAYLDQSTPVESLPAILKQVDAVLTAIAEAQDPAAFADEYRRSINWVDPYKQSSTALTPASEAAPSGDNSRRLGLLVGLPVALAVAALVVTVAGLYWWRKGARLRARAKALKTFTEAPGPGPDTALVLTDIEGSTVLWDKMSDVMNLALDVHNGIVRDLIGRHSGYECLTEGDSFVLAFHRPAHALAFCLDLQQALLQAQWPEELLSGSEVLCGDMVGSPVPITMVPARAVPGVSSLRESTAGRAKSRQHFSQGAAASTSGGGTAARVLTPPLSRAQLSSTTSQMHRQDSPLPPTVQQLQQPSQHSLEVTATTAAIAAAGAGSATASCNSAGAHAFARDTMSTATATSASATSMPVRFRSTDGYGAGSGFLERQAPSILEAVDESADGAAAGDALAAAEKAHAHAQAEAQAVPSSYSEGWQQQQLLVGDRGWQPPTLEAYLATSSRRSVNLAADAAGGDPNGGGREGSRTAPPLRERQGLLTLPAGPSRYLRGAAPQQDERVGLSSSVEAEVTVGPYLDAVGGASIESVPAAASQLRSGEDVSRTNRDLQLSHGGGTDASLAQALKKIHQQQQLQPQFSPVARLTRQTSPASPFSASRTLGQRVSSTGIALQGTLLQPSAAMLNSAGGAAGAAYSNHMRSMTQKAVSVSTWVTGFGPGGGAAAPDSLAVATDADVIAGARSSPAERFRFDGLSVGTTDKQQLQHPHHLHSTLLAKPSSALSFLQDDEVVLTSGGGGLGQATVEEMLRAQWVRLGAGGSGSVSMTVTGTMTGASAGDGAAGVPMKACAEELAATGSDHGSEVLGRERTTSPLPRRPASLAAAMGAPARGVSSSGGCGGDFPLQDGSAAGAPAAAAAAPAGGVVVFRGLRVRVGMSCGVLSESDVLRAPWKNARVQYSGLCMRLAKLVSDSALGGMTMLSESARAALESTMLAAPEDLEKVLRKHQPLLVWMGAHCLAPDLPPQQLYQLVSGALLPRLVLLSARPLRSLGVLPPLCGVLAAPARQAAAARLSVSGAATLLAWNAEVTARALALLHRVLLDLLREMGERVYVVEGADGWHAGGSGGGLGLSSRGASFQPRAQQCSEYGEPSEPHSLKSQRSQRTLPLAVLSPFAQQQLAPAIGRPESPVETAAAPVSAPLQVTPDGSFHGRVTGRSGGAQAAGGEGANVDAEGGTSQNMRSRAQPVLDGQQELPGQGQSQELGRGTAGQGPTLASGPLGSIAGHSGRFHTDSALAAARGSTAASGGAAPRGKQPAGQVAGSGGKQAAGGGGRQRPGVFTVVFEDANSAATFMLRALMVMPLLDWPAELLEHPLCEPLDLTRLACGGSSLLHAALAEGGSTGAEAGLGAGSGMKRSSTAAVRRLSAAGMSVLQAATFAAGRVSMSNARRDAGAATAAGHTAASGTAGAAAGGYGSVHGGPRGSTLMSPNRHLAAAMRRAGSGGPAIFDERASCPLPPLGDRGSTYGQPALKAAAELDGAVASGLATSAAAPLAAAANVTVAAAAITTAGGGDGPASTASTGLEGLDVPSAAAAAAPHVAAPLPATSASSGVAGGGGGMGQLGRTFFAGLRGAGAVVAGDLGGVLPPPGSLTGHITYRGKAWAALNALSKRGQIGQVLVNTSTHLQLRPDLAAATRVVRKLD*
</t>
  </si>
  <si>
    <t>C_410066</t>
  </si>
  <si>
    <t xml:space="preserve">MWRDHGMATGRSCRSAQGIWFSVYMHLNATKWNAFCANETHCQQTVTNATILKGERIASSGAGFSEFPHLHFEIRDAPVWDNCSSNWQADAINPFRVLPYNRSASLHSTNITVTSVTNYGINFNDTQVSVNFWTTRFDWNKIEVVMRNSSGQVIGTYQQPLDSGYGQYNQKPNWYDIEIWNRQWTHKNSQVAPWSSFGIPAGCSASNNCTGANACPYCFMHTCTYDANTHNEKPCSDSNSTLCFNGVRLYPYIFNNRTTHLGYDVVFNLTKPSDQRVATVTASLYVAGSTTAFATTTWTAPALLTGLRAPAPSPSSSRGGKPGRGPKPKRGPKPQRSPKPRRHKPQ*
</t>
  </si>
  <si>
    <t>C_410067</t>
  </si>
  <si>
    <t xml:space="preserve">MRARTVAAASAQRAAALEVVEQGEWVGLRSLLLDGLFLQARKKAPSLVFFSNRLGVWEQWKVEPLYQGVLQQHSPAICLTSRHAGGATAAFASRGGTEGGYAESVASSSLQDEALELSHHVVKGYVTRVTKWPLFLAFRLWRAEARAQRSRRAAAATSAQWQQEAEAVLAAQQRVALERHQRHMMLLACQCWARLRTRQLSRALQDWHVRARRSGHLERLRQLLQRSLRHRHMAAALEAWSRYAHDRRARLVQLRGFYLRLASRRARAVLLGWRGAAAAQRDAIAAVQQRRGAVLLAAALRGWRGVTERLEAARQRAHVLADAATDAALFSILHAWRGCCLRRQHLAARAQLLLAATARRILATAWGAWRDLTDTAAERRQRAGLLAALRRQHAAAAVLRHWAVRVAEAAALRFAAEQVDARRRRRLLPAVFTAWRAMADMSADLDDEHSPQAAARFLDTLQRLVSGEHRRGVLRRLLAAWRRMAADGVRQADTAEAMLRSWAEVAVGKARLASTAALVGRRLWRRRLSLALGGWRALAARVHSQWNAAGARATVSLARRMLRGWRRQCDVSRTWQGALVRCRGRHERALLATSLRALHNRVSLQQRVSALARRCGAALARRAVRGWRQQALAGLRLQSFGRLLHAKWRRTLSRAVLRSWFLAAHSASLQLHLLEALEAANLTSTTSAGTGGDGAVLLPAWQAAWPAGWAPGAAVAGYYVPPVRSAAAAGAVAAAAAAAFDRRHAAVLRLLVASLGGVGAGGGAGNGGSAAMWAAAELLLTRLPRLAKLASRARRRATEVLRAWHSRASYTAGLSRAGARLQRRCRQLLLGSCFRGWRSSVTAVRARRGTAMLLVRRAVKALGVECLRAWRQATARAVRLRRTLLEVLARRVERTKRVVLLGWLEEVHETRLRREEVRCVKADARLARMGRTLRAWQEAVTAAGAVRAVAERRFTATWMRFKREVLLVWRNVVELSQQHLATCVRLVRKRMERRCAAAVLGGWRTYARHERERRENWPLLCRVFLAWLTLVQPAGRAAQAARERQERLERLEQESAAARRSTQQRDITAAAPQASAASISPALPADSGSSMPTALRAATVAPEAAPVASPVSVTGPAAAPMPSPSAPVSATAAAASAAAAGEDARPAPTPAGAEAPDLGSLPSLRPIIVGPSTVEAAGSPVPGGSDHGSSSPPVEEVHFANRRRSTLDTDNGAGAMVAQPPPGPLGQHPAAYMWQQWHSMMQTERANSFGGAAGAIPLPFGAWGQLAASVQAAAEGGDAAALKDRLGKLEEAIKTQREQEEAAKARADKDKESASSAPVAASSPPAAAYRPPPPLPTLAPTGSSSARAMTASCRPEPGPMYQIRQGNNTTVGRASTASLTGLATVDSGNSGNAPSPSTTPPPGGTAAGAAAPAAPTVHVVVHNPYGGPPGPYDPSRPDSPTGGDSVPLGWNWSRRATTDAVVAAAEMLLERRSRKKLDVPPLQPEEEDEDEEDGAVTAVPYVGPGGPRSGGGRGTGATAVPAAEASSSQQAAVGVGSSGGAGTGAESAAQVGPGAAKPVQVVGGSSAGNGEDLLLPLTPVAAASAAGTSSGAAADGSQARHIAAEGAALPPQLRFQLGPPAKRVSPPQAPWQQQPPPDEDGPGLQPAAHPDAPPLQGDGSDSLPRPSAGGGGPNLHQPTARRSMSRLSNASFNYSAWGEASVQPPSPPQEAQQSSPGRLDQGHEGSMPVPLLPLPAAASGGLLVPAHGSPQPIVMSPHDSADQQALLQTQPHGQQHGQQQQQQQQPIYITQHLVDGRTVVYAQGAAGSTDASQAQLQHPQPQYPPMHQQQAPQALTYPEAQQQQQQQQQQLQQQQQQQQRPGGARVSGRHRVTFASEAQAPMALQQPPQQQQPGMFYGMPAAQTAPGVAGVPGVAAVPPPAGVSPLPAGWVSLPAGAPQSLAPAAAPDAAAGGWPGAAPPGTAITVLYPHTNAAGAPGLAQGMLVLQASPAPAPVQPQQAAVSLQQGGAAAGGAAAGGGGSGGGALAPVAPDMSDMDTLLGELEARSRAAMTSPRRQGAGRAGGSGGGAGRAAYGGGGARAATAGGAMAGGSGTAAGMLGGGLGGLGAIDSLHVRATTLSAPGAPVFGSWAGPGGMPAAEGQAAGGRRATHASEVEDAGGSAAEGDRPSVVDAALRRLEAASVHAHAAAAAWTAVARQVEDEAVESAAGGGAADLLATFLPGAQQAMRRQAPAAPAAYRAQQHQQHQQQQQYAAAAPYDGQDEEELAFGSVISQPYRYARRPESRWLADAAPVQSGREERRVRWSLDGEWPAAPRERHRHSGAAGGLDPMAELAMLARRRGNAHLAATLAGLSGGAASGATTAGGDREPGLHAPAHAAAAPPSAAAAHPQRSVPGAASAARSDALRPAAPRGRDLPPSGSAAGPPAYDRACTRAPASAPPTPPRFGGGGMAAFEGGGGGGAAAMPAFPGALAAYLPRRPSTQDSMSSSASSGASSVGAGGGGGGPTLPALIDVDGSRLGAFDPDPLGSPLKGVLGECRRLQAAAVRREAEGHAVVREVVSELSPRSAVAAALRAVMDGRQGCAAADGAQG*
</t>
  </si>
  <si>
    <t>C_410068</t>
  </si>
  <si>
    <t xml:space="preserve">MTAVLSVAAAPVRKALPRAEQAQAKEALRARLLQQQEGGGGGGNGSGGGGGGGPSASDGGAKGVFVLETVPAAAEAGTSEPLEVVRLDWEALTAAVSAVRVKAKAKGAADRAKAKAAAAAAPAADRAKAKAVAAAAVTAVLQSAVSGGLETAPAPAQAGAAAGASAAVGEEAPAPATAAVAEAGAAAAPAVASALQPDAAVSQAPAAAAATVDTALPAAAAEPEPEAAGTEAAVTTAEAGAEAGTVPVRQLEADAEASAAALQAPAAAVAATAAAPAPELSPRTQPHESAGAVASRDAAAASKDAASLEGAAGAGAQAAAAPAAVNRQCGSSADGAPEGARASSIAGAEGKATAAARETAEGKDAGQERERQREWDRERGRDSRDRERSRDRDRERDRERDLEHREGAGTRSATPAGNAAGATAAAAAGADSDRESGEVVSEAAAAAGLDGQPGAEGQSAPQADTGAAGAEPAGRAAQRQREEARKEEEAGGRAGGATGSRRVEARDRDRDRDATWDRERQREYDRERDDRQRQRERDRDRERERERQREREREREREKEREKEREKEREKEREKEREKEREKERERDREKEREREREKERAAGHKRRRSRDGVDEAAGTAAAAPTAAAPAGTALTTAADATAGSAHHATAAPPPLPAEAEAVVAAEAAPQASEVADTDNMDVEDDSDVVEVEAPPPLPPASPPPQVLTFSLAGRRGAAATVKPATFAGAPPAAGGAAAGAGDTPGDPAHEDTSPSASPPPPPPPPSPPPPAAAPAQQQPQPQPQPQHPVLDQQGTGYQAYPPQAYGYPPYDPAQQQQQPYVQPLHLQQEQYPPGAAYPHPGSSYLQHGLPPADDGLQPQQPYAGMGFGDGGGGGGAPPPLHGQTQHYDPVSGPPPPHWRHYGGPGGPGEPLPYGPMRPLSPPPHGHPHPHPHGPPFSPVGRHPPDWELSREREREWQLRGIGREREREWEWERERAQERADWDWHRDGLPGLRPPPGRGPRPMFAADRMPPPGAGPYGPPPLPWELDRERGQGPRPGSRGRDAPPGSPRDGADGGAGGRRQQRQKERSTQRAQAHQQEDQRRRRGSTGQGTEASPPKQQQQQPSQQQQQQQQQQRGRPSSRSQAQALAEQQAQEAQEATPAAEREQGERQREPDASGASQRNDGGAAAPAAAAAASTSPRQPAPGTGAEAGAEAEASTGSLQADSATAVSTAGAAPGDSSRPPAAAPAARTRRQGRERPAHEHGEAVRLGSRSQQPLRDAPPLPRPQSAGKPSGKLTESARIGVELQKSRKEIKNAKAARKLDADMLLHKKSTASAPATASATASVNAAATDTATAAAAAVGSGSAAGGGGGEAATDRQPRVHEQIQWTDPTLSKQPQPQPPAESGAPAGRRASLRDAPPLPQPQHQPQQLQQPQQPALTKKQRKQQQKHQQQQQAQERAAVVWQERGQGKGSATDAGPPEAGGDGGEAPPGSQNQQLEQAAAAMAAAAFAMDPLVQQPEPLITPISLAMPLVTFDQQVVALKVRAVKKLLRELPGAEWEARADKQGNTDAKKCTAESTAGSTAQRQR*
</t>
  </si>
  <si>
    <t>C_410069</t>
  </si>
  <si>
    <t xml:space="preserve">MEEDDLMPPAYAVASAPSNAVPTLDDPDACGCGSPRAHDLCCGEGSAQAGADTRRALSRFAGNDGSDQQRAAGAATAVAPAAVAAATAEATVEHSATASTTLSSLSGASSPAMQAQLRSIGLESLAAAAAAAAAGKGVSAHAVVSAVPSPCYQPAPAPAPAPAPAQAQAQAMRQRSQGMDRSNSSDSDGDDCGGSLIGPFGMLSASQWDELNDAIRQRKSDGPLRRAGGAATVASAPVVVSCDGGAAGGGGGCHPSEPAVVSVSARVAGKGSGSLASAPAATLSAAAAAAADRAADAAAAAAAIAAGADGTDYDSTDDSAIAEQQRSNHQSHLLVSAAAASHAASHAAAYNQYTASASPHQGPASGFEGWAGGANCNGSSSSSGAQAVSAGRVPPAIRTSSASAAAAAGFGGFGAFGLGSGRTGPAPRVPSHTASGGHCTSPLRFESRADGAQRTPSHLAASQHGQHQHQPMPAMAMSEADYHLGSSRYTHHTSYAPGGAAGMCDGPCGGGGTCRSHPHCNGNGGEGSPHGSPRLRASSLAVTGGGGALAASLRPVADSPPAHLAHHHAHTLQAYYSHAPGCDSPHQAHNAHAATAAALPAALLAELDREVPRPASGGHAHVHQSHSHHSPHHSHSRQSPHHSPHHSHHHSHHHSHHYSQQQQQQQQQQQQLEQQDHEHELRRQTDQLQAEQQQLAAAEAAAAAHAQQVAYLQHQMQQHRLALMHQHSSSSLRSSLNGHTNTTSALRLREVDEADQHSDDDEAHDAILAASRAARAGSSSFSSAAAGMSARPHAAAAAHHHSHSHSSHSHSQAHSHHPPPLHHQYSHQHYSQPYPQQQRGAAVAAPASGGSVSSSASDGNHPTRVLLTQSSSMQLPAQQSQQQQQSQQRRSVDSASPRLMAAAAAAGGHGVAFQHQHSGSLAAQLHAQHQVQAQVQAQAHAQAHGHTQPPLHSGAYPRTTAAANAAAAAAAANGPQSPGAASFRRSTVSMAPPPSYTTYGYRRARSSLAALDGPAACAACGAVGGGCACGEDSDSSDDTEEATRRITAAFRTHTGMGGRSTGLGLLGPAESAPTTPTADAAAVAARRDPWASGGMNSGNLAAAVGVVGQAASSAGNGGGGEGGESGAGAGTGAGEEDGNGLTRKRSSYHLTNSHAAVELFLRLNHARQTMDFVKRQTQLFAALDKSEMSVWEALHSLDELREYEAVLMAEQAGEAQVSELGLLDHAFQTAELCRLHHPDLEWMHLVGLIHGLGKLLAHRMLGSQPQWAICGETYPLGCRFSPHILGAQYFTANPDRRRRLYNTQTGIYGPGCGLLNVVMSWSGPEYLYLVLLLNQAKLPQDAVWLLRHSKFSTLTRPHSCYLPLCGADDLRRLPLLRSFQALSAYRRTPLPEGFALQGAARTAYYTGLIDKYIGGGKLRW*
</t>
  </si>
  <si>
    <t>C_410070</t>
  </si>
  <si>
    <t xml:space="preserve">MSKLPLTRLTREGQWSKGLEVFDALDAVGLLPDTTITNAAISACDKGGQWEKALQDRWAPEPVLRLHTSRHRYLDLRAPHVKSRPWRVLAAAAGRNHSAAVVELPLDALRASYV*
</t>
  </si>
  <si>
    <t>C_410071</t>
  </si>
  <si>
    <t xml:space="preserve">MPRGAHIAAGGLYTGAWAQAAVRRYLRLWLPLLSHHPDPAERESLIPPLDVALVWMLHRALDIHVWQEWSQLVEEGRISPPSQPLSGLPGGPPGQPYWPPQLPAAGTGGGAGGSRRPGEAWEEELQGRLVAALPHASWLLRRLLACGFDGSPQHLEIALDSTRSTRSTRSSSCCSCSCKTRWAGSWSG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GLQRAGGSFNLMTSPGPGGAAMCPSPYGGGGGLYGTAPSSPAPPPYTQQQYQQYGGAGGGGGGGGHTRGLLRTSSLNTKKSAPNRVCCNALLAAYARATPTQWQRAIRLLELMWQIGGELCPDIVSYNTVIKACGNAGQMYPHLHPDTACHRAMIGAFAAVGEVDVCVELFNVLLLLPPPQPPPPTPQQQAANAAAAAANAAATAGAAAAAAVGGGATAGGGGQQQQQQHPQPPGTPPLAPGNPLELLGSDGGSSNAGGSGGGAAAAAPPHVVRMHHISAAAVAAAPQPQSPTTHVASSGGREALALQPAGEAGATGATAATAGSGGKETEMVAAPGSPTSPATAPAAATAGGVDAEVATQEARPDALVRSPDLYRIMYEVLVVRGGVEGLAAALDIARQAHAEAAAAAAGDNGGSGSASPGGDSASSPRIAGGAAGGAGTGGGGGGGGGSVVVLEGLSRIETIVTLLAWLQEVRDAATGGATGSGPRARLNGPWVDILAPDSAGAGDATAAAAGASAAAATGGDPIAGLLGLSAAAASAMQPGGGGGGGNDEQQQRQQQQQLAAAAAAAAPHSVRPAIALVLEGRIGELLGVGPDSXPEHRSLFPLRGPVRAYPGLDPARPGLIRVEAASVYGAMGL*
</t>
  </si>
  <si>
    <t>C_410072</t>
  </si>
  <si>
    <t xml:space="preserve">MSAAQQHLQQQIQQLQTGTGNSSQVFTLTNGTRVVKAGQPYPNTTIVQTMPTGPLGMMNVQRPNIMVGQGQIGMAQPVNPNALGLSGLQSQAGKLAYMQQQHQQLPQQHVLVAQPQQGLQAGLGMTNGANLVGVGAMNMGGMNGMAVRPGNVFQPGVAVRQGPIGASGVRSLNMASNAITLQQVFAPPPTTITTTMTAVRPAMRIPKLGTVATYNPVTGVRSATTNGVTPGGAGSAPALPAGLPASLVQQMSLLQQQGGLVQTQMLGQPSGAMAVRPGALQNAGVNGTGGSQRQTTVVVGSSGIAALQQQQQQQQQQAQQQQAQQHQQQQQQVVNITLADGTTTTTVLDQVTLARMLSETSRGQAAKIQLAANQQQHQAQQQQHMQMRQMAAAVNQQQQQQQQQQQQFLQLQQSLNGGLQQVQLSGAPSQLLIRTSAQQQQQFGGRGMQDASPTAPSAGQMLGGMQVLSGPGGFLQSATGQNQQQPGGYANGGNINIFDSGIAAQKQHVLDGLSVVDLNSIVDQQHQQNGSQSNSQNALHLRASHLGMGGGGGGGGGSAMSNMSSGPQQHQQQPDMSGSSMGHLTHDDAASNHNGNGSGAAEGGPDAYAGGLNGGLGGLGLGMGMAGALGSSREDLKVILVSIGQELARHGISVETAVTSGWLGVLSPMDVAILADAYAEEERRVTGQPLSQQQQQQQQHMQMQLQQQQQMQMQGQQMQAMQGQVHLGSQPHLQHLHGSSGGADSGGSFARPLSGRSIGSGLGAFGPAGTGTGTAPGSAAGSGATNGSNSTPNSDTPLGDFPNLVLGGGNTTCSADRSATAAILALTSSSARTSVSVPPSEDGNGNGTAVGLGAGVDGPPSAPTAPLADSVLVWGGVGSSNGKGFFNRDSAAATVTSGSSFAAFQYGMFGLGGMAPGGSLSTEHDRAVDRSDEAAALADVFGEKQGPPVGLGLMAEDLGLNAQCARADGLALLHSHLQQSSGPGPKLIDSASEYEARRQAASAAAAAAAAATAAGGGAQLRAASSDCHAAVGALASAGAGALVPLAALAASKANLSAPVAAVASVTAREGTMGTAAADSADKEMAKRFANLDLGCGFY*
</t>
  </si>
  <si>
    <t>C_410073</t>
  </si>
  <si>
    <t xml:space="preserve">MVRLKNRYLLVEVDYKDNKLDESFNELAILTAIRESVAVNFGDYGLGCNLSSLQVKYYSPFTGTCIVRCATSENERVVTSLALMTEVKGRPAALRLLRIAGTLGACKDAAAAHSAARLPQLKLAPRQQQAAEQLHAGISALEL*
</t>
  </si>
  <si>
    <t>C_410074</t>
  </si>
  <si>
    <t xml:space="preserve">MTELTVLKVDVPLAAQEVAVVSYARGGQWQRAEALYKLLQGRGHVAAGATTQELVSALAAAGKGGEAAALLAAAAAQAGADAGALAPAHCVVARALARQGGSGSPGRFSSVAASCMDHGETALAEEVLEMRDYL*
</t>
  </si>
  <si>
    <t>C_410075</t>
  </si>
  <si>
    <t xml:space="preserve">MGWNSWNYFRCNINETIIRSVADAIVSSGLMDAGYVYVNIDDCWMEKRDNATGRIALGDYIHSLGLKFGVYSDTGKHTCEGYPGSAGYEEQDAATYAEWGVDYLKFDYCDMQDTKESVQATYERMRDALAATGRPILFSLCSWGSGQPWLWGKDVGNSWRTGIDVFAAWDAAQAKALKLPNFLQPILGAVRQTQGLAPYAGPGGFNDPDMLVVGLDGMYPYGIVQDCPEHVRGCKPGMYISRDRWGKVGGLTQTEQRTHFAFWCIMAAPLILGNDPRAMSKATLEILLAREVLAVNQDPLGLQGRPVWTQELDGASAGKSLEIWTKPLADGRTAMLLVNLGEATVDITTVFSRDMPEEHKQWGREVPNRDPVCMDKHASCKEWADAGECKRNEGFMLDTCPYSCPDGCPHPLDPPGPKATALVRDIWLEEDVGLFTARFTAAKVEPHEARFVTLKWLEPAEADKLAAAGALDFGPRAFANSLRAAASALKLGVAPALEGDEGQEGAAKQAGAGSGRGKGSTQQFVRAKELETEVQRLHNELKKRDRELAKLKKEADEVLCTREGAAASGGAAEERRSALAAGGRGVVVQAGSGVWLAATESKISLALNVAMAVILVLVVLQPRRRMGKSSREVQ*
</t>
  </si>
  <si>
    <t>C_410076</t>
  </si>
  <si>
    <t xml:space="preserve">MALVQSDMRCQMRGLLESRAKLDLAARLTATLAAQPPMAPPGFFPGSPQAAGGGGPGGASGTHLAAAMLMALERAPPPPLAPLHGAAGYPAAAPVSTGWWAAGLAAQPASGAELAAVAPLSSLAPQPRQQQQRQHAYQQHPYQQHPYQQHQPPLLLSSLSLEAEQLRRRRQELEARKQAAEERLAAAGAAATAEEAAAAEAEGAAAAAAQEAEAAQAAVAARQATDARAAAEARAAAAATGGAAATAAAAVAAAQQQLPARQPQVPLAALLLPSAPSPSSRAVSPPAPPSPRQQARLGELLQLASRSAAQLLAVTATLGYAERPGPLGPLLGRLREAGRTAEVEVEAAAAAAEALAAAAPPQGAEAAAARAGSGGRR*
</t>
  </si>
  <si>
    <t>C_410077</t>
  </si>
  <si>
    <t xml:space="preserve">MAGTRVFVGNLPMDVREREVEDLFFKYGRIRSVDLKVNNGIGPRPPAFAFVEFEDERDAADAVRGRDGIEFQGQRLRVEVSHGRRGGAGGGGGGFGGGGGGFGGGGGGYGGGGGYGGGGGGGYGGGGGGYGGGGGGYGGGGGGYGGGGGGSGGGGGGRSLGPNPFGPSRRTDFRVIVTNLPLSCSWQDLKDHMRRAGEVTFSQVMRDGRGMLGLIDYATRSDLELALRKLDDSEFKNPYDTARIRVREDRGDGPAGVSGGGSRGRRSRSRSKSRSKSRSRSRSKSRSKSRSRSRSHDKSRSRSRSKSPARSKSRSRSRSRSRSRSRSPARSGSPAREEEKAE*
</t>
  </si>
  <si>
    <t>C_410078</t>
  </si>
  <si>
    <t xml:space="preserve">MGRTPASLYGQLVQQGVIDDAFSMCFGAPREGVLLLGNVALPADAPAPVVTPVVGNTNKFNIQIEGLNFNDQQLVSGQTWFSYGLGTIWDSGTTFSYFTRNVYNALVAAIRRHVEANPDLVSVPGAYVSAGCRTRIRTASGEGGPYARVMHGHARGRVPSIAAPTAACGFARV*
</t>
  </si>
  <si>
    <t>C_410079</t>
  </si>
  <si>
    <t xml:space="preserve">MMPMMGMQPQIILLKEGTDTSQGKAQLISNINACMAVVDTVRTTLGPRGMDKLIHDARGVTISNDGATIMKLLDIVHPAAKSLVDVSLAQDAEVGDGTTSVVVLAGEFLKEAKPFIEEGVHPRSLMKSFRQASVLAVERLKALAISLEDKHMEEKKDLLKKCAMTTLNSKLVSGEKEFFAQMVVDAVSTLDPSTLDLKMVGIKKVQGGGLRDSFLVDGVAFKKTFSYAGFEQQPKSFHNPKILVLNIELELKAEKENAEIRLDDPAKYQSIVDAEWNIIYDKLAKCVASGANIVLSRLAIGDLATQYFADRNIFCAGRVETGDMERVTKATGAKVQTTVNNLDTKVLGTCERFEERQVGAERYNLFTGCPAARTATLVLRGGSEQFIDEADRSLHDAIMIVRRALKHAQIVPGGGAIEMELSKYLSEHSLQYTSKAQLFIRAFAKALEVIPRQLCNNAGFDATDVLNQLRHKHALADGSGRCYGMDVNTGGVCDTYDAFVWEPALVKINAIQAATEAACLILSVARRLESVQFSTCILMMQVWAIARCKYDSA
</t>
  </si>
  <si>
    <t xml:space="preserve">MNPDQAAQAAQLPRRIIKETQKLLSEPAPGISASPSEENLRYFNVMILGPQQSPYEGGVFKLELFLPEDYPMAPPKVRFLTKIYHPNIDKLGRICLDILKDKWSPALQIRTVLLSIQALLSAPNPDDPLAEHVAKHWKENEKEAIATARQWTAMHAQG*
</t>
  </si>
  <si>
    <t>C_410081</t>
  </si>
  <si>
    <t xml:space="preserve">MDVELPLRPLQQPLAGGEAGGGVETTVSAYVRLPVPPRVRMGAGGLRMMYVLAPLGHDTAAGTANAASAKESPFTITTTTTTIRPTWLAAEHGAEGTNAFPAASSLASAASAAAFGDGAGTYAESPAGANPSSVSTNATVNASADAAGTSSARSSMSGGPDSTAPLAVVPLLVVGSEAAAELHQLHGHVLGDEAVAQLHQLTTTAVAGAAVEAEGGSSHSAGEGLSGAAAALQHSGLTSLVLDFGALLQVPQSFAASGADADESAITESAAAAFVDLLRFLAAQRMAGCLREALAPLQRAGVQLPLSLGEDQDSAVAAATASGDGAPAATAAKPAATAAAKPAAAAAAAESEAAVEAAAAAAATLPHLQLSGSTRSQLACCPRPYLEGCCGGGVTSQDLHVLGQAAFLTAAVVCLALAACTRLHQRRRNAFLLLRAGLDAAVYLAMTLPLPLPRWPAPLLGLPQTWLDINRRTGLHWLVFGLCEPLMFQLSPYLQAIQALIFMLPLTLIGYHSSGCRWRPALRFGFGHALLALAVSAATDARSRVLYLHRARGGAGKAALN*
</t>
  </si>
  <si>
    <t>C_410082</t>
  </si>
  <si>
    <t xml:space="preserve">MSAAIECSPEHGAVASADHGGRSCSITSPRKRTGGPRSLSAGGEPPKQMPPHREEEEATECPQQPGSQAGSARALSFGRWFARRARPTDIAWLLADAVFTNVSHAARLGQALHCDSGDSGDGRSRGLGLGSSSSGNGSSSCSSSGSSNFPCSGGLWSKLLWSLSSGAVVDPLLRLRMWDFGWRSAALLRFPTWAQLVTGPLVWLLAVPVLSHMDRRLPPAAGGSCSGGGGGGNGGGGSEEGRRVATHALLMFAAIVVLPHMLCRAWEARVLRPEYGKYLGDCVRAGRRDTCGSMRGDASGQVAGDATDAGATSERGATASGDDGDDARSSAACTSTYWDSTPSPGGPGGSSCTSGGGYRLLLRSGSVEAYRCDGVAAVGLLPASWSPAAPALTSAAAAAASAAGATAGRTDDACSSVRAEVAVTEAAHASISRAPVTRSPIRDGAVPMRFMAVVGLKPPVLGGLAAGRPSPVLYRPAAAAGASTSGGGLGRTSHTALVSIKVPVGHRGSDPGSGSNAADAGRSHSEAPYFEEASARVLQRTGAALEAYNRAAVELWPPAEPAARSSSSASNRSKAPAAGAAADALPLMASAMGASAFCWPPALPLLPRLAPADGAGAGQAGEGDEAVAVVVLQLPATASARGLRTVRCVLAGPAAVPAPGGDEGAGKAAVVHLDAEVPLYILQQPSHGRAGSAPDQAYISQSDSDGGRDSTAPLAVVPLLVVGSEAAAELQQLHGQVLGDEAVARLHQLTTAAVVGAAVEAEAVSSHSAGEGLSGAAAALQHSGLTSLVLDFGALLQVTQSFAASGADADGADSKEPAAAAFGDLLRFLAAQRMAGCLREALAALQRAGVQLLLPGEDVQEAEGSAVTAAAASGGGGMLREQQHLQEVVDFLTLTTAAPAAPATPSAAVAATVQQARSHAAPAAAVVGYLLQGEGLLPPAPAADQRLAETAQGRRDGAAPAAAPSAATAPSAFTPAAGGIMHDEDISRASYGSSGTSCADDLARLESAASSAALTAHRLSGSLPARMAWWLRVLAFGFPRALPAPTPSQQTGSSSQQPQQDAPSSQPLSLEAAYQAYKAASCRPLDRMSLNLYTGFRVVSFVRTCATAAAEVTAPAAGSGRLLWVSWQTLRAVLTVRRRGLPVMPPAAAPELCAAAGGGCPRPYLEGCCGGLTDQQLQLLSQCLFLGAGLLGIVLAVCTRLHQRRRNAFLLLRAGLDAAALLAMMMPLPRWPAPLLGFPETWLDSNSRAGVHWLVFGLYEPLTLQLSPYLQAIQALIFVLPLTLLGYHSSGCRWRPALRFGFGHALLALAVSAATDTRSRVLYLHRARGGAGSRG*
</t>
  </si>
  <si>
    <t>C_410083</t>
  </si>
  <si>
    <t xml:space="preserve">MTATTTLVQRRAVLSVTLHEYLSRGSLDVAAVTKQ*
</t>
  </si>
  <si>
    <t>C_410084</t>
  </si>
  <si>
    <t xml:space="preserve">MASAMRMAQHPTPQLAPVRQRASVCFTRARRTLPIVKTAAPGSTVGAGAPVPDSVPSGVSFEGYDKGAAERYLREENPYPRALASVDEPDGGALYAGKRAVVVGAGPAGSTAAMFLARQGFQVEVYERRPEPKHDAVDTGRAYIIILIPRGQAALKEGQAYNVEVDDSGREYKVYMGLKGNIEPPEFAGKTGASLHLYTSDDPFTSFTAHSNPDGTYSGTFSLQTGGFKDLHAPADYEALMKAKFKGVPEDWIPAAAQQLAAATPSPAGKRVRVSRMWGPGTVLLGDAAHAVTPVFGQGANSALESCLVLNQIVPFIYGSRPALLRLGSGIPYSQITAAVARDAKLAVVLLLALVAFTAAKLLKLI*
</t>
  </si>
  <si>
    <t>C_410085</t>
  </si>
  <si>
    <t xml:space="preserve">MRQSAPPAAADAAPGCASPDCTAQLVIRPARAADCAAAAAAELEQAGVAQLLSAAAALQTPAAHAAAADRPWLAVVRLLADYVAEQQQAAGPGAGKAAGPVEGDAARMGAEREAAAGVPESAGARTAEVGPARAAAAGASQEDVVAAEAGHSQQQEGAAGSEGEEQSGSVAGQEADSGVAVAALQEQVAALREQMRQRALAQYDNNRMAAVALDRSLARLNHMAHTFAGGAAAASGPPRSPSPPRSAARGGGPAQAGSPAATCSTATDSQGSQLLPRTARVREAQEEREEQQEQRLAALCRERDGLARQCAALQRQCSGLIAYVAMLGGGGGGALLGGAGASSCAGGSQIGLRATPGGDVQSQQQHTQSHTVAAAGEAAGSPSGLVSDARLWVRVTASPPGAPPAQRTDQLQQDAAGELYVRLQLLVLQEAEEEADHRQPPGACADGTAGCRAVRVGVRITPLPVPVSASTCGGGGDDGDGRGEGGSGCHTPVGTPVPAPHLMADSASPFATPAAPGAAHGSSNGASGRGTESGGEQVPCRGSPQQPRPAAVSAALDSLRRALRQLLGDCDGAAGDALMPPALTYEEGPPPPTPVGLATGTGMNAAAVPAVEEQLLLPPAQRSRSAPAPGGQDESEDDEAAGCMGETLSAACTAAAASDAAAVAVAAAVLSRSQVVDYHRVYTIAAAASGAGSGGGAAAPPRGLGSPPCSPRGAGLDRADSASHAGSGSTYGDGGLGGEGDGVIGGHLRAQRGAGAAAAGTAAAAAAAVAGGCAAATLYGDGDGLWPVSMADMRCCVDSSGCAFSDHDEYDEYDAEADLADADWDALAAAAAAAGGSEPLLAAVGFLREQLQLAHLEIVALTTQVREGEGWYGIDGGELGSLSHQRAAAEVRTRTHDAALTQLALAEGEALMELAGLRQQLGAERAARARLGAQCEELQNMWVPPHALLSGIPDRSPSSHFTSPTKPQPARPAQTSGSGVQHQHQQQSQPQPQSLPVDLNQRPGLARLAPAGPLPQPQLSNYQPALHHHQQQRLSSQQQQQHQQQQHVARYSSVPPRRVAAVSVNGTVFKFKPPVALFGRSPTKPPVVLDS*
</t>
  </si>
  <si>
    <t>C_410086</t>
  </si>
  <si>
    <t xml:space="preserve">MSDFSQELIDQLCLAIEEKVEKNLDVIIQKKVEAEVEKQVEKVMKKLREELQPRARGHTLSKRERSCSQTGGAGRNPRGWAVGLGLVQIL*
</t>
  </si>
  <si>
    <t>C_410087</t>
  </si>
  <si>
    <t xml:space="preserve">MAERKTRDMREIRISKLVLNIAVGESGDRLQKAAKVLEQLTSQVPVYGRARFTVRSFAIRRNEKISCYVTVRGEKAYDLVKRGLAVKEFELIRKNFSDTGNFGFGIQEHIDLGLKYDPSTGISPHGLLRVPGAPRLPRGPPPEAEGPRGRQAQGDQGGRHQVVPAGVRRRRPQQGARLVKRPQEAGDDRCHPICVTSPDH
</t>
  </si>
  <si>
    <t>C_410088</t>
  </si>
  <si>
    <t xml:space="preserve">MSQMEMLEKLEEFFCSPKFTCAIGEFMSENAEKLEFVPLDGEQHLQNFDIFKQYTSMVEQQLEEFIQAEGLSVKAICEACAAAQNDDSHMHIAAIDYLVASTEYESFMQLAYDHACMAAYEPNELTAWEPEAEGTREAAVAVEAAA*
</t>
  </si>
  <si>
    <t>C_410089</t>
  </si>
  <si>
    <t xml:space="preserve">MSASPSKRREMDVMKLMMSDWKVELVEDNISEFNVDFAGPKDSPYEGGLWRIHVELPEAYPYKSPSIGFVNRCYHPNIDEASGSVCLDVINQTWSPMFDLVNIFEVFLPQLLLYPNPTDPLNSEAAALLMREPQLYANKVKDYVQRYARPEQLLGHNPVSVNNKSSDDEEGDGDQKMGGDGEESEGAFLSDSDDEA*
</t>
  </si>
  <si>
    <t>C_410090</t>
  </si>
  <si>
    <t xml:space="preserve">MRARAPAAAAAPAAAAAAAAAAAAGAAAAAATAAAAIAAAIAAAIAAAVLVSCRCLQAPGIYTCVDDPDRGIYT*
</t>
  </si>
  <si>
    <t xml:space="preserve">MSYKRSVWGSCLLLAAAAAPVSAAGLVPALRLLAELPPASLEPGGEMREAARSYLLGRPPAYIEALLAGTAAGGGGGGISSASPAALLSPAEAATITDLLRGLLDDYATAPPATATPSAAAAAPAAGVATAGAAATAGAAAAAGAVARLLVLFSDEAAAAAAVCGRLRRALVGCYGRPYAAASELDGALGLLRELLQATPPLVAAAAAAASSAALARADAAWACVALGLSRAARSPDPALVPAVRKLAGAALALLTQLCAAPLPASRPGAVVAGLRAATAAANALRAAAACSPAVAAAAAERLDSSALAAAAVRDADAAAAAITAAAAAAADMDVSAAAGELLAAKWPLVDAATACAAELLPSPASSSSVAAAAAGTAAADADAAVAVAGGLRLRREVLCVVLSQSVAALSEYPEGQVLPLLRCLRRCWGAVAAAGPELQEAAARAMGCEEEAREGGSALQAVCWGVVRALWNALCATPRRTGPLCAAFVNTALMPRLFVQQPDAVLQALHGPHGPCRWLLSRLLEWGGTSSRFLLLLACQLGSYMVLQPALAGCYCREVQALLLWGSRKGGERVCFVYVGTFGGARW*
</t>
  </si>
  <si>
    <t>C_410092</t>
  </si>
  <si>
    <t xml:space="preserve">MAQGRGAKLEAPEGGCVAVGNRDSGFLAWEGGQVIAGDACVAWDNEVEGFAAEGKGAKMRLGAGCDAARNKACGFVAAGGGEVQVGDGCTAHHNGSGTVGSGTAGSGFAAMNEASMLRTGRRCVASDNAESGFIADLGGSLQSGAGCKARNNAGEGWISNRGSRITVGRGSVAEGNQDGFVASGKGSELQYVVEEEEEEEAEEEEEGAAAGAAAGAAENGAAAGAAAAKAAGCTARNNRRNGFACEDSAIMDLLVPGGGGVGAGVCAAVGNGGSGFVSGLGDEATASTRGGSMRLGPGVRSEGNGGYGCLTQGRGAVIELPEQCVLRGNTAGPKLHAEGGKFGALPWLQLGLKIV*
</t>
  </si>
  <si>
    <t>C_410093</t>
  </si>
  <si>
    <t xml:space="preserve">MSESIEQLRSRLEALSTCVVTADLNDRAKVVEVALGAQPSPQFLSDLFDVGVASVSAAVAAKAAEASESTADEADARAGSGPAQQLVAMCVAASLRYLPGQDPRVLQQFLDSLLLPALAAAAAALPDRACRVQACSSLASLLAAGGHWPQLRQLVGSCGAALAAAGGGGGAGGDAGVGAGGAAAAAGVRLPLPVACTLLTAVVHSLREAAASKLLRAWFAAAPLPARLEALAAVRGLVAPGCGEVSRLGLQQVMRTGQRTALSLLVSCCGLLQDPAAGVDVAGCGRFWELLRTCLSLPADADGLERKRALLLLQRLAPAGQAAAPGWCVWGVLYDILDEFPIHLVAPVWGKIDQLHAPAPEYVTEAVVPKNYIPKKKELKSRKAAAASKLLRAWFAAAPLPARLEALAAVRGLVAPGCGEVSRLGLQQVMRCLAMGALGAAEDGQLLAAITPGAAAAAASTSASAAWSASTSAASFPGALLGSLRAVVGYMSNFTDLASLFQELTYMTYKDAKV*
</t>
  </si>
  <si>
    <t>C_410094</t>
  </si>
  <si>
    <t xml:space="preserve">MASDPAYSWPTRPLAPPTSTMDADGIILQPQPKDKPAMISAHMAGLRTDDEFFTFLRENKSNTAVVQFGASWCTKCAEFFPTWYKLSKKHTQVKYAVAQVDTLKHAIRGVKYSPSFHFYRGGRLVDRVLGKEPQRLDDHLWMHQD*
</t>
  </si>
  <si>
    <t>C_410095</t>
  </si>
  <si>
    <t xml:space="preserve">GHGERVPVFGAGHHRTGRVQLRLRVHQLGIARHQGRVRRVEGGGAPLHLLPALLEPAAGGRAGAAAGQVQVSLPVEGPRHLPPGALLRAQLQPRLRGQVGGLPARRGDGRRGAVPERGRLRLRLHPLWRRRAQVRGRPVRHVRGHGGGGHAAAPLHVPAGGAGGEGGYGHGCHHPHRQRPLHAGDAPHTQRRQRQRRPRGRRQGARDRV
</t>
  </si>
  <si>
    <t>C_410096</t>
  </si>
  <si>
    <t xml:space="preserve">MSNSHGVRAWYHSQHPLGATWSPSRSPPPASTANNHWPRTTSVNPHPSSALAASLPRPASLTSTTTTLSPNGKVHVAASPGSVTGQSASPSPAPRLSAAQAPYSNALMNQVLLDSLRNIKALRQHSQARMQQQQRQQEQQQPQSPRSPRSARQSPRHSQRTSPNQPRTSPLRSDHPRQPQQQQQQPSPPAHQPHQQHQQHQHQQLPQGQELQDRQQQQHQYQQQQRQENQDRFYRESQGQPHQSPPPPQRQQPHAHLDLHRFQSLQPAARGVAPVLGGAASRLPDGPGSPYGRASAPLSSYGARATQRAASASSATAGAAGPDAADRTFHLPRRAPAHPSPSAPLVLQPDPNASIAGLPVSPHQRLVSDQHRPTAFQARPLSPRARPGSGAAERAAAAAAAALPPPPPPLPPHLRNEIGTVPALADMWPPAVESLRAVAAEPGGQPRAGYDPVLAASLPPLRSLPTRTLLAAAVTGLQQQLNNTMEALGCLSSLSALSALSCLQPALQAPMHVVRERAAAAATAVAAAAADAARGLQAEQERAREAWLAEQQRLQQKQELYQQQQQAVQSQQQQRTAAPPPSRQVVPAVAAVAAVPVTAAVAAPSIATTAPAAQAIADEAAAAPAPPEATAPVAAAAPAAVELQAPADPPAHDAPVPAVARADSMKQPQSQPEVALAAEGSAANAAAAAPPSPAPAGSAPAAVAAATAPAAEGGGGGGGGGAGGWGGGDDGHLALSPRSSIASELAPPSKAIWPFVELEHPPPPQQQQQQQQPPPPLQTPGTAEDRTSPAAGAGAGASSVKGATGRAGSSIRSSAEIVAPSNAAAASAAAALAAAAAAASPAAPAGGVASFAAAADVNVTLSPAALQQLLAETARASAASALDLYHHRHVMQLQQQLYDERIQQRSVQLDRERELMRQLREAAEAAAATAAGHAQSSAAAARRDGAAVAASQAEAAEARAQAEQAQLAAAKARSDAAVARWIAAASADSWNASDPALRTMITLVPAASPMLGTATASATALTATAAVTVSLPEPERERVRERAAPVAGSAQLLKSAAAAAAAAAIEAAAVDAGAAAGAEAEDAVEAEMRRLGLRDGLQGMGPGSGAEAGNTEVGTAAGKEQGPERRQEDEEAQEVEEEPEQEEEEEPEGEATLSIPPPVASLRAYVAAAKAAGGSREGAEAGAGDAAGPPAARAGRSGSAPQDGPAASAAAYVFRRDGESWPSAGLEAGQGRAAARDEEAMGSPADEKDGGSAHKATVKRTDSGGSSSSSSSKASSSSSNSISSSESGRGKDGGGSRQHAAGAGGAGAHHAGDLVPGDGGAQEEEADVAAVVAGPAPARPVLGQGAGAFGAGAAGPRPQARARLPVAEGPPATSAAAAVAVVGEAAAPGAVTGPAGAGGGAGAGRGGSRAASRSGSMGHGRAAEPKAGVGPAAANAGPVPPASAAAAAAAAVGDVDESEDGGVWGRGVRRGGSGGSDSGDSGGSGGSWRYVELFPSPQSQALSEGVASGRYGSSTATAAATPAAGAGAGPVAVAEEGRGPVGTGRRQREWRHGSDSGTEEPEEDPQEATAAGRTREQPPQPSPAQPLPRPRPDDDEDDELMDVEDVPDLEEVEEVGEVKEVPGQNGASAEAATAKDGVEVASGAPQPQPQSQRPVAVDGDATDAVTAAPARAPSARSVLLPAADADAGAGRATQGLCHRRE*
</t>
  </si>
  <si>
    <t>C_410097</t>
  </si>
  <si>
    <t xml:space="preserve">MQPYPGVARLNPWLQLLKLAGPLIIQNLFGYLLSVVSAAFIGHLNDPVALSSAVLAGSFYNITGYSLVIGLSAGMETLCGQAYGAKNYPMLGLILQRALLICWAACIPIALFWSQADRLLMLLHQQPEIVAGACRYLHIATPALFLSAISSCVFRYLVTQQEVRPSTVCTIITAALCPLYNWFFVYHLNWRLDGAAVAFLLSTGTYSALLTAYTAVRDWRRRHKPSHTWPGFTWRALEGWGPYLRMAAPAAAMICMEWWIFEFAVILGCVLSRFSWPCEVARAARLVAQQAAQEQKADEYRAAAAAARRSGQWSRHSSRHASQQHLHQQEQAAAAAAAAAAAAVVVAAAEAAAAANGILGPGEGGMGGPCCCHQDKAVPRKDAVDVEAAAATAHAAAAAAATSGSEALLCQTNPAHAFPAASAAPATPAIPATPTAAAVPSGMPVTVLPPTREGVAAPTHPPTVPSPMSGDAASFERRAAALNPDASSAASGGGGGGGHVGVDMSSASRAERASRGAGTVAPGGGSGGGGSGSGGGGGGGGGDGGSGGGGSGSGGGGSGAGETGRSPDSDTSAHGQGSRNQM*
</t>
  </si>
  <si>
    <t>C_410098</t>
  </si>
  <si>
    <t xml:space="preserve">MATPVVADSIRNAIAVGAPIYNAGDPGGCMNTYVRAALDLVEKGSASEGEKAALQDAVRRALEAGSKDEGAWIMRRSFDSILSGAVAARESAARVAASAGPGGEFEVLNFEMGLPVAPRWRIMDDVIMGGMSQSDGLTYNPADRAAVFSGRVTTDGGGGFASLRSDDWAGFSSLAAARGVRMTVQGDGRQYKLSAKTDGDYDGVQYQYDFTPPAGTWTQVELPFAGFKPTFRGRTVPNRPPLQGLQIRQLGLMVRWVWRQGRAADLVN*
</t>
  </si>
  <si>
    <t xml:space="preserve">MTPGGTNAGLLDPLTGSGSQKQQQSVLDRIKDAKSNLQDKFNAGATSTLQDKIKDAVADLQNQVSGTSATDLQDKLNAAASDLQDKLKGAAADLQDKIHQQQHGDQGGREQHSDRWNISSAVEGLNQTRSQWDRLNRTQPFRNINSTFSRVNSTLSRVNVTEVIGRINATLARLNRTHPADWGNWTGPAHGAAGAGNLIWVGVLDLLNRTLSNATNHSCWNLTDVFDRLNATRPPPAWANATRWNATDLSHRLNATRPPGGDSARGNFSWGSVLDLLLNQTLSGRNNTITDWLHRRNRTRPCLNDTSRPQQRPPRNLSDDDERPRNGSGDGNGNRRNGTNPDGGNRRNQTKPDGGSRRNATNPDGGRGNGNGNSKDRDNLAAQVVRRLDATISDLIDTLQSARADLRDGAEALRVADTAASHLSQLLARGAAAGEGASLVDDATDDSAGDSLRDALDSLSGLLGNASVVAGNGVAATGAASKFEADSLLSKLNDLVNASPVNSTCDTATDLLDKLHHVLDTGGADAVAGAVKDAGSGIAGAVMDAATSTASDGSARAAAGGTDAGAMKGAADAAKDAVTSSAAAGSIKDAAAHGSAGSDVVDTIKDTLTDVGGTVKDAATTAAASAGGTAGDATDAAALGAAPALLDQMQQALDDVLAADGTAVRSDLVDPLREALTTNGADGTAGAAGATGDAVKNVVAEQVKGLFGGWGRGGHHQSHYRHHARRHSSRRLMA*
</t>
  </si>
  <si>
    <t>C_410100</t>
  </si>
  <si>
    <t xml:space="preserve">MIALTRARQLAAVKRNVGSVTTELGLRVHRPHVSIDPAWHRARTLAARASKKDDGDKSWGEILDDAAGVAKSLFNKIKDTATTLVPGSTTSTPASSDTRSGKPATTNRPEAPVAPTMGGGGGLLPNLLGRAVGGLLNAAVSQLGAQLDAAAKEQAGVYEEAAARLQGSAKLRSRLGAVTVGPLISQASSGSSINGVVTKQIMLVMPVYGSGGGAGTAQVSVVEGPQQRGGGGGSGRTMQITVRTSDGGVIAVDDGPAGGGGGGSGGRGNVIDVEFREVDSNKK*
</t>
  </si>
  <si>
    <t>C_410101</t>
  </si>
  <si>
    <t xml:space="preserve">MSHYSSHGRGDDRWGGGGSSYGGGGGSSRWDSGGHGGGGGGGGFNTRGGRDDLDRMALPRPDFTNLPKFEKCFYLEHPAVSGRTPEEVEQYRREKQIHVYGDGVPKPVKTFEEASFPEYVLEEVLRAGFKEPTPIQCQGWPMALLGRDLIGLAETGSGKTLAYLLPAVVHINAQPYLQSGDGPIVLVLAPTRELAVQIQQECQRFGASSRIKNTVVYGGAPKGPQARDLRGGVEIVIATPGRLIDMLDSRITNLRRVTYLVLDEADRMLDMGFEPQIRKIVDQIRPDRQTLLWSATWPKEVQAIARDFLKDPYQVIIGSPDLKANHNIRQVVEMVEGFAKYPRLRKLLDGEMDGRRILIFVETKRGCDELVRQLRTDGYPALGLHGDKSQQERDWVLQEFKNGTHPIMLATDVAARGLGNLAPAPPAQLPPAAARSRSDFGSRDAGMPYVKDIKVVVNYDMPKTAEDYVHRIGRTGRAGATGTAYSFFTNGDARLARQVVDVMQEAGQQPPPELMQMMSFGGGGGGGFRGRGGGGGGGGHRGFGGGHGPSMTGSNAIPVATRRY*
</t>
  </si>
  <si>
    <t>C_410102</t>
  </si>
  <si>
    <t xml:space="preserve">MAPITGVFVNSRKQKLHTLKYPAKGAPVAELFIHHGLAEHCGRYDNVCQTLADQGIEVTTYDAHGHGKSEPTEEGGRAFVGNYKHLVDDMCDFMDFVHKNESAPAPAAPAPGAGSAAEGSAPAAAAPAAAAHGKLPVFVLGHSMGGLVAALTALRRQERLAGVMLHSPALDVEWNPVLRVQAAVGGLLSALVPRAKLVPAVRPEDMSQDPAVVAAYVNDPLNTQGNVRARTGNEMLRGFAEVGKNARKLTLPVYVAHGTKDACTSVAASRRFVEGGVSSADKTFRAVEGGYHELLHGPEWRDCTEHIASWIKSHAAAAAGKEAGKEAAKAEAGSGSKL*
</t>
  </si>
  <si>
    <t>C_410103</t>
  </si>
  <si>
    <t xml:space="preserve">MAAQLRARGVVLPAGLEELIEDAPEAIHADDAGRRAAVRRLRQLWRCYCAALEAALGLVLPEGSGERAPAAAQRARLPPDAHNGAVWGWHDALADSPDMFRLLPEEGGRESAGPAASAAGGAGTGSGAGGANNRPGPEAAALLSAGYLRLWTLLLSVPGFAEVLAFGQSDDLLDLLAAAAIRAREAAVAGQAYVSKLREAAAASELPDYDQGLWELRLQSEHQSAVYPLHAAARLLWTLHAVAPLFAAGGIAGGAGGGGSGGMAQAPAAAPGEAQQPHLQQLGLMWSVVAEHILPRVAEGLICTSAYPEPSWSTRAGRTYHTAATALMCCRLVLNALHRAEAGAAAARTGGEGGGSEGSGPGSSSSSSSSSPPGTSTCDDAALWRRLLLCDVDVFALLAAAAAAITRHVRQPVDDREGKAQCSYGGGGGEDEADIDIQRACAELHSTAVLAAAVLPRECVRAAQQGASGCAGPGGAQQPGQYRVPLAVESIAGLFGPDGPCPNPQWQADVRQAFASANAVVAATGSRGELSEEELQAFSSGAQAVLQQQREAQQMQAASALLVPPGRVRSALRQRYPGRRLWLCDNPACEPAVELDASGWPLFPQSCVGAGAWVWCGGCESSLYCSEGCRLAHWQAGHGAVCGFCRGAAGQGV*
</t>
  </si>
  <si>
    <t>C_410104</t>
  </si>
  <si>
    <t xml:space="preserve">MRMDVSLKGQGLCVCLSAGACGQLVIETSGAGGCSKEATKGTTSEAVVVALLAARARSLAGRPPADKLKLVAYSSDQAGRAREGSGAWFHVDAAYAGSAALLPEQRHHFCGLEAVDSYSFNPHKLRDVPREVNAALLAQLNAGGRLFLIHTELAGAYTLRLAVGSASTQLQHVTAAWEAVAAAADVVLEAHAETGQGKEGAKAVAGSAA*
</t>
  </si>
  <si>
    <t>C_410105</t>
  </si>
  <si>
    <t xml:space="preserve">MFGAATIPATLLGGPERGASATQSWSLGPLQLPFAFPGAVPSHTSASTSRMPDASAAVSQFKEVVQQALQAPSSGRGGAASTSGKAPPRRVGMRVDYAPETPVLVGKRSISLRPRYLLPLSGAEPLYDDRDSRWFDVKEGALHGSYSWALQDYKAEREEAPVPGDVWRADMPSEEEMPPVLSCKDLVKQVLVDQHGREDVVTPAFAEQACPAGSYKVMAFTAPVPEDDPAVNYCDHHFYVQHKDVSITLQKGDRLQDVANFFKLPVEELYEANPGLADLLPGADRPAPRERSLLVRGANVWSHKPSEWLPPRLHDGAGRAIHNPMRAVAAYSDDEGGLNELPPVYCCSFCVVPGQAKTGPQPQRPVKQGAGQE*
</t>
  </si>
  <si>
    <t>C_410106</t>
  </si>
  <si>
    <t xml:space="preserve">MVFARDAAVVVKGRDGRTVLLQSRGLDIQQANMAASEGMATLQAASTNADAWDILSNSQGAPLLCGRVEVMHSHCVQLLGQVVRVVMGPAEGKAAAELTAERLQRKFGEVYLAVDALLGSGGILEAGAALARANATLEQLHDKSKVAAEAAPKQVPKQQQAKRRTLQGAIDQLARLSFTGAGAVMQAVPPRPGFQLPDTSNTAGPPPQARAAAAAPGAAAAAATGFDDDDDIFNFKPKKDAAAAKPALPAGADPNDPFAMSDVAPLAVAAADAKKPDDWQSFDGKDGKKKELGFEDNAFGAGAAAPAAPAPIVPAEPVLRLTEFWRGEAAGGRLVRAGVAGRVEWVSEGAKAKVHTVQFMVQPPEPANSFLAAALSSARRHPAATKQGRAAGVLVADGIAAKPHAGAPLLAYHLPPAAVAPPPLQARLGTSCQLLPDGRRLVTVGVHYAVSPRLAPRTAALRAELRLPALLESPVRAAPAGATFDAKARALSWELPGDKLAAGLDNGGGAAEPLVACFLFGGEEAALVAALAQRLSGVLVLRGVVGGAGGSGSLSGASLAQGVVELELTPALCSWSAELEVKS*
</t>
  </si>
  <si>
    <t>C_410107</t>
  </si>
  <si>
    <t xml:space="preserve">MLRSLASRVPRTYSVHARNSPCVMTRSYAADAGAPASSAPVYVVFGASGGIGAELCSRLAAQPGAQVVLAGRDESKLAALQGRLPGGGANTLVAVADVTDSAQVERVIATAAETYGKIDGVANCVGSIVLKGAHQTSDDEFNKTIALNLNSSFYVLRSAVKRMMTSGGGSIALCSSAVARHGIPNHEAIAAAKAGLQGLALSAAATYAPKNIRVNCVAPGLTRTPLAARITSSPAALKASEGMHALKRVGEAGEVAAALEFLLRPDNSFITGQVLGVDGGLGSLKPQ*
</t>
  </si>
  <si>
    <t>C_410108</t>
  </si>
  <si>
    <t xml:space="preserve">MAASGPPPCRSATSGPRTLPVQECEPARDPWPRPHPHPTETPSYKHLACDPLRPSSHVPPLAP
</t>
  </si>
  <si>
    <t>C_410109</t>
  </si>
  <si>
    <t xml:space="preserve">MAAIKAGVTELVAFYQQPPPALPPAMPPGVDLLPYPLLESNGRYSNAVPEPIGRWVYRADARRARRSNSTSSITSSGSTGAGASTSCASSASDISSERVVVRFVRRYSADAHRAWAAAGLAPALYAVRPLAGGWRLLEMELLSKEAGWVNLAQLVVAAADAAAAAAAAAHGGGGGGGATAAAAAEGRDGASWAAADGTIPAVAAMQRAVASARAALDRAHAVQSARRGRGPGRAVVFAHGDVRPQNIMVRPQEGGRAGLGAGGGSDESNADAGGGGVGGEEYDVRFLDFEDVAWPAGVEFNAPVLQEHDTVLLSSSIEQLWLRAASSSGGAPQPQPQMQLPHWLQQWQGAGTAASAAAAAAAGAPAADGSGVEAGDSGSAPSASRRGSRRSGQQQQQQQRGSLPAGSTANAPAVAPKPPEPAGQSSPANRSAPPGPPAVGDAGPAAAEGTGGRGRPRGRKGQQQQGGPAAGRDMGGRGRRGPKPPACFCVRATAAAAAPAVLARALARPLVARPLRAAVWL*
</t>
  </si>
  <si>
    <t xml:space="preserve">MVLSRKAFLTVAVVALLLCAGCAEAGKKKKPSAGGRKPARKPKPSNGNKPSKRAPDVLTVSAADALALLDGKNTTFLDIRTEANFTASHIAGAVNIPKALVRQAINSGKPKPPPATKNILCYSAPAAGAKPSTATDEAIATCLYFKTSGKYPDIKLYALAGGFPLWTAAGYATAAN*
</t>
  </si>
  <si>
    <t xml:space="preserve">MRQAVVMALVLVLAFAVQQSAAQANTKATLIPLNTFYSLWKASQTVNATRAQNITFLDVRPKTLYQLSHVPDARNVPSQNAKKVAGQFASRKRGVDPTKDVACYCTQSSTAVSACNEFAKLKAYSKVKVYALDASFSDWVVAKYPTEKSGKFGH*
</t>
  </si>
  <si>
    <t>C_410112</t>
  </si>
  <si>
    <t xml:space="preserve">MGRGEAGNKKTISLETWEQKLAGVRVPKEDMNRLVMNFLVTEGYVEAARMFESESGTAPGVNLDAITDRMEVRRALQGGDVESAIERVNDLDPEILDKQPELFFHLQQQRLIELIRGGDTEGALDFAAENLAPLAEEHPRFLEELERTVALLAFEDTKASPVGDLMDVAQRQKTASELNAAILAAQAQEREPRLPLLLKLLLWAQAQLDERAVYPRIADLASAQLVPPPKAD*
</t>
  </si>
  <si>
    <t>C_410113</t>
  </si>
  <si>
    <t xml:space="preserve">MCACMTKEALLEVCKQNGLYRTASLNDKLYCNFKGFSQIACLEDYVNLKALFLEGNVLETLEGLPPLADLKCLYVQQNCIWKISGLEAVPGLDTLNISNNQLTKLEGLACCPALRTLIATHNHLVTLDSVAHLAECKALQTLDLQNNELEDPGIVDILKQIPDLRCLYLKGNPVVSNIKNYRKVLVTSIPSLTYLDDRPVFDNERKIAQAWLEGGLEGERAMRNQLKEEEEERSRKNHEFMMQMRAAGWRERRKRMGLPDGDTDPALDDMSDGEYEFDEEPEELVEARQRLAAYTARPGEEEPAELASARQGLARDGKPIQEGAWGSGAAAESDSAIYLQSVKAAQAELDVVRQQQPRQLPTAQVLIEELDEPCGGKAPAADEGSTPPALSPMTSPSGSEGQGGEGVAAAKKGAASGAAEGISAAVDINDLD*
</t>
  </si>
  <si>
    <t>C_410114</t>
  </si>
  <si>
    <t xml:space="preserve">PAQGSWCLSRCCLPGPWPWRPCSTLRRPCPSRHPACCSARPTSCWAPPPPQQL
</t>
  </si>
  <si>
    <t>C_410115</t>
  </si>
  <si>
    <t xml:space="preserve">MLALRQGALLLSARGGQTTHDNLQLCAGPSRRPRARWISSAPRPSTLVERHIRPQASTASDATTSTSQRILSIHDVDNGQILGFGADLAEDHPGFHDPAYKQRRAWLAEMAKTHRIGTPIPDVEYSPAEVATWDAVLEELSGLLPQHACREYLRCLTLFDFRKGRVPQLEEMNTVLRSTTGWTVRPVAGLMHPRHFLAGLAFKHFHSTQYMRHPSKPSYTPEPDVVHELIGHVPLLADPAYARLIQTIGLASLAADDKQIWHLTKVYWHTVEFGVVREGDQVKAFGAGILSSYGELAHMASGAAALERLDPFRPQPRMAYKDGFQKRYFVLDSFAEGSELLSSYAASLGLPESLRGDASVA*
</t>
  </si>
  <si>
    <t>C_410116</t>
  </si>
  <si>
    <t xml:space="preserve">MQLCKVQRASAARSSRASRSQRVEVVCASSAKFFVGGNWKCNGSVANVAKLVDELNAGTIPRGVDVVVAPPFIYIDYVMQHLDRDKYQLSAQNAWIGGNGAFTGEVSAEQLTDFGVPWVILGHSERRSLFGESNEVVAKKTSHALAAGLGVIACIGETLEQRNSGSVFKVLDAQMDALVDEVKDWTKVVLAYEPVWAIGTGVVASPEQAQEVHAYLRQYCAKKLGAAVADKLRIIYGGSVSDTNCKDLSKQEDIDGFLVGGASLKGAAFVTICNAAGPKAKP*
</t>
  </si>
  <si>
    <t xml:space="preserve">MPPLPTLWDPAGAVDKLPQPFRMIDKILADIVEQVVDMIGTRESQRRAEDASRVDLVRTFAPHAVMEVAPETCCFLPIGIAGIAAVAMPDGEVQVRSARDPSICFSDRTHTSPVTAMEAGMAVCTSGRLLAAASRTALTLHEVDIKTCEISLLATVPLPADPDDTSPPVRLHWSDNLGHLAVCRRSGALALFTLSLPPPNVSLESVGAFVALSLKAFGETRVEELLRVPAATVRAFCLGSAAVGPSNLVWQLQQRPDKSPHSDRYHKSARGAYVWWEGANRLLLLDFEAAAGAAAAAGGAGGAVVPPPEVEAAVKAGAAGTSKPSTPATKAASSKSVAPPGEASSLLTASASAAAAAYAGPERPPEVPQIAPMARDWLLPHDVTAAATTSDHKTMAWGLADGSVVIWDDRSCCSTKVLPRLKGGITALSWVNGVAHKLVCASAGGHIFIADVIKPEDSSQKPYEFPQAIHEVHTLPNEPFALCICRGHTSSDGEIASTHRGGRGGPSILSTMSGHGPGGGGHDVMRVPPQRPRVFWYNVLEEKPVAELMGPRAEQGFGLACCVPPPPSLAPPPPRPDTAATDAGAADGKSAAASAAATPAPGAAPKGKGGAAAPAPPSGGGGGGAAPAASQEAPSEPAMSEAQRALIKXXXXXXXXXXXXXXXXXXXXXXXXXXXXXXXXXXXXXXXXXXXXXXXXXXXXXXXXXXXXXXXXXXXXXXXXXXXXXXXXXXXXXXXXXXXXXXXXXXXXXXXXXXXXXXXXXXXXXXXXXXXXXQGGAGRSVVRSNFADDDAVPQRVTQLYMYKVDALLRHLLPEDESTSRLGKVVLDRLLADLEAPKMNRKKGKRVKMDVEDPDAPKLSSAMRKPDPFDTTGSRPGSRAANRHITFGGGDADGLFDDVLEGGRAKPKKETKVFPKETKKGLKTGPGDVKMIDKNASGRPRLAPLDLEKAKEAPLPFSERSQSPPWHHTNPLARIHPDWEEAPVLVRIMDRIGSKGGGRKRRDKRLEALTTELMTKYSKEAGAKPNLLVPT*
</t>
  </si>
  <si>
    <t>C_410118</t>
  </si>
  <si>
    <t xml:space="preserve">MKIGPRDPAYDAWRDGLFLDFPLAAPRLQSHSSARDGFAAGSTSFGRGGAGGGDDQLGSPSGDSMSGARDDGGGGGSLPTSPSIGRGGGGGNG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GGGGGGGGWADPGLSPGLEDGGGGGLLSRLFGSCCRGGGGSGSNSPRREESKLGRFSPARYPAHTHDIAAAADGSNAGPAAHRSEIGTPRHDSAAGTFFSSGANALTSGAGSAAAAVASLVHGAGADGANGGPGSGRGGMGGGVMMGRGNLRVHVDPAGLLAAHASVDSTAGVEEDGVVLDPGLGQLGGMEHLRLGHELAEDGEGTAGSGNGIADGADRRDGPGPASGANVVDDGAAGAAGGSPAAANSPGPRPPSGAASGGQATPQRGLKSSNGAFATGPGGAGVGNDDVGPNGVSSLRMIAGVGALLNGTHVTFTNGNEVPADVVLLVPLGGSEPSLTFLDVAAAMRASMGGNSITLAAGVDLNNPRSFKNRTISGTGSMTGSFCSMPEGLSHELAPGLLYRDMVSNSPAAPNLALVGVSSDAAAHDARAAAAQAAWLMATWAGPHGSGDAYDGGDASFHDGGAESGDGGGDVARRVDSDGHAGDTGFLRQATPLMANEDIALRARWRAEAARCKGGVSVGAPGGGGGGGGGGAGANGDGAGGGGGCSNGVYLARYLLQLLDDLGKPVRPPKGLLGGNGGGGTAALAAAAAQLTRGRVAKLLNTRRLRRPLHLADLTGTISLSRAASRNSRAMLDTASRLALVANANANAANANPYTRYSRPSLSPSPSARHMSQTRGHSMNGGPVGFGSNVPLALMGSGAGDGSLGPGGDRSLGSGGPGGGLRTSAPLAAIRDRGSGRVIGPGAMAALALASGAAGVCGGGSSGGAPPGGGGGGYESPVYRSEGSYSAFLQPPASRGSPCSFTRPAGSAASFSRNGPGGGGAGGGGGGALPTSPSSVFDGALYCVAEHPSESLADATAAAVAAMDAEAAAGGGGYYAPPSPLSPTHSGGNSLTHSGRGRMLTGQLANLANSIASGGSGTGASATHSSPFATMTATGPAAPAAGSSGPMSMMDEGGGAMSQQRRLQMLQRHRSTSRLAGVSHASTGPPMAPATSVTAALPISTGSSGLGAATGAIANALSFGKRGPAASASQVSVDHSIPDRRTSYSGRPSNSRRSNPAGLGVLGGGGGGGGGGPGSLGLGGPGGPGGSSGRLHNSTSARHQLLVAAANSASRKRSLMLAGGSPSMSPDSYSPHGGGGGGGFNGPLGRHISNNGAGGGYSPTGTAAYGGSPSGFHRAHSEALNQLPYGYAYGGGASAAVGGGGAGVPMYGDGGGHGSRLRGSSNSSLAIGGGGYGGMGMGAGAGMAGGGGSGLSMSYLLAAARRGPVSEPLGIDGVVALSAPSSPARNIPEELEEEMVEAPAPATASLGVTDAQLATFSGGVVDAAGAHTAGGGAAAAAAAAGTSDGATGATGSGGTAIGSVFDGSSAVTLTPADTGSQQPAPVGVSPVVGRDRRAAARRRSITLPDLRLSNSGTLRQLPTPMLHMRGGGGEPGPGLGPHPEAYEAFRSPDEELLEYSVGQALHHLDEDEAAIGAEAHVAQFRSRGAAGHAGDSAADAVPGHGHAHAHAHMHPHAKTHAGMVRGPISGDGSLEEAAGVSVGMSPVRGRGPPRPSGAPSGAHPSAAAALAQKPPGFGGADGTEAVTAL*
</t>
  </si>
  <si>
    <t>C_410119</t>
  </si>
  <si>
    <t xml:space="preserve">MEYGTGECLEEVLTGLDRSSGMVLQAPPGAGKTTVVPLALLRHNPEYLRGSNNKILVLEPRRVAAKGAARRMAASLRQNVGGTVGYRVSAATRIEVVTEGILLRRLQHDPELEGVGAVVFDEFHERNLDADVALALCADVQRLARPDLRLVVMSATLGGGLGDRVQQLLAEAAGPEAGEQEEGAEAGSNRGVPLVVSEGRCYPVTTKHLGRPDATERGALERAVADAVTMALRDGGAAESGDDGVGGDVLVFVPGVGEIRNVERLLMEDGVDRKYGVRLMQLHGNMAPDEQDEVLRPQQQGNSARERRRRRVILSTPIAESSVTIDGVTAVVDSGLRRAPRYDPSTAINRLETIRISEASAEQRRGRAGRTAPGRCYRLWSERDSLPAVSEPEILTADLAPTALELALWGSPDGSGLPWLDPPPADLMEAGRELLLGARSMAAMATATVASAKQRATSSASAKSSSEGNATDDEDAAVAAALGEAGAEALESADASEDEGDAGPASTTTWSSAAPPAGPSGRGTGAASSAAAFDAAWREQLSREGLVGALVAAAYPDRIAERKDRSNKRAAFTLSSGKSLLLPALPGALPCQVVRLPSEDDPLASFEYVAVAEIGGVGPAAAWRRDGGGNDSIRSAAGLSSLAIKRYLSDMIQVTAASGAKQVLGRRQKRLGCLVLSEQSAPVSDDKAMPALLKGFKEMGGIRAVSLSKEVEAWRQRVIWLRTQAQAKASGSAAAGGGGGGGGGAGGGGGGGGGGGGGGGAGSSTTAKGLAALPDLSDTGLLNSAAKWLAPHLSGARSKSDMLKLQWGQIIKSLVPWELQQLVEAEAPTHLMLPTGTRALVDYSGDTPCVRCKLQEVFGLPDTPRLAGGRIPLTLELLSPGGQPAAVTSDLASFWRNSYPDVRKDLRGRYPKHVWPEDPLQAEATRMTKKGLERQKEREQVAAAAAGGKGGSGGGGGLGAAGKGGSGSTGKAGVGSKKKK*
</t>
  </si>
  <si>
    <t>C_410120</t>
  </si>
  <si>
    <t xml:space="preserve">MRLLVACALLALLQLSAAVRLPAAIEQAVGRQLLSEKDHSYQPDDKVPLWASKVGPFTNPSETYEYYSLPYCQPKDGVKHKLLGMGEVVDANRMASTPYQLQFRKNRQREAVCEQLLDQEKLAKFRKAVEEDWYFQMYYDDLPVWGFIGKMEKLFKPGGVTEYKYYLFTHIDFDIKYNDDSVIEINVSTDPQEAVDISEEITDIVKAKFTYSVKWTPTLTKFEHRLDRYERFPLNPVHLEIHWFSIINSCVTVLLLTGFLATILMRVLKADFIKYNKDDPAMEEEESGWKYVHGDVFRFPPYKNLFCAFVGTGTQLFYLALFVFVLALVGVFYPYNRGALYSALIALYALTAGIAGFVASSYYKQMEGELWVRNILLTCFVYCGPFLLMFSFLNTVAIVYRSTAALPFGTIVIMILIWTLVTIPLTVFGGIAGKNNRAEFFAPCRTNKYPREIPQLPWYRTTVPQMVMAGFLPFSAIYVELYYIFASVWGHKVYIIWSILAIVYIILIVVTAFITIALTYFQLAVEDHQWWWRSFLCGGSTGIFVYGYCFYYYYARSDMSGFMQTTFFFGYMAMVCFGFFLMLGTVGWRASLMFVRHIYRAIKCE*
</t>
  </si>
  <si>
    <t>C_4200001</t>
  </si>
  <si>
    <t xml:space="preserve">MTALKINTCIWDARVHARSSRSKPFVLGRVGPNAGLNRPVICAVQGSQPSVAGDGDSVVSLSKALREKEAEAKAEAERYKKAKAEAERYKKYVGIYFALLTTALVMYGSATGRFSFQLRQICIESLAWLAIVVGLDIMAGSSPVQSITTAMGLIPAFELTRILAKGMSLIVAGLVS*
</t>
  </si>
  <si>
    <t>C_4200002</t>
  </si>
  <si>
    <t xml:space="preserve">PAQPHLRPSHTVPSRAACQAPTGPSSPDAPAPSNTAREPPRAWRRQAGGGEQGKEGAPRTRSPPRTGCRRRKALGATPHSARRPPPRTHRTTPPRRRPSGRSAAAPSTASGAAPPAPPARPPPPPPSPAPAAVRPARRSRRPPPPPPAEAAPRAACTPLGRRPRRAA
</t>
  </si>
  <si>
    <t>C_4200003</t>
  </si>
  <si>
    <t xml:space="preserve">MELTEQRAASMTSALLVAAVLLALLAAAARASHIDLQLTCEVLLAPACAAYVFDASQTNISATTPWNAAVKTDTASGGNSMRTTHVPLDGPNTDALLRAVALTPPRPQPAPPLGRAALAAAPLLLPQLAAADPLRPRGGGRLRLALAPVGSTTELWAQFLGGGEVGGPPPRRAVLPLGAGGGPVEYTLHEAPLPQAAAAAGDGCAALDAQLLAPGSAAEAAGVQAALVAPHRRLWMGLRRSDLAAGGGGGGAAAIAAATGVSTELPPPGSAPRVALGNATYRWAGGAVGSFDAFAAAAGASAAAAAGAGCVQLDTLSGEWHPVPCGGDSPSVAGFACEARSVTAEGVRWATAVGGRRYAHVAKAPHEAAAVAGGGGAVVPDTPAALCAAHGMAPASLEDAGTQAAVLQRLAAAGTYWLGYAADTAAAAAPAAWTDGSNTSAYAPTPLNQAAAAATAAAAAAGGGAAFCGLMAATALPAVNGTAAAAGGGVLLAPCGAAAAAPLCVGSALVGDGNGGGGSPLTVPPAAIAAGSVTVAAAARRQTLYAFGRIGAASSAASYSSAAARCKALGGSLAVFDGAGASGLEGPVGAWHAARLGTVWLGLRLSAPTHWQDGSAATFSMWPGGKEPAAAASTTTPECLTMATMALPHLGLAPGQWAPAPCTALRPFVCEAAWGAAPAAPDPADNDGSGLRPELDPTAWPLASTNYNSSSYHLYDGNWMRWADAAAFCVVRFGGGGRLASVASVEEAGAIIGLLYGGNGVVYGSSNGSSTAVGPSSIFTYWVGLSDAGVEGSFAWDDGDVGRPLPWAASGAVPPGQTNTSDCVAVTFGSNPSNPVAGVSGAAALQVRPCEDTLPYLCSVLDEPGSSNGGGNGSGGGGGMTGEAGGAQGGRHPVAVRRQGSRAAGMAEYLFHRTRLFSHGTAERICQSQGGHLFSPVDAAEAAWVAAAAAHLLPAAFFPTAAAAAANSSAPLTYADVIAAAAGVMLQLGLSRPGSASAGGAAGLSNPSGANATLTGGFSAADLLGTWLPEGVAAAAYGAATAAGGYDSCPQLYVATGEWRLNASCADPAPFVCKRVAGLPPRRPAALAAAAALAAAAAAATNGTQGIADAWSPVRQPPPHPLTSVGGGAAALLGYVLPAGARLSYDEAAALCADVGGAPAQLRLLSDWEALWNLMSYAVLPPHLRNPGAAVTHTLFLGAHRRVPASASDPEPAGFRNLDGSRLQPAAAAWAAGEPDGRAGLGDGGGAVLGGGRRACLAVAVTWSAAGVLTGLQLGDEDCGSRLGVLCQAVDADVQLLPGASSPLAGGADGYSSPSAFTDDTSAFMAHGPLTAVNARVDGQLLTQLALLYGRPGAPQRKTRHGGTGGAAALGSPWRVPDGDVVVAAAGCRVAAGIVKGMRFTTRRASPPLLPYSLPFRGLELLVFPYGGGSPTAAAGQGWAPTYSTAVATCAAYGAEVMRLPANFPGTAAVVPAVVAATSDDALAAAAGTPHWAHSTAVSSGVGAGAGLAAASDEAAALLAALTSALQRLPGGWQLSSSGLLLPLQEVSGGSSSAAAAAAAPTRCVAASPLPGLDAGGAAGWSLSGGGWLAQPTSPTASAAAANCTSFDSGYGFVCARGGGLRSVAAMLQMNHY*
</t>
  </si>
  <si>
    <t>C_4210001</t>
  </si>
  <si>
    <t xml:space="preserve">MMLTLKNQVLAARAGKRTACAPAGLPRSSGATQALVAAVGAPALAAPTATPCARRSVDVSRGALQVCAAAGKEKDVKVEVSVAVEELGTCSRSAIITVPASTVKDIFKRGVKRIERDVVGQLKGWQAGKPLPLSMVIQQVGGQNKFKTFCLEELLLEALPKGIESARNGRAVDPASVTVPPEDFPSMLERYDPAKEFFFRAMFDVAPPVVWRTPLEELEVTIRDTGDFSTDAAAADDLIRQYRKQHGFSRVVAGRGLQLGDTLVIDLEITSKATGQALPGLTHKRFSFDTEADVLGITSGMLGMKAGESRTFNMSMPEDYDVEFWQSMPVKVAAKVHEIFEWTLPEFNDEYVAKQHEGKWGSAKEMREALIASTAMQRVTELDKALEDAVVKAVADALDMPEVPPRMVEQLGERQFQAQLLQMIEDVSGRGQGVRLEGVDACRSGCMGRRTLSSGRLGVA*
</t>
  </si>
  <si>
    <t>C_4210002</t>
  </si>
  <si>
    <t xml:space="preserve">MLGMKAGESRTFNMSMPEDYDVEFWQSMPVKVAAKVHEIFEWTLPEFNDEYVAKQHEGKWGSAKEMREALIASTAMQRVTELDKALEDAVVKAVADALDMPEVPPRMVEQLGERQFQAQLLQMIEDRIGSREDVEKLATEEMAAEFIRERKKDLEDQAVGQPFDREDMLDDVRETVKSVTVIEWLKDNVKRHVLPYTAADDKAAKAKGEPVAV*
</t>
  </si>
  <si>
    <t>C_4210003</t>
  </si>
  <si>
    <t xml:space="preserve">MARLSAPSSVSAXPLASDVSLRQQQPAGKSAAASSYSPRDSTGAHGALGLGSGGTERRGAAHQAGVLHQAMYSG*
</t>
  </si>
  <si>
    <t>C_4210004</t>
  </si>
  <si>
    <t xml:space="preserve">MDKYIRGKVLGKGSFGCAILVTNKLDNKNYVIKEIDISRMPKAERDASEQEAKLLMALNHPNIVRCIECFTHMNKLCIVMDWCSEGKWPEGSRGYQELLAQFRLDWMWEWKEMCLGLKHVHDRKILHRDIKTQNVFMSSGGLLKLGDFGVSK
</t>
  </si>
  <si>
    <t xml:space="preserve">MALMMKSSASLKAVSAGRSRRAVVVRAGKYDEELIKTAGTVASKGRGILAMDESNATCGKRLDSIGVENTEENRRAYRELLVTAPGLGQYISGAILFEETLYQSTASGKKFVDVMKEQNIVPGIKVDKGLVPLSNTNGESWCMGLDGLDKRCAEYYKAGARFAKWRSVVSIPHGPSIIAARDCAYGLARYAAIAQNAGLVPIVEPEVLLDGEHDIDRCLEVQEAIWAETFKYMADNKVMFEGILLKPAMVTPGADCKNKAGPAKVAEYTLKMLRRRVPPAVPGIMFLSGGQSELESTLNLNAMNQSPNPWHVSFSYARALQNTVLKTWQASPRTRCSSAPRPTRTLSRASTTPPPRARRLPRACTRRATSTKQLAFHFAKPAKLLVAS*
</t>
  </si>
  <si>
    <t>C_4220002</t>
  </si>
  <si>
    <t xml:space="preserve">MCGIIGIFKYEGNANVELYEGLLMLQHRGQDSAGMVTTDWSRFKEYKENGLVKDVFGKQDLMDSMKGAVWAVRNLRHAVLCA*
</t>
  </si>
  <si>
    <t>C_4220003</t>
  </si>
  <si>
    <t xml:space="preserve">MQARGLASAAPPPPGLADCLSCLTGLRSLHLEASPAPSPSFPSASAAAAAAAASFTAASAAAAASGDTSWVSLKSE*
</t>
  </si>
  <si>
    <t>C_4230001</t>
  </si>
  <si>
    <t>C_4230002</t>
  </si>
  <si>
    <t xml:space="preserve">MAALAGSANGKAPGSDGVPYEVYKVFWALLGPRLCAAAAAAFAAAADAHDGGEMAAALPASWREGIITLIYKGKSLDRAELASYRPITLLNCDFKMVSKAVSARLQPTLDAVVDELQTAFITGRWIGGNALYLQGLIEWMRLDVGADGTPRQGGALYFLDIEKAYDRVHRQWLYASAEGLGFGPRMLRWIRLLTANGSARVCVNGMLSDAFPVLNGLPQGSTASPPLWVIQMQPLTSFLRRQVEQGALRTPLLPSGEQAPPAAHHADDTTLTARDPAVDGPVLMAAVQLFCRASNARVHPDKSKAMGLGRFAHLTGPCPHTGVPFTTGAVTHLGVPLSWDSDAAAADLYTRRARGMAFVARLWAALSLTLVGRVHIAKQVLAAK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EVVVSEVVTLSW*
</t>
  </si>
  <si>
    <t>C_4240001</t>
  </si>
  <si>
    <t xml:space="preserve">MKVHFYTQNLRYIVPQKEREIITREYAAYLISLFKCFHLRHHSAHEEMNTMIIINTSNHLVLWFYTDGLPSGSNQLQTLLPTSCSSSPTSSSCPCGAVLVSKYPEQLPSNSMSRTWVLARPSTRARLWLQRIFNLECLGKKRKGNNFIQTKEADSVFPKAAYRSFTKNKHSGLISRLAAQDPFCPTRDPKSEILWTVIIKEKKNGGSTQSTFPLRAVNIDTVYILTLWPMALDNDLAVSTFIFLIYISLSKTDILSLLHIWSPAEPKHQGWQLCHCTARPTKFHLPLKSLEGTQHLLSAPVTYKYVSISFSSLEVVLLLKQYGNSTQSLDLRSLTEKHRWLWLDVIPHGAVPLRAPGTSQPPALCPQVAKPGEKAAIAKVVWSHHFADKTMRPAPRCVTEFSCAEDPVTWPRQQAASVSALSSSSSTLIMGQLQILSLTILYLLQDNLLLMICPDILQTWLRDKIKQGIKLKFIRQSALAGLYIKSPAELQYQPVLTACLYSFSENSPFLSRNGNDIHSDKRKKQKSFSLDICPCLGIEGNITYRVLKGTYENIYFLTWGKAPVLQNTSTSLLYLEQT*
</t>
  </si>
  <si>
    <t>C_4240002</t>
  </si>
  <si>
    <t xml:space="preserve">MEVILSHKKKTHLAGLRNCHVGQKGKKKNYTAGSVERLLPTKFLSASPVTQYFFIVTGTAHLEVNLARCRSSNVLVLSLKLPLERCKVCSALIAVTRLLELSLSKMFSLRYAFWATGDKEIQRLLPFGRKIVPMPNTSIINCYLAYGSDQCPVPASQDTASPTLLPKLLSWGPRLLHHCASSSSSSLPFVLLHTYLNRMKSRESSTLSLYPTNLKIIRQKPNRKPPTPTLPAGMQSRVPSALSNACGWYTAALPAGKGEPGRQLTALLTAWLERRAKGRCHHQQAPGQACWMYTVTATSQRQHPCSPAACWNDCNSSLRLHLMKNSGEVKCSACLAGGNQKIALSVCNYTTFQILVMNFTAHALVSNYYNLSEKWDCTVHTHHHHQHQFMALSQKLVWQGKLEACLEENRADLSPFTKATCTASCSATPLLYLNSSVQLLSNEH*
</t>
  </si>
  <si>
    <t>C_4240003</t>
  </si>
  <si>
    <t xml:space="preserve">MLNIKHKLKRLEIQEYLTKSRQSCGVQVEHTVIHLNEEEDGRIGGQSRSRKVYHANMQTGPDQHPIVSTSLSEWDENLMIGCIVISFCYYRTYGGMEVHRNILMFSFWSVGFLVASASSHEQNHQDRDEEKQSSPPSSYPSVEFSAVSEFHKILFPIFTAAQSLSAISRSTSGICLCIGSTFLISQCK*
</t>
  </si>
  <si>
    <t>C_4250001</t>
  </si>
  <si>
    <t xml:space="preserve">MRALWQEGRQSWES*
</t>
  </si>
  <si>
    <t>C_4250002</t>
  </si>
  <si>
    <t xml:space="preserve">MPAPCLPPFRPANLPAQAPQAPHALHRRTRVQCRLVDMPAPCLPPFLPKCPHKPRRLPMPLRTHTNMPAPCLPPFRPDNLPAHTPQAPHALHRRTRVQCRLVDMPAPCLPPFLPKCPHKPRRLPMPLCRVCGLPL
</t>
  </si>
  <si>
    <t>C_4260001</t>
  </si>
  <si>
    <t xml:space="preserve">MARRGEHSEELGRFDLTRVAKALGSLAEFGDEVELWCAVQLDRFVVKVVKETCPACGKEAALEEHGQTYICEQCERSWHLTCSNWPSKPLTSRDKFFCKECRPDLAKLQPQPQPAQQAQALQLAKRSTRRAGATATTEGDGGTAAAAAAADDAGVARPGAAGGSGGAAAAPAAAAAGPSAPSADGGRSYLRPPRSAAAAATAPAAAPAVAPSAAPAVAPAEAPADARGGAVRGIGSGGAGAAAPARQQQGQTLASVTDLFAGLEGGAGSSAGAAPSVFVRARNGAIRPGGSAPMPAEATVRAAAAAAAAAAAAAAGAQHVPAVAEDDAAAGAEAGAQQEGEEERRPAKRARWHRGAGAAAQDGDGSEFADDEGSPVDAGAAGGGNERAATQGGGAAAGREVPRPRRSHDMRQQLAAAAGSPGAGASAAGAAGTAGAAPGAGLSPLAEVPAAELAAADLSPPAQPPRARHKQLHQQLQLQAAHQQQVQQQQPQVPPQQHQQQHHHQQQHQQQHEEEAVAAAGYDGGAYDNGYEEAAFEAGAHQQQDAGAWGVGDEGYEEQQGQEGQEGQEGAAAEGLHYNGAGQGYAGGAAGMYAGAGAGPGAADVLGVEQQQAAGLGTGAGPQVALLDLQRVQLAAAEGEIQALRQQLLQVAGATEQERAELQQRVQQQQAQLQARAAEAEAVRAELEEARRVAEAAEEELQQLRAERQAAAAATAAAEAERAALRNQVASLQAQAQQMQAPQPQQLQQEAAAAGAAAAGAAAAPQAQQHGEAAGPPLPRPAGLARANMDKYVNGLETTVARLRQENERLQAENLRITSNRNASSGRLERESAYWQSTASDAIRGPGANPQLLALDMEAGAAAVAAAAGAQGQQDGAGGGGVGGGAAAAPGGGSGGAGAGVVGGAVAAAVPPAAAAAVPVAVAPAAAPAAARAPAAGLGGAAGGAGPAGGGGA*
</t>
  </si>
  <si>
    <t>C_4260002</t>
  </si>
  <si>
    <t xml:space="preserve">MTTRVINEAMRLYPQPPVLIRRALQDDHFDQFTVPAGSDLFISVWNLHRSPKLWDEPDKFKPERFGPLDSPIPNEVTENFAYLPFGGGRRKCIGDQFALFEAVVALAMLMRRYEFNLDESKGTVGMTTGATIHTTNGLNMFVRRRDPLTVPPTSSSVAETVSTGYAFACGPAVMPVASAEVVAAPATAAGGGCPFHTAAGAAVPAATMSLRPTGPPSA*
</t>
  </si>
  <si>
    <t>C_4260003</t>
  </si>
  <si>
    <t>C_4270001</t>
  </si>
  <si>
    <t xml:space="preserve">MTGSAGSGAGDGAGVPYPYPYLHLRLVDCVWRGLPLSRTGPLMHLRMTGGAAAGAAGAAAASGPTPAAFLTLENVTLSDLTGSSSSGWLHVAAKVGGLLVSGGGAVVSGNSAATSGGAVWSGSAASTVWVTGGGEVVGNTAGDTGGALHLTGGVGTLTLSNRSVVARNSAGGSGGFLYADFSVLALVVSGNASLSNNTAATGDGGAVHALQVRRLALQEGAVVSGNVAGRYGGAFYVFELLETLAAAGGATLSGNRAIRNSAGARGGVLAVAGGGGVRWGRLADSSFVGNRGGEGGVLHLAAAVGFSAWGSLDLTGCVLTGNRATSGSGGVLAVPGGGASGGGSAATATTATTAATAATATAAAGGAVPAQQPSTGSGGGSPTPQPPQLPPSTSTSSPSSSSSSAPSSRLVFRGCVLSGNSARVHGGVAALARLPDLLTLEGVEAAGNTALSGSGGVLYVSPESNVLLLSSATTPGDEEQDPQDAGAAEAAAAAAGGSGSSSSSSSSSSSSSSSSSSSSSSSSSTAAPAACGGAAASVSLLLLRDARLYGNRANMDGGAIYIRTAVATTAADTTAAACSRSEVDVQATAFTGNSAGGGGGVLFIINAQSAPASSGSSSGSSSGSSTLAPGSLSVRVRGGSLFESNTAGLRQQQQQQQQPGGGGAAGRYATATAYAAFEAAAQSAVSGFRGYGGALFVWQQRPDRLLAGSSSTSSSSSSSGDGSSSSAGQQQQQQQPQECVLQQVPAAAALPAAAATAAPPLPPPLLLDLSDCAFVNTSAGGGGGAVMARAAGAVVRLTRTNFTGSRSSGGDGGALLLELLGSGSSSSGSSSSSSSSSNGGGWAALTNCSFASCAAAAGSGGGAWVALAAGARADVAGCAFTGNSAAQDGGGLAYLQLPPPPPPTDGGEAGAQGLAGGSGGGCGSSGGVPWAVAAAAGGGAAAAAAATSGGAAAGGLLSVSRSAFTGNQAGLRGGGLSVGPLGAAAVDAASFTGNTARAGAGVSAQGCAALRLQATALVAGRAATLGGGAAVLGCGAAVVEGCEVRGNEALVGAGLYLAAAGAGDGSSSGSGSSSGSSNNGSRRLQQAGGPATAAAAAPAVALLLRTALDANSAVPSRTQLAQLDYGALAAAESGGSSSSSGSSGSSGSSSTGTAGAAGGMLGSAAANTVGRGGALFVGDGVALAVVGCGFGGANRGLSGAALASAQSCPARQSWRGGGAAGGAAAGGGEAAGGEAAVSTAVGAADWLVQSMAASSALLLLLLAPAVGGSSGGAGGGGGAPGAWGDKATATAALLAALGDGLAGSSSSSAPAPAPAPGSGSSCAALLASAAPLWLLDPAMSAVVSPQAAQAQAQAQAQAQAQVQARALGSQGAADVVAALLQCARRTPQQAAADDPAPSAGGDGSGGAAGAFLELPPMRLRLRAPCELVVGGGAAAAAAAAAAAAAAAAGQQAAGQCDAAAGLSVPVEAAFSLAVQLVDVNGRDVTSAAYPYTASLAVRALPPGGSAHNTSLADLDTLCSSSTGAAAAAATAAGQQPPPPPAWCDPQFVAVDSAGGGGGGGGGSGAGGALTLTLARGGGVWSRLVLRGWPGEYGLFVNVSGREWRVRELALPLSLQACRLGQTLDARAAVVGGVATWTSCRACDSGQVGLLRDLRPPYAAYYRGSGGGSGGSGSSGGGGGGGSGSGGGSSGGSGVLSGEVADGGGEGGGASGGNLTAAAVRAVAAAGSSSFCMNCPVNAFCPGGAVVVPAPGFWHSAANSSRIHRCPNPAACSGNSASPSSSSSSSASASSSADLAYTDSRTRALVSCQRDWYASAVPGAALLARWRATGGSSSSAGGSSSGSGGSSNSSGNATGQDDTGPCLLWMDGDVAAITGSSITGSSITSNSITGSSSSSSSSSSSSSSSSSYSLYGDMLCAPGYTGNLCAACRPGYVINADFDCSSCPRLDRTIGLGVLAFGARWGGRWRGGRGWGWEMEGGRRGGL*
</t>
  </si>
  <si>
    <t>C_4280001</t>
  </si>
  <si>
    <t xml:space="preserve">MAAQQQQQQHERPPGEASRGSSRRAGADLLSPMSRGGGGGTATGQYGRSASTVHMHSSPQRGGGGGGGAGHVRDAEHPDGGGGGDGGMVLSPVRLIGGGGRGGGGGSRVPRLALPDPNAPPPASAAAAAVAFAPDGADIHMRVVISRRPGSADTGTASVAGGGIVSPPPHGGGAAGAQHRRNSRRESMIRLDGGPSSVGGYSAAAVGSPISHYARRSSGLITGTGLLALGAPPPPPLHTYVPVSSGGAAVQKLPDGGYYVSEKQWDQIMAVLKSVQGCEEALADLEERVVEVEGGIQRLEAGTNTQSMSMSILGGAAAVGGSGAGAGGALTRPSTAAAAAGGLRAGYGAGTGGSGSNDAASLSGTALTELLGGGPAGVFRGSISGPRRGNPSSTTGTPPMLGSLGGTPSNRRVAGGGGGGGGGGQGSASGEQEQGQGRTAASRWRGVAAASTMASALSTTFKRGGAGGGGGGGTTGESPGNTAPTPGGLGASVGGPPAPAPPPRGTVSYNGSGAAAAAMGIGFTTAMAAGGVGGGGGSFVASSPGGAAAASAAAAAAAAFLGKGDGAASGGPQQLRMGSRAGARRGGGGSVRTNQVVPLQAGGSSSAAALAAAAAAAVAADGGDTQSWVLPRGAHGSQSWMPYGSEALGNGE*
</t>
  </si>
  <si>
    <t>C_4280002</t>
  </si>
  <si>
    <t xml:space="preserve">MLETLLAAGANPHSADRGGRTPLFAAANAGSLAAVHTLLAHGADADDAAFLALRTTCPLAAAAAAARWPLVAALLGSLPPSYQQQPATLRSLRFLVWALASHKAFPREVIARLPRRLPACVLNAVRPATLASTPLVLXXXXXXXXXXXXXXXXXXXXXXXXXXXXXXXXXXXXXXXXXXXXXXXXXXXXXXXXXXXXXXXXXXXXXXXXXXXXXXXXXXXXXXXXXXXXXXXXXXXXXXXXXXXXXXXXXXXXXXXXXXXXXXXXXXXXXXXXXXXXXXXXXXXXXXXXXXXXXXXXXXXXXXXXXXXXXXXXXXXXXXXXXXXXXXXXXXXXXXXXXXXXXXXXXXXXXXXXXXXXXXXXAAGGGGGRGGGVGLLCPCGQSHAAWPGLWPSEEPARGTGDGAGPEGLEEALEEEAGAGAGGGGGRAGSREGGEGGNSCHNPTPSDDAWYRHHRLEMEQLQDGAELADCRKAVDDLWAFGCSAVTAELTAELAAAAAAAAAVAAQQAQGQQPQPAAPVPVPVLAPHSPLPAAVLAALGDVAGGWLAAAARCRQQRLLRADLYDKAVGAGLRLLEQKRVAALAALGGAGLASALVADEEEGQEREEGRAAGGSSLAVELKMEILALAGLAPPGVEAGLAAAARPARRACGCDGCCPGSSSA*
</t>
  </si>
  <si>
    <t>C_4290001</t>
  </si>
  <si>
    <t xml:space="preserve">MRPRPSSRDLTTQPQGPSLPTYPVLLVGATTGLPEGEQLSSAGVREVTSAALSVLDTMCRQGNQPQLLQGHSLHSTGRPSRTFAGLAFSRRATSASKAAFTAELMRKSPLAVPLQRGQAVLTVHVPVDTRPIIPGTYTVTVKMVGGPVWGAFRGRTDLVLQAGGYPTTSDPSNLACAYVVSEQCAKSVGPKGEPQAPAGQGITNHIFACVRGPVWDPQLSHLHCAKFEMPGEEPMQVEDQEQTAAMQRYLAELADLNLQRQRRLQQQQQQELQHQGQCIAMLVAALPSRISKSVCRILMKSATFYKSNEARTAVNQAYVPSVAAAPPVTDAGFMLGDRMGMWASGPRGAGALLWSTLRATFLYAVWCAYWSREPAKQTSEHVVREVLLTAQLKAAKLEHFVAIWTAGGALCEVEEVQGGSPKLNLRLTLASPVQAP*
</t>
  </si>
  <si>
    <t>C_4290002</t>
  </si>
  <si>
    <t xml:space="preserve">MVQETHATDTTVLESCLRAAQGACLPWRHCLAASPAGSPHSCGAAILARSRLSLPGCVLQPPSTDAAGRVVCWDWDVGHLRLRFVCVYAPTAVADKPAFFAGLHPHLATDRVLVVGGDWNCVTDASQEAAPSPSRAAGAPQLASLLAQFSLVDPWASKRGGAKGYTHPATPKPATPARLDRWYVSATAVPWVVDVARTYGAPGDHNGVLLTLSLPNLPHAHREQWRFPTYLLFHPSLRLELEQRLEAHVAANPVASTGDGACTQWEADKFFLREAATSIHRRHARQTRDGLHGVVLAADAAAALADRPGASTAQRQAAAMANLAVREERAAAAAASHNARAALMEEHGERGTRWFHRQADEPAAGAQEPITHLKVPGQPAPVALTGPGTRNTVSAAATAMYSSTSXXX
</t>
  </si>
  <si>
    <t>C_4290003</t>
  </si>
  <si>
    <t xml:space="preserve">MPCFGTLSGRYNDSYSHREESAGRGGGYPGYISDAKRQHQVTKGDAARFPERSQPQSGYDRDRDASRSLLGGRERERSRERSNVHNRDRERPRSAECRRSPDRREYDRSRHAPQSGAQVWQYDPAVHGAPDPLSPARCQDPEKHIAWLQQAVQWHKHEARTANQECRKLHELLSELQFQLRRKQEAVDKLQSKVNPLERQLQLKTTECVLLQSASSLQQQLRAKSAEGEPPQSVPQRAQQQETPKPSLLASGRLEFLPCAAEPKGPDGGEAVTAQEEEGDVECICGCDPCACFDAAPSNGSNGAEAGELASSQPISERSALEPSAAEHQLPPPPQQSNSGRDLTTQPQGPSLPTYPVLLVGATTGLPEGEQLSSASVREVTSAALSVLDTMCRQGNQPQLLQGHSLHSTGRPSRTFAGLAFSRRVTSASKAAFTAELMRKSPLAVPLQRGQAVLTVHVPVDTQPIIPGTYTVTVKMCAKSVGPKGEPQAPAGQGITNHIFACVRGPIWDPQLSHLHCAKFEMPGEEPMQVEVRGAPQAAGTATTAAAGSPAPAAAGVADLGGNTLGRLRDEFTGWWRLYSAQPAGTPLPSDVTEQLDDAAQQVQTAYMDYVLLDARTLRSAKRGPADPGGAGGPSRRQRQHRSRSTSSLMSLGSAPLRPGGASSGAASMSTSCGGAPPSQGGGHRRNRHSSNSNRNRHGAAVAGEGS*
</t>
  </si>
  <si>
    <t>C_420001</t>
  </si>
  <si>
    <t xml:space="preserve">MGRRKSWIVPIQLLTAALLLGCAGWIQQLYEAADVVSLTGLFLVFVFLMATQDIAVDGWALTLLSPANVSYASTCQTVGQTTGIFTSFTVFLALQDAAFCNKYIRAHSWLGSLIGATPADLNLPVGLVSLAGYMRFWGWVFAAVTAAIALFVRERSEEELEAAAAARHDGDARALRAPLSGEERALLGMAGSGSGSAASPAAGSGSGGGSGGGSVMSELADAYLGLWRVVRLPAVWRLSVLLLTYRLGVLAAEGAASLKLIDKGVAKEALAFLVLFQFPVELLSAVVAGRWAASRSPYWPFMTGYVLRLLTAGATVALTAAFPAGATSLSEHRGAFGALAAVSLATSFVSYLSFTALGSFFNTVSDPAMGGAYLTLLNTIANMGYLLPRTPMFWVMDMLTVPRCTAAGGADAAAVAAGAVLPYACPKKLSDMARGDSECAAAGGVCSLASDGYYIMSSVSLVVGVGLALAYLGFVWRLMRLPLSSWRATAARAPAGGAGDARGNAEIEAEKKWL*
</t>
  </si>
  <si>
    <t>C_420002</t>
  </si>
  <si>
    <t xml:space="preserve">MSGRPPPHGWHPPRSHHQQQQQQQQQQQQQQQPQQQHSHRHRGGAAAGGPGGPGVGSAAAPGAAAAAAADHYEVLGVSSGASEEELRKAYRRRSSITSMHYIMTLAMHVQVTEAFEVLSDPARRAEYDSRGRRRSGAAVNGAGGDGYDFGGGGLGDGGFFFGAAPPPFGAAGPFGSGDAAGGPFGAGGGGPFGVGGGGPFGVGGGGPFGDLFGAASPFGSLFSSFGMFGGGGGGGVFTGXXXXXXXXXXXXXXXXXXXXXXXXXXXXXXXXXXXXXXXXXXXXXXXXXXXXXXXXXXXXXXXXXXXXXXXXXXXXXXXXXXXXXXXXXXXXXXXXXXXXXXXXXXXXXXXXXXXXXXXXXXXXXXXXXXXXXXXXXXXXXXXXXXXXXXXXXXXXXXXXXXXXXXXXXXXXXXXXXXXXXXXXXXXXXXXXXXXXXXXXXXXXXXXXXXXHGGTSAGGGRSMGMGAAGVPNRGPAAPPHAPHPQPHQQWQPPPIPRHRRPPPAPPQPPASQPNPQQAGPRIIPIRTSSGAARQAGVAAAAAPPPAGWVPPPVQRPAAPQPAAVAPPAAPAPGAAVTTPYTAAATSMGSGTATAAPAAAAAAVPPPAPAARAGSYEPMDIDSGTGSTSLKCTPGSRHGSGGSRSGVISGFELDPGPGPEAAPQEAGMSDAVAAAAPAGPEDAEAAAPQPPPAVAARAAPPPPPPPPPLQPRDGFAANYVDLTQDDSDMDEAGTPELDARGSGGGGGDNDGGGGGGRPTVAVSGAGTAGVWYRGDGGAAEVELEVTLEEVFTGATKRLRLQRGSNGAVRAAGAWLGDGETVEVEELEVVQFKVEFPDALSPEQRTAVKAVLRSPPGTPVRGRNGGGGGGGGGGSGTGSGAGSRSSSGGRVAGPS*
</t>
  </si>
  <si>
    <t>C_420003</t>
  </si>
  <si>
    <t xml:space="preserve">MGEIERERAKVAAGRRAAGRSRQTRLGKVTELAVVARKVIEKAAAKEKAKQQLAEEEKAKQAKEVLIISDSD*
</t>
  </si>
  <si>
    <t>C_420004</t>
  </si>
  <si>
    <t xml:space="preserve">MAHQILRSSRIASSTRVAQRSSRVHAVSVRCAAAPADVMLEVKDLTASIAGTHTPILKGVNLTIRNGEVHAIMGKNGSGKSTLSKVLVGHPDYEVTGGTAVFKGKNLFEMEPEERSHAGLFLSFQTPIEVPGVSNVDFLRMACNSRRKALGHPELDPLEFYAYIMPKLEMLNMDPTFLNRNVNEGFSGGEKKRNEILQLAVLEADMAILDEIDSGLDIDALRDVAKAVNQLRSDDTGVLMVTHYKRLLDYIKPDFVHIMQAGEIVKTGDMSLVDQLEAGGYATL*
</t>
  </si>
  <si>
    <t>C_420005</t>
  </si>
  <si>
    <t xml:space="preserve">MASFGLMQRTVHCPQLVEERCSPVAGCSGRGLPVIQRQRRGVCSATNGVQRGRVLRRTAASTDVVSFVDPNDIRKPAAAAAGPAVDKVGVLLLNLGGPEKLDDVKPFLYNLFADPEIIRLPAAAQFLQPLLATIISTLRAPKSAEGYEAIGGGSPLRRITDEQAEALAESLRAKGQPANVYVGMRYWHPYTEEALEHIKADGVTRLVILPLYPQFSISTSGSSLRLLESLFKSDIALKSLRHTVIPSWYQRRGYVSAMADLIVEELKKFRDVPSVELFFSAHGVPKSYVEEAGDPYKEEMEECVRLITDEVKRRGFANTHTLAYQSRVGPAEWLKPYTDESIKELGKRGVKSLLAVPISFVSEHIETLEEIDMEYRELAEESGIRNWGRVPALNTNAAFIDDLADAVMEALPYVGCLAGPTDSLVPLGDLEMLLQAYDRERRTLPSPVVMWEWGWTKSAETWNGRIAMIAIIIILALEAASGQSILKNLFLAE*
</t>
  </si>
  <si>
    <t>C_420006</t>
  </si>
  <si>
    <t xml:space="preserve">MASQGLYFGGYDLWIRNSYFINEYFANSTCLATRPGSECLAILLDEVEADKARKEAAKQAAADSGSGGGDDNTATIVVAVVVPVASVLLAALVGSIWWVRRNRRRELEQQQRAKAAADKAADLEAGGPREKTGAGGARLGVLARGVQDSGGGVFLGINGDKDLPEWSEAAHHETDDLGDMEQPAPVTGLAGNGRRGADSVAIMETIAEAISGASSTSLQLPPAQPAPSAEYQTKVEAHQLEALALVSVGADGQADTLATECALFGSAGGTVDIKVPERAPSPQEVVAELGALVKELRGNVNHVAIVLEGVLGHGSFGTVYKGTWQGLSVAIKTVVFSANQESRKHALKEAALCQSISHPNVIDWRLYIIQEFADGGPLANLYGHRALWLSPGVVNLAAVVPLALGIARALAHLHSKRIVHGDLNPNNVLLKRDPAEPSGYGVKVGDFGLSVMLPHDRTHLSNIRMGTMFYICPAVACKGRVGPAADVFSLGVILWELYHGRRAGVRTQEGPRYCSNFPAFPPTCPEVYKAVTLQCLQRQPQNRPPATVIVGALEHLLANLNPVPPPETVMN*
</t>
  </si>
  <si>
    <t>C_420007</t>
  </si>
  <si>
    <t xml:space="preserve">MAATVDAAQDMTSIDSEVAKVEKAIARVEEEIKDVDKRIVEAEAYLDSLMKSKSQLGFSKEDKLVEQRLDVQIQEYKDRLQHLRTNNQHLRTKKQQLRTEEQQLRTEKQQLRTKEPSAHANALDMERQRDQQQGGSRDTCVYEGRVGLHVVRFT*
</t>
  </si>
  <si>
    <t>C_420008</t>
  </si>
  <si>
    <t xml:space="preserve">MTKSARGKAGKAKVGGVEDNRKPKHSLDANRPSSGKGGMRDAATVRRLKMYKQRPVRDKKGKLLYQELQGKELPTTRIQPDRRWFGNTRVIGQKQLEQFRTEMSSKVNDAYAVLLREKKLPLQLLEDPEKKLGGKQARSSLVATQPFADTFGPKKQRKRPKLAVENLEDLAQTAGDKSTKFMEAAGLGDGTEMLLLKDTMLERAYEKGQSKRIWGELYKVLDSSDVIVQVLDARDPNGTRCNFLEQHIRKHLRHKHIILLLNKCDLVPSWVTKRWLHYLSRDFPVLAFHASITNPFGKGALLSLLRQLARLRSDKQAISVGFVGYPNVGKSSVINTLRTKKVCKAAPIPGETKVWQYITLMKRIFCIDCPGVVYNRTNDTPTDLVLKGVVRVENLEDATHHVDPVLKRVKPEYLRRAYKIKEWSDTEDFLAQLARLTGKLLKGGEPDLNTAARMILYDWQRGKVPFFTLPPDHTEARPEAAAAAAQQPEAAAAAAAIETGPGGLPVPRELVTEEDAAAEAGAKPEAAAAAARAVRELLVSATAAQARSAIPVQNDYFMPEDEQREGEPANDGEVLEDPDVISDDDDDDDGDEVEDGDDDAEDGPVVSDDEAEEEPDAAKVAKDARRGGARAIAKAAGKAAAAEAKAAKKGDKVKGGKAAAADAPAAGGKRKRGAAAAPDEAEAAEDDGNDSDGYGDGGLSWEAVLACVQGGDDAADEDEKPAAKSGAKGGAKAAAKSSAKGGKSKGAAAKPGGKQAVAAGPVTRARVGKSGLVVVPTAAPTKGKAKAKAAKLKLTTME*
</t>
  </si>
  <si>
    <t>C_420009</t>
  </si>
  <si>
    <t xml:space="preserve">MMQRARDAAAASGAGSSARPRLAVACHQLSHSNSKRSSWPTWAERPCQRPVMECDGAAGPGPSSTAAAAAAHVPSGRALATAACNRWKQTRRAGPPPAGAALSSASGGSSDGEGSRAEAPSTPYSLEQTRTLVETAMLAAVSGLAYLLSTILK
</t>
  </si>
  <si>
    <t>C_420010</t>
  </si>
  <si>
    <t xml:space="preserve">MMSLRAASRKQELPSLLLAQARTYVTALKVEFSEGVAAPKNKESTALLDEWKSKKEATEGLLKLLQSYKDLGDSKGEPLLKFHNPRSFEDLTAPVPNFRAQNLKPGEVGKFFDTVLAKRAGEAQESKGKWWAERKSEAEAAAASKAAAPVPTLPVPSWALGKPVSLDAVNKVTDAYLKSLEPAKKLSAGDQELVSKAVAAKVVATRRAQVHERYVKMWAKKVLVSPEVAAVPLKDVDGQLASKFELLAPQYAELLQAASSGSKTLAERMSHHPALDSFLLKREKEAIKGDFPTSEVEAAGAALAAELEADPAAALKKLLGPELDGNGGAPLSDVVAAVTAHKYSADRYLYKEGMKLAARYKAEEDALRAELKPVYGDSVDVAKFQAAPRTPAQQIADRQKELAARSAEFRAEQEAADNAYLKYAVTKKQQVITDPTNIAFDEVLYPGLVEESMDIELAELKEEELKVDDAEEEELWMLTLQSQFKHIQKHFGVDLPHSVIAHMDPVLIKKIDWETTNALEDFDITLEDMGAEVAKEQWGVENLSHHFLPLIRYRRAKAKKQVGHFEPELVAGRGA*
</t>
  </si>
  <si>
    <t xml:space="preserve">MASTPKGTSRGNGSYGTFRPQTAPPSRTKAEPLIDDPRHAEDTPMPWLRYFFPKDFDLREGQPVQPYYQFFDVVQQPLQEDTSVPPPDWAPNAYFQLSFTQVHVPKDMVLATRIPRPPPPPDGSIDVTADNSNILKPGNEKLMADILAFCRSVATFRARTWKDALPLVDLLRGVLAHLLNHYTWGAALVREQAKKDAEAALAAEKKALKAWYDKQLEEAMARARQEYDEKLEARAEELRMTLAEDLTLQLRAEREEKNQLRSQATGLESQLKKAAEAQLTLSRNLEHMQQQLDLEAQRRAEALAGKDAQMTAMSEQAASLRRRLAAAQGAVVEALNAKTKEDALNVAVKALAGVLPAGSASYVAELRTAADVDGDDPSAALLAQAAAAPDPAALAPALAALRGVTPGFMVSPLAALVAATHEQRAAQSQDGEVGAAAAGAAGRRRSSATGAAANLAAVISGAALNEIKESLVFKYIKASKGHEFMIGEKLAWGSGASWEIVERGTPALVVPDVAAQGNMWFFRHKQPPAAPGGNYMAVPILGTQGEVVGILAADTMGAAAAEAATAAAAAGGADTTQGTRAAAAAAAAADTSVTDAAFMRGLAAAIGARARADAEAYHEAMLAAAIAGEEAPEPEPSAVDPSQFVVGASGEAGEGGNLSGGLKLFADALSLLRELTDEELEALRNLDEPDDVTLAVIKSILAAVGEIAGGEDWAAARQHLSRELLERLMSMDPQAAWAEWQALCRAFRALNELSMASLDAASTAASDPSAAPSVRASGAFARWAAGVRAVSAARALQQVLEVKLQKANAALMKTFSGDSCNALTELRSYRVPPPLTFGVLQCVLMLSGNVDEEDCRNWARMRTLANYRLIKRLVTLRPAQVPRKIFRAVKRLVHDIVEGDVKQESVATLSLYRWLADFTRLASVAK*
</t>
  </si>
  <si>
    <t xml:space="preserve">MFGDWQCRQDPSNADTTIQFFDWNYRSRWGSYLYRVGCTLPVPDASKSQPSVGIAGNVGVDLHFDATFRGGQPQPLAMSYKFDVNGKPYQFQLYPEVASITPAAGSTAGGTLVKITGRGFPTSALGIPSQSVDVSIAGVPCKVQSSTYDTVYCITGPQPDTPPASATSIRGLYPSGRGVEYEFYNVSLSGVSNLWRLNKTITVANNGTHSTATILKGVMETQHFSQPNHCTRMKAFFIPPRAGTYRFYMQADDIGQLNITYTDTNNQVVTRYINLTSWTDLDNYFTYSFQASPNITLAASQPVLLEAAHCNGAGQGSAAVAVRMPVPAPQANSLAEVQTITAKSVVRPRTVYIKYLYGAGANTTAKRVTIAHSDDARIDDPGLGIEINFRLGANTTTVVIPATTPSANIDDMIEAAFGGNFVLGSNNAHFGVRKTRVVGSGKMELELAMNSDRALALDFEILTARPVNISATAFGNFSRAACTWFNPLLAPPGWNATAAAPAGELPVDQGYMLLLQNVAAVAAVVPSGSFSLGLAGSASPLVLPFTANTTILGNAVKNLTGLTPDSVKLNITVREGTYFARVWTVTFSQSSLNSAPDLIAAPADDTPAGAAFAVETVAANPVLAGSFSVSFGAYCESIAINIADSEDTVRLKLAALPGLNAPQRVRRLGSASDASGLRFEVTFNPLTNPGDQPKLAVADVSGLTGIRPTVDVTVNVDGSSDAFYAPITTEFLRLAVATPGTIEVAANGVPASCTNSSGACVFAYSDAVTPSITAVSPGLLSFDAQTTLPLTITGSGFDGPAGLEVKVGGAVCAVTASSATSITCDVPQTAPAGVRLVTVNVIGLGYAKGAANVTLETLYVTGVLPSPVVTLSGTAGVSTLVNFTGKGFDRLHCGANALSIGELATGVVACGAGYLTVLYTGNGTDAAAANVTAQVFEAGAAIDWDSPTVFTVNVDASAGPAVTGVTSPLTMSASGGAVTVTLANAAAADVASMALVPKLAAADLTDFTALAAAFGAAEECGSVAAAGADGVSCLAGAMTNGEYHVLVRLSSGLQLLSAATISFDMVVTAVSPAAGSIGGGTVVTISGSGFSPVAGENVVFINVPTSTTFLNGIIQCITTAVNATTLTCVTRPHLAANADASDPFARNLEPVATTPGAVEVVLCDPVTYNATVLREYCRSRPDTPRARYALDANATAEFAFSAALTPVVQGVSPALGYGGMTITVAGQVLADVTAVELQQGGVSKGACAVTSAGSGGVSCTLSALPPGAYNLVLKKDGGEASVDPLKAGVFTYQPVITDVSANAGSLAGGMPLTLTVGGAGLALGPNNATAHVVTVAGLPCNLTAVDGAAGTVTCLTPAITGWIYAEYWNLASDIYTLPDLLGFTKPAATKLERAGGTTTTASTAQLLDWGTDSPAPGIINTNYFGARLTFYMQSQQQENVTFYLNADDAARLYINDDLVVSTSGSGSTSSAWKLIETGIYKIVITYVEWTGAARINLQVASANLTTGVLLGSAQPLGWQKVSPVPPGTQLPIEMSINGVPAVAACPQKDLQLQQPTSPLIGAEPPTASTPNGTCAFVYSTYLTPQLMAVKTLIGTLIPKGITPNSGPIPYSNVDLYANLTVPSSDMSKVKVMIDNEACNLTSLADVNVTSYTRINGAFVNFTVQKVSCSAPFLPPGTAYPVRIMVDGRGYTRSIASFLNILPETAYTTSWALTPTMPVRGVSTCLMSMYGGAAVQLVGQGGIPGVVDVARSRSMGAIFSPNPCYAMPGVLCDAINSNRTSWSATWSNGSSAEYFIKRYRTSGGPSGIAGNNTVIGSARFLPVIVNTATGAVTDNNSGKAFQIDACGGRTPNITSILPGLTVGGTDGALLNISWGFTNLGAPMVSVPLIGSASVGVVELESAGGVLIPCANGTAWLANSPNSTLYNEGLTCSLPPAVPASTYTLWLCTRPWGCGYAPTFTVPLVVSSISPTTGSSAGGTLVTITGSGFDTVLSRMNVSFGDSACRVISSNGSVLTCLTTGLPARPAAPTPLSLRLTPTLGAAMYTNNTLSFTFDPALEAVIYSLYATKDGRSPARGSTEGNTSITINGTNFALGVATTITIGDNITCNSVTVLDEGTITCLTPAPPAGVLRTPLPVTVFQEGRGVARGAVTYQYIDLWSRSTTWGGGPLPDEESLVVIPYGLTVLLDVSPPLLHTLVLEGNLIFDEATLHLQARYIIVKGGNLTIGTPDRPFPDNVNATITFHGLPSSKDLPMYGAKSLAVRDGRVVMYGQPKLPLYTKLNATAGPNANSITVNGLTNWKVGDTIVIASSSFYAWEVDEVTITTITPTADGNTVFGVSPALQYTHLGVIHSQAGVAAPLDMRAEVAVLNRNIRLTGDADSEKYMYGMQIMVNSPSYLPRALLQLDNVEVTQSGQAFRLGRYSIHWHMHGDVAYQSWVRGCSIHHTYNRAVTIHGTHRAIIAGTLAYKAMGHTFFLEDGVESGNILENNIGIYTRTSDALLNTDTTPATFWITNPNNTVRNNVAAGSQAYGFWYRLLDNPEGPSFTTTVCPKFTQMVQFSNNTAHSNMFYGLRIHPEYYPRNDPCKGFSGTFAQTPAIFTGLTAYKNGMKGFVGTQMGLVQLTNAVLGDNGGGPLAHIVNGKDNGGDAEFSWIVDDRNRFNINMTDMAGIINATIYARTSSGTGAAAGSAAQWPSGRRVTGLITQSPVKGDSKHSALMSVINVTFVDFSPTTSGSGFSALEACGKCKTFQGGSTAFTSGLKFVQSDGGKPMLSYWSWGHQGIYQDTDGSLLNAQTLPSLPSNFSLGPGATWHSAVDNNLFDPAECVYMRGTATSNDGAYCSPALQFRRVMLNRHDPESLAFRNLRVTATATNRTSLVYFTVYNEHGYQFTVPVNRNYWVHWDSVFRVDPSSFTLHKLDLLSPNHFVYLTTKQIQKRDHFTVNNKESNLTAIPAPLPTTPHGAFFYNKNFTLNTWWWSNNTYNDTAMTLLAAGPTDTELEVDAYACPAAGCNALPDAVVDIRNSTLYWSNVTTWAGVTPDDLKPAAGSNLTIPFGWDLVIDESPPGLDRFVIQGTVRFDPTRDITLSATYILVMGKGVLSAGTPTAPHPRAATIRLLGGRATPDFALDNTLNLGSKVLAAVRGGTIDLHGRPATQSRWLKLGASAFPGNSSIILAHGQHNWTVGATVLVVSTSYNWKEGEMRNITAIRSNGTELVLDTPLQYRHSAAFKAYAGGPTVDMRGEVALISSNVLVTADDGPASHNNASELFGARVVVSGNSTGRFTGIAIHYCGQAGLPDRACVFFDRLARVKVSNTTGNGTNVTTTETAVANPSRLARSALIWGMNSNVRIGGMAGTTDGAAVVENVMYEAFDQSSVDVATTGNTIKGNLVVGTIKDMSGKSTQDTIMPVSFDIQEAENWVEDNVAAGSERYGYTYWGLPCSDTFTSGSFRNNTAHGCLAGLWFRASSDAVTDGCAALRNFTTYMSWDFGIISTRGLPVDALFEDVNILDTKHSGITMLRVGGFTEQAELTWNRGVLAGQAGPEVCSACTTLGQSSCPPKFSSQSYNKALPFTPAVGLQSAMFALGFTIGPEKKPYDKPMGYSIVHGMFNISGVTIADFNGPAGCGGQQAFALANHPESPEAFYPHLFSGMNVINVPTGLSQGMFFHTPPDPAWRNEADCGEASFTRPDGTVIPLNCAGPAHAYWRDLDGSLIGGGDPSAKGTISGIYKPGPRVFAFDQGTPVTPGACTFSSAINSYRCAYNSSSFDGTVLDVRNKPNPVPSAGIWGDPQHFVLESRDADSEDRNFGPVFFNVSGAIDVVTAAMDHGWCFAYTCQKRLSTFWTHLPAGQTAYVNFTGTPSQNFRLWWPYADADSEIVLVINMLYTLNRRFVYLPSGQGLPVSGRISAQTAPVKVGDGSGHGAYFWDQDNTLLYVKMKGGKRLEIRTESAVLIQQSFALTVDQFYSVQALFLTSLASAMNISTDRIYIAKVVPGSAVVTTAIGPQASTAVDLPEPNLAAASDPSDGPADPNAVPVSAGPAAPIPDTSSDVKTDLVNAVKSYMAVVSGPNAATSLGGITPLGAPVLDTSALSVVDSTLAQDVVGQLAQLGITVPVSTGGSTGGSTGGSTGGSTGGSTGGSTGGSTGDNGSSTPTASPVPTPTPTPTPTPSPTTGDTTTTDTTTDPNKNGNGNNGSNNNSGGGSGSGADSGTGTSPAPGTGAGASTTGSNSSGPSDQTIITIVVAVVGGCILAGTVAVAAVMASRRAAAKRRREEAGLPGASPSATNARRSFTAMDNVAGSPSGTPLFIRSSAAGPGGSHSSGHSGREAFTITNAAYEAPAERKARLSQMGQPALDEMEVDSDGNPVSPAAHSRAAVLAAAPGVRPGSRPASAGGSRPGTPGGPPRIDASGTTPRVSQSGSLAAGYNVNPAEVIRPLVSPHVHPRSQPINSLPPLPPPLGPITGPDGSADVGPALAGGARAKSPASLGRNDSLSRNSAPNPSFKDLATHLGAEAGSHPFAAGAGGVEHSTHSASSGRRVSQLEGLTRTAVADPRVTPNRPHKLPAIESAAAFAATGGSAGGGAVMSAAGTGAAMTAASPRGSGAASPSNAPASPARAAGAAASPPVTPSAVAVESTNEVVNIHRTLETMESFMPARRAARASTGTVGMGAASGAPGSPSLMPNRGTSMIAGPDSRGRSAADLGARPPSAGTGAGAEQPPSRPRTSAAAPEGGHAMMLPGGMAEFAASPSLLRSDVAALIVGGGLAGGHEVAGEEAEDSPAAGRAAARSPAGLHSDSMRQRHAN*
</t>
  </si>
  <si>
    <t>C_420013</t>
  </si>
  <si>
    <t xml:space="preserve">MSSYNRKYQLSARCPRRAVQNQKAQSACSWRSKKYTQPIXXXXXXXXXXXXXXXXXXXXXXXXXXXXXXXXXXXXXXXXXXXXXXXXXXXXXXXXXXXXXXXXXXXXXXXXXXXXXXXXXXXXXXXXXXXXXXXXXXXXXXXXXXXXXXXXXXXXXXXXXXXXXXXXXXXXXXXXXXXXXXXXXXXXXXXXXXXXXXXXXXXXXXXXXXXXXXXXXXXXXXXXXXXXXXXXXXXXXXXXXXXXXXXXXXXAAAGAARAAGKAAAGTAAGGADAKAAGASTGKAAGQSRGKGAAAGGRTAGAATSAVIAALALDASLSDLDPSALALLEAIMSPADAAAAAANSKGAAAPAAAAATGATAAVPVAAAAAGILTSPVTPAGTAALPPRPPQVRASLDGSFAAAADAPRSGCAADARSQAASAAESPAAGSLTAAMAQRAVAAAAAGDSRRNSPRELASVGAAGGGGGGGGNGGASTLPSDVSLHLPHSSAPSATGSATSAATAPPLAPPPRAGSGKPGSCSYPSGSARAPLPQSSMSAGGLVPTGAAGAGALPADADEVAEEDCGAAASDVEDGGCVSDGEGASSRGGRNTAGQTQAQRGTGAGAGHSSANNLNAAAVGAQGGGGGARELIKRLCRSHATRTLSNRSLRVAAGRPLTYAELQGSSRLQGCASAATDPAAPASGATSRRTTGERPSAGDRPSTASAGAGLLRGMADNNLSDRTIPEESGGQSAPNSVSSVAGAARAAEATAALAAAAAAGDAAPAAAGQSGRLSQRVSQGRQQTPPAAQPPKQAEAPLAGTVATAVAALTGGRYSRKRTRATHPTGGSLAHLDAKKLAALPLEEMLETIQAAIEADDAARGRQSQQAPQQHLSADGAVAARVASIRRRRSAAGARGNGAAAAGAGAGGASTAAVQMTPGGKGGAADGGGRRRRRRRVKNPKRATGASNAPPLAAVASQPQVSPGVPALLLQAQRSSPAFGATAAAGAGATAAAAGSAAKPEWRHGGRALAFNGIGIAGAPALPSSIGIVISPREPHTAGAASAAGSASASAAARASVDSYFGLVRQPPYKKPLLSRNSPSPPRPSVSPSLSSPPPLAAMAAASSSPAAPMAAPAAGPPGWPHNAGGRSGRGGGAPRLGARAPHGLAGGGGGGGVTAPGHHGTGEAQLFSQLMDLISRGMEVEQNVLGRGGDSGDAAKALAQAPKPQVLATQRPLPPPPAVVVPVMDVHVFEEQHPHHRQAHQQQQASRGYQLLLKRPATPPAATAISLAELLSRAPPAAAAAAAAGAQEVSAGAAEAGAAEAEAAAAGAVVAVKPLEAEAVPEDESFHCSGEADEEVAEEEEQHEADGGEEQQEEAEAVDDSSLPQPYCATTASATATPTAAATEAMASQAAAPGPAVKVQVKMSTLESAISEALSADVPQPPAAAAASDVVLHCSGSTAVSEFDREQQAASGLLSRTSTAASDDNRAAGGDGAGSISGASASEPLKATLSSEAPAMTKLDSRSVSYVRLSLSQQAHAQQAAAAPPPPHYAAPTVASAAASGQRASSSSGGGGGAAAPSEGGRPTTPGMDIPGIGAAAVGAAMPGMLAAAAAAAAAAAAAAAAAAEAPGGPTGVDPGAGIGGGCGVGAGGAAMPIKLAMPGGICPGTGMGMAGGGGGGGGCSTGGAAGMAGGAGATGAVGVLPGGGLTPGGKNLFARSKLXXXXXXXXXXXXXXXXXAVTARGDDGRDRMSSSFKAPASQRDLGGSGICSGAFESVLTAEEVEEVAAEAAAEEPSAFRDEEVVMAVAVAGVAAPVVGAAAGAALLVYEAALSPRTSAGAGWDATVAFEDIPASSHAPTPAAAAASAAVQQAVAAPAAPAAADPPAAAVAAVAAISVAGGSGSGIGCARGSHHDSGSIDLDAYEKSLAEFDPYLNSGGPAPAVVKQPVP*
</t>
  </si>
  <si>
    <t>C_420014</t>
  </si>
  <si>
    <t xml:space="preserve">MTLPIGLSKPRLRLVSTCAVVGASSLAVCAWSRCSKASQQNADRKIQLPAPAVDALAGALGEVAQILVLYPLDTVKVRCQASGETAAVVIRRLLKRGFNMALLKKLYAGAVGAAACAILVGAVHFASYEGSRKAILKWSTAGNGGASSKGSGGGGGGGGGSGRAGGASAEASAAGLGAGATAAAAGGAADAADAAAAAAAAAAAEARAEQDDRFRRAAATFGAAAFAALATALVESPVELFRHNAQAGLVQSNFMAEMAATVRREGPGGLYWGFLPHCFEAWPHDISELATYGFMRDFEATAMRPGSPHHAWMRGVGPQVWDLATGAASGAAAVLFSMPFDTVKTYLQTHGADLSGRGFLGSAALFVKTGRRIAARKGLSGLYVGVTPRLFQQVPSAMVCWWSIAAFKRWMEPYTLPDEADAPHHTGHHKAH*
</t>
  </si>
  <si>
    <t>C_420015</t>
  </si>
  <si>
    <t xml:space="preserve">MTVVNAAGWVAYGFAVANPYIFPANVVGFLAGVFFTFTAYAAAPKQVQDRITGIMVAASAHYIMLGLIACFALSHTAGARMWGTSAVVILMLYYFVPLSTMVQIVKTRNAASIYPPLAITAIANGLMWSIYGFAIMDINLWLPNLFGSIVGVIQLLLRLVYGAKPTAAAAGGGALAVGAGAVAADDEETAAFAKTGAEPSG*
</t>
  </si>
  <si>
    <t>C_420016</t>
  </si>
  <si>
    <t xml:space="preserve">MRDEVDSVTTSLTINRQASPNFPELQRHVNWIRFSAYGYNIAKLSATLLRRRFPSLTRLAFGPAEPRDIARLLAAQLPQLVAAAADVVAAGPGAGPGAGPGAEGQAMAVVAAGVNGGGGAGGDVAGGGGGGGLRELDFSGYFASMSSEFWDAIVQHGPPDLTLRLNANESLLRRMEVDQVLAALAALRRGRPHLTVSFNTGHSFFGFRSTEPHVLRFLSSAPYITDLGFSVGLRGRDTQHAGFFELLAAEPAAEELAAAAAAAAAGGDGHDGGGSNGGRGGNRGGGLQGNAAAAGAGVGQRSRTKDGQQPQPQQPQQPQQQQEGPGRRGLAGRLVSLSLTHYEAEERPPLGPLLGGLHLLTRLTRLTLDCEISLQVLDLLLARTATAVRHLAMPAAGLAAAAAAPPMTAADEALAALAAHVNGRAAGLVAGGGGGGGGDGGGGAVVHMLPPQHQLQVAAAAAGGGAPLNPFEVDLPVLGQVGVYNVFACPPLLGGATALTRLSLNAVVAVEGAAALPAAAALTSLTFTHADNESTLALLRNAARLPAISRKAFHGKLRSRLLERLQAVLPEDQRGLIFLEGGKEQHQYTSDGEPLFRCVCVCTCVCMCPWC*
</t>
  </si>
  <si>
    <t>C_420017</t>
  </si>
  <si>
    <t xml:space="preserve">PRPAPCLSPNHPPPPVPVPPGPLWAGIYNPSPPHAPAPVPAPPPAPAHCQAKQQPLPPATRTPASKPPPLHRHTATPPPRSSYTSNPRVPWPHTRAPHPGPQDELARVC
</t>
  </si>
  <si>
    <t>C_420018</t>
  </si>
  <si>
    <t xml:space="preserve">MRRQVPPVTVPVLHQVLQHYAARTPRLGVVLERVTRPGWPGVEALGHDHFAFRTFGVPGLGISSLERVLVPLGYERVADTPPLAFPAKKLAATWFRAADPEARRRLPRVFVSEIQVEKLSPRAQEVIRRAGGWAAAAPAEEVLVQVGNADRIFESTTLAAAAGANQ*
</t>
  </si>
  <si>
    <t>C_420019</t>
  </si>
  <si>
    <t xml:space="preserve">MPCCACVFCGGGEAKAAGGSGAGGGRNPLYDSYFANAMRYGMDDYEAAIAPVKSQLFGCLLGGLLGGXXXXXXXXXXXXXXXXXXGSSSSSGDPVKLLEVGIGTGPNFDFYKMALQQQSGSGLAGGSRPVHIVGLDPNPEMLKFAREAAVSAGFSLRDVEPAGSSGSAGSSGSSSSGRAVEVSLVEGGVEALPFADGEFDGAVVTLRDLRQWERDYEELGLPVLLHQLEAQDWLARLAINMAPKEGPFAGCVFHLHATFPPDYPHAPPDVRLMEAPPGFDHPNLFAGWSSALTREREGFYICLDMIKPNSVGPYKGWSSAYDITALVLQLYGFLLADDSIDQAVGRAIERQREPLPRPEQEQQPQEQPQEQVEQEQRRHQRLGPPADGGGTAAAGQPQQLRVAYGLTCSCGFHDRPRLRLASSPPPGVVAVPVAAATGAGVEDAAMSDAAAAADPAGLGRNGGGGGGEVVAGGKEAAADGNVAACRLPDLPMEIIHKIFTHADSGTVSKAAAAAAAATTTAAAAGDQPPPPAKRARIRWSPPPSTSPAPPAASAAAAAAPDAAAAGPALGAAPAGAAAHLMLLSDAALRAKQEAELICFFRKAPPAAATWVSRRQPPGAAAGVGGNDSKANGGDGGSGGAAGAASSRQPGGSRPAGGGAGGGAAASIDPLDDVFGGGYDRRGSGGGGGSGGGAIPPELDVLGVGVSVELHDRSASLRRLSMTHDTLSLAAFAADGVRRSAWNQPFEAFLPLAVNAPHGRAALRVLRHSVAAMLRLPHARHVRAEHLLDVVARLMNSLVVDICTPPKKKEGGGEPDLDPEMADDPFLDWQGRRQQERPGWFSKAFSFLNTAEHKNHWWCVHTPVIRALSETLFYEAQPVVQRLWAENTRQLSECAECIKQYRAAQAHFASSGPDAVKLLKVMARRDAERVAAWLAAAPGCSGGPAGADGAAELEGVPQQVVLGLFEALSHPSLLADAQVAERMAAALLGLARSGDHGGGGGGSSGAATLSAELAEGGRFPGLYLLAAYPDPAVLPALQQLGPIATAEEVAAAQLEALLRGWTCRLRRELPPRLRPAPAASQAGTAGGAGAAGAGSTGEAGAGEETEADADVVVVEELDAAEADPXTGRRRFQQPLESLLVGVSALPLLFACRCSLFASFPRSCVGALFWRSVVGVVVVCLVGWRFSLLFVSGSCVSLGCCRLAVVSLSR*
</t>
  </si>
  <si>
    <t>C_420020</t>
  </si>
  <si>
    <t xml:space="preserve">MLGCLLPLARGLGGDELRQVCDAAAAPAAAAAAAAATAATTATAAAAPGGVEAWPGARAAAAAAAAAGGSGEYDGSGVTALVAALGDAAACTPDPSMHKLMVDVVGALLGSLAASPATPHPALRAPLNLLLRQVHGGGGYGTGLYGGGAGCTTGAGGAGAAPYSYGVSYGYPYSALCRATAALAAFGGVGAAVGRGGHSPAFGSDLYGPAACQAVMSLPAAGGDAVAAAVAAAAGNGPLELRVVEAAAAVVCLVLQADATALAAALDHSRPTSALRRVCPSALEPLRLAPADACHAGGGGAEGGPGSTSAPMPLSQVGSQPAALAAPSGATAAAAAAAAAAAAATAACELALDGLDSYCATPAAYMAVAGCPHPAVALALLQAAAHVAELEEGAADGSGFAAPGAWQGPACC*
</t>
  </si>
  <si>
    <t>C_420021</t>
  </si>
  <si>
    <t xml:space="preserve">MRSWACQSSSTSWKRRTGSPGWPSTWRPSGGAAGAASSRQPGGSRPAGGGAGGGAAASIDPLDDVFGGGYDRRGSGGGGGSGGGAIPPELDVLGVGVSVELHDRSASLRRLSMTHDTLSLAAFAADGVRRSAWNQPFEAFLPLAVNAPHGRAALRVLRHSVAAMLRLPHARHVRAEHLLDVVARLMNSLVVDICTPPKKKEGGGEPDLDPEMADDPFLDWQGRRQQERPVPRHMSDAALQSFCHLHHLLLTLVVEGGSSGEGGSSPGSGCSGGGGGGALGRAVLEAAARDVSEFITRPEARRKSSCPDLGLLLVKYLLVPRDAAPWAAFAPPFLRELLARQAVLRAAADHDGLHGPAFELALRAWALGVRMLEQGLPVYRARRECRGAVLPLLQLLAPCWYFLLQAPEGRAPAPRLLRAWL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TTAAAAGGAGVKAAAAAAAQAVPKAGGAGARTGKAGAGAGAEDFNLTDTLRALESAVVRTGGMDIASIRTLQRLKMAAAAAGGGGGGRDNDGLGRAGGKARQRRRPTPAAIAVLGAAAPPAAAATVGGGVGVSAAAGGSKAAQWRKDLLGRGTGAGGSGGGGGGAGGGGAWIGAGDRGGLEGGRRARGWAVGGGVGAGGGGGAAGGGGGRAGGAVGPPPDPLEQQPAPSLRSLHQQQQQQAAAAAAAVAAQPPPTDNGNDFHIDATQRVLVIDDDDDFFASQRAGGGANGPNGPNGQPPQRNRLGLAGLMAAACLTGPSGGAAGGELLEAVVLPRTEWHLTHLTSLVPNFREFHALCNLWRLHDPTVRFLLSPTSSPSTTAAATAAAAAATWSAAVLPPGLKSGLEAAFNEPQRAAILAALAPTPTFTLVQRDADADDDDVAPPAKHPRRGGGNAGADVADCSSNVGSTSGGAEGSGGGGSTSGGVGAGMLSQACLERAPQEALDAFDFANPPRSRVLVCAQSNAAIDELLTRLVGEGVWRADGARRPPAVVTHGPVLALHVDSLAEQLAGRHDGTQAAGAALEEARKDLMDARREFEEARAPFTVPPPPCLRSPLQAQHELEEAEKRILRKQQQQGQGQGPDTANRDKGKGKGSSKGSKTKRAARKRRPGGGGGSDGSDADMDLDSNGSGSDADSGSEDGEPVDKDPPEPGEVAEGAERRG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QAAAASQGGGGGSGSLRSRNSGGGGGGGGDGGWLAAEVAALVVSERQLEAKVAGGNAAAVAGDAAAMPPPPARAPAAAAAAREAGPGVRKDGGGSGRPAAPEGTVGARVPAAAGFDTRPRAPERQRSAERDPSPPAASGVAALNQRFGVSRVARPQQPQDAAGDTAGAAAAAAGGDGGAPAPGGSARGAGAAAAAAAAERDRDRGASRNPDAGAAGGSHKRARSRERAVPAERDAAMKDAAAVQPRVQHSDNARDAAGGVTGGVGLEPRSRGPSADGSSGGNSGGGGADANAAAKAQAATSQTLGSAAAGEKAPGSSAGAGADGAGRGRDSGGGASGSGPSGTTVAKLPPAKPPAGSAAPSAPAIATASTRPSISAGPGAFTAAAGAAAAATAMTAPASAAPALAAPAAAQAAQAAAASAAKRKRGDADGEGAGREVRRALGPGNSPASSSRGGGEERAGPGLSLPVAGAAAGAAQPPTARERAIAAAKAQAAATAASAASAAPGAAAAAVHRRPGSSGGGGAAATTGAGAAGAKPPSGATVATWLLLRRPPALPQA*
</t>
  </si>
  <si>
    <t>C_420022</t>
  </si>
  <si>
    <t xml:space="preserve">MSRGAAGDLHHFLQHVPLKDGDAWLTQLMRRNSSLGLRLLEVRKAYCEEAFEWDQLQRVSVKVRCPKPDVYT*
</t>
  </si>
  <si>
    <t xml:space="preserve">MGKQLFGVDEASFKAAQVEQLGSFTPEQLRLWKKLNAQVHQDVEVEKKEINVTVTTGEPVPGFLKLEKARVVLKASYRAIRLREGSSSRERDLTLIQVTAQVAPTVEDNQLRLVEMCNNHPMFQFLFDESGKLLAANKRAMCNMREHLGSCENYNLQNYLAIGECDGSLGPDEMYKEAMEAIFVLEQPCHRFPQLRWSKRHPGKYRWVLYEMWPSIDPVSQQKAVLVCEQNISQVKALEEQIKKQNERLEAQLEEALAQRDPVHKPAIDIDTPADKTLKLLDKIMRGKLTEVTPREAQEVRDAIIQAGDLRQPVNFNEQLMKNSQTVLDSEVSQSLIQLLSSRRPAKIKEEDDEGEDQPKPGHPNQDLRHIYARSNVTQDSVRALIAMHKNLPDEVLTVLQRIDDWQFDAFKLNEVSGGRPLSLLSYALMKHNGLVDKFQMDDHRLVKFLMRVEDGYPNNPYHNRIHAADVLQSLHVLVVRGGLKAPDHTYCDDVSLASCYLSAIIHDFEHKGVNNDYLIRVSDGLAVLYNDRSPMENHHLAASFQLMNSDEYNFLRKMHNKQRETLRKQIIEMVLATDMKQHFAIHSMFQAKMQLNGTVPSGGNGSGGKTMRSSPHSTSQDGHKVVDEDQRSLVLQVALKCADLGHLASPRIVHKKWVQYLEEEFFRQGDREKQNNLSVSPLMDRDKNGISKSQVGFFDIVALPLFQSFAQAFPEATPMLDAVKDNYAMWREEAAVYTNANSARSSK*
</t>
  </si>
  <si>
    <t xml:space="preserve">MSSGPRNENEVLQEFQARRERIQVTWTKIMELGAEATEHQLVMDALQKLDKDRKCFRLVGDVLVERTVGETVPAVLKNRDNLKSTIESFQKQLDIQKKELAEFQEKYKIRVRSESDVAAEEAAAARAKEGAKAAAAQQGVLVSKS*
</t>
  </si>
  <si>
    <t xml:space="preserve">MVNTGCIMFKEGKFEAARQKFNDAVQALGYQPELLYNIALCYYKTKQFGPALKHLAEIIEKAVREHPELSVGSNTDGMEVRSVGNSQTLKETALIEAFNLKAAIEYTMKNVEAAKEALTDMPPRAEEELDPVTLHNSALINMDSDPTGGFKKLNFLLQSPPFPPETFANLLLLYCKPSHGFYDLAADVLAENPQYAGKLLSPDLYDYLQAAIGRYKSPEEAFRRFDELATRHVEQLRRLTKQIQDARIARDNDAIKRAINEYDEALEAYIPGLMKNADNLLGVTAIVLANLCVSYIMTSQNEEAEELMRKVEKEEERSSMQDPDKPCFHLCIINLVIGTLYCAKGNYEFGVSRIIKSLEPYDKKLETDTWYYAKRCFLALIENLAKHMIVLKDSSFTEIMAFLNEAEKHGKDIRVVFNEGKHQSRTIASEARMLKKMFLKLRD*
</t>
  </si>
  <si>
    <t>C_420026</t>
  </si>
  <si>
    <t xml:space="preserve">MADLAVLRTAKQALDEGLLNPEDYDFIKKAFLRAQQIKAGLDAGFIKEEDFVQARDSFLHSLDFALVGGSSQPAYVQTPSIPDAPAMPPPAPVALRAAAAAPQRNSTPSRDTAPAAPVPVAAAAAAAPAAAAVPRISPAPPGAGTVPIPTDLPTSARGARSSSVVSNKTSMSGISVSDQCVAIFNHIKTKSAYKWVTFKVNDAGNEVVVDQLGAADSSYEQFINILPENNCRYGVYDYAYLNADTNQTVNKLVFVHWASDTATTKNKMMYASTKDFLKSYLDGLGAELQATDTKELAESEMRERVHQAITRK*
</t>
  </si>
  <si>
    <t>C_420027</t>
  </si>
  <si>
    <t xml:space="preserve">MQTTMQQRLQGRNVAGRSVAPSVPAHRSFHSHRAATQTATISAAASSTTKLPASHLESSKKALDSLKQQAVNRYAGDKKSSIIAIGLTIHNAPVELREKLAVPEAEWPRAIEELCQFPHIEEAAVLSTCNRMELYVVGLSWHRGVREVEEWLSRTSGVPLDELRPYLFLLRDRDATHHLMRVSGGLDSLVMGEGQILAQVRQVYKVGQNCPGFGRHLNGLFKQAITAGKRVRAETSISTGSVSVSSAAVELAQLKLPTHNWSDAKVCIIGAGKMSTLLVKHLQSKGCKEVTVLNRSLPRAQALAEEFPEVKFNIHLMPDLLQCVEASDVIFAASGSEEILIHKEHVEAMSKPSDVVGSKRRFVDISVPRNIAPAINELEHGIVYNVDDLKEVVAANKEGRAQAAAEAEVLIREEQRAFEAWRDSLETVPTIKALRSKAETIRAAEFEKAVSRLGEGLSKKQLKAVEELSKGIVNKLLHGPMTALRCDGTDPDAVGQTLANMEALERMFQLSEVDVAALAGKQ*
</t>
  </si>
  <si>
    <t>C_420028</t>
  </si>
  <si>
    <t xml:space="preserve">MRSAVALSIKSLLEEVADLVSILDPFRVAAQLSKLAAAAAGAGSGGGGGGGGGGDVTSAADEPWPGPDSWVGDGDGCHITTSSSNPFSTGSDASVTAIRLQRRRALVLIRALRAQWRDWWEARLSLGPACRDDALLQASVLAAAVVAAGPAGALVAAGAAGAAGAHAGHWARRLDPLEQRCLVCLLSDLQEPAQLQSVLAAQHRLRQAAAAAAAAAAATAIAASTSAAAAAATAPCSAGGTAAARQVVGRMLGDPALVALARLPXXXXXXXXXXXXXXXXXXXXXXXXXXXXXXXXXXXXXXXXXXXXXXXXXXXXXXXXXXXXXXXXXXXXXXXXXXXXXXXXXXXXXXXXXXXXXXXXXXXXXXXXXXXXXXXXXXXXXXXXXXXXXXXXXXXXXXXXXXXXXXXXXXXXEGLVAAVWVAYDAAVTREAAAWKASSAAAQQQLLQRVEVLEATARQQRQAAAAAVAGVTAPSAAAAGAAVAADAVGAVLSKTSACLSELEARAKRLGLLASQATARALALLPRMMRAYCGVGSSSSSSSSRSSSSSSSSGGDVPTPAFLVEGGEALRQLAAHWVVLDALGTYRRDFISQLLTEGPLHSGSSSSSSSGVGVGGGGADAAVRVGAEYMPAATLACVSHMGLQMMTVSRSGAPGGAASTAATAAAATTGKRCFEARLVPLAASPRSGGSSSRPAPEVRTAATADATAAPVGIDHVDYTAVVLEKLLEKRGVVVALMSDRRGGDDGSGTDSDDGRDVDWLTYGFQVLTQPQPATGSG*
</t>
  </si>
  <si>
    <t>C_420029</t>
  </si>
  <si>
    <t xml:space="preserve">MESQAQALGSAAAAGLIVAPGVQPSTLRPGAGAGGAGHGGSILAAVVRGDGSSGAAHGVGSSAGGFSAGHGGGRIVLGRTTGLASRASASRGSQLGGGSGGGGGGGGGGIAAG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QPHQQPHQQPHQQPTSSTHSSSSRRSSRARRCATGRCRRRAPDPNRRRQHAAAGLLPPSAPPQLYPQHLPEVRPPPDWAHHSSSGAAGGGASAGGGDDCAGGGVDGLFDSLMSGDSFNAGASSGIRPATRELAPLRTPRRSSGLNPQLAPPGPDGPLQPSYSTDGGVLSPPPLPPGGAATMFSQALGGGGGGSPGRGGAMLLSGPGGGGGGSSGALGPRLSGAAGPLAPLRTDSWPRASVHTSISLLAAGGGAGGGGEASGAGGGGGPAGASAAIGSGAGVAGGTRPVVSPLAVGGVAPPAATREGLAAAGVAAGVELGGLMADIRRWKVDRNRHRAGPAGAAASAGAK*
</t>
  </si>
  <si>
    <t>C_420030</t>
  </si>
  <si>
    <t xml:space="preserve">MSDLFDEEDMEFVNKGPALKSKGKKGAKRKEKAGTLRPGDIVRAGASYGKVRSLTNDLGRPLVDAGPSIAVQLTGLNSVPAAGEEFEVYPTEQAARNAAMEFEDKLKLQRMIDMSGGGSMVTLASLATVDEDQEALQRLNLIIKADTSGMVEAIKAALAMLPQQSVVLRFLLSGAGDLNVSDVDLAAASGGMVLAFNLENAVVVYEGKLSSLRRVKDIVEEVSAGLECGAGCDGFTEWAEGDNLECYLLVTKSRRLEEARATTAVDVSTLAGPGPAVI*
</t>
  </si>
  <si>
    <t>C_420031</t>
  </si>
  <si>
    <t xml:space="preserve">MAPPAFKEAAKERNKNRQQAGGNKKRKSGAAADEPPPVAPRSSLQAAPAEAAPEAEDGSGGAGPSHADDDDDGALVPGTGMGIGGAGGFGEDGLGGIGLGVGMGVGVGLDAPGLALSPGGLAMGGAEAGAVAAADVAAHPQQQEAAGAAAQQQQRAVEEVAPEAVVEEEVQVEDMLVDALPGAAATGTFGSGNDGDDDGDDCTIDDDLNAPAGDGGSSSLTFLSSYGGGGYCCCRNSPTVAASSATTSTALRSGGLGGGSGDLQSVAPQEQETPGDFMWLDLNDSPPPPDFEHVLGLITSSTPPSPHQQQQASSSSSRRRLGPPPPVWEMAERSLALMLLASNSNAPLTAVADDTTTADASAFPSTTTATVSDTASSDGTSYSSVSSTAEDREQRPQVARAAFAAKRQPLPPLLIPYGSSHNTSS*
</t>
  </si>
  <si>
    <t>C_420032</t>
  </si>
  <si>
    <t xml:space="preserve">MQLLSSRPACVALPRSVQRAAAKPMVARAPVARRFVATRAAEVQEAEAAAAPAEEAAATPLERAKKALDSETLDKDVLTAALAELEAEMGRLQSAANEANDRAKSLEASLASAKDQYLRLNADFDNFRRRTREESAALTDSVRGDVIKEMLPIVDNFELARTQVKAETEAEQKINNSYQGLYKQMVDLMRTQGVEAVPTTGTPFDPNIHDAIMREPSNSHPDGTVLQEFRKGFAIGGKLIRPAMVKVSYTEDGPAASSEE*
</t>
  </si>
  <si>
    <t>C_420033</t>
  </si>
  <si>
    <t xml:space="preserve">MQLLSSRPACVALPRSVQRAAAKPMVARAPVARRFVATRAAEEAEAAAAPAEEAAATPLERAKKALDSETLDKDVLTAALAELEAEMGRLQSAANEANDRAKSLEASLASAKDQYLRLNADFDNFRRRTREESAALTDSVRGDVIKEMLPIVDNFELARTQVKAETEAEQKINNSYQGLYKQMVDLMRTQGVEAVPTTGTPFDPNIHDAIMREPSNSHPDGTVLQEFRKGFAIGGKLIRPAMVKVSYTEDGPAASSEE
</t>
  </si>
  <si>
    <t>C_420034</t>
  </si>
  <si>
    <t xml:space="preserve">MQKYPSFQPHDFDFVVLAPTVAAGIDILESAIYWVCGRPNVTLEHIITTGRAVTLSIVVTSCNSAPKLVALQFLLRIAPYPTTEFFLYGERNYGTPFVVQSADLQSWQQAFPHACFTILVSHASSMPLTDYGKVQRAGSLRLTAVGLCKAGLFAVTLPHGAAFELGRYQANLEAGGETYTLDLRKQTLALDRVPKNTCLVSADVTEGTVPVPEDAEPSHAIRAQVDSTNPDFAANPPAVKVRVTPRTPSPRTTCCTDSAVALTMSAAGSGSARGGKPPTSQLGGTRGGSPASGEKGHRRRKPVVSTSMRAILSL*
</t>
  </si>
  <si>
    <t>C_420035</t>
  </si>
  <si>
    <t xml:space="preserve">MLAAIAGWLDSAHDVAALACTCRDARTVAAANAVWSPLLARHFGLRVQAAQATPLRLLYRQLHGAFRAQQRHRQQQGQGQGQGQQGQGPQRGQEGPPGTAAAAGTAAAGPGTGPCTSPAAAAEQAGIVAAGLGSRAAVSFAGLYTDGGLDEDDPSFWAGHLFQPNGWAIYCSRAPANIHCIGMLKDRLKPRDPTAPPGPTHERLRRAMLDSLKNWSTLGLERLLLELVVWHQFLRQQNEAAAALAAAAGVAEPAAGPDQNGAAAAAGPVEGNGTAPGQAAAQAAPGQGQQQQPGEGAAAVAAAAAAAAAAAAMDQLGMMDAFPAGVVGAAAPAAPPLPPRLSRVVADIEAGRALSGTRALSGLGRGEGYEVWDRRSGGYLISPELASTTAVVDGITVSRAGEFTCPVAAGAVFMSQLPRQEHLAALQEQWQQSRRRAVERQQQQQQQQEQGQRQGQAEQGQGQGQDGQGQQQGRQQGQGQEQHDAVAGAGAALEAAGQADGGDGDEDPSGEGESEDDAHAEAGAEAGAGAEAAAAAATAAAAAEPSGGAAGAAQGAAGGGAAGGAAGGGAAAGAAAGAGAAVRRLTVAELRALSRARRAAQESVRRSFNCMVRQQYVQALSGVTDVAAVEAAVAAGLLPPVAARGRAEGVGEWVEFARPPAVAAAAAVGGAATAATAAEDAAAGPSGGAGPSGSAAAAARAPVAAASLSDEPAMPVVDEAAAAGCARTLWPVVWFRFFPHQGAGDPADQAMALELPPALPAGGPAQPPADGAGQAGNGQQQAQGQQGAQEGEAAAGAGAGEEEEGGSGGSTTSSGSGGSSSSGSGGSSESSGDSSSSSSGMYMMTSSNEGEEGDSDXXXXXXXXXXXXXXXXXXXXXGGEGGDGDGAGGAPPAEPPAADMDWDAAAAAADHALQQPQQGQQQAAVAMAAAAAAAAADFEEEGEDDWVEELNFLYGTDTRDLLPPGAGGDASAGSGSDSEPEAERAKAGKAGKAGQASGSGGDGKQGETAAAAAGGGGGGGSDGAGPSSGPARADAAGSGARKRKQPAAGEGAAGDADADKGEGEDTPRQRRRQRRKQDPSADGAAEGAGGSAAAATSGAAAPADGAAAAAEAEAVAAHEAPDAGPPASAAAAAADAEATTAPAAAAAAAAAEGGSGELAWSGVGELLEGLPIGTWVRNCTRPNVAGVLLGIVSESAGVQALRHTYANVQTALQQELQALSAQRVAAPPAGTAAAAAAKEASANGGHQPHHHHHHHHHRPWQEVKPGTAAVPSCPVEAARAAAEAAAAAAAAGADSNGAGGSVSQPRRHSLQDAQPLARLLAGEEAGNAFEGMLQAEPCSASQRDRRRSGGGATSVENAAAAGAAPVAAADAAGGGNGAAAPAPAPAPAQPQPQPAAMPSSHLCMGLTQRWSGNTAMVKLIAPENRSREFGDEEEDQDPSLNIDVQYVAFRGVALALLGAAGAAAAAAAPEAGKVEEVAREKGAEGGEGGAAGEGGGAAGAGAGAGGGLPPLRLLSPS*
</t>
  </si>
  <si>
    <t>C_420036</t>
  </si>
  <si>
    <t xml:space="preserve">MALRRPCAAARMCAAKKVCLTVLAASTVSGVWPLAAKARSSVAELQKQLTTAEQQAQVATKRAEAAEQEVQEVKQQAQAAKQQAQAAKQQAKMRVWVGTALSYLMLIVVAGIVTGIVPRILSSKLPPSVAEVIKQALYR*
</t>
  </si>
  <si>
    <t>C_420037</t>
  </si>
  <si>
    <t xml:space="preserve">MGLIDFDPRAAVAAMMAASPAATAAAAAAATAVDAFGGAASSGGGSSGGGGGGARSGSGVAQQKVHEAMVAAAAAVVATDAVAAASAARRRGGVAV*
</t>
  </si>
  <si>
    <t>C_420038</t>
  </si>
  <si>
    <t xml:space="preserve">MAGRPAATPPALCSATVWRSRWKQSYIQERDTSCLSLEVEAGAAVPFTQDLRAQARPRATAVSVAVRDPASPQVAAVHPQLQAQLTLRLRRWLPLQLLGLVDGLVAHQQARPFRWAASLSARTRFAI*
</t>
  </si>
  <si>
    <t>C_420039</t>
  </si>
  <si>
    <t xml:space="preserve">MPAGGSNGSSTGGGGSSSSSGGASPDGSSNSSLTVVGPDEHQQQLVTATVLLAFALQPWRRAGADRSLVTRAELAGYLAAQPSLDVAVNDTLPSYTDRFVRQALVHLYGASAVAPDDALLAIAAQAGTADGGGGGGDAGAATCNQPHHDPNLHVCRMAAAAAAAAAAAAAAMQAAVGGGEAGSARALDCPAGYYCPGPGDLLPCPPGFFCPARSQSATTCNYTMCLATPSGSGSGSSNGSSSSSSSSSSGSSRADLVELLQRLRNAREPVRGNYCPEGGGRFCPNASVSLVCPRGHFCKRQSIYPVRCPLIAVSCPEGTAEPDGRPLAALVFSVSVAVVCGLAFLVTQYMALRQEQSSGGTPGTGGGSGSGGGGGCGAGKGGDGDSGGSSRQQLQNQRTAEQAQAPGSKSFDIRDKYYWKLDAAVGIRFSDVRFEGRLDHAVSGTFKAGDFNVIMGPSGCGKSTLIGVLSGRLRAPHVTVYEQHAGEGSSHGGGRGVGSGGGGGGGGRTSSSARD*
</t>
  </si>
  <si>
    <t>C_420040</t>
  </si>
  <si>
    <t xml:space="preserve">MANPGPPRELKKLCVFCGASSGTDPEYMAAAKALGEYLVKEQIGLVYGGGTVGLMGEIARTVQAGLGDEGVLGVIPEALTPREVSGSLIGKTHIVEDMHTRKALMAQHADGFISMPGGWRVMGQVVEVVPPQPLCLWLPPS*
</t>
  </si>
  <si>
    <t>C_420041</t>
  </si>
  <si>
    <t xml:space="preserve">MAASAIEKQPTGCITLLTADGHELLVDKEMLCSSSKFFAGMLTACDTTRLHVEESRDCMEPVLAAMRGSPPAATYDTRSTGCWAVYKKVLVVADKYDMSLVKERVEKWLVSRCLRGRMRSPGFKFQEVAEGFEWLSICQKFDLKDLGWYCAYDLGTQLAGGAWGHRPVHESLEGVSCPELLKTVLEAVQAAVLAGAAAGAPGNRAPLAAGNGPGDAAEPGPAHDA*
</t>
  </si>
  <si>
    <t>C_420042</t>
  </si>
  <si>
    <t xml:space="preserve">MAEPASAPAPRGEIAPTLIASAIDSTPAAPSIHKAEQTVAEGFTKGVDAVEEGLEKGISAIVTGVDSVASKIGSGLEKAAGTVGIKPHIH*
</t>
  </si>
  <si>
    <t>C_420043</t>
  </si>
  <si>
    <t xml:space="preserve">MAAAAAAAAAAAAAAAAAAAAAAVGGSGGGGGSGSGSGGGG*
</t>
  </si>
  <si>
    <t>C_420044</t>
  </si>
  <si>
    <t xml:space="preserve">MTRAWTVSSSVWQGAAGKGPPTSQQGKPVRACQAGVMAIAVYLLLSGRCTIVRHSKKEGYVAPPPQTLRRGQALAEAALVLSGRRSDVAAVVAAAPVPTAAAAGDAGAGTSAGGAEAGAAFAVITRTAWGNMCARAPMQPICGAARTAVLNCCARSLAAAEPERRTMEQSDDLGAVLRQLPGMAGTPPPVLRALSEAAALRRLPAGTILYEEHTRAESQFVVLAGAVQVRCRQQKLGQSRAAIRSAMRAVVLRRNQSSVRRNAAASEAAAARAAAEVDGDEAAARGGKSVREKIQEERRVSMWAAEREAALESVKLTREGLRDPEPAKPVAHGEKSKKFMMEFISRAKQTLNTNDAAPIFSTPSAVAPEALSEGPTTVAPPASPGEPLAPTTPTSSLAPSAPSTAPPSRAASAWHRAALKLTHSGEEGSQGGAGPQLVGAGEGDDYDESDPMLLEYQRRKAEEAGLVSDVGNLLGGAGARSAHLRGIAAARSGKAHFYDHSEEERDEDKDGKHGGHVRWADGGAADGGAVGDADGDADAGVEADAGDGPSVSRVKLVFMDKNYCVASKSVRFVDAVEKLVRLVRERGESGGGATFADAADGDPGGGGGEPTILHVADPSVDVEAAAPLLEGASAGGRGRGRSGRASGVVPAGDNNDERDGDLDGADDEDTEGAEDDDVDEDAVEEEHLEQLYGPVSGRVEPGALAGELPPAALSRATGAGTAASSGSVGPTPVPARHRRANTAIAAAAGADVLVIALEALRRGAEAVRSDLVAERLAVLGALEPLRGLSEEHQAAVALGAAVISVDSNALVVQQGQTVDALYVVLDGEVRLLDDPDSHMGGGTGAGASPQPGAAWGRTISLDSAALSKAMRKGAADASGGNGGGGGAGAEGGHGAIKARRAAAALSTLSLLGPGGSFGESVLGYPADLARQEEELAAAKANAWTQEGEDGEDSPRDQGGFVMGHAASFNRHSAFASAGAAAASAAGGSGGGAAAGGAAAVGRGSGLDANTPPPSFYMASAVATKPSRLLVLPRQLLGRYGYLRAALPPFAEARREALLARRGQIKGTPANMVASGLSSAASVPVPHGTAAASPWSAAGGASGAPPLQQSPSLPAPRPPPPRPVEFLEQMGFKQRRFPSGPGAPPSAATAPGGAGVSTPPPGGSGAGGLMGSRALGTTSVSSSFRSGGGGLRSRMLSSGGTAPGGSGGGAGLYGGGGGGGGGGLGGSFGLVRSATGQLGQVTEDAALQELAGADGGPGRGALPAAMQQAARYEQMSGGELDMLTTKPGEESWQAVGAAAAGGRAPPKPRIARTSMTGGGSPGASQRSLGLSGASNKRMSISGLSTYGNSSFGAAPAGASSGGGAIPSVSAAGTDGPNTRTSVSGGGFLHRLESRGRGGDMGGRPALLTVESFVEGGAGGGSSTESPRGTGPPPGIAGGPFGAPAPSPIPSHLSTAGVRQGISSTPLPYINTGTAGGGGGGGGGSNPNSGNASALARLALAGAAGSGGGAATAAGLASRGSSGASTPTAAGTGLYGYGMGGSPASGGGSGGMRPMRNSYTGSPITVSVSPAYGAGTPASPAGFSSVAGGSIFAAIAATVDAPSPPPGGGSLPGAGPVPTGWFTSTGSGGSGGGAATAAPLVGAPGGGGTPPPGAAGSAPGTSRQLGAAAMRVSWDGSTLRGAAAAQRQQQGQQRQLAAGGDVAATAALLAAQAQQPVAMLGAIGGGGGGGGGSGGGGWL*
</t>
  </si>
  <si>
    <t>C_420045</t>
  </si>
  <si>
    <t xml:space="preserve">MTRLLTELRPRQAAVLLPSWWQLLAQEPSMLIEGYGLAQDAGELLRLQLNAPPPVAWAVGVTDAASVAAASVDWPPEAAEVQDAEAATAAKAAASLARERDPSYSLRCALDAGLLSVMERCLRAPQAWRQSNSVSKLLYVVNCVLRYSGVWPAVLARGPVQQAVSLIATLGAAARLLQEKDTSLDVISRASQPGMQTTARCGAGGYLCAYLSAMLEQVVDVRALGEGAQQQQQREEQQAAAIDATATAAISTPLHLNSVLEQVVDSKDGSVEPSTCSIAWMAAAGGLPAAGSTAYRQQQLLTSFAVYQWLPMLAKATEDALWSSEAGAEGWLSQALLVGHLVMDVLWREERPPAEADEGAGSRNRRQDAAWWEGVTQTGQLAKSMHNIMDVLATDAVQDWEAHQMHD*
</t>
  </si>
  <si>
    <t>C_420046</t>
  </si>
  <si>
    <t xml:space="preserve">MWARAVTGDLERAQLIIAGAGTGKTTTLIKRILYLIQEKRTASAAAATSTAATPAAAWHHQQPLSQQQHQHQQTPTKPVGPEGHERHGAAAGATADAAGAEAQPPQPQPPQQPQPPQQQQPPQQQPLEERLLYKTEFISGLYARLQAIHAPTATEKLGAKPKPATVKEELGWIDFFKRQTVDNISQYPGKQMLFETYTRILRDANAIDFNDMMLLLVQLIRVVLELNYRSTPRILSVGQFVLQAEGGAPAATAKTLRATKPDTGNKVVHVDAGLPEEEAEWIAAEVERLNKEVRELVPYGGMAVLYRCFKLAGAKTHAPLQEALRHRGIPFRLVRDTSVFERREVQDLLAYLRLALNPADDGAFLRVYNTPPRRLGDAKAAFITRLTELQRQPQPQRHGEHHAGRGEPGPAAEPPAAAAAAASSVRPPEHSLYGLCAVLLSGGPAAVAAAAGADGGGGGGGREGGAEAAVWEALGGGGAAAALTAAHRRALEGFVEVVELTRYVKWWSELKTNKEKAAADTAMVAAASPGGGRAARTAAAAVHRAVAAQGSDLEYTDDDEEDEVQQAGPADAAQPPPTPGSPGGTPGTPRRQQRTARRRPPAAEGAGGADGGDGDEDDDDGDGDENDEDNDEGNEDDDEEEEEDAFGQGEANCEPLPRGLAPEPRALPHPEWRREAQVFGRRWRLHNEAPFPPTAADSGDDNTEQQPGPAQEEQQQQQQQAQGHPMPPGPQQPQQWPPPLAALGCVCPHTSSPRVMPFVLEQVFGEHGRGPLALRDFLAHVALSDKDVESGGHDGAAAGAAAAKRSAVTVSTIHAAKGLEFPAVFVARWSQGYLPTLYRPDKKRGKNMSEADRAAFEEQDAQEHTEEERRLAHVAVTRAMERLYITSIRVGQMFGEPILVPPSSISLPADPAVVERRVLPVSNKERKLAERAEEIAERRVNGLG*
</t>
  </si>
  <si>
    <t>C_420047</t>
  </si>
  <si>
    <t xml:space="preserve">MGILKRADFIRNYNHDVRDYDVYERKHSSVRNLCDAFEAAATNPDLPVPPGSVPMHLCWGVFMRRATTPQQRGWHLQEGPAAPDSRRQQWEQRERESEREPERERERERERERECTAAAASPGAAWRGKRCACTAGRAHWALPLRRAPDVAARMPPAAPGCGSAAAAGPRVPRPPPGFEDVAARMPPAAPGCGSAAAAGPRVPRPPPGFEDVAARMPPAAPGCGSAAAAGPRVPRPPPGFEDVAARMPPAAPGCGSAAAAGPRVPRPPPGFEDVAARMPLAAPGCGCPQWESLCMHLRVTAAAAAGQPRVPPPPPPGFENVVAPRTAAAAPSSCGTGSSTGGAGSSSRGDASSDDDQQDNSITWGSSTNTDTDTDMDNTPAAEAAEVAEAAETAKFGGVAAAVEEDEVGETQQSKNRRHRRSGSRRRGGRRQQWRQQPRTVLL*
</t>
  </si>
  <si>
    <t>C_420048</t>
  </si>
  <si>
    <t xml:space="preserve">GLTGWCGAGARAAQGGGQRTQRAQRRGGCGGGGGQGGGGDQVQAGGGRRGGHSAGAAAAARGAAGAHWRGVRSDAHHGGPQPRAAPCLPGARRGGAAARRQGRTPRRLQRRGRGSPSRPGTRQLQRLVG*
</t>
  </si>
  <si>
    <t>C_420049</t>
  </si>
  <si>
    <t xml:space="preserve">MRRFVSRLRPSRDRKAAGGRRPPVTGTVYLIRQPVVTAESSSKRLLRSNASRSHDAGTHAHTHTHTNTRPSISGNGGTAVGLDGAGLAQGKGSVGPEKATPAAAATAGGDGSGRTSSRSAARMARSPLQRWWRDVLQARRDVQLYWLLWRAGLKASRAFVPPTVLDMLVLQGAAFIVGAIQGTGWGLAAVPSNFIMAYLVLAVLSAVTHLRTFSANRTVQRYERMSGISVAASFAAANAADLGWVCLAPAAFMALYYYLVLPQAPLYLLYTVGLMVCWWSSGLAYAIATSLVPPQEYREYWSYKWNEVMVIYYNYGLCGMDKKLRALTDGGDSIGSGAPLSPAAVLSFLRSARGFKADDCDGHVAAALLVLLGLGAGLRALAYLQLRVGSEVLEALEAVAAAANKVARQV*
</t>
  </si>
  <si>
    <t>C_420050</t>
  </si>
  <si>
    <t xml:space="preserve">MALEHQRHLQPPRQQLPHPPAVAAPPQAPEAVAAALLAEVAVAAAELAVEAAAVAAEAAQMAAAELTTAAAVAAKEEEEEDDGDAEGEVQAAAAAKAGATEAAVTAAGGWGGPQEDEEAAPGAAAASAAAGGGGRGLLQASRAPTVISLGPRFPFMLS*
</t>
  </si>
  <si>
    <t>C_420051</t>
  </si>
  <si>
    <t xml:space="preserve">MHLRVTTAAAAAGQPRVPPPPPPGFENVVAPRTAAAAPSSCGTGSSTGGAGSSSRGDASSDDDQQDHSITWGSSTNTDTDTDMDNTPAAEVAEAAETAKFGGVAAAVEEDEVGETQQCKNRRHRRSGSRRRGGRRQQWRQQARTVLL*
</t>
  </si>
  <si>
    <t>C_420052</t>
  </si>
  <si>
    <t xml:space="preserve">RAPQTSSLPPSTPPNSPTPLLPSLRRRRAPPRWPSPGLPAPASACPCPIPPSFQPLLPRTLRVPRSLLTTRTPIPPGRSPTVTKHAPTHPPGGPAWRRCSPRGPPAPPREQWSHRRSQSWASRTWTPTPRCDPVGAKAS
</t>
  </si>
  <si>
    <t>C_420053</t>
  </si>
  <si>
    <t xml:space="preserve">MRLLQMLDALQHLLHARQIALLRGLLFRFRMNRDPSTFRRVHSRQDLLHNMLGTGVHPVHPPALSSTAPGAGLKDAGRPMTAAPVNFPSSRTRRRHGPPPHTHIQSVRACLPTSDILPLCPVRLSTTIVYIAWTFHATNPLGLPFSTNPDVETGKAACLRLNPQHTHHLRHPGTHHHGWGKARTRLSQQRPQIHLRTCRCVLPAHLAAVGEEVQVLNGRAQRLGH
</t>
  </si>
  <si>
    <t>C_420054</t>
  </si>
  <si>
    <t xml:space="preserve">MDAAAKLLKVVPEACLMENPKSYSAWHHRKWVVGQGLAPLERELQLVTRALDEDSRNFHAWNYRQFVCRKLGRSAQDELGYVEEKIIQNFSNYSAWHFRTMLLHQIYGTPGGPEAGVGTEAPASASSPAPGAGGTAGAAASGSASQRSPIPHEVLDAEYDMVHQAFATDARDESPWTYYRWLVGNTLAHLGPAAATAAAAAAAGSLEAASGAGADAAASGAPGTGGEASREGREGQEGQAEVDEEARARVAAVLEREAARLQEDHLAAEPDAKRPLLALARLREAQARLGLGDSAEAGAALLEEARGIYRRLMDIDPLRRGYYQDALEGRAFVVVQALGTV*
</t>
  </si>
  <si>
    <t>C_420055</t>
  </si>
  <si>
    <t xml:space="preserve">MSGRTSREPSGSSAMKYSLSGPPTCISPASHHITSPALTAPILAKQPAPHPNTSPKPNSTEPSPPQATSQAPHPS
</t>
  </si>
  <si>
    <t>C_420056</t>
  </si>
  <si>
    <t xml:space="preserve">MVAIEEPAGPEPSTARHGNIAPIPTSLPAQAAVAADARGDDAGADDAPLPLPPGAYRGSCGGDLLWLSGRQRVLLLSATAASGVVENLEVLLDPRLSAFFPRTTASPLMFAAAAGRPDIVGLLRRHGLPWSHSVLQAAVRTGDLELVRKAIAEKCAWGLGTLSAAAASGHKDVYEFVLEKQRRVGWMDKPKFLMGLLEDVAYGCSLQQLKDIRANPPPFGVDWEWMHVTAFAASSPTPDWREKVEWLEEQGHDKNEWAAQRVVKLFGVDWRRAGGGGGHWASPRGGADVVNPDAGYWGNPIRDDARVAAARITAAKAAAAAAAAAAAAAAGAAGRELRHPGPRRASAGPLAGAAGVVAGETDAAAAAPATAARAGDGGGDAIGAPQNGTTPYDGHGPFDYDSDDVDDAPHGPGGDAAAAASSSATAAAAVAAAAAAVPGAQEAIERLTWLRERGYPIRTSAVMEAAAAGNVAALHFLLTVFRPGRRQGRDGNNLFGNGGEEAQQPPNQGGGGGGGGGGAVDGPHSKYAAQKEREAFREAAPRAAKAGHLACLKLLHEHGYPVASAAVLEAAVLSGRRRVMAWALEQLLPPPGAARCSAAGGSGTAPNQPPPAPPPATEQLQAGVPALADAAGGAGAAAAAAEGEGETNANAEHTGASLAVNAIAAGGGQALSVWLLDWLHARRLLVLDNPAVFATAAAYAARPALEWCAAHGCSWDVSALKEAARSGGVAAAKWLVARGCPVGEDGVPYILAASARHITMLRTLRQLGVPWRPDGSTFMTAVRSVGYEGRLGGLPHVTVG*
</t>
  </si>
  <si>
    <t>C_420057</t>
  </si>
  <si>
    <t xml:space="preserve">MQLARTREPWPRAALASLIAALLLAGSAHAYGDYDDSDDDFWKDKPPAKPVKTSVDPKTGQRLVATTIRFFQVRLRPSRTRTMADAARVAEELNDAFFQEGLSANKASPVTPHLVSVQCREEWEELKDVIFSVEDVFDVLVKEELYGRPQAAAKAGSESKSSSGTASYGDLWRAEMGDSEPEPLAEQLKKRDEHRDGVPGAPQGMAAGGKKGKGKGKRKKKGKAGKQGEQEGGAEL*
</t>
  </si>
  <si>
    <t>C_420058</t>
  </si>
  <si>
    <t xml:space="preserve">MDPNGLCNRNLQPIELELTDRSSEGTYFPPASAGPTRQHDAAVRLRRNGRGGPGGDDDDNDSGHSGWGWAQRPTPYAGGPRLGGGVGGDTGSDNGQRLATWFSELGKAIGEGVSQTVAKVKEAANQPVLARTSGNGSGMGGFGAAADAVLSSARGRKGSASTLLGRAPFEGGAGSSVAGGSGAYVKTKHGGKAD*
</t>
  </si>
  <si>
    <t>C_420059</t>
  </si>
  <si>
    <t xml:space="preserve">MAVAGQCTGYVSALRSLYASLGRELVAFERHLSLRNKGGNHCHINVLGEHLR*
</t>
  </si>
  <si>
    <t>C_420060</t>
  </si>
  <si>
    <t xml:space="preserve">MPLARREAPCGCGQHGHGGAAAEAHAAAAPSPRQHHFWDCAVAKAVVAQINAHNPEHGRVRLRGMTRAAAALGIQTAAAAAPEAAVAGAAEAEPDFDEIPPTQLTPPQPGVNPVELACARAVADFWSRLMQFAQLGVPQKGWDGVDATHPILAVVNGEMLCAMPQAMELEA*
</t>
  </si>
  <si>
    <t>C_420061</t>
  </si>
  <si>
    <t xml:space="preserve">MRLAARWLRPLVLVHCCQSCPLPALEEWPADVRPLIAGSGRPVKYLSQHSAEALRDVEQRFLAAAAAAEAAATAAASASASASAASANGGGGGGGKGLANHKPTPDELASAAAQRAYAASAASVAAAAAAGMREGPASLAAMQHSAASGQLNRRAAQLLGPWTATLGAANGGSLAVGSETGGGGDAARNESGCASSYQVSSTPIETITAEAASDSEPGSRGTSAPAGTRGLKSAATASDISKAAAFAAVAAEPFGGGGSGGARKARSAAAAAAQGKVSGSGEDAAVPLPSPRLPLDVDVSVRGGGVMGGPAAAWRCVLRYRHGGWAAPVAYLCAHLEEQLGRAQVVVQAATPAAKARTDHDAADGGGGGGEGQGAAANQGRQRDHADGPHAAGSARALRAANKRRQQLQHQSMATGRKQRLVRGLRQASPAASLSAEAAALPAAAGQAKAKAGAEAEAEAEAEAEAGTLRWCSS*
</t>
  </si>
  <si>
    <t>C_420062</t>
  </si>
  <si>
    <t xml:space="preserve">MGCASSSIKDVDALPVRPHYRTAFARTSTNDRASGTVDGPGGTVPLAVVDAFKPPPGATVGGGAVAALVTGTASGAAAAAELADCHDIVLCYTLSGTVFGLELTARYEKISSVSVWTPDLVMSVPGSPLGHAYK*
</t>
  </si>
  <si>
    <t>C_420063</t>
  </si>
  <si>
    <t xml:space="preserve">MSQEHVNVPQWFWLGMHHLVPQAAALAASAVDVLTALQYSAGAGGGAGAGGQHAAGAGGSLTNMLPKPPGAAAAAAAAGAASAAAAAVASTPSSAAQAQQQAEVLVRLALVTAASTLQPVVKLAMQGGDLSSAVAAATKPAFAAAPLQQHQQPAAEVMPPELLPPPAAAVAAPVPAASPPAQQQLYQQQVQPQQQPSDSASPGMTPTPPLPQQEQQQQPAAGAAGAGGAGGYGHPHSHQPQQQQPQPQNQQHQQYPQQQQQQPQQQSSGQPDSRGTTPGAEDPASSSGGRRERDASAPRLRDPERQRDPAFERNAGHHSHSRERDAYPPPPSHHQHGQAPGPPGQQQQSPHQQHPQFRSDPRERERHSSEPSPRRPQYGGAGGSGHEYYGGDGRDRHGSRERSYEGRGPPPPLQPPAAAPGGRDPYRDPSYGGRDRGPSSSEYGGGGGGGGGGYRGGAGYGGPPPPPGAPPHHHGQHPHHSTSPPPSHGSHYPPQQPHQHHGLSPPQRGGGGRPPPPYGAPPPPYGAPAPGGPAPGARAVPLPPEMSRMPPEAVAKMLAEQGHTVQSVQVTGSGAPPPPPAGGGYGGYPQQHAPPPPPQQQHYGGGGGGGAGGSTQGSATVAQLRAAAAAQYQQQQQQQQRPPPPPQHAGGYQYGPR*
</t>
  </si>
  <si>
    <t>C_420064</t>
  </si>
  <si>
    <t xml:space="preserve">MQTTVLRSSTRVGCVRPVGLARALPVRPVVFGSRTPMLLRSAKKDDGYISEDEGLGNVAADYCAIDGAGKKAKRSLGEMEQEFLAAMTSWYYEGKPTMSDEEFSLLKEELIWSGSMVAVLSSDEQRFLEASMAYAKGKPIMTDEDYDALKAELRNKSSIVTAQGPRCSIRSKKMYADAEPDYLRMTALNLPGVLFVLGLVFAVDYSTGFGVTKLVELPAPYGPILLWGLLLPSLFTVAYALTQVGFKDNLILKAPCPSCGSENFSYFGDVFTVAGARGQNLVECPNCKADMIFDEYKRVVVVAETSEVKQEKLAAAAAKKAAAAAKKKAKAAA*
</t>
  </si>
  <si>
    <t>C_420065</t>
  </si>
  <si>
    <t xml:space="preserve">MSDLNIKDWRLYIIQEFADGGPLGNLYGHRALWLSPGVVNLAALVTLALGIARALAHLHSKRIVHGDLNPNNVLLKRDPAEPSGYGVKVGDFGLSVMLPNDRTHLSNICMGTMFYICPAVACKGLLGPAADVFSLGVILWELYHGRRAGVRTQEGPRYCSNFPAFPPTCPEIYKVIALQCLQRQPQNRPSATVIVGALEHLMANLGLAQASCLTAAATGVANATPLPPPAAGPEGAGTHDVRMCG*
</t>
  </si>
  <si>
    <t>C_420066</t>
  </si>
  <si>
    <t xml:space="preserve">PRPAGYPGVQRVSSTNGNITLLTTDLKPRVLTQVGILDDFAAYIPPDSSLAGQNLFFGDYVVLVHDSYFLIDYFANATCLATRPGIECLAILLDEVEADKARKEAAQQAAADSGSGGGDNTATIVVAVVVPVGTVLLVALLGSIWWVRRNRRRELEQQQRAKAAADKAADLEAGGPREKTGTGGARLGVLARGVQNGVGGVFLGINGEKDLPEWTTLETWNSLRL*
</t>
  </si>
  <si>
    <t>C_420067</t>
  </si>
  <si>
    <t xml:space="preserve">MYGTRTVVNGLNVAFLDGTYNHAVFTGRGEAPPPTPVCRHYTPDDVGLLKVSKAKSLHALGLTPASALEPEALGAVPEGCTPSPFELRQAKRDQDELYEADQ*
</t>
  </si>
  <si>
    <t>C_420068</t>
  </si>
  <si>
    <t xml:space="preserve">QRQAGAADGERERHAACQRAGAHQHVVLAVACAAGHHAGRQLANGQRVGAAVQAVKALAGEVDQRGHTGGTGQGDDGRGQHAGHVQRLQGGGHSADRAAHLDLQSGRAVKAGA
</t>
  </si>
  <si>
    <t>C_420069</t>
  </si>
  <si>
    <t xml:space="preserve">MAEAANFNTAFERANNTPAYDRLRVMPLKLGVGLAASSVPVDTAPAPLTAVLPAASDADGGASLQAVRAGGSRAPDPASRGGASARAPGGAAPAAAPGIPLAGGQQMSWRRDSGTRGEGAVQTAGEAAAEDAAAAEAAGELPKELLAKVMGPAAVDLNRRAAAETRAAQEEAREAARVARAATRQQRQGGGGGARERGSAHNRYFTAELLPEEDAAQPPSTTLAPDTAGTGTGIGTGTDADAGGPTAPGWSDRPLKTAPPGVRPGVLSKALAAALGLASPLDPPPWLTAMALYGLPPSYCDSVRVAAAVAAAERAAGRGGGAAGIRVYGADGEALPMPGDQAEEDEDVEEQEEEVAEAEAPSGAAAREQGEQVREAARLSAAATVAVTAAAAAAVAVAEAAMAGDVAEPQAAADEVGQAHGGAVMDVASEPAGGSDGSVGAGPSGEMSRGERCSLRAALEALVCTGALAALGDALLGTHTASAADAGATSNGNGVSGGGAASMQQMQEHGSSDGATGPARAEGATCDNPRDHDAAEAGAPPLPSPSQAGQPAEQPAVGQGASNEAEPDREDLAAPPSPGPPPPPLEPVDMLLPSEPRLVLFPGLNAPPPGAVRMRVKAAWARALANAQRVQAAVAAAVGPLVPRRPIAGEQDAAEHPMEEGWRVGMAAASAAPVAAAAGNSLAATQHRIRVRLTEMLAHKAPHLTSTRTVSCITACSTSTRRIGGTARGPAHGPPPPQEQQPQDVSRQGGMQGGSMGLGNGGLVNQQSPQQQQQQQQHLTPQQQASFALQQQQFDAMLQQQRQQQMQLQQQQQHMLQQQMQHQQQQYLFQQMVMQQQQGMAGQPYFGGGVGALFMQQEQGPGMFVFRGMR*
</t>
  </si>
  <si>
    <t>C_420070</t>
  </si>
  <si>
    <t xml:space="preserve">MNALCSLLLVLGLLGLASGQESGVIRGRVLVPPGVNHSTTTIILHTSTGEELRTYVNAEGAFAFHDVPSGVQLLQPFNLHLVYPEVRLEVNRKGVVSRAALSHNRNMVLNLPLTLRPAMEAAYYEKRKPFDAWSFIKSPYGIMIVFSLFAIVVFPRLKMDPEDYKEMQDAMKVQGGPGAGGAAGAIGGGQQAPRLRQ*
</t>
  </si>
  <si>
    <t>C_420071</t>
  </si>
  <si>
    <t xml:space="preserve">MAQRAKYYAIDVEAVATGTDHNARSVAQISVVDEYMRVLLNAYVKPDKPVVSYLTPLTGLTAEVLERHGVPLAQAVGQVRLLLPRDAVLFRSWSVFAQGHLAKVLLAWPDPTGANEHDAVEDARKSMALFNHHRHVLTPNPQAMAAAHAALLSVPPPPSFAKRNASYEGVCMGNRKTCTCGAPFFG*
</t>
  </si>
  <si>
    <t>C_420072</t>
  </si>
  <si>
    <t xml:space="preserve">MVHELQARIKELEALKKTRADEAARIIASQRATIDRLKADNQRLTTDLAAVGSADAAAVAALVAAGASSVLVKPTGLTPAQSERADKLTEVADTYSRKIEVERRQLETLEREVELAQAQVLAMRRDVGGHSGTQAISIAPAKAIKALETRLDAXXXXXXXXXXXXXXXXXICQ*
</t>
  </si>
  <si>
    <t>C_420073</t>
  </si>
  <si>
    <t xml:space="preserve">MLRAAAARAASLSSFSFPGFSSMQQWDPIAASVDHAQVGRIVLCDMYGSRMAAARDTVAAKIGRVYAGLDTSMETYPEDDVESEPTAYLREHLDLQAEVAAAGVLERRGCW*
</t>
  </si>
  <si>
    <t>C_420074</t>
  </si>
  <si>
    <t xml:space="preserve">MLHSSRRPPQEEQQEEEPRQRRRVRESVPAGPMEQVEVPGPQESDSGEAGSWQQEQNQEQGQQEEPQGPPPTRAARRRRSRPAGAGPFAELRAQQRVHRPQGTAGQLQQHESLTEQASAERHAAGEGGGRQGEEDADQQQLDHELEEVAEISLPGPPQGQLLPTPPGSLLSQGNSGNELL*
</t>
  </si>
  <si>
    <t>C_420075</t>
  </si>
  <si>
    <t xml:space="preserve">MPLNQIKATQIMRVIVHMNAVAECVDESPDAGLKQELISALAHTQLLEHAAQALLHAAQATPAAPGIAAVASSAQEANEDWALLRLLEQLRPLLAGPCLQLVAAWAGLCAAMTVRQQADGGGAVQQGVAHARSHQGYGLPAELMRPLQPLRQAEAQKSSSHLAICVMVQALGYAIQPTVSGPCDLAIAQPSVGYDRLPHRQPQPQRPLAGPCAVATAAAAGAAGGSAAQSDAGAPFSAVQAYGLLSKVWYGLACDSSKHLRSLYLVALVMTRLLTELRPRRAAVLLPGWWRLLAQEPSMLIQERRMAQDAGELLQLQLNAPPPAAWAAGVTDAASVAAASFDWPPEPKEVQNTEAVIAAKAAASLARGRDPSYSLRGALGAGLLPVVERCLRAPQAWQQASSASLQLNVVNCVLRYSGVWPAVLARGPVQQAVSLIATLGAAARLLQEKDTLVYTIPFASQPSKHLVVECGASGYLCAYLSAMLEQVADVRALREGAQQQQQQQQQQREGQQEQEAPALQQAATAAGAAAPVLHLNSVLEVLVHEDGSVKPTACSIAWMAAAGGLPAAGSAADRQQQLLTSFAVYQWLPALAKATEEALMGQAAATERNLSQALMVGRLLMDVLWRAESLENEIDGGVGAETAVGGRAGAAGHCRLPGRSSSDDKSDGGGGVQ*
</t>
  </si>
  <si>
    <t xml:space="preserve">MLEPWVQYEAYDIHVANNLISDVWGAGLGVYGGLHVLMAHNTLMRVGSRSHAVEFNTGSRVCDADADAARCRALRRGGYGAWGPASVGDNPPDDLGVAIPSRDVLFVNNLIVNPPDNSTQWQHIQIMPPQPAAGGVPGPYARADEGLVIAGNLFWDGGADKALGVEDAEEPGCPQQALKPGEDSPPGCRVAQLLRDNLWSGPGAQPEWAGGAAAEGRGAEAAHLAAAVWAAGGLVLQQGSASAAAAVRVLVAPLPQFPPWPAEQLAPPAIADVVFYD*
</t>
  </si>
  <si>
    <t>C_420077</t>
  </si>
  <si>
    <t xml:space="preserve">MLRERTRKRKRKQQETEPQETTTRRDEIERNKTSKNPITEKHQRARKATADEDPHRRLTRERHHSKATTPERDTRTRHEEKREAPANKTDDNNTDDGAPKESPHARPRERRKQRAPARKKERESRNADQPARHKNKRERGEEPTYREQRDESERETEREA
</t>
  </si>
  <si>
    <t>C_420078</t>
  </si>
  <si>
    <t xml:space="preserve">MPGFFKRWPKTHWHFEKVAPGGYLGVGNEADGTWLELESLL*
</t>
  </si>
  <si>
    <t>C_420079</t>
  </si>
  <si>
    <t xml:space="preserve">MLLRVVVGVVVGVVEGVVVGVVEGVVVYELEELFGRRLGVWTRVIAYQWLFQDRGMALDTLGLRQTGTMSGWKLLGLRILFPIIRTGVSKGLRVNAESAAKALERTRELFREVEARLARPGSNGYLVGGRFTAADLAFAAMASPVLSPPQYGAYLPPQEAWPSDFPLHELRRTPAGQYALRMYAQHXXXXXXXXXXXXXXXXXXXXXXXXXXXXXXXXXXXXXXXXXXXXXXXXXXXXXXXXXXXXXXXXXXXXXXXXXXXXXXXXXXXXXXXXXXXXXXXXXXXXXXXXXXXXXXXXXXXXXXXXXXXXXXNGFDWTAPP*
</t>
  </si>
  <si>
    <t>C_420080</t>
  </si>
  <si>
    <t xml:space="preserve">MAPKKREPAKDEEIAAPETIVFERSEQEEQCEKIFRELDKMFKKLAKINKPDKIHSSIRDITAKLKQAKELIKDFEREARADGVPQNELAARKKALAAELNGFIALKKEFAQTEGTKADLLNGAAPEAEQALEGMSMQQLMKKGRTDIQDIDKTLERSERIVEDTKAVGTQVAATLNDQTKKLEKIVDDLNEIEFTMKKASAVIRDITRGLLTDKCIAFLLLLTVVGVVVIIVLKIINPNKKKIAQGASAALNQTINAINDTAAGSSAIGAVTGAVNTAINQTSNAVGSIGGRRSLLSRPVLTKALLHLMELNATL*
</t>
  </si>
  <si>
    <t>C_420081</t>
  </si>
  <si>
    <t xml:space="preserve">MGRVTKQKARLREHAKRVRPNSYRRACQVAQARREARAEAAVAAADAAVAAAAAVAAAGAAAEEAQAAAAAAAAHIEQLSSRVSELESEVDAVVRQQVGEAADKATWEQRCSELEGVVAQLTHENSSLAAANSGLDTPLMRQFQRLLAECGPVGKTHLRELARHDWFRKRAGRPPAKAPPPPAAAAGTSQLGTQAADCRTAPLLASTVHARQAAAATEAGHLQHKLEAGSTALHNDTPGTAAATTGAMPPPPPSDGPDTQELVRGQPHAPSLAAALKAKPAQQLEDMKRELHAALKAAAA*
</t>
  </si>
  <si>
    <t>C_420082</t>
  </si>
  <si>
    <t xml:space="preserve">MNEEAILASGPSGRSSKANPVLAQLYQRAIELVPRSRGHASEEYMYRSEDEGRDLLKALKNQHLRDTCGLLYYEWALLEQQAGNTSKAVAILQKGIKEQAEPRSMLVGLLAQLQPSLSGADGAGAEAAAPVPERRVHFQDVDMASAENPAAGLARRAAPSTPGASLKLGEAGSCATSTSYTHLSGTSSTSKSSTTMLPGDLSLGISSHHHVHNLTGLVASKSQASCLSNSSEDDTINCRSSAAEDNRTQGSLGAAGAGLGTLAGGGGNSTATVTMPAGIASSFNLAAGAAAVAALGSGVAAGTTSGGGSGGGGGNNTANMSMGLRRFGLKSKAVRITSGDKPSGSANAADAGAVPASGAAQPALDVPLAPSGGAFDDGDDAATRKRRAAAEAAQSPARMVASVVLQDEGMKRRHSPDLAAAAAAGGISGLDRQAPRGAMEPAQQPTQLPARLATGDLGSLRPGSVAAPRQPLVPATPGGSVTAAMPVAAGLSAVPAPVPVAVDRVLATPGPGPTPLGSRPATSRPQDVENMAPGPTPAPAPGLGAMMPMDENCVPGGPGPLGTAAKPAKQPLVPAVSSTPLQPQQDGREPLRPMGYAAARPSPAPQPLAPVPAAGQLAPHPQPQIVPQPQQAPAPAARPQQQPGPLVAFNWQERLEQPQARPIESEMYVYVHGIRYQKLDLAGKGGSSKVYKVLGLNRAIYALKRVRFQNKDQEAVKGFIDEIGLLRTLRGKPNIIQLIDAQVFREDGLVYMVLEYGDIDLARLLHSHEEARRRAAGGGEAAEAAAAGSGNQCQEIDGNFIRLYWQQMLQAVKCIHDARIVHADLKPANFMLVQGQLKLIDFGIAKAIQGDTTSINRESQVGTLNYMSPEAIQGGSQNPLGGPPLKVGRPSDVWSLGCILYQMIYGRTPFADLSFIPKMNAICNPAYQVPTPECGEPDAVDSIRRCLDRNPKTRISLPELLDHAFLHPNRRKPQPPPAAPAPAPPLPSGGGGMAGLTEEQIKAILQLGVAGGSSAADLDSMARRVMQQLGGGGGLLMSTSASSTPAGAASASALRRGAAHGCTAATTACAAAAAAAAIWWCAAPAAAAAPGLGDIAAMAAAAAAKRSAKPPLVDPLEARNAAAAAAAAAAAAGPTRAPAGAAGGGGLPLMGAELHAAILQQRAQLRPVQEPQQQQEPVATTGQHAAAAQQVAGSAAAGPAAARQGQAPAPSSEDNGLEAVLRRGLERFHFGDAGGDHTHGDTDFIEAAMTAARRDT*
</t>
  </si>
  <si>
    <t xml:space="preserve">MPLTPTVYWAQRSDKLYLTIDVQDVKKHEIKLEDSKLSLKGFTGDDDGKEYVLEIEFCETVDAENPESKVSVSPRNIFAIIMKKDLGHWPRLTKAKLPLTHIKADWDKWVDEDEEAEKPEADYSGELK*
</t>
  </si>
  <si>
    <t>C_420084</t>
  </si>
  <si>
    <t xml:space="preserve">MSTENHGPEHLPHLHTAFEDPEAQRAASSDDGEEGSDEQSQEHHHHHHHHHHHHHHHADTAPPTGGRASPLRAARSGVGTGDGTGGSGSGGNAAARPRTSGGGIGNGSAISNHPATAAATAASTPPPGSARRRSFGMQPGGRRSTSSGPLADVPRSASLSPSVALSSPSTYTSSSRGSGAAAAEARGRGAGGYSRAAXXXXXXXXXXXXXXXXXXXXXXXXXXXXXXXXXXXXXXXXXXXXXXXXXXXXXXXXXXXXXXXXXXXXXXXXXXXXXXXXXXXXXXXXXXXXXXXXXXXXXXXXXXXXXXXXXXXXXXXXXXXXXXXXXXXXXXXXXXXXXXXXXXXXXXXXXXXXXXXXXXXXXXXXXXXXXXXXXXXXXXXXXXSNSLRKRVMGQEHAEPPGLKELWMERLVEVVGAGRMQGTGWKSTLSVEAHVVNLYDAAAPGRGGLLRPLLGRLRAHGCPPTVFALPAVQWLMMRPAWYPHFVHVLKVSPRSTYEINLNSVWSGMSSLQSSLMNAQQETRLRVEALESKMDVIDQKLSATVRLLASRLVSHRELAAALSMDDDVAEASGSGSGELQRELDPDLVGEDGEPDPEHWRDADLDPAKEEQEVPEAEEGDELPLGVRFGDLVPVGLVTGSGDRRGGGRRRGGGGGGVLEEPSPRRQLPQQQQQQQQLHSTSGRRRDGGGSSHHGGSSVGHRAHPQPPSHHQASISHAPSASHHRSSHAPSHRHSQPASMAHGYSQQQQQQQPHTPLPHAATAAAAATATTGRPVLHHQPSTATTTAAHNHHTHYSHSQTHHHDRHYQHTQSYSPGHRYSHGYSHGHGYNHHPSARASGHVSTPGYVSASGAPSGHVSGHVSHAPSLGAHGHMPGSSSSRHYHHSQSQAAAAGSGGAAGGYSRHSAFTTASSAATSAALSRDPSLTFTLQPAGLPLAQDYEFRSDPLPGGAGGAGGTRGGGGGGAVWDSSGDSGAAAATAVVGGSGGSGSNLPPLPAPQRGSGGEGALSVGRGLGPAVEGLYEGLEQLQLQPQQQQQQRSQQRGYGWSGIGSGFGSGGGSGGIDGGGGGAGGAGWHVYGGTSGSGGGGLRGEGSGGAGGGLGGRQMTTISENGSHAELAGGGSGRLADELGPLTVP*
</t>
  </si>
  <si>
    <t>C_420085</t>
  </si>
  <si>
    <t xml:space="preserve">MYSNGYVGTGEDVQRIRRMEKQREEQKKKYEQMHKQTKDQADAAGLRQFGASTEEALEHAFKNETVGLVTKAEFIQKRTTLQERMEEEQRRKVEADEDAANKEREKRKREKDARPPVKPAFKLPALARVAAAAQPPEPAADNGAAARSGSEEPAGSEGGNGSDGGNGLSKKQRKFGKFGKDPTVTTDFLPDKDRERLELEMRAQLRKEWQLAQDVIKAEPLTITYSYWNGTGHRRNVSVKKGDSIGGFLKAVREQLAPEFRELRHVGIDNLMYIKEDLIMPHHHTFYELIISKARGKSGPLFDFTVKDDIRITNDATQEKQDTHAGKVVERHWYDKNKHIFPASRWEIYDPEKKYGEYTIYG*
</t>
  </si>
  <si>
    <t>C_420086</t>
  </si>
  <si>
    <t xml:space="preserve">MLVRDGEGAAAGNTAALVTALQQVSLTRYLCSHPNVVRLIAASFGASQLVRSPVRTNAILRCCFCQCPRARPSCTHAQVLNVALGISSALSYMHPTITHRDLKPANVLLNNAHSDLPEVKLADFGLARIRATTMPTLEPEAGTTAYIAPEDIVVAAKVNRQCDLYSLGVCIWAMFTGEQPWRDFSIVAIAFKVCVRSERLPLDRIPRSCCPPRLLQLVKLLFDADPRRRP
</t>
  </si>
  <si>
    <t>C_420087</t>
  </si>
  <si>
    <t xml:space="preserve">MMAMIQQSPLHWRVRWEVRPC*
</t>
  </si>
  <si>
    <t>C_420088</t>
  </si>
  <si>
    <t xml:space="preserve">MQWQPLQLPGPVAAGGGAVGGSTGLMSAVARVLAAAVRVAPTLATARVEAGRSCGGGGSSSNDSDSSSSDGSDGADGSDREEESDGEAPQPMDVDAAVGGGGGDGGSSDESSEESSEEGSEESSSDDGSDGDDGESADADGVSEGPDGLEGLEGGVGGSSDGDRMQGVDEEGPGPAADGGEDAEAGATFAAAGVNNGMPEPGAAADAAVTAAPAPAVDGNKLAQKRAQAAAAMRRMRAQQQQLAAAARTAAGAGALTHALPRASFMAAYYRQVLRSAPYLPPYRHGQWCAAELALMSLTRRTLPPLGRSASKIRAMDMLALRDRAALEAMDAAAAAARLAFPLGLLLRGPRLTPVDGAHLREHARLARAARRLAGVILPGPGLGLPQLPPGLQIPGSIPPVGSTAGIVVASAGAISAMAGSGAAGADCGLAVGVVGEGGVGGAVHVDGRWQAAVAPAAPLAGGRAVAAAASVASQLRRLLLAEREARGSGVAAAAAARAYGGGGDGHSGRATAEALPEAAAVVSPEAAAVAAASALGVAPLRSALGAPAPMWAACLPAAALCPGLPLPAASTSAPVDTADGLLADSKLQPRMRPAAPGPLQEARAAAASAVVGLHDSVKAQRRTVEAAAAGAVPAPNLFVVFVVAGVDLSRRLLAIRHGVATCAAASAPAASLAAPVRPPAGMLRVRFGCGMCAACRDVADGRAGVGGAGGGGTQPCLRPITALGGGGSDKVHIGYLRRPLLASSAEKLFGRERAAAAAVTAALGWPPQLVYSAAAAAAESGGQALWGTAGPEPESNREAGNANEAGDEQAQQEGERQCRATAMPGSTAGAAGGTSGGTGAVPEECDWDDVDEQYDSLDEMPLDVRRGRSRRIAARLRRRRLAAAELNGFPTNVDGAVTLAPPEAEFARRRLATVAPAALDGLILDGERRARNASTVLAAAGQLPCGGAADAAHDTTTVTNSSICGDLSGAAAVDDARARLAVALKDAAAAETQLLPPPPPPGGEGPALWEPEPDVVEVRDASEARRLAAARARRKGIKAAERAQRRLAAAATPEQRRQAVSAVHWAVAALEKAKVLQQQADAKLQRRTYVQRLRQLQRDEAAVLAAAAPRAWAAHHAAGDGRPGDRKRKSGIDEAAAPAGRAQAKKQKRREGPDDHAGAAPLAAGLGVGPEAAAAAARTAAAAVAAAAAATGDAVSASPPLPTWLPRVPRATLDLMAALDAAHPWATGFRPVLRLAGLDADGASAVAAAEAVAAAGAARLRKSAPPRSVMRNQHVKPAAAEADGAGAAGDAEVAAVGAVGAAVGTGAGVGGFAQHRANDGAGAAATAPRGVDQSNAGAAACAAAAADAAADTAGAADSAVDAARVAATTTVVTSHRDRALANAAVAAVEDAGRAAAAARAALAAAGLLPAQPRPGAPSHQDERGPGMGAAGSASWVLQPAPEPLGCEMLLALALLTEAATLAGVAGAGRGDLPSMHSGT*
</t>
  </si>
  <si>
    <t>C_420089</t>
  </si>
  <si>
    <t xml:space="preserve">MAVCTLFDMVAKEHGVEVHHQLRLRAANNTVVAAAGGVAGAAAGARLLL*
</t>
  </si>
  <si>
    <t>C_420090</t>
  </si>
  <si>
    <t xml:space="preserve">MRQWRPGTAAGATAAGSAAAGAGTTAAAAGAAAAGAVAGAVAGEAAGEAAATQAHQKELVRLVLPGGAGAGAEAEAEAEAEAGSAVLAVADDATAALVRSQGVDHCFVVHENEIDDTNATFKWGSNSWKLHTWQKVLVVRHVHQLGFNVINSDLDVVWRRDPLHHFLVKYPEPDYWVSMDPITTRNPIGDDGPEAGVTVHHYMNTGVYFLRQTPGGTALIDKWYEIRKDMQTAGFHDQDGLYKYLSKNPESIDPVKRISTVLDGKTKLAQLPASLFQNGYSHTINQVHKVHGFTPFEIHFVWVWGGNVGKKTRMREQQYFIDPPPYYRNGVFLSFDVQPIADPAGFNEWNDTEAMVQVHLNAMDSQMRDMWHGLALAALLNRTLILPKMKCFCIQNWFENPLCRLPGEPLTKFPLSPACPADFMFEMEKLDAFATPVQAGGAPVHVPFREFSFLDNERTPAEVKEGPLVVTAKAGLTAAAHEPGAANALLIPAGLKSDSLLTALQPYVQGATPPKRVHFTNPREAFGGWSDAGVAAAYDTAAGALGVRWCCRPDKVAKEHGVEVHHQLRLRAANNTAVAAAGGVAGAAASARLLL*
</t>
  </si>
  <si>
    <t>C_420091</t>
  </si>
  <si>
    <t xml:space="preserve">MQDVISFLLNGLGFAAVGLVVLQLVLSLDLYKRWKLRHLPGPPALPLLGNLPQILAKGSPAFFRECRAKYGPVFRVAFGRNWMVVVAEPDLLRQVGGKLLNHSMFRGLLGGEFAKLDDWGLVSARDDFWRKVRAAWQPAFSAPSLSGYFPLMTDCAVRLADKLEGLARRQPGQQGAGKEEEAAGKAGKAEAEGGSGGGGGSSTRVDIWRELGAMTLQVVGSTAYGVDFQAMESLPAAGTGEGGADTKPAAAPAPASSSYGRVLVQACRDVFKYSSVVYGSKYSRVGLLFPEWRPVVAILANAAPDLPFKMLKTARTHLRDACMSLIDGWKKQEASGVQDGKSKQEEQNGDANGHTAASTAGAKGDGAVSGAGAANAIGEAAAAVGTAAGGVGGLSAGSFLGLMLAARDKSTGEGLTDLQVAAQVQTFILAGYETTANALAFAVYCLATNPEAEAKLLAEIDAVLGPDRLPTEADLPRLPYTEAVFNETMRLYPPAHATNRHTDKAPMQVGPYTLPKDTTLFMSIFSAHHNTDVWPRVNDFVPERFLPESPLYPEVAARVPHAHAPFGFGSRMCIGWKFAVQEAKVALAALYQRLTFELEPGQVPLQTAVGITLSPRNGVWVRPVARRLTPRQPTTPPVGSAAK*
</t>
  </si>
  <si>
    <t>C_420092</t>
  </si>
  <si>
    <t xml:space="preserve">MAPEGVAVGAAMIPVLVGGVLGAGIGTMLLYGGAIEAGEAENIFAEEGDAKPAVAHSAHEGLKQETQVKLAAASAYERRKVPSRGFAAMFL*
</t>
  </si>
  <si>
    <t>C_420093</t>
  </si>
  <si>
    <t xml:space="preserve">MSRATATLQITHQLLQQQLPVTMLSPQATSTSQALAAALSPRAGPGGGLDLDEEERVVEAAAAVLNLSLPLRTGATKRKACPASPAGSARLQQQRVLSSPVGSHAERGVAQVQVMPQPQPQPAPREEELEQVAPVGQQQRPSATELEDDSDAAFLALEAAAAAVAAPTATVAASTPPTKPVPYSPLRDSQPALFLRQSQSQHAGHHGLRHSAQHQQLQAALSPQPPGSAWRPLAPQEQEVMDTLQQLPAVIGSLSEEYQRYIRERALELTRIIDENLQRQGCGGVTAASGGAGASATAALGTADDAGAAAVTGSSPMSRWTSGAGGGVGLAAMPGATPSKEATAAAALLLTVAVNKTRWPYGSMGGAGGCASCGGAPQMTPPHAVKTAGLDFGGEGAAGDGARRPFLSPEMDIVTPLVLRPLSHEQGAAAAGGAGEARSSDLQRSAQAGPASAALPAASYSMCMGSALTNSRVAEPGAGHSPELTSGAFSIRGVVAGAGAAGGEAVGGSACGSTAVSNSKPQHAPAGQQPHQQQYSILQKLQPHMAKLQQQQQRQQQLQAKAPPRGLGSGLGAGHGRGTGGGAGGKYAAPTVKATAAGKQAHQIPQFKGLGLELGSLPYLDTGSVAALAPKSARAHNNGTNRAGAGDLSARVLQPPLSARSRAGPNTNKPGYAVVAAAAHRADNLSEMEQKRRRILAAASAKARQPPAAGAAKAAGGTGSDGAPLSHRSRPTGYAAAAAAGLSTYQQLLRRVSGGGGGGAGAAPAQPAHQTQQHTGSSAVPAAGEMRAGGSSKASANGKAGPADVEAAHVEELLHGLVRGSYPGKLGDAPYAVVHAYPIMAAPPPLERRADAPEAPPASGGGAPGAAEPAPLHTAFKLQDLLPGLGAVRASATAPQPPPVTQAPPQQPLQLQAPAQARLEPEQATLQSGSPEGPVMAPAFSVAAVVGDGHHEPATGFVIVSRRATRELLPDAMDAASAGAGRSVGGSESNADTQQPPVASQLDLRSLLPPPAWQRASRATTPERLHPQPLQGPEHDAEAAQQQQQQQAAGQAIPASMTGRSVFAGAGGANAANLAASGRRWQLDADRCDADPLIVPDKEQIQHSSPVRPRYTSAADSHASPLTCGQQQHQAGLCAQMQQPGPAGARGVGGQLLVKPPASTQQQQQQQQPGGIAKQAGRPARGHSAGPRPWGAGNGGAKRTGSAAATKAGAGAAGKAARSRSAPRAHPGAVSQVQPVARQQQAPGTPCRAPSSPPPPMQSCTPAHLQRCSAAVDYAGSPCHPMPTAAAVVSTGHASPPLLNHVDGLGGGLAGAVGSSPRTPTNRRLHVTSPEDMPLSAAAQHIQARLAAADAAGRSTGGGSGSVLIVTAGSTVAPPPQAVPPPPAAVVASSLMGAASYRAAGALPHKPRSTPAAITPQQLRGGACTAAAAGAVAGGRANFTGFNSSTTTAPGLAAAAAAMSPPVWRPAASAVATAAAVFRATGSPGTGTPPREPAAVAASPAAATQHRLHHGHHTPTKARGPAAATSAPPPAAQHVAATGSRLQHVSGRASSVADANAPESLRTSAAEPDYARLGAMVSPSSSIQQSVKLAAAAQQHDHQQQQQATGAAKAASGRAVLSPWLSKDSTTSLRASGATSAAAAAVSAGAVQADGPTSRAAAAAGVASACAGGSYTNKMLARQIASQQRASEYSKGVEDLAEAGQEGADEGRDMDEAALEEEERRLTLEAAWPGLQQPLVEDALVTLATGIAVLDPFASTNRVTSGAEQQRAADGAGGGCSPTAIPMGCFAIFRRGHHGAGRSSAAAAAKALPPTVASAAAPTSAQPVLLRVQVGEDGAVQLAIMRPRRSAAPGAGFGAGTPAEQRVRVAALTGAAAAATAGAAAAAAADDADPASRWLQLVCTDGGLLRLSACSPADHARLVLGLNAAMALVGGVAAADAPLEEVALRGLGAAAQVPSTAAS*
</t>
  </si>
  <si>
    <t>C_420094</t>
  </si>
  <si>
    <t xml:space="preserve">MARLLTELRPRQAAVLLPGWWRLLAQDPPMLTLGYRLAQDAGELLRLQLSAPPPAAWAAGVTDAASVAAASVDWPLETAEAWQQADSASKLLYVVNCVLRYSGVWPAVLARGPLQQAVSLIATLGAAARLLQEKDTSLDVITCASQPGMQMTVECGAWGYLCAYLSVMLEQVADLRALRESSQQQREGQQSSAINATATAAVPTPLHLNSVLEQLVDPKDGSVKPSTCSIAWMAAAGGLPAAGSMADRQQQLLTSFAVYQWLPMLAEETTEVLLRGAADAGRRLSQALLLADWRERHSGTCNGAAAAAAGEAGTAKAGLKKA*
</t>
  </si>
  <si>
    <t>C_420095</t>
  </si>
  <si>
    <t xml:space="preserve">MTRLRASIAGDGSLLARMELPDGFGGVGGSGCASPAGGGAGGGHSGSAAHPLAIRVIKVN*
</t>
  </si>
  <si>
    <t>C_420096</t>
  </si>
  <si>
    <t xml:space="preserve">MRPVRAKAVEDEFKKWMLEFLNRKRGDTGGPAPSVAPPPLSQSGGAGGGAAPAAKAVSAWKRAAYVATHTASGEAAAGQGGGGGGGGGGLDEHQDAMLQEYERRKMEEAGGVKGACVCMCVWGGGPAGGF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AAAPDGSEDAEAAEEEHLEQLYGPVSGRVEPGALAGELPLAALDRALKPAQRPKRAHSAVAAPAGGVGPAGHEVFPADDDTPFPPSAFLATVVAARPTRLLVLSRQLLARYGYLRSALPPFAEARREALLARRGQLRAGLLLPSAASSANLSVATPSPPATGPSPLPALLSPQHPRPPAAVRPLDVLESMGFRAVKGLRTGSNVGSMAPAVRSSGGSFSGVPGLINGGYAAAAAAIVGGGGAGAGGTVSGSGTLLPAVGGSGGGGAGGGVASSGGSFSMVMDRQREPHRILPLVRQCSSHLPSDSANSPSSAAAAGAAAAAVSVAAAIGAGAGAGGTLAAAPGSGSMLPAFPAGLASAAGMAGPGGPFKPRAMRSSITGAGPFVGSGGAVNDAAATAALLGTPARLLTRRSSLNGVASAPGSAGGTPLPISGYLATGGCGGGGADGAALTSPIRGADGSRMQAINNADGSITDDGGINCPLHQMPRMARAERRQKAAATTRIGTDQKT*
</t>
  </si>
  <si>
    <t>C_420097</t>
  </si>
  <si>
    <t xml:space="preserve">MTSALLPSVHAQGAGAGGSAGGSGSGAAVNCLRASNGFKCGNGCPCGDSDDNSRGGGYGGVGMGRMGGSMAVGNGMMEEGMGEMGSEMGGGRGGPNVAVRPAVMPSGGAGGGGGMPNMGSGGGMPMSGGGGGGGRHRRALRNVGVNIDIGGGGGFAEDDYNNGNGQQQQVVCPPPGFSAVPDLNLTAYTAAPWFVQRQLPVSFQGEDPTAYLYCVQPGAASAADAGGNSTAPAAANPNIITGPQQPPSQPVSQQTQDQDDQQDQQQQQQQQPVFRVFNYANRGRVNGPAVGTDAARGQPAPVYPQPTPATPPAAATPAAAAATPATPPPAAAPPAATAAAPATPVTPPAPAAATAAANRSYPTSRGGTTAATQPPATATAPGGTK*
</t>
  </si>
  <si>
    <t>C_420098</t>
  </si>
  <si>
    <t xml:space="preserve">MAEDVEQEALATLVVNKLRGTLKVVAVKAPGFGERKSSYLEDIAILTGGTVVKDELGITLEKATEEVLGLAAKVSISKEATTIVGDGRTQQQVEGRVKQIRNLAAETEQEYEKEKLNERIARLSGGVAIIQVGAQTETELKEKKLRVEDALNATKAAVEEGIVIGGGCTLLRLSQKVDSIKETLSNEEQKMGADIIKRALSYPIKLIANNAGTNGSVVMQRVMDNIDQPYYGYNAATDTFEDLMEAGIIDPTKVVRCSLENAVSVAKTFLLADVVVTEIPEKEKAPAPAAGGGDYDY*
</t>
  </si>
  <si>
    <t>C_420099</t>
  </si>
  <si>
    <t xml:space="preserve">MAGTQMRSFQAKSAASARGAVRGRRSVVVQAAKELHFNRNMEALKKMQAGVDKLATVVGVTIGPKGRNVVLESKFGSPKIVNDGVTIAREVELEDPVENIGAKLVRQAAARTNDTAGDGTTTATVLSAAFIAEGMKIVAAGTNPVQLTRGMEKTVNALVKELKAASSQVHSDKDLSNVASVSAGGNPDVGKLISDAMAKVGRQGVVTMEESKTAEDALIFVEGMQF
</t>
  </si>
  <si>
    <t>C_420100</t>
  </si>
  <si>
    <t xml:space="preserve">MTNLSDVLPTLKRFDNDVEEVLASSGHVAMYTMVVESSQWTRRNVEGSLFILKRKSSPRFRLMVLNKLSTENYFEDIHAGLAFEKNPPYLMYTHGNAEIIGVWFYEQGDLSRVEEVLERIKHLQQAHDEEQALAAQAAQGQAAPPAVPPQTHTPPPSRPAPATPPKPAGPPAAKGDDDAFWDKPVTASAQQAAAARAAATGAPPPAPAAPAGDAAASNLANLLRNATLKAQAPQAPAPNAPAGPLPPSFFAQQQQARPQASPVPPSAQQQPPHAMHTLPVHAPQPSPAPPHIVPSPHAAQPQPPAQQMGGALAKLFANAHKAPAPASPAAPPPSGPVRAPHATPPPAAAVQYAAPAAPPAAVANGVSDEEKVRRLLARIATNEGLLKMLAGEMRAVGLL*
</t>
  </si>
  <si>
    <t>C_420101</t>
  </si>
  <si>
    <t xml:space="preserve">MLAAKRLSHSTRGASASRGGGRAVRTLAMSNTPSSEQPEYRPVALPSGTLWLLDSMQDAYYNVRGSHFVIPRVEERETAQESTRACRAKFVRNKSLPALRRVARAPGPSSLSLIQQAIAQQPMALTIISDGPLVDVEVDVHEEQQQQPAPAPVPSSTCTGIVHVPNSNSAEADAEETYQTSSSSPRRTKMLRFTCLADGCKAVNVKPISPEAFAKGTVFAQCAKCGKWHLIKDHLKLWDQSKRTVYRRGKRMPPPLTLEEVPEALRPAIEDLDFFANGGQVGGFEPPLPPSVL*
</t>
  </si>
  <si>
    <t>C_420102</t>
  </si>
  <si>
    <t xml:space="preserve">MGVAVVVNVWRGTNARDGRVQHFTHVQFEAREGAERALRLHDTDMGGRQVVVEPSTAGTAGMGRHARDAEGAGGGGGGEAVVAGKPVDGCWFCLGSVAADTELVASVGEEVYLALDKGQITAEHVLLVPIDHHPCSVALSPGCF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VSLMYVLLTCVTDVSPVGGPDSEYFMALLPDGSRLVRPLMRGERWPMALGREVLADLAGAPERASWKACALTPEEEAGRVERFKQLFKPYDIMAGEE*
</t>
  </si>
  <si>
    <t>C_420103</t>
  </si>
  <si>
    <t xml:space="preserve">MAWVNDLDRDAYTNDVLIVAGDISDDIEELKSTLALLKRVFAVVFFVPGNHELWVFGHHANRTPAPDASAASGSSLASSEDASLSTSTPVPLRVEPAAIREATPPPLPPPPPPPPRDSVEKLGAVLAACEELGVVVAPARLGRLQVVPLLAWHHKAFDTEPDIPGIPRASAMTISDYARCSWPDLIWQQQQQQQRQQQLQEEQAAGSSSRGHSSGSGLAGRTESWADGGGGQGSCEVAAWFDSLNDTRPPPGGRWTRDLAGRLAVPPAAASPATASPATASPATARVPAAASTTAAAATASGHGAGAADASIVRTGGGGSGGVGGGGGDDDVLSFSHFLPLQELLPEKRYLTFPNLAKAVGSTYLGRRVRRLRPHMHIFGHTHFAWDAVHDGIRYVQAPLAYPAERRFRLRSLVMQQEGAAGAAVAAGSDGSSSSSSGGGSSSSSSGGGSSRRIEDGGGDEEDAEEGATQRGAAAGARRGRDEAPDPRGRQAVVQQSCQRGGGSGGGGGDSAIAHPRDEQRAAEAQARAGGSSSSGSSSSSGSSSSSGSSSGSGTEAAGGLDSPWPSGTDPGDARWLPLCVYRAEYRAAAQPQAAEAVEVLSWRSQWAPEQACMWSGHYKRSPRTPHELQLAPWVAERYSRRRRRNIAKQSAALAGGTSSSSGVAGGGGAGDDGGKECGEGGTSVARQPVGMGLTVAVATATATVVVPRERTGSSDDDATGSDGGEAEVLATEME*
</t>
  </si>
  <si>
    <t>C_4300001</t>
  </si>
  <si>
    <t xml:space="preserve">QHSSITWLFSSCSWFDFSAISGTCRGHAPTSFPSASPPPAAPLSCQHGSRRPAPGRPRSLDGCGEPHRGRGLLCSAEERH*
</t>
  </si>
  <si>
    <t>C_4300002</t>
  </si>
  <si>
    <t xml:space="preserve">MPDSPARRGSRGGRGRRGRGRGAGQGLSALVHDDPSLDQYWPVAEQQHTAAVPRAVAARAQGAAAGPSPPPPAFKGRQGVTDTDNAAGSSGQQHGLAPEHLEDGLVVSGTAGAAATAARPRAATAAGVCPGRDALLHRRRCIGTQGGRNIPQGGGFQVAPDPHQLVGAGFLAFAFAGVAGAAILAAGGAVAAPTAAGGPIEADAGFVLPPQPPEPPVQRGRGRGRGRGRPRGRGRGRARGYGRASAPQPADADAEAVEQPHKRRRSFGTDEQQRQAARRRQRRQGMEPDQRQQHLSAHAAAEAARVAAMTAEQRQQHLAAHAAAEAARVAAMITEQRQQHLAAHAAAEAARRAGMDEEQRQQHLAAHAAAEAARVAAMTAEQRQQHLAAHAAAEAARVAAMTAEQRQQHLAAHARPSSPPCPRAQILVELNVATCSPAASPVPPPGRPRCTPGCAALSPVSIIIIINPIS*
</t>
  </si>
  <si>
    <t>C_4300003</t>
  </si>
  <si>
    <t xml:space="preserve">RVLAYGHAANFTFKLIRTTQGHQIEPGPTSGHQIEPGPTPGHQIEPGPTPGHQIEPWPTPNISKPHATLRVRTKVSTPSSSASPGSQEKSPSS
</t>
  </si>
  <si>
    <t>C_4310001</t>
  </si>
  <si>
    <t xml:space="preserve">MPQPPPVSEEEGDVSAGETDDGGLTSAPVGLVAPTTTARSGRVLASIDQLLPSRSADVSRLLGTSAAAAAAAPRVLIGVLASVCRSVGDALAPGRLDATDAPSRVPTSRWDVEAQASRTLAGALPVPFGAWLPAVDLFDAGAFGISVPEAALMDPQQRLLLLCAAEALLAPSTSASLGSFAASATTAPAAWRSRTGTFVGVSSMDYNKITLRHEPTASAFAATGASLSVAPGRVAFTFGLGGPALSVDTACSSSLVAAHAALGALRLGQVSAALVAGVNLTLSPDTPAAFQKAGMLSPDGRCKTLDAAADGYVRGEACGVFLLGALPPAGAEGSAASAPLAWIAAAAVNQDGRSSSLTAPNGPAQQAVMCEALAAASAAASAMQWLHMHGTGTPLGDPIEVGAITAVFGGSSDSGALGKPTITGTVAASSISAAGPSPPALTLAAAKSWLGHAEPGAGVQGLAHAATALTHGSEPELLHLRALNPHVTSALEAAGPVALARMRAPRQLGPKPLPPRGGAGRNGGRSAVAGMVEDMSEAEAEALCGVSAFAFQGTNAHVLLATRSRVEGSAAAAESAGQLAARGCAWRRERHWLHPALTPLLTWVAGGDVGGSIGSSRVILAFETQLSLPQVASVAASLALTQPRAPGSRTAVAAAAAELQPPLLVLPASLLMAVAAAAVHTACATADNAPATTSCTTPEGPIRVLLTSGRLQPVAAAHQQQLLTVVDAASGCVEVWVLPAAGAAARASSQRQSQPLLAFSATAGFTLGGTSEPAVVTQGPGASQEATALTGLARLLGLVPVEAPSIGNAASAPACAMAAQPSTGHMVSGTAAQQHALAVVADEPADDSERCRYVVEWLVEEVVPEQLDGTGDPPAAADAAGSAYFEIATSAAGLGLSDIAGSVAALQGFMIKGSQQQQAQVQQLQLRSCGAHLPAAAALAPPAAGGGSANNAAAAASWALARVLANERSGSVAVTTSDVSAAAAGSGRKRGIAWSCWPQEVADTPAAAAKRASSMYGQTTAGRVAYTARLTRALLPSPQPTPTSPAATEVATATASRAPAAPPLLLPRQGCYLVTGGSGMAAAHVTRWLAEVCGVAHVHLASRTGRLPDASLAALGAAGTPGAAAVSAGGATLITASKADWSSAEDLAWLTGAACSISGTSSVYSSLQQQSSSRPLLGVFHAAGVLQDALLAAVTLPALRCVLAAKLGGMHGGGSSGSRSCHRDLVGGQAAYAAANAGLDAAAAAGALAGAPMVSLQFGAWAGAGMVAQSAGTAARLERLGLGLLSPEAALSALSAAVAGAAAARPAQLPAVKSLLLPQLQSCGVIVVNPFRWPAFLRGLQEQQQQHQATSRGAGVPSFFSNFVAQAPPHTTKQRRTAAGAGAAEARPPPSSQRRLLADVGTEVRAAVSAILGAGASEGQGLSEHQPLMEAGLDSLGAVELARSLEARLRLALPQTLVFDHPTVAALTDHLQRLQEQQLAVAEEDLLEEVEGEETAIVQRRRSAAGAHLRLPASVAASAPLGAPAGLASDVVVVQALVQRSPAAAAAATSAVAADPVGLAPFSRWDAEAAAGRVLEARFGAFLPGVDLFDAAAFGISQAEAALMDPQQRLLMEGLHEALVGSASSPGGSSSSNGARGRGMGVYVGVAASDYGSLVKAHGTAAGQPGGGAFHATANALSVTAGRLAYTFGLTGPALAVDTACSASLVAAALAYDALTRGGSASSGTAGGGGRLRAAAVAGVHVQATPTSSAYVWNAGMLSPAGRCQVLDSAADGYVRGEALQVMILGAKSSASAAAGGGAPLALLLGAAVNQDGRSSSLTAPNGPAQQAVIQAALSQAGVSAGGLCLLSMHGTGTPLGDPIEVSAAAGAFAPAMPGTRSAARAAPPQPLVLAASKSVQGHAEPGAGLVALSHAAAALAQALRPQVLHLRGLNPGVAAAMETAAASQVTMAAGRSSAPLAAHAARGSTAAAAATADADGEALLLAGVSSFAFMGTNAHVVITSPAPPAVAATAASGSTATASAAAAGEREQQPQQQQAAVLWQRQSHWAGPAEPHLLAVRALQQATRATAAAAPAVSRSHVVTLAGDLSHPRLAHLWDHVVGGRHVLPGAAYMEMAVAAARAALLLPQQPAAAASGSGVGSGSGSAGDGMAAAALLAITDATIPAPLILPPLQASQLTSKLAPALHCAIDCVTGRLLVYTRSKGSGGGSTVVHMRATVSAALAMAVATAAPAAAQAPAQASANPDLLASLLAALQLRPYVAGIVAPTASNAGGGGAAEPAAAVATATLLQPHNADDAAAAARTALQSEGQAAGVGLLDCFLQLGQVFIHQREDDEQAPRSSPRAGPRRTYIPSGFGSLLLGAPAAAALCGTAAGGGAGGGYLGASAACVVAARRSMPAAAAASQQDAEAVESDYFLTPAAAGGVAVSTGQLPAAAGPHAAVCIRGMKARPLAGSGATAATAAASTAAVASGARQDTDADEVATGEPRLLYGVSWLVAEPAAADDGNEDQRAADPPQLQLLPGAAGGAAVAAGVSVLQQLAAAAARAGPSAAGGVTLVHAADASSGRRGTAMSAPAAVVAGAMRVAALEAPNLRLAVQLSAASALAESTLTLRASPGNSSSRAGASAAAAGAVFGEAASGGAKAVPRLLPSPQQQAAGPYQLLPQPKGSLNSLRPAAVVLLAELAALVPTSPAFGGRPPSPSAGAGADSCIVAVRAVGLNFRDVLNVLGMYPGDPGAPGSDFAGIVEAGPGAGGAVFGLTTGCLGSHVVCRTDTCAPLPPHVPFEDGAASPTIFVTVEAALVEAAGLVAGERVLLHAGAGGVGLAAAQVAAALGAEVVATAGSPAKRALLRRQGIRHVANSRDLSFAEEVVTATGGRGVCVVLNSLTSPGMVGASLSAVSRGGRWVEIGKRDIWSAARVSCERPDVRYGLLAVDFMPPSVLQRHLHTLSRNLATGAVRPIPRITHSLASVAAALRQMSQARHVGKIVLSNSACAQRPQHATAGAIGSSSSGAGGGDGGGAVLVTGGTGALGALVAAWLYSSLCVGGRSAPHIILAGRTGRLSRGSSNSKGDGDTSSYSPVDALSSGDGRSPLHAAYVSIVRCDAASSADAAWLMRGAAAGRSIAAVMHAGGVLADATLANQSLRGARAVAAPKLGALAALEPLLTLAPAAVPHVLFSSVASLLGSPGQANYAAANAGLDAAATAMTLRGVPVVSVQWGPWAGGGMAVATAARNEAAGVGALHPHLGLRALAAALAAVDMTPPQPVLAAAPFNWRRLAAAQSGPLPPLLSEVASPAAAPAAGEAAAGPAPKQQPLVAPAAPQPRRQQAQQQTAAVHREHVLAEVQDAVRGVAGVPLSPDAPLMGSGGLDSLGAVELRNALEARLGLQLPGTLVFDYPTIDAIATFITTTLSTSSSGSSSGRGDRDSGRRVGQSAAAAPAWDDHAGDGDQALLGAALTSFDDNMEFVDEEDEPSTGDAALGRPRVRLAAGSRAAAAVPRGAVAPAGALPQPGMLVAVVAAAHAVPGDCPARLPGLGGSGAALHDVVTPVPLDRWDAERALTDDLPPRFGAFLPPGRITTFDAAAFGISGPEAAAMDPQQRLLLELAAEVLTTATRR*
</t>
  </si>
  <si>
    <t>C_4320001</t>
  </si>
  <si>
    <t xml:space="preserve">MDNDTLRTLANDVHRDTLAAILNFHFQVKDLTNAQKAALAAMGEDTRDVYSISYESTHEKRLLEEGEYWELEVTGPEAFCINITPLPRLPPPGLLQQLEKAPFWTLNKVNGKQSPIAQQLLDSAIVTVQGRFQKIHKLMSDKTEEHCKQQGIQYDATAVSRFLLADADGNVDDACKIAPNQLKYFFFTRSDASMKYQPLSSLLPTSGSASSGTAAYAIGDLTPKALTLGTDTMDACLPPTSGLCKQLELLTGDCITKMDGPNYAHPEAPVYAMVAATTTPQGGDALARVEQTLSLAGLPDTPGKQHPLRVALDVLQLEAWYKLASARAPCVITKAGPATAAAMDIDDEEEGDGETGQLTPPTQHHHSNHSPRKSSTKQHQRRHTYSRDLDPSGWAHPMEDYTLAWRVLGSWASKTPV*
</t>
  </si>
  <si>
    <t>C_4320002</t>
  </si>
  <si>
    <t xml:space="preserve">PRLPPSAAQTSTKKTLPPAQVTTCTPTPTSLNIYAPSAAATALPTQTAE
</t>
  </si>
  <si>
    <t>C_4330001</t>
  </si>
  <si>
    <t xml:space="preserve">MRLSYDWYDEYGMRHPQAAHSGEGMEQEDAADEAAAAAAAGPFGRSGSGERRVLGALAVLLQCGYGGGLAGGDRAVLRVLLRLDELAALAEAAEADVAAAAAAGGGDVDMDNMDATAQGGYVAAYVQSSAAARRLAGPLARSGFLWGAAASYYHQRLQQAAGGAGAGDAGPGGAGPGDAAARELQARALAEAAAPEPRALGMACGPLDATLCRRKFVAEVVMALAGSRAAAVDGAGGGGGGGGAAAEDGGVSGPAAAAASAPLSLCVVAALAQQPSLGRHLVLHGGLVSWLAGLVVDTAADPYTTSSTAAGAAHGRHSGTPAAASAPAAATPALPATAHQAMSALEGLVRRRVCLRRGDGDGAVLTYITAVARIAAAAAAAAGAGHTGLAARVCRLAAALAAVLPTWRAAPLWQVALPPAVLMRLLHVMAGTQQGGPAAPGLIDWLQHQHQHPGS*
</t>
  </si>
  <si>
    <t>C_4330002</t>
  </si>
  <si>
    <t xml:space="preserve">MAPGGEHATDSQARAARGLGRRRRGGPTGLSPADIQHALQLVPAEQAAAAAQQMGGNQVSGGGGGGYAARVGRVGPGRDTQSSGGLASASALWRGPCPKVVSVHPRALVMPMLAAAAGGIASPLPAAATESVPPPPPQQQQRRQQEEQLASPMLRVVVSWTAPSHAPFDSDGGGAAAEEVDDVAAGLVAAAASAAVAPGSPLSHLEVLVRCRTGYLPVEVHCWKEEGAAAEWCVTYCDISLLALPTEPGLLVVDVRWRGQPYAALPLVLMTDGAAAAELAAVASAWPRAQGELHAFIRDLGAFELEAAAAAAGAGTAAAAAAAGTAAAAAAGGGGGGGGSPPVLLQDPAAACKPRPLLGELACHLEAYTRTCGWQRLAGYIRAAAARAAAAAATAASSAAGAAAAAAAAGGGAAPCPGEPQPVPARGMPAAVARLQLGARVCTGGDSSAAGRDSGAAAAAAAAGVVPAQICAEAEAEAREWSSYQQRFMLTLGLPIRIVECAIMAATLLRCLVIADTSCGPSLVSSASGGSSSTAGSSSGSSSKSSSSSRW*
</t>
  </si>
  <si>
    <t>C_4340001</t>
  </si>
  <si>
    <t xml:space="preserve">MAGYNLFFANSYPLTRSPFNYTAPLELHAPAESAATPRKGGRATRVASSAQAKTPPPPPPAAARIASTTGTGSTKAVATATAAAAAAAAGGGGSSSIARGAAAVQGSDDGGSSSGGGGGGGGGRRARRASAAGSNGGARSPSDDDDNGKRQRPDEDSDADSDSDEGSDNSDGVSSGSSSGSSGSGGGGGSRASGAPGSAAIAAATSGAALGLPVVSPALLRQLAARGLLTPADEMRGYVSRLVARAERRYEGRGSGSGSGSGSGSGDGGDSSLGESSTSGSENEEDGSKGRSSSTCKSSSSSSSAGKGHNPPGGDQEVATRQTSSAPSRQGSGEGNKGSVSGRDRAGDD*
</t>
  </si>
  <si>
    <t>C_4340002</t>
  </si>
  <si>
    <t xml:space="preserve">MRCRRLPSXXXXXXXXXXXXXXXXXXXXXXXXXXXXXXXXXXXXXXXXXXXXXXXXXXXXXXXXXXXXXXXXXXXXXXXXXXXXXXXXXXXXXXXXXXXXXXXXXXXXXXXXXAAAAAAAAAAAAAAATAAYADLAELSTPAGLRAAFCRLPPGAASWTAPAASLLSYYGLTCGREWYVSLLNSLYFVGLAVGGMAFGAASDSLASKAIVLDTAPSEGCVPFPEVCMVVCIHRDADAMRPAPTHAPRRPQVVLVTELVGPDYRGRVGILTQSFFIAGECLLALLSAFVRDWRLLTLLCAALPAAFLATRLAVPESPRWLSAAGRRCEAAPALAAQAALNGRDGRQESSAAAIEAALGVEAATEEEVGGEAASLLLHAQGWSAGVAEGDAAATAAHGDTAHDHHLTGCSATDSSGFGSSAAASGGCTSGSSSSSSSSSSGSSGSSKGGTEARHAAADVAAAAAAPHPHHAHHAHHAQPHRHHHAPPPTLCQAARHPLVLSYFGLLSFALCTLVLSYYGIGFALSYIPGSLYVSFFLISIAEAPSRCVDRG*
</t>
  </si>
  <si>
    <t>C_4340003</t>
  </si>
  <si>
    <t xml:space="preserve">MAVLGEDVCSYSSPQPLAAAGRDAVLRSLLAVVRMGTFQALARQAADATAALQSHAAGGSSSLADRDRMLRHARVGITLGTDLLDCCVEVLTKIQEVAQGGGLPAAVAAGTPSQASGNGSGGGNGGDRGGGGGGGGGTQPAQLLGLADFYRQYAPELLAALVDSGVVEQQARLLLALVPTLSPPGGCAAAVLLELAPVPSAYFRFDGALIRFKLAIQRLRSLLPAFAQHATMAALLPGDDTAAVVARMRRHVTRLLTGPCYQYCSLSLGLVALCAADAGRSYGAPAELLRGLAECFDQQGASGGGGGGGGGSPAGRSAAPPAAAAAGTAAAPRLLGMTVGIDLMLQAAMLPPGAQAVVADARCFPEESGQGADGGMAAAAADNRPHTLPLRAALDIGLRAGALAAASAAYHAATQHDGRGRGAAPAGALASAWASLCSAGRSAGQQRPSPAAALPRALLRPREPVRTGVQALLLAGVCLEPVHSSGVDLALDAAAALAAARQWWRQLALLLRHGLGGASPDESRELLSLLVSGMEAVHTSLMITGEAPSSPGGGSWPAPAEDWGGSAHAAVQTSAPPGSSGGAAGAAAEDGGASVQPPQQEALGNGRCGRLSPLCGGLRAELSAGGLLPCLLESAFRRIARNELPYGADRGDLAKQLTDSLLNRTGLLAWLLAAAPAREAASLIATLGKALRQELSADDCQQVVGQQAKGPEPLDAALGRGAAVAAAAGGPQGAGQATAPEHAADCCKWLRPALVSPEHKSALQALMAQQWLPALAERSRHNVRLLEARRHTIFDRVMRGVSASAGWSESCCLGWMTMLIEQSGVVSRRGGCGGGGGAGAGASGAAGGRGSSSGSSSGSSSGSGSSSSSTPAGGDDAEGWDPEGRRFVLNDLCAAQQLQSGLRAHNTMRHLRFPDAPSARAALAPVVAEACVAYAALAPEEWRSWVLADAEEPWVSYLEAVRNDIHTISAWPCGAGAQYRAPFMKLVAWAEGMCSGDEARQRRQAAAWGGLVAKVRAAVAAVAAVRAAGAAGEPGGQAVSLPRLCCNPACAVLEGDCEAERPLLSCGGCGGAAVYCCKDCQVAHWRAGHRAACGQQPEPRGSGGV*
</t>
  </si>
  <si>
    <t>C_4350001</t>
  </si>
  <si>
    <t xml:space="preserve">MHNSRRHHTSAKQLALGPPKGGAQPRGALTAHSQSRSGHWIWLEGCRPASGHTQRRADLLGPPGASGYMHNSRRHHTSAKQLALGPPKGGAQPRAHGRARRPRGGRTNARACL
</t>
  </si>
  <si>
    <t>C_4350002</t>
  </si>
  <si>
    <t xml:space="preserve">MRVGVIRVGLLSAVGLAVWWRHRSQQQRRRQQQAQQQQGQAKHQGGTGAAVVHVGIGGSGSGGAASWLRVSASSGGKGAALSQGVSADMSASGPLMSGTSAGGHTTPPHSGRGMTMGAGAAAGGGSGMGGGMGAGPGMGLACSSEGALEQQLQSTTCTATHTSGAGDSNRSTLMLPLGTCIAPLPASSPQGPAGGGGGGGGGAGGSGPSFPHIHVQDLAAQRRSPGSTHDPTGATDVVVAATPYQPSLVLQLQVDESGLGAAGADEASAAASAAFGAWGYSSHMGAASSVPGSALAPPHHLLHHAQALHQPQHQPQHHHQQVTPGPGAGGAGGAVATTGAGSSDVVTLLPVVRGRGAFGRVTEGLWRGQRVAVKQMLGVNDGAAAGQSDLAKSFKQEVEVLGRCAHPNVVKLFAASLEPPRLCLVMELCETSLERLLFGTGPEPEPVPLGKVLHIAMQICQGLAYLHPTIVHRDLKPANVLINSPASDRPTAKLTTQTDRAFPGLPPFLVQDFGLARMRAATLPTMEPEAGTTAYLAPECFDVENAVITHQADILTAACRRLRYSLGVVLWTMLAAREPWKDQSLVAVAFRVSQGQRLPLDTLGPERCPPKLRRLIESLWDHDPLRRPALENAGGRTGGIGTAAALLGRTAGGSGPPGHMHTPSAPSDAMSPAPARALSSAASLPLTGGATGPEPAQHQGPGQGPPDGPRVLAGPQEQLQMEAAAAVAATEKRGSAQAAAAATAAVEAADAETGGGA*
</t>
  </si>
  <si>
    <t>C_4360001</t>
  </si>
  <si>
    <t xml:space="preserve">MQVEPRVDPFRDCGLRHDSGGGSGGGRQQLLPQAAASAAPVAEQHRLQLSAAGDSASLQDIARIVKEAVRAEFASPGVKRIVKEAVRAEFASQDNTPIVKEVRAEIKSFSQRLESVCDGLSALMEYTAAKQLQQDLGDDVRVHPNVRLTGAKSTSDCLLREADAEVKETAASALVKRLQGHLVTLQALQDRLLVATAGTAVEAHLAAAAVTALGSAQGYIDTHRPRRPRAGHPPESSAASNSSTSSGGSGTGAGSRDDEHGDGQDSSSRSGDDDGGDGTQACTPYAAAMLLLDAMRHRKTDELLLLVTDGPFSMLVLSALQPATTLPLTAALNTSSGSGSGGSFKPATHLEVDALAVRLKDSTLQVIIQEAKMTSNLATARKQVARIGTLFAYAYNVAVAAGAFGEGEPPRLRLEAQIVFARLKALPPAQLEQMVELVPAEGERHMMRVRVTGLAGCAINP*
</t>
  </si>
  <si>
    <t>C_4360002</t>
  </si>
  <si>
    <t xml:space="preserve">MYRGPLFRPLQRELQQQRAQWAARAAAPKVRPQEAVLFPVGTMVQETYVAQVNIQVLVPRQPPAAATATATAVATATAIAAAEAAGRAATGSSSGEDPAGPPPPPPPQQQQQQQQLDWPKGMWRPPPGATTVSVSANFQIRHPEVGRFMLGRRPGQLRYVPQPALAARFLGDVDEVGGGQCGEEVEEDGWHDVQAGY*
</t>
  </si>
  <si>
    <t>C_4360003</t>
  </si>
  <si>
    <t xml:space="preserve">MRAVIQRVKSASVTVDGEVVSSIGPGLMVLVGIRESDMEKDLSWILRCCGRRSAWAVKKILSVKAWPHPETQKAWDVSVTGAGLEILLVSQFTLYARLKKPKPDYSKAMGPTQVRGY
</t>
  </si>
  <si>
    <t>C_4370001</t>
  </si>
  <si>
    <t xml:space="preserve">MMIIRHASAWKETPPKRKPRGPAQVMQASAASSTSVTHPEPPPLHKARHPPSRWPQTTSSPAHKLDTPGRCASGWPTPAGQVARRRGEDSAPPTPRTPWSPVDECPCPPSGTPAPLPPD
</t>
  </si>
  <si>
    <t>C_4370002</t>
  </si>
  <si>
    <t xml:space="preserve">MDYVLLDARTLRSATCGQEDPGDAAAALADRPGASTAQCQAAAMANLARRSNSFWRPLTSGSEMAAVLPASWREGIITLIYKGKSLDRAELASYRPIMLLNCDFKMVSKAASARLQPALDAVVDELQTAFITGRWIGDNAGRALVYQNPSTPWWCVDPPCGAGSLWGTRLELWACNWRAFKFKIQDSSGALGLSTGEL*
</t>
  </si>
  <si>
    <t>C_4370003</t>
  </si>
  <si>
    <t xml:space="preserve">MYSSTSPTGLFRVQPVCTASQQQLLAAIDRKVPADLQAATEGSGDGALSDAELMAALAGSANGKAPGSDGVPYEVYKVFWALLGPRLCAAAAAAFAAAADAHDGGEMAAALPASWQEGIITLIYKGKSLDRAELASYQPITLLNCDFKMVSKAVSARLQPALDAVVDELQTAFITGRWIGDNALYLQGLIEWMRLDVGADGTPRQGASHHTAQGG*
</t>
  </si>
  <si>
    <t>C_4370004</t>
  </si>
  <si>
    <t xml:space="preserve">MDYVLLDARTLRSAKRGQEDPGGAGGPSRRQRQHRSRSTSSLMSLGSAPLRPGGASSGAASMSTSCGGAPPSQGGGRRRTRHSSNSNRNRHGAAVAGGGS*
</t>
  </si>
  <si>
    <t>C_4380001</t>
  </si>
  <si>
    <t xml:space="preserve">MHCRYSAVRSSSRIGRELGLSGQE*
</t>
  </si>
  <si>
    <t>C_4380002</t>
  </si>
  <si>
    <t xml:space="preserve">MNGYHPHHPGRWPWQFRKIDELAARDEAAAAAEAAAAAVADAAADAAAEPSAKAAEAAVVPQ*
</t>
  </si>
  <si>
    <t>C_4380003</t>
  </si>
  <si>
    <t xml:space="preserve">MAECVRDFADIQSEIDKVTNEINDVDAQVSKVEAKVEKAEAEVEKAEAEVEKARAMRREIAKELKHPDLSEKERAALAAEQESCVADLTAAEKKLEHLRKDLEQLRTKEELMRRKEEQLRKEKEELRTDLRKKEERLHQDDMKKKLSPYEIMDKVYKDATYTAPVRVHGDHKPTCAVTDLRIYGSTPDILPSWHMPQQVTLEEKKKS*
</t>
  </si>
  <si>
    <t>C_4390001</t>
  </si>
  <si>
    <t xml:space="preserve">MARKLVGTLTNQASRFWALSGKFMPMVGLFFMLAFVNTILDSLKDTLVITAAGGGAQVIPYLTVYAVLPSSLVFLLAYSYASQRFRRQTLFNGIVAVFMTFFAGFALWLYPNHHLLHPTSLWAWSATGPSLCSSA*
</t>
  </si>
  <si>
    <t>C_4390002</t>
  </si>
  <si>
    <t xml:space="preserve">MPVTDRIAYRGGRRMLPPGPVPASPEVVMSLLRRTAAKREVLQELDVTSPAAVARRLLLLVEVLGLSPEQLVGMARRNGRLLLKRPEQLRAALEALTDVVAALGPPAASPAAAAGSDEEADAAVARARQMAAAAPGLLLLPPERLQRSGRELAAVCKARGVPLLPMLQSRPDLLRQSASGLAAKMDVLPGLLGLPPRRMREVLARCPQLLRRSPAELARRYRLLQSLFGVPAAFMAELVAQEPRVLGGFGGTTLQAKFAGLAGRYGRFQDDVADMILVDPSVLINAVPAPPLGARSGVGSVSGSSGAGSAGSPSSPSPSASVLSLSSLASLSSLDGWELPAAGDLAAGDVAGDGAEEADAAERAEGDAGEAEVGARSGRRPGALAPPPPVLDQVLALSAATGVPLGGVLQLIAEQSEPHTHTPQAQQRLQVAAGGRSRHGGAGHELLAGFGAEQVAARLAALGSALGLGGGGDLAAVRATLAAHPRLLLLSPQQLAERLAAAEQLLAAPPGAAAITPAAATPGESGSSSAAAAATQPLPQRHPELLLLEPGELRSRVTALRDLLLPPSAAAASTSGAAPPLSLPLPPRLWSLLASQPGLLVGSAAEGAEAEEGAGAGAASAGAPGGLAAAAAAPPSDPVAAVREKLLVMQSLFEIPRPLVLELVFREPVQVPSLASSFGAFSADAIGVVLADPSLILRAGRQGAAADAEDGRLAVAMAGAEEEAAVANAAAAAAAAARAAGAGAGRSRSGARGRSGSGSRSGSPAVDRATTKAGRRRQRAQAAAAARRDAEAAAANAKRGAVGGKGAGAGSAAAQQPQAVGQQPQAAAAQQRRPQTPQRGSQRTSGAAGVVSMAGAGA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RTRPQGHVPLNRLGPRQLM*
</t>
  </si>
  <si>
    <t>C_4390003</t>
  </si>
  <si>
    <t xml:space="preserve">MADSGAASGGEPSPLETLSRADVGEAVTAGLSSQPVRTLMQALAELGCPVGRSFFHVMRCDAAVGGGFAPDHGVILCHNRLHTRREVLNAMAHELIHAYDHCRFRASGGLGLPPPQQQQQGLQQQQQQQQQQPIGAAGSGVAAAPAVAAALGGSTGTRLGYTAASRAVAASSGAGSSGTSTXXXXXXXXXGTSGCFSIEGGLDWTNCRNHACTEIRAANLSGDCSLWQELLRGNLPLLPTQWGPQQAACVARRAALSVALNPGGCGGREGAAAVVAEVMHTCLADTAPFEPGEGVARP*
</t>
  </si>
  <si>
    <t>C_430001</t>
  </si>
  <si>
    <t xml:space="preserve">MSSLAIYVYRHRTQEGVLLLAAGSHLVAWDVSAALDSDGHGHSALQRTASANSLSPSPAASANGNGGGGGLFSRLKGGLGGGGGAAAVTEMTGGARWLPLRDLGQAIMAFEQCPPSAAGAGGGGGGGGGGVNMVAVATADGKVVLLELEPSGLAVKYEMRSISLPDGVPATSVAWEPLSTNGLLLVVGRGGALALYDSGTGETVLQYAKQPATAFRCAQFVASQPGNFLLSSSRSGALQLWNVSQPQPLRLLKPAGGLVQGFALLPAPSAGASGARAGAGAGGAGKRTAVLVSFADGGVCVYDLASQTTLWRQEGGHTETIFDCRFCTTDPNLLATASFDSSVRVWDVRTARCIKLLGGAEGILYSVSWSADGKLLAASNDSGMIYIYDYARGMLIKGLRQHTKQSLKVAFHPVKPTLLASSSVDGTVYVYTVDGETVRTLRHFSPVSCIAWGVLCPELVATTTDHGELHVWDTSRPAADCLQRTLEAHTARTFNVEFSPLVKHWLLSSSNDRTARVWDVSTGDCQTVLQGHTAEVRAVAWHPEVAHICFTGSWDSAVRVWDARNGRCLRVANDHHADVYGIACHPARPFFIVTCSRDTTLRLWSTLDLTPHLFPQALLLPLPKLRCTAEEAVKAPESAPALLSGAASRELAERLAGSAVGPLERFAALADFFMPPACQDAFWELARAVKANAVSGISGGPGGAGDSGPLMADLGPLGYASRRRGSSAGRGGAGGGAGGAGGEEGGGGGALHHWTVARLAVGSAANHLELAASSKSHVSDVLPLYLVSGAVPALVDVLSASQLYDTAFNVAAVQASGGYAALSIAGPAGAAGGAGGAGAAGGVSHSAGDRSHSAGSNSYPSASGVGAALAGDAMPPPSSPPGVGDGSGAGSSAVHAAPVSGGGSLLATITSPTGISAGGTGTSGGGASGGGSTLPPLRPGGLPALARAPSLRPPPLAPIQTSGLGFGGGAGGPLTSPPPTGGGATPPGSAAALTGADSGNASPSATALRNDTSAPLPTLAAPVSPPLGPAPPSGSSGQLPMPPAMAPAPPPGGMRSAPSMRGRSLVAVSGGGGGGXXXXXXXXXXXXXXXXXXXXXXXXXXXXXXXXXXXXXXXXXXXXXXXXXXXXXXXXXXXXXXXXXXXXXXXXXXXXXXXXXXXXXXXXXXXXXXXXXXXXXXXXXXXXXXXXXXXXXXXXXXXXXAGSPVSPGAAGVSLAAFVAVATAHGGGTGGAAGTGAGAGGGIEALAMALRPRVMVAAAQRREAAGDYLTAAELVRQLPGAGAGAASGFLRAADIRDLLAGRCRAHSDPLTTNRVFAALGLQEHAVYSAPAATAAAGASAASGSWDGFRALLLGGAAEAAAEWALKAAGKLVDGGRRPSLTSPEWEQAWAAVNSLAPSALGRSMWLEVFGLALYAGAMAALEQGSAAVGLYLVRVLEAWAASTPGACLPVSQARLAAEVSEGLDACLGLPGVCGGCSGAEVREVLSELLAAPQGSQWMQGMLQARLAAAEARMAGGGGATPPMSPPFVAGRSSQSTGGGADDGPGGPSLVALAGSSMSRSARRLASLGGSVGAGGGGGRGGGLDLGASSGRLAAGGAVASALAALSPAAAGGADGAGRATAGGAGAGGGTSLMTLADLARGPVVVAAAHVPSRSTGTASGALPVSVVSGGAIRGPAVALDGESVGSDESGSGGRSSAFVSLSEAVALRRVLTYSPLFSGKLLRLP*
</t>
  </si>
  <si>
    <t>C_430002</t>
  </si>
  <si>
    <t xml:space="preserve">MEGHAQGHGQLHSHPISPSPLPGHQVPGQHPHSPLGSHQHHQHHHNHHHQQQQLPGYPSQGAGTPTRSTPSGSGENYFHDGPLTGGSAPALPPFLGSGFLPPASGGSYDLNGGGGQCGAEPYSSQQAQTAEQQALQQQGGGSDIGLGPGLLPAIGSRSAGRALGIAAAGAEMVVVEEEESSEFASPVQQPANVRSSLSQSQVQGLGGGAVAGPGAAPSGAAGAGASADLRRMVAELNGQVSRLTVQLRDNEAAAASQLQALVAAAAVSGREAAEAEAAEKHMKALKSAEAARDKAEVARRSADKRAKSAEEELGAVKDKLDAKSKQAAELETAVAAAQSALERQRKGHEEALAALEAQHKLQSRKIATDADTEKKNAQQCLSAIVWTFAAAPSQEHLSRLQADMAKRNQTLLALQADLEMASRDAARRAEQVAALEDSVAKLQSELEHERQHSRGRGRGRHADEGGEDGAGSHWQRHSIALEEVPKSPLRGDAAGSVASPSGKSALADTPRGGATSSPARGRPNALSGAASTTSVSASVSGADAGGAISSRAAAAAANSALLDEQTKAVRKLQTEVASIREGYAHRLVLLEEVVAGCEAAMRDGLQGVERMFGVLVSRTAGLLANRLGGGSLALPSGSRPVTPAAARAAAAAAAAGGAGGAATAVLMQMNERLAAENAQLLAELARWQSGRHGMLRKMGMSVLGAEPPPPPSEKPLTHEQKIAQALAAVTGGARGGASGQGRQSTSGASFPGSSAGSFGGGAGDGVGGGVSAAAALGGVAGGGGSAQQTAAREALAAAAREVLLAGRKELLPAVMTAEGWGEGAAPGGLDTGAASAALHGGKAEAALVTAESVLRLRTQVMTLQAEVARMRASGGEVVERGRDSAALQEAHEAAMAELRRDLAAARGQISHMQRELERARAGITDARPAGPGAGGCDALERERLESAAAAAREDAGRNRSLLAAAKRDLEARERQLEEAVVRHERLESQLRESRAESSRQAEGIKRLRLLLAQAKVLLRDQAGVAFMEDDPGLELLLAAERDKGKAGAAGGAGGKGGLPPRPGTSAGHRASDGDGPLFKAVDAREREKEMQRLANELADAQSQLATANKELKKARKQLTTQQEAAAAAEKEQRLALASTIDALAKDAAAAKEACKGLQKQLQEAQHDAGDLRRQIVDLQDKLARAKLDGDYLRARAAAGKMKPKLSHARALSMSIAAAAAVPSEG*
</t>
  </si>
  <si>
    <t>C_430003</t>
  </si>
  <si>
    <t xml:space="preserve">MQNGAQATGAVPLPAPSPECGHKRFQAYRTLLLRRPVQRPKLSSSGGR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WNGEEEDEEDGVDAGAEDDDSDEDYGERRRRGRRGSSKKRRGGAAGGGAARGGRRGSGAVAAAAAPISSDGDGDGEDENMGSEDMGGQDGEDGEDGDGRRGSRRNGHGRPPGAGNLRKMKPRRVQSDGRLGFAMRSQKYTGVYRTPGGRWRAQFCYRGAVHQLGMYDTEREAAAAWDQAVVTFRGHSSGVQLNLPHLLNSYDLQDVREQIHQILDSKIATTRTKRCINSYARNPPGPASPSRVVPAALMDVLPGEKLPAGGVAGGGAGGDGGGVGTDGGGSGPASSGGGGGTRRARTRGGAAGGGGSAGGGSRRRQRGGNSSSEDSGGGSDGGEGRRGRARQRRRVPVPAQLVEGAGAGSGDEGNGDLGLAAESEVAGAMPSGGAGGGAGMDVGGAAALGLAALRRQQRQHLPPATAPAHPHHHGTGAGGAADAAAVNAAAAALTALPQAAGHAPADEYGPGAGGADGAGGGGRRGETSSGYDGPDLLDPHDLLWDVTEHRVRAQSPKRHRKSHAYRSPDY*
</t>
  </si>
  <si>
    <t>C_430004</t>
  </si>
  <si>
    <t xml:space="preserve">MLKLSNTTLKGVDLSGNPCSDTAVETLQDLETLMRRNRVIKKLPKTPPRVPSSVPLSGAAFEIERRLQHLEEAEATIRSELEHVRSFSTQSESWQKKIDTAGQQIAAILSLVDSRNMALETRLQAMERWRVVAEQAWADQSKVVEELANQLLALQARVQALERRLPPGAGSSINGAPATAFATSAASLPAADALWQELQTLGERLLRLEGSVGMGLGRSSTRALLQDRAVGASSGSAVITVIEEHVESGNADGLVPGDQQVGAEAGGPLSVLHSEISFGRPAGLSASTSARSLEGTSPKAGRPEAVVAGVGGVDSSYSSPSGLTPYVERSRCRTVDTANAVQSRGDEAAAAASSTTWDEHDVDEGVMEEEDVEAEKVVLGMGTGSGAVPARRGAGAPRLEVPGSPIMWHTNTWAASPSSAGNTPSANDSLPTRVFLRDSDRFSGGSISAGNGQAAATGQARGSQRARATGSSSQGRAVSAAVGSAQSGSAGAMPPRAPSTTIAAASTGIAEDPEDCTPLMASTAVAASAAGAFLSGATAAAAAKVACQRPASPASTTPVSLRPLVPVGGATPGSKGSVRLYGAGNRVSDAGMGGASPALARYGLDPQDSGDTPPSSPGHRHQVGSPFAAASGATAAAAAVDAAGTPVLSKDSSKGSPPFESTFSVDAEKLSLSAAVASWSACPRTPAAATTADLSPCAPSHRTRAPIEQEQPEGEEDGACEEEDEDDIGDDEVVEDQDFDDAFHTPSKTLAATVGGSGLASCRGAAQPSVADPFMTPGMSVRQWAEAASSVKPAAGYGAATAHIPSVQDITPISRPSEATAPSLAAPSDGATPCSRAAAAPAAADRSAASSQRDSDRDCDQGAQHTVAAAAHVCNSNPCSAAASQGALKASQSAPHQHHQRAPPAGSRQPHNHSNNNAAQHAILAGQRSLSAGGSHASGAAAGNGAAAGRNHTVSAGGASHAEQAVARLGTSRSARQPVVADQHQQPQMVGRDATGSDAGAGADALHGKDQAAHCESGDGHGDGKAGAKGRIPRGLKLGGVMISTMGNCLPKAGAPGAAAQAAAKAAAAKATARPASQTGWKR*
</t>
  </si>
  <si>
    <t>C_430005</t>
  </si>
  <si>
    <t xml:space="preserve">MRLVSRHLSSRAQGQVASPTLKRALQHPARWTVPQFPPATPHSRSPATAAPGAPVRQMSSAASTAPAAAASGASAAAAPAPSSALTSDLTSARVAVMTTPACPYCRRAKEALTQGGWSYVEVDVAADEKLRQAVRDVTGKRTVPQIFVRGRGVGGCDDLLAAIADGSFQQLLEQPQQGQQAHHQAAVPATLLEAIAAARQRAAEDRDGGVAASASNSGAAASPHSPSAAPQRLKDLAARMAAVPVMGGVLRLPRKIGTHTLQVFSAQQLAQWLAAAGEPDPQATAAQLLSYNIITPAAANRAEADRLAAKLAAAVKTASSGIHGAEEVPFALTCEAPEPESGEALNVQFWWQGPARPANEVATGLRELILRLYDKHLSADGRAVSYGALRSDPQFREFVTATAELQKVDLAPLSREELIAFAINLYNALVVHALVALRLTRMSTAQRATFYSRTAKYDIGGLDYTADDLEQGVLRGNRAGASNLWNLLGLHGLAGGFWKNDNPRLAKVVRPMDPRIHFALVCGAKSCPPIRLYSAANLEEGLAAAAEAFVGGEVEVDVGKREVRLSKIFKWYAVDFGANQAERLAYVASLMQQPARGQLEGLLAAAAAGGPQIRVSYKEYDWSLNGTD*
</t>
  </si>
  <si>
    <t>C_430006</t>
  </si>
  <si>
    <t xml:space="preserve">MYPHQDKEPRTHISLFLEAVDVAAGAQPPTLAFKLYVKHWKDSNKDSICESKEPKTFNVRWGFSAFFPRAQLTTDSGFIRRRDGALLLAAEIELPAGLAAAAGAAAGGSCRSSSSSAYPASITDGAARQDVSGDLLALLEKPGSTSDLTIVAIAGSDSGADTGGSGNGEAPAATWLKRKLVTDKGRKGGCVGSPDTRRRFDVHRAILAARCPYFATHFASGMGDSAARELDMPDTDPGALAALLRFIYGGELVVASRAQARAGLALADRLLLPKAVALLRAQLLASLCPSAIAADLMWAAGCGDQAGLLVELLDFAAEAADEVPQSDLQQLAAAHPGLTAQLFAASVRAAKRSKS*
</t>
  </si>
  <si>
    <t>C_430007</t>
  </si>
  <si>
    <t xml:space="preserve">MADRFPPPPMKATQEQMDAADVPYHYRDYCAHMYIDYKECRLTSGFSWRTKCAHELHAYNKCEYKEFKRRVAIAIEEKRRRGLIAA*
</t>
  </si>
  <si>
    <t>C_430008</t>
  </si>
  <si>
    <t xml:space="preserve">MLKLPQITGYLVSGIVCGPYLLGILSHESVSDLNIIEGACLAIIGLAAGAELHLSELSRSKRQRADKDKEELHAMVTGIMGLTNVAFFGLAGASLKLVMPLESYAALFGALADPRRLPSSVAHLTLVATVPLVYPHVAEGRRNPRXXXXXXXXXXXXXXXXXXXXXXXXXXXXXXXXXXXXXXXXXXXXXXXXXXXXXXXXXXXXXXXXXXXXXXXXXXXXXXXXXXXXXXXXXXXXXXXXXXXXXXXXXXXXXXXXXXXXXXXXXXXXXXXXXXXXXXXXXXXXXXXXXXXXXXXXXXXXXXXXXXXXXXXXXXXXXXXXXXXXXXXXXXXLRDHWVAPAHLGERRFLLEHLQMMAKSRSMRVSLISGDVHLCGAGRLYSWPISRLRPPRHDWRHMVQWSGRAGLTNRRTRNHLLRTFTDVRGRAKLLNRRNYCLVEEVVEGAAAGRPDQLRELPGMEGGLAFTLRVELPRGAGAHKQGGGGGGPLRRLLGGSGAAAAAGGEGPGAATAPAPASPHEYDAVGGGVGTTGDKKHGHGPSGGMATGTGTEQEGDPEGLGVVVVKPYVITVPSLDVQRTRLGDKDAEVFQVTDF*
</t>
  </si>
  <si>
    <t xml:space="preserve">MEPAPAVVKLAVRRPDWELPELHAGLQLAPADVLWDNKRSTCAKCGRSRAHYCYDCLEPLVPFPHVDLPFRVSIVTHHEEKVAILAAGQVDLHSMLDVPRDVDPSRCAVLFPSDDALEVSQLEPDSIDRLFIIDSRKKAGELVRSDVFRSMRAVKLRETRSAFWRFHTKGVTDEGVCTIEALYFFLNSLAKEGKLTAPRFAAPHAFDNLLWYFCYQHQVVAAAAQRRLEAAQQQQQQAEAGGSGEDQPAKRARV*
</t>
  </si>
  <si>
    <t>C_430010</t>
  </si>
  <si>
    <t xml:space="preserve">MAAQLAATLSPFERRCVGSMIGKFCGDVLGAAVEGWDVERIREAAPDGLCSFVTGTNRGDGCYTDDTQMAIALARSLVACGGRCDALSAARAYANEYEMGRGYGGTAYKILVLIRRQGIDEESLASIGTYFIPGGSFGNGGAMRIAPLGLVYRHAPPAMLREAVAAALRVTHVHPTAIDGAFAIALAVAYLSTHAPPAPPAPAAAAAAPAGGGGGDAAGKPATVSGLFDFVLAQGAMMETPAMVEKLQAVRGAVLQAAPLAKAPGQGWAAYFASPGWAAELTLHAAVSEPFQIRADDAAAVALAALTFHWGRPQDAVVAAVHYGGDTDTIAAIVGGMVGALHGVDWLPDCWLAPLENGPAGRDAVVALARELAQFDTRS*
</t>
  </si>
  <si>
    <t>C_430011</t>
  </si>
  <si>
    <t xml:space="preserve">MPLPPLNLVTAAGLLAAVLGAVLGTALLLRPSGRAPVVLSAWPGLLWLYLQAIAAVAKGTPRKGRDAAAGSKAIQVALSRPCHFGHSRLRRYLALAGFSEGTAGAVPLMYPVVEGFRLVIQCMVLPAFPFNVLGSVLARTRVVALRRVGAEEKLTYSCRLEPGYRTTAKGDTEVDFVLECRGAAAPAAGGAAAAPGAAGSALVWRCVTTALILSPRRSKGPKPAAGQEPAGAAAAAAPLPAPAVIDTWRLGSDTGRRYGALNGDLNPIHLHALTSSLFGFKRPIAHALFLTGRAEASLRKAGLQPRYPVVLSAEFKRPTLLPATLKCAWLGLPPPAASATAAAAAGEHAAAVAAALESAEGARFAVLTEDLGKEVLVGAVSCRAEAVRAALGEE*
</t>
  </si>
  <si>
    <t>C_430012</t>
  </si>
  <si>
    <t xml:space="preserve">MRGNIARWWGWLRGNGSRGRAGDAAATGTASAVPPAAATATGTAVAALVRGAGAVGLVYGGLWLLLAGYRAVKVLLLRRALREIVPALQQAGVTFWLDFGTLMSLARANDVYESDNDVDLVVLNPDFGRLKEQLSRPGVLPKGYTVEWAGKSRPLGGGLTQDWLRVYLPGKPLRCAXXXXXXXXXXXXXXXXXXXXXXXXXXXXXXXXXXXXXXXXXXXXXXXXXXXXXXXXXXXXXXXXXXXXXXXXXXXXXXXXXXXXXXXXXXXXXXXXXXXXXXXXVKYASKGRDAIEHNKPYLRALRALGRLGLRV*
</t>
  </si>
  <si>
    <t>C_430013</t>
  </si>
  <si>
    <t xml:space="preserve">MGLRALPVGMAQPAEVEAALRPGVAAAAGACAREPGAAAATALSSAVAIAAAVQPGPARQVAATVTESITATVTESVAATVTESVAATRAAASIAAASTPAAATAAATAVTTATDAAATASAPAFPASASAPTAASASAVAAPTSSPEIAATTSTTPGAQPSFLDAGVTLARHNLYRTKHQAQPLAWSTRLQKEAQDWADNCWFEHSQTSYGENLALGHPSIEAAIDGWYSEVDKYDFSNPGFSSGTGQFTQLVWQRTYMVGCAIGVCPDGVSYAGGRWQGRVYVCMYWLPGNYPGQFAANVLPALEDASGRRRQQRRRAQQGIMQLQLHQHTSDDEL*
</t>
  </si>
  <si>
    <t>C_430014</t>
  </si>
  <si>
    <t xml:space="preserve">MFRNQLGLAPATKTPAKALDPDDDAGMDALLTDPLAVARKQLRDEDYDHREEDLPAELFPTPASYGLYEGYAAALGNLGNGDAAAHEQQQQQQQQAQALMQQQQHSAMPAAPPSNAGSALLSMIKKPKAMTLEELEARMLGSAAADAASQQQQRGPAPPLPPHLQQQHQHQHQQQLMGPPGMPPPPMGQQQQRMPPPQGPGFFPHGQPPHMAPPPPPGHPHLHGPGGPMGPPPPPGMPPMHGMPPPPPPPQGAPGMYPPPGPMGHMGPSGGPPHPGMFGPNGVPMPPLGHPMHPGHGHGHGPMMPGAMGQGPYGPPGPMQRGPYGPMGPGFMHEGGGFPMRPMGSGPPGPLGNAPLNGPPQRPGMPFGPGGQPGPRPGVMLPPPQPGGGGAVMPRPAGLLGPGAAGLRPAQARPGGSNGPDFGQGFSRAMPGMMIGGVAAPIALAAAAAAAGRAGGAASGPGGRLGGKWMKPDDVEYVVRSLLYTVANGVPYVEDYYYQAFLHKHVPQPTRQQLSPGAFPMAAPFVPEALRELSDDAMAHIARLDPSARAKFVEGITGLGKIVLTNIRTPKVLMDLSATSNTGGKAKEADGGEAGAKAPARPLEQEPLLAARIMIEDVMNLLLDVDDIDRLSTHMAAMAQAQQRAAAAAALDRGLAPAAAAGAAAAVAAAAAAGVAPPVTPYGPTSAAPPAAPQLRQRRELLLAGINGAFRLPNTPAGAGSSSDAAAAVDAAAGADGVALGDGVLLRIMALSKGRTVVARALLASAPPASLKPPAAPGAKAPGSKAAAGKGAAAAPEAPKPAEERDQKEAADAAAADAANGKEGAEGAAAADDAAAASSASALGPNGPSPYVLLWAVLRNAWQLFGPSLQGLDPAAERPMLEATSRLAAALRDALLRLPTPRDVVDAAVAFNAGAAHHVEALGRSNPGAGPMETTMLPLAQTRAVEVPAGGAAGGPGGVAGTPSAWLGEALAALVTRASQLGLAAAAGASEGAGAAGEPAAAAVLVAGGEGADVDAAWVREYGQLHERVARHLGTLGGIHAMATSSNNAEALAVVRALCCRLLVNAMLPHASMEQARKLKEALQAFSG*
</t>
  </si>
  <si>
    <t>C_430015</t>
  </si>
  <si>
    <t xml:space="preserve">MSPPPPPPPPPPPPLEEDPPPPPLRPPPPRVPLPPRPSSSVLYRTPAAGGGDQLLAGGNCPDAQAMLDQTNEYRSWHQVGPLQWNEALAASSTAYAQVLAQDCVMRHAAVRDFGENLMQVIRYPASDNTCSVAVRAWYGEVAMYNWRAPAPYRDNWAKGIGHFTQLVWRGTSSMGCGVAVAPYDINVPGARGLTGACKIVVCRYKAPGNVADDNAFLRNGE*
</t>
  </si>
  <si>
    <t>C_430016</t>
  </si>
  <si>
    <t xml:space="preserve">MPAGEVVLGAKVDKLSADVGAVKAKLDQLSVMMVGIKAGQNNVVHRNMNGNSRMAEHNLQPLKAEEGEHVGEYPTQPDLFPATLGALFSLNNPQLDKLEEFYNCEFKGTSIAAWQSAFTAFIGALSARP*
</t>
  </si>
  <si>
    <t>C_430017</t>
  </si>
  <si>
    <t xml:space="preserve">MAGSPGPQSRDVVVESKVFNFSCGENDRGRFLRIFESGGGYPAGGSSLMVPAGWGNANIRAFRESFEKIANWLGQTGMPFLRLNCCCNNQASILQRPQTVDMSSGLALTSAPDAVTLDVSKEGGPVLSVGSKHFFFDARMNDRGRYLKIKEVSGNMKTLLVVPAHAVAQFQEAISIAMMAPPRPDNEAAGGGNGGGGMQGGSGGMGPGGMGPGGMGPGGMGPGGMGPGGMGPGGMGPGGMGPGGMGPGGMGMGGGPGGPQQGVPGGPGGLPAAMQQA*
</t>
  </si>
  <si>
    <t>C_430018</t>
  </si>
  <si>
    <t xml:space="preserve">MVEAFKAGWATPSYNFSIAGGGLVPGSPRTLAVPSMHLTDQNFVYFNISTLAPFPVTWPAGAPGLPKTNQLFVSYRVRQTGVTGYDSGLPNDQNRRVWIHSYNATYRLPPRADPDALDMGPALVAVLAPSAPAAAGSMRTARSFRVNYGSIAGSTSPVNGLNITTLSVNATHAVITVCYFRALNEDGAENGCANGFDDDCDGLVDDADPDCASGVPKPPAPKPPAPSSPPPPRRSPPSPPPRASPRPSPSFVAKTTPAERGVTSSPRPAPLPPPPPPPATTPAGILLEGNNDPSNPASWWYLDAGVTLARHNLYRTKHQAQPLAWSTRLQKEAQDWADNCWWSPPPPPPKPPSPKPPRRPRKSPPPLPPPPKSPPPLKWPSPPKPPSPRPPRKPRAPPPKMR*
</t>
  </si>
  <si>
    <t>C_430019</t>
  </si>
  <si>
    <t xml:space="preserve">MSSCVVCAAAAVVWCQNDKALLCKDCDVRIHTSNAVAARHTRFVPCQGCNKAGAALYCKCDAAHMCEACHSSNPLAATHETEPVAPLPSVEQGAAPEPQVLNMPCESVAQSAASPAAWFVDDEKMGTTSFFDAPAVLSPSGSEAVVPVMSAPIEDEFAFAAAPATFKEIKDKLEFE
</t>
  </si>
  <si>
    <t>C_430020</t>
  </si>
  <si>
    <t xml:space="preserve">MSLALPGSSQVLFAKCRRQQARVCIRNSPVVIFTRRGQPARALPEKAAGSTIDIKKLSDIITAQALDGGEQQYKLEELAKALGEPLAVVRNMAFRQKALLGLEAAELKAKIEEVAKIVDVSYEKARQMAVIQPLLLTETQKQAEALSYGLRIICHDLKAPREEIVCTAAACACPLPTWRTWRCCACRRAASWTERCASGSGEGCNRWGGPVSAVDAAARG*
</t>
  </si>
  <si>
    <t>C_430021</t>
  </si>
  <si>
    <t xml:space="preserve">MYPGIPAAGQAQAGGPQGGREDGSGRFGVPPAGGAAHAGVRFNESVTYQQYRQQQEAQQPQQQQQQHPQAFQQRPHQQPYQQAAPVYNGNGVVQGKVVHMRRTEAWTKYIAYEGCLQVCITELERSAGNPNAAHFLAGAFATLRRDLGIDGLLLTQVAGMPAAVAAAGGDGGINDICWDDMEPAEKRLNTVAFANTASTSYMRVRCARLSLPSVSVLQKLCCRTRTHMVLPRLSGVTVHLGANDNSADPAFFSLDSQGTGVQQGQALVLPLEVQQQAGQPPPPPPQSMLVHVENEDGVTVATGSLSYRELWRLAMQQKDPVDESRASSMNAGVAVDVQVMGAGPYEGKVAFVTVVVTRVKKELGGYELAHVAPDGTGVETVNKNTLRTNACLAYDTSLAAALEATGCGRHKLEVEGPWDWLLREFAAYFGVRSYYCILAHLRWVLKPGVATISSMCLDVIARELKPLLEQSLLRGLTTHEATLLEGVKKAVEMLLEVAFENYYALGDDQPSREGGDTPRGATGAPAWRPTVLMASFRLFRVMKDVFLPSDQDWLNTRFRIAAKKRWHFLECNCGYDQMRGMGSAQQQPRPAGPTKLGYNVNQFDSYYKMAEKMGMAIRSDLEFDMFLQKQPDLLPSTLNLPRITAEEYMANFVEILRNMLHRGPPQVPSVAAVDLLVATAQLQRYLQETQLYMPRQHPGHLDAMELWKPHVMFWIENSRRGLNGHCGKLEAEAKLTAAHLARVDVAKMPGMIEGIEGAVAPLVHDMLDRTWSELMLYERVVKNWPLFGPHLEAALCDVLRTVQGSLNRICAGASNTAMTQQPGMPLGAGNSPHMARGHQRVPSGSPGMMGPPGSGGHGRNTSTLGYQPGPGGSPGPLGPMASMRSPGVPMVPQHGMGGMGGAGAAPGGRNVVLLKEAVLLNSLKVLMVMVPSIEDIISKWCGGQSCAPPGPPQPNAPDPDFDDDMAPHIGAQFAQVVKELRTDYAEGVASCSNRMANHIRATPVTNIKTALNQPKPPADPHGGYQQVSTLTHQRDFVEAFMRPILAACDEALQALRAALDPRVFVATGRALWDCMGKDLFEFVHFLQESHDNKGAWRLRQHANLALTHLCEFFRSRLAASMEHCIGERDLDLPINVDKAQKLLAQNTAVVNITLNPI*
</t>
  </si>
  <si>
    <t>C_430022</t>
  </si>
  <si>
    <t xml:space="preserve">MMLVAKNAVAARPSARSARRSVVAKASSRPLWLPGSTPPAHLKGDLPGDFGFDPLGLGANAESLKWFKESELVHSRWAMAAVAGILVQEIVRPDVFWYNAGKEVESPLGPLGLLAVEFFLMHWVEVRRWQDLRKPGSVDQDPIFSQYKLPPHEVGYPGGVFAPFIPGDLAELKVKEIKNGRLAMLAFVGFVMAAQVTGKGPIAALQEHLADPWGTTIFSKAAVVPGQAVAPPCKIPASVSYKGIEIPTPCFLQGLWP*
</t>
  </si>
  <si>
    <t>C_430023</t>
  </si>
  <si>
    <t xml:space="preserve">MLKTATDLPRGSALAEELEAVASKLREKEEEATVLQHEVQVERQMRTQLQLALTGAHATIRQLRAAPTPPPRTAGSGASSGRRRSEPGSESSSKGSHPHSRDGATAHSNASSGRSLSLAGGMGGGARGVRDSVCRQLLQSPASTLSTVSFAAKPTRAAGCSPLSQPDAACSPKELPLEGHPLRPHHHGLEVAATSPKVPQAHGGGAGPAVRLGAGQQSLSGWMLTALATPGADGGAARTAACTAALGRTTAAALAELQTPAPVGRGQGAAAAVRAALAATPAQPLTYGSPLHRRIQRLLAAHGAGESLAPSPLSTGGAAHVRQVGTSELAGRQLDPGQLHISSVASSSTSSACATPAGGHKELGVAALANLQSSVSPFGLTLRERYAQRGACTGGVPLPCGAPTPPPASACPSQPHRQPHHAHGDQADDVAELVSQLGLNLDLNAVDGMSQLDVLDEIDRWLSAQYIAAKKAMLAGAEPLAEEEDAAGRGAAGEEEEEGLGAALATAAAFGGRPVETAVETGIQTEPLQPTAVDRAAVAVAEPAPSRRDAAVGTPAASMRTVGAASRAGIANKKPRAASSRAAGTDAHGDEDDVISPAADQAKRSPARALQQAKQAGSATPQPAAAASPAAAPQQKQGTNAAWTRWDQSSGDETGTPARRGLFRDAASARATAAAEAEEAEAAGAGSGQAYAQKHHPLSKQKSDPSLRSSVVASGAAIADSILRGGAAAAAPPHKEEEEEEAGSAPAPPRGAQRHVDPFDGPSSSPAAYGRPTTDARSLLAAPHHPAQQPPARPSAGSLQFDDALEQHLRQKQLTIRTSHTQLLAGVGAPAALGVGFVPAVPPPAAVPPVLVAAALPQSVIAAARTSLQPAGVPPGHARRQAPQASISHGMPNTISSNAAGAGGEATQVLFTPGMAAGSGTKARPTGRTASRLTPEAAHLGVATTLRFGEGDAAAATESAVESENDSVGGRGGVVGSASPMRALSSISSVSIVTSEAAAPTYSGNTSRGHGGGWGSRSKPAAAGREQEATSRPRGRAAGGGGSKPLFGFLASLKACTRGSDAY*
</t>
  </si>
  <si>
    <t>C_430024</t>
  </si>
  <si>
    <t xml:space="preserve">MTEARGAQHARSMATNGYDAVSQLLDSALHPQYRTAVLERPYATALPPRPDCPDTCRNCLMRIARNTKGLNTCKWCRGAHYCSYKCRSTDRRAHVESGECWLFAHAEALSSPALDAAAATAAAAAAMSATAVAPQQAPLSGHEALLAAGSDLDTELGQWQAAALRGAAAAVAQAGAGGAALGAAEAGGAAWPGVKVLERKVAAAGAAAGVGGGLALLAALLVHAGKARRSERQQLQERRKAEAAAAATPAAAAQGAPAKPETKRRKRSGSGSSSSSSSSDPSSSSSEPDTSSDDDDAAAVDADVVAMWLRRPHLQSQQQGPPASQLQPQQAEVQRGQEEAVARQASALQALQAALHDMRLNSSEQSENTDQEVAGGAGTGASAAVTAAAAAAAELPALVAVAARAVVTVLVNAFEVAAHPPYAAGMLAAGRGAGAGGGGGGSGSAAGNPYGTPLALYRYACRINHSCRPTAAHHFRAGGQVLVRTLCDLSSEGAAGSSSCVTAATTTATTTTTALASQPEALELELELELELELEPGPGPGLQSQAPMAAAVQVDEGAAAPSSAREEGAAAREEGADANSAGSRAVAERRLWRLVRQGPTCGTPVAAAAAADQYRRLASELDAAVYGGAAAAAAAAVVVPAEESPSLLLSRALHACTDMALLQHAAAAWSHAASTAGQLLSAVFTTAAAAPARNAAAGGSGAAAMQGEEAGAVGAVTQAVQDAVARERRRLEQQLRVEPAADRGDGDKGGDQGDRLAATDGSSGGGGGGSCAAASAAMADWLHLYPSSELAAAAAAAAGACAEAGADVAVAEAGALAATAGVAAAALAHCLARVHLLLRLLLGEAHGACEAAAFLPYFCEGLPYEVAAGLTELSQRLLARRHVPHVPLGLGLGRGG*
</t>
  </si>
  <si>
    <t>C_430025</t>
  </si>
  <si>
    <t xml:space="preserve">MPAGEVVLGAKSGALSADVGPVNAKFDELSGNVGAVKAKLDELSVMMVGIKAGQNNVVHRNMNGNSRMAEHNLQPLKAEEGEHVGEYPTQPNLFPAMLGALFSLNNPQLDKLEEFYNCKFKGTSMAARQSAFTAFIGALSARP*
</t>
  </si>
  <si>
    <t>C_430026</t>
  </si>
  <si>
    <t xml:space="preserve">MSRRLALLVLLFSVVLVLTQAEDAVLKTAVEGKPFNVFQELKKECDPGCQQCNRELGECECPYGLSGPTCQVALWPACRTSTAAGLPVFVGRRAPRNCHCYRQLFRATCLPGSESRCSSHTVAHWPDLKCFEQPDKPEQEQLSELPDTLDDPAYRWRKGVLLPAPAGGTGVEGAAGGAAAAEHKDFQTLPAPPALKEIGDTVALGKCPNRCRDRGICIANSETVKTPSCLCHPGFTGTDCADVVPPASLPLLCPNGCGGRGKCAAGFCACDPPYWGIGCSRNSISHPYYPSLKVYMYDIPISVVGPQPFDDGDATVYLIYQASMHLMNAFLADTGGVRTQNPWEANLFYVPTFAYFSTANLGDPTAAVVRAIDWVSSKFPFFARHGGRDHFVVLTADRGACYLKPLNQTRNLIRLVHFGLEKPNLTEMGPLVEEREYGCFKSGRDVVLAPYFRPKASVVRAVHEKLLAPGGAEELLKDKSVLFFFSGDVRHHEPEYSGGVRQALSALLSNTTTTTTGSGSGPAPPDDVVFKAGSQPITAEEYEQLLGXXXXXXXXXXXXXXXXXXGDRCRGVVESRSGTYGHGWGIRLTHALMHACVPVIIQDRPWEDLLHYPDFSIRVAKSQLPRLVELLRAVPAEDVARLMREGARVYRAFVWQPELGGLAYNYTIASLRRRLSHIRGELYEAGTRRRRGRQL*
</t>
  </si>
  <si>
    <t>C_430027</t>
  </si>
  <si>
    <t xml:space="preserve">MYVGSLPVDVALEEQDAVAAQLKRLYNCCPVFMEKELKEKFYKGCCKQQMWPLFHYVLPMSPESSGRFDQEMWQAYVKANKPSLGLVAENGFFLRAIGSAAWETAVPHADFSWKRMAAPILQQYVESTDGSSVEAKESALVWHYRDADPDFGAWQTTSVGGGSSGVGGEGADRRGARAGSPSNNRTSRVIA*
</t>
  </si>
  <si>
    <t xml:space="preserve">MAETLTLRATLKGHTNWVTAIATPLDPSSNTLLSASRDKSVLVWELERSESNYGYARKALRGHSHFVQDVVISSDGQFCLTGSWDGTLRLWDLNTGTTTRRFVGHTKDVLSVAFSVDNRQVGRQIVSGSRDKTIKLWNTLGECKYTIGEPEGHTEWVSCVRFSPMTTNPIIVSGGWDKMVKVWNLTNCKLKNNLVGHHGYVNTVTVSPDGSLCASGGKDGIAMLWDLAEGKRLYSLDAGDVIHCLCFSPNRYWLCAATQSSIKIWDLESKSIVDDLRPEFNITSKKAQVPYCVSLAWSADGSTPWATPCKCPAAPSCGLALRARSIGSWRGLGGGAQRRRLRHLLRGGRRAASRCVEDASRGCRTGDL*
</t>
  </si>
  <si>
    <t>C_430029</t>
  </si>
  <si>
    <t xml:space="preserve">MSTPQPTQPLPSKEAVLFKHVLRFHELKQYKKAIKTADQILKKFPEHGETLAMKGLCLRLMTPDTDKEKKEEAYELVRKGVKCDLKSHVCWHVYGPRRHCDGLCGADPPADGADGSLTDAQRARLSQLYDELAAAFPGASACRRIPLDFKVGDAFKAAADAYLRRGLTRGVPSLFVDMRPLADADPAKRDVLLALAESYRDALRAGPGAAFPPLAGGAAGGEAPAPESPQTLVWVLFFLARFYDRLPPVACLPPAVPCLTRPIPPPRARAAAQEKEKARKAAEDKEREEREKKEREKAAAQKGGKKPAAASKREPDPDPEGAKLAAVADPLAEAAKLVEMLVKHAGSRLSSHVLAAEVALRRGRQVVALAALRNAAATAEAKAAGGADHPEVHALLSRPXXXXXXXXXXXXXXXXXXXXXXXXXXXXXXXXXXXXXXXXXXXXXXXXXXXXXXXXXXXXXXXXXXXXXXXXXXXXXXXXXXXXXXXXXXXXXXXXXXXXXXXXXXXXXXXXXXXXXXXXXXXXXXXXXXXXAGAAEYGPASRPLHAQCVEVHRLLRDEWGVAEAADKWRAGCAAAYPHSRYFGGSKQMALDPSYDFENMREAFGKLSF*
</t>
  </si>
  <si>
    <t>C_430030</t>
  </si>
  <si>
    <t xml:space="preserve">MSWPHESKRVLGGSAGSLAVDHSQPVLAIEQPFDLAARAGLAYPEVIRRLEEEALACSDGGGGAAARAGLVLGLGAGVVASPLAGADPDGSSSHGTDGSVRERSREVGLAAAEAAAARLREALPGLAQRARVGRDLLDPFEVLGLYSGCDYVTRPEQLAEALALFGFLPGLEYVALAQAAEQAGAQVYSVDAPLKLQEKWVEQLVADFKLRESDLSRRLQYDLARAQSLLPPDFHAWDAELAAAVQAREQQEGPGHRDQASGTGEDPPLSAVTAFKVSRALAAALVPFERSQDAFGLQASLQPLKYGLFARRARHLVLQVRDLCQRMSVRQVRVDAESVAHSADTPGTQLSPSSQQQQPQAQQQQLPQLVDVTGQPEQVVLAVVGRQYLHYIREMWANDRSALWHGEVPRTFARSSLER*
</t>
  </si>
  <si>
    <t xml:space="preserve">MCRCGKFQDITEFDDVKRSCRTQLARHSLRRRIKLSQRRQQQQQQHDDDDNMDTDEGVAGGGGELATGGMGNTERTAGAAVAAGGREGEAAILQQLQQLQQQTDLQLLATGAAAVNAAGAGSWQLGATSVTAAGAGTAAAVAAAGGGALDLDLQQQPQQSQQRRISLALGCGSSVDVGGGLLPDDAAPVRLVAPQLLATQQERQKTSADGGLVSITRRRSRGSNSGTGPFTADGSAGLTPIAAAAAAAATTATASGSSQQHGATGTGARTFAHVAMYSDTLPPAASGPPVAAAEVIASQQLSLAAVTQRQQLQGPITYQPPHGGSAEILTQRLAEQSIVRDERLDSELNTLLDELAAEQEREEMRMLRQRQQLHQQQLRQHQQQQQQLLLMHQQQHQQQDRRSSNATTAYGSTSSGSAAGGRVLLSAAAAAVALAATGISSGPPAWASSSAASTSNGSAGATSGSGPTSGSDHLTAGPAPLASSGSEMPLRFLQQQQQQQQQQQQQQQQQHHQQLLQAPQQQLLHALQPQQQEMGGLVSGLPPLLVGMQQQQQQQQQQQQQQVPSLSFGAMPPPSALPAARAAPMAAGITARTALPPLQAPMQQQLHAAPGSSGGGMPYGAQQPLWLLQQQADPSAAAATATGAAPNMQRQPLMINAGSSAGPPYSVQGMGLSGGGNNAILAPGAGGGGVRAPPMNNDGRGDGNGNGKRSEAAAAGDLGGWAHIMAAAEAWGADEQQQQPQPQLERQVVSAQGHQVSEALQRAPGVNMDGSRAGADDDSERARVRPRWGYAQQPQGGGAPSTTVRNAATDTTAAPVRYGVAASLTGSGMPPPPLPPWEGGGVGMAAQPAAVGGGAAAAVITDAAAAAAAAGMPAAAAAYEPVHVLRRLSLKLYGCSPADLMPDTRQRLAAWLASMDLALMQLTVRTGCAHLVMDVLAGGRPAAGRRAGGGGGGDAAVASRQPTPPSSTSSPAAQTDASDRSPSSEASPPSAAGHAVVAAAAEIAGAASSAVGMSSVAAGGADGGAAVTPAAAAVTAALVMGMFEEARAHGSSSGSSSSARSLRGLLLGTSPANAPPPRPRHQPPQPAVDGASAAPGHTFTATSPSPAPGSYATAATPAGVAGAAAVLSPPRPAAVAGRPPSLMSSSSIGTGGTVATGRHGGSSTASGGVSSSGMAQSVMMMVSDSPEGSAARVRELYGYRGSNEYRPPGGGTGGDTSRAAMSGGNRQSGSCRSTAAAEGTSTEVAPGGAVRPTGTLMQQLRARDGGSGSVFQIGSPASDDPSPPAPPPSLAAEVPLVPSLSTPLEQQQPQAAGSGAAAAAAPTTPGWAEAQGRALLRLLALAAAGPSQAAGGVDTLSPDDSPGSAAGGVAGGGEVAAAAAQQQAALTRLLQDLLGPRWGEPGDEGQEACVGHRVMLQLENQALCWVQPPSQSRLEFQAVLPQLLPAAPLTAAPSQQARREVAPVAPPPSPTPEPTPPALVLSVMPPAVIAGGVSPPCVVVTLLGSTGLLPASDTEVTEPPVVPLTPSSAAGGGAAAAGRRRQSPLMPPLPAAQLHVRQGGEPLLSCQLASLPLRRVALIPASPKPAAEAVAPPAPPAGATLPILLQGLTLTDESEPPPSLNAAAQPTRAPVGGRRYTAADYPLSRLASSSLDPGVVHSVAAAASSSRSDPADPGPPGAAPAVATERHHASTAVAVSLTLPPLAAAGLAVIECSSGDMLGGWQPLVVLPAAFPGAAAAAAELSALVAAAEAAAEAAEAAAGRTSAPAAPAPEAAVAATPATAAVAVAAVGGAAGVRDFLVDLGRLLQLGAAAAPLEALGYTDDWAAYEASLMLDFAQVPQ*
</t>
  </si>
  <si>
    <t>C_430032</t>
  </si>
  <si>
    <t xml:space="preserve">MGEPSSNGSNGGNGPNGPLSASPAELQQHVVRRVSTFAEDALRRSADPTAALGGVSDDVPFGTHDMDRASSSLWSPDDGGPGGHGGHGPASAGVRDSLLPDVTLSQAQLNARMSLGLVYLDSPKGRISLNGIPTVGTGGGHGELPPTNMGGLEGGGRAAGSHAAFLQHYAAAAGSGDWSAGALASPTSKATPLARHVTTRALLSTSIRQREHHQAQQQLQLQQQHGGQQQQAPGGGGLVRYRESGGSASQVMSVPAAAGGSNSGPVAGLGSAGAPSSPNVSFYTPGSGPASAAGLPARSSSFGNKDGGRFSNLQRAATTSLLTVETATAAASGPSSGSGPITPSGQQQQPPCSPAAAPALTLPTSPQGGAPPSPPSTSSNAVMSPGSTGAAGAALSNNGAAGAARTAPLAPSPGGSSPSARLAPASPHSPHHAPHAPPQSPGASASLLRSRHGASSFRELSQGLPSPSTPVSAPAVTGSDLYPELPTRTFKEGPGVTSPAGAGHAGGVASPQHHAAVHSAPVPHAAAAADGQQQQQQQQQQQQQQQQHHAYPHVNHPHHHHHHHHHHHEKHSTHAQPHVTHAQPQHPATVPAQQQHQQHTEPAAAAAARPPAPRTSHISSPGAPPAPPAVAAMPASPSGHGPSHSQIVPCHHAPGLMPVPPFVARQLPANGLVWIWQDVPKAMRAGTWAMAEYTITRQLHNGYASCVYKATCHRSGQDVVLKAYTLSSLSDFLRNQMLRELDIHARLQHPAVVQILGAFREGDLLVIVLEYVRGGSLDRARRKLGGRMTEQQALELVMAPLLRTLHYLHTQTIVHRDIKPANLLFTPDWKLKVCDYGVSICLGEERAVTRTGSRDYMAPEVNVCPLKRTPADNKENPQMAYGAAVDVWSVGALAYELLVGFTPFPGGPPATRKGDPTKSLVFPSSVSNDARNFVLSCLEQAPGDRPTVQQLLRHRWLQGASGGADRSTAVKQEP*
</t>
  </si>
  <si>
    <t>C_430033</t>
  </si>
  <si>
    <t xml:space="preserve">MAHQDMARNSSWSLHDYNVTRKLYAGYASTVCKATCLRSGQDVVVKAYALSGLSDFLRHQVLRELRIHSRLCNPGVVQMLAAFREGDTLVMVLEYVRGGSLDRARRKLGGRMTEQQALELVMAPLLRTLHYLHTQTIVHRDIKPENLLFTPDWKLKVCDYGVSICLGEERAVTRTGSRDYMAPEVNVCPLKRTPADNKENPQMAYGAAVDVWSVGALAYELLVGFTPFPGGPPATRKGDPTKSLVFPSSFSNDARNFVLSCLEQAPGDRPTVQQLLRHPWVASGLQRQAAPVAAAAGAPAVAGQAP*
</t>
  </si>
  <si>
    <t>C_430034</t>
  </si>
  <si>
    <t xml:space="preserve">MGSELNVLDGGCENDGPQLVALLWGLVQLGVRPTTPWLALYEEAISARLDGEERREARGAAAQGAEQPLQPQQEEGMGSEELVRVLGAVAEVGFQPGPRCRELLLAAAGRRLAGGQLQPHQLAGLAWAVTRLRWRVGPAWGGQFVALSEALMPQLKPADLPPVVAFLAAYQQQQQQQQAVLQPGQQQQQEQQAGLLQPKPLPGSWTRRCLESSFASLPQTSPRALPDLLLHLQALQPALLRAAAARISSTQSSSSAAHSGSSHTPGADSGAGAGTGAGAGAGAGAVDEELVELAAAWLRRYLAQCGDKLARFTAGGLARMMLAVARAGVRPEAAWLEATCAAPITASASPSSAAATPAPGAGAGTLAAAAATAAARSAARARQRLLAVLLSGSATKLSLLRNEQLVGMAAALAEMDVRPHAGWLTALLEETQNRLAAAATAATAATAAAAGPASDAAAADTAATGPVAAGARGEAGEATSATSTSSAPAAVATASPAHLPPRLLTQLLVAIAKMDAGLPPAAWLRAYMKAVESQLGAYDSEALGGLVWALVVLGLQAPPTWMEAVMARARVCLEAEAPAGASRVGGAGSSAVVSLRELLQAPGGDGMGPSGAANAGAGAGAVVGWDGYSRAATQGLLAAIVEGAAVGSDAALGWPQQSQPPQKPQPRQQRPQRRPEQPATDTRPEGGASGQAAQQQGRRQGAEGRRQAYGYLSGPYKRRSAAGAGQHRRRAGAGGGEAGAGDAAAPAAVPS*
</t>
  </si>
  <si>
    <t>C_430035</t>
  </si>
  <si>
    <t xml:space="preserve">MHALAAAPVGAPPSATTRPNTSSVRVPLLAHRSSQITCASAQPSMNAVGRRVALLGSGLLGASAMQLAGRRGTAASAASAKTDIEKVLDDPRWPEQFPFRPENFARYDETPDTYFYSQPRFVTHIDDGAIKALTKFYGEVFPPSGTQTAAVLDICSSWVSHYPEGYKAGRVAGLGMNESELARNVQLTEFSVKDLNVDPRLPYEDNSFDVITNCVSVDYLNKPLEIFREMHRVLKPGGTAYMSFSNRCFPTKAIALWTATGDADHVWIVGSYFHYSVPGGWSEPSCKDITPKAMFGRTDPMYVVMATKKA*
</t>
  </si>
  <si>
    <t>C_430036</t>
  </si>
  <si>
    <t xml:space="preserve">MHKKGQPRPQQQPGQHAAHGEGEGRGAYNVKATAASGCAGRRSPGDLSGWGGHRAPAAAPVVPAAAGAAVTSTTTAAFATASSDATDGTAVTADAAAFETTAATTCAAGAVAAAATTTAAEHGNAAPPIVALGSEPDIVIPGTEFTATGTATTTGTGIATGTESDSYAEPLGAQPQPSLAQDREDQEGRGDQEEQGQAQAPPPGVRDGAQSPATQLPPVPSPPVVASQGIQMTQTMMDNFMEHVLQQQQQKQKKRKHAEVAAVAIQTSQLPLAADGSAPAATSVRQLPSPELAAAQPAAGAGRDGGAHADGGTAADGSGNGGSRQPSQVGAGVGVAVAGTPRGRTAASAAAHSAKAPTQTSPGGEPVASIAGAAADVAAAVAVAATVPLPSPSQSPAPPFRRLARRGVPLQLLLASGWLPGGGDTSAGGPIAPLVAPRPMSDALNVSADAVGINSWPDLVTAVLGDLHADPHAAAGAANRAGGGAEQGPRRHRREGDGPLDSWLPTRVPTGLQAEEGLPYTRDSMLGGPPGAAVGAAAAAAPPPHAGCTAPSLKEAQSEMAVFEVSAAAAAAAAAAAAAAAAVAAAVMGSGRKPVRQDAGVTAPQEEAANAQEAPHGGQGYAGEGAARQQDQETQEPAQPDTTAPAATQAQPATAPAEQGASEEDPFMQDFHIQSAAGLDFFTQQM*
</t>
  </si>
  <si>
    <t>C_430037</t>
  </si>
  <si>
    <t xml:space="preserve">MPLAFHWNWLLCGGACFLAQTPDMDQIGQPVRRAANAIRRHQRRSSSPEPDEENP*
</t>
  </si>
  <si>
    <t>C_430038</t>
  </si>
  <si>
    <t xml:space="preserve">MAAASATAGGDRGSLPLPRWVVIVSGRRGAGKDFLAAAIAAEAAAQQQAAAAAAAAAAATAAETAHAAGAANAAANPAVCCPTTGDSSSGGGSSSAGVPPAPVVVEVSVRSISEATKRRYAAATGADVGLLLGEGAAARAYKEGHGXXXXXXXXXXXXXXXXXXXXXXXXXXXXXXXXXXXXXXXXGRYPYPS*
</t>
  </si>
  <si>
    <t>C_430039</t>
  </si>
  <si>
    <t xml:space="preserve">MQVAEQGPGLLLSGFLELVLTVLVAASAAAKARRTPGWRPCEQLDAHPSEAALEAAPRCAWGAVFENEGDGEAVARAWVRRVLLPLLRGLVPPAQQQEQGKEKEQEQGKKQGKEKEQEQATTAATAVTTTTAPATAAATPAATAVAAGGPPHSCSSQQEDQGTAAAKEDEDEEQVGAEEQEMLQRLRCCCHIDAVVGVEAGGWVFAGALAAHLRVPLVPLRKRRGALPPSGAGADPAAAAAASSTPAVSALPPPLLLSPPYGGSFIRRQAAAAAAAVATTGTQAAAPATAAHAADADGFVDVATDVVSSCHQHPQPHPH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GEAAVAAV*
</t>
  </si>
  <si>
    <t>C_430040</t>
  </si>
  <si>
    <t xml:space="preserve">MAQMLAPSVQHGSAWPSLKPSATHGRRGLASGTGPRAQVLTGALAPRSPVSSSSPAAAMTAAATVSAAVTETASSSAGTAASQPVANKHDTSTSIWGSGPAGPRSTRGSGADTPASHDNSSRRDSLQNMFLSALASSGPAPFGPMFTPPLLAGAGAGGLAVNGPGYLTSGS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RD
</t>
  </si>
  <si>
    <t>C_430041</t>
  </si>
  <si>
    <t xml:space="preserve">PRTTPSPQLRRATLPVTRAPPQPFLSRPPQSAPQPHSLPHSPTVPQPHSLPHPLQSTRAALPARPQPPPTPPPPWSPPPWGNSNVACPAGLPPPPQPPPPPPQPLPAAPRPPPPRPSPPAAACPPPRP
</t>
  </si>
  <si>
    <t>C_430042</t>
  </si>
  <si>
    <t xml:space="preserve">MAGVKNSIIWFRKGLRLHDNPALLEACKDAKHVYPVFVLDPHFLQQSSYKVSVNRYNFLLESLEDLQRSFQARGSRLLVLRGKPEEVFPRVFREWGVTQLCFEHDTEPYAKVRDAAVRRLAAEAGVEVDTDMLVARNGGAAPLTMQSFTKLVDRVGDPPAPAPDPPAAMPPPAEDMPSAAPAATGVPTWQEVGFKEPPLTVFKKPDTDPSAWEKPATTVLSPYLKFGCLSARLFHARLLEVYRRHPAHSQPPVSLRGQLLWREFFYTVGSTTPNFHRMAGNPVCKQIDWDDNPEFLAAWREARTGFPWIDAIMTQLVTWGWMHHLARHSVACFLTRGDLYVSWERGMEVFEEHLIDQDHYLNAANWMWLSASAFFSQYFRVYSPVVFGKKYDPEGRFIRKFLPVLKDMPAKYIYEPWTAPLEVQRKAGCVVGRDYPAPIVDHAVASKACIARMAAAYRRSKGEAGGDGDDSGGEGGSGGGAAAGRKKATAAAGGSSGAGRGKKAAAAVAAGSAAGAKPATGRGKAAAKAKSDVVVSGKAAGGGSKRQRTIKESLGAAAAADE*
</t>
  </si>
  <si>
    <t>C_430043</t>
  </si>
  <si>
    <t xml:space="preserve">MRAAGSTPRRSLPLLALAFLAMASSLQLAHGSLLDRLFGEAPAAPAASTADSVRDIIENELLRQEEDLHRRALTALSALAHNPAGVAWLLAAAEAALAAGQGDDLRHGGAAVKLLREVAEVDRLRRRRVAEALNIDMDISLEVRQAQQLPTRTASVASSQQQQAGGSGSGYPAYGQPYRSADADVAEQQTRERLLSSSGASGSGSGMHVQPRRLQRAAGKQQQQQTKQQKKQVPSSAADPTDAESLLTDEFDAEREAAFAAQQQQLWLEAQKEDWGNDAISAEDLAAYTGGNTGSGSDAEGSNRKNLLANSAAAAAAAEDDDVDALVSGFGDPAVTRWGAQMQERQQLFEAQEALRMEESEVEIAEAELAEARRSAAALAAAAAAEADALLSAGYDAGSAAAAGAEEEGLPHAAGSQHYHEGAIRRGLGNARRTPSPSPASVPSPAGDGAAAAKPTNFQLAPPPQVEVADLKAKAPKAKGGKGKPPPPAAKPTKAGKGKPPPPSLILPTPPAHSPPPPRPPPPVRRPPPPKHNEAPPPPPPPPPPPPEFVGYLPDFPDSPNAPPSPPPFNGKYSPPSPPPPPSPPLPPSPPLKVAPDAEGPPDQIGMYQQQVGISYAVAVHLVHIPGTTRFLFMERPSGKHPDKKTFIAGFFDIATNKYTNVFNTDSLFCNGAVQMANGNIAVVGGHIAKSGYLDGLKSLRIYDRTASTLITTNTMKFPRWYPSANLLPDGRIFVSGGTQSPGAGTRNNPINEIWDPQNNPTAPPVQWTLPQNFVNKAGDIFYPNNYILPSGHMLMYCDMVGIIVDPYTGTVIANMTNHGSIQKTVRLEYPFSGTSVMLPLTPANGYTPEFVFFGGQFGYGWTNTPAVDLAMRVKVNWDPVAKNYTYGTWEAEKMNARRVMGDAVLLPNGQVVVLNGAMNGVAGDSATGGSSKANFPQFWPVLYDPQAPNGTRFTRMARSQIARMYHSTAALTPDGTIVVAGCDRCDYFNVSVPYSKSPWGLPEYRVEVFYPPMVFWDMRPTLVSVPSTAGYGTRFQVLYDTITTMVDIDGVVLMAPSSTTHSTNFNQRAVGLRIVSDNGNGIITVESPPNINIAPPGFYMVFLLAGQAYSTAQWIQLLP*
</t>
  </si>
  <si>
    <t>C_430044</t>
  </si>
  <si>
    <t xml:space="preserve">MAQLQQHQGRAAAAQPKRARQLAVAPRAALTFNPASLFKGLTSSKPTPKDAAFTKQVIADESKYVLQTYGRAPVVISHGKGAKMWDVEGKEYIDMAAGIAVNALGHSDSQWYAALVEQAEKLAHTSNLYHTQPQVELAKRLVENSFADKAFFCNTGTEANEGAIKFARKWARVRAGIDPYDGGAVAPYELVSFTSCFHGRTMGALALTYKEQYKTPFYPMMPGHQLAEYNNLESAAAVIKKGKTAAVFVEPVQGEGGVTPSTQAFLKGLRQLCDEAGALLVFDEVQCGLGRT
</t>
  </si>
  <si>
    <t>C_430045</t>
  </si>
  <si>
    <t xml:space="preserve">MLKGGPKLPAAVAKRRGKARKKVPGGGPKAPADDSYSCSGEEDYSDSEDEGVEDYKKGGYHPVNVGEKYNNGRYTVLKKLGWGHFSTVWLVHDAETGEYRALKVQKSAQHYTEAARDEITLLTQLRDGDPNNEMKCVRLYDSFDHVGPHGRHVCLVFEVLGDNLLALIKRYDYRGIPIPVVRNLAQQMLVALDYMHRCCDIIHTDFKPENVMLVEPLRDRTWVIPDPSAPQSALQALKLAQPAATTATAAAEAPTASTGSGGAAACGGAEGLTRNQRKKLKKKMKRAAAKKTDLADGAGDDDDCSDVESTSGMTGAMQSGDPDAVDTAATATAAGGGAEAHAGEANGNGAGAAESGQAPGGEEDAETAARVASGAEATTTAGEGAGPKQVVITRPGLTDEQMTTAACKVVDFGNACWTYKQFTTDVQTRQYRCPEVILGAKYSTPADLWSLACVVFELVTGDLLFDPRSGDKWDRDEDHLALFIELLGRMPRKVYEKGKFSRDYFNRNGELRHIKKLRFWPLDRVLVEKYKLSEEEAAGLASFLHPMLRFVPEERATAAEMLNHPWLRGERSPPQADTDARPDKRSGSAASCGSPDSRSASPAEAQRQQHGRESERDPEREREREREQEPSRSASREPVIELVEVDDAVLVTAKAAQ*
</t>
  </si>
  <si>
    <t>C_430046</t>
  </si>
  <si>
    <t xml:space="preserve">MLTVTPSWRRRVPPPSAPSPRATPPPLKEQLRVLNDQL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AARQVQEAYNRDVGAARSRISGLEGELAAQRASNAELERQLSARLSQVSAQLTQVWGGGGR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KKN*
</t>
  </si>
  <si>
    <t>C_430047</t>
  </si>
  <si>
    <t xml:space="preserve">MLPLQRQLLAAAALDSDDEEEPAAKRFKAGAGGKSKLMDFLPPPKNDTGPITGTLGGGLSRSSKASGAGAGAAGAFGSAGPGPSSAAAAADAVSGAGSGGASAALPSDFFAGNEAAAYSNEAFRVAENEGPAPYGGYDPSGAGGGYSGYGHHHNDPAHAAAAAAAAAAYYSAQQQDVYGPGPGAARSKHAASALAAGVDEGASADLLEEALKAEQERAAKRGGGGKAGMFGPGVKVVEVKAKDLTAMDPAAREAAKTAQDALGSEYAMALRRSAAPFEGNKLAKRKHQIGTLLFNARMQELDQMEKRTVGQKSKAETAFTGGRLVLGQVEPQLLALYGVVGFRTDDRAALDAICGGGGGGGGGASAGAGGGSGSGSGNSEVVCCQLADITPEGCRLHLRAELPVLRSVCSAYPLLPGGRPDPRSWAG*
</t>
  </si>
  <si>
    <t>C_430048</t>
  </si>
  <si>
    <t xml:space="preserve">MASAGRGLGLRLPMYVVDAFTSCPFAGNPAAVCLLGPGVTLSDELRQKIAAEMNHSETAFIEPLEGSAAAASTATATATTAATTATGVPDVFATAREFRLRWFTPTTEVPLCGHATLASAAVLIQACGNTQPSVSFHTKSGELVVSRAAAASIYQTTQEPSGSAVVLSMSLPAYDPVDPLPPPARDPAGPLVAACSSLALAGLSGQPRQPHQLPVKEVRYAAKGGLNYLLVVLGEGVSRQQLEAVEPDFEAMRRGAGAEDVHGVIVCARGGADDEHEVHSRFFGPWLGVNEDPVTGSAHAVLGPYWQPLLRPAGGGTATGPMRMRQCSARGGDVEVEVLAGVGEGGEDRVRVSGSAALVLEGTLRL*
</t>
  </si>
  <si>
    <t>C_430049</t>
  </si>
  <si>
    <t xml:space="preserve">MQSLTKHGAFQRRASIQRAGGAPVRGLRASRPCTVSVAAAATVTKLETGAWVVAPQYRSKGVVHFLGGAFAGAAPQVVYSLLLDSIADAGYTAIATPYAVTFRHDDCARAVRQQFLDSVAELRGPAGLPDAAPDGVPVIGLGHSNGALLHLLIGAFFPGAAATNIVISFNNKQVKDAIPVPGLMENLPGAVNAMRNNLPLPDLANLPLPIPLPTQMPTGSQVLGAMASLLPPELRNAADRAGQLSGAGLLLDQIPSVFGEVGGGATDFYPTPAESRAIIGGSYGVSPTLVVRFADDSIDESLEMSALLKSRLGAGVTQITLPGSHITPCGGDVPWPTGPIFTPVDTIAQVVKEQQQADILRLSKQLVGWMDMVSVQQAA*
</t>
  </si>
  <si>
    <t>C_430050</t>
  </si>
  <si>
    <t xml:space="preserve">MFGNGRYSYEERQERSELSRTDFGNYYYYWKQRQPTVRVVESGATVQCSGNVFDEYTYQYCNAGGCTGDTLTGTQSKNSSCVQYRFYAFTGNVYAWVMGDVSNLQTFRQLVRDTDDSPNLILNWRDFTSFDSTYSSTDTILIQNLTLLVGVGRQLLTAAWDITIWVLITTARWDITVATRATTLCNAITAATRATTLCNAITAATRATTLCNAITAATRATTLANAITAATRATTLANAITAATCATALTNAITTALTNPIIAALATTRATTRANEVSVDVTTSQAAAAATAVTAAAVVTAGAAKTASTPAAAVIEDA*
</t>
  </si>
  <si>
    <t>C_430051</t>
  </si>
  <si>
    <t xml:space="preserve">MEAAVTSEVAQELYTELEEEVYNELEHFVADPAFASSLARKHSSGQASSWLAKLWSGHTPRQSAVAAAGASLHSKHAVISQPLASEGTTQPASVMEASTSQAADADKALDAMDGDGFVLVDKHDAVECLAFYIAACIQDLPEAQQMTPRQLQLALVEALRNLKRSRLQRMCAWGRRVYCWSTYTYSAVQMYQNPWLMRALFTALWAASRVSLRMLL*
</t>
  </si>
  <si>
    <t>C_430052</t>
  </si>
  <si>
    <t xml:space="preserve">MEASTSQAADADKALDAMDGDGFVLVDKHDAVECLAFYIAACIQDLPEAQQMTPRQLQLALVEALRNLKRSRLQRMCAWGRRVYCWSTYTYSAVQMYQNPWLMR*
</t>
  </si>
  <si>
    <t>C_430053</t>
  </si>
  <si>
    <t xml:space="preserve">MGYLDPSAVAVAPGVVDVPCSGFSSGGPWGTGSCGPLDQQGWSEYVVAAVAARWGLPTGKYGRLMLVLPPGNACGVVSWGTQMLHNKGLFHSIRDNSTDPYGDGSCIMVRAQKHIPHAYALRP*
</t>
  </si>
  <si>
    <t>C_430054</t>
  </si>
  <si>
    <t xml:space="preserve">MPRPNAERGEEARPPPPSPSAEWLAGAGKGSTSPLINPAILLDAHNRYRVLSGVANLTWDSALSRQAQAWADKCVAGHSGTPGTGENIAWGVYMEPEETLSGVISWANEICNYDWKNPGFTAGHYTQIVWKSTRRVGCGYKLCNPSPGGGSRNGWLVCQYQPPGNMQGTQNYRDNVIQPKVLPTTCDAVGPGWGTVGR*
</t>
  </si>
  <si>
    <t xml:space="preserve">MAEVAEAAAAAPPATQENGEEITRYSPEQVLKALNAIPDEERTFTATSLRSALQNQLAVLQACKAAKESGEATTLAEINNIIALFLKNVYDMVSALPGALAFDALEDLVARSGLLQPFVGGMRQADQTLVLVLGLPSKETLADTYEELIRIAGAAIVCYYHYTNFPSHVDAYPSDDAVLLFSSLALASCRDKETSEALEAKFTEAGAPISVAQIRWLMHFFRAQLSGLGSAVFWHLGDRTRFQEQLVAQQVDYLGLIKAVPENPAGYSYYVRGCLQFQQHSAAALFAQKGAVVAAAHHADFYKAQLDAQRAIALALAGGGASSTGAAVAGAVGQPSPGAVAAVEAQQGGDKKEEADAKEEGAKGKGGKGGKKEAVPVSLFKVGEVRALLEATKSGLEAERAQLPKVFEGLVSLNVVDAKVIADKVEPLVAASSVPDVAELPALSDFMYPTQAPQHLPRGAVSVGGEEEAGEGEQQQKGASGRANGGGVRVGGGRGGKGGKGRGKK*
</t>
  </si>
  <si>
    <t>C_430056</t>
  </si>
  <si>
    <t xml:space="preserve">MAAEGLRAKFAHQEAFVNYMKELAAGGQCMGKLTELAVVARKVIEKAAAKEKAKQQVAEEEKAKQAKEVLIISDSD*
</t>
  </si>
  <si>
    <t>C_430057</t>
  </si>
  <si>
    <t xml:space="preserve">MHSLAEPGPAPGPNPVLRHPPLPSPLCRLPFAAQAARPHPCPHPLPRPRPHPRQQPHDSPSAPPAGTSGSRP
</t>
  </si>
  <si>
    <t>C_430058</t>
  </si>
  <si>
    <t xml:space="preserve">MYGVAAKEAVAYEYNTEFSRVLAERAAHFSDPSADAINRVKGELQEVKHIMIENIEKVLERGERLDLLVDKTEGLQQVSLAFRREARRLKHTMWWKWLTGRVFGGVWAPRGVEDGARLSSGRSEAGR*
</t>
  </si>
  <si>
    <t>C_430059</t>
  </si>
  <si>
    <t xml:space="preserve">MFSRAHAHVVRVQEADKLKEALRQLLEQPGSTAGELQQVAQLYNALREKVVDAVTEARAFAAQQQSDLATLKRSSAQADLHTDVEMKRARDEPGSSGDAEEAEEEEEDEEAVEPERGNIGSQPAGQPSTSTSFAERARYIPLRLTHDERKLLRLLESALNVSEYTDKVDILSWRSKNQRIHAQIKDLCAILSGLMVAADYKKGQELIRDRNFADNAEFFQDIFELGRRYKILNPDKMRSEYGKLMYMLMDSSEPAIQELLEFRCVRTLRTVYVFLEERGGLAMLDDALMHTATAEIISGDRPRHEIQRDIKLKERARETLSRRYRSNRLSEEDILTCIYSLSDNNSYLLFNRDPIDRFILYFHRYFKADTHEPGYSLAIQGGRDGARLTHNHERQYHYVLQSLSLWREISTEMFKLWYLAETDMLREGNNYRLCDTGQGLNRVQSAPSVGRAMQQILGRVQQRIGSWVGSSVVHLGDHNVPNALMFIDKYTQVPRILNPVVAVLEELPKLYRDPNLRAYIDGTFGGVEQCRKSILVDFCRHAFDGSGADNFFDAGSCIDGRLTSAWNWCSKLEKKSYYYVFKLAGWSGFDGEVKS*
</t>
  </si>
  <si>
    <t>C_430060</t>
  </si>
  <si>
    <t xml:space="preserve">MQRRGSGSRGAGGTAAAGSGGAGPGGGGTAAAVTVPAHKVIPGTGGAVTVDAFRYAHPGVKAYFLTHAHSDHYTGLSEAWCAGPVYCSELTARLVAHLTGVSTAWLRPLPLGRPVVVEGLVEVTLVDANHCPGAVQLLFRVLPRGGGGGAAGGGAGGVGGVDATDAAKSAGGSTRGADAGCSSGAGAVRYLHCGDMRYSPAMQSWPQLGAWRGCEGVFLDTTYCQPKHTFPTQDEAVDYVASQVAAMWEEDQREAAAEAAGTSGPVGAPAAAAEEGQAAVQRALQQTGPGKEAAVGAACDGSAPRGAEAAAPGPPFTEPVGEPGPGSVEGEGGGGSCPTEREVGSGGSGRGPFRRLYLISTYVIGKERILLRIHERTGLRIHVSSTKLDVLRLLLPPEPNPDPDAGVAAAARDGLEAAGAAEHHHHHHDHDHFQQDQQRQGGEAAAPGEAARGQEAGHQWLTLPGGARRLSDVFTDDPAASPVHVVGWGTLGETWPYFRPNFVNMQRAAEIMGARCVVGFVPTGWTYEMKRSVFSVHSKGALSVHLVPYSEHSSYPELLEYVKWLRPRQVIPTVGVKEGDREGERARAAMLARFRSLVDETASKARFLAAMGGGGARRQQQRPADAGAAKAGAAGGGGGVAAAGAGGGGGAAAVSVVQAEVVQLDQDFEDDEEGEEAVGEEPAEGGQPLEQAPDRAQRPEPPGSAGGNDANDGAGGDDAVSQLMAVIGGAANRQQAQQLLMAARGDLAAAVNRFFDGGGAAASGGGVGGRPQPGSSSPSPKVRGRGRGAAASHGRGGGGSAATAADAATAAAALAMSWEACREALLLPLERYDPVRHACWGPAHCGDGGAAAANSTSSAAASAAGAASGRGPTPYLHVALCLSALSSTTKRLAISDALTNMFRSVLAAADDPGRDLVAALYLVTGRIAPEYDKAATGASAARLKQLYREHGDLGDVAAACRRTQSTLRNPAPLLCGRLLAALRDVAADKGQGVAARRQAVVLGLLRACRDVEVRFLVRTLISNLRVGANWRSVLAPLGRAVLLHQRATAAVAAAADGSATTAAVQSPAPVKGSGGGSKAGGGGNKGGGGGGSKAAAARQRGAAAEAALGCSKAELEAAGAAVLEAYHTCPNFEILVPVLLRHGIEGLRTRCGLTLGVPLKPMLANACAGVADGLLQLQSASPAAVAVASAGAAAGGGTGGARAGAAAAMSTPPSAPPASSSSSSSWSPLVLPPFLVEYKYDGRRAQIHLLPDGRVAIFSRNCEDVTDAHPDVCAMVRHAAAGPAAEPGEAAGPEEPAAAEGAAAARVPAQPPGPTPEAGMGTHVGAGENAPAADVSTAGSTPASTTQEPPSAVAPAPAAAFAAAAAANHAAAGSTRSLILDAEVVAVEWLSEEELRAAAEAAEAEGAPPPPAYRLKAFQELATRARGQVEQHQVTVQVCVFVFDLLEWNGTSLLHRPLRERRSLLPAALPGMSPGRVMLATAVELQPLQPLQPSAVDREDGEEGPAAEVPVRMWPAPGEPAAAAAAAVPAATAGKPRRRRPPATAAAAAATASDAAAHAAAPRKAAPAVAEARIKLEPCGEDPAAAAVAHAPAPAAAAPAVVELLSSDEDGPGSEGPYGRPHADDTGAPPAPEHSKAAAVGGHDPAAAAAQQPPCQPGPPSMGASRAVMDMLLQSFNTGAEGLMLKRLDGASAYEPSRRSEAWIKASSECVKRDYCEGLRDSVDVVPIGAWYGQGRKVKWFSPFLLAVWDPVREEFQSLCRCMSGFSDQFYAAAKERLGATIIPGPKPYYNTGERCSVWFEPTEVWELRGADLTLSPVHRAASGRLHTERGVGMRFPRFIRVRDDKRPEDATTPDDIVHLYNKQTRKVVVGERGGGDVGRAAGAARPATGCGGAAAVQAQGAQGAGASKRSGRGRDSEDGSTDDGTMREDARKQAREVHGLDDDDHDEGEGQNECGKSKQVEL*
</t>
  </si>
  <si>
    <t>C_430061</t>
  </si>
  <si>
    <t xml:space="preserve">APSARTTSVSHGWLAVDCGRVYAVPRRGEDAGRGCLRCVRTAGASACAARSCRRVARTSTSWSATTVTRRGTVTRTRPSTCG*
</t>
  </si>
  <si>
    <t>C_430062</t>
  </si>
  <si>
    <t xml:space="preserve">MEAAAVQLLRVPQRAVRANRVFHAELTGLGFAARGRGPQQLRELLEVLGGGVDGGSRSCGGGVGGGGGAGLGMTHEQAVHVLLAQPRVMRVAPAALRARATALAAALHMPLGAEPLAAAVAAAPDALMQRSPAAYSQCVAALAAALALPRPADACGLMLRAPSLLRHPPAFYARSVQQLQSQLALPPEAARALAAAEPGLLCVSPGVIRANGEALRERLQLSAAQVGAVVGFAPELLAAPPGRLAAAARRLVAVLSYSGTWRAQLPRLLASPRNTAVALSFRSDRYERLEYLARTGRDGAMGFKEALSLEDEDFAEVFPGYSEWRREQGR*
</t>
  </si>
  <si>
    <t>C_430063</t>
  </si>
  <si>
    <t xml:space="preserve">MPTCRSPNCPKLCTCAEPGILPPPLPASTPAELRTGAPRLQPPPRSPAAPPAAPPELPAPYKKPAHKARPSPACTGTPALPVSPPNQCPSLTSSKPKPAKAPPPPKPKHHQATAHHSPSQRAHHPPSVQPTTQADPPHKPQRHSETRRANSRPGARATAARAHTPQTRDYPTAVTTRLPVREPYAAS*
</t>
  </si>
  <si>
    <t xml:space="preserve">MKIACIGAGYVGGPTMAMVALKCPDIEVVVVDINEERIKAWNSDKLPIYEPGLLEVVQEARGRNLFFSTDTKKHVGEADIIFVSVNTPTKTHGIGAGKAADLTYWEGAARLIASVSTSSKIVVEKSTVPVKTAEAIGKVLRRNCQDPNVNFEILSNPEFLAEGTAIEDLQHPDRVLIGGADTESGQKAIKTLAEVYAHWIPRERILTANLWSAELAKLTANAFLAQRISSINAISALCEATGADVSQVAHAIGTDSRIGPKFLNASVGFGGSCFQKDILNLCYVCETVGLKEVADYWYQVVSMNDYQKQRFVERVIGAMFNTVSQKKIAIYGFAFKKDTGDTRETPAIDVCKGLIRDGAKCCIYDPEVTPEQIFRDLSAPKFEWDRPNYSRSQSHMLENVQVQSDPIAAADGAHAICVLTEWDEFKKYDFAALYEKMVKPAFIFDGRNILDHAKLREIGFIVYALGKPLDQFLQKNYS*
</t>
  </si>
  <si>
    <t xml:space="preserve">MAMALAALGTRLAEQVAAGDSKAVEATVKELAARDDYKNDESTKLRLSGTVVLLARLLDASTWSSECVQGALAVIGQCLQVDPPCRDLLAKEGLMKRLARLLDTKERQTALLALRALAPLVKAKNEQELLSEAFKLGAVGKLLRWLDPRPEFEEVARAVGRVLLIISNSAAYRESLRDMGFIPSLITLGHAYPTDHKCSFLGPLYNLARSESLHTSLKDLDLLDLCAAVLTGQPEGAVAEEVKVVVLIATAHVYGGEETGGGGGAAAGAKAAGGSAAAAAAAATALSSAARAEALLNSTNPSAVLLELLDTTVRGDGSGKLGLWDVEEVLHGVQSLARSGQQALAMAQGGVLDLLVEWLAARTDAGGGEGGGGGGSEGDAVVRATRALLNFSMHTAVHPLLHKAGAVEVLAGFEAAADLRVADAARGCLLNLQQLGDAAATAAAGALTGDEADLSVEYDVFLSHKRSDAKDFARAMYNLLVLRGFATFLDYEFREELTDLTKIVRRCHNLVFVLTDNIFDSPWCMMELTAAVEAGVNVILVVKEGSRWPDGNGQKVCDFPSYDTINKLPEVEVLQHLREATGGFAREIGQLRSELAAVTHAVQQGSRDALHGLSDVNHALGGVQAGLRALGSGLAAHDAAAAAAAQVPAAAMGYGMAAAPYWSSGGGSGGGFGGGAGGGDRLPLLVAGAGVGGRGRQQQRQQHQQAKGHRSQPMMMSAEEL*
</t>
  </si>
  <si>
    <t>C_430066</t>
  </si>
  <si>
    <t xml:space="preserve">MHPYPNTQTLARSQSGPAQEVVELLQRVGAVQLFLVQRPGPTSFVVREEGSEVKRKVQIGSRITCSWVWMEHQVQSLGKELTCPLCRSDWGDFKWRPPPPKRKAREECKDVHYGTHCGACKKAPLVGKRYRCLICADFDLCEGCFSGGHHPQHPFAVKDTPTSFGAPAERPDMMPTATRIGGPLAAVLAGATAAAAGVSGAAIGGGGGGGGPHSRSQSSTGQAPADVPAARESDVGDGELVMSAAGVGAGAGDGGGGLREALAVVTAAAAGGGPHVMPRVGGGSTAAAASSTTSPTSATAAAMAAGLSSPGRSYSPVPSPRRLAAASSTXXXXXXXXXXXXXXXXXXXXXXXXXXXXXXXXXXXXXXXXXXXXXXXXXXXXLHDDNDGGAGSHSQRDSVLLASVAADAMDDFMSSLRRTHAMPSFGSSSSRAGSALGPGVVGGLGGGAGGGGHSSARSLVRHASHTEAHSPYAAAMAGSAGGAGAGQSGYAAQAAHSENLSRLRPTSSGLGLVGTDALCGARTGPGLGAELPIGPRGSSRSFVGVPPLRPVEPEHRTSSASGTYGRRQHAGAATRDGGGGASPRAGASPRTRGAGGPGGGLSGLAGLDDEGGLLVSSSLDDTLSSFMVQRKRSEVAAASAAAAAAVAAVAHIGGVSGGQVARARSTLGPGGNGTGVGVGADGGLELKFTSIASNPVFNRPYTLDMSLG*
</t>
  </si>
  <si>
    <t>C_430067</t>
  </si>
  <si>
    <t xml:space="preserve">MPYVDGQCDPAGANPWIEEHFRDCVYDFRDAFGFSLGLLSILVWLTAQLPQFISNVKNQSSEALSIWFLVEWFAGDTLNLLGCLIQGQQLPTTTILAAYFVLMDVIMLLQYIYYGALQARKARARAKALARRKQHAHHHHHHHHRSQTGPPGAGAGSSGAATHGGGVGSGGDSSQLHVRQAMAAVPFGAYESIGCSVASTPASVTPGPSYIPGAHPAWGAGSGGAGAPVAGSAAAGGAGMATAAGGGPGGVGGAGSAAAGATAGGGGGVAGAGGAGAGAGAGAAGGWKVSGAAAVSAAVSLVCVVCLVAAGPGGLLTSRPHSHQHPLGLAQGSGAGGLAAAGARQLLLIDFPADAGAASFWLPAASADGIGGRGGVGQALWRLAGGGGALRADPDDDDDNSDGDGCGFLNCDVALVAGTAMGYLSTCFYLASRVSQIKKNIARRSTAGLSPVMFMLTMTANLCTGISIVVRLRSLTQLEDQLPWMCGTFGTIALDCTLLFQTFTIGSNGGGHGGHGGSGEAPALGG*
</t>
  </si>
  <si>
    <t>C_430068</t>
  </si>
  <si>
    <t xml:space="preserve">MEGEEPGPDAPAVDAEGQPQKNRRASLVIKETEERLESLQQDAQRGDALMAELEALLAASQARQEAERAAAEVRAAAAARPESPPPPPDAFVSTHFVSVEPLQVPTTDSDEEDEPVQALSKGPPAAASPTAKRRSSVVTFDGANLSVSALSAAGPHPPGMGRAASFNRTRSYRERESATNVGFGMPNSVLAAAMFTAAATGGGGPASLLPGSGRSFTGPGMAAEATGAPTFGRSTSMRRGSVTEVGYLGEGELARVASGGFEGVLGAAHLGGSFSQGGMALSPPKHAAMAVAAQHAGGGGGGGRLMQMLKGMFTGGSSSHDGAEPASAPQPHVVAVGGVQQLAHGGVGRQRGDSVSFSATRSGLSFVGRSAQSVTSVPFVSGAPASRAPSSSQHTFTAAAAAAGMAAVSSSGMSFSGQQQFVGGVGSGVGVGLVGSGPSFSGGGRGQALVPTVSNNNRRASSTSFRATSSSQIPHVLQQSPEGVTAGGSLPVLSRTRSVKVAAAAAAALSALAH*
</t>
  </si>
  <si>
    <t xml:space="preserve">MADTQPVLGMMTTGKPKKKPCCKGRKKEPWTDGALLTEYQKEYWEKRAPYQRQGATYPRANLGTGGPFEGVSSYTATYKGPQGERALPFKPAPTEKENQPFSPWTTYKVDFPAKEVPYSRVRPNHQLAPAEGPFVDATTMRTDYPGWMGAKPSTPAHGRAVSVPRGVGPFEGLSSYKDDYRKWPGARAPPAAPLLGSNAALPRGAFDDTTTHRTYYTPKAVGPPERFHPQQQTEKPEGWFDGVPSTEYRRHYVEKEGGPQPRAGATTGASGTALPKGPFAGTSTYATEYRPRTAPAYERAGKPADDPKESGPFMGATTYGDSYVKKEAPYARVKPTHALQASAGPFQDATEHRQCFQDWGTQPVARVGPNRAGNLATGGPFDGASTYKTDFHKMAGGLRAPVGRPVSGHRGLRQPGPFQGISTYTTDYIPKPFDPSRSYRPGTCSSCDPASDCEDEP*
</t>
  </si>
  <si>
    <t>C_430070</t>
  </si>
  <si>
    <t xml:space="preserve">MSAMLRQQGLVSRPAARSQQVRPAVARPRTAVVVRAESRNSDSFVAGVVVGGVVFGALGFLFAPQISKALLGDDQRLKLPRFLEDEQPKDPEQTKQDLIEKIAQLNASIDEVAAQLKVKEGDGMKIESTP*
</t>
  </si>
  <si>
    <t>C_430071</t>
  </si>
  <si>
    <t xml:space="preserve">MLKSWQARQATTPPNEVAAAEVAEEAEEAQEEEEEEDGEVEEAEEEPDKRTLTAEFRNGLAAHMEQQLQQQTPAAALPLQQQQQQAAPTQYTATHTTAHLVPPPGGNDSEADDEAPAPGDEGEPASRREKKQRRKSGRNKRRNSGHERSRSMPADEQPSPSHQQKRRQAQGLATATDTEAAGAGPAAIQPGPQEPQRVPDQGSHLQPSPDVAMGDADGQAEGQAQQRTPAHTPAIAGAAGSGRAVRSGGARAGSGGAAGGSGGRGTASLAQAGLLQSQTGSGQEELQLQLQQPQQQLAPEAAPPPAPLEAEDLVSEDEADGGHDRLPQQPGRPEPSLAPTSVAGGTARSARGGSRWRRRARRGVGRGRRRPARRDRLGV*
</t>
  </si>
  <si>
    <t>C_430072</t>
  </si>
  <si>
    <t xml:space="preserve">MLRLTDPPAQAVRLVQAAARLVRPAGRSGKRQSLRQQAPQSQEGPIELLDSDDDVEDTTAVAAAGNRGGAAGPGPSSAAAAAAGGGMTTRRGTKLPGPARKPDLRGDYRQLHVMLAGLKCCYPPAGGKQSVEVLAEDLARLQPGEFLNDTCIDFYMKYLEHQLPPDQRHRYHFFNSFFLKKLQEKPKSVKTADGQGGKSPGVPEQRRLAHQRGVDLFSKDYIFVPIHGYLHWSLVLICHPGNIVRKKPYKAPLPAGEELEREEQAEQEEQGIGTPALLHFDSLDGACVLVESHEWEERAGDDSQPDSVPRRWAKSWEAAVAAGLVPAPPKIHWAAKDLLRGVSLSGRLPKQTNHTDCGLFLLAYIEFFTAANPKVVVVNGCDAKDVLPFDYNKEAASPATFMKPDWFDRANTARLRDRMRALICGLMKQRLDEKLEADAAAARAMALTAVAAAAEGEDQNGDGDGGQEQVAEVAEAKAAADKARAEALGALAQDPKYVVLCRVLQEQERKRQELEEKPLDEKQPGIVYLQPKDYLHLRTVNPSGFDAAARRRGGAADDSDVLMDSDDDEDGRDGMEDAAAVIVTPAKHYTRGAKKAVQAAEAGRTARNQKAPATAAAAAALTVDLSEPDGAAGAAAAAAGAGGGGSGAGHDVVDLQDEGDFDDNSTEPDTDVAEAAAPGAEPQQQQQQQQQQQQQQQQLQQLQQQQQQQQQQQAAPAEDEAENEDMESEDATQGDAGAEGAQPMDLDGGGGGGGGGGEEEDFGTEPDELAAARAEEWDDEEEYGDAVEDVFADDEAAEEAAEAEEAQQQEQALGSGKKQRAATELEALPPAKRPKQGADAADDGAPAAAAQEAAGKEAEAGAHEAHEGPPSAAAATDGMAASSGGKASAGKSLKRRKDPTPLPGGPAAPSPAAAATAPPTGPDQQAVAAAQPHGERHDKSCESMFARLVKARANKPGSGRTPDVAHGPAVLAAAALRGQAAGRQRHQDLPHYVQHHGQQLLRGAAAGTARLHVHFDDNGNPCDAPAVGVVPGMQAPLPDEMPSLFNVWCF*
</t>
  </si>
  <si>
    <t>C_430073</t>
  </si>
  <si>
    <t xml:space="preserve">MDYGYAAEEPAGDAPTAFREAEKKYQLYREQQMKMKNGKLRAGKLVTRPTDMSEVLDLHPDAAGNGSLNEAGATSSSGQFTADALQRGEVVRHVVPGCPGAVYTFAQHAGLVFLPAALPAQQQAALVAAALEDYCQPPARTNHTRLYGPLPGLWRAATERLRLNWTRRVEEPAAPQTGAAAGSRGGADEGEEEDGGGGCAGPSYEQCWSRDGPGPAAEQLLRKLRWATLGPQFDWTERQYDFTGAYRQLPPSLSDLARQMAAVVDALQAAGMQLMPAAAEAEVPQQPAAPRVQATEPSQAAAGAVSAGLAPPTGAAPAAPRGYEPDAAIVNYYQIGDVLGGHVDDVESDLAQPIVSVSLGCPALFLMGGRTKATHPSALLLRGGDVLVLAGQARSCYHAPIP*
</t>
  </si>
  <si>
    <t>C_430074</t>
  </si>
  <si>
    <t xml:space="preserve">MRTAERCCLAERRSPAQQPAAKPASPAATVSAQKQNGNDSNISAKYRAFMDAWEAGLSFNAREERQGTWLEVRALFLCTRXXXXXXXXXXXXXXXXXXXXXXXXXXXXXXXXXXXXXXXXXXXXXXXXXXXXXXXXXXXXXXXXXXXXXXXXXXXXXXXXXXXXXXXXXXXXXXXXXXXXXXXXXXRLGPDTAAHPLDASGLVASVAFPGDGRAFFRSAFVRTLEYEAEELAGRFLFRGALGGRRRGGLLGSAGDLTARNAANAGVALHRGRLLALYPAASAPACIRSGAGDAASASASASTTAAADLGSVAVDLLAAAGCALTWLLRPPRHQFKSVVTFWEEEEPAAAAAAPAPQGGFRAGAGVAAGTGGAGGEGGGRQLRYSVGGYCCVHDIGLTANYYLLLQPPVHPEMWPFLFGEAGAASCLRWRDGEPAILHVIPRPGSEAERRGEQPVKLPVDPALYVTHVVNAYELPNTTASGSAAAAGPASASAATATGAATAAASASGAATVKAFGKVAIGIKPLKQRRAEQAAAQQAAAAAAAAAAATASSSSAAAVLAALHDAAPREAATAAPTGPPAAAAASATAASTAATATAAPHRRLVLDMIAYDSLPALGAAPLPEQAARMKDPEAGCRPRLQRLEVDLTSGTAALAQPAPYPDSHMELPAVNTAYTGRPYRFAYGCSADFAQGSSGIVKVDMDTQQSQRWLPPTPGYVCLEPRFVPRLPAAAWRPLGAREAAAAAGGSSSSLSALPVLPPPMQGRQRGEDDGWLLVYGFDSRQRRSELLIFDAWALMAGPVARLALPAPLPHGLYGAWADAYFGPQQR*
</t>
  </si>
  <si>
    <t>C_430075</t>
  </si>
  <si>
    <t xml:space="preserve">MPVPEALKDSPHHRYLEVAIDAAVAAGDVIKGSFKGPKQVEEKLNHADLVTATDKAAEDLIFGRIRAAFPDHAFIGEESAAAAGGAAALTDAPTWMVDPLDGGHGTRRGDGGFDIRPRPRPHLQINFGGCWDSAAGALMVSEAGGTVLDPAGGPWDVMSRRVLAAGTRQLGEAVAAVLAGCKLSSREVGPPPAGGVVSLERQEAAAAAAAKAQE*
</t>
  </si>
  <si>
    <t>C_430076</t>
  </si>
  <si>
    <t xml:space="preserve">MPETGAMAESRDSVANGSAEAERLRALLLGRSPTACVARELWRANTGTYSAYRDLLHARKELAAAAHAGAEGASAALRAAAAPHTLPATVKYSFEGVKHVLAESTSPVSVVAFAALRNDLLAYGCADGELWLVLLPAAGAHTQPVCSKARRMHGQVVQALDWTYDNSQLLSVGADASLCVWDVADPADPTCIRSISCPATSFLCGRFHRVNFSLAMVGTSRGALEIWNSNTGMQHSRYQLATEKSGVAVTAIECSNHHVFVGDSTGTLHLYACELKERQLSRLRPAFRLRLALPGSSSSSSSHAAGGAGGGCSVTTLQYVPFCRATDSPVLLAALQDGSLCVVKANEVRHTAELHLRRWVQPPSAAALPSNVLSSAASSSSSTPSGPSFSTKAHLPAASPSASPATAAATAARSVAATAAAAATLLRLRPAICPLSPIHDVPIITYGSDDTSVYIVDVSAKSFSAGAGAGGGGGGGGGGSAAAAAAAAGQDRPLIVNALKAHRAAVTAVSWSYDEALLASADARRSER*
</t>
  </si>
  <si>
    <t>C_430077</t>
  </si>
  <si>
    <t xml:space="preserve">MRVAEGGGPGGGGGGGGGGAAGSTADADRGVVAFLDFYKAYDTLDRNFLYRCLAVMGVGSGFLAWVKLLLTGTRSAALANGYLSAFVLIIAGVRQGCPLAPPLYLAPAQALFAYLDRAGFDVSWADIRLVATAYADDAAPFLRRMANVPGFLAAMETFRAASGQRLNLDKVELLPIGARRRATPAPARAVAAGLAAGGAAAGNMAAHSVAATSVAAAGGMAAGGAAAGGAVAGGGPGASHSGGGSLAAGGAPPPPPWCSSYTRPPTPSAS*
</t>
  </si>
  <si>
    <t>C_430078</t>
  </si>
  <si>
    <t xml:space="preserve">MFSIPAGTPYVDRPPPRAHKPCTSAAADR*
</t>
  </si>
  <si>
    <t>C_430079</t>
  </si>
  <si>
    <t xml:space="preserve">MCSGVTLDGSGCPDAQAALDLHNSYRAAHGGVPALQWDAALAADAQAYAEVLAGLGCTLIHATQPPGFSATRFGENLYMSAGYPRTPLTCAPGITSWYNEVSYYKFTSTPYTDSYSTGRVVGHFTQIVWRATSRLGCGMASASYSFPGFPAPGQCKVVVCRYRQAGNVVGDSNYFQNVLPKA*
</t>
  </si>
  <si>
    <t xml:space="preserve">MMLSSKVHTSRASVPRSAKSAVPFTGVRRGTSVRGSASMAPVAGVTVKPVPTKPYEGQKTGTSGLRKKTKEFMQPNYLANWVQSLFNALGDEVNGKSLGLGGDGRYYGKEAAQIIIKLAAGNGFKKVVVGQDALMATPAASALIRRRHLYGGLIMSASHNPGGPENDFGIKFNYNSGEPAPERITDKIFGETSKVATLNMADIPDVDLSKVGVTKFGEFEVEVVDPVADYLAQLKEVFDFALLKKFLSRKDFTMVFDAMHAVTGPYAKRILVEELGAPASAVLNGVPSPDFNGGHPDPNLTYAEELVKIMWADEAPAFGAASDGDGDRNMVLGHKFFVNPSDSVALIAANAQACIPYFKGGLKGVARSMPTSGALDRVAAALNVPFFETPTGWKFFGNLMDAGKCSVCGEESFGTGGDHIREKDGLFAVLAWLSILAYRNKDVPEGGKLVTVADVCTEHWKQYGRNFFSRYDYEECASADADKMVAHLRDVIAKSKAGDKIGEFTLATADDFEYTDPIDGSKASKQGLRFVFTDGSRIIFRLSGTGSSGATIRMYIEQYTADPAKLMLDAQVALGPIIQVALELSQLQKFTGRERPTVIT*
</t>
  </si>
  <si>
    <t>C_430081</t>
  </si>
  <si>
    <t xml:space="preserve">MSTAAAQEPEVLVDMKGSVAVVTLNRPKALNSLSLGMVQQLLALNTQITAQPRPGEPVSCVVVKGAGGKAFCAGGDVKELVVRALARNAAGASASGPDPAAFGVAFFRTEYANNAAISQLPVPYVALIDGICMGGGVGASFHGAFRVATERTILAMPEAGIGLFPDIGASFFLHRLPGCLGRYMGLTGERLTGAEVKDAGFATHLVRSARIPELEAALVALGPRAADLSVVDNLIRSFEEPLVMAGAGAAGSLSSSALLEWKLPLINVHFGCGGVEEVIASLEGAVAAAEAAVQQPAAGSLEAAQAAFLKSTLAAMRRGSPLSHAMTWEMLRRSAAGHMTLRQALEMEFVMAARCVHGQADFLEGVRALLIDKDNKPAWKYGSVRQIPGEVVAALFEPLPGEGPLFGGSGSGSGSGPASRM*
</t>
  </si>
  <si>
    <t>C_430082</t>
  </si>
  <si>
    <t xml:space="preserve">MTSGIPESRATAIDLLYKALKDVSRPQNLVESLPDFVKFLVGLIADPNFKIAISSMSILGELASKVGSELEAHLSVVVPALLEKFTDSKILVRAANMKAIKKLMGATSPGGVLELLALGSSHTSWRAMLSFGRSAYQPAAVYSLMRAGMGDGKDKVRLVALEGMAVLGARAGKAELTALMAGQKPGARPLAEEHKREVMVRLANPALPAINGDGLVEHCVELPAAAGAEAADMRLADAAFGGAGGTKLPWGDPSTPPRPRLRTATSSDHPGSSSANGRERPAGPGGGGGGAAEGGPPAGRRQASALHLDSVRSGPPAMLHHGVEPGGDGGLWSPSYRPAPMPSGAAFGHPPSRLGSHDSFTAGAAYGGGGAGGGGGGGGGYPISAASGWSLSAARPPPLHMIERPASPLREAASNGHLPAASHPLLSLASDSSQERSSAGSAPPHARDLHGGAHTPSALQPLKHHWGAARSTEGHPAGLKLPLEGLEDSPLSPAARNFQPLVSSRGSAPGVAPSEMAAAAAAAAGNHHHHMRGDGLEYIPRPSSVRTQAAAELRESRDPRAPPSHSLSHPPLGAGSSAATAPGGGGGGGVQHSSSAMALWLHQGGIDDHTASRQETFSPSKAEMLARLKVRQIEKRAVTAQMDPPPGSSHPHHHGDLLLASANDIAPIAAAASHGSITGGVPPGRRHLFTQLSDNQRDRGGAAGGADRGYNSVLNTPTRAGGASPSPFDETPASARPPRTGLAARLGRATPMAVDPGSGAATSRSPPLASPGVYATASPAASEDSPARPLAPASPALNRLRARSAEV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CGHVQV*
</t>
  </si>
  <si>
    <t>C_430083</t>
  </si>
  <si>
    <t xml:space="preserve">MALPGWRRSGDLAALLLAVWMAPSFVAKTTPAERGVTSSPRPAPLPPPPPPPATTPAGILLEGNNDPSNPASWWYLDAGVTLARHNLYRTKHQAQPLAWSTRLQKEAQDWADNCWFAHSSRPYGENLALGHPSITAAMDAWYSEEKVYDYANPQFNAGHFTQMVWQRTYLVGCAIGVCPDGVSYVGGVWMGKLYVSGAGSEGFRGGAAGAGCRHRTA*
</t>
  </si>
  <si>
    <t>C_430084</t>
  </si>
  <si>
    <t xml:space="preserve">MLALVVKFLALPDRQPLLTFLRAKPEAVSIPFISWIADQEATAVGEQKRVLAGICEELVMIRERLDDERMEALYVDSLAAITAGEQAAAGGEQGAAEREQAALALAASPEKYAVKLAEVVTGRPVVAGGYGDPVYDLLVQAVPPAALSPQGVKKGHEMAKELAADLRARRKRSVQAMIGRAQLTPEQADRLMAGSNASRILDMLLLLASTPDRLASLADCFTPPPLPDEEEEASPEXXXXXXXXXXXXXXXXXXXXXXXXXXXXXXXXXXXXXXXXXXXXXXXXXXXXXXXXXXXXXXXXXXXXXXXXXXXXXXXXXXXXXXXXXXXXXXXXXXXXXXXXXXXXXXXXXXXXXXXXXXXXXXXXXXXXXXXXXXXXXXXXXXXXXXXXXXXXXXXXXXXXXXXXXXXXXXXXXXXXXXXXXXXXXXXXXXXXXXXXXXXXXXXXXXXXXXXXXHWCVVRALLLYRR*
</t>
  </si>
  <si>
    <t>C_430085</t>
  </si>
  <si>
    <t xml:space="preserve">MGLPPREANLSIASTTALSANNAQVVEVPYKFTLEDLNSRSYWWLHEEQSDKYSSTQFPLLTKLRDHLRKAVLLANMEICFVRCWQLYEVPKGEKPPSLANCLVDFNEPTLLDPPANPLEEPAKLKQRQRANLGALSPCLELLSGKSKGHYRKRHLLKKLGSQVTSARQMLQQPGIAQELESCPKELLTELAFTFAAFQPAILDEGLKGSMSPLDPKSQTRVIEDVAKKVDDDRDDRAETDSPLSLADLGLELARTVMEHRPAFKMSAWLLQAACMCGHYELVDKLLEPQDCSGLGELEIIKRLRGAWLGYAAYHPLQPCRGKDAAKAHTIDWLDFKCSLARAVLIAHRIIETIIDRDDDLTHSMMYPTGAGRQPDGAVGAGGGTGASREHSQTQRRKSPARKPSRQSGGAPRSNDDDDDDDGSADGRGSSSHRGRRQGPAPVAEATEAQQGEPMKPGVKFGVDVSGGSEAAGPQHKAPDDRDAEDGVAEHQELTDVKWNLVRQLFHQKHRRTAACKPLALACLHYILAEKKKIFLEIQAEKERVAAEAEAKQAARKVARSRPASGGSRAPLAQESSMIEDEDVDDLAAAAADDAQRRKDDEAMTQKKYRKLHRLSVQAAHLAVHSTSLSTVSDALQVIKSVKAWPAVDLFMLNDLAQHFPLQCASLLSAIPLEEVDLEDNVLPFQLPPGFVTVAVSDKDSKEFREEGGSGSTQDAAHFATQHDEDVSIEASLLVQGKVWISLFLLFMPSELRSPTTQNALRVLRCAFFAFLWQGPGSCLVAVAAAAGAVVIGLASRALVAIFRILFYGILSRVWGVLVQHFPAVKAGVDRLRGHRSSRGHKGIASPSMYKSQAQIVPTAHSVPPTPLGGAGGGAGAGGGRAGAAGGTAGADDDGMAPMDEFSALTSHLGKGLWHRFVAHGHNAVIDKALGWGKGSTSISCRKVPLPVAYAEERDPAKHVRQLDTSLLEKLLNAPGVHPSVFGSRVLRAFILFKWNYFTKFFIIFQFLLHLTYMSVFIAYAFTIKDMDPVDGRESGPGADVPGCQLEAPTRLQIGLLSALTVMTIDFIVQEFRQIRHFGFRILNHTWDLLDLTSVALVVASITLHFSCTSGVSPLTLRGLAAVQVRETGPPLLPRILLLFMRLLYYAMASDRLGSFVRMVLETTYGLLLFFLFLSVIFVGFALALVVAQGSIADIKQTFIKLFTMMYGDFDADFLTNIDSGALGLDALTQIITSFYMILVTIILLNLLISVISESYERIRENERWESLRNKALLIVESETQLYQFFLAWLYRTLCPPSSDAKPAGGEAHGRKGRRYLYVIAPENARRVMATEEDEEMEDEDDEDDDDDDDGDGQWNGRLGEMKRAVQGSSRSTVDGVRKEMNKMMKRMEELEEEKKAKELAAAIELPLPAAEGAGVGEQGGQQQLALQRVPSVPAQRAPSLSSPLRSSRNQSTAAGAVAAAADAAAARVSEQVQGASEEVQGAVSSLRAEMEKQTTQLAKMMQLMHGGGGGGHAAYSQPAPLLGASTAAAAADAAAATAADVAAAAAWVSEEMQGAVSSLRAEMEKQMNQLARMMQLMHGGGMGGHTVPSQPTPLLGASLGAPPGHSNGSLASRPSVPGAQHPLPPVGARRVSGNGSTGSGPALTSEVSEMLHALSAPAAVPPGKLMGSGSHPGAHTQRAESPSVPEAEV*
</t>
  </si>
  <si>
    <t>C_430086</t>
  </si>
  <si>
    <t xml:space="preserve">MRFCTYCVFDAGACAVACNSCAGINTNSSSVQLSLLGCQAGPLTIVVDASGQLACQEPAPAMPFPPSAPSPPGPEGGLTGSVIVWHSHEENGTSPLSITYTAVFDTGNNSTLTSQFSLGALQQGADVVTGDMVTFKVKAPGTGRRRGLRSDAFVLDCDPDSGLCLDTDTAVLNGTGTGAKDFVINGKPVNVTSIIMLATVCGTQPLMSVSALRSTLFNPASGAPTRATMQEYYDTCSYGKLNYLATNNLITTVNLPCSALYQTTASGTQVFYDSVNKCGDPERLGWVRDAVVQAQQNLGLSDISFYKRRTLILPKRNACAWAGTASVGCDTNCITLMNQRTSYLDVSSTFHELGHNIGLQHANSWNSATGDINEYGDFTDPMGTAWPANDPYQNKSFICHAAPTAFKAGWATPSYNFSIAGGGLVPGSPRTLAVPSMHLTDQNFVYFNISTLAPFPVTWPAGAPGLPKTNQLFVSYRVRQTGVTGYDSGLPNDQNRRVWIHSYNATYRLPPRPDPDALDMGPALVAVLAPSAPAAAGSMRTARSFRVNYGSIAGSTSPVNGLNITTLSVNATHAVITVCYFRALNEDGAENGCANGFDDDCDGLVDDADPDCASGVPRAPPPKLR*
</t>
  </si>
  <si>
    <t>C_430087</t>
  </si>
  <si>
    <t xml:space="preserve">MASVSLLASTVRASGWLGLRCFACSGRTLLDGTLQTLARSAYTSPADCARRNHSSLSTKEPAGTSAHAYVGSLTAGTRDTAQTHVGSVPADRLIWLPMPKLSHEMTHGRIAKWHVGDSDSGSGADPGRPTHVSEYDILLTVDTDSLVEEAYRLDQFAGTVSLLVESQEEAHVAGLLVAEGEEVEVGRPIAVLCEDPEDAAAVRAELLQDQHRQHQQQQQLEEERATAEQTRLTHSSAPTPVSRSAEGLVRSAPPPRLLEWQSYLASSSKAASSSKCGCM*
</t>
  </si>
  <si>
    <t>C_430088</t>
  </si>
  <si>
    <t xml:space="preserve">MARLRALLDCGYERRRLDAKYAELLAAFPHLYYRDRMALAAARAAHIAAGPPAGELDYDQRAGIWDAAEPVAPIVNLIISSHSVRYCHSLMRFGSLDIHALILKAT*
</t>
  </si>
  <si>
    <t>C_430089</t>
  </si>
  <si>
    <t xml:space="preserve">MDGEGAGPEAEELRRGIEDMKRAMSEERQRSEEAAAQLKALTVAGGSRPGTASSAAPLPAIRLNINLTAGTTDERLKEMEAALEAERAEFQRRLEEERATLAAVLAEEKSKLEDHLNAQKKLFDEERQRLLRDMYEQQGADIDQQLAASVMSIEALKAQRDRLKSAGGNGGSRNTSGRNAAQAEE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AEEPGGAGEGEACAKAEQEKGALQEQIAKTMRMFQEQLAQTVKMAAMLQAQRILGAATGGAAPQLQMGPMGPVATPMGGMGGPMGLMQQPSAGSMSMGGMGMGLPGSASMGPAAAAAAMGGGLPGSASMGGLPGMGSMGSMGGAAAAGAMLPQPAGPTEVDDPPTQEEIVAYGKYLGMDVVEDADLIHIAEWALTAPLPEGWTVHLXXXXXXXXXXXXXXXXXXXXXXXXXXXXXXXXXXXXXXXXXXXXXXXXXXXXXXXXXXXXXXXXXXXXXXXXXXXXXXXXXXXXXXXXXXXXXXXXXXXXXXXXXXXXXXXXXXXXXXXXXG*
</t>
  </si>
  <si>
    <t xml:space="preserve">MLLAEALGLETRNVANSYLLPVLRSSSATAGPGSPHTATAGGGSFHEAQQWNANMSPKALTALRTTRMLQSLGQKVIFSNDPYVNSAFESLLTTKVSGVPSDIAPELAELIARRAPPGGRLRPKGSKAAALKRAKRLVGAGAAPAHRVIVPKLEEYCDALGRQRPAPMLQAAALLMQHGYFFAAIKVVYSNFEALQATLSEMEGLVAQHMATGDWDTAAALWNWKDPDRELFLKQFKELKIISYYLDVRKQLRALKDQGVVALCRVEREMLLKGQEG*
</t>
  </si>
  <si>
    <t>C_430091</t>
  </si>
  <si>
    <t xml:space="preserve">MRIRTPLLLSAILVALLIHQDADGLLDEQLPDLAVALASLVAEAAAREQEQRAAAGGGGGLRRNPSCSRSTGSDDGGGRRSPTARSRSPSCSPSRSPSPGRRLAQRRTQSLRNSSSGMDVPSNGNDADDTGAVAASSSTLAPSASFPAPGACLPGTARPSSTRFGPTPPTSGPPPASTNSASGAPAASAPQPPADLSSFQQTRRQRLQQQLQRPQLSTGGGGPGNADGLAPRSSSSFTRVPASRLVMGGVSQSLDGGVWASAEGAAAAVVALSGESWWAKSTVARELVFLK*
</t>
  </si>
  <si>
    <t xml:space="preserve">MASKFLLLALLGALAALSVNAGRVDATGRTLLQAKPPRFPYCRCDDRLRVSPWRLKWDGYLQGVANNDWICFKVFTNFTDTRCTGPVDLQPACCKPNLSKLEFDVAPECKGTSNRALINKDVTDLKTIAVEVLDNGRAILRISKGLDYSAATLPAGGLSVCVNRLAGQCTISELFMSPTSVQYALFNSKNCCPTGVTGPGGPTFPTPVSAPPPPFRDRPVASPSPPPPPPPPPPPPPPPPPSPPPPPPPPPPPPPPPPPPSPPPPSPNPPPPKGPSPTPNNFPYCNCATYGRNSFPWRVSVLNKTTTATSERVCLKLYVDPAVAAVCNNKFGCCKQGLQKIELEATSTVPGQCKGSITPFTLTGTTDIKSSFLWDSTRPVLKFTKLDLSYDLGVAGAALCFSLKGPGCTRLNQLCVSGKQCPTAVFNGQTPYNTCCPSFYLDA*
</t>
  </si>
  <si>
    <t xml:space="preserve">MSRGNKRDIDRARAQKRQEANGKGKNADGLTPEQRRERDAKALAEKIAKKEGAGAK*
</t>
  </si>
  <si>
    <t>C_430094</t>
  </si>
  <si>
    <t xml:space="preserve">MYGGGGDRGGDRGGGGGRYGGGGGGGGGGDRYGGRAIFVGNLPYDVREKELDEIFYKFGRIRMIDIKKPARPPGFAFVEFEDPRSAEEAARRRNNYEFAGMRMRVEIARGGEAAGAQQPLRIGYRPIRNTMGFRLYVKNLPRSASWQDLKDFVRRVCKPLYTEVFKDNRDNVVGVVEFESKEDMKATVRKLDDTEFANPFDKGHYVRLTEDLEERGRSRSRSRSRSRGRERDRARDRSRSRSRSKSRSRSRSRSPKRDSKSRSRSRSPAAEGGAKSKSRSRSRTRSRSRSKSRSKSRSRSPPPADNGKEERKEGDAPADD*
</t>
  </si>
  <si>
    <t>C_430095</t>
  </si>
  <si>
    <t xml:space="preserve">MRKHADAGEACERCCALRSSACLGLGWTRRRHHARVWVVGLVNDYYWSGCGHPRGLGRCGCTSQLRLGLLLCVVAIALLDSVCAALHPEGVHGRAVGGCNTDGHACMLPSLGLSVVRFGEVRVVQNGASWAQCLAGCNAICARVLRRDPVWWRPVHAARPVYGAVVTASRW
</t>
  </si>
  <si>
    <t>C_430096</t>
  </si>
  <si>
    <t xml:space="preserve">MRVRGRVRVPAQSPASLAHALATRLADGLGPDRCGGVAVLVVVAAAAEGQQQEQQQQEQLQHVAAEEAAGQEGSAAAWLPPSPFPTLPPPPSAAARCCRVEACVSGAYAAGLQLQPPQPPQPQPQQPQPQQVLEMKAGAPQWQQPAAALSRALPACLEEFLDRAGCSNLAISIHTTTTAIDTTAPPPPPPPPPPPRAAGGSGATGPTSPGPPSSSRRLPDPTSPNGPNGPTGQNDLTDPRDPTDPTDPAADPLPPPLLLAPVRRLVGAVLQQHVPADHPAHRLSRRSLEYGPLGAHLAALCRREAARLGRPLAVLELGAGSGGAMRALLRALKEEAAEEEAVPADAVAADTVAVAAAAIAGSGKAASGTGAGARPAGASLAGANDVASAGASVGAGAPAGLLLSRLVGRYVAVEPNAVHAAQLAEDEELAAALLDPAAAGSSGGSGGGGGVEVVRARLGPLPPPPAAAAGGGAGGGGGQWAASLRLAARLCAAAGVPLSEALRRGPDAVRPTQLFDRELYMSMDARRVLTGPLQQQQQQQQQQQQQQQQQQQQQQQQVMGGAVESAVWGVGKEAGPAPKCGTFKRCCFLLPPPQPPAPPAPSSDDRRRRSGGDHPCGGGGGNGGDGGGGAASCWPAGEALLQVLAASPSPLCYVHLVHCGGAAAEPEPAACAFGCRGWQWAAVVSGVRYSARVCGVAAGAAQTTAGAAAAPAVMAAAAAATAAEPAAAATAAAAEPAAAVVDPALLAACLDGTAAVDWVYDSVRALLPYSVGTYAADLGPSDPRDVELATHAFGGGGGGMAAAAVGAAGVKAGDGPRAPPPIGMALDGGSDEVGCGAGADAGVEGLGWAAQVPSGAAWLGPGGGGGGGGGGGGGGRLQLLAAMKRAADPAGLLVAGAPPLLQAAALQLAALGVGGEEAGGDGAGP*
</t>
  </si>
  <si>
    <t>C_430097</t>
  </si>
  <si>
    <t xml:space="preserve">MQVRASRSGCQAHATKRDVKALKAALPSRSRCVPFRSSSSIISSRASGLPANRVNERLWLSALDSSRPPPFPLMGKDLVLWRDGGGTWRAFEDACPHRLVPLSEGRIEKDGTLLCAYHAWRFDGGGKCTSIPQELPSSRVQPLPWFFRDLPYSYDFFVENVTDPAHVNVSHHNVAGNRYAPDQYFSVDPLREVSAAGGFKYAVNVGGMTVAFRTWLGQHAGGGVPYAGGRTTPAPIDRSKESLFDTYHTHTAQCAICKPALGRLQAARTAAVVLGAAALVAALMVTGVAAAAKAAAAAAAGAAAADAALSALASLPPLQAVIAAAVALAAAAAVRVLDGIIDAMPMSMCSVDDNDDHYGMLLPLQA*
</t>
  </si>
  <si>
    <t>C_430098</t>
  </si>
  <si>
    <t xml:space="preserve">MSTMVSYFATTLRRLVADRSLGIIALSRRPRERDIMSEVKDPIKVQQLGLLEQLRPLLAGRCVQLFAAWAGLLAATTVQQQQPQAAAGGGSSVPQPLAPADAQLWHGLPLALMRPPPLGPSSDLDPALAIVMQATVSGPCYLTIAQPLAHDAGELLRLQLGAPPPASWAAEVADAASVAAASVDWPPDPAAMQHGVWPAVLARGPVQQAVSLIATLGAAARLLQEDDTGLGCWVPIASQPGAMVTAEGDACAYLCAYLAAMLEQVADVRALHECAQQQREKGQQQQRQQQQQQQPRQGAQPSSQQAATGAAATGAAAAAPTLLHLCTMLEPSAVVDCGAGSKAKPPTCSLAWMAAAGGLPAAGSAADRQQQLLTSFAVHHWLPVLAHATPLPRGPRPAASSSPASDSKGATKPPSKPKQHSTEDGGSSGGKRPTAPRPRRDPSRSATAAQPAHSGPSGSSSSTSTSSGSRRPRPAPPARPAATADGNAAAFMAAIHTAQAQFAYKAAAGAAPSPSSRSKAAGSGSTGPSSSSAAAATSSTTVPRKSFLKLTPEEQARAAATATLPPGRVLGFLRTATAGGGSSRRVAVGVCQMLPPLLASRGYTGSQALAAALTRGMQCREVEVRDVVSALYVLATFGGDGSSSSSRSRSRSSSSRSSRGSSGSSSSGSGSSSHSSDGDAAAFADLFAAAADFLSPRLQGGGGGGSGSGGGGCLAPANLSRVAWAYAVAGACGLLPNSGRARRRVDGFLEELVAALRARGVELSGSSLECRGMTGQALRVWAALRPQLLSGSSSESGSSSSSGSSSSSGTSSSSGSSSSSGSSSSSGSSSSRSRSSTPGAARAPAGSGRKPEQQQQQQQQQGKQEQEEGQQPQGRRGGGSVDEGGAGAAALAALARSRSSVKGWSVDIWLLAEEDGGVPAAGAGSSSSGNSSSSSSSSSSSSSTSSSRGALQEGGAGASRRVAVAVEVDGPWHFTTSQPVRLLGTSRARDAALRALGLVVVGLDYRELPPPTTPPPPAAAAAPAAGRAGQAGKAAGKVERGGAEEAVWLAKLQARGLFSHMP*
</t>
  </si>
  <si>
    <t>C_430099</t>
  </si>
  <si>
    <t xml:space="preserve">MDAAKSAARASGVEVVDLSIGASDLAPPPEALAALKDSIDDPTTHSYCLKSGTMPLLEAACKWYGERYGTQLDPNCEALSLIGAQEGLGHALMAVADAGDGILMTSVAYPSYFGAVRVAGLDPIYMPLGPDFLPRLDAIAPADLARSRVLLLNYPNNPTSAVASAAFFQAAIDLCRRHGILLIHDNPYVDLVFGEEPSPSPLCLPGGRDCVLELFSFAKSYHLGGFRLGFALGNRNAIASLEALKAPIDFNQYKGMYVWLRLPAGVDDVAFCQRLVADTGIALSPGRGFGPVGAGFVRVALVQPEGVLAAAAEKIAAAMRAAKAALA*
</t>
  </si>
  <si>
    <t>C_430100</t>
  </si>
  <si>
    <t xml:space="preserve">MGGSGGGAGGRGPSLVALSAGSWSSTRQQPHSVAGGGGGGGGGGALARGALVSTLARGAGGGGGGGGMSVAQLEALRISGARTSMDVYPASSVAQLGGIGGVGLGFGAAGAAGQSPGRGGPHGLVGPPAPSRESLAFFEQGERPSPLVAAAGGGGGGAARIGGRGSLELGLGLGGAAVPPAARGRCTSSLDLVPGDRTARAAW*
</t>
  </si>
  <si>
    <t>C_430101</t>
  </si>
  <si>
    <t xml:space="preserve">MAQPLVFPDPTAEPFPPPGPAPTEPAGGWRRRSSGANSGHSAHSAHSPEHGHDGAAHGSHHLNHNHPYNHNHQHNHHCHHRHHQLHLHQRQQPHSSNAHQHVAAPSLSHSQSAYASRRASTEDGAGAAAAGEWSGVASDVEVCDLLRRDVTLRNTSMLAAGFSDTSHAAHVRSLLQQEESKRQSRLDALKHLEAEASRKHLASKWTQVEAWERRENAATAIQRGYRAWLRRTGRYPLKSSRQPEPSRPDTRASSRAGAASSRLLRTVRQPAPPSSSSVSFSGGSFSAGAGREGSAAALQGAGSGSIKGTQQRSAVPPLALAQSQPPASQRLSQLATATSARTKPTTQRTTARAAVIAAAGAAAEAMPAALAGAVGLRAPADSSSGGEEAPAAGLGPGTARTALLLRPLHDQSGAASRHARGAPGQLTSRSPDPLSPDAARGADGAVFAVSAAVMSPRVHQTPRREQLGVAAGVAEGPVPAARSDLAPGPVMLPPIKQTSAGAGAGGGAGAMSNLASALEAAIGAGCATPTYQASSPSYSGRTSFNGPPGSGLGALVFSGGGGGGGGGGGSFSGAAGTGGNSSLLGRPTSLQGTGQGYHEAASAPGCEGELPPSLSLRIGGDGPAQGSGYPAHHPAPQNARRGAPSLPANTMLVGSSLTAKPPPLAIALGNASNASAASSPSGAAATPGTPGGGGSGSRRSLDRMXXXXXXXXXXXXXXXXXXXXXXXXXXXXXXXXXXXXXXXXXXXXXXXXXXXXXXXXXXXXXXXXXXXXXXXXXXXXXXXXXXXXXXXXXXXXXXXXXXXXXXXXXXXXXXXXXXXXXXXX*
</t>
  </si>
  <si>
    <t>C_430102</t>
  </si>
  <si>
    <t xml:space="preserve">MPAGPDKVVLHPLVLLSVVDHYNRVAKDTKKRVVGVLLGELYKGQIDVTNSFALPFEEDDHDTSIWFLDHSYLEQMYKMFKKVNAREKIVGWYSTGPKLRESDLDINELMRGFCESPVLVICEVQGRLGEISEYLQLVLDGKLPTNHDVINIVQEIFNLLPNMNVESLSKSLAVKSNDMMHVIYVASMVRSILALHKLIDNKEGRLWAEKEAAKKEKEKAEDKAKKEAKEKEEKEKADAKAKADGKAEDKDGKK*
</t>
  </si>
  <si>
    <t>C_430103</t>
  </si>
  <si>
    <t xml:space="preserve">MLNLPPARVTDKLRGLLTEVSAKPALEKLMKATACSEPMAQRVCIEYLNRHGKSKVDPAKMLAFYNSHKDSVDFSRPLTVQDLLKHMDVAACIRKIQERVPGLPHQTAELAATLCMADADAAVQLLTASAAPPALAGQVFLTASPTDMYGAGGAGAGGADGRGPYGAGGQAGGGRGLPAAATVVLTPTGGALTGMAAQPQGPGGSSSGSSRVSADGGSYGHSSLAGEAAGSGALSPGAAAAAHAHVVQQAQAQGLLLQPHHLMQAAAAAQGIAVGGGGQALPPDPLSDPAAGLDIAGELKQFTDRLLQLQQQQQQQREAAAAAAAANAAAGGGTPGSAGAAGSASAAAAAAIMLPPSHIDMLSNLVLQSNAAINRYLVERQQLHKDLAMLKKHKEWADSRISDLIKKACESDKPFAEEVRGLREEVKRLRADKEVLEARCIEVEGALVGLKENVYAKDGARREAETRLQALEAEVSAAALREAEPAEAADGGAGQDAAAAVRNLGLGAMGLGLGPEAEAAGLSLEQQQQQQQMLALAQARGQLMGSVSQAQAQQQAQQQAAAANNLLGLGRLGGGGGGGMGGLGLGGGFSQLTGQQALGAPGAGNGGGLRPPMQLGTLQHQHQLGQQQQQQLGHIAGPPTNEALLRQLELLRQM*
</t>
  </si>
  <si>
    <t>C_430104</t>
  </si>
  <si>
    <t xml:space="preserve">MPVANATFVAGTNRRLPTPDKSGGFEGPPERILRLSFQVNELPVVLPSLVTRERWQVRREPPPSSISSSNSSSSMGGGFGSSSSRLPASTGPAAASPAAAGAAAADDRGVWVPHQALAVAPLLNMVQALLLAVFDGHGPEGHRVSGFARRNLPHTLLHQLLEGGGEGQEEAGGAGGKEGKEQGRLAAAGGAGKTAGASGSGSGTGHGNASGSGSGSGSGFNSTGGGGRGGGAVQGALWRAVESLDAQLAVSGIDVVNSGTTAAMCHVHGRALTAAWVGDSRIVLGVPAAAPAAGVVAASGGAAAEHKTGSGGEGGGGSGGGLSSSLRGLGISSSSGDVVAAAAAEGGAAPAIKWGHPPAASPPDGGGSGGSGWRVVWQSTDHKPELPAEAARIEAAGGRVARSVGPQGPVGPFRVWFKKQEYGGSYIDDITAVVVRFNMPPTARAQTLGAGAAGAAGSKL*
</t>
  </si>
  <si>
    <t>C_430105</t>
  </si>
  <si>
    <t xml:space="preserve">MAGELSIQTFHTPTDPNADPYQLPPLVDNSYRLVDKTEDGSKYDTAVDLEDHTGLITGDKLTTGLTLELPQSIADLVNAELGGGNGTRRRLSEQEHSLRRMVLEYHNTERSLKEFVQLQSLIRDVADTHVERGRRLQVNLKDLIGAVSGAGGTQSFVNLTPKAKKTTRTGAGGAKDLMIVGGKPLNITSVTFVFTSSCLKPPQYINTAWVSNNWDNAKAASPTAPTLQRYYDVCSYNKLRFENSINKVYGPIDFPCQGSWPTKGKYDITKSCADPELYGAWDAAKDYLKKVDPDTFKILDGIRRKIFILPFRPVCTFGGRANVGCPGGGDCLTWMTYAAENRFIDMSTVFHELAHNIGLSHSARNVCDGKGSCEVQDYGDKTCFMGSGYPVDPTKQILCSSAPQGYKAGWISPMVDPFAGADQTPTTGEFKYSDVPMGQNSTVQLPAMGATDKNFLRIILDQKGITPVNGRRRERAVFVSYRPRRMQAIGAMLTTVQLSNSVLPSTHPNYLYDSGLSPDFNRRIFIHEFNETADNNPTDDSYPPLIRNVLDIIPATGKPNTIGDGWGALPNKWEYAGSQGRLVLRVWSKSQTNATISLCFATVTTETGDACYNQVDDDCDGLMDDDDPDCAGVEQPQDKNDQPPPPAPIFKARSPPPSPPPPSPPPPKGKRGRRQA*
</t>
  </si>
  <si>
    <t>C_430106</t>
  </si>
  <si>
    <t xml:space="preserve">MEVPQQQPVSEAAEAPDEQQQPQHAVTHAATAAAPPAIELQQQGRIEHTELELAQAGRQQEQQQPGPPVEQPPVEQPPVLFARGSALEEGVRVHDGGSGADGGPGLASTDTPEGQRQQVGGDGGGGGGGDAIASRMSGAGAGSAAAVAPQQNHQAPRDHLQPHPQTSSHQYAAPPPPPPPQQQQPQSGAPQPPPQVHSQQQQPTQQQPHMWQMQQPSPRPAPPLLQPSTSGRLQASSPGQLLQPSQSGQLQPPLEEQLRAAMASPRQGLGQGLGQGQQGDGGAAAAERYRAIMFTAEGQAALTAALRRKAHEKATAAAAAAGAHLPDGSPEKAALQRRAYMESLQRAGEQQAALQRAMQQQAQRTPPGGLGPLHTASSPPPAAAAASGLLVVAAGGAGGSMQRQDSSRQQQAAAPGVAAQQVPPLLGSHADVGVMAPGPASGPGPGPGYSGASGSSSPSAATSRQSATAGEAAATAATAAGIPLPLLSPRQQQQQQQRQHSTQPQQQQQQQQRTGSQVLQREMQALMPGPVVVDGGFSAMRQQPRAPAAAATSTAAAPIASGNHALSAAGAGVAAPVVGASPRRQPSTTAGGGGEVGAPPNSQWQAVAPQQWQQPPPAAPPPPHNNKQPQQQHQQQHHVAPAEADAYGGQATAAAAHQHRQQAAPPPPGYGGAEAAAASDAQRLQSPHTYQEQFSQHPHQYLHPPYHQGQPAAVPHAAPSAHEAGGMPVEWRSYYEQQQYYQMYQQQYQQYQQYAQQQYQLHQQQQQQQQQQQQQQQQQQQVLQQHEADAAAAVAPGVASGSSERQTPSAVAAAAAAAAAPPSSSAAAAAAFGRASGGYASGEEPAGGGMLTPVAGAAHRMGGERHLYNQRQASQSLVLSGNGGSGVLPAAAADAAAADASATRQASAATAAAFHTPGRSHSEVMSPGQQAQPQPQRQPPQQHAPPPTPAAAHPADLQPYAAYGGSPYPYHQPQPHQQPYPPYAYPDPQLYAQQYTHPPYSHQQQQPGAPPHHPPPYHTAGYPQADYPQSHQQAQYQAEYQAEYQAQQAQQSYPSYPTYQQQQQQQQQAPSHRPDGGAPASAATAAAASARLVRPGTTHPAAAVEGRPVAYPPVGHHDHDHDHDLGQQRQQQQQQQSQPVTYPAATTPTSALVGSPPSVSHPQQRRQRQQQQQHQQASGHPTPAAVAASAADITPFTTASGTHSAASTAAAIAAAAATAARTHARAGDARRMRGRHGGGPSAAATAGAAAVATAGAAAAATAGAHPPPPASAPAPPPSAGAPADDLAPLPSISDMWAAAQAALGPTQLMDLPLDELEDVGVDVGDVGADVGHVGRSASLTAMAYAAHATAGSAAAAYPGYPAIDTGGGGGGGGMPMPPASSRKPHITIAGDVAGAPSPPRRSGSSSGLKKAKQQAAAAAAAAAAAAAAAAGRREAVAAGGAGSVAGGAGQQQAAAPVTPAAEATARPRIRIKVPVTTTAAAAAMRPAGSSLLHAASPPQELRRNVFARQALAPPAAAAAAAGAPARPAAVRRRPPPAVSSVRPRPPAQAPAGDAAAAGPVAATTSRPQQPSSGPTGALREADNVSLAVAAGGAAPAVLVAAAGGDTGRGPGGRLAAAQPRHEAAEDAGEEEGAEATQHVRVAEAEAGEVDEAEVAEDWGAAQEAQLLRLLELHCGLAAAESEEAEAGGEGDRVPPPAGLASSVQDGAATGAQPPQPHADNSESERTSESAVAAAPAMQRAAAAGAPHPPASPAEKPTTDQQEHQPHQQNQQQQPCQGPLTAEDVVEVALAATGAPAASVEDIAEVLGGWFVSIQTAAVAAVAVDAGSDAGGELWLVAPPHLRAEVVRAAVAATAAAAAAAADPTEQEQGGAPDGDGGLQREAGRRRHQVQVQLGLQLQVGRLLAEQVGACNAVYEQELASLMKRMAAAAPAAAGGASSDRGGHRGGKSNTGSDSDVDSGTVLAECGSSP*
</t>
  </si>
  <si>
    <t>C_430107</t>
  </si>
  <si>
    <t xml:space="preserve">MAKLLASAVALGTAVLSAAAWLDARRKTQKPTVECHPTEFNKRVLAACPSLNLPYQPIIFMTNPHVETIFAAKTRVAPAVRYQREILHTSDGGCVALDWHAVVAHVARRYPASRALLAAGWSLGANILLRYLGEEGPATPLQAAVSMCNPFNLTISNQGLKSGFSRIYDLNLATSLRNIFMKHALLWTGMPPPFRPDDVAAGRCPTIRDFDDAITIHSFGWPSVDAYYAGSSSALSVPHLPVPTLCIQALDDPIAPKEATPFEALRAQPLATTVTTLTGGHLGWVEARTGATGAPWSNAVMFEWLSAVVEEVGGGKQQQQQKQQEAEELVRKTEEVAAVVARVGA*
</t>
  </si>
  <si>
    <t>C_430108</t>
  </si>
  <si>
    <t xml:space="preserve">MIFRRSCGAGDAYSSEPANQVHGGPSRGASLLDANTSQLLPAASRGAAAATSNSGGRSYRRPPAKCQSAAITTAVTCCRRRGGGTDSSSSQHGGGDNCDAAVAPSPIAIPQHETAAAAMPTPGSAAAASLSSLAGGGGIASGAAVNGGGGDGAGNGVGRKAGDGHNNRRNRSSRLHTLRILFNPSFRRAMSSDPHSSPMSASSPMPLGGGGGGASAYVSDADSSVGGGGGSVGGSAHRKHFAAAVAEETASSGALAAAGRSLCGIRHHPQQDSAFGGGHEARTCWAATSPPDAAAAVSIFSSTALEAAKAPPRTPTADTAGGGGALQHTEPPLPPPPPVLMDATAAAVATAALLPGAAAAITTARAAAITTTCSSSTGSPTDIWQQPHLGIAGPTPTEWEVAALQRQQEAMAAQAAAAWRPPQPQHAVAPAAGAEAAAGHADVMHESAVLLGTNPALPCTMHRRCWALSDYAVTKRLYKGSLSSVYRATCKRSGIVVALKVFFRSRVSANALHVAKREVALHLPLVHPNIIMLYAAFYDANHLVLVQEYAPRGDLYGIHRRMGSRLTEKQVTELVLGPFLDALVYLHSRGVVHRDIKPENILYMEDWTPKLADFGVSINLAEERAVTRTGTKGYMAPEVLRCPLKHTHDENKDNEQLAYTSAVDIWSVGILAYELLVGFPPHLTTTTPLTPTPPDAAVAATGTAVVQQAGE
</t>
  </si>
  <si>
    <t>C_430109</t>
  </si>
  <si>
    <t xml:space="preserve">MVVILVVPWEAVSARTALATDPERDTAGRALTCRHQTRDSLVWSLVFQPDRPPAGRGGRKRKSSARDGSDVDSDGEEDGGSGEDAADTYRPQPRRRLEAAL*
</t>
  </si>
  <si>
    <t>C_430110</t>
  </si>
  <si>
    <t xml:space="preserve">MTRDEAQVAAAKLSAFLESLLATAARAAEAAGPDSDADNSEQEDDVAVPGRADQDGCSGRPRGRPAHRFRAEALRGLHQELLAAQSHGYLRLMGTPRLKQLLLALNETAGSGVSRVLAEDDEPKSAPVARVAACLEAVLCELVVLATPGLPTELYLEQLLERAVDAARHHLQVNVLAVHDVRFKRLYRAALMDEGDEPAAKVTKARGRPRAAAGHHAPRWCAPLLGQLEQVLALLSEVVGLVRVGVSGLIPLVRMSQQALTVESLSTLHYRALGLAVSMFKFYPQHRNTVMDEFVQSVLTHLSPGKHFPRHFPLPSADAPTSIQMTSAMVMQLVQVVAELPAVDAGSQAAEMCVNTSIGWSDYFWSEVFKKLPTARAAKAEAATDLRAWVEALVDDLLAAVPLPEWPAASVLLRRLVLAIQGERGLKSADATARLVCVDLLGQLSQRLCGLAKEADAPEATRAVAALLDAAKATAADPKAAEAADRGELLQQLLLEHLAEHHPAAGASAAAASTGAHTAAAGAGVAGAVADATSVSVSARQMIACLMLSAHTKAAKAGLPKGRELGAKQSSEAILRYRQVCERQRSCLGASTSGLPAVSREAATLLGRALLADSMLGRARPTLLRWLADAGGGGKARQEVQAAAVRAKAIKLLGGAIEADVRVLQMQEVQEGIRGALGDDSVLVREAAVDLIGKHISRSAELAAQYYEILTRASEDPGLTVRKRAIRLLWECCVRCPDFVHRSDALLRIVSRATDSEVGARGDTAWKETMRALVTKICSEIWFLPKFTIEYEDEVSHVARRPEQRAAQLGEVVAAVYAKSAFVSLPFHPGVPVVATVRGILGEDGKADSEAVRAGAREVADALLSRALELQGAADEPPQPEAADAAAGSLSPSDELFRCLLALHVLCLADVKLLHKASDPQRAVRCLAPYIKELPGRVEDASSRRKAEQLVVVLAILGSCLAPLRHLEEALATELAADLVSIITRVHHVQAVSVAGQCLCTLARILPAHKAGVREQAAQYFLLLEGDYLKKVANDPKLTVERFRMYPRFLYILGMLCRYGADVLDEPAEGSKHPSCSAALGLLLKYYNMYADSVRIQETVLQAMGFIFIARPALAVDVREVQPILAGALEPRAPASLKCRCLTSLTELLRVEEDAMLARQAAARREAAAAHTASTMPEAETRALARRNGEGDTGSVTSGLIQMLWERIRALATDVTPAASAAAASGQTPPSTPSGSAVSAAGAAVRRRALELMEVVIRGGIVVPWEAVSALTALATDPERDTAGRALTCLRGVVAANTAFVAGQVPQGVAEAYAFHCRLAALERPGQPPALDQSRPLMEGLGLVWSHVFQPDRQLKSKFLNALLKPMDDACCLASGTAARSDPHLLSFLAYVVAELPYTRMDELLAVLLRLNDILSRRAEGVLGRFQELRRLADARQLQGLLATVKAALGVSLMLLLKQYLRMAYDVATERVAK*
</t>
  </si>
  <si>
    <t>C_430111</t>
  </si>
  <si>
    <t xml:space="preserve">MGARGERQCSSQYPAMLGELSLEAVDPDLTAGQATDPLDSVAPGEVVRRLVERVNESTSVNTQVDFDPEAVKGLVTGDVVEVPLTLTLPQSVVDLLQLDSGSGGTGQHRRLLGDEVHSLRRQALEMHGSRRSLSDFVAFQGRLQDLIRSVGAAGGQEDIVNLVPTAAAATSTGKSNSAKDLMIVGGKPLNVTSVTFVFTSSSCNPTRVPRTINYDWVSSRWDNSTTPATFTSLSRQHDICSYNKLNFVRVINKVYGPIEIPCTGSQPTKGKYDLNTGCSDPEIWGLWDFAKSWLAKNDPIMSKGLFAVRRKIIVFPFSKGSGCGWAGRANVGCSNGGDCMTWLAPGVTDTVLDMGTVFHELAHNIGLAHSGRRMCDATGTCAVREYEDRTCIMGMGFPTDNQKKYICTNAAQSYKAGWASPLEQNGNSPFNGTFTYDAVTGDFNDNPIVLPAMGVTDKNHLRIVLDQTGIDRNNARQRALYVSYRARVPGIEYDNGLNNNYHQRVFVHEFNETADNKPSDQDNPPLIMAVLDVKGANGRPPVIGDSWGALPDRYTYTAPPGLGRLVIRVVSKTASTASLQLCRALVDVEQGDDLCFNGKDDDCDGLTDDEDPDCTGDVQAVASSPPPPPVRIFSSPPPPPPSPSPPSPPPPPKRPPPAGKKKSPPPSGSTSSPPPPKKRPNKGH*
</t>
  </si>
  <si>
    <t xml:space="preserve">MATFGAAQAAAASPAILKSSDQQQPVDAAAACPWLPACSRWSVTAPGHLSTDIEDLHEAACGGGGSGTYDDPQTGFMVFTAAALSKRKSCCANRCRHCPFGHYKVQGPRPRVNRLTQPALLQPSPGTRRVAASGAGAAAPSGGAGAESGPEAGVTLVVYEGDAASEALARMMAGAVAAAPSASPAAARGVGCLPQPSAPFVAGQRLALLAAFDVDTGRLWGPAGDPSTAAAAAALRAGSGADSDADGGSGSGGDVGAAMDASLRDNLDLVAVPLQVSGRSWQRDPAVAGEALTHVLTTAARLMQVDRVERVVVSRPEDGTPALFAPGTRGCVAGGWEALVQRANSQLQQQQR*
</t>
  </si>
  <si>
    <t>C_430113</t>
  </si>
  <si>
    <t xml:space="preserve">MATLAEAPTQGEGLRVVSLLPSATEMLALLGCNVVGRSHECDYPPAVRDSAPALTGAFNRFESSAQMHDAVTASLQAGKGLYYLNTDVLRQVRPDVIVTQSLCSVCAVDYSIVQEAIAALDSPPRLLDTNPMSLQAVIADLKRLGAELGRAAAGEAAAAALTARVDAAVATAQRLAAEAPGGAAKKRVVFLEWTVPLFPGGHWTPQMIEMAGGLCPINPPKPGGGAAPSREADPSEVVAADPDLIIIAPCGLDLPTTRREMAALAEQAWWRELRAVKAGHVALVDGNQHFNRPGPRLVEALEWLVGLLAGRPDLMPADFPWEWM*
</t>
  </si>
  <si>
    <t xml:space="preserve">MDGKKIPVGLNPAAYTAADNTVLTVIANSTGVYLQSTNIVMVSTTTLTAGKSIIHVIDGVIVSPKLLAMLPPPGSSPAPTPASTPGEEPAQSPSPSPSAGPASGTFSDVRQALTSTPDLFGFNGLLTGNAVVYAQTNNPNLVATIFAPSNAALENSEAITSLAAGAPDTTQILLRYNELLGSHIHIGEALTYADLNMDGKKIPVGLNPATYTAADNTVLTVIANSTGVYLQSGNIVMVSTTTITAGKSIIHIIDDVIVSTKLLSLLSGPSATPSPSPSPEPADPTYDDLPSALRGQGFNHLADLYDAAVNSAVGPILQSLLSAPITLFAPSDTSIDEYLSSQSTTFEAFLADSKTNPINIAGLVLPHIHIGHAYTLDEFTVGQVITTSTTGLEMFGAQLTVQEHDAKVVFSTSVGPVTVIGGIIRAGTGIIIPIDKVLKPDV*
</t>
  </si>
  <si>
    <t xml:space="preserve">MVVTKGSGHRPPPRRVSPSRKPPTAPTTYKSILALAAARKDLSIANAVLKKTAGPDFGPNAPPATVFLPNDEAFKLLLKALGVTQAQLLALPTKVLTEVIVYHAVPGMPLAAKDLKPKQVVETALPGYNLTITKDSAGVMILAAQSKAKVVTADLKAGMTIVHIVDTVLVPFDVLNPPVPPGAFDTPGGALTELGLEYLVGAIEAAGLGGVLNRTDVIGTLFAPTNDAIIRTQTALANNSLGVNLMYPQVVQMILGDHVHLGEKLMAADVAMRSTIPVGWAPADYATPDAHILTVTFNPAGPSVTLSGFPGNSAKVIKADVLVGTRQELVVHVVDGVLITTQTARALGLIQANGTTAPVPTPAPTPAPSPSSSGTGTVPVSTVPNLGAAIATTPDLSQLLSKALAAGLGNQVATANSPLTMFAPNNAAWAAFESMLNAKDPRLTAVANQIIALIISDHVHVGDSYNANALTNGQIIPIGMDPTKYMDANATTVRVTVNATGVFLAHQVSGAKVLRTILAGPTVVNIIDSVLLSRASAAALGLIEMPSASPTPTPTPVPTPSPVAGDTILGVISADISLAGIGQLIALTGLAEPLSDPDIEYTLFAPVNDAVTTFAAELQKIQTYNPANPQVLQLLYQILATHVYMAGVLRSSDLTDGQVIRTGVANTPATNVTVTINSTGVFLTATNTVKVIAADIAAGKSIVHKLDGVLVSPEVARLIVELSAGGGASPAPSPSGTPSSANYSSVLAALSSNTDLIGFNGLLGITGALQQLSSPNLVATFFAPTNE*
</t>
  </si>
  <si>
    <t>C_430116</t>
  </si>
  <si>
    <t xml:space="preserve">MGWPPVPSAPSNADPRSPTADHTTTTFSPVFDLELGSAASTPQAPQRDRQRSAHRGPHRVPFSVHHDPGAVPFANGPGHPPPLPSLRQQQLAPAVLPTAAAAAVRQQPLVQRSPATVAACAAAAMDRSQSDLQVMLQHSGVKAVAGAGTAALTPAAQRIMDLCRPANELELELSRRLRAFRAARIAKPVSAFKASSGALAASASAATPTAAATPSTFSATSNGVHAQPHKQPQPHPSLLSASSSPPGPTPGEIEALATELLGAGFVVQLLDGTRLSRDTRSCLRTLKHRFLVCVGWDRPAHAPGAATGTAAGAGAASGLASSGISGDGACGSGSGSDGHGHRQGGQGLGQGDSQPHEPLVVEVRFREQFLIAHPTRGYEQLLLAMPVVFVGTLRRLDAVVEVMAAEVAAAFRQAGRPLPPWRTKGAMLSKWAPEQLCDLSRLMQQAALMQHMAAAQQAAAAAEHGAGAGAGAGALVTGPLAPGDLDASWGSGITVEQPAAAALWGGAVGAGPVGVLPAHYANLPGAPSAVAAAAAAAAAAAAGPGAGAVALAGGGTAADPQATSYVSMMPSAFANCVSGTPAGAGGVGGGGIGPIAAVAAAAAAGAGGGGGPHSARLRAPSHGPPTTTGFFYVRDEPNSGELDLMGCGDLAPAKSVSAPSSSHTARVHLLSMAAAGAAASYGGAGSVGGAGSFSGGGAMAGSVAHVLSVGAAALQGFGAGGDGGAAGLMAAPPVAAPAAVGAALGQAGLAAQVDRLLPLVAGSGSPASAASALAASAMPAAGPLAAPELTLRAAGGGKAAEAEASDAAWGHGARGQSAFAALARAQAPASPEQALGVGMGVHGMDAVHVLNTHDLARIAQTSGYYGSGGGGLPGPVAVYRGSGAVASGPAAAPAAAAGAAWHPLAPPPHLSAPHATVTAAAGATGGLLEPSPSFEPVELTVGWPDEDDDDEGDDRFDDDDGSLGAAELPPTLVGSSGDAAFGGGGFGSAVGSSGGLTFPILPGAGLGLQHPVQQLDAPVSADGILLASELPAALRQPSGGAVSPFARASMPEGICGGTGGSGGGGSGGQAAEYWDSGDATPEARTSGNAAAAAAVTTGPAASGTSAAAASGSSRQHGRSHLGHSQHGHHGHGQHVPGDGSGDSLPEFTLRHSALGHLHHYNASEEADSQLDASRRHNNPRNHNLHHGQGAAAGRAATLPVPTPPRAAGLASAATVPAADSGSADRDVVGALVRLHRPTSALARAQQLQLQQEQEQLQQQGRQPLMPLAAGAAAGHSAFAAAPQQQPQQQSQQPHCQAVAEQQQQQHHGEGGGGSGSVFMLHQMASDVLRITRRSSSDLSRAALKFKNAKSLLAAALRRPRTGSKDGTPASIGLGNGGAGVALPVASPLAGNGVGVGAGGGAGQVTGAGMQQAQPQQPRDGGMVRDSTRLRVAGAGAGAGAAAAGAGSGAAGKEQVGAAVSGTAVQHHQHHHGATQVALAGGVMTKPSADEPAWARISTVRWGPAPAQAPAAAAAVVVAPAPAGSARPVAAGAPQPIAGR*
</t>
  </si>
  <si>
    <t>C_4400001</t>
  </si>
  <si>
    <t xml:space="preserve">MPPRPPTAAGGVRLAPGQVAFASGRSGTPLPKFGPLGLPGAVPGAQGQAAGAQAGGFRPLLGAAGAGTKRHRESPAASPLMASGIRNLSDFKRRRQAMAQQLRSVLAGLSARTPRDTTPMNSDGERTPGGFGSGGSGAGGASAATTPAPAQGTPGAGGELPATETARKILETLDNSARVSGRKRRQQP*
</t>
  </si>
  <si>
    <t>C_4400002</t>
  </si>
  <si>
    <t xml:space="preserve">MVCQACEKKLSKVACPEKWRDSKGDKQGESSGRKVNENKLLKGAKRYQPYNKKCKTCKQNLHQDGLYCQACAYAKG
</t>
  </si>
  <si>
    <t>C_4400003</t>
  </si>
  <si>
    <t xml:space="preserve">MFAEAVGAKVSMICSDAPPSSPAASSCASLDSWYRGCLLAATGEPAADASVVVSQADGVGDTATSANTNSGDQEAHTSAQAAVSDDMELDPIPMAYLQQPSFDGWPHASGAAAIEEAQPAAAAAAAAAGTGGVPCYPVATSEPSAEAAAAAVAAAASTFPSCSAESALAVAGGSCSGGGLLLFGGSSDVTLAPHAAAASSSDIGIAKKPQSIDKDLAASHDKLQQLAEGTVLWNHIGSMVHVLPPHFRVMAGMVSAQLLEGNQANAVLASREIQQQVLAAHRLAKDLAAATSLLQTQALWKLLITLMTSRNLVGSLPAASATAAAASASAACPAESAAVACDEAGSPDSEATAPPSGGVLAAAQQRAAGRKRKAPSSGAADKAALPPPMEVVAAADETEEEVAPPAAKRPRIEASSMVTQRPAPQQLLAGTQQQQALLPVQQAPELQQQQQQHPSHQHPPHLHHQQQKALERGRPQAGPFRVIFACPCGKELRDHMATVSAKGSVTVSHVCGGNRYERNIRLAKAEEEMRKHGVIQVHSGNLAASGLLQASFRKMTLVKASGCLLQGRDHIRKTLKHFRKGPEAPTP*
</t>
  </si>
  <si>
    <t>C_4410001</t>
  </si>
  <si>
    <t xml:space="preserve">MPSSRATTILVGRLRDGTQVSQLFSALAAAGFATQPSSLTVATLLTKATTSPPPPPPGGSSGRPGATAAPASASEDKSNSRMVIIIAIAAGAVAAIGIIAALVTIAVVRHRRARRHQQQASQQAAMQQYLAPAAPPAVPPPSKRAARYTYQQEPAPGGPVPPAPPPPYMAHPPQPPPPAGGFSALPTSAPASAGGGAAYYPAVPAPAAWNQTPPRGSAPQPAAAAAGSPSNVPSGYAHYGARAGSPPQQPQPSPPAYGGQYASYR*
</t>
  </si>
  <si>
    <t>C_4410002</t>
  </si>
  <si>
    <t xml:space="preserve">MYHQTSGRLSFATDCAAAAAAVPHAGAAAGAGPALLLLALLSAAALPRCVSPCGHHVVSGEVRDLVALHLAHQAAHPLSGAWGAALRVGGRQQQQQQQQRVHEGHEEQEEREESEQGLQQQEVVVDVLGRLRHQHEHDHGSHGHDHGHDHHDHKHEHEHEHEEHEDEHDHDHEHEEEHDHDHDDDDDDEEEDEDEEQDAEEEEGSLAIERRRLQQTVPPPAPLRLAVSYQHLEALDAGQQQMLTRVVEAVRRILQKFISVQRPPSGAMLADPYCLSYSSTRGCLSYYPDFVSRRPAPDNLLCGLATVRPEHVVNPANCTRRASLADVLALGSGTSGPASGAGGGASGYGSGCSSYAGTPGEAADMYMYITAVQNSDCDAGAAAWARPCLLDLGNNRPLMGAANICPPALSMLDESSLTAVLAHEMIHALGFTESMFNLTRRPDGSPRPQSEVVASAVIDGRTVSRLITPRVRDAARAHFGCDSLAGAQLENEGSEGSAGSHWEYNLFQGEVMVASTIFAADGSPPALSNLTLSYLEDTGWYVANRSSAGLLAWGAGAGCALPEKSCQQYMAAVPDQRLFCDASNPPTSGDGSPAFRCSDDFKSTGVCRSLNFTGGCGLLLSRNAAQTCTSPDATYDMPDVFGWGTGSNSGRCFPVVYRFKAAAANSIYTFPGTGVDGDVDAACFDTACSADGSRVYVKMFGQSFECPAGQYLNLASLLPSRYRAGRIGPCPPAASLCATQSCPAASCTPGGGDCLNGQCYCRLAFTGPSCSVNLITGQAITNDATGTSPGSGSGTNGTSSGGSGTNGTSSGSSSPPPAAVWTQVVQLSLSLYNPVGDVTARSSALLATIAFWAELPTAAVRLALVAASGNSTSTSSGGGGSSGNSTAGPQLSAGEGNGGATTITQAGQAYDATAASSPPPAHRHSSRHLLDNSTSPSPSPSPAPSPPAPLSPCW*
</t>
  </si>
  <si>
    <t>C_4410003</t>
  </si>
  <si>
    <t xml:space="preserve">MTVKYRRLRIVKHRKGQIHDEDVAPEQEDYQHALSAGGASLASSGGGVRPFTSSGGGGAVLTTAAMGRSGRRDATGHDPSDNLVAAGDLPGQMDRRRGSSAGGGGGGSGVADGVAGGPLGGGRPAMAPLQGRAPGTPQSLLRPLASYGAPGAGAGPGAGGGSAPRKVLLPAMRASQAGAAAAAAAAAGGPGGGGTAAADPAASAASSYDLSRYQDPESLRKITAIQAAQRGRVARKRVAGMRAPTAAAAPQSRAAPPPASSYDLXXXXXXXXXXXXXXXXXXAARQPP*
</t>
  </si>
  <si>
    <t>C_4420001</t>
  </si>
  <si>
    <t xml:space="preserve">MYCCAFPCHLATCVREWQAELASLRDCGLLPPAEDPEAAEAAAAAAAAAAAGGSGEGAEGGRSGAGAVSDLSNILPAADECGCETCRRERLGRMAALDIKPGDITFARLTAAAGCLATDPAARAAFARVIPLVPPPWAPKPLPAPPPSPAAAAIPAAATAGGSRPEESGGGEASGGAAPMDTGADPPADAGAAANPPPPLPCPQLRRPVPSLSAAVVRSVFSPMLAALAGGGGSGNAGGGGAGAGLKERLLRPAECLGLLGSVEESLAGLCDDCMPERVQLQVGQGAARXXXXXXXXXXXXXXXXXXXXXXXXXXXXXXXXXXXXXXXXXXXXXXXXXXXXXXXXXXXXXXXXXXXXXXXXXXXXXXXXXXXXXXXXXXXXXXXXXXXXXXXXXXXXXXXXXXXXXXXXXXXXXXXXXXXXXXXXXXXXXXXXXXXXXXXXXXXXXXXXXXXXXXXXXXXXXXXXXXXXXXXXXXXXXXXXXXXXXXXXXXXXXXXXXXXXXVAGGPQAQAAAARQLMAAASGLAEAAAGAGEAAASGKQRRPRHHSSLLESMLRRVLPASYMPPPRMRPAQRRALERRNARRRAGAGAGALPPRRAFDWDGGRIGGGDGRRRGYRPDRVYLGLDDSDEEDYLEMYSDGMDDPYGDFEDLYGDPYDRAARAAHGRYVDPYDDDDPYGEDYPYSDMDDGQSDGELLSEELDQVMAAAAARAPGSGAVGRPAPGYESEGLEEEEDEEDGDEEEGSSEEDEVIELDEDGEPASTGRRRRRPGADGGSSDAELVGDSGSDDDDGGGGGGSEGGEGVDVEQETELQIAVQMAQEVVESFISDMGMSPAGPMAEDLRAVLRAAHRRLSRTLRGGGTRGKQSRRRGQRRAGAELVDLTADDDDGAGAGAKRRRGGAGSGRGKSSAGGSAGAGGPEPDPEAPHSDIDTEDLMAGRAGGGRGRGGAGGERGEREAGDAAAEDDAAGPRVPGGADAMDVDAAAARAGGKAGGSSGVSPGTTPGNQAAGASAAAAAATEGAGERERPKRRQRGAAAGGTGSSGAGGSAGGGGAASGRPQRSRRRRSEGVAGAEAGGAGPSGQAGPSGAGGSGPGASSGRGAGGGGRGGGEGGSGSGGRTLHELAVALVSTPPAALRRRLMTLRSPMAGGGGRAEDAGECAFALAQYIRGRGAGPELVAPLLAASLTCLDSLSDTPQAAAAAAARGGAPPGAANGTGAAAASGSGSGGGGALLDSLLNDMAAQPYAPPRPGALAAMAAAGGGADVGGGGGGGGRDRDPVLKGLPAASWPGFMASRNLRYAAVRDPSGTGPLQEVLADMDGRDVRVMAAWVDAAYSQEEEREEGRMVTGGAAAHEARGRKMNAVEFLELQEQQAAAGATGAAQAAAAGSAALASATAGSGRRRVLAALALAASGRYGPPLAHLGLLLARAGLRQAAVAVAARSLP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ARARMKIPLLEWARGARVPVATIFDAASRAVASATAALDAEAEAERATHAAALAALAEMGRGLDMRAAAELRGPSGPNTSLSFQTAAAIAAGERALLLGLSSSADCGPVRQELEAAARLLGALDTAAAGAGGAAAGGRGGGGKGGPAAGAAPAEGKLDSLMAAWMQDKRTLPSAAARGLLTRGSAPPGSTSAAPAAASSSSASSRAWVWHVLNGAAAAAAAAAAAAAAAAAAYRYPVAPELSVVDEDWEDRGQPSDAVMPFSPGPAPTGPSAAGPSKGPAPSAAASATTRQRWALRPLQLHSAVMPLLQGGVMELPAGDVRAAAVLRFLQVQAAPPQQALQG*
</t>
  </si>
  <si>
    <t>C_4430001</t>
  </si>
  <si>
    <t xml:space="preserve">MSVCRTLEDLHDVIDRRLVVWSERQDVMTMSAAFNLCGKLDSARAGGPAATAAARAGIVAALAPALLPLVPRIRQPAGCSIPLLALAKAGAAIDGRVESQLAPALLQRLADPVLLKTATPQNLANALYALGKLWEEQQQRGSGWDPTSSPHLIALTGAVASRLRATEGHGFKPQHVSNSLWACAKLEYRNSDLLLPLAEAAAA*
</t>
  </si>
  <si>
    <t>C_4430002</t>
  </si>
  <si>
    <t xml:space="preserve">GLLERTANGSHRRKGSSGRQTGLVLCGVQHLGCPPGHPTVPGRP
</t>
  </si>
  <si>
    <t>C_4440001</t>
  </si>
  <si>
    <t xml:space="preserve">MSSRGKSPAPAAVPCQGPAGTAFSNIATGLAAAAAPPGPAVTAAPGAVALGTAGTAMPASLPGPPLSAWSGSCKSRQISLGSRPSAASITPANAMAAATAAGSTAEPALALPAVDGAAHPGAGGRSAPMPTAEGPGSTAEPALALPAVDGAAGCGAGGRSAPMPTAEGPGSTAELALALPAVDGAAHSLRRRPQRPHADG*
</t>
  </si>
  <si>
    <t>C_4440002</t>
  </si>
  <si>
    <t xml:space="preserve">MLYAFQRDKGATGGRRAPWVSTSNDLRYDARRDLADLGVAEDHIPAVYLPVERCAELAADALRRGICVVVGLWEANLAAAAREVLATGLGEAGEGGADDGEDFLSAPKMIMHIHLVT*
</t>
  </si>
  <si>
    <t>C_4440003</t>
  </si>
  <si>
    <t xml:space="preserve">MEMLQAFEAEYAQCDTPPGLLQPQILPSLQADRERLLTKPSSVVLEALASAEALRAEVHAESESAPELDLGSLLEREADWQQSAAEAWMARRLPQQNQYQLPLQDAAAEDTEMEDVMEPRNKKARTVEARVAEAGAAEAPAEEGENSEPCLAGEGEGSESRHEPRKGQ*
</t>
  </si>
  <si>
    <t>C_4440004</t>
  </si>
  <si>
    <t xml:space="preserve">MERGQGTVWRVAVRRWLDLASNLVLPPDNWRKPATVGTRKQQQELQNRTVDAVLKYVYVEFSDESGCLGVVGLMDLLRNSFIRGTCSRGIMRHFVLPVLHVSYTPLAKGPGGTGPAQGADEHEYKGAGKDKGAGGAAGKYTDYHGVVATEVSPLMEMSLDTWIQELVEELYGPECGSYKEHLAHLDAYRQLPGLKADLLTEVMRVCTHLLDIAMAMDCAGVIHRDLKVRPENLLVKGGKHLELLVADLGMARIAVKNRAQYTKAAMGTDGFNHLLRLLPEEVFGKGAYRIADMQMEVHSWGEVMCSVFLNGKLLQRLPMALGAAWTRFHYSFFTSERVLPCDVAVMNGDAPMAVMGIIHCFKLWLEGGQSADLAQMVLRLSQAQLADALEDGPLPKADVGRTTKRMVEKLSEYAQWLEDVAAAEKIAGVGAGGGAAAQPAMGGAELDTSDACDRQGWSDLTMQVRRNIGFLEIRRKQLAGGWQGRLGRITQQVIARLRQAAELHGNGTFTWVSVDVYAEVYPDAAVGSSSGHGGAATSSRSDNPSAASAAAAGAAIGGAASLVPDHTGDVGAVQLAVKLYTDAAAWFAKAVALRHALNEQDQDAMQMQAEVESWSCEEMAAMEAQLTADALKQAKYRCLNVAAKLVESIFDSQLALDHGDELSVLDLVLGGLSGAEVKAAARKAAFESAAPSTASNAKASSAVLPGPSAVGMGALRPPAPQPAAPSTAGNARAGSAVLPGPSAVGMGALRPPAQGPAAPSTAGNARAGSAVLPGPSAVGMGALRPPAPGWAAPSTAGNARAGSAVLPAAVAAAMALAGVIEAALGLEPKLIWRDLQLPLHALKGGPGSDLLYAGVALAHRDRLAKLPNKREIRGLMECNLITQEEIAYILRWRNLPVVLHEAARESEPEVQLAPSVVKDMDAVLDRLVALQSADFDAAQRDQLVNLVKVSMLTDVGGTMTKAKQMELGHYLLCQLPEIASFTNLAALLPQRMVAALQQHPLVPKRSHRDVAIGLQERSRRRALTTQRSAEDAGIAVPAVPNATAPGAAVTAGPGGAAAAARDATQQGVGAFRRHRVLQLHQRKRQRKRKRQRKRKRQRKRKRQRKRKRPR*
</t>
  </si>
  <si>
    <t>C_4450001</t>
  </si>
  <si>
    <t xml:space="preserve">MRKWLSAVPWLPLVLDYPPLPLPRPDATGIIYGITFAADPRSRVYIGSTVGNLTARLRGHVAAARGAHTAATPHLRPILRNIIQYGTDTMYATPLSVAPKHIPRSKDDPNWIAWSRRLEGLWTRAVDAFAARGLNVARIARALANPTGLDFLFATGPPPLPPALLPDDGQPRRLFASRNWARRISVVHHHMRAGRIALPDRLHSLATYSINSLQRMLLALRSLAPSSLHRTATPADIAAIRQVLTAAHAAAQRRQLDARPKQPLVLRLPAPLQAHLRAADARALLASPGIARFMPDRMPAASTVTFLAPPSLRHLLCNAAKASRDPGATTSCTCHLFPALPRDPAHGHIFTHRLQPALTPAAAALWSMGANTRPPPDPSAPLPTSLADDLR
</t>
  </si>
  <si>
    <t xml:space="preserve">MLGPWVVEVLRAAPERELQRTAFRIRQLLAKPQPASLLQDDPWALTTGMSGIPHTGKGTDAASADDTDAVASALDVAVRGQYAPLADLHWRRLLGGLRLLGGTGEGYEPRDVDYFQVRVWLQAKGAERAATMERRSAAAKSLVALGGAVYGVMVSELVLERCLTVQAPDMRCPSDNKLRRMAADEVRRDRATLMQDATRLAQMEVGLGLCRPEAEGTATGGAGVYGTTQRDSVGSLLTRCTDGVVAAVALEGGLRRARQVVRGLVGVAEMAEVEARLQQQT*
</t>
  </si>
  <si>
    <t>C_4450003</t>
  </si>
  <si>
    <t xml:space="preserve">MSRSQAEARQSPTATTPQPLSKGAPPTIRPTNDPGRPSTQAPAALGDEKSQQGTISGPKGNHPPPSWLPTFHNPVSGGDPSIATAMFSRSARATTQSQKGGPPSRTQPSPRTTWVKAPAAA
</t>
  </si>
  <si>
    <t>C_4450004</t>
  </si>
  <si>
    <t xml:space="preserve">MRQPLRRAKGDHEGYPLPANTETTDNTTPKNSCDQPPASRHGTSNPKLGAERLSEPQPCLNQSDQSARNRATKIWKRKPRSTTKMLCAPTRAKARGLGDEP*
</t>
  </si>
  <si>
    <t>C_4460001</t>
  </si>
  <si>
    <t xml:space="preserve">MSANSSPRAQRMAMLAASSATAQQATEPAASTEPSYICTSVTATTVESFLAEIQEAAASGVDIIELRLDFLTDFDPEQHLEKIIKACPLPYIVTYRPVWEG*
</t>
  </si>
  <si>
    <t>C_4460002</t>
  </si>
  <si>
    <t xml:space="preserve">MSTASPPQQQQLLSQNPQHASTPSVHHLSPDETAATAMDVDSDPKQQQQPDKEGADDAGEEVGAAGAAAATPAGKKAGDEAPGTASKDRKKGGGGSGSRKKQKTDAGEEAGDAAAAATPSAKGTKGKSVKAAAAAAAAAAADKKDADDEGEDVKEEGEKEAEKEKDTQKEEGSTKKRKGSSSAKKDKEAKDKEKDKDAGASTSAAAEVPAKEAAKNEAKEKKEKKPKSESAKKPAADKSKEADKPKEADKDKDKEQDKGKEKAEAGADANGASDAKSPGGGSAKKPPVERPQWTDAAALERLKKAVAELGGTVPDGWEVVVKERVGADTKSKGGRDYYYRTAEGRMLRSKADVFRLLGIDEAAKKAAGDAGGAAGAAAGAGAAGGSAKKSTAAKSKKRPAEGEAGAGEDDAGKEAGEAEKKAEGGAKKKKKRTDKEDKNKEDKDKEAKDKEAKDKDGGKSAPSTPAKPKPKPDISRPEAAKKAAEQAAKLALKPPFKTDKGVTVLALGSIRDAPGYVTETCLWPVGYRAAWVPPPPPPPRKRPPKKDKEGDKEGGEKEEGGKEDKKEAKGDGNIEMEDTEAKEGKDKKEAGKDKKAAAEPAAPPPPPPPPPPYRYLSEIRAGAAESDLPVFVVLLDRNPDAPAAVSASASAAKADDAEEEEQEGDKEGAKEGGKDTAKDTPAAALPDLDLPLQLASGASPEAVWTAVAAQSAAAIAACKPPPKKAAGGSAAKAAAAKEPTPLHRALAAQPPVQATKHWGIDLFGLGDVHVLQMLEALPGVADGCAAYQYVQQRNTWVQEARAIGARRGAAFAAASGRSAAGDKEAGGKSGKGKQTSIEAFLKPGEGPGSAKKSKKAAKEGDKKEEAAXXXXXXXXXXXXXXXXXXXXXXXXXXXXXXXXXXXXXXXXXXXXXXXXXX*
</t>
  </si>
  <si>
    <t>C_4470001</t>
  </si>
  <si>
    <t xml:space="preserve">MAADRSDDGYGGNGFACVLPDRPEEYEATWGVGLCGWTSGGTYVSSVWAQMPNGTQVPAGELFGFEDAAGVFTVTLRLDCPWMMQLPAAAAGGGEGGGPRLSLNLTQVGSELGG*
</t>
  </si>
  <si>
    <t>C_4470002</t>
  </si>
  <si>
    <t xml:space="preserve">GNAEATPRSSGEGSARRSQPQRHGRGVCRSGGQGPADEAACWLCAPGVPSLQPAPICGVWWLPEERHGTEDIGAVRAAGKRAARSDGSTTGADCAQEERPADKDPGGTIRLQAPVGPAGLGCSGVGALAPCAAGAGGK
</t>
  </si>
  <si>
    <t>C_4470003</t>
  </si>
  <si>
    <t>C_4470004</t>
  </si>
  <si>
    <t xml:space="preserve">MGSSSGGGGGGAAGDATTAAAPLADLAHRARGQDGPVAEAAAPGAPSAGAGMGSSSGGGGGGAAGDATTAAAPLADLAHRARGQDGPVAEAAAPGAPSAGAGMGSSSGGGGGGAAGDATTAAAPLADLAHRARGQDGPVAEAAAPGAPSAGAGMGSSSGGGGGGAAGSGGASPSLGFAWRPMLAAAEPAGRGPPIFHTGAFDCNFKLSLFKKKGLTHKYGLDYRQLSRRRYTLGNAYVRGFEPPKGSADVGRNADCSSFTADKVLAKEEAGVRGKARGEIIDLLFPLRRCAAIP*
</t>
  </si>
  <si>
    <t>C_4480001</t>
  </si>
  <si>
    <t xml:space="preserve">MAPLGAALVGTGIFARDVYKTAFKSRAGDVELRAVWSRT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ARRGGVALGDRGGEVRTEVRRYYGSAWRRDTAQCPGGFFTDSSVHFVAALRMLAAAAGAGEATSVKPDLSFPDSVVGVATFASGVPASISISLAAHQGKPVPVRQV*
</t>
  </si>
  <si>
    <t>C_4480002</t>
  </si>
  <si>
    <t xml:space="preserve">MDWDWGDKFRGIEVHNQPLTSLLSTVLGSWKFTLPRVALARGQAYTGAAARLRRVVRKLMNRTPTKPVKIGVIGGSITWGQATRWRGEADWFSQLSKYLVGRAQFGTVGLLGSVNNGADPSNKLYSNSIVLDMERLVRRILDLPRRPAVVLMHVPTTGMANYPHGHPKNPNNEPWAGFYATSEDALARARCG*
</t>
  </si>
  <si>
    <t>C_4480003</t>
  </si>
  <si>
    <t xml:space="preserve">LPDTLPPYRAPSHTPLARRHLLAIISRTPCPSLRPHKHASAVARAHTHTRTQQPHRPELRPAHQVFGQL*
</t>
  </si>
  <si>
    <t>C_4490001</t>
  </si>
  <si>
    <t xml:space="preserve">MAGVCGGGRAAAVVAAVAEAAAVAAAAAEAADAPYLRSRAAAAAEDGIEGVRFTRGPSATLGRPGSVRFSKLPHLPRGDAALAEKAVREAAAAEAARGEAEEDPAGAAVAGVLRELYPASFLGLVPVIDHDSVEKLIAAWDRAMWALTAALRELRLAEAANAHLDEEAAGAAADKMEGGGGDGGGSAAAGSNGQKHGLNGGAGKGGQHGKHKVKGGCGGCRKVKRVPEDEMNLLRESVMKAKVTVKALEGQIEEERARVLRVPLGTAYFAFFNCSQVGLGLSACRRKSLSAQDREMQAWFFWYSLFNTFLGAVLGGGVFSQIGVYLKDPSSLLEHIGKALPSTANFFIQYVIARAVFNNTLRFICAFAVAAPIILPCAWFFFLTGFFAYRYSLLYIYERSYESGGRMWPVLFGEIVGCLIIMEFFTTAVLISNEAWTPGIVLVCTLTPALVVFWRFCDRAYLKPLHHPPLTLVAREPLGVRVDPLVYMPPALRPGALGWYPEQGKVWEKYGIPKHW*
</t>
  </si>
  <si>
    <t>C_4490002</t>
  </si>
  <si>
    <t xml:space="preserve">MGLLLTDGGRNEVAGYLPQNYTYEKWESDIRRWEAETGMRYEEYMMAQQQRMGGGGPAGMLPAPGGSTAAGYMARGPQQQQQQQQPMGAQPGLGRPGMGMVHRQSGSA*
</t>
  </si>
  <si>
    <t>C_440001</t>
  </si>
  <si>
    <t xml:space="preserve">MGAPARFPGD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ANEKLEDAAKALLCEKERMEALLGRQFDLIECLGGDPRAAEGGGMPLDKLPNTPADKIERMRAKLLNGLRPSNSSNMSSRRSLHMAPGGGGGGGAGGGAAAGDARVSAELELKEMIGEGTFGKVYRGLWRGTEVAIKTIILPTNMSGKEKRERMAVMEAAISSALLHLHFNDVLHGDLKADNVMLKSCGGVGRGVLAKVADFGLAVKMDTSDKTHMSGMFQGTPTHKVMLHGQVSKAADEMFTGGHPYKGVPGALLGHTISREGKRPVFPLGTPAAFKDLAERCWAPDPGQRPSFEEILSTLTELRTQLSEPTPPLTYTPLTAEQRREQRRREREGPAASLRAKLSEAARSSTSAPLPKLHHHYRRKSDTIEATPDEDGTSSVEGKAAREAQVSLLAAVRQGSHSSGGDGAKPRSCSRSGSGSGGTSHHHQHRRSRSRSRKADDTIIMVGNRNVSLSNAITSKSVVLEPICEARNEGDADAPVSYEP*
</t>
  </si>
  <si>
    <t>C_440002</t>
  </si>
  <si>
    <t xml:space="preserve">MAHKEKGGSEAKTVDADAIFRIFTACQGDIPTIVIDTRAQKEFKDYSSSSYNIKWSQDCWWGRNVLVYGEPGLKKDHPVIAFLSRQGKCRNLRYYKDGFEAFAKAYPYLCTTSLKSICIKRYPSQILPGQLYLGDWEHAADNERLAEMGIRRILTIHNHPENLRPPAGIKHLRQQLPDIEDADISAYFSEAFDFIDEGRERKQPVLVHCGAGVSRSATLVMMYLMRRNSWSAARARGYVVERRSVVCINDGFYMTLCALEPQLGIAERSDPNATFGFRGADAPEPQQIKVVLSEDAAGQKVPVRLLAAKEAAQAAEADKAGAAGAKRPREGGEGGDTLAAKRSRPGEPASAAGGAGAFTLVFDVVKPEGLVGRLEAGPMRPSQRLLLGRQPGVCDVVLEHASISRQHAALSVDRAGAAFVTDLQSAHGTKVADTWIKPNAPRQLTPGTVVSFGASTRAYKLVRVSKAD*
</t>
  </si>
  <si>
    <t>C_440003</t>
  </si>
  <si>
    <t xml:space="preserve">MRSCGPPRTITPSWQSVAHLRISCAGPMPRSTNAFQLAAISASPCSSASSPACTSTGTQSNA
</t>
  </si>
  <si>
    <t>C_440004</t>
  </si>
  <si>
    <t xml:space="preserve">MRASSSWPRLADGCSTSGAGGGGSSAVWGGGGGGSNSTGGEGGGRGEALADWQQEAVEQLCGSHSWAGRDIIEAVCSALQYDLAEVVAALDELAAAAAVETASPPQTRNSHRKEQKQQMQQTKQQQQQQQQQQGGSNAAPQERQQEHQATAAAGGKHRQRHQGEESATEASAAFSAGDRATGRRLVEEAQALRRQAAAAHAAAAGRIEAEMNEGRQLAEWELDLHGLHTTEAVEALARRLRKLEAQQVASMAAAAPAAGGAGAFCTAAPALTYTAAGPSGSGPSSAPLLAGRRVLRVIVGKGLHSSGGEASLPRVVEAWLLEQGYRFTVCAGHMEVQLRRNYGTAAAAVASGAGTRSRAAASGVAAAAAAGAAAVAAPRGTRHFVI*
</t>
  </si>
  <si>
    <t>C_440005</t>
  </si>
  <si>
    <t xml:space="preserve">MSRVKRRRSEDFLLANVPADLLIITSDSERPIEAHFIVLLPCSKLVRDLPRASSGKTIWDLSKLVLEGQSSPVSSAVVRQWLSHLYSRVDIAQKTPLFPSLSEAAQSLLLFADAVGTSTAVLRSLCDALTSQPGLTLPVVVNGGAGGTADAAAAGGAAGGGGADAAPPPPLPPLQLELVLRGKLYYVLGGEMRVFDVPYASAFQALIAASAFEPYKAALSGAVAAALEGWLYLAGRVGLVALVRLLFDFFQSHLLPGHASMILDSTKAVLSRRVLECMPHELLVEGFVSDRLWGPQLGQADVAIGSQLRLVMRSPHTAACFGLGPGTQLTGDAVRQQDTLQQGANVNVLRLSVGGLTPAQHQQAVLAVMQQLEEEEAGSTAGGSK*
</t>
  </si>
  <si>
    <t>C_440006</t>
  </si>
  <si>
    <t xml:space="preserve">MRMLRMPCQPHRGSLPRHPPAPQPARLRRFLGGAALSSSTWPFPPPPLPRCGHAPPLLPPPPPPPPLLPPLPPPVCNTLRHTFTTYTRSHSLSTVGHPKRIRIRISDGLQPVMHVHRGAHTQQAQQRKQVRKHVKESAGALPQRWVAP*
</t>
  </si>
  <si>
    <t>C_440007</t>
  </si>
  <si>
    <t xml:space="preserve">MGEMLAASANGTAQGTFMERMRVKYAEYQADPSAQAAAEAEAAKQKLEKDAEAERFIESKKSTKGGGKKDG*
</t>
  </si>
  <si>
    <t>C_440008</t>
  </si>
  <si>
    <t xml:space="preserve">QPPPCPGNAARPACTTFGGIPPYCTSPTDPPNSPRARPEANRPTSRPGTRAPGQQLPGHSQ
</t>
  </si>
  <si>
    <t>C_440009</t>
  </si>
  <si>
    <t xml:space="preserve">MHAALQIGGCSAAGFAPVRCGGRKASALATPVRGCQLGCGASAQSPMRAGAALGPRRSGRRTAVVCRAAAKNFYDILGVSASATDRDIKSAYRKLAMKLHPDVNKAPDAQKRFMEVKVAYETLSDAKQRAEYDRRLRGGYAGGRTGYSGSSSSSGYGGAYGGNSAGNWGSSYGTGGGNYGNYTQEPLPGLDDLIKELEKEYTAWVRERATKTGPGGRPKTLAEELEDLGGEFLDFLEEALGIKEEAGSSSSSSAGGNGSSSSTGAAAGAAFRETSKSAAEQFDAWWQQYGDGSPLGGAGGSSGAGASPAGSRSTSSGASASSSSSASSSSSQQRRQQAPPPPPPRPPPPPPPKKSREEEIDAELLALKKKLNKL*
</t>
  </si>
  <si>
    <t>C_440010</t>
  </si>
  <si>
    <t xml:space="preserve">MACAAADIQTAYQTKLKVDWRTGVAATDWNAIAKKEHLDALTVELRKLEDNIREVYSEMLMLQQREQEMRNISEETNTRVAWYSIISLGVCVASAVVQLWYLRRFFKRKKLM*
</t>
  </si>
  <si>
    <t>C_440011</t>
  </si>
  <si>
    <t xml:space="preserve">MASASAKPIATAPPLDDTSNTDSAGFNSLPVEILERVAGSLPDNDVADGLRLTCRAAARALVAPRFRRLHLSKPVLHWGDAVTPGAARSLSLSKRRELLRLVAGSGVLANLQAALAAADCRPPADLLKDGSASSAEVCSWVDANLQQCSALATMKAAAAGGCLSLLQAAAAEAVAGRRSALCAEQLACAAARHGQQHVLEWVLEAVHTSSEQKSAAGKEEGKGKASAGTGTGLTFIMRMWHLHTLAGTALRYGHLRLAAWILEVYGRRLLQHDQRWRDSYRNGEEVVEPPPLEEEHDQEDTAAATGTHAGAAGASTSSTPPLQEPHGFPPPPRLAHAPQLARAESGLGPSLMISASAGAPLAWMLALHAAFFPRSNHDGCCNAYTSSWIRISIETAAGSQHPEWREKVDWLMSLDGGPNFPSAAFDSVCIVAASVPGPPGAGAERVCWLLRRGAHIPLSLRPHAVHGAAKLGDLTSFAALLEMQREQGPDKGDGGTQQWGRGRLYDNNVAERLLVLSALGFTPGLKLVVEQMGLAAAAAVPSPTDGGGRRGGGGDGEDGGVELVTRPQPWAWVPEAAKRAALAGHLTTLAYLTELVQLQPPIAAAAVATVAEAAAPAAEAAAEAGAGAGTAVPGVNTGTEGAVSAGAVAIQPEAATAATAAAVAATTADGPGTAAAVAAAAAACSHQLAAANSAEGEAARERLAELLSPRLMAAAAFGGATDVMRWLHERGCEADARSWLLAARGGCCEAMELLAEWRCPRPRHSGQRHEVVAQAVAQGDLMGLRCLQRLGWDVAAGLKPLPKHARRALAGSCHVDVDADPNEHFPELRQWLKAQRWGGLRALIGLGGGVRGGGGGGGGAGKEPTTGQTSAGGFGGSDSRGGFWRGLKRLLHKK*
</t>
  </si>
  <si>
    <t>C_440012</t>
  </si>
  <si>
    <t xml:space="preserve">MPSLTTSSSARMTAQPARGAFGTQAPARCALVVAASARPSPVHAPEQQPSTASQTSASSRRELLTAVALTAAAAPVGLLRPAPAGAKGAAPVDPGDWSSPGLGAPVVPDSPKFEKLPSGVRYQELNIGSGPAASSGDVVLFDYVLRRSNGYFIYGTVEGISFQPRDVPTAPVNAKLGAGELIPGLEEVLAGMSPGSKRRALVPPELGYVGGGEGPQPPTFATKRQLETHRREPLLFEVQMLRVGGRK*
</t>
  </si>
  <si>
    <t>C_440013</t>
  </si>
  <si>
    <t xml:space="preserve">MDARGGTGLVQLTANTGVLKNLEVALRVTGVGRTVALEVEVAAAAGAVELLRWLKLGQRGAELAYSVALEKACLGGHQGAAELLLRELQGRHPQDWHYALAQWLLAQIPPHFEPELLDLLATTAAGCSLAQLQAIIAREMRLRGRPTAGIETAAAAAAGVAGAGAAGAGVAGAGAAGGGRGGERQRPQHPDGPWWGEQGGILGDVWEGRFVLAAAAASETPXXXXXXXXXXXXXXXXXXXXXXXXXXXXXXXXXXXXXXXXXXXXXXXXXXXXXXXXXXXXXXXXXXXXXXXXXXXXXXXXXXXXXXXXXXXXXXXXXXXXXXXXXXXXXXXXXXXXXXXXXXXXXXXXXXXXGKLGDAAASQGRVEEADFLMDMFGTRCVTFTGVEMACERGHMRMLQALQARGYRFDVLSALEAAARGGQLEVLQWLMQLPPPAPAAAADAAQAAAEAGGAAEAVVAVGAEAEAAEAGAAPALAAAGAAAAGDGAEAAAPAAAGGGAPTRASGRGRSAAPPHPGAKYVTVDLINAAMEGGNLQLLQFVLDLSPRQRLGAATLEVALHHTAGVDGPTATGGSASLPLFDLLVRRGLPLGAGASLSLVKFMLAEGCPVEEEDWVTIAARAQVGWRVQDEVREWVVAQARVVEKRLQKEYEAKARVHAAKERERKKKRQEKLREEKRLQREKDKAKAALEKAKREQKEKVMKEKEKAKKEKERARKKEREKAKKEKEKAKKEAAKAKKKEKEKAKQEAAKAKKAAGPVKKGAVKQQPVQAAPKAQAPKRALPSEAEATAAKGKKGGGGKGAGGKAGGGGEATAAAGSGSKRKR*
</t>
  </si>
  <si>
    <t>C_440014</t>
  </si>
  <si>
    <t xml:space="preserve">MLTKRRGYLGLAYLHGLGKVHRDIKCGNILLTSSGDVKIADFGVSAQLTNTMSKRQTFIGTPHWMAPEVIQESRYDGKVDVWALGIRAIEMAEMTPPRWNVHPLRVIFMISRD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PVAGFDNTVVVKEDYDYGGTVVVHDGYGTVVVHPEAPAASGGGAAAAAAGGGGGGGGGAGAHYGGHPLLRSPATPAAAAAGAGGGGGGADYGSTMVVAGATLVERYGTVAVRHSDDTVAAPEGGGGGGGGAERSGGSDGDGGGYLAAVRAAAAEAHHRDKHARGSDSPATAAPAPALSEMERVRERLHAIHDGGLVLPLPFLKAEQAYGVVLDLVRQSAAAMVHQQRGEMGGGGGADAAAAAAAIDTLPPTVLTQLLYHSSIQNLARTLAYNRRCLALLPLDRGAAAELADSCESLSAALQCVLSL*
</t>
  </si>
  <si>
    <t>C_440015</t>
  </si>
  <si>
    <t xml:space="preserve">MKPSEVDCFTDQTFAQLALKDLSRLTGLTSLNLEHCTQLSVAGLAALALACPRISKLQIPQVCQLCMSDSMLLVLARLPDLSRLGCTDLAAAAVANLNLHGDNNDDNQAAGGGGGGGGGGGGAGAAGGGGGAGAGLAAAVALHGPGGGGGGAADPAAFAHQLQLTQQVLSNIFAGKAALLDWVTGMTSLTHIDIQRVDISFPELQRFTALPALQHLGVGDLALEPPPGTGAGGGGGRGGGGSGEGSRHGGSNLLTGLVNLFLWTSPTDAITDCGLTALSRLRRLETFRLEGAAAVTDMGWLQFARGHSALTRVDLVKVPGVTGKDIGFILSLRQLPGLQRASFMECPGIDTPTLAALLAFCPALEYIELQDCPAISLAALRKMLAATAPSRPDLDIVFRKGHQEW*
</t>
  </si>
  <si>
    <t>C_440016</t>
  </si>
  <si>
    <t xml:space="preserve">MEHLSKAFAAVSRTVQSASELLRDKELRDKGIQTVISGAQSRLQGLQNGIVQRAGRIGERLQDRQRQLAEVRARLWYVLLENPNLAAPIKCQHPGPVPNRPSVYDDDDDDDSASTTLAVSAREASTRSTATGVNDRVSVAPGASGGINTGVARAAGAAAAAAAAADADGGLAPSSSSSSLAAVAAAALGFGRSTSTASTNSPSVVRKTSNNNDGGVGVGGSAASVTGTPPPTRLRTGTGAAESSAGGNDSTVIPCAAGAPSTPAPSAVSAPTAAAAFDVDGWELVGGAAGLGSFETAGLGMGGLGLGGGSGIGSGPSAGAMAMAVPEAVRIITERLEALGPLPLDESQGSDPVPWEAGEGLPADVAPDSRFAMLNEMTAGERRRAELATFELLLSWRLPELGAHLSEFGLPPVLYVSQWLMTVFATPFPPPFCARVIDVLLQLLAGQDSFKKEVDAALAMAAAAGAGAGAEGGAGSSRDGAGGAAGPSGAGGGAAAAGATARGHGRGGDMIAMEDEGDEAPAPGSAAAAAAAAGIAGLGIGALGAAEASAGGQRSGHGIGHGHGHSLSGGRSSAIDAGPGAPGSHPHPHSRHRTSPPAPDVMDEPLAVGGGGGGVVSAAEAAAALGQPPAVAAAGLFDDPLLDGLGLLQPHPAPELDGEYGEMLMDAGLLLPEVGTDMAAVANAAGGGGAGGFGLLDSLGLGGDTAIQRPAGGNGGGAGDLLLD*
</t>
  </si>
  <si>
    <t>C_440017</t>
  </si>
  <si>
    <t xml:space="preserve">MGAQAASPDSQQPAPSDVTNAAITTNASASAPKPKVHIPAAPALTNAERAALSHYLALFSERDLIDGRQPPPPPPPPSMEQRIAKVSAELRDNEQPIEAHYKGLSLFSRVVDDLPHASSGNTTWDLSKLVLEGQSSPVSSAVVRQWLDLVYSSFDDSRQPPMFPSLSEAARSLLLFADAVGTRGVVRKALVDGLLAQPGLTLRVVVNGNGGGGDAGAAGGGGGAAPPLQLELELALRGKLYYIGSSLHNEVNAADVPRSDAEHVVVAVSDLEPFKVALPGAVAAALEGWLYLAGRLGMVVLVRLLLDFYKAQLLPPNKRSLLQGAVTNIFSRRVLECMPHELLVEAFVSKCLWDPEVSQVDVAEDVTIPRVALTTPHVATWFDVQPGGEIQNGELTSMSFSYGGFDTTARLSVGGLSPHAQRAALAEVMQQLQD*
</t>
  </si>
  <si>
    <t>C_440018</t>
  </si>
  <si>
    <t xml:space="preserve">MADILFNPKLYAGRVKRKRSNDEFLLVDDPKDLLIITADTGKPLEAHIAVLSLFCRVVRNLPRASSGKTTWDLSKLVLEGQSSPVSSAVVRQWLDLVYSRVDAGRQPPTFPSLSEAARSLLLFTDVVGTRGVVMRALGDALAAQPRLTLPVATKGGGGGRAAGGALLPMNFELGLRGKLYYYTKDGLDSSDVPFSGSPHVLVALSSTALFKAAFPGAVAAALEGWLYLAGRLGLVALVRLLLDFYKAHLLPGLCSFAARHEEKTLSRRVLECMPHELLVEGFVTSCVADTQKGGVNIVSGSKLNLELTSPEVAAWFQEKPGCELADCEIDEAGEPGVFEFDGVFMNIRLTLGGTTPVEQQKAVERVMQTLRPRV*
</t>
  </si>
  <si>
    <t>C_440019</t>
  </si>
  <si>
    <t xml:space="preserve">MALLAPTTRCLSRPASSSRAAVAVPRLPIRARNVRVFSSTETDPELMGEAERKKLEAEKLRAAEKFMVIGSGSATCKGCGYEYKPEKGDPEFPVAPGTTYQSLPEDYTCPICGAPKTKFESRVKVVAGFAENQQYGLGGNSMTEAQKSGLIYGALALFFALFLAGYALE*
</t>
  </si>
  <si>
    <t>C_440020</t>
  </si>
  <si>
    <t xml:space="preserve">MRTGTQWHPEKPPYEFGMEEVPHSLDAIRVSQHLANVFLEAARMSSHKPESKEEELAMLIYDTAPIFSARFEVMDEENYDGPDITYYFDQKDKPPHGPDDDEGGDGGGPAAPEQAPSSEDGEELSEAKRELHFKFWSTQGGFF*
</t>
  </si>
  <si>
    <t>C_440021</t>
  </si>
  <si>
    <t xml:space="preserve">MTCQGWRYSRIYDANPDYTPNQLSAGGVGAVSGSFTRLWPNGLYSVCGNAYNDPEPKRWMQPRPVQATYTEGSVIEISVSITADHKGRFAFRLCPTTAVTEACLDGHWLTRADTVRPGDRYWYATGNSCALPCVEEDPDWNPAAGPTSCDTLNQGICGTSTSVYPEEFWNCADIAIVAANGTSGTTSSPSPSPSPVVAATPSPSPSPSPSPSPVAATPSPSPAASGPCSTTGYCSGKADGLYANPCDGTCTTYMSCSHGITYVQSCGGGLVFNPTYNYCDWAYNYSPAASGPCSTTGYCSGKADGLYANPCDGTCTTYMSCSHGITYVQSCGGGLVFNPTYKYCDWAYNYSPSGNTSGPSGTSGYKVVGYLENWRWYSNPNTQPPSLTAHTPKLTHINYAFASVSYSPALDSYYLDFTDTWADIGACLTGSCPSTCIALNATCPGSNLALAPTTKTASPAACPTGCYNPSGSSGYPRRCNTVAPDMSTPLRACGHYAYVQQFIKNSAPSVRVLISVGGWYDSNLFSLAALPKYRTRFVDSVFDFLDTFGFDGVDIDWEYPGFEHGGQPPYGMTDTGSADDVRDCTAAGACTYTGRTADGSNFVGLLNELRSRIPARRSQRGEPYLVTMAGPGGSDKLNKFDAAAVCSALDWVNIMTYDLAGPWDSVTGHQSALAGSGALSISNIVQQYISRGCPASKLVVGVPFYGRTFKGVAPGANTALPGLGQPFSVSLTNQLGATEGMPTQINVAAKGFRTYFDTASNASYAYDSASQTFITYDNEAAVSAKADYVKRLGLGGVMAWALGQETATLWSALTSGL*
</t>
  </si>
  <si>
    <t>C_440022</t>
  </si>
  <si>
    <t xml:space="preserve">MDKDDHKRKRKRSRSKAGRDDGEDAGAGGGAAVKATPAKQVAANGKGAKPVAVKAKADAGRPSKQQKRPAKPAPEDEDEDEEDEDEDAEGFNSEDFDAMLMGGGPDGDDDEDDDEEDDGEGEEEEEEDGGEGEEDEEEEGEGEEDSDVAIDGEEEAEEEEEDEEAADAKAAARRKARDDKDNVRMARGGIEVERHVASVAGIMSASEFTSLELTANTKKAIDEMGFSHMTEVQARTIPALLTGRDVLGAARTASSAARRRGPP*
</t>
  </si>
  <si>
    <t>C_440023</t>
  </si>
  <si>
    <t xml:space="preserve">MKHAAAAAALVSAGLAGDGGGALVFPGAGGESAAGSAADWDGRLPLPPLQPTAPPPAATRAPQTGL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LQAARHVMATAARLGLNTLRFFAFDDGAAAVPPWVGDRGGGGGGGGGGGGLRAPLQVALGVLDEAVMRSGLDWVVAAARRYGLRLIPVLTDAGGSSSSGGSSSSGSSSGGPAVPHPQGGMHAYIRWVNASDTVTAFYTNDTYKARFFDYLTALSSRVNSLTGMQLRHDPTLLAWDLANRPTDPGNTGSRHLQGWLPYMANFLRTMDPNHLIFAGLDGFLGAHSPHLAPLYNPPPRDILPPPLLQLQPLQPLQHHARARVQAQARPQHTATQVLPPQGAAQAAGISGSSSGSSSSDGAGGGSSSSTDGVIPAEARSVVSYWPAGYSPEDWFRQLTSSSSSSSFTAGGGGGGGGEAWDAVCEGTDFLRNVAAAVGLAVVVVVVVVPVEVVVLAARSGR*
</t>
  </si>
  <si>
    <t>C_440024</t>
  </si>
  <si>
    <t xml:space="preserve">MGVGAGFLTWVSRLLTDTRGAALVNGRVSGWVPLMAGVRQGCPLAPLLYLAVAQALLSWLRSRGHGVLANLASVLASQYADDCTPFLEGFQAVPGFLADMDVFRRASGQRLNMTKVELMVMGTVGGAGALPAGMAGPPLPPGWRVVPAAKSLGVHYGDWGACSPPVTFEAVMGVLSKIARMPVSMFGRAAAASAYALGKVLYHLEFAGLPQLYVVDRLLARVAAVVDRRLSPAQFDASPHARPVGLSIDLMQLPPAAADRFAAAVALLPAGWAAAARAAQLARGPAAALPLPVADVGCYGFGCLKQA*
</t>
  </si>
  <si>
    <t>C_440025</t>
  </si>
  <si>
    <t xml:space="preserve">MQTAIQMPSGGCLSSGARARSSARATQQILCAPRRDVVAKARRTKTATTTYTQGERPDADTKAKLFNETVDRITRRFGDGSIMRLSDSVTANIETFPSGSLTLDAALGGGYPRGRIIEVYGPEASGKTTLAMHACAEIQRLGGTVAYIDVEHAFDRTYAERLGINLNNFWYAQPMTGEEALEVMDELCRSNVCDLVVIDSVAALVPRAELEGDIGSVQIGSQARLLSQALRKLSASASKSKTTLFFINQLRNKIGVMFGNPETTSGGNALKYYSSVRIDIRKKETLSESDQAYANRVRAKVVKNKVASPHKEALFEIYYGRGIDFLGGLIDTAERLKVLTRRGALLXXXXXXXXXXXXXXXXXXXXXXXXXXXXXXXXXXXXQANPDAALVDTEEGDDDDGLGTASTVALDMDDV*
</t>
  </si>
  <si>
    <t>C_440026</t>
  </si>
  <si>
    <t xml:space="preserve">TPSHSPRTHVHSARSLANPTGTPGPPAHTRLSQHTHPKATAAPSATHSDSGLPTTAPRRPGTRHPALLPTPPTPPRRSTRAASRPAASPPGRRTPVPPPPPYTSVPSPQPRGLGPSIPASIVAAAPPTPTPTPTPTPKPTPKPTPTPTHIRYTPTPTP
</t>
  </si>
  <si>
    <t>C_440027</t>
  </si>
  <si>
    <t xml:space="preserve">MSPKRQREEGSTAEGDKGDKGQKPQKEEVAHPRKRFYRARAHSNPLNDASFDVPTRPEDYDWSEHYPELMAEWRERQAAAGAAAAAAGGAGAEGAASGAEEAPAVRFVDIGCGFGGLLIKAEAHIKAVEFGAALRRESPGSYRNAAVLRTNAMKYLPNFFRKGQLTKMFFLFPDPHFKAANHRRRIINTQLLTEYAHLLAPGGWLYTISDVPELGEWMQKSKLDGHPLFERVSEEELERDVAAGLLALSSEEGQKVARNGGATYRNVYRRLAQPRPQE*
</t>
  </si>
  <si>
    <t>C_440028</t>
  </si>
  <si>
    <t xml:space="preserve">MEGAGAGGSGALPSGKAASALHVLDVPTHLLSRILVGTGRGGGGAVGSCHALAAAWRAGLQQPSLAATFLQAAYGPAAASARLYDHPQLLQRLVAGSSSRGGCDGDGGDGGGGQDQQHQVPASTVVADIALAEVLRCLLSATGSAGGGAVAFGAGSDAAAMPPHDEPLPLLTNLNQPSPPPPAPPPPPPQQQHQQHERPHAGADALLLHAAAAGHMRVALLAAALGGSVGPALVRAAGEGHLGVLMALLLPPFQCAAGAAATRPAAAAASDATAAGAGSGGGDGAAGSGGAAAAEPLAAAVDVDDALVAALAEAAGRGHTAVVAALLCGFGTAATPDPAAGGGGLNATAGDGGGTADAGSAAPSAAAVGPWLQPRAVSPPAGSHAAAATDTGGTTTTGDDASVGPSGGGGGSLSSAPMPPRNVRAVPDRHSLLLAVSSGPHVGVLRLLLSAAADNAAAAAKASSAAAAATVTEPVTAAVAAAGANVVGHGADAETAPPFDATVTTAAAATAATAADRAARGLEAMELLLAAGVSPPSRALMAVVKAAVAAGGTATATAQHALPALLAAGADPNADDGAPLLAACSGAGGAAATAAVRALLAAGAKPGWRQGLALVRACVAGNADSVDALLTASAAAAAAAPAPDTPYPVSATAATATAGGADDLVNARGGSALLAAAARGCCDVVQTLLAAGADPRTATPYSLATPPAPACDAAASEVAAGGPSHDGAGDCAAGSDSVRAAAAAATDASVSSPVGTQRRMDVAAAALAAKLDERWAADRRELLLLLLAAPPFQRSAAALLLDCGPLVAACAACGGIEGRDGVAGVDSVEGGYAGTVAALLAAGCDANAACGLPLRLAAAAGNVHVVRALLRGAGKGSGGLRAPRDASAAAAVGTEVEAGWKAGEEGGRSVEGAAADAAAFAGGALVAAARRGRTAVVVELLRHTVSVTTEMCSSGSSSSSGSEGIVASPVTATQQAEATSMEQLNAELQQQRQQQQHSSLVRRLVTVPGGAAALEHAARSGHEGCVAALLAAGVPADAGGGAALRGAEAAGRAGVQRLLAAALHKLAPSGR*
</t>
  </si>
  <si>
    <t>C_440029</t>
  </si>
  <si>
    <t xml:space="preserve">MTTAVRSSRMSFNTSKSTYQIILTATIPIFNPNYLPVIEVDMDASSVPQKYLFTIYTQCFTFPERIIFFLTGRLQSRFLGYNFSIPDIDSYFIVPCTNSPDHDAPDPPKPARPLKPPHMPLPPPKPPRPPYPPLWEAAHGEGAEAGVSEAGVEEAAWRERQQQLQQQVGARQQQQQQQVGLGGSGSSEVEKPEAPQEEADGGRRGHYEDWEELGQAAA*
</t>
  </si>
  <si>
    <t>C_440030</t>
  </si>
  <si>
    <t xml:space="preserve">MDSVGCEAELQDQLLWCFLNPLQIAASKSFVCGRMRRDVEGLPANSGRPDFLLLSGDRNTVLVAVEVKTSAALWVPPGRSLPDVYAEAGKNSKIVKAVHQLYSYLDRVPYGVLLTDKQLFCMRREHDELLCSPSIPLTAEQGEAAAGGFGAGSLTAAAALYCTLRPDPQVPGHTPRRLAESSSAVVLQGELGGRAAAVKMVDLWQGSEGKKLLQHEARMYQALQPLQGSYVPRLLGYGSCDGWQFFVATSLEGPSLNLEDGWALGEAATRAGALAALDAVGDGQADWAGAASSCSRSCLARSSGSPITAATAYRVRQCEACKKLTGGRPKEEVVVGWGSWAFQGGKGGSPISVRGGRAPTGRLIKLLRECYAKHVFIIDEYKTSKNRDVSAANVIRVLLLLKLMGFERPTKLQRPPWPPAAAGPG*
</t>
  </si>
  <si>
    <t>C_440031</t>
  </si>
  <si>
    <t xml:space="preserve">MSQAGDRSAPPATTSAKVGDIKLPGWKQSQVRKAVASLLKYVSSQAEKSSSLFADVDEEVIFLQLALKKMPQQPRKDKPVPLPLPHPLYGAEGQQICLFVKDSAEGQEGKEIKKKLAALEKNGGVAKVIGTTKLRTKFESHEAKRKLCASYDLFLADDRILPSLPKLIGKSFFKKKRQPIPVDLRRGNWAAEIRKALACTYLFKGSGTSVNIRVARSGFEPSEVEANVVAALAAAAEHIPKKWANIQGVFLKTADSVALPIFQTLPDAPAKIVGGSAAAATAVAAS*
</t>
  </si>
  <si>
    <t>C_440032</t>
  </si>
  <si>
    <t xml:space="preserve">MSTATTLSFQSAYDNARSQALATQELLTRGGATVPGPDGPLAKPVLAANRKGASVATVSGYSRGAMADLDSAIQAAMTGGNSNSIDSSSSGGNGSSSGSSDTFAGAAPPYRIMSDRARVYRAPVDDCMRLVTRKGRPLSTVAASAVAGSSSGGKGVTGNILGQASVDASATVTQDSCFVTQIAVYIYNPCAPLDPALDNSTSTDTTSSASSSSSSNPSSDNSSSAAGSLSSGAQRLWGLVDASLTQTGPEVNATDAGGGYVVVVVRYWPYSSCVRRGADALSDVALQVMVFAALAFGWLLLFLLLPSLYRLFLEFPIRLLMHGIRKLLGKSDKLKPLKPGLHSQKAHRGFALPAPLAAVVGPVLALRKRLLYAVATVHYSDGQSRWLQVCVISNVALSIGIAVYSPRLAPPLEHFVPPLALAISRNADAVAALQFFVDIVMFSSFMGTLGYLSMLANYNSPVNEYYRTQCIISAFFMLLADVLMLLQLVSLLSQWAYLQPSPYPYLPLVVFQCINLAAANVLQGIIFSKRHDQHNMSIYAAYQEARKNRKQAIADARAEKRAAFKAERLQARNKAAVGRGRGGGVDGLGHADGGEDDDDWDVSSGSGSIANERDVLLTAGDGAQAAAGGAGGARTSVDANAGVVNFRRHRERESRPSHDAHAALEVAAAAAASMDGAAMKRSGSGSVWDHVPRQGSGRRLLGDSSVDGGSGTRRGLFGKVAQEAAAATAATGPFAVGKNAAAEAGNEEQGQVPYHKRPVKHASTYSGGSLGGQGTANGLGGTNGAHAGARSTRARSAPGRKATSGLSGGGAAQDRSTGKSGKQWGWMGANVSNSDSDGSGSGSSRRRSQEGGVMGVLTWPLRAAREVWCAVREANGFRYPAWLLAALLVSGYMVVFQYGRALQWSDTLGTCFEDPGACLSGTLGRYVRFATAAFGRAAQQRLQDSLLSLLDTRPALTDMLTGALGGNSIGNSSLSLFGAGNSNSTNGGLSGLLADLTGLIPGISTDATDKLTSSINFTQLVSAAINQTLSDGATSGNATTGVGTSSNITSNSSAGVSNSSALAALLTPSLSAALEAQLSLALESRLRGLADSLNASLEAAAGNASSSAQTEALRAAALTALNTTLTALYDTVNSTARFVGRTMEVSKEIGVWRSGLVNRFRWSSVLGFTLGLMLGLSTLIQTAASFQRAVRNATTLRVMRRLFGRVGVGADGAAAGGTAGMGVGAGSRRHGGGVASMVSVEDSLLANRAMKTSVSLVVFFFGVLMSTAVIQLYMVGVLLSSLMALLFHPWTWDYLVPNFWLYGVAVAAVFVLNKYVLIGYVGDAFLSNGDHIYRPAAWLAFTFIMSITNLVIGLLLAVYRIVLLLLTTVVALGKLEVTIFTFATDLDLPHNSFLAGLHMHESMSHFHDPIYLPGPRGRAHRRWRKLRDTVRKLGPEQLRLLATLGRPKEVQAMLDHVVIDMQAARQLATASNRPTADGTAPPGIPALSVWQPAASVWEPAASVRESATDGGGQRRRGQQAATGLVEPAAGDQLQASGAEPFWWACGHRWRKRDAVQGCACPRHCHGSG*
</t>
  </si>
  <si>
    <t>C_440033</t>
  </si>
  <si>
    <t xml:space="preserve">MTDSAAESPFPEPPNGSARRVLQSAMWRPKLLRQCTEDTPPFYAPCLRRYLPSLVYGEEVVYPDFEAALPGFFNATDAAAWLRANYASDIIGQTGANRRVIYDARQARLVFAGLRGQNLVFGNVRYTDGGFPTSWNGDSTHCLGHMVNFDLFREQLQLGEVGAGAAGAGGSNGTSGSGGGGALHNPRAVEGAGAGEGEGGAGGGAETGRRGDGSAAAAVDAPGGTWSDIDTPGAGVWVEEAAVYVTPDSDRYQHFLDHTVKVLMQTQHLVTNNTLIIPGGGVKSKQQVVRDMWGWMDHIDRDKQVLRTTATVRARRLLAACRVPYVHPYLFLRLQVCVKRSGDDPSRSNSGRSIVNEAQVQAAIRRLLAERGRGERLEDPVDYDRNMRVDTARVLALLRQELGKPPSRGPLLRLRYDWPTALRDSLPHDPAYAAAQAAAAAAGGGPLYEDLQPRCCSTSPVGKDPGSPGLTVLHVEPEAQPPGSGEQAGAARGEAAVTAGGEGGAAGEGADAMTMDAVQVLQAAQKQEREITMTELEEAHTVGSSRELVAVAQQPENEAAVAGGRAAAQEDPAVVMLGGKPQEVVVVVPHERKERQRRHAAADVAERMAAEGAAAVGAGAAAGTDGGEAAAWAARARGQQEPLRIGERAAL*
</t>
  </si>
  <si>
    <t>C_440034</t>
  </si>
  <si>
    <t xml:space="preserve">MIAVADPRTVMYKGTRGGLVDKLKHLAAAGTASKQGSPAHSPAGSRVGSRAPSRGNSEKSLGVHSHAGSHMSMGQRIAQARRDEYDVDSDDEDLDGFIYEDESTSEDEREDYVNAFSRKKKLPKANDYSEYEGAGVRALTAGRKQAPKSAAMKRQEPKQRAVPRSDSEEEDEDEEGEEEEEDYDPEEDKIRLLRQKKRAEERAKTAMRAAQAAAAMSHAATGGKRLDDGPSTSGRGGIAPKPPTEPPVRGSSGNIRRGQAGAAGGSGGGAPPGAGRGAPPPPPVAYGASAASQYWQEKRDKDARLDGPGGDQPEMSRLEQLMAMQKKKAEREERQKAAEAAAAARARAKSAVKGGGGGGGVRWGGVEDGDDEDEEPEAVSPKRKPRPSQAGRDGNLPSPSPPPGQAPSAFGRRIAGGSGSGADPYSAAGGSGYSSGGNASPMQQQQQAPPPHAAPKKKATSGVTDFDVDDLLSSFEPPGAGGGAAKQGSPQQWAGSRPPEPPPNPQEYVTGVLHGPPEPRRSIRMMSDFVTVPRNGSTTAVPACGAGHDEDEDVVDLATRMLSLPVAAPRPSGGPAVAPVHSAPPPGAAQSTPPASIASRFSRMGVSATAAYSSDGGLSSSVGSVPTWGGPGNLGGGGAATARAGGALAPTYGASPGTSPLRMARPTRHPSSDGGAPPYGGAPPMLGSGPAALGGGVAARLGSPRGSMNGGGDGGSGGVLPVIRPHSPARLSNAGVRGSESGGGSTNVSGSSILNSVASDPIFGRGSMSGIGAAGAAGLSRFGAATHSSLQQEAVRSSMPNLPAERGTGYDSDGALAKPRGSWNGAGGPPGAAGGSGNGMRVSGMGGSQPVPPHYRGAPQ*
</t>
  </si>
  <si>
    <t>C_440035</t>
  </si>
  <si>
    <t xml:space="preserve">MGVSRQAVRCRESPVSLTDPGGAGGGRVPRHGGAQGGGGGAAGGRPSYVPKYSGEQQGGADAVNQDILRRVKAKFDSADLDGSGQLQPQEFINAFLGILQTEDGGDAEALAKLFMRIDANSDGTVDWDEFSTYXXXXXXXXXXXXXXXXXXXXXXXXXXXXXXXXXXXXXXXXXXXXXXXXXXXXXXXXXXXXXXXXXXXXXXXXXXXXXXXXXXXXXXXXXXXXXXXXXXXXXXXXXXXXXXXXXXXXXXXXXXXXXXXXXXXXXXXXXXXXXXXXXXXXXXXXXXXXXXXXXXXXXXXXXXXXXXXXXXXXXXXXXXXXXXXXXXXXXXXXXXXXXXXXXHAGHRDAMTHIASMRLANGVDRYATCGRDGTVRLWNAKDLKHVKTIALPPSRPSGQDRDGGGGSERLMSASRRQPKGHSGLWATCSAFMPLTQKLAVGSFSRSIRIYDLSSYELSGQIPQIDYVPLSLDVWVPPR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GAGIGGGRLIGRLFLASSSADCTITLWSEGGVRVGTFGQNTWSLTDPGSWAAREVDELDERDSWIMEASRTIPRADPSAPITGTGGYSTGSPSPEPPSDQQTYGGPPAAAAAVAGGGGGDASGPSGRSFSRPGSVLGSAAANAAGSGGVSARAALSARAGGPGPQQPPQQQSRQRPDSAASEIALVCDASNALRAQTRSSIRRLMSRGNSGGLAASRTASVSGLPADSGGGAEGGGQLRPCSTALAGVPERPMSGVRRPVALTAGPDGLQEVYSSGEEGGEGEEEEEEAKLSSSESSGDHASDTEVPVALWLADFNAARQNKLFGAGAAVVGGGAGGSGGGGREAGGGGGGGGGGSKYNTGNWVTGYRNLKISEMSALQERPATSYMSSRHGVATAAGVLTRSPDGGSPRRPGTSASTTAGGGAKLRR*
</t>
  </si>
  <si>
    <t>C_440036</t>
  </si>
  <si>
    <t xml:space="preserve">MASKLGGQAFSQTVPDDDWAVTEKFCCERVCVTDKLVAKVGGAAKDATKGNCVTVCGVSAQDACTDACARAVCVSASHVPAWNDACIRRCTAECLRTKQASASVNPIQQE*
</t>
  </si>
  <si>
    <t>C_440037</t>
  </si>
  <si>
    <t xml:space="preserve">MTSTPRSPSPELLQLALTCAADGAAALQHLFDKAGAALRSCDDVDSQSEWDLSDKECDFIDASRRVALALVRAGALELWARALAGRAAPAEGSGQLALLGGMVRLVNHIIRCATAAEQDVQEQRERQAEGDCDSVPAGDNASSSGSSEASLGELVLPRTPDGRHAALAVELLAAVQRSAVLEHMSRAVLQLSAAERRGQRQGPMQQNQPQPREAGSNAAARSQQGPPAAAGGSTASPAGTAEQQQPVAAAAMMSLVPGMSLQELLDSPLNQLTDCMLTALLDQVELSAEVVAIDREEGSSPMQVQTREQLGPASQFLMAAHMATQAALPVPVLVVGLAAMVVLVVVPVLVVVPVLVVVPVLVAGLSEVQLLPPLTQKQLRQQAASAAKQQQAAAAKAAAAAAEQRRERQRLQAAEAAAAMKRAEMMKAYKPGGFPLDVCSPLVCRGLWYCLEHHFDRLCRAALQDPERTAALVDAALNAEACGERLARDDGGAGGGVAMSEEWWRLALQCVGLMAADADRLLWSPEKIGSGVQSVEMLVDIDCESEDTDSACFIRTTVLRGAGGALRTQTRAAAAITCADGGCHQTQDQQVQLAAAAMVNAQRANLCRGLSLGLLPALEALARAAARGQPTVEQLVAGGLTPPPPVFAILAGLTHWEMIEHVLLAAPLQQVVPFVVSASKLGRRLVVVMTRPIKHGSKAHRKAALLALRATSAQVPPLEFLMCLGEASDDGSSCGGGDGTDLFGGAGRCADSSAPAAAQQWRAQQPGARKREQRAELVSLLLASWLPGGTSQAILAMGQALQSRGGEPADICTDTSTAVLEWVPVLVLAHLLALERGDTKAVTEWKAFIVVDLNIIGLLTCSYRPGDLREHEERAVACAALAVSAAFPDVMRGQEGQRLRANLKRQLPQPVCQWLARVWEAGEAGAGACVEVLVGLRRSAGHWEEPVGAPVKWDVPPPDDVALLPTPAEVRRRLGLCASGDCVEVVGDSEADVRLTVVCRGCRQARYCSERCASKHRETYSRRGFTAC*
</t>
  </si>
  <si>
    <t>C_440038</t>
  </si>
  <si>
    <t xml:space="preserve">MLLAQVSVSRRPVVTYATAAVQEAPAATTAPAKGSQVRVRFAPSPTGNLHVGGARTALFNWLYARKMGGKFILRVEDTDTARSTRASEEAMVRDLKWLGLDWDEGPDVGGAHGPYRQSERTAIYKEMADKLVAEGKAYPCFCTDEELEAMKKDAEEKKLPPIYRGKWARATAAEVEAAKAQGLPYCYRFRVPHGATSVGEFRTQGYLAPAMINFLSLLGWNDGTEQEIFSVEELTTKFSLDRITKSAAVFDKVKLGWMNGQHLKQLPEEEAAAMAGQHLVACGLLASADSAFAKAAVKLVSKSMELVTDVEPEVRKLLAYPLAETLAAPEAKAVIDDGFAEVAGAVLAAYESGELAAAMAQGHDGYKAWINGVGKAQKRKGKKLFMPARVAITGRMAGPDVGDQLEVLGALAGAADVAEAGAYVPLADRMAQLKAWLEANKALWGLGNLSDAQGVQRAVAAALADCGAAPDQARAAAVRWLQLPSWANGLLLSWIRTATELSPPLAAYFPDRLPQQLPPAAAVP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ATGGTPPGGNATSGIIVQAVFTAREATLVSRLAARAAAAAAAQGTAAPTPQAALNRVPYSAAWDAPIVFRYLDPSLTPGTLADVAALQRDVLTALSGFRGLRQGFADDLRRRLGFTSHEAGDGQNCSGYVWTDWWMALPPITSDGRVAPSAAAGAGGSTSSTQQQQQQQQQQQALPDLSELAAALGWAGGEGAEADNGTAAAASYVRALWHGLHSPNTAPEVHWPALPNWFKYAVSQAALLLLPSDGSSNSSSRTRRRLAGAANGTEPAAAAAVEAAVGLLTRLLTDANTAFDQGPIRTTYAASISAPAWAAPAAAGSSRGGGGAIVASAVASVLAAALVAVVAALLKLSKRRRQRHRDLLGRLVAPRPGPDTTLLISDVQSSTTLWEELPPEVMDAALALHHATVRRLAARHDGYESATEGDSFILAFADPASALAFATACQPRHARHSHHPQRTMAHLAHAPXXXXXXXXXXXXXXXXXXXXXXXXXXXXXXXXXXXXXXXXXXXXXXXXXXXXXXXXXXXXXXXXXXXXXXXXXXXXXXXXXXXXXXXXXXXXXXXXXXXXXXXXXXXXXXXXXXXXXXXXMLLGLLGSPGGSTLPAAQAAASAAVVAPLLTAAPMSASVSVNVPGLAAATGSPLPLPLDCRDANGGALAASLPLPSPPRVVLAVPGPGVSAARRSVGDAGCGGGGGGGPGGSGGGDGTDAGLRSAADSATQSPFISPLEALPSASKLITAAAAAVAAAGGESAAAAASAAGGTGLPSVCITCGGTGVNSQVADDGGCRDCDGSGIVVVVGGGGGHRPVPGVSRLRSSTSAAAAPEALVGMTPPGPCAGTKAPPPPPLLLPAHQSPFGLAAAAVAGLMLPERDDISLPSGASPDGTARTDLWSDHVRQEQRAALAAAASSGGGVPAAAGVSAWTSGRAGAAHTAAIPDGASPSPPGDTGGGIGGGAGRGGGAGLAAGGSARGVLHVSLPGEAGFAGSATGAGLLGAATLFGADGGSRGGTAADATAAANGATPEEQPQRLQGSPGPGEAAAAALAAERDAVCSFGEALAMAFSPLLAAAVAEPAVRSTGTAAAAARVSESGRRNRGAAPQAPAWAGGDWQAEWRAQGCGLSVVLADGRCGLVTYRGLRVRMGLHSGLGEAPGHMAFNRVGSAYKYSGPLADIARLVSDAASGGLITLSAAAFQVWRLRVGLRGGGRGRRGPAAPVGRSLVVYAGHYDLRRPDAKAGDGSVVPLTEPHGEALLLVSVAAAAAAAAATNTTTGACTTRFSQTTANTHGGSQQSGLTGVWATGGGGAAGGAFSALFSTVLPDYSGGPTSGGGGSDGAGHALAAGKAQTGATASPIRGTAGLLLPPPPSSLALTPRLAAAGPVAEARLEDGALEQDATAVALRQDPIVGTGIGAGTGMQPPLPITILASSELATGGEASHAVAAAAGAAAVSPLPSRSAARAHPSRLHQIRAAAAAEVAAAAVAAAFAEEEEAAAAADAPAATSTALSRRLLQAIGYPAPSQASAGGSSPAAAGVRDGRSRGIRSMVRGDRDRDRERDVADRSYRAGRMMHLARDLGVSTSSNGHVAVATAATIAAGGGGFRGGAVAVSSAASYLLMPHAGGDDGDGDGDEDSDGWEGSGYPAVGGSGQRTFAPSNMRNGGSSMGTGGVPSGSSRRRSRAVTAGQLSLVLPTAAAVSTHASSGAAGGNASAPKAAELLLHGALGFLRGMAAGAGAGSSGGANGGAHGPDPHGPDQLQPDPHSPLLSMSHLPVSLIAGAGDGGDDDDGDDSHDDEAEDMSAAMFGRVSALVGAPGGGGVLPRPSSSQHPWIPGNSSAGLAGAAPPTSTRTPLPTPDPATGQQQQQQQQQQQQQQQQQQQQQQQPPLPSRHSTAPQTRRRRQRDDAAEPADGRGSAGGGGGEDGAVALFVAVPAALACRLVLAPPLRGGPQQQLGTLAAPIGVITVAFVKVVGASALLAELPEAAGAGLEAFQRLAGGELLGAAGGYLVEAGDGLVLAAFGSAAAAVRWALQCVERVAGLDLNEELLQHELCAEELAVHAVPAGGAMSILDSGSGDEGGRSRAWGTAGRKGAKRPKKDPGGAAVSPLPSSHQQRVHSQTRLQRPSTVLQQRGLRVKASGRLSYRGRVMNRAARIAGIASGGQVLCSGAVWGCMEAAQLAAGREDELAEAAEVAARGPEGSRSARAGVAQRRGRQVLGLPLGLMALKGVSQPVQVVRCVWQPPALEQQQQEAADTTEEGEEEEEEPIKPT*
</t>
  </si>
  <si>
    <t>C_440039</t>
  </si>
  <si>
    <t xml:space="preserve">MRQDVMAGLPSLVPPGPIAMLGLGAGSVPRIIAAHYPTRAAGAGAWSAAGGGYVVHGWELDPEVVAAARRHLGMSQLEAAGQLVVHVGDALSPAAAVPGGFSGIVVDLFGGGRLLPQLTKRAAWEDIRSRLSDGGAGSSTPSGSGSGCCCRLLANLGQSPPTTPGQAGRWQPEAYTTLRAYEALEAAFEGEVSLMTVGGNTLALTGPLPSPEEWPGRLPAALREQLLFGLDGCTAGGAGGGGPQGGCWARDVYPLQRVVVDLSLCNMYFMCFSPDQPAAV*
</t>
  </si>
  <si>
    <t>C_440040</t>
  </si>
  <si>
    <t xml:space="preserve">MGQSAGGNHSVAAGAAGSAAGGAAGVEQPRKRRRQQARRAEDLSEDEPADDVQDAVAEEEHEEQQHEEQDEEQGEEQPEQDAEEGAEGVVVVAPPPPRGHVLLQLCVVDPGRLDQHELVLELWLPRYMLLPNERQRAYLPMTLVRRQLRGRGVPREAWRLFLFEPGYTCCRSRELRPEERDARLLPLTGDTRASRNEPPPPFRLFALDARAPRMRVDVVIHGYWGEHRVEGVEVDAGGSTRAFGDQAVARLPAHLAFHQGTCRMYKLRGNGNPASQWMEKVKCDCMLAAVVDESVVSRGAVHLRAAGPAPPGAAQTYSVVVRTLTGKSVRLLGIYGGLDVEMLKEMVQDSEGTPPDQQRLLFAGREVLEGRTMADYNIGPGATVHLVLRLAGGKPVICVWAAQPTDLTVRLRLSRHWTFSSLVPRPDQYSDGDVAGGGGGGGGGSGAEAGSKPGGWAAGGREAAWRVRALPDGSLVHPGSGGREYAYLFWEALTEGTAAEPGAGSGTGAGPSAAAGGSSGNSSRRSSSSSAMVWEENEEEQKGGNGRAPLQPQPRLQPQPQPPQLACGPGLATAAAAGSVVAAGGTASKSPLGLGPTPTDLPLPDFEPARSFCVAGADVERWLYGALAAFGLPVRERTDFLTYWLPHMEGAAWLLISFADPLDYQAAAALEVTPAPDVCVRLFMLFERLAAPAAGACGDLGAEVVRVGVLRRQGCSLAVLEWGGMEVVRRKG*
</t>
  </si>
  <si>
    <t>C_440041</t>
  </si>
  <si>
    <t xml:space="preserve">PPRRSPSRWLRPPPPPRAAARAPRRPPRPGVHLHRPRRRPATPRVPPPRSGPPRTQALPPQPRRTSWPTRAAPPAPAPRSPDGAAPLPADQPSRPCPPHRRPPPPTGPPPRTPEPGAGPCCSQTQAHPRDTSPRHTRQTEPPPPRRWRRHTAPEPAPGPRSRPGTPGAVRRS
</t>
  </si>
  <si>
    <t xml:space="preserve">MYYGAAPPSAPPPPPPPPVRQPAYQPAAPYLPPPPGGPGSYGAGYAARAPPAAPPAAPPPPPMAPPPPQSGYGYSYGGGAAGPGMTVSAAETDPAAVLQSVPRVNPDRAAFNNVTLLGTVRSPKRSPQGRSASAVIYVPFAKKSGGTEFVLEAWDGEAAQLLVLDGHTVVVEGRLAADSSLGTKVVAYRLKLVDRTAPPTALRASPRGYGTGASAGYGGEGGEGSARSAAGPGSGGPGLDGAALYKLHYDTAVRSCRDMAAHQGLRSVEAVRTALLAHAFATGSPLHWRELAEEAGLGGEEMQDVMYLVTERKKPDLTELYAVLKMAVVAEATLGSWNPEVEFAGNAARGELDHEVQGKGRVSPALQLRPGPASQFLRAAHVVVQVAAAEEDARFAALRRVRAADPSYVCGPALLGDAGTGSGSAAAATTTAAAAAAMAAVQAPLLYGLQPEQLPLPVLVDAELTVSDWTNSLTTASHNSPLGQPPPLPQPPSQQQQQQQQQLVGRGARSALALRVARVGLQRWRGFLELLQLPEWAQAAGGAAAGAAGSGGAGSSGPSSSSSGASSAAAAKPAKPLNQKQLRQQAATAAKQQQAAVAKAAAAAAEQRREEKRREVALAAAAARRNARLKAYQRGGIPRRLCPALVADCLVYVYNVHTCRIAEQSAGVRLYGGAWPAGPKRAPGSTSSSTSGVAAAPAAAPAAAAAAAAAAAAGAQGSRTQRPMQDPPQDPQCMGREVAALLAAQRANLYRGLSLGLLPALEGLARAIGQQSAADLVDLVDRASELEIAARACAHSRALVDWGALEHLLLAAPLRQAAGYLATTAKLTRVFLAAAVRSVSESRRPDSDGAVAPADNAVPAVLLPRRRQRGQREGPGGPVRAQAGAQHGRVRERVQRVGHRREAGGGQGGAHVGGAGHVLRRHAASEAAVALVLSVLEWVPVLVLAHLLALERGDAKAAAEWRSFIVVEVNPLLSIAKLVTGGSGKLKLSREQQLCLARAAGAMSAGLHADVVRNDGHQLLADVFGSCLSAGVQAAAGACHGMPWDLGEPGAAARAEVLAALRAGGGSSSSSGSGRQEQDVRGSWITPVAVEDVALLLPPAEVRRRLRLCANVGCVELQGAAEACVRLAVACPGCGAVRYCSSQCAGQRSGCVDRPGITCC*
</t>
  </si>
  <si>
    <t>C_440043</t>
  </si>
  <si>
    <t xml:space="preserve">MGKDKGKGKLPEHLELRRDFVTCGDRLNFNVNTITSANTFNAMGVDNSWDFAAFKDSFQIVINKMDREVMEFDMIGCDPAIANALRRILIAEVPTVAIEHVFMINNTSIIQ
</t>
  </si>
  <si>
    <t>C_440044</t>
  </si>
  <si>
    <t xml:space="preserve">MRQRREEKPTFQPQPLVQKTLEYVQKFNCGTNPEAVQAMRNRRHASLARNASSGQDAGGTYAAVRVPDNPEDPPEEQRGLAGDELDRLLAEVQNLRHA*
</t>
  </si>
  <si>
    <t>C_440045</t>
  </si>
  <si>
    <t xml:space="preserve">MTAAAPTPDPKTTGRRGRRGAAAAAEQSAPALEKQLFQDEPVTEQQAQQEDVPVPEPSLEQPAPESSEQEQQSSEPADQASADPDSDKESHELHTDSHVLMASPIPMALPVPIAADNTAAAEEMQPLQLNLDAAAPAPAVAPRPAPAPQPSPLQAAAQPPASPMPIPMSPMALEMQPAPSPAPVAANAAASPMPAGTPLSFTSDLGAAPGQPGGLSMPATPLSFNSMADAVDAAEFSPMPDDDEMGGGSPISLSGDPVIATPAPMQQQDADMADNATPAGNMALQPAAVEENPMTFASDRPLTPMADPSPMAGFLGMAPASVPHPAAAVQARLSEPAAGFVGFSPLPMHVAGTDAQVESPSLDGLIVPAAAAAGASPSPFSLTPPMPPLGQLQDITFSPLPGTAVTPIAGLAPVQPAASPMGAVLPVPAPTPEGAAAPGYALALTPLAGAIAEMQPAAAEEEDEMAMEEDCDMNGAPMCEEPAASTPLAAPTPAAAASKTPAAATPGARMFTPKLVSTASKATPQAKTPTMVSAKSPYVNVESRYNKPRTPAAVTPVAPVAAATTKSIKRVSITTPEGPRSTAPQRQVVPTPYRPKSAAAEAPSPLPIAEPTEEVQQQQQAPVLAPEAAAAAEERRAKAAERLKSIHDAETGAASVPSYLAPTQAFANKAAGKALKSKVEAGDYDPRSLRQLKREVKEAMAKKAEKAGGASSLTAPRDVKLTPKVAERDLAMPDDQEDSDHEAEYNEAQENVLVEAMGGLEVAPPASKAMPLRGLPAPQGRHLRFDDKGKAAESPQRTVLRGLPVASGKYKRFE*
</t>
  </si>
  <si>
    <t>C_440046</t>
  </si>
  <si>
    <t xml:space="preserve">MDASSVPGQIRPCSGSLVPANFVRNSDQFKRVCESTFEALDYRSAGKVSVDDAASCVEALFRELQSACSDYGIVLDPLTSDDVRKIFRECDYDSNAVLDKSEFTDFYSAVVTYAAMRAAAGFGRRYGLGMLAGVAGVVVAKSALRRLPVVGAVASPLLGLLPTIIVGPALGIAAVYGLSQNDLFAIRHKLFPPKQPPMRR*
</t>
  </si>
  <si>
    <t>C_440047</t>
  </si>
  <si>
    <t xml:space="preserve">MSLATSNIFAALDTKKVKKSSGKTKKDGEKKKKPTEAKKAVDTAELEKQLFSQPVGLASWADDEDDDFTAPVDAGWTQAPRGGAPAVVAANGTHDEEEEDDEHDEEEHDEEEEIDLEAELGVELGTGDDGEHEEEESKDEPAPAPARAAAAPAKQTQQEQQLSKKELKKKELEDLDAVFAELGISVAAKAAADAAAAAAANGESKRKKKDKKKSPEGAEGAAQTAAAAAPEEPASEEPGSEDVDEAGAPLDP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AKKKTASSAAVLAEAKLRQEKARKKKDTKAYNQMPTR*
</t>
  </si>
  <si>
    <t>C_440048</t>
  </si>
  <si>
    <t xml:space="preserve">MRLILQVHTIHLFPEPFSVENDMLTPTFKLKRPQAKARFQEELDAIPGVWPTLKHV*
</t>
  </si>
  <si>
    <t>C_440049</t>
  </si>
  <si>
    <t xml:space="preserve">MPPFGSTRNLTQQFIRLRNEARRLQHSGGPPQGDKATEKLMSAALGSSSDVEAAGAASSSVSPVWVLQSERIRVEMNLVKERLVKLKEYHAKALLVTFDGESEAQVHAEALTREIQQSFKRLDAAIRAMAQSTGRNEDAEVRLQVQRQLASAQLAMVDISTDLITERDSEIRKIVEAIAELAQIMRDMSTLVLEQGTMLDRIDHNIAQTSVKVEEGVKQLKAAETTQKRGRMFICIIALIVLIVLMLIIVIIRHI*
</t>
  </si>
  <si>
    <t>C_440050</t>
  </si>
  <si>
    <t xml:space="preserve">MGSDLAWGSAAAPAAESRRAREWDELTAAKRQRVASCDGANAPVFPAAGAGEIDGSSIRCSEVTAADVSAIAARLRQLTAGDGLAAAHLLLQQLLQPQTGAAAATGGGGYSNGRGEAGQMLGSGVYGVASSWTQQQPPQPQQPPLHVRPLDGRGGNDWRVSLHGYGGAGTGPQGASPAPMSEPLLSLRWCSRTAANNGASGGGSSAAVAAVGGHGGVAAAAGALQPPAAAAAATERLGGRSLYAAERQQVTQAAAAAAAAAVLARYGRASAPAYACKQ*
</t>
  </si>
  <si>
    <t>C_440051</t>
  </si>
  <si>
    <t xml:space="preserve">VSDTAAPISPARKAALRRPTSPSCCRRLCASNCASAAGSSVPSTSSRASRTCVANLSSSLRFPDTQELSPCHSTAHDTVSSCAARALRRASLALPRPTHGTRTAAHRPRPHTHLHEQLWVIDGSLKRLA
</t>
  </si>
  <si>
    <t>C_440052</t>
  </si>
  <si>
    <t xml:space="preserve">MLAAVSRPRAVGRLVRGIVTRAAGGPVYTPLPPPQKVKVALCQLHVTADKEQNLEQPARRSRCARXXXXXXXXXXXXXXXXXNDSFPTYAEDIEGGASGSVAALSAAAAAARVTLVAGSIPERCQGKLYNTCCVFDSSGKLLAKHSRFPELAQIYAARGCQVLIYPGAFNMTTGPVHWELLAKARAVDNQVFVLTCSPARNPDSSYQAWGHSTALGPFAEVLATTEHSPATVFAELDYAQLDERRAAMPLRQQKRHDLYLLLDKTA*
</t>
  </si>
  <si>
    <t>C_440053</t>
  </si>
  <si>
    <t xml:space="preserve">MWRVAELEQQLGALQLRAANGVKEAEVAAELAELRDQARAAQQATHTSEAAAAEAQHQASLAGMRLAHAEQQLKLQQQQAEAQLDALAPRLAEAQSAVERQRQRSQELAKQLDEANAQLPAQVLEGSSREQQLTQELEQMQHLLADVEATVRKLETEAARLAEQVAQLLLQGAADAEHMARLHSEVAGLQASLQEAGAAWVEAEERAAVGDAVAEAARQELAALRQQVEQLCEELSAAIEQRDGESAAKTGAQEAASRAEAAAAAVQQEAGTLRQQVASLQQQLAAAEAHAGESLQRLQAVAADLDKQLCSEQELTSALQQQADALAAELAAAKALAEQLESELATARAEVAVAVERAQDLETAASMAANQEAADVRGVHALADQQAAELGATHSGWAELEATSQGVLLQAADAPQPPELVGPHQDQDQGDAAADSPRTPARKQVAVANSNEDQQQLRLQDAALQQLVADCAALREQRDAALAQLAAAAAALDVAEAGARELMMDKEQLEADVARLQQLSLDALAVLGHQQQQQQRSESQVEPMAPAYSHLLGVPLLVVALLAVNKTSTVTVEDASRRAAEAQAADGPSCAGAAVCDQVSQTEWPEPTCRPAESQTVLDTASSAAQTEAAQIAHTAAQTQPSMTSASPGSQAEAEGGERLAVHDTAQVLQPRQLLSQLPPQHDADAYKQLLDVLADRAALQQHVAILQAQLDVAARDRSDLERQAGSLEAQLEQLQCDQEQQLVLMHIQIEALRGQLMAWRADVEADAGAAAVTAQLAAAVAQQCQQQPRSKADEAEVTAAALVTPMGKGASACAATQTSRSVTPAAATVAAATTPVPAAAAGTPFTPASAASPAASISAALAAALGGASPLDVARLQGQVVELTSRLLRAQREAAEAEVRAQEQQRVAAAEAAAEAMVGMAALSGELCDAREQEEGVRAELRAALQVQSVLSQQLAAAQEQLVAAVAAAAAPPLQPSTDVGVATEPPACCSLGTQADAEGPPLARCDREAQTETDLLPRAAAETQTEHLAATASGCTQTSQRALARTQAEAVSIAAAVVVDASTQSQTVAELEAELAQSLRQQLELLQGQQQAEAAKDEAAAGQVAQLRSQLSGADEKAEAAEAELQVLKERCQHLETELEEQRTDEAARLRGVQAEFERLEQQLTVELQCSQAAAEQAVDALRACQQELTQVRQQSRQALQEAPRATQLAALQPRHASALPPPTNHSRQSTGDKQQQHLRRASVDSICVAERSGSSGTQQPPQGLNESLPEPATQAQAQQHQQQQAPPQQAREAQQDQQAPAPQAGQRELSAAALQRHCAELERQAAAQREELSRLRSRLAATEARLGTASQQLAALNAELRTRDGAEVDTHTQLQQRVDEEARLRVAQQAAEDARLLLAVKVQLADCREQLASREAELASQQVELASRHIEFAAAREAAESALSELEGMRREAQALKAELEQLRQQGPSADTVMRLNGAASGGEATDRDAVEVPAAGGLPVLEAPCEEAGEWAVDAVVQRVMAALMAPLQQLSAAQHNANVAASDGEAAPQHGHAYGREQAGSELDTREAPAPVAGQCRRSLCSLREHRQYQHQQLVRRLTRRVLLQAGLHSAACGDVSGSEERERGSAGCAGCCSDGEASGLEDDEVGSGAELSVRSGSYLARLQEFWTSDTETEALTPSLSPRFARLHAHLRRSRDSGCSGYRGGRPRLPALRAAGMRPGIPLSRRPAVSCACQTDIPAEPSPPAYAGAAAEPLARVTAAAAANLADLQRQQAALLVQVSALRCQAAEADALSAARSRHVAELQLREQQLTAAVEALRRQAQAAVADMQHSVHACQAAGEEALVSLEADIRQLREARAGTVTELDQTRALLAGTVRALRLGRASLQARKAVDSALAGLVASAAIDNGVSGPQAVHHVRVVFNCMSELCGRAEAMSAALLPVVAQLSAPVAAAQPRTAAGNDAPNSTAAPAVAAANAAMAAAAGAVAVDAATAAVAVAQLQAELRRVKSQLHERARKYAGVLKAVVAGKQLPAERLLEGFQRLWAASEQQLGRLADLPLPPAAGAVAAAHPSSEGSQARVRSTAAQPLLTSPKRGAPTSPDEEDGAGGGRHPQRRHQQFEVDEDTPLAVGLRWEAGAGAKVEAQQRHRLQSQLQHVMSLAKKLQRGPEASGLGLGSGL*
</t>
  </si>
  <si>
    <t>C_440054</t>
  </si>
  <si>
    <t xml:space="preserve">MPAGLLSRERVLAKLTKLFKQSAAPVVLVAYSGPSDERGNWCFAGQLSHHRRRSRRQQRQQLRGQLPRGVDAVXXXXXXXXXXXXXXXXXXXXXXXXXXXXXXXXXXXXXXXXXXXXXXXXXXXXXXXXXXXXXXXXXXXXXXXXXXXXXXXXXXXXXXXXXXXXXXXXXXXXXXXXXXXXXXXXXXXXXXXXXXXXXXXXXXXXXXXXXXXXXXXXXXXXXXXXXXXXXXXXXXXXXXXXXXXXXXXXXXXXXXXXXXXXXXXXXXXXXXXXXXXXXXXXXXXXTGPAGGGNGGGGGGGRAAERWLPGMLPSYYATWLNDSLVDYGIALRFFNCNVRAESRRRREGWVMAAASHTRASLVTEPSSPVTLASGGARRASSIIMMAAAEGAAGLARPSRQGDAALMAEKAAPHSATDGGVEGVWSPLRHADTDHLEQQREQQREQRRGGAGAGAGGEAGSGSGLLNAAGELVGPADSPEGADRDASRAAMSMRAVSVPDAARRRFSSLADYYVSSSGSGSGTGAGAAAGVAAAANSPIHSAHNPLHGSATATGIVASYPSQQPQRPPGADVRAASSGSGIGYIMLQRLLGSPSKSQSQVNARSGGTGGGGDGAGGGVPSEPGVGQLHPGQLGMPQQDLMADSPGHSTSMHGAMLPGEQPVHMSFPASAEAGGAGAGAGMAAGRPLQRRAASGDAAHVGVAAAAPRFGADSMPHILESEPADARGDGGGASARSDTAAVAWGRRSTRADRDLLLAELDQRNAGSTASFTAGGGGGAGGGGGGGGGFVNQLYGALHEVATEQRLWGRRAPLEGDESMGDMMRDVELDRRASNASLPSFMLPRAELLSTGTHGAVAVAGGGAAGGAGSAGAEDAERGAATVLAIPLSSTNITATLAAGGGGGGKAGTRAPVATPRMSGLGALGAAGAGGVGSGSSGGGPALSGRPSINTPRQASRLFMTSLANVHAAAGGHDGSGGNASSLASGLLMTDPEMELAMEAAAAAAGRIELMSGNVPAATDPAALSALVAAAIGGSARPRAQTSAAVEGMLRQMQETQAAAGGGLNEAGGASLGVQGSSNDDDGSSGLSGGGSGGGGGGGGFLFDAAMHILMKQAEALVSALPEEMAELAALASPAGAGGAGAGSGRARPGTPSALAVDSPQPCASPTLSPMTSGIERRRMRASGAGVLQSRDSGPLGLGPAPAASVMLRSLLKQHVSIADSMELDSVLGGSPSAVCGGGGGGGGGRRAGRFEMAGSESSSFVFGDDRDRFEVLRMMRDYQGDLADDGGGGGDTDTDMGGGGGDGGDGGGGGSDCPMPPTRSRARRSGDEDGGDGDDGEEGGEEEDDQFEDEDDAAAADAERFRQAAAEARAAAAAALAAEEGQGQGQPQGSGPPPPSNRGGEMRVYGSLGAATAGQAEEQEQPQPQHGDGGMAVGVREAAAQVAAVAAMLQGDESAQYGYTGESGSLLTADMEAAALSEGPPAP*
</t>
  </si>
  <si>
    <t>C_440055</t>
  </si>
  <si>
    <t xml:space="preserve">MEQQRLLRQQGRVAEQLRQLLAGGRPLPGLLAALEQQQGQQHEAMCGAAQEAGLAGLAGAAEGAAAAAVQQPAPAAAAGAAAAAVGVAELLLQPVQSQPAEGTAMAQAVAAAAAPAAAMAGAGVGAAAPPGMVLLVVNNAGGLSGPGPAGLQQLPPVPPPRRNWQWRRDGTQLQDPQQQQQQQQQQQQAPEQQVQQPPQAQPQTQQRRRIPDPPPQRVAQTGAGLAGAGGSSSGSGGRATARVRGTADAGVAAAGTADAAGGARSRRSGSRARSDAAAEATAAASAVGRRKVRVKEERGSEPIIPGLPFTIEEFRKLQKQLQEQQREIEEAEEREAEEQAQRIRRVMQELLGM*
</t>
  </si>
  <si>
    <t>C_440056</t>
  </si>
  <si>
    <t xml:space="preserve">MAVDWRHEKSLVAVLESLMELFQSSFISDGDLIDTQKDVLRAKSQVMATALVRSRTFDAIARLVAPSGGVRFRSNEAKRSICRSLGEMLSWLFRVVQRIQQEVNDGKYAAAHAAAQAAAAAAGPSSSSSSAGSSVRGTAGAEDLHPELSPDGKRSVLAEQVVAAVQRSGILEHLAAAVLQLTVGQAPAHEDSFSPALEAIALAEPSAEAKSSNGRMQSLMLDALEFFSACNSVLLSVVSPEEEAAQRLPANPFGVCVQWYLTSHVLAQLAASELHSMMVPYRLMAAERSIAPAAAARRAVAAAGESGSPVPALTSVSEWAQAHSLPHEAAALSGLLEVTALNLELYGLDADEALPHPVVEGCGGCKEVNCAGGVPLLRVRTIINTLRSWVRTVLEPEAHAEPAPVTGKDASAAGGPNQRFHLISNPKSGPAGQDPAAAAGPSGGQPPQQPQTAAPAPEPKRTKPLTQKELRQQAAAAKKAQTQAPKKGGGGSGGAASASERARKETEEKQQEKIKQAWLLGGFPPQACAGLAVTSLMTAYTLHDFAAIRHVLEVHRQLEVEQHQQLQLEGANAGTEARGGYCGGGGAGGGGNAPAATAVAYVDGVARASEGGSGAEAPPALPAGILMQYLPEPSSMLLPQSWWTGALQCLDLLARLGPGDDSVQVGAVFSELMKSVLSGASSPRFEFFRRMHSRTSLGDQCSDVRQEGDQVDTFIAAMHQASLRRGLQLGLVPALEAMARQLARTPHPGGSTVTAAVLGAASRWDYLEQLLWQAPLEEAAALIVTLAKVAAKQFSHAMSVAASAKGTWSTTGLDATKAVLAGAADLQLQASEDAIASMMGVGAPADGSGGAGAEGEAPQGQHRNIGHRAGLLSLGLASWLPAARHMLDCLDEIALAKLVTLAFTHGWTGLIASIRDLLCTALDWVPVLVQAGLLAELQGDALMAASWNAFVLRGMGPAQLMRKCATLCQLGVIVRGGPQERMVVRSAEVLAAVYPQELKQVSLPDWWQLAGSEAAAASGAAATPDVLERLMCSPMTAGNMPAGSLTALLPPALVRNRAGVCANLGCGCIRGPSDRDVPLTVVCSGCRVSRYCSQHCLEQHASDYDHTPEVCALIKDAAADVARK*
</t>
  </si>
  <si>
    <t>C_440057</t>
  </si>
  <si>
    <t xml:space="preserve">MSDCLVMGVGACGAGGPEAGGDAKAPAAAAERFCAHVALAPVVFPQRLRTPLFAGLSGSGADKALDHLDALRFPGAFAQAVLGPLCGGGAQPGPDAPLPPWGQLLLPYARRGGPAGLGSGGSGGGGGVDGRGDGGGGRPAACAAALLAAYGPVGRASVVADFEPWLLHFAELGLPRKGSEGVDVTHPILAMYRRGPHDPMLLKYNYGVVCAPWHARGGDGSCNQAEYGSATTPQYNVSRYSIPTTIFTGGLDAVSVPWDSENVAAALKAAAAAPGGGGGGGALRRLVHLPSYGHVDLVWYDARPILDDVLRALQETC*
</t>
  </si>
  <si>
    <t>C_440058</t>
  </si>
  <si>
    <t xml:space="preserve">MLAGMTIDINGYLANVTTLLPPPVNGSSSSTTSGSSTGASSTAGSSSGTAAAELPPVDSYALSRVFAMIVLIAPRKSHFDVGSSDGGSSSSSGGAEGQEAYECTEDLLALLAAAAAAGLEGYVGGFDGAPLQPAASSSGSGSAGAAAVAGAVAAALDAVAKSPVPLGFFFSAAAAGSSGLGSSVRPRIEFXXXXXXXXXXXXXXXXXCGQTLLDTSSHAGLTGLHLMGPTVRERLYRKPMVAGKLHLFLRLLRLDAASRQPRIAPWDVLVVIDATDTLAQVSTSELLAHYRAAGSPLFEASTETSCWPKEMYPLCHAYDRLPGAAAWAGWPNRRINGGAYLGRAAAVTKYVGDVVDVLNRRFNNESWYPAACADSRNDQALLACPYLFGNAYGLTMDYTSTFFFSLNRNWQRLELVPAAAANGSSSSSSSSSSTGSSGSSGGDGAAQQDAGWQPQRWRYNVSGAVPAILHGNSRGGKERLRPSRLALLPPGYTGMTAHPDYSLLVDGKPTSYSRLCAAASKPPSPPPRGTRVQGAERASKAAGGGARMQQPQGGDAGEVEKRR*
</t>
  </si>
  <si>
    <t>C_440059</t>
  </si>
  <si>
    <t xml:space="preserve">MLPGAAVSGAVFLPLVQRKGGALAGANADLLRAAQKRLQDLHDRLEWGRDSTGSSTTGSSATRTIGIDGAGATAVCSLHLVLLTEVTSDPGLAALVPINSLRNVALLAARTPLVAMIDVDLAPCEGLAGRLLRDVSRVQGLQAERDAMWVLPAWESSPQLAQAEAEAVVQAARTGDKPRLAALWSSHRIRTFSEDVYARGHNATDFSRWLRSPKPYVVQYETGYEPWGIVGSQREHYLQWPFDERFRGCFRDKVTQVASLARSARLRFTVLPDAWLIHQPHLSSAAAQIAFNRTNITAGGGGGRGGGAAGTGALEAAAAARAPADKLAEASQAHVRALQKMVRYRGLNTTKFTLHKAHSMLTSDGAYAAMAAGAYKPAVGGQWRACAGALPTQLA*
</t>
  </si>
  <si>
    <t>C_440060</t>
  </si>
  <si>
    <t xml:space="preserve">MEEREKLEKEISDIEAQIVRVTPQAESAQAKDEDKRYFREKELLLRKEKLLLLEKLEKLGARASAAGLGVGSAAGPASAAGLGVESAAGADTSTTFIRDVLFAGPANVVNLFSVPQAGLDQPLGAKLPVSSWALQALGSSDQTDDHELSKYVERQPQLTVARNAHRLSLITTAALTGLFGQQEGSEIMNTIRIGALVDTPLNFAAKSLGLPFRFDRNTADKSGATARRLRPDFLFWMRNILLFKGVEKAASDEHETAVAELKSKMATSWNPALLPGVSMPCMFAYAAAGSQVQFFAVTSRDGAVEATPVSDCLHINTPLGRIKVVHHTLKVLQAVAAYAPSAPNLSIALGQVSKALTLNGSFLSSVTVFPDFIRKRVDLSQMQGGVLDHRALVAMYRAIGQVRCLNLVRLRGDGGVSLQDDGTTVLHLEPLGLPLGLTGSQAVESEGSLRDAVRGVLTALVVLHDAGYVHRDIRWPNVIRLPAAAAAAASSSSDVYVLIDLEHAAPADCPLDCRQPPYRLRTWPGSHILDQATGRFTCESDLCLVAEALMSHLPFALSDSGQHLREQLATRKLPNARAVLEHEWLLAASP*
</t>
  </si>
  <si>
    <t>C_440061</t>
  </si>
  <si>
    <t xml:space="preserve">MSGAPVHGNSRASKWGKSLRAIQLKAAAAKAQATSVLVNAAAGAPASTAGAGWASKPSPLRAPVASASLGRPRPREAAPAQAGVVYQSPNDTLRKAQRFSTATSAARRPVPQPDAFPDPVSPPRVADAASAGQASPTHMPEGGESEGAAGKGGASPEDAARRFVESRQSAHFDCAPELLAAVYATIAAATEEQPAADGASSSSSKSEKEEAVRAVLLQDPSLQAKVQSGRITIATMREWLQAHKLPKLPTNCLWAKAADTVLTAAREALVEVEATAQRELEQGAQDWAAGGVWKQDGMPRQYLAQLLAQDAATEME*
</t>
  </si>
  <si>
    <t>C_440062</t>
  </si>
  <si>
    <t xml:space="preserve">MEVGPGIFERIDASGSAVPAATPAAAEYEEEELEMYYSLLLQASSMLQTLSHWTTPSHADAHAHLCAALERSQVLEHAAAALVTLAAACAPASPSPLPPPAGAAGGSAAPARGARGGGGGGADPSAPRGPAHHKGWPVVSDALVWLLDAATVLSSNSDAPQPPPPQPQQPQQPQQPQGQPLVPAVQAYDALIAVWPAMLEGSLPMQIINPFAGVLTRLLMELRPRQAAARLPALWRVVAWALPQVDADNLHAAGELLRLLLAGPDGSLLSCTAGRAGTASAGQVPGSGGPSYSLRCGLDARLLPELEELVRDETALRKPEGEARSAPTVLSAVNLTLRYSGVWPALLAHASPAEAAGLVATLGSAARFFLTHNTPRMRPVALGGVLGRTQLWGAGGPCLALGCYLAAMLEQCFDVRDPDRWRQFQERLGGPAVTPEAAVEPGAPLWFNNAMEHWGQDPMQLGWLAAAGGAPPAGSAAAAQLDLLASFALQDWLPPLLRVAVAALDPEYDGVSLGSGEDGKAPSRLSTPEPDLLLLATQLLTRVAVQQAPLLLAPQHGPEGGAAAEQVGTAVAEAAAAEVAAAGAAEVAAAGAGSPATAVAAAPFSRAAAESWAGYLSSLCGADGTAALLITGLLAKLTFGYRYSSFESDDEPSDDSDSGSDSSNEDLPVGGKALRRPTLQLLAALACTAPQLLAHWLVEALQLAIRTSAKSGAAGPAGKAQHVGPAAQVRLEAVQPLQWAARRHGMPELAAFLGALEFAVVQHVIPHWALIERGGQPGTDGRVVCTAAAKAATEAMAPAVEALAAALTYCCSACQLAHWREGHDVACAGLVAAAASGKQGTKSRRSAGKR*
</t>
  </si>
  <si>
    <t>C_440063</t>
  </si>
  <si>
    <t xml:space="preserve">MAGRTIEQGVSLLTAAEIRVAYDDFKKVCRSYPEAFVSRCFFFEPAEEHLRQERACAGPQQPLTDLVMFPPGGPSHLEQHLEVWMSDLAAALLSQFELWMRTASPAVMKLTGYSDSGESFYREAGAGGPGGAAAGAGGNTPFAYLDWSTAVMHLRFLQVGVCACASEFTGSSAVLDEVQKRLLVGLPSLGEGEARERQRWGRLAKMKGDMCLLCGSPRDAAEHYKEVAEVAKACGDWVWYGAAMEVVELMSGLTDLLPSVPSLEDRLVGQVECAQVLGMVGCLRKRRLLLWHCLELARAVGAMDRGDVLRLALRALEPPDDPQAQDPDDLPKVHWSLRRLGLGPAGSSSANSGSGGSSSSTGGSCGWEAVNTVALEAALTAAKQAHAPAEAWEAAAALLRDHHTALGPAHQAALAEALAAASAALPARQRLRPGAGPGPLVQLKRLLPAAPPLQPTPLGLTAAGAIAVGGAGGGGGRGRGGGGGGGPFIFNPYAAKRQAKQDEAAAIEWITAWGVTWSAPFAVPLKRMVSGGARIPAASSSASPTSASGVGGAATGAVAAAAAAAAPAGRQQLLPRNASAACPGSAAAAWVPAGPMGVHVLPPLPLVKAIVRASPAGGPLASAPSAPPTPHASASGGGGGSQPGTPHGQAQPAQHTAQPPQHDATVVAVAPREDDIHAQPPSLAVASTSFLEHYAPLRCGRRLELDRPMDMRDIAHSVGAGGGGGAGDCGSDWAADGGAASRCASLAAFDDAGPDDALGSVTDSVLCVALRNTSNYYFRAWLAPLGEGGAPPLLTAAAAAAAGCPVEVLQPGDTARLAATLPSAALAAISTLAAEPGASDGGGAGGSPARPPLLASPTMRLRSGRVQLTVTPPGGGAAAPPAAEAADGEAGGTTAATDSAAAAAAAAGSELTEEPDRMAAAEALAEGWVVVWELPVTPEPGIDPGVAMVGAVRNVHVVLQPRSTVRQELALMFVQPGLYQLYVYDVAVVPEGADAGLWAGRPGQAPQPQRVYASVDRLHVLCL*
</t>
  </si>
  <si>
    <t xml:space="preserve">MADPEAVGRAFLDYFYGLFSTNRAGLASLYQESSLLTFEGNKFQGQQAIIQKLTTMPFSNVAVQRDTIDIQPSISGGILIFVTGKLMPEGENMPLKFSQTFHLMPTPNNSFVVTNDMFRLNYG*
</t>
  </si>
  <si>
    <t>C_440065</t>
  </si>
  <si>
    <t xml:space="preserve">MATEAAGKRVIKIKLKLNGQTVARIGPGYAGPVSRDVKDTKAGLLAQAQRRQAALRGYVPPSASVDAIVARIRDGEGFAPGDELPAWDFSERPAKRSRLADVADIPCTCGEHGPAPCSDKAHDRQAVQAAAECKPAQLPGRPDPSATAGGSAVAAAAAADGPSSSGRPARPPGVSVQTQTSGREFPVLPPLFLGLSSLTSQAAAYNSIGPFDLQLEHDARGGVGPADGRIEAHMLQARSTKKEGDALMARNGNVWTVKSMSKYVSGALMYMEAADALQRDHKHHSSAARAANLYRETAVLLAHVANNADGIRAAGVVGKEALRLLAERLCAVCLMRQTMLMSHSFRSCEQKAKLALKEHQKQQTAAAAAGSGGGASVGQRPSPGDSNTSSLRAATHGAGALGADGGGGGGGAGSGGLAGFNPEQVSELLTYAKTTSKFSEYMKRSTKGLQDFMDRSDVQSDQQAKLMCMHLAAVCMDMGMTPGLRVIHHAREAVRTLCEDFAR*
</t>
  </si>
  <si>
    <t>C_440066</t>
  </si>
  <si>
    <t xml:space="preserve">MAPALSVPFTLATAGTLGVVYAGVQLRVGLHRLGSKINFGTKTAAGTEDEELVAKSRAGGTLGEFVPIGVLLMLLLEAGTPLPANLVAAYGAVFGVSRLTHAYAIANSNNKNWDHGPTRKYSFIATILSLVTAGGYVAFQGAKALRK*
</t>
  </si>
  <si>
    <t xml:space="preserve">MSVAAAAPRLAGKVAVVTGGARGIGLGCARSLCKEGAKVVLADVDLAAAQRSAGELAAAGHAAAAVKCDVRLKADCEAAVKAAVTQWGKLDIMVANAGIVKAAPFLDMSEQDFDDVVAVNLKGVFLTCQAAARQMVAQKGADPQWGGGAIVTMSSVNAVMAIPSIAGYNASKGGVNGLTRCMSLALAPHGIRVNSVGPGSIATDVLASVASDEAARNRILSRTPLGRIGEPDEIGEVVAFLASDSSSYMTGQVLYVDGGRLALNYTV*
</t>
  </si>
  <si>
    <t>C_440068</t>
  </si>
  <si>
    <t xml:space="preserve">MVPEPEPGAGDYEQYKDGFHDWLATYWPEPREQLHAGGWRRTAQMLADIKRHLQTHPPADVATAAEAEATSRPASTPTIALGGPAGAAAVPGRSLGRPLEVVVRHLLRRGRHGGAPGGH*
</t>
  </si>
  <si>
    <t>C_440069</t>
  </si>
  <si>
    <t xml:space="preserve">MDLFYRTTRRRLQQLQAELQAHGRQGRQGGARGQQGEGERAGPGPGTVRDAARVHFHEFMQGSLPLGDWSVGPGADEALRTAWQRHLEAAGRHGGGGGVSRTGASRVIRGGGGGGGGSSSSSPGGGAPGEMDDDTGNSSIAEVPLAYGRWLKVPNTCGSAAFFSFSQLCGASGLKAGVDDGGALAAPDYLALCRHFNELYITDVPQLGLTQRDEARRLVTLLDVAYYMK*
</t>
  </si>
  <si>
    <t>C_440070</t>
  </si>
  <si>
    <t xml:space="preserve">MGRQLWTLLDVAVATHAVLISISEQPLEAHLVVLLPCCKVVFDLPRASSGKTTWDLSKLVLEGQSSPVSSAVVRQWLDLVYSRVDAGRQPPKFPSLSEAARSLLLFADAVGTSRVVMDALGDALAAQPGLALPVVVNGTVHTVVSGEDLEPFKVALPGAVAAALEGWLYLAGRLGLVALVRLLRDFFQAQLISSFLSILRATAAKVFSRRVLECMPHELLVEGFVSDSLWGPQLGQADVATGSKFSLVMNSEHAAAWFRVASGGQVDGDEIEATNVFKKGGGDNRLRVSVGGMTLAEHQAAMQEVLQQLEEEEAA*
</t>
  </si>
  <si>
    <t>C_440071</t>
  </si>
  <si>
    <t xml:space="preserve">MRAAVGRDALAAGAAVASPQQRQASLLSRRWSSISSTSHRPVATAASGRGDGATVADGAAGSSPASSSSPPRPSAADLSAASAQLLSDDQLRAAGLRLPSHCCGCGMRLQRRDAEAPGSLLPPGVTSEAAAPEDLKFSLMVAANKFDLLPPQATPARVQQWVRLRLKQAGLPPPDKVFLVSAAKGTGVKDMVQVGAGDDGRKGEPTIAPVPGTTLGLLQVPGLPLGPKHRAFDTPGVPHGHQLTSRLGLEDVKQVLPSKPLKGRTYRLAPGNTLLIGGGLARLDVVSSPGATLYLTVFVSHHVNLHLGKTEGAEERLPRLVEGGLLTPPDDPARAEQLPPLVPLDVEVEGTDWRRSTVDVAIAGLGWVGVGCAGRAGFRLWTLPGVAVTTHAALIPDMAEMFERPGVSSLLPKAQTRAHAAVKEKKAERAERRGGAGGDGGDGGGGGGEGRVVSRGERGWEAAGAVPAVGSCKTTWDLSKLVLEGQSSPVSSAVVRQWLDLVYSRVDAGRQPPKFPRLSEAARSLLLFADAVGTSQVVMDALGDALAAQPSLALPVVVNGGGGTIHMVVSGGALAPHSAALPGAVAAALEGWLYLAGRLGLVALVRLLLDFYKAQLMSSGLSIVCGTAAKVYSRRVLECMPHELLVEGFVRDSLWSSQLGQADVPAGSKFNLVMSSEHAATWFDLAPGGQADGEEMEAANMFKMGPNKQRLRVSLGGMNPAQHQQAVLEVLQQLEEEEEEVGAM*
</t>
  </si>
  <si>
    <t>C_440072</t>
  </si>
  <si>
    <t xml:space="preserve">AVSPCTHDGTTPHPLAASVTPPPSGCPRLKPSSQPDTRTGVSASPVTQPASTPHTVCAPSLVLRCRQSCPSHAPPLRPGPPAPGRPGPAAPPAAAASPLPAPLAARVARARPPTAAQWPPPAAPAPAPPSPAALPAPAPAPA
</t>
  </si>
  <si>
    <t>C_440073</t>
  </si>
  <si>
    <t xml:space="preserve">MYARSEANQTYAYHRAVLLLARYADFCGLSALCAGTFTSTLDRSRLLASTPITTQHQVSHRLPLHMPAAPSQPQGPGAGDREAAAAAGSQALGLPAGPGRNSSSSSSSSAATCSCGGRGVADRAVGGRAALPPPTLSSWCLFGPAVLVSFGVWCAYTLLQWCAAESRPELWGRYAAVLNRLQGVVWDSRLDVAAAAAAAADAAAATASAASTSATAASQHHHQQNQQQPAPLPASALRLCPAHLALLRRELAAHWLG*
</t>
  </si>
  <si>
    <t>C_440074</t>
  </si>
  <si>
    <t xml:space="preserve">MSLSWVDAFRIMGPAFLVSVALVDPGNWATAIEAGSRFGYELVWVVVASNLVAILLQTLAARLGIVTGKHLAQVCRESYPPQVCALLWALCEVSIVALDLTMLLGTAIGLNLLLGWPLLPCILLTGLDALLLLLLVPVSQGVKKSEALTVGLLAVVVACFLVDLLVSRPPLRSVAGGLLPRLRRESVYTAVSLLGANVMPHNFYLHSALVAGQARGAVAAAAAAAAAAAAAPAAQKRAAGGDGGGGGCHGCQDGAGAVSVHFLDIGAALGVALVINVAVLLVSAATFHSAGVVVHTLQDAHDLMEQTLSSSIAPAAFGTALLCAGQLSTFTGTIAGQVVLQGFLNIHMPTWLRRLITRTAAIIPAAVLQAVYGDRGTYKFLLIAQVVLALQLPVTLVPLIKATSSRQLMGAHASSRLLAAAAWAAAGLVFIANLGLFVTQLLPQAGLVQSAAASAAHKGLLDKDGPLDAWLDALAAAAWADPGRAAGLLALALAAAAFLALQLWMLVTPLRVAAPLVVYGGFASRQQHQHHYQQQHHHHHQQEQHHAAAGAWGAAGGGGSSTSRGASPRQSADGGGQWYGVDAAANAAAAAALAGAWVIPRSAIEMATARGLWSSGSGGGSGRAGTSASAPSSSRPPHPVTRGGRRQFALLLDEFWSCLYDAHGLPVGTADRVFVAGGAAGGGGSSSSGAGGVGGGAGAATAGGKGGGKGHGPSSQQQHQQHQGTSSGGGKAGGSGRGKGAAGAAASVAAAASSAVSPLVCGHTEGSHLCMGCSQALFEGVQRCLLAVEGGVEGAEAALWGPWPLQLLAPQASTHARAHP*
</t>
  </si>
  <si>
    <t>C_440075</t>
  </si>
  <si>
    <t xml:space="preserve">MKDILGLTMSRVKRKRSEDSLVQDKPADLLIVTEDTDAPLGVHIAVLGLFSRVVDDLPRASSGKTTWDLSKLVLEGQSSPVSSAVVRQWLDLVYSRVDAGRQPPKFPSLSEPARSLLLFADAVGTSRVVMDGFMDALVAQPSLALCVVLNGGGGGGEGGAAGGGGAGAAPQPLQLELALRGKLYFYFGSGSLIHTVVSGGPLAPHKTAFPGAVAAALEGWLYLAGRLGLVALVRLLLDFYKAQLVPTNVSLLSGAVAKVYSRRVLECMPHELLVEGFVSSCLNDPHTVQAEVDSGSKLSITLTAPEAASALGHKPSMVESATVTRSNLLVNKTGATLLMRLSVGGLDIAEQRRVLKEVLQRLEEEEEQEAEAPA*
</t>
  </si>
  <si>
    <t>C_440076</t>
  </si>
  <si>
    <t xml:space="preserve">MAAAKEKQLEEQLLQLLRQHPQGMTDDALESALPAVPLQERVHAVNSLLAASRLQLLKTSNGKLVYKEVAVEEAAKFKGLSPEELLIYQCIKTAGNTGVWTKDMRIRTNLAQPQITKILKVLEGRKLVKAVKNVNSPSRKVYMLAELEPSRELTGGAWYTENQFDSEFINVLREACFSYISRQGDXXXXXXXXXXXXXXXXXXXXXXXXXXXXXXXXXXXXXXXXXXXXXXXXXXXXXXXXXXXXXXXXXXXXXXXXXXXXXXXXXXXXXXXXXXXXXXXXXXXXXXXXXXXXXXXXXXXXXXXXXXXXXXXXXXXXXXXXXXXXXXXXXXXXXXXXXXXXXXXXXXXXXXXXXXXXXXXXXXXXXXXXXXXXXXXXXXXXXXXXXXXXXXXXXXXXXXXXXXXXXXXXXXXXXXXXXXXXGPVWGGVAPAVLPVPDSTPLTDVPCGVCPVAGQCHDGGVISPKTCVYYDKWLEF*
</t>
  </si>
  <si>
    <t xml:space="preserve">MFRVYDTDNNNAIDHSAMVAAFGQLGLLNGLNAKLLGEVLGLTGGADAAARGRLYPPHEFIAHCERLSQWQAKAAREQRIRQASRVPGVPQGAERAELLRRVYARYAVAQGQGRLVSDADYAEPRLAASALQRLAQDLGLLAPTGPLSSVSVDVVFAKCKPAGARKLGYQQFLKSLAALAEESGADVWEAAGVLGHKLARLAPAGPPPPPPPGMYYDRLSADAGAVSKSYGGSSGAGGGGGLRSFPNLNASHQPPPHGGRHRAKTVQGLAGGGGGGGTGAGAGSGLAPLPRQAFGAGGGGGGGSAADGGDPLLSDPLLAVSGRLMGAGQALLASRGVSTDGQQAAHSLSGQAPEATPAAATVGGRAALNTSLPPPIRAFEEPAAAPPHPRSSAAGGGASGAGGLSILPGMDSATHVLYERLVALERQLAAQAAAAAHVGDVSQQRVAAPQHVAEEATGAAAAASQAAAQAADAAAAATGVAETAAAGAAEARRVADEAAAAAAGATAALGPMESRVAACEASTAGIAGLEARVAACESGLAQAVEAAERRAGEAEEERLRVEGVKSEVQQLEGSMRAVTAAAVAATVAEQLQSMLQPSGDATAAVATADATADAGTAAGPGSGSPVAVLLQRQIQAAVAAEVARLGLAGQQGTAAPQVVATKAEAEAVAAANKAAEDTEAEDLRRRVQALEGALKAAEEGAAAAKAAADQGAQRANKLEAEIAAATAAIAALTAAAANAASTPPAAPAAPAAEAVAAEAEAAEAELKATVAAALAEIKAAQQAAVDAAAARAVDDATAAGAIAAAKAAAAAATAAVTDLRSQVRDLQGEVKAVCALVEDLGAQVAGGAAKTEEAAAAAAAAAERSEATASAATAAEGGELEEHASAADGGIAALEVTVEQLSSQVASVQEQQQQQQQQQQQQEQEQESAAVVAVAAAPAVAAAAATAVEPTSTSAPASSSGDGPAPPAASALSEPLAQVSGAPKSDSDGAAAAAANAAAATAAAAQAAAAATAVEALRSELSALQQSVAKLEAAVPAAAAVTAAAVPATDAADAPDAAATKDAEWPRLSESGGEAHTTTTANAAEAQAASPAAAAADAADAATAVAVPLEAATPPPPDVLATLLELRTLLTTAQQELGECSTKAAEALAEAAGAKAAAAEANAKATAAAAAAEAATAAAAVGAVKARDEREAEAEDAAAAVVAATGASAATAAVAAASADTELQGALREACRAAEAAAAQAAAAVGEVAAAIVRSEAATAAAIAAGDGAKTATSAAEAATEAAKAATASAEAATSSAAAAAEAATAAATAATTAAEAKAGAEACRADAEGVKAAADESRTRTAEARTAIEGVAKAAAAAEAAAAAAPAAAATAIANTAAAKAAAASATTAAMAPSTTASEPPAASGKAAAADAATADAVGAGVDAGAAVAAAATAAPTEALAALEARLAELGKQLAETSERAEEALSAAHGALQAAGLEVGTRRGGGVGARSVKRSDAAEAAAAAAAAAAGGGGGASVPELEELDARVSAAAEQSGSAFVQVRSLAEKLAALEAQVAALAVAGGAAAAVAGGATAAATADTAPAKDAAGAPAAAAATPTEAATAAAQALVTEAEARLTKELGEALKELVEQAHDLEALRLRVDKLETAGGAAAAAAAVAPAVGVAGAAAATTAAPAAAAPAAAAAADPAPEHFVTTAEMQEVLDMIATKLERQAKSLKAVTATADGLMADLQEAAHDVGRMTVEINVMQERQATAAAEAAATGAAARDAAAAASAAAEQIVSLKARCEALARDVEGLKRPAAPGSQPGSALAALRAGLEPGAGAGAGQPGGRDQPSPGVAPPPGAADGGEGGGGGGGGGASWSAVLAADAAARGRDLELDEGIHRLQVALADAEKSLGAKQEVLQQVMLKVDKLQSHVTSAQLSGNGVAPGGSGRGSGSGAATTTFSAAAALTGAAGGSNKALRFGGSTEADGGSRNGGGGGGRGSLQSVAASALLASRPASPTTLAKMLASRAASPAQPSRGGGGGGRSGSRDGQAE*
</t>
  </si>
  <si>
    <t>C_440078</t>
  </si>
  <si>
    <t xml:space="preserve">MPAAVRSGRHALQPAGPHTPVPAERTNPRKPIPTCGRPHTAPGQWRGQPGVHVGWHQTGPATVADPPPPPPWLAADPQIPNDTGPCPKHKPTPRP
</t>
  </si>
  <si>
    <t>C_440079</t>
  </si>
  <si>
    <t xml:space="preserve">MENPVAAEVIAAFQEGSQAQLGAVAAILDAARLVDKCLQALRRGTVVIADALQQPGAAAAPHPHHDEDAEAGEVLQRLRDGAIAGLYRAALGVMGGDGEDAELGGYPHVLLDHLDALGFQPLTLVLSDVCRGVEARSRGAPRLLSLLPKAAGLLVAKAAPEDEAEEEAMEDNGAGAGTAAGRRGGPGAPSAAAQHVATALHRLTHAEWAPEHAVAIMDALREIRMTPAQQQAVITKALSVCGATAGGGGDGGGDLAALPGLLRQLMRLAGPGHRAMVLRGVLALFDRLEAAHRRAPAAAAAAGPAAAMGPPAAAGAGGLVAAGGISGALAAVEGAALELIKLVECSPSAPSRFCLLLLFTLSQQHKQEGPVRNLLKHLVSAGFQWDATRAASAWLSSLPALPRPGGQQLRAALLAAVRTSGVGGEVVVPGIVALGAALLGCCPPAEALALVQRNEAALAAAAAAPGGGGGGGGAAAAAAAEAAAGGLQGRGSAGLQSALLGIELLQAAFEAHVEARGPVLRLCQEALGGTSGGGTAAAGSGGGGGEAALAAVLLLGNLVARCPALLYEHTPKLKSCMSQMSALASGGGVSLQHELQGFLRRALGQQAGVRAALYGGLGQVLEVDAGSRDIVLELVGPQLQRYLAPPPAMPPLNTRLLVSGGNSGSGGGCNDGGGGCVSLLEPLPSLLDAARKLVFLSREPGEGPAWLQEQEGGGGEGDAIMVDEEEEEAGGDVADDASVQALVRGWDSFARRLTRCHAEHFDLNTAAELNPGTAAGAARQLQVSGAPPAAPTGAAGAKAMAANVAAHAADAAHTAAHAAANAVPGIEPSGPSGAIEPSGLSDNTPAAPVSSTATASASTGGPSVQGGGGDGGTGGRACHNRLRAAAGASSTSSAAASSSGGALADALVACAQRRQARRAQRVEERSGGGSGLGGGAGPAAAAGGGGALEAPWQKMAQPLVLLCQMLLSTWTGPTKRPPAPRKAGGGGGPQAEAEARAARREAAAADSLAGLAVGCLRELLGGAAALGGLRLVAWVLRGLPIHCQDTQAQVDETFLPPAEVVVARLPHFADMLTALMGAGSFKTEPRVKYAPLVRALLSAHVGLRGSEDATALKAVALSVQAIIGAVGVATQEEYAALEVLQLLGQGLAQAEEALAAATRVAAGGGGSGDGGSGAGAGGATGTGRGGRGGGGSGGGRPGSGAAASRVLVQLSEAVGRRLVRLLDVLNVVVNTRLAFPQVLEAQTEVVIRAFKLLGALAKIYLPAKGAAAASAPAAPPISKTFQDLVAQVHRDLTPSVYAAMHDDVGVGATAAAAGAEGDEAGGASKQLRAKAKRDSKAYSQLVFALEDFEKQLLALDKVFKVGGAA*
</t>
  </si>
  <si>
    <t>C_440080</t>
  </si>
  <si>
    <t xml:space="preserve">MLACRMQIRSRAGAVQRAWPCRLGVQRAVRCSAAQQVDAAKLAAVRECVDRFVTSNSVVALGSGEMVNLAIEELGRRLAIGSLQNVVGVPACDVAAHEAAFHGVPLLPEAREAEATVALAEADMVDVAARAALLGCAADAPQQPDVPRLLRVLKKAGSGARLVLLTSADRVVKRLGGSLPVWIGAEGWEEWAEELDDVFLGDAELWRRSASGQPENPRGGDMPYVSPDGNTIVDVRFYEGLKLFGEDDEYGKIADEISAISGVVGHGLVVGRAAAVVMARPGQQQPDVVEF*
</t>
  </si>
  <si>
    <t>C_440081</t>
  </si>
  <si>
    <t xml:space="preserve">MLDHLLAPALALANMPYVNPHWPTIMETFYLHAEAIYKTNPYYQIELCPAGVVGSMAMPSYTVNMTAEERDAFFVGFDLGLDILDPSRHPDCCDEEYGSIMSNGSVPLLGPWFAPGELEEGGFVVRHSVFLPVPPGGNVTEAWQLPASKEGELMAAADGSGPDAAADTARRRMLLGGTSTGDMSNLSRESTPMDRIEAVRRQLSLKSTGGKKGAAAAAHDEIKLMELLGEGSFGKVYKGLWRGTEVAVKTMVLPANMSGAEKREKMAVMEAAISSAMHHPCIVQVCVSSHAVRHXXXXXXXXXXXXXXXXXPPPAPAAQTYTYFIKTVCEEASDDASVVTATDGIVIGKDSSGGTSVLGGSRGFDDPNSQARGSSMTAQAVHGYEVRLVLEFCDRGCLRDALDGDAFLTATGVNYRGVLDSAADVAKAMLHLHLNDVLHGDLKARNVMLKNSGGEGLGVICKVADFGLAVKMDTCDQTHMSGMFQGTLTHMAPVYAYGITLWELFVGGHAFKGMPRALLGHEVAAEGKRPVFPPFTPEPYARLAADCWAHDPEQRPTFEQILERLAAMRAELPGPAATLGTYAIGEVQPDTPARRSGSGLTPAPLHKLSGNRMETAAAAAVASVAALEVIEEGEREGQSSRLLPQVPSPDPHHHQHNGQAPGGLGTVFESEVASVAAPAADVRVGGPAGVAGGRTEAPAVAAGGARAVAELDTAGSSNTLPIVLHALPNGMLDGRGI*
</t>
  </si>
  <si>
    <t>C_440082</t>
  </si>
  <si>
    <t xml:space="preserve">MQIPDDPADPGHRPLAGCRILLLDSTGNLHSVYHPSRPLTGSYWDVLAGLPSLVPPGPLGLLGLGAGTIPRIMAAHFPLGTAAATAAGGRSGGSYVVHGWELDPGVVAAARMHLGMSELERAGHLVTHTGDALAPAAAVPGGFSGIVVDLFGGGRLLPQLTKRETWESIRSRLAPTAPGQPPARVIANLGQSPPTTPGQAGRWQPEAYTTLRAYEALEAAFEGEVSLMTLQSNTLALTGPLPSPEEWPGRLPAALREQLLVLNGGGSSSGSSSSSSNSGNNGGGGGGWRESLEQQELRPGAGGLQAGAGGSSSRSGCWARDLYPLQKTEVNLSLF*
</t>
  </si>
  <si>
    <t>C_440083</t>
  </si>
  <si>
    <t xml:space="preserve">MLDSLAGAGTPSVVNFPIQRDLSGYTTLQLPLQDSEASNMLQYLPAAIKFLDAALGPGSSNGSSAGNGSSSSHGQEQQQQQQQQQQQQGQGQGQQEQGQQRPAAGGGGGARVLVHCQAGVSRSPAVLAGWLMRSRGLSSDEALRLIRAGRPCADPNEGFAGQLLGSKWEEEGYVDPDAFPQLPEQPAAALAAGHSCYRCRKCRQLLATSAHVMPVEAAMGHRVFRDRQRRLVTSLGSGPPGSEAGGSESCLFVEPLAWMAGTVTGVVSGKLHCPKTEWESPEALAPRVQAAKEGHYRELTAGGIKAFAGAEALLRRALAAGMKVGVASSGAPDKIARNLASSGLAPLIPPGAAVSAAAVAAGKPAPDVYLEAMRVTGGRLGAVYGGAQRPTSKPQSGSSSKAASKRAPHGGAAPQEPAAQPGSTTTPTTPSTPTSSSSAPSAAGSSPVEGLNEEQLAACLADAPVARVKAGPGSGKTRVVVARVQHLVAERGVPPHRILAITFTNKAANELKERLAAAGCGVAEAAAAGSGAGGGGGGPVAKTFHGLGAWMLRQSVPAAPQLGVTPGFKVLDADQSDKLMRRAVREVEQLQQQAAGGGGGGGGGGSGAVSGAGDSSASSNSSNSRNGSSSSGDGSSSSSSRPLPVALPALPADELTSRAVAILGERLSDLIPDLKMRLAAAAPTVPEGRELDAATRLPAAEPGQARAQAALPPAAPEASRVARGVDDKAAGDKRAVAARWHRKQVQAYLCMYQRLLREHNAFDFSDLIAQPVRLLAARPDLAAGWRRRFDHILVDEFQDTDPAQYELIKLLLRPPSAPSDPGTHLFVVGDPDQAIYGWRGAEVGHMRDLLPRDFPHTATFLMSTNYRSDPHIVAAADKARELYKAPVPARPPSAAGAAAVLRGLVFPDPQAEARWVAGRVVGWANSGELGPRGARRLGEVAVLYRNRDMSRPLEEALTLRGVPYTVVGGQPFWSYADVADAVAYLHILMDPLRCDVFLERVINEPKRGLGDTSLDKLRTAARERRSTLSRLIFEDCLQGADGGSSSSSGDSSSSSGDSSSSSGGSSSSSGSSGSIGGVAAESAAAAPLALAGGLVGEGSPLHAIKLTKAAKQGLQSLRGLLVCLRRMAARGAAVSELLAAALALSGYRAALLQAEAEGAGRRAASSKKKTVAEEASERLERLAQLQELAASPGVWVTHDDPLEPQPGGEEAAAAGEAELAGEPGEEAERPSASSSASEAPAPQEPGPTAATAGAAVVSRGLAGVGRFLEHAALVTGADMCVRYTSLQADSGGGRGGRGGRGSGSGAVRLMTLHASKGLEFQRVFIVGVEQRLMYGRPEALQQSPFLRHLQLKEEVLQ*
</t>
  </si>
  <si>
    <t>C_440084</t>
  </si>
  <si>
    <t xml:space="preserve">MLWLSRQSSAARHTILDVELEYAPMLEHPWQVAALSTLPLWLPNLKSYAAAKSKTHDDRSLDLRGLQGWWVPPESAAGLVTLFRGLAGLPHLQHLSLPHAELLQYAHHLLPAPAPARAASSGPGHGAGTGHGIGGATGGTAASGSSLNTATATSTSPQTPPLRDLYVETLFPIEGDLPPQVLPGVAALTCLNRLTLAHLTPPSWSLHCVGALLAAAPPQLQEFCISGLWDLHRGDWGTILSLQQQQQQPAAAPPGGGVLGGAGGYVLYVCPSAGVARDPGIPLGTLGRLARDVLLPCRRLWEPSRLGATTHSSSNNNNRNGGGGEGGGWGLRALELPLVTDAEALVAAGSDAESRLPEEAAQELAAVRELVRRPQLRVALGTLVLGPTSTTPSARAVLDALGGRPRELRLLLDRRRCFPRLSPEADGYVTVQVPSRSGSRALKGAGDVAAAGNSFAEHAAAAAAEAVVAMVEGVGPCVSGSPPLHPTAVVSAALDFLTRAAQPLPFWEAAAAEEPDEAPAADAACIGPDTLAPVQPSAAVAEAADAEGPETELACVLTVTETEPTSVACTGASTACGDAAADGLRGAEPEPEPAAPDLLLVRGPLVSTMIRAPVMFQNWLDWLAPAADAAATAASRWNGLHRIPGSPVGGFGGLASDWHPPAHW*
</t>
  </si>
  <si>
    <t>C_440085</t>
  </si>
  <si>
    <t xml:space="preserve">MSRPVGARPPLTEMGEPPFPPWKAHEPHPTTTSSLGLPPLHKPAADVRTPAAAARCLPLPRPRQQHHRLPCPTAASARPPVQSFAAQWLPRAWPPPQEPSRPQGSAMDPPSSPASHPAAQFTRTPVTHAIPAATSCPPTPATGPPSSRPLPGRQAPPAAPRPSSTPPGAGACAPEPAGLASPPRRSASPPRNRPPPPRPALLAQLMFSPPPPPVHFQQPSPAVLVHGQKMHGAFPVWPIHAHTLCPPCLLPAYYSPPQSKGPPPSCVAAPPSYADTPPPYTSARDMHAAAPP
</t>
  </si>
  <si>
    <t>C_440086</t>
  </si>
  <si>
    <t xml:space="preserve">MQCLQKQAQRCGAKNAQACPIKASGVRSSRRAVKALAVAAAPAKKAQASDVNAVGLKDVPLRSLFPDEPKPPAPGAPKLKVAIVGGGLAGLSTAVELLDQGYEVDIYEGRQWIGGKVASFVDKDGNHIEMGLHVFFGCYFNLFRLMAKCGVLENLLVKEHTHTFCNNDGDVRELDFRFYINEMKVGAPLHGLKAFFTTPQLEPVDKLANSLALGTSPIVRSLVDPEGGMRDIRALDGISFTEWFTSHGGSMNSIKRMWDPIAYALGFLDCDHISARCMLTIFQFFATKTDASVLRMLNGSPAERLLAPIADYIKAKGGRIHTRSGCKEVMYESGADGKVTRVTGLKVGSAGRDRVVTADAYVAALDVPGIKKFLPAPWRQYKEFDNIYKLVGVPVITVQLRYDGWVTEMQTCVITPAAPYMPWTNEAIAAETDKQVRQLFPSARGLKCTWHSVVKIAQSLYEEAPGMDVYRPDQVTPIPNFFLAGSYTKQDYIDSMEGATLSGRQCAYSILNATPGIQKSLTTAARPLAGASA*
</t>
  </si>
  <si>
    <t>C_440087</t>
  </si>
  <si>
    <t xml:space="preserve">SPSDPAPRQPGRTRPRPDSPYSSPSQPPGLPSPPPARPAASGRSAAPLSPPFLGTRPGCWPTSWVCAPPPPPVPPPRSPPPLTARSPTAPREWRSAVSAVEPQVVTTHEHAPWCTNASPAKATRTSAVTAPAHPQPVITPAPPISTSTASDPNPPWPRRHSSPALPASSLSPCPPAPPPTTPQPCAPAAPATAAAAGRKTGAPPRPAPRRSASGG
</t>
  </si>
  <si>
    <t xml:space="preserve">MLRSDAYPQLPPLPKLPAKEMAGPTPWSNWALPGRVIAGAYPASLDDAETEKILTTMLELGINTFVCLQAEVNINTPEHAWRAGHGLRPYIKDAQVRRLLASQSAGSISTPASITSAATRGVAPVRAPVSSSIGVGGKPLAAGGGGGSILAGGSSGMPRQGVSGSAVTDGSRPGAPPSPLRARAGSSTNVATGAGAAGGLSRYGSRVGESPMRSSVATDAAIRASQQDLLKAGGGGGVAADRLANDFARLQGPSAAGGLAGRQGANAALPYVLANGRVKLRFMMDNVDPQQQCNSSSRSQQWQTDQPKQQ*
</t>
  </si>
  <si>
    <t>C_440089</t>
  </si>
  <si>
    <t xml:space="preserve">MRAVDMQGLACKRAITSPFSSTNSSSTNSTNNGSANSSGSGAGAAQEDPLSLEAAAATLDVIWGLARRRQVDELLRYFPDSVVDGADELRSAAESDRPLTFRDVVEYGFEIKGFTFDSYAERHLYFAPPAAVTRLSGFRTAPDRCVLRYAVAERQEQEQAGAEEAEEAGAGAAGAAAGGGAGGAGAGERAILTFGLECREMLSPHYRSARIDYVWQVVSVTGEADPAALQQHQLDRRGGGIRSAAAGASAGGAGGAEQQQAAERDDAAEEHPRGPHPCIPPEAVVAAQLAALKADDAATVFAFASPGNQAATGPLERFAALLRQGQGAGGRAGGRAGLDNTVEMVYLWELSRQGPAAGPFQGCWMVDGVSLVAAKVLS*
</t>
  </si>
  <si>
    <t>C_440090</t>
  </si>
  <si>
    <t xml:space="preserve">MSLMSTLQEAPPAQVVTGSKMMHESDVSRRLSSLESKLGDMAAAITTLSATQARTLGTLKQQTSLLRQSTSGGPGGSGGRAGLR*
</t>
  </si>
  <si>
    <t>C_440091</t>
  </si>
  <si>
    <t xml:space="preserve">MELQPAVGALDESEDVGFYFKYYGGIDFCGPDAAPASDAPGATGLVAASSKHGLVFFSDLQGVYALRTRDLPALLSKAVGTEKYARPQPADVCAWHAGLRGVTAVCLSADQAVLAAVQGGEGRVSFFPLAAMTGPGSGAHWSLELGSVQSFAWSKSGALPQAFLAVTADRALVLGRYGDAGAAVVVAPSGVYAADWCPSDAPVFGYSTGRRLALVSVAADLSVCEVAGLPLEHPGEAGAVFESVSWVLPDALVLGATPVEEGGDAEGTDELCCLLQLQGWSAGSGVAPSGAELLTAPPGFVEDGCTPCLSGPYLHAVCLPSWGAIVRAHRKASDDHVQLLRVREGVFGSGGAAQAVAITEDKLGIRLPNGRDGDNNYVLGLALDTTVPLDPIPNPLNAEKPPLTPPPVLLVATSDGVLRVYGFGHEELSSPVRPGPDSVVPLPAAPPAWATAAASPAGFMPSGSAPDMTDTAARAALPDDDDDLEESEGDAEGGTGGRAMSTGTQSAAAGGGGSMAASGAGGRGSPLRASSSSSALAAQAGQAGGSGFGFGGFGAALESRAAAAALPGGSGGGDDDLAEDGDSDGDSGSHAVARPGGRRRLARGSDSESGEEVNSPGTGGKAPPPRAAPPAFGMPPAPSSMTFPAFGAPTAAAASGSSGGATSSATGPFGGAGGGFGFGAPSASTAFGTSLFGAAAPAAPALGSGGGLFGAPKPPAMPSAGFGFGMGDSKPPAVEAALVPPSAARSTSSSAAPAAPGGFAFGSGPSAVTTGVYALRTYDLPALLSKAVGTEKYARPQPADVCAWHAGLRGVTAVCLSADQAVLAAVQGGEGRVSFFPLAAMTGPGSGAHWSLELGSVQSFAWSKSGALPQAFLAVTADRALVLGRYGDASAAVVVAPSGVYAADWCPSDAPVFGYSTGRRLALVSVAADLSVCAVAGLPLEHPGEAGAVFESVSWVLPDALVLGATPVEEGGDAEGTDELCCLLQLQGWSAGSGAAPSGAELLTAPPGFVEDDCTPCLSGPYLHAVCLPSWGAIVRAHRKASDDHVQLLRVREGVFGSGGAAQAVAITEDKLGIRLPNGRDGDNNYVLGLALDTTVPLDPIPNPLNAEKPPLTPPPVLLVATSDGVLRVYGFGHEELSSPVRPGPDSVVPVPAAPPAWASSSGAAAVGGPGSAADQTEAAARAALPDDDEDDLGEDDEEDASARERRHAAAAAGVASDSESGEEVTSPGITGKAPPAAPPAAPAAPATSTGLSFPAGGSLFGAPAALGAAGGGGFNFSSAAAAAPSPAAATASAPSSGGGFGFGVSSSAPAAAATAGTGLFGAATSAPSTSGGFGFGALNFGTAGSAPEPTLPPCLARVAALVDGLAALEARLDGLQLFSGGLD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IMHAGPRFAG*
</t>
  </si>
  <si>
    <t>C_440092</t>
  </si>
  <si>
    <t xml:space="preserve">MALNTTSKALLAEGSAAPIPHDAVPAARTGAGARSGGGGAPAPAPARGGDGRLHLFFNATIWTGVEPQQGQATGGRPAYLTRHDLHLALANTAALQRAGLMPQAATETEGAEEEAVGGSEATGRADAGAVGAAGQQRTRSSSSSNEMAVAVEGGVDVEGGVVDRDPATGLPTGILRERAMALVSAAVPEPPAAARAAAVAAAGRLAVSRGVTADVYVPLARAGRLPLRLYTHVPLSSWRRLVPYLMVYGRSHPGGRLHWGGLKAFADGSLGSRTALMWQPYADTPAADTGSSSSGGVGEEGCGAAVGGGGSGPSVCGQRAAGREELRQLAAAAVKAGLQVSVHAIGDRAVDEVAAALAAALAEAVAAGVDAAEEAERAEERAAQEG*
</t>
  </si>
  <si>
    <t>C_440093</t>
  </si>
  <si>
    <t xml:space="preserve">MLTTEFPLRTVFNKDIEADVKPLATRDDITQAFSHLATRDDFSQVATRDDITQAFSQVATRDDITQAFSQVAARDDITQAFSQVATRDDITQAFSQLVTKEELSQVATEIRKLTDKLAEELAEELSQVATDKLTDKLAEEDGQGTMAIGMAIGGVLGMVAVVVIDALLT*
</t>
  </si>
  <si>
    <t>C_440094</t>
  </si>
  <si>
    <t xml:space="preserve">MISHHRHQHQPLPPGCGSWASCLPALVSTGVLPALPPLPRLRAAVEAALLQHEEEDLGRQWAQQQQQQQQGQQQGVSGEEDGAAGADPAADPPGATPPPPSAPSALLPCVPHFPASALLAAVEGCVADTAAIPPPARPAACLLVAAVAQEHYVRAHSTRARLLSARRMHXXXXXXXXXXXXXXXXXXXXXXXXXXXXXXXXXXXXXXXXXXXXXXXXXXXXXXXXXXXXXXXXXXXXXXXXXXXXXXXXXXXXXXXXXXXXXXXXXXXXXXXXXXXXXXXXXXXXXXXXXXXXXXXXXXXXXXXXXXXXXXXXXXXXXXXXXXXXXXXXXXXXXXXXXXXXXXXXXXXXXXXSRGTHSSGSSSRMAW*
</t>
  </si>
  <si>
    <t>C_440095</t>
  </si>
  <si>
    <t xml:space="preserve">MRRLSGMRALLALTAVCAVATCTGAARLYGSDPAHKLLPAQKARDCSDSSDEVCSLPGLNGPPHVRMRSGYITVSEVSDRQLWYLVADREQQEQAQQHAGGAKEEEASPVLLWLTGGPGCSSLDAFIYEHGPFKFSFAGERQGQQGPGQAGGNKAREVVIEPNPYSWTKAATVIYVDSPAGAGMSYSGRPEVDYHTDDQYTVADLVTFLEGLTERYPELATAPFHIAGESYAGVYVPLLAEAVVRANKRRKAAGRPQLVQLQGYAVGNPVTDDVLDGNGQMTFAAAMGYVDPPTWAAMREACADMFWNATQGPALAASSSSAPRGQRSAADLDRRFHWPFTARLGGGEAAADLPAQEEAGLEAGRRGGRRLWGPWLRHVAPCMDRRLALDWLNRAEVRSALHAAPLAALPDWQPCSDVLYYAMDTADLVPLHVAGWTASWPGPEGRAGAGVRGLRYASVKGAGHMVPQSKPAAALALLRAHLEGTEL*
</t>
  </si>
  <si>
    <t>C_440096</t>
  </si>
  <si>
    <t xml:space="preserve">MPHPHSFATDNRAFPPLALRELQREVLRYPRSDGVMLTATLYTPPGYNPKTHGPLPCIVWAYPREFKTKEAAGQMRRSPHQFTSIGSTSPTLWLTRGYAVLDGPTLPIVADVKEESEGSASTGPAPEPNDTFIEQLTGAFGGEGTSHACAXXXXXXXXXXXXXXXXXXXXXXXXXXXXXXXXXXXXXXXXXXXXXXXXXXXXXXXXXXXXXXXXXXXXXXXXXXXXXXXXXXXXXXXXXXXXXXXXXXXXXXXXXXXXXXXXXXXXXXXXXXXXXXXXXXXXXXXXXXXXXXXXXXXXXXXXXXXXXXXXXXXXXXXXXXXXXXXXXXXXXXXXXXXXXXXXXXXXXXXXXXXXXXXXXXXXXXXXXXXXXXXXXXXXXXXXXXXXXXXXXXXXXXXXXXXXXXXXXXXXXXXXXXXXXXXXPHPLTTCRAADKITKPLLLVHGEDDNNPGTFPLQSERFYQALKGHGAACRLVLLPHEGHGYRAYESIMHCLYEQDQWIERYAGYGRLDPGYVTEDSAGPDGSASE*
</t>
  </si>
  <si>
    <t>C_440097</t>
  </si>
  <si>
    <t xml:space="preserve">MQQGEWRVDFGPAAREAAAAVAARRAGAWGALLLLLRQSWVRLRRCCAAAGQASARQPSSSAASANANADAHPRHTNGGVNSREWPSARGRLLGAAASPPAAAAAATALAAAGNRVTSSKYTAATFLPVFLFQLFARPAYLYFLAQAALSWWVRDGELLPADLLLLRAGLPGGVAFVRTTNLDGETNLKIRHAVELPPQQQEGGEEEEEAGDGGSSSGSSTGGRTGDGRSASESESEGENESEDGFRSARMRLCGHVT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GQALIDDISGSFYNVVFTAAPILVWRVELASGYLDEGTAGAADLLFATPGFWLALVAVVGLTAGSSASSAGAPW*
</t>
  </si>
  <si>
    <t>C_440098</t>
  </si>
  <si>
    <t xml:space="preserve">MWRRRRRRLAWGAAAGGRRRQAVTGLAILFTLLAVHNAWRGRGGGGGGATPQPAVSSSPLGSDPAAPPLTALTAREVALLRPGFHVLPPGGGWLNDPNGLMQWGGLVHVFYQHNPHGAVWGPMHWGHAASPDLVHWVHLPIALAPGEAWDRDGCWSGSAVMPPPPPPPAAAAAAAAAGGRSGGGGGGGGGEEAPLLLYTGVNNFSTYGYYYQTQAVAVPADPTDPFLTRWLKPAAANPLGLPLPPGGVRAQFRDPVSPWRVPADRIGPDLAAWLGWPPATAADKAAAAAEQAAAAAEGKAAGGSGVGGSGGNATAGGGGRRRRGRRRLQQQGGGSSSSNSRNGSSSGDDGGGGGGVWFTAVGALDDCVGSAALYSSPDLRAWTYAVSLGLV*
</t>
  </si>
  <si>
    <t>C_440099</t>
  </si>
  <si>
    <t xml:space="preserve">MKGLQVHAAPDSGRRPGKGRARCNPSRCQHPHXXXXXXXXXXXXXXXXXXXXXXXXXXXXXXXXXXXXXXXXVVAVVEGRADSGASAGTSNRGGGEGGAGTSNALLLHRYTLVPAASWALRSLRAFMEERVRVQRALASRALHVPRLDEPQLRPAADTFSPSRRTVASPFGLVFYSATLRLPATEVAPPAPPGGGRAGGGGGGVWGLLGLGGGGGGGGQGGGGGGGAATGRKVLAEVEVAVRQTMLWSMADVDDFFAEAGAGWQFLARLEVTAPAAATRATANTAARGQRAATAAGSSDSSSSAARVVRPCANVVSYIGCCPASAAHVYERPEYDAVLRTALLPCGAGFLALGLDRWEVRLALCGQLVAAARELVKRGVVARDLNTSHVILQLQDPSTSSASSSTSSNPTPSSASASACGLLALLAPGCGLRELPPLREITLEPPQQQQQQQQQPEDRRTPAPGGAAGSGEGVAVPVEADVLARNTRVAAMARGLGDVLLQGGLLYPLFAAE*
</t>
  </si>
  <si>
    <t>C_440100</t>
  </si>
  <si>
    <t xml:space="preserve">MQVTTKLPFCEAALAELPRVSSASDWAVSAAERAARRDLTGPEYWVVSIDPVGCTDVDDAMHVRFIPPDDPATAHLRRPARPRRGPRRNNNNNNINNGAEPGAEAAEAAEEEVEELVEVGVHIADVSWFVRGGGFLDGEARDRCTSVYLVDRRLDMLPGLLSEQLCSLREGVERFAVSVIWTLRRTPRRAAGPAPDRCGRCHDFEVLDTWFGRTLIRSRHQLHYQQAQDVLDGRPPAPGDQLPREHVAVLRPALRVLDELTGQLHARRVADGALELASAELRFRTDSDTGAPCAVICKQKVPMMDVVAEMMIAANSAVAERIATAYPGAALLRNHPPPRAQAFEALKPLLEGAGGGGATATGAAPPPPLDPSSNQSLAAALERACAAAAASDPAAAVLIKSLATRAMSEAQYNSSGTAPPGTPQSYHYGLALQYYTHFTSPIRRAGGVLGVAAGFQPVAPQAKSAQKECSELYLLLLLHSRPHVERALVCGISATRLELFIPAYQLRGAVPLTDRRGLPRPPLRPGDPEAAEEADDAFAAAERRSLRLHVEADKEAAIADTATGAELWRVRLWQPVSVRLSAAGHRAHGPKLAMRLLDATHPDALPPALLAPAPATVAALPPPAAAAGGAGGGGVPIVVRPLVTVPGGAAASAASSAAPAAGAGAGAGGSDVALPPHLRMLLARRTQQPQPQQGPQQGPQQGATQATGTTGAAAAAAPSAPGPQGMQAGVGGRSGAPAAMGSTGGVGLQAAGGDVRDVGDGVEMEGEEGRGDVLAAPGGRMCLAAALPPCTTGAAAAGVEAGGGAGGLGDGGEGGCGDDGGGGDGEAVRRRLLQRLSRLEVRLAACRRGSNAERRLRERLQQLQECGVAQLAA*
</t>
  </si>
  <si>
    <t>C_440101</t>
  </si>
  <si>
    <t xml:space="preserve">MSARRLASLLPKSCLELVVWGQPRLLGALAQSEAALDGNCRPSTSYSPAEPATSLAVRQYASRAQLSSSSVTQWRTAHTAACPQHGPACAHDHAHHQQPQQSGAASGAKPAPRRVLTLEEVEKACRGCDKLVKRGGLVCNGCATVQPPDESLSYFELFSLPDSSFDIDPQLLEKRYKQLQWNLHPDKMGHKPPQEREFSAQHASVINLAYSILKSPLSRANYLLASKGVNAGEAFEGTIDDPELLMEVLEAREEVEGTDDPAALAQLLAHNRRQQEGLVGRLSAAFRAGDMGAAVSLTHQLQYVAKLEQEIVKKLPQL*
</t>
  </si>
  <si>
    <t>C_440102</t>
  </si>
  <si>
    <t xml:space="preserve">MEEDAPQQQQQPANSARTASGLGNADAPGSQQGTPAAHQQQAQPQPSGSVQQQGASDATAGAQHGAATPLPRGHNRGELGGGAMARPNVRVGTAAKPQRTASVSTVLPGALNEDDRELPPAVDAAVDDGTYVWGTNINSRQLRSQIEAFIRQYRPAGAAAGSVPKYVQIIKEAIEAGETSVNVDTADMRAVDPETGTAPHASLYETLVDFPREVHCVLDEVVREVAVKDLDFEPELLDRQQAMDLCMLVCRPYNLAAVKHIRDLDPSDIDKLVCIKGMVTRTSAIIPNLRYAVFECAACGQEVAAPNVGGRVEDPTGCAGCKKKWSMALQHNKGQYTDKQLVKMQESPNDIPEGETPMGVTLYSYDTLVDVARPGDRVTITGIYRAAAVRANPRQAALYAMFRTYVDVVHVHRDESRRLFSAAGGAADAAAAEAEPTVLSCPNTPADSQSGEPPVTETQADPAAASDEQFVAIENITAEELREVEGQIKELAADPRLTQRLIASLAPNIWEMDDIKKGVLCQLFGGCSKAFPGGKIRGELNVLLVGDPSVSKSQLLTYVHKLAPRGIYTSGKGSSAVGLTAYVTKDPETKEMVLESGALVLSDRGVCCIDEFDKMSDSARSMLHEAMEQQTVSVAKAGLISTLNARCSVLACANPIGSRYNPNMSIAENINLPPTLLTRFDLIYLVLDRYEEQRDRRLARHLVSLFHPGSTDRSRTAGAGDLISPDLLKKYVAYARARCQPKLSDEAAEELVTRSHTPLSLLPPCHPHPPXXXXXXXXXXXXXXXXXXXXXXXXXPRSPPAPPSHSYQTLRRDGRERKVVMATPRQLESLIRIAESLARMRLDAHVRRDDVAEAVRLWYGAMAGSTSGGAGGGDGRPDLDTLYTGTTAAQREAARALPEELRAFFQNTRLHHALSLDDLLRDLNHQLQQQAQQQQQQQGGAAAPRKAAAGGVSRAALINALRQLDDLVVFDQLTNTVRSVNRPAQQAPAQGGAAAAKEAEAAAAQAAAVLAAAVLAA*
</t>
  </si>
  <si>
    <t>C_440103</t>
  </si>
  <si>
    <t xml:space="preserve">MRAGSPPEAGRASVSRFPPASARLAVNAHLQRSARTPVRCPGAQPRTPPCSDAHASYRDSRLRSNACCSLQAAADASCSDSTGNTVASSAQPTDSIPLAACPPGAAAAPHYVSDAGVDIAALRALLSNRRVALLWDLDNVDFFAPASSAPLQLRRMQELVAAAGGRLALCRAYANYDTAQRLRGVLPLLERWRLMEVALVPVRADAADMRLVQDAMAFADTAAAGGSSNSSNSSYEDSGSDSDGSSSSDGSSSSDGNSSDGSSSDGSSSSDGSSSSDGSSSDGSSSSDGSSSDGSSDSDGSSDSDGSSDSDGSSSSDGSSSSDGSSSSDGNSSDGNSSDGSSDSDGSSYLDGPGRAPGNNPVPGVVAAGQALAQYTPDALKAMRVVAVDPGCVNYLVACVDYLADFSPHSHQHPAHAVLEQTAQQLAGGRPKEEVIVGWGNANTGHGGCVSRSGRGPNRALLRLLVDKYAHLVVYVDEYYTSQPLIV*
</t>
  </si>
  <si>
    <t>C_4500001</t>
  </si>
  <si>
    <t xml:space="preserve">MAVQRMNGANGVSFGCVNTAAPVDPKEEPKKEEAGKEGEDAKHGGGAVRTWAFRTKGEDKPPIEHIHTHTS*
</t>
  </si>
  <si>
    <t>C_4500002</t>
  </si>
  <si>
    <t xml:space="preserve">MPAVTTHRQARPQLPAATAAGATANAGDAHGAGSSSRSGSGGSSSRSGSGGSGGSSSRSGSGGSSSRSGSGGSSSRSGSGGSSSRSGSGGSSSRSGSGGSSSRSGSGGSSSRSGSGGSSSRSGSGGSSSRSGSSSRSGSGSSSRSGSGSSSRSGSGSSSRSGGISSRSGSSSRSGSGSSSRSGSGSSSRSGSGSSSRSSNRSSSSSRSSVYSVLGGRSSSASSATSGTSAAAATAPALAAAAAAAVAAARPGATIVPRVGVPSIRGPPGDPTGDATGTAKPSTITATPPISPAASAPAAPATAPGSLAAASAAAAAAAAPASAAPASAAPPAATASASPTPPPAPPAAAAAAAAPAGGSSGTDRRAASAEGARGKGKKPSVPPVPSELTPSADRKSGCRSES*
</t>
  </si>
  <si>
    <t>C_4500003</t>
  </si>
  <si>
    <t xml:space="preserve">MQVKDELQRANPEWSVSIHNLAHYGRVLLVPSPPPSNTEWTRLQYLAVMGPVLAHPDTAVYDQVRERAASPAWIEFMATMPPYAQVKDVVCLVKGLYKLGGVAPAAADDDDRRIRSIALEVLVVAAHQRLRQRWEAEGRREYGGNTYKLDLFIEFLQLVVAAVRKREVVMVDAAGPWGCSPELGMRCRRNWEHDAIHIICPWDPTCNLERARKDRGPADWDALATMAEELLQLLQHRGVGTATKTKTTKNKNTKNTNTNTTFADFLRHSVVAAALDRATGGDGGGGSRAGGGNEGNEGGRGGWSLLRRIADGGGGGGGGRGWSF*
</t>
  </si>
  <si>
    <t>C_4510001</t>
  </si>
  <si>
    <t xml:space="preserve">MSGAALSAAGPAPLDKYLWLRQLRAAAPRVYYGLLVNGPEAVLPYIYTPTVGQACQEYHTLGIATRGLYLRIDQDKGRVLERLRAWPQPQVRVVVVTDGERILGLGDLGANGMGISEGKIELYTAAAGVDPAVCLPVCLDVGINNTQLREHPDYKGVRSARPPQEEYDEFVQEFMEAVKAARQRCHLMDSKGLVLASRTDLQPHKRPFAHSDVPPCATLIEAVRAIKPTVLIGASAVPNSFTQEVVAAMAELNDRTIIFPLSNPTSLAECTFEQAWKWTQGRVLFASGSPFDPITDAQGAVHHPPQANNAYIFPAVGYAAVLTKSKCIPEEVFLVAAERLSVMATAEELQVGALFPPFARIRDISAHVMAAAAAHLSLRLPRMLQPPTPPVAALAMVLVLQP*
</t>
  </si>
  <si>
    <t>C_4510002</t>
  </si>
  <si>
    <t xml:space="preserve">MMLRRQLSSLTFCSLQLDYEADVVLPLAEALWRVVLEAAEDVEVQMGYGPFHGARLAVHLLRSLDPAGLAAQQQGQQQGGSSTGSSGEGGSSSARAAASAASASAAAGHLEHLTALLEQYYHPSNTGEGSR*
</t>
  </si>
  <si>
    <t>C_4520001</t>
  </si>
  <si>
    <t xml:space="preserve">MPAASAHGAQAMSISQDREEGEVHHSRPAVDEPRPATRQRAEPQPRHHAGQPLRLDALNTHINAFCSSDIGASAMDLSRDVAAPVLMAFLKRHMDDMGVHYEPHIDLLMKGKGGEWAQDPPVVRIANGDDLGFQEVQPRRVRFVDEAGALVPGER*
</t>
  </si>
  <si>
    <t>C_4520002</t>
  </si>
  <si>
    <t xml:space="preserve">MVAAPAVAAATAAVATALVATPVVAAAAAAATAVEAVATTGVATVAATAAADTSTAAAEAVAAGAATSAADREAMLAYLHAQREADNMQAGLNPKVRSILGM*
</t>
  </si>
  <si>
    <t>C_4520003</t>
  </si>
  <si>
    <t xml:space="preserve">MDASCNPNGTNSLCARYATPDEFCKTDVAGEALWCCASPTDVRQFQQHYQRCKSSNPNNTCAVFVVPKSHHLKQYSSQLGYKLVHELPKGSPLFVSRNGTGQQGRLPMPPTLCPVQFWYDPRAKTASLGSLGGDLNSRELTFDAHTHGRRLVVLPDSGAATNGPEDGFTSLATVQKLGLRLMPSNTASVRLADSGSQAIVGTVRFTIRMGCISDTVTLLVMQRGHASADVLLSADWMKRRGGRLCYDTDTLSVLRGARCIYVKPRSSQAQRLMNLVLAVHVSQCGMDEMSPRQAWKAMKRGAEAFLMLVRPQ
</t>
  </si>
  <si>
    <t>C_4530001</t>
  </si>
  <si>
    <t xml:space="preserve">MPAQAPQAPHAVTDAHEHARPLPSALPAKSPAQAPQAPHALHRRTRTCPPLAYRPSCQISRTSPAGSPCLAQTHTSAVQAGRHARPLPSAVPANLPAQAPQAPHALHRRTRAGRHDRPLPTALPATMPAQAPQAPHAVTDAHECTPQAPHALHRRTRVQCRLTCPPLAFRRSFLPNRPHKPRRLPMPAGW*
</t>
  </si>
  <si>
    <t>C_4530002</t>
  </si>
  <si>
    <t xml:space="preserve">MPCTDAHELVDMPAPCLPPFLPKCPHKPRRLPMPLQTHTNMPAPCLPPFRPDNLPAHAPQAPHALHRRTRTCPPLAYRPSCQNARTSPAGSPCLEQTHTNMPAPCLPPFLPKCPHKPRRLPMPCTDAHECNMPAPCLPPFRPDNLPAHAPQAPHA
</t>
  </si>
  <si>
    <t>C_4530003</t>
  </si>
  <si>
    <t xml:space="preserve">MSTSLHCTRAWPQA*
</t>
  </si>
  <si>
    <t>C_4530004</t>
  </si>
  <si>
    <t xml:space="preserve">MEALQTQLAALQLSPELRGLLVRAVASARVSKSTGTWLAYEPHIQRWLDFCSSNGVTPFLPAGDGGLRVSLFLQKVKEEAAQRGVGPSFVSIASAAVSALHELVGLPSPSQHPLAAGIRAAAYKELLGSAREKPVATPEELRKLIDTHLLAGGDVPLRTRMYVTAAALSFTGLLRFSDLRRVLVHHQLLRFYPDRVEIFLYAGKTDQQFRGELVSVGRGVAPYCPVGLLEQLLQAGGYCQVPDTAVGPDGREVEVEDVGPLLRAVRQRGGQQRLQRARAPLPDLIPAISYNTFANGLHALFTAAGVERRLPPHSLRRGGATAAVNGGADRILVQKLGRWRSANVFEFAYVRDDGGRSREVTMCMGINPEETD*
</t>
  </si>
  <si>
    <t>C_4530005</t>
  </si>
  <si>
    <t xml:space="preserve">MSFSFGELSVLMTRHLVIWQNGHRRSGLSWSSHASLDEPALRELQFWITSFTQYDGRKPLWPPSHVHTVQLFTDAAGRSSYSYGGWGGWAAVDGKVREAAGKWAFETRPSSSTFLEAYGLWHVITSLNRDQRLSNQRVLVHTDSTCVFHILSKAGSLSAAVHDIMVDLFWYAMAHNIQLMTVWVPRELNTHADALSKWDDPCDWRIHPQVYADLSRDWGPFSIDLFATESNFVGPQFFSYMWSGHARCAGVNAFAQRWPPQAWCNPPFNMIGRILQHARAFGSTLTLIVPFWPNAAW
</t>
  </si>
  <si>
    <t>C_4540001</t>
  </si>
  <si>
    <t xml:space="preserve">MEASGANGGLQQQQAAEAELQSHLAAEEAHSRRALAAAGVSGLAGRLLGEMRDVWVGTQGAGGEQVRRLLLPGGVVAGVAGPGSLELAADGRSLLVAAPDEAGRPSRVLLHDLTSGRPPRLLLAEPDPRFFLGLGRSKDWALLLISANSKSCSEVHVLDAAAPWAAPPALVQRRTPGLEYFVEHWRAAGGAAAAGEGGPAAPAPAPVATPGAAAAKAGSTGNRGQQSQQPPQSGAPVAQGGAGGGRLLILTNAHLSGGGAGGGGRGAHLSGGGATGGSELHVVTAPLSAPGLENWRPLQQAGSSSNAAHNNNNSCSSGAGQYVATDMDVFRWVARLRHRLAPHLSGQQHQQQQHQQQYQQRQQQQRQRQQQAPSSAESAQVPPCPAPLLRVHYDGTGHVRAGEAAAEEAAEEMAFVLTAVRKQPPPPSQQQQQQQQQQQQLPTGR*
</t>
  </si>
  <si>
    <t>C_4540002</t>
  </si>
  <si>
    <t xml:space="preserve">MRNLQRFASALCGSVPGAGGSALPRLAAPVGVARSLSTLPNGLPSSVTIYEVGPRDGLQNEKKVIPADVKVAFIDLLSGAGFKAIEATSFVSPKWVPQLGDAAEVVARMRKAPGVEYPVLTPNMKGLAGALAAGCREVAVFAAASEAFSRKNINCSVRDSLKRFEEVVVAARKEGVKVRGCVVAAGREQLNGAAACTSR*
</t>
  </si>
  <si>
    <t>C_4550001</t>
  </si>
  <si>
    <t xml:space="preserve">MQGCMLLLTLPEVVGRYGGGAAAAGGGGGLFTSAPADPSNDLPTQLAKVAVALAQGRTGHVKPAEAEAAMEVDGGEAGPAGPCALVVEDYRSAALGGRATTATKTTRFASFPPYLIMQVNRYFQDKDWTLKKMEVLVDVPDVIDLEPLRAPAGPAPGEVLQPEQQPEQQQQQQQQPAAAAQPAQPDPALVAGLVDMGFGEAACARAAAAVSNAGLEAAMEWLLAHLEDPDINDPLPAPGAAPAAAAAPAAAAAAAAAEADPEKVSTLAGMGFSEEHAKAALQACSGSLERAADWLFNHMDDLDTAVAKVLSEAAGAAAAAAAAPAAVGAAGGSSGSAGSAPVVDGPGRYELVGFISHMGSNLACGHYVAHIKKDGRWAIYNDEKVAVSEHPPRDLGYLYLFRRLPAQQ*
</t>
  </si>
  <si>
    <t>C_4550002</t>
  </si>
  <si>
    <t xml:space="preserve">MHNLARRRNAAVRAALARWRPLPGLVSGLDVVLEDSPDIAARLLLSLADLLPVASHQVHMPACLMQA*
</t>
  </si>
  <si>
    <t>C_4550003</t>
  </si>
  <si>
    <t xml:space="preserve">AYYTTPHPTSTRPTPVPSPSTPRSGRHHAPARAAAADGAGARGWRVPSRA*
</t>
  </si>
  <si>
    <t>C_4550004</t>
  </si>
  <si>
    <t xml:space="preserve">MALVPWIWNLGLSGAEIWIYHRLEDSDPRLATAAATLKSFEPYPCGSTVRLQQLLPNKGREAAVYLSHVVRHYDTLPQGLVLVHDHGPAARHSLCGPFFRRLRGYYAGIREQAAAGWGNGTAALAVAGGGARRRLEATRRKGSGSSSSSSSAARKALLAEFADQAISLSSGCQENWLKGCCALLVCVEDGDAQQQPGAVSGEYEADEGGGLRHHRHLAEQWRTPRCLANASAMSIPAGRTVGGVSAKAGGAAATRWIYMHGGGGLYDTRYENLVVLYGASAEEAAAAAVGGLSNGGFGPLSLVRYASQSAVETVRSQTSSSRSLDYPPGAASRSQQETYAALGQIFEAHDFASKRAPGSFKSCCASLMLRPHHVSRWPLSLYEQMLAYSLDGRNTYHATLAVSHHGWAMWAGRETGPADLLRYFEVDLALLHIRGCPGWRMVPA*
</t>
  </si>
  <si>
    <t>C_4560001</t>
  </si>
  <si>
    <t xml:space="preserve">MSEACLLAAKSALVGVANGDSLASAICAAMEAAAPVARHLQETTVDLTTLQETVDTIGLNLQGTMDGLNTLLLLYGGALVFLMHGGFAMLEAGAIRSKNAMNILLQTVLDASCSALMWYFVGFAFAFGIGDKPNKFIGNAMFALVDIDTHNTGSGTGKWIDWFFQWAFAATAVTIPAGAVAERFNFNAYLGYSMFIGGWVYPIIAHWVWCIEGWLGYGVIKPFINAGMIDFAGSGVIHMTGGLAGLIGAIMVGPRLGRFDADGKPVDMPGHSAILVVLGTVLLWFGWYGFNPASVLLINSSTYAIVCGRAAVCTTLAGAAGGVSCLIFGFARHRGWDLVGLCNGILCGFVAVTACPHVIYPWAAIICGLVAGLWFEFLCWLLLKLKIDDPLSAGPMHFGCGMWGVFFTGLFARQQYIQEYYVHGPSAAGELSKPYPWGAFYKGYNADGELVMSDGKLLASQIVGILVIIGWVIGMMVPFFGIFKFFGALRIPPEEEEMGLDRSKHGGSAYNGTGANTLGGLSPGNDVMRNNSPLGKVLPVTA*
</t>
  </si>
  <si>
    <t>C_4560002</t>
  </si>
  <si>
    <t xml:space="preserve">MAGDDGASPDPPLGLYGRNSVGATFVGGGSSSSNGDGSSMLMMAGATAGGDGSSRCCHGEPLEHHCVPPQVQALTLEELRFTNMFKLVSYCLRRAAGCSHAPPPDLSAFMKPAMPAAAAAPAAVAAQPAVAAAAAASPVGQGASATATASATAISAAAPAAPAAAAAATAGGECGCSLHLPDMAAEKLTAALLLLSEADCWPVQQPPPPPPPPSQPGAGGANGDGCSEGSSAATAAAAAAAAAAAGVRMCKRPNCRRCRRRLAAAGDRAAALAVLREEWGSLLRLAPLGLFASSPVLRDELAFVRLQLAASPLLAGSRLAAPAAPAERFVSSAVAVV*
</t>
  </si>
  <si>
    <t>C_4560003</t>
  </si>
  <si>
    <t xml:space="preserve">MLAKLADGNPAGFAPEDQAGGLATATILHLPAHILEDVFARLDSGSGDPDLPPGLTAVAPGGTWQQQQQQLLPMAPHVIELTLLAEARLHERGRGGGGGGGASGSGSGGGSSSGSGSSSGDGARCWAAMYSRPFRLPLSRGR*
</t>
  </si>
  <si>
    <t>C_4570001</t>
  </si>
  <si>
    <t xml:space="preserve">MRRLATGKRPMTREEEAAWLARKAAQEMPPPLPRPPRGPAAEALAAADEALARELDLQLNSRTAAAAVPAAGAAAAGPSGAAGRPAVAAAAGVAAAAAAVAGTGAYGSAEDWEDVAGGALGEGGDGMSEADAAAIAAALAEDERAGDDEMNVEDIDPTAAMRFDPYFNAYVLDADASRRPT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ATLELRLSDGEGGGSSDSAKGMFGSSSSGSDAERDAGGAAGARAPWGLASSVLAADGLSSGAGATVTAATAAAAGPPASSGATAAATASATAATASSAPAALLDDVEWEDVDVAKEAAAPSVAAAAVAGTVARPRDWRERMQSRQKLWSSSHGFRMGRKLADWGAAAAAAGQQQGLTARGRGRRRKQAQQQRKRKEAAAGGTGSGSGGRRTSSSGAEGEGEGAEEEEDGEELDAEVVELGDEEEEDEDALLQEAIRQSLLDSAPAGGGGGGGSGGAATLPAGAQPRAQGQQPHLQQRSQPSQRQPSSTQENGSEQEDDGFEWEDVSEAVQARLQRWRTPSDALGPTVTAAATAAVGDGDGDSVSDGDVIWEAADADLDALEAAMTAPRPAATASATAATAATAAAAATARVGAAASATAAGRTSAAAAAPAAAQAAAQVPAGPSLAGDDDDFEWEDAPVVWEAAAAVGAVRLGSPAPAAAAAGGAGGGSSRLGLLGLSRLGAQAHTAAAAAVSGAAAAGVASGGGVGAGAAPASPEPRVKASVAASRAELLAAMAAAQRRAGGGGGGSGGGGGSGSGDGGDGADDVDDVDDAVGAGVSAAAARSLIAAINSSSKELLDAPAGGSAGGVAASGSVLLAAPSRAALQAGSSGVLGPAAAAAAAAAAAPAPVVVSAAAPVVNSRPELAQTNSGADKQQFAAYELADEDAEDEMDFAFDFVEEPIVDQPPASPPPAQLQRAPQLTAQSPATPPELHTAPSAADAAATAAAATSSPPSSPQHQQQPQGAAAFPTATNAATAAAAAAAAAAAADDDPSLLDDEDAGEQAAADGGGGSVDGWDDEDADWFDEDIEFVPERDKRPPPSPPPQQRQLQQPAVAAAAVAGGGAPAVAAPQPRQQQHQPQQQPLMRSADPLQPLVDRPPEAPQGTFFFTSPPVVATAPATAAPAPPQAAAGGVAGRQGGTGAYGYESEAEAAAAEAGAGAGGAAGVAGAGPDIDELLEAVEVEEAQLRGAQARASRNLEAPTTEMYQECQELLQMFGLPFIVAPTEVRLRVCIDKFGWGGDKVDELLLPVLREFDNRQAQLRMEQFLSFSTRYEACAVAGLWLGPELVCGAALRLNFPPTSCAVLGRAPPADVAAALAAGRWRPQLQVRPAY*
</t>
  </si>
  <si>
    <t>C_4580001</t>
  </si>
  <si>
    <t xml:space="preserve">MGAPSDDGGADAPGDGAPGGFGGASVATAGPGGRDAGGAAGGAAGGAAGGASSQQREQQRPPAWLMPPPAPPPPPPPHQQQQASLALLRAKQHPPLAAAPSPLRQASAAAARGSGAPAAAVAAHANIRHQQQLLQPPPPSLPAAAAAAGEAPPPGPPSAFSAADFDPMDAEEDLSDAARRQPQQQQQQQQQQQQQQQQQQQQQQQQQQQQQQQQQQQQQQQLTVAAPAAAAAAVVPRQAAQALQAATAMAAAAAPTAETQHQQ*
</t>
  </si>
  <si>
    <t>C_4580002</t>
  </si>
  <si>
    <t xml:space="preserve">MAPGSKPAPAVGVVDYRYNERNVFSLMLQGASGGLETPIIFDSTHTFALLDKFPLARGHSLLVVKAPVATLLEDLKPEVAAAAFADLQALCRALVAATGCAGLRVTQASGPAAGQTVPQLHFHIVPVYTNNNNNNTNADSGTASAAPSASATAGAGEAAADANAATAASATAASAPAVAAPAADAGGGLRSQLLPGEAGPLLAALRNRLPATYAPGYHAWAGDEGEMEGLGAALHQAFGQPGSIIGLSGQLGAGKSTISRGFVRAFARDPLLAVPSPTFLLCLSYADDTAHERREAAVGGEAVAAVGEAVGVAVGEVVETVGGGEAAAAGCGAGVEGGVGAGTAAVPMEAPASGSGSGSGSGSGVPEQQQQQQQQQQQPLRSDRAGSVHHMDPYRLGGGSKSDKMAGLIDFASAFSKDVCLIEWPDRMPGSVMALSAGGLAVDVSGMGAQTGLHEQYGGVKPDVARQAHAAAIELSNTKKVS*
</t>
  </si>
  <si>
    <t>C_4590001</t>
  </si>
  <si>
    <t xml:space="preserve">MAQRAALRGAALRGAVPGTAVAPRTAVATRTAVAARQLPERPGRGAGTTAAQAHHGSSGGGSSSSSHVSTGGGGASRGRQLGGMRWEACGGGPAGAPMLQPDDVSMAPDPPHHGRTMDINVTGTTPLSTPGGRFQVAVSYLGVRVYTCSHATDLCDAMPCPLEAGTPFRLRVSQKLPMLAPPGPYTMEITGDAEAGTGR*
</t>
  </si>
  <si>
    <t>C_4590002</t>
  </si>
  <si>
    <t xml:space="preserve">MCGPARPDLVRWVNLQQLLPYLEAKGVGVVAASALSMGMLTKAGPPEWHPAPPALRAAAAEAAALAESRGQRIEALGLRFAFKAHGNACG*
</t>
  </si>
  <si>
    <t>C_4590003</t>
  </si>
  <si>
    <t xml:space="preserve">MVCFNISTITITPFQPLAAPLIRAAAAYLRGPAVGAKRLLVVGTGWGGWLALNAAAEDARAGGAEAARLAAAAAAAAATAAKALERAAEKAAAAAANPGMEWGPKEAQEAAKRAARAVRKAEREMAAAAAAAAAPPPEPLNLAGAAIVTAGSLFEDDLRLAPYVKLEV*
</t>
  </si>
  <si>
    <t>C_450001</t>
  </si>
  <si>
    <t xml:space="preserve">MESHSAAATQPSPRDSYRELQPDDGPSAGAGPSTSAGGASTSAAGAGGSEPPAIRVWVRDPERSEAPSKLGIRTTYFTYLVRTESVLQGMRTDGTEVRRRFSEFDVSGRPGGAVWVKGGALHKLIKAHYRGYIIPPLPEKSFIDAKLAHEDFLRLRRADLQAFLRGIVSHPALRDAEALKLFLLQPGELQYNPAWISMLHGIGSTPDGNEGMVGALGVGGGGAVATAKATAGFNSLVAWVRHSVGVAAGSRRELDEDEQQLRHAKELMRDLERLLQLCCESARVMCGHMESLPXXXXXXXXXXXXXXXXXXSDMYELGRNMGMLSKWEETLRAHSGTYTEAGYSASKRAADCKQLSYATARQHTLWKSASVKTAASLVALHDYYIIMPEAVAALEERERCLDQIHDLEAELAAKQAELSKSGGAAGRGLQGRQTQGDRRAYTLTNAVDKLEEQLKACRDTYALVKGRNSEELRRLHLSREADFHAMMAHYSRVQAQLMQAAADMWRTTARQFAGEPVDSGALPADGDSPRLDE*
</t>
  </si>
  <si>
    <t>C_450002</t>
  </si>
  <si>
    <t xml:space="preserve">MLPSPLQPPLTPQRVVTVRSAACPPACLEAPVPSPTAPTVLPSPVPAVPVCDRLQPPAPQPRATTGSSKYPTPSHDQFTLWRSRAPWSAVLLAPRPCPAASRVAAPLATPPAHTPPAHTPWPQSPLAPPAPPRSRLSPPKPA
</t>
  </si>
  <si>
    <t>C_450003</t>
  </si>
  <si>
    <t xml:space="preserve">MALVGAVDCNDQKAAGNLCQRFGIKGFPTIKVLLFTNKDASTLLYKALSTQLRNGLAFAEVHEKASDLVKDFGVESFPTLIVVKVVLLPFGRDKSELDDYSRYTGPPEGKALQR*
</t>
  </si>
  <si>
    <t>C_450004</t>
  </si>
  <si>
    <t xml:space="preserve">MCLSRPSPPAGVVNDPELVKKALPQISSQSDLEAHCTSKAGLCLLALLDAEQPGFEDEKKELLSLALKQAGEGGAFHFAWMEGRKHKSVMQVVTRFVDGVLAGKVRTQALTALPEVKSGDEASEADLAAAAASRGASGAAAIDAASDAAPEPEAPVEEEFDLSDIMSEEVEGGELAGAGKADRLKEVEEQLKAEEEARKAEEAAKAKKSSKKKKKGKKKKAAAASDEL*
</t>
  </si>
  <si>
    <t>C_450005</t>
  </si>
  <si>
    <t xml:space="preserve">MLAVPCPTPAVPHPLSPPRCPSQLSLPPAAGVWNSFVTTPRTHGSVRPLGLPPPRHEPRPPPCCPLDDRLVDPCTRATPAAAATAGDGPAATSSRQQPPRAPPPRQPPATPHRVTAPAAGNRRFNALAARINAAAAAAATTAASASATPATPTAAAGPGGGPAGPDPGPTTTGAGGGAQHAGGVMLVTASVTVAAAGTTGSNAQQQAASSDCAVPPLLLLPPPPPSPPAAAGISAWAPHDLPPLSISAATDDVDTAAAAAAPVVRPMPPAVA
</t>
  </si>
  <si>
    <t>C_450006</t>
  </si>
  <si>
    <t xml:space="preserve">MKAPHSLLLVFMAYATAHMAYSRAPGDAEPFLLAKPRQSHNSTQAKKMSEMMQLPQLQEQHQHQHGDVAGSGGGALSNNGILRSTEERGLTQALQVLLEREGRRLLRGYVGGTGGGSGSSGGFKWWIIVVIVSVVLGVSLIILLCWYLNLRHRAKHGSNMWDRRSSRVADGATNDAAAPPPPAMGMPTYPPNKGPYDGAPAAGPVPM*
</t>
  </si>
  <si>
    <t>C_450007</t>
  </si>
  <si>
    <t xml:space="preserve">LPTSPRPAPACTVLAAACPPQAPVRPCLPHPYIPVTRSPSAARAHALTGGTAPSTAPTCGTGAPPASLTPALQLHPQRGLLPAPVLGLPTYIGEAVPHPPQEHDPGTHQRPCFSSAPPLPPPDGPLHRSSRSRRSERRDGSSSRSVSQQP
</t>
  </si>
  <si>
    <t>C_450008</t>
  </si>
  <si>
    <t xml:space="preserve">MQSQNAPASPVAQFFKTTNLVLTVFDTRRGQCEGEEHEKLLSFFPTVAPVNVRTSIVGLAQAVASFADTLTQDGCRYKSMVAETNKWVMLEVEPEVWIMAVVRKSWASGTATDAAFRSLLTGLYDVFVLLHGRIGTLLEQDPTAFTVRRVLQPLLDEAGARLLRPDAAAGREPGGLFSCLANPLAPHASGAAAAVPLLPTSHGTFLAVQCLVNQLLVASFYGSRLVAGCVVLWSGLPLWSTLGPRDTSALVTLAGRALVPAARAAQRARPGGAGTSLVLGGVGGGVVGGGAGGETAHETLLCPLQWRAGGGIQAGVPPSPAVAAAAAVGGGGGVPQLPVSSSAAAGPSAASPSGGAAAGAGGGGGGGGGIGTPLPPFLSCFLRPRLRASMYAPGGAALALPMDSVLPMAHVWLRGSCEWAQLLPYHRGQLLVLALLHDGPPPAPEVLAALAAVLNRGAGPAAAALAAEVPARSSAVWHEKGHRYCYTDALSHGTRYSPAKKVQTLSASCLRHLAHLRSKMDEWETTRLQQQQQQHHQQQKQQEAGTSGTAGGSAASSVLDGTSDVEDADGGGGAAAAASGGLLGDAGDAELVVRTAHDAWLVLRSAAGGRRLYTAAEQGLQGPELSLAGAAAATEVLCDRLFPGVFVQP*
</t>
  </si>
  <si>
    <t>C_450009</t>
  </si>
  <si>
    <t xml:space="preserve">MGRLLAELPPPRAAVLLPGWWRLLAQQPSMLLQPTWLVQVVGELLRLQLNAPPPAAWAADATDAASAVAAGVDWPQQGAAAHNLGGKPAVGAAAAPIAAKAAASLALERDPSYSLRCALEAGLLPALERCLRTPQAWRQVGSQPDSACSLLLVVNSVLRDSGVWPAVLARGPVQQAVSLIATLGTAARLLQVEETWCGVIRLASQPGTERGTELGAGDHLCAYLAAMLEQGADVRALRERAQRQREGQPQPQQEARQPAAQRQGQGPQGQPEQPPPQGAATNAAXXXXXXXXXXXXXXXXXXXXXXXXXXXXXXXXXXXXXXXXXXXXXXXXXXXXXXXXXXXXXXXXXXXXXXXXXXXXXXXXXXXXXXXXXXXXXXXXXXXXXXXXXXXXXXXXXXXXXXXXXAEAGDGAGAGAGGKASSPRPDGAWWDGMAPTGESLANHMHQIVCVLATGAVEPLLQQCDAWQQVATLDLLQSYWTCFDNMARVATYLQAMDAAQKQQRQQQREQQREQQRRRRRRPEDVQQNEQVGCGEGSSSGSGGGGNCCSQSLHELMLPFVAPLPAQRLAAAHGRQDLFDYLGAVAVEAKWEILIECANAAADTDELERKREIERRCDSLASSSDITDRLREKWSAPMQPQYPWLLSQGEVRAGLQDLMAAQAAAAAAAAPVPSGTGGSSSSSSSSGVDHGSGSGSSSGSSGGPVFVHKLCCNPKCCSLDGPSALIAPRSGKTCVRCRAATYCCGACQLADWRERHSGTCSGAAAGAAGAVQAGAKMAGV*
</t>
  </si>
  <si>
    <t>C_450010</t>
  </si>
  <si>
    <t xml:space="preserve">MMHSRERCRRFNPPTVAIGLCHSPARLEGKKDTLHNIEQTGEFVVNIMSEWFVEAANHTCGDYPRGVDEMKLAGLTPLASTKVRPPRVAESAVHMECRLRTIHHVKNETTGAVTTSIAIGEVLAFHVSAAVAGRSPSGKLTVDPVALAPVARCGGVTYARCTELYEIGRPDGQGRYPGEAAGKKEGEGGKAGGAGQGQGQQGQGQGQKPPAAGASGG*
</t>
  </si>
  <si>
    <t>C_450011</t>
  </si>
  <si>
    <t xml:space="preserve">MYLLDVEDMVRVSCVSRLLRVLGCEEPLWLALSLKLQNGLVEYKAGEVVYIPGGWWHAVLNLETAVAVTQNYVGDANLPRVVAYMAAGSSAYFRQPLSYYSREEVAAWRAAYPGPMAAADAAAAADAAARAAAAARDSASGGGDTSGSEDFSGSEXXXXXXXXXXXXXXXXXXXXXXXXXXXXXXXXXXXXXXXXXXXXXXXXXXXXXXXXXXXXXXXXXXXXXXXXXXXXXXXXXXXXXXPATGLHGASGGGDTSGSEDFSGSEVEVEVEGEGAGDKAGRVGDGGSDSSDVEGSGSESGSDPAASCLDENGVEGGGGGGGGGGGGVELAAAAAVVGAGDGGGGDDSGGCSIRPLASRWLLGPARPSREGGVAAATGAGSEAEVGAEVEAGAVALLPLGPRSAAAAAAAAATATAGGGAHGTRTRTRTITTTVTTTSAASKQEQEEEAEAATSSGKADEAVQPEEEDDEGGPSSWAAGCXXXXXXXXXXXXXXXXXSLQSQSLLALQALVGAPEGRGLLGLELMPLVGADALVFLTGAPAAAAAGSTAAAGSSGPIAGSKGAHGVAVKVFTHELPAMRGLMCALEAHVPLLLRGRLTATAAHTTGLGPTALGLGGGSDDSHGVAAAAAAAALEAADQAGAEAHGPGDADEPRHVSGGRRRHCHNGSSNPVKEQAPAGGEQQEEQEQQGAQAAAGQGRQGAKRSAAAADLSPREAGRRRTKAAPPPPAGTANTAPSQHPKPMEVEAVKPLGEGGAEEHEEPPQPPQPSQRARAAPEHRLLYLVEQRMQGSHVLPELWDELSHHQRQQLATALGHLIGRMHRAAAAAAAVAASGTAAAAAPQAQPQMEVEVKAETAAPPRAALAGVGGSSWESLLRSRGVWHDRDGRIWVSGLGRVCSPHSADDSDSDSDGEGDGEEEAAARDGGGSSADGKAGGGPSADRGEGAAAAAAAAAAPAPSAAPQRPRRRCHVPLDSPWWPFVSHLRRRQRRLLRRLAVAAGPAAAAQPLQPAARGSGPVGGAGAAEGGAAAQSPPPPPPYARPAAGDADEELPVWPPPQAAADCATANGGAAGADVSTAAPAAATAATAWSPVPRLVDFSDAGHGDPLAELVPVLASCLGCHVGHMRAFWAAYTAHVDPRAPNGSGTSGRGDGGGSAGATGESAAGTAGAAAARGVWPLRGSSNGGGDGGGGREALSYAAMCYCLIHEEVDVLLERAWDSLGAPQSINHISLTVESTRTEVKLRDTMDGMELDAPGGVLVRALAAAGHKVFVVSAAPAHAVKPEDDLGAYRIVEVPVSSWHRLDAGAPWREFAAGASDSAVAAAVAAFAPHYVYGVDWSALAAVRALAPYTGGAPYVYLNYRVFCRTAAADDLELVRGLESAAMSEALLTVALSRSDADYLVTHVAPAAAAAAAAMAAAEDAAGAVPAAGSAGSAEASGTGVKEAAAGPQVLLPALREDVRQLQPPPALQRLAEALSAPPAAAVAGQQEEATRRQQQHSLEEEELAAATAAAEAEVAARPYLACVVRLSPEKEPERFVEVVEVLAARGLLQRLGVRPLLLGAANDEYAQALKSRLRAAAPDCLILESFVGPAQLSDLYRSTRLNFHPATYDAYGMTIVEAASQGAPSVVHDGDGAVGATDLLRGRAAAAAAANASSGTSTTGSGGGSGEEVFLLDLRAPAEEVAAAVAALWGDVPKLAAVAARALARARSWDEAANAARLVGLVAEAAQAAGVAGLASTSVDEGGVIPVS*
</t>
  </si>
  <si>
    <t>C_450012</t>
  </si>
  <si>
    <t xml:space="preserve">MEQLNNNYRDKEGKELYPGGLLPEGEAHIDVVHVVAGDFNTQNYCKALMGAKAKGPKPSKASQADTTPEPQFLCLHSWLSYQGSKEQRSEPSTAANFPDVVYVLKSSAEKAQLYNTGFQVLPLARAGSKTFMGGSDHKPVLVSFREEGQWAMPVRSLAVAVSSILRGRVQEAVNEMRAEVQAKLDLLVQAVPAQAVLAQLHEAHPMQNVWNWGGLR*
</t>
  </si>
  <si>
    <t>C_450013</t>
  </si>
  <si>
    <t xml:space="preserve">MARDGPNPAPPPPPACPCGGEPGPRWNDPNPLMLLPTPPPPPPPTRAAEAAGGFRNGDPLPPPPPAGKVTESVTPVTPPPPSPCPKPPARDATPPEGWRWWRLCSDCDDVRPRPPPAAATAPPGCEPKPTLPNRDGPAPPPPPPPPSRSTWAPAHSPLRPCSLPFPQYAAYVHPRMSNPRQTPHPPARSLTPLDSSTSHPGPAVCGLQRGAGDARAAQAQGAGQRRAARAAAA
</t>
  </si>
  <si>
    <t>C_450014</t>
  </si>
  <si>
    <t xml:space="preserve">MKSAQSLLMKLQAPIKGCLQQGTSEGLRSFAARALGSAMETSLIPEANSASTSASSASQLQQTRSMGYAYARKTTDKDYIASEHMQAFGNTQLTDYIIKTVPKFVKMAVTGPAQSSVLYQEPTIYTTPESLVPLMVFLRDHTNTQFKCLLDVTAVDFPERAARFEVVYHLLSPRWNNRIRVKVCVDEVTAVPTLCKVFNTANWFERETWDMFGVFFSGHPDLRRILTDYGFTGHPLRKDFPMTGYQEVRYDYGKKRVVSEPLELTQEFRYFDFNSPWETLNR*
</t>
  </si>
  <si>
    <t>C_450015</t>
  </si>
  <si>
    <t xml:space="preserve">MAATTWRTTGGGLGIGARVPHLGRVPPRSVRVQAVHTSPSFLNPHTILGVSATADVKEVKRAYRKLALQYHPDVCKTEDGHERFMALTQAYEMLLGRAEGKTDPGHAASSGWDFHDWYWNFKMQRSWERQARQAKAAAAAKAAAAAGCDAASAAAGQEEGADVECEGEDAGAESCGRRPPPNSNAGYKQTEGRANLRSQLAGLRHRAAVRANRPSPSAATATSSSSQDAPSAAAAASGASYGLGDAPAAQPPRGARPASTRSQSQQPQEQHGKVWSWTWSWSDTISDSEEEEEETGDGARAAHGSAGSSTASSVNMEDSETEAGLSGQFTHVYDAHAAGSGCGGAMRLQDGAMGTVLVNHAVPFTPGSAASPSAFSKQQQRRSDFEAEQEFAAARARAEASGDWEDDEDEAFGPAAGVRLQHFHGDGAYDDDEPASPFSNVFEKQPGGGGDQQYQQARRKFAADGAAREAVSHQLTGLRRKAAMKATLGL*
</t>
  </si>
  <si>
    <t>C_450016</t>
  </si>
  <si>
    <t xml:space="preserve">MSSFTSVSAQGPAGDAGSGPAPGEAPADEEHGGRGHHSLLLSKGVGGGGAGGGQQLSEFLRRHTAEAAATLGQLVRLGPQSGPQALMFLRTTKGGLGLSYSHGSGFLINKIRTDMVTHPPTATTTSPSPSRRRSAGGSHGGAAGGNGGTGSGGSSNSGAGASAGGSGSNPSWNTGAAGAAGGSSSSSSSYATPAAAAAGGAWTEEAVPVIHWSAPAFYSMDSLSVGLTVGGALQPDARHNRAVYGENVSLDDIVHGRVSPPDEFGPLYSTLRMLTCRTRQQLAAL*
</t>
  </si>
  <si>
    <t xml:space="preserve">MLAAAKERDPVLKRLLEQQPGMAGLLQPERLRALAALAADPERMRAEAGSLFGGMDLAEQRKALAQLQMHTRQAGSDSAGGGVGSVGQLSTAGAAFARMQSRMQQLQRIQAGGALGGAEAGPGAGAGAGAGAGAGGYGYGAQPAQQYQQSHSDYMFQFQQQLHQQQQQEPAAAHGGGVAGGPGGMRAPNQAAPCYHGGAGGSSRSNGGGGGGEYTGSFSYSHTEKEVPFHQLPAEVQRQLAGAQGGSWPPSVAATSGATAAATLDGSAAATQGAADSSAAEAAEEADVKPVLSFAQWQAEQAAIAAHRAQAQPPGSWGAMQTAAGAAAGPGPGPGSGAGAAPPSLFPLLPTSTMSLDDKNAPTPHAGAQAHSHGHAHSHGPGQPCCSHDHGHGHGHGQHLQHGHGYAPGYGGGGAVLLRDPKKMRPRDYYEAVEPNWSWRPDEVAEGCDSLYAKAYMRYCDGLFFPPFFALAALTVAVTPHLSFWFLSVLLLVAMVLGMYCYSRHLAGVPVKAMAQSRSFLSLIVTCEVVYPIVFCTRVLPHWHGLTSLTCLLLLLGFLAMPILHFLAATTDPGFVPARPAQQQLQAAAAAQAAAEEQQALLSGGKAGLLSGASGSGSSSEGLEGSGGHLDTSGSRLRQRGEKGKDGSAGASAEGRADGAAAAADHHCPAIANCVGEDNERYFAGWLFTMWTVQVLVVRVALSYILQRHLAVSGAAAASSAPDMGAAAVWRAAVWAASGPERGLLLLALLQAMCLVPGSLLVLRQTLCILGNLTANELINRGRYNYLKREGGGYSNRFDRGVLSNCFTFWVARDTRGTGGGGDWMAVFEAGERELRSRAAAGVGTGAGRGGGGGGGGGGGWRHLSRWSVAVVVEWLDDYSGRRAQLAKAVKDLRVQKAMRGVEVRAQAAAAQQARMAALAAPNGRQ*
</t>
  </si>
  <si>
    <t>C_450018</t>
  </si>
  <si>
    <t xml:space="preserve">MEDRVTFRGAPERQNSSGVGQKPSGAPRQRPVSCRSARSQTFLAAQPVQIVQLPYKCTLEDLNRYSYWWLHCEEARPAWADDFPHLAALRNHVRRALLAANLEVCFVRCWHAFEAPPEEAKPSLANCTLDFGSPVLPPRSTRGGGGAASSSTGGNTLEDAALLTEARRCNAAALSPWPELLTGKSQGVYRKRQLLKKFSYEVVHASQLLQEPEAAEELAGCPKEVLSELCFTFAAFQPALLDEGLVKGSLSPLDPDSGTPGMDDVMRVVEDNRDEHAETESPLILAELAAELATAAREYRPEADPQLAAAGGGGGGEGVTTHDENWSLKGAKLDMVWNLIRQTHRRVMVCKPFILALMHIILEAQEQIVHAKSQELERRGRERQERRQAKINAKLAKQRAREDGTPHTLAEHTDEEGGVHGHGHGDPEEDEDDDDDLDDDSGLDSDQSLPEGAALFSKVCRLFLACMLAVIVWGLLPYMLAPLVAALAVLAVRMWQPLQKVQVQAGSAKVQPAAAGGEGGPVGHTFNPHHHQSMSAASSRQQQLVKGAAAAASQQLSGGGAYSINCQRLMFPVKLKDWKTVTALLQALLLAPGVHPSVFGTPVLRALILFKYNYCVKFLIMYQFLLHMVYMGLFITYAVSIQEMEPVEERTSGLGSGSSQCHLPAPSRAQGGVMVALLVITVDHIIKEVLKCGLRAVTNFWDILDFFSIGLVLAMLIAQTTCAAGFTPTHLRCMAAVEVLVLFSRVLYFAMASDSLGSFVRMVMETVTDLLLFFVFLLFMFLGFVISLRVLQGSAVSTQEVFIRLFCVLYGDTNYLLDLDESPGGVSEVGQVITSIFMVLITIVMLNLLISIIGDSYDRIRANESWESLHNKAQLVVEAESQVPGRMLDRVYDWCVTTTGAEVSGDAPAYIYTISPVYNWTPPANLPGSTFEVAEATGEAAGEDEEDLEQHWQGRLNDVRRHVSTAGREQRVALQALKKKVEGLEGAMVEKLNKLQDTLLARLAATTPGSVYSRSIKGKWI*
</t>
  </si>
  <si>
    <t>C_450019</t>
  </si>
  <si>
    <t xml:space="preserve">MPPHTPCMPRPLAHPPASSAQAPRHGTGTCPSAAVTRPQGPPREASMPPHTPCLPRPLAHAPSAPPPRPPSAAPPPSCVSPPLPPAPLLPPPIAPPAAAAPP
</t>
  </si>
  <si>
    <t>C_450020</t>
  </si>
  <si>
    <t xml:space="preserve">MKPLKIPRTPPLHTTPRRQVSLGATVALLLALAPLAATRKAPHSHDVGDYCPPEPASGLMKFRSVQVENSVCVPNAVDVIGTSVYACFKEFRIDVVGCDVTMRADGDLYAGPGRLPCALFGLKGNLTPDGLEARVWADVDGRGLLDYFRNQPEAVTALKLASPQAVVKGIWAFLRTFTTDTRFADDSWIDGGKSNGKGRGAGRSSAGKHGLLVEEGERLPTGAADAWAEEDWQQEDWPLDSEAEGQEVAAEAEDRKQGSWRQLLAARSSREGEVDAGKGRIQRNPVPAKQRHGPMRVYRPAAARITVKVPNGCKYKYSIEPSSHVFEAPDRGRAVVHWRTVALTVAALSCVLSGVGLGVCTYFSRKHAEYVSTFWEYQAVKDQLGAELPPHTYQRLFGELPKSAAAAQEAAAAAAAAVKKHRAQSVAGGGGGAGGLGPAIQQHAPAALAAEAGEAQVIGAGEPDGISSRSSSAGGSELGTAADAVLKQEAAAAAQKP*
</t>
  </si>
  <si>
    <t>C_450021</t>
  </si>
  <si>
    <t xml:space="preserve">PPAAPAPPPSPPPHPSPHHPPSTPHPPPPATPPAPPPPPHRCRGCIRRPAQPPASPAAAWTSCTPQSQQPGDKAPADPAAHTLARRPGSLDAKWASCRLRRAS
</t>
  </si>
  <si>
    <t xml:space="preserve">MPCWSLDGKAAAPAPAPVAAPAPAAPAAASTPSPAPTPAAPTPAPAPVSSSAPTNSPAPASTPAGDNNVGNGIFDSLLFRILGSVTAIMAVISIFYSIVFYGASNITYVFKDQLAAITRKDFVPYSERRRMEQEVLAKLEAEQAERIQGKSAAAAGSQASADTPVVSSVPADTSSPDELLNLLPNKAKQ*
</t>
  </si>
  <si>
    <t>C_450023</t>
  </si>
  <si>
    <t xml:space="preserve">MPLTRRTRTPSSRRPPPDPTSSPAHPFPLHMLTTPAPPPSLLVGLGHSPYAPHCRPPPHLAKHPSSWPHAPSPSISPDPAPPLPPPAPPAPAHHGRELGPPQSRPASGPCNLPPPPRPAASPAPPAAAFLPSQTPPVPPPP
</t>
  </si>
  <si>
    <t>C_450024</t>
  </si>
  <si>
    <t xml:space="preserve">MLQQTSRTAAPRQGAFGTGPAPRVSRCRLAAQCRSASSGQQQQQTADELAVSRRQALASSLAMVAGAVLLPVAPALAEAEAITAASVSGIGAGALQTLTDPILAYTYQYPIVTTMGKPLNMIVSRTPEKYSSAAPLTADARQRIVSEVFDFKNFVTASMTVGPASGVLKGRNPEEWKPREVALTVLVDSVSSPPLPVYFETQAAASPTVRGGPGSGAEQEPSSSAGPDIDTETCHLGTDAAAAGRGRAAAAPTAAAADAGAPGGEQLTWRQGQQEQQRQKQEAEEAREAAEEEAAAAASHEAAVAALGGLHGAGGEYEQQLAADIARHAFPRGRPFVRYASFAGELVFPLPPTNLFGGYSGAGGGGGVGGESYSRPPPWQQQQQQQQHYLLQQHPLSPDPRHLSLPPPPPPPPPPPQHYAAEALPAAGRHPNHPNHHHQSGDQQPNNRGVDNGGTGGGAAGLSPAGRMLTRFFSQRTGAGGDGFGGPAPEEEEAATATAAITADGGVGGGATAGTASELGSGDNGGGGSGGSASRRSDEGPLPCPDAFATAAAAAAAAAAAAADAAAETAADVADQPPPRSHSPPPSGLLRFDGSQREHMSPQPHTQPPSVIGSNPMSSSVYGGGYGGGGHAALPYQMSYDSLVLEGGSYGGGEGGFGGFLPAFASVPEGLGLFGAGGGYSRTGAGGASATAGGAAGGGGDLLLPMGLGGGGPYDISPYGTPPMSYTSGGGGVGGGGGGFQAFGATPPSPPSRLLAWGNSAPAGGGGTIGPFGSLGGADGGGGFGGGGGGGGRSGNGHSLYTGGGVKGISGGGGGGFGVSGGGSCGSGGAGGGMGVGGGGGGCVRLESLFGRLTALSCDQQGSRVVQRLLGSAASEQDAPQLGGHEYGNYVMQTLAQVAAPHVRSALAAALAPHAVRLACCRHGSPVLEAVLKYGSEGDREVLLAALLGPTTAGGGGGCSVGSGSPYGSNGGAGGWPFEIGGGEGGGGAAAGAIAAAAAGEMTPDPGQLHLQQQLQRQQQDPNHQQDEHYQQLQLQLQQHLGSSSYPLSPHVHLQHLQPPATPPHPPSPVFGGGALPPPPYAQHSFGGGGGGGVSPFGMPGAGAAMFGSSMMGATADNRYFGGVASDGGSGSLDLSVLLSKLSQEEQRQLLLQLQPPSSLFGSSGSDAAAALYGYDSVASVGGVAATAASAAAAGNLADGGSSSGVTALEVGSRRYCRNSTSSFGSSSTAAAERASGAAATATITAGDASPPPSDQASSGAPANAAATAAAGPAKVPESEAAVAAAAAVAVAAAARALSLEEWALVAAIGGSSNGGPDASGGALAAATAASGLRSPMPLLPAAVWAHHIPGAELAGGGDSSTSAKRPHGQHPTTAEAAAATAAVAAGGDGWSRLLLRTLSRVASGGGGSGGNKAVGGAAGGGEAAVDELSEYPEDAVLTEDSVAAALRALGLAPVGSGRQR*
</t>
  </si>
  <si>
    <t>C_450025</t>
  </si>
  <si>
    <t xml:space="preserve">MSSLACLAKQLVALNTKVVEAFLPQLAWEARADRNGEHNPRYYATLRTGEGGPFEPCNIVMYLIWTAPGGQHYAHGDGARGRKAGYQARYVMKVGGDEGSTGSIRLRMAGEEERCIPYQAAYIMDPTTGSLPNKHRVAPVKDNTCVLVVSVYRTDLTYDDIVGAIVAKSVERLQPFSLAAIEIKRPTALKPSTRASLGNTYGTANKGNTKPPRTKAHKDALSAAHKGKPLSKAHKDAISAAMKGKGKGKPRSQATKDAISAAKIKCICGICKNCKGRARVQEFRAKKAKKA*
</t>
  </si>
  <si>
    <t>C_450026</t>
  </si>
  <si>
    <t xml:space="preserve">MVGAVADAGGTVDLVELQKKRKELADQLRKCETQIHQLETQYLEMANPQGNALRGYEGLLSSMSAAAAAEKKGATFRGEDRIFSGSSTTGRGGGGA*
</t>
  </si>
  <si>
    <t>C_450027</t>
  </si>
  <si>
    <t xml:space="preserve">MLSPSQELLASASRVRFNQPMCFNRPMRFNRLTRFNRLMRFNQPMRFNRPMRFNQPMRFNRPMRFNRPMRFNQPMRFNRPMRFNRPMRFNRPMRFNRPMRLNQPMRFNRPMRFNQPMRFNRPMRFNRPMRLNQPMRFNRLMRFTRLMRLMRLMRLTSRRLRG*
</t>
  </si>
  <si>
    <t>C_450028</t>
  </si>
  <si>
    <t xml:space="preserve">MLRPAAGLVLAGFLALAICLATVPAQARSQLELESSPGAASRGLRASAEATDGVDSKALLAARVVASGVGSGAEGSTVTARSVQENEEEYEDEEAEFDGAADPNARADSLVLTGTGAAKTDAATAATAGTAATADAATATTTAADATAGTAGATTAAASTQAAAGTAAADTDADSEEEDEEQEEADAGEDYDEEEEDEEAAGTVAGATASTAADAAANTTTSTSSNSTSVVFAAATNATAADAASAVVSPATNATAPAGSDTGDATAAATALSTSDPAPEDAEGGSSSEKSSSSKKTSSKSKTSSESTSETDSDAAVTTKSAAVGAADADATTADAAVNATAAATSATSTEAIVDATGAAANATVAANATEVATANSTTPVNGTVAEAAGDTDGAVATEKAVTASAADKEYEEEGEEEGEEAEGDEDGEAEEEAAEEDGEGEEDGQGAEAAAVEEEEADEEDEDEAGPLAVGVTGAIAKSAAADATDATGATANATDAATAAGNATVDAINGTDATASASAVHATETAAKAVNGTEPAAAANTTLAAASNATEAAAGAAGNSTALASAGTTGTADTGLAVVGVDGASTTSTSDSSESSSSSTTSIKSSKKKKKSTKKRPPPAAAATTEASAAAVDASATAAAAANATDATLPAAVNATGAAAVNGTDALAAAAAVNGTSTAAANATGTASTNGTSSLNGTVAVNSTGVAEAVNSTTAVNATSSAINGTDTSAINGTSTTAVNGTDAGGLVALNGTDAGVNATAAGNTTSTTVNGTDTTGAGAGAAGLGAPATDAATKAATLTDAGTGLGVFGEDGGGDSSAAAAATTGAATGAAADAGLGGLGAGVGAGAAGVGAIGTGIGALAGSGLGAGAGAGAGAGAVSGAGIDAWSAGGGAAGATGLGGAAGGLGAGAAGGGAGAGAGGFGAGVGAGIGAGAGAGAGAWGAGAGAGAGAGGAQQPGGQQGGGWGGWGGWGSGGGHHKKKKHPGAGGVGGAGGGFFGAGGSGARGGAGSGAFGTGAGAGAGSGASGFGAYATGVAASPPPPPPQHHHTHVNTGAFGGSSAGTGGAGASATGAGDGAGFGGFGAGAATQANTMALGGAGVGAGLGAGAGQAAVTTGTGASAGGSGAAATQGDGEGAAAGEASTSNVFLELLSSPAFIGPVVGGSVGLVVIIGAVVAGRRYFNSMMEARWAAAAPKGSMSLYANQPVGGKAGGGGKPAPVSWDNCGWDDEDEGGDGWDNDSASWEDVEGGRGGAGRGGGGGRGAGGGRGRKPEKGKSYLDDW*
</t>
  </si>
  <si>
    <t>C_450029</t>
  </si>
  <si>
    <t xml:space="preserve">MVDTTGATRVLQKPDGTIVFEAAESDGGAAGGGAAHGSCRVGHPGAHLVRDLAAAGGVLLMAGASAAGLIAAREHSAAAAAGSYCLTTKQLSGVVAHAVSAYVAGTATGLVVGPLLAARAVAGVLLRPALVGLVVATGIRKLGSWRCGVSGLIRKLASADPGKVMEALRAIIAAAKRGSPRFAREFNRLKGMEALLQRLSLALPDCALLHMIAQALAELCKDQECRDSLVAAGGVPRLVGLLQHPDPAVSGCGLAALSRLADHSLAVEAIREAGGLTRLVELTAAASDAVVQHSAAAALAAAGAAPPPPQAAAAAAPVGATATFSGGPGSVSPAASVAGGAAGSSSNSSNGSAASSMVPAAATATAGGYDRRAMLLPAVKLLQALSLDPASKAAIGAAGECGGAVSGTCVHACGVQEAGGFVVVQSQVAAAAAKAAEAATAGASGAAVPATPVPVAAK*
</t>
  </si>
  <si>
    <t xml:space="preserve">MGDPRVSFSVANILGKGPNDPKLEDAYRVDKQIGKGAFGVVRAGAKRSTGEPVAVKSISKAKLVCKEDVKDVQAEVAIMNLVAGHPYVVTLRSTHEDKEFVHIAMELCAGGELFDSIVEAGNFTEKKAALYFRKMVEVVNHCHELGVMHRDLKPENFLLTSKGPEGELKLTDFGLGVFFKPGERFRDLVGSPYYVAPEVLRKNYSHEADMWSLGVILYILLSGLPPFWGDTEDQIFKMVLKGHIDFKTDPWPKISEAAKDCVKRLLDQDVTKRATAAQILKHEWLVKEGVALDIALDSVVLKRLKQFAQMNKLKKACLMVIGQHLTPDEIAGLKELFKSIDADGSGTITVEEMRKALAQWGHKINEVELQQLMAIADVDGDGLIDYNEFVAATMHLSKLEKEELLQQAFKQIDKDGSGTISVSELEQELKKFGIYDDAKELLATADTNGDGLIDYLEFCSMLRNNNEALKQSTRAIKRQYSKFF*
</t>
  </si>
  <si>
    <t>C_450031</t>
  </si>
  <si>
    <t xml:space="preserve">MAMRNAVALAVLSLLLWGASAKATQTPLPNESTGALAASSQPCHSHTTVAPPSPPPEPPAPPSPPPGNVQRGQEGAATCRGGGAPGWGLSLMLLLAAAVASWALAGL*
</t>
  </si>
  <si>
    <t>C_450032</t>
  </si>
  <si>
    <t xml:space="preserve">MWDVREVVMDIEYPLWIVYVSQVLTFGGGLFGITYGALSASWDPTREGSAMGWSEMQANLSILLNRNKQ*
</t>
  </si>
  <si>
    <t>C_450033</t>
  </si>
  <si>
    <t xml:space="preserve">MANTEHEKPRPKKQRRSGELRENDAAAAERRRRIDAERRQLPAWAARDKLLALLQQHRTLVLVGETGSGKTTQIPQFLLAAKFGKSSGSKGAVPDDGADEGAAAGPGPGSARTAATAPAAGGHRAYGGGQYRVVVIDEAHERTVHTDVLLGLIKGVQLTATTQT*
</t>
  </si>
  <si>
    <t>C_450034</t>
  </si>
  <si>
    <t xml:space="preserve">MFGRVLLAAAELGCGVEALAVVAMVSADNVFHTPRQKEAEWRAARLKFLSREGDHLTLLNVFRGFMELPKHEGYVPERNRSPLSR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EDIYTQLVRFMGHPCPPGLGLPLATCGDETTPLRRALTAGLFPHAARLQPDGSYRVIATGRQVFLHPSSVLLERKPDCLVFNELMHTTRTYARDATAIEARWLPELAPAFFAAKASAATAGVSAAGAAR*
</t>
  </si>
  <si>
    <t>C_450035</t>
  </si>
  <si>
    <t xml:space="preserve">MLGGESSWQYYLFSRVTHEVVAVALLAVFAYWLLTKMAHGSAQAMEKHRDTAGSAGGGEFLRLAADALTGAQAKLFFSVVLFVNVARNSLYIMDGFITKFNPKLPNDWLDDLIRLAVDCLAPLDNVLMKLSLIGTALFGCAVCLRWKDVLVAYGVKTYLEQLDKGQELVQNFINPASNLLNWVIIVLSALWLAVALGFNLKPLLAVGGASGIIIGLATQQVLGNFVSGLNIFLSRPFVAGEFISLVSQTLSSQTNISGRVIRIDPMRTLIATEDGATVTVPNQIIAVSIVVNRSRSPHWTVSTASPLLANTRELRWRMKLPHAALERIEVRYSPPDLHLVKFNEGGAEIAAKVNLVWRLREGGATKELVEKQQTQEMLVQTALLALQKVVRSCDGAFITV*
</t>
  </si>
  <si>
    <t>C_450036</t>
  </si>
  <si>
    <t xml:space="preserve">MQVKQRVLLCHSTTHYRTCAASVINYNDAVLEVGSHEGECTWLMSRRCRYIVGVDKSEVTIEAARKRYPGLRFEAVDGFDVAALKVCAAAIERELSRSNLALGPPEGFAVVLVDIGGIASLPTVAALVGLYYKEFPWNTKIVVKSVFLKRMMEDCLPYNPAPSNPWQWTTGTPVIAGAPGSAAAAAAAAAAATGGGGAAGDA*
</t>
  </si>
  <si>
    <t>C_450037</t>
  </si>
  <si>
    <t xml:space="preserve">MRKVSAFGALVAAVAVMSMLTMPTAALAARTSLLATANATAYDAPPPDFSFEPPPHEAVEPPPAKGAAAFTPPPQDLSTEPPPAEFEQTSPPPSASRSPSPSSSASPSPSPALVPIPNVGNTASPNPSSSPSPSPSPSPSPAATSSPSPIASPPPLPATLTNQPPPSAVDQLGGNTQAGSGAAARAGLLLLSCVAAWAFAVL*
</t>
  </si>
  <si>
    <t>C_450038</t>
  </si>
  <si>
    <t xml:space="preserve">MQPWSALIFESDAGFSSYSVLDMWVKGAGVARVVLYLQDTRGRRLSSEVPFSRMDAASAAAAGVEVLGSNDDGWIRVHVTLPSLTAGGAGAGTWNRIVIRDVSDLLSAAGTGFTLQVSNVRLVALGLSAASWEGVDLTPLDLNLVTNIKIPVFNIDPPALNLSPMYHGGSGGSGLRYIMKLKNVGAAGVAADGSFGGAQLGTLRSICQELAGALPMGGSRFRGMCDPIQLPAVFDLNMPDSTALQWPFQAFTVSSQVDLEAMRTALGNQLEYLEVDMLGSIGLDTLHSNTTASAASAAAPSAAGTCVCTMVYAPVCGSDGRTYSNPCEANCAGVKSYKAGECTAQGGVNTPAAPSPADNTSSSSPVPRENCACQGIPSPVCGSDGNQYTNACEAWCSGVLSWRLGTCPGGNGTSPSPGGGNFGGAETVDYSPRSWGLDRIDQMYLPMDGAYHPGRLDGSGSHIYVLDTGIRSTHYAFSGRVGAGTSMLGSSWEDDHGHGTHVSGTAMGATYGVARAAIVHAVKVCDSQGSGTYSNFISGLGWVKNHVQNNGIKQAVVSMSLSGPRSASLNDAIQDVVNNGITVVVAAGNNNGGDSCSYSPGSAPAAISVGSSNRDDSLSSFSNVGGCVFTFGPGGSIVSAYNTADNAEATMSGTSMATPHVSGVAAMILQAYPGASPATVRDKLAQAAVGITFSSSSPSRFLNAQTTRLAPASPSPSPTPAPTAAPTPAPTATPTPTPPPWSFTWPFDVFNPAPAPTQAPSPSPTPTPKPTPAPTPAPTQAPFTPFPMPNWCSFCAWCLTCS*
</t>
  </si>
  <si>
    <t>C_450039</t>
  </si>
  <si>
    <t xml:space="preserve">MTNSSRLTSSLSVMRPVWMPKMRRLVLASGSGNSILRSMRPGRMSAGSSDSMRLVAMITWPSARAPHKGPRPPGHRHRCSMPVCCSGCPQCDTPLQPPLYGTHSLRCSPMNTMEGASSSATRNSSRTSLGPSPRYFWISSLPTTRRKVAEVELATALASSVLPVPGSPYRMTPCGHAPVAGATTGSGCVSGSSTASLISWIWGSSPPTS
</t>
  </si>
  <si>
    <t>C_450040</t>
  </si>
  <si>
    <t xml:space="preserve">MTASRLDEDPLAGSVLRTLRILGRSSEGDNVTVLASSSSTGQLVAVKLISRGFDSPRAKYLLRELLNHYELTLAKHPHVVSLLDVFLTPQHMAIVMEYVDGENLQVFTEKAGGCVIEPLARFLFQQLVISLDFCHRRGKVNRGIRPTSLLLQLSASALPLLKLSDFSLSKDTLRHSEPRSQVGTAMFCAPEVLQNFKGAPYDAAAADGKCMWGIGVVLFMVLYGRHPFSRPEDASLTAAQQVIAMFKRVTAPAGSPEGDLHIPPQLPTSVLAGAPPGAPISMAAADLLRGLLTRDARSRLTLDGVQQHEWFRTGLPEGAALLNDVVAAEEQAAGSAAVMQPTVAAQLERMVVAAAAGPVAAPPPQQQQLLSGGGGAATGTHGESTDGAASSSAQTGLSSLTEATLGGAGGGANGAFPCASPASGAPPPQHPQPPPAPAVPGWTVTTSGTSDAAVTSVSIGSTVPGRPCAGAGAGASSHSTAAAAAPPPLVPAPQHPQPHVLPALVMQSEGGLVSMMADLATPMPWSPQEAGSGAGEASGAGGDGSAGGGDLLDDLEPGDSAMGVNASAPSSVDASALAAATTGTAASPPHPAAGAGGAASAAAGTAAAAAQGAPRIVAPPALFTSLHTAAATAVDATAGLLSRLRTDSLPSPDTLALVDAQPFLLGGGTGGMRHGSGAGGAGSGSGSGGGSGAALINRGGSLAWLHHDGSIVTIPSTYSMDWCALSARSQTLLSAPDLDMLQAGGGSGTQLAPTGGAAPGGAAASPAGDGTRAPDASAGAGGGGGGSPALVQGSVWHRICNDAKGALKGVATEARGLGRAAALAAAGLGSAAGVITTGAATQRLKGR*
</t>
  </si>
  <si>
    <t>C_450041</t>
  </si>
  <si>
    <t xml:space="preserve">MLQGFVTQLVLAHAAALDTLTAPPERLLALAHACLLLEKRGARAVDDLMVMRHEGQRLQGALGRTLMRRLQKGSGVLATPPPPPQQLAPSHRHGRSRPPPAKREVEERQQQEERQQAEVRRVERVLRQQLMQLLLHPRNTRPPLELRQAVTDLLLRGGVGGGAGVGGAAGGAAGGGLWDHVRPTVFDVVLRRLMATPIYWRWQPPQPPQPSYAAAAADTLVPGAAAANAAQGCHGPGWPGVGQEHLDYYVHPVETGVLVGEAGTEAEALSLARAELAAAEEEVGMVAAAEAVGARARARGAASSGLGRSLPHGGASAAELPVGLSAVAMHMAKVVAEAEEDVRLLARLLRQGPGAGASAGADDRSSDTPWGRGDAAGLALSHALAEQYGRLGQLAAADAAVLGLIVQGAERGAAEALRDAHALRVSATATAQMGSGRQDSGSAGALERARAAALEARLRQRLRQLATVSEVLAERWYEPAADCRLTQQLEDLVTAFLPRAGERLRREERREQAEAEAQQQFLEEEAAADAGASSGGFDSGSSGGISSPADQRVAVPVVAEGEALASDEADARALRLVRLVEGQVAAAASSSSSNAAAAAAAAAAATSTPASAGMGAASAQGAGLLSLRTAYALTEAFMNVGVMPPVVRRLLSEEVPLAARGPLSRGGGAGAGAPALQAGAELPGVVGGRSRVIARVYRQVFAARVLGGGAAGAAGASGAAGAVGDGAIAGGGDAHDLPHSRRVRLAVRLLHEGIIGPRDALAALRGDLEHVLPRLRDPRRLAALVGMVAAAPAAPPSREALLQLSVRQPRPRLESAGAASQAALGLPDADAFGPVPTPVVSGGEAALDAEAEGQQNERARAEARASQDRAGVLFKPLALMAKDRAVPLEHLRIICATLHACPVVLPPYVMAALTERLKWEIPLPKPLPQRQQQWQQQPPPGHGPATGVVSASLEPVAAQGSPDSGAAAGPGAADDLDMLAETSSLGVTGAAAAGHPSFSALAQAASDADRHAHLDQLVVFWLRQLQQSGKLGYQVEANAAGHRATPPCGAAAGAEAELPLGIGSSSSRSSSRSSFAAVCGYASDVIAASSQRTAGESELQEGGLLVRVAARAVDSLLMQGCQGGGRSAGFSRSDANGHDSVGGPGQNAESSEGVPGLTPPPLGAADDGTGGAEAAAEALRLVCLIAPTSGARGLS*
</t>
  </si>
  <si>
    <t>C_450042</t>
  </si>
  <si>
    <t xml:space="preserve">MEDWGPAVLRAAKAPSAAATAPGAAVAASVPAALPAGHAQRQQGTQGPPPQQPSPVPPQPLAVELLLALVGVGYVRGQLPYALASDVLWQLEAARDDAEWGGASERGRTTGASGGAGGSSVGLHHSHLEALLTAAPALAHIGSGAGGAGRVDMGDLAAGGNLDPIAGGRRAVGDLLVELCRALCDSGMLEAAAAAPDSHGNSGAGVSVDAMCALAHALSQASAPPQPFLPRGLTTGAVTSITTGSSTRLAPSQHESKLYNRMYVLLLQGAVGPGPSPNSAAGPSNPNNAPQSEVQGGCGGAADLPAAVVRLARLAACGRNRGDVLMAAEAAAQLGGVLRRLAARAAAASLAPASAHSASQQLQLYPLRHGPAQDIAALLADWPADEPTTGAASAILPDAAAARARQGSGNRASS*
</t>
  </si>
  <si>
    <t xml:space="preserve">MANVTYDIMWREAMMELLDQLEAENPEDPALAPKDLSEWACIYIKYLQIMRKLETAYDQMVHPQKRQARERARLAAITKRQRQIEDRRVRLGVTLSHEEAARKIQAAIRGFLWRRRIKKEADKELMFIGMKPKPRDPKRDPQMGEAKNLMRRKRVQLEHGREYDEAIVNLKGKVRELEGQDMRETIQDKVNAWFVEKRNPDTGEYPDFPDPDDG
</t>
  </si>
  <si>
    <t>C_450044</t>
  </si>
  <si>
    <t xml:space="preserve">MRSRETIVTERTAEAEEASMKHFKGIPPRLVEIYRQRALTSHWSLANEVGLLSRNVSRRGSMEMVRPVGLIRQAAQATAAAAAANAHATENGGAPDLPGGGRGLSRIALLHATGSGKATSGGGGGKDGGGGKDANGHAYEDLGDFEIIDPVVDYPRMIGDDADEYDRPLSLKERLKLYTVGLIRPEGRTKWDLFILALLVWVLFASPVIICFGLTGDIWHGDWLGIVELTVDLAFLFDIYLNFRTAYYDSKGHLVTQRWRIAHHYLRTWFVLDVICVIPYDLITAGTMGFLSMLKVALLRVMRVGKVIRMIKMYRLLRVIRLPRIIERMEMFIDRGVLQVLAFILSVCLMAHLSACVFYYMAYLDGLGPNTWVAAYGVQDADLATKYLTSLYWAFTTTATVGYGDITPKTDKEKIIAIFVMCMGVSVVGYVTSSISNIMAIKNAQQTNIAAKKQLVMDVLRGRTIPGELSRRVYNYVDYVSSKMIRKEEAELLQELPFKLRSRMLQALYADMLSRIPAVSRLPPHVLIELVAQLKPRYFVEGGSAGPGPGRSRRGAGSVLQAQPLLQEHEPGGPLLLRAFIRDIVAMQGDYVDALYFVSEGLLEVRTYVFPADVEPWRIFEAVHKDELRHMPYTAEGRLKPRCYFGQAGVMHAGVWPGTVIARNCCELYGLEPEGLEHMISIQPELQEMLGLPKAPIPACAAHAAFLSGPGANPLLPPTDRSVLLADFPIMDAAPRRGLMQNMLRSMGHMITGGLARYAISQSRLG*
</t>
  </si>
  <si>
    <t>C_450045</t>
  </si>
  <si>
    <t xml:space="preserve">MMHAQSNCPLTWAVSCPLHPDPLQVGYACNMILTLLKVIFESSRSKLDLHLVSCYINALAAASYLMLWTGFSPIVPDINSCLYIPQRWLLYFFTAPAIIHILSQISNYSTRMRIWVVLLNAFMLAAGGFGTVPWISWTHKGEPMSH*
</t>
  </si>
  <si>
    <t>C_450046</t>
  </si>
  <si>
    <t xml:space="preserve">MVTHALDETQDPSSKRAISFIRIFSITTWNFFPIVYFAAIDGALPLEISEPLWAALDWLTKMVYSSSLMEANFFTTHWRELTLRAIEEANRLSTIQQLSLDIERKDEFLSAMSHELRTPLNGIIGLSDSMIAGACGPLPEKAVKTISTVKLSGKRLLQLINDILDAAKMKQGMLVIKHEKVDIKRLVSDVLDLSLPLVRKGVRLINNVGNVPKIVGDNGRIVQILYNLVGNATKFTRAGTVSVSAGVVEGKVYITVSDTGVGIPPDKIDKIFEAFEQVDMSTTRRFGGTGLGLHLVKELVKAHSGRISVQSKVGVGSSFTVWLPINQEEIDFGDAFTPSRLRQASEDSNDAGSTRLGGNSVKWMDASANPAAAAGAGGDAALAAAAQAAAAARTFNREVGMGGGAARSEAEADDAAIVAAAMEAERRAGGRSPPPMEASRNMPDDAQTLLSVTKSGFKLVKPFYRERNGGCMVLSVDDDPINQLVVENLLLPEGFKVEQAMCGSEALDWLQHTPLLPDVILLDIMMPDMSGYEVCQEVRRRFSTVCIPILMVSANGTPEHVMKGLEAGAVDYVKKPFNRQELLGRIRAQVRNREVVDAEMETRLVNKMLHRMLPAPVVEALQGGAGVSGFVELHEDVTLLAADVGSWLNTSGLMMSVEGCRALLGVVNGMHAAFDKLLLKYKAFRVVSTLDHYLVVCGHDGTPDHVRRGLSLAEELVTAARSLTLPPGCGGGQLRVRCGLHTGPLTSVVVGVDSPHYAVFGETVGVVAGLVSRGFDNTVHCSFAVHAALRIKSQDRISASFVPAHLLLKASLPGKLPPVQTYLYKCGDWEQALKQLDDEEGERETAESAMAELSARERKWKEEQAAAEAAAELTAASLEEERAALEALAARLVTERAELEAARGEVARLRGEVEAARAGGAAASAGAALAAAEADTALAAARAEVEALTVRLAESEAERSRMKITYEARLIEARETAAAAAASVHRSMLPMRGYGAHHEYGAVLGHRPGDSPHQQMLLAQHQQQQVQQHVRPAGVSRISAASHNGAPGVSAPQAPLVPQASGGAAGAFLPYSYPYSYTPXXXXXXXXXXXXXXXXXXXXXXXXXXXXXXXXXXXXXXXXXXXXXXXXXXXXXXXXXXXXXXXXXXXXXXXXXXXXXXXXXXXXXXGGEGAWSSATDREEAGAGHADGDAQDLIAIWAMGVPTLGARLRILEAARQYGSQSTVRMALLCKDGQDGADGAEQMLSDALGQGGVESAATWAHMGGGDSEDTAAGGAGSGNERL*
</t>
  </si>
  <si>
    <t>C_450047</t>
  </si>
  <si>
    <t>C_450048</t>
  </si>
  <si>
    <t xml:space="preserve">MQDGDLLSQEQARAIRDAVRLGDSVEVTGRHEDPSPSAQAETSGHASALLQQHQHRTFVVQAVRVTARWTRGGASGAQQTFVQSRRAERLAAAAAQGFVHEAGDGAKRRRAAVLAEWLVATYGRDFLNSGTGVMDVAGEHGGRGALTFHLTLHCGVRCTLVEPRRPAALSRQQHRDLAAAGVKAADFRLAQLRVRFGPELWRRGQQHAQASLAALEREGQRLLPAWEEAEDAEDDERGQQREGQAGASISTPTEAPADAPELRDEAEQLLRGCSLVVGLHPDQATDSILDFALECGKPFAIVPCCVFPRLFPHRRLRQPALDGAGAAGSAVAPGQSGPAAAGSRQSSGTSAVSLAATPPPLSQLHLRSDRGALSGEEQEQEEVPVESYTQLLAYLRQRAEDAAGLTPRARGRRRHTDQRTEQRMEQRHDAIGLEAGGSDLEEPDVAGAQEADAAEAAAVGSTAGTLLWLEEQAGRWEHCAQEAGAPGAWGQWQAEVLASAGQAAGGTGDQGQGTVGPAAAARYACVCVAKLPFTGANQVVFALPAEAS*
</t>
  </si>
  <si>
    <t>C_450049</t>
  </si>
  <si>
    <t xml:space="preserve">MAAAKLLQIPHALPPPCGAAAEAACRRRAMDGLCAQLQLRLPGGGGQTPAGAGDEQAAAAGDGDDAPLSQEEQYRRSAAALSSGGLMGVRCAWGKTQEAAALAALLHVFPSCTLHEEYVQRLQHGIQQQQQAAAAAACATAAAAADGGDPEESVAAAAVAATLAFRQQTQRLRWQLRELLELVPMARAAGEAEEAEEAEEAEEEEEEGGGREEEEEEKDGGREEAAEQQAAHESDTDDGEDEDGGEDQEVRRGGKGRVHTELVLSDPGPRHAVPAAWVPQLQLHMLAAGCQSALVVSRSASKGMTVFRLLRDDEYLQRMIKVLTRLNNEYVRRGLTPPPDMFARQPDYCAFLGITARLARHAIPLYPGRGEALNRDDAFICRPVEQ*
</t>
  </si>
  <si>
    <t>C_450050</t>
  </si>
  <si>
    <t xml:space="preserve">MALVARPVLSARVAASRPRVAARKAVRVSAKYGENSRYFDLQATDMENTTGSWDMYGVDEKKRYPDNQAKFFTQATDIISRRESLRALVALSGIAAIVTYGLKGAKDADLPITKGPQTTGENGKGGSVRSRL*
</t>
  </si>
  <si>
    <t>C_450051</t>
  </si>
  <si>
    <t xml:space="preserve">MKNKGLLASLAASSSKLSQIADNIQKDLRSKARGIALLATETRAWLHVNKYGMALARPVDGSKPPPNDGADGEVKASWRSIISHYRQALWLLMTESDSSNAAYAVSMLVMGAILLSTVAFCLETVPAYSEDRNRAADQTFMIIETVTVQIFAADYLLRLISSPNVWQFIIAPLNIIDLVSIVPWYIEKGLSGSALQGTAVFRVLRLLRVFRVLKLGARYRKLLIVTTAFAKSLDMLLLMSFFVGLIVVVAATLLFFAERGDYDEALGYYVRTHEKYTQADGDPIVSPFESIPSGFWWAIVTLMTVGYGDVVPLSVGGRFVACATMLCGLLAIALPVAVIGTNFASEWESYKRRRGGSGQTTSPHLDELTEALDAHVSTVTDVEDMLESAVAKLADMQSEVRERGELRISEMEALLRQRGASMTVKQVEAVREVVSCLCRLGMEPQSQLFHQYSMRPPHGSGTGSGGMEQQQPKQPHQNEDGDVLTEMPSAQQQQPDLQSKTSGDQNPSVSSRVSFAVDASSAGRTGTGDGMDPSTGGVGIGRHTSGVHGAASLRVLRSMNVAAVTGAAPHAADASVRPNGAAAGVDTAAADTSVRSAAGTVPPGVYNGLGGVGVHGWKDSGAAAGADPRLPEPRAALANKIKECLDLLVDTPMYERMIEELNEALALEEEVYGLWSQLVKVLRAVALLTGGLLPEELDLMRSQYRQLVTLGKEVSY*
</t>
  </si>
  <si>
    <t>C_450052</t>
  </si>
  <si>
    <t xml:space="preserve">MPQALYRSIQPMFKTNRWRICRDDLVYILSGPDKGKTGKVLEIIKDTRTPQVIVEGRNLRKKKVKTGTGPDDFFVVTMEAPLHYSQVQLVDPQTGKPMRVIFAYTADGTKVRSRKVPNPSTADIIATPSEEDPDPRVGLTGPKDTSASLARQATYTPSAGFPFRVRNLERIWAELQPDADPHGRDEEGGASTSGRGAEGGRSGARVIDVEVALRSAGGEGARATGTGGAAASASAAAAAAEPPGGGVRAHSTGCVPEFVEQYK*
</t>
  </si>
  <si>
    <t>C_450053</t>
  </si>
  <si>
    <t xml:space="preserve">MGRNERTGAGSSQAGPGTPSPRALADEAETLQQQGERRKGREAAAKFEAAAAKYQAALEAVCRFGSGSSWAWRWAHLMAPLRWRRRQAVAEVAAAAVRPAPPCQAECHQLLGEALLAAAEARPDSELSGEEERRAAGAAIRQYATAAGHYTCCHAAAVLTAPAPGAPEVAAAAAASGLGVATASAFAAASAVAAAASAAAGALSAEVAVNAGNSLAALGEQLEEEATAAAGSSSSSNSSGVGGGGGGGGGGGGAAAGWLAQYDTAVRCFRAAAACYRSAQAQEEDALTLSNLADVLVQNGTCLHAVARAVREAPQELAAAALAAASGGGGAAVPVGEWAAAREAEAGAEFTAALAAYESACSHTDSSQGDDLPGLLCNWGAGLLSMAGCMQDPAARLPLLQQAAGRLEHAASFDRADPAPLCSLGDVLAAAGEAAEALSRAAAAAANPSGPADAAAAAAAAAAMATAGAGGAGGPAAAATHWRGVAAGHMTAALERGYGAALRLRADEPEALVGAGEVHLALARLAALELSAAAAAGGPDGAAAASAAAEAARRHVDAAVGALSTAVSRPERLGGWRQRCDVRYNLACALALAGRDQEAAALFGALLRCGALRASELAADPDLEPLRAAGAGAGGQGQGAPWFAALLQEAAALEAASRAAGHV*
</t>
  </si>
  <si>
    <t>C_450054</t>
  </si>
  <si>
    <t xml:space="preserve">MRARGRPPRAQSCANHHSAGTRRIGVAAVGTNTALNAARIARRGAVEVCAHGMPPARRRGPAPRHSALVGDLVTALALPADPAADDLARWTRNLDVLSDVAGAGGRERVRKAVLANPSLLAADLELWHTFFVAGFGLPPDSFAKLAADCPALLTHGDVWTAGCSMLFFKSMGWRNKDIAQRIIGYYPQLLLLDRCRDIDPVVRFLERLDCRGDNLRLLVWEYPRIFDKDYRRHVRKFQYLGVYGLSLQAKAVVAAEAEADGGDSASPPARGGTSPVAPEWI*
</t>
  </si>
  <si>
    <t>C_450055</t>
  </si>
  <si>
    <t xml:space="preserve">MAFIDGALGAGRSARVGSFPAGSGGSSPSSNSSDGRGGRQELDARADQLLSSFRAATCDGSKGTGDGRHVAGAIWAAGKLATPCCLRHGRALLQGLTGSVGGGGGGGRLLSGLGAAAAALIAEEAAGGGSSGSSSGSWPGSSNRNGGSKGKSKGAGRGGGRGGGGGSGGVSMVGLANLLWGCAKLGFRHEPLLLAAVRSLQPRLQELAAAEPRALATCLWALATLDGLPAELEDPEVASTNGRGAGSGGDGGAKGQQQLAAGRARRLRRKRRQGQGAGEAGAGAGAGAGSDEVRGLLAAAARVLALRVERFDDQSLSNLLWAYGSTRVPASRLLTRAAEEVRRRAGSMDLQSLVTCVWAYGRAEHTHVPMLAAVAAALAAPAAAAAERRGRGAGAGVGAGAGVQDAKHQQQQQQEQQQERGGFVTALEERLANCRGRRPQAVSNLAWTYAALGVRHDGLVDALLAAATGAAASGAAATGAAASGAAASGAAAASNMNAGGISSTGTSTSASTSTSTSTSTSRNGTGSDSGSESTVRATGSGTAGRHASQAGGAPAAAGGGGGLAGAMSGRELSMVLYSAARLRPELAAVWPLALQSLIC*
</t>
  </si>
  <si>
    <t>C_450056</t>
  </si>
  <si>
    <t xml:space="preserve">MAAAAAASPDSFLNAMMANLRMAGAGAGAGSGMPHGGGSGHGGLGSGAAGNGAALIDAVVQQAVQQVLSNSAAQQAATALLIMQQQQQHQQQAAAAAAAAAAMAQQQQQHQQQQAAAANHQAAQAQAHALLGHLLMQQQHHQQQQQQGGPSPAAMQAALAMLQQQQAAAGHGGPHMPPQYMQGARPLSPMGSGMEAAMAAMHAHQQHQHQQHQQHMGQQPSLPGSVRSSATGMMSAVGGPVGPPGSRNGDAAAVPGGPGSPHGSPSGSPPGDGPLGGPGGAAAAGAAFSAAATAAASYYSQEASRSSFESYRSSEVDLGLGLGLGLGAHHSMHHHHQQQQHAMQQQQQHQFGGAGMHSSGPSSGGTQRSSLELMQPPPQQQQQQQQHGYSHFAGGPQPPHKAFMGDAAFAGPPFAGGLPSHAAAPGPRSPSATSSGLPAAAEEEAARQQANANGLFAAVQAAAAAGAQAGGAGAGAQLNLPESLLAEPVGPAAMAAAFRI*
</t>
  </si>
  <si>
    <t>C_450057</t>
  </si>
  <si>
    <t xml:space="preserve">MEAEEQYLERGEPVDAGVLSGEQVEVPAEGQHTAAGWYTAFVFPCQPQPLYRATQEYASSSAACPNTNFLKGLKWSPDGACLLTASDDNWLRLYDLPQDVATAAVLQHPDTLPPEEQAEAAEAAAGASTSGSSCSAAGGAGPDNLAPALRMHAGETVYDYCWYSRMSALDPVSCCLASTARGHPIQLWDACSGEPRATYRGYNDADEPTAAYSMAFSPDGGRLLGGYNRSIYVFDVTRPGRDYKRIVTHKRKNPESITGIVSCMAWSPAGDVFAAGTYTGGLGVYDGRTYELLLLLSGTKGGLTQLLFSADGNYLYTGARQDPHMLCWDVRHTYAALYSMERPTAHTNQRVQFDIEPAGRHLLTGGCDGAVLVYDLSSGQLVDRRQVAADTVNGVGFHPTLGLLATASGHRRYGGPGNADSGSDVEEGAAAAAAATTTSHAKPPQRPVNSLLMWRMEQHTLSLGPAADASTCNNP*
</t>
  </si>
  <si>
    <t>C_450058</t>
  </si>
  <si>
    <t xml:space="preserve">MWPFRGGNANNGAQAAAPGPELFQDVPQVPGTSQYVPQSPPPTLASSTATAAPPAIPDEYTLDESIWKTIWRDIVTIGRNLRSVLIPVNWKFHGQAQALRNWDLWGPLVFMLVLAIVLSLGEANASAVFAMVFAEVALGAIVLTINVILLGGELVFFQAVCLLGYCLFPLVVAAIICASIANKWIRCLVTLGCLAWASVATIPFIGNAVPRGRKMLAVYPVMLMYVSLAWLAMVKT*
</t>
  </si>
  <si>
    <t>C_450059</t>
  </si>
  <si>
    <t xml:space="preserve">MERLGGSQQLGSLVGTTLTYFSAIYSDDKATRAFHAEVNGDTTASAQPWSADGSRTVKFVMPMNVPAFLKRIIGLDSVPVTEVQQLEWAEDKSSFKLVSEPTLNFPGANKFTTSGFLEVSTLPNGSTRSTMATEAQASINTFLEWCKTYFRKWQSEREEVPERPAPPPGAAARAATPSGGGPDVFYDAWDDESELAQAPTGAEVEGGEAGPSGASRQAGGQAADRTVTTRCGVRGGCSGLGSIQNGNQRGGGDGGGGARRGLGRLPRTGVGR*
</t>
  </si>
  <si>
    <t>C_450060</t>
  </si>
  <si>
    <t xml:space="preserve">MFDQLGGIGDISGGGEGGSYSGYGMTELPLSPLGGGGGGGFWDDDNDELQLPLPQLAPEPQHQQRQQHMQHMRHAHDAQQQRLVSQAAAAAGQGHQLAASGNPNQQVTQTTLPAAAAYMANAAGSATGTPDERQLLPLMPSPSSPPPPPRPQHHTAAGARPDPLGFSVLSRRPAPSAPAVSANAAADTAQMQHQQHLQRQQHQLQHAPVAGAASVAAGPLGLYSLGSFTDSSGCHAGVAAAAGLVTSPAGSAAAAGTAATHHVQLSSTSPAWPIAAGATLACAPAAAPPARGVLVAASAPPLAGVASGTAPATPWQLDGCGGDDEDNAVDAVHSLMRRWSSEPRVSGMSGGRPGAAQPPLPQLQSQPQQAAVQQQQAQQQAQTQANTMQQQAAHLFCHQQMQHKLHQRPADVVTPVKPLPAMPAAATPPPAGSNMARPQQSAGGPGPQPSGSAMTDGGGPCTSDGGAASPAPSAPLPPPHVQHMGARPYGTPSAAWAHSPPPPHMSPYGHSPYGHHPYSRAPAYYAHLQPPHQYGHVPPYAADVPAAGVSPVRRVRWVYPAAPPPPLPGLPPPLPSAVPRPVTQQTPQQQQQQQQQQQVVPHMQAAPACSEAAAPAAAASGYYYPMTPTTPRGKVPYFGAPPPAVPPMPQLSCMGAPAAPPPPAAAQLLASPYPVTTYAPAQARR*
</t>
  </si>
  <si>
    <t>C_450061</t>
  </si>
  <si>
    <t xml:space="preserve">MDGRNRDDTNAAANIHLITAACQEEGLPRPAAPLMRPDRGDGGAAGGAVTAVAVVEEEDAGARLAQRHDPVARNPVCIG*
</t>
  </si>
  <si>
    <t>C_450062</t>
  </si>
  <si>
    <t xml:space="preserve">MVGRIEALTKALTTLKKQVGRVKTEVEIEEERDGFAGVSAKKGKTTDVLIGGAKEKVYDSITGRDSGEALWRSKSVKDIGYQEFLAEREADDGEDDDDGGFGRQRSQAPAAAAGGPRRNNRRASVTAYTVNLSALAASPSPSGASFSMGRSLTCGGDGDEGADGAEVGCSSAGGAADSRCYSPGGEGGAAGSRAASGVRPQLSPLGPGSYGRARTSLDMPMPLPLVASQGGSRPSAPGGTASSGTGTPTGGTVASPSGGGGAAMSASMYKRISAGAAGSASGDASPAAGLRLPSLRPMSGTLSLISATGAAAARTVAAVAAASGAGVAGPASGPAAYIRNLGAGASHTGCGGGGSGSYLRVSFGDGDGLSSPMSPGDTPAHGGTAMRSGGANAGVGGRCVTANAAVAGGGLAPLRTRAGSCVGVPSVAVVSPSGGVGGGGVKVFAPPSAEVKCVSPRAMTNGAVSKEPHPPPGAAAAGVSRRASLVMLAAANASAAGIGAAASVGSGAVGGGRSRRVSFAGAASTSGHSHAHVSGAASASSGHAYLVHGGGGAFLRQGLDESAEQSEAINLELMEGSGRWFDAGDLSYCDAEAEEISNMLSAAQRLITPAPAGLSLSRRGSSGTFGPNVGANRASGGGGTTSGSAAGGGGDGSNSISGQRTAAGSAALLPRLPGPANLVGGGGAXXXXXXXXXXXXXXXXXXRRRSHRDRGAGAAARTRSSTHGAPPQPAAEDGGGGPEAAAAQRHAAAAAAAAAAAAASQRRSSSQQLIQQAAGRRASSGFAAVVR*
</t>
  </si>
  <si>
    <t>C_450063</t>
  </si>
  <si>
    <t xml:space="preserve">MADDSEDVGPIEVPDAPPPPPPLDPEVIAQAEKAKEEANANFKAKHFTASIAGYTRAIELNPNNAIYWANRAAANIKLENYGAAVADAEKSTEIDPKYIKGYYRRGDAHFALGKYKLALKDLRTAAKVAPRDPDLRKKLAECEKEVKRLRFEEALAGPDEEVMSTLEKLDLAIYDNIEESYTGPRMAGSAAEGYTITAEFVEAMIAEFKAQKTIHKRFAFEIIKQAHTLFKSLPSMVDVTIPDDKHFTVCGDVHGQFYDLLNIWELNGRPSADNPYLFNGDFVDRGSFSCEVIFSLLAYKLLFPEHMHLTRGNHESKSMNKVYGFDGEVKAKYNGTMVDCFRELFCALPLSYCLNGRVLVLHGGLFSNDGVTLEDLRKVDRFREPPEEGIMCDALWADPSPLPGRTASKRGVGLSFGRDVTRTFLDANGLDLVVRSHEVKEEGYEVEHDGRLITVFSAPNYCDQMGNKGAFVKFNGNDMVPHFTTFSAVPHPDVKPMAYANSYLMGM*
</t>
  </si>
  <si>
    <t>C_450064</t>
  </si>
  <si>
    <t xml:space="preserve">MMLWRLAKAVALVCLVCLLTESAYGTTVGNTGGGLSTVQVAVLSVGCTLLAVIALVGGIYLCHTYCRHKESYLSQSVQAAQDAGFWPRTARIAQEPSGSGAELTAAAGSARRGGRGAAGRAATAAGGNAAAAGDGAGGATVDADGNGEARGPVWMTAHVGGGAGDSSPSQAGGAGGDVEAVVGVPMTAFGGAGGTAATAVVIGVPVAVPAGPGMLSTGGSGDDEEARVTSAYQQQAAVTLVIPVAAAAAPMSPAAVAAAARPAASLSPAALQRRGSVETSGVAASAISAISTTSESSSSEGVAGCGEGHTCGSGTGGGGGGGGAVPDLHSRGRLEPQEQQEQQHQWGRA*
</t>
  </si>
  <si>
    <t>C_450065</t>
  </si>
  <si>
    <t xml:space="preserve">MAGPGSSPLGSPRRRDMQGVAYSTLGPSFYAHRHNAAAFSFPKNPLKERFGVDLGAQDSGPGPCDYDWGDGIPHVTSGRTLTPSLHANTNWANDSMSRSLLGLPSQPHTLPPGPGLYLRSRSSYHLTGSPQLNTSWRNSTTAGWQNYCRRECRTPAVVSREHERERFGTHSPGPMTAAPVDSVGRQLSSTRKTQPRCTFSRAGRFSNVTQRVTEAVPGPGAYNY*
</t>
  </si>
  <si>
    <t>C_450066</t>
  </si>
  <si>
    <t xml:space="preserve">MSSVELLEKAIALVDGLLKSAPAPAAAKPAPAPAAAAAPASAAAAAAPAAAAPKPAKAPKEPKPAAAPKAAAAAPAAGLTEEEALFARALIKVARIASVELLANSEKLYKLQVDIGGGETRQVCAGLRQFLPSEALSGALVCVVANLKPAKLAGEASEAMVLAAEHDNDGTLLVRTLIPPAGAAPGDVVYLEGGAPSASPDKVLKSDHWKKVMAVLRVGAGGNAAYGGRPLVTAAGAVTLPAEIPEGAEIH*
</t>
  </si>
  <si>
    <t>C_450067</t>
  </si>
  <si>
    <t xml:space="preserve">MEAAMRWPPFRPLDSGLHEWVLSNLDPGLRRALFGTVLSNGWLLAATIGWIFTTATAMTRNNPLGWQACALGWLLWVHFVGPVEHDPTLMDMLKQSFGRLRPSPIHRTASFPSGHTAADVMTVGALLFVLLPVVYGSRQQQQGQQQQEGQQQEQGEQGQGQGQRQAAGSSGSSSGGAVAGFAQAVKDKIYAAQEHAGPLLAASAATTVVGRVGADAHWLSDTLAGGGLSLALVSGLAMATAQLAQRQQQQEQGQQGQQGQGQEGQQGQ*
</t>
  </si>
  <si>
    <t>C_450068</t>
  </si>
  <si>
    <t xml:space="preserve">MMAARTPSSRVSLLGRRCLDSCFRPLATWDAAEAAAVTFVAATAASFRLRML*
</t>
  </si>
  <si>
    <t>C_450069</t>
  </si>
  <si>
    <t xml:space="preserve">MAQARQPLALSLAGFQFSYRSSYFDWRLLHGIDVDTVIRLTDVKAVEDCLDTLQHGSFGVERDRLSPANCVQLFRMLQLSIEYCAHLRAAHALLLDCYNSATQAAEGWKAAARAYLDAGSVLVQDSVAVGAISRPALDATDAAKMALEGADREYNAALDALEAEDSRARHFRFRKQRTEMSWVTLHAADADRLVAALDVAALEALLPNLTYGCITNEDDEQLTPHHFAQIIPLAQAGLDYTLWQANATGALLEQAMAVLQASCGDIPLLTSATQEMHNNITSLLLEAQQAGVGAVGPSGGGGAGGSPLAGALSLGGAGVTGASLEAAYGGSGGLGASVTSAQQPWTSTSVELGQSVQYAGSGRLGTPQPLRTSTPTFMAGRAGSGSTAQVLRLGGGGGGGGAGPSRFGSVGLGLGGPASRRLSASMASGTLEDLLAAAGGAGGGGGGELHRSTAELSFKVEAIEHDLRMERSKTEEMRRILADIRERLNQQHSQPGGAVAAAGGGLGLTSSQSLQSRHHRQPSGGVASLAGGLGHGLGGGGVTGVTDSVTFPAGGGGGSGSPFLNPPAASAALVGGGGGGGVGSSISGFGSFHLGPGSPPQGQAGGGGGAGLGPSRFGGSTAGVSYPQSSPQHPDHSYHSPAKVRVFVDEDAIREHEQQRAVDLLAKQAERLKQQMLREHQERRQATAAAASASNLHLNLAELGIGGGSGAGGGGLQRLQREEGAQRRSRGVSRDNSRRSVRHSSPSGRAANHGSRHGGASGMSGDYSSDPEWAMLAAAAASTGGGGGGAGSGAGLGAPAATGAAGVGAGGGKGARPPKPGLSRLSGPTAIHGSLGDLTAVASFGGGGGGGAAPQGGRRALGLGGGPSSGGPHGSISAGPSARPGHLRNGPALVLDGDAPAXXXXXXXXXXXXXXXXXXXXXXXXXXXXXXXXXXXXXXXXXXXXXXXXXXXXXXXXXXXXXXXXXXXXXXXXXXXXXXXXXXXXXXXXXXXXXXXXXXXXXXXXXXXXXXXXXXXXXXXXXXXXXXXXXXXXXXXXXXXXXXXXXXXXXXXXXXXXXXXXXXXXXXXXXXXXXXXXXXXXXXXXXXXXXXXXRRV*
</t>
  </si>
  <si>
    <t>C_450070</t>
  </si>
  <si>
    <t xml:space="preserve">MAAAQSALAAALAAGQTTEQAMAAVQAAANAAAIQASQAAANSVDNTGTQVQWDVTKLMANEYHRLLIRKRKRRMQQIMEMLRAKDRLVPGFDVTGQPLPEELQPHPTEDNPNPPDPVGPAGELPPPGERKYVESVESLVRNVIQKKKNDMANEIIDAGKFDQSTSMEERRANLEALLQDTERMKSRRGGL*
</t>
  </si>
  <si>
    <t xml:space="preserve">MSAAAEVLARNQELLTAIAAGNYEKYATMCDPSMTCFEPEAVGHLVEGLDFHKYYFTMPSAPPAPDAPKPHVLNTMASPHVRMVGDSCAVVSYIRLTQKMVNGAPVTVQAEETRVWEKKDGGWIHVHMHRSLVK*
</t>
  </si>
  <si>
    <t>C_450072</t>
  </si>
  <si>
    <t xml:space="preserve">MCACGCVLAQAEVNAASHAVFWKQYLRQTATMYKEGAELLPKDYAFKVQVHINLAQFCSEALDAQPQEVMLHLKPAGKLKVCIKATWLRNARVDADAMTEVTGASFYADSHYDDDEEGGGEEGYGEEGGRLAEEEQDLSGFDPETGEPVHRKSRRGRGGHGEASTSGQHGEEGEEDQQYDEDGNPILRRNRRGRKGGRRHRSRHGEGIPEGEGRPKLKTYPGSAPPTGPGGLQIEAGRQVHKAGWRDYLCCCLPRRGPSEDPLEGDSLLNKGRLDSSAPAGGAGGGGGGGANGTSGGRR*
</t>
  </si>
  <si>
    <t>C_450073</t>
  </si>
  <si>
    <t xml:space="preserve">MQQAAAAGDAAHSRGDPRGGDRGAGGVVSPADDPVSQDLASAPLDSPLLEQAQTGIGAGLGGGTGGALAGVVGTVLGGPAVGLAAGALGALSGAAVGGAVAAEREGNQAGDVVQLPAAAKGTAPGSSSGGGGGGGGELPPAEDPARLKAAEKPVVEVSAPPGEQGLGGRPARGQ*
</t>
  </si>
  <si>
    <t>C_450074</t>
  </si>
  <si>
    <t xml:space="preserve">MQCACAAAALASSGGALAELAARTAATCGLGPAQLADAAGHMAAALAALAAPERRAALVDAAEHHRRRLQQSASAFTSSPGAMRNVQYNYYLPPVPPPEPSSYPPNVLLPLVFHVMLYRDAATGVVGPPGYDSAPALAARTVAAVNLLASGTGVRFFLQEVRGDPQRYPYLLVGGPADWQTCGAVVSGGLDESAASPDCLRAQGVMVDFPRAINVYFVGSSTLFATPGLGSAGSSPVGSRSELPVWLAWNNLDVTARGGTNGPESYNAGSSVLWHELGHYLGLSHTFPTDGKCADSDGVPDTPNVAATASSLYLDKRLAVDLNDHCYTVFMRDLQGDLGAAPSRVGIPDSDKNAWADTCPDDPVDLMHAELRSNRHIYEWGRYWAEVQPPPQLLPQQTQSDGGAGGGGCGSGGAGGGGGTDPGRPDTALCTSPLRYPGCACKDLWLNYLPEDRSPTSAANLAQRGTVPVWQGGGCAPYYSRSNTRGDWACEVEDGCTVNGKTYGGAGVALILPCEGAKFMCTYQLYDEPPPSPQPPAAKPSPSPKRRAGKPSPSPAPSPLPSPSPSPVPRVRGG*
</t>
  </si>
  <si>
    <t>C_450075</t>
  </si>
  <si>
    <t xml:space="preserve">MAAQAPGATPYIFKASMDTYASLEGQKRESPAAERNKGYILEVLREYLGSEAATAAAVAAAAASGRRRPVILEVASGSGQHCAHLAAGLPAYDVQPTDLTPELFDSIAAYAATTPPAAAAAAAAGAAAGQSGGGGGLPNVLLPPLVLDASSLDWPAVAAAGVSAGSGSSSSGGSSSGRLDAAAVLVINMCHISPLPATRGLLKGAGTALRPGGGLLFVYGPFTVQRGRHTTDSNAAFHASLQARDPSWGYRDVEDMKEWAAEAGLETLEVREMPANNFMLVFRRT*
</t>
  </si>
  <si>
    <t>C_450076</t>
  </si>
  <si>
    <t xml:space="preserve">MQGLTVTSRKTQRALLSNVAGAITDGFYAIMGPSGSGKSTLLNALACRLDHGVKLEGELKLNGQNYSHAELKKVSGYVMQDDLLNAHLTVEETLRYTAELRLPRTTTPEERQERVQTVMEQVGLAHVRNVIVGSPMKKGISGGERKRLCVAMELLTRPKLLFLDEPTSGLDSVTALSLCRLLRRLAMTRTCTVVTTIHQPQAKIFHLFDQLLLLNRGTIVYQGPAQDALDFFDRSGFPCPAHENPANHFLDVITPNLNDSVESLTAKEESLKRHYQPPPVQHLLDNPRPLVLPRDSTPWHKQFRVLLRRSLKEVWRKRNTTLMLLFLTVIMAVLVGDFPAERMLSLRERAAGTYHVSAYFLAKPTCCRQTSTYVVAATSLALAVSALARTTDMAVTILPLVLEVCRLFGGFYLSPRNLPTYFSWLDALTYVKYTYVGISLNELDGLALTCTPAQLDAAGRCPITSGQQTIDALGLDYLTMGQCAGILVAYISICCGAAYLGVRFLKH*
</t>
  </si>
  <si>
    <t>C_450077</t>
  </si>
  <si>
    <t xml:space="preserve">MSFRPQRGSSNSGGSSSSGGSNSGGSSSNSGSGSEHAGRSPAGGGAAAGSSRPLNAWQSRRRELQSRQQDLYQQLRQAHSFARLRQLLLTAQAQEPELLDGQSLSWAVKSYVDTVLTQAAPQASGSSRNSSSSSSGSAAAGSSRSNGDGGGGGGAVAPLQGELEAQLAGLLLEAAPRLKPRVLTYTLYNLSRVGPRCALLRQPEGASSSSSSSTSSGSNDAGSGASKVGAAGDGLAVAGGGGGAAAAGVSGALLARVRQLLPVMRQEAVDAAAAADAAAADGLNDLGSSSNSSSTTTAAASSGTGSGSSRGGSSSRDSGRGSRGEDSEGAASVVWEASLLLHALRRLGVADMGLYRDLTALGNPDPAFMARALAAAARPDALAALRAPRPAAVLLYAAAKTTGGDAMVLAAVGFDRRQQQQQGQLLLDLLLQQALASRQQTPVPARLHAAHCFEQLGVKALEGAAGPAAPAAAADGGNPGSCSSSGGSSSSTGSSGSSAVGVLVTEAEVLQFLSRPQLTVRELLSILPGLARLQPGAQQSQAAAVAAAAAAAAGSSSDKPGDSDVATAAAPAGPTPHPMPQALAATLAQVGTAAPHMRPGELAAALWGLVLAGVQPPPAALERAQELFVQHQPQHPQQHPQQHPQQEHTQLGGGAAEGGRGGGAAGLPRDVRDLCGSVGRVLQWQPALAGQVQLRPDFVAACRVAARATVATASGSSSSSQH*
</t>
  </si>
  <si>
    <t>C_450078</t>
  </si>
  <si>
    <t xml:space="preserve">MNVRLLPSTTLPTGPQATTTSSNAGNGNAGGNNNNSPNPNSIVAGTTGTPAASCYDAATYLKLAVGLSAPAAACSVISPLSTLIVHWAEPIATANGSISYNDAVAAARDQIATVLGLAAQAGGQICTTDSYRALILDNSPAAEAMLRAEQAVMSVAVGVCSYVMTSRAGLPACGPLAFDALTQQLRELLGPNASAAAGSGSGTTPIPAAALQNITLLSAVLSTTLTAAAGGLDGGAAATAGIVPVQSALAAARLAAAADGLQRALQLQASAATLDDMLLYGLVSQDYLAVQLAALGRSSNVSAAAAAATFQAATTAAALRAAAAAIGTLPGVILPGYANIQVGGGTDGGGNGASRAPPPPGNSNVGVGGAGVLGAKDSSSAGVIAIGVIIPCAVILLLLAFVIVYRRRQRAMRYSVAEPRTSEVAAGAAGAAGVRASAGGAAVVGSSSSESGSGSGGSSAAAGGPPALSVTDVETASPLVSPMMSPRETSSSGGAAAVGIAAAPPTVFASAAASSVGLSAAAPIVAATMDATPAARGGGGGAPISSSAPRSPAGIGQLGGGGGAAGLLAAGITSSGRASANGSNRSVNRNFISYGDPNSMRPSNDGSAAAAAAMSVLRTSNTLYNAPDSVPSTPGAPNTATAAAAAAATAAAAATAAAAATAAAAAQPSEGGAGGAAAAQHHGVVVQPSDVNLQEYLRSTSMGGASDHLVIYASASSATAAAAAAVAAPAEAPNAFASAAAAAAADAATADVNGGGAISASPPIRAAALVGSESIAAAHGLTSSPFYQGSGATTPRPLD*
</t>
  </si>
  <si>
    <t>C_450079</t>
  </si>
  <si>
    <t xml:space="preserve">MIVAVLALAALAVVPGHAADMRPELKVSRARASAGVAPEEIHYEFLLTCHADGLRSPWATYYINFGDDSPPATGHVRCPTTEELVHVSHTYHYDARTRAAATAAATTAATTASDEAAAGVAAKGDGVAAEASGGAASGHGAMHVISLSLKGPGGEWVDVPNARRAIVVIPPRPAGRSLLAAAWPPESSSPPDASPPGGWTAPHALATNMPPDAAGTGAWPPSGSYGGDWFEPPDASGGGAAAPPTSGLEGAPPPWTDEPPKSPEVWEYDPPPAPSLACPSLACPFLARPSIAGASFARPGVAAWIHVSRGH*
</t>
  </si>
  <si>
    <t>C_450080</t>
  </si>
  <si>
    <t xml:space="preserve">MARKCLTTVVVCLLASTVAAQVIADEKKTLEEAFFGSRKGLGRLERMLQIETEPEPEPKEPTGTSCGPAALTDRTDCAAPVTSDQPAPTVTTTTSKPSEEGRQQTCTGPDCLEAPMPGQVGAPNHAASDAAAQAPQTRPLTYGPMTSTAFDRMVAKKRAAVRAQVEAAGGMDGMLKTFMEAHADPFKEAAALKVPRHASDEAGIPIPSASSASSGSSKQQQPPPVRRDFEMRFAAEAPAMAPANDEEAVLADEAAARSHTPAAAGRAWGTSEANLRKQQTQQQPKGQQQQPTGQQQDDQQQPNGPGRPPMTEEEAAKLAVQAAARKAGLGRKRLAAQAGRLLDRQAALSAAMQAKQSAKATALPTRTTTGAGATGQQQQQQQQQQQPLGRPKRGVTASSGGADYKTMPAASRSGFAGRGPREPRIEVEAHVMPGASRPASELPDADRVPDSLLRPKPQPQQQPETAAATEQTAASEAAAPHHVRSDIERVLLLEQHATAAAAAALTEEAPREPAASKPAKAVRKPSARMSQAVYKLQLQQRIQADQAAQARSWAALDYACAALLLMVAPVAVFLAAAVMEDVFLRSTGAAPSVPSTSSSASWSELPVRWAELTAGLWRRTRRAAAAAMKALPVVAHGGGRDQLPMCSQEQEALAAITSHATGVADLTVRRRH*
</t>
  </si>
  <si>
    <t>C_450081</t>
  </si>
  <si>
    <t xml:space="preserve">MDPIANLGRNAYHALCLAFAAQNKDKLYAPETDVLLEEARELLGISEEDDETIRAQIEKDPQVVALRQGQLPPGGARLPGAAPAARTSMPPPVTPAAGLGGAGAYDPSPFSAPSHQSSAMQKMNSKKKKAEDSVVVVPPPPPPAGGQTSYVGRMLKRLFPDLSPPWVTGTIVQYNPGNGLHLIQYGPPLRKELWDKVEEFAPQNVQWIEAAAAAPPAPPPPASKAGGSSKAAAPAVQLPLLALPGGPSTLAGSGMSLGVVPYNDAWLRGTLPKSKVEDLASMSSAIDGREAAVVREVLALLDDPADVAEITRLLEQSQQLGKREQQLRAELHELGVVA*
</t>
  </si>
  <si>
    <t>C_450082</t>
  </si>
  <si>
    <t xml:space="preserve">MPPPVTPAAGLGGAGAYDPSPFSAPSHQSSAMQKMNSKKKKAEDSVVVVPPPPPPAGGQTSYVGRMLKRLFPDLSPPWVTGTIVQYNPGNGEEAAEEQEA*
</t>
  </si>
  <si>
    <t>C_450083</t>
  </si>
  <si>
    <t xml:space="preserve">MSRARTLAAAALLVATILVSPAAAFYSSKGPVVELTSSNLKDKVKGAGVMLVEFYAPWCGHCKALKPAWEQAAKALRGIVAVGAADCDTHKEVAGEYRVQGFPTIKLLYVDDASGSIKTVDYNGGRTAKELVTFALDKAKSLALKRLGEKADSGSSRGSGAGNGGGSDNGFYQGTDVIVLTEDNFKSQVVKSDELWLGYPTIKFFGQNKRSPEDYNGGRDSGSIVAWGNSKFAAMVPPPEPVELTSADVFGKECVGDASGAKPKRMCIIAFLPNLLDSKAAAVVAFNPSEKKYTVCKSAFELSHVKDWMETMRMGGTGAVPLHGSLATPSRLTPWDGQDAQEEAVDEFSLDDILNEEL*
</t>
  </si>
  <si>
    <t>C_450084</t>
  </si>
  <si>
    <t xml:space="preserve">MGLLVLTPEFFRRYPDVEFCFRERGNTNTGYYRATADGRSLYKATITATVLSPEEQAFINTLNEDLARFNRFFIEKEEEAVIRLQALCDELSPAAKAAGVHIPEALTCTVDTEHDEPLTGGTMIQQQQQQQAKEEAVSGSSPESEVEALPSSSHQHAHGHGHGHGAAGASPAAALQAVKSRLVQFHGGCVPGALRMRDHLLAVCCCRFR*
</t>
  </si>
  <si>
    <t xml:space="preserve">MPPNIPGTLTAESLRRKQGDQLWKTSDQKAQKEGPHHTVYWTTGERYQGSWKDNKKHGKGTVIYKNSDKYEGDWANDMRHGLGTLWLYRDGKYVVRYNGEWRADQPTGHGTFFADNGDTYEGEWLNGRRHGKGRAVYGGRPVDGFGGDVYEGYFENDVKCGPGTMMYANGDVYEGLWAADKKNGTGTYFYMSKGKRFDGVWADGAIKCGTYSEIHAPPPGTPGALPPCELRNPDKVLAEATMEASEAATEAAARGL*
</t>
  </si>
  <si>
    <t>C_450086</t>
  </si>
  <si>
    <t xml:space="preserve">MAYNPDTMSFDCPDTDTIYVSGLPPNTNESDVATYFGSIGIIKIDKKTRKPKIWLYRDKATGELKGDGTVTYDDPFSAASAVQWFGNKEWNGSMLSVSLSQKKQAAAGPYGGGGGGYGGGGGGYGGGGGGYGGGGGGGYGDMGGGGGGYGGGGGGGGGGGPGGGRPGDWPCPKCGNNNFAFRRACHKCQTPKPAGPGAGGGGYGGGGGGGGGGYGQDSYGGGGAGGGYGAGAGAGGYGGGAGAGGYGGAPAAGGYGGAPDAGAYGGAPGAGYGAGYGDAGAAAAPVAAPPVAAPPAAAAAAAPGSDKPRVVAAPQGPPGLFTPDDWACPSCGNVNWARRGKCNMCGTNKPGTVDMRREGQGGGFKELDEQEVEEARRRRKEYEEKDMYDEFGRLKKQFRSTSEADRKAREEAALARLRGDYNPAPSAAEDRGGRDRDDRGGDRRDRDRERRTRSRSRSRSRDRGDRGGDRDRGGDRRDRDRR*
</t>
  </si>
  <si>
    <t>C_450087</t>
  </si>
  <si>
    <t xml:space="preserve">MFPSSDLLLNSSHPAHMPLLHQHVAGPGLALRNYSVSTPTCCPSRLSLLTSKFVHNHNITANYLPYGGYERFGQMMMAGAQQQGSQGPQGPRQQGLGLDSSWLPTQLQSAGYNTYLVGKFLNEFTPAGAAGCPRGWTALDALVDPWVYTYFGPVFSRDCDPQLQRYADTDYSTDVIRDKGLAYIREAVSSGRPFFLELAPVGPHEACTQGESGQWCGDPLPAPRHAGLFPGAAIPSTRSWLTPFPDPALTGKLQPPQRASNGSVIGPYLPPSVRRLKQRQRARLQSLQAVDELVRDVVFPQCRQGYGITTMKHCHHRRRLLLLLPAVLELAAQGVLENTYVIYMSDNGYHMGQHNANAGKYMPWEEDVRVPFFMRGPGVPSGLVSDYPAAVVDVAATLINLAGLPLPADWDGYPLPMHRLTPPGAPGLDPRPWQWEPSAAATASGYFREAVPIEMWVFQPGNSCHKLNYRSVRVCSNYLAFGSPAAYQQAMVDAVNNAGSTTSGGSGGAAAGSTLGLGTLLFGAASRDAAGDTLGTSLAPLLSAQQQQQQGQQQGRQQQPAVGTCYKYNIWCWGPRELYDIGLDPYETQNRFSDPQAQRLIGRLDALLNVMGYCRGARCREAYGAILATAAAGSSSSSSSSPGSSNVAGGKMVVANFSDLMDPKYDTLFAELPRFQFKKCSPALIPSLNEAAWYRGE*
</t>
  </si>
  <si>
    <t>C_450088</t>
  </si>
  <si>
    <t xml:space="preserve">MDLVEAFGARNTGPGYGAEVIERLESGASGDLVIIDAPSNGAGGSEAPQLFIDTAIRQASRGRGAVTCVTASNDVVLVATARGYLLRYSWDENGNERAGSLLEAALDERTKPGREAPPRTLIEAPGAAAAAGGGGGGGGGKDRRGAAGGGAAGGGAGSAAGAAAFTSLYQIAMPSGRHGLLAATPSHLRIWVAPSTSATSSSAASSPWQALFLQGHAGSVRGGSAAAGGGGGGGPPPPLAVLEAVAPSPYSQLQLYWPIDISELPSRFAWLVGGVVYHGDLDWEAAAAAAEAAEAAAANGAGPAAAAAAAAVAGGADALSGVVSLPLEGAGAGVNSPVHLLSASFIYSTN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IRTAVEFLREADGLLRIEDILPFFPDFVTIDNFQIHTLMARLSRVRPGATTCPAYAGAPAAPVAELQEALAAEVGHEDPRNGELAVRLLEAPFVLEAADRAEADSWAI*
</t>
  </si>
  <si>
    <t>C_450089</t>
  </si>
  <si>
    <t xml:space="preserve">MLWDWRRGVRRLRYEPGHTNNIFQARFLPGTHDKTLVSCAADGQVRVTYFREGSGRPATKRLHRHSGRAHKIALQHASPYDAAAFGGGSATATAGSGGGPPCFYSSGEDGDVCFFDLRATDSQALGVMAATAGTGDAGSDARGRGRFSRARTVIDINAVHVNPARPWQLAVGGSDECVQLYDVRLLTSLTSSYVSAASPAAPRRGAATEAAAGGGGGRGRWWRRQQHAVSCARQSAHGAVPGAPAAAAGGRVVVRVPAPNARDVLATYNDDDVYLFRPPGTQGSGGGEGRPGSSGRRHEDEESEEESSEEEEEEEEEDKEGGGGGRKGKGRWGWRWWRQQQDEEEEDDSLLRPSRRRRRPGAGGGGAAGRGGKGKDKEDQGAQGGGVAKSRKRGGSEDEGGRQEDEGPRDYVIKRYSGHRNNRTVKGVSFLGEREEWVVSGSDCGHVYIWDRHTAQLHAWLRGDSYVVNCLEPHPTLPLHLATSGIDDDIKLWAPTAEEPRLPGPAAEAAMRDNAAARSGSGRAGGGARRLVLPPAMVRALLSRMAEEEDEGGSGQRAAQLRAMLLEALTSIGGLVEDEDTDDEDDDDDDDDEEEEEEEEEEGYSANDEDDAEEEEEEDGEEGEEGEEGAGDDGGGGEEEEEEGEEAAQQLRRRG*
</t>
  </si>
  <si>
    <t>C_450090</t>
  </si>
  <si>
    <t xml:space="preserve">MGLLQVRSKVDDDICVVKKVQFDGTPQSEAEAALREGQVLSLLRHPHVVPYKEFFKHTDGDLCLVMAFCEGGDLFKYIRELRDKGQTVPEPQVWAWLVQLLLSLSYIHSKRILHRDVKTQNIFLSGGKVLLGDFGLAKQLQRTFEMARTPIGTPYYMAPEIYEEQPYSFKSDVWALGCVMYEMMTGRAAFAADNLSRVVLRMTEALEAAGVPFGGRRSHTGGGGVSAPSSNRTSVSGATPQLSVEPEPLQEEPSLSPEPPAAAGGGLAPATPDQKLGAPGVVAGQVVKLPPLPGAKPVPDVVKALDRTLIKTLEVARESDVVSLPPIAPRRPVSAKALSQAATPEPPTPSANAPARAVPYEVPDEGFASISQVSLHAQSLVNRRANLEVYCGQLLGPELMEQVMQKDEAE*
</t>
  </si>
  <si>
    <t>C_450091</t>
  </si>
  <si>
    <t xml:space="preserve">MRLQCSHYFPKHGSGLSEGQWVTLGAEEVDDVEAAVEHLRGSGRVSTLGLWGRSMGAVTALLYAQRDPSIAGMVLDSPFSRLTDLMMEIVAEQRLPIPRPLAKLALAAMKRSVSKRASFDINKVSPVDAVSQSFIPALFGHAVGDTFIKISHAEILHSAYAGDKNLIRFDGDHNSRRPEFFYNSVSIFWHNTLQLEHLLEPADLPPMRSLAGGAAATGPTAAVAAAAGGAAAIAGAPLLAAPPRMLRAPSASSAAGAGAAGGPTSTATLAGTASSRAPATPHSRGASPAASQYGVEGLAGEPGRMGGVRSGGLGGAATDDDAEDVSALGAAARSAPWEPRMWEWDLDRSVLERQRFRRMAGGLADPASTSEPGPAGAGAAAAAGAGAGGSGPSGASVNDAGAGAAGPSGNHRCGGFRNSNELAQLLTQAPDSVVIAKLLGAEPNYGRSPLPAGLGAGAAASGAGGGAGGGMGGGSQGGLGYDLGLFASSEEEEEDAQLAAALQLSLMEAAGMKVGDGSPGTATSPRQTPAQGQVNTQAQAQERLPLSRQASAGGDRGVAAPAGAGIGHEDARPPARLQPLPVGTLSGPQARPQAAAPAAASRGGRQAVPGPSLYELYSEEELLALAVQLSLQDANGGAPVATAAAAAAAQPQATAAGPPETSLI*
</t>
  </si>
  <si>
    <t>C_450092</t>
  </si>
  <si>
    <t xml:space="preserve">MASRLGGLFSSLKEDGKNLLTAKAWGFSPREFIEMAKQYPSIVQQRTFKLKTAAEMERDAALRGTLKRTLGPFGLTMVGVGFMLGAGIFMAPGTIAVDMTGPAVCISYLIAALSAFLSCFCYAEFACDMPLAGAAYNYIAASLGEFFAWVVTSNLIFEYILADAAVIRGFAPYFATLIGKDPDFFVYTTVTGGKTYVMDWWAFAITLAMTAFVSIGAKESTTANTIITVIHLVVMAFIIIAGFTQADSANFHPFFPNDQPQQWKQVFNGAAIAFFSFIGFDAVATAAEEVKKPSKHMPWGILGSMSIVTVIYFLMCVVLCLMVPRDMINPDATFAAAFVYVGLPWASHIVALGALLGILTGILIGIYAPARILTGCCREGMLPPVLAWIGPKQTPWVATWVIGICIAVIALLTDFAELANMVSIGTFVVFWFVAVALLYNDQWKWLLAMALCCLAVPVSMCFFCRPAYVPSGFKVPLYPFVPCGSIFVNTFLLGQLDEQSYKRFGWWTLAVVIVYLVYGIFAAQAQDNRRIADESVETGTSGDLSGKAAALELELPKVAASRADSASSASAEAAAKQVVPLKAEAADAEATRA*
</t>
  </si>
  <si>
    <t>C_450093</t>
  </si>
  <si>
    <t xml:space="preserve">MSLGGLSPAQLAKCVQSAFIPGVKDIASVQAGCDATAGVDEHFVPPEPHTAKRARHTREQAQQLRGCSKSQLVVIAQDLEAQEQQLREELREARRSYLLRVSDVAQRTLNLVRGSAVLPPRAKSSCAPTATKAANYIEESKAQTTQQQPSASFSFPRLQPSRRGSGGGPMLPPHRAAEHSQQPQQQSQAWGQPALLLAAAVQAPPLTRDGVLSSVMEMLRSKAAATAAASIPGLAPPASRAQSMPPPQPNPPHVARGSSAQRSPTMAPPPPPPLDWRGLPQPQQHMGGPSARPAANWPAPAPLTSSPPLPMSLLLPPQRQAPLQQAAGMLSSAVNAAGLPVPPPPSGPTPWPLLLPPVAGLQDAVCQAASPSARAACL*
</t>
  </si>
  <si>
    <t>C_450094</t>
  </si>
  <si>
    <t xml:space="preserve">MWVGSHVLPSGPFPCAWAELGGEDTRVRRFLFPPSPDPSLANIPGLQYSVEAAGAQPSTPVAVCATAAACATPQAAAAAASSGAALILPSPAPITSSALPPLANGTRALVAAADHPDGVYALAASDGAGNAYSVDMCTRVPADTRCPDFFGVMSVMRPATALPAAANTSAGAPYGAVRSPVTWTAAAAQAAAAAADSPLAVLTSACTPPPGVDASRKLVYSWGWDFSGLPPSLAASGFVAVYRRYPLTRMAPGSYNVQMLKPAAVRLAVIVRVLDANPDVAGTPLGVREVVTVGDSPSFVVPGGNVTDLTFVFVVPPVAQLDNVAAMTAVARASQPLAAAAVATTPATDAAAPAVAAAVAAAASLSAT*
</t>
  </si>
  <si>
    <t xml:space="preserve">MWNAARERPFRATRESKGGDSTDSDNDGGGDISHGGGDVSSGDGDGSDGDGDGRDGDGDGRDGDGDGRDGDGDSDGGEAGPGTSNGHATNTGAGPGSVSGPQANRDAPKRLPPNSSPWLTGVTVGPPGWEEARHQWAAAAAAQRTAKDEAAAARGAAAIAAEAPRRAAAAAAQPPPPQRRWPALHPSSAPTPPLTLYACHYEAPGVVAYDGTSLLPLGLLVRLPGDEMGMPEVRGIGASHDRLYVVNAHDTRVACISLQPPGPRHRSSNSTNSSSSTGSGHETERLGGGGGGVGCWRLDSAPRTPFGQGVVLFTVVCGRGWTSWGLELGPLPWQLPPESAPHHVHQRLAPLSYHAFCAVGRAAARVGEAHGVATREAVALTPAAAQGSAVAAEAARAPAAAAAAAALYIAADRDYKVARGCTYSNAPPPRTNGVIICVPLAWMHDMAARTAATSSGGVLYEPQAGHDGPFFYSPPPAGVQAVAQAATAAGAPAAPAQEARARVSAANVERHAVLRRPSGLRLSPCGRSLWTTSYDGGLVELAGPMQRGPWPAGQVPPGTVLRVLPLPLPLRVPTEGASLRHTQKAIQLLSSATGAAARDSVRGELSRLHSNAAAALMEXXXXXXXXXXXXXXXXXXQVETADVVLLNKCDRLMDTAMAEAEAAEAEAEAAALSEPAAGPGWGAEATAEAGAEADRRIPSGVGGGVSGRPQLLPVNGALSAGLPYAPPALLRSKGVFWIASMPQAMWELSLAGGEVELAAAGSGSGSGRDDAAGSGALRASQQVEQVEACWGGVAGGVEGPAGRLVWEREDGTVLTPTPAPGSPAARLAALLRWALLTEEEEASGEEAWEALDDTPWLGLLERY*
</t>
  </si>
  <si>
    <t>C_450096</t>
  </si>
  <si>
    <t xml:space="preserve">MEEAGIYRDNLDADFAPWTNRRYNVRQLYELVATLVKGRPQKYLSLVVIKKNRVGWLPLAARPMALTLSRMKAIASGLRNATRAGLTFPDSLYLMNVWDEGRCVRDDNSAGGAAAKTAGSGKSGKAKPAQARSPKTPACTVPLFSLIKSWDYAAADSAETDVLLPFFNHVYENLVVYPWEKKYDKALMRAAMQAQMKPNSTRLWIMKLQEIDPDGKRLLDAGITNNLNKKKKVKLANFVTIPDHARWKYLLSADGFTASCRLGKLMGTNSVVLKVGHKGGLVEGGAGAGGSLQPGTHFVPFTKDNVLQVLLELEKDPQRCQRVSAAAQQFAYTYLSQHGKAMYVRRALLKYNGMFDDMSEFMSELVWEPPLDNQTTGSGSGSSSSGAGSTGSAVDAAAAAGAGGGGLTLVGLMEQMKAFADKKMARR*
</t>
  </si>
  <si>
    <t>C_450097</t>
  </si>
  <si>
    <t xml:space="preserve">MQRGHGSRTVARRFSGSPDASPALDQLQQPSSQLLRGSLQSMADGISAFPTQKNQHAETAGSLLGGSRRGAGGGDDAMSLDDAGDVGQRLEVLLADDQHEGGGSLQLGVSAAHGGTGAGTHHHDGGAEGAAGDEEADGEGHAAAEPPTEPPPGPVTDTIMTGLVGMQQRKAAIEQQVRVAVDFLEAMKKDFVERMNRLKAEVGSYCGSQEAAWRDTNAHTQEALSRLEGARQLVRSLGLNAGHPDAAAGLLQDLEGAGQAEGGGH*
</t>
  </si>
  <si>
    <t>C_450098</t>
  </si>
  <si>
    <t xml:space="preserve">MEDDEEEEAEEVYEEVYEEDFAEPSPPSSEGTSGGAASRYAAAFNTADLSGDVLLGLSGLGGGATDTGSRGDASTGDASYASSAAAGTDADGSERDGSRPAAAGARGSSRLGRQHPHRPSGAGGGPGGGRRELQRQDSDTDPNMNSRMMDSGLPEALLDLLATGSGGSEVSGEADEGPPPPVCRRPRGSQGSRRTPGSSEDGGGGDHGSSQGQGAGYNDSYGEQEVEEDDMGTGGLPSVGFGIALDEAGVPYVVPLPYSLDLEDVLLRSSSPQPPPGAAAAAAAASSSDPLFRSPAAMAAAAAAVLSGSSGSIPVAAMSGGGGRGGSGEGLVFVMEDPLEALLFGNSAASSGGYSGLLGRRTPAVTITEINTSSDDSAARSQKSAAPQPAVEHTLVPAQRLQPPPTPA*
</t>
  </si>
  <si>
    <t>C_450099</t>
  </si>
  <si>
    <t xml:space="preserve">MANMLEAEGESVGEAEGELVEQADGEPVEEVVVEDYEVDFESEHSDQSAASQGLEGSGGRQEAAGAEDDDGVRMGLSGVLELQLSGGSVSMRSSGGAAAELQQEQSLGTGSSGGDVSGDVSYGGSSAHGPAAPQPGMQGGDVTEAPAQQPSTEYVAFSRENSDQAASEQVVEEEVDYRLDDSNDQLNMTLAPGRGLGLGRGLGLGGAAAGGAWPDWLSALGIPRPVDLAALPAEFRGSSESGGSGGARSSGGSGGGGAGGNAEAGTGVGGAGGHDDAGADMHAQAFTATEPSGDAAAGESAWSRRSAAATRTSGGGVDVASGGSALRPDLIGGALFSGNPDVGSSADLAVAGTAAGARRRWAVPDRAAAASSSYPAPGAAVDPLTASAFGSLLDQAVAGSLFADTPSPARIASGAGVGGTRAHTAISPASATDGATVAAAASAWSPEAPQYSGAPCGGKAAEAEEPIEAPDCAAPAS*
</t>
  </si>
  <si>
    <t>C_450100</t>
  </si>
  <si>
    <t xml:space="preserve">MAPGAAQPGPSPMAPPPARTGAARSGKPGGTGPAGDQHGAEAAAGASSHAGPAAGRGRVAGPVVGRPGSPPPQHYPQGVRARPSASPGRGIPPAPAVSPPPAPAPATPVRPAPAHAGAGPGTGVLQLPRHYPAWVRSASPSPMKRKAAASPPNQRRGASPQPRRSPGHARSPPARDEQGEAWPRPGPRSGANAPGTGRRQSPSPEKPAPGPATSPGPAVAAVSGSAPPRIIEGKAPSSFPRSSAQFDGAKPASSAAPAAAPAAPRASAVPAASAAPDAQAGDVPS
</t>
  </si>
  <si>
    <t>C_450101</t>
  </si>
  <si>
    <t xml:space="preserve">MAAQQRCDGAAASSERPKAGYCGCCDTALAAAAVAVMAEAVAEAVAVAGPEGGVESSSGGAGGSEHEVRPASGKDGSSGRCSSNGGHSIDIDTEIVIGSNGSGASVWAEATRGRPQTALLRLYGLASRHHIRNSSGSGNGGSSSGSSTGGGGHHAIATAASPSADGCCYSCCLAAKKLLLAAADVSRLAPGAVRAELGVCATPQSPAQQSQGPPAAAAGPTRTASARTDGSGDGDGGGGGAGGGAGRGLVAEVRHLLAACPRRLVPRLGTDGRAIVKYDPDGVAAADPCGTPPPTPAPAARAGPPPPLQPQSPVTADVALTVAAAALHALAALCRCSRAAARHAYLAGVLDELLADEAAARRLLAPPQTAAAAAAVGWPVGGGGGGGGVPGAAAAAAAAAAKRLEALRAAVVELYLALAGSCGSAAEDIVSGSDVRGLVALLCSAPREGIPAALRLRAAQRLAVLADSPSACGPDDFAHQLCRQGGGSGSSARDAPGPIASGASSSGSWCSPGPLEVALEWMAGEDSCCDGGPVGPEAVAAGARLLTACIDRARRMGWVVALPVPAPPPGFGRVAAAAALAARAPPLAVRLVLGLKGSVFEAWGAAVAAAAADGTRAALGPAALSGCWLDALLLAARIAERPAASAKPWASDEGAAAGQEPDQDQYDEDGLRVVWDSGPAPGLAAARSAWAARPLRERLTWSQTSTELFVNIVLPQGWCGRVVDGPLHRKVAPSDCIWTLEGHTLQVLLAKAEAGHWWRALFEGGEEKGLYQVLSEAVEADEPLVPVEAMDEGGRLLLEELIERQEMIADGSFDLENSFDDFRLVVGDNTL*
</t>
  </si>
  <si>
    <t>C_450102</t>
  </si>
  <si>
    <t xml:space="preserve">MFNMAFGKVLKVSSENMPGEMHDLFLRYKELKKKIKAIPVSKGEMVLLLHWSLLNYAAVVKILKKHDKRTGVLLRAPYLANVLQQPFSSTAIMSKLAKRAEELVVATTHAMPLHAAAATAVAAAAAAGAAAPGGRAATAAAAAPSAGQETHVTSAPAAERGAAEAGGAAPGPSTASASEASSLTFAAAGQAAAGRAPGSSEPTPGLAEPLVGSTMHALETWANLRKNAITPSTVVAAEDVGKRKASEMEEEAAAAAGAPAAKVGKTNQ*
</t>
  </si>
  <si>
    <t>C_450103</t>
  </si>
  <si>
    <t xml:space="preserve">MQGGDLILMGLDGRTRKVPPPPERLAIVKKTHEDTGHFGMRRTQALLLNSYWWPQISNDVETVLKHCEACSRVNATFGSRNPQLTPLPIGGLFYRWGVDLCGPFQPTQRGHRYVMICIEHFSKYVILVPLTDKEASCTSFAFRQHVLGLYGACAEVVTDQGSEWKGEFASLLQESLIDHRQTSADHPQANGLAERSVQVCKRSLRKIAHSNTGSEQWDKFLPYIMLGYNCSVHSSTKVSPYSILHAVDPVTPPAIKERFAEEVNLDDPEAAARSIMQRGTAVKRNMTIAGGNLLTAQHRDKLRYAALRTGGMSPVLRRFEVGDYVYYRNTTARTSLEATARPDIYRVIEARPSGVLVLEGKCGTTITAHVSHCAPCHLPIADQVVDPRLARPAPTHHCEVCKFPDGEEWMLLCDACGTGWHTYCLKPPVKEIPEGTWVCPNCTKKGV
</t>
  </si>
  <si>
    <t xml:space="preserve">MTSATADRADAVLQYWFGPGVATADDSYVPQDKRKLWFMGGPEVDQYITEHFSADVEAVRDGTYDDWRSTASPRSTVAGIILMDQFTRNIFRGKPEAFSLDSKALSWAQQAVADGSAAQLPAVLKYFLLMPYMHSEELEVQEAGVVLFRQAAEAAEAGGHEAAAGMLRAALSYQEAHRDVIKAWGRFPHRNAILGRVSTPEELAGLADGSIRKF*
</t>
  </si>
  <si>
    <t>C_450105</t>
  </si>
  <si>
    <t xml:space="preserve">MRIHAIVSSSVGPEYYVCILSFVDKTQLEPGCSVLLHYKSMSVVGILSDETDPMVSVMKVEKAPLESYADVGGLEPQIQEIKEAVELPLTHPELYEDIGIKPPKGVILYGEPGTGKTLLAKAVANSTSATFLRVVGSELIQKYLGDGPKLVRELFRVADELAPSIVFIDEIDAIGTKRYDAHSGGEREIQRTMLELLNQLDGFDSMSDVKVIMATNRIESLDPALIRPGRIDRKIEFPLPDAKTKRRIFGIHTGRMTLSEDVNLEEFVMAKDELSGADIKAVCTEAGLLALRERRMRVTQADFRKAKEKVLYKKKEGVPEGLYM*
</t>
  </si>
  <si>
    <t>C_450106</t>
  </si>
  <si>
    <t xml:space="preserve">MPFGSQWLETEAACDVLQEDGGRHGARWMSLVQGIRRSLDVHLKSYYKIDTAFATAARYASASDKLRVLARALTDTGLVDFCCVYLVHPTCGTFGVAAVSGAGSELYPPLLTQAVNLGAKLGADVCASTPALNVFTRSVFQVQDSNWAVEDVVASKAPWYYDCASAVNGFGLPQEAAWLRRAGMRSVLALPCMASAHSASPAGALGFGHEGCGSSSDSAVTGVLTVATRQKTLDHLLLRKLEELCCRLAPIVSDAVSEHSRLLSNRRLVGRYESVSEFAHAVLGEMLNLDRAVAVSVAASNAVASGSATGLTPSQARQTQRQDSIAATAAVAAAGGRSCSGSKHVPASAEARFDAAAAVEAAKAAGFGWTAPASSVTPTSVSASTKTSGFASCLARLRSKGHGSKAAAAAASCAFTEVTSATCGTTAAPTSPTCASTPTTATSGATPCSNALQQSSQEAVWSASFSASLSQQQQQQQRAQQRAPTCAEAAPMQLQQLHAADTFCSATSRAVTACGLSSGAGGLSTAVTAADGLPSAVTSSALPSGALASAIASGGAPCKPAATSPPTQSNATGAVATLNVFKSLAPAASLPLPAVCTALSAQSPSPTECDMSDEHDEEGASDEQQQRRQCLLSGSGTARTLPSPPAEIIASVRDLVDIGAFTSGLAAEPTAAAAHSGAASAMAASRGDALALEATQASRSTRSLSCLEFSGASLSVATAEALASPGNGNSSGVRSGRGGGGAGTDVVDTVAQAVQAHMKYDSSGSPFCGVPSQEPQRQQRHQQQRPQEVGPGCASAECSSVRSSGDGRDLLYGRDAGFMMDGSSTYGSGEWHSGIAPGGAGASAGGCGGYMLSNSGYSSRGGSRVMQRGVPIEPSIGPISVGLYGSTGPYGSGSAAARGFAASASAAAAPYVRVGGGVASACASERSVASRDTTATLATTTFASSMPMGAGTSTTQLTASSAGNCAAGASALDFYVCAAASAAPDGATAEGACGASAAAAAAGPSSRWSRDSAAAAAAMWGSEASDAIAAAMQFTSGVAPAPRVPISSQGAAMLATHRTRGGCAVPLGGPSGAGQLFGIRESGPMPSASTLIGSGSGGLPRGCRSAGSASGCNSGSGASSGPCSSGDVRVSILDLASAAGMTARDVVSGKSAAKERVAVACGPAAAAHPARW*
</t>
  </si>
  <si>
    <t>C_450107</t>
  </si>
  <si>
    <t xml:space="preserve">MCIATADRPTGSSAALAPPCGKDRPRPLDAAPRARARAPTASAAATMPTSSSAAASSARARLSASASVPASPTNTPVSTGTRSTRRTSACCRSSCCCLSSTSRFAGGGLERPTRAAPGSSLTAPSAAAPAAAAPGTPFTASPPRRNTSAARANPSSTRRAALAATSAGSGGRLGSGPGIVTHLPTTSHTAWNTGASTLPGSRRRRARAAAPTSSNLHALAGTAARSI
</t>
  </si>
  <si>
    <t>C_450108</t>
  </si>
  <si>
    <t xml:space="preserve">MRSLVAQRHRRAAAASAACADGGSGSKADKPSLLLDLADPGTARELCYRDSNLARLGALGARARTALTLAKVWEPPPGALTGAPLSGEMTEAVAATPSAAMRQRSVELGAPAAPVSVSKPSAKKLKAKAGKAAAGGGGGGSAGGSGAAAGARKAVAEGKAAAGGASPKKKKKVQAAAAEDSSDGGGGARRAAKAVKSTLSDGSLDEEFGALEYPVTLTRIIETPASVVAARSGAAATGSKAGGTGAGSSKGGGGGGLQLTKLVDLKGATGNTKRPAAPPAGGSGIGGGSDGGGGGMPSRIVRPPGAVAQITRPRPTGPRNCLHIWFQGKQPAEAPVDPRRRAQQLGPAQQQQQQQQQPAGVGGGGGGGVYEPQEYEPQPYAAGAGPGPGQAPGRQWPGQRDGWR*
</t>
  </si>
  <si>
    <t>C_450109</t>
  </si>
  <si>
    <t xml:space="preserve">DKKRWLSLAREKWAVPPRHVLRLRPKVPILASSPGHSRGRFVQAPPAICAQSRPAIKH*
</t>
  </si>
  <si>
    <t>C_450110</t>
  </si>
  <si>
    <t xml:space="preserve">MITEIANKASTIQRKSALPEYAGTPYECFKGKEVVPVFMAENVVPEKSDIVRNACRVQRVRLYRRTGNTIGPWASMKRPERMAVAARGTMRRVXXXXXXXXXXXXXXXXXXXXXXXXXXXXXXXXXXXXXXXXXXXXXXXXXXXXXXXXXXXXXXXXXXXXXXXXXXXXXXXXXXXXXXXXXXXXXXXXXXXXXXXXXXXXXXXXXXXXXXXXXXXXXXXXXXXXXXXXXXXXXXXXXXXXXXXXXXXXXXXXXXXXXXXXXXXXXXXXXXXXXXXXXXXXXXXXXXXXXXXXXXXXXXXXXXXXXXXXXXXXXXXXXXXXXXXXXXXXXXXXXXXXXXXXXXXXXXXXXXXXXXXAGGGGRAGYDQ*
</t>
  </si>
  <si>
    <t>C_450111</t>
  </si>
  <si>
    <t xml:space="preserve">MSSDAHYQSAASLVQTVQRYLTKTKSQELLIRSTTLISIYLLAFCIRLFSVLRYESVIHEFDPYFNYRSTIKLVTEGFYEFWNWFDAESWHPLGRVVGGTVYPGLMWTAAILYKVSSFLTACIKLRDICVFTAPFFAGNTAMVAYLFGKELKDTETGLVAAALMAIVPGYISRSVAGSFDNEAVAIFALTTCFYLWVCAVNRGTIASGVFAAFAYLYMAASWGAYVFISNLIPLYIIIMFFIGRYSRRLYVAYTTFWAVGGILAMQIRFIGFNHVLSNELLSWNAVFAALQVWELIVFLRAKLGDRKFGQLAYLLALGAVGAGAGAVVILIASGKLNPWTGRFWTLLDPTYAKKFIPIVASVSEHQPTTWASYIFDLHVLVFAAPAGLYFCFKKLTDGTIFLTVFALTAIYFSGIMVRLMLVAAPAFVLLSAISISNTLASASRELRLHAAATEAAKSAPAAEAAAAAAPNKKRAAAKRAAAGADEDPLPSRPAANWAILGLTALAMMSYAGHCIWVTSEAYSSPSIVLISGWGPHRHVLDDFREAYYWLRHNTKPDAKIMSWWDYGYQITAMGNRTVIVDNNTWNNTHIATVGRAMASNETEAYKIMRQLDVDYALVIFGGMSGYSSDDINKFLWMVRIGGGVYPDHIKEANYLNNGDYTVSERGTPTMLNSLMYKMSYYDFGNIMTEHNKGTGYDRVRGYEIGQKDISLDHLDEVGGAWGLWRGGAGVTRTKHKLR*
</t>
  </si>
  <si>
    <t xml:space="preserve">MVQLEPNITLVLKHLASCGAVVSAEQQAALDHSIPIKRIEAGLRSLTLWGRLTTLNGKDYLVAEGYNVASSKEGAAVYETKYFYSQDGARWSDLQPVDSETATRCARIKGMLSGDPAKNYELEEKDPNAPEPSPEAEEEVKPLVFQIPELAVLRCRVDAIATATSVIPTDSTILNAASQVVPNRLFAGAAYPEKLESYQHRFSLPGSGVTLSQDLRGTWAVQYDAFKGVAQVRSLLFPGYFFYYAANELTWGSLYVGDGLRNNDLIFML*
</t>
  </si>
  <si>
    <t>C_450113</t>
  </si>
  <si>
    <t xml:space="preserve">MPDLCNMTDKQSAKVFVGGLSWETTGEKLRAYMENFGSVREAFVSYNRNNGRPRGFGFVVFESPEVADKVVATKHMIDRREVEAKRAVPKEDAPEEKQQGSAPQRTKKIFVGGLAPTVDEAQLRQHFSDFGTVEDAVVMYDHENKRPRGFGFVTFAEEEAGSYYGQPPHRGGPPGPGYGPGPHRGPNFAGPPPYGPPGPGYPPPYGGYGRPFNGRPPNNYGAYGPRNPGPGGPGGRGQPPMPGPLGPGAYGGYPQQRFPPANQGPGAQGGSGGNASAASGKVPPMPNAYDVYSGQLNGVNNAAMLSSLYNIAGLQLPNGLPAAAAAAAAGVNPKQLNSLNNQLNALKLANFAANFANQPDGTYPDDEAAAYAASQQEYAATAEAIQQAGLNGLAAVNADFNTLHDAGFTTAPAPGWSS*
</t>
  </si>
  <si>
    <t>C_450114</t>
  </si>
  <si>
    <t xml:space="preserve">MPEAEAARDLELLQLLQVVLAEWEAQQDLPVPGRRSPLSIAGLAALLRTQQLLGAPMPPAAAAAAVQMLDMLTSQLQPVPLTVLSDILAGVSTCPGALPPPAAATLAAVAERSLLAARQSGAGAGSEQRRQDGPALLEVVKSLSRLWARQQQQLQRQQGPRPVGRRGAPGQAEAANPYEAALDACLPQLRRWLDSCSAAELLVASRSLITALRMRPAAVRPGAADGTADGAENADAGGDADECEEGDDHEQGEGDAPLLSRSTWLGASLGPAGARQRHGAAPPAQPAPAVSAAWAAFEAASAPLLDGVLPGGVLLQLAVDVSFVQPKSAVSPMYKLLSPDQVSHAAAAAARLLSQDRFVSAAVARRMQAAVLVAAQAMRPRELGVALAALGELQLTGLTPTGSELLLKVLAARLSDLPPASLPLLLWSLVRMRLRPPSQWLAEYSRMVQQHVASYDMRQVAQLVWSYGQLVPKAPYSKMYFRPPRSLVRALLRCCLASFGGLESRALRLRRGQDPITASLQSSLPILQNP*
</t>
  </si>
  <si>
    <t>C_450115</t>
  </si>
  <si>
    <t xml:space="preserve">MPTPPVLGSMPSPVPVRPAELAPLFFIVPQPTLFLYAALPRPGPPFAVPPLAPEAPSCTDPP
</t>
  </si>
  <si>
    <t>C_450116</t>
  </si>
  <si>
    <t xml:space="preserve">MADVQAAYGSFTFDYVIEEGTSQEETFQYSVLPSVQSFLQGVSSGGPAASRREGVIPRALHAICKNLAVVPKHRYKLYVTYCALSAGVEAQMVDLLAPGSPLVSLKDASATTALARLLHYQVESYEDIYEVLRQGRMTRAAVFTAAAGSPGAGGRGAAGAGRGSATPLTGPAHVMLNIQLTGFAASGEQLATNLTFVELAAPEAKDMMGYPSGADGGVTRSLSLAYTALSGVIAALRAGGGRGGGGESPPPRQSHVPWRDSPLTRWLKGCLGSAGSILVIAHVAPGPEAAADTLATLSYVNRLRSGPKSDGLVVTATWDAAGGAAPGFEAAAAQQEVLQATLQRASQAQLERRERELLLVRERQERERERRSQGAGEAEGEGERFGSPIHVRGSPSSMAGSSMRPQSQPRYSPPTQLAPSLDTRYTNAPASVTSHRSVSVPRSGTSAAPPPGPGSSRPPAGSTVTASVRSSLHSQPQAVPAPAVAASTPRSHHSQLSSPKRSSHAHEWSEPAAPLAASTAPSIQPLRTSDVLSGGGGGVPSTPPSAAPSQSQNRTGPLSDLLASLQLGGGSQQQQQQQQQQQQQQQQLLPQPLGMSESSFGLASIYGRSGAPASDYGYGAGQTSAAAAAAAGANAGAVDMLGRQVEQLRAELGAERREAQRLRAELSSSEAAHRTAADMADAQSALALAEARVQVEALRKQLDTSEGAKQVLVRRVQQLQEQQGAVLDLQAESSVLEAQVRALQDSLDASRSAQSSLAGQLADAKAAAEALRQDRDHLQRQNIELSEKLQAQALEASGQVEAEQVARRAAEAALSQVRVQVESSRGAEGSALQQAAALAAQVKELGGALEVVRAERNKLQEAKWRADERAEQLGLELEAAMTQRAKQDMEARAAATKADSDLRSAIVAAEGLKVELNGARSQVESLKQQLRSAQLSAEEATRRESALNTDVQEVEALMRELDRDLEVQVNAVWRQLRSERADSLFGRSDAGSLPPARRWRPVLTALVGIVKRNANEAERQAQALEQARERCSALEASAAAANELATSLAAHQRIKAAQLAELDESRRGVALMDQALAEANRECQRLHRQLEEATAAHKAFAAEASAREARMQAHVAEREATLQAQISDREERLRTAIAEHEKRLAAVTSEWENRLNTQLADVEAQAEADAAEAAAKLRDLADHRDAALAAAQAEGAARLAAAISERDAQLQRAVAESDARLREAVAEAEARLREAVAEREARLAALAAEREGLARQVASLSAAQADDRQERDALRLRAHGRDQLLSIVWSEMRAAKLAAMGPGAAAGSPPRTPAPGGFGGYGASSSSLSSSPALGGAAADADGAGPMDWGEPLCQERLLQCITTVRVQVSKLQGEVGSLRAGAGLAEELGAQLGAARGRLAEAQRSVEQLGARVGALEEQLREEQKNRSSLQQQLSSGEAAAAALQSSLSEARQTIASLQEEAAVLSKSRDTWKDTATQQEAQLRELYTEGELRAGELARLRSEAQAAASDASGASARVRLLESQLQDAQSQVGTLGARLSATDKALGDANARAAALNGQLVLAESEARLKAQELLARVATAEDGEKLAKASAKEAMDRLEGRLRDASEQGSQLVADLDGLRAERNEAQLRADDLQRQLVEARARLADAELTARQLAKVVAERDGLQEQVNGLRNAHTQGAGAGGVVGGIGSSLGRISALARPGGGGGEGVGYGGLGAGGAEARGTPAPAYRAYTGLSYPAVGVGSYGASPTVARPSASYGGGAAAAGLAPFSPQAPATAMSAPAYGDASLRLGMGMGGYVPQGAGAGAGAGGAGEAMAVRVHIQASPTDVYGTPAGGR*
</t>
  </si>
  <si>
    <t>C_450117</t>
  </si>
  <si>
    <t xml:space="preserve">MPAGPFGGPRTVNQPRAPAHPQAVRSSATSTSTSSRSGPQAAAPGALPQASSRTGLVTGPAWPEADPAVTEASVFEADAGALASEPLSMLTETAAGLTLVPFIAAQMRTADDSAVGPSGSLVHVADVEVVDDEDFAHSSTCVFDADAAAAAAAVAAAAAHPVSYLQQDDSSACSGDSSMIFSSGPCGSASVSAATHGGDPSKACSARGPSDAGTAFQQLSARTAHMPTPGHPSHRHAHAQAGRTVAIVPASALQPAATAPVAEAESSSPFNAVLRASRGTSCVLPAAPHPLSSLSPQASHASCTHSLTSSRRSLRDQNSVTIKATTVVKDAAGAIDKILSRGVTALVTALRSGPPPYGCAYDSLNQAVKAIAVARQYAKETGPEGAEVTFLPFHRNDSTERPDPLRLAFLVFPVAQLQEPLKTADETVLNVARGSDVHKMASAIIAVMLDRGQAVMKAAGADAIFVAMSAVVNARHRLVAKHGFDLMMAAAWITEDTQATMGRESKFLRFNILKTEPAGPKSLVAPTLPAGLDLMCPVMC*
</t>
  </si>
  <si>
    <t>C_450118</t>
  </si>
  <si>
    <t xml:space="preserve">MRTLGPNAPSSSSGSRVHVYTYTINQHSTESRVQHRLRTHSAAAAAATRRQLNRVTGGGIGASDTPPPPTHGQNRDLGSGPAAQSSRHAHTTVRGTSTSNDAGAAAAAAGPRSSSGSSRGVPLLQRYPDVSLPGRVHRIQPGLSXXXXXXXXXXXXXXXXXXXXXXXXXXXXXXXXXXXXXXXXXXXXXXXXXXXXXXXXXXXXXXXXXXXXXXXXXXXXXXXXXXXXVGPGLRLLPEEQQQLVLAAAAAVLAGSGFLFVHPGQAQAQQQQQAQAQPNITAPLSILDRMHRRLFGSSTEGRHGSSGDGSSSDGSSGSSDAALEAGGGSDRVPAEELRAEAAVAAGSGAWVRVLSGDQEGLYAWAGINYAAGRLQALAAQAAVAWFRGAMLVADGGAGEAATDPCLNPGYTSQSSGVTGSGNFSGCVALAEQLLGLGVGQGAQGAGSNGCPHTRCSIGSEYLPSLLPLSNSSSGSSGASSGFLIMATEAFHYTISHLRLPPASSLDQLAAAGAAFCARPWSEVETELVQERGVEEDHALKLCFGAAYIHTMLSKGVEALGAGAVDESMAVASGSTSGVAPGSLEQRRGTRAAVAML*
</t>
  </si>
  <si>
    <t xml:space="preserve">MAQPQRPYDALYDPNFTVAGPRDHYRQQTMAGGFNIERAPVYNNFFSELPHHPPSTLRLKNADRVPAFVDRNYRPAANDPNDTRQRSDALAVSGPNRPKYFRRPMLAAAEIHIKQAPPSQLPPLPSHQDLNATAPAAMGGAGGLGEPRSKTIGTQSDYRENEAQTAPWEPGYVLPAPGALTAKQAALMRRYHTDVPEVLQLKDLAFPDGLPAGLQEVTRIDKMRAKRAFEASLPPIDDVARLPLRQRMIEEWEAKEWEEREQEILSIQDKRLELLDNALQVREEELDDENRLRVEARKEAMLAGRAGKFADVQATRIKTMRQLIENRKYVEKHRKLHKPTIVERYANYGSGTYAPLQREGRFPESKPLGKEIETEGYAPVTLKGVVDLESFLPSRLLNPRVAAPQKPARLDYHQRKEAAVQRDLKAINDLLDTAKGTAGRGFGDCWPAPLQDDGGAGMGNGTLGRATSTVGKGTLGAGGSAGGAAPGGASMALLGGPSTAAASAMGPLASGVSGSPSRRVVRAIERPPTPELPQPPAVTAPQHAAVVLLQRLLRGRAAQNIMYEGRVRRQELIDELRLEEVVSADGTKIDGQPIRRPEHRDTATLRIDALVGSAVAEVAAILAETDPERRETLLAGLDVSRAHATAAAVAAAAADINASARAEAEEAAATAMAEAAAAAAAAAAAAAAAEDGGAEGAAESAAEAAAAAEAAASAAEEAYAGAVAAAAAPARAAALNLEALGISPEEAEEAAVRIQAAFKGHKARKEVAAMRARGEMLRNIMANGDEAKVVTCQAAIRGHLARKRVRQLRASQAGNEGFAGAPSASPEPAAPLPALAENQDQQEPQPQPQPSSSSGALDLADYDDHHVAAXXXXXXXXXXXXXXXXXXXXXXXXXXXXXXXXXXXXXXXXXXXXXXXXXXXXXXXXXXXXXXXXXXXXXXXXXXXXXXXXXXXXXXXXXXXXXXXXXXXXXXXXXXXXXXXXXXXXXXXXXXXXXXXXXXXXXXXXXXXXXXXXXXXXXXXXXXXXXXXXXXXXXXXXXXXXXXXXXXXXXXXXXXXXXXXXXXXXXXXXXXXXXXXXXXXXXXXXXXXXXXXXXXXXXXXXXLAVGGSREGEQQLEADAEAEAEAEAEAEAGAEAEASAQAGAEAEAEAGVEAEAEASAGAEASVGAGAEGDAEAETEAGAQAEPGPEAEAEAEAGAEAEAENGAEAEARLGGEEEGFREGEGQGGAAAGEAGPGGELAEGEGEAGEGEAAE*
</t>
  </si>
  <si>
    <t xml:space="preserve">MGTSRRSLLAWAVAAVFLVATLQSARAQDSPPSAPPFDPNDPDAAYLFGFPFCRCSDYRCGAAPYKMLKASEETLPNGNYKVCFNFNDVGCPTNNACCTSLLQSVGKVEVQADKACKATIAASTFGNVSKAGSTFFDDEFSVGKVRITALNANRQMMDNSQLCLTIRPPCNSFDVFFQSSKPYATSAATATLGGVSTKVVAGAEGPTNFLNISMSSYASVAPGTVTVTVKGDVALADLCVTPAAGGSRVCGYVLKGAQRTSGSTQSCCPAGNIAATLPSGRRLLAVTEETQAAVAAGGSICAKADPASSCFALAAVEISETFEEGTTYAFKLTRTSALASCPTEFQVQLSSAAMATFKEGTGHIWNSGVPAGDHFSWVLPEASGDGSLGTTTILSFTLKGRGMDRLSRVCTLGRNQDACVFRLVGSSGCYTGTVATDFQYAGNAHHH*
</t>
  </si>
  <si>
    <t>C_450121</t>
  </si>
  <si>
    <t xml:space="preserve">MDAAVSSAVRVAAALTGSPGAAAPAVAPPTQQGAALVDRVCASGSLARGTRAGSDARRPIDITAFLNVDLEFGALQAPEALSQLEAYLRSSLSGDGAGGGSPSDASPAAAVVRVLDAECRGGLWAEVAFPAAATGAVAGAGGGAGTGAETASSPAVVRVFVVENKSSIVAPAASALGAGLAPQAQSLAPAAVLSQLLRRTDTESDKAAQQQAAVLHAAERRHKSAVKRAAAAGTGGGAAAAAAEDWPDRLSCGVDEARCLFWRRQPYAALHAARAMHDAWDAAVMVAATEAQQAVLWDDAVLHLLDVVTLWAALQEGGGGDEPAAAAAGQADSIAAVVRKVFATVATAPDGSRSTAPALRVCLSGGLLGGDAAVAEPTAGPAEAAGGTVVVADPCLPCMDLFGNACRVLQSPLGAQAGAGAGAQLLAAVATAGLAQLQA*
</t>
  </si>
  <si>
    <t>C_450122</t>
  </si>
  <si>
    <t xml:space="preserve">MSFFFSRSRKTRKPVQPVQRLCGLCFAMFVLFQTPLFTMPVEKEGGRVADVPMSAAEVAAIGVLAYSPDYAQATQLALVPGAWWKLACRQLFACLGLTSKACSLGRLTDGNALLASCDYRPMIEPYRAAAGKAAGTLAIASGMLVVCALVMPVVPDLYVALVGLGLFVFTIFQTACSPLPTTAFMGLLCVTAVLGPAPGGGPRRGDGAAGAAGAQAPASAPAGKSFGPTVAGPVAGSGGAKAGGGTPGKGAKASPKKRK*
</t>
  </si>
  <si>
    <t>C_450123</t>
  </si>
  <si>
    <t xml:space="preserve">MSQGGSIVSPSVFAGLRLDSTSPLSIQEAIDQLDQYQNQVRINLFRLLHRLANQPGEALDEALGQLAAQPDKIIQESPEASILPHIATYREIVSRIKILTAEVSRKQAAEEVQKQVDEFEERLAAGGLSDAAYCCVQLGKTAADAEEELAEREARQQQQQQQQQQQQQQQQAGGEGGGAGAGEEAEDGSEAPPRVTVESVALLQETAERCGAKLREVLDACCEEVVVVESSAPGGSGGVVTVRSALHGGATRVPDLFAALQVLGLQETYLRRITDRLVSGALQPVLAAAPCLVTVTSPPQPGGAAILTWAPAPPGAAPPPRGGSAGGAGPGGPVDAEHCCQHLLRLLATGLLEFDEGLMEVFGVPFWRAAADCYISAVARPFIAANAEXXXXXXXXXXXXXXXXXXXXXXXXXXXXXXXXXXXXXXXXXXXXXXXVPASVRLLSEPYLAPAVESLARHALSSRQEKYLEQARRLLVGDLPTAAGSQASSGGAAAAAAAATAAGAAGSADAHPQHPQHQEASAGGAAAGGASWETVTAGAPLVVDQEYYSRLAAGELQDWELADPPCGCDTSGPLLPGTGCYLVTRRAVAVVALITGLLDDACAGRALKHQQSAMDDLLCGLDRLRGVGTSDAKVGMRHRRVVQQLLHSLGRLGRLACDTLTPEDCVGAAAAVLNHVCGQLVAAVLAKGDLGHDECGELAALLEPLADGGLDAWLAAARAAGGAEGGEGGGAQLSGIPLSVVSAAATARCHQLRKLRCLLRVLGSDTLSAIASDWDRGYLSALAAPELEALLLAISEDSPNRXXXXXXXXXXXXXXXXXXXXXXXXXXXXXXXXXXXXXXXXXXXXXXXXXXXXXXXXXXXXXGGRAAAVVLTILTVIQTPLFSYKITYSDDSVRTRTWSLPEIVAVGLLRTNAESYAWYARAALMPGIFTRTALLQLDACVIQPSDACNWSALKDFDAMWALADYSDQVPVFVEQLGEYRQYMQAFAAMATVFSFSSIFKDGIMGLFLGYGGVMFLASRSGCDVNGGTVMCVVAVLTAYVMFSKAGEEEPAEAAPAAATAAVGAGSAVPLITPAKEVKKTK*
</t>
  </si>
  <si>
    <t>C_4600001</t>
  </si>
  <si>
    <t xml:space="preserve">MASPVAGASATTGVGGGSSSGPRPGSPGALDVNAPAFLPNSAAAAAAAAHAAAMQAAAARTTSGGGSTNGGGAATDGLPPAQAPQQPPSYTGGQQYYPPQQQHQHQPPQQYPPPQAAYYDTYVPGSDSGAAPEHQQRPPRAPTSAPVMAAPGGGSGGGTRDYPYSPAEGLPPPHPARVLGVDFCYQPPPRAVVPCAAALKGQAAPLHLPAGAEPPRGGPPPPYAHAGGGNGMAGGGSGLPPRGRGDEYGGYSYSPPGNGGSASAAAGSYGAYHPSPYGPPPPGSVALAAPPVGDPYGLGVGVGGGAYMMAAPSPVRGGGGGGTSMVDLGMSGPYGMYGVYGMPRAGIVSGMIGGGGGGGGEGAAGAPAGGPAGEAATEAHVHTSGGAAAVPMPMPGPGGVSEFGGGGGGGGGVGGGGSAANSAPTTRPSSRAAMASGGGGGGSGGGYAPPQPSRAPVAVGGGGGGGGGGGGGEEAGHHYQQQQQQQQDLGGGGGGGGLGGGSEDDADDLAGEEVAMAAAERALANRTPKRPVKPTMQHQHHNEVCVRAGCVLACMRARRG*
</t>
  </si>
  <si>
    <t>C_4610001</t>
  </si>
  <si>
    <t xml:space="preserve">MLATQTSRRCATSRSSRVVPFAAQAPRRCVRLAAARNGQAEQASAVESLGKLSMPALASFVSFLAMDAPAMALEATNPFEGVQSNSLYVTLALFLMSVPGIWSTVKRAPQAAKKRLTFEVPGPAVEGAMSLDDRARQIFRYFKRYNYDVKETGEVIVFEGIYAADKGQAAAITFYTFVGMASVALVLSILVPQVGNWWYGLTALSPAAYAYYMQRGTRPEQVGGGMTQEAQ*
</t>
  </si>
  <si>
    <t>C_4610002</t>
  </si>
  <si>
    <t xml:space="preserve">MILRITLLAAGFVIGPSGTSVREIMRVTGAEIKSWTENRTAQQLLAAGGGGSSGGAGSSGGSSGGSSSRRPCRMLVVEGEEEAVLQAVNVIVAAVDRYKDLCEGRYQGQAVSRLQRVLGVDFCY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PLAALPPGTDMGALTDYMMKTGGFLPGGAGGGLMPLDMSALAGMAGPAAYPMDLQAAYFAGMLHGPMMDTPSASPGGGGEEVTSRAAGGGAVGGSGGGGGGGRQGGNPVDVPIPMPMAGPLTGGGGGGGGEHADTGSGV*
</t>
  </si>
  <si>
    <t>C_4610003</t>
  </si>
  <si>
    <t xml:space="preserve">MLQYAGLQHAPQAVAVPLYVMAPQGAVFAGQQQQQAVVGATGGLTQAQQQQVLQQLTPTQLHHLQQLTPVHQQWYLQQMASALEH*
</t>
  </si>
  <si>
    <t>C_4620001</t>
  </si>
  <si>
    <t xml:space="preserve">MDTSGSGTDRGSGTDSGSGTGSGSGTGSGSGTGSGTDGGSGGNVGNGSDRSGGGYSNSGSARVDSDYLYSDEEEEDAADAEPGHFLAAALHRVVASLDQDDPANINTIELLNAILQQFGHLAPVDGDGDADDQAGAVANDLAAQGMVMQPTNISELQHGARSVQHFKGIMSEPLWRTGTQSAPITVGQFAYAWMKEKIDGRVRDNVADRQLRFLRDVCFPPGNNLPPSLYIMKKMLDIPDARDFEKHVCLSDKCLFPDFPRDEWHQHLQDECGCGHRRFKPARPGHQPVPNKIRLQTGR*
</t>
  </si>
  <si>
    <t>C_4630001</t>
  </si>
  <si>
    <t xml:space="preserve">MMRCWLPIPCRCSWANHFDPFSPIFTKRERIEVLVSDIALAVVVAGLAAISRTWGFMFLLKTYLIPYLVVNHWLVMITFLQHTHPKLPHYGDGEWDWLRGAMATVDRSYGVLDHVFHHIAGVATARPGVPAASTPAAAAATTPVSAAVATASPSAASPGPSPVDFTSFRGVLFDVDGTLVESDPLHFKAFQEILSELGYNGGQPISEDFFRHHISGRHNPEIAADLFPDWLEERRTQFYMDKEAEARQQQQQQQQQQQQQ*
</t>
  </si>
  <si>
    <t>C_4640001</t>
  </si>
  <si>
    <t xml:space="preserve">MGLGSGKTYTMSGREEVIAGEGYAGDMTHDGIMSRAIAHLYSAVEAKNDSKLTKLLMDSLGGNALALMIACCSPASTAVEETLSTLSYATRAKNIQNRPTVQYDPKSLLSRFSEENGRLAKENDRLRANRQLLSQEHGEVLDEIEMLRAKLGQLESAVLSGNQTPVAARAALASAMGAHPSAAAVLQQQQQQQQQQRADSPAGGGGGGGGGGGSGGGRGLYPMGSGLSVSAGGAPPPGMQMAMPGSSGHGGSGGGGGGGGGGGGGGLRSMASGMAAPLPGAMGQHHDFGAGGGGGGGGGGGSSNPLAGIANVMAVGSAPGGSNANAMRTRGRYGGGSGGSGAGGGGGSADEIIVADRNKLALLLATEGPAEPAVPVRPVPIKPPEPVYANPAKNYHAQHIQKQMQRSGSNPPSPKAPTPGGGGGGASMSPGGGW*
</t>
  </si>
  <si>
    <t>C_4650001</t>
  </si>
  <si>
    <t xml:space="preserve">MHGIPPFFAQVNANLIRCLLVEAPQPEEKLGWLVAPGSEHGAPPPPVGPPAAAGFQHPPAHGGPGAAAPPPPAVAHDDGDPRPGGSGFVVRSNEDIQRAYDAALGPPSKGAPAAPQLPPDNSPHLPSPPATLPGSAPPPQVEDEYEELTRRLEALKKS*
</t>
  </si>
  <si>
    <t>C_4650002</t>
  </si>
  <si>
    <t xml:space="preserve">MASELLRAASYPGVIGVEFLDCELPAESEAQAASTSGAPVEPKDAAAQRSHGGVGLGDLTYAHGGLSARALRPGASRFTCGGQVLMATSGNGVSALASAAPETWVPTMTCAPRPSDSCLPASAAELREPVTSTIGRSTSPFDAERPSCPHLPAMGHLTPHQAPAGLAPTWGESSFGIHGLAGGECGGGSMWDCEPVAPAGPSAEGLDALSFAFMQSQQPHDQLISRPGLSVTEHPCTLLRAPSGGYSLINTASIAAAAPLDAAAVILPQPAAAAVPAAAATPACSESRTSPTPSTDQQQPDATSAQTSSGATSSCGGSDMPENAAAEVQQRAPEAPPAPLPLPQDAQASAVPSVAVEVVVEEEEELRPVAVQQVGPPGTAALAAMRASGRMALAAVPARVGQKRRAAATAAAVVLEAARDDEDDDEDYDEREEAGGAAGRGNTKRMKRVGVPRTTTNKPKTGVTCRNCRATETPQWRCGPEGPRTLCNACGVRYKKGQTLEYMAKKAAAAAARGRNGGGDY*
</t>
  </si>
  <si>
    <t>C_4650003</t>
  </si>
  <si>
    <t xml:space="preserve">MLVEHGWDMDKAYEALRKKGLAAAAKKASRHAAEGLVGASFAASAASSGGSSSSEASTSGGGRGSVVVVELNSETDFVARNELFQKLLREVMGAAHALGPAAAVGPDHAMDLDQLMSARTASGPSVSEAVTALAVQVRENVRLRRAFRVDSGAGGLVFPYVHQAAAPGLGKLASVVVLAPEPDDKAQPLDAAGRGGAPLLAAGGGLAMHVAGMRPLYLNRAAVPAAALERERELLRQQLAADADFAGKPAKVLDKVVEGRLGKLLSDWCLEAQRYVLEDELTVDKLMARLKKEVGQPVRVASFLRVQCGEGLGAKAGGGDFAAEVARIVSEA*
</t>
  </si>
  <si>
    <t>C_4660001</t>
  </si>
  <si>
    <t xml:space="preserve">MHLDLTPGGDKSYVRHFNGELRPLTAQGVSNAEPQAANHLIHKLLVQCPVLKVDRFHKGGSFGRRTLVRGAFDVDLSVFVIKFQERALKVADWSGEAGERLQREMQRVVAAYLRGQGLHDVVEVEHGTHYKHCVNVKVHGVDVDVKMAAHVASQQGKQATTPDRGKAQRDVLMQALWDTPPHLRQADPTREAALAEALTAVVKDTHDRVKSLVRLIKCWYKYGLQAEIPNVPSVLLETVVLAAAQRKGLLSPGKQE*
</t>
  </si>
  <si>
    <t>C_4660002</t>
  </si>
  <si>
    <t xml:space="preserve">MACNAFHSRTAEVSLFLAALELLDEAVSDRKVVVLEAGPVWGYTRAQAESCRHAWRNDTVVVLHPIDPTCNLAAPQPRRAVDWCRLAHKSRELKQVVEGGSMWELEQQSSLAPAIRALKAA*
</t>
  </si>
  <si>
    <t>C_4670001</t>
  </si>
  <si>
    <t xml:space="preserve">AGDERGLQLIHNCIQGGLQAGTDGLGHHLEVAVEQRDGPVGRQLGAVQAFALVEERNDALPPGSRQRRRHFAAIVGVCSGSKGSGSSSTQARTQQRPENLVHLVRDPVRPRCFTIGGASQRCHQLGITEGAVTGPLCGGLQIRRNLAVNGRQKLLLRRRTDRLHAEQAGGAGAAVHGCGGCGDSVARARPRERHRRRLPRHLQ
</t>
  </si>
  <si>
    <t>C_4670002</t>
  </si>
  <si>
    <t xml:space="preserve">MAALAGSANGKAPGSDGVPYEVYKVFWALLGPRLCAAAAAAFAAAADAHDGGEMAAALPASWREGIITLLYKGKSLDRAELASYRPITLLNCDFKMVSKAVSARLQPALDAVVDELQTAFITGRWIGDNALYFQGLIEWMRLDVGADGTPRQGGALHFLDIEKAYDRVHRQWLYASAEGLGFGPRMLRWIRLLTANGSARVCSH*
</t>
  </si>
  <si>
    <t>C_4680001</t>
  </si>
  <si>
    <t xml:space="preserve">PPAVATPLPWIARPIYPPQNTPLILSNSPGATGLSAPEYALYPPQNTPSIRPRIRPLCAPEYALPVYPPQNTPLRKAGQSPAFACQYPPFPAPPLDTPPCSPPSAGRPPAAAPAAPRGCRRPPPRGPCRRIGWRHAPPAAPPPRPPSGAPPEASSQTPDAPPSPPPVPP
</t>
  </si>
  <si>
    <t>C_4680002</t>
  </si>
  <si>
    <t xml:space="preserve">MVGGEEELPAARAAIQFAYTGRVEAGGGIREVLQVRRQAAYLQMEGCMEACLAAVREKLEAGGGAGAGAAAAGGGAGGGAAAEVPPPTAVLELYSCRDVWPDPSEDPAFAALLTEAKRRLVAHFGDTLAVLNKQQLYEQMQALPAEGLEALLESDDFGTDSESSVVLVLAEWMAANHSRTDAATRRRLCELLRLVQCSRTYLSWVLPALAARHEASPDSAAGWLPLTRDDATCLLTYSSATEKERSAITGEGLLSMSVAIEHWPANWLSTQRRRQCLPAEGRTIGFSASLAELTQAFGGLESAEMNLIFPSLAGTRHANHFGAQGWEWSPYVRWKSGDAAAGAFVQPRMPAALGASGSAAAAGAKLLNGAVVAFPRLRLTVTGIFLLST*
</t>
  </si>
  <si>
    <t>C_4680003</t>
  </si>
  <si>
    <t xml:space="preserve">MDVVSLVPDLQRAQHDHAAAAAAAAAAQQAALWQQAGFSRPAPPPPPPPPPAWAPRVCWXXXXXXXXXXXXXXXXXXXXXXXXXXXXXXXXXXXXXXXXXXXXXXXXXXXXXXXXXXXXXXXXXXXXXXXXXXXXXXXXXXXXXXXXXXXXXXXXXXXXXXXXXXXXXXXXXXXXXXXXXXXXXXXXXXXXXXXXXXXXXXXXXXXXXXXXXXXXXXXXXXXAAAAAAAAAQQQAAAGGLPDEQLAAAAAAAAQQNAAHAALLEQAMALAALAPLAAAGGMPMDHSGQSSYVQMSDAAAAAAAAAAAAAVAAAGGGNPPGAQGMPGQGAQPPMSHMGPSHMDLNSAAAAAAAAAAGMQHGSMAPPQPTGGVQALGLGPNGKPQRERKRQKQQDFEYGDLKAFGDGTNSGGAGGRSGGAGGDRRPRRHAWRQ*
</t>
  </si>
  <si>
    <t>C_4680004</t>
  </si>
  <si>
    <t xml:space="preserve">MTENEFVVRFSHRRYPARPDQPPLRQGSFGVGGAGGGEEFGLGAEERVEVLEDADDAGSVVAVLTVSLVAEAALATLRETMRHRGGGGGVPY*
</t>
  </si>
  <si>
    <t>C_4690001</t>
  </si>
  <si>
    <t xml:space="preserve">MDMPRTCKRARSTPRNEHDVTDPFGYMGAVQQGGHGAELARQPTASTRTEPTALVSNPDESRIGATASPIMAHCAVEDVGQEEWRPYDNKYECSRTGIVRRRQDGGAIAVRMLRGKPWVYINRKSVQLSTVMEACWNDA*
</t>
  </si>
  <si>
    <t>C_4690002</t>
  </si>
  <si>
    <t xml:space="preserve">MKHPGAKASVWTKGGNKVMNMTLFNKHLLSKNHLDVIGAAKNHTKMSNIVEKQKVKLNPTLCSLIRSAYACGKDAMPLTHYVKMVKLQAANCADCKHDCKAHTCRKCDASKACGSGIQALIKDLAAKDGVFHGHQMAGRAGLEPPTSSAAFGAGTTRAVGAWTGPADVVAAFSALAAAWRSSPQGPVDAATLADALQHAYALLRAHQGALSPRETAAVIVSLGALRSASPEVLRQLAEALGRPPPSASPAASPASSPSASGYATPVGGAPAAAAADPAVTGKAAAGAAAAAGAAAVGAAAQHPGAATQPAAAGTPGLLRLPSAELAEVVGALAAFNVRPGDAWLGQCMGQLQLGLTSLSGWVEAVKPGPWRG*
</t>
  </si>
  <si>
    <t>C_460001</t>
  </si>
  <si>
    <t xml:space="preserve">MAPQTSPMVSAALATMQPKQEQQPAVPALSSALNTGILGKMVAASATEVAPRKIELYSSEYYWTCALGGVASCGLTHMGVTPLDVVKCNIQTNPAKYKGISTGFRVLVAEQGAAGLFKGWVPTLLGYSAQGACKFGLYEYFKKTYADMAGEEVAKKYQSAIFLAGSASAEFFADIALCPFEAVKVKVQTVPGFAKGLSDGLPKFVAQEGWGGLFKGIKPLWGRQIPYTMMKFGAFENTVQAIYKYAMPKPKSECSKGEQLGVSFAAGYIAGVFCAVVSHPADNLVSKLNAQKGATVGDIVKEMGWYALFTRGLGLRIIMIGTLTGLQWGIYDAFKVSMGLPTTGSVEEKKK*
</t>
  </si>
  <si>
    <t>C_460002</t>
  </si>
  <si>
    <t xml:space="preserve">MQPSAQQHGLDNLLEVQHQGSDEKGLAAEAEADLEDTQFYHLVELDAQPAGHEGDVTWRRSLEALAACLPRLSEVMVYVSSRVSAAALGQQLRSLPAALPGLTKLELRFILPSSAPCLGAPLAQLQPDLSALTGLQTLYLIQGASPEPALLSSVLPALSRLTDLKLLSGLPQYGLTNDKLEALAGAAAAGSGGGSAGGTDTGAAAGGVACLHLGSLARLHVEVSGVGQVDVGVAALSRLRGLRQLWLDGVVTLGPAVTAALRELPGLQELRLELDSPTHLPDLFALPALTSLLISYHGDELDEADDDDDDELPQPPPPQPPAVAAVAAAPAAVPGPGLAGPGGAAPGVEAAAAALPQANGQMANGVGALYDCRWPPPPRAAAGAVAAEAHDVVSAPPAPWAALSTLTGLTSFCLAQCVCPPITGRELRCLAAAWPGLTSLQLQSGLTSAQGHGAAAALAAAAAVAEAGQQQEAAAISGAEAEKDAPLQAAMAAAQAAAAAAAAPFAPATFDAVVARWRRLESLTLNGSWCNDPRVSLDVGLLPPSLTSLVMTSLTLVSSAAAREALAAAVHAAAPGGHAPAPLLPALEHLVLAEVRLAPGLGLGWLAAQAPGLRSLEVTNLLPNLCDASCAALAALTALTVLRVSQDQEPQEEEWEGQAAAPKGKGDAAADPAAGGRSADSQQPASSSSSRAATADPPAFAAPATPHGPFPARSSASRAGRLLTGMGLAALTPLKQLRQLEWLPWGCEPLGLAHVRALAALRRLHLVTLRGARDGAISGEALEALRGALPLCDLDDTEWSGLVDV*
</t>
  </si>
  <si>
    <t>C_460003</t>
  </si>
  <si>
    <t xml:space="preserve">MWYKKKGRVIEKELVNKAKAQAVSDTLRRKCNEARFHAILRRAFQDEEEEDDDALLVHCKAVLESMKDTPGTPDAFIEVHRVICEANAGARSLDVAALRQLASDGPGGAKELAEGIGHANVAPLVKTMAKDLL*
</t>
  </si>
  <si>
    <t>C_460004</t>
  </si>
  <si>
    <t xml:space="preserve">MLAARQLSSHRPGRFGHRNRAALRIQAISAPVTTGEGECPLFQTREGKIVPAMCADYGFRSGSGRLYQEGYGEVPKDVWQLAKDNYLHEFTQLRRSTRYPPSDITAPDGAVAKVLHSAGAAAARAFGSLDKALENAGVLPELAPPPVLSALETQEFKQIRAKLDKLELSVSDVVAVEHARIARTGDMTSPAWVKAPFYALCFVLDVMYPKNKAIEKFWVLETVARIPYFAYISILHLYESLGFWRAGAELRKIHFAEEWNGVSACACIMESLGGDRAWFDRFIAEHAAVFYYWVLIAFYLVSPRMAYNFMQRVELHAADTYSAFVERNRTALADIPPPLVALQYYYSDDLYLFDEFQTASRGAPGVPPRRPPCENLLDVFTNIRDDELEHVKTMVACQESTIAKDIAASSSGSAPRR*
</t>
  </si>
  <si>
    <t>C_460005</t>
  </si>
  <si>
    <t xml:space="preserve">MSCPLGFGGPASKSSLTPYHCILCRGLLHEPITTPCRHVFCAFCIRPFRDCPVCAADLDGNNTPDAALAGTINKLLTGHVKLLAKATGAAGPPVGSPVPASSSCPAAAGAAAPAPPPASCPASTSTSAPTSADPGAPGLDLPSLLLQLALQSLAGGNPEAALARLDMCADTLCSAAEAAAAAAAATGSAGAGTAVGTAEAKEVGPKAGTASTEGASTAGAGPDALASAGAGWEHDPVLRRRVAAARTSADAASRLGAVLGSAADCHRRLGDAPAALSLYAASAACLAPWRSGGEAASAARTAAATASSREAEAALGVTHNKLGDLLMLLGRLREARAQYLEALGLRRAALARALEAGAEADGAEAGAAGEGSGGKSGTSAGASRLPAEELVQDVCDLATSCCKVADVNMALREAEAAVGSQPEAAAAGSGSGRDSQIEPAKCWAI*
</t>
  </si>
  <si>
    <t>C_460006</t>
  </si>
  <si>
    <t xml:space="preserve">MGSGSARPSAFDQVVWALEKAALVTVGGVAGVAVVRILAPGGPKPINVDAAAAVAARGGSSSGSSSSGGSGGPPRKPVAVSIPASQPVVTAESAAPPPLAAPPQFSGPAAAYDSRGYPYAPQGSRAQWEAATAQQQQPQQGSQGQGQPPRAASVNRRFAQPPNRWPMGPAGAAGPSGAGAPPAYDPATAEYDPTAAAYYGVPPPSWWTNRYPESYDPYGPYPPPPYGPSPPPPPYGPRGYGPWDESTAAAAAAADPEAYQAAAAAYWAWRTAAADPRRAQYEVYGMPPPVPPPPGYGPAFPDAGPVAAQQGRLQGQQQGSGAAAGGGKRVKLGRNPWKDGGRRGQQQAPEAQPPAVAASAAAAAAGPSAATSAAAAELADMDAQLASLQSQIAALQAGGGGVTDRELPPGRRKARATPDWRAQLSAEQEGGGGGSGGSGSSGAEESEEETEARRLREWRQADEREDWAARQRQPPLPSQPQAPPVQRSSGAAAAGAAGADGGKRVSVSPQADAEFERLLAMWQEAHPEDTDLGLPLEEPALGAGAAVAGPPEEWPKQPAPARGLGVSAWDREQREPQPGPAQRGVAEQAVPHPPEVRHSAVADAVQEENPDPWGTQRVRAQPQAQAQPQAQAQRQAHQEQPSKAAADGSPVGWFTRIFSGFGGGGKQQQQAQQAQQAPAASTSQPTQQPSPWDQEPPAGSMASRQGERDAAAAALAAAELQEQDLQRQLAALQAEAGAAQASAEAAAAEREQTATGAALAEAVAEAPRSAARASWRQELDQQVGSAASGSSNTNMDGDLYAVSPTSAPEEAAAAAVSVASTTGSGDASSVTAAPAAAADSAAAAPAPPPLPRVSPQRREEIKQLKATSAAAAERAAETLARIRAMRAGNKRGGGVPSPAGSPSGTSSVSVKGRRPGSDGDGDEDAGGDGGHSNGNGIGAEGAKRAGGNWRETADV*
</t>
  </si>
  <si>
    <t>C_460007</t>
  </si>
  <si>
    <t xml:space="preserve">RIHPTLRTPPYPLRASAPFPCAPHTHTRPPNPSPSLARGLRRTTPNLQTRNSLPPHPRNPALAHIHTRCPALTL
</t>
  </si>
  <si>
    <t>C_460008</t>
  </si>
  <si>
    <t xml:space="preserve">MLTGSRVLRAADRQTRTCIVTRAQNEPGRRPPPLPQLPRPQVPPPPLPPRGVYNDYPPYVGQPQHHQYQQPATGPFSQPIGPNSSVKPEDSKAESSLLGGFAQAVVAAAFVVGLGIGTWFDSEVVLTPANVSSTEIIDRAVPNADICMANGYSASVLSMNVSDVQPLQRVHQPAAGQGRLRAAPRQRGLAGARAAGDAARRGPVQAAHEHLRLRGRPEERARGGVRVPQRGGREPVPGGAGQQVPHVAATREPAEAAARSGSSRRGGWGGGSGNAVSSVWTAARGTVGGLRRRSRMSASYRLDCRQVVGGMAYFGGGGQPGRRARCWAEGFLWVEVRSTVTSAWPVWAHKRRGGQHCGSGVVDWRV*
</t>
  </si>
  <si>
    <t>C_460009</t>
  </si>
  <si>
    <t xml:space="preserve">MTWTDEVHGNRFRSAIVTATAERKLRKRGLPVPVMPTSQSGPLLAMVAVASGLVAWQRWGPTVRSALERNPVVQQLRELVFGPASSSGPRQVAAKTTGGSGKAGSGASGKVSGSSSGAKVAARKAAVPTPTAAQLAAAAAEARILASAGASTSGSSNSAAPSSSQPASARAVQPQASTSASSAGASTSADDRGAAAAPAAASSSGGGGSSSKKKNKKKR*
</t>
  </si>
  <si>
    <t>C_460010</t>
  </si>
  <si>
    <t xml:space="preserve">MLCKGVVGRKSPPSPTPSPLRSPPSPSPPPSANQVLIWSEEFSPCAAGTPNCNNGLNTAIWQYDNGDGSQYTTNSITQWGNGQLQCNSDASENVRVESGVAGADGGVLTINAITNSYGSSWTSGRLISRGAKPFIHHSELCPRLDACRYSDPSTPIKIKARMRVPLRASSQPLIALLPNTARTDCLGCGDFADGWCANGQMDLMNMMGGDGRVQQRIYSGGDNPIYWQGCSTLPATPVAASLASAGQAGGTSRWFTVSVVWGPTRISTFVDGVQTSSIDSSQWYTGWASKAALPYAPYDRAFYMVLTLGICGYGGCTAPSDTSTMTMQVDWIRAYDMTPASAPAPSPPSPPSPPSPPSPPPPPSPPSPPQPTGGPQLRWIEEFSPCTTDNCFNGLDTDRWGFESGDGSQYGITQWGTFENTCYFNTSKEVRAENIIDGGVSRSVLTINAWNTKASFACGTSRTTTRSARMLSRNKAAFRYLDANTPLLIEARMRVPLVASAWPAFWMLPDTPRTNCVGCSAYGDGWCNGGEIDIMETKNGDGIVSQTLHFGGGSGANYYVGCNYITRQLSPAYSTAGTAAGMSSWFTAQLEWGAGYFKFMIDGVTVSYLSQSPSPTWYTGAVPTSTNPLAPFDKPFYLIANLAVCGNFVGQPCTPADSTFQIDWIKVWDLFP*
</t>
  </si>
  <si>
    <t>C_460011</t>
  </si>
  <si>
    <t xml:space="preserve">MAPKRRRDEAEKAEEEKDHTTSTKCGLAGLLSEKIEADGVAVTREESLAAVDFLVAALTRLRFEALCLLGLVAVRMCEDARREGQGLQPHCATCRRLRKTELVEDDMYAAICAVSVCDLTEQGRKRGRPSKRDQHPEDDLFRHVCEEHFPRDEEAAGARVNRSGLTPFLPPLSKGVFTNVKNHYAANFAAWLARSFRCRIDDELRE
</t>
  </si>
  <si>
    <t>C_460012</t>
  </si>
  <si>
    <t xml:space="preserve">MLSRKPLELRVSSAEPAHLQQYFDRVPAAQANDSEDAAAPPQPTMEGLVWDDWSASVYFILGHAIMRLAGSEVTLVAGDVEEEGLADGDGPSARLSLMAWQSLAPDGAGNLFVASSRNLLRIQLPASWRAADDWWGPAGDRHSGQTATAGASAAARPKADFAVVSTLPFTAPADIEALTFAPPSAPLQGRGCSGSGAGGAGWLVFTTRTALYRLPLPLPASATTPPAPGLFDLSLIPQPLAGAEGQRGTVDGRRGAARFDHSHAVKADGDGNLYTVESWSARVRRVTPDGTVTTLLTDVSELSYMFQILPNGYAALLSDRELRLIDLGLQPLLPRQLEAAGAAGRPSPRSLAADLGVLLDAQPDGTSDLSISVGERRFPCHRAILSARCDYFRQRLAGDAFADGRAPELELPDADPDAFALLLRWLYTGAAHVPADLARVVAGLADRLLLPDLCAVAQAAIADSVSADTVVDSLLWAWRYCEARGGAGGDGGVVGTLAGLGSSSAAGGGNSSRGGGGGGGCSSGGGGRGGGGGGGFDRLLGRLKLWYVCHHDQVAAQAGDSRARLAAEAPHLMVELVDAVLLRSAARGRSGVLPRQALE*
</t>
  </si>
  <si>
    <t xml:space="preserve">MFPGMPAGPGGPGGAGAFDFSALQSALNDPSIKQMAEQIANDPSFKEIAKQMQESFGAMMGGMPPPGGAPGGDARAAGALPGGMPGMPGMPGMPGMPAGMPGMPGMPGMPGMPGMPGGMPGGMPGMMPGMMPPGFDPSKYMEAMQGMFQNPSFMQMAEKLGKSIIEVRPPRVADPNMANMMKAMQDPDYKTKVEDALKGLKDDPELKPILEELESQGPAAMMKMWNNPEVLGKLGKAMGGVFDFEGALEAGEAGEGEEEEDGEVEETVHGAASAGDVELLKKLLAEGANADEADEEGRTALHFAAGYGELECVRMLIDAKAKLDAVDTNQNTALHYAAGYGQAESVKILLSSGADRTSKNLDGKTALEVAELNEQADVIAALKEEVKEEAKEEAK*
</t>
  </si>
  <si>
    <t>C_460014</t>
  </si>
  <si>
    <t xml:space="preserve">MALTALLSSLFVYNSMNVIDEDAVERLGLVGEVVRRVREHAGAHTGGLGKHAPTFVWVLRDAHLQPAVINGREETPTEYMERQLAPLSRKGANGTHGADPDGDGGGNGGAGDDPRTALRALFPHANECRMLPQPLADGGRLRAGAGPGSLGATDLAPAFREAPGATPTAGSACEGGGGCAAATPVTGPVLAALLEAYVGAINSGAVPVIADAWEATLRRECDRACTAAEEAYEAAWVEGPEPQDTQELRQRHEACLAAARKEFEAIAVGPASLKHQFEQQWRAVVQSRYNERLAVLLGRQAEAARRQAEEAQREAAQARREMEKAQERAAAALRQAEAAAAQAAAAQQQAAAAQREAAEARELAAEARQAVAQAQRQADVAIAEAAKSRQQAEAERERAEAVRRQAEELRRREIDARQAMADAAMRAEEAQQQCVAYEKARRAEQFRAEEAARCAEAERQQAAAAQRCAEEARQQAAAEAKQREEAAWRARHAEQQRQAAEAERQLADEASRQAAAEKKGAEAERDRARGAALITAMAAALTLLLKLRG*
</t>
  </si>
  <si>
    <t>C_460015</t>
  </si>
  <si>
    <t xml:space="preserve">MHQRRRQQWQEQLRRQREQEEQADQQGQDAQEGRGGDRWQLSEHEQEGQRQQQQQQQQPRQVEEGEHASEREQRTEALDGTAGGPPQQPLLELRPPDESTVTQTPGLAQAAAADGEPELPCAAPPPHLQHLQQQQPPPQQPQQPTYACTAFLQALDESRTYRSPHCEAAMADALGMSDLYEGLAGSTLAPPAPPAGLQGLQGAPGGRGEGRPQSPGAAGRGGGGGGVAGGATDSGSGLELLRGMLRGHIDCRWSLEAVKQGAALAKQGNYPDAFKCYTRALELDPRSAEALVARGAAHANQRDLAAAEADLRQAIRLDPTHRNAAPYLAAVLRRGGADATDAAATVAAAVAEGAAAVRREEEERRRAALEKVRGVGGGERPAAVAATPRGRKQGAGEGVGGAAEQNAEEGDGAGGSWRERQQEQLLALQQHRHRGGAPVHYASGPAGPGQQDGGSGGGPQLPEADRLQREREVGGCCGGRSGRRAAGQ*
</t>
  </si>
  <si>
    <t>C_460016</t>
  </si>
  <si>
    <t xml:space="preserve">MQPYLQWVQQLADSEQGRAGEALPGDHLPEESQEELLLDSLMLALRTADGVDLGRLRRRHGAAAVGVVLRALRPHEQVGSAYAVDGAGRRISIAEAAVTSSPILNPKAAAAAVAAAAAAARGEQGSAAAGIGQEEEPEAGPGPAAGSAAALAAARERARPRAEATVEGTAAEGQPEDATGAVRVRLSDPDGFLLSNDVISDVFAAFDLPSSWLSDNEEGAEGGSSSDTQAGVERKPVAA*
</t>
  </si>
  <si>
    <t>C_460017</t>
  </si>
  <si>
    <t xml:space="preserve">MDQINEMMNVNLNLGFNYGMGTPPPSAGAGGAAGADQQQRQPQPERVATPHLFASLHRYLARLREDGYSPAPPRLYSNAAPVRSLDPDFEALSRAASEVLRGAELPGRLADMRAQAEADPAGRGPAPSEQQQQGQAQGQGQEEQGQGQGAAAAAAEAPAAAAGGAGAGDAAAAAAAGGQRAGRRRPRGPGAGGVDMSGASYGYRYMPLAVAALGELLSGAATHLAGPLPARLREAAAVARELAAAEAPSAEQTAATQAGHSHCYWPQPAWHCCNDFRMPVLLPLRAGGGGPHPPGGAAAADPFGMLGLGGGGMGGLMDLFGAAMGGQLGQMGQQQNRQAQRQAGADAGAGSGAGQQGAGVQEAGAGPAGPQGPVLAGGTVQIDLDMGGMGMGMPPGGLGGLINNMLNSLAAGGGVPMQQQQQPGGGGAAAGAQGQQPGVQGQGARPESVLSLLLPALTAVAGSIAAAVMQSLAGRGVQPPMLLDALSRACSSHLNHVMDVVTARWDRLQRAAARQRRRQRARAGPEQAAQPEGEAEPNAAAPAAAAAAGAAAAGAGAGAAGGGGAGAGGAGGGGDDAAQRLAAELFEEFRPVAERINAMFPDWESVMTVAADDPESESDSEDDSDAESDYEDEGDEEEEDAEVAEDAQGEREAPPAEGSTAPVAAAAATSDGTQQAPPPRRRADPRAALPAALDADMTAMLRMLLPPMVGNIGRSVAQNVVGAVAPEAARSGVLDGQRLAMIVLQTLLQRLDGVADMLLANWARISSGIEAIEARAAGPDASAVDMMSQMVSLAASIMGGAGGMGLGGMGAAPGAGGFAAQAAQAAPAPAPAPAAAAPTPAPAPAPAPAPAPTPAAAAAAASEQRARAAPTASTEAAAGAQASTSAPAAASGADAGASTSAGAASASEPSTSAAPTGAKPGAPKGLGLGLKPNLPKKKPPTAAAPPAADAAAAGSAAPAAPAPAAAVTTPAAAARAAPPATAAAAPAATPTSSTAGALAAPAPGGGGDALDGLMGMVGQLLGGGGGGGGGGGGGLGGLMQMAQSIMSDPAMGPMMEGMASAMLGGGGGGGGGAGGGGGGGLGDILGSLLGGMPPPSGAGARSSGSASAAAAVASEPLVSYDVLTAVLGEEEGARWRQVMEADVEAMQGHVVVAPEPLSANYRRGVPRNRGGGLLDALGGGGDGEAEEEEEGEEGEEGEEEEEFEDAQGEQQPQPQAAG*
</t>
  </si>
  <si>
    <t>C_460018</t>
  </si>
  <si>
    <t xml:space="preserve">MLRWQRGLPEALHRRLGTIFYIPKCTAQHGSRCRAAAASKASSSRTAAGDKATSGGTFTAAFRLPRLSTSTAAASTSASASPSPPTPAGAGQPTPRATTANNNTSSPHGLSSFGGLNPVQRAMASGEPLPRVLSVQSHVVHGYVGNKCAVFPLQVLGLE
</t>
  </si>
  <si>
    <t>C_460019</t>
  </si>
  <si>
    <t xml:space="preserve">MLLLARPAEQLVLIDALLQAQGLRACARALEAQRLEVVQVQKAADAAVAGAADTATAVGEAAATAEALPLPSATGPPPPAAAPAVAPQQRPLDGQLRDILERAAQLANGALTLCQQASGKLSLACKGAGSAELKVSTRMLQELADSQLGEHAAALALERQRAMASRARGGGGGGGGRGAGCPSQLQLAGPRQQFLLFADTVATLAAAGYGGGVRGTYGLPPELSAAIPVVDERDQYGGQQLLTRVFGRAVDLPIAQLSSWYQGSGLREPAGGGGAEAWWMPLSPSALCTLLLQLAQAAVASSATERSRSNDSGGAGAGAGGSGGSGGGSSAPTVPAAGAVPLLLPYGTGTLCGRPQLPPRPNPDIAAALAAGLLPAVESVLRRPPGLRAASDTHCCDATDVAVLGGLLQSERDVDPDHPWAGVLTAEANASMPVDACVAQLLAFAPPRQLSSLLHSLRKLLLLSVDSCVAVSVETVAEHLRRSGQVPPFGVAPSDGGGSSAGGGGGGEPEQARVQRRARLMLSHMLHVLLPGLVRAVAGTERFADMEARAQPAAATRHGALPWLAQSVGRWALAAAEADAGDSGSAASGRSGSSRSKGGGSSSNSSSSSIGKAGGNSIGKGGGNSSGKGGSGAGGVPEAPRHYASPQAAAAAAASWQQLLTQEVDLMPVLEEMAKLVSAGSDAPRDFVEAAAVLLIGLASTQSGAAMIQTAVGKVGGPLGPRSKFVSALQSHPCAKAREAVRTRSLVALAAQALTALRQQPGAGAAAGSGSGGGLGPEAATAAREVLQAATTVPLLSPAEAWAEAEAEASSAVASRSSTSPPAAAPPPPPPVLVRSCAHSGCTNVTGDSEAGLEAGLRHCAGCGAVAYCGRACQVAHWKEGHKETCGK*
</t>
  </si>
  <si>
    <t>C_460020</t>
  </si>
  <si>
    <t xml:space="preserve">MAAPRRLATWAAQQAAGRFMFTSASYRGRSLLTASKQLAQQIKEQLGPDCPPHLVTLFATPYHEWGATLSELPQTVSGGAHTCREGEPCVAVMAAHLPGVRLHPFATDRSSLPSLGGGGSWAEECP*
</t>
  </si>
  <si>
    <t>C_460021</t>
  </si>
  <si>
    <t xml:space="preserve">MPVFGGVSSPGAWGESESSWGAVWVDGQVMARGAVGCVMQGPFQLPPSLTAAFLLPGTPQLDTIVAPGFRGAGPIMRVTQAWGQQVLELDGEPAQRPLQRAMSDALNSGEFATSLKIGVGDATGAAAVSTSPGASLTSRQQAPRPPSPTSRAQQPRPPLPRAAPDVAPQHQQPASASGEAGSGVRAAAPAAHQPPGSVSQPLQPPVQQQQQQQQQLVTRNWFFQQGPPRPVLTLYTVGPVPVGTPIQIHLQNYPAAHRHMRDQLRAYAEALPPQTAAAPGAVGVLALSCGGLPFFEDTDVARCLPNAAFAGGKVEGEFGSTAPGRLPSRLHSFASCLALLRAADCGGGDTGISGGSGGGGGSGGGGGGIGGISHGGDGAAEP*
</t>
  </si>
  <si>
    <t xml:space="preserve">MNVADNAAPLVVPPPAPPPPSPCPSPPGGGRAASGSGSGTAFSAWPLVPPLTQSAGAVAYSRLVKLLLWSEERGLADIARRRLARWLRAAPAASGLVLLPQPGPRPVPDCMTPGDVARTSPLEGPPAP*
</t>
  </si>
  <si>
    <t>C_460023</t>
  </si>
  <si>
    <t xml:space="preserve">MSATWSTPKKGGGPNGVKAHFSLSSAGLPSVSEETTRLVGGAASDDPNAAAPASAKPAAGRREGTPEENASFLSRVFFSYCNALVKLGFKRPLEHDDLWNVSEEDEAAAVSGRFQAALAATADPVKHPQGVVWRAMWRVFGNSFIYTAAIKVIHDIIMFASPWLLERLLHHMGAGGSRGGSFGIAVAILGVALAENFTVNWYFHVLFRMSLHLKISLIDMLYDKSLRITSAVKSDMGAGTIANLQSNDAAKLWSLVLYLHVVWNGPFQILCVMFLLVRIMHWAPSMAGLAVTIVIIPLTTLLGKALAKSRREQIKFTDARVKLCSEVITGIKAIKLYAWEGPYVDRIMDLRDNELRQIRKTQALSMFNTAMFMSGPVLVGLAAFGTFAGMGYNLTAAVAFPALALFNLLRFPIIMLPSQIMSLIQARVGLQRIQKFMEADEMSHSAPGYTSVPNPPAHGSTSSFANGSAGAGSSLGGPGGSMSYSAAPLSIRDGTFAWDGSGEPVLRDVTLEVPRGQLVMVVGQVGSGKSSLLAALLGEMNRRGGSVRVMGSVAYTAQDPWIQNTTLRKNVLMGTDFDQDAYLATLQSCALVSDLEQLPAGDQSEIGEKGINLSGGQKHRVALARATYAAADIYLLDDPLSAVDAHVGRHLFEECICGLLEDRTRLLVTHQLQYLPAADLVVVMDAGRIQHVGTYDELVARGVDFHQFVAAEDSEQPEEEADEDGGKEKKTAAAAAAEAVPSPAKPEPAALPAPAAPSAAADTPSPPPLPTPPPIYVRSDTIASLVTAVAAKAAEPGTPNSGGANTPTKPARFGGGSLRRLGSSMRRSAANGSSGRLVDVEREAAEDYAAARTKLVDTMAKKEKDGKIVKVEERAKGRVERSVYSAYLSAWSPYYILPIAVVFFSLSERGLQVLQNFTLSNWSNATARSVAENKPAHNGTYLSLYFTLGLVSIGLQLCRSALLIYGSIRASRLLARKLLDKVVRLPMSFFDSQPTGRLLNRFTKDTEALDINVSGAVNSALTTAVTAALSVVVVVVVTPLAVVIFLPLTFIYYRVQQLYIASSRELKRLDSLAFSPIFQHFGETLGGLMTIRAFRKQDQFLDKNRTNLNYSNQAYWPMQVVNRWLSVRLEMMGAVVVFSAAVTVAVIFPKNAGLAGLAITSALNLTGIMNWMVRQTTELEVSMNSVERMIEYNRYDEEAPAVVEGNRAPRGWPKEGAISVKVSGRDKVGVCGRTGCGKSTLMMTLYRLVEPCGGSITIDGVDICAIGLYDLRSKLSLVPQDPVIFSGSVRSNLDPFGEARGDSDMWEALRRAGMDETVRSYDKGLDSEIKEGGANMSVGQRQLLCMARALLRASRILVLDEATSNVDNGTDSLIQRTIRNAFKDCTVLTIAHRLHTIVDSDKILVLDNGQLAEYGSPASLLRNPASHFRSLVEETMRGGGVTGDVVASVFNAATAEGAGGGGGGGVAALPPLVSMQCVMP*
</t>
  </si>
  <si>
    <t>C_460024</t>
  </si>
  <si>
    <t xml:space="preserve">MRRQRCRPGSSIGHYRCLVEDVKAEHFDLIIANGVVGRCCAVQRDSRSYAPEVQNYAEASNYGLSYQSPARRVRAAEMLANNLQASFTVVRVPIRRLHPAFARQVLAARLASAALILASCMYPGQSPDPWGLGPWRSGGSSPHDGGGVGGWGGPYSAQQHPQQHTATPEQLLLSPTRQAHVLQTVARLLLLTAAFWLLLLSAMLAASALLASAPQMQNPAAPQQPCAGAHSNHDSGNQCISSGAISNSTANSSRSVAAVISPSKTQSASCCRESLYAAHQHAIDGAVLGLHAVAHTLSELLLAAARCAATTAAATAAVLRDAAPNAPHPGSVLHDNADYSMCSGNTESPLGAAAAAASAAAASGASALLTPLPAAALGALRLHAAVALNLAVCSLDTRLVLGGQLLALAAAAAAAAVAASAAGSHALLTTLAPAVAMGSSVGAGSSGAYAAAASSNTGWEPPTRQLAFVVTGRLAAAATAAGGRAAVLWLVLHCAITAAAAALHLRVVRRVSRVLVTHTTCLAVAAPTALGMGVLAWFPAVEVDPAAAAAAAAVRSDVADVTDGGGAMSSTIDSGSSAGAGLDHAPAVAAVAAAVAAAAAEAASAALMAPAALQQQPSRPHHQQHAHVPPGAAALPASAAVWLGAGGMPWGELASPWGALAALTHTPGLHLLHPHMHMRPNPPANGDGTAAVGFSAASHAVLGAAAAWPPQPLPLLQAGYGWMPSGPGRGGSGLGTADYPPPRMGQDGGSIIAAGAATVPAIGRACYAGSVGMATPFAPLPIRTGRRSFSADGATRGTQAAAGQPPTLTGRASQPTLAYGGGMYGGANTHTSTQVMLQPSTAAAAASVHAMLPESDYVSTAASVSPAHKDDEAAAAQPMPSTSSQQQQAAASAPAHPAALSLAIATDAAPTTTAAGDGTDAAALLLSRRPGVLLLQVLGASARLGGGGGGGGGGGGSSSKLTPVLLASMSAMSTVARGSNEHTGGGDAAAAAPAGTAAEESSAAALLLFAGSSMQSLTFQPLQLPDGWHLDTASFDKFGAGLTAQQNQQQQSGDAAVATAAGEAPTTAGSQQAAVQQAGVGSGAPAAAESTQEPADVGSAHHAASSSGTLDAIILESDMTAALSAASLVRCAADEAALHAVRRSAPAWSSSGGQPSQLPPSAVDDATPGLRSSGMPQGVAGDARCELQSASGTAPAGGSAAAESKTDGAPAYCGGSAAGPAGSAGSDAKEAKDAHQGVGSASSAAAAAVTRGHVSGFASVAGVPLAASVESVTASAAVASAACGPAALAASGQGGEVAAEAQTAAAGERAVIPATPREGPSAGPWTAKVEDATGRTGCVEEGSGPPASINGDGGAALARLPPLLPPVKQQRPRYSLQEQLELLRRDLLGDLRQPVINAPQPQRQALERLAHGQAQQQAQVPAQARAQPSSSRGSAAAAQTQQQGGGQFRRCLAKTLDDEAEEVAAELGLDLALGPGGGPGGLGGPGGPGGPGGPGIRSASSGSGSKGAVVIGGSRRLGTLQGAAGETRSPATAAVVQPPQQQQQQPRAQAGPQPAPAADADDVPADARSSGASTRRRPGLCSPRGSTSSHPLLSTTACFGTATAGGPASVAAAPSAAAAASVAAAAAASAFHVPAAAAAAAAAAAAGTGAAAFTDGTGGGSGLSHLERLFGSNAAVATGGSMGSGTVWDEFNGASAMLQSTMEEEADEAQLAGAGWGASEAGGGGGSIWSLFHQTTTSIASRSQQSQSHRYQCKAPIGPATGPGAGPGSGACTAGFDTRGSVDAALRLGGSTAGAAAAAVGQQRLLPGGGGAGDLCDDMELLMDEVDEADIISGRYNITTSSMGGLALTALSAAVTRQQQQLAEAVVSEWGGGSVGAAVGALAAVAAPTAALLHARRCCFRAGARAGRLTASAAGASRVAPRPTGTERSPSSDGTAFIPCDE*
</t>
  </si>
  <si>
    <t>C_460025</t>
  </si>
  <si>
    <t xml:space="preserve">MASSPGVSGSSSSAGSSSSGSSSSGSSSSRTVPVAVEVQGTVDTQAVTPSGRPLTLTYVARDAAGNTARVERTVTVYDACSDSMQCSVLGACDARLLATADLVAAARAAAIATTNSSSNSSSNSSWSFSAGASALVAGSLLTSAAEYITAAATAPDAAAALPPSVVVSELELAEQEADLAAAGGASQQPQNARRLLADTTPPAITLLGEGQLYDTGTGTGSVYGMIHTVFVGETFLDPGAVALDLVDTYPDEPKQESLLDPSLIAVTITAPSGALVSAVRTDVPTGNAAAGGSLPYVLAYDVADAAGNRARTVYRRVYVFCRTPEVACFGSGGAARSCSVAGVCGAGAAADLLLAPAALAVSVPAAATVAAVAAGAQAASSSTAAAPTLTLLGSSSVRVRAGVPYDRCQGLDTESCDPGANATVAAAGDLAGRVVACADRAAAAGVAAPRPFVLVGLRYCGLDTRRPGRHIISFHLPLLSDGGAAASAAAAGDELVVRRVVVVEELCEEGEQPCGDGRCSAGGVCADMLAGLSAAATAGAAAAALLQTSGTISTTTGAASSAGLLAALKSQLAYAATATSGGSSSSDAATAAAAYVSPLGAANQPPQLRLRSYPPAVLEGQAVAVRQGTAYRRCAAGQVPTPQLPCEPNATAWDAEDGNITQLVALCPPADCAPSQCRAHALAAKQPADCGVDTTTAPAGATLRLSLAVFDTAGAVAVAERVIRVVSPCGEANGQVAAAQYVCDAPSGAAAGAATVGRYVCSEVPCEALAALNQIAAAAGAATSSAPRLFLLPASHQLLPLPANGSSVSGGGVLAASGPPVALDRGAAANQTLTLTYVLSGSPTSAGPAQQQQQQSRPCAAVANSTAEGDLTPFIEVHVEPVCDDSSSGSSDGSSGSADMPATTPACGNSCSVAQLSSGACLPGTYRVVYRVQAAAAAGAAAAGAATAAATALQLLVAVEEVRVTRLTELVFVPWVEQLLPAQQQQAAGAAAVAAAAAAATNRTAVEDLAAAMRLLASAGGGTSGATASGLRTAAAAAMSAALTALGMAPGTVRGMELAQLLPSAATASGGRRHSLRRLAQLGAVAADVTSLTACGVPDPSLPAAPYLTSAAANTSNTAAAAASGGALVSLGGLSSACTTPQISWVDYLAAQLAGAVEDVDRAAAEAASAAEAAAALAAAQAAAFEGRDAQYEALVGQWVREGAAAEAAAEARAAEALRVLVATLAAQANVTAAAAAVQSLFQAALTEATQSARLALLTAETVRRTAQEVRDRSSADGALCRRTTHFSLVPSCTAAPEAVAAAASPTAAASAAGRAVSYISSGGDLGGIGIDPHFELRSGMFQPDLNASDYYNTSQGSPELNPAGVPYGFFHLPLPGVPRRLAAGYPLLLDVRLSAQRAAQALDYLSRGSYLSAALTKSLEATLVFYSADAAVFGVWSASFTWQDSGVIHATARLLGLPAISYGEALSRLDVKAFQRRLLPDLALLLLIACYCLLAGWDAYHTLAEQAALRRERRRLKENAPPAGRQHQQGARGGILHGGLPAAAANHDMDTDGRRHRRHSRWGSRSLAAAAGPNAKANGSGGGSRRGTSGAADRGVHYRPAMSVLWLCYEAVVCGLMAAALGVFFTYAIRLSVKDDFTAGRQEPQSAPSVTVNGSATTAAAAVPAPGGAGRWRLPADTSAWEAVGAEFGRVDDMYSAVVLYSFLQALVLALLLVRLLHALSFQPRLSVISGTLARALPGLTHLFAVATVVVVMLAAAVMATQGASRAAQLSSYSAAVAWMYKLVLLGDDEGVFQALLLSASSLAPGERVVTGLVYGLSCFAFQILLGSFVLVLLLGPFFELKQATAGQPGVPQDIMRILRWWLEHNLRRAPKNKALACRIDDWLLQPPPAGGRLYRAWARLLLPLAMLRLGKACDRGGGSSYWGGGGGGAGTGAAPGKAKIDSSGGGGGGGSGGGGGYFRPDTPGGTRFTNLADIKVSTSHVAAAAAAGFASDISNRGLRLGAPAPLLLQLPTPLFPGGAASAASAAAAAAAAGSVDATASPGPLPIKRSRTATATTLRFMDSSGGGKGGGRDGGGGGGGGGGAALDISDVRFALRTMSLKQIAIASASGSGGGSSATSPFLTTTGGAAAAAATGSFTGVLSRRGSRLSRGRQHDLVGNSGGQMLIASRRSFRSGRSQRSLVAGAGVLGSPGGGMTVTGAGAAAAMTRSFSSRFAVGFAALGGAGRRGTAATEAGQHDSVDGGVGGGGSAKNLIARMFSVTRQGSSPKAPAVASGPSGAAAAAGSSSGGGRMHQMLLLPQLPPTLLEDPRSTQSFSTAVSDAEAHGEADDIFSVSKWRSEPDSPPAFGAGEAELPEPATGLLRPQAAWGLQSPSGNRLAPGPAPLLTSPTEGSPLIRSPAGSFSTNRSLMPRPLMTVGIAAAVSAAAAAAAASQAAAHRLPRRTTSSPQQHQFGSQSQLQLQVPSSSSRHRAALSRMARDSDGTPLPAAAAHVLAGADPSRWSTDFGVQAAAAEGSGGGGRRRFSAIQPAVAGRQTSPELLHSPDQVAAAAADAAAAAEAAALANTVLHNLMLRFGGGGGSKEAAAAVAPSPARHQQQLHIQPPLSPLPGRDSGEEATQGSSGGATPHYSQGPASSGAIGSRAFQPWTDTGFLRVSIASTSGHGGSTSGMVMPTGAAAAAVAAAAAAVAASRSVTLSPRLPLRSRLASFRRSSAVTAQELLTATGQPLGLGFAAAAAGIGRGASRGVIHSAAGAAVDASSAVPAAVGTDGGVTLAPQPQLPRTLVLRSSAAGLGGSGSGGGVRMSAGSEQTQEQAAKAVPGIDIEAPAVLGSASGAASPVPVGGQVGSVQPAVVQGASEPAGRGFTDCGTPDDTCGASSGARGTGCNAGG*
</t>
  </si>
  <si>
    <t>C_460026</t>
  </si>
  <si>
    <t xml:space="preserve">MSSPTQATLDVEKISAVLTRSRPGGAPGETLVVTERGFQPLLGLASSGPSSEPLHLGTPLPMTDQTSGALTRAPLFAIAEGPGAAQPGVCLLATKDALLSFEPSGVLKLLAGQPGNPGYADGVAGAAQASSPAF*
</t>
  </si>
  <si>
    <t>C_460027</t>
  </si>
  <si>
    <t xml:space="preserve">MTAGAHGDVWFSDGSRKHVRRASRQASGGAGGAAAPTASSWGAVVVSTMRWEVPDYTLVHSLAYDTAGDVLYVLTPRSVYRAAAPADPSSRLELVAGSEEASGCVDGGYGRAALFGSICDAAVDGAGRLLVLDMEGPGGGAVVRVVDPRAGYAVSSVQPALGDLSGHAGRLDLLPSGELCVYEWGGNKLRLLQLPAPPPPPPAPAAAPAPAPSAAGDARRPSSAEAASMKVLSEDWGAMLVTDPWNLYDVSIAVNGPRGARSFGAHSLILLARCEYLRFQINQQKAQGVTGKFSIPIDDADAEAFWLLLRHIYTGRVDFPPLMVEPVLQLAERMRMQRSADIIRTLLHPSSSTADGSQQVQVAAAATAATAAAAAGATAGAAAYGAASAPSAPPAAGLDGTSAPSAPSNAYGAAPAAPAAQSSPPMALPAAASAASAPGAQQPPPSADLPYPLAPFQTPVAPPQSQQQPQQAQQQAASGYGQGAAASTPSPYGGEYGAYAAPAAAPAAAQQSPYGYSATTRTIALRPTSGGSSFTVALRAAIGSDAIRRPACRQRPDAVRRPACRKRPDAVRADAVWRPACRRRPDAVRADAVRRPACDQRPDAVRADAVRRPARCFALRLRCASTATAAAACGLLSVRWRVLPRPTAVTARRRNAAVDRWRRWASAWMCVQCSG*
</t>
  </si>
  <si>
    <t>C_460028</t>
  </si>
  <si>
    <t xml:space="preserve">MLIPMILGAINAPLKLAYKTGRLTANVRQARLPLNKLDCIAAFVLDLKGKGKLGLIWLVSKLIHGKITNAQRAGRMASWIDSHRAGPTNTSLESDLDKWIAATKPALAPAKPAAASAAAKPAAADAKPAATKVTASAAGAGSAKVPAPINAQPSGPP
</t>
  </si>
  <si>
    <t>C_460029</t>
  </si>
  <si>
    <t xml:space="preserve">MQINTSQALAQNVPAQRSAAVTAALRYVNNKFAARDWKYLEEELDKDAMSGAEEAEALFDLDLDSDAHATPSLCHSPTSAAHQASPRAFTRAVCVSFAAGPVKLTHPADLEGRVKQLVSAFTGKSAIAASLQQQQQQPEQQWSLEQLASHLRSAGLAVEVISPPRPDQRSPLTTRSIRDPFLVVSLGPTISSSSNATCNHVVIVDAALHDHLSVAPVTPAYRRSLAAALPGGSTAPWVGSLARLVPLVKSLAPAVSLNFSSQGMEVPPWRRTSALLRRWECAEEPAARDSSPTAGPQRQQPEQPGPTGATRTITVAATTTTTISNMPCLVVTGFEVGSTAVGQEPWRDAEPGSFAALSFGAGWLQEAALERQRREQQQQPAEAPRPRSEDSEDSTADLVAGASPVSVFLYCGAPQRRDSARVIFGSLVKAAF*
</t>
  </si>
  <si>
    <t>C_460030</t>
  </si>
  <si>
    <t xml:space="preserve">MSSIIAMPINEDGVVVVDRKLLGNEVESKARCADTACTAAAPAPPATAAAPTSMPELLQALQRAIDEEKATGQVAINAVDQTPESAARLSARVQALLSAYTSSNSGDWRRYAMFNDIHYVRNLVDANEDFELIVLCWKRGQVSRVHNHANAHCWLAVLDGEMRETQFQRASAPPGCPAPAASEHDGSTVYVEPTQVSDMRVGDAGYINDSMALHNVGCCMPALAAGEEGPEGGVTLHCYAPPIRRVKIYEDSKVTERVPGYYSKGGVRV*
</t>
  </si>
  <si>
    <t>C_460031</t>
  </si>
  <si>
    <t xml:space="preserve">MGYSGGPVDWWLLLKYPSGTAAGLLEGELLRGDSFLTPTPTSAAAAAAVQHGRAHVSSEGGWRLGVGVNDPAGPLRATLAAAGAAAAAAPAAASVDADRLSGHSGGMSGAGAGSSSSISSSSSNVRGYVMYNDADPEGVEHWAGAHAKGVLVLGPEGGAWVTHSFPRYPGRPPRAAAAHTTAAAPPPGSRGSSGGGGAGSGGTEGDWDVVQPPQTVFGQHALCLSLPAEAVEAVAAGLLLARVYVYDYVLPPDLAQRYDTVRQLIDGSQLSTVGGMRWLHVAKSPDHTVPFHEEVLEPLLGAAAMAWETWRVGPSLPSQCPPDTQYGSLNVRRLAFPPPGAAGAAASKAAGAAGAAEAAGAAGAAGAAGAEAAEAAQVAAGAWSKT*
</t>
  </si>
  <si>
    <t>C_460032</t>
  </si>
  <si>
    <t xml:space="preserve">MEKGVAVCGVLRDNRHYRLNSLGVFHAGVNDVRTRSMHRVELHKHLSSTNLRAPQGDKEVRSAVQQDNVGTRLEKMYNRVLKSQYLTDDPGSVTWGVQAGSGGGAGGGRGGAGGLSQVASGTAPPGLNGSPSGPVGNGAGGGGSPGGLRKVLAAGGTSQRRLGGPGGMSISIHDDSKAGPGPGSEVLRGKAQGSVLLTPSHATARSGGGGTMNSPTHAARSGGGAGMPQSPSMLVRHGSPGPGGAGSPGPGLGSSQQLPNPFAGGPGAGNTTSPNAQQQRDLGGTSKGTARSADYWVKVTLPPEVIEAQLRHLAATTEANLRAYHARVAAAQDELLHSSGLGPETLGLNPEQVEQSLKVKLGQIQEDTTANDFNYSSLSREAVLASRLGAASKQLLTATSLPQFIRAALEHVTQHSSELQQLAEPDRAKAEHGNTHRRKRLGKAAPVGLGAGNGDGSAPGVGAAAAAAAGDSDGEGGSMRRSSGSELWPEYSSVRHRAAEFGWTAPEHRASMALGIDSPTRASEAGGPGASTAGGEEGGEGGAGERWRPPPPARVPAGSPPPTAPGERRMGRTITIMRRPDAMITEDWMEEFRDQLLEIESSPVAPHSPPDGIQPLPPLGAGDMDAGAYVRSRLERLWGVLGMPPHTRLDMVLFFTSRDRALTFAGSLELWEAAAAAVLSRESQVEALVSVQHEIESNNADRLSLGALSALCVRVLQQTRWVAALSERLRQDNGWELTFNGQPYPGPDAISSTHLVAFMEMLRQATEDFWRTYCAPGTFRAFCKAVVSWASGKGFNFEFPAVAADGSSVAEVGTKSERDADNWYVTQKDLAFFQYHMEQGGVSEGASPWEVLMEKEVPNLIKYVAYRRTLKSGKTEYKSVTYSPDATAQEFMDLYFDDDFRPKWDTMIIHHEVLEHGDFAQRQQVVRWTRRFPFKFLSDREYTIARRLFKTDDALYGLTKVIDHPSSQRDTQVVKMDVFYSMWRSRTVECPWGSGKAACETVLLHHEQFKIMENLARFAVRHGMWGFVRNLAERTPEFTAARRGRGVGPNDVDPMAYGHNGAPIPPGSSSGSTGGANGTGGMQMSQSSLSLCSMDSSSVGGSGGYGMGGGAGHGGALSLSRAASEGLPGRPKPVPGRVKGFLAMAVAGMVAVAVKRSSSVPSGLENVKALKSKRRNLRQSNSMLF*
</t>
  </si>
  <si>
    <t>C_460033</t>
  </si>
  <si>
    <t xml:space="preserve">MPAPSGKFTDPEISLDANDAELADLLGEPHRGAPSIPPAAQSLPPRSPAPPPPDPASSFALAPQRSLTRRVSFPDEPARPATLPAARGRPPAPDEDFADVDDGDGFGVLDDADREVARIASHNSRRGGPGLGGGGLGLGPARSGAPSFRSPAPQDSLADDFDSHHDELSFDARGPPPGRAPPPPAAQRRADFDPYGEDYGEDSFDAPPGPQRGGRPQPPRGGPPPRGGPPRVAESSELYGEDTYGDSMYDSREDAGGFRRVPAPDTRGTPPARQGHGRPQAPGPYDGDDYGDEYDDDYAEDDDDWADDMSWDGEIRHTRGAYRAGGRPGSAGHPRSQGPHAQGARRRPLSAMAPRDRQAAMIEDMMSRHPSTWDIREVATWVEFIGMGQYRIKFVHHSVDGTLLLSLGEPELARDMRILPLGHRRALLGAIAELKEAAAAMEKDRADRGLAPGAAQTPRNENERVADLRRRGAQQEISRRPASAGPNVIPPEPYLGPAVGKITVYEQRAKLLYQLDKARHRAAQHAAIIDQLSNNKQLTEQQMADLRGKLKDLEAKHKDVLGPGSRRPGMTASVGGAAPGSGSPRHGHGTAALAAAEYGADAAVPWQPVGKGTRKANPNPERIARPGEDPGLDLTFRPRTVKLSEVPYGAVRDIVSKALGSRVPFWRRMDFEFEKARKDREARDEARSKRRERMGLSRRGGGGGEGEDEEQAKSKYWNNFWVPGSQKNSSYHKHFKKGSENAELQQYRSFAKDKTRLGRWFRRFIDDGEETEGDVALEKLVNRMIRALVKTKDQADQEIGETFDKKIRRYFEERGYKFATHTSNTIMASRLCRRSLLVAPAVRARGTRRPAPNRPDTTLYDFEEVEQFYPDYLRKRSAAAAEDYGLGGEDEEETRMVPKRTTWKWLTSMYYMDRQKKLRAAIAMVKMSQFVQRHGVRWPPERDKSNDKKAVWVPNSNAGALHQVDGRDRTFNTVGQDNIGLHAKLKKALGPPQPVTFQMKMKQMEATEAKADQTYMEMGWPHSSGDPALGPPQEPLLMPHEDGLGDGGGEGGDDFGLGMEGAEGGGGGGGGRHGGRARAPAMDFGQAIDAFITRALDLRYMHEDWLEAWRRARERSYGEEQLSSEPPGVNELDWRGDPLLAMQERAMERQRQEWLLAWEKARRVRDRRAVRLREQGYREEDIEARLGRQQEAEEVESAVVHHLFVNLTLMARHKPADLVKFRDELTGTKKKMAVWRAICNQKFIDETREKEYKRENTLRAIYDSLRVGGRKKVLDPDQEDACVGRLVTDVYKRERRMSERIERKLEAVESSLTPWYVLHPPSRPVSRAVSPNRDSVSPGRRNRSPRSPRPGGGGGARGAAAAVTPPRPRSASRAGRAPTGPDDPEPKAPGDRRKYVFGSSTPKSMWGPQGPVRGGAGRTPGRGGAAGGGSLLDSPAVQGLTSSVDRRERSPGAGRGGNSTPTRHRPTTPSQPQRPRSAAPGPSPPPRSSAGGAPAPRRPMSAAGPAPPSPGGRGRPASPGPSRGPPVSPRRSTPSRVGFAPPPSARGRGSGGGAPPPRRGLMDTAGDTTGTDTSPERGPPRGGAAPPPPRRGLADESESSPSPPPRRVPSQTTITAAAPSQPAPAAGGALPSRRSSQASGMSGPAARTGSGGAAAASQPPAGAGSGGASRRASGAATPPGGLSQQPSAASGLGLPTGPPRPGAPPARQPSGTGSQPRASGTGSATGSGGAGGGGGGSNASGSRRPSNTPPALGAQPSSGDLGAVGGSRRSLHSQGSTSSLGGPGAGGSKPGGSASGGLSGWAQRRQRTGHRHRWRQRLAAALAPAAQPSSLRLSSEASNPPTAPPPAAPAAAAPSPSGRPRVEPSTGGGTTDYDDDEFDAGGGELDVEYDLDEADGAELDMGDIAVLYIYAKDDSTALGSATAAAAATGPGSGVPGAAVPPPPAPAAVLPPNMEAVIRQRIAEDASAAPASGLSGWWRRQPSQRHLGASSSSNSRGGGGGGGRYTPLPTSSSSAGTLHALDTAASSAGGTASASSSFPAAPASGAAGSGASSVGGALGGILRSARRLTPHVVHVNTSNSAEGYLPYMVCLDVPTRHADAPRLFSAQRQVAPASVPHFLASGRGAAASLRGLTSGLDSFIFAGRRRSAAPQPPQLPLATMPSLSAAAAAAAAAARGVQPRQAPSLFVGRRGASATLPDTTAAAAAAAAGLEPAVAPGSRRLGSASSAHSGYAYTGLGTSTAPPPSALQRLSRLLWPPRGSASAASQRGGGRRGSGGGGGGSAVGGADTDEEEDADAGLDDASKPLLSHEAADATRPPTRNVMLRGKGALALALAGAGFADGSRPGSDGGAAPGKASGTAAAAAALSSAAAAAAAAAADAGAGLGSCNWRPTAEVDLKGWRLVVTGHSLGGGAAALLALRLRAELPHVEVNCSKVLVLLGALSRRNRLRRAASLLLPYDSVPDQARAALRAYHEAVRGAGRLPELHPPGRILYLQPSAKGADIGGGFEGGSGAAAQRRHYRPVCVSAAELQSEGILASSRMLVDHSLTYTTLPALEQVVAEAEAEGAG*
</t>
  </si>
  <si>
    <t>C_460034</t>
  </si>
  <si>
    <t xml:space="preserve">MRKPKFQFSLDDRSCTVAQGSTRVMAVVSAALEAPYPDRPSEGPLRFNVEFSPMASPAFEPGKPGEDAIQVARLIERGLR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VWALRVDCHVLDHGGNLLDCCFLAALAALMAFRKPEVEVGGESGSEIIVHPPEVREPVPLTIHHLPVAVTFALFQEEAAAAGSCTVVMNPAQEVCCVHKADGIGLSPEQFMRCVRLAGRQAEEVVAGLKKALEGHEVARVQARVRRHQQVPGLPAEGRHVMILGAKDPAGGAAPTTTAGSSAAATAPAATAATVARKPASAATDEVDEDADIDDGTDEEEEEEQAAAAQAEATAASKGPGSSGRGSKAKAAAPPPDDDDEDDDMEDAGVGAKQMSAQKPKAKLAGPLVKPAGAKAGAGSKRGGGATGGLQANKRGKDNVGFDELEAIAAVIAGVPAGGPAPGEPEPSLAAAVKPGKGRKSGAK*
</t>
  </si>
  <si>
    <t>C_460035</t>
  </si>
  <si>
    <t xml:space="preserve">MDVDCVYEASLMMIEPCKHNPFRMRKCLNEALDRLAPPDEAWIRAKHRLIVGMSRIEHLGGAKIAWKSTNLTEFRGRAHGLRVLEASCHLPVISGLRGVDVDGHRFFDGGVAELVPDITPEQIGLNSDPAKGPVDPVFSIDICSWGNLGEGYHICPGFDVPVGWFFFPHNSGARVCVCGRP*
</t>
  </si>
  <si>
    <t>C_460036</t>
  </si>
  <si>
    <t xml:space="preserve">MADLWRPGMELSLSYLPGICEQVDELVSYLREADPFCCIDAMLSSRKKYSKPQLSRLAQMHIPQLPMAQSSELLPLIAKAELSKIPGPVDGGVKGGAQAVPEAAQPTGQLRVAMPHTPALAKEQEEQEQRRVTANGRSAGAAQQEERRNGSGTAAGGDASGGLQSSLPAGAACAGTGHSMQLPGAPPVANISTSAAAADGADGCTAARRGSTAYSVATPTAVDAAAALMSGSGSTASLPAVLAAHLGAGSDYAGSAPDSPCAAAGPPRHSLRPMPPLRPTTWLKDDSLRTASLQNMAKRGSRVAPLPPLMGVLSAPAPDSSTAGGSPP*
</t>
  </si>
  <si>
    <t xml:space="preserve">MGAPGGDTGFVNAPWAARPSGRSMFGKQADSRKGNAPILSMGAKTPVADGKQFLSRKHVEVERKCREGPGHIYEVPGALHKQPEASKQTSPSFSLPRAPRLKETPSTTPGPGNYDAGLSSVDPRQPLSPNRSPQRVNFGSSTREQGSKVFLSSRHVSDKRGTQGPPPGSYELPGALGPQVIKPSSPSFSLPRTDRLKDKYEQLSKTMPAVGQYETWTSIGKQTLSPSKTMPAYGFGSSSREKEGQRFMSSTHAKTLRGSFSPPNYNHQQPENTTGFGKQKLSRNTNVPAYGFGSQPRLQFKTSMTPGPGAYEN*
</t>
  </si>
  <si>
    <t>C_460038</t>
  </si>
  <si>
    <t xml:space="preserve">MPLLRMYRAAKRATKLPKDPDLAFCYGMLNDVSRSFAIVIQQLPNPLRDSICVFYLVLRGLDTVEDDMALDVDFKLPELRRFHERIYDRGFTMECGYNHYKRLMAQFGVVVNVFLALPPPHQAVIADITRRMGYGMAEFIEKEVGKELGRGGAAQLPRGTAAGRVXXXXXXXXXXXXXXXXXXXXXXXXXXXXXXXXXLVGIGLSQLFAASGLEANSIGTEEDLANHMGLFLQKTNIIRDYLEDILEEPAPRMFWPRDIWGKYAPALADFKEPANRGAAVRCLNDMITDALRHLPYCLAYMEQLRHVMVFRFCAIPQIMAAGTLAACYNNGRVFEGVVKMRRGETARIFETCNDLGDLYTWFLQFLAAMEAKVSNEVDPTDPSLPLTRQRIAEARKACAAKLTEWKRTHPPPSESGAALTRDFLALSITGAYFYYVWQLGGPGSEALPELLRPYAWVLEQQAGLQKAVSLALLVLVFLLVAVLRRSSDTSIGSISTSGSSSGTSSSTSSSSSSLDDDIPCDGTSLVSALMMQPNLTTYLRALRAGELMGRLNDVQAPPVTLFVADDSAWQVFAADAGTSVDALLTEAGGALVRHLLLYGLVPTPLSPQQLAASPVLNTSWAGQMVFVPQPFMVGRVKVCESYAYRVAYVLMPALSLTALPAFSEARAAPPPPPPPPACANASIPDLLSANGNLTTTLGALQVTGLEDQLYAPGVAPYTLFAPTDAAWEEAAAQLQLAPGKDVLQQLNRTVLRSLLLAHLLPGNLPGAQLRSQIYTTAAGTAASPIFLSTAGLEAAPPPPAGGRGNEPDPGIALQTRDADAVVVVADVGAVGCTASVHAIDAVLLPDAATLATLVVAAKPGDRQQQATRKLLMAAGV*
</t>
  </si>
  <si>
    <t>C_460039</t>
  </si>
  <si>
    <t xml:space="preserve">MPVHGAPSDAPPPPNISVGAALQNLKASLSQQVQSSLSGKHTPTHGEQLKSQYKQAMSDNVQRRLLGRADNYHNTTSSLDASDSEGAGSGLQSGNLTRTRLMGALGSDNGGTVPGSPLRGASPAPTSRAAALLAGGGGSMARSAMRVSGTGSGAGDEDVRDAPQSAASSRRTSMDVQRPPPVPAPAPVPKPAAAPSPPPPIVPVPATGFKPPAGLTSPAVSSPLPAPVPATGFKMPMAASPAPAVAATSLSPAASFRSDAPALSPSPGSGGIGWKFGMDSGGSVNLGGPDTDGGGGKGEGGLSPFASGQSLQTSNSFAPPPEPSGRSNSPPRADPRMVLNSYQSMQPSRPAATMPLRTVETVRLRTEPAAMQLPPGFALPPGLMGAAAAGGLGGGFGFGGGFGHGMGGGSSGVGFGTPSNLGQPPREQSRDSGNDSPETFSPMLGVQRPPPGRRRSDGSDNSDVTPIPPAGMSSTPSIPVGSFSFGINAAVFSSGPSMDSATAGGGGDEHSPAPAASSTSRHSLSQAAHALHGLQTVTEEDAASEDSPPKPVMGWKIGAVSEVESCAYAIDVTEEPPPPPPPSAVGFSPPPAFGFSPPPAQGSSLQPATASGPLSTLGWQPPPVATLPHVPVSPGAAVVPEHTSFRLSDGASMPGSDGGLRSDRGLQVEGREKLPWEDSTDDDEELQPAPLLRQSSSLRRLPPPIVAVSASGGMAPVSPGAVQLQPSPGAVTVMSSSLAPVQEADSEGRDSSVRLPKLQDDEVGAFPSYSENDVRPSLVLPAVNAASSSGQSAPPPTPAAVATLAAVAAPPAAANSSSQLQRQTSTLSSRSSGVVAATTPTGAHPPGDVSITITDADIARSGGVVPALLEIVRDRFRAKGMSNLAQFAAGSGTGSMAGGNSHGALGDEAHGAGTPQSAALAGETLARRIMARVDTFHSARRGGGPEDLVAALQSVAEHDEGGPRGVSEDGSSDRAVPVFRRTSTAASSGAAGASSAAGTSTGATAAAAVAAPGLSPTNSGSYAMLMAHSQQAAQQKVAATAIAAAAAAAAAAGGAQAAAITGVAPVTAASTVGMPPNLSRGPSIRIDSVRQALAPPIESPGAAASAASSHAATAATSAPVRAIRAPPAGGAAASLAHAQSAGTLTSSPPLEPYTSSSLSPRPAAVGTPSSPASTSKVETATQTVPPPVADGLPPALGTALDYFASTVVPVSGGTKGRPRNAAAEDERALPSDMPAVRTAADFFKGAANRATINTSAMAVPPRDTPAGISPAAGAAGVGAVAAASAPPGRVRTARDAMLNSSSATTPARPQRQSVSGRSGVASSGGGGVLTRAGSAGRRVSAAGRVVIDDEPVDLATYPSRSVSNRHVSAAASPGVAPSALRTSAHGGPGPSGPSDVGVDGLAKQQQLQLQHQALMQYQQQGYDRQALTREMLLHLAHMSPSRHPFETTTDEEREEEERRARRHARRTRSPPYPSTRGNGDSASAGQQQQPQQQPPTQPSSARRPAPAVGMASVPPVPWPRHQAANAPAGLALNPRISGGVEQLQARFDAEAAAAAGGRGFAAGGLPPRLADVLAAEAGLGPAAESPAVAAAPGDGIPVPPLSLDAPDMPEPGGGDTASAAGLSGVLLAGGGLSGSLPLPHETFFISSPRWRANDSDGLAGTGEVFLASGAGGKKAAGSGRGGAVSMLGRGRISATGGSGPEYTEDGGVSGVLAQRSRRSTTVTNTTSWTSSSDAEEAQLQGRHVDGVSGGGKGRRPDEAAGPRVQQSGGKQAAQLPVRSSAGARSSSSRGVNLERADTAGSGTAGGEHRPRLSATGRRRAAYWADEVSPLYGGPDAPYTDPDGLDREPSAASRGGAASPRGSSAAASVLSARRYVAVARAHRSVSEANSSKRLGAGAVLEGDDEDEEDEDEEAGGNARAGGADDVEEEDYDGPQDLQLDEEERQEQQPQQRRQAGTRAKPALAASRGDGAGAVGSQLRWGVADDEAGMGSTRAMASSSEHDEDEDGHEHSGRAPRDSTDSGGLTPDGTRVRQSLQRLLDMRAASATSPSRPAASSAKEQSPFAGRGPAPPSAAGTDSPAGLTGGSDGRSNSRSPSVTATAGGTTDADARDREQLLRRKGRAEGTSRTAAQPTATASAGATTSAVQRALLGNGAGAGAGNAHADGSADGASSDDAPPEDPHELVSPKYTQDMAEEEYGWDVATGDADVDNIASPRGRRPAAATTPRGGGSSRGRRGGRAARPPPPPLPYDPAEVPGAGTHDASPSYTRELEQEELRDTMAELIGSGGGGGGTREPPPPVMGTAAAVAAAVAALQADQEPSFSLSAPPAPGSRFGSAPGTAAAAVSAALAAAGSGSPAQHSPRGRHTVGGLPAAAAASTQSLTHTALASDGFNLALTNLLSGLGPVTLSSRASASSSSAAGMAGATSGGAGSASTPGKPIATQTSVGGPAVAVSTQTSLVAADSQQRQLLQGLQALEEQARRAAQATAALSTSASARGSPSASQPVADVAASEPDPELRRLLLAAWSKWYLRRLSADSGAGHERDSPAGGSAGGASDGQEAATEAATAAQARLQALTAALSNGGMDAREEDPSSSPRMQAAASASRLHMAFTRWLGAARSQRSAKAAARAPYQHAASSIPGLAVGANTNIAPPYPTSPSPAAPTYIGAFQHQHPQPGPGSLTYGSYLPTGTRQLAQPHAHQGSRAPAPAPSPPPVATSWPAALRTISSPPPQSAAAAAYQRAGMVAASAAGLRAGASPALPLASAGALSSGAGSVVGEALATNTPTVSRASGVRQVVSMLQAPGQAQPAHRHQPLATQAYTRVGYQGSAPAPPAAAAAAGAAAPVRRGGYPALGLLGTPAVPSAAAPAPGPASDLEAAVAQHLLASLVSGSGSGSDSVIVAGMQLATGRALLPATLASGTRGFALGGTLGGTPPAGGSTGGGLDARPRPASTGRLGPGASRPLAAASPAAAAGGAGGGGILGGRAAAAHSGLASSLGAHRPASPVAARRVPGATSSGADNIRLAPAANLGGLNLAYYGVGK*
</t>
  </si>
  <si>
    <t>C_460040</t>
  </si>
  <si>
    <t xml:space="preserve">MPHSAALQPLACRMDTTTRQGRRITHADFTEYMAQQLLGEQRYQEALRAEQGPLLKEVGCKLYELLKIYKRKQMLKDAMGGTDGIKRLLTLAQVPVQRRPRRRGQVGFSLLGSPAHGSSPGSAAPSNLHSPSRRRGADLSAGHSPMMALATGGSGSPAAAVAAGVGAAHVAAVRRSASPGPAGGAASSTGASATGSTGVASPVASVGRGHSIRRASGSEAAATAAAATAEGGLAATGATAVVSCASSAALSAPYGHYGGYAGGGNGGTGPLWRSNGLLGEVLHSLDRAGLADLDRGLQEQAALQAAAAALCESPTAPTAAEASAAAALASVVTSSSSLGSPLMLAAQRGQQARQLRKSTSSRAGPAAVGGGGGGGGGGAYGGSGGPSGSGAVPARPHTSMAVYGPGSGASAARQAYHSTPVAPEAPGGCVFRGGESDADEEDLGPGDSVVAGWWGEVVSTAHLALQSGASQAAQGGPHASSPAGSSGNGASSGPGQRVSRTAPNFMSGTASANALYLDVSDSVEDDPLLAQLPNWIRKGIGLPPAAQPPPRRPGAASSAAAAPMPDPTAQPDGYQLPYVGAGLNEDVSEVLPGDISSGGGGGGGSQAQLLSSAPGSGSVPESGGISAVSSSSLMAGVAPGPGQESCDGDHTEAIVAAATARLAALSGRSSRLNMQRYVPFGGDAGAVVEEAAEEGEASSPKHVRSGRGASDTMFPAECASQELAGAGPAPAAVRPLSPPDAATGYPWSQEPEQGPVVVVLAPLVRSRPGSPARSGSPGSQRSRSRPGSASRFSPMLGEPSPIIMIGSSLPPPPPAERDTATSAGRSHDDADADAIAARPAADASDAAGYWSSVGGLSLAAGLGSAVAAGGGGDPADTGARAATPESLAAWEASVVSQRGSMGHGALRGDPDDAGDPGGELAAEEDELAAPLGGLWTGRPEGSGRAGPPQPHRLSQAMIPDPLAPAAGSPGGSGGGGRPVSPGGLPMAFEVVAAAEAAVAEEEEAEARRGAAASSAPAWVLGEAASGAAAPGSPAAVRLNRTALLRLSSQYGVELAEVAAAALGLSCTSPAAQAAVAQQLLSALSAGELGSNAPSISNTRTQTVLQGTEVASLLRATAIPLGGGSDPAGGGCAAAAPGGGAARRRFAAGTPSADSSAAKRTSAPRVGGPAAGAGGRQAAVQGGGANRVALAGAPAVAGPAVVARRVAFAQPEADVDNIKQAG*
</t>
  </si>
  <si>
    <t>C_460041</t>
  </si>
  <si>
    <t xml:space="preserve">MDVWCQLLAQLCLACHAWLRMACAGPCKWPVEADSPSISNTRTQTVLQGTEVASLLRATAIPLGGGSGPAGGGCAAAAPGGGAARRRFAAGTPSADSSAAKRTSAPRVGGPAAGAGGRQAAVQGGGANRVALAGAPAVAGPAVVARRVAFAQPEADVDNIKQAG*
</t>
  </si>
  <si>
    <t>C_460042</t>
  </si>
  <si>
    <t xml:space="preserve">MGSKFLGPTAAGGGGGAAALSRATSAASLNHAVGMVPMALNSLASSIISAAGAAPPAAGAGAGAAVVASGSAQQHQQSQFQAVGILPALMQPAWDGDELSTVGSLASSVMCPLPLLTGTRTSLIEDGGLGFAELMKGAGWRGGGGGLMSGGAGMAPGSGGGAGAAEAAALAAALGGTPPLGVWPPGLLGLTGFDMGGMSEPAGGSGAAGQWRRRWRLFHAAVGKLAG*
</t>
  </si>
  <si>
    <t>C_460043</t>
  </si>
  <si>
    <t xml:space="preserve">MAAAAVTAAAAVTADSRMAAAPSSCAADIPGADVVVGRDGDLTVGITQSAGGTPCELGLAGMPSSLTAEPLDVEDSGVGDSDGSDAVLICGERVKGSGAGGEGTAAAACSSRGGHVSNRLLAGGGVTAAAASGLSSGQGGLSREHTAEEREEQLPLRGAEGVSGELASVGERELPSHKPPVPRRLETASALNLEDARRRLRPLSIPRSSSVHQQEGPVLPSRGGSTGGVVVAAGSCLGAQSGPVATSVAYLSAFPVAPHSPLGSPGTHTRKHADTVFSAAATAAAAAALASYNSSGRWMRGGPLPPPSDASTPATNAAMAAAAAAVDLSAFAAGCASPWASLPTSGLASPMHSRLALMADLAPGIMAAGGGGGGGSGMYGALLRDCCDGGGGGALSRQPSMSLQVSCPTEVTLQKLIGRGCAGRVYRGLWRGETVAIKVITCTAAAAAPPGGTGTSSASTHGEAGVFADCFGLRDDEVKKIEQEAALGMVLVHPNIVATFAAFTTAVSAPPRPPTQQQLHSSSQLHMPNTAGGAGGGTGIAPSSGHFWMGGAGSVASCSSAYTTLDNAAQGQRPSQVVPGRASGSGGAAAAAAAAAAGLLQRADGGGSGSFVTIISPGAIAAAAMGLGGVAVGSGAASAAAAPALVGGGHGGGGAPSSSPRCTTRMGAVGSLGRFPLSRQLSTLSRVSHGMPGQQQQLLQLPPSLTMASASAAGTAHYSAAAGTNHNGTAPDGLPHDATAAAAYPPYRRASSTISGCVPSSYLPAGDAAAEAAAGSQHPEQQQQVMHGSRSQQLVHLDTSALAAAAPGSAAAGPQAAVSSSGQLGAFSPVRMRSGTASTAGLFRPNSTTTSNSGFAPGFAGGGANATGGGGGGGGGSWAAPGGHGLPPHVISPSPRPQSPMRCGSLGDMSFSRFSGGYAGNSGHIALTAAASTAAAPSAGYGLTAASCGSPMLQQGSPGMPPPLASAAPPPPRATRWETFIVMELCPCGSLRSALDAKLLHDKRTGAPKLHEVLPLAWEVACALQYLHANGVLHCDLKAGNVMLAEAAPPPPGASSDGRSSAAGSAAASTVSTAASGGAPAGASAPEGAATPHTPAAVSIAQQLLLGSTTASVTPTPRSSSRQAPTGNAWPTYTAKVADFSHSMQVELALRRLQQQAGGGAGGGGGGMEGEMASPSHAAPELFEEGAKPTFASDIYSLGVVLWELYGGRKPYDKYTVGDVLAAKRSGAPTEHHLTIPPAWPPALVSVIRRCWAAEPAQRPAMSEVVGTLLQLCRSTLPHIRLSYPVMLSPAGEEGTDQGGKKAEEAGGSSGAGEVRPSFELAAAAGVATSMGVMGGQSAAAAARSTEEETRCMRVLQDARAVMEGVLAVLPDGFASEPHQHSAPLRSPPLGALTATAGPAAGASAGPLDGSHARSTGPAAYATTAGDAGNGIRSLPFVTLPTAVLPAGVKTEVEAAAVAYLHWHLK*
</t>
  </si>
  <si>
    <t>C_460044</t>
  </si>
  <si>
    <t xml:space="preserve">MVAANAKKRLLEAEIEAKVEVEAMAKVEVVDLCSSDGDE*
</t>
  </si>
  <si>
    <t>C_460045</t>
  </si>
  <si>
    <t xml:space="preserve">MKDDGTSAAKEEQAVAAEPAAAAPRGRGRKTPAGAGAEGAAATAKKSPAKGRGKKAAAAKEPEPESEEAAASEGTAEGASEEAAPKRAAKRAKTGAKTKCHTPPPHPKNIVCCHLPSPLAFAVVQYTAALRKPAPPAGSTPLNILSWNVAGLRALLKKTPDAVSSLVSREAAEVVCLQEHKLQANHQKEVEELLGLQGWHHAWAFSTAKLGYSGVSVHTRSPPLSVVVGLGHGGPGAADPDPEHEGEGRVVTVELEGLFLVNVYVPNSGEGLKRLDYRVGRWDGAFAAFLQGLQARGKPVVVTGDLNCAHKEIDIHAPKTNLKSAGFTPEERESFGRLLLAEAGLADTFRRLYPDTVAYTYFTRRFNCREKNKGWRLDYFLTSESMMPPELQQGGEGAAAAAGPASAWAVYDTWIMQDVYGSDHLPLGLTCVRKAAA*
</t>
  </si>
  <si>
    <t>C_460046</t>
  </si>
  <si>
    <t xml:space="preserve">MTPEVSAAVGASPAAGPQQRAQQPAPNLPGVPEALADKENVVRPNEVALLQRLAQAEASREQLLAQLAARDRELAAARKLAQQPAPQAAPQAGRSMRDATHIAEITAALAAANHGLCSVTKAAELQLHAATTEARRAQASLATALEANMANLEATLAVKRDAMARVERVMAEADEKLRMQAMLAREREHMLLLEAGRLQQVAAQWEARARSLEARMAGSATSDGGRSCSGSGGAGGNSTDTTPFSPSQVLADVSSAEAARKRARAAAACVAAVTAAPPPDHEDASGAGGVEEPAGAHMGLGAAEEVMRRLYLGVLASARAVPQAAAAFETRAELEQLPGFAQCVAAQDIMFFSRIEARIGGRKAGFSRTSPLRYASPDALRADFARILDNCHAYNSHCSSGGGSPVKAAAKALLGLAVAVLVAADAELEAVRGSEDLAHALAAVEAMEHKLECRECGNWRRVRGYGPFVRVRCDFICSKLPGRTCQQPCDVCGAAGGCECLD*
</t>
  </si>
  <si>
    <t>C_460047</t>
  </si>
  <si>
    <t xml:space="preserve">MLARRLRHNQSLLFPLLGASRVAGEQSAAACSASSSGRGLEADEGLPWLLRLHRQRQLSTGGPQPGPEDSEWAEDPQRAAIRLTDKLSPAQRAVLASTLTDRTTTQQLDEKYWEELFRVHDAEGDSNLSRSEFQAAMKAHQSLTENRAKVPPSTAALRMVFLAAAIPFVAFGFLDNAIMLVAGEEIDHMFGLRLGLSTLASAGLGNAVADVIGVGAAKYIEQAVRWLPFVKEPKLNKYQNAMPATQRAKLAGAMLGVFCGCMLGLTPLFLSGSFFTAR*
</t>
  </si>
  <si>
    <t>C_460048</t>
  </si>
  <si>
    <t xml:space="preserve">MGPAPPSIAARAAGAAGSSRGTAAGLRSGPAATSTSTAEAATPPLPPLPGASAQHSGAAGGAGLKRRSCPEPGMLSAILEPLRQQSPYCSAGQVPSPCTGGSRGCSAGGAPADSAIGGGGLCATPSSEPVSPSSSFASFAAALAARYYVDFGSNPDVPTHLEEVRQRDTKRSRVTTGGGGGVCDMQTAVQPQH*
</t>
  </si>
  <si>
    <t>C_460049</t>
  </si>
  <si>
    <t xml:space="preserve">MVTLEDVDKLKVPELKAACKELGLEQGGKKEELVARLKAALAAQQPAGGAEAMAADADASAEAPAEEAKPVAEAAPATAADAKPEAEGAAPAPADAGDGKRAKITFNDAEAAKFEAVKVQVVNAAPAADKPKQVSEAERLAQRKDRFKDPDDDRKKQRAQRFNILDPDLEKEKQLKRAERFGTKHPELEQKKKDQRAARFGIVDEETKKKQRLDKFKPLTEAAAEKANFNIALKGDEDFEAKRKARAARFAAAT*
</t>
  </si>
  <si>
    <t>C_460050</t>
  </si>
  <si>
    <t xml:space="preserve">METAANRVASLVLKKKDSLKEMSAQLGSLAASWHRLGALRERRMTMGGAPEGPTTTTPAAPSPMVMSPAPAPTASNTTTAAAAPTAAPAFMDAFVHVQLTPRNSVKAAAEGTASLLSPRPSAAGAMLLSPAASFKDPSPLGPRASFKEATSLLSPAVSFRGSISGVAAAEPPVGLGLRGSVGSVMSPFAMAASGSGMASAFGGAAFA*
</t>
  </si>
  <si>
    <t xml:space="preserve">MWEVHKRLGPGRLGDLIEKVNDPNAPEQALIPTSPRSVESCFRLGVDPLELQFHPIAFYKYTGDTDEIARIRYDKHEQVRRERIKSLIELRKRLVDDGWTGEPGRATVPGAGGAKKPNADAPRPGTATMVEKERARLEVLKKRQEREINQMLQHETQRKELLDRQQKKVDALEARTAELARQKAEHDREWLAKQRELELARVAEQRELDREAKRMAEERFKREREVQRAKEEEEKRLKREAYARELERRAKTAEARAETDRILADQAERVRQRKMQMDAADAERAKRLQQEAHERHLANIEKRKKAEQRITSALASSHEILRKRRDDFERKERDAEVRRLELEKEEKRSMEMKRQQELEKERDRQNKYLTAVEIEEGRKKAIRDKAEAKEREMAELAAARKREQDIRRVEREFELKRRLDRVDEIQKVNLYQRQSLLERIMDDYQRTRSMMKERHSLMQARKDANMAASLQRQQVAAAMEQLKYAKSLERLAGPNGTVSVDALVRRPGTAR*
</t>
  </si>
  <si>
    <t>C_460052</t>
  </si>
  <si>
    <t xml:space="preserve">MYGFEMMSFNIKDGFLEGVVRSHRTGMLTVADYNNLSQCETLEDIKLNLTATDYGPYLVNEASPIYTATIVDRCTQKLVNDWNYMRTQADENLAMFMDYCTYGHMIDNVVLIVTGTLHERDVQELLDKCHPLGMFDSIATLAVAQNMRELYRLVLVDTPLAPYFSENLTHEDLDEMNIEIMRNTLYKAYLDDFAAFCQKLGSTTAEIMGDMLAFETDRRALNITLNSIGTELTRDDRKKLYSNFGLLYPHGHNELAMAEDFDQIRSAMEKVPAYSGIFSKLGYGESQMLDKLLYEEEVKKCVDCYEQQFHYGVFYAYMKLREQEIRNIMWVSECVAQDQKGRIADGIVYLF*
</t>
  </si>
  <si>
    <t>C_460053</t>
  </si>
  <si>
    <t xml:space="preserve">MLCARFNDARCAAIGNAHITAGLRELKAYERAVQAKDDEVGVRALAYARAAASVQACAFRVTPDLSEQRVTQLLPFVDAACAAAIRQLAATGAAAAAAAGGPPAARRLAPGAGGGGLPGGRPPAGLQFALRHWSDLTTDVTAAEAAEMVAAVHEALVAAASPRHLRKAAADAGAGAQAAAAGAAADGAATSAAGAAGAQVAAVGGGVRVTAPGVSVGPTGWQVHCVGGGRRGRPSHDLDLMVCHPAVASAEQMSQLFEATLGHLIASGRMLPREGNLTRVQVRAMAGVQARLQADLARSRMSDDAVANPRSINDGLDHVFGVFRTAAGALKRLDVICVLRPWLPHALVGWSGSTQFLRFLGQWANSRGLHRSNHALYDRRTLKPVEGIEDEADLFRALGLPYRPAEDRQCP*
</t>
  </si>
  <si>
    <t>C_460054</t>
  </si>
  <si>
    <t xml:space="preserve">MAWFRVNTAVAAANVSSACSSTGALPFTITTTATTLAPPGDVNTDEMVEELFREHEQEAAAALQRQQRQMQQAAANLRSALTQLPLQQQHHPGNHRQEQQQQQQQQRARRSASGAVDDCFGGVLALAGMQSAAAGAGAATNAVASGGVCSSGWSWMSPAADDGTATYNSNSSNLSSLLGPASGTFAGGGGAGPNSAGALTLQFDITRLALSGGGGSGGGGGGGGSGPGTRPASAPDMPLPVWSPRAAAQAQPCVASASHATWADADNDDVDLTAGGATLDEPTLAPATLCALIAEVGGGSSDAGGAADVGSCNAGGGGMLVLDTEHAGGAGAAAGAGGGGVVGPNMASVTLAGAAVAPAAAASPPFAERRIARGSSSGPATAPVAFAAAYQGLSNAAPSRDDNNSNLADAAAAAGGVDAMDVDFGGRATRARTCLRGAAQAVALPPLLSPRPDSGCLPGTALAAAAAKPAASAAAAAGGSTAPAPALSSGSGSGRGSGSRGANGCQLGFVAAAAAAAALPAAVVKLEGDAAGGSGVVGWARGAAAALGVKADEGLVKAEGLVADLTAGKGNGGEGDDDVELNTLLAARFKRRPGRVPKVFAKLGPIADLAKNAAAGKVQLPKEQLRELVVTVESSLAQAHTEAKARFRGGVLCCAEAIAALQSKVEEQEQIIAELQNRIKLHEQQKQQRAGLLAEQQQQQ*
</t>
  </si>
  <si>
    <t>C_460055</t>
  </si>
  <si>
    <t xml:space="preserve">MAMRGQLKTPIASGSRPGRQFRVVLARAATARAPAVKAGAKQLSVRERALAEQAVLSALASARGRGKEGLSEEQLEQLNSAVEALEADGGVADPTTLPALDGRWRLLYTSRPGSASPIQRTFTGVDSFSIFQEVLLTQEGGGEDGQEGGPRVNNVVEFGALGFLKVEAQASTDGRPLPGFTPRQGEGLPLFGKSNNYPAARPNMRIDFQFDRAAFNFRFLPFTIPYPVPFRILGDERKGWIDVTYMNSDSTFRLSRGNKGTLFVLAKDVPIKQRLMDAIAAADDEMAESASALQKWGSKQAESFQVIDAEAGTAANIVKLGGWGEVRANAGVEAASDTRTGVDITDAALYVGPLRIPVPSPVRGSKGSTPGFIDWLYLDEDTRITRGSKGSLFIHRREPQPEL*
</t>
  </si>
  <si>
    <t xml:space="preserve">MAPQPQPKVALAERKGTPQDPGPALQRQQRPQHQQQQHRPQRRRSRRSPRL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RLAGWGSHPNVVQTFASRVALLDEGFLRSVFDGDTNFPSRELPYCDRGSLHQAIAKGLFKSSSKWNNKIALRALLRTAREIAQGMSHLHACRVVHGDLKPGNVLLMSSRADRRGFTAKVSDFGLSTYCMASHTSVTRWSTVSYMAPEAFEGHLTMGSDTFSFGVLLWEMYTGACATCQQPYAGLQAAQIVMGVQAGQLSLEWPPDSDARIQELVESCIARNPAARPTFLQPDVAQCQQPHYCHAATH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RDTNGAVGGLLLYGPGPGSGAGTGVGVGAGAAAVSLSSPSVAAIAAAAEASRCLNVTDINGPRRSTSTPPRRAGAAGGGFDPLHVSDIVSPTRRPSPTRHLSSLTTSDIRGATVRARTRDAASPGRGTLNSADIPGASPGCLARASPTTFALGRWPAPAVPQFNFPVATRVTMLKMPPNSMT*
</t>
  </si>
  <si>
    <t>C_460057</t>
  </si>
  <si>
    <t xml:space="preserve">MRPALTLTQEQPSSAQLTPAHLRSYYPLNLALLPEAARGSAGAFYTPRDPGHERRGGCKALQQEMEATGRASILYRPIMAALNGAVAAGQQPRLLLTGPAGCGKSLALLGLVEWARQQGWLVVYVPSCLALVRGGYFARRGRGAAGGWDTLTSAQQLLKGVMDAHGPLLQSLPVLPVPGRAARRQQQQQHEPRQADKPAKVEEGQGQGQGQAGGSGLLEEGSGSASGAGGGGGRTLQDVALRGLSSDDNAQLAVDSALQLIRQLQLLGSGAAQPPDSQPGQPPRVLFALDDYNYLYGPTDYGVQPPSASPLQGRRRVLDAGELILARGLRLLESELGTNPVAAAAAGGGAGGVGGAVVVAATTATPALPAPRSLALEVPHTVVEVPGFDEAETAAALAHYAATGAATRAASAAEARHLFALTGGNGRELRAKAGALGVRVG*
</t>
  </si>
  <si>
    <t>C_460058</t>
  </si>
  <si>
    <t xml:space="preserve">MLDDLVNGVNYERSGIPAAAGTSASSRFDLGRMHRLLEALGSPHLALKAVHVAGSKGKGSTVSMLASCFAAAGYRAGVYTSPHLLALEERIALAMPGGAGGRRPRPIPADDLAFLLRRHADAIRARVAAEGPGGPGALSHFELTTAMALRYFADCRVDVAVVETGLGGVTDATNVFPPPNLQAAAGIARPGRPLVLGPQPYPEAAEVLRAEAARLGAAPVVRAEQSVRVRSHGMLLDPSAPPGRQAVRERLTLELLPEPSSNSSNSGSSSGSGSGSSGRTLEVTAAFPLQPQAGPTPPAAGSSGNTSTSTSTSTSTSSSTSTSTSTSSTPSTSSGGSSCPVALVLAMADDKDHRAVVGALRGLAPKVAVFTSVPIAGSFRRAAAPGTLAGHWQAAAILAPPGSRPFRCRELVQASLGAAFAKAAAELRAWRVQLQGAGAGSGGAGGAGGGGGEVEAAAPAAAPAAPHPGVIVVTGSLHAVAEAHKLPELAPLLMG*
</t>
  </si>
  <si>
    <t>C_460059</t>
  </si>
  <si>
    <t xml:space="preserve">MLAAKHAQATVRGVRAQAPMMAALRASSSVHPFTAASGASAFLSLAASSSAAPRAAAAPARGRAGLVVKAQAADASAERPVCLVTGASRGIGKAIALALGKQGARVAINYASSAGAAEEVAAAVVAAGGEAMVVGANVGKREEIDRMFKEVMDKWGRVDVLVNNAGITRDTLMMRMKPEMWDDVIATNLSGVFYCTQVGELVVAAARKGSFGDAVRFRTWIMPVTYGCSQKRSWARGAGVIGLTKTTAREYSGRTITCNAVAPGFIASDMTAAIDKKYEETILKGIPLGRYGQPEEVAGLVRFLALDPAAAYITGQVYNVDGGMVM*
</t>
  </si>
  <si>
    <t>C_460060</t>
  </si>
  <si>
    <t xml:space="preserve">MATSPAPDAAKLRSIVQAGSPVLRQPAKTVPRELLGSGWLRGLAEEMTDVMRAAPGVIVMEDRQEYMDRQAAAGVYSAELLAAVERRPFGPLVVVNPTLKAVGQEGGAFFEGCLSVRGYTAIVRRYREVDLEGVDVEGLPLRLRLTGWAARIAQHEVDHLAGVLYVDRMDARSLAAADNMPEWVRALPGGVTQLGRCACCHPINSVPTSS*
</t>
  </si>
  <si>
    <t>C_460061</t>
  </si>
  <si>
    <t xml:space="preserve">MMVALDATKGLLRALDLHPIMALSGPNYGPNMGTDVLLRWTLTEMALSTLEGRPARNWPRNHIVTGGLGRRHVHSSCDYEALPQNWVMDVEQVLVDAFQDGDVFINLNVPAQWQRGHGVQTTGLGLMFYRDSYVVSVPGRAPALATMAAQQQPVAVGSAAGAAAAAAAAAANTAAAAASGNGNGTGAHGNGNGNGAAAAVVETPLTSTSAAISSVVSSHDNGVMGACESRPEGSALAEDIAQALACGDSVVYNNAYDTRRTVPVWPEGHTLCLSDRVMARALLSGHDGIPAWLQARSAAAAAATAAAAGAPR*
</t>
  </si>
  <si>
    <t>C_460062</t>
  </si>
  <si>
    <t xml:space="preserve">MSAKDGVDLLVGLGDGTGNSKPSVVASVQPEGVSETTRCTAVAWVPRSDAGMFVAAFNTGNIYVYKKAHLTGEGSGKFSLSLGSSSKSQAPSSTITISGGGIND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SSSQSGHSCLFVKVLGSGSCMASAARNGSVGALAAGGPPGGGSAHDRKASLGKSNGICPSLPRADMFVIQPIMEHKIHLEPMSDLLFTEDAIFTVDHTGNIRVWLRPQPDAAAAGSPRGD*
</t>
  </si>
  <si>
    <t>C_460063</t>
  </si>
  <si>
    <t xml:space="preserve">MDAQADTPVAAHYNSSLVRRDASIAALLPTAMRQPHAYLVGSFAEASGESAATLAGALALLHDSPLAFRLRLACVDAANTDPATGGPRAINLVLRCAPPTASADAAGGSGAGRHEGATEAVEEAAGQAAAAWEALAALPGVGEPSPTGFEDRGPEMSWRLVRGSVEVRDGAGSGSGSGSGDDSDADEADGENEGEENTERGHSRDRGAGSSTAPRRGSLCPIVETATGRLRIPGHRVRRLAGQHLLYYSRLLSLPDRLFLQYGSTSPDHEPPHFVDDFRKAYAWMLQLARAGVGQLEDAVFDVRE*
</t>
  </si>
  <si>
    <t>C_460064</t>
  </si>
  <si>
    <t xml:space="preserve">MATAMDTGAGASAPAVPQARTAGLYISGDRTSADYYFDSYSHFGIHEEMLKDSVRTRTYMNAILNNAYLFKDKIVLDIGCGTGILSLFSAKAGAKHVYGIECSTIAEQATQIVKDNKFDDRVTIIKGKVEEVTLPVDKVDIIISEWMGYFLFYESMLDTVIYARDKWLVPGGIIMPDKATLSLCAIEDGEYKHDKIEFWDNVYGFNMSCIKQLAIAEPLVDIVEPDQIASTIQTVVSVDISTMKKEDATFTVPYELTMTRNDYVHALVGFFDVSFTRGHKPLSFTTSPRARATHWKQTVFYLEDTLMASKDETISGKLECKPNAKNPRDLDISIAYEFEGERGQVKNTQQYRMR*
</t>
  </si>
  <si>
    <t>C_460065</t>
  </si>
  <si>
    <t xml:space="preserve">MVLHSLGGGTGSGVGTYIVRMLADEFPGVFRFTGSVFPSEDDDVVTSPYNAMLALGQLVEHADCVLPIENQALIDIVNRTEAARDRAAAADAAASAVSGLKGSGGGSKPFDSMNGVAASLLLHLTASVRFEGPLNVDLNDITMNLVPYPRMHFLLSSMSPLQPPPKDKDPRTLDQVRVFGDVFSREHQLIRADPRAATYLACGLIARGPTATMADINRNVARLRPQLKMVHWNSEGFKLGICSTPPVGCPFGLLCLANNTAIAHTFTTMRERFDKLYKRRFYTHHYEQYMDPGGFTSAMEVVGDLTAQYRALEGATQAPPLTRLRPRGLSFLP
</t>
  </si>
  <si>
    <t>C_460066</t>
  </si>
  <si>
    <t xml:space="preserve">MRRGRGLRKREPDNKDQFVELVDDYLEQYSGLRERSRTSASRAAAFQQSTNDDVANARWAAAATAGQHNRSLVHILCAHGWAARVLVHDLLRDDARRVLDATKNLFVSMVDVAQSAACKQLALALIRTDTLSVCAQLLSKVAAGSSTDAGGAAGGPGGGASADKDRTARLANMMWQGSVVQCVLAPLQVVVSSNLDPPAASELRAVLRRTALLEHLAAALLRLAAAVAAISPDAADAAGGAATATATAAAGDEAEVGGPSSVALAANSTCAMSLPAKVLVQLFALAAMCCGMVHMIIVSMGCTQPDFWTQLDPPALPHQPSLLPQQQQQQQQQQQQQQQEQSQRQHQQQQQQQQEQQELQRHRLAAGATPAPASAVSPGVPAVLRAGDGDELKQLFGGPLLRTFALWVLWCAERVVPTGPAVQQQAAARGGRPGTDGPQPGGVVAAACVAEAPGRPAPQQGWVRPALSADLFPEHMRLLVPTAYILALSTRAYPCRLQLPQPHTKVAGGLCGSGGDDSSPAAAQNSAGAPAAGVQQGQGHGQQQGQQSKPGQRREQRPPPQEQEGQSKCDGPAAGAPAPPQLPLPTAAPAVGLYDLVQRLVGAVRLQDGSRAMILPLDYMPSALLVRLLVRLRPCQAVARLPSLWRTLLWDCERLATPEMACEVGRVLRLQLARAPAAAPATAATPAPATAATPAPATAATSDGVEAAAAAELPATGAPAAVAAAAAAAAEPTALPASYTLQCALAEGLLPTLERLLRKSAGDNWQAYLPGGGVDELLRAVLTESDSWPAMLAHAPPAQVASLVATLAAVARRLCSGSLLRPPSSGGSSAGSSKCSSGLVPAAEGIADAETCMLMSYLMQLLIHSLDVRYPLLPDRPSCEQEPAAAGEHLEPPLQDKRLQGQQPGQQEQQERTEKKSEQVATEPPGGSQGSCKKEDAPAAPAATAAAAQEPLSIHASPHMRRMAAAGGRPQPGSPAAEQQRLLTSLCMRQWLPCVLQMMRARLAKGMAPAAALVWAAAHLVAVPVSFALHAQHAAVIAVGDGSAALAEHSSGSGTNAMAVPPALAADSWRDFLWSDEAGVVAFLAALLQLRVTTDQMDQCSSRLLVAVGAWDPVMLVRAIAAAARDGRGGDGSGGGYSNSSSGTGGGSETVLSGALAEQQGPSSGDGTAPAPARVAAAALALAPARALAERLPQGQQRQKLTRLLDLMAAALERTPSLLSGAAGGDEAPRVDAEELRREVLADAGMRAAVDAVGLVCPAEVELRLRGLLAAAKASGGSGGEAGCGGQGVALCGNPTCSNTDGPSAAIPQGGGKTCARCKAVRYCCGACQLSHWRGGHSAVCGKLAQPQAQPSHRQEEPAASAQPQQA*
</t>
  </si>
  <si>
    <t xml:space="preserve">MVIMLDFATGGSPAAVRAGAVRAGRAPAPAAPAAAAAAAANSDEPKYVKNDKICKDVTEVIGNTPMVYLNRVTRGCVAKVAAKLEIMQPCSSVKDRIGRNMIEDAEKRGMIKPGVTTLVEPTSGNTGIGLAFTAAARGYKLILTMPASMSLERRVLLRAFGAELVLTDPAKGMRGAVEKCNEIAAKTPNSYILQQFENPANPEIHRLTTGPEIWRDTAGTVDILVAGVGTGGTVTGTGEFLKSKKPSLQVIAVEPSESPVLSGGKPGPHKIQGIGAGFVPAILNTTVYDEVIKIPSDDAVRMASRLAVEEGLFCGISSGAAVLAAVQVAARPENAGKLVAVVLPSFGERYLSSVLFNDLRLECEQLKQDERVKVVDAAGRERYVPTAAVMPQLTKPAATAATDSGSADPPTNSLPLAAAAPAADAGGGAGDRGDDDYGGGGISLRPSWGRAVTRQAAVAAAPNAPSAAIFSNGGGSGGGAQMPPAAAAPAAAEPAGPLRHTDSKLRSHPFGASGGDITTGSSSGSGSGSEGSGGAAAAGHPRNRSASLRASLDQPMWSPPLQPQPQPYLQARPSSAAAAADRTSTPPLPPRYPTSAEAAAATAAARELLDAGGTFPLHILGGFGSGAGVGSDGPDSDGEGGHALSETSLGSGAGGSHVFRGVGGTSPFHAAAAPASAGGGLGGAGGSRGSLLSGPYFSYGSPLTSGPANAMDSGGAAAGGGDGAGGFGGAGTQGFFSPSLLSQNPSFVSVKGNDGGGGGGGGPGGGGGGMLLVVDASTGLVVGTAQQQPQQLQGGRDGASTPGSLAPSTPGVLTGGGFGGFAGGGHTPATSVPGSLRSSLDLPRSPLAPMIGGAGGGRSSGEGRGQTAEPAGPVAGAAATADADAARAALSALLARGGSGAVDISSLVEAAGLSMAPLQGLPGGGGSGSGGDVSMSAVLAAVLQQQAAAAAGMGSGMDDASDSAAVAMASGLEPTMAATVLNEALAANGGGLSFNVLLALAQAANGAVGSSSNGGGAATAAAAADAERAMALQAAMAAAAAATGPAAAAGLMPAPPAVALMTPLGTPARGPPPGFIGGAGGANSQLLGGLPPPSPGFALRSPAAAAGINSPSWRSSVPAGGSIGSSSLLGSPGPRTTQAAAAMAPQGLLAALGSPRGTGPKHNTLYKTEMCRSWQETGACRYGSKCQFAHGPEELRTVVRHPKYKTEHCRTFSATGVCHLLGSPHSSEHSGSDGGGGGAGGAGAALQGNAESLGATLWGRAGDGGMQNQHLVDSNYLPDLQSDRAPLFPLRAHALQALPPAAACLLSPARTSFFAASPTARGPMRHSALFSSPPYKMSRLHPPVDAAGGGGPAQEEASPMPQHTLPHLPATPAAGGTPSSDGGGGRNGSSRGGGVAMQLFSAFGGAGGGLGGGGGSGNGDAVKPLAGPAPQSVGGPGEDAAMVDV*
</t>
  </si>
  <si>
    <t>C_460068</t>
  </si>
  <si>
    <t xml:space="preserve">MGKKDKGDKKGEAAETKSAAAGGEMSVGEAQQRTDFLIQPEKTVPKLDTSKWPLLLKNYDKLNVRTGHYTPIPAGSTPLKRPLKEYLSYGCINLDKPANPSSHEVVAWVKRMLRVEKTGHSGTLDPKVTGNLIVCIDRATRLVKAQQAAGKEYVCIARFHGKVEGGTAAVNKALETLTGALFQRPPLISAVKRQLRVRTIYQAKLYEYDEERHLAVFWISCEAGTYVRTLCVHLGLLLGVGGHMQELRRVRSGIMGEAPSNNMVTMHDVLDAQWLYDNFKDESYLRRAVMPLEVLLTSFKRLVVKDSAVNAICYGAKLMIPGLLRFESGVEVDDEVVLMTTKGEAVAVGIAQMTTGVMATVDHGCVAKIKRVIMERDTYPRRWGLGPYAQIKKKLITEGKLDKHGRPNENTPKEYLRSLPDFVANGGASAAAAAPAAATPVEIKEEGKKEKKEKKDKSGDVDMAEADVKKEEKEKKKKEKKEKKRAASESPEVSEETKPEKKKDKKEKKDKKEKKKKEKKDSDSD*
</t>
  </si>
  <si>
    <t>C_460069</t>
  </si>
  <si>
    <t xml:space="preserve">MSTAVTKRDPAAAAPPAALPRPVAAPAATTPELAAPEAAAAGAAAPETAATAKKHKATASGPSGGYISEKLAVFARAVRKIWKDAKDTGKRYKAEPGGGKTTATTGATTAAPGQPEQAAVEATAPVAAGAAAAATTTATQPPSSASPRTSAAGAGGINPVTGAVQRVAEAAQTHEPADQLETHLSPAHKLSNAVVSTVEHVASEAAAVQASLTAGVREELEKMTHDSHEAQVHPAQPQQPPITSPATAAALAQPQAGTAGSTPAGMDV*
</t>
  </si>
  <si>
    <t>C_460070</t>
  </si>
  <si>
    <t xml:space="preserve">MDVPLRALEGWGQALLQQLPSNGSSSGKQWASARPGLSHVSQGGAARWAVPGQLRHPSLHVSGPHAAWRRPSTGVTASSASTAAVRGGGLTPATIAASPLASVSASMPTAPARAPAPAPFAASSMATATSPLAAGAASMSAAAQAAATAKAEVGRATWTLLHMLAAQFPDRPSRQQQRDARTLVDCLTRIYPCGDCAEHFAEIVRRDPPAVGSGREFRRWLCGVHNRVNSRLGKPVFNCDLVEARWAPLGCSAEEAAAGEPAAAGAGKGCELLGVGAKGGR*
</t>
  </si>
  <si>
    <t>C_460071</t>
  </si>
  <si>
    <t xml:space="preserve">MEPWPGKACLVPRLINRGCRLGSSQPMRQPQSPYVYMAALAVVAMAVAHALDEEVDVKDVCSFYAVGRANIHDPWRWGPYHICDTSALPRWLEAAAANCFDCAKRRPVCGHNAPQLHFHAYFQRWSHHRKYDLQMYQAFLLTQNLHRAHMSVWVDNVTAVLEHPAGQFLHKYSEFISVRQVQWERALVGTPLQGHPFWRDAALVRKNIYTAAGFADVLRLLLLYQHGGVWLDTDVVLLQDMYPATVQIGYQFAMRWTNNHVMYLRRGSPLGRRMLGAVAALPYTDEATARGYVERVCKPLGYMTAHAKYGYTDIYNICILKMFQEHDNTTWTAQGGGGDPDDVLFSRPLGWYDSDWPECLAGRDAANDTDIARVLSTHMALHSRLIQNNGFQRHSLYELVTQLLDDFFTLCSDVACIPRQAVRLAVYRDVVEQMKANARLPAAAASSSSSQESAGGAGSSRGSGSNISNGGDSDNRQLVARFSDDNAAPRYREAGGARARAAVVGRRGGAEQVRL*
</t>
  </si>
  <si>
    <t>C_460072</t>
  </si>
  <si>
    <t xml:space="preserve">MRDMCPHRLAPLSEGRVEEGGTRLACAYHGWEFDGDGRCTRVPQCPEPYFFPTSRGEGGMAAGRRAFTSIPLVSNAXXXXXXXXXXXXXXXXXXXXXXXXXXXXXXXXXXXXXXXWLETGPGAAAAAAATPLPRLLDPDTTPILDWSMNELPNDYSFWVEQGMDPAHANFLHHGLGAFRTNESVPMRGGMVRNQDIDVKSGWMWRHRGYEMKNEDMDAQRDFEPPFAIRATYDQPNGSRTQICTMQVPVRPGVCRTFFKMGVGKASKPTPGSAPPAPQSPPQVPAAASASAATSAAAEQATGDEYAGKKEREVKKETKRGGITDLLGKLPHWLFMSQLIADQDVVMMCRQEELMRREGLTRRDYWLNSRSDEGVAAINKWMKMAGYPNSLWDSNEPAAAGGSSTRSSAGTAAAAAASDPGSSTGAKHNHSRAEQLLSRGGAAAAQVAPLGQTYRGWPAAGVSLEQMLSRRERHLRHCVICQRGEVLVNRVCIALTAAAALVAAGTVVAALVGVMGGGGMAAVGGWRALGAAAAGAVALAVVAIKAWAFKEERFESGLPQWEQNGGYAMLRIKGSKVKGGKGQYKIEKPKK*
</t>
  </si>
  <si>
    <t>C_460073</t>
  </si>
  <si>
    <t xml:space="preserve">MAQLFGINLPLPDLHGLDPARVLAQLASSGSTMGKSLDDLLQRRLAGSVATPSRSGDTCAIMRRTGLASAGLRAVDMKASVLGFVSLGGLLATTAQAALSPRGPGTCDRNMCERCCNVATSTPYIACGCHALKHRKTASGKAWGASVVAAGAASMVFHSSYGSFREWGRRLDFWTIAGASNIMTRALFPGVPKAVTAAGILATPFKPFLVSFVNSVAMEVKFLAAAQRNPELRRPQLLHSACCLAGLAAFALEDWRPDLPLVHSAWHLLSSVSVATLNHLMHDVEQQQLGLGVHAPNAELLGARAVAGAVGAATAGGALRAHRLQEGRRHRRRYSQEELERQRARKQQRMHQHERRLSLGYLEKEAGGSAGAMAGLRQGLGRLSCGDFVGGGVKHEPQLLVMTMQPLAA*
</t>
  </si>
  <si>
    <t>C_460074</t>
  </si>
  <si>
    <t xml:space="preserve">MAGAEDQLGLLNPGLLRNIAGALHPNEVASSFKFANKEVLGCLRDDYRTFNLARKPSRWCSSIVRGVGSPPSLAEQPWPGHDFVAHWGRPEPWRALNRRQRHRLLCLAASSLHPPSLDAALAHCGTVVKADALVSAAAVGELEACRRLLVEEGCHWDTEPVWAAAAMNGHVAVCRWLGEIGMYGGEVASTKRFVVKACCFSGQREVLAYMQTEVGRGWGGEPLPAELATAAAEGGQVELLGELLAAAAVTGAMQCCEVLAGVAYGCPSEVLQHYYGQWGTEAAAEAQHRQALLLRAATSPTGDWAAKCDWLLLRMLLAMMGRELSRPPAPPQVLATAAAAAGQVPVLRILRAEGVAFSYVQNLKAALELPLPFNELLVNERPFECLPALRYLLMEGGGLEEAEATEAAAAAEDGEEEEESAVDWSAVLRHAAQRGSDLALLRHLHEQHGAAINFEELVAGGSEEQLEWALGVLGPAGVSSQASGVALFRSALVSGNWAAAEWLRSRGLAVDPDDQQQLQQLFCSLAAEQDTPLHIPALWWLLQRYSLQWTPECRDALDVCQEIAWAGGWPVAAGHSQWMQEMMQMTVKALAAL*
</t>
  </si>
  <si>
    <t>C_460075</t>
  </si>
  <si>
    <t xml:space="preserve">MDAFKVFVRVKPVMTEDLKSGLHREAVTVGERDGKVGLSILSGKEKEKEKDWWFSSFDGLLTEATNQQVFDAMAKDLMPALMGGINATIMAYGQTGSGKTYTIFGSNESDQQQVHGLLHLALYHINEKLFIGTPNAQLCMSVFEVYNEELFSLLDAAGPARKKLERGMPDFYVHKSHAVASVDEAVQLVMAALQLRAQDSTVRNQTSSRSHAFVRLQVVQPFAGADGRGLSGTLYLVDLAGSESISHASSNEQQRETVHINRSLSALGRVVLQEGLDPNNARVALITTVSSFQADVAVTKDTLMFAQRARNVRTYAQSNPAPKRLAPPCPEDLQRQLQELQAINNALKQRLADLEGNQELMTYKRQLDLMKQDQARLAEVVNELQQVADRSVRQQREAESALDQERAAHAATRERVAELKSSNDELQRAVAAAEAEAKAAAARVAEVRSQATTAAVAEAALKGELAGAKALAEQLQAQHAAAQEQAVQAREQLTTLKGQLAVAQAGAGERLQQVQDLETQLAAARAEAAAARLAAGEASGLEVRLAELEKRLVHADEAGTAKVQQLSAAEGREAELRGQLAMAQARVAELEAKLEEAQVRSAELWQQLVGSGAELDTAQSALEGKMAQLAALQASLARAEAQAARQEERVRALEAEAAAQQEQAGGEMERLSDRLVAAEAAAAGLQKQLQAAVAEAEHQKEESNKLQQELQAAVAESERQREESRQLQQELAARLESVEKARDAAAAQLCQVQEQVAVLRQDHAGATEAQVAAAAQAEGLRQEVAEAQAAASRQAASHLAALAEAREASEAAAARKLEPLQANCERLQAQYSLAEEQLARLQEERDRLRQAESDARESAVRATAEAEKLREALARVERESAERVARLEAQIERDVAPRRDASKAMQDRLKQLEADNKRMESTHKGQLELKDKLIHQLEQMCNQLQAQLAAGGGRTDTATSGMPDQMGGAAGSPYAGPARSDVTCPSPGMDDGTGTPVSSAYIGAGAAGSASGRTPAASGILLLNRTTTASAAALARNTKARQDFTSPQPPLRAAGGLGGARVPAGSEAVNLITPTHPAYPAQSGPIDLITPEGTPTPADKGQRPGPAEAIAESGYEEAEESPGLFALVREAEKQKVHGLKTSTAAVRNKVGL*
</t>
  </si>
  <si>
    <t>C_460076</t>
  </si>
  <si>
    <t xml:space="preserve">MASESDDEQLGLLKAALGGSDQEAVVDSDPGSDPERDYSKGLAQRATDPYFKQRKAKGAFVYVKQANKTGRHFYVNEEVDRLKAKRDADKIRELLKRNNFQITGVVNIGGHEQGLAPLEYAFEAEAEGEGRGPGADNASEVMVTASPKEKEKKQERERAVGEKEKHRDKDKDRDRKRSKSRDKDKDRERGRSKSKGRDKDKKKDKEKEPKKSKSKSKKKQDRGGSSSRSRSPSPAGSSRSSSKSSKSSRSSSSSSERDSGEKKDKKKKDKKGQKDKRKKKGKERSRSRSSSPSSAEAARHERRRQPDDERRKARRSKSRHHADGERDGGGHRSKSRRSHRRRHSSADGHETASSLPSEPATVSSRSSRPTPVSTPRSRDDRRHGSRSRHRKDKGRGKGDGSSRHRRRHDGRSASPSLSSSDGERERRRRAERRERERSKRRGGSRRRQSPSRKRSSSRRRHDERPSHKDGGRRSHSRRHRDRDASPHRSRSRGGERDRDGKRRERRERSGGRRHERDPRALEREHRSLEREHRSRERDHRSREREFRSRERELRSREREGKLARRERRDRSRSRRGEEGGGGGGGGDASRSRRKAAAAASAEPAEPAEAPLSKTQKLKTKTGNIKAKKVIGRGDGFPMPGTTTEEDDDDSDDGGGKGGMLGAVEEAAAEGADLDREERASRTSKGSARGSHHGGGEHASKPRAKKASGGEGGDDADDGEVEPWMRPAKDVVRKMAAGEDDASQHQTSCRCAAASRPSALSASTGPGTSTSCRACTCTTARGATSTIARGAAGGGAGXXXXXXXXXXXXXXXXXXXXXXXXXXXXXXXXXXXXXXXXXXXXXXXXXXXXXXXXXXXXXXXXXXXXXXXXXXXXXXXXXXXXXXXXXXXXXXXXXXXXXXXXXXXXXXXXXXXXXXXXXXXXXXXXTTARGAARTSARGAASTTASTTASTSARGAASTTARGAASTSASTSARGAARTTASTTARGAASTSARGAARTTASGAASTTASGAARTTTSTTASGAARTTARARTIASTTARGAARVHTTTAGSRGAAFHTHAATRAASYGMVPTHRTEEFQS*
</t>
  </si>
  <si>
    <t>C_460077</t>
  </si>
  <si>
    <t xml:space="preserve">MLAFASAVSTPAQGWSGSTSLSDCSRPPSTATSVASQQCVSDAARSPGGRRSTDSTAGSSPAASAAAMHGWRGAAAATAAAAASASTGATAVIAAAAVRAPFASCAARSRMSRSWPSSGRCCGATAGAAAGGGGPVADGSGSASAVAAASPTAVAVSAAPATAASAAFWTWTTSRRCASRARAQARRPWACSSASISTSCSAGRASNSIVECCTAA
</t>
  </si>
  <si>
    <t>C_460078</t>
  </si>
  <si>
    <t xml:space="preserve">MGSSQSSEQRARRQAPAPPVPPTYSTQGPAYPPPPVYATTPGQYPPPPPAAPYNYGQPPSMPGAYQALYRPPVPTPVPQQQPYAPQQFGQPPRPPVQTQECQTTATIRNQVNLKKQTLTLEATAQQGIFNITFSFDASAPCRVTTFVCAHEDVRKACKITGPFPGAPAVSYPKGLNHKFPPSSVPSGHVVNTVKAPARDLTSVNNDTFPVIIRLEALNEDVPGEAGRSLESLEPGCELPHXVQSQTTYARLVKEDDGSWGLRVIKQXXXXXXXXXXPQEIYGMEQNKAGGSGEGYEDVDGNECVICMSAPRDTTALPCRHMCMCHGCASALKTQT
</t>
  </si>
  <si>
    <t>C_460079</t>
  </si>
  <si>
    <t xml:space="preserve">MAPSNVGCSLRAAAEFAALVERERGITVKAQTVSLVYRYPPGPGGQPYLLNLIDTPGHVDFSYEVSRSLAACQGALLVVDAGQGIQAQTVANFYLAFEQGLDLVPVVNKIDLPAADPRGCTAQMAAAFDMDPAAVLLTSAKTGVGLEAVLPAVIQRVRPPGGNPDAPLRMLLFDAFHDQHRGVVEGPYRPADLVRLDVLAHGRPVDALARMVARDEAATLGRALLGKMKDLLDRQQFEVVLQAAANGKIVARETLKALRKNVTAKCYGGDVSRKRKLLDKQKEGKRRMKRLGSIDVPQELFPELMKTSGHVMAGHCLSTGFGHWATGVLVEVVDGAVAVGDKVAMASTGAVYEVQECGLQAPERHPTGRLLTGQVGYMMCGIKDLKAARVGDTLYAARPGVPQPPSLPGFKPAKAMVFAGLFPLGGDGQEFDALAAAMDKLLLNDASTQGQKGPVSSMFSRP*
</t>
  </si>
  <si>
    <t>C_460080</t>
  </si>
  <si>
    <t xml:space="preserve">MLRLACRLCGIWALPRNVLPALPGRAIKYSRGSS*
</t>
  </si>
  <si>
    <t>C_460081</t>
  </si>
  <si>
    <t xml:space="preserve">MSGRPYTWDEDSDREAFLYAVPCPSNSGVVYFSTHVTLMRLNPDNSVQVVAGSWDRPGERDGHGSEATVNAPLCLALTGTLASTTRGGAGAGAAGVAGVEGAAASGVAGGGATGAAGQEPGTPSATAAAPGYLFFGDGGARTHAEVVYVIRDPLGPSPSMVPVAGHDWTDEEREEVGEFGMGPAGDGRRDGRGVDAKFYCICDIMLDSRGQLYVTDLGMQTAHSLPCVRRVDPAADYAVTTLPIALGAATSASLTQLPGSWLCVYEWGGSRLQLVHIPGLEPCVLPPPAPPAPPPDLAGLSADWGTLLSDPVGTGSDIVVHVGERSFAAHRLVLAARCEYFRRQFAGGCRDSNAAEVHLHDADPEAFAQLLRHLYTGDLDFPAARLRPLLELADRLLLPRVAERAQQQLLAAASPGGVVEDMLWAERMGFDQLLAGLKAYYLQYEGRVLSTAGDAVRGMMVSHPDLFFELHVASVVRRAGGGAGACPLRYAAELG*
</t>
  </si>
  <si>
    <t xml:space="preserve">MPVEAEASSSPSRKKALWLTQTLQDQKQLAAGPPIDYSFKDLKTVLDLVLVEPNSGQPRKPALPHDSNTLEYLESLAAADQAAAESEALGEDSPRRAGAAAPLSPVSPSGSGASPSGRSGGGSALGAKLNSNSIRLCNNHLMSLNGLGRVVRHCLDDWRQLVWLDVSSNQLTTIEDSILEFPSLQVCNALTNINDVLKLQHLPRLSKLTLHGNPISEQKNYKMWVVAHLSGLRSFDFGPITKIERDKIDTWFKGLKKKH*
</t>
  </si>
  <si>
    <t>C_460083</t>
  </si>
  <si>
    <t xml:space="preserve">MRSPAASAPIEIQPSSPWSSASNKKPLALSPRGQLFSDRYAERIGSIDDAFDEDVLFKVDDVAASPSVADAWNAVPPTPNASGQDLAAPAQRAYSRAVCLSFGGNAPAAKTALKEEGGLELKVQQLVADFNLPAVAQQLHTVLLLEQLASHLRSAGLAVEVMSPPRPDQRSPLTTRSIRDPFLVVSAESVSSDVDGARDASKEVETVIVDPALFAHLALAPATPAYLRTLHSILPGPVAPVVADADVTDATPLFTVVARTRLVSLVKSLAPAVSLNFSSHGMEVPPWRRTPALLRRWEPAEKLEQRLALRADVAADSGSLWGSAASSEASSAPASPIVPVFGFAVVAETASAWATPAAAEDEAFGPAAAAATPAMLANLFRRVSSANSEASASDAGSAACSDAGHASDSDEEEDEDVIFGLSPVSLSGLVDEAAAEAADECDFQALKA*
</t>
  </si>
  <si>
    <t>C_460084</t>
  </si>
  <si>
    <t xml:space="preserve">MGLDSAAHFPRKPLFLFTAHIQTFYVGIAELAKQLKLRQRVAATAMVYFRRTYLCNNFCRMDPRLVYVASLYLACKAEESLVQAKHLVGHAKSYRKWPYDVKDLLDMEMVLLEDLDFNLIVFSPYRDLVTYLADSGVETPCAQRAWGALNDSYRSDVNLLYPPHVVALGCLCLAAGSCNVDLAPWLGKLNVDLGQVAAVVTDLTSMYAQQAAVISLEECNRRIELVGTRWDSSAAGSGERRHQRVTLA*
</t>
  </si>
  <si>
    <t>C_460085</t>
  </si>
  <si>
    <t xml:space="preserve">MEGDAGAPDLKPKATKPRANKTPLQKEVLEASYQLNQHPSIDHRKALGDRIGLTEQEVQWQARRRAPSRTQQPVLRRRLVPWRRRRPSPRCRGRXXXXXXXXXXXXXXXXXXXXXXXXXXXXXXXXXXXXXXXXXXXXXXXXXXXXXXXXXXXXXXXXXXXXXXXXXXXXXXXXXXXXXXXXXXXXXXXXXXXXXXXXXXXXXXXXXXXXXXXXXXXXXXXXXXXXXXXXXXXXXXXXXXXXXXXXXXXXEAGPAAAAWENIRQLCVAARATLPVPYREDGPELGFLFDEPPMPGESAGGGGKRRRVAGPEGDAGAGGSLGGPEGVGSVLLRRPGGNKPIVGQEAGPVGVMTVAELEMRRQQLLMQQQQQQAVLDAARAQAEANGGGAPTGATAKAINAMQKEQERLRKELLKQQERMERERKREADERHRELERHQKEQRKLNDKMEKERAKEEARKLKEMEKMKIAEERELKRLEAAREKERKAEERRKAVEERKKEKDTRRALIQQERLVLRQRHREGAAVPPDDEELEYRALLEAAGIDPATIALDPEEDAAQAAAQAAADQALADAGVPSVAGSAQRLEEAWAWGFDVDAWRAHLNTRTWPEVLRQVAIVWGRGRARPAVRRPAQDLGKGPRIQGMDGEDVLDDGATGGSLKLRMPQRYTHGTVKAAAWQMADATAGAEEGQVKEEAGVKKEGGAGRKVKKEPGAAAAPGVKEEPKEDATGAASPAPMDTDAPGDGVKQEPKDGGEAGPSSGGAEVKTEEGKDGAGNEEEEYSGEEEEQQQEEEEQQAEEETASRGARDAWVAALLEGGYGSLRLRQRIEALSFLCHAVLDGPTVRAKLELRTEEAMARKKAVFEEAKNDKRKRQEEAALRAAAAAEEARKKAEAAAAAAAAGGGAAPGGDGATPVPGSRGATPAPGAPVDPKAIAAELFGAGAAGAGAGAAAAVVPTDPAKAAEEAKRRAEEEEEDKIKRQQRAEEVRRIDEECAIRAEPLGSDRRHNRYWLFTSGSPDDAGTARLWVELAPEGRWRLLTSPEAFDQLVAALEPRGLREGALAQALARVADTVKAAMPGIAPVADPTPYDALPDSARAALEATAVQRGAVARLAAAAVLAADDDDYTEGLDFLEADSGPVSALKRDLLRLEAAVPADAMAESFHSLSWKERVMNAPGLPELRACLGQLEAALLASPDGTTPGLLATVFHRNPPLVRGAWVEVGREVATALPGHASKEVRAGGMGEGVGEGVGVGVGVGVGVGILPPVERPDGGPPPEPNDEPLAWLPATLPALALRLLALDAHIVYREGAPAGRECLAGYRYTIRPAPLDAQPLALPAGEDDELVPAASAALPLAAGGGAVVLTNVLADRGRVREANRRVPELPAEVMAMRARDFSLPVDDIREQVEEAEREGLFNVVPTGTGTSGSAAAVAALAASVGGSKKKGKPLPVALPPGATTKRSSGSKSVVIVRQPTPGVGAAAPGGKSKKGATAAGGGGRKGAAAAGAAAPKADKKGGTKSKKAAAAATPPPAAEEDADDDAGVPAEGLDEPLYLEDDWEDEGNEEGLDDPDDSDYGF*
</t>
  </si>
  <si>
    <t>C_460086</t>
  </si>
  <si>
    <t xml:space="preserve">WVRLSGAQWVTAQDVTSTPQPTRWWICCWGTSDLHRYRLAAAVAAVAAAAAAAAAAAAAAAAAAGARARILVAEGAGKATWRRRAQRRPRSGASAQAEEPAGV*
</t>
  </si>
  <si>
    <t>C_460087</t>
  </si>
  <si>
    <t xml:space="preserve">MASIEPHAKRQRKEPSWRAEFVDPDQVKDGTLIADEDPTAQQLVALQQLGQKQGQGQGQQHKRGSTGPASSASSDEGSDPGTSEEPPRVLDVRPLDANKVEVVVERDGRRYRGVMERKELPHSVGVPVPITPEELESITAMVAHGENGTSLCGLCNTKLECTPVRGMSADKVGKYVKCAVWCPEVVEDPFHPGYLHHMGPAVRRGRQLRCHVCKNRGATVGCFQEGCPSVYHLTCAVKAGCAFNVGVGLQRGRDLLECMRVAGPPRPPPLPGCPAAESE*
</t>
  </si>
  <si>
    <t>C_460088</t>
  </si>
  <si>
    <t xml:space="preserve">MGREAELRVPRVQRCSRGLTLAKLVAALLVHRSKPHTFTHPLLPPTTFNYFNAARTRTGSSIGGWVALRVAQRSATRAQGTLATAATCQGRGSSSSTSSTSSSSGSSSSSRGPQITGALLVAPAVDLSEVRWAALTQQQRDSVTAAAASSKAAAGSEGARGSGDGDGGAGGRVSLGSPYPMQGGDWVGPAYFTQGREHLLLVRPWGEAGRREGQLGPSGQGPEQLGGPGVLWPGTAAGSIVWRRPLELRVPVPLPVLIVAGSNDAVVPLPLVRTLVDGINNASAAAATATAAAVVAAARGGGCRPGGGSCSRSAWSGGPQQTTAFVLSDLA*
</t>
  </si>
  <si>
    <t>C_460089</t>
  </si>
  <si>
    <t xml:space="preserve">MAHAVHTKSYSRHVGSANGIAAPRAVTQAPASRRRVAAVFAAAAAGGTARPRPEAPRPPPTANMDRRGVISALLASALLLPSAAVQAEEVVGSVGSKVFFDLTINGEPAGRITVELLADAPAGASRFASLAAGRQGVDYRLSKFNGVLPTYIRNDGVKSLSYTANEVSPISGVDTIDELEAELDKQTRKHDQAGLVSIVVREKEERMACIRVSLRTVRVCASCRPVKERLVARDGKLITVLEQAGEAPNGTQFAITTAPSPDLDGTNLIIGRVVEGGELLERIAKLPVNRPRNDNPYFQAGKAMGDKRAVTAERAFYRPFQKVVVAGSGVL*
</t>
  </si>
  <si>
    <t>C_460090</t>
  </si>
  <si>
    <t xml:space="preserve">MTALPLFIDKLATPVIAVLISVTAVLLFGEIIPQAICTRYGLRIGAHLSPMVRAFMWLCAPVAWPLAKLLDKLLGPDHHTLFRRRQLKELVRLPATTPMYDMLRLFQTGRSHIAVLTQPPPGELQRLMALDQSQVGGGEGLLA*
</t>
  </si>
  <si>
    <t>C_460091</t>
  </si>
  <si>
    <t xml:space="preserve">MRSLRTEVYLLFVNKARVPAWVKTKGFRLVRECQPMEVEWDLELAFKIVAVMTQRLEECKTATMLLYESDKEYEPGVVHGFGGMGGKQLLDYTYVLLWRPLSEKELSGSAENAAEKHRRDTESGDGDASNRQRREEVCRSIVAHVVTGNLDMVKQSCRAYRDLLAEARSADGASPAAAAAIGSQQQLAGKDTAPVRAPAAVRSQEPSESGADPRHRVPAHGHGGGQRLLSSADGTAAIAVALPGARSSRFPGAMARPAESRRVSVTCVAPAPLQPPLRTAFVTRSGELLTSRAIKVDNCDPELVLYLVSQGAEINSNVLGIGHLMLSYIWHQRNPIACAMVMAEHLLNNSSHHTTKTKEFRELGQKLRRLAACLVEKLERLVGSSASSKVDEDEEEVDAQEQEGAGGGGGEAAQALVGGAGRSLSGGSAGSRAEPAGMGTSLEDVLAPRGVALSINDAQPMQVAYDTQDDEFMSTGVVQEVHGESAVHIRDNRMVFKLFCNAGFVGSLGEPFMLIFSRMAHIMILSCRPYFESPRGRWAFRLMCEAILLYVFHAVQLMRSEDGITWQHLLLTLYVLSMVVDEAQEVAHKYQRRLAVYFTDGFNVIEAITILLLLGSGGCKLSTSIVPTRSPPPTQLRRSRSLLSTIIRLPTFFCMPYYYITTRQAGMLIIGTSDPAWAQLRTAKDFLFNTTAMFLWLRALQVLLPLVGGLGALLMVTSKMVWEVLKFAVLGMMVMMGVAFTMYGMYKERGVPAMDSFANVLLLLFRTFLGETMFDTMLTEKSTLYNLYGNIVVLVYTLAATVILANLLIAIISYHFKPEKVVPQSKFQDAEILKQYEYRVTHQLLGAPFSLPLLVAKALLPSGTRCMLGPEAATFMFSLGIMNLDGNPLQDESAESTFFATGSAELPYLVFLLTFFPMLIAATWALGLLMAPYCVFYFAVKGCNIWLPAGLRSLTTPWMLASMAGGGAKGSAKGGGGALAAMADSRSSTKVVPAGDQQADLQLLDALDEDEAADEWARAFDSPQQEGKLAQGAFQVLQLGLLVPQCVLFIVTRLIMAAVGALIYGGILIGFCTVVWLARAA*
</t>
  </si>
  <si>
    <t>C_460092</t>
  </si>
  <si>
    <t xml:space="preserve">MTGGSVSPAEVRSVLRAVLRAVDRHLTPASGSPVWRKEVMSRFRAGGTSTSTSPASTRAATDSQPGSSGRAAPDGFDRAALPIAPAGRAPTPGQALAAAREWAELAANIARHKQLLLSYNIGLDVDERTKRMVEATARRVGFALPADTDDIQTEQQRQAAAARKAAAVGKAAAVAEREEREAAAGSAGAAGRGAGR*
</t>
  </si>
  <si>
    <t>C_460093</t>
  </si>
  <si>
    <t xml:space="preserve">PPTPPEATPCCRSHSSEPPRPAPRGGAPPAASSRRRQPPYPSHCAAPPVARPPHFVRWPSPCAAPAPPAPSPGRAHPAAPQPTSGPHPPAAGALRTGPWAAAGCASAPGPNRHAHGVPPAPTPRCHGSPAPGSGHAPARRSRADR
</t>
  </si>
  <si>
    <t>C_460094</t>
  </si>
  <si>
    <t xml:space="preserve">MQGLKATPGLRASSGNRGGGGGGGGGGGSGGQGQPDGGLPLPLYELAEESSDEKEKQQKDDKRNWKNLVTDSEDLEEKPGERSGTNRCVEIVIEGWPDVGNLPTADELKDLLTVQEGHIFEKQDLLDDRRKLEIQYEDYIAEPYMVDIAVMDKVRNRIEQWYQSRGLPFCYVGFFDGMDDGILRANVTEAKIDNVSVRFVRPKLTGDSELEYSVYDEGKVVKADKIIEASGFQRGHHYHVEDGYDAMNSIFACGLLEDINIEPEQDPSDVNKINVKIRCEEVQPKSMELDLDWSFQLKNGIPSINRQSLIPGGSVEVSHENLFGNSESATLSLSASDWRNPSADLGFSVAYSEPFYKPHTTRNAQLFNTRKTSTIFTPGGESEVPPVFVDRFGLKGWTSQITGQDNKVEHALMLQLVSTLDENGQVVAKGTKVQRGYYADNGPPTTNSGNGRDLSLSYQGFFALDNVRFINGNQLGERMLFQVDQGLNPSISLPGGRKLGLSGGIYNRATASYTKFLEAPFLPKLTTEQLWKERKAPNTVVLHAKAGNALGDVAAYDYFSLGGPYSVRGYSHGEIGAARRFLELATEVRVPLKNYGLPGTAYGFVEYATDLGSGRELNGNPTEYYRKPGRGMSYGLGLKALGACRFEYARDCNAGTGTFLVNFGERF*
</t>
  </si>
  <si>
    <t>C_460095</t>
  </si>
  <si>
    <t xml:space="preserve">MMKYQYCRDVVQLYGLDSEYDLELLNQDVVICPRAPQTRRICVNTFSQWLLPPSCIQFHYVWDGDTCASIAQLFGVPLPDLLQRNAAGLDCTQLRRGMRLCTRTL*
</t>
  </si>
  <si>
    <t xml:space="preserve">MQTQLRAPCVSHKTRINGVPCSPKVVPRVARVPSGSAPEAPVASPEPTAAQRNVVAQVAKMIHAQTTTNKKGALVSELPAWQALKEHVNEIEKTHLRDLLHDEARCMSLIKECEGIYGDFTRQRVTQKTLELLFELAEQSNLRGKINAMFNGEHINSTEDRAVLHIATRAHRNQKIFVDGKDVVPDVWEVLDKIKAFSDKVRNGEWLGVTGKPLKNVVAIGIGGSFLGPLFVHTALRTEPVAMRCSRDRSLRFLANVDPIDVARALDGLDPEETLVVVVSKTFTTAETMLNARTVRSWLTSRLGPDSVAKHMVAVSTNLKLVKEFGIDPENAFGFWDWVGGRYSVCSAVGMLPLSLQYGFDLMQEFLAGANNIDEHFKNQPYQDNLPVLMGLTSLWNVSFLGHGAKAILPYCQALSKLAPHIQQVDMESNGKGVDINGVRLPFETGEIDFGEPGTNGQHSFYQLIHQGRVVPCEFIGIVRSQQSVYLKGEVVSNHDELMCNFFAQADALAYGKTPEQLRSDNVPDYLIPHRVFTGNRPSMSIMLPSCTAYTVGQLLAIYEHRIAVQGFIWNINSFDQWGVELGKVLASKVRTVMNSARTRDRKILPQDGFNYSTTRMINKYLEGKTQVLYPEGHDTFPIDMLRGGH*
</t>
  </si>
  <si>
    <t>C_460097</t>
  </si>
  <si>
    <t xml:space="preserve">MDTLEGFERRANPGDREQQELLSEMRGHLRKLQESTRDQDPRLSFSTPEFKEAQRAFTDGFKRNFGRPVEWAMVKEYPWSTPVLRKLEQPVDVKGQPWPAQ*
</t>
  </si>
  <si>
    <t>C_460098</t>
  </si>
  <si>
    <t xml:space="preserve">MASRGLLELLGSGPVATAAGIAASVGVVFGVQRLVPTMDPTWYKSLKKPSWTPPNYVFPLVWIPLKTMQSVALWLVCSKAKSVSSLALPLAAFGIHMFLGNWWNVVFFGRRQLEGSLPWMYAFWGSIAASAAAFYPISPVAAYLMLPTQVWVTIATKLNWDIVQINKGK*
</t>
  </si>
  <si>
    <t>C_460099</t>
  </si>
  <si>
    <t xml:space="preserve">MARGVAADVGRLLQADRSSGWWDVAPQYREALALYGGTVAAVPLGAGPLLMFVRSDVLAAAGQPVPPQSWQALLAFAERYSGMRRPHDPAHALCLPAGPDCTRLHLLHAVWASVAQTRGRRQGLYFDPWTGAPRLDTAALHYALQLVANLTAAAAPQTRAGLPGAAAACGVGTAAAAADDGCMCTSAADINADSTPLSTCSCAVTLKAGTDHMQAIRECIQEVGPAGARYQVFGAPGSETVWKEDDDTLAPCNAETCPGADVLEALEVSAAAPIAVAAGTAAAQDLPTDAAGTARQALVNRSPWLTAVSLVGVINSRSSPEAQMRSYLLLSALALRLRCQWAGNNTAGPLDGSGALARMGLMGDCYAGQLDAAQAAAAASSSYDAAAELWRDVLRVSRAEAMHPNADWDLGMAASQQQLRTVMLGLLANATSCGALHLTGIGSQTSAAAPPPASDSSCWGALQAALRAAQAHIAAAYPPEAVLPSLRNELDLDHKIASNAVMQAPEKSLHEVHQLVLLILGVACGAVVLVALLLLLQRRRLTLLGHVVAKMMPQAGRSSARPAPFGRDMCLVVTE*
</t>
  </si>
  <si>
    <t>C_460100</t>
  </si>
  <si>
    <t xml:space="preserve">MADYEVNLYARYEARLLSGQSFKPTIIPAVIITGFLGSGKTTLVQHVLRNRGALRIAVLINEVGRVDVDSELVNAKQSNAALGLPATDLSGGCICCSRSEDLAAALRRLRAPPAAAGPGGGGGATAADAAPCDYLLVETSGAADAGPLAEALVEAGFRLDAVVAVVDAEAGPEALKHPVARAQVCCSDVVVLNKCDLVAGGTGSGLGAMSDLEDALSDMAPGVRVVRARYGEVPLTTVLDVVPVEAAAAAAQAPAAAATSAATNAAGGGGGGGGEGFMSHESMPSITTTGGGYRLATALLRSKGVLWFGERRAQRFTFHLSGRRRVELSQEGPWEGPPSCSIVFIGTDAAAMAALRQRFEQEVLGADNTMVAEAEAEVETGAEAVVEADPEAQAAVAVLGECIAANDKMELLPAAPAARPTSGINGEELNAELVRRANADGSGLLLLAAVTAPGSISAVTGVQARDRVQSLLVAAVATPAAAQQQAEALMAAAEPILRKAWGHVHNCKCDVAGAVQALQR*
</t>
  </si>
  <si>
    <t>C_460101</t>
  </si>
  <si>
    <t xml:space="preserve">MRFASEYVQRNKPVIITGALENWKAMRLWGERYLTKHAVGSTQVTVDVTPNGRGDAPTTVALSGGEGPAAASSAAAQEPERNASNAAGAASGSSSGAQERWFVTPQERKMTLADFFALMRETRSRDTALRKGGRGSVEAPGSAGAKAYREVPYMQAINLWIGDQRSATSFHKGKNHYENLYAVVRGTKVFTLMPPCDAFRMRLRRFPAASYMRRRDVPPGARFGEVSPQPGALPHVGMAAAGGGGSNVSSGRSGLPPKQVAGPDTSDPDRLVAVLNVLWSDVDCTADTYQSLGQRRAAQPLFYGAEPNGASSLPSGAPAAAAAAAAHAAHVGPGEVLYLPSIWYHQVEQRCCLTSTTPGPDAEHDYVIAVNYWFDMKYDTRYSSFKLVEALSTALGLAEEPPALETL*
</t>
  </si>
  <si>
    <t>C_460102</t>
  </si>
  <si>
    <t xml:space="preserve">MILGLTTRPEDGAAGPTGHVSTEGAASHQRWSGPRWVLAVACTTLKGGRAEWLVEKATELGAFMLVPLVTERSQAGGKAKFRTSRSGGGGGGGGSDLDWGSDGGGGDDYQPGRLERVAIAATKQSLRPHALALVPPTPLADLLPLVRRAAAGEGGEAAAASRAAGGAGGGGEGSVVGGVTQPGFSLVAVAGAPPLMSVLQQLRSGSGVGASTDPGGCADSNPVAEAPPSASSPAGQGGAAAAASAAAAAAAAAAAVASNSPVRVLFVGPEGDFTPAELAALVEAGAQPVGLGVNRLRTETAAIGLLSACLFSD*
</t>
  </si>
  <si>
    <t>C_460103</t>
  </si>
  <si>
    <t xml:space="preserve">MGGRGRRDRSAAYREEPQGSYAEEPTKGYHWSQRDKGVQAGPGGGSPYPPPPPVPLGGGASAAAAFGDRRKGGGATPRELLYGDERYGGNGNGNGNGGGAMPWHGGGGGEKYGDGRNDNVRAYISNGPPPSPGRRPPPPPSPRGHSTAEVYPVTWEGSRGDGYGHAGGYPNGYGDGPHGNDGGTAAASRGGRSEAGLAAAVGGALTSCLKVCSRGGGGGGGRGPVRYDDDEYYDDGGNREEEYDDVRYAGRTGGGGAVASGGGGGGCFGRGAANAPPQGRHGYGPSKMPYPPPAGQVYGPPPYTDGYDDDAYDDGYYGNEGLDARWPPPPPSPRQGDSRRPKMVMNKKVQADIDDGAGGGGMTAPSVDVAAAAAAGSRQQRQGSREHQQRQRQAAATGRRDAAVGGGLGLDGGGGGGPCDDDVSVGVTDGGSDISSLAHRQPQRRQPPAAAAAPPPPPAQHPQQRVHWAGGPDGDTEGDTEGDGASEASFATAPSARVQPQTPRHGLVMALPPEGRQSMAVAAAATAGVGQQSPPLRPKGSRSRRRGSAVAPEGGPPAASPRNRSRAVEHATDETNSEEEEEEEVEEEGDNGAANTPRRLRAAAHVPSGGASRRPSTGARPASGGRLRHNTAVAASASATATGTGGDETPVVDVSDEGYVQELLKQVNGLLADMNAGVVLGGLGSGGGGAAAATDESPPAAVASRRPSVPPRGSVSLSRGLSEAALAAAAAAAGGADLAPLPPLAAAEAPPPRSSYSGIVPSSPLASVSYASPTRAGGGATGSVGGGAMGSVSYSSFPYGSGGGVGGLQQQYDMTLQQQQPSRSPSLLQQQQQQWQQQAQGSSVVSAVAEESDLDREYRAYYDSSASATAGAAAAATASFRHQQHQQHQRRYQPSLLSQQDPQQPPASPTTMLLAGGHRYTAFDNPLAELAAAQPAPAPEPHMGGGGGARRDLGGSLGGARGGGEGGPTARSTPLLSDVLFSSLAPELAWEVASALGGVGLMGMDGEQQQQQQPQHQHEQHDGDRHHQQHPHQYAGVDGYYDHDDAGEGGVAARRVALPSMPQSPHTATAAATRPSKTIINIPPGAEADELIYRHHQHQQHQHQHQQQQRQQPQHFAAAAGPHAGRPASPPASVSSVLASMTSSYTRPREHSAVCLSDKLRTLASFATDAAMQLQTFAPRLTASTSAGAEGAEPDGQQVRLQPFAAGNDTPQGRASTALSAASAAAAAAAAAWPAGLHGDQQQQHHQHGDSGPYARAQSPSLSSIADDYTPAAAAAAAPLAQQQLLQLQHAREVVSYSQPALAMGATASAQQQLHLQPPSARMPFLSSPGPISGVGGNSNGGAVKPPPQPPTPRHGSTAWPAGGVGGSEGASPLPDVPASPPLPPRKTGSASSSGGNGSRGVANGSGNGEGCASPQHQQAQLRQYQQPQLTPGQLRARMLSEEVERRQAAAATMSANANLTRHQHQAGSGDAYNAAGAYLQSPGVGNGATGGGTSSGHQGRGGVVEGDEDASFLAMAADVLQRQRSSLRLGPGAAAAPDPNCPR*
</t>
  </si>
  <si>
    <t>C_460104</t>
  </si>
  <si>
    <t xml:space="preserve">MRGRALALLRADACGGPQYSVPRNYLQSTDTTNMYGQTGISAAVAVTAEPSAAAAAAVAQPESTPPAAAPSTPATPAACAASFTSFTPSTSITAPGTRA*
</t>
  </si>
  <si>
    <t>C_460105</t>
  </si>
  <si>
    <t xml:space="preserve">MAQEKEQNALQKLAVLLPQLGFFARLMALQETSWDVDRALTLLRRFVAENDLQLKAIHKKRKKVQREIEKEQEPSSSGGSGSDDDDSGSGSGSGSDSEGGERKKRRRDKDRKRSSSGKKKRSKDSDKKKKKRSKDKDRGKATVKTLTHSEDFGKYGIIREADSYAKRNEFILWALEVKKTDVENLGKFEERDLFKDYMEDYNTGTLPHRKYYDLEAYERARAAKAAAKGAKLGDKGGRKALNDEEALRQQREEERRKLAAERMVDAYREIKYSDKGQDMREQEMLRAQMALAYKTGDVDKAHRLQSRLQPDELKKK*
</t>
  </si>
  <si>
    <t>C_460106</t>
  </si>
  <si>
    <t xml:space="preserve">MAGPLVSAPASAPEVDVEEFIENVDEVHRLIEGLKAGTISPDYIDTKTKLKQEKEEEKKKRSAKESEGRGPTPAAPSTTETAASSKDEGDDDAEDERKERAMAKVKELIANRERKLRARAMYEEYVRTKDQSRFGTDYTKWDIWCPDDEEDDLINSVGPNTPQFRAMEKDIDERHRQLVERRQLAERARVAGNAAYGARQYSEALRCYQQGLESERTNMALHANAAMAALKINCFVQAIEHADKVLSIADFFHNNKNDPLCVKALQRRAEAYRALQQTSRAVEDLQAALDMDPKNGEVAKQLARARLEDVEARKQRAVAKAVAKNAAAGEAGGGSGTVEAAGLALDLGKLGRVEKLAAALATPPPLVVAAPPAPASAEDQAASASSNGSSNVGGGSVAVTCEELRGLLNGDDGCCVYLRECGGLQSLATRIIKGAPSASLPGAAGGTSAGAADMAALLLALNDACMNDGNLKQLPPLKVLPAVVACLDGAGEEAAAAAVALLCTAVTNEDVRKEVSALLGGAASSSGGAGGKKDALDGLGRLLRLLTGAKPAVQGVALALLGNCMVDRPTKTAMTAAWRAESSAASTSSTASTSSASSASGSASSSGSAPSTSGSASGAFLSLLRSPVGVLAEKAAVLLGNMATDPSLRAEMLARHGSGLVGQLLALTAPPPPPVAGKKQKAAAAGAAAGPVVDAEVRRAAATALFNLTIEEAGQRLVAEDGEGLGRLYALVSLGGADRTLAARAAGVCARAARVAPGAAALLKLGAVEGMIGTAVAALEAVEAAGGSSAEAAAEREATLAILDAAVRSVTILTTPEDAALSDQLLAAGGVAALLRIIRAASAGGSLNKPDNTGTSSSSTSSSSSSGTVESVLGNAVLCLAGVARRAELLPALRAADPVPPLIKVAYDGRGNAASKNAAICLARLAKDTPMLERLRELHGIEIIYQYVQPR*
</t>
  </si>
  <si>
    <t>C_460107</t>
  </si>
  <si>
    <t xml:space="preserve">TAAVPASATLILVFIPASPIPQARLALQPWATLHPTNRCSPPTPPHHDSQPSGPPHLSPCGARPPHQRPSRAPWPRPCRGWPSCAPPRSPPPSGTCSAGRAPSPAPAAASSPSSASPPSPAPA
</t>
  </si>
  <si>
    <t>C_460108</t>
  </si>
  <si>
    <t xml:space="preserve">MSSAVRGAASLLCRRLSHYAASASSGCAIVGTRVATLHAIFTPSMAAAALGAQHPQGALHGLGPSRGFASAPLDVSKEVDAVNELFAAARDEIEYAKEEAETVYFNESVAEAKTAVKACLGRWEALLQALPEEERQRVVRSMGLKISQLQAEYDEVAKLHLEDH*
</t>
  </si>
  <si>
    <t>C_460109</t>
  </si>
  <si>
    <t xml:space="preserve">MTTWVTTVTRRSVKMVGIVDLIEMILAKTDPRIAALYEEVLVNDPEEKKLGAELRERLQRCQGAILKVTGHENLLSNNPTLSKLISMRSPFVDPINILQVEVLRRLRQDPNNMRLRDALLISINGIAAGMRNTG*
</t>
  </si>
  <si>
    <t>C_460110</t>
  </si>
  <si>
    <t xml:space="preserve">MAALRKKEDGGVGEEQEEEAAEGAAEGAVEDQVRRASLV*
</t>
  </si>
  <si>
    <t>C_460111</t>
  </si>
  <si>
    <t xml:space="preserve">MLSHRLAEELMNLDMDEAVPLTRACGHYLNLSGIAELHHGWMGGDRDGNPNVTAKVTAHVTALARWMAADLYLREIDTLRFEVRVMSRVMSRVMSRVMRHVEVEGEMELELSMNQCSAAVWKMARRIIAEGHTKRAGVVRAKAAAALHQTATDAASHGGSAASAAAAAAAGGDVVADGTSGGGAAAAAGPAAAAAADDAFTFSRLGRPRPERPSTDVRSVGVLAGGEGAAFPGGMILGTQPVSAHTAAEVSVPHELPGQVAAHLGRDNLGAYVISMTKGASDVMAVELLQREARMQVGAEAGGRGGGGPEDGGSLRVVPLFETLEGEMVQAKFGISGVALSQLETYTTAVLLATMRPPSPPRREEWRAVMEMLSRVSCESYRNIVHHSPLFLRYFKHATPEAELGNLNIGSRPARRRNKDASISTLRAIPWIFAWTQNRLILPSWLGIGAALTAAMTQGHLPTLQCHR*
</t>
  </si>
  <si>
    <t>C_460112</t>
  </si>
  <si>
    <t xml:space="preserve">VCGGRRAPRVGWRSFCDRRARAAGRRHGLHLQRERQLGVIRLVLQVPRLLPADGWRDGAPRAGGAAVSRLLAHAHEEGGAGPGGQRRPHRAQPPGAAAARGGGGGQQRRWRGIAVSSRCGGWLGGVREADGERKGPPWRYWLR*
</t>
  </si>
  <si>
    <t>C_460113</t>
  </si>
  <si>
    <t xml:space="preserve">MLSSHNRLAVFAGQHDFSHLVHLGLGEDASNTEVFPAGALHTRLTDLVTQCAAAAAAGGAGAGAAANAGQGAGPGFALSGALSRALCLVHRLQQQQAAAGGRPRGRPRVLALLGCGDTAAQYIPVMNAIFSAQRAQVVLDAVVVAPQDSSFMQQAAHLTGGLYFRPHRGRGLLGVLLNHFVCDTATRKQLDEAQALGVDFRASCFCHKYVIETGYVCSVCLSIFCQPSRSCTTCGTAFGAGGKAVGAGGGGGGAGAVGGGS*
</t>
  </si>
  <si>
    <t>C_460114</t>
  </si>
  <si>
    <t xml:space="preserve">MAPLADSASH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AAGPVGAVLAGGPSSRSLAGLPPAHTQPSPAPPLPPPHSSSGASLAQAPSPLPPAPSPAPAADSPFSNAATAGDGPALDYLHGPSPAGAGAGVGAGAGLPHVPSHASTHSRNSLPHSASHGHQHLHSHSHSAGPYGAPVPHYGHPQGHPPGYPQGYHAPPSRPLSTNERDVL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QRPPPPPPAAAGAAGGAAARGGGGGGLGRARQMSMELTAGGAGSTSASGPLSPRLHATTTTTTTTTAAAAATAAPPRSMLEVLAVPLPAGAAPSPADDWALLLEVVADVAATPAAPGAAAAAPGSARLMSAGLEAALDLMRAHSGCWGLRAWRVMLRRVVAAVALRVPPALDPVAHPAE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TGAGEAVAEPAAGADDGWNDDWDEVDEQEDEEAGAGHREDGAGEAGREGGAGSASQQGSRSGGALARDEGEAAASTSAAADAEEASAAAALSDDGGQGAGAAAGQRPAPLALASAFAAAPDAAAQAATSPPAAAFPSSRTPSATPGASAAAGTSPQSLLHSAALALPGPQLQLTSATSHDSMRPALARLEVEAADAALNLLLTCATAQPAAACSWAAEPSAAQRAAEARQQLEALCRTIVATAVAAAAAAAPPAAHHAASAAVPLEPAPLDPALPGSSWDHAVRGGVLARAILLLLHVPAAFAHHAKPHLPDPHGNHQGHHQGHQGQPHQQVGPEEEARRLALLPDVLALLGSHQPEVRRAVADFLEEVLAPRLALAAGMNLTGGSLG*
</t>
  </si>
  <si>
    <t>C_460115</t>
  </si>
  <si>
    <t xml:space="preserve">MFALIAGAVGASGGRLHRSATSSVAAGALWLQQLLPVPPASLASADQRRPASLLLLLTGTVRELRTGAAVRRRQLLLQQRKQQAALANAAVDDALLPKVALVGRPNVGKSALFNRLIRRRQALVGAKGPGGGLVYDTPASHVTRDYQEGRAQLGDLVFRVADTSGLEPRTAAAAGTIQVQRGRATSITAKLLSQSHLALMVVDAKTGVLPADEELAEWLRRHVPAGRVMVVANKAEGGRAQEGEGLADLFAALQPPLDAVSAQLRAADEAAKQRAEERRDREREARRREREVEVEVEEGRRGRRRPRLFPVAGAGGGAGGEEGLAAAQASDSDDEEEEDEEDAKPAGGLGVMKLAIMGLPNAGKSTLLNALLGEQRAVTGPEPGLTRDSVRAAYDDVGGEVAAMSRRAALTSLAQVHVVLLVLDAERALASDRVMSRREVSLAGTVLREGKALVVVANKADVLSVAQRRAFTKALQRHLGERFLDAGELPVVEVSARAGTGLDDVMPTALAAYTAWNKRVSTARLNRFMQKLQLRMVGTGLDRTLERVKYLTQLKARPPTFTAFMAGSTPVGREFGVFLAAQLREVLGFQGVPLRVWFRYKEKRADRLKRLRSAAVERRQQARDQAALGLTAAGYEDEVGEESEAEEEEAGSGQARAAARSGRTGAGAGGVSSSGSGSSGAGSIMELARQRAAELRRDVGINAGFESEDEQELAQQQQQQDQQQSCRQQHRQ*
</t>
  </si>
  <si>
    <t>C_4700001</t>
  </si>
  <si>
    <t xml:space="preserve">MGAPLDVEAGGANGNGDKAQNYVREKSFAPQGMRIIFKDLDYHVPSNTQKGVRAYLLKKVSGFFEAHQMAALVGHNAIEFAQSACPQVKEFLPGYNDAEYLVDLVTEADIAGHSDVFADHYANSDLAKENGAKIDSFLTESSDVLPEHIQKELAVRSATVTPWWWGLKTLVKYRTSKNYRDGEFLGPRIGDKIMISLLIMTLYLGVGDEFNDSNYINIAAVLFMWCTLPAFGAAAYVPALVLERNLFTRERNDGLYLVVTYLLSKMVDELLLAGLASLGISAYVFYGIQLQGQWVTFWLIYYITFHR*
</t>
  </si>
  <si>
    <t>C_4700002</t>
  </si>
  <si>
    <t xml:space="preserve">MPRTAAAAGDGGGGGAAAADAPAAAAVSGGFGTSGSGHRSHHCWYRGADISLRVSGVLKQLLDPSGSARCKVLVSTSAAEEGLDVPSCSWVVRYNAAATGIQLLQSRGRARLATAAAAFVSLLQEDTLDLRLHQKAREEERNMMEYCSGGGGEGGGEAGVDGPVAAAAAHPQQWIPSPLTATHPVQSL*
</t>
  </si>
  <si>
    <t>C_4710001</t>
  </si>
  <si>
    <t xml:space="preserve">MQPLTSFLRRQVEQGALRTPLLPSGEQAPPAAHHADDTTLTARDPAVDGPVLMAAVQLFCRASIARVHPDKSKAMGLGRFAHLTGPCPHTGVPFTTGAVTHLGVPLSCDSVAAAADLYTRRARGMAFVARLWAALSLTLVGRVHIAKQVLAAKLAYHFSFLNPSPAQLKELTDLVDHFAARSMHAEDASLVSHGNPLLLPKRETACLTYKDGGVNHVDLPAFLSALQAKTFALLAQPGRQPWKMLTRALLTHVRPASATTWAWVYSDAPAPAGLPARLAAAVGHVRSAAPAQQAGGSGTQPAAQSRLVEREAEWQRAAAQLTTTAAQHFHNNPVALDPWLHRTSAAAALQNTPARELQSYASPSQQSGEGPRRSARLQEQAAGGAGPSTGPATAAAAAAAAVEGDPRMPPPDASLLRAYAQARTWLQQLWACVAPQAAAPPVTDAGFMLGDRMASHRTAQGG*
</t>
  </si>
  <si>
    <t>C_4710002</t>
  </si>
  <si>
    <t xml:space="preserve">MRPRPSSQAAAPPVTDAGFMLGDRMGFWSRGPGCFQAAGGQRVCPCSTL*
</t>
  </si>
  <si>
    <t>C_4720001</t>
  </si>
  <si>
    <t xml:space="preserve">MRAVSRAPASGPAAQMLQKAGPANALPGPAARKAGPGGGAEAGPGGAAAAVPGGRAGGLTAAQEAELASITGAITGVEHYFDFASAPGHAGVAAAEALLALLQGGGLLAREHFSAVAPAGALLRLLDCVVVPARVAHLGLVILAQVLKPGGGGRQSHGLLAGLSGGQGGGHGHGHGHGQGPAPHCGIGLVLELLRVLGPLAALEPTERMLRFGPTESRPFPGFRLIGTGAPSQSLYHPPTLVDWRWSNQGXXXXXXXXXXXXXXXXXXXXXXXXXXXXXXXXXXXXXXXXXXXXXXXXXXXXXXXXXXXXXXXXXXXXXXXXXXXXXXXXXXXXXXXXXXXXXXXXXXXXXXXXXXXXXXXXXXXXXXXXXXXXXXXXXXXXXXXXXXXXXXXXXXXXXXXXXXXXXXXXXXXXXXXXXXXXXXXXXXXXXXXXXXXXXXXXXXXXXXXXXXXXXXXXXXXXXXXXXXXXXXXXXXXXXXXXXXXXXXXXXXXXXXXXXXXXXXXXXXXXXXXXXXXXXXXXXXXXXDRCGSLSSGRVGPGTHIILCGLVTVAAEAAAVPYMARAGLVDAGTRLPPPPPPAQAAAAAAGQGAEGGAAAAAAAAMGGGAGGPALSLASGPSLRNMPSRRQLGAGTSRRFSAAAAAGTGDGTGGADGGGAEEFDPDEDPRKRAARAAMKAGHTSLPGYVGIAPHPRGLVGLLVDSDAPGFMEVALGLMGLVAQHGTPYDPVKGGAPGSGIGGAGDQAVGSGGPAAWAAGGWGGVAPGGGTAGGGGGGGGGGAAGGGGGFAAYAAAAAGESGADGLGSGAPELDHGGIPARRLLMAGGWGSACSCLATAGSMCPSVPGLTAATLMFLAKEVYLWSEAARRIAAEAAEAASPRKAAPRRRPRVRMAGGGDSPQLGGGLSPLQSLEVQPTLSLDLAGLQLTDHQASGAVSGPATGRDDGLPGPGGRAADGRPGSPEQGPQGRPPRAHHHHGHHHEEDALGLDPELGACPPEVESLFRYDLPPSEQRAFRATAEWAMAALVRLTAEPGGDRNRYRLAQAYRDDAAAAAAAGGSNAAKSIFSGFGYAMTEVPGSVTTKRAGRTGDELVATTKWGGGWGWGGGGQGGGAAAGSGADAAKMAAASRGAGGDDDDDELARELAAASTGPKSASDPIGLLVQLTALRSRSRSSYIHIKLPALLLLRQFAGERLYRVRLVTEGAGGALAAVANDSAYDGMTRAAAAALWMEVSQTPEGRDPRWWSAMAESTSASAAAGGGGGGSVSSSTPRSAAAATXXXXXXXXXXXXXXXXXXXXXXXXXXXXXXARRQVGAEWGLLCEGDAAKAVFLGCGGLAALLAVAGRPLVTPGVQAAVCTALLNLSSYVPAQYRI*
</t>
  </si>
  <si>
    <t>C_4730001</t>
  </si>
  <si>
    <t xml:space="preserve">MDPAAAVAAIAANPAAFTELVAQLQDADNDRRKSAEAIFDALKEQSDLCMTCLARTLRTCPAVEARLFCSVMIRKVIYYRSESDLKAPVLWDKCSPAVQTGTKQALLEALVQEPDRNVSSKVSTAVSDLAALIYDKAGWPELMPAITAMLTSSNQQQVVNALSVLADVAAYLADHLKPQLQVRAGVGVTSSTCW*
</t>
  </si>
  <si>
    <t>C_4730002</t>
  </si>
  <si>
    <t xml:space="preserve">MAKRQACPAVLTLALAILACVDGALFSGGSSGRVSGGGADWPGPYRPDKPDSDAPLLPMHSGDTITLRSLALDAPCAAADVPATDSEPALHAALACSGPDQEDSSSSSSTQAAAAAPSSGPLLVIGGDFMTDTLRAGSSVFYLKSQTTNRFCAPQPVPAAGVSGGGGGGGGPLVVLCNKIHYDASCRWVATLKAAADPFVQSGAVGADADAPAGAVTLFLHPAPRSRSSADGEVVELAGCEPRGRRGVVVCGRRVDAQGPAAEFQVTATGGGGYRPGPGGGGDYPSGGGSSGGGGDYPGGGGDWPGGGGDWPGGGSGEIPGLPDGYDIPDGSGWLARGGAGRSGGGYRPDQKKAHLRQPCQAASCPCTAGATVLLTWPSRDKACDTPPDPQPWLAASSSSSSSSNPSTPSAACPLSGLVKRLAAALGRRLGLQQAPLQAPDATATTTATTTATTSTSAASAGSNAPADADGDAVSWPDGGGGDDYYDGGGGGGDLRHMVVYCNASSDPGPPQSYPPYAARTTAAAPAGSSGGSDSGGLASSWRQRLGAVLGRRAAGAGSGAAALSKSTSAVGGPGGSQWDTAGFVLLGADFASYEVTDGGEVFLKNQNSRKFCRPAGSGRKDAAAGLVPGELVCDAMTSGEDTRLVVELAEEEEDEEDQEAVMMEGAEEEEGRGRRLLHSRDDDDDDDDEDEDEEEDHDHDHDHDENDDEDDDEEDDEEDDEEDDEDEDEDEDEHEEHRHNKHGHSSKQPKGVSASAADGGDWPSGGDGDWPSGGGGDWPSGGGGKGGKATTVLVWLRLPGRNGRYCVPDHSRRGSPIVCDMRRPGPAATLRLEDATPGGGGWGPPYAA*
</t>
  </si>
  <si>
    <t>C_4740001</t>
  </si>
  <si>
    <t xml:space="preserve">MCGCSSVESVVAASEAFVGGAEGATQEAAAVAGAAAAAEPRAAIAIPALPAIAGAAHAAHPTAXXXXXXXXXXXXXXXXXCTGQCFGPSNACAYNIYGAHDWSDTSYSAWPAQALKQSWPLFATYQGDDIYIFGEPDGPHLEFLDPVSLQCFIIMQFNRTAIAPPVRWPDSGVDGDGNNATARLPLTTPSATQPGAAQPGATLAVAAVPSAIASTPTVAAVPCAVATIPCAIASTPTVAAVPCAIAAVPCAIASTPTVAAVPCAIAAVPCAIATVSSTVATISSTVAAVTSEAPSALPLFGGDNDTIVISPRPPQPPPLYSAFFGQVWPALPPGAPGAGMAACGCEGVAYVVARAESFVGAGNEGATLAEAKSAGMCGAALVEVFGADVCWRTPSPGPSLLCXXXXXXXXXXXXXXXXXXXXXXXXXXXXXXXXXXXXXXXXXXXXXXXXXXXXXXXXXXXXXXXXXXXXXXXXXXXXXXXXXXXXXXXXXXXXXXXXXXXXXXXXXXXXXXXXXXXXXXXXXXXXXXXXXXXXXXXXXXXXXXXXXXXXXXXXXXXXXXXXXXXXXXXXXXXXXXXXXFYKCYPKQGMPYQLGFESTITCNQNQNLCCNMYFEKTEFLIDPVCINTFQNTTVNGNTVFASFNTYDRGTAFYSIAKIRLGFDQATANNSEFCFSLNNVCSTLQSFHYASVVVMR*
</t>
  </si>
  <si>
    <t>C_4740002</t>
  </si>
  <si>
    <t xml:space="preserve">MGAPATAAGRHGAATASQLSPVTSLLPPLEDAPAATAGGQGPQQPRPQVLQPLLSQAASQPPGYAVRRLSSGLSSRSGGSSTGAGGGGGRSKRVRIAVPELGIVVDPGVSSGSSSSSPEQQGSSSSGDESDDEAGGSGGDQARQRSAATAGHAGPAAAAAAASLAHSLAAAGGSGGAAAGGGDSPASRRRRISFEAAAAGGLADSPYDADVDVAVITAADDEADDEEQINEDFFRGFGRAGRAGGGSPDADTDAAAAATAALGVMYQPGASPWASRGGATAGNSSFSARDVGGGAGALTAADLNQLLFAGEAVTGGGGGGGGGGGPQQPWSRNQLLVGAMDSTCSNVSTYERAAGPAGGGHVTTGGDGASTAGPHHHHAHHHDPTTGGGGDGGDGGSSGVLRRFSSSSAPAGAASSAGGGGSSCGRTRRQSGLMEIDAQLHGGLSERVADPTPPVMPPSVPAQLLAARDRAAAEVATAASLVALGEPVAEAVEQVEAMAAQLEATEAVEVEDVLPAVLAPGLREAPAALAAPVGLPREPPSVAEDAEEEEEEQQEQQEQEQEDETSVVRGSGAAVGGEESLLLGLAAGGGVALGGCIAGAPWAPPPAPALEPQHARHLHHVGSSATTASIATTTATGPTSGVTAISGSMGASGRMSPMLLAGYGGISGGAAAGAGGAAAAACHHGGAGSTAATSADVVYHRQLNSGSGGDDGIGGVRRLGSSPRAGSGSGSGALLTSSVLLPAASRSAAATAAAGAAADAAAATATMTSGSSRSGSSPRSTPTPGPTRPSALEVVVESAVLAAEAEAGAAAVAAISAAVLQRAVEQEEEEAEMAAELTAVALGREALQGDEAQPQTGTPQPSSDVRDLHALAAPKPAAPVSEAAAAAAAAAIGAPLASQAVLAEAAAEATEHMARYGEVWSSLGRQAAGAAALVALGEPLHHAAEVAVAVEEAEEEAAAQSSGAAAASFDDNDDAATPPAAAFAPPLAPLLQQLQQQQPESGAATASAAPDPAAAMSTAALALGESTRQEVAAEAEAEADDELEAELRGELEQALAEEVEQEAAEAEAEEDRVAAQEAAAEEEETRPAGSGGRVHGEEVAAAVLSAAPSESSAA*
</t>
  </si>
  <si>
    <t>C_4750001</t>
  </si>
  <si>
    <t xml:space="preserve">MVACTYVRAAAQRRHERRVAMYRLQAEAQAESHAAALRQEVQVAQAVRQSRRLEEAERKLRTAQGDAV*
</t>
  </si>
  <si>
    <t>C_4750002</t>
  </si>
  <si>
    <t xml:space="preserve">MQQRLSAVAAAVRQRPQQPLSFHQPQQHQQDQYELELQHQHELQHQQHQQQNYPHQQHHHHQQWHQHQQQHHHHPHWHQSQHFYPQQQQQQQQQQQQQQQQQQQPLQPVAEAEDPQVDANPCAPTRMSSSGSGSGGSGGEDAAAGGRRGGDRSGGGGPGGQHRAAAGAVGGGGGGPLQPQQQQPLLQPRQSQAQPQSQQPSQQPSQQPIRPHPFGDVAAAARHHAATAAALAAAAAAAPATAPAVEVVWNAPSSSAAVTAAALIRLAAAAAATPPPAAGTPLPPPSWPPITAAAAATAPNLYGGYIHASSSGTAPAGAAGMAAGGGSSSGGGGMLLPGSRLGAGFGINPGVGGGGAGAGAGGGGAGGEGAGSSISISLAGGTSSSSGRLGGGGGGGGGGGERAAGLLAPGALLAAAAAGGKAAGGAAPHMAAHGQLFAPLPHTAAAADSAGAGAAGGGPGPGAGPSSLLGRPAAAGFAAAMHAATGPSSAAAPEAGAVQQRSQVGAAATAAAGAGAPRLNPFGEMAAAAAALSPWPAAPLLLRSARSEAATHDGRFQTDMDALIAQQQHLQQQQQQQQQQQQQQQQQQQERQQQHHQSHSQPLPSLAIAGAAASPRSAGGGGGGGGGGGGDGSSNNSNSRGTGGGGALLWEPNATGGAPGEALGAVAAMHAHWSADALVAAGGGDGGGDGGGTGTGTISNNAAGIVVTDAIHGLQQQQQQRQQQQRQQPLQYQVPAAGPQTAPPPLAAQPPPPPPQQQQQQQQQQQQQQPQVWQAWQLQQQPMQMQVQQPPQPQQQQLPHSAAAAATAHGAHATAATAAAGGWSTSPSPPTSASQLQLQQLQHLQQLLSAQPPPPALPPLAPPPPALPPPQPQAPPPLHVQPASSHPPPYPLLHQYRMPPPPPPPRTSPFPLDGSSSSANAATSSSAGTTSGSAVGSTTAATAALSLAPAAATPAGAATPATAATPAAATNPASASLAAAFQAPPFQQQQQQLQVAALPAAVAAAGCVNLMAVAAGAGAGAATATATATAVATAARAVAVTLSVPPPGPLQLLPLNPFAAVAAAASELAATSTTATATMGAAGAGPDTTASATAATSAAATAAAIATTAAPLPVPMVAEALQRLQQALAAAATGGGGGGGGGGGGGGGGGGGGGGGGGGGNSAGAGGSGGRAAAAAAAAAGTEAAPVSSAAVAAPMAGAVTEGSQQWRAALLLSSGERPAAGEEPQQQQQQRR*
</t>
  </si>
  <si>
    <t>C_4760001</t>
  </si>
  <si>
    <t xml:space="preserve">MYRTNFADAIECVRGSAGRVVAVTSPEKAGKVLEEKPGFWELKKVL*
</t>
  </si>
  <si>
    <t>C_4760002</t>
  </si>
  <si>
    <t xml:space="preserve">MSITHKFADDESSQYNAAGRLLLHCCAPDSVYERDLPYVYGVQPPSRSYGTAALRYAVLSGGVRHLALLYRSDDPYSAAVCEGIRTAAAGIVRELVPGLKLYVRQYNAANVTAASATDGAVFYRGLARGAMAAGVDGVAACDTYAESGVLAGAFVEAKYYLRAFFLATGPNTPKWVDTLGAAGEGLLGAAQWHPSACYSPAGSSSNNNTSSSSGGGDASSSGGGSSMAAAGTPATQLAVGLMGSSRDFLNAYRAATGTVPGGRAAAAAAAVTALAAALSTAFNRCDLSGVSTADELLYGRGLLDCDAAMSLAAAAAGAAAAAAAATANATAAAAAVTALPYYGPGFANVTGYELVVAALQRLRIDESFFGPIAFDSLRRNAALTPLTL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GTIADTPRSTCGTCCTTARP*
</t>
  </si>
  <si>
    <t>C_4760003</t>
  </si>
  <si>
    <t xml:space="preserve">MPGSLRAAEARDPEAWGVWAEALAEAVAVDGRGRGG*
</t>
  </si>
  <si>
    <t>C_4770001</t>
  </si>
  <si>
    <t xml:space="preserve">MAPRRRSARALVADSTDEEQEHVAGASGERAAAGSGHGVAAPAGPEPHSAPSSEITPTGDSTQGSDDSSSDSDGDGEEGEEEEELVGPLAPPEGTDEEGEDEEEPSYVDDGTDPMEEDEDEDDEEDEDEDEDDEDSDNRRPVSIQEFLAWRMLGRVPDSVRARDDTQRRYTPYEAAEPQSLPRTTDLWHHLAVGTGPAPPPRRNRAAHFDRLLAAARSQPAALAAMCYLGPRAGGGTDPAAAEAAVRTMVVGAAAAAAGTAAGGDVGTSGGGGVCAGAGGGEAAAAAAAVAPAFASPGSGGGGPVGSSFDCVNSIANITEVHEPLSFDDTQRGPNDDFRLGRSFGIWSVQWSGDGREIVAGTNDQSVVVLDVETKRVVARAEGHQVWDRRTMPAVSGSAAGSGAAAAASANTSPRYAKPVGELNERMGGGAVLKSTRKT*
</t>
  </si>
  <si>
    <t>C_4770002</t>
  </si>
  <si>
    <t xml:space="preserve">MSMCIARGSVRGCARPVVAQHRPARSRVVSIACSAAPPAESSSTAEPAAQAVVTKKVTIRKPLGLVFEQARDGGPIFVAEVTAGGNADKSGAVAVGDILSRCSAVVLKAGKEGRYENEGYGERPYDNWETIEYDCEGKEFKTVMTALKSNNERWGKMDVTLVLRKP*
</t>
  </si>
  <si>
    <t>C_4770003</t>
  </si>
  <si>
    <t xml:space="preserve">MPKHPRNHPPPHTHPAATAPGAPPPAPPLAWSPHPTPPPTERAGREKGPPQPTAQPPTPGRWCPPQSPAPAAKGEAPRGPHEHTRYTQAAPPLTHISPAHNVNPDPIHPQFQPHLAQSKHNPTQKLKPSPPHHHAFLTTFLRSPTLPPHPPSPLPPNPALPLSPTPHAPLLAPPPFRTQMGPTRWVHKALCPPPPPEHPAPHTHTLAHSPSPFPPLPLSLSPSSPPPFPLAPPPSPPPP
</t>
  </si>
  <si>
    <t>C_4780001</t>
  </si>
  <si>
    <t xml:space="preserve">MALPRRRPGVGDGCNQPHKHRRRRHSNSPAPKGAGATVPDWAVCRVPAGRTAVLAQLHDEFTGWWRLYSAQPADTPLPSDVTEQLDDAAQQVQTAYMDYVLLDARTLRSAKRGLADPGGPSRRQRQHRSRSTSSLMSLGSAPLHPGGASSGAASMSTSSGGAPPSQGGAPRRKRHSSNSNRNRHGAAVAGGAHNAATSDGACTQWEADKCFLREAATSIHRRHARQTRDGLHGVVLAADTAAALADRPGASAAQXXXXXXXXXXXXXXXXXXXXXXXXXXXXXXXXXXXXXXAEGSGDGALSDAELMAALAGSANGKAPGSDGVPYEVYKVFWALLGPRLCAAAAAAFVAAADAHDGGEMAAALPASWREGIITLIYKGKSLDRAELASYRPIALLNCDFKMVSKAVSARLQPALDAVVDELQTAFITGRWIGDNALYLQGLIEWMRLDVGAGGTPRQGGALYFLDIEKAYDRVHRQWLYASAEGLGFGPRMLRWIRLLTANGSARVCV*
</t>
  </si>
  <si>
    <t>C_4780002</t>
  </si>
  <si>
    <t xml:space="preserve">MVSKAVSARLQPALDAVVDELQTAFITGRWIGDNALYLQGLIEWMRLDVGADGTPRQGGALYFLDIEKAYDRVHRQWLYASAEGLGFGPRIFFFRNHPYKVEQGQTRCPPAA*
</t>
  </si>
  <si>
    <t>C_4790001</t>
  </si>
  <si>
    <t xml:space="preserve">MHPSAWPTQQVWRLTCSVQHPAPPAHGPSDPTLCSMHPSAWPTQLAWCLTCTVQHPAPPAHGPSDPALCPMHPSAWPTQQVWRLTCTVQHPAPPAHGPSDPTLCPMHPSAWPTQLAWLLTCTVQHPAPPTHGPSDPTLCPMHPSAWPTQQVWRLTCTVQHPAPPAHRPSDPTLCPMHPSAWPTQQVWRLTCTVQHPAPPAHGPSDPTLCPMHPS
</t>
  </si>
  <si>
    <t>C_4790002</t>
  </si>
  <si>
    <t xml:space="preserve">MLKAVVAAGPKYAPPGYNKIRTTLLDKVKKHVKEKLQPFFEKNKRSGCTVTSDGWSDARNRPILNIMVCARGEAVFYKSVDMSSVLNKTGEEIAQVIIAAIEELGADDIVAVITDSAANCKVCWALDALLPT*
</t>
  </si>
  <si>
    <t>C_4790003</t>
  </si>
  <si>
    <t xml:space="preserve">MALHGHEDEELFDYDEDDFETAGEPSSEPPAVDANGDTEIADVKEEENAAAGPSTPSVVLSCRCHHCGHPVSVALIAAETAATTGGNGGAAGGSDGRVATGSRELAAGAAPQPAADLNGAASPPATDDAGMETEEEDNRPTPAPKRQKRADGSGPSAAVTEIADGSLPCPPRTSDETKFGVSEAILKARKVDGLCFVCGKSGHSVKAHVGHDNWQTVVRKGGQGGRGRGRGGGQGGGRGNKGGRGGAAGKAGGRK*
</t>
  </si>
  <si>
    <t>C_4790004</t>
  </si>
  <si>
    <t xml:space="preserve">MAKKMVRPSTSPWSAPILFVGKKDGTLRMCIDYRGLNAVTVKNRYPLPRIDDLLDKLRGARYFSSIDLQQGYNQIRISPSDIPMTAFRTPVLSFGLVNAPATFQACIDRMFRPLIDKGVVVCYLDDVLVISRTLDEHLEHLRAVFGADQLL
</t>
  </si>
  <si>
    <t>C_4790005</t>
  </si>
  <si>
    <t xml:space="preserve">MGHSVGSEGRSVVHHWHAQ*
</t>
  </si>
  <si>
    <t>C_470001</t>
  </si>
  <si>
    <t xml:space="preserve">MWDKAGSPEAAGAAGPSTSTASPPPAAGSAVAYTGPRQPLVVEEVVPVFTLSDTCVCYMSDSGSIKLRVEVDKDLVKPGEVLEVATEADGSKTQMAFPKLTLEAGILVQLHDRHAAGETASAADFTPLLRHDLAGLYPSHLARLMEKLGANGAGGKSKAASRFSMRMPPDLGPSVRGQLVTRCLAVRLIASPDDREVLAAMRPTAVARVWLDSEPPRSVDPAGVLVHVA*
</t>
  </si>
  <si>
    <t>C_470002</t>
  </si>
  <si>
    <t xml:space="preserve">MSMKTLADYIRWRNKEPIKASVEEWRPPVPVINYDKPQNDVLSALDKDPIVRRVLINPKVKPPRVFPILGSPGYQFFAGLWTGAMLTFIFTSKPLGRKEVEDLVKYDPAYFPEYAKSH*
</t>
  </si>
  <si>
    <t>C_470003</t>
  </si>
  <si>
    <t xml:space="preserve">MGFYTYYREMWTPAGESFPSVEVRRDPEKQWKHDDKGYSMGVFDNRSRPFEYNLPTQGVVHSGPQYETESRTQQIGM*
</t>
  </si>
  <si>
    <t>C_470004</t>
  </si>
  <si>
    <t xml:space="preserve">MSFDTKKATEKVNNVLGEAINLAKEDKHAALTPTHLAVVLFEEPHGLAKVAATKVAGEEVWRSAIRVLRKRLTKLPKVDPAPESVSPGRELSKVLTAAAKLQKDRGDAFLGTDTLLTAVINAAEVSEALGEAGISKAQLETALSEVRQAAGGGPINSETADANFDALAKYGTDLTANAARADPVIGRDDEIRRVVRVLCRRTKNNPVLIGEPGVGKTAIVEGLAQRIVKPMLARGELRCIGATTLGEYREHIEKDAAFERRFQQVLVKEPSVPDTIAILRGIKDRYETHHGVHITDRALVVAAELSDRYITTRFLPDKAIDLVDEACANMRVQLDSKPEQLDALERQRQRLQVEAAALAKEKDALSKARAKEVGKELAALEEALRPLQMKYAQEKARLEELRRLGQKRDEILVNIQIAEQHGNLARIADLRYGALPDVEDRIKQVRAAAPSDAMLSEEVGTEEIAVVVSRWTGIPVNRLKQTERDKLLSLRSELQQRVVGQDAAVAAVADAVLRSRAGLAARGRGSSFLFLGPTGVGKTELAKALAQLLFDDEKMMIRIDMGEYMEKHSVSRLIGAPPGYVGHEQGGQLTEAVRRRPYSVVLFDEVEKAHAEVFNVLLSILDDGRVTDSKGRTVNFANTVIILTSNLGAEALLHAAHDVLAHPGKAAAGQDPYKAARESVLAAVRRFFRPEFLNRLDDIVVFEPLRPEQLVDIARLMGNELAARLTPRNITLTFTEPALQFAVSHAYDPAYGARPLRRWMEQKVVTQLSRMVVGGDLPDNSNVEVGLAEGGRDFDYRVWPKPAAEAGGGNGSGAATEALLKKARMYSVEHPDEGEDSMDEGDDVGAMRD*
</t>
  </si>
  <si>
    <t>C_470005</t>
  </si>
  <si>
    <t xml:space="preserve">MESKVEAADVAPAGVVEHERLPAAKRQRKGAEAKPALETAKRASAVKRGDEKVEDDTGAGVQAVAAALPAGKADKAGKRRKGDTATAAADAVARASVSVAGAKQDLPTRKGVPAAEAEAGPAAATEPGADTDARPEPGAGAQPEAASSAAPAPATAVEAAAALAAPAAGPGPSETAAAAAATAGAGTGAGAGAGAGAGAGGGGAGAGAADAEDGVVEEVELEDPEDGGAQPGAAKRRKVTFAPNAQATDGAGWHAFTDRTFALTKLRNRYNEYRREVEAGGTAREPRVAPRKPYPYPLQFKVREVLSLLPGQKGTLKQVWVAIAADPLFRPALDHHPQRQPGAMLWQKQVSRVLNSGSTYGFVDTGERRQGLIVYAYDPDRDFTKGRGVQHYIKHQKHPAITAAGAGTATSATAAGAAAAAALVAVPAAAPAAAGAAASGAGAMVAPQQSEQQQELPPGLQNPQAGAEPVNLEEVRERWNIVMRDCRGYRRRRGKPAALEAAGGGAGGQVEEEQGGMGEGTGAATESQDDEEEQEHDATETETEDVEREPRARTKSKGSGVRARQRAGSKAGGIGGKAGGQQRAAPNSRKREHLGAPRRREDCGRAGEAALAAAAAAAALAALESGSAELSEQELVAAAMSMAGAVY*
</t>
  </si>
  <si>
    <t>C_470006</t>
  </si>
  <si>
    <t xml:space="preserve">MHSNGCLVQRSAQLQRGSRRSACRRLVASERGDARIRASSAVLPRRPLPIRASGNNLTTTPWSGPPARGPGGKPAAAASQPSNTDGPSLDMSRGLAALIAVNALIFAGAALAKLPPIAGLALYNANGAWWQFATSSFVHANVAHLSRNMFLLWIFGSALRREVTGPGVWFTYVVCALGANMAAVYALGAKAKVGTALLGVAASGGVAGVALAALALSARPSLRWIMGAALAVQFTFPALLAAPVPYMPXXXXXXXXXXXXXXXXXXXXXXXXXXXXXXXXXXXXXXXXXXXXXXXXXXXXXXXXXXXXRGFMAALKAPAMSWLWGAAAGALIVVVLARLPVPPE*
</t>
  </si>
  <si>
    <t>C_470007</t>
  </si>
  <si>
    <t xml:space="preserve">MAASGVRHQKLPRDSAAGQTLGQWTHKLSHLAQPLQKPLATLGVPAAATAADLTRTAWPALAIPLGTTTAAAGMSPSMQGPTIPTSIAAATLPAIADLIKQQSRASAAATGGKGDMDATASPSSALRSSGSSEASGSAVAVDDAMLEPAGASVASQAHQPQPHTPPMPAPQPHVQQLPPHHPHHQQRRSSSGAGGRGGGAASSSIQLNKHIMACRNTEELLALVQSRGAHFDYFNISTALARVPKLAAASGPGGMAGSSYGGYAGAPPPPPPPPPPAVSNGNGNGFSSDGSGPLAHLGQGGSGAGGVLPGDLHVDAAGRLLLDHLAALMINQINSFDARGLANSAWAFGKLKYVPAAGTSLPTVIAAAALRRMGEFSPQNLSNLVWSFVYMHHVDEALLAAAARYVVARVGEFKPQELANIVWAFASLGYRDEHMLHVVASQAQRIAPLFKEQELSNVLWALGKMGLRHRPDVLESLMVETRTKLPAFLPQGISNVAWALAAVGHVDELFLDRVVAQCGRQLGAFDVQALANLVWAMASLGYYQPPFLAALVNECLARGLDRLSPQNLSNILWGCATLGHRDPRMLSAWAAQTLEKLPSFEPQGLSNTAWAFARLGFHSPQLFQALAAAALHKIDGFTAQGLSNLAWAMATAGHAQPRLFEALARQAAALAPTGAFNAQNCSVTLWAAASLRHYDQALFDAMLRRLVAALEEGGAEADGCEPQNVANALWAVARMGHSLPAEAAAPLLRHVVALMPRMSQQELCNSMWAVAAYHAQLMFHSHLARAAGMPLSKLQALAAADPAAGSRSLLPCLPEPLHTVAASMWAASARDVHVSRFHQEVSGALAVAGVPHALEWMTDDQHFSVDIGLQVNARPTAVEVNGSHHYASNDPQRSLGDTAVRRRLLQDRGWNVVDVGFADWESMGRTLAERGSNLVGRIASSLDDWDWRYVGLPQRSAAGAAAPPPAAVVAPSPQPAAAAAPSTAAAAALAAQQQQEQQQAAAAQALAAALGLGPLFPSTAAAAASAFSSLATPAGPALDLDLDMELAALAGWSASSPFSELSALALAGGAGAGMGAGAGAGASLADRTTSSGSAMDEAAVTAAVEAAEALGAMPGGNLLLQQQMYDVLGLSRSAGMLAALQAQAAAQQAAVLASQHGNDEEVVSDDDLERVVQFALA*
</t>
  </si>
  <si>
    <t>C_470008</t>
  </si>
  <si>
    <t xml:space="preserve">MARAAELAQQLHAHALQALAAGHPPLETLQALQAQLPADPAAAAAAAAAAASAAAAAVQQHNQQQQHHMRLQQQPQQHQQQQQHLHTHPYHLQQHPQLNPHHHHQLQHFEHHQQQQHQHQHQQQQHEQQGHQQQQQQQLELHGGEVGAGELPMPTAEVIAAAAAAAAANAAATAAATATAEATQPAGAIVLYAGTGSDGGAGPAGGGAAAATPQQDGDGRGRKRRREGQDDGSGEQDGEDEDPDAAVAAAADAAAAAAAGSDSDPAAWSQERVRLVFAVAKADVAAGRKPDYPELMRMLGWASLPDQHKLVYKLRNKYAVLKRLVQSGASSLEERAQERVDYPYPLIRKVKEAMRTLPDCTGTALEVWAAIEADASYSQYLDRRPSAADGGRQPRWKKQVTRILTSRPKFGFMATGEKRGSHKVYKYDAAQDHTSKKARLKFVPAEPMPGGRGAAGGGGGGGSGGGGGGAAGGPVHTGAYGAPDDEDDEDGPEDDEDGNDSDRGEGNGGSGGGRVGGGREPRGHRVPSALLDVGVEPLLGKPRTRPICIAPGAPLPPLVGDDTGAAGYGGGGGGGRERHPRLHQANGRGDVLPLPLPAAESGGGGAGALTGMSQLGQMLAAALSAMNGAGGLDAAAGGGGGGAAVAAGGGGGDGGSEAGGGEPGSTQAQLTAFLLQLSESAALSGAQTEGAAALAGLAQQPQLLSAMAAAMASAADAAAAAAADANSADPVGQLAADIAEAAAAMAAAAADGGVDMLTASTPGRFPPLPLPAPAPSDHDQLPLPLPPLPLPPAPGHGGTRADMEAGGNDGAGVERGDERPGLPPSPLPLPLPSPPPQHQQHQQHQQHQQPQQHQQPGYQTPHQQQQQPQQQQPQQQQPQQQQPQHEDSRRPPLLRRTLATSRRLANHTHTITNNPTNKHINTSSNTSSTSSSTSNRHKPCTHRESWLLLQQRRRRRPRPPSA*
</t>
  </si>
  <si>
    <t>C_470009</t>
  </si>
  <si>
    <t xml:space="preserve">MLSVLSVHVVDICPCWYEPKGEPPRAQVGCYINRDTLYDDMVTTGWSWFPYITPTHNFNVTAPGWGYGGSAAACAEPFASASSVSFWVRDRYHPGTAPPLKAPRGEDGWLQFTLPFDSTFNCGDKKSTRDKISFQ*
</t>
  </si>
  <si>
    <t>C_470010</t>
  </si>
  <si>
    <t xml:space="preserve">MAAELEVPVGAFTCEVVPRRRSSWPRNQQQGNGQGQGPDDAAAAEQQQQQQDQDLDEVEEATRTLFVQLELTITGPGAEVHLATVGSSYNALPGGCTYATIIASCNPAVCRASASAAARRQRRQLAEAVPAAAAALASLERMLGKPLPVQPAVAVAVAAVAASVLVLLPVGALMATGVRRLQMKRREWAAAAAAGGATAAAAAAALALRRSGGGGGRSRSRSRNLSRRGSLLGSVCEDSLVASTTSGIGGGTACATAGGGSSGLCSEGPGSAPATPMRPPTSGVGGGPGARISGGGSSSGNADGGGGLTPPRQLHSTLSERSRSPSPGMPPRRLRQPQ*
</t>
  </si>
  <si>
    <t>C_470011</t>
  </si>
  <si>
    <t xml:space="preserve">MTSAAAAAAEAAAGSTAGSAGAPETPPTATGGLLGSGSAAAAASPGPGDGGGPDDDEGHLGAAGRRASVWRQLMRKATTVWGYRRPLRLAVAVAGVAVAVARVAVAAAPAASPASSPDADLAVTAADAADAAAGGAATAPAAPDGLQVQQAAQAAAAASALQQRQQWVMMAAQVLREAVALGNARLAKALLHSGLPAPADAATTVLTASGDRSTADPAAAAAATAGQCLAGAAAAAP*
</t>
  </si>
  <si>
    <t>C_470012</t>
  </si>
  <si>
    <t xml:space="preserve">MKSGGVPNPGLGKRALPRDANTTEAVASLYDHHILHQSNKALGTRGRKGRGSRGGGGGGSGAADGHVPACDRSGGKCSLCAMTRGAWCEEYHRQDRVPWKPGPRGDRECPKTKWGVCNGVGNCHYDIGVCQCPAGWKGRACDAPDKRPCTNGHKSQNDPVDLIVTHIGADGMDLDLSEGGWTASRCAGFCDADRASCWCPPDTKHGRRPPPPDSPPWVRWSQRGRPIGEACKPGKVPNKEGKVVENDWGNKGMSLSDLWGPKSWCNADSAGQVPSSAKCLDGWYGHDCARRKAGEPTDVPGSTAAGSTASEQAPAGRLRPLIYIYDLPPEFNSRMHQFKLTNDHCGYRQFSGPSNSSELFADGYSVEVYFHEVLAISPHRCAGGRVYWDRRGGRDHIWMTNHDEGACYMPTEIYNSSIMLTHWGRLDLNHTSNTAYGPDNYSTGLTWPDINGGRDVTELWAGHPCYDPKKDLVIPGFKPPEHYKRSPLLGFPPYQRDILLYLRGDVGKHRLPNYSRGTRQKLYKLSQAHGWIAEHRIFIGEKYELVGDYSDHLARSVFCAVVPGDGYAMRFEDAVLHGCLPLVIMDRTHAVFESILDIDGFSLRISEAALDEHLPALLKAIAPEQVXXXXXXXXXXXXXXXXXXXXXXXXXXXXXXXXXXXXXXXXXXXXXXXXXXXXXXXXXXXXXXXXXXXXXXXXXXXXXXXXXXXXXXXXXXXXXXXXXXXXXXXXXXXXXXXXXXXXXXXXXXXXXXXXXXXXXXXXXXXXXXXXXXXXXXXXXXXXXXXXXXXXXXXXXXXXXXXXXXXXXXXXXXXXXXXXXXXXXXXXXXXXXXXVGRDKSTG*
</t>
  </si>
  <si>
    <t>C_470013</t>
  </si>
  <si>
    <t xml:space="preserve">MRRLLLAPPAAPPPPHFLSYAYAHGPLVNTALRSATQRSLGIKEDDPEDLRERMKELHTQVPPEHPYQPVHNFPVHTDAFATIMQWLHSRIKDTRGPAAGATTAAPGVGGGGGGGVTSEQ*
</t>
  </si>
  <si>
    <t>C_470014</t>
  </si>
  <si>
    <t xml:space="preserve">MAPAAPAAAAAAPAAVAAAATEAAAAAAEAAAVAAAAKAAAAATEAAAVAAATEAAATLAARTEAAAVAKATKAAAAATQAAANVKKAAAALAAATDAAAAAAAAVAAATKAAAAAAAAAAAVNEAATSATEAAAVAAVTEAAAAATEAAAAVTTEAAAADAAAVSEAAVAAISRKIRQAAAAGGSYSVVASGRDDVSRGGRAGLVVAMLALRWVAPADLTAEHLCALAAPAAAGGGAGAAAAAADAAATAAAEAETAEAVEVLLRVGSTVYGADSRACYDALLQAIGRG*
</t>
  </si>
  <si>
    <t>C_470015</t>
  </si>
  <si>
    <t xml:space="preserve">MSVSIGPYPCAVTCEAAPGLSGTYWVTVRRVSAGGAGPNSTTATTVTARLWGYTYTAGRSSSLRVVRPSAGPPGAELSVIGDPTGVVRSDCTPSVTGGDSECLGDVRRLEPSQHDRDSQPTPXXXXXXXXXXXXXXXXXXXXXXXXXXXXXXXXXXXXXXXXXXXXXXXXXXXXXXXXXXXXXXXXXXXXXXXXXXXXXXXXXXXXXXXXXXXXXXXXXXXXXXXXXXXXXXXXXXXXXXXXXXXXXXXXXXXXXXXXXXXXXXXXXXXXXXXXXXXXXXXXXXXXXXXXXXXSVYPEVVSISPATGSAAGGTRVTLRGRGFPDLRRQLQGGSGGSGGWGQRERVSVWLGGAPCEVVDSTYSSATPIAGLYPGMRGVEYEFYPLGEAAVPPYNELWRLNASGSRGNNSNSSTNGSSSASSSGSGSSRAIRVEDVPGAYRVVLDGRMEGRDDDFNRSYACSRMRGFFVAPRTAMYQFIVGSDDYAQLNGTWINGTTGTSNSSGSNTGAGANGWEVTRLLARNTGAYYVDWWTQALSSTVHPPVPLAAGQPLLLDVAHCNRQGPGIAQVGVRILGDTPQANSLSETQRVVVAGSRLGRSLAVKYLYAAAANTSALALVQVTLATDSAARVANDTQLGLQLTLEVGSSNGSSAGGSSGSSPAAVRVNVTLPVTAVAGEMTRLVRNALLAAGAIQLLPPATAANGSSRGSNNSGSGAVGPRMRSNATAVGVRKVVNGNILTLEIGVETWALQPPPSPLPAPSNGSSSSSGAGAAAVVPPTFTVLAAAVVVVPPTRNTSSNPSSVAIVPDLTSPTCRFANLLMAPVPGSAAWAAYHAPPRTAPGPSPPNLTAVYSTFNISVDLNPVRPAADVDPTGSWILSATNPGAAAGVSFTFSWNSPPEALAAALLNLTSTTMDVRMSGILGGASSSGNGTSSSNITGITAGTGGSGSVTSDPSASAAASAPLPPAAPFFGGDDVFSPPPPPPPPSGPASGPAVVGDGPVREGAYLAIVWNVTVPSWSLFVPAVSNLTLSAVPGDGFPTAAPTVVLPVTGGGSAPPLLPATAGNASSGGTDSTSGVAAAAATPPPVAMMAVETRPVAAPPTGVIRLAYDNECEYSAEIDVYWETSDVIGAKLAALPGLTKPRRSGRFYANDTSLHITFQMDPFLHPGDQPRIRIADTRGLSGEATAFYATSDYAGSNDTLYFPLPVDFMRLTPPAVLSKQLVITGSGFTPSTQANASIASSAAAAAASGAAAGLLPADTLEVRVGGAPCVVTAATDTTITCNLTLSAPAQSQQQLAGQAPPPPPVPSLAAGLQPLTVYVPGKGRAAGAPVLVVDALVVTSVWPQQVSMYGATLIRIGGHGFVSSASISILSSAPSTAPGATEAAAGAGAALVGPCAGLRVRVGGVGCSLVECAPDHLTALYPGPAVPSAAVAGDGVMEVELQVLAANGSVITSSYLTQQAAAAVGMPPAPSTILSTMAPAITAIDPRPSIQQTQQPQQAQAQAPLSAAGGDSVRVTLSAAARPSDVLGVFLVPSAGSSSSTGANSSNSSGSGSGSTGSCSGSGSGAVGMTPLAAALAAAVPCAAVTWQQQPSSSSSASASVAVCTTRPMPPGSYQAMVVLNGSSTASGGSSAAASANAGGSSSTSSGAYYAQGLTLLSSGSMSVDLSVTSVSPAAGSVGGGTLLTLTGFGFVAAGAINSTDAIRVFVTVPVSDTFPTGLLPCDVTSATATQLVCRTRPHLAATADLDDPLATKRLPKVTPAATVVVSIFVGYLDSPAVPAGVADVQVLVFGRNLSAVTTARLLLLPASFGTDGSSSGVSLGAGTSSGAGASISPAAAAATLAATEAAILAAEVVATPVAAAAAAAAGPAVEAVGFGVPGDLPVGRYAVQLVDTYGGVSVDPFQAGILIVQLQLGSVSPAALSLAGGLPLTLTLSGPGLLLPGNPAAHTVTLGGNSITGGNSSGAAPPPLGPAGLSCPVLNVSSDGRQLTCRAPPLTGLLLAEFWNLPEGLSGSVLPPLEIYMNPDIVTTQPGGVAFNYLTGQSPLPGDIRTRFWGARFSWYMQLTRDENVTFSLAADDLCRLLVNGVPIIPSAGSGGRTAAATLRAGINSFVLVFLQYGGTAWLRFLVAPHPGTGTPVAPDWSRVTPVPPGTPLPVTLVLNGASAAAGCDATQLVLRLPLAAGARQQPAA*
</t>
  </si>
  <si>
    <t>C_470016</t>
  </si>
  <si>
    <t xml:space="preserve">MPTSLRLSWVLPYAANAGGGGGSTGSWPDLLQSPPQPGNPSAASVELEAVAVAADGSSSSSAISSGGNGSGAGVNYTIWACVQPFGCGYHPFDFPVALQLNGLDPASPTAGPTTGGTAVVIRLRGHSQDPGQVAARFGSSICRITAVDARSITCITGLLPYDATQSDPTVARVLPLSVTPRWGAAEVTDPGTTFTFLPDQDVYVTSVAPAYGSTAGGTRITITGRGFTPRRLPQAGDDVAVAAGRALLLDVSPPPLGALLVLGWLVFDDTQPALELQARSILIDGGGRLSVGSADQPYASAATITLLGNPPAVSPDDSGGVSGCVDDGASGAAGGLPLYGTKMIAVRQGVLEMYGTPRSPPYTTLNATANPGDGAILVNGAVDWKAGDRIVIASSSFFADEVDEATVVSVTTTTTSSPSGDVVSRVALDAPLSYTHLGVVVAPPAAAAAGLTRPAQPLDMRATVALLSRNVVLQGDAASANSMFGARSGLHPPHITNATPAAGGPSAAFPARFRAAA*
</t>
  </si>
  <si>
    <t>C_470017</t>
  </si>
  <si>
    <t xml:space="preserve">MDAEVKNNARPRGWYTTMPSNVLATGGSSNGSSSNGSSSNGSVSGGFASNTAHSALLYGLRVHPEYFPRANPCSRYAAPLQQAAAVFDGLTAFKCGLKGAAASVVGLVQFRGMALGDNGGGPVTPNTTLIKETGAQAEIAWVVDDRSRVTPLLIALAGVFSTTLYGRTAAGAVGTAGRWPNATRRIAGVATQSSVPGSSYHQSGLALVNVTFARAYLTGRLAVTPRAPWPQHYALEPCARCAPSTGGATAFLAGAQFVDGAAGDEAAALAALAAAGAAAAGDLTDAGVPGGSVVARLVRRPALAFWSWPFQGVYEDTDGSLLSAAALSPLLPLPPSVLQALGGASSNSSGSISSTSTAGGSAGNVTATSTAAAAVAWAGATFHSGVSFSRSLSYGGTGSSNSSSNSSSAAALPGIFDPESCVLLRGLRGQPSSNEGVVCAPRAGPFRRLIISDVGPTPDLAGQPLVVVDVATNRSAWVQPSTSNDNGGYVLVLPVRREFWIHWRTDTWERLDPATYRWSIPPPPGTSTTQSLATVSFSDTAVTTYLSGASTSSVRIIAATCPAAGCDSPPAKFSALREPYLRWSRVSTWASRPGGKPAPGANVTVPAGWALLLDESPPALGSLVVLGSLRFDPLQDITLTAAAVMVLAGGSISAGTPSAPHPRIARILLTGSRGGAGWRLPSAAGPGYAAGTDLGNKVLAVLGGGTLDLHGRAQARRWTRLARPAAPGDTVLRLDVPLSDLDGSWQPGDRVLVGSSSYNQYQSEVRYIVAVLPYSALTAVDGGGGGAASADGNLTAVVLDSPLRHPHAARGRSYPVSANGNSSSGSSSNGNATLSVDLRAEVALLSSNVGIAAAEAFDSSSSGLVGPGSGLDLADLYNTDTGSSSSGSSSAGTPRAGSSITVDGRSYSRYLRDCAVVAGVGGNVAVTGNQTSPYGALVSGSVLYGTYGGANVLLRTAGNTLRQTLATGAVQPSIAGSGTGSSSSSTGSSNGSSNGAYVANIQVVQAGNWVDGNVAAGSDRFGFIASGVPCATTIISNTSSSLPPSSSNSSVNSSANTTTTAANSTTGAALDGDGDPGLPTWALGSFRNNTAHGCLVGLWLRSSAASRAAAPGGGGGRCTALSNFTAHTNWDYGLLTLRGIDTDVRMYDVALLDNRHAGAALLRQGGFTERAGVSWRGGLLAGRTSPVLCALCASPSDAGCHQRLTPQSYNRALPYTPSIGFVAAAFALGFANSAGSGPWEAVTSYPTVFGHANITGITVADFEGASGCGGGSFAFANNPTAPDASHPHFFRRITLANTRTDGSSQGLFLMRGPDPAWRNPLDCGTANYTAGATPLPLNCAGPSRTLFKDLDGSLGLSPAGSPVTVLGALPDGPRPQPLAQAPPVPSGSGCIYRGDLGTYVCAGPAGGEATGVFDPQLFVLASRDSDNQVRGPEAVAFNVSGSVDVVVPAMDQSWCFDGVMHASSGGGGNASSVTSCRRRLSAFWSYVPTGGEVGVELIGNAPRSFQLWLPYAPSASEVVLTITFPARQRASRRYVLVPPTAFSTANSTSSNTTNTSAFNTTSTGNATASSTNNTSTDPLEPSVRANALPYGPPVAYDGTPHGSYWWDEDGGRLVVKMVGGSKSLEVRTEAAAMVGLGFELPISDWTPGIQAAVVAALSVASGINDTRRLQVSRVTPGSVLVDLLLYEDPAAAAAVAAAAAAAATRPNSTAGSSVWPSAATAGGLGGLDPATQAALSAQISTQNPTQQQQTLATARPTQASLHAWSANRFCKTSQPTSFATSLAAASVPSTQSTVTAQPATACAFTALKPWCNAPSPPSSLASGSSSGVAIGVIVPAAVGAAVAVGVAAAAFMFFRRRQAAAAAAAAAGAGGPTSPGGGKTRSSALDRWNFRRVQGRGGKRGDDDGDVVEYDLEHEGEEGDGSVAAAGELSPPRSPRRIAMNAAMAAAAAAAAAAASATAGGAGGDAGGGSSRTSPADKPSGLLSRPASGRSGAATPRHHSQSAVTPDPFGTSLPLPPSLGAGNGSAASAIKLLQPPLLPSWRTAAAASAKLLPPIVKLKDLPRRLPAISTKLYDAGGAAAADAWSPKGGAGGGGAVRREHTAPRASAESLTPAAAVLMAFLMAVAATRTAAHLRRGWMRLRRCLEAWTAVAASRTGAAAPGEPGYGP*
</t>
  </si>
  <si>
    <t>C_470018</t>
  </si>
  <si>
    <t xml:space="preserve">MALVDPAAARYDTGGGAATCGNGSSGSNGTAAGDAPQQLLGDPDTVGPQRAPEASSACAAIAWGNRLVLAGDGTAQQRTVLDLAHSTSMLYLQIPDGKVEFRNLTLRNPPPGPPGYLPYTLLRLPIWTAAFKRKILGSDIDRLLTVTDCTVELPPEEVAMLMADAGLAAAALPPSLSGLLCAAGSDLLYNTRRYNTSRFTDVEVYLSSFIGLGTRSVYTRVQLRAVWPLQRPFLAPVQSDVTMPSLVLGEPLSLRLLHASDVSSAVTIAQPRAALTLRWLVLVGLPAARGFTQLPLGPRRRGQASPPPPASPKQVAAPSPPSLTLGGGGTALDDSGHSVSGRRLRQLQHGSGSRPAHLWSYNRLGSGDGALGRRGIGSSPHRRLQQEEQQQQAGSSSATQGLAPALANFTSCLWTFEFDRSPEALAADLAGGAGGRPAGLPRLQLDGVVLVVPQAELQLLGRVWAASADLLSGRLAFSADTDPGLAAALRAMLEGSALLEPQPGPTGSSTQDRVYLHSDGMLEFEEVAWCGWNGYNVTLITEGDADLGNAVTVLRIDNAPYVAITTAVVSPALTLPVVEFTASPSAAAPGPQGDMTSAPGGAVAVVPSAAPPPGASADQQPQQQQQQPQQQQRLPAGHSPAPRPAPDTQQPGQQGSGSTGGSSAAEAPEALGGAEPIQQPQGSNSEGSSGGSSGAVLPSQSALGRGAQGVVYRGVWRGLDVAVKSVLFHHTELQQLPSTYCGMLSPEGVGSSAPESPVGSGGFMGRVSLHNQEAEVWKLTLIQELCDANSLRHCLQSGLLLLGQQAAGVGVDAGQSPAIQSPAARTVLLLACDIARGLAHLHERGVVHADLSSNNVLLQSRRSATTAPVAAPDTGLGVVAKLCDFGLSGRLDVEADVSHLSGPARRSSAYSAPELVVHGRSGPAGDVYAFAVVLWELALGLPLPMALARPESAGLRAWQSEQARLLPLGDDTLEGPPGAGSKVLGPPSASLALPPGLLWWPAHTPPALKALAAECLQVEPRRRPSSATVLVRLEQALQQLQLPGSAHTELQGLWARLGLTWRGRK*
</t>
  </si>
  <si>
    <t>C_470019</t>
  </si>
  <si>
    <t xml:space="preserve">MATMTQWALLVVCASCCGALLSAMPAAASSVLAAQDAGVQQPRGNRSLRGGAAAQPPPAPTYVYAWAGPKDPSLGGKDSLFVISLAGKEYGKVVTVVPTPYAGLEPHHCSLSVDRRTLACGGLFAALANGPGILFFNVSSNPRAPTLIDPATVTQPRFGAFVDEFVPTPDGGFLVTLMGSPTGGSPGRIARYNAARQLVGEYPDPAKFPDAVTLPSFNPHGMGVSWGHKIALSVDYLEPASTLNGQVIQKRSTLRLWNTSNWSAIMETIDGSGAEGHINGPMDAVAIGDTGTFLFGGGNGYIYYLDGRGPATPHSPKLVWDLLGGAMDRTSYGCILYSFRNGTRLLASAFVRDMVQLLDTTNPLKPKLLDTLQMPKGAGGHVVRLSADESMGAVTTYFLDEGAVGQVHFEGDMTVRLFKLNAKATKITINKPVKSVLDFKKKMGAQGAFRPHGVAFY*
</t>
  </si>
  <si>
    <t>C_470020</t>
  </si>
  <si>
    <t xml:space="preserve">PLLLLPPLPLLLLPLPLTGPARPPSGCRLRTPHRRRRRHPPLQGRCTAARPRCPTAARRVEAPCHPGRRGAPAGSSAAPAPGRAGRVCHRPAPQAPWSRAPTAPLPVRHSPLPAPSLRRL*
</t>
  </si>
  <si>
    <t>C_470021</t>
  </si>
  <si>
    <t xml:space="preserve">MEQARGAAGAGGMLAAAHVQWRHFAARLLMARCRNGTGACLGKDMASAWWRGGERRRLLSGSHQDRRATCAKGGGVRTMRWGFTCSATWRRLCSGWALGPASCVEVGKLPSLPAYDIGV*
</t>
  </si>
  <si>
    <t>C_470022</t>
  </si>
  <si>
    <t xml:space="preserve">MEGVALTGGAAASSSSSPGALPKYRSNSQDLIMGAIYKYTLWILAVGPWKVVKGCSWVLNRWQRFVYPLSYALFYAGDAMDRTMPTVRAVIVWFWNTTSLALHFVDVILIFGVINNDRPLDCPVYTGLDLLNFFRRQLDVLFFDIQLGASVLHSNIMIEGMTQMMLQGYEEARVCLHMIMNSLPAAIILGVLYDAIYALKDQFSNIINNKAKINLIYAAFVFAILNVVDKFIRMSLADPWLHPLNEDGYPLLYMRSNAARLPRAMVLDFVFRCNVQLAESEDKLTLRPLYDKYVVNVRGKPKQLADGHKMYLLRKALRTFNKGTVRFNRAEQLARKVDQHILRDQVLQETRTVRALDASNIRPGMHLSRMLEEVLAETNGFDLLSLADNRLDDDGVAHVVEGLRHNVYGLKIRDLDLSNNDVAIKGAEAVATYIMQFKCIENLNLNNNINLGAVGIKAIASVLNEDSVLVSLDLSFCDVGAEGAAALGAMLKGNKGLRRLMLASSRLGTSGVDSICKGIAKNTILRELDLSKSGCDDKGAAHLAVALQQNNTLERLHVGNNRITDVGAKALADALQANTGLHFVDLSGCPMDKSWKKLLHNIMKGQGGGAMAGMTGGGLGGGRGGFDGL*
</t>
  </si>
  <si>
    <t>C_470023</t>
  </si>
  <si>
    <t xml:space="preserve">MRELLGSALVVALVLACTRVTDADECLNVLHPAMTARIQKDVAWLDRAGGITDAMIRNISLLCDNAIRWQCNVKAVRMMIKDGEVYLNSLHPDWRLGPHELIGFLLELYEASKMYKLPDVEFAYNGDDDVMTAVEWKDEAALKPAFHGGPFPLLTWSKGDDSSGMLVPYSGAF
</t>
  </si>
  <si>
    <t>C_470024</t>
  </si>
  <si>
    <t xml:space="preserve">MAYLPRCASRAVEYISLRSFMQAVEGYLPSIQAICERYCAEWAAETTAAAAAAAPAATGGDSSAVIEQLPKLQKGARMLTFEVMSHVVAGFHFSPQQLASLSDAFDVFVRGIFAPVALAIPGSNYAKASAARKVMVAALTQQLELLKGGSGGGGNGGGANGGGDGDSDLAINLLFAGHETTATSIVRLMLVLRSRPDVVSRLREEQAAAVRQHGAAISGSSIRDMPYLDAVVKETWRCHPVVPMVPRRAVRDFTLGGHDVPQGWGVVLGLVEPMRDLPAWSGLTPDSPLHPSHFNPDRWLSGRSSASGNGSSNSASSSALQQQDGTATADGDDVASAAAAASVGGGGGAAGSGTLSSPMGMLPPQMLTFGGGGRYCLGANLAWAELKVFVAVLLRGYDFTSPLPELEVKLFPALTVAQGFPIEVRAR*
</t>
  </si>
  <si>
    <t>C_470025</t>
  </si>
  <si>
    <t xml:space="preserve">MDIPFIFFIYIVLPILILFAIVFRRREYALQSLAELKAAVVSLLLHRPAGVTAVQRDASDDLQRRIVAFMDDLRQYLQHRRPYARHFYLPYRTSDPSPQDELLKISRELGLLLRKVQRRVRELHLTAERMQGCGFREGQVAAVIAKIEAMHGAMERLSNIKEMRTPVVMRAVIRWFVVVLLPVAFGPFWDAVRNYTGNAAYAGIMGVLTHVALMASMDTVVAMEDPFDDTALDGISLYEMLDQVGAMTNAPTDVDGYDASGLGEGGADANGGGGVGNGDPHVAMYMSGNGVGAGGPGTIGVAADTPGGGGGGGAVGSASMSMSGMTSSMGPGGGAGGGGGGGGGGGGATVPGASMSELAGLAQVQQAVGTGAFAAPGAGNNLGGGMGVLPVPAMRGSVTSDTAVGPPSALDGGAGGGYGGGGGGGGNPNLPSVTSPAPLFELGAPVRAPPPMPPMPALAGDNMYVPAAGGGGGGGGGGS*
</t>
  </si>
  <si>
    <t>C_470026</t>
  </si>
  <si>
    <t xml:space="preserve">MHVQVVCEVLWQLQVWHQSGSWKPGWFGGALAAAILLAAAAALLLCRMLVSRRRHAMLLEALLPRDLLKELSATHAETMGRAGPLDAAASPAGLLLELLGSLLAGSPPDLRQVVLLRSLVLRQADWYHPLGVAQAIKGAHLESDVARALMRQLGTGSGTDSVSSRPDFWKTDDEGVDVNDGDGGYDGVESDPMERRQRGSAAGGGRAGGGWQGAGGGGVGGVDSDAVDPAQQQQEQLGTLRGALAFVLSPAAQALPLPLAAASRAGPLHLGSNSDRAAAATGGAASSSTGRRRRRRSSLLGLQAGGGGSAGPGMTPLQQPSAPLMSAAAMQAISAADIDAVTLDLASAAVELLETTEDLELAASGALRSYPVLMPPVGPLGLQQHPSQPQQLQSQAALLLQSCDSMSFAGLVLHRTDSSQQQQQARRGGLGSGWRPKPAASASSYHHVLGGFGDAGSAASASRPRTPQQQPQQAQQARRAQTPTYPSLLPLPPAAAAQSPVPSGAAAGPAASAGSRLLHSLQQHRVARQPQQDAPQHASATIAGGDTAHLTATSAGRAAAAQDAAAPAADGGGSDRACQGGVDAASRVLLLVVPSCRLRRHCWTRLLRALEDGYPADNPYHNATHAADVLRTLSVLLRGARLTAHYAHGLGLLASYFAAIIHDHGHPGLTGDFLVATSHPLALRYNDRSPLESHHAASAFTLLAERPDLDAFAELPKEQRTAFRKQVVDMVLATDMKQHFSLLTQFTALHKARKVGLNGDGGGHGANGKGLTPPATTAGGGGTTSNDSSTQRQQQQQGPQQMLRSPAAATRAGGAITSAASNVAPAADPPAASKSSSSLQQQASQPQASLEPAPSPQDDAERSLTLQIALKAADIGHLAAALPVHCRWLGVLEEEFFRQGDKEKALGIPISPLFDRAKQGVSKSQVGFFDFVALPLVRALTDGFPGASPLAACFERNYTHWKTVEAEAAAQQAAAQQAPVQQPRQRGE*
</t>
  </si>
  <si>
    <t>C_470027</t>
  </si>
  <si>
    <t xml:space="preserve">MAPLPPSLAAFFTRLIIESVLYGAASCAFAFYRPRLWRALGSRLAAAGRGPAAVGGAGSASVASVAIASGASGACTDGGSVFGDVQGGAVVNGAGTAGSGGGGEGLPCERSGCGGGGVDTGKGAAPGGSADADDAVAGNSSFSSATETIDEPDVTACDGAAADAGGCFEANGANSCQRQHPQRQSSAVSAAEDVTNAASAFSAGPGERAAQTLLPRAKQTSASGAGAAALAPGPVGCGLPVAEPSTPSSVITASCALGAAQQASAAAAASGAAAAAAAAAAAAAPAFAASAPSTSALAAARALVAACGGGGSGPGMEYVPHMSLRRVVIRLPELDPTDLPEGWADNLRGQLLSMHPDWHLLNVGVRQGSLILLLELLVPPPPTQPPPQQARAQLPPVALTTSPASAAAEAAGPAAADGCPATAADGCAAAAASAAAAPAVPLAAGDVLSAFSCSLAPLLAENEKRRGQREQQSLQQQQQQQQQQQQSEPEAGSAAAARHRCGAGAVVSALVEVR*
</t>
  </si>
  <si>
    <t>C_470028</t>
  </si>
  <si>
    <t xml:space="preserve">MWLRQNDKNPSYDRSRTAWHLAASKGQVEVLKVLVERARRGADPWLADYEGRCAVHYAARAGALRGLTALLGPDQPHPPPGRNACERNGPSSRYVDAQDVYGWTALHYATWANRRTAMAVLIGFDANLIARSSILHNDLYTLPPGSTPLHVACLMGCLERVKLLLRACGHRQLLDYLDPSIPLMFLFGGEEDGGGAGGAGAGGAAGSAGAGGGGGQVALVGVSSLDTAAADMKAAEAAAEAAREERRRRREQRQAAREAAAAAAAHKAGKEPPPEGLKGTLRRLMERGGGDKAEGAVTATAAPAGGSSSLPRSSDGGASAGSGGQGWRPWRGRSRRAKRRIVPVDENGATTTAVAAAAAAGGGAGGGAGGGAAAAATAATDAAAAAHAVAPAGGAFTGAVGANAERDGGGPGSSVLPSGAAAAVAAAAAAADGLPPIQADADGDADADDGDGASRDNSDTDTESIVDAEADAAAAAAGSSENPGLTRTMLRRLYRVALGRRGSAAGGGGAAAAAGAGAGGGGGGGSRYVSGSGTGRARDREQEQQHHSRRLAAARLNRAGITIPQGPEESVAFFSPGREPGYNAQMPTQILLPALLASARWTDNSGGAAAAAGGAGGAGAGGGRDTPDGGGSHDGGGGGGGGGGGGGGSHHALLSTPGGSHRWSNSGVLRISVNGLPPSACATPVGRPPLSTRPSCNAANAPAVPLALPDRSSLDGVGSGLAAAAAAGSHPPGRASTSGAAGGGGLAAVPEQQEGGSELTSPAAASGGHGSSGGGGGGGGHGGGGQGGSQQQFITAMLGRTDSGSGGEDGGGGGGGDGGHRSRRQLPPLQLASPLGAGAGPSRLRHGSSSSAAAPALLQPADPGTPTNHSPFATQQQLQLQLQPGSRTPAAAAAALVNSGAGIAVAAGIVYTPTHGSGPGGAARALLPGATADVAADAGPPLVVAGAEGGADEAGDGSAAAAQEPGPPGQQQPGWGLASLGNGARNLLQSLRNTIARRGSGAPNSEVVPLTREHSPRRSAARGGARRNRRPSAASTDAVPTPDTPSSPGASPTRHQPSRPGADGGGPAHSSGAGAAGVRVGNARSHHPFGHHHHGVRVSANFGRGSAGAAAADGADVSGDTATPSPPSRRRGGGGSARMPLAKRSLLAAARRMAGGGGSSRRRGRGGGAASDSDSDGGGEQAAAAAAALAAADRADSLGSLASSTASLSLGGGGGANDEEEDVCPVCLEDKPNLLVRTCSHPICMDCARDLVKRHCLTPALCPYCRGVIAGFKARVLVLAAAEAAARQQRLAARREKVAAAAATGAAAKAGHGKGKKQAQPPVQAQQVPAAPMAAAAAAADAAGTVDAAAARPPAGQRPAVTTVAAEAEAAEAVALPGAVTEAPSQEQQPGVTTAAAPQLPLSSQPAVQAPRAPQPARLPSLRQGSTAAALPPLPPVVSVQ*
</t>
  </si>
  <si>
    <t>C_470029</t>
  </si>
  <si>
    <t xml:space="preserve">MESAADGEDGGGGGDQRALAGGSGGGSGSSGGGGGSSTPLLQPLAQPLLQPLACSGAESGGGGDGVAGEGWQGGVGGAGAGAAAGAAAGMGSLLQQVLAAAAPFGPAAALESMDLDQAALAALAAADGRSAGNPGMEAAEDDGGGASAAEAAAAAAEAPVAEAAAAAAGAGLDVDMEGRAGSLDPPGVSFNGEGSLGVSISDGMGGVGVSGGRVSGGDVAGGDVAHGGGGGDNQGYNGRDGLGDGAGDGRGLEEVSSLPLAFSDLQGPEMVEAGAAPLQEQQQQQQQQQQQLLLLQPLQRGQIQEQQPQERLQEQREQQEQERAMLALEEPAPSLDGYWAAMAAAAAAAPGQQQQPQVILLPPPAELSPQAATAGATASPAATAGSAAREAQQALVTVEQPPPPPSAAWSAAALQASGGGGYLAAGAGGGSALLPAPPPYSSPGGVAVAAAPQPPLRQLQLQPGGIMAGSPAAASATSYGESPQQQQAQQEQRAQQYQQHGYPHQAPYQQQYQQQYQQQHQQHQQQQGPGYAEQQQEPMPPDAPAMDMAQGAIATAVGIAPPQHRYTVTAPPQPQPPPPRPPQPPYDQGPPQPQPQPPYTADPYELQLQYYQQPYQVEAAVQPYQLPPPQPYQEQQQPPSAAVQESAAARYDLAPAGAVAYGTSSSYPQPQAPQLQSPPQPQPQPQPAPYGVNAQQSADPYGHQQYQQQQQQQSQSQHAYGHGYGYRDNQAQQPAYPTHSHQQPREQAQQQQPWQHAQNAPPQQQQPQQQHQQQEQYQQQY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MRPGPPPPPQPQPPADAGGAAAAAPVAPGGAGSAAAGPATAAAGVSAATVEALAAALVAAMEGDGDPVTRLSAVLGGMMYGGEVLQPPEVLQPPEVLQPPLDAAEFPPGTNAEVVPPVTEVGQAQPPPQLPQPLQPLQQQQQQEGLDEEQMLLPRSEPSFRSGRVGTVAAAAEAKVEAGGGAAGRRTRGRRRAGASYDSGVDDSGFGDLTEEEEDEEADEDWEEWKEWEKHEAEAEAEAEAEAETEPEGDGMGDGEGEEEWDGEEGKPLRESARHRRQQQQQRRRGLPRVRQQQPQTVEELEPGGGGEEGPSARGGSMGGSGGGGGGDGGDGGGDGDGDGDLMGVNLQAAALRPSSQHQHQHQHQHQHQQQVRTPQGSEATAAAAAPSSVVAAPPPAAVVATAAAATAAAAAASPMTPPPRPAPAGSAPYPALTPPPPPAAPAPAPRPPLLAQPAMVPVRSAAAAAARLAVAMSPVGAGPFPAAGGAAGGMGGMGAASDEMPGQGQGQGQGQEAADEGQRTEMGGGQARRHGGGGGGGGGGGGGGGGPRRGGGGGGARRGGGGGIGGKLPEGERRCYECGTTRTGGGSWKRHKEVEGEITCSACYKRYMYKASAAGHGSYTRQTDPVMYRRGGYEEAGGGGGGGGGGTKSED*
</t>
  </si>
  <si>
    <t>C_470030</t>
  </si>
  <si>
    <t xml:space="preserve">MSSTAFFTALVLNLTSLLFEDNAPKRQLALLSCAIKGAACHTDLLLVTGGATVLYDAYGSICIPQRYVQWLVTTPTMVYILSKISDFTPRQTATAIGLDVLMVLSGLVANFLRSPYLWVAFLTSTAAFIGVLYMMGLMVYSAVKEHTSANSRRSLLFIYMCTGNSGSYTVGARLVLFSSSIMYGNYMTIAQRRLLAQQDAENANRVQMIQDLRDSVTRKDQFMSLMSHELRTPLNGIIQLSDALVRGAGGEMNPKGQHFVRTIKNSSNHLLNIINDILDVAALKEGKLTIKHEVCSLAKAVDHVVDIVAPLAKKEVTMERWVDPATPLIIADFSRVIQILYNLTGNALKFTNKGRVGVRVEPSADGTHVLLQYGTANFPDELSPTRNST*
</t>
  </si>
  <si>
    <t>C_470031</t>
  </si>
  <si>
    <t xml:space="preserve">MSVTRKYGGTGLGLNIVKQLVEAHEGTIEVASVEGRGTTFTVELPVLQSSTRRSLEGQAAQEAGSNAGTGPAGSTGAGAGGGGGAGGGGQRDSLDREEGEQLLRKRTHWRRRRRRRRRR*
</t>
  </si>
  <si>
    <t>C_470032</t>
  </si>
  <si>
    <t xml:space="preserve">MNVGSPTPTLTSTSAYSASKPSVNQHQQHQQHQHQQQQHQQHSASSCPLPTSTPAELVAGGGAAAGGAAAAAAAAVAAAAAAAAANSGRAVDCFLSSLHQRTAAAGERWTELHLRCAMGEQFPGRASAAANGAVLGRCITLAGMSPHAAASSSTQAYASGSAGAGAGAGAGMGWGAGVGGGGAISRHSTNGVSLEPAAPMAATSLSSSAAAAAAAAAAAAAAAAAAAVAAATGGLAGSGGDAAASAGGRKALGRMHSVPAASLNSRVTADAAAAAAAASTADAVAASLPVSSQRHTLDSCPLSADLSGDGVSGRVSGGGNVPPPPLTSPVGSPPGPSGLTMPPAFTSLDGGCGGAASDVSGSGGALVVRHPLKLKSSYVEVAAAEPAFTSIHNGFMGTVDFIWYTSDPIPGQAAPPAGSGGGRLPAATPPASFDGSGGAAAHWSTSGELAGGLVAAVGELGGAATAAGVTSLPASCCCESGAAHHASSPHASAPQVQQQPGATSSQQPQQLQQPLQQAPQPPQQQQQQQPLRFQLVPVAVLQPPDLDALPAGLPAAGWGSDHISVMTQFELRAVVE*
</t>
  </si>
  <si>
    <t>C_470033</t>
  </si>
  <si>
    <t xml:space="preserve">MLAVIPQEAHTHVGRVEHFFVQTFVDAPHGASGAIPRDVKPYFEGPYFEWFTAEAVGDRVEFDEQKLEGAVMSSALVALQRSGLRPRLSALPPLRFCVLFAGMKSRHPQHAAAFAALGGKVPCPSLHVYGDRDALKNPHCVELADSFRNSTVLLHQRGPQLAVLRSFLVAAAGDAEELRVDAAAARAAAAAAAEAGGIVARTTPAQPGGVQAQAGVPAIRQEERDMGPAEGGEEDDDGGQGGGKAPIRREGRLEGEEARQRQQEQGRGQERQAGAGVESVGRGKMVEPRSRL*
</t>
  </si>
  <si>
    <t>C_470034</t>
  </si>
  <si>
    <t xml:space="preserve">MGWAINTDGLGWKAVSVLSFGWLADLGYAWYLGVLYTMAGLLAANLALCVWVAWSFKEQKFDYVWPIKLGISCNYLGPTSPRLHMDLFPEYSCSETPQIVQVIVSGILLLVFISVAMLLNMSEARFVEVNPTSKSPQALGHSGAEVRAFGIKALMTLVGVFLGYPKLAAAAYLALAVWLAWQYLRWTPHLVEWVNYLKGGVAVAMVGVAGLQVGVVATTNAQVRQALTTAMAISLGPLFLLGAAATWARTRYFTRAVLKAFERMRTDLTQALRDARIPVAARSARKWADLYTLDKAAVRRAEEIIKVMMEDMGGEPPWGMNME*
</t>
  </si>
  <si>
    <t>C_470035</t>
  </si>
  <si>
    <t xml:space="preserve">MEYVFTSTGLDSVKIACGEGGCGACTVALVEQSSEGGAPSLRTINSCLAPVYSVRGKSILTAEGLPPAATAAATAAATPATAGGPAASSVVVERLAAHHASQCGYCTPGFAVACHAALHNAANGCSGSSSNGHAHSNGNGCSSNGGAAAAESAPLLDGEGLRRALDGNLCRCTGYRPIVSACRSVGVADIEDLAGPPAAGAALLLPPRAAAAAAATADDVEEVALGAGQVLKVPRSLAALVAESGRLAAAAASAAATGSFSSWRLVAGHTGPGVYKDWPLAESVLLSVNEVPELRRLQQTDDGLVVGGAVTLEALAAHLDGKLAAGGGGGGVGSVGGGVKEWAAETAAHLRRIAGTHVRNAATVGGNLVLTAEAALPSDVATLLAAAGAEVELLLVSSDAAAHGVSRRMPLLDFVSGGGAAAKPAAGGYILTAVHVPLPHHGVRFWSQRIAERYSNAAAVANAAVSLRLQPAADGAAAGGATASVVAEARVVVGVRTDAAAGGGVAAARNAAKETDPTVVLLYGWDVRRLTAVEAALAGAPATPAALAAALAAAAPDLAAIDGVDAATAAIAEGLVVQGIFAAAGVTTATANGANGAAAAAADVAAPSRLPPPELVAGTQSYPAPLPEVAPVTEPTIKLGAKLQATGTAQYTEDVPVHKGALYGAYVMGAKAGAVLEAIDATPALALPGAVRFVGAADLEAGANGSNGYGYTFANRFEALRPGAPPPEPIFLPAGGRVEYAGQPVGLVLAESAAAAHRAAKAVQLSYRTAPSSSTTTSTATATNTTTTDAPPPPTVEPITPLLDIESALAARALYPLAALMPWLPAGKSLAPGPMTLAPFNGDVDALLAAAGAPPAAAAAGLPPPPPPAAEPPADGGSSSGEAAAATANGSSSSSSGDANGSSRERKLRVVRGRYYTPSQLHVYMETQSAVAAPEEDGGMTVQSACQGTDVIQGSVAAALGLPLSKVTARCRRLGGAFGGKATLSRRVAAAAAVAAAITGRQVRLQLPRNADMVLNGGRADCRVDYVAVLEEQVGEVEQAAAPTTAAAAAASHVGPTRWRLAGLDVFVAAAGGAFPDIAWLDAMGLCAAVDSLYDIPHMRYVHVYDRVCRGLAALPARYGMQRGNKPAYVNILTDGTVQLDVLTGERRVLRADILFDLGRPVNPAVDIGQVEGAFVMGLGMMLSEAASYDQSAEEAGGGTGALVQNRICDNSSELLPNSGVTGGSTSSELAAAAVRLACLQLVDILKTKAVPKLKGKESFTWKELVAATSGGWGPANQLGAFAWGGQADLPEASGAEAAAVPTQTDYSVIGVAGALVELDVLTGERRVLRADILFDLGRPVNPAVDIGQVEGAFVMGLGMMLSEAASYDQSAEEAGGGTGALGPISSKACGEPPLLLSTAVLMALQRATAAARADAAGGCSADFVPLIAPATVQRVRTACGDWNAAERLQKAAAAAATAKAGK*
</t>
  </si>
  <si>
    <t>C_470036</t>
  </si>
  <si>
    <t xml:space="preserve">MAMLSSRRVAAPAKASAIRRSRVMPVVRAAAASSEVPDMNKRNIMNLILAGGAGLPITTLALGYGAFFVPPSSGGGGGGQAAKDALGNDIKAGEWLKTHLAGDRSLSQGLKGDPTYLIVTADSTIEKYGLNAVCTHLGCVVPWVAAENKFKCPCHGSQYNAEGKVVRGPAPLSLALAHCDVAESGLVTFSTWTETDFRTGLEPWWA*
</t>
  </si>
  <si>
    <t>C_470037</t>
  </si>
  <si>
    <t xml:space="preserve">MVLRHIRWHVATRNFYGRALGTSSYGFVTVLRHPSDRYISDFYYYVEPEARRKGAPVTLAGHVTGGGGANRMAGEFSVKNEEGALEFVASEMRTDGVAEGAAAAKAANEAAAPAEWRVGAVLAAADRHLAPYENPAVRYYHSVVAVRVFPPTDAEERYLYGGVFAAEEDGAAGDVKGVEPVSGSDAAAAAAGGAGGGGGGAAAKAGTAAVAAAGGTEAGAAAGAGVVGAAAAADGNENAAGAAAAAGQDAAAAEAAEAEAVPPAAAAAQAATEEAAEEEAAADAAEGAADGDADGEEADEEEDDEEGDAEAADGDEDGDGDDEAEEEERDAVDSGTGNADAEAASRAASAAATATIANAKAIDVAAAATAAAAAGLAQTAATAQVEQGAAAQANTTAASATDKAAAAAATAETAVAAAATAAQRRRRRLLDVAGLLLRGGRPGSKRQQQQQQQRGGGGRSGGGLAARRLLNSGAAAAAAHAAQAAAQAAEAAAEAAMEAAGLSSAQTSKGSDDSADDGDDGDGGAEKGKRASYGSLRAAVRLWVRHHAAEGIQHLVLCVDALAGEAARTAVRQAAEAALLPYTGSGWGGDWSGSSGDGYTSVEVLECGGAATPEAAAAAAAAAAAANVAEPRGAAAADTALQGSAYLTDLASRARWSLALPDLSHFLHGNRGTARSVLLAAESRLPEAGAICAPVVPWHMPPPWLRDTPFTLPTKKPDGGEGDGATREGAADAATAVLPSPAVQEQTQTQTQTQANQAQQGLAATGAAGDAFGRAAGTAGGGRDVWGAAGGGGGAGSGGAGDTGQGMSSRRRKRRRDSSAGRSGGAGGGGVLGGFGGHGLHGGGGGAHAGGHGLGGGGGGGGHGLMGGSGGGGGL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RGCAAPAASSSFPRGPLVNESTPPHHDWWQWLTSVVASAGRVAALALVVASLVLASPSAALAKGTGGRAGGRSSGGHSSGSSSRSFSGSSRSGGSSSSRSYSGSSSSSRGTRSAASSAGGAAALGGGGGGGYSTHITTVYGGGVTPMPYYPAPSPMYDPYVQDPLPTSTATREETLSNVQGRKQRSHMTAAAVASASSGRRREAVDELVVVTLLLLAHPPLTWLLTNAGAAGAAAATGSLLGVRDAATVPRESAGASSSSGGDGIWSSMLRGLGAKGGSGKQEGVEESGWVSHLDGVQGVRRALLALSGVWASQLLAVEVLWTPEQAGDTFSREDLLEDYPHLQPL*
</t>
  </si>
  <si>
    <t>C_470038</t>
  </si>
  <si>
    <t xml:space="preserve">MRSRSAAYYGSTTYNEEDEDDSIGFIMAVLLGLNGYCAISEILRGLSADSSSGSSSGTWSGSSNGLAARGAPVAVCRVQVAVLASAREELQADIAELVESVDTRSAKTALLLLRHSEAFAYSGVQEAAAAGEAAAEAAFDRLSLAERSRFNCSFPRGPLVNESTPQRHDWWQWLTSVVASAGRVAALALVVASLVLASPGAALAKGSGGRAGGRGGRSRGGSSSRSNGSSSGGGWSSSFGGGGGGRTSYGRSALGGGYGGGGARESFSIVRTMISFPYNGIYTHLPGGPSAGSSYGYSGSSIPAANAFRVAVATLLSSVFWIVLIRAYWLFVTDPGVRRALLALSGVWASQLLAVEVLWTPEQAGDTFSREDLLEDYPHLQPL*
</t>
  </si>
  <si>
    <t>C_470039</t>
  </si>
  <si>
    <t xml:space="preserve">MLDALGFSQTGAKQLEVARKMNPGLLCSLDSSTKANCCRFILFVRQQQATQKAASSTVRLYARFLETIKQDPWGAAEYSAAADRLEQNKDEEGQGPTLPDGTPMSRMDDVEKGVLVVNAFGDIQVANKKLHSMFGYRKGMGEDSVFIGLLEPVPTETGCGRVWVTAEGIIVCCDPGFVTCFGYRPDDVIGSQLEALIRSGVMAVGGVSSTGLAAGGDGARCPVVHGRGPPGSGDDTGSGEEEPPEGIAGAFTSQGGGGGGLGGGGGRRRSLDVWAASKANQDNHELVQRMLATASGPHAAAAAATGCSLATGAAGLIEDTEPRAKKAAADGGRASHDSAAAAAEKDGAARRASVDLATQNQRTSALPPVVTYARVRHKYDFAKDCSVQVFNDKTKSTIYEVQIKLMSDEPQLLMVVERKGVIRHMSGDLAKVLGVSQSATGGGDGKGGKGDKGAGAGSIAGGDGSMRKQTQADDQVMLELTSEAPQRSLEEFLPAPWRHMHQKWLKASGSRSLALGPTMKLVGTHGRPVFVHVGVVSREVSGGGDALHVVRMSRSSLETAMAERRVRMRLSEKGQVLALVDSEGREVMVADDDEDEQDGVRCTNTGSKQPRRRGAEAAWSTAVTDLFEFPSEQLLGCRIWDFLSLPNTRGGSTGAHNAASSGANAAAGVAPGNGHNHEIYHSSSSLLKRDLLTEASEIMSSGGGRGFGGGTGGADVGGALSFRESTMDGGGAAAAAAAASGRGGGGSAAVGVSSRFTLPLSSGTDTGGDPEGRAVCGGGGGGGGGSGGAGGGGELNLRSFDTMVTSSMQTPGISWRCDILPPSAAIEAAAMGNPARAAALLMRRTKQAVLRLDVALPPPGARGVAPGELVIHAEVWAAKAVTGVLELDGQGRVSSVSEEDLRPAGLLFGLPREELIGASLGQLLRLGAGQSAPGLLTDSGVVKKSNLKVEGDRPRSLLSRNL*
</t>
  </si>
  <si>
    <t>C_470040</t>
  </si>
  <si>
    <t xml:space="preserve">MAGVPLAAAGGLAAAPAASGAVPVVLVEAEVEVELEAEVEAAAPCCSRRQSADQLPDQPSDAEATTEAEAEVEAEATTEAEAEAEAEAAAR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FGGCCGCPLMADHIEDLNAGRLSLEDFPYVRQPTDPDAGPEKSAASARTARSGLNWTRRKDADGAGGSGAPAGRRLVVFVIGGATRAAPCWSTSSLNRDIILGSTSVNVPTNFIDLLYNLIPEHGDA*
</t>
  </si>
  <si>
    <t>C_470041</t>
  </si>
  <si>
    <t xml:space="preserve">MAASDPAARDWALPEPLRRTVQLSCYGDLSPQFRRANLEVHRRPLHAAAGQLGAQLALTYFVPLATTAAAMLARIKVLSLQLALDCVKAYNDLAEVLPLLPAAAGATAAGRATADDALRLSPALAAALQPAPPAAPRRAQPPQHHGTAAAVGAVGARAAAAEAASAVGPAGPLEFLPQMIRCHWDEQAPYLPYVEAVPTAAGEPSWQQRAARAAEQYGIMLAVQLDEPPAAAAAAAAPTATAAGPAAAAVGAAAPPGGPIAGKGGKRGRDGAAKGLGGGPAAGSGFGSGFGSGSDVGVKIDRRSFFDMMAAGSKKRTHASQPMAPLQVFEDRAGAAGGAAAKRARTQQPEGGPGGPGGPAAMACAAAAPDLHPETAAAAAADRAATGSAAAAAPAPAPTAAVGAATTKVPTGSAAAAAGDGDVDMTVEEPEAVAAAVAAAVAAAVAVPAPAAAAATAAAPGPSSSSGSGLKPVVLLPGSGGGGMAVVGGAGSKSAAGAKAKPAFLSVGGGGGGGAGGSSNSSNVGGRSTAAAAAPVSVSPSPAEAGDSPAVAVAAAAAVAAAAALAAPPPAPAPAAAAAAAAAAAGAAPAAAAAPASPAAGGAAGGAAGGAAGAGGLRSLLSAKARVARAAVDDPLLGIIMASGKAKGTAAAGGGGGGGSGAGGSGSASAMEPMDIDDEPGLSRLTPELIRLIAISLDAALAHCGTVIKADALASAAAAGDLQTCQRLLLGEGCHWQGNVVVTAAARAGHIHMCDWLARLQASEVGGTRNLRHIALAACFCGQRAVFEWARAECERIGPVVREAVKWATAAAEGGHIGLLQELVEARATDMEARDQPQTLGGVAYGCSLEVLQVYYARWGAECAAGSRHKRQLLLRALASPTPDWAAK*
</t>
  </si>
  <si>
    <t>C_470042</t>
  </si>
  <si>
    <t xml:space="preserve">MVGGRQPLGSAVHRCTALPHAQCTSSQGPGRRGPVPLRLHASSPHYSAPRVQPHSTTAPAPPATASRHSEPPPSTRPCAAVRTSAASSTRQSRLTSQQSARPHAHDAQTLLTTP*
</t>
  </si>
  <si>
    <t>C_470043</t>
  </si>
  <si>
    <t xml:space="preserve">MMAVEGAVTAIWSDNQRTAPKDKGSNIKVGPVHKMEGCHRDNKPMGLAVQVVGKPGPGNPLTMVLRLLPGPPVARMPPPAAPMPRVSMANSGIVAAPGGEAAGGGCIKSRIGLLEEATTNARGGLGAGGVGGESARVRAALQKLPRGDEDDKDEDDEDQPTRGLAAGGGKAAWLRHQQQSAAHAADPAKAQQRGLEAINKWVVTNGEFYQNKTQSVAGTSHAGEAETNDDDDDDIDGATSYASTSRLNSRNLDDANTPADFKRGKRYRKLVKLMDSPQAQSAVNTFKTYSGLTVLIAGAIHVVCFALIITAIQKQEHAMTDMHEAGGSQRFLQRALVSVRALDNAYKGLGNNLTYNSSHVEFFANDIISYATQYRDANSQVLMSAPNSNIEKLYYNKEVPVWYGTDPATGLWYQANMTLWVLDALLDDAVHHTNLVNLLQLLFLLIEGCLVSSCVALALMYLLRMACDQRYKLYETFLTIPVGLTRALASQTTHLLDNDESDDELDDETGSHHEGEDAGNSTLVAGEKGAAGGGKTGGGKRKAVFDAPDSDKAGNKGGKGSVDMPLSPTHTKVHVIGGGGGDDVGGVDPGQHVGLLARISSKIWRSNAVHPANSGAAAALAAANAPTRRALKRNSRVIYGMWAIVLCYSFLIILFYSISYALLLSVQSLVAMQAVSDHAVERGYRAVFYTQELVSETNVAMIPDRAAQLENATAALKDAYYTLRMGNQAYQVLGSGAEQFPKVSGGGLSKESPAMFRLFYNDGDCLRLPEHQPCPDSAWRFFQITRTGVDGMMTRLLKELTWLAGEARVAAAGGSAVVGALPDLLASPRWDFIYNVGTMDLNDGLMQVEDTHLENVERVMGVLVVLHVVLFLLLVAVFGCFLLLLFLPLLNRMNKEKRRIAEMMSQLPNELDVMRLVSHALVGAAATDKNMPGGAGRKGHRRAIEVPRRGAAEAARLLGAVVPAAAGGAGTAGANPNSTGGNIPQVAGEGAGA*
</t>
  </si>
  <si>
    <t>C_470044</t>
  </si>
  <si>
    <t xml:space="preserve">MNGAGASSSRGTAAAPPSSSSPPTTTPSAFTLCRFVVPSDPPAPLPHPSSSTAAAAAAATDVLFLVGSCPELGEWDPGRALKLAAVAGGGWAAEARLELESEVAAKLLIMRDGTRMEWELGPNRVLRGALTAAAAQPGTGAPPPRALLFSCPWNQPDNTTRIELEAAQLPPLQPAQSGASAAAGRQAAAGAAAAAAAAAAAGAGAARPAAAAGGATAAALAADGELQRLTAQLQSTTMTEMASARAAVVAKERAMAELEERLAAAAARDAKRKQELQVSALEAALASTRTGQQEVLAQIQENFMAASQQYETTLTLYDTRVVELEAALEGAESRRLEDVSLLEGELEAARQASLQSEMDSLRRDGRERQSALQQQLAQVQDTATQFEQLARDQAASLANAQERQGELVAQVGAVEEGRGGGGWRSWRCSRRRRRGRRSSG*
</t>
  </si>
  <si>
    <t>C_470045</t>
  </si>
  <si>
    <t xml:space="preserve">MQEEVLSAKDGNYGAELKVVTVEPGGFTDRKDKVHMLLDFGEHGREFISSELGLLLMRTLADKEAITHLWGDSAEDVRRGQALQRLLEGTVMKILPMENEGGRKLVESGKMCERKNGRGVDPNRNWPLDWGRKEPDYDPNEEYPGTKPFSEPEVQLVHGIAQEFQPRVWLNVHSGMEAMFTPWDHKAEVGAEAGAEAEAEAGAEVGVEVGAEAEAGAEVGVEAEVEVEAEAEVGVEAEVEVEVEAEAVEAGAEAGCGRVPADARAALAILQRIRTDIMGGTDCQVGSGGKTVGYLAHGTATDYMFEGLHVPMAFTWEIYGDFKAHFDDCFRMFNPLDKAGVDAVLKRWLRATMRLVELMPTHPALANSTAWAAPAGATTAAAGASGPETMPAAGKATSPAAKPAAAGTGTSTGGSTRMYGSRTAELAVATAGRRRGRGGA*
</t>
  </si>
  <si>
    <t xml:space="preserve">MALSSDLARRLALVLLALGANTTMWQSDACYPSGYLSRPAMNALLWACNTSSTNPCTSSPGSTNLAAATDSPFFTGTAANIAYSAATANSSRYGGAWLRLPLAPASATGSGAATNTGGRNVSRVGMRGIFSAAAGWVQIYLELATPGSSSTSTPTVVGPVLLANSTNSYSWVAATGNWTGVVAVVVRASAAFTVTEVGAAVGACEETAVVDLGVEQSVGLIRTRYWPGTALGSWLLAAPDTAGAAAALLGTPLEALPASWVVAVLDPSRLAALTLNLPVPVQARYLAVRHRVPSTDWSKVYVWGIDAWGPQASPSPPPSPSPPAPPSPTNWFPMAGTVQSYTYRGAVTVSSAADPIAMSHVADSDDNTQWQSDACYPGGYIARPSMNPMLRLCTLASSRTAATPPAAATPSSPGCVASTGSTNLPLLTDNDVYTGAAIQADPTAAAAGSPSAAFLLVSLPPHPANATEQPRNVRRVSAKAWWGSSNGVSTGAPVTVALLLANGTRVTVGSLTPGVDDFAWVHFTGSWLNVVGVLLTSPRFFMLTELAVSAGPCVEWAAVDMGAVRAVGVLRFRYWSPDSAAADLHVSANGVNWTAIRTGLDPNQLSALEIYLPNIIQIRYMRLTHHVKEDGDWRKVYCWGLEAYDVYGRWGPPPPPRPQAASFRQLLGVNGIWGWGVNRASRDLVKIGKGPALYAPVASRGRNYHAMNWDVRSPLNDPKYDTMSKTGTDGQWWLDWDIDYVGWKAAGLKVDASFQFLADDFPPASWGPDPTGAAYRLGAAFARHFGPQRAPANVSLDSVEVGNEPWAGYNASFYNAILRGFARGVKDTDLGLRLLPCALQAAEPLAEGSGGGNFVGARVTSDVAPLLDGLNLHVYSWYRDPESQPVVGAERGVHPEHPGSTMNGLNNMLAWRDANMPGKPVWVTEWGWDAAMPGETCATSLCVSQHAQAVYAVRGLALLARKGVAGSHWFFYANGDNCTTVFCRSGLRGSNATGFPALPVYNGLLGFMQTAGSVTFLDVLAETPAVYAYLLGAPGATGGAAAATHVLVWRPVAAGAGPASAEPKAQTTLVLPRAPTAGWGISGEGAVAIPTLGTVARKANADPASTSWNLTISAVPLLLRF*
</t>
  </si>
  <si>
    <t>C_470047</t>
  </si>
  <si>
    <t xml:space="preserve">MAVNITNPVGALGKSGVSAPRLGYGCMSLSNNLYAGAPSEEDAIKLLHRAYELGVRLFNTSDLYGPYTNEQLLAKAFPADAYPDVVFATKWGAQFVPGQGIVNDNSRGNCRKRVRKGFPRLDNLDKNLVLVDRLSAIAGRKGCSPGQLALAWVMARGPDVFPIPGTRSIANLEQNMGALAVSLSPEECRELEEAVPADQVVGDRYAHMAATFHGAKGDAHH*
</t>
  </si>
  <si>
    <t>C_470048</t>
  </si>
  <si>
    <t xml:space="preserve">MRLLLWTADFPRRNLGVQSRVFLALEDCVVELPAAEVAMWREAWGLPLGPRLRGTLCLQNEETVLGNVVAEQVPGSEDDVMLVSAAGWAGAFHFSNVRLAVHEQHMQPPPELSAAGGAAAAAAAAGGAISGTGTSPNTSTNAGGVGDGGDASTGAKRTSALGAPPAAASDFSSFLHRQNLAVPGSYPSLCVIVPPGAQLPMSSRSYRRVTTGVLLGIDLLVITAGVDNSSSDSDRVKLEQAYFGNLVESYSRGASMRLDTRDVVGTIRVFAPVMLMGDFYDAAELDMDGRVAAISITGPALAADLAGGAGGRPAGLPRLFLDSVVLVVPEAELQLLGRVWAASADLLSGRLAFSADTDPGLAAALRAMLGFSQLAAGNGSSTGGSTSTGSLPPLQFSTLQWCGYVGRNVTLTSQGYSASAAAALRRVAATPQGQ*
</t>
  </si>
  <si>
    <t>C_470049</t>
  </si>
  <si>
    <t xml:space="preserve">MLLLACDIARGLAHLHERGVVHADLSSNNVLLQSTARLRVVAKLCDFGLSGRLDVEADATHLSGPARRSCAYSAPELVAYGRSGPAGDVYAFAVVLWELALGLPLPMALARPESAGLRAWQSEQARLVPLGDDDLNASGTGGQASDVALASLA
</t>
  </si>
  <si>
    <t>C_470050</t>
  </si>
  <si>
    <t xml:space="preserve">ASPPAPPGRRGWRSAAPPGTARAPASPRRSTPTGPATSVAPGRTHRSGPLYRLHALPASPPSPPPAPPRASPGPCPPAH
</t>
  </si>
  <si>
    <t>C_470051</t>
  </si>
  <si>
    <t xml:space="preserve">MTQGLAPALTNFTSCLWTFEFSRSPEALAADLAGGAGGRPAGLPRLFLDSVVLVVPEAELQLLGRVWAASADMLSGRLAFSADTDPGLAAALRAMLEGSQLGGGSGSGSSANQGTVSLWFPVLSWCGYVGLNVTLTSALPAAAADEYGQSTAAGTLIPPVMQLPWALPQKQLGPDKGVQIESSRNACDGGQLPNSSLEAPSGSDVVHAAATFPTSGSGRSGGGGVAVLLAVAPSGNPRSSCPEPPPVLAITGELGRGAQGVVYRGVWRGLDVAVKSVLFHLEPGPGGAARDVPVQRAVQEAAIAVSMAHPNIVATYTYQLQPLQAQAPNAHSEQWVRTGNDSYLGTTVDCTGSGSGSSATPGHAAEAEVWKLTLIQELCDANSLRHCLQSGLLLLGRQAGAGAGVGTGSDAGQSTALQPPPARTMLLLACDIARGLAHLHERGVVHADLSSNNVLLQSTAGRPPRMSAPGATGGGPPAPNSSAVDTGLCVVAKLCDFGLSGRLDVEADATHLSGPARRSSAYSAPELVAHGRSGPAGDVYAFAVVLWELALGLPLPVALVCCGGRPALRLGLCP*
</t>
  </si>
  <si>
    <t>C_470052</t>
  </si>
  <si>
    <t xml:space="preserve">MAFAAALAEKRGPRVGDAASLWNFTPAPGWSREEVQILRLCLMKHGVGQWMQILSTGLLPGKLIQQLNGQTQRLLGQQSLAAYTGLKVDVDRIRVDNETRTDATRKAGLIINDGPNLTKEMKEKMRQDAVAKYGLTPEQVAEVDEQLAEIAAAFNPASTSAAAGAGSGAAAAGQAAAAGSGAGGSGNLMAQPTEQLSAEQLGQLLLRLRNRLACLVDRARGRAGLPPRTAPRWATEAAAAACLAAMAAAEASAPQAPAAAAGGQEGAAGPVMVSVPFSREVLAEATACRVRSGTAAGARGNAPGAQGGVRKRTSKGGKAKGGDREWSPEGEENTAPQPRGGGKRKSGAVAGGEEADGVASGRAKRASRPKRGSSKHDPYVDDNDYGDEGIDPFDVGDDLDDMNPHGRYGNGGGRRADPSEAISALTAMGFTQSKARGALRECNFNVELAVEWLFANCL*
</t>
  </si>
  <si>
    <t>C_470053</t>
  </si>
  <si>
    <t xml:space="preserve">MQEDEAAADDEEDEAEEVNGKDESEEPAQPQAQQPNKGAAAAAPAAAAAPASSSKKSKNKKKKGKSGGGKGQAADSDDDSAPAAAGPAGGGKAGGKAKGVAAAAAAPAAAANSLEDDIDAIVRELNLTTVGAAASSSGAGAGGARAAGSGAPSVLCVDVKGLRGDDEASYDPATIAALLQQAPYHVDSLLAMHDLYRHMGENNYAEEMLDRALWALEAAWHPGFTPATAACRLDYGVEENRPLFGALFRHVQALSRRGCHRAALECCKLLLALEPEDPLGALYLVDYLAVRAGRYDWLQRFVLQFEGNRSLALLPNYAFALPMAAHRRQQEQAGGGGGGGSKAAAERAQPGASSSGSGAPDLSGSSPHELLVGALLLHPLVLPRLIAKLQDKGAAKESWWKDLLNRKLFAAAGDGGSASLSHLVGLYVERSGELWKPPDLLALLRAAATEAADVAEGKRAPSNGITAADWAALARESFPAKSANEYGHLRLADFSDAVNALPREEVESAVQGGGAMVDVEDQLAELQEQMIMAAQQRQAAGGAAAPAMTDEELRGANPLLLLLRSMLPWVNAGQQPDYAAPEARGAAAGAAGAGVAGAAAPAPLPEYDEDDGHLSDEDGVVRNVSGIWQVDSLPSTVQAAPGKPARKAAAAVLLPLLLPALLPPGLAGAGAGVGIRVAEAKTLERDVFGLIALHQEVRDRSPEWRGAMDKWPVHTCDINGTCAVDPCGNEWDHGWEAISCRYQQNWPADIPRVVTNIHLPKRSLIGAPPRSVVLLANLTELDMDTNELTGPLPTDWACLRNLIEIDFSNNRLSGEPGRTWVRLGTIPPQWGLLDELVEMEFDGNPGVRGCLPRGVPPRERLCGGLFGSIPCPTFTTDRMIGTATTGSQLTG*
</t>
  </si>
  <si>
    <t>C_470054</t>
  </si>
  <si>
    <t xml:space="preserve">MKLADTVTCCLTPQETIKAEPADGGDAATTSAVASVDSTYQQLPPMPELFQRPGVSQHQPRPAGAAPDTWPQSAVPAPAPTQWDYGMVPQPAPLQQQPDPQQQSQQPGGAAPASSSMPGQASLGSQGIPPSGGSADLSSGAGAAVAAVGGGSAAQGSTVSQSSQPPTLQPQTSGGPMPVPHAGHMRYPPYGAYPYPHPGMPGAPCPPGHGHMMPPPPPYGHHPGYPPPPHMRGGYYPQDARYPAMGPPPPMGHPHYAYGYRPHPGMPPHPAYHYMPPPYGHPHHAIHPGMYPGMQPPHPAAVAPGAPQPPAAAAPSVEGGAPSDASEDAAAMHNGASDGGTDPASAASQPSQALMAVPASAAGADGSAPALAGGKLVGKGSTGGESEGDVGLEAVIRLRSGVCDDPAQEQQQQQQQHAGGQQQTEELEGRPEAAAPSSDDVMAPGPAPSAAPAGEADGGAPKAPPQQAGAMMPPPQWPPVAAPPPPHMMGGPHGYEWPVPPPHHPHMHPHHPGMMPPPGYGPPGVPPPPHAMHPPPPHGLHPSNSWGYPYDPYAAAAMHHQQMMMGGDLGEDANAAAAAGADYAAQQHAAAAANAAQLAARRRPSQNGLPPPGPSATPVPTGPQQRRSSSTFPGKGYPGTSMGSGSAAMAMGLGMDSVLKAAAGEQQRPGSAELPGLGSTPSLQMTRSGSFSQLNQWFGLGDAQCNVSRRTQRLKKRRSTEHSGGGATPDPFLIGLAAERAASGREPSSGGGGMLPFGLPPMFPGSGGTGVSGGGGAFSGGVPPRRSSGGSDRTALLHMGRSGSLPMCIPPNGRQRSDPGYLIEGGPLSGGYDQVAFMGLPGWPPGAGGSSGGGAPPGMGPMAGLGQLVHHPGHPQQHHAMVPHAHVPPGMPAMQPPLSVSQRSSDNGSAGRAVHLPRRFDDAIMTMEYSRAHPGHHYGAPAAQRAAYAHGYEDEEDDGADGDGAGGGGGGKDPDDSDEDYDAAAERVYTSYRRPDAEGGEGGAGRKRKAPTARDDPPQPEKKRKARDPATISKVVLNCVIILRMVGGDVVYEKEIRSTLGNNPDTSKALRLMVNQGKLVRTGQGGRGNPFAYRCTPLGLATLDKIEAAGTPGAESHANPNPQQRAAAVAVEQAAEPLAVVS*
</t>
  </si>
  <si>
    <t>C_470055</t>
  </si>
  <si>
    <t xml:space="preserve">MSTTRRTQVAASRAAALAAAVVAVLMLALPQQWGGGGGRVSLLPAADAKTLERDVFALIALYQEVKDRSPEWNKQMAAWPIHTCSLNGTCGVDPCGLDWEGQWPHISCRYQWDWDRSLPRVVTNFHMPDMALNGPLPRALALFENITELDMDTNQLTGPLPAEWACLDNLIEIDFSKNRLSGTIPPEWGVLERLTELELDGNSGLSGCIPEGAPPLERLCGGLLSSLPCPGFTTDRMIGTATSGTRIRGRCAPYPGGKAALTAGLRCPRLTDFRDSILAFFGRKADASSPASGPIAMASEQVGPAGVKLEYIADSRTPQRSFLGGLFGGGGGGGGSSSSTTRK*
</t>
  </si>
  <si>
    <t>C_470056</t>
  </si>
  <si>
    <t xml:space="preserve">MAHRELQRGLRKGEGDVARREARRQLVAHEPRDVHQLLRPQRLKHHDVIQAVQELGTEEAPHGRQHALAGRLRLRPQVGGEDDDGVCKVDCAALGVGDAAVVQDGQQHVKHLGVRLLHLVKQNHAVRPPPHRLRQLAALLVAHVAGRCADEAADAVLLHVLAHVDADHHLLVVKQQLRQGLGKLRLAYTRGAQEQERGAAAARRQARPRAQHRIRHRRHRRVLAHHALLQLRPQAEQFVALRLLEPVDGDAGPAADHHRDLLRAHLLAQHGVGGRGRANLLDAVLHVRQRAVAQVGDARQVAVLLRDLDVDQDLVALLTQPAELLCPGLLLRVLHLQWPQRLLQRRQLLAHLLGARLAQRVLLLGQRRRLHLQPLPLPLQRIQLLGFGVQLHAHVGARLVHQVDGLVGQEAGGDVAVAQLRRHDQRAVGDVHAVVRLVAVLDAAQDGDGVGHGRLLHQHLLEAALEGRVLLNVLAVL
</t>
  </si>
  <si>
    <t>C_470057</t>
  </si>
  <si>
    <t xml:space="preserve">MAGLNPCISEVVGSPVFLLLDPAVDHTRKDLPVSLYETVKMLLERLRVIHGAMGKVAGVDGAAAEAAYPHSLLRQVSNLVHGLPACNTDAFNREYLTEYNDTLLTLYLASMRRGTHAANEMVDKFCLAYDKAGRGRLGMGGGAPGQAMYGLSDL*
</t>
  </si>
  <si>
    <t>C_470058</t>
  </si>
  <si>
    <t xml:space="preserve">MEVDGTRQSASGLEWKLHPLVLINISDHHTRTRANTPGATAPGVPAPAVMGCLLGSQSGRSVDIRNSFEVRYAAGPDGTLDIDITYLLKKQEQYKQVFKNLDVVGWYATGAAITEGHRLAHRKISEVVESPVFLLLDPAVDHTRKDLPVSLYETELHLSPETGAPGMVFVKSPYSIETSDAXXXXXXXXXXXXXXXXXKFVAGDDKTSYATSRCQA*
</t>
  </si>
  <si>
    <t>C_470059</t>
  </si>
  <si>
    <t xml:space="preserve">NPTSPLQPPNSPGLVKSNPTSPLRPPNSPGLVKSKPTTPLQPRNSPGPCSTSSTTPSSASAAPAPAPPPPAPAPAPAPAPAPVPAPAVAAAAAAVSEGPG
</t>
  </si>
  <si>
    <t>C_470060</t>
  </si>
  <si>
    <t xml:space="preserve">MSALVFRDAAAVYDGQVLSLPYSAEVPLLYWRKDVFAQLGLGPPATWDEALRLAAVIDGTRIPCSGSPNETCVQHGFCFGMPWGCFYDGLALSAIWASMVAAYGTKGGLYFDPATMQPLFTGPAMREALRLYRALEGLGPRPPQPCFRMEEDYYLRHCSFGVSLTSLFKTFGFAYGGTLRGLMGVSLLPGSHLVQDRATGKLEPCTPQLCPYATPHEAAPPPPSSQPQPQAQQEQQQQQEQGSETVLLVNRSPYLGRGAFSFALNRQAPPNAALAALRAFTYSVTYQGGWPWALDPTSRTSPVRTSHLSPAALPVWVAAGYHPDDTAAFLAVVAESLQHPNMALGARQRGGTELEAAVADAAVAAAYNGTAPEELVQMLGQRYSSMLASQYGGDVAALRAAYWQDLGLRQDWPAPGGPAMQPGAGGSSSGSGSSSLSPDAVAGIVVGCVLAAALVATLAAALLLRRRWRLVRSALQPVSAPGYSPDTSLCITDIQSSTQLWEALDAGVMDAALNLHNSVIRMLLPKHDGYECHTEGDSFIVAFPCAASAVAFALEVQVSMMHQPWPEAVLQQEPCAVVYHHASPAPAATAPAFLPSGPMALASPGPWPPAGGGGGGGGGGAGPSAAASRAPSALEAAPPYEHLYASLASSSIVAALQRSATATTFAAAAAAAVATTAPEGGDGAPTDWHSAVTSEAAAAALAAGSGSVRRPSPADFSSNVLRIQTPASAASGITQAALLQSNNSMPLGGLVHALSAAASGSGTLFGGGWRRLSLMGGGGSAGDDEEADVGEDVTDGGAAVGGSTHGGGGSGGRDDSESDSLPTLLASPVLMPPSVAAAGKPHPSHVSPSPSAAVGTVTGAGTGGPDTHLGALPPSSSQFWTPAQLPSALLGRASSGEAPADSGASVSANLRALQVLIKRQTGTAPPTLLPIRSGRSTGLNTTELGGGAAAALAAGEGEHALLPRRGGQTSGSGTPMATPAELRQFSSRYSLNYPRQDSGTAPAGHVEGRWSGRQQPRGLLGVAQARAASGSAADLTGGSAGSGGVVAVSASPPPSEPQPVGMPAYRKSNPDLTTGERDYAVQSHGSHRSTFNSERLARLTGSRPALAATNLGDGGAAGGGPDARPLPPRPPRLSLTVAAHAGGGSTGSFRVAGTGRAAAAPVSAAAERRGVQLSPLRASSVMGPLGGRSGGSYPYATAYPSTPAVAEPVPAAAAVAVIHGADSLGRGNAAAAAAARPHSPRVHGGAARKAFDRRSCSDSGVEHSRPLRKVDEEEDGGSDAPVFARGSAVPVRLSLSGWDTSVDAESPAAAPSAAAADAHGLGLAFGSEPLPQPAAAATQAAAADAHTPPASSSGSATLALAAASGDKMVSIFDRWHTKWGLAEPQEDAHRPLQDVGRAEGSAGAKAAAGLSANTDAAAAALEKQGPPAPPSLTVVSATQALLPRKQGSAAVQAAGRCSGGHAESSIGAGSGAGAGTGSGAGAGTGSGTVVTDATRASGVAAPAGTGLAVAGSGSSRTATASGGVVGMTAGASRSPANSVTAQGRSGAPAMPTAPSLLGRFSRGGGSGGSGGMPPPSGPWSFANAVTIAAAAAAAANAQGAAAAALARASVSGCVTATPPESGIANSLPASAATEHMTGVGEVGGATSAVQAEPQSSGLGRGSGARAPSGAGAGAASLHSATPPAPGLTPQPAAATATASSMVVKMASGGGSSPAALGPFAGDASASGRRFAAITSWLTTAFGGPGAGGGVASGFTQPPPSLASTGPLGKGDASCMSVAAPAPPPPTPTGGGSMHLCFRGFRVRVGICSGLVPGRDVVYVKDHGRRTAYSGACMQRQHRRATAAPAAKGHSVAESIDVAAAADAAGLSTTAAASLATLALANDHGRGIQGASRDGSGALGPAVRSSGGTGTGASGRLTAAMAALALASPSAATNTRPAQPHAHLHSHVHLQTSRWCGGGLARGSPEAQDLYQAMVLPLAARQLLLERQPLRTHGPGPLLPGLLAAPVGGVTLALVQVVGLPTLMAWDADVATAALARLTAAALQLLAAAGGYPAAAEGGELLAAFRSAPAAISWMVALEEHLRTAVDWPPELLTHELGDELVVALPAAPPPPPTAQHQHQPPQRAPRQSGVGLAAAATAAAGSVSSTIRRALQQSLSAVNRSGSTGGGANGLSGEEGAPYRPRLSRAGGEALGITATASASGQAYGLAGGSPLLPPWLLMASRSAAGGSSFASSAGANAAAAAASGGAATRSSGDENEPGGGADTSSRSLRRLFSASGGAAGSLSQRFMGRARTSVHRVQALSPLARDPISSGGGASAACTAEGDGGGGSGGGASLSAGPLPARPARVLGHPPRSYELESAGEGGQPEAVADAAAVLGAESLLAAAAAVAASPVDRRVHHHHHHHHYHYQEQQQQQQPGLQVSLSSPQLPRHRTTSPHPQAPPPLLVEGDEEQSAALAEPRTTPRAVAAATMAFFRHGRTDGGAVGGSAGNSRGGSARSLVAGGGGSGARRSFAGVVAEYAGAVAKAPSRASMPSRPQGLFRTEPGGGGGGGRCMDEAVDEDEELDEVGAAYGDAFGYGGGDVGSRAGGGAGGGYDEDGIFSLVAGGAQQTAGGDGSRATTGGITMNLRLANMGGGGGGNERRSIGGIAFGGGFANGGEGMGLGGGFGGAVGGGGGGAGGGLDSPSHSGSLFTLGSVLRRRSTSMRLPSMRAFGFGGAAGGGGGGGVVSSGSNIVGGGERHSGGGDRDRPHDLYGAGAAASPRYHGQPQHGGSRRRTADVAMLPAGAFVSRTSNAGHQQLLRAQMLQYAAATGRNSDEAAALVPRNLASPGAMRAQGGASTASPFATGFAAAAVAAAAAPAVPLVLVSDHGAEGADAAGAGAVSGGGGGGVGYAPRAAEESNFYMPTTTTTQQPQEQQPPHAHAEHAPPMQQRCVLRGLRIRCAADEGMFVQDGSISAARLYRSQHGGKTYGRLTKLCRTALMGQVLCTRAVAKRVHRAAVAGDATAAALQLTPLPPGGGKRTVAAAAAVVGAGDDADALAAAAAAVTWGGGGTATATAVNAGGAEHGAPAAVAAAAAVGHSHGNSLRQQEEDGSGLHHEGGPSRSGMAGRSIDLVGGIPKADVWVCSWAPHTQRAHEA*
</t>
  </si>
  <si>
    <t>C_470061</t>
  </si>
  <si>
    <t xml:space="preserve">MAPAPDPPLAALRRTGGFFRTKSALLQPLRAAARLRHPGATAVTLGRLHGLGAAHTNEAATLESLRLTPPPLPLRAGSSSGGGDISGYSSSGYILGPPGLTSTAAAGSMSAAPGVSAPQRQPTVAPLLAGKRYDYRYSVGARGQVIDTNRVAHMRAAASLPPRLRRRVLGSAAGTAAAAAAGLNAATLDPDFRAGFQELALDLDLDLDTRDGEPQGAASSLVMPWDEDETEEEEEGEGGELDPFDPDSQLEQSDLDLDSDLDLEDPGIDEEGEEDEAEDADEAEGEGEDEEDAALFEELRRLEQEFDEELFGGSSSRRRHGSSSRSSSRSRRSGGSSSGSSRQQGQRPAEAVAAALMPPEGKEAVEAEEEVGWRWLEGKDEEAAALASGIAASASRASSAAASAAAATSAASGGNDNDYDSDDSDLDLDLDDDLIGDDVDLGDEDVDALLQRLLSEEDDHDEEGEEQEQEDEDEGEDEGQGGGGEGEGRGKAGSARSRSRSRGTAASQTSLPPMQRQQQPQEGEEEADGLASGAAAAAVPHTGPLPEWRSRRGEAAALEWQADTAADVVAARRAAAAVFDDVAAVGEGAALAVLAAAANEGTVTAAAAGRRGGSAAAAAAAGATRLVFVSRLSQADVVLHRTPAPGERQFALEQLRLGARGARIPFVSVASASEAELAPRLTALMRRVDRLAAELEGAQQQRRRQERQ*
</t>
  </si>
  <si>
    <t>C_470062</t>
  </si>
  <si>
    <t xml:space="preserve">MPGAGVALGRTAWVEEEDWGAEEEEVEQQPLGPLGPVQGELSASDLGAGAAPAEHVDHDDMQVGLQVVCRGVVYPAVA*
</t>
  </si>
  <si>
    <t>C_470063</t>
  </si>
  <si>
    <t xml:space="preserve">MVLQARDQLLGLLRRHGLLDANTPPPSCGADMEPVCRALAAGQFMCAAVYEGTQYNPLAAESDPGVHVYRLVRYTAHKTAPLKLRIHNSSVLWRSAPPCVVYRSVQQADSGCLSDESDGTMGRSLQYESTTAAAVTDPAAAEAAGVIAAGALERRRLSSRSVSVSERLRLRWLQLRGAAAHSSSAAATSGAAGSAGPRRHLATGLGWVTDQVPQFLLEAGWAESGYAIACTQPRRVAASTVAARVAEEMGVELGTAVGYAVRFDNAISERTRIKYLTDGVLLREMMDDPLLT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HRFGEEVQAAVAQLEEQSRRLAGGRVSYSLRMMPLPLYAGLPGAAQSAVFRPAPRGVRKVVAATNIAETSLTLEGVVYVVDCCFVKQRAYNPLTGLESLLVAPLSQGQG*
</t>
  </si>
  <si>
    <t>C_470064</t>
  </si>
  <si>
    <t xml:space="preserve">MAAASAGRRWERLRAWASAAGSHTAVFLHTLSCFYVVSRYGVFLSKVTGPSMFPTFGGRGDFVIAEAVTPIWGQLHQGDVVICTRPVDPAESIIKRVVAMEVWPRLQWVDNSLDAVRKF*
</t>
  </si>
  <si>
    <t>C_470065</t>
  </si>
  <si>
    <t xml:space="preserve">MMGIRTSANPQERPLVLAYYYIANNKIMQVTHARLQRCTFALQQGFEKLQADLEPLTRQAKLLAKQAAREQAAAAYTVQPYAATVDLESPSLGTLRAPLAAPLPEVMAAAAAATSTGGGGGVPVRRHLTDADRARWNKLDRILSHQFSSLQRIKYTALPPEYMQRLYGMPPPQPAAAAQAPTPAAAAAAPAGGM*
</t>
  </si>
  <si>
    <t>C_470066</t>
  </si>
  <si>
    <t xml:space="preserve">MCVAAALWAQVVATASNSTTGTSTGASIAAVHLLEAAIAAARERVIAALTATASADDGGTTTSEHPPAPSAPPDAPVQTFSDISSSFFTAMAKVAAVLSLPSAAESGSSGSPVGAGGTPVSSGGGGSGGAPGVSDPTGATGGGGDRGTTGTGTGTGVNEIGSYSPSPSLQTDGGSGTSGGAFSPSANAGSAPRQVGGNGADGGADGSTGSNGTGNGTSSSSGSGGSSTAGASNGSGSSGGGSSIHLAVLVPAVVGGILLVALAAAAFGCRSEQLAAAAG*
</t>
  </si>
  <si>
    <t>C_470067</t>
  </si>
  <si>
    <t xml:space="preserve">MIASTSYNQYQTEVRRITGVVAQPADSTAGAGNLTALVLDSPLRHPHAARGRSYPVSGNGSSSSGSGGSSSSGNATLSVDLRAEVALLSSNVGIAAAEAYATITAANGTQPLASEPSLDLNRLYGSPGANDGPSTAAVPYGARLLVVGTGSAQLTNVVVERCGQLAAVGQEQRPCVLFQSLSPRPAPANGDDSDGSSRCSDGSSDGSSTSCESDISSSQSYMYDSAIVAGVGGNVAVLGSQSPTVRVELYGNVLYGSYAVSNVQLLTTGNHLYNNLALGAIAATNRTANSNSTAAGATSGPASVSPANFLLSHVASSGVGCTALSNFTAHTNWDYGLLTLRGIDTDVRMYDVALLDNRHAGAALLRQGGFTERAGVSWRGGLLAGRTSPVLCALCASPSDAGCHQRLTPQSYNRALPYTPSVGFVAAAFALGFSVGPDGGSTWDAVRGYPTVFGHANITGVTVADFEGASGCGGGSFAFANNPTAPDASHPHFLRRITLANTRTDGSSQGLFLMRGPDPAWRNPLDCGTANYTAGGTPLPLNCAGPSRALFKDLDGSLGVSPAGGPVTVLGALPDGPRPQPLAQAPAMPSGSGCIYRGDLGTYVCAGGPAGSGATGVFDPQLFVLASRDTDAEVRGPEAVAFNVSGSVDVVVPAMDQPPAPPAAASG*
</t>
  </si>
  <si>
    <t>C_470068</t>
  </si>
  <si>
    <t xml:space="preserve">MALIDGVVVADFEGASGCGGGSFAFANNPTAPDASHPHFFRRITLANTNTDGSAQGLFLMRGPDPAWRNPLDCGTANYTAGATPLPLNCAGPSRALFNDLDGSLGVSPAGGPVTVLGALPDGPRPQPLAQAPAMPSGSGCIYRGDLGTYVCAGGPAGSGATGVFDPQLFVLASRDTDAEVRGPEAVAFNVSGSVDVVVPAMDQGWCLGSASCKRRLAAFWSVLPTGGSVDVSFTGSVPDSFQLWMPYASPSAELVMAFDFPTNCTAARRFAWVPPLVANTVFGASGSSSAGGRGQRLSYGPPAPYDGTPHGSYWWDVDGGRLVVKMVGGGRSLEVRTEAAVPVRLNATVTSILTSVGQTPSHSRPGAAPQAAWTQGRKEHF*
</t>
  </si>
  <si>
    <t>C_470069</t>
  </si>
  <si>
    <t xml:space="preserve">MFEAPLLRTVRPAATPPGSTIQVIGSGLSLSFDCFPLALSEYNDSRKRLVPRTQVGQLQCKVAEGDGVSVFGVVARNRWGTTYGINCSLPDAPGNNPNMPSLITGLGTAGVFNVTHRPELMGRSGKATPSNLAWLYTADGTPYLYSVYPEVASISPATGSAAGGTRVTLRGRGFPDLRRQLQGGAGGSGGGGRRDRVSVWLGGAPCEVVDSTYSSLTCVTAPQPAAPPLNASASPIAGLYPGMRGVEYEFYPLTSPPTSELWRLNTTIKAANLTGGYSGVLMDVVETRDIDAPVPWACTRLRGFFTAPRTATYTFFYSADDYGEVNGTWIQVAVRVTDDRVRPNTVERTIQLRVFGPSMPRSVALKWLYVPSPTVANSTAVQVTVSADSAARFNDALLALNLTLEWVNGTGVAGSGSAPPAGPVRQLNVTLPLAVPSAEMTARLGAALGPPFNRTTGGVGGAGLIGVRRVLSGAVLLLEIGASTAAMPHLAITAAALVALPSPPPTIVSNLSNCSFANPLMAPVPGSAAEAAYLAPPAPPATVVPTASLATVLPALNVSYGPAPPPPEPASNPSGTWALRLLSGTDTRNLPYDISAAALLSVINDLTSNGPECAVVRTTVREGQYLANVWNITWVNANYIIVYAFTVTPGPDAPLGSVLATEARAASPFTTGTFRIAANSECEYVDVNALDDYVPSIGAKLASLPGLSNSSNVARGYGSDSATYPQSLTWPTDTPAVTAAAGNAAAELTINGRGLNTTTAAAAAGEQVWVMVSGANCTITAVNDTQIVCNVPWAALATGQRQVVVYVPGRGYAAGTPPLLVSAFAVRAVVPAALPLAAGDGSSSSNGGMALLQISGQGLVDAADVAAAAAAGGNPCAGLGVSAIVNGTAAVRFTVPVAASPLGSTTAPAVVSLTPTATGASVLPASGGANVTIGLRGSFNPSDVLGMYLVALPQNWTNATTSGSSTGANSSSSSSSGSTGSCSGSGSGAVGMTPLAAALAAAVPCAAVTWQQQPSSSSSASASVAVCTTGPMPPGSYQAMVVLNGSSTASGGSSAAASATAGGSSSTSSSAYNAQGLTLLSSGSVSVDLSVTSVSPAAGSVGGGTLLTLTGFGFVAAGAINSTDAIRIFVTVPVSGTFPTGLLPCDVVSATATQLMCRTRPHLAATADLDDPLAAKRLPKVTPAAAVVVMLCRAVSNNASANGGSGTGSTSAGPTGSGPLLQPDTPAAHAVTVGAGMLGPAGLPCPVVNVSSTTTLTCTAPPLTGWILAEIWNLAPFSGFRPLVESFNVTPTATVLVPSANFDHTVGTLPPIFPPGILQPEYYGIRFTFYVQFTRAENVTFQIAADDGGRLLIDDAWVADTGRTLTLPLGAGVHKFVWAFYQAGGSSVSRVYMAVSPSAATSFPWTKATPVPPGTLLPLTLSVNGAPAAAACAGAQVSLRTAPGQQDLSFEPSNITLPSNASACGLLYTAYATPTLVAAVTAAPAGVEVPALSYPLDTNTSAWTANVYGSWLTPSPARDVTVTVGGWPCVPTATGPVSTVALDAASSAALSGNGGVNVTRMSCIVPKLPAGDWPLNVSVAGYGLARPPATPRAELPVLTYPLRVLRQQPLSGTANQQDCQLSIFGGSTVTLAGVGFVSGLTNATLGRTMFLEWDSPANGICVATASASCAWLGAPPPPLVAAAAGALPLQLLSSDGATAVFRIGRYSLADLPASAVAAAAAAVAGGGGSISTGALAPPATYLTGNATLRSVLSSNGTWNASAAGSSSAATVELVAVARGGSSTAGAGPLLLQPLVLNCSDARVNASSLGSTSYNETLRCQLPAYVPAGTYTLWLCAPPLGCGYAAASWTAALQVSGFAPGSAMQGPASGGTEVTVVSSGHSLDPAAPPAARFGGSACAVLAMDASSFRCRTGAVALPAGAASATLPLSVTPAPGADEVTFSNVTFTFAAAGGMWVTAVSPTQGPVAGGTALRLSGSGFDVTAAAQMNVTIGGVPCGNVNVLSSDAITCVTGPLLAPVAAGGAAAAAAAVVVPGQWLDVVVSTPGRVSGALSAGPNGSTSGTSTLSPPAASFRYLDAWSSPSSWPSGRLPQAGDDVAVAAGRALLLDVSPPPLGALLVLGWLVFDDTQPALELQARSILIDGGGRLSVGSADQPYASAATITLIGNPPAVSPDDSGGVSGCVDDGASGAAGGLALYGTKVIAVRQGVLEMYGTPRSPPYTTLNITANPGDGAILVNGAVDWKAGDRIVIASSSFFADEVDEATVVSVTTTNSSTSGDIVSRVALDAPLSYTHLGVVVAPPATAAGLTRPAQPLDMRATVALLSRNVVLQGDAASANSMFGARGDVGSSSSSSSSSSSSSSSSSSSSSTAAAGSFGASWVRGCVLRDANNVAAGSDHTGFLYRLPDAPEGSGSTLATAAFYSTCPRFTAMPTVPIGSSNGSSSNGSSSNGSVSSGGFASNTAHSALLYGLRVHPEYFPRASPCSRYAAPLQQAAAVFDGLTAFKCGLKGAAASVVGLVQFRGMALGDNGGGPVTPNTTLIKETGAQAEIAWVHDDRSRITAGLTNLAGVFSTTLFGRTAAGAVGTAGRWPNATRRIAGVATQSTPQGSSYHQCGLALVNVTFANFTVAVPLSIAGAVAPPPPQLFALEACARCLSLQGGCTTQTAGLQFVELADAVGTGAGGAAAGTDGSNASSSARSGTRRPALAAWSWLQQGIYEDTDGSLLSAAQLSTYLSYPAAFPAAANTTTAAPGSTAAVAPPPWAGSTFHSAINNTLFEPSECVYLRGAAAWPSSNTAAVCAPRVGPFRRLHVAVAPATIGSTEMVVVNAATNRSSVVPYVAVNEASYMVTLPTGGREFWIHWRAPTGIRVDATSYNLYRLDLLNASNHFSYITTRYTINGTFTVNSTTFVEEQEPFLRWSRDTTWANVTGGKPGPGANVTVPVGWALLLDESPPALGSLVVLGSLRFDPLQDITLTAAAVMVLAGGSLSAGAPGAPHPRAARILLTGFRGDPGWRVPNASGAPFAPGADLGTKVLAVLGGGTLDLHGRAQARRWTRLARPAAPGDTVLRLDVPLSDLDGSWQPGDRVLIGSSSYNQYQSEVRYIVAVLPYSALAAVDGGGGGGAASADGNLTAVVLDSPLRHPHAARGRSYPVSGNGSSSSGSGGSSSSGNATLSVDLRAEVALLSSNVGIAAAEAYSMAAGSLPPSDLTCCKQQ*
</t>
  </si>
  <si>
    <t>C_470070</t>
  </si>
  <si>
    <t xml:space="preserve">MAMLFALALVALLGGAIAASEDDVASGVCSGSCHLHPKLRERIQKDVAWLDDIGGITDAMIRNISLVCDVNIRHQCNVQATRMMIKDGEIYLNSLHPEWRLGPHEFIGFLLELYEASKISKLPDLEFAWNGNDDAADPAFTWTNRAKLEARFHGGPFPILAWSKSERSFASLVPYSGAFRCSEDSFDNMLHRLEELKRVPWHERKKVAFGRWNMFCATYTYGQEALPSGELYTCPRAYLPSQNVKLPEHMDILPLGAANGGPARGTPVPLFHQNAYRYLVSTDGWAVSSKFDKYLLLGSLVIKAASSRKGYYYDALAPDVHFLPCMNQSLGDIVERVKWALEHDAEAQKIAEAAQTFAVKHLHRGARLCYYRTLIEEMGKRMK*
</t>
  </si>
  <si>
    <t>C_470071</t>
  </si>
  <si>
    <t xml:space="preserve">MRPLHTRLSHAAAPLIARSSLIPAQHTTPPPTYPHPSTPATPATWRAASPPRCLPPPRCLRTLLPPHPAAFPNPAAFPHPAAYPLTPAALPSRPPIPQGPLPSAPQQSQTQPKPQSTQPSRHPSSPKAPSPSSPKAPSPQPPNFPTTQLPDHPTSRPPKRPRPPRRHACTAAAQTRLKAPPVRFTPLASAPDGGPSPERIWLPHCAVSTPPIPRLAPPIPLPACRTSPAPAPTPALAPALAPAPALPL
</t>
  </si>
  <si>
    <t>C_470072</t>
  </si>
  <si>
    <t xml:space="preserve">MAQGIPSARRRRHRARPFPGGLPFAPAAAFAAPASASAAFTTTSAAHATAAAASATAAAGSLSDRHPDHLKDPLNGIGIWYNEVCEYDFSKPGFASATGHYTQMVWADTRTVGCGYTACPDGVMGLGAKTGVLVCQYWPPGNLDSASKFRDNVPPPRTFPDRCPNGYGSSAGRR*
</t>
  </si>
  <si>
    <t>C_470073</t>
  </si>
  <si>
    <t xml:space="preserve">MGESLPAMVLRHPATSAVNALLVGLFLWLRHRAVVPTAVAMSYQTVVAERQWWRALAAHFDLLHLVLNVSTDLQCAVLHGLQIMLALQHAALAAAVRSGLDGEAAAASFRQRGVVGYSGVLFGQMAFIAWTAGSEGRFNLLGLTSVPMVLAPFLLAGLTQLIMPNASALGHLSGFCGDSL*
</t>
  </si>
  <si>
    <t>C_470074</t>
  </si>
  <si>
    <t xml:space="preserve">MLQPEELPEARELLAEAAKPPLLSPAGKRLEQAAAGTVDAAEVVKLTHERLAQECAINTKAYRHYKRGELITALTQRTAWGRALERHTKNLDLRLLRLEAELDSYRAGVADPQPEVLEAVKRAREALAPLAWPLGMRGAPGSSSACACRYDLISNLATIISDSIIPLAHPFLMVLSDQVRNCGYKTTNSWRWSELTKNLWAGAWVCGASAVSLVGHTVSRPGVDPRDTKAYLAAPLSNMPLPSNTTLRDHARDVSKNLLGVPKVPEEVSLARSSREKW*
</t>
  </si>
  <si>
    <t>C_470075</t>
  </si>
  <si>
    <t xml:space="preserve">AAAAAAAATAARRQLAEARSPTSRGATAPPAAAARPTTSVSAAATAACASCATATAAAAIRATTADVATT*
</t>
  </si>
  <si>
    <t>C_470076</t>
  </si>
  <si>
    <t xml:space="preserve">MGVGDGVSGCAATAAAAAAGAGAGATTIPASSAAPAPSTGAAAPDADTDAPDAEAEAEAASCCCCACSCFTSEMGLYCVWQTPFFLLVVARSSAPCATNWYSGLPAVELKSPVMMASVWSGGGCRASGKHVP*
</t>
  </si>
  <si>
    <t>C_470077</t>
  </si>
  <si>
    <t xml:space="preserve">MSGKGMAPPPKHPLVLGALGFGGGGGAGGAEARQREMLERRRAELERWIWRLIGSPEIAGSPQFKSFLEFDRALARAQQQQRRKLEAQRSSFSPGSTAGGPAGSGPPSEAGFGHTGGYPAGGGLDDSASDASGPSMAGGVSLGGASTSTSTVAPAAVPGAALGGPAGADGGLRDGDGGAAAAAAAAGGAAPSATAATAGLLRLGIHLHSRSDVRRLVELLVARLEAACTDAATASEEAVLLRDANRAMAERLGELESEVAGGGAAAQVRAVLLEAETARAAAEQRAAQLADSLASRTTAHEHQVAALQAQLAEARAENAEMLNRLADWGVGGPPPASTAAGGGGSSGPTSGGGAAGGDGGAEAAALRQRMEELQAELGRREGEAAERAAEAEALQARVRQLDEQLAVEAKRREQAEAAAKAVAAAAATPPPPPPPPAAPQNSAALDRARADNALLAQEVQRLRGVLAAEREAHKAAAATQAQTAAALQARVKELERAVAASGLGAGAGPAAGFGNGDSLI*
</t>
  </si>
  <si>
    <t>C_470078</t>
  </si>
  <si>
    <t xml:space="preserve">MYNTELEAILFDSGNAGGGSSSDIAGSSTGSSNGSSSSSSSSSVPTLQSYVRYCSNGRAALSPDTSRVLDSVVIPCAGPVSAATSQPVWLTSRCQTGDMLGWGDAAVEAAKQQLGPDGLASYHHVVLVLPRDWRLPPSSDGAAVANGSGGGGCAGFTASGEVGVPRRNADGSPAYAFSWLSGERYPMFSNYFHEMSHNLGLLHAGTANGCQHSSDASFVMIDAAAATGGIRYFLSYRDGTTSGVYDSTVGSSLHVHGHLTGTARRRYTDTGAWMDSVHVAALAAGDVWRDEQTREGCCSK*
</t>
  </si>
  <si>
    <t>C_470079</t>
  </si>
  <si>
    <t xml:space="preserve">MQLPVTAPTLDRARQQHLDDLRTHIEELRTHIEELRKQNEELRKQNEELRKANPLKKLFCCA*
</t>
  </si>
  <si>
    <t>C_470080</t>
  </si>
  <si>
    <t xml:space="preserve">MSSRPDVTTAAAGSGSSSGSGSSSNTTWVEVPAEGRVVLIGITGATGRSALQGLLAAGGATGRPGRHTLLAMTRNPSGASAQGLPEGVQVGGVKLIMYNSSGGRGCGYGISQMEQKHQVEDILAAAVPTVALQFPGMLTFEEFLILTGWADPSRTFEDGIAFATAASDTPATAATAAAATTATAATKEQ*
</t>
  </si>
  <si>
    <t>C_470081</t>
  </si>
  <si>
    <t xml:space="preserve">MPRVKALELYDDPHSEYSAKVKVALYAKGLVWTPVAVPCGSTRSPEFRAVNPLGKIPALWVTFENGHRELLIESEVIMEFLEDAFPDAPPLLPREPLARSKARLVSRFHDLYVEPALRRLYPQVAPSARDPRLVQEAVATFKERLAELAALLPPVAAAASPAAAAGAPDAAASGSSQDNIRGSSSSNAFALGALHPGGGLGLGDCAYPALLLYAELILPVLEPQTGPEPGPGPGSAAGTDAGLSSGAALGSGLVEAGEGLEGGRSMRAVYAAHPRLWAWRQALWGHAAVREVFKDLRPAAEEWVAMKLKQ*
</t>
  </si>
  <si>
    <t>C_470082</t>
  </si>
  <si>
    <t xml:space="preserve">MWTLCEVRQQAAGRGTPEQEEKLNRRVPDIDTNFLVCRANLRVATPTRQQTCVTRWWRCYWVTRGLLRCAAVVAAAALAQGQEAVLAQGQAAAAAQGQAARGQAAAAARVTAPSVYLTPQASTSCPVHI*
</t>
  </si>
  <si>
    <t>C_470083</t>
  </si>
  <si>
    <t xml:space="preserve">MPVTLIGFPLAADKTITGFQQSGIPLVAKGDVSWISSKNAFEAIGSYPGTFPNCSGGAVANGRYLAGLHTGIMWHEKGTNPRDTSTTTDQEKGDTSGSTCGSGAAAGAGGAAAAVGGEPIETDKWLADDGAAGAQASACGANKKRKPASRQEDAASMASALEYCLDNVEHKQGMGVFVPAHVLGQLLDCCHELLLAAVRPAGAPQQQ*
</t>
  </si>
  <si>
    <t>C_470084</t>
  </si>
  <si>
    <t xml:space="preserve">MMFGEVEVIVQLQRRGAPGERVLLRDTGVQVGVEVIFRRREVAWVLLTLLLHLVDVILIAPLRALMLTAAAAVAAAVASAPHCPRRGRGGASRPTAHL*
</t>
  </si>
  <si>
    <t>C_470085</t>
  </si>
  <si>
    <t xml:space="preserve">MAAAAAVAAVAPVGVEVIFRRREVAWVLLTLLLHLVDVILIAPLRALMLTAAAAVAAAVAGAVAAASHCPRRGRGGASRPTAHL*
</t>
  </si>
  <si>
    <t>C_470086</t>
  </si>
  <si>
    <t xml:space="preserve">MPDTHGAALALEDYLANHRSAYGSSSSSSSNGASNGSSSSSSYAPSYSRAAPAPSPYSSVTGATASGGRVSAASYGGSSSAGQQGQGAGQGVAFRRTNGNPGSSSGGGVSSRSSYEPLDPSSYLPYRSMPSHAAGHPGGGGSGPDSGSGSGHAYAPHAQQLTSLISKLGSSPEEFLTKIQIRGMFPGSVSEWYLPTMSHEEAAHVLGCLVAARRLVLQRVRGSGYDEYVDRWSTAEAEGDWWGMEWLWQ*
</t>
  </si>
  <si>
    <t>C_470087</t>
  </si>
  <si>
    <t xml:space="preserve">MLTTELSFHTVSRSAPAAATYVAEALESGSAWGRIERFFLAAAEADAGKLVAAVRVEVAGRIGIKVWIRYQPAAAPDLYFPATGGSGLHAPLPAGAAPSMSLDELYAAALERSGSSSSSSSSSSVGGAGGSSTRYGAVGWWSRPAGQQPAANRVHEVFTPEFNPKAGDRLDGYLRRAAESRRVFRSAANREEYMATYNGAVPPSAAAARQLLKEGAQSRTHAHPLDSDLSPVALGQLIQNHELCASPQALVXXXXXXXXXXXXXXXXXXXXXXXXXXXXXXXXXXXXXXXXXXXXXXXXXXXXXXXXXXXXXXXXXXXXXXXXXXXXXXXXXXXXXXXXXXXXXXXXXXXXXXXXXEAVSPPLLRSCLIVIL*
</t>
  </si>
  <si>
    <t>C_470088</t>
  </si>
  <si>
    <t xml:space="preserve">MRTRRSAIAVSKDDLCGSADVRWFCVAKSTDARRAAPSFSAAAAAESWEARPPSAAAFFARGSVS
</t>
  </si>
  <si>
    <t>C_470089</t>
  </si>
  <si>
    <t xml:space="preserve">MERHVGPEHYERPARIIAVHQVLQEQELWGRCWQLVPRQATDTELLLGHTEEHIRKVDSLFDDAYPARPESLAGASYCFAEPAGAEKGDVYVCSDTPSAARMATGCCVEAVKQVLGGTVSRALAIVRPPGHHAECERAQGFCFFNNVAVAALAALQHPAHRVHVGMAYSESFGVCACL*
</t>
  </si>
  <si>
    <t>C_470090</t>
  </si>
  <si>
    <t xml:space="preserve">MLRNAARRLMAVGQRGISTSAMTMEEVAVPAGPKEFTEAWNKKAPSQLLVPELPSNFTNVSADNQTQGDLFPVNFYTPSSVLADGVKKDGVTLPGIDGYFGVKANHVPVIAQLRPGIVELSSGADTEKFFIAGGFAFVHPNGVADICALEAGTLDQFDPAAVKSALAAANSAQGQGDEYDQAANRAALELYAALDSALDQKS*
</t>
  </si>
  <si>
    <t>C_470091</t>
  </si>
  <si>
    <t xml:space="preserve">MQGNVARMNASTSLQSSTGPCACGFSGRMTPPQLLPSIRRRSVVAGSTQTRNFNMQFDPSKSNIPLEYNFSQPLEVSPAPANWPEGAPDGVMDAGPYVEFDPAGPHPADTYWKGPAPEGSFTLPNAVAQRTRLTPLRVPEAGAGGGAAAGNNNPLARLLAPFPREEYYLLAAVAVSWARNTLSLAKWGALLALAAADRVYLYWVFLAGKTVDQLLAKHAPPVRTFMWANAALWAVYLAVSPSGASLLPGVLA*
</t>
  </si>
  <si>
    <t>C_470092</t>
  </si>
  <si>
    <t xml:space="preserve">MKSSHRALWASAVLAMAVLACVVPTADAAKKSPPPADAPPPDSGQYPPPTDWVTWPPPVEEHGHHSPSPSPEDSPSSTPIPTPDILENRDLPSPSPEAEDSPSPSPDLEDSPSPSPEPEVESPSPETETESPSPSPEPEVEDSPSPSPEPEVEDSPSPSPEPMDESPAPEPSPEPVPSPETPSPAPYYGAYPSPSPYYGGYGNYGPSVPTYGSSPSPAPSPYGGYGGYGGYGGYGGYGSYGDDDEEEEDPMSAARRLMLDVPNQGAGRQLSGDAVDLLAGGEEAELEERSTRVSRRLLRI*
</t>
  </si>
  <si>
    <t>C_470093</t>
  </si>
  <si>
    <t xml:space="preserve">MSGAGDTTRLRNAVNIRSTNGSNPVSEFRIEANAAFLALLDNYRCIANLAAYIAGTGPLQWPVPQQREIAGNFRLQLQLLTHRRLFGYGGADGADAAAVVGGGEPAAAAAARAAARMQFSRLPGLMQRPPLEGPFAEKVCGVEQQTMLLWMDALWSCFLEVCPVC*
</t>
  </si>
  <si>
    <t>C_470094</t>
  </si>
  <si>
    <t xml:space="preserve">HQTPGDPCRPRQTPPDPARPASNPVVPSALRYRLTATTPNLSTSFRHKNHARNPIPTLTPDRLASSCALTLCSCAEGPSAIPIPRATASPDLGHPAVVRVPHYP
</t>
  </si>
  <si>
    <t>C_470095</t>
  </si>
  <si>
    <t xml:space="preserve">MHVRSAATAGNPVGASSDDDPNNAFIDKSLTVQGAAEGPLKGLTFAVKDLFDVAGHRTGFGNPVWLDTHPPATRTAPAVQALLDAGATLRGKTHMDELAYSLNGENVHYGTPRNPAAPGRIPGGSSSGSAVAAAAGDVPLALGSDTGGSVVALLGEPTEVDVAAPLAGQGLGQYVDWMGVFRVCQGFEVWREHGAWVTEHNPAFGPGIKDRFIMASRITQEQVDAANVKRALIRSHLLTLLGSDGVLALPTTPGPAPLVNTPPAELDAWRTRLISLTSIAGLAGLPQVRAGGGGMLMLKLMGYFRAAELYDEALLELAEQLMGVLPHWQARDPWQPRQEKK*
</t>
  </si>
  <si>
    <t>C_470096</t>
  </si>
  <si>
    <t xml:space="preserve">MFQRSALLPAVGGAPHLRPVPFAAPFKPATVATSQKCKINYRGSLQSAHSTATAELAGGLTASAALLEENETEASTYCGSEGQVLVRPAPEGIAPNGKKYFIHTFGCQMNMADSERMAGVLESVGYVGRYMPDASISGDVIVGFPGETEEQYQRTEDLVREIGFDRVNTAAYSPRPNTPAAEWENQVADLIKADRLNRLNKVVMEVATERAQRFQGRTLEVLVEGPNPKNPAQAFGRIRHNKLVYFDGDGKTLRGQLVMVRVDECNAFSMFGEMVEVVGARAAQPGQGQVVSEAQAQAQVLAAV*
</t>
  </si>
  <si>
    <t>C_4800001</t>
  </si>
  <si>
    <t xml:space="preserve">MLRLLTLVQAPELQVVFEGGDTRVADNSAGASSLFASLTAAGAEPHGGAVSVRTELAVQQLVLLQVGIPLYYGQPDGAYEPGGSQSYVQRDTSGRTPTAVLADALAATAAANAAGDEAGRWGVSGVLPAPCRVILRPGSSGSSSSGGSGGSSGSDGSSSGGGMQWVNNTAKGRGGALHLAACSLEVIPSGLSSSNDNGSSTGSSNSNGSSSSSGQVGPVIVFAGNEAGVDGGAVSVELEAAGSSSSSSAGAAAAAADAAAVVAGSSSGRRRRRLLQQQDSGTAATAAAGAATAASDPGGGEVAALERALAAVVVRGQPRLVVWPPAAAAAEAAAAAAANAATAAGSAVGSGTANATAAAAVLFLGNVARYGQGGAVRVELHPLLAPPRLQLQLRQLLQPGSGTGAGTGAASPPPGPAVPVAGSSTSANSGGTSGSSSSSPGPQQQQQQAAALVWMEGVELRANEAGFGGGGLAVVSLSGNSDTAGSSSGSSSSSGDGSSSGTGGSSSGSSSGGSGSSNTGSSSAGSSNIVEAAVLRHTQEASAFLNSLNGSSSSSVNGSSSGGSAAVLLRRCSFVGNQVTGVGAAAAAGSATTCGGGGLQLVGGLAAAALEGVALTGNAAAPTGRPRACGGGGAYVGEGGAAMLSGCRLERNTASANGGGLLCSSCSALHVYGGWLRGCSSEAAGGGLALQADGSSSGGSSSSDGSSGGGGGWRAALVVVEIWGNRAGTGGGVSAWALASGSSSSSGSSGGSSSGSWLLLQQCRLANNSATGVAGGGAAAVASLGQPAASYGGAGGGVFVGGSVAAVVSRCDLSAGNWAGGAGASIASAQRCPGGLAATPAAAATAVAAAAAPQQQLLLLPAGGLPVGSSWVSPPPAVPSLLHRALARLARFAPSPSSPSSSSCWPLALADVALLTAPQALALVQQANATTNNNTSTSSAAATATATASRAALWFEDTYAEALAVGCSGGGAQALAGMQTAAAAAAEGGNSGGWLKGEAAGGDGGAEQDVTAAALLIDSSGSSSGNGSATATTTSERLRAQQQRVGLGLATCVARQVEAAAGPQAAADFANATSSSSNGGSSSSNHSQVVVELTVSPAARAALTASSSFAAPVLAGAAQWYGVAARGWPGPVALHFTAVSRTGDYSIPPLSVPAALLPCGLGEQLAAGRDAAPPPWTACAACAADEFGLWTDTRGSSSSSSTHIGSSTSIGSSSNGSSSGNVSGDGVVALIDGGAGAGAVAAAMLAALAGAAPCYNCPPNAVCPGGPLLLPRPGFWHSAANSSAMQRCPQPDACVGDGAAGGVGDPVSALLARLAAQAQQQQQGQQGQAPLAKKRALLQAASPSQAVAGAAATGAADSGCSSGGGSSSALPRQWQAPSLRQCQEAWYASNPPGAAVLAALAAYQADMRLQLIQPAAGASGNGSSGSSSSSTGCLPASNATAIGAAATAAAGELAGEGGLELLRPCVLWGLADTHPLSYMAAQCAEGYAGNLCAACRPGYFIDAEFECQRCPGAAQTAVLGVVAVLLSSLTVLYTAFATFAEDHTDTASVNASEIFKVLVVHLQFFVIVTRLNISWPQIIQTMRAVMATVTGAENYVTFSPSCLLPAARYDPPHTHTGTGTGGGDDGGSSGSSGSSGSGGSSGSGGYSAASAEAQLAGGLLLPLAVVGVSCAVWTVRHQLFGQALLKRLSNRSGGGGGGPGSGRGASVLGLGGGGGGSSTGGGGGGGGGSSSSGLWKALTLATRRGGGSLWRRSDTSSTGGGGGMGSGGGGGGGGGSRQHIRQ*
</t>
  </si>
  <si>
    <t>C_4810001</t>
  </si>
  <si>
    <t xml:space="preserve">MKALNVLAWLFGILACCTCSCLGASPANPLTRSDATPEEQALINWLQGLGADVGVAVRRDTTTGVRGLAAASRRRAGDVLRSLATAKREWMRQVWAGEGEAAAALRLPLARAVPRRRVSLAEFAWATCMVTSRSIAGPPAAVGSTASSTGTGTGTSSQPATMLLIPLIDLANHCTLGSSGANRSSSSGISSTAHGSGTTTSDGSSSTDGDGSSRGSSRGRSGDVQGRSTPDVLRFRTEGGAAGSLGSGTAGRVVLELVAGQDLEAGQEVCISYGDLRPDESLLYYGFLPPIEAAAAVAVAEAAAEAAAPGGGDDTAEAFGRQQCSAAAGESVAAALPGGGSSSGGGGSSSSGREGSCEWDGGADPALRPGLQLLPLAAVDEAQYDSAARPGKGSYSRLGMQDEGADEGQGEEGAASRGLQRVEAVEAEAKRLKARLAEVVAKAAAAWAGPAAGCPRLRPAAAATSSSCRTRRGGQQRSNSGTQEAHHHHQQQQQQQRDEAPVCLVARLNSVRAAALRAELDRLEGLLRAAI*
</t>
  </si>
  <si>
    <t>C_4810002</t>
  </si>
  <si>
    <t xml:space="preserve">MGCLCFGGGDNLDDLAAPLDPAVPKPGTAPHTKGKTSKGKNFEKQQAQAQAPGRNAAAGNGVQTPLAASAGLAAARPTSNEQAAYGQQQNQQQRPGGGPNPQFTDLRAAAPQPGGCPTEAQQLPLQRRRQLRTKLWRPPRPPLLLPPPPAGRGLTGGVAARAERCNGRPLRYLARRQGRRRHLQRQAPP*
</t>
  </si>
  <si>
    <t>C_4810003</t>
  </si>
  <si>
    <t xml:space="preserve">MSQALIYSQRQQQGDGPFDEGSARGRQSHDDGGGRQQQQQQQRQQQRQQRQQQYEDEEPDELEEEELEEEERAHQPPPPPHKATAATGAAAAAARRPRAGYEEGEEEEEEEEEGQQRARLDAGPVAGVAAAGTAAAPRRGTREGPGNDHDYAHGLHGHQQQQHQDQHQDQDQHQDQHQDQDRDRDQEHVGGSPQSGDGDAAALTAGHVPPRRTAPGPFAPARPSPLGNGARRHQSNKLVGAAGGGQGLHS*
</t>
  </si>
  <si>
    <t>C_4820001</t>
  </si>
  <si>
    <t xml:space="preserve">MAGTTGRRSEPSPPAADPTVQCDKIALYAEWASLRVNHTKCATTAIWHDKSRSDPNLDGPTGKATLAAMSRNMTNTITIGMTPVPYFPPTQPYKYLGVQLTFSLDWSAHVARVTEIVKDKGTAISTSLATPAQRLRMIQQSHHLTTLKQMTLAREYGVVLYQNGSAFTAPTWSIAAALEAEAEARGVEPLPIEYILPLADLRLELSHLVDRNTGKHLITISDLEKHMGASWVRHKHNVALNRLSLALSMAARAGETPQPTAALPP*
</t>
  </si>
  <si>
    <t>C_4830001</t>
  </si>
  <si>
    <t xml:space="preserve">MANAAAKTGQVGVLRLLRERGFELSAQHLEEALAFTSSDFNRCGGAGVEAQVWSPTETEGQGLPSVRYLATLELPDNALVGGLGPLAGGGIGGAERGGGVRGGGGGGGGGGALVGAVDWSGVFRDVAACGSDLQLLRHLHHRRGAVVSLAAVAQGGGVEALEWALRQLPGAAAGLLPEPLSSRDFTTVLSAGNWAAADWLLARGLAPTRQEQLQRLFAALAPDMGEAVLVCGIPALRWIVARSGLRWTAKCRAMLVKLRVKLTQGELSVFVAPGQARWLEEMVAAADVALLASGRGRAGAGAPPYM*
</t>
  </si>
  <si>
    <t>C_4830002</t>
  </si>
  <si>
    <t xml:space="preserve">MFVGGGCGTLHTVLVAEAWVPLAAQGEVARALRHSAASSSTQLSYFNSIKMKMSILLGVTHMNFGILNSLYNNLFFRDYLSIWAEFVPQMIFLNSIFGYLCVLIVIKWCTGKLTDLYHVMIYMFLSPGGGFDDPSQILIAGQPGLQVEYQGKFYKGDGYKFMPFNFANLKQLEDAGAL*
</t>
  </si>
  <si>
    <t>C_4840001</t>
  </si>
  <si>
    <t xml:space="preserve">MGSRTNVPRCTITNVTPSLAIFRPWRLPFVIDTLSKYGIRGLTNTPVKGVGVQAAR*
</t>
  </si>
  <si>
    <t>C_4840002</t>
  </si>
  <si>
    <t xml:space="preserve">MPSAIAEWRLEERDITTNPAWAVYEMEVRLPRWPPRMTTDKLRQHIEASLPQ*
</t>
  </si>
  <si>
    <t xml:space="preserve">MSTLADRDAQLADLPDLQQRLGLMDELSAELAELAEAHAAAQERLAAAGAEAEAAQAALRAVQADYSAAQSKLVELGRSYEALKAEGQEQV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VVKYRETISDLNADLAELNQRYSSLVQAAAASAAASKGAGAGAEAAAQQVAELQVALQQSEAVRLAQVSELQERLAKANQAAAQMRGQQSGESPRGGAGAAAAGPEAARLRAELEGRMAAMVREYGSRSTASRAALRTLRQSLTLIRRGGVAAQSAQERLMDELRAAEMEMDAMSALGTKYALPAPASPRGAIEAASSAAAADAAATARDDAAAAAQRQRRPAANPAAAEYEDAGSNKDNLFTRSRTSTGSSSSSSGSGSGGSSSGGGGGGTSKAQPQQPGRSTSADWRRLVSGGDAAGKDADGGGRGTGDSPTRRAFGDWRKNL*
</t>
  </si>
  <si>
    <t>C_4850002</t>
  </si>
  <si>
    <t xml:space="preserve">MKAAKRDTSDPLEVQRARGATDASAATKEKLGYAPGQTRWMAAGEASAAARGQSSVRKFMPDIHAWFMENWRDEKKRGKWEAVVAALPQLKDANVDSLRTVYGRWKREQEKKEKEEKKEQ*
</t>
  </si>
  <si>
    <t>C_4860001</t>
  </si>
  <si>
    <t xml:space="preserve">MDGVNSPFSPPPLQVSGYSERTTWVRNPPRTTRVNREQIVESVDASLKRLQVDHIDLLQIHW*
</t>
  </si>
  <si>
    <t>C_4870001</t>
  </si>
  <si>
    <t xml:space="preserve">MIWLPWEPAQQLAARRLANVGPGM*
</t>
  </si>
  <si>
    <t>C_4870002</t>
  </si>
  <si>
    <t xml:space="preserve">MNTWSTCALCSQPFVVSNCMLNRANATGPKRRLSTYMPGPTATSCLLMVCGWTRR
</t>
  </si>
  <si>
    <t>C_4880001</t>
  </si>
  <si>
    <t xml:space="preserve">MASASSDSEPLPVRLHIYDISRGIAARVSPALLGRQSDILHQGELWLQSPLLADLLAAGAGGSSTNTNTNTTGAAAAAAGPSTSTAAPATASPNPAAAAPAGPAAAAAPAAAGPAAPAGPAAAAAGPGMTALLDLLRGALSEQHAAPLPQWAGLRALLDLWTEVADCFTTADGGAGAGEAAAAAEAGGAAAPPAPAPGYAAAAAAGAAAGAAAAGAAPGAGAAAAAPPRPLVPLVPLAASTAASGLAASPSVP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DGNGATAAAAEHPASPPSGDGGSGGWMEVEVEVGAGAGEDDDGVVTAVDPRQKQE*
</t>
  </si>
  <si>
    <t>C_4880002</t>
  </si>
  <si>
    <t xml:space="preserve">MQRLQRLTRGVFALQNASAHHAALLQRAAFAAEQVTSSGRLGDTIIISACTIGACRRSIWTRAPPAPKPGQSDQDVTPEERASIALYFDGTPPSSDILGPIVEREIPGKGRGLVAARGLAAGELVMAVRPLAVLHGPQ
</t>
  </si>
  <si>
    <t>C_4880003</t>
  </si>
  <si>
    <t xml:space="preserve">MQRLLGLIRASSSAPPDPDPAASAAATTAIAAATAIAAAATASAEGPGVSSPAAVPAPDSHSQLAARDGGAAISGAPATASSQPPPPPASDYSFVLPLVTSG*
</t>
  </si>
  <si>
    <t>C_4890001</t>
  </si>
  <si>
    <t xml:space="preserve">MRGWGTRVDITINNLLARANTALLASYVRLDPRLRQLALLVKHWAKTRGVNDAYKGSLSSYAYSLLCVWLLQSRQPPVLPVLQALQPHTYDAVVGPWRCSYCDSLEGLEGFGVANTETLAELLVAFFDHWAWRHDYNGAVVCARTGGTVSKAAKDWTKRQVGGVGVGVGIVVCVAYGRGLRVCG*
</t>
  </si>
  <si>
    <t>C_4890002</t>
  </si>
  <si>
    <t xml:space="preserve">MCSARVWPRCAFGPHLYCKPAWISFSCKDDAHTCHGEDFGAQCVPLLAAAAAEGLVAAAGVNCTPPRHVPALLAAARQQLQQLEVSAAAPPPPSPPADGMRQQQQHLACAPRRLLLLCYPNSGEQWDGAGRCWHSAPDDIAEPGRFAAAAADWVGSRAMAVSLVGGCCRTGPAHIAALRRRLVAPPEDRAAAAAAAPALQ*
</t>
  </si>
  <si>
    <t>C_480001</t>
  </si>
  <si>
    <t xml:space="preserve">MPLGDITPPALERQASGVLLTSTDASVAAARAAAAAAAVTATTATPAAAAAAPGGAAAAAATGGRGTGGRSRKRKQQEPRHDPKNAPTGAAAAAPNANAAATATAAAAAAVAAAAAAPTPATAAAGKTPPLSALVLGTAATVAAAATAAATAAGATGQQPAGGGGSGTPPHDPPQLGLQQQQQQQQQQQPLQPLPQPHSTPRGVATRHLLFDDGAAAAGAGRTSSVGGRANSGRGGGGGAPASASAQKGARSILSYFPAVVGAAGGGGGAGAGGGGAGGGVGAAGSGGVGLAGAVANLFPDQSSRDGLPPPLHQHQQQQQHQGASARAAAAAQSGPGEESSAVAAAALQQQVSQLQAQVMQVQSALAAQQAAAGAEIERLRREQEARSAEVAALQERCRAAEAAAAQSAAAEAAARSTLEALQALRKRLAPPPSGARSAAAAAATAAAAAAGAAEDSHLHSLGGFEHTNSRTLGAGTGTNTNAGYLIGHEFVAADEVFKVGRGG*
</t>
  </si>
  <si>
    <t>C_480002</t>
  </si>
  <si>
    <t xml:space="preserve">MTLADCSGNPATESVGFTMSFTPAQPPACTLPALWCSYATQRLIGPLDCNGDGVLWLRLWSRQQPAQWRRPGIPV*
</t>
  </si>
  <si>
    <t>C_480003</t>
  </si>
  <si>
    <t xml:space="preserve">MNDFCCPWECRQALEAFEPKARRQLVKKFDSGDVARVLAATEDDDDEEEGEEEEDEEEEGGGFGSDEAEEASGDGEDEEGEEEPPGEDLEDSDVELEEGQQTGKAGKGKDGKGTKSGGAGGGDGSRRRLRRLSESSGGSSKGCRTAVAEQEAAEEEESEDDSLDGFIVGDDEEVEEDELDEEEEYESEGSEDGDYVEESEGEESEEEESDDEE*
</t>
  </si>
  <si>
    <t>C_480004</t>
  </si>
  <si>
    <t xml:space="preserve">MTAFLLFSNAMRAAVKAESPGIDFGEVSKILGEKWARICAKEKAEYEAKAAEDKDRYLREMQEYASTKSDSESEARSPSGKKHKGGHVKASAAQAYAQEWRKEPAVESARLGGNERKASGAPKKPMTPFLHFSNAVRESVKAENPGIAFGELAKVIGEKWAKLSAQEKAEYVKRFDEDKQRYAREMQDYALAREGAAGSGSAAADAPIRVEEETTEEEDETDVEEEEEEEEEKVEEEEEEEEQREEEYRSNEWQV*
</t>
  </si>
  <si>
    <t xml:space="preserve">MAAEPDPMRETGRYERVQSLGKGAFGFVQLGRNLQNGELAAIKFLKRGDVNKYVESEILNHSVLRHPHVIQSRRSS*
</t>
  </si>
  <si>
    <t>C_480006</t>
  </si>
  <si>
    <t xml:space="preserve">MEPAAGAAAPPAPAVTPTGSGTHAVGQPRPFLVAVHCGAGAHAVSKEPEYRQAMSAACRAAAAVLGGGGRAEEAVAAAVRVMEVRAAGVWFQFASVRNPILAAAALAAEAGAALSCGRVRPMLLVGDGARLYAAAAGLEAVPPHLPVPPEYQVTDGARRSWGRYCGMIREAAQEEEAAQHQRHQRHQQGQQRPPLLQTATAAAALRRSGSACRRTGLVLVLVLVLVLVLVLVLVLVLVLVLMLVLVLLADEGEDEAEMRLDTVGAVCVDYTGRVAAGVSSGGIAVKFPGRLGEACVYGAGCWAQNPLVGCYCRRDGSSSKGGSSRHKQQQQQQQLQEGKLEVPGTERAVPAAGKAGQAARALMAAALQAVAPLPPQPPRHLLPPLPLLLPVPVPVPAQYNGSSSSTCSGSRGGGGAGGSGSSSRGGGGGGGSSSSKSQLCTGCGQPLLLPGFAASVTGVGEAVVRADLARQCGWAAVAASAAAAATQAQRQQQHRQQEQQQQGQGKEQQQSSALCSVC*
</t>
  </si>
  <si>
    <t>C_480007</t>
  </si>
  <si>
    <t xml:space="preserve">MPLQARNAVSKPGASALGTRGWHAPGPPPSMQPSKSCRPSCLLDPLPPPPAPPHAPMAAPPAVGPPPPPRPRRRPFAPPTIPRCRPTRRGKPSAGFAPSPSPSAVPAAAAAA
</t>
  </si>
  <si>
    <t>C_480008</t>
  </si>
  <si>
    <t xml:space="preserve">MVLSFSVSSKGADRAGPLAGAARPRALVPADLWFLACAKVDEDEEALVAAALFDLANAAAGASLSARDSGSAGAPPSGPYKRNGYHGGSNGPAAKRRRSPDLYADEDDEEDEEDAYGAAAAHGGGYDEPASSGSGDELAGPHHNSTSQLAPRRGGRGGMTSINGRVIYGRGGRSGRGGGLVQELPPIKAPAGPLPVGGAHRPDGPNGTTTAYANVTLATARAAALRMGLIPGPVGERAGALDGAAAGSSPRGRRDAPQRDADQDMEAAEEAQAQVKPEPEQGREARETAAAAAAGADEDDQGGSARAQPQPQGAEAATKKEPGAGADGPAGTAGTIPLASSRGGSGPQLHGKASEQGSLPVSPTAADPLAAALAAQQQQHQHQQPRPGSGFGLGGPGRTPGLDAGAGAKAAAAAAAMASGLPATALLGGAGLPPHPLMELLAASGAGGGGPGTGPWGPLAGFLPGGGSPAAWGPQSVAEAMAKNLSDVSKATAAAAAAALPPPHIAHAQLQQLHQLQQLQQLQQLKAAAAGLPTGMADYLRMLQLAAGGGGAAAAALLGNGPVSVGKQLAAMQAATAAAASPNGPGPAALGSAGGAGGAGQGSAAAGGGPAAAAPSAAAVTPSAGTFRSVPFRRCAQHVYIAHFIAQHQQQPLKQQLGAAGPGDANAPKATPTGPSSYGNPGRSPPLPGTTPPAHERETLPTGSGDGGGGGNARAAEPSGGAAGSPRSTSGGNGGPSSGTAAKARGASHSDADNISGGGGAAGGGGGGMGTPSGSRSPRRPSAETRLAATGSGAAAAKQDSSEAAKQQAALQLQHHQQQQQQQQHHQQQQHQHQQQQLAAALAAAAAAGHPAAALNAAVAAATGGGFGPGAGSAAALLHSAAAAAAAGFPPQLTSPAMAAMMAAAASGGLPAAAVQQQALAAAAAAAGVRPPPPGSAGGLPPHIAQLLLAVGPHGGAGPGGPGGPGGYGGLPPFLAGLANPFGGPGGPPPSAAAAAAAAAAAAAANGAGYPPAGSTAAAALSAAAAAAAAAAGVLPPSAAPPGASLTAAAAAASQLAPYFNGGGLSPFPGGPSGGLVLPPHLGGGHPHAHHHPLAAVWQQAAASQQQAGQ*
</t>
  </si>
  <si>
    <t xml:space="preserve">MRSNRAGRPLEGRREAECVAEDHRGGYCQARVLWGRPPPGCAPLCRLSSREVSGYIDYGHRLKTENCEPYFDRKKRLMPRPSDLSFYNWETQMSTSNPTPNFQVIADNEAGLLFKNKRDRKDGATPLYTCAKAGSADAVAALLAAGADPDAAAAGGATPLYEAASRGHTAVVQALLRAGADREPVKQGGITPLHAACEKGHKAAAAALLAAAANVNAETEAGATPLYAAVSGRQTELVRWLLSSEAALAAGASVDREKGAKHGWTPLHVAASEGRKGIAQTLIAAGAKKNAPDHESKVPRDLAQAADLKALLM*
</t>
  </si>
  <si>
    <t>C_480010</t>
  </si>
  <si>
    <t xml:space="preserve">MLAAVDKLALETSAACSERGRVLGVTLNGRVHESWNPYVHGTGAELKIYNLQRSNATFAGVLVCVTTAPPCGWLNDLCVHGSGGPGGAGADGTSGGGGGMQNSCRYSLSDTPEATYCPVCAVRLPPAPPPPSPPGPNAPGRRRARPPPPEPTPPPSPTPSPAPTPCEVCLTLTLLPPPGAAAATQGGGLPFALTDPLCTDLESPMLSGLADAARAAGATISIPFARTACSTSYVPTATPMVLPYLRLCGAFRTASDGLRLQSWLAGPTTGLSAWLLQLTGGEACPASPGLSGYVITSLASSPAGGDTCLSAAAVQTCVAAQAPPPPPPPKARMPPPRASAAARAPPLPPLPDVPQVGGPQCGSGSLSGSGSGSRAASNGWRRQQKDITTGEQAFSFDVASCAELADRIISGFAVQAPLVGSEITVPFTQFACAPQQLTLYGAFATAYDGHLLYDWLNGPDGMQAWPPVSASASTVYNLTDAQCLDLSSTIIDNMQMLAFDTGAVIVPFRLDHCTPTYLKLMGTFGSARDGEMLQEWLNGPLGMLDWVKSVTGECPDRLSGYAVRSAVQPPNNDTNSCLTGTPQSPAALTAAALTAAALTAAAFTAAALTAAALTAAASFAPASNTTKSSTLAGAAQPPAAAAATLAAAALLTDAQCLDLSSTIIDNMQMLAFDTGAVIVTPFAQDACSLSYNATSVPAKYPFARVCGAFLSADDGALVADPLKELMKEWVESLTAVITDDVSQQAADMGSVMLAPFALTECSDNSLRLCGTFQSAADGAALGPWLEDQSQFWLEALGGGDCSAELAGYSMVFEAVAGPGGGDACSPELQGYLIRSVVTGPSGELAPSCMAGGFKQQPDLVQTHECVASTNDVPYSVGPLYVRQSLDQFGAPAVAMCTRVSGRQACRQAAFCCDMDFAKIEVPINPACRNELRRIAVNRRLKDWSWGSYPSGLLTVKFESLITDLPDGPDGAELCWLVRPGGVCADPSVFCLQRSCQVNIFSTNNKCCPSAFIS*
</t>
  </si>
  <si>
    <t xml:space="preserve">MGPSPTCAASGASGSEHGTHLGWQTLPPSTDFERLQRKYSELREALDAAQRRAAGAAQQAEDTTAHVAALQRDNWGLGAEVEALRRDVALLGGNLQGRLALAQGSVVAELQSDLTARLGQIGLLQQEVTTLAGRLAAAERDATAALEAAAAERERLASELGAARLMATARGRGGEELQAQLQQVQQAAASEAAALHAQLDVVTKRAEAAEAKLANAEAAAARQQEAAAAAQAAAVEAEAARGRLAAALAAVEVDGRELAAANECLQAALEEHVDADASEERRRLQEEAATARTEARTAAHQVSYLQELLQLKQQHGEAAAAAGGPGFGAGSGTFASAQVAPVAATQAASSTGAASIGALSAASTPGGSGFGFGSSTSASGEGGSSNGTGACSTCGRSDGAEPPQQQQQGPPQQQGRLGWPARVAELVRSVQCLEERLGQEQDRCEGLQRLVSALQEQLAAAHSGGGGSGPVCYSHGGGQCYSQDGQQHGGGARPREGNGVGGFARGAGRGLQVDVGGHCDGGGLEAGGGFGGCSAEPSQSAFSDFGAVATPSGAAPQGGASRRHTGESTGGDVGWSRGSDDEGTEGGDGDGGEEAEAGGTPLGPDAARSLAHALFSDDDDDQGGEGVIELRAQMVGRDDEHGATHERQQPGAAVAAAAAASGSRGPSGLGSPPGQAAGGFGRGNGGLEARRAATAESAAQTDEHMPGSATAATAAAAAATAAATGALLGAAREEIERLKELNAKLAAAKDPRRYIAVEDVRSALAEVREAARRQADEALAAAAASAAGRYEALSAAHAALQAEAEALRGRLEAAQCDVDDRVAKLQRAADEAGEQLEAARERAERLAEQLAQARGDAEADVAAAVMDAHAAAAASTGRQLAALRQQLAAEAAAAEAQLAARLEDEKAAALAALRRELEAAHAEERRQWQLQLQELRDLAVAEATAAAAVQQATAAAAAEASAGAAVGRQEAEAEEQEERMAGALAALRQRLEAQHAAELEGLRAALQAEHAAAVESLRAHLSAHAQEAAAKAAAEATAAAAAAAVTAEAGGVGLPGGGGGSDVGKAGGEAAQAELQRLREALQAAHAEELSSLLGRHAAEVAALQERLAAAAARHAAELEAAVAAAQGAAEARLAMAVAEVEAAAAKREEEMQDLRSEAEALREAVRELESQLLQLSACDAAEAEAQAAQEEEAQQLQQTQQAHHAQGQEQHSTQEREQQEQEQGRSHRQQLKRTAEEADALRRSAEWMEAQVERLQRLQAHRQAQEDQEDKIAALEDALCRQQAELQRLAAALAAAGAQHEAKLTAVRRQHAAEVAELTETYDASYKERLAAAAVALRDAHQGELRRVAAVMGAETAAAAAALRDQLAADAMAQVAAATAVLQHHHQHQEYQQYQQQHQQQQQHAAQVQRQAAAVATGPLGDRTNAQQQQQQQSNGGGGGGGKAGAGAPSGFGGLQPALPLHNNHRAPAAAASTAGYDDAYATEAAALLLAPAAAAATRLVLLVLLVLVLLVLVLVLLLVLVAVLLLVLVLLVAVAEAEAARHAGVAASHEARLAELRSERLATGATSAAAGPAAGGTMQQQQQQQAIIGRVIDSAQLHTYSLIRVHTCAIRIRK*
</t>
  </si>
  <si>
    <t>C_480012</t>
  </si>
  <si>
    <t xml:space="preserve">MQVRAWGIVAPPVVKNYRVKPAQQGSTTPAVTYTTIVMRTATDVFVLLRGDENREWFTMDTRLQVDMKAAFSATDVDLLRAVRKAYTEVGVKPAGAAAGGGNTSRIYVAGHGMVRGPFMGGVYLFNAPRVGNDVWRNGYNNLLGPRTLHYRIARDYFPVPPLSAGLRDVGNTVMFCPNMLVAPYNASQDAHSSLAVNCQIGPESWAPSNTALFLPSAAYDILQARIGTPCILVRSRCFEDSDCAALGYPVAFCDNFRSDSPSACHIAVPNGRADCSSGHCVTGVCRQCDEDNHCVSGTFCEAPLSGPSVNPLRPDLLYSCRTAFRRGEACGRDRQCRSDRCNSTMTTPTCL*
</t>
  </si>
  <si>
    <t xml:space="preserve">MAPKKAAKGDEAPKEVVSLGPTVREGEHVFGVAHIFASFNDTFVHVTDLSGRETISRVTGGMKVKADRDESSPYAAMLAAQDVAQKCKELGITALHIKLRATGGNRTKTPGPGAQSALRALARAGMKIGRIEDVTPIPTDSTRRKGGRRGRRL*
</t>
  </si>
  <si>
    <t>C_480014</t>
  </si>
  <si>
    <t xml:space="preserve">MDDDLEIKGPGYDPIADEFATYEDYLDSQINGTDVYYLEDVELARQLVELGIRGNGEVIRREEFEQRKEASEQARQARLNKKPKKLASQGKHVEEFPLLQAEG*
</t>
  </si>
  <si>
    <t>C_480015</t>
  </si>
  <si>
    <t xml:space="preserve">MAEPSRAVHLGKCRFGRARLHFPDEVLGPDPDPDPDPDPDPNPVTGPGGCAHGSIRSTFGPTLVTTLALRSYSDFSRHFYTSLLSPQLYATASNIPDFRTVGNTCKGIAV*
</t>
  </si>
  <si>
    <t xml:space="preserve">MTVHGRGVASRPWHPCFFSHDLCMTLCVAALAKEVAALAKEKEAKVTALAKDNMDKTAKLARTQQLLVATLWAAGVVNAHSFLEHVVKMWRMEQIGGQNKKRVDVFKDGLKERPKLVACLLRDVPSWAPAGMHEEKQVDSLANNLEAIFADTSNDIHTFNPAKGLILIRAVHNGPTVAGLACFAAGVDVPCHIEEEVSELVLSGWT*
</t>
  </si>
  <si>
    <t>C_480017</t>
  </si>
  <si>
    <t xml:space="preserve">MSDRGRGGGRGGGGRGRSGSRGGGGGERGRSGGRGGRSLDRGGDRDGGRGGRGDGGRGRGTREGGRGGGFAGRGGSRGGGGGFRGRGRGGGDFGGRGRGGGGFGGRGGGRFDKKRGAGGDGDTPAPKRTKTDAEIADAVAGVVANGTDDAPAAAAVTAPGAAAAPQGAGKGAKPKGKGAAAAGAAAAAAAAAATASAAAASAAAGAATATAKAAAAVADAAAPGGATDAAGQNAADKAPKQKGKSPVNSNWEAMREKVVAAAKRPPPPEHVQRRLAKKKSAAAAAAEAAEADGSKGAAAAAAAAAGARRPGLVGTETGLTKVLAWIARWWXXXXXXXXXXXXXXXXXXXXXXXXXXXXXXXGVTWVSGVRPEDVARGRPYDEVVQQVGDMVRGRVLVGHAIGHDLKALRLEDHPRTHLRDTSKWPGLMKTLPNGRKVRLELYPGFTTEPLTHLSVFLRAQGDGSNGTVPPPPTKFNFTIQNWVNSEASFCTKDHTFTTFKENEHRGWGWDKLLPLKKLFTPASGFLRAHDGALLIRLDLEYQQAPAAAGQSDPRDGSSYPATISSTSSSGGGSGDGGTQAASAMSELSSDFLALLEDPHPTSDLTISATASAAPGDSGETSSAVAGGAECSRRFPVHRAILAARCPYFATHFASGLGDSNTRELHLPDTDPDALAALLRFMYGGELRVASREQAWRCLALADRLLLPKAAGLLRAHLLATLSPTTVMADLMWAAGLAEGQGQAELLTGLISSAAEMEEDIPEAQVEQ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ESGASGLAKRSVAQRAAKLAEENALLKKAVQIQHRQLQEKAAAEGEAANLKAMLAQYQEQVRSLQLTNYSLSLHLQKATNSDHLGPHRNPDVF*
</t>
  </si>
  <si>
    <t>C_480018</t>
  </si>
  <si>
    <t xml:space="preserve">MATDVFAWFLNVSTSVLIVFVNKVLMDPKMGYKFVFDCLLFAVIASVSIASLNLSLLVNSVGFYQISKLLIIPFVCLVEFAWFNRTFTGPMVGSILVVVVGVAVVTVTDVSMNGLGLVIAAVSVVTSGLQQIMCGAIQRRLGLTSNQLLSNTAPVQVLGHTKTVLVLICGWLYLGDVITNRKLAGMILAVFGMALYGYFNSLAPAPKAPPQPVAGADKRNSSAGGLSGGGAAGAVGGGLTEPLLGVPGAAGVGSSSAGDAVTGLPAERVGVWYV*
</t>
  </si>
  <si>
    <t>C_480019</t>
  </si>
  <si>
    <t xml:space="preserve">MAALGNLPMGLGSGASSLLQRRAISSPGRLAPQRPRMATVLSANVVSPASTSQPASPAVYLAASGPVALSSTTSSAAAGLHTDSSLPGHFARVFVAAALALSTVYALLAAPSASNDGSAFAAIATAPAAVPPLSPDASLPGFAAQPFVSDLAVLRTPDQFDSFVVAANRAGYLAIVLFHAPWCNASSRMESELQRLSHMFCGRRVVFARVNCSVAIKQGGVGRLGQLPAAAATNATNAGINCAHSLQQQQHQHHQQLAAAAGGSPQPVQRLRLGLQRCDLTQMHRIHKTPTVRMYFNNACVDEVVGCRPVEFRQATSDLMFKYSL*
</t>
  </si>
  <si>
    <t>C_480020</t>
  </si>
  <si>
    <t xml:space="preserve">MGNACGGASSSSHSPPATPAAAAGHPTAASAQAQADRFAREPASRPAATQQAGTGQAGSSAGPTGGAPGRVESGAAPAQSLASSHPNAAASASQSTGAPAAPRTPIMTTTAADRKAADELKAEGNALFTKGKYAAAIEKYTEAVTLSPDWPVLYVNRGMAARKKGDWERVEADASLALGLVGGSSESREAMKAHYLMGLAMGQRGQHERSTHHLKKALAAAREANDNIKDEIWRELAAANYSNWQTETAARKSTNATLRRQLLELMGKRQDEPLPAEWESLFRAAAWQDTASEAPSQFTCPLTMEIFRDPVVAPSGRSYERTALLEHLKKVGKFDPITRQPIAGEEALVPNVSLRAAIELYLEEHPWGWAEVK*
</t>
  </si>
  <si>
    <t>C_480021</t>
  </si>
  <si>
    <t xml:space="preserve">MLSLVEALLTLGKPAGELGPSCIAGSAAYNFLMLRVYVVTAAWSIWAYIWMLIVYVYWTPNEVTLAEAFLTLGFFVLMVLTAWIVDKQPWKKNNKVSVV*
</t>
  </si>
  <si>
    <t>C_480022</t>
  </si>
  <si>
    <t xml:space="preserve">MVMDVAAREGTLHFAPGEAYKYVEVRIIDDDMTEPDVHFSIVLTGADAPNGAGREVLVAQERVRVTIVDDDDAGVIGFELPDYEVAFNEKRTFAEVTLVRRRGADGRVTVDYETQDLSAVAGDDYVAAKGTVVFESGEKSARVRLQLLQSFVPEAHKALQLVLSNPEGGAELGKRSACKVTLVRRQFTLMPGAATAAGQKEGLELGNGSIKLVGGAEGGAGSDKGEGEGEEFNLWSAWREQIVSVFSPDEPDEGEVVSWAGLMLQYINITWKLVLFILVPPAEWKGGYPCFFAALGSIVGIVYLVNEAGSLFGCIIGLKEVMVGVSIVAVGTSLPDTLASRIAAVKDPDADAAIGNITGSNGVNVFLGLGLPWAVCSVYYHVRGEKYVTPGGDLEFAVMLYAILGGCGIFILAVARYFGGELGGTKLRQYSIAGLLTVLWLLYLILSGLRAYGNI*
</t>
  </si>
  <si>
    <t>C_480023</t>
  </si>
  <si>
    <t xml:space="preserve">TAGSGTAAGGSGSGSGSGSGSGSGCGSGAGVLAGSCPTRAQIAVRTPQPPCPNPPTRTAVSCPAKVFPVSVSWTPGWNPRAGIPGLEPPGWNPRSTRLTCSSSAYSGPATVSDHINALAHPSTTLHALLHALLYYALPHSHDGCVAANTSSGSLPARLPRRPPPAAPSPSTFPSRPAAAAPAAPPPSPS*
</t>
  </si>
  <si>
    <t>C_480024</t>
  </si>
  <si>
    <t xml:space="preserve">MQTMRVAFRPAATSRSTVVTRASAVAAPASIPYKAADGSSKGTQQLALKVAEDSAKGLVHRYLVMVQQNARQGTASTLTRSEVRGGGKKPYAQKGTGNARRGSSVSPLFPGGGVTFGPKPKDWSISMNKKERRLALATALQSATADMIVVESLAGKLQDTKTKSMVALLEKLGANAMERKVLLITKEERPDVTLAGRNIAKLTMNTASAISVFDVLNADHIIIEDEALAHVQSFYGAAAPASA*
</t>
  </si>
  <si>
    <t>C_480025</t>
  </si>
  <si>
    <t xml:space="preserve">MPSDRSYDTSIDWAAGFVAKGPGGCTWAKKADFKPPPVCRPPRREVTRAEAVTLGPKFSPILYQARVYQVVTWKDMRTFRVPNTTGFTREEFIMGQELIATRLLRTEFNQTTGETKFIVVNNTELHRLAIMDPVVDGRLTGNVYYTIARTHMHTRHDTQVDGKRQGIEYYMCADGIHEGDLEHIKVYVCEDDLIDLLQPNSAADPAAAIRRTQYSQHGWLPDFDCDAGECNYERDPKGVRRLAAYAGLFSHAMNHEPSPLFVYEKIRWQRLLNMDGLYISDRFARGPVFYPNDNNTRWLPFMSEMTQEQSSGEFKWAMFPGTWGATLVATSRRTITCFFNNFTAEAPCNDTNPAFWVLDVILRPAGGSMDNLTWGELERQSPLFMESVAGGLLDKNDGLCPFEGEFIAPKPGTGAFHSTNLGEFIGGVVGLVLAASVVAFAMVLPMLLVRNDEHVLRQLEEQAAAQIQQLQSISKPGDPPAASATAVAGIPPGGGGSSSAWPQAVAEGVEAPANPDAAAGPLQGQPQPPQVAMSVEVGRSAGRKEVAAVAAVAAVAAAGAKAVTPPSPAAPPVRSGASGSYSISIQTSYLEMSHQFVMRAFHASVMHRYMLMVWVFVGIAAYICGVVLGAIGAADVATALNRLAPLDLWKLLRQTYARECGRCGTGSGDKGGSSGCCACCCAEDKSIEMNVTMLLFALGLITWVARIGIEESCYFALSSVFNVASFLNDICLDLSVIGIDRIVCGADLSSLCAIWSDLSPDYLVYGSLLLLIAQTMFLVLATTNYVGMRTGAAITAAMDLADRASREAERASRRLRQQQEAAGGGGSSKGPGWSKMFKRRGDVGAAAAVPAAAAQDKVRSEGGGGSDGGSGVSGTDSGK*
</t>
  </si>
  <si>
    <t>C_480026</t>
  </si>
  <si>
    <t xml:space="preserve">MSGGGVSVNRDSLVQRLQTLNITQQSIEGTAKWCLFYIKDAKTVVNIWLEEFGRVTTERRIAFLYLANHILQEREQREQQEREEAMRQQMQQQQQQQQQQAEQHQQQVQQHMQQQQQAVAAAMGMGPDGFMGIPGMVFPPFPLPGMPGGLDPAAFNLPGMPPFPAGLLGPPPNLAAMLGGMPGFPMGAMGGGGGGGGGGVMQGMGGPMGGGGGDGGGGGMPDLAGALSSLAAAGFGGGGGGHDMMGGGAMSNGXXXXXXXXXXXXXXXXXYTKLR*
</t>
  </si>
  <si>
    <t>C_480027</t>
  </si>
  <si>
    <t xml:space="preserve">MMPLARTPAFRPLGIRFFTTLPALTQLPNTSTAASHTRTGWRLMSWRPPTTSACLTPPIAGTSLLLATLAGAVADANAAAAAAAGAMDAMSVVAAAIEPRDATTDAALAAALGALRADVDASSASLQGRLDRVLALLEETLRLQLGNLDVAAAAGSVLEAALLEVQLSGRSANLTAAGVAASYGSLFDSPGAPSALDPADAESAQSDVAAVSAELSNFLTCLAGRAGNGAVYRLAGAAGDAGGAPGSGGGSGSGGSSGGGSSAGAGGTGSSSAGGAGISETTGMGARGVNRFDGYIVTQPMYETRRAQYSNITRVVGDRGGNHVLVGLLLHQTRRASSHMVSTGSNAYARTGTECESKFRSITASCDGRIQDVDYDALGGIGADPVFSPLSRLYKPALSVNSYYNGSARLRSFASSSLSGRVPIGANGSAAAVAAAGAAPAAAAAVVGAREAQLGLGGSPFGFFHTPLHGFPPGYPLVIDTRVGELRAQQILAYLRDGSYLSSSHTNTLSAHLLTHNSRLDLLGYLRLDLDWRGDGRIRGTAAITALPTISYYKQLLAWGASAIGSSSSSSGEVEAASAKTLDARHLGSDSALAALVALYCVLAVTDLVASLRGHRAMTKGPDPASGTHPGLPPHMAEWRAAELTDTSLPSTARVAIVSAGWVVFECATAGLMLAAQVLYWIYALRLSDTSNFAERLDVYDAQDFAPANYFMLKRLEPDTPAAAAAAAAAAAAVAAGTDGSSSSTAITGLSTTSLLLNALLSNASVLGIGTGTANGSSSYNGGWSLPGPGEEGRWVLPPDTSGLEATAGMVDRAERMRQVQVAYGFLQGAVLVCLLIRWMSHVAFQPRLSVISGTLLVSAQELAHVLLVLIIILVMLAMSMLVVFGPRVQALNLMLDISVQQGSISTDSQQSLQNIIDSQHRMETSAPESAVGYLIVMIMPHFVQLVFNMVLAVLSWNFYILSWSNHGAPGVPQDLRLLLHSGLQRLHGAPSSAAMLALLRHLNKKRERRARLVTDTLKALQARLRSLQSAQLKPAGPSDVDPDDEGGAGGGGGGNPRVRVSSSWGAAASSRSLLHKALTSQDSKKLSVQVRYWVVSW*
</t>
  </si>
  <si>
    <t>C_480028</t>
  </si>
  <si>
    <t xml:space="preserve">MAAQQRAVAAAQATHVALLAQLLAQLQEASPARRAALFARARALGVFAPVAAVQEGEEVVTPAFPHKAQQSPAWRLQAAGWPRLGGSAEMELVQTPVYGSPATGAAAAAAAAAAAAAAAAMAHASPAPAPAAATAAVAAVTPADGVPLLVEDFGLSEAESSEEQEDEGEEEAASAAVAGGAAWAQQQQQQAAAAVPPLRRGWGIRRALRRRWDAMADAPLLSRGSVGAGSGAGSPSDGSFTLAALRHASITAAHRLPPPRGPGATSGGPGATSGGRSPRHPQMRMSTPGVAATGVSSTAIVTVAVASPALPAAIRRLRQGSVTGAAGSLAAGGAAAAELAAVARMRHASATGAALHQQLLAQLGAAGLGSGELPVAEAAAPPIAACSS*
</t>
  </si>
  <si>
    <t>C_480029</t>
  </si>
  <si>
    <t xml:space="preserve">MWSSRAHGRCYKCVTQALGRVDVAVVAGPERREAEEGSDDVEELELVAEEGAGAAAGAGAAAGAAAGQKAGTKSKTKARVKAGKQAAQMAP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RVGLRCVRLEGSMAMDVRERMIDTFSRDPGVRVFLMSLKAGGVALNLTAARWARVYTREKKQLVFEGTVGRDVEALGRLTEDDLRFLFGRLRFEGCFDDDNGVSERVVL*
</t>
  </si>
  <si>
    <t>C_480030</t>
  </si>
  <si>
    <t xml:space="preserve">MTAWSLTPAQREDVVQRLVSNICALAHVQDLELSAEVAAVAAAAIEKKAYTAAEVAARTTTGNRPLAETTSGYARKLGELVIQTVKDGGKVEGVAMPGAAIAAAGTVTHVDLTGSRDFLTADATEQLLAALLAPGSGVSTIRFSTKSFGRDAAAVAARAIAAVSGVLRDADISDVIAGRPEDEALEVLRVLSGALAGAPQLTALNLSDNALGEKGVRACEAVLKGKLFNNMSGDEGAAHIAGLLARAPRMEDIRFASSRVGPAGGIALAQGLMSGSCLVRLDFSDNPLTAEAAPALAAALARQPALRVLNLNDTGLGPDGVAALCGGLLQSYAAAEATGQPRQQLEELGLALNEVDPTAAKAVAALVAAHARSLRSVNLRENELGDRGAVTLARALVALAAPQSVDLVGNQIRRVGAVAAAKAVAGKASLQLLALDENEISEAGLDELRSVMAAAGKAAALGPLDDNMEEDDEEEEEEEEDAGNDFGLSDLLSRAAIN*
</t>
  </si>
  <si>
    <t>C_480031</t>
  </si>
  <si>
    <t xml:space="preserve">MALVSGAAGASREDELRRLMPPPPPRAAPAVPLSRAPVVLDEDTYTSQLEAIIERDYFPELPKMANQLEWLKAVNSGDVREMQRAQRNIARRRAAAAAAAAAAGTTPGLGGGDTPGMLPPFLTPAAGAPGTGAWGAATPGTGVLRTPAMTPLERPSDGYGTSGQAPMTLLPAPEPPVNTLFYDSSQRANVPFSAKLTSQLAIA*
</t>
  </si>
  <si>
    <t>C_480032</t>
  </si>
  <si>
    <t xml:space="preserve">MAATTQRDDMPANSDELQPQLQPPRVVNASLAANPAGGTRYHTAASSPAHSAGSDGQDAEADPERLRQERDAALAELARVQRQQERDRATAVAAQTRLAEEARRLREAQENGTTAAAAADAPPRPAASAPAGPAPAAGRPGRLLGGIHAAPGALPIPHADRQELQQHHAHVVPQQTVQHQTAMPAASAHGAQAMSISQDREEGEVHHSRPAVDEPRPATRQRAEPQPRHHAGQPLRLDALNTHINAFCSSDIGASAMDLSRDVAAPVLMAFLKRHMDDMGVHYEPHIDLLMKGKGGEWAQDPPVVRIANGDDLGFQEVQPRRLHAQGQTHTAPDPAPAPAPAPHYRDRHDHRDEPRVVIHAFTVTQTGTVSAYITQFRLIMQDIPDMHMNDRVAHFRAGLQKGLQAKYAFKPGSTVPWDNVYELMNHILEMTTATNFANGKTQPSVAAADTPASRSPSLPARGGIKKGGRARNHGNGGRAGGGGRHGGGGHGAGGHAGGGRGGGGGHGGGGHGGYGRGGGGYGRGGGGHDRGGHGGGHGRGGHQHGRGGGGGRGRGNLTAADREAMLAYLHAQREADNMQAGLNPNVRSILGM*
</t>
  </si>
  <si>
    <t>C_480033</t>
  </si>
  <si>
    <t xml:space="preserve">MIFSKTPEEHLRHLEEVFQVLQTHNLRAKLAKCEFNKPELKFLGHIVGRDGLKVDPDKVRSVAEWAVPQNRKQVRSFLGLANYFRKFIQGYSSLVAPLTALTSEKSPWLWCDACQRAFEGVKRALITAPVLALPNTSEPFEVKTDASIYGTGAVLLQNGNAIAYLSHRFTPAEKNYTTTDQEALGVIHALQEWRCYLEGAPDVTVVTDHQPLTYLDSMKANGLLSRRQARWIEFLQDKNVQWSYQPGRINVADPLSRIYEDVVPEVPRAQLAMLVLQFRAQHPDLFRTRNWVAKLKKVGDLYYQGGQVMVPAVDTLRRSLLAEYHDGGSSGHPGHERLYEAIRRDYLWEGLGADCKRYAAACPDCQRNKASTAKPRGLLQPLPIAKRPWGSVTLDLITQLPETTSGHTAIMVFVDRLTKMVHFAPTTNEIDAEEAAWLYLQNIFRHHGLADEVISDRGPQFAGKFWPEVHKLLRTKVRLSTAFHPQTDGQTERMNRLLEETLRHYVGPRQDDWDECLPMIEFAINNARSKSTGVSPFELYTPYQPRTPGNLGLPPKHTFSVPMASSLVKHMGERLKRAIACLTSAQARQKQAADARRQDSTFAVGSLVLLSTKNLALKAPTGGTKKLMPKFIGPFTVLEKVGPVAYKLSLPEGYRIHPVFHVSLLKPYTSDGRYQPPQAPKLFDDDGNAYWEVEDIIGHRDRKLGGSRSKSVREYLVKWLGFGAEHNSWEPSTVLCEDELVEQCINDYLERVNLRNA
</t>
  </si>
  <si>
    <t>C_480034</t>
  </si>
  <si>
    <t xml:space="preserve">MHPLAPSRRPVTADHPFNNHANYSNPTTTHLRCISSPVRCTALHSVTVKGAPHPGQEGPSPARRETTLPQLATDTYEARCSSSLDPQPDPWAPAVSQPIHTQCIGCTLRDLANLP*
</t>
  </si>
  <si>
    <t>C_480035</t>
  </si>
  <si>
    <t xml:space="preserve">MWLQTEERARLGSDVFGQQQQQQQQHGSGQGDGGAGGGGYGGGGGYGGGMGMGLGMGLGLGGSPGAMQFLSSGPGGGGDPMDAPYDPEFPE*
</t>
  </si>
  <si>
    <t>C_480036</t>
  </si>
  <si>
    <t xml:space="preserve">CVTCCHAGAWAARQPAARLAPSPTQSSPPTPLSSPTCLPPRPPRPSQPHTRVYASLSPSPPRPATYRQPAPLPAVPHTHTRLPPSPLSPTRIRTCPPPGRPAPPPPWPPPSPPPSP
</t>
  </si>
  <si>
    <t>C_480037</t>
  </si>
  <si>
    <t xml:space="preserve">MRKAGVMEVSLTMKHLKSLLLLVAVGASVWHVLADESEEAGSPLPTVNIGVKFRPDSCDPKTKVGDWVGVHYVFRPDSCDPKTKVGDWVGVHYVGKLENGEEFDNSITRGEPIEFQLGAQQVIAGWETGILGMCVGEKRRLHIPPHLAYGDEGAGPIPAGASLVFDVELVRITDTPQSPPEEYEEYQQYNPPGTLGLYDEDHEEEDTDDMMWT*
</t>
  </si>
  <si>
    <t>C_480038</t>
  </si>
  <si>
    <t xml:space="preserve">MAAIHKLATVAVVCALFAGAFAEDLKIKVEHLPTDCAVKAKAGDRVAVHYAGRLEDGKEFDNSFKRGEPIKFTLGEGQVIKGWDQGVEGMCAGEKRHLRIPPHLGYGERGIGPIPGGATLLFDVELVKIN*
</t>
  </si>
  <si>
    <t>C_480039</t>
  </si>
  <si>
    <t xml:space="preserve">MFWDDEKLVNFIKTEFTWYYPKWAEIEPFIKKLDTSRYMLMHFYGGIYLDVDVECVTPFDSKGTAHHHH*
</t>
  </si>
  <si>
    <t>C_480040</t>
  </si>
  <si>
    <t xml:space="preserve">MGCSASVVYEEVEVGRGGVIGGECLELPYDELGEDVWARTLIVSWRWSGAKPSSSGSGTTGSSSSGDGSNNAAARFCPMCPTQFDELCGVLLRGAAQAGIEFVWVDWSCVPQAQGQQGQQGQQGQQQGAPGAQLRQGQHQGQQQAQQQEGEGERDGAAPAQQQLSPPPAVTTMAEVLRSKVYYARARAMAVIPAYTALPGAGGGGVVRLLLCKTLRLLRRRAGGAVASDVEAGLEVWTLAERMARHGRGEGLREWLGLEAWLGMVLDCLLATATAAAGQQQQQQQQGAAGVGTGVAAAACVQEERGLTLTFKRLLGREAAALFDAVLVPLTAAVRTGSALITTTTNRTSGVAPAGTGISGGVGSLLTAVAAVASGSWHQQHQLQPLEGQLACLMELAASAWRQPQLPSPALAALAVAGGDGFGSGSSSDRRGGSSSSAGARGAAAGCCALVEAPTKAWLLGYLESAATCPYAAWSPGDRVWAVYSYFCWKTPAAGAAGAAAGAGSARGAAGGGAAAEGTPAHGGAQQQQGQQPQQPGQQPPAQQSQVQPPQGQQQQVAALVEALRDLVQVAGGGRRHLVAMASRCGPGVAAALPREPMDERLLVAAAAGRGGELAAALAAGGNTAAVDKDGNMPLFLATLGGWVECVRQLLAAGADANARQLDGGTALFLAAQRTQQPAAAAVVGALLHAGADVNAAKKGGYTPLFVAAQNGGLEAARLLLQAGANPNSRVAKTGATPLYIASERGRPELARLLLAAGADPRLPNKGHVGVVAALLAAGANKGVASAKGAWTPLHVAALNGHVAAAAALLRAGADRHARTVDGKTPGDVAAAGSGVSELLALPTSALAAAAGADGAAAAGGAKRAAAAAAAGARGKKFPPEAATAAQGGRLPPLFKRAAAAAASAAASAAAPAFLNPRGAAGAGL*
</t>
  </si>
  <si>
    <t>C_480041</t>
  </si>
  <si>
    <t xml:space="preserve">MPPPPAGGGDPTRGPDLIVLAEQLLARWPLAGAVVTGDLTEAKDVRGRGRQYPAEWEEWRGLWRALIARGGLPAGSVFDTRGNHDTFNSGSRCGPRDYFCRYSARAAAAAKAGNASGAAAVGPAGRVFIDFVFGSMAADPAPARRAAGDDVDASASGDDTSSASTSGGGASVSGGVSGGGVSGGGGCPAAVLVGVDASLDPGLRGPTNFLGVIHPEVLDELDVRLTATTTQLSAVTVGHLHGAFGRRLHRLHAAPSCDGSSGSSSGSRSGSSSRGSACHMLELESVDWKYGRTVRLLTLDRAAAGAVASGSGSGGAGAAARPGAPVYLRWSCVVTGEAAERFRSQAPAVAAAGAEAAVAGDSSGSGSSSGRRNPMSHRRRLSGRLQMALESLTASHSTYIVDLLSEDRKGPGGPSASSPPPPPHTGPVVPHPRDCPAGTITIQAHTGTGSSSRIDIGSSSSNGSSTGSIGGGGGAAGATAGATAIAEEPFASSEERPIHWQPPLQPPAQASVTHHRQLLQPQQQQQQQQQQQQQELVLQPAPLPVTTLEWLVLGLLTAPGLAALALAGRLPWQQQQQQQQQQQQQQQQQQQQQHGSGGSSSSNGGSSGVGSWRRRLQQGWRHLGFGGGPLAAPGCRVRAGXXXXXXXXXXXXXXXXXXXXXXXXXXXXXXXXXXXXXXXXXXXXXXXXXALGWLLPAAGLWLAWVWRREVGGGGRGAAARQAAAAVRQAAAAAQAGAAAGGGHVA*
</t>
  </si>
  <si>
    <t>C_480042</t>
  </si>
  <si>
    <t xml:space="preserve">MDGDGDGDHDDTAPTPTPTTAGRSTGTGSSTGTGSSSRTATAATGAAARLPPLPRGPGASRTPWCPGGTGSGSSRTAGGTTAGTEAGGAAAGGPGAAGATGTTTGGTTGTPTGTPTGGTTTGGTTGRRRLHQLTAARNAASSAVNTATHPFQAAGNATRAATQVITHPVATAKQAVTGKKSSGSSGSTSPGAVGSSSTGTGGANGRRLQQQQQQQPQGPAAALGARLDTAAEEARNATAGAVRTVTYPARVAGNATAAAAGAVKQSLSEPLATARNATAGAVRTVTYPARVVGNATGAAVGAVRNATAEPLESARNATAGAVRTVTYPARAAANATGAAVGAARNATAGAARVVTAPVRVAGNATGAAVGAARHGAVYVPGIGDVRWGGSSSGGGGGSSGRRLQQNRVQPNSNTQDIIAPLSPTPAAGGTTTAGAGGGGGGGGTAADTTTTTGAGGTPALTTAAPPAEAQTAAPTSTTTGSSSPSSPSSGSSNTTVTPLPGGGSVITTGEAGATGTGSSSTSTGTGSSSTTVIGGGGRRRYSRSLQQANRAPNTNTQDTVAVLSPPASAGGGGGGTGGGGGTGGGAGIVGGGGIGGTTAGGAATTGTTIGGGIGGTGTTAPPAPAPAGPPAVEVVGGGGATTVIPSTTSSSGSSSPSSGSSSSGSSSSGSSSSGSSNTNVTPLPGGGSVITIPGGR*
</t>
  </si>
  <si>
    <t>C_480043</t>
  </si>
  <si>
    <t xml:space="preserve">MVRIELTDRNLIDLCAATQLALGAHALAAPDNFMGRKRKSVGWTHAGALATIAGLKLWRGFKRNNSRVKAEI*
</t>
  </si>
  <si>
    <t>C_480044</t>
  </si>
  <si>
    <t xml:space="preserve">MAPNLAVSPALDATADDPSPLLELPDSVLMLVAARLPSADKKACRLACRALRTAVSGAVTSLLLTDTNLPLLAPPLLPSAPPAATAATGSEAGASAPPAEPHHQLPGSCHSCRHHCRHTPPRREPLHVLFPNLTHLCLGLGPSPGPESRRTALLRGLLSTSLPRLRGLRCLDLSAACRDVALGRTVSELLATWRLLAEQGLPAGRPVRLLLHPPAALASSAPAAAGSGAGTGTGGGGGGGGGDATAGAGAGAGAGAGAGADAVLQPDQLLAAMMAVLGRARPQAEVRLVAAPPGSKRYDKPRIPAAAELVAALSVGGLDAGVAVAEPAGGSSRGRAWSAAAAHAAATAAALAPWLITNPLHVSVMLQQQQQQQQQQAVALAPAGPASASVSATAAATAAAAAAAMPGATGRPPQLPPQEDGSAGPPWLPLLAAVNAAAAGGGGGGGGGGGGSGVGAGGWDGGAVRELHLWEVWPLAALLPPQSPPPPLQSPPSAAPHCLLGLRRLVLMDQQLAETVFGSGSSSSSSSSSGSWGHGSSSSSGSSGSSLHMAGGPLAALFPRLRHLSAGVTPGPAGRSGGERWGYLAGAGGALRSLHLRAATAEDLTLQGRSEVLASLTALTALRLRLSMRLTAGAGGGDGRGGGGGASGGSGGGGWGGSPELHLPRLTRLVFDCGCGGELVGAFDGVALSAARLRRLEVKDSETVRPCDLQWALERQMGLTQLVVRDCAGLAAPGLRHDLAAAVRAAGRWGPQHYRCKTPPPAGAGAAAGGGKPAGGGAGGGAGGGLRLSVSNTSAEEERALRRSRHAGADLGAAAQSAGGAWNVWEPGGTEVGGGRLEAGSTALGGMGYGG*
</t>
  </si>
  <si>
    <t>C_480045</t>
  </si>
  <si>
    <t xml:space="preserve">MERNPNAFKPKITGHETHTPVVVAAAGASGRHLKGCNCKKSFCLKKYCECFQDGGGTGGKRVRYSSAPPLAPTPPPASAAAFGLGPAPGLLPPFGGPLGGGFGGGLGGSAGVRSPTHGLGVGGASGLNLLQQQGVNMGLLAPEVVGLLTGNTLPGTAAGLSSMLAAAAAAGGGGRPGSATAAAAAAAAGGLGGFGTLTLAGQMGGAGQGQQQQQQQQLGLPPLAGGSGGALGPGLPPQSKVAQEVCSTVCGMVKLSVINELCQLLWLVADEEAAAAGAAPAANGAATDPQTAVKAEQGAGATDMDIDQQGQRAEAAAGADAEPAPRGGEAGGSGGRDLYVRQERVVLEEFLSIVNKLGETAAKKLATAQQQQQGQQQGAVAAGVTPGAAAAAAAAAGSGPFSATAAPQQQQGQQAGAALQYVVPGGMQPLPGGPAGTPPAHFIPVLAPPPRPGQASTPTAAAGQAQSFIPTVAAPLVVPPVRPGSLSSSGGTAAAPTGATPPPPQAGPLHSGVPVILAPSRAPPASAGVGQAQLPQQVPLAAFGDQPQAVAAYGALGAAGGGAGHGEVLGSETVQVSVVIGVGDGSASDTPPHLEGALT*
</t>
  </si>
  <si>
    <t>C_480046</t>
  </si>
  <si>
    <t xml:space="preserve">MRSQSSRALVGGALLILLSGVLVFAAPTMADSGLRGRALLQKKKASPSPARSPTPSATTTATSPAPKLVFPPLCNCERNPRKSPFRMSLDDAASAGGVYCFTIQNVGGCDPTQKCCDGTQGVSKVELDVVASCKDSVRNVTVDGKKWSYEFNTALSVIRITNLGKTASTAAGTEVCIALAPKSQCPGLAQLCSAGAGLCKYALSNQDRDCCPVSILGNAXXXXXXXXXXXXXXXXXWLACPFPPKGEGQ*
</t>
  </si>
  <si>
    <t>C_480047</t>
  </si>
  <si>
    <t xml:space="preserve">MTTASNNITVVNGLTRICFNVALKDVCENPNSKCCEFELYKMEFEADPTCADALAYTTVDGAYKAKFFQTRPYTVIKVTNIEKPINKVAGTEVCLFMRPQCNSLEKLCSFHDGTCTVALFNKPGSSATSCCPLTTVGPL*
</t>
  </si>
  <si>
    <t>C_480048</t>
  </si>
  <si>
    <t xml:space="preserve">MPLLASYCPRASYTAAPPEPSGVHTEHIYGGAQYGGPPAGDTAIDKDWAQLQPPPAFLRPPPATHRPGGPSSSSSGSSSSGDDSDGSSSSDSEDSGEGRQELLVRTARFVSAQGSEQVEVLLRVKQGNNPNFRFLFPNQRCFPYYRWVVEAQPPAAPGLQGADAAAAADVAGEAAAGAGAAAGPGAATAGPGTAAAAGGAHTSSAVPRMPLPVQLPAFLYPASVTYPSPSTAATVPATSAAAAAAVAPTAAPPPTDAAPPTDASSQSPPTATKSIIDKLVAYVAKNGIGFEAVVRKREAANPAFAAFLLPWGPHHAYYRARLEAAVGAEAVAAAWSTGGGAGGGAAGAKAGGGTVAASPEAEAEAEERAGEGGTPPPPGTEESGAAAEQPPPQDQQQQAPQPRTGAGAGSAAEAEDTGAVEAGGAAGAAEAGPEAGAAGEPGKPHGGLAAITVSGCARPPPAVTLKANPKLSSGVLPPKPAGSSKAAAAEAAGPAGADADAQGKGEGEGEAVEAGPEEQDGARELAPCASSPRHQQNHQQHHQQQHHHPDEQGQPAHQGPDQRPDPEGQVVMVFEPMPPLDGEEDDDDEDGKADSDLDEDVEADRRREERRCQRQARRQQGRGRHHARAASAEPQAGGGEAAAASAAGGAAALDPEAAARLEARRQAARLLLAKAKAQQEVAAAAQRSRAIHHHRHFFMRGAEEEEEEAEAAGAGSATAGMAGSAAAALARRAAGGGGGAGGGGVSVSAAEVMALERLAARQKEAAAALERAKAAEEEARRRRELEAEAAALRAAELERHRQEAEVAAGVATTAAPKAAAGGSRFGPPPPTAPAPLPVAESSLAVLRDLVTKAAAAAAAHRAAFEAMLRDPSQVAFS*
</t>
  </si>
  <si>
    <t>C_480049</t>
  </si>
  <si>
    <t xml:space="preserve">MATGGEQLGELELILQGQPPDVPNTFLGVSPPVRSGCYGGAANPMQHDSSWTSCSLSASSSNLQALRELDSQHSFLRSLNGDYRLLLAPDARGFASSSEEVGPRPAAPAPPQERTHLLPFTCRAQYFAVR*
</t>
  </si>
  <si>
    <t>C_480050</t>
  </si>
  <si>
    <t xml:space="preserve">MASLLARPQQAVVRAAKPAAARPLRLVVRASAQKPQQQLAQLAKPALSAIVANALMAMPAAAEAGKIFDFNLTLPVMAGEFLLLMVFLEKTWFTPVGKVLDERDNLIRSKLGSVKDNTGDVDKLVLEAETILKSARSDVSAMINTKKAAKQSELDKTYNEAKAKITAEVESSIAGLEQESASMLKSLDAQVDKISAEVLKRVLPEGVRV*
</t>
  </si>
  <si>
    <t>C_480051</t>
  </si>
  <si>
    <t xml:space="preserve">MTISSSSSGGGYGGAASPQQGTAASGGARDGLGRPHMYTPVPVFDSPHDPLYRVLRGEAEGWAEAARRSVTFAHAGPEVGRKGGAVRGGAGGEGGGGGGVGAGSTGRKKKVNVNAEVPYKATPSGIRLAW*
</t>
  </si>
  <si>
    <t>C_480052</t>
  </si>
  <si>
    <t xml:space="preserve">MRLSSTSLGQLSRTLASFKRFPVTTAFT*
</t>
  </si>
  <si>
    <t>C_480053</t>
  </si>
  <si>
    <t xml:space="preserve">MAADPALAPYLDWRPDPNCRAVPRWRQQLKKTLSRLPCFVNTGVRAGDGTNCHVYRYDPQEACDGGAAAVVVAAVVAAVVACSRKPTSPEASLAELRLH*
</t>
  </si>
  <si>
    <t>C_480054</t>
  </si>
  <si>
    <t xml:space="preserve">MRVSAYEWCGVATGAESQAPGWEEQATEAGGWAVQARVAQGSAAQVRAAESQAPGWEALAREAGGWAAQARVAQGWAAQVRAAESQAPGWEALAREAGGWAAQARVAQGWEAQAREAWGWFGAGEALAESQAPDWAAQARVAPGWEEQVTEAGGWAAQAREAESQAPGWEELVTEAGGWVAQVRAAESQARGWEEQSYRSTSANVWCEKSRR*
</t>
  </si>
  <si>
    <t>C_480055</t>
  </si>
  <si>
    <t xml:space="preserve">MEYRKQIKA*
</t>
  </si>
  <si>
    <t>C_480056</t>
  </si>
  <si>
    <t xml:space="preserve">MAVAVAAGDHCRKGRVGHGRPVWHSTHMYDWTTLHDFILPAARSGHEAVVGCWLVLRAGLVARPVAPHAAGWVGGGTGCGTYRRDRLTAFRAVNNAQMNRGYAHLGAVAHDRSWRVRVRAQAQAAPGCEETTNSVDSGPDESIGD*
</t>
  </si>
  <si>
    <t>C_480057</t>
  </si>
  <si>
    <t xml:space="preserve">MSIALSGSAQSILHNAHSGTFNACPTLSYIPATPDHVRPCCPALTRPPGSCVPRPSLRCVMRTRAPGTPLKPLPGPPTAPSSPPPSHLPLIAPRPRSQSLPRGRGPGANHDMPRSPPLCTPQHAHAHALGTTHQHQHSALPAAPS
</t>
  </si>
  <si>
    <t>C_480058</t>
  </si>
  <si>
    <t xml:space="preserve">MATPPRRSASAAHDLYVRAAWAADPVTLRFLRTRLALPWSRDGWELTAVMPQIPLCPVHQ*
</t>
  </si>
  <si>
    <t>C_480059</t>
  </si>
  <si>
    <t xml:space="preserve">MRHLPKHIDDVGGPVEGLTAIVTGPTSGIGEETAAALVRRGANVVLACRSAARGEELKRRLEAAEAAAGRKQPQIEVRLLDLASLDSVRAFAAAWQQQDPQRPLHLLVNNAGVFTIGAPRSETKDGFELHMGSNHLGHYLLTLSLLPSLRRGAAQLRAAAAAAAANGSTANGTATAAANCRVRIVNVSSSFHALATKGISVTDPHLIKPGSYSADFGYAQSKLANLVQRIASFLPPNEVPLTLRLVCRATAEQFRAP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PCTTCWHLLQTVQWLARVLETPPHRIYGLRTLTDRAVGHMSDAVHSGNLELMKWLAAAGARA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F*
</t>
  </si>
  <si>
    <t>C_480060</t>
  </si>
  <si>
    <t xml:space="preserve">MEFIASDAGSLIVAPFVLTTCSPAYNVSESPIVYPYLRVCGAFLSASDGAMIESALQDFMQLWIQDLVGGDPEACMLTHPGYTITSTAADPSGAASCLHAEYRQPGASEPEAAFTQAPQSHTARTYTSL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PAGAFSFDAASCAELADRILSGFAVQAPLVGSDITVPFTQFACAPQQLVLYGSFATAYDGYLLYDWLNGPDGMQAWVHAVTGGDACSPELEGYLIRSVVTGPSGELAPSCMSGGFKQHDMDFAKIEVPINPACRNELRRIAVNRRLEDWSWGSYPSGLLTVKFESLLTDLPVPDGGELCWLVRPNNLCADPAIFCRGGFCQVNIYSSSNKCCPSAWVT*
</t>
  </si>
  <si>
    <t>C_480061</t>
  </si>
  <si>
    <t xml:space="preserve">MGVWGSCPSHGALLAWEQYFPATCALMADAAAGGHVGVCEWLRREAGCPLPSHCLPDVVWRGDEAMAMWLIRAGCPYLDDDLRGGGGGGGGGGGLGEYDYDDDDEYDDSDLGGGENFTLPAQAARGGHRGLMERLCQLQPASAIDGGELVRAAAEGLPLAALQELHTQWIERRRRRLEPFEVRLLVSAAALSPTPDWADKLRWLLHTKSYERFGDTAQRVEDVGARIRELSAWPGSTSSGSAGIGTHSGSESGFGFGLTGDHLILAAERGDADLMRYVLALFGPESRRRARTSHSAVRASRAAARSGHLACLQVLLAAGCLHGSTDQAVAAAATAEAEAKAATAEALRRGGGNGGSGSGSGSGGPMDGAHDVLAAAASSGRLEVLEWVAAAQGVEEDEVAPPATSTAAGGLAAAQVAAAAAPAAEAAAAAGERPQRRRRSYLLLADVAEEAVAGSGRHGAATGEARAMLTWLRSRGCAWGPAVMSRAISCGDRELVAAWAQRRGAPLSAAVFREVAAAQNEALLTWLAAAGCPMPADGSPYQRAAMDGHWPTLRCLRRLGCSFGTFEHGLFAAALMDPSDYLAEQDAEADNDFFPQYDTERGPAGARLAVLKWLAEEGCPLLPAAMPRPALRRESAADAAAETSADAKSSGVGPAAVEQVEAEERAAEAEVAAEAEAAVDQAMAVLLRRAEYRRPWAPDIHTWLVKHLAQLRLQQQQQQQQQQQQQQQLKA*
</t>
  </si>
  <si>
    <t>C_480062</t>
  </si>
  <si>
    <t xml:space="preserve">MGGRRDEVPRFRGSLRKAADKVLLILAEVEQIHRTFHYTFELALYESVRPVSATMTSSGAVVLQPAMAAPGGMAAPPMLVVAQDPDSMPGGGGGSGASPGRQRSVRFSRTYDDEEEQPEGYDRRYDQDMDEAARVNGGGNGSGNGSGNGSGGRRHHSTYTYVAGRNAAPYQAPTAVPSYLTPYLGEMSPRIDEGTGMGVGPDDWEGAEERAAAQGARARLRSGGGAASLMSKYRDLWSTPAGAVAAAPHVPVAGGGQPAYLVEAYAGGGTTAMAAAAARPQSRSASPRRESEVMLGGGGGGGLDGTAAGFAAPPAPAVHNISYERLAALAGLDPEVLGAGAAAGLTERRRSGAATAATAVKPYVVPGEEALRKMESLLEAAEDGDWGAVADMAALIRAGWWGDARDAAVARGLLLQAALRGGSVAAHAALGGMAERGEGLPGGLPDQAAAARHYAAAAAGGHRDAATAYAYLLEHGLGVAQDEPRAAQMYAAAAQRGCPTAANNLAKMILDGRGGIMQVPAAAATGGRSRRRMGADGVAAPAPAAPTPVSMAMALFRRAAEAGSASAWYNLGVCHLQQIKQQQASLKKLGLAGGGGGGEATPVLLGAKDEAGMAEAIRCLAEAASRGHARAALRAGHLHLLRSAAAAAVDAFATAALNAAAAMAGAAGGGGSHGGAAGEEAASPAAADAAEVEAEALWCLAQLAERQSAVLEGRAAAALAAAAAGSAAGSEGTGGGRPSGDGGAAASRMNSVRSRGLAASASGNSRASGGARASGASGDGDFAGGGFDAGVGAMGDDDVAVGQLLATLAGTSAAGDAAAAAAAAAAIAGGDGISEDMAAAAAADPAAAAALRFAKELCRLDFDCCRQPGAVRRGGALTTAAVTAAGLDPSGVPPAQRVRGLRRLRRQAREVIAESAAPGVKAAADSGGDGESRSSVDGGGGSGGFAAGLPSAGPVSSALARLDLQLQQPGERATRSRCAAAELMAAAAARGHAGAQHWLAGWQWSMGHTGGAAALWQAAAARGHGPSLMVLGQMAEAGHVMVAAAGASAGGAAGQLQTAGRGADLAAAARYYLRAQEAGAPGALEAMRRVQRVLQRHVTLQVG*
</t>
  </si>
  <si>
    <t>C_480063</t>
  </si>
  <si>
    <t xml:space="preserve">MIQICGIATTYATTHLEVHAVRVLDKVGELQRLPFQWEVFEPDFERLRGSHLMKLATELHSALDKLEGCKYDIGVLAEKGLMFKSLRKAADKVLLILAEVEQIHRTFHYTFELALYESVRDDTPSPPGSLRANSPARSTLRTPVSGGGARSFGSSGGGARGMSSGGGARGIVSGGRRQPVLLPPPPEPEDSDLYSQTTTTSPRPHLQQQPSAQRQLPPRTSPSVRQPAAPAAAAPPAQTAAFQPQAMAAMAPPPVVAQRSVRIMSDAATSTPTHMAQQQQAAAVAAGAGATASPVVARTRAQAYKTPQPQQQQQQQQQQYVVVYLPQGPGSSGPRAILVPSEALQPAPSTPAPSGGGAPPSPSSLHYSPAPSLRSGTVGSTAYTGGGGGSPYSPHSPYAPPPHMPTVASIAGHGSRGAAG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RGGAGE*
</t>
  </si>
  <si>
    <t>C_480064</t>
  </si>
  <si>
    <t xml:space="preserve">MLSGPNPDFAANPPAGKVRVTPRTRAAGGVGPAADGCAIFGQPVAATCPALVRLLGALSYLPPVTILRPAVLVPGPWCFALPLWGNPVLPCAAGLQAGGLERDFPALMALPGLLTLGTAVRCWEALAAYKRSVLRPVLRITDMARVPPELQSGPDAAAQFSALLARVPAAWRVAASATLHAPGGAASAPPAPQATQLQLAPAYDALRVRHLAFIQEAHSGAAPPAEAIHALRAALARLWALVWEPRHKEPLWRLAVNGFTGFGMLAAWAADGRVEKCPCGTQMTAGARVHHFWDCVVAEALRDVMREHANVDITRNQLWLVQAPPGLSQAVWDIVCLAAVAALEYGRQRLYACRDAADRTAEVAVVRRIGVEVIADFWSRLAAFVWAADHRLVALLLRVKDHVTCTYACTYAVVGAPRA
</t>
  </si>
  <si>
    <t>C_480065</t>
  </si>
  <si>
    <t xml:space="preserve">MAVLLETSKGDIVIDLFVDDCPITSRNFIKLCNKMYGDQARFFDDELRPHLKHKRRGVVGMASPGEGLNASQFYITTGEELDSLDGKHTVFGQVAEGWDVLDSINEAFVDSDGRPFQNIRFGHVTSCDIIRDFKTGDSLNYGFIGFDSDEACEAAYFKMNNAVIDDRRVRVDFSQSVHHLWKQFRKGGRKGDASMGRMADQHQREEKSRVELKKGGGGGRGGGGGGHDLLLMDADHAVAMAAARMNNGGGSGRGGDGSRGSDRGGDRGRGGDAAYGGAGAGRGGRDGGGAGGRREGGGWDRDGPQDRGDRDRHREHERCCFFAASWWRAASTLGVLYGGGL*
</t>
  </si>
  <si>
    <t>C_480066</t>
  </si>
  <si>
    <t xml:space="preserve">MSIDTGFLRCDGSLLLRLELQMPEKKQWSDDDDDSKYDSDEEEAYPAVLKEGSGGGSSIGSDFLSLLADPGPTTDLTITATAAVAGGVTGAGKEGGSKKRKADTASSNGGSTGASSSRFPVHRAILAARCPYFATHFASGLGDSNTRELHMPDTDPDALAALLRFVYGGELRVASREQASRCLALADRLLLPKAAGLLRAHLLATLSPATVMADLTWAAGLAEGQGQAELLTGLVDYAAEQEADIAEEQVEQLAAAQPALMAKLFTARVQAAKRCRVWKAC*
</t>
  </si>
  <si>
    <t>C_480067</t>
  </si>
  <si>
    <t xml:space="preserve">MRGDSGFVFVRRALLEADVSLPVVRRFIKKVEERALGTKVRSFNEAVDISGAILTKMDGDSRGGAALSVREVSGKPIKFVGVGEKMEALEPFYPERMASRILGMGDVLTLYEKAEAAIKEEDAQKTMERLMEEKFDFNDFLNQWKAMNNMGGLQMLKMMPGFNKISEKQLYEAEKQFGVYEAIIGAMDEEERSNPEVLIKNLARRRRVAQDSGKSEAEVTKLMAAYTSMKAQVGGMSKLLKLQKAGADPQKANSLLQELVASAGKKVAPGKVRRKKEKEPLSKARGFGSSSK*
</t>
  </si>
  <si>
    <t>C_480068</t>
  </si>
  <si>
    <t xml:space="preserve">MDELINPNPVVHERRATQRHNKPVHKQTSGSSLGSGDREPIDALEIFEHIRDINDPEHPYTLEQLNVVSEDMIDVDDARGRVSVQFTPTVAHCSMATLIGLSLRVKLWRSLPPRFKVDIKLSPGSHSSEAAVNKQLSDKERVAAALENPNLLAMVNKCLAGPAGAGAGASVAP*
</t>
  </si>
  <si>
    <t>C_480069</t>
  </si>
  <si>
    <t xml:space="preserve">MRFPIACSYTPCPPLMPLQVALSHNPGRSSAHACLEPPAAPPRAAPRHGPLPAPSSGGVWSAHAARAAPWPAPSGSGPSWPRGSRCCRPPAPAPVTRPPAGGGSRVLNAPTATPPRQSIPIPAHPSPVPPVPPVPVPLTSTRS
</t>
  </si>
  <si>
    <t>C_480070</t>
  </si>
  <si>
    <t xml:space="preserve">MAEVDGVEPPTAEVAPPEPPAAPVQDSEPAKDSCGTGGDVSAAEPANSTATATSDGAAGAEAAASARDSGADVGQARPPAAVADVEAAASKRLQALPPPQRHGLAAAGLHAGNAEMYTEDALLARRAVRTHPAVVEAVRAWWRWLPKSSTRVVVLGEADELVEAADQEAADQEAEAEAADQEGEGGGAAGAAAAGREGKVEGEGAAGGGRRGSRAGSDPDDVFAATLDCPIYSAMVVAITLVLLPRFGLPSDPDYDPAEDWLDDNKGLPYMDFPNFFDAMFELADMWSDTVAGPEYAELLQSLFRDVQALEASRGLFSALLKKFGHKPPQEPKQEPPPEPKKELKPKPAPEPAPSTPAPEPQPEPEPEPEPEPEPEPPAAVPEPAVESPTKPVKKPVPAPKPGLEPEPAPQLAKPKAPEPKPKPAAPSPSPPPPPPAPPQRPQPEELAKPASPQGRSPLRAPRQQVPPSPPARASPSPQTVAVAGRHESSLEPGADALFGAMVRGVGIGRSGGGGGGGGGGGGGRAGNPHQQPYHYPGVSYGGAGGAGAGGGGGGGGYSQNSYPGGGGGGRLEASQWLSGGGKARSGQAAEEEAVNVMAQALVAQQAAEQQLKRQQQHQSPVLQPRASGAAVAAAAPAAGVIPAMFGAAHTSGGFGAGFGGAAAASSGSADGIKPPVNGQQKRLAAGGSFQSYVLAGRGTR*
</t>
  </si>
  <si>
    <t>C_480071</t>
  </si>
  <si>
    <t xml:space="preserve">MSRVLCVQVIENGSVSTITITTKRVPVPRINPLASFEERDVDPASSEPLVPATILPTVLSSMDGGEGGSKSGSKGRRSGGSGGGGSSGGGGSSGTPTAKVATVSEAINSLMSPAAVAATAAAAGNAAGNGGGSGEWQRDKGVGERGSGGAGNGASSGRFNPDGVWNEAYGKSASSSSNTAAAAAGSPSRSAEKVRGGANGSNDGQASFRSGGGITIAEALADAAAITSQAAAAAAAAEPPTVTTITIRRAGEAPPLLAALRQLLSWPPSLPDIQWPWSQPQTVPTPATTIETPSGVLVLPAPSSAATGASTSGARTAAAVEPAVFDGTAAESADLLFQPNRNSAQYAGGSGSSMSSVEISGGNGTGGKAYGGVGQSAEYSSSVESYYSSTSELEQDTGSDGDGDGDQEGRGEGEGEAEPDGAGEDATKSHHHHGHHHHHGHHEEDYMWDPALMGAMALVGTAVCAGVLVAMAVAADAAAAAAAAAAALLPAPAPVKWAQLDSVIGVSSSWASGGGAGAGVEGGLAARWHLLTWQELTNAILERLSWAFQKWSYASLPVKIAIVLASSIPLVVVFGSLYYFAVGGAAAGQDLREALIKIHCILNRMPGTNMVRENNAASFLVVNAAFFTGIFTFAVFLGIVSDEVKSTFRSIKTGTYPVRVRDHVLILNWSHHSIPLLRQFDLARRFAGNDAFFRRPVVLLSDTPKQDMDNEIAERLASASLDVITRSGSPLMLRDLATVAAARAHTIIVLHPGGAASHEAAEAAKASTAMALAALTAEVAAADAVVEARAVARSAGEPGGGSGPGAMLGAASPTAATAALFAPSTLASGPSTSSGSSTARSGSSTSITSSSQGQQQQQLLQPHRPRVLFQMPDEVVIGHDPVSSFTRTSPANVGGSMQALSITDASVIDRFTCQAAVQPGMLRIWSSVLQHGPHSVKAMVVPCPAQLIGRTFGTARCMFSDAVVVGVLQAGGGSSTGNSSSAASAPGGSSGGWNLSGGSGGSGTSGSSSWASGLLSVHTDGSMDSRVLAASDQLVMFAPARVRGVPQPHPAAEALFRNAAAAAQERLKRHGGYNAPPKRIIVAGYRAVDVPDVAAAFADSAPDGSQITFILPELPGEDEPELPGSAGSCRIRYVALSQQQRGGGGYGGYGGGGGSYGGGGGGGGVGAGGPGLLSLRALSEAGIKAADAVVLRPPIQDMERWCAKKPVTQRIREADAHVMAGLIQVQDAVLASGRSDPPHVVARLNRFGSTETAKRYFEMLSRMQPLQPVTQPQTQQAQQPAKACPQQSAAGKNAVPGAAGAGTAASATSTSTAASTQPAAPAHWWQIQLWPHQQAQPAAAQQGQQQDSDAVASEAASSGSGSGGAAAVTQQQLQRLAGKAGGRRRDSAASQSNMGSCSEQAEESQAAAAAAAAAAAVASADPAGRGGRWAAQEAAATGPGGAVVAPAKDWAGGPRRRFARAVRQFVVAADLDKDAAAAAAGTAAADAKGKQQQQQSKKEAAGRDAGKDASKSSSSVALAPAVASHKAGSVADVAARIQALASEPHWASSTPAQPEASSLVDAVPATSQANKHGKAAAPAAPTTTSSSGASQQPVAAVATAATSASAAALAISQVASALVPPTAVPTIAAALAPAAPTAPLPTAVTAAVAAAPGVSAAAPVAPSNSAAAGAATAFAGASATSSSGSALPAAAASGASSTGGGASTTSAHSTAAASSAPAASGPGVGGGPASAGGAAPAAPGAVHSAPVAAGGAGGAAASDRPLQLAAMHGMMSGASSPLPIGCEGSAPAPPAMAGSTSAGAAAPTEAQPSAGPGAGSSAPPAAAAGGSSSGGSSTTGAPSGGGGGSTAGSSSGPGVAGGTSAGTAAGAAVGPAGTSGSSSSGAGGQTPQPSSSGGSSSTGGSGGGQAQPGTAAAGTGGGAPSTGSSSSGASPTPAPPSSSSTSSSTSTGSSTSSSTGSTTTPLPPVVSYDKRPIIRNPEIFLADDLIGALLTQVAAQPAYVALVSQLIKKDGVELYLRSPAVFNIAPGERLSFAELSETTRLLRQVALGVVRSDGRCCLVPKPHEVLEVEVGDQILVLSDDYKIKKK*
</t>
  </si>
  <si>
    <t>C_480072</t>
  </si>
  <si>
    <t xml:space="preserve">MFQQAGAFAGAADAAKAAAEAEAAGEHPDDVGRAARRRTPTGPAAPYQKDAAQRAAERAIRPWDPAAGLGERRGAAALAAQAEAQAEAQMEAQAAGIV*
</t>
  </si>
  <si>
    <t>C_480073</t>
  </si>
  <si>
    <t xml:space="preserve">MFEAIQRPVLELAENLQGALLYLDAGAGEIAQTTLGLPFLFGLGVSNVCSLELASADDAALPTLAAGQPPSRLAVFTTQLLTDAHPSILRAVLVHPTVTSVVVYCSVSEHAHACQAATDLGVEAYREYSDLMHREVFRLRQQQLQQQQQQQQQQSAGGAAGASAGGATQGDAAAAARAALSVAARVQFLPLLAVCVDSAAFVFPAASSAARCAVTGTVAAGYGPADAAAEAAAGEGASGGLSLTAHALLALAAALGVSRPELFPLGPVSAALASELSTLPSISIPSAAAAAAASSTASGPPSLALVLVDRALDLAAPAAHSEQPWDLLLAGSACVKQRGVAALGLAVAEALLGPGAAEWEAAAGLERSCLAALAGGAGGGEAAAQVLLDALEVAKAGHGLLHAGHVLEVLPAVFSAAPDSHPAAAALEGGGGGDGGPQPLPPQGLPDCPFPPAAAAAVRSALADAVLAAARPEAQLGGRLPAALVAALAARWRRLDGGVDPTSAAASAASAASAFAQSESGVRQGVAAALDALFWRLQYAAAARGRLRDFRKITHIDVFAENHGAVNPLLCQVRALVDEHVGPDKPRVLVGGTSLVLPQDVALQLSGGLLQ*
</t>
  </si>
  <si>
    <t>C_480074</t>
  </si>
  <si>
    <t xml:space="preserve">MARSRTTVVLLFVLFACASLALAAKAKKAKDVKELQIGVKFKPENCEKTAKQGDTVHVHYTGKLTDGSKFDSSLDRNQPFTFTLGRGSVIKGWDQGLLGMCVGEKRKLKIPSHMGYGDSGSPPKIPGGATLIFDVELIKIQSE*
</t>
  </si>
  <si>
    <t>C_480075</t>
  </si>
  <si>
    <t xml:space="preserve">MVLKSGLTRRSGSKQRSAATTGEDELGPLPFDAPDHHGSPNGSGSNWVDTVTLWSAVQRTGEEIQRKRRMEESVPGSKVVGAAFSLGQWRHQAWRRLKTTMVVTSRVACKDPWTVAIPLLLLVLLLAFGLWGVFSVAYAIRDSRILYARNAAVDYGKKLASHITANVAPASTVKTLIQLNPEWPDINETFYKVAPGLIGDGLQNSAIITIILAPQGVVSSIIPDDLPAWKPVYGLDLLKNESWRGDALKTVTLHGQGGQRDMVMTGPSRLRAGMMGLVTRHAVFVDGGGPTETWGYNVSAYNCTPCWLPGDQTTPSRRFWGFAQLTVDWEILVRNITRLYDLCERDSLHFNMTYIDPVTFANRSIAACGDPRDHPISIDVDVMHNHWSLAVYDSRGWTPEWLPLVVAVVVFASLWISVTLAIILINRREHMWLLQAMLPKKVVRLLNEMYSAFDVLVDEFDCYKVETIGDAFMAVCGTQGEDPVTAAVRVARLAQAMVERTKVLVSQDGQRVQIRIGLHSGPVVGAVVGFKMPHFCLCGDTVNTASRMESNSKPMHIHVSGTTAKLLQESCEGFGLEPRGPVTIKGKGTMWTYWLAPAVAAADLRTTEMGAAVAGSAVADGSSSQGRQQLQAAEGEAGGRGGAAGVYGSGEGDRLTFGEVSLPPSLMAAGGAGGAGMRPGMGAAVAAPVYAMPSVPMEHVSATNSGVPHQAAASLDGTAAASDATPMAAGGGGGSGGRGLNHGTAFNTAGGAGPVVSGGAAGGMVAVGSGVMLPLASSNNTTESHGLASGGGSRSEGPASVDAAVNRRCGVGYSSSTKSGRVLMSLAVAGGSNGSGVDASVAAAGGMGAGPMTTLSRNGGGGRGRVSDRLTPVGIGAAGSSSGIVVSGCGAGANGGVFYMPSHAAAFRVDSDDPPIGTESAAAAAAASATGAAAAAAFGGSSAYGIGAAGAVASPPTGVMLRLSMPSPAGSSPLVGSHAAPPSTGLPSGGRPSYSSRPHSRLVITETSQVYGAPSGAYSSAGTTGHGLHIPAAALEGAAAAAAGAAAGVLPVGSPQVFQSGMAFAGAAAAGHGYGYGHGYGGGYGGTGASGGAVSGSGLISSGRRAQRTMSHMVSSDVVNSMLAAAPSEREREREKPIGSNLIAAMLGSGIGDRKAKRGSVDLRLFQQSPRNRDRGT*
</t>
  </si>
  <si>
    <t>C_480076</t>
  </si>
  <si>
    <t xml:space="preserve">MLTTPTPTPAPTQANREAPTLRLVAGRDEVPRVNTTAALVAQHTPSADNALEAEVAALLEAAGAANAEALEEAEEKLALKALSLEEARERRERLAKLRSLLFYHELKSRRLKAIKSKEYHRHLAKAAKRKATKLAAAAADGAAAGDGDAEAAAARAAAIEAEFQRAKERLTQRHRNTSRWARRALKRGKLEVDPGTKAALAEQIQLGQQLKRKIEGRRGSGSEDEGDSDASTSASDGEGAGAGGRPGGRARSAALELLAGGGAVGADGEEAPKKGLLALPFMKRALERRRLAAAAEAEELLRELDEQAAAGGGGAIGGGGGFGDDGEDDGDGGMTGAGGDALERLVGYGVPAAAANGTAGRRRFGGGAAAAAAATEEADDGNEDLGSDLDSDDAEDAEAKAERLGRKTKEAAAVDAASRKQQQRQAAAAAKKAKRGAAAPPTAAEQADLDAALAAGAAGRGLLVSSEADLLLVDGGADADADQERRRSGGAASTRGGGGGGGDVLAEVAAQRGSVSAGRAGLFQGRKDGAAAAAAAANGSGGDGAAAKFVASKKFVGARPGYAFKKGPQGIGYYLDPKQPLAAALAQPAAAAGGAKGGKGAGAAVAAPVAVAGQAKPAQQQQPHAGKGKQQQQQQQQGGKAGEKQGAAADTGGTASDGNGDDDEAAPLMKAAPSNKDLIRQAFAGDDVAAEFAEEKAAAVAEELPDIQEPSALPGWGAWSSQQRNPKWMQAAKDRAAKQRADAAAGRRDAGMKYVVVSEKWDKKAAKYTAPAAPFPFTSPEAYERSLRQPLGRDFNPDQAFRDLTRPAVIKQAGVTINPLRFSEATAKGLGHKGRAAEAERESKKVVTVAGGMPRVGKGQLAK*
</t>
  </si>
  <si>
    <t>C_480077</t>
  </si>
  <si>
    <t xml:space="preserve">MKRAQTYALIIEASSMPLHIPLTNTIIQLAAAEYAAAGAELLGSNATAVWQAATAAAKHAGGWKAFANVQQAAGAPAHHDAWRDCGFNFDWLKRLERGGGTFAYFMRTDGAAACVTLTNAAGSSSDGSSSSDGSSSSDGSSSSDGSSSDGSSSDGDGSSSSDGSSSDGSSSDGSSSSDGSSSDGNSSDGSSDSDGSSDSDGSSYLDGPGRAPGNNPVPGVVAAGQALAQYTPDALKAMRVVAVDPGCVNYLVACVDYLADFSPHSHQHPAHAPCDLLAAVAVQGLAAAVAVAVAVAAVQGLETAVAAAVAPRLPAATAAATALGPEVENYEYELPSDFEDEEIDEEMAFTEEDKKKFGAWFEKEVDADEDDDEEGGTLGVGDDDGDVWDGDDDDEEEEDEEEEAPRGAKSSRKRTAAAREQAEEDGDDDSDADLFLDDDEDEDDDEDDLDGEGDEEDNDEERHLAMLRDVLEGGGKGGRAGAKRARDPNAAVLSEAYPESEFGLNPGAASAGGLGGLSIADLLAGLTGEERRKLGAARRLLEKVGGAAGGDDDGGAGGKRKSKKGGADKSGGGSSLRPVSVPLPGIVADRQERKAGYEAAAEDVTKWTSIVKAASMYQQGRPQHAKHHDCASVYNTPCTTVWEC*
</t>
  </si>
  <si>
    <t>C_480078</t>
  </si>
  <si>
    <t xml:space="preserve">MAEVETVPVEVDQVEQAAESRDRNNEPIVFDESLLIYVKGKVVQPKQPDHTESRLFISKLQAEITKRGDRIKEIKSIEEQMRGNAKGASSGNKDIINNLKTLRDQRGTVIRQKQAIRDELQSCDATRESIRAEMRSIRDKNRNINPEKIEQDIKDLEFKLAHETLPDQEEKRVQTQLTQLTAARPLAKKYAEFDARLKETEAQRTGIMARLKESNDVIAQLDTQIAAANAVLDEAKAKADSHFADMPSLQARSDVEKKENYEIMVTLRAKIDELRKANDAEYQIFTCDQLLTYLRSFTAVKEEVKAEAKAVEVPAGLKPFKREEVVDEMFTGVPKKAAPPKKGAAAAAPAAKAAEPAKPKVQKLNHMLDMLKVFLQLQVEPPTTTGGIPATIEAVEKRKAEYKEKQEAAKRAPPPKPAAKEEPKEEPKEESKEEEPEAPAAAKEEEKPEANGKHEAAVVRAVSGTQRGKATTPQQRAAILPLLEALEGRNIVEKPVQSPLISGVWALLYQ
</t>
  </si>
  <si>
    <t>C_480079</t>
  </si>
  <si>
    <t xml:space="preserve">VPLHPPLLHRQPRPRPLHRPLPVHHLHRPPPPRRPRLPVHPHLLHRPLIRRKPPHVIPCHRLPWARSRSTSPPSHLHARHPQAPHNLPHTQLWPRVTSRHAQARSTVLYHSARLLNQP
</t>
  </si>
  <si>
    <t>C_480080</t>
  </si>
  <si>
    <t xml:space="preserve">MRPLQTAASAAIGSVRVPFVGRISWGG*
</t>
  </si>
  <si>
    <t>C_480081</t>
  </si>
  <si>
    <t xml:space="preserve">MAGQIARRPPRARAGPDSASRRSPSPPTAAATFASAGAALAAAALPMLLMLMLTHPAGGLVGGTDGNSNGNSNSDGNPNVQVRAPFTAVAVTTPPSTSTSTSASGGSHQQPKPQLQVPSQPLPLPKQPLQSAASGGGAASGVAVVLGDPHQKPLLVNVQADGKPTGSGCVVIPGVGVVDWLGGCRRHLTTTNTNVDVNVNVPGSSSSGGSGSSSNGNNQNSNNNRQGQDQQQQGQQGQTAVNVKAPFTDVAVDAGKSGSVSVTAPFYSGTNAWGGRRLTTTGTDGNTNVDVNVNVPGGTSSGGSGSISSGNQQQQQQQQSKQQGSGGSSSGQQGQGQGQQGQTAVNVKAPFTDVAVDAGKSGSVSVTAPFYSGTNAWGGRRLSSSDGGGANVGVNVNVPGGSSSGGNNNNNQQGQGQSQQGQQQQQQGQQGQTAVNVKAPFTDVGVDAGKSGSVSVTAPFYSGTNTWGGRRLSSSDGGGANVGVNVNVPGSSSGGGSGSSSSGNNNKNNQQGQGQSQQQQQQGQTGVNVKAPFTDVAVDAGKSGSVSVAAPFYSGTNTWGGRRLSSSDGGGANVGVNVNVPGSSGSGGSGSSSSGNNNNNQQGQGQQQQQQQGQTG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MKARD*
</t>
  </si>
  <si>
    <t>C_480082</t>
  </si>
  <si>
    <t xml:space="preserve">MSPCPSPLFGYVRREQVSKFRVAGASLRRPDGSPFFDASFDAQLCNAVLPQEEQAALLGLFQDHMVAVLAMRTAEIDEHVMAAVGGGSSSGGGGANGSSSGSGANGSSRGVRQLVILGAGLDMRAWRLPLEVAGPGSSSDSGSGSSSGVTVFELDSEDSDTE*
</t>
  </si>
  <si>
    <t>C_480083</t>
  </si>
  <si>
    <t xml:space="preserve">AAGAQATCIAADWRRRRQRLRRRQRRRQRRRQQQRQQQRGRVRASWQWRGRERPRGGGERSAAQEAAQARRLSSRLVSR*
</t>
  </si>
  <si>
    <t>C_480084</t>
  </si>
  <si>
    <t xml:space="preserve">MTTASNNITVVNGLTRICFNVALKDVCENPNSKCCEFELYKMEIEADPTCADALAYTSVDGATRAKFFQTRPYPVIKITNIDKPANTVDGTEVCLFMSSKCNTLEKLCSFHDGTCTVALFNKPGSSATSCCPLTTVS*
</t>
  </si>
  <si>
    <t>C_480085</t>
  </si>
  <si>
    <t xml:space="preserve">MSFAGGAGGSGPLSGGYAPVTYQARAVPLPDPGELFEWAQRVRQREAELEAAAAKAGGGGGGGGGGRGGGGGGASNPAAMLAGSGVTVLNAADNTNTWESQDFKVSLADGASGGGLLTGGLLTGGPGGGAAAAGGGAASGGGGGGRKPPTIMPWFMKGGAGKDGEQGEGDGVKTEPGAGGGDKGKQQQQAEYFKKFMADMSRLQQEKKTQQPAGAAGAAFGGAAAAMPWLAGSSPGAGAGAAAATAATAATAPFAGFGGVKLEAQPAAGAAVAAGGVVVKTEPGLAAAAPVPALQPGVQPEAEAEVEWEDAPAPVKFEGLTPDPVAPGGSAAAPMDVDAGDVEWEDV*
</t>
  </si>
  <si>
    <t>C_4900001</t>
  </si>
  <si>
    <t xml:space="preserve">MVGLPAGEREAKAPNNMSPDEYKEWLRAAGRRTLDKYRHQKGLAAKSAASGAGAAPGAPAPPPAVELTTFKVFTQPAEVATGRATLPTEMPRLGQGMASTSLGALPPSSACAPPLHKTSCSSSAASGTVVAGSLPSSTGYSLAGSSFAGTSPAPEGFLMGRQEDEGPTGLDINSGVRAGSGTDQAMVDMLLAQVEALMRDKAALSAENAGLRQQVEQLTELADAEEAGSLGPLG*
</t>
  </si>
  <si>
    <t>C_4900002</t>
  </si>
  <si>
    <t xml:space="preserve">MSLRRKLKGKKPPEGWELIEEVIEDFEQQLKEAVNEEHEGKRKTELTWKIHRLHWEKNRFIYDLMYQRKVMSKELFEWLVREKVADGALIAKWRKPGYEILCSMLAIQKGNHNFGTTSHCRVPLRARAKQQRITPDVQTGCISCASGDGKFGGPVWWNTPLDEEDSAKLEENRTTWGQAGTGEPGDGMGGGGGGPGPSRKRPASTLDGDDDDELPDEVRARLEALKKGTKALD*
</t>
  </si>
  <si>
    <t>C_4900003</t>
  </si>
  <si>
    <t xml:space="preserve">MLMAFGLRLDGVRTNGGWRFFVRLLFQGYQGGAAGVGPFRWQWGPAAGQQAGQQGAGRPGASRRRVTLEEVADALAKLPTEAYMTPQQMAALSVHELKALLHGRGLEPVKCLEKGELVRQLLEHGGSSADSCQRQEERPQQEQAQEQ*
</t>
  </si>
  <si>
    <t>C_4910001</t>
  </si>
  <si>
    <t xml:space="preserve">MTCQQGYVQPNLELRLPNGSYAATTCPADPCTSATSCLGNQTYWYTCSCSGTAISQMPVTGLRVVLSTNAVGQNVWKVRTIRMGGGGVSNSHAKKLLRLLNL*
</t>
  </si>
  <si>
    <t>C_4910002</t>
  </si>
  <si>
    <t xml:space="preserve">MPAAQRRSGRLATTDAKSLKEPEHSDDESRSGSEDDEGDKDAAGVLRERNRQQKGSGKGKGGGKGAAATALAPHPPGKQPKPATEAETASPKPAPKRAKKRKVSTPATVAAFLATVRHVNH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ALSTELHAVGRLLDDHVCDRLSNLLVGLSVTKVRGYRHVGTLTAGLLVSGWVRVAQQKTEEMAQLRHQLDAATKAKKPKVAEALKRQLDKAQSQSGQLRSLIASVFSSVFAVRFRDVGPEIRCVVIDLIGRWIEQLPDTFLVDAYLKYVAWALSDRDPAVRLVAVGRLLQLFGGSHSPPPPPPGGGPPPRPEPPPHLALLTDFIGRFTARFKELPYDLSEEVSVLGIWGPAGLAHLAQLLGAAVRRAGRGATPVPAPAPAAGGARRAAPRPRSAAPDRDALQEATQVLLAALPGLLRRHQTDPHVTAALVALIRDLQLEQFGLRGDQAGWAGLLRLVGEQLAARAASPDLLVQAAETLTFAATQGPPALQPAASVVLREVSDQLAGGLAAAAAAVRAMDAEDLAAAAAEMAAAAGGGSNQGPGGTGGAAGGSAAGAHRAGE*
</t>
  </si>
  <si>
    <t>C_4920001</t>
  </si>
  <si>
    <t xml:space="preserve">MEGGDDEDDGEAEAESSEEGSEDSEEEAEEAEDEDEGSEPGEEEEEGQQAAATGNGTAATGAAAAARGEEAEEEEGDDGSEGGEGEDEEEEEGEAEFEVDEEFDSTDEEDAVEPEALNYEEEE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LWRQAGQRRRRRRRAAAAGGHRFTLFGSDITNRTAPDANQGSFLGRSAAPTSLRTTSTLGGGGAGANTRSFIFATDSNSAFPEKSKDATAVAVAGGATNDGGGEGAGGVGNGGGAGASFAGLRSVIVSKA*
</t>
  </si>
  <si>
    <t>C_4920002</t>
  </si>
  <si>
    <t xml:space="preserve">MGQLKRRRPAHLLRPDQLQCTSSPTVAAAAPRPSQVYELQPGAPIPATSEHVQLLDEQGWIPRSGLLYGVDYVVYQLHPVEERIVRRWVPDATRD*
</t>
  </si>
  <si>
    <t>C_4930001</t>
  </si>
  <si>
    <t xml:space="preserve">MEVDEWEWEVEAPAACVQLQDNGAPPALGPERQPPPALPQPPLPPQQPQEPQPQQQQQQQQPQQQQPLPSPAERPPLLCGSREAERRPLRRSAPRIVLSCSSSAPAPPAATSACSAAAAAAAAAAAAAAADGGEAVTEAVVKAVVKAVAADMAAVTTATAPRAAAAAVPLPLAAPPPPPPPLVRRYPESMEVRMWSLDAEGTQFEWAYRLG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QFTPLPGTALALNTRLLLHGTCACRLEEQEEQEEVVIGRQGVEVVGRQGVEVVGRQDRAAAGGSAWLQQQAQPQVQPQAQPQVREQPQAQPQAQPQAQPQVQQRRQPQVQPQVREQQQRQGSRLAVARIGSALWHREVVVAAHHVAHQQHQHQHQQHQQHQQHQHQHQHQHQHQHQHQHQHQQQLGGVAAGAWLSMCRRDAAAAAALEAQQQGQQRNGRRRKGRWQQRVEEEEAEAEEQVAAQGRRPAAGRRSKRKAPQARPEEEEDNEEQGEREQSAAASPVPAARAAAWEEAHNRVFSGGGVLTRARQLLLQQLLQPQPPKPQPQQPQEGGPGGQASAAPALAPPAAAEAAPPPPLPPPLPPPPPGGECAAVLRELFDEAAARPYGDTGVWGWCELPLAGGVEGEEG*
</t>
  </si>
  <si>
    <t>C_4930002</t>
  </si>
  <si>
    <t>C_4940001</t>
  </si>
  <si>
    <t xml:space="preserve">PARPHSPGPIASVPPATLAEVRGIPPHSYPSTHTGSSLSDCAERTTTSHPPPSRPQSTASSTPPGSARNTGRPGGALLVPAGAGLTPVPTTVQADIRRLARPRCSPARPHSPGPIASVPPATLAEVRGIPPHSYPST
</t>
  </si>
  <si>
    <t>C_4940002</t>
  </si>
  <si>
    <t xml:space="preserve">SLPSICLPALLTRGHPLPPPPTCSCQAPRPRPRRPLAYPLLSSTPSTCCPGPAPPISRCYPWLPFLPSVLPPNKAPSSLASHPVRLPAPLLRAVWIPCPSATSTTPSPAAPPPPAHPLGCPLSPLPADLLQRPRHLAPPLSCPRFLPPALPRAPPASPSAPVTRAESPACAPLRAWPPSLVAAPACPRYSHTAPPGAPIGLLPSPFSPVPLAHIPLRLPCPRAPAVCRNEPSASAPRFICPCLAHPPQPPACRPALRLSCLRLPAAWCSPGLSPPHSICPAP
</t>
  </si>
  <si>
    <t>C_4940003</t>
  </si>
  <si>
    <t xml:space="preserve">MLSDAFPVLNGLPQGSTASPPLWVIQMQPLTSFLRRQVEQGALRTPLLPSGEPAPPAAHHADDTTLTARDPAVDGPVLMAAVQLFCRASNARVHPDKSKAMGLGRFAHLTGPCPHTGVPFTTGAVTHLGVPLSWDSDAAAADLYTRRARGMAFVARLWAALSLTLVGRVHIAKQVLAAKLAYHFSFLNPSPAQLKELTDLVDHFAARSMHAEDASLVSHGNPLLLPKRETACLPYKDGGVNHVDLPAFLSALQAKTFALLAQPGRQPWKMLTRALLTHVRPDSATTWAWVYSDAPAPSGLPARLAAAVGHLRLSLFRYSTAPLPAIPRIVLDASASSSYLLGSLPAVAAVQAHAHAPSTRRAREAAMLEFEGWLLGRASGVSAHSCTPEHVLIYMERHWVSTHRGRAAGGRPSPSSVLTHLSLLSGGFELYGRKGPWTEDTPRGNPCESTDVRLYRRGYGRQAGAGGYQERSARPLSYDKFAQLCRYLLNAAPSTAGIEEACLYRDLLCYQFMWHTTTRGHDCGRLRLSDLRDPANSSSAYSRYPLPLPLLGTPLTAFPTLVVSQLGTKTYQGRRAPARDLAPAPVTSQCFVRCLAVYLKLCSEGGWAVGDWLFRPLRADRRGFEERAMSTSDLNYRLRRHLEQAGLGEGETCHSFRRGSLQHARATGAGLDALLQLAQMRSVGTLRRYLDPDRHLEPSAVEAE*
</t>
  </si>
  <si>
    <t>C_4950001</t>
  </si>
  <si>
    <t xml:space="preserve">MAAVIAKSSVSAAVARPARSSVRPMAALKPAVKAAPVAAPAQANQMMVWTPVNNK*
</t>
  </si>
  <si>
    <t>C_4950002</t>
  </si>
  <si>
    <t xml:space="preserve">MACERPARARAPIWLVWVYEGDNTLSSLMERREWPYNLEPLLFGRELRAPRGPVRELVTIKEAFRQLVQAVAACHSEEAILKVNQGALTEAQLMEVPNILGVKKPASGGGSNGRANGNGNGKAAPAKAANGNGSGNGNTNGNGNGAKQQLFGGLLGRKQQPVEEVQEEPEEEVEPEQETASKKERAFNLLGVFRR*
</t>
  </si>
  <si>
    <t>C_4960001</t>
  </si>
  <si>
    <t xml:space="preserve">MSAMLVGRQGLGVACSSRTQSKLFAKPQPVQSQRASIVVRVTQQSPDTKTVITKTTPGELPLPWSEKDPYKLPSSIEKVQRMLFALGWEKPWIEQIVDRTMKGMLRTTEERAKGVVDYLTSVGLKQDEICNMASISVVLLGLNPETRLKSVVDYLKRRGVPDSGIPDLVLKHPRIFEYKLSADGSELVKGRARIQVDVVPVGANGEQACAVNYFREGASFMEAPVSPVGPVRAP*
</t>
  </si>
  <si>
    <t>C_4960002</t>
  </si>
  <si>
    <t xml:space="preserve">PPPQPPHPPHRLPLLPLLLPCRAKALSTSSPPHVAPAQPGGLLNGKPHGPVTARPPPGGRKLHCPPHWRWPIRGRAPCTCNLQNPNPVRPSARPQLHTPAPWLASPGTP
</t>
  </si>
  <si>
    <t>C_4960003</t>
  </si>
  <si>
    <t xml:space="preserve">MELLRKDCAGDFADVSGPVCDGLAGASYCSPAAPEGSGGLSGGGSSVPPPTGGMLQQPSVAAPPELCDWQHQQHQQHHHQYQQHQHHQQHSFRLQQHEQYPPQPQRIPPQVPQALSYYQHLLAAAEPAAAPSDPAQQQPLQPQPQPQPQQLWHLSGGGCWPHPHPASNGLQHQQPTQPPKPPQPPQLPQPPQPPQLQSVHLPARNGEHMDLLRRLLAAGKAGPKIWAAVLQDGDGGKSCTVADLLQPAAASASGAAGGTGGGGGGGGGGAKGQWPPTPGLYYFLDKEYRAHCLDHHDMTNHKCIKNGHVTHSLHRLLVVRCIGVRPEDARAGGAAGVEEGAAAGSAGAKGGKGGWGGKGNTSGGDDGFGGQMVQVTAKRDSVVATFEFGKSWPCINVVRPPGQAPAGAGSHGPAAVAVAVPSAAEEHEQAPAANAVAAATAAATAVLAAAMGPADAAPGMCAAAEGGTAAAEVAAEVNEAEHRASRRRLVPTTAAAAGASGDAAGSSSGGGGGDSSSNVEALSQAMKDAARLRKCIRTFLDSEEDVAAAMEYFRTLITREFCGDVKRILNMRGGHHKRYGIMNSIIHEVLDLEGLLSPSPPESPTATQTAQAAQAASQSLSAAPQPPPPPPRVMSDRMQVKVVAVFEVLFTTVGGGGGGGDGGGGGGGGGGAGGLGPADAIKELCLQEDFECHDTALHTCCRYGLVRVLEWLLPRVDADALTASTKDGWCLLHTAARAGHGQAVEMVLRRCLKLGMFEPSALEAGTWVLLCDISHINKHYRRTNARGVLDAAMERVWPDPSSRPRVRNDVQKDTQLKALMTGLSLRYLRMGRLSLSGMDTTD*
</t>
  </si>
  <si>
    <t>C_4960004</t>
  </si>
  <si>
    <t xml:space="preserve">MDQDAKIQQYVLLAKGLRGRGLTDLIAKATGDPAVFGFGELLDVQSVKELQGTDLASHNALLQLFAYGTWSDYQANASSLPPLSEAQALKLKQLTVASLAASEKVGGCAAELFKA*
</t>
  </si>
  <si>
    <t>C_4970001</t>
  </si>
  <si>
    <t xml:space="preserve">MTQAYVRGSGFALPYGRPSSPAPIAMVEASLSTSFQRQGATVIEASAFSPSLRFSGPLCPGFRIRTPGRIDPSAPAHSLSGIARPQPSWLGAQAYNYILTANDDPVDLSRPGFTLVQYGT*
</t>
  </si>
  <si>
    <t>C_4970002</t>
  </si>
  <si>
    <t xml:space="preserve">MRKVAEYVAAGGLVVLLDAAHSAGAATRDFVLKVLGYQGEWNVCSSSHPSSQDSRHIIRATKPQLSEWASVFLPPTAGGVLPETLEEARVLTALTWCRHQDAGAVSLPLYTQGGDETKVVAQAFGKAGSRGAVVWLGYSWKDGSQQRWGSLLQKLILAFANGT*
</t>
  </si>
  <si>
    <t>C_4970003</t>
  </si>
  <si>
    <t xml:space="preserve">MAARAHAVARSGIPCAGVGAAAWVAGPDDMEADGLDEAPAAKRADTRVVGAAGSGVRAGFLRPPAGRRPPPSVAGAAGGTAGRATSSLAAEGPLGGGGGEPGDDAWAAGVGPDPAVGGGEGDYGTVLSAADVTALLADRDEAASPGVTLKAVLSAAQALWDASDQYAVCCRGTGRALILRSLRGDVCAFERDWVADGGPPVCPRGLVPQLLEVAARADAELLRALWAGPL*
</t>
  </si>
  <si>
    <t>C_4980001</t>
  </si>
  <si>
    <t xml:space="preserve">MLASVHGTWSSGAAAGTGGAVAEPGHSPIKRPFGAGSSAAAATALAGAGDINVRAWSLPPGAAADTAAAVPALDQSLPQQQPSYRPASAQAAPLSLLLPRRQTGHQHAPPPPMVRPPTYPAPYYPRYGGGQPPYPYSLAAHAGAGSESALDPLAPPPPHEFGLHPPYPHYGAAPGAGYEPLYGSGGGHTTAPPPVYGSGLGYPVYDPYGVYGPAPGSDSSYASSSRINRAASWHPGAGFPAGPAAGGGADAVAAGTPTGGGGSAAAGGGGGYTNLALQTSPSFINSVASLHIASSAATAEDGAVAVSEAGAYQENNSAAAGAASAATAAAAAAHGSDPAKRRRVDSSSSYPHVASAQPPPQQQQQRQQLELHAPSEPVQRAGTLGLQSRRQLKHPAAAAFAALDATAAAAASRVAATADPLDALLDMPDFWGPGTPVEPQHHQLHHQLQQQQQVPATAMLMDGSSSPPPAHAPAVTAGGGGADASGGGLVAADTQLQQLQAQQQADAQQLLAQQQQLLRQQQEQIELLQRQLMMQQQQSQQRQQQQQQSQQQQQQPQFQQQPQSQQQQQQQQQQDQQQQAAQQQLHLQQQQQHRHQQQQQQQLLLQQQQAQQRQAQQAQQAQQAQQLPRPSEAANSLALEGAEAELNLALFELLHGSDGGAIPGGGAAAAAASVPAAVPLAVLSAWRRFSAPEVAPPSTTAVAAQPEGVHRA*
</t>
  </si>
  <si>
    <t>C_4980002</t>
  </si>
  <si>
    <t xml:space="preserve">MGARGSFTLTAVGSDQQLSFKYEPPSPKFTRKRPHALSLQLLQGSQFLYSMRGLPTVMRCQRNARALEWGPAHVTCLQYI*
</t>
  </si>
  <si>
    <t xml:space="preserve">MNGYPPDNFTSPVGRGERLPRERAPLPTLAPPLSPSKAGAARNTDRLQFTSVCIQKWFSTQKRKEVPCSCPYCREPLRLSQLQTPAALAARADALPVHCPYGAAGCAVTVPRSGLAAHLAGECPYVSVRCPECRTEMPRERLAAHRGSDACPCRRLPCPYREYGCPARLQPGALAAHTSAAGAGGGAEAGSHKRCSNNSNGSSNDGGDSDGSSSNGGGSSSEGLAGGCPFEPLRCGGCGAVVLRGQAEAHRWGGCAAALPCPHRCYGLDTALHHGYRAYWALGLLRLVRRRWPAATAAAALQP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MQAGAEAGAGGTGGGGGDGGGGGGQSTREAQRQQLRQLVAARMQAAAARRQAAAAAALATPLAGMTLGPGPSAPAAATTAPAATATAAAAAPAARLPPMRGRHVGEAAAAAAAAAAGGEDEESGDRESAEQVG*
</t>
  </si>
  <si>
    <t>C_490001</t>
  </si>
  <si>
    <t xml:space="preserve">MAATYALSSNPACRALQRALSTTALVAGALAAGGVALAASLGGLGGLGGGGGGGGGDPRTLTRTGMDKFRRNEVEGSVEDFDRVIQLAPSMKPYMWQRGLSLYYLGRFAEGAEQFRIDVAVNPNDTEESIWTFLCEAQMVGPEQARKQFLEVGRDSRPVMRAAYECFKTGQPPEKIMAQVTDNGGHDTFYGLLYVGLWHEAEGDKAEAEKAVTAAVATPYARLSGDYMASLARVHCLRRGWQVPGAGKA*
</t>
  </si>
  <si>
    <t>C_490002</t>
  </si>
  <si>
    <t xml:space="preserve">MRPGLGSYVAGRSLPPAPPSRAAASVSEAPDEPEFKPVQQLLEVDGERFVAVAVKGDLLVAADASPSGRVSIWDTTTWQRLQTVTADAPVTALDASRTYIAAGTSAGYVRVWRRQSAVDPTFTQYFQPDVQLDSLPIYTVRLGPLRQPGAAGAGAEGGAGTAAGDSVMVVHTRGNGRVSAWRLSDAKIIGTLGRPPPAPGSPAEAEALLSANVVCCVLGRDGTLLTASWVQGRQPLLQWVNPLARSGSEVPGVSQHLAGLTSRPMCCDTDGNAIALGFEDGTVWVWGALHSYQPPPPSSSSAPSAPETSHWRGYHRGAVGALTAADLQQQQQQQGSCSRNGGGDGDRGAVMNGDGGGGGASASAAEVEAAEGAGEGKASSFNMKAAIKGAQPSAADQAAAAEAEEAAKRAQLRAMGEAPGVARSRGAVQLDSATAALGRKCSNPSCLQREGVAELRAAGRGGGGGGAAGGGAAFKRCGACKSVVYCSAHCQSTHWRDGHKKECAVLAAAWKQQQEEEAAAVAAALADGDRGGEDTDSAAATPSPEAAATVPISDSFLTELD*
</t>
  </si>
  <si>
    <t>C_490003</t>
  </si>
  <si>
    <t xml:space="preserve">MNQPQIPRRLGMNLRIPPSDSGARCRRPPSDGPGPLPRTSTSLTSAPLSRASRSARCMHVQTATPHHTTHMIQCPILLGTSVPNAPATANRQLPIANRHSQPPTAN
</t>
  </si>
  <si>
    <t>C_490004</t>
  </si>
  <si>
    <t xml:space="preserve">MGPAGGLGAASAPAPGGGGFQAALGAANRLRQPSAIIPSATRGPGAAGAGSPPPPFAPSTAAAAAPAPAPAPAAAAGAATATAAAVRQQAVRQLSVQPEATVYAGPSPRNPARVTLRTIRKKYEQGEQLTMVTAYDYPSAVHVDAAGIDLLLVGDSVAMVVHGHDTTLPITLEEMLVHCKAAARGARRAFLVGDLPFGCYETDVRDAVRSAVRMLKEGGMDAVKLEGGSPARVEAARAIVETGVAVMGHVGLTPQSVSVIGGFRPQAQVAEEALRVLDQAQALQRAGCFALVLECIPGPIAAAITRSLTIPTIGIGAGGECSGQVLVYHDLLGMMSHPHHAKVTPKFCKQYAKVGETISAALQQYRQEVEERAFPGPRFSPYSISSSEVHSLAEALRKRGMGGAAQAVEEEAHRAAEAKAQLAAAAAAAGGGGPAGSKAPK*
</t>
  </si>
  <si>
    <t>C_490005</t>
  </si>
  <si>
    <t xml:space="preserve">MEAEYSHPAAAAAAAAAAAAAAAAAPADAAADAGWCPGAEQQQLQQQQQQQQQQQQQQQQQQQQQQQQQQQQEPAIVMTVSAPAALNLPGPGHRFGGSAAAPTSPQQQQHGFPGSHNQPPPAPSQMPPSDMQHPIAWAPYAAAATAGGVGWAGSAQQPPASAGHSPHPYAAWHAHAHAHQHHHQHQRHHHHHPDQPHHSLHQQLGPQPQPQPYGTGAVAATDMRGVATAKRELTALAAGPDGRAGGAEAAAPPGARQPPCSAGPPDGSTGVGAGGGVGVGMGGGGGAGGRSAVQRRYGPAAAVAGRPAAGAQPLPPLPPPPQDVAATLTAAAAACEAEAAARAQTAAAVAPASAAGGAAAAATVTPGVVAAAVAWDATAGLGSAAAAPAAAAPDSHLSSHTRAAATDQAVGAGGSVDGSGPRAAAVAGAGGGSGGGSGGGSGGSGGGGGPGMATGAWSERGSADGGGESWSVTPLPTSLPPLLKPQDVGSGNTGDGGGGGGTTLTTSMAAVAAKAAVAGQVMLQPLPPLHPPPAAAATAVAATPSDDSTSHSMARLMHGRHSAGGGAGGGGGRRRGSTTGGGGAAGGGGEWGRGRGTGSTAATSMQLLHLGEPINAGDGGGGGAAGATAAMEHSRGSAEGGGGGGGGGSQTPPNSDGAGRPLPLPQPLPLTPPPAAAASPATLAWAAAAHAALAASAADPPPPPPPHHHQLPLQVPQQQVLQPHHPGLLQPQQSWFISPVTAAPPGLSGRCFSDLSAYAHMLPTSAAVAPPPPALSPYMAPAQQSYHQHQHQPQLQPLPLQQPPPPQPQGWMGGWGSGGPGGGVPAASPTTQQWLSSPAGAPAMAVAWGGGVSSSGGGGAGPTALPGSGPPAPPHSAHAWPQPPLVRVLVARTITPESTSVAALRKTQSDIAMLQHRAAMTAATAATSATATALAAGAAGAGGGGGSSTSGGGAGGLRPQLLQPGQQLQQPYHQSYPQHYQQQHQYQHAGGRWHSTALHGGGIAPPQELQPQLMKQRSQSHRELGGATAVAAPPASPPLTPMSTCTNLDARDSDPTASGSRHVAGGAVAITAVAGTAAIAAAAAAAAAPGTAGAQQLLQPWPYSFAVDAVAAAAPPLPDAAPPAAEAAAGAAAAVAAATANARQAAGQPDTDAAAMAVAEAQHYCHRAGGSLTGSCSNFLPLAPPPSQASAEAAAGSSGDAEIGLPGGPAGLLLPPPPAVAAVTPPDDADFATLDFEINRRASNNTDSSGLLDPILAMLLRSSGGGGRDSDGGAAAGSTAGGDINIAARDGGGGGGGEGGGGAQEATGAGGGARPRSGSSSLRRQLRQGIGGGGGDMAAAVAHVVRRLSGRHTPLLPVESPDIFSSWAAAEAFAAACAARSGSGGGAAGAGADSAGGTALAAGATAGLPFGAIGSTAVLHSSTAAAATAAALGAVARPVPANGASGSGGGGGSGGGAGGGAASRPLFRPYTPVSVSGGGGGGGLTAATATAAAAAPPPQLPPWLSATDGATASAAGVDSATLAALTALFEHSMDPAAAATALEELSSLVPSAVAAAAAAVAAAASAVVPAAAAGPGPAAGQPETLAAPMPPAVQAPPAAMDNISTARKPLPPPQQQTLQPQQPQHQQQHPPPPPQQQQQQQPHPHPAYHPHPHQHPHQSAAAAAEGQPYHLPVPAPAGIEQQPHTHHHYPQPHPQHGQPQHQHQHYHQHQHQHHQQYPVAAASQGAAPPPPAHHSPHPQQPPPYPYPYAHQPPPSGGWARASRGASMTHDASMTHDASMTHAGASGLVPSFQQLLADDAGGDDGGTGGGGGGPQSQPRWAAAAAMATAAAAAADAAGAGGAAGGGGADVSSAAEAQAKAAYEWQQYQLQLEQYHQQQQQYEQYQQQQRQYELYQQQQQQQQQQQQQQYGQYGNAAATAAATEHPPREGGDHQPPPPPGYEPYSSAPYGDPNLYSIANAQDPSSQPPPLESRPTAAAAASAPPPPHAAAGFAAASNSLAAATASASGLGIAGNLSGGGATAGAAGPGGGRPGAMNWTSLQGRVAAGALAYGTSVAAPSRMINGRGLGFKASTTAAAVAAAPGHGGVGGGGGGGSGAGGSGGGAGGGAAAGAGAAQKASEDLAAAAQAAAAGGAKRGSGGTGAKRSKASGALAGAGPAGGEGSAAEAAAGAGPGARSRAGGGGGGRSRGTGGGLGEQDQYQQQYQQHQQQHQHQQHQQQQGADFGAAEFLGDGGAALAEYMATYGHLAGDFAAAMASFAAAGAGVMDPHAAAAAAAVAAAAGAAGGAPGEGGGGGGAYGDSGTDDPLGYY*
</t>
  </si>
  <si>
    <t>C_490006</t>
  </si>
  <si>
    <t xml:space="preserve">MAQAASALLTLLLILAFARLTAAARTYNSIAEGAGVSTVNVWDDALPLDGEAVVQELFSSDSSTVQPAEAVRHMGTEVQEVLRRFMLSETAPSYPGSTLPPPPPATPSPPSLAVGLTDPCDICNDCLMVMSGVAAASLAGASADARSAAFLTACAARAAFSTAACNSLSNIILAGTTNTAARAGLLCVNLGACSPTSCTAPALFSATKIGAAGTTLTGALDLCAAEGVTGGAPTPLPSATRTAGSCRVASDCSGTGAVCSIPDKAAPQVCECAAGRDVCYSLGTCISYCALNSTLATVASLNXXXXXXXXXXXXXXXXXXXXXXXXXXXXXXXXXXXXXXXXXXXXXXXXXXXXXXXXXXXXXXXXXXXXXXXXXXXXXXXXXXXXXXXXXXXXXXXXXXXXCRSSGNTLTAQLTPAAKLMPGMSLTALGTGSALLGALDGSRAFTGSALVAKCFACASPKPAVAGPATITQPCASAGGGLLAAASSQPPAFDASTSIDPSGRAEWADVKWALEATGPEAGRAALATAVERTNALATPRDRLRLALTAAEASGLEEGSYGLKVTLTSWLGTSASAVTSFAKASTSSPAPLVQILGAAAGQTFKISAGLRAAAESGPLCKGQSLEWRWTAVSPAGWGGLPAGGVAAGQQQLYLPAPVPAVHGQKVALKVKAAYVGATGELLMLLLLLLRLVTCSDILHEKKSHDATRRSRPHAHAYTDASAFGSAELSLLALGSTPLASLTGPSGDVADTQPLAFNATASSDPDATAGTQRLTYKWECRREDHPAPCFAGAAQGDAATAPGVWAIPAGLLANGRSHTITVTVSKEVAAGASALEAVASITVRPRSADVPFPRGTLARGCSAATCSSPHATDSALVVTLTLEPGYEAAAVGWSSPELSAAALAALPGLVSAAAATPAVRVLTLPAALLPSNRPAITIAVNMTLAGASSMNTTTISLNSAPACSLAAEAAAADDTGANAGCLSLELLDTTFPTAAVAVHAAGWLDRQDTQLRYEFGVRDTAASGHDQVQRVGASASATLVGLPAGNVTLYACALNSGGSRTCGARVVTIAQPPADFNISAAAASLDVDALVESKDIGSLLQAGASLANLMSFTSSSPAASNGNGNVTGDSSSPATAVDPAVGAAIAKQSLTLVSAILTGTSMSDPEAAQQAISVIGAVAGSAAAFLPASGKAVMAGAAKTTANDTTTTDAAVIAAARIADLVSVSGRVGSALSGKAVPGAGYTALGDGGVYVSAVGLLQPVPGAGASSAAVQALLRAGPDAAASAGAPASTAANSAKPARRQQRRHRRHLVADATTATTAVTSSTVGASSAAAALLLTGTAAAAAGGGLGLVLQYAPCAGPALQAALASSTLPADTTLLTAAGLTTASWRIATGAATLAGAAPTFDGTSASYLTLSIPAPGVDATLTVGCIAYDPMTNAPTGPFIAGSLDAATSLVACRTDATGSFLVAQGAALPTTTNATNATATSTSTTSSSNGGGVTSVDQSASSGGNSGPSDPTVAVLSAVLGGIGAILVAGAIAMIYIVRKKRQAEHGVVPIENFHVVNYSPAFEPDGGIVVSSPAAGAAGGNAFAVGGSSVHSVAGGGVGGFHRPTRIFAPLSPGGGVRAPGNAHTVCVTAPADMSSPVLAFGDGATRRMDAPIITMSTAVPPVAVWQHARPDPAPLRPGPPATARHPAAPTTMPPRRRAF*
</t>
  </si>
  <si>
    <t>C_490007</t>
  </si>
  <si>
    <t xml:space="preserve">PAIPPLLSTDTNTPAPCSHLPPTAATTRPPARRLTGSYCPPRGLKPSAPAVNPSRPCESNSCPGHSHPLNVPLAHTHPGAPAAQCRHATRHTPP
</t>
  </si>
  <si>
    <t>C_490008</t>
  </si>
  <si>
    <t xml:space="preserve">MLLLLLRLHSAATRRRRPAKLRRSWPRPRHTAAARQQQRQPEAPARLLPSPQLRAQVGNVRCLQRVVCGQPQRLHRLAQRRRGQFRRIPQLRVHRQHLHLGRRSRRPSCPSHCWRPSRRRHQLKHGPAVGVVPAVVPLLRRRWRRGGCRACSCRGR*
</t>
  </si>
  <si>
    <t xml:space="preserve">MAQAPQAGSSSGSSNIPVKQDCPIPGKARYVLWRSTFEIDDKYVPIKAIGKGAFGVVCSAKDTKTGEKVAIKKIGNAFENLIDARRTLREIKLLRHLRHENIIQVKDVLKPPSRDNFNDVYIIYELMDTDLHQIIRSSQTLTNEHFQYFVYQVLRGLKYVHTANVLHRDLKPSNLLLNASCDLKIADFGLARTGTEKQNFMTEYVVTRWYRAPELLLSCDTYTTAIDVWSVGCILAELLGRKPLLPGKDYVDQLKLIIKTLGPPSEEDLGFITSSKARAYIRALPPSEKINFRKLFPDADPLAIDLMEKMLQFDPRKRIDVIQALKHPWLAQLHEEAAEPAAAGEFVLDFDEMTLNETGVRQMIYDEAVNHYGHK*
</t>
  </si>
  <si>
    <t>C_490010</t>
  </si>
  <si>
    <t xml:space="preserve">MPEQLYDQRVDWRECFPAATLLSVALLDRLLQFDPRKRIDVHGALKHPWLEELHDEAFDDLSRLRLVSMYMWRLITKVTPEEDWPDKDSCTHAAAMSLWIKAQTRGLRYDTAVQLIFDFGVEDTKVLGVSEERAQLILENGHPVIQVIQAVVFEVDWETWSTRELRRRLFDEAMACSRILS*
</t>
  </si>
  <si>
    <t xml:space="preserve">MSQTGDKPPTGSQAGSQGSSSSNIPVPQECDIPGKARFSLWRTTFEIDTRYVPIKAIGKGAYGVVASAKDSVTGEKVAIKKIGNAFENLTDARRTLREIKLLRHLKHDNIIAVKDILKPPAKDKFNDVYLVYELMDTDLHQIIRSSQPLTNEHFQYFVYQVLRGLKYVHTANVLHRDLKPSNLLLNASCDLKICDFGLARTGSERNFMTEYVVTRWYRAPELLLSCEHYTSAIDMWSVGCIMAELLGRKPLLPGKDYVDQLKLIIKSLGPPSEDDLTFINSQKARAYIRALPPAEKVNFRKKFPEADPLAIDLMEKMLQFDPRKRIDVHGALKHPWLAQLHDEAAEPAAPGEFVLDFEESTLTEQNVRDLIYEELVNHYHPND*
</t>
  </si>
  <si>
    <t>C_490012</t>
  </si>
  <si>
    <t xml:space="preserve">MPPQPAEAWGAYQQQAQILSLERQNAELQKRLADVQAALEAAQQGRHALEAKNDMLLDEVAQAKSDAKARESALETARRANDAMSTELRGVQEELSSARDALAEAKDTAVQWQDRAMEAAKELDASRRKIETLGEEERRLSAENMVLRKEVQQLNDAIIKGRIETSELRDKLRQAQQEGARATSEVHMLASRAESEQESAAVQLVLMRNRVAELEARNSQMVFDLAAAREESVRARQAAEATKAALAAKPAGIISELGPASRHYGTLSQAWLGTEGMGGAPTSAAAAAGAGPRHAAADRGPAVGSGSSAQSAEVYAPASTTAAVLRELPRDVAFSRLDPETFRSMVRAEAEALARASGGRTAASHDAGGHGTSAYDAGPHSPPPPRYGGYGSAGASADALAAEASSGSVASGLPAPSSHPAWAAPQSYADNNRQSYDSKPYDSRSYEAAKPYEVRDSLAAMLPDPRSSWVASLAEARNAPGYGDGPGAYGARTGAAGAGQRPPLPPSAGTNQQQSPGPTSPPPPYAIHTADSSYAYRRPPNAVGAGAAAGVGGGSADSNTPFGTEDTSKALLARSKALEDQLMVLCAEKGGLEAEYARMPLGAGRSLRERNRKAVVEQRLELLNKEISAVRMQLKRIGLK*
</t>
  </si>
  <si>
    <t>C_490013</t>
  </si>
  <si>
    <t xml:space="preserve">MDILAAYSSSDDEQEQVQAPTNKAGTAAGAQRRGGPPARHAADSDSDTGSSDESVDSAALRAAEAAARLRDYGEGGATATSGRTGAAQKRSLLPSALDVLDAVEGPPTFLDPEAIRPLAASAAHGLGADSGPAVPVAAGKERQAPGADFDISKLAPPMKGQAKQSADKREAPAGAVIEGRAKRYKQEDGPEATQSYTALQIAMLGGNVAERKSEPTKPMEVSEFLNKGVGAVQLPRKNADRKDKEKDKRMRGQSTHSHWKSEAEMVLRQQFDS*
</t>
  </si>
  <si>
    <t>C_490014</t>
  </si>
  <si>
    <t xml:space="preserve">MTVDGPVAPTSLLRTNFLEPMSHCASEAASTSSDSDGAHSSPPASPPSRHSPQTPEKTEAAFIRVPCGGDASPGAEQASTPNLAASPGEVFLNAGGHRATSSASLGHAHAAATAALGSLTLGAVQRGQEADQEREQPLATTSGSTGLVEEPCMPDGTCCRTSACEAGPAEVAEPSAEVASRSTLLDEDLLRENPNRFTLFPIKYPDLWEFYKQGVASFWTVEEVDFTGDLIDWHRLKPEEQRFIKYVLAFFAASDGIVMENLAARFMSDIQVPEARAFYGFQIAMENVHSEMYSVLLDHYVREPEERNQLFDAIHTIPTVAKKAEWAMRWISSSNVFAERLVGFACVEGIHFSGSFCSIFWLKKRCLMPGLSFSNVLISRDEGLHCDFACCLYSHLKNRLSRERVLQIVDEAVQLEDEFCTEALSCELLGMNADLMRQYIRFVADRLLVSLGYEKHYNTRNPFDWMEMISLQGKANFFERRVGEYQRAGVMGGNNGNSARDPSEYVFTTEADF*
</t>
  </si>
  <si>
    <t xml:space="preserve">MLANLRSGIQGRTTSAPQKAAFAPTRRGCAHARTGGRRTTVVVRADGDFYDLLGVPRTADKKTIKQAYRQKARKYHPDVNKEPGAEDLFKKIGEAYEVLSDDNKKAIYDKYGXXXXXXXXXXXXXXXXXXXXXXXXXXXXXXXXXXXXXXXXXXXXXXXXXXXXXXXXXXXXXXXXXXXXXXXXXXXXXXXXXXXXXXXXXXXXXXXXXXXXXXXXXXXXXXXXXXXXXXXXXXXXXXXXXXXXXXXXXXXXXXXXXXXXXXXXXXXXXXXXXXXXXXXXXXXXXXXXXXXXXXXXXXXXXXXXXXXXXXXXXXXXXXXXXXXXXXXXXXXXXXXXXXXXXXXXXXXXXXXXXXXXXXXXXXXXXGVGECETTGVRKGTTPSTCPQCQGTGQVVSAVRTPLGTFQQVSLCPRCEGSGQISQPCTKCQGDGRVRETKRISLKVPAGVDAGSRLRVRGEGNSGRRGGEPGDLYVYITIKDHPELRRDGITIHSDVTTVDGPVELKIPPGTQPGTTLLMAKRGVPRLGSPNVRGDHMVHVRVRIPKALSADERKLVEELKELQSKTKAGAAGLQDSKDSRDPTDTQAPPTLGMMAGSRVVPGILIPVIRAFVPGRI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KGGGGGGGAGQASAAKKTRTDAGGGGGDDTRSEAGGRAGSETSGRGGDRADGEGGKGGKEGKEHKEHKKAKDKDKDREKERKDKDKERKGDKEHKEEKDESRREEKERRREEKEREKAERAAGAAAGGGSTPAPAGDKAERGEGRAPSAERSRAGAAGGAADGGRERASRDRDADRDGGDVAVKRRRADGGKSEGGGVGGASPGHAARGSNTPDISRRNTTDADIEYDAAGFALPPAPGSRGGGGGAGGARAGGGAAPGGGLPPAPRAGGGGAGGGGSGGEPRRRAGR*
</t>
  </si>
  <si>
    <t>C_490016</t>
  </si>
  <si>
    <t xml:space="preserve">MVAWGLPYQGYCGLVPLSTTAGGYGFAISCANKLPVYDSQFTLLSADAPSSPGGAAWAGADAAAVEAAAGPAAGQRGHHGYMTDEAHRVRLLLAGGADPRAHLQDGELGSAAGAATIAREAGAAAAGAAPVHDPNAPVVVTSGTPLRLLSRTAAPAGATGAGADAGGSGPGGPPLLGDTAPWPVTCVLAQPGSLQWRLFKSDLKDNATVDLAVDWLYLMEGDKYCTLADVAGMTAVVSCHLDAPGWTGYKFQLQTMSYPRSRLTSQLTGGDCSVRLPSLPPPHDWACGGAGQPPSPDRSPDFDLVLQTPGSALAAGVVVARLVSSYHNTCHLT*
</t>
  </si>
  <si>
    <t>C_490017</t>
  </si>
  <si>
    <t xml:space="preserve">MEAWTRHDDLCSSEFLYKQIYLTQPVSGCMRATQVQLISGPNMSLPTVNTAIVKTVRREQRGRQSSADGRMVNGTKVTSTVSSLIEMCDRILKGQEVDLNSVEAVQQAVLRGDIITQPTRIEEELVSKEELDQDVGLNLLQLLGGKKLGERFAPAPESYDGEVITNPMQSGSRVPGTGGPTAGGATGAPGGPGPAPAAPKEEAEPTGDEEKDVVAASLVPAMEAVLNTPSTSWKEMPCSVTVCGGAAASSCSRSGGRWRKVASSRRSAVGPAAPVEEPPEGQRVRGQQTGXXXXXXXXXXXXXXXXXXXXXXXXXXXXPLSALGFWLMKRYDLIGTFQLDATKLARFLRKIEDGYPDNPYHNKTHAADVLQGMHCLLTRGGLHKRLGEDVAIFASYLAAITHDYEHKGLNNDFLVRVGDELAFTYNDISPMENHHIAAAFKLMRQKDYNFIKKIPREKWVRLRRLLIDMVLATDMKQHFNILSKFQSKLQVKLRSTNFAAPNLSHLESPSNEDPLPISDDDADKSLVLQVGLKCADVGHLAAPWEVHHRWVSGLEEEFFRQGDKEKSMHMMVSPLMDRCKDGITKSQVGFFDIVALPLFYSWASVFHEALPLVRAVEDNCNRWRSLEMGRQAGSK*
</t>
  </si>
  <si>
    <t>C_490018</t>
  </si>
  <si>
    <t xml:space="preserve">MVKGIVCVHGLQVLDKEGNLVELADSPLAGNVRIFTDYDPEWEIDPATIKQTEKIGTIVAVKVLKETGAVALGDFRTELNVLQKVHHPHTVQFLGAVTKQTPFMIVTEYMVGGSLADLFRGQRFPSMWRSIQLALDMARGLAYLHNRSPQAVIHRDLPANLMIGGPKVFTEAHKFICREETGVLKIADFGLSKSLKLTKPKRHNRDSATNTPDNSVMNGRANSTHTPKGGLGASVHSATEHDAKATQSYKLTGETGSYRYMAPEVFRHEPYNNKVDVYSFAMICFQLFEGLPPYWNMDPIEAARAAALKGLRPTWGATNKHDQVVPARLKRLVETCWSADYESRPEFVEVIEELEQVIKEVKMELPETGKRPTSPKLTPGVASAEDGPCCSVQ*
</t>
  </si>
  <si>
    <t>C_490019</t>
  </si>
  <si>
    <t xml:space="preserve">MQTQVKPSSSRQANLVAKGASCPRVAVRRVAGRRALEVVARDYPRPAFETAETFQEAKALSSKLKDAPRPAKPLKVVIAGAGLAGLSAAKYLSDAGHHPIVLEGRDVLGGKVAAWKDEDGDWYETGLHIFFGAYPNMMNVFKELNIEERLQWKEHSMIFAMPDSPGEFSRFDFPDIPAPFNGVFAILRNNQMLTWPEKIQFAIGLLPAIIFGQKYVEEQDHLSVTQWMRQQGVPDRVNEEVFIAMAKALAFIDPDRLSMTVVLTALNRFLQERHGSKMAFLDGAPPERLCQPMVDHFTARGGELKMNARVKDIVLNDDGSVKHYKLTTGEVVEGDLYMSAMPVDILKLLVPDQWKPNPYFSQLKELEGVPVINIHIWFDRKLTTVDHLLFSRSPLLSVYADMSTTCKEYYDTEKSMLELVFAPAKDWIGRSDEDIIAATMTELERLFPTEIKADQSLAKIRKYKVIKTPLSVYESRAGREAFRPSQRTPIKNFFLAGDFTKQKYLASMEGAIFSGKLAAEQIVNDYNYKGVAPPARSSSSPELVAASALLAVAAVGAGLVGFGR*
</t>
  </si>
  <si>
    <t>C_490020</t>
  </si>
  <si>
    <t xml:space="preserve">MSKPLKASALSAEAAAMEAKLAELRKAMEKERAKREALMANAGAGSIWRNGAAAGGLRNAGKGPGAAATASSSGASTSRRPDSSEASGPPSGSASARGGNAAGSGSAAATPAEIPSVSGSRLTAARPAAGPSSRTTNILDLQSGTEVGGMSCGTEDDPSLGAGAFNEADSHKSFLEALNEWRRGNRGDNEPPATTSATSTAAAA
</t>
  </si>
  <si>
    <t>C_490021</t>
  </si>
  <si>
    <t xml:space="preserve">AGQVAVRDKRGRRLNHGVHVAGHVRRRQARQRRRHLVRAELARRQHAGAHRRRQAGCGGHGGAQLAQRHVLGGGQLHVRDALGQRLHLRGQRVHHLARLAGRARRHHTHQATGWALPWRFSSGVASAVSSAAVRRGLKRGNLQHLAGSGSGRGLCSCTTLHEKDQAGNRADCVNASHLHARSEAGSLHNWLSRGSRSPGRLRHSGQLLAERHLHTA
</t>
  </si>
  <si>
    <t xml:space="preserve">MKKATEGKRVTNDVTVQLFNHTSTSISGTAESLRKSLQELEADLKKDEEGRKEYETYLKQLEIRKADLQRKIKENKTWLEEFEANQGDGSFEQQYRRLLEQIETIYSGAKEFHGKGIDLLIKEFGYHIAFKRWNDTFTAIPFKPK*
</t>
  </si>
  <si>
    <t xml:space="preserve">MSLANFLTSQRASGFPGATTCNVHGNALAVLEALPMGGVFSLLGQGYKLVATGHKFGGLVAHLFATRVLLQLHQEVAQARAMGINLSFNLADNKASGPLGSAGSMTRTLAHMGVDVGQLSLHTLWKHGDGSPAFFAAASELYTVAAAARDANADAAAAAVESSGLPLDDVLSPASISRSSQVTAVQEWCRHVAEGVDALSRCRAAGPNRLMARPLDPPMLGRVCQPGGLFGSSSAVDGESNRLMQLRISMSEAEAAAAGLPTGPRAPAGARSSITGAGGAGPAARRRRSIEIPEGAAAAAMASGGMSPSASAGSFSRGMGGSVSGSAGSFTSAAAAAAGASGASPAGRARRASLLMAGAAGASKPAGHGHGRKEEQSHWKDGLLHLLQVMGDGLGERYSPIGQFWVLGSAAKPAAAAADAGGAATGSSLAWLDGPKATQTSAAWLAPGNGANIFSRWEWGLDELNRDMMEAFPWATFSASVTLRGSPADRKELLRPSPALDLLAMV*
</t>
  </si>
  <si>
    <t>C_490024</t>
  </si>
  <si>
    <t xml:space="preserve">MLDAFAPDSSEEPDPIALALSLKAQGQEQAESGKFAEARALLLQAVRLMPGDAELHELHAQVLLQLGSTWEAVRAAERAVQLTPQWADAHVTLARAQMNFGEPVLAEASYERALETMQQPCTDAGVLAAVRQELAEATQLAERQRALGPGVRAVVKDAGGGTGTPGETEVEDGGRGGAGGALLLLAAELQSTLKTPTSSRPAPAG*
</t>
  </si>
  <si>
    <t>C_490025</t>
  </si>
  <si>
    <t xml:space="preserve">MEGDWGGGGGGYRGRGGGYRGGNRGGFSGGGGGRYYDNNYSGGRGATKRTQQYNANPPPNMTLLKTIPAHNQAITCMAYDQATNQLFTGSKDGKVKQWDCNTGQTTHEETLGGPVDALLYIQGFLFVAYVKGTVPNVDGIINFYNTAAGKTQMIPGHRGHINQLLAANNFLFSCGQDYSIRVWGLEGEAFVLKHILDKDAGGHTHAVQCIEMINGFLISGDSTGCLKIWDSSSGQCTQTLQTAHKSIISSILQYGANILTGSADGSLKVWELMTPPMPGAVVKPEPIDRYFDDAATSSGGGYSGRGGRGGRGQGGAAANAILVMDGTPDNRGESMLAISTLYDGVTLYNVDQNMTLLGTLPLEVCRALTSIPGAALIAGDDRGQVHIYSWT*
</t>
  </si>
  <si>
    <t>C_490026</t>
  </si>
  <si>
    <t xml:space="preserve">MSLNNNNSTKMVTNYVFDKLYGTKQFTQGAELQLPRKVPMRVEPKSYFANERTFLSWMGMAITLGGVSSALVGFSGDSEDTTEHLISKRTIDVITCIYSPLSILIMGYALFTYEWRSKFMRTKQIGFFDDKVGPITVAVLVLLTLLSIFTIAVIDYLF*
</t>
  </si>
  <si>
    <t>C_490027</t>
  </si>
  <si>
    <t xml:space="preserve">MTVLVSSSAGCLNNDCGLHGLPSVTDNNNETYLATAATTAATEVVIGFGSWQRDIVQAVLMAPPGTGQEAWLQGVSITLQSGTGVDLASCGAGVSAAAPRDRITLHCQRITGSVDRVVVRRPASAAPVPLAFSGLDLYADGYRSGSASGYGLAYAADSTCGANSTSSELGAPGISGPTLTVKLSQAFSGVLVVTSQHTAAHQNDDVWVSRTTTYMDGMRCARGPAVAAGATRVLYCPAMRGIAYVTIVRAPQQVVGSGYLDMCELALTGHRALDTGIPQVPEVAHFDAAYGLVKDSYTGTLIAWRDVDSASRPRNILNFTGGCTEWASGPGSTTYGVNFDGSCMGRNYYDLPYTWNRNMTAQFTVVTVARFGVDPSTVPQCKTYGV*
</t>
  </si>
  <si>
    <t>C_490028</t>
  </si>
  <si>
    <t xml:space="preserve">MHRWLYADGTRGTTIGNMAITDGTYACPTMDFEFTMPMSWQITTDRIMLVQRYGYQADQAGNLPPGYPAVASYWMDLWRIPWTHTSFWILGWANADRAIGFTDCLVNGPVPPTVAGWRWSGGLVGSPNLYDATSMPRLTATGTTAFISFFHLVEEAGLVSRYFPSVLRLIGVTNSQPAIYVQLTAPWPTDRTLVLQRSDDGTDVYGAWPWVHGGVVAGVAARLTAREVAVYRTSKRSPRM*
</t>
  </si>
  <si>
    <t>C_490029</t>
  </si>
  <si>
    <t xml:space="preserve">MKGVAYVTVHRELRSYSAGSPGSLQVSEISFGVRKWTVPSPPPPPPPPTSGIGGCTATVPLSSAYLSPVGCYANNCTAWGFANLVDGKLSTTFRTEAVQDSALSIVFPFTAATTNIVEVQYQMPLDNIQDAQNITIEVAFADSGRSLCASHAAGYRAGEFVTVSCQPRAGTATGIQITRNNATGSLAFAELIVVRDTPVVCPWNSTLAVMYPGYWDNNIGYSAASANDGDYINTFAHTLPGSETGPGSYIQVPFTSPAGVSPVSGSFRVLLYRRECCYNQQAHYTVWLSGGTASNFNVTGRKCASGSCITPASIASIDGPYGCYLSDCATYGLAAAQDGNPLTALRTGGSAGAEPSVDFVLTTPTKRITEIKLKGPAYGSSELQAIRVELVAANGTRVMCASHVSAYQPSDDIMVVCPFTPLSITRVRLGRRITDVPNYKVGYFLGEHI*
</t>
  </si>
  <si>
    <t>C_490030</t>
  </si>
  <si>
    <t xml:space="preserve">MMYADGSPATAPQPMVTLPVSYSASAVSAGFSPLVAACRSNGVVQALWVAAAGSGGSWITYLGIILCRDGTGTGPANPLAFGVAPTGGAGLNVTCPGGFDAIRGEESAMGQTLLPITALSFRCSTTNAWSSSVGSGDAGVARNATVSACPPGYVIYGFNLMGNASTLGGIQPLCVLKPGSKNWDPVKRCPQAAGYTLVPGWYPAGPTTLYTMAALPPWVDVDIAATACRADPSCTSIGYSVDSFGNTTFYTYNSTDPAEFGVAMGKTLYTGVDGCSGTLAPTTWAGGPSQWFCATGVRTDASALSTTSVVGPNDCATACDSDPNCESWTMDASGTTCTTREYGFAATQWVDDSSTGVTCVIANDPWLCPVYGWTFRGALLNSSIHVNPETCKAACAFAAPDCTHYTYTSATLVCELYGSSLMSGGAGINGPVVASIPDRVCVATPQHPK*
</t>
  </si>
  <si>
    <t>C_490031</t>
  </si>
  <si>
    <t xml:space="preserve">MPAALDTISTVVATAREYPWYCLPYGIGITGEALPGYPTSSGTAEACAYACQTTPTCSAYLHSPDSATASCTLFRKVFNGPDGTAALLADGRARACLKTPQFSHPTGSVPFWSHMCYTGVDLGGTVVSTLSNVDGHECAKWCAAYGYGCSHWQLSTAGVCEARTGPLWTNAGGMVVYGPQSGIATACLRSTGTFMCLRNGAEVAYTLLSSSNGVASSSACANLCLGDAACEVMAYDVNTTCVLGRGPFLGSSGINGFDWSTSTLTTTYCLRTPYFGVVVSGGSAATAGIIVNTILSGEQSPPPPNAGVVPDTTAPVITLFGLEEVVVEVYGTYFESGALAVDDRDGLLAVDIQGSVNTNVISLGLPTQILYLSADRAGNIGSITRGVYVVDTCASKDEFRCPVTKECSVFRQCLFLPDPQAINKTVAVNSQAASAKLTDTTPPNITFVGTDLELYDVQTAAGNLTVAVEVVYAGYTYTDRGVLAFDYLSDGSAEGAGGLIALNLTDRAVATVSAPATADPDAAGVSTTIFTDIPTGNSTSEGSPYTIQYDVADDAGNKATALKVVFILCEPPEFVCPDNTTFEGTCSQDGLCQYKTSKITTNNTGLPRSNETAVALITGPPDPDNLIDALMVPVFVINGASSVSISQYLPYVPCRAGVISNNCDPGAKASLRSLGDLNPRIIACADKAQKPQPYSVVGLQYCGIDTTTPGTYMITYHLTWPSVGTLVVKRQLLVVERCVGEQLCPDGFCSVDLSCARNVSSTISSYIVVTGDANGLLPNSTSLSTNNPPTLSLRNGEVVNTTVVVPRGTPYMVCAADQVPSQSRPCEPLGVALDTEDGNITATITLCPPDDCAATQCRDHRADRKQPSECGIDTVNATVGSSFRMHLVVFDSKGANATAERLVTVVKPCELLESYCRITRNGMPVYVCSNVTCETLEPLNDEITRSGGGQPAVPPRLFLLPGYLTSNLTLAERDQSLFLTYGTAAPVSLAPCVSFTGTGCAAIANDTTDGDITRDITVTVAARCPTGRTCVACSVAALATGDCLPGRYLVRYSVADTDGNSASVQLSVAVEQLTVTLLDFSLYPGGSALASTSLTAATNYANTLATNTAARSRVLSPIFTAFGIQSGSIRAIVVDTQPAIEARYFDNTTQIYYIVRMVLRVTTGSSDFTSATSTLDTSSSDQSAAGGTSAASVRRRALPAVASRALRKVLEPMATGPAAGGILLGTAAQSPLRSLMATNPEASTRTPAQQLWEERFAGLHSALDRLGALLGLEEKPEEEGDGEDPLGSPRRSMFALEARAASQSPGMAPWHLPAGARLAGARAAAAAPRRALSADAGAQAASGGDGRISAHALLASRRQLQVVANGGCGGPALAAPPNSSFSALGLADVRTISSSCSTPQAGDMDVALTVLAGMMADLERMSASMLEEEASMDTTLMALDPKFSVVDNAYQTSYTDFAAAAGVAYASMLERLQALLVAVDRTAAAQAVTTTAVTTLLSLMQVRRSPAELERAKGTDGYICRDSSYTNLIVGCNTSNTSTTSAALGNSTTATARAKDLGGIGNDPVFSRHSALYQADLDPAEFYNTSKGSPELNPGGLPYGFFYQPAGRLPAGYPLVFDTHLSAKRAEQAITYIRDGGYLSETVTKTLRVQLVSYNADAQVFGYFRLDLDWLDSGLIWGATRLLALPAISYGAAVENAQARGWVAGLNDWVQKFLPDFFLIVLCCGYLLVTAYDIFVQLHRQAQMRKLRTLLREGKRKEGLETIHEADDDNDDDDHVLGIGDAERKVLYKHDGTKVTVKLYKPRMSVGWVVFETAVCVLMFTSLGFLFAYTAKLADKDAFPSRFELYDADGYAPARYFLPRRQENVTVTQQANGTSNAATASPTPGSANRWQLPEDTQLGSASDFYNRVDNMYDVLIIYTFLQALLDKVKQRDEGTTQVMAGLLYAIGPLFFVFIMSNFIMAFLAWPYGLLKFATRDAPGVPQDIRRMLGMLWQRMRHRAPSNRHMEKWFKLAPGMPAMNADALAAALMSASRINIDIGDSPQHAASKLDPLVDSDEEHSGSTPSGFAAAAAAAAGGSRLDSAPTLASPQTPHGPESADGANALPASQDASGRSTPVPKLSGSGVSSRLRGGKSSRMSAPGQAAEASALVHTVMANLLARYGHEKVIAADAPPPAPRSGDSTIGRGEGADSTEVSEFGEARRRITVDGSLGSMTEAGTLRGPGLGGPSEWAQLAPGAHVRRSIAGQVVGGEGAGSSGYASPALAGNDGSGSPLSAATPGSQVASPPPGANDDGAGASASASPRVGSLAARPPRLQTMGVSSRLGRRTSQSSFKGLAGAEGGVSPSGSAQSPAMTSGGGLAALTSPHGELSPAPTSASGAKAGRMSMPGPSPLAAGAAMMAGAVRHSVDAQNTQDASGTGGFVAGETKLPKLPPIGVKPQFGGLPAITAAGERGRRRAGELDSPGSSARQSGPGTPGVAQDAHLDQLNEHRGEDWTGPAPDPARNLGQAKAWLTFKQAVNRREGTPGGDASAGGNGGGADAQEGLGSLAPRIGSVMVEGQVKVLDPAAAAALEAEERAAAEGPVVQGLRAPMRRASAMLLPEPDMMALAPILSVDPAAQLPALPSTQVEQPMVTLLDHDAQLPRRLSVAAGGAEQELLVLDSDGADTDGSGRGSGARNLRARGPGGAGPVAEAVEAGSVPGGADGVKFAIEPLPTSDSDGDNTAGPFAAHGRSAALVAVAGGGSRDAMAGGLASMVLSMLQHLEALLAQLQAAIAELKLMSEVLAAMLAQFSAAGLGPDSAPEARQVAWQAARKTARDLLLAYKRDALLTAPLPVLETKRLPPLPLALPAVGINALGGSKAPLPPLRTNPMFRQRSTRRTGSTRRGTLPPMPMPGVLYSLQSLARSDGAVLAAAQSSGGAALEILHHVEEQLETRLGMPLAQRKSLKRVADEVAAELVRAERAESRAHMLQQVASLRHGSVGHSGYSTSGYGVSGYGASGYGGAAALAAAAAAADSAYGAAANMSHPHQHRADAGRSVQAAGSHVSGTHRRGWGARRRAMAAAEEKWLEELPADEQMAALTGRTGSYAPGKRKSRLLLGGADSRAASRSDLPL*
</t>
  </si>
  <si>
    <t>C_490032</t>
  </si>
  <si>
    <t xml:space="preserve">MEQDALLRTVHAVTRWEQLRHLRISWDESHADESTLVAEWIERTGRSRQEATNQVLMDYRPTGARPLASEFCELCMGALGRLTNLSSLSLSGVAMAAHMPLGLYGLSTLERLTSLELLNGRGSNSWSRDAHPNDTDLCCLTSLRRLSISGELLSPAVMTSLAHLSGLTRLSLDLCRPDAAADTLAVGNLCKLQVGIYAQLRALYITFGSMGSGSRAEATLQLILVLQSVKALAVAAWERYEQELLAQHAPTSQQLSGTSVKAIAPDQRQQAIKAAAGASGGPNDAPHCLQLSPGLVDALCDLGPALRRLDAGFATGAASNLYRLTELTSLTSLSLRCLPGTQPGLASWELQRLGTACTQLHTLRLALPPECMDALVPGLAPGSRTGTSGGAALSTAASCVAGGEKVAGGAGRGGGCFQGLRVLELHAYVYVKEVVVRWPDLQPRLAALLTAQLQVEQLGDARLHDGDDNDGSNDAPQPRPQPRSPPLVPQQLQQRAVAAVREPLSTLAQLMHVLPNTYEVQKALTDEADWRDRRLQTRRQALVGQGMTEEEAEAAAQREAAAATPTVPLWVLGQHLMPGQAMAKTLLTGEEADSGDAAWLFRPMSGAAGVSAGEQQAEAETEAELQRARGVLVRACHPVAMHLLWQRQLQALRALLVCEEVVAGPVFRLASWTPRNLQRLRLEGFVGLSYGRCAGGSSGSSGSARSVGSAADWAPPSLREVDVVLHGGPAEEEAALAGLRVWQQTAAAASTSAVSTGGSGPILRVQSRCEPWAEAV*
</t>
  </si>
  <si>
    <t>C_490033</t>
  </si>
  <si>
    <t xml:space="preserve">MGARGGRSSFRGGRGGRGRGGGGRGRGLRGGSGSRRWADEDSDSEEDSDDDDDYDDGIDEGFTVIGKVDSATLAARQALVQSGAAAAGAVPGSSDSAEKSAGAATGRGGAAADSLDGSRFWAEVSGIDDIDEEDDEDEDEDGEDAGPEGAGDDDDDDQPQTPEQLLENMRGLGFTLQPTEAEQAAAAAAAVAAASAASAAAADASPTGDAGGGSSAVKTGADAVLRDLRDTYIATMKAPILPPWFLGPVEAAAVAPRTPRSPKSKGGSGSAPSASTSASAGAGASEAPAPSGRGVTLRTTRAVAPGELLAVSLPLAVCYCDRGTTPENEELADLMLGTPGAAAAAGRITAVVADAEDNVFEGLTDLQQSLLGMLWRGHGAAASSDDGSSAGSTGEAAAAPEAQGAQGKASSTGGGGGSGPVKRAFLEMVAKSAADGGAARSLPLVSGPEELYRLVNLNCMGEDFQDLALCELRGEAPRGHIGLWPEAAFAAHSCAPTATAYSIGDRLLIRAAAEIPKGGEVSLNFLGSLLTSPLSVRRAELRSQYGFTCGCSRCAAEARHTGTPLAALVERTYEACQRLAPELDAAIERGDSVAVAGAREQLVGMQAELEAAMRSAEPKVNAKVRRWLQACVYDLYDLISLCADELAVATALEAMRALLGNDRDRDRERERDRGDDDEDDDNDDYDRRGADSRRQPWLQRGGKSRTASWAAASAPVVETEALVQCCRIVEGVTPGSDAHVYLAAELVMRSLERFGPQHEEYRQARASLVRAYGIRYGNVGPAVMEQLVAARLAAEAEAEAADEDGEEARAQEA*
</t>
  </si>
  <si>
    <t>C_490034</t>
  </si>
  <si>
    <t xml:space="preserve">MCQTPTASGSGAELCFHIQRETIEDRELVQRDFSDESEAASFSATDSGDTSSADDSSDSWLVDEYLLQHGLSRCVPVRLLGQGAMGRVELVHVRPPPHQPDAAPILAARKTQPRSQDPHLRAKEDTVFGRELEGLAAGRGSPFFVRQLAAAAHDDRQELLLELAEGDTLEEELSEALSAAPPGPLKQLLLAPERIANVAASLLSGLAEMHEQGLGHFDVKPPNLLLTREGRLMIGDTGCAARADKDGNVQAPLPTGTPVYAAPETRAPQGVFHAARADVYSVGVLLAVCCAWHRTTGRVLAWQRGELALPTFIPAPLAHLITQLTAKDPAQRPTARQALEHPFLAGVDVGALAPLRCPGLPPR*
</t>
  </si>
  <si>
    <t>C_490035</t>
  </si>
  <si>
    <t xml:space="preserve">MAATMLRSSTQSGIAAKAGRKEAVSVRAVAQPQRQAGAASVFSSSSSGAAARRGVVAQATAVATPAAKPAAKTSQYELFTLTTWLLKEEMKGTIDGELATVISSVSLACKQIASLVNRAGISNLTGVAGNQNVQGEDQKKLDVVSNEVFKNCLASCGRTGVIASEEEDQPVAVEETYSGNYIVVFDPLDGSSNIDAGISVGSIFGIYEPSEECPIDAMDDPQKMMEQCVMNVCQPGSRLKCAGYCLYSSSTIMVLTIGNGVFGFTLDPLVGEFVLTHPNVQIPEVGKIYSFNEGNYGLWDDSVKAYMDSLKDPKKWDGKPYSARYIGSLVGDFHRTLLYGGIYGYPGDAKNKNGKLRLLYECAPMSFIAEQAGGLGSTGQERVLDVNPEKVHQRVPLFIGSKKEVEYLESFTKKH*
</t>
  </si>
  <si>
    <t>C_490036</t>
  </si>
  <si>
    <t xml:space="preserve">MHMLVRGAADRVLNKPLTPAGKPFARLLKAMTELPAVTLVAPPEPGAWLARGLAAALPLPAADIVSATAESVQQVVRGLGWLQCGGPPILLTAYTVQDGDRRHWFWDCTVALSLRENMGMAMGFVPEDALSAFSREELWLHLEAHARAWVVTKFRAIYSGDKSLAFFLENRQAVVDGLISLLWEPLLLAAAAAGVDGPAQRLGIPVTSRGGGGGAAAAVVCIQFDATFPCELEPKLSELLDEGGGVVAPAAGDIPSLRWEAEAQYSEAGPPKGKRWLRYADDCTPFLEGFQAVPGFLADMDVFRRASGQRLNMTKVELMVMGTVGGAGALPAGMAGPPLPPGWRVVPAAKSLGVHYGDWGACSPPVPFEAVMGVLSKIARMPVSMFGRAAAASAYALGKVLYHLEFAGLPQLYVVDRLLARVAAVVDRRLSPAQFDASPHARPVGLSIDLMQLPPAVHPAATPLRFLVRGAADRVLNKPLTPAGKPFARLLKAMTALPAVTLVAPPEPGAWRVVMAGLAARAKLPSARVLSIGLAVVADFWGRLQTFVTLGVRPKGWDAVPFAHPFISRAVGDGMVLRLPYDADSPPPSP*
</t>
  </si>
  <si>
    <t>C_490037</t>
  </si>
  <si>
    <t xml:space="preserve">MQSLQGQRAFTAVRQGRAGPLRTRLVVRSSVALPSTKAAKKPNFPFVKIQGQEEMKLALLLNVVDPNIGGVLIMGDRGTAKSVAVRALVDMLPDIDVVEGDAFNSSPTDPKFMGPDTLQRFRNGEKLPTVRMRTPLVELPLGATEDRICGTIDIEKALTQGIKAYEPGLLAKANRGILYVDEVNLLDDGLVDVVLDSSASGLNTVEREGVSIVHPARFIMIGSGNPQEGELRPQLLDRFGMSVNVATLQDTKQRTQLVLDRLAYEADPDAFVDSCKAEQTALTDKLEAARQRLRSVKISEELQILISDICSRLDVDGLRGDIVINRAAKALVAFEGRTEVTTNDVERVISGCLNHRLRKDPLDPIDNGTKVAILFKRMTDPEIMKREEEAKKKREEAAAKAKAEGKADRPTGAKAGAWAGLPPRR*
</t>
  </si>
  <si>
    <t>C_490038</t>
  </si>
  <si>
    <t xml:space="preserve">MDIGRKCEGKPLPKGVSLAELSLIDPATIDSERSSFERSFSTGTGDDGPSFKPAWAKGLRGGDGPARPAYPVPIRSKLVDIPGGDDETPARSSMERNGSLPQPQRGTAWGRGADDRLGTSFNEREPRDREPRGGREAWEVARSPTGPPGLAERGGLTARGGGRWGPEREKEPGAAWGRRDDRWRGEDGERPRGPERDRDTPFAAAREREPPARDGAGTDRDRGGDRWGRREGDEDGGGGRWTDRRRNEPPPPPRGHYGERDYQRDHHGGHDPEWMAEEAESRRPPGGRDDRGPPGGGRLAGGGGGGGGGGGGGGRLTAADVERERQAFRAMANKEKDAAKPKHGLFDVEEIDLDELREDDDDHHGRGHGHGKPGQQQQPAGPMRGAMGVEELERRMAVAPPPGFGGAPTTTPPPGFGPVAAAAGPAPPAGGGGGGAAPGGGGGGLGALLGGGGGGGGSGNAAGKALLGMLKKTSDAAAPATAPPAPTPIAVPLQQPPAQAAPAGSAPEQGSAPTAPQAQQQQQPAAPTAGGPAMDANAAPKPTLPGIPLMPLVSSIPEGVRNAFGEPGGGGMGGGAASSGAAPAPPRPAGANQLPPQLQALFAPTPNAQQQGQPQQQQQLQGQPQQQGQQQGINIRSLPESHPLHALFTRASQGNKPGAGPGPAPGQQPPPAGPPPGQQQQQQPGAPPMPGITGQAGPNDPLAMLLGQLGRNQPGQGPPPQQHQQQPGAGMPPPGMPGFPPGMGHMGMPPPPGMPPGMPPFFPPGPGQPPMPGTRPTFGPGPGQQQQQQPLQQLQQQLQQLQMGPPGGQGVSPHAMPPGGFMHMPGQGPPPPGGPGQVQPQQQQQPGGQGANMVSQLQQMLQQAQHQHQQQQQQQQSQALTQQQQQQQAGANLLQQLMAGAGGANAGAPPQGGMNNAFLQQLQGMQGGARPPPGMPGAPPQQRPPMMSGGFPMPPMPGGPGGFPPPAGAWPPGVNPALAAAAAAAAAAAGGGARPPGMQGIPPPGMVGGAPGGVGGTSDLARILNAAAALQAAGGGQGRMPGMSGPPAPGGAMPGSDLERLLQMQAAAGRGQAPR*
</t>
  </si>
  <si>
    <t xml:space="preserve">MTRGLDYYEVMGLTRSANDIDIRRAYRRLALKYHPDINKDGAAGDEFLRICEAYEVLCDPKTKGFYDLYGEDALKDGISDGNGGLKGPMYRFNPEESPKAVFERFFGTANPYEALEALSNQFESMTSEEAPARGKNKVYPLELTLEEIFHGCLKKVAHKRKVLLFSGEYVEEERQLTVDVKPGLPTGTRFVFEGEGNKTPKKEPGPVVFVLKPKPHPRFVRRGSDLVHKVTLPLHHALIGTTLDIRTLDDRDLKVPISDIMRPGSSLTVPGEGMPLPATPSARGNLVIEIDLLFPTHLTETQKMLLRSAFFLPPPTEQNEETKKALRDYEAAFKHDLKGWATVFKR*
</t>
  </si>
  <si>
    <t>C_490040</t>
  </si>
  <si>
    <t xml:space="preserve">MLRRQAASCGQAQQAFGHRSGRACPGRAPCGPVLPSVSSHNSRSLHTLAPCAVASRGEPVQALEPTQRTHSTRKEDVVALPLSLTQSVEDGELVQSDLEDSSVPECGTLPEEALRNLDAYRRVEAYSATTSSSAVVTGNGFAYPPAQRNQIRESWDALMRWSKVFNTRKLAGSPLEAAKKIVVFGGGSFGTAMGCALARQKPDLEVVLLVRDPYLCKDINLLHENTRYLKGFKMPPNVRATTHAPEAIVGAQYAVHAVPVQSSRAFLQGIKEYLPSSVPIICVSKGLEVGSGQMMSELIPSALERKQPAVFLSGPSFAKEVMQNRPTGVVAACKDAKLARTVQALFASPTMRVNTTTDVVGVEICGALKNVLAIAAGIVEGMDLGHNALAALIAQGCSEIRWLAEKLGAKPTTMSGLSGLGDIMLTCYGDLSRNRSVGMRLGRGERLEDIIASSSQVAEGVATAGVVVGLARKYRVSLPVLTAVAQV
</t>
  </si>
  <si>
    <t>C_490041</t>
  </si>
  <si>
    <t xml:space="preserve">MMSELIPSALERKQPAVFLSGPSFAKEVMQNRPTGVVAACKDAKLARTVQALFASPTMRVNTTTDVVGVEICGALKNVLAIAAGIVEGMDLGHNALAALIAQGCSEIRWLAEKLGAKPTTMSGLSGLGDIMLTCYGDLSRNRSVGMRLGRGERLEDIIASSSQVAEGVATAGVVVGLARKYRVSLPVLTAVAQVLDNNLTAREAVFHIMNLPQIEEA*
</t>
  </si>
  <si>
    <t>C_490042</t>
  </si>
  <si>
    <t xml:space="preserve">MSTIAEALQLVKDGAEASTTEHRLELHAYHALARAHINTEKLQVMRMHLQEMQAELEAAGVPDPTAANGGGAAAAAAGEAATEAGAATGAPNAGAGAVGPSATAALQPIHLTVMLCRSQQLARYATNPVHQASAACMGAHLNDAGPGDHLDASWPTVTALNDAGPGDHLDTSRPTVTAMDEAPSSIQVAPSLRISSRQ*
</t>
  </si>
  <si>
    <t xml:space="preserve">MSRSSQPLDGLAIIAGAAHKHDAKDRLRSSFKHSMGSAAASTPGDISPRARPHTADSSRPKLVQGDYTYTTARRNLTIASQQLGSDLLPAEAVLAAAANGSAGAPLGVPAMRPASASANATNLAAWKAYGSPSARGQARPAPPPTPSHVNTNPHMFSSISSKPPRVQALGGGFRLQRPHSAPSTGPANGGVPYSEHHYQHHHLAHTHYAAQPGSPSSPGARPPHSPGSLPPRHPGSPTRNGRKGRNGLSPTTTRPANPAVLGVEVPDPLGGGKTDSGKVMFEYTLPTDPYSKFLWEEQARKARASMSRHLANMAVAASVNGGGASGATGGGGSTGGSRPGSALRSGSVPATPMGSGAGGGGGGGMNGWTSSPMSTVSAVVAGGGGGVSSPGVGMRARFSSATIAAMHRRGPDHRPHLVVGFAAPDIAEDTTLPGPGDPRWAYTRLGRTQIDRLQAALKISDQPLASRADLATGGWGITGGAGADNTQDLGSPGLPPVSERPEEEDRVVYTGGVGGRVPRFSGAPAAGPGLDIGHSPRFAGGEAPPLPPRRPSSGSAHGGLSASVSAAVAAVADAAGSGPVGGVRGSSAGRGRELAPNPRVDLRAYLADEQAEAAAAQAEAVAAAAAMAEQEDVPGDRYTPEGDGDAYPEHEGVDVEAQGQEGQEQAADPYLHGDEAAEADAAVNAAAAAVAEAMQSIPVPADDLAAKLAAVAAEREEAVEGEEAAHAVGENGMEELVPEQAAEAEAQSYEQRHADANGEDALRALHGSVPVRANGRYGAAADADQYGEGGEEGEAAVGDQDGCMVGDDEEGGGGAEGAASPARGSSGRMQRQGSGVGAASDGFDGGMGVIHEQSETAADMDA*
</t>
  </si>
  <si>
    <t>C_490044</t>
  </si>
  <si>
    <t xml:space="preserve">MGSGTVGDALTWADDRIELQVPPDCGNGLGNSGIPLARLLFHVPPSGMLTLIASLLLERRILFVARSRDTVTAAVQAAQALIYPFKWHHIYLPILPRGMVDYLCAPMPFLVGLPSDMLPLIRHIPMSEVTTVDLDLQRVIPPGGDGGVAGSGVAGAVAAAAAGDDGRLLPYGRQLAAALEAVFKTVRSPTEYESSHLITGVMQEYFVRLFGSYRRYIHDQAMEPLLRPMQSVSAAPGGPGHWRGHGRDSNSRAARESSRVGGFGGGPDITASPSALLGRVHDDMLRGFGYYFDQPAFVAHRRSEAVRVFLAAMRHSQMYQMFIQERLEMVACGLVQLAPAHGSGPGPASQSFSYGPASGSRPRAIGSSNALSAGGMTKSSSANNLTMMERASSLQGPVTSGGGAASNLQLAKLPGVQEHGGASTDEGVPWEGVRSVSGSCTTPKLDSFEERVQNYPEQRRRMRERLRAAIAEAAPTGGAGLGSAGRLANKLRRHRRTDSEDLYSVQHQQMVAAAAMQQQQAQHHAGGSLHGGESMRRITTYPGIIEVSTPTVKEPSSFFAEWDLHEDEDEESASPSPSPRERDNGHMRSWSNNSLQSADSGEVSSHWTTGGLAWAGAQGSGPGAIAGYAAGGRGGGPLGSSMSVSLASGPGGPGVRDRTSDAARDGTPLRKLSVPALINSSKSAYMSLKGMPSVDSTGGDGRTAAQAAGAAAAGGNAAAAGGAAGAAGPSGTRMAAFGSLFSVGSGGMDDSVAVMEVKGNVQVKTLTDGHRVYDGSLKDIMRLAATEAKNGLLNSLHTLASPRNSPRKDTGPAGVGAAAGAAGGAERSSRSVLVQQRQLAASMAAAAAAQQHQAQQMQAGHLHGGQSIGLSPLHNASQQAPPYSGSISAGQVPLPEMGRGAAAAPGPHTEPGADGLPPRGHAASVPVASSSSMGAGGAAAPKHEEGPHRFSSFLSGLKDKVAGAGNKALGILPTPAYKPQTTGEKAAKFKAQLLGSGVASLLAGADGKLKQPHAPQRPLGLGTNSQTSAATPWAAASNPSYSSTSYSGVGYPAAAPAGLNGAAAAVAATTAYHKQLCRAGGAAQCDGLGAV*
</t>
  </si>
  <si>
    <t>C_490045</t>
  </si>
  <si>
    <t xml:space="preserve">MLATRSVGGSTTSSFHHLIPAQSYGLQRPRAPARLTADWPGVAPRQARPAGNGAGNDRHALTTCFAQGPGGPRDDDQKLMRIENRELLVGDVVAIINFCLYKQIAAIITSPDFPGWLAPLDFSPTRFSEFVALTVTLVGTWVAAGLMVGAYRTAATSDLPAALRVASLTWLSAMPVAAAQLVIVTAVESR*
</t>
  </si>
  <si>
    <t xml:space="preserve">MSASVANPAQQPSVSGNDLQQGMKELNIKDKDDEAGSSKAQQNAATAEIFEGRLIEGDLKTGGHVLSASSGTGASRQTYNYSTDRVVGNGSFGVVFQATCLETGETVAIKKVLQDKRFKNRELQIMKLVDHPNIVKLKHCFYSHTDKDETYLHLVLEFVPDTVYRISKHYAKNNQRMPNLFVKLYAYQMCRALNSIHKMGICHRDIKPQNLLVNTETHQLKLCDFGSAKVLVKGEPNISYICSRYYRAPELIFGATDYTSAIDVWSVGCVLAELLLGQPLFPGESGVDQLVEIIKVLGTPTREEINAMNPNYTEFKFPQIKAHPWTKVFSKRMPPDAVDLVSKLLQYAPQKRMTAVQAMTHPFFDELRDPATRLPNGRALPPLFNWLPGELDEVPADIVRKLQPVAKAS*
</t>
  </si>
  <si>
    <t>C_490047</t>
  </si>
  <si>
    <t xml:space="preserve">MPSPTARDMKGCANGTASQPFGLIPKVTNVWRRPQKSATTASPMLSTRADGSFARAANPAITTRCRPKSRADIAARHTTSHTGGASPA
</t>
  </si>
  <si>
    <t>C_490048</t>
  </si>
  <si>
    <t xml:space="preserve">MFPACPTHPRTDSSSSISSSSAASSSSSAAAA
</t>
  </si>
  <si>
    <t>C_490049</t>
  </si>
  <si>
    <t xml:space="preserve">MAFSEYLQFRARCFLSVWTLVQPYLLLMFAVRSTTQLYGGHRTKVVLERAIADYRKRHPDASDAKLIKHIIKYSLPSTMPNTPSWHRRNLQDLLALVDRWGLPTHFLTLTADEFSTSRWEEVETLEDMVRKFCSGATWRDAPAENAYLFHRRVQMFMREILRVRRGSKASGKGESGVLGRVQHNVTRYEVQGRQSLHAHILLWVHPDDVDRVSSEIVACVPAKYIGKDGVCDEHNPNCPNSRECWEPPSDDPHALSLFDHVMSKQVHFCTPIKRPGCRKHGTCRYGFPWKPHDSPVPIVDPATRRYVYYRPSWAHRNVSPYHPTVALLWGAHMNLQRITSSDWSFYVLKYAMKTEPCGNLNLNAASRVALGLPEDQPGAAFGATYLVKVISAYLTSTALSPTLAFLGCAQINTVFMSSGVDFVCSAPPTTRTRTVFQGAKLCACPVDVYSLRPTSLAHVTFTSYFRDYRLVPAKAPRGVRAGMPRAAAGLTAVTAAATAAAGGLAAVAAGGLGAAAAIGVATAAGAAGAAVAGAAARAAGVAAATERDGPVLRQAPPGGELVGQTQDRHFNVYKLKEPRIVRFSDYNPASDPEGYFYNLLLQQVPFTKESELISAANGSHTYFEECRLRSLVQNTSDLEVHLQSYANYHLYNAQRRQALLAALLGKYTPSEATDDGDELNPEAATFTVNYGGLRDPPQGAGNPRGGGAAARVDSAALRAALAAEFEDLDAMPYTDAQAATVEAILRHRAGVIVLTGGPGSGKTFTTKKLTRQLRQMGKTVMLTASTGAAAVRLSAFATTNHGAFDLPSGNVAMRSWVLGSSDVHPKAEALRAADVFIIDEFSMMTDAQLTLILTRIFHACHYATLDEMLADKLIILVGDHAQLPPVCNCAARAGHSAAVLRAAAPQAADAGPDHLPLCESCHIASNPFFGLAPKYRLPASVRHAKDPEFAAFLDIIRVRPPTAAELEAVFGRWSPATTLTPASPDPAACSPYYISEDMVALLSDERTTVLCTHVEDAKSYNHAILERLAATGAVGSVEPCPLQHDVPARSVAEAGLENWLRDPSFRTIEQVAVGARVVLVENCDLHKGAANGAAGVVTQLSYETRDDGLRQVSGVKVRLTDSGKSLWVGRRTSEYNWFSGVKYSKHALPLTLGWAITAHRSQGATLTGGTIIHARSVFTPGQLYVMLSRVTERRLLRLVGPLRPDLFTPVRLPNFVQIDALAEKQRALQAAAFAAAATAVLVATATHPPVAPAMEPTALDGLD*
</t>
  </si>
  <si>
    <t>C_490050</t>
  </si>
  <si>
    <t xml:space="preserve">MLTTPFTIGVFMVRDFETAKHGGNEAEVDEQRVGRLTGLLAGIFSFSGFLTAYAWGCASNYVGRKPVIVLGNAVSFISMLWFGLSGSYTSAMAARAFGGVLNGILGAWKCMIGESTDTLLQGKFFGYMSLAWGLGCIAGPAMGGAFSRPCNRAPHMPGCGEAGLFRVRPYFLSCLVGSTTLLAAFLLSAFMLEETLPPELQEKGLWVKLRRWRQGRQEAKQQDEQERRRLTAAEEGEGYGNTCSSSSSGGIEGDVESRGGGRAGGARPGEAGAPPALQPCPSTSGSTNRMRYLLRLTSRTFISGNPFSRAGSWRRAGSGCRRSGGGGVLGSDAEEAAAASHHGGSRGLAAASGAPEHKHATQQHHEQHQEHHLEQHQEQHQKLERRNHEQHEEGQEQPLEFVCVLKRVDSAQQRAIELELATIDAAADTAAPAPASAPSWYKDREVVLTILGYGATALLFCAVDEVFPIYAAAPLSSGGLGMREEQIAPPLMFFGAVLMPYSLYGYPWLQRKAGTLLLTRVGLVFSAATCLLLPLVADVRQASKAGALVLLYGTMIIKAFAQCSAFTGSIIXXXXXXXXXXXXXXXXXXXXXXXXXXXXXXXXXXXXXXXXXXXXXXXXXXXXXXXXXXXXXXXXXXXXXXXXXXXXXXXXXXXXXXXXXXXXXXXXXXXXXXXXXXXXXXXXXXXXXXXXXXXXXXXXXXXXXXXXXXXXXXXXXXXXXLGLHSAGQQFLTFVIIAVVAIGNFFLYGFVRLPNLK*
</t>
  </si>
  <si>
    <t>C_490051</t>
  </si>
  <si>
    <t xml:space="preserve">MQLPAPATDHIYNMKEHAPSGQRAAP*
</t>
  </si>
  <si>
    <t>C_490052</t>
  </si>
  <si>
    <t xml:space="preserve">MANLPSFGGSATRATRHKGPQRHAAGLARPQDGFQPPVDNRAEVPFRPAVAH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PDTAPNHLSYQGFTCLMQLSTRRRDYILDCLALRRQLGPALARVFADPAVVKATRVLSYPSNGLAYLLEKHVGFMGEGLEVVVVMEGQGVEVPAGTTAPERAAGAGGAGGASGPGGWRDAPEARVIEADGGGEEEEEGEEEEVEEQAAAQQRATGGGIAATVRVAGAEVGLDNVDYVPLPLSQLYPKNKPKSGTKRTEGGAAGPRAGAGAAGAGAKRRFVTEAPGSAEARAANGAQAAPRSYGDVGGDSSGGEDSELDGESDDGGHTVGPFASRKSKARAAAAKAAAATKRQRVVAPTAAEKVLEEARVAAAERRAGRGRGRGRGRGRGGPTATGLEADFPRSNVLPEPVNDDPRAKRGGRNGGRGGAAGGRGGGRQPTAFNPYDIPEEFLMKGGKRSATMPRSGNRSYTFK*
</t>
  </si>
  <si>
    <t>C_490053</t>
  </si>
  <si>
    <t xml:space="preserve">MLLKSSTHSAKEHSLGRKGFPLRSSGLGARGYKAVTFPQLSSRGILQQRSCFTNSSTEEVAEETTAVEKRKVVDVIMNGAHHARGDVAVWKASIESSAPLLGDTGTRLEIVVIDQDTDRRSPPISVDDWRAPVLEIGPGSSTARSGGSSGSSSSGWKREGRLPLPADFRTPGAVLVRKLATAEGDSSVDFIGTIKLVSANKVFHFPAQSWVSSEHGWRVFFEGTAYLPAHTPPSLRDERQRELQALQGTPADRTQPRRPADRIYWYQTYDDLSSAGEGGYRPALGADVRRPYPRRIATNRGATPGTPDRELPPPKGEKPWLPYDEQFSFDKAADFNGDTLTAALPAAFSFIAEAGDQRHLTWLNLLPTAVRGLVNNLLRAVFKYAEPPAANFDNFEDVLAFFGVDADSRGSSMSPTHLYPAGAGAAMKGFGAAHDPHKPAPFKTASGEWVRTWSTAAAAINNQIAADRVGPVYDSATGGPHAGASNTATATTAFAATAAATAAGAPAAAISAPPQPGAPSLIGRLGSAVWQRLTNDPSHDINDLLYFPVPRVLDGRPDAWYADEEYGRQALAGFHPTAITALKQLPEAFGSAIRPHHVQAELQGSTLEQLVAEAAAGAKPRLYLIDHWDLSAYWQEAEEEAEAARKAGRKPSSAVQHAGRCLFYLRKDEATGEDAALVPIAIELAHPGTHKASNGTTAPLPPTAGLVYARSDLVASPKTLAVWRLAKAVFRSLDSSIHQVWLVAHFNRTHATMEPFLIAMRRQMSVMHPITKLMLPHFRYTLNINRNARASLINAGGIIEKTFSAGPFAMRLASAVYGKSWTFAGQALPVDLRERGMVDAEGRPWLDYPFAIDGLGTWAALTAYFEEYVALYYAAGDAAVVEDAELQAWWNEVKIEGHPDLVAFGLKTEQQVWGFTGPIARRSDLVHVLATIAWLASGHHAAVNFGQYDFTGLVLNASSLVRRPMPAPGDAAYQELTGAALGPPQEKVFMTYLADPFSAVQVLATVKLLSAHARDEHTLDEANDFIVDPAARAANRNFIAAVKHLESVIETRNADPTNWARYGLAAGTAAPLPYTLLMASSPPGVTMRGVPYSVSI*
</t>
  </si>
  <si>
    <t>C_490054</t>
  </si>
  <si>
    <t xml:space="preserve">MRAAHRGRGPAAGHAQSGLLRALLLSVLLVLGLSGSGAWARSLSGPHLSNGAAAHRRGLLQQVASSGTIDSASAAPSSGPVPTYGGDINLLNLAGSPPSPQPPNPASPAPPSPAPVPPSPLSPPSPPSPSPPSPAFVDSLTCLKDARDFVSVIPNPPIVGTFMSALQKLPALGMTGSAGNLFDNLRLGTLAGYAMAQNARLPVFTGAAIGAYQSGVEGLDAACANIASNLQPGSQYVLGVATTELVGNLLALAQGGGSAGLFDNGEAAKEQAWLALTKLSVCAAINPCENTYILGFNGFSTPPIDTEVGQFTFSLLRAGFSYGAGFNSSLMTLPVHNAWSFDWAQRHQPGKLTDGVRPVNVLVGGRVTWGLDVTAQQGGPVLASIALDADANVGVSTNVGGTGTKEVVVATNARGPVLTIAKLLTIDLRGLSDLGQNVLWRFRSASDFLFQYVMYASGTNDISSVLRTAPGLGSLLSPIISFKGTGSLAVQVDAVGAAVRIEIDGSFTIAGDITRQFGLPALGARAAVLLTKKHTESDFRVTLVINGQSYCVGVYSRGVGVPITTCPPGTVKDPSGQLCYPACNAGFSMVGPVCWQTSCPANFVPTAIDCIKPAPYGRGAGFPWQIGDPLFNYDNALRRCRAANPGVDCEMDGLICYPKCRAGFVKFGCCTCTPQCPPPMRDTGVSCLKQNYPNGAGVPLGCAAGLQQSGGLCYPACKAGFVGVGPLCWQFTCQA*
</t>
  </si>
  <si>
    <t>C_490055</t>
  </si>
  <si>
    <t xml:space="preserve">MPPRQPAARGPVVSARQHRDDAMDQGDDLEASPVRGSPQQQEQAEEAGVERGAGVPDKPARQPRKKDPKLDLDLLEANGGFNDVWHTIAPAFKASFQGEGHEVADLRRLLELYQRWQMRFYPHCDFDTFVTKLEKSGRSRAIKSKMHSMRQNLLGLIFPDEEPAAATAGAPADLQPAAGANTNAAAATAFQASHASAMCGLHGACNSSRAATTGAAGAAAAGGDDLDDELVAMQREAEWEAALAAMDALEATKAAGGTTQPAAAAAAPAAADVDVDMDELMALAEEQHHQHQQQAAAAVAAARPEEDALDAELYALAMEHEAAAPGPQQQQQQQQLAEGPQGAATTAAGVSAAADAEAEAEADLDAELMALAQMDVAPPAGAAAAVELQAAGGADAEGGAAAMEVDAAAGAAAAGASQEDAELDAELLALANAEFSLPAAAAVTMTVTASVVCASNAPEASVVVGGSAAAAGGLEGSEAASGVADCAGGSQVLGTAGGSVAQPGLGLAGDSQLEQEGEGSGSQAAGVVLGILMTQTQQDI*
</t>
  </si>
  <si>
    <t>C_490056</t>
  </si>
  <si>
    <t xml:space="preserve">MGGDSAPVFVCAETAAASLFHPSSVRKKGAAMGIDLKAGGRSKKVHRTAPKSQNVYLALLVKLYRFLVRRTESKFNKVILKRLFMSKTNRPPLSLSKLAAFMKGKESKVAVIVATVTDDVRLFEVPKLRVCALRFTETARARITKAGGECLTFDQLALQRPTGKDCVLLRGPKSQREACKHFGPAPGVPGSTTKPYVRAKGRKFEKARGRRKSRGFKV*
</t>
  </si>
  <si>
    <t xml:space="preserve">MSGAATGALSGGAGSNVSSILKSNSKEAGSRSVKAPGMRSIAFKDAAKTTFVFDRGEDDDLLDDDYYSDDEGGKSFVVGNVNSRLRLHSLVPTGRLDSMADGGLDLAAGLSSRAGSVALLAKKPLLVPARNFRSADSTTSQVTVSNGLPPVKPTGHRSIGSRSIGGNRSMGGVIARGESAASSFGGSFDSAATGDRHHLSRGGTDVDPDDPANGGSGADRDDDPGRYSRKIKRGGKEWDAKGARWRRASVFQSSAHCAISLGFLRKLLTEHVVPLAHKLKLPLGQVTTSMVNEMVVKELTKEDQCRLVDVPGLVPGDVGEPDYFISHAWGNPFAHLVQCVCDHLSGALDSTKVWIDIAAVNQHPTEQQQDDLANLRNAIYKSKATLMCLDVTGAPLKRVWCLYECDNTITIHGPDRLVLLTPNFSVKDMASVFKSINVTEAGAYKQSDKDKILEDIVAHHGSATAFDNKLKLLFLLEPLDTQAELESLLEGTGGATEYDFSPIQLWITSPRAPQVCVLSGPAGSGKSTISAALCWDEEAQQRRQKAIAKGNSDTAKAIAEADAAAAAVAAPHGVKVPRLPGASASPENTGSGERRTSPKTSGSGAQPPSPGGGAGGGGGKPPPFLPMPSLTRQLSGLASGHKPLVHAYHFCKYSDVRRQSPIRIVKTLAYQLAQRMPLLRNYYASLDLGQVQQLHQASTAFRLLLLKPLTTLMPRDEQVVLLIDAMDEADSQSQLPLDNPVLQLMLHQLSSLPRNVRIVTSTRSAPHLMGPLRRKFQGALELTPAMVRKRESTLAQLERRVCSRFGANVAGAVMSHSGGENNLVYFSAVMLLEPPMAEVPASLPACYNMIFSAQWPKLSKQEQQESIKALQVLMAAREPLQLSLLAGLGLDQVLAKLPGWGALMYEREYKVYTLHKSLHDWLMDKEASGPYYADARVGHATLGRYLFHAAHPRPAYGAKYLVTHLLAAGAKLKELLDQAITDMDHLEACCRVGHVFRLHAELAAAEPKSRAVADVVRWLGLNSHVLWAHPAAVVQLANEAPNTSAFMVALRRPRRSSTITTELMAAAAGAVGGGMLQPNTQTPVTLLNKRRSWPAQLSILAQHHRAVNGVCFNPAGTLLGSGSEDKSVRLWDPLTGEQKAVLFGHTGQVLSVAFSPNGALLASASVDSTVRLWDAATGEEKGELFGHVDWVRDVAFGPPATPGGPAVLLASCGDDTTVKLWDVGSAMPALKFSCGGHTDIVHSVVFSREGTLLASGSADMSIRLWDSTTGRQSGKALVAHKFAVTSVAFSPDGKTLASASHDKMIFLWDLESCRESGQPVAELTGHMDKVLSTQFSPDGALLVSASGDGSLRLWDVASRKVHGVLLGHASGVVAASFSRDGALVASAASDNTVRLWDPKIACEGKSVEEASLSHMDCVTCVAFSPSGHTVASAGQDWTVRLWDPTDGNHRALLQGHTDVVRCVAFSPTGHLLASASSDWTVRLWDPVTGAEKGLLQAHQDRVLAVTFAPNSRFLASACHSGTIVIWDAIGLDPKHTLRGHAAPVHSLAFSPNSRSLASGSADKTVRVWHSTLGEQQVLIKGHTGGVTTVEYDPTGKLLASSSLDEKSVRVWDPASGTLLCIISNAGLCAAGAFSMYSLARHAPCVRAIALQPRPAGANTSMSGAAAGFVGTAGAGGAISSSGGGVVGVGEKASLSGGLGSAAFTFGRQPSFTPHNMLQPSMTMRLERNSPNGLIIGPGGSSTEYNYNFVINNMGMPSLGGSGGGAPPSPGGTPPVLQTAMSMRSSLSSMDEIPRLMELVNESDNPIVPIYTQFVSPRCVAVSGNKVVMSDGPHIYFFESNEGKIVGWRSRIQSAAS*
</t>
  </si>
  <si>
    <t>C_490058</t>
  </si>
  <si>
    <t xml:space="preserve">MLEEVEGEEPQLASSTGSGMEGLMQGGDGTLLGQLLHTAFLISPFALWGTSMGVVAHTTPLLLGSLRLLPAGLLLVAWAASTGRAQPKTLTAWAWILAFALADGACFQGFLAEGLTKTSAGLGSVIIDSQPLTVAILASVLFGERLNAVGVFGLVLGVLGLCMLELPGDSLAETVSLIASGAWRPELPSGLGGEGGLANSGEFWMLLAAQSMAIGTVMVRYVTKHVDPVIATGWHMVLGGIVLSVVAAAQGADGSFAAAPPAELAASFGEQLTHLSAEDWAAMAYVSVLGGAVSYGAFFYQASRGSLTALSSLTFLTPVFASLGGFYAFGEMLSPMQLLGGLVTLSAVWAINHKPAPLQPAATPATVRVEAPQPVQQSVRK*
</t>
  </si>
  <si>
    <t>C_490059</t>
  </si>
  <si>
    <t xml:space="preserve">MRPYRLEQPAPAYEALFAPIQRKLDFCLRAAACIASNPTVTLHGAVAALLQAGQQPGDSQTVYNVDDLKQDTPFVLPQLVAWVKSNSLATPPLLVELQPIATAVKGQQANQERAALLAANPPVTHVTGGGGRGRGRGKRRGAAAAAAAAAAADKEGAAGTHAHRTRSLTPGGPLTIGAGPAADQDGCVGDEEPDLDDYDDWDDFGDEDGAEDDSDLSKEGDEMGQAMDAGLSADERGELKRQRQEAKWERRRAEHLAKLAAADSDRGDPPEAVADWRVDPDMVPEVLAVWEMAMTFAFMLQLPAMPLRALEAAIMPAPLPQRSADGKPLRAKAEQDTKVKTEEGGEADQAEEPEVLYDPNSIVDYNYIASAALLRDLHAGLLRMIDNHAPRKQELPQESKLMADEAKVENWVDRTAFAIHGASIDVVGAEAKAIAETLRTREYVLLQPRQKLTIMRALIHMALASEVLREHINARVEMFAVKNQLLAARGVNPASGDDGGSRRAVDDLAQPLLPSGPVEAEDPNFWIRWMDSVKLGLRKPVGKDYRGRRYWALGANAGAWRIFVENPTDGSWGWYEGEKLEQLVEWLKRGNIGREAPLLRVLESIQIPKKLTHGRVHEPGEVAEADLARAAIPWTPEDMEIRRASGYRHLTAPLLKGDLNKMPHQPGIPRLPLIIEDRVCNAMEAIMGEVDWWMQSSAWPKTLGELLDLLRYTYKSAREALEDDPECSNPETQALARFSGAEVLLALEDMLFQVGALSDTWTVQLRDAWQASLRNPNLTAREVSLHVLALQQFLTTTESPFVLTRAGFQKRINEARCPLYFPGPNEEVVVMRSGIFSHIDKFAQVARSHKDEKWLNELEEMRARVNDMHCAQRYRVACLSYRTYPLLEQSSEAAVAAAAAHAAAQAEAQAEGGEAPETSGQPYAPPSRPPCMWMLLTPLRAPLPRFEQAQGQVVLPLYIENTLPNFVIRGDIVDKAREKGWQPGERCRMYVGGKQGAKISGSWYKGKVIHVGQPAAPDHQDFDPWESVVVEWDRQGLENTQARVCPWDLEVDPEAERRLAEERKRKAEEEAAAAAAAAMAARAERLQARDRATKVVAQQEMGEEDDDEYVPTDGSSSDSDVSEDSDDSGAPRRRGRPPPRKKQSRGNARGGSGRGSDDPRQQQQQHGGAGGNMSSQQAMLEQQRRAQLLQQQQQQQRQAQGNNNLLAQAIQQQPLLGQIYQQIAHYPLAQQVQVLQNAAQQQSQQGVLARQLLQVLLQQQQQQQQQAAQQQQALQQQRQQELLLQQQREQQQRQLLLQQQQQQQQQQQQAVMADPDDNGRPVAPDLLSQPLQSRNPGGRRQAVPHHLLQAMPQREPFHYMLVNWYRQRGVLRYRLPQLGGRDVDLHKLFLEVHLRGGYDVCVLKQLWPELCASQGVHPQTPASNAQPNTPAAAALRAHYERCLLDFEDYVTSGQFETDVQTNRLPPLDRLLEIPGAVPAVKREAAGYGMQQGGNDARMQQLMMQQQQQQQQQGNGGYGGQGYGGQGYGGGGGGGGGWQQGMR*
</t>
  </si>
  <si>
    <t>C_490060</t>
  </si>
  <si>
    <t xml:space="preserve">MSEDYKVSRKLGKAFTLPTAPAYSFSGKHERAPADPGPGPGQYGPLWGTNTKGTGFGTSSRTNWAANNGPAGTDYRPKTAQVLTNKPAFSFGGKAQPDSSANRIPGPGAYDSRPADKVVRRSASAFTMAPRTEPDKEAERKPAPGAYDPDYRPREVHTATIKFRNAAPSLAADAPGPGEYDTQPRRSHSDGKTFGVGRSDRHLNNGVPGPGAYGVPYDPYRPRRSSWSIGRASRDAGSLANGVPGPGAYSAREPVIPRDGGHSVGSDSRSAPAYTFGGRPGSTRPPLGPGPADYGVPSEPGRNTKPAFSLRGATIEDRREKVPGPGAYTADRADKLVRASAPAISISWRPEDPGSKEMRPGPGQYDAKEADGKIPVSIKFRNEVPADYADNPAPHDYADKDFQGFGTCGATCGNKKGFTMGRRWREDRREHVPGPQYKVGVSTLGVGAQSEIDKSKLSLTVVL*
</t>
  </si>
  <si>
    <t>C_490061</t>
  </si>
  <si>
    <t xml:space="preserve">MKEEPETAEQPAGEVAPSEGGKKKGKHRREKPWDHDGIDHWKVDAFKPEDNPNGLLEESSFATLFPKYREKYLREVWPAVTKALKDMGIGCELNLVEGSMTVRTTRKTWDPYAIIKARDLIKLLARSVPAPQALKILQDDMQCDIIKISGIIRNKEKFVKRRQRLIGPNGSTLKALELLTGCYMLVQGNTVSAMGPYKGLKQLRRIVEDCIKNVHPIYHIKTLMIKRELAKDPALAEENWDRFLPKFKKKNVKRKKPEAKPADEAGGKEAAKKVYTPFPPPMPPSKMDLQLESGEYFLSEEQKRERARAAKDAAQEAKTAERKRQREAAFVAPKEDGPSTTGRGAGGGGKAAAAGGAGQGEDVRALAESLKKKAKTSSAGGGKAEAGGRQAGAAVFLSPEVDMDGMGGGGKAAGKRKGEGKGRREGK*
</t>
  </si>
  <si>
    <t>C_490062</t>
  </si>
  <si>
    <t xml:space="preserve">MDMRKLHELVKDAEACLQPLVEGRGNRSATALGLLAAWYGRILDIHEPAANAIAALWDQLPGTTEKELAGWRDPADELLLGGKGPLFVDKAGAIAGDKAERIAALQKGFSEGPLKMAKEKKPSLIIKRPMEPKQGKQQTEQVERAVKGLVAMNADALQQRQKLTGEMEKCWEAFVGTVEDLDEGSKARIEKVLETVQFERMDEFFDAMARALDAWSSSTFGANSPLKQAYVDSLAETLARFVSRRNVLALQRPDVGHTMLGLPAKRTEEAGASEASEAKAAGGGGGGGGGKGKGGKGGGGGGKGGGKADSPGGALQLAVEKLLAKDVDSPDVDAVLQDLEAQVKEHGRELCTRLMDKALSALEVKEGEEPLAKQLKDRQDLGELMVKAMYVKLGADGAAASGSRSELDTVFEELLLRQRSGEGLLWAEDMEPLEKEHDTKTIKVLPRDLDVSARRRARFCMQLNALSPLQRYDVLDSIALRFAIPATVDESSTPEQKSTIAVSLPDAFDSPDGPNDVLERLGDPLSIFTGYAHLLRHRGILPLSPPDVKPEKGAGKQAAATALEGMDAPGRRVARLCNSLLHNGDGLPSESAMIVLRLQHTTKQEYAEVIQKVTGELPIEIAKRVQAAQEGKPVPELPEDAESDPVFGPYIEFDWRESLPAEDKKRLHAEWRDDIVTAIKALEEGDCNLGRRMVATLKLFLADRCGASPLEVDVSSGRIGTWLAKLSHQDLVLLRLFLLDHLGMRASATPTHIRAAVMDWQRGAEDEMWGLELVTEGGGAAGGAGKQGGKGGKGGDSGPAAAAGAGIPRGKVRMSVKAYEALCRRHEKRTRREELHKRTAFTLARLLKAAGKSITPPPGAGSASSAASAAAGAGAAASTTSKKKGKGGAGDAAAPGAPAGAAPTDVAFASLVKDVEPLPVPEGADPKVLIDLLADQYQDIVDADDPAAADMLLKALALLDNRAVASNAEYDVLLEQLLEGSAEGAALKLGTEKAEKGALYELTSLNTATSADVSEAPVFSVRDAVEELVRVVVLEEVHKDVTAVARKQLEGLVAVWNSILENSADRDQLWEKLQSRTSPWASTSLRKMAGEVSAASWSSGEAAAKKLQDARRDALKTALTLQARVLRLSVLSTAVRQKDAEEYATKLTSKLRHMATDTGKPTKTDDPAAGAKGAKSKARNTSSNATAAADASSSTKLYDNLKAEQDSATAEATWLRETNMRAKNLAERYMTSANAAYMLPAGLGGRPLETSSSTLADLMVDALEGLQVLMYHLTLLDSVIETVQVQARVAVGGALRNDLLSPGIVGTEVINGFLDNRLKTFVAEQATFVVAREAEAEKRKLAEKIRKQQEEKTAREKEKAEKEELKRQEEKKQKMEEEKRLAQEKKKKEEAEAAEKKRQAEKNKIEFEGDDEEEDSQASTAGRGAGGKGIQAAQPPPAAQQQAAGAGGVKAKLQEKLQQQGQGQHGSRQPPPLQQPPQQQGPSGAGKPGKENAGAHAPGAGKAAPATAAPAGKEGREGPGKPAPPPQSKSIPPPAPPVQQQQSQGSRGQGAQSQKGGPTYQLVGGKDGKGGAQGAQGGKGGAAQQQLQPQQPPPQQPPGAGKSSVKGAQPPPPAPGKAAPQPQAVPGFHHDEPAGEGGRGARRRKGGRGLGAGGAGGAGGAADVEGGTGRVRVELLSDQVLEDNEYPLKYPYPFTAPEGWEVIEGFLLPASGEEMQEFRKAAAETNLEDPTTRREFWLAAVGNVYKNKRVEDMPDLPTDVYVVARADRIMQRQEARRAAAQPQAQPGEGQPQLPFGVAADLGQPVPAPPPGGMPYGAPGAPVPPQLQHNPYGRPGPHGMPGPMFPQPPVPGIAPPPLMPGMLPFRPGMMPPFQPYPGGHMPPPGMQPPSMPPPGMQPPAMGGYMPGMAPQAQAAAPAQVEDEDEEDNDNLLGLLGVVSNAPAPPKPAVVSVQVQPVISAAPGPYGAQVPPYGAPPPPYGPAAGGYMPHMAAAAAPSYVSAPAAPAAAAAWEPAPAAAAADGWGGSMADVAPASDKPAAPAPAPAPAAPKPLSWADKIKASKKLEEMPEAVRPTLLPAPVDHGGYDDEYSDDDDDEGYQEALAASLHDNKDVAFPALGAARPGAGRGAGAWGVGMGVAAAPSSDAAAAGGGGNTAGTGLVNRQGEYNCFLNVIIQCLWHCTDFRAAMRPMRPEEYEAGHPVVAALLRLFKALDSADAAAHGLAAPGERQVVDPSELRVALEGLGIRAGEMNDPSEVLSSVFESLNRAPGLAAPGPLPDLSGMQGDADMSRVLSTVDRLFGLLLSEEVRCTQKGCDKTTHRLAPHIEYHVVVAAAGLRETRMVLAMDMPESDMTTGRLLREIERQHMKRCDKDPPHYGCNNPTHVTRTLHNIPNVFSVLLAWEPDVQGDTIAETLQCVDTVLQPTEIFMPGACPHNLPSYALHGMFCYYGQHYFAFINRGGVEEAEQEWVMFDDATVSTIGSWSAVISKCRVGRIQPSVLFYQTHKARLGYR*
</t>
  </si>
  <si>
    <t>C_490063</t>
  </si>
  <si>
    <t xml:space="preserve">MHGCRSFTSGPGITGMTSATPEFFKRYPNIRFEFKKGNAKGSYAYRNGALELVG*
</t>
  </si>
  <si>
    <t>C_490064</t>
  </si>
  <si>
    <t xml:space="preserve">MNGRDKAEVLAQTSAEVMAKLAAARAAAAAAASNGSSSSTSTSGSEVASGTGSVASATSSEDWVEDWRRSDAKVNKYPDMREFTAVGAGGDDFKAAMVKCVEDVVGGPAPVTTRASSGGNYLSVRVGPVRVESPEQVLAVFLAMRKDPRLKFHL*
</t>
  </si>
  <si>
    <t>C_490065</t>
  </si>
  <si>
    <t xml:space="preserve">MSARGLGTVAFVALFAVGLQVGILVKHSLQVKAPEAPEPVTCPNFDHGAALDRFRRLLTFPTVSSKEAPDHATDHEALRGMLEHLEQSYPAVWQTMTVEEVGAGGYSRLLTWRGSDPSLDPVLFISHYDVVPVTPGTEGEWKHGPFSGDLADGYVWGRGTIDIKFSVAALLEAASVLLAGGYTQPTRTLMFAFGHDEEVGGGLGANVTARLLASRGVRLAAVLDEGGAVLADGMRPFVTDMPVALVGMAEKGYSVVRVVLRSPGGHASMPPIDGSDIGTQVWRLYSALLLQQTPTQLAAPVTDMLRALSPYAPPLMRPLLANADARQSWLVNRLLGFAFRRLLSRDTAAMVTDTIATTRLIAGVADNVLPQEGVVSFNVRVLPGHTPGQVVEHMQRALRLARLSGAEVKLVEATAWAGSDVTSASGRPFQLLRQAIQEVWPRPAGQPDTAIPVIPYMVGGGTDSKHYAPLSDGGILRFIPFGLNKTAGDLGLIHGTNERIPADDFRKAVCVYARVLELMGSDWSEAGGKEKPAAAVA*
</t>
  </si>
  <si>
    <t>C_490066</t>
  </si>
  <si>
    <t xml:space="preserve">MVPAYKRPDSLQPLPRYHGPSVEFPDRFTLVINSYKRPELLQRAVRHYSQCKSIDAVRVIWCEEGLPPTRAQAPEFFSELKEVRYDIMTNSSLNMRFWPLEGLRTEAVLSLDDDIVAPCGELDQLFAVWKRDPWNMAGFYPRLHLLDKDCKYKYLQGFGTLTWHGAYSLVLTKAAMLHRDYLEYYSNHMAGAIRQHVDEMHNCEDLAMALLVGATTRRPPAFLHSARVVDLGKGLLKVKGISSGNKHGDIRSGCLNEFAQYYGGALPLEVRSLAHLPSQAPAANTAAAGGPGGQGEGPAAVAPSSYSGGGGGAGRWSSWVRLSPFTDSLYGMLTGHF*
</t>
  </si>
  <si>
    <t>C_490067</t>
  </si>
  <si>
    <t xml:space="preserve">MAMLLKSRVSAGVSRPSRATVRVSASTRPMWYPGATAPAHLDGSMLGDYGFDPLRLGVNKDNLKWFREAELTNGRWAMAAVVGILFTDAVGLPKFWTAGAEKYALDNQTLALIEVAVFAVLEGKRYEIYKKTGETGFLSFAPFDPMGMKSEEMKLKELKNGRLAMLAFLGFCSQAAVYGKGPIETLQLHLADPGHNNIYTSSVGPETAVTVAVLCVLPMIIEATKTLNPGKESVPYFPWNEPWNKV*
</t>
  </si>
  <si>
    <t xml:space="preserve">MPGGADLPYCKHLNGRGNRIIRGYVEAGGAYLGICAGAYYACARVEFEPGSRLQVLGDRELAFFPGRARGAAYPGFDYLSEAGSTAAPLAFRPPPPPHLLAAMALDISPRDPRHGTQQQRQQQEEEEEEEAARGGGGSATQVQWARGLAPQHLQLRLKACGPAPPSPASSPPPAPPAAAPAPTSAATAAADGSAATAAACTAPAAAPAASEQWHYCRDYSNGGPVFELVPPPAGAPAVAGAAGAPAAPAEVEVLAVYPELGDALAAVRCRVGSGVAVLCGTHPELPAAALGEAVEALGLAAHDPLQAAHIAHLGSELGRWEEARRSFWLALLLACCSSVPWTGPRAAEFGGAAAAGGGGVQAQEKEEHEQQQVSAVVSGVHGSREVRLTAPDEFEFAVSDDASISDVSSSSSSLGDDAGGEQVGEELGRAGRSELRLRQQQHRGAAAVGRAAYVMTDDHAGGHVGNSSSSCNNRHKDGYGGTVGPSNGGGAAAGRAQQAASPSRLPPAAPAPAPAAAPAVPAAAAPAAAAQARQRQRRRRGSRGSAAGEEKEPPGVRLPAGAQVAQVTAAEADARPVRLAQMHVRDLSSSMQAAAAEREAAQARAAEAERRQGESDGALAGALQRAEAAEAKAADAEQRATAAQAAASIKAAEAEEARQAAEAAAAAKQTAEAALLQLRAEAETQRRELEARVVAAGAAVEAAEARAVEAAEALQRLYHEVGIERDAHAQQLAVLQAEAADAVHRVEAAEAAAEVHEVEAEAARAERGAAEEAARRQRAVAADLRGQLAECSRQLSEARASSSALAAAVEESGAELAAKREAVAELQRELARAGLAAAALRGQLAEANARGAALQAAGEMSSLRARCDEAAEAAARAEAEAAQLRNEVEAGGVLAAQLQRRIQCMCGQEEALAAQPLETLEALAAMSEAALPRVRHAIVTARLVRVDTALPRMHMHPHGHQHRGN*
</t>
  </si>
  <si>
    <t>C_490069</t>
  </si>
  <si>
    <t xml:space="preserve">MFCGLEGQIDIVTPQTIGGLKSPEYLALNPQGKMPLLVTESGWPLPESEVISQYLLDKYASHSPSLVANTPEGRARANLATRIHDVYIVPIQGCMYRTMDSVETRAKQIEQIAFQLNVLEGIVQGPFVAGSEITAADAALFPTFVFFDFILPTYFGWKDVFAGKPKLKSWWENMKKDAEGAKIYEEIRGGLQGWANNNRWRDQGITDHVANSAYKWAY*
</t>
  </si>
  <si>
    <t>C_490070</t>
  </si>
  <si>
    <t xml:space="preserve">MALKASISSTRQVSSRAFAGVAPRPVSRRVVQCRAAAGAIGRRELLQAASAAALLTASPALAAKGPKGFNPVEDAQDNYRFVYPFGWQEVAVKGADVVFKDVVEPLESVSVTLTATDKKDITEFGDLATVAETLAKDVLTAPGTEVKIIATEQREAKGHNYYQIEFTASNSRYTRHQLAVVAANNGTFYTLTTGSNERRWGKMKEKLETTVKSFSLIN*
</t>
  </si>
  <si>
    <t xml:space="preserve">MSNSFAAISPDIPLPSSMEVDYIRVYQSRDSINVGCDTPEFPSQDYINKNVQRFKVNLPGWEDYVGDSRVMGPTMEPQEEPVDYTPVIVGLVVSFTCAFLIAGGVGYWLWRRKKQREAVAAAEAEAAKSGFKPEPAKTLPDQPQQKHWIIRFTTGLWVGAGANTRAKVTQPKRLSGASDQEMQVHVHPQQPRGPAKVVPMLV*
</t>
  </si>
  <si>
    <t>C_490072</t>
  </si>
  <si>
    <t xml:space="preserve">MSLSSALLLLALSALPAALTESCRAILNATVPGNNSLWVDADSTGADCTRSICRLGYLDCLGSKGFPKPFGVQATLPRTDDMILVFSDEFNSKWRDFGPGKDAKWQALDLMYVNDDKAMFRKEAVTIKNGRAVLTASRTTSQGPYSAPWGDQLAEAEYTSGMLQGWNKFCFTGGYMEARLKLPGDDVHGGFWPAIFTLGNLGRAGYLRSTDGMWPFSYDTCDRNAVAQQPWSDHVGQRINACNSTKGRGAPEIDLLEVGVWQSKNPQLSTSLAIAPVLPVGLHWLDVEGGVYFPTYSDPTLYSSPNGWVGVNSYMTNKTLANGTIAEVFMPRPGTRVADSMSATHALNASHFTDFYVYGFDWKPKEYIRWYINGKLIYEINQKALRAASNLANQSVGERLIPVDPQYIK*
</t>
  </si>
  <si>
    <t>C_490073</t>
  </si>
  <si>
    <t xml:space="preserve">MRTIKELNKLSGKEPLLKEGQQLLVPASGISQLAVMEAPATTTPVLGSVPARGMWVGSEYVRLATISDARQLYLSQCDRANSQNTLLVLYAPWCPHCREMEDELERLAEGLSHEQNVRVVAVNGDSPEGRIFSREVLGVAYYPSIISFPEHSRTFYKYKGRQRDAESLLRFLNMTCCSRAREDQMWTLRPAGTRSTVAALPGASTFLPIGMSPSALAAGVGSAALALVGIAAFLRTRRPMQSDVVAELDSSVGRMLGLLLRALGTRVALVLGLGRNEEAQAAAAVVAAVPAAPAADATAASVPAAPAEADAAPVPVDAAEVAQVSAAPTALAPAAAAEAPIPVVVAEVLAPAAPAPVDAAAPAAAAPASTANGNGVGTTAATAPAAAGTAAAAAAAAVSAATAVARELTAEERMRLTRLTDDELIALVNSDPDLDKVLSRLLGDK*
</t>
  </si>
  <si>
    <t xml:space="preserve">MAGTDDAVAAMARSILAEKRARKAAEDDALRLYNRVRQLQKEEDRAQKRIVETKKKAKEIIKLRERNEQKLIEKEQRMREEAEKVEEQKLDNLKQKEEALRHRIEQENKVYQDKLEVVQKTKEERAEIERLLAESRLLARKEALEQKDTIRKQQEDARRKIETLKLQKLTAAQEEYERRLREEIEAKMAKEQEIERLAQMELELIERLKNKQAEQRKAYQQLEAVLSLGSVSTTKGLQQGSRANSPKVTAAQPSPERQPSNLSQQQPHGGGGTPQSQTYAPPPATPPQEAADEVEEGEPTEEDVARAFAMYDTDGVGEIPALQLDGLLRDLGVPLNPSQLSQAIAQLDTSQTGKITFGEFLLWWKG*
</t>
  </si>
  <si>
    <t>C_490075</t>
  </si>
  <si>
    <t xml:space="preserve">MQVGYIMAETEKQPLLTREGPGVHRDLCHVARVVSLKEMDSWKLPPQWGQAGAPTCVFVLVLQGRVQLKTKCREAFAARLRAAGGDRSGSAPSNGAEGEGSGFEGASEEELLSLFNSIDTDGSGAIDVSELQTALEMMGIHKSEDEVAELMDGVDDDGSGELEFPEFKAILRKAINGGGAGQDLVWREQPQQPGVWVGDLTAGSAVGEAAILDTSPQLQDGGLMALETTDLLVLERADYERILENGFDGELKAKMTLLRSAPVLGEALRRTDLRRLAYASERRSLGRNVALYEQGAAPAGLELIVEGQCKLVVKVAVTESSSMVGSRRGTDTGIAALGPSGAAAPSSAAGASSAGGAAQAASSAGGTAGQGGSGAAAPSLQQMQQQLLGRVAAADDDVCSSRDSSPSAAAMLRRGSSHLVKAGRSKRLELAVLGPGDMCSEASVLGEERHAHSCVVTSQSLVVLSVSTKDLRKCVHPADMATLREHFERRYSQRSSRLAVAASVAAMSASELARVRRGTGGGGNGGEESAAASLSGAAHVDSFGSRRSTLSGMAEATGSGANGVGGGEAARPGTPAAALDRLAAVMRGRSRPSTQGSSSSFTAGVSSSGAAATAGPGAAASGTMAGGRSRLLESMQLSGSSSSLRHDSMSQGRFGGSSLGPGGGGSNALDGCGPNSVVGRLTASGVSGGVPSPALLRAAPTDGSGAPLTPRLFVSVSTTGASPHLSPGRPATVQGLYGTVGSGATMYGNSLLPGLGGGGGGGGLFTPVSAPTSETSTAMNSGTGMGAGWGPGDAAMVQAVLAGDADAVGLGGGGGGGMLAAGSSHGQSSSGGVTVTRGGQNELLSYMLGQSVPLDAGEQAYRRINTAPLPAAGHTSSTSVPSNALCTPPGTGTGLSSNATSLTPTPSPLPSAPVSLDGPSLPPPAASQLPPKPPQPHSSSAGGSATPGGVGSATPRAAGSPSPLIRTTSGAAAAAAAAAAALAGPSLGAILSALEAPTVPSRTGGRVRDARTRSEESAGAVTGTGPWPVAGHQRPDYLSASQPIVPGLDQVSQRSPVQLSPRSPLFSSYATAAVNLAAAAAAQSPRGMPTAARPPPPPAVATPAVSKLGYTSQSYHPAWAGGGFGTGGDGGSSASALPSPVSVGVVGAGGAGLAQHCSAAAMDGCGAAVGADLAAQASAASSLPSHAPSAVDVGLPVAVAVNPQGTPAGAAAEEALQYATAAAGVSSWFPTPRREASDASASGGAATGAGGAGGGGGGVRQKWTVSRYPRAMADGLLALDATEAEYNAAVAAAGAAVAAATAAFGGNSPDPATASAAKGAVLPQQAQVQPQLLPPPQPTPPAAQPMRKLFSRGLDLTATPPMSPAPPLTDDEDEAAPQGGGAAGRGLMVIGNPRRGSGGDTELSDGEDGADDEDEWDAPLLALPAGGVAAMVKMVGGGGASAAAAAAARGGCGGGVPSAASACGYASGDSGPLLGAVPPAAPLSAGVPRLALHRLRASDADGDQTGCGGGGSAPLLKLQMSGSFTAGGSGASVLPYKSPSSRTVVGSVKAMIRGWQTARAAGTITSTAQAASAHDGGMASQPSGGSLTARMPTSRNADALRSSVSALTATDAAAAAAGAAGGATWGRETVAAALAVSGGDRGRLAAVYSTMLKHGEHVVKPSLEQQLVMQRVTASRGGGGGVAAGAPGAPLTPTPPPRAAWSSPRPAGPSAVAPAASAFDGNGGGEPSLLSSPFLVGGAPPSPRAGGGAGGLFERAAPQALPRPGGASAAATHMMSDPQLALLHSVVKEAVAAEREGHGALAAGGYSWQQAAAGGGGSRTPRGQRASVSPGR*
</t>
  </si>
  <si>
    <t>C_490076</t>
  </si>
  <si>
    <t xml:space="preserve">MDPPPLPDAAAVAKAKASGWSEVEVDFMCQALAQAHKAWACREVPVGCVVVRDGHVVGRGHNLTNKSRNGTRHAEMIAIDEMLEASGGSTTGAGFDRCELYVTVEPCIMCAGALSLLGFRQVYYGCGNDRFGGCGSILPVNGEGCGACSGRPPRGVHVGRGFPAQGGLFPEEAVELLREFYAAGNPAAPRPHRPVRKEA*
</t>
  </si>
  <si>
    <t xml:space="preserve">MLGSSTSQLAPAMVRSIASSAAASTAAPVLAAKSGGLLASVFGMGGGRVEVPLSEKLPAVTEPPRTSTPATKPIVQTSSLRSGVKVASINTVSPISSLVLFVEGGAAAETPATAGASKVLEVAAFKATANRSTFRLTRELEKIGATSFARAGRDHVAFGVDATRLNQLEALEILADAVVNARYTYWEVRDSLDAVKEQLAAQLRNPLTAVNEVLHRTAFEGGLGHSLVVDPSVVDGFTNETLKEYVHSIMAPSRVVLAASGVDHAELTALATPLLNLHGNAHPAPQSRYVGGAMNIIAPTSSLTYVGLAFEAKGGAGDIKSSAAASVVKALLDEARPTMPYQRKEHEVFTSVNPFAFAYKGTGLVGVVASGAPGKAGKVVDALTAKVQSLAKGVTDVQLATAKNMALGELRASVATAPGLAAAVGSSVLATGKFSANEVAAALSGLTAADVTSYVNAMIKTAPTFVTYGNLSSLPRVDSIAKRFA*
</t>
  </si>
  <si>
    <t>C_490078</t>
  </si>
  <si>
    <t xml:space="preserve">MDKEVEPVTAPAPTPAEAPKPGAVGALPGLQAAEQAERQSAKGAPEPPAALQEVERPAGAAIGPTQPTALTVVSPEPAAPTVDAAPAELVRDTATSAQPAAAAPTSPTPSAAENVAAGAQPAPAAPVQAEDGGAPVTPAGEVASASAAVTTEAPATEEAPVAGGYRLKLSPSLNSVVSAADTPDGSGTTTPTQRRSGRDARSIEPVLAELKTVKSAIAAGDPDGSSTARMTALLEQLDSYRRGVERKHGPSHSIATQLRILHADMSKWLRSNTANTAAVPGAVGPGAAGSAHINVGSGVVAAAAAAHGAVRTGSAGGSSTAARGAPPALEAVPEAAAAEQRPLPAQQAQPDQPGQQWAGAGSVGRRESQSSVNTDATFDTAGGGTAASTPRDSIADGGGGFSFPSHQASSEQPRGSAGGFNALPQPGRPSGSGLAGMQQPGNNGAAMNRGMGGGGGTATGNMGSMGTGGMPLSAGPGHQGMGSRVSFAAMGMAGAGAMGQGGTGIGAGGMGMGPGGSMGIGMGLYGAGGGMAQPGVGGTGHMGMAGSGMMQPGMHGTHGVGMAGMMQPGAGMMQPGAAGGGMGGGMSLMELANQLNSMTMQQQASQGPTQSAVFMPVGMRATMPSRTSEISAAAAATAVTAVQRTASASAQAEALQQSQSLKKPKSKWSTLFGKK*
</t>
  </si>
  <si>
    <t>C_490079</t>
  </si>
  <si>
    <t xml:space="preserve">MTPVHGGEAAGLEAGGFTAHGIRGMQRRLAAGLEEAAVERDRDGQGAARRSPGRERDFAGAAFTGAAASPVATLRPPDIYDDGVMQPRTASPYISTASNDMSAALEGGASPYTLAAAAAAAALAAAQRSDAMAARQRTRSSGGGAVGSGSLFESPSFGGTGLVPTAPAFGGVAASAGVAPVSLVAKGVADLDQAGLEALDAEFEFYEAITASRQGTQGGFDSLPGAAAAAAATNLGGDVGNRASRAGARAFGGAGGAGASGGGGVGGSALTPGPSAVLDTAALTAQLSRLDAASLEAIRGYASGYIDGRVQAMPQYGQVRSQVVKAAVLRLVDEALAARHAGDPSSQPQPQPLQVAADASRHVVAPRTGANPIKSASAGAALTFLPTTVPAPANRASPGEERLPAVDLDLDQAARCLPRHSPSDGSSAPVPPRPAPAYMSSSARAGVAATLLPGNASETGSSVDSSPLHGSGGRRASGSRGISSPKSSALVTEASRSSGGRRKRVSWHSNFDGPPGTLPSSAGADGADAAAAAATGCLMEFSMM*
</t>
  </si>
  <si>
    <t>C_490080</t>
  </si>
  <si>
    <t xml:space="preserve">MGCAPRDVRASAALKACLAARSYQKELILLTETRLNSAFQAFAGLLSLGYEHVILLSLAEPCGASQAVWPRLACAYSSQTFQSTTKYLLDRVVFLVRAARLGTNVLMLDSDVIPQADLYTHLKAPHMRNTTLATMRDGNGWINCGVVYVQNVAPDGPTAYALAEVVDRLERWAEGSMFLSAHGNPAHCWDQQMYRPAGKPTLPPVLHVQGGSLPWPAELTAAGYPYKRSDLWTGEMHVPNTRGEWPAELGGQMYPPERGPSSRTFIELLKAEAGAAKMEIFSFLPQWMAESWSQAGSLGYWYPDLRGGSAGGGGGAGGPTPGGQPTAALAHMVHVPGGASNKLTVKLASGNWDWDIAHAAARAPPRLGGSGPFLASNSAAPLPDVLAYSSELEGRAWASEEEFAAATLTLLRLSMEMGRAAAYPAPRCNLSWMVMGEHAAGGNNRLPLAVNHGVMIPYAPPGRGFSDLRCLWGGYLLLGCQAVRWYFSGGLLAPEYDHLLDRLRQEGEAAAAQDSQAAAAARAAKLSRWGFGSGAAGSSLRDTLRNTTGSSARVVTVPAEMLQPPAGCWQQHRGQRR*
</t>
  </si>
  <si>
    <t>C_490081</t>
  </si>
  <si>
    <t xml:space="preserve">MMQSLNRPPACTPRGVPCLPNRMPVAPTRALTARPSRASKLVVHAEANEFGLAPAQPKTPYGEMLQYYLRMEPHLFRTAVDSELAKLRDEKRERRAKEETLAASSDGTELALYKRMEEVRAREVRSTLEDLMYVSILEKFLLLGVDMLPRMDGFVDPPNTNLKALTEGIHSREALELVREHLLQIMGPTASAYSTAYVKMSKFQMAQVYAASVMFGYFLRRVDQRFQLEKALGTLPLSKEDAVARLERLFAAAESVEDSDNPDSADATTVDLDSPAPTAPSLSSLDEDPATWGLRESARRAASSAGASSSGPGAASGAAGGASPLQGGGGSGKPAKGKSALRRYVESFDQNTMVETARIVSVEGAALVERQTSALLGDIKKLTAQMQEAVGDDADSMQEAMSRMARAVENDLVETVTMQVQTQRRSVLEAVAFGTFLRDVEGWVQNDYQLLTPLPPPKLPPQQGFAA*
</t>
  </si>
  <si>
    <t>C_490082</t>
  </si>
  <si>
    <t xml:space="preserve">MATMLNKRVTGAFGKQAPVRSARVAAVRPSRSSVRVAATAAPQEVEGFKVMRDGIKVASDETLLTPRFYTTDFDEMERLFSLELNKNMDMEEFEAMLNEFKLDYNQRHFVRNETFKEAAEKIQGPTRKIFIEFLERSCTAEFSGFLLYKELGRRLKATNPVVAEIFTLMSRDEARHAGFLNKAMSDFNLALDLGFLTKNRKYTFFKPKFIFYATYLSEKIGYWRYISIYRHLQRNPDNQLYPLFEYFENWCQDENRHGDFTFPGDFFTAVLKARPEMVNDWAAKLWSRFFCLSVYITMYLNDHQRDAFYSSLGLNTTQFNQHVIIETNKSTERIFPAVPDVENPEFFRRMDLLVKYNAQLVNIGSMNLPSPIKAIMKAPILERMVAEVFQVFIMTPKESGSYDLDANKTALVY*
</t>
  </si>
  <si>
    <t>C_490083</t>
  </si>
  <si>
    <t xml:space="preserve">MMSGGACEQNMRRPSGRQLPALDAQGWHTCAALAALDCRVGVG*
</t>
  </si>
  <si>
    <t>C_490084</t>
  </si>
  <si>
    <t xml:space="preserve">MMRVALGRDWQRCSDNLEAVRPVVAALLDCAEAPLSIHRICDAGGPAGIVPGRWLGPWMLCKGLEALFSQLAGAQQEPLGLRLHVACGAGGGAPELHMDLIRAAMAPAAQSAATAGTGKAGTGKGSGAGADEGTGDKVGLEAAAGCSTGSAGPLRCERSRSQVEEDVGVACKQPEGYAAVAAPGSAGREIASDTAPEQESASSSTAASSCCGEAEDAAAHGRRCRGVAAGTCGRGHSLLLLVPLTLGMDKINPVYIPQLQQVLSWPQSVGIVGGRPSASLYVCGVQDASFIYLDPHEAQLALGTYFCDVVRVLPSAQLDPSLAIGFVCTSSAELEDLFARLQALATQHSSAPLMTLTTGSGAAVGCGSDADFTDDVLEGGTGQQQLDEWELV*
</t>
  </si>
  <si>
    <t>C_490085</t>
  </si>
  <si>
    <t xml:space="preserve">MLREENAMLRGRVDAKQHVGSGLSGALPSALQSLLQMTSAAGAEGGGTGAGGSGLGGLMALRGLGPLDALPLGNAPNGSSGLPASADLPQAQTLDLASFGLGLGGGGGSSAGGGGKRNGGGLDLGNARGNALVQANGLRNSEPIIKTEPERL*
</t>
  </si>
  <si>
    <t>C_490086</t>
  </si>
  <si>
    <t xml:space="preserve">MPPAPAQAAGAGGGGDVLASLLQQFFSGQAGPPAPAQQPHHQQQQQQQAPPGGDLFSALAAALGGAGMMPPGGMAPPAAAPAAAPRTGGSRAATARAQAATAPTAAPLPGWAARLKAWSSAAPGTPGAAATSVTLAGAEQLAAVCKHVGEALQVKVVTDSAAIGTGTLFLRTGSGGRELTADSLKGLVNSALSQRRVPPRDRLQALHRAHDALPSASGLPGGGEGGLGAALDMFVGVLAREALGLLREDGADLYFDTGAHTSAFVDALAGGPATMCEPFLDSLMDSSSGAAAAAAAGGSAGSGAGGGEVWRRLMRDALRSAFAGPGKALGDATGLERPLVVLDRVTCTPRLQQCLDALYHWKVTSAARQAFLETRGYPKNHGAGQTCRTVIQALMARVQDGAGNIMLRLSRVKDGGLCREAMLSWVSAVARANLGRLAFGESTDMRNQQDLADFLAGGSDGFLLNVTGGCLRLAQPFVSGWLDLYREGHDPVAACLAAAAAGAPAPAAPRWTDLLDKHLRPEYYVTQKHRLGDLSGVFNATGSRGAGGYTADDDPPTAAPPLLLAGDSPDSGPSFIADVFFLTQLMLHVGPMPTVYRKRALMHRFRERYQREMTGGAAAANGEDGGEGTSPEELAARGGAGGRDPWSNPLATELQLLEDCGEGHLGEPLFADNLTAFAVLENKIVNLLLAMLASQIQNVQAREARGLALAPDRMSTGERALVGAVLGAPVTQILEELIKDAALKRCLTDLAAAGPAAADGAGPSTSSAAAPPAAAAAPGVEPGLFADYASGIVNTVMHYFKAGGAAWNRAREARGLALAPDRMSTGERALVGAVLGAPVTQRDLVPALLRAHVNAELVVGLDVDKDSYDKYGMRNNIDKILEELIKDAALKRCLTDLAAAGPAAADGAGPSTSSAAAPPAAAAAPGVEPGLFADYASGIVNTVMHYFKAGGAAWNRDGLDRLADIYAIERSKANAAAWAALPAQERQRKEDFYRGQQRAARGFLHMGVVNLKWLNTLTADPAIASAFLVEPLRGKAAFLVVSSLELLLGDACKKLQVAKPEQYGFDLDVLVGSVLSLGLQLGAHDRFVAAVSAEPDYSEEIMNRALQFTITKHQALNETRLNAFLARAAEIKAARAARRPGALALAAAAAGDGSPAPDTPSALASQPPLKRRKSMEEGSEGDAMDVDGAAAGPGPSSAAAAGSGPALQCEGVVLPGAPGLSGKALEEAYAAELGPLSVAEYDSTVPGGYFKDMARLADQDSGASRKKMRQLAKELNDMQPGGKLALPCLADAAIFLRQDEARTDKMRAVITGPQGTPYEGGLFVFDIFCPAGYPSDPPVMMVYNTGGGKARYNPNLYADGKVCLSLLGTYNSGHTSEKWNPELSSIYQVLVSIQSQILVDDPMTNEPLSETMAGTSEGAAKTAEYNARLQLMVMRHAMVDCLRHPPPGTADLVRRHFGLLRHRLADTVRRWVRAAPTEDLRTKLDEQATVLLRILAEL*
</t>
  </si>
  <si>
    <t>C_490087</t>
  </si>
  <si>
    <t xml:space="preserve">MHTFTTLNTTANITATGKVTVWLYAYQNCSDQLSTALEFNTVLYANGAPLSLTNTTGAAYTGLCADPNKSIYVDDASLGTSVDENYIFWNPTLTRDNGTFCGNAANSIVARTVNSSGVLQSSPMQSFTLSTPDSGPALCCDFTLLPQPPLIAIVNQTAACYVPPSPAPSQRPPPPPPSGGAAASLRVAVSALFGVVLALALVWL*
</t>
  </si>
  <si>
    <t>C_490088</t>
  </si>
  <si>
    <t xml:space="preserve">MALAMQRSAAPRQAFGAKPAVRSGVRVARSRASAVSVRADGAQVQVDIDKPLGLVLEQSTAPGGGLVVKSSRGNAAKVGIKAGDTIIYTSSFFGDELWPADKLSFTNNAVANCPSPVTFVYVPGENTKVNVKRLPKKPAPARFGRKLTSAEKALASHICVDCGYIYCDSTPFDDTAANYRCPQCNAPKRRFVPYDAESGKSTGVAEGTIGTIATVVGGLLGIGVLTYLATSV*
</t>
  </si>
  <si>
    <t>C_490089</t>
  </si>
  <si>
    <t xml:space="preserve">MHGRQHGVAGGFRSCSWRCCGRAPLKERRSCGRCSLEQPRGGGAPSVMGQRYDVQSGCAGKLCRT*
</t>
  </si>
  <si>
    <t>C_490090</t>
  </si>
  <si>
    <t xml:space="preserve">MPSSYCWQRSHLRNISCHRSSRVAGSSGGGSFSTADTSGTRGTAASGGLNNASGGPAGSAAAGIGGANRADSCGGGYNYGEDAGGTAGAVAAGDVGPVTAAVTAAAAATYNTAGGIPTTTLHDGQEEEQWQWQQQQQWQMQYATVVAPPPAPPAREQQPLRYNPAAAAASSRCGSDNKVAVMELNGRRYVVRPVAAAPSPAAAAAAAMYTRDAAAAATGGGEVYAAAASDAGGGMCSPIRANGPAAGASAAAAVENGYVWPLSSSSPTAGCCACSTPPPAAAPPDAGGQLEQQECWHGYGGGHAAAAAPPALASAAAPVPATRMSVAPPPSHLRYQTDGGELLGTVGATVRGKYSSGSGSGLSGHSVAPPRPPRPHQQQQYPPPIRRRRTEQSQQQQQVTYDEYGRRVITVQLAALPRPLRRAIAAAAAGGPNTPADYASLGLPWPWPGCAGGMMPPPPPPPQAPAAPSSAPQWSAGGSSFAAAAAPPGADSGCGGGFPAAEPAPPLVWAAEPLPPPSLSCGGSSGGGFGTTAAADPAVAGAATAAAAAEQQQVPHQTGGGGGGDGNLRMGHHQELAAAGPAREVAAAAAPQHFAAITSSNGMEYAPQPQRRILSTPAAAPSQPPPPPLAHYYAAEPPAAAAHDAYTHARPPRRRYAPPLQQRHMPYVRGGPPPPPMHVSQQPYYSVASPPYAAATTPYEADPYNYYCYGDEQAYDYYQAAAAGAAAGQPPPPPLPPQAADNLQQAQQYDDYDYYCGGEQCGGGAAYGAAAVYGGGGGGGYMGETAEGHEAVYAAGAGGAGYYYDGDGGVHPALAMAAPAAAAVGNEAYQGAPADSYVNYQHGPHQHQQPPGGSALTLEGGSGRAA*
</t>
  </si>
  <si>
    <t>C_490091</t>
  </si>
  <si>
    <t xml:space="preserve">MRLHVLDDGGNPLALPSSLPAAVAAAIAAASGPGAGGGASTAGGSGASGGPGAGASGPVSWGVLSGSWLQQVDSNLLATAAARISHATQVRMLLPGVFVANVLLEAPGSAVPLRVVVDAADRAFDLDPWATPTPQVFRRLSALATRVLAYFIKRAPLNGEAAPAPGSSGVDAPAAASSPTRPLSAAAGPSSPGSPPGANGLPTSVAAPVAVPAAEAACAPGPSGSALEDLLLWLLGCRDLFSKRCAATGRLMAWDPSVQFPVPPVFRPFKLPREELRLRALDLSRVAAYHMHVAPVEQLGWAEDVPAQAALALAGQVAVGSVGGGSAGGGTGQPPAVTTPS*
</t>
  </si>
  <si>
    <t>C_490092</t>
  </si>
  <si>
    <t xml:space="preserve">MQSSVGRTAQLGHAGPCCSRPVVRIPHCFRHQHRAQTALPLPHPPAASAAFDASSGDASSAQSRPDGDYKPFPRLGERDPYRLLGLGKDAAFEEVQDARNYLYELYRWHEPSREAIELAFDRITQEKLKARHKYGFRPVRLGKRGDVMGEAKATWEKKVNDLIDPTITTRTLINEGSVFAVLSLWATFATDQSFPLAAAFAYSVYKFQNKRVKRDPEGPFFGGNPIVGAILTTVIVLGTCCGLLALLTTPLQALLGPSMRQASTFLVIMALGVANVYLK*
</t>
  </si>
  <si>
    <t>C_490093</t>
  </si>
  <si>
    <t xml:space="preserve">MSNAIDQPADTGPTGCGKTEIARRLAKLANSPFVKVEATKFTEVGYHGRDVDTIIRDLLEAGISLVRSRLRKQHEAALKMAVEERILAALLRQDHLGGADALRTRLRNGELEDAFIEVDLTSSGRGGSGGGIIDLGGGGGGPQGPVVINLERLMSGKRDVRTLRVREARSLLEDSEAERMFPPEQLVKEAITATEQDGIVFIDEIDKIVSGGRGERSWRSGDPSSEGVQRDLLPIIEGSVVSTKHGNVNTDHILFICAGAFHSVKPSDLMAELQGRLPIRVELKPLTRHDFLRILTEPEYNLIKQQQVLLAAEGIELEFTADALAEMTRVAEEVNRTLDNIGARRLHAVLERVVEEVSFSAPELVAAARTKEQEHQQASGQQAAQPPIAVGQQPAAPVGSGTVEPAQGAQPAAAVTAAVMGATSKGKGKKGAYTGPKVKYFIDKAHVDRTLSSLLQKQDLSRYIL*
</t>
  </si>
  <si>
    <t>C_490094</t>
  </si>
  <si>
    <t xml:space="preserve">MQQALEAARRRCSLLELQLAGGPAGGGAGAGRGGAGPAGGNGVSADSLRDLLAQSALHQQKYKQIREDYNRLLNKRASTVAGGSRSTSATAVAARTLVDDLQKRLVAEVQEREAEAALYSARLYESEKALSDWYVEKRLLEEHIARLSAEVAERDKIDGEIEGCVASLLERLRAVEADNEVLRGRLAAAGLPDEGNGGAGEAADSPARAGRPGKGARAEAHNRGSTADVLVVR*
</t>
  </si>
  <si>
    <t>C_490095</t>
  </si>
  <si>
    <t xml:space="preserve">MSLSRSGLRLLARCASGSAHAGQSGLAPTAFRRNLATGGDEKVVTLERQNAELQKQLAAMQQQLADMKGTQPRVAAPPPPGSPAGRDLGSPASTSAAAAAATEPAAAKSATSTSTSSSSASDASAASSAASQAEPSADPDAGYVHGHFSRTEQMQKLQPILEQAERRHAYEGLTAGGTGNGAWSYLYDNPFARVSGVLLQPVRQVLRSVVLPGVLARLQTMAERMVREEVEHDFDAEEFLEGVRDAVPAFYEAVAANDLDTLRRMASSKAVDAVERDRKRLLEESGLVVRSVAAHVTHAAIGGVNLWGPASMRAFAPEWLEPSTSGGSSGGSSSSDSKSVKGQPQPTKAAGAGAGKDASTSGSAKTDAPATSAKKSKSSSADDVTKSWLVMVVSLDVKLDVAYGLVGVQGSGNDGGSSGSGSSGDMEASSVVRRNGTWLLARGPLPKGAVNNLDSPWRVLAWW*
</t>
  </si>
  <si>
    <t>C_490096</t>
  </si>
  <si>
    <t xml:space="preserve">MGNLTVARGSLRNRVTIKEPWVPFQRIPMPPKLVFETWWHEAGKDRVHMHITYDTAARTCTAGTSVSIALQVAKGNGQAIDEYDLHVGAELRIAGRKVTIRKAVTLATLTWLDQQARAMLVAKYRLENELAKFRPMVPVPGQYSESLRSERFDLGTHQHLPAGGRLNLRALFNWIVSLVEQLRQHRVKLPPMPDEVVARVGAAVEALPGPPDWSPDRRETERLATEAEARQRDREAEAREREAHDEAWRNDLMNWLSTIPLAQSCCAAYTAANPRPIETGQQKGNGGRPRAAAGALAFQASVVSRYNDADGGPPGTANGGTRPSVSRVQSMAKGGLSGDGGSLTNRTLGGGGLSARTTASPGSARQPSRQRPGV*
</t>
  </si>
  <si>
    <t>C_490097</t>
  </si>
  <si>
    <t xml:space="preserve">MRNAATEVRCGAASRALWTVNSVQPEA*
</t>
  </si>
  <si>
    <t>C_490098</t>
  </si>
  <si>
    <t xml:space="preserve">MSRQPAGAAPLGPPPPQSASELRERWMADERSYYQATYQGHQQQYSGQQHHGGRGGGPGPGATGPPGAPGPQPPAVGWGGQQIQEPSGYRVPWFGRSRSKYGGRFGGKKGDPGPPGAPPRYGGPGGAGPSNRGAEDALSVEEMAVIIQKLGQNEELPEVIFRALHHVDSRAVALLLKDLSRLGKDRRAMELFDWLRSANERSPLRQLCDVYSYTATISLCIYSQDVDRAMELMNEMRQRNIERNVHTFTALMNVCIKCGKLPLALEIYNNMRAANCMPNVVTYNTLVDVYGKLGRWERAIHVLDLMKQEPREALAVYQRLLYTPNSTTYNALISAYGKTMQLGKALEVYQEMLRQNMERSVITYSSLISACEKAGQWETALRIFNEMQQDNCVPNTVTYNSLVTACAQVVTYTALISAYERGGQWQKALQAFGKMCMQGCKPDAIVYNAIIDTLWETGIIWAQGRALQLFLTAVQQGHFRQEPVVRRAGRVEVNLHAMTAGVAMVCLYCWLLEIKRIAAEKGLAGLPQTLAIVTDMGKASREQGNCIVKEAVAAMMSFWDAPFRLVQDGAYASVLEATSAQVVEWVTSMPFSAQLASLFPITDSSKMTEDMYAVREQQVLQECQEAFAAVQHFENTHGLVLSNMSTGYVQQRPVLISRLLDLSSKLGLRDEVVHDAVLLMDRTASQAKQVAEDVLPLVGVAALVIAAKQGDSSDRVPTNAEIEQITELPPTSVAKMEWNIRGLLADDISAISTMRCLKVYLERLGYRYLDKQDVYGMAGFAIMLAVESLYDLSLLNCRPSVVAAAILYAERRLRGAVPFWPSMLSKMTGYHDMSTPELTVAVRVAQKLSRKLVYAQMYKAQLIQLAGQAGPIAGPVSVAPELITGPPSASAAAAAAGGSMVAPGMRGPPPPPPMGGALGAAGVMMPPPPPVMMQTAMQGGLKHCLRKLFYVGFIL*
</t>
  </si>
  <si>
    <t>C_490099</t>
  </si>
  <si>
    <t xml:space="preserve">MWQQQQPAPPPPPPPQQQQQQMPQVQQATKRARTVQQGPRQGQHGTSSCAPLLAPAALLAPPSRPPLPRNAGGGAAAAGAAGAAVPAFVVRGTAAAAAADMPLAAPGAASSHAEGAGAAAAAINAGAGAATGAAEVVTGTAAAMEVDDDGGSGGDGGSGGGGSEIAAAAAAVVYNDWRRRSSNGGVALSDITGLSGLSFLATPATSALSGGEGSSCDEGNVGGGGGGGGSANMMPRAWHEGSIAAAASPAMMGRAPAESTAHAAAVAGGSRADKTAAASATAVNAGPAAAAAAAPAGVPAAAGPGANGVTGGGDNRRRQLQQQQRVPTRFSAEALAPHAIYNGAAAPAPAPAPAPVAARAAVPPPSTGSGPPPPPPPPPPQTGDAAALAAQVIRKPPVITMQQYQQMYSPERRRTMIIAEVVWTPAAGAAARAATAAAAAAQRQQTAPRPSHGLITGGGVMAAAAIEAAVRGHQGPPEAAAPLEKPPRPPAQMPPAQPSSRMYWSASVYDGGGGGGAGMRPPLAYYAADDEGKGVAGLEEGDEEGDEEEEEAGAGAGAPPPPQQLPPPAGSWRRQAAAVAHAPPYAALPQPLLAARQHQQAAAAAATAAYVSAGAALCSATLPPEYAATSAPPQPHDYHHHQQQVRQQQEWDEQQQQRPLSVPHGYYDGSCWDEPQPPAGQQQQAATIPPGPAAYRNVSTAAPREAVLITAAAAAAAVAEAAVVAVVVVLTSAVVNVNGSALLPPRAAVMW*
</t>
  </si>
  <si>
    <t>C_490100</t>
  </si>
  <si>
    <t xml:space="preserve">MNDVPGSAVIPERRAARALNSGGGLCPNNFATIFAIALAVVLGVSQRNPFYLCCGNPNSTATPDHAHFGETYLGKPFRSKKTGQWRRRTYYFRLEWFTQLKYTIVAVLLHVLSPAPSFPQDHVLSFPCWTKRWATQLEADLQLRFMPTCLRRPALHTMAGCRSFTSGPGIAGMIEATPEFFMRYPNVHFQFKLGKAKGIDAYRNGALELVA*
</t>
  </si>
  <si>
    <t>C_490101</t>
  </si>
  <si>
    <t xml:space="preserve">MDPIMIGIDTGPLVAAINKCGIKQPDTWIFPRGTFYRDLGLAQSRKWSEGRASHGASQPAVRVALKALKGIHAVGSWRPAQLRGLQVAWGVTLRTALIRAIKLERGRGRHDIWQHRMSLCCCACGAVTKAALVHKPAVRKGEQRIRAVARLERLRSTRIRSCKECGRAEGRAEHLRDRDMQAARNTLRLPQHQYYGAPRPQYLCRQPAAGSGGGFPAAAGGSGGAPTAAEVELLRQVAVIVTVRQQAAVAAAAQAEELAPAPGAEDA*
</t>
  </si>
  <si>
    <t>C_490102</t>
  </si>
  <si>
    <t xml:space="preserve">MVAPRSPPPPAYDDHTAYSPVHGTSTAAAAPALGGEDGSYGRGHPGCSQSYSQAPQHYQGPPPEARFHSTTAAPGAGPAPPSFSHQHSAQSQFEDVHSQASASSMSAPYAWSHASHGSASAGAGGISGYLKAFTKKAVRVAKAGLAQLEHALEGLDQGAAGGAGGGSAYSTSSDRGAEGGQISNDEALAWAVRLADMAPHAQQQELAQMPPPLRRRVIEVLREQIRSEHVAARSGSQVSATSSHEAHDMYMPPGAGHSHGHGEPMGPPPPYRGSSDGSYQAPHIGAPAAVAPAPRAEAVAPAAPPPAPVAPPPQPAPVHHESHDLLGMGSGGLSPMGSAAAAYPAVPAASAPSAARPSAPTPAPAPAPAPAPSPVVDDLLGFGDGPSTSAAPRPTAPVAAAAAPAAQPATPPPPPQPPAHVPAAAVHTDDMDDFFSGGRAAGSSSGAAAPSSAGPAAAAATATARAGSMHGSASAPHLAAGRGGGVGASSSAAALFDMLHDEDAGGVDVGNVDVSGYADLYKGEQGHENEPEIRKRLRAQREKAKHDQMKAALKAKQEMEAEEAARREQQVELKEQYKTNIEAWKNKNKGNIRGLLSSLQTVLWPDSGWAPVSVGDMLEPVQVKKVWMRANLLVHPDKVRQRNGTAEQVAIADMVFDVLKDTYNTFR*
</t>
  </si>
  <si>
    <t xml:space="preserve">MSGVRACLQPNEGPACPIGQTYGEVGGSSPNFRGNFCDAGRKHVSGPASELATQGFSRWEQSSGNRDPPLRRHAEQPASTSYAEPSVMGGHASYYGRRAVGEGEDGTAYRRTMKAVPQPVRQDRPEGKKAIPEPYGAPPAHPRGTRPPPDDVRFREAESAPEPNLPRLGRPDGISGLRESGDQQYQFESSLGRKIRVGQDSYRGAGRAGDRSLVYGAPARTEDDPTYFRSMKDSPTFTRFCNSLPAKPAVSPHQRREEGMRRAAEEERRREAALTWAEVHDRRVEPFSVVQQEVDVVSERLRHSVTTGIPALKTAAEYFFRRGIEGKRLRPTLALLMSSALSPAAPSPEYLQVDTRPAAEHPHEMRRRQQRLAEIAELIHVASLLHDDVIDDAQTRRGVLSLNTSVGNKTAILAGDFLLARASVTLASLRNSEIVELMSQVLEHLVSGEIMQMTATSEQLLDLEHYLAKTYCKTASLMANSSRSVAVLAGAAPEVCDMAWSYGRHLGIAFQVVDDLLDLTGSSSVLGKPALNDMRSGLATAPVLFAAQEEPALQALILRRFKHDGDVTKAMSLIERTQGLRRAEELAAQHAKAAADMIRCLPTAQSDHAEIAREALIQITHRVLTRKK*
</t>
  </si>
  <si>
    <t>C_490104</t>
  </si>
  <si>
    <t xml:space="preserve">MTKVELMVMGTVGGAGALPAGMAGPPLPPGWRVVPAAKSLGVHYGDWGACSPPVTFEAVMGVLSKIARMPVSMFGRAAAASAYALGKVLYPLEFAGLPQLYVVDRLLARVAAVVDRRLSPAQFDASPHARPVGLSIDLMQLPPAVHPAATPLRFLVRGAADRVLNKPLTPAGKPFARLLKAMTALPAVTLVAPPEPGAWLARGPAAALPLPVADVDGDRRHWFWDCTVALSLRESMGLAMGFLPEEALSAFSREELCGAGRVEEPGWQLGWTSRR*
</t>
  </si>
  <si>
    <t>C_490105</t>
  </si>
  <si>
    <t xml:space="preserve">MQALQMRSSSKAVGARSAKPSRASAVRVQATSRVDKCKKSDIIVSPSILSADFSRLGDEVRAIDQAGCDWVHIDVMDGRFVPNITIGPLVVEALRPVTDKVLDVHLMIVEPELRIPDFAKAGADIISVHAEQSSTIHLHRTLNMVKDLGCKAGVVLNPGTSLSTIEEVLDVVDLILIMSVNPGFGGQKFIESQVAKIRNLKRMCNEKGVNPWIEVDGGVTPENAYKVIDAGANALVAGSAVFKAKSYRDAIHGIKVSKAPANVMA*
</t>
  </si>
  <si>
    <t>C_490106</t>
  </si>
  <si>
    <t xml:space="preserve">MARVLLVALLGAVTARPVSEEDQRLQLQRPDPSYADRQQQGQPSQPRAARSSVTINGSPVGPSGRAPAGGSVAAPEPPAPTASSYELGVLRAIKDSITNWNEAALNNGYSGWDDSSPCSGWTGVHCDRDGHIVELIIVCTQPPCFTGTLTPIYANLSRLTKLDFYTSNLNGPLPEIWAQPGVFTSLSFLRLSFNNASGSLPASWGNPGAFPKLRSLFLNNNHLSGELPPQWGQSGAFPSLELLFLGDNDFTGSLPGAWGTTGAFPHLSLLSVISNRLTGSLPPEWGADDAFPQLQVCLLVAFNEISGSLPPEWGGSGAFPALGDLYLHRNRLNGSLPQSWGQPGALPNLRWLSAFDNQLSGSLPSSWGGPSPLVLPNLRNLFLSNNNFSGSLPVDWGRPNAFPQLRNLDLSVNSALVGPLPDNWGLSSAFPSLQQLRLHNCSLRGELPGSWGGPGALDSLSLLTLQGNQLSGSIPATWAQRAAFGNPELVVVVRPGNEGLCGSSPEGVTLVSAENSTAVGVGPGATSATDGFGSLPTLLAAGDVPHAMFYTFAAGAGSADGPSTDSGGGDSSGRGTSGGSSAGQGGPGESTGGQQSGRGRTSRGGGGTGSSSRGGSSSGGNDLNTVQLPNCS*
</t>
  </si>
  <si>
    <t>C_490107</t>
  </si>
  <si>
    <t xml:space="preserve">MKARAPPAVDAADAEAGKAAATTVKKDANAGSAAIAKAAAAAAKAAAAAAEAVNAAVEAAADEQQQQEETTDKKATKKKKKAAAAEEEEEAAEEEEMEEEAAADDEEAEEEEQGATTDVNAATTATTTAAADAQADNAKPADTKAADAQPADTKAADAKPATETKPAATETKPADTKDQNKKQRAKAPAFQNKVVDFAPAANVTFGDDIDDEGECKKEIEEYCDDVEEGEGQLADCISEQIAASEVPEDGDDVPDISDECREEVFAYKVQRNSNINANVPLAKACKIDADKFCNVTWFFGYKSGQVIACLRDVKSQVSKPCKQQLFKVMLEAAIDIRADPMLYEACKEDTETLCKGVKNGGGRIQACLRDKRMQLSWACEEQLFRQEMENADDIRLSVRLFSKCLPDKRKFCKDIEPGNARTKDCLEEHREELSTECKDEVDSMIERRVRDFRLDSRLRNVCENEIFNMCAYFGDLDDIDTYDSSVINCLQDYSGEIKNAECKSQVKKYLQLAAQDIRFDVPLAEACYEDRQKYCANVPPGSARVIRCLSNNRDNLSPVCRATLFDEEVRFSENIDFQYPMKSACIKEIDRFCKNIPHGGGKVIRCLQDNKNKKDFGKACADEVKGYELEMSKDYRFNFRLHKACQKDVDKLCPGLCQAKDGSPCGGKVLRCLTDKIDDIDDEACKKEVYYYEKMEVSNYNNDILLAEACRTDVEKFCNNIEAGEGRVHKCLRDNRKKLSDTCRKEELLLEEKEADSIELNVSLLKSCKAERQLFCDAVQPGQARVFRCLAENMNDADFGSNCKYQVINKLQRRQANWKLDPPLRKACRSDVLTYCAAEDSAISEDGLVYKCMIKNFEMLSEGCAKEVGRAVHMAFFVWQPDAIITVDCDDDINRLCLAERPNMASRAGAVGTCLATLLEKQDRGATARLLQAVTGASDATGGNPKLLSPACARLADIAEPPNMKQAFESSLTFALLKDQLEKIEITTGIPTVVRDRKGNAQGVSLTGWMAMLGMTAMIVLVIFGAYTGYRRFRGDSDRDYTLVVKQQHPK*
</t>
  </si>
  <si>
    <t>C_490108</t>
  </si>
  <si>
    <t xml:space="preserve">MLPTAAPGASELRQLFQNLLKHKDNQPVKLPVHAWVYDVVGLADGSMLDLLEPEAQSQAWALSVLVSSALHPSAQLHDDLGDELSVAGRVDELFGRVLSLMARYMGGGPLKRKRNCTEQSLTAHLKRPNFMVLLRNALLFKGEDKPASGTLGSAKEDLLTKVQGWSSAYHGQIEYLLCYACAGDKFELLYLLRDDDTKLYHLLSSDTYTPRGKITVIQAAILVYGIISQQQHQLPADAQLMNSLPRVF*
</t>
  </si>
  <si>
    <t>C_490109</t>
  </si>
  <si>
    <t xml:space="preserve">MHSQQSKHIDVLYHFVRERVALGELEVRYVPTSEMVADILTKPLGPSKFVYFREKLGLC*
</t>
  </si>
  <si>
    <t>C_490110</t>
  </si>
  <si>
    <t xml:space="preserve">MPSALNGAAQQQVLQMQQPNEQMRQQLRMSQQQQQMQMHAPLLAYGSGPAGAAAATATSSPPPGPVTQQQPASAPVWPPQQLQLQPRREVQQAVVVAGEEEGRQDSGPLVRRRVNTLTAAAQEAAWGVPYWPSSSSSAAAAASPPTAPGAAETAAPAAPGGSSSAAAASAFAMGPSATAAGGPLQWQQLLALDMAAAASPVSSPLFGDADLLLSPRSSSAAQDTLLLMAGGGSGVFPHGDCAHASDGGGRPPSMAAAVGLVLGRGGGDRDAAAAGCGFEGLPPLAAVEGDGRLGRMCHATSTAGGMQAAVRTAASMAISQQPVINGMMMTGQWAPQASYNLFACEQCADSHYQQPL*
</t>
  </si>
  <si>
    <t>C_490111</t>
  </si>
  <si>
    <t xml:space="preserve">MIYGELVQKWRTSGGAELLKWPKEQAEAYGPPFLFSLFAAILMWEEVWDLPNNAYLSGWLLIIITAGAVICSSIFERRLWCRYLCPIGGMNGMFAKLSMTEVRARHGVCASECSTYHCYKGGCAQPPVGLESPGCPLYSHPAQLTDNRNCTNCMECLKACPNGSVEVRLRLPGTDLWSGHTASVAEVSLMFMLLGAVYLHHLPQLVGQAGLDASALGLTAVTPQHIATSFAVLFAPGLAAWGADVAGRAAAARGIDVAAMAGAAVSGALSRISGPQSSSDSSAAGAQAVGAAAAAAAEAAASAPVTQPAPFVELAYGYLPLVWAATLAHYLPDLLGQGGHILQIAAASVGFEDAPLPAVEAHPSVIAFLQGTLLLFGAGTSGALSRKLAAAPWSAFLPQLAGISLLTAELWALLLP*
</t>
  </si>
  <si>
    <t>C_490112</t>
  </si>
  <si>
    <t xml:space="preserve">MAALSQHNLQARRPGMHGAGLHTSRCVLRAGTPAHALLSHGALARRISLGDGWARVSMPVTRCPEPMLPSASAAGLGALSDDEGSSSESGIAVDSAEAAAKLARRRAKLLKPYLMPSPKRGIIGTSKYAERLRKQIVAAARDTSRRPVMVFGESGLEKSNIAALVHFSGPGRSTNLAALDCARLDWSGAELFGRGDKEGIVEAIGDGTLLLKNVHKLPPSLLPRLRRLLAERTYRRATTSLAALGQGAVALSSQDLAPEEALPPLKRAACRILMTASKQVPNIDGAAEVIKVPPLRLRPADVKDLQRYYLRELARRQGSGGGSMPRLSITDAALKQLESYNWPGNQVELANTVERAVLQQQQMAAAGGAAGKAAGGGTGEWSGRLSEEVFWVAKQAKDRLRLNLLAAYPPLRSFLRSELWPNDINFK*
</t>
  </si>
  <si>
    <t>C_490113</t>
  </si>
  <si>
    <t xml:space="preserve">MAANCCYPCTLVQAHTLLRERQFQEANALRHSISKDVHGPLEAAMRAMRRTAANDVARNQAVNADQRRSAQVPHRPEKDAATSVGVVPADDAALARDTQRGAAAAASGGGADELKESLSFTAHAHTHASGEETPDKVTLFGRERPAPTRQLPAASASSASGSRSTSIPPVEYTDSPRMGGGGGASTGAAATTSFAASSASHDTSAHHHDAESALTDSASFPVPAALPIPTMVREPPTFAVPPTLKPPDSMDSEVVAAWMQPETSRNGPAAAPAGSSRAGAHHPTTSVGSDASLFSIALDPPSLHASPMPLMPGSHGSRAAAATAISPVVVASSTASPPEADSLPPLTRLPGPTSIGGSSDGTGRGSSSGGGGLDTITSSKLSAMIDREMLNGGSSGGGSTAGPTPSQSAVFRDSTAFRHSVMAPIAEEEAAVAGGTTGASTPSASVTALPLPPSAALTDSVVLGASVALGHGGMAAAAPPARNSTQQRTSQQRGSSAAPSSGMGGLRAGGPAAASRGSRGGAAGPNVAVAAGSAALTSLSRMGSENGSGGGAAPGGGNNRRSGPSSLQRRATGGSSSSLAPARASVAQPRASVAKPDGVSAGSSANVSRRTTVATGDGMGASGDNFSSLHTQPPPPPHQPYLHHPAADGLDDDAVNLASIRPSFIDAPNMEQFKSALRAAGERADASMAAAAPVAPAGVRSSGLTQTPPPPAAATAAATATASRSSSRLGGAVAVVGHIPPASAGSCRYGGAAAAPAAAMYASYCGEGPSHESGDHDSALEDEASSAMDGPVSSAEASSATASSTVAGGNAAAARRGGSAAAAKAAPQASSSSSSRASGATAMDGDASVSVAVLRPTGLAVGASAAASVACGVGGPQPATSPSADVSALSASRQSASGLSNGDPGAGTYGPGPYDSTADSAVAVSQQRKQTWMNWMTQSYMSGGVGSDAGSSRVMRSGLGRPGGAPAPGVSGVRAAGGGGGRGGAAPEPASSSNSVSVNQRDVQDDAASGPVYRRWT*
</t>
  </si>
  <si>
    <t>C_490114</t>
  </si>
  <si>
    <t xml:space="preserve">MKLLTHNMLSCHIKNVRNGYPFLIEVVKVSEHEADFDPDFLKHIFPRINWPAFLQGAQSLGCREGLPEEAAESMLEDEGFLKRFHHALLEVFLEEGSLVCPETGRKFPVTKGIPNMLLNEDEC*
</t>
  </si>
  <si>
    <t>C_490115</t>
  </si>
  <si>
    <t xml:space="preserve">MGGGCSRHVLKKEHLTPSEWTALYSAEWRSERSRELDKYGGPARPAVARGDSVTAKLVFLEAGLRNEQRRMKIVLDIQDDEAKRREAAVKAVQDRNAAVAEALVLHTDVRAAERRTSDGTASMAESSLAALAASSAYSVAASAGGAGGGKEFSLLQKDDPEMRRKMAEQRKRMLEYAKGVNVVKGAPXPKPLNLPEIRSKVAANWKDKNDNSNSDDEGDDSPEAREAKLAAAQPPPAEWRVRMHQARRRTILVVSAMSKWQLAMAQRPGPKRLPRVSSFSYYIPKVLGEEAPRFIEEAKAVAKIQADAAAKHEREQQRQRAQQDPGHDRESLSGLGGALAGMGSGSTATSPMSRPPPRRGMSDSGAANSAVVAAATAAMNAAAAAAGSSGGGGALMGVPQLALGGRGRELLKSNSGKSASSLPELHGHQSDAEGSGVARRGSRNNTPTLPAIGSRLSLTDGELPPPNAPTAPRLPRSMLDRANGSTRTGRRQSDSAVAAAMLPAGILAAAAAGAAVLTSGSGGAGSGAAAIADRRGMRGQPRPRASDNGASRLRQRDGGGAGSEGGAGGSPFMANLAAAGGAGAGTGYPPHRRSDAGTGGGGGLTTMGMTELSCWSRAQVPGGSILDGVRQSRDTTALLNREFKEALAVAAAAVAGGPVGPGAAGNSPLNSPGGASRPTPPPGAPSSLARNSSMNRNTPPPPPPGVDAEGAARLSKAQQLMGMYANRVNAQWAEAQQWAPPTVLPSGEQEMFCCSDAWVPYKVNALRLLKQGGIAVHIDACADAVPLADGSSMDVWTSLKPENLILTAQRKRCGYRYDREAQAFLEDPASPAAVLGSGYSLCQLAWLGDAFFVSKDGELSMIMGKTLLERFAGGDKDQSKVEWLVWRRARDLSLLSPEGIMDLPQLAYSLYAADVHSGNMVTQAAPASTLTIPRAYDSTILALKSPPPPPGHKSAPAAASAAGIAGVAAAAAASQQRISAAAAGAGIQGGGGAAGVIDLRAAELSSPMLNSLGIFRPKLTMNGDVARLSLDAADITADPRLGCVAVQNRTSPAILTCPNEVDDLIPLLLAQDRSAAFRDIVAANLAAGPGGEGGASVVASPQLMCSNTAKPGQRILVYVAANDVTQLAVNLVLLMARPGRDVVHLVTVVHSSLQLAAGQQLVLRFLKQLSNAMIETHVEVLVKGINGLLEVMSTARPTLVFLCANCMEPMRGDKLVLAAHHPTRQMTTQQQQTQRRLLENFADIASSHRFHSAYRMQLDGPLEKAVAAAVEEEPVHLVGLQVPAGTKGVPGHVLGLIRACRGGVLVYRDTM*
</t>
  </si>
  <si>
    <t>C_490116</t>
  </si>
  <si>
    <t xml:space="preserve">MAHLPSLCPELGVALTLLSPNRKPMADWRATLDAATAARQNRDRLLAPQPLREKALNIRGAPVQHQGKPDPHSKTLTVPADSAPASEAARMVRARSSLGHNGDGAQRETVEPTASNAPTQLHAPPIVDSIQSMAQMTIEQQQQPQEEVTAAQTAASPAKRIAASPVLTAALPPAQMPPPFAAFGIVFVGSPRLYATQQLQQPVAAQTQASAPAAGADAGVVQEPLPSITPQGLGLPAGRAHRRAAQHISHTDAGTGTGDINSSSISSGSEDEHKAPWRTAAPLAAGAASLEPAAPGCSTGPDAPRLSRRRSRSYSVVYVEGVAPPAAPLPAAACSHSGASWRTAAGVAVGSGSPSTAGAGAASGEGFAGVEDVDSVGSRDVEEPLTAEPLGPGGGAWPAEPGRAGRPGSSDSSSARSRSASSRGSSKAAAVGHDHEDEQSAPGPGGASPATTAASCYTQGSTIAAPVPSKAAPPASALVLDQRTEAAAAAGLEEDAGSSRSSAVAATKPLATASRAAWGAGSAPATEARPAHASGASSRTFPGRMSSAPSSARPRQPRQRLHAELVDAASSPCSGSAAASAPSGVEKPAPPVASKPTPPPVLLSPTASVVPPAEQETPRVHWSPCRGEELLGRAPAQPSPVSRRAAPASAAATSAAAGASGGPSPRQPVSPVVRALYRASLQGHARFSPLRSRLLQSSSSSGSDGERDDDYGDAGGGPGGPATRAAYRHGCGALGGSQAAASGALRRGGVCLVEGCSDSSDNSDPWYWLLKANLTDRVGGVVGARGGGLPSTSSSSDGASGGAGPAIAKRGARHLDAAARAAAGAGVAVGAGQAQSGGELRGRRAATPPRTYQVTATGPAWIAPRARGSHDDRSPPASHPRSKEHGRHSKPTEARSAQHGRKPPGHTHSHEGDGRSQSDQQGQRDARRTPGGVALGASEATALEMTDAAVSAAGVAAILPPPGTGPAAAAAELTTTAAAAAQVADLEAASIPALQASAPAVDVFAAVYEAPGHEGLLQHGHPAEAAAATVHAEPAGAAPTAPAGGTSTAWSAAAPAAPQPLANAHVPAWAPNPRLSAATPATAAAVTAAADPPKAGSEGSLLVPAQGQQPVVTAQQQPYSGEALPPGAAGLHEGLAHSAATGAMAGQDGVAATSVPAPTQSSIQVIITGPTTFVTTADGSSGAGVAAAAAASAATALLHISRPAGGAVDLRRLQAALQNGVPSASRGAAAAGTGPGVGNASLSTSGGPVVSAPRHASASMPPPVSASTAAGVERSGSQAQHSKPPAPPLRQAPSATADAPPGPGRHGQAHAYGYSGQRQRGNEGSGAGGGAAAGESRGSQQYGSRARGDVAHEVPGRFERDTPAARQPHAYGQQVQHRSLHLRQLQEEHTWAPSSRGPMDRGGGTGAPPTVAAARSSGGGAGGGAGWGPPHFIGAVDGRGSVISVIPLQAAAAAAGNGVSGAVEVTVRLVPPPHQQQQQYQQQQQQQYHQQQQQQYQNAAQSEGVYGGHLLPQGAGQWHGEAVDGGAAEHWARAAAEPRRGAASFSREPFRLGAVGEPWGNAVLEEQQLRAAAQAQVVSGATMDFTGKSGMAPAAAAQPAAPLEETLVWRAGHRESGTAAWGAPPTTAPSPIPATGPHTLRQPPPPPPPPRADGDSAESSDTRAALARSSRGVPTGHGALHAMAPQRGAPATVAAVAESWPHGGGGSGGSRVDLSNGRVLAILQAQQRTRQGHNQEP*
</t>
  </si>
  <si>
    <t>C_490117</t>
  </si>
  <si>
    <t xml:space="preserve">MRLKRVLDLLRSNRDTFTFADLKAKLNMDLSQDTELLEHLQSHTQVTYDGVDRTLRYRPKVQGISNSTDLLNYLRRHTTVEGASAAVPMTGVRLGDIADAYLNIADDIKRLQAEGSICVLGHTSAGSETLFAVQSMGMAPASEAVFELFHNTRLPVDMIDMQWRCKDLGLKSALASRPARIKDDSKDKKKKRKRTERRFNVEKATNAHMRELFEGAQPTNIDSK*
</t>
  </si>
  <si>
    <t>C_490118</t>
  </si>
  <si>
    <t xml:space="preserve">PQPDGVVAGGGGDQRAVAAEGRRHHAAGVPQQHAVHLARRHVPQPQRAVAGGGHKQRPVGRELQLERRHGAAHVPQLHGGVIAARRQQHRRPARRRRRPERHVAHPVDVPKQLALLLARGRVPQPHRAVHGRGGQQRAVGAEGHTEHLPRVPKQHRLLLAGERVPQPHALVLAARAQQ
</t>
  </si>
  <si>
    <t>C_490119</t>
  </si>
  <si>
    <t xml:space="preserve">MLCSRTTAPRGFGKAALALPSRASIKCRAVQGSDQQQVVSAPVEAVAAPVPVPVAGAPLPQETTATYPMPPPAPYYPGMPADAAARQQYYMAAPAAAYYPPPPAPYKEEPASTGAPWWIWLGAGVILGQVLAKVQEYMKNPKTPQQIMMEMAMKQMSGAMGSPPGGAGMPPFGGPGSPFGGAAPGANPFAGAAPGANPFANFAAAAAAGPSTVDTTASPAFAGASSSGASSSERKGEKFASRLNSEGREPRKPEPAPAAAAAGAAAAASSATKPLDVVEPVVKEPSSSGSSSGASSSGRSSFFADVDAEASSRAGGTSSSSGSGAAPQDTGVMTDMMESMLRNPEMQKMLYPYLPEPMRNPQSIEWMLSNPEVKKQMEQMFASQNVMSPQMMDMMKGMDFNQDKVNKQFAELGLKPEDVISKVMANPDLAAGFSNPKVQAAIMDISQNPMNIVKYQTDPEIMKVLEKVTEIFQPQMGGQK*
</t>
  </si>
  <si>
    <t>C_490120</t>
  </si>
  <si>
    <t xml:space="preserve">MSALCGGRAWENRRTQQLLHELMGWCLRRRDTATAAGLCAALWLLADAYPLRNPRRYLARYGRPRGSYATNRADLVRLMRTSAELLQGAGAAAPGRDPRLS*
</t>
  </si>
  <si>
    <t>C_490121</t>
  </si>
  <si>
    <t xml:space="preserve">MSLLDDPNFVGQDEDDDVANQLAEEDTQDQAEDDDDDESVKTEDVDYEPELGDDAVVSPAKLAVAKAETERLKHQAKQKKEMLERMREQQNQLATMGDAERARHRINFLLKQAEIFQHFASDSAVKEAKKAKTKGRGQRKEEDEDAELLQDEDDGGTHAGHRLQVQPSIITGGTLREYQMQGLNWMIHLYDNGINGILADEMGLGKTLQTISLVAYLYEYRGITGPHIVITPKSTLGNWVNEFKRFAPIIRVTKFHGNADERMIQKETTCAPGRFDVVVTSYEMVIKEKNHFKRFHWRYIIIDEAHRIKNENSRLSLVVRQLKTNYRLLITGTPLQNNLHELWALLNFLLPEIFSSAEKFEEWFSLGDGSKEKEAEVVQQLHKVLRPFLLRRVKSDVERGLPPKKETILKIGMSEMQKKWYAALLQKDVDALNGGADRAKLLNVVMQLRKCCNHPYLFQGAEPGPPFITGEHLVENSGKLVLLDKLLPRLKERESRVLIFSQMTRMIDILEDYCLYRGYGYCRIDGNTDGEARDNMIDEFNRPNSSKFIFLLSTRAGGLGINLATADIVVLYDRCVWCDIDAIIKKGERDTADLNQKMQQFTDNAMKFTMDGGMVYDFKDADDERADIGDLKAIMGSNWIDPPKRERKRHQLNYNDADYYKNALKTGAKDPRAQRLPKMPQLQDFQFFNVPRIQELYEKEHNHEEHKRALTNREAALRNQGASDEAVAEALADKEDDPQPLTEEELEEREKLLEEGFKEWTKRDFNAFVRACEKYGRENIPQIAAEVDGKTEDEVREYAKVFWQRYRELADYEKVIKNIERGEQKIQRQQDIMNAIAAKLERYKNPWQELKIQYGANKGKAYTEEEDRFILCMVHKLGYGNWDDLKAEIRKSWRFRFDWFFKSRTPQELGRRCETLIRLIEKENEDNADAPPRTGGGRGGGRGGRGGGRGGGDGPGRKRKGQVATPAAGTPAVGGTPQPGSEEGSPQPPDRKKGRMA*
</t>
  </si>
  <si>
    <t>C_40001</t>
  </si>
  <si>
    <t xml:space="preserve">MPRPAIPLPTSPPPRHPIPSLRTARTHLHTHRPPPPPPPPPP
</t>
  </si>
  <si>
    <t>C_40002</t>
  </si>
  <si>
    <t xml:space="preserve">MVESILYLAHKQAHDQENQNQRDKLEGELKKEIKKLQRLREQIKGWIAGADIKDKQPLIDARKSIERDMERFKACEKESKAKGNAAGGADRDPKQRAKDEARDWINTVVDQLTEKVETMEAEMEELQANVKKRQKPPARLTALEETVGRHKEHVDRLEKVLRCIDNETIQPDELSDLKEDMDMYLGSEDGDDSGMDMTHVDDMYVMFQDRLDAVDNAAPAAPLHSVKHGKGAREKELEEAREKERERERAAAAAAKAQLIAQGNTNLKLHDDDEVRKPGPTPPATGKGGAATAAAAGLPMAVPPLAAPAPAVAAGSARQTAPPTPAKEPDSGTVTPRTTAVVPVAASPGPGLVTATSETLSPLPPRGAPPGVPAPPGPSQPPAPGTQLGPGGRAASGPLPAVAANGTAAGDAAAPGGVPRWLAAAASTPGHTGAASSAGPATGHQSTGPSAGQSQDASVDSRTDGPIAGPGGLQDSAPSGPGVASGPFVTPSSGPTAGSAADALASRVAGMGLGTAAVGLGGPGAPQHGGAGHGVGAGVGPAGTGVGMGANVMAGSVMLPGDLPPVVPAYSVAAAKQVLEACYARGVMPQLSDTEWKHTRPRHPTTPEVIDNPALFRKMDPECLFFAFYFQPNTYQQFLAAHELKRQSWRFHRHHNAWFQRFTEPSVTSDEYEQGAYVYFDYNIVHDDMQTGWCYRRKENFTFRYDALEDELRVANLTPQQTVAMAMAQAAGLQGCDA*
</t>
  </si>
  <si>
    <t>C_40003</t>
  </si>
  <si>
    <t xml:space="preserve">MLSLRANASSRVAGRLNTRDVAVCRRPALLLPASRPRSSHVSHSMGKDVVDGWLDVAKLVAGGGGNKTPYEEFAGAIGRDIYVDIAGWHLYLRDMGTGVPGSSYKMSQALAQQLGPQLPKGVREADVEALLKKIPVKLGAGKIKASLYDVMPAMCVGDLARLCEDFARR*
</t>
  </si>
  <si>
    <t>C_40004</t>
  </si>
  <si>
    <t xml:space="preserve">MFVTPTRWYLVREAEFIAWRNSLILPYTFINGTTGRTTPLLSGTISWLVIWQWTTTLAAALGAAGLLWALTRARRVLHHPLPPRGMWRTLFGPGGLSVLDMFLILFWFAIHAMWMYEMTMRVLDNRRANPPPPRPRSPPPASAARPLPAASTSSSTNASASSGTASSPRPAARLLLGATHSRTLLQSQSQSQSAYPPPPKSANSTKAAAPPPPTVRRLKPLPEVVQDSVAKYSGWVGRLDLLLLFFPLPRCNFLHWLLGSDFPTLVKYHRWLGHGTMLINSIHGIVYMGMWANAGTLTTMLNWGMGAGVNRLAGLISLCGGWLLWITCIPIIRRRFFNVFYISHILGAIIFLLFGFMHRKDVATWVMPGIFLYLLDVVLRTIQQCFNATRVSLVASPADTPASIKRAVMSMPQGGSGGVAASLSRDGGVLTLTIPCDQSMTWCGGDIVFLNLPCVSWWQWHPFTIANTSATFDHPAAATPSPGAEPHFAKDSSMSSTSASSGAAAAAASGARVRYMQVHIKKYNAWTRSLIKQLEASGGASSLALYVSGPYHPPTLTGSNSYSRRLVNGFRRHVFIAGGIGVTPALGMIQELIAARRNTNTNNNTNNTNTGTNDDKAHGRVTFVWVSRSADELEAVLPAEVLEEANRGKDGWLDMQLYITGSSNNSNSKAAAASAITVDVAADANTAAGAADASAAAAAEAKLASLTPAFSRSYATFSHALSGLSGLRRSGSNSSSGDIGSGLAGGFFGFRSVWDPVAAVVFLPGYLLVLAAGAVRWAAFGAVKARPLAHPYIAGGPLMWAVAVVLCFAGGFGGLITAQSYDGYAARTVAVRSDYSYVGMLQFAALGVGAVLGPALLALVMHAMCRLLSLKRRTANVTEMESQPSASGSDASPADCRIGVTVTAGTNAATGAASKALAAPPPAHVPTAAAYISTGRPDLKTILTHAAAPYAPDGEAVEDDQAAAVGVFVAGPAPLVAAVADTCAAVNGVWAALFGGCCGGGVGGRAYLELHALTHEL*
</t>
  </si>
  <si>
    <t>C_40005</t>
  </si>
  <si>
    <t xml:space="preserve">MSALRSPPASVSDTGLQLTSATPALACSSLPAGQAGPVTPAVAISPADAVTLAHEVAMLAGPPPHTSEETSVSAAGTLVSKALASAQGAIPVGREARLEVLYDSLEPVTDASVADTAGATTATAAPQHPAAVRGARVVAEYALAAAMSAASAAAASLAQTSEPLVSILTAGSPPAPPAPAALSAACMAIWLDWAPAADAAGTVASPLIASSRSPTTAAAVATIHVASNTSAGGAAAGGAATAAQHWDLARGYCRFLALRRRRLLAAWHSAAEQLQLGGGGSGSQVYASAGMAAGAQPPAAAAAGAPATAGPGSWLGHAAALMAATGSAASAASAEPAGMGVSLTGRTASFTNRAPLMEFVEELPTDAARSRTTIAGGARSGSAAGSGAAGGGGGGGGGDGGSRTLAPVPSAALTTTTSMVAGGATLDPHHSNTSAAVPYGISGLLVAPMGSIEDEDGSPAAASLTAAAAAAEAAAAAAAAAAAAGLSPMSTDHGGAVLSAAANTAGVSATIANSASSSAAPLTSAVSPRVRFHQDLALMAAEAAQARGDLDRAAVMRRASRSLPNLAMQQQRQAMAVVSGMQVQPADSDEDEDGDGEEEEDWDGRRGGRGERQGEEEDEDEEEGVERGEWSGSGSASGSRSGSRRQGGAGSIGSGSRRSRRLMNIGDDDEEEEEDPEAAAAAAAEAVAFAQTAAGSFSGMTSVARSPAGSSVAAGGRDLSGLSDAAAGAAAMPSSPGGSTAAVAGSGTGGGGGGGAVIMDWSLVMTNMSVPNGNSSGSLAQVSGPAHSAGHTPMPSAAVNRLPAAGIGAGVGGVSYAGSPLPGGHVANSGSRGAAATGNVGSYQAIPGGYHQRLTAAPVVPGGGVGRPRTSHGPGALGGPGGAVFNIRNQVASPSPAAVAAGSLRASSLLGLNSGAGSSRAGSATGGAGSAGGASGSIGGGSGDSLGRGSTAVKSDLLPPGILLGQQSTGDDADVADSLLASTGLGVGLGVGGVDGRDGGDLAGGTMAAALAAAGGSGGSNCGDHDLLSEDLPGLRIESTAELAALMAEIIISEDGEVLSTAGGGDTALSRIGGSFGRIHKPGRPVSRPGSRGWTPRLAIVREDAREAHSGTTSASQTLPLADTADLRFAAISEGRSSERCSSASASHSASNSSGPAEQAQGSGSDRGSGSARGSRANSSPNASTEEPSSSSNGSGGAGAGAAGAAARSSNTSSSNTSSNGRLAPLRNVAHTVVPPLTDTIAADAVSHAAGGSGSGSGAGAASAGGGVGASPARGGGVRAATMGVPLSVIPSRTLVVPPGALSGAAAQLARVSSGPAAAVATAAAGTGIVAGAAAAGAPGTGAGVSTSGPGMAFLDSASGAGLQPPFLSLELSAGTSPTSQQQAAHLQLHPHPHPHSQQLSALLQSAGGADASPTSGGGNTMTDSIVGFIGAASSSNAVALAAEAAAAAQSLLGSATSASALLPPPLPAPQPQPSSLAALPLLSVLAARTAAGAAAAWPGPAPPSGGVDYSAASGSPPEPLPSPSPLRGYSGYGDGGGRLSASAMAAETATLESVLNELSPSLDRDRLPDGEQLRGSAAPLLASSHSGVVIGMAPGSRCESPSRTARGSATSLTLSRQLLEVTAPAAPAGSAGMPAAAAATGSTAQRRSGGGGAAGGRRSGTINGEVLVRSRTDSTGGLASAPPAGGGPGGCSPNALAAAVAAAAAAAGAAAAFDGTVAVTSTDAVAADEAEAVLSSSSAVASATGPAGAAASGSSRHRTDRPNLAMIGRSQSALVPRNGASPYGHAHGAGSACTAAGSAAGAGSVTSHPQQPRTYQPAGASSSHHHHHHTHAHARHLYGLSDAAALGGAAGANGVGSTGGAHGRASAGAMLAPPPPGTHATATGSDAGTATAHGIERTWSAGSGTSGPLCSRLYSTLSKNSMTAYTLATTAAPTPGCTSAQGSGTRLATMPSHTQAAGSAAGTSAGAAAAAAGSSSGAAGAAGGSAGVGAGAASSAAASTPVAMTGIGLAGVSPATPAAAGPPPSAVGAVLSSAGGVVSAPGRSDADDASVVEPAGPSPSRSPAAVCEAASCCSSITSVASIAGAAAAAGYAAAGLQAASGLSRMVPRCSSMPRSSQPQNRQLQQQDPQPSDGLSGFAGLGFPHAPGVASASGFKPVPSGAAGLSPMPLPPLSHQSPYGPQATHPASPAAVLGDAAVMTAAAVGAGGWPTPASPSPPLGACGLDGGQHSGNVSNSDAGVWTSASAWTASTTLPLGNSSRRMGSATSAAAHGGGLSAAMMGAGGAGTGTGGGAASYTGALMGVVGGGGGGGGYMSMNMHLRNDANNANVNNNTSSAGLLNLHAASLMVMGGGMAPGLATIGDAGGSNTGMLGGDAGGGGYGGYGGYGTSLGAYQAAYGSASGLLLTADCASNTQLLPPPLPTQPLGGGLGGAAGATGAAGAGPSLLMHERSSAGCDCYGRAVPLQVPSAQPGLVQAGGGVEHPGGTGGAGGGAGAGGSNVNGNGNRSQQSSTILEGGPHASQLPPHL*
</t>
  </si>
  <si>
    <t>C_40006</t>
  </si>
  <si>
    <t xml:space="preserve">MLRSGGGSPAIASGGGADVDGWTLPPSATNSLVIGTGGGSMYGAIGGGAAAVMSGGGPGSQLPQQCSRSYSHQQQQQQYAYAAYSHPHNRFRQGASPAAAAHHPSPGLRLQHPQPQAHQHMASPPTSATAAAAAAAAGGGYYSYSQGYSPVRHHSQGHALPPAAVAAANSNNWSGSMASAAAAASGGGPGSFGCLATAESPYFRPQ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GSSRYGGGGGGYSHGVVGNDPRGYGLSGAIADRSAPTSRSALGSEMYSLAAAGAAAAAAAAAAAVAGATPGGPRSPLPSPPVAPGQGNGRSLPLGPSPGSGGGGGGGSGGGGGTPGDYTRTEPYSHSGGGAAGGGGGVPANYARYSPGGAFALAASGLPAVAESLVGSPATTEAGGPPSVGSRAPTAYSITSAGGVVSLGGGYGYGYTAVASAANSPMPRGLPPTAAGGLGSAGLTALSASRRREGGSAHRSGYGSGGGGEAGGGYTSGGGGGGRRSGYMSGGGEDGARRPASGGSGGGGGGGSGGGGGGGAARGGLAAVRTRTRRRSSGAGYESAGTGSSSRTPPAARYASVSATSPTAAAYGFGQVAPGHGAAGTLAYRLSGGRASGPGGGAAAAAAGFGGMVLVGGQLYALGGGAGVGGGGGIGIGINLQAAADAVLTASRARRSSTGGGAGAGGSPGPNSYSLGSFAGGATAGAAGAAGGGVLGTPPRPSGGSAQGPTLAEAAAAAATYASLGIGQPPLLMAVPRSPGLSPPPHDLIRRASGGGGGGVGGGSSASPFRSPYFPLGGGPADVASPARLPSPGFASPALAQPPLPPLLPPRQSSAGSGSGPGSGLGHPLPSQRQAQQAQHALQQVSQQAQQQQQQQPHQPQQQFYQPTLWDRRRAGSVAASDSGDSSVSSSPAPAPPQSVHFAAPALRIRTRSGGDDVVGAPAAVATATAAAIATAVGVSDSAAAVAGRPGLSVPAPPVVSLPPDVIMPRGDGYSLASAAAAGGGGGRGGRGGDPLSPPAAGASSWASPSGVAAAAXXXXXXXXXXXXXXXXXXXXXXXXXXXXXXXXXXXXXXXXXXXXXXXGGAAETPTGASASVTPRAGALGVGPHARSSNALPATPTSSGKPPLPPKAFGGSPRLRQAAPGEDGGTAAGGGGGGGGSWGGGAV*
</t>
  </si>
  <si>
    <t>C_40007</t>
  </si>
  <si>
    <t xml:space="preserve">MRDLALPRGLLSAAAGRLALVAAALSLSLWIQAACGQMPSNSNYDTNEDWISGISAQGAGGCTMAKKATFRPPPTCPPPRVPVPRAQAATLGHRFAPILYQANKYETVTWETLNKFVVPPDTGYTEQEFVEGQQLVATRLFTPTYNATSDQTSFTVVSSEELQRRAVVDPVVGGRLTGKVYYTMFRPFDPKEGTLYPHSYVFTYMWVNGKDQGVEYYMCADGAHEGDLEHIKVWVCEDDMLNDDPATAIRRTQYSQHGWLPDFDCTAGECNWERDELGTKRLVSYAGLFSHSNWNNATNLYVYEKIKWASIINMDGLYIGDRYVKGPVFYPNQTVEGPCNATNPAYYILGLVIRPTGWSMDNITWGNAAGGNTVTGPLWHRSFAFNWCVP*
</t>
  </si>
  <si>
    <t>C_40008</t>
  </si>
  <si>
    <t xml:space="preserve">MGGGLAAAAEHQQQGQQLPPAGALPAPASPLPAAPSARPATGGGHGGGHAGMAAAAAAAAAGVVPMQTDDAATDGDELYADEQLSPTEVGAWHQPYHQQQQQPAGYGGGAAPPAAAQPAAPLLLLLQHQRHQPDLRVLALQILVSYQGS*
</t>
  </si>
  <si>
    <t>C_40009</t>
  </si>
  <si>
    <t xml:space="preserve">MRTQGIELNVTMLIFALGMMMWVARLGIEESCYRVLTGLFSAAYFLSDVCLDLSIIGIYTPVCGADLSALCAVWSDLNPDFLVYGCLLFVIAETMFLVLATTNYVGMRTGAAITAAMDLASRASREAEAAAARRRKRDNKRAEQEAAAAAAAAAAAAGGGALPRTWAGG*
</t>
  </si>
  <si>
    <t xml:space="preserve">MGLSRTCECFEAEWYELKATGRLDNSTTVPDVYLRNAEKNKLLTDLRRLKEHYAKYEPTILELKKKYETLMKEKMMMSLERDKLAARILVTGTGDWDVSTE*
</t>
  </si>
  <si>
    <t>C_40011</t>
  </si>
  <si>
    <t xml:space="preserve">MKFPTLPEVDKRDRDEPTDTLIKSLLDEEQASKKQKKGGENAGPSTAAPAPVRRGKTLAEIEAEEGGPVKESLVGMAHTRRAENRKKREERDIGDTDVSVANTERFEKEGLEVEEEDGIQFEPFNLKAEREEGVFDADGNYVYKKKEGEEGEDGKDAWLASEEAKVVSDERKADMAALMLPGETVTRALKRLGGGGGAAGGAAGLGRAMGKRERARLQAQQAAVAAGAADGEAGNQAQQQPQQEGEAAAEAAAARQAAFVRLTDLADDLLSEGEMEIYGCTTEELIRSARMWLPQLXXXXXXXXXXXXXXXXXXXXXXXXXXXXXXXXXXXXXXXXXXXXXXXXXXXXXXXXXXXXXXXXXXXXXXXXXXXXXXXXXXXXXXXXXXXXXXXXXXXXXXXXXXXXXXXXXXXXXXXXXXXXXXXXXXXXXXXXXXXXXXXXXXXXXXXXXXXXXXXXXXXXXXXXXXXXXXXXXXXXXXXXXXXXXXXXXXXXXXXXXXXXXXXXXXXXXXXXXXXXXXXXXXXXXXXXXXXXXXXXXXXXXXXXXVAAGPGGSSSGGPGGSSSGGPGSFEAPAGYVFDPTSGYFFSEASGMFYDTSTGGYCQASTGKWYYLDAGSGSFVEWKQ*
</t>
  </si>
  <si>
    <t>C_40012</t>
  </si>
  <si>
    <t xml:space="preserve">MVSDPGLEGERVLHELEVLPPAHLYDCLLGTALAGAVQLLAASEGGRLPPVAALLRQYVRISAPVIRRGCSLVINTAAGAAAAAAEAAAEAAPCAGGGGGGAPGTPGGMWAGGLGQQSAQALVGWEDAELEYLLAEFHYLEQGARHRAAMKATTAMRKL*
</t>
  </si>
  <si>
    <t>C_40013</t>
  </si>
  <si>
    <t xml:space="preserve">MSAPAGAARAEAEVAGSGSGGQDASGPTAAGLGGCDAAAGEDDGEGAGGGSSSSGQHGSSNGQHGSGGSSSSARSLRAVERVLLRARQDEGWGQEPPAPALRHSLLHQKLQVLDICIHRRKALARQRHLAAAVERQRRQQQQQRHLAALAALAGATAGATAGKGGGGGGGELAWKMNSEQLTSDMSAFKGVAGLEEGRVVRRPAVPLPAPRTAAPPAQHG*
</t>
  </si>
  <si>
    <t>C_40014</t>
  </si>
  <si>
    <t xml:space="preserve">MYVCMCLCVSVYGVGMAAAPTYLVDFACYRPADELKVVATEVEEAGKHWPMYSEGIKDFLWKGLLKSGLSTETTFWPKSVHPCHTRLPDSTVPTALEEARVVMVGAIDELLGRVPGGLDPAADIDILITSNSIFCSTPSLASMVVNHYKLRPDIQVSYCMYPGKDKARMVANAIFRPSQAARAKYVLQHALRVHTGASDASYTSMHWSPDEEGINGIYLDKCIIEEAGKCIEMVMRGITPKIMTWRQYGEAAAHVISTASRQLLNRRSSSKPTAAASKAAVTAAAAAKSQQQQEMMAAVAGGGKTGASKAGGKKALALTATSSSAAVLAVPSKPQAAAAATNAAAATGKNAEEQGQEQGQEAACVEAIRQEQEQRRRSDNGTAWCGPAPACSSPASASTTASTGSSSDCGSSPASLSPAPSETGAAAAGAAAGGGATSGVGKGGARSLLSTVRSAVLGALASYRPDYTACVDHFLVHAGGYAVLKGLQSELALPDAAMIPSFAALREYGNTSASTTWYALGYTEACEGVRRGQGGCNVWRALRDVDGSSHTAWRHLGGRRLSEAELPRGITRDVVRARRGVA*
</t>
  </si>
  <si>
    <t>C_40015</t>
  </si>
  <si>
    <t xml:space="preserve">MRSHTTAATAAVGRCGQSCGLGRIRLVQLLSVLVVLLAVTRASHAAATGRLAQRRSTQFGGPDVIPTYKCGSGSYEFGTVDFRFASEVLANVSTEATYNLTVLRFPDPAGPFPSDVPPAAEVIGSVRLIANSPAGSVTVEITNKFGQAWPAGTVVSWTSPLFYDVSRCAIGPERLQAETPLENILSPADAADGVKTIISFSLPWYRLSRPRISPFLGEEPCARPTQISALLVKVYLPPSGPGRRALQQSGSLGAYAGSVAWGGKSTCDVLFNGDNNSYYPFRLMDIELACDCFIDTPTCNTGDFELRTRLGALLPQPIDVNLLHFAGNVTSNDRQYIPELRGYGFISASGGVLRARLVTKDGSPWPLGSRFSWLATADDASAGAPPGFGGGPPGADAPPGEGGDAPPGEGTGPDPVCTMPSLIAPQPDLPNTIIVTDSSTTEILIEIPTSAININNQVPIDTPDCSGPFSFFKSFSAGAATLYIKAVFPTSTAGGRRRLAATSNSRGLLQTSPLDPDSVSYLGIDAVCTGPPVVWANRLSFKCGCPKSPPSPPSPPRPPPSPPRPPPPADSGFPFCRCSKRKLNVSPYRLAITSENYGLGTGGLGPDSQGVKYNQICFAVGPFARCNATTSPCCSMTVKKLELLIRPECRTESPRPVRAIIVNNHTTLSPTFSNHIGATGEEFTVLGVTKLDKVAPRADGSPIIDICFRLASNSACGFADGLCDGRGGDGCLYSVFSAEDSNCCPRGYLDLFFGRR*
</t>
  </si>
  <si>
    <t xml:space="preserve">MWYXXXXXXXXXXXXXXXXXXXXXXXXXXXXXXXXXXXXXXXXXXXXXXXXXXXXXXXXXXXXXXXXXXXXXXXXXXXXXXXXXXXXXXXXXXXXXXXXXXXXXXXXXXXXXXXXXXXXXXXXXXXXXXXXXXXXXXXXXXXXXXXXXXXXXXXXXXXXXXXXXXXXXXXXXXXXXXXXVAIRALVEKDKRSYLAAANEALRLAAVGVLDVKLTVRSEKELEHLSYLRQGDASLYTTEALNARMAVKGQTEFREVVREWWRWLPLVTLPLDQRITDDEKMMPTDMRGMTKPVYCAMAQIIQRSLETRHGLFSKLIRKYQCRYGARDEHSLPISGGYVYDYNPAAGRAVGPGGAPAAAAAAPEPPDEADQALKAAAEDEEDAGHKAATNWWAKIMERNKIFMEAAAALAAGLKEPRLDPDKIHLSPIHEALHWTASGHTSPSATESGALPPAATEFGASGIMEPLVFANLLPPAGVALPPELDKDAAAGSGLGGDEELLERGGLRVQYMGKGVKGQIGAPPPGPPPPVVAQLRDALKSALVEVGASADAGEAAAVLTEDGTIAYNQVGPHTMVELINVLVTDKKMTTRNIRMLMGSFHYGQPTLPAGSTPAAAAAPGGLDAVSEEPPPVTAAAVNAAAAAAAAAAATGRSRLAVSSTAAAGGSQPVSASGGAGAASAAPDAGAAGPLDGKLEPDAAAGPEGEAPSTPPRAATPPPPPPPPVYAARPRTPRLDPVTLAAIRAALQEAGFKPGELSDLLSPHGMGLSSDVRPDTISRVAQALASSGFDTHALVAFLFPREPLASGDDPDPDHPGHRHGHLRPLSAVQLEAMRLALEKAGVDSAQVELVRSWGADIRAVQAVAAALEAAGFTPLEVHRFIAPAASTALIDALSRGGIKAGAAAALVKSDGSGLAMELEPKDLADAADAMAMAGFSAHQMVRVIGSDAAAVPPLEPAGMAACRDALLAEGFTGEELEGVVLTADGSALQEGVGAVTGSPNRFIVPQQGVVPMMPGGAAVAPEASAGLVAQVGGALVEAMFTPAQIRAFLMPDVDDDEEGPQGPGGASAGNAANASSPLAPRRSVTSGAARRRLFLSARDVVVFRAVLMAAGFSAEELLHLVRTDGRGLDPDTDPDLAARAVAALAAAGFRGHEVQLFLQLRDPAPAMTPAEAGAARGALLAAGFEAEELGELLRSDGLGLMVEPEPXXXXXXXXXXXXXXXXXXXXXXXXXXXXXXXXXXXXXXXXXXXXXXXXXXXXXXXXXXXXXXXXXXXXXXXXXXXXXXXXXXXXXXXXXXXXXXXXXXXXXXXXXXXXXXXXXXXXXXXXXXXXXXXXXXXXC*
</t>
  </si>
  <si>
    <t>C_40017</t>
  </si>
  <si>
    <t xml:space="preserve">MGRDDAFSGTSRATSHAHSHAPWLVQNDEHTGFTDSDSDDDEEEEEGEEEGPEGSEGEDEDRGEEAEEEGNEEEDGLPVREVDESLLTGLPPAALRATGDGTSPVGTGDGAGAAKPRPRVKLMEPGEDGAPEPAPAKPAALPSDGASSLAAAPARSALRVGAGAAASVISRGGMSAMLPWDMEDEDEESPLARLALPPHTLAAMRAAVVRRCKGLSVKQLRQVAAHMGMPAAQVAALAAGNDAPSVAAAAPPPAKPKDTTPPLPPPPSFLGVLAATAAATGPAVGGTGSGAATVTVSGAATNTASGSATGTQNGGTAASGAAPDFSFAAPLAAAAAVGPAAPADAAKAQAAANAAATAAANAAAAAKGITTATTATTAATATAAAEDKDEGAASNSIGDRSWLPSDPQVVARLCQALSYEGFTPYQIRCFFMQPAVTAAMDAIKAARAAAAAAAPGGGAASAASGSAMNVSFSGFSAFTGITGLVAPLGDAGDDEESQLAARLDRFDHITPSLLVLIKALLRSVCGARWFLCASARFSRYLHRLLWHLAGGDALKAAATAAAAAVGADPVAAAAATAATADAATAPPPLHGVGANGAGGLVLPPALRPGSRANSRPASPSRPSGGEDGGAADRLPVLTRAGSLGRLVSAAADESPAALLPALPITSPSGAAAAVMQQHGHHHGHHHHHHHLSHHPGSPSGRPLSGGAHGGSALRTSSSLLDNLVPQQQQQQQQQQPTVGGGAGADGGGGGGGGAAAAEAAVCRLLAELLRWLEAPVGVSDRGFQQSQWSGWLAAEKVRMSAQLARLGAGGGGGGATAGASVGAPPRRSSAPLARTSEAGGPGKAGPAGEDEAAGAGSGSGFMITQLDEF*
</t>
  </si>
  <si>
    <t>C_40018</t>
  </si>
  <si>
    <t xml:space="preserve">MGEETGITDGSQARRSDGHHELLDQLALAYRREQQAKREEQALQLQHEIQHLQQQQEQLRQHIAAAQQQQQQQLAPPSPRPNPVLTALAAVAAASAARRAPLGGYPEAATTAAVAAARHALSDDSEETTMAHAADTAARVWRPPSRPSAASAAAAVAAGALVTDRANVDLHRRLGTRHEEAEMEMGMGMGTDIEMEAEVAAPLRPAYLHPHHVHQQQQQRRPFQQACRPVVSQQEPEQPRQQQQPQPQQQPQQQPQLQALPAYAAGPHAHTQLLQLLLAQRGREREWELQAREAAVAASQSAGGSTPAAGPAAAAAAQQQRQAPRREAAPAALVPVVASPAMPGADESQDAAAAAAAAVLGRLLTQLPGLGVPAEQVQELLGRLRRSPHTRDSSPPLLAGREQQPEQQREQQWEQQWGQQWEQQREQWEQEHESRAAAAKREPAPAPAPVPHISEYVKAYGITSGDVLGLLRGPDGRMHVEVNSEPIIAAARVTSGLRTRTRAPKGTGVVGAAGVGAGGSGASGAATAARKRAAPARPSPSPSSEEEEERLSGGRGEESNEEEEEDGSQGGGGGGGTRGSGAVRRGRGRAAASAARVEEEDGGESWAAGGSRRAGPAPAAAQGLPQPGFATLDAAAAFSAAAAATAAAAGGAAGAAGFPSAADDLARTYSEHVRVLEAMQVLTSFRGGGGGGGGGAGGGAKRCRLAGARDVSAAAPAADAASNLSYSYDEDE*
</t>
  </si>
  <si>
    <t>C_40019</t>
  </si>
  <si>
    <t xml:space="preserve">MSERWFRPRARRHACAELQAIAAQQRAAAAAAAAAAAAPGTPANPLPLHCVYLHYQPPGLRPGSFPGPCPPDAGKGALGSSGATQHQLPPQPLPDPPSQPQSKPQADTLQAPLKGPGPHAEAAHAQPPQQHQHHQQQLQPQPHDASAALAAALAAAASGDPLFVCGMETPRSAAAAAAAAAAAAAAAAAAAAAAADAATAVGAAGDAATAGGAAGDAEQFGCWGAVGPRLEATDSDRRGRESGRRGHGRPSAAGQLLRMALMWLGARGGGGGGGGGGGSTTPGRRRQGQWGRDVEAAAAAAEEQQQQQQQQQQQQQQHQHQHQHQHQHQHQHQHQHQHQHQHQHQHQHQHQHQHQHQHQHQHQHQHQHHHQQ*
</t>
  </si>
  <si>
    <t>C_40020</t>
  </si>
  <si>
    <t xml:space="preserve">MSDVAELDRYILAGNRSGIKLGGSACLAGSALIRDSSSSWPALAITGLLAVVGALLVGARNFWRLSLSHAEAAAADGQGLVAATAAVQSGAELTAVAPTPENAPGAATRWTAAAQLLSGSSRGGRAAARARAARADAGAVTAIGGDVESGKAGGQAFLLPVHSLHFDASSLYGRLYGNTLAAAPGGGGEAALVCGVQTPRGAAAAAAAAAAAKRGCCAASDEEAAGAVCPVCGHEAAAGDLCGFEDGCSVCGHGGSSSCTTTPAATCPNSRVDSSAAVAASQQALAAAAAPGGPLASAPSPSHAAALAVAASRAPHSATAGPSSSDSSGAGAGAGAASGSSRTGPVSAGRLVVIVQPHTILMGLQPRLQPAPNSNCGESTRNGGSTSSGGSSSEAATAAGAAGPPGSAVAAAPAAPVRGVGPHARPAPDAARLTD*
</t>
  </si>
  <si>
    <t>C_40021</t>
  </si>
  <si>
    <t xml:space="preserve">MDLQRASTCMACSTSHAQAARPRAQLFAARARPRCFVVAHANPYDIFDAMDRQFVQMDRQFDAMQRQMDREFESAFSRARDAERQAREAERQVLSDPEASRPSSSSSFRQDLLRPAPDVDITRQEERGSGYYRYYERIQITSGGGRGHGSSPPPAAASLSPAAAGPGPAALLSVAVLVGGYAALTAAFNRNYQLTSYAEQKRWLLLALWPLLFLFSPKFREQFSAAVKGERVRWNGGSGGGSRPSDGGL*
</t>
  </si>
  <si>
    <t>C_40022</t>
  </si>
  <si>
    <t xml:space="preserve">MKLPPIDAWSLSQSAVASVDPNSNGVEGTSSPQGAGDAGTVGTGPASPVAGGSGAASAGGAGGAVGAISGATRRFLTKRFSNLSFGSGPSSSAQAQVAAAALPSFTKGGGGGGVHHHPPSYGTLSGASPGAAGTPGGTVSAPGRGGPYNLAIYDVSEPLGRAAIPSPSAGGRGLNHAVSSNLTPVNASALAHTHSGGLGGGGGGGTGPNSLTSVGAGGLGASSYGLASPSVANTAVSVPLPTLRMXXXXXXXXXXXXXXXXXXXXXXXXXXXXXXXXXXXXXXXXXXXXXXXXXXTRNNSSSSSSRQQWRISIAAAAAAAAAAAAAGKTGSSTLLAICPGVPEGMRRPVWCLADYAIGARLYKGEVSSVYKAQCLSSGHKVILKVYSLNRVADNAVHTLVREIRIHSDLSHSNVLMMYGVFEEEDRLVLVLERAARGDLFKVHRALPGCRMNEEQLRVLVLAPLLDALVYLHGRGIVHRDIKPENLLLTTNWQLRVADFGAAINIAHERAVTRTGTMDYMPGAGDIYTSGDNLQQFVSSLANDNAAMNPRELRFPPFVTAGAQDFIAAALADRPGDRPTALQLLRHPWLKHSLRQAQFRQQKGAGTEAAEAQERRARGTDALGAAAAALLNAGVHTGAAGAANATNRHAYSGAAAVGGSAAATRAQLTRQGVAPPGSLSHLGAIGELEPPSRADT*
</t>
  </si>
  <si>
    <t>C_40023</t>
  </si>
  <si>
    <t xml:space="preserve">MAAAAASGAPSRFRAGDGSGAGYSGGSMYGAAVPLPHLASVLAATPGGGGGCPGAPPASPSAAAGYYSQSHAYAACSSPVGSYWPPASTSAASSGYGGYSGYGGYSDGGGSVFGGVGGISPRGSFTGGYAAAPSSPAAALCHPAGGMARASPAAAAPLQQPPQQPLQPLHSHPHLINWHRSSSGLRQQVQQAAAAAAAPVAAVAGPSSSSGHVYCGSSSIFSSTSSTPRAASGVLPPLPEAAEATGEESGEAIAAAATAAAPQPPQVQLQLQPQTSGPAPPAAPPPSPSWRRQLSSGCCGRGGGGGGGGGLPSPSAAAGSMPRSISGLNAGTAQQVAAAAAPETPAATAGAMGAPGGAAAAAAGSVHFGGSCSLRRSTEEAPGAGGGGGPTFGGALEEWEGEDVYVSHPTLSNLLQPPSPPAPVPAHAPPPHQFLQPPQSPQHQQQRRPPHRIPLLQPHLLPVLQPAHPLALPAPMLQPPQPLPWPPTPALSRHDLLQPQQEQEQLQPQPQQQPQPQPQPQPQPQDQVQELLLQEQQEAGWRVWTNQLALTPSLDADTAAAATAAAAAGADQAGEHAKDGSSGAGAGGGESSAGGGAAAQEVEDGFWTASAPAPASVSVAADTSTATTSSGEPDPQQQPQPDPQPPPQQQQQQPQQPRVLLTTATLSAGMGTGGGGGDVGGAEPAPEDGSESEAEEAAAAERAASAARAAAAVLGLGHLESAGPVSSFGGPKGSVSAAAAAEQAVAAVGMLQPQPPLPLSPLPASATSSRPQLLLQIPMAPVQLDSSQGADAPPPTCTDATAAAAAAAGSGFGASVSPFEAVMMAFHRESRSWRAGSSTRTSRSGTAGGGGGGSSISRSQQERHLVHGAHSTGRGKSLKEACFGLEAEAGRAEHDTPAVAPAAAAADGSSTAASAPDAVGDRGNSGNSRRSQLLPQPSQSQVLLQPPQLLTAPPGATCLVSGCRVVLKAYDMLHVAGALPPDLAAAWRAQLGREVALHVAAAGHPSVIKLYGAFQEEGLLVLVLERADGGDLFTRHRALPGCRMPELEAATAVLAPLLRALAFLHGRGTVHRDIKDIWSVGVLAYELLWPRRH*
</t>
  </si>
  <si>
    <t>C_40024</t>
  </si>
  <si>
    <t xml:space="preserve">MSPRRRAPRLRXXXXXXXXXXXXXXXXXXXXXXXXXXXXXXXXXXXXXXXXXXXXXXXXXXXXXXXXXXXXXXXXXXXXXXXXXXXXXXXXXXXXXXXXXXXXXXXXXXXXXXXXXXXXXXXXXXXXXXXXXXXXXXXXXXXXXXXXXXXXXXXXXXXXXXXXXXXXXXXXXXXXXXXXXXXXXXXXXXXXXXXXXXXXXXXXXXXXXXXXXXXXXXXXXXXXXXXXXXXXXXXXXXXXXXXXXXXXXXXXXXXXXXXXXXXXXXXXXXXXXRNQEWNISWGELEVLVELGLLSEEELKGCVISEFNPIRVGFKGGEDIWTQDVLNLGVHPRTLLDSLKRRFHAAGGIIFENTAFKHADVHPDGIKLSLAPGGAAAPVAVGDTNRPNGLTTGGAAPAPSGPLFWEAFPAEGGQARTTYMFAYSAAQSPLSFGGFGSMMRHLPRLARGLDQALQEDRLARPDLNWLHPYQPSLSASWLFQRSMSLAVGQVAYPPDCPHAPAYYAAAKPAPPKLKKKLFERDFRTAPEWQRLPYTHVNEILGTNFGVMGVLGDRVLKPFLQDTIQLVPLSLSMTGMMLSNPVTVSRVLMQVGPKTLVSWFAHYFALVAYSLGHVLLSPLRGVVPSYSFQRMLDALEYGSGSDYRYHAPAGPAAGAAVSAGRGAPVAAALSAAARSIDGGAATESMDGGDGGDAAGEAGAAGKSEGGSVKGRKAPKQQQPAAEPMPIPVPVAAATAAAAAMAAATMVVGLPGIGPVTLG*
</t>
  </si>
  <si>
    <t>C_40025</t>
  </si>
  <si>
    <t xml:space="preserve">MLGICGGALSGAAALSAQQQQSLSAAVAAGVSSGLAAAGTAQAVAAGGGGEGSGLQGPAATAAVSAPVAAAAAAAAAAAAVVALVVDEVVDAATAGELEAAEAAAADLTNRRSGSGGGAAEDVMYGFVRAAVMLAGGLLAAVVTDVSFAAMAGVRRRSRASAQQMGVEAGPPAAA*
</t>
  </si>
  <si>
    <t>C_40026</t>
  </si>
  <si>
    <t xml:space="preserve">MRTSGYRHSGAAGPLQVHTGVQGQDQNWVSLVGRRGVSADVLVACKALYVLEVTRARPDWSAADEGDTTFAGPE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KRGYDSLLKYYGENLNSTPSDTEFWSALAAFVERFSGAQRALVAERKEKEEREARRRQREAADAEKAKNPDGAGTGGPRSGGGGSAGGSATTSSRRLNLALAGLSPQGSGSSLGAPLQPVSFPHMPPPHSHAASYAPASHVHHAAHVPHPHHAHVQQQQQQQHPPGTPGRGTSAGSCSSAGGAAAGPGAPAAVAAAAPASAASCKAADDEKAMVAAKHASNKALASILMGAAGARRGGKDGGNGSDGGSAAGSEGGAGGPGPAGAGGGVKGPGTSFGDAATAASVAAAFSAARGGGGSGGGAAGAQNGTLDARPSSLAGWLPPPPPGSDGGSAAGAAAAAAAAAAAAAAGGGAGAAAAAAAAAALRERHEDWSIRIAVEDLMQGMLDDLAYGLLDGD*
</t>
  </si>
  <si>
    <t>C_40027</t>
  </si>
  <si>
    <t xml:space="preserve">MAAAACFRSSAHQGPDPAFAAVVATPAPATAVAAATELVAGAAATRAATAATDLSRWNQQQQPQQQQLQQGRQRQGQQQQQGQPGRSTSTSGSSGTGSSKGGASPAPKPALTPLPMTPAPHLEPVAWEALAAVRRRLTERRSGQQPQPQTQTQTKGGEGGVGDGSGSAAGSTGAGAATAAATADDTATVAAVALLTQVRRHGYALVSFPAVALPLEVHVAALPRDTAGTAPPAEQVVAAVTRQALAFFGGDGDGDGGGGGGGGGAACGAGTPAALRRRCYSRQGGDGHKFVGYSRQGARQWFQLRRYGGRVPYPAYDSWRAEGAAAAGGRRGAGGAAAAAGAVAAAAAVEGAAAGTGGRGQQAVAPRRQEEQATAGGATTTYACPAAGGGGGGGGDGGSGGGGGGGGGSGGGGSGGGGSGVADVATCSGNGTTTNDAPTSCTAAMPAGFEPPPGASTAAFEESFVQLFEICRTAAVMCLAGLAAGLAAEAAIGGGGGGSGGGGGPGQHQPAPAEAEAAAVAFFEWIETELLDPPNHLPWRPVAAQRLMTPGAATPAAAGAPEQAAVADAGGIASTAIEALQAAQGGSQDGHPEQAAEADPAPQSADPRAEAPGRPGSTSDAHSLEVFGSDVLRVYQYWRPAGAALPGLVDPATGLHADMGLVTVAPLASLPGLVALRRSDGGAFVDVEGGLLAAAAAEAEAGPDAAGRRLFVVFPGEALAVVARGRLAANVHFVDERYMGVPRISMPFFCRPRPAAVIAPPPAAVAAAMEVLGLTQPPSPPLQPSPLQPSPPLQPSLPLQPSPLLPTVAAAAAAEGPVVQPASIRASGRGGGGGGAGGHSDGGGSSGPGAGKDNASHRNEGYIYSISSRFATNCIGALCVSGGMEGRS*
</t>
  </si>
  <si>
    <t>C_40028</t>
  </si>
  <si>
    <t xml:space="preserve">MQVTMKSSAVSGQRVGGARVATRSVRRAQLQVVASSRKQMGRWRSIDAGVDASDDQQDITRGREMVDDLFQGGFGAGGTHNAVLSSQEYLSQSRASFNNIEDGFYISPAFLDKMTIHIAKNFMDLPKIKVPLILGIWGGKGQGKTFQCALAYKKLGIAPIVMSAGELESGNAGEPAKLIRTRYREASDIIKKGRMCSLFINDLDAGAGRMGDTTQYTVNNQMVNATLMNIADNPTNVQLPGVYKNEEIPRVPIVCTGNDFSTLYAPLIRDGRMEKYYWNPTREDRIGVCMGIFQEDNVQRREVENLVDTFPGQSIDFFGALRARVYDDMVRQWITDTGVDKIGQQLVNARQKVAMPKVSMDLNVLIKYGKSLVDEQENVKRVQLADAYLSGAELAGHGGSSLPEAYSR*
</t>
  </si>
  <si>
    <t>C_40029</t>
  </si>
  <si>
    <t xml:space="preserve">MLRNVEGSDVQVQGTNDDAQVSKLSCSRMGYFRDEFIQFFVRRASRRSPLINRGYYSRHAALRQLLEQFITAARAAGKQPQVLVLGAGFDTTWFQLAKDAGGRPPYRCLEVDFKEVTQRKAAIIAKEPALHGLLQQAAVAAAAAEPAGAGEEAAAPETAAAQPEAASCSAGAGKAAAAADGSGSSSSGSGAGAVHIDAAAGSVHSPCYSLAPVDLRDLGALEAAAAAAGFDTQAPTYILSECVLVYMDPAQSSPVVGWAGRTFPNALMAIYEQIRPDDAFGRQMVCNLAERGCPLKGLPATPTLQAHCDRLTAGGWAAADARSMDSLYRTFLPHEERQRAERLEIFDELEEWHMIQGHQCGVGCE*
</t>
  </si>
  <si>
    <t>C_40030</t>
  </si>
  <si>
    <t xml:space="preserve">PPPHPPHAATLAGSPSLTAPLYSPVAASCSPAASPPARPAPPLPPAPGPAAPPPPALAAITPHPAGPVSQPGRAWAPRWAPGPRTALQRHPRCLPPHYHRRHRLPPAATVFRPAAQPGPLAAIYTTLPRPVLSRPPAPARTVSPSPPRTLPAAQAGPPRPPVQSPPPAASRAAPTAAARGPLRGSCTCPNPPPASPGPPAVGTVPAPRPALGPRQRPPAANPH*
</t>
  </si>
  <si>
    <t>C_40031</t>
  </si>
  <si>
    <t xml:space="preserve">AASGSDSCAAGGPGAAVGFGVGAATQGTALASGTGAQLGLRGSAGAQPGLSRGSAGAQPGLSRGSAGAQP
</t>
  </si>
  <si>
    <t>C_40032</t>
  </si>
  <si>
    <t xml:space="preserve">MTSDGATAEVTAKALSCAGPTGHLGRGAVGTERLKEHPERREVLAAEGMDVADHPDHADRRQDRPAHSRSRSPRLPRHKDQSGADHAPGLQSGHGHTIGLGPSGAAAESFGGRGDDDDDDGDGAKRQLRAAGTAAHDQPDLHDSRRRSSGSGGRTHSRSRSRSLSRDGAAGAASGGEDRKLGLHRETDRERVSKRREDQEHEEEGGSEGPERRGHKRDQPDRRGSRSRSRSGSLGREREQERERERERSHVRDRDQETQRGRERERERDLERDRAPKRPHAEATLNGRAAAPAPAGAADARAAAGHRVSGGGAGAPGAHAAAPSHSRLLVSFSDELNEEGGLGDGGAGGGGRRRSNGGGGMGYGGGNINLSSLTTAAPGVGMGASRRVRARCETNGYS*
</t>
  </si>
  <si>
    <t>C_40033</t>
  </si>
  <si>
    <t xml:space="preserve">PQPRPTYAPCPSSPATQPPRRPHAYVPHAASHTTPTAFPQPHLPQHWNPTASATDPHVRPAPSPPH
</t>
  </si>
  <si>
    <t>C_40034</t>
  </si>
  <si>
    <t xml:space="preserve">MAGDFAAFEAKMKAANLSQAAIAAFKKNYDQLVAGVTGMVAEADISSADGLPYLTSLPHVSPADAKSLLSATAVLKLNGGLGTSMGLEKAKSLLVVKDGKTFLDLICEQVKHMRATYGSQVVFTLMNSFSTSDDTRAFLAAAHPDLLQEPLIELLQNKSPKVDAASLSPASYPAQPDMEWCPPGHGDIYPSLLGSGMLDALAGQGIKYLFVSNSDNLGATLDLDLLHYFATSNKAFLMEVCERTAADKKGGHLCVRKADGRLMLRESAMCPDADKKAFEDIAKHK*
</t>
  </si>
  <si>
    <t>C_40035</t>
  </si>
  <si>
    <t xml:space="preserve">MRSQLLRFLTRAPAGFSQEGLQALRAGLTSGEASGLLQSSAFGRQNESAAPRGLGFGKMALPLSFQGHLMSTLASANGDDKKEPTTGALAQQPQVPNALAALPPRGTRTMGSHAAGHQTAKEFYMEHIGKRHPFHVLPPSPWPMLAGWGTYVSCLGMAAWFHNMPTGGALMAFGMANIAWTAITWWRDCAIEGDMGMHTEVVRKNFISGMWAFIVSEALLFVGLLWACLHLGMSPSVALQMQWPPVGIEPIGWDKRALVMSAVLAASYYSANVAMVAKDPKVVMGALATTIGLGAMFLADQYLEYNETPFTITDSPYGTTFFVTTGFHGMHVLLGSLYLTAALMMYKRTHNAGAALKSSILYWHFVDIVWIAVYGIIYVGQY*
</t>
  </si>
  <si>
    <t>C_40036</t>
  </si>
  <si>
    <t xml:space="preserve">MILAFIKSLFATMAAALVPCAPGSSFVTLSFSDVVMQPVQQPQEQAQPVQSSANKQEPQPQPQPQPQPPPPKQLTVDRAVLWHASTVLRAMFEDTCSGGGGSGKDGFRSFVAGGSGRGGSCNGPAAVQLSGDRPEDWEVALRLIQADGGALQLVTWENVAQLCRLADKYDIAHLRQGCALFLNTNVLTLTLTAPLASPQNLLHAASLVERYLHQVPHSTQAVQRQLHAALSHLTPSPYYHKVVDLWPSKDAASALLVVELADSAEYRDIVTSNLQERIQAARLGALTTVLKRFCRA*
</t>
  </si>
  <si>
    <t>C_40037</t>
  </si>
  <si>
    <t xml:space="preserve">MFEDTCSGGGGGGGRKGGGGGGCSSPAAVLQLSGDRPEDWEVALRLLHTIGEALDLVTWDNVVPLCRLADKYDIARLRHDCAWFLSANVSKLTLTEPLASPQNLLHAASLVERYLHQVPCSTQPVREQLDSVIGQLAPHSNHRSSEKVVILWYGKLPVSGLQLAQLAASAEYPDIVAPELQKRIQETTLAALTTVLNTCLRP*
</t>
  </si>
  <si>
    <t>C_40038</t>
  </si>
  <si>
    <t xml:space="preserve">MGLAFAASPTCPGASLRRATLSDCSQRLLRGSHAVVRSAAGASLPPGRVVLAADRAQQQSPGRLGAQAGNGAERGVDVARERSTVATAAAMATSLPATEQVVAPAGAVVKAPVVKPVRRPEPVFVPVPEDVITDFEHKLEADLQTVGVTLTAILGVIIFWRGVWALLDHFIGDSVVGDICCIIVGLTIVLYIRLSGMKIASFWPPS*
</t>
  </si>
  <si>
    <t>C_40039</t>
  </si>
  <si>
    <t xml:space="preserve">MQLMFAKQALHALAERQAAAAAEAEQKKMEALLAAEQQRLQQHLSAQAQRQQQQQQQQQQHAQADSYSDDDRRGGSGSYHSASDAVHERDTRRGRGSSSRHRDPPGPSHHARHHQHNHPHRHYHQPQYAQPHGGIYRRYGAAAAAVGGGDTALPRGAVTAEALSALLAAMQSHGLDLTTSPPPPSQPPPPAPAPKAVVASVQTEPAAEEEEGTAAGSGAARRRGKAGAAGAARDRDLSASGRRGAGSRAVADEDGDEEGEVAAPASQPQQQQQQYVLLPDGTVGLLNSIVKPAVLQPKPQQPAMAMMPPGGVPLGPYGAAYPHPATTPALLSSVGGGGGGGTGSAAAGGNTGHSPMPPPPYPSPYPPPHSPYFDPYGYHHHPAYPPAPPPPSPYHPYHPYDPYASPCGAPPPPPPYYRTGSAGXXXXXXXXXXXXXXXXXXXXXXXXXXXXXXXXXXXXXXXXXXXXXXXXXXXXXXXXXXXXXXXXXXXXXXXXXXXXXXXXXXXXXXXXXXXXXXRDSPASFRDLARGASASSMAMSPLGSASGRFNGSYADSPTASITSVRVPPAASGPSNSGPGPGRSTFPSASAPEPHLRAAAAAAAGAGATAEASEGSISSEEGSLQLLRAAQSPVVGSGGRRRHDGDAGGGAGGGGGGAGGQEQPDTPSSRKPSIVIPPSSYQVPRSGPLGEAAAKLLSPNSTLYGGGPPVTTSSLVGRSSPSPATTDTAPAPFGAGAVTGSTFTSAVPTSGTTASIVYGSSMTSALYGTGGAISAPGSGASMGPGPSAFGGGGSGVGSAPITVGMGSGTLAMGLPRTDSISSMGSGGASGGYAVGGGGGGGGSGGAALALTSAILDAPAGRSVSMSATTAGYGAASVQGLNQLGLGGELSSTGSAPPPGTGAGLGGGAGGGGSFRSSGLGPSFSSLGGSVSASGGAPQGYPSLGSASSVGSASTGGGGGGGTGGGGGGTGGGGGAVAAGFGSVVGSGSVTVGGGGGGSGSYGGAPSTRSGPSVSQSGGIGPSRLSHMSNAEDGYSPRTRSRVQLMGNDDLHEILSPRSTTGSGQNLPSLAAIAALPSAGGATSSGGNGGGGALGNPVPELVLPPHMASASASGGLQAAAQTVSSPGALGGHGTAAGPELAQRDSGAAPVGALAGMAGDALAAALSPHSSRAGGGGGAGGGGGGGLLSPTSPGGEEFSLNVRDAAAEALRSPSPGAVAAAAAAGGGGGVSGALFSPGGGAASSPGDTALARIGSAGTTATVPSEAGASPSSFGGGGGPGGYSSTTVSPSGAAVLMAAAMGHSSTLESSYGDSFVRIGSMPHGVGAGMSVSGPNMTGMGSGMGSGMGSGLGILGLGSGGFSGMGGAGGGGGGMGMGGMVVPGPIGVGGPGSAGMGASPFAGAGVGAGAFAGAGAGGHPAAQAQQYPTGGLHGPVDPLASPPKSPASAARSPKGGGGGSSGGGAFGGGPSGATSSAPSMSGPSSTSGRVGPGAGGGGGGGGGGGGAAAPLMQAGALALRMGGGSSSGKAPGSGGGGAGDGSGYGSEVPSPLGKAASTRSAASSSSFASTVGPGMGLGGGGIGMGTGAGAGASGGVKMVGNSKSARFPSAAGAPLAPLPSAKRSSATGGAGGAAAGVRAALIANKALNRGGEFDSDDDDEEGGDGLGATGFGSSLSGLGLGGGGGTGPSTGGGYGRVSGGSLLGMGGAGGASGVLTGGPSRSSVGGTGLGSLTGSARASPPAVSAQASRTSLAIGNAADDDEFNF*
</t>
  </si>
  <si>
    <t>C_40040</t>
  </si>
  <si>
    <t xml:space="preserve">MGGICSTARSTQVAPVPGADGGKGKAPVGGSSAGALATPAPLGPAPKLAPLKAKLAPLDTIGSSGSTTSALAQKLLQSPVSKPSTPTAVQRRLRRTFVDDDLPPLPPKLATVGKGVSLRGLRKVRDAIRAHFGPERYASVSTAEVCSVWVTPLTAKHGRCRLVEVPGLLDPGGGDVARPLYFLTHXXXXXXXXXXXXXXXXXRGRQGRVEFLSSAXXXXXXXXXXXXXXXXXXXXXXXXXXXXXXXXXXXXXXXXXXXXXXXXXXXXXXXXXXXXXXXXXXXXXXXXXXXXXXXXXXXXXXXXXXXXXXXXXXXXXXXXXXXXXXXXXXXXXXXXXXXXXXXXXXXXXXXXXXXXXXXXXXXXXXXXXXXXXXXXXXXXXXXXXASRQWPCNPASRAWCVFEWAHTLAAHGPDGLHMALAPAERAAVFRDLDVEAANCFRPEDKEMIMKEAVFAAGYGPNLIRALGAMPPGAATRLSRDALRWLRARQHDIAAAPAAATVLRTACMSPTSSELYRLAAAAGGGGGGWRTALAVPPQDVWPADIAVLKRLAGGHGAEVCVWSVPTGKVAAALAGHGANVLGVAWCGADGGRRLASCGWDNTVKVWDTRNNKCMATLSGHTELVRSIAWSPDGRRLASASSDCTLRIWDTTSTAAGGNSMGPAAAGLGLGGAGAAAAVAAAAAAGGVRCAAVVRGTEWVTAVCFSPDGRSIAAGNVGKELRLLDVAACEAEHAAATTAPTAGGAAGSGSAGQVLLQSSSLTRRGGNPRLAHLAHPAVSHSSAAADFSDDASSAPASPSGAGAAAAAAAAPFANSAAHAHTADVTCLAVSPDGRLIASASEDRTMHLASCSHDLSVRVWQVDTELVGGGGGGGGGVGGGGEGPLKARCVAELTGHTDRVRSVAWSPAGGGALASGAEDNHVRLWAVGGGSGGGSSSSSSSVATLWGHGNYVTCVAYCPATSGGSGRSKTGRGSGSGSGSDQELLASGSQDNTIRLWDTASRRCVRVLSGHDHYVAALAFSSCGAFLASASLDQSLRLGGRGQGEPGEGGASVLATGSALGRRVWEVEAGGREGRCTAELWGHAGPVYCVAWVPAAAAAAAAAAGGRAAATLRVKGGKGNDKGQSGKAGAALVSGAADNVIRLWRRQ*
</t>
  </si>
  <si>
    <t>C_40041</t>
  </si>
  <si>
    <t xml:space="preserve">MPHTPFPDPKKYTRIRELLEMQIQIKEMRKALDEQALQKIETEDAPGAGGAGGGGEEGGGEDLGPDVPDEDLDVE*
</t>
  </si>
  <si>
    <t>C_40042</t>
  </si>
  <si>
    <t xml:space="preserve">MAAAHGFNVADFTGLWEEYVSMHGDPLRRQQQQQPPQPQQQQQQQGGMWFSRYPRAIKLSYNASRLANPLGPAAMWTVLKAAAGSPTPCWLDKLDVVLQLPSGGDEAAAAAVPAKLAALPILLSEPALPILLSDVVSDAMSAPDGLARVRLLWEQRGWRLVEGSSLEFALEKAGARGDTAAISYLFDNLGAQVEQPVDDGECAPTVLVGPAKGGHLSALQLLASHGVRCNGETFAHVAWYAAARGHLHILAYLLGGEAPPPLLLQPPPGPWADSALLVYKAAKGDVPTIRALARLRFCGPGCRKALLLLLEDPAVPLSELRWLLEGEGDTREAGGGGGAAEAAAGAAGPSAGGQAPAVALEPGPVARWALRDEAWWQQALEAAGRRGPGEAAEEVLAWLQGWRQANEDLQLPDYTFLSDSDSNGDNDSDSDSDDDSDSDSDGDSDSDSDGDSDSDGDGDGDGDGDGDGDGDGDGDGDGDGDGDDNE*
</t>
  </si>
  <si>
    <t>C_40043</t>
  </si>
  <si>
    <t xml:space="preserve">MMRQKQSGDPKFSFLSGGEGGDFFRWSLYTGVYQLPGDRPLPPGMYPPHTAAAGPAPGLPPPAAVAAPPSAQPPHYQPAPPHPGHPPQPVIGAMLAAAFNTAGRGEDTRARLDKILRFWGDKHVYDSDTMGMIEDAAFNTDDPATLLPPLPAPFVVPQQQQQQQAEPAAGRWGPQVPQQQQQQQQQQQQPQVAAAGPWGAPAAVQTGGGGWGAPQQQQPAVAAGGWGPAAGQPPPYGHPQVPYGAPPGASPWGAPPPGAYPPPAAHLAPPPHLAPQGMPMGGPPPGYMTQQQPGMPQAAAPTPMSLQAKAAAIAAELAAAAAAAAAAAATVGVVPLGNTKPVAPLPGPDMSGVPVPSTNFPPGLIPQLVKEKNKCEVPYTPMDQADIERAGLPAMPEKDSHLLARLDRFYADLREYRPGLSRADLEDDIRGGKLRSRSEEPEDGEGGGRRRRERYTGPLNDGSFAGGQNVSKYAGLGATTAEEPSQQGGGASLEDMYSQYRQVRSGSYHDMIFKSTAAAGGGRR*
</t>
  </si>
  <si>
    <t>C_40044</t>
  </si>
  <si>
    <t xml:space="preserve">MVNMLQEAGVALPSIEELEGPSRHQTRILGAAGPGAAGSGGGGGRGDWRSALGRNVHVHHPTPGEEGAAAADEAAAASPGADGAVPAPPALQGPPSPSRLMGSAPQSPTKRPPTVTGPSGSRLAGRLGAALGGAGEGGAEEMEKNPIIRRLKKLKHKVLFGKVGEKAYARYRQTLRAKTTWRDILRPNVAKGRAGAVAGGNSVPGFSELLDSAFTEEQKQEVRHYAAQLIQQAWREFKKQRQDAIMKHVREYEIGHYSNWSDDDSVATDDLPDWWGDGSDDDDDDEAGADGKKKKKKGGKKGKLPKGAKGDASFVKKRAVLLAVAGAMDEETMGEAVAAGKAKREAKKKAKAKKKKKEAGGGGGEEEEEDEEGGAGSARKGKKGKGKGKPKGKKKKGDREGGEVESEEEEEEEEQEEDEEDEEEEEEDDDDDEEDEEEEEEEEEEEEEEVASPSGRGAKWKKKFAAKASEAEEEEEGAEGGAGGKKGGTKKGAKKKGGKKGRTGGDIDGDGDGAEGEGGEGELSPSGRRRAAPGTGDGADDGAELGADGAAADPEAAAAAAGAAGADGTAAGEAGGGAAAGGRGKLSSKDSGKKGTGKKAAGKKGGKKGGKGRSRALGGGGGDGDADGESGGGTGRRHEVPDWSKVGHSAGLFEVTTDPEKRAALLARMMKEGGPEWKPAGMVADWHAASLSLYDGADPEKRAEAMARVAENHPVWKAAGAGGSGLSPYDRGLWDGPVDDKPRGKRDTSVTGPSWRPAGMAKEQYVSYYMGGLDSPSSSSTD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WRGSLGALAVFLPGGAKPWKYTVRQPDSMRLGSMWGPYQDPHVSPFLRPRGAATMGGAKAGGGATSGDEHTPRAVSDGGGAHGLSSARSLRRQASFSRRVRRATEGDEPKEGEEGGAETEGPEGAGASASASHSSPRRARSQQHLAIRRAMSARVARGQHPHPEAAAMSLPQVHIGLERSRGNVAVVPSLYVMDPDAVADAEMYGGGGGGGLDGELSTARLGGGGGGDGGLTPRGGRGPHVVELGKGFSLNGRSALSRNKSGAGGGGGAGAAEGQYGDDGGGGGDGDELGEEDELYDGEEGPSGTGGVSGLARGRVSFTVRGPPEQPDEGGDGDGDGATPLELLTGAMAHGMTSLHATLQQAAAAGGDGGDGGGGGGAGMGEAAPGGEASGYYSAAPSAEPSGLLGPSASYYSNGTGADGDGPRGSYSGGSPHRGRGGRGGGGGGGGGGSPPKRVWSARGTGAFTAAGVQPYPIDPELLRHLPAKVQAQAAARASRVRSMPGSPRRDSYGGGXXXXXXXXXXXXXXXXXXXXXXXXXXXXXXXXXXXRRRQPVHHQR*
</t>
  </si>
  <si>
    <t>C_40045</t>
  </si>
  <si>
    <t xml:space="preserve">MMTTGVGYGAAVTGATSGSAPQPFLFSQEDLPPLPAILQDPRAAEFLASRGAQMLAARRQAAKGAARPDPRALYELMFLGPRVQQQRQQQYRAATRPASPAAPAAPVVAAVTPAAVAAVAAAPAVAAPGGAPVPLSQVKLPSSHPLARMYNMHGVDPNPYGQYTWSRAGKPYGPLGPTEPPTASSSTKQQGQGQQQAGAGGGGGGGGGGTRQLPPQHQHHQHHTPSTWPESPPLGHTSAHQHQLHHNNAPASPQSTTAMSGVASPSQLPPLPPGMAPSASGANLLRRSMPAGMLGAEAQHALAVAAGGSSTSGLPQPLLPAAQPQGYYSPYVQYTVSVDPAALAAGGQQQAAVAPGGPPLLLPGGWQFPVDPLRHSRVGRQHWHLGSDECVR*
</t>
  </si>
  <si>
    <t xml:space="preserve">MAATAPEVTQTANVQTASIFCDGLDGSAANVTVYVGEALYNYLWLRKWASTRGVNLVKGRAFAGTAASGLAASHEQSSNHNSPFMEDWGVTFVNLAHLNLDGSSITDLPLSPVAPLLQCLNCSRVSAAGLTLARLTGSSGRPPFPAANGGACPAAATSPADAVAAAGLAGQRLPAYGAMYVTGASAVHLVSFTCTDVTEAHGFACTGAEVEVAAVLNDCSWDGNHGGAGAALSADAGVRLVSLAIARSRLAHNFAELGHGGALLLEGGLGSLTLTGGSIFANNSASGFGGAVAVGAAFVPGFSLPAASGTAASGAFGAADALGELVVEGGSLVQENRALLGGGGVFVNGSLGVLVVSGDGSGVSGNVADWGSGGAVLVAGRLGALTLSGGGGGGGRGGAGGGGSNGGAGGDAAVAATVAAGFCTLCGNSAYDSGGAIYVAGSTGSSTGSSSTGSGSTGSSSTGSSTGSSSTGNSAGGSSSVAAGVVIEVGYGARVEDNTAVNGAGGALCLTGAVARLRVAGPGTRLLRNAAALTGGAVMVRQGGVSGSITLADGAVVANCSARKGGAFKVEGRLTLLLLSGGGSSASGNAAFLRGGAFYVGGGLGSAVVEAGAAAEDNAAQFAGGALGVDVGLGSLTVRGAGSSISRNTATLDAGGGVWVRGDLGELKVSAAARLAENFALNAGGGVYVSGGLAGGGVWVLDGGAIDANRVSRSRGGGLAVRGNMSSLTLARGGSISGNTAGDVAPPLSAGARSHMPMAAGVWVGGAVGAIRIWDGSRISNNIARKGGAAIYVGNPDDAAGSGGSGHVGSLELTNGSCICDNLSGVIPDDGSRHAVVFIAGRAGSIRIQNSSVSRNRVPYGDSVSLPYGTTHGGALLAWQGVGSFVATAGSDLSDNAGGVEEVAARLPPLLAPGTISTNHTGSASSASSTAFPASVLTLLRSNVTDNVAVRDGGAFMFDMNVSVPLLGAATKPGATAAAAAAAAAAAAALAARPGPPLLQLRVEGSELSGNWARIGAGGAVAMLNALPSTVATAGNSSNTNSSDYSAQQQQQQQQQQQQQRRRLADVWLGFELLIVGGSQLRRNRAGDDSVRFEQSVEDVSPLAGQGGALFLWAQPTTTTTTFATTTTTLHAAAAPEDGGSRGSGNASAADSAACGGSAAQLAQQQMAAGMGSVEGAVAWPAGSRACRLYVEGATLADNQATGGYGGGAAVVNCAVAVRRSRFAGNAATLRGGGLAFADYGLPAEAVAAAAVATNGSLPSSNGSGSGSSGSSSNSTSVANAATAAVTVLRVSCVGNQAGEAGGCLAVRAAAPGASVAVQELWATANAAGSGAGVSVSGVRGSAVTADGCIFESNTAQTTGGGWATGASFPAAGGASNDATAGADIAAAAVAAVAPAVMSVRLSNCSFRGNRALLGGGAAFVPDPAVASLVQSCNFTLNSASGSGGGVAVDGSVRPGGSVIVSGCAFDFNEALVSGGAAHVLAAADGGSSSSGSGSSGSSCGGLLQLLDGCSLNSNTAGSTAGAVMVEVGFGSSSSSSSNNSSGGGSSSALALPAAGNASTDASTTTTVNTCLLQPALRLQDASVSACSAPLGGAVFVAAGAVALLNNSRLINNSATISGGAVAGVGCGALRMTGCELVGGDAKLSGGGVFVDSCGLVVVDRSVLRNNSASAGGAVHVSGLRSNASSSSSSSSSSSAGSSSSAGSSSSTGSSSSTGSSSSTGSSSSTLPVVLLHRVDMSGNRASGVFGDASLLDVNYPSYAGFLPYGSHGGAVLVSNVIGVAISGSDVASSNTAEVGSAIASTQRCDGSSSSSSSSSGVEAGGLVALAALSAAAAAQQAAAEGGLVSEAAWRAALGELRRALAARCALLTIANTHLPMSDDNGTKAEGGVALPPLPAVWMEDLRATSLEARCSLTMDGSSSSSSSGSSSGSSSDDGGISSIADMVQQSLAEMPAPNTALAVATVAAAGVPPPAAAAFAAANGSSGVAVSTISMRTRITLGTLLQMLHNCVRGGGAIASSSSSSSSSNNTSANNTNRSSVTLEASGVNSVGSGSSSSSSSTAQVAIAVSATHLRVAYVTDALLLANISGRVRPAFQTSAQAPSQQQEQQQASAVADALAAGAAAGEPSDGSSSSSSSTALAAGALAGLLVAPGGRFGLRLQLHDGLGQPVAVDIPKYDIRLDLIRMDDNASTVAGSAAGGTATAVLRGADFPVTTSYGVATWDDLEAYGWPGRHVLRARAEVSLDAVGPRAYPISTLRIPLVLVPCELGQELQQAPGSGSNGGGSDSAVVLTSCRQCRRDQLGLWNDTRPPLPSSSPPPAGASSTSTSNSSDAGAGAGAAAGVNATAAILEALAGAAAVTRDLLGLSTEAGADDACDACCVPCPDGATCAGGALLIPQPGYWHSAANSTAVHACINPAACGDGWDESEPWSKSVEATLAAADPDTLVWSQAQPALALAYAAVDIITSDPRSRLLGRYHNLPPQQSRAWAAAGYSPALTAAGAVLSLEGSSSNSSSGNGPPPPWCQLYGGGADPSSYLQLQCVEGYTGNLCATCQPGYTLGPDFDCSPCPSMARTITLGVLAFFGTVLLIVYTTFTNMAQDFEEISMKLEAEKVKRKAKKARKRAEKEQLKSVEKAAEPAEKHEEKSAMIGHDYDDDEDDFSASDVLKAIITHAQFYIIVTKLGISYPHVVTKYQAAVSAFTGAENYVAYSPTCLTPDSGPEGQASTAVALGLLTPCVATAVAALLWAASSVGHGNLNGSWRGSGLTGGPQSAERDPRVPPPPPPPPAGAAAAAAAAAAAAAATGAAGPVAESLQEEGAGRGAVPEDVATTAAGVVGIALWSSNNHAGGGSSTWLDVLMAAPQPQPPPIAAAASANGAPASTSAAASYAAAVAGAATPPAPMPVGDDDGYALQRAEKATAAQPPGGSAAAGASERAGAAAAGIRKGRGCWNWEAHKAKAHAWVIHTKDQLRHPLRGVAYADSKLPVLKQLCVLLIVASFILYPSLAQVTYMSAAIAPCRAASCRTXXXXXXXXXXXXXXXXXPLPPPPPPPSPPQVSLSIFACYELDTGAGTFPENQLTLSSDGWWLRNMNQRCYTGLHRSLYLPIGIVAVIVFCAAPPLSYFLITFVNKDRLQKPGILVQFGFLYQQYRRGWHWWGSVRQLQTLALVVVEVFGSAVSTLSQSLMLLAVLILFSMVNMACPAERSKTLRMIEFLSTAVLCLTITLSLYFIQIPDDQQLSDAAMVGPGFGFARLGG*
</t>
  </si>
  <si>
    <t>C_40047</t>
  </si>
  <si>
    <t xml:space="preserve">MPRTPFSRSVASQLASALEANLTQTSEPFAAPLWNAARPRMMSTIARSEGLLARSAAAPVGALKPCSCGKAVCAGHCSCGRAFCPGGHSNSLSTSTAAQNQPAWATDARAPGLAERLAEVTKHFPTSLSVDDFMARVEVALAGYGFTGDNSIAMSNLCRDESCLILEDKIEAAFGSCFSTHGLGGVLTCGVIGMKAGLSHSPVVGGKERYVFFSFPHIAIDSDGKVGAVSRPNRPGASAACGALIACMGDLKRDGLEANCKQPGVHDPLEPEYSILKQRIARRLAYEKINPLDCSLVDVTKAAERVISADLEYLISKAVDPKKADYAVFTGVQIHNWAADLNNTDVPSLEFVGVGKSYVVVNGEKVHLDLEKVPALSPRQLQILASASASEGKAATAASTGKLVQEIPREYLMRRLGGAMSRSHSDGAAPAWGSYVRKASLNDPHAGAPQMDHPFEATAAPKEDAGASTTSFFWGKKK*
</t>
  </si>
  <si>
    <t>C_40048</t>
  </si>
  <si>
    <t xml:space="preserve">MPAVKRFVVPAVKRWVRKWSRAVLEVQLPPALAADDDDDDEEEDDDDEEEEVRSGPGMGSKADAGARVFKALASLMTAALMGWRELPHTEGDMGGLAVPAGLLDRANVKATALVQTWKARGLHPVQAGQQRLLDRDPLLLVSAAADLLRDILPRHRWLVSEDRRLRTAAPPPPRGELVKAKFAARRTKPFSLVVEASLMPLHVPITNTVLQRNAWDGWEFAGFLRTDGAAACVALKKATAAGGSGTDSSPSRGRAGSRNYLASHRTATVAGHEPRTSGVAQMARLLGLPSPHCSDGGDGNSGDGSGSSGGSGDSSDGVGGGRNGGQTGRQLWQQARLKEQPALKRCQAGIPSAQVASAADHELRIRYLYSGGGVDAAAAAGSAPAPVQQYGLWHLLRFYRQWGQRQSRLTVHVRTQKVLEHTAQQLAGGRPKEEVIVGWGNANTGYGGCISRLGRGPNRALLRLLVDKYAHLGRDVNSATNIRHALVEMLLGHKRPSSLQTGGGSGGGGGGSGSGGGGSGSGSGGSGSGGGGSGSGGGACAHLGSGGGGKGHEEEESAAPPKKRRKRAG*
</t>
  </si>
  <si>
    <t>C_40049</t>
  </si>
  <si>
    <t xml:space="preserve">MRCTPQLLCSFAPPGEGGCTLEHGSDVFGRLAWGGGPELLLAATTKQHVYLFSLAPFFAGPAAALPRCARPGTLLPPPSTAYALVGLYRTAMPALALDWTQLGYGGGGYGGGFGGAPMDEAVCVWAVDGLAAVVLSGLPRGAVSAAAGGAGGGAKATTASPKAVLWGRDTRSVCWVQPAK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PGLPSLISCCTTSLACLVDAELASASGSSSSSSSSSSSSSSSSSAAGSSSSSSGSGGYLAGTPRVPCLMSGTVDGYVQFWRPATGHIRGGCDGVGGLELVQSAACRPPGAADAEVYDWQASPSGGAAGPRPRVGEEEGLRSGRSSSSGVNGGGGGPGGGGGGRGAGMVVAVALDEMSGYAAAATTCGEGEAEEAIHIWRLRDEDDDEDDGADGEAESSMSTDSADGSGGAAAVRSYRQRGGGPSTYGTYELETVVPVVDTVSALSWLPAAGLSACLAVGFASGRVALLARDRAGEWEELASYGGAAAVAAFGSTAAGGGVAVAAGNHLLCFSNTLDCSDPARQQQPSLAALAADLNGPLPPYHPGSVHALVAKGRLSTACHVLRRLLAWLRDGSSSGSGDGGSGSEEGGDKDGGEDGDKAAGQAEGAAPGRGKGRSTGAGDRDREGEGGQGAAAAASRRRHRPPLVIDLPELLLAPDAATAATAATAPSSAVAFGSGTSAAPGSVGLLSSGNNSSASGGYGSTASGLAAVGPSGGLAAERGDRRLMPQPSEAGTGGGAGGLLRTPGASSSLLFTPATTLMTPMGSTPRLYGQPSVTGGAGAAGVPPGGSSSVGIGSSSSSSTGWVSFPRVPDPVTPADPALPELLLSPDEVLQLHRLLGQDPPTAEQGAVDAFGLPTAPVAVAPPAAAAAAGPAKRXXXXXXXXXXXXXXXXXGASTGAGAGAGAGASQHQVPHFAVHEAWRVRADSAHTLAAASLDCYSPCATTAGGGAHGGSSGSGPHKVTVWWPAPPSANHGHHADVDSAAGRGRSAGGADGSSVGAEVVRHPVRVLGGLASAGAVGSGPGGMGAAAPLLPESSEGSWFGLGGGGGGGGVASPSPGLASPEGSIRGVPQLQRPQAQKGHQLAHSLSGVPPGVGGGAIPAGYAAATGVMRSASGMPSLPPPSYAQLYPISAGAAPGAAGSPAPMQPPAPLPPLMRGGATNTPPASPMSYAPPHPQQQQQQQQPGHPHQQLQQPGQQAPGQQGPGGPQHDGARRGRGGDGEGSATPPGWGVFEAPWDVLAVEGDKCRAVAVMRAGRGGGEGGVAGVEEAQLPFAVATAKSGVVGGLLGPPALLPPPPRAAAGPSSLFMGLVQSVLHHVRWTPDPWAMMSGDFAAESSTGDNAAAAGAAAATAGGGGGGGGAGGGGGGHSGSGGPGSGAPSAGSSAHSMGQGVGVGLGRAGGLVQGSGAGGGGGGGGGGGYGGAGGVSGTATLALVPHPERDVFLSGSNNLMVYQWRFGEPLAHMGYAPCPEPAPGAAGIASAAAARARSAPGPHGGPPGGGAVAAAVAGVLDLSPPHWGHAAALRYSSPGGGRFVGIGEGGLVAMWRADVSGPGGLGYADWTHHCVGRHGRDVCFVGDSSSQVLVAGQGDRGGLVGWWDSLAPPGAASSCCVAEIRGRRTAATALALLRPDAGGVLVFGDESGELVATDLRMMAAREFIWTLPRAHAAAVTSIAQWGPGAAGQVNLPPLPPDSPWAAGGGLGAAAGVQHYSPPTQAKLCNLLVSGSKDGSLVLVDISSGRVVAAAERAHASQRTGLPGLLAAASAAAAGGPKPVDRSVARRSRPPNAAGVAVGGLACLPDAGVVSCGADGVVRYHPLAPQLLDLRGR*
</t>
  </si>
  <si>
    <t xml:space="preserve">MGPLLLRPRVCARLPGLTALDLTGLTEGWPGDAARQAAVYAALAAACPALTDLCLPHCSAAEGLAGGGTGAGGRRAAAAGAGAATGSVPERSEAGEGAGAAGEASAEHAGAGAGAGAGAGCGLAASLTRLAVRRQPRDHDRYLTRRAAAAVAALRRLAALTLCDVEDAMDVGHQPHCPAGAGAGTGGGAEGSSNGSKVGFGAGEGVRDGSSSSSSSSGGSGGIGGCGGSIGGGGGRRAATEVLLPRGTTRSLAPVAAAAAAAAAAANATRRDLDYTMGRPQAQVVMTQARKQQQQQLGSSGSPQQQQQHLTGGGSGGSYTIPAQRGPSGGGGSPALPPRPTVVRTAAANANAAAAAVQMHRQLNLAYGSPGASGGGAAGRAISAPRDLHQHHQHSHNGHNQHQHQHQHHHSSGAAAGHTRSEARVPAVTAAPALLTAPGRHGGDGGGGGGGLDAKGPAGITDRYAQSMSQSELVRWNDRVARLEAEINAEKERRKHFEAELKKVQAVTGGAGGGGGAKAGAGAGHAAGVGRGGATVAASGGGAASSRGATAGAGGGVREALQYV*
</t>
  </si>
  <si>
    <t>C_40051</t>
  </si>
  <si>
    <t xml:space="preserve">MRLPGRPLAARLAHLDTQFVEVVTACLRLDPAARASADQLLRLPYFDDVRHVMAGNDTLLRLYDDLMYERCGCGTQPRAAGTATLARQHSLSATSFSATSSRSSISSGGSCEGVSGGAAAGVSGGAGGRASGSSISLGSPDCGSGLVSPVVPAGASPGVVLAAASAAAAAAAAACSVSPVLTPLQQQLQRQQQQQQQQQQQQQQRRAATATAVPREQQPTAEPLACHLTHTHLPVPPQLRHLGTTSPPASPVAVAAVPAVSPAFHKTSEPGALEAAAKAAVGSQGQGQGRGRGMRRVCTSMDVTEAGAAAAAAKQRSQLQQPQPREQQEPGAAAKAPYLRARAGGAVVTAGAVGASFTAAAAAAASAIAAARSREDAAAISLVSTPTRLPPLDECAAFTSHHDAVGGSDGGGGCGSGEETTLMHKHSGASLALTGTGGCAGAYAAAFCSADGEQQSVGAKAAAAHDSAALQALQPQLQLLPHTRYLMAAAGDEDPTCMGPIWPAKPAADLSPNSPPPHVPAPGLARACSDGFANSALAPSRSTTCIATACAGSDTAAATAAGNDASARTTPFAAAGAGGPAIGPSAAASGVTARAMFLRRRPDLCVFGDNSDDDEEDEVLTPRGTAAGARAQRAHVPHPDPELCCLPEADGLGPFGAPSRSWGSGQVPSSQGAAAAAPPPSLPPRFGARHHGSMPLLLPQRRGTLLGFVPEPPSGDAASVAAVLTRTISTAEHSGGGGSRPGRSNAVLATLPVDAGSALPAHSDGMMGPGTGLLHPRASQLQQGSPTMSLSAQQQLQLQPSASRQLPAAAAFPAAPGQLPAPAAGALSPPAHPASATTTGRLNHRLSLSQASTGAAGSTAAAALGSCPAVSPGASGAAIVRAATVSRADSSSGRAATAAQAGMLRQTSRGTFGSQPLTIAGASSAALDSSACGSYTPGYGLGMGLDGEYGGYSGAGSAVTTAMTMTTTAAAVVAAAAAAAAGFYCTGGLGPSASGSGGGGSCVLRDRGQCPLLPCGSDSSCHNYFVSC*
</t>
  </si>
  <si>
    <t>C_40052</t>
  </si>
  <si>
    <t xml:space="preserve">MSSDAMTINESLMEVEHTPAVHKRILDILPGISGGVARVMIGQPFDTIKVRLQVLGQGTALAAKLPPSEVYKDSMDCIRKMIKSEGPLSFYKGTVAPLVGNMVLLGIHFPVFSAVRKQLEGDDHYSNFSHANVLLSGAAAGAAGSLISAPVELVRTKMQMQRRAALAGTVAAGAAASAGAEEFYKGSLDCFKQVMSKHGIKGLYRGFTSTILRDMQGYAWFFLGYEATVNHFLQNAGPGVHTKADLNYLQVMAAGVVAGFGLWGSMFPIDTIKSKLQADSFAKPQYSSTMDCLKKVLASEGQAGLWRGFSAAMYRAIPVNAGIFLAVEGTRQGIKWYEENVEHIYGGVIGPATPTAAQ*
</t>
  </si>
  <si>
    <t>C_40053</t>
  </si>
  <si>
    <t xml:space="preserve">MPAPAQHLDPKEVKAKPPPFSLPPPHPPRTPPQTSSNNVPGPPRWTPRCPKPETADTVRIPALASPHYPPRPVTVHSPLRWILTRPYLAMMPSYIECTALSSLTTSRVGRPVALLVRSAPPAPGPPPPPPPPPPPPPPPPPSPPSSIPPPFWADFSSLPPGTHPPAPAVPPCSPPVPPPQYRPP
</t>
  </si>
  <si>
    <t>C_40054</t>
  </si>
  <si>
    <t xml:space="preserve">MATSWRSLTPDVMRNIASRLDPNEAAAALKLVSSETEAALRDSYNIIKVGREGSCDGHALGPTFLAHWSRPDPWRSLSHAKRLRLLHLAASSHHPAALDVALEYADVGLSSVVVANVMAVAAGAGDLAACQRLLEESCDDEGLDGSAACAAARGGHLSILQWAVETGASTDHATIGKLALATSSRDGNTSVGGKGGAAGQAADWDFEDVFSHHRARYHRGGESEDEEEEEEEEQEEERPSGAASGAALSTCQLPEWASMSIFTSMLKAAASGGHAHMLQRLLDPGGLYAELLQKRRWRKVERGTRLQILYAMAVACPEETLRRCYSKLAPMSLRSPAAQPANPDATDDEDAGGQRWPVTKAAPSPPSWHGLLEAERLQQQARLVCRAVFSATPDWKAKASFLVAKLNQPRQPKQQRRTWADSSCLGSHRAAAGVSLSRVMRGGAAAAGGAGGSTGGGQRGGAGGSAGCSAGGGAGGSAGCSAGGGAGSGIAGASAGGGAAGASAGGGTGGGADGSVAGGVKGCTAEDAPLTVSAALREEVMRLLWNQELQEVVARVPDACTRWRWLVALGLPETPEKEGHWWHWQIAKAAAAAGNVTALDELLSPWRQRMEAEEAAALLWGKASSARMLELGLAAVGGGHVPVLALLRERFGPDVLQSRCLWQAAAKHSVNVLPFLILNEVASDTSVGGGAPGAEGPADGKVGVHGAGGLTVVLSSDDDSGSEEVEMGGGGGSRGNDTQREWKGIIRDAARNGAGLPVLLHIHERHGVAPGLMDAAKSGDVEALEWTASLHVAQQMREQERANEDAANFGWCRCSVRASDWLRELVIKGKFAAADWFLCRGLVKPELARRRGRPSSAAAAAAAAAAVAAASGGAWQGGSLSVQLLTALLPDMHETAKEAEKHDKLALSLVLTSMAPCGAEWWIECCVRYWGSRPLLGLASATGARVCYWGSRPLLGLASATGARVRYWGSRPLLGLASATGARVRYWGSRPLRAPPPPPPRLGVGRAPAEADATDGAAGEGAAGVGGDAVTATAVNLRQSSGVAALMNSSNGALHGVSTSSGASPGKAQGKDKSGGAAAAAGLTAAPMDSAAAAKLWAELVWYAEELALPQPGVCHVHWLRRMRVKAAEAALQQLRRQHAPAPPQAASPTTSTAAAAAPAAAPAYAFDGEHGAGTALAGTKRRRSSTGAKPPLPPPAAVAAAGLDVELVAAERELARARAELLKDPPQEHIQRARARARKAMGGQAQLLLFHQREHRSSGSDSESSGA*
</t>
  </si>
  <si>
    <t>C_40055</t>
  </si>
  <si>
    <t xml:space="preserve">MTAQVLQLYLDDEDGDDDSESGPGGNAGAGGSSERARVRRRLKLEQTAGWPSISSGLALMQAFALQPWNPPTSNNVFAAALAGRSVWQLANEFLVRGTFWGLISGGVAAALSGADTSDGLLFYGKVFGGQEVITYVSGLALVALALPGALWEARNARNFVRASVVGPVRDAAIFCTGNGVDEPAYCDPAGFAMMAARRPGNAAFVADVVTRTRAWRSGPQSSFSSVSSLSSMDAVGGEEAAAAANAAAAATSSGGATAQSAAAADIAARQQAQAQLQAPSGSSSSNGNSVTVAAASSNSSSGHNLNDGYGSGTDSDDGDGSSSGSQQLLPGMGPTLKASSTEFEWDSEDMGVLLRVETLQDKLAFAAALYFQLLAAFAINGAFLASDGNLLASFAAAWLLRTGPLLLAEAHARTGGSAYATLPDYQGKKGGGR*
</t>
  </si>
  <si>
    <t>C_40056</t>
  </si>
  <si>
    <t xml:space="preserve">MQVLHRDIKPPNVLLDPDGSIRLCDFGFARRVDDPRDSLGARRGAAAAAAAAVAEAQAADAADEHTTAGGCGGAAASSTSTSGGGRRVYELQYEDLTKYVVTRAYRAPEVLLSQPYGQAADVWALGCTLAEMATGRTLLPGTSSLDQLWRCLGALPAEPWPATVAAAVAALDRLDPVQLGGSLTQEQLRPVRLPGRPLAARLAHLDTQFVEVVTACLRLDPATRASADQLLRLPYFDDVRHVMAGNDTLVRLYDKEMTSLAAVPGSAGGAAAATAVAAKAAAPSAAPGVAVLAAPHASSSTAVTAAQITAYSGQLR*
</t>
  </si>
  <si>
    <t>C_40057</t>
  </si>
  <si>
    <t xml:space="preserve">MPTSKARTPDTALHRVAKQLTGGRPKEEVVVGWGSWAFQGGKGGSPISVRGGRAPTGRLIKLLRERYAKHVFIIDEYKTSKTCYNCGCQEMAIKRLGGLKEGQRPWSVKVCNDCLTTWVRTVHRDVSAANVIRVLLLLKLMGFERPTKLQRPP*
</t>
  </si>
  <si>
    <t>C_40058</t>
  </si>
  <si>
    <t xml:space="preserve">MSASQGQPPQTSAATHPRPPPLTVETATTPAGGADLRSPSASRRQNLLSTPMTVMSAGGLARRKQGALIEWHDVSYTVTDQVTKQQKTIISNMYGMAQPGRLLAIMGPSGAGKSTL
</t>
  </si>
  <si>
    <t>C_40059</t>
  </si>
  <si>
    <t xml:space="preserve">MSERIAAWSQLDGRGSNSEQQGALPGPAEISGTSNGANGTGTGTGNTSNTSNTTSSSTSNTTSTISSSSSSSSSSVTALHAAPHDPEAARYWETRLLSRACTSLAFHISSHFHIPTGPTDHLAPALISTASPTSSTGSSSSSCSSGSSNSSSSSGSSSSDPTAALLNFSLAAPPPPPPPGLDGSSSSSSVGGFDPNGLYDNLPTVYALRAVASALVDPALWRAAGPPPPAKPAPSDEAGSSSSGGAGGGGNGSSSSAAERAFLGGAPPAINALTHVAAGALLRLSHACGHAGCYSLIEPLTAEAAAVAAAASASASAAASAQAEGLPAQAQAQAAVLHVPLPGVPFHGRQLGRLYDMARTAHDVHVGALGAVPASTAAALLVLLAASQPHTPAHPSLAPGLVAPTGNPTIPAALLGRYLRIGSRSRSVLDTVRVMWALLRLQLPGSGALLLPLSPGDDDGSSSGSDGEEEDAPGSAAASAASAAVDAASSNGNGSSSNGSGGRRGRAAAAADRDPMHQLARILQRQLKNRERCVAALNAARPGELFGTWQMAVQALALLKDRLLVSQRSVAALEQLDDALAALEAALTSPPPPAPPPVPQQGRQQGSGRMGGAALASAASGDSMDESDGGFDAAAVVAEAAAARALTSAPAAGAGGRGRDEEAETQAEAREQAEAALRSPPMEALQLFLEAAREVAASRGLDRPASTYPSGEGGDCAFDPWGLGSASFVGSLAVPEPPPPAWGSVPREDGAWRDTLGDTEQRVAMLLNTWPELGRLVEPVPPPQQQQQQQQVKEELEVEEEQDVSGSNSSDGSYRSRMRLHLQAFTDLHFATLERLYRALKAQAPDARLHAALELPAPQQQGEAGAKEQRAAGGEEHVAEEVGQAGAKPEGAAAAAAVGGGGAVPALPPGVLEHHKRSAATLQLLGAVALPHRAAVDMVYTDARGRRVGLCLAHLGASRRSPGEVAVLQHALYGWPKAEVEAAQQGFRAARAAARRAARAARAARAAAAAEAAAQATAAAEAARAAAAAMQGDAEAAAAAAAITTATMGLLQGLAAAAKASRKMPAPRPSAAAELDHVTLAIAAAEARLHGHTALGTALPSAPPPLASHPLTDLDLDLDPSELAASAAAALTPEEEVALVSAAEAAASAMELDAAAVAAAPTIAAVAMAEAAAAAAAGASALSGAASAAASGSSGSGASDPGFGLDDVVVLELDHDWFHLRESYYSSVLAAGKWDEAVRQQIGAAMSYTELPWEAQLDLVWFVLARAGAAPPIRVFA*
</t>
  </si>
  <si>
    <t>C_40060</t>
  </si>
  <si>
    <t xml:space="preserve">MHATRHLGADAVVLMAAQKLSQRVRHLLGTTAV*
</t>
  </si>
  <si>
    <t>C_40061</t>
  </si>
  <si>
    <t xml:space="preserve">MATNEDWKQRLNLPPKDARVRTEDVTNTKGNEFEDYFLKRELLMGIFEKGFEKPSPIQEESIPIALAGRDILARAKNGTGKTAAFCIPVVERVDPTRPVIQALLLVPTRELALQTAQVCKELSKYLSIEVMVTTGGTSLKDDIMRLYQTTHIVVATPGRVVDLASKGVARLNECRMLVMDEADKLLSPEFQPVVEQLIGYLPDDRQIMLYSATFPVTVKAFKEKFLRKPYIINLMEELTLKGVTQFYAFVEEKQKVHCLNTLFSKLRINQSIIFCNSVNRVELLAKKITELGYSCYYIHAKMLQSHRNRVFHDFRNGHCRNLVSSDLFTRGIDIQSVNVVINFDFPKNAETYLHRVGRSGRFGHLGLAVNLITYDDRINLFKIEQELGTEIKPIPAQIEEKLYCI*
</t>
  </si>
  <si>
    <t>C_40062</t>
  </si>
  <si>
    <t xml:space="preserve">MHRRRKDDWEVACVELKGLRGTEEPPHSALQGWQRRAQDVEFKLYQLYSSMLALPDPTPFLGLLSTLAARVQGECRLAPHLEDTNRKLQTAADQAAQDDAEVTSLIEKHQRLLDSTKELQEELGRRDARIAEMSAAAAEAAAAKAEVHAQATEMARLQRSLRSVKDEYESTQHSLFELQSRMESMAGSRQQEAELATEELERVAKRAAELELQRQQLLSRLEAAQQQAAAAGGGGGGAGEAGGAGGASGSASASALTALGGGGGGGSLADPVLLERQLAVREEQAAQRNAADAASRHSLETATLRDQELRRRAEALQSLVDVQMQEEGWSKEQVEATLRDPSAQSVTHERSRKLSSDVSSLKRQLGERDKQIGELGSKIRALESDLAHRAQLVAQLEEHLATAAATHATGGGAGGGGGGGRGAAAAAGGGFTGSSSGSQPSQSQLLGGAAAGMSPSGSAALLLPELSGSLGVLPSMELPAGGSAAAAGGAAGAGAGADAAGAGAGGGGGGDGGGGLLDILASQRDRFRQRMVQLEEEKNALGDELKKTRQQLQSARDDNVQLFEKVHDRAVLAGSKLLMGSRVARMFFAVYTIMLHFVILLLFFYATTPCPAPEPLAAAVVGAAGAVAAGASPAAAVAAAGAAAAAAAAGAAGRGGAGQAIGGGVLPGGGAGGAAAAGGGGVA*
</t>
  </si>
  <si>
    <t>C_40063</t>
  </si>
  <si>
    <t xml:space="preserve">SAAATAAAPPPAAARAAVLAAPRSDAPTNAPPAHNPSSTNQPTNQPTNQPTSQPTNQPTWGEKFIPEPKARTQTRQPYPEPQSPQPFKHHPTNQPSPCLPTPRHSPSNAISPPPSHLAPPISLDSGIRPSPPAHLERHHGQRH
</t>
  </si>
  <si>
    <t>C_40064</t>
  </si>
  <si>
    <t xml:space="preserve">MLLLCRWCEHDPLEIWRTVLQCISQAWERETTVVWSRSTGQPLHNAIVWLDNRTSELCEHLSRVFGGVDAFRSVTGLPISPYFSATKYLWMLETSRRCSVAVAGLGVSWLRDNLGLIGSAAESEVLAASVRDSGGVYLVPALSGLLAPRWRADARGVLVGLTSFTTRAHVVLDAMRRDAELDEHHGGLAALRVDGGAAANDVLMQMQADLLQASRRYARWNKAVERALDLADLAPDPDEDLPEEVAAVEPAEVAAPEAAEALCQPPM*
</t>
  </si>
  <si>
    <t>C_40065</t>
  </si>
  <si>
    <t xml:space="preserve">MSNDKAGVELPAVTVEYRQLRVETEALVGSASIPTVVSVPLTAAKKLLHLHNEREAKPLAILNDLQGRLVPGRLTLLLGPPSCGKSSFMRALTGRLMPAQGRQSGEVRYNGAELDQFNVRRTAAYVDQIDNHNPNLTVRETLDFAHACQVGLHGAAIDVPAELAAQRIASRANGDSVYGTGVPAVDAAATVHGNGNGNGHSQYGGSQARSVAATPRGGGAAAGAGGGAFDPHDAHQPHPPHMGSLKAAVMKSLRSARHGHGHGHDRARLDQAEPEDEFEALLRQAWGTNVRVDIVMSLLGLAHCSETLVGDALVRGISGGERKRLTTAEMLVGPSNVIMLDEMSTGLDSATLFTVVRWLSQAAQALRLTVMISLLQPPPEVFGLFDDVILMTEGRVLYHGPVSDVVPHFRSLGLECPDRKDVPSFLLEITTPLGQRQYAGPELRQRFNLPPPGVDLVPASRTESQALPGEGDLAAANLSNGSAPRMSGEGSVGRRKFHSKSLLVPLPEMEAAFWTKNEHGVAMSAALQETSSPATPKAADTDGGGAKGAAAGSTSSAGGQAPLPAPLVPLSSRFALRPLEAIAVATRRQVTLVMRDKVLLKGRLIQVTVLGLLTGSLFYNQGVSMVAARTLFGCCFMSVLFMSFGGFPQIPITLEQKKVWFKHRDSAFYPAYAQGLAMALSQLPLSFIESGVFALVIYFMTNFYRQGLGEPSYFFTFYLVLACTSMAVSSLFRFLACVSPNMVVANALSGLAIVTLILTSGFAIVHYSIPPSLVINEMVSPKWQNLPAPGGPPGMSLGDAALDTFDFYTTRGWIWIGVGFLIGFYSILTALSIVILAYQEPEVPPAQSEMVVVVDKASGAAASNHKQPDKSEGGMSDTTASRSSPGDANGNGNGNSGGGEGLVLSPSMAALQDYIDISSSLPFTPITLVFQDLKYWVPNPFYSRRAARAAAKAASEASQAVIDALAAGKDVEEGNGATAVAAAGSPAGGGAKAVPSAASKPSSGRAAGQPGSLPLEARERLQLLSGITGFNEPGVLLALMGGSGAGKTTLMDVIAGRKTVGEIGGTITVNGHKAEPRAWSRVMGYVEQFDIHTPAQTVVEALQFSARLRLPQSFTDTQVKAYVDEVLEIVDLTPMLFNLVGTAGVSGLSTEGRKRLTIAVELVANPSCLFLDEPTSGLDARAAAIVMRAVRNVARNGRTVMVTIHQPSIEIFESFDQLLLIQRGGRTTYFGPLGLHSADLINYFMAVPGTPPLPSGFNPATWMLEVTGGSMATVLDKVELDWPEHYAATELARKNEARAQELVDTRGKECHPLEVGSQYAMPFWTQTRVLLRKYNLAYWRTPSYNFVRMGMTFITSFIYLAIYWGEGHIPNPAGIANVQNVMGIMFSSSNFLGMTNLMSVMPVVGYERVVFYRERGASMYDAFAYGIAIALVEMPYLLVQACTFVPIMYFAIGFELTAEAFWYYFIVFFETIVFYTIFGQTLVYITPAQAIAQVVGGGFNFLFNVFNGFIITYPEIPRGWKWMNRIVPPTWILYGLGVSQLGNKNELLIYAGQSMSVSEFMSSRFGYSYDMRWWIVLILLAYILALRVGSIVALKYWNHLKR*
</t>
  </si>
  <si>
    <t>C_40066</t>
  </si>
  <si>
    <t xml:space="preserve">MNTARAQSCALRRHVTTSGRRRSTGDSVERRQIEEKAASYVAKIQKTTRQLQDTGFREELAHEALTELAGKVAAAEAQLAAVREELKEYESIPPSEAGLASQIETLQRELDQVGVEVGARIRVKSFVCGGGGWPFQECALEK*
</t>
  </si>
  <si>
    <t>C_40067</t>
  </si>
  <si>
    <t xml:space="preserve">MPLIYSSVSQGTVTLAEYAAFSGNFGAVAKDYLEKAGKNEGKFTFNVDGHTFNFLNRGGFTYLVVADEAYGRAIPSAFLDKMASEFAMKFADKAAGAKEGGLNGSFGKQLKSMMEHATQYPEEYSKVASVQKKVDEVKGIMTENIEKVLARGEKLELLTDKTENLMNEADRFQRTGRTLRRKMWWQNCKMKIVVALAVILLAVVIFLLVCFSGGNCLK*
</t>
  </si>
  <si>
    <t>C_40068</t>
  </si>
  <si>
    <t xml:space="preserve">MVGRPDNQSTTAYRHRAREHVGKQGLRDELAALKCHRPSILQQDSTECNLGGVSNHFERFPKVRQGKNWRRRKSEWQFIIIGIASSGERAIETCHTVKRGSLSASRVLKPRLEQRPSDSPQLSQCRFPAVQAFEQALLSGNDGQPTQRA
</t>
  </si>
  <si>
    <t>C_40069</t>
  </si>
  <si>
    <t xml:space="preserve">MEGEDTAEAAAPTAGPEVAGAPAAGAAPTAAAAPPLVPLVPLVPLVPLVPLVPLVLLKLWLLMRSEAGGIGGGGSRAATADAGAATQATAAAAGCCCVPAVAFRFLLTAAVGTAGAVPLAGRQGPPAEEEGEEGAAT*
</t>
  </si>
  <si>
    <t>C_40070</t>
  </si>
  <si>
    <t xml:space="preserve">MWATKLEAQLQLMFMPTRLHRRPLHQGTCRNYSTAPGITGVIELTSAFYRMYPNATFVFNKETAAKGTYRGEEETAASWWLKHVG*
</t>
  </si>
  <si>
    <t>C_40071</t>
  </si>
  <si>
    <t xml:space="preserve">MASDYGNEDGEHLLEETDVYKATSSSDFVVVRRLRLYRNRFVTFHNFEETEEDNKQWLLTRGCDLSPRTVAEIKEPVTKYVRPRGQWAITTLVKSVKSSKAHAVRLVNGVAIYHRRQTAGDTEAGMGGEFMVSTVVRGSPRRCLEALTSKCGNTTILGPAILQEVLQQRQADDEKEVLRIILQAPGATGVLCAPRELVVETLF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WGVRGPTYLKDRKKIPAGNTRFVLGAMDVIAQPPGPTPHEHVARFLPSIRYMTGTTHARNHCLKLIPHIADGSWMIKQSVGTTPVILGKQLRTIYYETPQYIEIDIDISANNVASYVTGLVRGATRSLVIDMGFVFEVPPSRAARGSFCAAAAAASASAGAGLAPAPPSAAAGNGHSR*
</t>
  </si>
  <si>
    <t>C_40072</t>
  </si>
  <si>
    <t xml:space="preserve">MQLYRVTTRVPLRLADAVKRAICNGAPLHCFWLRPHRVSPASPPRFPLNAQRLGASDTASHRSDAAQTRPDAVSRCYSAA
</t>
  </si>
  <si>
    <t>C_40073</t>
  </si>
  <si>
    <t xml:space="preserve">MNGNIPQASSLVGVTARLPIVAEAADVQPHSSQPRWELAAATGVGVMGQEAAETVPQASGAEAEAEAEVADATAGLPAGQRLSDAAGPPRGDDATAAGGPSTGLEETAELRVSSQCDTGDTGDGGNSREDSRGGGGSSDGGAAAGAAGGTATGGAFNGSSTSHNDSSGSGSSNGGSSGSICGGVTLAQVLRSLPPDVARRQIWGRLGWG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DPAGPSDQRHLPAASAETVGGSAAAAAAEAPPPPPPQPPPQPPQPPLLTPEGLGTCGYVTSVRLYGLPCGYLVRRQQPPPPPPQQPQPELQPQPQPQQLQQPQRQVVGAPDVEALAATLARAYPALQSLVLGCTAGGIGPAAAARLPLLRILPPAARAPAEPTAPPPPPPPLLNLDQLPRLSQLEILVSAAAGGGGGGFDGSFGGGFGIFGVLSGGFGGFGGGSGGGGYIRPEEATAAAAALLLGGRQGSPPPLLPDPSLRQPPPPAPPLLLRPPLSSRLTALRLGGSGLVLCAPLLSAVAALTALTELRLRLLPPPLAPAVWAPARPDGRLDAQEIPLGPNPTLELPALTATLAALRRLRLLSFDLADGDVNGRSDGSSSGGGGGGSGGGSGSSSVAAAGSGSSSRSCYSSSNNPYSLLLPAFPRLRRLELGSYDLSRRGLVALAALPALEELIFDMQSFTAWIEPDDLLALATAAATSTAGGSSTGYTGLLLRYRMLLLLQLLLPRRAELLLLRPVLQAAAAARRQ*
</t>
  </si>
  <si>
    <t>C_40074</t>
  </si>
  <si>
    <t xml:space="preserve">MFPAPERLVALALVRGDFLALLARAFACTCVSDGEGQWTGAAGGRAPPGSRSKANCSTSGGSGNAGSAPDGGSGGSGDSSSGGGSAPAALAAPCTALLHLLRDLAWLVKHNAIPELRAEVMAAVAASGALEQAAAALLRLTARLNAGAPASSTAADGGGTGCAGSEDGSSVSFADVFADMCASWHRFAISEDMLPGVEGRRAQLEKVAQVVCGPAVQLLLLACADPHGTAAAATAVTGSSSTARHPAAGPLTEQQLQPLQQPSTAPVLPQPVKPRDNGSRETHICSLPCVMFDTFLGKPHPRYLSPYSSSAVHVFDLIAAAASSSLGVGGARAGRDAAASGGSGAAAAGSMSGGAGADDKARAWHCAPDRLCLALQLMLRLLPELQLRQAAARLPGLWRLLVAVLLHAAATRSTLFVEHESLDVLSDAGVLLRLRVCAATDGAPPLAAADEPNQGRQDHHGEQGQQQEEHPKQQLQGQQGPGQGPGQGQAEQDVALDEANAPDEASVGDSNGGHNVGGCTSSLPGTSRSCSVSLNSSDYDEDLQTMQAQTDQPRQQQPAAAAAAADCSYSLRCALDAGLLPALEQLVRSAVGGWSTAAGATGTRLAAVAAAAGPAAATGPGGSPQLQPQLQPQGLHQRLAMGRVTMATHAVGSLLLTSGVFPAVLAHGCPMQVVPLLSTMAGVLRCLTAGDGRGGGTGGIGGSGTGGGSLGGLQLRTSGSC*
</t>
  </si>
  <si>
    <t>C_40075</t>
  </si>
  <si>
    <t xml:space="preserve">MMLLQSRRVALGGRDHRAATTRVRFCAHPRRIIRATQVLVNASAAAAAPLPGGSSSSSLGGLAILQNTRPVDRLRFQAILVFQHFDTEKTGRLAPEQLTAYEAYSAERFGTAAAEAMKPAFERARAAAAAVPGGSLDMEAFIDLVRDQVKVATTSREFPRFVFPEQELGKLAWGASLSTAELSSALAVFRLLDFNLDGYVKLEDLRRAQGIEREFVNEKLEDADTNEDGFLNFKDFLTSYARDRPVXXXXXXXXXXXXXXXXXXXXXXXXXXXXXXXXXXXXXXXXXXXXXXXXXXXXXXXXXXXXXXXXXXXXXXXXXXXXXXXXXXXXXXXXXXXXXXXXXXXXXXXXXXXXXXXXXXXXXXXXXXXXXXXXXXXXXXXXXXXXXXXXXXXXXX*
</t>
  </si>
  <si>
    <t>C_40076</t>
  </si>
  <si>
    <t xml:space="preserve">MDSQDRQIRELQAANRELQAATSELQAAQQATNRELQAANSAQQATNRELQATNRELQAEHRELRGRVDMLASQSAAHGLVLLRYVADLVHQKLEQRFDSGEDSRPPDMQYSVWLAALQARHPQYFEQHHLDAPAIQLLHKGRGTLFHAGNLAAHQPPQAHADAALADAVREQLAWNTLWAFVNSPEVAINASAQR*
</t>
  </si>
  <si>
    <t>C_40077</t>
  </si>
  <si>
    <t xml:space="preserve">MASAAVLVLTMMRFHTFFAKQVRKRAEDLQKTIDQVIYALRFNSGLLKWDDIINKYSVINKQLASLREALRPGTLDGYALLPRLVPDPGFAEAVTVQLSSALTPEGEAAAVEAAAAVDAALGLGPPGEMPSMRRFEILNSAVEAHNGLIAALTGTAGAGSEGPLFEQGPLRKRQREVSDATLAVLQAKARTQAAAAAALSAAASGPPASSGGGRQVAAHASTVQRGRQQPGVAAGPGGGAGGGVPEGPMDPALVFLLTGGR*
</t>
  </si>
  <si>
    <t>C_40078</t>
  </si>
  <si>
    <t xml:space="preserve">MALPRELPVVVVCVSLLLDSLASAVASANEQTLPPPALPHVAAPLNSISPWNIHTEDWEQFLRDNLEADLKPWRARVPLTSSEIPKLLLYYHNEVKLAPHILVLLLVYNNRLYWITHPDGRAQLELPERASQYMHQLDRHLGKVLRAGRLQLPNVLFIYNTDDNALRIGNPNRNITVPPFSLCKSQGFFHGDDLDILVPQMIAIPDALHIVPWHLKKDLAFFRGVPSCSRMWEHTYKREEACSRMHLAYLSERDRRAGNATALDVGLADEYKVVGEKKSTPYELPKYDRVPLETHAHYKWLLNLEGMVAAYRMGQLLATNSLVLHQRSIYIEYFYRSLRPWVHYVPFWNATGPGGEPAMDDVYGVLEDVRRLDREQPVRVQQIIANGQAVAKLLGLQMRLEYYRVALERYKSLFPDMDQYLDSYVQELRKRGTPYFLSGWCQSTALGQKR*
</t>
  </si>
  <si>
    <t>C_40079</t>
  </si>
  <si>
    <t xml:space="preserve">MPLIYAFVARGTTVLAEYTPYSGNFNTVAIECLQKLANPEPKFTIACDRHTFNFLVANGFTYLVVADEAYGRQIPFAFLERVRDEFEEKYAEKARTAAALSMDRTFGPRLKSHMEYCMDHPEEISKIAAVQKKVNEVKDVMVENIEKVLERGEKIELLVDKTDDLRNQVGAVPKEGTAAAEQDVVAELQDETDRAVCNPVAGGGHLPSGLLHRWQELHQVGQPCIVLGPAHAP
</t>
  </si>
  <si>
    <t>C_40080</t>
  </si>
  <si>
    <t xml:space="preserve">MTEACSELRDAPMQLRCP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VVAAASAGRGRGGSRDHANKFELERCFEQIVKQDKDGLFAKPVTDELAPGYSEVIKDPIDLSLIRQRLAEGCYDTWGSLEADLLKMTNNAKTYNPEGSNAWWHADLMEKMSLKYISCGRQGMQNYRGVAASVWRDLRKPAGDGATAIPLQPRYTSAGPRFDKFGNERDPAELKRQRAAEAAEAASLMLESRLRERRPGPGALRDDGLGLGGEGGPGGLGGAGGVGPGGVGGPGAAGGAGAAGRRKHRNQGIRVIEADARRLYAATLGDDRFSYKSRPPLSTAPFAGMGGLATGTNAEGLPFTLVRPSLQPAYPSCDVPASLYASSLARFISNMAPGPGGGAGGLAVGTNXXXXXXXXXXXXXXXXXXXXXXXXXXXXXXXXXXXXXXXXXXXXXXXXXXXXXXXXXXXXXXXXXXXXXXXXXXXXXXXXXXXXXXXXXXXXXXXXXXXXXXXXXXXXXXXXXXXXXXXXPA*
</t>
  </si>
  <si>
    <t>C_40081</t>
  </si>
  <si>
    <t>C_40082</t>
  </si>
  <si>
    <t xml:space="preserve">MFWKNLTAAELTEVDDQKVLSLPPGVRFPASTAALHQLLRRTCYDTAFNKMQDCLNEPSSGTRRFLVLGTPGIGKSVFLLDLLHRLACMRRTVVLLSSLIYPSALLFQPAAADGAGGGVFAADNPIEFQEELNDSNTWLLCDSIEFSYVKAITVMVSSPRAGAYNRFAKTNHLELWMGPWSLEEIRAARCLEPYGATVDVETAERLYKTWGGIPRYVLESAKNPSMQRKLDDALGWSDLFAVLRSVNNACEKTEVVFGSDEIANRVTEKLQARFMHAC*
</t>
  </si>
  <si>
    <t>C_40083</t>
  </si>
  <si>
    <t xml:space="preserve">MLTPGLQELQRKFSMLNNLAIGTSVLSFFAINDTYGTQGMAYGGPVSAVWGWLICSAFSLSFSLAPRRHRTLVCWMAGWLNLLGQVAFTAGLEYTLAQGVATAVFMQTHGAAGAANSDGVRLSRTAILGVLAAMLLTHAALNSLSIHLTSFLATTSFFWHVIATLALCISMMLIAPKLNSPDFVFTMWTPNSQVHGITSPAYIFLLGLLMSQWTIMGYDAAIHVVEETIDAENAGARALVGSVVVTSGVGFCLIICLTFALQNEANLLNPHNATGGQSAMIQLLWDVFAARYGTGYGAVGLSYVSLVSWCVVGLSYVSLVGLFFAAYASLCANARMLYAFSRDGAMPGARLWRRLAPASRLPVSATWLMALLAALLAVPCIYNDLLFATISAGSVVALSLSYGIPIFLRIFHDQYSFLPGPFNLGRMSKPLAVVACIWILLTSVVFVLPTTYPITPGSANYTAPLIVAVLALAAVLFYAPGFGGRQWFTGPAPNLE*
</t>
  </si>
  <si>
    <t>C_40084</t>
  </si>
  <si>
    <t xml:space="preserve">MARQSEWQRKATRQEIEIVSRLRHPFIMPYKEHWTHHGHTINVVYGYCEKGDLTTAVTK
</t>
  </si>
  <si>
    <t>C_40085</t>
  </si>
  <si>
    <t xml:space="preserve">MDNSPAVLNGAADNSELPMAQVKRIMHSRGVTSNAESSFLVARAAEMFLDALVARAGGAMAAGGEAELRYDHVADGVQTWAPGSRLLSDAVPKRVHAGQLRRDPRFNGRTPWVLPPPAGQQQQPHQEHTAVAAAAQRGPAAAAAVAQPMGVPQGVPLGVPQASAPGMAHAHVPHLPIHAAAMQQQQQSHNHVGPAQVPQAVLPPPQQHQHQHQQQQQQQQQQQQQAAFAQHLQQQMLMQQQVLLQQQQQQAQAQQQALAQQQAQQQQQQQQEAAAAAAAAAAVAAATAAQQQAVSSVATVSQAVAGMVPGGVPAPQDPHQQHQQQAAALAMQHQLMLQLQHQQQMQMTLMFQQQLQQQQQQQQQQQQHMMMIGAGQHPYFLGGAAAAAASAGGGFGGGSVMGMPAQGGQ*
</t>
  </si>
  <si>
    <t>C_40086</t>
  </si>
  <si>
    <t xml:space="preserve">MPIMEHVAIEARPAPLEELCAAETPSRLLCAETVTPSASAPRKSLTLSLFVTWTTLGGKTRHNNLTLRRVAAVDELQGLAKDLMTRAFPDTTMPAHLTTSAACRTYYHYTPDQECLSLPSDVARTNLKLVVSYDGWEFVVYERLLRTDPAQPADAAETPLLVTMIEFESTAMVIGHLGIRVQLVSYPMISIRRDFLDDVDFRIRTDPDTFTGILS*
</t>
  </si>
  <si>
    <t>C_40087</t>
  </si>
  <si>
    <t xml:space="preserve">MNQLILCVLLALGTTNHIALAGRTRSPPPSPPPRPPPRAPTPKSNKPNIIMILVDDMDYMLNASHPYYLPMLHKHMRLQGTEFPHFITSVGNCCPSRTSLLTGRHCHNTNLTANDPPHGSYIGFKTKKLDKSYLPLWLQDAGYRTYQLGKVLNGFKGSVTTQYGCLPGWDHSMPPIEPQSDAAAARADALLQQKPPVYLSFYYTDCQYVEEVEGEPDINLFNRAFNWMEESVDAGVPFFLYLASANPHDGPVDGMPRVEAKFANAMPGLKVPRGPNYGVPTDPRFGMSKTKPLWWDPAWTDKHYRMRALSMLTIDEQIDRLVTKLECLGILNNTYIFFSSDNGFKLGQHNIPSEKFTYFEEDVALPFFVRGPGVPRGAYANTVQTAMVDITATILNLAGGSIPPGAPPVDGGAIPLDLLQTLHPQPNSPFYNYTGPYWNAAAGTVDMFAPPQTSAAVCARASRPPPAPPTPPPAPPCKSKKCKKAINSFDETDDAVNARFAQLESSAFVAGAVNGWSSAALGRRSLASGTASGTGLAAAEAVEGAAAGTTGNTSEAEEVEGEDEQEEDEDDEEVVEDEQQVVEAEVESVARRAAQATTTGGRVSTWSNMGLIEQWKYGKLWRGKDYRVIRACMPPNATIAASAAGARRTGNVCYKYVVFCDIDNAPGKLRLTQLFNLSSDEAEIHDLLLKTPVPTGTQRLVDRLDAALTVLSYCSGSSCTQPFSRIHTDGSVVNLAEAMDPQYDSLYAGFKKLDYKQCADYYDPSHEIPDLRLVPLELLKAFQGQA*
</t>
  </si>
  <si>
    <t>C_40088</t>
  </si>
  <si>
    <t xml:space="preserve">MLNARARSTSTKDNTRETAATVLALSRTHVLRLWARHLATFTQQLEAGFSELSALLLQEQEQQERRERREREGPAGSGDGQKEQEQQRRQRDQERLQEQVLEDSPSLIFEVLGAMMHAVLGVADSGSGDDGGSSSTSSEGGGNGSGDSSSTAQQEPAPTASTAAAPPPPAAAPPASPASPAAAGVAFYQELVDSGVLEWAARCLLATSAALAPYRPYTQTDIKYNLLAAAPNPRAQLVVTSSAVEYVVRHWVGMLGRGLTLATQPVWAAGQGATGRARSRAAAAAAIRQPLARALAAGHCPCLSHLLATYLVGLCVALDGGPDYGLPGLTAAWRAVEAGAAADHGKRVGSTVSERSKDEQTAFVLKQQRAGDAALAGAAAAAACAAAAAAAVAGDGSGSASGSGFGPGSGPGPGCRGWLAAAAAQLSNENGGPLGQLRTGEERYCGYLTARSDVLHGPLELWAEALAAAPGLLLDGGSGQGDSGSGGGRAEATGAVPPGTSGGTGGRGSGSIRGCGKSCGGGCSSVLRSRVRAALVERRQELQRLRSRQPQLQAPGDDAATVAEKQCAQAVRRLGALATACGATPPLNTAAMAAVCPGAGALAGAGAAAEDEAAEEAAAGTGHGAAEALLPWTRAAVEAGWVSVVEAMARRGPELSWAASIPRNTAAAAALVEAALQHSPRQLASLLRTMAKQLRRRASLTGLMPAAPAASPAPSAPGAHRQQQLQQPQQQPQPQQPQQQPQPQGAAAISAGGGEGAEAAGVDCSSYGLWDAMDACHYLLGGLVGVLVCEMVLVWRGVRPSGGAGGGNGAAVGEAEAAAAASADGAGAGAGISTCNGGGAHGGAGAEEEDEEEEEEESEEETAVAAWVRCGMERFYRLDVRGGGSLRRWRRHQLRRCLRSSGAAQVLPPAIGLLRLLLGATSGGTSGGTSGSTTGSTTGNAADRQPPINQPEHWPEFVWWQLDLAAVLRLALRVYGAYLEPEQEPEGRHSHRAKDIVIRVLCVLADHARARRGLNAWVLGVPSTSNTGGGAGSGEGGGGGGGAGGSGSAAGAAEAEVLDPVEEMIESGEDPYVKYHVLQQLVDEAWAFAGAEAGGKTDRKGCGSGGDGDGAAGTKKMKEEATDPRLGPMEWLAVALAARADVCAGCSNPACANMQGPSELGLRLPVRCRGCGPGPAAAQYCGRECAVEHWRAGHKARCRGGVGGSGGGVGGSGGDGRGGGGGAAAGGGGIGSSNAGGGSDSAAGA*
</t>
  </si>
  <si>
    <t>C_40089</t>
  </si>
  <si>
    <t xml:space="preserve">MCGWREAGAARMAGLSEVWCCDVRGAPPLGWFSVHYRAHRHQILCIGGSALPLGWSFLSIAKMPMAWNANDKWTCEEWTNLADKYAQGYVEVPYRTVADPGRAPDPREIVAMAIVAWQPGPNRVLHVPSEDEIKRLETKPGPAPRERNQGTFETFTIDDGGRPLLVKDDVWGWP*
</t>
  </si>
  <si>
    <t>C_40090</t>
  </si>
  <si>
    <t xml:space="preserve">MAVAGVTASPSEGCVERYEVDVRLGGGESADAVLEPGLLQVDVRWGGLPYMSLPVLLLPSAAAAGGGAAVAAVAAGPAAADLAAVGEELQRFCRWFGRRGEAAVTYRAATMAAAHGSGGGGGSVFVPGGVEIEHQDADVDEDGAGGLLHDVGFVLYGDDRIGPRDSGSSSGGSSGGGDSASGTAAGGISRAHLLAQRLAGRVVLAREVLQYADANAMPHLAGLVAGQLVTLQEKLAAAGGGGGSLSSSGLGSQAAVGSAGASSDGASSEPPPTPSLLRSPPVAPGAAAAVPSLAWRTLLLFVGSSQQENVEAAAVCEAWKAWNLRNAPLM*
</t>
  </si>
  <si>
    <t>C_40091</t>
  </si>
  <si>
    <t xml:space="preserve">MPRRRTYYFYEGVRQLQTLALVCVNVFGYTLPVDRQALLLQAILVAIGAMNMTTNALRARVLAAMEFLSLCVLVLTM*
</t>
  </si>
  <si>
    <t>C_40092</t>
  </si>
  <si>
    <t xml:space="preserve">MLYTSWTAYTNEDGVAAAAAGQLQAGGVAGGAAGRWRKEEEEEEEEEVGVSEKLKVIIVHVQYFIIITRLNLNWPRVIHKLAAGFGTLTGASNFVTFAPSCFFPEYASSGQARVTVFYSLAVPCLSVLLCLALWALRYQWFNQSRIRRIKGRRYDVDSTAEGRRRRGSVQAMDLAVLASAAAPPSEPGGSSRWQNSVYAGGRSGGSGSGGGGGRGSAAGSVGSDGGIKGVEAAGRQHTRSRKCCCISGVINAAASTTSPRTPTTAGSAGRAPAAC*
</t>
  </si>
  <si>
    <t>C_40093</t>
  </si>
  <si>
    <t xml:space="preserve">MYLVGAVDNISITGSVISNNMATGWGAAFSVSMPPAGTDVVVTQASSATTTAVIARLDILDSSISSNDAGIGGGFLAALGSISYIDVTSSSMSDNVAGTNFLGNSAQQANGGCMLFVGDADIAVQDSHILANSAAQGGFAFYADSVEFQVSGSAAVIASNAADNGNGGVISSQGDIAMTLSSGAVVRHNAARGSGGVASAGGGQQSSLTVDSGALVFGNSAQLDGGVMDAAHMSSFIVGSGAKVANNTAARDGRVKGGSSSSSGSSSGLGLMLIVGIVDGNAAGNDGGLVWASQLATMQVAGGANITRQQAGRHGGVLFAGTTLNVIVDFVRVRARNCSAGADGGAIALSGGALLRIADSVLEGSSAGALGGAVATAAGSNLLAVNTAFAGNAANAAAATGGKGMGGGIAVVGATASLVLRNTSISRSAALQAGGAIYGSGCRALSLLGSAVLDSAAVRGPGGGVFVVGCSYVTLQGSRVAGCSSTAGGGACLYSNEAAAAAAGYTSSSGSSSYMLVIINSTAFSENSALTLGRTGGPPALGIVDVTGRGMGGALHLGGGVAALIRGVDFAGNTAAGAGASI
</t>
  </si>
  <si>
    <t>C_40094</t>
  </si>
  <si>
    <t xml:space="preserve">MRQYNGYDLSPQALEGVLFENAAAPGQPTIEGFYRVCSYGKVSFKRDNAAFLGPLRVACTGAVLAGPRPPPLSPPRRASPPPPPAARATPTIIGSTFSLRRNATYDDWWDFSKYCTLSETKAVQRASLDYAQQQAAAAGFGGQQWTANLSGLVAPPTSRLRTIFLTPLDTKCMWASFSDNFCTGPTCAVFMRMSVSDVGFFYTLLRSLQKTHGAMPTTFNGKQYPEGDVDPVPELLEITSAPYVCHNAPSMYRFGWATAIQGGNLSAANFTFSSNNGWISGLRIPPAAATDANYVSVNLERMAANQSRNFLTFNGIPVPPTIFISYRVMDRYSQFDNGMAPSQNGSVFIHKHIESQYESVLDSPELLSVLHVDGVTSFDTPIFSNYSDIAGTGGNVRVVLRHVLGGQAVIDLCRITAATECSEGTAACSDGVDQDCDGLVDGDDPDC
</t>
  </si>
  <si>
    <t>C_40095</t>
  </si>
  <si>
    <t xml:space="preserve">PPPAPPSAGQPGVPPRPQAHTAPSSTPPTPATPPTPPTRVWHTGGLRTCGPRNPGPPGVPDLPTAPPHRSSPPLLPTAPPHPSSLYFAIPAPPPFLPSPATPLPPPPTPPPYQP
</t>
  </si>
  <si>
    <t>C_40096</t>
  </si>
  <si>
    <t xml:space="preserve">MLTSPFPHRMQLLFKVAVLSLSFTVSVAACMASLAYIPASFAQALGGRRGALTLQVLGNFKNVVAAGASIAVFNNPVTAMGITGYGITTFGVFLYSHMVRIHPATKVTPVMGLGLTNPTSSGSGSGLDGGGKEGGGGGGVAAAKDVETGSVSASAASLGSSSVRRAKEAVEGLEGGEREPLLSRSGQPA*
</t>
  </si>
  <si>
    <t>C_40097</t>
  </si>
  <si>
    <t xml:space="preserve">MPEAGARFSPHGHVSAFAAGPLGGTWSINTESFTSSFKQHEPQRQQELAQQQQQQQQQQQQQQQQLPSAQSQAAPVGALSHAPLLARLQVPLHGTASCDRPSPLQPVASAAAAVVSLLRRANTLGSIGPSGSWRGKGRSFFAGRGGGDSGTAADALLGSRGSLLATAASVAPLAVPLPSVAADVDFNEEDTDDSDELERQRQQQRLQQDEDEAAAAWLGQAERGGGADDGGGGGAASRVGTDAGVPKLSPFALLRAYSDGEDSPSAADCADCAGATHAMFAMAAGVDAAAGAAGATETAAGVSTGAGNGAGDGAEEGHVHLHGRDSSGVARQTSGSSDDPTADAQYMVIVPAEVYLMKKGGPAAAAAAAAAGFAGAGAAGGDKAAAYAASGAAGGGGQQWQRVPQLERVPVALRPVLRRAATLARSLSLNALSGAAALEHVDVMLGLGAQLRMVVMVALFVLYAGWSQVALSVFACRVIDDGQGQYGELQRATWRQGYWMRDINQKCYTGVHGSLYLPVGIAAVLAVCVAPPLASFVMLWRVRHRLNEPATQHLYGFLYLRYKPRYYYYECIVQLQTLCLVAVDVFGRGLPVLQQALLLLVVFNLIAAINMTAAPVRFRLLLVLEFVSLGVLSTTVTLGLFFVDGGGGTTTGDGTAIGIAILLLNSGLLLFMATMLLRQYKERLAARGRDLMGRAKQTMQDIRPGAADAAAAADRAYLGRLQAEAQRRHPDLAPEVTCFADVHGAHGGGAMWVAGPPPASLGTGMMGMGGMRGGVWGGVWGGGGGGMGGPAAEGGGGGDGGDGAAAAAAAHYPPVLAADLDIVGASAIDAMCGSDGSGGGGEGGSGGGSRVLEASLLGGMGLGGDAALASAAGAAAGRYPAVGSDAFADASPTAWGMPYGVEPIQGVSMYDSHPPGGSDTYDKGSPPSALASSSGGGGGTIGGAGATAFALSPHGGPKAPASAFQDDNEEEQDESGLAGSAAAGVRVGGRHQAKQPPAQLQPSSSLLRAGGGGGGGGSGSGGASGSGSGGGGGGGGGGSSSGGASGFLGTAASVAEAEGVAA*
</t>
  </si>
  <si>
    <t>C_40098</t>
  </si>
  <si>
    <t xml:space="preserve">MHRCPKPNACLATRGASVESTGAAAAAFLASLSTANASGVFAAATAAGFGGSGYFGLGTVSSGELRSQVLLLCQQQWYASRPPGAAALSRLVNAPPPTLPPTSAAQPQQQLQEPPPPLPCYLWGVPADHPGSYMQLQCAPGYTGQLCASCQRGYFLTSDLDCAKCLAVPATAALVTLGVLGNAALVLYSAWTNLKDGIGLHADVSAADVLKVAIVHMQYFVIICRLNIDWPNVIARFQGALGALTGAQGKFISAPSCLAPDAGPGEQAQMQLSAGLITPIVVIGIVVALWSIR*
</t>
  </si>
  <si>
    <t>C_40099</t>
  </si>
  <si>
    <t xml:space="preserve">MAALAAAVAAASGPAATAASNAAAGALPPAAATVVVAASTAAGVELSDSTITSNSAQASGGGVFLATLVSVRLANVTLAANRAGLFGGGFAALPPRVADQSLLQASSSTNSSSAATGAGTGCSSSGGSGSGGSGSGGSSSGGSSSGGSSLELAGCTLRGNAADASGGGAYVYLLPGTCGVRLHDTDFESNSAGQAGGGAAVLSLPGVWQCNAVGSAGAAAAAAAVAAAGVSLRGGQFTTAMPAAAAAAGSLTVLGAVFASNTVRGRGGGVYIGTTAPVWIAESIFSSNSADQQGGALAVAPPESSAATAPSAAATGNSSGGGFADASGDAGLLGVGAVEVTSSNFTGNSVKSSGGAIYANRGGAFSLTSCGFADNVAAQAGGAVAMVPPPFPAAFQPSAAGAYAMNDDSSGTGGGNSAAASNAANGLSSSGASLTLYGCTLTANAAVGLDGGGIFAAAGVAAALVNSTFAGNIAARNGGGAALVLQLDVLDQAAFYRSHSRVAGCRFVGNTASYSGGGLMWAAPGTLVVSDSAFSGNAATGGGGGLAAYPPDHQPGLMGEEDMWSSDSLLSDMAAAGITASSSNSSSNSTSGSSVPAFMHSSPLLAAALSVTGSEFGANRASGTGGGLHLTLSRMTLVSANLTAVRVRNGAAGVAGGGLAVLCPTHTCGDAASDAFLNVLAAARAAIRNGSVAFTAAAAAAAAAAAADWYGEIPPPPLLRLTNISLIANAVSGDGAGGARPLRSGAAAAGGGAALDGLLRAVAMWLDVCNNTVTLPAGGGDGGGGGIYAGADVSMVVHGSRLARNALEAAPGGIGGGGGLHADNCSLLVLSGVQVLGSSSPGGIGGGLHLDGCSSLMLTDVRIADNAAGAGGGIYISGRLAPDTSSAAASGASGGRAAAAMAAAAGGGGGTVAFIHRATLAGNTAAAAADSSTGAGMAAVGGGAAAVNNISSSNSSGNSSGEGNAGTLANTLLRAFADGFSWGRPEGGQAAAAAAAAAAAAHLDLGSSSSPVAALMAPLFQGLLLSRNLDPTLGCWPLVITNCRLPYGHDATAAATTGVSGYVPVVASPGSDNQQAASAATTGVAAGANDRTTADANSSAAGGNSSHILANRL*
</t>
  </si>
  <si>
    <t>C_40100</t>
  </si>
  <si>
    <t xml:space="preserve">MHTENRLCPRPLCALLQYSDGFEVAEARVTCRQLGLPDVGALPFLNATFGAGTGPIWLTKLRCWGFEPTLANCNTPMTGINGCNHAMDAGVRCLVLSAAVDCVGSSGSSSTAAVVDVAIWRDSLLRDLPLNPRALLQCLNCTRLEAVNVTLTGVRGVGASLGSLHGPLHATGLRSAALERFNCSDVRGGNGWACVMLQYDTTEPDTDLRLDVTDSIFTGNSVSRGGLYGTHGSTRDTATTVGHGMIVAGGADPLSSHPDAFGTWLENSAMVVTLRGVAVRDNSGGMGTFFSSIDLPVGRLSVTNCSFTNNTSAGDGGVFWVWGPLSELDVGQGSRLDNNTAALSGGAVMGGSSISGNRAVQWQGGGVWANDQVGRVELRGGSAMDRNSAGWSGMSYNVAKLRGGAVASDVDITNVTLESGSVMNGNSAGQNGGVVAAERGLKRLSLAGRSEMRGNVAAAGGGALGVPSGAVDAVVLEGGSSITGCSAAGGDGGAVWXARGLRELRVAGGSAIDGNAAPAGQGGALAITSGALGIVSLLDGGRLCDNAAGGGNGGAIWVSASVGTFAASGTGSGVCNNTAAGHGGGIAIGGGVLAELGLADGAAAAGNAAAGGSGGGIWVSGTVNSLRITGGAALRANAAAVSGGGIWVGGNAWSLGIRNGSALSDNTAGNGTGAGLCVGGAIRTWVIDGGSELSGNAAAAASGGGAWIGGAVTNLAVASGGRLEHNVAAGDGAAIWVGGRLGNVSLADGAIAAGNSAGGDGGVLYAAVGLVAFAAGGGARLDGNFAGMNGGAVAAEEVPTLLRLDGGVAVANNTAKRGQGGAFSLRIPARWS*
</t>
  </si>
  <si>
    <t>C_40101</t>
  </si>
  <si>
    <t xml:space="preserve">MGLIATGQGRRSSSGDGGGGGRRQQRRRRALLPVRMAASGGLVLVALLAVAVAQLQHQWGAHAYTRPDQLQALLVLRNTYINKTSSWAKTLSHWKCPTDPSDSDSACDPCSKDWSGNWEYIHCRGSVGPYGEGSQGSFDGLVTNVHITDQELEGLPPRELCGLQHLRELDLDGSNFNGPFPSWTLTCFSDLQELDLSYNRFVGTIPPSMGSMPRLRVIRFEYNHMQGTIPKEFSQLKKNLNTFEIASNDFSGDLMPLAEARPISVTVENNPQLCGMVPAGIRFAAGYNPAGTRLGQPCD*
</t>
  </si>
  <si>
    <t>C_40102</t>
  </si>
  <si>
    <t xml:space="preserve">LGQHTQRHLAALHSTPRHSTPATTQPPADCHHTTRPPGHQIARQPPNPHAPPPRQLHPSIRTPYTHAPGRT
</t>
  </si>
  <si>
    <t>C_40103</t>
  </si>
  <si>
    <t xml:space="preserve">MRLPGARSSQLIGSWVQEREALYSRQRHLEQSYQEALDSARDAQALAAEQRGRIEQLESQALHLQAAADTARAGLESARREAAGAREQLEQQRQLAAANRQQAQHLQEQLEQQREHHRRQPTQIVPTRASQQRLGSPTRQQQQHLSPGGHRAAAKAGGPSGATTAAAAAEPDSPGAADSDASLPPSQPIAHMDRIPETLFVGTDWLPPPPGDEEDVEEGQGLQAGGAGSGAAAGAPAAPLGSPLVEPETTAAQAGTQAVQALAEAVAELAAAKAAREAAEAAQMEAEAAWRQREQDLNQDFAAQLHAAWAEVSSLQADMQKALSYRKSAVELRGANKVLPEGGKKGVLYAECKDALRSARQAARHWQSAYYGLLAATKGPEAVLRERQRSTQHGAAGSDAQPPPPPQHDGQMPLAESQPPAEPPPPLARRGRMQQHPSPPGQGVAAAGAAAATLGLPRDRGQAQPPQDWAEAGMDAVGYHHDGEGCGGDGAAQVSAGPAADGSWQAGAATKGWAGRGRRSRGGGGGGGGGGGRGGGGGGGGGGGGGAPGRVAAKQEPAGVEGPLSLVAIKQDPCEQLEGCQPAEGEGTGGRGRAAAFADVGDQGAEAGAESEAGAGVEAEAPQDSDMTQEADLTQEPGSQQQQDQHRDPHHELHQDHHHQDHHHQDHHHQDHHHQDHHHQDHHHRQQHQPHHQHGRSEQQQPPPPPQQQQPPAAHRQLQDGARDAAAAAAAKGHPDGLAGAAGGAAGGAAGGGGGHRVEVVELDLEEAGVKQQLEDEEGAGSKWFNKRARSADPFMSDGGGGGGAAAKRGAAGGPLQNGAGSRPGGSQGPAGMAAAAAAVAAVAAQQQRRYVQQQLPFSRQPSPGRGTPGGAQQQGGESVPGRALHRRKPLQRQSSWGSDGGAPLGPAADANANCDGADLGSNADVFEAAAADFARGAAWPDGGGGAVPRSGSAPPAAEAVGKLLGGGCSAEPSGPRPQKRKAPDAPVRPAGGDAAAAPWGRQASPRVAAQEQHPQPPLPPPPPQQQQRQQQQQQQQPQGPYGGPGSWAALERPPRGPVSAGSAAAPAQPSVQPQQQQPSAARPGLGPGPGPGPAAAGRPQQPGSGRSGAAAQPPSCPASQGRAGAVALLAVAVLAALLAVLPVALLVALSIAVLAALSITVLAVLLVVAVALPLLVVPPLLWSAPVATPARRQVQQAQAQQAQQARQRRRRALGMVAMAAGGTMEWGERHGQGFWDIGFGDDTQ*
</t>
  </si>
  <si>
    <t>C_40104</t>
  </si>
  <si>
    <t xml:space="preserve">YCSALHLVAAGETCAAVAYGVGLPLPALEQRNPPPACARLEPGDVLCVDGYGHGGNTNPEAIAPCRLNYTIARHDTCVGIARAANISVPGLKTLNPGLNCSRLFVGRVLCTARAAAAPPPPGPTPLSPGASKPRVSNPGTTCSTLAAESKIALSELRRLNPGLDC
</t>
  </si>
  <si>
    <t>C_40105</t>
  </si>
  <si>
    <t xml:space="preserve">MKASTSPLLQCRLDDGSSAEARRHSAQAWAGLLAPHRSAHTLPARPRAENGRLRRRARWARPPLTVFPSWCSRELYPLCARLTNLVSLSLRDCVFMPGFDTWMHELRRLQRLELVPTQDHMSYYFPRQMRFCLAPSSWPSGRSAALTSLCLGACLASPTDLASLATRLPRLKALRLESVPLDEYLQPQRYGMPAGGLQRELGAVLREMFTHLDVLDVSLCVANSCSPHRSLYDCDGAVRQRELRALEAFLIGLAGAGPGIDGSSSNSSSSSSSSSIAANGSSSNGTSRGSSTTGAAAGVGAGAGGSPGSSCKAAGAAATRRAAMRLAGSYDVLVHTERPEIARLLAAIGDPDDTSVPRVVTIGGRRYGVMAEVGRERVAAGLAAWLPLSEAEAAWQRARVEEAAAGGNSRCVRQEEEQLESYVGRWGRR*
</t>
  </si>
  <si>
    <t>C_40106</t>
  </si>
  <si>
    <t xml:space="preserve">MFRTGVITTYGYGNIWEEPSFRRAMAPLGITACGAGFLISSCALRDASNSWPVLAVVGALLLLMAAVLVVRLCCKAMQQLRHRQRRQVWQVTAGAPRDAAAAALAVGADAAGGVGAQQGAAAGAAGVEGGSSAPAAGQGPVSPFSLAAPPQPPVPQRVARRGPPPPSMRTVVRTAALFPSATMRGW*
</t>
  </si>
  <si>
    <t>C_40107</t>
  </si>
  <si>
    <t xml:space="preserve">MFTSCSTRWAGRVDYCTTHRDERDFILGFAGVFDAVAGLFAGSVVMLLLSVLCTIFVIHPMRTFWITVRLEGALERGAAGGGSHGVTKAAAAAAVSEGRLEPQAAAAAEDEEDEEEEMGGSSKDRGGRGAVARNGGRVQAFQAGDAGGGGGGGGGGRGGGGGGGGGGGLRGESSLR*
</t>
  </si>
  <si>
    <t xml:space="preserve">MPVIEIIVNKPLDDKKALSKSITDLFAHEVRVPPGHVHTLILDNQYFAFGNDVDKTAVYVKVRSSAQQITAEARRTLVAELIPLLITAFPDLDAYRVNTMFEELPVENIAVGAHIAVFGAPPSTSSARNSLGGL*
</t>
  </si>
  <si>
    <t>C_40109</t>
  </si>
  <si>
    <t xml:space="preserve">MRLLSTLSVGGLKSPVESLASAPCSPPPLALSCVGDVTPPLPSPSCQQQQHNPNGAAGSVKRSSSVAASRTLTRGVGSNSVAASSGGTGDVRNYRNAAASATAALAAVSVASNTVAAGFGSGSGCRAVAPVEASGDDDTAAVAKSSGSLNGGHTAAAQRRLLQAVVAAACQTDKDGAAAAATTTTVTVAMSRFNSCPAPRVPCVLSAGPARPHHAAPDPAAGGGAAGTSGSSAAGDASLQGSSMLHNGSAEDGRNSYWSAMHTTGSDGVSGSGGGGDNSAQADYFATDTPQIPQIPLLPSAVPPSSTPVPAHYQHYGSNSYKVIAVAAAHEAAAASISTRAATASDGAPHQQQHPSNRNGGGGGGSGCYGMHGKPARIYDSLWRGVTRSAAAAAAAAAAEAGDAAGIAASSGLGPGRNGSSSGRAGGAAAAASIGAGAVGDTGDYTSLLLSACVLTPLDEEEDDEDSGYAAARKVHLAGATAATAAKAAAATVATAAVAVTSSTTGTPGATAADAGQHQEEGEGGAALLAMNDAVPPTMPRRTWDLSDYDITKRIYKGALSCVYRATCRKSGLPVALKVYFMARVPANTLHMLRREIELHIGLAHKNIM*
</t>
  </si>
  <si>
    <t>C_40110</t>
  </si>
  <si>
    <t xml:space="preserve">MAVWDLYQTHWLWHYHFSAFRRKRWAAFIQRDRALHRVAKQLTGGRPKEEVVVGWGSWAFQGGKGGSPISVRGGRAPTGRLIKLLRERYAKHVFIIDEYKTSQTCYNCGCQEMAIKRLGGLKEGQRPWSVKVCNDCLTTWVRTVHRDVSAANVIRVLLLLKLMGFERPTKLQRPPWPPAAVGPG*
</t>
  </si>
  <si>
    <t>C_40111</t>
  </si>
  <si>
    <t xml:space="preserve">MTDAAAATPPDTPVLAASASATAAGSPAASEGGGADGARAAAAAAARRHGFHFRIRLGRKHDATVSCDGSVRGRGGGSVSQQVGLPTSPVRMPAAAAAAPLSPTPSMSAGRPMSPTANASGEGGWHGGGLFATLSHGWGGGGASGKSLAARAFRRFSHAVHSVAGGSPPSTTVAVTPSGVLSGGAGSLLSTGSLSGAGTGGVAGAGGHYCHHNHHHHHHTASHRQLRTMSQCSSNGGDDYCGGPDSYGSGGASGTGTSAAAHLFASISSGSIPQIAVMPRHHHHNHHHQHHHHHHLAATAVVSGTPGSLRGGGGSGVLHSVAEHGGIGCEQQQQQQAADAMVAAANTGFGSLPPRPGQGGDATSATYTYTSDSIALPVQQCLGAAASPFAVSSVNNPAAAAAAAVAAAASAATPRRGAFRVASRPIAIASTTSWSGTPPTQPQPPGSAPNGSTAAAAGHHVGRGQGGFGAASSNNFESTQSLSALGGSPPFPSRQDHYLRESAGAGSSGHLGAVVHSGGHPHPHHHQQHHHQHSSLLHHQATSLSAAQLCGLAGDSSSSLLAAAAASPSSPVPSGALAPPRPLAPPRPLASLPHLPQQQPAATTPSSLPQPQRLSGLTSLATMSVSAISASSSLFRSAGIGGGAAATGSPSAAAAADAGSVQHTGGAGAATAAAAAAAAAFALVANQEPQSESRNGSESLSRSASPAGAATQAEAKAEAAGAAAAALAATVALAKPAAATTQAAPLPTPPTPPHHQAHHQHHSAQPVVDVAAALQAHSRASSSASDAHHHHHHHQHQHPAEPPSLILAVNAAAPPAMRRRAWALSDYEVLQRVYKGSSSAVYRAVCRRSGLPVALKVYFMARVPANTLHMLRREIELHIGLAHKNIIMLYGAFTDGHPSLTPAQKHLVLVQEWAARGDLYGIHRLMNCRLTETQTTELVLAPFLDALASLHRRGIVHRDIKPENILYTQGWTLKIADFGVSICLNDERAVTRTGTVDYMAPEVERCPLKRTAEENKNNPNLAYTASVDIWSVGVLAYEMLVGFPPFVSEANEQSENAKASFTRPSMAAFMAAEANTRALSFPSSLSEPARDFIRAALSENPNDRPTAEQLLKHPWLVPAVEQQQKLAATAAAAAAAAAAAAATAAAS*
</t>
  </si>
  <si>
    <t>C_40112</t>
  </si>
  <si>
    <t xml:space="preserve">MPAVQRKSLAQVASELSLLQQLAAAGRLPAEALAGGTISVSNIGRKARKRSCATVRTTL*
</t>
  </si>
  <si>
    <t>C_40113</t>
  </si>
  <si>
    <t xml:space="preserve">MLPIPEALKSDFPVPHAAGAAAAHEDDTDTSEPEPAAALKAAPQDTRAAQAAATAIRKVRDSAESPSKRLDMLAAYAEEAERQLKSSSNSPEQGPSAKRQRTEAGAMRTRANPDDDDDGSGAPSTSGMQRVVDITNMDDGYRWRKYGQKQVKGSPFPRAYYKCTHMGCSVRKHVERSAEDETRFVVTYEGTHSHRLPTGSRRRSARDMAEDDEDYEGEDAEEDSSQPTSPQYGNVNGSGGPGQHAASKAAAQGAQLVHPSGAQPASADFGQQLQQLSTSLLASTVLQQAALSGVLPLLQYNSLSSEALASLGVNSEALQGVEQLNLASVGNLADLTNLLRQHAQMDLALAAQAQAIDAANANWDPLACLITPRPNVSPAGQGHAMGQAPSAGTGRQTKAAVFQKQVATTEA*
</t>
  </si>
  <si>
    <t>C_40114</t>
  </si>
  <si>
    <t xml:space="preserve">ASCSAAPTGCCPLTRTPHGPPCRACWTRRWCWARRAWACHCSSSTSTSACSSAHCRRCGLWAPSRPSTSYSRRTRPLPRSCTSTRCGSGPSGRCSRRSRGWPSRRGCATTNGRLPACSVRCRCWWAVTSWASCPTTWSRGCWRRAAFFWLCLRGASTRRLSRTTSVTRASSKCKSCHKSNNKSYCESSTSTTSTTLTEQWLAQQGGPCHPLGCHGDSRSLVNAL
</t>
  </si>
  <si>
    <t>C_40115</t>
  </si>
  <si>
    <t xml:space="preserve">MVDLSITEPMAAASGGGGGQQDAAAGGGAAAAAAGAAASGVAAGQALTGNTYEVGSGSLLVPLLKDEAGALRVQLEMPEERPDINDSTRTGSTRLNGKGARTLLVGGARRVHALLLQLQRRQLVLVIVRDGRTDVEGVVAPSGPPAAGSGAGGSRWVRDTLMAFTRHDVPAVLRSLLQTLGLPLDKLLGVTVPAHFAPHHHYSHGALAALTGGTAAGAGASGPAQPLPKHEPAPGPAL*
</t>
  </si>
  <si>
    <t>C_40116</t>
  </si>
  <si>
    <t xml:space="preserve">MIEPTGKELREGWDPMDMSYMNLLDAAGPTEEAPTEAVADDAPPDPGEVIKVFEEAKGNLDILVDVVTNLDRSFLEAKPFSAGSPPMSASASP*
</t>
  </si>
  <si>
    <t>C_40117</t>
  </si>
  <si>
    <t xml:space="preserve">MREWGDEATANVDVETDALIQSLRQELEQYQAQQSAAAAAAAAVYGGGVSVGAAVDDVALVLGAAGGGGGGGGGGGSDSDGDGGAAGGGGGGVGGGAGRGRRGDGGERVGAAAVEGSGVVGVASAATVAAARLALVRCVALLEEARAGAAALGRALAAAGLGDVAPAAAVGGGVAGGEAAASAPEIMP*
</t>
  </si>
  <si>
    <t>C_40118</t>
  </si>
  <si>
    <t xml:space="preserve">MWPCEDSCCAHVLCYVFSPCGLLSAAASGLHPQPAAAVAAASAGAAVAAASAGAAVASGGGRVEPLPRQQRPQHAALRLEARLRAAWLEQRRRQQQGHQQQRTDGEDGVKEEAAAAEAEAEWEELMARAAALHVPEAQQQQQQQQDQPELAAEAAAGSGSGSSSGSSTAALRGEDGGSSSSGSSSGTLFRAHVFDWTAPPPMEQLLPPPGAAAVAGGGAMGPGAAARRRRFDVVLACDVLYEDAALLSPDGGRLLLADPPNRTARNRERFLAELRGGPLRLVVEECSLQQCEVSQLDNEMAGGLAPSAQSVPVQFIVFRAVVGNDTVGVKMA*
</t>
  </si>
  <si>
    <t>C_40119</t>
  </si>
  <si>
    <t xml:space="preserve">MASENHFLVGFCSPDLTLGDFGNELGRFTPCFVDVAVLGTAEVFCILVCVLHLLRTFARCGRKHRYTGVALRVQVVTLALCCAGLLISLAQLNARLGAAAAAAWGGLGLLGQQSSAAATHNTLTLGEGSDVPQPAATAAAAEVAAALSRRALRAMLGAWVRGSGGDDGGGGGGDATAPVAPYEWAGFALSSGRWLALVALFSREGYRQPLTTNDIWQLPPDDRVDAVEPAFQKLWRAELASHGAAGADLGRACWRLVAAEVLWALPAKALNDGSQFVGPLFLNMLLQVGGCKYQP*
</t>
  </si>
  <si>
    <t>C_40120</t>
  </si>
  <si>
    <t xml:space="preserve">MLGAFGIPANPDVAGSAFAID*
</t>
  </si>
  <si>
    <t>C_40121</t>
  </si>
  <si>
    <t xml:space="preserve">MLMCNPQ*
</t>
  </si>
  <si>
    <t>C_40122</t>
  </si>
  <si>
    <t xml:space="preserve">MSVEVGIKWSGKEFVISLEPTDTVATLKHRLEGETNVLAKRQKILGLKTKDGKAAGDEAPVGELAIKPNVKLMMMGTPEAAIEAVAKEEEAAPEVQNDFDIGADEQMADIAVRDRPEVQIDYTIFDLGSTAERPEELARPYLHEFLTSAYLDYDIIICLAALDHNRWERYLEKQARRGGAGGAAGGQ*
</t>
  </si>
  <si>
    <t>C_40123</t>
  </si>
  <si>
    <t xml:space="preserve">MAQDWSLKGAGAANLVYAYCGEDERLRGHVLRVRKGTAHAASEVDIALWEGVLVHKPAAEGVELSVTQDGLPLSYYNPLDLFSGQPDRMAAALARLLEAPSLYGGTGTAGGGSDGIESAPPAPADAGTLPYVAAAHTRAAAGRRHGC*
</t>
  </si>
  <si>
    <t>C_40124</t>
  </si>
  <si>
    <t xml:space="preserve">MGVKCQVPSAVEPWHTFDTDCWALLRVLPEGGPPVKVAVRAPKFATVSNENNLQFELLTHLLQPLELALTETDDFFQALSPAPGVKKGMTSARSDFVLQSRANNELLVAIEVKTSAVFCVPKGSNLPDMYAAAVKDTKNSKNNNIVKCVSQLFSYLDVVPFGVVVTDQQLFCMRREGTVLLCSPSIPLAGVPGGVPPSLGSACLGVVLQGAVGGRAAAVKLVDLWRGPEGKEALQHEARIYQLLRPVQGTHVPELLGFGTCDGWQYFLATSLEGPALSSEEGWALGEEVTCAAAFAALDAVHRCGVLHGDIALRNFVLAAPPAGGGGGKQDWRSGSQEASSGQQAQRQPLVLLLDFGLAQSVAEAAEEQGEEPAELIGRERMELRDLLDWEPPSSLLPLAAAASGTYASSEIRHNF*
</t>
  </si>
  <si>
    <t>C_40125</t>
  </si>
  <si>
    <t xml:space="preserve">MDASVKGSCCDHYQGIEGWGGGWFWDRGRPSAWIHYLRGHTRPVSAVRFSYGTTGLCANGSGPGSKVRYGSIGPWARQQQLPWRRLGMVAGGSCAALLLLGLSRRHAAACGCGACCWLPGHAGGVYTAEGGRHWVNTVAPNGSSSPSGGYGGGSSTGSANPAATVVVGTSVGQLCLYDVRQAGPVARRGVFRCNRAL*
</t>
  </si>
  <si>
    <t>C_40126</t>
  </si>
  <si>
    <t xml:space="preserve">MSAPDGVARVRLLWEQRGWRLAEGSALEAAVAAAGKRGNTAAISYLFDNLGAQVALASEQGHSVPDVLRKAVFGGQLPVLQLLASRGEAVYLHMLKLGGDVPMIRALARLRFCGPDCHIALTSLLGDPAVPLDEIRWLLEGDGGGGGSGEAGSEGGAAGPSEGPAPTAAPKPGPAARLVLQDEALWQRVLEAAGRRGQGQAAGEVRAWLEGWRQANKKPPGDTNE*
</t>
  </si>
  <si>
    <t>C_40127</t>
  </si>
  <si>
    <t xml:space="preserve">MLDTSTEGIAALTSAGNRIITTADGELRSVGNLTGKLLQDINGQVMVLSSDASSLIRAVDRQVVARGADVGRAIRDLTQVGRILGYNANRQLLLLSKDARGVIKSTGQLVRTATGSLQVVTRSAQGALLEVSHLVTDARGIMRLVAADTSQLLQAYTDLGRSVDTNITLITQQALLSMHEIQQFIHNAQGLPLAAHNLLGTVEETVQRLRMGGHMVMWFAMQALGAIAIFYIMSTWWGFCSVVFAPLLGFRLSFAINAGVSTTLVGGYTYLMLLINAGPMPLTIEQLPPPARLTPAVALPQPAAVARPALPAAAPVARAPPPGPPVPPAPPVPAQPRLQGGGWRLHPQCDHYNCDLRGPTWPAQEEGLAHIRAIAMTAAHQNNAVAFNTIGCIKHHAEPIKRVKDGWAHKRVYEGVFVRDSNVPAGWLFLPDMNSPQDGNIERMQYDCEDAFHAAKVANALPTRVVAFSSHGWMKSRLPNSNIRVETDMPRMGGLRGLFVRI*
</t>
  </si>
  <si>
    <t>C_40128</t>
  </si>
  <si>
    <t xml:space="preserve">MVRVGMSIGPPPMPTPGAAVPMPPPPLLRRRPPPPAPPSPSPPSSFSSSEKLTSSRLWLGAAACAPGAPAPPPDTLLCVRPLGRPVPLKVPLPLPLPAPLPPSPSSSSSSPRPPKDSAAAPEGPSPMPGAWSAPLWPAPCQLSNRVPAAPATPRGTITPEAPSPSPNANTRAYSHIPCLTSHTFQPPPPPGA
</t>
  </si>
  <si>
    <t>C_40129</t>
  </si>
  <si>
    <t xml:space="preserve">MLKYVYTCARAQVDVSGSSFLNNYAGGAGGALSLSAPAAGAIDLAVAVRDCAFAGNSAGSELFLLGSSLYSGYGGSIALVSLPKLRAGAVMAAQQQAEEDSSSNTTSSSSNSSSSSSSSQGSRAITGGNLARPGSLGAACALVLERSTFVNSSALQSGGALSVVSCGTVIRSSTFTGNRAQFRGGAVTGMIEAANPLSSTATASNGSSSSVAAMSGGDGNGAGGRRRSLLLKRRGEEERGSGSSRSGTQQQLLQRLEQQQQLQHRRRRAIAGTVPTSSSSSSSSSSSSGADLAHAILQLQRARSVWLDVSGSTFTNNLAEADCGGALHAETAHAAGVRLHDVTVRGNQAAEGGGLCLSARGSAAAALVSGSRLSDNAAAGGGGAVLAKLSGGANNTLELVDCTVYGNRATSGAGAAVVSGGRGSQLVVSGSSVEANLATVSGGGAHVQCDATAAAAAATAGEARCGPEPLLVLRNASLSHNAAASASRSYEGRGGGVFVGPGASASLQGLAMTSNVAGEAGGAVAAEECEALVLEGCNVTDGQAARFGAGLFVRSCGSTRTYFRYSGHGGAVFVLGNVSVLAAGCDLAAPAAGRGGASGGGGNSGAVGPSVASTQQCASSSGSSSGGAASLAAMQTAVTALAAAADSAAVQRAIADAISSLEVAVEVEPCAPGEALDLSWARQSWGRPSWVACAACAPGQFTVWRDARPPQWRVDGSDYVDVMKALSEAAAAGEAKCMACPDRATCPGGAVVVPKPGYWHSGPDSPKLHRCPFQPACGNPAGGSGTGDRWPADAAAAAAMAPAAVVVLNSSSTQTLLPLSGSSSSGSSSLFGVLAQSSLESPRSQWLARCQLLGYLQVSGGANSNSSTDANSTAAAMLKGCTEWRQQQVAAEAAAGGAEAVGSSGSSSGAAVAPYQQLQCAEGYTGNLCGACSPGYFLNSEQQCMECPPLVRTIGVGLLALFASVALVAYTSFVTFEEHFETTAAAAAAAAADDANSGPATPRTPSGVVGAFGGSGASPTAHAASSRKLALLSRRDELCAADILKVLIVHVQYYVIITRLPVSYPGSINALAAILNAITGASSAIVFSYSCLVPGQDSWEQALSQLLGSLITPLVIIAVSMSIWAARYAAVRMRAAAAHKRLHARLAAVQLQQQGQQGGAGAGGADASRAVTPHSQHALSNVVAMLTALSADAAAGGGAGGQGGGGGGSGAAQVVDLAGVDDDDDVAAPALAPEQGVGRTTAPPPPPPVLSSGGASGNASADPPSQPAPKPQQCQQQQQRQQPLRSPLLQKLIGGGSRAGEAATQPASCTGGGVAPDPFARLPPAFSLATLQSVTSSSGVHASVGNLPDDTAAAAAAAAAAGVRPPPPQQPLQPAGSLLSMASSTHSIASSTVTITASGAAYSYGTGGGTAHGASSKRRISAVNSSSRHHQPTLLPSRLSNATRLPSKALSRVQSSVSSRYAASALRRTLTQVDGAVSLPEQLWVVALVGVFIMYPGWANASLSVFTCYHIDPQPAAAQRAAEPFWDRYRATWQYGYWIRNMQQECYSGEHLAAAVPIGVVAVCLFLIFPPLLSFLLLWRHRRALGEPDVAKLFGFMYNRYNLTLTLSLFFTGDSEAQLSASAQDAVGGIIIAINLALLAAFVALLLRRTWVWARGRLDDRMAALRQRYAAVRRRHLLPDTEASHHVNVHEDGTEGAVDAAEQQQQPFKQ*
</t>
  </si>
  <si>
    <t>C_40130</t>
  </si>
  <si>
    <t xml:space="preserve">MPPAVLPPAMRALRMGVQVATGNGTANRRVGFGSPLPQVQDLTCPEGAATAQLRDCRAAVLTEPTACGTMAAVVCNNGGPPPGDGAVRLVGGPSLYEGRLEVFGNGSFGSVCDDSFSDAAARVVCRQLGMTGGEALCCAAFGPAPASAPIMLDEVTCRGEEPALLLGGCMTGAWGSHDCDPGEAVAVRCDSGGAQVDAFAAGQFFIPSPAGVGGLITADQALVSGRNLSVTPPLRCIASGSHTTGTGCDPRFEPTYFFANNMFNDVVYRIVYVYLDGAHSCPSPLTVRAVSKLYGNSRVQLDMVLPPGGDPVYLDPRVPGRLMLQRKGRISTGYQISPSWVDGVWLDASRYILDDGKTAVTWALDDAKGWLADRGVMQPAGPAVAGWRWKHGFVGNTDGYSPATFPELITTDGGAGGGGGGGINATYQLVYELDGGTHVVYSYPSDRRLVVSHPRSTAPLAVYIQLEFLPHPTGARGLVVQRMEGDSLWNVAFLAVSSPAVQRRAFVVMDTTSRDTWGCPQALAPPGAPAPSPPPPDAAPPDAAGEEGDANGQQPAPPPPTDAGTVATPLQICRFRLLGCGSGAAASGQAAAAAAQQNDTATAAAAPVCVREAELHCWMEGNDGSSSNSSSGTSSSTGTSSSNSGSGVVVEVGSALLPHLNYSGVQVVSVPALPAAVDGSSNTTSGSSNTTSGSSSSSSAAPAQQPPHWGITITGASRLLLNSSVIADLPLSPGGPLLSCRGCMEVTLRRVQLRNLSAAAIAAGSAAMSQPPPEPPLMSYGAVLLHGARAATLEDVACTDVRGGTNSAGWACVLVGVPAPAAAAPPVEARVQIIRSTFAGNAVAAAASPAVLNAAAAGNSTAAGAAWEAAGQLLAATAKGSSGAAGGAPPPQGAGAVAVIILLNTPAAAAAAGSSIGGSSTGGSIQQAVFVNIADSRFDRNEGVLGAVLFTGPNMTTWLSASNSSFNSNHAAFRGGVVALAGPAAEVHFTSGSMVVNNSATQGGGVVNSVTDIQAFRLTGGCSVLGNTPGEGGYGGVLNAETYLDIVDFINVTVSGNGGSSISSYGSVIKADPTLASSVPWDYDRLGGQHTGANITILNSRVTNNGGAWVFLFGLFNMIEVRAMGRVEINNTTVCSNYGRDASAFGSVASIKSVVITNEAYNLSHWRVRLGSLELSDGASITQGAALNGNGGAVHVANDVGSISILGGATLSHNRAARGKGGAISVGGQVTGDVRVAGGSSAEHNEAGAGAGGFLFVNGAILGGLFVEGGSSVRQNTAATSGGAVHAGGGIFGGVRVAGVGSRLCNNSATTSNGGAVSAGPAMASLEVADGAAVTGNSAGGAGGVAWVQGDVSSVRAVNGSTVSGNTATLEVEFK*
</t>
  </si>
  <si>
    <t xml:space="preserve">MSVIVSRALPDVRDGLKPVHRRILYAMHELGLVATKPYKKCARVVGEVLGKFHPHGDNAVYDSLVRLAQDFSMRVPLVSGQLITGPELLAAYRTGRGSVVLRGTATIERAGSSSGGGSSSRSRKSGATAKAKPRGKAAAAAAATAEAAAEKLAQAAETADGGPELIVITELPYSVCKAQLVADIAHMAAPREEPKSRSRAAKGGKDGSSASGSGGGGGSSASGSGSSGPRLEGVADVRDESDRTGMRVVVEVKMGWNAEPPSPPLH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EAAKLEAERQQLHETSSGLSHILGSRAALLAVVEAEAAAAAEAFGDPRRTSVLGAQEAAAAEPEPAALLAALTPNEPCLVVASRRGFLRRLPGEALAAQNRNTRGEGLRGKSGMKLRSGDALACLASGRDHDRLLLLTPDGRAFATTAMLGTGAGAGGGAAAAAAAPSPSGASVANVLKLDSSFPVAALLPVPPALATQAGASSSSRSRRSSSSSSGAAARAAAAEDRRGLIKRIALPTKITRVGLPVMGGLQQAQAQTQGTGKEKDGGGKGGGASTDDELGWALLVPDASRAGGDVVVAVTAAGQAVLFRAGELRRSGRSSLGVKAVALGSKRRPNDRIADLTILPAALAAGLGSAAAAAEDEDHDDDEEEDHEDEEVAGEVAGEQAAAAARPAMGPCLLLVTAQGSGKRVLLSQLSLGHRAKAGRKVIRLGTGRRTRNKTGSSSSSSGSSRSGSAAKSAAAAATAGGGSGPDRLVCCLVVGDGDEVVVASRNGVLVRQSVDSIPVQGLYSRGTFLMSLDEGDEVADVALAPREQEAEAEEAALQQQQQQQQEREGEREAAAGKAQQGRGKKPAAGVAAAASAGGVGKKGAGKAKAAA*
</t>
  </si>
  <si>
    <t>C_40132</t>
  </si>
  <si>
    <t xml:space="preserve">MATSLRGFALGAEGAGRIVALGPGVKGLQVGQLVALNGAAAFAEYATTRSSLVVPVPVPAPGAVPSDVVDVGSAAGSGGGGGIGPAEAAALVLSGVTACAALEATARIRAGEVVVVTAAAGGTGHFAVQLAALAGCVVVAVVGGPAKAAAAAALGARHVIDYSREVGYISEYPHTTSSNGSSSSSSRSSSGSSSSSTDGGGGGSAAGPASAAATAAGAAATAPPAAELFWGGTDVELGEGRRVIGQIWPKDLKSLLRCRKRVFELAAAGRLRVMTDQGHERQGVEGVAEAIEYMLRGQHVGKVVIRIAEEE*
</t>
  </si>
  <si>
    <t>C_40133</t>
  </si>
  <si>
    <t xml:space="preserve">MAAHLACGLRQTCRAARSLTDVCWRRLLDHPAQLGADGLAALFSTLRAQSSLGPLRLACRATRAFVDANTHCLDLRLHGTQPLRPGGWAALLARCGGAAEVRVRADPSGYCRQRKAAVREPGCMLGVAFGEFPTPATARVRTLEVDIHRGRYVESGGWTTAGAAAGGGGDGDVNGAGGGGRVWWNPATALYESASSGEADPGLNTRRRRPLPRPAAAAVAAAAAGAGGRPTVSSSKASHVQYTSLLAFPHLVHVALCGEWACPPEEPAARAVGAVLGSLPHLRSLRLGRFSAAMLQQLAAGAAGIDIDSSGGERGSGGSGSAHHCRVDCVELRLMPPPSAAAAAGELAAAAAAAAAHAAATTEAIGQVAALLAAPRALHISAPLVASPGQILEPLLALDRGVAEAVRELVMTHAPALSPALVPQLMAALPGLEALVVGRGCRQLWHNSHCYELVAGLAVAAAATEATEAAAKRPVGLVTGRGAELLVWSAGPDAEQQPVSDGRGGGGVPAHLHSLPGAALAAVTAAAAAATDDPCAVQRACEAAAAAAEAIPWVAGTPELWVFGPQTWSALAFDTDREVLYGATRTEVYCAAAAGGRSSVSRFDSPARRTSLLGAAFIGSSGGGSHGIAAVQQAAASPGQGPFTGIRCLLPLPGGAGLLVGDGPHLRRIDPDGAVRTLLPHALRSTAAADGSGCGSGGGPCPLTSLAFVPGGGGAGGGTVVAASAGCPRLLMCSAEELSLSYGHLEAVAALQRQAATAVAYSGRLMSALRQQASNNDVTAAADSTAGAVAAAAQNAAAVVTIRVCAAGSNRCEEADCGGGSGGGSGGGGGGDGAPSAAACFVAHRAVLSSHSDFFKQLLALEPPSRGGGGGGGSSGGGGDGSSFAEGGAAQVELREADPDVFARLLAYMYTGKQCALGEDLDLLQPAQLKAVAELAGRLLLPGAITLLQPRLLAAAATAPETAVAELVWAASHSLTGLVEELSGFVVAHAVSVLPATPQEALAALAAAQPELMAAIMQAIAVAVAAPV*
</t>
  </si>
  <si>
    <t>C_40134</t>
  </si>
  <si>
    <t xml:space="preserve">MSQPLRATTNLVKPSTASAAPGKSQASGKARAQEDSHDMLAQRQDAGQAAGTSGGPKRRWTIDDFDIGKPLGKGKFGNVYLAREKQSKYIVALKVLFKSQLQQSNVEHQLRREIEIQAHLRHPNILRLYGYFYDKEKVYLILEYAARGELYKELVRCNHFDERTSATYILSLARALHYCHTKHVIHRDVKPENLLVGLNGELKISDFGWSVHAPSNRRKTLCGTLDYLPPEMVEGKEHTTSVDNWSLGVLTYEFLFGGPPFEAPGHQETYRRIVRVDIKFPDKPAVSDSAKAFISKLLVKDAHRRLPLLEVQNDPWIKANADPDMLARGN*
</t>
  </si>
  <si>
    <t>C_40135</t>
  </si>
  <si>
    <t xml:space="preserve">MPSLAQDPSFNFGHGAPAKGRHNVPSYPNSNPSSHAAATAPKEHAFTATSASNAASPGPAAPLLAASWASGVWPSAAAGTVETLPDAEEEARRARRRHRKRVARIVVDHWKAFAAARLRALAAKRHYRKRLLTAALVSWQAVAVAARVKLRQAAVHDLKRVFLSLGRCVQAWHVVAAREAELRGLQARAEEAVAARRARACLRAWRGRCHYAADKKRRELQAYAAQRRRRAQRGRYAEAYLRRWRQLLLLWGWRQGIGRQRHLRRCEMVFAQVGQRLRLGLAWSRWQGAVALLQGQRTAELRALVLLRAGWGTWRAVVEHVAVKRELLAVARKRVGLVKLRAAMAEWRSRTAHWRRKAEHRAAAEARHRRRALGKLVAGWRREAARLAAKAAAAEAAVLHWAWRRLSGAFKAWRRYAWRRCMKIEAPARYRSRLTATALASWVRHTRYKAEKELKRRRAADWADLALLHHRHVARALLAAWRRQLLPAAAAKRAARRGAEQHWRAGLLRRAWRAWSAEARRLREKHEGVRQARGYYSLRLLRRVLARWAAAAPLAEATRAAKAARLSDARARLATHTRARLLAAWRDVTSDLIVKHLLEARATRLWRGRLLGWALTAWALFVAARRKRHLREAQATAAYRLRAWRGVLVALALNARRRRGKRRQAAVAEEHRRTGLLRRGVAALAWYARYRAVKAQGYAAARQGYGRRLAREGAALWLQVGTERRRRRIQELATVQAHNIARELAIVEPFARRWLYAVRQRRRGRLLDAAAAVGGRAGALWGGGGSGGGYPYGGVGGDASGAALVAAAAPVLRREGLCPDFLRPASSRPATVAGTGADAGSNGSSPMLRGGQQQLGQGRMEGAAAVAAAGNSAGGGAANAVGLPNQSWAQQQQQQPQSQADWGFWSQRPHTVGNTAPTVMVADSSSRPLTAGGGFAIHQPGPAPPDVFRLPTRVLASHRAGAGAGAGVQAEVLPQAGVQAEEADEELEELEELELVLLGCLDLKQRLRELQQPGGGNGGAGGTGPA*
</t>
  </si>
  <si>
    <t>C_40136</t>
  </si>
  <si>
    <t xml:space="preserve">MGPISLRADAAGRVRRRIAAAMAKQLWSPFRQE*
</t>
  </si>
  <si>
    <t>C_40137</t>
  </si>
  <si>
    <t xml:space="preserve">MPPPRRRCDVYVVLGADPQQRYNTKIAGALRDFLEKGKGILLAGPVVVADVGLALAAPVPSDEWTRPYLMFGRQNGITAGGAASAVAASSVTSEQFREMLSRLLKIKRRPSSAEFISLNARVMAVRADLDVSDVAAFDEVMQARIAEYDRDIGFITR*
</t>
  </si>
  <si>
    <t>C_40138</t>
  </si>
  <si>
    <t xml:space="preserve">MQLAAVAELVVRAPLPARPVVLRRLRCGALCDDAVSTRRLAAGQPLDALAAAAREVEVRELQVDSGDGRRVGVATALAFAAAALLAVLAVVVAVGPQRLVVRVVEAAASGPHQTLVANALLWALLLTLVLVLVLVLRRSGSSKCCGRSSSSSGSSSSGSSSSSHWQQQLRHQPYECERRLWEWDGRGWVRAYERKQWEWDGKGWVQQPLPPRLGARDVPLTVERYVVVPRAAAALLHCGSAAGAEELVARLHHAVSAAAEEEEDKGVGEDYSSGGEVMVAAAEALASDAAPTVAACCEPSELGNNAVAVPAVPVAAVAAVPAAAVPAAAVPAAAAATAAVPAAAAVTAAAATAVVVPSYAVGGGGGDRVLGRALTAVVQQLWDTEDHGACSSSSGCGGASSSSSSRSRGGGGGGGGSGVGCGTSSSSSRVERLVSLIGLEAALVADREQAAGSSLVLTGGSATRWC*
</t>
  </si>
  <si>
    <t>C_40139</t>
  </si>
  <si>
    <t xml:space="preserve">MTVAKCAGLAQAAGLDHYGVTNGQTCVGGDVSRQQATQHGSLPASACDRPCPGDASQTCGGGPTNASTQLSAMSLYSFNPDSPPPQPPQRAPRKPSRPGSAAKPPKPPSPAPPLPSPPSPSRQVETQTLIQTAAADLPALQKDVSQAVAVPSARSLILLQPTAVPIFTAGVITKPSATSAAALNAPVIASARVGQQGRLVAFGSAVMLTGCCGQQGSSAAAVAGFDSAELDKIIANAASWAAAAGCLYFYFYFYRVYILLDSGC*
</t>
  </si>
  <si>
    <t>C_40140</t>
  </si>
  <si>
    <t xml:space="preserve">MQVAETASTLRRERDALWAEAENLKAELEEARKEKAEVGAKLNALRGEVRTTMEEVTRDRCVGSGLMDVTEKLRAEATDSQRQADKHKATVSHLKDQVRDLLLSRDAAERELASERAFNEELNRILSDIRAEQQQQAVALEERAY*
</t>
  </si>
  <si>
    <t>C_40141</t>
  </si>
  <si>
    <t xml:space="preserve">MRVAAGKHGVPGAGSAARLAALQSQLEASSSDCGLLRRQLEAAQAEAAAVKDQLRDAQTRLESLTAERDRLVSALAEEQRAAAAARQQADSLNVQASEEVKAGEEARAEASRGFSLQLETLRRQHAADLAAVQKQYESQLAAAEKQYLLLQRQYDAGLTSNDKARLV*
</t>
  </si>
  <si>
    <t>C_40142</t>
  </si>
  <si>
    <t xml:space="preserve">MRQLAAEERAGREASAREDERLRGWIQAMRDDLEKQVLSLSRQRDQVAAELSELGITRGANAQLAAQVEALELALATESDRVARYKEVRPALEARLAEVSSSLEALKQQHAATLEVMAQERDAAALKVRRRQRRRGR*
</t>
  </si>
  <si>
    <t>C_40143</t>
  </si>
  <si>
    <t xml:space="preserve">MALNANATSDRGSFSERSVQVHDQPEPTLLDVLRQLDVRTLDAMVDGLRRDMRSLAAARLASRELRLVIDGSMRDVTLSLSSQIEATRLPGQRSPLARFPRCRCLRVRLVWDPSHHIAAADYSLAGADSVTGARHGVSRGSGGRRRGGDGDLRLQGRLWLVIEGVSAELRGRIRTLVVYPSAAGAAATAVATASSSAHNATAVAAATAGYGGGYGYGYTSGGWASTRTLLHAVMMSLARRLPGLQELDLSRLSPESMTRTMEGAAAAAAAAAQQRAQQLLAVREPDWLARSALSQAALALPQLATLKLGCAAAAAALSKVVFHRAEDDGAASKSYSLFGSLTALELDLHHDALRHKALAGITSLQGLLLPDRVTLRLAAGKLEEVEVAASGSDGRGVESYEGSSNHSYDSTHSRAAAAMQGGASAAGGDEGARRRRLLLLVAVTAAGA*
</t>
  </si>
  <si>
    <t>C_40144</t>
  </si>
  <si>
    <t xml:space="preserve">MGQLAVYLSRVQDQPGRLDTAGGVYGVADACPLALADKGTPTVDLEDEKGNVLFVGRATSACAPTELASAFPFCSCGVQANTQFYADPLMTLLADSNSYCLNLRVRDASTADPSCTSALDKVDFLVTELDKRGRLRAVSIMLNGTLLEMRPQLWRVHEARDGQQGAVLSVVLGWAPEYVEQNSPQLCFTLSEGSMSDLSPQELAYALHSGPSCCPRDGASYYG*
</t>
  </si>
  <si>
    <t>C_40145</t>
  </si>
  <si>
    <t xml:space="preserve">MLSADQLQPPLPLPRAAGRQSHVTLAAATAAAAVDGEPWRRRHQVPAVQTQQHRRQWQVQQQQQQQQLRRRHQWQVQQRQRQWYGALAAAAPGLAVLRLPGLVAVPGVEALSGSLQELEAAPPAAVAALLRLRLVDVLALRQEVATAVAAAVALAAAMCGLAVTLTGELELEALTQPQQGPAAGWLAALASPEGPGGGARRVGSGGSGGGSSSGGGGSHDSECGIGGSSAGSGGCGVGCGQQGASRCPRLPPPRIRRLRLERLHVLSPSAARRQLQQLLQPLLQPGSVSSSRQRCCASFAMAVGAADGTEPAGELAPDAPPQQMELEVGELTVHYCFGGGRPVCPAAGTQPLLDLLPRALAALPHRLRLRTTAAARRHPQQEPPQEPPQELPQEPPQEPPQELLLPPLQPPLQHGEAEEEQQQQRRLGVYGNGSVTRQEGAWVGLEAAGRDAGAGGRETWCAVAHRLLSMGTAAVAAEAAAATAAAAGMAHVHGAGNTVVTAAAAAAAVPAAAGPAAAVLGAAAPPKQQQPQQQPQPSGRDAPGGLHRVLLLVLVPSSCCDGGCSDCRRSGDGSGGGGSGSAAAGGGGAGGGAAGAGATAAMPALASPGALSAWLRGLDMELARRRQQRRRRRCQQRDGAGFSSDPVRSDPVAVAVAATCSRAARRGGLEVAAAVAKAEAETVVSPGVVAAPLKCSASVTGPSVAWTSTRVWRHPCKR*
</t>
  </si>
  <si>
    <t xml:space="preserve">MSADADVNLVIRIEEVSSKIAELPESKASAEIIAKVASGDASAADALAAHLKKAGAKGFGATAALKAAIEDKANPAARQAGLAAYQAICDNIGSAAEPFLAPLLPAVLEQCGDKKPEVKAAAEAASKALISIINPHAVYTILGYLFECMDAKKHPATKEASLLLVKQLVGMHPKQITRALPDIVPAVSGCMNDSKQSVKDVATETMKEACTLVGNRDINAMVPLIIRSINHPEEVQETVHKLASTTFVQAVEAPALAMMVPLLLRGLRERVTAIKRKAAVVADNMAKLVDNPAEALVFLPRLMPEIEKVANEAADPELRKVSNSAIKTLQHIETEGKAKLAKTLDKGAALKTLHDLLAATAEGKKGLVPEAYPVLDYAAALCANLTNNKNFEIEEWRDKVIGTYLGVFVSKDTLAPIAQTLADKCFAEVQVKSTEYFDDEEGEELCNCEFSLAYGAKILLNNAALRLKRGRRYGLCGPNGVGKSTLMRAIANGQVDGFPPKDVLRTVYVEHDIDGSLSDLNCVEFVFADENLQAAVNTTKEQVTSMLSSVGFTEELLNKAVGSLSGGWKMKLALARTMLMKPDIMLLDEPTNHLDVHNVKWLEDYLVGLDEVSSIIVSHDSGFLDHVCTHIIDYNNRKLRVYKGNLSKFVEQKPEAKAYYELTASTLTFKLPEPGYLEGVKTKDKAILKADRVSYKYPNTDRMIFEGATAYCTLSSRVACIGPNGAGKSTLIKVLTGEVEPVAGTVWKHPNLRIAYVAQHAFHHLEKHLDKTPNEYIQWRFAPGEDREAQEKETRLTEEEQKKLQENKVQIGDDPKVKRSVEKLLARRKLKKSYEYEVQWANTAADQTSWLPRDTLVELGYEKLVNELDIKEAAALGLFTRPLTTASIQKHLEDLGLESEFALHSHIRGLSGGQKVKVVLAAATWQNPHLIVLDEPTNYLDRDSLGALAGAIKDFGGGIVVISHHNEFVSALCNERWIVGGGKMVREGDNLIAIKEKVEIKQQDEVIDAFGNTIKVKGPKKEKMSNKEKKALEKLRKARKERGEVVTDSEEEC*
</t>
  </si>
  <si>
    <t>C_40147</t>
  </si>
  <si>
    <t xml:space="preserve">MASDAMTINEALMEVEHTPAVHKRILDILPGISGGVARVMIGQPFDTIKVRLQVLGQGTALAAKLPPSEVYKDSMDCVRKMIKSEGPLSFYKGTVAPLVGNMVLLGIHFPVFSSVRKMLEGDDHYSNFSHANVLLSGAAAGAAGSLISAPVELVRTKMQMQRRAALAGTVAAGAAASAGAEEFYKGSLDCFKQVMSKHGIKGLYRGFSSTILRDMQGYAWFFLGYEATVNHFLQNAGPGVHTKADLNYLQVMAAGVVAGFGLWGSMFPIDTIKSKMQADSFVKPQYSTTIDCVKQVIASEGQAGLWRGFSAAMYRAIPVNAGIFLAVEGTRQGIKWYEENVEHIYGGVIGPATAQ*
</t>
  </si>
  <si>
    <t>C_40148</t>
  </si>
  <si>
    <t xml:space="preserve">MEDPKVKEAMGAFAAYFEPADDGKLKCLVNGHCFPANRPEQISSFVNGARFGKLKVRYDAEQALSKYEPFIVVSKNFPHMLYCALTGQLLEKSLAAVKKHMGGKKFIRXXXXXXXXXXXXXXXXXXXXXXXXXXXXXXXXXXXXXXXXXXXXXXXXXXXHPANTQPGEEGEEGRKKKKQKKDAEGDEEMEEADGSEGEDEDEEEEGDGEGEDGEPAFWVPPGEAMGRRKKGKGKLNKKQRKAAAKAAAAEQAAPQPDDFDFAEANDDVAAEEPAAASAAAAGKPKKKNVNRPSPAKKMRKA*
</t>
  </si>
  <si>
    <t>C_40149</t>
  </si>
  <si>
    <t xml:space="preserve">MARTGALLLAALALAGCAQACIYKFGTSPDSKATHTGDHWDHSLNGENWEGKDGAGNPWVCKTGRKQSPINVPQYHVLDGKGSKIATGLQTQWSYPDLMSNGSSVQVINNGHTIQVQWTYDYAGHATIAIPAMRNQSNRIVDVLEMRPNDASDRVTAVPTQFHFHSTSEHLLAGKIFPLELHIVHKVTDKLEACKGGCFSVTGILFQLDNGPDNELLEPIFANMPTREGTFTNLPAGTTIKLGELLPSDRDYVTYEGSLTTPPCSEGLLWHVMTQPQRISFGQWNRYRLAVGEKECNSTETDAAHADAGHHHHHHRRLLHNHAHLEEVPAATSEPKHYFRRVMEETENPDAYTCTTVAFGQNFRNAQYANGRTIKLARYE*
</t>
  </si>
  <si>
    <t>C_40150</t>
  </si>
  <si>
    <t xml:space="preserve">MPMDKKGPGCPSQRENVGCAPKQLR*
</t>
  </si>
  <si>
    <t xml:space="preserve">MARTGALLLVALALAGCAQACIYKFGTSPDSKATVSGDHWDHGLNGENWEGKDGAGNAWVCKTGRKQXXXXXXXXXVLDGKGSKIANGLQTQWSYPDLMSNGTSVQVINNGHTIQVQWTYNYAGHATIAIPAMHNQTNRIVDVLEMRPNDAADRVTAVPTQFHFHSTSEHLLAGKIYPLELHIVHQVTEKLEACKGGCFSVTGILFQLDNGPDNELLEPIFANMPSREGTFSNLPAGTTIKLGELLPSDRDYVTYEGSLTTPPCSEGLLWHVMTQPQRISFGQWNRYRLAVGLKECNSTETAADAGHHHHHRRLLHNHAHLEEVPAATSEPKHYFRRVMLAESANPDAYTCKAVAFGQNFRNPQYANGRTIKLARYH*
</t>
  </si>
  <si>
    <t xml:space="preserve">MPRASFSRSVATQIASALEANLTPTFEPTAAQLWNAARPRMISTIARAEGSSLLRNVARGSGSSSVLKPCTCGKPAWATDARAPGLAERLAEQGVEVALAGYGFTSDNSIAMSNVRHDESCLILEDMIEAAFASCFSTHGLGGVLTCGVIGMKAGLSHSPVVGGKQCYGSFSFPHIAINSDGKVGAVSRPNRHGAGAACGALTACMGDLKRDGLEANCKQPGVHDPLEPEYSILKQRIARRLAYEKINPLDCSLVDVTKAAERVISADLEYLISKAVDPKKADYAVFTGVQIHNWVADLNNTDVPSLEFVGVGKSYVVVNGEKVHLDLEKVPALSPRQLQILASASASEGKAATAASTGKLMQEIPRKYMMRRLGAAMSRSHSDGAAPAGASLARGFQTCRHRCCVLLFLVDILQRAARVVAAKPTYTDGRQCRKREHGQD*
</t>
  </si>
  <si>
    <t>C_40153</t>
  </si>
  <si>
    <t xml:space="preserve">MTCTALWGFTGAAVPLAAALAAPDSGLAALASLGYRYRLSMRVSPAVLLEATSTNTNGTGSTGGGSGTSVMLFRIATGGADAGASSAQADLVTAAQSAAAPSGQRVVSVPTAAQEQQAQQAQAATTYGELQVASDTGSWRPDWEGPLIAVVVCVSAALAWLLLVALLAYRRHTALLQAMLPEDVLALLASGQRYYQHLDNVTVLYADVVRYMAVGSDNHQHKSPDLKSAQNGGGIEDGGEGGGGGGGGGGGGGGGGGPGAGGADRTSRATGLPTRDVVKLLNAVHSMYDGIMAKYGLVKIQRSGESFLAVGGCTPAPGAARSRALPGAPPPAATGKGAAPAATPTAAGNPAITGAAPPAAPETAGSPGAAAASIRGSGGEEDPVAVAVRVASAARDMVLAAARFRGSGGFRVQLRVGLHSGDVVDVAYYMEATGSAMAVHVSQTTMQLLTLAGNPLLQLQPRGPLDMGAAPGEMGAMSTAWLRLEALPDPTIEAEAEARARAAAGLPYTSYSAAAAAGRRGGAATGTARVSTAGSERSGGGGVRSWRPRLSLHLNSSSALQLGAAAAGASPSKPFKTGGGGGGGKRGAGGRGGSGGGAIDSAHTSPLPKGRGGEVADAPPSYSSAAGAAARPPPPLLPGDSDYSIATLPSQQGGGASGYDDDIGGCSGLMGGLETVAEAGRDYQQGEGLPAGKQPHQQQLQHPALVPQAELAQAPNLATTVTTASGYGGRDARA*
</t>
  </si>
  <si>
    <t>C_40154</t>
  </si>
  <si>
    <t xml:space="preserve">MQLPIASAPQLSSWCSVSNLVAIALAPRERPAGQEGGASTAAVGRVCQILIVEPSNPEDLTCLELPVTAHQTGSQQTVPYIKQEPGAAGAADATAVTTDGGAVADGAGASAGTTGAAAGGVNGPAFAGVCWLRQPQGGRTWSTSSLALKRLDPGPVGALGPGAAAFVSSAAAAAATAHGGGGGTQESLETVFYDDAPVGVTAAAAAAVPQAGEELLTPALLAAAKAVGGADAADADAAASSWRVASATMAATVDGGMLTAVVYAARREALYMFAMRGNPTLSGQPVTSGPGAPGATATSGATPAAAPPREGVQPVMALQAAVTMPPGLSAAQTRLHVPGGNGPRHAYVLATTSQPRHGLHSHQHHGQGNGNGPTGKPHEQVAGVVCFADATPPTSPAPPPGSGATASPPAIGGGGHWKLERQWMRQQTALPAGVDSDGIANGESSSNSAGSGKGSSRGQLLLSGDGSKLLAVAGRHVTALDAETLGVLSDVDLLADIDESQSQLAPGDAPMPNGFAGGSPPATEPSPSPASSFVVASTACLSGNACCLCTAALLRPLGVAAADAAGGDVADGMDLDGDPGDGGAEPAAATMALLVLRTLPDFVSPTQPHRGAANGGRAAHAQQQPPTQQHPGGPEEAMAVNMDTLRLAWGVLQRQSLWDVAERLRCSWLGGRRAGVAVALAQLDGLLYSVEDVILRCALAPGVSRAKLEVLRRLPHPRAGLVAADLLAAARLGQYVAALVLVWYVLEVATLMLSGIILWVEEMEAKMKEGYVDPVTGASMAPGEVPSAAAAAAAASSGDISGSADGWGGGWEAAGTGGGGGCDCLPLIRLFPDYNLHKTLQSVLLGYAPASGGKQATPLGLLQLAPMQELLGPDVAQRAKVVITVLNRLNQAAGKTMIAHVQAVQQQQQAQAQAQQPPGAAAPPPPAGLLPALADTPLTPTDMEAVKVGDLPKVVRAADMPNARSMVALSRDALLARYRLLGLQQQLEDPRSAPAGAARRLAMSFRAPAPPPELHSHVLTHHVSNRQRQRWRRQRGSALALGSSAPLWSHAQGEQLGWDPGARSVPVDCLTGAPLPPGSSWSLEGAAAGGAVTAQMGPGVAGVGVSRQKPSQTTLMEAGRWPQMHGKAARRRYCLLVASSVPAAAARQPPRQQRHQQRHQQRRQQRHQQRRQQQVGDR*
</t>
  </si>
  <si>
    <t>C_40155</t>
  </si>
  <si>
    <t xml:space="preserve">MSLNHIKLGQQQAQQQAQAQALAQGARPALRSPPTAGGTAAVAPHPAWITPGGLSPQQRDTAAAAATATATAAATPGGGRLSQPPSPPQRGVTATAVSASASSQARIQASPTLQGRGSGGVPVAYSNSSSGAAGGRHAPTSAPLPRLPERALYSTPSGAGANAAGGSLSTSAAAFLAGGAGGVARSPALILPANLPPAGPAGTEPGAEASEIMFGHGARGAAPQPLGEGEVPPLPEVVVRVPRWLKPSAFQITEKPRSGRLQELVDLMAAVTAPTIFDLGGLEFSGAVVPPPPPQGPQLAGHAHSSTSFYTASGMDSETSSPQPQRSRALFMNPDGVGSVSIGRGGSAANAAAGGSRYRRHSGAIAPGRDQVIAVPPGQYITIYNATLLLTAEQVNGKEYIMVGAAASLTLKSVEVMGCSRDAAVASAAVRRRALSSAAAAAVASSSLAQPSAQPSSLSLLGGGGGASGAVTAPGSVAGSGLGVARPLRRTSSPGRGDAYLGVAAAGAVASTAASSRRASASGGPGDGLPALAGGGSATGGGGGXXXXXXXXXXXXXXXXXXXXXXXXXXXXXXXXXXXXXXXXXXXXXXXXXXXXXXXXXXXXXXXXXXXXXXXXXXXXXXXXXXXXXXXXXXXXXXXXXXXXXXXXXXXXXXXXXXXXXXXXXXXXXXXXXXXXXXXXXXXXXXXXXXXXXXXXXXXXXXXXXXXXXXXXXXXXXXXXXXXXXXXXXXXXXXXXXXXXXXXXXXXXXXXXXXXXXXXXXXXXXXXXXXXXXXXXXXXVCRTRQCTAGVASADGAELRLVDSTVAGSAGGPGVLLLPPTPTSPQRRYGGGAASGDVVIVGSSAAALLPYDQQSLQDVAGAPLAAPAAAAPRAVVSLLRCAVSANAGHGMVVAGGGLGQVYDSELYNNMYCGLEAEGRGSWLEAVGARLIRNEAQGVKLVDGAGGALTKVTSTGNGRDGIALEGGGTAARLVKCESRENRESGLCVTGGAAASMSGCRLSANQHDGLAVGGLGSLALADGCAFLGNTAKGAVVCMGGAAELGPGCSLHGNGSRSVQVSDEGSRLVLARGTSTDRPPVATNGGQLVRM*
</t>
  </si>
  <si>
    <t xml:space="preserve">MVPEAAAAAVAAAPAAAAAARLGRLVAAIGARHGAGNIAVAGSGTGSDSPRASARVSGSLLLSTRSPRVHEHQHYHQQQQHHRTHQAFAHLPLGVAEPAPWAPAGGDAEDTEAGEASSDLGSREVTASGGIVPTPGAFAGGGSSAFAAGSGALAAAQLYLAAKKEEEAAAAAALAATRAANSPFAADGVNGSQWQQIRQSQQLAGLSSSSLVPRLDFSRLRVNGSTGSPAGGLDGSGQISGVVSYDPDADVSYGGTVHADGTAAGPRGSLALGSPSVRQLKWAVDHGRQQGEGEGEAGGGGGEEGAGAHGSPRRQGSGLGTDDSGTDDGEGGGSPRGARQLGSPSSRALLASSPSRAGLGRTRSFKAGEAGPEAAAGAAGASADGEPDSPLRRLLRSGTLGYGAVTGEPSAANLAPSGPRASGETNKTLQVGISVAVLVDLVKRLGPSQRHATTAEVWARWLEPPTRGSRCRFLDLIMELEDIVLGEPPAPGSGAATAGGRPVLKPERVWWGQPDHYVIHAWSGNFAALVAALREFCALTNKEVLARGKRALLVVDAAADVFCRLWPAYETWLAGQATAGAAAGGGPSTGLTLLNAGCDWDTAFDAFFRIDMARAATRYPEDRAKIVEDIVKVVRGSNEHGSSSSRAGGSSNQAIAAALPQVSAAVRGAVAEAAAADLGEARQGARGTAGMLSLLDAVERYAMIRRIAGGQPEAEEQLAAAVAAAIRASGGAAALGSPAGGGGGKAAATTAVARIMQAAAAAAAAGGGDGGGEEDDDDGDGGGPPVPLVSARAHDADHHAAPLPVAPPLVPLSPAGGGALASGGRASGAAAGGGGGGGGTPSSAVWRRKPATLAALALLQEPHSNKDRGGRRSGVRGGSGTGEHSSHGGLKGGKHDAAAKPLHPPPIAPGVVAWRGAHWELANAAAVGPGAARAMVMVAGVEAAVGRPEAAAQLALAAAQARSVSLGHSHPATLAVKRVAVTYLLKAERVADAQVRTPTN*
</t>
  </si>
  <si>
    <t xml:space="preserve">MLGWTTHALGVDTTAPTVSTSTNAITKEGNTLGGADGISFTCTATDNVDTNLNVVTTYSPAAPSTSGVYPVGTTVATCTATDKSGNSASKTITIVVTDTIAPAITVPSPASVYASASGTAAVTWSAVTATDIVVGAVTPACNHASGDSFPSGSTTVTCTASDGAQPTPNVATKTFTVTVLAPDVSTSTNAITKEGNTLGGADGISFTCTATDNVDTNLNVVTTYSPAAPSTSGVYPVGTTVATCTATDKSGNSASKTITITVTDTIAPAITVPSPASVYASASGTAAVTWSAVTATDIVVGAVTPSCNYASVPPCSPFDGYLPPISPKDFNVLATTSSTIPVKWPLSNPAWGQIAPGYPKLVPITCGTDPAPKKSDVGEFLADALANLKLTPTQAVMTFQGKGHVESGKCYRFDILLSSCSFTDSQIRSFRIRIK*
</t>
  </si>
  <si>
    <t>C_40158</t>
  </si>
  <si>
    <t xml:space="preserve">MRTAGVPEGARRSEDNRRLLEIQNPALASEGIWAHGTPRPEVGGLVISSIEAPELLKDDRLFQLVIFLTTHGPDGSVGIILNRPTGMVLGRKPGGLPLELGGPVPIQRVFQDNMVYCGGFTAQQVIHIMHGHRLQNCVQVVPGVYMAGEVAATEAVSGGRLPAGDFKFFSGAITWAPGELEAQMDRGAWYTAACSRSLVLKSALQLPVPLWREVLQLMGGQYSEVASEGYEGDE*
</t>
  </si>
  <si>
    <t>C_40159</t>
  </si>
  <si>
    <t xml:space="preserve">MSLRTYSHQLAALDAKAVKAWLQGASWLRRASKGLKHTAAHNAKISAALKGKTLTAATKAKLSAALKGKPNAKLAAALKGKTLTAAHKAKISAAMKKKKGKTAASGERSRVEQTAAVVIQRHWRGLLARRLAAERRKAATDIQRWWKGYRARKDWPRLRLRWRALKHYATDIQRWVRGHLTRLKVRKLRAARLPQSRASGPAVDDDDGSEAAARQRRRDAAAATIQAHWRGLQARKRRAWLKREAAKRQRYERRLAAAQVLQAHFRGWRVRRAVGRLRAAGPLAAGSLSAGSYSP*
</t>
  </si>
  <si>
    <t>C_40160</t>
  </si>
  <si>
    <t xml:space="preserve">MLTRLPVALSRLPRHCTAPLACPLARGANSIRGRTPVRVEAMSTAVHLNVQGPDAAKLIELASCAGACNKDTPKVEPADLASYMRSLPAWRLNADSTAISRSFVAKNFMAAIAFFNKVAEVAEAQGHHPDLHLRNFREVEVVVSTHAVGGITLPDLALAAMIDGIEVDYSPKWAKAEVERMAAAGADGGSS*
</t>
  </si>
  <si>
    <t>C_40161</t>
  </si>
  <si>
    <t xml:space="preserve">MQCDLTFSLGVSTIGGNQTLAKVGPVMEFNIQTDPEAANMVFESGVPLTMVPLEVTHTVLATPGVLADIGGAGSSTTSLRGAASTAALAAAGGGAAAVAAALAATASSPFRHAIQELLLFFADTYKRVFKFDDPPLH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AGRVLGSQAAHLALHEGNRVVQLGLVQSVLVEFDARGFACDCSYPEFCDSQQAQ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EGEGGSEGGGEWRLAALEAEYVHKVYDAIAPHFSSTSLTSDRAVKGLVGVAAARLHAPHCPATPHLAPPRAADAFVADALRLPYRPGCADGVLCIAVLHHLSSPARRVRLLRQLLRVLRPGGGRGIVTVWATEQGGSGSSSGSGGGAGPGGLCGVLEEVFYDRSNWCAVFRRDT*
</t>
  </si>
  <si>
    <t>C_40162</t>
  </si>
  <si>
    <t xml:space="preserve">MNFYQVVSLLEHATAGQDGGFGAGGRGSGLALTGSFMRWLLVLALVVMVVSLGAMTGLTWFVVTTIKDTQVGNANALVSKSTGEIIRTDVTDMQVVDGVLVGRAAYRQALEYATMTNNAKDGQPVQTSDTSVTWQRGGAVDPTSVGVLRTATFRGNRQRFSSRVDIEALMELNYVYIESGTGAQVALLVNGVARVPKDDSVWGSVVRILSSAGTLTLDDTTVHFSSDVAPIFSEAGFAVTSNAGSRRRLLAGQYTLYGYFSSIQNITSFDPVDVSKPKLPSKDFSMQLAVLEPCVLPSAPTVDRCLYDPTGAAASGAAHHRRRDLLATAAGSSVQPVDIPGTTIDAKTGERYMVHRRRITYLGKLIRSVSSYDSAPGLQRVSLMDTGSGAVSEWQEKAHPEDTDLDAADVRGYCNSYTLPGEHLEQLSLLRDLSAADFKYLGDEQKMGKAARHFTFNAKQPAALSGVKSADTISIEYWDTIDGFKPIVFELNHPTLGKLRYVVEDLKLALTASSLAASAFIAPTPASCSVGCMPRLGSAFSVPVPSQRWSELGAGNRRNLLSAESAKHFHAQQHSARWLLADTSAAAAPGSFAAAAAALCTAEPAALPGVSLGGSCAVTWGVRASKFVSVSTACGPNGGALDKAPWLKLGGSASLDTCSATSSGCLLASLTIPSDVASAYPTAAAVFNGLGEGAAGTLKLCGAIDQPQRQGCMLGSSASPAAVSASASWAGRVETYAALRYTTSAAWMSEAGFESYVGVNLGLFQVQHSVGAVDLARDTYFSGTAASSKVTTAAAPSVVNAAVEMVRVGDVSYPAEYYAFVGYWGEWSAWGYCYVDAGAGSIRGIPVTGLRVRMDAHKPAPYDNTELNAVELACNDGSAVRPASGLIGTWSDFATCASGAWRDWVACPSDTFMCGARLRIQADQGDKGDNSAMNGMQLSCCRTNSGAAV*
</t>
  </si>
  <si>
    <t>C_40163</t>
  </si>
  <si>
    <t xml:space="preserve">MTVSRAIWIVQALALVGVCGRGTVAELAAALGPPALPHTAAPLTGVHPWTVARPEWDEFLRQNLEADLEPWRKRAPLQTKEVIKMFDHYRKELPPDLLLLVLVYNNTLYWLETPEGPATREVPRTASPYKQWLHTYLTKALARRRLQLPNVLFIYNTFDNGNRIGKPTRNITVPPFSLCKSRGWYDGDDLDILVPQMMAIPDALHSVPWHLKKDLAFFRGVPSCSRMWEQTYKREEACSRMHLAYLSERDRRAGNATALDVGLADEYKVVGEKKSTPYELPKYDRVPLETHAHYKWLLNLELLAMNSLVLHQRTYFIEYFYRSLQPWVHYVPFWNATGSGGEPAMDDVYGVLEDALFPDMDSFVEAFVQTLRSKGSDIP*
</t>
  </si>
  <si>
    <t xml:space="preserve">MQGQDRPGELPATRAARVGRPLDPLLAPLGGGGTTLSPATLGHPAAAAAHAQHVATLAANGVMLGATTKWQAAAGAQLISTRAGVGGLGGGGGRGAGEPVGGAGWRXXXXXXXXXXXXXXXXXXXXXXXXXXXXXXXXXXXXXXXXXXXXXXXXXXXXXXXXXXXXXXXXXXXXXXXXXXXXXXXXXXXXXXXXXXXXXXXXXXXXXXXXXXXXXXXXXXXXXXXXXXXXXXXXXXXXXXXXXXXXXXXXXXXXXXXXXXXXXXXXXXXXXXXXXXXXXXXXXXXXXXXXXXXXXXXXXXXXXXXXXXXXXXXXXXXXXXXXXXXXXXXXXXXXXXXXXXXXXXXXXXXXXXXXXXXXXXXXXXXXXXEKAHGSVTLVSRGTAAVNWSWRRVPAPQHAHAATELSQPPCFAASLQSGVLLPGQSLTVAVTFEAAAAGTYREAWELVTRPPLQGSEGPCLTLRLRGAAEVRDESGTGRGALEEALAEKEKRAKVAAALERVLRDVRMPRRPQPHESVEELAAGDAWDRVNGCAAGAVGGPYAWPPLFHSPGVQSELAEVYREAEAALAAALKPSVDEDPKKKKKETSARKGKKGDEPPPPPPKYPPSWTEPAPAGAGCSLAVLDELLTELAAAAPAAAAPLAVRAEEAKARARVPPNNRKVLRRAMRVLVGKMVDAVEEKFNVIRTDLEAKSAAEAAAAAAAAAAAAGEDGDDADGEASAISVGAVKEKDKEKEKDGKEKKGGAKEKPGAKGGAGKDKKGGSASHTDDGAAPEPGAGLPNVEHLQPVFHDKATTAAKAAIKAALNTLLDEVHRHKVAAGDALEANIRSLDSRIEAAQADAQANQEPAAAEAAAAAGLALFAPAAGGVPAPGPGPAARARSAELEQLYWERLCVLRTWTGLGIPTRADVR*
</t>
  </si>
  <si>
    <t>C_40165</t>
  </si>
  <si>
    <t xml:space="preserve">MGVIGRVMPLQAYTRANHGVQPPQLQLIVPCDGDMNQKARTMRELLAMYQRLVGPVHSLSAPMATAT*
</t>
  </si>
  <si>
    <t>C_40166</t>
  </si>
  <si>
    <t xml:space="preserve">MFMMAQISILSIASEFSFMGDGMWQLFLQSLQNITFAHRDGRQDHLAAHLVATVMTLPNGTADNCTHVSQPYGARCVPITCPMFTHENYGYKSPPFYALSFAKTLTILDALTLGLDVFFLDADQVFFRNPLPYFMARPHIDIMVSGDCQKRDDTVPQDRFPPIGSNIGVLYLRARPIVTRAITNWLAWLVNLALSNRPSLDQSTFNEAINWMAIDLGAKTLSVAMLLGETFSYWCMGQCGCDTTGVQFGERGRSHMRGPDGMCPVATVREWVSFHVPCDGDMNQKARTMRELLAMYQRLVGPVHSLSSPMATAT*
</t>
  </si>
  <si>
    <t>C_40167</t>
  </si>
  <si>
    <t xml:space="preserve">MREWLPDLVLTSAAGVGALRLTDIQAFSGNCSVVSKLQSWACSFKSSARWPPVGVEAGPGYVYFPELSTSTRAASPALAAWRVNVTCPAADWATLVGPLQPCGTVTVRTGEQLLAALAQLQPTHAQLLLTLAANISLPASPTDQLSPSSPDDSNPLGVIYRNTTFAGLRAGINSSSAPAALRTELDVRSRRNALQLLTTLPPGALPLTTMPSSLGAAANSTNSSPINTSSSSGSNSSAGRVALNLCDLTLVNMPPGQPSTWPVGLTAVEMWHLGVDRSPGAPVQARHVRVALMYNVGQLRYLSFWFARLTSMVAEEQQSAKWLGDILTPPLQATDADGQLTSVGTTRSYLEKYNTTTAATPLLTAPMPAVVDLWSVEDPPADPSIILFAANVTQLRAQLQRPWSGPRVIVLLDDIVLDASNWSNEGILVASDITVSGPSAAGTLTTPAAVAAFYSNLSSSPTSPTSAPTTPATFASTIIAEHRQHSRQLLLYLSSLPLALPPPGNRLSLRNLHVVNASLSVTWALPAAPAVLPRVPGYDLWRGRCLPGFNDQSIGRFEFNGCSADAPPDFFALLKLFNSPTCTTSAATGAVVCTVPGVAKIAAGFPYLPDELNGLFNQLLVASGQVPVAQPTNDTLFYTAHTAGGAWWNSTTFHLIPQRATAPSSSSSSGGSGSSSGGNATVAAASPPPPLSVMALALSGPCDLQTLLTLLRAANSSSRTNSSGSSGGAASSSTDTGVIVGAVVGCVVGVGLLAAAAFFGRRAYLTRHDQRRDQEKQRADQEKQQPDTQQHKLPAATAGERDGSNGDLCRDAKDDSLSGAADGGAAPAADSGWGSSSKGAGKAAVAVGSAAAAAAAPGVAGLSPAEVRISISQQEDGPAQERALLALPLAAGGQHDVAAAAAHADGAPQHLWEGSAFSKSFAAGTAGGATMLEVVMPGVAHAAAAAAAAGGGGGGGRAHPVDGFPLPPPHGGWGGHSALPSSLQMAPPDTPQQQLQQPQTHAHYAAPGVRRVMDMRAGDGMPGSGPASGATGGGVMGPGSGGATPRGGLTSEREAGSSVAADLMQQTLAGEIDGLIRRFQDTTPVGAQPVSNGGQQRPRVLGSGGCGVVYKGEWRGLPVAIKVVLLQEGDSTRRRERLVREVALAVTLSHANVVPTFHYTVQPVEVAGLAHMSLPLPAAEPPLPPAAAGGVGSPAPTQASAGMPRCDAYKLSIIMAYCDGGTLRDALRLGLFRKPWPPPAAAPAGGGGGSGVTGYVLGGGGLHNQQSQNQLPADGGGGAAAPGGSGGSGGAGAGATAMGSAVVDGEQQSYPIYRAWRDVGASPNLALALFAALDVARGLEYLHTCNVVHGDLTLQNILLASCDPVFPELLGSGVNLADLLWFNSVSVGGGSVGSATVAGDGGGGADGGGGGGGRHMTAADVIFAQQQMFLGSMLPSLCVPDQPDSWSEDILGPPHAVPAAAQHAVTQAVSKVAEAPPGPAAASSSTVDNAAAGTTPGITATGHATVTTGTTNATTVSTGASLGAAAVASSGSGLIGLTPIDLNDGGGGVLADAAVGTAAATAGLVADSATPFRRPASTSTGTSGPLWVSGTTSAAPAAAAAADGRLSGGRTAASGLSAGAVMSGGAGGVSASGAAGGGTSARGGGGVGKPLNAAMRAAHVMPLLGQVFKISDFGLSVRLEGDETHRSGLHQGTPFFAAPEVLVSGKVSPAADVYSFGICLWCLSHGASLCQLRQLLPHIFTPVAPSLLAHMSPELPPSLRNLLRRCLAGDASKRPAARKIKRPSLA*
</t>
  </si>
  <si>
    <t>C_40168</t>
  </si>
  <si>
    <t xml:space="preserve">MALCSGVVCPSLVISNAATGVTFIFLVLTSGFTIVHYSIPPWAIWAYWISPYAFAVRALVINEMVSPKWQNVPAPGGPPGMSLGDAALLSFDFYTTREWIWIGVGFLNGFYILFTLATAWCLAYLNPEVPAAQLPDPEEVANARARAEARHAEMQKLALAKAPSMKQQQQQARSTSVAIVKTDSVGDNPISGKGDDSEAGPKMVLSPSMAAIHDYIDISSSLPFTPITLVFQDLKYWVPNPAYSRRAARKAAEAAAAAGQAAVDAHAAGKDVEAALPDKPPAGADQPGGGLLPLEARERLQLLSGITGFNEPGVLLALMGGSGAGKTTLMDVIAGRKTVGEIGGTITVNGHKAEPRAWSRVMGYVEQFDIHTPAQTVLEALHFSARLRLPQSFSDAQVRSYVEEVAEIVDLTPQLGALVGSPGVSGLSTEGRKRLTIAVELVANPSCLFLDEPTSGLDARAAAIVMRAVRNVARNGRTVMVTIHQPSIEIFESFDQLLLIQRGGRTTYFGPLGLHSADLINYFMAVPGTPPLPSGFNPATWMLEVTGGSMATVLDKVELDWPEHYAKSELAKACVERAHELVATCAAASQPLQVGSQYAMPFWTQTGVLLHKFNLAYWRSPGYNLIRVGMTFVASLVYLAIYWGEGHFPSPATIANVQNVMGIMFSSANFMGMTNLMSVMPVVGYERVVFYRERAASMYDAFAYGIAIALVEMPYLLVQACTFVPIMYFGIGFELTAEAFWYYFIVFFETIAFYTIFGQTLVYITPSQAMAQVFGGGFNFLFNVFNGFMITYPDIPQGWRWMNRAVPPTWILYGLGVSQLGNDTDLIEYGGVEMPINEFLQVRFGYQYYMRWWIVLILLAYILVLRVGSILALKYWNHLKR*
</t>
  </si>
  <si>
    <t>C_40169</t>
  </si>
  <si>
    <t xml:space="preserve">MEHTSHDDTFFTKLTRLLQEAGVVLPSVTVDYRNLRIDTEALVGSASIPTVANVPLTFLRKLFGVHNEREAKPLTILNDLQGRLVPGRLTLLLGPPSCGKSSFMRALTGRLMPAQGRLTGDVRYNGHPLEDFNVRRTAGYVEQIDNHNPNFTVRETLDFAHTCQVGLHGARIDVPAEVAAHRLASARTLHHHDDGGGVESASTYGLNGANGGGGYSGYSAHSGTAGPGTPKSTNGQNGHGPNGHGNGHEAAGNGGGGGGGSQHPQALSASARLFRSLRGNREKGLLQQAKPHDEFEALLRQAWGTNVRVDIVMSLLGLAHCSETLVGDALMRGISGGERKRLTAAELLVGGSNVLMLDEMSTGLDSATLFTVVRWLRQATMSMQLTMLVSLLQPPPEVFGLFDDVILMTEGRILYHGPVSDVVPHFRSLGLECPDRKDVPSFLLEITTPLGQRQFAGPELRQRFNLPPPDVDLVPASRTGSAALDGADPSGKGKAEHRSSVEGSSHKGHRPQFHAKSLLIPLLDMEAAFWTQNQHGVAMVKELNRSAEQQQHLILASNSTDPHAAGTATAVSSSVGGGALAAPLIPKSERFALKPWEAVCAATRRQVTLVLRDRVLLRGRLVQVTVLGLITGSLFYNQGVSLPASRTIFGACFMCVLFMSFGGFMQVPLMMEQKK*
</t>
  </si>
  <si>
    <t>C_40170</t>
  </si>
  <si>
    <t xml:space="preserve">MTTRQGKRTTCFQLGFGRWNGFCTYYYGMGLVRSEDGQAVPCPRTYLNNVSAAHPDLLSAFDLGVAKPVPLAHQNRYKYIISTDGWSISSKFDKYLLLGSTVFKAASIRDGFYYDALEPNVHFVPFMVKHKDDIVEALQWARQHDEEARRMAEAAREFARKHLSRPARLCYLFRLLTHLSKQYRYPVSCSRRKLCVPLAQELRYYAQDEKTKDTCPYDELFDKYGATDPLAAPDADRLREVSVMHLDPLHWPRDDL*
</t>
  </si>
  <si>
    <t>C_40171</t>
  </si>
  <si>
    <t xml:space="preserve">MAVGRRSCWRGIVSFVNACVHMIRASTCCLASICVLLLIAAARLSSCNGTCRTSSVNEDSPVSLKACLMVQPRGDAGGGQHASNVSAGDNGSRGLWGATAAAPPLRSLAPSPPAALIPSTQPHASAVSSPDATAQLMPHASAVSSPDATAQLMCSRGGDAGGGQHASNASAGDNGSHGLWGATASVPPLHSVAPSPATFIVHAQSHASAIS*
</t>
  </si>
  <si>
    <t>C_40172</t>
  </si>
  <si>
    <t xml:space="preserve">MADTETEEVPDLQSLLAANEATCMGDGQAWDANWLPAADAVVHSGMQDSNTAASRLLVSPVAPFQNLPTRVMSESIHGAYSVGADSSFGVPVAQAARLALNAATLTAAAAAAAAAAAAAASVALPASVLAPTASTGTEGSNGAAGASADGMSATAAGGRRATSGASSSAAQPVSHSSVEKQRRDRLNELIDQLGELAPPPPGTLDSALGAAGAAAAGTAAAPAPNWLVRVVCPPHPNLVAVATAALTGAGPSGAVELKGVRLVPQAAGSGAGAAAAQPVVALEMTVSCEAALLPGIQQRITSSVHALGAASNASSGSSSSCSHDLAAQQQQQQQQQQPAVPHLPPQQQQLQQQQLQQQQPVPMQLQMQAPMQTAMQQQVQRHTMQMQQMQIQQQQQQQQQQQLMPPPALQPYRGQPQPAVSSHAGTSTDSSTGGPVSSAAASVAAFADVSAGSAPGGADAVMAPAAAAGATAEVDDATAMMLATLTSNDMFDVAAMEASGDMATLRL*
</t>
  </si>
  <si>
    <t xml:space="preserve">MAVPNPECKSFTTWRGVSAHRSRQKLMEASRPSFVSRHNIYVTPELRDLLQPKSSPEAEVEPPYTGPTSFSPDDVGAAIEAAKSSEESMWRGATIAIRKALSKTSGPPIQAVADSGVLPRLVEFMSGGGGGAMGSDPELQVCTLEAAWALCNVASGTSQQCGEVVAAGALPAVLPLLSSPRPELREQAAWLLGNIAGDGIGLRNQCLEAGALLPVLQALRDETNAKALQQLAWLRDSLPVLLAMVVRTDLHEEALTDIFWGLAYSSDHNPDAIPRQAGCQAALARAAEVLDRPKAPKSLVSAAVRLLSQLPTGGELATTAVIDTGVLAGGFKRILLDSEVEPHVTDVLFALSNIVATAELDYQPKAVAEAGLIPLVVDAIRQQVKSRPRREAVHTLANLSMFRKYAPIAWESGAVEALVDFLTQPQLMSHDGGSLSKADSVAAHAAMEGLVKYAQVGKALAAASGGPNPVLSAFASARLHERLCEARDCGELPRSVVRDLEALLRDFPPAEQGQ*
</t>
  </si>
  <si>
    <t>C_40174</t>
  </si>
  <si>
    <t xml:space="preserve">MHTTFTITTTAAHTATYPAQILESNPLLEAFGNAKTLRNNNSSRFGKYCEIFFDPVRTYLLERSRVVAVNNLRLPNSPASRVPGENSPPVSRT*
</t>
  </si>
  <si>
    <t>C_40175</t>
  </si>
  <si>
    <t xml:space="preserve">MTSHRRLPALEPPPAGTAPDVAAAALQQQRRRLPLARDGVAVARQVRYGPAARNYADIYVPLSELQPPAATAATAAGATATAGAATAATAASQGQGQAQAQGQAPLRPVVFFVHGGVWASGETWQYAPMATRLAQQGLIVVVPTYTLYPDALTGGHLVAWALLRRAAAAAAAAPPAQLAPPARPAAAAAAAVAAGAGATVAVQQAVETGGRAESRAATEAPHWPAPQRRAQAAKEEEPQGYYADHPAGDGVEAGSYLLGGAAPSLPGALHALRTLADSQLHPRPGVDVEPSYDEADVSNNGNGSSGVGGGGSSSRGAAAVAAAAAAAPHRGEVDVRMPALFVGMSAVYDIAKHYEFEKARHVHELSMMKRAVGGPAGFAAASPSVILAEAMEVAEAEATAAAVGAGAGAGGADGASGRLEGCGNAGGGSGQYLKHPGAHTPQRHTEFFHSFELLGDAIPARAGLPAAAGACPSHGGPAPSNGARAYAPAALALGPQQQRQQQQQQQQEQQQQQQQQRQQQQEQQGQQPRFTVAAAAWLPPCVVMGSCADHMVPWHEGAELVARLDSCGVPVRHLLYNHVGHGDYVMAWKPLDVRRQQLPAAAASGSTAATSGSGSQQQQQPLASDWGSLLPCARDLLMLVTGRVRPVAGVAAAGVAAAPSGGAGGGNGTSSGQSQGQGQQPVLESQAARARL*
</t>
  </si>
  <si>
    <t>C_40176</t>
  </si>
  <si>
    <t xml:space="preserve">MYICNVMGGDPADAAIQGMVALALTSWLPGLTPAEGEQANGWQLAALIGSLSVIALGTGGIKPNVSAFGADQFNEADPQDRREKESFFNWFYLAINVGSLIACTVIVYIQDQISWTLGFAIPAVVMCMAVLLFVAGRKVYRHVAPTESPMERVVRVVAAALHNRRRLYAWXXXXXXXXXXXXXXXXXGANGVNGSAAGSLGGAAAAGGGAASGGRRGGGGGGGGLAESYLDSNDPRPGAAAAAGRRYERNMAVPMTPSMSHRWLENAITDWQTSQGTVMHLDGMAGHYTPQQVGSPTLAGRQWLPRDLNNGRLDLFFLFMVGWM*
</t>
  </si>
  <si>
    <t>C_40177</t>
  </si>
  <si>
    <t xml:space="preserve">MPLVYVSVCQGSVALAEYAGFQGNFAVVARDYLDKATKLEGKSRYEVDGHSLNFLNRGGFTYLVIASVDSGVALPSAFLDKVEAEFRAKYGAGLQLGAAAGSLNATFGKQLKQLTENATQHPEEFSKVAAVQKKVDEAKAVMVDNIDAVLKRGEKLEQIQEKTEDLMAEADRFRDGAVRVKRKLWWQNCKMKIVVALAVILLAVVIFLLVCFSGGNCLK*
</t>
  </si>
  <si>
    <t>C_40178</t>
  </si>
  <si>
    <t xml:space="preserve">MATKDKVLQVMKEQTRQQLELSVGMQTHIQEMLQAGVPASHLAKTAERGVATPPAAAAPLASAPSTSSSRSQSSMLFGCSHSPAAASVSLGASEEGPDGLRRLPSSARSLGLHPCSSLTTIPCSPAHGITRSQSGITVDTTTTTMTTISSGRAPKPPRASVFSPAAYPQHPQQQQTRPLLPPLPPLTAAPSSAASSAAATPAAAVAFQQPAMLELIDQPPLSVSSSFGAASFGRQSSGTAAGLCSSTSSGFEPAALLYSSGRGVASGISLSSPTSPSPSLSLSSAPCALVPPPPMLPQPQPPQPQYLLGTGGCVAHSNHASMVPVVPLVSMQSMPSMTSRMSTATPAKKRKTSRAAHAGPTLVPTPTVAAAASAGAGAGAGAATTATRRWHVHHDHGQGQPRVLQARRSTAATAAALVAPGAAATSAAAASRATGAATFAPLAAGLASTASLHPYTFTGSYFSNPSVVAQLQAMQLAVMPTPMPMQAVASGASTAAFNMAASAPALPAMAPPPTAAAAPAAAAGGGCTVPEYDPISAAALMLDLDSKDAAPMDPCGGFEFQADAACDPWAQLFHED*
</t>
  </si>
  <si>
    <t>C_40179</t>
  </si>
  <si>
    <t xml:space="preserve">MFRYSPSEQEEMQRQVTDLLRKGFIEPSSSPFGAPILFVKKKDGTLRMCVDYRGLNAITIKNRYPLPRIDDLLDRLQGATVFSAFDIIQAYHNIVLSAEDVPRTAFRTPFGLYQYRVMPFGLCNAPSVFSLAMHNALQGCRHAVWYLDDSVICQRRLDEHVSHVRDILERFEKHRFYCKLSKCEFFKTSVPFLGHVVSAEGVHPDPRKTQAVADWPTPANVSDLRSFLGLANYFRKFILGYAEMVSPLNALLSTKRDWVWSAECATAFARVKSALTSAPVLALPHFRKPFEVIADASQVALGAILLQDGRPVAFESRKLIPAERNYTTTERELLAVVHALKIWRCYLEGVKFTVVTDHEPNVTLRTHAMLSRRQARWSEFLEQFDFDWQYRAGKHNPADPLSRLPGSVGLSMLLAMRTSAAKALVFFTALGATVDPQVFTSFEADVLAGYASDPWFANAANTAGLDLTARGFWYRQGLLVLPDTPVRGVALKLCHEHPMAGHCGVAKTLELLQRHYWWPGMRASVVEHCRTCDSCQRVKPEQSAPAGKLQLMPIPQNPWSIVTMDFITDLPADSEGHTAIYVFVDKLTKMVRCVPCRSDMNAVRAAELFVDSICTKFGVPQVVISDRDPKFASAFFTHLMDEWGIDLRMSSAYHPQTDGQTERVNRVVEDMLRHYVASSDLTTWSKFLSMAEFAINNSVHASTGNTPFRLFSGYDPLTPAGRFDSALRNPVSVAFTEARQQALERAKQCLRAAQDRMKRYADEKRSERTLSVGDRVLLSTRNMRLKGPRKLLPRFIGPFYVHKVINPVAYALDLPTGVRMHNVFHVSLLKPYRAGKDTLPPQSPEIVDGEIEYEVESIQKHKVLKRGRSTHRYYLLRWKGQGSEFDSWEPEPNL
</t>
  </si>
  <si>
    <t>C_40180</t>
  </si>
  <si>
    <t xml:space="preserve">MSTASAAARARETEAALQQQQQQQPQIPGAAGVVGANIPPVNNGDPPAQAAAAQAAAAEEQARIAANASRLRAMPLNDTPVDEDEDMAEAAAGPSSPKLDKRTLNANTPKLVFTVEEAERNDMTVAQLIDILADDVERIVLLADGKLPRDRVPITLWLEMAVDNLQLRGRLRAALSAEFGGYLPVNAWHWLRTWLKKHVTSAEELSALSAWIKLKEQGGIQTLSELLQVIADMQRLLPRDFDQLCILQALSLVPLRLRNMLLRKTLQDGKQEDWASWAEFEQVLAAHVSAFPGYGKHAGSGGQGGTPKKQKTDASSSPGYGGGNKGDGGKGGSKGGNRSFSNRSSSGAGGSGIARPTPLHLTGAGAAKRYPFDENKPERRLYVPNQTKADRDKLAAQNKCWICEGKGHDHKTCPNRGGTKSGEPKSLYDRDRYWYWEKK*
</t>
  </si>
  <si>
    <t>C_40181</t>
  </si>
  <si>
    <t xml:space="preserve">MTTWVTATTRRSVNCHALAAALL*
</t>
  </si>
  <si>
    <t>C_40182</t>
  </si>
  <si>
    <t xml:space="preserve">MTSPCSVESQVLAALHLQTMQQIQLSKGMQAHIQALIDTSKMLSQEIMHALARLRSVNRTTGHCLITSLQQRPVTASCADVQPQLAITLTDTVAIAAVCVASSRPSGAGSVGMSGVVPIVAAKCPIASGADGDVAPAPPQHPLIWARQRSHLVSSGPASVSGSRSASASAASASASALPLARRSPQPCSSSPLLASSSPAGPNTGGRGSRRRALHSSRGTSMGRLVVPAAAAAAYVAAPSSPSSSAGGPCRPASGTAPAVPTAAVSRKRKATAGTQQQPAAAAVAWVAAPASAVAALLPPPPIPPASLRISSHSFSSTSGTSGTSGTSGTSGTSGTSGGAAAAVGAAPAAGCPLATTGHLNPWMLTPAYFSHSEVLSSLQQAALMPSPPPAAGAAAAAAASTTSTPSSAPAPAAAASCPASSYPTAPATSGPAVGAAASAVSSPSITAAESMPLQVVYGSGRAAATASRHQVLHRYDSDLVEDPIAKAARLLEQQDYCGGSSGDSPFQPSCEHVLDLGYVGWEEVLQDLDLVV*
</t>
  </si>
  <si>
    <t>C_40183</t>
  </si>
  <si>
    <t xml:space="preserve">MVLAAEQAGQAAARWQCRRGRRRRRHGGSRLAYVGGAKGTEALRKRMWDTDGSAAGAGGEGSGGEGGGVSRSTGSMPELSNMDLVPGRFKRGRVRRSSIDGLRQFMARSFLVNQGRRSLDREEAARAGRCGGEAHSQVPASEASSHPHQNQHQHPQNQLHQTHHHSQHPHQHPHQHNQHHLLHHREPQPSRFAPPRSGGGAAAAAASGAGAATVAGAPAGAPLGTASGSSPAAPAPAPAPAPGALMPLPGMPAGAVGALTQPPPPHQQQQPQHAQHAQPTAAAAGLSLGGGGGGGGGGAGASTSAASHRRSVEIDTINPLSSDADIEELLQVVGRNNSVGGGGGGSGSMQRQRRGPSGGTASGGGGRIVVSGLVAPSQQQPSPPQPSPHATQQPSPQQPLRTQPLHTQPAAAAAAAAAAAAAASPRSPATATAPPSTPAASPAAAAAASPGITRTVQGLGFGTPAATAAAAAAAGSPLASAAARSPAAGYGSGGVGGGGANGSYLGVGPSLPTVPELSTSSQELVETATASRNHQPLQRATTMFSTIGGGGGGAPIGIGGGGGGSAWSGSLGSFPIALQRSPTGDFRTSPYNPSSLRAALAAFDIVPAAGAVGGAVSSSGGGATNASVATFTTAGGPVSPVPSAVSGSGLSFGAFGLGGGGGGGGGSSSFGLHPMLQPSPSMPHASGFATAGAGADAAMLQPQLLQRAATSARGASDAGNGSGMGLGADGSRTGRRLSSRKHLQPSDAFLSGLTPASASATAMAGGGGAPPPPPPLPQRYSHSGAPVSLAPPPPQQQQRTSFAGLPNAAFHSVGGGGGGGGAAGGDVTGGWLEAEAVGALVAGAAAAVDGGTVLTSGQNAMSLLATPSFGRSLSFGVASLAAPDVAAAAGAAAASRGLRYRPSRKNMYEPSGEEVTLVHSTSSSLTAAAATAVDGVGAASAGGGGGGGGGGVQPLWPIREVGAEVDASSPREGAAASGATAAAATAVVVRKAAAAAAVAVAAGTAAGARSSEISAFAAPGGSAAAAVATAASPSYSSPAGGAGLAVSVSGGGGAAAAAGSDGDSVQWDKYGLPPGSPARARSGASQQVAPSSPSARLVAAVLRPFRSPSRTGSPAASPRHSLSPPTQRTAASSTGRGAAAASTPDGGASPLAGSTPSTQPPPLAAPEVTVAAGPTTAAAAALAAARRQLDELKRLKDERRRRQLLLQDQQQSQQHDQQQGRRSKDEADSAAVNLSFSLGGAAAAAAAADHHSVAADRRQAATATATAAGFALGTNYHKQPSNNHHNSTGGGGSAGSSVDFSVGADADLAGASSPQPLHGMEPTAAAAATATAAAAATRAAVPRPRPPPPLVVGAPAGSVGRSANTPPLALXXXXXXXXXXXXXXXXXXXXXXXXXXXXXXXXXXXXXXXXXXXXXXXXXXXXXXXXXXXXXXXXXXXXXXXXXXXXXXXXXXXXXXXXXXXXXXXXXXXXXXXXSPAASPRATTDTGAAPFVPRPVAAASVVEPPAPEPTASAGVFKSEDGTLMGVASSAGSIAGAPVSAGSRSVSGGGGGGAPAAAGPAAAAATAGSGAAATTALGDGTDQQQQQQQQELQLQGHSSGSVQWDKWGLPAGGHSSAPGSPKPTRGLRGGAAASRQQEAGAAPDSPSASSVRAAVAASSFVGRIGSLLSPSRLRRGSTGGGAGAVGSSGLSGSPLASPRASPAVHWEKYGLPASLRASGPPATATATAAANAADAADAATITTTAAPAAAVDGMVTTRLRLGSIGSGGRTMGRALPEPLAASAAAAQSATAGHAAEAAAAAAAWQGASGQVGGAANEDDDEEAAAQMLAQLQHLAELQAQLQELHQAQEAEEQREREQRERAQQQQGQEQQQGQEQWQHVQQEQQQEPEARQQGQEQQQIAAAQHALLSRQEQERLLTARQAQAQARQHLLQQQGQQQQQGRQQGQHGSPLPHGAPRSPAFSHHHHHHDHHHHQGPGQETSHEHTPRRRRTRELLPATDQVVERAARAWGEAEVIEVPQPDLTSWQPLPVAVPVAGTPDDSAGGGYGAGSLYGGSGCGDRYGNDGGYGSGYSGPSDGGLALPGGFGAGATAGAGAGSPYARGPLSSPHGLLASPQHQQQYQEQQQQEYGSGGGGVSPQLLRQLADGSCAVSRANMLSHPVQLDSDWEPS*
</t>
  </si>
  <si>
    <t xml:space="preserve">MVDCAVSLQFLVDFSAGQVPEDMPTWKVVTDIVVPATRDRRCRYVEHIDSRHVGHCDYFISHRWATPFSHLVRYARKHLVELGDVVLVPPEAAVAAGGDGGGTSGSSGKEFTVPEGKRRADQVFVWCDIFAINQDCVEASAQTLLCLDDKGLVLTRIWCLYEIWNTVLAGGPPKLAVLGYDVNEAAFKEVYITLDVAEAQATVEADRVRILDDIAASTGLQELNLVLKDALVASTQHEAEYAQRVLMPRIRRQEDATVVNQYIVKHVQMLNNVGRHVESARYSQLLKELGEQMAAIFRKHQQQLVDSSGRETTAAGAAGAAEVEEEAEPEWHWSHYPRDAALRKIFARAKEAAGGGRYEEELAAYREALAQAEAAVEDSSKTAAAAAAALDAAGCRLAVSTCLKRQGYNSQAAEGVEAALAPFEAHAPGGVTGLSYASAAHAVALLLDNNWEKKDRIAQLLLAAYDIQAAQLGAAHAATLATLEARAKAWRTYLTFLVMPQYGGGRDEGVVRACRPLLLRVVLVLVLVRQVAAAQVVAAPPPLARQQARRRRLAVQARASLAHAIDRTGRREEAVAEMRATLADHEQMLGGKDPLMVHTLTQVRISSRIGRELGLSGQE*
</t>
  </si>
  <si>
    <t>C_40185</t>
  </si>
  <si>
    <t xml:space="preserve">MVRAWDVVTGLARLNFEVHLGSLNPWAAAGARAAAAAAGRQWLLDEHDRLQQAGVTVNVDVVTATGGGLVTLSQGDRVGFKQLDIIVDVVKNNYFYPYDEYRAVVKLMSYVGNTTYRYPIAVLLNQRTAAVGWRQEVEALADVQLFCVIILIGMWVLSGCAASYAVDLIFLRPREAALLDATLFVTLLFAMPNIRDVMPGVPAIGVGVDMFGFIWIMILCIISGSMIIATLVAQYVHPRPTLYDKATRNQVYWDWNEHERKREEKEKEEWERKQREMEQAEKLRKEPAAEYAGEGTSERQQQQQQRQQLEKGCGVGGRAAGEQKEGGAVVGAGDGSGGHQGQGQEQPRSKEHCIVDMGGGDGPENGGGRGSSGGGSGSGGGGKRYPQLYAAE*
</t>
  </si>
  <si>
    <t>C_40186</t>
  </si>
  <si>
    <t xml:space="preserve">MASVGNRMPGGAQQYHLPQQPQRQQHQEHQQLQYHQQYRQQLHYQPPRQPQQPQQPQQQRQPQQPRQPQQLQQPRQAQQPLHSPPPAQQQHGDAILETPQFMFFNVIRSIIVAVMAWQALVRTSPEYRSGGGSDMEQDMEQDLDVEPAGSLREPFVIQMAGPDEKAVAGTRPTRGGNKKAGGTYAFILVQFLPHLLDCLLQFLQCLPPGVDLAAVHPRFWRTTKDMSPHPDYPISWSTKYQTNIAKSALLLMPLGAATWQEEVEAVYSEDGTDCPEQYMPLYAILGWAWKGTRPTAKLFDQRHMNLSQLASSFSDALDNPPPVTEEEEYEEWEPPLGMTKAGLELQRRLFASGGGPWKRVDLFVYCLDDRIQKALGGCEVMLGNRTVPVDSIIGRSVLWNGTMWLGDALVVLAEGKSIIGVEEILRSPERLEHYMERGRLAKEGQLQLCAPSMDAFRMPTLHPCAGGFNFIAGAIGSNY*
</t>
  </si>
  <si>
    <t>C_40187</t>
  </si>
  <si>
    <t xml:space="preserve">MADHMSSAFDRWGDAAGGAGAGAGRGRGRPAEVDRWGERKPNMPLGEREWLPGMPPESDLPKRPDRWGGEGAERRPAGGDERWRAPGAAGGGTPEAGFTSTQAGRGRGFATGRGRGLKPAGPTAPGSGVPDRWDAPNRGVERVDSGLQGGGSQGGTRRYSSPQMQKIFNSLLSASPDHKLPTPRINPEVLLQYPEYLDGLAAEAAAAAAQHMNGEGCVDKRQPVAVAVTSSAAGAAGGNSGPTSSAPSGSGGGGLPAAPPGLPTFINHELFVQDKWVYKDPQGQTQGPFGRSDIMEWLQFGYFGEDLPIRAGALDAGVPFVPLGQMLKMWDAIERGRPLGPPGFTPGAAPAAAGPAAAPAPAPEPVPQQDSSAAASAASAAASAASAALPVPAAAGGAQRTSSLLETLLGRKLAEPTPGVAGSPGQPGAMAGAAAADAAAQPGSARPFTLDPPVQLHTAGSGGMGPGGLGALGGLGGPLGGGLGGFGGGPMGPGGMGGMGPGAMGPGPWGGPLGGPGGPMPGGSGGPMLPGWGRDHLAGGYDPLRRPDMHPGLPGIWGGAPFRPEGPPLGPGFAPGPMPGQDMPPPPQQQQQQQQQQQQQPQAEPAQAHPPSPGPQQQQQQPQQQQQQPSAWGAAPQAAPAGRSLADIQREQAVEAARQQALRDQAMAAPAPAPAAPPAPEPAQAQPHAQPPWGGAAHAGTSAIPPGLPPALQQIFAAANKAIPAPAPAAEPAAPAPEPPAEPAAQGGKKKKTPQLVLQDQPKPAAAAAAAAPAAEESAAAPARPEPKLAPWASAAVQSXXXXXXXXXXXXXXXXXXXXXXXXXXXXXXXXXXXXXXXXXXXXXXXXXXXXXXXXXXXXXXXXXXXXXXXXXXXXXXXXXXXXXXXXXXXXXXXXARGAWRPPAPAAAAAPAVAAPSASNDTSPSRKAVPPSATAIAPAARGGRPGPAEPPVGVTGTAPRGTLLSELLDSKLSPAPATTAQPKAWGGAAAKPPPVTNLRTVLYEESAADLEGGAADEDLADVLALFQQKHGQQQPMPAPALPAPPALQPPAQAANGGWAAAPAPPPGPTLRDIQQQEEEARRRAAAAAPPXXXXXXXXXXXXXXXXXXPALPAARHATPPPALGAATPRGGWASAVGVANAAPAPVPVSMASKIAAAPAARPAPPPPAAKPATPPPAPRQAAAPAPAPAASTSYAPAAAADDGLFDGELQMSPEFKSWCRGKMVEFFGNDDLTLVAFLYSSCTSRSEVADYCQEYMRGKPNVSTFVAEFLKRKDADVAARSKASKGKGGAAGAGKAGPAAAAPAGKAAAAVSEWQKAAAAAPAAAAAPKKGAAAGKGQQGAKKVGGITATIPGFSLLSDRA*
</t>
  </si>
  <si>
    <t>C_40188</t>
  </si>
  <si>
    <t xml:space="preserve">MASLRIIAAASGDKHSVAASLVAVLKDEIKYERESYRKEELILSGPPGEFELSDEPGTSAFLLAKKFGKEEIIVRVNIDAQPDYDEDEDEMDEYEDEEAQSRPVDFVVNIAKPSWGDDQVVVFECESDGEYLTIHSVSIESMDGDEEFSAPAYKGPAFQDLDDTLQQAFVDYLEERGVNAYLGEYIRVYLEDKARLEYQAWLGRMRDFIGK*
</t>
  </si>
  <si>
    <t>C_40189</t>
  </si>
  <si>
    <t xml:space="preserve">MAKRVLIALAAFVMLNAATATIVGGSSKAAVSDPDVVHAANFVVSSANTNACSGLCAGLQKEGELKLVKVLSASTQVVAGVNVHLELLMADDTGKQTVVTSTVWSRPWLASKNDAAQPATQITALTFKPLDGTLE*
</t>
  </si>
  <si>
    <t>C_40190</t>
  </si>
  <si>
    <t xml:space="preserve">MQRHSRSYSHSRSYSRRHVGSASYWELLNTAESGEVFSQRARSASDAAVLRRKGHLKEQVMLKMERWIAEHRQDPKRSRLRRLIPGIGIFFTPLKLVEAFREYDAFFALSRRKYIPPNFAELRHVVNIAQVHASADSLKLITFDADGTLYADGAHMEQDNQMIAHIINLMRSNVQVAIVTAAGYPGEPEKFEKRVMGLLEAFRKLKLSPEVPFCAFNGGNDVFVDVGNKLLGLEALMRYLQVAPPEVLHVGDRFTDSGNDVATRDICSVLWVANPEETGFFIKMLLKDIRKSRWQPYIE*
</t>
  </si>
  <si>
    <t>C_40191</t>
  </si>
  <si>
    <t xml:space="preserve">MLVDWEPQLRVLAQIVERVKVTEVLAAALEVFGQLVTAVTSDRPASTDEAKSAARVHNRCFKLLSDGAAAAEAKCAAGAGAARNADPQWQATPQQARALALVALRCWFLSGPSAARPQLSLEQRAQLAADVTTLLRAQVEAAAAAAAPAAATTAAGEGDLVLGCLVSVSHIIGTSQQGPQAQLLSAGGPAVLLPLLQLRALPQAASAERVLLVLLWLAAEGPEAQREVAAAVAEACARCPEVRRRFVWAAGRCAAELQQRRGGRAAVAAADADAAAADADQGLEVLLQLVSAVVRGQTGMAADLLLLPAGGGGGLPLVQAALSCLGVVVGDGASDGGASVGGGALLGSSGISNSSARGDGSARGQQQAQPPPRSTPPSAAAAAAAPPVAVTAAALQLLHQLLLHCGPLLPHPSLRPATPEALARALVLLGGDATAVDGGGRSEEARRSEELRLCCLHACLMGGGGSGGGSAGGSSDGGGGDGSGAPPTDDLLLPRREAVRTLHAAVGKSGGGLLARMADLVAAAIERQQAQAEEGAAFVHGDRRSGGGNYDGSGGSGGGMMQPLELLQLAACVLDAAWLAAGDEIEAAGGRSGGGSGGSARGGAVKLGKAGLRPAGPDPAAATAAASRPSSAATSASIAATAAATAATAAALLRLSMHALHAAVASLLTLGGGTAALREAVAGSRDAYGGVGWRAPDGRSIPLVHCLVPVLLGSLPAAAAAEAAIASCNSSGSSSGGGDSSGAASVATTSVALQLLVMLLFTATAGGIDEDGGYGYTGLAELAAAEGYRQVRQHAAECGPPSRPAATVWSCLLAAAAPMVRSGLPPDVCAVLLPPAAAAAGSGRMAAAGGQKEGSADADIIEKVGFRHWREAARVPDRELALTVMRLGVALLSGGGGGADANGTAQEPQAAQQAQQQAQLDSSTGNGNSRAACVALFALGLVQQLTAASCRDSRWGSAEDLPPGFCWRDDEGWLLEAAADQLRPLAPSLPRPQLAALVRALTMRAAGGGGGYRALAGELPEYRLSMLLCLAACVGNPLLSQEDCWPELADRGYGALCGLVEEAIMDLQDANSSAVGGAGSRGRQPFQQEADCLLLLLLGLARRLCLYKGSRIKQQQTQKQHWQQKKRQQRKFGSASNSTSTEDSGRDISCEAATYRAPQWQLASLMLRAAALQCAAATQPQEERPPAGRAAAAAAVAPCSPAVPAAAAPALDCLAECLLAACEGPLTALYGRRPPSPLQGLLEGGSGGGAGSASRSMTAAAAAADFHGDGEEEQVFALAEQVQRATAALAQHIRMEDLMTAGSGASGGGLGTHASAAVATSGQQQQQQPLQPPSGQSLLLRAALCGGRWSAHLSCVQQQAHEARTARLINLSCKLEVAFFYACLKGDATAVGSMLDGEDGVDVDATDSGGRTGLFFAASAGHLEVVELLIEKGADVNLPCEKTGQTPLKIATTRGYGTVARALLKARGRQW*
</t>
  </si>
  <si>
    <t xml:space="preserve">MLQGAGEESEAIAAGAGAGEAAAAAGIGAALRSEATADVPPEDEMVMAEPFTALCRRGGADLSAPAAVLWQFQDALIAAPANNAREVWAAMLCGRMVMYMRPPLGCAAGRALAKTLIHQPAAQRSARGVPASEAIQEAAEFQRDAVAAQAAWFQQRVAGLYADQVAVAQQQRSRETMSSYCRLDAGTNLCAITINTAALRELQSLHTGWWADQQRQQQQAAAQLMQELGVGGEPEAQEAARAAALAEAQAAAAAVPAGLVATAASACAALGNGGAMVGAAGWLLRRRRCAEAAAAVGEAARTVQGMLAGMAVGRPGAAALAAALVEQRFARMASTAAAEAFGSTPAAQAAVSAALDLGRSYDGGGGGPAMAPMLFDRHFPRGSKVLAFGMVKWVQRPASSSCRCCWRAAKSAAAGAG*
</t>
  </si>
  <si>
    <t>C_40193</t>
  </si>
  <si>
    <t xml:space="preserve">MPLVYSCISLLHGVTLAEYAAFAGNFGAVAKEYLARTTGEGKLSYAVDGHTFTVLCRGGFVFLVAADEATGKTIPSAFVDKVADEFTSKYADKAAGLAGKEGGLQSSFGKQLKSTMEHATQYPEEYSKVASVQKKVDEVKGIMTENIDKVLARGEKLELLTDKTENLMFESDRFVRTGRALRRRMWMQNCKMKIVVALAVILLAVVIFLLVCFSGGNCLK*
</t>
  </si>
  <si>
    <t>C_40194</t>
  </si>
  <si>
    <t xml:space="preserve">MLHGAHRKAAEPGLAXXXXXXXXXXXXXXXXXXXAGAGTSMESPDATADFLSNPATGSHELRPSEAQEAALEASLAPALAADGFPLPKEQRRSLPCLIEARSLGRLRPAAQQALWLERRPGLTQATAWDAALRQRLPSVLHQDAITQIEMSTTCGSGSGAGSGSGGIRLAIAQANQCVRIVPYGVLRDAALEARSRRREAAEAADGGRSDQERSDDDDDGAYAAAAAAAAATAEAAAAVAAAGGAAAGSGVTTASLAALLCSRPAAMGDAVAATAAAGGPLGGLKGVCGLVGAMQGAWDADVCGFWHPAALLRQSASVAAGASGGEGGAAAAPTMTRPGLVLSDFRPASRNAELAVEAAVEAMATARASATSTLAGGGAAASAAGVPSAPSASYLAAAALAAAQLRRRAAAVTVPLESWPLSVACVGETGDVICGTLGGELLHWAKC*
</t>
  </si>
  <si>
    <t>C_40195</t>
  </si>
  <si>
    <t xml:space="preserve">MNSTHPYYMPMLHKHLRLQGTELPHFITSVGNCCPSRTVVLTGRHCHNNNLTANDPPHGGYAGFKTKKLDKSYLPLWLQAAGYQTYWVGKALNGFSTFMADNVGPPTQADLDEFQASAGLAQRPPVYLKYYYTNCQYHERKVGLPDDNLFERAHSLIEDSVDSGNPFFLKLAVSAPHDGPVDGLPRIADRYLSAFPGLKVPRGPNYGKPIDDRFGMSKQRPLWWDSADSDIRYRARAQSMLAIDEHLDKLVTKLECLGILNNTYIIYTSDNGFKLGQHNIPQEKWTYYEEDVALPFFIRGPGVPRGAYANTVQAAMVDVTATILNLAGAAPPANADPVDGAPLPFDLLRTLHSQPNSPFYSYKGAYWNAAPGTVDMLAPPATDAATCARSARPPPMPPLPPRPPPCKGGKCKPIDVGSDDDDSENALLNRLASYDAENGTESGSGSGRRMLRNGAAAATGTELEGAEAEADELRRQLAEATMVMELEEEAEEERERRALQAAGSAAGRISTWSNMALIEQWKYGNLWRGKDYRVIRACMPPNATIAASAAGTRRTGNVCYKYVVFCNIERAYGALRLNQLFNLSSDEAEVNDLLLKKPLPTGTQRLVDRLDAALTVLSYCSGFSCAQPFTRIHPDGSVVNLAEAMDPKYDSLYAGFKKLDFYRCAEYYDPANEIPDSRLVPEEWTLPGAAPPPRPPTSTLDPYVPFVKPPKKGGGKKGGKKGL*
</t>
  </si>
  <si>
    <t>C_40196</t>
  </si>
  <si>
    <t xml:space="preserve">MPAGRAPAPPTVPITIRTPAPPETPLKTACNHPHTGTPAPRPATEPTGSPAARPPSTAPILTHVHSPTPPHAYHPPPRPCAPDTRAEKSGPPYHTPSRQAPQPPPPPPRKSPPPSAPSPPPPTRPRVPPGSKPN
</t>
  </si>
  <si>
    <t>C_40197</t>
  </si>
  <si>
    <t xml:space="preserve">MVTPQPFPNRPLGPFTTSSQAGHLGTTNLECAAQDRTSQRYVYLLSPPPARTHQLTRDPAAPLHTSSPGSRTTAPLHT
</t>
  </si>
  <si>
    <t>C_40198</t>
  </si>
  <si>
    <t xml:space="preserve">MPANAYEIYECLDRHIDPDEQRTYKPKTQGPWSKKYKRDRSLGASGTASPASGDGGGVSEDEDGMQLALPGLTHQASGALPDGAALVLTAAAGVLEEQQEQQQQQQQQQQQQQRQSARTNAQKRKAITDLALLLEGPDGADNGEGGEAGGAGSGDDGDGGDSRGRPRMLLGGGGSRVLSARQKKLQEDRRFGIYDRRRYGFAEDGTRLEGSAGDDLSDLEDGGLDGAPAGAAGVPGFGGRGGGVSSRPRRRAAGATSRRARRGSDDEEEEVDPEDDEELEGEGSEEGGGGGAGEQYTIACPCGVTHDDGEMMIECESCAAWAHVSCLKRQMETEPERYTYDFDTYVCINCTSSQPLQGPGQGRGAATTARGRTRRGGAGAEARNGTAAAAAVAAGEASGEQDTASEDSQRKASELSNILLGLANGRMGSSSGGGGGAGPGGSRRAGAPSKLGPFGRNSMVAVAAAAVAVVAAVTPPPLXXXXXXXXXXXXXXXXXXXXXXXXXXXXXXXXXXXXXXXXXXXXDGVGVGCAASPPPLVDGIPLFQAPGSSLGGAQQLGGLGGGSGGGVPGVGPGGTKIFKPIPKLATAVSTSPGPGQQA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SALRGTVGGCDPWFLMPPSFLHPPPGPLPTDINSLPWLAKSATPPLSVAELMAHTQAAAPPES*
</t>
  </si>
  <si>
    <t>C_40199</t>
  </si>
  <si>
    <t xml:space="preserve">MSGDSEGRCFFWEWGAPQKIVRTIKAHDAVCIGAEWNPMESSKVATCGWDGLIKYWD*
</t>
  </si>
  <si>
    <t>C_40200</t>
  </si>
  <si>
    <t xml:space="preserve">MTPRPLLLALLPTRVRPARSPPPLAASPKPSPSPSPSPSPSPSPSPSPSPKATPSPAVTPRSDKPNFIVIITDDQDDILNSTHPYYMPALNRHLAAGGTRLSNFLVSTGVCCPARVSALSGRYAHCHNVTGNWYPSGAFRKFYERKVEDNWLPGWLQAAGYDTYLVGKFLNAYMTTAAFMGADSGDYYPRGWTIFDALTQGTYAYWNSCFAYNGGSDKCFPKQYQTDIIRDKALSYLRTATAKKDTPFFMYIAPPAPHVELTNNGWQPPSPAARHANLYANDKIRMPKGANFGVPNPNIPMEVDDMTPDFVAQLEFHYLQRLRSLRAVDEMLDAVVNQLSASGQLDNTYVLYTSDNGLHLGQFSLGDGKATAVEEDSRVPFYIRGPGIPAGQVIPTQTNLIDMAPTLLSLAGLPVTNDVDGIPFPVGNSLITAHVNALVDASSAPDVQPTPQMYASLRRDSNVIEAWDSDGNAATTDVVYKTIRVCTDFKIFGDSGVSNSPARYVDAPGTACYKYNNWCLGGREFFDLSTDAYEVNNRIDDVPQRVMDRIDGIMSALAHCKGATCRNPYSILHPGGEVFTFSDAMDAQFDGMYSKLVKFQFVRCRALYATSNEPTWTLGFGPQPVDRGTDAVVIAPTRSARGLRGGATGRA*
</t>
  </si>
  <si>
    <t>C_40201</t>
  </si>
  <si>
    <t xml:space="preserve">MLPYGRIAAAAGGTGSGLSDAAAAAAALERYGFDFNTIGGGGGGGGGGGPLAPPLAPVVAAAPPPPAGGPYLAAMVTAKRRQRRRLPAPLRRALAMCEAGQGGFVLLDGPTYSSTSQEMLQEQCMILHIGDYLLHGASTADYLQLRDGADGGAAANGVPSSAYRRAATSGLAGAGGGAPPLLLTQPSSGAAAGEPPLDLYLALDFAHLARLCYLRPLAGAEQMSLGLLSAPVNAASICFTIVVGMQTLLAWNKEAAKEALAVLRAAALPALLRHGGYLVEDADGLLLTAFPSSRAALAWALECQAEAKHLDWPDEILDHALCEPVYVKDEEDDLDGAAITATHNASTSAGYTPPGGATGTGTGTGTGVGSSPLPSLQLPQHYNSILGGGGSVAAAPAAPPSRGPSADGVMRAPGRRFSGGGGRHLVFRGLRFKSGLDCGDVLARVHTTTGRMTYRGRVMNRAARIAGLATAGQVLCSRGLWDDSGLETQPDLDPAALAVGESCGEVALKGLAAKMEVINCIRVLRADMLLHQHKAAATAAAAAAAAAALSAAGNAISGNFAQLSMLSTSTSVEALHSLVSATARAAAAAAALSRHQTGAGQELAPYDLGAASGGAAPVVPSAGPAGAAALLAASPLASAADVDADGGGGSLGAMEVRTDGAGMVLMQAVPLLSDSENDSDGGGVSRASAAAAAAASARRAAGGALGRAGPALRSRHSVGGTAGAVSGGAAIASRYGSGGRRHLVTFDSTDIAAAAAMAAAGSFGGRGTSANGGGGSALGREDSMAERLAAEYSSGAGSDGGASDGDGIGFDCSDRDDDADGGGGGGGGGGERGSAGAAGVAALRGMLRHKRSSAVRLPGGGAAAGTAMGGDAAASRLLAVTAAAKLRKAVKHAVMRSGGDDELEDELIGAAAGAGAGGLASGAGGHGNARAALTAAAAAAAGASGTGAASSRRRPPQRRPTETAKAVGGSIFDRLRNLASPAAAAAGGDAAAGGDAGAAGTGGSGGAKSPPAGALGKSKSIRQRLGFGLGLGRTSAGRRHGEEDEDDELEETYRPQASAASEFFPSRAASSARLSYARARLRALPGSFSRGELPPPPGSPGNLRQPGSGGGGGLLSPDSRRGGSRGGLAAAPSAAGELSPMRSFASMSILRHGLLGGGDGGGGGGTGGGGAGAGAGGGGGGGSMLGSGLSFRRGASLLQTSVLTTTDVSGDANASGAATPAIGGVADGGPSGAASRRGTANAMLPMSLTQQHLRTSPSDLHSSGAAASPVRQPPQVPPAAARLVTVQQQQHLSSYGILEDDDEEVEDVLLRSGGAGAFRLHHIGTASGAAASPAREPPTTPSGQAAAAGAAAAPSLTNRLASLTTSFLRRGKPPTPTQTLPAQSQLQPPAPMQLSPGPRLQPAAASATASQGQALLVSVNARTTPASPGGHAMHADTHSTHSMLLDTSSGGIAAAAARADTPPPATEPGAKATAAAAAAAAAFRRGYVQGPAPLPSGGSLPPGLLGGATAVAIISGGGGVGGGGSPLMSRLGLASSFTAASSDTRGQAAHPVPAGQVKEKEATALTAGRGRHNTATGIIPAGATVAPAGSLRRTSSSASAHVGSAAAVAAAATQSPRPCSRTSFRRSSTIAALASGTSAHARARSGDLRHNISGPGLAPAAATAAAASATGDGYARAHSAVGLPGGRRGVVASAAVTPVPSTPNVRSGSQGDPNSSSVPGAAGGAGGGGGALNSFFSTIHNFLGFGPGASGGGATASGAAGGALASVEGHGHDMPLTRQHSALPHSSPVRSGVGGGGGAGGGPRASAVAAGGRQRSHRSPAAGGEAAALFASGSVTVASAAAMAAAADGAASAGTLAGSAPAPLAARQARRRSVIEVSGNVMVLNAGATYALGWQLEPQGTGAPGAPGGGGGPGDAGEQQSPRRRRSQRLVDDAPGGVFGGGGGGLFGRAKSGEKERGFSSMRRQFSRGVSGTLGGSGGGGGGGGLPAAKSATLPSAASVASPAAAAAARMAAASMAAVAAAGGGVAGVDVLAIPSSELPVSGELFSPATAAAVPLASATGGGGGGGGGGLTWLARGLSGMLLQRTNSGRAHGTVAPAPAPFSNASGNGAAAGEGGSAAAAAQVSRWVSAGGGGGGGDSSYVVSVTAAAAASGGLVAAATPGGLASSGTGLPGGLPDSGDVPSAQSELASGVGSGGGGGGAGHGGGLGGSRTATVGVAKSTRNPLNSELSGAGSAGMEGGRGRGGGGGSPGKKLRRRGSGRSRDGHSSSGGGASTGATAAHDSPDEAA*
</t>
  </si>
  <si>
    <t>C_40202</t>
  </si>
  <si>
    <t xml:space="preserve">MSDSAASSNSSNSSSSGALISDPESAAWRAALALSYDGWILDAQLLPGLGYAGALAPPSQLLEPPAAFVELQRATPPQLRLYGTSYEYRTAALPLGRNGLVLYGSRAAVAALYRDPAMRRRLGLGLDSASNGTTGTGAGGDVSGSDVSLPLVWSWEQLVDAAAALNGTDVDGDGAAEYGICLAAGPGCLGPALVQAIAASYLQTYGPSQGWLLDTRRMVWRIDSAGFRAALWTLQRLLSYGPPELGGDGSGGAGANRWQPPACRRMNVAFAEGRCAFTIHTLSHVKAALSWPGRDAEAVRGTRVMLLPGSSRVDATSDGWMGHLPHRDGGYLQDCTAADCPYAVTVSGGGAAAGSNAALGSSWQSLWSAAVAWWKGSGSSIGNGTSAGGTGGGGSAPAVINIAPMPYGFPVSGVSAAATAARRVAAARLFATLAAPPAQLALMAQSNSSLVPYRRLSLAQLQAQAVAVAGAAAAAAAVDLRQLRDLNVVGDVMDSHPNAAPPLRLPGAERTWPVLERVVAILAADSAGPYATTGPNNPTADDEPRAPKPYASPAVAAAVAYAATALPEAVAAEFILAAGSSTGGSSNGGSDSGDSGSGSVQWTELYGSASFAPAGSSSSPAAATAAAVLRAQYRASISYRAPLEAHADELPDPESSSRGSALVVGLSVGLGSAAAAGAVLLWLWRSSSGGLLRGGRAGLLQRLLRPGGYAGTEDDGSRTLNTSAFVVLDILGLSDPAIPDVPRDAALRLCHDAIKQLARRYNGTAVALPATELPPPYARGAEAAADAGGLGVGGEGDGKMPGPSAAFGAAMNAEVAATRGYAQQSWGGLTVSSGVAGGDGGGGGARTSALSYGAGGLGFGPGQSTYYPSGQGGPGVAGGGVTGADGTAMAPGARKLWTYDSGYMSMTSRDMDAPSAATPSGTTAWEPLLGPPPPRLHDEVAAAARSTATGDVAASTSAASGPGPGAAAAVVRQGEQMDLFGTISSYDSDSLSVRDDAAEAQVAASAAEAAGVAPADDGGGGGGSAAPCGTPLDAIALSARGLPQLLSAIQASEASDTVSVCLPGPPLPPLDAPWPAAPAAPAPAAAAASSEKDSTTAPQSLSRTGDRGGGGGGGGGGSHALVPVAMPTGASRSAGTVPGRGSAGLAAAGVAVAASSLLRKHVRKPVTASASSSALTASPTAPRSHAALRRQQTSRALGGGGGGDGSLGPAAPPPSGTPPGVGGGNSVHVLLAGVREAVGDEASSPSHPHQQAPTQPLVPLPPLPYPPPYPPPYPQPYPQQQAASAAHRTFSAETVRLLQEMEAAGGTAGAGVAGVAGVPGAAAGASLGAMLPTLHEGVPADAGAAGAPMPLLSPHLPGLPPRPPLQLPPRPPPPPVAMAGGRLGRSMPATPLVGSQQSHHRLFSASPQPPRRPPPFTPLVGHGVSATATAGFHAAGSPPGAAAAGNALASIASAPPATTRGGALAAAMAAAKAAAGGGGGGGGGGAAAASMASPQPTRAALMFSSVHDAVCFCVHLQAMLTNARWPAEVLEAASCQTIAVRPRSVGAAAAAAAAGKGGGAAAKNATGDMSGGGREGGGGNGAGGGGNGRDGGGAGESGGGVVVASAQSSFVVTSPSPFSAAGAVDRMKSLISGGARGKSVRLLRTPMSPRLGGGSVGALPSPAPSREPMAVERSMPSVSRFAPQGGGAVALASPQLGGGGSASPRFGGGGVGGGGMYGSDTWTPGTGGGLGSQACSRAGSVTAATSGAMHHLYGTSPAGAGGAMGAVGGGAVGGGAGVAPGGVPGSATPRSPLGPSSQPAGAGGAGGGAGGPGVLVSRLGSAGGYYPAAGSSYGSSGAGMLYGSMPLPPPLPAGAMAADGAAAANGALMLSPAAQRAAAAVARLSSXXXXXXXXXXXXXXXXXXXXXXXXXXXXXXXXXXXXXXXXXXXXXXXXXXXXXXXXXXXXXXXXXXXXXXXXXXXXXXXXXXXXXXXXXXXXXXXXXXXXXXXXXXXXXXXXXXXXXXXXXXXXXXXXXXXXXXXXXXXXXXXXXXXXXXXXXXXXXXXXXXXXXXXXXXXXXXXXXXXXXXXXXXXXXXXXXXXXXXXXXXXXXXXXXXXXXXXXXXXXXXXXXXXXXXXXXXXXXXXXXXXXXXXXXXXXXXXXXXXXXXXXXXXXXXXXXXXGAGAGAGVQAGRILNGGGGGGSDGGTPASAPRRRMRPNLSVELPASSPPGSDADTLETVMPDAGAGGAGGGTLTAPGAAQPPAQFGPSRGATVPATAAGPFSTASATAWLFRQQLLQQQLQLGSHASTDASSATAGGGGYHQSMPLAQYSFGVFGDGSEAGGGSGMAAGPVSANLVKLPALRASAGSGGGGASPLPGGGAAAGAGLYDGLMGPTVAAVAAAAAGSPHFQQQSAGITAGAAAGPAPPGTVRSFGEQVRMTFETIEWTSEERGEEGVTVIFRGPRIVCGISTWQYGDDEPCDYQPYDPADNEADADAADAAIRGRRGRLDVPAAEADGGAADSAAAEAAVAAPVAPAAAMAVGSAAVEGHFARSTLEAAMADGLAPPVAATAGTAGGGGGGGTAAVAADGYTFGNPLFGGSGPVAVAAAAAAARDGGGLSADGMLLMPPGAAATLTESLRSAATTMVGGXXXXXXXXXXXXXXXXXXXXXXXXXXXXXXXXXXXXXXXXXXXXXXXXXXXXXXXXXXXXXXXXXXXXXXXXXXXXXXXXXXXXXXXXXXXXXXXXXXXXXXXXXXXXXXXXXXXXXXXXXXXXXXXXXXXXXXXXXXXXXXXXXXXXXXXXXXXXXXXXXXXXXXXXQRQCRRLQRRHRGPWRRQRRRV*
</t>
  </si>
  <si>
    <t>C_40203</t>
  </si>
  <si>
    <t xml:space="preserve">MSAAMAMLAVAVVALFAHGATAASIDWQWHTGRATHYGGAGDPWSIHNGHCGYGYLDPSVGTGWDIAAPSDQNWDYDSSTSNCGVCYEIACNGMDFSDFYGNYLERTDVCYNGGETSVVVMVSDICPCYYPSNQYSNKRWCCGDMQHFDVSVFAFEKLADVKWGVIGIKYRRVPCDYQPAKKAYRPSSAAAAQESTSAPWNWNSSKDKRWTLWSQKQSWNFGDATYSSTAGLQVSASSSSSSSGSSSSSSSSAASSVGQQSSVTNAYFGGFMQGWSDSGSWGIAKWDRDSSWGFDGQQAYCVTLSGYGGAKFNAWSGALSSKRTLEFWVRMNDGAAPDVTIKLASPNGGCKDVRLRDLTPNDSKAGWQRYWVQLTSFDWRGRNDGGAFSGCSDSVSDWDVNTLFFTNNWGSNQYLCLDQIKLF*
</t>
  </si>
  <si>
    <t>C_40204</t>
  </si>
  <si>
    <t xml:space="preserve">MARSYVPALIALAAVSALLGVAAEQQAGMLRVTLRKTEMLTTLGRPRPYLLGEQGLLGSSDQGQVTLKNFMDAQYYGEIGLGTPPQLFNVIFDTGSANLWVPSSKCALFNIACRLHRKYNAAKSKTYKANGTEFAIEYGTGSLDGYISQDVLTWGGLTIKDQGFAEAINEPGLTFVAAKFDGILGMGFPAISVQHVPPPFTRLVEEGGLAAPVFSFWLNRDPNAPNGGELVLGGIDPTHFTGEHTWVPVTRQGYCQFNMEGLDLGPGSQKMCAKGCAAIADTGTSLIAGPSDEVAALNHAIGATSALSAQCRQLVRDYLPQIIAQLHDLPLDQVCASIGLCPMAAASTIKPARRLLATTTAAGTHSIRTSSGAAAVADEAAAGDASDVDAAVAAVKAQLANLLGHAAAGATTTNGRGAAASDGGVSGVISKLVGEAAAKAQGSKAESAGDSVVCSFCQTAVAYIKIALQSNSTIEQIADAVGQLCDQVSFGGPSVVDCDKISTLPVISFNIGGRVFPLRPEQYVLQLDAGGGEMQCISGFMGLDVPAGPLWILGDIFLGAYHTVFDYGAARLGFANAA*
</t>
  </si>
  <si>
    <t>C_40205</t>
  </si>
  <si>
    <t xml:space="preserve">MPGLKGSLLDKQGFPRSDIDVAAVRRDRHRLICLTNDHRDVSDRLAALLADLHAAMREQAAAAQPSQAAPQPAAAAGAPATTSSAPMDVDGGATAATSSGGEAALATGAAGPAGTAAVAAAAAAAAPLPAAAPSGPALVPFALVDEVSEGSPAASAGLQVGDLLCSFGDVSGAGAREASPGAPPSEQQQQQPQQQQQQVLQLASTAALLQRVAGVLGASEGQAVAATVLRQGAPVVEGVPWQSQNAAVG*
</t>
  </si>
  <si>
    <t>C_5000001</t>
  </si>
  <si>
    <t xml:space="preserve">MQLEKSARLVSVPTVSVSVLGRAGGGCLLAYCSSLGDFHTRLPFASAAEHVSGEAVATNAAYGCMTALTVMPWLSESAPGGRRGAAGAADEKPAGAAEAGATPKTPSGEGGADGKAPEAAGTGASAEAKDGTAAFLRRRLPWRLLAGTSQGSVLLWDATQQQLQLVCCVVRGPHLPKLPNYHLIRGLYVYPELGLLLAAQSDGRLLLAPLPRKSHLPAALQEAEEGLAVAGRRLASVTGAIGAAAAAAGTEQHQPGGGRAGGGAGGAGGGGGGRASSLRSQDRSGGGLDDAGIDYSSDEDTVPQLSLPVARPRAHKGRLTAVDACGLRLATGSSAGGVKVWDVLELRAGAVNEGVPLPPLPPHLDAIAAAAAAAAQPTHGMRFASIACRTLMRSVGGAAASAAATATAVTVAPAALAPAAAAASGTADTPTAAAAAAGAGAAAGAAAGAGGGGTQPSSSPRSQQELQSTADHSEIAVSLHPGLFGGAPSASSLPIGNGSATAGRASDANGVALASEAAASPFAFIASAVAGDVESQPSPRALNTPSGGGGGGAPRSFGAAAADATSAPAAASGIDGVAVTSEAAASPFAFIATAVAATGAASARSAGGTSDVNGVALASEAAASPFAFIAADIVADEGQASALAGGAKAAAFGSTGDGGGAGGSGAGRGAVTGAGAAPSDINGVAAASEAAASPFAFIAAAVAGEEMAALAGGTAAGPASAAAAAAKGRAGGASDINGVSAASEAAASPFAFIADVVAVEGVSSATPGPSRDAPPQPRRWPVSGGGAAASPTDDSPFRQAMKAAAAAAGTPSTSPPPSTKGGSGGGAVPAPAMSPLGSHHYSHLHGGGHGSAAAAGQGGVHGRTSRDGGSGRGFPHQHPSQSHPHTQPQQLRSPGLSHTSGAPAGGGGGATGAGAGGGSAAPGSAGSPASSKF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AMDVDVASVMKEVRALAQLSQHPCIVRFIVFQCQETLGA*
</t>
  </si>
  <si>
    <t>C_5000002</t>
  </si>
  <si>
    <t xml:space="preserve">PAPHPPAPPPPPAPAAPPAPAAPPPPPPPPPAPAAPLLPPASHFPHIHTNPIHRSSPPPYHANPLFATPTPHHPHT
</t>
  </si>
  <si>
    <t>C_5010001</t>
  </si>
  <si>
    <t xml:space="preserve">MGEGTQACTTRAALVRWLDRIGYGDALTRLEPLIDVAEGGKLHGQLVFRSTCSAIRGPFRETTRQPTLMATDWDLRDFIYGLDDLDDVEKEQCFTALNRHGFSAPSKRRAFLALDDAELQTAGISQMSTRKVLRLAMGALSAATTTPSSARSVEGSLQQQQQQQQQQQQQQEEEEEEEEEEEEEKEEDSAAASTMPVSGFVGYVVALVWRMLLGILTSNTCTKAAMQPAWSSFLGCSAEQGASLILLAMHLAGALTNCSVHQLVVSAVELLQGLGSRCCPAWLRHAVPAWVCSGWLGCTAIEAASFVATMVANWVLLSVALLAAQLLPPFLRTG*
</t>
  </si>
  <si>
    <t>C_5020001</t>
  </si>
  <si>
    <t xml:space="preserve">MAPDWQNLPADLWLHIATFLNTADGATALRRTSRFLRNSLSAPQHRRVFLAGPHTYPGYLRPRRLDTHVPPPGWPGRAFQENFATAAAWAHLSLPQRRRLACLAAASGHAASATAAIQYSGVAMNTEVLASAAQAGLLHLCQQLISHGCALTCSAFVAAGSAGHLDVLTLLFDTVAHADPQDWQELYTSTQQGACIGGHSSVLDFLNARFAQHDAWHTLPASSIKAAAARGHTALVERALQHAPPYSWYGAYWRAKIMDGIAAGCSTQFLNHVLTTYIPEWPHSLPLPLPADPAAEPPAVDAPAAQQPPAFPAVAPPAAPAPPPQQPAIQEALPQPPAPQPPDPSVVLRVCRSITLAASQLPVPNTDSIQLLLLRAPQGWQAVATDLLSSDTFLRDPNLRNIPAVLATLAAAGVAVPQELRNRLLLQHGTPDKAADTVLRMGEMAARHCNAGCTLFSSTRDEGVILLRDNRPRAEAFLRRGFSITAHDLHVVAQTSSWDTVAMDTWAYNSAFTSAARNGAPLPILQLLHDRGARIDLDAIAMGGSEHAMQWAYDLLLQQGHQQVQSTGAWTGAILLGPPDAPSSFSSAANFALWACNLPTLRVLRATPDGMAVAAFNVLQPTTPTAPGNALAPTPGPPTITNTSDVAWSVYGHGFEVVHLWEAWHAPVSVDEWRRLHAALLHMMHSRHGAPPDVINVLPYQLAWVLAHVP*
</t>
  </si>
  <si>
    <t>C_5020002</t>
  </si>
  <si>
    <t xml:space="preserve">MSRVRCEADLESARKKPRQDANDVLIVPFGPMSVEAGEAAQAQRSERAKADAQLGANMLLPPYQGRLVVGSTGVIARTMAHLRARYAFVPIPAQTKLRKVYACETPACNARMEWVAKDATAKAWLVSHSPHSHAAAAPTPTATPGQLTREGQWCKLRPDLDALGVKLDANGIVTHLKYALAPPKPPSAHLVEVMQAGAIRDILMGMGWAALPEQQ*
</t>
  </si>
  <si>
    <t>C_5020003</t>
  </si>
  <si>
    <t xml:space="preserve">MIQQCVHTTVAYGFAAMPFTKQDITTLDTTLAGFAKRCYGLPRSFPTRTSLLPADEYGLGLGSLLPQYARVAQRALVLALNDSSRLGIVTRALLPRQASIAGPTQAHLLPAHRSHHLTTLKQMTLAKEYGVTLYQNGSAFTAPTWSIAAALEAEAEARGVEPLPIEYVLPLADLRLELSHLVDRNTGKHLITSSDLEKHMGASRVRHKHKRQGRHDAEPLHTASRARDIRTTTTITTSPCNPYKDIVAPGAYTITTTGGTRRDPAEAHVHEPSGRWLGTITYPRLLTLWERFRHTGNQRPNAFEEAVAALIMRYRYDPAQQDRKAMPMHQVSLPAGTVAAIVQCLRVTQAVHIREMFASPLNSSTAAHEYWTRDPADGAFGALHDAYQTAWTGLQYAHPPSTPHDARKALMWALACAEAMRDSQEPTLTVLVLPKAATFPHTQWLQHPLCHELANWSAGTAGLDTGLGTNTQAERQKGLRLVIVGNPAGLQCFAPRLKRLVDTLK*
</t>
  </si>
  <si>
    <t>C_5030001</t>
  </si>
  <si>
    <t xml:space="preserve">MREGSAAASGGADGGAGGGVGGGAGDDGAGMALRRSSRRERDREHDQAQGTRTRRSARLTGRKRGRYAGSEEGAGAGGSDPSDFADEGDEEAGGGGYGHGGDDDGGWYGDDRDGDFLVDAAELSDESEEPEDEDDEDSDGGARRRQRQRQRERERERRAARRREQQERAERDRRRRQERRRARQGEVGGGGGAAAGTLGGAAAQAAAAAAAAAAEPPADGGVHAAAAAACGLEQVARKRSHDAGGSRTRPQECYAWLQLGDEVVYLRDAHLDYLAAAGEAVAGLLRADRRPWQQPAGALLRPAEPCRVVGVVFEVLRVSQGLRTAANCCRTRILLTRFLPSPPPPPHPPPPPPPPPPPPPPPPPPPPVSLKLQVLAEGGGDAAGQVVGLQLPPSGPGCPQPRFLVPLPQYCRAVQRPWALGEQVQVHLQEDGLGQRARWATGTLVEDHVAAAAAAMVAGLPPPPPLSLAASYHESDLWQRFGVVLDGEVVPRRVAPWWMLPAGVDWDGWVLRFAQATYQAKADEAAIAAADAARAAGGSTAAAAAADPLAEPPPVIDLEALGSGWDDAQASAARLALEALLSEEERWGLFFHCPPHNAVYPCADGDLRRPVPYNALIPLPLSLAEVEARLQHGFYRGLAAVRHDIDVIVANAERFNGPDSAAAQRAAALRRVWAARVLGQPEEAVRLPPPPPVAVAQARRAPPPVNLPLPLGGVLGSPNGVNLGAASGAAAGAAAVLGPGPGPGLGLGSQDGGVAAAATEGGRPRRERAGNRRRFVEEFDEYNGGAGGGGGSQAAAVGTEGGGGGAVTTLEVAAVAGVIAAAPAATAASRPRGSGSGAPLLQAAAGGSRAAEPALVRLPAAAAEPVRRSGRARQPARRRYDDDEWEDDEEEIEAALQRHEEEGINSDGGGGGRRRDRERDRSRRASARRGSAGAAAVGNGGGGAAGDMLLPDPGALGADAMIGPSMGMPWQQQQPEQRLTELTDISAFLPAAGPAVGVGAGAAWPRGGGADGGGGGSGLQQHHHQQPPRPTPLPPVPAAAPFNPSAPSPTAAPAAAPATGAVAAGASPLMASGRARRAAAAGVAALTGALRAAQRLHRDEDAGEEEDEKEEEEEEEAPALSRRQMRVMGGQHHHHHHRMQQAQPQPQPQPLQQPQQQPELDATAALRHASMEQAAEGTIAEVLMRAEQAPPLQQPQQQQQQQQSEQAEGSGATVLPPQAAVRSHAPPRPPGGGSSSGSQLPPPQLPPLQRAPSGPAPLAMPQAAAPAGQPPLLQPPAPPQSPAPGGSEN*
</t>
  </si>
  <si>
    <t>C_5030002</t>
  </si>
  <si>
    <t xml:space="preserve">MKPQPPSPPLPPPPPSAPPPRGQAAPAPTPTAGPAAGRKALIISPAAPPPPLPTAAAPALPRLAPAQAQAPAPPPPQPPPQMRHP
</t>
  </si>
  <si>
    <t>C_5040001</t>
  </si>
  <si>
    <t xml:space="preserve">MRWSTLGRRKVLPEHGIDLVHTLRNAEKDGAL*
</t>
  </si>
  <si>
    <t>C_5040002</t>
  </si>
  <si>
    <t xml:space="preserve">MPPPAAAAAADDATAGMESSRVAGQGLPPPAPRPPPPPAEAPPLPPPPPASSAAAGPSAVCPREVTHLVMVTAAVAAVSREAAADSLAAAAVMAAAAAASEGKLTTAAAPRR*
</t>
  </si>
  <si>
    <t>C_5040003</t>
  </si>
  <si>
    <t xml:space="preserve">MVDAVSSPRVAEAAEAQPAVAAAVVCRRRHTTTELSYTPAGGFAAGAAAAASGSSYAREPPRQRPRLTSHYEEEQPQQGQQRQQGQEQQQQPPLLPLLLLPTRRHTAPVWAHGGGGHENGGRENAGGVSGGGGGGREFGFCAVDEADEELLCGGGGGGGGDGGSPLALHWRQLQAMQLQAQQAQQAQQAQVSWSLGPQRVLELARGGGGGGGGGGGLLMPLSPSPQQAQAQEQAQGWLLGQLLQQQGQQPQEGTPCSPTAVGGAAAAAAGGKRPREDACYRSSADGVEALGLRLGLGGVGLGAGYAGAAASGMDGMESGGWEDAGQQAPLSDDVDAASGEAAAPPASAAPAAPEAPEAAAADWAPAPAARGHPDRKTRLLYGH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LKLERRRPREWQ*
</t>
  </si>
  <si>
    <t>C_5050001</t>
  </si>
  <si>
    <t xml:space="preserve">MYQMYESTLAELAEANSINANSRALLSQLEENFGAASSQYEATLQLFDSRVTELTRQLEAAERARSEEVSALEAALASTRTGQQEVLAQIQENFMAASQQYETTLTAQATLLGELEESLTATSAQYEATLKLYEDKIDELNAQLEAVQADYSSRIGELNTNISTEQVNNLCAYISLFSSTQASQRKAAEEFGAQLADLTQQLRGAAEREEQLTQRLARVEAEAAEARASLQSELDSLRRDGSERQSALQQQLAQVQVLALQQETAAREAELRSTTARYEELAREQAAGLATSQERQAELVAQLLALQQESQAKESELRAALAAERQANEKGSILLRERGAALDSSLAAQQRLQMELRELQDSLGSREAAAEQAKAQVLEAAAAAEAALTTQLKEAREAAEKRESALRKEVDVLRNATSEASAKLKEQKSQSEELAAALAAAQARAARELEEARAAAAEARAAAAAAAEAAKAKERELGELADSARAEAERVAAKLAEAEAAAASATGRERELGEQLAGKEEALTAARAEVAAARRQLEEAQQQEAVVKYRETISDLNADLAELNQRYSSLVQPRRPR*
</t>
  </si>
  <si>
    <t>C_5060001</t>
  </si>
  <si>
    <t xml:space="preserve">MFPVALCWHHSLTVACSKKKNPTSAEQKPFQNTVTSLLLIYLFKVISAQTIKTCYSKAPSAEQHYPKPQGMLVGIIFHTLKLSQEHPMRLIPCYRPPVFLIPLFPFTQQSMLSQLSNTCVQETFVLRSSLASVTWEENSLEQFGGS*
</t>
  </si>
  <si>
    <t>C_5060002</t>
  </si>
  <si>
    <t xml:space="preserve">MELLPSSKWNVSQSSAKQVKNSVSSEIFLKDILVSGQFTQKLSETRLKSATGIFFRANYSSLPPAPPVAPGGSGGQEGHRGATPQSLLTDLSCQMGTKRWLQQSGAVADIPSTKAFFCSSQEKKKKKKNRECFNHTLLPALANKHFLIPQLDTQYPQSAKQLSWCYTVLQAACPTKGNTIRHHLASTKNHFLFKKYQLHFNSSFLTWGQGWTKYSPILPARHWDSSTPYSSLLINVYEKMTSSFTPLSSLPWRTRSDDIIPICFYTLDFYHYQSQHIALFHSLQPHRFASEKDHIQGIIADVLCSQSFIRLSASENHFTLIYAAAELHFTLAYASQ*
</t>
  </si>
  <si>
    <t>C_5060003</t>
  </si>
  <si>
    <t xml:space="preserve">MKQEKQNKTKTDQNSCIQLKTGQIGVLEHFHNSRCLLDPVPAIKPSSLQSKMSSTEAAKQAWQVNMVCLAPHPYMLSSVSIFLQGHLIPLQCLVGYISMSVFLLVHLFFHDLLGHIQWDSSKQVAESALLKFRSEPTHILLSAQAQCLISLSPQPLVSGSYHQCSPKTSWFAGALLCGIPEVVKVHPAEHYALHLVVMGTQWKLQQLNQSLRHYVNKYSHASLSSWVLKHYTSSIQVTPMLSPNELKYTSSVNVHKCKTASASLCSAEKVTIKVSFHRYSGTLDTPGMHPSLTANMAQPSSPERPKMR*
</t>
  </si>
  <si>
    <t>C_5070001</t>
  </si>
  <si>
    <t xml:space="preserve">MAAAVGLVSRRIGNYAPGDGDDDGRGRGHAAGVLGPPLRPLSGLQGGRRGRQPGSHEVHTPAPPDPLRTADLEAVRKVLARGSSTPVHHTLKSKLAEDATRAMYGIAPAETLTAAGAAAPPRFGSGARAGAGMGGIAAATAAAGAGATAVPFFPPASLLVNPRAAAHEVALRREMGLPVTADLAAARVVAAPQAARRVVREVVKPEPEAVVTQPEEAGHQRVRFVDTTTPVGGGIGSGGPRLPMTSGAGAFPLYGAFPVSGNAWQSDMLDPAGSSGGATPALDSDLARKHGEAYAAVAAAAAAAQATLAAPLPRGRLAPPEAAVRGIGAGGMAERELRRAIAERGAAAGALAAATAAAAVLTGGGGDAADVAATVAMAAERSTSASRGRGMWRVGPSLEGEWGDRDLNASVRAALRLLDGGGKGPPAVDGQPAFAVTAQVAGTSPSRRRSRTSQAVQLYRYGPDGQLQYTGRRPRFDAEPPHPYVLPGWTPAEMGAPPLTKAQAERLAGAVSGGADGRPHRGNSELHWAASRGDVERVMELIREAGPDPEARWRLVNARNAAGESPLHRAAAAAAPRAAAAMSQLLAAGADVDARDINGATPLLAVITAGCWLVEGDRRLELLLQWGAAVDMCDVAGESILHKAIIHNICSGHDKDDPAADEATRRRTEGRCRPVGGLAALLKLLLPLARPHPPLQRPGVATGPFVTDAEAAAWARRVPSGAPGSIVGAAAAGLRVAPPAAAAAAVHPLAAAAGAGTAGALVATVVAAAARARAAQPAAQPRAGADPNALDDAGRRPLHWVLSEAAAAARLRQANTINHTKIATSKPKQPPAALCWVAEQLLRAGADPNAPEGGTGAGPNAGGGAGGAGVGAGGGAGIGRGGGGGPGGDPGGGGSSGGGAGSGGGGGYTPLHLAALARSGPLLRLLLRQGADPGARDRAGRTAAELLQAALKGTKDRQEAEHLSKLLSLIAKHQQLANSQRDAAAARRAAEAAGAAKVAAAAARAARGGGKMGLGGGGGPKSMRQLYKERFGESSEDTDADDGPTQSELVSAYMAAMGGRATPAPGAAPLPALAQVTASGAGMAAGGSRPQTPPAAAAVTAAGRAVAVGAAAQPSSPARLDAGAAATMIQAAFRGHQQRQQLAAAGVPVRASPTKKSPARRRGGGGGAGGGGGGGTPFDPAAVRYGPEHEAAAVRIQAVQRGRVARRRAAAQRQAALAAQAQFAAQAGQRDAAAAAAAAAAVAAAAQAAARTAAAQQQQARGPPPVLGPDGRPYGPRHQQAATQIQAAWKGRKRGGECGDVEAA*
</t>
  </si>
  <si>
    <t>C_5080001</t>
  </si>
  <si>
    <t xml:space="preserve">MHTPASFGPSPLFGFTLGATEAATAAAQRFLSLHRADTALCHKDMLGKVFSEGVMRTAVTQPWRDLFIMNLTREQKALPEGQVLSVTLVANCLAEAQAAFRGIAAPTPAAAVHVTAASSAAASPAPAAAPAAPAAPAAPAAPPAPAAAAPAAAAHAHQVNQLPVVSQADLMRRENLVPDTTVNQRKPGDAQWCLYHQTSHHAADQCRAYSALVSSNRAREAARRI
</t>
  </si>
  <si>
    <t>C_5090001</t>
  </si>
  <si>
    <t xml:space="preserve">MVGYGDAGQRLWEVHSLTPSLTAAVAMVPQLAPSGPSALMMAADVEGLLKLRAFTDGGQRLEQEPGWEADLAAVIGGGRVLAFGSPLAPALLEGEAPAALVPLLWRQQPAAVDSSTVGVMAGLVRLTLEPQQQHQQSDLLEMRAAGGLRLHLVLASSWHVGWIPVDSGSADAAAAAAAPNNGTIAMVSQGAEPLVTFDTSSLARCRPVELAPSRPLAATSFRCAATTTPSPVDVPASPSGFDTHLSCDRFLSDATVGRAGGAYDLQRRLTIALGDPQPLQALRRVLCPTEPCGAPASTALDVLSGYSRRAAIDVDLRVYSPPPPAPPNRRVSPPPPPPPAPNSIDWVLLFNLNNTYCLDLTAHAVPRTAFYPPGGAGVPSPPPPAPMAAPPRSLGELFGSAFGGFSVMPAAVAAVCTPYGYDAYRMSHLSASGAGLRGRLGVDVLQDPLLLGDGMPVSNLVSLDLSNNSISGFLPNGSVLTPYHVNGTGPGPFTGIDFPCLFWNLSRNQLAGGLPPRFYLHSALVVDLSYNGLSGPLPDNWTLLETAVVLDLSGNNLNGTLPASWATNLGTPSGLTNRPDYYGLRRRLGAGSSSRGRSSSSSRADDNRWEQLQEHAHWLGLTADGLERHEDGSSSSRSQGSSNSRRLQQIGTSDGSASPPPPSPPPPGKPARYRGMHSLLLGGNQLSGTLPEAWLNLAVAELDLSYNQLTGKVPTDWSGVGSMSYRAYQQQGEAAPARDLHGAIDSLSLGRGLWTRSANTSDPHFPPPGTPSAPVAPLNVAVLLRPVLGLWLPVMVVVVAMLAPVPLYYYWQRRDKEFEEHGYDMDLDDDDGDHHEGGEGPAASGPSFAARLLERLQSVARKDPSRRGILAGRDKDEGGADTGAEQAEKGGEKSVRAGGLGVGKSMKKRGGGVRFAGGGDDAEEGAGGSERPSAQPAAADGGETAAASTAAPTAEPSKAGADGWAVGLSRKSMTAGASAGGAAGAGGTLPPLQPLTTLPAPSPEQMLPGRSRASLTADGVLGWGRGSAFASRAASVAADSGPGTPKAGLSSHGPSAFFSPTPVAGTGAGAGPVAEAAEDDAAAAARASVTGGAPAGG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SLAAGRPGSGGGRGSLAAGRRSDSAASASGEELHLPPPPPPPPHPPPVSINPALGRVMSVGKDHAPPSPEASGKLAHKPPKAPRGAGAHAAPEAPASTPTAADAAVAAAATITASGAAAAAEPTPTTPKAPVAPSAPVPAAVAAAAAANAAAAAAAGASARSSESGGFGRGSDAGTPKSDDERFRAASLARRSQSVRSTRSTRDGGALVPGSALSVSHRGAWDRSRRGSGDSSGDGAATAPPEPQLITVGPPPAPAPKANKEKVQRHPLEHVCFYYWLAWDFLSPRIGALIYLFSIGSDAYFIGAYVSPNFNAAPPVVVGLVLVIFFSLSWVLRLHVAWGFSTKVSWIAGLLTFPLGVPYELGWDVATVVRGVA*
</t>
  </si>
  <si>
    <t>C_500001</t>
  </si>
  <si>
    <t xml:space="preserve">MPPPISAQLVLGVAGDLLTPDEERTHYLTKVGGAAWVPAGPLGDAVDWGCAARCGVCSKPLSLVLQAYAPLAAEAAPAPATAPAPATAAAAAACDERVLLLLGCCQPGCGAAPGSWRAFRVQLPPPPPPQQQQHQQQQHQQQHQQQLSAPGPAAAPTSSAGGHQPQPPQPAAAADPFMGGFGAADGAAADAFGAAPGFGDGGFGFGEGAEFGAADGFGAAAGFGFGGEDTGAAGAAAAGGAAAAVAAGGAALDFGDLGDALEAAAERQAEAQPHQHHKQRAGKAEAAAVSGREGGGSGAGVPSCCLGAAGCCLGPPLPEFHLLAAEEPAAARPAERDPHVQRLLAEYQQQQEQQQQRAAAGAAGAGPSTSTPGAGAAGSGPGARGQPGSAAAAAAARPHGRQRAGAGRTGAGAGAGAAGGDGGGDSGSEDEDSVGDGGGGVGDGGGSEAGSEAVESWAGEEYEEDHPAPPACTYCGGPRVFELQVLAPLMAMVLDCAAGGWLTGEQLAAHAAAINAAANWDFATVAVFTCAANCGGGGGSGGGGSEAEAGAVVQVAEEWVALVGEEQCHVEEELRLSGR*
</t>
  </si>
  <si>
    <t>C_500002</t>
  </si>
  <si>
    <t xml:space="preserve">MNMNDEAASHSRFLKLTPDLIRYIADSPVLHLNDVATSLKLTCTTIAQCLRGHRLVLLTWQRTDVSWPQAPLADLPWPGHEFARHWGRPEPWRRLSRRQRQLLLCLAASSRHPPSLAAALAQCGAVVTADVLAAAAAAGDLAACEALLAAGCDWSAAAVLEAAARYGHLHVCHWVQEVECRLRPGRRPHTLLPLCCDTDLLTRAASRGGNAGVVLAWVRQQAEAGNQTVSNCHIATGAAEVGDIELLVESSSRSSSSTTSTTSSLTDATAERRLALLPSICYGCPLAVLQVFWGGWGYRPCGRLCGGALGPAAQQLLVAAAMSPTPDWAAKCEWLLRTWGPERLAGWAACQPGGLLLSDPHTGRLVQRHLMLAAAASSHQLQLQRQRPHTHIHSRSHAQTSKQASPSPDTTPAPKPSPTPGTTYLTRLQYLAARGLGLPHTAGLAAVYAGDVAAAELCLDYCWPQPPGPPPAATAAGAATAATAFEDAAHALEEWQRTTLELMAQAAVRSGCVGVLSALRARGGAASAAAMGAVTQHLLGADPADFGLLDCSTVNDWSAEWRFRGGPAVAWLLDLMEEQEEEEGRQPPQXXXXXXXXXXXXXXXXXXXXXXXXXXXXXXXXXXXXXXXXXXXXXXXXXXXXXXXXXXXXXXXXXXXXXXXXXXXXXXXXXXXXXXXXXXXXXXXXXXXXXXXXXXXXXXXXXXXXXXXXXXXXXXXXXXXXXXXXXXXXXXXXXXXXXXXXXXXXXXXXXXXXXXXXXXXXXXXXXXXXXXXXXXXXXXXXXXXXXXXXXXXXXXXXXXXXXXAGRQLGRLALNAVGGQAAWVQELLAAAAED*
</t>
  </si>
  <si>
    <t>C_500003</t>
  </si>
  <si>
    <t xml:space="preserve">MDDQDPFAVFGCCDISGCPHPPQSGGVASLTTFLAQIFPDSALKPVATTRQKSVYCLPADHKMKQFVLTTFQTITFADGVHVISYCTCNPTWRDKASVFECDTSPCTRAASLAALGHACPHARALQLLWTWQPTLRSMPLHPLTRLSDPDPPPKIQQTQFPGAPHPHLCSVWLVGSPLSGDAAVVYCQGGVHRCTACSASKRCLHVKQLTGADQGAAAERDDTEDAIDELASIIASYVDATTGKLQVRSVSQAAQAAAAAASPGSPADAAAGAPREWKVQRGSFAGWAG*
</t>
  </si>
  <si>
    <t>C_500004</t>
  </si>
  <si>
    <t xml:space="preserve">MSTRMGTSTSKPRTTRTTLPKPAPLGEVPSLPEAEIVVRQDIRTMSQAMQVRVCEAIEKMMERGWSATAQSRIWAEGPWSVEAGDWAPSEYFRLARYHGWDRNYCAHGNETFPGWHRAYLLDFERTMQVRGRGLQV*
</t>
  </si>
  <si>
    <t>C_500005</t>
  </si>
  <si>
    <t xml:space="preserve">MPPPLPARPQYFHVHSRYRIFANGTDLYELGISDTAEAAAAEADRKRREQGEQGQGRREQQQQAEALQVEVEAVRAEVQAEAQGQQQGRRVLRGRVETDRRQQQQQAAAAGGTAVAAGAVAGGDGEGELLRLGFFWLESVARWQEVLPQLAPDVFVFGGMRSTGGSSTSSSSSGRPRLVVWAPFGYGTKPDNVTAAWAARLRRWAADMAAAHPPPPPGGGSGGVRVQVRCEYQLAWPGAIASAKTPADGDCTDLFDFNSVQMVASTYCSS*
</t>
  </si>
  <si>
    <t>C_500006</t>
  </si>
  <si>
    <t xml:space="preserve">MSSPAPQSGGAATATAAPLAPAAAAATGAGAAEGVRLVKGLSEVVASGRYKGLLLDQFGVLHDGRVPYPGAVEAVSAAAAAGLRLLIISNSSRRSGGTLDKLEAMGFPREAFAGVVTSGELTHRYLADRVSSAASPSGSSATGFAAANGLPALGRRVMHFNWWGGRRVCTEAVSLPGGGLRNTPLWQLKDVLAERAAEAAEEAEENGGVGPPPPVLVVANPDVVTVDGGALVDMPGALAAAYVRAGGRAVLMGKPAPVIYNACAEVGNPPXXXXXXXXXXXXXXXXXXXXXXXXXXXXXXXXXXXXXXXXXXXXXXXXXXXXXXXXXXXXXXXXXXXXXXXXXXXXXXXXXXXXXXXXXXXXXXXXXXXXXHDVAGALGVGIDTLFVAGGIHARDLLQPQQQQQQQQQPTGEESATAVAGEAGEQAGADTINTVVLTRLCARYLKHCTPALGAAVAAPTYVTRGFVW*
</t>
  </si>
  <si>
    <t>C_500007</t>
  </si>
  <si>
    <t xml:space="preserve">MLTNPLSPPPLSPVQNIWSKNTERRSFLRTGAPYGRLPHMLMAAASGGGGGGSGSSSRQHTHLLAVEGDAGGGGGGGGGGGGGSAPPPDRASEVDSSCLARLSALQLQDQLQRQQAAMQQQQQQQQQQQQHAAAAVAAHFGGGGGGFSGGFSGGFDGTTGSSISSHPSRLLQAFGAPLDGAPAVTLGGGFSGASVPLSGGHGHIHLVQQQQQQQHLSQQEQYLSQQHHQHLSQQQQHLSQQQQHLSQQQHQLSQQQQHLLLAAGGGGVGGRPAAPYGV*
</t>
  </si>
  <si>
    <t>C_500008</t>
  </si>
  <si>
    <t xml:space="preserve">MLAVSQLGAQPQPQPGRGRTAATATPTAAEEAQALAAELRRRGLAARVVAPCRSAAAAAAAAAAAAAAAAAAAAAAAAAASDAAAAATVAAEEEGAWDRGCGLGAGSGR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TTAVSAAQLQLRATASCAGGGGGHVVAEGGSCVSTVRSAARKLLLLRPPPLPPPPQALGAAAAAAAVPSGSQRLGGGAGAPQQQRQLPPPSPPRMVTRVVVGFDVVRGC*
</t>
  </si>
  <si>
    <t>C_500009</t>
  </si>
  <si>
    <t xml:space="preserve">MGRRDPYEGDAPSGPGGAFKMMSLLGHSRHQSSGTVGFFIKSLSVSACSSVVFGISSYMCLSWALGPVLPFLGGSAFGFVGGLVHRYRVDLDEARLMTVRYPRVIEHHVRQVSSTMTSGREYGT*
</t>
  </si>
  <si>
    <t>C_500010</t>
  </si>
  <si>
    <t xml:space="preserve">MTFALSGGPAVTTLCPGATHTMQPSPSPAGAPNCTPSPLGYTCMAAAVSAPPYVAISFPVRPGTMAPADIVLGWAGSSGSSIRAFYTRYQALENGDALSGTRDWAYDKGVMESGGVTTICFSRRLREPRALASPDLRAAGGLNSAASPLGPGACVWAVCESVPDTPLVA*
</t>
  </si>
  <si>
    <t>C_500011</t>
  </si>
  <si>
    <t xml:space="preserve">MTFALSGGAAVTTLCPGATHTMQLTFPIRRLALVTTDPPNVAAFTSPAPPTPDCPGRLDLGNSANSDAATSFTTSFTVPCTAKGETLRHAGTSGSTRRWATAQATMPVSADGSGVSNATTTTGGPASAPSPSPAGAPRCTPSPLGYTCMAAAGGVTLHWTVNTPSAPPNACTGTDSAGKTVLAAGDVATDGTLHMAVQAATSGYVAIGFAAKAGTMGPSDIVLGWAGSSGSSIRAFYVTGHVMVDSNALSGTHDWAYDKGVVESSGVTTICFSRRLHEPRALASPDLRAAGGLTSAGTSVLGRRRLAQAPLQMGFNWATFPQPQQ*
</t>
  </si>
  <si>
    <t>C_500012</t>
  </si>
  <si>
    <t xml:space="preserve">MPAVNSLTALLALALAWQGAVAYPRFWYDRKYLASQGYATKDGYDWSVFPDDGTNCTSYPDKPYLGFFPAHGMPYLDSAIGMSFMRPDGTNVASLCPGAKHTIKVSFPIKRLALLVTSPNHAVHFSSPAPATSSCPGRIDLGMSKNSNAASSFTATFTVPCSAATANDRSGFQPAAAECG*
</t>
  </si>
  <si>
    <t>C_500013</t>
  </si>
  <si>
    <t xml:space="preserve">MLAGMAPGMMISFVALATLLAWRGAEAYPRFWYDSDYLIAYGYGPDAGYDWSVFPERNCFNYPTTAYTGFYPAHSSPYTDSSIGLAFALSDGSAVTALCPGATHTVTLSFPNPRLALLTTNPPVTFTSPKPATSDCSVVFAVTSAGTSARRWAQAQATLAVADAASAHCRAVT*
</t>
  </si>
  <si>
    <t>C_500014</t>
  </si>
  <si>
    <t xml:space="preserve">MLRHWSLLALLALLAWRGAEAYPRFWYDRNYLVEYGYGPENGLDWSVFPALTCTNYPDKAYNGFYPAHGTPTPDNTIGMTFALSGGPAVTTLCPGATHTMRLTFPIRRLALVTTDPPNVAAFTSPAPPTPDCPGRLDLGNSLTSGAATSFTTTFTVPCTAKGTSVAFHVVSAGTSGTTRRWATAQATMPVSADGSGVPPPPPPPTPTTDDSTGDNGPDLSNSDVTSPPPPPASNASAGSCTPSPLGYACMSTQGDVTLHWTVNTPSAPPNACTGTDSAGKTVLAAGDVATDGTIHMAVQAATSGYVAIGFSPNPGTMGPSDIVLGWAGSSGSSIRAFYVTGEDMDDSNALSGTRDWAYDKGVMESGGVTTICFSRRLREPRALASSDLRAAGGLTSAASGASGSSSRRRLAQALPQMGFNWATFPQHLSRTVGGFSLDVASGAADVVAVDKGYWVNVHGALMAVAWALLLPLGTFLPAHRWVLRDVRGPAGKHLWFLLHVGCQYVGISLFVAGFVIAYVKLDNGGVVVGGKAGSAHAPIGIAVMAAAGAQMVVGHVRLDPTHRRRWLWNLVHHNLGRCTVLLAWANVYIGIYMAHTGYQASYAAWAAPIAAVMGVLVLADLVLRIAAPAAPATAYKAEADPGIKAGGAHMHPQEQGVSQYGNSAYPLSPNQGHTNKLSKQKSSSNAAHHGFQGEEEDAAAAGGNGGERFTGRYSPGGSSGGGAGDTAAHVNQLYGGTNKV*
</t>
  </si>
  <si>
    <t>C_500015</t>
  </si>
  <si>
    <t xml:space="preserve">PPLPQPISHPRPQPSSGPSPAPCRENPSAPSWLPGPPSCACSAPQRRDPPPAPPSSASPSPPPPPP
</t>
  </si>
  <si>
    <t>C_500016</t>
  </si>
  <si>
    <t xml:space="preserve">MDSRSNLKPYSGKPEPQPTVPARAFDAAFELSNLLETGLDKDSLAILLELLNAGVNPEALATVVRELRREAAEYQAAVERVNTASTAAGASGQRVR*
</t>
  </si>
  <si>
    <t>C_500017</t>
  </si>
  <si>
    <t xml:space="preserve">MCRHCEQDLSDEDDEDEEAEFNSPRAARSAAAAATATAQTAQLAAAAETPAAAAAPPVAAPPPQQRRYYRQPAHRRGSDGSSAGGAADSSEPLDAAALIAEHNRRVALLAEREVQQAEAAADRRQQAEAAARQQQQQQQQQQQQQQQQAWQPSFLGSATDPQQLQQLPQQPLQRCDGVAGSGTSSTTTTTTGTAAAETLGLHPLSYGWIPPPQPGAVVSAAAAAARSGRDRICSEAXGTEPLAATATLGLGLVGPILPSLQLPASLLPPLQPTAAGNVVTTGCCGFSFGTTTTAASGPVAGVGAAGSFMSAQPLPRLLLPQEAPANDDRRRSERASTTGEQPQQPPLGSGWRCIGGFIAEREEEEQEWEEELRSGGDAPNTPFSCAGAGATGAAAGIAGMEDDCGGAPTSEGTTTHTVTHTGTSSADELDDGESERWTPTAAATVGAGFGSSCLLPPPTASEVMMLDSTVAGVVLAGAAGAEAGQQQKQLWAAMCGGEDEDEDTSDLPEVFFF*
</t>
  </si>
  <si>
    <t>C_500018</t>
  </si>
  <si>
    <t xml:space="preserve">MPAASRFEAAKHHSNAYFGTRAQQEIRVSAPRAGGGLLSCFGLGGGNPSSHSHWEEPAPPPQRLSPAEARRQSSTGGGGGGVAGGRVAPSDVLLLSAAAAGGSNPLCATAAGGGVGRPVLTHVTSHSASPLERGSGGGGGGVAGRRVASVTAGAVHGGGGGAAVADSPRGTAGGRARGGLLAGLLGRKSAEAATSAAPETPEHLHPGDEDGHNDDEGGVDSPAAAGLARSGPSSTSAFTEVFHPFRHPRKPKALRSAGATAAAAASRSAAGADADGAAAGAPWLRGLGANGAFDAAAATGAKVSAIGASGTVAHDGFAAAMAAASASVTPLRPDEETDVVVASGSHIGLGDLGLGGRPGVVPGIEFEDEVGAGFTNGADDGEGRQERHQQGERRRTGGRGANGGAGYDEYGYGYGYDAVAAADDDCGFQPRCTPGMVARESFHNDRDNCGGGEEERVRGSAPAAAAASGRSPRVXXXXXXXXXXXXXXXXXXXXXXXXXXXXXXXXXXXXXLA*
</t>
  </si>
  <si>
    <t>C_500019</t>
  </si>
  <si>
    <t xml:space="preserve">MQQARPRRLAAQASVAVRPGGAPAALGTSGADGADGPLRLPPTSILSPAFINPVVVVEPPAPQPQPLFTHGLNSFAMRGSAPHPLQQRGLQTSGSIAQRGASGSVAVGGSGALALTGPLASAPPPPLAAAAAGEAPQTLNRLASLQALHRHRYEGAPPPPEPELTPEERDAEERRRWAEEQAAAEAAEAEARRRLRQQPSAVLRAAARLPPGAGTFTEEASGASAGLRQGGGGDEDDLRPSPPAAGGMLRSSAPAAVAGPGSPAALAAAALRAGGGVFGGFGTAGYNAAGGDAAAVVSPLTQGALAAASRLNAISDAGEAGFVASGFATAAAAAAAQAAAAAEADPYGPPVTGPAALMNIPNGLAFLASLPPPPPPGGQVRIEPPEPVEPLPEPEISHGSLASTHTVCAAAPPQRTRTTTAVRQGGAAGLPAAAVPYVGLTRLPEEVEPSATGASTPHAAAAAAAAAAHGGATGAAAPPRPDIVKLLLQEFDEE*
</t>
  </si>
  <si>
    <t>C_500020</t>
  </si>
  <si>
    <t xml:space="preserve">MYGFGSGMPLPLPPLGPFGDGTVDVAAAQGPLAGFVPFAFGQPGAGAGLGLGGGAAGLFTAGGAGGALAGLAMHQPSEQPYPPIQQQHKQQNRQQRQQTPAHEQLHKHQLQEMEKLQQQEMEMEQEGAMEEADRLALAPVSLPVAQPAVGPADAEMAPAVADGARLPAPAAGGAGGARAAQPAWSEVTLAADSMALTLAVTSGGGLEAAGGGAGADQQQQQQQQASQQVATSAFASRQVDGIA*
</t>
  </si>
  <si>
    <t>C_500021</t>
  </si>
  <si>
    <t xml:space="preserve">MRAHLGDEAECQTPGYVTGTAAAVPVAADEEAVAAAARAAGGGGAPYGFQQQHQQHQQHHRRHQHEQPAAKRRKG*
</t>
  </si>
  <si>
    <t>C_500022</t>
  </si>
  <si>
    <t xml:space="preserve">MVVTDQVFVGHLGVSELAAAALGNTGEFGGAGGGGGGGGCSSGGATPRSDDEAAVRLLLEAEEAVTAGSSSAAGGGGVGSSSGSSSKGDGAGGAGALLLLALGATSLGLKGLWIGIDTGDFVAAALCVLTWLLVNWKKEVRKALDRMAVSHDHEAELGHVEGEPDDWHDFLVPVDEAVMCDCVWEFRGCAAS*
</t>
  </si>
  <si>
    <t>C_500023</t>
  </si>
  <si>
    <t xml:space="preserve">MGFTEVAYRSKRAHPSGTAPGGHDNSQKVPAPAGNAAVSPIAKKARTTDEVLFDGENPFSVLDPDEDMPGAMDCDTASGGGVRMRRGGGGSGAASSPAISINSSADVETDGSGDEDIEDQMPTDIYQKLQGRLSNVAVDPATAVTLCGTKRRAAYWNEQRLEAVRQCVKQDLVELGPDDDVYEDVEPDAADDGMEQRTRK*
</t>
  </si>
  <si>
    <t>C_500024</t>
  </si>
  <si>
    <t xml:space="preserve">MWVQCGLVAMLLCIVLAAALLHGWVMGIVAGGVALVLFTTGQVREE*
</t>
  </si>
  <si>
    <t>C_500025</t>
  </si>
  <si>
    <t xml:space="preserve">MQAKALLHSQRNALAVRRSACSQRFQLSPSSCPYRVAGPARGGVACSSNSDNNGTKEGGERKGDTAILLAMGALVLAGAVTVGLSDPAVEDAVEDLIYNTNMLSGSGFGPADTLAGLLWGVSLFYASPLQQLLLFLGKIETQRPSDWIIMVLARGPLGLPITDVNEAPGWLSGVAAGVCLVSGLAISAVLQFPRYRSQDALTDATLRSLVRNWAPEVDRTPNGFYRGVSLRPRVNEFTGQVEGGSGASTPVASRDPSPTSSVDGEPVATAAGGGAQQP*
</t>
  </si>
  <si>
    <t>C_500026</t>
  </si>
  <si>
    <t xml:space="preserve">RTPVATSSTPSRTRTIPVSHSSTQPASQPDNPVPHPTSTPTATCLIASRRPTQPLRPHPPSPRVSCPGRHPHSYPDPRPPACPPSPTPGPSPAPPAPRPPAPPPCAPAPPPPPTAPPPPATSPARCAGGRPRPWSPPAP
</t>
  </si>
  <si>
    <t>C_500027</t>
  </si>
  <si>
    <t xml:space="preserve">MDFFVGIKGKDFVMVCSDTSAAHSIISIKQDEDKIVPIDDHKVFCIAGEAGDRVNFSEYIIANVKLYALRNGTPLNTKSVANYTRGELATALRSSPYHCNLLLAGWDEQAGASLYWMDYLATLNKINTGGTGYGSYFTLSLFDKMWHPNLTVDEATAMMEAGIAEVKKRLVVAPPHYIIKVVDKDGIRTIKTV*
</t>
  </si>
  <si>
    <t>C_500028</t>
  </si>
  <si>
    <t xml:space="preserve">MVVLAPSRRPQYCDGGDDCCRYTVWTATREGPLPLHLDGRPLSFAPTGYTTDRNICAEHARANRARHAQLLAEHQQRSPPPPPPPPPPPPPPLPPPPLRHFTEAFGGTDQPPTGPEVLFYCMLDAMFKDRCYCHIRLPGVRRLADCNARMAPLYSRLTHMACTPRQLQAFMAAFRIGGNGGRQQKAAAAAYDSGRKRCHKYATQIAAFAASPAGRLVAELLEQEDPLATYQATHIEAFPPHRVLAVAAAAAAEAGTYECVAKERRLRSIHHSFHHSLRTGGGADSEWDGAVLQAWCCYERLRDGEGEQVLVFRNHTASDSAHARNALNLQLRSDLSFRVYSCGQLVTMPPDSPNHARLTSRQAITEVLQFLLTCCPCSGGPTAVEFQPFLEAHQLSQQQQQRQAGAQPGTSAASDSASTSSEAATLLQWYQEKPQYVHLPAEAGASGAAAAAGDVVSVHPSRGCHGLISALAFSPRCPCCTASHPALRSAIAQLARRQAAAAAAAAAAAGEDRREAAEAEAQVAGKLAEVLERRQLTEARLSELAAETRALAAENAALRAQRDQRAQDAEALMRDNAARAAVLLPRRPPPQ*
</t>
  </si>
  <si>
    <t>C_500029</t>
  </si>
  <si>
    <t xml:space="preserve">MEVLQWLQRQYGHKVGFAEVEAAAKAGQVELMEGLMRPRQRTTMTRLPPAGDEVAAGGGGGGGCTAAGPRQRRAAALHAALQEGLAAAGLAAAGVLAAAGVGPAALHSRMQLLQQL*
</t>
  </si>
  <si>
    <t>C_500030</t>
  </si>
  <si>
    <t xml:space="preserve">MLLQGHMARSGVARRLVAGPRCRRVAVLVRASSSAGSKAGVKDALGQLRQGLAGKPTVDPAYLNGASYLKTIGFTNQAEVARVLDIAMNPDSLFLSYGDGRRTKNASARKLDVDADMKPVIDFLLEKGVSVGDVVKIVSGHPPVLSYSVSDRLGPFWDYMTSIGVADVGAAVVSRPSLLGLDVDANLRKIVEYLQYTETPPETIVQYICKSI*
</t>
  </si>
  <si>
    <t>C_500031</t>
  </si>
  <si>
    <t xml:space="preserve">MPYMRVQEPHNPQPGPPDARLTSAPPAPSPPPPPAAPPRPPPAAPPRCCGTARTTSRTGPCPTTPRSQGHCCWLVQCQRPRSRRHARPPIRHPPAVQTRRRAPPVCRYQSRPLPRRCPCCQRPRAPHHVHHQPHLARCCHTQPAISPRLRRHHPSAAAPSHPRPTAHRPDTT*
</t>
  </si>
  <si>
    <t>C_500032</t>
  </si>
  <si>
    <t xml:space="preserve">MREANSGLPQGTLLKRHNALQDSGAPLRWPDLRVGSAVTLYKRTYYIVSADAGTRAFYAERGQEQPPDEALPEGPFDQRRKAQEAAAAAARARPPTRGGVPGATTTAAPGGGPPLPHDAADDLYIEPRGPGAVFEVCATRREAEMETRDNAVLRFLASWDNTAVTFGEVLCFSLFYYVADGTVEVREVLQRNSGRDPFPLLLARGRLPKTLPPVFGRPMSPRSRAALQLQYYDWRDLKLGAKVNCYGRPLLLYDCDEATRVWLRRHVPGIQESDLQPIAVDFDPNGPKRPPLAIPPHTSGFGSEEDSLQVLRFEARMVPLGPGRPLVGPHDAERRFIICFHLLDRTLSIWEPRRDNSGMEDGRTFLERTKVRNPASAAPGGANFSETDMQVGAVLEVFGRGFQLLEADAYSLRYQEKEAATFPWADYDKVLAKLQAWLSLYPDQLPERLSADLLAAGGADGSGYIPKHKLYSLLSALGSDLSPHEVITLCRQLGADRQVRGLLASQLLVALGLMDPPPPPEPAPEPQPHEAAAYQQQQQQPAVPFPAQEPAAAASAAAPGRVAWAPHPSAPAARAPPAAPPPPDTYRGLGPAPGHPRVDMPPVPYHHLGTGGGGGFPQQQAPHHAWADDRRHVRDTYDRPGSAASGASGGKSVGGSIHSGLHQPASLWQTTNSAIGGVNHAGSYRKR*
</t>
  </si>
  <si>
    <t>C_500033</t>
  </si>
  <si>
    <t xml:space="preserve">MCRTVSLPQTTTDASAALAGERKELAPGGSIGSGLDASHAVLGSPAAARCAPVLPLLSPSAAVAASPRRGPGGGTGGAAAASSFVSGLVAGFSAAQSKASPGVLAALAAAVAVSSAADAASAATLSTAFSSTTSETAAHHAAPATTAVPILGDLAGLPGFAPAPPVVDNEAEARMRLEAALRAADALVTTRPDTDAGRRAAHEAAAVIKAAKEAEQRQAAANSVGGGGGGGGGGGGGMVVATCGAVAAAAVATLVTRGGGGSKTEPAAKAAPAVSKEAPAVVAAPAAAVAVVAPPAVPPAAEAPAVPAAPPSAAEAVAVPVDEPAAEAVAPAVVAAPPPAAEHVATAVPAAAPAAEAVAPVVPAPPDVAEPVAEPVAPAAPAVAEAAAPLVAAVAAATAAAAVVEAFTAPTAAAAAPVTEPNQPEAAAGPATEPTPLVAEAEAAVAVAPVEVLAAAVEAAAAQTAAEGVVVEVPAPVAEPAAAAAADADAALSNPTAEPTEVAEAEEAAATAAAENLEPVSLPAEAAAAAAVVATVAAIEPKPVTDPEAELAVQAEAKAEEAQAAPQPAAAEDPLTISLASIVADAAALAAIRVSGAVADAATRAAARAASAVADAAVEAATRISNSASSSPRGSDGGSAGAELSAPGPSPSAAFDKVIAGAAASTAAGIADTAAAAVTSAVQEAAEEAAAEQAANVAEAVAAAVASGGPGVAGVTAVAAAAADLAAAAEAAAAEEDEEPEEVAAPAAAADADAALSNPTAEPTEVAEAEEEAATAAAENLEPVAPIAAEQAATEAVAEEAAAKVAEADVAAQDPAVEVVAVAGEGEEAGARAAGPEPVAEEAQAAAAVLASSTSNDGEDGAAAAALSTAAAAAGSLGVKASTEMAEAPNATRSLSASPATSSSGSDADDEADMGVATAAAPRAAMVGEAAQVAATGVNMFASSSSSSSGSDGEAAPPAVPTAAAEVVEGTVVEAAQGSDQQRLLGEDAAVVLASVDEPPALDEPLHVPGNVLVPVVLDNEDEEGEAAAAALPAAAAGGLGTTAAGEAAVAAAATAAQSLPPSVTASANASDAEEANLSAITAVGAQAAMLSSGSPGADAEVPPPVDPTAAAVAPTAAATAAATAADGDGNGNGGGDGGLLLPQVGAATAPASSPLAAAVAAAAADSSTTANLVLNLPPVPAPAPAAVPVAAGTPTPEPDGALVTAMAGAVAATAAAPAAAAVAEVVAATPRVAAAPAAAAALQAEVDLSSLPTPLAEVLEALAGPLGMSPGTKDQVLDRIRVINQILEKEQKRTDMESSLVAGPVTELTDTPAAAAAGATTGAAIPTAEEVDGAGGASSDEEAGAAASVPPSLINTLERTFNTAASASMLLSGPAPPLLALPLAPPPPAQLPPGPPPPLALPLAPPPPAQLCAAPGPVAALGAPLQPFAELPEPSAAVAAPQLQPEAAAATVCDVAEWPEQEGALELQREEEAVRAAATAAATAATTTAFTIVSHPIAAEDSQAAADAPDTQAATAVTDTATADPEAATAAATADPLASPEGAKAALLDAVYATARGVNATPQQRAAIDELVAALEAQNPNTAPTDAVSALAGRWKLVYTSNVGTVMLLGALDNLPLVDVGDVCQTIDPVTLTATNKVDLAVPMMLSLRAESGLEVRSPRQFKSLTMHQTQVRLTKVGLDTFISTPQLLAALEIPESVTVLGATLDLGPLRRLVEPINNGLEAAQDLMNRVTAPELPLGPSMSSPASLWMLTTYLDDNLRISRDDEGRVFVMLKDVAMSQDPAEASQ*
</t>
  </si>
  <si>
    <t>C_500034</t>
  </si>
  <si>
    <t xml:space="preserve">MRAATRLPAHLSGAASVLRRITPAAQGPHQPVPAHQPVPAHQPVPAHQPVPAHQPVPAHQPVPAHQPVLAHQPVPAHQPVPAHQPVPAHQPVPAHQPVPAHQPVPAHQPVPAHQPLSPGGPPPSLAPSLALRPPLPHPPAHPTHPPAPACS
</t>
  </si>
  <si>
    <t>C_500035</t>
  </si>
  <si>
    <t xml:space="preserve">MAAGRLASIAYCGRTDLLEAWNCSRCAGVPGFTPHRVVHDAVWDLTTFSAAVSELVAAHPGSRLVGIGHSMGGALAQLAAIESKLAHNGTHTTVYTFGAPRVGNLAYQQLFNSFIDVSWRFTHNRDVVPSVPLQLMGFQHVAREVWEVDVDDPSAAGGVERKLLLCDGSGEDPSCHNSACYLGLCTSVADHLVYLGVHMYQDSDETSGEKASRERAAGPGRSEIALVVFVEST*
</t>
  </si>
  <si>
    <t>C_500036</t>
  </si>
  <si>
    <t xml:space="preserve">MTARRRAGPLVQGGGGVAGAAAAVAAVAAAPARVSGGGRRRLASVVAAAAVLAAAGCVLVLLSAPPTHGFVPIDLSNFQSEYACDNSTVRIVRPRTVADVSAAVLAHERVMAVGGGWGWNPRFFCASNGTAPPSGDGYNASSAASSSPTATPLAGGVANIVMETVRPLIIQVGVRTIDLLRFLAAYVTPTAPSGWTLPAFPWFVFQTLGGAVSTGTHGSSLEHKSLSSQLSDASHPFLMRAFRVSVGKLGVITHIRFRIIREMPVTRTLHSLPASAFLTLLAQAQAAWNAAANTTTTTANSTNSTIDVGLAGWLRGHDDSEWFWVPQRHEFLAVTYTRGDVANATERLKVLSAYARGGGADATTAYNTSLALLEAAAAERAAGKGPAFSIDDFPLLSNVTFDPAAGNLSSAALPVLQKLNDTVINAPWQQLAAAAAATSSGGSAAAASALGLPTAPAANANANAKASGGAPSVTAQAGPVDSGGSGAGSSKQEQTVSLFSATGDAQDVLPRPLRRAGRIAALGSGNTTRSSGAAAAAAAASSNATAPVAALVAAAVAADGEGAVYGSGWAIPQRSPPTVFYGLTGMADAYIDISRSGVYSIAANGTREALSSYLYQPESIYLTPSRMNDVQYEVAIPITSVGDCWSGLLDLLYGPDNIDGDNPKYNGTASVHSLPARLNASAAAGNASASAASFFAANGRPDYGFRSNPLIRMTGVEAALLSNTYDVPHFWLNIEDYLYYNRLGRRSNAVFKAVMGFLRSDPRCGSGGLSGGGARLHWGKAGACMSVRWPDTGCWHGDREFPGTWCDFGCAVRELDPAGRFTDSTGGSGTNGTLWNWRGVDLGRCCVPGVGFNKSMPGCACRVTHARGAATCPPPPYYTYR*
</t>
  </si>
  <si>
    <t>C_500037</t>
  </si>
  <si>
    <t xml:space="preserve">MMQAEAKAAPAPTAAEPAPAAANAPSAVAQVRALLQDAAVEMQAVEAALAAVRRASASPPLADVPAAAAAVAAPEQAAPTVEAAAAPALAAEPTIEAAAPAEEVAAPAAPGTAEAPAAVAAEGTVEAAAAESTVEAAAGGTVEAAAAEAAAVPAAEAPAPTAAAPTNAAAPDAMIEETAXXXXXXXXXXXXXXXXXXXXXXXXXXXXXXXXXXXXXXXXXXXXXXXXXXXXXXXXXXXXXXXXXXXXXXXXXXXXXXXXXXXXXXXXXXXXXXXXXXXXXXXXXXXGQVLDRIRSINQILEQEQQRADAQRVSSSVEVAAAVETTAEVVDGAARAAAEATAAAAEAAPKAVAEAAAPAVEAVGILTRAAVDATAAAAESAPEQVADAAKEAVAAAARAANDTVAAAVDAAIGLAGSAAATTQEAVAAVTGAAVSLTASFEETTDAAPKAVAEAADAAVAAVNALAQAAMDATTFVTGAAPDAVADAAKEAVAAMGKAATDAAKGAADSAVGLATAAADSTNEAVAGAAEAAISAAAAAAAAVLPAADVAAAGGPAQVVLSDKVVYDPPSXXXXXXXXXXXXXXXXXXXXXXXXXXXXXXXXXXXXXXXXXXXXXXXXXXXXXXXXXXXXXXXXXXXXXXXXXXXXXXXXXXXXXXXXXXXXXXXXXXXXXXXXXXXXXXREAPPTPSCPLTPRRAESGEGRTGSRCRSAAEAAPPKAARMRALRCCSRSRVQRWRAACDPRWPVTAPSVRPRRRVPTLPRXXXXXXXXXXXXXXXXXXXXXXXXXXXXXXXXXXXXXXXXXXXXXXXXXXXXXXXXXXXXXXXXXXXXXXXXXXXXXXXXXXXXXXXXXXXXXXXXXXXXXXXXXXXXXXXXXXXXXXXXXXXXXXXXXXXXXXXXXXXXXXXXXXXXXXXXXXXXXXXXXXXXXXXXXXXXXXXXXXXXXXXXXXXXXXXXXXXXXXXXXXXXXXXXXXXXXXXXXXXXXXXXXXXXXXXXXXXXXXXXXXXXXXXXXXXXXXXXXXXXXXXXPPPPSSPQPNPTLQRAVAAAAARTAGPAGVPAPAGPDAAATLVHLKSGLLDLVYGTARGVHAAPVTRAAIEEFVSALEARNPHSVPTDAVSALAGRWKLVYTSNVGTVMLLGALDNLPLVDVGDVCQTIDPVTLTATNKIDIAVPVLLSLRAEAGLEVRSPRQFKVQFTRVGLDTFIRTPQLTAALEIPESVTVLGATLDLGPLRRLVEPINSGLEAAQDLLGRAVSPEFGVSQVPMPPGISPGALSSAASLWMLTTYLDDNLRISRDDEGRVFVMLKDVAWPGPDTVPKSPR*
</t>
  </si>
  <si>
    <t>C_500038</t>
  </si>
  <si>
    <t xml:space="preserve">MWPEVVSAAHVTLLNSYTRSGMLTLEAVPDDGYILQAISHHLLGAGQLAQLRALLMSARWLETKLYSYGAGATVQDFRR*
</t>
  </si>
  <si>
    <t>C_500039</t>
  </si>
  <si>
    <t xml:space="preserve">MDVEAGDMELVATSASRQIKLLLQAFQLSLGAVRQRPRARMLRTQMLARLVAVAGPRQQQQQQQQQQQQQQQQQQQQQQQQQQQGDSDAQQTSATSAPASNANTTAAAAAAAAAAAAAAAAAANVHQEELDPYDEDEDVGGLRDWYEFQVAQCAAESIITTGGRRARHLLPRSASLAQAGALQRLVLRGHTAPVRRVAISPAGTELLTASDDGSAQLWDLNVGDCVLRLELGQRLAAGCFTPNGRAVALGAADGTAAVWNLAAAGAPGAAAAAAAAGMGGAKGSTRVLKGHTGSINALAIDKQGLHLLTASADTTARVWDLACTLPGGGSGCEVVFVGHEGALLDAAFSADGTLAATASEDFTIRVWDMDDDGEGEAEGGGDGDSDGGGGRGTGGALREGKDDEETWLIWQAGGVQTKPKAPAEARRQKALRVLEGHAGWVTSVAFIGTSSRLVSASHDGTARIWDADKGRLLHVLSGHAARINRVAVDAGGSWAVTASDDKRARVWDCDTGQLVSELVGHDSHVDDAAISRDGRKVVTATTDGSCAVWDRASGAREAVLGGHVGGVCGGVVLSQRGRFAVTGGLDGTARVWDLAASGTAARPPPTHGGGRVTSLTPLRPVAGADGATVVLVVSAGEDGRIMLWDPVEGCCVKALQGHSSAVLFVGAAEDGERMLTGSGDRKVCHWHWSDYTRAVAAVGRRASLKRRELLMRSVLATMTTGGLARGGGGHTISGCRIGGGGGGDSFNLSGALHVAGLSTIDGMDGAASCGAGCGGGGGGGIMSTHDIDDDPLADILAAAAAAAGSGGGGGGSTKIRTGSAGGVSAIAAGAMGAPHRARAPIVPAGRAGSGSSTAAAGGGGGLGMGMGMGGVAPGSRAHSRQALSHHLPGGPAGTTSAAQRQLLLSTLPGGSAATAAAGGGPASSDLTGSAATADGTSSSIGGLTGDLTAAAAAAAAALAVGNASTASTATTLRSIREVAADPARHSGILAQPGSRVKAMAFDGGCRLAAVLLYDSSVSVWDVETGRATRFVVSGHRDSLVAADIAAPPAPAAATADLSSLAFKDATAAAAAAATAAAAAASPSLLATASYDGTVQVLWDLQGRRCLPQLAAHRGHPLSVLTWSPDGNLLLTGAADCMLRVWRVVVPPPQQQQQHSTRSVTGGGVAGAAGASGGLAPPPAALVELGGGAATAEGDEIGFFVADAAITSACFAGNTVAVGDASGSVHFLDLTGQPA*
</t>
  </si>
  <si>
    <t>C_500040</t>
  </si>
  <si>
    <t xml:space="preserve">MQDCIRTGRFKAIGG*
</t>
  </si>
  <si>
    <t>C_500041</t>
  </si>
  <si>
    <t xml:space="preserve">MARLRAESFLLASTVVALLALNVLGSEKNHKYADKEQVSLWVNKVGPYNNPQETYNYYYLPFCKLNPKQRAEHSWGGLGEVLQGNELINSQLDIKYKEKLESTRICTMTLDERKADIFEDAIRRQYWFELFMDDLPVWGFVGELKKDDTGNETAYIYTSKRFDVAYNGDRIIQVNLTTADPVPVAPGAKLEFSYARSAADALDGALDAESLERDFREENGWKLVHGDVFRPPRQLTLLAAAVGTGVQLVFLCLAVILLTIAGSFFEERGTILTCFIIAYTFTSFIGGYVSGGLYARHEGRHWIRTMLITASLFPGMCFAIAFALNTIAIFYHSLAAVPFAYIMAVLLLWGFISFPLCLIGTVIGRNWNSIPNYPCRVKRIPSPIPGKPWYLRPWAICAAGGLLPFGSIFIEMYFVFTSFWNYKVYYIYGFLLLVVLILCVVTVCVTIVGTYFLLNAENYHWQWTAFGMSASTSFYVFLYSVHYFLLKTKMTGFFQTCFYFGYTSMFCLGLALLCGAMGYMAAAAFVRTIYRNVKCD*
</t>
  </si>
  <si>
    <t>C_500042</t>
  </si>
  <si>
    <t xml:space="preserve">PPPPFHARPFLALSSPPKLYPAVLPTPALSHVPSLSFPPPCLWTSAPPLPSPLAVLASPPP
</t>
  </si>
  <si>
    <t>C_500043</t>
  </si>
  <si>
    <t xml:space="preserve">MHALDHRNILKFYAWYETTNHLWLILEYCVGGDLMSLLRQDVRLPESSVHDFARDLVTALQYLHSKEIIYCDLKPSNILLDENGRMKLGGFGLSRRLADINKKPLQALPQVWMWETGAMRGTPCYMAPELFSEGATHSTASDLWAVGCVLYECSMGRPPFLNSSLNQLIHEILNNEPQPITGASAEYQEMISRLLDKNPATRIKWRELCAHPFWQVRLPTLDLPPEPALEAFIARYNLAPTVEEMRQSTRDGLKLDKGRVMRQSVDITRLSRIAQHNLEREGEGADYSSAVGGAPAAEAQAGDIRIDSADAELDFEENREEAVDEETPVSPAPSDDGMVIDQGSGTPLSDGGRMISATANDAMMARAAAHQGAHGAHNAPATARRGAADGPSASSMGPSAAGARPVTRGEDRSAAAAGASGRAAEAEAAATAAAAGASAMDDDLLVETGPMVTDRDSASLEELIWHPSDTAVKPIVANRRIERLPDPRFDAASLPFKPWSLPEMLNANQADLEAFLTHIYRAIASAAPLKDKVNVLSYFETLCVDTNAANVLINSSLTILFIRMLRNARAPTLRIRLASVLGLLVRHATYIAEELASTGVVEVLSEALKDKNERVRRRVIATLGELLFYIATQQQDNAAAAAGNGGAPPADPTVVWGISSNTYAQVMRLLKDKEDEVAAHYAVKTVENICSQGGEWAQRFATQDVVLSLVQLINATGRSEQLRATAASTLARLLRHSPTLVAHTVDKYGIRLFVGCLLEGTAASPSSAGGTSGGAGSGAGGASAKVQTAALNLINLTLAQPDLSTRARASLAEERGLLPGLIALMDHSMPLLRAKAVVTVMLLSRLSPRWLLEACKAKLIPAVERLTRDKDDYQSRALAALRAEAARLTPAICASITEELGGRGSAGGVRRNSGIAGARPAPAKSPLALFPVMLHLLTSPYFRSAVVSGQLVADLASWLSITAGPAAGGAIGGGAGGSLTSSANSSGAALLAEFKTTLMHVLEALCQQGELVLQHYAGVLNTLLPALCGVVSAEAEGGDTRFFCLRMVSDVLQTLLLDEELYGSAAQRAEGSAAGGNVGVAAAAIDCVLRSHILPLVPRLLRDEDPMPLYALKLLGGLLEINLSYVADVEAMGLAAQFFEFLSLEHSNNNVHNIRLCRQIIAAGSMPVAQLVQLQVAEKVAAVLEYATNNAVEPFLEPVLELVNTILQRDALEVSQNRSDGALAAVFLEQAGVLLDNCAHPDLPVSSSAASATSSLVALFPQQCAPWLLAPENATALATVLAGQHMLQQPGQQPGNSAAAVPPSLAQPLLEAVATALEVPGAAAPSEELVQLYESVRQSASASADAGVRSLAAEVAGSLGAVMH*
</t>
  </si>
  <si>
    <t>C_500044</t>
  </si>
  <si>
    <t xml:space="preserve">MALGSADFMLNSFPDVRMGDDGGTSVDGCSSGTTAWLAAMQQQQQQQQQQRQPAPATAPPAEDAPVESAHAASADAAATAMATAFTTPQGAQPQAAGQALQQAAVPASDSAVSTVAVASSADGNGALPPGVMVNISVRSTEWLRVPDRWGLPTPAEVVAAAAGAAAAGASQAGDFSAHPKIPMSWLFCGRGAHSISDPVALPAVQQAAVAAAAGAAAAAHAAAAAVRAAAAAAADTEAAARAEGGGACSPDADGVLAARRASSTAAFQQLQPALRLPHSSIPQLPAVAEGLLLPPPPLADAPAAAPAGNGRGHGHSEHDAMLSTGPLPDDELLSAWDDDWGPMVPPAGAAARLPPVDRGLLRGLSPWSAAEAELEAVAVGHLLAPLPPLACLQTHMQQPQGGNGGAAAGTRRAEAAAAGARTSINAPPADGARVRSSTRSASRNAAAGAQLAAASAGAKTAAGGAAGGPHARAYSPFAAVTDSTGAADAVAASAPPVASGAASDGAALDQRTGSSALAASPATATAAAILRTQSLNLEPLEPLPQLPLLEEVHTAFCAGGSGGGADGVDDMFFEAAAAAAAAAAAAAITISASPFSAAAAGAGLRMDAAADSAAFALLTASGRGVGSGFGAPGSRQYASADDMVNLLACFARSDSGVDMATQLQVQQQEAPVARMQHVPLSFSNVIPDGGSAHMVPSFAAGEGESMAAAMAGPRPVSPQAAGVAAVAAAAAAMLSPAPPLLTVGQQQPGPTELIPVRSAVRARGSHAGHPAGAAAVDLRQGLPDLGAGAGAGAEPPAAADVAPATRLLSGRQHPVCCWPQPLAAAVVGTGAGTAAERPPSAGMSFGGYGIDGNDDDDSPVEGHLEALAAAAPTGNNSQRTSVTMIDAFDVLTSMERIKTLQIEPPHAAPAQHHDNEAPPHATVAATAACCPKPAELLHTDGQHHTGAHLQQLQLPQHARLTRLSAPDFFADAPHAAAATHFGAVSIAGAVASVTAADACPSSNSAPLPCFALGSGMVDFLAPPTGLTGDGAAAAAGIAWALQQAARSSYDGGSHVPYPHPYAQQQARMHVSGAGTITGSAPSTSSATPGDITFNGGVVDDVRQLCQPLQLFAGLDPAGLIPELQYQQHLHQHQHQADGTTASAPAVISVARKRQQHQHQQHQQQQRQQHQHQQQHQHQHQQQAPGLVRLLSGTMMHAGVPRQQQQQQQGSAASAGGAAAAAAAAPPPPLAAVRVKVEVAAEEGGAPGPVRQQPLRAAQAQAQALALVVKLEQQQAAEEHIDVLLLGVPQQERRRRLPHDDDADRDYVCSEGEGEQAAAERGDVDDVDDEGEAGGAGRKKKQGGGGGRGSAAGLGAARAKGKAAKGRASSATGSPAHKGKRNGGGPGKAAQARAKAQVAVEWPVGLQAEPAAAAQDYEAAGGSGGGGGGELEARSRQVTLADLKLYYESPIKSASKALGFSLSCFKKLCRRLGVPRWPARKLLCLKKMRDALRAAGSDCGGRGSSIDSEISAEERERLLERVKLNIAEIYDNPDTPMYGEFTRVRHLQYKSRTTVRRKAESSAQAAGGGVAKRQGWRECYSLGADDSTSEGEAEVEDDVEDEEQVEESDGPMSAV*
</t>
  </si>
  <si>
    <t xml:space="preserve">MEKLLTGTGWLLFTVTMTLYCLYAVDICDAAASSEVARLVVSGFLLAFFITFSLEIICSCLFVDKYLFSFFFWVDLLGTASLILDITWIADAIINPADTNALQITRAGRAARIGSQIGRITRVLRVLRLFRALRLLKVLQLRKRAHRGMDPHGLGTAADYSRIQLLSYGVMTPEAFVDDAPYPILLLSYLNATAGNGSIVDFMQYGRSNMRLIYQLRTEVECIAYVGPEEQDCNFPSNWSNIWRVWGVNAALNLSLTTIIILALGLSAFFFGKDATTYVIIPIETMLKYLKRMIMVGVDGGDNDSEGPHVRKPPETDLLANYVSRLVNEIDNARWKAEEEARISDTLLNSMVPPRIALRLKVETIGDSYMLVGGAPDERMDHALRVAAAALEIRACEISGEPEINVRIGMHSGSVTAGVVGFKNPRWHLFGDTCNTASRMESTGIAGEIQLSWTTYELIKEQYACKVRGKIAVKGKGEMVTYLLERELTAGGRPDSPTAAAASGHAGPLGGGPGGGGEAMDREAFLTSPQFKKVIECDVIKLYVVDHARGQLWPASRHSVADANRTLPLDGTLAGCAVRRAGVVRVGDVAAAPDFNTELEELPAGYTSKSMMCVPVFSSPYGPRAAHRAAAAAGGGDQFAPRDQTGPAADVVAVIVAVNRWTSWDESAEEGERHIVPFSAADEESLRDAAASVGLLLMRRRGEMLLAAAAAGAGGAGGLLAGGSLSFVASLPASVARQRLRGVARRGSGALMDLRVNPWALKQEELMGQVRDVLAALWRHCGAVAGPGPCAAVLAALGGAGSAPATASGHMPSLTGAATATAAGSSISGGALATATAGATAYGAGSDEALVSFLVRVAAEQSAGQYFNLAHSVGVLQGLYATLRTHPELAAALGPQQLLSLILAACLLNIVRQGEHISGMAGAPGGGGGGAPAALGSGVPSFSGSKGRLRSGLSGSSFAASSAAPSGRHDDASTGGGGPSRTRGMSARRGRLASLVDDILSGESNILAGLPAADAAAVRAAVVSLLAVRNQSALVLAMAGLQPAPAPAPAPGGAAAAGSGPAATATAEALRTAEVLNAAAAAAAAGAAAVKAGPVTPAATPEQAGTPEQAGTPRAGDASHSPLQASTADALLMLPQPPTPIATSTATAEDAAAAAVATTAAATANGSPGPDANGEQAKAAGAPATTVAPAAAADGGAAAGSVVGGSGSVTGEMDTGEMDSPYARGPPSPLSLPALLQAAEGDPAKLAELRSSVSALLLLTWSELQHVKDTGTALSLLLARAHDVRAWAASRLAANVSSRRRSIVLLGGGAEESPDDVANLLLLEVPRMQLEVLPLWGRAAELLPGLAPQLEQVQANRAAYVVMLQSAAEHGGGAAGGSAAGQLSGGAGYAAGTASGGTGFAGAAAARGASGRGSLLRSLAGGPSGREPRKFISVKQRVSAGGGLGRGGGGGGGGLGVLPSGDSGDDAALGPGGGVMVMAGRVGMGPRGLPLIRASSSRSYAGRGGVDDDELELPVGVVPAALGPAAAAVTAVRFGSGVITGSGAAAGAAAPMQAAAAATAAASRHAASKSVTVAAAAGSAFAAIGRLGSMPRGPVNVPSPLSPAAMTDARWSVPGIPPSPHMLSYVPRSQAHDPVALAAASAAGAGGAGGPLAVESTRRGSITNRLNNFFTSFRASRRHSRTLSHAGAGAAGGDHAIAMAVAAAATPSYGGSSVATAGGGGGGGTAATGSFVVHIPHGAMDAGYGGGAYGAGGPASGLISTTSQQLFLTPGAPSPLGLAAQGTGTLSHTPSQRVSYGGAGAGGPVSHGGSQVPTPVLMSPMTSFRSPLTAAAAAMAPGGGAGSLAAVSIGTAGSQSISLSPMGSQMLPPPGGGGGGGAGADGAAVSVSDLSHSLSAGKREKLRTRIMKKVSNVIRMGGGGGAAAATAAAAAPAVAASAPLPTATLAAPPHTVRASPRVSESGPYAPASVAMAAAASSSVAPPGMMSAQSTGTVVGLATSSQPLVDAAQGSSQYSQSSGPGQQPVAPPSAPVGAPSPSTSAPASALSLAQQHAQLAATAAAAAAAFAASQANANANASTNAAGNVAVGPGAAGAERSSGGRRAALGRGPFVPEFDSLPPGPTLSLVSGMGHGGVLSPVAELTNSRRNSSTAATPRTGSTAAAAADSPFPGGAAAASGPSRFAQAAGYADGSAHSDGAQSSATPLGTPFTAVSIASSVAAAAAGGPSTTGGSVGMPTARGATAATAAAAELAPELASAAKGSHTAAKGIILGLRLATDALLSLGRHDGLEADGGHHHQPGASARHGGTGSGPASGVVAALAAAGVAGGAGGAGSRGNSRLGTPQASLRHGGQVPGVGGVASLAAVLEMAESALANRAGGGGGGGTLSGRRERRSSLGQVGASGYGNMGASGYGDASATGYAPQPGGGGGGGGGMGEVVGGAAGWGGGGGGGVGSNAPSRNVGAAVQESYIGKRNAIESGAGRGPAACVLL*
</t>
  </si>
  <si>
    <t>C_500046</t>
  </si>
  <si>
    <t xml:space="preserve">MSERPHQSGPRSWAEDCNQYRTTRGSKSYSTLEDAGRVPERYSRTNYVPFLAERHPLYSYNDLGEDGKGKVRLDPATQADRFSRHGWGDVSLLKQEGLAGQPHPRSSEAGPTRSGRLRPGSPRGADGRNGLYGVLQMTEAGGTDSWVGHPQIDPTKGKRAVAPPPDPKGRRDLFDAHPPGPEQSRGRRDLTELFTMNILHDPSLIDPARGKKPVEDVAAAGQNLHGATFKPLPAGTPLPDAPRRHTRPAPAPASDAYAAEVIRGEAAGDDWGPRTKRSVPDMPKPNAFDGRTDLYAHMQYRPLSNGEQGKYAKAFDDRGTRGRRQLHTPGDADPAKEALLTWKPEMRVGQFVKNGGLAQENRVRGHTLRATAGR*
</t>
  </si>
  <si>
    <t>C_500047</t>
  </si>
  <si>
    <t xml:space="preserve">MQVASRASVRPFTAARQPRSLVVVNASSDARLRLHNLSPEPGSRRDEKRKGRGYAAGQGGTCGFGNRGQKARSGPSVRPGFEGGQTPLYRRLPKLRGIAGGMSAGLPDFVVVNLDDLEKHFNAGEDVTLAAVKEKVKSISGRDASLPLKVLGTGSLSKSLNVHATAFSESAKAAIEAAGGKAEVLAAKTKWTKKAHKALVADMAAKGMDYEKEKLKKRIDNLKAKGMFEERVPKAKPAAAAAGKKK*
</t>
  </si>
  <si>
    <t>C_500048</t>
  </si>
  <si>
    <t xml:space="preserve">MQLAHLAPTYAAVAAAVTVGGKALGSIDRAAVRSFLLRMCIPPEQGGGFSVHEGGEGDLRACYTAMAVAHMLGLDADKQQLAARSGLAGYVRACQTYEGGLGGEPGNEAHGGYTFCGVAALVLAGGPGLLAATLDVPRLLHWLVHRQGSMEGGFNGRTNKLVDGCYSFWQGGVFPLLAMLSPSALRPPPVPQDSAGWPEVQVLPAPMMGASPPFELAEEEMHGRMHAYETLRARALEASDVADGALKGAAARHSADKARAARELLDQAAKAHEAGEAATTQMACINVSAFNIFPPPDPEMLTAQEQQYAAHVAYAAAVAAGAPPQLPEGTAPPPPAPPPPLCNYEALQLWILKCCQATKGGLRDKPGKPVDFYHTCYCLSGLAAAQHAPGAAVLGPREANLLARADPAVNVVDDKLTAARAHYAARPLPPLEAAGAGAGGAAGGAGGPEPMT*
</t>
  </si>
  <si>
    <t>C_500049</t>
  </si>
  <si>
    <t xml:space="preserve">MHTSRRVTCALCALVLVNAGKANYVANNIKKAQRIAQKQAAKGAVG*
</t>
  </si>
  <si>
    <t>C_500050</t>
  </si>
  <si>
    <t xml:space="preserve">MKCRRPELLDELLEADPAPAAAAAAAAGAGAAPGDQLSLVGAGEGSRRGGMAAPALTLHTVSHFVNTSNQKVFPFVPVTMRACGYQKGSGEVVPCVILEFSPDSNQGSFLQHLQRDYTMMGRMSAVITLFSLKGDVLHQNAGSIAYYGYRRDDAKRLRERAAAAAAATAASTTVADGGASCGGPSGYPFSSRGTQRGTRGHGAGPLPSKHALAQALEDSGTGVEGLAGSGGGMGGLAAGGAPAVPPSSSLATHMAVQSGP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ACKSLLGGQLQVVPEQSPEVERASASQFGLRSGTPGGGGGGSAATSASVPAAAGGGGAGGADGAAATGGLQMGTALRARARKVAPVCLTVRGAGGGEGGEEGGEEGGEEGGGEEGGEEGGEEEVDADELAVIEGECAEAEQESEDEDVAEVAAALLSSGRAGSGARAALPASNSSGVAPAVGPARVRNFLAPPGGQTMCMRVSLCXXXXXXXXXXXXXXXXXAAAAANASSTGAPRAASANSDSSHAPRRAATYAVLPSGRSMADMAAYTAAAASGGGGGGDSGGGGGGSGRVASAAVAFGVGPGGGAADISIGSLGSAGGGAVAASRMSRIRRRSALQLYSASAAGDASALAQTTWGLFGAMPEGPMALAAAGGVSRAHSRTTAHQYMAPTTPHAAQQHQPAAHAATGSVASMEGAATGAAAGAGASGGAPAAGAGGAATSPPIGSSAGLGHTPSILSRGAHRAVATAHSLNHPIAAAGGAGAAVAAGGIATSSVCAAGNEQAVAAAPQAVAAAPQAVAAAPQAVAAAAPPRFYKLPCVR*
</t>
  </si>
  <si>
    <t>C_500051</t>
  </si>
  <si>
    <t xml:space="preserve">DNDQHHRHARTRGLHHRGGAGAARAGRRRAGAVQACWVNVV*
</t>
  </si>
  <si>
    <t>C_500052</t>
  </si>
  <si>
    <t xml:space="preserve">MRRAPRPVELLDGPLVLLDYCPDFIVKFSTEIIDKYMPKKGASADEKKKIMATWAQMYWAVPDAMLVAARKDPSFSPDLVRFSGTKIYFIAWDLFYPDQLLDLYGKAMPPCPNCYSKGKGSELARAAAAAAHVNSSGWAQKPRRFVDMDQDHYVRARQYRCSASKSAGQAKGCGRCFMATDPDVLSAMPPFFRERVPCYLTRKAGISTTVKTAMERDICEGRSFNDFAEGFLSGLFTGPRGVPTGQYYSTAYQTSNFSDARREQAHAMLTTTPARYNVLKFDHCHKPSKLVRLGDSSKACIGTAWALNGASEVMGVWQVSSTSVWDLREELHRMSKRAIALGEPIRCVYVDNAAQTERVWRAIIDTDVSGGVMVKQDTYHLKRRFMEAVPRTHKLRNTFSLRLSEILLPAVASDVKELSLRGFSEQEVRRRARKYISSGRDVLDNVKKLLQQFKQMDGGADFITASVEKVLANQMALVANGRDMISDPFPLEKMYYMDETGHWRSIRTTSQVENLNRRYNGLLQGPVAPGLCDHMTLDFLARSNIDQAARRRQPVDPALPPHFYDLSLVTRINSCFPKGAEPFGTWEARRRAAAEAPVELFGFKWQEAQVTGALVNGLKQQPDPMDLGVLDDEDADGAEDWEGSGDEQVDAPVVRDEELSAWRDALRVGANTDLVGAAGVSAAAAAAAGLAGTSLQAHNSPPAYGNSGAAAAAAAGLAGTSLQARSSPPAYDNSGFSLKQAITAALDLGNQQADRSGRIIFNLLGALGWIEKRAWPHLEDVLVWSAQLRSQLAQQVTQLRGSTDPEAACSLALAEQRQQALQLLTDRTRGWDPDNWPPSLPSPRQQQPDCKKAGFDHVHHWRTASECLSTCNDCRSKGKKLLTGDGICTSCARQRWWKCAQCSKQSGRQVISDDQGVCPVCQTRRKKSGGKWL*
</t>
  </si>
  <si>
    <t>C_500053</t>
  </si>
  <si>
    <t xml:space="preserve">MNDQEVGELWALRRLLVSPPPALERLRWPQWPQQEVGFAGGRITCVELRGHCAADLHRGAAVLLPVLAATGRRLPLLKLQPHTPVSRLLAVTDRVKLMGLKLMERTSRHQPSAEAAATALQAVVRAVGGLPEELRFGGYGRPARLELQTRPRYSAGAGGDRQAAGSAATPATPAAVAEVTAQQVLERAAARMWDTAQAEAAATVAEAEAAEAAYVADNSWYRREKLVRMHVLLRGPFMWQLTCGPDGAASGSGAARLKEWLESLVARSPPPATASVAGATPGIQARIAAEAPGEVKVRRCSFAACGSGSAMALAECGDPIAALQLYRAAVAAAAGEAPGCLQVSVCKAGAAWTVEISKVIRELWEDHRRSAPVLAMPTGTAAAAGQGLAARGPPEAGAERPGQAAAGQVGAAAGQGEAVAGRAGVAAWECDLQVLQRLLLLTEQAHEVVGSGE*
</t>
  </si>
  <si>
    <t>C_500054</t>
  </si>
  <si>
    <t xml:space="preserve">MDQYRQLARTHGLWLSLGGFQEVGPDPQHM*
</t>
  </si>
  <si>
    <t>C_500055</t>
  </si>
  <si>
    <t xml:space="preserve">MADSPGILRMSHVRSLVQLPQLRQLDLDGEDWGTEWGGDDYIWDDEDDHVGYDKAANSPAGAALRDASDDEAFHGMFDEDVEELLTVRRLLVSPPPALERLRWPGRAWLEVGFTGGRITCVDLHEDDLHHAALVLLPVLAATGRRLPLLKVKRMTEHSDDVISQLQPHTLFSRLLAATDRVELGVLRLIIWRQPSAEVAARLQAVVRAVGGMPEKLQFGRYWVSYLSLQTRPRYSGGAGGHRQAAGSAATPAAPAAVTEVTAQQVLERAAARMWDTAEAEAAATVIRELWDDHLRSAPVPAAPTAEVGQEQAALGARDAGKAVTRPVGMAAWEGDLQFIEHLLLLVEQAVDIVSCAWIVGM*
</t>
  </si>
  <si>
    <t>C_500056</t>
  </si>
  <si>
    <t xml:space="preserve">MASSRPTAVQCGVVLCGAAVVVDTPAGRLGLTTCYDLRFPELFAHLTWERGAQLAVGDSSAGVDTGAAAAALLRSLQGLRLLLPDLGPHWEEQLGVQQVGERLVQLRTALAEQPLGPGAVAVDVGRLAATNLALLLPPAVMKAPAAAAAAAAPTDTAAASAWSGDGGDGDGATAL*
</t>
  </si>
  <si>
    <t>C_500057</t>
  </si>
  <si>
    <t xml:space="preserve">MKSQPPGARTGFTSPVARFRRCSLLSITFDSDEEDADGYADSEHGDAVQHPALLASLCMAGVGADVARNITELRLKGPLELPTLVTVALVLAGTLRHVRILVLDNCPYGMGSYSFNNMHAIHTTLRGAFPALEELILPARACLRGLEAFAGSRLHTVRVMVDTPGCLHMLHVRSLLQLPQLRQLDLDGAGWGVLWRGDGDVWDDEGGDVWDYDWEDSPAGAAELPLGDASDEEPIPDELDWPEVRALQRLLVSPPPALERLRWPGQPQLEVGFAGGRITCVHLYGSYCYAADLRRAVAVLLPVLAATGRRLPLLKVGHLADRSADITSLLQPHTPFARLLAVTDRVELGRLVLESGGRAAEEAAAAAALRAVVRAVGGLPEKLVFGGSGRDSKLDLQTRPRYSAGAGGDRQAAGSAATPAAPAAVMLAEVTAQQVLEQAAARMWDTAEAEAAATVAQAEAWMAYRTAYVADKSRYRHDMRAVRMYVLLRGPFVWQRTCGPDGAAGGRGAARLKKWLESLVVISLPLATAAAAAATAVAPGSPAGTAAAAGAPGVVKVKGCSFVACGSGSALAVVECADDSIAALQLYRAAAAAAAREAPGCLQVSACKADDFCLMDIVKRYWAPPIREAHKAVATCK*
</t>
  </si>
  <si>
    <t>C_500058</t>
  </si>
  <si>
    <t xml:space="preserve">MAGHVNSAVGDSSAGADRGAAAAALLRSLQGLRLLLPDLGPHWEEQLGVQQVGERLVQLRTALAEQPLGPGAVAVDVGRLAATNLALLLPPAAMKAPAAAPAAPAPTDTAAASAWSGDGGDGDGAAAL*
</t>
  </si>
  <si>
    <t>C_500059</t>
  </si>
  <si>
    <t xml:space="preserve">MLQSSQAGTRMRTSSGLRFGRGTLKSQVYFGNGCFWGRQKDFVEAHYDSLGHAEVTQLGIAPAPGPQQEAELRAFARAYFAQFKKTPFGMSRSEENVNGMALREGRGNTNVAGGSSAALPEDDVFNAVWEYTRQLRSQVAATGLIDPTGCVELPMF*
</t>
  </si>
  <si>
    <t>C_500060</t>
  </si>
  <si>
    <t xml:space="preserve">MALNFRIQGLDIPPWRRRAVVMGRWADRHLRHLRAPPPPPLDLGSPAAITTTTATTTTAAVVMTNSAPPSPAAALLPRHSSETTSAAPHPQHPQHPPHPRQEGCDAGCVSRTGSVESGVVEGGAGGGACIVSRTSSSSSTSSKVIVSGTAAATAAATAALLYRYCGGGGGSGGGRCEPALVVLGFGLPAAAGGASG*
</t>
  </si>
  <si>
    <t>C_500061</t>
  </si>
  <si>
    <t xml:space="preserve">MSGTSAAPGQLSGSSAEDVDDADNPESAPAVVNAILAPAWFIGCGVASVICSLLLRHKADEDGGGGDGAWPLLGLGVAALCIGLLLSVRAVVKLRSQRRYEQQQAAAAAAAAAAGQQQHPRARSRRRAPKMLCYSLEPLAAGGGCSGCGGDGSCGGGVWASSAASCCGCCCDPGAAASASWRRCKCACAGATSASTAGTPRVPSTLDIETPTPLVTVEGEAKQAAAYGVGAAGGGCRSGVSDISSRSRNGGGGNSRSSCSSSCCCCASGPALPQLLLPAWNAAGWPLPPDVIALGVLLPAPQPVLPGEEEAAAIGRESAAVAAAAVSAPAWGSGQGDDVGDVEQGGGAATAVAAAAVGDAGTAGGGSGGGSAAQQAPPAAQAEARETWATTAALRWRQWFAGPYNAQPLPPQPAQLRMLPGWLQLPWLLWSG*
</t>
  </si>
  <si>
    <t>C_500062</t>
  </si>
  <si>
    <t xml:space="preserve">RPGVHSPTHPPTSTHTPAGPAANLPPPPATAKALPPPRPDPGAPARVSTRHIHAHAPEPPSLPPPPEDTHFRIPELKPTPPIHVPCCHTHASNIQSYTSVAHISHTPPPPP
</t>
  </si>
  <si>
    <t>C_500063</t>
  </si>
  <si>
    <t xml:space="preserve">MKWALPTARSCLPTARSCLPTARSCLPTARSCLPTAPSCLPTSPPPACPRPPPACPRPPHACPRPPPACPRPPPACPRPPPACPRPPPPACPRPA
</t>
  </si>
  <si>
    <t>C_500064</t>
  </si>
  <si>
    <t xml:space="preserve">MYSLINSPAPTVVVPVASSPASEPSPGNAPDLGQDFSSCYSPATVSAMARLLGCGANGDCEALEAFALGAGARARGGGGGGSGSGLSSTQELRARLQAGASTPLDEASAALALLTEAGAFRDVLEHGLPLLRAAASSSSSGSSSSSGGGGAPAAVVPHLSDLVSDLALSVALAHISLAAGEGGSSSSSSGSSNSTSSGKTGSSSKDKGKGKGAAAELLAAGGSTEAAAAAGGLEDSYGHLEAALAVLAAHGGAGAGAAALRQEVAFCLQGVAVAFAEQVLRSTPPVAVAVAAAPAAAADSAVAAEADGEAGGKAAAGAKAPSPAATAAAAAALRARALTLLRGALWRGPAPAAGTSNGNGNNHNHNSSASVVAGSYAAAAAGGSAAAAAATLSGCWPPDLTPEERCELMAPLRGLLSAAEHIALYGPIASSNPKKQQPAPAAGSAASASSMDLIPAPSATAAQAGSSSSSSSSCGCGCGLSDVELYDLAIAHLAQGVTTCWPQHVLQALTYFEKVAAAQQLQPGGAAATAAAYAAAMAAARATDGDGSSASSTAAADVTFERSVCEALLGRRNTAVGAAASATADDAAPATAAAAAAVSATAGRAAGSPLGSYDDGASSYLPYYGDDEEAALLRRLEAMMSSYNSAAVAAGAPASRGGAAAADGVMFSVDERRSSTGGDFSDDEDAVVVTNAGGGAAKGAGFKAAIAQMAAASGATATAAAKSAKRSGSPGAGGSSSNSGGGSSNDVNRRYGWVQDWLQLSVLPCFPDTAATAAAGGVTMSRWFSDPRVILFNKVIAVRGTGSSSSGADGGSVAAALGSAVAHVSDASRQRLWQLWQAAAHAVSSAAGAAGGAVQQQQPAATGAAAAAGATAPPAVAAAAAAAGGAGGGSAASPQLPAGLWAQSRAALSDVGPRAAAVGSAAANAVVAAAAAVGSAAASSPRAVAAAASRIVPLGFFGGGSRAGGGAANSAAAVMGSGSGPLPAATAAALPPKA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ERAALLAELSSGRALAAARGAAEREARLGRRVDPASLHVVVEVEGLSRPARAEEVVVTATLTTEGLAADRGAPTPARFRGEERVTATFRRDRLEQGKGKGGGGGGVWRLVEVRQAPAGSEYLL*
</t>
  </si>
  <si>
    <t>C_500065</t>
  </si>
  <si>
    <t xml:space="preserve">MAEHFWWCARGASQSAALSVAEDHNQLVEQRQQQLQQQEQQQEAEEQEQRRATAAAVAAAAAGSARSWSHLDALSRGGCGDSACSSSPYTMYVSSVLPAAAVAVRQYGSSGSRGGAGDRAGSGGFGFAYSGGAGRGFSVSGTGSSGGGSSGGDGGEPEGPMVTCLSLARLGCFAPASQTPCCSALARQLRQLEFAIGPDDSSPDDPSPGDPSPEPSTPTPTPTPDPSARLRIGGLRLDYWSVMGTRLCITLLPPCNSLVALCGSSTAAGSSYCAVSCPWAAAAVAAAAAETMAAAVEAAAAAEGAEVVVVEAVAEVVVVEVEAAAEGEVAAAAVLPRRRLRPAAALLRALPGGGRRQGYGGGGGGLEVQLSGGGVSRSATGSSSGSSSGSSSASSSGSGSSSGLSLSSDPTEEPQLQRQPGGGGSSSSSSSSSGTGGKSGTAAAVAGRTGGGGATVKSHTVRQRLYHPDGLVAEVEEEVMEVSGGGGSSSSTDGSSSTGGGSDGSSSNADGDGAGLGGGEAAASGGGGGGGGGMTITRAAGGASRVELRWRRQR*
</t>
  </si>
  <si>
    <t>C_500066</t>
  </si>
  <si>
    <t xml:space="preserve">MPANVKSKIQRLLRQLDRDEDGVEDTPADMLAAASEEEAEDLAARGAARRAAAAIASTPSSQGGASESTDAYTTASEAQLEGDDSESYTASMSSLETTPLQPARGAHHDRHQHHQQHHQQHHQPKPRFSAAANAERVAVLERKCMGLMADNRQMQAAFQEAMARKNAELGELQAHLAGTVRELGARQQELEAAAPLLRLRLEDFRAQLLDLRVSDSVYKELRLLPKESRTALDEVRIAVHEALADSKAEADRLRTALGSSREAAARSEEAAARARTEAARAGAALAEREKDLALVTEGMQARIDRLASELEGAMVTAQLNAAKGSMYDELRAKYDAAVSENQRLAVVEATHRKLEQQAAADRLTASQKEGTFEMLMMDKAYLSKQVDFLTDQQRKLEAELELREKKINDLSRHKNDLFEKLMAAETLKGRHEEARLQTELAALQERTHADLDKIRVETAEAYEREARLLRELRDGAQEDAARAKAALAELQGLHEKHQLAHNEVTKRLEQQVEMLTGRLAAAHDSLKLASQPHAFLLEAERDALRADLDGLLAQRQALEGMKAVVVKALAGGLPQVQQAAAAAAAARKPHGPFSSTTIIGEGGIAPGPPLPTAQTPAPGPARQPPPASHFPPHVGIAGLGTPGVGAGTQHGRAHGAAGPHSVDAAA*
</t>
  </si>
  <si>
    <t>C_500067</t>
  </si>
  <si>
    <t xml:space="preserve">MLFCRIWYHIRKAAGFEVFQAERLSLAGCRRLRVELRKGPVRLITLESASVLRWREDAERGAMGQLAVLLTLLRLLAAALLGGAWASGPKPGAALAQVTLQGLELHLAAKAPGGAPGKAPAKARSGRGTKGGKHAAPPPQPSGAPQPSQPVPGPLEVSVAAVELGATRADKPSVGGAAPQGPARLASLLSPQTSMLLRQFSAEPLDALGAAAGGISSGGRGADTAGQSVSVSSGRPLTVSLQVSGIEVVVQQPSQQGQGQTATQQQGQHERRPLLSASCPAVMVTGSFGVGARPWSTRRGQLLSTHVDVRQVEVTCHAGAQEGGHVFVAAADDAAATNLSLAAALAALASLGSRRKGKRADAAGADVSAPGASRPVPRLPTSLGSSPSKMPATTQEPASGDAETATSMLKQKVAAALSRLGFALPEEASLRLEGVVGLIWLRAGEAPAAAAAGAGPGGIHAACVQVALGPSEVVVCGAAAPQPAYTAATSAEPDAAPQAAPEQSLVAVAVELGPAALMAGAAALFSGPDQAARALEVAPLHLGLPRLGLTAAVTVPALPPNTDSGSGSNARFLARRASAPLVRYRVCLGLDLPGSVLNLRPATPTAVPAAAAAQQAHDSRVMSAPERVVYSVALRGVSASAEVSFSGPRPVPPGKTIAALPEPGRSAAAPAPPCQSATGLSAASAGGPSAAEAPAGGGQQAAGLQHLGDSGLQRQMQVHRRQKSAGVGVGPDGGSAATTPPQLSRAASEPLGAAAAAVPGQPEDSAADAGAAAADPLPAAESAADLTTGVSAPASAFEGAGSSGQEVARLSTGAGSGALTAGGDSTSLGAVQQPPGAPAPADGDTAASSTVGRQPSAVLESPAGQSDDVRGQPAAAATATAAADAPPALALELTLESLEVKAVSSNSAGEPKAGSAAVPPALLLQRTVFTASADAAGGTADILALDAALRLGRLDVELLPERLPALAAAAAYAAGVAAAAASAAKTSTAAAAAAAAAAAAAQHSPFLRSSAAGVAAEALLKSAAATFASQTAPAAPAGAAAVPAGGSGQEGKARRRRLVAARLASLVLESGQGLRLALHGAVPLDPRYRRAVAAARGGEAGGAATGDQRTGEKAAGAVLGEGGSPAPAAAAVAAATAAAAPAAAAAKVLEFGLSSLRVNMWGAVEGGPGAGAVPAVTELSIHNISVGVLHAARPTNTSNTAAAAAAPERQQLLRLDRLKLVSCMPVVVGGAARAGTEAGTPLQRVELRGARLHVDVDVALLALALAGSWLALAADAAAERLRGRRAVVCVAAGGASTSVQAQAADGSGNKGSKSASTVATAPKASRRRVLELRALDVEANVCVGASDVVTVAVREVRGSSALGGATVEGAAVRVNGKRLLDVEFLSAGGPAAARPHTSHHTPTPSDSDADPSVFRTAEMTSAGEAAAVSGRRHHRKTSSVLDIAAAGLAAPSEQSVRGASQPARSKGVLRSRPHAGSLQPWAALCAPPVWASVKCADAAATAGVGGAADAGAAHGAKRQPAVDAKSPLARGASEARRQAARARFQLPPAAPASASSAGPQAAAPQPGEGTAAGPATGSAAIKSVALALYGATLTVAHDESAARVYVVGELWSRAVKQVVGPRLAELRSSLQRLKGSSKTAGSAKGGGSQAADHAEGLAAGAGAGAGAPGRVKDKPHVEVLLDVRRLAVVVEHQPLEGWLAAHGGALQATATQRHLYERLVSSYAGSWAIKARKDAATAAAAAGLDSLSSLSPLGLEATAPTHKHRHKRRLSSSSGSSTTSSSRSSSSSSSGSSPSSSSSSSSSDSESDVRKRQKGPPGTGDKAREQPTAAASGKAHHHHHHRSEEWERAMRDVSASYVAVCRALESTAAMMSAAAAAPGTGHGGSGSGKTAAASGPAAGNAASTAGDASPVSSVAAAAAAFGGFGSGGCFKSCPGGALLHVLASEAQVCLVVAPAGCNAGRQVAEGVISRLDSPAVAGVTFERVVAVSLDAAVADLQVTMAGCGSPLAPSPLLRASQVALAGWIIRARQLAAPPRTTPVPLLWPVGRDHAAPVPTPMRFTRPNMKTYTDLRVEVRGLLLLLLLLLLLLRADGANAAFSTALEPALAQLTKALKARVIPPAPNLLLPSGRVGPPAHSPGAGTAGSGGGGGGGVDASPSGLPPWDNIRYVMVRNFTALMALPPGPASGDLPLDPLTDPRLALTAATLGVSLGGGGRTDVTITSLAVVGHVQGPGRGPGDELVELPILALPLLNTSLHAAFKQPSPTPYAFPLLRAPAPAGAIQADHLALTLPALQAATASDALPRIFIGELQVRLVMDMVRGLAGGAPVTTRGAWKRRTCYEPPRPRGGRGGSLGALLQRTEISLCSDVVDIAHDAQDPADPADMVYLRLHNVRYANSFTYTKGTRTLVRSNGVVSVRPTSRPIMTALSVEAFDIRLLLPPGPGDGPLGPHAAPAGPKHGRAGSGVVDRGGLSTRGFGSGLIAACDCLLLKQVLCTSDTRDAVISTTAHIMESAAAAPGGAGSKGIGAAEAGSDSGIQGAPGDVSAQLGGAVLAGARDGETAVAGIGLANSSGPGTAASSGMGPSWMSSSLSHSSEAELLAEAEVEPRVVAAEMALVALLRQQNETRRAEARKRHLHRPSMSIASGATGGSGDGGSDDEDEAARVAVVLDPADVLAADPELMEAAAGGAAVRGQADGAAAGTGTGGSSAPAVAGARAAQDPREMITTYEVEFVRVQVGLLADPGAGAGWGSCIVLGADSALLRGQRTSAGALAAGVPGSKLLTFEVETLQAYAARVEPSQRDVSTYGGTGLVKQSFSPLSDSLAISAPLAGAAAPAVPTAAALPQGWPTAGLGVERESTEAGAGLVGGPAAAVGPVTWLRVVNGTLVPPSFSASAAEPPLAARGGVVAMEKILNPFRFHLTSARPWVVPAAAAGQAGQTAPAAVAAEPDGRTAGVSAGGAASRTGVSLDIDVPAISGQMESWQFQLLLAVINESVAAPLPRVSLLTRGAGARTAVDVDASPEVSATVDTVTALRQQLRCLQHEAVALSNYLSHTPLQQQQLHRHSPSRPSELGGGIHGPSPYTAALFKPVALAALAASGGGGMEAGERLAAGGAAGAQPRAAATSLGAVPPVVLAQNLLAPRPDNLPTALLAALRRRNQELLLHWAWEQVSGAQDGLEATATALVRLRLEVAAALEDQLGAAGGGQAGQRRQAMTVAVRLGRFSWALIGRDKAPFVQAELKGMSFNHSLDRNYTGTTKIQMHSAEMRELTSGQATPPAGQVAAAGVAGEVAGLPATASLPPQPPPASAGVATAGGAVAAGDAGRLPATASAPAAAAAAGGGGAGISSTILCLWRPDAGRSWDDEPLLRMYVVHGGVDAQFVTYEHIEVYLHPLQVRLTYALAHSLADYFNLKDDDDLAKEDEGTAAKGKRDKVKVKAAELSASAAGATGPAAAVGPTASPAKAARTGTGWFGRRTTVAASAGGAVAPSTATVQRAMTELGAVVSAKQGVPLLVRYGPMFRVRGDGRCTILVDLAGVLVPGTAAAPTTTAPTNRRGGQASGDDDAGSGLPTRPPRRLRFTYVRFNRMAACLTYVGPRLRVGGGKNGGLGLVIDSRTYRNIEGGWRDIFAKYKWDIIRSIIKSVTGIQSSKLKVIVSPGPGLRGAGGGAAAVAGAAAGGAGADESELGAALLGLDDLEIAYMPDGPPAAAMATAPGTALGTLAAEAKRRVTAAISAGAATGARIKQAVGRSIGGEPGTTIQGDGRVDGQVQGSGQDDGLLPLGAEAADMARQGSSRVVVDYDRIMRAAAAARARATRLAALLGEVPAGGVGLRRL*
</t>
  </si>
  <si>
    <t>C_500068</t>
  </si>
  <si>
    <t xml:space="preserve">MCVCCRWAVVTSALQPQTSRAGVVVAQTRVSLAFCLGPPVAAEESAAVRSGGPPPPPLAAPHWREGGRPPQQPVFAFLPLRGYGLRFVVQADWVLPSSREALDADSPWNQELRQQLPGLFLRALDVFRSLPPPATSTSTASSTSTASSTPTAASCLFWTDQWLRCVPLEGEAQGFFAGLPHSIAALLRAAPCIPVAGGGWATPGETAVVAGGEVGSTHLQPHRPHAASELMALLAAAVDPAAAAPGSPSGVLSVLGLKLVAPEARCLYASRPLRALLGVRDLGPTHLLEAVKTLVRGGALAGGRVSLAWLARALALLHTATATATPAPGGGGGHDWAHGPGPGQPHLTRTALLRELRGLHLLPLQGGGWAAAEELCGGPAAAAVAVEVQAEVSAAGGTQPQEVVEEEEERLALVRQLAAELGDGAGGGSGGGAAAGCGVFFPLPPAAASTAARGRSGTDAAGAGAGAGARGGGVVGLQAEAHGSPATAAECVRLLQRCGLPTDMPQLLELFGGAGGRGGSAVTAAVAAPRPQPPLLRVLDVRLLEAAEAAEEAEGVEPDLEVPVAGDDAAAAAASARQVLAGLLQPDGSSSSSSSTGPPGNLGNRLLQLLRRRCLVLTAAGGARLLRGGELRPPPPPPAHSAPTTQPDPAQSGGRHKRGRKENPEAGVTEAAATDGATSPAAPLPPRQQQLYLPAAYLAAAGGGGGPAVGLDDVLALLPRGGAAAGSSGIHCTMTTAGSGEQWPLVSGDYLRLCPELLPQWRWLFGQLGAAALPRPQPVVTAVRTRQQLQQALQHAAAAAAAAPGGGLQISPEALAAVPLPCRLRDWVCPPLERLVALAAAAGGAGGAGGGGAGTGGGQADVAVQACSRLLSLMAAHWEAAGLGGAMRLQLLPAEVPTNGPTTPTATTPTTSSSVQPPQPHQGLSSLALGPSRLGAALQLTAWLPCTATAAEQQAAAEQQQQQKAAGGGLRGQRQQAPLQAGGFVVLRRPVDAFAPLPPLRRVLGDLVPYVAAGGAQTGQPGTGQELVTGDGAAAANAVATRLLQQLGVCCELSGRRLLALLRQWSAGGGGGCGFTSSLGAMCGVYGALEAALRRAEQQQAEAEAGVEAAGVEVAGGPSQRGNEEGLHTAPHQAPAGVPAPSSGAAAADVGGVADEGLGSTRQLPGRFYCAGEVVWCDPAGVVEPLATAAAAAVAGGATAAALLPLLRVLPPHYTHDGGDTRPVVDARWLQSFAPHRQRPLQGGMAGALFARLAAAAATTCSSGAAPVDSVAEEQPHSQQQQQQRLQPNGGRLTRSAAPAAGAAAAAAARVKSEPHDDNVIDLDITSDDDGSSSSSSSSSSSSSSKNEEPVGTEVQQAQHAGAQAAGGAARGVISLEPSPRQYTDCLRACAALALQQPRPRAPTTTAAAATRNMGAAVAAAPEAPVRWALRIWSHWARQHLSGAAGLGPGGSELAALRRALWTEPLLPCASGCWRSLAGDAAAPPQRQTGPPAKTVAPQQVWVLINDDPLAAEALQVAATAAAAAAASASAASRGGRRGAGPQSPPPQLDFLVLPGTGHAGEEGDSDGVAGGDGGGGGGGQAAGDGGGRSDLQLQLVPPAAEALAEALGAARLSDCVSYRVHLAPAAAPQPGTQVEAAVRTAVAAAEAVLAARLAPPQPAASPAVDQFLQLQASFAKVLPDFKVLPVSDFAASLVFSPPPPAAASGAPPGLQHGAGGSTGGASVGLLPGMEVRVAPPPSCLLVGAQLYVRLAGGGASDFAGLTDQMCRLFLGGRPWPGLSSGLLPVLMAAAAGGEDAVRQLLRRQGVPPLPALELGAGGGAGNAKSESKKRRRDAAAAVDALEGLAAGGAAAACGGAAGQVGQQDGGAVGAAPNTAEAAAGPAQRRRLDGSAAATLIKGEGACSDSSSSSSSDESSGDSETKRAEHEQSVVKSKHSSGSEEEGRSSSGSEETSNSSSSSDASSDVDEEDDDGNKAGADARNLEAGAAAGAAAAQVSSRGPQAPLPPPPPQPLGSGPLLPAAAVAGAVQQYPHRQERSAAERFGVSQPQMRSASDWWARKEQREEARRARLARAGITGETEEDRRMQSIGRWGEELVFRTLVAEAEERNRRRAAAQRQLMAGGGGSHGGPGAWQQPATGAQAGGGAAGGGGGFERVVWVNRQSESHLPYDLYITHADESVTYVEVKSSAAAAKDLFEISVPELQFAAAQGERYLLVRVRGAGGPAPTLERLTDPVALLRQHRLSLCLAV*
</t>
  </si>
  <si>
    <t xml:space="preserve">MHTHRRGVRAVRAAER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HPPLRQPLEYDYDQFERLLLGAAWTTYNNRRKAAPGPAGGGGDGGGGGGSGGFEEFLGDLLDGVYKKAGVLVPAQQHGGGGGGGLEEEDSASRVTP*
</t>
  </si>
  <si>
    <t>C_500070</t>
  </si>
  <si>
    <t xml:space="preserve">MALSRTSKLLQYINFRMRVTLVDSRQIVGRFMAFDRHMNLVLGDSEEFRRLPPKKGKSEEEREERRVLGLVLLRGEEIVSLTIEGPPPNEDMRTERNQGPGGPGIGRAVGRGMPAAAPGQAPAGLAGPARGVGGPAPGMMMPRPQMTAPPMPRPGMPPPGMPPPGMPPGMPPGMPPPGMPPPRPGMMPPPGMMPPPGMPPPRPGMPPPGMPPGMPPPGMPPPGMPPGMPPPGMPPPRPGMMPPPGMPPPGMPPPGMPPGMRPPGQ*
</t>
  </si>
  <si>
    <t>C_500071</t>
  </si>
  <si>
    <t xml:space="preserve">MSRRPWLLALALAVALAAGSAGASTGSDATVPVATQDGPDYVFHRAHERMLFQTSYTLENNGSVICIPNNGQCFCLAWLKSNGTNAEKLAANILQWITFALSALCLMFYGYQTWKSTCGWEEIYVATIEMIKFIIEYFHEFDEPAVIYSSNGNKTVWLRYAEWLLTCRVILIHLSNLTGLANDYNKRTMGLLVSDIGTIVWGTTAALSKGYVRVIFFLMGLCYGIYTFFNAAKVYIEAYHTVPKGICRDLVRYLAWLYFCSWAMFPVLFLLGPEGFGHINQFNSAIAHAILDLASKNAWSMMGHFLRVKIHEHILLYGDIRKKQKVNVAGQEMEVETMVHEEDDETQKVPTAKYANRDSFIIMRDRLKEKGFETRASLDGDPNGDAEANAAAGGKPGMEMGKMTGMGMGMGAGMGMATIDSGRVILAVPDISMVDFFREQFARLPVPYELVPALGAENTLQLVQQAQSLGGCDFVLMHPEFLRDRSPTGLLPRLKMGGQRAAAFGWAAIGPMRDLIEGSGVDGWLEGPSFGAGINQQALVALINRMQQAKKMGMMGGMGMGMGGGMGMGMGMGMGMAPSMNAGMTGGMGGASMGGAVMGMGMGMQPMQQAMPAMSPMMTQQPSMMSQPSAMSAGGAMQAMGGVMPSPAPGGRVGTNPLFGSAPSPLSSQPGISPGMATPPAATAAPAAGGSEAEMLQQLMSEINRLKNELGE*
</t>
  </si>
  <si>
    <t>C_500072</t>
  </si>
  <si>
    <t xml:space="preserve">MAFDDSGLYSSYYNPYHISRLQAEIEASAQPTERRCVCCLLMFGATCGAVTVAVGFYVHTPAITWPVVVVGLLGVILGVVLAHRQATGRGWNAGSASIYALGALVLRRRQEQEEEEEEAQWRAQQAQPPWPPQPLQPWRVAQVVGSRYYMPVYCACPLDDVGSSSGSGSGSGSVVDGYENQQVQKLPQQQKQAGVAPTKPSHGGAEEGGGDCGDGSLRRLSSVPLPQQQPPQQQHPLPLQQQEQARPEAQPPQLPLQPEEEEWADAASEAETGACGGDGGGLGAPPMMSGASQQQHQSGGVGDLGGTDPLAVPAAAAAAAARSGSAAA*
</t>
  </si>
  <si>
    <t>C_500073</t>
  </si>
  <si>
    <t xml:space="preserve">MQAVREAQVAKDVAEAAMRRVNEASGRELSSRDEQLAALQKQVQALEAEKHELEGSIAKLVRSKESTSLKLKDLTFEFQSTADVAEREIRRLQAELKKAEEAREEALTAANKESAEALSEKAKEQRTLQRRLDSMKSLADANKRQAEEARKQAEEGAERARKQAEDAAAAAKRAAEAKAAREALTAELEGLRREHAMLHSAFMSTGGVDKQLAAIRAAAASSATSLRVGSKAPAGTRGGLRSRGGHCLHAGPCAASANDINRLVAVPYEGSIEGLEAVVRQQKVFLCTDCIATDGSGFLGA*
</t>
  </si>
  <si>
    <t>C_500074</t>
  </si>
  <si>
    <t xml:space="preserve">MKLTTMLTGETRSPCGSVSLVTGSGTHTSNPVCNTSSSPNVRPARRPRPSGLPCPRPHSSLVPSAKSAPARTRMCPVPSKRHTSAVHGSCRPTTSAPPSPPPAPPPPPWQHAGPPPSLRP
</t>
  </si>
  <si>
    <t>C_500075</t>
  </si>
  <si>
    <t xml:space="preserve">MMNRHNRLIAAYHSYSATYYNSAAASLRLAAAQLRLGATAGPLRSRAAAAHAAAAACSAAADQSTAAAAAQEEAEQRRLVLAESTRAAMEAAARRERSWPYLLLHLALVLMAQWALRLLASRVFSAVAAGVQEEGGLMNSWVGW*
</t>
  </si>
  <si>
    <t>C_500076</t>
  </si>
  <si>
    <t xml:space="preserve">MDQPGSASGAARQRSKRAAVCNESADIVRGLDAANLPGATTAVQLRPPALAAQIDVLNARLQPWVLGLGLAVTAAAAVVAGTLSCCCYCCCRYCYCHCGCRSGFATTQAAYDAVQISDTLDLDAARRSYFSSLFPLNPGGIVPAGPTAADLQLGSRAPGRGGSSVLEEVSWSRYHLQVLFILPRYFTRPPEAFELEDLDRYDLVLALDRSVHEALHGSIAAEYPPGPDRDYYMQKVCLLTTFSHYESDAVLTRRGGFALLPAQLSYLLKDGAGGLARVTVSSYRLWADG*
</t>
  </si>
  <si>
    <t>C_500077</t>
  </si>
  <si>
    <t xml:space="preserve">MARYSSGGGEYPDPSLGRYERADCPSAAALVALRYSCTSSSSTSQAKQPEPATRRQAASNRAVRSPMPLAALAASNIATAAAAAAAAAAAAAAAGGAGTFSDSPFRSPANPSAATAATLRSARGSGLSRASDADSDGSHMRRGGSGSGDQLLIDELAAK*
</t>
  </si>
  <si>
    <t>C_500078</t>
  </si>
  <si>
    <t xml:space="preserve">MDLTHHQPLVQAAGGKPASAKDAPRAAADAPSDAGRTAPSTADDGAASSSGASADGPSSRAFVSSPALVRRLAAATTAEDVADALSEEVPSGLREEDARAVLSFCLQRGKTALALSIYREMCLARRGGSRPGAAGRSLDVAFSWPAAGLATTTELVLGLCQQLCIVEALQVLADIKVQGLPRGSEEVGFGKVVTSPLAPDRPLTVVQPQEGAKTVADGYSRYEYDVYSGTCLGMSSTALNGNGNLLLGLGRALGLVKKPGVAAIHEFVLQVGERLTVVSSPALSATNHKTGTVLQLLRPPASVEQIKVEYVRQQLLGQYNTLAGKAAAVLTESAEDVRFLARLWQLQNKMEAVGGAAAPVAAAAAAAAAGAGSSSGAAASSSGSGSGASSSGGPAASAYEARIGRVSRARANIEERLARKVELLDGYSRVMNMIEIEVEMDIEVPAAEVAGIQQQMDRLIELESVAEDWRAQAEARDEVGIGGRVAG*
</t>
  </si>
  <si>
    <t>C_500079</t>
  </si>
  <si>
    <t xml:space="preserve">MELVQNADDNAYPAGVTPCLEFVLGRGHITAANNELGFSAAHLRALCDVGASTKAVGGGAGGGGGGGGGGYIGQKGIGFKSVFRVSAAPQGLSSWT*
</t>
  </si>
  <si>
    <t>C_500080</t>
  </si>
  <si>
    <t xml:space="preserve">HRQRSPVARRAGPLPPPCPVIAIYRYSSGKPPHQPHQADPQTVRSADHPSHIYHLPHSPISITSVYHSPHPSPHTAAPAACPAAPPPPQQPHHTHGSRSPGGHRSPPPAPRPPHRPPPPPPPHSCWSPGGCAPPALRRRHPRCRPRPRSPERRRQAPPAAPPATPQPPAPWRAPGPPCPGRRRCACPCAPESRPAAEPLPPPPPCFFLRPAPPASPSS
</t>
  </si>
  <si>
    <t>C_500081</t>
  </si>
  <si>
    <t xml:space="preserve">MATPPLGSVDSLGSSPLLGGSFPGGSNGSRAGQTVENSVSKSWSADLGQHRQCSKDALEYMEAFLQQLAKAREPSQEDGVARQATIERLRSLLPSIFPAPSNLHLVPFVESSSGIECDICVTTRGCDFKGAVMRLLHGLQPGLAPLVRLAYPEGALLPPLWRLFHDSEPPLSAAGTGRPLQDKGVQPEAMLAVARAKCTGKGAAALLHPRWSEPSSASSASSSASSSPCQPGLVDQLLWFFSAFAAITGQWRDNAAHRNWRVSPWLGRGYTARFPRAYVAAVEEPFDCHDNTARSVGIRDRNENTLPYIAWVFGHSVHLLRGVATTADAARALTWLFGADALPYVGLAKLQQLPANAAIPPECQQRLEKLAAARRSGSGAATNGTDPNGTGGGEFEADARAFRALIDATRCGSPIMTLEEWRHHHHFNRARPPHGWHRLTAPPPQLRPPQPPPPPPQQQAPQGPPGPFNRAPPPHPHQPPPPPQRNGPTHMLQQFGFPQQQGPPQVPPGPPGLGAYRSQPFGHHGGPPPPPPGALPGGGYLGGGPGGLGGPGGGPGGYSGLNGMDTRQLLALLQPSTDGKESAREAAAAAAAGGGGGGAAGAMNSLFNGGLQGLGGGSGPGPGVAAPGGNAAGQALLAALRAAPARDLANERAETARQAAAAAMARVGLLPSGGSGGGQHTHQQQALAPEPPSSYGFNLFAGMQHQPPPQPQQQQQQQQQQQQQQPFLFANGFPQQQQQQQQQPQAPPFSSIAGAGGAGLGPAGAGSHSHVGDIGGGGGGGGGMLSMFHEDDVDRPATAGDLLNLLRHLGLSEDGVSKAPPGPIASEAPREQRLGGFGPPGFNNAQQQQQQQHGQGQGHGQQGQFLGGGQQQQHHQQHHQQQQGLLGPLLQSANGSGGSGLHGGGLQGLQGSQGAAFAHSGFATAASAPPGIAGLPQGGLGLGYGLGGGDRGVGGGGGSGALPGAISETWGSAAPGPGGGSSSLSPMSSDPTAGAVPRQPPPGFNGFGAGGGLGGWPQQQQHQQRPPGGLPGFTGW*
</t>
  </si>
  <si>
    <t>C_500082</t>
  </si>
  <si>
    <t xml:space="preserve">MIMCLELSLDPDVDLVIMEYTLNDGLDSVLFGNRVVQDMERLVRRVLALPSRPAVVLLQVPSFGMASYRGGHPKNNETPPDAYAHFYETSEDAQDHHPGDHGHKVMADLMVHLLQRTAVGLLIEPYGAPDAEAAAEALPEPMYDGNTAPNTTMCLVGDAFRSQLVSAHGFAWVNEGTAAKPKPGYVATQPGSRLRLRVDTDRSSLGSPPGERVALYLHHLRSYQHMGTAALRCVSGCTCSEVRVDAHIKDRVSQVYLVKMEVSQSAACEVEVEVLPDSRSGEHKFKVSGLVVAERAGDQSDAMERISGDNKAFGLRQHNGDDEQMVIAKGGQFGKAGGARSRHTTEATHMCGIE*
</t>
  </si>
  <si>
    <t>C_500083</t>
  </si>
  <si>
    <t xml:space="preserve">MEPTEVLFSIKSGSARCTRRTNVTMTLEGLDAVCAAPRDNASGGAAGCQGNDNVDNECLWSMRLPRPGAQGWNGKNCLPAPPLASPPPPRVRRPATPGIRAPSVPPPAPSEPLTPAKGRPPPPKRRTPAAPGKRAPNAPPTPQPPIEGFYGFPFCACKRRTLKPTPYRLVYDSSTPLPALADGKDRVRHCFHIQVVGCDSKSQCCGMGIKKVELSVENECRTSVKLALLAGRSYPWSFTQNDYNGETYTTFKLTSLGLEKPDVPDGMPLCIILTEPCSSLADFCYGGGDWCRFTFFSTDENCCPTGDLLASSDPTQVEVVDTAGGDVEVVELRRRGLLSGDAA*
</t>
  </si>
  <si>
    <t>C_500084</t>
  </si>
  <si>
    <t>C_500085</t>
  </si>
  <si>
    <t xml:space="preserve">MEASAAACAYPHTDPGDVVHCPEIRDLLTPRDRCVCL*
</t>
  </si>
  <si>
    <t>C_500086</t>
  </si>
  <si>
    <t xml:space="preserve">MPSHEECPLATGNGMSSAVTIGVRCFSNAWNEENWTPASVAAEITAAERSLKQAQERDARSGGGGGGSGGRDSRDGDRRDGDRDRRDSDRRGSGSDYRSVQKFSAPIFRDGIPKPQHQKCVTGKALPPDAAPAVLETRNKLISSGIPDAQVDAILANFIPSHSSVATKEGIKELRLYLFLLLVLSVTPQSPLGTLVAALWEVVKPPPGPPERTPAAASRMRPIYAHVEQQLAQLWSCINYNDGPEPLDLKDRLRVVMCRSWEGFWRRLHEFAGLGLPRKGWQDVCAGHPLRAVQNGRIRPAAP*
</t>
  </si>
  <si>
    <t>C_500087</t>
  </si>
  <si>
    <t xml:space="preserve">MAWVAQNGTTGMGAAADGGDAAAAREQEVRRQRGALRLMEEAGVPLDDDNLAKILLFMNFYPSHEPLPWQQPHGQQQGQQQPQGQQSQGPQRQGLQGPREQQQQQQQQQPGEQPGEQQQQQQQPGPAPGPERLAPPAKAVAAPEDEGEDEKDEHGAAGGEAGELEGGDGGAAATPAVATPAPIAAVTPLAATRGAGAGFSAAASAAAASSSFFAVRQYAAVDAAAGRLVAAALPGRTRHLTGPNAPTLWCFRLNHGALTRYGLAYCPGSTAYDDAVPNRRGGTAVRILYVAPTGSAAAAVGGGGKGTPGPKPKGRKAAGGVEAADEDGGEPEDEAAAAAAAAADGEDSKPGSSAADATKRRRSSKGGAGDSPQGQQAKGGGGGGQAVHASPGCVRAVEDLVPRAWFEATAGPSTPSRRWQVKVEVALPPGLALAELRPPLPPNTRVVERSGLRWVKYQEWRAAFDAAAPAAAGGVASPRIKAEPGSTPGGSGGGSGRRGVKRRAPAAAVGADGEEEDEEEEEEDGEDEEEEEEEEEQEQPKKKGFGRRKAARTDAAVAGGEDDGANDNADSASGSVGSDASGEGADDEDEDDEEAGDDGATMSPSSGRGRGRGRGRGRGRGRGRGRGRWGSRVLGGPDDGGGGEGEGGGVPVDRAYEAAALALADVVWDKLMAGSGGSGSAGGAAGSGGSGGALDTTPVLVRLRCSRSRHEHRFGVALCPPGARHGDGGPGRETGVRIVYLTPGGVAAPPVPPGEPAAGSRAPASAVEAATAVALAAAAGQPLPPAAEAAAGADSGEGSASSFPVLTPNVFNQQAGAGASGSYPWRFWVQVLVRDPQRQLPASWLPYGKWVGELREAAAARPADDPQRFAGVAAPVSARELPQYQPKLQ*
</t>
  </si>
  <si>
    <t>C_5100001</t>
  </si>
  <si>
    <t xml:space="preserve">MEGYGYRRAVAYTAWICRPRYPQPTFRLLHSEVFRRTGCASHCYSVRGAVDYFDYPVSDYSCPRLSPKHRLPSAPRQCYVSAFFASHHPAPLPASRSVLQSLQPSTTRLQSAPQTIQSPELRDPCHCLCALDVARCRLGPEAQRWCSGFGFAEWPAFCAAFTERFGLRTDRFTFGYPGSPLPLMPTGDLRVYLMENYGPLGPLPGTSRQNSTDELPYTDPDPDPDPTIDAGDYEMVSFLQVVDSSHEGTVTSRDNRSAGELWAFVGELTEYLAVNPQLSPYEKELWARQ
</t>
  </si>
  <si>
    <t>C_5110001</t>
  </si>
  <si>
    <t xml:space="preserve">QHTKRSPAPSCTITAPALSTPLPCSYRPARRRLPGGTPRRAHRRCRCRRRPCCCARLALPLSCLPSSSSCRRRRLLFLFIWSLPAAFASSRQATHSCS*
</t>
  </si>
  <si>
    <t>C_5110002</t>
  </si>
  <si>
    <t>C_5110003</t>
  </si>
  <si>
    <t xml:space="preserve">MRGCAQGLM*
</t>
  </si>
  <si>
    <t>C_5110004</t>
  </si>
  <si>
    <t>C_5110005</t>
  </si>
  <si>
    <t xml:space="preserve">MRPHYVHATANSLAVIKPQGCSPLDLLPSLMAGQCGCCNAVMTLRDVQRMVCGFCSLEQPLGLACRNCGRQLASTASNPSGRRTRFWEGGQGCRDVRRLNRNDPHKYKGKNKTQSAKSSRVGPKPWSGAGGGGS*
</t>
  </si>
  <si>
    <t>C_5120001</t>
  </si>
  <si>
    <t xml:space="preserve">PINQQPPAGNGENPYTPTSLHPHPYNPAPKHPHPTRLVSLREWFKVNPYTPRPSTPPTLHPLQPPLRLTPKHPTPNGYPFTPPPLPLPTCSVPSKLKPLQWKPLELVPPHCCPHSAPTPSPCLPRTHSLSLSPPKSSYPPAP
</t>
  </si>
  <si>
    <t>C_5120002</t>
  </si>
  <si>
    <t xml:space="preserve">MPYAVLWIEAVVQVPVPVPSPLDQDQEQQQGQMQPPPPPPVLLLAMESAASNAITSTAAAAAAAATTPASPSLLQRLALVCSTSLTLSPAPSSNEVAWMAARLWRLAAAPSLPAAVDAVSGLLVQAVRRRFLLDAGVTAALVPVVAIGGGVSGGGGGGGVVDEAVRRTAFMLGLGPVRMTQQQPLQPKAAAAAAAAQQQQQQQQHPQRQQXXXXXXXXXXXXXXXXXXXXXXXXXXXXXXXXXXXXXXXXXXXXXXXXXXXXXXXXXXXXXXXXXXXXXXXXXXXXXXAKPFPLHNTLLQEMLEEAATLTAAEASASAAAATAAAATAATAAAAATAAATPRATTAKRGAAHEDLAHCDEPNWSPFQTEAAYFTLPPPPPPAAAAAADVSCAPSGRGGGAAATAAAVSLSGHIVTDCVRLVQNPALPSRDVLMLMSEGGGGGAGFAAGGGGTGSVILLGVAFGSAAPAAAKSATPCSTGGSGGCSSGGGPVLALYLSLPAGLPTALLEAVRDDCRRLLGKVYAVFDNVALKRVDGCSNSNNSGGCAPTVAAAVSAPPDPT*
</t>
  </si>
  <si>
    <t>C_5120003</t>
  </si>
  <si>
    <t xml:space="preserve">MIAMRYGTIPVVRKTGGLVDTVYDVDHDEDRARLKGMDTNGFSFEGTDFAGMDYALNRALSVWYSDKALWHSLRKRAMTQDWSWNSPARDYVELYYKALKS*
</t>
  </si>
  <si>
    <t>C_5130001</t>
  </si>
  <si>
    <t xml:space="preserve">MRTNTNTNTNTNISTAAAAAEATTRPAAGHGTDATVAATIQAATQWRLQQPGGKAGGGQVAQEADGGDGSGDGGGEGGGKGGGIAEVEAAQPSAAREADAADNAATPDGPAGAQLGTGDGEEEDEDEDMPDLELRLFLTAPPMPLPMRTPRPRLSTQAVGADVAAARGPAAAAVGVAGGTATAAAAGGPRPGLEGLESIAVEAEAAADVGPAPEADLKAEAGAEAEAEAEVEVEVVDLLDTPSQERHSRDASGSQSQGGQGGDGDVAARDAKRQRRCSDALGAGAAAAAAAAAGAAVAAVGAVAAVGAVAAIGAVAANGATAAGAQGQEAARPAAASAQVLGDEPDAEEAKAEEEEEAEEEVEAEEAPPLSLLPPTLAATQLLPPGPPASQLPLPGSEPQTDVLVDLAPPPPPPTHQLLHSHPGNHQERYYSSAADRTPSAQRSHAPGCDAVRPPRPPSAAAAAALSGFLGNAHAAVPEEGEPGLHGFLPLTLPLTVPLAAVRAAGGSAGGAAGPDPEAAAAQGRPGAVAAAAAAAAAAGLSTRATASASAPAVTSSQCLASDEDVWRLGRAGGGTAAAAVAAAAAAAVAATAAGAAINTTATATATAASAGAAVAAAAAARAAPGWHPALPSVPPLRAVAPIADNPPAAGAEPIPATATPSAAAAEAAATTAVPTAAVAAGGPGLGGSSNGGGGGGGGCSTTIGGGGRQVPASLLLRLIDDFLFITTSRAAAEAVARRLREGFVSDYGCRINPDKTQANFPLPPHPHHHHHHHQQQQQTQQADAAQGLPHAAAAAAAAAQLAAGAAGPVGQQPGPAPAATAATAATAAGSGEVRVTLQQLPLRPQGQGYVRCLPRGPARDGRLVLAAVQSAISYMCRLVRSRASAGGLAARRLGPGCRCDVSPCHVK*
</t>
  </si>
  <si>
    <t>C_5140001</t>
  </si>
  <si>
    <t xml:space="preserve">MPGQQPGKGDAVREVTAAAVTQPLSTAAAAPVPAPAPAAAPVAAAPEAASTSGAVAAPVAVDAAAMAAFAALLEQVSAGQREVLKLVQAEGRRSAAASKAAAEAAAAKAAEAAAAKAAEAAAAKAAEAVVKRAAEERRKEAAELQKAMAAVIAGVTKDLSQRVADAAAATTSAVKAALGPAVRAAVAEALPAALSTHAAQSASASASALERALGSQLAASLPRAVADGLGAAFTGAVVPPVERATAAMFGQMEAALRAGLEQHLSPLAPLSGLSGQLKDAAGQVAAAAKQLKGEAGAAQAAAATAARXXXXXXXXXXXXXXXXXXXXXXXXXXXXXXXXXXXXXXXXXXXXXXXXXXXXXXXXXXXXXXXXXXXXXXXXXXXXXXXXXXXXXXXXXXXXXXXXXXPSKSGKGGKEEKADKGDKGSRGGADAAAVTAAAAAAAAAAATAATATPSSKPANKQAPPPAPVVAPPAPAPAPAPAPAPAPPAPTAALTPAASTTSSSASAPVAPPAAAAAAPAEVDPVLRQQIDGLLKAGDVNSAMSRVLELQDLPLVLWACREAGGAGILAAEPCPLAQPTLLSLLTFLSFDLSADVDLKLGWIDAILKRLDVREPGLAPHIRFVSVLDNVKQTLVGIARGGTGPTAAKAKSAVHQVIGLITMLS*
</t>
  </si>
  <si>
    <t>C_5140002</t>
  </si>
  <si>
    <t xml:space="preserve">MAGAKLNLVLAGAHMSGLALNHQVTGLGASLVKAVKTASVYKMYSLGPRPALIRQGAEPGCGQSFEVEVWAFPIERVGEFLRDGVKPPLCIGDVLLEDGSSEKGFLGEAYAVKDAEEVSSFGGWRSYLASKQ*
</t>
  </si>
  <si>
    <t>C_5140003</t>
  </si>
  <si>
    <t xml:space="preserve">XXXXXXXXXXXXXXXXXXXXLQLKGQPDKRGHAVPTPRRAICDPEKQHPPPGWLPTFIVLRT*
</t>
  </si>
  <si>
    <t>C_5150001</t>
  </si>
  <si>
    <t xml:space="preserve">MAAAYGRAPSSLLSLVLFKHHDPLAFTHTQLYDFLAVSDGWFAAAAAAHAGAGGGGGGGADGGGGNAGCGGAALHPFFIWNCGPRAGASQFHGHGQLMLTAVPVPAQAPEVQRCWRIKYSIQY*
</t>
  </si>
  <si>
    <t>C_5150002</t>
  </si>
  <si>
    <t xml:space="preserve">MPLPPPRSGPAPPPPRSGDMFGAGAEEGGGAVYGLYSGTCNDQQQQQYDYPYQQQYQQQYTDGPMPFGQPTAAATALHRGYTATAPYGGGAAGGYQQPQQYAHPQYGVHQQQQQYGSQQYGMQQPYAAGGGGGAGMYGGAQGQPYGVHAGHMPRGNAPRAGLHVTPSCPVSGPVGGGYNGHNGHNGYGYSGGGGGAVVSMGGVGGGGGRAGRAGGSGGAHPPAGPVAGPAAPPPHGGAAAAGGGGGGAGGGGGGNHHHNHHHQPLPLGHSLGRDNLTAHNHNHYNYPNYHANHMHGPQHVFGPTGSPHGSNGSLGSFGSGSGGWAAAPTSSSGGATPSSTVRRETAILSRLGPGGGGGVRSGTAGSYPVTAEDGG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SGGGSSGGGMPTPPSRRDSRSCSGSGAAGPAADAAAPMAARSGSGRQLLLTANSSGGGGGVQSRLSPVPPPPLLSSSSHHSHITAVMPMSPMHSNNSIAGGASAFAGGGGAAAAAFAAAAAGADNDDEIVSSPGAASLSPAVSSPQPQPPAAAQPPHVTRSLFGGRSRLSRVLSANSSSNGGAAATCESLPNAASGNGALSGSRGSGSIAEEVGVRASGHGSSGGGGGGGPSPLSPAAAPVVVADVAAVAAQHQHQQNADSSGWYSASLDFVAAPDSPSGAAAGGGGGGGGEGAGEAAECDNRKAFSEVAAPLAIGEAAAAASRAAAMEEEGAGGLAPVSGEEGTNAGAAAASGRVSGSGGDGKSQGRGVFGKVMRAVKGAFA*
</t>
  </si>
  <si>
    <t>C_5160001</t>
  </si>
  <si>
    <t xml:space="preserve">MHPSAWPTQLAWRLTCTVQHPAPPTHGPSDPTLCPMHPSAWPTQLAWRLTCTVQHPATPTHGPSDPTLCSMHPSAWPTQQAWRLTCTVQHPAPPAHGPSDPTLCPMHPSAWPTQQVWRLTCTVQHPAPPAHGPSDPT
</t>
  </si>
  <si>
    <t>C_5160002</t>
  </si>
  <si>
    <t xml:space="preserve">MILCLQLLTTKSLISVTRWPMRYANRACPIGYAQWSSGWINLMAKQ*
</t>
  </si>
  <si>
    <t>C_5170001</t>
  </si>
  <si>
    <t xml:space="preserve">MMSQGPEKDRKPGGGLGPAAAAGGGGGGGDGKVLGMFKAGGRIKAPAAKPGAAGRVGEGGALAAAAALERKVVNCLGCGKIYDCRNVTNDIIRFLGEPDXXXXXXXXXXXXXXXXXXXXXXXXXXXXXXXXXXXXXXXXXXXXXXXXXXXXXXXXXXXXXXXXXXXXXXXXXXXXXXXXXXXXXXXXXXXXXXXXXXXXXXXXXXXXXXXXXXXXXXXXXXXXXXXXXXXXXXXXXXXXXXXXXXXXXXXXXXXXXXXXXXXXXXXXXXXXXXXXXXXXXXXXXXXXXXXXXXXXXXXXXXXXXXXXXXXXXXXXXXXXXXXXXXXXXXXXXXXXXXXXXXXXXXXXXXXXXXXXXXXXXXXXXXADADAATIAARAFKDRLVEYDRNAAKRTTVIDDQSDFFEIDTNAWLSDQEREELRRRRQLEEEAEAARRKRLTYTIDLIGRKVVLDEDVRRAEEEAARQAAERAAAAARAAAAADALRYTDGPGGSSGYGDGVAFRGNAMNGQAGGPTREQVEEALAALRRMKACLNPAALTALGGAAGGGGADGGPAAAPLFLPVPTPGGVGERQEPLESAEDAARTVAGRRAVGGGGGGGGRVQHELGSEFDAFGAELVLDELMGGALLDNQEQEGPYDICPPDMAPSTSGSGSYAAASKSSGGPAPPPGGRAVPGLPPGLVLIKGFLSMSEQIKIVQAVRELGLGPGGFYPPSYSGGGRLQLRMMCLGLHWEPRTSKYEATRSSYDGARPPPIPPLLAQLCAKGLAAANAAAAAAGGSAAAALPPLQPDICLANFYERSGXXXXXXXXXXXXXXXXXXXXXXXXXXXXXXXXXXXXXXXXXXXXXXXXXXXXXXXXXXXXXXXXXXXXXXXXXXXXXXXXXXXXXXXXXXXXXXXXXXXXXXXXXXXXXXXXXXXXXXXXXXXXXXXXXXXXXXXXXXXXXXXXXXXXXXXXXXXXXXXXXXXXXXXXXXXXXXXXXXXXXXXXXXXXXXXXXXXXXXXXXXXXXXXXXXXXXXXXXXXXXXXXXXXXXXXXXXXXXXXXXXXXXXXXXXXXXXXXEVEGGRFGAGHPCKTGATCWCLVAPAE*
</t>
  </si>
  <si>
    <t>C_5180001</t>
  </si>
  <si>
    <t xml:space="preserve">MANLAVREERAAAAAASHNARAALMEEHGERGTRWFHRQADEPAAGAQEPITHLKVPGQPAPVALTGPGTRNTVSAAAAAMYSSTSPTGLFRVQPVCTASQQQLLAAIDRKVPADLHAAAEGSGDGALSDAELMAALAGSANGKAPGSDEVPLVPETSKVFWALLGPRLCAAAAAAFAAAADAHDGGEMAAALPASWREGIITLIYKGKSLDRAELASYRPITLLNCDFKMVSKAVSARLQPALDAVVDELQTAFITGRWIGDNALYLQGLIEWMRLDVGADGTPRQGVEQGALRTPLLPSGEPAPPAAHHADDTTLTARDPAVDGPVLMAAVQLFCRASNARVHPDKSKAMGLGRFAHLTGPCPHTGVPFTTGAVTHLGVPLSWDSDAAAADLYTRRARGMAFVARLWAALSLTLVGRVHIAKQVLAAKLAYHFSFLNPSPAQLKELTDLVDHFAARSMHAEDASLVSHGNPLLLPKRETACLPYKDGGVNHVDLPAFLSALQAKTFALLAQPGRQPWKMLTRALLTHVRPDSATTWAWVYSDAPAPAGLPARLAAAVGHPARDQRQQSSLHSGHMRKSPLAVPLQRGQAVLTVHVPVDTRPIIPGTYTVTVKMCAKSVGPKGEPQAPAGQGITNHIFACVRGPVWDPQLSHLHCAKFEMPGEEPMQVEGATVPDWAVCRVPAGRTAVLAQLHDEFTGWWRLYSAQPADTPLPSDVTEQLDDAAQQVQTAYMDYVLLDARTLRSAKRGLADPGGASGPSRRQRQHRSRSTSSLMSLGSAPLRPGGPSSGAASMSTSGGGAPPSQGGGRRGKHHSSTSNRNRHGAAVAGGGS*
</t>
  </si>
  <si>
    <t>C_5180002</t>
  </si>
  <si>
    <t xml:space="preserve">MYSSTSPTGLFRVQPVCTASQHQLLAAIDRKVPADLHAAAEGSGGGALSDAELMAALAGSANGKAPGSDGVPYENLDRARDQRREEKLIYKGKSLDRAELASYRPITLLNCDFKMVSKAVSARLQPALDAVVDELQTAFITGRWIGDNALYFQGLIEWMRLDVGADGTPRQGGALYFLDIDKAYDR
</t>
  </si>
  <si>
    <t>C_5190001</t>
  </si>
  <si>
    <t xml:space="preserve">MASEASRAAQRHGALLRPRRLRRRQAFAGLALSAALAVALLASQHAPLAHALVAPQRTAPGAGAAASKGAARGRPRTFADHTLSLPNWCSAGPYAEEDVPLYTAMSRTSPAYKLYHNAFWHAHKWYALVPPAAMLKPGEAPGAEGAKATESGATAAATAAGVEAAGAGTAAASNGTGQNADEYGYTHPERKTGFIGADHGDLWRYDGCARYVDRRWDVGFAEQAHAAEFRAAAYKRAGLPVPAAWTPGTPPPALSPGFAAPGSPPLLTLLMAHEDYPALVNWREVQSLLRRLAPAHGLVEHTVTLSTDAPFASHLDTFARSAELEALLAAKLPGVVAGAPIEQLQAPWPKAV*
</t>
  </si>
  <si>
    <t>C_510001</t>
  </si>
  <si>
    <t xml:space="preserve">MLYLSQAVPDAKALAAAAPAAAADLDSGLYVVGWLKRGPTGIIGTNLVDAEETAGSLLADAPALLQAHGAAAGGRQGLAGLAALLQSRRVRAVEWGRWRVLDEAEVAAGRAEGRVREKVTEVADMLSICGVPGPG*
</t>
  </si>
  <si>
    <t>C_510002</t>
  </si>
  <si>
    <t xml:space="preserve">MAVPYVTAGRDGTFRLWNGGDCRHFKTLSINSSWITDGIFMPRTRKLVFTSADRAISYYDANRGSFELTGRISASGSMGVPQCMTLVTNDAGEQLVYGDSKGAEVPSSARELLGADSRSRGGRAGGGGGGGGGRGGGGGIQFGSRLTSSK*
</t>
  </si>
  <si>
    <t>C_510003</t>
  </si>
  <si>
    <t xml:space="preserve">MALSLATRPFASSACTARVSRASRVSRSVMCVKAQQTSKTTKISKDLETALLSAALTAAVPLAAHADEPVAAAAAAVSEGAGGFGAGETALLVTPVVVYAAFSVYREKLNPRASFLDYIYIMVFLAIVANLVSIVAFKTRFF*
</t>
  </si>
  <si>
    <t>C_510004</t>
  </si>
  <si>
    <t xml:space="preserve">MYTYLPKRSWTVSLRLGAEKAWRAYYSARQYHRALSLLRSAGVLELGAEFVYLAACCLAEAGQWEEVVALLGDDEAGQXXXXXXXXXXXXXXXXXXXXXXXXXXXXXXXXXXXXXXXXXXXXXXXXXXXXXXXXXXXXXXXXXXXXXXXXXXXXXXXXXXXXXXXXXXXXXXXXXXXXXXXXXXXXXXXXXXXXXXXXXXXXXXXXXXXXXXXXXXXXXXXXXXXXXXXXXXXXXXXXXXXXXXXXXXXXXXXXXXXXXXXXXXXXXXXXXXXXXXXXXXXXXXXXXXXXXXXXXXXXXXXXXXXXXXXXXXXXXVGAWAAARGPQVAYLHPEAVEAALRELEAPAPAPGPAAAAAAAAAADMEGEEGGDAASEPPTPSPGADSMQGAYPAGGDFGHGHGHGHGSGAGAGGLGPLPVPYMTPPRGLSSSGGGSGSGGGGMGVSGGGGGDESGSNTATPGTAAAGTPGTPTAGAGGQQQGRRGGRSGSARRGARGSQATAAAAAAAAATPTAMGGGSGDEGMDDVTPPHAHQPHQHPHPHQHPHARASAALSPPRHHPHPAHQMQPYGELTPVAPGHHHPQPHHQQQQYTPGTGPGGCS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IALATAHTRLSFVLSLQTLN*
</t>
  </si>
  <si>
    <t>C_510005</t>
  </si>
  <si>
    <t xml:space="preserve">MSQRYNGGYGQAPYQTYGRDAPPEQAGWNYTGHNSNSRVAFYENPQGVKMDYYYTTGTVKTSMEHPSRGSTQLFRRDLSDSQYNAVLDNPRTHTGQGYYRK*
</t>
  </si>
  <si>
    <t>C_510006</t>
  </si>
  <si>
    <t xml:space="preserve">MAAVTAAQKRPVLLLDIMGEWRGRNWDCETGAAAGLATNNGSQPPPSHSPELRTKPPPPFPPALADTGFRKPSREAFEACLRALDVPAAEVVFVDDRAVNVEAAAAAGLDGILFEGAEALEAALRARGLQF*
</t>
  </si>
  <si>
    <t>C_510007</t>
  </si>
  <si>
    <t xml:space="preserve">MADTVVRQLSAAARTAVLAAALLLLLGLAPAPLLQRGGGGGGSPCRWALGVSAEQTDRQVNSDGSLFAALTNPAIRSIGVAHSGASLAPYAQALYNALNRSLTLYGATAGASLDFAYVAGGFRKPSREAFEACLRALDVPAAEVVFVDDRAVNVEAXXXXXXXXXXXXXXXXXLSCNNAPFYVCIAKRNIMKTQALCQSGVNAQAQRLH*
</t>
  </si>
  <si>
    <t>C_510008</t>
  </si>
  <si>
    <t xml:space="preserve">MRRLEDIPDYFRKYRKGRKKKGGAGGDTSSSGGSDTEAMDSEGAPTPPRGGRGRGRGGAAAASRQRAASASHIPTVQPQLGAPGAPPGLPSFFGLPFLTAWRARSASSPVLQQMGMDGGGGPERQHQQPLVAADLPPGLPFPINVASGHAAPPHLHPRHAGALPVATAGGPPMGRNGPFAGGPGDPKLPPLHGSGGPVGSAGGATASDLFPPAVVENAFGNFMASLSDAVSDGSAPPSAAAHDLMASAAAAAAADAATEGGGAGGSAAPSLPLMDSALLMQVPSSALPPDMQVSEGRGVFGRLFSRNSTLKMVHSLFDRWAAQEGGGGAGAAGPGEGATGGPGPSDGSAGPYALQHHNHQHHPQQQAYHPHDPRRGPAPYGGMQHQGPGGYGPLPPPGAPWGPPQQQHPEAVGYITYAPGPGGYPPAGPRPPHAAAATGAVLGKRGREESNGSATTSSAAAGGPGRKLQRGLSGVFKPLLSIVSFGRRNRDAANAAAAAAVAAGSGAPAADGAGAAGAGTSGADGAPSVGLGALGLPSLLDGPGGLLSAIDSKLFDGLPSLVGVDGVDAEALTALAATLDAPQEGSDGGGGAGGSGVQVKTEPRVSGDNGVGPGPEDGRAQQEAEAEAEAQAIRLPEQAVGVSAESHLPTPFVVPEMQERVAPGQQHHQPSSFTHSGGGTMAATVGPATGSPQGWGPVDASGGPGSSQAHTVTTGAGGSGYANSPHDYQQQHMQQRHQQHQQQHQYQQHYGAPPPHFYAPPPPRMGGSGAEASGSGAGPSGWGGAPPTALQPHAYHHHQQQPPYPHQPPYLQPPQHQYPYQLQQFPGQQGQQGQQQPGQQQPEGGMGGSLLMKLSSTMSDVFKSLSWR*
</t>
  </si>
  <si>
    <t>C_510009</t>
  </si>
  <si>
    <t xml:space="preserve">MSLSLAPLSLANDSTSRSNLQPPQPGIVYCKEATAQMEAAGGSFCGQFPVDPAFKVLSLEYSAPNPDIARAIRRVDSVPNPPLPSHVVAIESTALDADLSLAMGVSLTRGRHTSYLVDAVALQQSNSAAVAARKADGDKWGPACDEIFRGCRCVTGQEVPIGEETDIICAEYDNLVSKGQFVTMDRFSGDHTVNMTGNALIQNDGKAISKGYAVAQRARVTSNVGAAWGYGGGGGFQELFGVSQ*
</t>
  </si>
  <si>
    <t>C_510010</t>
  </si>
  <si>
    <t xml:space="preserve">MSSALTRRPLPPPPPSVPTPTASRSPGGSPWPGQASEPLAPSPSPASHQLPHSRRTPPPPSCAERPLPRRRAAAVGSRPPRSAVPPPWLQAPVPGPPPLADKAPSPCPPSHDAAPLRPAPPPCRRSCPSN
</t>
  </si>
  <si>
    <t>C_510011</t>
  </si>
  <si>
    <t xml:space="preserve">MNAKYEDVDFWRGVLSEEDRRRASPEVQARFEAAETDTSLRCWMDVASEVQREVLLDAGVPPHDVTRALALMRAAPYRHPELQPLCVYHRATRISKQGSCRQGDTLPPMPLLRLVAAAGSGGGAGGEAGGPVLQELAAGLRKCAAGGSSNSSSAGGDAEAGAAAAEGGDSSTSASSGGGGGNSEIGAARLSASVALVYIAEAHAEDEWPVRSSRYNGGRGPVCLRQSATSAQRAAHAAAFAAAFGLLPGPQPPAGRRCEEAQVAARRADKSGKAEQGQKQGCKRPAAELGQDNQEEKEEEEEEEEEQEQERGEDAPCPHEALLPVFVDPAEREPFSAALAPWPARYYAFEVPSRKLVFVSQPSDAADVDLAPLTRWMMRQGLV*
</t>
  </si>
  <si>
    <t>C_510012</t>
  </si>
  <si>
    <t xml:space="preserve">MGMMDMNTGVGVGRGPSPEAAAAAAATAARPPGSGAVRLSFLLDFVTQRLPFGEPHMATWAVVHSIIQPATAGTSGAYVALPDMADAAQPPASTAPYYFVSHAWSRPLREAAALLAHHFRGHDPRSVWVWMDVFALRQEPYGGRAGPDLAAVEAAVRLSRLPAPLGPRLLRAYSALPPPLLADLISANNGPAPVEAAVEALLVQPLQSRCVVMGGCSVLSGLQKLQQPDDDDEQDELDDEAAAEAAAARLGRGGVQAHNDDVGRPGGAP*
</t>
  </si>
  <si>
    <t>C_510013</t>
  </si>
  <si>
    <t xml:space="preserve">MTSLAFLHEPGVLWNLQSRYQGSDAIYTYTGNILIAVNPFKPLPNLYGPAVIERYRSLPVAQGGGEAGSRLPPHVYATACNAYRNMMAEGAGQAILVTGESGAGKTETAKLIMACLTHLGCHQSGQAAAAAAGTGGGASSGMSGVEQKILESNPLLEAFGNAKTLRNNNSSRFGKYCEIFFDPVSGAVTGAAVRTYLLERSRVVAVNNPERSFHIFYQLVYGASAADRAAWRLPPAASGFAYLARSSCVELPGQSNAEEYQHTRRAMSHIGLSEAQQRAVLGLVAAVLHLGNIAFRDGEHASVGGGAEGAVVPPGAPRQALEAAAELLGVGAGALAEALTTRQIQTPEGAITTPLSAQAAADSRDSLAKSLYARLFEWLVAAVNAAVDEAHNGPAAAGAAVAAAGGSGGGSGGRKHLSIGLLDIYGFESFEVNDLEQLCINLTNEKLQQHFNTHVFKWEQAEYEREGVDWSYISFRDNADVLELLEGRLGLMTLLDEACRLPKATAEGLAHKYATTPAVAGSSRFTPLKRPAASFAVEHYAGKPWVALALYMHARDGATQPEHMHATDGATHSSTVTYSAANWLDKNRDYVVAEHAALGAAARQPLVRELWAPETEPAGAAGGGASGGGAASGAGAGKQQSQFQFRSVSSVCRRQLGELMGALSALQPHYVRCIKPNPTGAAGLFAPGYSLQQLRCGGVMEAVRIACAGFAYRRPYAAFLDHFWQLCPEPVHALRRRLAEAPPPRRQPPAAALSQQGEQQGGGSSSGLAALEVSELRAAAEAVLKAAGQLGPSSGGSSSGGASAGAPPGSHLGHTKVFLRTTAAAAMERQRVAAVSAAAAVIQSHWRRLQQQRRYTALRQAAVVIQAAARGMLARRLAERLRRERAAGVIQRCWRSCVERMRFLRARKAAAVMQAAWRGLVVRRNIEAIRVEAAALKMQTAWRAAAVRREYLGVLRYWRAAVKVQAAWRGHSARQLYLQAARQRCTRLRLQQRKARILAAFGGAASAADLQRLPDANRYTPASRPRGCYGPACAAKATAACSGGAVGAGSPGVDVVRADDVALLPDRDSRMAKRLADLQEFKVSPLVDFWKAQEVTQSRTDGGGGSQPCSRRGSGAHMLPRPLPSTFGGALPTGHASPSAAASSACAAELPSLPGSPPDTDFREAAAAIMHGSVTCRGGGSGGGAAAGTGGVGGGADLDALSAGGLSAEASYGQLLENAGSGFGATVAAGAAAEVQAS*
</t>
  </si>
  <si>
    <t>C_510014</t>
  </si>
  <si>
    <t xml:space="preserve">MQLHLVGYGGVCDLAEAVQQRLPPRLRSKSVAALKTWLRHHMSEITMALEGTLDTTTAPTATDDDARLRRPVGGERGGGSAARAAAAGCR*
</t>
  </si>
  <si>
    <t xml:space="preserve">MNSKKYKNTALRRSARVAANDLLCGPRGGLLVADDEDVPARKSKRFRVETSAVGADSPAGEAEVQNFAAYTCKGKEPELVQDGAVEEASKPKRARVPVTAKNVTSSNQSKPGPTRDAEAALQAAGHVSVGGADEAGRGPLAGPVVAAVCVLPHQSDTSWQMPAGLNDSKAITEDEREAIFEALTTDSRVRWAVSIIDHETIDRINILQAALSAMRNSALDVHGQAPGLDYLLVDGNKLPKDLPCPARAVVKGDATVACIAAASIIAKVTRDRLMLELDKQYPQYGFAQHKVRFEMEGC*
</t>
  </si>
  <si>
    <t>C_510016</t>
  </si>
  <si>
    <t xml:space="preserve">MALNTLERRPACSAFSRRRASRPFCTSRPVSVQCHAQSAGRREVLQLGVALPLLLAGQPAFAGPATEAAPAAAVRPAPAPAASIPGMASQPYLDVDFQLLPPSAFNFIDTQPAYDPDRRGPAPEPSPVRVRYDSPDGNTVLSVLVRNAQNLKQSILQTTDISGLGSLEEAAKLLLPRGSRVVAGSVLQVALPPRQTALGPVEIPPKNYYRYELTTPNGLHVIMSVAAQKGRIYVCGGSTLEGEVWERDAPVLRAATESFRLRLDGATL*
</t>
  </si>
  <si>
    <t>C_510017</t>
  </si>
  <si>
    <t xml:space="preserve">MLHFTESPNATVVYDDVVYFCFSCLPVRLLMQLIPTLPRAPGDESGPAPNVSAGPAEWCRTAPPVLAACYRQPNLFMTIYARALLVSQGLPGLSGGGGYVXXXXXXXXXXXXXXXXXXGCKRGRRGTDNTWELLAGNVTAPGQGGGGGANTGAIAGAVVGCVVGLMLVVGVALYVVRRRRQRRQQAHQEASCKQGQEAAGCAAGSAQPGSQDGAANGASRVKEPRDSSGAAATVFTDIVSSDDVADGLPAANGEAANNPFPKTSAAATKSGRGLRCTMSDTASADGGLSSSGGATGTAAAAAAAAAAAAAAAALVAGAPVSAHSGTGSSDQSTSRRLAAALAGLPFSISTQDGSGRQQPSASGGGGGSGRQAGDSLMSNGTFNLAGIHIDLLAPLGSGSFGRVYAGSWQGRPVAVKVLQYGPDLQKAVHNEVFLSQALRHEHVVAALHFVEVGQGGRATTGPALRASIDLPMPPTAAVAAAGKTGSPDADAAAVAAATAAGAGVVAAAGSRDTSQRLASPAQSARRGGEGGEGPRSAAKLTPPLPALLAAGPLRPGSSGVAAAGGSSGGAGSGDGQLHGFLVMELCQGGSLEAWRHKKWKEPGQAPDMPLIANLALHIARGMEFIHSQGACHGDLKLSNVLLAYTSTGTSTSFSLLASASGAPTPLAASRSNSRGPAAGASAAAASAAAAAPAQAGLGTGTGPGTQGGGSRGPATGATTGGAGGAGRSLQLCAKVCDFGLSRVLGVDATHVSTRPHGTATHLAPEVWAEGHVSQKADVYAFAITIWELATGERPWRGLAPGAILHRVMIAGARPPLPLWLPPAFAGLLVECWAQAPGDRPLFAEISQRLALM*
</t>
  </si>
  <si>
    <t>C_510018</t>
  </si>
  <si>
    <t xml:space="preserve">MIAPAFALLVLMLAGSLAQGAGLKCAPAALSGTYDVVLWTAVELSDVTETRNPTGPGGATTTTASETPRSAQGTFLYLSPTYSRRRCDAATGNTLHALRLKVTGCTGFRGRTTPSSPEACTTAAGCTRSSAGADCPTACMRGVMEAAEATFLLGPERSLVPGSLAVTTTAASTNLEAQVKKCAPTTALASNATWVQERVASIRGTFEALAMQARVRTDDVSETVPVRANAVLLTDDDGGPHHGSSAAGDRSAPPPQPPSPPPPSPSPPNPGAAASSQQPRRLQSDTLYVFNSESSTSAPREDGTQLVTETRFLVPTDDAYEAMSQGGSSGPFDLPAGGRASTLLSPAGDVIARADMVLFEMVVPVASPSSGSGTSSGGTAGASGSSSSTASGVITRVRALLTLSKPAAAAVVSGGADEDGGGGGGGGSAAGGVNPTAAVGMGVDGGISAVLFGNRFDNFLYMKAGAKATMQCVAPNRYAPAGSTAVYWQVMALDRELVNSEVALYPWRDNCTDYLHVQDGPYFVAYQMNNTRIVIAEIGLDFWIASARLALEFEPAVYAGGGGCQQQCGVEQCGEPATVMTAGGLGLSASLLFVSAGVEITLVQPEVAASVFMSNNQLLYGGWAGLTPSCWGLGADLLIAQPPAAVTCTPFAGPAVAAPSXXXXXXXXXXXXXXXXXXXXXXXXXXXXXXXXXXXXXXXXXXXXXXXXXXXXXXXXXXXXXXXXXXXXXXXXXXXXXXXXXXXXXXXXXXXXXXXXXXXXXXXXXXXXXXXXXXXXXXXXXXXXXXXXXXXXXXXXXXXXXXXXXXXXXXXXXXXXXXXXXXXXXXXXXXXXXXXXXXXXXXXXXXXXXXXXXXXXXXXXXXXXXXXXXXXXXXXXXXXXXXXXXXXXXXXXXXXXXXXXXXXXXXXXXXXXXXXXXXXXXXXXXXXXXXXXXXXXXXAPLVPPPPRAALPINTDLELLIGYNTTSSTGIRTYNEISASHPALDGGVFGDDVHGSSGTESVTWLSAAGIPSGTQIAICMRASTISPTNTAGAVITYRVRVRGVQVQAASVKSNASSLYYSITVPGARCDPGTKGYLATYTWTAAVASTARAEAPTAADAAAQQQDVADAAAANNAIAAAGDMAAGTDTPQLQQAETTAATASSPSDGTPAATGSAATVAGDTPATSGNANDTGSSGAKSSVLRTALPAALAAGAVVAVAAATVYVVKRRRLAGGKVLPM*
</t>
  </si>
  <si>
    <t>C_510019</t>
  </si>
  <si>
    <t xml:space="preserve">MARVYRGGPGYSARPENALKRSDELEAIGQKSAALQVLHDVICSKKHRTWSKTFEAIMLRHVELCVDMKKRNYAKEALLQYRNMCHQVNINSLEEVIKHFLKRAADKAEEAQAKAAAVTLDVEDLEEDASPEELMLSYVSGEKNKDRTDRELVTPWFRFLWESYRSVLEILRTNPKLEPLYAMTATKAFHFCLQYKRTTEFKRLCDILRQHLVNLVNKFREQRDAGPESMTMHLESRFEQLRVACELELWGEAFRSVEDIQQLISLTKKTPKQPQLASYYTRLTQIFAVSDSPMYHAFAWLKLFSFARQHARGMSQTDYQQMATAVLLAALAILPYERSNTPGARGAPSDAVAAEQEKERANRMATILGFAVDAKKDARGLLTRQALLATISSSNLLSLVPAEVRSIHDALSQDFNPLELCQKLAPLLEKLPELAASQLSGSAPVRSVALDKYVPALKQAAVLRLLKQLSEVYSVMRISELAALVPFYTFAEVEAVVVDAVKYDYLTMRVDHRNGTLHFGAQSVEADRVRGHLAAVAKRLAKAVTMMSPTPLPLSAADAQRRALIIKEARETLEGEHLKAVARKMAIEKKKEEAERAMQEAEHLENQRKLQAAALHAQAEDRRRKEEALRREAERIQREMEEKEQEELRAHLGARNIKVKDGEKLEKNTVIKDLMSERIKEQQEMERRMARLAKNMDHLERARREEEAPYLEAAWKERQEADRAYWEQSQAEAARLHRQAWEVDVEEKKRLAYMVADKEVFKGIIMQRREAEFHALRRERERRLAEMRAQKKYEREIARRKAYVTRCRAEVEDRIREMEEQKRREEEAKKKAEELERQRKLDEALAKQRAREEEIERRKAEERAAIGLAAPAPAAAATASSAAAAGAGGGNRFVPPHLRRQMEAGGSGGGAPAAAPAPAAAPAAAAPAGGDEEGGWRRRGPEAPPRDYGAPPARGPDNWRDRDAPPRDAPRDAPRDAPPRDAPPRDAPPASGGGGKFVPSALRGRPEGAAPSSGSAPPPASGGGGAYRPPARR*
</t>
  </si>
  <si>
    <t>C_510020</t>
  </si>
  <si>
    <t xml:space="preserve">MHHGNTTSTSASALRGGDPGSCTLGSPRCFNLERCRSGFSLYVYPPARGTPVTCSFGSDSPLSSLDADEVRLYGACFLHTLLNSSGLPLVSRPQDACVLVPSLDANCAFNTCDETKLTQLGAALAALPHWDGGRNHLVFNYNNGRALTTGMWGV*
</t>
  </si>
  <si>
    <t xml:space="preserve">MMPTSGELFDHISKKQASFTERQAAHLLRGLMLFLAHMHGKGIAHLDIKPENIMFDSEGANGVLKVLDFGSSAFVQPNETVRNAFGTVRYASPEMANDVCGQKADIWSVGVVMYILLSGRAPFLKSNDVDTLNLIKSGPRVKFAGERWAGISQVRGRGAGFVTKEAFMEVLLERAQAGTLKTLAPKAEQTGRPGPQSMDGSVASSHAPVTHGRTSGADGGEARVLLDPGLVSELEQEFANLDANGDGVLSFEEFKAILGIQSTPEGLQLTQPQLPAAPSIAENMETLAQTLRTRTRSHSALDEARATSGSNTRTSLRGAHRHSNSGGPSSTGALGPGAGGASATSAQRRHSSTSRDAPQGRSSASGTPLPGGIASATSQSGGGAKRRSHTGSSGLRLGGGGGMSPMMHVAGLQEGEEGEEGEEVGGGLPVAVLSGIAGMDRAAIDLEQPLDMETRDLLQLLAPAKRTPSSAAYGTTRGASGGLGGGGGEPGSARTPSVRDIHSQTVAALLQRAASINASHGASMTAASVAALNKQPSVRNHASGGGGGNGAAAGHAPHLGSLPPLPSGASYHEGGQIAAAARAALAAAEVAAAAGPVVEAELSDYYRAEPTTPAAVLLTASAAVSTSGIMSGPSAQVLAGLGGSGAVGYGASPSQSPRTSQHRVRMPVPPPAPPGAVPGALDAAAAVAAAARDAAAAGAAHAPLLAGVTSSSDEDADGRLRLGSGGGGKLAARAPTNGGSSSRGSSPSGLGAGL*
</t>
  </si>
  <si>
    <t>C_510022</t>
  </si>
  <si>
    <t xml:space="preserve">MKLLQPNVSTVCNSEVLQVLTERGAGRGRALPSERMAFQYLSSQPVLPLSSEQLQQFFDALQAYRLTRSELLQLANLAPRTPVEVHLVVADCEARLGEAGVEAVLAAVEARIARPEQAV*
</t>
  </si>
  <si>
    <t>C_510023</t>
  </si>
  <si>
    <t xml:space="preserve">MGAASAALPAVELLLQSKGTVSRKPFENQEQVSRRGHRHRSSSAIIIYRSGNSCG*
</t>
  </si>
  <si>
    <t>C_510024</t>
  </si>
  <si>
    <t xml:space="preserve">MQVERKLRREYRGRVEVQVVDYCLTAARPRLVRWSNYSDGATGMRALRGFLDMPRPVLSLLEPQIRWVKAEGFAWDLVKALAGRYNLPPLLVSDLLGVENTEVLENFGAGSGVGGSGGGSSDPGPAPGGAGGFDGTSDGILYISMPMIGLRTRLLLRSTIQQQQAAAAAARAELDPAPAPIAAAAAGPTVHGARVKVEAAGGPASNAVSRALEATIAAAMRPSGGGFGGMPVAEGVEAPLASDPAAAAVASAAEAASTAGNTGTGTAAGRHHGAGGVGVGVDVGVAVGSGDVGVSSIGHPQHHPGHVHHHGHGGQRRSSELQGWGSVASGGSVADVGVETDSPRSLEAWLRWLRGLCRCGRPPSRGRKDAGLWQRLMGVRRSRDDEYRYEKRWVEEPLVLMLVQDKAVHGATPHAPPNLPVAAGPAIAAGGGGGGGGHGTGARGVTLISVFHYSGRSVTYRLWRQITSGATGSTAAAAAAAAAVRRSDAGYLLYLIMRGAVDQAYDVVRDFYAQLSEFERRVRSGNLSATATEQLHVMSTDLQLLDRRFKATITVLRLLTTKDAKDDSGTLTDAPMQLSANTQAKIKALVEQVRGISDEIDSLGTQASQLTDLVFNLIAHRSNNSMRVLSIISTVFLPITFLAGVYGTNFDNLPELHWQLGVSGDGMSGRS*
</t>
  </si>
  <si>
    <t xml:space="preserve">MTQTPPSSSGGAADWARQRNASPATDGGGADLSYGGGASAGKRGGSSRRPVQFWAQFNDWWRTELERTGKRPGGEVVAEWYNANAASCWGEDAPTLEETRTHAKCLRSVGSIREYFRTYRARKKAKTNDDGGGGLVGNGGGAGGLGGGGSGRAGATGGAGGFASSTATAQQQLAALSSLLPQLSHLSALGLAAPLQQIAAAAAVAAAAGAAFRAGGGSPLPASHNSEHRPQRSPAPLPLAGPPVITTVTTGSGGGAPVTSGGRGSGNGMGTAALGSGGGGGFGRPPRAPIVTTTSRGGTGDGGGSAGGSARHSSDGGGGGCISGPPPASSYMQQLHGLPCHPPPLALPPPPQLHAADRLGPSSGSGAVKRFGSGSADPGSLRTHESARDEAFTFRLGSAALPSGGLGAPEGCGNNMPAYGHVNSNGKNPHGGSGMPPFSQAAAGGAVSLPQQLLSSNPFSDGAAVVHISPRGPSTGGNAAAAAAAAAAAGSSYYHPQMPPATQQQQQPDSAHSKSHSQSQTQHTFPYQPAPAAATASGMADPAARRSVVSPFANASAFNPAMAAAAAAGQSSGGSAARSLPATPPRQRQSPAPSQCSGQHEQPQRQYRQPQSHEQPLAASASPREQSSLPPLPSLSLQGIAPLLAAAAAAASRASPAPPNDTAKTEAQQAQQDAPAAETAAAAQAVLAAAPQAQLQPLSDSAPATADAGGNGTSTVVLSLRSLMAHDDARLPELLRDSSREQLLGLLAKAVGAVRQRKAHEERLMDELGAVLEQQGALQAQLQAQRIENARLYRAMMSMRDARSSGGGGLAPTAVIAPGGPAVGGTAAAAVAAAAAARGGDGGGAGMAAAGFTASATCGATASPPNTPVASAGEAGGQPQQAQRCHSTADAGAAHAAAAEDDGALPPLRRMDLGSTAGAVVGACLGSVGGAGSERSIHRDEAAGDFGNQQQQQQQQQQQQQHRDRSSGGERGVAAGGASSGMDAEAAAVARVGAGVAAVDSTAAAAREKGAVCSDGGSGTSSAF*
</t>
  </si>
  <si>
    <t>C_510026</t>
  </si>
  <si>
    <t xml:space="preserve">MLAAGLINNGIKSFVTDTWGEAAWAAVVQAAGVDHGFVSSCPYADAVSVSLVCRAVDGRILATVAEQHGMDLDDVLEAAGYHFNTSFIQKMGYDRLLRCMGGNLVEFLQNLNVYHLHLSMTFKELQPPAFNVSEVTPDSLVFRYASTRPGLTRFAVGLLRGAARTLYGKEVTVSIIGLRSDGSDGSEPCDHDRLLVRFPEPEPSVLEQHSAAHTCRLGIDPPSLWGEPCPACTQE*
</t>
  </si>
  <si>
    <t>C_510027</t>
  </si>
  <si>
    <t xml:space="preserve">MQSKGVWGGGSCPSLPTLAMSQPVAQQQEPVMLFLGTPRIGSVDELRTYGLFVSDLPLFDNSREMVLMAEQHTAEAALKDTFERLSLQLEEERRRSDALLYQMIPPHVADTLRRGERAEAETYPEATILFSDVVGFTTIAAGSTAMEVCRMLDALYIEFDSLLELEKYQSLYKVETIGDAYMLVANVTKPCHDHVDVMLDFALDMHRVCSRVRTNRGQPIEIRIGVHSGSVVGGVVGRRMPRFTLFGDTVNT*
</t>
  </si>
  <si>
    <t>C_510028</t>
  </si>
  <si>
    <t xml:space="preserve">MPQLQALLGLLRASNSSAHSHGATTAECDSASSRRCSYDGDNNGGGGGQRPGRRAGSGGVHHAGGCSTGGALQGPHQQASPLGLAPVQGSVPRGMGRTRSWCAGRPRGGPQAPQDTGLLLTSHRVAAAIDERGEGEESGGLLRQRPAGGGFAGQVGLRDSSTACWDNAEEEEQDYVPRHRLTRRPCPAFEGGGDEEEQDEEYDGTEGHLTYTYT*
</t>
  </si>
  <si>
    <t xml:space="preserve">MEYKPKLGETWRYPQPRWWSRILFLDTDSLIWLGYRTRLEPEHMYADPGVSTQLLINNLDSSWQEQLKLPKPDLKRALLRGNVGGLVITGILYGVAQACSLAGPLLLRRIVQGLQCQSILRKMPAEVAAASGMTCEPTSKLYFYIIGLFLAPAIQSLCENQQQYLLYRLGTRMRNALMAAIYRKCLRLSNAAIQAESTGKVVTLMSNDAQKLQDAMFAIHAMWGSPCYIVAVLVLLWFEVGWATFVGLGVMLVMVPLTGKLAMKLGMLRRELIGWTDKRVGRMNELINGIQMIKFYAWEESFRAAVMAARNQEARILRRTALWQGFFGLLLFYGPVAVALFVFGSYSLAGQALSPAHAYTALALFSLLRFPMSFLPMLVTMVVNALVAIKRIGDFLTRQEAALEPWNMETTPVGVVRIKDGCFSWDTAANAGQDTAGKEAQQQQKEQPTAATAAATANPLADGKAAQAAPADGKPHTDASSAASSEGNASADVAAAVTTAAPDAKPASDTRMTLTDINLEARPGTLTMIVGGVGCGKSSLLSSLIGHISRLSGSVEVGGRIAYVAQSAWIMNATLQENVLMGNPMDAERYRAALEAAQLGPDLAILPNGDLTEIGDRGITLSGGQKQRVSIARAIYDNADVYLLDDPLSAVDSHVGRALFEQVIRGPVLRSKTVLLVTNALQYLPQSDHVVWLEGGHIRAEGTFSQLQEQGLNIAELVHHAEDEEEAKKEKEDEEAANRKDPAKAAAAATKDAKTAADKVAAGKAMDNKVTLTRQATDANRNLTGIEVRESGSISASVIKLYFFAGGGWIYMIPLVFLFALEQGSRVYTDTWVGNWFGDKYGETLGFYLGIYFMLGVVYGLATFLRSTTFLFFCVRSAVSVHNQLLDHILALPKSFFDTNPSGRILNRFSRDTDIMDATLPASLIQFVGAVMTYISILIVIAIATKWFAIALPPLTIIYFFIQRYYIPSARELQRIESVSRSPIYSRFAEALAGVATIRAYRAESHFTAASDVLMERNAHAFVTQKLAAGWLACRLDMLGLTVLTLCGALVIQGGIDPGMAGLALVYALDLTRFLKHGTNMASKSEADFNSVERIAQYLEPEQEARPDTPPEVAATLPAEWPEHGQIVVQDLQLRYRPEMPLVLRGISFTVEASEKVGLVGRTGSGKSSLLLALFRMVEPAGGRILIDGVDICTLGLRHLRSRMSIIPQDPFMFNGTVRHNLDPFDTAQDHELWQAIDAVGLRSAIYALGVEKKAEEGKAGPGGPGGPGGRKPPSRRPSKKQIAAEEAHAAQEAAAAKEVAERKASSGGDVVVDVEAQKKRALDAKVVDGGANFSLGQRQLFCLARAMLRKSRILMLDEATASVDVDTDSQIQGALRLQFGECTCLTIAHRLNTIMDADRVVVLDAGKVVENGEPAALLAKEENMARTASAVRAEVAASGSPKAHAVERIRSLFHTNASFAARSGPSGVPYVPSKSRLADMVPEGDVVGAGSGAATPQRMATSELQVADQDAKSTSAKE*
</t>
  </si>
  <si>
    <t>C_510030</t>
  </si>
  <si>
    <t xml:space="preserve">MVREWKRDPSPDLSRAPRDAGSLSPKSPTVKFRPGERFAFDGKARLPNFLNGRDGQMGEARAHIRPVDTSTHTTYDWSGAGAGLAGQSLAADLARSLNGVSSLRAGAARSSTARSLVAADTRYHHLAEPAAEHVGPGTYAVERARPGLGPMPLDSHTSSSQPQRDPYRASAPFVGPERDSEGRWVMSQGPDVVYIQPQFQPASDHAPPWDAAAPRHVDAADWRYGHSRSRGSPSVPDTLCSSDNRLDVSGRPLEVALAASLRNAATCMRSGEARILALPAERHVDLRAARHATSRGPEETAHLGPGAYSPLTSMGGARRRSYRLFVDPFMAPQPSPTFMGGMQVDAASIVHAHGRAARRVAAQAASAGGSGPGGGSGSLTARSSASFTGGTPRSSGRLAPSAAFTSPFRGQKSGAHDWTTDSRLVRH*
</t>
  </si>
  <si>
    <t>C_510031</t>
  </si>
  <si>
    <t xml:space="preserve">MEEGRPEVGAAAGEAGDGGEMGSGSGSGGSGGGGSGSAEGAAAAADAAGTDFEFVVNPGGERSVEVKTEASGSRLPAAGSSGTGAAPGPSTSQPKQQQQQQQPQPQQQPLRSGGSSGAARGGAAAAGAGATHAASAAAAAAPEPGSGSLSGRGSGANSATGGGLVNQFKGLLRGEARHTVPLDVAAAPPLPPQAAGGRKRVKVQVGPAAATRADADDIGVFDDLGRSPLKPLGRPGAAGAAGSMAGAGGAAGAGAAAGAGAGVQVQLLAAGVVCWRRAAARPWQLGAGALRGGGEAAAAPLSMRFSSCCQGRALVGPPVPHSRRPGRRVAAAAGRRQVAAGRREPPPXXXXXXXXXXXXXXXXXAGPAGAAGAAAAGEAPAAGRHQVEEDELGKWPGSLPTSVVGDRAQFNGMQLGVALSARALPEPMRRLVEMGNREMQQQCERLKAAGRGAAEPPLVSWELTPLEAVPADIKDVLEHYQEHEADATCALLILKYALGDAGEDFQRLYMALEAALPTHLLALDIRFLAQHPERLRDLPVLRRLLEAPGGGGGGGGAAPAPAYRLFFAPHQRNEVKGLLCLTGSREHGKWVPPSAEEPQQPDQQQQQQQQPAKREKKKVHFDRRALEEEPPAMSAAAAEARALARQAERRKERETWARLHDRTQKQVAGDTPYAGGTDRAAPESAASAGACDAAAAQAAAEAQPAAEAQAAPAQPPTALLEPAPPAPSQPRSDVDMDLDGDGDGDGVGEGATTVAGAGGPGEDAADHEPPKSPGRGKGDGGSSGRQPASGATGAALPAAATAAMVDAGATGPEDVPEEEPAAALEAEAEEEQQAAGAPVGWRTHAAAVAAELPSWKRLVGFVPCSSGPREQRSEGRGSGGGEGQGTVEAEAEAEALMQEVEAAMTGGGGGGDAGSSVSGGGGMFTWRSVFLDVHGRGVGGSRKRRRHDGLSDDDSDGGFGKEEKEEAGSSGGSVGDGGEGARAGAAAAHAAALAVRRALSRGCWDWSRVALPVLQAAVMEHRAGGPAAELRTQLGTLWSDLQMILRLPLRALRLRLVADAEEAARLRPGLEAAARTLGLRAYEVVAGLARLTRSVKEARLQQQQPQQQQQQQPQQQQQQDRQAGRAAAAAAAPDSDSENEPLALRRSRSSTQRPPPPRDAAAEDAPLRAAASADRRPPGAAPGANGTARPRAGQEPTQTLEAVLRLAAAHSGGGGGGGGGGSGRAGGRDGGFSVRREACRPLLPNCVAVVMDAAGFLSTPPTVLEQLLGCLAAGSESAAAAAAASSRHSHPHPHPHPGAANGHAGSNGTASTGAGASAAADAGGLSGWAASSGPWAVYMRASDLAAVRAALGLRDGAEAGADGGGEEAGKEEEEERRARREVLSRLLVGSGYSGGGGCASGDGGGAAAAAAGEGPALLRLLKPDEEASGSGPELVRVRVCARGHRKGE*
</t>
  </si>
  <si>
    <t>C_510032</t>
  </si>
  <si>
    <t xml:space="preserve">MPLLLQHQRTRDPAQAALLVAPLDVQWAWFVHRLNPNKYLDDCRARFGRELHPASPQQALGFSGCGLGCSSSSSGSSSSSACGAGSSKGPHTGAGAVSAAGGVQALSESEEYTRRLSGQAREPPRLLSCTVVAADGGVSWGPGGARNPEAAAAAALAGSSRRSGSSSHKGKAAGAAGGTAGGSSSAGGAKGSAGFATATGEWARCMLGSPDHVKRSGAVGLFALWRLAEALKQLAGPGVGVGSSSGIGSSSSDSRRGGGGSSRGAGGGGGGGGWGGRPHLFSCLLGGGGGVEEARVDAALSWCLPPRLANPEASGGSADPRHLLPLQPLQPQQEPLGSTTSSGSSGTQQQRQQQRQYADAGEDFYFDRVYAELMRRRKAAQPDRATALAWGLPV*
</t>
  </si>
  <si>
    <t>C_510033</t>
  </si>
  <si>
    <t xml:space="preserve">MCPLDHGMMLTCLNPKVLWLPHDLDFDTLAAALGAALADFPVLAGRLLPAGPTGRARRLAARRACAFHIHMPTCPPPRAQPARPPPPRPPPHPAPAPAAQPTAVWLCRQASSSCAALGSFLPLAALARSGFSQLGACRQLPPYCEPLDVDEALRGREPLLKVRLTHLRPPPSVAVGAAAVSSSGGAGSGHGGGGGGGCILAFTMHHAVLDGRSAHLFLDRLAAHYRRLLQPPATAHAPAAAAAAAAATGATAGRVHGGGRLAPSAAASPMQPVGLSPRLQPQLPQAPSPPLQPALTEVVDMRKNSSSSIDTTCSSSATCGSSYPASGKMPTLTTISSALAAAAAASAGALSDGRSSGGGGSGGTAFGALRKSSPAASDGNHPELAAAQSAAQLPPPPAPPVFDRSRLFPSGASLAGWGAALSAAGRLVRSVVAEERRGLRGASGRQLACEVLHIPRHQVAALKVGAAPQPPSPXXXXXXXXXXXXXXXXXTAVSTNDAVTALVWLVMSELRGRPLLGATHHSHQHHRQQQQQQHQQEQHRHHQQQQQNHHQQQHLQQHPQVQPGAAASGGRKGGVASSSAAAAVGGYIGVAVDLRRNGQAPPSLTRAGCAGSPPAPSAAHAVTSSSSRPSCSPGVSGPNEPLLPPNFFGNGVWCLHVPAAGLPHMPGGPGGAAASAACCSCATSSCGRSGGATEGASASTAGSGCNCGGGGGYVGALRAGAAAVRASLNEMRGRADGGEQLLRAAAAQLTAPLSAQLEMMARVCLQQDAMVTCWSAIDYWSLDFGPGAGAAVVNDGMTSTEDDGGSPSGPRHNQPVQVQALLAPSPPWSAAIMAARPEGRAAVAGMPTGLGEGGLVVLLVVPEGATSALRGSRVVRTLVPAARFQ*
</t>
  </si>
  <si>
    <t>C_510034</t>
  </si>
  <si>
    <t xml:space="preserve">MKKGAFISGSGVQVLCNLPEAPTAEKKDLTVARHNLLSLPQGPLLLRISGDGKALCVVQAPVPGQLQIFDLQALLAQNPQALKDARTLRDHDRPIVALASSSCTNHVASSNAGGTVYLHDAALAQRATLGALSNGTSSVVTPKRCLAFSQTSSPLRLAAGSDDGHVLLWQVLPAVSGPIVLNSKMRARVMGVGFGTYNKVSASVLISCAETGQLMLTDLSTYPKLENTISMELAVSVSCMAVRDDGAVLAIGTKDGRVGVLGVQEAVQHKAKAVNLIRVFDLGTHLEVTDVAFHFSRSGLKDSRDGGMSRDSLDGSSSIAAAAAAAVASSAAADATPSSGGTAAAKDSPAAYSAATTAAGAMPGARQPAAPTTSAGSSAARSSAPATGPSGLPPTLPSGGSRSGSASLPSAAIPSGHRRSAVISPRGAGSAPFSGLPGRGAAGPGGGGGGGAELLSSNLRSYMDEMKDMMRELVFGLQADMVRQSLASEAALQRATEELRAENQVLRAEVGRLSQQLDTALRFGLLGQQRGPW*
</t>
  </si>
  <si>
    <t>C_510035</t>
  </si>
  <si>
    <t xml:space="preserve">MGWLANKVQNRNGTTVLVQYIILFQFNKASTQAPGVDLYAPLPAGDWSILALETGGMITDYCLPASLASAISSAYQRPPFLPGVNQFEATVPQPAGPNCTNDTNAHPLKRCWAHVGRHIDFSGAAAYVDSVGKSVPNGYFSHLVNVLVMCVHTISEDCVAQYGPLVCMAITLADAEGRNPSPPPPVAAASSPPPLAIGDSGAGGVPASVGGKPLSGSSSSSGGTSAVAAAVGGAVGGAILLGLVAVALFVVRRRKREAAAAEADGGDWKEKPGELGDMEAGGGCLPCAGKRSGPRPGSADVFGSERDSSGSVHGVTSIMPAGVNSMRKSEVGTSRKHGGCGATDGGGSHRDSKGDSGVSSRQAGGGLGCNGADDAVFTVGTKACEQDTAGNGDGEDSGPTPTASLTGGSAGVSGRALQRQVTANSAAAHTAPPPSGCQQQHPQQHQRQSSRGEDGSSTPGLGTANGSTQLQAALSTGEAGSGVSGNLGGPNGGSPHSSGTVPTSLGDGGPHSRMSHASTSTDMSDVMVTRCTPRRPDVQVGPEAADKVVLLPVIRGKGSFGKVYEGMYQGSKVAVKVLSGLPEGDQAETAAARAQAAAGGAAGPAGPSAERLLFALGQEVEVLGRCRHPNVVRLLAACLQPPRYCLVMELMDTSLEYMVNRAPGRLLPLHTVLQISLDISRALEYLHPTVVHRDLPECYDVNNRTVTHQADMYSFGVLLYTLLAGQEPWRVAALRERPPLDQPLRALIRQCFEHDPRRRPAAAEAAKELAVLEAQATARHLASLTTGAPNSAAAGSGASAGGALDAHSAAAAGGLAGVGVGVPPSGFLGPMQVVADAASLHSNGPHEDTAAAAGASAGAAAASAAAAGAGLDGAPDRDGAGALGAALVVEEHLPLPPSVDASVAAALAAFVGSGFGPAAGMAGIAPDVRAAGRAVTLEDSTLSSVEVMHAKWGDPMCPSGGPTTRNTIASGAAAGXXXXXXXXXXXXXXXXXXXXXXXXXXXXXXXXXXXXXXXXXXXXXXXXXXXXXXXXXXXXXXXXXXXXXXXXXXXXXXXXXXXXXXXXXRGRREATRTRPQQQQHIVGATESGRGGGGRGSGGGRWWWWWRPVDRRAIHGHRRRQLGACV*
</t>
  </si>
  <si>
    <t>C_510036</t>
  </si>
  <si>
    <t xml:space="preserve">MQQVQQPPPAAYAPPAAPALAQQRGASGVQQPVGAPPPRRRLFQGGAPQITINDVELLGGGNSSELEDSGAAE*
</t>
  </si>
  <si>
    <t>C_510037</t>
  </si>
  <si>
    <t xml:space="preserve">MAKIKEEAAAEKAKSEARMAKIKEEAAADMGDKK*
</t>
  </si>
  <si>
    <t>C_510038</t>
  </si>
  <si>
    <t xml:space="preserve">MERPIPEAPAAFGTPAKGEGEELQELGEEEESDGGSDEDDDLPIGQLLERALESSDSKSDAE*
</t>
  </si>
  <si>
    <t>C_510039</t>
  </si>
  <si>
    <t xml:space="preserve">MATIKFYQLLRAQQARYPADALPAGAVMRGSGPGFTRELLFRTDVLAARKRLSPWSAFASWCGVGFTALAGLYAATAQRPGLVHAVMGTPTLQGDLYCVDLTPLGLQSSSALPGTEDEARLMLHGLLHGLAAIHEAGFVHRDLRWDNFACSPPDSPTGGSRRWFLLDLETCALADQAPPPAFKPDGWQPDTTLVDGRYTRASDLFQLAAAGAWPGER*
</t>
  </si>
  <si>
    <t>C_510040</t>
  </si>
  <si>
    <t xml:space="preserve">MQKSEEESGGALGKMLPVFQIFAGGPLGSGKQWMSWIHRDDLVDLITQSLTNPAFSGVYNATAPKPVRMSELCSALGNMLGRPSWLPVPEFALMTLLGEGASVVLEGQRVMPTRTQAAGYRFKYADIGDALRNLRLVSR*
</t>
  </si>
  <si>
    <t>C_510041</t>
  </si>
  <si>
    <t xml:space="preserve">MEKTNVPSDARFSVQDLRSDGWDDRPRVTECLLWLQKVHRSSDISSPAPFSLFKHGGDVSDVRAVRDSPRKGSPPPSDLNSMLAAQRQKHMTVVPSSARSMASVQPNASFANLCSDISRTLMSRLQPGLQPPVPYDTSATGVDVRAVMEQVRVFWEAGAVLLCVPQFLNGLSVEYERRLLAKDQELTASKEALTKLRKQMESVQAQLDTIRKELEDQQLEQMRAQAAASQSQLAELQQQLEATRMELAERTAALEAASAELNTAGDSSSARVQQLEAQLAAVGEQLQDYEALKQAFTDVREENKKLYNTVQDLKGSIRVFCRVRPLGTTGDSADGCLDVGLEGQLAVYEREKDRRAVYRFDKVFAGNSTQAAVYEDVQTLIRSVMDGYNVCIFAYGQTGSGKTHTMTGSNTEDSSGRGINYRALDDLFALKAQRDQEMHYSIRAQMLEIYNESIRDLLVDNNSSSGGGPNVLQLLSTQPSGENVPGANKVEVTTTEDVLHMMRIGARNRHMAATNMNDRSSRSHQVLTIVVDGENRLTRARTHACLHLVDLAGSERTDKSGVEGDRLREANNINSSLSALGSVMHALANKQKHVPFRNSKLTELLQDSLGGNAKVCMLMHVAPEATSYGESVSTLNFGNRVAAVTLGQAKANQESGKVFEANELLAKKDRQIDDLRRQLSEQASTIHSLRSSVDAVPALSARSVSFCTANTHADAASTPGSAMRTSRPGNSGTTPRNNGVYGYGYQDVQTPRSQSMRSPAPSLPLHGLSRPPTSAITPRTSLHGSASASASQGGEAVVPNIPAGTVSSLVEQLDKVAPLNSARGSRGQQQAGASSTGMGIGSGRTSSMALGRSSSIPKLDTSSMTRPSTATLTASGSMSARTSTRYGGSNSSAAAAAQAAAAAAAAAKTRPATSRTSSIYGSSSSNALLGPISRSTSVVLAEGAVPSVVSSKVGKPPLSSRPSGGWKA*
</t>
  </si>
  <si>
    <t>C_510042</t>
  </si>
  <si>
    <t xml:space="preserve">MPGLGPQVVAAAASEEEYEVEVELKLELGVAVEVEQDVHSRSAHGFPEMNQSTPGRTLTQHRKAAANFRGTALLKAFQAVSARTVAGPDGAAGGSSEDEEDAATNKRIRVLEAQMRAVLAAVEAGDMQAAQALALAVLATVNQSQPQAQPQPQTSAAGGAAAGPSAPPAHPSQLLEAGQAAARLLQLPQPPPQQQQQQAGMSAAAAVGAVPGVAAEGAGSADMAAEDGAGASVAASAAAEGTSAARGASGGGSSAATAGNSGAGL*
</t>
  </si>
  <si>
    <t>C_510043</t>
  </si>
  <si>
    <t xml:space="preserve">MFRAAAAAAAGADTVLLQLLRERHGAAAAAAADTVLWRLLRERWRTWRDDVPGGGGGWRRGPWVFGRCSQNSEV*
</t>
  </si>
  <si>
    <t>C_510044</t>
  </si>
  <si>
    <t xml:space="preserve">MCWLLEQVDAQEQQDHALQPLREEVQAAAAAAAASVASGTEFSLDATGAVATLTEPSRQYFRKWYAVRFVDGGQPAVYNNWPDAEAAVKGSPYAEHRSFQDYAEAVAYAFGPEHMHRVPMPEVAEPEEEPAPLQVQVQPPPQQQGWPALASSSSRALGHMATALATAAGAGAPAAAHASARQVVGALEDVFCMPPPTPEMFSVALASGGVTRQGGGTQRVLASGDVTNSSSFTSFTSSSSSSPAFMDPLWPQRPQQQQQQQRVGAEAGARTAAEQGPSAEAAGGPGPQWLVGRVEEPADPGVMGRGAAAHELPPAPAVSTAEAAGTAAPEAVLLGRMRVAGVATRLAAEWVPCMSPGGLRQLVQDAEAERLRLLARAAGGGGVGGPVHPARPASGCTSPHALANAAAAARRAACIGAHSAALLQQLYDRTGTASVSASSSSSSNSTSGGTGTARSGGNSTAAGGCLAAVAAGLQRDSGSDARHIFKFGSRAYRRLRQRLPRRQAELQMRRGPVPART*
</t>
  </si>
  <si>
    <t>C_510045</t>
  </si>
  <si>
    <t xml:space="preserve">MAHFLDAHLGLMSALASGAYFSPRATNMLFQYMSHAVNIPAAYKRVGGAWDGLLHNVAFPLMAFNDEDARLWAEDPQEYIRKGYDILEDMY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PVRVDAVVSLRHFLEEMEDVEPVAPALPALLNSIFGLMNQVLEMLSYLTYYGPSISERLWGLWPQIEAAVNEWAVDYWENILVPLDNFISRDTERFLTCTAPDYKASLFGMVRGALQGDYGERDVVPAAKLLEVVLQNCRGRVDAWVGPYLQLALGRLNTATNRTLKDTLVLVVANALYYNAPLALAALGQMGEQQAEAEELAKQGGSDDEAEDDDADFGEEDDDDEEDEEVTKALRRGARALLGEGSEDGDESDDEFTDDEEVHTPIDPVDPYVFFADALAGLQAHMPARHAALLAACDANTQAALGGMVAYAAEIKAKPPAAAEGGK*
</t>
  </si>
  <si>
    <t>C_510046</t>
  </si>
  <si>
    <t xml:space="preserve">MDSCGTTAARSLASSTGAAAAAGAGPGAGSGAAGSVSGSSDGKPVRLTQLSHGGGCGCKIAPAKLQEILKGVQLDFGSPDLLVGASTSDDAAVYRLSPDLALILTTDFFMPIVDDPRDFGRVAAANAISDVYAMGGRPLLALSVLGMPVNKLPAAVISEIPGAAEELLAAVRAAGFSQAAAVGRLEAPGAAAAAGTADVSAC*
</t>
  </si>
  <si>
    <t>C_510047</t>
  </si>
  <si>
    <t xml:space="preserve">MNRRMLLSSGRHLLASAGLLATFEGVRLQALTGIARSLSSAAAASPSEASDKLHVCVVGSGPAGFYTVDRLLKRYGDKVHVSILDRLPTPFGLVRSGVAPDHQDTKNVINQFGALAGDPRVSFFGNVLVGRDVALQELRQLHHAVVLAYGAESDRRLGVPGEEGPGVLSAREFVWWYNGHPDARHLPVDLSQVESVAICGIGNVALDCARALLAPAARFQPTDMAGHALRQLAGGSAVRRVHLVARRGPVQAACTPKELKELLTECGVTAATSAPDQLDXXXXXXXXXXXXXXXXXXXXXXXXXXXXXXXXXXXXXXXXXXXXXXXXXXXXGSGPCGVRELVFDFYRNPVEVVRGGPGGAPGPGGGAPVAVGSGEFSVLPCQLVLKSIGYKSLPLEGVAFDSRRGVVPNLEGRVLKHVIIP*
</t>
  </si>
  <si>
    <t>C_510048</t>
  </si>
  <si>
    <t xml:space="preserve">MPGVGCRTLGVRVCTDCHSALLHEGDADADDPSGGSSASPGATSPPSEPAAAAAAAGRTGAGPADLAPPHSGGKVRAHGAHGEGALDGGVAGKKAAAELLHDAVAELEKQQQGQQPQPQSRRRKQSKHQQQAALQAAQSTELGSHQAAGPASGAGGRGAARMTAAVKEGAHAAAAAAAAGSAGADSRAESDQTAAAAAVHGDAAVAPVGSLKLKDAKSAPAELVVRVVCSDAGDCDGGGGGAAVSARAASAASDVEVALAEDVCASGGGGGGAPADTASSASASATASSAASACSSCESVLVEAALGELADVGRGEGEGEGVGEAEAAGEDEHAGQHEGAQGARSGGPRQQAQQHVGQMGLHGPSPHSVSAPPSMRHPHPHPHSASAGGAASPLPPHGSGNGYANGGASHVHHPQAGHGAASSAASGNGLRRHHQSAAGTASALDSALSKYAYGAGSGEGSGYASPRPHHHQQQQQQQQAPPPPPPADRSHTGQPQHGHVHNNYHISHNGQQQQAHANGRAAGFGGAGSGSVAAAASAYPQSHPLHQQQQQRAQAQAQQQQQQLLQSLLHSQVAAAAAAPPPPPAAAASACALPLPMHSPQQLLQQLIGSAVPGALADAACSDSPIAHMVMAAAAAAAAAQSGAPPPGLAPSAATAAAQGSWRPSGGGAAGLAMAAEVEAALEAEAQRRSASRLGAARAAEQHLHLQQQHQHFPQHQHFPSQQQFTQPDQQQHQQHQQHQLGPVALSAGGAAPLAPAAASASEPRPPPAGALLRLGRGSSDGGMGPLGPLDFDPLVSASRGGGGGDVDLDSGELDPLDFEPMILQLLENDDEDDAAAGTGTGGFGGLASSFAGGGLGTLGGGGFGGLAGGKGGGGHLGLSLSFGHSLGGAGTVVPPPAGGFGPIGSTGGAAGPGAGGGGADGSGGGGISGPGFSQSLGRQSHMHNMHMHALLFAQGQGQLGGGLGGGEYGVAAPPGPAGSQGLSHSLQAPSYAAAHLHQHLPLHQHQRQQLLQQQGDGAGGGRFSLGERPAPSPPFQPHSFDPHLHAHSQFRRNLLPSAAAAGGAGPQQAPALPLQHQHQSQYRGVGGALSFGGGVQPDSASTGGAGGGWSATGVGGPSELLLSGYAGLGVSGGGIGGGGGGLSSQQLAASAPGAGAGFMPQPPHAATAGACAGAGACAGAGAGGRATSTSAAGPGGGGGGDWSRAPQQASGLGNGAPSGGGASGGSGSRGGHGGGSRGTGGGFRRGGGGGGGGGLARGSVPLHGGFW*
</t>
  </si>
  <si>
    <t>C_510049</t>
  </si>
  <si>
    <t xml:space="preserve">RWQGKFGRSEKCLHLLQLRVSGDGHQAAWGAEGGAAALVGQSLQRLLDDLEPRRLRRQRDPCAPPAEAAGGGARLRA*
</t>
  </si>
  <si>
    <t>C_510050</t>
  </si>
  <si>
    <t xml:space="preserve">MADNIKVINAGELLSGVKLTFAPASAQAANASARHTDVGHTGVSGAAGPTSPSGSPLEDVAASLAEQYAASDWLVPPGQPNDWRFMLPVCRAVLLGWYNPVETLPARLRLAEALGRAFGLDDDAVEQMVAESLLLNSAVATQLALQQLALAGGCFAVREADFPDDRAARAAYQAFRRDATCETEQLLRQQLGLPDFNGLLHVTVLGGEGLRAKGRSGKALHPYVSVWLADGKSGSRRGEKQLSDVAADTDSPVWEQTLSPWVVSQPDMELVLQVRTATERGKPSRSDTLLGKAGVRLEGLVPGLSQRLTLPIYGHKGEFINPRGAKAGGGTGAAAPTGAKKGGGGFLCGCFGGGGSAAAEAQAEAEAAQAAAEAEAAAAAAAAGGRQGSVEQLDDEAGGRVVFDPASAQVSGNQEREERGRITLLLRFLPDAVTAAASGDPVATAEKLGSALSEVAGQLGRTLKQLRSSLPPGVKLIRRLDSRPLDPAVLLDPAADFHATFRKLAAALQALARQGGGELARVPNPGIPLTALGPLGASLEDGGLEAPLTAFLSGGSSGLGPLPGPCLALLLLFAKLHRVRPATQHLALLLALLGGSGGWRPSSRAYLALVKQLWQDALMWNRSGALTVCEAEGLNGVMAMFLQRAVPLLADHYNQLQGEPGQVVPCLALLMEMTGWALTWDPTRPPPYRPLAEHLIRAAGARAAATAASLRPAHETLSSDVVAVAVAAEQQAADLERDLALQAAVPGLRGLAATAARRRYDVLSDCLETLFMYRPGSTGAASAALLQLEERVTALHVLLLRHQLAAAPKQSAPANAAAPSGGNPGSRKALAVRTAGGMAAADDDDSDVSPMSLSPSSATASAAEAAQRAAGRKVAATLHAGKGSKKPVGRPARQQIPAAGVGKAAAVATKAAFGKRQDESDEEEDSDGEGADEELHAGLLLSGGIMEPLQLFDLEAAMTEALAQWAETGGEDLKRQLLRLLEKDPLWPPPAAAGTAGPAAAAAGGAAGAGGVAATGKSVLTPGTAGAAKGSKAGKALAASGASSSALELFRILEVYVDVSLERALGGGEQRPARAGPVITSAVVAVVRSYLHHVMSSWEEILACRALPDPSAAPAGHRHARTISDRFMNQQAGVPAGSPLGQLLSGPSASAAAGFSQGRGGHHRRAATTTDNDLFSAGVFSTALALPPAVLLALAAEPGLVACEALVTVRNTLAAVAEQVEGLQESLAVLGPRKALMPTQAQSFEAASGSRARVDLDHALSAATRHCIASYRAAIRPGIMCGLTAAFDKKGGGNSFTGGVDGLATFVSTTRPPPPLMPQALESLLSKLHDELVCLADGLRRPSVAGGLMLGAWQAAVGCVSALALHQVPGWRPLAEVEADLLREFLISLQDLFGEVVDEVLRPRARQEAAERPERPQPIRASNSRQQLQNGSSVHGGDKAEGAGVTIIPAELADADARAAGTAYTSSLLQCVAAATEDLCDMYNAQVSCLQQLDDTVDEDVGPLRHQVTLLDILRMLRQRRRSDPAAQTFVTEKLRLAASSAAQVVFGLRASERLVASTACSLLVPPVGATGAPAAAAASLALVSTAVPGATNSSSSSAAAASAVASRDGLLYLTPRVLGYSTLLAGDLRGGADITFKLRLKDVKDVLRGDSSDCLVITTTDGDVYHFGGFAPTERERVWGLLHGAPAVGPNLTAGTTTGSSQPSPRDSGNGTPVSVLRNKDGMLHLYAGRLDFVCAADPPLSRSLPLSAINNVSQRPGGWGGGSVLVLTVEGEKASLVFGGMGDALLATLKQNISELCFANG*
</t>
  </si>
  <si>
    <t>C_510051</t>
  </si>
  <si>
    <t xml:space="preserve">MLVAKHFVAPSVAPRPKAAPAPRSSLARKAVATPVLAATFKPPTVAETKAKFLSGYNKPIASIYSTVLQELLVQQHFMRYSKNYQYNPIFALGFVSVYEQILESLSAEERGAIFKAYVDALGEDADKYKRDASALEQAANGLTPESLTPNADGNEVQKALASISSASAAGAFSYNKFVAIGLFRLLELSGAKEPSALEKLVKAVGVKPEAVNRDLLMYKGVLSKLAAAKELMREFVEREKRKQAERDAAKAAKAAGTESSPAQVQA*
</t>
  </si>
  <si>
    <t>C_510052</t>
  </si>
  <si>
    <t xml:space="preserve">MTAVXRGVTDRHVRVPAGGGGGGEEELTPSEAAAWQARVQELEAEMLAEREARRQYEAELSRLAAAAGIRPGQLLRLAGGSSSLAAKSRTAAGLRAAVAAAAASVAGGGGRSAAMAAAAAAAAGVSGQPGLGGSSPARGAGSGSGRAGAGSRVMATARALAGVGSSPVR*
</t>
  </si>
  <si>
    <t>C_510053</t>
  </si>
  <si>
    <t xml:space="preserve">MSRYNNGEGQNYYEPYRGNSFASHGWVYTGHNTNSRVAFYENSAGVKMDYYYTTGTVKTVMSHPRKGPTQLFRRDLSAAEEDRVLENPRAHTGKGYYTKSDNSYRGSSGSSKSYNSDSYNYNGSGSGGYSSGGGYGYSSYRNDRNDRKEAYYGRKNYSRKNYSRNYYYD*
</t>
  </si>
  <si>
    <t>C_510054</t>
  </si>
  <si>
    <t xml:space="preserve">MRTCIRRVSESARVGRLAGKTLLRVGVPSCDVRTVAAKAMTETAVFLEEIAVSQTPKRLQGLMRVLEAQGSSALSPADRRGLHPLLVPLVAQGEDVTCLLRWPEPSQYKTMPLPVVRMTRGAVGMTLVARSVDELLHRLLAEEDYGAADAGATAGRPLLAAAGPDAEGLFKAGDVAAAGLGGGKGGQQGLALYLIRKAGMYPDVCEQLALGHLARGDKTSAMVAAEWYMRNGHFVGWARPYEFASDLFMQLGRGEEGRDMARMGLRLPWWSLRAPFPAVATTAALPVEADRVMYLLSEEAAAAASATVNKTFQAYREPKTTKQLALERATALMNRVVAGEAEGGYDGIREQLAAAYSEAGLSDVANFIQAA*
</t>
  </si>
  <si>
    <t>C_510055</t>
  </si>
  <si>
    <t xml:space="preserve">MFNQIEIRNTRQRSGFEADIFSASPGSWLVYDHVIYHCFACLPLSLLYGIMQTLPPAGLPQNITMLLPPPGVNSSSNSTVTGGTPAASLDSWRHTWCRQRPAALAQCYSGAQVLDIHTGSLELAVSGLSGVASGGGYALLAEDVQFVCEDPSTEECGNSQGYDYCVRTKIQDIYSRDVTWAKLAAAAAEQNASSRGGDDSGGGSSTGAVVGAAVGAAVGGCLLLAAVGALVVILRRRRQQRHQQQPDAKAPGDAAAVTARGANGHAPAATGTAGGGGDLNTTLGTGSFGKVFHGSWQGRPAAVKVLQYGTDLQRAVHNEVLLSQTLSHPNLVGSLYFAQVLPGGRLGLTATASASAATAATSHCAPPSLMASPASAAVSAGTGTPPANGRGGAGASAGAAGGGGARSSGSGGVPAAVAASASAAAAAAAAAAAAGRSANLNVVRISSGPSSAVAHGSSGKRLLQHRNSNQSQLQLQPQERAQQQQQQLQQQAGGGAGRRGGGAAGAPQLARRSEPPSVHASARLDAQTAAAAAEAAAAVVEAAVGGLLGAEAPPLARTSAPTPGGGRGPGGQQSAPGLDQLGWADLDQEEEEGQEAGGQGQSGGYEHSSGGASGTQDVLSRWAEQRRRQEAMEEQGGGGAALLVAAGGTEVTPNGYVVAPMSAVPEQAAAAAAGGMAGVAAAADRLASGEAGNVAPGAPASAALPAFPSDATTAVGGGDTATAAYADMPPPPLMSTDPGGGTSQAVAAQPPRPPAPKPGATGAARTGATATNAVAAGGGGATALPLEALWLAAHTQPAAGSSHGFLVMELCEGGSAFAWRAGHWRLPEDRPDLAVLLRLALDVAYGMAYVHSLGVCHGDLKLSNVLLARQQHPQHLSTSVSGLASGTGSNGNSGAGGSRAGRMGPRGNGNSGASAAAAAAALEEAPNDRLAGWTAKICDFGLARVLTGERTHVSTRPYGTPTHMAPVWELATGERPYKGLNAARILHRSPKERPTFPDIVRHLEAMLAVLAAVTPQA*
</t>
  </si>
  <si>
    <t>C_510056</t>
  </si>
  <si>
    <t xml:space="preserve">MGMSNTAFFRHVSARVPRAQFSGNLPMLARMLDVLHLEESRRNTFVTAKTCGKDVTTVGYIPRDIIKSVATVLALPRRHPERQAALKSSSPLVRALVTTMQRTAGRIDMTDAYYANAQSSLRFVNAAMGPPLLAFNINPADMHSGAAIVAAGEVVEFGDDGAPARVDTVTRRWQRVKENPHACKALLKAVVAAVMEVLFGWKMGARQQENPGCFCGVVFHVTIKVEQSGRLALHIHGLAHLAAFTVERMRELFEGPNCRALALAQALCAMWYPEPYYDPKGADVLVYGSYRPVGPSGGVVPWRVATISGSSGSPALDAAVAPVVEAGNTAADAMCDDLPGPPEVPPPAVDRLPPAAHDFGIIAGSRLAQGAAMAGGELGVKRLIRKRCARHLATVTATTNTHCHSDTCKRHGCAGVDGDCGMEYPRLVRRRFQWIGSGGLFALPRYGRNIVSHMPAVSMAFGANNNFTLACEVDRQLTEEVATELDRPPVEQDPAVVAPVTMPAQLRAHLSSYYACKYVCKPVPSSQAANLIKALAATREFLAAPGAALGGYAPTVENPAARGFGNVMAAVNRLTISVTVGMAMASYRLGGDETIVTTYQTTILTHGAFAALAAAGAPGAGDSRWEGKEGGVDTIIVIPDEEDDGPDAPAAAVTCVSHYRLRGPELDGPECSPFTLAMTYEFKRLKAGFHPAMPPAAKRPRPGSTRDVPPAVAAAVGPAAGLPEPEDSSTAGNAAQQQTFRGTTTASRVVALAADHPWVTTHAHHRFKQARFVRLLGPIPRRPPADDCDSPAAQEYYAFVLGVFKAYRTSPVPPGMTLRAAYEDWLQRILPSAGAEYAAFITSYLDGLERDHECRAYLTEEYNRRRREGRAAGRDHTSSDHDTDEDAPLRQGRVQDVGGRDEEGAADGAGAAPDDSDEEPARGMAAAGAGGELSAFDLHLRNLDLMFDTGNEGRYALGAARACAAPDLQPNAAAPLGYVRAANLELASALRRACQELKNYRACNFAEAVAEVAGPVTGAAAGPSGSKPAQARTMRLARERGATFAVISCEGPAGATIDTRLAPGSRPPMIKLPERPSVVDTINLFTLAADQAVPFMVLADCFNRRNSAQPGEPPQMKVMGGPGTGKSQFMHALLWYTFQHDDPEWLATASYAWTATLAFTTPYHRSLSTHGMFGVGLGNVLAPRRQHEVRSNIAHGGIAIDEIGYNSQEHLRACNRSAQRALDPPDHLDPTSRSLAAFVGRPVALVGDLFQNTQPKGTPIYKWAARVEADPSFSPRKLAAELAAAEEARKQAAASTASASSPPTQHVKAPVTSKAPSTGKDKGKHQGKGKDKDGDDQGQGSAGKVSGLSENAMTGFEVYRTATDVFMLEKQQRQDSSQGGRDLTAYSKFFNGQRPADTSLIRAFVETLNKRVCNLDKLRNAPRHVINTRLMQRAAQLAGKRLVVWNAAHVRAREKGQQEQPAPLSALEELACLREDENRFGKLTPDTWYFEGAPFICTQAQGVEAGSCVNNLVRAVGLITDPREPPDTGRGTHWRLKYLPAAVLVVPVNTDTPHDILGDAFADLGTAGAFPVTPVTCKDAAKVEPVRGSGTIRVRRRNLPLGDAFAVTDFFVQGASFGDRRWVVDLLPTPMPNGGGICTSRACLFVVLTRYRSMDDVQLLRPLFTNSLERDLVVKSFLQATQLPDDLAAEDRLLRRQARATRLKYKHLFEQAAALEAARASGVPAEGVFGLPTPEKNAGDMAAASPARQAFTYMLMTGRVGLRPLPVG*
</t>
  </si>
  <si>
    <t>C_510057</t>
  </si>
  <si>
    <t xml:space="preserve">MSLPAGIVDIGLAAAKPEETPENGECAFHAIASGLPKAERYLAAAYLRRLVVRGMTTRAVWEHMQSIGGGFGLVAAHQSAVLDNSVHLGHPAAYAAWMSRTSTLATYLELMVLAEILGAVIVIWLKRATCYHGHQKLVPTAPTRVLHILISPTPTNAGHYEGFTSTTEQSLHACVDVGAVSPTGWDLWCKDAPAVPAALAPLRAEATGTAIVQALLSAGSTFVPALSQLVRMVAAGVQEPLTFGTGGGEGGMAAAASTGTIDRGAGVQSCTYVALANVMTSGGPPQDPDGVNAPPGLTSQSRSKYASEAERRAARKRRLKEQRAKETPRACLDRLAEGRKQKQAARDRETTAQRDERLAERRKQKQAALDRETTAQREVRLAERRKQDQAARDRETTAQREVRLAEQRKQDQAARDRETTAQRDGRLAEQRKQDQAARDRETTAQRDERLAEQRKQKQAARDRETMAQRDERLAEQRKQRQAARDVESPEERAARRERARLASAHESESSDEEAIGAGSVLVAMVLEAAHWGARSQPAAADAEQPPGCLDFPHGEWPLRQQDLPPDAVLPAVPFQVQVDTARRLDLVLKEHMPTRVCACCSEMKSAVESQQLEFSQIPNVELLRADVLRTDAVTRPAHVVTWRPLPGPDPDVPPAAPEPALPVGFRLQWLRNRGHLWLQLPDSGAAGAVDETLEEDADEEPGGAAADMVARASAADGMAVQHTGAYGCEDEQQQRPVRNRRAVHEIYSEPANGPVDANLPTYPPRADKQPRPDPERPGYWLVPFCMRWETSGPNQTVDAAADEPRVTMCDTCVSALSATHICYS*
</t>
  </si>
  <si>
    <t>C_510058</t>
  </si>
  <si>
    <t xml:space="preserve">MWVDPESELVFLGASSRVLYAIDIATGALRWSWSGARSVFESVIGADGRVHVETTDFKHWALDIATGRVLWNAEFRRVSNCQTGVFNGAYLWQGTQQLDVVQQLWEPDMPFRTFPEYPLGLAYVSDSSGDVVAIDLTTGKYVWRVAAAAGYNTKWNHRMNLELWGDLLIVHSQGFISFAPGGDKGIIMALNALTGERLWIRDDVYPSLCGMTVSQGLLVYSAFIQPYEGDKYGPGPVNNKIQDGSEAWKIESNNKVCTGSLQELDGIVYYMYTNTTSAANVMEIMALPAAPRGGARACPAGVLSPDPEPVPPTPAKPMMTAPAASDGPYCWKQTMAFKPLASPATDNKYIYVQDNAGLIMAIDIRSDARSDPMDSCISGTVPTAMPQTRQTEVQVRNASTGHLLWRRQSGSRPNYPNLYPSFYGYPAYANGIMYIGTPDAYINAYNATTGEEVWSYYIGVYRPDTVQYSAEDNLVYAISHDADVGYSDQLTAWLLAFDATDGTVVWERKMDSFASESGFLNVVNGVMVFATNEGELRAYSAGRGGGDLLWTYSVGADKFRKQESALLVDGSRLGLNDTDVVFWGDADSSVRALRTSDLTVLWQISLRDIDVFPEVESLPPPVVWLQFTLSNGALYIPSDQGLFVVNVTNGAPLWTDLRGRINAMVLVVERPELGGAQVVYGRYLSNVDSNVPACRPNNPSGGISTLATDDSATTRFPLLKADKSSQDRLQAAVSKLVDSKSVRVSMLSVEAVGGSSSGAAVVRLSLKASSSKALAAAVEGLQDAALDGELQAALGAKGVRGGALAAAKVRSVVVAVSP*
</t>
  </si>
  <si>
    <t>C_510059</t>
  </si>
  <si>
    <t xml:space="preserve">MYTLEVSKDTQRYSFWPVRHLRTKWFSGCVDMPHSLEDAIALLDSLLVEIGATGGEGEPEQQHHRSNATAAHGDPQGDTALALPPAAASAGVAGDRQFLDVADGGGGGSGRRVSALLMNGGGGGRGLTDGGXXXXXXXXXXXXXXXXXXXXXXXXXXXXXXXXXXXXXXXXXXXXXXXXXXXXXXXXXXXXXXXXXXXXXXGWPARSAPSGVLRGQGPGALRRGDTRAGSLLGSGGSGGGGGLLAPGGAGGLVGAGGLGTEQGLKLWAGNKSRVEKARLAVRLLAATGLSRSGAGGG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PCRAQTRQPASNLDCSAYAAASAATTPRSPAPSWAPAWAADASFTTVGGGGAATAAAAAAAVAQASWTAGSTGGGGGAYGPQVSGVSMSVHNAYATFGSVAGAAAAGGGGGGGAGGGGGGQAVKSRGGGVLSDVTAKVGVVGGGEFREVWEERIKEAVGPGYFKVAGVHMGQIRLLLFARNDIYAAVSDVRTGKQATGVAGVATNKVGVRALDWGAQAHTPTESPAPGDFADLVREVRRGGFGRLVEADQLRKEVGAKRAFLGFTEGPIAFEPSFKLLLTAPCIYAGATVRSRVALRTRAPIFADDPAAAHECGDGDGGGGAADPVERSRRGAGGGQLQLQLQPQFSIKASATSRSLSSALTGLGGGAGGAGAGGGEGVAAAAAMHDGGGGRGVGPLVVDLKSAAVTEMAHFRLWVRVVDQRGTAAAAAAAAVAAGGSGAGGSAGASGGAGGGGGGGGFASRVKKKFRGGGGKGKTQSGGAATGPGGGGGGGAAGSASVLARGVLPLADAVTSLLQDAAAWAPFQVQLELHGLPAGTLEGHMRIEVSR*
</t>
  </si>
  <si>
    <t>C_510060</t>
  </si>
  <si>
    <t xml:space="preserve">MLKLDPGRELLNRVELLRRARAALKGGDDLSLVSATGFLEATDVVVWHDDLVRQLVKIEHDLPTAYLHPSGSGLLCSPRCRLPAGMTDSPPSAQAVLLQLQAEMACEVPEFDSPTLVLAAKDVNHTRRLKLQVKTLTGKTFALEDLRPTSTVEMVKAWIYIKEGLPPDQQRLISAGKQLEDGRTLADYNILEGSTLSVVLRLRGGMFHESSGRVGYKALGGPPLPGRNNALSPRQGLKLRVRLCGGSGGDACGAEGQAGVRTLLLECGKEPSVQVCTLLELMRRAREGGELKLRVRLCGGGREAGEAEGQADVRALLLKRGKTLSVQELVRRAREGMS*
</t>
  </si>
  <si>
    <t>C_510061</t>
  </si>
  <si>
    <t xml:space="preserve">VCVRAAHAQRGVYVCTKPCLCVLVCNPDAPPETRLPGAPLHAHTETHTYTRAHLSCHVTASHAQ
</t>
  </si>
  <si>
    <t>C_510062</t>
  </si>
  <si>
    <t xml:space="preserve">MPLEVAFVTALGADKQGDELLALCKERGVNVDGVQRLADHPTRDVYVTRDDDGDREFAGFGLPGIGSEYADAHIDPERLPLDKITHGSVVVTGTLGLSYPTTALALRKAVKAAKGVGATVLIDVNWRPVFWEDGAAAKRVIMEYLQSADVIKLSDADLEALMVAERFPNARGVLVTAGQEGASYSFRSPTKAEHSGVVPAFDVGVTDTTGAGDAFTAGFIYKMLQAGGLDAISANPRLLKEAVVFASAAGASTCTRAGAIESQPTLELVEDLFNTSAKWYNFW*
</t>
  </si>
  <si>
    <t>C_510063</t>
  </si>
  <si>
    <t xml:space="preserve">MGSDTEDPQARPASKRQRTGEGTYGGAAAVSGAGPDAQAAEQQQRKGKKGKDSWSPMIGKLHQAVKVNNLPVAMATFREILAAGGSVPVSVMNSLLFLACGCEQWERYARGLPPLPPTAXXXXXXXXXXXXXXXXXXAAAEVEDGGKKSKEQQGQGQGQGHQGKRRNVNAVPPPEGPPPSKEELLAAVEELWAAMTAAGQKPDAGTYLGLARREALRGEPAAALAWAKECAAKTRSVQLRTYHPAMVGFCLAGDAAALAALYEIDGLITGPATAGGAGLDATEYEYARLLEGIAAAGSYSQLRGVLLRMQDDLNQLAPATADLVAAFFQRRPQAAAQAFAAVDAGGCPGVAAAAAGGAVAARAEAGPASTSSSAAEGEGAGGAGGGERSWQVLRSVAVERGGRCDAAGGSLRVIDLAETEWESFANAIASLARTNMGARAAEFDAFAAWYDRHGPYDILVDAANVAYYGQNREGGGFTWGQIQAMYELLTRRFPSKKVLVMVHRNRLKDPEANTSAVQAFLGRLRSCKAFNYTPPGANDDWFWLYACVKAKRRGLLVSNDLLRDHIFSLLRPKHFLKWKQRHIARYTYVHWAQADPEWDWEAPEDWAPTEEGEEEGEEEEAAAKAGEEAAKEGEGEQGEAKEGEKGEAKEEEAKEQGEGEKAEVEEPDDEGGKGGDELFVLQMPSPYTPCVQQVPESGAWMVPVSDGTWLCVRPQPA*
</t>
  </si>
  <si>
    <t>C_510064</t>
  </si>
  <si>
    <t xml:space="preserve">MPGKFKFTLANPDKFNQEAYLAAVHGTRKLKPPSDVYVGYGPEDMGSAMMIRVQSRQEWNLVLPTDPNKYTLECGFTYGITSRKAIWEYVKPVLLAVCASCPYAFELYWEDADGGDVVEVGRFDAITKSIIVSHRGVPSAAEFEQEAAAQAKAQQQKQQQAAHQHQQQQQQHIQAMQQAANGGPHASRR*
</t>
  </si>
  <si>
    <t>C_510065</t>
  </si>
  <si>
    <t xml:space="preserve">MPNMTEAMKNEYWLLRHGRSLANEAEIIVSKPEHGVESRWTLAPAGEEQATAAGQQLGKALAEAERSGRPAVVYASPFSRTQRTAELAAQAAGLQVPVQTAEELRERFFGDDLELQSYGKAYGTIWERDAVSTDTCPGGNGESVSQVSHRIRQLFQRLEQAHSGAVILLVSHGDTLSILQATMLGADTRQHRRFAFETAELRPLLQPPAHDLAHSHAVQAHGHGHGHEGEAHADVLATPREA*
</t>
  </si>
  <si>
    <t>C_510066</t>
  </si>
  <si>
    <t xml:space="preserve">MYGTFGGRTWKRRTDVISEHQTVVKILFSYLQVLSLVKNTPISWPSVMINYFNVASQASSAASSLASLDCSMSTASGLPKSAQLFLIQVLAPAFWSAALVAFWLARAAWRLRRGRLERGGALRSYLHNRIIITVNCIIFVMYPSVTGQLFGLFSCIQLDTGPAEKVCPEPWDEASCRWDRHSVGLFWTQDPEQRCYEGVHLTLCAAVGVPGVLLFAAGIPLLSAWWLWRNRRRLWEDSFLSLYGSLYQEYEDGFYFWESVVMLRKLAVTAVIVFAGTYRWQLTLLISMGVIALSLLLQVAYRPYESDAMDELERLGLVATLVTFYLATYFMDDQVNRGVQVGLSLAILVINAITLFIMVVAIIRELHRAALFRLLRLSPAQQQGQIPLLLVVQVAAQTARWPDELLVAAARSQTAAAAATSAAATAGQSGPAAAVAGGAAGGGGAAVAAAAAGRQGFASAAMLRRRAEAAAAKVMAAALRRAWENHYRGEWLRRARSNSLSVWAACGGACPPNGRRGRLCVGQ*
</t>
  </si>
  <si>
    <t>C_510067</t>
  </si>
  <si>
    <t xml:space="preserve">MVKGGWLEGCVFEANAGFVAGAVAVQPGAESEAQLHLSGCVFRNNTGTEQPGDYTYDYIRISALPSKCILALGRGQHRISGCVFEDNAPPPGTSLNQSQVSTVIDLGCWQGPAALVIEDSVFYGNAGRQSGAVYVHGHTDGVTPSLGCRLTLRRVEVARNAGYQAGAILASCPVKGSNCELSLTDTAVTDNTTPQSGTILVRGSGLVLSADNLTLSRNSGGGLGYVDTGITLANSSFDKAAANLITNSYGGHALYVYAADISIRASRFLRNTFLPGAYNTHGGALMLFDLVARSVITSTLFERNAAVVGGAVRVYVSQALSVSDCVFKNNYALSGAGMEIEVPFSTVSIANSSFVNNTACGTAEELRAAAGITNTVDTAAGGSAGTGAGGDGSGSSSGGGGPSSSPAAVAPAVVVQQYGSSTRLGGAATATPAADVRAPPESCGTGGGGGLCVRGAQDMAVLLENVTLAGNSALVGGGIYVSSGGRCKDAAGCYPLRLDARVLITDPSAAAPPPQLFESGGALPVAVQIFDFYGQKVARSFIDSAVLILCTSLNALGQKAAQAVAGTADFSQLRLRDQVNASYELQFEGRTPIRQLGSVGLSVALRPCRINEELSAEGDVCSPCGQDFYSLGGGPGHCLQCPEGAACSHRGLGGVPLVPLDGYWHSGPLSANVIRRRRHLVSEAPAAAGAAGVDASGGQLTATSNTSVAAGAAAAAAAAADDEYRQLQCADGYWGNVCGSCKEALPEPGCPGITMISIIATIRAALTPEYVQLAAAAAEAQRSFGALFTYGARKFSFSDLPPIAPDQWSELSDGGGGDGSSGAKQDVNPCISSSTRVCLV*
</t>
  </si>
  <si>
    <t>C_510068</t>
  </si>
  <si>
    <t xml:space="preserve">MYASDAVNTWPGLLRAYLDFARQELRPGAAAAGAGRAGRAGGVAAAGKAPEAVVVLRRLVAAADDSQRSGRRCNLQLWVWALWRHVADMVADPGVLAPGPTASEYGLLLARHLLPQPDYTRLLTPSVAEALLDAYCAALEALVAAAEGSDSPASSVTAEAAAQLGLLGGLVAAWPGDMGEAPRGALAAALARTLRWLGAIRATGRLPLAAFTLAHSLLAAAGLDDLGGGGGVGDLDAVGLPAQLHAAARQLVRVNWGGPAARTPGLKEALLRYCLLQLQLGGLEAGAAAAAAAGATGGQGQGQLRPRQQQQQQALALVVAGGGPDAAAAAGCVGGAEWLVELYELLVREVATQQQAAWDVEPLTGALPHGSQLLQLQLAXXXXXXXXXXXXXXXXXXXXXXXXXXXXXXXXXXXXXXXXXGELRAYYDGRLRPGQLTHGGWGGAAGGGGGGGGVSAENALVIPDSDEDEGSPAERPAKRRRRGGGASNGGGRGSAAPSRQLPPLEWLLERCVEAPARWAPLLAGLLHFQVYRLPPAFHTAAVAAATAALAQLLPPAASAPGGLAGAAAAGPRAGAAGAGLGAAAGPGAGAAAAAVAGASGAATAAAAAAVAQTPEGAAALQAAAMWLLRSVEVAAQQYVYGASTAALTPATAAAAAPTGIAAAFPGAGSPGSGGGGDGAEGAAGSASAAASAAAALAAAAAAAWTEAVEVLAARLGPSPRLGGGGANLGLPPARGGGGGVAGLCADGGGGGRS*
</t>
  </si>
  <si>
    <t xml:space="preserve">MRDTTKYNASCLIGNWAEDRELQRAILKDMLSKKGTGTLKLDAFRTRMAAALSDLELTKVADDPYIHFGDVVQLVHVDTGCVLAGDPADADTRTGESTCAATAAPDVRAPCPRNSLILLPYVPPKTATALEPPYDDAIVHYGQKVRLALHPGAAGDPVDSGGGPRPVCLFSKPVSTTHAARYSRQQLVGFTARTDSFDCVWTVVTPDPAQRAAAEGVEVAAGAPVLLVHCATQKPLCLEAARYPNDYGVELEVSARSALGPGLKLAMEQMAMGVQKGFLPKGEQTDNYWTFVAGSKVEALPPPSAGGDEAYSFLDGLVLELASRPGSLSLLERKLVTLENNQSLMSAEDFKLVLRQVGSQLPEDGIAALLTRYAPAGSRPGTRLDAAAFRNDLRAASTAAGAR*
</t>
  </si>
  <si>
    <t>C_510070</t>
  </si>
  <si>
    <t xml:space="preserve">MGAAEVGAEVAVEMAVEAAMAQTAVMHGTAWETTATMPAGARRTAMRTRTAARRTARSTRSVGHGVRGTAAGCAGLSRGGRGRVRRGSRTAALHLPATSNHTAGRRQILTMQIDYAWATVFASAWGWGRKGRPDTPPCLRTGV*
</t>
  </si>
  <si>
    <t>C_510071</t>
  </si>
  <si>
    <t xml:space="preserve">MGLEAGKEVDDWAGLQRALSGLGYEGVHMQRTGGRGDGCATLWLRDRLCVATAAAAGQQQLLQPPPQQPRQLQPPLPQQQPQVASAASAASGVVSGSGSGSGSGGGVYKIRMCDHDLRDNVALLVHLRPLTPREAQQQQARRQKQEQRQEASRRRRQQQRQPDEQDGSSDMEISEGGSSSTSSGGEQGQFVGQAAAAVAAAEARRAKRTRGSCEEEAGVLPRSAAEAAAAAAMSALRPYSAKPGAVAAVAGVTAAAHMGNGSRRAVAAAAAVSVALGGSLQQQQQQAAGRGSAAAPARGAHAAHSSERGGDGGMDTSAGPADAGSHGRVLPEHINRTTSHDAQGFLVANTHVLFNTKRGDIKLGQLRVILNELVAAAAAAAAGGAGAEAEAATSVPTESGGATGVHRTGADAGEEGEEDEEDSGRRGRAPRLGSTAAHLPCVFAGDFNTAPGSGLYRYLRSGRLELAAEDRRELSGQVEGYGYASLQRDILNGRRPRLERWAPPPQPPQQPPEQQQQQQDRQAERAAGQQGSDSDGDETSAIEQWRLQQQQRQQQQQQQQQQRRGGYGGSGGAGSNGGGCSGHGRRRCAXXXXXXXXXXXXXXXXXXXXXXXXXXXXXXXXXXXXXXXXXXXXXXXXXXXXXXXXXXXXXXXXXXXXXXXXXXXXXXXXXXAAAAVVSHPLQLRSAYAAADASGREPLFTTLHHRYVGTVDFVWFTPGAGPLQQQVLQPRSQEQRQRSTSRDRRQGRWQDQACGPHGEAIEAGAKQKQRRQRSRHRGGDLDAEDAAEVGEPRSDGWRLQPLRVLLPPDPLAFPYGMPCATWPSDHVSLVVDFRLS*
</t>
  </si>
  <si>
    <t>C_510072</t>
  </si>
  <si>
    <t xml:space="preserve">MQWVVRVAPEDGWSSPHYQGLLAGVVVLAVVVSGALFAALVMWRRYQLLLESLLPKEVIRDLHQLNNKAGEAGLAPHMPGMAAETVADTMLGLLEAVLAGQMPALADVVQVQQALLRGRDVYEVVGLKQHMEAAHLDAEVARNLMLQLGHAASSNLEYECDEDGEGGWWAAGGGDDVQPSHPSAKPSQTHTSRHAQLTAAQNADCATLTGALALILTPQPAGWGSELPGGASAYGVSAYGAGSAAEAGSEANSEATAPAANADIEAAAEASRSSGFGMAGGPPNAAAAGAVHSSGQGQGSSTVTLGGRIKHFIRTSVPSLTQPSAANGTASAASTAAAASPFMTGGLGSHGPVLGQGRFRRCSLDPQMLQAGIPVSEPSLPPLPAAGVAAVAVASSPGAGSLRSPVGSRRPNSVAPDQHLQHHHHHHQRQSSLSQAPQSRLTAPEGLPLVGYSPVATAGAAAQATRQERTDAWAAGQDGRSSISKALFEGARLGIAEDAADLSSAPAPDDRLAGADVSGPLAPMRVNKVRRPPRRVASALAQLGQPSQQLRRRSLLLNAAAVAEHLGGAVPISGSGPSGGSTGASLQPSSLRAASSQRIQLGSAALTNPNTDVPRIIIDGPAPGAAGAVGGGGGGMAEHSGAPGERLTDMSTLRNSRRSIFIYPQDMPAASRRSLLGAAPGCGGGVGGVAAAQSRGAAAQPPPAAIIEEVEKILAGADSWQFNTWALRDATGGFPLSALGFYLIQRAGEVWDQHCTPWLVSRFHLKPVILARLLRHIESGYIDNPYHSATHAADVLQTLHVILHGAQLQAHYLNPLGLLAAYMAAIMHDYAHPGLTNDFLIATSDPLAVRYNDRSPLENHHAAASFAAMRRPELDALAPLSAEQRKEFRKLVIDMILATDMKQHFALLSQFNTQHRLTAFKAADHKVPSPRGSRGGGAVSGAVAGGGSGDDHAAAAAPKPSDETERLLSLQLAIKVADLGHLGESLEVHKRWLTGLEEEFFRQGDKEIEAGLPISPLFDRSKQGVSKSQVGFYEFVALPLAHALTTAFPGAAPLMRCFESNYLHWKAVDAAAAAAAPASPAAGLTATSSTLVRAHPPEHGRREA*
</t>
  </si>
  <si>
    <t>C_510073</t>
  </si>
  <si>
    <t xml:space="preserve">MAAAMWAAARLRLRLPREALEPVLEAVWLWDPADLAANRQEWEEADAGEAEAGAPTQLRRRGRQGAAADSMGARELCLLLYSVSVLQPDYLRRNAGGFLEALNSYEAAAEAAGAGAGAGRQGGRAGGGLAGGRLSREQVVGIVSALARAGARLDEEGMEFVMQACSCRLSAFSTAQLSGLLAATQRWSSGTGGEGAGSRAVVHVPEVRLLHSQLLQELLARLDQEQQRHLDRKLQEREQQEREQQAQTGPGRGGCTQSVQRARLQGGSSSSSADPVVGRALVTALQACVHAAQTPTRRPGSSGGDGGDRAQTYGGSAGSRVRDHGGDSGPGVRVTVPYPVLSRLLRQVRHRAACLGSREVCEALRLMAELRRGGHQPGIAAWKEGLRALLQRWAQCLQPGEGGQACAAMAEGDGNGSSPTGASMAAEDARTLATTLHAVKQLGVRLHARESAAVAAALWRQAPVMRQLADCAMCLTAVEDGVLAGPGADSETAPAAAAMEVANGYGAKA*
</t>
  </si>
  <si>
    <t>C_510074</t>
  </si>
  <si>
    <t xml:space="preserve">MPASPIPTAHRQRRRRGWWLPGTSLPPRAPRPMPATPGTRARGPAAYTPRHATPQPPVPSSPRPPPTTPQPPSRPLPWPHPPHRAVLLPPRPLGPEAPNAPFPQPQHSPSRPAVMTGPSTHPPDPPLRTASPPRMPQPVPLHARIKTCFPPSIPLPRPHPHPRPRPRPRPRPRPRPHPRPRKSP
</t>
  </si>
  <si>
    <t>C_510075</t>
  </si>
  <si>
    <t xml:space="preserve">MSLGLLTADGRRVISTLTLHIFTPCLLFSKLATGVGLAEVARLHVVGLLLGLAAARLLGVPARLQPHLVLACGVGNVGNMPFILCASLAADTALPFAAALGATLATELALRYVALSNFIATLIQFPLAYIFLYKPPQLQPPASATAAAADGASSSAGGGSSSTGGKDSGSSQPQQQPLWRTVLSGMLTPPTVASLAAVLVASVPVVRDALYASGGSLVLVGEVVESLGAVCIPALLLVLGANLGRGPGVAAGRLPAAAVVAAVVTRLLAVPLVCGALLWGAWSAGLLPGCDPLSLLEMLVMHTTPTAVMVHSMASIFNNAEDEVAVLLFWQYLASLITLPLAISWVLKMLTPVAAAPGAWSGSAGAAAAAGAVAAAAAAAAG*
</t>
  </si>
  <si>
    <t>C_510076</t>
  </si>
  <si>
    <t xml:space="preserve">MNVSTELLVALQSKQVHRARCPRRRACATXXXXXXXXXXXXXXXXXXXXXXXXXXXXXXXXXXXXXXXXXXXXXXXXXXXXXXXXXXXXXXXXXXXXXXXXXXXXXXXXXXXXXXXXXXXXXXXXXXXXXXXXXXXXXXXXXXXXXXXXXXXXXXXVAGTLGAIVRSRGLSHLVPPKALEHGDPRQALRSVLRAWLPLSEAVLGMAAAQLPSPAAAAAFRAPRLLGGPPGGPPPPGLPERAAAELARVEAAVASSDAGEEAPLVVYVSKMVAVPVGLLPRAPGEPAPVTAPGHDEVGGLKPVRVVEAVTPNSACVVRVRALPLTGGLAGALDGRPELLRRVLVDGEGRDGVKEDGSNGAAAAATSASAMAAELEALRAELAAQARAAGPLQEARLQQLLQRAWLLGPKRIGPNLLLAPPADAESSLFSVPASAVTRAAKVTSKTVGPGAAGAAAAVAAAEAGAAGATATDLADGAAAPAPVARLDLRLGSPLAACSLGLVPSSSGSETNGTGGGAAAGAADEAEQWPEAVRHMVSSVESGVVAGFQLATSSGPLCEEPLWGVAFELEVRLQQPASSQGAAAGGDEAAAAADGGADGASASAAADWASRLELQEDVYGPFSGQVMTAVALACRSAVMEADARLVEAQYLCQLTASAEALSGMYAVLNRRRARILREEMREGSDTFLVSCYLPAEASFGLADEMRRKSSGAASASLMLSHWERLQVDPFFVPTTEEEREEHGEDGSGLTNLARRLVDAVRRRKGLPVEEKVVQRATKQRTLKRNV*
</t>
  </si>
  <si>
    <t>C_510077</t>
  </si>
  <si>
    <t xml:space="preserve">PLPPLCQPPAPSAHSTSCPSLVPTTPPHSTSCPSLVPTTPPHSTSCPSLVPTTPPHLTSCTLPCPHNASAPDQLHPPLSPQRLRT*
</t>
  </si>
  <si>
    <t>C_510078</t>
  </si>
  <si>
    <t xml:space="preserve">MATRMVSAFRAAPLSTMASRTLLHRVSITATPSLVRPGAGSRGFRTTTVAALQAGIVGLPNVGKSTLFNALVENGKAQAANFPFCTIEPNVGIVQVEDPRLAQLSAISGSKDLVRTWAGVEGGGGGRGMGRAGMGGGGALIGSGRQAPVHCPPALSPPHTPSRPPRPQVDPLDDIDVINLELALADLEVISKRQERLRKGKKAADQAERDELELSALDKIQAAIEAGKGARTAQLTKDEAVAVKGLGLLTLKPLIYAANVMEDDLADQGANNTHVQALRKRAVEEGVQVVVVSAKVEAELNELPKEEAKEWLASLGVTDGGLSSLVRATYSTLGLQTYFTTGEKETRAWTIRKGMTAPQAAGVIHTDFEKGFIRAETIAFNDFVKNKGYSGSKEAGALRLEGKEYVVQEGDVLLFRFNV*
</t>
  </si>
  <si>
    <t>C_510079</t>
  </si>
  <si>
    <t xml:space="preserve">MAGRDGLSNVWQQTEADVEAMRAHVQAVISGGSNEAAEKAALEQLRQLAARVKLFSNLARTASQEQERQASAATSQAVAHMAAAAVVQHQQQGQQAQGQAQGQAGSEQAMEAAKQHLRAIQAVAAAQAAKAAAARMSPDAMKAAVAGAASGLAARAGAETQAEAAAAAAAAVTPGEAAAQQQPALFATAFNAAQLQAAAQQAALVRAQLARQQQQAAGVGAPGAPAVIGKPAGE*
</t>
  </si>
  <si>
    <t>C_510080</t>
  </si>
  <si>
    <t xml:space="preserve">MAIKRLGGLKEGQRPWSVKVCNDCLTTWNRDVSAANVIRVLLLLKLMGFERPTKLQRPPWPPAAAGPG*
</t>
  </si>
  <si>
    <t>C_510081</t>
  </si>
  <si>
    <t xml:space="preserve">MLGAAGQVCRKKVPRAPRRGLEGECARVWGSNMRRVYCRLGVSVTRVREQQHRDVDGEQKRATRVLLRSGLVTSWAAQCGLDGVLELGCGRLSRAPL*
</t>
  </si>
  <si>
    <t xml:space="preserve">MRLKPPAPERPPQEPPAQPSTPPSAEPSAATGADTASAAKDAKGRAKSPPKKPVTPGSARKAAAAAAAAEAAAAAAAAAAAALAKPVDPAALVLTVKYTPLGGAEAVVGPVKPLKPAVAAAAAAAAAAAAAEAAAAAAAAEAAAASKSGTAAGGKKPPPAKPGASAAPSPPPPATPSPPLTPPPPPPAAASAAAPAGPEPYAEVCVEHHVKVVVDEAVVRSLAAANALLPVSVSLASPSDEEGADGKGAKKPTPAAGKSKAALAAAAAAPPTPVRSYGAVLMLDVSGLLVGDTSARAVWPDKAKGLPSALEEVAEGVEAELQLLSLPRPENPTTPAAGKGRPAAAATAAKPVSAKPGGKKGEAPPEPELKDLPGEPIGLLPPELITQLNPIVINIRKAKELPAAPATRAQLDNNCASPALFLRWPPGVPPREQPGLASPWQLPASAATSVTGLTHNGSSGGAEVLVLAGPAGAAMSRVPPSAGRRYLLFGQPEVFFAGDLPGGGEEALRLCRECPLLVEVHDRTAIPEPPEFPLEPLPAADGGAAGGAAGGQAAPPESEGYVCGLARVPMLDLARGYTRFRFHTSLAPHTTVRGAASLDWTKRPGNYAEAGSILKGEVRCACPLPSTRGADPSSRVFARALFIMDYRDSDLFHLLEDTVRKNNAWRLGLAEPQDKVSPDQLPPELKAMRAAGGGVPGVGAGVGGHHSHSHPAHDDDDDDGRERRPSTDERQRRGSASSGSSAQAAGGGGAGGGLGRRSSSMYSYTEPNSPTRTGGLVPDRGRPGGGGGVPPLPPAGVAGGLQRRESTSPGALAAMASGLGGVDGRRHVIWDSESEEDDEPDEPPTAAELALDALCVDIDRISLELRELQALSTAQLTPEQAADRQLDLLTGWHLVDGRERVIVVEGLAEGAMKIVKGISDWALEDPKPEEGWRRRSVLLSTSPSLRSAWRLYSPLGVDLWIVKLRAPLPKLLGEPGSFATGRVRPDCVQGIRRLGALRSVAAWSRQAHDLSLWPSPQQLQLVDKKFGGELLAADVLGVEANEPDSEDEDGGPRALGGLLDADARSAKSSKSNRSRRSSRSRRSGKSGRSGKSGKTGKSGKRRQRLRQSRVPPLDTHNDGYLALRRQARQRRLQRDWLSLNRDSLRELERRTSHIKDTWREWNPQRTAREQLDAAIRAGTIPPEELEALSTARKRSPAPLPGTVPRQDALARGWYPHPSPFKWPSPRVPADFRQLPARPTDFRVQQLEEPWEEGALHRGVDLRGGPGTAGVGSAKDEFLTAVRGDQTGLFGTDPEYWRTVHLGGAGREAELISTRRAEAEEWRRRLVVEDPVMRTVLPQGPPVPAQADRLKPLLKDEPSKKGFKVAAVPPAPLNSQLAYPWTDPSSAAAQAATVGRGRDDKTKFIDPGHEFRNVTGKPKTAVHKLSYNQSWSASTHDKYYNQ*
</t>
  </si>
  <si>
    <t>C_510083</t>
  </si>
  <si>
    <t xml:space="preserve">MRIRNATSQSVWVTPWGLTRKHPRVWWPGCHRPGLDVVIPIPAQTPNMLMTPLNPKVCVCVRVCV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QPQLLQEVQLLWESPQQCQPAAGSDGGGGGGRTQAHDAAWPAGPSSAGGSQAPTPTSAGDSYQRASSSGGTGGSGAGGKPGGSASRLSGWLKGLVKGRSDKDESSKGSKAPKSRK*
</t>
  </si>
  <si>
    <t>C_510084</t>
  </si>
  <si>
    <t xml:space="preserve">MAETPLRCLNACNGRGKCYAGWCHCQEGYYGADCSLSLDGQGRPQQLAGMGYAPAPGGPRIYIYELPPRFTTQRHGLAVVAAVVVAAVVVAAPAGRQEGAAAEFCDRG*
</t>
  </si>
  <si>
    <t>C_510085</t>
  </si>
  <si>
    <t xml:space="preserve">MDRAVIPVLQSLRDAPRDQLQQILGVSDIDGVYNEVDCLRVVEYLAVHKPSLDELDFGSSIDTTRSRDAAAGRLPRVLASIAASFEGLQRLVLPRLSCPVDLSCVAALSNKPHLRELVITLNTGELRLTDQGLDALGALVSLERLTLDCLDVVSSHGNPSSEESQARIRPLQLLMGTHRPPRLRYLKLANKVWYDEMAVELSYGQQEQQEEEGPEPAQGTEPPAQAPEAGPAAGGGAAGFAGISSIELHVPDQARSRLLRLAELAGLLLGALEDLGQQVIPLLSVARVLEAHDEEAAQLLQAPDAALTRLVQRCARVEVKGMVNAGRRGSPVAVTAMVQLFGPPEELKLHHGEWRLREALEAAQQPAQQQDGRAQKRQKAEGQAAGQENQPPQQQQQQEQPKVQGQALDLLTIKPQAVMREALRQLWGEALSQQQTGGYARGSGGGQRVMVMLRATKLPRPPPPVEEMYEDLQGSKWQLWLDKSLRSCLSSGGGRGDSGHRQLTEYDEAHVVVPAEKTFLLACDDERNAEQLASLLGGGGYGGGGGNQAAVLRVPWAECESCADLMEKRVLQVLISTWDRQLAARCSGGRGKRAAGGAADAAAPAGGSGTGGDRFAALGRLLTLDAGVKQLWDSVPLPQAYEFPAEELY*
</t>
  </si>
  <si>
    <t>C_510086</t>
  </si>
  <si>
    <t xml:space="preserve">MLHARCPPHAAGTPAAVSIVFFTDSWRPDSFYDKILANRKMGLHTLCLLDIKVKEPDLAALARGRTVYEPPRYMSIKTGPNNA*
</t>
  </si>
  <si>
    <t>C_510087</t>
  </si>
  <si>
    <t xml:space="preserve">MLMPASGELLESIQGAGNLAAVASVSGTPVSGRHVRSGRDVCNMVVVVTPQHSAMITQQVRSTDLQRVAAVQYADDTKALLEGEQEAVAFLAAMHTFQHASGQRLNLSKVQLLRPGRSRDCRRATAVVTTATALNLPISNTSEQPQLDWATKAVDAQRRMQVLAHLPLSAFGRAAGVSGYALSMLTWHAEHAGMPGDTIDQLERLAARAADRRLGPNDTERRLTGIPSSMLAGPPVVGGFGMLPLRAHLRGPRPDVRPMGCQLPGDLQRIYEALGHLPPVRAACKRT*
</t>
  </si>
  <si>
    <t>C_510088</t>
  </si>
  <si>
    <t xml:space="preserve">MSDVQPAEAQSPKSPKGSTKAGGGGAAKEPKPRGPRPPPTHPPYLDMISAAITALKERTGSSHHAIEKWALGHFDIKDEDAFRGHLGRYLKIFTQQGKLVKVKQSFKLSDDQKASYKKGMKDAAKKEKAGVKQEAKEKEAKAKKAPAKSAKAPAKPTPKAKASTPKAAGGGTKVNNSRARCNPCLLQLSGKAAGSARKPAGKVGKATPIAKPGKGSAPAKKATPASGAKAAKKPTPGKKAASGGGAKKAAAPKKESKPKKATPAKKSGTSTAAAKKKTPATKKAAAGGGKKK*
</t>
  </si>
  <si>
    <t xml:space="preserve">MSDVKAAKKEGGKKGVDIVGMSDMGGVKFFNVVLESANGDLALMDAVLEGFNAPVDEGAEERKGGAGGLGKMLLSAGDKTVALLCNVPKELQESYPHVKATEWMDKLVAAAGGKVAKREDGEEVIKVLIEGDSEKGLFPLKMRDAAQTAGFAFLREQNLIPADDSDDDYIPDPEAAGIEW*
</t>
  </si>
  <si>
    <t>C_510090</t>
  </si>
  <si>
    <t xml:space="preserve">MV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HCLAVVLPANGTSGGHASTGAGTGGSSPGVGVGVALARNNRWTATLDVAGELYQAYFDCRDDAALHESTLAMMVM*
</t>
  </si>
  <si>
    <t>C_510091</t>
  </si>
  <si>
    <t xml:space="preserve">MLLLILWRTIKDHDTLFVLAEIAHFVGIGVLGYKLQQKRSVAGLSLQSQLLTATFLAVRLFCSFMMEYDIHTVLDALTLAATLGVVFCMTATDMKMTYQKEQDIIKFYVVLIPCALLALVAKPSTSHYYIFRVVERFTAHYVFALGLSRFLSCAHWILQILEGNKYLLQALGSGLWPVMVLVSEVVQTFVLADFCFYYVKSYAEGSGIVRLPAGIV*
</t>
  </si>
  <si>
    <t>C_510092</t>
  </si>
  <si>
    <t xml:space="preserve">MQRLRMALELMQETSVRNNPGARLTPLQELAVICVAVAADEMLRQRLGTHMTAEEVRQRQEQQARIEALQTNFASSVGPCASGPKSA*
</t>
  </si>
  <si>
    <t>C_5200001</t>
  </si>
  <si>
    <t xml:space="preserve">FRRSFTRQLSLPASLPPPWPIPLPPPLPAPPPYTTTPRHKHTALHPPHQRTRPTHQTGTRAPGGEQAHQPPGRPGNSRPGTHNPTPGTTRPAPKPSKPSQNQVVKPHRARKRLQKVSNESQSRQRKCCALPHEPRLVRLGAEP*
</t>
  </si>
  <si>
    <t>C_5200002</t>
  </si>
  <si>
    <t xml:space="preserve">MSEALDAAAAAGSVPACLPRARRELRYGGIGGLSAGGAAAAPQRAVRRPQALTPAEERAVLRHGNTVALQWLRGRHLADLFSLQFTAVAAGSHSHRL*
</t>
  </si>
  <si>
    <t>C_5210001</t>
  </si>
  <si>
    <t xml:space="preserve">MTMETLDKDKLPQNWRAPLIKVVSNHVWQVCDRVDLTDPGNHPNGDGSGKSPAYGAYAGPVEQLLNNAFEGALKNWEIGPFAAWVGKTKVFNELDLQWDFAISLPNQHLTRPLGAAGAAGAGAGAALEAREALALGKPVILVRMRPRDGPAVRRRRLLQRLRG*
</t>
  </si>
  <si>
    <t>C_5210002</t>
  </si>
  <si>
    <t xml:space="preserve">MPGTATVPALLAYSSCCAFMGAAGVFTFSAHPGGIEAGPLAYTLWFNKMFPKVAALQAAMAVVSTGGAVTQALRGGGGGGGGGGQRGLWLTGAGLMAFMLPWTLRAIMPINRAIMAAAEQGRAAPLETLKAWGPVHNVRTAVAAVAAAIMSYALYTM*
</t>
  </si>
  <si>
    <t>C_5210003</t>
  </si>
  <si>
    <t xml:space="preserve">MSADGQMVAADGEQQQEQEDSTESRQQYTRHDGAGGSGGGRGRAVATAITAAAAAADDDGRASGGAMTCSPXXXXXXXXXXXXXXXXXXXXXXXXXXXXXXXXXXXXXXXXXXXXXXXXXXXXXXXXXXXXXXXXXXXXXXXXXXXXXXXXXXXXXXXXXXXXXXXXXXXXXXXXXXXXXXXXXXXXXXXXXXXXXXXXXXXXXXXXXXXXXXXXXXXXXXXXXXXXXXXXXXXXXXXXXXXXXXXXXXXXXXXXXXXXXXXXXXXXXXXXXXXXXXXXXXXXXXXXXXXXXXXXXXXXXXXXXXXXXXXXXXXXXXXXXALAAALTAAGLDRAGGAAATAAAGSGGGIWCRCGGDAMLQPSYANGGGGKDLAAAARAAQQQIGGGGGGGSCGKPPLPPRPPGGESAGSGYGTPVTRSGVLRRCRRCQGIIPAAAAATGPLLITAASPPTLPRPARALRRGASPFDVAAGGAASDVEDGGGGGGGEDQDSAASLTAAAAAMEATPTRRHSAPPPDVAPYDGGGEGLAAVAAAQTAAAAAHRAVTMLMMPSGDAPLAAPPAAAAPASGGASDPLAASSANGSDPEAGGAATAGLTARRRRMRRRQLAQQLAEVAAAATAVEALAAQVAASSAAARGPDA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RARWRGVGAGHWSATSTSASSDNEDDDGAAGGGGELSLGDTPTETPRAFFRKSLSGIGEAGAGAGAGGTRSGGSSSGGSGGGTAHAASAGGAAPAAATAASRAPAPATAAPNGDVEMSPPPPPRAAAGAARPAAAAAAAASALRGEGGPCSPERATTVTILPRTPPPPPPPSAVQLPRQQQ*
</t>
  </si>
  <si>
    <t>C_5220001</t>
  </si>
  <si>
    <t xml:space="preserve">MRGAALCLALTLKGNLDQELPLLTPPLAAPAPAAEGGKEAAAVGVAAAGGADAVGGDAMAVDSGAAVAAAAAAPLNRRAMHLQRLADEAYHVLLDSRRRSCHVLILNYFVAIGGMESLARRFEQASENLWAVLEAQQAQQHKEQAAKAGEQGAVAAAGEAAAPAPEAPAAPGGVAAAAADAAAAPRDASMSEGGAAPAAGAEAAAAPAAAAGTAAPAAPAAVAPAAAAAAGAGASGSRSSTASMTVRKDPVTVAEKCLTSYLACCW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PAAAPAAADAAAAAASAAAARGAVPGPEQVVEGALAILARSSASTGSISDLLYTLAARDAGRERGAVVAQLLGCLKSAAAAAAVDGGKQTLAAARLLLLLLTRDAASVEAASQAGMAELALGLVEEWMAGYGKAVAAATAASAATAAAVQPEGDAAAPAPVALPEELVAGLRVPVWVEAMLLVLEMMANTAPRRTPAAAAAGAAAPAGAAGGAAPAGTAAAAAAAPAAAATAVPPPAQPADSPVAGEPAAAAAAAPAGEAAGAGPSTAAAPAAEPAGARTPAAGAPAGAPAPAPAAAGGAAGLLPAALSEALTAWRPCGLLGEGEQARAMKLCTGLLQALQTHGDKWCPPLRLAAAPAADEMVPSPSSATQAVLQLLARLTRKHSNAALAASAGVPRLMLRLPWSCLLPNAARQEPHMLAILRHVLEDPATLGGWMEAELRNFFAQRSRNAAGGGLFGGGGGGRGRGGAGGDVPVPMATFLASMSRLLNRH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PTTGKKSHKKQQQPHHDDKDKEKEAHSSKKDKKEKEHKDSKEHKDKEEEGGKDTAAAKDAKDGGRDAADPHAAAAAAAGAGQHRAGALLRQLIHVHLVAGDQAAAAGGAGSAAASEAQMTAKVNELLQALCVRSVEGRRRVISELVYTLTMGLPPQSAQHQHHQQQSVLDAAHRELILRAPGAAAAAAAAGPLLEKPGFPAPAKASGGVLRAAIQLVGSLVENSGAAAAQADPRRPGGPGAATVSTEILRTMREYGMVRALTGTLRLVNPDHPRAHTAVQSILRPLELLTRHAGTWGPKLLASGGGGPGGPAAAAGVSPTTRGGAGGRSVLVY*
</t>
  </si>
  <si>
    <t>C_5220002</t>
  </si>
  <si>
    <t xml:space="preserve">MAMGDPDDDLDEDDDEGDEDEDEDDEDGDEDDDHHDLHGDEEEEGEDVDGEGEGGAAGEIVDEEEDVEGDGGDDAHDPFADPHGGGGGAANGGLGGLAADGADGMNLLADGDEEADGRAEDDEEDEEDEVGGGGGRGEGVCSCGRPGVFAG*
</t>
  </si>
  <si>
    <t>C_5230001</t>
  </si>
  <si>
    <t xml:space="preserve">MRNESGSVSGEAGRALRNKVARTCQEVHNGDAWAHIDKHYDGNFWMAGLASPARIIYECEAEHYPFSIEEALEEMCTAVWEAAVQVAPYLTKYR*
</t>
  </si>
  <si>
    <t>C_5240001</t>
  </si>
  <si>
    <t xml:space="preserve">MDLVPTAEGAAAAGAAAAGPAAAGVAAAGAAAAASGFRLDLAFCQQQ*
</t>
  </si>
  <si>
    <t>C_5250001</t>
  </si>
  <si>
    <t xml:space="preserve">MVAGNMVGAAIIAVVIMASGLGASAASDFSVSSHSGRGLLTTASGFPWCQCIDYSCACSPYKVNFESSTQSGSLTTTCFSVAYIGCDTSRACCRGMLAAVDKLTFETTAACGVKSNIANITINGKRWPSWNPYPHPSGESKGPGTGYELKIYNLKGNNGTFPGSKICITTKAPCSSLKDLCSSSPSGDCT*
</t>
  </si>
  <si>
    <t>C_5250002</t>
  </si>
  <si>
    <t xml:space="preserve">MLAAVDKLTFETTAACGVKSNIAGITINGKSWPSWNPYPHPSGPGTGYELKIYNLKGNNGTFPGSKICITTKAPCSSLKDLCSSSPSGDCTGLWNLTTGIRPNITACGTFASNATAQLFQPEVGDVLEQLVNFITGGACPANLEGYTISAQIGGIAPSGAFGGAEPSCVMELPITTDCKPELRRIVINNEASSAYSWGFYDSFTTLKFPSLTKSLPGGPYGATLCWVVRPGACADPANFCLNGRCQVNIFSSDNKCCPATIVN*
</t>
  </si>
  <si>
    <t>C_5260001</t>
  </si>
  <si>
    <t xml:space="preserve">MVCSSAFRGARAHGVPGHAAACDRHRRTNALLASAAGGSSGSSLSGSSSSSGSSSGISGISNGGAAQVDGAGGDGRGGHSGRSIGGSGNDSDGDHDGRKARRGEPKAGWSIKVDVSIGAGLAFGLPLLGAGLAFGLAFGLHLLGQGVRDGLKGFGGESFARPGDSGGSVLQSAAADVGSKATKALFPNEGGAASVVDKAVDTTTAIADKAVDTAAVVAGKIDAAAAAANKGVDTAAGVANKWLLLSLFTWTADRVPQGTKVLIGEVEKIGPEEALSQEKLCPILAMYKAPDYDAGVKMACDLIMYGGAGHTSVLYTNPLNHAHIQQYQNAVKTGAIGDLYNFHLDPSLTLGCGTWGSTSVSTNVGPQHLLNVKTVTARRENMLWFRVLPKVGAGVHSQGEP*
</t>
  </si>
  <si>
    <t>C_5260002</t>
  </si>
  <si>
    <t xml:space="preserve">MDAAKIMWLMYECPDTRFDGLAMRFMDIRKRVYEVPELGKKATMVCIPTTSGTGSEVTPFSVVTDERLGAKYPLAARRILL*
</t>
  </si>
  <si>
    <t>C_5270001</t>
  </si>
  <si>
    <t xml:space="preserve">MDLTKIHEDPIGLLLAMIAGALVAFFLLARKEKRPLGPMFTLPILGDTVALALSEQSRFMFSRYKKYGSVFRLNLLGKHMYILSDLEALRGPYRDEGAIPEVPFPTFKLLMGDFNVAGGGKHIHGPWWTELGSSGAAMADDLVAKASAAPGAEGAKGLGAPRLSHVIRLGLFGLGATEVEHSALAVLHAVMASADTTRFALFNTWALVAQSARVQEKLYEEQQKVIEEFGPELSYKAASSMPYMDATIKECIRLLPASAGGPRKLTQDLKVGEGLAGWVPGSLKKGASQPSLHVLGVRNGK*
</t>
  </si>
  <si>
    <t>C_5280001</t>
  </si>
  <si>
    <t xml:space="preserve">MKAIMRVTMHTRVQRQPTGTRPRGVPALQHPPRNPLRRHIAANVQSAAATSSGSARNTLQVSAPNDDTGGRLAVDVQAPAGARVFTVSLKKPLGLVLTERGGRIEVESVAAGGHAAAAGVAPGDELLATTARAQGGGASVRGQLVLLPAGGQQFNTVAAAIRSNTCSQCLIHLVLARPEAA*
</t>
  </si>
  <si>
    <t>C_5280002</t>
  </si>
  <si>
    <t xml:space="preserve">MVCSYALRIRAPGQDFFPGSRRILAADTTWQYINWHGRVCPHTALAQPRLCLTQLPRGLAQSPSTPSTPQLAVPHPPHFVPIPKHPDPTPRP
</t>
  </si>
  <si>
    <t>C_5280003</t>
  </si>
  <si>
    <t xml:space="preserve">MHRSL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FYICTQVRPKLEELIANISPAVSMSGRKSTRGSGGAGDVSDSDGESALRVKEKQLTGK*
</t>
  </si>
  <si>
    <t>C_5280004</t>
  </si>
  <si>
    <t xml:space="preserve">MELLKNGVILVDKPLGWTSFDVCGKIRNMIRFLEVKKVGGMKMYQLAREGQALELPPRPVTISSLRVWRDDANRQDVHFYVHCSKSRAPGGSAARGQRRLPRQ*
</t>
  </si>
  <si>
    <t>C_5290001</t>
  </si>
  <si>
    <t xml:space="preserve">MDRMALSWELPAVFQSAAHMADTYYPYTYLQLRLQRVFIGRGVRFQM*
</t>
  </si>
  <si>
    <t>C_520001</t>
  </si>
  <si>
    <t xml:space="preserve">MENGEGRRVVADVVGMAAAGGGAAGAREVRRRLTTAVMPLQLQPSRQQQQQQQQLQPPKTQATNVLQPPPPLQPGTPEMEAAAVGAMGAAVGGGGGSSIGSSSIGSSSNGSPPSPVGGVRRLRPSWSLHRQATMATTAAAGSSSSSSGGGGSSSRDAPLLRDKLLNRVTEEEQPSPAGSGGGGSGGGGSGSAAAAAGGTSLIGDAAASSSSSSGISGGGSSKPRILMPPQRRAHTIAVSEATRLTAAAAAAAAAAPAPAGPSEMAELAAGAAVAGAGTRAAEEARPARPPAAAEEEQRRSMMVVAEPAATGGAAAAEEERLLALFGGGGGGGGDEPEDHDEDPEEDLEAVAAALRLQIAQRRHHTTSSSSSSSLLPPPPIIRDVTPEPEEEIPWVVPPPARPRALPGSDRGGLRRLPPQPQAQPQEQEQERAATAAAADTAAAHLPDTATAAAAASTRGSGGGSATAGRKLLQQLQQLQQLQQLQQLQQLQQLQRRLSATTTLELSAPPGSRERLLLELASLGLNRAGLLQQQHHKHQHLQHLQQQQQHQQQQQQQQQQQQHRRRPGAAAAAAGAAQQLTGRGSWPPMLETVPSATAEAEAGETNAAAAAMDGGSAAAGSGGRGSGGGEVVAATAAAMPPQAQARRQVFEHAVSARRCFTETEIDAFCL*
</t>
  </si>
  <si>
    <t>C_520002</t>
  </si>
  <si>
    <t xml:space="preserve">MPGKEENDTLEKSLKELNLTSDEMTKFEKAFKDPEFIKLFEEYAKEVSDPKVKAETDAYLRQIEQQGRAEDVYGAGTQLIVPDPAGAVIKTKTPAATADAWDAAGGSSIDQQYQAVEGDMSSLQAAAMGGAGAVAAGTRGGGGGGGGGGMGTGVLEDDVMEVETDTPGGYHVAARVLHPADSRDPQVWWAGGDVALLMWPS*
</t>
  </si>
  <si>
    <t>C_520003</t>
  </si>
  <si>
    <t xml:space="preserve">MLCSLAGFQHLKSLVSLNLNFNALTSLDGIGSCTALQHLFVANNRVRDVGPLVSCEHLQTVHLFRNNIGNLDLAMGVLVNLPKLKELELAGNPCSMAPEYKHRVVLQLDLESLDGDQINQLDYDLANEYFATNGGMPEGAGPRVDILTLEDVDAGGGAGGGRTSGGGMGGSESTAEAASVSGEPSAADAGAGAAGAGAGAGAGAGAGSSQRNSASGGLGPVPEGAPAAGGSGGGGSSSRAGPPPSTAWVPLPRPGTAAGRNIPAGPSGALLLPRPGTAAFRPGTATANGANAXXXXXXXXXXXXXXXXXQIPKMQALQTQQKVAKSSQARVLVPAGLGRRCLPVRPAFSSANVQKVANRAAALRVRATEESVEVKPVASTSESSEPEWVPVCKPEDLPKGVRKEVEVDGRQVLMFWYRNQIYAIEARSPAEGAYSEGFIKAKFTQASDAGPACIADYAIECPSTGSLFSLKDGSIQAWYPNNPVLRTLTPSQFCRPLEIYPVKLAQEAIYVDVSDSRYNNAVTRGRGGAGTSAENNNVFTVQPTVYFEGMDPTKEAASLLQDGNTGEGTNPVVVLTGIVAVGMTAVAGTAFAIYYENLTALIAFWVVLGLGVGVAGFQYVNKQFKSDKA*
</t>
  </si>
  <si>
    <t>C_520004</t>
  </si>
  <si>
    <t xml:space="preserve">MGSLTATATLTASHLHHLGHAAQQPHTDTATTGPVAATSPHSTHAGSAGDAAASSTGGGGGASPYPPTETPSRPLVSLMDDDVFPEESACMWLSSVVRAFARWPRLGAVGSQRYVFNYHPNTTDWYVHYWDAGAGHVRVRRPPAHLLQQEQEEWQQQEQEEQQEQEEQGQEEEGQEAEAQEEEGQAEGDDVGGIDENMSESGACGVHSDYDLTLRMWMAGWQVAYVEVPGLGKDPAESEGGTHRRGVSGYCWERQWDQAIGYMRTRIRESQRTREXXXXXXXXXXXXXXXXXXRAAADLQLLQPLAQPPDSYCPFGYGCGLKPVDNITGTPQQVHPPFGELSSWPKHTRVQAPWAPGWAAAQARARARAAAAGKHGTRGERHGHGHGQEHGQGQGRGDAGSDCLFGLRAHSFP*
</t>
  </si>
  <si>
    <t>C_520005</t>
  </si>
  <si>
    <t xml:space="preserve">MPNGGPPPGGPYGQPPPQYDGPGPPPYQQQQPYGQPGPPLQHQLQYEHGYGGANGQPPPQQQYGMPPPGPYGGADAPPQQHMPYPHPQQQPPQQQQQPNHPYPQQGPWAGPNAPSPPAYGAAAPLAGPGEGEGGTGGKAGAGAASTQQKQGGGGAGGGGAGAPHQHHHQQHHQHHHQEQQQHQQQYPGAGQPPPGFPSHTGGGPPRGAGGGGGPPGGGGPQDGYYGGPPPPHQQQQPQPGFTAYGGGGGPMPYGQPPPGQGPPGHGLPGQGPPPGPYGGPPPPYQGVGGQMPPGPQGWESQQQQQQPWQQGPPPGQGPPPGQGQGQGPPYGYPPQGSVEVQGGPPMQQGVGQPGPHWQQHQQPQHQQPQHQHSPGQPPFQPQQHQQPQQQQPSQPSFQQQHPHRQQQQHPHQQLEPQVPPPPPSWPPPDDAAGQRPSGQGPPPPGQQGSQPQPSNAKRKTRWDKDEGEGQAGGSGGGGSSAGRNQSRPHQSDPHRSPPHRSPPHRSPQHRSPPHQSPRGRDGDRDRDRDRDRGRDDRTGRDHQHDRDRPADRGRQGGNAPAGQQQQQRQSDERMPKRSRWEPSPPAESAPPPPPPGGPPPAQAMGSVTGTGPQQQQQQHPDAQRHPAMQQQSQQQQQQQQPPGQPWQQQQQPPGSWPPQPQQQQPYVPQGPGQQPYPHQQRQPPPGAQQQQPQQTSWAGPQGPPPPQQGQQAPQAGPPQPGPPQWQQPQQQQQQQQQPGALQSGPPGMFGTGAMPSQQQQQQGTQAGGMQWSGGPSASQPQPQQQQQLSPQQQQPQPWGSAGAAGGQPPQAPGAAWQQAPQQPQQQQPQQQQPQQQQPQQQQPQQQQPQQQQPQQQQQQQQQLLGQGGWSGPGGYPASSGGPQAPQQQPQQQPPQQQWQQQQQQQGPGGAGGIAAPSAAAEGAVAAGPDGGQQQQQQPLHALLQQPDLLSSTLAALQQHFNQQKQQQQQQQQQAPLMTLGTITLPPNVDPTKLSTADLLALLMQQHGGGLGGGGGGGGLGGAAAPAAAAAGVGGGGGVGAGAGAGAAGASASSTPQLGQVLAALAKQQQPQQLQPAQQPQQPQQPQQQQLGYSSAAASAPGGMGPMGGYMPAGATAGGVGSSGAATASGQPLVSPDAAAAAAAAAVAAAAGALNSVASRASVS*
</t>
  </si>
  <si>
    <t>C_520006</t>
  </si>
  <si>
    <t xml:space="preserve">MRGRIWALWIIQTLGGIFCIVLGKVSNSLSSTIVIMIVFSIFCQQACGLHFGITPFVSRRAYGVVSGLVGAGGNTGAAITQAIWFAGTAPWQLTLSKADGFVYMGIMTIGLTLPLFFIWFPMWGSMLTGPREGAEEEDYYMREWSAEEVASGLHQGSMRFAMESKSQRGTRDKRAAGAPLESHSNSDSEPAAAKPVVV*
</t>
  </si>
  <si>
    <t>C_520007</t>
  </si>
  <si>
    <t xml:space="preserve">MCVVDAASVPKGYERGCMMAFHLSWICFFMSFVATFAPASLAPVIRDDLFLTKSEVGNAGVSAVCGAIAARLFMGIFVDVVGPRYGAAAAMLMTAPAVFCMALVTDFSTFACVRFFIGLSLCMFVCCQFWCGTMFNVQIVGTANAIAAGWGNMGGGACHFIMPLIYQGIKDGGVPGYQAWRWAFFVPGGIYIVTATLTLLLGIDHPSGKDYRDLKKEGTLKAKGNMWPVIKCGLGNYRSWILALTYGYSFGVELTVDNVIVEYLFDQFGLNLAVAGALGAIFGLMNIFSRATGGMISDLIAKPFGMRGRLWVLWITQTLGGIFCIIMGKVSNSLTATIVIMIIFSIFCQQACGMHFGITPFVSRRAYGVVSGLVGAGGNVGAAITQAIWFSGTATWQINLSRPDSFVWMGVQAVALTVAVMFIWFPMWGSMFTGPREGVEEEDYYLREWSAEEVAQGLHQGSMRFAMESKSQRGYKDKRMLDAVGETASADVAAVKATVA*
</t>
  </si>
  <si>
    <t>C_520008</t>
  </si>
  <si>
    <t xml:space="preserve">MQSRQCLNRKASGARPCANSRSLTARVLATAAPVAPSATPASAPLPLPDGVGEHSGLKHLPEAARTRALDKKANKFEKVKVEKCGSRAWNDVFELSSLLKEGKTKWEDLNLDDVDIRLKWAGLFHRGKRTPGKFMMRLKVPNGELTAAQLRFLASSIAPYGADGCADITTRANIQLRGVTMEDSETVIKGLWDVGLTSFQSGMDSVRNLTGNPIAGVDPHELVDTRPLLRDMEAMLFNNGKGREEFANLPRKLNICISSTRDDFPHTHINDVGYEAVAKPNGEVVYNVVVGGYFSIKRNIMSIPLGCSITQDQLMPFTEALLRVFRDHGPRGDRQQTRLMWLVEAVGVDKFRQLLSEYMGGATFGEPVHVHHDQPWERRNLLGVHRQRQAGLNWVGACVPAGRLHAADFEEIAAVAEKYGDGTVRITCEENVIFTNVPDAKLEAMKAEPLFQRFPIFPGVLLSGMVSCTGNQFCGFGLAETKAKAVKVVEALDAQLELSRPVRIHFTGCPNSCGQAQVGDIGLMGAPAKHEGKAVEGYKIFLGGKIGENPALATEFAQGVPAIESVLVPRLKEILISEFGAKERATATA*
</t>
  </si>
  <si>
    <t xml:space="preserve">MALNMKQQQAGLSRKAARSVSSRAPVVVRAVAAPVAPAAEAEAKKAYGVFRLSYDTQNEDASLTRSWKKTVKVAVTGASGNIANHLLFMLASGEVYGKDQPIALQLLGSERSKEALEGVAMELEDSLYPLLREVSIGTDPYEVFGDADWALMIGAKPRGPGMERADLLQQNGEIFQVQGRALNESASRNCKVLVVGNPCNTNALIAMENAPNIPRKNFHALTRLDENRAKCQLALKSGKFYTSVSRMAIWGNHSTTQVPDFVNARIGGLPAPDVIRDMKWFREEFTPKVALRGGALIKKWGRSSAASTAVSVADAIRALVVPTAPGDCFSTGVISDGNPYGVREGLIFSFPCRSKGDGDYEICDNFIVDEWLRAKIRASEDELQKEKECVSHLIGMMGGSCALRGAEDTTVPGEN*
</t>
  </si>
  <si>
    <t xml:space="preserve">MGAYLSSPITDKEVFEGDGHGLRFGGGAMQGWRRTMEDAHVAEVNVANDPNVAMFGVFDGHGGAEVAKFCQKYMAAELQRFEEFGKGSVEDSLVKVFHRMDEMLRDQRYAEELEKLKSKESNEDEGEGEGGGVSTTDALDLLRRVFQLKRFVGGNSNSMGEGGSSEEPAESPEEELVQAGCTAVVAVKFGNELFVANAGDSRGVLCRAGKAVALSEDHKPAQEGERSRIIAAGGFLSEIGGVCRVNGNLNLSRAIGDLKYKTNNELPPSDQIITAQPDIRKIALSPEDRFFLLACDGVWDVMSNQDAVDFVSARLDQGMTPSQASCALLDACLASDPKEARGVGCDNMTVVVVQLNSPSSS*
</t>
  </si>
  <si>
    <t>C_520011</t>
  </si>
  <si>
    <t xml:space="preserve">MREAVAGHAPGGSSGGAAAAAATAGSSGAAVAGAGAGVPAAMADDDDDPRPWLLFDLNGVLVEESKYAERETAREGGGGGGGGRGWGGHAGSSRFRRRNFRARPGVAALLELRRSYRLGVYTSATHWTAARALASLGSRLVTELRAAGRSQELAALQEESRALAAAQEAAAMEAEAAAAAARAVAEATAAAAEATAAADPSEIDLDGGDGGGGGGGGDADMAEAEAEAGGGAQARGGKAAGAVATGAGGQAAATSAAAAAEGGAAPTNNNTSSSSGHGSYSRTHGNQHQHHHSYSQQHHPSYSYSQPGYSHHGSYSHHGSYNPGSHAYVDVRVLLTRVLHRDHCAPDPGWQQREGGKEWDTVKPLAAHGLALGRVLLLDNEARKSAPGVSADDGAVGHIRRLRCLYGEAVILSVVAKTIALRRECSHEAIHGALLAGLIAPLPRPGPNFMLRYVPTAAAAAAVADVDQTRPEPAVVVEADQLPPLHLAREAFRSLAAGEALDAEGWAAATSAHPQWAAPQEEEEEEEGEGEGEEEEELEYDVEVAAAMPSGAAAAAAAAAAAAAMPAVENDGREEEERGRKRSRRGEREQPKAGAEAAQVTPLVQDLTPALYTCLAAHELLLRRLSGGGGGGGGGGGSGHGGEGAAGEGPAGAGDAGAAEAQGEGEGAGAAAGCEAQGEGGGGVQAQGLLRPHFCRQAQAAGLALPGSDLDLVVLGAQLPSFTGAAEGFGKGKGKGGKHGGKAAATRALDALARRLRASGAIRSHSLIKAKVPIIKTELLLSGPSGRGPPTRLPADISIGAANGAAAVALVQRAVAALPALRPLCLVAKALLKECGLNEVFTGGLSSYCLVNMALAHLQCEGFDASAALVTGGSRRGEAAVGGRGAGPLAKRRRRRAADVGGEAGGEEEDKEEYASAEEVWAEEAEAGALQRQEQQAKEEEAAAQEQEEEEWVCGDEDGEGMDDEELDLDLHFEIEEDEDVEVGGGGGGGHAAAGGSPVAVAAGAPPPQKEQDQQGRRRRGGAGSGSPAYGADHDDGDDDKQEEEEGQDNVRGGSPAEWPTADPDANLDPEHRGQQQHAEEDELVLIAEAAAAAVSAAADIVSPPPRRGGGGGGGAAGGSRSAPFGKVAASLAAAAAVGGLCTAQLSYLRALPRCDPGSGADLGELLVGFLSRYGQVLDTRCEAVSILRGGVCVKPSKWRRQRYFGRGTAAARHNDNEDEYEDDECEDEYDDHHFRGGGGGGGGQGALLSVEDPQQPGRDVCAGSFNIRGVLGAFSRAAAQLQRAAAGAANAIATSGAAAGGGGGGGSGGGVRARPQTAGAAAGSRQIVFPDSEDGDGGGDGDGGGEEGESADLLALEYNLPPEGSQQRRRLPEAALIAMRLALAGRRRRQTQPGAGGRGGGVAAVFPLLGCVLDTELALCRSAEMGQARSAHAQHMSNAAQRGTGHSRSRSRDYPEGQEDWGELAEEEEEEYDDVGRGWDSGAGRGGRGRAAGGGVRVRGKIFPTRGEKRKLVREEKARAAERQERRRARQAAGAEEREQQEEQEWEREQRQREWEWEQMDEQERAQQLQQGQGPGKGGNKQQQAQKQQKQAEKKKKAKKAKAEKKTARQLKIDAARERRRDNKAATRARQLQEASDRRQQQAQDRGAGGGGGAPGAAGGGAAAAAAAAAAGGAGEQQQLLPPPPSPEPYPGHRFRYQQVEPPGELQARDQAQAPARLASPRAGGSGRKRQQRGSAVVVEGDGDGDGAAAGGKELPQWFQSLQGQDQRPHQHPHQHPHQRPHQHPHQFEGQGQGEHYQQHQYQYQHQRHYPEEGMEEAAGAGRPRGSGGRGSRRGASSGRGGGGGAGGGAGGGGGGKQKGKAAKQPKKQQQQQQAAPGGKARGGGRAGGGRGGGGGRGAPPVQGGGVSKKKAAGSKGAGGKGLLVCVR*
</t>
  </si>
  <si>
    <t>C_520012</t>
  </si>
  <si>
    <t xml:space="preserve">MREAFASLTELGARVEGLEAAAGAAAAAAEAGDGLVIPMEGFAVAPYAPPEPGDGGDEFGVDGASVGAISYIAPPPLPAALRLPALAAAAGVGNPAAPALRLRIQSISGSGAAAAAAGLESLVIERLVMKADPHPALRLLAASRGALENVARNVNPFAGAWQLGDRATVAAWYGTGSSSGSGSESGSGFMPPTWIRVAGAGDQGGGGAAVGGDSDTGEEGPLALLPDKQAD*
</t>
  </si>
  <si>
    <t>C_520013</t>
  </si>
  <si>
    <t xml:space="preserve">MDGAKHLDLEAAAREAVPHVPVPDGPSPRLSRGGGATASPSGLPVAVSASAAGAGGPRVPPLPLSSVAAGGPRLDLGPAFDDLAALESERQQQARLQHLADGGAPSPTGATVKPTPRPAGGVIGGVAAFVLR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ERPPEAPPAPRPPAAWC*
</t>
  </si>
  <si>
    <t>C_520014</t>
  </si>
  <si>
    <t xml:space="preserve">MIIGLLFAAAIVEGALESWAEFGLILGVIIINTALGLIQEGRAEKAADAIKALLSPNATVLRDGQAAVLPAESLVPGDVVLLKSGDKVPADVRLLTAVNLQVQEAMLTGESVPVSKVLHPAPAQAGLGDRKCMCFSATNVVSGQGRGVVVATGDSAEIGQINKMVGTVESARNNLVHQLEVLGRWLVLLVLAIGLVAFLLALLHADQGFKEAFESAVSIAVAIVPEGLPAVVTIVLAIGTTVMARNNAIIRQLPAVETLGSLNVICSDKTGTLTKNEMTVVALRTAATEYTVSGVGYEPVGEFAMLVPDAAATDKGAAIANGSGTRSQPLDGAQRTALQQLLKGTVLCNDSSLVKEGPGEVAISIGDDGAAADVAGAADKGEKDKGGGKGVRYSPLGAPTEVALLTAAEKAGLPPAAELKAAVPRVGTVPFESEHKFMATVHREQAEGGGSELIMYVKGAPDRLLPLCNSQVVDNDLSRTAALDPGFWKAQQAALSSRGLRVLALCRTVLPEDTDLSVLSPAWLLSGGVNPEAAAAAAAEGKRPPAPAAKLQLSMVLLVAILDPPREEAVRAVGVAHKAGITVKMITGDHALTAVAIGRMLGIVPADDEAPARTALATAAGARRPAAAVPVITGPQVDAMDDAGLQAVVMGCNVFARASPENKLRIVKALQALGQTAAMTGDGVNDAPALKAADVGVAMGITGTDVSKEAAKMVLADDNFATIVAAVREGRRVWDNIRKILVFNLPVNLAQGFSVLYSYILGFKDVPLTALQVLLVNLITSVTLGLALAAEPPEPDIMERQPRRRGKRLVGKLLLWRMFFVCHVVVALVLGLFYWAGRGSDTPGGGYPLKQQRAEAFNTLVGAQVAYFVSCRFLKLSSFHPRVFFGNPIAYVSISIVAALMVFVTYVPGVNGFFHMSGMDGIQWARVVVATFVVYVIVEVEKALVDPLFMPILRPVLAWLEDHTPDFLSVRTSLQAGSKKLKSACSGCAGGASGGADGDAAPAARALPKRGIQRRGSARGKQPAAAATTAPAPGLGASSAALSVVSEVDGHVRLGVREAAAPAGVGAGGGAGDVEMGRPQP*
</t>
  </si>
  <si>
    <t>C_520015</t>
  </si>
  <si>
    <t xml:space="preserve">MDPRQVLGIIPEFHQEHIVRAYTPRTEPGFKERVEDAFQRWCRRYFGSNTQMATPARKPQQQQQPEALTAREAARASAIPYRGGAPGTAGAAAXXXXXXXXXXXXXXXXXXXXXXXXXXXXXXXXXXXXXXXXXXXXXXXXXXXXXXXXXXXXXXXXXXXXXXXXXXXXXXXXXXXXXXXXXXXXXXXXXXXXXXXXXXXXXXXXXXXXXXXXXXXXXXXXXXXXXXXXXXXXXXXXXXXXXXXXXXXXXXXXXXXXXXXXXXXXXXXXXXXXXXXXXXXXXXXXXXXXXXXXXXXXXXXXXXXXXXXXXXXXXXXXXXXXXXXXXXXXXXXXVREDVICGA*
</t>
  </si>
  <si>
    <t>C_520016</t>
  </si>
  <si>
    <t xml:space="preserve">MFGQLSRRVAATAVAGANASAASPAGAIKLFSAAFASGGSGSSGGGSGVKDAIDRVAEKVHSATERAKEGIKHAADSAAHTMDNLAGRTREGVDSAKAAASEYKERAKQTANVYTAGAREGLEDARHTASDAAASATQAVKAATDRAADAFASATMPTGGAHESASGSSTNTSGASSTGGTDPLSATTTGRPGVDEAGRAAGEVVGEVGEAFRSGKREGQDRAKDRQP*
</t>
  </si>
  <si>
    <t xml:space="preserve">MPRGNPNVWKKHGQSYSELAGSSTAVEQHQQLAPRKLPPVSRADVEAVKALPAAGTPAKAMPRGAGTFVMQASASTPTSEMPRPNYPNDWSTSKQQDYKPDVLSRLDPARPIRHRDSGRLLPQDIPSGDAAATAAVFTTATRAAFTGPSRAEASAIPPGGGTRTQPAGYNIITGAVPYANNVFEHWDGRDYRRHRGRCGGGRIDAYVEDW*
</t>
  </si>
  <si>
    <t>C_520018</t>
  </si>
  <si>
    <t xml:space="preserve">MRPQDSKLENYSRVHKPRDEGPIAENEIRIRSTEPPRVYVSHALSLLTDKGHRTIVIKAMGKAINKTVAIAEVVKRRVGGLHQLTATGSLVLTDDYEPNTQAQGQGLSPIQVSRNVSVLTITLSLDGLDAANPGYQPPLPADQVKPKAQAAAAAEGEELVLDEVEVSCWRSAEQPAAAAAGAAAAAAARVVQAAAGRGRRGGRRGRRGPSQPRPGARQVSFGGLRRCRGRGRGGADGAANGAADGAGEGAAEGAAEGGRGSRSGGGRPRRRGPGRGRGGAAAAAAAAAGGGGGEGGAGEGAAGGAPAEGGRGGRGGRGRGRGRGRGGQGTGERNFAAEALA*
</t>
  </si>
  <si>
    <t>C_520019</t>
  </si>
  <si>
    <t xml:space="preserve">MAPKKEDRKGGEETLTRIAIVSEDKCKPKKCRQECKKSCPVVKVGKLCIEVAPNSKIAWISEELCIGCGICVKKCPFEAIMIINLPKDLEKETTHRYGPNTFKLHRLPMPRPGQVLGLVGTNGIGKSTALKVLAGKLKPNLGRFT
</t>
  </si>
  <si>
    <t>C_520020</t>
  </si>
  <si>
    <t xml:space="preserve">MIINLPKDLEKETTHRYGPNTFKLHRLPMPRPGQVLGLVGTNGIGKSTALKVLAGKLKPNLGRFTNYFTRILEDNLKAIIKPQYVDHIPKVIRSLLAVDKFVIVVEHDLSVLDYLSDFICCLYGRPGAYGVVTLPFGVREGINIFLAGFVPTENLRFREESLTFKVVEQQEGEVVKKFSRFKYPKLKKTQGNFSLEVEAGEFTDSEILVMLGENGTGKTTFIRMLAVIKRFIMHSKKTAFIVEHDFIMATYMADRVIVYEGEPSKRAFARTPQSLQTGMNKFLANLDITFRRDPTNYRPRINKWGSTKDREQKEAGTFYYIGDD*
</t>
  </si>
  <si>
    <t>C_520021</t>
  </si>
  <si>
    <t xml:space="preserve">MFRAISSTCVGHRKCAQTRLKMAAREVHSEEEIEELLGLFRQQELAKLTAEANTVKKLDEETHAVAQRKLEQMSKLKAALGLKEDVREGDAFNRELQEKIKQDRIAEREKRERDREADIKRREKEARRREKEWAKEQKRREKERKQREKERREEEERRRNASPEARLYRKHEAAPDRYDPAADREAEQRQRERARAGRDDRDSGRGDAAERGRSKDAKGPKDGKGKEKGGKEKEEKRRRRRRSPSSSSSSGSSSGSDSDSESGSSGSSSGSGSDSDSGTSSGSGTSSSSSDSEDRGGDRRQARSDPSGDRGAKRXPADRGLPXPPEPEPKRARNGDGPAASRXLTVPPAXAAAGRPSDGDDRRRDAGERDGWRSGAEGRRRHDSDDEREQARNVRARREEEEDRGRGREEPGPARRDARDAGGDRDGGRRPPPPPSREVDREPERREREREPEPDRRERRDLPPPPAAPSGRERDARDVRDARGDGHRADFERPRGREQPDRERERERGREDGAGREDRGGDGRGGDRVGHRGNGREEERPARGGDRGGDRGGDRERRGGEEPPARGGPWRGEEERRRGGDREREPERAREPELGQGRERERERAGDGGDRGAPARGRDERERDAGRRRRSPSPSSSSSSGSSSGSGSSSSGSGSSSSSGDSSDSASSGRR*
</t>
  </si>
  <si>
    <t>C_520022</t>
  </si>
  <si>
    <t xml:space="preserve">MSSLTLRCRGPSGQATVSVDAASPIADFLALLAEKTGVPAACIEILSGFPPKQIQVPSEGAVSALGLANGDTLTVRQGAAPALPPAAALPPVAPQSEPSSSGAGAATHSAAAGAGAGALGGFADMEDEDEMLARAIAASLESQQSXXXXXXXXXXXXXXXXXXXXXXXXXXXXXXXXXXXXXXXXXXPRTPHAGPAPSSVPVPGGDGSCVVRRVVDSDNSCLFNAVGYVMEGSRSTAARLRRVVADAVRSDPFTFNEGFLGKAVEVYCDWIQQPDKWGGAIELFILAQHYKREIAAFDIRTKRCDIYGQDKGYPDRVLLIYDGLHYDALAVAAFAGAPEELDVTCFEPDTAGGRAITAAAEKLVEATNAARQFTDTANFTLRCGVCQIGIKGEKEAVEHAKATGHSNFAEY*
</t>
  </si>
  <si>
    <t>C_520023</t>
  </si>
  <si>
    <t xml:space="preserve">MNIPEPLLAEHPSWPGTAFVAHWGRPEPWRVLNRRQRHRLVCLAASSLHPPSLDAVLAHCGVLPRADALASAAAVGDLPTCQRLLLEEGCHWDAARLWHAAAGYGHLHVCKWLDEMGMDTEWAMCGGDVLSLGRGGVPLAVQAAAANGHRDVLQWLRGIWKIPAEVIAGAAAEGSQMGLFWEQEPEAAGDRVGRQLLLKVLHGCPLSDLQRFCKARNLESALSDAPDSTKHDLLMRAATSPTADWADKCGWLLSLWRTPPSEWAELDDEGIEGNKLVYLWERLWQAVARLQPDTLLPRVQYLVARGLRLSETDALVPHQAAAAAGHMAGVAMALRAGPPLLQLQGPWGSGTAEDPARRGLRRHVSSFLSSVAIKAGQASVLPLWGRVFMPPILKWALKNVWDTYGDVVASQTEDPFQGLPAVRYLVMEDQVCKPAKGEPGPDWSAIFRHVARSGADLPLLRFLHERRGAAIDLAAVARGGGEEQLEWALGALHAAGQPCDEPLAEDQFMAILEAGNWAAADWLLHRRLAPEPLELQFDLLQHIGALNRLVPALRWFVSRHEGLRWLSDMAAAVKEKYSGGAAEQEDSPEEESEEESEEESEEESEDSEEAGEEAGVQEDAQEGAHAAASAGVGGGAAGDT*
</t>
  </si>
  <si>
    <t>C_520024</t>
  </si>
  <si>
    <t xml:space="preserve">MEFDDDLNGVESRFAHLLKPIRDLQDNFNIDLAHELEEYLDQLENAQFAFENAAGKNGFVDFAEAALLIQGSTCVYSKKVEYLYNLVYQALEAVKGRKRQGGSAALLGPDGQPLPEGDGGTQAAGRHRGRAARGGALDEDEEEGLARFWDVEPLLAECPDLELALLALEDHAPTATSGAGSAAGGSGGGGGGRGDGDSGVYRLQQCVVHVSGALMLDPRDADMYDIHLRFIGPQARQDREGLEELLAAAAAAAAAGGAAAAAAGPDNQGQQQQAAAAADGFAPMQQQTGDGSGDEGAAAPMEGGEGGAEDASMAAGAGGVGGAGEAGAVPMQDAAGGFDYDDDGGGGYGGGDWPSDDEAVQVGGGDAMAVDDDGQQPAGPNGAGEAGEQKQRPRRAAAAAAAGGGAVAAADGGAGQAAGLMEGEGADEEEEELQAFDAFAPLDPSSKSSLPDKPLVVQKPRASRRQHAAAGASRFGSASASLLGQLAPGATAAAARAAAAAAARACGCPPLLLPEYAYALSFLRAAAPPDEAAAARQAAAAKLRKGRGRVAMALAADEAGPVFDARDAAAAALHADDDQSEHPGPAAAGGGGSGEDGYGFNDGGGDDGGGSGDLDFYGAGGGGGGGASDLDDDDGLAGPAGWGEDAGVEGLEEAAAAGLRPNGMRWPMAAALAGEGGAMAVDGGAEQSYEELCRAHMEALMAAAAARVVQSDLARRVSNWRQRIDPVLQAEEARPAFDIQDYGERILSRLSHLQITDGKTAQDQQPQQDQGPQQQQQHHQDPQAEEEQRNDLAADEDMDGGGGDENRGTQQLTQTQRGGKGAAAAGGRGKAAGGAGGGAKRAKKAALAEANAAD*
</t>
  </si>
  <si>
    <t>C_520025</t>
  </si>
  <si>
    <t xml:space="preserve">MRTRKRTDNDIKNLWHSTLRSKTCRRSNVLYSYLQLVRDCSDDAGARRAAYDKALGMTGGATGGGGGGGGAGGGDSEEDDDKPGGMLSAAGASTGRAAGGGAGRDLLTAAEVSPAAAGAAAAHLGAAMPPPARASGPPSTHSPSQGPSSHRTSYNGGGTDDSRGGTGPGEGRLLAGIGVGGGGGGGGSGAQHHMYFGAGGGGGGAGGLNAHLAWIKDGYNTSTSASSGPHSGAPSASASFIGTASPFFQPPPVAGLAGNSFSAGGGTGGGGGGAVAGGMGLLLPLQQQQQQQLQLQLQPPQHRSGSAARPFNMGPSLLGQPSLLQPRGSGGPGVGSGAGGLGLGLGGGGSGVGLGLGQGSPLVGAAGGGMAELLQHLQGQQARSTPASHGSDYVAAAFSGGGSLVNERSLPHLSDLALGSAGGGGGGSSTGGLSPVSVAGGGPGSTGPSWMGGGGGRGGAPNLQAQLQLQLQHQQGQGLLQPFGSRGHHNPPTASVSQPNLMSGVSGLGAMGLGGLGGLGGGGSGLRVGGAGVVGGASRGVGPSGTIELDPGAGLGMGMSMGMGAPGVGGGGGGGGGGPNRTRHSFHGVGGRGGGGAPADQQTSWAGAGGGVSTLQNELLSGGGGGGGGGDGGRELIMDSGDWETNRARRRQRLSFPGSGAGEDGGEGGGGDIWEARGGSQQQDEQHRGDRDGRDADGDVAMEDASQQQQQLQQPADTAPEAAAAAAAAAPLGRQGGGGGAVAAALADGGAGLVVVAAAADALESQGGGSGGGSGEAAVTLSGGVARPRPGGGVGPGSGGVSRLAAALAADGLPTTAAAAAVAAGIVGDDDVCDVSLNALCRLPSKTAVSGAAGGFGSGAGGFSSPLAGLVAVAPVSRDDEEGEGSDREREAPQHRRQQQQQRQQQQQQQQQQEAPSGGWRPGTLSGQPLAQLQQRWRQEVEELQRVRQQHPASQQQQQQQQQQQLLGMPTRSQQHASPPSGTSGMAQGGGGPQAWQSEPLQDHHHQHQQHQQHQQHQQHQQRHQQGGMWAEGGAAPGVPLSSARGGGGGRPAGLDPLDELLERLDKVEGEEMVDVMTLMTATQSEGGRPNLGWGAGGAGGGAGAGPGAGLGLAEGRGVMGGALGIGLAALGGGGSNAPHSANNSSSGAFGTHGWAGVAAALQVGNGSNTNQGGAGGAGGSMAHLGGGGGGHVSTGLLPYIIGGGGSVGGGHTSGSHPLHQAASLSHSPPVPQPHASPALSGSPGFGGGSSAALMGEFKMGIGGGGIGGGGGGLSFGTALHRASESNAFYSEGRFGFGGTGGGRGGGSSGLSLFGGGGGGGPGGGGGGNRSAPVPFEAFAGAGLSQQQGRHGLGPTELLSAGPLGRLGTGNCSNPGPSGGTAGGPGGGGGARRASTLSGHGALLAVASASAPGGGGGGGGGGGVGGGGMLTDMPVTLGMGDDEVADCLESMMAEADAAVGPGGGPGGGGGGGGGAVRDGSAGMLTSFAFN*
</t>
  </si>
  <si>
    <t>C_520026</t>
  </si>
  <si>
    <t xml:space="preserve">MSASSWAILVNKAALTEWPRLAAGGHWALLRLHPGSFAAAACCGFLVNMLAITVIKLASSLTLKVLGTVKDAALVTIGIVFLKEHVSSLQLVGYSISDGSGAAGPSTGGHASAIPVKAQVEIATHMAMMLDRLVFPENSGRAIPLSDVLSALERSQVLEHLSGAILRLAASLPPGLRGTGDPNAAWDRCTGAADLGAAADAEFDWACLSRAIKGLSGVLQLLILCRAEELDALVPAPHPAVRERIPETVHFATQVRPLMSGRSVQLFSVMALQSACLGALAAAAAGRAASATTTTTAPSKXXXXXXXXXXXXXXXXXTATFTACGRGSEAATTAMDVVSHATSGNLLGPEQNKPRKLVFDEWEEVRDPATGDVAWRSILTGETTAFGEPKPGPYGRKAQLDPEELEEATGQGVGARGGSGGGAGTARAGRESGGGPSLMRLVTNPLVLGVSALALAGIAYENIFK*
</t>
  </si>
  <si>
    <t xml:space="preserve">MGSRIYIGNLPADIAERDVRDEFERFGRVRTIWVARKPPGFAFMEMEDDRDAADAVRKLDGFQGWRVEFSRRADRGPPARGGGGGGGFGGGGGPGGPGGREMRCYECGEIGHIARDCRNMRGGPASLRGGPPPPVRGRSRSRSPPRRSRSPSYDRRRSPSPRRDRDAPRDSGRDAPRDAGRDAPRDAGRDRERSRSRDRD*
</t>
  </si>
  <si>
    <t>C_520028</t>
  </si>
  <si>
    <t xml:space="preserve">MRERARSASRSRRDERRTSQSVRGSHDSQSAAGNLSPGRHHGRRESGGGGFFKNLFGSRRHRDQSPQPYPTGYPGEQYDPGMMPPPLPPPPAPASSSPASKLKALLSFAPTRNASPGRGGNVPPPPPGMGPPGLGPVDMPRAATDDMQIKNLQHQMQLMQAQMQDYQTIKTQLLQEQRQAQEWREKWNFQDLKLNLMVDMLVLRVLELEQPGVYAAGGGAAGQPQGR*
</t>
  </si>
  <si>
    <t>C_520029</t>
  </si>
  <si>
    <t xml:space="preserve">MAASALQGHRYVELKPVTEGDGWDAEALLKAISPTTLPPGDNEALEKAELKRRGWRDPRGLFGYSKDSPYKDLYIYFDAADRSSPVNVAASKAHECGQRRFTEAFRCYGLDGKQGVIDWEVIRGPCVLLRGEPPKMTSFTTGKLEQMDFPYHPLITPQELEFTIVPLAQPSIHAMQKHATYHKMRMLMHVHTCTHADMQVDTLRFFQNRDAHKVALKRDATRSMMDIPRNHPMWGTAPPGAAPTPGPGGKGGAAMSAAEMGAAMSAAMRAAMDAAQGGAKGAAQGAAMGAAMGAAMRAAMGAAPGISGGSAGAAPGVSGGGAGVCKSVWYCGLDCQRRDFPSHKKECKALAAAAAVAAAAEAAAAKET*
</t>
  </si>
  <si>
    <t>C_520030</t>
  </si>
  <si>
    <t xml:space="preserve">MQQQQATQPSTSVSNRLGLQLLTIAACISWMSASSWAILVNKHIMVNLKFAYPCTIAWMGLATTTLASLTALHAARLLPRHLRMELGFAPQPGSSSSSSSSSSGSSSSSSGALAGLSALSAGVGVGSGAGGGGWGLLGVGRGVSGRYYLTRVLPTGFFMALTFTTGNMGYLYLTVAFVQMLKAFCPVVTMLLLFAARLEAPSGRLCGAVGLIAAGVALASYGELNLSLFGLCAMLVSVVAESVRLVLTQYLMAAGAAPLHPLEGLFFISSACTAVLAGQWPRLAAGGHWALLRLHPGSFAAAACCGFLVNMLAITVIKLASSLTLKVLGTVKDAALVTIGIVFLKEHVSSLQLVGYSISMVGFAAYNAIKAQQQQQQXXXXXXXXXXXXXXXXXXXXXXXXXXXXXXXXXXXXXXXXXXXXXXXXXXXXXXXXXXXXXXXXXXXXXXXXXXXXXXXXXXXXXXXXXXXXXXXXXXXXXXXXXXXXXXXXXXXXXXXXXGEVMVAGLVGGGGKGSGLLLPLYHGDVKGR*
</t>
  </si>
  <si>
    <t>C_520031</t>
  </si>
  <si>
    <t xml:space="preserve">MPGQNVSWLEDRKLERSEHRSTDSLPASLRSNVFLTTTPNPYANHALASLAPHLGKGKAGRAPWNIRAD*
</t>
  </si>
  <si>
    <t>C_520032</t>
  </si>
  <si>
    <t xml:space="preserve">MAMMLDRLVFPENSGRAIPLSDVLSALERSQVLEHLSGAILRLAASLPPGLRGTGDPNAAWDRCTGAADLGAAADAEFDWACLSRAIKGLSGVLQLLILCRAEELDALVPAPHPAVRERIPETVHFATQVRPLMSGRSVQLFSVMALQSACLGALAAAAAGRAASATTTTTAPSKKAPASAPVVPGAHPLRLDADPMPAAGTAFEGFGASIVWAAVAVFHVTSWGCAQLPVAQPPLDYRPAWSAVSPAAPAAAAAAAAAAAEATAAAAAITLCKGSTVTERSSSSSGSCSSGSSRPPLGGPAKGGASAGVVVPFRALPVFDLVRAAWRDLSRPDGNGNIIDRHGVVRMATVLMVRLLMELRPRQAAARLPGLWREVVLPSIAHDISACSILAGELLRLQVHAPPPPPPPPPQQQQQQQQQQGGASAAGASPPPAAAAAGAALAASSYSCYSLRCALDAGLLPALERFLRNGRAWAAPDGSSGSASGPAGSNGTPKLTVRSASQLLNRINIVLRYSGLWPAALAYAPPAQVVGLVVTLMAAARRLAALPPMPQELSMAGAMSMYMRGGTSLSILHEQLAALLEQALDLAQAAEGAGAAAAEGAAPEGAAAEGAGGAAAGAARAPESGGAGAPSSPSRSRSRCGYLRLNNALEAPRPAPMQWEWLLTAGNTSGSEAAAAAGQRDWLFSFAVQQWLPLLMARISEILLPLDVGMRKVEVPPLPPRAVHLAVLLLRLCAGLLTAAARAAAAEAAEAGAAPRPLPPGGASGRSTSAGTGTGTGHRAEGVRVSVAVRASWREAAYELTHGWQLQQLVDYVATHTQLWADDSSSSGGGGSSSSSGGGDGGGGSSCGSSGGGGDQHGEAEGADGDEAEGGGGGGSLESCVLDALEAVWAHRPEWVVQMLSIRLAAATVDYRTPAGGRATAGGAAAATAGGQAAARAGAASKAGVLMPLRQLAAAHGRAELVLVIDEGVAAVSPAAIEKSPTLPPAPTLNCKHQLLRWVLRRRCGDAAQGGSGGGNGCCLPHAWRLLSPYEVQQRLVTTLATAAAAAVAPAAATSAGAASGTGGADAGSMGSAASAGSAAAAVSAVLCANPDCSSLDGPSALVPPGGGKTCSRCRAARYCCGLCQLQHWREGGHDTSCPGLRG*
</t>
  </si>
  <si>
    <t>C_520033</t>
  </si>
  <si>
    <t xml:space="preserve">MQLQQRLPSGGAARSARASRRTVSVQATVAPPAPTSGKKLFQYDGALSEVDPEISALITKEKSRQVRGLELIASENFTSKAVMQALGSCMTNKYSEGRPNARYYGGNEYIDQVELLCEKRALELFGLDPAEWGVNVQPLSGSPANFAVYTALLQPHDRIMGLDLPHGGHLTHGFMTAKRRVSATSIFFESMPYRLNEATGTIDYETLEKTATLFRPKLIIAGERY*
</t>
  </si>
  <si>
    <t>C_520034</t>
  </si>
  <si>
    <t xml:space="preserve">MVPLGIGVLAAAGYVCYKIVTILRAGGGGGFGGASKPRVDIEMGVKGGKKAGKPTVTAEATSGGGNVFNPLFAWRKKKDAGAVAGGASGPNGVASGRGAAGAGGAAGRAQRPARRPVDSDSEKGSDASGSESGSEPEESGATQDALLRKVRAGPGTSTTPPKRPGAPAAPATGRGRGAAPPSTAGXXXXXXXXXXXXXXXXXXXXXXXXXXXXXXXXXXXXXXXXXXXXXXXXXXXXXXXXXXXXXXXXXXXXXXXXXXXXXXXXXXXXXXXXXXXXXXXXXXXXXXXXXXXXXXXXXXXXXGSSGRGPRPWRRGGGPRRRAPGGGQLRE*
</t>
  </si>
  <si>
    <t>C_520035</t>
  </si>
  <si>
    <t xml:space="preserve">MLLQSQPLLPSGAADTAARTGAAAQAAAAATVVWEPPPLASPAAAAGCDAACSCIAADGSAIATAPNPTTIGGGGCVRFTAAAAAPAEDAAAADAGTAALQALLLRHRQERHQHQQQHQQQRRGAADHPLDAAAAAAAATAATATAASATASSIPAAAAPQQSKTAAAAVVFACSEPSQSSSLPSSRSRPLATAAAAAAAVPLLRGGQLVGAVLVLTCCGSSSSTCGSSSRIGAVPGTRNCAIVSLPPPAQAKLLLQPQQQLLPLQPPPPHQQQHQQQLLAALRAAEPQLRSLGQAVSLALAPHLSELRHLAAAVRPMYDSSTTTGGGGTAVAGGVGGGSGARGDSGAATTLGSLTSAAAAALSEHVRRRFLLQSTAAAGMYGSIADGGVYGSTCSGDGGGGGGGLGVEDCAALLQDVSQPSRDVCLIMAAAAAAAAAAAAAAADESAAAVGDGAVGGDDAVGEYARATAAASTSPESDGVQSLVLVGVRFGNLLPPLPLPPLPPPLPLTLKAATPALAPAPAVTLAFYVCFSHRLPAALVAGVRRGCQTLLDQVLAPALAAALRQQPGGGSGGGGGGGTAAAAELAAMRDGVPGTFAIQYQTTTTSAVAAAPATAAAAAAAAAAAAAAAGAAAETALVVAAAGDVAALQLVSKLGEGGGGQVFLGRMGARGLRVAVKVMELPESFNAMGLIEFDPRAAVAAMMAASPAATAAAAAAATAVGAFGGAASPGGGSSGGGGGGASSGPAVAQQRVHEAMVAAAAAVVATDAVAAASAAVAAGAPPQGGYGVEAADVEAAAAVGRALVAAEAARQQMRARRQLLRSATELAMLVRACSLV*
</t>
  </si>
  <si>
    <t>C_520036</t>
  </si>
  <si>
    <t xml:space="preserve">MAQLLLGTFQSASGSRDKSGSRSNGTDGGAAAVADDDDDGEPITVVATGPLSNVAHVLRKHGRASADRIREVWWMGGAVDPAAVGEVWGWPSVPLVVVPLDATNAVPVTPDLIYRFGRQSRYRYSVLAGTVWSRVVTWVYDRPDEPYYAWDTLTAACVLQPDLCDKLYDVQSYVVVAGASQGRTVPLAPSPEAAAAAAGGGEKGSCVAAAPDVETGMAGRTGVKDGEEGVQSAVEAARMLAEHGRGFAV*
</t>
  </si>
  <si>
    <t>C_520037</t>
  </si>
  <si>
    <t xml:space="preserve">MGSLVRAAPSGEVVEMAAPRGPCRCDGGGGGDGGGSSSSRVPQHPAARAARAGIQLMSLEGLGGGGGGGWRRSVAAATHDSSREVCGCSSSCGEGGALCGGGGGGGGGIGGAAEVGRGGSCSWCGGIGGGGAAAATATPDDGAVSPRRRAPQVGTDAVEEEEPTAKPPPRLPWGLLLKPDPGAAVASAPPPLPRPLAPQAQPPQPAVKLEREQQAGRKEEAGEPAPAAKRPCVRAAPGQAAAAAAAAAFPRSGPASPAPTAAASAAAPAGAAVPGVSSEPPPLPLLRSCASAPAAATTGSGHGDAGYLLGPPPPLACGRQAPAVPPPAKQQGWPPAPPPLPPSQTLSYTHHAFPTAPAATSSASALAAAGLASPPTPCYPLPHHVFHQQQQQQQQQQYYYSAAPPAQASPPEPTAGLSCACADCLAAAAATSASQPPRLPPSFAVGPIGPGLHLFNPPPAALPSGPGASVASGAGAYPPAHSYYCYQPYQPQLQPQLQPPLQPPHASVVLSPALAQQHWQQQRRRPHGRGRGGCRGGYGGGGGKGRGGGSAAAVPVACGPKHVSASSTRRRPPGQHSIPVPFGCCCGGGGRGGGGYNHGGGGGTRQPAAAAAPTDRGGGAATRNCGAGATRPCGALPHRAHGVAGSSTANSSASSASSTAALGCGRWC*
</t>
  </si>
  <si>
    <t>C_520038</t>
  </si>
  <si>
    <t xml:space="preserve">MSGRGGSASGGAGGGGLGGLGGGVSRLGGSGFWALAAGYLFAYFNAKSIEERKARIERVNKQLKNFYGPLLATITASRSAFRAMVRQHSPDGTKPPXXXXXXXXXXXXXXXXXXXXXXXXXXXXXXXLQPLNERAAKVVTEHIDLLDAPGLEPALLQLVAATWKNGDFSAYSVIKYPDHLADSLTREFNIIKRRQAALLGEGSRRAKAAHIHTLTHSPPAPGPGPSHQQPAGPDGAGAATAASGATSKSGSGTRMESAEVESGGGVALSGTEGRQVEQGIH*
</t>
  </si>
  <si>
    <t>C_520039</t>
  </si>
  <si>
    <t xml:space="preserve">MLIPKKNRREVYKYLFKEGVLQAEKDFNLKEHPEIPGVPNLQVIKLMQSFKSQELVTERFSWRHYYWFLTNKGIDYLREYLNLPSEIVPATLKKSNRPLERGPPMRGGDRGDRPPRREGGFGGPREGGREGYRGAPREGGGFGRGADKAGAPGAYQPQFGGSGGFGRGGAAPQ*
</t>
  </si>
  <si>
    <t>C_520040</t>
  </si>
  <si>
    <t xml:space="preserve">MKMQQLCPSPKMNCPRHARLAVARVQRVQQRTGIAILSRSVVANAAAGIASVSQNGGSNGNGAHATLTPVTPIAAPAAPAPAPAAPAPGVLPPAAAFNAIVAAGAAKAAMPAWKTFLMGIMAGCYISFGGFMAVTAATMCAGLGATNPILTRLVMGALFPFGLLITLVCGAELYTGNTALVTAAVAEGKATPKDLAKNWFWSYAGNAVGSLLMVGLVAATGLLATSPVAANMAVAKSALPFGQALVRGLLCNWLVCSAVWMAAAATSLPGKALAAYLPVMAFITLGLEHSVANMFFCSLGIVQGAPVSWGAFLTNNLLPVTLGNTLAGVLCMAAAYCACFGAAGNKPAATAAPAAAK*
</t>
  </si>
  <si>
    <t>C_520041</t>
  </si>
  <si>
    <t xml:space="preserve">MTVAEQPVALVPSGKVQAPDAIVSQAVELGAPYEPPLSPEDADWSQHVLPSAVDKRDQDTPDNWVRRDPRILRLTGRHPLNCEPPMSVLMQYGFITPPAVHFVRNHGAAPRIRWDEHRIEINGLVNKPLTLTMDELVALPSVTFPVTLVCAGNRRKEENMLKKSIGFNWGPCATSTTYWTGVRLRDLLQHAGIKTPAEGARFVCFRGPKGELPRGEDGSYGTSLTYAKAMDPASDVIIAYKQNHRWLTPDHGFPVRIIIPGFIGGRMVKWLSEITVMDTESQNFYHFMDNRVLPSHVDEELAKKEGWWYKPEFIINDLNINSAMARPWHDELVPLDANRPYTIKGYAYAGGGRKIIRCEVSLDDGKTWRLGDIQRFEEPNEYGKHWCWVHWTLEVNTFDFLSAKEVLCRAWDETMNTQPAVITWNLMGMMNNCYFRIKIHPEVDPATGVMGLRFQHPAPVELGDKGNMGWREEDNLVAQAVAAARDGGGAAAAPPPPPPAALLANGGPKQYTLEEVAEHASEESCWFVHEGRVYDATPYLNDQPGGAESILITAGADATDEFNAIHSSKAKAMLAQYYIGDLVASKPATANGTATANGNGTATANGTAAAAPPADPLVVLTGRAKVKLPLVERIELNRNTRIFRFGLPSPEHRIGLPVGKHVFVYAQVGGENVMRAYTPISGDEEKGRLDMLIKVYFKGEHASYPEGGKMSQHFDSLAIGDCLEFKGPLGHFVYNGRGSYTLNGKVTKHASHMSFVAGGTGITPCYAVIKAALRDPEDNTKLALLFANTHEDDILLREELDELANNHPERFRLWYTVSQPKDAATWKYDVGRVSKDMFTEHLFASTGEDCLSLMCGPHGMIEHCCVPFLEAMGYSKDRQIQF
</t>
  </si>
  <si>
    <t>C_520042</t>
  </si>
  <si>
    <t xml:space="preserve">MYCAEYSPTLANFTSQWAISMQRRDSLDAAWRLHTCNATVIGAPCNQPPLGGQTPSQVKIVFVRRNASAGPLRTWKGGVPTSIKVRLDYGASVQVDRGWRKKNQAWPGHGWHAKWTVATLPYNETGGEAVWDLQTADEVTDAILYPEVCVICTFPDGSTDYCQCDRRNGATNYLSVETIVQDSITPAMRAAAIALSVFSPLFLIFYATADTLYFRNTGKSLRIGHI*
</t>
  </si>
  <si>
    <t>C_520043</t>
  </si>
  <si>
    <t xml:space="preserve">MGAIGLVLRG*
</t>
  </si>
  <si>
    <t>C_520044</t>
  </si>
  <si>
    <t xml:space="preserve">MESQGILVANRKSLLERPQLLEIVHELIERFDGHLKAEQFYSVIANMRGESPEAVADTLLQAPGLQGLQGPTVANVYNRGAGDKAEHHFYAATICVRKKQLYGAVKALQKLGGSGVLVQPMTYIFDEEPERWGQLLAKLGLDPADVNIGGSSNGNGKHYTVVAAFE*
</t>
  </si>
  <si>
    <t>C_520045</t>
  </si>
  <si>
    <t xml:space="preserve">MQMLGRQIGQAVPTKGRRLVAVPPTKRGHGARSLVVVASLTRRPEDEAMGGKLLMNSMEDEAASAGAAAAAACSLGGRLRLRLRLRLHTATDAAAAAALPAEAGVAGGGGGS*
</t>
  </si>
  <si>
    <t>C_520046</t>
  </si>
  <si>
    <t xml:space="preserve">MGLYAALSQQQQQAAAYGASPANSYGAMAPFTTHLHPAYYARPQDAGQAAAAAAAAAAAAGAYGYAQPTASYGSSFGHPASSYGGAPSSILDFSSSLAAAYRPVAMPAMPAASALAAAAAVAAAAGAMPQTSQSVGMTGAVAAGGGANGAVSSLGGGAAGMMGEEYADDGTTRAVKRPRLVWTPQLHRKFESAVIKLGEDKAVPKTIMQEMNIDGLTRENVASHLQKYRMIKRRDVTGTSSDGGRDSGTTAAPTSAGTAAAAQRQAQQQQQRPSDGATAADGTAGCSPAAVSSPAVAAAAPPSTAAAAATPSAPHSAHKPSTHGQGSSGSGGSGCGGSGSGSGGHGSGSSARAGSKRSEPEPPSRPTPQRAVAVTEAALASSAHPAGSSGSGRNSAGGSAAAATAAAAGNGVAVMA*
</t>
  </si>
  <si>
    <t>C_520047</t>
  </si>
  <si>
    <t xml:space="preserve">MTNLFNCSSNNKHSGCASDSDWDSDSDAERSGAGRAVRRRRAAPCAGAGGGGGGGGGYTCCCCGASGGACAPGLHGALTTLQSQQPPAAAHDHHQNQQQQAPPALPPALRQKPKSRLCEQVQAMVSESLTAALRLHGLQQQQQQQQSPAFNAGRGSGCGANDSGGGGAGGGGALAFGAVYSTGTAMGMAGVKAVAAGGQGWGREAAPRQRSIGLTRKRLLQ*
</t>
  </si>
  <si>
    <t>C_520048</t>
  </si>
  <si>
    <t xml:space="preserve">MVEHGAVSLEEATRFKGKLHLYKDAKRRLLQRWYLDCSVAVTVEACKEGWPDELLDILPAAFDFLQQHGLINFGVCKAPEAAPAPEPADAGSKDVEMAGGEKEGTAAAGAVKTEAEAGEKQADEAQAAAAAEGAKGEEAEGVSAKPPGKADIVKRLYDVLRTADFETMTEKKIRAQLESDLGVEPGFMNKYKALVRKHVMHVVDNLDRRDSLEPLPASDDEEGGEEGAQEQEADKGGKRGGQAAKQAAGRKGEAGGKGRGGKEKEEEEAEPQGPPHVVVVGGGLAGLAAANVLLRNGLRVTLWXXXXXXXXXXXXXXXXXXXXXXXXXXXXXXXXXXXXXXXXXXXXXXXXXXXXXXXXXXXXXXXXXXXXXXXXXXXGIRPAPLPAAAAAVRPRLLVAAAAPAAEATGAEAAEGEGGKGGPAVQEVPADVADEAECLLLELLAHLRAHIDSPDHQRLHQAGKGGGSSGSSGASTAAGSSAGEGEDGHLGAPPSLGAELEAALARLLGPAAAAVKVAPKAAPAANGGGASGAAAAVKAEGGAAVRKGEKRSAPEAPEEAEEKEAKRGRADDGAARHTGGAEGESKAAEAGEGDEEEKEQVKEKDEAQAAGAVGADVKMEEVAATGATEVKQEQEKRPELEPESVPKLEPEPKLEAGSEPAVKEEQQQQQQKQGGENKEVEVAATEVPKGRQVRKEVLAALRSHLLPLLELGLGAPL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AAATAPDADPVLHPPDGPPRCGYCRSYCRCSCRCYRDCCHCHDCRYCRYCRYCCHCGRSCCHYRR*
</t>
  </si>
  <si>
    <t>C_520049</t>
  </si>
  <si>
    <t xml:space="preserve">MLSTRTRASAAPASRRSRSTVVSVRAYVADAPANVLEARAWIAAWKARSGAAPAAAAAKADVPANVIEARQWIAAWKARQAPAAAPAAPAPAAAAAKADVPANVIEARQWIAAWKAGQAPAAAPAASAPAAAAPAPAAHQPAPAKAAPAPVAAAAPKPVVSADGTITFSAQMLASIKADELLKKLHKH*
</t>
  </si>
  <si>
    <t>C_520050</t>
  </si>
  <si>
    <t xml:space="preserve">MARGADVKPFKADSDELPWHAIATEDEVVADLGSSVENGLSDSEAQRRLQLFGPNKLTEVEKISFWRRLWNQLNNMIIGLLFAAAIVEGALESWAEFGLILGVIVINTALGLYQEGRAEKAADAIKVDSGLALLSPNATVLRDGQAAVLPAESLVPGDVVLLKSGDKVPADVRLLSAVNLQVQEAMLTGESVPVSKVLHPAPAQAGLGDRKCMCFSATNVVSGQGRGVVVATGDSAEIGQINKMVGTVESARNNLVHQLEVLGRWLVLLVLAIGLLAFLLALLHADQVALQGFKEAFESAVSIAVAIVPEGLPAMVTIVLAIGTTVMARNNAIIRQLPAVETLGSLNVICSDKTGTLTKNEMTVVALRTAATEYTVSGVGYEPIGEFAMLVPDAAATDKGAAVANGSGTRSQPLAGAQRTALQQLLKGTVLCNDSSLIKEGPXXXXXXXXXXXXXXXXXXXXXXXXXXXXXXXXXXXXXXXXXXXXXXXXXXXXXXXXXXXXDCCRCATARCVRLRVVDNDLSRTAALDPGFWKAQQAALSSRGLRVLALCRTVLPEDTDLSVLSPAWLLSGGVNPEAAAAAAAEGKPPPAPAAKLQLSMVLLVAILDPPREEAVRAVGVAHKAGITVKMITGDHALTAVAIGQMLGIVPRAQEMPAAADKAANEPPAKAAAGHGHGHDARRASSKAVPVITGPQVDAMDDAGLQAVVMGCNVFARASPENKLRIVRALQALGQTAAMTGDGVNDAPALKAADVGVAMGITGTDVSKEAAKMVLADDNFATIVAAVREGRRVWDNIRKILIFNLPVNLAQGFSVLWSYILSLDNVPLTALQVLLVNLITSVTLGLALAAEPPEPDIMERQPRRRGKRLVGKLLLWRCFFVCNVVVALVLGMFYWGGEDSSTPGGGYNLKQRRSEAFNVLVGAQIAYFVNCRFIKLSCFHPRVFFGNPIVYISIALVAGIMVFVTYVPGVNGFFHMTGSMDGIQWARVVVCTAIVFVLVEVEKALVDPLLMPILRPVLAWLEDHTPDFLSVKQSAKSLKGGCVRCTRGCVPKGKSEQEQPKSPQPRGRSLSSGKPAPSAAGLSPIYSGVVLGGSGTAAAAAMAAPPLGGRGAAEPAAPQAGAGAVAATVTPHGTGGDNC*
</t>
  </si>
  <si>
    <t>C_520051</t>
  </si>
  <si>
    <t xml:space="preserve">MRGRWAVSSTRTWTGWAASAAGRPPWWAACRSSCSSRASSRSYSSRCIPRSSPRAASGLVAAILFYRPLSDSQQPSSAGLRRARRISGLVMLAKEPKLGSVAHCLFVHFPGRRYKVEAIAGDYSC*
</t>
  </si>
  <si>
    <t>C_520052</t>
  </si>
  <si>
    <t xml:space="preserve">MAALSAMGHGRVRLRGMSRTAAAQGGTEVAVAAANSGPRAAAAETAKADPDPDEVPPTQADGVAARSDPRPAGVRS
</t>
  </si>
  <si>
    <t>C_520053</t>
  </si>
  <si>
    <t xml:space="preserve">MCLTAIDSLARGVDAEAAAMLLRLYFGNPRLAVRINPRPNVVVVDRGEEDEVVQQQRGQEGKTEGWGLVPSFARLAPGERPDFYRMFNARDDGLVSKPVFSRLLPFRRCVVLLDGFYEWHTEAPGRKQPYHLSAAPPDSPGGAMFLAGLYDVYEDGGGGEPMPTCTIITTDSSKPISWLHDRMPVILTTQEEVAAWLGDGELPVPTHTSTAPADCLGAGTSSTAHLAGHGRKEGKEEGKEEGWEDEAAVKLEAEASGLGQGAGEGIAHSATETDAAAAERPAKRAKRMDASDGAGGDDGVVTPEMSKPGYDKPDAAKDMRSRKGAIGSFFKPQQHQQQHQQQHQQQHQQQPRQPQAAPPAAGVAAAPADTRAAPASAPAPAATAAGVKQEPAEAHAAAEEEQGEAGGAAPEHTAATATAAEARPDGVQPEREEPQRAAWALGEAESSDVVVVSDDEGHGAVRRTFA*
</t>
  </si>
  <si>
    <t>C_520054</t>
  </si>
  <si>
    <t xml:space="preserve">MTPGWPSSNRNVHHARCPSTLSHTFSLPNTHATFGNIVEIILSIAALLNGLYGVVAASLLGSILSNLLLVMGDYACYLGFQLYTHTDLFEDNGGHEEIGSDGLPADAEEPMLSLVASVGLLTVITLVVAVASEFLTSSLEEFSKTSGLGEAFLGTIVLPIAGNACEHMTAVIVATKNKMDLSMGVAVGSSIQVALFAVPFAVVVGWATGHPFTLFFDPFSALALMLSVAQANFVTAGATSHWLLGVQLIALYVLISIAYFFK*
</t>
  </si>
  <si>
    <t>C_520055</t>
  </si>
  <si>
    <t xml:space="preserve">MSTLDSASTSAATIVGSDCYICMQEGTPSRPLLTPCDCKGRPVHRDCLARWQLHQSGKSEETTCRFCYKALPDWRPTLLGDDNSSSDITGPRPLLAKVIFNNQVHILPILPGPEGKAEFKRRVNELFGLTNRMFDVNFEVKVKEDKYSLQGLSAYEAATRCAVMSARRPSDPQEHGQQQEHGGSAQQVDGAASASAAAGSPNAAVPV*
</t>
  </si>
  <si>
    <t>C_520056</t>
  </si>
  <si>
    <t xml:space="preserve">MDAVLGQLLASGMDKDKAAPALERCAPHVLYVMGVPTRATAGGGGTGGATAGGDGGVTSGPEAGGGGGGGGGGGGVLSLHRFLQQVGEAAGGAKAVGRRLGVLNFTEASSGTGSCGSGSAASSSSSTSGGGTGSSSSSGSSSRLYTARVTAFEKDTGALRISYDPGQESRLAAWQTHGAAGGASYVDYGLTHLALCHARLLPRWQPQQGEQQQQGEQQGEQEGEERGEEGEEWSAEALLAATADRPELRGPFRGCLRAAPEDWQPLLPELLRHARQEQQQEEEEGDEEAAAVASPTAEAGHGGDGAAAETAAAAAEPAAAPAMSTRTATAAASAQDAPMPEAMFDLTLTSPPPLLAAAAAVAADAGAGTGASADAAVAAAKGIDGGGDDSVVAAAPDDQGAVRQPPLAGVSEGQGLQAAAAAAGAGAAGADAGGRSRGVAPAAEGICEGGGGGGGGGSTQGGGVGGDGSSGAVGMEVDAPSMTEAVAAEAAVAEAAQPPAAAVAAAGDGMDVDVAPAPSGDGAAATAAPLAAATATAAATAEEEVGDEGWRFGLHLCAAVEALDTAFQRCMEAQPQPHAAAATAATAAAGEDGCSSSSSRQLAEQRLALLFGAALMDGAQVREVLQQLAGAAEAGQ*
</t>
  </si>
  <si>
    <t>C_520057</t>
  </si>
  <si>
    <t xml:space="preserve">MGGGAGPGAGVGAGIGAGGAGGAGGGGGGGGGDGGGQGVQHGNRGLLHNQDSWGGSSGEMPLAVPTGGRSGSWHPLQPQQGQPQPQLLQPSATLLRQQPLHSQPLQYQQTPYQQPYPQPYQTQQGQQYTVPATARGGGGGACTAPTRPALSGSHSVVGGGGGGGSGARKRGSADGDGGTSCGRPDESPQPYSTPQLPPGPQPKQQQQQPWLRQAPPDACAPYPHQPPYPSHTAPPYQKSNAPAAQQQRPQDGPDAAAAAGGGPHMPQHLQRTSPLPVPGVPAGVPEVGMRGALGPPQQYPQQQQHPQQQPALGPYLPPAPQHQQYSQQQQQQQQQQQQQQQQQQQQESAAPAESGAVWAPAQPPYEQQQPQPQVLPLQPLPPQQQHHLQQQAMQGPQPHSYQAQAQPQQQAQQQQQQQQQPAGGVLGATGGMDGGGGGGGGGGGGGGGGGGGGGGGGGGGGGGGSTDTEPGRALPPAHAYSSGAPAPAAGVAAESAAVPSAATAGAAAAAMAAAGAAAAATAGATAGVTAAGGGLDFGSYINPGGPGAAGDLHPGGGGGGGGGGLQSQRQSMCTAALEGFIDQELLALSPDVLDRFAESAATDLLPFVT*
</t>
  </si>
  <si>
    <t>C_520058</t>
  </si>
  <si>
    <t xml:space="preserve">MKRRKRGEESDEEDEEWGVGYAEEVDEHRANLLRRLDMRTAGTGLVNPWARAAGTAALSGSSIRCSRHCLRRRGRHACRHGTGRQRLLARATPAAAASAPTANWRRSRRR*
</t>
  </si>
  <si>
    <t>C_520059</t>
  </si>
  <si>
    <t xml:space="preserve">MYGCFDAESFDTLLKTSSYDERYRQTNLLSELGSSFDGINLIPSLASFASALPANLTVEPGLSKLALATQAYLALYGGVADVQYPVFSDSAPINTFKHAAANLVIVNGVPLGNGVSLYSTAIFSLVNGPLLLNLPPYSAYGEVFNVLGSRQGDNGGGSFLLVPHDWQAPEGLDIPQEFKLIRSPTQEGIILGRTSFNGTGAANWTLTWNFTRWGPNPRGDDVPDVVFPKGAGLAYPGTAAATLQAINTADPWAFWKVAGEVFRRNGQSSIPTPLVKELGKIGIYRDFGFVSYGLDVNTTDALAIAPILATRIAVAKYTFLGTPATNYWKLPVYNGAWGNDYVLAAAIIKGFWISNRLDDAAYYYNYLDSNGQPLVGNNTYELLLPKAPPATSGAFWSVQALDIDRWTLLYGPYPLNTALSSPVAGLYVRPDGSIPIRVQVASPPANTTAASRGWNWVPGYPGHFHLILRIYAGDASVLSDTYVPPPIVKLAAGSSGNSTTGGSSPAPSPAAGPSAGGASPSPAYGGRRAI*
</t>
  </si>
  <si>
    <t>C_520060</t>
  </si>
  <si>
    <t xml:space="preserve">MCGDGPIEFVFVVESLEDPAVPVLLQLAAAAPAVAGAAPAAAGAAAQAAVAAPPAAQPRCRRRVRIVVAGLATTCSQKAHKLDPHMTWRQWLNYLHRQLFVLDTYAGAHNRSTNHTLMALHSLLSWLLVLPSLAALATAMSRLWGLAAVAAAAALPPLLRLLLLMLGGGGPLAEQQQLLQPLLQPLQILAALALPPQLLLPLQS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YSLPAPPHPPPPPPPPPPPPRLHRRLRRRE*
</t>
  </si>
  <si>
    <t>C_520061</t>
  </si>
  <si>
    <t xml:space="preserve">MAMRTCNRPFSAAGTKASAAAPCRALRGASARRCHVSVYASSGSPKVLLTREEGKNDKLRAALTRKGYTCLELPLIAHTDGPDRLDSLTEAGFEVHRINTYNTTSVASVPEALLREALTADVVTYGSPSAVKAWVGLAGLEAANAKVNACIGSTSARACANAGITQHVYFPDAPGIEGWVEAVEKGCREAKLPLPVAAV*
</t>
  </si>
  <si>
    <t>C_520062</t>
  </si>
  <si>
    <t xml:space="preserve">MKVAAPTGSAREQPQPQHPHQALDCNSRHWLQQGQQHAAAADGYAADTAGPRHEHQQLRQPQTRQQEQQLPGSGGVLSPRRSAALPAAEHASSHFAAGGGCSSYSRGSGDGGPAGERGGFGGFGGFGGGGGGRGGGGGGGGRDPGQTTIPAMARVSSGVLSTAGGGPEGESGVPTAGARSASAALRQWPEQQHQQQQRQSFSVEQGGNWGQPQHQQRQQQLPQQSPQLQPHHQQRQQHAAPPHHPPQLQQPGGEGARSSYPAPHQQAQQPQHQQPQHQHQQQRPQQQPQQAPHGLAATRVRLSDDGGMLAEIEAHYSYHHTQHQQQQLQPHEYQGHQDRHHNNHNHNNNYKHNQHGGQEQHQWRHMHADAPPPPRVSGGGGAPLLSVHPGAGAAAAVAVAAALAAASLATAEAEAVEAVEEMPMDAGDAGSGGPSGHLLQPGILPGSAVAAAGPHGESAEAEAEPGRGGGRRGGRGGRGARGGGGGGGRGRGGGRAGTAAAAAAAVFGDLADHAAADRTIVGRGSRGGRGGRVGAGSSHRGGRGGCGGRGRSPVSQTADDALAAVAAVAGPDNGGGAAGGSLMAPPEAAAMAAAAASRIKAAEPRARVGQPASGGDLLTLMRCSQKQIRGGMRGGTVYTI*
</t>
  </si>
  <si>
    <t>C_520063</t>
  </si>
  <si>
    <t xml:space="preserve">MLGTSDWLLKRFLKFVLKRNVGKYLASELDLEQLSVKLDTGRLELKDLLLNCDALNRDLPLEGWHIKAGYVGAVTARLPLVALSAAQCSVCLHEVRITLAPGPAPAPAPVPDSPNGRGRSSGSGSGSTTGGGGGFAQDIVASGNISHNNNSSNGSAAAASSGGGGGGGGGGGGGGMGFLLAEDFGWTGQGAVAEGVRRIAGGLQSLLQSLRLEASDVLIRVELPHPHPHPHPCPHPHPHPHPHPHPGPGPGPGPHPGAHPHPHPHPHPNPGLGPGPHPGAHPHPGTAMGLCGEAAPRRVVAAALRLDLVEFGDLAAAAAAASAGSSATGGGSSATAASGASATRAGGSGGGDLASGAGGARKQQQQQQQQQHGNGKLPPAGAAAAAPAAAGGGSGGGGGGGGREIAKLIQLSVELRMLLPGGGGGGGAGVGAGGSGDVAAAGLPGRAGPAGYGEHGATEAAAAAAAQQQQQQQQQRTRIFADVELGALRLQLLPGHAVCLAAIQRALDRAGPAVAAPAGAAAVAAAVAGAVAAGAGGGGDDARSEGTGAETEVWASVHSTATAAGTAAAAASAWGRRSLIESLMLPDVTEDVVAHSLEPYMDFGFGFGHMGSGVGGGGGSGFPGSGSGYSDADGDGFHDAYSRFGSLASSLVSGVTSTGSNIMGYVASAAGGVAGGWMGGTAAGGAAAPPPPPPPSAAARAAAAAPPAPAAPPPLIVVRAHVAHTAVVLCYGPAPPPPPQQAAAAGAAGGLGRYTGKSSNAAGSGSGASSGRVGGGGGSSALSSSSSTPRSSFSSACGDAHGISTAPAAATATAAAAVPDLAAGGSMVLELTDLYGDLDLDPAYGAGTSGGGAGSNTLAVQAGQIHVYEQLPAACGSRYGISPLEWGRVPEALPQAPHRFRPSLPPAPSTAAAAAAAAAGSGIAGGGGGGSGAAASGAGILSPRAGARGSNSGSGSGLGGAGGRAGGAAGSQQQQPQPALQTWPVLLCVSAPGSGGGGGGGGGAHRSSGGGGSSTSGSSTSGSSTSGSSSGGRGXXXXXXXXXXXXXXXXXXPGPGLAAAPPPPDFAAPLAALTSQAAAAKAAAAAASAARGSGRQAPPHPKQPPAPLSRTTLSVSAPHICLLLALLPPQPPPALLPRAPGTPMFAALDIVAAAPMPAGHNPSHIPHSYQQQQHPQQQQLHQHQHQQQQQQQHSRPYADAGPPAGMYGQHGGGNYGGYGQAYGGLVHGHGYGYGYGQTPPYGQHQQHYPHPHSPYSAAGAAPYYGGYGGYANGLAAAAAAPPPTTTTWGAAHGAGPAVVGPGG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PALPTTTTAPTGPVDVPPGCGLFLSLMSDPGAPAPPPELAAEAAAQAAAHAGDRWSDPDGEGGAWEERSSFRSLAFHERCRRSAASFLHVRAPKALLHLSRRDLADLAALPPALTTQQQQQQQQQQQQQQQGGQPPAMDTHATAAQKQQRPPQQQSCVLAELCVTVQLQDDPPPPPPAPAPAAAAHPAADGSGTATASAAAATASAAAAAAAGLAAGGGVLGLGGSRVAMYELAEAGAAAAAVAGCMAAVAAAAAAXXXXXXXXXXXXXXXXXXXXXXXXXXXXXXXXXXXXXXXXXXXXXXXXXXXXXXXXXXXXXXXXXXXXXXXXXXXXXAHGLTLRGHLLLPSSPSAAAAEQPQQQGQQQQRGKLSGGATACVTDRAAGNASGANSGSTSGNAGAATTPPPGSCPPAICLLHVPRSAGAADRAPACIEYLGVEPAAAATASAAAAGAAAATAAATAGGGAVHSVLLQGLTVSTDYGYVSLDWATQLADMLRAAAAGSSSSSGGSGSSAGSSGNSINSSTMPAAVAPAAPPARLALNIVDLGLRHEPADYPQTQHQLQQQQGLQLQQQQQQAADAAAPAAHAGPKPPAPPAPASVCSFGGGGTFDTPPAAAAGGGPSPAAAFAAASAAAASAPRISPVALALIVEAVHFELPLPLPGSGPGSAAVGSSATNANMAAADTHASDGAAAASSTPSTAAAATTTSCHTLEVHSLTLHLAAADGRGPGWGAGRPRALREPLL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TSKRPRRVDVGALAEGRLAELINLVPLGGLELALAPAAAAGVTGWDGLGAVLARYWLTDIARNQAHKFITGLAPVNALVKVGSAVAALLAAPARHLIRRDQLAAAAAAAGYSRHGGYSHVAAGGATAAAARQLALAAAVRREGAKFASRLVKRAMAAGRRAAAGAVAGAGEGGQHEGEEAEVKEPEEEQEGASRRSGGIPIAGAGGARRHAPPPPYGGSSSSMPRTGSSSSYGGPGAADGSSSSYGAGASASAMQQGLLRAARSLNSASQQVVAAAAAATAGLQSGGLQRGVSGVARALSAAAVAATAPSPSSAASGSNSAVSAAGSVMQGLGVRGAFKSMRRAIKAQLQGVQVKQLEEGVTAVFAVGVVTAAEAAAGQR*
</t>
  </si>
  <si>
    <t>C_520064</t>
  </si>
  <si>
    <t xml:space="preserve">MHLWRDGLNYSTHTDTRLAASGSTWVESTGPPEQAGAGTRGWLCA*
</t>
  </si>
  <si>
    <t>C_520065</t>
  </si>
  <si>
    <t xml:space="preserve">MPRRLNLQQAGAAGSDAAAAFTRHMADRPQLAAAESVSTGTQAGSDPITADELANDSLLEGATAAWHRYLSAVTGAAPVLPLPAPRAAAAPVGPESGGSDMGGGGGVAADPLVGLEAELQPPVPGEKPLCLSFANGAGAAGKPWTSRVVLRVGDNSTSSLHDHGGTAGRDGGGADGASVCTGALELVCVCADLPPPDLPPGDGVEAAAGPALPRLPALMPVTDVRLRRDIPGDHMKGKPLLVWLSPDTGPAQRAALQGLAAARLALLAAVDSHHDLALSPLETDGALWLVGAVLQRTAPPPPPLLVALPPEAAAAAAATAAAAAATEATEAAEATEHADAAYADAAVAVAPAPQALRRELLPAKATGREEEAEEGEELEEEEEEELEEGEEEGEEAEEDAQEQEEQPGGAREGAGAAAADATHERMPVREPHVEPGPERVEAAAWAEAEAGAGAAGGGA*
</t>
  </si>
  <si>
    <t>C_520066</t>
  </si>
  <si>
    <t xml:space="preserve">MKLGGLDKRLLDRVERDTSNRPASRYAWVLDRHKLERDRAMSVDLKICRVAAPPGAAAVAAAAGLEAAGGEGGLSLTLLDTPGHPDYLRNTIAAITQVVAVNQLDVAYESEAAEARFNEACAVLPKMIRQRKESLVFVPVSGYTGDNLVKAAPARMPWYSGPTLLEAIAAAAATARPAAAAAAAAAAAPGGVAASELPLRLPILNVYKVGGIGTVPVGRVAGGSLRRGGAATLLPGPRSRGLPQQGQQQPQAAPQAAPQASAQVRGSSSSAASGGGTSGGASGRSAAATGAGGSWSPIPEPVTAMALPPPPPSPPPSPLQPSTAPAAAAAAPPPLSFEQLTAAAVEATEAALRHSREMYGDCRAGMGPELADWLAVPGCIQLVLSVWWRRRHPHHHQQQQQQQQQQQQQQQQQQQQQQPTRLQMPPTRLEMPPTPAGQHRARGGARGSRSSGAAGPGSSGHGDEAVPVAAPVAALPVTGAAAAAAGAAGAAGEGAAGVAGVAADVAAAVEGVDGEPPAVAMLLQPPGMPERCAPAVAAGVPGLEPPPSPFLTHATVAAAVAAVATAAGPAASGGGAGAAAVAAPLALTLRQREQSAAAVAAAAVADGSSRSTTTAIEVSSSSSGGGSFYSCSTPVGGGSSSYSPVASSCSATADGGGGFSTAAQPQQQQQQQQQQLGGTAAATAFGANSSSGGGSDGGSGGGSVGSDDGGGAGGAGAERHNVAAAAATAAGVVFAAAAAEQDQRRRARNSLSVVAAARVGATLMLLDPTASTTTTTTISSSSTGSSGSTAAATTASRRLCSAFPGAQIHPAAAVPGGGTTTTNAAAGPGACSATAGVAAAGGALPPLPLPQLPLAPPLSRELLLQPTCALLQPPPPPLQHELSTSDAANAAAAAVTSATGGGSDAGAGVSAVGGDGDAEASSGGGSGGGGGGGGGGAAFPLTLHGATPGRQPPPPPRACFLAMAPLALMPAGACGELTSLYGRMVHEQLRVMTAMAGAAGTAAGTAAAAAVGTAAGAAAAAVGSPLPCSDEGDCAGVAAAEAEVPETRQAAAAVETQQAAAAVEARRAAERALRPPPPPHPHPHPRQPLLLPPLQAPPPEPYCAADGSARCGRYDSGGPVTEAPSGPATESPPPPPPAATAATAPMGADGSSSRVTGGGSSISAAGSSSSSSPMLLGSHTCVPLPAWHETLACLSRFLLAQGIHGVLLHVMEAQQAALLQPQPPLPRLQLQAAASATDGAVLLPQQQQQQQQQLSPSATQRLIRLLRARVAEAERFAGSGGAGGRAGAGNGRGAGGGAGSEGETVAAEAAEAVAAPHHTATAATAAAGSDTAGGMEAALEAALAELASVATAGAFLPAAAVADMTDAAADADSVVDTAAAAAAATTAATTAINSGRPVVAVAATVAAAAAAAAAARRSCPSQR*
</t>
  </si>
  <si>
    <t>C_520067</t>
  </si>
  <si>
    <t xml:space="preserve">MVRADGVSSPADSASGGSPHNGTPAAGEAGGGPGPGGGNSGRYGAAAAYSEAGLMQAIEHAIAQAVVHNPGDAGHLQTLLNARTLCLAGELAAAQQLLNDALEDRGAAEALLGIASIGSGSGGAPRAGLTGLGGRLPGGTASGSSAGGGGAGGGDDGAEGGSASGASLGAGGAAGSGLSHSNFKLKDWQGVIVDVLVYSKHDTHRIRQKLSYAIRLSQQNLLARSTVVPLVLQQILDTSKNAIVLQASVRAFVLEFATPIFRSCTSCGARRLVRSKPVPPPNRFTCGHSSCVFPVRTCKPGGWDEHDDRVALFPQALLDVAQTAQGLQSGSGTGGVLGAGAMQRNSGWGSAAAAAGPAAAYGAAGAGLGLGPGVGGARGGVGPAPGLGPGLGPVAVAAGLPTGPGGRGGEYGGLVGDGAAAGSGLSAMPGVLRGGTYARKQRRLDELAEDELAAPQPSGSPGAGASGVDRTAYGGPGGPVPPAKRGPPAPATWQPQGAPVAGFAKRGPPPLPHTVLLPPAQHQQQQHPLHYGGLQPAAGADDEDEDAFIGPPPQSLRRLNPGLGAVAGVGATATAAAAAAAYARQGAPPSAQSPLRLHVTGRGMDLAHQLQQQQQQQEAEEDDDQFLGPPPHRATSAAAAGAGARQAAGGVSATQARGSGSGSGAVGGGAGDAAAALANALVGQRVITTLTVTTAGGVQRSMPVMLTQDEQGRLQLMQPEQGPDGPLPLQLDDGGGAADGGGAGAGGGAGAGGSRGAQAFNLERQLQLLLNSAAQERQQQQRQQQEQDRLRLQQERKLEQQDALVSAILHAAGCSVGGSGGGGGGGRTSGGASSGTASQPQLVRLGLGGGGGGAAAAAAAAGPLLEGRGSGTSQGGGPAGAGGGGGGGGRVLMPLQLGRAATGAAGMAGNAGEAVELGDPMDLGLGSEAGVSGGFVPPLVLDDDGGGGGGGGGGGGGGAAALSLAEAQDRGDVLLKQLDAIQQQQQLIAACHKSVRDTPAHLDLMRQRSLLLLHRHRIEQELQQLNQSQTLNQQQQQHQQQQQHQQHQQHVYQQQQQQQQQQLYQQHQQPPSPSLGQVARQQQQQQQRQRQPSSPATELGPEPLRFESLPSVPVAPLGSHRPGVVRLPNGQLAVPVSPPALAAAAAAAPPPQIVTLADGSRALLQQLTXXXXXXXXXXXXXXXXXXXXXXXXXXXXXXXXXXXXXXXXXXXXXXXXXXXXAGRGLLLLVLNGICTAT*
</t>
  </si>
  <si>
    <t>C_520068</t>
  </si>
  <si>
    <t xml:space="preserve">MTVLAQQCGASGRMPTLFWNHGGGPMPLLGDRSQASLTQYLKGVAARLPKPTAILAVSAHWEAEKVMVSTCPAPPMLFDYYGFPPEVGESFRTRAHLAIGRALAPLRDEGVLIVGSGMTFHNMGVLMGGMRGGGGRFKPSEAFDSWLTAACTEAVGSKRAELLTGWAKAPGGRESHPREEHFIPLLVAAGAAGEEPGRVDYSDWVMGTKISGFVFGTAP*
</t>
  </si>
  <si>
    <t>C_520069</t>
  </si>
  <si>
    <t xml:space="preserve">MEAKVLVLGLGGLAAEGETEQRWLRYASFRSALTGGLGGVHRRTHPLYLVLRACWQFEEEHGRPPAGAADAPAVRAAFDRLTAATPAAPPLPADLLEAFVIDGAAPSAAAAAGADVAAASAAAAGLEQDAAAAAAAAGSEQEEPQGELAPVCAVVGGVVANNVLRALSAANPPLRNFFFYSYLVRDGLGLEECFM*
</t>
  </si>
  <si>
    <t>C_520070</t>
  </si>
  <si>
    <t xml:space="preserve">MLNKALEFTWNGVRWMARIFTLGASDRINGGLKEATHTLLEVTLCTGDCITYEFSGSKGPECRPGQYTKNRKTYARLPQPMGFRTSGVKAAWLHEVYQQVAQKFAAEDYSLVNKNCSHFAGELFIALTEKMEEFEKRAARAAEAEAKRKAEAAEAKRKAEAEEASRKAAAEEAKREAEAAEAASRRQGLFVAGGLGAASVAATTVAAGVGGYGVGCAVVKATGITDEGTAQVAGGVAGGAVGAAVGTMAPAAVTVGCTVAAAAAQAAGMAGLHSALLAGSAALPVLAPALLVAGVAAGLISGACGGAKGAWASVHNRWW*
</t>
  </si>
  <si>
    <t>C_520071</t>
  </si>
  <si>
    <t xml:space="preserve">MYTTRASVLSRPIAARRNLCVRTMASKDNFTAETKIKIRLDASANGCSGMFWRSKPDMNASVSAPDWPRNGAVFLGWKSQEHPGWVKVDHEKGYWMPIEQHGKPVCHFDAK*
</t>
  </si>
  <si>
    <t>C_520072</t>
  </si>
  <si>
    <t xml:space="preserve">MAPAVTAELQAMRQQVSLLTALLQEQQRRDAELRQQLSSLLSAVAAGGAGPSSAALAAAAATAAAAAPPPVATGLATGDLTGRASDVATPVSLEATKSAAASATASAAPAPAAATASAAVTAAADALALDEQLAAELQSLMAAELGAAAASSGSSSSTPQLLDLDLDLDLGLQQELMQAMAAELAAAQAAAAVLQAAAVPVVAAAAPSAAVAEKGEAAASAGHADKHQARAASTSASAPASASAREAAAAPAVATAAAPEDAAGVSALLARIREVSSNIAALSQSAAASVGCGAAGGAAAADSTAQPRHTTGGNDNCRNRNRSNRRRHCRAVINANGFGHGSRRRRWPRRRRGVISCISIRSSLGPRPRHGRAVVRKSALELAAEAAPPSTPEELEALRIPPNFMFKGLPPLPSLEGPSPLQQAAKAAPPVEGKPPLAPPPVRRDIAAAGRRPGVMPSHR*
</t>
  </si>
  <si>
    <t>C_520073</t>
  </si>
  <si>
    <t xml:space="preserve">MDQSSPIRTYVLLLVDAHLPVLTASAGGGGGGGGLSALAAPRLRERLEDLMVTALEQQLGWA*
</t>
  </si>
  <si>
    <t>C_520074</t>
  </si>
  <si>
    <t xml:space="preserve">MRSFCGTQRAKRAPRSQFLFFYVQALGHHQHHQHSESPSATSLTGSLVRLDLSGQQPAEPHHPHQHHQQHQQPHRQQHQQPRQQPQPQRDSPQRDSPQAQSWPAARLLGEGPQGLDASPSAQAGSGGGGGGGGGVGQDSGGPNSGPASGGPGSKRLPPMLLQHGPMAAAALSDGGFGGGGGGGGGSAGDTPVPAHMRNDGGGGRQQYGERQAPPSQSQPLPARVAAGAAAAAAAFGAEGRREQCVGHPHPQQQHPHQQQGPGKTWTDDETRRVMEAARRLHKRQAWEMRCHGRPYGAGNGDDGDYLPPRTVSVAHLAPSDPETADAGSFVLYRTAPGSGREHAVVPPPPHPKPPPPGSAAAALMAAAAAAMAANPYNSSGPSSGPSTGRSVAPQSGRGAACADAVAAPAAHPPAYYAEEEEEQEEDQWIARPPHQQHQQHQQPGLYGRADAPRGPPSGAAGAYAPQQRQHHHHHQRPPQRQQHHHHQQAHQQPMPRQGSYGPPPQQQPAAEGRGEWVLRDRRPSQQPNPSPFRRDPYGEPPFQDVPSGGGGGGGGWDAAADGAEEEYPEEVVAESQPNLAPPLPRAASAAAVPDAYEAQRHSQERAGYCSANAARYANAGRQAAQRCPQQQQQQQQAYWPAAPPPAQQQQSHGPSRFQFRDPNGYSGYPCGDL*
</t>
  </si>
  <si>
    <t>C_5300001</t>
  </si>
  <si>
    <t xml:space="preserve">MFDTRVLLQRRHNSGGSGGGSKRSGGSRGDDDDDDDEDDDDEAGTAITLPFSKVIYVLEDVDAAGGAFLTDAACWFRHMELDTVSGLDPEGIKLRAALGLEAVDYFIQGYWVWGKLVEALADVGYDSNSLVSMPYDWRLAVPLLEERDGYYTRLRRTIEQLVELTGERVVVTSHSTTASNSTGSAGTGSSGSGGSSSSKAIAAIADTIKKLVGGGVDAAEFLNSDHVTRLDVSGFIALLREVGGPLVSANIAQWGALQLPAEEAAEAVRKRAAAASDRAAPAAAGSPAAQAATAADRRRGHRNCCGRECAGGQRRRRSGGGRTATAAGRWGRGGPAAAAHIDILGNDAVLRDVITVVAGRADELADIVVSDIDRIAAAVDWAALAA*
</t>
  </si>
  <si>
    <t>C_5300002</t>
  </si>
  <si>
    <t xml:space="preserve">AAGRRAAAGLAGAHAHTGGCGRRAGCGGGARSGEPVLVRRQVRGGGQLPLSGAACAEATAVAGRL*
</t>
  </si>
  <si>
    <t xml:space="preserve">MTLSCIHPAEWPNQEGYISCFPSRSDGKPVQVLLQPVDAATYGGSGISTSGTGSSSSAGAGAGNSNPTEAVLFFRDGFLLRSSWDYRGYSIQHWLSHPSLSGRGKQYSNLQFSLHFSRVATYYAYNTLLPLWLLTRWLLAKAGVADEFDRERLLTYRNLLAAQQATAAAATADAPPSALRVGVSVGIKLLENVGPVLPIPGPTAAAVLQKVLEAADQALVNADNVAALRDRAVAFMDLCVEYSGTLGSKGVYKRTVSRFTEHLEDILAFCTEYRSRGVVLKVLRGGSDRQRHEDLCAALGELTEEVVLVVGVDTNSQVDEAVKLLRRQAAYMDRSEAVAAQVCALGGVEAVAADPAKLSAVMTSLDSGQALTLTVVSQLIAAAAEAGPHQQIRQPDLRVFWRAQYGKEAEVPWVVFWSDFPHVMEIAAEQRAALQAAIATQEARKALQAALELDGNPARVSVYDLRMAFRGDSDLLEEVVGLLGAAAASALGGGGGLPAAGGSEGGGTSTAPADGAEAGAAAPQPAAASSTAATGGSAATAAAAASTAATAAASAAFRCQLPSKDPNYTGRDAEAEQLAGVLAAPGAQALLLVAPGGYGKSCLAVDVGWRLVAARRVPAGALWVDLREASSASEVTSRFLAAAGVDKEEQLMPRLQQAVAAAAAAGGEDGGGGGGDEGGGGAGAALLLVVDNAEDPLNCDGGRAKLNELLGKLLLLTTPGGGGGGGGSGAGAAKVLITTRPTQASAPLALPPSCSAAGVTLHTHVVGEMDPAAAAGLLSATCSDLTPEEVQRLCAACCYVPLVLRTAGEALAAGRTTVEELLQHAAAHGGGSGGAGGAGGAAGGGGEGGGGGDGGGAAAGNTRGQLALVLGCISRRQQQAIAQLSIFPSGFDDEAAGVVLYGGGGSGGGSSGGGAAAAAQQARPVLRLLYRAGLLSYNSARHQYVMHMAVRRAAGELAAAACPAWLRDAEARYGTHVAGCVSQYEQMYGRAAEWRVAMAMTRDAQTDITNMLKLGPVTSGALGRVVSSSTLDLLNALNMLRPLNALLGTAIEVLAAEQSSSSSSSSSSSNSSSSSSTGKAESATAPGSGGGAGEAAQQAAAKAAADAADAASALVGLLLLHAWSHYLLHQFAKGEKVARRALQAAERGLGKEHPTTLTVLFVLASCIKDQYRFEEAEPLLQRCLDTRESVLGQAHADVCSSLLYLAACIDTAGRPDDAEPLYARCLDLQGRVQGAEHPETLRTMFWLAYCYHKLDRDAEGEALATRCLEIQQRVLGPEHPDIESTKSVLSCCRS*
</t>
  </si>
  <si>
    <t>C_5310002</t>
  </si>
  <si>
    <t xml:space="preserve">RRRCCRRHCRRRRTVRRRRPPPTGPWCCPPPRRRRPRRRLPLRRRLRRRQRRQRLRCRRRRAQPLHLFRPRPRPRRRLHHRHLRHHLRRRPLRLLPPPAAAWASAAPPCPRPPRPRSARSPLTRCSPRAGPPTARRRARAAPPPAATPRPLPGSSCRSRPAPPAAAPVRPAPPARRQAARPRHRPRHPAPTPRLRPAAPPPPPAAWRGRPPPPPRRPARTPAPPPLRSGPASPHGLPIHPSPISPPRQPPHAPSATHPTRPAPSSLATRPPAHPCPDTPPLTTPRLAHPPRPRTQAPTHPAPLPTYRDTRWPPPPSPAAPLADSGTSAGARGQTRQPRPPSPAA
</t>
  </si>
  <si>
    <t>C_5320001</t>
  </si>
  <si>
    <t xml:space="preserve">MQPPPRCHRHRGEAAPGPHRRINSPGGWQKRQGQRELGGAAGSGSSNCNCNCGRAVPAVPAVPAVPAVPAAALGWRLRQGAPRPTQAQAIGRGAWPHAVLRRGGSCQCGGGELALAWMRSASRTDAAHPARAQRTRVAPWGARAHVLGACCKT*
</t>
  </si>
  <si>
    <t>C_5320002</t>
  </si>
  <si>
    <t xml:space="preserve">MLPKFAQMDAAHVAAVASLGATLMMARSPASAIAVLKEMEGKGPFSSLVMAVVVVKDVVVIISYAVNVELIRVMAIILLNLLVGPPLFRQALVRDKSDRDQ*
</t>
  </si>
  <si>
    <t>C_5330001</t>
  </si>
  <si>
    <t xml:space="preserve">MANWHPAARAYASQYVITPTVSAIFWPVLVSGLAAITCTTTCVGFTPAPTARLAMTATVHFHPPSPAVMTAAYAPAVMRSILTVRACRRDLSTPSVSQEIIATEEPNADPTLFPSGDGRDPSQVSVHPKPALEESPAMRTHMLNRNMFDFEMIPPDCCDSEPTEDLQCDICGKGEPPPNSLLICDRPAERPAHDGCDPYCLWPRVPQFSVYIRLNHLSTTPLVSPTIAVIAAGAS*
</t>
  </si>
  <si>
    <t>C_5340001</t>
  </si>
  <si>
    <t xml:space="preserve">MAAAEAPNPKLLRWLSTPAPAAPRSPLLRCFRRRHRHLRHPLRRMRTAAARQHARPRPRRVAATPPGARAPARPRHPTSRPRRQHQRQHQQQRQHQRQHQLQHQHQRQHQHQRQHQHQRQHQRQRQRRQALQRLRGRPRRQAASAKRLRREARMTASAQQLPCQQGLAKAASWQRVQPAPPPLPPAGIPPPALVLPRLPPCNCGTAAQDSPSSSTSRHGSASVCQVPTRGSWSSHSTPVATLTSGSASVRRSRQPFAAASTLAPNTTDSCTQRGAAGTTPAADGGRRYATREMSCTDTLAVTGSASSSASRASCPLASSAAACAADVALGSSAAAAAAMAPAPSAAAAAAAAGAPAPVRKALTVDKTAPSAQSGPSREPLDAVAAVASSSSSSATSRPPPPPPPPPSSWSSNKLLPSTEKNSASASPPAAPLAAPSMLASVAAAMLAAASAAAAAAAAASAAAAAELRCAAASSIMMASELAWILAPAADTVGAVYASPSAPAPPPPPPRPPAAPPPPPPPPACTPATDADEPTPARPVGAGDGRSSSGSSREATLASVTSRQPRHASASPSASMAHSTPACCGCRLTSSRDITAVSAIASGGSACPAAEEAAAWAACAGCAESGLSARYSIKPAPAAAAAAAAVAARSAVEASAADWSEAPARHHPDAMCAAATAAAAPGSGGGSAPADQYRKLTAASSALAPFDSRKRPGWSESASDAAPSRAYVMSNGSISICSATVRSISGSRSISWEERGLAAKAVSVVAAAAPPTAVWLTAPSSGCECCCDGGGGAAAPGGAACSLPASTRSTADADADADTSAAAAAAAVSAAAAASKAGPALGAAHAEAKAEARRTSAAALAVPTSAAAALEAAPSAAAGAAIAAKSRCTSAICSTQPVQIVPRTAYARTGTTAPARPRSGAAAAAASPAAAARSVRVTSPAEPGAAALSEADAPELPPAAASAASAARSAVVLHGVRRRCSSRCSRAMVDLGSATGRGRPLAASASSSSSVLPPSRPAAAAAAAGAPALPTRRRCHAAVPTASPCRPPPTAPAPAPASSS
</t>
  </si>
  <si>
    <t>C_5340002</t>
  </si>
  <si>
    <t xml:space="preserve">MECILAHSDVDLDAMTDAVAPAGAGAGGSAGVGASGSGSRAAAPAAGAAASTSGRAGAVGGGGSGAWGSSASWWYGTSRSGAAGGGGGSASASSAGRRRQPQHGGGSWPSLGALLSCATGAPLHAAGAGGGGGGMAGGMHGSVSTDSLDSDVGHWAMGGAASTGGGGAAGAVGGAGAGGVAGAEAWYSGPPVITVSQVPVRRELMPEAGGSSSCSASDDDDDEESWEASGSGAAASSPGHRRHHQHRHGHRHAVQEPGPRSTSRLEVHVRPLRMLHRPKCFAALGTALAIDMSASLEHHAMHAVAAFASRDARVLSKLQRTGCVVPGAQHISLRIDGFEVVMPVAEAEAAAAARHGAHDAPRAAARSSWSAAPDRLTAPVPGHVTIGLYGLHLSTLEALPPPTRAGSSVWSRRGSLSQMGELEAGAGAGAVGGGRQGEAVGTAAWQRRRVGSAGAPAAAAAAAGLEGGSTDEDEEADAASGLPRPVALPRSTIARLQRLLQRRLTPCSTTADLAALAAEAAAGGSSGASASDSAAAPGSAGDVTRTLRAAAAGLAAGADDGPGFHRGRRRGSRGGSGGGGRRRYRATSPPRPLHLSVDELERLFLYEHMRFAVQSVRVVYCLPAGVQGWARGAPPAAAGAAAPGPTSFTAGNGSAHAYSHHATPAHHNRSESMPPALAPQRQSQPPQPQAAAVEVSLLPSGLHLRGTLSRSRLEQDTSAPSLAVRLALGGLTNSRLHASKIAEVQRLFAAMAAPAAADGAASSAAAAEVGTAKAAADASKVSQSTQSTGPDEQPPAGTAIATASSSVDADVSALSAPPTPGPTSSGFSFGFGMRRPKRRSSLGGSGGGADGGGGSAAGGPGSAATAVSASGQQRRMTTDCAPAVGPEAGSPEPAALRRRSFSHEAMPRCARTPAALRGRFDRDAAEVSASASASAVDLVEAGSEQAAPPGAAAPPPPSQQHSQPLDGAVSQTAVGGAAAATTDTAFAARPRSSQEMLRLPLIERTVALQMLIEPFDITYALDGAASDADSSTDASSNNNSSSTCAGQGASPALIRLSTGGRCDVLYSQCGAASSLSLQLRRLQLRITPPAPAPNAAPTAPAAAPASGVLGTLLATPTSIWLSSLTADVSRTMGGGLSTCGAVSGLRLLGAPDQPGRFLLSNGARADDAAVSFRYWSAGAEPPPDPGAAAAVAAAHMASGWWRSPSFVRHGPGRTSSGGVTAAVVRKLQLSGGSGGSSGERRWSGQLRRGASRTSSGDASEPGCSPPSGGGVDLVVTDVALGLGLILWATRLGGSKPDNAPDPPPAAPPAAAAAPPPPAPAAEQRPPPAPFHVGLQLRNCAVLAVAPSRTPFAAASGSGHVACQALLSLDRVQFRMPPAPLPASAAPAAPFVLVAPPPAPPTNPPPMPPRPNEQQQQRQQQQQPEPSRPGAHYLDFYGPRPPEAMPSATVAAATSTTTPAAPVRHSPATQPAGSPFGVAGRHAQAAVGGPAGTAAPAASTGGPADARSRRQRSSSGANGACEVHVNGLMLYLADNPDSAFLSPVLQLPELTASYRPVPAPGARSPQLVATDAGYAAPATQPAQAAHAAASSAAGQALPPLAMALTAVMSRLEVSLQPQQAGVLCAMLAELAPQPTAPAAPTSSAEQTTVQPRRQPAPPSAATPAQPQPRSQPPPQEPPPHGVTPTPWGLPRLAVSLSVDCATALLGSDALSEEASVLYCRGVRLSYDCTGEDGEAEACLGWREVTLASVASRLDPLLLLPSPAPTGRAGVGSSASVAGVHAGGGGGGGGAAGGLGGGGGGAGADGDAYTAPTVSAAGAKIHASSLAIMMELAAAQRSSAAAAALAAAAAAAAAEAAANMAAATLASLGGGGRRASVPMDVPGGWTGATASALLSRGAAAASLAPMGSDVSGLGGPTPSSLGRRGGLAASGAAIPSRLLTGSGSLPRSGGGGGGGRAALYIEGAASGAAGGDADAEFFSVEGSSLLEDQEDGGGGGGGGGRDVAELDELLATAATASSGSLLGPLWADGAVLSTVNAFRTGAGAPAAAAAAAALGAGAIAAAAAXXXXXXXXXXXXXXXXXXXXXXXXXXXXXXXXXXXXXXXXXXXXXXXXXXXXXXXXXXXXXXXXXXXXXXXXXXXXXXXXXXXXXXXXXXXXXXXXXXXXXXXXXXXXXXXXXXXXXXXXXXXXXXXXXXXXXXXXXXXXXXXXXXXXXXXXXXXXXXXXXXXXXXXXXXXXXXXXXXXXXXXXXXXXXXXXXXXXXXXXXXXXXXXXXXXXXXXXXXXXXXXXXXXXXXXXXXXXXXXXXXXXXXXXXXXXXXXXXXXXXXXXXXXXXXXXXXXXDVDVCGLHLVVSTTQWHRLLDSSAACGRHWATADASKARARAWQQQQQQQQQQQHQHQTGNTAAPAPADEPSATSAAQAAADDANGHDALLALLLALPVTANVSVQDISLVAYAAAEAGPPAARSAKLAAAAGASGAAESTYRRPPSAAGVVPAAPRCVQLSVVLGASVEAAANGCLDRLTLALPEVSVATGVLWLDHDPRVGTWHTLAEPWRLVLLEGLSCAAVPQLHGGSRGSTSAGGGMPAGGSGGGALDAGRGPTAPRLPPLPLPLVLSLVLVLPLVLVLPLVLVLQLVLPLVLPLLLVLPLVLPPRP*
</t>
  </si>
  <si>
    <t>C_5350001</t>
  </si>
  <si>
    <t xml:space="preserve">MGRRRPRCCVVQCGGQRAAEARGLGRPCVGRPLAWMWGNVAVPNGYIAFGVVRMQPRSFRRRVK*
</t>
  </si>
  <si>
    <t>C_5350002</t>
  </si>
  <si>
    <t xml:space="preserve">MLYDDPPEYYDAPERYYLTADIEAPAAPEGFNTWRETEDMIQVFRPKVLYNYPPLNTSQGPQNFTFREYSMLDNPRTPAAVKTGQVLVVPEGEAPGNTTGFVQSCLHAANPVPQVLSIKPNLKQDELAKALEPIHVSAVSQRW*
</t>
  </si>
  <si>
    <t>C_5360001</t>
  </si>
  <si>
    <t xml:space="preserve">MSLWDGVRRRDAAEEAAGVKAKAAKQIADAAAAAADAAAADAAATGAPHIAPGAFSNEPPLYDVFLSHKRTDARDFARALWNLLVSNGYTVFLDFEFKQELGSLEEMVGRCTHFLFIMTDNVFKSEWCIKELVAAVKHNVNIVLMIKDGARWADVDGNPTCDFPPPHLLRTLPAEVQHVFSKKPVVHNDEYYRAFVEALFDKAELAAVRRDLAAEVAGLGRSLISGQQELRSGLGGEVAAAARLVWSWVTFGRS*
</t>
  </si>
  <si>
    <t>C_5370001</t>
  </si>
  <si>
    <t xml:space="preserve">TYGTNASSSPPPPSPTAVPTPAAAASLLPLLPPPPACRLRSRPNSSSPSSPPPFCFLRPPRSSLRPSSTASRTTLHVAPSPSRGSRAGPLTSPTLLRYHATASHPRNPATPQPGNPAASPHTPVPQAAPAEPHGRCLRPPHVLRLGVLRSEAAACGAPPPRPPLPPPPPPRPPPPLPPRPPPLSLPLLLPLPP
</t>
  </si>
  <si>
    <t>C_5370002</t>
  </si>
  <si>
    <t xml:space="preserve">MWDTVLVQSGEHFDAVQQEMMIHLAVQHHPNILPLLDYCCSEPGPPAGPPLPPAAAPPPSGTASAAGAAGHSPSSLYNAAFGDRGQPPQPQPQHPHYHSHATLHEPQPLQPKGAPWALATAHPHMTQPHPQAPARGLDGQRGMPSSGGGAAVEVAASCSRVACFLFPVFREGTLAAELERLAARGERLATADVLSLFIQLLLLLLSSLQLNPHAPHNTDGAGNAAHTRARLRAQVGVGLRVRDCVYGTVPP*
</t>
  </si>
  <si>
    <t>C_5370003</t>
  </si>
  <si>
    <t xml:space="preserve">MSLLPRIAAAARAAAAADSREGDGWRPSPEPPRTGRSDDRGGRRKQKGGGDDGEEELWPSREAVAGPDTPTGSSSDAIAAASRANGSSRASGGSSKPGADTAGLVAALRAAAAADRQTRMMGGGGAAAGTWAGSYFGRLRSLQAGGGGSSGSSDAAAAGVGTAVGDGGGGDEEALVPYVDLVLQRKRFTQRRCSIAALQLRNANRPGESSLEGVVLDYSNRWMRVALPADLAAGVQGSGWRLDLYANTIAHERARAAVKRYSQAAAESGSSNDKDKKDKNDRNGSSKAGDSSSSGTGDTGAATARQVVLVGDPRQLPPTVKSREAEGLGLGLPMFERLQDVCPIASLLPPSSPCILTPTLCS*
</t>
  </si>
  <si>
    <t>C_5370004</t>
  </si>
  <si>
    <t xml:space="preserve">MRAHTRAHTRAHSQAHSRAHTQAHSSAYKIHASRHGAGLETPGPTYPYSWRHSPVHAVPYTQSHTHLNETAGCAVSGTYAHTHTRHPLPPSRHLSLSHAATATGHHHRHRHRHRHRHRHRHRHRHRH
</t>
  </si>
  <si>
    <t>C_5380001</t>
  </si>
  <si>
    <t xml:space="preserve">MAAGRAGAGGSPAGAGASLYTHAHVVAESGRTWVSSARTGRFPLGQQERVPMRHQAGILSVHGARSKVVHQISCSRIRVPRQRHPQCSAGIVAGRCGSCPLLPHRQVGHGRSLTLRGAGTRPVGQGSGRVCGQHHAMQPIPGLACMPTFQSPPTTSTLSVARRSPGVSSCGGGHERRRSPGVSSCGGGHERRRSPGVSSCGGGHERRRSPGVSSCGGGHERRRSPGVSSCGGGHERRRSPGVSSCGGGHERRRSPGVSSCGGGHERRRSPGVSSCGGGHERRRSPGVTSWGGGHERRRSPGVSSCGGGHERRRSPGVSSCGGGHERRRSPGVTSWGGGHERRRSPGVFSCGGGHERRRSPGVSSCGGGHERRARPWASPWQVLAAKLAYHFSFLNPSPAQLKELTDLVDHFAARSMHAEDASLVSHGNPLLLPKRETACLPYKDGGVNHVDLPAFLSALQAKTFALLAQPGRQPWKTLTRALLTHVRPDSATTWAWVYSDAPAPAGLPAQLAAAVGHVRSAGVEQHPPQPATQPPAAPPQWRVSLDQLWVANAAGAVSYVHYTGRLLEPGPGVLPPAVDGAWQPACVLQHRKPRHLWTFEERAAYDAASPGDGTGGGVASGAVLPGAGGWGG
</t>
  </si>
  <si>
    <t>C_5390001</t>
  </si>
  <si>
    <t xml:space="preserve">MQGRQPAADGAAAGRPLTGAPLGSPGPGYETYNVGPYNDYIVAVEPSISGHVVTAADSTALGPDTAAMASFILYRISLMTYADAVQYCASSSYMGADWKLVEVQDALDWAASAWTRRDAHEALASLLGSSCMRVAFGLPDGLDSPSSTDSHTVAVGDCEAQAAVVCRAVANPLSASAAAAAAAAAAVQAAEAAVADADTSTTSGLEGVDVGSTYPPASAVLGGGSSLGDRGLISPAAAVALTNETDSVAVLSAVRLRLGTGGSWQSMGLVSSGGWETFQLAPGEVVVAVSGCMGGFVERLVFHTNTGRRWTHALLGAAAACSVPFLDSAPQQPAAGSGGGYLVGMQVRS*
</t>
  </si>
  <si>
    <t>C_530001</t>
  </si>
  <si>
    <t xml:space="preserve">MNNKDAKRQELLERKRRVAAPVVVAVLPLSEAVDVARFWNGLRHACEHGSSSSSTGAGASSSSANEMEMELLASAAPLAPVTVHVAAKGRVRLTLLPPPVSRADPLAVADLGRCAEMLLLLLPGAEGATGVDAAGAAAMAVLRAMGMPAVVPCVVGAAGGGGCGGGSDAAGSAAMKDR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YDPDPLSFRLSGTSEYQAAWIMDDVDYGTDEEEDEEEDEEDPYGMMEGGEGAAAGGSGKGRGRGAAAMEDDGDEAPELEPIADDDDAATDAGDAAMLMDEDDEEGGGAGGGYAAALAAARAAKAAARRGAEGEADQLEFPDEVDVPLETPARVRFQKYRGLKSMRTSPWDPKESLPPDYARVFAFENFKRAHKRAKEAAARATDDTDPCAVSPGTYVAIRIADVPAVAAERLAAHVAAAAAGGAVPLTVFGLMQHEAKMSVVNFAFRKATGYSAPLANKEQLLLVTGLRTFTARPVLSTDDPGADKHRMEKFLHPGQHVVGSVYAPIMYPPLPLLAFKLPEGAAAADGSGAQLAAVGALRGCDPDRVNLKRIMLTGTPVRVSRRRATVRFMFHNPEDVRWFKPVELSTKYGRRGRIQEPLGTHGAMKCLFDSPLQQRDTVCMPLYKRVFPKWPADLTFAER*
</t>
  </si>
  <si>
    <t>C_530002</t>
  </si>
  <si>
    <t xml:space="preserve">MQIQALFKKTGASAPAKKGTASTKVVKPSKAGGKATRGWLGGQGGAADLDKWYGPDRKLFLPSGLYDRSEIPEYLNGELAGDYGYDPLGLGKDPETVAKYRENELLHARWAMLAAAGILIPEGLQANGANIKGGTWFETGAEMLNGGTLNYFAVPWGIVSNPLPLFAVIAVEVGLMGAVEFYRRNGTGPAGYSPGIGKFDSSVFDGLDPLYPGGPFDPLGLADDPEVLQELKVKEIKNGRLAMVSVLGFAVQSYVTGEGPYANWTKHVADPFGYNLLTVLGAEERTPTL*
</t>
  </si>
  <si>
    <t>C_530003</t>
  </si>
  <si>
    <t xml:space="preserve">MAANDESSALQAIKYKRGSLQLLDQRLLPFRTEYLDVPDVKAAWTQIRDMVVRGAPAIGCTGALAMAVELHALKGAGAAFGSAQEALEFINQTLDFLPPHRRDLADACNRLKAVAATAAAADGASAVGVCGAVIEAAEAYLAEDIASNKRAEAMNQGARMR*
</t>
  </si>
  <si>
    <t>C_530004</t>
  </si>
  <si>
    <t xml:space="preserve">MYGRTCADDSGVSQQPTAQQLQQQGSGCAVMDCEGGALVVDGADGPCNIDHAALATAPVYSPQPGGNKMACQVLGCGLSLAGMKGYFLRHRVCEEHSKAPVLIIGGAPSRLCQQCSKFHHVNAFEGAKRTCRVQLDRIRINKRARRTRKMNAAAAAAAAATGLDDGGGVMGVRMGMGMGSECPAPPASGLRSKRPADSSGSGEGSYTDSRKARHLGGPAGAGAMAAAAAAAAAAAAAAAAAFNAGGVRIAGGAPVTLVTPLALAQALSGCAPGGAAAAAGVGSPETDPLLPESGGSGSDGSREHPRASVGLSGQTGWRYGEPQSSMQPMSPATAMAGGAAATALVAHSPASGMTGPDGGGGGGMHASLSTHALQQYGNNSNNNNPYGQAHVGGMGQMDAGGPGSIAAAAAAAGLGHPAAGMPGAAAAAQSAPRMFAAHQQMAAAAVAAAAAAAVAGQQQRQQESGVGSHGGGGGQQDATASAWSLQVGGSGADGTGGLPAVPSANNLHPLLQQEMLLQQQQQQQQQPKLAAAVAAAAAAWQPKPCSDPIMRGSLREHCSRDLHSAALSDMALATGSGMGAGGATAGSHPSPHVQTLAANVLAGSPQEMLLIQQAMLKSSAPQGCVPSLAGPDSGSGGVDPALVAMLNGSAPPALPGMPQTLAGCAAIGGAGGAGGRMLTASGAVIATMPSASAASGGARSANTLAGALGNAAAANSNPISRRDGDALASGGNNDSGRPARMSLENDDAILAPGDDALLGSLMDLLTTQNADLGGVGGSNNTGGNGANGTHGGVMGASGGANGSLVGLSGLSGLGMGGSGMGGMGGMGGGGSGNAKAAAIAALTGGGSAAANNNGGAASNHHNHHNGGHTNHGSAMLLGGSNDLRLQSWGLSALGSGFSSGRGGQQLLLQGVPGFSHGLSGGAGGGGSNTGSLAALAAGAGGLQGAMDLAAAAAAGGAAGAPGGSANAMAALSPPNLEALMALPPGSSASTVGLGSLGIGRTLLLEQGLGSLGGLSALGGMSPLGGSNALVGSQLGSLSQLAGSHLGGLSQLGGSQEQLLAGLGSMGSVGAGFAGAGQGSAAAAAAAAAAAAAGGDLLLQRQLLHAQAQQQQQQHVQQQQQIQLLQQQQQALAQQQQLLQLQQAQAAALAANATAASAAPAVPAAGLLLSRLLDADTKTHHLSSELNASMISSSTL*
</t>
  </si>
  <si>
    <t>C_530005</t>
  </si>
  <si>
    <t xml:space="preserve">MLTLQSGQAPDADQVAAAAMAAAATGNAMASMTAGAPAGAAAVGPGAAAVAGLGSLAGLGVAPAVALGAARASPAAQLQALMDARSAATAGVPAAVATAATSPQMAAAAAPAAGTGGYAAPDLLTRVSLKIMNCLPDELPPDVRSRMQAFASQAPLDLVQGCLRPGCTEVVLDALHAGDERALVAELLRQGDVEAAAAALLAALPSSLHCKDIYLQAADQALYLRPGAPPKRASWAGVAMRRGGQRVAKPELLAAEAPVLHMDHSAMDGSRYVRLRVFGRHLDGAGVTVLARMGGLALAVTLTPVDVNGDGKSRAAAAPPSPRY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LHLAVSLPPPAAVAALEVMWALALAGPAQPADADSFAAAWFSGQTAADAAAAALNGCVLLDSPAVLFGAVSRAALAAANPATAAVALAAATASETLDRLCIARLASSYIRTHNYTSPLDHVDLPSMEANSSVGSGAGRRDAAAAAAQNMDATSSPRQRCSREQHAAGAAAAAALHDLHDCLLPDFDGLDEDEHRQGAANAGDSATGAVNSGSGERVRDLVTEDYAFAHRSSRQLMAASPGGGADDRSGHGSVGGVPAFLMSPNGVTPAAFSPTDVPSIATASPPRMRVVVAPKALAQSVAVAAAGGAAGAAAAAAAAAAAGGSGSAWHASGADASLVPPSNFTLASSGVCASGSMPVFGSSTTAAGITGVYGGSLGLSSYGVMAGSMAGAAGMAALKGCGGGGAASSHAGASADGATGMAAGAGHRGAPLPMEPLLNMCRPLPGSPASSSDPQQHVLSTDALAVLPNSRAGVPALMQVPQQPAAPPQQPATDRPSASAARPVPAAPAPVPAAAVMPASPPELWPGVVICGSAPAAPTGGLALAADGDASAHGGSVVHSSDGRGFPAPRRLHTLPAAASGHGGSLMDRAMSAAAAAEMEAAVQAAAAAGGGGRFPMRDLMKKFKSMFKRSPGTGGAGSESDTSNHRS*
</t>
  </si>
  <si>
    <t>C_530006</t>
  </si>
  <si>
    <t xml:space="preserve">MCGADPERGGLGALLHHTFGGEVDIDAAAWRGYPCDSDLGVNVLFVLQRPGATVRHIVTGGGQGEPFLPVLFVVPILFIATVVLREVLGVRIMSPTASRTLLKFGTAVGCRSMILAKSLLLGKGSLYYQRESNVEFLIIALSAYIIEIPFLHEVAVSGGTALIICAQAALFPHHFLPKVNPANVALQAVAATVFALVNASYRQRRRLAERNDLAAHSAAAGGAGPGSGSSTDSGDVSGALKDILLALQDVVKRTDLQDMAKLTVFLSDMVLAGLKRQFRPPSSGNESRGANQGFRRRLMVSYGMTPNSDWVMVAKSCCMLTCNAPFSFDHVQSMRCMVLDKELPDCFLVAAHLFAVRLQPYARIIMGSDFDINGSKNGVILCSAIEYAYEHQRICFSKGMGDGEFILHVLDKWLLDKRLSSVGQHKNDTAFAEALGDLTFRHIDNKHVKFKSATGKGPYKRALALHANFALEHCATTYPEGFDPTQYTFNDNSQHEGKEELVKMWLSRLDTGSVAEVGAESSVSPEESVDVEEEVEEEVHVWRGGP*
</t>
  </si>
  <si>
    <t>C_530007</t>
  </si>
  <si>
    <t xml:space="preserve">MALRQAVRVPGAGLRMSAVAPVRPVRSVLARAEPPSGAKVTREYREDTGEVTAPGASQTTRRESDGLYVNADGPRPVPRKDNMSKEMKARLRQEYTGLGGAENKAVEEEEEEDDFTLPMPPRMRPVIAAAAVETVEAPAAASAAAVPAAEPAAPAPAAVAAAVAAPAAGDFTARPAGATVTGAQASTSEPATAPPKTHSSKFVVDENENLKSTPEMRAWTWVSISMMGATFAEALNKVNGFDDAVSLGAAVFLAYVMADLGTGVYHWGVDNYGDGNTPVFGRQIAAFQGHHQRPWTITQREFANNLHQVFQPAAYPAAGLLAICPAMSVGWDAWASSFLFLVCMSQQFHAWSHMKKSELSPVVVALQDAGVLISRKQHGAHHRAPFEGNYCIVSGWWNGILDKSRFFRKAEKFIFDYTGIEPRCWEMPTEDWKELERPGASTSA*
</t>
  </si>
  <si>
    <t>C_530008</t>
  </si>
  <si>
    <t xml:space="preserve">MRESAVEEEEEEDDFTLPMPPRMRPVIAAAAVETVEAPAAASAAAVPAAEPAAPAPAAVAAAVAAPAAGDFTARPAGATVTGAQASTSEPATAPPKTHSSKFVVDENENLKSTPEMRAWTWVSISMMGATFAEALNKVNGFDDAVSLGAAVFLAYVMADLGTGVYHWGVDNYGDGNTPVFGRQIAAFQGHHQRPWTITQREFANNLHQVFQPAAYPAAGLLAICPAMSVGWDAWASSFLFLVCMSQQFHAWSHMKKSELSPVVVALQHGAHHRAPFEGNYCIVSGWWNGILDKSRFFRKAEKFIFDYTGIEPRCWEMPTEDWKELERPGASTSA*
</t>
  </si>
  <si>
    <t>C_530009</t>
  </si>
  <si>
    <t xml:space="preserve">MKLDIKVVAILSVALAFASTVDACGFGSAGRRQLLQATTADSGNCSRSWLGYQCTKLVCGRIRIHWSLGGPPPPGPGCSYAADWSTSGLPDASSPLLHMALQTDVGGYVAVSWPRTPGVMAPADAVIGFATGDGGANIQAYSISGWTPATVQPDSLVSVTSAALEANASSLTICFTRNISQVGKAAGIAIDPASPHYMNFVASSAAFNARHLLRQDYKCTARVALAAPPGGADDGGWRPTNTSADAEEADEEEAIQAERLTYMRLHGALQFTGWMVLVPAGTLAARHRWAFAPLALTGLWFQVHRAVQMLATVLIVTGFVLPWASFDSTDAEAAQGTGHDDSIEDDPLLENHERLAITLITGLGLHVVLAVLRPGPDAPRRRIWNLVHWWTGRGLVLLAGVNICLGISLWRRVSGGSGSEWVVTLILFAVLWLGLAAWLEWRAPPGLGRETAPPPVDNGIAAGLTAGFASSSNPSTAGNEVNMTRLAAGSFAPTVGYSKLAEPAPAPSHAHRS*
</t>
  </si>
  <si>
    <t xml:space="preserve">MRALILVGGYGTRLRPLTLSCPKPLVEFANKPMIIHQIEALKVAGCTEVVLAINYQPEVMLGFIQEWQEKLGVRIVCSQEKEPMGTAGPLALARETLDDGKGTPFFVLNSDVICDYPLKDMLDFHKARGAEATILVTKVDDPTKYGVVVMDEYGQVQRFVEKPKEFVGDKINAGIYVCSPSILNRIELRPTSIEREVFPHVAADNRLYAYTLNGYWMDVGQPKDYLKGLHLYLDSMAIRQSPQLAKGTGINGNVLVDPSAKIGEGCLIGPDVSISAGCVIGNGVRLSHCVVMRGVRIKDHSKVESCIVGWDSKVGAWSRLENHCVLGEDVTVKDELYLNGAIVLPHKEIKESVSTPAIIL*
</t>
  </si>
  <si>
    <t>C_530011</t>
  </si>
  <si>
    <t xml:space="preserve">MGWKRCVLDGGRRTAETQSGPVEVPDIDKFVNSAVAGSGSGSGDLPTGTQQVVAKLLVSNSIAGSVIGKAGANIEQLQRSSGARVQLSRAGEFYPGTSDRVLLLSGSLHAVLTAIFLILEKISRDVSAGAGANGAKRGVPVKKPEDAGQAQVKLALSRRLCGLLIGHKGQTVRDFIVDSGSTIRVQSLSELTPSDPERTITVSGARDQVLRAVALILNTLSMHEGYASYMDTTLQLATNQGVVLPPRASSSKNVLSAVRTQLTLYLPDDDVGAILGKKGSNLVEVQQSSRVTIKISDRSKMDPTTQEREVSISGTYSAVKLAEAMIAEKLSVARSQARNRDGGSDDA*
</t>
  </si>
  <si>
    <t>C_530012</t>
  </si>
  <si>
    <t xml:space="preserve">MDLQNKPQILEHLHKSLTVTLYDCRWIPGTAKFVTLGSYARNTGCLQVYELEGPDLKTVKETEKKHSFKCGTFGASSLAERRLATGNFGGEVQIWDLENTAQPVFTAQAHASIVNAIDGCGGQAKGYGAPELATCGRDGCVRVWDVRQQDAPVAAFEPADPNNVRDCWCVAFGNSFNDNERCLLAGYDNGDVKMFDLRMNKVRWETNVRNGVCGLQFDRKDISMNKFAVCCLEAQFHVFDARTQHPKKGFASVSEKITAGATVWGAQHLPQNREVFMVSAGDGNLYLYKYHYPDQRKVKDHDGQELGVAGSVEMLNYKNISTQPVAGFDWSPDKEGLFACVAFDQAVRVGIVTKLNKV*
</t>
  </si>
  <si>
    <t>C_530013</t>
  </si>
  <si>
    <t xml:space="preserve">MARLLGLPSPHCSDGGSGGGDDNNGGNSGGSSDSSGGVGGGRNGGRVDAAAAAGSAPAPVQQYGLWPLRRFYRQWGQRLWRLTVHARTQKVLEHTARPKEEVIIGWGNATTGHGGCISRLGRGPNRALLRLLVDKYAHLVVYLDEFYTSHAAGAQATFIAADWRRRRQTGGGGGGSGSGXXXXXXXXXXXXXXXXXGARARIL*
</t>
  </si>
  <si>
    <t>C_530014</t>
  </si>
  <si>
    <t xml:space="preserve">MLRYAALRTVPRAIAPARRAMVIRSFSESNDAAPPAKKATKPAKAEKAPKAEKAPKVEKPKAMRAPSAYNLFYKAIFQQVRSENPDKKVTELGSKVRDKWASISALERAPYEAQAAARKKEVDAKRAEVLAAKKAAARPVTAYIAFANAKRPEIKAQNPDKTMAQVASLLGSIWKGMSEEQQKPYRDQAKAAMDAWKAKQQAQQSA*
</t>
  </si>
  <si>
    <t>C_530015</t>
  </si>
  <si>
    <t xml:space="preserve">MSRSVLSIAAALALFGAAHAGITVRHPEIAALYGSSQPEAATGFAELGGFALPKNSSYLQPPAEGKAEQVVVTYQSAGEVVISWVVGHSAVCNDLTCAAVPMAPAGSDVVRYGTSRSSLKARAYGAGGYYTQDYYFPASLNVTGVSDNTQFNYTSGRIYSARLTGLKSATRYYYSLGDDDLAWPGAALQGSMADVSVSVNATETIRKMGLSNPDLLLIVGDFAYANIFDFRGAFNYGPVVSNGLTYSYQPRWDTLGRMLEGVTGRVPVLTTQGNHEMELQLDGSMFKAWLSRFGWNSPYSKSQGTPFYYSANVGPVHMVSISPYVDFVPGTPQYDWLVRDLSSVDRSVTPWVVAMWHAPCHYKELECHRLAVEPLLYKYGVNVALHGHVHGYERTLKCTEDACGTVYLTAGNAGVGLNTEFADSDSLTRFSRPTSYDTASNCTRPVVTNATLVYIAGGKICPTRDPVSGKYCPDTQPAWSARREAAHGFVTLDFLTPTRAVIKYFRNLAPDGEATESVELTRDLR*
</t>
  </si>
  <si>
    <t>C_530016</t>
  </si>
  <si>
    <t xml:space="preserve">MASFGEETAYHDDGEAHSSDESFDSAPPRRKPQPINAELVKLVASFAPLELAQLKAMEQKARLKKARAAAAAQGEPTGASAHAAAEAEASGFSGAMAEDANVYEDAQYEDAELEAPAPAPGHQSRRQSAAGRAADVHGATSTGRSKSPGAGRPSHLPAAPAKGAVVKRDLNILPNPVALKQTEAVQRQQAVTNFVHRLQKEQDAVRAEKERRLQAEKEELAAQVAEATEAAKEAAAQVTTVPEPKPPPIKKKKPVAAPGAASGLHGMQAMAAEAEPEKKPADPRPWRQNMKRRPTPISGDAPTGAPPDVGPIPMTGAPPPRSISPSAAAANMRTLDPVARMQLKEFMDRKAKEVSIRQAQERAAQQEAKTAHLRVVKAEMAKARQRAQRYAESGKDAAPATRPAWVDVAPGENAGTALLNRPAPARRPPQEEADFDVMSERALPHHMSDAMRMEVIERRRRERLQGPGSPQRGGRSVLVDDFGNAIDSDMESGPQVVRVHDPDTSGQTGRVYRAGSARPTRPLVTAPQRPATSQRAVDLEARLAARKLYDQQLREMQAAERRDSSRGHDTSRARDNSRGRTRSPTAGRKHHSSTVRSRSRSRSPHKRAKQSNRRSRSGSRAGSATRRKSTAPGGARGSAVSAVQAELQQARNEQHVGDLWDLALQLSARLGALQQQQGYPVGAGVPPAWPESQQLPALLPEEEQYRLEQQWLMEQQLMQQEQQMGLLPEGFRDSVGGSMAGYPLGAMAVVPTDLQSQPLYDDSLRASPQRPPVDQFDEGTQAEVEFRSEVSWPTAVHKKARVTGSSSGGGAAVLTRLEEERSTGAYSYSTDAFESMGGASQSTATGVPESIGEDATSQGSSSAAVAAGRLDATRGMQTGGSMRAVSFTSMTSGLRSAASATSRDQDVSSFRSKQAVASLSSRKRPEQDAEPERPARMKVPLIGVQQPGAAAPTARPASATGGSAAGAPPIVSIAASPAKSASSAAPPSPAKSVPAAPIIQIPLPPANTQPSADSVEPSPGLPYDNGAYSAESAEEGSSSGEESGYGQRVYTISQLHNILEENPRLAQRLTLERERDRWEADEVEGSPLRSSLIKPLPRPRSPEPQPGPGDDSSDASSAPDTPARACEDVVNEYEQANSPIRIRPAQRELMKAQAAKRAEEQQELALQAATPQDEEIGAEPSADDMTVLTFPKSGDPMSIINLIAHKGRLPERPAIIQLSEPPLAQVVDHETQTILVVPVSEAQTQPVPRHFAASEVLVIPGTDGTQLVFSRELVQPQREQPQQLPIGPASPPKYLTDTGVGDERVAAPSDLDFTAAQELNDSLPPYVLMPAATSQTTGISSMGTQAQPQSQPSLQQQVDLLRQARQAAAVAATRDGPALMAQLGRLSELRSGSGAAAGAASGSLGGALPDGSIGGASQDASAGLTGVMASPPPRPRMVSFIDEPMGPPDRVRLAPNELYKQMQDTLKTYEELDAAELELQQLQNARAIAAVQREAHRIAQRLDQTAIAESQAQLMAQNAEAQALVIAQAQAEMDAKLVAMEENLRSEVRKESLHHLNDVTSMFLQQLTRNKVAHANVQTMSEDLPQPRKEMAVQPAVPTSLRSSPVPTYQDQHPYSRGGSPGPSEGGAAGLRSRVSISNVASEYTEVFDEDEEEDTEPQARRGQPVRPASRSAYRQTSTLSVPESVYEDEEFEEYVEEESGVYSRGTSRPTTRQPSRVTIRPQVSTRSVAESNYSDRPPLKSALRQQTSTMSIPESVEDEDEPIRRAPSRGVNNQASTMSVAESIRSERTESTRRPAPSAGRRQSVAESVPYSSVGVSGESGESGSIPESVPQPQASHSHMSVRSRRPRSSAATTEPGYSMSFEDAEVMEDDVETEEPGTVTGTEVYSEDFAEEPSQVSGRRPAARQPAHRGAAATASTRSTEVDDEVQTEEPGSYSQDATTVGESGLGTSGSSGRVAPAKHQQLVRASAVPGQVVTTPVADPKKAKAAATPQSPLLMRVPMEGGLELDDEMMQTYTADAEAQMLAEVTRLQERLAAITAAADTKMVQLEDELGEVKDPQRRQAIIRLQRLVQVQRDADEADLQRQIHAVKADYARQQLYMERLYRLAQITSPAAAAKRTGTAPAAAVATPTASKRTGAAPAAAPAAKAPSRGPAPKRQASVSSSIVEEDYSEPQMKESGSGSIVEEVATTRGERTGSGSIVEERSAAKQHRSRSGSILEESSIPGTAAGRTASVASEVSYEYTGDFEPPSAHTSRRQLLPAGRPAKPARQQSSVMDEIEENLSHRRLGTSGGGMSQSVVTEDDVRHRSGSTAGRSSSHQRRGRSSGSDVADSDQYSEDYDAKAKHKARAKSACRRTSASEDLEGGSSELSVMSAALERQQAELQLMLKRKQKELRDKERRAKLLAKQAAVEALQKQLAALEARDAKAAPAKQAAKAPAAAKPRHDSDAISESSIPAYSEEQQYGTASESVADEVGSFTPRSMPDVRGRSGSVVSESIRSESHAGGRRAHHTRSSGSVTESVAYTEPDEEAESASYATASVASGSKHHSGSRSSEIRAAQRLSALHKASGMLGLHHLAVAAKEKELRHLQIKQEEEALQRRLKELEDQERNLKSGPPPKPPKPPGAATTTAPVQRKPAPAAGGHSSYGTSGDSAAYSEDFASGAASGTIPGGYASSSVVDEVPSQSVLRAAPRAGSRSSSIVDEYSSDNAAPSSRAGGLAGGSGSIVDEASSVPRGGSASASGDVYAESFETDSVRGASALRDASEILDEAGGGTSGETAAGAASLDVIQEEDVRTASFRSAGRSAGASRAALEDEVDELDVDYSDEVQELQASRSAVPVGEASGGELEEEEGALAGASVQYSQENVQDEVQSIQDLEAASIEHSASQPDETVQEFMTTANSHSPSAAPSGEASVAEEVVNVREFTRTADTIGASFAPSVNSADLEPIASGSAATASVEGSVVYSEPQEQQSPAASGAGEIEEEDAPFVVQQRSPTDSSDIEEVAAAEPASASGDRGASGSIVEEQPGRSAVSASALEDIEPEELEVEYSEDAPEPASVEVEEEEPFVVKERGGSDEEEEEEEVPEAEVEYSEDAVEPASAEVEEEEPFVVKERGSSDDDEEVADEAAGVEVEEDEYTLDDIEVEDEEVDASARTMTMEVTDVAAETTMPVEEAEEEEAYTDSFHTSAVTGTGTGTASGQSGALGTTGDVQDASTLLGQTSLQEVASASSLGGSRLVGREGSAISARGAGPSNLGKQASSMSTNTYGEEDFEEDFDGSELPGLSAPGDRTALSVVDEEAEPGVSVSHAYTEDFPTASADITAAVASTASAAPAAGRSLPSAAEEASEESAEVEDVAEDVEYSEDLAAEEDEEEDAFGVSSGAPPGPVLQPAATAQVGVEVSQRYGPVSAGSSGGYSEDFPEDPAEEAEAADEEEGGEEEDVEPPEPILAHKEPSEEAVTLAAARSAPPQPAAAAEQSGGTAEAEEESGSVFSVEEETLEDADADAEESSTELPLAAAAASASSTPAPAPEPEATADDDYTRDFTLDVEDTAALSSASAAPRATGDLSSHPISQPQSPPAGSDDEGAGSERHGSVLVHATPPGERADSEEQAAKEEEEEVVEEEYEDDLEEDDGLDVSDLGLEPPPVSRAAPEQAPATEATDKVEPEQQAEPEAEQEASGVRGLAEPEMEDSGIITVPSGRGIRQTRNIESRRWRNRDAMLAEEDEDEEDLDGAELDLVDMSMVAGEGGDLLAMLGADFIEANEAVTPSHSFRLRADLSSGTSAASGSPFGALRTSLSHRLATLREQQEQEGEEGTEASSEAITPHSRQPPLFDSETEGRDGEAAQQEQEKPEVEVEEVEEVVEEEEVDLAASGDEEDEAPFKPAAAAPPAPAADEEEDKVIGSRAASAPAPVAEKSEPAPEPAAAVAAAAEPSAEYSEAGLEAPSEGGSGGRQSVVEYDLYTSAALAATDSDDLAEYAANFESQAIGEDDDDEAVAAEVSGISASGLSDDLGKYQATAHPESDEEEAIAAAAPAPSAADVAAALTAAEELPAPPLAKEKSPSIHASDEEEEEVLEEEEIEEVEEEELGAASNNPFSVDESIDRMPALSPHGAAKPPAPITSARELSSPTESAAAAAEEQPGLKSALDDESEHKATLKVAVEPAPQEPASPTVSSPASRRSSADLAGETSLGPLPRSGLVGDDDEDDDGTGLEYRALYKPEPSEPAAGLEAEPSGPSPVRADAPPTASAAASPLPTGDVTASVIEEEEAGTGGVGVRGSGLLDQLRAFVGSDDDDEDADFGASGGLATRHLSGASLKPALQSLLDQPDEEGVSKGDFESEIEEMLAASRRQSRLQSPFHSRDWSEAATPEVTTPYSLSTRASMAGTQPERVPSGTGATLLAVAAAAAAAASQQSTGSDQSSWQPRESDADSEGLLEALEQKEPTRDELADQITAATVKELVAEAVNVMASIAGGAGELPATQAAGAVAGLAVQVSSPRASLSSLQMQTTPKHRLANVSSFHYSEADLQKLEAEVAAQEAAAPAPAAEASAKQEAAAAGASGETSSASISMSAGDLEGDIELDAEEDVEEVVEEALSVEGEDEDAAPGIIELPSPLPSESGSISSSISPRRAYEPPGASKLSTAGPASVPALAPEASDRDLAVQPSEGDDGAGGTSGVGLTSDEDLGWGGADEEEAELEEGWQSGYIAPEMDQAAIEREHAPAVATSHEAVSEYVGQVLDQFMDARPEFLEPGADPLSLEGFLAQERRLVDASEAQHIHNKMLYDAVNEALLGIYRAANRVQSQPWLRTNRVVKPLPSPAEMLEQVQKQIKAWSSMRMRDPAEIDKVLAQDAQEDERAWTDLTGAEVEVKREVAEALWADLVGDTAQVLADLEQLLAPPVTTSFRRRML*
</t>
  </si>
  <si>
    <t>C_530017</t>
  </si>
  <si>
    <t xml:space="preserve">MIGKLGTRGGLAPLNDSQPSDAASASGQAADPTPQLDAGPGGAAELGEREAHEAANAADATAAALADSDDLDAEEEDLVSELHAALLGETSSGGSAAAAAAASAAASAQAALQDDTPPQHDEAVDAAAGGWGSAGGAADDGGRGWARGPSGGAVWGEEPAAEAAGGGASSTSGAVASAAGADVYAPRNGPVAVSPRQASGGMGSGRADTSASWRAASPTGTGAGAAAGAGGPWEGATAAAAAAAAAAAAAVTRPVRGVATRAPAPAPATAPGVAAAVEEGDAEEQAAVLAVAVPGRSLQARVRRAVLQAALSKPKHSIALAELGLRLNKHRDVGAEYRDAATSGLPRLRELVEAAAAELAAAGGGMAVEFNAAWKQYAVTADPVALRRLALRRALAAAYPLTGGAAASTEEDDAAAVRRAAGAALAYVDAAGAAPPHSMSMPLMGHAVIAGAGAARSRLVDARGPTFALAAVISANGGPGGPGGGSAGGGGYITVAPLGGAGKAARLDVARLLQDAALGRLGDLTQVEPVPPPAAALHNSSTHSNGTAHAPEAHAPAAAARPAPAGAAAPAAPAVIPELVKAVLREAVPEDRDGALAKRALALVAAASLGGYAALTSAAAAAAAGGESDPPFTLRSSPCGILLRELGLKPPKGQMRALFDTEPRIFQVRTTVALALLRRAPGTPRTSELLPYGLTVKAAAALLKRAFPQAFQDRRPPGVFPVNAVVMAQQLPQLFQVLKRKDSPSPHSWAIRLHVNSLEQSAGLQLSRLPDPDDDAWAAAAAAGGAGRKAGAGAGADDDGEGDDGEGEYEVEHAAAAGSAGGLAAAPPPQPAEAAMSSAAVAEVLTSQPARALAVALAPTIPPDVLPDPAQVVIAAPYSHAHYSALAHCLSVPQVGLGAKCYNGLPVLVMLYAPAVDGLKPAAVAAATACGAATAAMSNALAAARGLPATVYIFDAPAAGPQGGLDLMGSLRAVLEEPGVXXXXXXXXXXXXXXXXXXXXXXXXXXXXXXXXXXXXXXXXXXXXXXXXXXXXXXAWRSSARLLSQANIFSPARALAPRSSIPGLEAAGGQVALQMQEQRPALSPASDPRAYAMLRTMRSVMQAHRWHLVTLAAADWRRLDSEQRPHYLAHCINTALGGGAAGGEHSHSHSHGAGGCGSGGCGHSHHQHDHEHGLEHEQGHGNHAHGHAQEHGHEHGGGGRGGGGGCGGGGGCGSGKKQQGQEGHGRQHVAAEGGAGVAGGGGSCGGGGGCGHKH*
</t>
  </si>
  <si>
    <t xml:space="preserve">MALRRGLQSFWAAYTTSLAQRPLATKCATGIVGTILGDLIAQLSSHALVTTPTEGGAAVAAEPPSGLRALRGGRGGHDEDDGYRAAKDRESKERERPLLPRRDGGGSGGGGGGRGGGGFLSGFKYDAGRVLRLCLWSVCVGTPIAHYWFMLLDTRVMPHAPTSNAAVLTKLLLDQLLMVTNVINFKFVPPEQRILYVNIVALFWSAVMSHMANRKEPDKPATGSSSSTSGGGAGSSSTIEFATATHHSGLPPSKFAGSGAAHASTRFATGGAALLTSGSMRTRGGAAAAAAAAAAEPAGPNAAAAGTANTCASSDSPMHPTQQYLSWNMAAAPAGGSARGRVSGGGDRGGGGAAEGGAAGVALGAAASPGGAPAAAAMEAAPPSPSKLSYFARKAGGGGGGLLAIM*
</t>
  </si>
  <si>
    <t>C_530019</t>
  </si>
  <si>
    <t xml:space="preserve">MAAYGLGHHMDLRVSHTRPSQTQRMLPHVAHERQPQAALHTSGLRSSSTRGAATPRALAPSSARPRLAPCRSAVMDAPAPAAAGAPALADIPLASVINTSGMILPETPEGARGAVYAIYDEKQKLQYVGTTTDLRNALRAALGRRPEKTHYYKAAHLPTADTPALQAVRDAWFSECGGQPNGNRLAIERTMWQQPVDAGAISERGRKGAAEEKARQLQATLRDRGCKEDFTPNPTLLLEGQVEFLAARNLSDEEMAAEREAEAERMRGRRSCSCLVDGQERTFHTNYLLKHVTAGGHLMDLSVLFDGRETNHRIIVGREYYEPFGLTPEAACEAAIALLLRAKVARATEGMLMSSQFPVNYFALGQVEQWFGEEFRAEFERLSGGVQLQDGTGNSWRFNRIHDYGAMRNETAEQLSVALGNADSRQVAAEVAAALAENLAEAAAAARSREGLAPKEREEEELPQGRGILDRFF*
</t>
  </si>
  <si>
    <t>C_530020</t>
  </si>
  <si>
    <t xml:space="preserve">MLFNPPEWASQPCRIASLEVYSGNRRIVVHPVDIEPYYTFGRQAESVSIALEHHSCSRVHAALVHHNDGRIFLIDLQSTQGTTVDGRRIAPNKPVVLKDNTRIRFGELEYDYVLRCESAAEKRSAAGDPDAAHAQPHKRAAMADARVRASHLLVKHKDVRRPSSWKKPRGDPHPGGGAGHDRALPLHAGQGRGGVRGAGRTGEPLQQRQARRGPGGVRSRRDAEAVRGRHLRPQGGRAERPRVQRLGRAPHPAHRLKAEGSALGERRRTALCGGGRPGWGVAVGRPGWGVAAEARRRSDDGNCFREIAISSGQLCEEWAASEQEERPKEAG*
</t>
  </si>
  <si>
    <t>C_530021</t>
  </si>
  <si>
    <t xml:space="preserve">MVCSRDNGIRGNAARARTMVLLKEVQGVLVGLENKIDSQTFDLGVLNVERTELRKELRDEKAREQAPFHTIDFRTTEVRELPHKLRTLFEDNQLLREQVRSLQYAVRSAESRLEAAERKAAAAELDNAHLAVALRDAGSSPDMAAAMRQQQEEARAAQARVSQLEQQVVALLQQLEADRALATQQAQRAASRQAALEAKLGAALXXXXXXXXXXXXXXXXXXXXXXXXXXXXHGTATGPGEQVRAINSTAVLTSRQLLPSVSGGSANGGGGGSSSHGGGGGGGSATGMRQPPHTGGGPGILGLAVSGSIRRASSSSMQGGGGGGGGGAVAAVAGGSGGGGGMQVLSSETSGVRPPVAAA*
</t>
  </si>
  <si>
    <t>C_530022</t>
  </si>
  <si>
    <t xml:space="preserve">DAGPSLGPSLRPGPSERSKLQFEHRPRTVARDLSYLATPERVGDLGPRPSLRKLRQPCAPLGAGAAAASQTSSSTSSIDNARCISGSAKAQSAQQNYTRPELRLRRPLPLGPCWLDVFVC*
</t>
  </si>
  <si>
    <t>C_530023</t>
  </si>
  <si>
    <t xml:space="preserve">MAQIQRVALFPHATFHIALARVFGLGKSTSLAVSEACGISKDLKVKDVKDSYIQKVTAYIEANFVTGDTLKRQVRENVLEEVAINSRRGVRHTLGLPVSSAQTRSNGVNARKLRPLLLYDTSRR*
</t>
  </si>
  <si>
    <t>C_530024</t>
  </si>
  <si>
    <t xml:space="preserve">MAGCQSCRLLLLCAYVVLSVIHIEATPLPHVDDCYLCHKCHTGKPPGRHLLARMLGAAEPLWDLSAGADTSSGSAGIDSSASSSEASDTGRSLLAKSKKPAKKEEQMYVPPGFKFNIMPMKDEIAAKSLKPNCTECYGCDTQIQPLQAAAATNQLGQNMKIEVGASPEWLFFADLPETANTGRKAVLKVWCMPIDKVHGTFSWRCSNTAEGAKAVQFLLAQQKVMEECGLLDVTIKVWPGRVNAVVPKHGLHVWWDGLWMEKAEGVSLNQLSYKRQRNFVAESLTTMLGPRLNRSRVVRAAIYDLLSSQCDRHAQNVFITEQGEVKLIDNLQALQFSWVNCAVDSIFLPGTQKNMIIRWGGNIVGKARGAKPRRSVNPMVVLDYRCYTPGGQLGTNYDPQLKECLKKLSGMSAKQIQLEYGFPYEWSANVLQMRASDLYNKGFEWTLRYGKPRSFKPKSYRQQPPCCNLTVPNPKSSVIQCGHDWQDHIETPFGDPMGGGEWRRPYPDPGTYEGGTFVDEPFE*
</t>
  </si>
  <si>
    <t>C_530025</t>
  </si>
  <si>
    <t xml:space="preserve">MEPDVLYMPLDGGAGKHKKLEVEALLAALRADQEPREVLGVADIPAGDCHPCQNNPVVRRMPGTAQQRKLVVTAEDGLDRGRFLGTYFGHLETAEQSNARMQHDYSGSLQLEYAYEFSCVVLQVQDEDGEPEPERDLVLQGDKRRCLMAMANDCTGWGTCDAIYGEGGPPQRECNCHEYKQRAANAADVQCLVKVKLPGADGAAGVRYAYMPCLVFFTTQPRRLPRGSEIVLDWGAHTFFQLIFHAARKNAFYKAVEGSRLEHGAALAAAQASVAALEHENRDLRSKLLEQLQRSSRQQQTAGGASGSAAGPSAPPTPAELQHRRIAELQVHNARLQRQVEALQAHAAEVGRQRAAQEVRISVEQAREDLVRSLEVELRSARWKVAQLQDLLAEQQQRQQQKPGQGGRRQHPRPGRASKRGAAGSVSEEEEASDTSERADASSSSEDDGRGGGVGGSGSDADPPYSPPRRAADEDEGMSDSGGMHRRRRWAAAGGSGDSLSLRAAGDGLASDRLGSARIDEGGAGVGGADRNDNPPGARLLQPQPQPPRPPQRPVEGLLLPRRSPATGATAARMSTARSASMTSGGALLVPAAGGSRGRATEVNTRGNSSQREPSVSDWLLLGRRQQQAEAAAAHAGGGTGAGATAGGSGGSGGGGRGALGGDGDEGAFAGGGAELEDITNDAYEAFDFVLPEFPQAGEHKRESQSPPPQPLPQLLPPPLRQLQRLLQRSSGGGLQQAQQQDLRHTGGGGQQRLGQQAPVRSSCLAAGLGSAQQRAAAAGHSPMHSDGGGLVAAGGAARAAAGHAASAQCHGVGGPGNPDVPGAGAGGEGEGQEEDELEHLRRGRCRRSSASLHRRRLQVFDDEEEPEAEEPEAQVLEAEAEPGPASDQPAESESQSESESESETEGSDMAEAEENDEEEEPAVMDAEAAAAAESGGEEEEVSKEREKLPRAGHPGSPAKQRLAEQQPSRAGLKAGEAPAPAPASARAPLASLRLHAAPPVAGAVMPAFHGRHIRFDSSSGDDEPESDASESSGEESTVSDDSDEDDDAGTGGGSGAGPGAATNAGGAREASPVLARHGGGDLQPAAAQAEALAPAGRLDAAVEATEETAEEDAAWAAKENAEGAAMKAAAAAVAAAAVEEDAAEALGAAAAAAPAAAAAAPAARPNTPLVDLVSSDSDADPRPGPGAETEVIVISDSDDDEEVNAGDSGNGAAGPAAGSGLVPPQPLAQLPWDPSARQQQQPLQGRLTPQATAPAAGRGAAAPAQPAAGMDCAAAAAPPAAAPAPVLPGVSSAAAAARRAAERAQAAFSAAKPAADAAASVGAGASLPLPRRGLHDGTAGMPGAGVSAGTAAGAGAGTSANVGARKGAGMGTGEVEGADAGGDAGTGVAAGGLPRRKRSAPGAAGSSGGGSGEKPSGDDGKERKKRKTAIDARGTRNGNGHGCYRAQDRQSGRDASADASGWRRSWPQRQ*
</t>
  </si>
  <si>
    <t>C_530026</t>
  </si>
  <si>
    <t xml:space="preserve">MQATGLQAPATRAGRGITRGRALCVAPRATATMEPSTSTSSAPSSTQFLRKHILKLAPYTPIEPFEVLSSRYNRKPEDIIKLDANENPYGPPPEVREALATMPFPHIYPDPETRALRRALAEMHNIPMENLLVGCGADELIDXXXXXXXXXXXXXXXXXXXXXXXXXVAWVGSYVFDADVNDARVVTVPRLDGFRIDVEAVKRAVVEHKPKVVFLTSPNNPDGSMISEADLVSILDLPVLVVLDEAYIEFSTEASRMHWVLQRHNLIVLRTFSKSAALAGLRVGYGAFPIGMMEYMWRAKQPYNVSVAAEVAACAALTNMNYLNTVRDALVSERERLFARLKEIPFLEPYPSHANFILAKVTNGRDAKAVKDALATQHGIMVRHYAKKELSGFIRVSVGRPEHTDKLIEALKQL*
</t>
  </si>
  <si>
    <t xml:space="preserve">MAEPKPGPGPGEGNDGVNVNVLLRCRPLSDKEIAERTPQVISCNEALREATLYIQSVGGKQTSKTFRFDRVFSPESSQEKLFKQAIVPIVQEVMEGFNCTIFAYGQTGTGKTYTMEGGPRRSDDGKVLSAEAGVIPRSIKQIFDTIEANNTDSTVKVTFLELYNEELTDLLSTFDDGKEDGKRLRLLEDRSGVVVQGLEEVVVKSAAEIYQVLDRGTAKRRTAETLLNKRSSRSHSVFSITIHMREVTPEGEDVVKVGKLNLVDLAGSENISRSGAKDGRAREAGSINQSLLTLGRVITALVEHSGHVPYRDSKLTRLLRESLGGKTKTCIIATIAPTVQCQEETISTLDYAHRAKNIRNRPEVNQKISKTAMIKEMSSEMEKLRMELIAQREKNGIYISTDKFQADELERVQLRDTVKALREEMKLEQEEFAATLEQQKSESDKAISRLQASRQSSCTGLGLCICKCSPQAHRNGSELSAAKADLEYMDARLQEASRSIHERQYIITAQRTAEQDVAEAAEAVRIELAAAAQDVGVLFASLEELSDVHSGDRDTIKHVQSLVAERLGGLGSKLTGAAEGQRRQLAGLGESLASFKAQKAQDLQQLLGRVAAVQDTVAAMRDAVERQAQAAEAAASAALGRINDATGSHVAVAVAAAQGLEAATRGAVDALAQAMEQQSQQLAAFTQQQAASSEAACKALHEAMGRLSGRFEGVQAAADQAGTVVEERTAALGEGMGSFAERYKESCAAQQAVLMAQITALVAAFAEERAGEVAREVTALKQQAVEGGKVVRRQLGGIAGTAASARQEEAEASLASGMQSQQGRVQEATTSLTASLRSTHDQARAIHAGVAGQLATSITAQECFNKGMGQACSSGIEAVQGAVRACVTGAYEAAASAAYSATELSRGLEEQAEAAAASTDTWVAACSSLDVNLTDACSQQADGMSALASEAASLLQQRLDVERALPPPAQRDFNVPQASALKELRCAPEEKLLARCHAEFPQVFAAGMAAPSSPRSNTSAASSPPLPSGGENVTPLHPQVAPLVPQTAGQQQATGSVPPSPRTGAGTGLRSRIPSKPSLIPSSPATGKELPPNVTSRQQLADKTNNKQSSILADW*
</t>
  </si>
  <si>
    <t>C_530028</t>
  </si>
  <si>
    <t xml:space="preserve">PGPPAQARRPAAGPPPPAAGRRVARCLPPPPAAPSPTNLQPPCRQHGDNTAPYPSPALSDNLTLSSPRPFHPLLSPSPSNPHRNHPQPPPRTTSTRHAPPTGSRCPWCSPPAPTTAPRSSPQLAPSVSSPSASYALAPPPPQPPHFLSFPPPFPLSITAGLPPPSACPVPEWLCPRLAPTDPALPRPAPRQAWARLPIPGEIPSHTTPDNPSPTPGPCPPYPPPPQPHAPSSYSP
</t>
  </si>
  <si>
    <t>C_530029</t>
  </si>
  <si>
    <t xml:space="preserve">MELQVHPNDVPGVPDGAALLRTLREHFAMSGFRPGQLEAIQATLAGQDALVILPTGGGKSVAFQLPCHTRAHGFTVVVCPLLALAKDQVDKCEERGIYAERWNCEVPEPRKASIAKDMVCDEPSLRLLYTTPESLQTPKLLESLKEACANGNLVSFAVDEAHTVSEWGHDFRPAYLQLSAIKQEFPSVPVVALTASATPKVRDDIISVLRLKQPRLIKGSFNRPNIAYQVDACGTKSFLDLVKFIQARSGEGGIVYARLRWGPVGCYHAGKNNDVRTRVQRDWSSGGTNVVVATIAFGMGIDRPDVR*
</t>
  </si>
  <si>
    <t>C_530030</t>
  </si>
  <si>
    <t xml:space="preserve">MCVRPQPVVLRSSARKQGLPDLGRNERRLEQLRRRLGWEPVPILRNRRRALLFVESPWDSFGPVPPMGSDYGSSDLDTDQ*
</t>
  </si>
  <si>
    <t>C_530031</t>
  </si>
  <si>
    <t xml:space="preserve">MADSSAPSSFTILATGQLECAEIPECTNAYLKFQFVAGEDWQLLDGLEEGITQAARVPEGRDGVLVWNFPIDITYKTTNAFGWPQLVVAVYGLDSFGRDVIKGYGCIHLPMAAGRYTLKLRLFRPRSASLLQSFTSWLTGMPAEFSDPKFPSYGEGREVTRVQSGGHVKVQLNLMTKDMDMFGYVDGSGRDPAVSAITQM*
</t>
  </si>
  <si>
    <t>C_530032</t>
  </si>
  <si>
    <t xml:space="preserve">MRGTIRSSRVGVMGTWMIAVLSGYAAVSFPYSYLSLFVRPVEAFEIVAMEEQCRQAQSMCEEKQRRIDLARQEMARMAEARKQGLGSLKLVRALEAEVRSLESLYKTLAVELAELKTERARALESRTLAGHVKNALGYAMSIYCVYNLLLIRKNVPLVYRRGMDAAMGGQLDFQFFHRWFNGLFLASALLTLLLLYGQYQASRYDALELLPTHTHGNHYYKGRNTSR*
</t>
  </si>
  <si>
    <t>C_530033</t>
  </si>
  <si>
    <t xml:space="preserve">MAAMADGDWEDSPTCGWFSQGGVRVADSQGFCCECSSSQVWDDTFGSSKERTRANLDCDFWSDPLDILIGRKPVSAHCLTFDPQWYSGYELGAASLQFEIAITVEVPTAPSPTPATTSATPRTTNNSSANSTNSTNSPAPQFLSPPAPSTREVLHLGPSVPLASSASRLLSAKLLGDLAMYTQLPAISNQVLMVPQPPAAAAATGSPLDATLATNRSAWMLLDKTMLSMDGLACDKVGTGFSAFRYQPSGCGRAPQTCLSGQLKDLWEADLARIADGRVPLYMITRFTGGSDTTLQSFSGGPLSFALPVTSQSQSLVTLSVAADGVRLVTNRSPGKITGAAVCRFAGTSCGGFEAVAARGYIYVNITNTGRLDSDYTLTVSNCSSNVRPIEARALAVRAGSAASLDPPMELYVEDQAAAAARTCTVSLYDSVGAVTDSLTLSFYTNATQLVVKPSGGYNGTGDGVGVKRNGTDCSTACTNPIDVLCFVTKKCWSKFGRLLGIIGGALVGLGLLAVALKFGWLASLAASCCGGGGGGGATGGAGGGMGLGTGGGGGCFGGGQQQQQQPPAASHAMSPPQQQQRSHAEVAAGAAVAGAGAAGAAAAVLGAKHGGGGGGARGKQQHADTRHLQDRDSRAIDGGASIGSSSAGGSSSLSSYSQPREAGGRLLQPPAAAVFVPEGGGGGAAGDEGAPPPPPRRRSLWERMWLQRPGGGGGGGGGGGGGGGGGSGGGVDQHGAAQVANEVAVWSVLQL*
</t>
  </si>
  <si>
    <t>C_530034</t>
  </si>
  <si>
    <t xml:space="preserve">MPHTHRVVAIARRPDALSTGAATAGPDAGELLRHPLGHGSFFFPASAASHLPMLMACHLPPPLQRLLRAFRLGAQCAITARAMALYAARTAAAGTDTGAGAGAGPGQLEYFADARLEVAITEARSYNPPQDRYCAYSQSVRLTGKKRKPAASPRPAPATPSAAGARATTPLSAARSAATAAASASATTIGGAAGPAPATTTHGTTAAADVDMDASPLGWAFVGGGTVHCPGGVACRRAGRHENWLLSDAADRHITFLPVLYDSEEHSAVLLPLAADARAGGPVGRAGDGGQEGAAAGVVWFKYAYESRGGRRGHNFWDWGLGEHLEQAVRDVAGEEALHAATGGIA*
</t>
  </si>
  <si>
    <t>C_530035</t>
  </si>
  <si>
    <t xml:space="preserve">MAHYPKLPEEYEEDELGGGRHASLPSKEQRVLRGHEGAVLAVRFNPHGSYCLSCGKDRTIRLWNPHSGVLVKTYAGHGYEVRDAAVCRDNSKFASVGGDKPVFLWDVASGAFIRKLRGHDGTINAVRWAAEDQVLLTAGYDQCVKVWDMKSRSIDPIQVIKGFQDSVTAVVASGNSILAASVDGTVRRFDVRTGTALTDRLHHPVTGLAVTADGLCVLAACLDSCLRLLDAGSGQQLAAYTAPGYLHESVKMDCCLTPSDAYVVGSSETGEVFYWDLVESDKVVTSFKAHGGVVTSMAMHPDGQLLLTSSVDGAVKVWGKTAAGAEAEGEEGEDED*
</t>
  </si>
  <si>
    <t>C_530036</t>
  </si>
  <si>
    <t xml:space="preserve">MGGKGPAAHTIDADMTDEGESDGEAAAPSAAAVATAAVVNEARGSMLRPGGGGGRQQYSNDSRSEYDMLWNGEEFDRSSIPEDPYPYNGDDVVRHASVTGRFSNPSYAAAPLSPPASGVNGAGAGPGIGHRRAASGNAALTQSGAGGPHRSAAPNRAILGLLTEGMPDGPPTGKVPFGRSASARTPQAGGGGGGGGGGGGDYAGLPPPGSPGMARSPVGYYNQGGGGGGGGGGGGGGGGGGGGGGGGFRGSEETTMAGELLGSRNWRISEAGPSTAMGGRGGGGPDSSEPAAAGAVAAFHAAPVVPGSQRPSVVSTGSVAWPGSAGQSRVGSAAQVGTGGGAGSSRVGGGGDGGGGRSSSGSRSAGAAGAVVTSHPVVAEEPSWMPDDDDEQVGGDGGGGGNAGGSRGARREDRGSGTDSGGHSNAATVGDNSPADSLHTSFARPAAASSLAPPAFPEQTLMGSPQAHAVGGTPTSSTAAAAAAAAAAAGSPRAGRSATVPTGVIGGPSAAAMRALPMSAGGGGVAAAAAAATVTQPPASAPGGAGAASTVTGMGGVPSSSLRASTQVPRTGSATSLARRSFVHHLSLASRANGAGPGGAAGGGGGGGGGLSLRSSVLMGAGTAAAAAMEGVRGSVGAMSIGGFSALSGPQPDAVYPSHGYVERAAEFGRWEAAMLYDLDLYDSLQLAGFPSAEEYEDPHYEMEAPAPPPTNPPHLRGGPAPTPTSPPGAAGAAGAAGGSLTGSTGGSFTGAQPAQQASPARGMAAAALVPSSPTVRGAGTSMDGSSVTVTGGIGPQPSSYVSPAAPPLGVMTTNSAFEDHGPGGSGVTPSTTPRQRQR*
</t>
  </si>
  <si>
    <t>C_530037</t>
  </si>
  <si>
    <t xml:space="preserve">MYDLMASMASLRAGMLAGGAWPLPPPPPPHVYGSAIGLPPPILEESSQGQQEQEEREQQQQQQQHREQRRNVGGGGVYGGYGGGAPTASGLISPSSSAAGSAATYGALLRHDNSTVAGSTLADTIPRTSTTMPTPFSAASAAWAQRPQPVPPHRGSSSGAGAGTAGGTGNGASSAGTCGGGGGRGRSHVSIEAIQRLLEADLPTSAIAAAVAVLAGSLPQGGAAGGTAAGSAEEADTIGVDELYKSLVAAETAAVVAAETAAAAAELEAEAVAAAAARADTAALASPLPRVAEPAAAVAPSHTVSGMPGVASAPDAASGVASVQSMTATLPARRAVVSPTAAATAAATAAGSAVESPRAGLQAPAPASAGVAAELPDHPLLRAVRLIAQSMLIVVAGAAGATAAASSVNAVLVRPEDLPGPDGSSSILYRRTWSSAGGSPHGGGGGRTAGRGQPPGSRRAGGFG*
</t>
  </si>
  <si>
    <t>C_530038</t>
  </si>
  <si>
    <t xml:space="preserve">MAGWVTAQWGSVGDGWVTAGLAAAVAAAAAAAAAAAAAAAAAXXXXXXXXXXXXXXXXXXXXXXXXXXXXXXXXXXXXXXXXXXXXXXXXXXXXXXXXXXXXXXXXXXXXXXXXXXXXXXXXXXXXXXXXXXXXXXXXXXXXXXXXXXXXXXXXXXXXXXXXXXXXXXXXXXXXXXXXXXXXXXXXXXXXXXXXXXXXXXXXXXXXXXXXXXXXXXXXXXXXXXXXXXXXXXXXXXXXXXXXXXXXXXXXXXXXXXXXXXXKERSRVSARHDK*
</t>
  </si>
  <si>
    <t>C_530039</t>
  </si>
  <si>
    <t xml:space="preserve">MAEAQVAERPAAFAFDSPPLVTPQPVFLQPHYAVRLCIDEPMIGLPDTGRLAALCFVADTLIERVHKVPRSASAFDVGILQEIEALCHQVAPKKHAQTTMADLGLLELFPYLAMGLSGDKLDTVQHNPGAAYFNYISLLNQVVMMGTQLYHDACMPQHHKYAAHQIALLYQCLNMLQGDTKPIRRVVEARFDEIKSITESRDPYLPVELSAWIQEVTWLCREEIQACPPYVHKRIETLMRAARGDGGSGAAAAGGPGAGGPPGAAGNGTS*
</t>
  </si>
  <si>
    <t>C_530040</t>
  </si>
  <si>
    <t xml:space="preserve">MLMSSQTQPGFTVFSTNPATPPPTISNIDAHTDTRTHRHTQLHPPPAGRRPPPPPTPPPGSARSPPRHPMPPSRPPRRPAPAPPPRLPHSSSQLLPTASPPQLLNPSSSTPSLPWTATPRLPTHTRCPRYPTWPAGRPAASWPAAPHSPRTPPPRPRGLTPPGLPQLLHPPAASRCGRSSSRPRAPQAGPETPPGVRQESTRMCGRLLGRGREVVWPMSGGRRVSSHAPSELRAGTPAYRAQAPQNSSTRRPPPQCTLDRPAPPNTLLPARATRRSRPRAARGTPPQSRPTGGGYTRGPRCPGPTGIPPGGT*
</t>
  </si>
  <si>
    <t>C_530041</t>
  </si>
  <si>
    <t xml:space="preserve">PPTHTHLVAGPRSARIPVRPQHQPRPCQGVHVTVRPSAVLLPPRHLRICHQLPTQRRRPCCRQQPHRVVRGVGLRLRPRLAAPAAPPAWPRQSRTWRRRQKRRRRAARTQCRRRRHPSHRHRPAVSAGAVRRHSRRQPQHHLLLRRRQRVRQQVQECLIQNRVCPPRRVRHQLHHIRRLHALCHCKERARCHQSRNHPHSTPSLPAAPPHT*
</t>
  </si>
  <si>
    <t>C_530042</t>
  </si>
  <si>
    <t xml:space="preserve">MKAIVCEGLGDARSPLGTGCLALKELPEPKLPDGHVRVQVAAASLNFPDALQIKGGYQDKPKLPFIPGSEVSGVVTEVASGVKSLRVGDKVCAVRQTGAFAEQAVVPAPAAWRVPEGLALEDAAAIPIVYGTADVSLRHRAQLKPGQTVLVLGAAGGVGVAALQLAKLAGARVVAVAGGAAKADFLRGQGADAVVDSEAAAAAKTPLHKAIKQAAPKGGGSYMMHQPRVLADSMRQVLEWFGQGKLRVEVFARFPLERVTEAFQVILDRRNKQSEFSAPLTSFDWNEADPKRLGTSSIDTTCTIWDIEKGEVDTQLIAHDREVYDIAWGGLGVFATVSADGSVRVFDLRDKEHSTXXXXXXXXXXXXXXXXXXXXXXXXXXXXXXXXXXXXXXXXXXXXXXXXXXXXXXXXXXXXXXXXXXXXXXXXXXXXXXXXXXXXXXXXXXXXXXXXXXXXXXXXXXXXXXXXXXXXXXXXXXXXXXXXXXXXXXXXXXXXXXXXXXXXVGGW
</t>
  </si>
  <si>
    <t>C_530043</t>
  </si>
  <si>
    <t xml:space="preserve">MAALCLLSAASAQTTTAACAIDTAITGTGISCDASGNLVCDPGTTPVCQVTVTSSKSDDPATICRGQRVKHCFNTFSGGIGHTTSTGPTTPDTSKVISDAKTKHESSRAQTCSDLRTCTNTLTGSGSGSVPGVYGGSGNSNNNGRRRLFQGSSGGNGNGNGNGNGNGNGNSGSNSVPQTIPTRMADDHATLAGATLSDDQIDAYCGHTTSPTTISVAQQLRKGSKYDASQIKTSNGKSIGNVPGGNGASNGNGNGNGNGNGNGNGNGNGNGNGNGNGNGNGNGNGNGNGNGNGNGHRRQLGSCPVSGVSLDCDCEATTGICQAAAPEYDSTYGFYIASLQPIGVVNDLALTTRSNAKPVAIDKIVCAAVEAASIVIDGACDMTKAEGFTVGEWAGAGALVYVGETASLLTIPAEFVCPAIKMVSQAAKLACSTIAEQAEFLDGLVDSSEIQAAYQNSKVITYNQGKIQEKVIDTTTEISNQLNETHIEIDERIDTSTTDVKNTVIDNSNHLAALLANGTKAILDSINATDVRIETAIANELTNITTTLANDVTILLAKLDAVLASITAQITTLTNTVNARFCDQRDQAALIQEELNFHRRLMLTPDGQRPGWNNQPTNKGPGPSCKPPTACSAAVATLVGTTELATWNNCNA*
</t>
  </si>
  <si>
    <t>C_530044</t>
  </si>
  <si>
    <t xml:space="preserve">PPPRPRSAAHCAPPAAGQHTDRGAEAGGGNTHTGGQRDRGREGAVSVEGGEWGGELGDVWPCVLPLAAQQRPVRGAVGPPPDRPRSPPCCWRLRR
</t>
  </si>
  <si>
    <t xml:space="preserve">MQCSVAMVGVVWLVDAAIRYSDSGFGGRGEERSPGAVAVDAYLWDHPQTVLAALHFRRRPGMPVAVEAQMARMAVADPSLPWRVSLSNFPHPSLATASAVGRFAPTFLLAAVIVNMVVL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KTRPTLTATAAATALRAAAAPALDRRFAGGPATAAIGAAGAAQIGATRGANAAAVSAAAGGAAALDIPDADGNEVEALASKAARRMDSGGGAGDASAVKRMLSIVAPSGAGTPLGGSAGPSPTGHGHGHGHYQHNLHHLLSPSALGPGAASRGGSPAGGGGGGAGGSPPQQPRPNNHGTTFGAPVVPGGSGVVGSVPNSPIGRAGPTRLGGGHAAGGGASAAAAISAAAGSAGAAGAPVPEPWAGAGAGAGAARTSLVPGPSPTARPQTSPAVGSYGAGGAGAGGGYAAGGGDAAAAAAARRRGALTAAGFIWQRMRDLGGRAPPAVRQCLTYDEIAHIKAEQQRALAAGSSPGHPARSAAASGMATPVPARYSLAGGSNSGPVGHGGGGGGGYY*
</t>
  </si>
  <si>
    <t>C_530046</t>
  </si>
  <si>
    <t xml:space="preserve">MDAVTTYLGLGSYASWDEPKRLAFLLGELQEWRDLMSLLATESCDMYRSVVYRTPEFYDYFMQSTAASELGRLNIGSRPSSRKSGGIETLRAIPWIFAWTQQRLHLPVWLGIGEALEAAIDKGE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AALLGLAWRTA*
</t>
  </si>
  <si>
    <t>C_530047</t>
  </si>
  <si>
    <t xml:space="preserve">MVPHQLPSAFAAHNSAAAAAAAAATTAPEAPAPAAPAPPLPVTRLLAVNPGAPEAMRRPVWCLEDYDVHRRLFKSATSSVYWLDRVPANVLHMLRREIRIQSNIVHKNVVMLYAAFSEPAAQRLVLVEEFAANGDLHAVHKALGCRMTEQQARALVLRPLLEAVSHLHTLGCVHRDIKPDNIMFTADWRLLLGDFGIAIDIARERAVTRAGTVGYMAPEVERCPIKDRPEDNKDDSALAYSTAADVFGVGCLAYTLLLGFPPFIAGSKATPGRSKALSFPASTSPEAREFICAALAEEAGDRPTALQLLGSPWMASPR*
</t>
  </si>
  <si>
    <t>C_530048</t>
  </si>
  <si>
    <t xml:space="preserve">MVHLTDTRTLLPPLASAPPHTQGGMLCAALSASARPALLRPRGAAQPATTHRTACVLAAAAAGRASRCASPLAADIHILRSCSSRRTSVRVAASAEEPAASSPDVRSSEQQQALPPAPTPSSPLPPAAADPHAARPPPPASAAAVTAALSSVVGGVVDARLAGVRGQLVQEVVATLTSEPRLLLKELLLAIGEHAPASGGTDTAELRRRVTDLLEARMEELGAAKGQQQQRGGEVGRLPREIEREARPSRALAAQAPAESRQRLAAEAVAEAAAAAVAVAESEEEEGDDEPAVAAAAAAAQEEDGQQLYQREREPPAGAVETAAAVGVRAVGSTPGPYPGIRLPRTSPIPGQVVTLDNVCVGLVVRRGPDWDKIHTNFMEAGVDGGPGNDGVVTDVSKTGRYASVRWNATGETSYSCNITGKPGYHELVVAPAEAQRRKWPWEWVWRKQ*
</t>
  </si>
  <si>
    <t>C_530049</t>
  </si>
  <si>
    <t xml:space="preserve">MLCAALSASARPALLRPRGAAQPATTHRTASFPAAAAAGRASRCAAPLAADIHMLRSYSSRRTSVRVAASAEEPAASSSSSPDVRSSEQQQALPPAPTPSSPLPPAAADPHAARPPPPASAAAVTAALSSVVGGVVDARLAGVRGQLVQEVVATLTSEPRLLLKELLLAVGEHAPASGGTDTAELRRRVTDLEARVEELGAAKGQQQQRGGEGTAKQGSGSSGPGGELLIGAVETAAAVGVRAVGSTPGPYPGIRLPRTSPIPGQVVTLDNVCVGLVVRRGPDWDKIHTNFMEAGVDGGPGNDGVVTDLYSCYITGKPEYHELVVAPAEAQRWKWPWEWVWRKQ*
</t>
  </si>
  <si>
    <t>C_530050</t>
  </si>
  <si>
    <t xml:space="preserve">MRLDIDECDGFDRATVASCTNSKGSYTVICKPGFHDYDTNSKTCTLAANPAMSLNYIGSFSDDTAKPALSSDVASMRTWILTSRTVGQYTSFTLVGTNRCIVVDYPSFHVRTCIAFQAQTLYVYAAVV*
</t>
  </si>
  <si>
    <t>C_530051</t>
  </si>
  <si>
    <t xml:space="preserve">MEGSLRSAGAAKFGNQLRQYNINDDCPIFDNMFKYVSIGGFKLNHNLCDIAINWSGGLHHAKKGEASGFCYINDLVLAILELLKYHARVLYIDIDVHHGDGVEEAFYLSDRVMTVSFHKYGDYFFPGTGDLMDTGELNGKYYSVNVPLKDGTNDDTFHALFKPIMRRVMEVFRPEAIVMQCGADSLAHDRLGCFNMSLRGHGEAIRFMKEFGLPMLITGGGGYTKHNVARCWTYETAILTDTQVPEQLPRSDYHEYFAPDFSLNVSAHKVMDDSNSKAEVQRILREVFENLRLLEHAPGVHMHQVPPDFRVPRYNYDEEPLEERVGKYAREHLIIREDEEMALPGAGAMGGAGAGGPYHHEPYD*
</t>
  </si>
  <si>
    <t>C_530052</t>
  </si>
  <si>
    <t xml:space="preserve">MWAGERNSSSLWRLGVKRVVLCGVQTPNCIRATAVDALGLDYGVQVLSDATASKSEAVQCCAGPRHVLRWCS*
</t>
  </si>
  <si>
    <t>C_530053</t>
  </si>
  <si>
    <t xml:space="preserve">MTQRNDEAGQPLAEAKAGAEGSRTGAAPVAACSTAAGDGHAICGGGGDAADESSTDATGHVEAVRQLRAACATVPSQLPSAAAAAAGRPLAAAAADGVLRTSDELMWQALSTGGVGYSRGPSFNIQPPGAGFSDALFSTSHAITSYNNLWTQLQQSPPLLQQQQQQQQGQQQQQAQLAPVLEQQHSVLQRSFAEQRSSPAAPPADCDTAAAAIFPTADAEPFSFEACAAGTAAAAVGPASAAPAPAAAAPTAQASEPGNAFVPTVSGQLLQLSNVDSLTSCNGTLPPGLPPAAWFPSTYSQLGGGDGGDGDGDADQPNPQPRGMAGAVAAVAAAAAAAGVVFDEADVISGRVDLVQQLLFLMPDAVASQRPPGTLISRPCDWPGTPGGGAAGACVAPAPQQQSSQVQPLQKQLRQEGPQLLTPVVSGQGGGTAAHTPTAPPASAGASFMAAVSQPAALPASALFGPNGSGFLASLAAYPHGPDTAPTCMTPAIPTSAASAGHRRLQPAALGPRMSSVGSASAAAGLFNWHQGPGFGTKGGANAPQPALVAGIATSAAAATAGSAPPYTQHSTGVPAAGAGAAGHDPMVPLLLQPQQPHQLRTAAAHAHTERYAQAATSTDGGGEESTDGVAGSSSGGGSWRGRLVDPVLRQASNNHMPRISEHLPTGYVVVSRPLGFAADSGGRGTARAAAATGHSSHVPVWGIATGRAAPAGQQGATKATVAVAAAAAAGGQPVSELPMSHELLVCVDSGAVSSPAVRSQGGGAEPQDGDVNSLLLLSSTLDGRPADGANSFQSPFVFGQQPLGRSAAALLNTYRYSEDGTSAGMGCVASDIAALGAPSHDAAAAAPDARGLPGHALQLFALPALNGSAAGAVGSVATASAMADAGGGSSGARHAGLWPSHDMDSTGGVEPSLALFAGKGTSCSNHAMAKLSSGANGISGANGISGANALASAAAYLVAGGRVSRARLASVMTLGNWSPCGSTDAEGARAVGGGRSGSSSERSGRGSVTGWSWLRAGIKAAVSPGSTQEKDASQATATRGVKRGFGAGK*
</t>
  </si>
  <si>
    <t>C_530054</t>
  </si>
  <si>
    <t xml:space="preserve">MTTPSQPVARRASSLFWVLNRMNCRNLALLVAVSAVSLFAGAQAYHLCATTGPCQRDSQILPMPDLVEDFQFELRNIYTNRQRGARVNIFVKVRCGGGWQALLAASAAGPMHAHAIDLARSLPTCYILPAGTRPALHTHTVPLLHHQDHEGLLH*
</t>
  </si>
  <si>
    <t>C_530055</t>
  </si>
  <si>
    <t xml:space="preserve">MSNQSQPPAAWKAAKPFVNGGLSGMLATCIIQPIDMVKVRIQLGAKGSPLAVGAEIVRKDGVGALYKGLSAGLLRQATYTTTRLGIFNMMSEELKARNNGQNLPLWQKAVAGLSAGGIGALVGSPADLTLIRMQADATLPVEQRRNYKGVADAFIRIVKEDGVGGLFRGAAPTVVRAMSLNMGMLASNDQAKEAIEAAGFPKGGTVSVLGGATIAGFIASAFSLPFDFIKTRLQKMTPNPDGTMPYKGPIDCALQTLKNEGPLKFYTGFPTYCIRIAPHVVFTLVFMDALPKVQKNFGL*
</t>
  </si>
  <si>
    <t>C_530056</t>
  </si>
  <si>
    <t xml:space="preserve">MNRIVREIKIHADLVHRNIVMLYGAFSDERRLVLVQEYAARGDLYGIHRAMNRRMTEQQLTELVLVPFVDALSYLHARGICHRDIKPENILFTTDWRLVIADFGVSINLNQERAVTRAGTLEYMAPEVERCPLKMLPEENKDKASLAYGTAVDIWATGVLAYELLVGFPPFVTDNATHPGNENMFLAKHANSKTLSFPVSTSPGAREFISWALADDPEERPTALQMKNHPWLAAAAAAAAAALAAVREQQAAAAAAAAAQSPTARRSSSNLAAISSTPLTPSRLGSSLLVSPVGSMAAAQPVGVLSR*
</t>
  </si>
  <si>
    <t>C_530057</t>
  </si>
  <si>
    <t xml:space="preserve">MQASVRALEAQVTTLKDCIQRELSAMPKVEALIEASKVQSQHLNAIASNLPARLPRATYTSVAGATLAGGRNEADGPAAGTSGVLSAGTSQAGMGAAAGMGAGEEAGKRARGGAGGGGKDVPRWYVTQDEFDAVSAYMRGRLVPEKVNAALDELAGHGLATARLMAAVRAGGAKLAPAERKRATELMHSVANKEGVKGHFWFTDGDLREGPLVRPDKSGKGLLTLLRHLGRLAEHRCSVDGNATTVYVLCEPR*
</t>
  </si>
  <si>
    <t>C_530058</t>
  </si>
  <si>
    <t xml:space="preserve">MRSLQTEEELQRFLDAAEECGAANELGHVEEQQEAQTPPAAGVDPRQRHAAEGGAAAAAAAGDGPTGRPSLGMMHTPVGTPASADVVDGAGYEEFKRLIHMQMRLVAPYIDMCSGSSEDDAAGAVVAAGAPRPPPRQQQQLALARGAGLLPAAMQLAVHTGACSSGGGSKQPYTRWLPAETTRLVEWLESHDQQPQWTEFPIQNTDIDKTAGQLKMQWRNLKFASKKGWTVTRRVLPPDLRARIDALVLKEELKAQQMAERLQLLGTHGGAAAAGTDTS*
</t>
  </si>
  <si>
    <t>C_530059</t>
  </si>
  <si>
    <t xml:space="preserve">MRSLQTEEELQRFLDAAEECGTANELGHVEEQQEAQTPPAAGVDPRQRHAAEGSAAAAGDGPTGRPSLGMMHTPAGTVGTFLDDEDADYLQEDLEALVQPAAQRAGEEELDHLNVAADGEPFEAEDAEDFEAHGRELRGAGGVVGAPQQQHPAFAAAAEGREQEGDDEDWGDMGLRSAGTRTAGQPERRAAVATPARKQQQQQQRPRANLQSAAKRARREAPEEELDFVSGSADEGAQPAQQQQCTHGAAIVGGSTRGAAAPARAAATGAATAAGAAAPRSQPPRQPALARSTGLPAAMQPAVDTGAFSAYGGGGGQQRASSGFWSLEETERLVEWVDSHGARQWTMFVQLNTDLHRDVEQVKMKWRNLKNASKKRWTVARRVPPPDLRARIDEIVRRDT*
</t>
  </si>
  <si>
    <t>C_530060</t>
  </si>
  <si>
    <t xml:space="preserve">MEDRCVSPIAAMAVGADAGGAAADTDGAGEEQVASLGAGLRRSNPGIPGAFAAVCATAVAEVWGDRQAEAGNRGSVATAGTVAPAPAVAGPLAEVDTNVQEGGRQPVGAAVVELDAWAKPQPRRLQQREREQQHEQQQRQAPGADKEYMPGVEAGSGPGCCSAAVLLRAGGSEEQRGGSASAGTPVGDMPAQLREAGAFAFPPPGTTGKPARASSGSAAARRWRHHAVPAVNGCGGGPGAGMPCGTPAGGAAAGRHEAAGAPCMVWPSAYQGRWQGSSGAGGGGAAAAAAPGAAGTARPGSVVSIRRTTPSVNNAYLHFHSVLEEGVDKMARQPDAVRAAAHAAAAAAGVSDDLAWREAAAAGGDWLAFDEDAWLRQLLALPGPTEGEREALEFEVGIVDMFLQELEERIDAVQEPPRRLLQAPAAARAEAAAAAAAAATAAAAAAVQPRVEASGGEGPLPAVAPQSEGRTQLQVMGLEGHTQEAGEQAVATAAATGEAEAAVQERSGRPSVPAAGVQMAAADTAVIAAAVLAGTVTGANEAVLVGPRPQLPLPLPLAPHAPQPPEEQWLPPPLIQQQQKQPLESSAQAVVSGPEALPAQQPQEQQLEAADVVMAADARSAEAEQAGPSCAAAALGAADGKAPCPPPSRKSALDVQHAAAVVPPPPPPLQHQHRVSPLHAATAAARQQDTGAAQAGARAKRQRTSAGASGGSACAASPTPAPTRLIEDAATAAGAAGPAPDAPGQPGAKLHQPQPHDLHQGQQGHGPAAKQQGAGGKGQQVPAASRRHVLKKKRSREARPQAAEFAGAGDGAAAGAEAGVPADTRAPDTAAGTAAGAATRVAAAGVTAAAPAAAGTAQAVPAAVNKAEARHGPAAAPRITSDPGSDSEEAARADGVPARRRRPPPPSKQHQQQPGAARAARRSAAVAVPAAAAGAAAASTPAVEAAEAAAALQQQELAEAGGGGAGRSRRGPARTSHWVVGTSLGADSGRLEELGARFKAVEVLPDVAPSMTHMVVRLRQDRRAEQRTLKYLRAAIRGVWVVGLAWVDACLVAGRLVPEAPFEATGDLYHTGTPALTRQMRVRGEPMSLFSGLSFCTAHCKDVGSSNLPQLEALLQEAGGTLVQRPLPRAAVTAAAAAAPGCCGGGAISHYSLLPLTGNYVVHGGKQAQTQPPALVLPLLQQPLHHQQEGAAQMTDNNTTGLT*
</t>
  </si>
  <si>
    <t>C_530061</t>
  </si>
  <si>
    <t xml:space="preserve">MASTITPSAGSLVTALLAEIERDRERKKSGAPGEEKDGAKQAAPAKDQDNSDDSEDGGREDSPGPPDPRTCTVSGPGFAGGASGAPVNLIITCKDEDGKRCAEGGDDVMVRVVPAGSGAAAGTYIEVTVEDKDNGMYVATYTPPAKGAYSVTVQVNGRDLEGSPFPVFFGPPAEPSAAPPAAGTSTAGAPNAPGGIGAAIAAGTAALSSAGLTGYGNLAGSGLPSLPGSLASALALHGHQLGDKALGVQFIMTAQSEMSNNPLMALKLQQITQMQATMRSGAALAAQVAQLRAMAKYGVSSLPDLPDPNKEAEEAAARLARRLGGSRSRSRSRGRRPRSRSRSRDRRRSRSRSRDRRRRSSRSRERSRDRSRERQRRERERERERERERERERERQRREERERREERERRERERERERRRRDDSRDRKSRRSRSRSRSKSRDRKRSDRDRSRSRGRDRSRDRKPAAATGAAAAATAKRTSVSRSPSASRSRSRSKERRSGKDAARKGDAKKSKHHKKEKREKREKDKGDKDKERDRKKVRDPAADEDEVAANGDGKEEHPAEEPSGAARDEAAAKEGEEARDGAEGTEGAGAAGSEGSKEKEKEDDGKGGEKMEE*
</t>
  </si>
  <si>
    <t>C_530062</t>
  </si>
  <si>
    <t xml:space="preserve">MEEAEAGAGAGALAAAAPASGRGGDGSCRTTRAPAPEAGAAGVATGVALWPGGGGGGGGGGDGGGGGPSLLLTGLVVLVAAVSLAQLQSLTQLGWTSVLGSGAMAVAMVITAGKLVLQPPPDSEGGSSLLLPATATGGATAAGGAIAVGGGSDEHSVRIRRAGELDALHQRHEAQEQQEQRQREADVSGVPLVAGWAAAVAAADEDEAVVLPMPPVERAAAAAAAAAAAAKAEVAGAKAPSAPAGAPAGKAGDDGGGGGGGGGVEGREDLSPADPMAVFGGGGSGGGSGGGGHPDTRGTGDQSGAKARWAAAAAALMPHTLPDPELGPAIVIAPAASAAAAAAAADREGGEDDSEDVAEGPGTPGAEDDTGGVRQPLLGGAPPRHRHARSSRKRPYRRSYSHGHGHSYSHGHSHGHGHGSAFGESSPEDDSGPSDAHWPAGRSRTPQPDPGAQRLLWLLLTACGGCYGYAAGMLLPYFSEVVAVIASVGDLALVLGLPCACALSLLSLRRSERVLCWVLVVGAAALSCVGAALSVQRLVARVREGSGGGSGG*
</t>
  </si>
  <si>
    <t>C_530063</t>
  </si>
  <si>
    <t xml:space="preserve">MVLFSHPALPRRYTHLITSALPPRVTACKHLPVLLRPASPAMYDQLAAAAAADEDAAPVHLFPEGGMTNGRGMLRFSRGFTRIMNMGGGGSSSSGSGARSGGSSSIEGGSSCVSSVEGGGRHQQPSHGLSHEQQQHQHQHQQSHAATAHQRAHTTTSNHHHTSSTTTSHDGAATSIKLAPGTGATPTSSNGISSTSTTSTTSTTSTATATATASLLPVVPVALRARTMAGVNTHTLTSSFLANLFWMGFSPATQLHATVLPPMTPAAGESRAAFVARVQEAIAVELGVDVYDLTIQQKRQLAAQRGGAR*
</t>
  </si>
  <si>
    <t>C_530064</t>
  </si>
  <si>
    <t xml:space="preserve">MPVAQRYLEELEDASNELMLSDDDNVRFLVGECLVHFEKDTAEGRLEEVTKEAKDSSEKTAADLVDVKKQLADLKAHLYAKFGTQINLEEE*
</t>
  </si>
  <si>
    <t>C_530065</t>
  </si>
  <si>
    <t xml:space="preserve">MAVTAVTLLVMKAAGKVDEEAGAHPAQRCEWRQHKRRQVLPPALPLPLLCSRAARETEEAHTAR*
</t>
  </si>
  <si>
    <t>C_530066</t>
  </si>
  <si>
    <t xml:space="preserve">MLTELLRALTADRDAASPLRRTPFSELSDAAGECLVLVLCSAPAAAYRLSYVLPYDRFKAIAAVRRRFGPADLPLLRVIRNGGRRLAAAGSFGHTPWAQAAGGAGGVGAAAPGLGAADVLFAPFECAELEARVVAQVTLRRLHQQRAAAVATLSVLRHLLPPPALADLSRGSQPWAARAHAEVSVLSAVLIDPHGLATSLAKAHLQAAAGGGGGAGGGSSAVTGGAGPHGHRRNLSGGAVGEQGGLAPAALVGAMHEAVAAFDGLCDMHGVIKIGTTGDEFVCAGGLDAAADGGLASGASGGGGGGGGGDHLQRLLRVAAGMVTAVGALQQQGDAVSAAAWLRAHGHAGCVHVSAAVRDRISILQQQQQQQQSAPGSPSGGGGGGAGAGGGVGASTRPGGGLWGPASAGGEFEFVSTVTRGVPLGPSGLSRTYWLKVGDWRSALTTAYVPARGGLAAANTAGRNPVRRSTHSRRALMAAAAAAGAAAAAASSSGGAGGPTVGSLPAASGSGGGPGQAPKAGLGGARGSVGVGAESAAAPGGAPEAAAAPDSSGGEDRLLAGAPAPVAAPGEPAGQSDDRPGLGASTGGRGNRAPHRPPPRAFSSPTIDLSRGQAATCAPPEHEEGIAEGAEEAAEAGEAMCAPLAESLRQQSDPAGDSRRLHDLADAAAATAAAVAAGLSPGQDQVGSGGRRPTTASAPGAATAAGAGGMAVPGLAAPGTSGVSFSASTHTSLTVSVGAPGQTPSTAGSASSANAGVQLAGEWRGMAEYGAVAAAIAPHPGMLTRASHRAPPMRNFSNLSNATSLFAPSSNYSGGAATSAVGAGGATAAAGPGGSVVHGSTSGGLYGAGCTSTSDSSFLQRLSAMPPEQQLAQVAGLGMAAAEPAGGAAGAVAAAPPLHYQRHHQHHLSSHHPMGAPPPPGAAVLGPQPGLHPLTPAMGLNMGMGLEMAMGVGRGVGVAAGGGPPPPGSFLASLQQQAPPLGTTVVYGPLLGGLPPVVEDRGAAQLGMAYGDAGSSALRGYGGMGGMGGLREGMGSGPDGVSGSLGGFSTALHNLTASNNTHTHSNALLSNTLLAAQGIHLQQGVHNFDLTSSALPLIAAAGGSIGASGGGVPGGLLGGGATPTMLVGGRWTAASGGGVLGVGGGGGGGAGGGGGAGGGAGSGAAGVGVASGGVPALGPVAGGGGAGTATAGAVDVLMAALHLGTNSGSGSAGGAAANGNGTGAAPGLGGRGQPASYGQRSAAVPPRGAAAGAGGSSAPPAPRSPPASAISQSELVMLLDMNSDAVGSAGAAAAALAAAAAGASSPGGSGGGGGGGLYGAGMDLGGAHPHDSHDLSAAVRSVFGMDSGSGSGAAAAAAASRSWKLPPPRQRRPPLAEDTMSLRPGSGTGTGTGAGTSVAAELFTGVTSPPPPSRGDSVPQVPRAPVVPGARPAGSGGGGGALHRPRSPTHAATQPHLQDAESSLPAASEPEAQAAAAAEAAAAAAAAGGDAPGSVASLGPAMELMSATLRDGPPGASGAGAGGRLGPGQAQGPNSSSYSFGLLQSQLQLLNVSMDGASPSRALDSSLVSPGGDGDTTSLRILASLLNVSPASGAVSTSSTSVNAPAVGSSAAANASTWRRRSQEVQKVLLTAAAHATVAANAGGSAAGSGSHAIVIGGPLASSANSGSNGGGSSGAPGQQRLGRTASLRLLLQQLQQQLLLQRSGGAGAAGAVGEVSSSANGGANADSGEGAARAESQQQQQQRAPDASNRPDLGPWLADAAAARGAGSDSVVASSGSGGALGAAAAAASGDGAAAAAGTGAGGGRSRAIVDVGLLMPSGFSSEGAGAQGSSPTEATAGGGGRRTRPAAGPRGGFSLLSTVPDFPSIGGTSSTASRDLPAGVLLPGDGGGAFVAGGNAGGTAASTPAPTAPLSLLSGHGDSQAHGFQLSLQQFQQYMQARAGLGAGGGAGRPDDAAAEAAATAMAANGAAGLARADRGAADGAAQPGMLAVLAPLLLQVEDKGAGVEVGSGDGSGGGGGGERVAITPSGMQDSGGEGLVLMRVTSLPPDSSGTAAAAAAAAAAAAAALAAQAPAGRPLPLQAPAGPAAGAAATAGPAAASIAQPTLPPQPAASPSHRRSSMDQFGGSFAPLARAAQSQVPAGTTDGVSPVAVLMSSLGDIVAAAGMQPGSGGLDARPGSVTTAVPAAGASAAPTAAAAAAAAPQEKPLDPLGTDDFSSGGGVAGAAGMTSSTILLFTNQSLAGGGGGGSGVSGPLVAASPAGAAGVAGVSGSYLAGTGAADRTGSASPGAGSSAGAGASAGAGRRAVSSMATSLFRRKQAAGKNHPEQQQQQQQQQQQQQVHSRSQGAVQRQQSLRTAQE*
</t>
  </si>
  <si>
    <t>C_530067</t>
  </si>
  <si>
    <t xml:space="preserve">MRYAQANVGLSGALGVRVGKALKDALRMERGRVLVLAPCGTDGRPLQPGDAPLTLRHFCLEVLGTGTDGAGLHGRSGRAAGNAGAAARGAAGAVTDEDEDEDEEPDEDEVLQSEDEAVLDGEDEVLVEALPQSGRLAAAAAAATAWRGQGCGGGGGGGGCSPSGLLQAPAAPATTSREAPSPRSADGGAAARSAGSKGEAAAKDGAPPRARAPPPAPVAPARPKPSVSPPPLARDVATGQQQQQQQQRKPPQEPQPLQQPGLGTAAAAGAAGAAACVHDPDGWVPAGADPASFTPPAAADAQWEQVAGTITLEQMRWRRLLPGAAEAAGAGGGAPQAAAREVPTEAEDDGSLRLCGVVFADLYDATTPLPRGPVTLPCVVACRDARRGGLGACVTTEVRKFHPLGVMPGWLLQGTAGGSEDAYKFAYVGHPRAASSHRPARGDPALLLELRRRGETGEVWRFLSLSYRLPYPPELTETPGAAAAAKAAAAAAADLATAAAAAGAGTGIAPPDSAHCMHSQLPAPRQQEFTLFSMGAARSVLALVNDPGQRRHATDDLELPEPPEEERQANCVVVPVAVRGVVLPVLVAVRDLRPGEQLLLDRGDDWWAPVADGWEVAENGLPQAAAAEEALDDAQASLARHEALLHLPGEVQAFPLPQEAAAWHQAAQGAAAGAAAAQQRLRRRAVDSTAAGGGDGRCDAARDRDRERKREREWERGDTRDRDRGRDREGGRQKPEQERSRRRDGAQGLSANKEHGDGRPKDRERDATGTGTGTGTGIGTGTGTGTGIVP*
</t>
  </si>
  <si>
    <t xml:space="preserve">MPNKAPALPARKVAGGRRTAAAHTRQLPILEAQTVTLEDGTEVPIKIPPGMPAAQAQALVAYLKSNPAAAKAAYEHAQKVMKTPGMAGAFANMSAPQNPVMMERLNLLKDDPELKDMFEDMKTNGADAFQKYWDDTDLMLKISRKLRELNVDGAPAPEAPASAEGAPAPAKKLIENLHDAAKHGDMEAATRLIEEGADVNALNDRGISALGVAVGFNRLEVVKLLIAAGADLTFRDPKKNSLMHYAAGYGRMAIAKALLGAGAELSAQNDAKQTPADVAKLNGEKEMVKFLNDKSKDTAKAPAAAEASA*
</t>
  </si>
  <si>
    <t>C_530069</t>
  </si>
  <si>
    <t xml:space="preserve">MADAGGEPAAATAPAAGTDTAAAPITVLPSRDPAAPRRKLLALKPADLRAAGLACVAELGPVLDSGAGAGAQDMVPVSDGDGAGAVLFTVLGLSAADTLRPLQEVTGGGGAAAAAGAPAGAAAAGRGAGGKAKGKGKDAAWRIRLNGPSRWLTADGGVLDPTTPEVAGLQLIREPVEGVPRGRYTLLRANGSCASGPADPPRPARPYEIVALLRPAGEEADAAAAGAGAGGSAGVCVHAGAVAGAAGLGGAEQGSRHPALGFGAAPAAPPPLAELSGLAQVGSSGNVGGLGGLGGGGGGARSVAAPGSAGGGGDRYSGETVGAVITTSGGRGPTSAAPGDAGAGAQGSRASRDGGEEEGEEASGSQWERQQGRVPSGSAGAVVAAAAPAAEGASPALRKPTLEKGRGETVTLRLEGS*
</t>
  </si>
  <si>
    <t>C_530070</t>
  </si>
  <si>
    <t xml:space="preserve">MPPPPPPLRAHHTSGNLPGLDPLDPNALPPTLPPTSVDAAGGGAAGACVGRGGDLSRPPEAFLFVHGLGVDLHKALRHYAQMMALLKFPPHISPMLFAWPSSIAVGYFFARYRAAERPETGLALASAVRALAADGFAGLHILVHSMGTRVLMNALPHLEAILAEEAQRGGAAATEAGAASAARPGGEGVGGGGGGMKLLTVTICNPDYGLRPFVREMGFRLRALCPIVTIYGDTADGALGLSEVVNAMARPVIRTRRWMRYMLGRGKRGRRSQAQGVGEQCQPAGQPEQGGEAAASGVPAQVVAGTGAGAGAAAHTKGRTGGHQQSVSPDEGKRVYQITDPVTRVPLDLDVIDLSFLASNVNAMRHTHFALNREIRMAIATGLRVWITVVTGIHSLDCCRSAGNVFSIAVCPYYISTKNL*
</t>
  </si>
  <si>
    <t>C_530071</t>
  </si>
  <si>
    <t xml:space="preserve">MRTVEEDAVPGEGNTANVPSKAPQAEPDMLLNLSVVLPYMAYRKRIRYFTGEYKASNPYRMAFLLLILLFLWSLQSFFLQQTDQELNFGVILSLSYSMPEGTALGGGAVALNAINYGLMIVCLVLVSVHVTTFESPFITMMGLVAIVLFLVVLGRRLDFSQNHSGDIEASSTDEANAYSLTQDVIMQAFVYLSLLHMLGSAIIRRLVPWLVRRNSILACAGILDRRDLVDPATATALIALPPGYSLSPERRLVACYLRYMEPWYMWWLPIVGRETITFVGEVDGSGHPSGYGEWRDSAWHGEHLTGFWHAGKPAGPFRSRETGSASSLVNLRVAYFRNRGEAIGRAACLPKLTPLQFGIVACEVTTSGVWFKSLPRLRELLPPIDIAEGLEAEREAAEAEGRLPAAAATAAAAAARATSRWRWWPWRGRGKGGGSCGRRGGGRRTEPSKLKAATASNAANARCSVA*
</t>
  </si>
  <si>
    <t>C_530072</t>
  </si>
  <si>
    <t xml:space="preserve">MPEKSPPLDDLTRIKYQLFTAAGEPLPPSRRAHLQAASELLEGAAEEAATQLMSMSQQQQQQQVGFLQQAPPQVLPFLGMSQGSQQQLSQPGPAQGPAQGPAQGLGWLGSQGLPPSPELNKSLTATHSGAAGPGGAAGGSASGLPLVPPPSLMSQPFSSPRSGQAPNAAGSGAASPSAAAASLLPEYASWPVLRLQTADGPKTAFVAPSMVSKVVREHGLATAAPKRAAEGAAERDAEEA*
</t>
  </si>
  <si>
    <t>C_530073</t>
  </si>
  <si>
    <t xml:space="preserve">MSERPDRPLFIGNFEYEAEERDIVRLMEKYGPVEKIDMKQGYAFVCMRYKEDGDVAIRKLDRTEWGYKKRMLKVEWAQKSEADRKRDTKPSRTLFVVNFDVRRTTERDIERYFGRFGRLTRVQIKKSYSFVQFQNVEDAIKAMERANGAQMEGRTLAVEYVQNEDPNVRLVEYGRGGSGDRDGGRGRDERGGGGRYRSRSRSRSRDRYRRSPERSPPRYERRASPPPRRDSRSPPPRERSPPPRRGVSRSPPPRERSPPPRRGASRSPPAAERRASPPPPRRSSRSPPPRERSPSYDR*
</t>
  </si>
  <si>
    <t>C_530074</t>
  </si>
  <si>
    <t xml:space="preserve">MGIGVAGSASSPSAPVAPCLVNWGDDNSSARSGGSACSGSYPYSVTSSAEVRITLVSDGRKCLGGKALQVRGAGPADKPIHSDFSMTGRLQVAPSQTSAPAEAATAVLCTAAASQTALVDAIQNALALTVRSFGVEGVSVAVADTQCSRGAEVLFSLQLRCESADPSLAAAVAQSLMGPAGVAAALAQLKRTTSGLFGEAGVVLLAQLRLDTVAGGAGPASGSSASSGSSASNAGTSSAASAALAAEAPTVASNASTAGDAGGANGAAASAADTSRGANAGVPGAAGGATEQGAQQAVVVQQAVAAATNQGEEVVGDEAAAG*
</t>
  </si>
  <si>
    <t>C_530075</t>
  </si>
  <si>
    <t xml:space="preserve">MPCVNSVPDICVSRRPPVHWEPDQPVHRHFCNYGAFARSLTHAEYARLAHPDTACECHRYPGLCPPGVGHVMSTSPFSALPDGARPFWTYGARYRPHLPVRDVDAVIRKAYAGALRYTQELAKRQGVAAGETAAWAGEFEAALRRAVHAHRGFQFPWPVLSDTDLAGIRDLDPHFIITVTDKSSSTLQLVCKKYYATCCMRDLGCHDLFATPPATHAAAAPPLPPPP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CRQADAVIQIPPHRQQQATQQPRAQHAAAAGVRYGPQDGRRSAPAEDRVQVRISLEPHPLATFQPGWEPSRDVIDLLSDVIDLLSDVIDLLSDVIDLLSDVIDLATEFVNLVGQELQRLQD*
</t>
  </si>
  <si>
    <t>C_530076</t>
  </si>
  <si>
    <t xml:space="preserve">MATVPLLTRCLDAASLAVLPARRLQQPGKSPETDAMLEGAARGDYPLYVLFPGPGAKDLAEVANSEPHGARLQAAAARRPADGPGQADPVAAEPAGVPGTLAAAGASAAASAAASADASAGAGAADGGPEAPAHPAYVLVVVDGTWRQAKEMFKHVAGRCLPPGGPGVQVSLKPSDVLPAAPPPPPHAVEPGADAPPPAASAAQAMAAAGAQGLGWGLEQNGAAGVGADAAAAAVGAADEQLQYDPNMPCLIRKEPVEGFVTTYEATARALGLLERSPHLADSLLAPLRLMTRLQAAFDPAIRSRMLQLPEPPKPQQGKAAGGAAPAERR*
</t>
  </si>
  <si>
    <t>C_530077</t>
  </si>
  <si>
    <t xml:space="preserve">MQQLRGLRSAQCPQRALRSASARQMCVRASAYKTAPPQLGVLSKEQVDKFHRDGFLVLEKFASPEECAALQKRMDQLLQDFDPQTVSIFSTKNQAATTDNYFLRSASDIGFFFEDKAFDEAGQLRQAKELSINKVGHALHDLDPVFRQFSRSAAVCNVMRSLGYARPLPVQSMYIFKQPSIGGEVVPHQDSSFIHTSPLSCVGLWWALEDCTKDNGCLWAMPGIHKDGLKRRFTLGPGGKVSFDAPQPAYDLSQFVPLECPAGTLVLLQGENVHYSAENTSPVSRHSYSMHLVESAPGVTWSADNWAQRAPENPWQPLY*
</t>
  </si>
  <si>
    <t>C_530078</t>
  </si>
  <si>
    <t xml:space="preserve">MAMLRKITKKLTSPDLSEQERPALVEDQQSCVAALTFAEKDLEWLRKEVERLSRKEERLSRKEEQLRKEKEQLRTERLQQDALATSPVRDMHHHYYPGVYRILYRRIPALLPGVNRPCMFAYAAAGNLVQFFVITSRDGGAVEMAVASDCLNTNTALGRIKIVHHTLKIMQAVAAYVARAPDIPIALGKVATEWTSNGSFLSSVTMFPGFFRKRVNLALLSGGILSSTALVAMYGAIGHVRCPNLVRLHSDGGVQVEEDGTTVRLHLEPLGLPLGRNGGEAVQSEANLRQAVRGVLTGLEVLHDAGYVHRDIRWPNVIRLPAAAAAAASSSSSADTYALIDLEHAGKSIQGWDDVNDIIILPPAAPVDCPLDCRQPPYWLSIWPRVSHLLDSTTGRYTRQSDLCLVAAELMTHLPFALSDSGQQLRQQLATRQLPSARAALEHAWLHVAAAEFAATAPQQHQGCAHAPPLLPPLPLPPPPPPLPPPPLLPPPPVCSAAGGRLCPNQRVPDVVTSLHHREGRVSESLC*
</t>
  </si>
  <si>
    <t>C_530079</t>
  </si>
  <si>
    <t xml:space="preserve">MSRPVWSVEDYSISRRLYKGSSSAVYKAICTRSGLPVALKVYFLNRLPSNCLHMLKREIQIHTSLVHKHVARLYGAFLERGAPGSSAPSTKVVLVQEYATRGDMFDVKQKLGGRIKPAQVASLIMKPLLEALTYMHSHGILHRDIKPANVLFTTDWRLLVADFGVSINLHHERAVTRAGTEGYMAPEVERCPLKAEPQENKDKPQLAYSTAVDIWAVGCMAYELMDARDFICAAVAPDPRTRPTAAQLLASAWLQGREDATDAGTDAGVAGDP*
</t>
  </si>
  <si>
    <t>C_530080</t>
  </si>
  <si>
    <t xml:space="preserve">MWGLVSSELQTSEAETPGLKLPALRAGWQALKEKLGVARASDTLVVQRRRQGDSDDGDSDDGDDDFSEFKFFNSNDKRSAPVVPSGAGKSSTSAIASVLLRSGDYGDSGQAPKRERFAAVSSKALQARITDRVNSYGANGPLESSPPGATDTVGHGRAPEGILAMSQSFRNGVRAHRGSWGDGSGLTLKISSDAAPRAVQRESGTATPSPAATPSGASRTSDAYWATSPSHQHLQPQSAGLRGLSPSSSNPHARDQPLSASGQQLLVVSAALPPLMRRSSWSLEDYDVSRLMAKTSSYAMQRATCMQSGLPVCLKMYNMMTFSRESFNMLRQEVELQARLVHKHVLKMFGAFVDDGQFVVVYEHPPRGDLAAVMERFRLGAAEVADVVIRPLLSALAFMHSRGVCHGNIKGECILFMQDWRLALTGLASATNFAPASHSRRHRRNDSDGCSSQHQHYQGSTAVRSASMMQGGSRSSRSSRSNMGAATTALLNTAPELVHGSRSGGGGAALVDEGSWSGGGGGDIDYFNDPEFAGKAAADVAMVGRLTYELLVGCPPPIRLADMDDDDANDALEEDDSDAGGGYDDGGGDAGRWRSQARMVSCPEHLHFPSSVPPQARRFIRCMLAHDAFDRPLASDLLRDPWLLAMAQTARRRSSEMRR*
</t>
  </si>
  <si>
    <t xml:space="preserve">MEDASAGPPPVDDGEVPAAPADSSPLDDAPASSGAEPGDGGYDEGEPLDNEQAGPADVEGLDDAGEPGAAPEDGEEGTGGEGEAGAGAEAPGDGESPEAAAEAEAAAAAPPPPVELEPLPEDYVPVRDLPPIPEPFARNEEGKPVPLDGVESLFLTGTTIELVGLKELGAANVMGEVSRDELLKDIQFRGAISDFHAYKAKIQAADYEPLLVRFNEDDVYGDGNNFELAVTAAAAAVWRGIGEEVARRAALLELEAAHAAAEKAKPRSKRVRKVKPWQSMGSEVDIEEASVRPRRDPIRLVVQRRRREFNQPNAKLADKDAHELWNSSQMECRPFKDPNFDMRRMEQDVAVQAVAPLRDAATQSTGTVPPRPAVTQTEPLDLPPEAKQDLVRRPRNAPGSVADFLERVRDQCEVALVQNEITNIFRDDLSSLNDEADGGGGGSRKETLVSEAQSFTHLTYSKNKVVSAIQWLPHRKGVVAVACTEAQSHAERVARMGRTAPAHILLWNFRDPIHPELVLQSPWEVFSFQFNPLQPDLLTGGCYNGQVVLWDLSSEADRLSRRAGGGAGAGAAKSSDGAAAGAGGKGADSTPPSTALPGGGGGGGGVDSTSGSSADGDAHIPVIKHRFMTDTQFSHHQVVTDLQWLPGVEISHRGKVTKLGEGSKECNFFATIAADGKVLFWDVRVEKLLKKGKKADELLDLVWKPIHSVHLISLIGMDLGGTKLAFDFRKLEQGMFYAGSFDGELVYADFVKPEGEENPDYAKSCLQAHVGPVIALERSPFFDDIVLTCGDWQWQIWQEGQSTPLFQSGYAQDYYTAACWSPTRPAVLYLADQSGSLEVWDLLDRSHEPSIRVTLAATPIMSLSFNPMPTSASAAQQAAQQLLAVGDATGVLRIMELPRNLRRPVHNEKKLMGTWLERQQARLADVGARQPVRTSARKEAEERKKEAESAALAEAAAKEAAAKDAAAAAAAGMPLPTANERKKDKGPPPPEFDEKAEQEYLKLEARFKAQLGLMPAEANGGPGH
</t>
  </si>
  <si>
    <t>C_530082</t>
  </si>
  <si>
    <t xml:space="preserve">MAASAAAALRELRPIAKVVQGQKMKEGAGVMITRTVGTGALRNLDPYLMLDELKLPAKAAFAGFPDHPHRGFETCSIVLEGQIEHRDSQGNQGVIGPGGVQWMTAGRGIVHSEMPKSTDGMLHGFQLWINLPKKDKMCKPRYQDYQKADIPIVPLDGSGGSSVRVMAGTSTHGGVAGPIKMRNPGLLMDVRLAAGDNFTQEVPEGWNGFCYVYDGEGKISGNRAQPEQAFRDYQTGQLQRPQDNPWEDEL*
</t>
  </si>
  <si>
    <t>C_530083</t>
  </si>
  <si>
    <t xml:space="preserve">MSRCSSSLVRAASASCQWLLSGSLASASAASAPSSLVARSFGGVRGLATKLAVVPREEPQVALNTAGLPPPWVPPPNNPQSLQPRARPSPQEVLASIRQAATPLDVHNAYRRRPSHLPPAVAAAKFSRLSELLLADPACLAFTSAASFAGQQPQQPPAPPATGARRLREPTQLKARVPGLAQVLREIGASWDVFLHLYGARQLAACVRAAAETGLILSRREWGPAATASAETGAESGGSASSGSSGGSGSASPAASAAGAGPAAGSRSGGEGRGLLQRSLDVLLDRGGQELAAAGPQAVLDLSHGLMLLGHVRPDTWRVVRPLLGKVAAAGGADKERAAAVLEWLQAADVKA*
</t>
  </si>
  <si>
    <t>C_530084</t>
  </si>
  <si>
    <t xml:space="preserve">MGDQDAVECALVGQRIAIPASEWGQPGHYWGTIVQEGLDTSGAQCVGVSVDAGRTFFWPRHLVTGWLAATAELSQPGRSPKRARVDQTHDQQQLREQHHEQQQRQQQRQHDDEKEEHLGDASACDGGRLSADERQPQSGPNQRQGQPQQRPPPPTAAAAARGSATPPPAATVAPGAVTSAGGAAQHAAEELPQGAMLIARCPARRSPSSNPGSKGGAGEGAEPVQYIARCSARRSPSSSPPGAGGRREETELDEAAVGLVRMARHMGAGAGGGRSGSGGGRSSGGRGSAGGAAAAAPSSSGRLGPGATHYGKSSSSSGGGGGGGAASVNALPPRAPQSGHLHGLMLQARGKQPLAQIQNRPSSSAAVYGGPSKIAGPLWALMALPGMLTLGTTLRCWEALVAVLGAVGGFEASWCARASPCTSLHYIHYKQSVLRPILRITDMARVPPKLLSGPDAAAQLSGLLARVQAAWRVAASATLHAPGGAASAPPAPQMPTGARVHHFWDCVVAEDLRDELREHANVDITRNQLWLVQAPPGLSQAVWDIVCLAVVAALEYGRQRLYACRDASHRTAEVAVVRRIGVEVAAFTRSMVVI*
</t>
  </si>
  <si>
    <t>C_530085</t>
  </si>
  <si>
    <t xml:space="preserve">RSPPPRGLSRPLRYQDARTRPRAPASRVPKYPPTYQPQRCQPLQPPSVPCQLSRASPQLSRASPQLSHRSSPTSAVPSQLSLPAVPSSSPFQFCPTPTVPPQLSLRLPSQTQLQRNLQPARLPASVTQPSPSHHPPSPTEPSPSQPSPTEP
</t>
  </si>
  <si>
    <t xml:space="preserve">MADEEAKVKTEGNVINLVVKDQTGNEVHFKVKMKTRLEKVFNAYCNKKGVDTASVRFLFDGNRAKPDSTPEALGMEDGDVLDCVIEQVGGCSCA*
</t>
  </si>
  <si>
    <t>C_530087</t>
  </si>
  <si>
    <t xml:space="preserve">MVYLCESQTLDLQFKIEFSILSVGTVFPLVFSIQQAFSRREEALRDLSMLKSQLMALYFANRDWDFHDGAAVRSNLGNDEAPHAVASARLIVTLLATMKKWLSGAFFRGKEGRRDVDDSSDDDSGDEGDEVAEGGKDAGGEGGGGGGGGEERLTAEDIAEADPHWQLYYEMYDIISQIQLNNEAMTVPAGCSKGGKCEGGMSRMAGYVEKIVEMVERLRHLREYRTPFMLRYVSFTLVCASIFLAAPYFAWLCEGTRWDGDSSGRCPAGYFTGVLYVLVVSTLFHVQVALENPFDGVGLDDVFFNMDREFAVTVRSAEKDAAGGGSGRDSGGDPRAPADAVGKVAALASAATTAPVKAVATLAVGGGEAGGRVVAGTTAPVAALVLPAAVERANTLTPATVVEDWDGRV*
</t>
  </si>
  <si>
    <t>C_530088</t>
  </si>
  <si>
    <t xml:space="preserve">MVAPSDAKPAGKDEEKKGAKGKKDEEKEPELSEEELALKTNLDMMVERLSDPDAGVVKLALASMIAEIRSATASMTSVPKPLKFLRAHFDALKARFDAMPVAQSENRASLADVISILATTKELTREVLKYRLAGSPSDLDIWGHEYIRHLSGEIAEEFRVRREADSSASVDDLMALVKQIVPYHMTHNAEPEAVDLLLEVESLDLLEAHVDEKNFGRTCLYLTSCCAYLPEPDDAAVLRLALRIYRAQGKHHDALRVALRLNSREDVEAVFAGCAEPLAKKQLAYLLARHGFALNLEEGSAAVEDDDLRESLREIISNSKLSEHYLALARDLDVVEAKTPEDVYKTHLTEGRAPAGAAAVDSARANLAATFVNAFVNAGFGQDKLVTVSGGDAGSSGESVHWIFKNKDHGKMSATASLGLVTLWDVEGGLPQIDKYLYSSDNYVVAGALLAIGVVNACVQNENDPAFALISDYVSNEDINIRTGAILGLGLAYAGTGREEVCELLSPLVVDTEVAVEVSAFAALALGLVFVSTGREDVVMSILQALMSRSDVELATPYAKLLCLALGQLFLGRQELAEATTEVARTLSDRISQFAVVTLDSCAYAGTGNVLKIQGLLAMCGEHITAEEGATHQYGDPTVRRAVPLAIGLLHTGNPDVLVMDTLSRLSHDQDAETANNAIVGLGFLGAGTNNARLAGLLRGLASYYYKEPTALFLVRLSQGLVHMGKGLLTINPYHTDRQLCSGVALAGVLSVLFPCLDLKATIGGKHHYLLYCLAAAAKPRMLLTLDPEGRPLPVPCRVGTAVDVVAQAGRPKTITGFQTHTTPVLLGAGERAELATEEWLPLSPVLEGVVLCAKNPDYVEMEEGK*
</t>
  </si>
  <si>
    <t>C_530089</t>
  </si>
  <si>
    <t xml:space="preserve">MLASLFKHTVTADLGSPYAGGAASASAFPTPPAHARSCSQLHLQAPSSPGSPLTLPHIHAHSQQPNPVQHQHPHHYPHHHHHHTHSQGASKLFDCVSAPQPDVLTDRTSPVGPPGDLVPQPQQPSAPTFVRTSSPSGAAAPPGGSLLLATAANIPPAMRRTHWSLGDYEVTRRIYKGATSAVYQVDTYGKQLMKLDVQAVKAFLRRAHWKRRTNLPGLAAKCQDAGGQATCLRSGLPVALKVYFLNKVPPNAMHMIAREITIHADVAHKHIAMLYGAFQEEGRLVLVQEYAARGDLYGIYRALRRRMTEEQVTELVMVPFLEALSYLHSRGVCHRDVKPENLLYTQDWKLLIADFGVSINLNQERAVTRAGTLDYMAPEVERCPIKYQPQDNKDVPGLAYGTAVDIWATGVLAYELLVGFPPFVTDNGGQATQAPQAGAGAGAGAEFLAQCTRKTLSFPASMSAGAREFISLALAEDPQERPTSVELLNHSWLRRAMQRRVLMSRSNKFSGGDVAGGPPSAGGSPTAAVSASSGRAPSGRAPSRLNLTVSASSPPGPGFVHTGALGGSGGGSGGGPSAVGAGCFMAGDVAIAAAAAVVTAAALPTLPYSHSQPQLVMNMSAVAGGASQLQSGPAMSPLPSCSISSGTYPDVAMAAGSMMSDGPSVCAGGGGALSGSGTTSGGDASGQSSGGEDDAMEIERMAGAGATVDV*
</t>
  </si>
  <si>
    <t>C_530090</t>
  </si>
  <si>
    <t xml:space="preserve">MSCLSLGAIDYLIKPLRQNELRHIWTRVWWWRKSQGSGPHGAGPPPIAAAHGTRHYGAFRGPSSANRQYDQATSSDSKQTKCQEEEEPTSKEGSAPDNGNGHGSKGNGSNGSKEGNGTSRVDAKPHCDIKDTGHGSNGNGHGSNNGNGHGSNGNGSNGSSDNKNGGNGNSATKGDGNGNGSNGNGASTTLAVDRHYQALVNTAEGKMPPNLLLGGSGSGHDGLPGSAAKGGTIGRSSAFAQYTGPSSSSRKRAATSEAVPPGARDRPDTMLTDRDRERDRDRDLIGVSGGGGGSGSGRHGDRADRDALMRDERAREREDNTGGTGGVSGMPAAAEGTATGGGGTGGGSAGGVRGGSGDGGRRSKGSTQRDRAMASLRASGGSGVHTPSDGAGAAGLLSGGGGNGGNGNNGSSYNNKQPTGSSERPGSQGVSPSHYASLHTHGGGGGGPSSGGTGSGGGAAAAAAPSAALGHPPQGGLSAAAWLGPSVSAGAAAAPHPHTPHSHLVGSAPGVPPPGLPAGFQNMFTAPFGLPHGHVLSRMAHPGLRFGPGAGNGHGGNPQAAGAPLDPATQLQSMFHFPSAEMVALAAAASEAHAHAAARSHGHGPHGPGAHGLLLGPLPGGPGGGAEGPGNGGPAGGGGGGNGGLAGVPPPPTSGATNINAMILNQLLANGVTLQAFLGPQAGPLGIHHAAAAAGSRGGAQHPATSGLPPHQQQQAAAAAVAAAAAAWRPPPFNPAATMAAAAAAAAGVMPFPVCSRQCSAARDRQRPACQSPSAVNLRFSKTIRYESRKQLAQQRPRVRGQFIKHGDGDGGGAGGGLEGAGGSGLMLVDDGAATASNGAKSGTGGAGGVGGLEDAGAEDEVQTNSRGYYEEEDYDAEEAEDETEAEPDDMDAAQPASQHAQPQQTNDTPDDMDVDTAAGLGGAAAAAADGTAAGGAAAAAAGADGVARLAGSAVGGGSGGSEGQPSSGPDGGMAAAVGAADAGQGSGAAAGDGSGGSRAAGGAGSGVSGADEEVEAVVVRSLVGLREAAIAARSRPLGSMDAAPLLQEAKASRSVGSQGSLSRDRGYSRGHSRGHSRGHSHGHSHSQQQQQQVVAQQQTGGLGAAGGPTSQGISHGRNIIMPQPTGAPSLSAHLQSQLLQAAAPAAPSAHSSPTNSQAALAAVTGQAPSSAPQQAQMLVASAAAAGGVAGSVGGGLQAPGAGLQHPPGSLGCGLAGATPSGLRGSSGSGGGGHSHGAAAGGATNDSALQPGSLQQQQQPGGLAAGGAAAAAQAAREPPHSREGRGEHRGETGAVGRDRDREPGGMAMAAGGKNGSDSGSNSPDENGGGGGSGGGGGGGRVNKGGADKAGHVGHKSGSTHGHGHR*
</t>
  </si>
  <si>
    <t>C_530091</t>
  </si>
  <si>
    <t xml:space="preserve">MAVAVAPGGRLALLPGAGWLVAPPPPPAHVAALVDAPPWAAPNASALRINLTAASYIGASVEGAELTLTWRTAKTSDVVKLVTDASGRAHTVLDLAALPESNRSEPYDSLALDAEWIGPTRERITQSRQITLADGPARLQLQTSLDTDVPGVAFALGAQLTSNVDGSAITGVAVTATLKPDTDTSAGPAACADTPSCATTSGTGLDAGCQLALPCVGRFVLEACAEVEADATWDGGGGGGGGRHRVCDRRYLGRNASEWAAAPWSAHRTPELRLDRETYSVGEWAQLRLQVPWPGARLLLVWGNEGGVRRTVVGLAAQVGSTSSDKITVAVTDPNTNTTTTTTTAGASVTVYGVDKAFLDLLPYPLPAPQQEVVLRLAAAVAAYGPSAYRLAPGAVQAVFAKLMSRTHGYPRTRLWGSRKTVASHRASSEAAAATQAAAIQVVVVAGGGGGWGGGGGGIAYSRMRTAGVAGAADNGATLMMATDSAAGGGGMAVAAMAALPQQEMAALPRTAAIMTKSAAASDESFTAAATHADGAGPPSSTPSATLPPRSSSSFIVTPLFATAVTDASGVARVTFTAPPNLGTFVLRAFAASGAAAKYGSGEAKLAVRRALSLTPSVPRFVRVGDQFEAGVVVTVGSAPASVAVSLKLENAADSPLTLNGVTSKTVTFAAGGGLQQEVRFSFTAVAIASATLVFDAVDSAAGGGSDSLSLEVPVYGQQGDVWVATSFALKALPASDSDVVQWQEGLALPDAVPGSGGLSLTAGVGYLPALVAAYDALLQQEETRLYPEAPAALQWALLPPLLSLYGQPPPSPEQQQEVAAAYVDLQDLSSGTAVGLVWRNAFPNSRCDTYLNARALFLVGLRSCALASASPAAATTGAGASASAAAAATAANDAAWHVYLHRPLPSCAAFPVTGQAGAQPQADPPNDTVGLLSATWAAALGGQLVADAEMSRRQQYGGRPYGDMDTLAWARLVLGANWDPRRAGAGDQVASDLSLAILVSKAGLVDKGGANWGLQTRVALALLLQSLPEDQRPHGGTAALAGALTGVTSSLRVQGRTAYVAAWEGATAAAPLDTQALALLLLLRSGATHQLLPKLAAYVADPSGSGSGPATTASMSYWATPRLSYIDQALVTAALAEYDRAVGSAQPAVNVTAVAAGVTVLRANFRTGGNTRPVTNTTAWHTICASERKSAGVHKSSNTSSSANVTAHGTLNMKAVGTGEVSVAASLHFVPSALLSFPSYRGLYVEAALQQVDPRTGGPTGGRLAAVPLGSVVALTVQLTTPDDLGAVTLSVMMPGGLEPIDPNVPGGASGGGSGVGGMATRPMPGRSYGAATGNAYGIAPYGTCAAGLLTDLPWASYGAWGFMFPVCPTQETRPSVVTFSYWALRAGTSSVTIRAVAATAGDFVIPPIRAWAEAQPELMGMSAAGQVRVCADCKEAEPAPPAPPPRGCPGDCSGHGLCNVAAGTCLCGAGYEGEDCSERQKARRLRGN*
</t>
  </si>
  <si>
    <t>C_530092</t>
  </si>
  <si>
    <t xml:space="preserve">MLQVRRDKAAPTGAAAAAAAATESGTRPTRTLQAAGVQVPMYQTSSGVRRAVGEYRGWCGSLNVSVKVSDHAGTFEQYSTGLVGVAPRLVGHAMSLPAAGVGGASGSAPHAVTALPAPRMGKGSVALVRAACVRGCTLLLTWSRVLEEEAAEDPADGDDGAPAATAQGGGGGGAADQPAPAAPQAAQIQGNGGGELAQQPGPAAVGDAAGPSASAPAALLALSSPAPPSVSSVQAQVGSTLVRWARQADRERDAAAERHSHGRGGSASAADAAGSGGAAIALSGAMRAADVERGAALAGEEARLYGAVPEMLPVQEVVRLVHVSPPALAWPVIRGSGSGGAAGMGGGAGAALQPAVVRLCVVSAGPLRTRVLVLAAAAAAAEVRAGGIVTSGTGMMAAAVLKEVPVVLHSGVQDIELDLADVVQGLVDDATAPAAGPGGGGHLGACSLQLVLTAPQHPEQQWAAAAADASVAAAGEGEVIAEGAVRRGEELLVGAADTSRPAQPRGPALQQPAHRGPGVVNGSSLHAHGLALMQQLPSGALPPLPAAAREEQAPPLPGASGAGAGSALQPRQLAPAMAELMAAGARVGVRGGGAASPAAASSADSSQAAAMSLTSHHLEPGAGAAAVASAGAAAAAAAAAAAQPLVHFFAPLLVLPADAAAEVNGLWASFSGAAAAPLGELQNAVQAAAADIAEMLVDVNAEAFARRLAASNGSDGGGIMGTRGSSFSLGSSSDRSEDDGGWRPDARRRLAPPLDVVPGAAAAAVAAGAAAEADLGGAELHAAALGEAWTVDMEPLIEDIAALLELNAMPVPAQEAGRAVTRAVAAAAAAAAAAGGGRGAGGGAAVDVVGVTQGLPSGAAGDAAHVGCNDASSTCGM*
</t>
  </si>
  <si>
    <t>C_530093</t>
  </si>
  <si>
    <t xml:space="preserve">MNPNIVKQALLILIQQNCINSYLQPGEETLRGPRPSFYLYEANTDRVLQIIRNTEGYAADQAAALKSFEELSFEKQRFKVPAELALEMFMSDVPAAAAAAAADGAANGGGSGEGSGDEEGDERAASPDAKMEDADGAGESAGGSGAGGSGAGGGRGRKKRAAPDDDDELAIKITAPAKKAKMRAGTARPDVSASPGSQSPTRTTGGGAGAGRAASPGSPVAEPAVVLWRVNNDEFNRRFRHQAIVGLVREKFDEDAAGVVSAMLAAGRPFESSVKEERSVQLSEDEVEATAHKLANAGIIPSMAGVSVSGVLRTLANDGFEMFTHVGTGPQGSASYVVNSQRVIDLIMLKQTEAVVKARFDVAGLRVFRLLALRGQLEQKQDIPKTADRAPSRTFYTWRVNMTSLSDSTAAQLYRSAGRVWQRLQFETEKEKDLVALIESAKETRTVNFNLTTAQRQAVARLKRVNEVMETSLAHLDQMIAVFNDF*
</t>
  </si>
  <si>
    <t>C_530094</t>
  </si>
  <si>
    <t xml:space="preserve">MQALGQSRQLQASPGRHRHLALRRGIPRRHVTAGSSGNSTQPASALQSTEARLLEEVLGELRTLNGRVSKLNKSVQRLETRVGDLYEFTSLPIIGAHFTTDFAESTEIRCAANLVDHILSLALNLDLPALKQRSVLISILEDYVLKDRAGLRAAVKSLIDEACDEAGVCMVALPSSFASCSWDDIRSCLTELQLGYSRYFSVRPTGLHEHYAKS*
</t>
  </si>
  <si>
    <t>C_5400001</t>
  </si>
  <si>
    <t xml:space="preserve">RRGRGSSAATAAGCSNRAAGRCCQRSGGATGRVSKGRGCWGGRTSKSRGWRAPLQGEGATGGAHTSGNGRGRIGRASRGPAQAGSTPGGGGVLSPGRAP
</t>
  </si>
  <si>
    <t>C_5400002</t>
  </si>
  <si>
    <t xml:space="preserve">MCMLMYFAGSALNGPGDCGCGGCGSGNPLQQVLLDPVTGAGVFDILLKRQR*
</t>
  </si>
  <si>
    <t>C_5400003</t>
  </si>
  <si>
    <t xml:space="preserve">MSDGSAAAGTAAVAAILIGSGGPAASGSSGGAAVAAGGRRPGAGAAGGSGMDAAPGSGGYTPEAATDAVAAPAAAIGGRAIMGIAAAMGTAAAAAAAPRLAATSETAAAGDMAAAVGVAAGGGAAVAVAVAGPAGLWPEVAGPEVAERGWCHWPVVLMAAAGGSTADWYDKITWIVRQVLQPSGLWRALGGGGGGGGGGGKGVGGGRDRGGGGGDVNGSAAADVWGRLEISDVRLWQRWRRLAWCRAARRRRRRRRRRGRQTRLPGYDYCRSSGRRRCTTHQHTPPQL*
</t>
  </si>
  <si>
    <t>C_5400004</t>
  </si>
  <si>
    <t xml:space="preserve">MPAAAPGSPAAVAVVAAPAVAAAGAAVAAVAQPPPAALLEPYGNLYDNPAVCVNGGGSAEGMTDAGGNVDVVDGGLSRAGDGEDEFDDLSHSHAHAQPSLPLPPPPPAAAQKQHQQQRHRHAKPAAAEAAAAAAAVAMGAAQRAGCGAGSGGTVAGAGHRNAPSEQSCGA*
</t>
  </si>
  <si>
    <t>C_5400005</t>
  </si>
  <si>
    <t xml:space="preserve">AAAAVVVNPCAVVRIVHRLVAVGLFVVGPWYRHALKSTPWAKRRAGAQQQ
</t>
  </si>
  <si>
    <t>C_5410001</t>
  </si>
  <si>
    <t xml:space="preserve">MLRSGASALHSMAETAYGPQPTHNCSASWENSPLLRLHLALAVYLHWVGAGHVRAAMHSHAIAIRVGTHLATLSRLATYQTVAQTGKALHTILDKAIVSLAIITATGAMYMLWTHLLHTETHTTSINTEIYANGAILSLLLWGPTLTTLALSPLCVIALALGITAIPAALGLLFALTVTSILAVLCLPALLNYVVQVTRQIASATWARRKLLLWGTAMAIILRNLYLTLPDPCSVQPAQPALWGPALVTGLLTASQATTLLTLTYAVNRTHTMPYIKPTLRVNIRPPAALHWPPNSNTTYRETQRQHFCSVHALNNSLGLAWLDPLDVLSYAKRVHAHLTATQDPNALFWKECYCPNSGAFSEFLLNHYLYHNATISNIFAYPNRKLIMRRTHFPRLNGDISKEKVLESLPGHKRIFQKEDMERGLPAVRNPETGEVTTDSTSILAILETHFRKLSAPPRGTRTGDFRLPSNATRGYPFEKADATDQFTLDRNRHPDTHSMLPSMADTANFEQCISHLSRNKATGPDGIPNELLRILPSGMKRNLHCILQIMYVKSQIPETWAASETVLLPKPGDALDIKNKRPIALANTCYKLYTSMLTLGIGELAGPLQLFSEAQEGFRAYCNTERQVLNLVHALEDAALFGKDVYAVYVDYSSAFNTIDQDRLLQIMFDLGLPTDLIRAVRNLYAHATTRIRTEHGSTSAIPVERGTVQGDTLSPVLFILFMEPLVRWLHAGGRGYHYGCLTPSENLQYHCSAAAYADDLAALTNSLDDLQVQCDKIASYAEWASLRVNHTKCATTAIWHDKSRLDPNLDGPTGKATLAAMRRNMTNTIKIGTTPVPYFPPTQPYKYLGVQLTFSLDWSAHVARVTEIVKDKGTAIATSLATPAQRLRMIQQSHHLTTLKQMTLAKEYGVTLYQNGSAFTAPTWSIAAALEAEAEARGVEPLPIEYVLPLADLRLELSHLVDRNTGKHLITSSDLEKHMGASRVRHKHKRALPDVAAIVALAMRADPLPLGMVNPLDRYLQPLPEAPPAQANTTQAPADLAPPSPAGAAQAHPGAQAQRARIAETTRTTPEDLLTGDRAAINHALRLTNGDESLPRRGLPPALTSRLTANAANPEPNAISEYLNNTGVPMEVNQAAAHNDPMDADSPTPPLTAPAAQAAGGHGARPSWRLARARITHDLVPRPADNRTNGDTQLTYDLDNDGQELAQVLHSENKQTVTDKELTRKRKAREDTSGTREKYWKVQWKPSICPAGIVSAFVRMGYATIQNASGFNTHFATSWPTGPRAPRALTQDLALTPRLNARRGSDWSLLGTPPDSSALPPA*
</t>
  </si>
  <si>
    <t>C_5420001</t>
  </si>
  <si>
    <t xml:space="preserve">MCSGHSLLLVKRQTAGIMLAPVCSSASTGCACMNACTHIDTPSQSSATRGRAFRGATASLPARQRRPTPGGALYFLDIEKAYDRVHRQWLYASAEGLGFGPRMLRWIRLLTANGSARVCVNGMLSDAFPVLNGLPQGSTASPPLWVIQMQPLTSFLRRQVEQGALRTPLLPSGEQAPPAAHHADDTTLTARDPAVDGPVLMAAVQLFCRASNARVHPDKSKAMGLGRFAHLTGPCPHTGVPFTTGAVTHLGVPLSWDSDAAAADLYTRRARGMAFVARLWAALSLTLVGRVHIAKQVLAAKLAYHFSFLNPSPAQLKEFTVLVDHFAARSMHAEDASLVSHGNPLLLPKRETACLPYKDGG
</t>
  </si>
  <si>
    <t>C_5420002</t>
  </si>
  <si>
    <t xml:space="preserve">MLGDRMGMWASGPRGAGALLWSTLRATFLYAVWCAYWSREPAKQTSEHVVREVVSELRRVMQLRFTAATLTPETLSALPTQLLTAQLKAAKLEHFVAIWSAGGALCEVEEVQAQPADTPLPSDVTEQLDDAAQQLCRTLMGN*
</t>
  </si>
  <si>
    <t>C_5430001</t>
  </si>
  <si>
    <t xml:space="preserve">MKGVATARSATDRGTVGRCLPRPPVARMMRSIALTASRGGPRAAAPQQLAMASKLPRPQRATVNRRQALKVQAVFERFTERSIKTVMIAQAEAKAFGHTEVNTEHILLGLVAEESLSKNGYLNSGVSSERAKAAVEALFGRKRPVSHGESIPFSREVRKMFENATHECKRSNVNWISPEHILLAMLSMPDCNGKRVLHSLSADVEGLKAEAGKRLKGDTDAEQAKKKQGAAAKEQGPKMTEEYCKDLCAEGLKERYERHHRCAYTEEALAAAVALSHKPST*
</t>
  </si>
  <si>
    <t>C_5430002</t>
  </si>
  <si>
    <t xml:space="preserve">MYPACTTAFGCRADEDEAGGRGGGGGSSSSGSGGGLLPAGWQRCEVPALLGLPLALLQLAPEASSCSPPGHNESMAVLLLIDTVSGFAPAKVQLQGLGPVLVARTDGRDFTAGEMWQLHDYNHHLMDCWPEFTDARRRRALTPDAFRAFTRSRAS*
</t>
  </si>
  <si>
    <t>C_5440001</t>
  </si>
  <si>
    <t xml:space="preserve">MQLTGSKFSAMQGPRCASAGVRPKAIATAHPSSSQMHVVRQLGLAPSPFCGSRPSFSTKAVKADAPSDQLDTAMLRMISELSGRVDEAVAVTVTKNNEAARQIAFASDSELRKRVVASIQKLSKGLLERDVEVRLLLLAALCCEHLLLLGPPGTAKSELSRRLSSLCGGTYFERLLTRFSVPEELFGPLSMKGLENDLYVRQTDGYLPTSEVAFVDEIFKLYKLARLAAGRTDHSLTGVAVANANGNGNGNGAAEAVPHEVLRMDDFRHTAGAAYGAVDVPDAVIDLLTSLRCHLQDKCEPPMYVSDRXXXXXXXXXXXXXXXXXGEGPRAHRVR*
</t>
  </si>
  <si>
    <t>C_5440002</t>
  </si>
  <si>
    <t xml:space="preserve">MSGLCVASSCTCLPSWKSGGTTYSDCVTTPGGQVRRQQQCNQLVSQDARGPWCAVDKSDGNCVGPRNGWWDTCVPACGGSSNSGGGSSSSSSGGGSGSSSGGSSGSSGGGGGGGSSGGGGGSGSGGSGSGSSSGGGSSSSGAKPSCGPGAATKSGLTCTSKAWTINGAGGSSSGPAPSPAAAPSYPLRKDCGARAVTGLPTGCSCADSYNIGFDRGCTSFIETQGRGICITTCTAGNKAANRKPYACDCAAA*
</t>
  </si>
  <si>
    <t>C_5450001</t>
  </si>
  <si>
    <t xml:space="preserve">MPGEEPMQVEVRGAPQAAGTATTAVAGSLAPAAAGVADLGGNTLGVARPAAAMATAADIVDHVGDVQMQEAAGLGDAAAAAGGASGPHSRAPPPLPVLVAGGSNRAAAAALRAALQQQPSSQQRVTAGGLSGVQPAAGVGGPPAARPRPAGAGPAGVQQQPSGAPAPRPPLDQQAAAGQDQEQTAVMQRYLAELADLNLQQKRRLQQQQQQELQRQGQSPRPRTGSQVVVLATRGGQDGAGGCPGVAASRRGQRVDIVDHMGDVQMQEAAGVQTAYMDYVLLDARTLRSAKRGPADPGGASGPSRRQRQHRSRSTSSLMSLGSAPLRPGGASSGAASMSTSSGGAPPSQGGGRRGKRHISNSNRNRHGAAVAGGGS*
</t>
  </si>
  <si>
    <t>C_5450002</t>
  </si>
  <si>
    <t xml:space="preserve">MCTKRQRACATCFEVKPLAAASGHLAAGLGACGGMLRHGCAQMQPLTSFLRRQVEQGALRTPLLPSGEQAPPAAHHADDTTLTARDPAVDGPVLMAAVQLFCRASNARVHPDKSKAMGLGRFAHLTGPCPHTGVPFTTCAVTHLGVPLSWDSDAAAADLFTRRARGMAFVARLWAALSLTLVGRVHIAKQVLAAKLAYHFS
</t>
  </si>
  <si>
    <t>C_5460001</t>
  </si>
  <si>
    <t xml:space="preserve">MAAALPASWREGIITLIYKGKSLDRAELASYRPITLLNCDFKMVSKAVSARLQPALDAVVDELQTAFITGRWIGDNALYLQGLVEWMRLDVGADGTPRQGGALYFLDIEKAYDRVHRQWLYASAEGLGFGPRMLRWIRLITANGSARVSAGAQEPITHLKVPGQPAPVALTGPGTRNTVSAAAAAMYSSTSPTGLFRVQPVCTASQQQLLAAIDRKVPADLQAAAEGSGDGALSDAELMAALAGSANGKAPGSDGVPYEVYKVFWALLGPRLCAAAAAAFAAAADAHDGGEMAAALPASWREGIITLIYKGKSLDRAELASYRPITLLNCDFKMVSKAVSARLQPALDAVVDELQTAFITGRWIGDNALYLQGLIEWMRLDVGADGTPRQGAMPCPAPAQQAGGSGTQPAAQSRLAEREAEWQRAAAQLTTTAAQHFHNNPVALDPWLHRTSAAAGQQNTPARTLQSYASPSQQSDASLIP*
</t>
  </si>
  <si>
    <t>C_5460002</t>
  </si>
  <si>
    <t xml:space="preserve">MRPRPWRTSLLSLPGCIPTWPRTGCLLSVGTGTVSPMPVRRRPLARHVLQVPRNLPASSPSSVWWTLGRASVAAPRATRIRPHPSRPLPHAWIGGMSVPPRCRGWWMSLARMGRLGTTTVCCSPCPCPTCRMRTGSSGASPRTCCFTPRCDWSSSSAWRRTLPQIPWPVQVTALARNGRRTSSSCGRPPPASTVGMHARPGTGCMAWCWPQTRPLPWPTGRVPAPRSVRLRPWPTWRCGRSGQLPQRPATMPALH*
</t>
  </si>
  <si>
    <t>C_5460003</t>
  </si>
  <si>
    <t xml:space="preserve">MGRQIFFNKLMTIIRHASAWKETPPKRKPRGPAQGMQASAASATSVTHPEPPPLHKARHPPSRWQQSGARTVRPQSPAPRGHPWTNALARPVQPTRQVSMLQPVH
</t>
  </si>
  <si>
    <t>C_5460004</t>
  </si>
  <si>
    <t xml:space="preserve">MVPRVCKLLIKDPNHPNKVYHQWATTISPGTKPETFRGDLLPETDSTVNYKLSVDPEDPEDPVEYYSPEQVLAFALEYLASGSDGPACPLPCASWDAEKQRLTLTIVRESKQDPIKKPKKSNAKEPITRVRTPDSALFMEAVRRFYPFAKRGPGEGPRLLNTRLAANGELKKYWQDKMAAAYAWSLKRGITLSREDFQADWTKKATDFNTKRTTYEKTTAAARAVKDKNQPKNERGWYKNAWRSQWGKMWDGYKRDPVRFTAGEKQTLTEEEVGLCKELESLLPSRASASVKDAKVSYGAIDAGGLLVGYFLT*
</t>
  </si>
  <si>
    <t>C_5470001</t>
  </si>
  <si>
    <t xml:space="preserve">GRRADYCGGWPGRVRSQHRDRGAPAGAGPRPACGLGPEPGHAVRRQAGVGRAAADQVLHHAGLRREPGGGGGHAEGAARQRCGRGDAGAVHAAHKEAHGSGRVRHTGGVRGLRADRQGLGFPVRGQRPHGPLLLPRRRAVHHQRAQGPPRRGGRGWRGPAAAAGPAAAAGTGGHGITRRHG
</t>
  </si>
  <si>
    <t>C_5470002</t>
  </si>
  <si>
    <t xml:space="preserve">MHNPRNPRLEHLCTWLYDTVVHPESGEEPEETSCQKLPAAILAAWKRLAASSPSPSQQQQPQPQQQQQQEQQEQQQPQPEGSAACSADVA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IIWGAQSHSRRDDPVTAYLYVEYLRLLVGAIVRGRAEPLWLWHELQEIIEE*
</t>
  </si>
  <si>
    <t>C_5480001</t>
  </si>
  <si>
    <t xml:space="preserve">MPGYFMGWTNTRWRFLVVAWGEYRGVGNVGGAGWSCSAVNDIAQQVSERRLALVDLVVALHGPLTSPEKEAREHGTRLLGEVVARARAALNAGELHTLAEFLAARLRDCRQQLAAALEGALAASPFLAGSALPLMLEKLSSTYRPAKEDALGALRRCCPAYGPDALGPHVAQ
</t>
  </si>
  <si>
    <t>C_5480002</t>
  </si>
  <si>
    <t xml:space="preserve">MRECSGVPGSSYHQLSRLAAVFSPSGLTCLPLTARGRLSSACPVGLPQGLDGGAAAAPSFFLVAGQQKLHHVRLTCRIACVSADSSCAIIFDEALARPSMLPSGMDDGAAGVLV*
</t>
  </si>
  <si>
    <t xml:space="preserve">MAATGGVQFLQSSVEDQPKTLGAYKAGNTEMIRKMLRDQQRETQGYESEGGVGVPPQTTGDGEERAAGGGGGSVSAAEAAIRAATREAEDTLNKHKSVMRFTHHDRSEAAFPAGVLRHANTRSSKAKVSSGAFVNHREAEEEAADPVRAYGQPPLPRKHLAPIPGPGSRRGGGGGEDGGEPSSFFLTQQGQQAAAAGQAAQDEERRWHNEFVAVRQAGRSQLQSQLYSRAQGRHGVRTDASSAAGLSTTLFGVLNLSQGRMPTHASGGKVVSPYSRLEAYQAAQEAARRNTKQKAVAALDPAEIRILQRFYDQLCALVEAQRMSDPLCLMVVAKVKALLEAGVYLHRPMLAAVVEHVAAFTHGAGMVRYNKFLLAVLTFITKCVGLEAVDLEEVVE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VCVT*
</t>
  </si>
  <si>
    <t>C_540001</t>
  </si>
  <si>
    <t xml:space="preserve">MGIHGLTKLLGDNAPGCIKETKFENLFGRKVAVDASMHIYQFMVVVGRQGDQLLTNEAGEITSHLQGMFFRTAKMLEAGIKPVYVFDGKPPQLKQDQLAQRTERRADANEALEKAKEAGDQEAIEKYSKRSVRVTREHNDECKRLLRLMGVPVVEAPTEAEAQCAEMAKSGLVYGLATEDMDALTFGAPRVIRHLMAPSSQNVPVQEFDREVALRELELTDDQFIDLCILMGCDYCGTIRGIGAVRALQMIKKHGSIEGMLKELDPAKYPVPEPFPHKESHEFFKNPEVTPSAEIPPLKWTAPDEEGLVQFLVNEKQFNEQRVRNAVGRIKANKTKANQGRLESFFTSLPKPATADKAKPKEDDKKRKAGAAAGGKDAKGGAAAKKGKFGVGGGKK*
</t>
  </si>
  <si>
    <t>C_540002</t>
  </si>
  <si>
    <t xml:space="preserve">MSDAAASATPAAAAEELQSKLNVDAAPAEAAAEPPHPSGMTLDERYKLARSVGEECINEEELRALLAKKPNVVAYDGFEPSGRMHIAQGVMKAINVNKLTKVGCTFKFWVADWFAQLNNKMGGDLKKIQTVGKYMVEVWKAVGMDLSKIMGRTETEELSAAQIFYPCMQVGPGWGGGGRGGTXNGGGLA*
</t>
  </si>
  <si>
    <t>C_540003</t>
  </si>
  <si>
    <t xml:space="preserve">MSQGPVRSSLPANTTTAGAGGSPAPAPAPAPARAAAASLRPRAPLLWRLFPRCIRAGRQECCIAAEVTLPVAPSDCSVTAVRDGRPLAVRLEFLTDRQAVGDEGGDQEGADLSGGGGGGAALRRRRAARDVLRMLRPQQPDSELVLIWLVPGEAAGMVLIELHARIHDVMAGRGAGAAAATGAEAGAGVAGGAGAGTSRFAGAGGQAREDDGEGSGVANGPLHPASTGWLRTAWRSGAMPGQTRPGSLSASAAAGGVGGVGVSGGGVVGVDDTVQLGAPMALSAGAMEVGLYAAAGRRRAGATGLQPRAAGGAAAGVHSSTERLARLDGGGSGSGGTGSAGTTSTGSGGSDRRRAQSSYSTCSSGALTLVVVPDAGMEAEVCGLLSQQYQQTPLPVCGGAAAGIATGPGAAEPEATAAASGAAAGGGANAAGGVMVGGMLPGDCGVDEDDDDARARERFLWDLGAWLEFSNEQAALRRHAAAEAAEAAAMAAAMREATSGSRGIPTYTPLLRPSADGIVDYFASPLAEGGGNASAASAAASVAAPGVEAAAAARNMTPGMQGSLPRTALELLGFACSRGWAAVSTHIVLGLMDMGLSMTAINAAVQAAHGWSALHLAAASGSPELMGMMALWRSYGAGAAAGAAGAGAAGAGTAAGEIVGADEGELRDTAAAAAAAGGGGSARRRGGDVAEEWRAMVAAPGPGGLTPLHLAAVLPAPAAAALDLLSGLAAEALPAWFSVAARDGCTPAHYASRAGNSHLNDHALLCLALGLGTAALDVELGAAAGGAGRGTEGAGVGAGGQGQWGTSSVMQEVLPYYPDLQADMAAPSLTHTDSIELWTEPAGSTSGGGAGVGGGGAAAAAGVDNVSSGGGGSDGGTYNDLQAAAAAFAAMRNGIMIQLRRRR*
</t>
  </si>
  <si>
    <t>C_540004</t>
  </si>
  <si>
    <t xml:space="preserve">MRETYGSSLGRRARKRYLKQQQQPSSGTDPAGAADGGAAAAATATAGNPAAAAAAGSSSATGAGSSSTPADRWLDSGHMWHGERVVRLAMARGGEEELLGLIKRSLAPFLQPSSLGSLSRAMDELLQMDRHLTAELANVFGDSPLARNSPLFSDSPFRSATSKSVSVTRPTQFRAFEDRYELQADMPGVAESDLHIELDAEEGLLTISGARRDGASPPIPPAPATAASAGPAATASAATGTQQQPASAPATASAAADEADAAAAAAPGAAAAGVEAGSKGNCAVWTFRGSWQLPGDVEADGVAAALERGVLRVTLPRRQAPEKPQPRRIKVTAGAQ*
</t>
  </si>
  <si>
    <t>C_540005</t>
  </si>
  <si>
    <t xml:space="preserve">MSVPVPVPGLVLVPVRGLSKEQRRAEAIAAALIREEEAKKAAKAAAEARRAEKETLRRQERAAREFEERRRREAEEAAEEAAERAKRAALARAKARVAAARRRAEEEVVAARLAEREAAAVHEPWMDVAGGGRGGGGGGGGLRARLASAGSGGGIATDSSLREAAPITTALAAAAAANAAAAAEAAQSAAGAGTAATAAATRQQQSAGVPGAWAQAAAQAQDRGRVGASSSSSQLQSARASAAPSAGAGPSAPVSLFRWLLARVWPGADDGKAAAVSDCDDGACGGAGEDDDGDGLDETLCVVCLDFERVALTLPCAHVVTCGRCMEGIRRRANACPICRSPIEEVQELPPGSAEAAGGAFWAGQR*
</t>
  </si>
  <si>
    <t>C_540006</t>
  </si>
  <si>
    <t xml:space="preserve">MRATAERLLLNVPWLQWRWLSNPFLNCLALRECCSGVEHAVDLCAAPGSWSQVLSRKLFLPALRAGNPNPPTIVAVDLQPMAPIEGVVQLQGDITSEATAKQVISHFHGQPADLVVCDGAPDVTGLHDLDEYVQAQLLLAALSIVCAVLRPGGTFVAKIFRGKDVALLYSQLKMLFPEALLAGAAEDYFNTAAAEEEQAAAAAGGGAGQGTGQASGRGGVAPLLARAVPFLSCGDLSGGDADRTYDLDPATYVRLEPAVPDDFEKVLNMLAAALPRALGRYRAAAVAPRFPTAALGSVIDMLASLRQAVERGAAVEEGSGLPLLLRAAVVMQRSDVWPQLLQLVGFTARQLLLVPEGGQQGGGGSRSAGGGDGGGGGGGMGPPSAADAEGAASAREQHQRLHLAALHTVLDCLSTPPPTAPPFAPSAADAVVTRLPPPQLPLLPPPLQLSPPAEPAAHAAKPAAVLGGAQGAAAEPPAAVSAPGPKAAAAPEALAHDVATRRAVAEAEFAAAAAAAAATNGGGGVRIAHGSCCHRCYQYQCCCSKLRRRQLLCTAG*
</t>
  </si>
  <si>
    <t>C_540007</t>
  </si>
  <si>
    <t xml:space="preserve">MTHARQPLEACGDGGSGGGAGGGEGVGSSGESPLPWGTCTRYLALSQVAVTLAAAGFGGGERGVWGLPPELAAGLPVIGARAAAEDAREGGSGSHRGGDGGGVEKYDLRPMLQTPAQPPPQAVPPGEQELPALLHKVAAHVLEEAEALPARQQVAARMRRMVQQAAAQVEGAKAAAVQLLLSGISTGEGKRSLQQTLQQMEEELDVLKQAQEQQAEQLNLASAKTAGAIEAAAKLQQMAAALSDSPPSLPLLHHDTFRLLLCLLAADLCRSNLAFGAALAAAAAAAAEGAVGAGERSDGAGSSSGSSSGNGGTASGSSNADTSSSGWLFPVSRRAMYELLLRVADLAAATAAAGAAPAAASDAAASGNAASGAANGSLHYAATEAAAGSVSGVSTGTGTGTGTGTGTGTGTTGTSTSTGGGGASGCGRPSSQPLLLLQPDHAWDTGCTALVLAKQLQMQQHAMGSTAAAAASTAHAVEWAAAAAAPEAAPGAPPADAASLLTPRRAPPGLKAALAAGLVPAVECALRRAQTSVAAAHLAASFSQLPPAGEHVAGCCWPFLQQLLAFTPPHQTAETAALITSLGKRAHAAMEEVQLCDAATCVSQAQRPWWRFTTCILALLPPSPWAVRIDGSSSSAAGTGSDGSFEEELPAAAVAVAGAPAVVRRLQTRQVRLLLSHALHRWLPVLSRAVQLSAAVQAATEVQQPHLLVSPLLQLLVWVQPALLALLNAEAQTQPQPQAQPEVEVEGMCGKQPGPQQQPEPQPSAGGSESGRIAAAAASMAVKGKAAQLVAASWRQFLLHDLDIVALTQTALTLLDAAPPAAAAAADNDDVERRRCHSELRGHLVNTLAAVALAAPDALVSVLQPAGGSSGSSSTAAAGSSTAGQPQPQPQPQPQAPEPAALSVWRPAALRRLLLSGGVAGASSNGAPPPPATAAARGGGDAGDGPLPAGAARQVLLWLEELRDLSGITTWQSLEEAVVEEEAVEAVVEEAEEVVVE*
</t>
  </si>
  <si>
    <t>C_540008</t>
  </si>
  <si>
    <t xml:space="preserve">MALPPPSPPPPAAALPALALLDPAIGHGGGSAASSCSAPSAASAASGGDSAPPARLLGAAPPAALMSEVAAQRLADILAHVQLHERQRLVTGGPATVGAGAAAVTGVAGPAQLHDQPSGPRPLSQPPPPPPPQQPLEPDQAQAQARHAPPPLAPGATDTATAAAAATAVTAAVCLGADVHAPPGAGGEHEEAASDAVAAAATPVVAAPQLQHLALRGVMTGVAPGAAAWTAAAVVVAAMLLPQLQALASDVLPRLLGSGGATTALVALMALVAARLMPRRLGAAREVPN*
</t>
  </si>
  <si>
    <t>C_540009</t>
  </si>
  <si>
    <t xml:space="preserve">MHNGANAAGGVMVGGLLPGDCGVDEDDDDARARERFLWDLGAWLEFSNEQAALRRHAAAEAAEAAAVAAAMREATSGSRGIPTYTPLLRPSADGIVDYFASPLAPGLPPSTAEGGGNASASAAASVAAPSVEAAAAACNMTPGMQGSLRRTALELLGFACSRGWAAVSTHIVLGLMDMGLSMTAINAAVQAAHGWSALHLAAASGSPELMGMMLWRSYGAGAAAGAAGAGAAGAGAAAGEMVGADEGERRGTAAAAAAGGGSARRRGGGVAEEWRAMVAAVLGCQ*
</t>
  </si>
  <si>
    <t>C_540010</t>
  </si>
  <si>
    <t xml:space="preserve">MTAVARVDHGREQVLIHESRGIGRSSCNAVGRQTTTLLAADAHAVLDGAWGTDSAFALFGVSLGGLVAQELLYRLVAAGQKSRIQAVWLTVTGPGSWLRPPPFLQLPLMRMAFKPTPAPPAATTSAAAPPATAAASASAAAGASDEATNGKLSLAKGGGGAMFANDADFTARYSLESLFSTAWLDSPAPPAAVDPAGGAAAAAAAGAGAKAVTVAGAAPEVHVTVGTGGGGGGSSSGRHVVTRREAVWRVFTTHWRDMLALHGPSDFPAVACQLTALLGHYLQPHRAAAIRAAGLRISVGVSTADPFFPEAAQRQLATALGAAVVQVVGAGHMDGAMLDGAYSAFDGGLGWLLDTASKQ*
</t>
  </si>
  <si>
    <t xml:space="preserve">MTTKYGMFKEHEYLRPGGEGPAAAGSDGGSPAPGSLKNSRTASPTGDRDGGLNFKATVGRAGKGNDATFEPFKSLHHGDKYIDPSRRALLDQNAAKGKQVVPAAFKAASPMKKSTTPGDFVGTIAGKVPYVPGSTISTQKTKDDVRHEPRGFYTSPAKKGXXXXXXXXXXXXXXXXXXVQHDPEELTGSGGSSKHKGVAGEWEYICGADPSTAPRDPNNPDAAAATAATAPGAGAADAGPAFSRPRSSRGTWANSPKAEHAKRKAEITRLANSGAWRPNQGNKTDMVRSIVRMNLK*
</t>
  </si>
  <si>
    <t>C_540012</t>
  </si>
  <si>
    <t xml:space="preserve">MMLTRKAIAGPGVVSSRSTARAGVAPVPLQPRLRSSVVRRFKENNEETDLEMQRRREMEEVRRRQEEAINKIRDSAQDVGNSAKQEIKKDVRQVVDTVEASSAGKGYSSAIRVPIWMPAFTRRREVFMGRIAMVAFAVSCGLEIFTADHLGPIRQVQLWSGLDESTVVALIMGIIAYNVLGGLGPWSPTFAPENLRDVARRPRGPPSDLPAKVGDWLGISGWGFTKRNEVFHGRLAMMGFLFAFINEMKTGRGALGQVAGYLGIIPDAAWYSACLNGFIVFSALMLGASILFPSRLQGSNASEDDIY*
</t>
  </si>
  <si>
    <t>C_540013</t>
  </si>
  <si>
    <t xml:space="preserve">MDVRAQAVASPAPASAPMKTNVAKIAVLGASGYTGAEVVRLTALHPNIKVTVLTGDKQAGKAFSDVFPHLVAATNVPKLVKIDDVNFADVDAVFCCLPHATTQEVIKKLPSDLKVVDLSADFRLKNPATYAEWYGHEHAAVELQKEAVYGLTELYRDQVKSARLLANPGCYPTCSQLGLYPLLKAGLILPEDILIDAKSGVSGAGRSAKESNLYCEIAEGINSYAVGSHRHMPEIEQGLTEAAGKPVTISFTPHLINMSRGMQTTSYVKLAPGVTADQLRSQLASTYEGEPFVRVLPKGVVPHTRHVRGSNYCLMNVFPDRIPGRAIVISVIDNLVKGASGQGLQNLNLMMGWPETTALLQLAMFP*
</t>
  </si>
  <si>
    <t>C_540014</t>
  </si>
  <si>
    <t xml:space="preserve">MMMQRKSLLLAVAALAALAVCASAGYTRPPPPRRSPPRMAAGPQVYGPPMTNAWLKMPANGRFRILQVADVHYQNGASTGCQDILPEQNPCSDVNSTALLTAMIKKEQPNLVVFTGDNVWYPGNTDIVAAQAALTKPLNDAGVPYMLTFGNHDCESEDCRSQLIDADMKQPYSLTVAGPKELHGKGNYAYTVTGTDGKPAFAVYVMDGGAYLSEFPGSYDFIHPDQVQWYNETSMALEKAAGRKVPGVAFTHIPMPEYDSAFICNLPANTTGISIGTVNDFGAKSKSGMGKALANNCTSGTTFGVFQEGVYSANVNGGLFSAMAMRGDIKMVNVGHDHVNDFCTPFYGIQLCYGGGFGYHAYGKAGWPRRARTIDLYQNGTVHTYKTLDSWGAYAEIDHQSF*
</t>
  </si>
  <si>
    <t>C_540015</t>
  </si>
  <si>
    <t xml:space="preserve">MPRKLVDKAVAAVAAANAVGPDVRPPSEWRTGDSERTFTPPGKKRGPVMPGAGLMGAEYPAWWGDAVGWASGGGEGEPQWVPGPRSRSAPRPGRRAPRLAYSVQADQDKPPLWRDDLVTARYLDVPSSGYGRNSPPRVPQQYLPPPAQDPVLAPAYLQQQGPHAFAPPAPVAPPPMPTQQQPPFGVPPPGPWGDGGAWGSGDGYGRAAYGSDAGVYGPGAVGPQLYAVYPNQAYPNQAYGFGPGWSKQAQRRWEEAVYGRPPWKPIKTSKEVAQSRIREMVQADKAAARAQRAARQRAAEAAAAGSPWQAPSANQPPRKTPERPRSAGPSEVAESLASNPYTSWFMEPRQDQAGQQQQQQAAAEAEARQQQQQGQRISAAWGAPAGGAPAVIAVDTSAAAKPPTPPPQDGTARPTAAPSGAGPGGLHPFDLGPAAAELKARSSGSEAGSHQRHHHQGQHYQHHHRFPDVRTHSEALRILERSTLV*
</t>
  </si>
  <si>
    <t>C_540016</t>
  </si>
  <si>
    <t xml:space="preserve">MAYYAGTLKMHKNPPAMRFLACSHACPSTFLADLVTAVLRTVATSFASVWRTQLGTDPWFCLSSSDVIDMAHAYNAHGYSATSHPQAGYDFVGPAAYDFERLYTNIPHVDLCNTISQLLAASLPAGTTGIRASTQDPHPDKPGDPHTHTANFVARVPGARVTSPSASTTHRFFLPHEFMAIFRSLIISIFIRFGPVSARQILGIPMGISPAPFIANLFLAWYGFKFLRQQATTPAAAHAILHRFRFSKRFLDDLSALNNPFLAQLLYTTSILEVSPAPHRVVLHGLYPPCLRLTAQRHHNPTELPFLDILLVSYTTADGKSRITTRLYDKRDQPAFARIRLSRFVAADSSVNEAAKRNILTGQFHRLRRIILDYDNFCLEMARLMRALLDCGYARKRLDDKYAELLAHFPHLYYRDRVALAAARTAYNTAGPPPAGAAHACSLACVAQVPRRMCGAPAPPRYVKLH*
</t>
  </si>
  <si>
    <t>C_540017</t>
  </si>
  <si>
    <t xml:space="preserve">MQQPQAGQGAVYATRMERHKNRASNLLLPPGPQLQMRRATPADHEALVEAALKCMWVRSEHVAELQAFLRSLMIRAVSSCGVVGFFLLP*
</t>
  </si>
  <si>
    <t>C_540018</t>
  </si>
  <si>
    <t xml:space="preserve">MDIFRKRRHAAQAAAPSAMPGNALRVVSPTDFRKDLGEELHDGIKATALRPAGSSSVSAMADEGQRLRGGRRSQLRLYQFKPGVDQATQCRSISVAVGAMSREYSGAAGVALASGVALFSANATGNSCALDADVKAQLARMELSQRARVQQHYQADLTECMEVLPALHGCGDALLAALEVVRSVVLSDCRLIMDSVESEAQLLAQLGITMADLNAIAAAAAAPRPAELSIEEAAQRTPEQVKADEAAKQAREFPDQVMAVTAASRQPRRLVGAAAARRCSSSSSKHVVDASEVSYVTIWRGHAYSGVPVGGSISFLLPALEIVSQSACKELGMPFHMGLVPAEARRYLEEVSLPIYVNEGRVEALAPGPARGFLEDVGLKVPVESVLAPDGHQRSGGARGTATAPVGLDSNDLPGPSFYVRVGGGGTAAAAADSFLGGMGGAGGSRFQGLPDEDPGNIPAHRQCYITARDRVRLGPSSCAAAPLNTVAGGNTGKRHREVAGALQQIPRVERAAGSPKAPKLHHGARTSPRAAGGMAAAREADRAVVGNGGVAGAYGGYDDDNAAHYNAAQSGGNDVAAAAGGHDQVHMDSCSLSDVDSAAHGGEDRDYCKRQRRRRKRQSKTLSNGKPGECVSGRGGLCSGGVGNDESCVCDDKALAEVYVVVEHTVMARTPDRK*
</t>
  </si>
  <si>
    <t>C_540019</t>
  </si>
  <si>
    <t xml:space="preserve">MSRAKHQQLNIVDRPLTKNKAEASVTASVPTVSLSAFAYLFSEYIQYLVDRANSITELEERLERVGYDVGVRVLELLSYREKSLRRKTDVLDILRFIHGPAWQYLFGKTADDLQQAANADDEYYIRDYDLMVSRYISVPRSYEPFNPGTLAAGMMRGMLDSAGFPSRVTAHFVSHKDRPRPITTFMIKLEPAVMQRQAFLEAAKKG*
</t>
  </si>
  <si>
    <t>C_540020</t>
  </si>
  <si>
    <t xml:space="preserve">MGLLVDRFGKPVAFREGVAAARKIIVQVAISSVANQDGQGISLALLGTVTDQLQLLASLGYELQLVLSGDKATCDKAAHAVQNLLKLKEPVVTVPVEHGGEEGRLAEAAVKAAAAKLLVYLSASKGVEAADVSRRGGGPRGACVPAPRGRHRAAPTAPGLVGAAWALSGGCKCPVVLASMAEQDVLLRVVAGQDVGTVVDPAAAEAAGGSKAAATASSARDMAVRARTASRQLQVTVPIGVLLVIFEARPDALPQIASLAIRSGNGLLLKGGKEATHSNAALHKVIVEALGPMGSDLIALVTSREEIESLLALDDVVDLVIPRGSNALVSHIKRNTRIPVLGHADGICHVYVDAAADLDSAIKIVLDAKTDYPAACNAVEKVLIHKDWVGKGGVKAIYEALHQAGVEVHAGDAVKPLLPELPPPPAPRHEYSALAVTLELVDNMEVAIDHIHKYGSAHTDCIVTTDGGRAEAFLRGVDSACVFHNASTRFADGFRFGLGAEVGISTSRIHARGPVGVEGLLTTKWVLRGEGHVVAKDQGVRFTHKVLAGGSEAGGSEAGGAGAGAGGRQGSTGRRRGCVVM*
</t>
  </si>
  <si>
    <t>C_540021</t>
  </si>
  <si>
    <t xml:space="preserve">MAVVDGAGYNDAAARTQMLASRLLDPREGHVPLLQGGHLLSQWFAGLAGPHQLSLGHLEQLLTYLLLPPPLAPHLQHQASAVAAAAPRPSLVPQACGAAVPPRRTRSRAGPVEAEAEAVVAAASALAEELAGVAGAGSLPASSPDIQRLAWQLMEALELPPQPTPLSSSTSVEPRRTGDAAGGSTAASTAAGANAAGRLLSASTDTLVASYRPLAFYAVMEAVAGATHLALTTRCGGLGLGWRLLGTTPAGTAAVYEWQPHPQPLQRPRHPTPSAPGAIACSAAAGAGAAASTAHPGGGGQVAPAAAERHPQAQVDAGAEAAGEDEAPPPLVFLHGIGMGLTPYLRVLGRLAAVAEASAASSHRPPQRLLAVQYKHVSMRITANIPAPHEVAADVAAFMGAQGVRIMSVLAHSYGTLVASALLKLAAASPAAPAVSRLTLVDPVCFAMFLPHLTRNGLYQQPVTPTPAPATPEPQQLDAQPRQPPPSEGADAAGVPEAAARGPGAQPAVPDRDASTTVQPAAVGAAGAGAGVAAGVRLGAGVPLQLQQQAGQPRDRLGAALGRRLARILLRGLVVAEFHCAVALRRRLDWARVNLWPSELPRGRDGGSCSCTHVFLSGRDNLVPAAEANRAALLGPGGGPHPEVHFHTELGHGGFLGDLDWQEGRGPDL*
</t>
  </si>
  <si>
    <t>C_540022</t>
  </si>
  <si>
    <t xml:space="preserve">MAMPAYGDSPVAASGLSAVGEARMVPIECTRVALPWAPGHHMALVEFDAPKSGPEPNECHLQVGFEIEFLLLEPVPGSGAAAGAAGAAAAAPRCAGAGGELYGTGWRPVDNKLYCQSSAMDRSAAVLDAMVAALEEMGIPVEQWHPESAPGQFEVVLAYTDTVAAADRLLLAKEAIVGVARSHGLNVSFLPKPVRNAAGSGCHMHLSLWKAMDGTINPYIATAAVMVAGMLGLFVKLVPPEPCQVPPSELAAEAAARLGVKPLPXXXXXXXXXXXXXXXXXXXXXXXXXXXXXXXXXXXXXXXXXXXXXXXXXXXXXXXXXXXXXXXXXXXXXXXXXXXXXXXXXXXXRGMGTRGGENLMTGLTEALGEPLLQAFLAVRAAEASHAAHDLPGDLLLRYT*
</t>
  </si>
  <si>
    <t>C_540023</t>
  </si>
  <si>
    <t xml:space="preserve">MSLLLLCSSARAGRLAAASDAAASHSAFVNNRYTAIASSGSSGGVEDMHQNQQHRRLLTTRFLIETLTAPNVALAMANIPYTRRYWFLERAYGPGEPVPVVFAEPNTGTLNLDTGEKLKYNAIYNPGCSGTIILPDGQLHTFGGDVLSPVRNLQDGRNKIMAFNAATSSSTVLTNMQWNRWYPSPIVLSSGKVLIVGGSNACLLPPTWPVAELWDPAAPASPTVNVTMPANFVKYMGLYNWYPFMQLLANGDILWFVEKGGAITDGNFNHIVDLPPFPASITHCTMFPKTSSISVLAMGPPTYDLSLVIFGGGIISSPAASTSLRLDITKCGSSYCFTKGWEVEDMLGVPRVMGDSTLLPNGKVLLHGGAQFGGANAGAGWSTKANFQSLMYDPYKPVGQRYSKMDFAPIARVYHSANCLDPSGKVLVAGCENCGAYQQLAPGMSLSPDTPLEHRLEWAVPAEIAPGVNRPAIVTAPGSITRGSTITISYSYPGVDFITGAVLVAPCACTHSLNMNQRVIFLEAQPGGTPGQVLVEAPPPGLFGQALLGPHLLFLLGAGGTYSEGVWVTVAA*
</t>
  </si>
  <si>
    <t>C_540024</t>
  </si>
  <si>
    <t xml:space="preserve">MVWREGIMPQLQLQNDGDLDDQASGGLHSGVGGGSYNYYQPPAFSNPSVTKASLTPAATPALAEATAASAPXXXXXXXXXXXXXXXXXXXXXXXXXXXXXXXXXXXXXXXXXXXXXXXXXXXXXXXXXXXXXXXXXXXXXXXXXXXXXXXXXXXXXXXXXXXXXXXXXXXXXXXXXXXXXXXXXXXXXXXXXXXXXXPPSPPSPPSPPSPPSPPSPPSPPSPPPSSAGYFELIQNLTAPNVALAMANIPYTRRYWFLERAYGPGEGLGTNPSTGTLDLDSREKLQFNAIFNPGCSGTIILPDGHLHTFGGDVLSPVRNLQDGRNKIMAFNPSSTAMVQLGTMQKNRWYPSPIVLSSGKVLIVGGSNACLLPPTWPFAELWDPATPASPTVNVTMPANFVKYMGLYNWYPFMQLLSNGDILWFVEKGGAITDGNFNHIVDLPPFPASITHCTMFPKTSSISVLAMGPPNYDLSFVIFGGGDCSGNLTAPAASTSLRLDISKWEVEDMLGVPRVMGDSTLLPNGKVLLHGGAQFGGANAGEGWSTKANFQSLMYDPYKPVGQRYSKMDFAPIARVYHSANCLDPSGKVLVAGCENCGAYQQLAPNMSLSPDAPLEHRLEWAVPAEIAPGVNRPAITYAAPAVDRGVTITISYSYPGVDFITGAVLAAPCACTHSLNMNQRVIFLEVRAWVRAYC*
</t>
  </si>
  <si>
    <t>C_540025</t>
  </si>
  <si>
    <t xml:space="preserve">MTGGGGGGGFGGAAWVREEEEGDAEAEVEAWLWEAAVXXXXXXXXXXXXXXXXXXXXXXXXXXXXXXXXXXXXXXXXXXXXXXXXXXXXXXXXXXXXXXXXXXXXXXXXXXXXXXXXXXXXXXXXXXXXXXXXXXXXXXXXXXXXXXXXXXXXXXXXXXXXXXFALGSSVAAAGRHEKVKVDNEEEADDGG*
</t>
  </si>
  <si>
    <t>C_540026</t>
  </si>
  <si>
    <t xml:space="preserve">MRLGQTKKSPHEPARLPRNLVPPSLISGNMVRCMGWNVAGAAVCAMGLQLAVSGGLMTAVPFSPAASANALVALDQMAVQAASLMLLSHLSSLAYLNLAATECGDAP*
</t>
  </si>
  <si>
    <t>C_540027</t>
  </si>
  <si>
    <t xml:space="preserve">MRACAPAAAAAAAAAAAATAAAAAARDAATLCGLPAVFGSFSRVMHAGASIGTAVCVAMFGDGTGNIVLAARHCQQGRTAAVLVSSIYTAEICPNLAKAEKTFCLGLGAAHLRRCR*
</t>
  </si>
  <si>
    <t>C_540028</t>
  </si>
  <si>
    <t xml:space="preserve">MQSSIAHRSLAACPVQRNRFVPARCKLASNRIGPKLLSAAIAGTPEQPATSTSTPSSEAGTKDAAVVVGPALVAKEVVSTSGHSDAVPDPNFPELPLSTNRAAGTQYLAIGAAYAVAAGAVAVAALQGPQLLLASPAAADPWSSVLLGCVAATYLRAAGVFLQLKAASDAAELLCWRHQRLALTAAAYGMVAVLTQAAGLASPQLLGLQLLLSVASAAVVANVARSAWAVRPFVSSLTEGRSPGGVLAAVAGAMTGSVSTVAGLLLTTTIVVSLYGLFAAVFAPAPALPVAVGAWPGTAAAAAVMDGSAAGLRRLAAGGLLLTAAASHGLFDFAGSVKQQGPIDVAQAVKKMVVMDMAAPRIRTLKYFLPNPTIYSLLNLGFVAAAVLQSYFLYIAPAWGVNVNWDTALWGPMYGTAFLGLVYGLVALTKFDWSSVVDAVLRVACWFAELTMWFWDTFVWKFSWSEKTRRA*
</t>
  </si>
  <si>
    <t>C_540029</t>
  </si>
  <si>
    <t xml:space="preserve">MGIKDAKAKCPALVLVSGEDLTPYRQASKAIHGVLSRYGPAERLGMDETYVDVTQEVLRRISSGAFEPPAPPPRLVGHLHTARCAVAADTSYRPQDLRAVPTAAAGCSGAGTGTGKGNSNGALAQDAPAGGCGVGEWQVPGSSGGLGAGCSQQQLQQRRQHDGGGVDWDLLLRVGSMVAAEARAALRSEAGYRSSAGIAPNKLLAKLVSGLHKPDDQTVIAPNQAADFVAPLPVRALPGVGYKTEQQLTSGWASXXXXXXXXXXXXXXXXXXXXXXXXXXXXXXXXXXXXXXXXXXXXXXXXXXXXXXXXXXXXXXXXXXXXXXXXXXXXXXXXXEGRALGHSFWVAAWSCSSWSGASAVLRVLAPDLLQRLHEEYAENRRRPDTLTLKWRHAGSGWQRSSASVPLPLPPGALAAPPGPAQVCTAATCVYGGAAAALDVDCFYCQVERLDDPRLAGQPLAVTQFNSGGFVAVSYEARAAGIRCGDGVGAGGRASIPFLKAMGAVSVAEAQRRCPGLVIRPMRTDRYRRVSEQIHGILRRFAPDGQVEKSSYDDFYLDVTAACYPSAAGAAAGSPGGSGSSPGRGGEGGGGGRAGPAVAAGAAEAAARAWDDAGVAEADGDVGGSWGCGEHAGAGSMADDDEGGLAGRLHGEAPPPPPPRVHVAGGGQWQDLEPPLRAGVDVAMQLRAALKDALGFTVSVGVAPTKLAARLAGPANKPDAVTAVPLAALRAFMADVRIQRVPTLAGKAGAAVVSELGVETVGQLAALGLSRRDLVARFGPQTGGLLASLPAGGADAGGASGGAAGCGGGGGGGGGGGCGSGRGATGGVVRERGPQKSILVERSFPPDTTTGRRFAGIKEALLPLVGTLWGRVVGDALQHRRAPVKLLLTYREGYGTPRTKSADMPPQALQGCRALLEGATSLYRAAAGASGRQAGEMQPAHYRHM*
</t>
  </si>
  <si>
    <t>C_540030</t>
  </si>
  <si>
    <t xml:space="preserve">MSTLKQRKTAAAEGAATPAPHAPDQPVEKDAAPAKKEQAQKAAGAQKTWLQFLGEHPEICLTLVCTLLCAVTLWYLSRDDGKPRLFDPEALKLYDGKKNAPMYLAILGSVFDVTKGRKKYDGEKGYGFFIGKDATRAFITGDFKNDLNDQIKEYIFKGYVVGAFYNQDGKPNRILRRAEEQAVKAKSEEEAMAEIERQWPACNVRWSEAEGGTVWCDGGAYPRKLFGQLPGGKPTTRCACFKELGWSDLRQVYPGCAPDATTCKVEQEKTKA*
</t>
  </si>
  <si>
    <t>C_540031</t>
  </si>
  <si>
    <t xml:space="preserve">MNAPPGFLEFLLCVPWRKLSQLYPKSDSIDKLVSNLQVTDEERRKLVNTRIEPALMGSVLDFLYKEKHLDSVPPMLQLTPVNPLQPAGVQTLMLTLLCLQEDKSAPVVVRETVAAVLDGATPLHCAALRGNPAQVDHLLYCGADPTLMTAAGELPIELVPMCGDRSAGASTAAAAEGSAGGSSTGAAVRKCRCMGPHDQEVWECRSRLARSLIARRCFFSFGVGLFSWVKLMVFCLLCLLGYAGCYNSISRPTVERHIDTRRQQKVAAARARAHALVTRMRSEAETGHKHLEQAKRECLESAAFQKGPPDITQMRFTDPTKSPLPPPPQINQIHDINFHLQESGTSSTGEELASEKAFKCFVRSVHALQSLDLHGDTVPQVFAELVQAGGAESRETHVLEDEQADLYSCWAESVLLKFRGCTCPGCAALAIQAVRMAHIQATRLFGKVDRVKQTHADRWRAVGQALARVVYVHICLLLETEAQASPTRSLVWRAEQCLREWDRLEKAGLTQGAGVLDPRHVSALQLWAKTADSDLYLAEALHGQSLPPTKTLQEVVLGAVSYTEEGLPLLARPVNAEVVAGLEHALTLAGLPSPLLAHIVRSVVANASAELAAAARLRELVGGKAGGGGAAPGGAGAGGSGTADAVAALSDALRAAEPYRTRLGPEVDAALELRSKWTQRASAVEKLEGAVEEVRGYTLAQPLSFSTGAEGGAGPGAGSDAAAAAAASAPDLVEWDRRMKQLETAMNEAKDANVSVTKAKRLHKEMAAVAAAAEASRQLELVMSRRPSGPAQLKQALNKAESALSSLSGLGGPPVPGASDVLGPLVASARRRLDTERAAEALSKAAASYRSLADLARLEAAIYNAKKIGAEELDPESYRTSLELRAQLQEAARARSGLETALRNLQNQLRPEDAEALERALQDATKWEELLSGDTAKARKALEQWRSMTVSDAKLARLLREGASPAVLAKAIQEAAASGVKVQNAKRVLKLMQTLEAALGGTAVDGGAAERHAAIKSRLEAAEAGGVTAGPLPEAARQALARLEAEVAREALEAALKPHSDWAMAHRISVLREALDKAEGIVGSGKAEANGDTAPASKQANGSAGGKGGRGKRSSGGSSSASSAAGEASGSGGAAAAGPSPAPAGLVDESALTAVRELVQRARQVLAEDQAELARIERERQEAERARKEALERERLERLKQEQERQKREKAEAAERERLQAEKREKAKAEKTRQQQQAQQQAQQAAQQKASAAAAAAASDKSAAAVGKASMSAAVAAAVHTRGDSLDSLGEVVHKLNRDVIKALDLDMDVETSGSSDRGSVAVGGVAGGGGVLVSMAGTAGGVSRADGGSSFGRCGSGAAATTDGVADAVLTPSQRTSSIMSSIASADDVMLLQSGGGSGNAGPSAGAAPGAGGVSLSTVSNGLATSAATGADAAGLGQDAGAIGTAAGAGAASNKPPRFGFVDLGGASWGLDSPLLSNAAGAAGLFPSLQSNMVGAEFGSILSGGLAHKPGAGGAGGPDGWSTAGAGSALGFGGIGHHGGGSQGTPLHSSLDDSAALMAAVLARHQQQLQQQQQAAAAGAVGGMLMGGLTVNTGSMGVDANGLALLSQGALASPSNRSTVSTSNAANMHGLMQVRPQPGAASMMTGSAAGGGTTGRPSLQLAMPPSALAGQASADRASRAGFWTPPTFQGAGLDFTASADALGGLGVTGAGGGMDWQQQQQQPGLNVTGTTDLGGGLQMLHLPALSGLAGAPGSSLRGSLVGGVNAAAAPQAGGASGSRVCRFFLQGFCRDGERCRFAHTTALSPPTPGAAMGSAPSSAQAAAAAAANSAIGSFAFGAPGAEAFAPLGGGLGRNSTAGGGGEPMLRPGSVPGGGSMTSMANGLALLERAHRNSQIAAAAAQQQQLTALYGAGGAPPSPPSGRASVSGVSAAGGPPASTQQMVLALPDDLTFSPSSHPSTQGNGVLAPGHL*
</t>
  </si>
  <si>
    <t>C_540032</t>
  </si>
  <si>
    <t xml:space="preserve">MYLDVIGHHNSELPYLLPLVTSCRLRTVDVSVQRLQRFVSRLAAAVHAADPRALVTVGSHSPPYCSDAQWLVGNISEFETRPRNLFSDAELRRAFVLRNGSLGRGWDAAGGGTLDFYAPHGYPYWGHDSITRLISPFHVPAQQYQLDKPALVGEFWDQVSDSESLTAKHWKDLWRKNGYMGEPWAGAHDRPPQRALC*
</t>
  </si>
  <si>
    <t>C_540033</t>
  </si>
  <si>
    <t xml:space="preserve">MAQQFQKGGFPWLPTSVPAPEYYNSFKYNILDFLRQYGQLVPLQLEPCSTRVWLVPLRHKTVSGPVKLHVYEEHIDEDSGAPPTCDQCRNMGWQHHPVSNRRYHFILPSPAVLADPDQLPAVVEAAAAGKLDPSRGPLKLCMEVNAGAAAAAAAAASPGKEKGEGGEGGGEGEADDEGEPTSIFDSSTHCLHGVIHCNGFGHLLRMNGRDGEAATAAAMAAAATSDGNESSAAAVTAAAAAAAAAANVNTLAGPELMGLWDKLCSTLRAREVSVEDVSNKASMLLRLLYSAAHMCTWYGKWGYGFGRAAFNYGAEEYEAAVKAIHAAPLSALVKDMEGVDPVAIKILRTYAQLPPAMPAEATLGQLLQRILFFVSRPELLKEVCVYATSRR*
</t>
  </si>
  <si>
    <t>C_540034</t>
  </si>
  <si>
    <t xml:space="preserve">MPGAASGAANATAAATAAAALAAAPAQTGQPTAAQQQLADSVVPAAAVIANAAVTTAVTEAAAGHGVPCAGVASTAGPPLELPVQAPPDVSVAAPAAVSGVVAAEAADTAMVEAAAVVATEAEASGSAAAPMSESAEAGAGTASIALAGAAADAAMAEATPGPAEASDAALLTDGTCGLEHSTAGSLQAAAVPHSAPLTSELAAGAAAETAGPSAAPVGAPGAPDPAALAAPDVAMTPPPVVDGSAGGMEVDAPAATAPAVGPGGLPADGMAPEAVLVPALGSDAAQSSAVATMDASASAPAPSTDEAGLVAGEGVDAAAESAAAATDPGGGAESMAAESGVAGPGLSSAGAQDVDAEAAVEAIPAATDAGEGIAVEAAIADEAGGITAAPGTGAVQPAPMDVSPAASGRSPDAAAEAADGPGGEAMEVEQATAAPAEAQSVAVAPEVAGSAPPVDVHMSGSQLTAGGAVTAEVEAATSGAVNGDADAPWSADGDGKRRRSSSLLQCGAHIGPAPDDLPKEVTPEELTDLKAVVELDMSVRDCQRAVDAMLAALKSHCDNKWLARLQLRDVMMDYYRDFKLLDWVLKQVANVRISGYAIYRSRYNVTRSYYYRLERLPGTAADASLEYTVPVPPHGPFARKVGRSGHRKPQSAASRAAAAARALKANGVLKGAAGAGRKQEDKEADGDEERRQSGAAAGPSDAHPVQSGAAAAAGRGGAKAAVQAAAARKTAAPGSAAVGGPAGHAGALARSPVQLRSKAGGTGTAKAAAAKAAIAKATNRVALATGANSRASAGASPATQAAAAAAAPSTPATGAGAGSHPNAEAGSKPNGQGQGSAQQHSQQQQQHTHTQQSSGARPSALPAWRGMAREHQSEGQALLETLLESRIEQQTAGGSERGAGGGAGGGGGATRVPRELRYLMSQSTLSKLKKQEQKQHHHTPKSQPAALPSSTDGPAPSGDAATGAEKSEEAKPAELKAEDAVVKLEVSKPVNTPPRPPVGGRKRLVGAAAAAAARAAAKRAAAAEAAAAVAATGAAEAVGGAGGAEPGAVELKAEPAVKPEAVQTLKHEPGPVPSSATAAAAAAAAGPAQEPKQHPPQPPSGDDSTAHPGTAALSGGHRPQRARVASKLAIQMAETETAVTPAAGAKEDPLKCPLGFAVRRGPRSARKGPRPSAGSVPLAAARMLAAVLAGAGPRPAGHAGGPKAAVKVRSKSPAVGTTTAAAAAAKAAKGSGPTGDGAAPAEGSGAAGHPVGVGYPQQQPLQLDRADTGASNLTAASPMSPMTASHGATADGGATADGMDAARGGCTRIRLGKVAHPAALTSPLGRNLPAPVLPPTTTDAAAAAAAGSAAGAAGAVGTVTKDTPASHRGAPRGSRALSMLGTPVDTGPLPRRAAAVAASAAVAAAAAAAATGTDFGAAYPSSTIRKARVPQGSTAKPPKGPKALARKSAPPAMDADGALTAASIAAMQALATLPQRYPPVPSPPPGGWRLVPSPGASASADIASVLGATAKEREPFDLLLRELPLSYVHKVLHGGGSASMPSVTDAAGGGDAGPMVAMPRGGAKRGRPGSFAAIAIAAATGTNNSSTPGTAFDPEPPAPTNPYVVPGKAHHNSSLTYINDQTQCDLQYLYCAVLRLYKPSMHLAAALLNKRALTSAPRPLSLSYMAAAVQMLKDTKYFVKDYGGASAATLAAATAADGRLRVLVSLQLDDEQVAEEEKQTQQQRTGRARGDRSAAAAAAAQAASVAATAAHSPAPRVPRQLDTAPPEVVIVTASEGSGGVVTVGDLKRAAAAALADTYRMCCSRSTGGGGGAGGDSAACSGVSITRIVAGVDEQALAAGDEAPLVLLPPPATAAAPAAAAGAQAPGAAGAGGSTVVVVRCSGLDLDTRWRHTGGPEEWRVACLCGTQDDDGERMIACDVCGVWSHTRCNDIADELDEPPAFVCRECAASKPVAGGGGGGKGAKGLKSIKAPK*
</t>
  </si>
  <si>
    <t>C_540035</t>
  </si>
  <si>
    <t xml:space="preserve">MMASALPVRGLAAASSVLTAPSTIGVTSYLPLPGRRTGLSGRRGRAASLVCRASFLPDAVDATFRNIITISAVVGISYALILGAATPEPPTPPPLAPGQKALGPGASRGAGSSSSSSGGAGEDNFVWGLMGFISCLPLFGWLSWALAAISDEDRAALYGLYAVLYGSPLLLRGLEWNDPWAITMLVLCVAHVQAERIAQTEPQTLRAIQPVAAVARLLRGAVGGTGSLLSGLGGVLAQDAKRVTRRPGGRSDSSSGPAALGSGDDRLQLDRDPDLVTRGGPIQDPRLDPTRDPELEDYAARELRQFDEQLRAAAEERRRQQRDQR*
</t>
  </si>
  <si>
    <t>C_540036</t>
  </si>
  <si>
    <t xml:space="preserve">MVRPLALAPTSFIAGSLLFPVELAGYDDNYQASSQTSHEVERRRGNQCFQDASLIAAALRPQAATVRLLEDVRTLKRAAGGGLSAAALAQALRGLGYEASLACSSGSHSAPSALRLSHEFVVVRGCGAGGPLIVEPSFREHFAIGSLYATERYRQVLAAVPEELVAPYSQLCEMVRLVCAEMKFSFGATGNSLPPWRSVNSVLSRWAAARE*
</t>
  </si>
  <si>
    <t>C_540037</t>
  </si>
  <si>
    <t xml:space="preserve">MRAKARLVPRARAHLWPAVKAAKQVPQGVRLEYIRMAESQGVRLDMSALVAPPDKCKGVASAKGRAARVHPYGWEGVRLDMSALVAPPDKCKGVASAKAAKQVPQGVRLEYIHMAESQGVRLDMCALVAPPDKCKGVASAKAAKQVPQGVRLEYIRMAESQGVRLEYIRMAE
</t>
  </si>
  <si>
    <t>C_540038</t>
  </si>
  <si>
    <t xml:space="preserve">MLAHRATVSSRVAAPSSRRAALVVKAQSLDSSTVGTKVERWLKTPFDILTFGPRVGAGALLSVPERLQTLQSDVEKAIELLQDPRPLEEKQAVVLKEVEDTLVEFLEKGATVESDVLANVKTILPPEAATLLNELIPEPPNKSHGPNVVPVEPLDVTAAPAAPAVTYYQADVVANQIASEMTEIKNAVSGLKSALDAVRTNIDPASTNILRLNLREARDQLSRRVAEVSPATEADPSIAAATREARILLEEVDSSFFSSSA*
</t>
  </si>
  <si>
    <t>C_540039</t>
  </si>
  <si>
    <t xml:space="preserve">MEEAGSEVMRSVITLLSYWQVGAGLLVVLVLIQALVFLRKKTKKPFLDPSEFQPVPLVEKTLITHNTVRLRFALPDPEQRVGLPIGQHISFKAQGEDGKDVIRPYTPVSDDDQLGAVDFVIKLYPTGKMSQVIAKMQLGDTMLMKGPKGRFTYTPNMVKHFGMLAGGTGITPMFQVLNAILKNPRDTTSVTLLYGNLTEEDILLRKELDELVAMHGNRLTVYHVLNTPPVDKEWSGGSGFISSELIRTKFPAPSSDIMTLRCGPSPMMVAMEKALTDLGYAEDKQFQF*
</t>
  </si>
  <si>
    <t>C_540040</t>
  </si>
  <si>
    <t xml:space="preserve">MRTMLASTGRVARPAVAQRINALRAPRLVAVRPLASAAGAAPASPSRPSWDIRLLYDGDCPLCLREVDFLRSKNAANKVVFVDIAAADYNPAENAGISFERAMETIHGVTWEGRVLTGVEVFRAVYEAVGLGWVYAITKIPIVLTLANKVYDVWASNRTQLTGREALSVIVERRRLEEAGKASCRTPQTAGAQQQCDV*
</t>
  </si>
  <si>
    <t>C_540041</t>
  </si>
  <si>
    <t xml:space="preserve">MSALGIATGSSTRAEQEASPIRTTDVVADADGDIENAGTANVRAHAIDDLGSIASSFQSQSDLSEFFRPGADSLSRFSTKSVTAASDLLQNPIFEHHDEGDGEGELHPHFEGEEEGCEEEAAAEGAEEQVGALLAAEAVQLAEEQQHHQAPEEEEHFVVPPKNVGAVVVAALEQAAGAVQQQHVQQQAPAPAGQGWSRSRSVAEQQQAPAGKQQQGKAEPEQPESAQVGKTASSSAAAVREAAVVKESGVMQAPVKEAPFLAPAAVAAAAAPAAPAAMTASAADATVTAAERKVDALSAAAAASAPVAAAAAGSATAAAVTAAAFDAAPAAATAATATPIAAAPVSLIPATPRVEEERTEKKAPAVTAAAAAPEAPAASSSAAPAAGVSDAVPAIVSASRGVDVATVAAAAIPAAAAATSTTAISAAAAPAEPEELNFSEVKAPEANKAPEPHAAAAMPLDFKAAPAATADHTMAATTAAAADSKAATAAAADTQAATAAAADIKAATAAAADSKAATTAAADIKAAAAPAADYSKAATAAAADIKAATAAAAADTKAATAAAAADGKAASAAAADTKVATAAAADVTKAATAAAADIKAATAAAADTQAATAAAADIKAATAAAADTQAATAAAADSMAAAAAAADTQAATAAAADIKAAAAAAADISAAAAAAADIKAATAAAADTKAAAALAKEALPVDTDAAQALAAAQVVATELQVAPASRRVTAGPDTPAATPTGPTVAPWETSPAGASPPLPAAAAAAAAAAAAAAAAPMAAAATAFAEPSVVMELAAGKVPIAATTAVTTANAEAPVVATVFSTPIKEAPASAAGSAAEPATFSSPPPSVVLTQVRGSIDGIVPAALTAAPPPALAASPSAVKARAPLALAAHPQALESRPHALEAAPAALAPAAAGGKPPVAPAALSAAPAALKAAPAALKATPSSSARTSPSVSSGGAALPAPAAAPADMATVLASLTAEPSTGAPAVKLPPAEAVAAATSGIAPGAVVLAAAASVPEDAVTPAFAEAADSAGAQDAARVATSRMFAAVLEADSAVTPAPGAPAAAVGTPAAAATTVPAAAATAASGAVAAATAAAAAAAVQAEAKASVAVGSGAAAAGSAAKASEQIAANTRAGVFAAVETAAKAADGAALSAWADEAAASATTAATGVLGAGFAKADEAAASATTAATGVLGAGFAKADGAAATATTAATGVLGAGFAKADGAAASATTAATGVLGAGFAKADEAAASATTAATGVLGAGFAKADEAAASATTAATGVLGAGFAKADEAAASATTAATGVLGAGFAKADGAAASATTAATGVLGAGFAKADGAAATATTAATGVLGAGFAKADGAAASATTAATGVLGAGFAKADQPAAAAKASAASATAAFAATASMDAKSLSVASDTMLPPTTGSPESGMTATTTTPATVYSSSGASAATAAAASLAAATATVAAAGEAASKEAVSYAKAAVGSADAAAPAAPIPFGVGDRLRSHRVADFTVSSDEEDNDAEEEGVEAGGATVSKVASPAAASASATATATASAGASATATASAGASAGAGAMAVAKAAEGDAAGKPAPVDGVVAAARSLHTDAAGAVAVAGEAVTGPLGAAAAAATTVAAAAEHVSASGKTTVAAAGKAIDAATTEASAAASKTGAEMASAAADVVAKGKAAAADVITGNRNVEVAAAGDKGNVEAATAGDKGNVEVATAGGNGKVEVATAGGNGKAGSGKPSSGKPSSGKPAKGGLFSCFACFGGSSTADH*
</t>
  </si>
  <si>
    <t>C_540042</t>
  </si>
  <si>
    <t xml:space="preserve">MMQEVDAEDIASKLRGFMEQLSGLEGAEVREQLQEEDEQLQQVLGQAAAAAGQGAGDGDEEGEDESEGEGESSGDEGSSFFSDDDMDDGEEAEEDGEEGSAGGVPAEAGGTPSASGGAAATAAARTPAAHRAQPQRRQPGLSWEVDTATDSDDDDEDRTDGDEDGEDEEEVDATAQLMAALGVEDELEAEAAGGPAAAARRDKSAAARAHRSGGAPSAAMASTTTTAAATSRSKPSRGPRDDGFNQLYDMALQAELAGTTLAHSFQESGAAPPPPSAGAGPAAGHGPASTGGRGPQAVAEEALAPVDLDMNLVRNLLRSYTAQQGTAGPAGNIAAMLGMSLPAGDIE*
</t>
  </si>
  <si>
    <t>C_540043</t>
  </si>
  <si>
    <t xml:space="preserve">MDLFETLGLGPRQPEQNELYVALYADPHDPALGPPPGLGDDEEEGAAPGPRSEGKWNAGGGPAGGAAGSLHGLAAAVHGRQPPWERAAAQRRRRRQGQGQQAPGAGAGAAGSGEQGRQQAEEGCLWAVMRFGDAVDDEWWAVWLLLRMSRELQDLTVQVWDNDGQFLLIEAAYALPRWLKPETAEHRVWLRHGRLHLLPLPSAAAPDLPASPSRQQALDILRQGRYATAAPKVQRPIDERLAGYPAAARLRQQHTARCLLPAPLAAALRSEPQLVAELVEAFYYRDADDMRAAARMRHLPPSLDRAPALVCMTRCHYAQLAQQRFAPPRGMPSHLPPGAPADGPLARAADLGLKLTVAAEILCARHAAASGLGGAGGGGGGAAAGAGGAGGEGAATGGGEAGAVEQAGAGASGADGAVGPGVVPGQGALTEAGLVAAHPEAWRRFKAALEARSYFDGNIAGSRRYKELLAAAMEAFLAGRAEAEAAAAEAEAGQAGSSAAAAIGGRARDPRRRLAELVMWAAAHPEAAAAAAGSSDTAGPVPRSI*
</t>
  </si>
  <si>
    <t>C_540044</t>
  </si>
  <si>
    <t xml:space="preserve">HLSRLSGSPTHPHGPSNRTRPHPRHPHPHPHPHPAPPLTSTTPPRPHLHAGRSRCRAPTAPPGTALPALLPRAANAPPTRRHSCARPSPHSALHIPQAAKRGRPTRSVQCPPTAPAPSRQDGRHRHPHPPLRCRPPSPPSGRPLLCRPSLPWAPRSPLSVLPRLRLQTPPA
</t>
  </si>
  <si>
    <t>C_540045</t>
  </si>
  <si>
    <t xml:space="preserve">MCLKVPWDAVATPNGAFYTSHILKAYDYAYNMGAHIASCSFGPAEPNLQPTPQEVEEMWNETKFYKTALDPMVKKGMLVVAAAGNENTPLESLDAVNSTYNPCFMARYFADSMLCVMATNPNTGVSRFEGFKYGAGYSLVLRSALNLSRNGVYAVKISTTASPYNLRIVIGQNKLLDFNKTVLLSAEADDGWYEMELRYIDPSAPVDITIAEPGAGASPDDFKYQPNFFYTASPVAPRQLYYAPNIALSSVFQVRA*
</t>
  </si>
  <si>
    <t>C_540046</t>
  </si>
  <si>
    <t xml:space="preserve">MDDKLVKLNEHLATRSFLVGGAASLADLVIYALVHPAAAAATAAPGAADAKGAAPAAGKDKIDVGEDKPRXXXXXXXXXXXXXXXXXL*
</t>
  </si>
  <si>
    <t>C_540047</t>
  </si>
  <si>
    <t xml:space="preserve">MLNLQHSARAGPACRSRATTRKLCVSVSAAGSTYGNNFRVTTFGESHGKGVGCVIDGVPPRLAITEDEIQLELDRRKPGQSIITTPRKEDDIAEILSGVVDGVTLGTPIAIVVRNKDQKSQDYSEMSVAYRPSHADATYDFKYGIRAVAGGGRSSARETIGRVAAGAVAKKLLKVIGDTEVLAGAMEARQRSMRRQVA*
</t>
  </si>
  <si>
    <t>C_540048</t>
  </si>
  <si>
    <t xml:space="preserve">MHPNDVAGALQFINKETKASLGGIYKSIRVVSRQLELPHGLGEVTTADNSFPGYAFSTYWDRPEPWRALSRPRRLWLLRLAASSHHAASLEVALAHAGVGLEGAVMESAAAAGDLAACRRLLEEGCDCGGALLVAAACDHLHILQWVWQDAYEQLPRLPGVFRWCWSDLANAALTGSGDSGRVLSWLQTHWPTPPPPPRSCTAEQLPAAALPGGEEEELEEEEEEEEEEEEEEEEEEEEEEQEVDEEREQEHWEQQQQSGDEVDMADAGAESSVAAMDGQAAAGAAADVDAQQHVAAGDCWADVVLVRPAAKDEVAMAAGAEGAGAEQGPAVCPRGATMVLAAPAETTAQAAHLPAAPPLAAAPPAATITTTADADTAVATSLSPVLAPVPPPDAYVPRHDKLPAVFQALARGGHSDALLRLLDRRTAAYLISVSEGHRWPPLTDTLCHVALGCCPLETLQAVHGQWVARCGAAPPLTRHRVLAHAIGSTVEWQAKADFLLSHLLQQQQQQQQQQQQWEPQAQPGPEPEETVRAEVRGVAAAVQVEPELQAVWAAAAGQADYLDRWRYLAAGGLQDGTWQARAAQAAAAAGNAAALGELLEEWDAMAAAAAAAAGGNMGAGPHLAWTPPPPDTLTDTAAAGGHVAVLQLLRQRHDPTLLRAQHLLLAASNKHIEAVRYLAAEAVAVAQEQAVAGVAGAPGIGNNGASEATDAHSSFAFREVAAAGADLPLLRLLHERCGADIDLDAVATGGSVEALQWAVETLPAQTVLAALNPSRVWSVAASGNLAAADWLIYQRGLIITGPQSGMRHSIM*
</t>
  </si>
  <si>
    <t>C_540049</t>
  </si>
  <si>
    <t xml:space="preserve">MALAHLANLLRDLKGSQPPPNDPLGGPRPPALRLLRSLPGFTRRLLDDSAPLSDDXXXXXXXXXXXXXXXXXXXXXXXXXXXXXXXXXXXXXXXXXXXXXXXXXXGSRQRCGGGGHRHGLRPDPPR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LGSSSWSLSQVGPAGLIRAAFYAPSPDSPQESLPGLSGMLLNNLTGINISRVVSAAAGLSGKLTGPADVAAGPHYVRTEGFLLSPTAAATADDGSAITTGDQPLQSVTLRVRDGDGQAGATAAATLDVAIVDVNSGEAADVDESMWFAMKETSS*
</t>
  </si>
  <si>
    <t>C_540050</t>
  </si>
  <si>
    <t xml:space="preserve">MLLSSSRPVLGLRKCSAAISSVRPVLPVGRRALRLVAQATQEGPAPEQPQGIPIIREEVPGAQSIMRAAREGRLDDDEEPNLSPSSLAMVREEDELSDGSKTAVEKFLYPDPEEMPQDMTMPIWDHLEEFRERVFVAGIAAALAIVFCFVFSKELIVFLEAPVADAGVRFLQLSPGEFFFTTFKASGYAGLLLAAPTVLYEITAYVVPGLTKSERAFLAPVVFGSSTLFYLGLGSWLRHSRRYAHQYNLIQPVDTNHINALLSSATALEHAAVPVLRYSAWFDPEQVTRTMQRAHDPTTGPLTPRATYMYQTIRGWQAWPRPRPRVIRSAASAARGGRSRYLYDDRPRVVLRDFTAGSLAQLLAALAAAGHRHEGLMQAAAAHLTASSGRSLRVDPHDLKRLAAAFARLDLAAPAAASGGAATAAALTALLSAAQLSSLPAPLLARLAILAAESGVRRRSVYDRLVRQLMARAWVPGPDGQPAAAPAAAPGGAVDGGSATAGASLAVVDETAAAXXXXXXXXXXXXXXXXXXXXXXXXXXXXXXXXXXXXXXXXXXXXXXXXXXXXXXXXXXXXXXXXXXXXXXXXXXXXXXXXXXXXXXXXXXXXXXXXXXXXXXXXXXXXXXXXXXXXXXXXXXXXXXXXXXXXXXXXXXXXXXXXXXXXXXXXXXXXXXXXXXXXXQLDRRSGGGGARTRDTIREITNVILYGSPERAKAADGDLVRRLFELTQRSLGGGAAAGGGGDAGLAAAQHDAVAAAELRRRMGLSERGAMRLALTLSRWPEAVEERELKAVLSLVDVPPPVAEAESAGPAAAAAAERERRRLGELLGNLSNAGRRGAVPPRLLAALGDTGPVVGL*
</t>
  </si>
  <si>
    <t>C_540051</t>
  </si>
  <si>
    <t xml:space="preserve">MREPAAAAAAAAVATGGGASAVAGGLEPALGALPPAPSAAALAALEAAALANWDGPQPQQVVALVWALAWAGHTPGPEYLRRLQAAVAAGCMAGGSAAGGGGGGGFFGSTPASGAAAPLPAPCRAVLLWAAAMHGAAPPPVWEAGLRSLAAVAPSTAAAVDDVTVMYLLHAAMLVAADTSGRAVGGGGSSSGSSSGSSSVFDAILTSCALGPAGFRLLRIVYLLTRRLAVTVAQPDDVDVAVPSRWLALYVVRRGAAVAAAAAAGGAGSSSSGSSAARSSSSGIGAAASAAGAAEEELAAEAGAAGEVLALLLRERFAPQAVPE*
</t>
  </si>
  <si>
    <t>C_540052</t>
  </si>
  <si>
    <t xml:space="preserve">MRSSRQCRRRWAEVGACRWGCRGYRWSPRAWLQPRRRPPPPRRRRAGAARPAHSKTPARLPGPTESAPWRVHRRRLPASSTHGGFPLRFREALHRLVPPPGRRETPKQRGRAVWESPDSAAPSTAPGRPYRLQTPTAQRLGVRAAATMRA
</t>
  </si>
  <si>
    <t>C_540053</t>
  </si>
  <si>
    <t xml:space="preserve">MAHTRAPVAVNITCPPDLWAASLAASVFAVATASPANNNSSNNSSNSSSGNSTSSGGGGWSSVYGGSPVPLAPCATATVTSGDELVAALAALQQSAARVLLTLAANVSLPPTGGPTPMRLAVAPEDGLSLAARVYRNVTLVGGGSAAPYGARLLTAEYLTALAAAEAAAAAAAGGGGGGSSSSLSALLGGATPGGTEVNFRQRRNGAYLSGRAAQASAGEVPGGAEGLRPVLTLAHVHIVNIPPGPPSSWPMGLMSTFHWWLGGTDKVGPVAPQLIALRCATTGTPAELSYQLGWYRLLVAVSRADRDKAAWMASWANPLLQVRSPEDGTITTYNQAGAFRAYYNTSVQTKVLLTTPGANEFDMCTAELLALMQEPWVGTGSSAPYGRFIFLLRNMSLSADDGLWPQGGAALSYNVTLFGPTRGYPPVRLDTGSLPLVSAAAAAPSASAVVLVRFLRLQLAGSIVRALTAVPRAAVADAPPDAAVVLAATPELRAWRDRCKCLGSAAANSTGGSSTGVAPATATGTAAVWQAEAYSSVLELPAAAANATAAGGLPSQLQLPAGPASALVALAALSQPGAVVYPSVYNNSSSTVELLLRNGSLLLPGGDATTSGGSSGSSGGSWLAAYGSSLLATPSASASVEEGACDAGSRRLVQVHSDDAGAHRQNHDQQLRLQHAAAGFQDGGVGVGVSGGGGDGAAMTGLTFSTFSSPPQEGLVPSFGGGGSPLPAVAAATAQHKQRQRTMAQQMRLEGGSGSDGGAASPAAAAAAGTETTQTAADLAQMIEEYTVMMFTAGDAKRAHRLAREVALTTSLSHPHVVPTYNYTLETLPADGGAPSVLGPAAIKSGGRREVAAAMAETLAADDPLAVVRLRLVMQYCEGGSLGAALKAGRFDQQQLTQLPWGGGPPLSAGAQAARTSPSTPSQGPAAAAGGPSSRQQSVRPAANMPLALVAALDVLSGLRYLHACNVVHGDLSENNILDDECRLPPRPTTGPEQQAATLSTGGGNGTGNGGGFSGGGNSAGLGAPPQSSNTSTTMSSVQQQQQASDATASIAQLCSADGGGGGGGGGRGGGGGGGSSSCGPPHYSAAALTSTNSSMRASGLAGWPAEGQWDEASLARAVRLLLGVKFKISDLGLSVQVRTQVSHLLPRSAIIPAHAALLRHSSPELPPAAAALLADCLAPSPADRPTAAAARERVEHLLQASVVDRFWIRAELLTEVLGPELAVLVTSGCERH*
</t>
  </si>
  <si>
    <t>C_540054</t>
  </si>
  <si>
    <t xml:space="preserve">MFVFPCRKWEESQQQQSAPGASAPTAPSRNDASPAASQKPAAAPKSKAPQKKQQQQQQQQQQQQATSAAAAPRSREAGSSSSSASSSAGSSTAAKREGSGRKPSTAAAGTAPSSRSSGGQVASAAAAITAASTRPSSAPSLPTASTSTSAPAPSTRWPSLFTAIGSGASQLQAHPQQPQQQQQQQPAGAGTRVLPPPLTDLTALSAAELVGLAKHWTQELVDWQKRGQAGRAGGAAATETAGTAASADAGVASGAGAGAGARPGEEGPGAPGGRVGVSLQRLQSEGLSQLAAARLEQLTVAVDQLVKATAAAATSSSQPQQPAPLSQQHLADLVWAVAHYDWGHCVGALAPAMAVPFAVVPQFMPGLKLQDFMAEVRLNRDVIYLEDGSKAVEESRLTGWQSDIGATFKYSGKEMVPDPSGMTPAVRKVRDELQRLTGVWYDSVLINYYGDGKCGMRYHVDPLYGVWSPESAVVSIGDTRTFIFREISDYNSRWQYRVRNGDVVRMWGDCQDRLQHCVRVERAAEDAGPRMSLVFKERLRGPGGEYLQG*
</t>
  </si>
  <si>
    <t>C_540055</t>
  </si>
  <si>
    <t xml:space="preserve">MELSGKAKQLSPGAAENRRVAARLPAGFPEMVLGELTEGRQALERRLSALATACRAAARPPPAGSRGESSPSAAAGTAASGSKGASVSASTDVGKLHRPAAAPAPVAAEALVVASQAAAAGSSVAAGAAVAALDGLLGVAPPPPPPGPYLQRLYGQSWLDPVDLVRPHGSLFKFQQGRAGYGPLTAELHVQLRAQYEYEGSHLSHRERLRAGIADLNAELHSSWRAMVDSGAV*
</t>
  </si>
  <si>
    <t>C_540056</t>
  </si>
  <si>
    <t xml:space="preserve">MQTTISRASQALQAPSARRSAARAPAFGTTTSRRTSVQVFAKGKGKGKSALRQGSMPNQMEMVRREAPTPDVDPENAEFVIFFRCLKYKDPQLNAMVGPSLWVPLSIVKGNQVSNFLANAIKSPWGMRLYGRTLIWQMASGLYQDKAKLEKELRKNFPPFANSASSDFQYAFKIRDKANPKDWTAAENLTFFPSPEDLGETGLDQLKKFFSSENLAGMFKAPQ*
</t>
  </si>
  <si>
    <t>C_540057</t>
  </si>
  <si>
    <t xml:space="preserve">MQRSILSALLPRLPLGVREFATASADYSIAMKKAAEITGAAESAMGPKEGGFTAGVPLDTFTRKARIYAPARTASQSGLARTVDFATTTPAWKIEFEPTAKWQNPLMGWTSSADPLENVGRSALVFYTKEEAMRFCEKLGWEYEVTEPNKRRTQRTKRYMQYGDNFGTKRAGVPDLSTLPSNRAAAK*
</t>
  </si>
  <si>
    <t>C_540058</t>
  </si>
  <si>
    <t xml:space="preserve">MARPSEDSEVIGHYLVPANGRPAQPLLHESSSLFVNVVSDKLSAVESVVEADTSKLQTFYLILHWASSPDGQGVTGSTQEACAGSLDAAAAAGRASVTVKQRTLLMVAAHSGSLRVLAYLLARGAEPSRKSPDGMTAYDMALAGETPQAPTAIAMMRDADSHPSSSTRSSSTTDANSFNGTEGARMGNGRQDESEGSIYNTSDLTRPEYSTDEFRMFNFKVLRCSKRHAHDWRACPFAHPTENARRRDPREFKYCALACPDYKQGFCIRGDVCPYSHGVFECWLHPSRYRTQLCKDGSNCHRPVCFFAHSLPELRAPTYTWVPSSADLAARPYSATSPTNSGPGGVNSGAGGGVGGGTLPPAAAAMAAMALGAVSPDAAASMHQQHQQHQLQKQQSGQGMESSAVAAEARALLSHTLSGIPVAASNTSEGAMSGPGNISPRGQQQVMMLMSGGGANGSSASSSAMVLGTHGGGTTTTGSSSSSSGANGAQSPSSGGSMAEGCNGTSGALAAAAAAVAERNGKDGGKGGHSGGNNNNGNQASGGKPTNLTQPNAAASMLGFTAPRMSNAFARRHGLNPKDNPMINLQKIALQTQQQQQVQQQQAQVQAVAVAAAAAAAQQQQVVQQQAQVQAQVAAQMQGQMAAGLPVGVGGAGILAAGVGGRAATTAGQRLNAAAAAAAAAAAAAAATGQVGLGGMPFAAQQAAAAGAAYGMNSLYSPMQVSQMQAAAVAGLNSAPGADASLLAAQLAALNLQQQQHVQQPHVQHARQMLQQQHQQAQMHTQSGPAGLSQPGAQLGGLGAISAIGGMGMAAAAAAAAAAGMGHGSVQYLSSGAPHPSLIHHQGMVYGGSPHAVHMYDQQQYLGAQTEV*
</t>
  </si>
  <si>
    <t>C_540059</t>
  </si>
  <si>
    <t xml:space="preserve">MLRLRWPWQFRKIDELLAARDEAAAVADAAAAAAVADAAADAAAEPSAKAAEAAVVPHEDTYQRAACSHSCGDMAAAKAEAVLGRCVWCAAA*
</t>
  </si>
  <si>
    <t>C_540060</t>
  </si>
  <si>
    <t xml:space="preserve">MPRFYGHPLGGLQPSKSGYVEVVDMGGARLYWEEYGAASGRPLFAILGATTKIPSMGHFVQVAVERGYRVLLYESRGIGRSSCNAVGRQTTTLLAADAQAVLDGAWGTDSRFALFGISMGGMVAQELLYRLVAAGQKSRILAASLHVTSPGSWLRVPSFLHLPLMMMAFKPPTPAPASSAVPAAGNAPTSGKPGAAKKGGGGGAMFTDDADFAARYSLDTVFGKAWLDGPAPPEATDPAAIGVNPATAIATPVVGAAAIAKPPELAAAGDGAGGAVQLHVNAGAGGDAAAANGGSGSAVLTRREAVWRVFTVHWRETLALHAPNDYPAVACHVTAVLSHYLQPHRAAAIRAAGLRISVGVSTADPFFPEAAQRQLATALGAAVVQVVGTGHLDGAMLDGVYGAFDGALGWLLDTASKQEASAGGAGR*
</t>
  </si>
  <si>
    <t>C_540061</t>
  </si>
  <si>
    <t xml:space="preserve">MSTSTTTATATSTAGHDGAGDFCASLMEYGAAAAAGSWRPLEAGGESPGPRGWFAAATTPDGRLLLHGGLDGNNQRLGDMFVLDVHAAA*
</t>
  </si>
  <si>
    <t>C_540062</t>
  </si>
  <si>
    <t xml:space="preserve">MKDRHLHLVGGRACILSLADPAAAAAVRAEVRWRLRERRPLQDDSPEPRTRLLDPLAIRALSVPKDCRSQIAAVAACIRTAVGGREGFNRVVDAVEVDRGKACCVCGHQVLILGFAYPSTGALPAAPVPQRTKKRAKAQKPAPGGAAAAGPPPVDKAQPQAPPQEFTVEDLDIDRLLCCVCGAWQQLWHDQQQQHQHQHQQHQHRALPPLRSLVPKPGLALIRVSALSSLQQLLLKEALSQLTVCGQQALVQPLQWQVPRCEALADFLRRLDEEDARRQLVQRQRQPKQPEPEPDSDAEPEPGLEAPVWDADQLVAELRYFDEFSEDDAAAMAELMQQPGGLLPGGAAGHANGGVSGLHLDATMALNLAMAPAGMSPDERRTAVLARWVFVSPAGLAQMLHLVHNLLAKQPLSAVRAKVQLCPNFEKGNRLLFTAEGVAWLKSELPPGQVLEVQQRHGDVVTAPPGWAHQVMNERVCVKLAFDHYNLSDVASNFELLHLVREVDAGLPPTAAVTATAMLLEDTPQVEQTMMDALLRMVLSAGKDAAKM*
</t>
  </si>
  <si>
    <t>C_540063</t>
  </si>
  <si>
    <t xml:space="preserve">MPTPSPPRPQPNLRTHPQPRPLWPSRSSHRSTTPQPQAPYHPQNPTPHPGQTSPRSSPPPLTPPCPRLTNPSHGLAGTAPFAPVAPSRPRPVPPVRLPRSQRSPLTPTDSHRFPPFPTSPT
</t>
  </si>
  <si>
    <t>C_540064</t>
  </si>
  <si>
    <t xml:space="preserve">MMLVQLFILAADWYMLSVQLQANAVAAAQAAVADAASKQREAAEQAQAAAAAAVQAQQRAQEKASRLLPQAVQGIALVDAVAVTCAFGPKSLDRDVMLQFSSAKPQPRPSVSTRSQVKAAQQRAAAVPPDAVAEAGKAGASAGAASADAGGGGGGGGGAAAAFSDLVYPGVAASMADLQAWLPGRLQSRALESRDRSGERLLSGVQAASCRPLGELPKVLRKAAAAGKAEVQVVPRLDGQLTALLESLQRQSGEGVDAARCAACCKLASPWTSAAA*
</t>
  </si>
  <si>
    <t>C_540065</t>
  </si>
  <si>
    <t xml:space="preserve">MQYRFPIEMMWRKLPQDGSVPIDRSSHSITVIGNKVYLFGGEHDPRVPVGNELYEYDMATGTWRVVEAKGEAPPPRVAHAAAAVGSTLYVFGGRNGLEMGEGASNQLHAFDTATATWRLLATSGPAPAERSYHTMTSMGNKLYVFGGCGEKGRLNDLHQFDTTTNTWSPLAVPSAEAVPGRGGSIPDNTWCGSSCPSCHSPAHEHEHNNSHGHQHGGAGGGKLSARSVFGAGVHECGQSGCEHAGAVLVYGGEVDPSDKGHDGAGDFCASLMEYGAAAAAGSWRPLEAGGESPGPRGWFAAATTPDGRLLLHGGLDGNNQRLGDMFVLDVHAAA*
</t>
  </si>
  <si>
    <t>C_540066</t>
  </si>
  <si>
    <t xml:space="preserve">MEALLDFNKPIDVGLLDAAVSASMTSVAGGEAQRAAAEKLLLEFQEHPQAWTRVDTILEVSQNQPTKYFALQTEELLRKESTFVNKLNILLVQILKHDWPARWKSFIPDLVAASRTSETLCENSMKILKLLSEEVFDFARLDLTQAKTKELKQTLTMEFKAIHELCVFVLNNTRKPELIRATLETLSVFLTWVPLGYIFEGNLLEMLLQLFPQAPFRNVALQCLTEVGSLQMATEFNPHFAKFYTYFMQQLLMVVPPSVNIPEAYEKGTDDQQKFVQNLALFFTSFFKAHIGILETPETQQQLLAGLDYLVNISYVDNTEVFKTCLDYWNFFVPDIYTSSCSATDPAGVTFMFAPPTTVGLPPAQGRKLLYRPVLSKLRQLMICRMAKPEEVIVVEDENGNIVRETMKDNDVLAQYKSMRETLVYLCHLDYDDTEQQMLEKLRMQQLAGAKWTWGALNTLCWAIGSIAGSMADEQENRFLVTVIRDLLNLCEVTRGKDNKAVIASNIMYVVGQYPKFLRAHWKFLKTVVNKLFEFMHETHPGVQDMACDTFLKICNKCRRKFVVLQVQEREPFICELLTALTDTIQDLQPHQIHTFYEAVGLMIGAESDPVKRDDYLHRLMGPPNTTWSQILAQARANPEVLKQQEVVKSIQNVLQTNVSVCSSLGQPFLVQFNVIFADMLQVYKLYSELISQAIATGGANAARTTFVKYMRSVKKVALKLIETFVDKCDDPQLLASQYLPAMMDPLLGDYARSVPDARDAEVLSLMAAIINKLRQLMEPEVPRVFEALFECTLTMITRNFEDYPEHRLQFFALLHSIVNSCFNTLFLMSAAQLKLVIDSIVWAFRHTERNVAETGLALLHDLLVQFAGSEYATQFHQTYYLHLLNEILAVMTDSFHKPGFKSQARILHHLFTILDANVVKAPLWDVAAKGPGAFPNNAAFVRVHVIGLLSTSFPNLTQPQVTACVSGMFEYKDFSAFKHHLRDFLVQTKQFASQDNADLFAEDVEKTVVEQREQRQRVMANIPGMIPQAETMAAEDMNDS*
</t>
  </si>
  <si>
    <t>C_540067</t>
  </si>
  <si>
    <t xml:space="preserve">MRRQAAQRLVAALFALLALLFGVLIVSAHAQAAAGADVSESVPNLLSLAGIARAWREFWAIVGPGGKLHPAYFLEHKGHLVIEAALIVVIVYLALQHSFKVHPRAEDPLTDKEIDQLCKEWTPEPLVPTLPESERIEPTVITGIDGPYVYVQGRKEKVLQMAASNYLGMAADKEAKDVSVAAVDKYGVGSCGPRGFYGTIDVHLELEEELAKFYGTEAAIIYSYDVATVASIIPAVTNRKDIIVCDEFCSYAVQAGYTVSRSRLRTFKHNDVADLERVIQELEAEEKAKRRPLCRKLIIVEGIYANYGDLAPLDRIALIKEKYKYRLMVDESHAFGVLGATGRGACEHFGLKPEQVDIIAASMSHAMGSVGGFCVGDRTIVDHQRLSGSGYCFSASLPPYLAVAGINMLRRLRAGTTPSSGGSSGQQQGDKAGSGGAGEVLPKLHSKIRAFRTDLMRGVPGLKLYGGGVLSPVLHLHVAKPVSEAADTAALRRVAELMLTSGCGGGVGGVLVGVPQYASIEHRRPPPSLEIFVTLGLGDKELGLAAGALRKAAKEVFKQ*
</t>
  </si>
  <si>
    <t>C_540068</t>
  </si>
  <si>
    <t xml:space="preserve">MLSNAHFTSLAAALQQLAEAHTQAQQAARQQGSGGGMSPPQAQRPRAAGGSPMDVSPAAAMSPAPVPTDAEVQAHSHVLGLLPPPAPLRLGSGAAAAAAEVAAAEAADRMGCGYRGFGSNLDGNSAPPPCTLLAPVPTPQQQDLSQPPPVAQQRVPAAEGERGPAPTAAEAAAGKTAVPATAASAIVPKAEEETAAAAAASSKRPEDAAAAGAAAAVAEEDKEAADIAALTSAAAPAAPPPTSSPEAATAADKLQSSGSAVAAAAAVTDLGPAAATAAPLPGLPPVQEAPGGSVVATAVGAAASTGLQPPTEAATAPAIWRQGSAAAAAAIHGAAADVGAVPAGIKVEPTPGNVSTTAMTEAKAEAAAADAKAMACAESTCAKAARDTDKLLYKLRGGPGGGGDMSEGERRQLDVTPLQELLQRLHPNQDVADLEAATALFEMSRPCGGAAAPPAGGAAAGSHHPPPRPGGWVSSGVAGAAPVTGVGCGGAGGAGHGVGAAVGVDQSGSGDSSYANFAAGCNAAAASGKVPASGFGVAVDAVTAAAAAARASGSMPPPAAPVGAAAIAAAAAPGRTAKAAAAHAGASARRRSSHDAAAAAAAEEAAAAAAQSAANAKAAAAAAAARKIGCLVGESCEHGGAARDGDEGAGGGGLDPDMDGASDGDGSTCNPGAAAAAAAAFHQAAAAAAAAVAAAAAAAAMAGYNPQTAAAAAGFPFPPFNPFMLGGMPPHAAAHLHAQSHPQHMPPLGLPPMLALQMQMAAAAAASLAPGGQHPQQQQQHLQQQQQQGLPASAQLQGSHRQSDPLGCSTAQSGYVPLPLPGGSSPPFGAFAGAAAGGGNLPDAAATAAAAAGVWGVPGGMQEAYAHMAAAASSMPHMSHFAGHMANSHMQPGPHMLSPYAAFAASQQQHQQHQQQQAQQQLQWMMGAGVGGGFPGTAVAMHGAADGGGAGFGTGGAPGQRQGSGDMYTSGGAVQGEPPARPTPLQLQLQPQHLPRHARGGGGGGGGGGGGGGKQIRQQHQQHQQESEMYASKQAADAAARDSVQQPHHLQQEPHQYSRSPPTQQHPQQHLQPPRRVSDHRRTAAEQRRRGLAEAHLPQHPHDAADSPQQHHFAAAHDQGHAATRPAPPSSHHPAPTALAGLSSLHHHQGQGQGHHAAALTGGGGATGAHKLPPRKRKVASVVGSGSGTSRAGSDEEGNAAAAAAAAAANAVAATTAVVVAAAQAAVGAAREGGAAAGPAHPPQPQSQPHHAHHQTRHQARKGVRVAAAAAQHAAAAGAEDAGGAAAACGGSTAVAGEAVPAAAPAAAPAAQERPPFRYIVRIGNKWRAQVGHTEDGVQRKYYSNYVDDPWVAAKDADRILYKLRGAGAVANLPLSEGERAALDGSSLEALMRSFKADQRQQQQQQQQQQQQQQVNNGNSGNGSGTGSGQAAAAAGAT*
</t>
  </si>
  <si>
    <t>C_540069</t>
  </si>
  <si>
    <t xml:space="preserve">MSGPKSPSAQAQQAIKDKVPDPPKNIFEAAERGAVGFITRAVERAIEFNINIRDKYQRTALHWAAEAGQASRDGCKRVGRRCALSGASIALIRCRIILLPLRSAPELHIGELTLSYDSAFLQVEAAECLLDYGVEALATECNGRTAIHLAARSGHCNVLRLLLDSRPAAEQEQLVNQPDFFGLTPVFLALQRGEDARNAFALLMDRGGRYNQQTPGFESLFAFADIAAVAMLAMLMHDTVAAVLSIGQISCALILGLRLDYGTGGYASNAHGRSFLNGNEFKDPADHPVKA*
</t>
  </si>
  <si>
    <t>C_540070</t>
  </si>
  <si>
    <t xml:space="preserve">MVGGTLVSLSMPPPAVSPGGANVRSVLMAAAMGSPTSSSNPQLPRLIHTEDPSVPVDPKHPELVKLRSEGGRMHRACLLGCGGQALLGLAAGGSMAVSLMAGGSVAPTAQLLALGVCTAVGLALGALSLGVYGRLFLGASRDLEAGVVVPPSLISGNMVRCMAWNVAGAAVCALGLQLAVSGGLMTVPFSPAATANALVALDHMAVQAASLMLLSHLSSLAYLNLVRDAATLCGLPAVFGSFSRVMHAGASIGTAVRVAMFGDGTGNIVLAARHCIEEGGACPHDLSTFGSALLFVAARADLDVAVFRGRRGPGLWLLQRRCCRAMALFLESTPVSTIGASAAVVTTGVTGC*
</t>
  </si>
  <si>
    <t>C_540071</t>
  </si>
  <si>
    <t xml:space="preserve">MGSLNTSALATAKRYVSDALTNQYIDNYKAMGLKGDGMGSRDSSWATALLSSIQREAGVYGAAGEIGVHHGYFWMSVALTARVGEKLFALDLFERNQDKNVDASGGGNMGIFTHNAQTLGFPVQDIVVVEGMSSSITPGQLCSKIGYGFRFLSIDGGHTKEILLNDMKFAECCLVDGGIAALDDYSNAFWPGVHEGIVSYFDRHGANSRLAPFLLHANKLYVTTRSHHKRYLDAVTSQAFWRNACRSTVAGPGVCIEAPGVNGGNLWKFQLGGHALAVAEFREFDQAQAVAMWKDVIAKC*
</t>
  </si>
  <si>
    <t>C_540072</t>
  </si>
  <si>
    <t xml:space="preserve">MIAPKKGNYAGNPSHLLPSELIDRCIGSKMWVIMKGDKEIVGTLRGFDVYVNMVLEDVTEIEDTPEGKKLTKLDQILLNGNNIAMLVPGAKPDYL*
</t>
  </si>
  <si>
    <t>C_540073</t>
  </si>
  <si>
    <t xml:space="preserve">MFSICFGPFLPVSKSAKASSDERPHLGKMVYPGIEESVDPSIAQKWHCLYSFAVLQSHLTGNPSPEPDFPDCRCALFVTWNTMSSGGHRLRGCIGTLEPKQLHAALHDYTLNSALRDHRFSPIKLKELPSLQCKVSLLSRFEKAAGWQDWAVGTHGIIIHFTDPEARVRRTATFLPDVAPEQGWDRQAAIDALVRKAGYSGPMTPQLRDSISLERYQSTIASVTYEEFLEALQEARRGEGQADPAVQAVRLQVAA*
</t>
  </si>
  <si>
    <t>C_540074</t>
  </si>
  <si>
    <t xml:space="preserve">MSNVPFTRKYLLFERAYGPTTACAAVLVPPLLLSVLPINELPFPTDLKRSPPVYHNTYKPNQTTNFSPAYNPGCSGVGHLPDNKIYTYGGDVPSAPRGMGDGRNKIMVFDPAANKLVVVGTMQKNRWYPSPLTLINGKVLIVGGTDIGLVPPTWDFAELWDPAAPASPTVKVTMPANLVKYMGLNWYPFMQLLSNGDILWFVEKGGAITDGNFNHIVDLPPFPASITHCTMFPKTSSISVLAMGPPTYDLSFVIFGGGFGGANSGEGWSTKANFQSLVYDPYKPAGQRYSKMDFAPIARVYHSANCLDPSGKVLVAGCENCGAYQQLATGMSLSPNAPLEMRLEFAVPVEIGTGVVRPIIIAAPEAITKGTTFKVSYSYPGGGAITRVALVAPCAATHSINMGQRVIYLQVLSATPAGTLTVAAPPSALMGKALLGPFLLFLVADGAALGPVYSEGVWLTLN*
</t>
  </si>
  <si>
    <t>C_540075</t>
  </si>
  <si>
    <t xml:space="preserve">MWCTEMGCFGLGRRSVSWAVENECFDLDWRRRYTALALAARRMHTLWVPSTFSSSPSSTSPAAGVTIHTGGPFANRHNRHGHQPLLSSRGFNTGDAAENSPHRVRSRPAAAASPPDLIVPSSPIVPSNPAPSYPAPPSPAVVPRYPVVPSHPPPSYPVTPPSYATPQPYPVVHSHRRPPSYPPAPGNNSAPPYPPGVPSYPAYPLPPSPEPPAPAAP*
</t>
  </si>
  <si>
    <t>C_540076</t>
  </si>
  <si>
    <t xml:space="preserve">MGTSSFWRRDLRPSGRAVLLTLSAAAALLLLALAPDPTAAASTAAATGGRRRTARQPLHHHRHLAQATDGGTNTTSTNSTANTTMPVAPPASSGGSGTMPPAATSNVTVAGATLPGDVTAVRSCLPFSILIMPANDGNSNSSSSGDRSSSSGSSNATILMSAEPGVINATDISYSVADGILALSLSQGYVTRHVINLTINTANTSSLRFVQNFGPGNIVVGPGFNVSDFSAAATSIGGVLVQGLTAGHAYITNTGTGTVALNGSLSGADVTAGGTAKVYLAGNTSGGVAVSLDGISTTWVQGGSDTSITGSANGLAKVVYSTGSCNVQSAFQVWWCGVGLGSGTSGSGSTSSTPEGTSGGIASEGGGATNTVNGQPGTVTTGTFTTPGGSASAGGSVSGPGGTLTGQQSGSGGNAPTFSTSNLPLVLPGNIFGGNGLDPNFDSIFSNMANSVQSVSTGGGGGGTASVASVSSPEGTTTINSGGSGTASALTIPSTGSGLAIVSLTCKDPAATRAIFPPSTGNASAAGTSTSG*
</t>
  </si>
  <si>
    <t xml:space="preserve">MPPQLGREVQERVKVYGPLNELTYEGRLLTQTLQDELNRSISAPAGPRSPWYEGDPELESMRERVRQQRAIREAQRRRDHAALTASIQKRNLQEEQRRDAMLGSLLGDVIGGLTDPNSPLAEAEAALSHADKVRRKKKESLHNEWSTQVFDTIQGRLQAAVDARDPAAIESRLKTQYDQYLHTTNTKVAVFRDVIIEQDYNPLAAADAAIRVPTGDIRDPLKRDVLKGEYERRLMTGGRGGGGASPTGRGGAAAAGAGSIYGPLGKETLGTQQWGELAVKATPYGHCTDGQGGYVARPLSGSAVALRASRVPMDHYDYPVGNAAAAAEVPPGKRIVPGPEQRRGRQDLFDVVQHTVHLKPQGYTGGDQWLEHKGKGNAPGPEQRRGRRDLADVLQQKAVADGPRGTSAPARGDQLQHKEQGDAWLDAKGKRRVEGPEMRRGRQGLYETLQQTSNPYQGGNKVGDAWLEHKGRKVQPRPEPEAAAALSAVPPLPTVRPPRVGDDKKYAVNIEAAMGQMTVKDGAKVTGW*
</t>
  </si>
  <si>
    <t xml:space="preserve">MLADALLKSTDNPAASQIYKKILGREAAQLLETITVPLGAAMTTGSMLGGAKGLEEQVARVFEMGAALWSSSHSLVEAPNEDWLLSYLIDVDAGVYTAWSNADRVWAVYSYFCWKTLNQADEASLQQAVIDLAQVAGGGGKLIAKVSRQLGLKLPLPDSVQQDLRANPTSQDLAVAAEAGDVARVRKLLADGVLPEGDRNGIDAVGYAAMHQRTEVLQAMVRLGVNVDKAVGGATPLWRACEANAPACIPILVKAGADINFMNEYQEHKTPLVIAIEKNALQAVVALVEAGADTSVYHPDGCSPLYHAVWKGYAEIAKAIIKAGGDLNTGLDETKDSPLGYAAWDGQMEVVKALVEAGADLNYTNKKNETALDLARIRHKNDIATYLEEVAAGRN*
</t>
  </si>
  <si>
    <t xml:space="preserve">MPYSRVSDDVWSRTAVLSWRWGASKPAERQPGFTPMLPAQMEELQIALRRLRSAGLQYLWLDWCCVPQYSANSMVEVLRSKIFYARSHAMIIIPSYEALPKDGVVKLLLLKALRQLTSKAGASKDMAAAAKVLQTIMNKGVVAGREYFSRVWTLAERVARYGRSEQLSNWLSLEAWLGMLADALLKSTDNPAASQIYKKILGREAAQLLETITVPLGAAMTTGSMLGGAKGLEEQRRTL*
</t>
  </si>
  <si>
    <t>C_540080</t>
  </si>
  <si>
    <t xml:space="preserve">MDKMLPQLPQLLFRDNLPAKPPARTAAAASAIAAAATAATKDVPKVKRVGATSHTLNGNCTVIDRLRADCPLLVVAVEVMDRFHPQLVPYAGAVIGSTANTTVLVPTNLRINRRACDKLTASPQVPAATSAAGPAVPALVCSNTECGLTLDHNMDACVIGRLYTPEHSGLCAAASQAFDYVPVAVPTDQLATVYAAVPPPTTSLAAATFVARLPTLRGLFTLADSTVTVFVHAPTCV*
</t>
  </si>
  <si>
    <t>C_540081</t>
  </si>
  <si>
    <t xml:space="preserve">MPKYSNSYDIDYSIRDYDSTPPSSNSSTYSANWTPPKWEQQPPLQPPPAATAPTPGAAASTAGTVACTAGSMTGGSEINTPARSSRPPAARAAASTAAGTAASTAASPSTAHHPGGTAQQAGPAAATHPHAQPQPQPHPQPHIHTSTSTAGSGHSSLYNEPKDFSFAGRVVQHDGSHAVHLLVAGATARDYHLRMPDGGVGPPPTTVKDDVSFATFISRQLRHVVTSTFLPSGYPATTGDNYINFMAWQGLNNIAVTANSVLASTFMLYAVGLGAGAIPTAGALNWVLKAPRSTSSPPLVGTAAGAAMCAAVGQSGAAAAACYVGLSAATLSSAYLAVQMLTDAFLTSISPASAAAASVAAGGVGSSSSGSSSGTESKTLGVLRGSGSSGSSGAAGAGLGGRGVGSGGAAAGSGASSAARLGYEDEELDDDEDEPHYHKHRRLRRRGGIASDFAEGMAYRAPYDPDSSHAGSSIHASSGSSSGGRSMSTRAARHSARQPAAAAVVVVVAEPAVRAVLPVAVAGRQQQACLEGPAPALASAPQALQARTAAPXXXXXXXXXXXXXXXXXXXXXXXXXXXXXXXXXXXXXXXXXXXXXXXXXXXXXXXXXXXXXXXXXXXXXXXXXXXXXXXXXXXXXXXXXXXXXXXXXXXXXXXXXXXXXXXXXXXXXXXXXXXXXXXXXXXXXXXXXXXXXXXXXXXXXXXXXXXXXXXXXXXXXXXXXXXXXXXXXXXXXXXXXXXXXXXXXXXXXXXXXXXXXXXXXXXXXXXXXXXXXXXXXXXXXXXXXVMLLTTYKYAHFMVLPRTQPDRLHVVLHDKADPRDIVQAYLQACILRRRMRAATAGRDTPLPCADEQTAELRLELQESLKAAERLTTIFMAALEANGWTISKVVVEAQRRRARW*
</t>
  </si>
  <si>
    <t>C_540082</t>
  </si>
  <si>
    <t xml:space="preserve">MEEYAAGGGASGAAPGSSSGGLRASDERFLSSLQRMADAPRSRAAAIMQMSAGAMPAPALLVWAAQEVVGQVQALLKERLAAGSDATKLLRSEPWYPSALQLAQVALASRAQPQQQQPAPATELALLKAFAVAPAPGTDSSTAHVSWELLWQLPQLSELLAAAAGLSPKLAAALDVAGIATVPAPSSGAEAGVDQQQGLLPQLRLAVAEAQAKAVAALAPQLAGTGDAPLDADDALAAAAAADRAGAAAEWLAATSLLRSAEAELGCAPSTSTSGTAAAASGALAVPVLHLLGLPLQPPQLAGMKDLRVTAEEVAAWVKQAAASPGALPAALQSRLAAARQQLAASGRALAVLPSTSAPASGEAAATAAWLRAVGGPLASGLLAGGYGSLRQLRSMPAELREALLLRLLEAPGAAAGGGGRAVGGGARALAAAAYSDAEAAWLAAAAGAGGAADAVRLLEAEAVAADLDLTRERFVPAAPQLPAPPPLPSAEELAAAVRALPAAARLLHESVYALQPAGADTAIGVSPSDAAALQAKVLEALAAAGEGATSAASGAAGRGELSAWLAESRRGLLSLPLPVLSLLLRFLRVQVTVTPEAAQSQRNKLLALMSLVAEQQQRAAGAAAGAGAGGAAGEELPREVAALALSGAFAELGSSEGAAGNGVPAALASVLGADSSRDFGSWLEALVRTSDAADRELSTAELAAQTQLAADVERYLQMTHDPRLQLLALSPGTSSSAAAGSSFSDPVLRAQADPARWLEGTRPELDAYLQAMGYRPLGDAEWSVYRDAALQEWEAGRPARQEQLEAAGQSGFHNPRADEVYLRELLERSIPEDAPLGPQSRRYLDTLIRNPTWNFAQRLQAVQRLIQLNEHFAAQPPPTGEGSPFAAYFAVGGPDPVMKLGPLAGAAAAALGVGGGKGAVAGGKKGAAKASAGASGSAKAALRIPDGF*
</t>
  </si>
  <si>
    <t>C_540083</t>
  </si>
  <si>
    <t xml:space="preserve">MAPRRTSASLWPSWSLLLLLATLSLSLLQSPRLAAAQAAGPAGGAAPGAAGSKPSTTKAPAIPVHLKPVGASQQQPQPGPTATTGTATSGTGGMGNGPGTSTSTGTSRGTSGGTGNAGGAGSMAGPAVAPKPTDDDDRRKLQALTSSLRQLRQAGAAVTGPIGTSTARRTSDTAVNGAAGTTTATTTGRSVTGGTGVTGSGITGGTGTGTSGGLGGAATSLPSATGDNSGALGEGGAGVPTGTSGRRMQQAGAAVVGAATTITRKNARVNARSASMVG*
</t>
  </si>
  <si>
    <t>C_540084</t>
  </si>
  <si>
    <t xml:space="preserve">MAIPTTSSRRPLRAAVLLLAVAAALLLLTAPHASAAAGGLPGGLLPPPLLAAQSHDSILGSSTSGEGGSSSSGSSMGRQLQQAGYTVTGSVKTARRSFSYKAARQGLRHGRRSQHGAAWAAWVPCSWVALAGGAGRRGAAASGSSGVGLRGGLPLYPSMFTDEGACSTV*
</t>
  </si>
  <si>
    <t>C_540085</t>
  </si>
  <si>
    <t xml:space="preserve">MTGGGVVLSWIDLCAGLSAKTLAQGPCVTASVDAVHFLRPCRLGGVVIIAAMVARTFNTSMEVAVVVESEDMRTGVRHHCCSAHLTFVVRPQLPTAAGGAVGAAAGGAAAPGLPRVVPTSSEHRAVWEGAEVRRQQRLERRARARQDPALRDMERVCSGLGDVDGTGAADAGGGPRAVPRAGSPPTLLVPPLYAPPPRRQRVPPGCTTAYMTQSILPQHANTLHITFGGQVMSWIEQCAYISASRLRAPSLLTAAVDSLVFVRPTRVGDILYISAQVSAIFGSSLEVMVSVFGESPYAGAGSSAHVNGGGADDAGGGGGGIFHCADAFVTVVAVDERHGTPVTVPFELDPREQADVLRYQGALARRAERLALRGQFAAAETTRVSLDGGHTYSPPPETSVEGGPSVLDAIPPL*
</t>
  </si>
  <si>
    <t>C_540086</t>
  </si>
  <si>
    <t xml:space="preserve">MDGSAMGRRGEGWLLATLAALTMLVFPPLTLKGLVDFLATLALTSGAIFIITALFTLGRNLSPLLQPRKKHSLVVSGIYSYVRHPMYGGLMLVAAGFTILTRNETRLAILALLWYIMERVVVTEERALSERYPEYAEYKAKVKKFLPFIY*
</t>
  </si>
  <si>
    <t>C_540087</t>
  </si>
  <si>
    <t xml:space="preserve">MNPVQEDVAEAGDAADDEGPDQALGAGGTRRRERRAPGRTQASPGRQAAPPFPGAGGALLTTTRSPSKAYGGSGSSSSSNFPVSPSGLAQWRQRMKVPEGQRVFCISGTGNHSHGIRAGLVSRGWFENPEHNSPFFDYKWSSNPLDIAHEQLWPGQTVNHFKNAQCLTTKHGLCHTVREMVWWEAADAAAFYPRVIAARLRQQRHLRVVHAAAAGGAGSGAGAGGGTGPSDGAAPAEVDLSPAQWQQLVRHRALFCSAPLIPPPDFDHNWVSSRRFITSIHLPRPGASGAGSRKARRDGKSPRRKHGKSQGRSPRVDADAEATQPAGGKKEGEVGAAGGEGERGQEAPTAAADGGASGAPSRRGGVDGGVASSSSSSDVEDGAEDQGDGNGNARGRGRGRVVVADAAELLREVAAAGRTRRRRHSAPAAGGAGSEGGGVGSDGGDACAEEAVGGASAGNSSDGGSGNVVGGGADGGEGDPPDPSWLPTDLPAICYDDAALQALDHGTWREAAEAILAALSTSVVQTHISGTNNIWIVKPAGKSRGRGIRLFNDPEALLQYTRGEEAQGLEARWVAQKYVERPLIIWHRKFDIRQWVLVTDWNPLCVWFYSTCYLRFAASDYDPNNLDIFQHLTNNSVAKYYEGPLKEDEITANGNMWSIPRFQTWLEETYGRADLWQCLLQPAMKHVVICTLKCAQDLIAARKGSCQLYGYDFLIDDQLRVWLLEINSSPTLESSTPITTELCADVQEDILRVTVDLPDHLAATAAAAKRRGAVPSTTAAADGNGAGSGAPGAPGPRPAAGFDTGKWECIVDGGEEMKRPDYTGLNLELKGTAIPVPSPARSASTSSFVGRLYAATRQGQAQNLGERQQQAAASPGKTERTLRQASPPGQPYQPHQTHQQHQQHHHSSGHGHGTEDDVAGASGAGGQAALTSPGGAYAAAAAAARRPQPHIR*
</t>
  </si>
  <si>
    <t>C_540088</t>
  </si>
  <si>
    <t xml:space="preserve">MVTILQSIRTVDLKPRGGRCTACPGAPCCPQQSACHCAACTGGALPQAGAATSIYDSSTSQLLVPTRPARLSISGSPSDGGSFSGAASLPRACATACLWLAVKLEEDRRTAPPVRVLAAVSRTSASELASLELRILQWLEWAPCRGYLP*
</t>
  </si>
  <si>
    <t>C_540089</t>
  </si>
  <si>
    <t xml:space="preserve">MQEKAERRKQRLAALEHEHKLAAARLESERTRLEARVKWLEEEAAARAKSLQGLRMELAKLRSDLGDKDQHLMRARREAANCRARLGTAPPTAAELMELAGDDKASGVEERNRALEEARRLQEAVAKGRLETETRAAAERLAGEERVKVTERVSERDAELDRRRRELMQLEYKLHELQAQLAEAQRQGSGSQSLTPVPTQPAALAAPPRQLQQPQQQHGPRARPAAFPPSAAPRQQHLAEPTAGKPQVASRSSAAWQQPQQQAAGAAAAAEAMAPGQSGGGGDGGVHLLGDKEQAKLLLAQMEAQKAWAPKRGACAGGRAGGSGEDDDDDDGDEGLATLADFCGEEEEEEEEEQEEEEKEAGQEMQPGQGPWGAGAGIKQVVAQAGRCAGCSPVAEEAEEEEAEAEEAALEAAAERLAAKPSPQVQPAAGLGIFGGSRLIGEGPDGRGGTTRFPLTSSFAMDQLQSKSSGTKGGKGGGKGSGAAGAAGRQGVGAAGRIDAFLKRVVPAGPGPR*
</t>
  </si>
  <si>
    <t>C_540090</t>
  </si>
  <si>
    <t xml:space="preserve">MGSAPPSSTTSPYTFGRARASPRQARLRRSQRYWTAFYNVLTVGELVYFLVGLYMVQWQVADLADNPLLGPGNVGVINLGGTDTQRIVDKYQYWRLITTLFYNAGAIHLTANLGMTWTFGHFLVRQFSPFIVVFIWFAAGLAGVIFSANIGSENRTAGASAPAFALAGAATMMLVVRWRKFTWHLASAVVVCFIVGVNTFIGATPFVDNSGNTAAFVFGGVLCLGFMLIRRRQADGKGRECLVYGNAAAAVLVVIVAIIGGLVGLWLDTPIGGCCNVWVCTPSSWWDCEASRIWPTDCTYTSYLNGTAVLTCPRGQSIVIGFVNGTAAVDQVEQWCSSYCDATGLTGSGGGSGGVSGGAGGGGGGTSGGVLRLR*
</t>
  </si>
  <si>
    <t>C_540091</t>
  </si>
  <si>
    <t xml:space="preserve">MPCVSLPSTSGRAAAHSVPSRPRRRAVVTAALQSKDCCSGGSCDAHGAAGFRLRPWCIRVPPAPDTSSSLGTSNVSLSAATEPVNSAWAGCQRQLLAGAALAGPLALAAASAGPSNAADAAAAAATTTAAAASAAGVGLGDISPAELAAAGVTTFVPSGYVPSPVEPGWEIWLGFIAGVVPFAIGSYEFGKRILIQLRCEVCGGRGLVPSGGAGKDKYLRKCPQCGGFFPWISWQMFLSSTATPGNGGPLQQPRGQTSVLYSVPDAPDPARMAEARARSQAAVEAAEALVLSGRKPGGGGGGSATSEAGAGAGAGSVSAGSPSEGAGSAPPPP*
</t>
  </si>
  <si>
    <t>C_540092</t>
  </si>
  <si>
    <t xml:space="preserve">MLRSGPTGARNAPALEQINAEVFTLTYGSIVRQLISDYEDIEEVNKQLEQMGYNMGIRLVDEFLAKAKISRCSSFRDTADVVAKQALPMFLNVTANVTNWSPDQTECSLVLTDNPLADFVELPDEYRELRYCNVLAGVVRGALEMVNMEVECRWVSDMLRGDDCYELRLKLKEHRDEKFPYKDDD*
</t>
  </si>
  <si>
    <t>C_5500001</t>
  </si>
  <si>
    <t xml:space="preserve">MRVGTSAYLQDLRGTDLWVAGASGSSKRAGLSASPAARGRCPAPGPSSYAVQAKLTLVRQLCERCGGWLVLVEPGKPKGFGDLAVARELLLALEEAGMDWAAASQAASSAAPRNPRGGVGGQRAPLLALAVPEVRGNGGSCASGPACWRAGRPTARRGTRREGGGVPTDSPQPRALAGKEVAGRAS*
</t>
  </si>
  <si>
    <t>C_5500002</t>
  </si>
  <si>
    <t xml:space="preserve">MHIADLASFSHVSPDNERKPKPLRAAEIPLGSPADDALEPTASAHDTNPAAAGQSDGATDALDRAICASLHASGCPLVIIDQSSGEIAPYKPAGSGAYRLMYQSFQKHWPGVQQAWDTAQAFKARAADSLQQALSWRYDATQIGCGLVQQYIAETVWQLELQAVSDLQAAGQWEVEWQVRVQAMQQAVRVAEAVAKNGRLEHVLVVPVFVV*
</t>
  </si>
  <si>
    <t>C_5500003</t>
  </si>
  <si>
    <t xml:space="preserve">PRQPAKDSPANQPLPCPTPLLHLASSTGICTCVPRLCPSPPSPAIRAFTPRRRARRARAPAARSWQLPRPHAPPAAWPARGPATPPPTGRLPAGPTQPAAQAATPSPCLGPIRPLHVCPADLPAAAPHAGPQRPAPTARLSPRAPATWPSGSAPRPGLGGAASQPTLPPPSPFPPPAHYTTHRGPHQWPKGNIIKPGKFPPPPAPPPALAAAPSPPPGLQSPWVCPAPLAPASPRSAHKAAAPGSAWPA
</t>
  </si>
  <si>
    <t>C_5500004</t>
  </si>
  <si>
    <t xml:space="preserve">CCWGTSDLHRCRSAAAAAAVAAAAAAAGATAAAAAGARARILVAEGAGKATWRRRAQRRPRSGASAQAEEPAGGV*
</t>
  </si>
  <si>
    <t>C_5510001</t>
  </si>
  <si>
    <t xml:space="preserve">MGPGVAGVGVSRQKPSQTTLMEAVQRAWLCCAPPAELCSGWKRARLGLEQDLESQSQQDSLSTSL*
</t>
  </si>
  <si>
    <t>C_5510002</t>
  </si>
  <si>
    <t xml:space="preserve">MIARVVGVLPSSSAAPVGNNLNGQTPPPIHTAHTSARPLPPPQYSRSCSSPSRALFQPLHSSAGGAQHSQARCTASISVVCEGFCRDTPTPATPGPICAVTAPPAAAPSRLQLLPGGSGAP
</t>
  </si>
  <si>
    <t>C_5510003</t>
  </si>
  <si>
    <t xml:space="preserve">MMDRKRWYFGVYYQFAEDRHDVWIVDVDNACVTADTKDEAMADITSQLSACLKDYTDTGKALPPASSQAEAMVKAADMLRDAQLEMPELYPQPIAQHMTVVTCELTDG*
</t>
  </si>
  <si>
    <t>C_5520001</t>
  </si>
  <si>
    <t xml:space="preserve">MPWFGRTAAACAAPSAPLPGVVSERMRRFARMNSFKREARLPGAGCERRRQAXXXXXXXXXXXXXXXXXXXXXXXXXXXXXXXXXXXXXXXXXXXXXXXXXXXXXXXXXXXXXXXXXXXXXXXXXXXXXXXXXXXXXXXXXXXXXXXXXXXXXXXXXXXXXXXXXXXXXXXXXXXXXXXXXXXXXXXXXXXXXXXXXXXXXXXXXXXXXXXXXXXXXXXXXXXXXXXXXXXXXXXXXXXXXXXXXXXXXXXXXXXXXXXXCFTHRSDLDGDGLLDESEFIGATLPAAAITRKAQHALAASKAAAAPARRKTRAGSASRLPRTASGAARAAAAASRPGSAGGATALLAAAFAHFDTDGSGFITEDELRAALAAHHPAGEGPDIGAIMAQFDIDGDGRIDYDEFLKMMVQADEGEDDEAGGEAEVLDVSSTPLQPDDDGADAEGSREAAAAEAAAEAADRVGGCYVGVRPRSARPGNNRITAADVARLAAAAAGDPRATPQLASVAEAGGAEVAGAEERRGVKSRKVTMAWALGDQVLDMEAEGEGKDTLGRAGAASPQPPASTSTDKRSAAAARGKPANGAVAVASSQPPGAKQGRAGAPMWSDSDDSAEEEVLFAEDGFGGEDRHSRHSRPNPGQASGALKPFTPAPMPPAAAVKVVAVAPKPPPSAGHGAADGGPSRPPALQLPSQPSGGPSRARPQQQQQQQQQQQPSHVSGPNAMPHAASPDAAHEALDQPIGGGRAASSSGSGVGYLYASRTSPHGTGAAARSPASPAGGGAGGLAASAFGTAGRMARSSMPSGSAAGGQYASAAAAGAAPAAHSPSYTRAHPPPRYQAHPGGSRHPHDPITTIYGGDSSGGSLPGSPSAASAAAHQRLPGARASAAAAA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TRGWRVS*
</t>
  </si>
  <si>
    <t>C_5530001</t>
  </si>
  <si>
    <t xml:space="preserve">MHCNQAYRAYHLLKGHNSRRSRYLLAVCCLGMGRYPEAKDALLRMGEAEIPYGPAGLYLMGRCCRLTHCMAEAKDFYLRALRGNPLLWSAYEELAGTPRXXXXXXXXXXXXXXXXXLAQLPPRAGAGADGPSPSSSSQVRSALAAQHTPQHHGAAAAAAAAAAQHGKHGGHGHGHGRQAGGGGGGGGGGRHGHGQGGRGGRAGEHAGAGAAAAAGVLPGTATRTPAQQHQPAGPPGTSAPGAPGGLWGGGAAAAAAAAPGGAPASTGGFGITGFGAAASGGGGGGMGGVPPSAMSTLPTFGFGAGAAVAAGMGGGGAGGGGGAGAGVGIGAGGGSILFQTPMQTPGVAGMGVGGGGGLFGGSPLPVTFGPGAGAGSXXXXXXXXXXXXXXXXXXXXXXXXXXXXXXXXXXXXXXXXXXXXXXXXXXXXXXXXXXXXXXXXXXXXXXXXXXXXXXXXXXXXXXXXXXXXXXXXXXXXXXXXXXXXXXXXXXXXXXXXXXXXXXXXXXXXXXXXXXXXXXXXXXXXXXXXXXXXXXXXXXXXXXXXXXXXXXXXXXXXXXXXXXXXXXXXXXXXXXXXXXXXXXXXXXXXXXXXXXXXXXXXXXXLCYAGAGGRRRRAAGSAAEACASRFRSRASPRGHMALAMAAAAAAAAGRTAALRAAAAAAQVAAAAGSA*
</t>
  </si>
  <si>
    <t>C_5530002</t>
  </si>
  <si>
    <t xml:space="preserve">MIAAASLPALNAYDLGLIGGALLQPARHLPTHPXXXXXXXXXXXXXXXXXXXXXXXXXXXXXXXXXXXXXXXXXXXXXXXXXXXXXXXXXXXXXXXXXXXXXXXXXXXXXXXXXXXXXXXXXXXXXXXXXXXXXXXXXXXXXXXXXXXXXXXXXXXXXXXXXXXXQRYFHVRASITLELIVGAAKLGAAAGTFLGGAAMARYGRRRALGLNAAAFTVGPLVMAAAAAPWQLMLGRFIVGLGIGVSATVTPAYIAELAPAGIRGSLVQMYEVMLCIGMLSAPLVDWALSTTGSSGAWRLMVGLPAVAGLALAAAPVVLPESPRWLVTRNRLDEALEVLQVVLAGKAASSSGGISGLSLSGAFRALTAGSATATGVGGYQRVPGKEGPSQKKKTASEAGPRKCPCGSGARYQDCCEAVVEGAWARTAPELARARWTALSLNKPQLLADSTHPEALDAIGTKHNLRKKVEQLLQRRGAGSSAGAGAGFGSGGGGSAAASPLPLPVLADCVHGQSPDDPNSWYVVLAVSYGPPGAEGVAVLTERYVRDGGRWWFVEEPREVPMLEQFVEFWDKYVFDDEEGYEEGEEGGEEGGKRRRRRRRQGGWMGSEPFQGRFEYGWLTVPPRAGALQLLPPLPASVAAAAAAAAAGASASGTGWLVDEWPAAATASAGGGGSSSSSGGN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SAPTAAARAAAAEVEVEAEVEAEAEVEAEAEVEVEAVAAGARRRCWGHGSSSGSR*
</t>
  </si>
  <si>
    <t>C_5540001</t>
  </si>
  <si>
    <t xml:space="preserve">MATSHTARRFATASGPPTSPAAFPALPSAALPPVPTPSASAATPTSSRITHGAYGTGSAGPGAWGGAPTPAPSLTSAADTPSAISASASAATSAAAGRNLQGAWAQGPVGGISQRKQAALDERMTGSRHPHQATPQSHASHATPSLSHSQSQSRPGGGVWAASSPTASVTSTAATGGGGGGAGSAWAAAARNTGGRGGPGAGAGGATPSSAAGPGPEAGGYTPVTGIANGPASEAGGSSVKRIVPRPVQQEQQQQQQQQQQQQQQQQQTLGSHAPSPAGAAWGPRPGGAGTGPTVKRLQPQPVPSPSPPPGAVVAASPALSASSSGAAWPAITAAGPASANPWGVPPIATSRPQQKAGGTTATAAAAAAGAWSLPTTVQYGCAVLSRCGGLLSGVGHQLLAAVAACAAARVAAPALTRTAEAAAERWEKSLARRRAVDALGGQRLQLVGPMLQAGSDAVGAAAGRSRSAEQQRRVANRERCRDAFFSLVRQVSSLLGRVEAEAAPPTAAAEALVPLRAAAGELLGSLQPENLPFFAELITGCVLQAAATGESLVEGDLAHLATRNPSKFQRLNQRLAAGPTLSGSHQQQQQSALSNGSRQAAGGGGGGGFGARAAVSGGPGSAYGGGGGGAADFGGSGGGGKDSYGVLLRCGAAVS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AAAATFVSDGAVPPAPYLRGVAARLRRLLAAPPLAPHQDSFCAAALCLRSSAEEALAHAYAAAAAAAAAAAASGAGGVAAALDDEDDVEYDDGYGYGYVSGAGGRGVPYGATSYTVGGSTSVSCSPARPLLSGRELGVSAGPAGAAPGDGAAGAADTDAAAGLAAAAASTAGMGLGPPVCDPSWTTSLAQGLQAMDGLVDARFQELCCPAIEEVSRLLQRTAAAVAVTASGRKAGMAGSPAGHGAEARPVARRVPPAPLSRAAGAGVAGGVPVPDSVAAVSCLQMLAG*
</t>
  </si>
  <si>
    <t>C_5550001</t>
  </si>
  <si>
    <t xml:space="preserve">MSELAAARDCLADRPSLSRRIGLKALLDYYEAHPEQRPHRVLQSLRLQQLPHAIMKKNFKFAQECMPFRMRGIWLVWQPKWISFMFAIANPPRKACCTR*
</t>
  </si>
  <si>
    <t>C_5560001</t>
  </si>
  <si>
    <t xml:space="preserve">MLLHSSGLARSWLAAGFKWVCFFQDTNALVFRYSPFPGNINQLVLKLSSYVPQLAATGGVISEFVNPKYKDATKTAFKSSTRLECMMQDYPKALPASARVGFTTINQVDGALVVRAAPGARVTLGPLAVSNRGWTWAPLAEGEAASEEERIRGFKVVRTETKELVFDKPGTYTAADPAPAPAPAPAVAAAPAPAPAAAPVPAAAPAAAPAATSTPAPALAPAPAPAPAPAAAATTSGGGSPPHSSSGLSAAAKPFVPSFGPAATAPAAAPAASTSSSSNGAKPAAAAAAAAAPASTSSSGGGAAAAAAATSLSKSAKKKQKKKKQRVAAAAGGSSGGAADGEGDEEGGEEGDEEAS*
</t>
  </si>
  <si>
    <t>C_5560002</t>
  </si>
  <si>
    <t xml:space="preserve">MMMTGEMAGEEGDDHTSTDIIYLLQVTEPAFSLFELHIPHALLHSPLGSGDPVMVTGYRQGEDAIVAVSIASRMAAFGGSSTEGVAGRHRLMMEQVDPNAALAAAAAAVAAAAADAA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IRFSTSTCSYRDYWGWHTWAQQYAASALGVDLTRYRHRVLVMPRGFMYEAGCGWTGLGTLGPVDKGPDGLQYVSSMVWIQGESSSSVMAYMHELGHNLYLHHANDSKGCEYCDYSSLMGGCCALRCFNAPNNWQLGWGQPLAVLNSATWPQHSWLYFDLPAQHTTDAHIIWIQPDWTPDGRREVSTGVANGVATTGPASFPVSYYISYRIDSGRYDTDMPDMYLYATSIYFFDGATQTSVRXXXXXXXXXXXXXXXXXAPVAMHEPGGPFSQRAC*
</t>
  </si>
  <si>
    <t>C_5570001</t>
  </si>
  <si>
    <t xml:space="preserve">IPLSPPGIPLCTEDSGISPGEILPGAQRILGAPGTRPSAPVPPPNPTGALPR
</t>
  </si>
  <si>
    <t>C_5580001</t>
  </si>
  <si>
    <t xml:space="preserve">MPPGGMRPHPLLGPPGALLKPPPLHPPGEHQQQPEQPEQQVEEGGGPCAGTGYLPAGPVDPPGQSGPSPGPGTAAALAPLAASRTAGAHEGVAGEDAEMEEVEVEVAGEAMEAAVEVEVEVVDLTRSDSSEPGDGREDEHELADIGTAAVPCAGTGAGSSADAGTGVPEGEEGEAKEQEKEEELGLQPGSSPHAPGVAAGNAGVIAAVMAALAAEAAEAEAEAECPGPSAGESGPAAGGEAVAVAPAEEPAAAVAVAVAMAPPEEAAAAASAAAPALEEEADMTNMAEPHAVAASGDVAAAAAEGEGVDEEEEASGEVAAVPRVLVEAGVTAADDTSACEGPEARPAPGAAAEAEAGIGAEEAAARGRHLY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PGRPRVARSQQQVQQPLLVTAVVTAAAVEEVADMVWTELAHRAAAAAAAAAGIPGGGGTGSAAAAHVSYEAVCAGVRYWLGGQGVEELRPPLEPPPSLQRLRQLDRRVGATMEAYCAARCVVTLWELERHVCASEGVEAFGELRLGPLTAHPVVRRTFFAGLVKGGRRRRLFTGAEAGPPADYGFPPLSAFDVAAALRRVAAARGLAWCRAAASGNVASSQPHTALVAAVLEELDRGLRALAVHEERIAAHVHAANQPAGAAARGRKGTGGAGKGDGGGGSGGGGGARPPPIVESSTWPDWWLPSGCGQLSRYPAEVRATALALRLGVLVCDLQLYVEVAVAALREEQWGALRGAVARPAEEVRRLAAEVPARYRAAFEAGRQPEAAGAAAAAAALPTATKAAATAATAAPVKAVAQAKAQRPPVKEGKEEGEEESEDEEEEEQLQEEEEQLLTRRIWIQMDTQSQLHKATAKAAAGEAALPTLQKPAAKPQPPPLPPLPPPPATTTATTTATTTTKAKAKLPKHKRQALKAVELKSAITRSAVLCALRREPPLPPSLPAGGYGFLQRLLEDFPHSVARGKQPHPLYMAGSVHVPRSALLPADLPAFALRVEDCLAALAAAEEAAAPEACRPRPAAPAASA*
</t>
  </si>
  <si>
    <t>C_5590001</t>
  </si>
  <si>
    <t xml:space="preserve">MRCSKCSRRQQQQQQQQQDSRSLACGLSAAALTACVGLAAESADAAAAVAAALALGRPALHSAFAAALPGAVAAAEQRRPGLGRRTALARLLPAAEVYAGLALAAGTAAVAGGGSSKAAAGATAGGADAVLVLFRDALLAYATRKRRKDAAAANAAAADDGSSNRRKSKGSAAAEAAGEEGMPADAVGQLRGGAMRLLAALLLNGSSSSSSANGDMDCHGPQALLRRTLPKLLPHPPGAHYPMEPDPPGQPPLAGAPEQLQLAQALLRAGVG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EGMEQEDAADEAAAAAAAGPFGRSGSGERRVLGALAVLLQCGYGGGLAGGDRAVLRVLLRLDELAALAEAAEADVAAAAAAGGGDVDMDNMDATAQGGYVAAYVQSSAAARRLAGPLARSGFLWGAAASYYHQRLQQAAGGAGAGDAGPGGAGPGDAAARELQARALAEAAAPEPRALGMACVRFPVGRTLAADEDDPWSLASAPPASSTWSAPGAVDGSGEAGSALAAAGADPAWLLPFGVCCLRAGTGTVQDLAGWGVLALALRCLAAADLGLRALAYELLAAAAAQLDGLTAAAAAAAGTGKGAGSAAAGAGAGVAVVVTPAARAVTDFRQRPQLQALLAHVRNCVTAPLQQLPHTSALFAAEAATVMQQPQAPLYKPLTRLVGRRPALDLTAPPLFGRVLAAGQPGQRQEAVWALQLLRWSVLGPLDATLCRRKFVAEVVMALAGSRAAAVDGAGGGGGGGGAAAEDGGVSGPAAAAASAPLSLCVVAALAQ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RWL*
</t>
  </si>
  <si>
    <t>C_5590002</t>
  </si>
  <si>
    <t xml:space="preserve">MPRPAWPHHPPSPPSRSLAALDLVAFSGGLLSSALGLLLPRPAWAGLQPRLRLLQYGTYAAAKLVIAGGAVEVPRDNVFMYTASVAALLHEGVVVPGSCLWPDPGAARLRHEVEKGHP*
</t>
  </si>
  <si>
    <t>C_550001</t>
  </si>
  <si>
    <t xml:space="preserve">MLQLRCAAQNYDWGRKYQDSEVAKLAHANGNEVDESKPFAELWMGAHPNGPSKVAATGESLASLLAAHPAALLGARVAEHFGQLPYLFKVRESKAVLSVSKALSIQSHPDKQLAERLHAEHPKMYADPNHKPEMALALSDFEALCGFSTTAELQARLAATPELAGLVGAEQVAALAALPVGAAGQDHPAAKHALKSAFTHLMTAPPAAVTEAVRSLVARLEAAQAAGAALSEHEALALRLNAQFPDDVGIFSAFFLNIVRLPAGSAIYLPANEPHAYLAGELVECMAASDNVIRAGLTPKFKHADVLCESLTYRQGLPDVLEGSPAGPGGSVRVYQPPFEEFELQKLEVSGGEVALAASQGPRILLVTAGEAEVAAGGGGLPAALEAVKEVERGGVLRRGSIVLLAPGVEFAVRRAEELVGWMAAVNSAFFAIDGAKQGAAAGTXXXXXXXXXXXXXXXXXADSA*
</t>
  </si>
  <si>
    <t>C_550002</t>
  </si>
  <si>
    <t xml:space="preserve">MDVFAVDWWRGQQHAAAGASAATAVTGWGAVESSASSRRLLLHEAADNSQQLLPSQQHLDATSVERARSLPAAIAAAPQGVLLLPGREGSGLRCHACSLAAWLAVRRGVPLVLLPPPAGADAHTHTSAGAYMLGLPDLRLSAAALSGLVVSTKAAEAAEGALGSSPTGGGAAGGSEASEEVRAQRLMREGVGLESALTAGLIVASDPQPTRTLREGVTEAASAAAAAAVALLLQPGAASPLPSSPLRSPPLAMAPPPSLALPHAHAPLSTTTSRKDLFAPVSGAGNGAAAAPPPAAGVNVPAPPLLAAMAASSFHSRSRRRFGSTGAPPADYPHQHSTAPGAADAPPAAALPSSLDVTAAVVVAAAAWT*
</t>
  </si>
  <si>
    <t>C_550003</t>
  </si>
  <si>
    <t xml:space="preserve">MLAAPPPPASVSSAAAAAVTGCSSPGAMGDSSSSNGGGSNEAEALLAGAAATLERWLGAAHVEVLAARGALGGVLLAAGRYDEAAGLLRRALAAVGGSSGTTPTSAAPASAPGAAAVVAARLDLAAALAGASRLRESKVLLQEVLEELQEGLGDEAAAAGTRATRHPQHHHHHHYHHPPQRASVSAPGCSEFAAAPGAASDMSTVKRRELMGFKAVYGRRHTVTTGCRLAYAAELARGRQYGAALGQYRQLLQQAGEEHGPGSAAAARLSRLMGELEEEAEEAGLELGEEEEEDE*
</t>
  </si>
  <si>
    <t>C_550004</t>
  </si>
  <si>
    <t xml:space="preserve">MARVQVSKAAAEEFTESTEDDSPAESDSRDSEYAPDLDEEVDASGTGEDDLDDDGDEDAFAKHVEEAEAYTDGDYVDEEEEMEADEEQGPAQDDQTPAGPAGGRRATAAEQMDVDDGGDGEGWEGEDGFDDDHLEQEQQERDADEYPDQQVPEGELDDPLAKPAPQLREEDMQRNPRDVRDPDTGAPRPFRWDLYKGDAGVLEAAVRSGSAIIVGVRLGRLVHRKGQPRLYRMRLPRTASVLLVKRELSRRFSKGQVWPSFIRLRKVVHKKVPGPAGPAGAAAAAAVQWLVELPDFAPVPEAGEGAGAVPPAPEASLNECGVGPGSELVMDVQWGDYFECLRVADRVHVARELWRQNERVAKARAAAEQQQRQQLLQQQQQQQQQQQQQQRQQQQQQQQQPQKRRLQQGRPQQPRRWEDSPLQQRRGGAAGVTAAAAGAADAGGAGGAYGAYGAPAATAPECSMSWSTVIHYDAERGGGVLASRTPVDLKDRWRTVMKHVEDGFSNVSAWGASTGLRDRQLQELARRAYERYKERTRQWPLG*
</t>
  </si>
  <si>
    <t>C_550005</t>
  </si>
  <si>
    <t xml:space="preserve">MPPKAAEVAEPPSRWEKFRLFIIKNFLPLAFLIALTWALAWPVPGRYLAEITVLGNVKIMQVVPMAVVFLITGLQLDTAAMKRALALRNAPSIVYGFLAILLITPCLGFLFLEIPLRPYEFSIVGVALTVACGGNDAVALLLTVGTNALAVVTMPPELRLLLHGVQDPNPVTASPPLPPAPSPLGAYSNGTGGSAWPPPPPSPPPGSAEDQSFNMAVSITDLLIKLAITVLVPFIIGKVWADTEAGHCLREAFPAVLHFVKSNRVPLSLFSTSCLAFVVWQTLSSARDLLLEQSAGPVLAMMGLSVGMHLVYLLFNYLVVWFLLRPPLKEAVAVVIMASQKSAPVAVTVIAYLVKSTQQQGLLALPAVVGQLAQIFIGSGLAAWLSGVVKRNDALEKAKAALAAAEAEAAAAEALEAGTALPPPGDGGSSPGAPPVAGGPPAAAPADGVPRQLQHQRRRRPRLLRWLR*
</t>
  </si>
  <si>
    <t>C_550006</t>
  </si>
  <si>
    <t xml:space="preserve">MFNPVLHPPSSPPPPRNITLSPTSPRPRTPSSLQFLTSTPPLLSAHRHAMRSCSARLPSNTPNHPAACGRHCTSSTAPRPPYQPPP
</t>
  </si>
  <si>
    <t>C_550007</t>
  </si>
  <si>
    <t xml:space="preserve">MSFFARCISGSSLKGLVDNDEDLNTSSTTTTPNDTAHGGSKFGSRSWKRLSTRSSRSSLNSPKKPLGAASTPPSSLASSGNDGGATALRPSMEPVMERTRSALTDLEAVKFLIEDWSHKHWRPATPQDQECLDRIDQSDIKPLVALGEGAYGSVNLCRIPMSRLPCGGVSSATARTASAAGHAMPRHVMSQRELATSSMPLGPSAPSNPTSNRNSESGSAQPQQQQQQAAAATRPGSAPSQRTHHQRAASSGAAFGQRSRTTSLTGGPMEEVPEVPELPEEPGAGEAQAEQASGSGGGAPGTQLPVAERSAGSTMAEEATGSSPATLSSSSATSGSSGPGAGTAELDPGAKSPPRAAEGGLATVDASAAEGEAAASGSQLASASSVNDPQLIVAVKRVPLGWNQERELMQLHRCQQCPFIVRLFGFVEDGDEHCSYVMEWAEGGDLAGMLIIKPSNLLLTSDGTAKLADLGFTVALDANGQTVGCCGTTGYIAPEVYAYGSSKTRSSYGVPADIWSAAATLFQVLTGSVVTDRPEEVLKKGWRPPTHPRFSPQLQDLFNRMLAAKPSKRPQTVASVMRHAWFAGFDWAALRGGRMTAPYVPRERRHTRPEPPLGAAAPAGPPGTGAAAGTLAAAGAAGNGGGAGFARQGSGAGMSTGSSGGPPPASPGGQRLATVMERTGGMDGSNRGGAGGGEAVEVPRSSVQRSALSLRDEASVHRGREGLVRAGSSFDTALDTVPTAEAEAAAAHNMAVAALAVAGANDNVNGNGGGLQHGHGRVHGHVRFAMGVAECA*
</t>
  </si>
  <si>
    <t>C_550008</t>
  </si>
  <si>
    <t xml:space="preserve">MQTFYKYYSGERVAPFPTLFIGGNHEAANHLWELYYGGWAAPNIYFMGYAGAVRVSDARCI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HCRPQPYV*
</t>
  </si>
  <si>
    <t>C_550009</t>
  </si>
  <si>
    <t xml:space="preserve">MLRDQLKEMTSLFYRDRQLWVKEKAALLQQAAAADQHRRTQSVCSEGGAPGGTCSGSNSDAASAASTDLGDMVGGGGSSISGSHMRMASGGSFSSSVTMSRGGSGGSGAGARGGMPGRDAGDAKRQQEAARKEQEAAATRWSREREGLQRQIHALISMNAPEMAEGQPGALAAAARRSAAGGPEAAAGTAEAAAAAADAEAAALQGQLCELQELVEELQADRAALEEQLRVATAEAARAARQATTASTAGAAASAGGATTTTSQPPASPATPPPASSSPLHDSSAASSAVTPSSEPAVAFSTSAAPPAVAGNWALTLTQSVSLPALLSEKAELEREVRRWREECVAVPRAEYSELSSLRAQAAFLQTEMEALREEAAEAARARQAAEAELGEVLAGVGGGAAAAGLMGPEYVPVPREEYQRLLKQAAEARAREATAVLQGGGVGGVSMGAAQGSSVSGEARGGAAGATEGTGEGVEGHGREEEQLVAVPCDVHRRLLAAVQERDVLAAQVAQLHAAQLHRTSSTAAAATESAFAGAVAAAAAAAAAGAAAAGGLRRGSSSGGGGGEGQDETASALAAAAVSAGYEAAAEVIVLREQLASVVAASVAESGRLGARLRELEDELDLLRTEKAAAQAEAGAYRSALASGRMQASDEARQVAAAADTARAAATSELAAAQKRLRQLESDLATAKETAAAAVAAKEVLLLELGTVRDAAVRTSGALADCEARREAAEAAATSALTDLATARLELARAEAEAEAAAAEAASSTAELVQVKLELAEARELEVLFRRDVFKSKRMLHGLPQEWLSPTDSPSAAAGASGSGAATGGRSTGGGGGGSSSGGAIFSMNRRATADAAVGARAGAGGGAQEGVCAATAAASAAVAPLAAPVMLSEAVTEEVAAELEGVEEEGGQARGADDQGQQVQGAL*
</t>
  </si>
  <si>
    <t>C_550010</t>
  </si>
  <si>
    <t xml:space="preserve">MGLSGLTGEADFGKEEEEGEEEEEEEEEEEEEEEEEEEEEEEEEEEVEVEVEAEEGAVEVAAAEAMHQLEVSPGSVTKHMRRLQSITSLLGGGVAGGGDSGNGDGGGSPVLPQHEWLHFVFNLTGQAGSHMYMAPEVFLRLPYNDKVDVFSFGCLAYEVLGRQLLLVKYVGGTAAGRALGVKLPAEYAAKVALGFRPPRPAGHITDDQWDLICACWHPDPCERPPMAEVAARLGRMLAALPPPSPLRPHTAGRNLAQRTVKIEAL*
</t>
  </si>
  <si>
    <t xml:space="preserve">MAGDKTNGAAEPVFLLFGKSGWIGGLLQEELKKQGAKFHLADARMEDRSAVVADIEKYKPTHVLNAAGLTGRPNVDWCETHKLETIRANVIGCLTLADVCNQRGIHMTYYGTGCIFHYDDDFPVNSGKGFKESDKPNFTGSYYSHTKAIVEDLIKQYDNVLTLRVRMPIIADLTYPRNFITKIIKYDKVINIPNSMTVLPELLPMSLEMAKRGLTGIMNFTNPGAVSHNEILEMYKEYIDPEFTWSNFSVEEQAKVIVAPRSNNLLDTARRVSSRSCCPSRSRSGNTCSSPTPLRRMRCTRRSRRCAAGKAKRGRSWSAKWLAS*
</t>
  </si>
  <si>
    <t>C_550012</t>
  </si>
  <si>
    <t xml:space="preserve">MKLTKIQKINHFSGMLEICRKRAMARNLMKMAKAFPQHFDFFPRTFVLPSDREDFLADVRSRGKKQVYILKPDAGCQGRGIRLVQGGKEEVVARVLGEMASPNVVAQHYLYNPMLIHGYKFDLRIYALVLSCDPLRVFLFHEGLARFCTEKYSPPKASNLDVAFMHLTNYAVNKKNEAFVSAAAASADGSDDASKWCLAQLRHYIESTGASYDQVWGDIADLIIKSLCSVQPVLRNNYRSVLPPDNDGFSCFEILGYDVMLDDAMRPWLIEVNHSPSFNIDSPLDLAIKEELITQTIDLVRVDPKLIAKAKKAERRAAASRLLEPMHVKKPPVGARPGAGGAVGAAGAAAEEDKDAAAKDAAAKPRTPEEYEAWRAKVLAARERYESKHAGNFTRIFPSPDPAKQALYEELLRPAAALQGAQEIYQASFQSRSAKPAEKKKEDLETESQKAERLKAKAHRDRLAQMAVERRKAKMHQAAAAAGQAGPGAGLPAYLSPPPFLSPLPAPGSGGLVVGGGGTPQYAPLPPGSTAGAFAYGDASAFQQHQLYMQQYQQYQQYQQQYGVAHYTGPVPLGGGSTGSAGQPGGGASAPPVAGGGIGPRTSEVYGERSDGFGSAASSRPISAISAASGAAAVTAADVAALSGHLAAAGLHHGGGGSASSVQAPLVGAALAAPARLHPRRLSLREHLAPPGTPPQGLHQGPPLAALPFSASALPAAAGCPTPPPFSSSSSYSRPPPHSPSRNQLGPQAAGQVQGQGLGLLSAAWASDTGSLLRDKLQPGGPSAAASAAVAAAVAASAAGRGGGGSSGLSRRQSLSMSATLANAAAAAAAAANSWDAAMAAAAAATAGQDAAAVLQYLGSRPRPLSAGHGLRPTSAGGGRRSPSPLGGGGSTATVAALAALSANGALASGGGGGGGSSGAPGPELYYSQPYSGGNAGTAVSGPTAQSPKLASLGRTSSNPTGPASPRSPSVSGVAGAGAGGGGGPMSASGVYGMYEGGAGGAGAAGGVGVGSSGRVYKQTRVPGLPAPHMSVPLKGIGSANGAGAGMGAAGAVQRPSAAAPPALPAYDDDADGVDGGLTYQPLAIPDVAGGGGGGAGGGGGAGGGGGRYWSATTATMGSPVAPGSARQRSFIATASTSAAAASGLGAGGGGVNSGPLPGRLPVYPPSGGGYAGPRAAGAPASGRPGAAGGTKAGAGAGVRVNSALAAVLTGAGGGGAAAAATAGLMVSGGSPVASRGGGGSVLGAGGGLQGGLEGLQVSALGLGLGPDLDAQMRNAALQSLNRRALTVTGKKVGT*
</t>
  </si>
  <si>
    <t>C_550013</t>
  </si>
  <si>
    <t xml:space="preserve">MLQHGLSCSGDLGLRTTGRTVVLASPKMVPARRAAVLGRRWIETPPPCGGPDWVERLNHNNACARRHGASTVAHAAVAPTPTNTDPRDAELRALDDKLSWRPLQLDPAGYYIIKLDREAREIVADYYTNNINEKGLAVDDETGEVIGCKKSNSVRLPRRVFRGRTAKELSVRILEQHPQEVQEQAAAQAQEGQVQGALPWISRLEHANYLGREFVRAELALLTGTEYVQD*
</t>
  </si>
  <si>
    <t>C_550014</t>
  </si>
  <si>
    <t xml:space="preserve">MTPYEHSEVLEYQQVYFVGRSSAQKVNGNPHAGGRSNFGYDDERGDYVVVLHDHMAYRYEVLSVMGRGSFGQVLKVHDFKTNTLRAVKVIRNKKRFHQQALVELRVLQHIRDADPEDRQNCVHIGEHFYFRGHLCISFELLSVNLYDFIKQNNFMGLSLGLIRRFAHQILISLRYMKSLRLIHCDLKPENILLRQPNRSAIKVIDFGSSCYIEERVYTYIQSRFYRSPEVILGCAYGVEIDMWSLGCILAELFTGYPLFPGEDEVEQLACMMEVVGLPPVSLLEAASRRKLFFDSAGNPRLQPNSQGRTRMPGTKTLQGLLKCNDPGFLDLLEKCLRWDPATRITPEQALQHVWIMDANPSPTSRNNPLQQQGGNSNSNSNSGGVAVAAAGAAGVASTEKGSVAHLPPNSAAAVAAALQREKAAAQAAAAAAGAGKPHVAAAAAVAQGVSRAQLTDSAMGHHAGGGSGSGGTGPGASSGALGGIGAVSGSRRTGKPGAGEATVPADHSAGGGAAEAYSGYSGGAAANVRASAGHQPRPVSGRVNVLPAAEVHVAGLGSTVLTSAPPPPPMVPALDFSALRASAGAAGGGGTAAAADESAPLPASRTHYQPAGMHEQQQQQAMPAALHHLRSEGTALQPTLHSPRSAAAPNRTGGGAAAAGSSSGTASASRASLVSSTGPGSGGPAGGSGVQGYLQSSIGSPPTSAGGVGGVPPPLQHNGSQSAAQAAAAAVLGQQPTRM*
</t>
  </si>
  <si>
    <t>C_550015</t>
  </si>
  <si>
    <t xml:space="preserve">MSRKAVVSVYRTLMRQAARMKKRGEELEIRKPVSDQWGNYGYSETGLVYQGNALAQMLGPGGVSVLRHFPGAEKLDGTALQRTVRDNFRAHADAAPEHVPRLVGQALTCLRGLLEQQYLHRCSSSAVTDGVRVDATSKFSTVRLIVCG*
</t>
  </si>
  <si>
    <t>C_550016</t>
  </si>
  <si>
    <t xml:space="preserve">MGRVLSAGHLGALATLATAPTGGAPPASVCPSNPIPGSALVASYGESCRWFEVHATPVPDPSTAGQQQGGTLIMVIQTDVTSKVQVEERLARVLEAEHRLLADIFPSHVVRHMTQRRRDEAELERKGMVLLKNIQDPAALATSHECITVLFADIKGFTDMSKEVPAATVMTFLNDLYTRFDSLTDVYGVYKVETIGDCYMVAGGLVARDEDGYGRAVRGQGDVDPLHAMRVLAFARAMLEEAASVALPTTGESVKMRVGIHSGPATSGVVGHKMPRFCLFGDTVNTASRMESTGRPGVIHVSAATRALLPPEEDEEGWAPTGGVDVKGRGRMDTVRRCFQP*
</t>
  </si>
  <si>
    <t>C_550017</t>
  </si>
  <si>
    <t xml:space="preserve">MAPKRRRDEAEKAEEDRDHTTSTKCGLAGLLSEKIEADGVAVTREESLAAVDFLVAALTRLRFEALCLLGLVAVRMCEDARREVKACSRTAQRVAGFGRRSWWRTTCTRRSALCRCVTSPSRAGKGAGRPSGTSILRTTCSGTSARSTSRATRRPRVLASTGRA*
</t>
  </si>
  <si>
    <t>C_550018</t>
  </si>
  <si>
    <t xml:space="preserve">MASMLEQGQELEQEATADAATLHHAALDVRAQEIQLQRDQLDVDAARVDLERRALELAAAERALAARRQGLQQQRAKQEAQLQQRRAHRDVRAAQLAAAIEAAVAAVEVAAAAASSAADVWVPGLIRGIAAHMPPNEVLLTLRLVNRAAAHALDPSATGVAASATAASTTSSTGSVGRNSTPPAAGVVRLSQPVPQHAFARQWGAAADAATRPCGTGSATSSGGGAAPASAAPAGTEASAMRRLPVNQRDRLLTATIRSGVAENVALLLDRQPDYFRLGRSHMRAAAIAGHVPMLALLHSRGCPMANTGIGLAAEEGHRGAVMWLLDNGYRPDMGVVEPGHYNLPADTPEEGAARGGHEALMEELLVRRAADRWPVSTRGLVLGWLALHAARHLPLGDLQRRWSQLVECMGSERFAAIAARGSGTCDSGYYDKPLELPEYLLFKALDAAACSETADWKAKVLWLVVDERHSPLRVERLSGWGTPPRDRWEWLQQQGYGLGSHQALKAAAEGWVPELRLLIEGTGGQQQAGGGAAAVATAMHAPRRIFDYSAASRTEVSVAAAEAGRLSCLEFLRGLQGWVGRGASDTECNMEVLQAAARSGSVPVLEWVLDVLLREASPPLSPLVATAAAGSGALGSVEVLTWLRRRGCQWNAFTFAAAVGTRDIGLLEWLWAERCPRDGDMAYAAAVAAGQELDSDGQLGGVRRFGGGGSWCRNTVVRALTSDGVGVSSSSGGGGGSGGRASCGGACAGAGGVSRVALLEWLHTRGVLPADAGACFAAAAVVGDQTVLEWWAAKGWSLGGPGLAFGWAGGDLATLRTLHACGAPLAPHTFLHAVVHPSDYFPPEEMVMDEGGYMPDGDISYDDGPRTWGVAAVCWLAEEAGAEVDEEQALVRTAYRRVHQRERCELSTYVEALVSARRAAVAQTS*
</t>
  </si>
  <si>
    <t>C_550019</t>
  </si>
  <si>
    <t xml:space="preserve">MRPDTALVSVMAVNNEIGVVQPVDEIGEMCRKRGVYFHTDGAQAVGKIPVDVNKSKIDLMSISGHKIYGPKGIGALYVRRRPRVRLEALMSGGGQERGLRSGTVPTPLVVGLGAACAVAGRELQADLAHVRRLEERLRTGITSQLQGVHLNGPADPARRYPGNLNLSFAYVEGESLIMGLKEIAVSSGSACTSASLEPSYVLRALGVEEELAHTSIRYGMGRFTTDAEVERAIDMTVSHVNKLREMSPLWEMVQEGVDIKSIQWAQH*
</t>
  </si>
  <si>
    <t>C_550020</t>
  </si>
  <si>
    <t xml:space="preserve">MASALYTEVRKKAATTVFIKPKEGLFGLKAWLTEPWLVSWLATEGIEPEDLLTPQAAAAFAAAAMPAEHTTKKARTSYNGSVSRAASGTGFFVAGIAGGPGVGSGPGSLRTSMNGLAVPPLAVGMGGGGGGGSHRVSFNGLPTPTGGAVGHRTSLNGLAVAPTSSGGARGGFGSRGGGGVLGGPGGLNASDSVSNLHLLLDAADEIEGGRTPPSGGGNDEDHDTADDGDLPPFARPPPSRRRSDGVGRQSSFRNQQPGAAVPGPAAVQQTSGGGAGGAAAYRPSTLSRQPSLPSIMTKCRVRDDDDDEEEEEEEEGAGRGARIPGLREEDDDEEDADGSGRGHGLGQGQGVYGSPVRKLPSHLRQQHPFGHALEFGQRQRERELRELRELQQQHLAQNAAAAAAGGGSSGGTADPQQHPHHHYHATGGSGRLLRGGPRAQGSGSRDTTGPATSGDDDGAAPGAGSKGSAERSGGGGVRFGPTGSAERSGDLQTGPRGAGDGGAGEMDDDGHHPGVFRGPRGGRSSGRRTSWAGNAVLGAGGSGGGLVSRGSRGSAGEAPNGGSGRRVAGTHAEGMELDGGGGSASGGAGGIGGGNGDGFTAASRPPLAPPLPLPGGPSLFQRQSSSAKASPSLPPSPEVATSGGPTLPPALLSLLAGAGSSGGGGIRASSSFVGGSGAGAGLPPALTSPSPPPPPPPSQQSPQQSQQQLPTTEQVVEHLRAVLASNGALGVAGSSSGGGGCGLGFGFGQLPVGLMGAVGGGLSSSGLDLLALLGGAGAAAGGANLAAARASPTGAGPDGSPAAALGLMSPRLASLLGAASSTHGPASPGASGGQAAGAGKAEPGASSPVVKVEATQEPASDAPMKDAGSNSFKEAGAAATPAAAPDGAAAGAKPEPGEGPAHATAPLMTGAAAAVHEGMNSPDSQDAGATAAVPRISDGATGGVDGAPRAAGGGEGAGAGEAGAPAQPPQLLRKVELPGTLSPVVAAVGLAATPGGASSPASGGGGVGSPQQQLLARQQQQTLELLPPVEAARPGDVPDPEAINRIRTQVLDMESRMGMLHRETGRAYVLLARVLEHKGTAWSLAMAERALLRAWTITGFVTSSGAARRRSESGAGAAAVAGVAEAAAAEAGGAGVSELLCQLPDSFHTFQFMLEQIRMKQSILHVKQQQQLAALLQLVAVAGMSGAAAARGTGAAAAAVVAPAAVPADSDPGAGLLGALAAAAEAVAPERGIAAAPAGPEEAAAAAPAIPRDDGEYGGAGGAQSPSPMLIDAVASAST*
</t>
  </si>
  <si>
    <t>C_550021</t>
  </si>
  <si>
    <t xml:space="preserve">MGRKTKAFIDKKKATTFSLVYRDDAEDGDPDGGLRTLAPAGGHRGAAGGQDEPADDYYDDYYDDDDADEEGSEQGQKKGALDDEDAAYFEGCYDDGYDDGEEMTEERRRELIALGFPDDGYDYLRHMRDLGKGRQLAARGGVETIPEEQELEGFDEDWEGEEGAEGEEEDFTIYDGPPEEEVDGKGKGAAKKLDAAVLAAAEAAAAAAAAAAAAGPSTSAGDRSGAGAAGPGPSSDRARTRGPASAAPSARGGAAARARSVAGRSVAGPRSSYARSAYARSVATSARTDGSGLGPSVYVSAKQLVAPREDVKVVDARRLTVVHKGFDEAAAAAALPAVSALVRPTEVRGKRGRLIQDLEELEASLLAMENGNDPELNEVVEGDEWADWLDAFVAGGAAEEGEEAAAAGAAGKAAGKTAGKAEEDEEEEEEDEEGGGESEEPEEEEEDVDEWRARHRRQVEAAAAVEAGPAGALGTAAPADGERPERPSAALKAAVAAARAGTMVGGSVVSSFWRPERRDRKEGFEALDAQFERLAVEYDDEEIGDLEHERYADADDDDDDEHDSADSEIEEDAERAALKAQRRAEKAAARERVAAGGGGGAAARAAQVAAGGCELSDFADVLDEFLTEHRAAEALEAEGLKPLQGNDDVAVQAATPDAEALAATRARLAVLEAKAAAAGSKGDGDTAAEAMTFESRSVVVVQEAERWDCESILSLTSNLENHPAKIVEPQRRTGGRGGGLIRLSAKTGMPVAMRGGGGVVGATIPEEGEEGEEATARQAEEEEEDEEGDSDSEGEDGVPGGSVLDPAMLMRRKGESADERKARKAAVKEARRSQRSAKKEMKTMFKQQATKAAKQGAGRSVNAGSTYAIP*
</t>
  </si>
  <si>
    <t xml:space="preserve">MAPRALVCLGLLLGAVGYASALAGLKIDQYKDDATATATHAKWRTKTRQLLQTDEDSVCYEGCFDAPDAQTDPLPVFLVGTTDGSPMPLLTCYTAALEANLTYFAIVDVTDCFGGNEMVQGWAPDTCPLDCVPDGAQPAICGAINKASVFSMGLCQYLGAPCAPEEAPPPPPPLTFDYCYDGCYVAADLDSDELNTTTSVAACQVLNANGGSADLFGITNGTECLALYSPPAEKVDNLLCDLPCDEGTPCGADGYIAVYTMSACRPVFRCKEGIALWGVFLPNTPVKLNPTKSQAENQAHCEELCADNDACQGYYYKTTQWCFQMKEVYSFGKEYSTAIIACKKF*
</t>
  </si>
  <si>
    <t xml:space="preserve">MPSPAREKLMTIKAMEEAKGRSQHARAPAIFRDTALDTHKSIQPEYFGPSTVPEKKEFSTRLSSGRTRSVTKHQRAAMEALQRTSQMAGQGEVRTVFMPTAEQMPVCAAAGERRGNVANSEWALLDTLEVNLYLNEKDARLRSQKAVQQTQRAILDTQVGMLAQAKLAAETAKAAERVELLATVAAHQAEERQRAEEQRAALTRLRTDREAMLAETRVQREAALSRKREEEAKLVAAAQAQLEADRQAAARKAAELKEQAAKTMADNEARLVARKAAEAAQRVADAETTKRMIEMAEAQDRARDRNMKSFHDMIQARARGVGQKAVDDRRDRLEREERLIAEAERAAAQREAERAAAEAERKARLKSDLVSGNEALKRAKAEKLAVEREAEARERAAAEQRVLAEKEAAERQMAGMRERATATKRFVAGQAAAVAERAKTDDIFMSEQERLLNKRLLEQAVATVQRPMQYSVKLY*
</t>
  </si>
  <si>
    <t>C_550024</t>
  </si>
  <si>
    <t xml:space="preserve">MGATAEVFLSGDSSSGAGPAAAVATLTAFRTRDSQLVLTLTTRCGWVLVPYASQHDSGSNGSSSSNTGTRPGASGSSSRRMLGGAAAAAGSQGRQLLLAAADAEQDSAAEQAPAAPAAVVLEGTAQYGGQELYFGAPARGYGGSNDSGDGGAADVEERYACCSAALPLRGLPSSCGALELTLSLRLGLKRLVLSGPGASVSGGSGSGEDGGGMGGEDWVDCVEAASEDGTPEGLRWAEVQLDMRPPQLGRRVQQAVAEATAEQSRAAADARAQVFSNGAAASSSYTATLDPRTPASAAWLESLSRQFPLVSTSTTHQSLAFLVGALRSNSAAAAAAAASGSGSGSGGGSGSGIVPLLPAGLTSSSGGSSSIAGSSTGLVGTTVPAGAAPADPQALADALTAAAFAAPWTCLSAEGQMRMFSTVTLSVQLPRGPGDGAVQLDPNVLLPGGPALQPGISSPAPATAAAPRASVPSGSASDGGSSSLSVTEVTAVAVAVTLAIVVAVMAFFAIRTVRRAKAAARAAQDAAVAAAAAAGTSSGGGAGNGGGAAAAPPDHKLSWIEVPEHSLPEDVTSMAAAAAMAPGTGAYPLSVSRVGGGSVSAGGAAPQQGGPSSLLAPATRPHHSSFSAGGSGAPGRSAHAPAGASASRQQPQDVDLREVHVHSCAGVAPESTGTGGEDDAPLISVRSAPPPLLQRPAALAPALAASPAAAAARRLPPPLLGSAFSSPPPDTAKRAMIAPEDSTGARTGSSCGDGSGCLLACQRAPVP*
</t>
  </si>
  <si>
    <t>C_550025</t>
  </si>
  <si>
    <t xml:space="preserve">MKERDSQQAREPPPTDRGSSPFGNSAKLSGPLGVLNAEAADAACAADTDDADLFTLRPPSALTSHNASANVSRNASVGGAGDGSSYNGTLAGCACVAGSSSRPGSGGGAEDGSDGGGAAAAAAAAPGPAPMSYSTGMPQSLLEAAFEAAATAAAAAAAAAAAAATGTSTTGSGISSAISLKHKRSMSVSSLPSIAEDEQAPAAETKRHESRRVSTSTGGAAGTASAVAGPKTTAQEGANVPEAPPSIPATAAAAPAAAATTAQPTASCASAAAARRSVDAPKAPATAATVATAATAATAGTAANIPAACTTMWTNVLFDTPAASGKKRRANKDKAATAAAAAGDSQCSSAETSAGGAPPPEAAAEASAAAEAVDASVVTTAEPVAANAAASSLSGSAAGLAPEVVAFLSERVRQSRTRDEGAYAADAGAAGAASITTGKAAAAAARAAGSAEGTGVGDGPHQLVPPSPPPAGDATGRNNDSTGAAAAAASAAISDTNTSTVSAADTASMVAKLLASSSRPASNAGAPILCNARSPVLHQQSLSPTKRGKGAFRRSTSISAASPTAVEHASSPFKQDSAAAVAVSPVPAAATESPGPGAGAGAGAGAGAGLGQGAPAGAVVSAAAEALAAGRRADQGPSVAVEGGGGGGGGRGGGGVSARAAPGAGGPTLAAVVTASIAEPPSATSPAAAAAAASGAGGTKPGWRR*
</t>
  </si>
  <si>
    <t>C_550026</t>
  </si>
  <si>
    <t xml:space="preserve">MAASALPRCTSRAGSGVANALSGALRALKRHGTNIGTKAPSDRASLQRITGGGGAPLISSVPPPPPGLHRSPSDIRQHLQSQAPKRSILKHTSTGRTLSHSRLSRSSKSIGARPPGESAVSFQVADGGGEEPHDTAAGGGDGSDAEAPPVRRRGSPAGGVSFRLVEEGDEAGGSGGSGSGGSDGAVGHEAEGAVSRTVSRQRGSKSVRVVVPEDGPDADELRRAAELAAVGMSAAAEAAAAAAAARAPAVAVKLQAAGGGASNDDSEDDEEEQIGASAAAEAAVRRAMRTSTGGLTGRLVSPAAAGSLPARARSLGCAATPLEVFEAPRAGSTTHSSSKQQQQQRRGCGPARVTTFLRPVFGGGGAAGAAADGSGGGEHGAGIAPTAVAAGPAAAASPSASVPDAVVRFRRPLSRSASTSSLNTTIDGAVAAAAPSIDGSAFTRHAVDDSGSTQPFISVTGGGATSAGGATTPDDGGFAASASRFGPRGGTGGHKLMSMQSVMEQHRGQELQRLGLGGERLADAGDASVGNSLDGGALGLELPEPGAVLPVRYGLSAGEAAAQDVVVPAAVGAAAPAGEQSLLRELAAEAPSSGFFLRASHASSSSPGSGELLSASLSGADWVGAHPHTGATADTLVSGHSHVSGGGGGGGLARAHVALSPVYRHSDGSDVGAAATSSRLSARPQQALHPAHQRPSPVTSHHRPGSSSQHQHQQRRSSGNGGAASSRGRDSGGGADATFDRASGGGCGQQESAPLVVLPGGGPDVVSESAHEGAAGAESRAASAAQLPPFTPSTGSVAGLPPALSSGGGGGSGALPGPGSRTVSHSHIQLPAPLSSALLTTRGASPSPSFSARMLAAATGGRMGATVVPAPSPLSPLGGGSGGGAGSGPGTGPVTQLGASPTILQRNCSMAGATGPSPTLPTAPHRPLPHMASPLPAASTANSPAGGAVPTASSASGGAAALAAAAMAASITSPAAAQPPAIDVTARHGHSTGATEGLGTRVLSPRQDSVVRVPAQLARAFSLSASEAGPAPVGAKAAAGGADGGGAASGAAATSTSGADGGGPPASPSRLASALSSPALVPGGRGGGWGGGGGNSAGALPPGLEGCLQSSRPNSPAYCTPPGASGAGAALAGATTTTTISNDAHAKDGAAVGSAADDGGGGGGGSFLAGRFGMAGSWRQLASPLSTLRAVLADGGSLGGGGNGGHGSGTGSHAGSSGAVSSDYDNSSSALSPPQYQQAQQLQRSPGSMAATGHDSSGHTLLSRLSIRVAPPTMSTQGCHQHISPVGGGGGGSGPGSGVGGGRRPGTPTAGGSRLAMAVPPYAAEMEAAGSSACDAGGSGGGTDSLSPKSPGMGTGLQPDTSLPARTGGMGAGAGGGGSSASSVPHELLARRKRGSATGTEYANYMAAKVAGASGAGGGAVRNGGAEAASDGSASARGGCRKNRTMSTGGTSLTGRAMYALESMAANLGFTRRSVPGPVPGSGEDTAGNRGGGGRGGSGGGGGVAAALPRSPRPVVGTGWDSSEMVEALGGDLEAQGDEFAVEVLNMSPRKPAPAVPSGWAAPGISASGMLAVANAATAAATASIALAAMSPAGPRPRAGSMQGAVTVQRKEHTWRMQ*
</t>
  </si>
  <si>
    <t>C_550027</t>
  </si>
  <si>
    <t xml:space="preserve">MDAGVWDKKYGEEEFVYGRADVDINFVLLCCCVVLCCVFEDTAAATAGAARAGRPPRAEPSRRQENAAASAAAAAAAAAAAPASNRGTFLLGSWLGDLLPLTDFFARPAAPPPPAAAPGGVGRPPLGPAGREAPAGPLVSTRATRGSSFLEPIYSPQGAAVGAAGARPGHRRHASASAAPWETARGVSEEDVEDVEEEDEDEEGLYDDDEYGEPLEDEHDLDEQGEEEEGEEGEEEEGPEGPEGEDGAVTAEEGSDGLTEEEAGEDEAAVSTDQVLLESPSEEEGEMATAELAPPEAGPDRGSGGSAAGSLAGRAKAAVLPAVAAAAALRIESGSSSGPSPQPSPHGGAAEARVAQTPGSSRPALPAASPASSSFATATAAAAAAVAGSSSRVPLQDLAIVTSMPHAATPLLLSPSSATTGSLVALTSAAASGMLLPGSGNVGPAYMSAMAAARPPTISPAASATASELIGPAASPGGGNDAVGGPSAGRFGGGSRALVDRALALTAAGGAGAGSGHLPLPLRDSSATEASSTFLAVHGGGSIGAESGLVPDVESGADGGGSGAAAVGVSSDDGAFYSSSDTGGAGAAAGRRRQPTSRFPGPPVQTPQPGTAPFPSQPPPSSPYRYAAAAAAAAWPHSGLGAAGSGSIRFDFPSPFTPFTAPGYSGETFAGPFSSTGAGGDCGTGGGGWLGSVLPLPPNSPANATEMGAILRSAAAAATANAGFPGTAFGPPVSRLRRTVSDPFQDAGSGASRPATSTQLPGEPSAAAMAAADSGNVAASPGGAGGSVAACSADAADAYAEEAWDFGTAAAAVEDAAARRRLHAGRAAAAASHYARGTDGALWPPPSLLGPFAGAAAAAAAAAAAASGYYPYPYPYHHYESLSPYAAAGSLGRARARRASDETGQRRRGGRWGRATAVAAAAAAGPGSGHGVRNLPYPASPPQVWSPPAPAARASQYHHHHHHTGGIGTGPGSVTGVAPGLPAIRPHPPQQQQQQPGAGSGLLGSFDQQQLLAAAAAVAAAAAALSPPTTPHAAAVAAAAAAAGQPHVLHRQPHSPPPPYHHMSTHPIQAAAHTSHSYSHQHTAPSAFAAPQLQHQQYHPHQPQHMLSPHWEDADSSGPGASGALPPGTAGVAGMEAGAGVEVPGLQALEGRSSIALTGLLAALQPVTRQHRRHRRLSLPLPADPAWQSHLQPAYGAALQQHQQHPHHPYPLPGQQQAPGQRATLSRSAGGAPAGGSKSARHSAYAAAGSAGLGTGMGHLGAGEGTGVMPGVGPGGLLRGRPKRRSYGGGDDPLAEQLSALGAGAGGLLGGGGVIGGAAGMQLYDQLYAALLLSAARMLSPQAPQQPAAAATPPQPRRGSAGGAPAPAHARPAGPHSGSPGPGPSPRSDAVLPPGAAAAPPDRSPRPFATPVVGPHTPGGNPAPKVAPFAATAPTAGAALPAALPSISPVNSTGDATATAAAAIIARIPPPPPPPSGVPSLLQRRPRFTSELHTIVSGAHDPALEVEVDVDVPAVAAAAAAAAGEPAARGRTSQPGAGSAFVAPGGAGAAAAAAAAAAAAAVTPSSVNAGLGGAAALIARLAGTTSGMSPLGSGASPAASLGGSPMSVSRASSERQLAASAGGAAPSGGAGGGGGGLHRRRMSSGSGAVMSRHGSSPTAPPGRSGTAGSGSSGLALNSRDGDAMLTSGGGGLGEVGRSGSGDGVWSEAEGPAGRVRLAAQLSQRMEGAGTGSGSSTSSPARPPAGTLAAVHSRRSPGLARNAATAAAGGRLAAPGLAPHASIASPPQQPHPAGWAGSNMSAAAAGSCEAGSSGAHLHQQLLHPHRQSQLAGPISSTATTVLAAPAGGAALRSSSPLGSLGPSASVMAAQPSLASTFPYRRTSTASSVAVAGAPPSGGLYGMYGGELGAATSWGLSTTATGASASAQASLMAALPSVAPPPSVASAAYSVEPHGHKQQQAQQAQEQQARQQHQHQQQLHQQEHQQQQEPAAPSQALRGPLPPSARSTQVESVASAAAAAQGPNVSRGAAAAGAGPGGVLAGTAEQAQPQPQRKTGKGARGAAAMAGADSSRRSTPRATEAAQQQPQQRSQVSAVAAAVAAAAAPVPQSIAERDEAAAMAWGAAAAAAMGLQLEDDDDAPATAAAAQPASQPPAQGQPSAARTAGRGRGTAAGTNGRGTAAARGRSGRGREAAPGLSPQQLLAPAQSVNLDLDPGEVHVFRDGLLGSGAFGAVYRGVYRQQLVAIKLLHQGSMAVATDARALARDMMSFNSEMSILSRLRHPNIVRLYGGCMRPPHIFLVMQLMSQSLDSVIHHRPGPEPLPLRQALGLARDVAAGLAQALHPVIVHRDLKPANILIDDDGVAKISDFGLARYKFKAYLSTRTPDQGSVAYMAPECFNTDIGGLSPKTDVYSFAVLLWELISGEYPWLGQTNVQIIFQVAVKGERLPLPPVEGEPASDASASDRDAAGPGPSTSSAGALRRSSGGGAGGYYSALPPVPASIRDLIAACFAHSPAARPDMSAVLGVLSATLMEMDMRDAPAAQVASSAGGAALPSGSASAGDAASASVGGAGPSGVASGGGADAGVMLAAGAAPAEADAAQQLATPFFNIGFDFE*
</t>
  </si>
  <si>
    <t>C_550028</t>
  </si>
  <si>
    <t xml:space="preserve">MVSPSLNRAVVREALLGPCLVHPNLVATYTARCARLTHEFFDLLEGRTNKQHALSDTCLPRMLRPLVHSGDGFGDPEGAGSDVEPLPVLHQILYGLKAVTGHYLTLTVQEYCDATTLTNAIARGVFRANPQWGVRLARRALLRTASEMARALLHLHDAGVIHGDLKPANVLLRSSREDRRGFIAKIADFGLSHVLPPAAGTMMSDTFGSIAYSAPEGFSNQVSRATDIWAFGIIVWQMLTGVRPWEGMDQTTVVNGLQSNTLTLVWPEVEPMAAPIVALGRRCLSFDPAQRPTAREALTELISIESAIRTELVIGLQAAAAATGDRKAGGYCGPDSNSMSGGSNSATTTQEAQLVGVMAPGVPQPGVQGQVAAAAAAGLQQRVLHATRQQIQQQLQYHTHNQLSYQQMQVQQQPQQMQQPPQQHVQYVQQGLQLPQQQLQQQLQQVPPTMPQQQPQLQPQIAQAATSLAPGVPAAGSGSGGAAAPLQYAF*
</t>
  </si>
  <si>
    <t>C_550029</t>
  </si>
  <si>
    <t xml:space="preserve">MYRILHFFNIPIHVQEVCVFTAPLFSAFCALACYGLVSQVGYVRRMLSRKHFYVLTTLVLGGAVAAGAVVASAVAAYVGKSPTLGWTGALLLISLCSPHCRPLFSLFPSSEDTAAAEGDAGDDASAGGSGSKEGAAGAAGEEATPKKKSKSRKSGSSSSSAAAKVYALPAVVSYGLLGMVLVLLGLYVVHCIHASADMYSSPSIVLQSPRQGGGYYVFDDFREAYAWLRHNTHPDAKVASWWDYGYQTTAMANRTVIVDNNTWNTSHIATVGRAMSSPEAKAWQIYRSLDVEYVFVVFGGLVGYPSDDINKFLWMIKEKDYLTPDGDYRVDAAGAKTMLNSLMYKLSYYDFADESQLSTGQRGIDRVRGYQIGRLNVKLNYFEEVFTSQHWMMRIYRVRDQPLRDPHPRAAKKGKGKAPAPRRGLRAE*
</t>
  </si>
  <si>
    <t>C_550030</t>
  </si>
  <si>
    <t xml:space="preserve">MLPLVVLAAAVICFKSGQALLPCERSGLCSIGKTAPYVGNVDSSTGLHAALEARSYRREVILMATDSEQLLPVRQAVHNLLRLGLEHVLLMSASGPDCVRVAGAVPSAGCVWLDFELPVFGADSAAVPIAAPMWHNRYRLACRAVRLRYNTFIVDTDTIFFDDPYVYFKSPPFADFTIINQPEVLYNQDDYVNEVRPNGGVLYIQNAAPDGPAAWLLSEVTDRLLRWIEDGFNTTRHTHDVLTWCNYMDQDGLRDAISSVMMGRIFFASAMRDCRVPEWVQQHGPEYDDINFAILRHMGEGPGEAFVKSEHVQLPPVMQPAAGGEQQVLIRHFAMRQPAYEPWNASYGPYLYPRRRGVLSKQWLSQLTEDCGGCALWPDPEDPSPAVVAAARATPPERYLLAPPFLLGNWFSRGRFGHWNRALSPQGPQQVVGHLHYIPDTDTIVSKSVARMAAGQFDWLLAAATPAAGPGLGGGGSNLYLLMRGSRTTSMAPSLATSYAAGGGALGGGGGSCGGGGGALQAGSPHLVAYHPQLLADLAAAGSWRDYSALLVALATAAEAMGRVPVWPDMPCSAGWIADRGPEHASMLPLDIRTEWVPYGRRRNRLMCCWHMLLHEACVAGGRGMLSLEFAHWMAGARLQYPVEPGAHNTVGTLAPGTAAGSQQHAGGGGSSSYSVAAGRTASDAAKGQQGRPVPLPSGISASAAAAMSRELSWVLYLRYPINVTFAPGTDAAWALSNTLNECRATNPAAIEESIANKPHYNTTPTDLWVDYVPAAIGGPGGAIRPSAAIPGYNVPEHHVESASSSGGSSSGATDSSHESGSGNAKDMRIASGETVQQQPVVPIPVERRRRHR*
</t>
  </si>
  <si>
    <t>C_550031</t>
  </si>
  <si>
    <t xml:space="preserve">MQHDEVIGHFNCSYRAKTQTQNFCRNEHNVTGLCNRSSCPLANSRYATIKEENGRCYLLLKTIERAHTPKNLWQKIRLKKNYAAALEQLDQHLQYWPKFLVHKNKQRFTKITQYLIRMRKLEVKARPKLVGINRKLEKVERKREAKAETAAQLEKSIESELLKRLQSGTYGDIYNFPLAQYSKVLDSQEVKQAEEELEAEAEEELDAEEFVAGDEDDEEEDEEEEVEYLDDEDVQLDEEDMEDWEDGEDDDDDEEGDDDDERPSGSGGSEEEEPASSSGEGDDEEDADDVEGGSDQEPSPSRKRKAAPPRGPQRPAAAAGRGKGAAAAAAGKRAAPPQKRRRQVEIEYEEEREPVRQMH*
</t>
  </si>
  <si>
    <t>C_550032</t>
  </si>
  <si>
    <t xml:space="preserve">MVVAVVAVVVAVVVVVVVVVVGLVSVVSVVSEVSVVMERVMRAEAVHPLGGSWEELRRRLGPRRRVFAFTHPCMPGEPLVVLHTALMNRPAACIDDILSHHDRAGEPPAACSPTPAAASSSAASGPTTAVFYSISSSQPGLKGIELGHFLIQRVAERLTAEHPSLRQLVTLSPLPNFRSWLTSQLQQQLMLPQAAAGSASSGASPQQQSEQTQPQPLLLPAEQVAVVGLARAMGWRDAANAEATAAAALSGPFAHPPQPEAAVQPPPPAAPGKAVCPGPDADAVLRPVLMRLAARYLVCEKRRSFALCPVANFHLRNGASLWRINWRADTNHLGLRRSLGIICNYHSQLDSVYDNTGRYLLQHKVTTHPQVHELLSRQ
</t>
  </si>
  <si>
    <t>C_550033</t>
  </si>
  <si>
    <t xml:space="preserve">MYAERIMPVIKNTHHLLVTLLLCNALAMEDPLTAVLVSVTAVLFFGEIIPQALCSRFGLAVGANLAWLVRALMFLTYPLAWPIGKLLDLLLGSEHHTLFRRTQLKALVDLHGTDTGLGGKLSRDEINVITGALDLTHKIAFRSMTPLDKVFMLSLEETLNDAVVEAVLESGHSRIPVHRGTDRHDIVGLVLVKELLSAVRQRGQDVPVSSLRMRQLPMVPAHTAMYDMLKLFAIGRTHMVVLVQPDEEQLEEMLDEVAPDRSGEGLAVDGLDATAAAAASAMEMGQSVPLGGSRESSIGHRRSVAGFDGIASPRNGGSALPSATPLAGATPLAGANGNATPPAAVRHGTFSLHTVRSFVLGGRERDKDRDKDTGGDSHDHSHHKEEKEKGKDREGSHKGSMFSLRRSRKGSRRGSHDGNSSDSSSDSSSSSSSSGDPHSHMRTGSGNLSDNAPLIEAIEALEDQLEDNRVLPGQPIGIITIEDVIEELLRVEIMDETDQYMDNEKSKPAFDARQEMSNALPERLQVGGRLPVRFC*
</t>
  </si>
  <si>
    <t>C_550034</t>
  </si>
  <si>
    <t xml:space="preserve">MPSPPASRAPHHPLVHRAPPRITRRTQDDDVGRLLGHLGAGDAHGQAHIALLERGRVPPPQDTRAALRPCTPCSRWAHTPCTPPRTRARTSPCFFSSA
</t>
  </si>
  <si>
    <t>C_550035</t>
  </si>
  <si>
    <t xml:space="preserve">MFVSDPVIQAAICPERKLGDDALSAVASITDTYVSNDLQVVKVFVSVYSDDYGKRVAMENLQRLEPYVRRLIGQRVRLRLTPEVRFVYDDAEEEADLVARVIGREEVERYREEIEADMMPGRPRGDGANEEEEEADEEAGVEGADAGEGEEEDEEEEGEFEEDEDFEDPDERPQEYPNPFGDLFIDDREYRAVAGKRVEERRRSQGRPQPQGRGQGRRGQGQQREAAAAETGDE*
</t>
  </si>
  <si>
    <t>C_550036</t>
  </si>
  <si>
    <t xml:space="preserve">MVKLQQSSKQLVDLGKLQAKWVSATLVKKSEAQDYVNEEDQGFAALLARHVDVPTAAWHRLLAALGAEQQDGQFWHRRSIFLLPVVSPYNLAAVLWQLTILLLDLVYTAFWVPMNVAFCTAEYGNLHSGCTVSDLVGGCFYFVNVLVSFQIGVVATHGYRKRTVEDGGLVAWLYARYGRFWLDFVASVPFIYLVVLLAGSFKLNKSWVNCLSLLRLLRMVRLVSISKVVYVDSLSGRFQDSSIARRLSVTVLYSALLAYQLAVAINLLACIMVLCAYFEGYENSWMSSVSWTRLWEAAPIYQWYCAVYWMIVTTTTTGFGDFQPRSAAEQVVANVAMVGGMVMFGVLVASIGNALSRATAEAHQAYGSRRKIMHVKEWAEHRALPPIISKQVQNFYADKYGRKQEDAIDMAVMSELPSRLRAKVARAMVVPLMADCHILMELPEDLQSLLAENMRPIRLPAGEDLCQQGDVADCFWVLQDGTVQAVRYKEGSVTIDASETPRLLGEGVLLGDVVEECRVRPWTLRTVTPCRLWGLPLQDLLPLMRMYPAIGLLAAEYVKFKVVYTYNGDSTDDHWCELAAVIVKYMQEHVPDDEATEMVADLFKTSAEEQTLQPMLEQMLEMCASRNTTGGTTTTMLLQQARYRRQAQHLHLVPRRRPQR*
</t>
  </si>
  <si>
    <t>C_550037</t>
  </si>
  <si>
    <t xml:space="preserve">MLAGSRILQAPRRACAGGCSHGMPLALRSRARCTVRVRVSEKEAEAVSHHAASDSVESGLAAIAKQILQTDPEARESLRRYEEAVVRLEKAKAASEELDRMFAEAQKGAAMSDEQQEQAQRQRANEVMADAEVAAAERMLAAAELEFAAAQAEQQQWAAAANDGPERIESVKAATVAATAGLLAELPLITLTAGGDTPALSSALSLLAAMAACFLFGVTYRYAVRSDSSNRQLRLGVVEAFGLVRASGAADVLQAGSAGSPEGPLSLAGAVGPGALYALESLILFGFASVAVEAAFNAGFLKRFGERPQQ*
</t>
  </si>
  <si>
    <t>C_550038</t>
  </si>
  <si>
    <t xml:space="preserve">MVTAPLRPSSFWTHRSAATGPRSSHAARGPGGRQLLCPPLRGTIPRDAPSAYDVDTNGRPAVAVSGSHGVGENGNGSSTNGSSGLSKSDYSKFVQFFRQASPYVEGHRGRTFVIVIPGVVSANRSLLQSIMSDIALLHGLGVQLIVVAGVNQQIDDMLQERNLTPKYVGGYRITDREAMRIAIEAAGQIRTTCEQFLSKGPAIPMFRRHTKGDREIHFEPALRVISGNYITAKRRGVLDGVDFGLTGEVRFVLKDDIRRQLDSGNIVFLSNIGFTASGEVLNCNTYDVGLHAAAELGADKLFFLHLDEVAALSLPQWLPLSEAQNMLMEKLQNSISAQQMDALRATMDATPAEPVSAYGVATSLSPAQLKTYQAMKREDLVVDLDIWSAQGFPTAVSTCVVACCKGVKRAHLLDARIDGGLLLELYSRDGVGTMISADFYEGIRKALPNDLDGLAALLEPLEKAGILVKRSRDELADLLPSFTVIERDNRILGAALLLDLGQTPDGVPVAEVGAFCVDPIYRGSGRGDSLLDYVEQDARSRGIERLVLLTTRTADWFEQRDFRWQGAAYASELLPLARRSRINPARNSQLYVKNLEAPADNLQAPGKRIGF*
</t>
  </si>
  <si>
    <t>C_550039</t>
  </si>
  <si>
    <t xml:space="preserve">MKLNSRAVLALALAVALAAMATASASKYPPPHRKAPPPKKPAGPAAYRLISITKWNATANITDLQAAEVSVSLACKEFYVAGITGSSEDQRNSPLWGSHIKVYDFPSVIAYTNYSQCVSRQPGRAYSQPFEVWKNRAFFPYTESIADATKGTLWSASILNVTDRAAAVGIFKDVNSQVASLLAVAQAAETLNGVVAAQLDVSHVLSTKKPQGLLALQAYANEAGAGGLPPLDTLVQLGPLIKVVRRIAFAPNRLV*
</t>
  </si>
  <si>
    <t>C_550040</t>
  </si>
  <si>
    <t xml:space="preserve">MGEAGAALLLGLVVGLIMKAAHVGHTLAESVEFRGEIFFYVLLPTIMFDAGYGLDAKVFLRNVGSVCSFAFLGTTISTFVVGLIMWGFGRQGWCYQMTLLENLTFGALISATDPVTVLAVFQRLGAQPDLYMNVFGESVLNDAVGLVLFQVITKFLEGKAVTGPNVMAGAGDITLFLGPQHYNVWSYTALCLIALAASRAANIYPLSLLCNLLRPIERRITQKEQFMMWWSGLRGAMAFALAVEASESYGEAGQVMKTVTFYLIFITVLWNGGSASYLLEGPDDPFAATAAIAIASPPPASTTAHGYAIPGRHVGGANGANGGRPLSASGAAGTGSMKRTGSLLQRLQSINDGHRILGGFDRVHSKLTKLLVHPRALHEHEAASPSALGHALAHAASAAPALSHAPSAPPPLSPAAGSAAAAAGGSPPPASGTGASGSSGSTSGGAALARQVSAPPVQLDGGPRSSGSPLGAAPAPAAAQPASLAPVHERASVPEDQ*
</t>
  </si>
  <si>
    <t>C_550041</t>
  </si>
  <si>
    <t xml:space="preserve">MVHHFPAAPTAYRLISITKWNATANITDLQAAEVSVSLACKEFYVAGITGSSEDQRNSPLWGSHIKVYDFPSVIAYTNYSQCVSRQPGRAYSQPFEVWKNRAFFPYTESIADATKGTLWLASILNVTDRAAAVRVLEEESSDVASLVYVAQAAETLNGVVAGQLDVSHVLSTKKPQGLLALQAYANEAGAGGLPPVDTVLQLFQLLKVSPQGAPLARRIAFAPHRLV*
</t>
  </si>
  <si>
    <t>C_550042</t>
  </si>
  <si>
    <t xml:space="preserve">MLPLPGGPPPPLEPLPEEPLVLQEILLAKRLAGVLIGTGGSNVSRVRRESRCKVHVSEARGPEQMQAIGAALASIRRVLAEFDAEAKFDVKPTVETSVEIFPEMVGSVLGKAGATIKVIRQKSAATVRVEELIPGERFQLVHISGTVEQVKIAYAEVKGIVDRFDPAKVRGGFPPPMLPPPGPHRPMGRYGPPMLGPHDDPYGPPPGPDPRDRGPPGPGPDWYDDGYDYGPPPGPGPGPDGPGGYGPMGRMDGGRMDSGRMDGGRGPPPRGGGGPYGPMRASPPPDRYGPGPGGPGPRGDMGPGGYGGGPGPDGYRGGPGPDGYRGGPGPDGYRGAPGPDPRMGGPSSQPYQQQQPYQQQQQGPPQQQQQQQGPPQQYAPMQPAQQQQQAMPAASTMPAGGGGQVGPVVLMLQPDGTYKPAQVVLYNPATGTSAPAAMGPGQTVTAMQGGMPGQVVTQAGAVTAMPVGQGGQVVYGGGATFDASSLSQLTSSINAYNAQHQQQQQQQQQQHAPATAAAGGTIGNAGAVSTAPTTAYGMYGQTAVQQQQQQQPQQQQQQQQPHSQQSQQQAQSQQQQGQQQQQPQGQGQAQQMQHSNQSSQQQQQPQQQQQQQQPQQQQSQQQQPQQQQQTGMSAAQGQVQATAANANTGTAMVAAVQQQVAAAQQQQAAAAQAAYAAAAAQQQQQAYNPYAAAYPHYAQMYAAQQQSAAQVKPEVKTEAPAGAVYPYQYTAPS*
</t>
  </si>
  <si>
    <t>C_550043</t>
  </si>
  <si>
    <t xml:space="preserve">MRVWSEVQAAHMATVGQLLGGARKVAKTRKCRIRQLDGSPFKKGICLRVYTTSPKKPNSANRKLAKVQLSNGLKALAYIPGEGHNLQEHSMVLVSGNGVRDLPGVKLRIVRGRYDCAGVKDRKKSRSRYGTKKPKAT*
</t>
  </si>
  <si>
    <t>C_550044</t>
  </si>
  <si>
    <t xml:space="preserve">MEYGDGSWGWRPNHAEIKVYVYDLPNNVVHRREFNDQWALIDLMYNSELEFTDKLLGDWGVRTENPWEAALFYVPTFTYWFTGNVGHPYYVIQHATKWLQENSPFFNLTGGRNHIFWATNDRGVCKLQLAPPEMQHSIKLVHFGQSPRRPYAHRLKGQMDATAHLGGLLGALPQPGSRFPDFPEFNAGDILEESEICYRPEKDVVAPNYLHNDWVKPDSYNKVWVTTTEADGTRVVKRKPDAPARTTTLYFGGYTKPIMAYSQGVRQTIHKMFGPGGKYDPEGPNARKDFVIGGPAGGAAVDSMKLAKFCLAPMGAGWGIRLAEAMVSGCVPVIIQDHIYQAHWDILPFEEFSIRIGRNELHQLVDILDDVSPQQLDSLQAGIERYHRAFFWDAHWGGLAYNYTVQALKRRAVSLFGNCNGETGQCDCPFGLTGPSCQERLFPACHVSKDPGTLPHYGTWYPKNCECIKQLHAWPGSCPEHLHYEGTGVSGASPCFYDLVLAHREYKTPDGGQWRPLSECPDRCNNRGWCQIQGSNYQGRHYDAAERWCNCQGYFRGNSCEVADTQHCYRGCSGVGECVGGWCHCKPGYWGHGCTRTKAYSSSVGWRPNHAKIKVYVYDLPSNVVHRREFHDQWSLIDLMYNAELEFTELLLGDWGVRTENPWEAALFYVPTFTYWYTGNVGHPYFVIQHATKWLQENSPFFNLTGGRNHIFWATNDRGVCKLQMAPPEMQHSIKLVHFGQSPRRPYAARMKVGQTTDPTAHLALRGALPQPGTRFPEFPAEFTAMDILEESEICIRPEKDVVTPNYIMPTWVEPHNYNQVWNVTQLPDGTRQVTRKRGPDVPVRNLTLYFAGFTKPQMSYSQGVRQLIHKLFGPGGKYDPKGPNARPDYKVGGPGGGEAATYMQQSRFCLAPMGSGWGIRLVEAMISGCVPVIIQDHVYQAGIERYHRAFFWDAQWGGLAYNYTIQALKQRAHSMWSANYRRRRRAQQRRRLFSVGRRSRHGW*
</t>
  </si>
  <si>
    <t>C_550045</t>
  </si>
  <si>
    <t xml:space="preserve">MPWPDNLKTALEVEAVVRESGAVPATIAIIAGVPHIGMERQQLEHIAKRGLAVQKVSRRDLPVVLAKRLDGATTVSATAALAALAGIHVFVTGGIGGVHRGGEVTMDVSADLVELGRTPIAVVCAGAKSILDIPRTLEVLETWGVAVAAYGTDEFPAFFTPRSGCRAPARVTPFLLERVRSLTGGRSLAANILLVKNNARVGAAVAAAYAEQQQQQGERGAVPAGLRSKL*
</t>
  </si>
  <si>
    <t>C_550046</t>
  </si>
  <si>
    <t xml:space="preserve">MQLPPTGAGRRVLDDAAAEHLSSSLPLKGAAGRGRPAAAAAVGEPGEPSGPANQGPSGARRPRNAGASSSQPSNSETTAAATDTPSTAADVPARGQRGKGPRLQLVHDSAAAGGAAGRGAAAVPRDVQRREDNPSLDEIVLDEQYYREMGISKEELVDTLRGYDATELDPYGENVGPAGPMQLGSGSGFGDMDGADGGDDGRPLLDLGLLGSGSGADGDGDEDPPYGPEALVLAGFRAEEHGVVRAVLDSAGGHVVKAQRGAARRLPKEEPWRPGALGGRMVDTRGGSSGGSSSSAGSSTGAAAGAAAAAAAAAAGGGGGGLAPLQDLLGDKAAERLQQLRRQQQQEEAEAEEDQSREEGAKGAAGKQQQQRRAARGAVAGGVEVEEPLLNPDLATEVAAEAARWAAWSPPMPQAAATAGAAAAGKTPAKRATAAATAGPSAAAGGAGGPSVGDLGIDMEALRQEVMQHLEGLDPDQLEQRSWR*
</t>
  </si>
  <si>
    <t>C_550047</t>
  </si>
  <si>
    <t xml:space="preserve">MDNPSRTSSGRPPAPAASAAQQLPPITLVVFGDSLSDTGNVFSATHGMVPNPDVYFRGRFSDGPIWVDHLAAILSGGGNNGTSNSSGSSRGSSSTVTGRREVVVRVFAYGGATACAGQGLSRQVPDLDTQQQAPPQAQAGAAAGGSSATSGAARRQQQAGAPLNRSSAARSSSFTKVLKTNTTSINTTHGTHIDVDNGPDADAGSVSAVLAAEALTAAPSSRCAAPATHVFFDGVHPTSRAHLLGIARGFAEWGGWQR*
</t>
  </si>
  <si>
    <t>C_550048</t>
  </si>
  <si>
    <t xml:space="preserve">MIYITQRLPRWRRAGPADLLQGQGRQIVSSLATCLSQHVGALAASGVREVVLLPQSPVQVAPLVPDFLRPSASVRVCRGPSAWCFP*
</t>
  </si>
  <si>
    <t>C_550049</t>
  </si>
  <si>
    <t xml:space="preserve">MHGVRVKKFPQYKAKLAAMASLDEDSPITSLPTNKFIRFWARRGAQLVLSALREYQSEGGAAVNGEGGEGGEGQGDSEGGGTEVGEGEGEGGGAGGGGEDGDSGEGTSPGAKLPLRLGGLVSSLLCNKGRLERGEWKTWQYSGGGCKCGGSCHAARVYLRWPDGLPLVCYASGHVHGTVAIHTAVVEWACNHDPAFKADYERAVAEREEAAKQRKEGGMQAAGARDMRQATARGVTAASDEDNNIELGTEAPQRGNKQPKPGSKSRRQLTDAEEKRAAGLKNKEVWPAINAALGKDWSRNKMEAAAKAARIWTQDRRGPKSKRNDDLEEEDAQDSEGGGLEVVATYKEKRAAGLKNKEVWPAINAALGKDWSRNKMEAAAKAARIWTQAATAAIDSAPDAVVAMTVNAADEAVAVMLQPRLQWLLVPQLAPPPLRQGRQQSLAQRLPPQPPPPPAPGRMLQRVARLAAFGALTAPRLHKAGDCCCLALQQQLTSSTSIRVVPQEPACTPFMDADYKCTPLMVVR*
</t>
  </si>
  <si>
    <t>C_550050</t>
  </si>
  <si>
    <t xml:space="preserve">MKSRRVCEEAHDAGSRHRLRLPLCRRPPQVGPTGCGKTEVARRLAKLADAPFVKVEATKYTELGYVGRDVEEIVKELVEAALVLVRMEDEGDAGGESWVSEARSRLEEAEAEKLLSSEAVTREALRAAEQDGIVFIDEIDKIVEPSSGRVVSGGVSSEGVQRDLLPIIEGCTVPTKHGPVSTEHVLFICSGAFHTAKPSDMLAELQYIRARR*
</t>
  </si>
  <si>
    <t>C_550051</t>
  </si>
  <si>
    <t xml:space="preserve">MGAWLLPAISFHLFEYERVCKVVLPFCSRLAGRKIETTFNIMDVKGMGLSQVTGDALKMFQRIAKADQDNFPEMLGHICIINAPAVFRLIWNMAKGFIDVRTQGKIEILGANYKSELLKWIDEDSLMAMFGGSSAGTLAEDVGPWNDPELMASVGLDLEDLKHGIIPRPAAPIDRPYNLILQQQQQQQQAEAEAGATAVNATAGAEGGFMVRDNPEFGAEDDHPHNAAGSAPAPRGMNTAAPRSASTAGPAGAAPTTLPSPTAPALANGGPQGHGELYKLLAAKQAALRHQLTVTAAGLKAAAATTANGGHGSMAAASAAGVGSAADDALLAGDAPMGQGVGEGSVLHRMQALTMQQLAALAAAHKEAAARQGGAAAAAQAAARAAAAPPPQPKCGCSIM*
</t>
  </si>
  <si>
    <t xml:space="preserve">MASTRPLSGVSAGDQSARSHISVSSAYYQDNSAVLSLANVKGASDRPVSALINHLVDANYDTYDNRKVIHSNTHTYSMFHYRASESQAAAAAGPALGSTSGSVTGGSGTGNFTRRSTDASFTGSSLRFSGTGSGSGAGGYWLGGTGRTESGSGASGTGSAGFYGGQPIAPYSGGPPPQPDWGGVASGRSLAASSRATSALSSGGGGGGGSVCFSTAGGAGCMPVGGSELEVVALYDANFQAANARGQHGVPLRVPAPAHIGPLSYVYRWYCKRATQFVGAVGPADVPDAPALPPSEKEAASRRGSSSGAATTSPAPAPRVSGNGSAAASGLPPPGSASPRRAASTGLPSAYTVAKQTLAGVSDAPTSSPLPSRPAAAPAASAAGAAAAAAGIGPPRTTSGRRLNRAVDPVMNLHELMDLLEDLQPPGSTQRQHSRSGGRRRGLSSGRRQATHRTAGPGAAARAAAPRHXXXXXXXXXXXXXXXXXXXXXXXXXXXXXXXXXXXXXXXXXXXXXXXXXXXXXXXXXXXXXXXXXXXXXXXXXXXXXXXXXXXXXXXXXXXXXXXXXXXXXXXXXXXXXRTSLNGAAGDPGLGTSFGRTPEPKPSLEAMSRGWTRSVAAEEAGAAVRRLLGRMRLSRTDLLGLKQRLDALARMAGEAGARAKSNKLLYVTGPSALEAAAGVQVAAAPPATGPLRPAPAPGAPPLPAGAAAGTTYGAPPAWCVTSPTPAPAYLLALLASEDRGDGGEYRPAWREFGAAAIDLGLLAPGELRLCRLVLLNRGVHQMSVRVESAGAPFCRCSYSGLQAMPPGMPKHVEVSVQMAEPGEVLGELRLVYTSARDRYREEREVAVPVYGMVGLPGGGAEGGGTGGSAGRQRGAGGGGGGSGVAAGGSGGAGTARRMVPTTAAERKVIAAKTAWEGLLPASVAAAAVLAGPLPHNAPRRASSSVGAGSLMGWPEGSVAGGSAGLTGGSRGSSRMSGXXXXXXXXXXXXXXXXXXXXXXXXXXXXXXXXXXXXXXXXXXXXXXXXXXXXXXXXXXXXXXXXXXXXXXXXXXXXXXXXXXXXXXXXXXXXXXXXXXXXXXXXXXXXXXXXXXXXXXXRCQRRGPGRGSCSRRWECTAPGAAGQWCAGALATPG*
</t>
  </si>
  <si>
    <t>C_550053</t>
  </si>
  <si>
    <t xml:space="preserve">MANLTTGSGAGIWVNAPARRACQILAPRLATPPGSLRGSGASTASAHAAAPAPRRQHPRRSQEPRARSVLVRTSEHWWEDEEEFDAITEIVIPKQLHLAVVATGAGTSQVDWVVVSEAAEAAVKSNAGGKFASGFTGQPSKAHADALWSRLGQDGAPFFKKCRVRDSLSTLEAADASAEQVSSAAEALWTELCGQTWRPELDYGVAGGDANPTDQLLLACNSLAAERLLAHAGLAADAAARAAGYVRVAVPGYNAAEAAAPLESWRQLGPHLADGASAKAGMASAAR*
</t>
  </si>
  <si>
    <t>C_550054</t>
  </si>
  <si>
    <t xml:space="preserve">MEDQVAWRGAPVPPPAHAARGGGEAGPGVAAAAGAGEASGDGGGEDELAAVADVSSQDSFELARAATARELTALSRSFRQGNAPAWHNDDDGGASAGAGSGENDADMDGGADAADVRGRESRWRKDAGRGLQGGAAEGGGSSTPRRARGNDPQSWPRLQGQQTADALVVRDRNDDEVAAAAAAAAAAAAAAAAGDDGGNDRDEVCPVGPGVGDGSSQPLVRLPAGVQAAVADALAAEAAAGAAAGEEPFWGVPAAGQVLPGGVEASGGRSGPGVAGAGAGVSAAEVAAGSRSGRSRGHRHSETSFMDQRQQQQQQQQQQQQAVAAAVGGDTDSPGRPGGRAGRSSDVGFYFDEARRMAAAVAGAGRTQSQPGELLPDGGGGGSAQRHGVVPVRHNLLESPLGRQLASRGGDGSGAAGGRGGGGRVDYTPSPQAIRQPSRGNLLPSPQPHMRVGVQYGHRGSGGGSGLTSGSATPPAGVSGARPQPYSANVISRSGGAAALLASPTGGGGAGGSLGQWAFAAPAAPAAVNGGLPYRGYGVGQLDEQESDGPQAVAVQRLDYQPQPSAGNGGRSTVPGVVTVTDAPPRSYQSPLAASASSRVQSPHRAVGGAAAPFRALPSSTRSSDSLQAAARTTNGSLALGARAGGGGGVGAVGIMSHDRPHGVMSPQGSVHAGATAAAAAAAAAAAEPRSARLAGAVFGAAGSVGAHSATAADVHAALRHMSSSSELTDRPVSGAGVGSSTRHNSQQQQQQQQQHAVAASWQQGMPARLTSPQLAAKPVSSGSRQPSPGGSRLKLLASTTTGSAASNLPHSDSRGSLLLSHLQSRLDDQSRGTASEPGAAPAGGRSGGGGWDFTKKASHEQLPMSGVISGALPGSARGSADGGGSVHGGSGGGAGGGGGASRMTERASRLLASLHRLGAVAPVSGGQQQ*
</t>
  </si>
  <si>
    <t>C_550055</t>
  </si>
  <si>
    <t xml:space="preserve">MDARALSTTCSLVSDRPTD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QQAALAALALGPGGGEPVQAMVRAFRERRDYVSARLKAIPGVNLAEPAGAFYVLPEMSAFFGPGAAAQGFGAVPDSDTFCRYLIEVANVAVVPGDAFGADSCIRISYAASLETLGKALDRIAAALDPAVYTLRTDRHGALTA*
</t>
  </si>
  <si>
    <t>C_550056</t>
  </si>
  <si>
    <t xml:space="preserve">MGPADHHGGTGGDYEYTSAMSAPPNGVQAAGAAGPCLIDAYVGSTSDPLWQLGGARVSVTSVASTGGQASSQQQPKQPQHLPQGQHAVPCRLRFDMSGGSGASQQALRCSRRSCDGAFAGGSSGGRSHASGRTDGCSSDDDSDVDDLGLQYDCGDDPHHPQGYHYLHHQQEQDARLARAQARSRSRAGWRHSDCGEYGFAQTAAATMGGDGAGGSTSRRFAECGGDAGECGEGCSSRNRGGSSTCSGAYGSYSGEEAWRRPWYTG*
</t>
  </si>
  <si>
    <t>C_550057</t>
  </si>
  <si>
    <t xml:space="preserve">MPRQRSAPAPARSASAAASRPKPAPSSSSAPPPSSSSTAAPASSGWFGSRPAAPQATAPPPMAAPSAPPPAMASGGGGGIMSGLIGTVVQGAALGTGSAIAHRAVDSFMGPRTVVHEHQQAPAAAAPVPAAAPAAADGPCGEQVKAFADCMTKYNGDMGACQWYFDAMQACRRV*
</t>
  </si>
  <si>
    <t>C_550058</t>
  </si>
  <si>
    <t xml:space="preserve">MHIKEGGVQLVATTRANLSPSFVLEFLRRICTIVKDYCGFLSEDAIRKNVVLIYELLDEVVDYGFPQNTATEALKQFVVNEPTVVTPAFYQAKPLFSLSKGPTGVFKSVLETNRTDGKRRDEIFVDVVERITWCVANLDSFDVDRTISLVPPDGEFALMNYRTTHGFKPPFRLHATVEPDPNSEYKALLTLKLWCEVPSDKAASGMEVEIPTPRYVQRVHCDLDTSGGAGGPAGGGAGAGGLTGRAGRAAAAAAAAGAALQAWDYNEKTHLLRWKFKKCPGGSEWTLRARLTLEKPYSPGLRGEVGPVNLRFTIPMYSASRIALKYLQILKKADKNYNPYRWVRYVASSNSYTFRT*
</t>
  </si>
  <si>
    <t>C_550059</t>
  </si>
  <si>
    <t xml:space="preserve">MGVGPSGRSLQVTIPEDPTSTASASAATAAAAGPHVPPPTRSAPAAAETGHGAGPPPAAALLSPVKAAAGASTTVRIFCFNYAALLDRMAGLASRLHSAQCTASLRLVMDTSGGAVTRGGQGSPTRIGSLAAEGATGGSARVGADGGGWDKFDQMAAEVVPNADFATVEGLAAAGIEPGDLGQYGTGRQPVPAVTFGALFQVLVAHYDMLPLGLYRRDNGSNHRIDTHSRRAYNGHALRTADNTVDRTAAGGGGGGDRSYLGAALDAVLRAGGGGGGGADGGGGGRGTSAGGGGGGRPALSRSGTNEGLSGHAKRQGSGMPYVYTKPAGDTTWLRSTDDVYVLTSAAVVLRLLGSEMAL*
</t>
  </si>
  <si>
    <t>C_550060</t>
  </si>
  <si>
    <t xml:space="preserve">MAVLNHLRANAAAGGSAGAAAPLGTRTARQQGIKVSTNARDMNALAAVSSRTYKKVATKGRSLVARQQSRMTGWAAAAAVASQQQSASQPQLAGAAPAAAAAFAGAPTPGPQGTSAGGAPTPLSMLGHPSALPDVNLLHAPVTPHVRTLTTLADGPALDSPVIISGSSSFSQLPQIIAAIRSAPPVGAARHFRTCPIVIIDDSKTNPSNPFKALLGESLLGAIARVPGALPHRILVLRCNPLHVSDLEKLNVQPGGFVHALVVPNTDLYSEEAVVGTEPALADGQVLLVADALRCYCEQSDCRLGVVSEILALLNCSYALPLCLSEGPYRGGAHMPPDLVPAATSQHSLFAAHSFNALFARHASGRHRNMHEHMQEAYMQHLLSGMPHLSPALATGHILMQNFMDALFCQTIFNPMMLQILLKMLYCWDEPEEWQPALQPPPAHGGGGFGGPHGYAGAYPYGPYGPSTVMPVSPYLNPQLQHQQHQAWAAAQHAGAAPHLTSTQQSVFAQQAYQQQSFLSGSALTSAAPSLLPPTSAQPSQAHMSPYPQPPSQAQPSPQAQPQASMWPPHGRAPLPAQWCHTPSHLSAGMVSAASSQYGAAAVPAGSAGPGLPAAALVAQGLSPATTADGIG*
</t>
  </si>
  <si>
    <t>C_550061</t>
  </si>
  <si>
    <t xml:space="preserve">MLAAKNLLKYLLWDWAVIDLITIVFGYLYFAEADLGTGLGFIRVMRIFQHNSRSIARRRCRLPLQVVRLLKAMTAGVLKYSHRSAQPMQLEFVKRSLELGLTMVGVVFISGCVFYELELNSQPVQLHTAVYWACVTIATIGYGDYAPTTAIGQLIFPVIILIIILVLPQKISNLSEVMQSFTRYMRASFTSRGFGHHVVLTGHVTYVSAQTFISEFFHPDRGYQDLDVIMLRSCDPEPQLVITMNNAQWDRRIKYLHGSPFRAEDLARADTGYALAVFVMANKFAADPAAEDRRTLLTVLAIGQYLRQFCGQDTVAAPRVVSWGNTSWKGRYNMSATVNHPHIVVQFLLNSTLDNAIALLQTGASHPPELGLLPLEVSPFPVCVGHLRASLLGASMHTPGLITLISNLCISCSMERKRLFGVEDLSLLSNCGWLSEYLHGAGIEIYDVTFPESYHGMTFKKAALKLWEEEQVILIGLRFPNHEDAKQR*
</t>
  </si>
  <si>
    <t>C_550062</t>
  </si>
  <si>
    <t xml:space="preserve">MQQQAVLFTPGAPAAGADAAAVAQWRKLAEERESTIRSLEESIRKEKDEKERMQQRLSEAQQRAADAVAREVAASKQLLAKEAEVGALKGEISMLRTQGAAQLERANVAHKARVTELEVQMQKLKDALLEKERGEREAQRREKAEKEKEREKEKEKEGSNGKAVGDDLLDDL*
</t>
  </si>
  <si>
    <t>C_550063</t>
  </si>
  <si>
    <t xml:space="preserve">MSGLLPLPMLRPLSAAAAAGALGPSGGSGGAFKAYPAGTCSGSMGGIPTVTNLTAARNRNDPPKRKADAPLAEPEPPAAALVPLPQLLALHRQPSMQQAALSPVAAAAATGDDGSSSLALSLATAATAEMQRQLEETQQENERLMRQQELHQQQLQVLREQQRQRNAAATAQTQRNSSHGGLKQGAKKDARSSTSSAASTSKGGKGRAAPGAQRQQQQQGVGPRGTITAMHHPATFSPAYFSNPHVLMQLQTQQQQQSAFAGSAAPRMADAACHQGRSANNWEPPPVAGAAVTVASPLSRFASGELNRTSSLGLVMAPAVSRVVPAPSAVPVAAFATTSPSNMMPGAAPPVAAPAADVPGAAASLVATGGMQGTAVAAAVPSLTPAAAAELQQSTAAASLRHLQQLQQQIAELQQQIAQQAAAHVQQQALQQQPQPLQYAATQALLPQYVPAQAQYVSAQPQPLQQQLMQPLQQQQQQPQPLAQQQTQQQVPNGGWGHCFVMDEAVEADAAAEVLGLGLFMDV*
</t>
  </si>
  <si>
    <t>C_550064</t>
  </si>
  <si>
    <t xml:space="preserve">MATEVRLGPRTPCIVSAVRTPLGAFQGALSSYTAPELGSIAIRGALERAGVRPEDVDEVLLGNVISANLGQAPATQASLGAGLPPSTPCTLVNKVCSSGLKAVMLAATAIMAGTADVVVAGGFESMSNAPHYMPAARRGLRLGDGAVVDGLVKDGLWDPYSNIHMGSCAELCADRYAISRQMQDEHALQSHQRAVAAAAAGHTLAEIVPVPRPGTIAMGAGARAPSPISSAAPANIGTPGGAASPTASTSSTGSGGAAAAAGGTPPSLAGTVAAAMAAAAAAAAGPSASGANQFIWEDEGLAKMDPARLPGLKPYFRRDGGGSVTAGNSSPMTDGAAALVVASYDAVQRLGLPLLAVVRGFADAQQSPEWFTTAPAAVVPRALRRAGVEAAEVDYWEVNEAFSVVDVANRQLLGLPADRVNAHGGSVALGHPIGASGARILVTLLNVLRARGGRLGCAAICNGGGGASGVVVELVDRGRAAVAPRRQSQL*
</t>
  </si>
  <si>
    <t>C_550065</t>
  </si>
  <si>
    <t xml:space="preserve">MLLPMLPVRPKRGAYARRHGLLRRQLLRCLLLLLHDAPHWLPLPAAHEHAELGPRQVRHPRRLLPGLHGHLVLRAVRHMPGAPRAHMPPGAARRCGAQGQQGVAGAAAATAASGHDGGTARVLSRRLALPAALRPAATPWVWCAAAPVRPATTPVRAAAGAGLSAAWLRRAAACVCGAATGLRCSGLRRPSLRRGSSASAIRGSARARAPPQAAERQQQFLGRGVGLRGLRLAATLCTVTFVVLDEGIRRYGSLCSLLEMCVVDLIHTRYCVRRHSYLMCSHVAERCARPANGDVRSGLPDLGCWRV*
</t>
  </si>
  <si>
    <t>C_550066</t>
  </si>
  <si>
    <t xml:space="preserve">MVFHVSPSPIKMHWWACSDPADEHCAAVFALADPSKEFCTLSRDAWSWTHSRWSVISQFNLVCGSAWKSQLANAGFFMGYLIGSGVFGGVSDSRGRKPVLFGCTAFGAACTVGVGLAPNYVVYFIMRLLTGIGAAGQALTAYILATESVGPAWRGTAGVTTQCVFIFGEFVLVLIAYVARPWRVLSFTVAVVNAAQLLLWPFLPESPRWLLVRGRVEEATAVLAKIAAGNGRAMPSEPLASAAHSGDSGTAVAAAAEEGTSLMAAHAEALAAGKHDSGIATTSSASSGTTTAAAGAGSSSGGEAGHEKPLGLTAMLLSDRHMLRRFLVLAYVWMVVCMTYYGISLALSGLPGSIYVSFMIAAAAELPANLVAAWAIDRFGRHNTMAWGMLLGGAACLACAFVPAGPASSAFAALGKFGCAGAFTIASIFTSEMFPTLVRSAVLGAENEAARVGGIAAPFIVLGAMPFIIFGIASLVAGAAIFTLPETLGTRLPDTMQDMGGIQSIFTTQPWRAGGWRQTLREMFRARGGPGTVNRASPHAAPAKGKTPSGFNITAAMATADGSARGGAPSNASVHAVAGGSSSGLTSAHGAGGGGNGSVEIGQVSYGGYGPVHDDDPHDGHHTTGGNGGLLHSATAYSDAHFGGASGGGGAAAGAGVMHSRSDGVHLANGRHQPATRF*
</t>
  </si>
  <si>
    <t>C_550067</t>
  </si>
  <si>
    <t xml:space="preserve">MTKPNVVPLAVAAAFGAGLAICSKYVLKLHKKKALRVLITGAAGQIGYALAPQVAVGSMLGADQPIILHLLDVEPAKNALEGLRMELVDGAYPLLEGVLTFTDVAAACKDVDVAVMVGGYPRKAGEERKDVMAKNVSIYQQQASALEANASKDVKVVVVANPANTNALILAENAPSIPRENITCLTRLDHNRALGQVAERTGSHVGIVKNVIIWGNHSSTQYPDVNHGTVGGKPIRSAVNDDTWLNGDFITTVQQRGAAIIKARGLSSALSAANAVCNHVRDWVRGTPGGSWTSMGVVSDGSYGVQRGLVYSYPVTCAGGKWKVVQGLPIDGPSRERLRVTEAELVEERDLALQCLAEKK*
</t>
  </si>
  <si>
    <t>C_550068</t>
  </si>
  <si>
    <t xml:space="preserve">MRDIEPQGGGLEAPLLQPATSATSSADFRHSVCTTPLKSNFWDCTTNLTKVILGAGIMALPRAVALLGCGLGISLLVLVGLLTHFTVHGMVFASERCRRDTYSTLVRTALGAFPEKVMQTTMLMGCLGFEVVYIDIIGDLLLGDAPTYDGLITTWLSQEDRQQWWVGRQVVLAALTVVVLAPLSSFRTMGHLGAINRASCHQSVHPLRAMLVPYSRPLLDKVVATSLTLVTVLFSVVCLSAYTAFGPNVRGNFLNNLSPAELAPLIGTTAANVVSLAIKAGYAVSLVGSAILIMFPLRQSLLELLVPKAVSHGAKPVSMWLFLPCTYFLLAGSYVIAVYVPSIWDVISFVGSVGCTIVGFMIPAALLLKYQNRPTLTSRVQRFTAALVFLLGLGLFLNVFVGLYLRITQPQPSTDPSSSAAGGGQGLDQPLPLHDWVWRAAARAAGPGSDGSLREVLQWAGWGA*
</t>
  </si>
  <si>
    <t>C_550069</t>
  </si>
  <si>
    <t xml:space="preserve">MALPRAVALLGCGLGMSLLVVVGLLTHFTVHGLVLASDRCRRDTYSGLVRTALGPIPEKLLQSTLLLGCMGFEVVYIDIIGDLLLGDAPTYDGLITTWLPQEDRQLWWVGRQLVLAVLAVGVLAPLASMRTMGGLAVLNLIGLASLAGFAGATVWLAVAAITSGRAYELPLGPDLPSLGSTTAQQVTGALAVVPILLTAASCHQSVHPLRAMLVPYSRALLDKVVATSLTLVTALFVVVCLSAYTAFGPNVRGNFLNNLSPAELAPLIGTTAANVVSLAIKAGYAVSLVGSAVLIMFPLRQSLLELVAPSAVLPGSPPVSTRLYLSCTYGLLACVYMIAVYVPSIWDVISFVGSVACTIMCFIIPAALLVMFVDKPTLADRLQRLAAWAVGLLGLALFLNVFVGLYLSATQPHAKPLPPSLVGVEDVAGLAGAGSMAMSLHAWLWRAAARVAGPGSDGSLREVLRWAGWGA*
</t>
  </si>
  <si>
    <t>C_550070</t>
  </si>
  <si>
    <t xml:space="preserve">MGNCASSRGHSGILDVNVSTQPDCVDALPGDATLDTDKSVGKSLYTTGKAQRAYSLKLDNKLKLAEALVAGGLDRSVRGGALGERSIKAERSVRGGGDRSVRGGSLAYGGGGGGGAAVTGERSSRGSGALYASSAQDRSHRPDRSFHRGSAYANTPNQQQPKAAVSLAAAAAAGHGLAPALMTVNTYAEPLRPMPFDSSSTCEDAYAGGVVTDSVSRPGAAVELHRLHHCNSRDVGGSASLMVGPGSSTARISGGGANASGGTHLANGNVSQGLGRTGSGGVSYGRRSSSHISSSRAAHHRPESCRLLRQSLTQMGVEVEAGGCLVNDVEDVEDVEEHELAVEAVVAEPGIASRRGAAQAAPPRSHSTGTLVAQQQAHQAAGTWGGSLLSPAIPHPAATPVIACSQAGSPTPAAGSPFNGAASIAAAAMGSYASVGVQVTTGSAAAPPAAAVTANGGRRFLGKARPQVDLAAQPKASHRRNNVRPALKGSPLSGAAHSLFRPPSCAPDISMTEVQALPATAPTPQQPQQPPSARLGGMRLQTSPGNLGDYDGSHELLGTIQQPAAAAALSTSLDGGAIQSSSTTGAGASTAAAAPAPAEGRQLQPPALATRLRVQTQQGRAAAGQPACDELLPGSPSARAAACAQQQEPPQQLPQHVISLGQVTASMLASPSSSALTGSCWREALSSPRASPRASGRVHPAPPPAALAADSSSPISSRRQQAGSFQRASSTYPCSSPTDAAPPPATRHQQQSLYDSTGAGATLTAHALGAFSPVQGAVGAQVGVGGSRIGSPHAAPGAGGGGGTGQKLVAELRAISGQLPSSVEAAEKGPSAAGGFLDDLPGGVPDDEE*
</t>
  </si>
  <si>
    <t>C_550071</t>
  </si>
  <si>
    <t xml:space="preserve">MCTQADLVEANLKTTKKVVVYTAQGLLAVLGLLWVLEGVDVWTMVPTIAAPLGYWRVVHRTYPFISPSDPVLLLSAGMTLWAHGMWMVRVGRGGSADGTCHSTHGSP*
</t>
  </si>
  <si>
    <t>C_550072</t>
  </si>
  <si>
    <t xml:space="preserve">MSQTSQMAQASPSAPPAPVAPPARRRVEYYKEENFKDLDLTRTVHLGWGALGGAAGILLCMGMSMATQGRSWNVSFMWLQRRVGAQFGTMSYIITSNLLYYHDGDRWITRDWPSIMERWTSRRRGGRGVPLEQQETVVRYVAGHVTGLLCSLASIGDARRWPVGGPTELWQTHQLRARWLLQAGTSTSSSSQASTTPILYGQVLKQTDRSSGSLAVDGGAVVVARVIQPPPPPPPRSLVPTTIRGTLSPQAVFVGIAFGTFVACCIGVFLAWRTIETTDWSQVRAWLSKWLGRPLAQQQATMVSTLNGERTDGPQAEAGATEAATADAATDSPTTGGYVSGTGSQSQLAEAGASYAAGVHLAGSHPGRETEDSHARSQLAAGPHSQRPLAQNEGVADALAGRRRAPLAWLGRHPPYAFVTAALLHSICSGSAGGSTYYHLCCRRSQRCARPASPPSPPPPCHRPDTSLLRHHAGMRKHPQRPTSAHCSVVRTVSFGRESSTASSSAVHGAGSSWVADRIARWRLCTRGPSTSITDCHNRLDITA*
</t>
  </si>
  <si>
    <t>C_550073</t>
  </si>
  <si>
    <t xml:space="preserve">MTQRRMHFAMVCAANNNRSMESHAMLKKHGMHVSSYGVGAHVKLPGPSQKEPNVYKFGTPYKVIHDDLESKDPELYARNGLLTMLRRNMGVKTAPERFQDNRDHFDVVVTFEERVMEQVIEDMNQRSQVTLQPLLVCNLDVKDSHEEAANAAPLTLKLFPTEQMEDTGY*
</t>
  </si>
  <si>
    <t>C_550074</t>
  </si>
  <si>
    <t xml:space="preserve">MSRRQDHSLGHIAWTCEEGAAASQARRACASLHWREICIQFPWSRLASQLSTIAPYALCICTLSCMVIVQVLADRIHILCGTALHYVDEHSMCIRYGS*
</t>
  </si>
  <si>
    <t>C_550075</t>
  </si>
  <si>
    <t xml:space="preserve">MPPARRCLRRPRLRTHSRSPTACGRRRSRRKATRPARPHRCPARQCRPSPSRQLTWSHRAQLRTHHPLRHRISAGVHRGAALKPPAPTVALTPRPLQQLPHPHPKRHRQRQWL
</t>
  </si>
  <si>
    <t xml:space="preserve">MEKEHLVEDLETGSSPNEFHAYTIALEQLNQINAEKDQEAFKRLGGAAGIAQALGTDLKEGLSDAGVDSSKQEKPPPSFLSMLLEAAKDPMIVILLIVAIITIVLGAAVPEQRAHQGWSEGLAVLGTALIVVFIGAGQDYSKERQFQKLNALKDNIEVKVTRGGKQVLVPNTEIVVGDVMFLDTGDKVIADGVVIDSQGIVLDEASLTGESDPIKKDAVSDPWIRSGTTVNEGSGHMLVVAVGVNSEWGKTMALVSEAGDDETPLQEQLTDVAAKVSKMGVLVAVVCFLALLIKWLIVTGGGDASKINDNGPLQFLLYAITITVVSIPEGLPLAVTLTLAYSMKKMMKDNNFVRVLSACETMGGATAICSDKTGTLTENRMTVVEGWFAGTAYPQVPEASALHPQLLELLKWNCAMNNKAFLVDKDNVVEFVGNRTECALLVLLRKLGHDYVQLREQREADQVKLYGFSSARKMASVLLREPSSGNLRLYNKGAAEWVLRRCSSLMRPDGSTEPMTEARLAEMIELVTSMAKRGLRCICLSYRDYAGSDPARPADFFEDADQVDNGLTCLAIVGIKDPVRKEVPDAVRTCQKAGITVRMVTGDNIHTAQHISRECGILVEDCIALEGPVFRAMPATELIPLLPRLRVLARSSPEDKLTLVALLKKQGEVVAVTGDGTNDAPALKESDVGLAMGIAGTEVAKEAADIIILDDNFSSIVKSVLWGRTVYMNIRKFLVFQLSVNLVAMISAAVGALYGGVPPLNVLQLLWVNMIMDTLAALALATENPYPELLDEMPHGRSEPIITGYMYMHILAGATYVLTPDEYYREDCNRILGDKGFNATAQADYCNIMGYCGFPRGDTQHLSCELVGEWLRYNGSAVPPNQQNAVCIPLGFPQGTNCPRNEGLTSAQKDMDKEWDREYLKSYKPALSVLFNAFILAQVANAFVSRRIQLEYNFFKGLANSHIFNAIMVLITALQAIIMQTPINYIFKVNALNGEEWGVTIAIGVGAIPFSWLVRFVARLVRPVDTSSNWLSALRGSRAKNITARGAAPMRAAAGRTLSGAAPDGKTLSGRTMSGPKTLSGNPATAVKTFSGNPTISGNPQQQPQPFHITARIGSAGRPASPRLGSLSRVAPEPTRSAGSGSTAPLLIDPSTPRGS*
</t>
  </si>
  <si>
    <t>C_550077</t>
  </si>
  <si>
    <t xml:space="preserve">MLQSGAAQRGVSRTSSLARKVAPARIAGARRRTSAVVVHANYKPNAVQLFSPSKINLFLRVVRRREDGYHDLASLFHVIDLGDYMEFETTPHALQDTLECSDPTIPTDESNLVIKALNLYRRKTLQTMYYKVKLHKRVPHGAGLGGGSGNAATTLFAANKLMGGIASNEDLLEWSGEIGSDISVFFSNTGAAYCTGRGEVVEDVPPPVPLDTPMLLVKPPVGLATPKIFKSLDLDRRSSADPRGLLDTIAAAKGVDQAAAVNDLEQPAFDNLPELAALKQRLIESGQFRSVFMTGSGSTIVCFGSDAVPAFLREEPQYKDLFISPTRLITRKPNGWYEHSGMWKEQL*
</t>
  </si>
  <si>
    <t>C_550078</t>
  </si>
  <si>
    <t xml:space="preserve">MVTSLPPAPPPPRALYSTVLPTAPPCHIPLPALCPRLPARRGAMPARPPTSPVSPKSTPSSTPPTPAASSTPAPAKPYPRTARPGPPHPPATAGPRASPPSRPAARPPRPTPAPGQTPPPRPAAAAGWRSSVTHSRRLPPPPTAAARPAPPRTPTPPPPTCAPPPPPPHQPSPPSPAPRANPPLTSAPAPPRPPARPAAAPIPTANGTAVGSVSRPAALRHTHPAPAPAPAARPTWRRPSAPPRTCGPAPRWQPWPSPAGPGVTVCAEVGGPSYGAAPLGCSSSPLVPLPTAP
</t>
  </si>
  <si>
    <t>C_550079</t>
  </si>
  <si>
    <t xml:space="preserve">MARLLGLPSPHCSDGGDGNSGDGSGSSGGSGDSSDGVGGARNGGQTGRRLWLQARLKEQPALKRCQAGIPSARVASAADHERRIRYLYSGGGVDAAAAAGSAPAPVQQYGLWHLLRFYRQWGQRRWRLTVHVRTQKVLEHTAQQLAGGRPKEEVIVGWGNANTGYGGCISRCVRSAGGAYTATXXXXXXXXXXXXXXXXXXXXXXXXXXXXXXXXXXXXXXXXXXXXXXXXXXPTVQGRDVNSATNIRHALVEMLLGHKRPASLQTGGGGGGGGGSGGGGSGGGGSGGSGGGSGGGGSGGGGSGGGGSGSSGGACAHLGSGGGGKGHVEEESAAPPKKRRKRAG*
</t>
  </si>
  <si>
    <t>C_550080</t>
  </si>
  <si>
    <t xml:space="preserve">MLLAIFPGMWLLRRAVTKDMDRAAQKAADAEANAGKPKEEEVEAEPTSKAMKIFNSMKKAATRGLNVDIHEHVEHDQTIHDMHAAAEVFSPETEQVYKYLQVFSAXXXXXXXXXXXXXXXXXXXXXXXXXXXXXXXXXHIDTSGWAGHACCRLMTPSRGFSAELGTSFTVSLASVYGLPISTTQCITGAEMGVGLVEDLRSGVNWKLFAKQVVAWIFTLIVSGFLCAAIFAYGAYSPSLTMSKDIAKYKKGMTNVTVTLYAQLTKENIAVNKTFGPAYFDKYLNATIASQTKALTAMLNTKNIGYVDPPMLIAQMNAAITTYQNNSALTTGFNSSSRAYVPAGQPYAATTIQVQPWPTAAPAGGR*
</t>
  </si>
  <si>
    <t>C_550081</t>
  </si>
  <si>
    <t xml:space="preserve">MAAGIGANDVANAFGTSVGAKTITLKQACLIASVFEFAGAIGLGGEVTKTIAGSIARPTAFQDLPEMFAYGMMCALISASTWVFTATYFSLAVSTTHSVIGAVMGFALVWGGSGAVVWNDHMDAFPYSKGLVPVICSWFVSPLMSGIASAIIFWLNRVCILRRENSTNLAIYMYPLLVGVTVFINVFFVIYKGAKNVAHWDSNKAAWVAACITAGCMLLAIFPGMWLLRRAVTKDMDRAAQKAADAEANAGKPKEEEVEAEPTSKAMKIFNSMKKAATRGLNVDIHEHVEHDQTIHDMHAAAEVFSPETEQVYKYLQVFSACAVSFAHGANDVANAVGPFSGIWYVYRFWTITSNGDTPIWVMAMGGAGIVVGLATYGYNIMMTLGVGLAKMTPSRGFSAELGTSFTVSLASVYGLPISTTQCITGAEMGVGLVEDLRSGVNWKLFAKQVVAWIFTLIVSGFLCAAIFAYGAYSPSLTMSKDIAKYKKGMTNVTVTLYAQLTKENIAVNKTFGPAYFDKYLNATIASQTKALTAMLNTKNIGYVDPPMLIAQMNAAITTYQNNSALTTGFNSSSRAYVPAGQPYAATTIQVQPWPTAAPAGGR*
</t>
  </si>
  <si>
    <t>C_550082</t>
  </si>
  <si>
    <t xml:space="preserve">MLG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FGPAYFDKYLNATIASQTKALTAMLNTKNIGYVDPPMLIAQMNAAITTYQNNSALTTGFNSSSRAYVPAGQPYAATTIQVQPWPTAAPAGGR*
</t>
  </si>
  <si>
    <t>C_550083</t>
  </si>
  <si>
    <t xml:space="preserve">MPPEYWTDYMWLVIVGFIVSFIMAAGIGANDVANAFGTSVGAKTITLKQACLIASVFEFAGAIGLGGEVTKTIAGSIARPAAFQDLPEMFAYGMMCALIAASTWVFVATYFCLAVSTTHSVIGAVMGFALVWGGSGAVVWNDHMDAFPYSKGLVPVICSWFVSPIMSGITAAILFSLNRVCILRRENSTQLAIYFYPLLVGVTVFINVFFVIYKGAKNVAHWDSNKAAWVAACIMAGCMVLAIFPGMWLLRRAVTKDMDRAAQKAADAEANAGKPKEEEVEAEPTSKAMKIFNSMKKAATRGLNVDIHEHVEHDQTIHDMHAAAEVFSPETEQVYKYLQVFSACAVSFAHGANDVANAVGPFSGIWYVYRFWTISSSGDTPVWVMAMGGAGIVVGLATYGYNIMMTLGVGLAKMTPSRGFCAELATSFTVSIASVYGLPVSTTQIITGGEMGVGLVEDLRSGVNWKLFAKQVVAWVFTLIVSGFLCAAIFAYGAYSPSLTMSKDIAKYKKGMTNVTVTLYAQLTKENIAVNKTFGPAYFDKYLNATIASQTKALTAMLNTKNIGYVDPPMLIAQMNAAITTYQNNSALTTGFNSSSRAYVPAGQPYAATTIQVQPWPTAAPAGGR*
</t>
  </si>
  <si>
    <t>C_550084</t>
  </si>
  <si>
    <t xml:space="preserve">MAWGIGANDVANSFATSVGAKTITLRQACVIAGIFEFAGALGLGGEVARTIAGSIARPAAFQDMPEMFAYGMLCALISASTWLYIATYLSLAVSTTHSIIGAVLGFALVWGGSGAVVWNDRKKEFPYSTGLVPVVCSWFVSPITAGA*
</t>
  </si>
  <si>
    <t xml:space="preserve">MSGPIYPSTLRYKDRLDCGKDDAFTYNRLYTATQGSDVWARLTVDASVRQSSARSRGSFQEGQAMVRHSFKNSGFDSNTCPAVLTHSTFKAGLYSYGVPIEEQHPITARRFKQKQPLEFMTQIRPHTETTNQALRMLGTYVSDQPHADRLGMFIPAGCPGGKPAYHPDVTTGGFGLLPTLPRRGMGATLTDGRNLK*
</t>
  </si>
  <si>
    <t>C_550086</t>
  </si>
  <si>
    <t xml:space="preserve">MRAAKAASGKNKRAKLYRIKVISMGDNAAGKSCLIKRYCEEKFVSKYIPTIGVDYGVKPNKYNDYELRVNLWDLAGGPDYTEVRNEFYKEAQGCVLVYDVTNRASFEALEGWLEESRKYGAENMVVFVAATKTDQPVRKVFEKEGREWAQSKGFPFFEVSASSGSGVKALFTSLFARILATVPGMPEDLTALAVQQANSARGEDA*
</t>
  </si>
  <si>
    <t>C_550087</t>
  </si>
  <si>
    <t xml:space="preserve">MTAAEESRDLLVNVFAWTANVSTSVVTIFVIKALMSVYRFKYATTVSGLHFVCCAWAVWGLERAGIAEQADMPLRSSLLFACVGALSIGTANLSLLLNSVGFYQIAKLLMSPFVAAVEMLWLKKRFPPAVLACIVVVLAGVGIVTVSDVSVQLPGLVMAGLFIVSGGLQQILCGHMQATLKIQSHQLMSNTSFLQGMILMIVGPFVDKLASSKWIMEWEASVPGIEMLGLSCLLAVAVNASQYLVLGRFSATSFQVLGHAKTLLVLIGGWLLFDEEMNPRKVLGESAANAAKADAAKAAAVTAAATKQQEALARGSGTKAATPAQAVDGEKVALLAMIDRRSTGGGAQKLQDEEAPAAGAPLDLGRPAGRSGGGTAATSSPPGLTHPQPR*
</t>
  </si>
  <si>
    <t>C_550088</t>
  </si>
  <si>
    <t xml:space="preserve">MAIDKAPTNVRIWSDGVTEKGKQSIFSSLVAMLTLFIYCGWMHVLLALVILSFWYRWALVTVLLLYSTLLLPPKPVLWGPVCRSWIFQTWREYFKFSYVFDEVLDSKKKYIFAEFPHGVFPMGPLIGATECQIMFPGFDIFGLAANVVFTVPFWRHFVAWLGSVPATTRDFKRVLKQGSVAVIVGGIAEMYMQSPTKEQIMLKDRKGFVRVAVEEGVDGGIVPVYHFGNSQVLDFGPQAMASVSRRLRAALGFLYGVAYLPLPRRRNIYMVCGKPVPVTRTARDDPKFEEVVDATHAAVMAALQEAYDRHKTEYGWADRPLVIS*
</t>
  </si>
  <si>
    <t>C_550089</t>
  </si>
  <si>
    <t xml:space="preserve">MAAVPLVADELGSSSSGGSSSSGSSSGCELEVVWEDADFLAVNKPVGHHTAPIHRFAGGSVVNQVIGYLNRGRGGRRSSAQEEGAPQVLALLLRC*
</t>
  </si>
  <si>
    <t>C_550090</t>
  </si>
  <si>
    <t xml:space="preserve">MATNHVFFEPPKSLLSILEEDKDLSVPALTKLGCTLGPQSRTVEVLEDLLRAGMTVARFDFSWGSMEYHQETLDNLRIAMRNTKRLCCTMLDTMGPEIIVLNRDMSAIRQWGAANKIDYVCLSFTRNAADIGVVRAVLDSCGLEQTRVMDLPGRREDVPGPEEAAARLQPGRQARDGHPRGGHHDGRASPHPRRGHGRGQPGAGRRRRHPAGLGDLPRQVRGLHRQDRVRHLQAGRALLRQPVLLPLAHGVLWLLHAAPQPGQARGAGIECGARCGQDQRGADHRVHRDGPDGAVGGQVQARLPHPHGGDERSRGQGAQQRPLLAQRLGRQPGRGRRGRGGGFQPGKAPQGGVPRHQVRRAQVDAAGRGAGAAVHAVPRRAAHHGGPRLQPAGRCHPGLRHRLRQAGGHGALRRQGGCEPVPAHRLQRRDGGGGRGQAHHRGRPRHPGQRHDLQPPPVRHRLHGDPQQAERLKQLRQCCSNGGNGCSSSSTG*
</t>
  </si>
  <si>
    <t>C_550091</t>
  </si>
  <si>
    <t xml:space="preserve">MCPPNPSLPESPDPPRGDHGSPSPVPPPSPPSAPSSPPVPPIPPAYSPHPYVNRGSTSRAPSSSPPTSSAPTSYAPTGLLTPPAEPPAAALPAPPLRPHLPSSSYSPSASAVCAPLQPCCKP
</t>
  </si>
  <si>
    <t>C_550092</t>
  </si>
  <si>
    <t xml:space="preserve">MPTLWLRLPAAAPAPPPVTKADPNLPPAELLHSSFAKAASQRKHLRAARAASDAAAAAVAAAASEGVVLLINAVVLDTQAGAYLPGIQRVALRDGVIAAIGPMPGQEQALASQQSQQSQQEAEESQVAEVQLVEEAAAAPAAPPPPAVTAKEAEVEAEVEVEGGVVATQQAEMEVAANLLAGLKTLPSDPRGPLTGAPAVIVDCAGAVLMPGMCDAHVHVTAVTADLAALQSHSEAYVAARAGAILGGMLARGFTTVRDAGGADFGLAQAVEEGVVLGPKILFTGHALSQTGGHGDFRGRGEDACACGAALRGIGRVCDGIPEVRKAARDELRRGAHCIKIMASGGVASPTDRLTNTQFSESELKAIVEEAEAAGTYVCAHAYTPAAILRAVRCGVRSVEHGNYLDPHTATEMTFRGAYLVPTLVTYQELARGGEAAGMPKELVAKVGNALEAGLRSLAVARDHGVVMCFGSDLLGDLHPAQADELCLRARVLPAVEVVKSATVHCAELFNATLTLGRVRPGFSADLLLLAPGVDPLADVAALAAPGGTGVAAVWREGLLAKAPYAPGRLPALQQGAHGELLALGDWWEHNERLFAAA*
</t>
  </si>
  <si>
    <t>C_5600001</t>
  </si>
  <si>
    <t xml:space="preserve">MGVLSKIARMPVSMFGRAAAASAYALGKVLYHLEFAGLPQLYVVDRLLARVAAVVDRRLSPAQFDASPHARPVGLSIDLMQLPPAVHPAATPLRFLVRGAADRVLNKPLTPAGKPFARLLKAMTALPAVTLVAPPEPGAWAADRFAAAVALLPAGWAAAARGAQLARGPAAALPLPVADV
</t>
  </si>
  <si>
    <t>C_5600002</t>
  </si>
  <si>
    <t xml:space="preserve">MVFGDTHGHFPDVAYIVDQLGLPGPARVFVFNGDYVDRGSWGVELVALLVGLKLAAPKHVYLLRGNHESSTCTRYYGYSSEIKAKYGKQAREVYAASKKLFSVLPLAALIAANTLIMHGGLFRRPPEPKRGAKRRKANHPTRAGGALPGGGPPLGCLADLRRAGKGGMDPDGCGSSLLATDVLWSDPVAEPGLRENEARGVGLIFGPDVTEAFLAANGLKLIIRSHEGPDARDKRDDLPQVLRGYSYDHNTPAGRLVTVFSAPDYPQFQAEVDDSDEDEDEEGEGEEGKEGKEKEAAEGVAAAAVKPEAAPAAAAPAGTAPAGGDAGAAAAAAAGAAGAAADTSAAAAAAEPASGGRYNNLAAVAVLSAPDWAQPEMRTFEAVRPRPKADPYYDFAVYCDSDAEAPEGDAGSEAGSEAASHVSTADGMDVDVEGDEAEGPPPAVEEQEVAAAAGLGPAAAGGGGPAPGGPGCVSPVPAAGAAVPGQAGGAGAGAGVASPEYVAGTLSAAAASSAAAAAAAAAAAAAALEAVAAPDMAAAAGHGCGPAAASGEADPERSGSGGSGGGGCSSNSAEVASVPVAPPHPHQQQHGGCGGLQDGGVTEPVEMQMGTVPAAAAPAGL*
</t>
  </si>
  <si>
    <t>C_5610001</t>
  </si>
  <si>
    <t>C_5610002</t>
  </si>
  <si>
    <t xml:space="preserve">SHGARHTAVTASTRPHGSRSSVSATCVPNTPPLPPARR
</t>
  </si>
  <si>
    <t>C_5610003</t>
  </si>
  <si>
    <t xml:space="preserve">MTPGQEKAAFEYRSHVHYNTGHPVWNEEINFTRVPIGTKVHIQVRRPGAVDLAVMDKDHLTAHDPVFNSKALRAAVHTQHNMLYADNGKQKRRGVLRGGGDLVALLRGGVRNGARRYYTYCINADGSLCFSETGAKFFSDFMSKHAMHADMADCVVYAGEFTLVPPGLMPPELQQSVPAAAEAAEAAAGAAGAGAAAAAEAPAASTPAGRIDPTEAAADAALATAAAAACSGQQAEGWTLVFDNNSGEAASPPGRFQLPYLAALLRFNFPGLRVEVVDSLACKHVLAALHRRVPSRCPP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LPAPCDTYLVWAVYLCCLRTLVPPQPPQPDPAASAAAHDASGGASTQGGACSMQTGTEASYCGGDRMMSIDLDGGSHHHNNGTTHHGGPTAAAAGGQGQGQPACSAAGAGSAQAANGHHSYARTAHEGTAGGAPAAEPAYEYQWVAVKGDVATSFG*
</t>
  </si>
  <si>
    <t>C_5610004</t>
  </si>
  <si>
    <t xml:space="preserve">MPIMSTPTPQDEMQRLRDKSRALMEEKDAEADALRAQLRQARQQAAAGGGGAGPLPSVASTSSLGGGASGRPPGSSTSLSGAAPAAAEAAEAAAAPAGVAAAGAGGGGGGGGDVGVLRQQIAALQQDLQEYK*
</t>
  </si>
  <si>
    <t>C_5620001</t>
  </si>
  <si>
    <t xml:space="preserve">MADVEAASSGAGAARSGTGVVTDLPEPGVAAGELTDGTLLRELYIALRVPDALRDLLRGNVQQLRPNVLDACNARAKARAALDLEAQSAGRPRTSAELALTVYWDMTGRACLFWIDMTGTDGVFNPVLLVLYVPGPVMQSKYPVLVRAARNMQRRLMEAQTLKKVPRGRLKECGGETHMAGYRHVQTNKASRVTMYAHTSRSHEARVVIGAFGLCIAMLLLAMWDYLVTSAKETVAGTPAILATGAPWGLVPVGLDYFTHPHLDPDDATPTVVFLALWKSATGRRVSCQASRVGRAGGVEKGPGGMFLWPGGGRMQMPAREHCPDQSRCLTIWAWARWRAYG
</t>
  </si>
  <si>
    <t>C_5620002</t>
  </si>
  <si>
    <t xml:space="preserve">MPSLGRGAGAVLQEVADKCTKEKEEEKQAASILGKAALAAKAIDAGSQLLGLGDDRIVKMRANAICDQDPNKLYMVANKHKDNQPSGKDTKEQWQRHRSEVKSLTNLSARIYHLYLVDGDGQELIIKLGPGDTVYMCGDVLKLVYHWAEAQDGRLVIIRASNGSIDDVAARAWALPWLEDSFSWEPLELLPHAGELVEVDRAMKALKDWKPPPAPPGSIPMHLRPAALQAMIVAIQEGLCPKEAAAVFVTEVVR*
</t>
  </si>
  <si>
    <t>C_5620003</t>
  </si>
  <si>
    <t xml:space="preserve">MPLPRCHRLPVPYHSHVSPPHSFSRPRGTFFSRSGPLHTRPPFPPLASPHSMVVQPPQCPPPRLLPWSMKPAAHPP
</t>
  </si>
  <si>
    <t>C_5630001</t>
  </si>
  <si>
    <t xml:space="preserve">MLLHPSTPHTDQPRTTPAPRTHIRYTHTLPPSLLALARTCQLRPAAAWRRLRRRQLPPCLPAPPRPCSSSPCPASPGSPPPPPPLQLPPAAPGRPPPLPPACAPAARRRRRRRRRR
</t>
  </si>
  <si>
    <t>C_5630002</t>
  </si>
  <si>
    <t xml:space="preserve">MQDKSGKYMVVGPLSTLSNWVAEFQRFAPDLPVLLYHGSQAEREQMRKEHMATNGSKQMPIIVTSYEIVMADRRHLERHVWKLVVVDEEEMARETRGRSLNNLIMQLRKVCNHPDLITGAASDNQMYPPADELAAACGKLALLERLLTRLRAGGHRVLIFSQVSRWVGWVRR*
</t>
  </si>
  <si>
    <t>C_5630003</t>
  </si>
  <si>
    <t xml:space="preserve">MCVWAAQDPFPAWHRRGLPLFPGAEKLVRTDAYLDGTDGFFVAVFQRRHGGGAGGGAGGQQERMQEGEEEDGQGQQVAVAAGAGAGVSQGKQGKGKKSKGGAGQAGKVAAGGGGGGAKQQQGGAGTGKGKAQAGKKKA*
</t>
  </si>
  <si>
    <t>C_5640001</t>
  </si>
  <si>
    <t xml:space="preserve">MGGLGVLAALLGSLLRPGAVDVYQLRPASCRTATLALAGNAASQLAAREHGLLPLLGGLLVGLAAARRAAAGPGGAADVVLDDDAPLAVAALEAVTAAAQGSPGTQDALVALGLLQPLAELFRDPRLDQAVRLAAAAALTAAADGGNAAAQNGIVALDVVPATTAWLEGLCGSVSSVGGAAVGRQPPGGAAAGGAAASGPVARALTALLAALVRGNASAGARGVLVSAGALPPLLHILQSPPPAATASALSGTPPHPPPVARQAARLPSWKAAASIKSSGEQQQQQQPESAAALAASVLALLAEGDTDIQNELVSQGALAAAADIVRDGAAAAAAASTAASTAAPAALALLIAILKGNTFAKNSARGAGLPAVLVAAVRHCGLAARRAAASGGGGGAAAAIAAAAAAALAELAAGNHANQEAVAVQGGLEVAVELVRETVTALPLPQPLLDAHGAAAGVATTVAGAQAAVEQCRLLRALFGLLEAAVELNGGNKDFVRELGGVSLLGDFLRAASEFVTVPPALPSSLEHGGVGVNGAGTGVAGGGGGFGVGAIAGVEEEDGEPGMGAACEASRQRRSQREAAQREAVDAALAFRSALLPALAGCCGAVAALVRESDANLARLEEQPGLGLALFKLLAASDAPTSAAAAEALEWLAVRTPGALPGPPTREFFELDLCDMLVLAMYVPYAPPPISVAAAATAASRPPPPPPGAPWHAEVTAVMPMGGVTAGGVRDAAAVASGVADAADWLEQQQQAVSSTSSSTSSASAAAKGAVLRSAPAAKPHPGQSTLPALEAPPLEALAADPASGLAVSRQLSGHSRSGGPGSQTWARIRRLVRASLLPLAQQLANAEACRAQLEAAAVTPAAAPAPAPQPPARPASGSAIGAGMAPLAHVQATGQGAFATAPAAAVAAAAAAAAAAAAAGAGPSGVASSSSAPLPLPLAPLHSAALESAASVTGHRLPISTSAMEQLGGTPQHRSSGGGSSGGAWPQTVTGGSGPSSAAAAAPPAANAALLYGMPPPPPAAPPPPAPPPPVSPPAVLPSVAAPPPVPYGSATSSPSAALLQQQQLQQQTQAGPDSAALRRFAAAAAAGMAAGYRGSGGGALPQDANEGLAAAAAAAAGVSAGGSSVMSDDDELAMIRQEVALLANTTSGLVASGAAGGGSGGGGGSVRGGSVSLMGGPSPASSPARWGVGRR*
</t>
  </si>
  <si>
    <t>C_5640002</t>
  </si>
  <si>
    <t xml:space="preserve">MPPVHVRPGPRSGGRWRGAAQRLFLVGRLPLDFTTSAACLYGSHDAAAYCDYCAPSAAIKALLRLMSATAAAQPAFSGGSGGGGGGSTAAVCRRFAAAGGLYGVLQLLHHEAMGVHHSKLAAALLTLTDLVLLHDPGAQVRTGVVR*
</t>
  </si>
  <si>
    <t>C_5650001</t>
  </si>
  <si>
    <t xml:space="preserve">MFADYRVPVVLRTMGVLRYSQQLEDKIQRREQIPAGSEEEVEIRACTVVAVEQLREAIAAKFLGTAGAQLPHAIQLDWWLWELGERERKNHPPHHRTLTVYY*
</t>
  </si>
  <si>
    <t>C_5660001</t>
  </si>
  <si>
    <t xml:space="preserve">MSAPGEAEASTGTVPEESREKDCAWCKIMQNKVCRPQYDVFDACMEREGEGGDAKCMELFESLRACMAQKPSLFTMLRAQLTGPPPPPPPPADTRQ*
</t>
  </si>
  <si>
    <t>C_5660002</t>
  </si>
  <si>
    <t xml:space="preserve">MAAAAAVLRRLTPRLVIPRLTTIMPQLPNAATAPAAAAPAAAPPPPGQQAAAAAPPQRGPRATALQAAVAAAMMEEQQRERQRRGASRSPSPRTAARGYSAAAAAAAAPPPPYRSPLLASPFAAAATSGAAGTSAAADAAGLGGGQKQQQQQQQQQQQQQQQQQQQQHLRAPAGIHEGGGGGGGGGGGVVSSSSSGGSSTWQLPPSAFATPRAGSAASSSTPGTPQHQLQPQPQQQQHQQQQQHSGVPLLPSQTQQYLQHHHQHQHGQQQQQMQQQQQLQLPQGPGDAGCSAAAAAATAGGGGGGGRAGGSHMWGGGGGGSSSSSRSSCYSFLASYLVDWLLAAGVFAIAMTVPLKAIPVINRHAAPGDPALSYPYRHDTVPTAALAALVVAAPAAVFAAAAAWEWSLALLHHGLLSLAEALSLFLLFKQSINIVGVYRPDWYAGLASGDAAAPSDGRRAYPSGHAGLSAAAAALTAAFLVGQWRLVAEGGGGGGGRKPALFARALLCVVLPAGAAAFVGASRVADYRHASADVNAGAGLGLLCGLGCYLLNFHR*
</t>
  </si>
  <si>
    <t>C_5670001</t>
  </si>
  <si>
    <t xml:space="preserve">GRQSPPARRTQPTALCRRHPVQPPRPWHPRAAGYLLVAGCRAVGGDLARLLVGAGRDRVQPRVRQLGRELGALHLLQLLECRLCPGSVVRPSHSPGRAPRRPAPAARAPARWRGRRLRRPPWRPRRRQQPSWRPPVPPAR
</t>
  </si>
  <si>
    <t>C_5670002</t>
  </si>
  <si>
    <t xml:space="preserve">MLIAAHHDDECSGHAGPERTAEALKRVYSWRGLDADVARYVAQCSHCQRNKASTAKPRGLLQPLPIAKRVWGSVTMDLITHLPTTPAGYDSTAVFVDRLSKMTHFAPTHATVDAEGMAHLYVQNVFRHHGLPDEVISDRGPQFAGKFWAELQRLLKTSVKLSTAYHPQTDGQTERMNRLLEETLRHYINPAQDDWDDHLALVEFAINNAMNKSTRASPFSLNSPYAPRTPGTIGVAQSKVPLAASFAAEMQARLQRATMCLERARTRQKQAYDSHRQDASFAVGQSVLLSTKNIALKTPGVKKLLPKFIGPFPIEAKIGELAYKLTLPPGYRIHPVFHVSLLKPYHCKGNYQPPPPAFLDDDGNAYWTVHDVIEHRDRRVGRKPVRDFLVKWEGFGPEHNSWEPEANLR
</t>
  </si>
  <si>
    <t>C_5670003</t>
  </si>
  <si>
    <t xml:space="preserve">MQTANVDLLAKGFIEPCHSPFGAAVLFVKKKDPDSPTGHKLRMVIDYRELNKITVKHRYPLPNIQDIFDKLAGSAVYSTLDMKACYHQFRIDPKEIPPTAFITPFGQYAWRVCPMGLCNSPSHVMAAVNTILSKAGLGEYTMAYLDDVIIYSKSAEDHAKHLDAVLTALGQAHLRVKLSKCVFNRPELPFLGHIVGRSGLRMDPKKVQVVQDWIAPTDLKQLRRFLGLANYFRRFIQGYASLVAPLTALTGSKTPWQWCDACQDAFEAVKKALISAPVLALPDLNKPYEVISDASLYGTGAVLMQEGRPLAYLSHRFTPAERNYTTTDQEALGVINAL
</t>
  </si>
  <si>
    <t>C_5670004</t>
  </si>
  <si>
    <t xml:space="preserve">MEADLHGGAAGTELALALPVDPPAPAPDPNLALILARIAELEAQVAAKTAADAVVAATAGAAGAGPSNAPVLALPAPAAAAPSPGGTDRSLAEAVAREWPSLKSAQQRALYLSLADWAGCMYSYSNQKLKEMECAELPPQLAHSWLYPIAAGAYEQARQIATDRAAARNQQVTDGTGAGPSSGVGTPQRAGAMGEVAEPGAGGTVPSAEYAVPEGFDARDMENVNIPKFSGTVGGNIQSAKTWFEVLMRYLALRGRNPIAHFLFYLSGIVLEKRAENSLG*
</t>
  </si>
  <si>
    <t>C_5680001</t>
  </si>
  <si>
    <t xml:space="preserve">MVCIKYEVAEGAQGKGAEAAFTLAPCQSPVPWIFRYTSATGTGTQGATTPLSLDVNTTCVEVSPKNLKPDTVYAVRLPVGSRYFGLSGPLQSEAVAPFRSLRPFRFYFQQSSWQNVWAGTKYRRFDLGLLHGLGSAVTPAALAGRISLCARGPGGACSPVPFSLSLVDKGLARLSVDSLKPGTQHTGKGILVKLVKLNC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IFGAPAASVAVPIELRTIGSGADWQQLALSLAGAKVRVVSFCCSLGGISDAKLLVRSGLSLNVVQLGDTFRAWLLDSSEGGAAVSGATVYIHVLPKNGRSSVIHTRPDAVMLGTCVTGADGVCTITKNSDSVSAEGR*
</t>
  </si>
  <si>
    <t>C_5690001</t>
  </si>
  <si>
    <t xml:space="preserve">MACAALYWSTGEGPWGLGTAALTKLNTLTRNSPGERAELIALPAFAALTKLVLDQVHDMNNIQLSNSLWALSQLGCRLPAPDLDAYWAACLDAAELFHPRDIATLLAAAAALRAAPPQRLLDVMGFRARAFLSSGEFEARGISTLLHSCVVLGYINPLLGWAAAEAAAAPGVMGSMAPQGFLASRLAGSSRRHAFSPLALDAFKRSWMASMTDTAARGTGGRSNKTPVKHVADIIHKLKATGWARPVRAASLCGAHFPS*
</t>
  </si>
  <si>
    <t>C_560001</t>
  </si>
  <si>
    <t xml:space="preserve">MMLAAAGVTLRVPLLPHAPITSGQQVTHPVCSGRDAGGEAGSEKQEGRLEEAGGEQSGEVGQQDADVVEVCVEAPPQVVVQTREELRRLVEEGCRRSSNISGSAVGGLRPPLLLKTRCTDAAGGSGHGVAVVRSWAELEEQAAALQPPAPTPTPTPSGSSPVQAAAPGAAAGAVPGAVAPVLAPAAEAAAFEPLVVQQYVPHTQALYKVYVLGRHVRVERRATLTAGQVAAAQGELAAALQDCRRDEDTAAAAAGGSHGMPSVIHRISTTPLARATTGAKASAASGGADACAPVVDEAVDEAVMAAVARALSGQLNLTMFNFDIILPVDQSSASGADVAEAGDAGASEAGGRAAKRQRHAQEQEPQQGRTPRRLRLCVVDVNYFPGYDKLEGWEEMLVEHLRAAADRAVAARRAAACAAVG*
</t>
  </si>
  <si>
    <t>C_560002</t>
  </si>
  <si>
    <t xml:space="preserve">MQNVLSNSLTDIVQKAGDLSIASPREPVNAVTMRDRSHGGVNEEEAVEAAERELRRTQSPQFRQNRHPFLIGVAGGTASGKTTVCDRIMQRLHDQCVVMLSQDSFYRTLTPTEMALAKENNYNFDHPDALDRKGMMECLQKLKEGRSVEVPVYDFALHARVEETRRMDPADVVIVEGILVLAMEEVRDQLNMKIYVDTDDDVRLARRIQRDVASRGRDVASVIEQYTKFVKPAFDTFIGPSRRHADIIVPWQSSENVVAIDLITEHIRLKLRQHDLIRIYSNLEVMPSNFQMRGMHTILRDRDTSPNDFVFYADRINRLLVEAGLGHLPFREKTVMTPTGHKYTGVEFARGLCGVSVIRSGEAMEAALRECCQGIKIGKILVHRHGKSEDIVYEKLPADISRRYVLLLDPVLGTGNTACKAIQVLLDKGVQESKILFLCIIAAPPGIHRVCQTYPQVKVITSEIDTGVDENWCVVPGVGEFGDRYYC*
</t>
  </si>
  <si>
    <t>C_560003</t>
  </si>
  <si>
    <t xml:space="preserve">MGKGVGRFGRGSTTSSSKPRAASSLGTDGDDFSWQEFFNSDLPKKLGGLLALLLLSRVGVYIRLPGVDVDAFAESLTNSGLLGYIDTLSGGSISKVGLFSLGIIPYINASIVLQLFSAAFPGLKKMQRDEGAQGRAKFQYYQKLMAFAFAIVQAVGQLFYIRPFVDDFSPAWVAGSSTALVAGAMALVYIADTISELKLGNGTSVLIFANIASALPASVGQLVAQNESDDPTNVAVFFVAFALTTLGIIYVQEAERRIPVNYSNRLSSGNLARQSYLPFKVNATGVMPLIFASSILALPTALARYTDSAALDEFSQSVGPGGALYVPFNVALIVFFNYYYTFLQLEPKDLAEQLKKTGAAIPAIRPGKQTAEYVTRTLTRMSLLGSVFLGALSAAPAAVEAITHLTAFRGFAGTSVLIMVGVATDTARRIRAEQAMAKYQDVDKLYDNMKM*
</t>
  </si>
  <si>
    <t>C_560004</t>
  </si>
  <si>
    <t xml:space="preserve">MFMAGAAAGIEAAAAAAHDAIIAGHIAAACAAWGRLHAPAIAGIVATLAPAADAAAAAIAAAGSQNGGNMPMPINGGNMPIPGMHIGIGGIIPIGRGGYVQPAIASGAAAPAAIAVDAAAGFFAAGAEAQASAAERFLLLTATAVMADMFEGQLWQRRRECIA*
</t>
  </si>
  <si>
    <t>C_560005</t>
  </si>
  <si>
    <t xml:space="preserve">MSAAASTAAEHALRRFGLVGRTCLVTGATRGIGKAIVEELGKLGAKIFVCARSADDLATQLEGWRAAGLDVQDYGFLMRTNLESAYHLCQVCQPLLAASGDGVIIFNSSVAGGPTAMRSGTIYGMTKAAMNQLTKNLACEWAGSGIRVNSVAPWYTATDLALQVLKDETIKEQDALTGGVTGEEERRRLLAGATPGCELDGPQVEDENEMEAKGERVSGEDLPHHPPPPPFEALQHGYGCGAQQSQPIRDETGDVRGWASEVREAAAQDSGDVRGGGGGGGGGGGGDEAAGSHHLLSVAEERLMQMQGRGGPDSPAADSGGGAGDTSAAAAVSS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KRAAEHAAATVPERLGAAADAAADAAVDAAATVAAKAAYAGMAAAGAAYSAAAAGADVVSRVASDATAAASEMAAAAALHAEEAVAVTEERVLEGAERARQEMRRAAHGGVAGGAREGVEGEEGVAVSPSGGASSSQGRAARGFFNVGRGGGGGSGSESEGDRSEGGYRSGGDV*
</t>
  </si>
  <si>
    <t>C_560006</t>
  </si>
  <si>
    <t xml:space="preserve">MMLIASSRAPCASVRRASATTSSSSGARRLLAAPVGARRSVLPLAALGREDSLADKAADAAARARDAAADTAADVADAAKSAQRKAAHAASDTADAASRTAESAYDAVADAARAAGDAVERTAEKAYDTVTGAGKDARRSGERAAGDVSDAARSAASNIADSATDAARGARGAARDAGDATGKLARDAGNAAAERAQDVKDAADKARREL*
</t>
  </si>
  <si>
    <t>C_560007</t>
  </si>
  <si>
    <t xml:space="preserve">MTKKRRNRGRAKHGRGHVNRVRCESSGAMVPKDKAIKRYIVRNIVDASALRDMQEACVVDNYALPKIYRKVYYSISAAIHSRVVRVRNAKERRNREPPRRFPNRDQQQQKKD*
</t>
  </si>
  <si>
    <t>C_560008</t>
  </si>
  <si>
    <t xml:space="preserve">MSDDSEEFRSGSEDEEMSDYGASDADMDVEDDDDDYGFAGAEEVSTVPKVPYKVLPKEDLNKQREKALREVMDVLGIDEDTAMRVLRKYKWDSSRVQEEWFSKYDQVRESLGLVDEPGPSGRAACEAEERCFICFDSFPVRDMRSAACRHYFCKDCWRGYITQALSSGPACLDLRCPSTECKQKACVPCALVMELASGEEQSKYSTYMVRSFVEDNSSMCWCTGKNCENAIQCLVDRGPDEAMDVICSCSATFCFNCKEEAHRPVSCKTVKTWLTKNSAESENMNWILANTKPCPKCSRPIEKNQGCMHMTCSQCRFEFCWLCQGDWKEHGERTGGFYACNRFETAKKKGEYDDESRRRENAKASLERYMHYFERFDAHSKAREKARLDASKVSKDWLEQLADITKTPTSQLKFINEAWNQIVECRRMLKWTYAYGYYAFEDADRNSEVARHKGFFEFLQGDAERSLERLHEAAEKDLGAHVTKARNQADGGFDADAFQTFRKNLIGLTDVTAGFFDKLVKQLEKGFSSMEADYAGQVDDGAGPSGVNEGGEQAAGAAGGPAATGTTGHKGRRSKKARGVDEDVVLLGEQGFWTCNKCTYNNQDLTARRCEVCNEARAGPGGGAGNRR*
</t>
  </si>
  <si>
    <t>C_560009</t>
  </si>
  <si>
    <t xml:space="preserve">MPAAADAVGHDYVDAADDEHEADAILRGAAAAAAPAGPGEDPPAAAAGSAARPGNSPPGSAKQGKARTRVLEELLSREEDARRQLVQELQRMRAFVWRWTALCAVLTVGGALMTLVGWLAATVVQLNAQMQVLQQGLQSVSDAQAQTAARLASTSQQVGV*
</t>
  </si>
  <si>
    <t>C_560010</t>
  </si>
  <si>
    <t xml:space="preserve">MQLQKHDHAIQELQSDMRAATLERALELTGKHNRALSELEERVGFAEERGKDTRGRLERLEDGERSLQETAGRLSSDQRGLGAQLRELSEQVVLLSSSAARTVASDSSATSHANHALHTELASLRAQVDQLAPALAVATAASAEARAVSSRLDAVQQQHAAGGSIVLEQQVVQLQAQVQLLQLPVATLTQQCAELSSKLAGLSEWQHQAQAELARLAAAPARTSDAPNGEGLSGGAGRSSLGGTGTPLGGLGSYTPQQPGDLRAEVEALRALLGDLKKDMATEGGSIRREWQRAFSDMQSRYGEQANELRAREQNIAKLREAALVEEAERRAQASYEDKYLKRLTKLETGMEYMTVSS*
</t>
  </si>
  <si>
    <t>C_560011</t>
  </si>
  <si>
    <t xml:space="preserve">MAGSSSAAAPPSVPLEGGRRRGDAGSQQKQQQQKQMPQTQERQRQQQQQQQQQQQQQQQQQQQQQQQQQQQQLLLLLPQTQAQERDQEQGSQHHRPSRFGTSYAAGTSSPTSPAAGVPQARTVAEEPKGPVSVSALWDWKAARSALRIASPRLT*
</t>
  </si>
  <si>
    <t>C_560012</t>
  </si>
  <si>
    <t xml:space="preserve">MQLMQHQQQYIQQLHQRQQLQQLQRQQHQEALMQGLSTSAFGAARRGARAAAANRASCAGSVASGGAAAGGTVAMARAGGVAAAVSAAHAGASARDIDVSVGGSVARRQSTCIGVGAAAYQHQQQAAAGAVASGMFGSRALHHSGVGGLPAGSLYATAAASIGGGGGGGGRRTRSVENLMLVSNGSDDFCSMESTAAAASARSKPLPPPQPGSHTVHFPMSRAAAAGAGGASADAPAASSRAAAWIPVGALSPTSGTAREALSMNGAGPASPRSSRGKNFLARSLARLTSLAKMGGGASGSTGPGAISGMGDGGTSSSNQQQRSGLHRSPALSDGQVMLSNELLSVMAGVTSVDQAKEASRTFGGNSVGAAAAAGAAAGTGLKVVAAAAAAAAGMALEPAHRHVSVSWNHLTRAASGPLGAATLEVPQQPPPELWTFTPPAAKNSGSSGNMPMSSPRTAASGLCDDALGVGSATGGLAGAPVAGRFMSSSNVINRSAFHTCGDVVILEAAAAAAGGEEDAAAVADLVADVSIRGGIHGSVGASPRAGASAGLSGSFGSALHGHAGSSAVLMPPVIASSAGILTTTASCNSNQHVMLQHQSGHSALGALSTTAAGLGRLERSSAATLMQQQDLQQHQQQAADGANSRSCSPQKDGRDAETQLLAGHSGSWRNSCRAGGGGGGGGMGEATGGQDSGAQQTGGTMRSFASTPEAVDHGSGGGGGGGGGTLAVSSYASAGAGAGAAAAAASGLLSAEMLTAGAAAGNGRGGGKMAGMLVVTSFSVDTAAGGGGAADATAAVGSVLGGGAGGLGTEGGSWYELTVSAVPHPTSPGEFLIMVVQHDVSARVWAERQLARVVEAEHALLEVRV*
</t>
  </si>
  <si>
    <t>C_560013</t>
  </si>
  <si>
    <t xml:space="preserve">MAALSQNDLFTRLDALLDAFGVYKVETIGDCYMVAGGLMKVDEETGAVTVRSDDVDPLHAYRTVQFAKALLQAAGAVRLPTTGEPVRLRVGIHSGSAMSGVVGTRMPRFCLFGDTVNTASRMESTGEAGAIHVSKAVFDLVPGEEWEPTGGVQAKGKGQLETYLLRPAMEDHGDAEATVPKL*
</t>
  </si>
  <si>
    <t>C_560014</t>
  </si>
  <si>
    <t xml:space="preserve">MDLRDGRWPAAAIRAVAIAAAADDTAASSSGSPSTLLRLGPPPNAR*
</t>
  </si>
  <si>
    <t>C_560015</t>
  </si>
  <si>
    <t xml:space="preserve">MSSADGEAAGPGSGGCEDFAELLLGEVTGPEGMDGGSVQMLIEMAKSGDIDTVADTLSYLVEAGAPDKAAACLRRLMAGSKPADGAAAAAPAAGAIASAAPAPAPAASKPAPLNYSIAAKVVNRLVELGSLTEAQELLKFMLVARETDSPAAPPSGGAAAAAAQQGKMLDCYDVSRVLGAMVPEDAADSAGRILFALYSSDSDEDGAASQTLVPFILGTLLDHEQLDQAVELGKQLMYTTLEEIDAGQGEYDYSVLGWCMAQMVWYGRADWAAKLSVALEKEDDIDWFNPQEMMGSVASWGDQNYSATIVNFMRDLKIKEGGGAPGAEAGPGGGRGGGRGRGEYGGRGEYGGRGAYGGRGEYGGRGEYGGRGEYGGRGEYGGRGEYGGRGDYGGRGDYGGRGGYGGRGDYGGGRGDYGGRGDYGGGYGGGYGGRGGGRYGGRY*
</t>
  </si>
  <si>
    <t>C_560016</t>
  </si>
  <si>
    <t xml:space="preserve">MPMLGSPGGTQAQVPTPTPSSPAGMRPQVQIPMPSSPAGKQPQAPHCWQPCLLPETAALARPGLLKLGFPVETRPLVLTPGSPAGTPPQVPRQGFPAGRRHPTLAPVRCLPGLAPPPTSTCCAAHVALRHMLPSAPRPRAAQALRRFPRPLRGEHRGWRAPPIGRPHHQLHRCFRCSHHRPPSPTLVRLALART
</t>
  </si>
  <si>
    <t>C_560017</t>
  </si>
  <si>
    <t xml:space="preserve">MQALNQRPSRATTKTMASGAYIGVKPAANVVGKKSPQGFWQVTTKQISAAKRSGAPKRKVTTMMPVSVPKVLCRPPGQRQSEWVDLWEAYTYQKVVFIKEAITEDVANNMIALTLYLDSLDQKRIYYWLNVPGGDVVPTLALYDTMQYVRSKTATVCYGLCLGMGGFLLTAGGEKGYRFAMPHSILMMHHPSGASRGQASEMHIESRELVRMRDYLSLLTSNATGQPYDRVIRELSRNKWMDPKQAIEYGMIDKVLTTPMPKMPSTGPSFKFERQNDELIGL*
</t>
  </si>
  <si>
    <t>C_560018</t>
  </si>
  <si>
    <t xml:space="preserve">MKIASIDILLDLATAKLAATVHTEEGLVKRYSFNCVEGEVLQATVDSEAYPTTVVAEAAELDKLLSSFSATVDEITLIVHPVSAAAAANGHKACEMRSYLDPLKAGQESALQTSLTLDTRSVFTSYCHNSEHPADATFNDFRTMSGMCTALGADVALRMETAGAPVVVEPHFRGLREGGETDFTAMLVLASVPETMLGPEHAAAMAQMAEQRAQEAGPAAGTGAGAGVGAGPPGSGIGAYGGGEDGMGEDGGGAAAAAYTGGHGEDDGDFEMAEQGGAYGAAQLAAAPQAAAAPADGKGGRRRLPGGAGASQLPAAAGPRGVYAAAAAAAGMQAPAQTESMEAAAGGGGGGVFTGVQGALGGARAQMPPPPAPYRPTPDPTGLQQHLQFMPGAGADAAATTTATTTRGGADDGTSGGSGGAWQQHQQHQHPADPRRGPASHQQQQQQQQQQQQQQQQQTTPGQQPEYFGFVRGELGEPSHTGGGAQSRDDSQDPENLPGMRSPYGPQGGGRSQPGDGQPPAPYPAHPQQPTHHPQQQQQQRQQQQQAGAGPMWTDGLSAGNTGGSGRGAGSAQGGQPPSNATAAAGQAVPHRSGISSPGAWGSGAGGVTPGGGEAVHGAGACGGDAGRSAGGMGSRGAGASSWGAGGGTGAGGVAAYGGTLQPGPGATAPEGHTWGTVAAVGGVGALPHGETSAEVGISGALQHRQHQPPHQPPRQAVIHAELFGDDDDEDDEEVPATPPEQQETRAWLLDRRPWVERLTVDVSPGPTGRGEVAAWASAFGRALPALAQEPASGAGNPGACAEAASNEPGDVEAPAGVRVLTIVGPGVRATECRPAPIPPASTITTTTTPADAAGTVILGAFALPSLEELILSDVPWAASLRPLVDLCPSGTVTTTTHTFDDGAPLDGGAAEAWEALGALLGKLPCLEVLDLSYTHAMTYLDPARGAAAAPWPALTALKHLSLAHDLSVQPPPPAPEWTWRPAAGATVSACGAASEVVGAGGAGPSSVGHARQAAQLPASYAAACNGTAAEQLAHLSLGSEESEDEVEELKDGPIAGAATQTLEPLLQQEFDSSLLTVDAAHAAVELLTWLPRCAALVTLDLRGCGLEAVPLAVVHLRQLQRLDLQDNPLVSLRLPGPLESLTWLRLSTDPCYDMLYNMTAAEVGEAVAVDEMMVAELPTPALEELEVDSTSDRALDAVAQAAAGLAALRRMVLANPHTGVTSSRVVQAALL*
</t>
  </si>
  <si>
    <t>C_560019</t>
  </si>
  <si>
    <t xml:space="preserve">MVAAAVRNLIRCDGRHVVQSPYGWVGLVRDSLAARQPLVRAAAANCVAALAGSGPGRDAIQKDPLIVSRTVQMMQNGLAAGGDNSDTQYAALALANMSLVAGLRQPLLRQGVLGAAAEVLRVAGRWFGPQQQPAAAGGGGGGNSAGSTGSHSGAAPGAPAAAAPLPEPAAAADLRYARGTDSSGVLATSPGGGMLGSSGHGNGGVNAVAHAAGRKAVQRAAVYTTTLLTCIAVDNSGRDQMQMAGIPRLAAELHERCAAAAGAPGGLGPDSLLGRRLALLAEATTTAELLEDLLEAGGGGSSGAGWDVLEDSYNGINARTSRSSTLGYGDRAAAALSRGVSFADAGAKVTRAAAALNALQRLVDPETARKEGGGGGALSSHQTLQRALSRKQSMAANALDTPLTAXXXXXXXXXXXXXXXXXXXXXXXXXXXXXXXXXXXXXXXXXXXXXXXXXXXXXXXXXXXXXXXXXXXXXXXXXXXXXXXXXXXXXXXXXDAI
</t>
  </si>
  <si>
    <t>C_560020</t>
  </si>
  <si>
    <t xml:space="preserve">MALDNVLFELRHSEPHLKHVEADDRSIPKIEPGTTVHHFDKAKFIHEIEGGCPLKHPNNVSDRSAPQVAGVQMQPNPRPALLAEVKAIGGHNAVVSELKSVTSEGGGAGLALNHVEAPADRSAPMTDGAHVGQWDKRAFLGEISSPGKPLKHVDQVSDRSGPQVELDVKIKRHPHDQLMSEVRSSSPQQLRHVEATADRSSPHVTHTAALRMQGSGGH*
</t>
  </si>
  <si>
    <t>C_560021</t>
  </si>
  <si>
    <t xml:space="preserve">MLGSQRLHTQPLRPKARRQRMPRLIRCRDAPNFNPQNTPDPIVMPNPKFSPVESVEVQLNALRNNDEPWLNHGIQTAYEFAADAGGMERSRYFGFSKDLYHLDHFLGMFGNMCGELINSQSHAVLESGELAEEPGSVAVRVEVVGPTGRQGRYDFKMVKKEFGRKAGSWMTKSLLKAEETA*
</t>
  </si>
  <si>
    <t>C_560022</t>
  </si>
  <si>
    <t xml:space="preserve">MNQVLATSRPSSEASDASVTDDAFSPQASSVLASASTTVSEASSDVTEEQIKYVRAHCDVCAASADDATVRRFIRATGGNLALSVKRLNATCAWRASVRPEQVVCRACVRDPRSHYMHLCGYAADGRPIIYSCLANPTNKVFEDNKAHMIQTFEWAIKCMPPGVEQWIWVCDFKGFGMADVNPKLAKLFLDISAEHYPERLGMFMIVDAPSLFGLLWKAIQSFVDPKTYKKIRFLPFDFKAGGGKGSLLKAEMEQHFDPVTTAWLLREMAENRDKAKVPLKPYNYYSLHQQVLSGELCSGGEHALCHHGHLALQLPTAHAHHQHQHHSAHQHAHKSGSSSGADAHAASVTADSSAAAAAAPSAPSPSPSDTNSTGSSHHCGGPYQPHVLAEEAGRLPHNYWGTPAFLHTLNARPELLLPQAIATGTV*
</t>
  </si>
  <si>
    <t>C_560023</t>
  </si>
  <si>
    <t xml:space="preserve">MKQLQQFQERWSGDMGGASGSSGLGSGGAATPGTGLGEHSGSFGDPELSRSSLSIWPRGNLTAVVLGGGESDSRRLFPLTQYRTLPAVPFGGAYRIIDLLMSNMLNSGINKIHILTAFNSYSLNRHLQRTYDMSGGVPYGGDGYIEVVANSMSPDSQNWVTGTAGCVRQFMSYFDSNSKNRFIEDIMILPGDHVYSADYTPIIAYHRSTGADLTIVCRPVSGEQACRLGVVKLDAQNRIKTFSEKPSASELPELAMSDDEMRPFMMPTEEALRQQARRRMQTTLASRGSGPLGRLSAGAAKGGARMGGGGGGRVVLDTMTSVDETETRPGTTGYVGSCGIYIFKRSVLSEALKRHFKMQDFGRQIIPELIREGVKVHAYRLPGYWADVGGSVGDFYAANMSLLSDPPSISFNAPINSPFFKFPLTIPASQMMHSRVSGALVSAGCIVNRSDIRNSVIGSRSIIGPNVTIEDSVVFGASHYDHEKPLPRPLGPTFPPMGIGEGSIVRNAILDLNVRVGKNVQLVNKEGVYESADRGVQGMYVRDGIIVLAREAVVPDGTIM*
</t>
  </si>
  <si>
    <t xml:space="preserve">MNAGNAAPPSARAVAAAPAAAAATGGNAILARLKQQRAAPPPPAVAATAGAKPPLTFAFASQTGTGAEIARNLAAEAVEKGYKAQCMSLTELGYAALTSGRTPYLVIVASSTGDGDPPDNSGAFFVALRKKQEGKPLVGVKFTLLGLGDSNYTRFMYVSRAIKGRLLDLGAAEFYPCAEADEVDGIESVVDPWSEGLWTALAAETPAAAEQQPPAEVAAAAPAAAPVAAVSVAAPSASVPAPSTGATSSAATGGNAILARLRQQRAAPMEGGAATAAIEPSTTAAAASSAPAAAVAEAGVVVHVATAAAPPGKQDAATAAAPAPAAAAATGGNAILARLKQQRAAPPPPAVAATAGTKPPLTFAFASQTGTGAEIARNLAAEAVEKGYKAQCMSLTELGYAALTSGRTPYLDKPAPLAGVRYTLLGLGDSNYTRFMGAPRAIKSRLAELGAAEFYPCAEADEVDGIESVVDRWTAGIWAAIAAATAAGQDAMAAVSIDAPSATAAVKPAAVKVGPSESEIAAAAAAAAVAAEAAAKAAAEKEAAEKAAKEPAEKAATEAAEKEAAETAAKEAAEAAEKAAKEAAEKEAAEQAAKDAAEKEAAEKETAEKAAKEAAEKEAAEKEAAEQEAAEKAAKEAAEKEAAEKAAAEKAAKEAADMVAAEAATRAGAEATTAEEAATAATVSAAADAEELAEAEASAAALAAAAQHPERPSSTATSDDGGSLLPSSLLSVMEAGAAPGAHDHGLPTIKESRVFEEEPEPEAAAEAGAKEGKPSGLKVLPEAATEDGDDPLLSPRETEDGGDDMLLTPRGSVRGGGGRPDSRGSVASSTATGTTGTWRRSVDLKSKSHMVAEAARRRSLEKPARLQAKPLNVNFPKREENVVKRKDEKAYGLLLGLAPVGVDTKGAPALLPCRLRLLWEKDEKRTDGVLTREMLRPSREERHKLDPGGMYSPQQPFWAHISDARYETAFWSDRKVLHLELSIRGSNIAYSPGDAIGVLPANHPDLVANLCKRLNLNADRVFYISAPKDTSQAGDAASEAGEAAPATPAGRPATHIPSPCSIGYAFANCVDLTSPARKSLLRLLAEHAHDASEKRTLLFLSAKGGKDAYAHEIAEHQPSLLDLLVRFPSVTPPLDALLDALPPLAPRMYSITSSRRDSAKGPNRLSVALSVVRFKTRYGTRLGVASAWLDRLASPWTTEGISNPANPVWVPIYLRRSADFKPPADLSSPLIMVGPGTGVAPFRGFLQERRALIRENKPESVGEAVLFFGCRREDEDYIFKEELELMKAEGTLSALHVAFSRAQETKVYVQDLIKAQGEKVWGLLQAGGYLYVCGDGAAMAKDVHAALIAVAGTHGGLSEADATAFLQNLTRERRYVRDVWS*
</t>
  </si>
  <si>
    <t>C_560025</t>
  </si>
  <si>
    <t xml:space="preserve">MKAAHEQQLQTSKMLEERAAEDEAFRRLVLKPEVIALASTFIARVISGKPRSGSTCSSGMKGFIKENSQLVGDLAKAAKLDCSPEEFAEFADKNYTLNDDQHKALDEVLINSAKKLKEAGAVRLLRDKLGWQCSLIENMEELVKLLNEAP*
</t>
  </si>
  <si>
    <t>C_560026</t>
  </si>
  <si>
    <t xml:space="preserve">MIESLRRANPIARTGGPALKGLVSTAVVTRLEQENFQMAVREFLDKPVPPPRVEQGVALSHLVRRTHNRLRSKEMRDREAVDARMAQREPWAATLAKHISRTHFRTRGRYDTGTKYPHLAAAASAAAAAGGRNKTAIEGETAVGVDGAGSGDQGQEQAREPLLVMLQTRKLLSMADTVLAHSGAMRVGQQQVFLATSQQPPLQQQGQQQLQAWPHAPPGGDVVRSGTLRPYHPAAGAARGGDTEPSSIAAGHPGCIKRLFRR*
</t>
  </si>
  <si>
    <t>C_560027</t>
  </si>
  <si>
    <t xml:space="preserve">MRADVYVSSCSGQLRNGTPLQMWHSISLLI*
</t>
  </si>
  <si>
    <t>C_560028</t>
  </si>
  <si>
    <t xml:space="preserve">MSADEFTVHLHWRGGAHTVTIAHADPTLEELGRAICAQCGAALETVKLLVSGRKGYIAPAQAPGTKASEAGLVPGCRPLLIASRAEDVDQVRRAPRDATLTRGFDEELKRAARRRRTATAAQAQPPRAEYTFGRYEAWQVPGLQPPPSEALKLLYRLANDPGILGIMAAHRYKVGLLREMPPEGKVGISPVCVLGLNTNAGQSIDLRLRTDDLKGFRKYERIRETLIHELAHNEFSEHGADFKELNSRLGRECAAINARYSSGHAVLDAAAAAGGHGGADGDTRASELDAVWLADEDGVMAATARMSGRTLRQLAAAGGAAGKGAAGGAVAGAAAAGRGLAGTGAARVLPPRLVAAAAALQRSQEQQQRARQEVAAAAAAAVASGSALPAPLGLAADAAPGTPQLANTTGISGTNGGDTLMQEAEAMQQGEGSGSDSGSVTGSADGADEDVRRFEHFDADTAAAEAAMRRLEGGGGGGAGEAEAEGEGEVVKGDVGGVAGGGAVDMVQEEAVAAVPPAADAAGGVPAAGGDSARGAHASRDDGVDGSLADLMDVDVSGAHAAALAAPPAATAPAPAPAVAAATDATLGGPAAAAAAPPAVAHAPAALPQPPPALVRLALTPPPELAPAAAAAAGDGGSADGAASSSSEDVVQQKLRQAWAAVTQLAAAPAATPSDVVAALDTLETMLGNAAHFPGEDKYRRVRLGNGAFQKRVGRLPGGTALLRVAGFVEEVEGATAAAQQVPQQAAAAAAADDDNDDDDDNDDDEDKEGRDDDVTRDPVLSQLTPYRAVRMCSCAYRPLAEEWDALVNMDGAFVLEQQQWQRVTVVVVIRGTDPDVLSNVVADLQLVADNLLGGGGGREGGGAKPYNVHDVNCVEDKQQQQRQQQQQQQQQQQQRQPGVGWAVAQVCRRMLRVVSNAVGALAALSTSRPAQQQQKQQQKLYTHGGSLPHLAAAATTAAGVGVGAARGHVGVAPMRQAVLAEVVAALHRQCDRLQAHGVALRPAGGGAAAAGPRARACGGSTSGGGGGVRLRVVLTGHSLGGYLAQAVALQLMAARRLAAASTTAANSCDSSAINPTSGNGGAGGGADAALLLALGLCERVEVEVVRCLAFDSPGLLPADLQLVARHRLVPAEMRRVLHAYMAHPNPINMLGARAVPTGAAVAASAELCGRVEESGDGGRGGRAGQSAELPRRQLLMTMYHVVAPTEDTWTYLFRCTTAAVGRIVAYDAAVTCLAASLTAAVFAAGAAAAWGVARAAAGVPALRGSTEGGGAVAAAETGSADLGGGGGGDASIARAGGHPSSTNAAAASAAATAAWRAGAAAAPQH*
</t>
  </si>
  <si>
    <t>C_560029</t>
  </si>
  <si>
    <t xml:space="preserve">MTRESVKFDGCSHFSEGQTRAERTRTSVRPWTRSDQPWHHGTEAEEVVVGWGSWAFQGGKGGSPISVRGGRAPTGRLIKLLRERYAKHVFIIDEYKTSKLMGFERPIKLQRPPWPPAAAGPG*
</t>
  </si>
  <si>
    <t>C_560030</t>
  </si>
  <si>
    <t xml:space="preserve">MPSRLVDSDEEEDAGGCAGRKPGAPTADPDADDGGVAAEQRAAREKERLRASLASRRAFEAEAEEDEYDRFATGTYSLRSRGAEDKPPGFTEVPLESAWERMHARLEQQRQQQAGQPQVADSGEAIAAPTDMEQDAPAPAPAPTTKGGGDAGEDAVAEASGAATAVRKRTRGGDGLNAGARLFQAAAAAAGARRGAAADGGAGEAGKEGGAGAADASPSGRTAGVSPVMEVEAAAKPRQRGGRRVQWADSGAPDWPEDAGDGGGDDGGGGGRGRGGRGRGGRLRLDWLRRGFVPDHVRNPHKYTVYTFDEPITVGGGERGNGRNGHRGDGGGRRRGGAATDAADAVEMRQALADTRSALAASDAAEHDPERVETTFGSGIAFRPRTQRQQQQQQQQQQQQQDKQDGDGKEAAAQEEGKEKAGERRPGRGAVAAAAAAAATGVLRGAAFADPDADRHGRRGRAREQAQVLMTLAAAECAGRDPVAWLKSHVFTCSGGHLYVIGECGSPQVSAKCPECGAAVGGQNHLLGPGNSLAVHLVQQLLEGGAE*
</t>
  </si>
  <si>
    <t>C_560031</t>
  </si>
  <si>
    <t xml:space="preserve">MVARSWPAGCWRHASASPRHPAPAHAAHWHAPAMRGSLSASSAANSAGAASAGASAAAERSATSPAAAPTAASAPPPAASAPPAASPAASPAGSERSPLAATRHLARVATTARRSLSRPSAALAAASVDSARTTRAAQASVPAAAEAAKASTAALDSGAASVASACSSGMSACAIESSFGTASNHCPIHSAASPSPAASPSASNAGPVGGAAAAGPGSSASSSRPGADGAESSSPPGRAKARSSSSRRPPSPSAPAHSAAIASGPRPACGTPSAHSEPRSRKPTSRQIALLSSASASARRCSRAGQPSGACAAVSSSRDAASAAPLEAAATGDSGAAICPAQEATVSRQPDNMRAAAAGCAAASDASATAACCRVAEDADVTYGCSSRSSVTAVSSGTSPTASSSYEAAPPSSVTTAAGVARRLSSVLASRSSSLRWPASASAHITPRRSTPAPSSRCCSGAEAARASADMRPASPTAPTSCRQHAGAASAAAQQPRTSRRPCRAASISGATSAARTQPLTTRSAAAFLAGRFSALSASAAAALREALASSPSARNAASRTACHTSETRDLGACASICSESKAAACTGPRQGAAALHASTPSLA
</t>
  </si>
  <si>
    <t>C_560032</t>
  </si>
  <si>
    <t xml:space="preserve">MMLLLETYVPLVLEARALLAKAKDLAAQDVGAARELLRAGPYNGLRDNIRAIGEYAARDGRTTEVGPLVTGFFKALEGYDQLLLNALRDKTPVEADKLDACIADLYAAFDKLIATVPADILEQAQRVLDVTMAKAAVRQEEPAGGAEGGAEGGQGGAGAVVVDQEAAELLQLLR*
</t>
  </si>
  <si>
    <t>C_560033</t>
  </si>
  <si>
    <t xml:space="preserve">MQQHTPNAAKSRPQGAPAAALASPYTAAPTAAPTSSLFPPFIAASTSTSAAEAAAAAALWVGVAGMVGALVATWPLIESAKAAGGINPLLRADWRRSGLFLGWAVSVLLAAATVTSAACALRYYSRPSGRRGSSSSHGSSIGAVAAARQWATLWAVKVAALVLLTALTTAPGLGRRTPLFFGVGGCALAGMFVVTALLWAAAPGRRTPADCCLLEGYAFFLCAAWFTCGVHTAPAFALDPGWQRDGTRDAAALAHVVMLFWLTGWACTAAGHWLRRGELLQAEAAVEAAAAAAGPGSPSRTVKEE*
</t>
  </si>
  <si>
    <t>C_560034</t>
  </si>
  <si>
    <t xml:space="preserve">MQLQARPSLARSRTVGVRCSAAPAVCPRLVQQARVMAAVGSAWQQRKDAGPVEELKQQLKGSVCWMAGAVLPFASAVAQPASQAAATAEIYGAIAKVLDIYLLVLTLRVILTWFRNINWYNEPFATLRQFTDPFLNTFRGILPSFGGIDVSPMIGFFILNFVRNQLVHLSRTMIL*
</t>
  </si>
  <si>
    <t>C_560035</t>
  </si>
  <si>
    <t xml:space="preserve">MPVIVAKLTSATCSSSSSSPVASRSSQRASAGRSLALQSRAQAVQTADATTTSQGIAHGVRVAVVGVGLMGNKIARRLASQGAHVSAWNRSADKTASLPEAGISVAGSVAAAATASDVLLLTLSDAATIRETILCDAVRPLLKGKTVLQMGTIGPKESAALAADILAAGGSYVEAPVLGSQPEAEKGTLLVMVGAEADPREPGSPHHDTVWPLLRALGQESNIHFIGPVGTGAAVKLALNQLIASLTVGFSTSLGLVQRSGADVDKFMSILRASALYAPTYDKKLQKMLDRDYGAANFPTKHLLKDVRLFEMEAAAAGLDTRLLAALKGVVQDTVDRGLANTDYSAVFDAVAHPGEQQATKPQQ*
</t>
  </si>
  <si>
    <t>C_560036</t>
  </si>
  <si>
    <t xml:space="preserve">MREVRTLQKLPKHPHIVELKDAFKSSGSGRVFLVFSCEGRSMHEEAENYAKYILPGPMLRQVAWQLLQALAHIHEHQIIHRDVKPGNILLVGDGTGGAAGVGLNGADVHIRLADFGFARSWQPHEALSSYVATRWFRAPEILVRGKYSFNSDCWSVGCTIAELAVGSALFPGTSTIDQLARIMRATGPLPPSLAAQMMSDRTLSPLAAQQRRPPNRTLRERLPVEARLFEFLAACLQVDPARRPSAKELMQMPYFWDIVPRSRALPKASMEAMAAARDAAAVQIAAAEATIAKPAAQPAAVAVAAPAAAARKDVVQVEAKGAAAAPAACGAVAGAAAKSSGTDKAAAGGAGGQTASSSVAAPMTTTRTASEAQAMSLSAVACCPGTDRASTAVPPTAPAQLAAAPAQGTAAGLKPATSVVISVKATAAAVV*
</t>
  </si>
  <si>
    <t>C_560037</t>
  </si>
  <si>
    <t xml:space="preserve">MQPRIRALFDNVCRRLGDRGGISRLGLGSVTAAAAWLMPTNRRGSTSACIGDDLELGPGNPPGARSAISLVQPSGRQLSATRDLLPGADPHTSLSVDRHFLRACGGRYAGGSGSAGAPDSSPLSAAAGPYGQQQHTGAACAAGVVPGPAAGKSRYGGTPVPPSLRMVLGAAQASEAMALTSSPAAMGVPTGICSINMRRGSVGYAPGPDSTDSCSSASSIPVARDGSNDTWAHSSSNTSHDTLAAPRACASAGPRDVPSHGFPLGSAPCTPPRPLPSPSLPPPPTTLGAGSGAGMPPVPMSPPLPGLFKPRAMPGDGLLYLAPAARASMWSAARGARWSLSQYDVGRKMYTGYASSVHKAVCRTSGTEVVLKLYQLSSLSDFLRHQVLRELEIHSRLRCPSTVQLLAAFREGDTLAFVLEYVRGGSLQGVRRKLGGRMNEQWAVQLVVLPLLRAVAYLHRQGIVHRDIKPENLLFTPDWRLKLCDFGVSIALHEERAVTRAGSREYMAPEVSACPLKNLPHDNKAEEGYSYGYAADIFSIGAVVYELMTGFPPFPCGPPPLQRQPAVQLQAQPRDVPHEGAKEDGSKAQHGGAQGAGEDAGSDGLRGDGLGVAAVAAEGSAAAGRKSDDYDAEALLRLAPHPLQQQPHERHKEEEAQGTADAAAASCAAEKEQPEESSNASRPPVTPLRGSSVASAKGASLGTAIAGVPGAGKPPPLSRGSSSTASPPLAFPSSATGRASIS*
</t>
  </si>
  <si>
    <t>C_560038</t>
  </si>
  <si>
    <t xml:space="preserve">MPIQPFKSAVAGVCLCLLLFGQPISAAGIGSSGLLPQGMETPSIVVDKAKSKLGAADESGKAEKLGGKRLDVREQQKNDQAQLKKSQALIRTAVKAMLLSGLWFLWVLSLQYGSTQFTPQTLIGAVPVSLAAGAWNDAAKAVIDLAKLYWFPLDL*
</t>
  </si>
  <si>
    <t>C_560039</t>
  </si>
  <si>
    <t xml:space="preserve">MPSDGNDSDVSAITLSGDEAAPAAKPARAPPARRPTAAVPAQPAAAAGGSARARAAAAAARVEEPDGEAAGGGGKKQKKSKGKGRVAFQLPDEDEGGRRGRDEDDDVPDWKARLRAAAAASYDEAEEDGVYDDGDDGDDGGNMPNDDGAVKDETKPLGWSYFRKRDPGDGPVTWEEVDTGELKFVAESLVRSTTTRAASQADEVMAQIFHSVPGEGDTLVPDPLGRGVIDPFSLTMGKRSKMARQVQPASGEKGLKATMRTFRTARLGPSKAAGSAAGGADAAGGSGGAARALDDEARKVLPNQEGFEPEAYLAAFHGDAIDDIHAKLRKMLVRGAGPSTGPGAQSAAAAAAAAQQAVGTDRVFRSLEQVVREYKRANMLIRPTATSARVWVSLYAEIEKRVTEVYLAVRQLVAEPPPEQGRPMGQDGPLVLFGVAAAGGGGAGGIGKRGGGGGGGAAGGGVVAVVAAAGDEGGAEAQGQQRLAQLPDYLVFLAFVRQEKLPAAREEDAMRLYVKKLEAHVNSRIEACDKRHTEQLELLVAAWMKATGASVPAAASSTAAGGSATSAAPGGVAALQASISSLTSKQALGRGASAALDGGAAGGGGAGGGAAAASAAAAAAAAAASAAAIEPLPTSSLAPEPVLTAAQRQWVSYVCAVSATLLWAVPGLWATCHSAKYGNQPDLEEDTREGLGRGPSLARRLVEELCAKYAQRLKRAVQSLSRAGPMQPGLPLLVMDACHLWRSLRAVGVGSRALSTLRGGVSAALGSHVGVLGDHLAELPLALFAVDDFRLDLLAADQQPVTVLPRRLEEEVGVALLHYQWPLQSVAEAAGGMEEVAAESSWKPMQSSVLACFSLLSEALAEYARSLYAEAAAAGAGGNGNGVSRTSTAKGLKALDSIGQDAASSLGGVSSNSMGAASASGAGSPAPGSRMSAGGFGSISMGGSAAAVADALDAGGGDGTVGGGSGGSSSSDVRVLLVISNSAVIRTRVMPGVMERYRRLLAPSAEASTTCQRRLRELTGAMRRSNEALGSSYLARKEAAVKAAVQRYVASETAPLPQSPEAAATAATAAVVAAPGMEGGARRPKAQAAAEAAEAAEAALLPYPSGPSAGCVSVLQLLNSIHNEALAYSPSNLRPFMVALAEHLVEHLGKAYSTLAAAGASAKASSSGASGGVRVEQLLQLWADLQFLAAALRPLLSEGLADELEEGKVVLASAVASRQRSRRYRPASELAADVAGAGEAEACSARLQELLGEEVDTWLRRYALNVRCFTAAAALAGSSAGGGASAVAKPAAGMASAGAQRGRK*
</t>
  </si>
  <si>
    <t>C_560040</t>
  </si>
  <si>
    <t xml:space="preserve">MAAVMAATGKVSDLRENLFEQRREVGSQVERRPEALYLYGVDVLGTRDVLSYFGDYGATFVEWLDDSSCNVLFPDVNSTKRALVGRGTPLPPDVVAQPQAEQAAAAEAAAAAETVRPGDPVPAPPPVRYQPELPVPDNLADVANIPYLWVKGEDFVKNGTPVSLVYRMATVLDVRDMAAPKRTRELWKSGGGGGEGRGRGGRGGRGGKRRFQRGGGEGGEGEDMDVDEEAEGPGDGMEHDGDEEHVAKRQRGARGGQRHVVKATRRALRPYGGLDLMEGSAPLPAGGHVLDYTELEDEAPATEPVPASQP*
</t>
  </si>
  <si>
    <t>C_560041</t>
  </si>
  <si>
    <t xml:space="preserve">MTNWTLLRPASRAAGCSRQPVGDAQMPPPPLRAAARCSTAHPRAQPAMHPCLGQLRCGTQQTRATRRRGFSVVAQGARSPFPNHQTWLARGDCDGPESPFHALQLTDAERNAGGRASPEQELLVPVQRCGAAGDAG*
</t>
  </si>
  <si>
    <t>C_560042</t>
  </si>
  <si>
    <t xml:space="preserve">MFFSRCVMVVFKTTGGRSWNPPSGLRPLSPAQRRNRTKNLALTMKNMSILKLAEANQPEVPVRLYKPLNFSRMQWMKKKLEETRAALGWDMEARALQEQARALRVGGGRQGAAGSLLPPAARAALQGSVGDK*
</t>
  </si>
  <si>
    <t>C_560043</t>
  </si>
  <si>
    <t xml:space="preserve">MIAARMPAATSFSSFDINPARGAQMRRAEPAACDDLRRMSPCQSAALNGLEGQFQRAVVLVDSVGTGRAPAGLLRHHHSDGKQDLGVNSRTEQHASTSTASPQGVGFSNTPAGGVSAVTVTAEGALDEYRFNMFMNDLMAEKKSDIVGFKGVLCVQGCGNTKFVVRGSREGLGYGPAEQEWQPLEQRINQMVFIGRGLDREELTAGFSTCVHAPAPPAVPLPLWPGCIACVPQQAQAWGATC*
</t>
  </si>
  <si>
    <t>C_560044</t>
  </si>
  <si>
    <t xml:space="preserve">MSEVMEMHSRGARTAGRAAMATNVTESMRQELNTAMGTLELASPDFSDPPSPRSGARSSGEHQPRQAPAGDQQNGDAGSRDGQEQRSADHSAAQARLQLEAEPQPNQPAPGACPGQAARSVYLSIAESLAGRKHAREEDARQAAIEKGASTPPRRQSCEGDRGAQRVAKKLAPNGNMDLAGVEAVDIHASGALDEYRFNMFMRDLMAEKKTDILCCKGVLNMQGYGDTKFVFKGAHEAICYGPAEQPWKPDETRFSHVVFIGRGLDKEALKEGLSSCLWKPPPPGWEKIRDVNTKLSFYVNKKTGEKTWVRPEAPA*
</t>
  </si>
  <si>
    <t>C_560045</t>
  </si>
  <si>
    <t xml:space="preserve">MCSYSGTSGSAHRIKESEMRSPRSPRMRVLEILGAAETAAVTAADDAAAEALSGPMQLLRVSDEVQPAPAADAVGLEESLVECESPRRCAKRAADCFGPQQESKRRSSLEERRDVPMEPAAVNSGGLANADAPQPALACDVSTPARLLPAGMDAVTVVAEGPLDEYRFNMFMNDLLAERRNDIVGFKGVLCVQGCGDIRFAIRGSRRSIRYGPSGQAWQPEESRVSRMVFIGRGLDKEDLAAGFRTCIAAPVPQVAAPR*
</t>
  </si>
  <si>
    <t>C_560046</t>
  </si>
  <si>
    <t xml:space="preserve">MATIAAPSAQSAPSLPPALLNAGTYLPLSPTELSLNTSACRVLTSTSAAPGSIFVSCLCAGCTVRPLDLLHRDGGTVLSLDRWIEHVSGVACGAGDLATALDIVAVRQQQATGGAASLVPLRSWLRAASAHMGGAGLMRRQVSIYWFSIDSDDNDPGLPPPPSQRQTAAAGPKQPAGAWRAASVVSYDPNTTVWTIKYHTDSKRHHSTVLLPLCGVHFARNPPAPGARPRCMPEGVGPLPAVLLLPAAAEEQDGGLHFPATASPWHMPSAYAAQQQPHHHQQQPQAPAAVAHLQQQQQQQLYGAAATPAPGHAADGRPTAAGPGGGVLPSWAPSRQSGADAAVQQQDNMSSSGLPAASVAHHHGSNATPAAAAERSTAFAANPGGAAGVRAAQSSGATEALVWSTTEALRQAALQSAASGPQSVPADDGGGGTGAPGPVMAPLARAAERTDAHQTVDAGAGTAPHPPVDSGLASAPEGSGPGPNQQLLALLPCFAQSAPAVVGATASAGNAGALGPGSATTSAAAVGNEAAGAAHVVGVGALGLDGSSADAATTGAGAGGHSAAGVNVARAGSSSRLLGHQMTTFAMAAMPSGAGSLGLMGLNSGGSSLPGQEYQQQQLPLPPHQHSLQHQHLHQQPQQPAAAAATQGPQQAQQQFSSYEQLLQSGAMFNPWAAAVAAGVYAPPQQQQTGAFTYNAQQPAGSAAAIWPGPLMVHQLPQQSVPPPPSLQQLQRQPSTASVMSVPDVPMPPAVRPRTSSHTSGPGMAGSGGGGILRTASYSVISGATAAATTAQDMAQQASMATGGVSSGPSASAVSSGGLGAGPGVLALGFGGRRASSLLATPSDAGRNVGIAVAAEMGSGSGGTPGPGVLMTSSWARDAASTAAAAAAAATSAGQQQGGGALPHAGHHATATPANAALHFSSRGVTTAAAGGSSDAPPAVGAAGGMQPRSNPLTNALISGAAAGAAAAAGDAAAVHVGAAAPTGALFSASAHQTTYVPFYGCMRSGYDIREPAAMTQQDLEAAAAAARWSAPVGDLAPDAMDSAAAGHTTGASALATGGSGFGSRVLSFCGDGGGVRGRGNWQVQNLRQLALNTATGAQVAVARDADGRAVYSNRAGAGAGAAAGTDAEDVLGSLMMMGDSDSDEEADELLAQLLQQHPLDDIPAGLSQHQQLQSLTADAAGAGDGGDASMHQGIGQSLLAGRGAAGAGMGGSAEGAVAAAVATIAAAGRRGALTAGAAVPGVAGGGTYAIPGGNGCAPSTTNEPRVGLTRVGPPRSVSCGAAVVGSGGGGSGQGGLGVGMPLGTTDEEDLVDEEGNRDDTSPQQEEGSVGKRARPPPAAAAATEPTAPTAPVARSGGGSQQVAGLLLQPRPFLAAFAPPPMGLLAMGLGLGLPSPLPDRDVHTAPPSVMDWEGVMPSELNVASGGGTAAPPSTAYTAAARPLLYGGASGSGSVLIGMSASVAGSSSAASAAAANAAALQSESGAASTGRSSLLISSSGAAGVGMSAAALAARQVSGASAMPSHVLDSGWADAYMAGGGGGPVAPSAAAQAAAAAAGGGGAAVAGARADVASGSSNGLLYQLSAASGATAASSAAVVQLRE*
</t>
  </si>
  <si>
    <t>C_560047</t>
  </si>
  <si>
    <t xml:space="preserve">MNTQYARKVGDDQLPRAWSKHTTGTSANKKLAGPAAPAAGGAGAEAGAGGAGDKKGAKGKKGKGEPLPGEEDPKLREFLALMAPRAKARIWANDELEAAAADGDAAAAAAVEAQRQQQQKAAAAAEKQLRRQLAAGSDGEDGDDDDDEYQDWSGAVAAAHRPAGGDSDEELVPGPGRRPAAGGQEEEGEGDEEEEGAGAGRRGGDEVVVNEAVSDLEYLRSRMKRWDEDDDDEGEDVLAGKKQQQQQQQQQQGHKGQKDAAARGDQSGVGTSPRCEGPAGPAGGKAAGKKGAAAAAAAAAGKRTAAQADGDDAMDXXXXXXXXXXXXXXXXXXXXXXXXXXXXXXXXXXXXXXXXXXXXXXXXXXXXXXXXXXXXXXXXXXXXXXXXXXXXXXXXXXXXXXXXXXXXXXXXXXXXXXXXXXXXXXXXXXXXXXXXXRAGARGRGREGARRRRRGSGGGGVSTGVTKRSKGVAYVQYQIPEDAVRAAQQLDGTIYQGRLLHILPAKRAPGSVAAAAAALAAAAAPGEEGAEGETGRQQPGGAPGTSSFKAAREAQRKADAGNRAAWNTLFMRADTVAEAVAAHYGLSKAALLDASAGGGKGGDSVAVRMALGEAQVIAATKQALAEAGVSVDALERAAAASGKASASTAVARSATTLLVKNLPFSADEDELLAVFGRCGPVSRLVLPPAKAMALVEFTEPQDARSAFRSLAYKKYHHVPLYLEWAPADVFSGPPPSKATAAAAAAAAPADRKAATAGGTKPGKDGAAAAAADAAAADVHTGAGADGDAEGDAPAPAVVGTIFVKNLAFATTDVALKKHFDKAVSAAGGSLHSALVARKQGKDGATLSLGYGFVEVDSEAIASLVIKKLQGTMLDGHKLGLQLSRGRKTAPAAGAKAAAKKGQEDGSVKLVVRNLAFEATKKDIQGMFNPFGHLKSCRLPKKFDGSHRGFAFVEFVTKQEARNALEEEEGLEDIRNKTANKFKRDEEAEAGAAPAKRLKL*
</t>
  </si>
  <si>
    <t>C_560048</t>
  </si>
  <si>
    <t xml:space="preserve">MGGELAERKASSASAGPRVVQMRREAIPAELLLVKEDPSKLPAGVLQTREQLKQAQRDINWAGKREQVFAAVAAGWHLASFALNLAFWGVEGMPPDRYWPTSPRIRLQIRPGRYGNMDGGQRVYMDYLARSEGVPLN*
</t>
  </si>
  <si>
    <t>C_560049</t>
  </si>
  <si>
    <t xml:space="preserve">MPPTRTAEQSPQHASHSCLPLHPVTSCDNSKSPHARTPHNPQTCARARRRLNPHLSNHHHKTPQAHRTACSPPPAPLTRPPAAACSMPSISKPKPTVHCDTMPATRSSAAPAAPPPPPPPLPPLPPPPPNTYTHAPPLRSPYGMFQPSGPNLRRSCTSARRSTPPGRRAAAPRTSCPGWRPQSPAPPAPPSTSYSPFPHMLQCSTNGMCLPRPRPTQRVPPSFLHTRWARACNPLLPRQNRSPPPHAWTPRTGSRTRAGTPPGSCPRSRPGVACSRRPAAPAAPSAPPGITSTKAGVVAIRATPRTPVRPQLQPAPPAAPHTLPAPPALTGPSPPPAPAAPSSWCWCAGRTPWLPAWRAGRPAPPASPAAPPSPPRTAPPPPPAWPSWEPPPWRP
</t>
  </si>
  <si>
    <t>C_560050</t>
  </si>
  <si>
    <t xml:space="preserve">MPRSGATMTAVGDLLYLFGGTEPVSNVIFNDIKVLDPKTWTWSDVEVTGTRPPERHSHSTGCLADTCLLVYGGAGYQGPMSDVWIFNTLQNGWTRPNVSGEQPPAREMHTGVMVDPTTLLIYGGRGAEFKVLCDAALFDAKEMKWTSIEPTPFSRCAHSAVVVPGAPASASAAGGSTEGGASGKAEEGADAAAGSGGAAATSSGGDCRVLIYGGYSGEAVEGDVLQIDPRSLEIELVRRGPRESDKDGTVPDIRFAHSAVVVPVAGGSGAGSAHAMVVFGGVNPGEDLNDVAISMRAEGV*
</t>
  </si>
  <si>
    <t xml:space="preserve">MLCGCGGAKQVSRVALVPKAVAAPEKAAVKMNIATDVTELIGERAF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MVQTVLVEPTSGNTGIGLAFIAAARGYKLILTMPASMSLERRILLRAFGAELVLTDPAKGMKGAVAKAEEILASTPDAFMLQQFQNPNNPKVHYETTGPEIWSATDGKVDILVSGVGTGGTITGTGRYLREKKSDVQLVAVEPAESPVLSGGKPGPHKIQGIGAGLCGDP
</t>
  </si>
  <si>
    <t>C_560052</t>
  </si>
  <si>
    <t xml:space="preserve">MDWGAMATGLTLPPDDPAHCDIAPASIPVTTTDLANAVRFSVPTFRSGYAVAVGVLKQTSDAWGFTKVFNWQVWLALLISGMGISLLVWCAERDFTRRGMGKVKYPAGFRPGMYEATYRTYGKLLNTVDEPRVTSLPGKLMALGWGLVVLVTISTYTAGLTARLTAVNIQTKISGIADLPGRKVGVGGPEPLPWDTEADGLRMLDMVASGGLDALILXXXXXXXXXXXXXXXXXXXXXXXXXXXXXXXXXXXXXXXXXXXXXXXXXXXXXXXXXXXXXXXXXXXXXXXXXXXXXXXXXXXXXXXXXXXXXXXXXXXXXXXXXXXXAGETRTWTTTSTSETRLADRCDVTIVGRMFQYVNNAVGFGLGVSQRFIEDYNQVLAALIEEGMYETLELAYIRESKCGKVDPTTTVTFANLLGVYLIMVGCVGLALLLMLLPRLSAGCDPDIEGGTSADDRDKSFISRTLSRVSRAMSMSNGGAKAAAAQQQPGGSRVGSGKVVPEGGSMTDDLDQAYDDDRDSVAASSHHTPYGGGASGAWRVQFPAVPATTGHSSSAGGMLPPGQQAYTGSSAMRRPSVLAMTNNGGSHHGGSHHGGSHHGGSRGVGPAAADPAVAAGPSSSRVSVGQVSTGFIAGMTKPAGGSGSLSHPSSPPQQPSPAAAAQQQHAATAAAAMPPAALSSPSPRVIIPAAAKGPKSATPPSAAPPPVAAAPPSGASWSDDVQEAAVDA*
</t>
  </si>
  <si>
    <t>C_560053</t>
  </si>
  <si>
    <t xml:space="preserve">MGGAGLMRRQVSIYWFSIDSDDNDPGLPPPPSQRQTAAAATAAAGPKQPAGAWRAASVVSYDPNTTVWTIKYHTDSKRHHSTVLLPLCGVHFSRTPPAPGAQLRSMPEGVAPLPAFLPPPLPAPPPLLPTQLMAGAAAGLGIPAAAPPPMPPLQPPLLVSQQQYSAYMQQQQQPQQYHHVSQLPPQDHAPMELAAMQQLQGQQQDEHQAAHADYGWLQQQYDQQQYGQQQYGQQQYGQQQYDQQQYDQQQRQELQENQTPPAAMHSASDALSGAGQQQWRAADDMHAGGGPAAHPLSSDFGGSGSGLLGSVVLDAAPLPAAAVATTATAPPPGYQPVGGMLASVPVVPQQDVLLLPPHAASMSGIPPGGPAAAAGGSSPPWVVAASAAPPSAAAPPPFLPGQIVAFDGSSSWAAAAGAVPPAAAPPPLEQQTTFGELGGGDGASSSAPQSGQQGFAQAHNFAALPAFAQSSPALLVSTAAPATAAGAGTPCGPVSSWDAEIGLDALHLLGPTSAEAAAGPAAAGDVSAAVAVDAEALAGEAALAAAAVTGPGGGGGIAGVGGSESADAAGAAAGDEGGVTAAAAAGGADVAQVSPFIRPQPASYNSSSSSSSNNNGQQQMLPVPQLFAPLPIAVPALPQLPPPQLPPQQLSQQQAHQQDAQLLQEQPQAPSLLPPQQQTVWQQLQQLQQGATAAPPPWTVAAPAGAPAVHQQHQQQQQLTTAEGFAIAHQLHQPHVGAAWLAGAAAPPHPFVPHQEMQQLQPQPQATLRPRLMAAGRGAVRPVASSDHGGPPPPPVATVTSSAAPAAMATSWGGGSTELAGTREGTAAVGFGGVQQQQHAAAATAAGGDAPAQQQEVASADRGSGGRVAAAREPGSGGTSGSFAGLSILTAQWAAEAAAAAAAAATAAAVAALVGVPDAGAGGGHDAGASMFERMHAVASAAAAAATTATRRTEDGDIGREPAETVMTDRDLELAAGVARWSAPAGSVGSGSRFRADAEAAADDDAADHVAVAAAAAAATSSALTLGAAGVTGGRLGGRMRSSMSGGGRRSQSMSLRAASPSQQQASMLGGSQAVAPAAAAAARSSAGTGGGDHGDGGGDARSSLATVIDGASDDEADELLQQLLQPPQRTSTGATSAGRRLAGSGRGSGVAAGGNGGSAAGGGAASATAQQQSPKPATSAVLGLARYGPRCRHQQPPERHANGSGGG*
</t>
  </si>
  <si>
    <t>C_560054</t>
  </si>
  <si>
    <t xml:space="preserve">MVVAEPANVCNHLRCCGERLAQQGATVLHKDEQLREAVVHVSELCVRAAVAAKLVLAPAGGQLQPAFSMVAALAAMEDSLDPTRPDGLAWPHLLRDPGVAEAALRRVEACLALADTAVLQRPRAELADLGCVIMFHARSVGTKGDSLVSTIDFDWLQRLEDEAVSAGYTLSRSGDSDVTRLARECLLRVMDMACSTQQWTSFLATSNVGIASIADGLPTAAVWAAALGVGAVFDMYNVWHVHLSSAVKLKAHLEELQPAEWQQTRRVVLDQVAKLAAITPVVLAWLKQHIAKFALMENHRACTGAYQVRCLRCNMWTTGKATIDAHKCTKKVPMPEEVAALVVCKDSRSCLLCGTLCGKQHHGAHQCSISRLSPIIVDAFGVTLLPDPVNVGKHPSRHLCAEYTGLVQASREHGPVWALLVLLPGEQPRDMTITVLVLEPSDMRDASEYRKVIDIKDKDGASLSQMDCEFNKLRTLVEPLRYGSTGYKLNHSCAAKLVSQGVVVPRWQQVASVLLPKKRKTTFEPMEELFWDYKAECGTPGEELMCMCKARGKCTGLLVWFVGRGDDQLPEMLDPQTGKLVAVPWAHPPEKKKKEDGGKEGAKGESSSSEEEGEEGVRVA*
</t>
  </si>
  <si>
    <t>C_560055</t>
  </si>
  <si>
    <t xml:space="preserve">MERTLKEDLQDDLQVLIDLIQHSCKPHPRPPRAGMKTLIVQGRILAEAIAQDALFQLDPEPAAAASSSDASAAAGSRPDLVELINRLREHHGNSLLGPALHVLRTLGNTAVHLDRDSARLTDAEIGDAAAVCCRLVVHVVDAYMHMCANLHRHDETQSPAAPPAVIAPSASALGSASVGSGSAARVANHALGRTGSGRSATGPGMAGAAAAAAHRVSGGGNALGHSDEDGEDDIVYSVGGGRRHSASGGGRSHGGSMDGGGAGGRVPYSLVPPDWAAGAFGFGATAVSAADAALDAAHSPGRGGATAGSRSWWPAMGPADAAAAAVAAAPAAPSSPQLPNPINMLRRPAAADMAAAAHEAAAGAAHYSPYAAAPALPPAEPQLAASVTDWLDAFSLGPPGSGAAPAVGTGRRSDSGGGGSSGGGSFARVSGGNGSAHPMAPYVVPSATFTAGGPGGSPHLTYANGAAGSADAWAASNAAQAARAYYHTPPGPGAPPAGSSPTRRSPLTLMPDPSQALGAGHVGLPHSHGHLAAQLAPARGASPPPVPFAIPRPMPGSGSSPPRHAHETAQPHAPGVQAAAVAAGSGAVAAMPPAEASKRLLQLCATAQAPPSAKVLQLLAAGATLAVTDKSGMNALHMACYWCHAEAAGLLLGGAAAAGGRAAAGGSGSGMSASSAAAAAAADREGRTPLWVASQRGHVELVQLLLSRAGGEGGVDVNAANSSGVTPLRVAAAQGHADVVAALLAAGAAPDLADKDAFTPLYVACARSHLEVVRLLLAAGAPADRCDKGGRTPLWAALHPGGSAKAEACPERRSAVVRALLAAGADVHLLPDVRDRDYCWQVLAQSIAAGE*
</t>
  </si>
  <si>
    <t>C_560056</t>
  </si>
  <si>
    <t xml:space="preserve">MFKYVALAQPQPQLRVTARRFGTASRHRRPAAIAPFNMTTPKINVAIVPGNGSGDITEDCNYYAWLRDQLSARFSGQAVSVHLKNMPDPVRASQSKWLPFMESQLHCDERSIIVGHSSGAAAAMRYAETHKVGGIVLVGAYTSDMGDANERASGYFNRPWLWDDIKANCGFIIQFASRDDPFLPWDEQQQVARGLGAELHAFNDRGHFQDEEQPEMLEVVEQRIRAALSGASRS*
</t>
  </si>
  <si>
    <t>C_560057</t>
  </si>
  <si>
    <t xml:space="preserve">MVTHAISSEAATADCAGRKTKLDFAVPLELFNCSAYVLDDFFRGFFVQLRVYVATEPCAPPTSVIYAGPPVNALDGQQGCTYAAITGGCKPSTCLGWNTDLAALQAAQLAATKGTPAEQPVAPTSQKEQWKTIVPAVVGAAVGALVVAAIVAVVLLRSGGMLGGKRRREAAGGGRRVKRGGGGTDGARGADCDSGDYDQFADALQPHGHYDEDLMASPGPRGMDLNDEELLKAERRSAAPYDYDSEAEGGNGRLDSTLMSPATHARTLGLSGGSQIFWGLSGHWLRSPRFGGLGASGTGGEMTRLRPHGGLDSAAASPTVPSSPGVHFVRMRAHGRDDTVSRSAALLPRPHRRPSMAAGATAAAAQSGVASPEMGGTSGAGGLGYGGPYYPGGAATNAARTVSTAPNSPGMAAFDGGSAARAAAVARAAAASMAAYSAANAGGLRGSQWDRRERAAHGELVSEHSPPIRRHGSVVESGMGSAAAHGGTSRLAHETRPSAALEASASAAAAAQAARPRQHRTSAPGSGELDGLPTWSEPAGAAGARGSAPVDFCNDAGHSPTGAPRNSSPYAAPHGAAAAGRGVYLDSYNSPQMHSRSAADAAAGTALAVSAGCIQGSPPHQAAHDAPSGPVSTSASITTAPYSPPGLPTGGGDYGSSCLGAGPSPAPSSTGGRYAAHPRAAGAPGGGAVEMAGRQRAATDTGEGLLMSRQPREARTSASGVPTGGARGAWTALWGGGGASAGTTASGGGSTGWALPPSSNASTEPQVQVTVESAATAAAPPSPNRSRWLARAPPPSRLGRVQQPLEPAAGVVYGRSITGSPDRLVAATEPQVAVVLDGEEGGRAGNSTNSSGVRGRMAAALRARSSRNGGFEAPPRRSAPGMGTLDELGTAAPTVAISLHGPEGPNSTGGGGGLLSHIARVVSGIRQPALGQSESGLNAGANAGSTGAAAGTGTVRGLFGRSPQSSEEEKQA*
</t>
  </si>
  <si>
    <t>C_560058</t>
  </si>
  <si>
    <t xml:space="preserve">MLTCSSLSHGQLNADDYSPIKGPDGSVLGYSILRSGGPKQPANGTQSDGSTLLELTVALTEASGLYFALPEGGAASGNVETAITTFMPQDCPFTNEFVEGSSKPCASASKWLWAGSDANAIRTGCSFITVTATCKPTTCPGFIAPPGSQLSTDTGGGTGASGGGSNVVLRSTSHDEAWKKVVPAVAGGAAGALILALVVAGGLIYSEKSRRYKRRLAAHAKRRASQLYGGGGGYYGSRESSYTSSSGGDGAAAAGGEMRDYSTSRMLRAAHTHSHMPGHGGFAGFDFSFSPAVGKHAASDAHMRRMRLHSVAATNQRTLGAGGSGGSVVGGFGGFTGFGGLTSRQGSTMGNAFWQTDTTKFMGVEHRKRSDEPDEPEPPEKGVHFFQSITTRQAPGAAIFDTGAPSRSIVIGGRQWDLTPGRGGALGFSSSSVSATPAGGGYPHSMFSQGMIMEEVAPMEPTEPDDDAWADAPDLPGRSKKRTSAAAYRASPENPIAQRLEALAAAGAGAAMPSVVKMRGRPWLATQLETIESTGGSGAPSSGVPSGPQSSTGSDAPSSPAGAAGTGGRLGSYEGAGGLVARAGSGAGAARVGSGSRLQRPGEPQVRGQSRFSVSTVADPTAGAAEVEAAGGPVTGTSVRSLRVSSRYDEVMSGMVAAATAAAGPGALEPRQRATPPQPAGEAAFVELGRTSERTSYMSATSALTHTASGLEDEPPQLQLPDWVAQGRAAAQSHYTSSAGTEPGQAAHAEAEQAVATGVASAGALAAAAEIAARGRLSPAGRLAAHNLPLPPSPSRFSGLQQLQQQQLQEQAPARHPAAPQFGPGVRMLLEAEPGPGGDRSASAGGRDAPSTPRGAAVRVLEKPLSPGPFAQLSAGGAAAGAGANPAEFSVFGEVAPEVALVLGSRSVVFDQSPELQAAPPEPGSGASGSASGGLLSLVPGLQAIRSRMSRRTEESPRRSAAGYGTPGSTGSSAGLRPADIPPILRPSDVSLTQLQESTATPNVSVPLDQPQPDTQEQELLAEGAAGSGMGSGLFGGRLLSRLTGRSGAGRSPTRGSRTESPRRRELLERPPPERQFDPKEE*
</t>
  </si>
  <si>
    <t>C_560059</t>
  </si>
  <si>
    <t xml:space="preserve">MPNSRTCFARSGTQLASVPHGAPLVPGEVSRLSGLPRQEQTPRRVLIFSNSKSPEQQGRQKTAFNRSFPHWSMEYLDPADKWINPLIGWTSSADTKHQAAVNFQFYTAEEAIAFCERQGWEYEIQVPQIPRDTRSRRYAAYGDNFSIKRHGIPDLSHLPSENAAPSSNQNAAAAERIAQSEGGASGKAADGYGSKSSAGGV*
</t>
  </si>
  <si>
    <t>C_560060</t>
  </si>
  <si>
    <t xml:space="preserve">MPANPNLNPSLQAHRTKAPATAYATAHPTTYAAPNPNASCPPPAATSNGSNTPAPAHPPQYPTAHATASPPSLCPLYLPRNRPRLWPSHPGLHHAVPTPAPGLRQRPPPSTHP
</t>
  </si>
  <si>
    <t>C_560061</t>
  </si>
  <si>
    <t xml:space="preserve">MAHIRHIFLTGVPGCGKSTLCRKVVESGLEAQWQGFFTGEVREHGERIGFDVITIGEGAALKGPLARVPREQVPRSGPSVGKYSVDVSSFERLALPALQLSSGSLTTTRLVLVDEVGKMELCSRAFFPAVRAVLDAPNVVVLGTIPTPRDGRVIAQVAEICARPDVEVITVTRDNRDALAGQLAARLRGLLQALPPLPPLKLQPPPPAAAASGAPACGPSAIDGLEAGSGADSTSTAGVGSHYSSSGRSSFAGSHAAHGAAQPRAGGARVWSARLGAAGSGSASAAVVGAQAQGRASGYAGGWGQRPGAGSGSGVKFVSGSGSASLATTGARLRGFWAASCPSNMSAMTAVAVNNKKRSAAEACASAPAAKKPAAASTAIAAGAAAPLAMAGWTYPPLPMGMMPPMPMCMPGMGMFPPFMGMGMFPPFWLPAAAMAAAAASAAGASVATMPAMAGACSLPQAAQAAAMWPAMMASCAAAAAASMPAAAPAMNMAAVRTSSGVSSAVAYPSTSCSNSVPTVCAPASPVSAPLLATSPGSVCAEAAPEEDDAFASFISSFLGAGGNDLPSSSNGSNVSEDTTDDEPSLASLLGDDFPEFQGL*
</t>
  </si>
  <si>
    <t>C_560062</t>
  </si>
  <si>
    <t xml:space="preserve">VDTTHTHTHTHTHTHTHTHTQSIPINLPALTRASLPAPVTVGRVWTSAPLLHVAQVLGAQQCVRTLAPCLTILQCVRAVSDPWLWYGPYRIVTSCAWSLFR
</t>
  </si>
  <si>
    <t>C_560063</t>
  </si>
  <si>
    <t xml:space="preserve">MLLLAQLCGPQGGITAPCCPHDLAASPAGAAALSLVASAVLGPSAPAGAALTPHNLITALAISTTSNVLAARHLCLAALNASLSPSNCFTLLAVAEAAGVAPLRDAAERMCLACVPAATAAAAAAAKQQAAQQHPQQHPQQQQQQAAAQEGPQGMDVDELEAPTHPQTQLGALAAASSSPLEVDLPGFRALPQPLLERLLCSEGLQVGSEAEVFQAVEAWAAAAPAARAEAQGALVRSCVRLGAMSVQELEALDQSAAVLASMELTRIVAQAYVTCIMGARGRGGPGPRPSVLAAQAAAAAEAAGSRGSSRRDSGGGVGAAAGPGVAMGLHQLLAGLQAAALPVY*
</t>
  </si>
  <si>
    <t>C_560064</t>
  </si>
  <si>
    <t xml:space="preserve">MPSAPPPYGRLTPSHRLGPAPRSSPSALLPRNLPRQRLQPPVALQPPPPGPSPPPPAPASPCSPCSRPAGPTSSEPAPCPDKPTVQSPLTHRPQSGDDFSDQSQTLSASLPVTPIFAPSPTPPASSPCAANPSTRACAHCSPHRPRGPTAQAHPRALATPGPGHTSRTTPPAPGSSPCSARPPYRVPSLPPAPHPGP
</t>
  </si>
  <si>
    <t>C_560065</t>
  </si>
  <si>
    <t xml:space="preserve">MVLKTRLALLRTTDLWVWDAGKANASVVRYVEITDPCPSNGSDSARYEFCRDAQGRYFCSPLPCEQAVALRPPARDPPVLALLPEVAYIEYGTVPPYYLGPCTALLRPNTFNSSSQAGSASSINSGRGSGGSAVSCSAVAAARTVAADGTQALLDLTPSISVQPVSTCSAAADGTNVACATCTLEQLHVPGRCPPGAYSYMFWVTDGSNTVSLTRTVIVYHRSSVRGLVAPFPPTTNFSAALETAAAINTTVALLARAPASKVAALLIANTTAPYRSAVSYMTARLQGPLGVNASDVALRGAAVVPLPPVPAAGKSGAGNRTNSSSNASTTAGPASYVVQVDAEVFTFLPSPSGGSSSSSSGSQPQQGGVAQLLHEAELRAWRLYASALTSSADFLAQQLATALGLPAEDSARRHLQQQTAANFTSGANSAIAALLSSSVNMTNTSATAYTSAAVPAIGSVDVMLASLAAQAAVVAVQVSTLLGDTGLLSARLNSTGSGSDTNSSSSGGSVSTAAASGSAGALSAAGINATEDAYQQRASAAFATLLAKQTAASDATTNNADVVSALLDAQLAAAAVQSAALSDTAAQLSDLTAATEAAARRTAYDTVLMEQATGEWEYVWANCNATLLNEFQPQADLVWSFTLDRYGRAAANSAGAIGRRLRRQMRVVSTSAGTVAVTRQQQSAAASSNTSSSGSGRWQGYVPVATEEVVDVQVAGSPDAPQAPQRDRVLFPSQSLYMVGGVLLHATRRAIDELGRCTDVRAARFKQLNFECIRHTVGSSSAPLSAATRDRLFATELHPLHPYGVDPVFLPSSALYDSHLSDSTVQYYNTTAGSGEVSATGAPYAFYHRPLQGYADGFPVVLPVELSSTRMADLLRYLQDANYLDRYSSSLGVRLLLFSADLRAFGAAALTFKWAPDGSIGLRFRFSGLPALTYLRDGGQDGTSSSASSNASSNASSSSASSSGGGATDWQTVVTREALGLWILAGVFGVVVAVQAARAAASAFSRDLTLRQKWDRFGNLLIDLAVACLLLASAVVLAWYMAAHAATFSARQHYTLYDAIANARARWLLPPKADPATLLDGSSATTGASNITTGAGLGAGGGGASAAMDRATLKQVAAELNISEPLQAGDPGRYLLPDAAVAAGQMEALADVMGSAQELSDLWAAYGLIQAITLILLIGRLLSTLSFQGRLGLIVRTLYHAVPALGHLVLVMVVIEVAFGFFAHMVLGARQETMSTLSGAECAAAWSC*
</t>
  </si>
  <si>
    <t>C_560066</t>
  </si>
  <si>
    <t xml:space="preserve">MFNASTAGDDNVLLLGGNRLSGTLPGAWVTNGYAGAFNTLDLSDNQLTGLFPYEWASLIYSSRAVKLANNLLRGAISPRWQTYTSTYGPALALLDIRNNNCTCSAPVLNGTWIAARVAAGSLSVLTTGSFAADCLNTPCASPDEVQSALIDLKAAITNATGASEADVINTFDTWLPNVRPCGNATANGGTCVLCRRNQTCGAPANATSHYCGYRYITCAGGAVTGIYLSHNLTGDPPPSTVAGGDRFLIGAADGGYPASLAVLTALQDLVLDDVKPASAGSTFFQTSWSSLAALRRLSLNVDAGNALPPEWSALTSLRALRLYGGGGQAAALPTAWSTWTALTSFEMQSTPAGMAAYGNYWVFDGVTPLPAAWSAWTGLQVFRLDGTSGLTGDIPSAWGGAWTALNLDTNQLTGTLPAEWATNGGQASFAELSVSDNFVTGVMPPEWAPLVWGTASLDLCCNHHVGGSWNGLQGPIPVEWASYGVIINGVNASSNVGNDCTCDAAVPAGSWLDVKLNASLLAYNYTGSFPGASPPPPVRLSPPPPPPVTGDFCIIIIIIIIILVFASSIIARTASLPSVDYVVASLSSGSAGTAVARRRLMQQTATADPVSLTTLVWFPSNWASQPGLFPNQTALDAFVFNLRHLPAAALSAPTAFPAFNASSPLVSGLTSTVTTPSLLDSSDLANSGSDAATTVVAVVNVDLSGAGAEVAALTASSGFNLTALAAADITPPSISVKGDTVSLVPASVTTPYADPPATASDALDGLGRLGLITTYGLCRLPPAGLTGLVMASEEPGDLDLQASGLDCGGGGGGGGGGGDLLLPFVNVSAPNAPGEVWLTSWGVVNSRGIPAVPRYHVTLVTDPCAASNEVWCAAFGRCSVGRQCVAVNLGSSLASSGSLSSLGGGGSSTGSSSSAAGTGSSSSSSDEGDDGSSVDSGALSILAGGGSTTGQPILFTDAVADVSAGGSGRTVVSVPRDTSPPRIMLRGSGKPGVSPLGEPVMMEEVVYGSGDWTDPGASATDVNAYGVTVDVTDAIRRYGAAKVDTTSATPLDAPYGFAVLYTVEDVAGNAAVPAWRLWWLSQLSNVKQHFLERHVVLLFILRSRLLICQQ*
</t>
  </si>
  <si>
    <t>C_560067</t>
  </si>
  <si>
    <t xml:space="preserve">MGTSCDDVTCSGAGEGPMLMRLKSELQAATTAANASDWSLAAAAIFDSWSNVTGAPPPCIDAPCAVSLAGQTAGATDPNGSGLPLCVWRHLSCTADQRVSGIFLGWESLPGNSSNLTALPLPLPPALLLTSVPSYLSALTALTTLDLEALKVRTKKNGTDLLAP*
</t>
  </si>
  <si>
    <t>C_560068</t>
  </si>
  <si>
    <t xml:space="preserve">MPWFLPNITLAVGVNGTNFTSGTGAGALQCLGLRYNRALCGARLSPMTWQDDCASVAGTLLDKNCSTLAPLPLPACPTLLLPGACDPLPPLYKDLPTPTPRQGLVEAAPRANAGPDVQPLQDLKANILASNNTFVSSTNTPLVSELFNSWDANMEPCSTHTCVPCRLGGGGPPCGMSYATWANMTGNSNAASSNATTCNYMYVSCEAGRVVGIHLNLNGDTEVASIAASPPLLGCVALPYSLSTMTPLKYLELVGAAGDLPT*
</t>
  </si>
  <si>
    <t>C_560069</t>
  </si>
  <si>
    <t xml:space="preserve">MVCPRTAATSIGYDCANTTKPLGPSLCRNFPFCQAPAYSQAPADIYASIPPPADAAVNQALVSLQTGQIAPPGNVFATWRTSLDTCLWDGVYCGNNGSRVDGLSLPRRGFTWSSPGPYLTAIAGLKFLNLAHNKIAGTLPDWDPASPTAAGLADIDLTDNLMTGTVPSNWTALISLTSLRLASNALGGGGTPLPAALGSRLRALKVLDLSDNGWNTTLPDAWCYTGGAGGSMTSLESLKCNFCGLGGGGAGAPLPRLDYCTNLRQLQLIGNNIAGALTAASFPLPQLTALELGMNALTAITVNGSDLAAPAALPALQKLDLSYNNISGTLPCALGSWTNLRQLLLRSNNFSGALPAEPGGLVISNTCANCSRLTLKVVDLSYNNLEGPLPEGLGGLYFQGLLAALPQTGMMPV*
</t>
  </si>
  <si>
    <t>C_560070</t>
  </si>
  <si>
    <t xml:space="preserve">MMNTIPATSIDTVSVPHLEALTLWGNPLLCGALPSGGATSLCLDYSGTKLGMSCTVAGQVLGFPVPGTDCTPVNATAALVGIDMPQDLPAVQAAAVALQNLQVAVLELAGLNLTGPVPAGGPLTSLRALSRLDLSRNNYTGTIPAANLASFTALTYLSLAGNQLGGTLPAGLTALPNLRILHLSHNSFAGSLPAVWFSGTNKLGNGTLLRVACGHCNLTGNLPAIDAGFALPLLP*
</t>
  </si>
  <si>
    <t>C_560071</t>
  </si>
  <si>
    <t xml:space="preserve">MANWWSFCGRWDLDAEILEALGPALAGQVVTRQGKPFKVADLVKVAAGRASTVVVLAPEAGSGGGGAGGGSGAGGGGSAGGRSASHPDKERYVDGHEALSPEALQALTLSSLAILRADAAAEGGLDSTKPQLVLAQRTETLDLVLAARAAQGRKPGTAGDTVYVGYGEVASALLRHSAGGKAPKTAKFYVHHVPGLAGLTYGEARQLFPRALLCGLLSPASSGVAGPAAAPDTSLNPPEVTLIDPEDDLIFLATSRRDLLPDAAALGEARRQVEERERLGLPLKGAPKPRPLTAAERAAAREAVPPVRVVVLAFSGEQLTTLVDALGTVLLLGGDRADAAQWERRCSAVAGSRLRVKSMAASPRSAAALAEADAANADAIIIAGLEEADAHAADAQALVTLLQLKTLLADSPLPYVLPQPPPQPPQQAKQPAAPAADEAPAAGASAPCGTGDVDIGNQGGTALTAAAPVSSSPSESPAAPPPPLPPPPPPPPKPLTLVCHIRDPGTRYVVQTLAGDGSGRPSLLSGATSSAHSDAGGGTDIFSLFTGGGGGGGSSGGGGGGTGLWERGLHVEAVHPEHLLTDVLTEVAGDPRLEGVYRELASAAGNDLFLRAPAQLGLPVGSPLSLQQVCDKVRERGSTYLGILRGEQLATRGSGGGSGSSSRSVGSGNGSSSVGGTAQAGSRREGVGAEQRRLSLGLPHEGPGAVVTLQPGDRLVVLAVR*
</t>
  </si>
  <si>
    <t>C_560072</t>
  </si>
  <si>
    <t xml:space="preserve">MSASKHKAYSNMSLRGSQAQWLRGLAIVLVSLALAGAPAPASAASRSLLSARALLQSNGSAVTDVTAPVANTTATANATLPANGTANGTMNGTTNSTTLPPYPAPAPSPPRPETAKEKLEEKWKNIGAGKSSAEKGIAITIGVIMLVGMLTCLVCCVFRRGGQWRVPGLQWFRNKFMKPKDKYSRYMDSTQDDGF*
</t>
  </si>
  <si>
    <t>C_560073</t>
  </si>
  <si>
    <t xml:space="preserve">MMPPGRGFPPPPDPRMGPMVSARMRDPRERDPRDRDRDRERDRLLGGRSSRGRSRERERERERERERERERDRRVGGSSRKSRSPAKKRSSQSKSRSRTRSRSRSPVKRISVSRSRSRSRGSSPSRSRSRSRSASRSAGGGDGSGSDEARRGVKRSRSNSPDKGDDGGNKRAGGGGGGGGGGGSLSSEFRSRMEKYLKGLPKLDLSGINMKVFDCLSRLPDDGLRMDCLRRLSGAQWGAVSGTVETEKRLVSLLERGCSDLARGGGGGGGGGRKSGGGGGGKRGRFGGRR*
</t>
  </si>
  <si>
    <t>C_560074</t>
  </si>
  <si>
    <t xml:space="preserve">MQAKVDDKGRGDGKVTAAAAAAAAAGSSRGKSPDRSGREEGGRDRAREGAKESSRSDKDKDREKEKEKERQREKERDREREREREKEREREREKQKEREKEKQRENEREEKEAAAKREDGDRSRGGRGGSGRDRSRSRSREAKRSRADDDKKAPVAADTDAGAGAAAGLVQQAGQAAADDGVKREPTAGDSGGGDAAASDARPQDSAAAPAANGAAGAQPEAEAPQLSPSPRRTYSTSDSEPTRSRSRGYSSDEDGGADDAATGTGDGGGEYGHEHDDVPLEDYDYGDLMDAEIIDEHLDESLRAHEDDAAAAAGAAGADADGGNKDGGAEGPASKDGKGASAAGGAGGSGAGGRVQYEDMGAPGADMPRDKQVEHVTTGLVGQVGEPTLAKLRKMLLEMRHLDLSTVRPWALRSLLAIKDDGARWRASQALLSVEWTTAKNPGGVLHSRLHRAVEIERVRALRELKAAKAQAKRARSASPGGPAAKRADGKSDRAASADGRRGRSRSRERKERDRERGKGRESEDRKDRDRARERDRERDRERERDRMATARLMREPDLKSRRWDEVVRSTTRGVIAKLPRPFIEDARRVLYNTDGLEASQIDASAWDPLLMLPNCEQRLNALKALETVRWKERFNVSATVKGTILRVAEQVQRDMALRRPPGPPSGPLPLPPGMPPGPPGRPGMGGPGGLPPPPGMLPGPPPMGGPGGMPPHTNARYAGRMGRCPARRRRGHRAAWA*
</t>
  </si>
  <si>
    <t>C_560075</t>
  </si>
  <si>
    <t xml:space="preserve">MSKSQEPQARLATGSRLPTGASERLQTGASERLATGSSSTTSSSRPLTNATPAPLVPTLPPIVEHYYGFANSYVDDMKHTGVRKTQSDINKRLGYFTTPGEPRLIGSFGYTSPSYTDLKPAAPAARVATKPHGLTTAGVTLRPIKGGSAGATRSMLSERDIEFLRERDADNQQVFEVWSQRKQLELQLEKEEAERRRADADARFEAREQAIQEVNSSAMKQWTQKKVKQQRADAEDSYLRQIKLRALAAYQARINNAYEAKSKKREQGFEVRTDVGVLPPSFEGFTHKPQRGLAGERSNKSLSSRSPGKEKSTASYRSGGEAEEEASIMALMGGRHPIPNHSSRRAVSETHPPGHGLAALGGGAGSNSGMAAEPSFASVARAGGGGSRSGSPKTLPPLAGHPFGAQSGQHADVAPVAEDSSEGAQAAGRSVSRSSSTVPVAVVPPALESAYAPKPGERESGSADGGGYSESTAEAPSAPEQPSPSSTAHGGEISLAPSAINSMAAPPPNLAAQLAAAEDLEEEEAFAEAPEAPASDAGIAGADAEAEDAGAEVEAGAGYGGAEPEDDDDLGSEPPLPRWDDDDDADEVLAAVAAAQGQGLEVH*
</t>
  </si>
  <si>
    <t>C_560076</t>
  </si>
  <si>
    <t xml:space="preserve">MTLKSYVASDGQEHLGSALQKRRYKPFPGPPTNGGPPLRILPIGGLGEIGMNCMLAGVGDRYVVIDAGLMFPDFSDLGMQKILPDTDFLAQWKDRIEALIITHGHEDHIGALPWVVPALDPATPIYASSFVMQLVKRRLTEYNLWDEKRFITFDMRQRFQAGPFEIEPVRVTHSIPDCCGLIMRSDEGTIVHTGDWKINENPLDGEQFDRELFMALGSEPVALMMSDSTNVLSPGRTLSEQVVHDSLVEKVLEHNGRGRVICTQFASNLHRLYGVKRAADAAGRKICFAAWRDGRAPFDPKELMPTEQLRHANPNEVLIVTTGSQGEPRAQLSMAARDQSNILKTLPGDLLLYSAKVIPGNEGKVTKMLNALAGQGARVRQSRADNLHTSGHAYQEELVELLQSVRPQHFLPVHGEYAFLTEHALLAKTRAGVNFTDVIRNGEMLAVRERRNRNTVSTGSMAVAAARGGFEAPTMVKYDGEEPTYFFNDGGKGTGTRTEMEIDMRGTMAMEGVVVVGVDVIRRSAGDYGLGCGVRVTTRGMWTDEGKLPAELTAAVENAVARLSGTCSLVEVERAAIDAVKRRCIAFNNKRPEVIAIAYEHDPRDAHVAEVAEARADAAARANRARGEPEDAGGPASVLTPRRKAQNPWESGAAGSSIRPSAPSTSATAPVRSAPASPAASSRAPGVLVPGGARRTRLPAPEPAPEPAPEEPPAPAPAPAARKVRRSRTTTAPAPDSDGIISISGSTDDDEDAAAAAGPASGSVAADEDSKLSRMLRARKAAASTRRTRADKGEEGAGTLTPLDPKVIADRRQRNPRDRPHSIEDPDYG*
</t>
  </si>
  <si>
    <t>C_560077</t>
  </si>
  <si>
    <t xml:space="preserve">MFTRRLQCLSSSGPCGVKGIRFAGDYKPEVPGNTVDNWTELRASWNKERASSLGTNYYLNVAVMGFAYWLNEAYYFPPRTLYVGALVFFALYVRKAYFSTPYAFKHEY*
</t>
  </si>
  <si>
    <t>C_560078</t>
  </si>
  <si>
    <t xml:space="preserve">MATPNPDGALPGAGPPAPSHNIAVFFHGFFKVVAIVWYWICTIVSNSFVVNFVVCIVLLALDFWVTKNITGRLLVGLRWWNEANDTGSAWRFETLPEGVRQVLPREKRFFWLACMGATAHWILACIIAVFGLSSYIIVAIMGLLFSGSNLWGYFKCSREAQADLKGYINSTSNTLMQGAIKQQLNSAVSRV*
</t>
  </si>
  <si>
    <t>C_560079</t>
  </si>
  <si>
    <t xml:space="preserve">MLQQIGGIAGIAKPRAVAYKRAVATSAMPVRPFKAAVAGACASLLLFGQPVSAAGIGSSGLLPQGMETPSTVVDVTKSKLGAADEVPAEQQTEKLQAELTQEEMEQWKKVKEQLKQLECLTVLLIVILFIGYWALIYRVKLIFRV*
</t>
  </si>
  <si>
    <t>C_560080</t>
  </si>
  <si>
    <t xml:space="preserve">MLFPFSSNAVLREQYQRFMSNSMRYGLLLEDLDTLAGDIAARHAGVRDRVLLTASIDRISWLQDPDVGEMTLSHDLRMAGQVVWAGRSSMEVLIELSRRESSQQAWTFLGLARFVLVARTPDRTAAADVPVLLPQTPRERELFEQGQKHMQLRNQRRDTHTARKPPTVEEVALVHDLIRNHHLARTLASHHHHHSPSADAVPMARTGLQSSVLMHSQDRNAFDVIFGGHLLRLAYEHAFATAALHAGEYCDPLSMDDVAFLLPVPIGTLLRLTGQVVYVEGPVVRVHVRATKLEPGAPEQSVVTNVFSFAFVSKSGGVRRVVPETMVEAMEYLMGYRQHVMDETSRMVAEDRVRPKL*
</t>
  </si>
  <si>
    <t>C_560081</t>
  </si>
  <si>
    <t xml:space="preserve">MDSEEGVQLFATARPNKKQKVVDVATPTDKANKRAGPGPAREPIAAGAEGDKRASAKPSRQQQPTGANGASDAGGEGEGAGAGAAERSGGVASTSGHTDLSDVPTDFKGLGLSEWLCGVCKSLGMSQPTDVQRGCIPAILKGRDVIGLAQTGSGKTAAFALPILQALAKDPYGVFALVLTPTRELAVQISEQFRALGAGMRLKELVVIGGVDMQQQARELAKRPHVVVATPGRLAGLLDADAGLAAGMARCRFLVLDEADRVLDSTFEDDLRRILKALPAARQTLLFSATMTKSLIALQRQSLADAHVFQAYEGLRTADKLKEEYLFLPAKVKEVYLHHLLTVVLPARKVRSAIIFAGTCRGCHLLSLLLEELGLPAVALHSGKSQKGRLAALARFKSEQVPLLLATDVASRGLDIPSVDAVINFDLPMLARDYVHRVGRTARAGRSGWSVSLVTQYDVGLVGAIEELIGHTLEQHVLEEQEVLKGITKVYSAKRAAMLRVAEEEGLDTGKSKRVKKASKQFMKGAAAGGEAGAAAGAGGGKKRKD*
</t>
  </si>
  <si>
    <t>C_560082</t>
  </si>
  <si>
    <t xml:space="preserve">MQGGGNRGGSRSGSAWGGGGGGGGLSSARRYGSTTRTGGGRPQKYDKNKFLQANFRFLVSDALDMAAYEADAEKMLDWDDVLQVWEVEMASAVAVQCLISLDSPPLCPQLLAEGGLDAAHEAPFVYGALEQLAAGEEMFTTAVTGGHEPAAAAEHQRRHQHPQQQQQQPTKPAKEFPSLAPLATSLTPASPSGSSRNGATGPMKQPLPPQQQQQQAVKPPACAEAAVGWAAGAEAGGGGSGEQAQQEHQQAPPDEQRLRFEAAFLEDEDEGDGGGGGQQAALNALSTQGDSYTYQAADGQWVFLNRARPHFLSHLPLSGAFCLVELALPPAGLPPEALASFADELAAREKR*
</t>
  </si>
  <si>
    <t>C_560083</t>
  </si>
  <si>
    <t xml:space="preserve">MAAEAAAAAVAGSDGSAFASSAPAATTAGSATAGEGAGPVPEQVPISPTPNQQRVLEALVRRGQAMGWIIDQSEVALGPVLGEGEFGVTYLGTWRHASVAVKIVRLRHAAELTSFLREVETMSYIRHPNVVPFLGACLSGTDKLSLVTEYMTGGTLADWLHPGGMPAPGSSSGTLTQPVRPLLERLKMAHQVALGMCPLEACRPSILHRDLKAANVYLDNKGVARVGDFGLSRRLLEEARASLTGETGTYLYMAPEVMRHEVYDSKADVWSWGVLLSECITCAMPYGHTFMTPVQVAMAVSEESLAPEVPASLNEEIKLVLRLACQFEPDLRPDFAALADMLGGAIRHMEAQQSPRPTLLASLQSNLLGGWSAAWGWGTAYPRVHGGKAGVGAXXXXXXXXXXXXXXXXXXXXXXXXXXXXXXXXXXXXXXXXXXXXXXXXXXXXXXXXXXXXXXXXXXXXXXXXXXXXXXXXXXXXXXXXXXXXXXXXXXXXXXXXXXXXXXXXXXXXXXXXXXXXXXXXXXXXXXXXXXXXXXVWVRGARVGAKRATCRNVRGLRM*
</t>
  </si>
  <si>
    <t>C_560084</t>
  </si>
  <si>
    <t xml:space="preserve">MTQGSNGAVTNVRADASTQSADDGGGKKTESGRLPAVVVYHDIFNLAFIFWLNIANFLFLHTGRHFYLFFYSTMVYFVADLLYVAIVPRSVKSPMVILIHHVITALYLLIPYHYPNYGWCMSYCMLVEINTWLLIAKRTIRMPVVTKLLEAGFYISWVLLRNIFYPYLIFVFYRLWQNETRISGTPWNAIGITPIFQVALTGLNYYWTLSLVMKPSKKKQL*
</t>
  </si>
  <si>
    <t>C_560085</t>
  </si>
  <si>
    <t xml:space="preserve">MRGISLIAGGGAYFGGRPGFNRIRKTRRNDIRRSASSATAPGGQPSYWQKVAGWEAPLKAAVTSGTLSGLGDLLAQGLLSQTAAREGKPAPAYDPLRTLRMFGYGFTWYGPCQYYWYNLLDFLMPVKTTATFLGKVAANQLILAPITLTSVFGFNLALTGKADLIGDKIRNDLWPTMQNGWKFWIPAASINFYAVPLKYQVLYMSACGVLWTAYLSYASNMPQAAPAPVAAEAAPAKSCCSGKKAK*
</t>
  </si>
  <si>
    <t>C_560086</t>
  </si>
  <si>
    <t xml:space="preserve">MTEVRVGADFIECDVVLTKDLVPVCRHEPLVSGTTDADAKFPSLIKSIIIDGVNYTGVFTTDLTLAEVKTLRCRQPLADRDQSFNGLFAIPTLEEYIAIAKGANRTVGIYPETKHPTWHDSLPIVKAAQTTMSDIVLNVLKKHGYKGPVNSKAWSRQPAFIQSFEVGNLKYLSRKTCIPLVQLLSDWNTPIPDMPYMNYSAIMSEEGVKEMATYASGVGPSKGTLVRAKVGANVTANGAGLESSGLAERIRKNGMQAHPYTFRNEARYLSYGSFASAMDEFEFFFVKLGLEGAFTDYTGSLRQYFTMKAQEQGRLWNTGAVINRAGRPKPHNPKC*
</t>
  </si>
  <si>
    <t>C_560087</t>
  </si>
  <si>
    <t xml:space="preserve">MASYQLAVDMGADFIECDVVLTKDLVPVCRHEPLLSDTTDADAKFPSLIKTNTIDGYNYTGVFANDLTLAELKTLRARQPLPERDQSFNGLYPVPTLEEYIALAKAAPRTVGIYPETKHPTWHDSLPIVKAAQTTMSDIVLDVLEKHGYKGPVNSKAWSRQPAFIQSFEVGNLKYLSRKTCIPLVQLMDDFTAAIPDMPTKTYSDLMTDAAMKDIATYASGVGPWKNTLVRAKAGANVTANGAGLESTGLVERIHKYGMQLHPYTFRDEAYRLTYGSFSTPWDEYELFFDKMGIDGAFTDSADTLKTFFNEKAKEQGRLWNTGAVINRAGRPKPHNPKC*
</t>
  </si>
  <si>
    <t>C_560088</t>
  </si>
  <si>
    <t xml:space="preserve">MVGAAVDLGGMTALPRAAGGSGHGAVLGASASAYPPFGLAPPPQQQQHHQQQQQQQQHHEQQQQQQQQHLLQSAAVKALTRRRSSEEHRAAALAAQQLPIPMELFEPVDVDVDEALSMLAEGAGGSDEDPGVSNKPAGSAGVGGAGGAGGAAGAGGSSHSAVQQMDASYAQQAAAGAAADAATVDAAAAVAARHDSSSARRATQQSLHQQHQPQPHQRQRQMTAGGMTLPAAVDSAQHSPAQLQQLLTQARQLPSLQSLHAQVQRQQQLQSLAAATALGALTEAQLQRVTAGGGGGGEYEAASSRAATPLGPGATGSTSPGTGAGAGVGADAGAPTSGRHQQQPPLALPLPQLQAQPPQMHMLQPQDLQEVLGPADENQGRMSSMSADWLDNLLRQQQEASRQLMVLQQQLQEQQRQLQQHQQLLQRSTVAQLQRQQQQGPSAAQQQAAAVITAAGAATGTITAAMAQPDHGAGGAGAGGASFLSMPATEAAAAADASANSSARNGAEGGAYEVSLQQMQQLRGSSSGVVDTSTTEQQQLSAQAHAQAQQAALQAQQPPGQWGLPAAGGWIGVNFGPVGAAGAVPPRPATPTSADAVTAAAAAAVAAATAAVAEASGAIAVEGRGQQQLLLQHQRSRGPASAAAAATRSPADPDQQQQQQRQLAIPGLATSMLPQAGGPGGLLPLYAAGMASTPVDVEQGRRRRARDAAARGRVSAASSETSSLGSSLAPAVGPGGGAPVFGRTSAGAAGSSGRAAESGLASSLQQQQQYEGTDAATWALQTQLLLQHDQQQEHQQQFHVQMQMLRGTPPGPYGAGADVGGHSGMSPQHQDARQGSRQLLHQQQQPRSQLQLEGVLATSPAAGLVLVSNSGLTGAAAAAATAEAEAQAALHARDGGYTAAAGTTTGELAGAAEAAQVAALVAATGADAMAAQVVVDEGSGSQPRAAQQPGEETM*
</t>
  </si>
  <si>
    <t>C_560089</t>
  </si>
  <si>
    <t xml:space="preserve">MEAWRDPDFLKHSRLSAPLEDAGLLDVHPDGSMGLRAADKERLAPGLGSGQADVLGVGLPGGGTLGCSVGFRLLPSGAWELTGRWHAMQQDLVQISAAHVGPGNAVLARASSLLHVWHFTGSGKKHSFFTRLYTGF*
</t>
  </si>
  <si>
    <t>C_560090</t>
  </si>
  <si>
    <t xml:space="preserve">MAGRGTRGVRGRPVPGAGSAKVSDTGKKKEEAPAAKVKKARNWNTMLSGGKGDTPTRIDYTEDGDGPGTSDMDLISGASASATEDEGRGVGVSRMDVEEDEYDDSEFEDDEDLNNGAGGRGGSGAGASGSAAAAPKKQGLLASFVSSLAMNVVGKAALSRADVEPALAEMKRKLMERNVAEEIAAQVCDSVGRNLEGQRLAGFTGVAAFVRNAFEEALSGILNKRSVDVLLDIKKSQARGKPYVIVFCGVNGVGKSTNLAKIAYWLGSHNIKVMIAACDTFRAGAVEQLKTHCARLRVPLYERGYEKDPAKVAYEAVRQAEKDGVHVVLVDTAGRMQDNQPLMRALSTLISLNNPNLVLFVGEALVGNDAVDQLTKFNKSLSDLAPTTAGAGGPGEGTGAVGRGQADGSALTRRHGGVIDGIVLTKFDTIDEKVGAALSMVYTSGAPVMFVGCGQTYVDLKKLNVKSVVKSLLK*
</t>
  </si>
  <si>
    <t>C_560091</t>
  </si>
  <si>
    <t xml:space="preserve">MLYDVLAHGIGAAVRRLIFDCFCSLYAHGDSISIYTRVNSLQTYLSSKEGMSRSTAEDIRVGLLDLLAHLYGAYGRMLANSALESVNIASRTVSKSGNQTAVRCAALRLAGAAVRGLNPLDRSAPAVQGEAWNLLQRNAKDRTTEEVRAGCLTLLGAVCGAGGAALWREGAYSAEEALRLCLAASEDTVQAVRDAAFRALGELASASRSAAAAEALSAEKRPAKKAAAERVVSGCVRAALVAPLIDAALHGRRELVGAVGEAGRMSAEARAASAPEQHLELGAGLAGGELPALQACALYVLRRGVMCALAEAGQRKLLERLANTLDKRLATPAAVVTLEALATLLEAVGEVPDDTAVTLERLLQPYVTSASSATRQQAAVALASLAAAHPAAAARMLSGCLDTVASCAGQMAAPLSPVAAASNLSAASADANGGLPHVSRSPSSSAGGAAGVAAAVSSPRPGTPAGGGAAAGGGAPRGGLSQRALMDTCHGAALAASRLLLTAAHAPLGCPARLQRRALALAEDLVTGPGPDVAANRAICREVGFLLLGSLCALGVPQAGRGPEAMAALWAGALGEGGRRELDERAFARPGGELDLAVQLWWRSMALQALGAYLSSIGSGAGGGSGGARAGGGGAAYRPGSSAVMLLSGNGSAASFSARSDSGLGASRVGSAGAGLDADSTGGFDLVQQLGPLVAPLLELLDTQPYLQDPARARGGPGGVLAGAAATFTLSLLELHLRAPGGRIAPGSGPVAVLAKACLRPFRSGLLPGSRGAPHLPPWMTADAYAALLTGGGETGSVLAGGGAAAPAPGSSAAGAVAEAEAAGDGTIGGGGAGSGAGAGGAVDGAVVGGGAAGAGGVVSAAGGVVVHNAVQASKTLARQSRDASACRRLPLAVAAAVMLLAGYGAAAVAARRSKSPLDPTDKVSDKLLSMAQALMPDEHALATDAAPLSRAAVEAFAASAAAGTDAWAARVVRALSTEAAASAAEGRDSERRAVVALAVGAVHRARGGLAMQGAVSDSVDALVAAASRPGSNIAAAWVLHALWLVACNSGGAFVPRVRTVLQLGQELLVSSFESPALRAACARLANASVLVLGPEFTLGSAAYTRAKCLVAASGDLSDPAGDAAGDAAGGADAAGGGAEAAVGAAAGDLADGGDSGLGRVLFVQQIVLFAPHAVPPAKHVPLLLAHLLSRQPELRAASALTLRHVAERSAAALAPAEAAPALFAALDAESDPRIAGQLRATIATVLAASASTQPSFWLALLSDVVFAAGPPSAAAAAAAAAAAAAAAEAPRDGDDDDDEKGYGGGATSTSAAASKPAGTASAGPTGGGKAVRSVREVLTAPHLRTRHFAADCLLRLVRVCVAEDEGHRDSSLLERLGAGGSSRSTGSLQGAGEWADSGTPAAAASASLLQDPLILKLQTLVDVGFKLATIPLESLRPHGVRLLTLLVQLFGDVADPLLAGARLMEQYQAQVVSALRSSLGARQAAAGGLPGFSNAGANAAAAATAAAGGGGGGPAALAGTVADPVQHPLLQIAGGVLATTFLESGLAAGDAVVMRRLMELLSAPLAPEAWPALRYEPYAEWVGARVRVELLRAHAQCAAIAAAAAARGDALCAGIVAKAHEPHAARLQAAWALLLQEHAVLCSQHDAVLAAYHSPLLDGEDLADPAAAASGTGTLGYTSSSAGNGNIGSSFAEIEEADAANGEGAVVGQAAGSGGVLTPALAAVLRPVYAAACPAALAALAGSLPPPATVVATPASRSQFHRLLEVALMLLTDASARLAHAVAAALRSAGPAGGIDLASLPPGAGAAAAAAASMWSSASPRVGASHHHGGGNADGSFAHVRDTAMRLAGVLRALQRLLAAGYVGAAAPADAAPTSTAAAAASAGAQQPLVPAAVLRDVLRALGGVAVHALMPLHWALLAGQAPAALAGLLPGLALPCCAMVRELCGAAPEDSLQGPAAVPLSALSSEAAAAAAGEGGEADHEGEGTDAEGEDGAGPGPGGSVAAAAVETVLLFTSVCCPFACERAASNGPAGSSGRGEGNGQGQGQGLPPWMGPLGEAAGGLAAAPGCLPLPAPAPEQATALAQCTAQALGAAQLLLRRCPWSALQPHVGPLLELPLRLLLTCASGAAVAPVAQRYMENAVAALGARTGAGTGGDAAASCAAAAVAVLCDTLSRHVAALQAAAGKAAGPEPEAALVQSRLATLAAACLGCGAALSAAEQQPPRPAVAAARGTVVAALTAPLAPEVPPAAALAVLEAARGAVQESVAEDAASARGRWARLLVAALVGPAVVRVGPLLTEAKAPLSGEEQSMVGEAIKLLVLASTLAAAQGQPAQEGVMQVLVPLLMEAAAPAAGAAAVTPPLRDMALKLITSLPAAAAGAAFKTQLAAQPAAAKLRLQGALREAASATAASVQAAPAAAVAPAAAGGGVPPPPPGGAAGASGRRPAIQLKTTFAVPLPGK*
</t>
  </si>
  <si>
    <t>C_560092</t>
  </si>
  <si>
    <t xml:space="preserve">MEAAREAAREAARERIAALKASLVSNLRKKNLAPPPASVNLLLSPLAPKRPPVQPAGEAPAAPATSTASPALAPAAGAGQERAQQLPAPPAPSIGLKPEVLPARMRPRKGPAAAAATATAAAAAAAAAAAEERRSQRMRERAEQQAAMMQREAAASTAEPVAGRVLKTRATRKREEQEQRAASSSRRQREEQVATQRKEAQAEAAAERAREAPAHHHQQAAEEAKLKQQRVEAREAREARKQEARLEQQQQHQQQQQENELLQGLAEMFRNFAGQSDRMPAPVLAAAMVGGVARGAAVAASRAGQRVEPSGLFGSWWGGGSRSSGSGSSASNSSSSSKASQWEARRPVAQLILKPLEPAAGGSSSDGSSFDYHHDDPQDQHHQPAAAGEAEAVVRGGALHARSLPTRATLLGLMRPLARSRLPTFTRRIGVRFETMRRPKRLRLLVSEEAAAAAGAGTDGDALAPAELRAQRRRFYYYRMLAPQQQQQKRQQQQQPTDAYADRAAGAEVAAQADVGAAGSAGQGEGIAEGIDAQGLRGRYQLSGRNFRPRQKAQYTDRVKQTLRKAGQQAAGRAGSTAAAAAAVSAAAVQQQQQQQQQKPARGEGEDPEEREAEGEEVDPRGEYNPAAEVTNDAYEQLMGVRLPEKAMYGRRAEALAALTAAQVKSQCKLWTEACGKEYALAFHAREPLLLAQPPTVLLLSLEHLATVFELEPEAAVALALRSPTLIGVPLAQLKSTVESVSTSLEVGMQEAGRIVQRCPVLVLREPTFPVARRVALLGALLPVSGDKLRQVLRQRPLLLSKSLQSLASFMMHASAALSLPLFDVSLMIAGAPGVTGVSAARLSGRWQLLRDAASSHPVWREQLATLSPPSLGRCLVANEAALGRLQTVLQRGLLEQHEDLTSFKRILTMSSSRFEAALREAEAKASGRAPARAATATAANDPR*
</t>
  </si>
  <si>
    <t>C_560093</t>
  </si>
  <si>
    <t xml:space="preserve">MSMGHWRHIGAAGQAAGQAAGQAAGQAAGQAAGQAEAAGPAEAGPRGAVHVLWHYHFSAFRRKRWAAFIQRDRALHRVAKQLTGGRPKEEVVVGWGSWAFQGGKGGSPISVRGGRAPTGRLIKLLRERYAKHVFIIDEYKTSKTCYNCGCQEMAIKRLGVLKEGQRPWSVKVCNDCLTTWVRTVHRDVSAANVIRVLLLLKLMGFERPTKLQRPPWPPPAAGPG*
</t>
  </si>
  <si>
    <t>C_560094</t>
  </si>
  <si>
    <t xml:space="preserve">MATKIALLGTGLMGAKVCKRLMSLGSWSVRCWNRTAEKSERLAEFGAEPCATPAEAVQGTQVIVLFLADAAAIRSVLMEDPSVRPQLKDKVVLQMGTIGPKESAALALDILAAGGSYVEAPVLGSQPEAEKGTLLVMVGAEADPREPGSPHHSTVWPLLRALGQESNIHFIGPVGTGAAVKLALNQLIASLTVGFSTSLGLVQRSGADVDKFMSILRASALYAPTYDKKLQKMLDRDYGAANFPTKHLLKDVRLFETEAAAAGLDTRLLAALKGVVQDTVDRGLANTDYSAVFDAVAHPGEQQQATKPQQ*
</t>
  </si>
  <si>
    <t>C_560095</t>
  </si>
  <si>
    <t xml:space="preserve">MASAGATAPTNVQNSQKTPVTIITGFLGAGKTTLLNYILKEKGSRSIAVIENEFGEVNIDRELVAANLLAKEDLVSLENGCVCCSLRKDIVKAFAEIERRSRQAGGKKVDAIVLETTGLADPAPVAFTFFANPWIASRFRLDSIICVVDARYLMQHLEDGKHSDGTVNEAVQQIAFADLILLNKIDLVNSEEQKKQVLGAIRAVNNSARIVECQLNQETGRPHMDMLLFNNLFSVNRVLEQIDPQFLDSDSDDDAEDEEEAPSPQSGTQAQQDQASRAAKGQAAEPGAAAGADAGAGPGSKATAEASAGSKAGAGCCGSGEGKGKAAVEDEAAARTAGEAGPSGSSAADAKAKLLQKYADKGSVAGHKHTRDDNCEDNCEECHIVDGMPIKGERNPKRRAKRLHDLSDVSSVGIMARGPLDEYRFNMYMRDLLAEKAKDIFRCKGVLSVHGYGSTKFVFQGVHETICYGPAEQPWKPEEQRVNQVVFIGRGLNRKALIEGFRTCVWVPLPDGWDEFRDTTTKQPFYVNRNTGEKSWTRPEIACARVVATQGKTQQPSQLLPRRTASTVGQLALQQAAAAAASGAVAPATASAKAGGAASAATEVAS*
</t>
  </si>
  <si>
    <t>C_560096</t>
  </si>
  <si>
    <t xml:space="preserve">MDMATINKGAVVQAVNQSRKRLGVDSVDLMQYYWADYDVKRYVDGALYLSECAAEGLIKHVGVTNFDVPRMEAMTKAGVRIAANQLQYSLLDRRPENGMSAFCAANNIQLLPPYFLLSMTGVLAGGFLSDKYLGVPASKVTSDTYSKGKYARVIMEAGGWSWFQDLLQALDGVARKHDVTISNVAARWVLDRPGVAAVILGARNADHVEDNQRLFSFRLDADDLGAIDEVLARGRRPRSDCYSWERGGQW*
</t>
  </si>
  <si>
    <t>C_560097</t>
  </si>
  <si>
    <t xml:space="preserve">MAESQWTIHVKHGSQSLELQIDANSKVSDLHERLQTLTGAFVRKQKLIHKGKVLAPNLELTKAGLASGAKLMLLLSDAGAVPTQGQAALQQAKKAKQDEAAARVKELYAQAKGMGGAASAAIAAAAAADATRAAAAAAGPAIEWTERKRNWEKTGIISLRDLGLTAAPDDLFEPAPSTASGYAASATSTASTSGTTATAAGSAAPGLTGARVADLSHNRLHRLPASLARLSCLHTLRLDANGLTSGTMPWEALGSLTGLTALTLSSNLMDVLPDAAVSGLKALQVLSLSGNQLRALPEALGALSALEVLSADDNKLEALPGSLGEPGIASVPPTLLKDCGSLAVLSLQDNPITADQLRSTPGFKDYDARRVALCNKQLDAKVSAHATRTFTEGAEDRQWQRYASGQGGGGGQQGGGR*
</t>
  </si>
  <si>
    <t>C_560098</t>
  </si>
  <si>
    <t xml:space="preserve">MPLGYQLPRMALKASSRCAAAPTRGFQGFPSPSWLGRAPASTAHQRRTVLPYGSAVASMLLAVHTLDARPFPPHPIPLPPGPSAAAPLYPSVVAPPLPACLLG*
</t>
  </si>
  <si>
    <t>C_560099</t>
  </si>
  <si>
    <t xml:space="preserve">MNGEWVGQYAAYTPWEGKPEPAWLDERGKYINVVYTRALEHRFKYTPQQPQQQLQQEEGQRQQGEAAAGQQGDAEVDVESEAAAVAPMDVLLRKLGRCTKMAALADLRLPPEAAGLGAAGLASSSGSDSEAAAAAAAEADLDVEALAFNSDGIVVFDGGNYSAGPEYIGQQQVKYVNDEALEGLEDDEEDDEEEEKAHSERAGSGVAASTSASAASGGDRAAGGKGSKAVKAAAAKAADDDGMDDYLDELFGPDEDAEDEEDEDGSSVLPTTTSVFEQCLVDWGNRTRMRVKMTLRIGQMENGEVDVEVLRILLFHEQWLGPASAERLSAPLADIKLLQRPCTDLPRMRPEQMQGAWNVFTVSATGIDEADPFTGEERVVWVYSSTEEQQLWDASAQPPGGDEGGCYWLPGGVVVSLRMVDNYVPADSAEAQGDGSSSSEDESASGGVGSRQERKGQEHAVSNGNGNGSGKAAGARDYPRGLCLGMLWSWREGSVSQVEREYDGYGYLREVRLGQAVKGGWSGGRM*
</t>
  </si>
  <si>
    <t>C_560100</t>
  </si>
  <si>
    <t xml:space="preserve">MLCFYAQPCVQSSDSESINRLIVNFDQIGKTVKSKIPPLLYDYLEEVALKSGIQIVSFSDAKVLEEVKKILLSQPDLSNLLQDSAQSRPPVQDPLAALAGAASQAGVPGTRRFMSALDPRRFLQSVTVVPGAPDPLDQYSLGIVKAKDAWNVTQGTPEVIVAVVDTGCDLTHPDLKDNLWINTKEIPGNGVDDDGNGLIDDVYGYDFAGTCENDYPSDGCGPKPDPQDTGTHGSHCAGIVGAVRNNGVGISGIAPRVKIMCLKVSTPSNNFYTAHILKAYDYAYRMGAHVVSCSFGPAEPNMKTISPDELAAYVAERNLYRAALQPMVDKNMLIIAAAGNENTNLDQLDQYNTTYMPCFMAKEFPENMLCVTATNQDDVRWAEIANNKPVGSNFGLKYADIGAPGRLIMSSTPPVAGNSMTRWNLKTGSSMATPMVSGIGALVLSVLGTGTGNYFQGKEARKIIVESADPKVGLPVSTGRRVNAASAVLQATAKLSGVAGIVTDASFVRSSQSVLVTGFNETYYAGDFGITERNDWDQLPVTGVSTRPGLPRFERYKFGAGTTLRVKASVYLPLTGLYAMQINTTASSADLRVLVGQVALNLSAVNLLNSNGGWYEFEMRYRNPSAIIDIQMAEPTGQPGASSSAFSRMTNFYISTPVPPKDYYWAPKIALSSTWQVLTRPVNATTVGLASILESALQLDSPFNFSSVVPDINYTTPTALRANLYPSSVVAAASVPQSLVGIAHTRLAAPDKPMRFKLTCSYCSMAVNDLRILDVYDPASTGAATTRISDCIAFGNTSGTHDIVVRFAAADSSAAPLTLGWLPCDANPTAEAVSLRTHVMNNLFWKPSSGVAGYVPGLQCDVWPSANRVGAPVYKFRLPAAMASTPRALQKNLTGPRDNRAMFDDFLRTGCSPTEDKSPGCIGPAMFRFSDTIVNWPNSSTITGTALAALYMRCWTYVSRGFGQGFTALPLSNNNIYAYMGAQTVLRLEVTAGLANQPPSSPNVTQLNDHYQLLAVEWRGLGAATALVGIVNAAATNISLNLDMNNTLLPIPVVAARTAATVSFDYSAVAIDPATIPSPPYPAPSRPARPSWPTFPGQLAADNKRDTVRTRTVPFTGASGLAGAFSGARLCGAVECVQRI*
</t>
  </si>
  <si>
    <t>C_560101</t>
  </si>
  <si>
    <t xml:space="preserve">MLTHPAVPLFPKTYAAAFGVCAYCSLWANACAALVVAVHGLVLAPSWNRPWLQTSLADFWGRRWNLPAAASLKHLVFAPVTEGRLVPKPLPRPPAAGEDLAPAGAAGAPPGDDSSAPTTGERPPPRSPSMASDSASQAAANAPSPSAADADGDDTKQRVGETGAASYTGTAANAATDRSGRDKPRRDGPSAAARLAALVATFAVSGLMHEVLLWVCTGDASQLGKQTWFFAIQAPLMLAEQQLVRATTRAGVKLPVPAMYGFWGAYFAAVTPRSTPLSAPGAVLTARAVTPAFGAGENKLGGPVFGTLSSEL*
</t>
  </si>
  <si>
    <t>C_560102</t>
  </si>
  <si>
    <t xml:space="preserve">MSTQDLEGKTALVTGATSGIGLETAAALASRGANVILGVRNTKAAEDVVKQIQERYPGAKLVVGPSLDLLSQKSVKEFADWVNKTFPKLDILVNNAGVSFMQRTMTPEGVGGIAQTNHLGPYTLTRLLEKKLVASKARVVTVASVTHRTTVMKDAKAFLTDWRSGYYQHSKLANVLFAYELQRRLGNHGVTSCAADPGGVRSHIWDTSPMFKKGWKKTIIDMCYSPPVDGAKAVIHAATVDWAKDRRTVNGTPVLPADDLRYYSRGLFTAPTLCNLDGYTGKGFGTGQQIKGTLWGLSTLFTSLWDWPLRKLSGGMLGGATRPVRSATQSYDAKLAAELWDASAEIAGVPAQPAV*
</t>
  </si>
  <si>
    <t xml:space="preserve">MPTQLKSNADLFSIGTLPSMEHLEFGTKRKKSAIPKLPSIDKREADREAVTSQQPDLQPPRRPARSDLSSDPSEDVDMEESELPADEEEVLEGPKVDERDAGYDPDMIPGINSGDDVVEFYGKFGQDSPVKFFYCNRAPEGMRFRPYDLLVVRRQKIGPEYFTVSATGVMRIKRGVQAEFTPLAEWVREKTLFDLISAIGFFRNYLTGRCFRRWLKAVRQKNFNKVRSKIQDSLFLAKPTFCPHLVEIFAAVDEIRNTPFASNNQQLYLLQDYAELQVSTREHKAKPALEAIVEKVQKVLERVCREVQKQARLYQQSVRDQTELXXXXXXXXXXXXXXXXXXXXXXXXXXXXXXXXXXXXXXXXXXXXXXXXXXXXXXXXXXXXXXXXXXXXXXXXXXXXXXXXXXXXXXXXXXXXXXXXXXXXXXXXXXXXXXXXXXGGEGRAGEAGHRDEVRGMEHGVISRAVTTVEDVLDLLAAPKTSADKQVSNKGVFTTIIGFVPESITFTPDDSAVLDELNNMMEGIIALAQQAPRLIFMRAFTQYFEGKPSGLNPASVIRASPYFGELRSAINNTVQEDYGAAREYVKLFEAYRMVYDFGRTWSYEEYSSKSKSLREIRRDMHKQREWRNELDRMKISNVVGCLYVDSKSLRNDLMPITLTTLEKIKGLLLSMARDTCLSVLEDVNTRIALLQARPTALNEFMAYQVMHAKQVESKKSVLAAVAQVDDMYDMLAAYEQKVPYQDAVKHDDLREAATTFVTELTSGKEFMADHKEGQMESLAANIARTHEELAAINASLNKGDYVNPDADAESVLADVEGVLSQLRDLSTACDTYKEYQTLFELESDSFMDLTAVEKEANAKYQLWKSLFDFMEKSHNWTEDPILDENGQQQMSIEAIRAEVEEYAQRAYKMGKAAKEDQVVVRLKDCIDDFKQIMPLVEELANPALKTRHWEQIFKLIDADIPPNDNGVGYAPFSVRMLLQYNALDRYEPIQSISGVASKEYSLEKVLEKMSKDWEGVEFRCIEYKDTGTYILGGTDEIQALLDDQIVKTQAMRASPYIKPLEEQATKWEGMLTTLQDMLDNWLTCQATWQYLEPIFSSPDILKQMPEEGDKFQVVDASWRELMETTSEAPSCTKVAEERDKLMSLQEANRLLEEIQKGLAAYLELKRLAFPRFFFLSNDEMLEILSETKDPTRVQPHLKKCFEGIEKLRFEGPHAEITGMVSCEGELVPLKTRIKPADAHGSVEKWLVQVEAGMVESVQESCRRGVLSYPAAQRSNWVLEWPGQVVLVVTAIFWTRQVVAAISSPDKAALKECAEQNTSQLGEIVSLVRGELSKLNRATLSALVVMDVHARDVVVALAAEKAVAGDPNHFSWLSQLRMYWEAKDPTQAEADEGTIMVRMMNAEVEYGYEYLGNSMRLVVTPLTDRCYRTLISAIHLNLGGAPEGPAGTGKTETTKDLAKALARQCVVFNCSDTLDYQARTMAKFFKGLASSGAWACFDEFNRIDLEVLSVVAQQVLEIQLAVKQRVKSFFFEGTELPLRPTCNVFITMNPGYAGRSELPDNLKALFRTVAMMVPDYALISEIMLYSNGYLQARECARKIVATYKLCSEQLSSQDHYDYGMRAVMAVLRAAGNLKRRFPDSDEFVLMLRSIIDVNLCKFLSHDVPLFNGIVSDLFPGVVLPEPDYGHLMEAMKRQCALHNLQPTEYFLMKTIQLYEMVVVRHGLMTVGQPFSGKTASLKVLAGALSDLHDRGITGALYSRVQLRAINPKSVTMGQLYGENDKATQEWKDGVLAVTFRSLAADPSEDRKWLVLDGPVDAIWIENMNTVLDDNKKLCLPNSEIIQMSSTMSMIFEVGDLAVASPATVSRCGMVYLEPHQLGWQPLLASWINTLPRTLGPKIRTHIEKLFEWLVPPCLRFVRHDAKEVSPTEDIGLARTTMRLMAALLTEDFGAPLSIAAMAAADKAEKAAADKVANNAAAVLAAVSSVVAGALDSTDGAEAKAADKAAVSDGFGAEAQEVAPGASYDDTTKTVLVESVFLFALVWSLGCTGDGESRRKFDAFLRSMMSGVIPDGYADYTTAPKVHMAVPLPSPDNGHTVFDYCLHKRSAAKGLVPGRWQLWTDTIPELDIPADAQFADIIIPTKDSARYTFLMDLALQHNQPLLMVGPTGTGKSTYINRHLVSGLPREKWTPIFITFSARTTANMAQDQVDGRLDKRRKGVYGPPPGRRAVVFIDDLNMPAKETYGAQPPIELLRQMVDGGGWYGRDNAFRSMVDVQVVAAMGPPGGGRTFVTNRFLRHFNVLALAQVSEDSLVHIFRTILDWHLSKSAFPGPVAALAPGLINATLEVYTQSMAKLLPTPTKSHYVFNLRDFARVVQGVMMLPRESLPRPADPMDDSAGGGAAHEGVALYRRLWVHEVFRVFYDRLVDDTDRQWLMGQVKATVSAHLDTGFDGLMEGLLSAEDKKAGRAITHEDMRRCFFGDYADTNEPEPSLRKYAEVADVATLLTTMEEYLHDHNGTSKRPMNLAMFLFAVEHISRICRLLKQPGGNMLLVGVGGSGRQSLTRLAGFICGMEVLQVEIAKSYGRTEWREDLKKVLRKAGADMKNVVFLFSDTQIKDESFLEDINNILNSGEVPNMFPQDERMTIMEAVRPRAAKRGLETPLELWGYFVETCRRNLHVVLCFSPIGDAFRERLRANPSIVNCCTIDWQTWPRDALEAVAFKFLREMDLDETTRKQLVQLCQAFHSRIRAASEDFKHQLGRHNYVTPTSYLELISTFRTLLDSKRAANRKAHSRYSVGLQKLQSSSEQVAGMQAELQALQPQLVRTVAEVENLMNVIAREKAEVVEPKALIVKGEEAKAQSKADAAKAIKDECEADLAEALPILNEALAALDTIDEKDINYIKKLGNPPMIIKLVLEAVCVILDVKPAKIKDDTGKTIPDFWKPSVGLMNERDFLQRLKTYDKDNIPPRIIGEIREKYVKNEAFTPAAARNASPAAEGMCKWVHAMSSYDRVAKVVAPKKAKLAEAEGQYEEVMVGLRAKQAELADLRAKLAAMESDLRTNTKKKERLEQEVALCSIKLERAEKLIGGLGGEKLRWTESAQALKDAAVSLTGDMLVAAGIIAYCGAFTASFRLDVIESFVDMVQSAGIPRSPRFSLATALGDPVKTREWLIAGLPNDSFSIENGIIVAHARRWPLMIDPQGQANKWVKNLEKEHKLQVIKLSEGGDFLRVLENAIQFGLPVLLENVGEELDPSLEPLLLKQTFKSMGVTCIRLGDATIEYSSDFRFYITTKLRNPHYLPEVAVKVTLLNFMITPAGLADQLLGVAVATERPDLEEQKAQLVLQGAENTRRLAEIEDKILEVLSNSTGNILEDETAISIITEAKTLGNEIQEKQRAAEVTEKEIDLARTGYKPCGDYTSILFFCISDLANIDPMYQYSLPWFVNLFVASMHAAEPSNDLQRRLENIYDHFTYSLYRNVCRSLFEKDKLLFAFLLCTRILETKGRVDMDEYMFLLTGGLGAADHRANPAPDWLVERGWRELCRLDKLPTFMGIADAFADDPEAWRPLYDGMEPHRVTLPGLYNSLDAFRKLLIVRCIRPDKVVPAVQDFVDANLGKKYVEPPPFDLAACYADSAPTTPLIFVLSPGSDPTAALLQFAGERKMASRLMAISLGQGQGPKAAAMIAEGAKAGSWVVLQNCHLAPSWMTALDKICEELQPDTTSPEFRLWMTSYPSPKFPVNILQNGVKMTNEPPKGIKANMRRSFMIEPICQDKDFFEACGKPAPFKKLLFGLVFFHALVQERRKFGPLGWNIPYGFDDGDQRISVRQLKMFLDESAPGAAPPFAALRYVTGECNYGGRVTDDKDRLLLNTMLEKCYCPDIINYEDYKLSSSGLYYAPAEGDRASYLAYIDTLPINPLPEAFGLHANADIAKDQNDTAAMFASLLSMTGGSGGSGGGGGGGAAGAAEERVAGIVSQCLARLPPQYDIEAIQRRWPVKYEESMNTVLAQEASRFNKLLAVLHESLANIQLAIQGLLVMSSELEEAFASIAINQVPELWKRRSYPSLKPLGSYLDDLYERLNMFTAWAAGGPPPSFWLPGFFFVQSFLTASLQNYARRRKVPIDTVGFGFEMLGMEHAAYKTAPAEGVYVHGLYLEGCGWDAGPQRLCESQPKVLFVNAPVMWLRPQSADKKFDYPHYDCPLYRTADRRGVLATTGHSTNFVMFVKLPTDQPASHWIMRGVALLTQLSD*
</t>
  </si>
  <si>
    <t>C_560104</t>
  </si>
  <si>
    <t xml:space="preserve">MNITDSSVHSAVAATVEATVATSALPPSTAPSLVSVLPDGVLARIVAAADNPSRRALRLTCRALRPLVDAAAASLTLSRSSAASLAARGRLPHLTPSLSQLTLALHDAGSPAATLLLLPRLGLQQLQRLSSVTLSLASDHAPLPGAALAALAAALPAATTRLVLPYTLGYSGGVVGRSWQPWRRSPRPGAAAVAPAAPPPPQPRPHMWIRARDRAG*
</t>
  </si>
  <si>
    <t>C_560105</t>
  </si>
  <si>
    <t xml:space="preserve">MGCCTTICKNLFLGFVGLCKVGLSIAIIIIVAIHLQDYKFSGSGTNTTLTGSCLLSKDFTNQDYCNYAYAVCGISMCVSLAASLFLCITCNACGCGSWVEFILYLCQCAWWVIAACVFSRAAADANDVVGLNGQGLPQENWRTSVPVISWVISVLAFLAAIISLADAIKCCRDCCCSGDDSDKGKKEKKDKKAKTPPQPAYEPPKGQDPAVRANAV*
</t>
  </si>
  <si>
    <t>C_560106</t>
  </si>
  <si>
    <t xml:space="preserve">MRGKLGEHTAISVDTGPAAVRLIVGNAPPPPPPAAAATLFPPPPPPPAVLPPAGNATSDLAAQLGELLDEWMPTSLNQWRNTVVGLSWTMMVMFGGAGLLLAVEACGCLVEVVACCCRCCCCPNRPESK*
</t>
  </si>
  <si>
    <t>C_560107</t>
  </si>
  <si>
    <t xml:space="preserve">MQVGGGDYIHDYLANAAKTERPVLAEIPDPRQYVEAALARVGASSPTRAGELMTASSSATSAQGPPAKAAAVAAACSARGADCRPLPCTGSWIKLQFLQGSSASAFRRVITGSFASWEPQ*
</t>
  </si>
  <si>
    <t>C_560108</t>
  </si>
  <si>
    <t xml:space="preserve">HPSRYSHPLLALLLGRRRLPLGPLLAPILLLLLLRRVCPGHRHQLARLRVQHLRQLVISTPHKPDQQARAFSPGLAHAHQLLARGPALRLVVPKQLLHGLKGGPPHQQRQSDTTPAQLRSCWPRRQPARPPPHQPRPARRRHPHTPYQLSAPLDLFPPPASSRQLRRQVPRRPGRPPGLLPHQVRCRPGIPQGRLRRQVRSRPGSDPADRTQPRAARLGHAQARQEGAPHPD
</t>
  </si>
  <si>
    <t>C_560109</t>
  </si>
  <si>
    <t xml:space="preserve">MALARRHVGGTGIRGAPLSYKRMWSCDSMKGSHLDWDARTGSGMFFKCTDTACPLKRALSWSRSQA*
</t>
  </si>
  <si>
    <t>C_560110</t>
  </si>
  <si>
    <t xml:space="preserve">MAPASIEGPSKEGDQQASSTVNMAALELDTHCPYSILPSILFQMNSDKDMDRLNKVGGAGGLAKGLVTDLHAGLNESPAAAAADGLATAAASELGSVEAHRKAYGENKFPEKPPPNFFMMLLEAAKDPMIIILLIVAIVTIVLGAAVPEQRAHQGWSEGLAVLGTALIVIFLGAGQDFSKERQFQKLNALKDVIDVKVTRGGKQVLVPNTEVVVGDIMFLDTGDKVIADGIVIDSQGLVLDEASLTGESDPIKKDPVSDPWVRSGTTVNEGSGHMLVLAVGVHSEWGKTMALVNEAGDDETPLQEQLTDVAAKVSKMGVLVAVVCFLALLIKWLIVTGGGDIDKINDNGPLQFLLYAITITVVSIPEGLPLAVTLTLAYSMKKMMKDNNFVRVLSACETMGGATAICSDKTGTLTENRMTVVEGWFAGTAYPQVPEGSVLGPQVLELLKWNCAMNNKAFLVDQESGVTDFVGNRTECALLVLLRKLGFDYKQLREEREADQIKLYGFSSARKMASVLLRERAAGGNLRLYNKGAAEWVLRRCVGLARPDGSTEPMTPAKLEEMNALVTGMAKRGLRCICLSYRDYAGSDPARPADFFEDADQVDRDLIAVAIVGIKDPVRKEVPDAVATCQKAGIVVRMVTGDNIHTAQHIARECGLLTTEDAIAMEGPVFRAMPATELIPLLPRLRVLARSSPEDKLTLVSLLKKQGEIVAVTGDGTNDAPALKESDVGLAMGIAGTEVAKEAADIIILDDNFSSIVKSVLWGRAVYMNIRKFLVFQLSINLVAMISAAVGALYGGVPPLNVLQLLWVNMIMDTLAALALATEDPYPELLDDKPHGRSEAIITGLMYTHIVVAVLAVRLPGEYYQTMCPEILNDKGVLSTNATLQGDVCNIMGFCGFPQGDIHSDLCVLHNEWLAINTTVPSLQQDAVCNGQFSPTANFSGVVAPGEACVRNTNLESAQRAMDDEWDREYLLSYKPALSVLFNAFILAQVANAFVSRRIGLELNFFKGLAHSPIFNGIMVLITALQVLIMQTPISYIFKVEPLNGPEWGACIAIGIGAIPFSWALRILLRWLLPLTANSSHWLAGLRGSRASNITASGAGPMRQAARTRTLSGGAASANHNRTASGRTLSGPNGGHQDHHRAMSGNPHVVISTQYQGDA*
</t>
  </si>
  <si>
    <t>C_5700001</t>
  </si>
  <si>
    <t xml:space="preserve">MAVWAVAAIEQLRDQDVAKLETPTFKQLKARVQHIQVLSARKAELVQRKEELEKQLKLINAVVRADAVSDIMQGLDKDMHMESILNTTPAFKEILMGAGIQLAGSNVPAFQQHLQKTIQALEKEQQEQQELATCSALSERTSAALRGMALAQKVTELLRFEQLLPDLVRAAGGSFPAFLEAMRHPRPEVKQMLEGAALLEQIKAHHRPLTAGGGESRYGEEPALKRQRPYGLAPGRGDV*
</t>
  </si>
  <si>
    <t>C_5710001</t>
  </si>
  <si>
    <t xml:space="preserve">MLISQQLGRLRRAAAAAAAAAAPAEPVAAEAPEEQYQQQLPPPGPPSPPRVPPPPPDWVLASLQRQQGAPHQQQQQQQQQQQQQQQPTPRAPPPEAQTVTAASYMGCSRALALSTVERLRVCWGLTKSASQPDPQQADVFTALKKPSAFRLAAARQREDECAVRENAFAREVKLVSALGGDDGGSSNGMKLSGAIDFLVLLWEPEDCGDAGGSGGGGGGSSSSRQEVMLRPRLHVIECKDTSRQRSVHEVQALLYRMMVQQQLAEMRQQQLEPKGGGGATAATAATAATATPAPGDGGEWSLGELWSGEVTCEVLRDTEQGVPEPPLVVPPLDPRKEEAAVLEHLRGEVQRLWEEGRRAVKAGTEEAFVREQPYMWNNGCSSCSHRPYCAADTAVRGAVQVLGLSTADNRRLREAGLDTVWDVARMQLDGPAARQLLRLSLSTDLSFLRQGAAPAAGVQLRSVPGASTLPPWRGAEATPLVRVFLVLSYDDVRHTYNSLAAHVTCSQRELYTPRAGDWSKALRSGPQDRSLLVMNERPDTAAAADVGSAAERRAVELAADRALVERFLSDVFAAVEQVASTLPGGAAGKAGAGASPPPHPPLRARLHFYLDNSSALKQLAEFSRWSSSLGGGGVGCSSDGGSGGADTGSTLDAFLTLLGRRAGPEGEQPMVSYLQEEWGRQMVAGVAGSNRWQLTAQRWETEAWKQKKGMSTT*
</t>
  </si>
  <si>
    <t>C_5710002</t>
  </si>
  <si>
    <t xml:space="preserve">MKLSTPCPPYHRAPTIHLPSHAAPAQRPPLCLPSPPAGPPPTAAAPRHAGAPEPPPPPGHTAA
</t>
  </si>
  <si>
    <t>C_5710003</t>
  </si>
  <si>
    <t xml:space="preserve">MRRFATLNEQAQSTASTSSSTRSVCARICSNRRRASIQPLGTVALGRRSGVACRSGVAVQAAAVVQEEYDVVIPKFPAPAAGAFLPDKRSFREEHRIRGYEVSPDQRATIVTVANLLQEVAGNHAVGMWGRTDEGFASLPSMKDLLFVMTRLQVRMYEYPKWGDVVAVETYFTEEGRLAFRREWKLMDVATGKLLGAGT
</t>
  </si>
  <si>
    <t>C_5720001</t>
  </si>
  <si>
    <t xml:space="preserve">MEPVNSPQAATPSLWPAWCSFPGWSSGAGAGAGVGAGECAGAGAGEGAGKQQEQQQEQQQQEQQQEQQQGQQDQEQQEQQKEQAGAAEGEPARRVGEVASGKAAEAPAGPAAAAAATAHATVKPAAASPAVAAAGGDGCSPGAVRCCGRGL*
</t>
  </si>
  <si>
    <t>C_5720002</t>
  </si>
  <si>
    <t xml:space="preserve">MLEKNKEFAAEIMRTKDEVRKAVLIRREARVPPSDVNELIEFMLNTDAEDMEFEDMAAANEIDVALVDLLAENIEAAKKAEQVQAAEFMEKVKVAVSKYVVTVV*
</t>
  </si>
  <si>
    <t>C_5730001</t>
  </si>
  <si>
    <t xml:space="preserve">MALAAAAARRAVADGVPGLIYSLRWSRLGLHSTSAAWNPAEPKPVPLAKLKDSFNEGTSITYLEELEERYHKDPASVDRSWQAFFRNLDHGVTGEAMAESFDAFEKGKLAMSPFTAAAISNQTVQESMRLLLMIRAYQVLGHFAADLDPLRISGHTHPPELDPAFWGFKDTDLDREFFVGNWNQSGFLAEGRPTRTLREMLTRLRETYCSHIGYEYMHIPERDKCNWIRERIETIDPVQFTKQQKLHMLDRLSWSDMFETFLANKYTAAKRFGLEGAESLIPGMKTVIDTAADLGVQSVVIGMPHRGRLNVLANVVRKPMSQIFSEFAGKEPIAHEGEYTGSGDVKYHLGTSFNRPTVHGKMVHLSLVANPSHLEAVNTVVLGKTRAKQYYSEDHERGRHLAILLHGDGAFSGQGIVYETLDMSGLPDYTVGGTIHLVVNNQGLDWAMAEALAFATLVSEGNHVRLSGQDVERGTFSHRHAVLHDQTNGGLGPVTQGRAHRGACSTTRALSPPPVRLLFPKTCSSTVSHSP*
</t>
  </si>
  <si>
    <t>C_5740001</t>
  </si>
  <si>
    <t xml:space="preserve">MSYLLPIGVVYHATYNVPELGPGIDQRAFLERLKEEIKDKFTNPMDALGIPHNLHLFLDTDNAPASAVCETVFKVADQVDAAMVVLAAHGKGEEGSRDPLLGLYLGSVADFATRNSARPVLVVRSYAAPLVMHVSRSAARLAQGQIATSPRRAPHLAMMPHVCAGAGIRWWV*
</t>
  </si>
  <si>
    <t>C_5740002</t>
  </si>
  <si>
    <t xml:space="preserve">MPQGGGALLLLLSTDGEFVRGILLDEVAKGIDGACRIAADAALDAVRSSVAALPAPAVPLLALLPGAPLAALGVLGVLAVTRGSSSSGSSSSGSSSSGSGSGSGLDADGALGGAPLSPVAVQAALTSALARLPSLANADDRAQVAGLLQLGNALADVAGLKVPAAVASATAAATGAAAADSSASTSSASTPPPQPPLPAPPSPDELVEAAQQAAAAVRWLAEEAAALPPDARGELLQLPLQLGSRLAGRFTARTLRSLVVATSGSSLPPDALERELMRREEAAADLVPPAAA*
</t>
  </si>
  <si>
    <t>C_5750001</t>
  </si>
  <si>
    <t xml:space="preserve">MSALTEAPHSSSLGAQAAEGSAAARTYSAPSAVERGGAGTRAAARGGGAEKHKLIQYKEDEVAISQDPQQQQRQRRPLSFSRWFAREARATDVFVVLVEMLIINWLHAARLGEALHCGEGGAAAGSSSGTSSSGSSSSSSSGSSPFPCGGGLWSKLLWSLSSGAVLDPVLRLQMWDYSNLIYTWTQLAVVLIALLAPALYERCRHALMAGAGVAMLLGVHWSLWAAPSGPFPLNSCVMLSAQRRRIGCVYMGWKSATVFRVPASAQLVTGLLLWLVMAAALPMTDRRMPPPGRDAGGGGADGRRLAFDTLLLFLSIAVLPYVLCRIWEAGALRPAYQRYLRNFTQPQQHQHQQQQRGSTAGASSPTSSCCCVEETGGVADVVEAAGSSRATDTAGTTAGAEVGGAAGEGDEAVVVLLQLPAGSARGLRSVRCVLAGPAAVLAAPEAEGGGAGAAAAVAHMDVELPLRLLQQPLAGGEAGGGVETTVSAYVRLPVPPRVRMGAGGLRVMYVLPSLGHDTAAGTANAASAKESPFTTTATTTTTTIRPTWLAAEHGAEGTTAFPAASSLVSVAPSAACGDGAGTYTDAPAGANTSSVSTNATINASAAAAGTSSARSSMSGGPDSTAPLAVVPLLVVGSEAAAELQQLHAQVLGDEAVAQLHQLTTTAAVGAAVEAEAVSSHSAGEGLSGAAAALQHSGLTSLVLDFGALLQVPQSFAASGADADESAITESAAAAFVDLLRFLAAQRMAGCLREALAPLQRAGEQLPLSLGGDQDTLXXXXXXXXXXXXXXXXXXXXXXXXXXXXXXXXXXXXXXXXXXXXXXXXXXXXXXXXXXXXXXXXXXXXXXXXXXXXXXXXXXXXXXXXXXXXXXXXXXXXXXXXXXXXXXXXXXXXXXXXXXXXXXXXXXXXXXXXXXXXXXXXXXXXXXXXXXXXXXXXXXXXXXXXXXXXXXXXXXXXXXXXXXXXXXXXXXXXXAPELCAAAGGCPRPYLEGRCGGLTGSQLEVIGQCLFLGAGLLGMVLAACTRLHQRRRNAFLLLRAGLDAAAVLAMMMPLPRWPAPLLGLPQTWHDNNRRVGMQWMLFGLYEPLTLQLSPYLQAIHCLIYVLPMTLVGFYSCNCRWRPALRFGFGHALLALAVSAATDTRSRVLYLHRARGGAGSRR*
</t>
  </si>
  <si>
    <t>C_5750002</t>
  </si>
  <si>
    <t xml:space="preserve">MSGLTEAPHSSSLGAQAAEGSAAARTYSAPSAVERGGGGTRAAARGGGAEKHKLIQYKEDEVAISEDPQQRQRQCRPLSFSRWFAREARATDVFVVLVEVLIINWLHAARLGEALHCGEGGAAAGSSSGSSSSGSSSRGSSSSSSSGSSPFPCGGGLWSKLLWSLSSGAVLDPVLRLQMWDYSNFLYIWTQLAVVLIALLAPALYERCRHALMAGAGVAMLLGVHWSLRPAALQMQ*
</t>
  </si>
  <si>
    <t>C_5760001</t>
  </si>
  <si>
    <t xml:space="preserve">MGCAAAVAAAAAAGGGGRGRGGVGGAGDGADGVSAEAMAKLVDAAEAALTEGAAGAARLQSMAVAQPDLYSRVLLGLFQKTQSLDLISRMPMPLPPDPGFDIEPPLPGGEFDFGWNGGGGSRGGAGGAGGGGGPGDEGGYMDGYGPGAGGAGGGMQFPFPDFDYDFDYDPFEGEDEDGLYGDGLFGPGGEDLYGLFDEYGEGYGYDDDDLYGDAGYSEDEEGAGGEEEESAGEDEWEEVEGAEAATVAAAAAAAEAATVAAVAAMATPSVGADAHVGAVASTSKDAEEVCGVAAVSGTPGGKGAGPGPTPGAHSAQTPPPPPPLPPQQQLKGCDADVSSPKRRGASAATASTSTSASASALAAAAATTAAAGVAARARSPAGRASGPAAGLGAGPGRRRVGPPVALESLTTPGSGAAVRAAARAAAVAAAGTGAPGAQGMGGGAGEAGTGAGGRRVGGGDTSSRRQQRMAAAAAAAAAGGGDLGVDADDDDHGVLLDELLGFRITSKPPPS*
</t>
  </si>
  <si>
    <t>C_5760002</t>
  </si>
  <si>
    <t xml:space="preserve">MTKKAERDARAKEVNEIAMHKIEAAAKKQYEEDKKAAAAAAAAEAGQWTWDKGSGYYYNETHRWYYDPKTQWYYGGEPAPAWSQTPPLPASALFGTAPHTGGPVPLGHGPGTAPDPSGSGAAAAAPPGVFEKKTVTRAVVVPKHPASDIGGYQAPKTGRVGGGMGAGIVLEEPSAGEKRKREEAAAVKAAGAKAAAGKGGKAATISKEEAEALARREAARQRVAQRTAAGFGYL*
</t>
  </si>
  <si>
    <t>C_5770001</t>
  </si>
  <si>
    <t xml:space="preserve">MQAAADVAADRLAALAPYVSLAAERRLEKREAAAAITSSSGSSSSSSSSSSSSSSSSSSSRGVAGSVGDLDWSAAFVRSTRASSSRISSSRISSRAASSRPSSRAYSTPAQPLQPQAPVSSPAAHLHQMAASSAVTRLKTMLQQGSTVVVVGTVNAALKLSGLTAAALFPGAPSPLAMLALDETSMMTSAQALALMGGLFPRQQPRATGSASGAPAAGGGGGTSPGAQVLAVGDPKQLKPITTLDARTELRPEVAARPHLAGSAYELLATVPGGVRSAISETNRFGPVTALLLTPMYEEDGIRLQASRRALALQEQQRQAQAQAEAEAGAEAPEQQPQHASSRGGIRSSAALRRAPVLALESAREVLARVWSSGPGLVAPDELVLVVHDEVESDKANELEAQIVRELLWSAPAGALLPPGSVGIATLRSGQKQLLQAAGARGELEPPANRGALRPEQDIATVHSYQGGERRVMILSFCTSAPDRLNANDEFYINPNLFTVMLSRHKSQLVLVVGRKVLSHLHPDAQVKARLGLLRRARELASRPLGAFEMEAGGGDTIGKRHRVEVFGICQKALRGLQ*
</t>
  </si>
  <si>
    <t>C_5770002</t>
  </si>
  <si>
    <t xml:space="preserve">MLIDFSDHLSVNVYALGAVFLQLLKLLRLDEHGTLTKPIDPSLFLNRFVDRLRLPTQELKSKVGNTAMRLVQSMKRDWMLTGRRPSGICGAALFLAAHIHGVEKTKRVGGQFST*
</t>
  </si>
  <si>
    <t>C_5770003</t>
  </si>
  <si>
    <t xml:space="preserve">MGGLFPHQQPRATGSASGAPAAGGGGGTSPGVQVLAVGDPKQLKPITTLDARTELRPEVAAQPHLAGSAYELLATVPSGVRSAISETNRFGPVTALLLTPMYEEDGIRLQASRRALALQEQQRQAQAQAEAEAGAEAPEQQPQQASSRGGIRSSAALRRAPGLALESAREVLARVWSSGPGLVAPDELALVVHDEVESDKANELEAQIVRELLWSAPAGALLPPGSVGIATLRSGQKQLLQAAGARGELEPPANRGALRPEQDIATVHSYQGGERRVMILSFCTSAPDQLDANDEYYINPNLFTVMLSRHKSQLVLVVGRKVLSHLHPDAQVKARLGLLRRARELASRPLGAFEMEAGGGDSTGKRHRVEVFGVCQDAVRRLQ*
</t>
  </si>
  <si>
    <t>C_5780001</t>
  </si>
  <si>
    <t xml:space="preserve">MNQRGELHVHGCIWQPGLQPARLRKALADPRSCPDVLDFLESVQTQWFASPLLFSGGERPVHAQKLSTEQLQEVAEAAGSERLTELQRDVLSCVKPLGTVPLSFPETGTKPSPRTRLSLLVT*
</t>
  </si>
  <si>
    <t>C_5780002</t>
  </si>
  <si>
    <t xml:space="preserve">MPRSRWVKGMPRSRWGRRWRGWRGHRASNADAWEV
</t>
  </si>
  <si>
    <t>C_5790001</t>
  </si>
  <si>
    <t xml:space="preserve">MERAFWRKWDPPPMPXXXXXXXXXXXXXXXXXXXXXXXXXXXXXXXXXXXXXXXXXXXXXXXXXXXXXXXXXXXXXXXXXXXXXXXXXXXXXXXXXXXXXXXXXXXXXXXXXXXXXXXXXXXXXXXXXXXXXXXXXXXXXXXXXXXXXXXXXXXXXXXXXXXXXXGQAAAHRAPMSAAAALGGAGGGGGGGGGGGPTAAYVQPYQPHPQQQQQLQPPPHQFR*
</t>
  </si>
  <si>
    <t>C_570001</t>
  </si>
  <si>
    <t xml:space="preserve">MAAPVTLGKVKPGEGKPKLIDPMLAGVDNVLSAVNRAPSVKRVVMTSSISAICTTASDKPKPADGSVLLYTEHDWNTTATEDFIPYARGKTLSEKRAWELAGQQSRWDLITVCPSIVMGPTVLACDSSESVGAVRDILWPGLMWPAAGDIGLALVDVRDVAALHCLAMVTPAAKGRLVWLLGPLLGIGRDMLRALWGPAPDFDTRRTLSDLGLPGWLPEVDTWRDMILDMEAKKQIKMK*
</t>
  </si>
  <si>
    <t>C_570002</t>
  </si>
  <si>
    <t xml:space="preserve">MVNQDPENMQELNKIAQDKFGKSFEECDAHERIQVGGVKGGHARGGHSADPDRAPPPPEVKFGENNE*
</t>
  </si>
  <si>
    <t>C_570003</t>
  </si>
  <si>
    <t xml:space="preserve">MMLLSSTQSHCLTASKANQRNVVAKPGIIARGRGLVQHRAYRVAALNVGPGGGSPVSTVEDTGRVELTPQEAAKVATTRCICYSTTQYVKDFLAGPMQKVFTDTYFVEPPLDKDTAQLARGYDVAVLFVNDRADASVIKELAKAGVKLIALRCAGFDRVDLHACAEHGVRVVRVPTYSPESVAEHAVALIFALNRHLTDAYIRVRMGNYSLSGLVGVEMRHKVVGVVGTGAIGQQAARILKGIGCKVFAYDIKPNPAVEAMGIPYVSLDELLAMSDIVTLHCPLLPSTRQLINKESIQKMKKGVMLINVSRGGLIDSAALFDALESGQIGALGLDVYENEGGLFFVDHTKFDPSVRMQKWDRQFRTLLSYPQVLVTPHTAFLTEEALNNICTTTIQNIADYVLDRPLGNEVKAQPAPAGKT*
</t>
  </si>
  <si>
    <t>C_570004</t>
  </si>
  <si>
    <t xml:space="preserve">MLRVAGTLSKSTEVMKQVNTIIKAPELQKTMMEMSKEMMKAGLIEEMISDAIDSAVGGENEEEETEEEVQKVLDEIALDMTANLPAAQRAKAKQQAAAEPEEEEDMAELRARLDAVKA*
</t>
  </si>
  <si>
    <t>C_570005</t>
  </si>
  <si>
    <t xml:space="preserve">MYSSRVQGKPAAAVTPTLQCLNFASIAESSVGGGGVPRPYGKFSAARAGDGNATWQRLPPSPGSWQAKALPIGVHMPDDSPAASPSGGGGRSASAGEDGSPNPNTSPQHRRSTGGTISSGGSTRRNRSYAHLRGPAPATYPGPLSSRSKAGPSILTGSPARGPAGAGFTAYGSPSNLAHSGAPATVTGGPTGPTTGLAATAGTHGSSTQSAVPGMALQEHGFYRRPGSSMHRSLVPLPPPEPHNPAAWFALPAATFLTDLPNVPDHLRLDNGYSVSRDFLLSGLNKKKPLPTPPDSPHGHGHGQQHSPHHGDSQQQQQQPHFNPHHQDLRVEDRHQLWEALEKGSQAQAAPGSGPQPVIGPMGLRGVYVPLDNRAVTLQQQLSRQQLPDGTASQGALAYNASTATVGMAGAGAVGGGGGGGSSLDPQHWVGQVLGEEEEDGSLLAGGGAAGARAGVSLPPEMMLPRRNVPTGW*
</t>
  </si>
  <si>
    <t>C_570006</t>
  </si>
  <si>
    <t xml:space="preserve">MSRFLPHNDLPATLRLVNRTLAQQLKQPQHTTIRLSHACPTHAFERHWAAPGATAGLRLHDRRRLLRLTARSDVIENLDIAIAAADCCLAVEVLAAAAGANRLAVAEHLRARHGVPLGGEVLVAAAGAGRAAMVDWSLVQGCTSDKAAAAAAKHGHRAVLDRLLGRTAAEGGAVLPASPPPGRVDVGALLEGAARGMPLAVLQQLHTEHSVRAAERRAAGGGAEGNGAAAGGDGAAHGLDLQQVPLLLPAAVRKRQLECAAWLLEHVFGLPSPSASSSGSSPGDTNTGKYTGRGGINCAMGSARGAASVGDIEAGKLVMDASAAVEACLESTMVAFVHERLRVGGISTSTSTSTSISASPGSEAGGSQSGDVSAGPAGAGHTEPPPPQSEPAQPPVWPHVQSHGEGNGAAGSADAADKAGAAPGGPLAAPNVQAQSVSAPGGAAGEGGVPAGVPEALASAAATGHTAAVEAAEVVAPSPEADTEGHKEPQPTWDEASFGAGAAWAAAAKAGCVQVLELLASYGCPMGTNGDPYVAAARNGDLATLRCLRRLGCSWGPPVPPQPQHDSDDSFTFSIGSTVFARAVTATARREWSSLPVLQLLLDLGCPMRARAPAAAAAAAAATATAAIHGARGLCQYGTFCRRRQAGGS*
</t>
  </si>
  <si>
    <t>C_570007</t>
  </si>
  <si>
    <t xml:space="preserve">PPCHTGRRGQPTKPCPRHLQHFVATSALALPPHGPQSRSPPSLSPCPAPWVCPPRTPRAPAPPASA
</t>
  </si>
  <si>
    <t>C_570008</t>
  </si>
  <si>
    <t xml:space="preserve">MGKPKLCTPDGRLVLAALLSNGYLLHAELREPAPGGGAASSSSEALLAGLSATSFRPLDISAQLATLGGPTSLAATADAVVVGGTNGSVLCVPLATLEDGNMTRCFELRDSSWALTKLIPGMLYRPRQPAALACVPVALGGGSSSAGSAAHHQQQPPQQQLLLVAYDDGVLRAFNVGRRQQVAALELETPGAGHATAGGAARPMVPTYVAADGAAAPAANGHGGSSGFGGAGSSAGAVTLVVQFESADTMKRHTYAYTLAAGGVGGGGRLALSGTVELAVEEGGVVAEARVSGETVWLLLRNGGRSKVLGYSRATGAVVSAAVLAESAGEHVGGGTGGGAGGGGNGAEVDTELWEWLLSAFPAELTAEGQVCHSVLVPGQICRSSLRDALSYHGAQLSAVEVESAPYGVLRGWMQAAVLAIQRRTPTASGPECWQSFLSTYRAAWARRHPPLGMVLHRSSPDWLGLARGGSVLAVLRRGSGVEALVAAAGSGDAAAGPGGEALQLPPHLDAVHRCAAEAGALLGPLAQEACLSLLVSGVDPLEQLVPRLCELWMGGPATLAAGAGAGAGSSSSSSGGAGSMGGAPPSACGRAAALTDSAREAQQRWRQRRQQAILRMGQRLGALSNPVAAVQSYLALLRLLNSQAAAELSSAASSLTTSSAAAPSRAASSFLVATCRQLSRAVAAAARDTALLLGLIRAQGALGAAAPLDRASLGKLEGPLLAEACGLXXXXXXXXXXXXXXXXXXXXXXXXXXXXXXXXXXXXXXXXXXXXXXXXXXXXXXXXXXXXXXXXXXXXXXXXXXXXXXXXXXXXXXXXXXXXXXXXXXXXXXXXXXXXXXXXXXXXXXXXXXXXXXXXXXXXXXXXXXXXXXXXXXXXXXXXXXXXXXXXXXXXXPGASMAGRVLQLGYQLFQAGEYGNLAELAALAGATGAAEAGPQFLRGLGITCALALERQQAATQHVMLGSAAAAATAAAAGAGAHGHHHHGHGHGGHGGSGPSSAVRRAELIAEAAGCFFRAAASLASEAGDTLRTILKNLRSELAGGGGGNGGGGGAGGEVVAAASTAGGAGGAPAAAAQGRREVALLQLHFCEAVMQLFEREGAPEGAVVFAAAALEHLRNAYGPASGPTSDSAAAGAATGAAGGSLPAADLVVLPGEEPLLQAAAAAAAAERASREGRLWSNIYSYCVEMRQYDRAYAALLANPLPAARLQSLRHLVHVLAQDRQLQVLYDFLVCRGDYKGAARAMAAYAWRLRAEAPASSAEAVAEALRAYDMAINCLSLLDPEDAWLDLTDAWIEQLAPACYSHVSSSSSTHATLAPPAPRSGGAIAGGSGPMDLAADGRSTRASQGATAAAAAAAAAPAPVATVAGLQRERTMLHYCALVAARVAGLEPMRQWDNEDAILRQLLLLGRYEGALALVADCCGARGGEAWCRAMEVVVGALAAHCMRLQLQDGGVPTGGPALPTTDLFTDDPDGGAAAAGLGAAGAAAVAGTLGGRAAPLWAKLRSLLAAAAAADVAAEAAGGAGGGGGLRAAWMLRDAAAEAVLRVDPRVDLPQWLLDMFLAEELGPEAVTSGDGAAAAAAMGAAACGPASLLSLYLRHDRLAAAVDLVAAAVEAWGRVDVRLRRRHSAAWMPYPQLELLHTKLVIAQQLGQERSAALLGRLNAAVAQHLDLVATDTERLQDQLASAAGRDAAAGTGAAGAGMGNGHGFGMGLGMDASAPPLLLLGAGGTAAASPLTPMMGGGAGGSLFGAALGGGGHVQMGKTLVKQRKKAAKLAQESNQNGGPAAGGVLAAIAKRLKYKLPNLANAKKKVKLVPIISEAMNVRAWEDAAQLLEMLEKQQNEGQAEVPKLGAIMRWVRAADLAGTEAVAAKLLAGIMRVASGPQPAAPAAGGAGAGNGNGSGSGPSTSAQEEGADVGAATGGGAIPVRRFAPWRPPPVAGSAEDGEAASTSTSTSAAAVTSNGATPNARTVASISAVRAKHGSYTGRFGVVPLPAEYAGTNANGSTMTNAAAAAAAAAAAAQDGAKGAGGAATLLPNVAKDLTMFCTEPDTIKWEQERPAATRVEVPFVTGAFVLVGALSREECAQIMACAEEMGYTVDPDYTFSAAARAAAAGSGLSGTSSSSAARNGGSGGGERGAAGCVWLADESLQGPLYDRIAHLLPQRLCGGDLAGINCRWRLYRYDKGAVYRPHVDGAWPGSGLKDGRYEFDAYGDRWSRLTFLVYLNDDFEGGATTFYTPAQPGSGACLEAHSVGPVAGNILVFPHGDTMGSLVHEGAAVTQGSKYVIRTEVLYKLEKSATGGWVGAPQPAIQMPAAKGAAGKQQQQ*
</t>
  </si>
  <si>
    <t>C_570009</t>
  </si>
  <si>
    <t xml:space="preserve">MALPAGRCWEALAAYKQSVLRPVLRITSTARVPQELQSGPDAAAQPSALLARMAAARAEPGWRQGAAEVPLLTLTVKQATQIQLAPAYDALRARHLAFIQEAYSGAAPPVEAIYALRAALARLWAQDWQGDRTYSMPVVVRVN*
</t>
  </si>
  <si>
    <t>C_570010</t>
  </si>
  <si>
    <t xml:space="preserve">MHCVGPVALYVEKARPILPVLAEPHQAVVLVRLLADEGVIGARSTAGREGPVVGRAVRHSGSRPLLVAEIAEHWPVVMDSCLLRWSLEEEQAQLQAQQAQQQQQQAGGQHGTTAQAPQPSGFSAVAAQQRGGRDELLARTRGAFAAAQTALMADEQELQACLEAVRPHVTAVEALKGCSRPAASPLLLTSTLPPALGLRVMERCGLIPSPQQQQQQQQQQQQPQSYAGGQEQAAAAGSASSSSNSSSGGSSGTAAAAAELQRVWAASVQPSSPALIPVFEESWCEVVARVVREAAAARGEAADASARGSTGPARGSGGGGRVQLVTGNLARLEQLVEEGAWERAQQQQSQQQPGSGAELWRTLRTVHLAEWSCSSMSYRARALSHSPRAALLGEHQLAALLGVEHLDVVMDGVAWR*
</t>
  </si>
  <si>
    <t>C_570011</t>
  </si>
  <si>
    <t xml:space="preserve">MGQDPASGRVAPGRRHATQIVPGALPRPQLHTAPPCPRRGALLVVAAKKGGADDDDDDDEDGEAVSPGKPMRVERLLANLGYGKRRECQQMVKKGHVMRKDGGKLKVGDKVAWSDLELEGGEELDPPGPLLLAINKPTGYVVTAPDDEKVSDPVVYDLLPYRFGRRRPFLSCVGRLDKDTSGLLLLTDDGTLLHRINSPKRGIWKVYEATLADPLSPKAAEAAAKKFASGTLTLEVGGRVSGGNRRWGCAGGGTXXXXXXXXXXXXXXXXXXXXXXXXXXXXXXXXXXXXXXXXXXXXXXXXXXXXXXXXXXXXXXXXXXXXXXXXXXXXXXXXXXXXXXXXXXXXXXXXXXXXXXXXXXXXXXXXXXXXXXXXXXXXXXXXXXXXXXXXXXXXXXXXXXXXXXXXXXXXXXXXXXXXXXXXXXXXXXXXXXXXXXXXXXXXXXXXXXXXXXXXXXXXXXXXXXXXXXXXXXXXXXXXXXXXXXXXXXXXXXXXXXXXXXXXXXXXXXXXXXXXXXXXXXXXXXXXXXXXXXRAEVEDDEEEEQEAGERLTKKEKKKGRKEDVRAAKRAARSGPAAQGEGEETEEEDLDGVADVELLEFGEDEEDELEAAAAARRAAAEGGRRPRKPRRATVRQGVVIDGKGQGVEEEGLGLEAAYEGGAEDVVLSSGAGGGVRKYKDDARWRRRRDALKELLPNKQ*
</t>
  </si>
  <si>
    <t>C_570012</t>
  </si>
  <si>
    <t xml:space="preserve">MAGADNPLGQLNPGLLRQVAGALHPNEVASSFKFASKEVYTCLRDYKTFKLAREPSQWFCSALTSNIQLCLAEQPWPGHDFVAHWGRPEPWRALNQRQRHRLLCLAASSRHPPSLDAALEHCGTVVKSDALVSAAAVGDLEACRQLLVEEGCHWDGYTVWTAAAMGGHVPVCQWLMNVTDMCEDDADLGRYARYAEHAACLRGQREVVAWVQQWRGGLPAVAGYGNNSPRAEAHKLATAAAEGGQVELLGELLAAAAVTDAMQRREVLAGVAYGCPLEALQRHYGQWGTEAAAEAQHRRALLLRAVASPTGDWAAKCDWLLLQWVSSPGWAPASHGTARLDEELWRQAGGQPDYLQRLERLAACGIDVPAEAVEAAAAAGNVSAAAWCLGLPPLLRAAGWGQAGQQEPASQVLAKAATAAGQVQVLRMLRERGVALSFAHLLNAAPERRDCTSTSTERAFECLPALRYAAMEGGLNEAAAEAGADWSAVFRRAAQHGADLELLRHLHEQRGAAISFMDLVAGGSEEQLEWALEALGPAGVSSQASGAALVESALLSGNWAAAEWLRSRGLAVDPDNQQQLQQLLCSLAAEQGDPLHIPALWWLLQRYDLQWTLECREALDACWEIGSDGGWPVPVGHRLWLQKMMQMGDEALAEAAEGA*
</t>
  </si>
  <si>
    <t>C_570013</t>
  </si>
  <si>
    <t xml:space="preserve">MALVSKQISRATQVAGRRMAAVRPAMASRVSRSARLNTVCKVHKICVLPGDGIGPEIMEVATQALSVAGGKEGETFEYKQCLQSNAVLLAAIGGYKWDTLPSAQRPERGLLAIRAGLNAFANLRPAIVPRQLADSSPLKRELVEGVDILIVRELVGGIYFGQPRGFGTNEKGERIGYNTDVYSEPEVERIARVAFEAARKRGKRLCSVEKSNVLEVSQLWKEVVIRVGAEYPDVELSHMYIDNAAMQLLRNPKYFDVIVTGNIFGDILSDEASMLAGSLGLLPSASISGSGPGIYEPVHGSAPDIAGKDLANPLAMVLSAAMMCRYDLAIPKVADRLEAAVNAVLDAGLRTADIYKAGTPNTRLVKCSEMGAELMKHL*
</t>
  </si>
  <si>
    <t>C_570014</t>
  </si>
  <si>
    <t xml:space="preserve">MVSVTATDNIAREWQAGQRSYLARAPHCSHLVVKVATYPEIEEEEEEEEEEEEEEEEEEEEEEEEEEEEGEGEEDSEDGCGQRAAGAAYPHDHLARLALLGTTAEGRASVKNLRLTCNGSGLELSSVVSALLSQLPGLEALDAADCVSPAGMGIGDRTRPAVMHHALASYAPRLDRLYLPSTSGMLHGLGALAACSGLTQLSIFGRCTFGGTSGDPAELDAQAVAGLSQLMHLKNLRLLCHDPSGGTHLAALLGGRRPPSLQSLGLTCSVHVIAAAASARGSGRSAGGSGGRTQNLPAVSMGVEAGPGGPGRIVNVMLYLQCFDMSCWAASEEHLHQSLGPEGPVPVLLERCDRVGLGLLELREARAQAACAVLRVLGMPARLRLRHGCLDLEASAKPQPQPLQAGEPRSLSSLRLETATPDAVLREAVERLWRAATEQATDQHTDGESVVYSDIDSVDWRCYNASSSKFVLLRGVPQLPAVADSGGGDVHKALGRCSRGEL*
</t>
  </si>
  <si>
    <t>C_570015</t>
  </si>
  <si>
    <t xml:space="preserve">MRRVPWLVLVTLLLPAALLVAAQDAAMGVESEQEEFMEGVQAPGESITIMLDLGTKRDRAAVRDLAGRLKSLPLLASTSIAVVGRDKLVLTPSAKHDVEKVKQLLLQQPEIYELEVNEQAFRRPGAKPYNQLRKEHLAESMASSRNSLQQKIRDKLRSLLGSRKKRGEAGGGDSDGGDGGGMKRRRQKVKKAKGSKAGGAAPALLL*
</t>
  </si>
  <si>
    <t>C_570016</t>
  </si>
  <si>
    <t xml:space="preserve">MKKLFGGNKKKEKEGTLVGKTVMVGPFSVRVEAIVGEGGFATIYRCIDGKTGLAYALKHMRLAPDTVDEVKAEAKVMARLKGHPNILRLHAVAFGGPTGAETDGFMLLDFCPLTLLEVMQRNNFALDDFLVYEVFQDVVWAVAHMHKCNPPLAHRDLKAENVLKNGEGRWVICDFGSATSRAQVYDSSADIAAEEDVIRRTTTPAYRAPEMWDLYTRQRIDTAVDVWALGVLLYVLAFGKLPFPGDSKLAILYGKYDMPPGRPAAMRALIQDMLQVNPADRPDIFQIISKLDLLRNVLSSEASGGSNGAGAPPDAPTVPHPHPYPAPMPVPMPGAPPPPHVLPGQQLPYPRQGSLGAPAPGPPGPMPPHPHPVHGGAPPPPGWCRRGRPGRTTRRRPTTQGKGRQGSRGPTARRTRPPTPNRGPAPAPRRRSSRRASGSGRGSGSGRPPAVGFGDDVDWAGAGPSATSTSGDLMSLDSMLPATPPPSFSQPAKSQPSSAAAAPVQQQEPQQHQHELPQEPAGLSPMPSHVSGAASSAPNSRSLAATAAAALQQPQAAAVPLGVMTPAAWSPLEGAAGQAGSTDAAAGGRPPPGAGAGGGGGSGGGASTGVLPAAGPEGDGETVGLRAEVARLAAHNAALEGRVRQLEGLVAAQGSALQRLAADLSAVQLQQQQQQQQTQHHQQHHNSHPLAASSTSSSFGGAPPLHGAGGLPPAALSRLAPHSGASARLPGSGGATGGTGGAGGSAHAGLLASGGAAGGGTGGSSYTSGTFASGPGGGGAGGNQLLAGAGSSSGLGPAEEGAGGSRVNGGGAGAPGGHAGFPVEDGFGEGSPWTSERQVSGSAPYPPIGYEDLT*
</t>
  </si>
  <si>
    <t>C_570017</t>
  </si>
  <si>
    <t xml:space="preserve">MPALILFGRRWHIAADDLPIPSLAGAVWHLGWEVPIAVALAYVVYQWDPETCPQRNKHIGFLACQVFCFFTNGLLHTWCFFESKRGSIFQTHRRRRVGPLVMSVLVFYLLTIGNTTFGTVITTQLLFEDPCVPLPGALTLSYPDLLRAIIIITWIAMMVGFIALVITYNLFPAYSAASTWEARCNIFRYMFYCCLVPAERLCGFRRRDESAAAQQIELEDRRRSQAQNLSPAIVDMVLSDHMAAFALVGARHRAAKPAQLYANEPPPAWIQPDQQGQAAGGGGGGNGKAGGDGAAATAVMVRPPVVVELAVGDRRGGVGAAASGEDTGKDRDLLHLHLPSLPDAGAIGDAVSGAVHQAAAGAAHAGAAGQELGHKVQATVSAATAAVFGHPVLPNGQLPRLVDPACEWSGTPEPSNVSDEVMEEALYYMRFATAVYGWKMFLWLNRTNVQRWCNLCVGRGCGCCRQSAYFVEAVGPDVGPSEGCCSAVKLMEREAITQLTGAADEDILYVCYDNKVEGILPHYIAVDRPRRSIVLAVRGSLSLRDVVTDLLCAPAPMDIPGVDGRDEKGRNTLWAHRGILLSTLAILKDVREQGVLQAAVADWPLGEREQAAALAALPSERARVVARRLSGQCSGWRVVITGHSLGGGVTGLLGPYLRAQFPSLRCWAFAPPGGLMSPEVCLRRQHCWQAGRAAHELVTAGAHSRHSKLDIVLDVMFAGRRPSQAQLFRPFDDLTREQHGVLQQYDKNIMRRKPAALEPACGVCCSCNLCLLDTHYKDYKYACR*
</t>
  </si>
  <si>
    <t>C_570018</t>
  </si>
  <si>
    <t xml:space="preserve">MREFHVVFLNGLAKTHKLGPGSFDVVITDFLTSAGHDYAEYIGAPLVVFNSLSYIAFESRMMAVPPALLMPVMPIMLPYKMDFAAAVQNTLMTLLFEAKPCRTFLDIMDECRALGGLVPGSFRQSLTRRPQPLLLIPAAPGFEPPVALPPHVRVVGGMLFESGPMSDKIREYLESDPGTPVIYVGFGSFVDFPDPTYALILRALGRVPARVLWSLKPKSAPSVMAAIANGTAPANVRVEPWVQQLAVLRHPAVKAVVTHGGFSSVSEIMYVGKPMVAIPGFGDNEHNAWKLQQLGAAVQLSKESPQLEQQLVEAVNKVLTDPSYTAAARRLGLVTRTAPGAPHAAALVEQVAALGSTQHLSSPDNTGVVAAATATLAAVPLVLAALVLVCLARCLGGSGRRRVMKAKPE*
</t>
  </si>
  <si>
    <t xml:space="preserve">MAAALDAGANTGAGIKGETAAPKAAASCTSTEGGAPAPAPAAISDAVVTKEAPEAAPEAAGNESATAAKAAAAAALSGYSGRLQLRHTMCLQGHPTSCSRCPGELPAEGREELLELMQVWHRDWHGFPAWDAVLKTREVLSEAQAPQSSAAGGAAGGKAAAGTKQENGGGDAGGVWASLTNAERRMMCEVTALNAAMASNLQLTDLRKEGRAALHLKVLSAARSRRQQQQQQQQQQPAAAAAAREHATAAAEGSSSSSSSSRSAGGSNAYFVGAMSLSIFLFAHKLTDARDESCHFGLLHLSGCTAGLSMQRAAELIVAPALEAAGGVSYAEAFFSQFKGCTLLNAETAAENKTVQEEVGEKEKVQEEVGEKEKEESRSQKKAEEVVPESNTGAQPAESESKGGGAPKQGPVFVFVPNPSPSTGLYGLVMALYDIPLPTPDGTDVRAWLETFSSPPASWSHRDEAAATAAAGAAAAAAASKPGGRVVLFTGTGWPRVVQDDTSGGGDENDGVEAATPGTEMAADADAAAAVAAAEQQAQRVLLLPPCLTSAASVGQVHAAVSRGLVPLLAVDWLHLGRYGFPGNWVVSMDHRHAFHHAWKVRAQAVAAAARTVAAAPEPPAALLEAAAAAAAAGGAAGRGGGGLRAAELWRRYQEGQLGRGPPARSAAALEGFIRCMWVREHEYDFSPSQVTPAVRAEVAALDVATAQATMPADKDMILGLIRNGIGIEQMNARVRELFLEMVEKVIKPQVDR*
</t>
  </si>
  <si>
    <t>C_570020</t>
  </si>
  <si>
    <t xml:space="preserve">MDSVNVATLWYQIVVFAKPHNFTACQQFARSLLGKTLAFVPTMELRPLANVLYAMGKLRLDLASEPTGPYLTSHVEERVAELLDKEGFHNEKDIGQLWYGLALCKYKWDSGLLTRLAAGTIEEMEAWEGLAGAGDALANMAQLAESISLTPQQKAELVRAIGVLTDRVDEERKHCAKLGLTPDSPAEAQAWFDVLNDAGPAEWNVDEIRWGLGTLVSCNTYSPSPEAKQMVQRAAASKGVRSAADVRVLLELSEAWGIALPVEVRARLVRIRGSGGPKP*
</t>
  </si>
  <si>
    <t>C_570021</t>
  </si>
  <si>
    <t xml:space="preserve">MGPYFTSHVEERVAELLDKEGFHNENDIGQLWYGLALCKYKDLSKLGVKPETPAEAQAWFELLNDIAPTKWTLEEAKQMVLDAAASKGVRSAADAGVLLQLSEAWGIALPAEVRARLVRMRGSGGPKP*
</t>
  </si>
  <si>
    <t>C_570022</t>
  </si>
  <si>
    <t xml:space="preserve">MLPATLQVPSLLAAAPQPHQPVRHKARAGILPHRPPQVARHAPTRLFPLAGPIPPLCPPFMSAPSQPRLALIPVSAPAKPRHLTPARTSAPRPQSILKP*
</t>
  </si>
  <si>
    <t>C_570023</t>
  </si>
  <si>
    <t xml:space="preserve">MMSDAPSASLLAPKQVCDFLALDRKRKAPAKWWCRPPSNGYEDAADGANKSGAAAGSSGRGTQRQEAVKSAKQRAATPESSSSEESSEEEESSEEESSSDEEEDVSERAAPGKKGSSKAAGAKVAAGGSKPKEAAAAAKARDNRAARDKPAPTSGAVKPQAAASDATKDSKAQGQGKAGKPAAPKDDAPLPARKRVKVESSGGGAVGPAGSAPPPRPGVAKAAVVDLVGLPSGEVDAFKLPAEIRRLAGIRLTVPKKPGKAEDSPRRGGQDASGAAVKREDGSRVTRASRDAARRPESGRGGTSGKETRKRARRSSGSDDDAESSSDADDDEEQESSGEEAGSEEEGEGEESGREASGEEDDEDTSSDSEESEDEEVAAMARRASREAANTPKRLTRSQNKRSLRSRDRKAERGRELARAGAPQQPGDRRTSSRLGPGKSVSPGSKPAKKAKGVSGDDDDEDEDDDDEEEDDEDSSSSGSEVEVAATAAKERPPPSFRQLRSQTTSPDAAHRQQPQRKAHSGPSPDKAKRAAAEAASESEASSSESEEDEAEDTEDAGAKGKQQPKRSAAPAAAPAAAGSGKAVPLELRRLQADLSAAPSALDLSERRTLRDRPSPARRPPASGSAAPTPTQTGGTAHAGSKRGDKHGSDDEAAMSPEAEDVGAAQQRGLSPRRQAAEHSIKSEPSPDTGKAEQDKPVPGAAAGAEGQSSIGAPVAAAAATQAGGAMAAAVPVKKKPPSLGVPAPARSSGHAMARQLPAIMPAPGSVANRVAGATPAVSAAVSGISAGGGTSTAGAVPPLAAVVVVSKKPSSGPPTRLAIMERSLDAGTAASTDLPDAVSADGEADARHASSPDVAAVAAVVASDKGQVPRSPGGGAAEEADVAEEEDQQEAAALHATEELDAVDEVDGLQQAQHDRQQAQQQAQHSTHMATQDVTAQQAVRPRAAPPVRGKQECERPVAAQQKQQEAAAGGDAMDVDPPNVLEAHSHLRKQFVGSSPAGSGCHGGAVVSAGRATQAAASLPPRHEARPSTSRSSAHEAPHRDTAARSGLHRQPPVPVPAPQPSTRQASTDGGGRRQTGSRPSSPVHEEALLAEEQLPDNADEAKAGEAAPAVSAPAPALLRPHLPAGSLGSLDLRVAAGAVGVVGAVQAVDGALHQARRSGGGAAGESSSNGRPPEARGPRGNGGGRSAQVEDVARAQARELEELGEVAAALAGLAGPQRAEPPRPQLQRPPLVVMPERFAAYTGPASGNSDGGGDRARGGPRSARGGGGGGGGGGRERERGPGGSAYGGSSSREQSVAQPSERLASMPKDWRWPQAEPILPAQDTPFGLPRDWIASRPPRYEAIRRNLWYSRPKPKRLPKDEIQVCGCRPPPLAPPGEPQRMGCGPNCLNRLSSVLCDPKLCPCGELCSNRSLHLLRPPKTEVFRTENRGWGVRAMEPVTKGHYIIEYAGEVIDERELGRRMDHARMNGEQHFYIMELSAGLYIDARRKGNTARLINSSCEPNCETQKWHDAATGEVRVGIFALPPPRLCACAXXXXXXXXXXXXXXXXXXXXXXXXXXXXXXXPEKRRDLGRRVEVFWDADGQYYKAVITAYHPTSRKHTVMYEDGGTEKLCLDEVPHRWLDEENRASPAKRASQTGDSASNAAAGAAGTAAKAAAPHQPGASSSVPAEPSTAVAAAAAAAGAHPVVTTTGRIVGGMPAPAVAVTQPPTRAVVTTEQRVSLPPLGGGGGSSSAAAAAAAAAADAAGSAAPSSSREAGGDHEVHLPLKKRPRLMQPPGSGFAAMAAERVGTSGGGASDGHGTGAAAATASHSGADAEGGALGGDRLGRGIMGASSRYHEPYSSHHHHHRESRDHHIGGGGVAAAASAADDNRSDDDDLDESLLEAAEAVAALRTAPIGNHAASSRGTGGGGHVSLVQTAKVASPRHVVVHRSGPPNGLPPTSRPGLASSSSAGPSHAHGGGQYGHGHGQYHQPSRHHSATAAAQPQDSQSDYDHYHHPRSAGGGHGHGDDWNSNHHRDHHGHYARDQNGRRGGAAAAAAAAALAEPASSAGGNGGGERGRGRGREGGGSGRRGNGVITYEDLLWRLVGLDRPRNLLPLFNHKDDEDEDEEEVGANGKNGRYAHIGPLHPYGKLLRALEGSELLPQAEQLRNLYAQQQQAAAAAAQQQQQQQQAAAQRHAQHTSPQQQQQHAHAAHHHAAQQHAAPPPQQQQQHAQAVAHAHHAAAQSTAPQQQHQHQHQHHANQHHASAAAASAAAHAAAQHAAQSHAHAHAPAGGTAAATAAHSSAEALALSAWQHAAQQHALMQAAHHQHAAAAAAAAMAAQAQAGGTHALHALHHPAHAAAAAAAAAAAAQQPQASHAAAAAAAAAAAAAAGGIPASHLAQWQQLAAHAQQGQLEALMHMYAHNPHQVLALAAAAGGPPLRSA*
</t>
  </si>
  <si>
    <t>C_570024</t>
  </si>
  <si>
    <t xml:space="preserve">MCKPGERRASSLGANTKPLALSATTSHNHTFTHTHRSGSSHLLNTAWHSTLLHVTSTRRSHQHHSCTRLHTATRGYTHLHTAAHSCTGADRGQETHGTAERQHPPTHPPTHPHTRRAFVSFSQHKHPRPHALTPPHTPLAPTCHP
</t>
  </si>
  <si>
    <t>C_570025</t>
  </si>
  <si>
    <t xml:space="preserve">MRDLQGRRLKHANAEQKLREWKEKEKERELEKIAMKHIKEQERQAKRERENEVGARVEVGSIVERAQRVTVARVQDAVQAALANGTSGNKAAAAAAGPSAAGAKRPANGSAAGSKAAAAAGPVAKRSRMMAAIESFGSDDGSDSSSEGEDA*
</t>
  </si>
  <si>
    <t>C_570026</t>
  </si>
  <si>
    <t xml:space="preserve">MAPFVFEHFGANRRWTRHVNVWLHSLPRHPPQVHFTSCGTESDNWAVYGAVMAARAAAAGAAGAAGYVPHVVASAVEHPAVLAHLTHLQEQGLLSYTLVPVDGEGLVSPADVAAAVTPATCLVTVMHSNNEVGAVQPIAHIAAAARAAHARLTAGGGGATSPSPSLSPSSSTGGSSSGTSGSSWRPRLLVHSDAAQSTGKVDLDVGALDLDLMTLVGHKFGAPKGVAALYVRHGTALPNYFYGGGQEGGRRAGTENVMQVVGLGAAAAITVRERRQLQTHMGDMAQRLLAAVRAQVAPAEQDKLRLNGPADPTRRLPNTLSLSIRGLNSGAALAALSGRLAASAGAACHSSGAASVSAVLRAMKVPTDYATGTLRLSTGRHTTTAEVDEAAGLIVAEARRQGVLAH*
</t>
  </si>
  <si>
    <t>C_570027</t>
  </si>
  <si>
    <t xml:space="preserve">MRFYVDPGNWATDLAAGSAFGYSLLFVVLLSSVCAMFLQYLSLKLGIATDRDLAQACRDAYHPAVNRVLWAVAELAIGATDLAEARGGFRSLEVLVGLLTAIIAGCFVYELARSQPDFRAVAAGYLPDIRMVTDSQQLYLATGDAYELLATSLGAKAASILFGVALLAAGQNSTITGTLSGQIVMEGFLAIKSIIPAAVVAAVMGREGVGQLLVLSQVILSLTLPFAVFPLVHFTGSRKYLGKYANGWMVSATAWTLFVLISALNINLVVQSVRDGSFGGFSTRRLF*
</t>
  </si>
  <si>
    <t>C_570028</t>
  </si>
  <si>
    <t xml:space="preserve">GELSYHYWHGKGGGNAPVPEPKKLTEEEKAELERQAASNGASAWNAAGTFEERNATSWAKGRLGELVKGLEGLAGGDVSVLDLNSCEGEANIFLVRGKKRCGFDFELQLAWKALPAPGAIEIRGHCKVLNFCSDDPDELEVVPEVGHKQPERAADEAAAVKKVKAALTPALCKVLTQLLEELKAK*
</t>
  </si>
  <si>
    <t>C_570029</t>
  </si>
  <si>
    <t xml:space="preserve">MTATGSLVLLDAPQLKRLATVVHRQEMIRIKHQKQPDDHTFKKLCADSRAARDKLIRALDDAQCAYDELAKSNDEADARRKKIAEDHFWYLKNSFNNAIQNVRNFIIRDEYVSAVEAHSKEVLENLFNVTKMADTDYVETLAKGCYQARESALEAARRAMRPTARHYSEWLKETGIGFDDLVNRSQVKLNKTGYPAPEAVGEPVMVGEGTFGGEFSDLTELQKIMVYEDVMEESGVTVSKITAKVNFMGAAGMAVILLAVGLLAWDVYQSAHPLETAVRGAFDATIGLLGAMGGESAAAIIATGVLAEGESTALFIAMASFAGGIA
</t>
  </si>
  <si>
    <t>C_570030</t>
  </si>
  <si>
    <t xml:space="preserve">MAGSGGRPGRCVRCGRACGADCGRRHLGHGWRRRAADAPTHCGQEGVLHASSCCQTAAPWRKATPRQAVA*
</t>
  </si>
  <si>
    <t>C_570031</t>
  </si>
  <si>
    <t xml:space="preserve">MEAITKGVAKLGAAVGLXXXXXXXXXXXXXXXXXXXXXXXXXXXXXXXXXXXXXXXXXXXXXXXXXXXXXXXXXXXXXXXXXXXXXXXXXXXXXXXXXXXXXXXXXXXXXXXXXXXXXXXXXXXXXXXXXXXXXXXXXXXXXXXXXXXXXXXXXXXXXXXXXXXXXXXXXXXXXXXXXXXXXXXXXXXXXXXXXXXXXXXXXXXXXXXXXXXXXXXXXXXXXXXXXXXXXXXXXXXXXXXXXXXXXXXXXXXXXXXXXXXXXXXXXXXXXXXXXXXXXXXXXXXXXXPTPPHPHTPTHLQTDAVLRVTSSAICGSDLHLYLGSAPGMQRGDVLGHEFMGFVEEVGPEVKHVKKGDRVVACFDIACGHCRSCSRGAFSGCDITNPSKDQEMMYGARTAGMFGYAHVTGGYEGGQTDYVRVPFADVNLLHVPKDLPDNKLLLLSDIMSTAWFANELGSVKEALERLVPGGPDVCIEAVGFHYCKSLVHAVMVKTLMETDTADILNELIYCCRKGGTIACIGVYVGLVNGIITHELPIEDAPHAYKIFNDKTDGCIKVVLKTGMGGKDQGPATTTATGTTTTAGTTGTTTTTGTTTTAAMSGSQAGTAASASATKA*
</t>
  </si>
  <si>
    <t>C_570032</t>
  </si>
  <si>
    <t xml:space="preserve">MRWLRAALVYRMGQKQLARAWLVRAKAELTNLLALMRDMETRRSSLERAKK*
</t>
  </si>
  <si>
    <t>C_570033</t>
  </si>
  <si>
    <t xml:space="preserve">MRGSQLLLLALLVVAAGHAALAQLAAQPSETGGSTSGGGLRTAGSSGDEAAGSLSREIIRTPAQGAAGGPGCPRGTECVSDYCGGCFATCVRGGGSSSSGSSVSDDAAADGASANATCAANRAPCNCTSDCCSSASICVSYTPASSSTGGGTATGGGSGTALVPRRTGSSSGGSVGTAALPREAAVGSGGSGRRLLQAAVTGVVPRGTAPAGSAGSAGGAAGTVASVTAGGGAAGGNGAGRVIGPATPADADADVEATGDVVEEEPTVTTQAPAGVLLTVPGSGNGSGTCVSRRVVGAVQRRLQLSAATGAEGRATGNLTEYAC*
</t>
  </si>
  <si>
    <t>C_570034</t>
  </si>
  <si>
    <t xml:space="preserve">MNPMCRLAAGTHAVAWTNGGGKSVELGAATPGARGTSGRISAQGVASAAQGTGGIGAEVPSTAAHQSPGAALPVSVSDGDLLLTGRPQASALAAAVPIKSVGGSNPRRSTPASPVVARAASWAGVTAWGAGLWKQGECMGVQAWAACQDQD*
</t>
  </si>
  <si>
    <t xml:space="preserve">MDKGKGGFTFFSSDDADDAVHCQGTRCGALYSNVISMAISFAPADADGILAVGTFKANTQARNSIEGWVASANYPVSKITYATTAAAVTNANLSSYKMLYIPSNDLNTPGGISSTLNKALISIKADIINYVNKRGGSMVVLTQAGFGKDSYGFLPVPLNFTALDFQDADVTEDMMQISPVTNSDNVDHVYWHGYWTGPIDWNGLRVLATQARLCPEPYGPNQNCRATVLCNQNTILTAENCYDGIDNDGDGLIDKLDEDCWRCGDGILDPDEQCDDGNVLDGDGCSSTCQLQDMPPPSISPSPPPPPPTNGREVDYCYAGGLASCPPCLGKCSTVDNFGTDGIICKVPQYLKGSYPDSDVCKNNRGVLALQTIAVTNQDTSGNTVTVGKATVFRTSSGMLYATVQMTCPYLLWSPKTDSSGVDTNSFLLLSYVLNGQAGTAVSSLTRSPSSSWATFACYTFQFNVDALQPGGLGCTPFDIDARLTVRSVFARDSSSSSTCNMDTEKPIRAYINNLDTTPGTGPDGLAGTNVVLTALAPECARSTNIITIKDTGATYRFGATELLVTVPAPIATLDVDVAINNTAQCNDHWVVTALVSVSAPLGTTPPIPPASCPCWMRTTNGTCPGIKVPILLETIDDLGNNRGQSVMQCIDPANFDIYTGRMAYSYCWRYDCLPPVFATSRFKATCSNLERWNIAKMTGKFLLNMQHSEGIYMSVTGHPKDPTQQPVMWTIADDQQWIDLPEGGVGNFTFEYIIPPGQDDLSAAVVMDTSPRPPPPPVPPGPPGSSCSCPLTPEETVGGEPGVCNGTYATMTVRLESDPTVTYKQCVSWPNYDLIMQEMAWSHCWRYDPCLPKAFYGQAYRVSINEVSKHNIPLIPPAGYELLHFVAPFGMSIETTFKYVNGDVVVYNSTQGSLVIQGRKNVITVPTQISNITIEFKIPAVWGIDGMAAAVVLRHIDGTDFPFPPSPPSPPPSPPAPPPLPASAARVLITTDFLVMANVPITALLKSDNVALTGYYVTIPFKFYDYLDMPDCSDSNRDAFKAKVAAAFNVSDPSTITVSCRFNVPTSDQPILRRMMRAVSRLVQTVTTGTTPADVAVETSVTVKLPVDFPAAVASGCAKTEGLLASDVSCDTGSVTTKPSVTVSMSKSESVIAGGADPCTGAVSESANLLSALARDAGSSVNSNTLRSTGCKSQRVAGTTSDPNAPGATPVPGGAPGTAPTPGPSDSPSSASLSSGAIAGIVIGAVAGAVLIGFVGIAVRNKMSQRSPVTMVGRDGTTRTTTPRGWARGRWMTYSMQEKAEQARSGSAPVAGVSTY*
</t>
  </si>
  <si>
    <t>C_570036</t>
  </si>
  <si>
    <t xml:space="preserve">MALAERYVGAVEARVGALRVDVPAVLLPEQLPCSAAELQQLRTLLAAAAQRLMLSAAGVAPSAAQSPVTDSSGVNVTCVTAPDPPLPPAAPPAAPPVAVGSDAIPANLHAQVTYRVPLAAAGRDAYYQACNASARAEAAAAANAAAAAAAAPAAAGATAAVAGGTGSGAVSSTMSGDSMDTAVSSPKAAAVASTLAATDAALGMTGVSLCRVVDVWPGVTGLPIDPGSIWAPFDTDKPLTAAPTPDGSAAPAESDDSTVATQLSSPGVIIAFTFAAIILVLTAVVVTLHAIRRKRRARRTAVYLTDEEKAAAAAAASAASALQRALSRRGWRHGKKKLPGGGKAAAAAPGLPALQEDWQAEEEWDEQFRQRQQEMFNSLYGGAAAAGIIKVPSRSAAAAVSATVTAVPMLGRELSIL*
</t>
  </si>
  <si>
    <t>C_570037</t>
  </si>
  <si>
    <t xml:space="preserve">GAVLGVHPRVARQSVRPRLLDSSPLAPLPAHRIPSTLGAAVEWGAGGQLPPAHGAHTSHAHTPA*
</t>
  </si>
  <si>
    <t>C_570038</t>
  </si>
  <si>
    <t xml:space="preserve">MLNMQAKAGLAHRLARPTSVRLAVPSAPSRSAPRLPLRGSGSRRVTSVVRHAADENTSSAPPAEDTPATAPAPAAEVDTKPEEVFYEGPGSNAELVVSLVLLPTLIYAPLSMASIGRRLWISFKFTNKRLVITNTSPLFKRTVEVAYKNIKEIRTAPRGFGLWGDMVVFLRDGSRLEITGIEKFKEIADHINRQIYTL*
</t>
  </si>
  <si>
    <t>C_570039</t>
  </si>
  <si>
    <t xml:space="preserve">MVVGLGFRAAARDNPAIIYQILRALSSASASTVAPGTGVAAALRAATVADAGTPKAEGRALPRWLPAAAMAAAAAAATMVAAGGLVVSGDAPPGPAADASGQSNQAAAARELEDWLKAQGADVSKVQIKPSQAGPGAGLGLFATAAVSAQRHGASWWSWLWPRRGGAAGQREPTTLAAFPLAAAITARKACQDPQLGEQFSWMLDRQLLDERTAVMVYLLVERLRGDKSAYAPWIRALPQSFDAPINFAAADLSELRGTTLAKAVEAVSRRMRDTWSRLESPLAALCRDLGLRRPTWDDWVWAYCVWWSRGQSLPVPESGSATKALASLSAASNGHGHGNGASGNGNGGGAGLAAGAVRKVNIEVVEGLVPGLDFANHRHSPPPQCWWEVVAPERPTGKDATGSTGSASASATPSSASTSASSNATMVRLQLHAGTRVRPGEELFISYGDKSNEELLMLYGFAAPGNPHEFLMLYCPIPPQAEWDDVMHARMELLQSYGLRPQFFLPHPDSVSGPSEDGTAGSGAKRGGKKPAGGKAAAADSGSGAGAGVQGDAAAEAAAAAAAPPLVLPGDVLDTLEVFVLNFQELAHRSRALQTEDRRAARAAGSPLAAVAQHSPVLELAALRSRLPRMAAAELKHYLASLGLRMATLTAFIRLLEIKVLELEGAEGTGSLEQDEQLLARLDAQAAASLAEDAPGKLVYPPAPKQQQQHKEREHERTRRLRAALVYRMGQKQLARAWLVRAKAELTNLLALMRDMETRCSSLERAKK*
</t>
  </si>
  <si>
    <t>C_570040</t>
  </si>
  <si>
    <t xml:space="preserve">MIGVSYFHSPQGPVRQPSLRARMISARWINISVESFVREKFGDAVWEQTLSTSGVQAGWVSSCPYPDAATYGLVITASSILGVTPAQALEAYGVYFVEYTARLGYEKLLKSLGSNMAEFLKNLNDLHLHLGMSFPSMAAPAFKCTDVGPTCLTLHYHSHRPALGPIVVGVLKGLAEQYWGLGGEQLQVELLRGRDDGSDDHEVFRVSYPHQAALQHCGPPAASVDGNETAGSAASTASPAAAAARSFTLNPNDFYQLFPFHLLLDRSCRVVQAGAMLERLLPELRGQSGVPLGDVFQLKHPHRPLDFETVTRELDNIFVLKAHVSGLELKGQMVAVPLPLHPGAGCPATQEGLLFMGTARLAGLDDMRHHGIFISDIPHHDINRDYVLLAEQRQAEAQLQERLEYLTRELKDTNSRLDEERRRSDRLLYQMLPPEVASCLKNEERAPAQEHPEATVLFSDIVGFTEIASRSSPLEVCSLLDELYQRFDAAIEEYPQLYKVETIGDAYMVVCNVTVPCDDHADVLLEFALRMHEEASRVASSLGEPVRIRVGMHSGPVVAGVVGRKMPRFCLFGDTVNTASRMESHGEAGQIHISEACYSCLRSKERFEIRERGNITVKGKGTMRAWQPIPQPAAGACVDLA*
</t>
  </si>
  <si>
    <t>C_570041</t>
  </si>
  <si>
    <t xml:space="preserve">MQVLRPAKLWCDTESAAEAEELSAKFGWKLVPSFTITKLLWLQRHEPDTYAAVRSVLLPHDYVNWWLTGRKIMELGDASGTGVLDVEGRRWDTAAMDAVDTRLRELFPPLVDSPDQAIGTVRPEVAAQLGLPPGVLVAPGSGDNAMSALGAGAATDGATVISLGTSGTIFAKSPTAILDPTGVICPFCDATGNYLPLLCTLNCTRVLEEVREAFGLDHETLTELAEADASGPGCGGVTWLPYLIGERTPCWPHASGALLGLRPGCLRPGLLYRAAMEGATLSLLAGFRSMVAAGLRPGAQLRLVGGGAKNRLWKQIVADAFGMEVVLPAEPDSAALGAALQVGS*
</t>
  </si>
  <si>
    <t>C_570042</t>
  </si>
  <si>
    <t xml:space="preserve">MRLLHSRLAALDIQLASSSGGASVVVAVAVPLFVAVAVLQGLLLRAPLFSDPRKLWFERMHANLLIFVDELLAGDGSNEAIVESLRHATAGAFDTAPTGAGSVAAAGLGIGGAAGTVMELVVLDEASWGTTAEDATVTSYLVHGSSEAHGLPVRRLPLRVLHSVHHALSHQATLFTNSLPEAAMEARYEDWQLMHQTCGAVSLMTVPLLYGGCDLGALVVSCPKAGAWDELARKLLMDFGLQISQALYTRATQQQLAAGEAVLSDMLPGPVAEMLKRKALQHGHEDGAAERGTPGGAAGGKSALVYKQWHPAVSVLFADIVGYTTLSQSVEPEEVMMMLHALYTKYDALCTLHGVYKVETIGDCWMGATGLLAEDPRHASALVAFASDMFEAAESVRDPCTGKGVRIRVGIHSGRVMSGIVGSIRARYCLFGDTVNT*
</t>
  </si>
  <si>
    <t>C_570043</t>
  </si>
  <si>
    <t xml:space="preserve">MLLQSLQRRTALGLSSSSSASNNSVLLRYERDGFVVTRNLLAPESVLQLRNECEGEVNMRRLDSLRHRVRVLCPSVEANEITTEAEARAALQKNASDPLGFLQFFNLHRSNETVARVALGQELAAVAAQLLGVRRVRVYQDSLFLKEPGFAETNWHSDLRMAPFDTNQLVTAWIPLRPVRGARSANGSKSPPDSGLMFAAGSHRDFALPFWHDMDGRDLSDRGYVMKDCGPMEMGDVSWHHGWVLHCAAPQPLGTPPRLALSVAFFADGARVLPRRSDPSVRADLLHDEDLESYAAWLPQLVAAKDGAVARHRLLPVVWPQEASEAGGFPLRS*
</t>
  </si>
  <si>
    <t>C_570044</t>
  </si>
  <si>
    <t xml:space="preserve">MSEKGEERVLVAPGGHVGSAGVDSFRSFALPDPRTGRPQGFMLSKSGQLLEMNRFKQAHSAWLTGDRLLSDGGMFIATPYDPLFALLPLLDRARDKDEASPLGKFKELDELLYDSNAAAGSGLSELLPYARTALGTSPSCAPRPASAAAASGSCDSQPAEAGNAPGASGTDTAAAAAAAEAAQLSPADATPAKGSAASAGLSVSERQTLEQQLACVCDVRKVDEASYYRLNDQRVLAWLAVKFRRVQAGLAGHVAGMGSGHAAAYVLTLLGEYVGEPWLSRLAPRVGASTSAGATGCGEADREAMGNTLQPTDPNAQAAAARATPPSGAGGPPEKKQKVAEARAQAKQAALAKQAVGTKKLTSFFTKK*
</t>
  </si>
  <si>
    <t>C_570045</t>
  </si>
  <si>
    <t xml:space="preserve">MRPPSMYGRPKPDLVPHHAPGTPPPAARRSARAAPETAAPASPPPALRGSCGLAAGGRGRAGRSRSGCPQNTPNCPRPPQAAPGRLPQAVCRRASPGHRKPPQAAPGHPKPPQATPSRTNPPQAAPQGPPQLPKADCPRLPAGTPAQAAPSRPQTPQTAPGHPRPPQATPKHPIPPQAAPEHPGRPRLPQAAGKSVGPGCPRLPPTTQGQPPQGHPMPPQAAPGPPGAAGPLPPPPIVAASVAASP
</t>
  </si>
  <si>
    <t>C_570046</t>
  </si>
  <si>
    <t xml:space="preserve">MICGAHSTAHLGSARAQCFGAKRLACRVIRACSSARNPQPLADMESAAREDVGANATNGFLARRSVLALGGILGATTWLGSPALAEDSVVNEPAALKAKLEAQYKLWAAKQYDAWLATQGGAGLKWQSSYAGVPLKLKGKEGAAQYFATLNADLDIQSYKPLAIFVDNDGDEATVVVELAGASRRTKAPFKTVVLHSYTIGPNFQVLKFKEQTDTQLLAALVPAAAGGPGAAELEGGSSPAPPGPAARTA*
</t>
  </si>
  <si>
    <t>C_570047</t>
  </si>
  <si>
    <t xml:space="preserve">MPTNPVYLVDLYVYKPPEELVVSMVDVDVAWNERRKHEGSIFTKDTLSEEDQAKADAEAQDIIDFQYRVWQKSGLSDNATYLPKSVHPKFCGNNPKTDMDSAAAECRMAVCGAVEGLFKKTGLRPKDIDILVTTCSVYCPTPSMASMVVNAFGMRKDVQAYHLGGMGCANGVVGINMVADLLKAHPNSNALFVTNETTTPAFYKGRDKHRLVTNVLFRMGGAAVLLTNKRALIPRAKYALQHRVRVHCGASNEAYKCIWYGPDAEGLNGIYLGLDVVKEASKGLTYAMMRVGRYVLTWGQIGQWLWTEAQRRLLGRKDVAPYSPCFGDCINHFLIHAGGAKVLDGIGKNLKITESHLWPSRTVLRYYGNVSSSTTWYTLAAVESLRGVRKGDKVLQIGVGSGIKVGVNVWKALHDIEDVHDAWRMRAEAGDRTRLPNVQHGALHFGLRLLSLALLALLLALLVRFVVPLTHPSALQAGGVGPGLEGLMASVGGVVRGTAQRLLGGGGEAAAAAAAGSGAV*
</t>
  </si>
  <si>
    <t>C_570048</t>
  </si>
  <si>
    <t xml:space="preserve">MQSATMIAGRRMAVAPTQRPACRFVVKTRMAPIRAAPQDESAPSTSAPTPTPAPAPLASNVSGESPAATLNILGPVQEAINGRSAMLGFVAAVVSESLTHQSIFSQIAGKYVDGEIVEAPFGTSTLLFFAVVLLTTMATLVPKMVHSLNVDSRSFGPFTPGLELTLGRVAQLGFAGLLIVELVKGSALLG*
</t>
  </si>
  <si>
    <t>C_570049</t>
  </si>
  <si>
    <t xml:space="preserve">MTDLCPSCGSFPQLLPFAQYYDCLSDPDYKKEADAFLKGVSSVDEVQSECLA*
</t>
  </si>
  <si>
    <t>C_570050</t>
  </si>
  <si>
    <t xml:space="preserve">MGVIKKLRLQPEPPVAMIPLGTGNDLSRTFMWGPAYDPTCMKGHKKTYKTLNSVAVAREDKLDCWNITVTTPHKHMFGNSMPHSLSPPLPPALPPAAAAAASGLMTPPPRPSGTAAAGSVASAATGTLGRGQSSGLHPAVQAARDSLVVAAGDRSVAASVAATMGSATPLQNIATSSVGSAATTFTTATNMSLHTGAAQAGTSLPPTIVSGGMSTSAEDEAGIGVMGGMFWNYFSVGLDAKAAWSFHSLREEKPALASSRAANQFWYSAFSCTSGWFCCAQPLRVKVNLEVLAPGPRGEAAGWQPVKIPKGVRALVVLNLQSYAGGRNLWGPNTSEADEKKHGFKKPSYNDGLLEVVGLLSGWHAGLVMASKGGLLHAKRICQAAGVRVALSAPYVRADGEPSHCYMQLDGEPWKQDIPVKGADAPVRVEIVHAGVSRVLRNEPMKRQATGGSNTGGGQDASSGGRGLKSSSRSNTATGPLVSASQQSIQLVGQAVAAAQPHGQGQPASGPLPGPLPPSAFAAPYSGGAVVGAAGEVIDTANGSGSPRTVSVGSHSGPQVTGQD*
</t>
  </si>
  <si>
    <t>C_570051</t>
  </si>
  <si>
    <t xml:space="preserve">MKRSEANVMRECAEGVLRDSRAGGGAQGLLAAQRWRSVAVVTSPFHQIRSEMVFRRLLRDAEAASAEEAASVANGEPPPPIKLYMATASYTPHVGWYAAPLDRLVDAWDWAREVAALVYYAAQDRL*
</t>
  </si>
  <si>
    <t>C_570052</t>
  </si>
  <si>
    <t xml:space="preserve">MVAAPMARRYACICFRFSCQVTSTLVGPDSLNLLTGPRHGAVKRALSDAFADRALRRHVPAIAELVQAVFDRVVLGGAGSRDRAAQLQAVMSALQAGFNTPPVQLPFTAYGKAVAARQEFGQLVSQSIQRSRQHTAASATVSVSPSSAPAFDCAMSDVVAAAAAAAATGTALPDSLLVDNAAAAFFGNASTGPSLAKALQHLATNAAGPNGGATGGVMAALRQEQQDIVSRHGPAITAEALDEMSYGTAVARELLRITPAVPAVFRLALVDFELQGRRIPKGWRVWCHVGDSVTRYNKDQFQPERWLGSSGSSTSTTGTAGDSTAAAATTGGAAAAGAVAAGGCPMHAGGGGAARGAQPEYSLPFGSGVRTCLGRNLVMTELLVVLAVLARGYEWEAVNPAEQWGVVPSPAPKEGLRVRLHRRL*
</t>
  </si>
  <si>
    <t>C_570053</t>
  </si>
  <si>
    <t xml:space="preserve">MEYLARFNYTWEYLKGTLNVADALSRHPLLQAVVLVAVRAGALALAGGSRGPLVALGLDLVRGEARPVEGRLLGGLVALGQRAQADLVVPADDNLRRDIISACHSGPLSGHVGTKRTLDIVSRSFWWRGLSVAVDSFVRACDLCLRSKSVSGKTAGTLHSLPIPDAPWESVSLDFVCALPKTEGGYDTCCVMVDRLTKMVHLVPTRGTPDSPTTARLFFDNVVRLHGVPKSLVSDRGPQFTSKFWGSLCTLVGMRSNLSTAYHPQTDGQTERINRVLGDMLRNFTVGSPNTWDLYLTAAEFAINNAVNRSTGFSPFFMNYGYHPATPVWRELDVSAPAAREFAKSYVQRMAEARACLEAAQSRAANYYDRNKKDVTYRPGDLVLLNTKNLRARAKGPRKLLPRWIGPFTVVRPVSSGAAVQLALPASLKNIHHTFHVSMVRK
</t>
  </si>
  <si>
    <t>C_570054</t>
  </si>
  <si>
    <t xml:space="preserve">MAESPTPIGQTPATGTSPGLSPARTPPALLSVEELLQNIDLRSPMASQTPPSTSGRSQGGAGVAPRARPRYPRLAAASASHPLQGIQMPPEGVLRAAALEGRPDVGPPPRLPHQLSPALQAVLLGWRSLYEQCRSPSSLQALVGECYAPGAVFEDALVSAAGQEALYRQFALLGAAVRAVQVGAYSLSVAPLAQPAVAMRPPPPPSPSRSAVSDSGAKPSPPRPAYSAGSPTMTSSAAARQSAQAQSAAGAAAGGVAGAAGVGAVAAEVPLHLTRVTVENVQCFVVALPPLVSWLLGGGEEVSVQIPLYVTSVLLVASDAPLAHDGAGGADTTASRLASAAAALGESLSQPSSALSASSGGAGGSGVDPLATASGMPPYGGGVTHWRILHHLDRWHNVPLVWWVLRRAAARAVDAVLVPLLLRRQG*
</t>
  </si>
  <si>
    <t>C_570055</t>
  </si>
  <si>
    <t xml:space="preserve">MSGEVIRDTQVGTEGDDVPDHLNEGRQPQEYEGAGTHRFETRMSDEEISKGISRDARRAAELMKKQMEHDKTAAPVSQQTSEQAQQQVPVRAAGADVTDQPSS*
</t>
  </si>
  <si>
    <t>C_570056</t>
  </si>
  <si>
    <t xml:space="preserve">MIRFILLQNRAGRTRLSKYYVPIEEKERRKLEYEIHRLVVNRDPKHTNFLEFRNYKVVYRRYAGLFFSMCIDQSDNELTCLEAIHLFVEILDHYFSNVCELDLVFNFHKVYLILDEFICGGEIQETAKKVILERLAELDKIDT*
</t>
  </si>
  <si>
    <t>C_570057</t>
  </si>
  <si>
    <t xml:space="preserve">MQTSSLLGRRTAHPAAGATPKPVAPSPRVASTRQVACNVATGPRPPMTTFTGGNKGPAKQQVSLDLRDEGAGMFTSTSPEMRRVVPDDVKGRVKVKVVYVVLEAQYQSAISAAVKNINAKNSKVCFEVVGYLLEELRDQKNLDMLKEDVASANIFIGSLIFIEELAEKIVEAVSPLREKLDACLIFPSMPAVMKLNKLGTFSMAQLGQSKSVFSEFIKSARKNNDNFEEGLLKLVRTLPKVLKYLPSDKAQDAKNFVNSLQYWLGGNSDNLENLLLNTVSNYVPALKGVDFSVAEPTAYPDVGIWHPLASGMYEDLKEYLNWYDTRKDMVFAKDAPVIGLVLQRSHLVTGDEGHYSGVVAELESRGAKVIPVFAGGLDFSAPVKKFFYDPLGSGRTFVDTVVSLTGFALVGGPARQDAPKAIEALKNLNVPYLVSLPLVFQTTEEWLDSELGVHPVQVALQVALPELDGAMEPIVFAGRDSNTGKSHSLPDRIASLCARAVNWANLRKKRNAEKKLAVTVFSFPPDKGNVGTAAYLNVFGSIYRVLKNLQREGYDVGALPPSEEDLIQSVLTQKEAKFNSTDLHIAYKMKVDEYQKLCPYAEALEENWGKPPGTLNTNGQELLVYGRQYGNVFIGVQPTFGYEGDPMRLLFSKSASPHHGFAAYYTFLEKIFKADAVLHFGTHGSLEFMPGKQVGMSGVCYPDSLIGTIPNLYYYAANNPSEATIAKRRSYANTISYLTPPAENAGLYKGLKELKELISSYQGMRESGRAEQICATIIETAKLCNLDRDVTLPDADAKDLTMDMRDSVVGQVYRKLMEIESRLLPCGLHVVGCPPTAEEAVATLVNIAELDRPDNNPPIKGMPGILARAIGRDIESIYSGNNKGVLADVDQLQRITEASRTCVREFVKDRTGLNGRIGTNWITNLLKFTGFYVDPWVRGLQNGEFASANREELITLFNYLEFCLTQVVKDNELGALVEALNGQYVEPGPGGDPIRNPNVLPTGKNIHALDPQSIPTQAALKSARLVVDRLLDRERDNNGGKYPETIALVLWGTDNIKTYGESLAQVMMMVGVKPVADALGRVNKLEVIPLEELGRPRVDVVVNCSGVFRDLFVNQMLLLDRAIKLAAEQDEPDEMNFVRKHAKQQAAELGLQSLRDAATRVFSNSSGSYSSNVNLAVENSSWSDESQLQEMYLKRKSYAFNSDRPGAGGEMQRDVFETAMKTVDVTFQNLDSSEISLTDVSHYFDSDPTKLVASLRNDGRTPNAYIADTTTANAQVRTLGETVRLDARTKLLNPKWYEGMLASGYEGVREIQKRMTNTMGWSATSGMVDNWVYDEANSTFIEDAAMAERLMNTNPNSFRKLVATFLEANGRGYWDAKPEQLERLRQLYMDVEDKIEGVE*
</t>
  </si>
  <si>
    <t>C_570058</t>
  </si>
  <si>
    <t xml:space="preserve">MEGAGGRRSMFGEDITTPTEPKFLVYLVTLCNVPVPAAATPQAVLDMFNGGGSYTGASLSGYYDTCSRRQVRVLPSNVKVVGPIRIPCSGVLDNPIRFASGNAFDTGSCGNDNQLKWQFYLDQLMSAAPYNINPLEYHHKIMVLPTGFSNYLKNCNNIVVGTATVGPWFRGSPTSGSNTWGTGLVWLDGGAFDIGALFHEVGHTLGLAHANVPGGCGGFDQCDSSCPMGSASKQCLNAPHAWQLGWLQPARSLADADVFARPTQVALPLQQASNNSYAMVSLTSTGSTPNNQLFVAARTNSAPYDVMFDSKLDGKTMVLVHSYNGTAVSSYQRTFALATLDVGQRYVHPDSNVVVSYTSGGSDGGAVVTLCRRSGATEAVCGDGLDDDCDGLPDESDPDCQGRMNGNSRSPPPPRVLGGGLNVQNGAVRPPVPRASPRPPPGPPPGPPRPRPSPPPSPRRPSPPPAPLPPSPAPPALSNTNDDFWWMGGVGSNDPKTSSPSSNKAPPKGRRLLRRR*
</t>
  </si>
  <si>
    <t>C_570059</t>
  </si>
  <si>
    <t xml:space="preserve">MEEEEAHRLYTLFQRTNDAAKTKKGLGFSSSEPPARGAYAAPTAAAGGFMSSFVRSTTAFGAEQTKAPPVQAPTLGGSYDSDDAGERAAKRQRQQRASAYNAVADERDDDPRFWGRGADHPGRGGLGGRRRHPEEEAEEPEEAEDEAEVRRRLQAKEKQRREREAAAWERHRAEGGGDEGRSGRHVGASGGGSGSRRDVAPAGAGGKTRGKDQPPDYSALIPGYEAMNPAEKLRARTRLSLAQAETRVASRAAAAAAGSDDEDGSGGAGGKGNWTRFAFNADAVPEDGMAFGRRGGGGGGGEDEPREPKQYNSHGLGADLDRGELEMLVGRRTADVERQQRAEQKAQAAHEDAIFGSRLPPPPPLPTARAEPGRDEREQPPPLAPPPPAVYAAAAAPTAAVGAAAAAPTAAVSGMHAGDDEGPQVVLLDEMELVAAERAAAGLASASCGAGSSVAGAGSTAGDGEPADGVLEGTLHETVLSNQKMSWRERAIQARRKAAG*
</t>
  </si>
  <si>
    <t>C_570060</t>
  </si>
  <si>
    <t xml:space="preserve">MHRRAVLAAALLLGTVLLLQAGGAAAQDSAALAENAKCQQAQKELPSNPDIQAFKECAATKPITATCCQRVKPYSQYLPCLSYDQYRAAPNNFLAPLSVDEVMAACFSPP*
</t>
  </si>
  <si>
    <t>C_570061</t>
  </si>
  <si>
    <t xml:space="preserve">MDRRSAAAFGLLALLLVAAAGTAHAQSSMSADGTDQLCKEAQANLPNNPDILAFKQCAATKPISTSCCAKLAPFAKYAPCLSNDMYATAVNNYLGGATTIDEARKACLS*
</t>
  </si>
  <si>
    <t>C_570062</t>
  </si>
  <si>
    <t xml:space="preserve">MDRRSRAAAASLGLLALLLVAAAGTAHAQSPTSAGEMDTTQLCKEAQQQLPGDPNIAAFKKCAATKPIPQDCCAKLAPFAKYLPCLKTPEYRSAVEAFLSGTTSIDEVRTTCLV*
</t>
  </si>
  <si>
    <t>C_570063</t>
  </si>
  <si>
    <t xml:space="preserve">MVLKPASASSLACIAAAAILLAAGLLTAPARAQPAAAAGAPAANSNGGTTGSLVPPPLPPGSSPSSKCEQARLRLPNEPSVAAFKACAGVKPITAECCLKLLPYAQYVDCLAEPAYRAVAQAYLDGVATVEEVQGVCLS*
</t>
  </si>
  <si>
    <t>C_570064</t>
  </si>
  <si>
    <t xml:space="preserve">MGQGDAPPAAAAAMHSYAQTLPGPSQPSYGAYPPGAYPQGYPGYPPPAPPGSYAPAQGPYAPPGPPYGPSGYLYPAPGQPVMAAHVPYPPGTMMMVAVTAPAGPVSLPSYWPPYPIEVTCPGCREKVQSVAIRAPGLGTWLIAGGICLVGCGFGCCLIPFCVDSCKDCTHSCPKCNRFLGQHKMV*
</t>
  </si>
  <si>
    <t>C_570065</t>
  </si>
  <si>
    <t xml:space="preserve">MGSGRDGRPASYTKKNFSLEKLKLSSMKDDLTVLRHMWFGSKKGDDHAARLESFYGPQAAAYDAFRSRFLWGRRPMLAAVAARLAERSNLIWVDLGGGTGENVDMMADYIDLAKFKSIYVVDLCHSLCEVAKKKAKAKGWKNVQVVEADACQFAPPEGTATLITFSYSLTMIPPFHNVIDQACSYLSQDGLVGVADFYVSGKYDLPLRQMPWSRRFFWRSIFDIDNIDIGPERRAYLEQKLERVWEQNTQGSIPYVPWLRAPYYVWIGRLPSVGHALHEERVERPPMFPPTFLYTQSWEDPEPDMEVMEINPKDTVLTLTSGGCNALNLLVQGAGQVVSVDCNPAQSALLELKKVAIQQLEFEDVWQLFGEGVHPRIEELYEKKLAPFLSQTSHNFWSKRLWYFQHGLYYQGGMGKLCWVLQCLAVVLGLGKTVKRLANAPTMEEQRRLWDSNMLIHFVKNGPKPLVWLFVKFVSLVLFNKAVLWFGGGVPGKQYALIKADGIPIENYIARTMDGVAENSHVRKQNYFYYNCLTGKFLRDNCPTYLREAAFATLKSGVVDNLTVSTNFFMEELKARTYTKVILMDHVDWLDMPVANELAECLAKQVAPGGIVIWRSASLSPPYAELIQKAGFDVRCIRRATQGYMDRVNMYSSFYMARRKGAKKDN*
</t>
  </si>
  <si>
    <t>C_570066</t>
  </si>
  <si>
    <t xml:space="preserve">MLKASAAARGWQAEDMQRFSTLLRSWLRPQFLDTDFLVRAQFRYSQFLELHALNPHTVLVPTADIALMWHTHIALHGEYARSCGELFPAAPAPAPATITTTTTTTTTMASATASAASDHAAPSQPPLPDSGTGGKCQGGEGSHSEGSHGEGSHKVGYLFSPDYLRLRGIQLEAAFAETARLYEEQYGEPYLSYDVAWIPPGEVYPAADPAGPLSALLDVFNAVPAAASDAPATHLAQQVPSTRLQSPNAPKWHAAAAPRAGGHALFTLWLIARTLAEGPPFPRLSMRVGQTGVTGAAEADAAAATCCGCFGAPRRALPAERVLGLASVAQTGGSEAVGDVSAPKLSVLSDLFAL*
</t>
  </si>
  <si>
    <t>C_570067</t>
  </si>
  <si>
    <t xml:space="preserve">MKKGPIKIEPFRHPVTVDPQYADKTWKVLEDAIREIHNQNASGLSFEELYRNAYNMVLHKYGPRLYEGLIRTLTAHLTEVAKKIEEKEGAPFLRELKKRWDEHTKSSQMIRDILMYMDRTFVVQQQKTPVFTLGLELWRDVVVRNRAISERLLAIVSSLIMKERQGEVIERGLIKSVTQMLGELGHAVYVEDFEKPFLAAAAEFYRKEAQEYITSSDCPEYLRKAEARLGEEAERCGAYLDANSTEPKITRVVETELLKAQMTPLLEMEHSGLIALMRDDKFDDLSRLYCLMRRVDNGLGTVRHMLCEHVKEVGRALVSDPERSKDPVEYVQALLDMRDKYERIITQAFADDKTFRNALNQAFEHFVNLNVRSPEFISLFIDDKLRRGIKGLSDTDVEGVLDKVMALFRYLQEKDVFEKYYKQHLAKRLLSGRTTSDDAERNLLVKLKTECGYQFTSKLESMFTDIKTSRDTMNEFRTRLVETGKLEAELGGIDLQVQVLTTGSWPTQAPSKCNLPRELEAACESFRNFYLSTHSGRRLTFQPNMGTADLRAVFGAGRRHELNVSTYQMCVLLLFNEADSLSYRDIAQATEIPAPDLKRALQSLACVKGRNVLRKEPAGKDVADSDVFFYNDKFTSKLIKVKISTVAATKEGESEKAETRQKVEEDRKPQIEAAIVRIMKARQRLDHNTIITEVTRQLQARFVPNPATIKKRIESLIEREFLARDEADRKFYTYVA*
</t>
  </si>
  <si>
    <t>C_570068</t>
  </si>
  <si>
    <t xml:space="preserve">MSVIVDEVATQCLLPDGPSSTLFDELPQFDDDLAPGEELADSLRAQPSASEQTDDAPGPSGNSLPATPAERPTTFSPAALPLPASSSPGRPTLVLDLDGTLISSEELNSANSAYIYNPPAGSRTPDYEAMGRRVWLRPGVKEFLAAVRPHFEIVLFTAATQNWAAAAIEQLDPSAYLFDVMLHRDHTISDLMWDYVKDLSRLGRDLARVVIVDDNPLMFMYQPDNALHIGAYEPACAGGPDNVLERVADVLIKQVAVASDVREVLGPMASTKSCITNTLTATAPAPVASSPPHLAGCDAAATSAADPMDADAGSSVGAGAAADATVGPAAAALDWSEMSEEGSDDEEADEEVLDVQRRKAAVQMDEHEEGPAFEWDDAESEGAEAYDEHGAVATHTMGVDVDSGCSRRFDSWQGQSACAGEEGEAPAADGGSSDDDDGQAGEEEQEEEHGSEDFGALMDDAIAEYDSDAYDGEHDDELDFPAESAAAAITAQAAAVSERQELRGCGHGDDSGSGCQEADAQLPSGMVFLTDLHPALQTASGSGPDAAASIAPAHAEATSRRACKRSREQRSEEATGEEVEESAACRLRCSVAAPSGQEVAAVQ*
</t>
  </si>
  <si>
    <t>C_570069</t>
  </si>
  <si>
    <t xml:space="preserve">MLQDLDGTLIASEDEPHAPVPFDYCVDEERFVWLRPGLRRFLESVRPMFEVVLFTAAGESWATCAMQRIDPDGRIFDTRLYRDHTVSHDDWPWVKDLSRLGRDLARVVIVDDNPLMFMYQPDNALHVAPYDPQVTGHRDDVLEQVLDVLMHKVLPADDVREVLKHMKDPISPSCVSSRRHVAAKATPGASGMAALKSFLRMNQAVGSSSTGCSSSSTQQAAGASSRHRGGASQGEQAAKVDDTAAAAQALAAQSQTHKQAQNASRRAVAVAQKTASTALQQPDKQLHLKLRLLQLQREQEAEEASVELPGADAAAPCAGGAGAAALASAPLGVRVCAALAAIAKDEDEDNVLEGTIRGGRTVVGRVPVVQGPAVSSEPNGAVAEPQQEATAPAPQAARQARQPPMATPLPMPCLRVVV*
</t>
  </si>
  <si>
    <t>C_570070</t>
  </si>
  <si>
    <t xml:space="preserve">MSPAAPVVSLGNGGAAGVEPIDIGVLSGDEPPATGVRQRGRQRKSLRFAPGTHSPGGAATAAVSATPRGATAFGAAHDSATAPSSPLMSPRAAAAYGDISAGLEAYEVEDAAAKGFSSEPPPLHWTRRVRNTVLIALVTLPALYFFRVLQGGPGGCSVAQWKTPLASVWANGGGIASLFSMDLWCALGYQQPLLAVNLMFFLNIDVLFWAISLLQGSTWLIDPFWQIAPMMIGLFYQFHPLAVAHPLRSRLAMGLLWIWAVRMTHSYFRREEWQVGAREDWRYARMAQRYGRRSAMWALVSFFAVGVTQQLMLVGITLPLLAVHSSPAPWNPVWDTLIFLVAAAAIMTSLTADNQLRVFMLENQKRRSAGLDPILLLDTGLWRYSRHPNFFGEQLWWWALASWAVLLGQPWMVVGAAFNTLCFFPITWMTEARMLERSERRPFYQHYMSTTSMWVPWPPKAHA*
</t>
  </si>
  <si>
    <t>C_570071</t>
  </si>
  <si>
    <t xml:space="preserve">MQRCAVTAALGVAWPEVALARTKGRKPFTTNAKPPHAPNFNFNVSHEGRYVVLAAEPLALVGVDVAAPRSARPGPAAARPLDQHLRIFRPQLADSEWALLEGLAGSAQRQEAAFQSLWSLKEAFIKARGDGLGFSPLSRAAFELPQPGDCSGDSVTQPSAAPTVPDAPSTVRSATLVLDGVRQLRWRFELHMLPGHHCAAVALGPAAEAVDEWGVFKATLGFPGYAPGHTASSGACPTFQALSLRQLLMQAGVAEG*
</t>
  </si>
  <si>
    <t>C_570072</t>
  </si>
  <si>
    <t xml:space="preserve">MPEERGSADASSADWNRSFTQCLELLKGPGDERRFVGLLLVTRLLPQGSDDAVRRVLDALGWTFLQRLLLPLRRQPSAAGSAAAAAGDAATQQASCVGLALSILAAACRLPDVAAGAEVRENLPLMLRVIRMGGVGPVLTASGVALPAADAAADAAAVTDALECLVAAAAACPSATCAVLDGADALGAVAEALARMAAVLAAPAAAEGGGGTAAAGSGAGDEERRVLEAAAHSGALLAMALLERLVTGTAAAAVAPGSPAAQSAAGRAVTLLSEHPAAAAKAVAALAQLVGNRRLLASPQAKPPAAPAEPPAGGAAARSGSGSGSSAAGGGSSGSGGGGGAAQLQLEAMHLLLLLLRACQEQAVTAASAELRRLDAAIAAPPLQMRQQQQQQLQLLQPGSWSAAVRRGLGWVLRSRAPPALKHAAIELAALTVGVVGEAWLLGAGQAQAQAQAGAQVGLGQEQGKGQGPAADDQPGAFLQLVVEVVKIELGMLLHDAMHPHRPVPAGAAPGSLRSASRGQAAAPQPSQRLLDELAQRAAKLRAEEEAAARKAAEAAVAAGAAETGQIGGGSGGGGGGGAPAALPAAGAVQADAEAMEVESDDPTGSATAGAAAAPAAATAAAGATTAGDGRMLAGERALLLLPACYSLLESCVGAVAADAAAGDDEDDGGGDAMERDEPAELRRAQPELSEAVLRHAMRTFHEVSETLLEFFEAAAGGPAGSSAAPGTATAAEPGSVATAAAAAASDPEEEPVQVPAVLLLGAARVLGRYFAEAPQAMLSEKVLAALPAVMAVRSEAAAAAAAGGVGPSEEDAYALTFLLPGLLQVTGEGCQGRAEACKALQAVPAALEACVAYLGHCVRRDAAAAAFLDARLPHPQQTQGTAAEAEAATVAAVRASPALAAACAEAASAEAGLADVCMLLCNLVQPAALAAACGRRAGTAGGAADGAWAAVRRTVGSAGPGAVAAVEAAATAGAAELSPVLALLQPAVWLVVLAGLDVLVSSRSGGASSRGTSGDAGAECAAARALAAHASSPVAGAAAAILPPALIEGVCRLAVAAAASGASLELASLQRALEASEEWRQTEERLLQRARGQDSCQPSGSAPAGPEVDMGGEGGVPEGVRAGWLTAAAAHADFAGDGVACWERLLGALAQVVEVSDAARALARAAPAVQGLASAAAAVQAAGVGGAGRGGAGPAVSGPARELLQDVNLALLLQVVAAAGR*
</t>
  </si>
  <si>
    <t>C_570073</t>
  </si>
  <si>
    <t xml:space="preserve">MALCMRCSSTSAVQKSSARGVALRPRVQRAPFVAQAFFGSKAKPAPKAVKRETLAPEPSFNLQLGLLGLSGVSCYYENYGLGGFLGLLGIFLTIQATRISLRPKHSSTPYTDSINPIRKDQLSIISHQFKLSAGLEVLRAGQESENVIVGGRNRWEYSSFINWEFWFPGFPVLVYFKENQTKPEGQVHFFPIIFNGKQLYEAMVERCGPTKTSGPK*
</t>
  </si>
  <si>
    <t>C_570074</t>
  </si>
  <si>
    <t xml:space="preserve">MEDLLHWAISHSDPAKLAAAAEEAQRVQVVKDLKEQRRRVKEPTEADMMREGIDILRRAGASDTELLAALQALQVLVEPIDNANDLHPLGGLSPVVAQLARLAEAPALATAAAHVIGTAASNNPTFQRALLSQHPEVVGTLLQRKSLSLFMDLVDTQPAAAAAAAEAGAAAGAAGGAGGGGDVEAGAAADGGEGLEGAGGGKQEVIRRLQREADQRQQQQHGDAHEDAHAGYGPQALAAAAISTGLPEAVVALLAQPDPDMQEKALLVLQRLAGDGVARQVLRANGADEALVQLRAQLRADAPGPGDEADPYHDYLTDLAAQVAAAMAAPGPQAPAGSGGGAAATAAGAGAGAAAAAGRSGAAGAAEAGKGGSGIGRGGLKGEVEGVEVQQPVLALGGPSRTKKNVLDW*
</t>
  </si>
  <si>
    <t xml:space="preserve">MEPLGFDGEVADFGVWDVPFSGGGAFDYPAAPKRLVSAQPEKKKKSNKHLSQHHFEDILDKPVKLGADLLKQLHDKTSEVPKKTKRAVEGDAESGKPAAKAAGAAAELPGTSGAKPAGREARGKKRAAEVSPEAAPAAAASAAVPAEPTRAAKAPAKAPSQALPGPPNTDGDAAAAATAAVAGGASGEAPGQAKEGKKHSKNKFKQHQDGQQQQQQQQPNIKPPAAAAATNGKAAQAVSKPGKGEAAMTPVVAPPDKAEVAASKGGAGKMAPGAAKEAEAAPAEVAQPSHKKQKRQQQLATEEGDGEPTEAKKAGVASAKKVTPAPTLTPQQQQPQVQNAGKEGKVKEQQKEQAEHTAAAAAAAAAAAAAAEAEAAASRKAAAAAAAAAAAAEAAEAAARKKAAAAAAAAAAAAQAEVAADKKAAAAAAAAAAEAEAAARKKAAVAKKAVGKVVDGPKGQAAAAAATAAEGGEDEVVAPPAAKKARTKEPAAPQEQGQGQAAAAGSKQGKQQQQLPQQRPQPKGTERGAQEHEGAERPQAKKQVKEGNPAPKSQQQQQQPAAAAAKPAVAAVAGQDGKKGGKVPKAAPAAAPVTTSAPPGAPPALARPAHATTAASLAAALGGKAAAPAAAGHKLTHAEALAAARAKQQAAAAAAAANGPAVPADDSDDDDAGGAAGAVVGLRRPLGGAAAGAAGKGRKAAAAAAGGGFLDKLRARLAGGRFRYLNEELYTQSGDNAFAMMQAQPELFSQYHEGFQKQTKGWPKQPVDVAIAWLRAKKNEVKVAADFGCGDAKIAASVPQEVHSFDLIASAPGVVACNMSAVPLPDAAVDAAVFSLALMGTDYGAFLEQLGLKLLSEDAHNKMFVVWVLQKKPEGEGGRGKAGAKKGGIPWPPLKACMYKKR*
</t>
  </si>
  <si>
    <t>C_570076</t>
  </si>
  <si>
    <t xml:space="preserve">MTALPAVTLVAPPEPGAWICCLVEGGLRPCAVMAAMATAAARSRMAAAVAQGLAAAAAAQGLSGGSGSGSGSGSGSGSGSGSGSGSGSGSGSGSGSGSGSGSGSGSGGGGSNLRPSSVGVHVRSGGGRQGHAEVSAAPPKARDLFTLS*
</t>
  </si>
  <si>
    <t xml:space="preserve">MEELERCLEALEGAAGADVLARARGALASARQELELHRESAASRAKSGQDWQALAADKETEVVRLRAEIGRMRQALSSTNTAHSGQADEVAALQAQLDQALALNRAQQRQAVVAAGAAADGPSAELHRLRAELDAASGQLQRAEADLAAQQAAAAARLGEMQDSFIAKITEVRRTHQQQLEQAVAAARAAAASEATATAAKTGPRAGAAAMEQQAAQRLQRAEADAITARQQLEAAQATAAELQAKLSKAQADAEASRSALSSSQFGEKALKARVRDLEGQLAKAQQQLQAAAAPGSGAGPPPPLQAPPAVLAPAPTPPPPASAAPAVDLSMLNMMEGQLGRLSEIIRSREAELGQMRAALQAGLEERRELVQQVEALQGALQQAQAGVQDGGAREECTLS*
</t>
  </si>
  <si>
    <t>C_570078</t>
  </si>
  <si>
    <t xml:space="preserve">MDGPQVKLEPGAVAPRTGTELDNGAFAQELQDLLNALQQASYTPRPTGSAATDGSGSKRRKTSRGADASGSRGGSKGLRHFSMKVCEKVEAKGRTTYNEVADELVGEMSKMEAMNKNGQYDEKNIRRRVYDAINVLMAMDIIQKEKKEILWRGFPRLSCNSADRVKAERDAKIKEVEQKQLYLQDMVEQQKALKKLLERSAARQSNGANTSETKLFLPFILVQAKPDATVEVKISDDMMDVQFDFYHSPFQIHDDSHVLKKMAEHQGRQPPPPLPNQPPTAGALAGGLPPQFPPGLGVPPFLPPPLTNGALHGNLLGGMHSPMADHAHLAQLAQAHGNPLTFGFAPPLYTHPSGQHNHHQHHHHHHPQQQQLQQPHQLMQQGGDSGLGGVSRPSGSQGGAPGAAGTVAGQQGAGGGAGPGAAGPAQLLQALQAQQGPQQGRRSSGGAPGAPGGMGPGGMPPLPGLAGLPAAAAPAGPSAALGPAGGSGQLLAPQLSGQMSGSLPLPPVLAPPPSLGVLPLLPHAPPLNAGALQLPPGLASALAAPPPLTLQPGPQGPSQQASAFPLMA*
</t>
  </si>
  <si>
    <t>C_570079</t>
  </si>
  <si>
    <t xml:space="preserve">MKLGDELLAPFLDVVDFLGREHQLRVVVEPHVYEQQVAGRLDEFPFVYTYTQADMERLAEYVDFVVCLGGDGVILHSSYLFKASMPPVIAFNMGSMGFLTNHDFSNFKQDLLDVIYGGTKLDSCTLLSLDSVNSMDEPGNSLGVMVTLRMRLSCEVWRKGSRQPEQVVEVLNEMVIDRGSSAFLTNIECYEKGRFISRVQADGIMLATPTGSTAYSVAAGGSMVHPNVPAILLTPVCPHSLSFRPIILPDYAELELRIPDNARCTAWVCFDGRSRQELGRGDSVKVRMSENPVPTINRTDLTGDWFDSLERCFRWSDRTMQKPLSAEQLLAAEAASAQPAAAGGGANGGSGSSGNGGSGSGGNGAAA*
</t>
  </si>
  <si>
    <t>C_570080</t>
  </si>
  <si>
    <t xml:space="preserve">KPLLAHNVQVNCTHDGVPPFPFLLPSRHIHHACQTHHYKPPIPNPVSSTSHLQLTDSPLSHPYLRSSRSHTRTRTPAISTHARPGAQRTRRPRHNSAHTGAEG*
</t>
  </si>
  <si>
    <t>C_570081</t>
  </si>
  <si>
    <t xml:space="preserve">MLARASPAPANPSHASISSMVPAASRVSNPLPYHSCPMSFSLWKPSLSSSSATRSSTRDGNQSTSSSLAPVSTPCPDGAYAGPAARHACSKLSTRSHCANSPPP
</t>
  </si>
  <si>
    <t>C_570082</t>
  </si>
  <si>
    <t xml:space="preserve">MELRQLANVLYSMGKLRLELSKEQLGPHLTEHIESRLGELLDRKGFGNELDLTQLWYGLALCKFQWDSELLTRLVAGTIGEMEAWESMTGAGDTLANMAQLAESITLTDQQKQDLVGVIGALTDRVDLERRDFHALSGTVWATRSLQLAVPKPQLRRQVNLLLAAPRPLSVRRSLVSRFLENCSKLGAKPETPAEAQDWFELLKDAGPAEWKVEEIRWGLGTLATIDKFSPSPEVKQMVLDAAASKGVRSAADAGVLLQLSEAWGIALPAEVCARLVRMRGSGGPKP*
</t>
  </si>
  <si>
    <t>C_570083</t>
  </si>
  <si>
    <t xml:space="preserve">MDSVNLATLWYQLVVFAKPSTNFAACQQFARSLLSKTLAFVPTMELRPLSNVIYAMGKLRLDLASEPMGPYLTSHVEERVAELLDKEGFHNEKDIGQLWYGLALCKYEWDSALLTRLAAGTIEVLDEREHLMGTGDVLANMAQLAESISITNQQKEELARAVGVLMDRVEEEPQSVKALAGMAWASLAFELPVPQSLLRRQVKLLLEAPRPFTDLKSPRTGLGHCLRDLSKLGAKPETPAEAQAWFEMLRDITPTQWTLEEAKQMVLDAAASKGVRSAADAGVLLQLSEAWGIALPAEVRARLVRMRGSGGPKP*
</t>
  </si>
  <si>
    <t>C_570084</t>
  </si>
  <si>
    <t xml:space="preserve">MCLQGHPTSCSRCPGELPAEGREELFELMQVWHRDWHGFPAWDAVLKTREILSKAQAPQAPAAGGGTTGDKAAAGTEQENRGSDAGGVWASLTNAERRMVCEATALNAAMAYDLKLKDVRKGGRAGLHLRVLSAARSRRQQQQQQQQQQQQQQQQQQQQQQQQQQQQQQQQQQQQQQQQQQQQQQQQQQQPAAASAAGEHATAAVEGSSSSNSYFVGARSLSTFLSAHKLTDARDESCHLGLLHLSGGTAGLSMQRAAELIVAPALEAAGGFKGCTLLSAETAAENKTVQEEVGEKEKVQEEVGEKEKEESRSQKKAEEVVPESNTGAQPAESESKGGGAPKQGPGAPKQGPVFVFVPNPSPSTGLYGLVMALYDIPLPTPDGTDVRAWLETFSSPPASWSHRDEAAATAAAGAATAAAASKPGGRVVLFTGTGWPRVVQDDPSGGGDAAGSGGGGDENDGVEAATPGTEMAADAGAAAAVAAAEQQAQRVLLLPPCLTSAASVRAQAVAAAARTVAAAPEPPAALLEAAAAAAAAGGAAGRGGGGLRAAELWRRYQEGQLGRGPATQFLEFAGALATNGQTTGCKHYWIDIFHKNQWQGVRESDLRDNLLLSGQVALVVHPFPQPLAVTRDMILGRIRNGIGIEQMNARVRELFLQMVEKVIKPQVDRRRSTRVPATD*
</t>
  </si>
  <si>
    <t>C_570085</t>
  </si>
  <si>
    <t xml:space="preserve">MCEAWRSDVERELAEAREGARLLGPRDAAASSQPGGGGPVPPDARSGSDGGGASFGGWVPPGVATLLAAGGEPGVRQHAASLAARQAKLQARLEELCTDVASLQLAIVEAQDEDDEAAAAAVAAAAAAAAGGGGGNGGSCGSAAGGPLAPSRRDEWWGCVPSLVLARPALRLLLERAAEYKAAYQEALGRADSLEHQVAELELQCQEAEARLAAHDLELTATRAAALAAVAAPGLLLPPGGGAAAANPNAAAAMAHLLTPQLGSATSAAAAAMRSPFLPLPAALPGAAGFAAGFWPGPSHSPGLSVGTAASSSASAWSTPPRSTAATPPTATTSVAGVGSGGGGGGSPYAQAQLSHLPAVAYLHHHQQYYQHMQQHLFQQLQLQQQAQQDQGPGPGQGHATRGAGARGADCRRSSRHGATDCTSRRDRGTSGNPKPGHRHR*
</t>
  </si>
  <si>
    <t xml:space="preserve">MIKGMSGKEPNAMEPTEGIIHYPSGNIAVVACKQAAGFVVTFMSDSKNSQILASFDSKGVGGVNYLNGRPWLVVTESGYTLSDKKGNVVERIKFPRTSQEVISLDVTECISVRFTNRQNIIAVFAGPEGRHEWQCGEALRRTEAPYTSKVLGTKEAVGSVYVPPGPHRTETERPGVGSLRKALRNLDPASDLSATVSELRNLDTRLGYIDTLPRVLYGTARRAKLPWMRLKDLDTAVFGPTAPGDTLQVLCVLADWNPVCAKVEAQLEAANGALAEEAAARSGSEAARIKMWKVDASEGNLLQDRYGFRTVPMLLLFYEGRLVAATNNIRTEAQAREAALGALVRGRKKEVLPEGWRFGTGADNSLLDYLRPNTVLREL*
</t>
  </si>
  <si>
    <t>C_570087</t>
  </si>
  <si>
    <t xml:space="preserve">MAGIRGLPRLSLPQRVLRDLRPPVQPYTLAPKLAQRPTTTPAQYTPWTPTRALQRRAHVSRRMGFLMHVLEREQMERVRAARPLPEFRAGDVLEVRMMVPEAERKVVVYRGVCIAVYKKGIRSSFKIYNVFPDSGGVVQHIPLYMPDLVGVKVVGRIPASQERLYYLLERETGTSDYTFQTNVSAAK*
</t>
  </si>
  <si>
    <t>C_570088</t>
  </si>
  <si>
    <t xml:space="preserve">MPQVFVNGEFIGGCDILMGMHDKNELEPLLEPIRKEQAAAAKK*
</t>
  </si>
  <si>
    <t>C_570089</t>
  </si>
  <si>
    <t xml:space="preserve">MHSINYMEPPCTSAIALPDLLRALSADALELVFGGTFSTKLTGCRLACRDLRDLHDREVTELVVQLSAGAAEDWAQAPPRSCPPLGRFPRCTSLRILQAPTIIRRSYSTSELLPGLQLLGMDAVLPAAARQRITRLQLGQATLDNYYRPMSRLRCAVTSLLGSGLAPLAACAQLQELQVHHSVGDGVQLTSAGLDVLVGLRRLQHLKLPEPAQFYRDDGQDDGQDDGQCFMQLLSTRRPPQLRRLAFGYELLTVEVDHDYWNGCVCSMAWLDWFASELLAALDTLGQPQVPELVLRDISIHSCDTSKQSWEPPQYLRPTDALPRLLRRCVSVRFGDLGSGSWCGPGSTAGPAGVVALMRLLGLPDHLHTGCGVKYSRNQLLLPLAGGGEEAAAAAAPAAYTGGPGVSEQAEQGQPDPLPPLASAAPDQVVSEAVRRLRAAALTQQQVAAQLLLDRQQQLQLQQQQALGSSDAMPNSSNYSTISGSTYGGNSSGAETVAADRRCLAPRVATGGAALVLLSGGALPPMPPMTSRIDMRDDVWWHWLVAALQVYVDARSAYKHLISGSGFGQAGVAQTGGQQAGGQLLLAVGCRSLGDAAALVALLRPSTAAGVAPAAAAGPAKSAAGDAEVAGSHSDDNGGSSSSGGGGAAAAARPPLQEVTAAVVPALPGCDARPVRGLMELCQEASSGAAAGTGAAGATAGGLGEEFYERLQRLIELDVGVSRLILTLQVRDGDKQNVREGEEGG*
</t>
  </si>
  <si>
    <t>C_570090</t>
  </si>
  <si>
    <t xml:space="preserve">MCEAYIRPLVRNVCAGINCAVFAYGQTSSGKTYTMGIGKEQLAELAGPGGLVLPDPRHLHPQHSPQHPYCPHQHSSPPAAAGSPLSGGASPELAGPAAGGSGAAAAAAPTTAGNGNDGGGGGGAEDLVIPYALRQLFGCVEAAKGARAFTLMVSFVEVYMEKFYDLLSGRAPVAAKTSREGEVLLVGAALRQVTCMEEVVRLLQIGGHARVTKGTNQNDRSSRSHAVLTIHVTSRALPPSSSSSSAGPPTPAPGAPPPEPSSASASAPAPTSAPISGASPTSASASAALSAALAAPPLSARLHLVDLAGSESDLIQMLAAPKPPAGAPPRVLPYRDSKLTQLLRDALGGNSSTLFVACVSPADCNAAMTMSTLEFATTARRIRTQLTVNIGGGADSAEVLQLHRIINKLRNELDALRRQVASGGGGVSGVSGLGALMSPSPHTTPHTTPPPPPHQHGLLPQEATSPGSAASVLSFSAAARASTPAAAGHAAGATAGAASAVPKTVAEEEEEEQQEAAAGAAWGVGRELEVVSASTAAAASAAAAAAADSTAGGSAAGALVDTESGSGSGSESGSGSCESGGEAESKLADQDPLAPLLDPNYKHAHAHGLRGAHPDLLHHPHLMHLRRHRHRQSRSEGGPALADTAAAAAAAATAAAPGSPDVSPLSIASAAIISPQRLRVSFGSGRALAAPSSSPAGGDIAAGGTSGSGGFYPAPSSASPRLSAASGGGGGASAMRLSRSQSQLSEALSLSVSSIASYGGFGGYGGGGGAEGAGGGWGRMARLSQRVVLLEAENEHLSKQVTNLSTVIGDLRRQLDAAHAALLMQSAAAAPPSPSTPPPGDLRGCSGTNALGAGAGSSTDTAAFLRSAAGGGGGSASAGGSFTAGRGGRWVLGVGGTPSAAAARYNSAGGAPLQALAGPAATTAEAVHAADASGAGPERVLPPGGGEAVAVVDLEPESEFAAEVAQAAVAGAAEQEEEQQHHHHHQQQQQQQQQQRADGAEAGADAEGLAQVEGPEPWLEAAPLVLRPPVPLPAMEGLEDRPRALLTWIGQRVAEAESELLAQREALRRMLAEQGLAVRPSLPQAGTPATAALAASRTAAAAPSGGTGVAAAAERAGCAAEAASRAEGSEADAGGGCGLPSLDTLVVYAVQQADAAEAELRVLGLQGREDGAGAEAAEAEAAAEAELGLSEADAARAAALRARLESLAALQRGVQRASELEASLELQREVQLLVGAYAGLYGTGTDSATATAAAPGGGSRGGSGAAAGGAGGAAAVTSGGGAAGPAVQRAALAAEQQLAALRRARRGQVLKEAAVAREKMRELEARPGPPLPVHYGVVLLPPPYGPGLASGGRGGAQAPQRLRPAL*
</t>
  </si>
  <si>
    <t>C_570091</t>
  </si>
  <si>
    <t xml:space="preserve">MHGAGRSVNYRNFQFRSPAYGHCPHREVYVWLAGCRRKGQDAGSGTSAAPPAAHPARHAPPAAHGAAAGGGGNAGAGGAGTSGSASGGGGGAGNFTSGPAAPRGVLVADCEPPPPALLLLPVHTMHDIACGNSAGDAQGQGLRFQSLDGGAGDGGGGAAAAAQEAASGTAAVEAALGAAAAGQEDWGRGQAQEQGVGTGTDSASGMGPGPGRALSISPLAAAGTAEPGGSGTSTSAAGRYGGATCQLALIITQGRTRVGALLLEGGPALLGIAAAFASANTAGMLQLPHTVLAAGGACAGGYGGGGYGGGSMDGDTVVGGGSRRTSPGGSAEAEVAAAEVAAVQQLAAVVGQVCWGPVTAAAAAAAAEGVVTLAAAASLSQAAVCMSGCLEAAALQAARLQPVCHVAVVHGSGGAAALFEDVSKASLPLMLQHAAHAATSNHNVTNTNITSSLGHGGGGGSGAHGLSPALVPATASAAVAGVSVSHVQLLLGGGGTGTGTGTGTGGGGGSGSGFWGGLRASHQAVMGTAGLPVIAHVLTTQHTLLDRVLSHLLGRPGGGGGGVGTTSGMLPPASGVGTIAGGTQRTSVDPWAAAAASGATSTGARTLPMPPSQLALLLPPGSSCVWVPVQSAMVVPDVSLYVQEPANAVKDLLIWQNRAAARPQALALVACSLQLKQHRQQWKWRRRRRRGPDAGGVCPAEHGALPHVFLTHMAAALEPVLQLLAAVLQQRLRHCRPLAEEWALLHDQVLGEVLAREGQAAAAAAHAVSPAVAAWFAGAAAGFNAAAPQPPHSAHAVAGSSSLPLPISASSSRRRRPPRALLGSPAVAEAVAAAAAAGSKSGSGGAAAGRGAAGGTNAIVSVVSARTEATEASAGTAALELARLPADDSGGAGAAAAAAMAATATPTATAAAGGHLLGGYQPSRLSGTGTPAPSNAAAAAAVPYAVRRSGAGAGAAAAVAASGSLLPSTHALASIGTYGGTGSGTHGVRVMAAGAVAASAAVAGSGPGLGPAELSVGVSYVRGNLLRPLLSSVQGVLASVASGAAGQAHSTVGSDAALVMAAAMAAQAADMSGHGSGAAAPLAELTHKIGQGAFGCVYIGSWQGVNVAIKVFPAFAGRSPAGLPAARAPPLLGAAAASPPHHHAGTSATLLRADTPPRQPGAEPGSGGVIAMGRGGGAAAGGTASYGVGRGPRVFATFPDVAMQPMDLDNGGGKAPEAGGCGATAGGGLVELPAVLLPQPQELPLGALLSSAVARRLGRGGGGGGGGGTGGERTSRSTVMTTLPLAEEGVAAIGTGGCGGGGHGAWPACDLDDSLQYSMFLSAGGGGANGGGGGAAPNSTPVTAIVMELCDAGSLADLLRAGGLRRMMMAREHAAAMAAMSSAAVLPPLPPNVGSSGGAAFLGHQLPSLAAGLMPPSAQSEAVAAAAAAAAAAVAAAEAGRLPEALPSVTLPTQPSVQPSPLWRQGGGGGGGGGGGGGGGGGGGGGFTGVAGADPGIHASHSQEAASRGSDQQGQSGPAASGGGGSAADALLPPSAAPAALPNAALSPQPAGLTGWSTLSATGTTSWGSALVYESSINTRPSPTASDKLQSLQAQNALLNTGGHGGGNGGSGNGGGGSALASAGLAANPPPGGGPAVSESSSIAPLQPPPADAGAAAGAATAVSIKVVPNKIGGGGGSSSSAEGSTGGGACTDQGPPQLTKHDDLHQVPATAAVVATAAAVDATAASGATAPPPAQHLLLPSGGSSTAAAEAAAALVARGQAARVCQGVPVGILSTAQPCARRASASLNASMSLLTLAAGPPALTEAEAEAAEAAEVGGGSGGASQRLSPTGSVSLSLRHSGSGRGAGTGAGTQQQQQQQQLAVIASAPGSGAGAGGGAARALAGWGPPQRAPSGSLAVTYLNTATSSPTVPYGAVHQQYSPAAPYFIAPGAGGAYGVSAAGAQPQPRLGAAGAAPSGSRALHGLPMASGTLASFGGVGGPGMVGMGGLGVHLLVPPVPATPRTFEALRQYLSANSAPPPAAAAAGPAARGHGGRLGAAGAATAAAGGGAGGGAGGGSAGGGGVGGNGGGGGGGLQTSWAEADRLDFKPVLQVVLELASALGHLHSLRLAHCDDFGCVRLLRYEDSVPVYGGGGGGGDDSGFHLAHLVPSQGVATPTPSSPYTGPNLLFGGGGGTDGGGGGTGGTGGTNSESVAAAVAGASVAGTEAGAGAGVSSSHGGKHSGSAQTAHSQSQSQSQSHTDNSATVATLDSVVEAAAALARRRGGGSGTLPANAGSTGAGSAGGAGGVSTLFGTPGSSSTPGHSVRLLTATHSFPATGTAAAVAPGGAAAAATTASPMSAPVSATASASLPGCSSGPAAAVATHAHSNSLDCPEATFRGTMAAPRTLWAVGLRRGSHSGLLPTPSQPQQQPQSQSQRSQQAAGGGGGGGGGGTGAAMVPTFDGSDFIGSVQYMAPELLRRERKCTAAVDVYSLGVLMW*
</t>
  </si>
  <si>
    <t>C_570092</t>
  </si>
  <si>
    <t xml:space="preserve">MLSCRRPLPSHRGGTAAVPPLLPHGAEAEDEFLLQPTPAEAAAVAAAEGGDGGVGMRRRPRGGALGDSSGGSSGDEGGGGDEASLAREGVLREPHTQPTGFASRLRLVSLAGRRGLCVHEPVAALGAAGLINERCTELQERNKGTSKARKTAPCAAGGGGGCSGGGTGGAATAGRPRGGRKAGGGGGGACPFLSPSLEEAEAFAHEVAAAPLDVELSAYFERFQLRLSPSNARSLQLLLRLAAALESSLAPPPAAAPPSPPPSASGPHPQTQPPPXXXXXXXXXXXXXXXXXXXXXXXXXXXXXXXXXXXXXXXXXXXXXXXXXXXXXXXXXXXXXXXXXXXXXXXXXXXXXXXXXXXXXXXXXXXXXXXXXXXXXXXXXXXXXXXXXXXXXXXXXXXXXXXXXXXXXXXXXXXXXXXXXXXXXXXXXXXXXXXXXXXXXXXXXXXXXXXXXXXXXXXXXXXXXXXXXXXXXXXXXXXXXXXXXXSPGGGAGEGSSSSGGSGSSSGGGGGGCLRYTVLNAAAAFAGVVAAARSVVLASGTLSPVQLVCAWQRTGVYGALASRKRVFVEPRTAGQVEAVLQDYAATIRSCSGSGGSSSSGGSSSSAGGGGGSIMEAETGGQPPQAQGVAAAPRRRLTGALLLSVVGGKLSEGINFGDDLGRWVMYKEGAGCVVVLGLPYPNPSDPELRERMRFLDEAAAVAAAPAAAVAAPASTAAAAPAAGVAGTTAGPAAALAAAPAPPCAPAAAAPRLTGRQYYSGLCIKAVNQCVGRVIRHARDYAAVVLVDERYLPPPHFQPPQHHQPSTSASNGSGAAAASGGGGGGAVIGSLPRWVLSSLRTSPEPGVTGSFAHVHSTLTGFFKSRQAGEAAAATAAAAPAAAAATGAATAAAAPQ*
</t>
  </si>
  <si>
    <t>C_570093</t>
  </si>
  <si>
    <t xml:space="preserve">MADGAEDPRRGPLDTGTERYQKLKQTQVPRDEQEVPLEYQKLVEPHVASFNYFIGEGLQNVVESLQPVEMAKQTMGTPGQATQHRTDTKVYRIQTPQAPICRTIRYAEYKMDEFPNGTNAIVAVLAYTGACSLVSKGGALAGQFVDASPFQRADGVEKGNATERWGAYLERQGFSRYGQETMISGVTGQEMPCDIYIGPVYYQRLRHMVSDKFQVRSTGPINAMTRQPIKGRKFGGGIRFGEMERDSLLAHGAAYLLHDRLHACSDYHRAGPWPXXXXXXXXXXXXXXXXXXXXXXXXXXXXXXXXXXXXXXXXXXXXXXXXXXXXXXXXXXXXXXXXXXXXXXXXXXXXXXXXXXXXXXXXXXXXXXXXXXXXXXXXXXXXXXXXXXXXXXXXXXXXXXXXXXXXXXXXXXXXXXXXXXXXXXXXXXXXXXXXXXXXXXXXXXXXXXXXXXXXXXXXXXXXEVVVVVVVAVVVVVVVVVVVVAVVVVVVAVVVVVVVVVVVVVVVVVVVVVVVAVAVVVRG*
</t>
  </si>
  <si>
    <t>C_570094</t>
  </si>
  <si>
    <t xml:space="preserve">MLARNILLCGQGALSASGFRGVTSSFSTAAGAHAAAGQTKVEVPPGTPAAIAALLPFIACPLTKSPLRYDPASHRLVNDELGVSYGVSSTGVPQLLPLLGEVRGEQVVPDGDQEGGQAGAGGGGAHEPPIGNTAIRTPSAQRASYGSGRDRAQQPTQRTAQPTACAPNPPGCGGSTAAAVPTL*
</t>
  </si>
  <si>
    <t>C_570095</t>
  </si>
  <si>
    <t xml:space="preserve">MGNALFGRGSDKHGYGVTASCLQHVGRVPACTYISHNHGDHAGELPLVLAVEGTAAAAAGRPLLALLAHPDVMAELRGHRLRELHSTGRPLESFASFHEVPSGTATPVPCCGSGSGSGSGSGSGEGSRNSNGCGTSGRGSSSRSAAPGGCGLSVRPFRARHSETCYGLVIYDEGRPVLGWTADSGYDEELYTALAEAPLVLVDARAKGSAEHAGFSDLARIVSLPALQGRQLYVTGYGRQDEAPRPADGVPAGGALQKVGVSLFALREFGG*
</t>
  </si>
  <si>
    <t>C_570096</t>
  </si>
  <si>
    <t xml:space="preserve">MAKNVFGIIIDDEIMRSLVEFSDDNKPITQADRAKEALRSKNSQEKDTDVTRYVDNLKAQYDGNRSTRVVFYNATGATLELVTTKDWHGHIGAAPVPLTVHNGQWAGFLHVKTGGAAVGSTGAVVYRATVLDGTKHDFMLAWSNPFARGSWDNAVYAEVRAAGHFTEPGIWDVISDIIDKRADPAFGPDGQRWIETPNDKGRGKMTISTGSDNLPIVEAVLTLQDLE*
</t>
  </si>
  <si>
    <t>C_570097</t>
  </si>
  <si>
    <t xml:space="preserve">MATGQVLFQRFFCRKSMRDFNVRRMACACLFLATKLEESHRRTRDVLMVFDRINKRRDGSRSLPLLIPETKEYDIMKERVITYERILLKTFGFIIHCVHPHKFVNSFVHSLEGSDELQQLAWNMLNDSLRTTLCVRFKGHVVAAGAIYLAARRLQVPLPSNPAWWEAFKVPTDQMVEVVLALDALYQRPKAHYIEVNPEVLKQHQALSGLGNKQLTPAPDVGNDSPAVAQDSSVIRGGPDLASQQQGALPVAGTTAAPPGTAAEMLAAAVAAAQQRLQGSALATSINAAQAAAVAAAAQAAQAAAAAGAKPDPDTVSTLHQGGGGGPTVTGGQANGGGPATSAVEGGAVQSRKRSRSRERSQERNQRRSRSPSRSRSRSRDRHR*
</t>
  </si>
  <si>
    <t>C_570098</t>
  </si>
  <si>
    <t xml:space="preserve">MERFDSQMLFSVFRNDEGENLLPFDELAELLQMDLAPNGDAGATPASFAPDAALPLDLPHLHHAPPIITAPLVTTAPPTGPIPSDERAAALTHQSTLPSPSGGSSDHTRAQNWAGSNPSSEDGDGDGDRDGRDGDGDSGDSDMDHTTQTPGVSGAGDAGGRGRRGSSKGGKASSGVKKRRQRNAEQMESNRIAQQKYRQRKKGEQSALQTAVDLLTAQVAALKAVEVRNGELEAAAAALQSTVSQQAAAVASLQQHSAGQAAELEATRAALGHSQQQVAAQHRIIVDQGTKLRLQEQVIASLKDRLKEEIDEALKCVAPNTVCEKMVAAVKAALYGAKDVSGLQDVLSQLPEHLVHDICKNIWQVCKESWPDLRSRCATLHAAGCPTSGFGTA*
</t>
  </si>
  <si>
    <t>C_570099</t>
  </si>
  <si>
    <t xml:space="preserve">MSEGNIFRPLGMGAYTLNGGGPGRDIDLVLLDERWYRDPLPCSVRRAWCEGVLAQPDHNALGWCRDFLLDDGATGRGSCCTKDDDLAAWCGLPSSRSSPLWAAACDPTSSAWASEPLVLGPDNATLLAVDPGLYDSALRELWPRLLQAETSPVCEMLGSAQRQWLSRRLAASTAALTLVASGSVMLGSVGYNDPVLGYCSGDDWNCYQPAQLNLLHTLANTSRGCVVVLTGDFHYGDIKTGKIKKHIYQLMSSGMSSSTAVHDGAPCTGSYREDTVGLRPLGKCSYMQQPNFGMVEVDWDKQVVHLTVRAASGGGIATGSDGKPQHLAFSLQTCAPLPA*
</t>
  </si>
  <si>
    <t>C_570100</t>
  </si>
  <si>
    <t xml:space="preserve">MFETARNYLDTSPVSCTSAATAGLSYCNCSNAGWYAYRGQCMAGNVDAARARWEHAVHNAEYRAFLDFMCPPGGSSGGGSGSGGGSSSGHTGYGAEPGRFPPAGTDPAVCPRPIFGVFTKIGQEVL*
</t>
  </si>
  <si>
    <t>C_570101</t>
  </si>
  <si>
    <t xml:space="preserve">MSEAPVYNSYMEAYMAGGKGGSPAPGYAGSRASTEQYSYGPKGSAERVRKSRNFVDCGSPLPPKTISVLHRPYKPSMKNSENLDVQHEKDTAAFERRANSYRRLAHNGYHHNAPPGSILTTFEKGHIVDRGRGRSDVHEARGVYDPVNHSYRIPPSAPAPAAAGASRDQRPTSAPHMRGAGGGSYAAIHAAQQQQVVQQAHHDRATTPFEHKLLQASRGTYNPLTHEYKDAPEVDYVQRKQKEFQRLYGLGQGIKRVQPTQTCDPITGEPLAHSPAPATAPPAPAAVEVTTPGGGLATSAVAAATGGGHFGGTPTTPGAAAIAAQKQRPTSAPRMGGSSMRKSMAGPSWGTYNPLTHEWSVKPSDPKFEQQEKLVERQLGVSGQSAGRASTPSRHGVYNPITNNWTVLPADPRVAEGLTFKPATLFSRPTAATIRM*
</t>
  </si>
  <si>
    <t>C_570102</t>
  </si>
  <si>
    <t xml:space="preserve">MSLPRSPDIASHVDQLAVGLLNVMLAAIRVRCACIEPRSPHPSAAYGAAVAKAAAAAAAAATVAAEGSSCPPWPSWRASDPQAYNAAAVAVPTGAVASVTPAAGAVAGGAAPLAPQPPPPVMILFSGGVDSVLLAALAHRALPLDFPI
</t>
  </si>
  <si>
    <t>C_570103</t>
  </si>
  <si>
    <t xml:space="preserve">MADFPKTVEEIFDDFQRRRTGLLKALTDDLEELYQQADPEKDNLCLYGTREGTWSVELPAEEVPPELPEPCLGINFARDGMQKRDWVALVAVHSDSWLLAVAFFYAVKLDAAGRLRLFKLINQHQTLFESVSQRNKYKNAAPPASGTAGPVVKRKKFDEGRPTESKYPSGRLLKADDVSPALKGRAAELFWPDNQLWYLVEIISVNAKTKQAKIVYASGEEEDLDLAEIVREGHMALL*
</t>
  </si>
  <si>
    <t>C_570104</t>
  </si>
  <si>
    <t xml:space="preserve">MAQRARAAAATNAAAPKLRPLRIASGPSPLAGASATIVSVTSPSTPKWLHADGDGEEQLQAACTRLAGSLHACAGTGAAASALSSAQVAAAEAACSASCAVSGCRRRLRRGSLELVRRFTATPDELGAAQASLRDTSWPPQELPQELRRPYPSSGGVGVGGVLSGMVVGVAGLLALRPVGRALRSVGRVALSALYVPVLLVGAAWRRAPRVGYGGVSPAAGAAAGRAGGSAGAVLLVMDEVPHGVEGTAV*
</t>
  </si>
  <si>
    <t>C_570105</t>
  </si>
  <si>
    <t xml:space="preserve">MQKDGAGDVCSRFLKGAAISVWQNSFDEASNWTAFAVKPHSLAERFRGKDPQLRLDTCPDFWNRYHEDIQCCRLLGSNSLRLSLEWSRVMPNGPGQVDEAAVQRYNDILDACEGAGLVPMLTLHHFTHPQWFQQLGGFEEEGNIRYFTEWAVTAFKLFRRHMKLVATFNEPTCAAFTGYIAGIHAPGRRGDIATAGRVLLHKLRAHSAAYAAIKSQEGGGDVRVGLVHQQITFEPEGTGALYSASRWTAEWLTHCFGWDVVHDYLMTGRFAWRIPGGRPGHLEVQEPSGRPHVDWLGINYYTRVVLDWRLGFTCRPGEVLTDMGWPVVPEGLYAAIVHCAELGVPLYITETGLADGADDRRAPLISAYWQQVARAVADGYDVRGFFYWTLVDNYEWHLGYNMK*
</t>
  </si>
  <si>
    <t>C_570106</t>
  </si>
  <si>
    <t xml:space="preserve">MFPAMAVPAFECTDVGPTCLKLHYHSHRPALGPIVVGVLKGLAEQYWGLGGEQLQVELLRGRDDGSDDHEVFRVSYPHQAALQHCGPPAASVDGNETAGSAASTASPAAAAARSFTLNPNDFYQLFPFHLLLDRSCRVVQAGAMLERLFPELRGRSGVPLGEVFQLKHPHGPLDFDHLVSDIDNAFLLKARASGLELKGQMVAVPLPLHPGAGCPATQEGLLFMGTARLAGLDDMRHHGIFISDIPHHDINRDYVLLAEQRQAEAQLQERLESLTRELKDANSRLGEMAGWLDAERRRSDGLLYQMLPPEVASCLKNEERAPAQEHPEVTILFSDIVGFTEIASRSSPLEVCSLLDELYQRFDAAIEEYPQLYKVETIGDAYMVVCNVTVPCDDHADVLLEFALRMHEEASRVASSLGEPVRIRVGMHSGPVVAGVVGRKMPRFCLFGDTVNTASRMESHGEAGQIHISEACYCCLRSKERFEIRERGNITVKGKGTMRLHVTCNLTSPDQPMGPESMPASCLECLLQECRSSVSPSGGYPAPSPRRAIQPAMLPWHDG*
</t>
  </si>
  <si>
    <t>C_570107</t>
  </si>
  <si>
    <t xml:space="preserve">MPESGTIWVVVNNPPALMHYDLNARLLRRLDLGWLADPEGGTTLIDGDTAFNGLLTDIAAVAYVEAQPDQLYVLSQESRRVVRVTMGGRVLEHMDVKGLRPEGLVFTPDGCRMLVISEVRQLQC*
</t>
  </si>
  <si>
    <t>C_570108</t>
  </si>
  <si>
    <t xml:space="preserve">MIGWINISVESFVREKFGDAVWEQTLSTSGVQAGWVSSCPYPDAATYGLVISASNILGITSAQVLEAFGVYFVEYTARLGYEKLLKSLGSNMAEFLKNLNDLHLHLSMSFPSMAAPAFKCTDVGPTCLTLHYHSHRPALGPIVVGVLKGLAEQYWGLGGEQLQVELLRGRDDGSDDHEVFRVSYPHQAALQHCGPPAASVDGNETAGSAASTASPAAAAARSFTLNPNDFYQLFPFHLLLDRSCRVVQAGAMLERLFPELRGRSGVPLGEVFQLKHPHGPLDFDHLVSDIDNAFLLKARASGLELKGQMVAVPLPLHPGAGCPATQEGLLFMGTARLAGLDDMRHHGIFISDIPHHDINRDYVLLAEQRQAEAQLQERLESLTRELKDANSRLGEMAGWLDAERRRSDGLLYQMLPPEVASCLKNEERAPAQEHPEVTILFSDIVGFTEIASRSSPLEVCSLLDELYQRFDAAIEEYPQLYKVETIGDAYMVVCNVTVPCDDHADVLLEFALRMHEEASRVASSLGEPVRIRVGMHSGPVVAGVVGRKMPRFCLFGDTVNTASRMESHGEAGQIHISEACYSCLRSKERFEIRERGNITVKGKGTMRTYLLAPAPAPALPGRSSANTLRFVTRRASVGGAIPVAAPVDLSLSYAGDYSNECSRASMSSCTSYVTSVDGGQSPFMLPPGGLHSGRGSLRSPRASQSPSNPLASLVSSGTPFAAIASGLKDLSLREDSVPLAHVSDASVVFPVSGCVSDEAGRAKGVGRVSEMGTT
</t>
  </si>
  <si>
    <t>C_570109</t>
  </si>
  <si>
    <t xml:space="preserve">MLGLTRPELRLALLAVAVRLALLLGATGGDLLLPDYDTSKTLPAELLQPVQPAAFHQSHSADGLQEPWMGDGQPQAGAAAAGATQSARPWLLRGWLVWDAVFFVDIAARGYVYEQYYAFFPLMPALLSRAPPELFALLAVALNAAASVAGVVMLYRLGASLICDPELSAAACLFFILSPAAVFHAAPYTEAAFAAATLAVLCCLHCRGIGGGSSSSRSRSRDGIGGLEGAVSAARGSRDQRRGGLKSGGPGFSLARLMAATAAVAVSCGLRSNGVVNAGYVGHYSLRHAVALWPKSKARALWTALLGVVAAAVSVTPLVLFQAAAYEAFCRRDAHGAAHVSSAAPAGAYDAGVGSSSSSSTGSTGGGGGGSTGPYDWPRPWCSSRVPYVYGFVQLLYWNVGFLRYWTLQQAPNFLLAMPVLLLSAAGLFEYSRANAGHMACLGLMPPGRTHSDGVAAAAEDTAAEALGKSNWRSGLSKSEGEAQLASVRGAMGEHSTGQLRRRLGLGGASDAGAKVAAAGLLQRRFQCLTGCAHTRGTIQSSTHPKCPDTVSICHGLLSGRLGRALG*
</t>
  </si>
  <si>
    <t>C_570110</t>
  </si>
  <si>
    <t xml:space="preserve">MPSPKDTSSRTSDTVDATPFTSSASSHLELGPGGAAAAVLSSGAGGAGAALVRSLRHAASRLGTSIERLLYDGVAESMPAWSPGQACAVLMTLALLRRRPDDEWLSEFYALTAARLSECNEAELAMLSYGLSELALTPPQPWGEALLAAAMALAEATAPAVTAAAGAAAAQPPLGTEEELEGPPTEAAAAVPLRHRPQVRPVLNGPSAAAAANPAAAAGEKGGLAVLAATLKSLVGAGGLGAAPAASRRRSPVYTASPPTPYPSAATSVDGAAGAPASLSASDPDLVLVRPINSAYDMEDVMYGTSSREGRSSAIAELLMEPAAALWGGVQRAASAATAAARRQRAGSELVTVVYNLTAAGVRVESIWLGRFLEAMGPRLRDLSGCDLRCLLLVAAEACGPDVMCPEPPSRDWQAQLYARMDGVNWSLQGRNLVGCLDSIATLGLRPPAPWVRRQLVALQPSLPALPNSCLVQLAPLLTALPLPQPAAAAAPAAAAASAASTAASGGNVSASSNRKWFDAWMSDYRTVVWERRSSLTAASLLSIMTGVAAVTPGQLTAPPAAAGMPATATAASAPAANSLLRSRASVMPYMEWRAQMAAAVAALLPGSSLVELCEAWQALAEAEGQVAEAQGDVSGSGGPALSKEVHELRELVAAWLAQSSKSQLSASDVPHVLSSLAAAGAHVPGPALAALVGASEPLLGGLTCGELVTVALSLVRLAYRPNMAWQSAFCAASRRRLGAMTAPQRASLLVAAASLGLHLPEPWLRDFFTISLAPGAPTTTTTNTTTNNTTSPSSSGSSGSSSRSSSAAAVGGPASHLGDGVALDGTQLANVLWAVSCVAPEPPAAWLTAWEYASMPRLRELGPNMLAVVLKAMSTLHYRPSRAWQSAYFTAVRRRLFAAGAAQLRWPTAVTSPSTAPSAADLGPLPAASSTTTSASASAAVATAPTASQSGAAESSMAASTASTDSDDTTTAWLDAVDDSAPSTYSGSGSTGSGKTGLNMLSNSVTPESLNSIVYSLASLDLDPPAAWLDELMDAVRCKLSMLSTLDLSVVLAFLVARNHRPNDEWWDSFLEALQSRFESLSAIEMASQLIMLNALKVSPTAEWLDGFCQATQTRLAAFGPSHLLQVLSCLHLFRHRPCQTWMGAYMAAVEASLGRFTATELARVLMLLDHLNQRPSAAFMTRFYDVSVPGLSGLEPQELVNCAWAAVSCSSVHPNACWTDALVAAARPRLSALSQPQLRVLVAALGHMQRSTPTAAAADFLAFAREFLVV*
</t>
  </si>
  <si>
    <t>C_570111</t>
  </si>
  <si>
    <t xml:space="preserve">MTCAYGVQALGRKHEEQGVQDHPPGTVPLLPGGPVALAEAERLLEAMELAHVQHVRVWRPQSGRLQPGYYVAVDHPGRRVVWGIRGTLAFSDLITDLAMAAHPLPLRGAPDAAAHWGMTHAAHWLLQQEAQHVAALLRSLRGPGGSAPYRLELVGHSLGGSVAALMAAMLREGLVEVGRSEDVPPHLVSCIAFAPPAVMSPCLAAACRPYVTSVVLNHDVVPRFNAHSLALLQQELQGVDWFAELQRTVMEHTMMRNITSTFGALTATTLNIIPPPSLPPPVTSAGAAAAAATSAAQTALSNGAGAAADAVQQLSAADLPMLLPPGRVLYIRPVLPQDSEALAAAAVTRAADGAGRDAANPAVPPGHAGVVSAPVNLSAPKRGKDAAPAADVQEHQPYAPNQQFVLTQLAEGQNFKRMVLGRASFNEHQCRSYRRVLMALAQQL*
</t>
  </si>
  <si>
    <t>C_570112</t>
  </si>
  <si>
    <t xml:space="preserve">MLQPPLNTPFHAAVYDLDPLYNARLLQYRIVQTWCTHRHYHTGNTSTWSATFYGLEAALHEYLLISEHRTFDPEEADYFYVPFYGACMIYPVAGWADYPWFWTPGGAFGIARPRVMQVINMIREIVEWIDKQYPFWKRRGGRDHIWLFTHDEGACWAPSVIKDSVWLTHWGRLDPEHTSNTAFVGDNYTHDMVNWRQPEGYIKYIKGHPCYDPQKDLVVPNFKSPPHYVRSPLQSTPSKPRDIFFFFKGDVGKHRLSHYSRGIRQKIYKMAMEQDWANTQKSLIGDGGNVHGDYSDLLSRSLFCLVAPGDGWSPRLEDAVLHGCIPVIIADRVHAVFESVLDIDSFAVRVAEADVPRVMDILRAVSDIKIRLKQSRLGQVWHRYRYGALPGLRSDLLENMELNEREPLLAEAANNTPRWKVSLPRPFKGDPGVDDAFGTIIQWLHSRIGYTRG*
</t>
  </si>
  <si>
    <t>C_570113</t>
  </si>
  <si>
    <t xml:space="preserve">MTDAGILVGSVGQSVSGSRQHLLQLQLQGVGEGLPGGVPAATALSLADGAAGASAGGGGGGAGGGGLLAAVPEAHVGFMVAAGNGGGGRGSSARAGRYYHIEPAFLPIPSRAAAPKGAPVGGVGGR*
</t>
  </si>
  <si>
    <t>C_570114</t>
  </si>
  <si>
    <t xml:space="preserve">MAPETVGGSSYKSSDVWSYGVVVWQLVTGEAAPWPGLRNVQVMLGVLQGDLRLTVPPSTYPPLAHLLESCLARDHTQRPSFDELVMQLQVRGPWCAT*
</t>
  </si>
  <si>
    <t>C_570115</t>
  </si>
  <si>
    <t xml:space="preserve">MSTASDRGRGRGRGGRGTGRGRGAALAAEDDNYTADLEEATGAEEKLADDAPAARAAGASPSPAMAALQSAIKPVLVSQTKFNKLAAALKPLLDTIHAKVSGIEVSVDQLLQHFETDVGEEPAAGGGAGGGEDDAPKQPSSAASRDVVDRARRRAETLIEAPSRPSDSKGLHLATYSATKRIVHYSRLLLDAGDLPSLRKNLSTLEDFFQVLEYAMEKLGAEPRHGMSTATEIGLRALPKSYEATKEAPFDWSRFAADEVKAKRDEWSSAAARERERSRSDRYKDDRYSSYKRDNYKDSGKDKK*
</t>
  </si>
  <si>
    <t>C_570116</t>
  </si>
  <si>
    <t xml:space="preserve">MHRLNARPGDYLTRIVMEDADRGSLLGAIREHVFVHQADGTPHWPWLLLTALDMARGMAFLHRHNVLHGDLKPSNVLLMSDASDPRGFIAKISDFGLSRCEAPVM*
</t>
  </si>
  <si>
    <t>C_570117</t>
  </si>
  <si>
    <t xml:space="preserve">MLANLLTTGLRSFTQLAGMAEPVTGALTTEAVRDLTRRAGRLDVVRAVGQVRDLVLVGYGSVGLVYRGRLEPGGGGHVAVKYLVAKGRDAMAAPATEGLLSRALQHPNIVTTISWHITRVTSDNFLDLPDALEAMAAREARKAKKAARALSGGGGSIKIRLMGKGGGGGNNKRRGGGGSGPAAGGGVLPTIGSGGGILAGGSGTAAGALAATCQPDSGDTAAAQSHSGFHMHVQELVRNVTSGADAAAIASVDSTAAAAVGSGSGGGGGVGSRPLARTTGRVSTAVSMRAGWGCSRTVF*
</t>
  </si>
  <si>
    <t>C_5800001</t>
  </si>
  <si>
    <t xml:space="preserve">MAVVMTTAALNVPCGMWREHTDKFSSQWFMAVHATIPFIAMLRKAVIMPKYAILFTIAAAIAGQAMGAKLERRRMTDAARDELAGLARAHPAAAAGPPLPRVQVATAPAEAAVIGSRVAVAATSSAALPVASMSMTSRPRQQQGPAPADGTVSWAELYDEGKAAAAAAAQPAAVAGLAAASQFRLRPKGAGPRRVVRAGVVSAAAGCKAAAGKHGAAAIVAMAPEVVAAC*
</t>
  </si>
  <si>
    <t>C_5800002</t>
  </si>
  <si>
    <t xml:space="preserve">MAQQDAPQQLEQPDQQQINEQLQQLAQQLAQVQAQIAQFGAQQQAQNARIEELGKQRDPFTVLFELGRGIVAAVAHSLASEPTAHKKTA*
</t>
  </si>
  <si>
    <t>C_5810001</t>
  </si>
  <si>
    <t xml:space="preserve">MGMPERYRDVPRASRMDWASRAPGVLLTSTRSCFKGLCQSVAQNAFPFFSDRVGFGAAPGFVSEEQAGDGRRKASALVVFSVRFGPGCLCMLVALPEEVKPLCSDGAYAPSAGVVYMRHGSGGFFQVFPFHQDARFITRGKEPGCWWWCLVFAIAVGVLMFCRRGGGGGGDSGGGGRGSSSGMGGRFGGRGALAKEAVKCAPVNGGRLPPAFFEQQQHSFCWIHAINNLLGCAAISPYRVLTYAEQMLHQAQGANQPAQTHAWTQAFTPVIGQFSVHAINHYLKYNCHRANQALAIHVHDNIRPDDSPASIAQDTTTTFPWNEPGAPDGGFLLARAQHPDTHSLLPNVSDASNFQRCMQSLSRNKSPGPDGLPNELLKCMPDALQAAVHTLLCVAWIKAELPDGWSTSDTILLYKKADPLSISNYRPIALCNTLYKLYTSLVTRAATEACTELLVHSEAQEGFQKYKGTERQIMNLLHVIEDAALTKRDLYVAYIDFSNAFGTIDHDRLLTVMHHLGLPTDFIEVVRNLYSTANTTIRTAHGRTSPVQIRRGTMQGDTLSPLLFIIFLEPLLRWLHYGGRGYRYGCLTNSENDQHNCSSLGYADDLALAANSRDNLRCQTDKIARYAAWGGMRINRDKSACTGILHSFASANSSDKSMKGPACERTLKRFLDGQRCHNLPYIPPHKPYRYLGALCSGAVTYPGHHSPSIQACASPQPHLV*
</t>
  </si>
  <si>
    <t>C_5820001</t>
  </si>
  <si>
    <t xml:space="preserve">MLRPWRLNTTVPFVAKAVGHPIAKYASLLMSGKTLAEIGFTEEPIPPHVAVKEVVLPFNKFPGADTLLGPEMRSTGEVMGIDKDFAAAFAKAQIAAGQKLPKTGKVFVSMADKYKPDIIEIARNLGNLGFGLVATTGTALALRNAGVPCEQVFKIQEGRPNPADLMRNGEVTLMMMTSGGDEADLRDGKELRRLALQLSIPTVTTVAGARATTAALRAMRAGPLVQIPLQDFFPNYYDDSLELMLK*
</t>
  </si>
  <si>
    <t>C_5820002</t>
  </si>
  <si>
    <t xml:space="preserve">MXXXXXXXXXXXXXXXXXXXXXXASFGGPATAVNVTMVAMGSAPVAVLTGPAGDVPDDTPVIQMQQASRQQIREIHT*
</t>
  </si>
  <si>
    <t>C_5820003</t>
  </si>
  <si>
    <t xml:space="preserve">MHKCNCVYSAGAAPTHLPGKQVRLRTAVRAGALYTRPARHHRSVLERKLNKVLTNQGKMQKDIGEMQKDISQLKQDMAVNKALVAVNLTPVASLVLGVLYIVYTNFKVLGGG*
</t>
  </si>
  <si>
    <t>C_5830001</t>
  </si>
  <si>
    <t xml:space="preserve">MVPGWDELCIQQLAEAEALAERGKAVLSTYPLGYSGDGAAASCPDPATAPATLLCARGFEADGFLRTVGRELRQRPAAPVRCGFWAAGLSFARSAWLQEVPYCPALPHLFFGEEAYMAARGWTRGWDVYAPALPLAFHQWQRSSRQHTYQRDTTFLFVYLHLELGLPALGIVAAQGSVHFLCGLAKGASGVVGDIVRSQSRVIKFGTFLTFLCKPMMLLAGAVHAALGPEACAWW*
</t>
  </si>
  <si>
    <t>C_5840001</t>
  </si>
  <si>
    <t xml:space="preserve">MLECKTRIQRNTFFYRATPLFSLSLSQILSGGADGLVKLWNVASGECVNTFDQHEDKVWALAAGGEQESLLASGGGDALVCLWADCTDSDAAAA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CVRSTYVLDYTLESMGVLGMGGEGLGGGMAGFGDFGAVPDKTGKTAAAANGKTAKGKAAVAAVDVDNDPYGEAGVSRIAAEEDEEAAILARLAAARLRGAKMAAAGQKRGREEEEEEEEEEEDGGKAAAANGDDASSEEGEEEEDDDEEEGERLPQQRRGGKAAAAAAGASDEEEEEEEEEEEEDGEEKEEDEEEEEAPAPAKGRGAASATVSGDALEDDFDIGLDDLAGFEPADEDEEEGEEEDDEEEEEEGEEEDDDEEEEEEEEPAGRSGRGGAAAAKAAATAAAAEEEEDEEEEEDGDEDEDDEEDEEEGVGEGDEGEDEDEDVIMGDEDEEEDEAGEEEDDDDDGAIAALQAEIRRMTQQAAGGKGGASKAATPAPAAGKGGLQGARSVGGTPAAGKAAGGKAAPKAAPKTAPAKGRSHXXXXXXXXXXXXXXXXXXXXXXXXXXXXXXXXXXXXXXXXXXXXXXXXXXXXXXXXXXXXXXXXXXXXXXXXXXXXXXXXXXXXXXXXXXXXXXXXXXXXXXXXXXXXXXXXXXXXXXXXXXXXXXXXXXXXXXXXXXXXXXXXXXXXXXXXXXXXXXXXXXXXXXXXXXXXXXXXXXXXXXXXXXXXXXXXXXXXXXXXXXXXXXXXXXXXXXXXXXXXXXXXXXXXXXXXXXXXXXXXXXXXXXXXXXXXLCGAVGSG*
</t>
  </si>
  <si>
    <t>C_5850001</t>
  </si>
  <si>
    <t xml:space="preserve">SLTWGCRAWTGRRRSSRRRCGSWSSDSSAAVAEEERGMSDECEEVRVAGFSRGRGSRREERQGGGPAGRVLGRTCSSEVTNGMRAGPRLQLGWTCGRTIVRCGKKMND*LRTWMCQDKGHHVAQQQVANNNENA*DSCMDRVLRIMHVYEPAVSLYVLIH
</t>
  </si>
  <si>
    <t>C_5850002</t>
  </si>
  <si>
    <t xml:space="preserve">MHACFEVQVRTVLSYGAEIWGPDALYALFEGTGYGGLGPFLPPLPSFPSYSLKARVRVARACRGFAAVRVLISGVSATGELFVRCDSGSCIRGVALSAWSCCCLAGRPELAVWLLSTWFGYVPGHMVLGLIVRMPVSMFGRAAAASAYALSKVLYHLEFAGFPSPWAPVGKLLGQVAAVVDRRLSPAKYAVAPHARPVRIGYAIRAGQVQGRDVNSATNIRHALVEMLLGNVRPASLQPGGGGGGGGGPAAAQQRHSDSGTLAVWLLSTWFGYVRVMRTFGLREWRG*
</t>
  </si>
  <si>
    <t>C_5860001</t>
  </si>
  <si>
    <t xml:space="preserve">MRHRRAEVALYGSARLARAALADMPGGRAALLRLATATANNTAGSGSSSGSGSSSGGSGSSSSGRDLWMSLWHWAYAAAKTRTVSVAAAELRAGGGVGTPGEDKLGPIKVPVAIPDAASWPSPNTAGGAAAAPAADPSSPPRLEVLVRAPSAEEVEEGSGSHVRQRWVVLSWLAEALQGAAEAAEATEAAQVEAAQVEAAHVEAAQVEAVEAAGAGRALAAGLRRLSDEPEEVLAALLEVRRRELLQLEAAARVGPGASGPGGELRRGVVGVAEVARRAVDRALAQERARIAR*
</t>
  </si>
  <si>
    <t>C_5860002</t>
  </si>
  <si>
    <t xml:space="preserve">MAKGPVAAPDKPIRVCVLDSPPTVGLKNGVKLNDGQSLTPSAAKDNLQGMGIDMVDAVVDPNSDLASSAFSSKYLDALRDGVWFSSNVLLNGVIAPEKRIRTPLGRLIITVWVLFGIFLISFVTSIISSTLTTAQLSASQILTANDLAGRTVCLEEGFYNFFFDSNFPGIGVSKVLVPHLSDCFEELKGGSAEAVFGVRDYSIDYFSQGKGRGLLVSPTIYPQPYGMVWSQSWEYGSAVNEALLLYREDVYATTPSYRDSKRRWYPPVWNWALVYTAVGLVAVYVCLQVLVYIGGRFAHDAADDEEDVAATGSGDLRTDSGHSGASLTRAKSVKAALGTFASKMTARQPSTRVTPNHSTGQIATPSFTARQMMLSSGVSEKALMMASQPSLSTMGSQMLPLPGMGMGSGSGGGAVPAVVIPSNRAQTLGSGGVLKTANGSXXXXXXXXXXXXXXXXXXXXXXXXXXXXXXXXXXXXXXXXXXXXXXXXXXXXXXXXXXXXXXXXXXXXXXXXXXXXXXXXXXXXXXXXXXXXXXXXXXXXXXXXXXXXXXXXXXXXXXXXXXXXXXXXXXXXXXXIAPSYEPTDVARNGAQAPL*
</t>
  </si>
  <si>
    <t>C_5870001</t>
  </si>
  <si>
    <t xml:space="preserve">MNKGLPPLTERVRQLRAGHGGRVPTRQAHSRELKSRASYMTGVLGWDFNLPCAQPQQQLPQLQPVTELQPSGSPAPPLHQAASGLSCHGQQHQHQHQHQQLTQLPQPQQPLQLARAHSGGKPPLPPRPPPPPAATAAANHPTAAAGASNHPHQLLPMAVGSHGHGHGHGHSSHLLARTPSLRTSTSTSGSSTRSPPPSPPGSVAAAVAASGGGSAAAPPSPPPLSFPSVTSPLLPLPQPPAAPTLPPSSMLPSAPASPFASAVGGMAAAAPPPAVSVGAARSDWLKGLYKRWSDAAVHSLLAAVHRPDESHQLSLALTSAAAPRHVPTIRVTAAPPELAAALVAAAALKPPQSSLTAPRAAPSSAAQSLTSAGTSTEASAAAAAGAPPAKAPSPRLPIITLAHLVPSQPHHWFTPLLDRLMPHHPAAGTPATATSAPATLATDSTGGTGGATVTAAAMERAQQRRLQQAELRGGGGGRHRRLLVPSIYPPLEMDSGWCGCGSEADASASSDSSSGEGGAVDTAGGAMGGAGGEGLWGGHTRGHTDGSTQHTLTGSSTAPSTSTAPSTATGATATGTSGTGSQASGSDSAGHRGNPNAAAAVAAPPQTPAQVTLGGSSTRTAGGLGGSSSNSSSSNSTSGSAAASALAQGTGAGAAVAACALQAAATGALSPAAAAQLLPIVSATSLVPSLPSPPHAQAQAQALGAPGEAPPPLQPFQSYWFAVSPPRSAVLPQPPRTGPGGGSSTCWRATAAAPAATAGASPATAAQAASAFEAWRQQGDLAGIPPLAPLAPSSQLQPLQPPPPLPMGLGGAAPLLPRHSSSSANSGSRRSSLNLPPGSHTPHGAGLEGSSPMLEGTGSGGCSNAAVAAAVAAAAAATAATVLGSSGGSGSSGGGGGAHSPGLDSAGVPRPDAAVSAGPRAPGAAGRLQPPQRHRQPPQTAQERAVAAAAAAATAAAMAAAAAGRGVARGRFVVVGAKGEGELAHKKGCRCRRSRCVKK*
</t>
  </si>
  <si>
    <t>C_5880001</t>
  </si>
  <si>
    <t xml:space="preserve">MSPSLKPPPPPPPRMDTHLPAIHPSPPLLPISPLRAFQPAWSLPALQPPSPCDPARIALPSPSFPHHIPADPCPHTHTRTHTPPSFVVFFSTHTPDTPTPPPTHISPHTHTWGTLAPPAPPGYGLRPTPTRGTQGSRASQIQINAKPPPRSFGGFWVPLEIVLNYSYPPPPAPLVRAGIYNPPPAAACLGTAAPRTGCRRSAPWPAAPTAPPPPPAASRRDPGPRPPRPRDFAPPAAADPTPPRASNRIPPLPHRSHTAPTPLIHHYPTTP
</t>
  </si>
  <si>
    <t>C_5880002</t>
  </si>
  <si>
    <t xml:space="preserve">MYVSYLSVQLALAGLALVWRPGKATGLVEAEDDQHGGGYLVPVCAVS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RYPLWRAELASHGAAGADLGRACWRLVAAEVLWALPAKALNDGSQFVGPLFLNMLLQVLATGGPSWRGYAAAGCMFVGSAVGVLADNQHFQRVMRAGFRLKAALAAAVHAQLFRLTPAARSHFSSGRVYSLVASDVESLMALCQNVMGLFSSPVSVLSSLVTFLLLSVPVLIPVTTFGVYLALGHSLDAAKVRDRGVNVSGGQKQRLAIARALYAGA*
</t>
  </si>
  <si>
    <t>C_5890001</t>
  </si>
  <si>
    <t xml:space="preserve">MWSKSSRDAGPGVFQDVTAFVSRRSGASFVQQMAAVLAGSGSTGSGGGVGVGGADGGGSSSRAWGNAGAGGAAGSAMGDYAPVNKTLRFPVWPL*
</t>
  </si>
  <si>
    <t>C_5890002</t>
  </si>
  <si>
    <t xml:space="preserve">MADHEEEFAPFVEDDESFGSYVARMKKDGTWAGYMEVVAASRCLGANLTIYQAGQPRWRVVHHPEDTAPMLHLAYSDGQHYDSVRCADDYGHGPAAPVVIRGDGTVPARPQRPAGSEPWDERDEARVAASTGCRDLGLVRAALSAAGGDVEAAVXXXXXXXXXXXXXXXXXXXXXXXXXXXXXXXXXXXXXXXXXXXXXXXXXXXXXXXXXXXXXXXXXXXXXXXXXXXXXXXXXXXXXXXXXXXXXXXXXXXXXXXXXXXXXXXXXXXXXXXXXXXXXXXXXXXXXXXXXXXXXXXXXXVSDLGEAAK*
</t>
  </si>
  <si>
    <t>C_580001</t>
  </si>
  <si>
    <t xml:space="preserve">MRIAREQAVVTPSFFELRAVNVSVENSRGILDYYDGYLVPAEALPEMALAGLIAPLDHIIMETPDLNWFRIARFFRGAAVLHGQDTYGVPLGGAPTLLYYRKDVFDRLDIPVPATWEQLLATAQRWQGVDVNGDGQPDWPFCYNRLAYCGGWGLQAVAAPYLQTSRSAGYMIDPASGSVLFGSAGWIRAMQVWQALAELSPPEDAHNCIATTSDSFDHFAAGTCMMTFNHIEFFKFYAGPGALPALRSNLGVALVPGSAVVLNRTSGQLVGCSAAICPTASYEQDLPAPWELQELAAAVQQPVDTTTSGGDGATAPPTTASRVGTQNGTATQAPTRTVNQTLLVNRAAYMLGGVVGVVSRRNPRAVQAQVVDLFSRLTSPSQLGMTLQTRPGTFLGPFRTDHWSPASAHYWTTAGYEPSAVSDMLLAVSQVYTGNNQVSTMRLPGQPEVEALLTAAAAALDNGTEPAAVAARLDAGVPAALDAGWAPYVLADVSGKGGNSSSSSELPGWLLLYRVQVGYTEPVAPVQPPLPPNTNSTSVSKQAIVVIAVVLGLVAALTGVVALEVRNKRRHKDLLGRVKPPLGDPDTTIVVASIQDFDELWEALISDASERALQQFSDLVDDLLSRFSGYRAPSEEEDVVVAFHCPRDACEFALELQRGLLAQRWPRHVLEMEQFRPHYLAQRKKPSFSQSYGHGPSRVPLSPLVTTGPMAEDDDKLFTLDTRADNVRSFGEQCVASWQHAEPHTPDAELAFCGIRARLGVCAVGFSRLGLELEPGHRRYIFSGEAVEVAAAAAAAAQGGMVLIPQSTFRQLHLEMLAEQCLFCHLGEYQLTSELPPMDLYLALDRQLLGRLALFGPLSCYLQWSQGAFAAPVHSASMVFTHVVGVQTLLAWNYDLMQDVIETFTRLAQVELQQAGGYLVEHVEGFMLTAFHSPADAILWGLRMQELMLKEDWPDELLSHELCEEVTVTVPVRGGEVTSATVFRGPRLKTGIDIGQVLARLHTMTGRMTYRGKVMNRAARISAAASSGQVLCSAEAWESCTANPNALRLVSGTSLGLFQLKGIAERIEVFHCTYQRQFPAAASTRRSSTVSQGMHSSDNHTAATAAAVAAAAGSLAAAASTRRRSTVVLSTTSHHSHHLSSHHTGSHRTSHHTGSHRTSHHTSAAFEHASASASASEALGHVIVGGAAGIGAVGGAAGIGAVGGAAGRRPSAASSAMAARSSMGPVHVTDMLTLMGVDHSAGAAPGSMPGVAMGHIPASPTQPTPLLVPIAASGIADAAGMAAGPGTGTGPSGSSPGSRWHGGAGGGGAAAAAVAPQQPLRTRSARSRRPALAPAPGSSADSASEPQVSLLDSAGAPPGVPGSPGPSVLGLAARTASRNRLAVLQAAAAAPGAADARLASPKAAAQLERPGGGNLGGGGSFGHGSSGEGDDGGEEDDEDGMAALTAASVAAAAAAHQQHIFGTSTVAAAAVAAGGSGANAVAAVYAMLPSVVLSAGVPHAAVSAAAANAATAASSSNPANLHPPSGVGLALELIDEAGANEGDGSSAEASVSSKRTKTGTGVAEVAASAAAMLGPSAAVSPRPGEPSPMLATIGEVVLGKSASFGLAGANSTFPGSGASEGGAAATTTPGNAHDSGSAAGRQHPGSARVRRRSRGGSGGSAGALLRSPIQLPLPPPQPSSALALSGNVYSSDFGAAFGDTMEGASAAAAAAYGCPVSHLLAGAGGANAEPPFDKPLVETLEVTASTNGLGRTGYGITASSAADSIGSSLQGGGGGGEGRQVGRTGSATSGHMAYLAGIGAIRAAPATHTTASGSGFNVASANSVESPVHSGSTPHTTGGGIRTLVASAGANNGHGGAGGAAKVLSAAAAALTSPVGSGAAGGSGSSSSGGGGGAGVFKRTPRSSLASSPSHLHSPPQSQPHAHSLLGTQLPQQQQMPLPSAPLGLTLPAPALVSAEGTESSAAQASVASSVLNIVSSSLDPHTEALAAAAASAAADAAHGKDAARAVESKTSGDTPSEGVPATAVPAVAADAASEQAAAGREQLSLAPAVAAEAQGQHEQSGTGAAGAQQPALDGEPAREGAAASGDAVPGSAQAGTEHGSAGSGNLRVVTGAKAGAAPVNISGPAVGGKHLQSGVTAPPGASGGAAAAAAIAAAGRPGRAMGVVSSDMPSNVASPGSPWVSGYSELDSTLAGAASSVYAYSAGGGAGGGGAGSRQVLRMAAATSTGSVSVPGSAPTPAAMSSTAGGGGVVLVRSRAGGRGVVRPGCSGSVEGSGASSVEENGGPLAAGPIDDLSNGGGSGSGDSGPAAVTDTPGGASGALRVPSRKQLRGGGAGGGGANGSAGSGRGEGRRLSPIRSSSNTADGGTPSLAAAAAVYGIDMPPEAAYHSSGNDDNAALAAAFGVGMPPPPPPVAPADRSRGGFHGDLAAAAAAFGVGPPPPAPLAGLGDYNLPGVRSPTPEQLAEAMKLLGESHH*
</t>
  </si>
  <si>
    <t>C_580002</t>
  </si>
  <si>
    <t xml:space="preserve">MQSAPSLLSRFGCLVRPANFAAASVASRAMSTAYDVGSSTNIKWHEGAVPTENKEAIMQQKGCVVWFTGLSGSGKSTVACTLEHALAESGKVTALLDGDNIRHGLNSNLGFSATDREENIRRIGEVSKLFADTGIVTLVSFISPYRRDRDRVRSRVPEGRFIEVFMKVPISICEERDPKGLYKKARAGQLKGFTGIDDPYEEPLNAEVVLEAETADGKRISPQDQARTLLEYLHSKGFLTGPSTPPK*
</t>
  </si>
  <si>
    <t>C_580003</t>
  </si>
  <si>
    <t xml:space="preserve">MALRSVAMRGQARPSVSAARRSAVSAHRAVNVVASSVADLNKKHGIPGSVEFKEGKSGSPVVVLKHACGASAEMYLFGACVTSWKQPSGDEVLYVRPDAVFDKSKPISGGVPHCFPQFGPGAMQQHGFARNLDWAVSTTSADPNPDEKDPSVEVVLTESDYTLKMWPHKFKAVYTVSLHGEQLNLQLRVINTDDKPFDFTAALHTYIEVLEIAKAKVTGLKGLTYLCKAVDPKVPETKKEDRDAVTFTGYTDSVYLNSPAHVELEVGTGAAVALDSTGWEDTVVWNPHLTMKDCYQHFCCVENAKFGKAATVKPGESWTATVTMSVVDVSN*
</t>
  </si>
  <si>
    <t>C_580004</t>
  </si>
  <si>
    <t xml:space="preserve">MLEEEEARRALPYNLTKPYKLPAASYEDEHFVFATGSYPDRYLLAQATRSWRRGVRAFIAINNTQDVDTLNERNQAHHERYEYFPDEGEGDLGPRFHGFMRGDSRAAMAPFMAHEHYGETYKWLLYGDDDTIFYMPAVKRMLAHLDPELPYAISDNLWYRSRHPNLFAPRCLPCHMAVDADPPPGDEQEEEEEEEDGGGRKAEPITIPSVTDVSNGYGRFLVGARTDADMNHGKAKRAMRTRAFQDWNKTQHQLAEHGPEASVPGLRYVPRPACPFCTREAACTPSPPPAARTGCYPAGGHGGAGMIFSVGLLRRLSAARMKECFMQQFGAPGGDSLLSTCLWREGYAFTDPGTSTLAMYDGNYVLFSSEAGKWALHDPLTVLIRGKCDSRCKWLIRNAASHHGRGRHFQGFGQSAAYLYAAVASQRAALKWQAFMAQRDLDLKELAASMRGESAEREDEEEQEESGGERSKGDKEGSTSRRKMHSAGAKARRDGGAAVDGGGGSASGKSIGSGHQQQHSKSQHQKHQQHEGLAKGWFGGRKASGGGAAAASRKAVNKRAAASNNEALLASSKTAQAAEALQRGLKAAADVAAGERRVAAQHAAAAERALGVHGGLGSASRSLQGEKSSWEREGESEVGLDYVPHRRGYFDSSDLK*
</t>
  </si>
  <si>
    <t>C_580005</t>
  </si>
  <si>
    <t xml:space="preserve">MSPPERDIYIRLKAQQPWPGHAFVAHWGRPEPWRELSLRQRERLLCLAASSGHAASLDAALHFSGCALKPSVLTAAAVGGDELASKRLLAEGCSLDEGVFRAAARGGHLRLIQLLLNTTVSNYLWTPCLAAAAQGACAGGQLAILTWLQQEHGYSLRASNVGAAAEAGHVELVERLMPLVPDCAPAQEAWKDCDPQDFQAVRDLRSSRWELLMDVVSGCPVEVLQRHHDRLWHWPRRQPVLLPGDLANPAALAAAVAAGYAGAEAAGVLAGGRADLEAVVEADVPEDEDQSCPAEDVRAYLCNLFRAAACSPTPCWAAKLSFLLSTWGPRVEATLKAGRYLDLGELFDAMATERPDYLQRLKHLADIGVALDSQAAEAAFSRCRVEALVWLVDECDALPDEVIIDYCIIMRAVDLAAVAQAGGEAALAWAAAQLLAEGAEAAAGAAGSGGGGGMTLQPLSRDEALRCYHGGNVAALDWLRSHGLLPPLSCNWLPTLREMLHGKQCQCSSFWSLQLWVRLQLQLQMDADQQAVGGPPQQPQQLQRQQPAAAATVAAADEDEPAAEEHPMQPHELAVANSSATGDAAASRAVSLWLAAKEMAGHADRVRRKRYELECMWCGGANNVDVGLYEVVALEHQHAWMERQAERL*
</t>
  </si>
  <si>
    <t>C_580006</t>
  </si>
  <si>
    <t xml:space="preserve">MTRTLASGGTRGVSCRAALALVLLSGLLGSSVASSSKKKRTGQPGLAPATRVVPVEELLEYGRVEGSSSSSSSRESGPGGEQPPKPGELYGLTDDDFVYATGTCRERMLLAKSTRAWRRGLRGFFLTDVNDTSKLAALNAEGADGYGEAYAYFPNDGDPGLGGRRHGRMGGDTRAAVAPFAAYRHYGDTFKWMLYGDDDTLFYLDALKHMLSEHDPQLPLAFSDNLWYDGRHPNPHAPRCLPCAMASEQLPTLAEVLSTPHMQTLILKGYHPSISAETAMEIARNATPSPGRKFVPRPACPYCTPKDACPEVPDPRRPCKVSYCLWQAGIAFTDPGPLVRARYDPRFYVFSGNAVMGYLFDPIGMLTHGRCDALCRWGMRNSLSLHVKGRHYRTFRISSMHMWGVAYAAQAALEWLKLTSAPDDANGGTAAKRPYGMIDLISDQGAPSSGKAAGEGSGGNRDEDSGEVSDGKERKHASRAQRRRRRQLQPT*
</t>
  </si>
  <si>
    <t>C_580007</t>
  </si>
  <si>
    <t xml:space="preserve">MRIYQEVQRHANRMRCKRSVHDGGAQDADDAETTEPEDEPGTTPERDRRTSASAPVPSGRALSRDPSYSLPLNPPRGAGTGGNQRRNGLAFYSGPSGAGAAAGARGGAGAHRHDSGDLGYGLGLGLGLGLGQLGLHVDGTDAPLPLQQLRYGVAAAGAGLGNGGGGGVSASLLGQLATAAAASGGERYGFGDGSEAWQDQVDAEEAEAASRLMALNPAYRSTGSIGNGRVLHVPAVRAISLDGPGGASASARGGGGGIGFVSSATPPAVPLPREQQGLLLQALSGGGSGAGGGLFGEELGFEEDGPDAYAHARPYRHQAAAALGGLADEQQQESLLALQAHILQQQGLTGRPLSATGLAAAAAVVAQQQQQQRLASFRVKRQRGEADVGMQDVQDVHGVLGLQQQQQQQQQQHKALSGLGALRLGGLALRPLEEADAAAEADDDMVLLEGPAGGGGAAEWGRPPNRKTARLGAGAGGSALAGGGGVPGDLQLQLQLLMLRQRQQQHEAGAAPMGIQGAGGGGAAASPRLELDLQADERYVQVRADFGRRSVPSYAGQDADAAMVAAAAARRGGLPLAAAPGLITLRSR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RVGDSQGGSLALLRTGAEAGGTR*
</t>
  </si>
  <si>
    <t>C_580008</t>
  </si>
  <si>
    <t xml:space="preserve">MVAHSASLWIQASAQTISSLNATQQACINVAAEDASSRSVAVIPVDEDQLLQEALFEFSNKLNTMHDAWILQLDSYWQLEALGGVLDLTNFTATITTTAAAVAASSGASGSTHNSAGGSAGAATVWGDWSEVPPAFRRLSYSYDTANSAPGAPATPTQMSVPLDGSAPMMLYRTDLFAAAGLSRPPATWAEVLTAAAALNGTDMDGDGEEDFALCFRPDPDCSYTSALGMVLLPYLQYNGTATGGLLAPEDLQPLLDTPGAAAALAVFKSLLAFHIPLDLQGIECAAGDVALAFAEGECAMAFGWGELFKLSEISSSAPAFGGPADNSSAASALGQRTAKGRYAMTPLPGSTQVYDRQRRELVECGSAAQCPYGAGGLPETVTTADGRTLYVNRAPYLPYTGVVGLVAAAVDPERQRRAFDFLTYLSAANLNLSLASDSECDRNGTADGAADSTQMPAVSLAVPVASAVVVLLLSTLYEFKKHRQHRSLFGKVVAPGPFEDTTLLVTDIQVLTSGEAWAAALAGNAAVLQLRGVVGDRLGPFKLRGVAERVEVVQVRLRRLDLPGAEGWAQDLQQAGDGGAGAEGGAGDTASGDGPQSTRPGSLAAVDLAAAAGGGSERPMSGSRFGFLGRRSSHAAMMPPVNGTDHSGRGGAAMAPPLLPASRLGADGPGSPRLFGGLLRSARAQSFSAATSGLIARMTGRGRAGNGNGSGNGSGAPSRMHTSNQAQRXXXXXXXXXXXXXXXXXXXXXXXXXXXXXXXXXXXXXXXXXXXXXXXXXXXXXXXXXXXXXXXXXXXXXXXXXXXXXXXXXXXXXXXXXXXXXXXXXXXXXXXXXXXXXXXXXXXXXXXXXXXXXXXXXXXXXXXXXXXXXAAGAGAGVMGGTPRGTSAGVAFPFTSARRLLPSWGSTGQGHSSQDVAAVVATSIPANRGGASNSSNSHPYITDADVGAAAAATADAAAAVPLPPPVSMPAAALALPSQAADTLPGGGAATAGSAAAAAAATASLVAGGANPISPKAVDAAALTTAVPVSGPGAVSGGAPSSDGPGWFPGEMLADVLHGVQEEDEAAAAVAVARAVSGVGMVGALAAAAGGRQLAGGPAARDGSATVS*
</t>
  </si>
  <si>
    <t>C_580009</t>
  </si>
  <si>
    <t xml:space="preserve">MTPRHVSALKGPRTLAGPTRKALVKLLAACGVATTGHDGAEGGEGVGGGEGGEDGGGPLSLAAFLPEAVEALRQAEAARPSDPAVMVSFANKLMPPAKQVALLERLAVVVDAVARSARVRLGGCHIVIGDRLGLDRLGHLCVAADEDDAAWRAFLTGVDLGFVAQQRKTVQAIRTLESKVAKAVGLAQVYTQYGNLAEPSYRTFLERLAALAAARGPAGGGGFQPLSLAAAPPVAVAVAAAAALH*
</t>
  </si>
  <si>
    <t>C_580010</t>
  </si>
  <si>
    <t xml:space="preserve">MVLEMWSSLFAELCVAAEEAPEADAGSAPGGAPSAVVTIHLSDTAQELLPLLSCLYPTLAGTGAGARAANDEDGDAAGLSGAKLDASTALPLLRLADKYDIPHVIATAAATMTDHVIPRLAAAPTAAAAASYLQLQLPLAEGSAAASAEEEEAEAEAGVAEWVVCAVEAAARLGLRELEDAGVELLAAKFYDWGLQASRAAACACPHLLVRLVHCLPPDALVGGLLCALTPTPPPPPPPVAHLAGECKDQHGPAASSGSSRLSSRLQQRSYATGLPPHRQPRGRAAAGGRQVAAGEGNGGGAAVAGAVGGGGGPRIVPVVIAAAGPAAAVAGAPPLLGPHHHHNHHNHLNHHNHNHHHHQFHNHVAAAGLPAAAAAAAAVPLHGPQPLLQPHPAAAVPVHPHLAMPVAVPVPAVVAAAPAGGGVGVGGAGGPAVHQPHPFAEVAAGGAVGGGGAVGVPVAFGAGAGAPPPPMFQHHHHHQHQPHQQHQHQQPEPFWGGGHAGGVMGPL*
</t>
  </si>
  <si>
    <t>C_580011</t>
  </si>
  <si>
    <t xml:space="preserve">MNPHSPDSHHGSGAVTPDPSSGGAAAARAGPAADADPAATGTAPTPSPGRGDPGFSPGWTLTLERGIGKSYGKEAELQATAAFRAEVFPDLPIATTSLTTPPAEDPSPPFTHYATRPGAQKVITVAANLRSPLEIEQRVAEAAGDGAEAAGGQRANVLLCVSGSHPVRTLPGVARLAGARSKTELGANAVLTQPPLDWEAYLAWLEDARRRGLLNEQLPPGNSRSTSLSSSGSTSSSGSSSAGPLRLIVGHPMASSAANLSFWVSLAGCGGSAAARQLVADALRAEAGGKEAAAAHAAAYNSKLVEQVLAHGGVAGLHVMPIGKASKALALRMLAEGALPPSV*
</t>
  </si>
  <si>
    <t>C_580012</t>
  </si>
  <si>
    <t xml:space="preserve">MPAGLPPSCCSLAAGGQLGGGGGEPGGGAWVAGVGPAAEFNSGYLATFAKLADWYTTNGGTGSKAIVPEEIFNGWTDLYGSPNPLLGSGLPYDVVDGTKPSYFLQVRTVKTTGANCWHNARSLYASLNKPWKSASHGPDRPQRLPSVTR*
</t>
  </si>
  <si>
    <t>C_580013</t>
  </si>
  <si>
    <t xml:space="preserve">MRSLATPGRSGRMHHDLVCRSRSRIRPCVALHASASGAPGPSGGNSGLPIIRAMKLPNQADSVFNPKDSRDLRSAVLDAPTKSVSDLDYLSELLAIQQSDGPKNLGFFGTRNMGVTHQKLVEILAYAYASTGNHIFTSGATGTNAAVIKGALRANCPDKLTVLLPQSLSKQPYESQELLSQVANLQEMPQNDHLPLMEASRICNRKIISHIQQVVCFAFHDSRLLLETCQEAKEMKKIVTLFYLD*
</t>
  </si>
  <si>
    <t>C_580014</t>
  </si>
  <si>
    <t xml:space="preserve">MYVHMHPAHLLFTQAALSKATSRCPEGVAGLSLRQSDLQAGAALQLRGALRLKDQDRQRVPRRGLDDVLLPASLKEKLEKVVQHEKARAVLVGQWGFGSGGDLSGTVCLFHGPPGTGKTLAAEAVGYETGRPLKVVNCAGLVSKWVGDTPKNIDALFADARATDAVLVFDEAEGLFGSRPTEMSSASDRCGRRRRPAAIDKAFHRRIRFMLNFAMPDAGLRAKLWRAAVPQQTPLAGEVDWKALGERYELSGGAIRNAVIRAATRAALRVTSSGTAATVTAVAGSSGGGAVAGADAQKPAGAAEAVAEKSTAVKGAAAKATGAAAAVGAAGVSMADLVAEADEEVNRGDGEVKQQVQAMYM*
</t>
  </si>
  <si>
    <t>C_580015</t>
  </si>
  <si>
    <t xml:space="preserve">MPFRQPLVPQPQPPHRRPLDLPRQRDADHSAPPLSMPSPPRRVPPDLSPLPVTPPQATSCALPTCGFLPSLLPRFYPSLPSPSTNCPSPGRNPKPSPIADVPFACPDHGRQTFAHFPLCLRPLPSPSLLLLPSHSLPSPSPSSPSPSCPPPQQQQPTCAASGMKNEPNPN
</t>
  </si>
  <si>
    <t>C_580016</t>
  </si>
  <si>
    <t xml:space="preserve">MGGIDEAALDRLALVTELTRRIRVHGSPVAGSGGGAAEAPAAAEVEKTEKKKGKGKGSEASPNGGAGTGAGGSGGGAAGSALLEEVSALSEFTPSFMWLLRDFYYDLEGEHGVKQSPRDYLETALMPTAGSGPAVEAKNMEARLGGQDFSRLAASVEAGVAGVVAATVGAARWPRLLAFTHQQYGGLGAEMWERAAAKAEAERQRAALEARAQVAEAQRQVAMLQADLADAKRRADEATAAAAAATAAAAAAKANGSAVRTNGGGGGAGRRAAAYVDSDDEHDPKSRGCFGFGC*
</t>
  </si>
  <si>
    <t>C_580017</t>
  </si>
  <si>
    <t xml:space="preserve">MPAIDNETMFLHSQRHVGAAVTSVNSVLARYPELRELSLSEIVSQIGTRRFNRKYAIAAADSTALRNNAGSLWNHAHFWRIMTTFNSSNPATVLTDAAPRAGVPSLKAAIAAKWGNATALLDSLRATGAGVFGSGWAWLVVRPQESGKGFELAIVPSPNQDNPLMDGYTTDKTRRGVPILGVDVWEHAYYLRYRNVRASYLSSWVGLVDWAAVQRNYGFAVAGRVDAMLC*
</t>
  </si>
  <si>
    <t>C_580018</t>
  </si>
  <si>
    <t xml:space="preserve">MAGWVTAQWGSGRDVNSATNIRHALVEMLLGHKRPASLQTGGGGGGGSGGGGGGGSSGGGGGSSRGACAHLGSGGGGKGHVEEESTAPPKKRRKRAG*
</t>
  </si>
  <si>
    <t>C_580019</t>
  </si>
  <si>
    <t xml:space="preserve">PLPRPRAAAALCAHGPCPAPTRPRQPRTAAARPSAPALPAPPGPVAPQRGPPPTPPPAARSSPHPAASPPA*
</t>
  </si>
  <si>
    <t>C_580020</t>
  </si>
  <si>
    <t xml:space="preserve">MAQELLRELEAKLPAALAAYRSGQLTGIIDRLKPVYRLAAYLEPRKYEPEAVPVARRLLSSGLLPRLVQLQAYAAEHALAAGFPELPGAPRNAAARPTGAKQQRRQQQRRRRKEAAAAASGVGGGSEQNDDGGGEEEEEQEMYIDRMEGEGGVHLEAFGAAARIVAACLIVASGSHCGPVAMPNALRTVADLTVAALLRMHVLRWSGALAARAVEALEAFQVAFPPAAAVATEAAAAAGSSSSSGGGAGDGGGGGLLQPGAVAVAHAEVVLRAFVNQAMIDSSFLVNALSVMADEQFCRHQFGVLVGSTISISNSGGLSSGNSRQPATAARQQQQQQQRPPPPAPQTMQVSPLVAMLGEVGSSCFLEQAARLVLQEAVGVGRRRLLQPALMAHVEGHMPSGYRVDVLGELVPSDSRFGLVAQLCKRAQDLQFKRRLCVTAAQFGLTAAAIQALGSDVGGGSSSSSSSGGNSGSSSGGGKSRSSGGGARAGRGGGGSGAAAVAAAPTQIEPSPALPWGACMHTLVLAEVVAGLAVAGFGGGVRGTWGLPPELVAGLPVLGLNPDGRDIEVGLLIKALSRGAGSATKHPAPAMARASGGAAGSSGGSGGGRGAVRVLGLNDMPFRLLGALVEEQLLISELPGVGAAEAAAAEQDAVLVREAFGTLGGGGGGGNGSGNCSGRGRGGSGDSGGSSSSRSRQAPAADAEQPPWRLPLGRRALAVLCLRIADLAAAGHGPAYAAAPAAAADAADAAETSGAGAAPDAAAGSNLSSSSSGGGGGLLVRFRPHHTWILGAQAIDSARRLLLLPPGIDGRQQGTAAGSGVGRSASGAAARQQGQGHPEAEADAGGYPVLPAAWWRSLTALLHVPVPLRLAYAADDALSCWRFNDDGTVSSGSGGKNTISCSGSSCSSSGGVNPAGVASKEGDLQELQPHLWLATSLRLKCMPGMLLPLQPPPGLAAALQEGLVPAFEAALRRAPDAHMAARLAAALLQPDWLAVNDGTNDGLGCSWPLLQQLLAFAPPPAAAALVASLGKRLQLALDEAGVKAAVATAAGGSGGGSSSRSGSSGGSGGGSGRMMLTAPVLMQARQLAAALPVCCLMDLELLGADGVGCFCTTSHVMDEVAAAASRARGSGASSGGSSGEEAAAAATARRRQWARVRLQLSHALHRWLPALSRFARRLPGEELSRLVKERRQDVDASSQGLTDLQVACSCVSKLLLWLQPPLIALAAAEREVALRSQFLATVNDAASSGGGGSTFTVVGGGGGVVLGPGADLSLVVSGMEAEYAAWVARLASWRHFLIHGVDVVGLLGAALQVSMQLMADRDMQTPVPAACKSNPVTWGAVTVSAPLLLALHFASQAVPDVLAAPLLQAAQQEPQAPAASGSGTGAAGLGPPWSPAVIQRLLTAGADPGGVRLAMGVTQQSVEKLRAFARAHGAQAARADFDGGPVMRHVRIATEALPRIEHFTPVSPLEARQGAAAAGLSKTRTVHGHHFITGGGGAASSSAASEPADPPMPLRCCANPRCTNLAAAVGADSDAQLPLLNCGGCRGAATYCGRGCQAAHWRAGHKEDLMHNILLRTACARGILH*
</t>
  </si>
  <si>
    <t>C_580021</t>
  </si>
  <si>
    <t xml:space="preserve">MGISFQSGSSYSASSKSSGGSSSSSGGGGGGGGGGRGGSTDPGSSADDAATAPPAALRPWLETALEALGAVLPSCSGTDLQYATWALAALDCPPPAGWLLRYERCTAARLPYIGAPALLYSLWAYGKFGHAPSGQYMELALQVLRPSLSGNPAPALAPASGPAAPPPAAATAGATAAATAALDGHGLCLLLHCLALLDYLPPDDWMEEYLQALLRELPRITPTGLTIALRAAANLQLPLAPAAAEAWLAAAARLLPPPGAYAAPLMTSAGGAGSSGTGSSGTGSSRCFTEQQLETLMSALVDLPPGVLQPLQPLQPDDDTEDGTASDGTARDGTAGGAGELLRQFLYAVVAAAPDNFKIANFYRMLTSGSSSTDISSSSSGGSSRGSSRGSSRGSVSGAGRGSDDTSSHGSSSNGVAGHGGSSSGRRGAVLPVGGGAAAASAAAAAVAAVAAVAAAPVGAGAGGQRAGTRGAGGARRLVVRDGPGASTNGGSSNVGGSGSSNVGGSGSSSSSYAEGQRVGRRRGPHRDVPAAGGGVVVVARPGLRGRGEQRAAL*
</t>
  </si>
  <si>
    <t>C_580022</t>
  </si>
  <si>
    <t xml:space="preserve">MGRVQALSPPAQALAAPQPLPQLQPLPELPPLPADPNQELLQPQPGQQAGDADDGYEPEADAEFEAYDELDGDAGEADEAEEMEVEQQEEEQEEQQEEEEQVEQQEEEQEEEEEQQQEEQQEEEQQEDGQAGEDEAAGLVPTPQRGSGAAAAAAASDGDDHPLLSTLVQSAINEFPIPLGHVLQGRQLPGGFQPNDASGIHDAVLRVLGVNRSEAAGGAAAGPSGSTGRRRAGGRAAAAAVARQPLPRLRDRLPGLPEGMRQALDEHQAELDEELKANHIHHSDTYRRASLAFLHLLEAAATAGDEFELWCSGEPDHFVVKVVKETCPACGKETSDKKFGRTYFCEDCDRSWHPTCCGWPDRRLTKDESFYCTECRPDFPPPPARAPPAKRARGRSGAAAAAPRSGGRAAARPTRRTVAAGVAGGGAAGGGAASAAARQAQHVTDNDTDGSDADSSSGTEEEEEEEEEEEEEQVEQQQGGATNAAGSLLPASVNGAAAAAAGAEQEEDGQERPGRAERLRPAKRARQTEAGRGSVRDAGGAMNGGAAGAAGPSGAAAAGAAAGGEQPGVPDGVFVTGREARRARHTNARQPLPAAASPGAAAAPAGAGSTAASPAQVPLPALPPGVRQQQHQQQQPAGRQRQLPPISQHPLVQALSPPAQALAAPQPLPQLQPLPELPPLPADPNQELLQPQPGQQAGDADDGYEPEADAEFEAYDELDGDAGEADEAEEMEVEQQEEEQEEQQEEEEQVEQQEEEQEEEEEQQQEEQQEEEQQEDGQAGEDEAAGLVPTPQRGSGAAAAAAASDGDDHPLLSTLVQSAINEFPIPLGHVLQGRQLPGCFQPNDASGIHDXXXXXXXXXXXXXXXXXXXXXXXXXXXXXXXXXXXXXXXXXXXXXXXXXXXXXXXXXXXXXXXXXXXXXXXXXXXXXXXXXXXXXXXXXXXXXXXXXXXXXXXXXXXXXXXXXXXXXXXXXXXXXXXXXXXXXXXXXXXXXCASAPPPPPS*
</t>
  </si>
  <si>
    <t>C_580023</t>
  </si>
  <si>
    <t xml:space="preserve">MRQQVEDARAAEGRKHVELLAALAAQRAAEDEAANLRAALAVLTGDATGGIPGAVLAQMGLAAADEEVRTVRVQLANQVAISDTLRTSNEQLRIQLQNASAARDAALAASARDRAAALAAEQRAAAVPHPTVEVAQARAAVARAGASAEVAVAESARLRLVARQTAEENLRLRAELNDLQALLARVAAAHPDSAVTIEAAEPGRRAALQGAGLENYINGVEVTNARLREELSRLRDENNRLAAARYNCTTALERESAYWMSTAADAIRGPRVRPELWAQQAMLGGAAAAEGAAAAQRVMCTGP*
</t>
  </si>
  <si>
    <t>C_580024</t>
  </si>
  <si>
    <t xml:space="preserve">MPTHPPHSPRAAASQTPSQSPCNPPAPVLPPNANPHATSAAGPSVLLPHVPATSDSPAPAVGPPVYHPSHRAHTPPPAYSPLPSSTTPLASPSPPSPPSPVIPMAPVGPTTSVGATSPSSPPPPSSPAPPSATTAAPAAAPPAADAGARGRLPAPTPPPAVPRTAWCTPPAPPRMPP
</t>
  </si>
  <si>
    <t>C_580025</t>
  </si>
  <si>
    <t xml:space="preserve">MSSFSTLQSLGPVRSGHQIDTQKLESYLRQQLPELFRGANASSGLGVQQFSHGQSNPTFLVTIGQTKLVLRKKPPGKLLASAHAVEREHAVLAALSPSGFPVPRAVHLCAGNEPLGTPFYLTGA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DTGPLPAGVPNEQEYLGWYCAAAGVAPPPAGDWAFYLALSLFRLLAILAGVQARAKQGNASSANAARVASDEVLRALAESALAIIHRADGSNSGSSSSGGSSSSGSSSSSSGCACRSPSCTCEREGKPAGGPSRTCACSGCTSGPAPPAAAATTSTTAPASTTSTTSTTTATTASAPAAAAAGGLLGLSPRAAELRLRLAAFMEEHVYPAEEALEARAMGPETTRWTIHPLMEELKTXXXXXXXXXXXXXXXXXXXXXXXXXXXXXXXXXXXXXXXXXXXXXXXXXXXXXXXXXXXXXXXXXXXXXXXXXXXXXXXXXXXXXXXXXXXXXXXXXXXXXXXXXXXXXXXXXXXXXXXXXXXXXXXXXXXXXXXXXXXXXXXXXXXXXXXXXXXXXXXXXXXXXXXXXXXXXXXXXXXXXXXXXXXXQPASAAAAAAAAADELEAAAVDAGVLLGAGLSNLDYGHLCELMGRSAWAPEVFNCSAPDTGNMEVLAKYGTREQQRAWLLPLLRGRIRSCFAMTEKAVASSDATNITATIARSPCGGSYTVSGVKWWTSGACDPRCRIAIFMGKTDAAAAPHRQQSMVLVPMDAPGVKVVRPMLVFGYDDAPHGHAEVHFTHVTVPAANLILGEGRGFEIAQGEHGSLTHGHQERQQHRRLRPRLCCCCCCCCCCCCCCCCCW*
</t>
  </si>
  <si>
    <t>C_580026</t>
  </si>
  <si>
    <t xml:space="preserve">MCVRAQENILLKKDKDGKLVAKLADLGLCVVVEQDRSVMLRKKSERRLHVGTGAGGSSGGGSGTASPALHLSLNDAAAAAAAAGGGCGVSAAPVRLHTPSRIPTAGLNDLARGGSDSPFLTISAGHSAAASRVASRAPSMTAAFSSTNAWGAVGAGGGGGGGGGGSYSSTQPAGNGGISNGAGGSAAAGSTATESLFDSNIVSSGGGVAGGGVLNGLRVGPTGRASSFLTQRSNLGLGVVVVVGGGGGGGGGGAGSSVSSSRAAAGGAASTGGVTGAPGGGHIPAAGLAASGRLPPAAAAAGSSGTGNGVLQPTAAALAPRVLGPPPPSHQASVMYPPSAFASATADPAHDTPAASSSCYYASGAATTAGGAVAVNLPPPPPLLPTPIAEEAERELLAQALTERLSKLLEVRSCSATGVGGAAAPPAAAGALLGSTAAVAAAMAAGGMRQSTAGGAGMQLTPLSPAGSAGGACVATQRDRGVPGGRLWDALATGDVAAGKEDAGLSAADAADAWERQQQQAAPPATAGRQSQPQQQPQPLRPATASSSNGGSRGGGNDGWVPDEASAIGCSSFGGCTRPQTPRGIDLVIMDDTAHDTTAASGSPGAAAATTQHMGASNLPGAANLSEYPKAPATAADSTSAATSTAHPPTALTAHMTRTSSQSFSGGGGTPRADADVYRGLAALSDCVAATATAAAIPEAAVAATAAAAAALGPAGGGGAAAAAIAAAAAAGATTAAGPAQHAVAVVAAAGGAADVSGAAVAGAADSVTVVARFVPDEAPSLAAGVPAYPDNATAAAGGVTASASTFTTHTPSPPPLARATLHSSSSAGGAAPSPRHLQQQQGSHSPSTLPKAAVMASGGGFDGSSRRRAAPSPLLLQPVGSISPPLSPSPSAGFAGGGGSVPSFRMGGSGIPSPSTRPLASPNVPSETFSTISTMIAQNPEIVEEVHVEAPQSGLRMLGSLLKQLGKRELAPLRRQQMEWVYGLTGKAGSAMYMAPEVFQKLPYNEKADVFSFGVVMYELLARELLIVSVFNTGKAARLGVYEPIDYAELVRARARVADGYRPERTRALSDGMCALVAACWHEDPVQRPGMAEVERRLAALLLEEEARGGGARGGGGGASPGCGCTIS*
</t>
  </si>
  <si>
    <t>C_580027</t>
  </si>
  <si>
    <t xml:space="preserve">MLRGQRSSPVLRAGHRFFASAAAPSPVAAAAAPPKVKLLIDGQFVDSTTENWLDVVNPANQDVLGKLPLTTKSEFNAAVKAASDAFPKWRATPVPTRVRVMFKFQELIRANMEELARSVTMEQGKTLADARGDVFRGLEVVETACGIAPYMTGEMVENVAGGIDCYSIRQPLGVVAGICPFNFPAMVPLWMFPLAITAGNTFVLKPSERDPGAAVMLADLAQQAGLPKGVLNIVQGSRDVVNWICDDPAIRAISFVGSDSAGKYIYARGCAAGKRVQANLGAKNHAVVMPDADVDSTVKALAGAAFGAAGQRCMAISAAVFVGGFTDKWREPLLEAARGLKLNAGWEKDADVGPMISPEAKARAERLIASGAAAGAQVLLDGRGVSVPGYERGNFLGPTLLAGVTPDMEAYREEIFGPVLSCMDAATLDDALAIVNGNEHGNGTAIFTRSGAAARRFQNEVDVGMVGINVPIPVPLPFFSFTGWRGSFAGDLHMYGRAGVQFYTQTKTVTAKWPAEDIRGISAPAATTSSSSGSKSSCGPKERLPGLDRVGAS*
</t>
  </si>
  <si>
    <t>C_580028</t>
  </si>
  <si>
    <t xml:space="preserve">MRGDHPEYDGRGVKICIFDTGVDPAGLQITTDGKPKIIDIIDCTGSGDVDTSRVEKADVDGCIAGASGRKLRLNPDWKNPTGEWRVGCKHVYGLVSRGLVSRLKEERKRKWEETQRGAIAEAVAALAKFDKDTPASKLGSDPEAKKERAELEGRVAALKARGDLAKSYEDPGPLIDAVVWHDGAAWRAALDTSALHPAGSGAGALAAFTPLTNYADEHKYGTFSELDACNFVLNILDGGRTLSVVVDCGAHGTHVAGITAAHFPDDPGSNGIAPGAQIISCKIGDTRLGSMETGTGVVRGLIAARQHGAHLINMSYGEPTTTPNAGRFIELATELVRKHGVIFVASAGNAGPALTTVGAPGGTSSALFGVGAYVSPQLAAAGHSVLEAPAEGLQYNWSSRGPTSDGHTGVAFSAPGGAIAPVPQWTQQRRQLMNGTSMSSPNACGGIALLLSGLLATGGALAPHRLRRALENTATPLGGGAPDAVLTYGRGLIQIDAAWEYLMNDGVPPAATSPTAAGPWPLSPGVMRGRGPRGRGIYIREPHESAKPQSYRVSVTPKLNEDAATSARLDVEDRLLLEPSVPWITCPPALMVHSAGRSFDVLVDPSRLPPGLHYGEVVAHELEARGRGPLFRLPVTLIKPLAVPLAATAYGAGAGGATAAAATPAVAATASGTNGNGGNGSSSSVGTVSLGPLGFTAGSEFRAFVAVPPGATWAEMTLRAGPYDTPKLFLLRGTQLRPDTSYRQHELRTQVTLSGGSEYNTAWEVVGGCTLELTLAQFWTSAGASQLETVELSFYGVELAAEGGSGSRPGTDLALDGAELARKVLVSAPAWSRATRIRAEAKLTHLNIPLRPSESSLEPLTAARDALTEGRVVYRLLLTYKTTAGEAGKYKPCLPLINHQIYDSPLESQLLLVSDGATRQLLSTQDAGPEPVTLKKGAEVVLRLALRHDNQEVLDKMRSLPLVLKRVLDGSGVSLPVFASRRDAILAAGGGGGSPAGDMLLRAGDVAPLWLGPLPEDRLPKDATPGVLAVSPPXXXXXXXXXXXXXXXXXPLAPARPHIPCRTGRLLTGTLTLGQLKRGGGAAPHKFRISYLVPPAASPSSASGGGNGNGGAKDDAAVEKTPEEKLSEAVRDAQIKLLKDLKLSDAPQAALYDKLLSELTSAHPGHLPLLTEHLKKLDGREAAVRNTAAGLAAVVAAADAVIGAVDGGALAAFYGVKGGDDTPEHRRTKKDMDERKAALVDALARKAAALMEAEELTEKEAAATKEENKEEKKEAQPEEEDAVLAAALEASANEAAAVEPAAAAAEAAELKPAAAEAKPAAAPDAVAVCMQELRKWVDTASEAPHLLLHAKVEARAKRYAAALKALDKLLGSDDKAATGAAARRDISDMKAKLYAALGWGHWEAQEKDLQAVRFPKDLPPM*
</t>
  </si>
  <si>
    <t>C_580029</t>
  </si>
  <si>
    <t xml:space="preserve">MHPPIHPPTHAQRPVSHPPCPSQTAAPWAARPLRCWSGPRSRSQCPAYRAPPARQSHHNPSQPAIPRAGCSWQEGTRVVIQTLPPPQLPSKCPAMHTPARPLRQVWTARPGASHALCRYPRPAPYSPPTCPRPALAWPFPRPPPKLAAPHPVQHAVPRVPFPGAHTLPGATPPSPQHTGGPKPSTRQA
</t>
  </si>
  <si>
    <t>C_580030</t>
  </si>
  <si>
    <t xml:space="preserve">MHKQSFAASVADLPYIPHSFHSRAPPIPLYRTERGGEVTYHGPGQVVIEALDAVSGLTGGREDGLTGVWVDGAKVAAIGVKAKRWVTFHGLALNVVTDLAPFRTGLIVPCGIADRPVTSVVELLATAAAAEDPFAGVAAGPGPAASGEAIPLVEATQEDLRRMLAAAGMSPLVITESPPQGASDTGAPAGGTAAPAWDSDDPFAPSADDPYAAVAAEPPSHAADTGRAPGAEEEAQPSASGGGSDQGGGGQRWSVRSEWTDSERLLLREYGCALLAAVEEVFGLEAVAGDPGELELLAQELLKQEVAAAEGAERRGEGAVDTAEAR*
</t>
  </si>
  <si>
    <t>C_580031</t>
  </si>
  <si>
    <t xml:space="preserve">MTAIRGPPPGPPHAPFLLVCILLAKPSPLHRGPALRCCYHAHRRCCFFHAHRRCWCCRRRLWRCAGRRHCFRARRRSGHCRCCCRPHPSPHQCCRRQFRRLTAPPKTPQRLLARCSATAAAAPPPWPPPTHPPTHPPQVEDQHGQVRAPRQLVLHVGLAVAVVPVRVQHLLEPGLPLPQLLGAQRRAAAARLLLLVASCRRPC
</t>
  </si>
  <si>
    <t>C_580032</t>
  </si>
  <si>
    <t xml:space="preserve">MRASDRRRKPPTASLRTRRKPECLESPTLPKAPCGAPDSGPSGPPLRGPLPPPPPPPPPAAKRLMPGRGSGAQRPAPRPRHMLQSPASLLARRRPATWEPPTPGQSSAERAAPRGCQAPTTPAQRPVRGALPQPGCRRQASFPWPEPGSVPPPVTPRSLAVSPVASADPAATRPSSRPTLPAAPSLLPSPAAATTCGAAAPRITPVKPPPPLPSPELPAPPPLAAAAAAAAAAAAAFGTAPPMPPWAAPSVMLLAAIPAVRPAMPKPPPVAMAEPAAPPTPAPAAMLILPAGASPLLPPPPRPLSASCSADTRRAAPDCEPAVTLPPLAPAAPPAACDAVLDACTAPASPASPLSPLPPAAKAPPPPTAPPPLPSMLRELSVRPRFSASLRRMTPPGRRLPPRGLEPP
</t>
  </si>
  <si>
    <t>C_580033</t>
  </si>
  <si>
    <t xml:space="preserve">MTQNAPVEMHAPADSRATDALAVAPVNEQAAEQAESTTTAEQPDAVRTPQQRATASSVLPLAAALGTVGVALISTVLGLLLKRPRKPASKAETKAEAKAEASEEVTARATSGLAQAQHPASGLAVDLSPFGSPVGGTPARIAAAQGKIAAARCAESDIDDAGSDNASVRDQRQGAVDAAALQKMLRQMQEMADENRKLSAFLAEHKASTEKLLKLEQENQALRDVTNQLEDELKEIKTVTAAALPRTGAELEAFKRNVSRVPNVARSVCSNDETVVLGISTASVDEGARMQRTNVFKTLLANLSNIGGTPSAGNSVATTPRGSTGGAGSQPLQPVGGSSRGRRGPAPEEAAAIGQAVYQLLDQFGGRMM*
</t>
  </si>
  <si>
    <t>C_580034</t>
  </si>
  <si>
    <t xml:space="preserve">MLQARPLHAARAGARGASKRSICTRAVSAPAKPTPKLTGEARSHETDVVVIGSGIGGLCCAGLLAKYGYKVTVCESHYIAGGAAHAWERDGYHFESGPSLYSGMAGRGKEANPLGHVLQALGVELDLIRYNTWNVVVPEGTFLTRIGNDNFVEVLKQIRGPEAMAEWARLQEVMRPLAKAATMIPPAAFRYDPGALVTAIGRYLPSLLESGPNAAKLSGPFAGVLDGANIRDPFIRNWLDLLSFLLSGLPANGTVAAEVAFMFNEWYRPDCFLEFPVGGSQAMVQGLVGGMEKYGGRLMLSSHVDKILLDDKGKASGVALRGGGTIKARKAVISNASVWDTLKLVPADRLPEQWRRERADTPACPSFMHLHVGFDAKGLDPGLELHHIVVNRWEGGVDQPQNVVLISIPSVKDPSMAPAGKHCLHAYLPATEPYEIWKGLDRRSLEYAKLKEERSQVLWAGVEKVIPDIRKRAELSSVGTPLTHERFLRRHRGSYGPAIQAGKALFPGPTTPIPGLYMTGDSTFPGIGLPAVAASGTIAANTLAPVWDHWKLLDEIGL*
</t>
  </si>
  <si>
    <t>C_580035</t>
  </si>
  <si>
    <t xml:space="preserve">PHTSKYKRNKPPHASAPTQLPHRHWHQPLYTGPSAPPPAVQAPRPTRTERPPSGDGTATGPPSP
</t>
  </si>
  <si>
    <t>C_580036</t>
  </si>
  <si>
    <t xml:space="preserve">MPGRTPKRDTLISSAGPYGSSELSPFGPSASLLPGLYLGDQPGALVLEQNATLTLQWLDIHNAVATFNPSNGSSNGTSSGNSSSSTAGPAWSLSVDSVEQPPGSRLRLVRSELVLLDCAVAQALWRAAGLPAAQRPWGWNMTQRLTTDACCFTTATIGPPPATRPLAVWLLLLLLLQGVAPEVTVWELVQPQLHMQQVVVTCSQVCGTSGVRTMQVSTSAQWVQALQAVNQRSDGCSSYVIEVGLPRVSLAAWATATASATAAGAALLPAASGAAAASADGAAWFTGGSSVMSVAVPVAVSLNVTIRGVLGSSNSSGGGAGDGSAFATAGLPRVVLDAAYLLSVFEVVPPAVLTLQDVSLVRLASPRSGVLAAPLYFISRPNFTSPDAPRVRLERVTVLVPQDELSYELTWLRAYSSGSSSTGSGSSSSAGSGGSSGGASPSTILASGLEAWLDSVVAVAELAGSSAGAFRLSEFVGFGLSAHDLTFSSNATWVLSRGNTSAVVTANMTRTLVNSTGVALVAPSALSTYPQAVLVASSGGLVAVLEASDLPAPPHPRWSSSSLLGSWPLLLPLQTAVTSNAPSATPPASATAARKTAAATAPAAGGGNNSTGSRRRSMQQIAGGGSSGDGGYSSTSLLFEAYPGAPTIAVVSLLTPAYPQPATPGNGTNSSTAASSSNSSRSSIANGTTSISTSSGSSNASDAGAWYTPVSVATQVVLQRSVVLGPYIDAATGAILGPVVGGAAGAAATAGPPVMAAAPPPTLSFGSVRSPWLHFSNGSNSTGSSSTGSSGGGYSLTLRNMTVVGLNSPNRWPAPYLVQCLDLAMWAVDVDHMPSLTGQETRVAISGSNVSVSPQEMELWASCYTVLTASGGSSGGSSNSNSSRNSSSSLVIDNYTFSAELKSACAGLGLQVFSAAVPRTDPHAFRITALQGMGVRLRDVVLRDDISPYQRYDLEYLLPLPAPAPKPPPSDGSADLEYGNTAHTTKWLVPLVAVGVVVLLCAVLVAGLVYRDRNGPERYVNIHMKRMALLDEEMAAYELGAGSAGRDAGFGDGGGGGNRGGGGGAAGALLAAGVGSTGVGGSAGGASGYVPAVERSSDSLGQQSRVVTGGTAFFRKLSLLRRSATAAAAAAVAAAAAAVTSVGSGHRGDSPGGGGGGGGDAHGGKDSGFTPDADNREARTWYAGMDPGADGSEALGASGHVEAAQSMYPGEAPSPRGGAAAELASPTASGAAAGAKRRLSQPRYHNQQSHNGNGRAHAVDEITPWEGQQQQQQQQQQQQQPLLGAAGSGPLPVLPRPPTAQAQRATEPTLATHSGTETQQGAAELAEADRRGLLDHREDGHHDNLDHDHDQDQDQDDNAAAHVMPPSSTALLAAMAAAVSSSAPPPAPTTAAAAAAAAPFGSGAGSNPPSPRQPTRSGPNTAAAAAAAPPPAQLGSPLASPAAALANMALGRARASPPASPKNSTAADGAAGKPGTPTARQLQRPQDAAAAAFGTAAGGGTTDGGADADSRMLVVPLTATLTSASSAPNTFGTAAGWTTTSGSVGGDSPGTTQQQLPREAKPNNERAQLPPPPTRAAAQAGAAAALKPWQQASNDDVPAASQHPVMVSDGGGARSRLSRTSAADLSSESTSSDKTAAGNAAGAAAGAGAAQAQAQVQAGAAPAGGISTSSSWRMVLAAAVDAAMAAASGYGGSGLPPPRAPSGTSGTGKAGIGKMLVGSLSNLFRVDALTVVADDGAALAAARRQQANAPAASNAASLHASAAAGGASPVVPWSSMRAGGAPAGAAGASAWANAGPGGAMPAGTAGSNSMQRGRTAAGGSSLEAALSELTADMENRLNENQLVIQQVLGSGAFGTVYKALWKGLQVAVKTMTLTADAVTQGRHAALMEAALSKSIFHPNVVTTYTCDLKPMHVDSRRGGAMTGLQIMNETQVIQEWRLYIVQEFCDGGSLRHAIQARSFLNPSTGAPQMEWVLQMAREIASGLQYLHERNIIHGDLNPANVLLKREDASVLGYTAKIADFGLSVHMHAEQSHVSNTKRGTPFYTAPEVTNAGNLTRFADVFSYGVVLWELYCSRCAWTYGPQGRLVHQRGFPHLPPSCPRSYAQLVSICMQPAHKQRPTFKQIGNMIDSMLRDLSRLGSEQEWWSSLMNTQASGNGASVNGASANGNSSSYGSMANMAGGSPDAPLSPLGQMPRHGMPDGNAPRMHHAPSAPTMGTMAGAGYGTAAQEGGGFGGPQQQQQPHMTSTASARALSPFAAQQSAHWRPGGGGGGARHGMGLGTDAASNAAGGSGSLDTATSGSSKSGGGGGGELAPSTFGGEDTIAGIRLGSSPSGLSAGASGSVGAMLGAGMLAATMVAHAVADPTADSHAGSSDGGAGGSSGATQSRGTAAAAAAAAVAGADRGGAGGFATVSNGLGFVADSGVWLGINSSDGSGGLSSPQQSVHAGGSPVTDSATAASSASATAHVAAADDSAEAAAATAAVAEPSIATAPGAGPTQTSAPEEQSGAAEVAAPDDAPQSQGHPAVNAIATASAPVVERTDPEIQALPVPTAQAAPLAATGPAAAVAAAGGTSPVPPPVPPAPAPPPRPAIFSAALGRFIRPSFGVKQEAAMAEAESVAAAAAAGLLPPPGTATAGLFARPSFGNSFLTDCPPAPMLPTAPSPAAARFVRPSAGMPATDAVAEAEAAALTATGLQEAAARLAQSGGGVSRFIRPSLGTELAGGGGGPGGDGGAPYMLPGGGAGGAGMVVVGGHLPALPSYSAMQQPASASQQHPSMAMVGPHSLAPPPPAVPFARPNLADMAASGTTASAAGSMGPRLIRHSRQ*
</t>
  </si>
  <si>
    <t>C_580037</t>
  </si>
  <si>
    <t xml:space="preserve">MQNQPSVRRDGGTSTLSQGEIKLWSNKKDQAQYESYADLYAIIKTTEKLERAFVRDAINAEQYEEACGRLIGQFKVLWASMKDTVPNVEKFMSDYNMQCPMAATRLVHSGLPATVEHRTKQNRTNDPEALGVAETVQHFITAMDSLKLNLAAVDQICPILLDLINSMDKIATLPPDFPPREKVRVWYSKMYQKPANYELPEEDVRQLMYELEASYNTFLATLRKK*
</t>
  </si>
  <si>
    <t>C_580038</t>
  </si>
  <si>
    <t xml:space="preserve">MASLMNSNRLGNRAAPCRTRRNVRLVVHATQSGNYQSGSQALSQSQPTTGRAKVLQLLGEGLGLYNGAEQFEPAVKQLILENPTVAPGSFAVQLGQGTWQVFHAPHISKMSSALSTRFSPIQYRLTGTALVSNVKYSSPLLGDGWLSAGGTMARKYDDAVEVTFDRFWVDLGADSLRADLPADSAKQLFTPDGVVGALGRAAFFPQLAVFPVLYLDSDLAVFKFTPLDSAIACHRVA*
</t>
  </si>
  <si>
    <t>C_580039</t>
  </si>
  <si>
    <t xml:space="preserve">MEPGAQSTPALSALPCCTLAELQPSPVPSLEDWVASDAWLERAVYNAKQQVSSLFAYFRLNKRDDQTVMVMSIKDNFLAAAFPLPRRRDVARSSLAAAAAAPYEAGASGGEDGGSGGEDGAGESEAKVRNRSLSLQTTYLYYGVLLHALRKLYPMTLPPGVNASSRFAKPTVAAGDVPKDPTCLGATPDLFLRIPQAAGFAPNMMALWNAARWYQEAFVSMPLSAAGGGGSGAAGGEGGSSQQAGASEPGQAAAAAGSAAEAQLMPALPGRFVLGRLMRVCEERGVLAEGSTVYCILTEGGESRPRGGTVTRGTWIHSYARRATATVERMAAVALQQLAAAARAAGEEPHAHHHLLPELAAELMDQVMCTRLELCFNQHVSVLAACCLYSVGKALKLRLPFSAITRAFLTYLPDHPADLFDRQVELQPAGVSAGSGGGGGAGGGAAARALAARAAAAAASVAGGGSAESGGATLERPAVMGDIRAFYNQSFLPAMEGADGAGGEAVVVAQACDAPGLRSVTEVARADETAAAEEGNPGGSAPLGKQQQCSGAHSVASLREWDQGQAEAGTRDGGTQAFGATSAVTRGKAPPPRTTRRTTAMAAGARARPGRPALSVLPDEEEGETAGDDAAGNEEAEAAIGADDGNASAAHNQRYGRPPGATGAAKKAGGPGILRLLRPPPANVVPTADVAADGARSKSTKPKVGLRTDVGASVEDGGGQATVLVKLPPRPPWPAAASPLGSAKPTAFISVHPQPQDASGLGGAGVVVGDKENLLRVVGAGKKADEYGFEDADGAAAAAATAAGAFTAGSVGGAGGRRRASSYR*
</t>
  </si>
  <si>
    <t>C_580040</t>
  </si>
  <si>
    <t xml:space="preserve">MDSGALTRRTARLQASPRLPRAPVSLPAWRIQPRTSRYVAALASGGGDGGAGKGPSGGGGGGGGGDGDGKGKGDDGHNSGDKGPQKGGLFRGWEERVAYDSEFPIKVLMEQVIGVGACVIGDMSARPNWGLNELDLIFATLVVGSIMNFTIMYLLAPTAAAAGSAAATPLVARLIGDHYLKAWGAPGGNCFEAGPFSPVQRLTNLVYKGAVFAVIGFFAGVVGTSLSNGLLELRKKVDPSFTTQNEPPNVFANAFTWAVHMGVSSNIRYQALGGLDAGLVKVMPVGLFRLYQAVIRGANNVVGGMSFATLARILGTQKAAA*
</t>
  </si>
  <si>
    <t>C_580041</t>
  </si>
  <si>
    <t xml:space="preserve">MRCKRASAVVLNAGIGERGSFFDPSNTTQWQTTLDVDLTAVLYGVKAAVEVMGGGGSILAVASAGAIFPMPVAPVYAAAKAGVAHFVRSAARGLANRPGGGGGIRLMALCPEFVETPLVTQMVKQITQQVRADPETAKRLLGSLDIQLLPPAFVAGVAVDMLTQGGSAAGAGAVAGAGAAQYKPGAVVLIRQDRSLVQPYAGRAGGKTIGGGGGGAAGGKGGGRQQDAAAAEVQRQALAAWASGGLPREYKKIVITQLSSKFREAARLVAAPLPPPAQLPAALPAGALLVRRVYAGVNASDVNYSSGRYHASKAEAQSKLPYDSGFESVNVVLAAAPDVKGFRPGDCVAALSYGSFSEYGIESARTALPVPCVAPELVALLTSGLTASIALEQAGRIQPGETVLVTAAAGGTGQFAVQLAKAAGCHELGADRVIDYKRESVKAVLKSEYPKGVDVVWESVGGDMFDTAVNALATRGRVIIIGMMSSYGSGWAPGTYPGLAEKLLWKSAAAVGFFLLRYAPLFREHLSKLTAMWAAGRLRVALDPRRFVGVESVFDAVDWLQAGGSVGKVVVQLPQQLPPVGLAPPSVSVSGSGSASGALQSKL*
</t>
  </si>
  <si>
    <t>C_580042</t>
  </si>
  <si>
    <t xml:space="preserve">MALLQQRPCSSRLSARLPSTRQRCTVVQCRASQPGPRLSPIQRRAKSPEELNDPAQIGATGSASQRFPVVPGSEPLQSYMTLPVEQYFVLDPKQIAHLGGNRFVLTVPRINLMSVWLEAVAEVTVTTYPPDAASGRPARVVLQADNCRISGSDLVENLALDQRFAMRFVTELTWSTSGGGEGAGAAAVAPTGEIRATSKLDVWAVDPAYRADRAARSQPITV*
</t>
  </si>
  <si>
    <t>C_580043</t>
  </si>
  <si>
    <t xml:space="preserve">MHQGTRCGLESDGRGGTLLVVPRRHDYVERRSDGYTEPRVVLLVGTAHVSRRSQLDVDRVIRAVRPDSVVVELCKSRSAALAAQPLALVEQQQQQQQQQQHQQQNEAARSSGSGSDTDDGADRKASGLGTSTSSTSSSGTSGTSGSGTSTSTSTSGTSSSGNSASAPPGAYINPMNLGGGGGSAGGGAGFAGAVARSVSLGGQSALLLRVLLAGLAKRTAGSLGVAGGGEFAAAQAAADAVGAQVVLGDRPVEITLSRAWAALGPLTRRAALCADLLKGAVGSPQQALSEELVERLKSDDAVSAFFKQLSSSYPELVAPLITERDLYLAWSLKRSKAVCGTGTVVGVVGRGHLRGVAHALLRDRGGAGLRFSDLVEGRNSRRVRRRAAAEGAARLAAELALGAGAYVAWLAYNGEL*
</t>
  </si>
  <si>
    <t>C_580044</t>
  </si>
  <si>
    <t xml:space="preserve">MYYNNGRWYALVDGELYIPSWRFSRNQEVVPFHVLDAKEFIDSVKYQVVPGDTILFDFIFFIHPTAIGHWWEMLGPLYSILKTINFKRPCDQFVLLHLGRQHLLEWVRAMIAVTLGVGLDDELPPVLVQEETDNAWNQITQQLSGFARDTWYVFERVLIVKDLATGGGRVFHTFDDAREFRGLIYRQYGLPPPAPRPQVPRVITFQRKRANRRIVNEPEFVELLKQYGELKIVEYGSNSSLYEQLLQMRETGVYISVHTSNLANAPLLQPGSAVFEIIQRNWMWNGLDRSFKDQTHMMVDIHHYAWRAKYINQTVYLNERDFHKVGHWPAGQCGTEECVEAHTNVDVIVDLAEFKALLDDRLPHVWAGEGVQQASIPWPDW*
</t>
  </si>
  <si>
    <t>C_580045</t>
  </si>
  <si>
    <t xml:space="preserve">MQLPALYGLCPQPQLHRHTYLHTYHPATATTDTSSRISAVRRLHTRTDISSPIPVPSPLPGLTQQRPRPSAEPFIDRAEDDAVVLQQRRQRQQELQEQQRQRLLIEEEADLLLLELEQQEREEQQQKQQKQKQAAKPVPERAPRDWRENKMLLAVMGYYNAHRHERAKRESLSGRPAEPQRVVMGFAL*
</t>
  </si>
  <si>
    <t>C_580046</t>
  </si>
  <si>
    <t xml:space="preserve">MGFVPPPPPPPPRRGKENAVGAEAAGGGPGSTRENQRPDQRRAVSARSSGVFMPSLRAPTAVIDEMIKVSHEHVRRGLEHDCEGQAQPTARGLSAELTRTRRERDLAWSHVSELQEQNHVLRQRARELEEHNKALVGQLTKLKQEQQQQQQQQQQQQDAAAATVAVVAAVAAATVAAGAAAASSPVAAPAAVASGYSPAAHDVANLYRLAPQESTPSGRLHNVGTAGAPSATASPFAERPPLAARSLNPQLNLVQQLQKQQLLQHAHQQMQPVAGLSGLGEYRAIPKLPHMAGYGAIW*
</t>
  </si>
  <si>
    <t>C_580047</t>
  </si>
  <si>
    <t xml:space="preserve">MNTHFSRSPAQLCVATIPRQLRPTPMGLGASTPLTLEAATCTSTRPDPARPACGCELSAPPPPPPPPPPPPPPPPPPPPPPPPPPPPPPPRRSQSAPPPPRVHPTARLCPPRPP
</t>
  </si>
  <si>
    <t>C_580048</t>
  </si>
  <si>
    <t xml:space="preserve">MGGEWGNSGNKPANVDGRFSATRYDAATGKYIQVGTLSVPRWYPTALRLNDGKVLVVGGTANSDSGPAYTFSELWDSNNPSAPTTPVPHPAAFSASMGLNYYPFMALLPNKEILWWGDRGGSITDEHFNDILSLPPLPTNYGPWHTMYPYTATIAMHALRPNAATGVYDTFSFTIFGGQNPYRVSPGTPASNVSARLDFAYCGPTNTDICVVNGGWQIELMPDRRLLADAIVLPNERILVHGGATTGRAGVSATGLKAANGAPVSFVYNPSKPEGGRYQITAPPSGYEGLIDPNPTGDYEYRLTLGTPAEIRDVDRPVITSAPDLIHRGDVFTVSYTYTGVHITGVTLTAPCAATHCINMNQRAVVLPFTVDAATSTITVTAPPTSQPGVAPRGEYVLWLLGDEVGDFGRTYSEGHWMTLKD*
</t>
  </si>
  <si>
    <t>C_580049</t>
  </si>
  <si>
    <t xml:space="preserve">MAGACCVACAREEQDAGGASGAAQQLWRVPHVLAKGGARLGGSAVLFAGAAFALAQSNRATDSEGDGDLSSDRIPWEVCGFPQTVHGGLTAALVDETLGGLAVALWRSGQLGFRPPAYTARLEVDYKRKIPCGSVILVSTEVEKVADRKVWMRATVTNGKGTVYATGRSLFVAPRWIPDWIKSLTGRGGGKGEKQDK*
</t>
  </si>
  <si>
    <t>C_580050</t>
  </si>
  <si>
    <t xml:space="preserve">MGLGGSIAGGPLPPVPPVAPAAAGSAAGGSVAIGGGGVGALGVAAVAAAVAAAPVVAHPHHPVLVRELLLEQERARAQQQQQQGVEVHIVQQQVPPPPQLPSPPQLQQLQLPGLIPAAAATAMLPMRRVDSGVAAAAHPSPSGISSAVPSQAGGGCVRSQSSQSSFGRSRRLSSTAAAAVAVGSGPPSLGGAAAAPAALVHISCGWHGDFVFCGDAASAAGPAAGGSGGGFWAAAGGGDGRLPPAAVMAAAATSAADKPFEVLSVCGMLARSTSAAAAAAVMLPPTESRSGSPT*
</t>
  </si>
  <si>
    <t>C_580051</t>
  </si>
  <si>
    <t xml:space="preserve">MALVSVVGFDVGNDTSCVALARKRGIDVIMNKESKRETPAAINFGEKMRFLGTDGAAKLGLQPQNTVHQLKRILGKKFKDPQVQEDIARLPFAVIEGPDGGCLIKVRYCNEEAVFTPEQVMAMVIVDLKRIAEAEGGIAVTDCALSVPDYFVEAERYAMLNAAQIAGVNCLRLINETTATALAYGIYKTDLPETDPVHVAFVDIGHSHTQVAIVSLKRSQLVVRSHAWERNLGGRDFDEVLFDHFAAEFKAKTKLDIRDNKKGAFKLRVAVEKAPSRTMNSKECVSRGAALQCAMLSPVFKVRDFEVIDSCPLSVCFSWEGKDGSTVTQTLFKRGG*
</t>
  </si>
  <si>
    <t>C_580052</t>
  </si>
  <si>
    <t xml:space="preserve">MKMPLERVSIGGAAMLPSTRQRRQERRTSVVDGVASPHHRNLVAYFLSTEVAKDIAGIVVVTGALLVYGLLQERIVTIGFGQEKEVFSHSIFLVLCNRLVTVALALLYLVCSGTTTAPAAPLKSYASVSLTNVIATACQYEALQYVSFAVQTLAKSAKALPVMLWSTLYMRKRFKLSEYLHAFCITLGCSVFILTGHVRSRVADRALARAAVVVEGTGMGVDGDAALVLMGGGLMLLYLFVDGLTSTWQDSMFRGYPVSVADQVLYTTSFSMGLSLVGCIATHQLLPPLYFLARNPEAIAWILALSAASALVQLVISWTIKRYGAVVFATIMTTRQFFSILLSSVVFLTPLTLGQWAGTLLVFGAIYAKAAQKFAEHRQHVHATEAKQHEDDGVRLRVPA*
</t>
  </si>
  <si>
    <t>C_580053</t>
  </si>
  <si>
    <t xml:space="preserve">MEQEWEQEIDELMKLVQLLPASVRAALEDHPQMLELLEVVMDLGRPPLARFPGGDVKLSTAAITAEDLEFAVGEFGGDNRAGIDRTLHRISCMRNRTGRIIGLTCRVGRAIKGSAQMVRDLVLSGASILLLGRPGVGKTTAIREVSRMLADECTKRVVIVDTSNEIGGDGDIPHSGIGRARRMQVAHPEAQHRVMIEAVENHMPQVIVIDEIGTSEECGAARTIAQRGVQLVATAHGNELENVIKNPQLADLVGGIQSVTLGDEEAKRRGVQKSILERAAPPTFDVCIEMLERTKWRAHLDVGQAVDMVLAGGESGGQVREKAADGTILKYNYNPAISGVIRTSSGPAMAGPRGGGGGGGAGAGAGTAGAAGAAAAGSYRESAAAADAPPLRAPGNSFVRSPVATTASLDGDDDGAAGDGDFGAGKRLRRITSRQAVAGVTADSASLRLYPYELDEDVLWEVLTDMRLTGKIFITSSLANADAVLALRAKVKHNAELRAMARESSVPIYAVKTSGSANLVKAFRTLLGIDPSAGGAFGPGSDSEEGPVPPAVSGTTGSILGSVDEADAAPGGSSSSSGFGGFGGGGSSAAAAKGYSYKAWAEDEALEEAQVAVTEIVIPLHQPVELMPRARSVLEAQIKLLERYKLSHEIVGAGAEARIRILPAVSAPAATGGRE*
</t>
  </si>
  <si>
    <t>C_580054</t>
  </si>
  <si>
    <t xml:space="preserve">MGMVSGQDTTSSSTSDNKLLCMAEMVSNIETSCSKPDIQGYYVALESLLKDYLRKCFHTNFSSSRALHTMLPDLGDSVTDYFKNVSETFKDSESVEVVPTFVPAAQINSEIEFELEHNLTNSHDGWVLDPMGMGSIFNFDGFQDLTATVKPAVIASNASDIIKWDDVHPYFQNTSTFYDSAQRKFLVVTLPLDGNIKLLYYRRDIFEANNLTVPRTWEEVVAVATSLSRLGVLGPDGRPASPFCFDRRKDCHQSYFDLIAILAPYMQYNGSSQGVIFEPSTIRAFDRNPALVDNAAMAKALTLYSALIGLSPMDYKVEDKCDVVGAAPADAGRAMAQRFANGTCLMGVGLGDFFKAFKTSPFRGKLGVALMPGSFEVLNRTSNQLVPCAADTCPFGTVVPAQPGPSASDGGPSITRVLNRAPFAAGGGWVAAVNARTPNDYRNYSIGFFSHLASPAESWQRVLLPESSFDPYRLEHFSNLARWNESGYEPADTAAYLAHANESFSHPNIVLDLRTPGTKLFRDIYESGLANLTTGSSVDSVVALMNQTFYKLLLDPQQKQFRSLLADTYLATINYNNIQNLNGTAGGDGGGGGGSPSWLPIAIVLPTVGALLLIAAGVVYEVRNNRKHKNLFGKVVPPGVGPDTTILVTEIQDYNQIVDALSSEAVDRLLKDHNDCLRRLLLRHSGYEGSCEADSFVLAFHSPKDALLFAMEAQAALLNVSWPDELLSLGCCSQLWVQGIMPTAKPKALDDILDVSDEPITPAGASKIKALTPGLGSHLDGHGHGHFGSSGATLPSLVNVPATETYTFSNACRRAWKEASKEDSNKVRIFCGPRVRMGLHAGVHSEHDISHSKADGGRTTYSGDTVVLARAVAQAAHGGTVLLSEETYKKLPLERLWDKYLVLHMGEHRLRDTLPNLNLYHALNRTLEGRLAYVGPMTSLLQVDPGVLDAPVGCVTVAFMNVVGAQTLLSWNADVAQQAIKIFHTVVGDELKRRKGYLVEAVDGLFLAAFQRPSDAILWALECNEAMIKQDWPEDLLAHELCEELVISAPTKEGEVINTVVFRGLRLKTGVDTGQVLGEVHAMTGRMTYRGKVMNRAARIASTASTGQVLCSSDSWQLAMSADSQVMLANKVSGTSLGQFRLKGVAEKIEIHHCRKVSNVAPARRASSLVMSMADHWKWEQHLSGHGGGGMGMGGMGMGMGMGLNGNGNGGLVGNGDMGGMGVVGPEDVLLGGDSLRGAMLSPRSFTRGTGSCRQRQGSDPHLDAANAAHLGIELAADDN*
</t>
  </si>
  <si>
    <t>C_580055</t>
  </si>
  <si>
    <t xml:space="preserve">MPKQALLRAAASVQLPTTGEPVKLRVGIHSGSAMSGVVGTRMPRFCLFGDTVNTASRMESTGEAGAIHVSKAVFDLVPGEEWEPTGGVQAKGKGTLESFLLKPAL*
</t>
  </si>
  <si>
    <t>C_580056</t>
  </si>
  <si>
    <t xml:space="preserve">MLRGWSRAGADIDHYTLATLKPLLLFLQQYCFRQRRFDCQLLQVAVAMAPILFPAALSAGAPELRLAEETVATLVSNALHVFNPALAVNVPVVTPQALCEAAAEMQQQQQQQQDEEEQEQALQQCVAQHQAVQEQQERLQYTSHTFCADGSSSRAAVAVAAAAAADAAAAATLPSMDSDDYEPHLHDITFLASFDSMVSASVTDALFGDDDDDYHHFSDAAVAAGGAGLAAAAAGESAAAAWALVVAAEDDSCAASDVSSWSATQVLSSGGADSGGSSRAGSGGGEEQPQRVQPLVVPAPQGLGSIGGASVGALDLAPYSPGAVLVTPPPPPLAAADDAKARAAGGDSSSAAAAAVAAAAGVISAAVAAVAAKTSSASAAAAAVLAELARREIGTSNGSGAFCVISAQPATTTAANSPGAVLSATNTNKQGAAQQAPSSQLSKKQKQQPPVPQLSPLQIEMAEYLQEQEALIGGPAPPTPRRITEGGAGAVPPPSPSHGAAHGHGAHAHAGNATAARALSRLVVANIPTATIGDVVASRQRRMTMGGGSNGGAPTDAPRSPASSSGGGSAAASPRHHGSYQGHHAHPVHYMSVQIPRRQTMGGRRSSGGGSNSSGGGARRSSGGGSGSASPVGSTPATPLALLSPALTPTADPHAFNTTTTTTAIAAAGVVELGCAGHFAVALNTGDKTLAVRELRTPEAQAHRVPIRSLTPAQQQQEKERLKRQLKDVSHAFEALAGQPLTPALKEPLRPVYVRYHKIKALLALPAAPDGGKAAVGASPKLVLSTPPAAVVL*
</t>
  </si>
  <si>
    <t>C_580057</t>
  </si>
  <si>
    <t xml:space="preserve">MSIRLRDLIKQVRACKTAAEEREVIAKESAALREAFRDQDQSYRHRNVAKLMYIHMLGYPTHFGQMETLKLIAGSGFPEKRMGYLGLMILLDERQEVLMLVTNSLKMDLNNTKNPYIVGLALVALGNICSAEMARDLAPDVEKLMDSSMAYIRKKAALCAIRVVKKVPDLLEQFVDKAAELLNDRSQAVVLCGATLMLQIVELEHSMVVKYRPFVSGICRILRQLLQPGISPEHDIGGITNPFLQVKLLRLLRLLGKGDAHSSDVMSDILAQVASNIEGARNAGNAILYECVQTIMGIESIGGLRVLAINILGRFLANKDNNIRYVALNTLAKVVAVDTQAVQRHRATIVECVKDADVSIRRRALELVYSLVNEANIRTLTRELLDYLAVSDAEFKPDLTAKICMLIQRFAPDRRWHLDQLLAVMLQAGSYVKDEVARALLVQLTNTPDLHAYAARAMFRSLSANGDSASPILVCTAVWVIGEYGEMLLPELGGPLLPGEAPLPVSEADVVSLLEVVLRRHRAEAVVTEHVLTAAMKLTARLPSQLARLKAVIGRYKTNVQLEAQTRSCEYGKIFQHDRIRPSLLERMPALDEAEWLKANNPDAAAAAAGASGGGSAPGSAAASAGGAKSANGAAAPAAASGSGVDLLDMLGGSPAPAAAAAPKALVDDLDALLGGVPTTAPAPAAAAAPTAGLAPMAAAAAAPAVSDDLLNLLGVGGGAPATPVPAAAPALDPLAAILGAPAAPATPLVAPPPAAAAPTIVAWQGHGLSVSFTLTKPQPGNPAVTDIAATTTNNDALEVTDFTLQAAVPKFMQIRLEPASGSVLAARGGVVSQRIAINNTQHGVKSLVMRLRITFTINGQTHEEMGEVTNFPPGL*
</t>
  </si>
  <si>
    <t>C_580058</t>
  </si>
  <si>
    <t xml:space="preserve">MGIKLKSPRLIIGPLELGLKGTIDVLEADEKGNLKMASSTAFSPSLSIKVAADLPGSAKAAGGLLGRGLLGVRVRTGAEPVYQDEASLQAVRPQLLLRRLDAVVRLQRRRGDADAGDGAGGAVVPYKPARVVRNVMHAARRLVVEDAVAEEEARHVRAAVKVARVLEAEAPPQPDPIDRAAAKAREWAHAILVNSCVATKHLQETAAVTGERLRRAVGMGGAAAPAPAPTADKAR*
</t>
  </si>
  <si>
    <t xml:space="preserve">MSSAWESGKDAAVNKATFRWPVAAPVPAGIEVEEYEYYVEPGSQGWVPLRIVRPAEPAAAGAATAAAGATTSIAAAVAAAEAAEAADAAEAAAEAADEAADGEEAAGDAEGDCGEEHEGNGGPDRDAGMGRVDGGAGEAAPKLRRRRSKWMPPPPMIRRPVVIFMHATGVSLGGMFTWLTAAADPRVAVAAPVMGVQAFGWALGAGAWGARVDSIPLVFEVAADDLAAAEKEKAKEKEQRQGGHAAPTGVAVGAEGVQGNGGGAADAASGRGKVTADVVRAVWDKLLPGLLTDFDGPGSLPLIPLRPLLVATGELDPRCPLPGVELAAKRAADLEEGLRALAATESTYAAERAAADDAEEEAAAAAVEAAAGVAAEPAAEQSTASAAGAARAPLSAQGSSSSSAGGAAGRATAGGVQREASSMRAEASRASVGRQAPAAERSEAAEATPASASTDAAATEAEAVAAPPLEGAAAAVSLDGEAVADGGEAAAGADGDAAAIDAAASDAGLVREASLSSRFVVPPCTSDADWETLDARRKAVRAAARALQAQQAAEAAARAAAEAAQAADARMANATAAAMASRAATRAAEAAAWAAAEEGGDGGKAAAASAGEEGVEDPAAAAEAAAAAAQAAAEAAAAAQRAAQAAVEAAAAAAVMSAAAAETAAEMAAVVAAEASALFEEASRLEQEAVDAMVGERLMLVVEVGVGHTETAGMQRAVEGWMHRHLLWPWKAEQQAAAKKAAAKAAAAAAVAGAEASAGVAEEESRVSDGASDGTR*
</t>
  </si>
  <si>
    <t>C_580060</t>
  </si>
  <si>
    <t xml:space="preserve">MCSHPTPPPYTAGIKVRGKNIPAPVRSWTQAGLSSRILEVLKKRGFDRPLPIQAQALPIIMSGRDCIGIAKTGSGKTGAFVLPMMRHIKDQRPLEQGDGPVALVIAPTRELVAQIAKEAKAFAKPLGLNALAVFGGSGVANQITELKRGVEIVACTPGRMIDLLVTSNGKITNLRRVTYLVMDEADRMFDMGFEPQISRIIQVGGRSVVNDSITQWVELRPEKERFHRLLEILGEWYERGKLLIFVDKQESCDNLFRDLLRYGYPCLSLHGGKDQSDRESTIADFKGAVCNILVATSIAARGLDVKDLVLVVNYDVPNHHEDYVHRVGRTGRAGAKGTAITFISEEEERYAPDLVKALRESGAPVPQDLQALADSFNTKHKAGLVKAHGSGYGGSGFKFDTNEEERHRTDKKAKAKAMGLEVEGEDEAEEAALDAAVASLDAFGGTIALPGMSAGGGGAGGAAGRTAPGAPAGGFEAELEINDFPQHARWKITHRETMNQINELTGAALTVRGTYVQPGRPVPEGERKLFLLIEGPTEQHVKKAKAEIKKILEETTEKIMRRDAPAAGRYSVM*
</t>
  </si>
  <si>
    <t>C_580061</t>
  </si>
  <si>
    <t xml:space="preserve">MPKCIVRALGFCSIPAGRLISCTPPDLLVPSVAERKGLKGLPAKRAAAQEWFNGRKLAKCWALVLELMPDGNLFDQVIKAKEAAASAAAGRSSPAPPPRRSHNGAAASAGASGPAGALGAVYSDAQALAWMVEVAEAMAYLHSRQPLLIHRDLKLENILLCRQADGALHARLSDFGLMVAIDDAGNKLPLPQILRAPGQDTSALLTPHASPLKAGAAAAPNAAALAAVPGGAAGNGYVHASNAVAGGGGAGGAMVGGAYGAWTGGAGVGLLTQQQQQQRGEMQLMGRKSISAKSLFPSGGADAGSGAMQKIQALQAELAKMQALAAARASAASSSAAGAVASRVSASGGGGGGASVVPSAASLASPVDGRGPSPADAGGAGAGAAVESVPGGPTSPSAAAGHQRWQPGSLPGAAVKMPPAGAAAAGAWAPGFTTGTNARRASLPAMMLTTMPEMGDGKAFEAAMAAAGGGRMSDFAGYGGGGGGGGMLMMAAGASRAGGSNHSQSQLQAQTAAAAAAHVASGGGYMKPSGSSGANKA*
</t>
  </si>
  <si>
    <t>C_580062</t>
  </si>
  <si>
    <t xml:space="preserve">MLSPIAARAVGGSGRFSTSGGEDIWSTYRPTHDEEQPETASEEAEKKGRGAYLLTCLIGYSMSFIVFGSQVSILGPTIAGLADRLGVEEPDLSPLFTALGVSCIVSGTPSGWLVDRVPTHHVLIGSLVIEAIGFSLVPLMPSVWSLTALYFVVCFSYNFTNSAVFTSLAWMFPKRAGPGINLVLAMFGLGSFFIPLAAQACKIYLGSALAVFYLVGGLAALSAVPFFFVTSPARPVAAGGDGAHGARHHASRTLELVTTVAVVVLVFFTTAAETAIGNWIYTFSLREVGDSDAAAAAANSAFWGAFTVGRVFGAAISHATTPAVLLLGSVPFSILGCALPLLAGRAQLSRSLVLAMAALTGLGNSAGYANAVALLECYVPVTGFINGVFGAVAGGACMVGPVLVAMMAKYTSLRYMSMPWVGLVLYALHLPAILTAITAGTKLLKLPLAPEEEPFLAPAGAAVTAATENGAGHSIAPAAAAPPQADGAVTNGHH*
</t>
  </si>
  <si>
    <t>C_580063</t>
  </si>
  <si>
    <t xml:space="preserve">MDGDGRDVCRELRAHSFVLEHASEFFKVKLSTDVGRTEEAGVPSPSQRRLPPAAGLQPASTHHARHSPSHTPVLVVPVESPEEAAAARAVVAFCYTGRVSLPPTAGVRAALQVARQAAYLQVQGCEMAALDTLSQLLYRTRAPSKPAANRTLAAAAAAAAAAVGLGGSDTASGQVYARFRDLTAVAAERMVEHFGDALKVFNDDELFEQFMALPATAVGAVLSCSRFGADCENTILHLLARWMGDNHAAASAADREKLCRPPEGGDATAGDGGAASEAGTTGSGAPPLGWFPITPAEAAFVANLAAARSEPERQALIAAGSRRFGRDTIASGWYSPGRRQQYLSGGGGGGGRMYEWSISRSDLEEELEGKAPGERFLVESQDEVAARGFVWVPYVKGKVGESAAALFLRASLPAAFEVPGSALNEGLTPAVMPLDAEMSVQRVVGWEEDPFVVLRGPAARAGRVRRDVRLRFWADGDVWVLGKGRGHKALPLRAGVGAGAGAGEEEGVLAPWGEYLRDGDIRGTLTILPPSDLV*
</t>
  </si>
  <si>
    <t>C_580064</t>
  </si>
  <si>
    <t xml:space="preserve">MAQLGLPGPVPIWSPTRPAVVMDCGTGFSKIGFAGNAEPSFVIPTVLGPGTPSTVTGPGSGAATAGLGGRPGGPLLSDLDFTIGQGEEALAAATAGSAGADLTWPVRRGVVGDWDAMERFWQRSLFHHLRVDPEEHCVVVTEPPLNPPEAREAMAEIMFETFNVAGLYVGVQAASGASASSASSASASAAAVSAHLTGTVVDVGEGVTHIIPVVDGYVLGGAIKSLPVAGRAVTGFVQQMLRWMSLEVCRRIKEGHCYVAPDMLREFGRYDRDPAKYLRSLGLANPRTGQAIEIAVRSHAMQRFAVWFGGSLMACDPAFGSVCHTREQYQEYGPSICRTNYVFRDA*
</t>
  </si>
  <si>
    <t>C_580065</t>
  </si>
  <si>
    <t xml:space="preserve">MFMDLDLLAATLAXXXXXXXXXXXXXXXXXXXXXXXXXXXXXXXXXXXXXXXXXXXXXXXXXXXXXXXXXXXXXXGRAPFPPGTLHAFAIKANPVGRLLQIMREAGLGAEVASHGELRQALACGFVPDRVVFDSPIKTPAELRFALRAGVRLNLDNLQELDRVAQLIQEDPSLLDPPPPPPAATAATAARLAAPPTPRLIGLRINPQVGEGSIAALSTAGRVSKFGIPLLECRAQLLAAFRAHPWLNALHLHVGSQGVPLELTVEGVAAVAALAAEVEAQAQAEAGQQAAEAATAATAGPSLSTPAQQQEQRRRRRVLALDIGGGLPVMYGTDDLSWLLGATAAAGAAAPAEAAAAAEAAAVSVFDRYARLLQQRVPSLFPTATSGSSSSSSSQQVLLPPLQLVTEFGRCLVAKAAFAAGRVEYTKQCGGRRVVVSGLGGDLLLRAVYLPHTWPVRVELCDAAGQPKQPPARGGAACGGGGGAAAASTPPRAPASAAGGAAAGAAVVADGGAGEDGGGGDDGDVAPTDVVGPLCFQGDKLAEAAPLPAAAPGDWVLVPDVGAYTLSMHSRYNSRCSPPVWAFRRVVGGGGXXXXXXXXXXXXXXXXXXXXXXXXXXXXXXXXXXXXXXXXXXXXXXXXXXXXXXXXXXXXXXXXXXXXXXXXXXXXXXXXXXXXXXXXXXPKVALVAGEKGRRGL*
</t>
  </si>
  <si>
    <t>C_580066</t>
  </si>
  <si>
    <t xml:space="preserve">MGSGTGDVAAVVMQPGLDLMPGGLVPRARGVTIGTIAESFNAMGLTPGHTAAATGSVTGDGSRVSTGGLGSSPAVASPGLRRATHPQLQEQGPASQAPASPSLVMMGARASHGSGAAAGAGGGGDGGIGSPNRLGAAGSLRSQTLPAAAPGASGGSAANSPLRSAASGGISGGGGGGGGGGSSGKKRPPLHSMSYSDMQPRAAGAAGAAGPASPLLLLPRVGVARAAAGGAGTRADGVVASVSSSQLQLQQQQQQLRDLPYRSMDVSRCAGSRSGSGSGDGDALELDDSDFDVAMEAWWASEWAAGTGGGGGAAASSALCSMAAQLRKLPRIDPDQLKDPAYRQALKARTAGRQGAKDVYEVVAEAVREMPITDQHKAWRPPK*
</t>
  </si>
  <si>
    <t>C_580067</t>
  </si>
  <si>
    <t xml:space="preserve">MTAYRGAGAPPPYLGEDDGTPRAYQHSTPFLASEAQAAAVAAGAAAAAAAAADADAASDGAAAFARAHSVGGADAGAAAAATAAAAGGGGGGGSARLSDGGATSALSGGGAAGSSGLRGPMYSMPPYGMPYPYGHMPYRVRHGMYPYPPPHYYRPEDVAAAAHYRRGQPYYPYPYPYGSPAASAGGAPPGAAHYGDDAQTPPPPYTAGMYGGWGYDDVYGYGARMPYPPYHPGEAAAGGGAADSAAAAELLAMPGSGGSGGQPGSAAAATAAAAAGHGYPHTHAMHGGEVYLHAHNAQAQAQARAHAQAQAAAAAGAGPHLTADPTSPTRAQASAAAAVAAGAAVPSPFGSQPLHPAAAGAPPGHAAHAQAHPQHHHLQHQQQHQHHQHHAHAHAHAHPHPHLHGPSAAYAPQAQAAPPAGPHDLLRRAYSTPGEAQYGMSTAGGHGGSGAAAAAVNHGAAAAAPHMARHSHSAGITLQPGPPFGGGGGTTGGGSSLPELLYSQLNGGGGGAGGGGSGGGVDAEDAEEEALHAELHGLMGDLAADGYGHRHPGTSGGGGGGGVGMHGQGNGNGHGNGSGHGNGNGHHGNGLGQHPHHHHVLAAGSGGGAAAAAAAVAAAAAAPRQGSHVMAQQGLAQQGQEQGQLQRRQPSWGGGADGGALAAPGGTGGSADGQAHHGAHKAAAAAAGFLAHGCAEQRLGDGDLSDGDGDGDGGEEHKFFVGSGGHLPGARPTLEQLLPQSVDAVADLEVLGDLEPQRVEALLEKVQRKGKGGRAPAGDPRLDPRIDPRKARRILANRISAARSKLKQKLILEGLKARYEQLMSSKDEYGRELADLRKACKELEGRNRGLAGKLKDLVNGPFSDDSGQK*
</t>
  </si>
  <si>
    <t>C_580068</t>
  </si>
  <si>
    <t xml:space="preserve">MKESMGGAVAVEVPETGLVQQPATTMPPHPSAVAPAVSASAETVVARFSTTSTEAAPAPTAAATTIXXXXXXXXXXXXXXXXXXXXXXXXXXXXXXXXXXXXXXXGRGGVIICTSLFYIYIDHVFTREGIKEFLRDWIRVLLAIPFIFTTSVLLVVIEPWLRN*
</t>
  </si>
  <si>
    <t>C_580069</t>
  </si>
  <si>
    <t xml:space="preserve">MPATPSAPGPGPGPGDAPPRHAHGPAGVDLAAGAAADVDMDADAGEHEAADELGPEPYPNSEQALNWYGSDVDDEPEEQKAGGLDAPPPPLAGPVCGSADGAGAAGGASTAAQARRDAPAATAAKPQRSVVKPFQGVLVIAPRLAAAAFGDAAMEEALERQVRVRLFGVRAGMSHPDADPSVDTASIEAAAAAATAATAAAGSPAAVGAGFWGADRAVLCTTAPMRVSGTSPVARFTSLTAFLRELGVTGSDGSNGRVVVMLAPERPGTLLVVPLLAAAAGTDAGGLKEAAATATAAFEAAAASPTAAGSAPFAWGADGPMACCWCHYWNRRQQQREQEQRQRQQQQQQQQQQQQQQQQQQQPAKGRLMKQLGPAKKEKGMRTKMWARFTSLTAFMRALGTGGGDRLVVMPAPSQPGALLVVPLLAAAAAALAAAPSPAQPEAPGASSGVHPQRQEQQEQQEQQRAPRVSRRKPQQPMRLPMSLPPTPEPTAGAAAAAAGASGTVASHPPWGKVKSEPGDAAADAAGPGAVPAAGGAGPAKAGDHNVCDAPSSPGARAGAGARPSTGGRALRATWRSNGCLDLSLGAARALFPQLTSSFGEYPCVLVQRLRPVAGAAEVEYPEAVLVYAAKNTRIKKRSRLGRDLGLRNTDNATLELRRLPDGRVEVVSMQLHDTAPPQAQAQQAKQQQSQQAQRPQQLQQQQPAAADGYGDDAAGGMAVADAAAEAGSGPDSGRGGAMDVEGSAGAEGDASESMEDAEAGQEEEEEEEEEEEEEEEEEEEEEEEEEEEEEEEEEAEEETVAAASAEPSAPDPAAVQTGAPGTAGTGAAATTAAPANTAASAPLTPPAPLAGAAVGDEVYLAYWRASGVLEIARGTARALLPHIKEDGQYPFVLVRRNPLATLLATRDASGGSSCGADGGALAEVEYKDMALTFTHRSYKVYIRNKAQLGRDLGLHNTDKATLGLRRLPDGRIELISVEQQQQAVAAAPQPGAAAAAPQVATPPAAGAAGLAAAAGGLIRSGEQALEAAPVQDGQEGEEADDAGEQAGSKYGTPQGATPGSAAGNARADAVCSDADEPVDEAIEEQPQLQQDEDRNQEQRQLRQEAAADSDEEFADACDGTEAGSEGESALGASDDDEETAAQRPAAGGGGGGSTGSGGSDGGPHAGPASQPAARARCTNSMGVPGAPAAPSTSAGGATRSAFQQRRLTPLQGGTGSAERAAAAGTAAGAAAAPGLLKQQPVRWRKLRGADGSQAMRRGLTAHMLQTGVLNVRELEKLPAMQAHFQRLLPDAAGQCVLEVLVSPPGAVAEAPTVGGAGAASTPAPALVPGASTGNSARAQPEAAMQPGAAMRVTLCRYVGKTRGGGAPVWSLHGLKLWLQSVAAAEGDLADLWFHPRDASLHLCVHVGSSESRGPGAPGAGAATATAPAVGPATAGEAAAAGAGVSTGAAAVARRTEPRPGVHGRPPRAGAVGGEEGPLEVREKAPALLLPMAVVRAQLEDVASGHGAGVDIPVRLRHEPSGETFDVTLRGYPYYKRRPAATAGPASDGGDGSGGGSTGAGAGATAAETGAGAAVFLPLSHTAVAAPAAGDVEMADAEQAAGADADADEEAEADAEADADAEAELGTASGAFGSNICGDTGADNHGHSGDTGGGDEVMQEAEGGAWAGVAAESGTPQEAPDAAGNDTGAAAAAAAAAAHAALPRGAKRRAEAADSAGASHVAGTMAESVQDGHADPDGFRCGRRPPPAKRARAETAAAPPTDTAALAECHSIGGSAGVATDAAVGAAAAAAAAAAEAADGPAAGLAFLHGCVPPAVGLPPLRPGELRLCGLTFHPDLAPAVLQLQASWLEKRSKRGEAGLLEMDPASVQIQIPEIEEANQVEQTTEIKPKEERKPEGAVRGVVGAHGLSPNVICSRLARVLGLSMRWGAPLPQAPPPLVDGVVVASDPERGGLGLAAAKFIRKSTVLGVLGGYVLPAASAAAAAAAGGAGGTGWLPAPAGASAAEVFVARGFQELAAPVAAELAARAEPADVAQAWRFLAGSFRAAYPGLQLTPAGDTEDYATSMNVVG*
</t>
  </si>
  <si>
    <t>C_580070</t>
  </si>
  <si>
    <t xml:space="preserve">MALCMQTRFARPLARSLQASRVPARLLSTRVFAGKGSSAAPADKNDSGVLGRRELGLAFGAAAVFMSTSSSPASAADGLTTSKSGLQWKDVEEGTGAAPVKGSTIRCHYNGRLTNGKVFDSSYERGRPLSFQIGVGQVIKGWDMGILGAEDIPPMKEGGKRLLVIPPELGYGARGAGGVIPPNAVLEFDVELLPRK*
</t>
  </si>
  <si>
    <t>C_580071</t>
  </si>
  <si>
    <t xml:space="preserve">MALRMQRSSGSLARAGPKSTSRRLTTHVLASGALKTSKCGLKWKDVEEGTGAPPRMGTTIRCHYNGRLTNGKVFDSSYERGSPLDFPIGVGQVIKGWDIGILGNEDIPPMKEGGKRLLVIPPELGYGARGAGGVIPPNAVLEFDVELLPAGGGGGGLFGALAEGWKKATGFLKAV*
</t>
  </si>
  <si>
    <t>C_580072</t>
  </si>
  <si>
    <t xml:space="preserve">MWVWTAAVCNAGILREDSLEDIDMAVLREQFEVNSLGPLRTYLALQDKLADNAKVCIVTSRMGSIEDNGSGGDYGYRMSKAAVNMAGKTLSVDLKKKGIAVGILHPGFVATDMTAKYHGMEGVISAEESAADLVKIIEEKLHMDTTGTFWHRNGSVLPW*
</t>
  </si>
  <si>
    <t>C_580073</t>
  </si>
  <si>
    <t xml:space="preserve">MEVDAAKPEAQQPPPAATSPASQEAAAASEQPRTAGKAAADNAAPATDAASNPERNELQPGAASPAAEPPAADPAQADAAGAGGPSPSPSPTPGSGDAAAGGAAAARRGSGTAGEELPLSLQRKQRHRRPPAGWEIDAEALMPTKRPKTEVTAAGEVGIVANSGSAAVSNGAGATSAGGGAATAATANGGSGTPAPSTGGTPSAYTPGGTGTGTGTGLSSGGIPYGTLFFRAQGRSANLMIAFDGGFSRPLLYRENGSGVEPTPLGEPEAGEEGPPQELQCLGFAKLDTSVPGGGAAAMRLATLSEVVTHFRSVLDPSSAAYGRVAGPTVYVIITCDKSRGWMTYEIDANGAVCPKVVYEVGEGGALSSTTPAQFEAQVAQSSAKKWRHSFKAAAGFLKMGPRQGGVMPPATVLDVLNTVKDLLGVSAVVALPADKPLTQQQRRAQQQAAAGGGAGGGGASRGGTPGVSGVEAAAAVAAAEPKAAPAKPEKRVRDREKERERAAERAAERAAAAERAAAERAAAAALVAVSAGEAEAQAAAAHRAAAANVRGAAAAAAPSAVPTAPASASATGGPKSTASPAVPAAGAAGAGGGGGPPPPRRLITDAQLDSAAQIASSLVAELATSIVPDVGVLGLSGPGLTAAEAQAIQLVCTSVKGPELATAVKGIMDSLAARQLPPTAAAAPAAAAVALMSLPAGAVSAAPSGAPLSAFGPGHGQALAAALAPFLKSPDEAGAAAAAVAASLGSKLEQQQKQQQQQEGAAAGAGAGAGAEAGKAATAGAGSAAAAGAGGSSDKTPEVQAGAAVAGIASPAADVVMANA*
</t>
  </si>
  <si>
    <t>C_580074</t>
  </si>
  <si>
    <t xml:space="preserve">MDTVQSSRSYSARPGAQQDGPDGPTPPGFSWPWLVALCTLGIVICYADRSNISTAVLPMAQQFGWDKAYQGVVLSVFFGGYATTQVLGGKLADQFGGKMVLAAGVALWSVFTFATPAAAAAGTLPLLVARVMLGVGEGVAFPSIHSLISRNVPAGNRTTAVGIVTAASYAGTALAFGVSPWIISNFGWEMVFYSFAGLALLWLPFWLPVVTLDKFRSQPSSPISSMESDIEASASTAVAPTASTGATNGSSSTSVAPVDSWALLKRREVWAICGAQYAQSWGMYGLLNWLPTFFSEFYQVVSPLVGASASVASNLITLGLGFSALTLGGVSASHLDIAPRNAGLVFGAGNTAATLAGLVSVPVTGYLLQTTGSWPLVFGITAFHYVAGALLWAAWAGDKQLPEDGAPVANTTATAVGK*
</t>
  </si>
  <si>
    <t>C_580075</t>
  </si>
  <si>
    <t xml:space="preserve">MADFIPKQLEELLFLHREVNEKDKQLDDVKNQLSQCTDAAQQAALQSKLNQLQSTVDDLIVMRKLLTSLSSGAGADAPPAPRRLVDSAAKLLPAPLDDGGVVWKLTYYGDRALTYVDATGVTGKSYTLEHVVPAVVAEALCKQQRAEQQAKQQQQQQQLVDRAEDGLLAGMMVLRLRGDQLDRSRGATAMLKSLLHLLLLWAREEHVPVRAGALAAAEADLVWPDIGTPSMLGNAVLSFLKAVEVPVLVLCDEVQSLFLPTIGDKLDAAGASYMRDTFMKQLLVYGPHTVLWCLTGSDMAQTWINIARMPPNGCALIVSVCAAHLPATYSAAHVHSVWQQLQDRHPDVVLDRRLLELCPRSIALLTMLVRAWVGGSCPSDVDAFVRNFMQSKLMDESCREWKLSLEAMPVSQRLTILDLSFPAVGARIDTGLHSGLRFYLRPHLEKRADGLYFLRDSHQRQIVRFLLDKDGALRDSWTDLEFSATLTQLDGGWNLFYLGEFADYLLGPSASRRWQSKEPPAGKEDFEAKLQAIAADVAIKLCEAGAAAGGDQQQQPGGGGAALGPQELWERQPWFQEVLNSDWNDRDREAYVKNKLARRTHLAMLVFYLRLSRNVLGHTKPWDREAGSKLLDVGVIEALPGALGQSLFEFNEAMVGALRLLSRCTVQAAAAAFSAELSGGGIGGGSIDEGSGEDDSSSGSGLSGGARGSSGGGLRSATGGAGSTSSGDGHGRSSSGGSARRSVAKCVAQ*
</t>
  </si>
  <si>
    <t>C_580076</t>
  </si>
  <si>
    <t xml:space="preserve">MQTVFLGPYPAGLKIMTVDSVEQQPGSWLRLVRSELVLLDCAVAQALWRAAGLPAAQRPWGWNMTQLLEPEIVVQHIHQPGLHVEGVYISCNQVCDPVTGVRTMPVTTASDLYSALAVVDDNIDGCSAYVIELQQSLSLAAGLIPPPSGPPPPPALAGSMNSTSHNAQLHRRLQRGTGRRRADRFQPRRLDNSGSVTGDAEGGSGTALGGGFRRRLRHFHYAHTFNGTVHVQTNVTFRGVVANSSVRFNVSTAVVLDLSYLMSVFVVSPPAVIMFNNVTLINLASPLTGVLALPMYVVDLAARIIAADFDVMGVHVNLTSIVLKDAGVVLTPDELAYETTWLRAYPDNPPTLSLQQRLWLNSSVTTAQLDQITSNTMILSLFAGWDIRGYNMHIVSVPPPGQKLMVPAIGIGLVSPTPLSLYPQVVALNSSEALVLVCNSTAGFVISPAAKPGGQPLLDPYGNPMPNYFAFPGAATAVWVNMLPIGTTSALYAVKPPRGSTGFVTLQRSVTLGPLLDPVTGGLSSLQQGLPPVLDMGSQRVSWGAMADPSYSLTLRNMTIVGLNSPERWPAPYVVRCLDLPLWALSVNRLPSLGGEAPQLIFMGTNVSVSTQELEFWDACYKMLTSPGSLSNNPTLAPACDGLGLKSFRAARLDKHSMLVTLLEGMGMVARDVVLRDDIRPYQRYDLDVLLPDAIQPPPPPMLPGGYFAAEAPPESKKWVTPLAIVVSVAGVTILLLLATYMKYRRRGGHAAPYVNVHMMRMMADGSSRPYLLHNIREKMTDEEQVALERELERERMKNIERGEKELALARSRSKGSSRASSAGRRAGGLGGSGTGLDNAGTGSAGPGGSGAPTTNTGSSGDGLGGANNALYGGPSPGEQNVEGGAMAWQVSQQQQQRQHDQYQQQQQAVYGQQQQQQQQQANGDAAGVNGAGPDATAAAVGEGMNPTIAIPAEADLAGARGCLSSAAGKRRILDVASALNGTGGGLAEAPSCGGSATTTGTEAMQHLFQTTQTGFSSPAVTPGVDADGSTGAATAGVGAAARPSSTSTGGLAPSLQRANLQSGSAQQASGHGSPHGGTHHLYPSPHVGVGSGSLARQIPSSLMQARPTADDARSYGTTGTATSIAPTEGGAALTEAEAGLSAGVVGHSGAASPVNNRALTAPQVARSSSHYSSGSAMLVDPPAIADAGVAGASASSSLHAGASTPVGGGRAGEQQAAPSSVSLVDGGGMISVGAGAGPLCSTTGAALAVHSGNRASMEAADAVHSGGVAGNTAPVLSEVLPSAPLSGSRLPPPTGPAAQPSALPSGTLRHQASEPNFFLMGGGWSSSGQSNRRALDSPAAAQYLAEAGGPVAAPHVARPLARHGSINGPGMASALAAGGGSGNLQDAMAGSSLRPGGSGHLLARASPSSPYRSAGGAPSGLRTSAFMPTVAAAAAAAAMSTVRGRGSSGNITPPRKPSIEAYEPGPQASVGGSSPRGGSRRPGGVMRLSEAENRGRTDSSRSMDGSGGGAVGGGGALAAGGKGDKGDALPPAPPSNESLKANLSKLLVGSLSTLFSVDGLAGAVQASKTASQAAGGAAGASGGSVTAGSQSGAARRVSALQLAESGRGGGGSNGLAPAGRMSMAAGAGVGGAAGSAMATGGGLGMAGRTAGMAASNMTLGAALSELTADMENRLNENQLVIQQVLGSGAFGTVYKALWKGLQVAVKTMTLTADAVTQGRHAALMEAALSKSIFHPNVVTTYTCDLKPMHVDSRRGGAMTGLQIMNETQVIQEWRLYIVQEFCDGGSLRHAIQARSFLNTSTGAPQMEWVLQMAREIASGLQYLHERNIIHGDLNPANVLLKREDASVLGYTAKIADFGLSVHMHAEQSHVSNTKRGTPFYTAPEVTNAGNLTRFADVFSYGVVLWELYCSRCAWTYGPQGRLVHQRGFPHLPPSCPRSYAQLVSICMQPAHKQRPTFKQIGNMIDSMLRECERAYAATAGYVSGGGGNWWSSGGGGMPPQQQQQQMLMQGPPQGPPQGAATQGQWQDGSAQMGPGLGAQQAPGPWQMHSPMQSQSQVLPPLTDAMQPARSPSPFGHGMAYRSSAAYSSSTDLAAVDSSRSLPAPPDGSQPNASPLASGPQAPVARYGPQAYDRTNSQGSTGGGLVGRGSLTPPQTGQLDGAGSAANPVAGAVAEASTAAVGVADYLGNQRSSAQSERGPGSGVSTPGSVSLAAPNFSRGPSDWSNHTGSAVAAANKGSGGATGTVFLQRMGSSGGAGASAAAVAAATAAAAATVTAAAAALATASGGGAGSSGDGSGGGGLTGVMRGFEIPAEVPRFGRPDLPTVMETEDGDGEATTQDTLLQEPSGGSDPAARPSEDAANLSSGLPSSRLGSSPGHGHSHAHGDSHGHGQAKDATAAAPAAPPPLNVSVGSTSSGTRATIAVALAAGSASGNAGTTSRYQPPDLSTVLETDEGSAMSDTRGSRLPSSAAAHGTAANGAAGAAGGSCSSPSAHGCVMDRMTALALAEVLPASESGSHAASLNASTAAAPHVVAAAGLGSSEGAAGSVGLEDGRPLPYGMRPPQLQGPAAPPTTPASATAAGAAGMAAGAGSPFARPSLGAAGFSVMPPAMPAASSSAAKFIRASVGVSQSEALQDGGYGQLPPLPTAAAAIGMQAPMAMPQQAPGTNPFSRPSWATIKRGDPLXXXXXXXXXXXXXXXXXMNAPPGGMPPPPPPPPPLGMPGPFPGAGATVGPFPRPSTGSGPVVMPPPPARGPVAAPFARPSLGGTMGAPPGPLVAATGAAPAGVGAGPFVRPSYGSPGGPAGPAAARXXXXXXXXXXXXXXXXXXXXXXXXXXXXXXXXXXXXXXXXXXXXXXXXXXXXXXXXXXXXXXXXXXXXXXXXXXXXXXXXXXXXXXXXXXXXXXXXXXXXXXXXXXXXXXXXXXXXXXXXXXXXXXXXXXXXXXXXXXXXXXXXXXXXXXXXXXXXXXXXXXXXXXXXXXXXXXXXXXXXXXXXXXXXXXXXXXEPLEPPRLLPPGSGSAAALAPGAVVQLGGARVSSGLSAGGSTRGPRSLVAPPDVFGSPVFATGLALEASSSLAGGNASLSSAVVGSLSGGLASAAGNNSSNSLMGAAVSTAGGGTELSLAALVAAEVSRTGVDVTFGSTMESSGQSAGSGRVLDAVLRGGGPMPALRGAVPQPTPAAQQQQGQVPMGVPIPQMQMQMQPPPGAVRMPGFGSVGGGSGGGGGMRTGPFMHRSRTGVQRRASFDHASFRFSANGTMMPVMPGADGQPMSPRQLHLQWQSNAALGNNGGVVPANDWTAPHYSAGGAASANILGGGGGGGHGNFGRMSASGVQSYTSMPLYGSFSGVGAGNGYGMSRFAAGGGGGGGGGSGPRSFHMSPRRHSFHMQQQQAAAYFGQQQQQQQQQALGMAPQMPAAGFDGGGGMAGMGMYSQQQQQQLQLQPMPMAWGGQGGAVYGVMGPQSAAAVPGAGGPSTIPGSAPVAAAPRFQRDSIRTLEASARSGAATGGPDGPLSGAPHGAFGSVGDSKHSGFLRVLKDAVGGFRRLSLARIEAEGGGGGGGAAAAGSSAALMSQSTASGPSGGRGLPSGTSGGPTGSSTVPPSFGRSALPLAEIEAALAEDVAISGVSGGADAVGGGVLKAPQAAPPGSMYDPFAAAPPLLGVPYELNEAGISNGGGGMSGRVLAVHTLGGHGHGHGVHGIGGHGGGNPFDMPQGDSLDEALRLAKTSLSTVLESNATFSRTCRWGA*
</t>
  </si>
  <si>
    <t>C_580077</t>
  </si>
  <si>
    <t xml:space="preserve">MFNYGIGLHLVKGNPAPRDSKIEPKTCHISFQVSISLEEMEAHLKEWGLDYVKQVFVEDGVEVCNCHELPVVPLAEGLLACANVAAINSAAAVAAATAVELAATPGDAVSCLAAALTEMPALMAAPPAAAAAAGAAITKEMHEHVAASSSGIVRHVATAPSTADTPDPAASPKMPLTPPSCDATTAVAAAVPTAIITTQAQATAAALPPPHLNSTPASHLLADEAGSTCSCSLDSELQEPCGAADDASSSAACGSVAGGGPRRSHSFGSSSMFSGFSGSLASVSMPSGLLVASVREAAAAGRSRSVRVSELDEWLSLLGTVASEPVPAGVKDAGASAYAYLASPAGASELVATPPGLSGLSCMELGTGGGTAAVAAAAVAERKQCGEQASQLQQQHIYSQYLRQRLAVGASAAPGAGAGGPKAGSGAGEAGDLRKHKMQEHAAMVGVISAMGSAGTAASATPTAVL*
</t>
  </si>
  <si>
    <t>C_580078</t>
  </si>
  <si>
    <t xml:space="preserve">MGAVDLLSDDPFMADALTCADVAAAAAGGPVAAHCRDDEEEEEDGGCTAAAAAAHSASGFAHAPSSSGGAGSTPASSVTVAVVARQRPAAPRVAGKWRGGISVTAAVLAAAAAAAATAAAADEEAAGSEEEPETPEENEPEAEARVEDEGQEAGEDAEMEDCAAAVPAAAAAGATTTACAMAEAAAGTGAAGDGHDPQQVEILVPLCRVPSSSAGGGGLCAACRGGVPPFDAEEAEPHEIGVAAVEREAVGGGKDGSSGGCQWQQGGMAACPRTACLVCAAALPARCRRALSSMGSDDYDDAEMEQCDVAIEKEEEEALAAAAASAGGRRGGAGASSAPAAGVGVRLVPVWGHAKAAVVAGRELERGTAAACACFGKWCGYVSALRDGQLTSIGHAALQHRHEAAEAAGGAVTEPTEADAGVGFEAEAFSRQGSFSTSMQEAQQALQLQELLEDDHTPPPPAAGPYERQFPSLAGAVQQLPQHDQALPLAVAMAPPAPPLAAVAPAAEAAGAEAGVEAGDAEDMFAGMAGLSEQEQRRMLLQQLEELRQQEQARLQHMHWLQQQQQQQQALHMHHQVHMQQVHMQLMACTPHAQQLHPQPQEPVQQPTQPAAHATDMDMNIDGTRHGGSASLTPPAPWAHVQMIPQQAPMPAPPQQQSQPFGILPMQQGQPPYPVQLYQQHLAEQYEAPFSYTAEAGICRPEVPPLPPQQQQPPQAQLQQQQQVPFTRRMSEADSTSPFASSAIAGVPATPSTPSDAAPPAPPAPATMAAAAAAAAAAAAPPAKPPAPGVPAARAAVQPPPQGSLLHRGPSLNGGIRKPPPPPVITVIKRGPDGSILHKCSAPPPAVRRSVNGKRDDVPAAAGARAAAPVVAVDTKATEAAANTSAAAATAYAAQVLAAAAAAAAGSGASGVRELTREERVARFREKRKRRNFDKVIRYATRKYYAEVRPRIRGRFARREEIEAWKMAHGGPDVEVPAVLDDD*
</t>
  </si>
  <si>
    <t>C_580079</t>
  </si>
  <si>
    <t xml:space="preserve">MNVSPTPPVCQDAGAVPAQGLLQLMGGAEAFGAAVAAHGVTLAAHGPYTAAGAAAVLGLPVPVVSKNFSTFDGVVAALEEHFTQAGQQQR*
</t>
  </si>
  <si>
    <t>C_580080</t>
  </si>
  <si>
    <t xml:space="preserve">MCLHGVQRDLKGVAPRQYSQKLSSKLINAGARPLVVPGVAITELEGAELEQMRGYLRALLADPHPASSLSHIAFTSKNGIFALLDQLAAVAGGEPGRPQHWV*
</t>
  </si>
  <si>
    <t>C_580081</t>
  </si>
  <si>
    <t xml:space="preserve">MASRSTVSDAVRAQTSGDELVKLIGYVARMPDAELAVLKETDSSEFIAQFVRQQAAASAAGLGVGSASGAVPPAGLAPPVWDVVCLAALSALDLGRQQVVQPRRLARAGGARLEPARLPLQALPTTRRCLSWAQTIMAAGSGCLSGTLLQQQIVTPAHIGACKMATCRPLRRCASTSASMACGDAALVRATDGSSTVGACRTRGGHCRGVDASAGEGAALGLMREAVCF
</t>
  </si>
  <si>
    <t>C_580082</t>
  </si>
  <si>
    <t xml:space="preserve">MQRKRFCRLGVDLERLPPGQPFTLQPDGTVTVEAEAAVEAAGAGVGAGADTAGRAAAAGPAEGGVGIVVVAPGAAVAEAGAAGAALGTSRQGVAAPSPGPPASATRSRRRALDWELARAEAGEEAAAAPAAAGAGGSASAAGAAAAVRMPMPMPMPMPLQASVAAADCATTGAAELTASVVTATGMPAPSVAAARIAGEDQAPASPTAAAAATAAKRRRTMPAPASTAPLLPPAGAAGAAKVAPATTVKTARGAAGAARSDTPTPATTGLEAPAAAAAAAAAAKGAAKPAVGNAAGSTAAGVKRPRASATKAGNATATKAGKVTALATGALLGSAAFNSAIFMDGIASAFPSASTASAGAPAGQAAAAAGAGAAGAPALGQYPRGKDHPMRAGVRYLAHTSVEPAVAAAVSAAVRQLGGARLCTPGYEDGHVTHLVVGVPDRRTVKVLLGVANGAVFVSPAWVTQSLAAGRWLPERDFRVPGPFAATADAVRVQLQLRAQQEQQDAAPAAAAAAGASAPRSPRAGVTAKPLGGRLVAVHNAQCNGPRLAEAQARKADVEKLVVALGGRVVPVRSATLLIMVGGGGEVHQGGRGGGAAAVGAGAAAVERRPRLGGMSGPSSMVMASEEWLMRIAETHVWQEPAQAH*
</t>
  </si>
  <si>
    <t xml:space="preserve">MLGAFVGDCVGAVLEFNDKNNNPETVDRALTVPGGGVWGVGPGQITDDSELALALASGLSQGEPTEGFPAEHVAQSYGAWLNSHPFDVGNTCRTAFSAATHHDPSSGPLAPIMRKQAQFSKDSQSNGALMRCTPLAVWGARLTDDQLAAAAMEDCRLSHPHVVTQHASAVYLIAVRNLIERPGDVEGAVAAAKGWAAQHACAEVMEWLTDALGTAPGPAANRMIGFVKYGFFYAFRHLHLRTPFRTALRETLLLKGDTDTNAATGEPVDLHSLAGVPAADAAHEEAALAAEAAEVDAALRV*
</t>
  </si>
  <si>
    <t xml:space="preserve">MKEWIAKRVTQLLGGLEEEVLIGMVYNFLEDPEMSGKMLYVNLLPFLEKNTSLFCKELWLLLHSANQTASHIPQQMLDAEAERQRQQRQQQEAIQAELELKRLAQEAERAAALAAAQEAAERRVAELKREPGADGEALPPPPPLPGGRERRRXXXXXXXXXXXXXXXXXXXXXXXXXXXXXXXXXXXXXXXXXXXXXXXXXXXXXXXXXXXXXXXXXXXXXXXXXXXXXXXXXXXXXXXXXXXXXXXXXXXXXXXXXXXXXGATAGGHQSGGARPSGGGHQTAAAHQSGSGAADGARPVARRRDRDRAGAGRPRDPPKRSRSRSPSGEREPRRQAQDPAPAQRDGQPSPARALEAKEKEQDSALHPADAVPAEGNGTEGAAAASQEAYKDKGDKEHKKKEKKEKKEKKEKKEKKEKKEKKEKRDKGAKEGDVAAGGEGPGAGVGAGGEKGSDSESDAELANLRAQALQSARSL*
</t>
  </si>
  <si>
    <t>C_580085</t>
  </si>
  <si>
    <t xml:space="preserve">MPPAAGAAREVLAQDWRQGVVLFGLRKEYGRGSGGGSGSGGGGMLRWLAAIGGRVWRLLLGVCVARKQVPSAAAAAADMAAAATGGGGVGDGTAAGGATGKDSNSKAGGGGGGGGKAAGRHVAVHGTWLHIVPGECFCLLGPNGAGKTTTIKCLIGALRPTSGEALVCGHSVCGDGGGGTAATTTTASSRFTATATASRLRCLGPSLTLRRRYGGGYRVSVGLKQLQGQQGQQGPPTSPTPSQQLDGAYEEVPSPLPLAGGGGGGAAGRGDSHGDAASGTGVAAAGGGRSEGSGNAASGAPEAAASAFGPAGAHTNTSSSDGGSSTSSRSSSRSSSRGGSSSTGGSSSTGAAESVEAAVQGLQQLVAGCLGLELPPAVAAGVAAAAGAVAASAKGHGGAYLQMERGRSHLHFQVPKGCESRLPHLFRALEADAAALGVVDLQVKLSTLEDVYLEVIRQSNAAN*
</t>
  </si>
  <si>
    <t>C_580086</t>
  </si>
  <si>
    <t xml:space="preserve">MRPRTVACCLSQASGSSDERFYEPALSFPSAIGKPEVDAVKAMVQNNFSDEVILSILQALVAKAVAPVKDELVLRNMMLNTQVSELNTQVGEPNTQVGEPNTQVGELNTQVGELNTQVARLQGELNLTMAQYLNILGLLHMRGLMEYIQDTMHTRTNVQWDTTKAKDCWRAYLGERKNLQECLKKNK*
</t>
  </si>
  <si>
    <t>C_580087</t>
  </si>
  <si>
    <t xml:space="preserve">MWIRSAGSVLKLREQDVQEALTAHPWLLLADLLAVRSAVAALTRVLSVTEAQAARAALLNPDVLESDPVDLMEQLMYVCSTTGLSYDQLVRLAVDAPGILTAQPRDVVRAWADVRAACGRGSSRAGGGGGAAPEGRESEQEEPEGQGQEEDADAGLEAEVLEALRRRPGLLLLSGEDIRGQLLGGNEVAAQASAAAGTQEVQGDPGLVAVSARQRKAAAARPRVAEDEAVAAAIEGAGEVAKRPRGRPRKATQAPEDAEGGTGSSAAATALPATRRAAAKARTPQAAGSTDADAAAAGSSGTAAPVAAANDAGGRRGRGRPRKAPAPAASGAHQGTRGGGAAAASTSGARGGAAAAGEAAAAAGPGSAAAAEGVIEGVGPGEGAEAGGRRGRGRGTRRTGAEEGGGGP*
</t>
  </si>
  <si>
    <t>C_580088</t>
  </si>
  <si>
    <t xml:space="preserve">MQLLPQPLPVASPSEARQRPXXXXXXXXXXXXXXXXXXXXXXXXXXXXXXXXXXXXXXXXXXXXXXXXXXXXXXXXXXXXXXXXXXXXXXXXXXXXXXXXXXXXXXXXXXXXXXXXXXXXXXXXXXXXXXXXXXXXXXXXXXXXXXXXXXXXXXGASTGGSLFGAASTGATAATGSTAAPFGAAPAAGGLSFGAAAPAAASSAASSAAASTAPSMFGSLTTAAAPAAAGTAAATGAAGTTGAAGTTASTGAGFSFGSAAPAAAAGASAPAAGAAASAPATGTTFAFPSAAGAGTAAASAAGTAPAAAAGALVPAAAAAPAAPTQPQMPVSLKGKNIEEIINEWNGELEEQVAAFNKHAAALAAWDRTILHNRSCLLGVEEELGVVAAGQEALDRKLAMLETHHKEVHDALASIEGEAERMCLAERQLLDGDAVERDRLYARAEALSTALVRLGEELGGVVGDVNELSGAALGDPATPLGAVVRILNNQLLALGQVEARVSGLEGELSAMGMGPNGGAAASNGAANGAFRLA*
</t>
  </si>
  <si>
    <t>C_580089</t>
  </si>
  <si>
    <t xml:space="preserve">MVELLRRAVLGWKRRKFCGLDSLVSFSACVIAARRAFETELPDAYIRDPLAEGLCGKEALESCRKRLAASELKRSETAATATATTSSTTSDAAPASAQPGDPHASAPQSATAAAAAPPAPEQQAGQGRAVAVGKRPISRLIIRTKFFDDVASIVTWHGAAAAATVPCHVPLAAVCRAAAVCRQVVLLGSGLDSRPWRLALPPGVAWFEVDRRDVLAAKTRRLKEMGAQTRADSRPQAALQMHSLTGAGSGAVAQQQQQQAGLQEQQGQGQRVCTHPLTARSWDCVAVDLQHRGWSRGLLRAGLDPAQPVCWILEGLLYYLEERDVRALLQEAASVSAPGSVLAASIIQAPPAPPAATAGADSGSGSASSAATPTAAAASAAATPPSPVAAPGTPTVAAAAADAASVEAPSKGAMKAEGKGSGAWNVRSEFKWRCEGGVSKFLAECGWSALWTESWLQTVQSYGLTPEGGSTASGVYFTSAKLA*
</t>
  </si>
  <si>
    <t>C_5900001</t>
  </si>
  <si>
    <t xml:space="preserve">MIAFESAACISLTSTTATSSCSLVSATSGSIIATFDLVSNVGVTAAQLTSEIDSKAASNTLWTPDFTTEYSVTSTEVLPNPSPAPVPTPSPTQARAPAPXXXXXXXXXXXXXXXXXXXXXXXXXXXXXXXXXXXXXXXXXXXXXXXXXXXXXXXXXXXXXXXXXXXXXXXXXXXXXXXXXXXXXXXXXXXXXXXXKPNSKPKPKPKPKPEPKPKPEPKPKPKPKPKPKPKPKPEPKPKPGPGCAGTIFGQAYDGYLSGCTVFLDISSDGLFGADEPSGRTTYDRSAASSGWTFSVNASLTPLLARRQIRLLPADVAELANGNRTSDGKGCHDVATLTKLAVPLAAPGSCSTPVITPLSSVLSEMDLLTTGQFTVAALRQRLVGALGLNRTTTPTLCEYDATSDALVDLQSPGGRLYAQEQAMMASVTTLCSYVTPALKDLPTCARLMVQQVAARVLAGTSARRRVQAARAGRTLLQGNSGNTPAANNSASNSNSNSNSNSTLQLADPLGGLLNLQDPATLAALLTGVAAQADKLPAGSYNPAALNDTARINATVNSVSQMLAIGANATSLQTLLSSSLVAQDYLAAQIASLAAANSSAAAAALNSFANSTSSAALSQQVATTPVPGDYRPFNNTNQSGGDNAPPPPPSDSGGGDDNNNLAIGLGVGLGVGLGLLAIGGVGAGVYYKKKKADSRRDAYNVSGAAEGADPEHRGGVAPVHDVRPQSPPPPAGLVTAQLAPPGAAGGPQLTGTAV*
</t>
  </si>
  <si>
    <t>C_5900002</t>
  </si>
  <si>
    <t xml:space="preserve">MQLRAPVSSAARKAQLSTSSQSPALPRTVSRVPVGHASSKVLLQQASLSVYRNRRSVVAVKAVLQEPAVGSGVAKHLTTAKAGQVVQVYRYPGLSESTIHTLLRKAHEKVTDAITKIDGEQLLRETFEPELLSPASHLPASGGNVTVVEVGPRAAFATAFSTNGVSICSSVGLTQVNRLERSRRFVLHSSRPLTEAEKARFAGLVHDRMTEEVYRAP
</t>
  </si>
  <si>
    <t>C_5900003</t>
  </si>
  <si>
    <t xml:space="preserve">MVKVGAGACSPSVKLRTGARYTSSVMRSCTRPANRAFSASMETPLVEKAVAKAARGPTSTTVTLPPLAGRVSASEADSGLVSETL*
</t>
  </si>
  <si>
    <t>C_5910001</t>
  </si>
  <si>
    <t xml:space="preserve">MEEHGERGTRWFHRQADEPAAGAQEPITHLKVPGQPAPVALTGPGTRNTVSAAAAAMYSSTSPTGLFRVQPVCDGACTQWEADKFFLREAATSIHRRHARQTRDGLHGVVLAADAAAALADRPGASAAQRQAAAMANLAVREERAAAAAASHNARAALMEEHGERGTRWFHRQADEPAAGVQEPITHLKVPGHPAPVALTGPGTRNTVSAAAAAMYSSTSPTGLFRVQPVCTASQQQLLAAIDRKVPADLQAAAEGSGDGALSDAELMAALAGSANGKAPGSDGVPYEVYKVFWALLGPRLCAAAAAAFAAAADAHDGGEMAAALPASWREGIITLXXXXXXXXXXXXXXXXXXXXXXXXXXXXXXXXXXXXXXXXXXXXXXXXXXXXXXXXXXXXXXXXXXXXXXXXXXXXXXXXXXXXXXXXXXXXXXXXXXXXXXXXXXXXXXXXXXXXXXXXXXXXXXXXXXXXXXXXXXXXXXXXXXXXXXXXXXXXXXXXXXXXXXXXXXXXXXXXXXXXXXXXXXXXXXXXXXXXXXXXXXXXXXXXXXXXXXXXXXXXXXXXXXXXXXXXXXXXXXXXXXXXXXXXXXXXXAYDRVHRQWLYASAEGLGFXPRMLRWIRLLTANGSARVCVNGMLSDAFPVLNGLPQGSTASPPLWVIQMQPLTSFLRRQVEQGALRTPLLPSGEQAPPAAHHADDTTLTARDPAVDGPVLMAAVQLFCRASNARVHPDKSKAMGLGRFAHLTGPCPHTGVPFTTGAVTHLGVPLSWDSDVAAADLFTRRARGMAFVARLWAALSLTLVGRVHIAKQVLAAKLAYHFSFLNPSPAHPWPS*
</t>
  </si>
  <si>
    <t>C_5910002</t>
  </si>
  <si>
    <t xml:space="preserve">MAAAAAETVLRVPGPVSATGAGCPGTFNLTLRGAGTRPVGQGSGRVCGQHHAMQPVPGLACMPTVDAGGGLPQEELVRLPLRASAVTCTGHRICGNVRLQALLELQTQRGVKQQTGCTRNRPVGLVLLYMAAAAAETVLRVPGPVSATGAGCPGTFNLTLRGAGTRPVGQGSGRVCGQHHAMQPIPGLACMPTVDAGGGLPQEELVRLPLRASASYRPITLLNCDFKMVSKAVSARLQPALDAVVDELQTAFITGRWIGDNALYLQGLIEWMRLDVGADGTPRQGGALYFLDIEKAYDRGSTASPPLWVIQMQPLTSFLRRQVEQGALRTPLLPSGEQAPPAAHHADDTTLTARDPAVDGPVLMAAVQLFCRASNARVHPDKSKAMGLGRFAHLTGPCPHTGVPFTTGAVTHLGVPLSWDSDAAAADLFTRRARGMAFVARLWAALSLTLVGRVHIAKQVLAAKLAYHFSFLNPSPAQLKELTDLVDHFAARSVHAEDASLVSHGNPLLLPKRETACLPYKDGGVNHILLLFFVNHVDLPAFLSALQAKTFALLAQPGRQPWKTLTRALLTRVRPDSATTWAWVYSDAPAQAGLPARLAAAVGHVRSAGVEQHPPQPATQPPAAPPQWRVSLDQLWVANAAGAVSYVHYTGRLLEPGPGVLPPAVDGAWQPACVLQHRKPRHLWTFEERAAYDAASPGERAGAWPRAPYFLAPEAGVVVHPEHCRIAGVSLADYTVWDVRRAITAANPAAPPAPARPAAMPCPAHAQQAGGSGTQPAAQSRLAEREAEWQRAAAQLTTTAAQHFHNNPVALDPWLHRTSAAAGQQNTPARALQSYASPSQQSGEGPRRSARLQEQAAGGAGPSTGPATAAAAAAAAVAGDPRTPPPDASLLRGLIDWMRLDVGADGTPRQGGALYFLDIEKAYDRVHRQWLYASAEGLGFGPRVLRWIRLLTANGSARVCVNGMLSDAFPVLNGLPQGSTASPPLWVIQMQPLTSFLRRQVEQGALRTPLLPSGEQAPPAAHHADDTTLTARDPAVDGPVLMGAVQLFCRASNARVHPDKSKAMGLGRFAHLTGPCPHTGVPFTTGAVTHLGVPLSWDSDAAAADLYTRRARGMAFVARLWAALSLTLVGRVHIAKQVLAAKLAYHFSFLNPSPAQLKELTDL
</t>
  </si>
  <si>
    <t>C_5920001</t>
  </si>
  <si>
    <t xml:space="preserve">MPWSLGAAPARLAQEPLGTCITVVGTTPRQSSSHSDPPKAVPSPGRIPSHGPGIGFGWRGAAPLQVIPRDGQISWALQEPLGTCITVVGTTPRQSSSHSDPPKAVPSPGRIPSHGPGIGFGWRGAAPLQVIPRDGQISW
</t>
  </si>
  <si>
    <t>C_5930001</t>
  </si>
  <si>
    <t xml:space="preserve">MAAVAMAAAVPGRTSALVTTDRPCSWRLAYVCAEEQAVVLAAGLSSSSAWYRRHFAPGAAAPLLPSPYAAASAAAGLAGASSSSEGSSSLAGLALYRSSFVAGGPLGEVYWPDYVSYNGGSPRVVAPFPLTAEVEDGADRFWRLGPVVSAMYRGGSRRLTALRLVREGEAADVWAAYQGQSSGAGLPPPLGDEFVLGDRVPDYDSGPGYETYNVGPYNDYIVAVEGCFRASEVEGLTLLSRSGRRLQLGRGGCSNWFREDAPPGGYLAGAWSSFLNASAWDRYLSETLNQDAPRGQQLQSFNGSLPPLASYYVNREDVMTYADAVQYCASSSYMGADWEVVKVQDVFNWAASAWTRRGAHVAVSALGYIWVAPSPLLAAAGSAAQQPSASSCMRVAFGLPDGLDSPSSTDSHTVAVGDCEAQAAVVCRAVAKPLSASAAAAAAAAAAVHTAEAAAADADTSTTGGLESVDVSSTYPPASAVLGGGSSLGDRGLISPAAAAAVWVPGPHMFVVSIKGFGGGPYISIDNDGMTATENSVLKKRDCSSGIGSIRGSTSGSSPAAQPSSSTGAIAGQRATAVVTMLQPITAFSVSVAVQLTNETDSVAVLSAVRLRLGTGGSWQSMGLVSSGGWETFQLAPGEVVVAVSGCTGGFVERLVFHTNTGRRWTHALLGAAAACSVPFLDSAPQQPAAGGGGGGGGGYLVGMQVRAG*
</t>
  </si>
  <si>
    <t>C_5940001</t>
  </si>
  <si>
    <t xml:space="preserve">MMLAKTRASIAPRARARIVVVRLGRVSILCRAWPWPGRDKPSAPSTSPPAADVTMVLTVVGSCLTLFSALYMALAGLKAEISSDMTDFKKELRADLRQAEDRWYTVSRDTATLKAGRDVNSATNIRHALVEMLLGHKRPASLQTGGGGGGGSGGGGSGGGGSGSSGGACAHLGSRGGGKGHVEEESAAPPKKRRKRAG*
</t>
  </si>
  <si>
    <t>C_5940002</t>
  </si>
  <si>
    <t xml:space="preserve">MPSSGPQRTPCLPPSPASPSPTPAPTPPRIPKLWHGPWPPRNCSKGRWIRPSPSWGAGLHGPQQPCQPPSRPYRHRGPTTTPHPHHSRCSAMAAPNHPPRRPPPTHLTDIQPPSPNPGATGNTPHPANTPGPAHLHSLPAHPSGTERPPGPLPGHLP
</t>
  </si>
  <si>
    <t>C_5950001</t>
  </si>
  <si>
    <t xml:space="preserve">MIEEDLSKLYPNLVKDVSLSVLTDDCMRVKGSDGSIWALGDAATIDQPKALDYAEQLFEQADTNRDGRLSLEELRVLLNTASKEFSHLEEHARFLDRYFHKGSAAYVGSDKAVFDLPKFGPLTGTGAGFVWKSYETMSQFSFRNQCLVAADWLRTKIFGRDISRV*
</t>
  </si>
  <si>
    <t>C_5960001</t>
  </si>
  <si>
    <t xml:space="preserve">MAPAAANSSTPHGKSAALPPPPPPHRLYPAALIAAAACLAHPTAAPPALFAAAAAALSELMCLPLMPPPPPTASATAGGGYGHGVWAPDGALLPALAASVLTTALGGSGAAAAVRWRRALQPWDVFVDRNTTACALILE*
</t>
  </si>
  <si>
    <t>C_5960002</t>
  </si>
  <si>
    <t xml:space="preserve">MHGTPPRMSQGAAVARCLWWRRFPRVCR*
</t>
  </si>
  <si>
    <t>C_5970001</t>
  </si>
  <si>
    <t xml:space="preserve">MLTIPNLSALLAVVLLCATVHAGADCSGCSAPRRSLLGRVWGEVVDAVRDRIDGGSSPQSPQPPQQPAAGTSNTRGRSFRGAWQQPRQDQAASQQPQQQPSGGAAQQPDQAAYAQRALDAHNQLRSAHSTAPLRWNASLEASAAAWAGNCRFEHQQGTGEGENLAWGYSDIGAAVSDWYAEGAAANGGSGYTYGASQPADWHAVGHFTQLLWAATSDLGCAAASCTGTDGQPAVMHVCRYYVPGNVEGEYANNVLPPASVQQTR*
</t>
  </si>
  <si>
    <t>C_5970002</t>
  </si>
  <si>
    <t xml:space="preserve">MLPRPAGRAGPRNSRAPAVAFAGSAALLLALLQLRDKLLSRQSDGQASAAPEASTNSSRSRRLLKQQQRQLAAAPQKPSSKAGNSTLVLSGDAAPSPTSVADLYFLAANALQVKSANPGTAVRFDVPSLPVVSAPTPSFTNSTTPATAGAGTDAAGGTFGAASSGDEDGLGSDVMTAVAALAASPSASVLHPSGASNDTYVGAVQNDTLDLVRLLLQVLRANPGSNVTVTLRDTG*
</t>
  </si>
  <si>
    <t>C_5970003</t>
  </si>
  <si>
    <t xml:space="preserve">MNVLLPTGLTEFQLEAVFAMSSRCRGAPDLGYPVIVGTGPNAAVMHYEAGPAAVEPGHLVLVDAGAEWSRTPSRPLAHNSTRGLGGVRIEDNVLLLDGSKGARAGAGTGAGAGVSGGVSGAGVQGRLFNLTVAAGCAKEMREVEDVMAEEWRPAEAMSRVVG*
</t>
  </si>
  <si>
    <t>C_5980001</t>
  </si>
  <si>
    <t xml:space="preserve">MLQWRYRQLSKGCEPANLGY*
</t>
  </si>
  <si>
    <t>C_5980002</t>
  </si>
  <si>
    <t xml:space="preserve">MPTRRDGLAAGRGNAQLQDAYDMGNSDGEAEGSGQAAPAWPKSTGMKRPPGAAFGGSEPRKQQCTVKSMFAAQRERIYQNRLTPAGMVNLGNTCYLNSVIQVLLHMPSFNGDLGHPALEKLRNQQLLPHGSAGVWAALQATAHRLRIATASRSPSSDLAKPAVEPGELRAAMGRRSGRWRGFGQQDAHEFLVELLEALQSEVLAAEAVAAGKQSIRMSRTRDPAARNLSGCLAHTWTCRSCGHVARAKEVFSCLSLQLPPSGCVRLEDLVSEFLKDEVVDKNCDSCSPSSPVPHTASHHFWRLPRVLVVHIKRFMPLQQQLPAPALLAPAAQPPPSAPGQGVQREQTKEGSMPAPSAPGSMEDEAEAPAPPAGGESSGAPTPPLRDSLTPGTPPPQSALAPAAAPQQQREATPPAPYYYAKVHTSVEVEPRLDLARYCDGGARAHVHLLEGVPPATLERAAVDAAVDAAAGPGPSGAGPAAVATARAPEVCHTLDTVGGGSTCPSPSFMLRSGLQERTVEVGHRDGTGADGGGGTSTIWSTGGMAAAAAGLAMTGQRWGWAPDAEASPAAPEGPQTGQQTEAPAA*
</t>
  </si>
  <si>
    <t>C_5990001</t>
  </si>
  <si>
    <t xml:space="preserve">TVYQSGVSPKPTLTPAHTRTPWHASSPPSSIGVRPLPNPCAKTKLPAGRAAHARTCPRPYDPPVASPAAHPLPRSPTHRVPPPATNVGPLPAAPPAPPAPPAPPAPPAPP
</t>
  </si>
  <si>
    <t>C_5990002</t>
  </si>
  <si>
    <t xml:space="preserve">MRHTAARNDALRSDVESRRARLDQLKQQQGDSKEGFVARCMQLEREVRAELAQHAAAVAAGADTGAGAAADTGTAAADGCGQVGPGHGPDLSPPSPSGGGGAGAGMCS*
</t>
  </si>
  <si>
    <t xml:space="preserve">MEFITLPTPSEQSYGLEELRKLTLRNNGDLKDKPTFWKRRASVLKVCAHMLLLAHLDREHDNIPATLQADLRFVLTKTPLLLDEMMKIAALSVSNRKPLSGGGAKAGAADGLAGLLQLPHFDGDTVKKLKKKRVTTLKELQDVAPAELPETLKAAGLEDAGVEAVTTFLATLPAVHVRAECEVPGEDEIMEQDIVKCKLQLLVTRPAHNSPGFEAQAPQRGSSKAVRAFTPNNPIPHDEAWCDGDRSRSKALATADKFISRYGNGVQRKDGGGGDKEGGAGGKDGAGGKDGEGEAEAGQVVELVFAAPKAGKHELQVVVMSDSYVGCDRTIPLRIRVVPLTRAAQEGRDAKSLAKAKEWADSDGDDSDEEAAARRQRRQRKKEAKEAREAGEAPASDAGSAAGDGDSEEEDEDEDELNSDEYDSEESGELESGSEDEAEDAAAAKGRKPALPAAGGGKEAIKPVEVSDDEDEEEEEEDE*
</t>
  </si>
  <si>
    <t>C_590001</t>
  </si>
  <si>
    <t xml:space="preserve">MARVYVGNLPSGIREEDLETEFVRFGRLRNIWVARKPPGFGPFIEMDDLRDAEDAVRALDGMKGWRVEISRNRGPPPGRGGGGGGGGAFRGPPPDRFDDFRRSPPRRRSPSPMRRRSPSPYGRRASPPRRRSPSPPRRRSPSPLRRRSPSPLRRRSPSPIRRRSPSPIRRRSPSPPRRSSPRRDSPVGERRPRSPSPIRERSASPPRRSPPPLRSRSRSRSPVRD*
</t>
  </si>
  <si>
    <t xml:space="preserve">MPATYKTVILGGGNASGYAAKAFVEAGIEKDSLAIITEEPFVAYERPALSKGYLLGAARLPGFHTCVGGGGERQAPEWYAEKGITYLTNSRVTKADLASRTLILASGDTVSYSQSLIIATGARAVKLTEFGVPGADLSGIHYLRDVKDAESLVAAVAAAKEASGKLAAVYERLYGDKGVTMVKGAKVTAFTGTDGKVTGVTYTDAAGASHQLDASLVVVGVGARANSDLFTGQLEMAAGGIKVDRMMATSVPGVYAVGDVAAFPLTSVATGQESHVRQEHVTHCRSSAAQAVKAITSTSAPPPAYEYLPFFYSRVFNLSWVFYGEAAADATPVHFGDLNEAKVFGCLWLGAGGRLVGAFLEGGSGEEAAVLKSAVAAGVKGLDAGLDTASGSGTVAAIKAKLFRY*
</t>
  </si>
  <si>
    <t>C_590003</t>
  </si>
  <si>
    <t xml:space="preserve">MTVTRRKGVNIQADATDSAGEKQRYPAAPPTFSLGDIRKAIPAHCFEKSALRSFAHLAVDVTVCAWLWYGSTFIDHPAVPRYLAWFVLWPLYWFWQGAFMTGIWVIAHECGHGAFSNSEALNDGVGLVMHSLLLEATEAIKKVLGDYYAYDSRNVFRALWDEVGGCAVVAPDTNGPEQVYWYHR*
</t>
  </si>
  <si>
    <t>C_590004</t>
  </si>
  <si>
    <t xml:space="preserve">METYTVWYEHNDSVVSQVAFARVQQDAAQQGYMLFFANDLTRAATEAARAAAEERAKPESAKAGAATAGPATAGAAGGAWAWVNGGKAAEA*
</t>
  </si>
  <si>
    <t>C_590005</t>
  </si>
  <si>
    <t xml:space="preserve">MLTRALIQSSAVAIHAAARRNLSSSKQVDLAFTLEYLRVPATTAGPNAAAAAPEAAAAVPEAAAAAAAAAEPAPAAAEAQPAEAGKEGKAEGPMTSILQFSFYKRALPTPEVVVADFAAVRAARPLTQLLVSLLAERREVELVLASRDAVFAMQALARAIAIVPETQMEGGAAAPAEAPGTQQGGGGGESDQEGGEGGAAGARRRRGAGMRATVLHMVEVTPVLASTLRIKDGAVVPITGGEQLAQLSKAVVLRNRMYGGRRDATALVMTPLLDDAGALAVKMQYVPAARIADLPPPPPPRGTAASEGATEEEALVTAGGEAGAGAVGSGIAATRPSSTGSIAAAAAAAAAARFFSDPSPPAADAFAAGYMTDDEYGIGAEGGAFIPGPMALAEEEAAKPAKAEATPAKAEAKPSVPAAAAGGADSDKPKSPWVLYVSARTASLNLAMSIVAETCKPWDRLSPAWLRVPCKQDILATAGLAVAMAQAQVQERADVTLQVVPVLERRRDERGRPGNYLTWRLIKAGPGAEPGAAAAAAAARASKGAARKSGGRAANSNRNGAAAAGDKDVPVGPSPAAMAAAAAAAAKALADNDKIAKGRLW*
</t>
  </si>
  <si>
    <t>C_590006</t>
  </si>
  <si>
    <t xml:space="preserve">MVLWLLAYVIIGQVAVPLVLSCLGVDRLELTVRSHAVLHLCLDITQLFVTLGILWSCLRAYKPRSRGLFPVRWRGLWWVAVLLGCATFPFVDWLAHQSMGWFPSEWDANWASNLEHSLSIGDWITNAAYFSVVSLCAPIWEEAIFRGFLLTSLARYMPTPGAVALSSVVFAMCHFRLQTFLPLLVLGGVFSAIFIRTNNLLPPILLHSAWNLYVLVSLVLRPG*
</t>
  </si>
  <si>
    <t>C_590007</t>
  </si>
  <si>
    <t xml:space="preserve">MAGLRCAKPGPTADPVQTEQQHTPAQPVASTSGSQRQAEQERELQYISTTLPRTEQRYEALAAWVGAAVAFGCGIWYVQGAEKAQEYFAGYLLEQSLSVDNLFVFVLVFGYLKTPPEAQSKVLTWGIATAAVLRAVLIVLGVELVREFEPLLLFFAAILLFSSFKLLTASEADDDADLSDNPIYKFCARFIKVTDKYDGTNFFTTVNGNRVATPLLLTLAVVELSDVVFAVDSIPAVFGVTLDPFIVYTSNVFAILSLRALYTFVATAMGELRFLDKAVAVVLGFIGSKMVLSFADVIIPTDVSLLVVGLVLGAGVGASLALPESKDD*
</t>
  </si>
  <si>
    <t>C_590008</t>
  </si>
  <si>
    <t xml:space="preserve">MTSRMSALAAEIGPNASNATAQPFKFQTNQPQVACVSLSGNAANPFDDASGHRFILVYSLGRVRLLQAFQGLSTMREFEKKSGARFTWVGEVAFRAWWGQLCDRASGSRSASWVDLIGVPFADRASESAYVAAPMML*
</t>
  </si>
  <si>
    <t>C_590009</t>
  </si>
  <si>
    <t xml:space="preserve">MIHGVATARPGVPAASTPAAAAATTPVSAAVATASPSAASPGPSPHLVLGEECTRAKPHPDPYLTAMELLGLQPGESLVFEDSPSGVRAGVAAGSPVIALTTGQQPEVLAAAGAVWIIRDFRCVMDAIREAEARQQQQQQQQQQQQQ*
</t>
  </si>
  <si>
    <t>C_590010</t>
  </si>
  <si>
    <t xml:space="preserve">MIAVGMGDWQGPGNTPIKRRTSGPLELVRLHLKHRKDVVLVPVKEPGSSCLCHNCHNRLTNMRANTTRYNKEGEKVTKMSKVHKVLYCRAPATKAGNNLKNSDSGKPRCGTTWNRDVNAAKNMLMLLMCILQGEPRPKAFRLAHAKNG*
</t>
  </si>
  <si>
    <t>C_590011</t>
  </si>
  <si>
    <t xml:space="preserve">MLQMRLPMPLHRDHCGSERRPGPLQAGQHGGMQRQLVPQQVVAMLGMVPDYKSLSRSNKPVPYRLEYVRRAYVRGPFVGGSSDHDAAAGGPVAVEQVEETAGDGTDCATPSTPSPEAAARGQRQQADSGGGPQFSQ*
</t>
  </si>
  <si>
    <t>C_590012</t>
  </si>
  <si>
    <t xml:space="preserve">AAAQARPAATQARPAWPGPAPSIDACSSGRGRAFGHGWGCYARRPHWGGTVSGSLLVTRR*
</t>
  </si>
  <si>
    <t>C_590013</t>
  </si>
  <si>
    <t xml:space="preserve">MQAHPFPRRSTCHHSCSDPTPHPPFPPLVMCRCPALTRPMHPPILEPPTIISRAPNNTHGGNTPPVSPAPGPQTDALLPPWRLLCGGWCAREHVVEPAPFPRLAPGRPRPPRSWSSAHHPHPAPPAPGP
</t>
  </si>
  <si>
    <t xml:space="preserve">MRMRAHYPALLVAMLLTPEVVLCAIGKASSSAGGGSRSSTTTTTTTTAGRTTTATTFPSTSYGFSSPARITAVGAGVFVLYGGHSYPSTRIIYDQSNTDDCALRNVTAAQLGGNDFDINPTAVNRTLPLILSNTTGRSILEFNNTLYNQTGLIVDPDYCNYTRYGSAGGGSASAARVPVLLALVLGAVTAMWAAVDSYSAP*
</t>
  </si>
  <si>
    <t>C_590015</t>
  </si>
  <si>
    <t xml:space="preserve">METDVAARRLERLKREAEVEMRRKMDDSKRIKPGNAAPSGRRTAGTAPFVPVDRFRYAVVEELEAGAKGFIVTCNFRKEKSATREASQLLRRYMPEHLFPPPPAPAAAAASQADDREGAQQPGQEQTAAAAAAGAGAGTAAGAGAGAERQGRVTLAAVEDAQEEDVEEEADSDSEDESEECQDQVDGDAGAAAVAAAATALAAGGRGGAAADHHPEPSALGLAKVGCRGVVVMRLSSRAAAEVEPRLVPLDATCAFTAAGLSRAVADAADAHRRRLAAAGTAAEGPQAAANQSLQPFTYAVLYHSRDTAEAPAAAQQPASMAAAATTAGPAAGAAAEEAGVSGGGDGTGVEGGGESEVLADRGRIIQCVAAAMRAAFGEAASVNLKKPDVAVVVEAMPVAGRRFAGVSLLGSHLVLAKGKLQVKPLSNNTPTQPKPGKASGKAADK*
</t>
  </si>
  <si>
    <t>C_590016</t>
  </si>
  <si>
    <t xml:space="preserve">MTPAAAVSRDLYFVGPLSGGHLNPLVSLAGAATGHIDLVRGLCYAVAQILGAILGAILQVWLITDFSFGAPSDSCLAPPKHVSGPQLWGWETLLSFFFLAVMYSSVFVAPGHGGAAPLAAGLALLAALSTGGFYTGGSPLNPARIFANMVVFRCDAVWGWTYLAAHLAAIGAAVAWVWPVHGLGMFMGGPRPDAFTGAANTLGGSSLTDPFLAGTTGSSSGAPAGPTSGTGARGTGGMEPASAGGYV*
</t>
  </si>
  <si>
    <t>C_590017</t>
  </si>
  <si>
    <t xml:space="preserve">MPVGSKCLGLARSTSDGARRDGISGSGLSAKSGLLAAEAQPAAESGSDEEAPPDTALARCNNGGIRSAASRRPAAISRAPRSTCADTGASNCVISRRALSLLGLLGDVRDTRTTFYHANGAEERAKRKVRVVVCLPGLTRTVEMFCVRRRELRRAAGPLQQRKGAVECADSGRQPWAAGFAECSRRICHSGGVSNDDHGGLPAAALCRQQLAAHAGGSRTSDTASGGGSAALIFFFMHTIGLLIRGTCGTVWGLAAAVAVAVAVAVAVAAVQGLETAVAAAVAPRLPAATAAATALGPVVVAARAALGPAAVAAHMFGAEGAGKATWRRTARRRLQSGAGAQVSLASAHSRRLGATRPSRPLAQPTIFILTANDDLVKLFKTAGSCCWEKLRCSQPDTFALQKASSPAIRGPPARSRDSITTSSGGSFNFGLGNFYLRKVILNVSNCRNLGARAKPERHAQHQHSRLRGRYYGSVSYPKRVHTAPPPFQGSPSSPDCIPVCTTAPIAILVAAGSRVPRSPNAADGKAQPHASHLSLHAAHTQLPNQHRAKLSQPYSYPTHANDPSRRRPRRASFSAAAPRRAGSAASQPAHRTTTSSQPRQLPTPNPAPVRLRGREPLP*
</t>
  </si>
  <si>
    <t xml:space="preserve">MPQKPTLPSLVGRKFKKPPKEPPDGGGNGGLPAIRPSSAQTHTTDSTLPALATLPEDDALAADQLPPAPPPYVPRSTGRPPRITYDGVGDYDIAKLGGGFPAAQWPPKSVPRKTVESIPIKTFRTELLALKAAGLNLTTLRYLLYSAPGALAVEGVVARLGALRRLTGSADEVETVDLWVRAPALMTMSEADLRERLEAVEAVMGKEGRSAAYVRDLVRLHPGVLAARPEALDWRLALLREAGGAVRSWRQELAGAAPRRLGALLTAPKRSLLRLKYTVERGSAPLGMAAIIRWSDAEWAARQPDFAAWEADFLALEAAEAALDAERLSECRRNRHAHHRQPATAVTRHQMLALHGGALAAAGWVLLEKLVSDMEKALTKREIISVKGRATAAKSKSSTPAGSATASSRASPSASVASSTLTRNQLDRATTDLAKSIKETEREIVATEQRLGALEQQRSAVSAAVAAADGACLQLRGAEEALRLEAVSAVNARYGLLLATARAQRTTKRLESPYI*
</t>
  </si>
  <si>
    <t>C_590019</t>
  </si>
  <si>
    <t xml:space="preserve">KPYACYLPRAAYPYPISSTTPFLPHPQPTTSSLPSLSKPAPTNRLTPGPGHPPARSTPQTPQALEAPAQRPVSCLPRHRPAATLPHCLTCQPRPRPPT
</t>
  </si>
  <si>
    <t>C_590020</t>
  </si>
  <si>
    <t>C_590021</t>
  </si>
  <si>
    <t>C_590022</t>
  </si>
  <si>
    <t xml:space="preserve">MPGIARLTPPPSLPASSFRPSSCPQLGPAAAAFASTPSPSTDSSALRLVVSDGSPACARSHAGAVTVLPSGGGGDAGCEEASSHSLAAPVGAGLWHKRVCSPGWAALRAPPWRRGLGSCVLYPDGRDCSGGCWSHSPACARSHAGAVTVLPSGGGGDAGCEE
</t>
  </si>
  <si>
    <t>C_590023</t>
  </si>
  <si>
    <t xml:space="preserve">MQLGVMQCHDEVKGPQAYQMLQLAKLQLGPDLLLLSSKSDAAALEAAQLQLPDTGAGAAKRRVTSQLVVRDSSGGSGASVPHQQLLLPELLGQGQAVSALGALVAHLLREGHGRAPEGGEGEEHEEGEEEDGDGWGGGSGTGRGAGVRGRGRGRRAGAAGGSGVVLVVERLKQLSMQGLLQVDGATLYGLQVFASERHPSAMGLGRPKEGFSLFNLVAHRCVTNMDTIELLLRDGAELVPLLRAEIKPLPDVHSLLRRLAAVQQRPDLRALQLLQSCLLQLLRLRSVFAEHLAPGGVAQDTGGSGGRAAASGATAAEQHQPLSWERVGVSAKVLTHISQDLQARGAVDLLLSILDTNQVVEAELRRVPRYLMRSNLQQLWTVLYLPQVGFMMKVEGQQLTADLLDALPDFELAFTGSEAAASAASAGAGVGGAAGGSGDGAGGGGDGSGSGWAAYYHTQATRDLNARFGDLLYKIQDLEGTLLAEMAARLLAAHGAPLQRAAAAAAELDCLLALAALAAEGGGGGAGGGYCRPQVTADNVLTVVNGRHPLAELVVPTYIPFSVEFGARAARLQVVTGPNASGKSCYARAVALIAYLAHLGSYVPAQAATIGLADRIAARCATPPLGAATVFKVAGGAAAAAAAGSGEGGAYGGVAAAGGGGLGGGGGGRLLRPSTFMADLTQVSAMLRTATERTLLVLDEFGKGTLASDGVGLCAALLTHFAGAGSSSGTGGSDTEAVLGLAAAEGGSTGAGAAQAPRRLRLPPRLVLCTHFHELFRPGVLPPSRQLAFLQMEVLSSSAAAGGGGGDGCDGGGRASGGGSDACAARGGGSNGRAGGGDVGGAGGGAAATGTTVFLYRLVPGCCSSSFGVHCAALAGLEDAVCRRAEEVIRAVQQGAPIGRSARVLACERVAHEGRLLRRLQGAAVLPAGRDLDQELLRVFREEQQRQAQQEGHA*
</t>
  </si>
  <si>
    <t>C_590024</t>
  </si>
  <si>
    <t xml:space="preserve">MWVFPLQRIVAPATLMVLLYTADMEPSALSLWFVRSWPVSDCAYALCFQTGFVAEAVYGVVSFCISAALGLRIRAHGRRQLAAGHGSADAADLSNFPLTAQLLTCAASTAFVLYVQLQRLAQERRRQQQLQAASAAASSSSAAASSSSAAASSSAAAVSSSAAAAVAAAAAIEAGPEQEQLPPGDVVPGEQAALGKLASATRRLVKIKGAQPEQVAAGYEARVAAAVAAAGFELEGVYLRRGCVELVINARRWLHSEDGGAADGAEAQAELADADLDALLAAAEAEADTEAAVAAAAAATEFIGASSGAEDGEKGCAPMRMPMTAEYCSHASAAPPLAAGAIGSPYGRGFLGGEGGGRRVPQWSPARVQRYVVMDVRQAAAAASAAAAAAAAGMQPAAKGSAAAALADLQTARGSTVATKTAAVAATVLSDVTSDTAVPVQPAAAADGDGVVTAEPVCGGGVLESGDIDIGALIRALQIVDSASYALVPDDEDMVDDEQQQQQQQLGGADANGAGAEWAPYWTTPSSAAAVAAEVAAAAATDAGAGAGAGAGAGAVGQNGSHISGSGGGGVYGKPEPPRLLQVYPRVLVVDPAAAVGPAAAAEAPAPGPAGERCDVGWRDAQPRVDGVAAAVVPGPHRMDVVVWWPPEPPSSNSGGGFAGFDTAAAAAVPPAAAAAAVDAGTDAGSPARASGGGSEGEQLELLLRCRGMHLPADVVAVTPVDVAPAAQAFAPTAADGCGQQVAAGSGAQASHDDGADDACSGDAYGLLGSGDAAGAADAVAADVAYGSSSTAYGENGAALQYSLELLYLPSRPGLLLVEAGPAALVPVVLLRDAAAAAELQAIADGWTASPDELNDLLHDVAAFAHEAADVEDATSPATAGAGSNRRHLLELPGRAVSLGHHLLSFALRSRLPALAGMMRRSLAAAHGAAAIATSASVTVPSTSTTPSPFNANNPSASCSAATPRTSHAARRAKAAAASMKQRASWWWPLRGWLLPLEADEAPGAAQGTESGSRLFHELGSCHCGCARTQVAAGLGTDAGSSAGAAGSPAVGAAAALAAKAGGLTPAAVAPAAEMLEESADVPDVAAHIMQWTDAAIAAIAVTRLVAAAASGGAVNSVLSATALDLVSAAGGVLCAVAWVRQPRDAWKAAVRRAVLPRQVLGLMARMLSVLPGMPLPAARVRYELGAGVWLLEGLALPAVSLMSPALAATLAAARVPLLARGWLAAATAAGITASGAAGTSSGGGSAVDGLLAAYGLPPLLLRTALEHAAGVAALSAATAGLCHAAWGRLRRKKA*
</t>
  </si>
  <si>
    <t>C_590025</t>
  </si>
  <si>
    <t xml:space="preserve">MPQAYVWCEPGPPPAVLPAVLAVPWARVAAAVGMPPILTYATYNLYNWRRLNPELPPVLQNLSSINNFLGGPDEEWFRLVHVDIETRAGPAVAGLARLQQAAAQDDAGAVLMGLSAISESLRAMQTTLARIGECCDPDQYYSRVRPPIAGWRNNPLLPYGLVYEGVYGGAPVQLYGATGAQSSVVPAFDRVLDIRHEQGRLRDYLGTMVAHMPPPHRAFLAALAAANNNTGTGTGNRTNSGASTNSSGGAGRGQDGGAGQPVAAANVRAYVLAAAATGSGHPRGGELRDAYDCTQVGELDRFRSLHRSVAQRYIVQPATATTTAPASTATATTTAPASASASASTAASTSTSAHLHTHATSITAVGSTAAGAASPSAPPPPPPAPLPTRGGVGQPDGLLASGTLASGVAAAVGTAVETAVALAGVTGTGGSDVIPALTAFRDATRRHKIARSD*
</t>
  </si>
  <si>
    <t>C_590026</t>
  </si>
  <si>
    <t xml:space="preserve">MLAFVAGCVLKALTGGDFREDLGCMLKALPEALGVTPRLRKTAGSDVCSPCIPCNGQQVVRRPLWDPRATLAAAGPVPVFEGNNSTCSVTASAESIAVATGSSDSNNESDCTTGGAFPSASPSNPTSASTSKALVPAGPVVAPAFCPASEDTPAATCCGEVKAEPSSGGDDNDDDVSSDTQGEARLVVTFEDGSVRRFPKSVVKAFYKLPLDAFEERHGLQCWRSEGQIGRGGYGLVHVGFLQLPNGTTRPVAAKLFMGGLTKAKEQLNREVGAAMQLQQACATASSSSSSSPEQLPLLAAAERSPFVRLLCHGGRPGQLPMMVMELAKGCVASELEDATGKRDEIWAQMEATQQQPADAITANANVASMPDNVTRARPPPPPPGSGVLPASRPPPPPPGFDPLPEASPRPRPPPPGFHALPAAPRAPLPPPGFAPLASPPLPASAPAAAAVTAEDPLLPSVRMARAPPGFPVPGTASAPRCRDVWEDVALLPLQQVLAILVSLAAAIKAMHRVGLVHNDVKPANMLHRADDTHCLADFGLAERLSPADPTGTFCFEIACGTRHYMAPEVQSNVPLTAAVDVYSFGITALCVAVTGSNSAAADWFARESWWPAGDAPAAARAFPAGAFPSYLPLSLELLLLDCVAWEPQERPTAEQVVQRLAAIWEEVIVCGF*
</t>
  </si>
  <si>
    <t>C_590027</t>
  </si>
  <si>
    <t xml:space="preserve">MASSSVVLASAGYDHTIRFWEATSGCCYRTLQYAESQVNKLEITADKTRIAAAGNPQIRVFDVNSPDPNPLLSYDGHAGNVTAVGFHKDGKWMFTGGEDGTVRVWDTRSPVCQRTYESRAAVNSVVLHPNQGELISGDQTGHIRVWDLTASACSCELVPEIGTAVRSLTVALDGTMIVAANNNGTCYVWRMMRGASLTTHFEPLHKLKAHSNIILKCLISPDCQQLATTSADKTVKLWNLDGFTLDRTLVGHTRWVWDCVFSVDAAYLVTASSDATARLWDLGSSEAIRTYSGHHKAVVCCALNDSAIEGRDVDG*
</t>
  </si>
  <si>
    <t>C_590028</t>
  </si>
  <si>
    <t xml:space="preserve">MAASGGMFAPRHPVIPKTASVSTYGMRSQPRQTSGRTALQPPFPTSSLASFKRLHHMLVPLEVPRVAAANHEIAPRLAAARLCTLHCPHRGPGPFQRHRRQLRHTHSEARLEAAHVATHHLHVPHHSTALHSWHERHALAKRRGGPLSGGARPRRRRH*
</t>
  </si>
  <si>
    <t xml:space="preserve">MADVGLSGDERKKKSVFYQTCTSTFKDDFPTLVKCLKASDSTGNPHTRQEAGFLLWHHALEGEEVGGLVSAGVIAACVSCLDTADSTITDKGCCAVVMLRDATNARAYAAKALHALAKHAMGPFLRSLAASVDASGGGGGPLSGVLPKYISVWGGMDQKDAVVIGALAGVVMQVIREKPDLAMSVVEAGGVEALLGVLTRQKSEAAGTAAAALLAVLVPAVEGATERLVAAGGIALLADVIGPPPRSILTWEQHTLAEQAAAEAAAAAALAASASSASLGGSGRGGGAGGGAGEATPTAGTPKGGAPGKAGNVNAAEPTSPSGAAAPTPNGAPPQLNGYGNPVPPVRVQLPLVIPGLAHGGGGGSGAASPGLSPQPSSYSALAAEGSSMTVATTATAASNGGGRGGAAAGPPPLPHPTDFSTNRSAIRWILLPGLDLASYAAACLAALLHVSKKKNKKKGLTLTPEQSAALTRLLGVVKILSTTNINRYRIAHLDALPALLSLYDEGPDYLLRNHCQNILLNVAVLAENGRQLLDAKMPEEFLVSNPMRLTRDERAGLRCEFPLDGALEDAAVTASITSITK*
</t>
  </si>
  <si>
    <t>C_590031</t>
  </si>
  <si>
    <t xml:space="preserve">MAATGMVLGDGVLTPAISVMSAVSGLKEATDAVTQQTVVGVSIAVLVLLFSVQRCGTSKVSSTFAPIVALWLCSNAGVAAYNLALHGGGALAGLSPHHIPLFFARRGVEAWRMLGSVMLCVTGAEALYADLGHFTHRSVLAGFCLFVYPCLVLTYVGQGAYLMSRPEDVTDTFWKCVPRPFFYPMLVLATLASVVASQALITGCFSIISNAIKLGAFPKLSVLHTSEHVRGQVYVAEINWTLMLLCIGVVAGFQLALRLPPQPLLGADGSAAVGSQGQGLGLGADGAGAEQQQQQQLWPLSRQPGIGLYYSETPVGLPHVLIHFLRNVQSVHDVSVFLTVRVVPLPHVQPVERLLVRQLAPFPNFYQVVARYGYMDRVDHGAAFIRQVVTGIVRVLRGGPAVAADVTTVAATGGGNGADTATAAAAAAAEDGIAGSGSGSSGGGAGGFRFVTRNRRSNGHRGSRLSAAASRRGVNGVSAPAGEEQEQDGGQAGQQPQQPQGGWSLYGMGLSRRGGMVLQPGEVDVSSSSSSDRGYNSAEEEGSDPDDEDEVEAVPGVPAAVAHSSNVSGGHGGTAGGNTGGTGGVELSEVVVVAAHTAEVRADHAPAPQPPAALRSPSTGAPPPVSLPAAPAALQASRSRPRLARAARGVSSQLPSGGRVVVDEAAVAHVLEAARHGVVYYLGAVRVRPEPGSPLLAQLLFGATYRLLLGLSRSEVEDWRLPYEHVVELGMVLRIG*
</t>
  </si>
  <si>
    <t xml:space="preserve">MAPKRDEKPATQEAGAEAPAKAEAKPKAEKAAKKAKKEPSKKAAKEPKGDGAKKDKKKKKSAVETYKLYIYKVLKQVHPDTGISSKAMSIMNSFINDIFEKVATEASKLSRYNKKPTVTSREIQTAVRLVLPGELAKHAVSEGTKAVTKFTSG*
</t>
  </si>
  <si>
    <t>C_590033</t>
  </si>
  <si>
    <t>C_590034</t>
  </si>
  <si>
    <t xml:space="preserve">MGEVPGVSIHTTKAQPYLHELSAFSAYVIPANDKMPYLDAEDAAFNLWKPLELREYVQAGGSLILLDGSTGHNPRPGSSGNSFTGK*
</t>
  </si>
  <si>
    <t xml:space="preserve">MLDLLLGSEGAAHCKGYLYGRDLPMYLRLSDQGALGNIHTPIMVKPNRGLSGMTCTGEQPGEPIYSGRADGSADAGLSAARLWHPVSGHRPNSLASSIAAAGEGITAAAAPAPASEGIATALAPAPAPSPAFAASPSRSLAPSYPSXXXXXXXXXXXXXXXXXXXXXXXXXXXXXXXXXXXXXXXXXXXXXXXXXXXXXXXXXXXXXXXXXXXXXXXXXXXXXXXXXXXXXXXXXXXXXXXXXXXXXXXXXXXXXXXXXXXXXXXXXXXXXXXXXXXXXXXXXXXXXXXXXXXXXXXXXXXPLEDWSPPPVKKAPPPRPPPPRNAGRRLRRQQ*
</t>
  </si>
  <si>
    <t>C_590036</t>
  </si>
  <si>
    <t xml:space="preserve">MTCRFLIKDESVNNRNWEGDRDGPFVTYRSLAGSVKYIWPIQQPVSDLGAQKTRMGELREALGWRVIGCELIECYDY*
</t>
  </si>
  <si>
    <t>C_590037</t>
  </si>
  <si>
    <t xml:space="preserve">MALPGLLTLGTAVRCWEALAAYKQSVLRPILRITDMARVPPELQSGPDAAAQFSALLARVPAAWRSLGWRHGAADVPLLTLTVKQATQLQLAPAYDALRVRHLAFIQEAYSGAAPPAEAIHALRAALARLWALVWEPRHKEPLWRLAVNGFTGFGMLAAWAADGRVEKCPCGTQMTAGARAHHFWDCVVAEALRDVMQEHANVDITRNQLWLVQAPPGLSQTVWDIVCLAAVAALEYGRQRLYACRDAADRTAEVAVVRRIGVEVIADFWSRLAAFVSLRRPPRRWDLVPNQHPFLASDDVGGVILVGPTADSPPASP*
</t>
  </si>
  <si>
    <t>C_590038</t>
  </si>
  <si>
    <t xml:space="preserve">MLLNSRAQTASATRRAGAYRRPARSCRMVVVAAAGREDYLLRSLSEGAEVSVLVVDGTQLVAEAKRRHKLAPTATAAMGRTLLGALLMGSFRKEDEQVQITFQGNGPAGSILAIADTRGNVKGKINNPAADPPLRPDGKLNVGGAVGQGVLAVVRSHPLEPQPYTGMVPIVSGEVAEDLANYLVDSEQTNSALGLGVALDRDCNVKSAGGWLVQILPFCSEETLVQLEQNLTTMPSITAMLNEGMSPEAVTERILQGLGVMPGAERVVPKYGPCEEETLKKRMIRAVASLGKKEVADIIAQEGKLEVTCDLCQQTYNFSQGEVDAYLDAQRSEREEEEEEEQAEAVEEVSAPLSSNTSSA
</t>
  </si>
  <si>
    <t>C_590039</t>
  </si>
  <si>
    <t xml:space="preserve">MAAKPQQAGTGRKPLNESEAKSQKRTLELLAEDCKRICTTNVGKPFTTLQDAIEHLLPFHVLSSLSGDDVDEEEAAAAAEEGARLLCTRRDLAQELATRRAVELHVKVDEMRQRLVKLEDRYRTRHSRPLPEEELFIAQVLKEVSERALEAERAKPPVMNSDSESDSEEGEDPTPGAAGQQ*
</t>
  </si>
  <si>
    <t>C_590040</t>
  </si>
  <si>
    <t xml:space="preserve">MSLPVHYPDDGEASDYLALRKKVHALKGEHRTAIQEQQTHRGADISTLASRCQQVEAVNAALNAEVQQLREESRKNTERSSKYRKQTEREQQKLRDEVERLTAAVAGVDEGWAAKLSAAETTASIRIKELEAQIERLGQDKEAALAAQREEHEASLQDIDEWCRGEIEAVQHNARVQAVQAHEAVEQWQRKYDDVKAAYRDLELTRGRLTRQLDE
</t>
  </si>
  <si>
    <t>C_590041</t>
  </si>
  <si>
    <t xml:space="preserve">MGSDQPPPAVTQAYKSQNGPRTTLWTLPCGPFQRLNVVDGAPVNQASARHEYIEGLKPLEGGGEVASELLEPKDRLWRQVHGVKLSLCDVTQTPKLILPAAGPPAAQYVGYVRHHLRGGDQHSHHHEIWRMFLVVAPNNECNRLTSIPDSITALTNLDYLSCHSNSIQTVTTKLTELTRLRWLSLNANELTVVPNRLSLHMNQIAGLAYCQANGGTGELPTEDNGDGGPLARCTNLIVVSLFTNKIPYIPRATIAMWKHIDRLSLQRNQLREVPEEISQMDMLEHLWLYGNKLTKLPEGLGQLKKLSKLWANNNQLTSLPESLGNCEALEELYLANNQLTSLPCEALMAGCKRLSKIQINGNEGLDPSKLPPEIQEMLLL*
</t>
  </si>
  <si>
    <t>C_590042</t>
  </si>
  <si>
    <t xml:space="preserve">MFALRAPVARPSAARSVQSGVASRVQRVVPRAAKTEEVEAATNGAAASNGHASANMMQFDELSDIIRLVHDTDIVEFELKSKRFSLSVRKKEALQAEQAAAYQAMLPQMLAAAPVAPIAAPVAAAPAPAPAPAAAPAAPAAAPAPAAAPKGIEVASPMGGTFYRKPAPGEPEFAKVGDKVKKGQTVCIIEAMKLMNEIEAEVGGEVIKFLVENGQPVTVGQPIMIIKP*
</t>
  </si>
  <si>
    <t>C_590043</t>
  </si>
  <si>
    <t xml:space="preserve">MDAERISHEGQVLRDASRPAGIKRLRRILTAYALMDCEVGYCQGMTDLLAPFLEVYADDQEATSRPVRHTWSRPQAFTAFCGLMARVRANFLCGMEDMHRQLRLLGEVLGRLDGRLHRHLVAVGAGSFVFAFQMLLLQLRREVAWEDVFVLWETMWAREARLADALAPPLAAGSGAAVAEASQAQLPQPQQQVPPAQQLGAAAAAWAGADLRVFVVAAALRGQRTALLSCASLEEVVQVVALVEQAEYMFVKFRRLQRPSSGGGRSGSLSGCLRGGCSSGIEHTEQPAARSRPPPAQVPQGLVTTSESDSRGPS*
</t>
  </si>
  <si>
    <t>C_590044</t>
  </si>
  <si>
    <t xml:space="preserve">MEYAHNLLDVLRVLPVDARAAAFGESFSRRLAGCRLACRELQQLHDSSITRAVAAQLPSLEVLELVCSEGFGACNQQGGICRILGGGLPNLQRLTLAQATEADLADLGALAACPQLRELDLCKASMSGRITRAALEGLAQLQRLEHLRLSRSVFTGSSESEQLLTWLLTSHRPPQLRTLVLVCQDQTPVLEVGFAPRVGAVEAEVVGWGISRIQLSTDQAGRNEPVLVSALLAAADSLKQLTIPQLAICDQQSLWRLDPIELEPQAALPRLLARCERVEVDCLPSIRTPFPSYIGIKPDQWGSAGGGGGSC*
</t>
  </si>
  <si>
    <t>C_590045</t>
  </si>
  <si>
    <t xml:space="preserve">MRTRQRAKAEAEAFTEVCWLPEELQCRLIDFVLEGYKTPVLRNGLIANPARDLVSLMLVCRTWRDRVGGHPHTAAREASAVMLKVAWLTDAALLTGLSPCGQSKLTRLNRIPRSGSTRWVEARVLSRQKQRSVFERSSFPERVPILALAAADVAPGELRGTVMEVMASLDGNFLCPFVVRLTFPGSSSGSSGSSDAGGSSGVVKVVDPGRPGAAREFTVGIQELVSGMRYFSDLVAQKASSSEGPLEISVHCDVEVFGWLVRYVTGAVSQEQLDVERVLPLLIAGNFLQARGGTEEAMDRLVTDCLTFMAQHLSEVVQQQQQQQQAQAGGTGDTGASAPASAAPRAGASGGGDLTALPLELLSRLAKLVPEHVLEDMVRQPAAGRAAGAAASGAAADDEGGPRGSALALVNKLYKYKLEGSLRELRTTLARCSVCQGLFSLADRGKLECAGSPHHSHAHAPASRGASAGRIHSARGARSGVGAGGGRTGGDGRAAPAVHIPDASWRLQDYLSALRAAHAPWRDIYWHVWGLVHVLYCHACHQHTPAAGLRRCTYHPQAPVFSAAAPPPPRPGSAYAPAAAAAPATAFGFYPCCGASASRTADPRLAAASGCCAREHRLLPSGLGPGAPLPPGLSPALLDTLRRFPDLFSDAADAPLPKMGAAAGPGRPFTPRAANGDGSAAAGSDLGTEGAGTVAGPGEHAREGQDTGEGRAIPPSIRAVLDAAAASAAAAATARRRELDARLVAAAVARRLTNSSGGGRGAAGPALTAAASDATSKEEAEGEQEAGAATYGAAAGAQQPPPHAQVSGSAMRAVRASSARYGTGGDGPGNGSDLEGGRRGRPLTASGQVPAAYLSSPYLPRPGTAKKPGRSSSLDAALAKELQKLAVRLQDRGPGASQAAASQQQRQPQRALGGAASGGAAATRDAGLPPRPGSRAAIQLQAAAKAGHAGASGASGGGCESDEEVYTDDDDYEPADEVDEGAGSEGAGEGGGREPPSPDSGNPLQRSVQAALARAQQRRREEAQAELQAQEPYQPPHGVQAHQHHTHRQHLQAQQAPSRSPPAAVASPPPSRHTPTTSSPVSPTPLVRPERGGPGSAVDAQAGRSPAMQARSPGPGRRPDAAAVDAATTTAEVYGVGAGSLGAAARPGPPLLHSAPAAAALETPAEAERRQLIEAYKTQAVLSPRPAHYQMISIAELPSGAGDLAHGAGAGGATAARLLAHRTSGLGAALAAAASAPAVAAASGGRGFFSGWLLFSALPRL*
</t>
  </si>
  <si>
    <t>C_590046</t>
  </si>
  <si>
    <t xml:space="preserve">MTLANFESGHQDMVHDAQLDYYGRRLATCSSDRTVKVFDIVGDHHTHLADLRGHEGPVWQVSWGHPKFGSILASCSFDHRVIVWKEAQGNQWQQAYITPGNLHTASVNSICWAPYELGLILACASSDGTVSLIEYKADGTWETTKLPGGHSVGCTAVSWAPSTAPGSLVSSKQPAAGPVKRLVTSGCDNLIKVWRYGELGWAEEEALSGHNDWVRDAAWAPSLGLPKNTIASAGQDGQVFVFSERPGGGWDRKLVHDFKVPVWRVSWSTTGSILAVSDGNNAVTLWKESTDGVWQQITQ*
</t>
  </si>
  <si>
    <t>C_590047</t>
  </si>
  <si>
    <t xml:space="preserve">MQSGVEYEDYSTTMGRGDSCPNVAETSFVKWARPAVSVFSPTGPVAGVSGLALNQASLLPGKPLLFNMPATYLTGAGSYIRVTPDWLGGGYNLNLCM*
</t>
  </si>
  <si>
    <t>C_590048</t>
  </si>
  <si>
    <t xml:space="preserve">MFPNPLPTWPTQINIHAVDAAIDNDQVLNGGSTTADRRISFVTALPPVTRSTALASPYKLVVVAGSWTRANADGSSASDILRLYVCRFADSETE*
</t>
  </si>
  <si>
    <t>C_590049</t>
  </si>
  <si>
    <t xml:space="preserve">MDPEGDPEAKTAVKPEAGREAGAEAKSGAEIGAEPLGDTQPLAGTEPLEVLPPPPPPPPPPPSPLPHDNTCQTHGGADSAEEQRQQQEQRPRLAALMEGAARAVRGEWLAEVEAIDGLNSRAHGAQTGAACMGARPPPQAPPRPAARPASPPPPPLQEAWRLCAGSSVAAHYRSLVDIRPDALTSDPVLASLSVLRDHQLVTPAMIAAAGGGGGGGGGGGGSGSAAPILDRDRERNRAIRLLHAPPPPPPPATPPPLQRVRPQQLETQATAGAAALCAAAAGAVEAAERRERPPLDPAAAPLLVGLDLSGQRLVDNRLLEDKLLPALTALGTQRCHLRHLGLARCSLTGEALRALALCGPLQRSLRALDLSHNPRLGAPWSGPRWRWALGRCGGLQLLDVRYTGMDAAGLCELSALLSALQDTRQVLAVLRLGPPTDLAAPAVPATATATATATASASASETAPMVEAAAAAAAAAAGATAAGVQDAALDGAVPVTAAAAAAAAAAVAGAGATAAGAAGATAATAPTASGDASGNGGERVCGPAAGGVCWPLDGAALGQLATHLAALPKLQVVELVGMSAQQAEVVVAALAARRSLLGGAGQSWHVKWPAPDTPRLCYKATNGGAGSGFGGSGGGWSNKWEQVAEDRLAPGVNVPPPLWHDRTLPRPFLAVAAATTGGGGGSGGGGGSAAAAAAVQALRPGAAQQQTPPVCQQQQQHVDPLQPLMQSNGGGGGGGGGGYGAYGGGYGGEAAGLAGHPSVTGARVPGAGGLGVVGGGGGGGGGGGGGGGGGGGQQQKPQHRWPGGGGVTAAAAAAGHVAAVAAAALAAAHAKAVAVAASHGGAAVAPLEGRLEAAAAAHAVEEEAVEKAVEEAVEAVVEAAVEEAVEAAGARTEEVEPEVEAGEEAVAQVEEAAAEGGCRQARAARCAVPRGTPSWRGPDASIYIDDRQGDENDYNDDFVDDEAAGAGGAAAAGAAARGGRSARLRGAPPEDVAAAAGGGPNLEAALAAAAAVPNSRASRELRILQPFGWDKRNKLHPANMDKLKAGGLLLPGGGGGGGGGGAQEEDEELQLAKARSMYDGLADNPLGEDSDDDDQLLLVARGRTPAVSPPGMAAGGYALPPASAAGGAAAGAATAVAAGAATAVAAGAAAAAAAAGAGAAVLSGAGIDGAASSGGGSAAVSPAAAAAAPTAATPAAGIAAPGSAGATGSGPSTAPDTAGGTGAELPHAATAGSHEDGDEDEEEGALFWAAGRRRSSRPVVASAGRDAAEPSGGTGRRLVGSRRRVILDGSEEQDQWLLPPPVPAMELGTEGGKEEEEEEEKEEEEEGTGKEEAGNAGNAGRRAVASSPSPSAAHSGGPGTSSDGGGGGGDGGGGGKGRASGGRAKRRRPSGPGGKSLKSIPEGYELWTERDGGGGGGGGGADAGDPDGSSAGEDEGARPKRRSRGAEGPSSSAGATGSAASHDGGRHRSTGPEGEQGSKPAREGRGQAERPRVVTGAEKVVGDLQMEVTALEARLQQLQQQQQQQGRRHARQAPTAVEADARQRWSIGGARVTGAHGVVPXXXXXXXXXXXXXXXXXXXXXXXXXXXXXXXXXXXXXXXXXXXXXXXXXXXXXXXXXXXXXXXXXXXXXXXXXXXXXXXXXXXXXXXXXXXXXXXXXXXXXXXXXXXXXXXXXXTSHTPPPPPQGQHPVNEARLLPGAEKRQHRAPKKYSPGREARAEQRLREQARAAAAAPIDLDGWQVFDPTATSPALAAGRQGKRGAKGGKRSRAERRAAKRRRKAAGASRPAAVDAHRDRMSVDAGSGRRH*
</t>
  </si>
  <si>
    <t>C_590050</t>
  </si>
  <si>
    <t xml:space="preserve">MRIGTIDAPRVPDSSGSGDDSSGSASGGSEGGEDEEDNEDEDEDEDGSDSLRERRDSHGRASVSTKQLRNMETNRAVMQDREVRDPGLPGKLARKPMVELTAGSNVWYQGQVIKESANEVKIAYGIPCGKGRTKSRQEWFHKASSRIWRGSLKSHDWRHLGRGAWEPRKAPAGKGSKSKRGGGSSAGGGGAGGGGAAGGSSRSRTQKQTQQRTRKDSSDSHSQEDDDDGDTSPASSSEEEEEEEEDERPTKARPQQPQQHAQPQKLKQEQQQQQQQQQQGSHGKAPVRPNGDAAKKQQTSRDAGGGAGPAGATGSGTLKAKKLAAAVPAATGRRGEDAGLGRGDSGAAGGERERSKPRTDGPLQPSRPPASAQLKQEPKQVQAQPKVKQEPKQEAKREAKQEAKPKQEPKQEPKQEPKQEQQPYGDVEDEAMSPRPTGSKGAAAAVAAKDAGGARSAGAAGKSGRPDASGGGKAGRASGGGAGGAGGEGGGEGAKGGSRGHKDAAPDAADAEEQASEHSPDAVAESPGGLLCDQFSTRCSPSPSASHDHHHHRPANSHLQGAHPGEGRLGSGGSGGFGGGAGSGGAAGGGAGPPPDPTYDPLARWFLTHYSQLQAAGTLGLLPGGLHECGRLPAGFVVDPATALIVPAGAAAQQVPAGAAATGAAAQPGGATATAGHGVAVAAASQPLAQQTQQTQQGGGAGAAAAAAPPVE*
</t>
  </si>
  <si>
    <t>C_590051</t>
  </si>
  <si>
    <t xml:space="preserve">MGLDGGTIATRSDVLRRQSSRVAQNDTSRSSRGGNAAGKVSDPGAVEASVARQTAWSNCALSSQPLQPPLVADGLGRLYNKEAVLQFILCARDKVSEPEALLQYANQLRVAAGGLDHITSLRDVFDVTLTAAERDRATQAGGASSSSGGGGRARGAGSEAVYTSTVPINGTSEQVVVLRAALKAAAAAKAAKRELAATGAAGEEAGRGGSKKRRKGESGEAA*
</t>
  </si>
  <si>
    <t>C_590052</t>
  </si>
  <si>
    <t xml:space="preserve">MPSNRTALPRTPAGQPRRAEVAKARSERERSQEHAAGPAEPRRHNSSIRDRVDLLDVRGLDATTALHRLADHVHRLGQAEPDQATPAVGAAAAPADNTAAAAAAVAVAAAPAAAAPPPPPPPGGVRLLRIIVGLSDPHLKRAVLSWLRLQGLQHDASEAAAGHRRAPAPQQQQQQAAGGAGSGGSGAQPPAGPLTAGATNEGRVVAYIPWGVGAAGAGAGAGGGGGDRDGAASNSEASSAAAARHSASTSVAILPPVRPLGVASSAGHGGAGPQPPPQRAATARDGRRRRGYSNPTAMSGLEQHERSLQAAYSTFRERNIQTRTPCVLDVCGLDPMTAQQVLEDRVHRLRRTMMLRMAPAATVAGSESGSGNGSGRSGMEGAAGAADSGQAAGAAATPCMRLSISMGTSRSELLSAVTSWLARRGLEYEVCGECVVADVCLEEPRAAVDSAGSFGDAGTAAWQRASSTSTSTGNTGAPGRVGREDGSASRTHAPPQPPGAPAAARVTMGCCCS*
</t>
  </si>
  <si>
    <t>C_590053</t>
  </si>
  <si>
    <t xml:space="preserve">MELPDLGSAPQQQHPGNREYEDVVLTVLHAIAGAAAAAAAAAAGPQLVLLPAGASCQLYPGDVVYLERRDARLATGFRLQQLQQPRSGGGGGGGEGVAATAAATPTPQSQTCGVSGSGSR*
</t>
  </si>
  <si>
    <t>C_590054</t>
  </si>
  <si>
    <t xml:space="preserve">MDVILRDLPAAEAARLLAASDLAWNRDGGGGGGGGDIASVGQHSLPLPPGVHFVTPAFLRDCLAAGRLLDPDPAAGHVVTQLTSQQQQPLSPPPPPPQQQQQQQQQQPDDTRVLPGPEDVCRGPEDWGVGDRWIEPWDDAAARRTCSIVLAHWAKHSFHTDDGHALDYRDSLLLAEAAVRVRLQGLQVEAEVGAEQQAEVVPGGACRWVRAAPRRQLPSRHRSAAAPHRAAEVAAAGGAGGGGVAAAQVEVEAAGDEGETGAGRQEALARQRGSGGGGAGGEAADDDGTAGGVGGGAVNVVCRHVCCSARPFCILEELKHTKSLYMGRDDQFRIKAIDRALAVCARLTQPLQSPDQVQRLGLGAKTAKKLEEILATGRLQRNAVWEGSELRATMKLFTQVWGCAESTARKWYVGGARSLSDVAARSDLTAQQRLGLTHFHDFSRRLARAEVAEAAAGVRRVTLEVLQDFIIAPGPEADTRLGPPVLLAALAHHRHHHEHQHRRRSSTAGASQQGQAQGGGHDDDLSDGDDMAAAADAPLDPSSPAVLRLAERLASASSGSGSMEGGGGEGDGAGGGGSGAPGAGGRLAVALTAEERELVAASARVEDSCTWLGVWRQPVSGRYCRVDVKVYRRAQLPFAVNYFASGTDFNRAIRYYCNTPLPATRELARSYHPQAEAFRLSDRELAVMRRERVAAGGGPMGPDGRPGVVEHLLALVPCRCETDIFRAIGLDYVPLHMRDILAVE*
</t>
  </si>
  <si>
    <t>C_590055</t>
  </si>
  <si>
    <t xml:space="preserve">MRIAPSIDPPLPLPAAAPPPPGLTRPPPAVAADPSALPPPATATGRTRCTARPPTHQPQRLPPVPAVAAAPAAPAPARWPP
</t>
  </si>
  <si>
    <t>C_590056</t>
  </si>
  <si>
    <t xml:space="preserve">MHNRKSGVSLNVLSGAAAATTVSDRRNQMLALHGALAAAGWVLLVPLGLLLARHRRNIAPLRSAPKLGGKDMWFVLHLACVVTGVCCGAASIGVAVQELRGSGMSDSTETAHRAIGWTVLGLAVLQLMVGGVKPQPDAPRRQAWFRIHSNIGRVTTMLAWAGTGIGVYMATTRYGQDMTAWVAPLVATLGLMLGAELGLELSATAADGRAGEAYIVKELPTKSELGPQAGSSPSGRWMGGVSRKSSSGGGGLTHQSSGVTSQSSTGFEDKEATTGIDCTAAVSARG*
</t>
  </si>
  <si>
    <t>C_590057</t>
  </si>
  <si>
    <t xml:space="preserve">MPDPYRQPTEYLLAFLQRIAMLDKEGFFQRPVREEEAPNYYTVIKSPMCFADMREKINSGAYQTWRQLRDDFNLIHENARRFNSSKTLVHRAAINLQKNGSKVLATYELEVRKALAVLHPHGGQQGSDALTSPTAAAAAAAAADQSGDLGLMPGGSAPPSPHAMLGGLDMAPFKGGDQLGSLQLLGPGSAAPQQSGLLPQSSLLLPPPPRDLLVGYISDDEEPQAVLVAGTDAAAVAVAGAAGRALPGLGPCHALPLDAVLSQLRTTAVRVPYQHLQQRAPTEAGQPEASTAGAGAEGGEGRGGRLHSREWKQARRPVELQARWLELHGSAAAAGPSGASLEAAVAASPPAMPLPQPGQAGLQQQGPGRPAVSLPPGPPQPLLNPVSPEQQQPFDEAEADKMLPGAIFASLELLEQRLGTVRSQLQDTYKFNSARLASSRTPGPYGAAAAGGGGPAGLPMSSSLQLPPSVSQGGGGGNVKRQSSGHARRSGSLTVLTRFDSISMGPPTGLGGKTSEGGNKRKRSEAEMLAGDFGMGTPMGSYSRTSLDRSVSVSTIVIPPVRELPPDEFRARLVAATSWSQHFHTLGPSALDNVPVEIQAVLRRPRQRRRRRVDEYGMPLGMYGQDEGLPMGGGPSDDEGGMLGGGSDTGDDPMDGGSSSSSEDTSDESYATMHRIMEEEERRRYAAVIADGQRRRNKGGGSNAPGAGGGGGGGGTTSSGAGGGGGGGGGGGGPSSLAQAKERSNFDRAKFGQKTPRHSNSYKGKEAMALTPLDVPPPPAEMGDLMAYGGPLTSTAAGGMPGSAYQPYALPMVGVVGPGGPPPTPGTAPPSAAAGVAGGPGQPVVVQQAVAQRTTSPHSVVHISPAGAHGPSTGRRASEAAAGSTAVLSPTAAVARPPSVMLVAAATTAPPPPSAAAASQQPRPAPEAGATSAQPLPGLSAPAAQAVQQKASPAAPGTATAAASAGSGSGAGSSTTARASTAGPSYSSQGACHAADAEYSSGDHAVCDASRSTSRINASRSTRCCAARRYQPGSGTQHGRCVSCGAGTGCHCRCHHCTCTGCCGSSGCYGRSGTRTWRCVCNRWVGAGNRSQPAGCGSYRAGASAHRCRNTSSSSCSGARHGTGGSSASAPAAPTPACAQPAAAAATATTSAGGGPGAAPAVISPPASSSPATSNAGTQVTTSNAGTQASGPPGPSAGAAAAASLLASSATGASTASTASLLAQSNMLNINQLLAGSGVAMNSAVTAAAQSLLASIMSKGPQSSVALQQLAANPQVLVNAAVTAAAAATNSGGQAGAAAAAAAASGLSAALGQSSKPPPLFTGAPSRASTGGQAQAPGAQTGQGGLPGVGGLPPGLQGLPGFPLANLPPLNANATGHPPPHQLPQHRLSDGALPPMSGSARPLVGPLAHGLQPQPLAGRQAPGSAPPAARGPGRPPRRQVVEEEDDEDEDWSDEDEEEPEDD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HVCLMAVQLFVTLTIT*
</t>
  </si>
  <si>
    <t>C_590058</t>
  </si>
  <si>
    <t xml:space="preserve">MPENGWLGIGKHQQPGVTVTSMTSKGYASSAVPPPPPTPSPGPAPPPPPPAGRRAAGRGLPSSISISACRMFVAELASRPCSLWCWNTVVYGGSENYRSRSVGIAGTRATKRNHNFQAALPVTKQAPSALRTHLLRHRDRVGPGTLLRRLLEDLDGHDVVRSPDEEKGPRQWQRRWSPRSAFLINQDLAAAQGLGPAVAACMCVAEGAGKATWRRSARRRPRTGAGARLRPAGIWFAIFAGDHSVARCVARLKEQPALKRCQAGIPSARVASAADHERRIRYLYSGGGVDAAAAAGSAPAPVQQYGLWHLLRFYRQWGQRRWRLTVHVRTQKVGVEGRGPEQDAYLAATSDTWKHFSETYRTKALTTTNTLYGHQERVQHVIARTTSKGSPYYRVQWEPTVITPGSLTLYARNRYRPKPGGLTWLLTPGNEPRVLVEWEDLEEPAATLEAQDNKQELLDALHARLAVPLAPRPPAPASDTHLNPDQRQGRWTDASNDTARGQRTLRHYVDINVEPCNPRRDIRPTQTYTIQLGILPDPGSTAHSTHLAHVYDPRGRHARRTAAPTHLGPHTPRTSPKATPAKPSTLVS*
</t>
  </si>
  <si>
    <t>C_590059</t>
  </si>
  <si>
    <t xml:space="preserve">MVSDSAPAADPSSQAPLPQASLLEPQRYADLSAGAYTAEDVARMTQVVEGFVRQTQLEDQAEEEEAEAQAQAEKVQAEADAVGMAEGMAVDSYQGPADAEQPSQPAQPVRPPLRLRTAWWLRRDLCSAPTTRHFLRSLFAAAAAPAAPPPAASAAASAAEPTAAAVTTALVPPGLQQPVQLLASFLSELVLLTPEGAVAPPAHVAAAAMSLALEVAAGLPAWPPALQRALPLRLEPARGARSNSCGSGVVAAGAAGAGLLEDFSAVRAAVAAAQAALAVPELRAAWSCRVAAAASGAAAAAGGEPADAVTTATGAVTAAPVSADAVEPPAVAPLSPGAASAWDVVMAAVASAAPLLSSN*
</t>
  </si>
  <si>
    <t>C_590060</t>
  </si>
  <si>
    <t xml:space="preserve">MPAATFHSSTRYCPQRRSPPYLRSLSLQLRTPFSLSNFYPLRKLRGRVSACRHDPYCAAAPRVLHAAQQHRPHLGLSSLLSRQEASLDPTAARRIACDLQ
</t>
  </si>
  <si>
    <t>C_590061</t>
  </si>
  <si>
    <t xml:space="preserve">MAPKKDEKPATQEAGAEAPAKAEAKPKAEKAAKKAKKEPSKKAAKEPKGDGAKKDKKKKKSAVETYKLYIYKVLKQVHPDTGISSKAMSIMNSFINDIFEKVATEASKLSRYNKKPTVTSREIQTAVRLVLPGELAKHAVSEGTKAVTKFTSG*
</t>
  </si>
  <si>
    <t>C_590062</t>
  </si>
  <si>
    <t>C_590063</t>
  </si>
  <si>
    <t xml:space="preserve">MLDVAITMPLLKLNGTLKKLPELDEHGASDCVRSLIQFGEEGRDSTAAWAQMLGAFYTSRVANITTGPPDMFGLRQAFPVIRRVAMAQLFYEAHRVVAIRKGIMEYFHISKAGGTSWCHAANEYEKLVAGVATFVKNNGCRAQVYDSAYICQIGQFDDRVRWLNNSFHAQRTGRGARWGTWGRPKRATDMTTCEQRFEFAAALGYQYFSNEYTLHEGFEDPDNVGTCPQFFNVILVRDPLKRLLSHLKFVTMQMKWDYRNNTLFHNTFTGTDSAFWEEFGPVLVDNYMLRGMLGETVYHYPIGGIGAKQVAHGRAILQQYDLVVDLEAGHDVLDDVIELGVGWPHTLREIHDKDSTKAAKLLNLTYEDYLPTDIQRLFEKQGPDVEFYRRAFGRVLVRLDTLLFHVARGLGVQPLAATRLAELAERGPEAIKCGLLRRGPRQLNRCAXXXXXXXXXXXXXXXXXV*
</t>
  </si>
  <si>
    <t>C_590064</t>
  </si>
  <si>
    <t xml:space="preserve">MQTLNNYALMSTASYACSLQRQEFCSAGRIAYMNPKSAPACNKTHACPEALLMLCEFLAPAVTMQRPAESDVGDAPLTQAELAAQLGKFEGYKEKLEADIDKLEQRRAKLQEDSDEYEKLVAGVATFVKDGATSLEGQRVDVGCDVKCAARVPDVSRIYVSVGLGFHVESALGEVRGLVAPRQEHLRQQLAELDKQLGDARATAAAFKGSLQILKEGATV*
</t>
  </si>
  <si>
    <t>C_590065</t>
  </si>
  <si>
    <t xml:space="preserve">MVRHGTKGARVGLAHVALFLLSAASLALASTTQHVSQNKHFGHARQAKELPKQNPSHAYVAACVLAKNEHLYIREFIQYHHWIGIDKFYVWDHQSSPPMADVLEDYVLSSLVEVFYFSDSWKADDAHHRSLYNTSTRAFLSPQGWAYDNCFRMFSYRHTFMVLIDPDEYIILKQQPLQQQTAAASATAGADAIAAVPNFGPAPDPPSLPAFLAAFEPYGGILVHWQLFGPSGHMRRPRGSTLEQYTQCQPKPALQNWRQFNSIPLGFVKSITATRCYQRGCNPHVCELKPGCRYVNEKFLVGEARKELSSSVVKAVHWDRIAVFHYVTRSAEDYKAKMGRGTGHSQFLAANKAAGRTHRGWRYFLTVNASATATCVEGRDAWQRCCSARNGGGGAAAAGAGGAAAVDDGLQVGTRTILE*
</t>
  </si>
  <si>
    <t>C_590066</t>
  </si>
  <si>
    <t xml:space="preserve">MMGVKCAGPSVVALWHTFNEDCGALLRVLRDGGPVNLVVPATSADVGSEDSLRVKLLTQLLVPLQQALSRSDGFFEADCGTHCVTKGIWTNASAGRSGLVLESRINKELLVTIEMKTSAVICVPQSSNLPAMYAAADSDSNIVKCVAQLYSYLDVVPFGVLVTDQQLFCMRREDTVLLCSPSIPLAGYVQRPAERGPGHPSADELQASTDAAVAARQQFEAVGGRSAGSAVTAVAALYCMAKMSQQWWARPPPQQPAGGAGQNNIGDSGADTRPQRSGPQATLASVSSGAVTGAQHPAAAAEPKPVLRLPTDAESECTSSQLFPGRSFDPRVPNGMPPSLGNACLGVVIEGAVGGRAAAVKLVDLWRGPEGKEALQHIKRTVSFAWTPSMQREVRIYQQLQPLQGVHVPHLLGYGVCDEWQYFLATSLEGPTLASEEGWALSEEATCAAAFAALDAVHRCGVLHGDIALRNFVLAAQPAGVGGSAAGGGGGGGGRSQTSATGHQPQLQPRVMLLDFGHSQLLAEAAEEWGEEPASLIQRERRALQDLLDWEPSCLLPVPLPSVVATQQAQHLAPASALFQAAGVAGATSSRMDCAERQPQRFTSVIAEHNVKSRVKERSMRAKRWSVADRIEFNGCQEWT*
</t>
  </si>
  <si>
    <t>C_590067</t>
  </si>
  <si>
    <t xml:space="preserve">MRAPSPPHASPAQDAGMPEPCTTNTTHSRPDAKRWPSAALGAMPTCTSTSTCICTSISTRPATRPATPLPHLQRHSARPTPSPHPMPLCPIRCPSICTFSSHNHTHRACRPLPRPLTTTPDHRACPCPCPCASIKPTSTMCSTVARMPAPRRRRAPAAPPSPPSWSLSPPPPPCCVPGASAGAAAPPSICVSGTIAICSSDDAGGAS
</t>
  </si>
  <si>
    <t>C_590068</t>
  </si>
  <si>
    <t xml:space="preserve">MAAAARERYTPQAGNRSLKLALTDGCQQVVGVEHAHLPAITWDCPAGSKVVVHNVPVRRGLLLLGPDNTALLGGQVERLEVARQRAVAAWNKPAAALHPHQHPQQYPTQHPQQHPQQHPQQHPQQYPTQPRVGGAAGLGPPPGGGPPAGGPQPAPVSGSNWGASAVGAQAGAALLQTGPAGEVDMVDLASLDDDDEEEEVVEEVEAGAGFSRSAGDHHQQQQQHGHEEQEPEEQQQEPEIWEPGGDFTPPTRSGGPAPALRSVAAGSAAQGPVHAAVPLARHQQHQQHQQQQQGVKTRLSLPLDPPGGDEKRQRLSPLQGQSRAQPHAQSLPVDVVPETQMDQEPEPEDAAGCDPDLADPDQGGDGRADPGGPEPGDAEAPEEAEGMAFEGEGGVWYGGGGDEGEGEAGEDGGEEFGFVGHARSAQQQLQRQPQPQPQQQDEGELAGAGPPGGQQPGLWGQLQGGLGEDGLALAALALQDREQGRDRDRDLNGQQQHREHHHPRDQRQQHHAACAGAGQGASSGAAGGAAGAPGTAAVVAADVDAAAAAADAVLGDGGGGDEGGVDDHYAGAVLLCQLPDLLSDPELPYPLRVDSYAVIQEVDVDVALVDDGTATLKARLTDGALEPVLGHAPPPPPGPHADAAAAEGGLRLDHVLAMAEDQDPDAAAYGTMMGERMCDXXXXXXXXXXXXXXXXXXXXXXXXXXXXXXXXXXXXXXXXXXXXXXXXXXXXXXXXXXXXXXXXXXXXXXXXXXXXXXXXXXXXXXXXXXXXXXXXXXXXXXXXXXXXXXXXXXXXXXXXXXXXXXXXXXXXXXXXXXEAIDNE*
</t>
  </si>
  <si>
    <t>C_590069</t>
  </si>
  <si>
    <t xml:space="preserve">MDDDAGPFSPLSQPSAILSGPPRNFSRFRRLKETSLGGASIDGTNPPPSPASAALAGGSALASAPTSPASTAGAPLPAHWAPSPRSSCGGAPPPPSSPSSPLSPLLPPSRPSGTNGSVSFTAGAAPPLTMLLVRKAAANRAVANRRAKSIYKSPATAAAVDAIKAAAAAHAAAAAASAAGDAQTPSSPRNSPCSPRSPRSANSPRARRRSAGSLAPVANLRELRSLQDQQELGGGGFDPAAPTPSEQHDEGSGAAAAATVGELPWSAVFLSVGGRRDSVGGASTVSEPCSADGAAAATGPDASGGAAASPRRYRCREPTPDSHCGVMPGAGPDSPASSASGGTSARVAAACGSAAANSPRVAAVAALTPRWRSSLGGASLGGSFSLAPANTPSAASAATGGGIGAAPFSMAAADSVIPYDAWYDTYDLSDDEEAWDEQYDHDGGAGAAAQPCERYDVVDAAAEAIDANAAPAGVWLLRRGPVLARVATPDAPAGTPTSAAGVAEAGYGEWASDEEEAEEEEERVRVEEEGAAEVPAGAALYTLSEDEEAGDADTESEADEADEHEAATEAEPEAGEQAVAAEVERVEPVDPARAVSPVSRLRAGSRSSRRSCDARLMAALVQLRLEVAAADAAGAAAEQRAGGASTQSPLVEASGRLPQPQPRPQPPQAPVATHPPLRRQLTDGALARYESRWPALPPVATAGLGGGGGGGGVAVATAAAAGSATKSAPLPRPQLVLPRPPSAYNSSSKGVAGI*
</t>
  </si>
  <si>
    <t>C_590070</t>
  </si>
  <si>
    <t xml:space="preserve">MSAHAVDVQRAWAAADLAPKVFTSKRLGCGLTMLVMEQLEEAQGWRMFHGLEKGLKAQLHGAVVEALGRAHALVVDQARGLRGVHADLRQANVMVQLLMPQGGGGGGSGGGGGGSGGRGGVNDAAPQPQIQVRFVDFDWAGLQGHTRLPAFSRKRLKDYECGCEVTQEYDWLLWEHEAVYGSR*
</t>
  </si>
  <si>
    <t>C_590071</t>
  </si>
  <si>
    <t xml:space="preserve">MTKRSRRRDIDDEIANEIANLNLQLADLEEIIKEKAAEEKEIAPQARKTRQELSKLQAQLAKAVLSDEEKAFLQAKQQEAEFQSHDLTAVRTALEQLRKKEEQLRDDKKALREQLQKQVQVQPLSGLQQQLQTLPNPSDMVNSNIWSLETNHGFFRCLRPTAGVGATRALPVALYDAVLDKAAGLFREALLCKWIREDDSRSGSSSSGCAGVGGSSSSGSSGGGCGAGGVPPSDADCFVATSLCAAMAKSFPSEADRMVAFVKILSEYLGEPIKPDSPILGADFKTDGSLLCQVGPVSLPVYIQELKNEIGTSSGDPYFQGQRYYQLYVASPELAEWVRHSVLPVLFLELVGPHLRVSALASPADVTVVCEPLTPYLHLFSMHRCQPDHMVRLALVLRALKRSIGLLKDACVQQLQKQQLTVAAAAAPPAAAEPAAFASTLASLASAAGSEQSGASASAASASAGEGGSTARRGVVPLLRDAALQLPYPLRLGTRFTEVVAWNPGVYNPLYFAKYR*
</t>
  </si>
  <si>
    <t>C_590072</t>
  </si>
  <si>
    <t xml:space="preserve">MEAQRAANKDCRHPLLHPAELWVMAAGGNLATTTWALELGLVGPLELEGYDSDTRDSKGGSGSDGGGLLPLLGTGYKLELRIELNMHSLRVWVWRLVQQERAALQPGAAGAEEEGSAVAGSADGCEQGSTQQHEHGT*
</t>
  </si>
  <si>
    <t>C_590073</t>
  </si>
  <si>
    <t xml:space="preserve">MKVTLAPRRSFDDLAGRFERPDARNRWDAPLFTLHPASGTGTTSIGEDAEPEADVLAGVVRAMLDEQPNVQARVARDLTPTMATANPTLLATNTLHEIDQAAQEILNAITEAQAAAAGGAAEVVRFPGVGSGGGGGPPQELELRRPVSLAELRRHKRAFLKLATKITFARLQDATAAKRMFVDYLRTALAGEGGGGGAAGEYV*
</t>
  </si>
  <si>
    <t>C_590074</t>
  </si>
  <si>
    <t xml:space="preserve">MVTSASDIYNDLLWQSGPKAPRWVQGQIGVTARRLFIELLLPPAVYRTASPWLIAASRAIAPAYPLMDIVLGLMHPTSFPAELVYAAFSLACMLLLAVCPPGLRLAPPAGFFAPLQLAKCAASSGLLVALEAWRCRLARGGARVGAAEAAEAEAVGGFQGADSGGSAAPAERGSEAPRPQDVPSGGAPVAAPAPALVAELQVAAAAAGGLPVSVVPVAAARRANFQQLLRAALEHHMAAQQRLLQVPQNHGEAVVTNLRVEYVTGARPHVPYHVRTCLYSARVKLGGCDPGQLPGGYQRRLAAAVGGWGLTLEAVTVRRGCMELVVDARGMHMGFEDGGDNYGGQHVDSDAPAAAAAAAVGSPAAAFDTGAGAGVGTGSRSGGGGGGAGGGGDGGGGGELGGVHGVVAVGSTLEAPLRNTSGRPPRSPARSAPAQPVADPSVGSVAVGSQLADMAAVFSRESAMVPGYGTAAEGIGGVRSVGGGGGAGSSVLTQRQPGAGGGGGGGSLSANGGGGVLIDVVDVGALIRALKMPSPDQQSLDLDLAPASDGYSTSPTHGPRNGGGARAGLDFGGGGDGGGEDGGGWYDGDGGYRFGADVDSCGIGGEGAGAWHECGYGGYGAGSHVLPSAAVVGVSAGPHMAALLLPVPQPQSPQPQSPQSPQSPQPPEPLLAAGRHMAEEYLLIPAESEEVEAQVEESQVEVEAGETAAEREEVKGEAMGSKPIDTCSDAGDVSRDEQQPGSSHNSAQLEHEAKVLQPLQPLQPLLGPLQPPAHQGLQLPPDLREQLLHLQQELQQQRRRGTAAGALAAGGIGGARGGGACGGVRDQLRRLQQQGTASASASAAAAAAAGQMTVINVAAAVATAPAAAGAAGVQPVHAVAVRIPATAEGRPARGLPPSLMLGTGNAAGAAGVTRAASAAPALPSNLALTPPPTRPPASCLLGPGAQGSVQQQQQQQQQQQQQQPQQQLQHLQLSGSSAAPPPPQLQPAVGASGIADVSAAQLPAAHVLLRSQRDFLAVAHISPAAAPPAVGCTAGAAAAAPVLAAPSGSTDCEVLYSVDLTTEARDLRPGSVLVEVKLTSAERAGAADGGDGGSHGGDGGGHGGDGGVRAAGGLPPPPALSVVPVLLVDDAGVAAELQAAVDSWVGSPDELDGLLHDLGALLSLQQELAERAARAHLQARVGSSAPAVAAAAAAATASAAGGGSSAWRATEEAAGMGPGAGQGPGFGAQVETAALWARVAALHSHLCAHAHAVGWSRLRAWLEARRRAAVAATMAVGGGLRLPPAAPAAALAPAPAVPAAAPTAVAATSLAPETALASAADTDCPERAAHTPPETVALASDAIASVTAGLVVTTADAPIFNVKPEQTMASPHTHKLAPAAAAGGAVGSKRWQGLQQRWVQLRALWRRLAVLLVAAALQRPVPGDSVETAAAHRAYAANFATNMMNVMQVFELVAGATCLVSSGGWADSDKACVVAGVAVGLALAAAWLVLPGHTWRRWSAGSRWPRQAGYTLAKFMVSYLGFSQPPNTMTPAESVLVGLVRAPLCVRMWWLHTLAPTAAAAALAGAPAGSSYSLTGLVARALCLAATASCATLAVHVFIRLSFERNCRAMRGVPAGANGSNGVGVTAGVAAGDAALAGALGDDSGGAGAEDVTALGKNPSSPGVGLAALKAKDQ*
</t>
  </si>
  <si>
    <t>C_590075</t>
  </si>
  <si>
    <t xml:space="preserve">MLCNLDGPYMAPECFDINNIAITDRADCYSFGVLLWELVTRSQPWAGLTVVAMAVRVVVNGERLPMSPLALAGAPAKLQKLVTQCFEADPRRRPAAAEIVKVLMLVQQQLAAGVYDSL*
</t>
  </si>
  <si>
    <t>C_590076</t>
  </si>
  <si>
    <t xml:space="preserve">MGRQATRQQATPQAMRRRSSAAASTSSRGRRSAASAAGFAAGTRVVVQDEHGNFVEMDVGDLFGAEFMMDDEDDSDDDDGFLDLDDDDDLDYVVWASTPGNFKSSFQASWQSNGRKQRRAKQQAASAEAPLSMDEKELLLRELPRQYRAAAQQMFGAHLQELAQLIEAVDEISAMGVQFEVMHDEFGNGVGSGNSSRGRRRTSTSSSSSGGGGGRRAGGGRGGAGRSSARSGGGVGGSGRGGRGRR*
</t>
  </si>
  <si>
    <t>C_590077</t>
  </si>
  <si>
    <t xml:space="preserve">MGSTIEEVMRRRQKEAADAYEAMWANGAGSHHPDYDPEVPAGPRVVKASRATEELYGAIVRNDLHTVYDKIDEGADVNFVFGPAYSCPEGYTPLMVAAHRGRLEAARALLRAGADPNYINYGGDSVLFWAIDGGPALIRLLLDYGADADAVTPRGWTALSYAKAKGKYGAVEDKGIYPEDVLLYHGAKVYGEGPPALGSRSPRHSYNPADPAFLRERGSYQSPFPEP*
</t>
  </si>
  <si>
    <t>C_590078</t>
  </si>
  <si>
    <t xml:space="preserve">MLAKTGGGRKALQAVLRCHVLQPSIALTSVNITAAAAPLSYKSLQGPSLTFAESSSGGVTVECGANSVAEVVHADITTGKPSPPNPPPPPTWYSLGGLDSYPFCAGEVCSRPQLCTAERKCMCGTGPGCGGNTACWATPDMAGWPTPPAASCVVQERICSTWDGNPRLCLPDFVSLAPF*
</t>
  </si>
  <si>
    <t>C_590079</t>
  </si>
  <si>
    <t xml:space="preserve">MKDLAICVGVATALWFIPPPAGVTAKAWHLLAVFIGTIVGIITTPLPLGAVAIIGLGAAMITKVLTFAEAFSAFASEIPWLIAIAYFLAGGFIKSGLGNRIAYMIVGALGKTTLGLTYALVFAEALLSPAIPSVAARAGGIFFPLAKALCLACGSDPEKGTAKKMGAYVMTTCFQTTTVSSAMFITAMAANPLAVNLAASAGINISWGTWALAGLVPGIVCLICVPLILYALYPPEVKDTPDAPATAAKELAKLGPMSTNEVITAGAFAITVALWIFGGSIGVNAVAAAIVGLFILLVTNVTNWKECLNNNAAWDTLTWFAALIAMAAALNKYGFIPWLSTSVVNIVGGLGLGWQGAFGIVVLLYFYSHYFFASGAAHIGAMYTAFLAVATACGTPPMLAAIALGQLSNLMGCLTTYGIGSAPPYFGAGYVPQLTSENVGRSSVDVL*
</t>
  </si>
  <si>
    <t>C_590080</t>
  </si>
  <si>
    <t xml:space="preserve">MATLLRAQGLRAGLPTQQRKVAPAPAAFRASATAPALRSVVGMSALPLHNRVHQKTTTVGRRSLNVVAQAASSPAPAPAKPAFKWGANMKDLAICVGVATALWFIPPPAGVTAKAWHLLAVFIGTIVGIITTPLPLGAVAIIGLGAAMITKVLTFAEAFSAFASEIPWLIAIAYFLAGGFIKSGLGNRIAYMIVGALGKTTLGLTYALVFAEALLSPAIPSVAARAGGIFFPLAKALCLACGSDPEKGTAKKMGAYVMTTCFQTTTVSSAMFITAMAANPLAVNLAASAGINISWGTWALAGLVPGIVCLICVPLILYALYPPEVKDTPDAPATAAKELAKLGPMSTNEVITAGAFAITVALWIFGGSIGVNAVAAAIVGLFILLVTNVTNWKECLNNNAAWDTLTWFAALIAMAAALNKYGFIPWLSTSVVNIVGGLGLGWQGAFGIVVLLYFYSHYFFASGAAHIGAMYTAFLAVATACGTPPMLAAIALGQLSNLMGCLTTYGIGSAPPYFGAGYVPQGDWLKFGFILSIFYLAVWLGIG
</t>
  </si>
  <si>
    <t>C_590081</t>
  </si>
  <si>
    <t xml:space="preserve">MIVVQIDFEKAFDKVPRPLLWLRLREKGVSGRLLEAIQAAYEKVMMTVKADGKLSAAFEATQGVKQGCPLSTELFGLFIETLAEYINAHEDCTAGTPELNGKKLSLLMYADDVSLLATTPERMRHLLSLVDTFCEAFGMKANVAKCERLVFTSDDQERRRLNDECSGLRLAGQPIPAVDKARYLGLVYGPGRAFAACRETLCEAARRAMYALTNRLNRLRIFSPDIRMRCFEVQIRSILAYGCEVWGPDVLAEMLDGGPPPRRRDSNNLAHGPFEACLKDEAVKLQVQYMRMTVGAKRPSHRLLFAELAQLPLHFFFA
</t>
  </si>
  <si>
    <t>C_590082</t>
  </si>
  <si>
    <t>C_590083</t>
  </si>
  <si>
    <t>C_590084</t>
  </si>
  <si>
    <t xml:space="preserve">MRQHVEDKRHHPATLVCGGFLLVAAALVLVVVAPVCTTLGCPPKSQDTSAIAPEEQLFTLRLLARSEDPAGRPVLPDLLPADLAAGVRGTGLLLGSGLEALDCEDLWVLRRVREELGGEGRKGRVAFVVADFPQAVPADLTGPARAAVLSALLQELLKLLPNATASNPDAAAIGSSLGLGFGSSGSATVPTTSSAARGADSSSAGAAAALAALLSQPPLDVLNSIEDVAKQTQLGGSLLSALTTGSTDGSSAAATAASGSSSATAASGMGHDALVAAARLMSSGDPGELVSGSAGGGVLAAAGIGLTQSVTAQAGGWAVPVGVDARQWYMRQAGVDDAWAITRDADLPTVVVAVVDGGFDTRHPDLAGALWVNPGEIPGNGIDDDGNGFVDDVNGWDFGGNCSSGAWRPAPAPPPPPPVASAYPPPSSSSSPPPIKNITIPRPYSGVVPATSALELRSLASCTGDGNVSPEAGDGGHGTHVAGVIAAVRKDLAGTSGVAPHVRLMLLKVVDGYGATYGSRVAAALEYAGRMGAHVVVTSLAANAAAAAVYAAAVGSLRDKGVLVVAPAGDDGIDLDAAKAAGLEYLPCTLAAPPYSLGNVLCVGAADASDRRIRIAVPGLDPALGSNYGSSSVSIAAPGVDIYSTLPDRWAQVVDPTGGGYGNMSGSSAAAPVVAGVAALVVGVIGGGAAASGVAAPRASPPPPWQAPPAPPGSVRGAAASPPPRSGSNGGSGGSNGGSGGSNGAGGQVLTATGPFFQAELVRSVLLATSDTAPAGSSGVSGDRRINAGRAVRAAYALLGNLHLLTPSPAYYSPGGSGASVLFPGLAEEYFTVLGQRANGSSTDVAAAVIDSRPAQVSMRVGSDREPLARLRTFRRSGPGVLLRLRGLLRLPAAGMYRLRLQLGPGTAPESVQLAVGGRQLAFGSADLSARVMAEAAGYYDLELLLLSPTAPANASLAAVELLSAVDSSSSSSPATSTTSSNTSGGGGATLAAAQYSLLPDALLLSAGYAPPLPPSYSPNVDLGGARSAAAPGYHVMWSTRGASPGDDPSAPPAPLTPALLSRISSAAAVPPGSGAAYAPFEGSALVPDLFPGPGDLANLIARTSNTSGVPPSDWNTTGVYGVAVGHVRPPSNGQLRLQVTCTSCQVYLQGVLLLDAAQVQPLPQGPTPADTVANTPVTRSTGCVAFPGAAASDPGSSSGGSSSGLGGSSIRGLGEVYGLEVRFVAGYVPRAIVSLRWSTCTTGSGSSSSGSSSGGSSSSSGSGSSAALLDLASDTGQWGSLAGLLTSATMWAPTAAALPTLPRGLQCDLWLAGRNERPTSVPSPARLPPTASIRLPRRAAAAVAAAGSAPSNSINNSTAALLAGLTALGASGGACASITAANNCTLSSNFTVTVLLLAALAANSTTGTTGTGSSLRPPSPPIPPSPPPPAGSSAAGGAATYHVYLNDPDEPPGVSYNRLVQLPRSSGLGPGYHQLLAYEFAGLSGDAVFGLLDGVDQFVANASLVIDRRMVLPPL*
</t>
  </si>
  <si>
    <t>C_590085</t>
  </si>
  <si>
    <t xml:space="preserve">MRHSCGRTHVASDASIGNRRLSVRAWQAGAKRATCLRPAAWLGREAPATSSARKQKLLELTSGTSYGATSDSETAQQIERLVDELSGGSGSSSGKGVAAATALDGSWRLVYTTEKSVHAIVRGLPVCFVGQRVSTVSSRVTNMIDFLRSESGEGSFGLRASAPLTVTGPNRIEYRFDGFKLLLPWRRGGAAPAAGGLSAAAGGGEGIGGKGGGSSRSAVLRREQRDEARLALPLPTPRAGGWTQGVFVDSEVRVMRNSQGDTLIFVREE*
</t>
  </si>
  <si>
    <t>C_590086</t>
  </si>
  <si>
    <t xml:space="preserve">MSFPCLGSKHALSGASSRAQQSVVARVWFARGGSGRRCSPVLASNTEPASSKPSKASNNKMSPEDSIDWTRAGVPAYLQSNVDFNICGEESQALTLGRAGEMMWKQIRTEAQADANSEPLLSSFLYASILAHDTFEQALAFVLANRLANSTMLSTQLFEIFHNFLSKEPDVRCAALSDLAACRERDPACSSYSHALLYFKGYHAIQTQRIAHALWNRKQKVMALALQSRISEVFAVDVHPAARIGKGVLLDHGTGVVIGETAVIGNNVSILQNVTLGGTGKEIGDRHPKVGDNVLIGACATVLGNIPIGEGAQIAAGSLVLKPVPPHTMVAGSPAKEVGPVVGNPALSMMHWSQRLLSAESMDGAGGVGMNGVPLAAAMAPVNGLANGIAKPAAKVALGKAAAAAAAASASAAPASAAASVQAAKKAAAKLGGAAKAAAAGSPAAPAGKAGTPSGDVSQKQGRVARSEVIRKKPAPEYEI*
</t>
  </si>
  <si>
    <t>C_590087</t>
  </si>
  <si>
    <t>C_590088</t>
  </si>
  <si>
    <t xml:space="preserve">MKPAASEPEERDEEGLGGITFTKKKETIAVTAALAWGSLGCIYGDIGTSPLYVYSTIFSSSEPSQADILGAISLIFWTLTLIVLVKYVGVVLLADDEGEGGTFSLYSLLCRKIGIRPHDVMFRGESRMMRNLGSSSTGGSQARTLPRASGSGTRVAGLGVNGDGTLRRLSATPEDAARGPDTTLTLATSASRRFAGPAAPHPQQPRRVWWRRWAASGTAVRAALRRNRAAQMGLWGMTMAATGMVLGDGVLTPAISVMSAVSGLKEATDAVTQQTVVGVSIAVLVLLFSVQRCGTSKVPEGAWFSLAVSAGGIYVMTIWWVGSTRRALLLAASAGRNRLSELFVMMPLQPQQSHMAAPAAQVPQPQQVRREAPRAIAESLEDGHQQEAEQQEMQGAARSSTGADAAAARTVTAATPQPAAAPGASSGGGLLHPEREIVTASNTPSSGTHGSATPADGGAIGHLPSRRRTAATATSALAAAAGISGRSDGNAAVPTSSHPHKSDSLSRGSPAQLLAAVSARLSMCXXXXXXXXXXXXXXXXXPDFFHTLRP*
</t>
  </si>
  <si>
    <t>C_590089</t>
  </si>
  <si>
    <t xml:space="preserve">MSPYYSWLPNAAADGEPAIGEERDQGDDAGASGAAARGTLVGQRTEEAADEDGLQEELEEEEGDEEEEEDLEAGEEEEEEGGDSDHDIERYVLQPPGEVLQPDSRLARLYAALETNQALQRQLSSALERLDEHSNTAYTLERRVRQEPIIARPHTMAARIRAIAHPRLSDLPDLGAVGVGAAGLDAAAAAAAAAAAAAAAAGGTSRLAAAAAAAAAGAPQPPTSRFWRVGALLPPPTAEFERLAAAQQLPPRPYDRVRWPQRVVDALNKGLTLEVQSLLTRQLMERLQQQNAGLQQNRGQQQQQQQQAGSGGAGAGAAAGAAEGAVEAVRGADAPAGEAGSAGAGGSGNGQINMQEEYDRIKAVRPDSPEAVPLILQLDEAAWARVAAAHRVGRTGAECAAYYRHNLKPGASWQLEESRKLMELADKYNRRQWHKVAEELGTGRTPGQCLAHCLRWSRHDRRPQRSAWSAADSALLQALVGRLGTNWVAVSDGFGGRFDRHQVRDRWHAVMTAGGPRRTGRWTAEEDALLHKAVGEVGRKWKEVSKRVPGRTAQQCRERFVNLLSPDLRFGAFSEEETKTLMDACSELQSAYGRIIWSRVAERLPGRTDDQCSRAYEGLVKHNQKETIAVTAALAWGSLGCIYGDIGTSPLYVYSTIFSSSEPSQADILGAISLIFWTLTLIVLVKYVGVVLLADDEGEGGTFSLYSLLCRKIGIRPHDVMFRGESRMMRHLGSSSTGGSQLRRTSGSGTRGAGLRPSGDGTLRRLSTTPQDAAAARSPDTTLTLATSASRVAATAAPHPHPQQPRRVWWRRWAASGTAVRATLRRNRAAQMGLWVTTMAATGMVLGDGVLTPAVSVMSAVSGLKEATDAVTQQTVVGVSIAVLVLLFSVQRCGPSKVSSTFAPIVALWLCANAGVAAYNLALHGGGALAGLSPHHIPLFFARRGVEAWRMLGSVMLCVTGAEALYADLGHFTHRSVLASFCLFVYPCLVLTYVGQGAYLMSRPEDVSDTFWKCVPRPFFYPMLVLATLASVVASQALITGCFSIISNAIKLGAFPKLSVLHTSEHVRGQVYVAEINWTLMLLCVGVVAGFKDTVALGLAYGLAVSSVFVLTTLLILVVMVAVWEVSLALVAPFALVFLIIELAFLSSNMAKVPEGAWFSLAVSAGGIYVMTIWWVGSTRRALLLAASAGRNRLSELFVMMPLQPQQSHMAAPAAQVPQPQQVRREAPRAIAESLEDGHQQEAEQQEMQGAAHSPAGADAAAACTTTAATPQPAAAPGASSGGGLLHPEREIVTASNTPSSGTHGSATPADGGAIGHLPSRRRTAATATSAFAAAAGISGRGDGNAAVPTSHPHKSDSLSRGSPAQLLAAVSARLSMWRPVQLALRLPPQPLLGADGSAAVGSQGLGLGADGAGAEQQQQQQLWPLSRQPGIGLYYSETPVGLPHVLIHFLRNVQSVHDVSVFLTVRVVPLPHVQPVERLLVRQLAPFPNFYQVVARYGYMDRVDHGAAFIRQVVSGIVRVLRGGPAVAADVSTVVAATGGGTGADTAAAAAAAAGDGIAGSGSGSSGGGAGGFRFVTRNRRSNGHRGSRLSAAASRRGVGGVSAPAGEEQERQGGQAGQQPEQPQGGWSLYGMGLSRQGGMVLQPGEVDFISSSSSSSDRGYNSAVEEDSDTEDEDEVEAVPGVSAAVAHSSNVSGGGVGTAGGNTGGTGGVELSEVVVVAAHTAQLSSGGRVHVDEAAVAHVLEAARHGVVYYLGAVRVRPEPGSPLLAQLLFGATYRLLLGLSRSEVEDWRLPYEHVVELGMVLRIG*
</t>
  </si>
  <si>
    <t>C_590090</t>
  </si>
  <si>
    <t xml:space="preserve">MGCASSVDRDSGTTPSAKTKESSVHDRRKTPAPPGLGLGSSSSDASDVAFDSAPGAKAASVTGLCRTSSGAALETSAPLAAAVAELSNAISELDALAFQDKKQPPQGPQLVATLRAFAVAADNAHRHGTLALAHCRLVHLAVRDLLVAGRAGCLDAVLQLSVSQDLQQALVASWCLLEVLTDDGSYLAAALSRFATAFTMRTAFSPTTATTGKAKSVSDPDDGELPTAAAASGAMLAAAVQRLNAEVLGNAVRGGVAAAGGAASATALQQAHQGLKAAQSGLVEAVAVLRRRVEEGSGAQLPQQPKPEPVVATAAVTRGEQDGGGGGEPDGREGGAAAAAIKSTGDAADVLEVLRAFMDKCRVLKSGGGSSGSASSGSSGGGAGACDPSNATGDDLNLPESVVAAAEALEQMQQAVEDCPQQQWLLLRQPGAGANGLAADGAGGPNDAADGVSFAAGGGSGQALEASPSDRAVGYRFVLAPNQPESSELGKSASVPTPSRPRTAAQRPSAALRQCMAFVPRVERRAVMGHMEVVRGHVCSFQPRFRVRVPELSPVPLEGAGASVGAVEGAQAGGGEAGGYFVVCGGHAGHFKGYEHVVEPLE*
</t>
  </si>
  <si>
    <t>C_590091</t>
  </si>
  <si>
    <t xml:space="preserve">MLDFTDRSWFVRVMIAPRIAEDAEHVHKLLTVAQQNLDSACMQFLVRHTAGAAAGGGGVGATAVAASQQQEAFAAAQAEMAALVLQLQQLLAAATAPPPAGPNVLGDIKHQGSGGGDGAGSEVAGSGDADAESLLQQLHALTGLDADEVAKVTEDAIELLECRQDAAAEAATAGQELPPGGAALLQLRRKQQQGKGRFNLVQPPLLQPEPAPARCMAWVPRRRDKDQDGRADEFAGYFYVCGKHKTLFDAYEHTMEQL*
</t>
  </si>
  <si>
    <t>C_590092</t>
  </si>
  <si>
    <t>C_590094</t>
  </si>
  <si>
    <t xml:space="preserve">MSAPPAPGGVGAAFADGARSGCGTESGGVGASGPATASSSTSGGLGATPTLVSLPALPADLSPAGVLVAASRRLGQLAAVVTGRDARGAAAELALADTRAKLESALDALAAGKRPPSTAAGVQVSLGPDPSVAADLEVQRAAAEAAQAALKELRARAAKLEAEAAEARALRGQREELLGRVSELKAAADVAEAERRRLAASLADAGRGAAAASEAKAEAEALRRQLEAERRKVAEAAKSADFAASDWRSSLDRARSKIEDLESKLHEAEAKAKVAATAAAGELRGFKAKLLEAEAAAVRQADAMRRSEVALAKAQEEAKRAAGDAEALRRRLGSAEAAAAAAQKEAAAAVEAGDRKRAEHAAKISHLTEEVKQLREELRAVQAEAEAARALAARWEADATALHAEKLEAAGRLNRSQLDLEAERQRLAAEVAATVKQREELLADANAVKALGTLTQAKTLRLDIGGGALAAAASAAAGGAGGSRPMTADPAAHMRLSNLVKDQQQQLADLQDALAAREQRCGELQVALTAAQQACEAAEAKAEARDAAAVSSQGATAEREAVLARQLQELQATFDAQTAMVTRLKTQFDELGSHCESVKAHNTELHKMAERLQRDAGVAAAEVRELRQQLEAASQQLAEERTARQRLADQVGALAQQREAADADAATYEAQHRGDCSRMEELQAALLLATQKLAGAERTINVQDERIALLQSRLRTLLDICAALGPPAQQLLPDWAADLSDTAASASGGGTPMLTSPRASAAAASLQLPPLGTAGAGGGAALGSMVEDMISRVMADAAYRNGNGNGAGASAKAPPAARSSGAARVTSASPSRSAQANQPQQGGGSGMVVLLRPSSASPVGRVQEHATSPLPTYGNRANGAGVSGHTAGSGWTSGFTGSGSSGPSARPQSAWVQRNGSMGHGHGNALVPSSAAVAGGGSAAASALMRRVNSGSNAAGGNANLYGLQLLAEADALVGAAAAAAAATGGRPSYGSIAENESGHGPLSRPYSAAVTPSAYGGSGGWAATGARAARPGTAVSKRTVLLLSTSSASGGAALEEALALDDDWQPV*
</t>
  </si>
  <si>
    <t>C_590095</t>
  </si>
  <si>
    <t xml:space="preserve">MLLLAGTLSLTSAGQIACTAQFFVAPNYGGEVGAISLSPVIAASASTIVPDIAALPGSRLQNWGDHIQSLRILCICVGGTGSCQDNFSQVKLYMYADPFWLGTRGGASRELTCTTLTGGTYCASGWTTMPADWTDRISAVALTYGMPAYVPPPWDGPVPSSPSPSPSPSPSPSPSPSTTSSPSPKRQNGGGSKNAPPQPKGAGKAAKPLKSPSPPKPPKKTKVVTVDLGR*
</t>
  </si>
  <si>
    <t>C_590096</t>
  </si>
  <si>
    <t xml:space="preserve">MCWICLDDTKDRDVLVSPCRCPRKVHPRCLARWQLQQAGRLEETNCRFCQHNLADWKASLTPENLKPDVQRVQPIMVVYFEGQIHRIPVKQGPGGLKEFTQRIRDLFRLPEDVDISLTFGCKEPLSGQHLKLEGIGAFDAAVHCASVAAAERQQKLKSGGGAATEGGAGDDAGDEGEGEDSGGAAEPMQLPTSPMGDGGAAAAALPAGAPAGGTGLSMHPSMMPPHHGHGYGHYHPHPHQPLHYHYGQPGAGAAAGEAGAAAGGLLSASAPASAQTSGGGSSDAVAPPMDAPLLHPAASAPALSFFNDQQAHQHAYGHHQPAYSSHYHLPHQQQYQPAQQQQQQQGRSSQPMLTGSSDNTYPRWSSLSADRVTNALGGSARTSSGGGAGAGAVASGGSGTAVASPMLPPPPALHSLAEFPPLAPVHAPPPMRGGAAASMAGRQPSMGSAAMAAAAAAAAAASSNNNSATSLAPSPFQAAAAAGVGSRYSDIALRSEAAAASPAGAAGMPTPVLRQTHTCPAEEQHHHHQQLMGAGAVPLADSISEPAPPCGSGVGGTGFQPVAPVTPGGLGASAAPAYRVPAPGPASSFSPSALPPLPRPAAGLGGCVPPLTPRDHYDPCGAAAAPSLPYHQQHERYPPPGLTDLCAASPPAATGPATPARPVVRRAPTAPTQLQRPPLPPPVHSTSSGTPGSPSPSSPTSSAGRHHPYQATSPAAAHAHMHGHPHPLSPTRPAFRLASASGTDLMSRLQEGVGPLAAGMRLAHATSSLSGPAAAGSALASPSTASASASEDATDGVTNRRLRRTSSSSPRCEYACEPALGSALPSPSSGGPGGEDSAVLGSLTGRLKFSLRAFSRKVARSLNFQRGSSSGSGGAGSSALSSPGGSAGTGVGGGVGAVVVGGGFMSMAEATESPAEAPSAMAVSEDGDRSARRLFVS*
</t>
  </si>
  <si>
    <t>C_590097</t>
  </si>
  <si>
    <t xml:space="preserve">MPLWQGAAFWRGPWRARGVAVSLCLTGTFNEKNTRAKLKSKTERVVGRKGVTILDSINNIKGYRYELWCVARAAGTRYCMVHVDTEVSQCRQWNEARPEAERYKQDM*
</t>
  </si>
  <si>
    <t>C_590098</t>
  </si>
  <si>
    <t xml:space="preserve">MATHLPPISAEAAPPRPGGSHSTSRGVYAHPIAGPVASRSPGLRPDPSPGPSPGPGPSLANPPTVPGGGVSRQRYKVLVIGAPGCGKTSLVRRMAEGEAFRFSATLARQRGLDFYACQLALRDDVSVTLQLWDVSDCPTGRPNDDSGPLRAYLFNAQAVLLVYDAGDAASLEGLRHALDAVEAALSATADGAAGGGGSRPYLALVANKCDVSPAPAEFGASEALARELAARHGCTRFAVSAASGQGVLEAAVQLSCDLAGVPLAATDYKQRFAGGLSGGGGSFGGMDGLPQAAEPWAPASAAGLALDQLAASGAGLAPGVGVVI*
</t>
  </si>
  <si>
    <t xml:space="preserve">MQDTDAVYSWLNGLLTEVWKDPVCGDGLCEAPFEFASYSRFGCRADCGKLSEVQNLTKIQIDIYYDFSHPVGSIPASDLMQQASWNLCPLATAYSSDCYFDADKEFDRLSGVQNFVLDDAPDGDWNLVVRRDIFNKIRGAVRDTTLVYASAFYYKIYVAAAAARAEQAFEISLLNQAINITSQDFWTYANSVIMAGYPNATEYDAAVGWVKNATCFCDSVANDTVASGTPFTPEALMLYLNQSVSATDPNAPFSYTLTQYKNDPYYCASGPFDPREWRGRNVTVNSTAVNATANSTASSGNVTWTKELVTINMANQTALRDWCVGGLNLSIAWRTNMTNTVQRLLIDRRLGDQRTTGKIAQRNNVNDRMLAFIRANRPELVAPVFNAPRGTVALQDPINARLEYLYPLYVDGVKYSTEPQRAALNMTRRIVYNTTVHLLSLRPRAAARIAEVQEQIADVRAIALPTPITSYQNYTFPNATVGDVYDAFINAGATSFSVPAPTNSSLGAFQVSYNLVEWLGNTTAYMRCDLADRGAEYEGECVAMNNTCIATTNDTVPYNCTDLTNNGATITGNLSNPDYRMRCETPCDRRFDCNTICECYGTCAATEYCECDACIQLNVNAAADTQFVDIRSIVQDQAAASASIASIGLSGTVNRRASRRLLTTNEEIAAQLSNVLTQVGTVSTQQGSIATQMATLKAQVDRANQLAEARANDNRLIDLINAGRADIQAGQARVEAKLDEIIGKQNQALAAAEDAAKALSAIQGLAERQVAAQRALETAVTNQLSAIKTATYQSIITLTQALALWKRARRDKALTLKAAKLANVPCTSDPVSTNTFTLDNGNIVDTTTSRERNVGLTNRVIGGLLLHQTRTNETLCPESKFDKIQKTCTGPQTVASFGVDPIFKRGTTLYNPDYDDVNGTKVLDFYNCSVLSSPTYNVSFLNQTVNPAPYCAELYNPQELPYAFHFFPLSGKDDGFPVWFDINLSQDGAQTWFTYLQEGLYLDQNTRTMTAEMVTYNAPLRIFSYFYIKFYFSDGGSIKVTYRLNTARVELQNSYEDDVRFGFEIILSIWISLLLLINFWDIGNCQKTKGNFLKYFLSGWNWVEFCSNGLLFSCMVMWWVISSKYASKFEIPIRRDVYAGLSAEANFLALQSNGAWLNEANNDFEELKQLVDMFNWYFALNGINILLLIARVLKLMDFQPRLGVVTRSLWLAGPDLCHFAIVAGMVFVGYAMMGHLIFGNAIPAFATFGDAINTCFEILLGNIDVNSDLRALGGLQSVAGALWFWSYELLVYMVLLNFLLAIIVDAFSEVKEKTHETVGIHTELFQLMRDKWRSLLGSFSPNYISDAKLGDLLRQWAGEGDDKDDSPEVREEKRKLLTILNEDMDEETLREVFEECLRDAPAADPKAKQGNVLARLFKRNVGAGDTDATKKEIEQAAHYIVERFGAVPDDYDEDEDDDQEQLQAAPQQAIMGGGGMPAAPGAREAVLEKERDQLAQALERLAEVQRELAEGQRNLMSGQKQLAEQQSKLVQLMNETPPQ*
</t>
  </si>
  <si>
    <t>C_590100</t>
  </si>
  <si>
    <t xml:space="preserve">MTMACDNLERDPLFKKLRAKPENKVCFDCPNKNPTWASVPYGVFICLNCAGIHRSLGVHISFVRSTTLDSWTQEQLKLMAAGGNLRGRQFFKQHGWDDVGSDKIESKYTSRAAQLYRALLEKEAAKATVQTLQHSLSGHEKERSDHGDLADFKHIEPEAPAPARTVAAPVAAAAAEPAEGEAAEAKVAVPKPITTIKPRTTTTAKKTGGKLGLGVKKLESKVDDSIYAQAPAPEPVKVENPVSGAPGTSAAGAAPAATGSRFSYDALTANEAPGLQRGKDGHLTIGAGSGGSDFFASAGARPANRSGGGAPPAPAGAPKVQEESLKKFANAKAISSRDFQDASNAEAEAERRDRLNKFSGASAISSADYFGRADSRGGVGGSGSMGPAGSGDLDISAADIVNRLSFQAKQDMQQMKQMAAAATKKISGMATKLLGDLNRMNG*
</t>
  </si>
  <si>
    <t>C_590101</t>
  </si>
  <si>
    <t xml:space="preserve">MALLACSRVALPAQRYAVASPLVAGRRALHVARAKTESVDLAPGTPAPFFELPDVVSGKKVSINDFKGNPATLVMFICNHCPYVVHLKHSFVEIANEYGAKGLKVVAISSNSTQTHPQDGPEKMKEDAIKYGYPFPYLFDESQDVAKAYFAACTPEFYVFDKDLKLTYHGQWDATRPKQDPPHIPTAADIRAALDATLAGQAAPKSRPSIGCNIKWTPGKEPEYYGAQIVKK*
</t>
  </si>
  <si>
    <t>C_590102</t>
  </si>
  <si>
    <t xml:space="preserve">MAGLSALSTPTISTGSLSLGGAPGMHHAATSIDASSALHSSSPMTPRQLLASAEQMGLLGLSSSLLSVHAPPPGQGVSGSSALPPPPPPSTPNAMMGIAGGPAAAGTPGSGAGGAAAGAGGSGGPQQGQLTMAFASALAQAATERGLDPGTLVQLLQNPKLVDVLLTKAGDLQQQAQHHGAPGQQGAGMSMLGQVPPPPPPPPPPPPPKPPALQSRMSAPVPGEWPHHGGPGAAGMPHFRPPPPPPPPRPSQGAAAAPSFGGAPPPPPPGGSSGGASGGSAGGGSGASMGGGPGGGAGASGSSSGSLDNVSSMQQVLSSTLVQEFVAHRTGLLQLMLSAYSFLNSETMRDFYDKLMPVAMLYDEMHELPVVQKRKRCMEMSFLRMQLMQDPAFTQILQAVCSLRHHLYSLSRRVLVMNQGPEGIPIDLLLGSMSTELFHVMKAVLPQEICDYFGNCLPHPRLAVLVFAEFTTVDPMPTLS*
</t>
  </si>
  <si>
    <t>C_590103</t>
  </si>
  <si>
    <t xml:space="preserve">MQGAAELDCGGAGDVRCGARAVHTSKLSEGAESTVFRGTWRGQAVAVKKARISASVDLDRFKGELAILARLQHPAVVPLLGARCLPPDYMLVLPLAEAGTLRHALHERGWRPSWTQLLGLARQVAAGMQHVHGAGVLHRDIKPANLLLMDPLPAAGDGEAVPRVQIADFGLAVQLQEDGVSGGAGGGYDAQSIRNTGKPTGGFYRRQMVGTLEYMGPELLLRTAPPSRASDVYAWAVLVNEMATGTIPFSDCTKDNPEVHTVLEMGYGRQELAAAVCAEGLRPLLPRSCPPGFSALMNACWAKEPTLRPSFSQILEALDKLAAEELPSWLGSQRRKSTDTSTVVVEAMAVDDDDYAAASTSTDPTAPCSALGLQQLLPPFAVCPVDLTADAAAAAAPPLRQHAVDAVAHASSAQADFNAGMFEAIGPRDTMEDRTVILQDLWGRDNAHPQQHEYFTHWQHQRQVHAHLLRGAHAFPGSTAVVAMVVPAEPAPGQAPPAPGARHLYVANAGDCRAVLVRSRRPLAASRDHTGLLEDERERLAAAGLHVTWQHGGWRIGSTGLQVTRCIGDFDVKGVVGPDGHGKAGAEAALGSGVGVTAVPEVTCVELQPGADHFLVLASDGLWDVMSVQEAAGLVYDTVKDPVMAAKRLVCEALMRGSADNVTAAVVFLTPVDTLECVFGVEGETFAVTGTAYGSRVRMEKDRHLAATADEIQDTY*
</t>
  </si>
  <si>
    <t xml:space="preserve">MDTSRKGFQLVIAATPSLGIGKNGKLPDWQLPGDMAYFKELTSRTRDGAHTNAVIMGRKTWESIPAKFRPLKGRLNIVLSRSFADDADLSADQNSSAAAKSAAAPDASSSKPAADAYANAQKHGSGLGSGVLGVGSLESALSLLEHKELKGGVEGVFIIGGGQVYAEALAHPNCTAVHLTQVEKEYECDTFLPALDPAVWGVWSSSEPVTENNTRYSFVCYTRRGTEQAPELPPCMASRHDEQQYLELVRELITSGVFRPDRTGTGTYSRFGRTSRYNLRHTFPLLTSKRVFWKGVAEELLWFISGATNANLLRDKNIHIWDGNSSREFLDGRGLGHREVGDLGPVYGFQWRHFGAEYKDMHTDYTGKGVDQLRYIIDTLKKDPNDRRMVMSAWNPAALAEMALPPCHMFCQFYVADGELSCLMYQRSCDVGLGVPFNIASYALLTRLVAQVTGLRAGELVHVMGDTHVYANHVEPLREQLKNTPRHFPTLRINPDKKDIDSFVFEDFELVDYNPHKTIKMQMAV*
</t>
  </si>
  <si>
    <t>C_590105</t>
  </si>
  <si>
    <t xml:space="preserve">MERWEWLQAPAPPKDSLLKHVGADPFLTSAGPVSADEMHWAYVCALQGIVTPNIPPDWLTRPVDSVAVEGASVSPSPALGASGSGSVGAPAASPAGAAAASPTAEGIRHPDPNTSLEELRWQDHTTLAASGVTSVLAAATANAAAQPQQAQQAPQAQPSQAPAFGLPGAAAAPSTPVFPTPVRTLFPPTPSPPSFGGPGLFGAGAGVGVGVEDVMDCGEVPPDDPAAFRCILSPTG*
</t>
  </si>
  <si>
    <t>C_590106</t>
  </si>
  <si>
    <t xml:space="preserve">MVEAVENHMPQVVVIDEISTLAECGAARTIAQRGVQLVATAHGRQLDNVIKNPTLADLVGGIQSVTLGDEEAKRRGVQKSILERAAPPTFDVAVEMEERGRWRVHLDVAAAVDSLLAGGEAAGQVRLLDDSGEVTHATYMGTVRRMDASGATTTNEWWSDESGRTMEPLLWPAQQQDAAAAAAGPRPAALGGASGAGTSTGTSSFATPSAAAALGAALRGAAGTERGSGGSGFAPAPVAVANAPAGAGGGGAMMIEVVSDLDQADVVIGTKGKLRNTPKIKNAAKKRDVPIYALTATSTSALLRNLCPLLGLDPLAVAEVVRSSGAGSSSSGGGAAADGGLSDGEGWGGLGGSEGEEEEGELLVSGMSVAPGGGQRRTLDLSAADDYAELLATTVRELRYAPLDRSYAQHILGRFLEEMGAAVAGAPGGSSSGGGGAVRAGSLAAVAWACSFAKHRKKFVEGCRPQLNALAAACGQRWSEMTPSELLRAATGFAGLRLPPPGAAWLQGLAAAAAPALEAAEQQQQGQEEGEKEKEEKQESGPGSAVGSRKVAAGGLSADEASRLRLALAELELLLPGGGGGDTQQQQQQQEAAAALVRATA*
</t>
  </si>
  <si>
    <t>C_590107</t>
  </si>
  <si>
    <t xml:space="preserve">MHRQQGRAGSRHGSASSSHRRPRGCWSGSSGTASSAQHAQQLGGSNPEEGPGSQHPPHAALSHSHSHAHIDPELRLLLGLLPSRVRAVLEARPDIEQLVEVVMDLGRPPSARFPHGDVDLCPEPMTAQDLDTAVRQASGTGVAAVGDSGREQCGVGKTTALREVCRIAADEAARRVVVVDTSNEIGGDGDVPHPSIGGARRMQLRVATPGR*
</t>
  </si>
  <si>
    <t>C_590108</t>
  </si>
  <si>
    <t xml:space="preserve">MHTFRSRGRSATIADLPFLEDVHIKQVNTTLHTLTLESRRLNLSLPDAVFGFNAADEPACRLNRMRGCPVPIFSMFKRYNHTERKVLDSDVLLPHMFHRYDRLMFFPWAAKDRRAVMRSTMQRPWLQLEDHARSKFLVNADGHTASCRLGYLMQMNSVVLKQESPWIEYYYRSLQPGTHVLTYNTSNLLSLLQAYNDPARDGELRLLVNASQHFVARFLTTEGKVRYAVRALHEYAALFGPGRMSGFVASQLADTGLLDESMLWAALPPPPAPPPSPAPPPPRAPGAQPLEASERPRRQDPGANTPAAAAVAARRQREENGTAARDEAPAVKRGRHDGGPEAADEQAGSPAAAPTALSQPAPAGGGGHGGQAEAAAGENGDDRINIIVKDQSGSEVHFQVKRSTRVGKVFDAYYCAKGMDNHSCRFLYDGSHGVAVLELVDDEEFSAFASALETCAVFFGADESVKQGAQSAVPGEGYAVRPGKELLAVRLGAPAWGSGRSRTQHAALQKASSRADRLCRGLLCALCRSPGLDVHSGRVLGLLDDAPLLGQASASLLRCARYSPDPHAAQLLAFAPHHDRGVLTLVASAQEQGLQVQLPQQGQGAGAGAGAWVDVPLGPGRVAVLCGYSLSYALGGLLQPALHRVRPVAVAGGGSADGSAATAGGGRVSLAYELCFRPNAFVDPAAITQGAAEQLPAAAAAAGEGGAASRPALLTCALMERFDATHPVSINGGVRVKQAQPGANTPAAAAVAARRQREENGTAAGDEAPVAKRGRRCGGPAADEQAGSAAAAPSALSQPAPAGGGDNGGQMEAAAEGQHGDSRINIIVMDLDGSEVHFQVKQTTQLQRVVDAYCSKKGVDVTTLRFINKGCRFNPYLTVGQLALQDGDIIDCVPAQVGN*
</t>
  </si>
  <si>
    <t>C_590109</t>
  </si>
  <si>
    <t xml:space="preserve">MAATDAARAQTGFYCSTSGTYFADKESLTEHYRSDFHRYNLKRKVAGLPPVTKEWFEARKAQLSSTAASATAAAPVQRVWVDPLTKKKFNTENTYQVFVGSKKYAELVRKSGQPAPEPVIVTRQPDGAPQPQEADGGSAAGPPVAKPAGFKVVAPSGGLPGVADAEMSDAGAASSSAAAAAHGKQQQQTKKGPWRQRKGEEEEEDDEDSGWETASDDEAAELAAEGGAAAQDGEGEDGGDEEEWPEWDVCRSLFDNHVSPSFQANLEYMFKRFGFYLPDSQYLKDPEGLVKYLVRVYRALGAPTSTDAVRQREVKAEASRSRYAAQASQLKMSMIKNVLKKLPKNCEY*
</t>
  </si>
  <si>
    <t>C_590110</t>
  </si>
  <si>
    <t xml:space="preserve">MQRDYAKEAGALATPDPAKDAAEAQVAAFVKRVGGYIDRLKEAVAAAQKGKQGLAAAGGGGGEGPQQRANEQSVAHMTGVVGARVLILAERLHRSAVAFDRLRAARYQALLDRRGPGMLPVPPAASAATAAVLAAAAATGSAASTSGRGTAKLNGDGGPRGYGPVASARAAALAVARSGWQHLVGGAGGGSSGGLAGSAAGGKGAGGPGPGPGAADGVDGGAEAWTAGQAQEVEQENKALLERLTATRNAAFSVEQSVRDVAALNQMFSTAVLAQAETIESIYMAAVEATHNITRGNESLTKTVAINRSSSRYILVLLLVATACLLFFDWFNS*
</t>
  </si>
  <si>
    <t>C_590111</t>
  </si>
  <si>
    <t xml:space="preserve">MPDVFSVSDQVLDREHVRALAWAAACPQEAVRKEARAFTKAISDRLSLASKRTKGPERDRAPMLAGGHGGDVRAGGAPAPFNPAAAARPGHGMHAGAAAGAGPGAAAVAHAASGGPGAGRWGTDAGGAAGGSWFVFDDAEEAARAAQLAKIGSLLLPDTGGIAGVPISVGSKLEAVLEGLSAPLGWELKGLKAGGVTGAAAAAEEPGSVVGLQRRFGGAAAAVLGEWRKDPDAATILRRSGSTAVPDAPPGAPVPGSRLLGAAAPAELQRLSKRPMPLAGTTAAAAAAAAGAGGGLGPVPGLGAAGSRLLAPGDTRGGPRQRTVQELPLPPLAAAAGAGGGGGALRRAAGGVGVGVSGPAVKDMTAKLGETGRVDTDVVLGFRSRVGDGAVRRSQISMGQPRAGAGAGAVGGAAGTGRLGGGGGMGALGSGTSSGSLDGVALPGVLSGLTLPAGLGAVLGGESGGGGGGGEVDEQELNAAAW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AVGARPFPWLPVAEAGDTDGRMDWWRQNLVLWELGVRLADYVLPPALLHKHLGLDAELLPPQYAGPPAPPPLAMLRQLQATAAVAAPQPTANAVAAAPLPPSAALPDAPRRAASPDGWRGGRPAAAAAAAGDLAHNNHNHYHHQQQQQQQPVLSAAYGQGVGGGGAAVVLLPLGPQGSHAPLHSGRAGGAPAYVDHGPPPQYAAPQERLPQPPPAAAAHSPYASHGYSVEAPAPPQQQQYHSRYEPSPAQQPHPSSRPYDYDYGGGGGGGYSVNGNGYPAPRERGGGGYAHSPPPPALTPAHGYPPPLASQPPPQTHVRMDSHLRAAPPPPQHQPHHQGYYDAYDDRYGGGGSAERYDRGVLVRIIIIMRIHY*
</t>
  </si>
  <si>
    <t>C_590112</t>
  </si>
  <si>
    <t xml:space="preserve">MNLSRMSPQINKNWIVKTRVGSRSSAAAAIGQHQHQQQQE*
</t>
  </si>
  <si>
    <t>C_590113</t>
  </si>
  <si>
    <t xml:space="preserve">MPAAAAPATTGPPPGRSHPQRPRSLRCRFRWKPRNRGARHDNPGRPLLTLTPPAVRCHAPSPCPQRPPLTPPAPSIVDQAVENHRSSCPASHEPCK
</t>
  </si>
  <si>
    <t>C_590114</t>
  </si>
  <si>
    <t xml:space="preserve">MALQVKHTITMRGGRIIDRELRRLQFGQQRLQVGQRRIQQQLRQLRQQQQQLQQQMQQMQLQGLQQLQLIQQQLQQIQGQMQGQQGIAEARAMAARALNATLALNAPLGQVPITAGAAHLVGTVPPNYPATGNALLDLTGPEATALLLAYGRPTAGSRDAKIQRLANHLGVQYHA*
</t>
  </si>
  <si>
    <t>C_590115</t>
  </si>
  <si>
    <t xml:space="preserve">MPPHCVIEDVTDKWDPEEGDKLFGNMLIQHEGDAQKFLTSVLDFLKRKSNFFKGADPKKRVLEAFTHVAGDSASSGGIKGGFLAGEKAAEPKAAAPAPAPASASKPADAPTPAAAPAAPATSTPVPAAASPTPAAEAAADKATASGSAAAVEPAAASTSETVLEEEPKEESKGIKPNSQRGADLDTYSWGQTLSEVTVNVPLPKGTKARMCDVAITKTKLRVGLKGQPPILEGELSEPLTLAKLEGMHWWSAVVKGEPAIDTQKVEPENSKLGDLDAETRKTVEKMMVGAAGSFDQRQKALGLPTSDELQKQEMLKKFMAAHPEMDFSGAKIM*
</t>
  </si>
  <si>
    <t>C_590116</t>
  </si>
  <si>
    <t>C_50001</t>
  </si>
  <si>
    <t xml:space="preserve">MAQWKAAVLLLALACASYGFGVWAEEEKLGTVIGIDLGTTYSCVGVYKNGRVEIIANDQGNRITPSYVAFTDEERLIGDAAKNQATVNPKRTVYDVKRLIGRKYEDKEVQRDKKLVSYDIVDRQGKPYVAVDVKGEQKVFSPEEISAMILQKMKDTAEAYLGKTVKHAVVTVPAYFNDAQRQATKDAGTISGLNVVRIINEPTAAAIAYGLDKKGGEKNILVFDLGGGTFDVSILTIDNGVFEVISTNGDTHLGGEDFDQRVMEYFIKLIKKKYKKDISGDARALQKLRREAERAKRALSSQHQVRVEIEALYEGIDLSEPLTRARFEELNMDLFKKTMGPVKKAMDDANLKKTEIDEIVLVGGSTRIPKVQDLLREWFDGKEPNKGVNPDEAVAYGAAVQGGILGGEGGDEVKDILLLDVAPLSLGIETVGGVMTKLIPRNTVIPTKKSQTFTTYQDQQTTVSIQVYEGERAMTKDNHKLGQFDLNGIPPAPRGTPQIEVTFEVDANGILNVAAEDKGTGKKEKITITAEKGRLSQDDIERMVKEAEEFAEQDKAVKAKIDARNQLETYCYNMKSTVEDKMKDKIEEEDKEKITAAVKEALEWLDENPDAEPDEYKDKLKEVEDVCNPIIAEVYKKSGGPSDGGDSEDLGDHDEL*
</t>
  </si>
  <si>
    <t>C_50002</t>
  </si>
  <si>
    <t xml:space="preserve">MLLAQLLFFINHVRRLLDACVCEGQADLLTPLAGYPCAASLRGRIAFLIFQPRGTLRTVLQLPPGELWVPLVTAVMLAQLLALLLLPRRLYASGPRWVCIPLVGLLPKAASLASFLAFPGARLSSYFGTYLPLEGAITLWQQAVYNYSFWPGMVVLLAHCSLSTAICVVVGATPAGRQLFSAPWVLAQTYACAVLAAALSLQQSLHTAAARSGPGGPAAPQQQGAAKAVDEGATTLQRWGSGTASAPPTADVSPVTQAEETSPAVSRRRSLSQVGSALMQKLAWVLGAQSGGSGAEPCSGACSCSRSPCGVGSLASSILSSATTSEAPSAAGSGSHTAAVSLAKATGATAATAAAEGYTPHMSQPALPPLYQPQPPVSIAAAATAAAAARAAKAAAKERKAAMLPPAVGAFSLKQPTGLSKWTIVEDKEFQAPAPPSANLALASSLDAINRLSTRSGRFARYRSRAPMQRVYMKVPWAEPEQLPGNFLERLNMALSEGVDVMAVGVAARAGCIELVIDVVPRPGGAFDSAGELTPADRTARAQLLLQAVDAADVAAEHQLQALLLDSHSMLEEAVLGGLLSDADPSSWVETLHLQPPPDSEVLTQACGRVWVSRWDAANRQWVPERVGGIRPSELPRITALEPPCILHAHPQQRRGGSVRPPAASLHVTVSNAESAPAFSARCRGRYLPVVQHQPLRSLATSGGVPSANASESGGSAGSSASRLARVAADAMVAGADEVPKGAAPGPGPAVVQVELQAGLPRNGLVIVECKVGKLLSNWRPVMVTDDPALAAEVYSLFSSSATATASSESVASDDGNDDQVTRDDLLTDLGLWLDYIEVLGLTGSTTAAATPVDSSAHLDGAVLDDATAAGGPGEPAGPGALINSGNLPAAVAKAVKAAHAVVVAAEAAGGAALPPHLPALGGAAGAAAAVGPLARQPGSLDFGGGLAALYGTPCYRSHMAGIAVTLLEFAVDRGWTHTTGMLVSQLLASGVGWDEVLGRCSGGLTLLHRAVRSGHAGMVQLVVALGEAHGTPFDWQAVSVDQGDGGEGTGAEGVTPLHLAAALPDGGRLAERILSEYQAACQLWAVATDSHGTRPLDCARASGHVHLVAGGTTWMRTNTNAFGITADARRTAAPGAAPAPMPAATGAGDRCPPSMATVAAAAGGGSGNFNPSDGSSYGASTASNAYSDMSSSVANGSLETSRMPTGTPTTNAAGTLVGNSPLGSPMPFVRSISTEPAADFSGAAAAASAAAVAAPAGKTADAARQGSGMIGLLRELPAALRAPFVNDGVSECCYVCAVGAAYVTWSCCYLVYQICMVTGVAGRMVKETRAHEMTGMLIFFTPHVLSAVLLCVNYAAWLRRREALVVAVTLTRSSAKLLPVLGLLPYPHSSTTYMTWAMMRGPLALAVRCVEGVATGLLYHRLGVMASLPGALAYALSWTLGSGLLTALLDVRNRSLMSRGRLRPVVVGGAAARAAALPGGQEKGGGTAEFPAKKLE*
</t>
  </si>
  <si>
    <t>C_50003</t>
  </si>
  <si>
    <t xml:space="preserve">MAPEFATVFSAIIAITSVSINLYGGLITEKRRAELAREVERERQTLAAAEEERSVVARYRGPLLEATADLEARIYHIATLSGEWRSGEVVCEEEVVYTLFCLAQWLGFLEVIRREGPRERSFLQRSGGTGNTSGGAAGGGGADGAGGPGLQGGTDTLTTLVEGFRFVLSAHPTTLRRWYEQGDDRDHPGLRSRLLMLRGTPALPPPHAMRAAAAAAAAAAGAGVAVAKVGGAPPHLPPAPETDWAAVSAAAAAAAASSSSPIPSSGGSAYGISSTSTSSSGGAEPAGPSQQQQQQQQQQQQQQQQPTWRGAWVGMANGGVGAGGGPALPPPPTQPVMLLPAGFNSPGSVGRPPAYGPGAGSELVIGSLDELSLQEAGFNADANGDGDGNSSSFSTSPPPQPQQQQQQQQQQQLQLQPLPPPPQSPMPGAAPRYPPPEPTTLTVPPPPSAAGAPPSAGGNAVAAAMMFADFGPSLASLSSLSSIDEGSFSGFGGAAAFGGGLEGLGAGGGAAAAAAAAAAGREGGYEAAGGRLSAPRDVFHMSRGTQRSIGSMMVVTPMGAKRHYTTSYGDFYNRWTRLLLLQQLLVEAIDLLDPAHVRVPANRRVVLAPISFREAPELEAYRARMREMSQVESPLQMQQSADAAAAASPLGRLRAWVQGLSAQQVGAGEAGAAPAASTSSSSGAATGGIYTPDLVSTTAAAAALGAAGNGDGAVAAGQQQQQATVVVVAPGSAGGASNGNSGGNGTGR*
</t>
  </si>
  <si>
    <t>C_50004</t>
  </si>
  <si>
    <t xml:space="preserve">MVQLDQVIVNGIDWGIIGVAGVLVLVSTVGAFLSFRYSSSKRRPVAREFNYLWRARAFTEVLAVGYAASHLLRLQLLWGPASIIVDGGLHPTTLCRVYIAATYGIFEPGFLLLALFACLYSVQGRDSAKNPNFNIVLFAAGFSLPSLAAQLVAALFTRIFELDYDGNHMLGILFSAYNDQLPQHCGLTGPGGAPPLPDSPVAAPSDCAFCVFPLLSTFISAAFCGVYLLGFLAVTQRIIGSVINKALARRVRVLQALTVSWIVVSLACRGCTVLFEPFGLGFEILRVAHMLAVVALVVTLEWFLVLKPVWDTHEAERTLKRLEKNGTGLPMPLLGLPNPLYPPTEMHSLQVESTESAARKSAPDAECA*
</t>
  </si>
  <si>
    <t xml:space="preserve">MKILNVLDRVAYVTPYAVEPCMQALAGGSCNRTSDNAVADKIDGKFVGFSVKPSDPQAITFTATADPGPLNRAEYIKYVATFFNREAAANTAFNAIVSAYNANKQLAATYLSKNSAVSPLVAWIYYQPKYDSATYKAPEQVVLYFNAYRRQYVQDAGGRLHDLAALNAQYGNNNTITVSGSQLVFTDLPNTLPVLRTILASVDVVIDESFYDGKNPTQITLDDFRALYGLTDAAALTDLKFLANQRLLRLDGSANPGGTTAWFEEAVARPDIVGPTRVDDGLPGPPDCRH*
</t>
  </si>
  <si>
    <t>C_50006</t>
  </si>
  <si>
    <t xml:space="preserve">MAGTEPESAGEASGLGEEEVEYEEVEEEVEYEEGEEEEEQQQEDDAAGDDSKPSESDSKPESKAPEAAQHEATKAADKEDATSEEVPPPAKPAQDALASSHDAEGEAAAVASLSLSEPVATSEPAAASSSGGGGDLDFKNLEAQAAKVAQAAKDMSSKLTAGLRSAFGSTETAAAGASLSKLAGGLTSWWGSLDPAPQPVRDETAERVASSNKASGELQQLFGLSAEENLVEHFKCKLLQTYACSHNSHTPAIQPPRACSXXXXXXXXXXXXXXXXXXXXXXXXXXXXXXXXXXXXXXXXXXXXXXXXXXXXXXXXXXXXXXXXXXXXXXXXXXXXXXXXXXXXXXXTLCRPATRQPPPQAGDLSDLLKMELGSGQWLAFKDFESGSALDSALALRQQRREQCGMTAWVSAAIHHLRVRVTIFISVVE*
</t>
  </si>
  <si>
    <t>C_50007</t>
  </si>
  <si>
    <t xml:space="preserve">MVAFGTAFGLNFITLLFERESAKFQLALLACYINFLAGFSDYMSWKGYAPIVRDSWGQGFQLLRTVMWLLTTPAMVYLLSIISDFSRLKVYSVMLADVLMITFGILAFLAYNKVMSILFYMVAWCLFAYVVHSMWSMFHASIAEARHDSSRVSLEVLRLFAVGLWFTFPVIWIVVKMGLVDIRTEEWTWCACDFLGKVMFSSSLLHGNFLTIEQRRLIAMRIVEEGNRIQVIQELKDLVEQKERFMSSMSHELRTPLNGIIGLSDALLVGSCGEINDQALKTITTIKTSGARLLNLINDILDAASMRKGKLTIKHEKVNLKRVVDDVIDLCQPLAKRGVKLVNDLRENVPFVLGDTGRIIQVFHNLIGNSCKFTHSGNISISAAVKDDEVEVAVADTGIGIPEDKFDQIFLAFEQVDMSVTRKYGGTGLGLNLVKQLVEAHGGRISVKSRENQGTTFYFTLKIHSEHPNEGQPQMTPTESVAAIPPPEHSQLATVRGTAPSAGGLPPSSSGATAGPRRAPSRRGSFTDKMLGALGAGMGGHHKKPPSETGKSSLGPHGGAGAGAGGAGAGTAAAAAGGSAGYASAAAPRPSQTPSSPSAAVATAAAAGQHDDRGKSESRDGPYASNAGPGGGGNAGQGSAMVRRVSRDAHGSNPPNPKSVTAGPQVSGPMSLSDAAALMKGALKRKSSFRERGAKVRVLSVDDDPVNQLVIQNLLAPVGYEILQAMDGQEALKVLTEEERLPDVILLDVMMPGMSGYEVCRKLREMYPLSCIPVIMISAKSKEEHIVEGLAAGSNDYVVKPFGRQEILARIAAHLRFRDTVYQAGEIAGAIPGDVRPERVLLRGGANGGGLDLTPFLTGPARFTSLPPRIARGIEAGTTSTTLQMFESLTLLEVRLVNLGDLLASVPASDLLVALASLFHDLDTLLEQHGCYLLEGLDESHLIVSGLDNVGDQVLHALGLARSLIAAADTFALGGRRSKLHLAVGVHTGPAQGVLVGYSHPLIFFTGQLPAEVHMLQATCPPNCVHVSARVLESVAHSEREHFVPAGVMASGATTYLMKVGGWEGGGIVAASEATSRWSKAKRGMHDGLATDARRMRPIQLALLDMAQANPAFLVDIASAAHGAAGGGAGTSSDGQGERGGGGGGSEELSKLKREYESLERQMEEVSGEAARLQDLVDELEEQLLARSNTAAASTAATAAASQQAAVAAADAASLKAHVAELEGQLAEAARERNGLEAALAEMEQRLVATHAALATANHEAADRARAHTPAPQELPPHHPHSASRSHLHVLPQQNTPRVETASMAPSASGSEANFASGLSALGGGSLFGGGALMPRGAMPLGVPMRMPNLAALRAHAGDMRGLLDELGLGSLASRFEAEDVSPGLLPYLDDAAMRELGASSVGARLKLRLAAQALFM*
</t>
  </si>
  <si>
    <t>C_50008</t>
  </si>
  <si>
    <t xml:space="preserve">MEAGRHVTLLADCAAVGRLNEAAEAAQLADGVSWGPQLRAMCDGLHDVTGRDVVVYATQDVTAAGEPASGFGGPAAGSKAFRPSWAGLHGKATACLASVFQVPLGEETARICSAYDHLVSKKQYSTVSRFGGDHKVHMMGNALIQNDGKATSKGYAVAHRARVESKVFGAANDVCLQELAETVWQVVRRRLPFMEAYREAIVTPEGAPFMLGATVTNIISLTENQGVRLHLDTEDGVWTIILWFHRHGGVVSGGEFVLPSLGLCFQPLDFTVVVFAANTIVHGTRPLSTSGDVIRWGSSHFLRYQDADALAQLAAAHGVDGLGSLQEQQLQAVWAAKREQRAAAARRLEAGMAERRVRAIREHAAAGVRALVTDPATGRLPPLLFWQPNSASFLSATTSPQNMPRKHTSETSSI*
</t>
  </si>
  <si>
    <t>C_50009</t>
  </si>
  <si>
    <t xml:space="preserve">MKHRRVVTTTSRHAALRRRSAARRSITGNRDHTAWDGSQLDPPALLSGVTVVIMSPRKPVTVGTVARALGSFECEDLRIVMPRQESYITRRHAKSASKGAQYILYRAGHYDSIAEATSDCDVRVAFTRWAQSSSPHVYKVDINGLTSHPAIANVITQPLLRSPPPPPPPSSPWTAAAAAAAEAAEARLGGGSASAASSSGPASGDEEADEEAGSAESRPASSPASLERTEAHASSSSSSSSSSTGGAAPRMPRIALVFGREELGMSDEEVDSCEVCCSVPIGRLQESLSLSHAVSIALCNLYQARLQHLTSSATASSSGGGGPGRDSLGEGGGGGFSGSYLIDPSTGALRVAPSSA*
</t>
  </si>
  <si>
    <t>C_50010</t>
  </si>
  <si>
    <t xml:space="preserve">MEQSHSAPQPQQPQAQALAQQGARAASAAHALALASGPAPPGAAAAAAAGVVAAPLRTALLCIDVQSDFMPGGAVAVPRGEEVVAVINKDYHPPNHVSFASTHLPPPPPPQLAATAPQPPPSTDSVDQPPQPQPGARQYVRLVYDKATGELLDCSRCGPNCRARCAPGGANGSPSAAAVVTQAASPDNAGGRHGGGNGASRALLGAPEGIAARGGKPHGPSAPSATAFHALSAATSASPSRAGSLPFPALTLPVPVLVPPVVPVAAGEEGALLHAAEAALAALPHADEPAGGAAAPTESASPRAACRAAYAAAWQLESLAAAASEAASAAASAGVASASRADSGFVGVGAEEGALLAAAVGAVAQISAAGGDGDKGKGGGGAQQLLQKEEGDAAAVGNGASGLCSPLLAQRSSLVGASGATLQRHLEAKMEQVGWISAAPSTQLDSGVSSSSGASGSSSDSGSSGGSSIGGGAGSAGAVREAAMTFEERGKQWQAAPAPAAPAPAPAGPAEAAGAQQLQQWALEEAQEQQAVEASAANARARSAAFHQRAWEGDGRQADAAGSWMQPAAPGGGGVERVEAAAAGSRSGAVNKGGDGEQGGSEQQQKQKQVPASKGPAIHAFSTLREMGEAGEGEGNSGGEVEPDAATQAAIGAAAHAAADAAGTRASDAPTTPTRATPTPTSAAAAPRVNNSAAAAALAGLEPQLGLQPADSQQQQAVVLQRLWPDHCLAGGAGCDLHTGLLAALPSDVILRK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S*
</t>
  </si>
  <si>
    <t>C_50011</t>
  </si>
  <si>
    <t xml:space="preserve">MLLRRRLRVWVVSDGVRGMGGPAEAAAREEMAALPAVLMLTAEQVISAAAAWPNAEGLALEPPAAPDPHGQQPHPIQ*
</t>
  </si>
  <si>
    <t>C_50012</t>
  </si>
  <si>
    <t xml:space="preserve">MTFITYLTFSACGLAESAATRSFKRNAALRDYAGVSLLAMGGAYFTNWALNYLNYTTRIVFKSCRERQFFRIRTPASHAEVMTYLSLFAAAESFVVLCISGELGRALTHSLQHRETVPFICAFSVLGYVTVCLILLLIKHFGATNAEVVKSMRKVCQVVLSFVVFPKPMSWKYLVGGVAVAVALYTLQRTGKKPAAAGAEGGWNAEFDCFDIDEDKVVDALEDVMAEGGCVVDHHGCDFFPERWFDLVIVLQANNTELYDRLQKRGYTAKKISENVECEIMMVVMEEASESYRPEIVKPMSSDNTDDLERNVATIVEWVRGMMAAAAMAEHRQQAH*
</t>
  </si>
  <si>
    <t>C_50013</t>
  </si>
  <si>
    <t xml:space="preserve">MAGAMPSMVSKAPVSLTHRVAGVLTSFIFGAMQGKRPATVYVPHRVVDDVLAAEEAGLQPGSTHAYHAAPRSAAATCARPTLSKHSHSGXXXXXXXXXXXXXXXXXPPRSVDLEVLRQQLAGALAGSLMAVQVKEHFLAFAMCDLCVNAYTNALRVRTQRQEGSNVVASAGQILDRLVLHTTLAEYSEIILAYAGVHQTHNVLPVFVFDLSLRDEPLLLDGALQAAAFPGMVIAVASRAAPVRTRFSCGHMPRSLQPEDATRAVLGARYSPASGPGWNYLWALGATPHGPLSSLTTLSVASGAAVGRNLALAELERHVGRVAAVLHWAIERTDLRNRVTARLNVAAVKLEMAVSALSAGRNAEALRLARHLSTDASALERAALQLDAQLTQELACRGGTDWTVLLWPPAGSLVAVVAALWWRSRGARLKAEARYDKIY*
</t>
  </si>
  <si>
    <t>C_50014</t>
  </si>
  <si>
    <t xml:space="preserve">MQQDAPTLGALVLKWTQLDIALTAQPQTTELCFVVRRRGVGEDGGDEGGCGDLSGVCARGLCQMSVLDNPDLPGTNCCPTTYLNLSNVTGSDSPPYVPLPPSPEPPTPSRSPRPGAAPGSRAPPLPPFYLPDPSPEPATMPTSPPPVYGAPPPSPEPPTPVDTPAVSPQPSRSPRPGAAPGSRAPPLPPFDLPDPSPEPASMPTSPPPVYAQPQPSSRRRARQPCSTSAPLLPP*
</t>
  </si>
  <si>
    <t xml:space="preserve">MQDTLVTHNPLYSFNNLSRADLPELPTIKSWSLPLPGASRGRGDGDGDGPDYAAALISGAGIADCAHATEPPYAFAPGGESGGGGEEFSGASGDRDREAGRSLRRRALQEAAARRSARSGGGGKGKGGKRGGGAAGPPPQHYFSRCTLPVLLMTDWPYALVSWWAAGVAAMVDGMVERGALDDSATLVAMMPGGLGLTASQRLLLQRYSRRPVITMAELGRLGPPEPVVVCKSWPGDPATPTTHAGERMGAVLAAAAAKAGDPDPAGFGTQRRPQQAAAVASSDGDVEEVRAAAALAARLEAEAVKAGGATLRVLFEIRSGPIRRILNLDKVLHACEEANRKGFSAGPFTRIACAAHDFDPAGNGTLVSPERLAANVAAVRAAHVLVAPYGEGSAYGMFMHGYRAVRVVPGANGTAANGAAPLLPPQQPLEQQQADGEEELLEPGGGVGRRGVGSVVLELRACGFGTNHTKHADRWSPLMYERSAAAGAPVFVAYNIEDPAQCAPSDLQRVAEALVGAKAAAAAREAAEKAASASDDAGEGTGQEAREAAAATGEPQKQDGGWFGWGRRRRRLQDQDEDVGGAGTATFETEAAVAAATRLAGRPAVAASGVVAPPRRRLGTKPKGAKAGPELYARSSHSARDQHLQLDVDQLIEVLTKVGSWVADRSPRDAAAAEAAAAGQAGPGQGAKVHAYVFPEGRTVWAPLGVKNAAQELLR*
</t>
  </si>
  <si>
    <t>C_50016</t>
  </si>
  <si>
    <t xml:space="preserve">MSSLAAARADNFYYAPDFDPKKHKSLNKYNGQHPLRERAAKLDQGILVIRFEVPFNIWCDKCGEHIAKGERFNAEKKAIGNYHSTKILQFSMTHHCGCTICIQTDPKNAEYIVVEGARKKVETYSAKAAGVMELPDEAEKERRDKDPLYRLEYQQGAKAKALTGAARVAAIHDMADDRAADPYALNKALRASLRADKRAAAAADAERRALGLHESVRLLPASEGDAIAAQTAFLTSSARAEAGAEAKRKRILEQDIFSSGRGGGGDGSSTAAGIAPTPGGAHKAGIRSISQAGASTAALGTSAAAMTRPQHAVPAGGSRREHDADGPPPAKRQAEGGKNAQAGAGALAAAAQAAARRKLHGGRAASSHHTAAAAAAGARPHSAGALGAGAAAGASGGGLKRTLKDRAAELQQRRGGGGAGLMGFSAPCAPM*
</t>
  </si>
  <si>
    <t>C_50017</t>
  </si>
  <si>
    <t xml:space="preserve">MAVDVAEQAKFFDHLVELVPAKYYYDDEFAKVNPRFLAKAARDAFKAEAKTKAKEAKRERLDPDKAATTLELQRRKSQGSNQKPAAEGGAAADDAAPSTSGRKAGGAAAAASGAAAGAQAASGLQLQLSGGSMSRQELLERLHKKVEEARQKRKASAEAATQAKEWRQNALKTNAAAKAKQQQGGKRKAGEEDDGEQEPKQQQQQQQKQKQQRQQQGGKGQQQQQQQQQQQQQPAAKKAKREERAEADGAGAEDNDFKFARIELPEGGRKGPAGAKRPPKAVLLKKAEQQRAELEALAGTEEGKAKAQQAAFKAALARAAGEKVLDDPKLLRRTLKREAKKREKSGKAWQERRDQQQEAVQARQAKRTDNLAARRQTKADNKKAKREKKLLRPGFEGRKEGFVNAAPK*
</t>
  </si>
  <si>
    <t>C_50018</t>
  </si>
  <si>
    <t xml:space="preserve">MPPASDATGGVMFTPALPQPQSAADSCQPAQPTTEMPSVLTQLPPGLINLGNSCYMNSALQALASSQRLCQYLAERAAAVRVHQSCGAAARPAAAAAPLPCVAPPPAAPLPAPWQNQQGVGRSSAVAAAASSVQAAVAMVTPVLAPLLQSAVKGVARAWLWLRGWEPTTPASAAQPPPHLAAAVAAAATAAAAACGVRPPSASPSGAALGPSPRNSELRRLSACEVLLQLDATLAALQPSYSPVSDASAEASTSGNSSGGLGPAAAAARVAAAATAATAGVPVDPSPLLRVLRVHLPGGVLELGEQNDAAEALEILLDAAADEAAAWHMTAERWRHAHAGLAAAAAATPGLGPAPAEATSAAATATSNAAAERGFGATGAGGSCGAPALTSAAAAAAPTAAEYDGVSANSTGGPCSAGISGAGGCGSPGCDSCGDASSGGDKLMTVKRHRLPTVPLRLPLLLLQQQRQQQQVQVQVQARGGLWPLESPLRGLMARTMACAACGAMSTTQVEPFWSLQLPLPHPTRHSNINGIGVDSGRYSTGGGPGGPGGGGGGSATVRRIPTAFTQHHQLQIGSLWGTPPPSTAAVMRSGSSVCNGGGDGRSSCSSDVGGQRGSGSYAGGGGGSGLLTLQHCLRGVAKAEKLDGVTCARCSLAAALRRLAPLLQPLPPPAAPAAASALDSVPFTATAIVTAAAASATAARERLQQYAARLAALLAAPHVPDLELDRELSALAATATATAAAAAAAATATAAAASAAAGASVEGTDGAAGGDTQASAPAPPAGVELLPVLALQLLRSVWDERTGRSAKDTRHVAFPLVLPYAELVEELGGCCSGGGGGGGAGGAPGGGGGGSGASVKSGHAAEPGGAQHTTDREEEAEAGEQQQDGGTWNGCTCTTAAAQPPYELAAVVVHLGGAASGHYLVYRRVPLAAVAEGAQAAAATAVCAAGAWGVAGRGGSGPGAVRAGSGLVGGHVWLRVSDSSVCRAEVGEVLRQPAALLLYEQRLRQ*
</t>
  </si>
  <si>
    <t>C_50019</t>
  </si>
  <si>
    <t xml:space="preserve">MAISARSSIKMQAARPARATTVVVRASAGRRELLGLGALALGLTMTLAPVANAGVVEDLQAKSAANKALNDKKRLATSYANLARSRTVYDGTCTFPENFFGCEELAFNKGVKFIAEDIKIECEGKTAKECGSKFTLRSN*
</t>
  </si>
  <si>
    <t>C_50020</t>
  </si>
  <si>
    <t xml:space="preserve">MLASTYTPCGVRQVAGRTVAVPSSLVAPVAVARSLGLAPYVPVCEPSAALPACQQPSGRRHVQTAATLRADNPSSVAQLVHQNGKGMKVIIAGAGIGGLVLAVALLKQGFQVQVFERDLTAIRGEGKYRGPIQVQSNALAALEAIDPEVAAEVLREGCITGDRINGLCDGLTGEWYVKFDTFHPAVSKGLPVTRVISRLTLQQILAKAVERYGGPGTIQNGCNVTEFTERRNDTTGNNEVTVQLEDGRTFAADVLVGADGIWSKIRKQLIGETKANYSGYTCYTGISDFTPADIDIVGYRVFLGNGQYFVSSDVGNGKMQWYGFHKEPSGGTDPEGSRKARLLQIFGHWNDNVVDLIKATPEEDVLRRDIFDRPPIFTWSKGRVALLGDSAHAMQPNLGQGGCMAIEDAYELAIDLSRAVSDKAGNAAAVDVEGVLRSYQDSRILRVSAIHGMAGMAAFMASTYKCYLGEGWSKWVEGLRIPHPGRVVGRLVMLLTMPSVLEWVLGGNTDHVAPHRTSYCSLGDKPKAFPESRFPEFMNNDASIIRSSHADWLLVAERDAATAAAANVNAATGSSAAAAAAADVNSSCQCKGIYMADSAALVGRCGATSRPALAVDDVHVAESHAQVWRGLAGLPPSSSSASTAAASASAASSAASGTASTLGSSEGYWLRDLGSGRGTWVNGKRLPDGATVQLWPGDAVEFGRHPSHEVFKVKMQHVTLRSDELSGQAYTTLMVGKIRNNDYVMPESRPDGGSQQPGRLVTA*
</t>
  </si>
  <si>
    <t>C_50021</t>
  </si>
  <si>
    <t xml:space="preserve">MRSRSRPVKEKARSRSKSPAKGKGKGGGRSSRSKSKSRSRSPDRKRSRVNGGSSRRSRSPARRGRRTSRDRSPVVKRWVSKSNSPTRRRSRSRDRALRDRSDRDRSDRDRRDRDRDRERERERERERERERERERERERSTRDKDKERSDRERSDRDKGKDKDREKDKDKDKERRTERSDRDREGRSSGAAAVASGEEHVSSTVKVRDLVEKALMELTEKQRLPCNISILNDYMHLRDRHFSYKQCGFASFTLFCKWFEKEGWLSVDQERSSVVISRTKFEGKVSRRDRSSPERRSSRERARKREARRVKRARGGVREREKRERRERGGSGRDRGDKDDKEDGEDRGRKR*
</t>
  </si>
  <si>
    <t>C_50022</t>
  </si>
  <si>
    <t xml:space="preserve">MSQRTRTFRTAEAGSSAATASGRGLLAGTRAGASSAGAGTSSRCSLPSRLLLLPSRLKSTAAAVAEEAAAAASSSAAASAASAASAYGGAALSAGLSDGARRALAAWLGVCAGWVYSMVVLGGITRLTRSGLSMTEWKLTGERPPVTQSDWEAEFTKYKASPEYKKIHRSMTLEEFKFIYWMEYAHRMWGRFLGLAFALPAAYFAARRWINGPLARRLGLLFFMGGTQEPEHEWAQPRVSPYRLAAHLVSAFAIYATLTWTTLDLMYPRPATAGAPESLLRSTAGARGRLLPLAALIAVTATSGAFVAGADGFCFGSWVRTLATVTLVSVLAAWATYKRPGLLPPRATACLHAVAAVTAAQFALGVWTLLAYVPVPLGSAHQANALNLFTAALALLHACRPPTPGGLLGAGLAPLVTPAAVAAVGAVGYAVVTSNGAVTASERYTGPSNARPAAAAE*
</t>
  </si>
  <si>
    <t>C_50023</t>
  </si>
  <si>
    <t xml:space="preserve">MAAVCVSSKAVAVRPATRVASRPAARMVVRASAKPAQISEKAIAAGVSAAAAASLALAPIAEAAVTPSLKNFLGSLIAGATVLGGIALAITAVSKFDKTIR*
</t>
  </si>
  <si>
    <t>C_50024</t>
  </si>
  <si>
    <t xml:space="preserve">MHSNDAPAEPGAPSTSSRGPSLIRAAVSRRSLRPAPREQVALPPTFFRLSPSLLVLLDPAHDRLLYIVGVDEQEEEQQWAEASVEAEAAAGADGAPRDLPDEAQSRRKRDKALMDWRRVSCSSRAARLREERSHAYRLQWLLSDLHSFSAATAVPFTPDLMFLRNSLVDSMATDRTQQMEDTAQLEYEHVDLDQLDRQQAREAAAARAADDSTAAAAGGTAAPGGKGKGQGQVSAAAAAAVAAAAMAAYEEGDSDDEEEDAERSGRSSRAGHDPRDDAFNLDIPFSPGPLGWTVAVRARYYLDPHVNPQLGAGGGSSSGSGSSGGEQAGGSSSSTAGAGAMGSSGWASGLARRDPLADSARGEAQHQADQQQTQLDRQRLEAVWRRGSSGGGGGSGDALTAGGEPSDAAAVAASGDTPGGPLAPQAPRGNTAGGQQEQPQLPQLQPPAAADAASGEAAAAGCGGGGSLEEDWEAAETAAAAAATTTGRARRGAAAVPTDRLVRPSRRPAAPAVAADGTDTPVASNPAAADAVDADAGTQPVPQSLAAAKAPDNTSGHEAFVASTRTRRVASADAADAADQQLDGPAEAEAEAQQAGNGSGNSGTGAGKEGAGVRMRLTGRSRMVRRPRSMQPPVRARGSPAADPVSSNAETGSGSGGPSSSPAAGAVPAREPVPIPAYLNTLRAAGSSAAGLAGAPGSGATPPPTPVAGGVLGLTVENMQGFLLGHTGRPGTPEEVADLTRAVAQAAEVEATFGATGPSGLPAAAGAMLAGGGVPRPETGPGRSGGAAASASASPASRQQPGRPQQQQQQQQPRLTSAPQPPTHHQQQHQHQQHQQRLPDPPPLRHVWKHKSLAQAVEVHGGGDMGFSPVRWLRPGASPRDPYVYNERTSGRPSVRITPRRKRLAVPVRVLRWVAEQQRAEALAAAAGAVGGAGGSQGVAATAATARAAELAHTDAAAAAMLAAAPLAYEAALSGFWVRRLAGSDQGVEVRKPHLPEISRHDKELRAALLPRDPEAGGGAGTGTGTGTGMGSGASVPSVAEQAAAATAALRRAPALERERAEAVLAFLRGRPGAGAEAAVAWPGGVGGPAGSTGLPGLVRGRDAVVAAPRQLLDVLAGAWQVAEEPLMHPDVLRSRRRAAAARRRGGA*
</t>
  </si>
  <si>
    <t>C_50025</t>
  </si>
  <si>
    <t xml:space="preserve">MAFPLHDAAKTGNVKAVNELLAQQVDVNQKDRLNRTPLHMAAWAGQTDVLKLLLAHGCTVGAAAGDDMNALHFAAQKGHSECVRHLLNAGQYMDARTRKGFTPLHFAAXXXXXXXXXXXXXXXXXXXXXXXXXXXXXXXXXXXXXXXXXXXXXXXXXXGLGWLGRLERRALV*
</t>
  </si>
  <si>
    <t>C_50026</t>
  </si>
  <si>
    <t xml:space="preserve">MQLAKDPEVLALLEAAVAAQAAQRAAREAAVAADVAEMAEGGQLKPKKQRNLRGQQGKRGGAAGEAGGDGADGGGDGAGAGPSSGGAAAGTMAGAKRPAAVALGVDGEDDEEEEEGMALRPPAQRRAAQEREQKQQQPKEQARQQDVDMAKAEAAAAAEDAGKTEDEAAAAAVRAGVQAAEAASEAAAAAPGPSSGAGPSSAGPSRPPPQPLQPQQPQQTHPQRKVVPVPAAFLEEDEEDEEEAAAAAAAAAAAAAAGAGAGRAPALRFNVRAEDDGEEDEEDDEESGSDQDEDQQEARRRARQAARQGLAGAADLAAAAAAAAAAAAGFGGDDSEDEVGPAVGWVGGRRRTA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LTAASTGGIWRQPNRWRQSQSRPKPQHAGGIATPQQLPVARRAVAPYGTDRSQPPPSSGPPDHGDNSPQPPPAYSGPHGSDDNTQPPPDGAAMPPSASEPPAISMPPPEYLMPPGAVAPPDAPQQSPEAWSPPDAATPPEAAPQPPYAEGTPPAYPALTPRHADPAHAGPWLSSRHAEPEHHHQQPQPSILPACIQSAAAAAVPAAATSSGFPGAIGHTFQSVTGGAVAASVSAAAVTGAVGVSGPLTRTPPVDRSPAPPASSPPPAASSPPPAAAGDEDPELAAIRAQIQAILDRIASRRPNDTAGGAGGNFSPAYTSLNITRVRPAPAATATAAATAAVGSSPPPAAAAAPAGPTDDELGSLLQSLHQLQRRAAAIQGTTTGGSGLPARGDGEVTDRVAVLPTEQQQSGAAGRRHHLRRLLRGV*
</t>
  </si>
  <si>
    <t>C_50027</t>
  </si>
  <si>
    <t xml:space="preserve">MPTVAPTTARSDAAAAADASAGGAGAVAPASNVSALSAALRAVAEEAARAHCEQIVEAAGVWLTGVAERLAAAVTAAAAEHIKKMSPAAAAELPIDWAS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GDRGDREGGGGRGGGGGRGGGGGGGRGERGERGEREAPLAPLRYGDRGFMHDDRDVVDEAAAAAVAAAVAGSGSGGQQHQQQDEGSWRQRRVQQDSHPTHDAAAAAAAAALGPPRKVKAGHQAYTPPARRAGDRNDGEGEEAA*
</t>
  </si>
  <si>
    <t>C_50028</t>
  </si>
  <si>
    <t xml:space="preserve">MAAVAQQEFNLQKTIEALRATRELDVCLSGLKALRGAIQRPGGVGWSALVSYLRASPACAELVALWEAQSSIKDAKVLPQLLLLMTNILAAESPPPAAAAAEADGVKEGPSTSGRSDPHTNQRRGGGTSAAATAAAAGHVGSDARSERATVSAAQSAIVGQVLSPRRLKSLYHCLGSEHAALCNAALALLAAVAAQGGAVRDLVAAFDWERPLDDKQKAQQQQQQVAAGGSARSGPSRLSTAASWRHANVLSRPRRAMFVGXXXXXXXXXXXXXXXXXXXXXXXXXXXXXXXXXXXXXXXXXXXXXXXXXXXXXXXXXXXXXXXXXXXXXXXXXXXXXXXXXXXXXXXXXXXXXXXXXXXXXXXXXXXXXXXXXXXXXXXXXXXXXXXXXXXXXXXXXXXXXXXXXXXXXXXXXXXTAATVAEAALEVLVMLCTDPANGLVTHGPGGGAVAGSSGDAGAAAAADAGLDPDAGRQHGPGVKRVLRLFPRLRPLERSRHGRLLVEVAARRPWLAAEFASSLPYDLQPRVGSRWVAAMTLAARLTAAVAAAPSPLVARLEAAAAAGAPPPSFDSPLVRAHLRCCLPPALSKAVLSRGVQHSRDVVRALSLDALAAVARALQPLTAAVAAGRAATAAAAAAAAAAGAGGDVTAASSAAVVVGAWSAFHRRLRGALRSRLPDLQTLLALHTAVDREQQAADGAAAAAGGQDGPKSASHKSKGPENQRPRQKKEAKGDVDMDMDVGAGAQAPDAEADTEDEEGEDGEEGSDAQAVRQELLAAVFGAEAAEQPAAVRGAVLVRLLGVCADYVLLLPDAAAEARFDPVKLIPADVLALGEPHQLALLRVLGAAVADGDGDGSSSSADGVAAAAAAAAAASLAPLSSALLLPLLRLLTRAASPSVRSAADTAAAAAPSAVAGSTFSALPALALRNCLRLLRSTRAGGEADRAAVAAYVARVLHLLLQLQADPAVLARVIERALAAEAATAAAAATEGATAAADGAAGAGGKRPKKAEPNAATAGGGAGSSDEAAAVLTLPAEGGPVRSLYEWAVQCCAAHRAFAHAAGTAASSPAEGAGAAAGAQPPAKKRRQSAPAAVGEVGGGDGAAAGAVGRLQVRVAEAAGEPAGAAAREELKSHIKTLVKAARKAAKRNAASGGGHSPAAESLGAVRSEAASAALDGAAAAAAELLLRHCSGPKEAAQAAAWALQQAARRLTEGAAESPQHRSAPEAAAAAAAAREVVVAQLWTWALAKPLLSHCAGPAEVVAAAAEDEQEGEHAAATAAVALLPPLHTLTATAGPWDSQLVQALVLQVEFRAARPLRKAAAAAAAAATSAAAVAPAALLAAARSTAFWLPLLPDAGAAAAVFRGLLRPLLPRLTAAVRQQAVALLAEAAPRSAGASAVWAALSAVCRLHVEAAAAALLAMLQGVGTGAAGEAAVEATAAEVEALTPLLRCAAVATSGALLPLVERLLAVVSGGPEAHGAEAPGCGNGNGNGAAAEAPHSDRKRKKDGRQAGAGAGPAASVGADAGGVARAALL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KGEEEEEEEEGEEGEEEEEDGTEADEEAHELRGAQHATGAGEAEGEVEDEGWDEGEELLAEVAGADDVEEQEEEDAGEAEVVEVEVVAPAAAETEAAAPLQLSPWSPAATC*
</t>
  </si>
  <si>
    <t>C_50029</t>
  </si>
  <si>
    <t xml:space="preserve">MWRSWAAGRGSSTGAAGPTALRRLLATFRHLPPDLLQLLAAAPPHTVTEHGISFHDVEGFVQMHLRPPGRGPPGPTRHQAKWLMMLSM*
</t>
  </si>
  <si>
    <t>C_50030</t>
  </si>
  <si>
    <t xml:space="preserve">MESSCAVLQGQQGGPVFEASPVFRTQGSGVLIQTNGARALQAIHPGLMHRLAERGAITSGVYQYNDVSGERLPWVRDRAGVG*
</t>
  </si>
  <si>
    <t>C_50031</t>
  </si>
  <si>
    <t xml:space="preserve">MAQLTLSRTAASGGEAEEVVLARARHVIAADGYFSRVRRTACLDPAHDSEALRRTHMWSPATPDSPLRGPPSRGLLIYPARNTAGPVGSGGSQTLVEGDERIVWNSWVTLPKPEAGAGAGPRGEDRGSQHGASSGPEALAAAVSAMSSFLTPDVAALLAATPGDRVTGHGLYVHPVEGFTPGAWVRDRLVLVGDAAHTAPPDGQGANLALEDAAVLGACVRKHGLGPEAFAAWEAARQPRAAAILGDPTPAATIRTPLINDATFERLWSPAELLAEERALQAQAAAGVGGGGAAHRAVEQEDVGRLPPDVVASLERILGAEAAAGASASKAAEVTEAGASACEAEQQAVAVVQEWSADVVGRLVRAKVEGRTMAVRVPPPEGTYFVR*
</t>
  </si>
  <si>
    <t xml:space="preserve">MAPKKEKEEDKTAGAARFGRVRNSLKMGIVGLPNVGKSSLFNLLTEQSIAAENYPFCTIDPNESRCAVPDERYEWLCDLWKPPSMYPAYLQVTDIAGLVRGAAEGAGLGNAFLSHISAVDGIFHVVRAFDSEEVIHVDDSVDPIRDLETIQMELCKKDLEFVEKAEEKEIRDVKKSPNMKISLENKPVRCGEFNSKEVELIREKLDNLITTKPVVYLVNLSAADFMRKKNKWLAKIHAWIQEHGGGLLIPFSVEWESKLWSLRDDPDGKKAFLDESSGAVSSLPKMVVQGFKELNLIYFFTAGETEVRCWTIQRGTLAPQAAGVIHSDFERGFIKAEVVAYADFRALATSKSMMEVKAAGKYRQEGKSYVVEDGDIIHFQFNVTASAKK*
</t>
  </si>
  <si>
    <t>C_50033</t>
  </si>
  <si>
    <t xml:space="preserve">MHSKFAVARNLQAACAVARSFLGPGKALKCIIDESSESRNILAGTIQAYLLAADGDPTASTLLLEALESQTGGPGATAASAPGSGATWLAAVCGLLLGGLLEAVEGQGVPYEAARQGLLAATAECCQVIRSCAVEIPLLRRSSLARELQQHLPPPLQQQQQLLLQQQLLREQLQEQAQPLAHQNGRRGTVAHQNAAAATAYAATTFDDDDGIDTENGDVVNEGEDGDEEARLQALEEEVSWFFGARELDAARAARAERRSLAALRRGGLGPLGSAAGAAAAAAGRGTGLGARPPGGGRDVRGRAGNDQDVPAFVAAGFGGPVLADGGAVTTAAAAVVAAAAAAAHRPQRQLLLPRSGPERQSLRQSRPDPDFAAAAGSAWLAPSPSPALCGRAAVPHALHGIMEEARLQVDTEAAAEVEVDGEMAAQAEALAAQLVCTAAAGLAHGRPREMQLAAAAVLVLLQPLLRHRCHHHYHHQQQQQQLQGKRQPPSLAQVAGWVQAAAADLSFERCVLPLELAGSSSFCRFRDAEQDPDPEVAFAARLLLRLQPLGVQLLLASGHVPDRVSSAVQQLSGGRVLVLGGAGVRAVRAAAACAAAAARAXXXXXXXXXXXXXXXXXXXXXXXXXXXXXXXXXXXXXXXXXXXXXXXXXXXXXXXXXXXXXXXXXXXXXXXXXXXXXXXXXXXXXXXXXXXXXXXXXXXXXXXXXXXXXXXXXXXPGGGGCAWRRRQPVVAAPPPPPPGPGWVTVLLAHPLPMQLEASAAAFRVCFCRLVAALRCGRVLPGGGAWEVAAAEQLELRARALERDIAAAQERQERQQERPARRQEWQQRRQERQQRRWQVAAEAAVQEEAAEVAAQAPAPPQRW*
</t>
  </si>
  <si>
    <t>C_50034</t>
  </si>
  <si>
    <t xml:space="preserve">MTNDAVSAHGAEPAANTPNASGGNGNENGSGSAHGSAHGSGHASGHGSGSNGNGAGAGTGSSGNGNSSSGGQPTTTTTTTTNGAPPQQRWRRQLQRCDGGPREHNSLDRNDSGSNGNGNGNGSSSERGPACGSSKHAGSHGHAAPPPPPTAIGHAGAGPHLASQHQQHRTSHAQLPGGGRLAGSTCSGGGGGVGAGCGVSNRLGEFVAAAAAAAVGNAGSGGNSGSGSGSGSGSGSGSGSGSGSASPCTLLKTEQEEGAAAGPDIGLDGGADADAARAEGAADGTDIDMDDADGDGDGDGDGDGDGDGDGDGDGDADADGDGDGDGDGEADAEADMDDGMIPYDAKPLELAMLAAGTTASGGADRGGGGGGGGFGGGAAGAPPASLSNQQAAAAMLELATGGGGSSSAGVVGGGGSGGTGGMMPVQLLQMLTSTPGGLALLTPSQLSELVVLVASGGSGSGGSGGGPGPQQGPAATAVLASPELQLQQLLQQQQQQHQQQQLQLLLQLQQVMNGGGPLGPGGLGPGAAAALVGPGSLPGLAGLGGLLGNPLASLGGLGGLTALSGLGSLASGLAGGGLGGFAGGALGGGGVLGQALGLLGPHPLTAAAAGGGAGGGAGGSSSGGVLASLLGGAGPTAGGGGLGGASSGSATAALAAAVAAQQQQQQQQQQQQQQQQLLMLQQSSQKPSSSTGAPFPYAQQQAAHTQTPSGGERNSPAILSAPEPPASAQPAPLLPMPQPSGGAGAAAAAAAGAPTAAGGGGGGGRRSSGSADGSVPVRLAPTPGDLLHGSGLAHQSPTVAVETVIKAEPEADAEAEEEAAAAANAAAAAAAAAAFNVFADIADAQLDEAMGVEDGEETEDGGAGPRQDDEGDEETGTDTDGRQDRRGGSGSPLDMVAAAAAAAAEAEAEAEAAAEARVASRMTIITGDGGDTDKICQVSLLDAPPLVRLSAQHNGATAEAAAAAAAAATSSAGGAGGAAGVFMARRLGGAAAAMAVTAAVAAEVTAAAGSGSAGGGATASGGGGSVIGVKRKASALGLARTASGLLSGGAGGGGGGGAVSSPAAAGTAGASSGEEPTGGGGSVAGGDGADLSCKAPKKPRINWSQELHARFLNAMFQLGIKNAVPKTILQLMNVEGLTRENVASHLQKYRILLKRHANLPANAPLNPDNLRKLEVVQQAVQQSMQQSLLPPGATNAGGAAGGLISVAVGGGLGGTLSYQDLINQLSAMSGHHSAVSAPPPASAAAISGPPAVAAPRAVAVGPPGPSAPSPAVAAALQAAAGASAGPAAAVGAVPQAAALQGLHRVAAAAAASAGASASSAASLLGITSGGGGGAPSATGTSGGSPAVSLPLATLPLPALAGGLNGLGGLTIGGGAGGGAGGLSAVIGGLAGGLAGPLAGLTGPNGLNGPLAAAAAGLGGLGGLPAGLSGALAAAAVSGLPGGLGQAGGALGGLGGLNLNVGALGGLNLGSALGMVGPGVLASALVAAGAAGGGGGSAGMTGATGSGGGAREAPGGGGAATPPPAAGGTPGA*
</t>
  </si>
  <si>
    <t>C_50035</t>
  </si>
  <si>
    <t xml:space="preserve">MATSNGNGTPEVEPYEPKNILITGGAGFIASHVVIRITKNYPQYKVVVLDKLDYCASLKNLGSVANLPNFRFIKGDIQSMDLISYILKTEEIDTVMHFAAQTHVDNSFGNSLAFTLNNTYGTHVLLEAARMHGRIRRFINVSTDEVYGETSLGKTT
</t>
  </si>
  <si>
    <t>C_50036</t>
  </si>
  <si>
    <t xml:space="preserve">MSTPPKLQMSDIPQELIDQLKDLIKQEVMEEVRVELQKKEPPRDVLVEALGALYALIMRTSSRAHAKQE*
</t>
  </si>
  <si>
    <t>C_50037</t>
  </si>
  <si>
    <t xml:space="preserve">MACSLASRGLSARPCPRALRSSQRAAPLRCRALLGHGSPESSEEPKPESTADAITRSLTELSGSSGRVSLGSNLLLCAKGEEEWRRLSNKVYGDKFPIQRSFTAVGTGGQDFRQAMVAAVESVVGYVHTECVAEKHSSAKKYISVTVGPVWVENGEQIIAIYQKMKDDARARYLI*
</t>
  </si>
  <si>
    <t>C_50038</t>
  </si>
  <si>
    <t xml:space="preserve">MWPFMWAHADVLNFLARSFAKDPGLHVLFQDIVRRLLQGQLSTVSHFVPGDFGRGRYFLSLRQARQPAGPRAGGTPAFILELDVPYEGRDLAARLQRDYMITSHVPSIVTMFDLKGRILHQNRSSVAYLGYLQLFAHDPTKLHEILQAVAEGMSPVSPASSAAGKRVEAVTVASDNDHLSSLFSDPMGSPRGPGRASAGNTDTNTTAGLMAPCSTAAGPPAAPPGRTVSSSALPLPPVAAVLVGDAVGPISVTSGAQGGTPAQLTADCTGSRAAAGGHSGDAATSGETAGSVTMGSFPRAASLPAAGGARMLAQYVMSWPGAASAAPAVEAVRLEPTELGVVPSDVLSALALAQGQAHHGQAPEVRGRAEAQSAPPLRPSPPSSGSRRAAALGLAGACAGQDHLGSAAVAGLAWCSSGSTAPAATLGAGPHKDSRGDSGGAGGDGLRGPGVRRAVVAPMTEALLSPSSSLMTSLVVEKEQQQQQQQQQQQQQQQQQQQSVLVGGRTNAGASAAANTSTSGGSAAVGPRAALADDTPIRDTSERDGGDDLLLLATAGHSPSNSTAGFNIDFDTLCASAARGSNTPGGTGSLHMPLSRATTGGQGGSHHLPLSRANTGGQAGSLPAGTAGGGGPRGLTYIDEEAHEGLEELSFLLPKMASGQQQQQQQRNPAPRIAGHGAQPAVSADFHDSRGGGPMSPAAAAGVLGTAQGFSQSMVRQPRSSSHARCTSASTTYLHLHSQEQGRRLHAVLRGLSRGGGAGGGGGGMTAIALPSPNKASGRAYGDGSVHGGRMNSARSSAYFLLDSHGNAPAEAWHRPGGAASAESGSVAASSAAVAAAGLALANGVNAMYNPTAGTAADAMAAAVPAGPPGRQQQGALQTQMQTQTQTQTQTQTQTQQMSTGTEQTSTDAFRWHEVHVKPCFDPMSSNNTSEPLILVIQTDVTSKVRAEEVLARVLEAEHRLLADIFPSHVVRHMTQRRRNEAELERNGLQLLAHIQDPAALATSHECITVLFADIKGFTDMSKEVPAATVMTFLNDLYTRFDSLTDVYGVYKVETIGDCYMVAGGLVARDEDGYGRAVRGQGDVDPLHAMRVVAFARAMLEEAAKVLLPNTGEPVKMRVGIHSGSATSGVVGHKMPRFCLFGDTVNTASRMESTGRPGVIHVSAATRALLPPEEDEEGWAPTGGVDVKGKGRMDTFTWSVAAKQRRDKQQRAMLLGTISHLAALGPLITTNTHASPPSAARLRHLTTTTAAASGGTLTQPNSARAGGFMYRSASTALFDTHG*
</t>
  </si>
  <si>
    <t>C_50039</t>
  </si>
  <si>
    <t xml:space="preserve">MRLVFAGEQGGGGGISVGCVLTNAAAVGALQLKDEQDILCFLARQCIKDPSLKVSAHQGLQAVPGVGGRESEHERPNWALLHDVSERLLHGSLTTVSHFVPGDFGANRFYLSLRVTPFLYRRGSAAGPHAAGQGGGMAAAAAAGDPSSGLGCSCLMAAMILELDVPYEMKALASRLQRDYAIISNIPSIVHMFDISGRVLHQNRASVAFMGYVAGLDAPTPLDTALDTATTTTTAPGTADVASPTAAAAAAFTDALLQSPRRQQSSSAALAAGVGAGAAGAAAVGADVNWLQRLFSSDPSRYLDILDALEQGMEWRGLVRMPYRMKKQVVGGRLGGAGSSVQAGATGYDFSSLAASMFLDEPAIATATALGSNAAAAMAVLSATSAAGAATPAGTLTDCGTATTDLGDMRLSTYASGELMSPPLGGLTYDPNSPWSVPPSAILSKAAAAAAAAAGQMSAASGSAATAVAAGSGGAVERLSGSGGLVPPRRSGSSSCVLGPGLGVGRLGSGLATVDEAGGSNSGSSNEKLQSTTAPQDPSRRPSCSPVRGGTGQGEFALAPAGVRQASPEAVRPVALTAGALAAAPVSPPALQQPAATAATTGGAGVGTGAHATSIAPPSTPPSADAAVAPTAARPLMAPHVRSIRIHRLFEEVTAAAADAADAEAGITPGAKPGSSGEEAPPPSPVHIDRGALAPAEEVHQQKLMALVLAARSSSSTASRRRRPRGPVPAASAGAAGRMGSSAATMSPPRPLQTPPHSSTSGGFVCTAAGRAASSEAADASGGTGGSGTGEGSPSQSQGGGETDQGRELAAAPAEGAATTGGKHKYKHVSVGSLAATGGELGFIESRGGGSSSNATNATELTVGGLVAAAAAAAGSVVSGSGGGGASNLQMLSGSGGAGASTAGVLLPAHLHHHLLPHLRTTAPVSPHRGRQLLLRSGTSTPREAGMGTGGGALLSTDPHGSTSALMMGSTEGCPGEAVEASASSTFGTRDTVEFSIEFYRSSRSTPAFNNANNGNSGNGNGNGNNGNNGNGNGTGNGNGNGNGNGSGGHQQQAAGAAGASGPSSQPQPTPQHQHFLSFIDEVDEKEQEEVSFHLPKLWQAHMDASGASMAAAAGSSAGGSGLAAPSALPPSSLGTTKRATSADRTWAYLDERAPPGPGPGPGFGPAAAVAAGPFSPLPPLRSLGMSGGGSSTGAGSNAAILSMSGAGSAAAAAAAAAAAAAGMLLTNVSESSGTVTSKRSHTTHAPTATASASSNALASTAGTNAISNTSNANALATHPSLLQRLPSGAAQGGAAAAAAGPAPASGGVGGGSIDAAVPQMLAAADVSPGGGAAGGGTSRRRPPAASSSWIGLQQAQASAFRSAIAAFRRAATIHADDSPSPPPPGAVPPVQLLQPHMQQQHARLIQSAHQHPHMVAAGAGAMPATRLASYPGIGAGAGPSSALPAGAQQGGAGSAHARSASYMLSGSSGTAVNATSTIASSGAVFSTGAVTALLTSVSNRPASMARTRSYAGIEDAALRQQQQQQHAAGSGAAAASVAVEGAAAGVDMAARGGGARPPAALMMMSTSAGQLQLRPPSPKPLQPLQPAAQQTQQLQHMPSAPLPQLQSTSMPRQSTAAAAAPAFGRTSGGGAGGHSSSRATSYLRHTSHEEDRRLHMLLSALARNDNSSHNREAASGSGPRTIVVRDGAGGGTTTPGGSSAAGLMNMQRQQQQQQQQQQPQQPLPWIKTGSNLPDMPSPYTTDTATVTGEVMRRSSWGTEHPSKANTWDGRGSPEGWQAQQLAAHWQQLSTSCGQVPSSIGVPGGPSNVTSSVRDSWGGLPNFTYLMAALQPSNATATTATNAFAPAAAALSGTALGSTSTAADDAGRDTGSGNNRPARRTGALLQQQLKLQQTQQQLQQQGQSLPQNLSKSLHQMATATVPQSLPQRRDQQQQQQQTQTLAAAAAVPGSTGEVLFLAAAAAAAAAEEEEMRWHEVVVKPVSDPMSEAPLILVVQTDVTSKVQAEERLARVLEAEHRLLADIFPSHIVRHMTQRRRNEADLERKGLVLLRHIQVGLAHIKGFTDMSKEVPAATVMTFLNDLYTRFDSLTDVYGVYKVETIGDCYMVAGGLVARDEDGYGRAVRGQGDVDPLHAMRVVAFARAMLEEAAKVLLPNTGEPVKMRVGIHSGSATSGVVGHKMPRFCLFGDTVNTASRMESTGRPGVIHVSAATRALLPPEEDEEGWAPTGGVDVKGKGRMDTYTWCADSEDAQRHRRGKQRRADMLGTLSNLMGPVGLAGRSRTSRSPAGASGTARSPMVRGRAPVVPNSKSGRRASQTANATMNTVSEFMSAPSADLL*
</t>
  </si>
  <si>
    <t>C_50040</t>
  </si>
  <si>
    <t xml:space="preserve">MWPMPPESTAQEPPPHRPHTLTSAGAAQPPSIEYTRARSPAGPGPALSVQCLSQAPISQNPTKPKPPPPPPPQLQPPAAAWPAPPPPPPAAAPVPPPAPPPPATHAAAAARPWAGPRGATQATPPPHSPRRPAPPAAAAPPPRPPPRQLPTRNAP
</t>
  </si>
  <si>
    <t>C_50041</t>
  </si>
  <si>
    <t xml:space="preserve">MLRDQHKQVQRAKRPRDDTLDRPGSSKKQTPGDDGAGAAGGDADMAEAEAFKNNLINALMHNISGAPGSHPPGMIPTPGSQPPMLMIPTPGGTGPGSARGALKQQSSLPSASSVPADEEVRAKVREQLGQALQRAMDELKAEGYTEALPVPTEVAAEVELELFKLHESSVSKDYKAKFRSLAFNLKDNANPELRARVLRRELAPATLVTLGPAELARKELSEWRKKREEEAAKAVFLDAETAAKYSTAAAAALAQSRLRAKDDEAPAAKPVSSPEGRGEEAQDDAAGGGNDAGASLARFGSDSGAALAAPAVAAGEPGVQRRISSGLPRLDSANASVSISASGADAGLASPDLVRRTSITSSLPPGPAAASGGATGTSDATAPAAMGPSPAKRTVLRAALPAAPVAGDETPPRTDDAGDAPYDPDVSFDGDAPYDPEAQLDAGEVAEAGGDDLPVYEPYDPSAAPASMQPPGSKTGDLAPVIQRQLPGDGAPIEMPLDNVGDMCIATYFLGLPPQLWTGVLRVPGASTDQLVAVDASYLGGSGRLAHMLRCAEPAWELVVKGQVKLSRVEQFFEELRRSRSRTISLALVRPASPAAAAAAGVTEQAVAAAATGGGMAEFVAAHRTRTGLATPQASLEAYLVTRGPLASRLIKTARMVCPPHQLALLPEDIADDHLLLAMVHPKSWEPPPHVIASQAAVPPHVAPHHAHQHSHHGHHDAHQHHSHAVPPPHLDMSALAQLPLGGGLAPSPGAMPHVLPGAMGGAPAAADPRLQHASAAAGPAPLVPGANAAGAGDDAAAGDGSVPIDMGALSDLAAALGIPGGGEAAGAQAGPPHLGAAPPPPQQQQLVTMVMQNPDGTLAIVAVAAEGCHRRAAAGASSQMAPLAVDGEAAVEAAVEAVVEGGGAAGLTSRPAADMVADTAVITETEGGADPPMTAAMVAGAEDENGTGEVEAEGEAGTGGATGTGDMP*
</t>
  </si>
  <si>
    <t>C_50042</t>
  </si>
  <si>
    <t xml:space="preserve">PAARPPPSTAGPRGPLTSSKPQPPCASRLPTAPDRAGTPATPCASTCSPTQRFPQGPRRPAVAATRPWRLPPPPPPPRASSAAPTASRPSSPRHRDLHPPLPSHPGTPGWPPPRPTPRQPTLTLACPRPPPSALPSAAPPSAARPAP
</t>
  </si>
  <si>
    <t>C_50043</t>
  </si>
  <si>
    <t xml:space="preserve">MVMVVVGPFLKFWGLQRLGEAAETPTNHMAFKEEQLQGSRVSVEGRSSAQRTQAKAAATAASAAEPRVWLGSVLLVTKAPVEQVVVTMQDEAGNPTGSPLAPTLLETYHDWKAVRFMMRVPVAAQETKVFYGVSVRGQALKPQEGERFHFYIAGYQQPAHWGYYSCSGFSLDVPADKREKYWGGMKPLWEDVKKTHGQKPLHLLVGGGDQLYNDDVWKVPELKPFLDMTRKTPADRATKQQAAFTDTMRAAVEAYYFHHYAVHFAQPIIADMYALVPQVMSWVSACANIFDGWGSYPPYLQSSTVFKGIFDLANTWYSVFQQHCSKHEKPMVSIYELGCSTAVVTCDQRHLRLRDQILPLEHYMRLTMLCTNLPVHVRHVVMVFTVPVVYPHIRGGQKILSCVGTECMSGMLAKIGASPMNHFNEPELMDDLDDHWTARSHQEERRFLIEHLQMLSRYRGCRVTLLSGDVHVCGAGHLYSHPSPPEGQERQDYRYMPQIVSSAIANPPPPSGLMRVLEYFSAPGKINKYTSYRMDRIIKNKVGVGKILENKRNWCEVVEHDEEPGNNTTMVSYEYPVAPLQPATPGHDDYFAACRAEHPQETAAGRPAAEAISALPGGLSAPRDE*
</t>
  </si>
  <si>
    <t>C_50044</t>
  </si>
  <si>
    <t xml:space="preserve">MAVAPAQGNWSTGLCDWCGAPGGFGTCLYVMCCTPCSYGSLVARLGPEVTCGGSCFGGCCCYTLLSMLGLNCIIHMGVRGHLRNKYGIPGDGCNDCMCTCCCSACAICQETREVMIRNGGT*
</t>
  </si>
  <si>
    <t>C_50045</t>
  </si>
  <si>
    <t xml:space="preserve">MTDLASHQAAESGPHGHTAATGVSGPAAGPGAQASGVQSSTGEGLAADAAQADVRPGPVEAMSCAAPPEGAEQIASASTADAGQQKQAAAGGETQADSSETEAEVAARLAQAEEFKREGNELFGSGQWEAASVKYNQALDEAPSSAAKQRAIYFANLAACNIKTQQYAAAVQSCTEAIALDGGYEKAYMRRSEAFEKLDELDHALADAKKLLELAPANAWAKAKVAALQPVVDERTEKLKTEMFGKLKDLGNSLLGKFGLSTDNFKFDKDPNTGSYSIRFER*
</t>
  </si>
  <si>
    <t>C_50046</t>
  </si>
  <si>
    <t xml:space="preserve">MTAVADVRACAVLAQRYDSAVAAAATRALDRQSPPHNGGGARSRQAADPDAASATSGAGEAAAAAARLAAAVEGLVVAAAAEDTVLRSPTVFAALQAAAAVSADTHDIRNSAGGGGATSSGASAGLPPHRHAMVSALVPRFVRQGYHPPSPHAYSVALRAEDKAALLEAARRQERALLAALEGLLGPAPPPAPPPPPPPPPLEADLQRTAQPTHQQAQAADAAQVPSDDEAAWLDAQLAQRLALASSSAAAAAGGARGAAPGRSGLALSYEWPLYDLGTEELQEDAVMADVAAAQWRQQAAADEGSGADGLDVGGGVGAGAGGQLRLTLDVCAGLLRRHPDPVLRQQVYEEGLVPLAAAALELMQRLRDVRAQQAALYGMYEHDLLHAVQQQGPYGQGPGKATAAAGGGSSGGGLWASLLPPMPPPPPQPLGAVAAAAAGAAAGAAPGAAGLAHLDSLAGDGRAVALFLTDLARELEPRVEAQVRQLAATTCGALAAGDVEYGLRQLAWRPGGARGGAQHHDGLLAGAADADPVSAYLTDPAALLAGVSDWLGGFMGVRLVRPGGSSGAGPRAEGGGEGAGGGGEGAGGAGASSCGHRDAALSTLAAAAAREPGRFLAYRLVVEEEEEEGREEGQEAGREVGGNRSEDKMDGCVPAGEPVRRWLLIDLYGGGGTRYVLPPVAPPLSGPAAAAAAGSTHGGNSAQPAAVAVLVGLQGGAGAASSSSSSSSGGGPGVGGAGIAQVRGGPGGREGTEAVGLLARGSEFAVWELMHELGHALHFLLAAAPPPPPPPSQTAGGEEQGHEAVHASNCATAGQRAGVDMGVAAAGERRRDEPQAPAPAAGGSPGPSPGPSGSGAAGLCGSLWRLPYLLPLELVELPACLMERAAAEPGVAAVLLAHCRDAEGRPPPPAVAEALAHAVRVMHFSPVSVQVQVRGGGG*
</t>
  </si>
  <si>
    <t>C_50047</t>
  </si>
  <si>
    <t xml:space="preserve">MSLSGRLGCSRLLAGVLSQGGARSVTAGTALGATTAVAPSSSRGAVRHLADWVSFLQGGNSSPNSVTDARSSGGQGAGLFGRPELQQPADWNRVAAATEVRCDELLAEILTCTPSDGVRVVELMDDMSDELCRAYDAAECCRNVHVDPEWRQAAERVCVKLGAYISRVNAHTGMYQRLSEALAAYEAGLRALSNRTAPELRPWQMGGWCRESVLVAQRLKQDMEQAGIHLPAAQRARVAELAAANGHFAAAFNAALTDSRKVGRAPTGMGRFVPLDPFSVAGVMAGEPNESVRKAVYAAAGRSPACNRELLDRMVAVRAEMAQLQGYPSYAALRTRGNSLAGTPAAVVGFLTGLAADALAQLKAFDSRNIATSPPSAPVSLAAWDVEYYASRARQALVTSPPGALLRYTALPSVLAGVRTLLRAVFRIELVLGPAAAGEGWAAGVLRAEAHHPDLGPLGTVYLDLGERSGKYPSAVTFPITCGRQLPGGDVEAALASNARRRGGTGGGGGQRQLPVMALLASATGRCPSTGVPALTYRELRVLLHELGHCVHNLLSRTKYQHLWGTRCAQDLVEVPSHLFEYWATDPLTMGLMARDRSNDSSAAAGAGGGGEPLPPALLKELIAGRAATAALELQQQLVLSLADQWLFGENPPAPTAAAGAGSASSWNSSDVWRKAVEMASSVPYVPGTSPELRVGHLTIYGGSYYGYVYARCLAAQLWRASGLAEAPLDPGAGELLRERLLAPGGALEPLELLTGFAEAAEAGEGAGSPVGSSATRQARGRQVRLALQRQRGQQQQQQQGGGGGAHEAMPGGGLLQYLEGGYAPRSDYYLETLKTGIAA*
</t>
  </si>
  <si>
    <t>C_50048</t>
  </si>
  <si>
    <t xml:space="preserve">MTSPSAVLRGLRSANLSLRPGEGQTVNVKLLGRIVEAVDYEPEVVGLCPPEWDKQREAVHLIVVFEDDPETFYTVMVYQVQHFANREDLKRGNYILLVRPFALLAAEEVMSWKPAGTSDTCLGVDCCLDRPRVLSPGAAAEEFPHLLIDDARLVINSTPLTQMQPKAGFTGVMWVETVEESSVWDGSAVVTVVTGVDGTSSAQLLIMPSYDSAYEVKIKKHMPLFVYCAMCTATHYGASGFRLQLRPGPCSYFSQRRDTIIDRCGLTTYNTACNVWSASAVALDNPCRVTADHFPLLNHGIGDVLDYAASAPQASVNVVLSGTIHAVGPAFRTSCGFVDLRCSRGSHTDPHRCTFMAGNTRQTTCDKCGVIDISGATYSLRVDIIDADGKRLENVRALTAAGNRIFNVADPMDYYVSTCIMSTAQREQHVAQLRQQVMGRKGIFALWRNGSKYFLCDIIFVSAPTPILHNQPSGPGTPGNSPAKKPRMR*
</t>
  </si>
  <si>
    <t>C_50049</t>
  </si>
  <si>
    <t xml:space="preserve">MAAAAAPAALPWPAACRAAFASSAHAAVARRRGEELEGGGEGRAAGTGAAGGAVSSATDTWLPEPLAAAAAGGGGGGSASGGGGSSGGPQSRALQAPAHAYVGRDGPQGLMEELAAAAAASSSPYIQQALRQLAAGGGGSGGTRAPAGAGAAAPAALKAAAPSNGGRQDSDSGAASDALLREVLAVAGSVQSRGFRAALQAVVGKEGMPKLKPKPKRVTSTGRKATEPAKAAGAAAAPATVPAAPAEAAVAPAPAPASGPASAAGALLPEAASGAEGSGASPAPKRRKRQTASTASTASAASDTAAAASHEVALAAAVGQDSPGGPGSAAGAVAGKRPRGRPKKDAPPSAARVAAAATAAEAAAERAAAAAEEAAAQQAAAERELSSSSSGNGPRPSFGSSVLSPVPPPESDPRYVSMADADALQPGNSLYVGRLVEWHAAHVDAVLAAPARTPGLPPPSLQDFQLQLNLEARCRNLAVEQYRREQEALVARGAVEGALPARRLTEAWLPRLTAALTARFNQFAALQDPAKQQRRRGSAATSTINLRKGSGSGSGGKGRSYVPLEQALKMMDSVGAGAANKSSDGTDTAAAAAGGGGGSDGGAGDGGGGGGATASAWAAVAALPPVRLRELAEWVPMVKSVPPELLARAAVSVRATRAELEALRAAAAALQPAAADGQLLNDGTTAEARRRAAPLKARGSGLSLEQRAAALGQRTQDQLSAVMDRIGRRVRQDELDGALFAALAGARTAAQRVDVTRAWQAALSQAADRLQQQLGAGAAEAEIAEAAKGVAAGGAKQRVRKGALEAADGDSGGGGGGGLTAAQAAELKSRHATLQVALTKAGVQLKAAEEMLAAEEAAAAAAAEEKVATYVAGIVFESMSDVFGPAVRVRSWLEDCAKYAVSAGAPVVWTSPLGFPVEQPYRKVPTLSVHTSLQTFSIRDNSRDAVSPLDVRKQCSGFPPNYVHCLDGAHMMMTARAVREAGACFAAVHDSYWTHAASVDLMNKAIRDTFVQLHERPLLHELRRELLRNPEYSGATAALPRVPAPGQLDLSVVRQSTYFFS*
</t>
  </si>
  <si>
    <t>C_50050</t>
  </si>
  <si>
    <t xml:space="preserve">MVSLKLQKRLAASVLNCGLRKVWLDPNEVNEISMANSRQNVRKLIKDGLIFRKQPVIHSRDRARRSAEAKAKGRHTGYGKRRGTREARLPEKVMWIRRLRVLRRLLKKYRDSKKIDKHLYHDLYMKVKGNVFKNKRVLMEAVHKQKAEKVREKTIADQFEARRAKNKAARERKATRREERLGRGPPPRGPGDQARPRPEEVDGPSSGRHPSAV*
</t>
  </si>
  <si>
    <t>C_50051</t>
  </si>
  <si>
    <t xml:space="preserve">MARLVACWSSLPDGPLELVAKALARTQLLACRLVCRSWRRSMTHVLASSPISLDTRCFAPGLPAPSLPADLAPTQVTLRVALTHESKARAWPCEERLLAALEFLADGARSRFQQGLLQLQLPLRCPLPASATDVLAGRFSSLTSLRLVRCSLTQQLAAALAGLSALRRLCIAHANLAALPQLLAAATQLEHLHVHGYHSLVIVEDNAHLHAAWRAAAALVVASASSASASAEAATRAAAASAASVDQDAGWPAAAALAPAGPAVAAAEVGAAAAAAGAAAAPPLVPPPPRTPEEIAVAAATATAALRLGLQLLKSGKREVRLLPPEALAAAVAPPADGQPPPLQWRHLQYVQLALLAGEGDGGDGGDGGGGPDGGWGNGHAAAGTEAANGESHGTAPAPAPPPPPPRPVPPPAPQRLLPAVDCGGAAAAAGAPDSGSPRAAAAAAAAALGGASLAALAELPDLNGLWLDPDEYDADELDLEPGGAVGGLGAHDAMGHDADADTGAGADVAGPGAGRPAAATAGAVAAGPAAVAAPWRWVRVGDVWTRLWLPPPPPPSTPTTAAPGPALGAAAAAAEPPAPAAHAPVQDAVSHAALLASCCCCSSRRHHGRGDITAPGGLWPCCCRLRSLAVGDRRTPFLGQQQQQQHTSTAAAPPLLPLPLLPPGRLAPLGRLTALQRLSLHFANPLGRPAEVSAAALPTSLVSLALHGVVLRHHTPQQQARVAAAGPAAGVSTVPAVPAAALRHAPSRPEGSACGDPGTAAVLAAGDGGAEGGGGCLPRLRELSLSSSFVEAPSRLGCGGALRVLSLRDSGLGIESDPPQLQLQLQLQPPAGGGCGGGSGRGVGAGDGGVRQWALLLRRWHGLQAVRLVGSSATAAPGVLLPHGGSACVDVHSPLALHVLVRCLPGLRMLALSPPPEPPPPPPPPSTGLPQSQPQPAGGQDSTNGVSSANSSARAGSDAGAEAAALLRLLPTWHLTALGQQDGPRRLPEDGNGAGGGRPGPQPMAPAVAAAAPTAVQVLTRSPAGGNDTPAAEAVTSSADAAAASHGAGGSASGECGAQSAHVGSPPDSWLLQLLRLLAHHSPHLTCLRVAAAADRAAAEAAVQAAAALLPGWLPRLDSLXXXXXXXXXXXXXXXXXXXXXXXXXXXXXXXXXXXXXXXXXXXXXXXXXXXXXXXXXXXXXXXXXXXXXXXXXXXXXXXXXXXXXXXXXXXXXXXXXXXXXXXXXXXXXXXXXXXXXXXXXXXXXXXXXXXXXXXXXXXXXXXXXXXXXXXXXXXXXXXXXXXXXXXXXXXXXXXXXXXXXXXXXXXXXXXXXXXXXXXXXXXXXXXXXXXXXXXXXXXXXXXXXXXXXXXXXXXXXXXXXXXXXXXXXXXXXXXXXXXXMGMID*
</t>
  </si>
  <si>
    <t>C_50052</t>
  </si>
  <si>
    <t xml:space="preserve">MRLKTAVWPASGQQPPVLPALLLLLLVALLLLVAPQQQLQQAAARAARVLWA*
</t>
  </si>
  <si>
    <t>C_50053</t>
  </si>
  <si>
    <t xml:space="preserve">MHGDRPTQERHLTSPPLPKATGGPPFFQFWAPPSQPPFPGPPSGPPFPPPLPPPCPLLPPSLTSLKPMTCWSSTCQRPRRNAGLSTANTGPIWRSRPNSMLGHTGRDIPRSLPPHAPMARAHRLRFLVSPQALTQTMWPHPPVSAPAVRPSLPLPQHRRISHPQACGPSAPPSPHTPSPLLPMSPQPVSTDGYAPPPAAAAHIDPSRRPCAPSAAPPPRSWRCAKPIPTAAPPPPAPSPPAPCPPPSPPPASPRAAASPKPLVDMRPGVPPPPPPPAPPAPASLPAAPV
</t>
  </si>
  <si>
    <t>C_50054</t>
  </si>
  <si>
    <t xml:space="preserve">MTTVDRVVRIRQINMQLRRRLSYQPQAGGGRGGAEEENGEGEGGDDGPIRVTLAAAYPEAAAPGSSSRITTGSGRGTASVLVSDGGVGDGGDGSSGSSGLLREALMSDLSRMNPVYSDARGGSTGVASPAADPWASHDFEDVLLGGLMPATAAPPPLPVSHRDLGVDLDPGLACGDGGGGAAGDVLLKLDSGSNQQLDPDVRGGSSIHGSWDTGDASSYVLASECDSRAGGGLNPVLRLIRKKQLQRRLRLRGTLAAEAAPADMPSAAQEHWATAVGLPAESRRQVEVDSDWGSRLEIGPQDAADP*
</t>
  </si>
  <si>
    <t>C_50055</t>
  </si>
  <si>
    <t xml:space="preserve">MPPGLSSNLLMIPRRELRSPITSPMWSSGVITSTFMMGSSRRAPHLPMASRKAPRAAIWNARAFESTSWYEPSYSVHCTSTTGKPASEPLDMHSSRPLSTPGMYSLGTVPPLISDLNTKPVPGSPGSKRMATSANWPLPPDCFLCT*
</t>
  </si>
  <si>
    <t>C_50056</t>
  </si>
  <si>
    <t xml:space="preserve">MSQTMNKSVGASRSAVLRRNAFKPIAVGMSRAPAVVSNAQPASAGIVEPLMVRAARGEKVERAPCWMMRQAGRYQKSYRELAKKHPSFRERSETTELIVEISLQPWNSFKPDGVILFSDILTPLPGIGVNFDIDDNKGPIIDTPIRTLEQVKQLHAMDFSKVDFVGRALTQLRSEVNNQAAVLGFVGSPWTLATYLIEGGSTSLYKTIKTMCFSAPEVLDALLSKLADAMAEYIKYQIRAGAQCVQIFDSWGGQLPPREWEKWSGPYLKRIIASVKAEYPTVPLTLYANGSGGLLERLATTGADVIGVDWTTDMADARRRIPSTQSVQGNVDPAILFASHDAIEDAVRDCLRKGGGQRHILNLGHGVLVGTPEEGVAHMFDLSKRLTYADVAQH*
</t>
  </si>
  <si>
    <t>C_50057</t>
  </si>
  <si>
    <t xml:space="preserve">MRRVHASQLFAAVPRSAWRARASTKKTGSNPTQTPLLFAPLRLLASPKPWKRSPMVFKVSLTGSMNTLQRLADAYWALSEERTIRIRAEVRSTELEEQRRRYEQEARDERERAVEARVAEAVMKRQLAEMEKKMKARKWECVVECACVWEVATEYGGARRRLAIGALREWECIAVRAPFGKLRALHGDSTPARRPAIDMATFANPASCSRTVATKSSRKCAREYLRVHASASGAFGGHNSAAGSGGNPRANMSGVFQIQGSPVPCTMLDVRDAYEACSLTSSPAERRQCFEVYGLDSDKVDRYYDRVVSMERLIDQGDSVGQNMVASGGAMALYMLAWYILKV*
</t>
  </si>
  <si>
    <t>C_50058</t>
  </si>
  <si>
    <t xml:space="preserve">MLLSRPLSSGLLAALKTHTYTAVIHLAMPKRTATGSPSSSASTAAMGTSPARLSAQPPQKRRKITVSAVPQTATAAPKTSQPALPAAGSKPAAGAAAKAAAPKPAASKVDENGMWMIVGLGNPGSNYDDTRHNIGFKVIDELAAAAGIDCRKLEKSAAVGKGELQGKQVLLVKPVTFMNNSGESVAALAKFYRVPPGRVLVVADDLDQPTAQVRLRQRGGHGGHNGLRSIIDRMGGTQDFPRIKIGIGRPSGPIPIASYVLQPFNKAERPEIDTAVQESIVMIKSVLALGLEKAASGQRI*
</t>
  </si>
  <si>
    <t>C_50059</t>
  </si>
  <si>
    <t xml:space="preserve">MALRRPPAAARICTAKKVCLTVLATSTVSGVWPLAAKARSSVAELQKQLTTAKKEVEAAEQRADAAEQQADAAKQQADAAKKQADAAKKQAKIRIWVGTALSYLVLIFVAGVVTGIVPRIISSKLPPSVAEFIKQALYR*
</t>
  </si>
  <si>
    <t>C_50060</t>
  </si>
  <si>
    <t xml:space="preserve">MFCNKVGVHLSEGPAEAAGPAEAGPRGAVHVLWHYHFSAFRRRRWAAFIQRDRALHRAAKQLTGGRAKEEVVVGWGSWAFQGGKGGSPISVRGGRAPTGRLIKLLRERYAKHVFIIDEYKTSKXXXXXXXXXXXXKRLGGLKEGQRPWSVKVCNDCLTTWNRDVSAANVIRVLLLLKLMGFERPTKLQRPPWPPPAAGPG*
</t>
  </si>
  <si>
    <t>C_50061</t>
  </si>
  <si>
    <t xml:space="preserve">MGGGFGGGLERPATSGGLADRVNSAGRQSMSGLPSSSTVSTSMPSLPPGGGGSMRMRHSIAGSGPGLGLPKLDLPPAMGGPGGAGGGGGGGGGSSMLAGAGRRQSVPGSGLGSDMLSISMDLPPFPGTAADGTAGIPQAGLSPRTLLAPLRPPTASTPLSAGPFGGPSGAAGATAAFLEAAASSTSTDTPLGSTGRRRSSVNGGIMEAGSMPLLTVNDLVATPPLTSAVSHGGTCTLSPRRSQSLSIVGDSVGSGGAGLGGERGSGGVLEHSAITAATLLSEVNDDLQRAAGALQALHTPACRPRSAASPGGAAAAAAAAAAEMTTSQLSALSSSAPELHTELRSSLRRAFQVMRQELGGARGGGSAGGGGGGGGSAAARQLSGCVHECWATLDAFLEGTAELTNMLVNGLLATRAAAAAAGSGGGGSKQPHRSASRVAESERLADAQEEAEGLRRPVLVQNTNCTLRRQLEEMRGRLAEAEVLAEAAEARATTAEARAAAIEAELAGSGGGAGGASAGPRPPGAAPMASPPTSERAVGVSPRRGLHARDRRPDSASSNGSAGPAGASGGGADDGPSPSPPQKLFDRVGTAQRGQHRAEVVIEENDEEEEDWAVSPSSPEGRRRMLTMHTASFAEWVRETNSRRQPGHPGQGR*
</t>
  </si>
  <si>
    <t xml:space="preserve">MGCAQSTPVDQPARQQPQATQQKSVEPAVVKKPVEPARVEPKVEVPSTKPSEVPHVEKAQSINRGQPGDGSGPLQQPSPAMPGAKQGGTKERRAAAGSEAVRDQIRKLAVGGPQAKEEKEKIYEVSDSEDEELEDDPSERTTLSGDWYKPQEVTDAILEALKRNFVFKGIPQNHLVEVVGRMYGISFKSGAVVLQQGALPKQDDCMYYLQQGEAEVVISGGADASKNHGEERKVDGHTVRIPQKPGWLFGDVALLFHSPRTASVVAKTNITVWAMDRRTFLKFVMKHAQGARALRFLRKLPLLKGLSDNDLIRAASRMPQRMYEDGQPLIRIGERGDELFLIRYGKVRVFRPDGNGGRVEVAVLGRGQFVGERAVINDKLRSADCVAQGQVQVVVLKKREFMDLDNPLLAWMLDYDAVSAVIRSLPQFKGLKQEQMENILDRFDAREELMQGDTILNQGDMLEKLYVVKIGEIALFRNDERVEDPNFVHEIAGFSYFGETAITQTGKCPYTIRVASESLHLLSLPKRQVDSFMGRDTGLKNEEAVVAALKKSKFLANMTDPEFKELLKACEQTDYNPGEVIAVANSSVTNKIFLVKSGEVMVVAADLALPDTGEVDVRKLTGSERQRLLAGSIFNDKALNSPETASLEASLVAGTPCGIITFTTSDVERVMGGRAMSRSRNAMPGAAAAVEERKFPRVKFTELEFHRIIGTGQFGLVRVVRNIKTNEVYALKVMHKAPIVESKQIEHVINERKILEEACTHPFCVRLCGAYQDKASLYLLQEWVPGGELFHHLDVEGAFDEPTAMFYAANVLLALEFLHAKGIVYRDLKPENLLLDTQGYIKMADFGFAKYIGGDKTYTICGTPDYQAPEVIMRRGTTKAADYWALGVLIFEMLVGDPPFKSLTGDPWDTFRRTLSGRFYVPNFISDQAADLIFKLLQVNPDKRLGSDKRLGAEEIKRHRWFSRIDWRALEQKKLPSPFRPRVRNPLDTSNFDNFDNVDLEPPPVPADRAEKHSQQWELWDWIDDSK*
</t>
  </si>
  <si>
    <t>C_50063</t>
  </si>
  <si>
    <t xml:space="preserve">MGRAGVQEVATDVLPDRFLVKLRPKSGKFSTRGSSNVQSRAQQIVGRLRTAKLAVRLTHEFSTAWEGFGLQADDVDSALAALDEEYEVLSIYPVTWLPAPDSNVSEVDAAALRGVFTVADASAPTNGTTARLAAGGFKRLDGWDVKVGIVDTGVDYRHPALGGGFGPGFKVAYGRDFAGDAFKPGGVPAPDADPALIVSSQMDCAGHGTHVAGIIAGSYSSADWSFSGVAPGVTLGAYKVFGCTGGTTSELVVAALDAAAADGMQVINLSLGDEGAWGGPVAEAAARLAGLGVLVVAAVGNAGPSGLFMPTSAASASGVLGVAAVQSRAAPVAATLTVSGVRSARAAGRDFAIAAAFGDVGSLANAIVRPSDAALIAGVAAVPGSTAATGSADGCSPAVLGDVRGTVALLAAGGCSASIKAAVAAARGAVGLLLYGDTDTVAAEVSRAPLRSAPGGAGWLFPTNPYGIPLMVTDTQSGQVLYDAYRTMAESLQLLSPPPSPPSPQPPSPSPPSPSPPSPKPPVPLPSPKPGSGNGPSNALTPTPTPDLHIEPMLAAPGGAVLSTVPIVTRADGSRSTGYAYLSGTSQSAPYVAAAAALYLQANKARQVSAAQVEAALVLTAKPLPDLRPTAAAVDAASAASAPSPATAAAGTAAATPASVLRVGAGVVDVAAMATNLVDLSPSKLELGSGLLGRGNLTFNMDAVNRAAAPITFRLLHLAASTIDGGVMMTVDRSIGAGGPNNSRVAQPFSPVELPYGAATVAFANTRARVIDTVTLPGRGRVRFRVTLGVADWVAPDAQLFLSGYVVLEPVPPPAAAAAADPAVAAAALQPPLYVPYMGATAPLADVPVLLPTLPGGMSDPTGEWWWDEDAAGLSVSDNSPPAAAAPPPAEYDSALLDAEPAPMPAPMFSYALAGPRASLPALAVFLQRPPAAQELRLHSATYGGQYLGYVSLTAQPLRRPADGSPLLLAWRGTYFDVNRKREVQVVPGDYYFIVRMRRPAAAPDGPLTAGSVVPVDEWTSPVFRLTRI*
</t>
  </si>
  <si>
    <t>C_50064</t>
  </si>
  <si>
    <t xml:space="preserve">MLGRSGLREAGILLVMLALLAPASAGLAAPYGDRRGIGYDWNWRSGRATWFGGSDGWSIHNGSCSYQYIQKDEPLGWDVAAMTDVHPEYQDSCGLCYELACDSTWTSDGYGQWLDRTASCFDTGASVARVVRIVDVCPCSYPSNAYNNKRWCCGDRDHFDVSVWAFEKLAETRWGVIPIKYRPVPCDHKPYKPAPPVPNPTPEVTDGRTGWSTPDKTRHTRDWPEYMHDTQTHVNTIFEDNYGEGIHDASWNMQLQSLSDSIRSGTLGSPAICGKVFKGGALAFRGWNGIFQEKKALEFWTYVGYPGWEGKDQKTPDLWVSVSGNKGGCKPTRIISMKPIYMEPTWRPYATNYFWGWQVYLPIFNGWPVDSVINNPYDFTGCGGNSVWDLHTVEFRNDGWSDQWVCLDRVRLV*
</t>
  </si>
  <si>
    <t>C_50065</t>
  </si>
  <si>
    <t xml:space="preserve">MDSGLAGLAAGVALLRRELDGIDEAIREEQLAVSALQRQLNSAGEQLAAERERAWLLEAEAAEAGAAEQDLRLLAATLHQQAAQLGAQEQELKDRLAGGRAALEAQVAELEQAADAFEAQHGPAAWYEVARTTAQRQSALEVELPSRQAELKAYRWMRVRLLDWKATGEALEEERASTAALQEEINGLQSGLAAASRAVEQWSAKLAAHEDPSHHVSTLLQRQREELARIREQAEQADGVAEAAAKDATVVESERSALQLASRTLEEQMKQLQARIGELVPEDDEEDTQQLQQQAAPQRTAWQHASAGPGGGAGRPQGGGSGMSAGSGAGMDAGPWAHHEPQVQQVARAAGGFAGQPAAEAAAARPLVYQETVITRTLQASPNTVLRNTVTIKELHRPAGPTPQQPPRGGAQRPAPSGGSSAAVVVQEQLTRIKFDPNAAGPPPGPAGGPGMGASMPAAPAHAANGTGGLRLTAGAPAVGGGGSSGATAFMPSATAAAAAAARAPPHHAQQPQPQPQPQPPHQQQQQAAAGRPHLPTAPQPGSQPHQQWQPPIGYASQQQQQQWPHQQPPPAVWAPVPSWGGQQPQPQPQPQAQQAAVSPQGPTWQQQQQQQQQQHHQLPYQQPQQQCLMPEVPAITLAAWRLQLTSVLLGLGAAHQWRGLSADDRARTLGSAAWLAGSGACLAVHFGAWVWGLQHTSLTHSLLMVSATPLLLAALALATGSPISRGEVGGALLGLAGAVVLSVGATGGREAQAGLAGDLASLLASAVMVGYLSVGRRLRQWMPIFIYAFPVTGSAALALTLGGLALEPVTLLGSGSHGSLGWLTSAHYAPWVLYLALGPGIVGHTGFNTLLRYLSPLTVALAFQMEPLVGSVIGWAAGVMSPPGALTYGGGALVVVATIFVTIASADRERQEEAGKATAAKQELVPAASWESEDCGAAGGLGGPGRGTAGQEDEEAQRLLVARGSPS*
</t>
  </si>
  <si>
    <t>C_50066</t>
  </si>
  <si>
    <t xml:space="preserve">MALASGVGRRQHVSASPSRSRGVPSPRLSPVHANAPAVAERRTEPLLKQELVDYLKSGCRPRSAWRIGTEHEKLGFNLADNSRMNYDQIAQVLRKLEARFGWEPIMEEGRIIGVQLDGQSVTLEPGGQFELSGAPVETIHKTCAEVNSHLYQVKAICEELQTGFLGVGFDPKWAISDVPMMPKGRYKLMKSYMPTVGSMGLDMMFRTCTVQVNLDFESEQDMVEKFRIGLALQPIANALFASSPFKEGKPTGYLSTRGHVWTDVDASRTGNLPFVFEKDMCFESYVDYAMAVPMYFVYRNGQYINALGMSWKDFMAGKLPALPGEYPTIADWANHLTTIFPEVRLKKFLEMRGADGGPWRMLCALPALWVGLIYDPEAQRQALALIEDWTPAERDYLRTEVTRFGLRTPFRAGTVQDVAKQVVSIAHGGLERRGYDETSFLKRLEVIAETGLTQADHLLELYETKWQRSVDPLYKEFMY*
</t>
  </si>
  <si>
    <t>C_50067</t>
  </si>
  <si>
    <t xml:space="preserve">MFRSERTRLGKELSGALVSTLAGMLLANTGVLPPGAHELAVVYKFLLPLAIPMLLFAADLRRILSETGRLLAAFLLGSAATVAGSLAAMSVFPLGRYLGDEGWKVASALTARHIGGAVNYMAVSETLDITPSTFGAGLAADDLILTLYFVAIYYLARRIPPDLGQVDKTAGGGGGGGGHGDGGAGGVGGKVITVTEALTSLSISAAICYIAVALARVWDMPGQAITLMTGLTVALATALPRRLAPLVPSAEGLAQILMQIFYATIGASANVGLVVQTAPVLFLFSLIALGAHLGLLLGVGRLLGFSLRDLLIASNANVGGPSTVAGMAAAKGWTSSVVPGILTSTLGYAIGTFMGIGLGYSALRHIA*
</t>
  </si>
  <si>
    <t>C_50068</t>
  </si>
  <si>
    <t xml:space="preserve">MAAESSLAARKVANVCATLRQLCAAEGGGCAVVVALQEVFSAEAVNFMTAYLNEREKPAAAAAAGAAVVGTAAGGEGGGGEGRRTWHCVTSEPLGNNAERAAFLWSGPPSPSPGANPPPPSGAGRWLPRWLPCGRPAARPPPAPLFADPEHSFRLLREEGMKTVLRGRQEQVAEGRFIRSPFFGLFRVGWANLLVLNVHLAADPAAARSEVAALNRLAAAIEAPNCRLLRRRLLGGLLRGRRRRGLVAIAGDFNCSPPGRPVAPTVRPPACAVAGGGSQPEADTRAGAEAGGVAADAAAVEAAPIAAARAGKAAAAGENGWDTLSSKGWVNVLAAADGATAAGPGAGAASSGNAGGGKSQAAAPLPATNWRAKQPRALDAICVRADDVAEGQPAVYPNHLLCWVRLDLTPLQQAPGKPRALLAPARLG*
</t>
  </si>
  <si>
    <t>C_50069</t>
  </si>
  <si>
    <t xml:space="preserve">MSNYRGLAVGGALAKCYAFLLERRLSTWGETCDARCAYQGGFRRKRGTIHNLFVLRHLTDKYKTTQLGRGQALFVCQIDFEKAFDRVPRDLLWQRLEERGVHGAMLEALKKAYEKVMLRVRVDGRTGDPFESTAGVKQGCPLSPTLFGLFVEAYADYLAAKDELDPAMMAAGDCPVVDGHRLPLLFYADDLSLFATTHRRMLQMLTTLREFCEAFGMRVNVTKSEVL
</t>
  </si>
  <si>
    <t>C_50070</t>
  </si>
  <si>
    <t xml:space="preserve">MSVYSLYVINKSGGLIYNRDFTEAARVDTNDSLRLASIWHSLHAIAQQLSPVPGCTGIELLEADTFNLHCFQTLTGTKFLLVVDPHASFIPALLQRIYELYSDYVMKNPFYETEQASWACELFDENVEQLIRRYLQQAM*
</t>
  </si>
  <si>
    <t>C_50071</t>
  </si>
  <si>
    <t xml:space="preserve">MRIRALLVLCGLCLAAAGFVSAQSGLEFVPRFTRLLKQDLSSVASYLVPTEQPTLCANNNGNCCQADSYASPYGLTYVNSTQQLFGGRTYTTFFYQFHSNHLCNAGLDDAQCCTASADNIWVDVDPTLKVKYVSFNGQRLANTEQGEFGLKLGSVNLRVDDAKNSIPVAVTVEGAADSLCPPPGLAPIPGLCELVVQGATSANPNACCPTTITVSNLQSNFVPPAGSAFQCAASLDNSPFKLEFEGVSAAQTVAGQQYVSYNFRLIATGSCRADGVHDCCHAQLSYLDMKVTDLGITAVQLDGKSVGFSTSSWNEPNTASYRSLVVDNLNLVADDLGAVGLPLTVTVRLSADSNPGKDLCDSSSDLSQGGCAYYLHSEDGFCCPSGLALPTSVVPPVPPGTCNPPTNVPASESSMSLAYYEKTCSSSSTTFNFLLANHNDAACKYGYCADVCTWSLYLDPSVASQVAVGHELAVNNGKQVITPGNVATGTLAALTFTYGPAGASTTNFYVTLPASAQGLSALCARNALPGQGNKACAAVVRSKNVYTMVFFDETDVFIKPADGSSCTSGSPPPAPACSNPKPLADSCLAVRSARYNTMSASAVFDFALVPADASATCVPPSPPGRNVDVQIQLSAAAVDQISTRGQVRPKANLALDRTSGATWTVTSTTAATSLSFEVQGPLSLSDVCRQGVSPDQPANSCVVEVTGDNGCFRGYVSASADGRLIWVSEQESRSRGVDAAVVVPAVVVPAVVLLLALLVLAAWYRRRRSQKYATSVSSGSAGDLNRPLAAGSLRDDLSVPSASPSDVQIRVPGASQGGAAAPGGR*
</t>
  </si>
  <si>
    <t xml:space="preserve">MSCKADAKYNFGRASEHDEIVYGAARPGAASQRCFNPDDKVTVPEVEEWAAFMSGHGIARVISLLSESEVGTYVQPPTDTLATLFKRAVLVDAKAPGAVDTLVSELKGAVDTGEKVVVHCWGGGGRTGVALAAWLVRHHGLTPAAAAEQVESYAKAQGASRRADVSQLQGFLGASA*
</t>
  </si>
  <si>
    <t>C_50073</t>
  </si>
  <si>
    <t xml:space="preserve">MEEIREQAAAASSALQNAAEQHGLSGYTDKTEANLAVWRAHSKGLNFVAGTLLLFLDEEDAFWCLAALLQDILKGYYDVDMMGMQVDQRVFKRLVAEHFPDLSAHMEGLGADVSCVFVTWFLCVFVNFLPIEACLRVWDVLFYYRSPTVLFKWVRGRXXXXXXXXXXXXXXXXXXXXXXXXXXXXXXXXXXXXXXXXXXXXXXXXXXXXXXXXXXXXXXXXXXXXXXXXXXXXXXXXXXXXXXXXXXXXXXXXXXXXXXXXXXXXXXXXXXXXXXXXXXXXXXXXXXRTALALLEVFMPALFLCGDVLDVLDCLQSMAPYTYDSNRLISHAFGPTFDGVTDARLATLRREYREEVESEADRAEEAQWEASRNQAQAAAAAAAAAAAAQQQQQQPSKISVLKMLARGVKEKLAGVGVGVGGGGGAGTGGNSVERAASPSPESMSGSAAAVAAAASGGSGVPEVVGAGGADEPLLVHTPSMRTDGGAGPGGGGGAGGGAGAADADSEDYNRVTGEEAFEQVGYVAPSELSESGPGNTAVLVALPGEDEPQQQQQQQRAAAGGNSGSAAAATQAAAAAGDTDPLGVLAAGLTAAATAAAAAPAPAAAPSASDPAAADPLAFLMSAPAGLPALSVPSAAASLAAG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REAEGEGLVAWARAPL*
</t>
  </si>
  <si>
    <t xml:space="preserve">MRSSSACAGPLALAVLVAALACASASSRVALYMSESDGVLDLKWNNGPSNLQKQLVQAGFDLKVAADGQPRLTGVDAYVIPAQNGHTFYSAAEDMSAVASFVENGGLVVMLGGNVEADREFVAKALGYQGSWSACKHAGCNSKSSQGVPLLAEQASSFFSSKAQDAWPASLEDAKTISFNTWCRHEDVEAFTIPLYTAAGDETKVAAQAFGKAGVSGAVVVLGYSWKEGAKARWGELLEKLVSDFAAGAYVVPAQGNADEHPEAVDSVLESAADVADEAAEVVRRFLQSAAGTYPSPAPTPSPSPSPSPSPSGTAPPSPPSPPLPPGIALVVEDFTITISNQALLNITDPSSTDTPAEVEKLVNTIKNLLSASVVGVCMHGLQPENVLIRGIRWRYANGTVVTVAFSSGGLRRMALEMSAGKVFTHDEIVDKFGTALPIRRAVMEASSPATEDDLLQLRDEETEAKAQIGQALLEHRRVLQTNDGLVVEILFTLVYYTEVPLPPSPPPQPPLPPGTIVSPAPPSPPPRPPRPPPWTCPLIWYDSPNFAANNKNLSTTQLIDPWKPECPAKCAACPFSWKATAGSLVVPIFFKEPMNINRIFIKQVRNSGVVKVQYIKWTGAPSNGNYAPDLGRVIYNVSKDVSKCQSVLSIRVGPVKSGINIKVPAGGSQANLPGKLKDKAVGGVLITMQRIPSAGANYGPFVEWVRFQGRVLYPASVGVYKTVLDRARK*
</t>
  </si>
  <si>
    <t>C_50075</t>
  </si>
  <si>
    <t xml:space="preserve">MHIGTFRYGTQARPGGPGGQGGGGGGGGSGGPMPPAVAAIAALAPSLRALSLTGPCVARVLDPPGRLLGLSALTNLERLQVELPAAADPYLTSGSYGGGGGGGGGYGGGRYGGGGAAAGWDAGDGGGGGAVCDGGGGGWKLGPLLAAMTWIRDLDLGPSYRLPPEALVSLAALTQLTRLRAATASGSSMAAAADATASEPLRLALVGDEWEHGQHHPAGLQLQLQREQVGRRLGAAAAVAAAAEQGGPPGTGGAAGSQPQEVVTAARLLQRVLPPSARCRLSLHPFSEYRIAEANTVSTRSPARLAGPHAAWMSELWPLAGDSGGGGGGNRGGGNGGGSTGGGSTGSSGGGVEAVEVAGLDLAAGDLEALLAALPRVKSLGLFMCRLPDADLGRRLQVERPGLALRVDSSCVYDNPPAASLYGGGGHVPYGRGGYGCGANGQYGGALGDGDDEEEFVDEAEIREEDPDKEVAALGGALWPIAVELQRAYERALDATDDEEEGEGEEADGGGEAGDSEVAEWEEDGGAAWDEQS*
</t>
  </si>
  <si>
    <t>C_50076</t>
  </si>
  <si>
    <t xml:space="preserve">MADTPSRVATLLEIAALQAVHGAEEAVIDAAEVQQLVDAACEGALEAVQAALSDLGRQLLQGQQGQGQQEETSAAAAGAWGDGGADADEVLLVKLDHMHNRGMYCRTLAAWVKELGLTGVGLLLELLTGPPARLRAYLVRHRTEAVDVDSRGRKCKERMMEVIGQRACGNGPSSSNSGGGCGQRAFTDYREVQLSSLDEVAQLLEAAGVGDWLRPAVGLPPVAATRPGSGPGGGLSAGLVPRGGDAGVGGRMLRDLLDVQQRMRRAGGSPARNGSSSSSSSSGASALSTAGIDVPALFARNTGNGSSTNGTNNGSSSGRGSSSSRSLPAAARVLDQAQLAAAAAALTEVLSDYDLLLGTPTDATYTNLLEPALIVGSPVLGGGADDGGGGGGGSSSSVRGGGGGGGGGGGSGASGFLSGGGGGQSGYRGDPAQALPLYHLSRDCSRLGPTDRLTYVHALVSERERGASLLMRQQGLAPGAAAAAAAAWFGLVYGAYMAVFVGFGAAVRLNVFIKTGAGVQGLRGAALEAAVSSALCEAGLGDGEVADRAAGGYSGGMQRRLSVVCALVGSPAVLYLDEPSTGLDPASRRLLWQAVLRAKARCAVVLTTHSMXXXXXXXXXXXXXXXXXXXXXXXXXXXXXXXXXXXXXXXXXXXXXXXXXXXXXXXXXXXXXXXXXXXXXXXXXXXXXXXXXXXXXXXXXXXXXXXXXXXXXXXXXXXXXXXXXXXXXXXXXXXXXXXXXXXXXXXXXXXXXXXXXXXXXXXXXXXXXXXXXXXXXXXXXXXXXXXXXXXXXXXXXXXXXXXXXXXXXXXXXXXXXXXXXXXXXXXXXXXXXXXXXXXXXXXXXXXXXXXXXXXXXXXXXXXXXXXXXXXXXXXXXXXXXXQLHQPPSQTGTKCRVAAVAAVAEEEEEEVEEEEEEEEEEQEEEQEEAAGQAAPPVLKG*
</t>
  </si>
  <si>
    <t>C_50077</t>
  </si>
  <si>
    <t xml:space="preserve">MANMRAWLHTHAMVGKVDKLHPAVEGMIEKWFELVDDDGSRTLSHSELFSALKAAKVPCDDATIKTLIGLMDVNKDGMIGWDEFEMFMTEEFVAGKSLLGGEYLLPTGVALPFGAMVDKLSRDRLMQEIMTPGASRNRWADVARDPEALSKAVSGIKMAAEVTAATAPRGAPSSQLSDGGGGAEPLTPRQALTAAMLQELEAEKAAAAGAGGIASPVPLAGAASSGGVPPQLTARNPMHANQPNGTLLRRSLSTSVSQHARSVSPGPGSPGGSAVCPAPGSGAATARTRTGLSPLPANATAAAAVAAASGSATARSPFSDSPRSSAAGGHGSRLVSQMAALFGNGSGSGSPGGGSSRANSFRRRSTGPFNADFGALAGATAAAGNDYRSSPGGRSPGGASPGGASMPLPPMPYCYTVHSAAQSSASPSNIADELCPFGGGPGDEEYYEADGPLAGGRLTPGRRDGTAPELPRAHSCSNLLPSQRSQLLLQRQQMQAQLPIVPPPLTVPRGGSACSGPASSPFESGGASNLSSPAAEARRLPPLQLPPPPGCPSSPSPSRQPAGEGDDCQGDTGRPPQRTLSLVGQMAERLAEERRAAQLQELASASASGYGTARSLASPGGAGGAMSGSFAAAAAAANSGRGSHTEPQLHFGDSEDGESGLGAPWDVGASASGSSTANMRSISSINGMGWPASGGPSGLAADVRRGTHTGQQQLPRASSDAHGSGAAGAMARASIPPLHLGSHEDAGFAAAMLQGVPTSRPTYGGNARAMPVLTDAAGMNGYMRERLLGAGGSGTQQPPAEALSPQAGLPPQLQLQHPSNKFLAAAAAAAASTAAELQADAQAASAGAAAGAGAVAAPGAAALSPQPPAPRTEPRPPLGGEASRLRLPMSALSAAAAGKASSTPAAGGAGGR*
</t>
  </si>
  <si>
    <t>C_50078</t>
  </si>
  <si>
    <t xml:space="preserve">VKRDDEGRLAHLEQVDGLDGLLLQAVHQVHNQNRHPACYSPAALAQVRERLVAGRVDDKQARQLHVEGAAAAQRLRALLDRIRRHERGADLLRDAARL
</t>
  </si>
  <si>
    <t>C_50079</t>
  </si>
  <si>
    <t xml:space="preserve">MADPDAEVLFLIWRSLASGPLKNVAKALEEEAAKHGLLPTRVDIAGEVRPVEFEVHARVQSHVGPESLRRLLDKFVQQNAEALPGPGVKVVSLTAPGKHGLLGQPEPPLPAWWRRPYCQASLPHQLLLRQTGVASRRLAMPGSASSTSTGTGTTTPLAALASAAEVGAAAAGAAGAAAPASGLVTVTPTPCGSVATGSVATGLLCRSLTHLATLRGHRVAAYCCMYDNTGRRLCTGSDDCLVKIWSAETGMLLRSCRGHDAEITDLAVSADNRLLASGDTAHQIRVWSLQEETLGWPVAVLQGHTGPISFLDFHPHLPDALLSCSVDGSVRLWHAADAAARSVVLRPGRPVLATAGGGGGAGAGAGPAAGDAGVWAAPPVLELELELLQLAPQAAELKAAAPAGPEGAGLPAHAAAAPQPLAPPPPQQQRSHEQAGQAAGEAGAEARAGANPVPIKQEAPHGTPQAAAANGVATGGADVSGAAHMMDVDAKPTTPGADAAAVAGAAAAPAAASAVPAQHQPALNTAAAVEDAPTPAAQISLCFGSAAVQAAAADSVVAAWEGREWPLPRELPRLRGHRNDIVFIEFSHRGDGVATASRDATITIWQFDPAVGGPREPWRPVQVLACPPTEEEVRKARIKRRAPTHPAINQVVWTKDDSRVVAALSDSTVRVAYERHMAAMSALTAPDEPQARAGGGGGGRAGGSAAAAAATGAIRGMYLIPEDPNAPAPPARPLSRYAFVDGSSSDSSSSSSDHDDARDAAVTLSDVEAGAGASDEDDDVQLVDSDSDAEGEEDDEEED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CHSFRW*
</t>
  </si>
  <si>
    <t xml:space="preserve">MVKQAVKVFVRTRPTATSGSGLKLGPDGQSVSVNVPKDLSAGPVNNQQEQFSFKFDGVLENVSQEAAYTTLAHEVVDSLMAGYNGTIFAYGQTGAGKTFTMSGGGTAYAHRGLIPRAIHHVFREVDMRADKMYRVHVSYLEIYNEQLYDLLGDTPGTSDALAVLEDSNSNTYVRGLTLVPVRSEEEALAQFFLGEQGRTTAGHVLNAESSRSHTVFTIHVEMRTSDAASERAVLSKLNLVDLAGSERTKKTGVTGQTLKEAQFINRSLSFLEQTVNALSRKDTYVPFRQTKLTAVLRDALGGNCKTVMVANIWAEPSHNEETLSTLRFASRVRTLTTDLALNESNDPALLLRRYERQIKELKAELAMRDTLSGKGRVSYDDLTDDELRELHATCRRFLHGEAEPEDLPADSMKRVRETFKALRAVHVAIKADMATQMATLRRATEEGSGAAARGGDSAGPSGVGDVDLRATGGFTVGHAPLDARPPVRSELGSPGAGASGAEALGEPRSPGGGLHAQASSHTDAGSNWGDAGPLSSPGGTRLAGIFGVSGDRNAVFRRYKVDVGEGRELAASLKAASIALADTKASIRSLGASVNDAKQRIDELSSALALRRGATPAGGDGEVLDSEAYALMQELKSAKSRYRTDFDSLKSAREELEPQIQAVAVARAGLLEAFDRWAAAQSDTTLKRMATAGRAMSGIAPGEEDEMDAGEQFERMQIARISERDPDSLAFHTALKRTGAAVSRPATVATGGNAKAAAMATRKMEHTQAVNRGLAR*
</t>
  </si>
  <si>
    <t>C_50081</t>
  </si>
  <si>
    <t xml:space="preserve">MNAWRPQPLSFARPAATAARGASVRGGAVPLPPPPPSPGPAPPPPPPPGPAPPPPPAGRRAAGRGLPSSISISACRTGRRLPAGWGQVANQTTPAGLNLRKMKMLYFQRSATQIKIGFEVRRKTKVRTCVVFEAAAAKTGSETGAAAPARDAAAPVQLPLTTYGGGGVAGDMLVPDPGVLGADAMIGPCMGMPWRQQQQQQLQLQPQQRLTELTDISAFLPAAEPAAGMGSGAAWPRGGGADGGGGGTGSRGQSGAQPGAAVPGAPSQAAGPGGGGSDGGGGGASSPNGGGQQQSEQAGGSGATALPPQAAVRSHAPPRPQQGPGGGSSSGSQVPPPQLPPLQHAPSGPAPLAMPQAAAPAVATRAHACAAGTGGAAVARRADRAAAASGCSTAHGAACVAACDWHRTATASKWHLVA*
</t>
  </si>
  <si>
    <t>C_50082</t>
  </si>
  <si>
    <t xml:space="preserve">MRRHRREAGFGCTPRVSAVAAAAAVWQQFLRRGWTTLNLVTTYVRHERPLTREPSHRRGRRLWVEVGRWRAAFAVRGWGSGKYGRRGLSPCLSELRCLALRCGLLRLSCSAVRAFRIEPFVSVEVSWGAEDGGAPKLVS*
</t>
  </si>
  <si>
    <t>C_50083</t>
  </si>
  <si>
    <t xml:space="preserve">MAGRQRRQQPADDALPDWTDSEPEDYLEELRQEAREKASTKLNITEQVVADLCHCVRYSSLDPELRASVRFKLRRLAASSGQGHAYAEAALETPQHLYLLLHSTCSGGKSGGHGSSGSADDAAAASLADVLTPADLRRCRLTPPDTRRHAASGSSRGRRGFSRAPRTGGATGAAAVAADGAEVGASAGASASPRELGHDLQQEQQQHSQTHYLLGYCVILQRRWQQLSPTPSGASSSTSSSSNSSTSTGTSYCLIEFFDTLAPGYNLGQLLWRRAGQLLLAAAGSSTSSSSDASLSSSNSAGTGTGSSSCGDAGGLLLRRWPFPLAPNNILYWAKAESRIPELQPGGLLRAFRQLQAAAANGSSSSVDEGRSSRRSPPIGADSGAAVAGAAGAVRPEGAEGAEGDDTRAFRRFCEGPLQWHSAAVDIYLDGLNEADACAGRQVLSVKLMRPAAAPPAASVLASSLGAEGLRQLATHPHLGLREAVVRVAAEAALEPLQSLVGWRRRLLEAHTQAAAWIGQHESGTAAAAAAIVAGCLPALCALLRKEQQVAAGGRGTTGAAVSGMRGRIVQDLVLWCLINISNIYQRRHG*
</t>
  </si>
  <si>
    <t>C_50084</t>
  </si>
  <si>
    <t xml:space="preserve">PARRPPSSECHPPTHAYGPAVPKPSLVPPTSASALPNPEHPQPALAPAHVHPAPDTPQPQRCKPTGGPCPRPSCSAAPQSNAGRCPPEARVPVPQPARCSQSRHPPAACPAPAPSPPRRSPGPWPAARRRP
</t>
  </si>
  <si>
    <t xml:space="preserve">MDIAWRLALWTLDRQEAEIRAEQRRIQIERANKILFDETDRVKGFHSKMLLSDVMHENEQLKEIKRQIEVLKRAQEQAFVEQQRQALEAAEAAEVRKLEDTRRRAMAQREVQLQQLEELKAKILGERAADRTEGETLRRKALEEADELRRKEEARLAKQRQLADDTKAANAALQAFRLKEVERSKEQEAAMEAYARKKQELADERARREAEKRAAKDAERKRVADMMELKAEEDEEKLKRIAVGKQLAAFQLRQAAIKARKMADARIAELQEAAQLALSVAEEEDIFLRYAHECIEEYRRQGKPTVPMELHLRKKTNLETMR*
</t>
  </si>
  <si>
    <t>C_50086</t>
  </si>
  <si>
    <t xml:space="preserve">MAASNSRACPVLRPTLEELKYVEKHEKKIAEAGIAKIVAPEGWTPRQEGYADDLDFHIERPIRQHATGSRGLYRGLYIEEKPMSLAQQFKPQALAPENQPPPAGDPADLERKFWKNVTLRPPLYGADVAGSLFDEDCEHWNLRGLDTVLTRVLHASGHSLPGVSEPYLYFGTWRSTFAWHTEDMDLYSVNYLHYGAPKQWYCIPPGHRRRFEGLMRDMLPEMFRACPEFFRHKARAGCAYHAGYNCGYNCAESVNFGTRRWIPLGAVASVCSCNPDSVSIDMRLFRELVPKKWLPADIWEDTSSEDEDEEESGSDGSGSDSDSSSGEEESEEEDAGGGEQEQAAARKRGKKAAVQPKAKSKAPKAMVKGGRRMMAASVPAGAAAAGRGGSSKRGPGRPRAKPEVVPEFSSSSDEEDVDDEEEAGEGEGQQREPATKRRRTAAAASGSAGAQPNGAVPGKRPRGRPRKHPLPTPEELAAKAAQPKRPRGRPRKHPLPGAGEGAGTSAGTSAEAGATGPAGGTPAKRPRGRPRKNPPPPAGEMAAPAVAAAAADTTAAATPAAPAAAAAGGESGTVPGKRPRGRPRKHPILTPEEQAALAAAKALQPKRPRGRPRKYPLPNAPVSGGGETTEADVEDADAGAAGPSAVPPGPAAAGPEAGAVLAAAGAEAERAGLAPTRRSLRRQAAEGVAAAVAALTRLATTPPPDDVGEVEAAAAAGALVAGKASKAAIVAPVPQAVVAAAAAAAAPRRVGRAPKALSPSLGAVTSEDGGMSPGPEEEPGELEAAVGLGEGGGGDEPVKRPRGRPRKSRPGQVALLAAVARVAARAEARAPEAAGPMSEGGEADGGDAGAAGGTAEPAAAPAKRPRGRPRKHPRPEEGTPTPAPEAAPQQEQAPAGKEEPATVVVAAVAEAGAGAAEAVAGAAGSGAAAAAAAAAEAAVAAAGGASAGGAAAAAGAGAAARLLPGGRGLLEILGFRIGAGTGAKHE*
</t>
  </si>
  <si>
    <t>C_50087</t>
  </si>
  <si>
    <t xml:space="preserve">MQAGGPAAPNALLSVDVSRAKVQASIAAGLVAVNGRPVSKAGQQLRAGDTVTASLLPPPPMQAIPEPIPLDIKYEDEHLLVINKPAGMVVHVAPGHHTGTLVNALLHHCSLPALDLAPTEPGGVVAVAGRSSGGGAGAGEEQEADELEEEDEEEEESAQLGSSRLLSSSSASSSSSGSRILRPGIVHRIDKGTSGLIVVAKTETALTRLQAQFKARTVDRLYLSMTVGCPSSRSGRVETNISRDPGDRKRMAAAPYGGTRGRTAASSYQVLEPLAGGGCALVQWKLDTGRTHQIRVHAKHMGHPLLADDTYGGGGPAALSAVAKGGARSVEEVKACLERLGRPALHALTLGFSHPVSGKRLSFEQPPPEDFASALEQLRGR*
</t>
  </si>
  <si>
    <t>C_50088</t>
  </si>
  <si>
    <t xml:space="preserve">MAECHAPVARVAIIVALLISAASAAGVSTLSISPDLAAVRSGVGRGLLTTASGFPWCQCIDYDCACSPYKVNFESSTQSGSLTTTCFSVAYIGCNTSRACCRGMLAAVDKLTFETTAACGVKSNIAGITINGKSWPSWNPYPHPSGPGTGYELKIYNLKGNNGTFPGSKICITTKAPCSSLKDLCSSSPSGDCT*
</t>
  </si>
  <si>
    <t>C_50089</t>
  </si>
  <si>
    <t xml:space="preserve">MELPITTECKPELRRILINNEATTSYSWGFYDAFTTLKFPSLTKSLPAGPDGATLCWVVRPGACADPANFCLNGRCQVNIFSSDNKCCPATIVQEAAP*
</t>
  </si>
  <si>
    <t>C_50090</t>
  </si>
  <si>
    <t xml:space="preserve">MGFAVFNIFFFITGALFIQVMQVIDLHIDAFSLAYGLFNFSIVGTLGLLFMPIPLLSKQVYLIWVGIIVAYIFTFIPEWTAWVILCFMALYDIVAVLVPGGPLKALVELAIERQQELPALIYEARPAGGRPYVRGWGNRGQRGEGEEGGPEGPAGPDGPGGPAANGAVPAAPPNVVPSPHANGRGPRPVAEASSPAASLEMRQPTTRAVHGQGAAAGAGAVFDPYEAPGSPGGTGRRRAGGVSGGGWAQAATTRVAPAVGAGAADFTGQTQVQPMRLSMAGEADAAMEAQWQQQPQRRRQRSQGGGAGSGPRPVAEGREQGEWQPLPAAPEGGAAGAALRVRPGGPGLSEPVAADSGRSSPRSHTSMEPLLNQRAAAAAALDRDLKDFDGAAGPSSRGRVSNSSAGPQGREMRSLQPGAGASSGKGALDPYLRGPSGGGGVAAAGGAAGGDPPRLTNPGTMGVRAVAPAFDAXXXXXXXXXXXXXXXXXXXXXXXXXXXXXXXXXXXXXXXXXXXXXXXXXXXXXXXXXXXXXXXXXXXXXXXXXXXXXXXXXXXXXXXXXXXXXXXXXXXXXXXXXXXXXXXXXXXXXXXXXXXXXXXXXXXXXXXXPAGRRR*
</t>
  </si>
  <si>
    <t>C_50091</t>
  </si>
  <si>
    <t xml:space="preserve">MLVGRAAMYDFMTVFAAYLAIIAGLGLTLLCLAVFQKALPALPFSIALGVAFYFLTRLTLEPFLIPLATNLAFF*
</t>
  </si>
  <si>
    <t>C_50092</t>
  </si>
  <si>
    <t xml:space="preserve">MHAAGGAKPASLGPNGISPEEKAHLRSRLSGLIPQDDNQILRRLILHGFPSDAKSLSPVPAVHSCCPHMVSALQGLLGVRPRGKPLPRSHLQAMLERAILKLLKTLCQVLEAHPWSFHGAGVLLPSMELCANQLVEAAAAAAPPEQPGQQAAAGAGSAAASAAAAASTERRLTACCGLLIGVMGSKSYKGQAGGSLEPGSGQPRDTTRYKAMAAEVRAALETFWAAPSTAAVAAAGGPAAAVAAGAAAAGGGGSSNSRLIALAGALVSRHMVLSRADLEQWRDEPEEFAHTHGSGSWQVRQPGPGGGAVVXXXXXXXXXXXXXXXXXXXXXXXXXXXXXXXXXXXXXXXXXXXXXAQELSDAGAANRPLRRRIGLVVAANVDRVKEDDPIRPSLYGSMLQLLSEPDPAVCLSGLGALTALLGDFNFLEEPFAPLLPACLQLLLQVMGGSAELDTQKQAFGLLNLVIERCGEALRPHVGALAGALPALWEAAAGQSLLRIQILEAVQRLLNLSGPASPQLLPGLVLPLLSYSLDLRQPEVGGKGAGGVCHVSERGMLLVFPVLEHMLQAAPQAAAAALQPVLLRLLGLLFGGKESGLVVANALPVLGRLLLAAPQQLVALCGAAAADPVVAAALAARGREGVPAELAPAEVVLWRLLELWAEAFDGLGQAGARRLCGLALCRGLALPSRGVLGLLDVLLPPITADMAAAAAAAAPAEVVLWRLLELWAEAFDGLGQAGARRLCGLALCRGLALPSRGVLGLLDVLLPPITALRDADPAAAVTVSAALRSGLCAAAALHGEATLNAALNALDPTLAAAVQKATAAAAAAPGAGAGAGAAGAGGGQDSM*
</t>
  </si>
  <si>
    <t>C_50093</t>
  </si>
  <si>
    <t xml:space="preserve">MLLLLLTTEALAELGEFYLAYGQRTKLTPPVRESVLRHLKAARSALPEEEGSASKVLGLF*
</t>
  </si>
  <si>
    <t>C_50094</t>
  </si>
  <si>
    <t xml:space="preserve">MESLGAAPILNDGQVAGNCAISPRMSGKPPGHRLDPARDFVLVQSFDRAAWSARYRCAARHQPTAAPTAATAAVSSSGAAPAGPSAAGPQAASSPAACSAPATCGAASVAVAAQPAVPGPAPGSAAAAGGGGCGSGAVRPSSDSPLLAAALSPGAAEAYGWALAPTVVLHGHALAEGEGLAYAAEELGLPISQRATLFSTPEDLAELESVFRSHPYPQHTCYIRRGHGFFLLADCVAEARRHFESLIVPWLRRCQQQQQP*
</t>
  </si>
  <si>
    <t>C_50095</t>
  </si>
  <si>
    <t xml:space="preserve">MLFGDWIHSEIHLQNRWHSSDKQDSPRSWEVSYLMQALHYHLSARTRPHAHNSRGQEHVAALVACRQASSARLRHSRRVEASASLTTSLAVSSGSYVTKEARDAVFGVAKEQVTEAAAQVVSGRLPSWLRGSLLLNGCGDFRGMQHLFDGYACLSRVRLDGQDNRAWASQRFLDTDAYSAFRSTGRMKYREFQTPVPAEGPLGRAAAVLDNTMALMSKGRAFTDNASVSITSLPGGKLLALSETRSAAYLVDPDTLATLQQVEPADGLPGDLTTAHPKRTPDGRLVNFSRSLPFGGYHVYVQDPASLKRTQIAFIRDRDPLAPCWVHDMAVTRTHLVVVEAPVFINMQSLVLGEPRPYVFMDWRPEDGTRVHVIALDGSGVVTHTAPALFTFHFSNAFERPSASSPGATELCVDFSVYDDPAILNDLSLKEMMDMPGKDISPSRLRRLTMPLRDAAGKPAGPARLDAPAPLLRDESAYGNFVEFPAFNTKFAGLPYRYCYSTAAVRPTNMGNALAVHDLQEGTSRLWHSPGGMPAEPCFVPRPGSSDEADGVVLAAVVGADGGSSVVVLEGGSLQELARVKLPVTVPYRFHGTFVQQK*
</t>
  </si>
  <si>
    <t>C_50096</t>
  </si>
  <si>
    <t xml:space="preserve">MRIGFNVLVLFALMRLWPSGGRGMDGADEAIIKMPYSDFVSPXXXXXXXXXXXXXXXXXXXXXXXXXXXXXXXXXXXXXXXXXXXXXXXXXXXXXXXXXXXXXXXXXXXXXXXXXXXXXXXXXXXXXXXAAAAEQRRGSGAAASTSAPSSSPLAPPSAPAAASADAAGQPRGSSHPLYFYTVRPADYPMPYEALESHAVPVSAIEHRENRLLTVLGYVLLVAVVLSTLNRLPNKQEVKAPGRRHKPTTPSFSPSGGGGEGGAVSTTFADVAGVDEAKEELQEIVEYLRAPERFSRLGARPPAGVLLVGPGSLGPGAWVGGPPRHWQDAAGXXXXXXXXXXXXXXXXXXXXXXXXXXXXXXXXXXXXXXXXXXXXXXXXXXXXGEAGVPFFSMSTSEFVELYVGMGAMRVRELFAAARREAPAIVFIDEIDAVAKGRDMRLRSVGNDEREQTLNQLLTELDGFESGPDKASSGAQGGMAGLLGGGGGGDGERHPAHGVVICLAATNRPDVLDPALLRPGRFDRRVAVERPDKAALLGGRRGKVAVGREEFDAAVMRAIAGIEKKRSILQGTEKAVVARHEVGHALVGAAVARLLEGFGEPSRLSIIPRTGGALGFTYTQPKSEDRALLFDSEIRGQLAVLMGGRAAEHLSCGAVSTGASDDIR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PPPXATMAEPPACI*
</t>
  </si>
  <si>
    <t>C_50097</t>
  </si>
  <si>
    <t xml:space="preserve">MDTWMCPVCWREKTDAYTVVSCGHAVCAECVAEIAWRNQSRQVSCPVCRAPAARCRPRDSHLEAAPALMLMVGRLLYEVPASLATKAFISHLFQLDPSRVKLICHGSCLLDDHAVKQAAAAGHSVVLLSSRSKPVGRLQQCWIWLWSWFTDRLSRWEATASYMYSHLTFPQPLELFLRSLSPTFTPPPLVEHSSQQLRFEALCLLGLVAVRMCEDARREGQGLQPHCATCCRLRKTELVEDDMYAAICAVSVCDLTEQGRKRGRPSKRDQHPEDDLFRHVYEEHFPRDEEAAGARVNRSGLTPFLPPLSKGMFTNVNNHYGANFAAWLARSFRCRIDNELREVGQAELRTPATEKLDKLAWSMAHAVLNDGEAAQGLTTAVAAQGLAAAAAAQGLETAAAAAALGPAVAACMCVAEGTGLASSGSGKKRTPMQALGRERPAAPVPTLLFRSVTPWAEPTPRLQSDEAASVYLIYLPDMAGPGTT*
</t>
  </si>
  <si>
    <t>C_50098</t>
  </si>
  <si>
    <t xml:space="preserve">MGSDSGNSSTAGSSSSSGSSSGNNSSSRRRTEDVAAGAESDAAGSQPDLVTGVDMDWDSDFFNATYLNRKANSFYNDKARVPDLLAALGKPTDVTSVTLILNVCGVRNTLTAEQLETYYFGASDGNSTGQDGPTLKNFFETCSHGYAPFKREGNRILGPIDVPCAAAPSSGRPFDSARGCTDRELFGWAQWALDWVAQHAPDVPLSRYSSSRRLFLLPDLPACAAWTSLASVGCSANCPVFLKVADDATPRAVVSQLMHDLGHTYSFSHAGAVASAVGPDLPFAPGPRADTGCPMGCASEAVGLVCPNAANAWKVGWVTLLDETAQVSSAQQLVGFKLPPASSGDTAVVQVAVTPEWRADDSTHTSYYYISYRMSPALPATPPAAEGADGGGSPAPKLDPGLYDAGLDPSLDVKVFIHQYDGLTVRMGTPYKPVLVGSSGYKTPDNNIVMPEQATKYFKVRANDPDFEGAPIVVCTSPPGGMPTSEQPEPGNCDMCYDGLDNDCNGAADLEDASCADCA*
</t>
  </si>
  <si>
    <t>C_50099</t>
  </si>
  <si>
    <t xml:space="preserve">MTPRDPPVPRPPPGVRQYTDGRSASYVLPLPYRLLAQLTLGLYVGFPYILLGLLLGTAAGSRAAAAALALTLGSLLVPAPPHIRQGMLDSALFRLWRAYFNYSYAYDQLPDFNRPHIFVNSPHGAFPLSQILCISLSNIVWPGFPVHSLAASVLWYIPLWRHMKAALGAAPASRDNARMLLRHRGSVAVLAGGIAEMYTSSPSRAAAATEPDEAAAAGGAIDTTEAAGATGSSSTTTSPPQPKEQQRDGEQRQGPRKGLKGLLKGPKDDPDPAAEEEQGLGLAPERIKLLGRRGFVRLAVEMGVPIVPIYHMGNSKILTFGPQSLQQLSRRLRMALGAVFGVWGLPVPRPQPLMMCVGSPIPVPYVDPAAEPERFEAVVAAVHGQVVAAFQDLYNRYRVQYGCGWERRPLEVC*
</t>
  </si>
  <si>
    <t>C_50100</t>
  </si>
  <si>
    <t xml:space="preserve">MLKRYSATPAAASATGGAGERGQVAGPATGSGSSTHVSEAARQAVFAPATAEQVTEAAAQVVSGRLPSWLRGSLLLNGCGDFRGMQHLFDGYACLSRVRLDGQDNRAWVSQRFLDTDAYRSYRTTGRLKYREFGTPAGTPAGPQPESSLLLRLLRSVFNTAYGVVVTLTGRQGFSDNASVTLTALPSGQLLALSEPTAATYLVDPNTLAATHHVVYGNKGGSARDSSGSGSSGGGSGSSKGRPAAPEAGAAGVEVAVAGGAGAVRSASSGRLQVFRVVDDMVHSDIQTAHIKPIPDGRLVNFSRSLPFGGYHVYVQDPASLRRTQIAFIRDRDPLAPCWVHDMAVTRTHLVVVEAPLHMNLTALMVGSSRQYVFMDWRPEAGTRVHVIALDGSRVVTHTAPALFTFHFSNAFERPSASSPGATELCVDFSVYDDPAILNDLSLKEMMDMPGKDISPSRLRRLTMPLRDAAGKPAGPARLDAPAPLLRDESAYGNFVEFPAFNTKFAGLPYRYCYSTAAVRPTNMGNALAVHDLQEGTSRLWHSPGGMPAEPCFVPRPGSSDEADGVVLAAVVGADGGSSVVVLEGGSLQELARVKLPVTVPYRFHGTFVQQK*
</t>
  </si>
  <si>
    <t>C_50101</t>
  </si>
  <si>
    <t xml:space="preserve">MSGDEGDGRDGNSNAREQDRFLPIANISRIMKKALPNNAKIAKDAKETVQECVSEFISFITSEASDKCQREKRKTINGDDLLWAMTTLGFEEYLEPLKLYLAKFREIQAATSNKPGGGSGANAEAKREAAAAAAAAAAA
</t>
  </si>
  <si>
    <t>C_50102</t>
  </si>
  <si>
    <t xml:space="preserve">MRGRISAAASPGVREPHLDDLVALAFEAAHAAEARKQAEMQRPSVSAAATPAPGRLPAGPAPGLLTQDTPARLHATPIEGVPERLLLPPLTSDRRRRFGNLEVRSTPAAGQQVPGTSVKGFTPIEGVPERMPDRSVKRMRLSAPFARHLPPVPPSLQQERGDGQAAGKDVPEPSERAVPENNGTGQKAASPSGATSQLDNLAQLQPAEIAAAVSAVARAALERAAGPAAAQHLMEAADGQAGMEDIIHRAPAGAVRSAGMVTPTLVAATAAAAAAVGSTSSPALEERVGSGEQAGPSRPSGAQAAGIAAAKAAPVAVAVSSASAKANGTSQQAQAAAGAVDDAMEAGWQEDAANDLGMDEDMEYDDQEEAEAGAERQEDEQDADAAQEVLALPEEPAARGSSAEQRSAGSSGARASGSSSGERNHSSGAEGEAAARSGSAAHSLRHSVEEHVKERRFLQGRKSLAGNGLTVDEGGTRRSTRSRVRPLQYWRGEAKTYNRAHNTLPTIKAIKMRTPEPKWPRPTSAHEKAKRKARTKQAAGLDAEAQEA*
</t>
  </si>
  <si>
    <t>C_50103</t>
  </si>
  <si>
    <t xml:space="preserve">MAVYIGFKEKAIEFAKQAVTEDEANNYEKALQLYLASLEYFKTYLKYEKNEKCREAVMAKFKEYLARAEYLKGVNGTENGGNNDSGTAAAQKVRKPGQAKDEEDNKEKEKLKAGLTGAILTEKPNVKWDDVAGLEGAKEALKEAVILPVKFPQFFTGKRKPWSGILLYGPPGTGKSYLAKAVATEADSTFFSVSSQDLVSKWLGESEKLVSQLFVLARENAPSIIFIDEVDSLCSTRGDNESEAARRIKTQLMIEINGVGSNNSRVLVLGATNLPYNLDQAIRRRFDKRIYIPLPEEPARSQMFKIHLGDTPNNLTDDDYRELGRRTEGFSGSDINVVVKDVLMQPIRLLREATHFKKVRGPDGGEAWEPCSPGDPGAQELSLNYFAEKNLADKVLPPCITMRDFEKVLLRARPTVGKGDLDVFERFTSEFGEEAS*
</t>
  </si>
  <si>
    <t>C_50104</t>
  </si>
  <si>
    <t xml:space="preserve">MGRGGYSGPNATASGPVTTDTAGDVTGAGVPTGTILTVVISASSTCTDSFTTATALPYSLSSTWSLAAAAGSTSPLPLTITPATSLLRFLPAGSAAAAAAPAAAVQTAYGILGVADAATVGLTGPLDALRLASPASRLIGVRMLFADAALSSAVVSAAAALAAFPSGALPGCTTADARADAVQKALATLATRASSSSPSIDLTSGSLVSDAASAAAINVCGAAAATLSQTDVSRVLSSAAAAYAATAAADFAALTAAAPNAVVTRAMELTALPLEAVAAAARVAAATAARLPAALASLASDANAVSSLIADWTNQLGAAGVATDAMAARLGLPALAGPAAARLSVRSSGVLTQCQVSLRNVYLGGAPLQATTDITGVASLSGVSSALVTVPPGCRDAALSVNGRTVTTKVALQVLLPAGVDTAVISAAAALATATFFMSNSAAGSSSGSSSTGPRHIGAADYQAVYSYFGIGVAGATDALPASTDFIRQGWAAGTALDARAYLLNARLMTALGPTSEFVSALLKGTRTPEQVANGFMGQMARDLMAGTLKLQEKTYVRGLMRAYYSAVVARTARHRTAARRHLLHHQQQQQRQLQVQVQGSSDSTSSGSRSGGRALLQLSNVTIDFLPDSELDPLLSAVADAVLQSSAILTQLDSQVTAAAASGQSVEPVATAAVRSAAQVASVQQGSLATTLGQLAVAATSGDATAVSRLTTTLSTNFTGDALQQQVNTAAVDTSAITTGTGITQSSGTSASGTPVDTSTVAMAAGVAVGGAVLCFLVAVAAIVVVKRRRARSAFAFRDDRIRSMHQAADEGPDAIVAIDYGAQEEGMGVGVVDTMGGVGAGVGAAPMPQWQDVPPAFVAPPQVPVVPVVPVAPALARKSRGSAAGAGASPGLARKSRGGAAGAAAAAGGDGEAGGGAKELRWRPGLTEQMQWHEGAAERLEAGDVVGAPPTDDEAGGSGQLRKLAARGPRMSRFSEAGGPSSPGGLGAGQAPAAPGGAVLAAMSSVPTSGMPPPPRQRRRSDTGPTAAGPAAGISPTTMAAVAAARGSAPHSGPVKRLAKAATGSKAGYAPSSVPHSPNLGTYSPAVRAGRVSQPGGGAVGRMSQSGSPHILPRRTSVAGGGSGAGSPAYHSATVVPYDTPIQIQPGADPDAVQAFEHPAAEEDVEAARPQQPARRVWGRM*
</t>
  </si>
  <si>
    <t>C_50105</t>
  </si>
  <si>
    <t xml:space="preserve">MLRLAAQKLQLATLGTPGSAFALSRTLPTSLFNFSTEAGTEAEQKPTARLWVGNLPFKATQEQIQSFFNPYGASSVFILRDKETRKNRGMAFVNVDPEKMDAAIRENDGKDFMGRALKVAKSNVPDLPPKSQAAAPTAPAEAQPSQ*
</t>
  </si>
  <si>
    <t>C_50106</t>
  </si>
  <si>
    <t xml:space="preserve">MDGFGSAALSTTTAAGAFSGTANPAALQVFATLNAGTSSTCVDAFTGLPLPFALFGVLNAAASGASPVMPMTPVTRLLENSPAAMSAADPLTAAYAMVGVAGALPTGSLAALSSASRAVRLIGVRMLFADAALSSAVVSATAALAAMSSAGTLPKCAAADARAAAVYAAMGSLASTSSTTSFDLSAAGLVSKLVISAASRSCEATSATLASADVAALAQQADALHQAAVASLSLTTPLGAAAGGAAIDLASVMPLTALEAAARALYVVQAKGTAAVAAVASGNAQAVAQLVAGFATELAAAPVNAAAMAAAITAVPAQPAPAALRLAARAAGPLTGCAATVRDLYLRQTQTATTDDKGAATTTLPVSGVLVSLPAGCRDAALSTSTRTSVSTFALSVLLPPGIESAALNPAAALATALFLYKAGASDTFPSRAIAPSDFALIYSAFKLGLAGAADELPASADFVRQNFGNASAAAAVLGTRAYLLNLRLSAMAGPTSAFLAGLTGGQVDAAAAQMMAAFARDLAAGNFTVTSSASTSADGSTSDDTSTYLANAMMQVYQKHQXXXXXXXXXXXXXXXXXXXXXXXXXXXXXXXXXXXXXXXXXXXXXXXXXXXXXXXXXXXXXXXXXXXXXXXXXXXXXXXXXXXXEQHSSRRQLLQSATLTTDQLTALMASAAQVVAASTALLTQLDKQVASAAAAGSPLDAAVVFRQAAQVASVQQTALTAALVQLAAAAASGNASEVAALSNKMASDFTGTALSAAVQSAAVSQAALTDMLASSGISTQPSAPAASSSGSSSNVAVIVGCTVGIVGGAAVIAGVAAFMMHRRRAAQKISHKTDGGVDVAYAPTGAAAVGVATPMSAAGPATDVEMGAAK*
</t>
  </si>
  <si>
    <t>C_50107</t>
  </si>
  <si>
    <t xml:space="preserve">MAALGTQLVDAPTAGLEQVLYRLQEKRVALERVVLQYGEAPAGIKEVFELCRGFERAYTSFINESPVASKIKEAFLGEKGLAGKVKKLPMDKVYDLKNVKAACRQADGYQMSLVAPEKGLRLVTTEALDFVTDPVNTCVQEVYNLLVNAAREAAEKAGTFTEAALMGAMPMYVPDFKNVVMPAIIAALDEWKKESEKMAHMLVDMEKSYVTAGFFRHTTHHRYQRIKQQDQMRAAMQAKVPGQPEQKGAVGAVKQTAAKFFPSFGPAAGAPAAGTTPPGTPPPNGVPADDDSDDGKSPPKTGGAGMANADDFIAGYFDKYVSDDSARFLESMKWQRRFFVFSESQRVLYYFKSPEDVSKPSGLRGQVNIAECLVEDLDDKGNARPVGAGPATLNPLDKGQLMIRIRHKDPRGVAVKDHNAIIMRAENIDTKMTWLGKLRKAADPRRPAAGAPGAAAAGQAGAAPAGGAPAAGGAAAAGGGAGAAPSATGPSASAISAVPPPSAAAVAAVGGFGGFAGVLDEGDLSWAKDAEPVLDTHLGEGSSAFRADGVRDSEGHLLPAPPQLLNPLRLKERMGRMGGSLAGASAEARWDALLDQTASDMSLYMGCIQDTIIITVPKAIVHCMIRKSEKNLLERLFTVIHHLTPTQLANLLKEDEPIIEKRKAARAALEDVKTAIFQLQQVLERQNMAAPGERKNVVQLQALVFAYAGIKEKLTPEQYKFFDDKFCGQYAPECVRFNWFIRPMNPXXXXXXXXXXXXXXXXXXXXXXXXXXXXXXXXXXXXXXXXXXXXXXXXXXXXXXXXXXXPMPGRPAPGAPGGPMPSGPSMSGLQRPPGAPPGQPQRAPPPAPGGAPPMGQPMGQRRPPPPPPGTR*
</t>
  </si>
  <si>
    <t>C_50108</t>
  </si>
  <si>
    <t xml:space="preserve">MSLLRAPAVAGRAASGATMPSCPRSVRASAFSGRVCSRAFQSLARPGRVHAVAPVSVAAPVELKTGKPKREDVITGSADNNVSDYIYEKMGADLHRQPDHPICIIKQAIYDFFEKRNPGMFKTFDDRYPIVTTHANFDEVLVPKDHISRSPNDTYYVDANTVLRCHTSAHQAETLRAGHPAFLVTGDVYRRDSIDSTHYPVFHQMEGVRVFTEAEWTAAGADATALAEKDLKDALEGLAKHLFGDVECRWIDAYFPFTNPSFELEIFFKGKWLEVLGCGVMEQVILDGNYKPGHKAWAFGLGLERLAMVLFDVPDIRLFWSGDDRFLKQFKAGDLSARFKPYSKYPSCYKDMAFWVSPEFSENNLCELVRNIGGDLVEEVTLIDNFTNKKTGRTSNCYRIVYRSMERSLTDEEINAIQDKVRQQVADVLKVELR*
</t>
  </si>
  <si>
    <t>C_50109</t>
  </si>
  <si>
    <t xml:space="preserve">MAAAQQHAAAAAVQQQLLAAAAAGADIGSAAASAAVVGGAGVLAPPQHLQQLRIASTTSGIESGGGGGGPTSTSASASLSGAAAGAGAGPSSAGGSGTAGGAARSAASMSKGAAGASAGAGAGTAGPLAVAAEGAAAAAAADRGSPAGWLPQGPVDVNAVATSSSLLHRVTSSPSLRSFALGPVPNAGPSRSRLLPNGPAAGSPSTAGPAGDESSLAAEQEHTASAAGAADSEAGASISTATAAGFAVAQDGTAPAAALAFAADAVAPAGSRLAQSSALSSSLAAGAAALGLDAIFVTATATAGEGRDGSEGGYAAAAASGLPSARRCVGCTSPDCSAATASVAALAAAATAATEADSSAYDSGAVALPYGDGEYVTITRREYELLLLKDKAMDVLQEGITIADCSLPDMPLIYANAGFVRTTGYSAAYVLGKNCRFLQGEGTDSQPVLDLKKAISEGKSCVVQLLNYKKNGDPFVNYLSLTPIHDAATGRLTHYVGVQSDITELVNHKKAELAAKHAALQAAVATEAKSQFLARMSHEIRTPLNGMIAVGQLLAETSLTPAQWDLVNTIRCSGETLLTLITDILDFSRIEANKMVLHNAVFKLDTVIEAAMEIAGLKAAQRRLQVRRWQVAAAAMAEAVAYHVAENMPRMLYGDAQRLQQILLNILNNGIKFTEEGELLLEVWAEGVFPPYAGSAAAAAAAVPAAATTAAATAGAAAASPPGASAAPAEAGTGADTAAATAAAPTAPVAAAVVPPAPNGPEADWPLMVIRFSVRDTGIGIAPADLGRLFNSFTQVDASHTRRYGGSGLGLAISRKLCEAMGGQMWVESEGLNRGSTFSWTITCRLPQSGGSKRRGRRSSLVCVSRPPLGGMGGAVTTAGYLGYGSGGSGPGSAAGPGSASGVGAVASPRAATVAGIVGGWGAAAGGAGGTSSVAAALAAAIGVGAAGSAAVGPQSHLATAGGAQGPRAHSGGSAWVSAAAAPPSSSSSVVPFSGAAVLEEGALVAAEAPARAAMEPSAEKLLPSSGGANSNIAIAGPSSISASQVRQVLMLALTSWGCRVCAVISPADAIAKLLRCGTLAEAHAPTTKPSPPHRPCMRLRHTGSDPSLSTSLYDTPGPYDCVILDMQVRRAGFGVYGVHGVGPCVHATCLLRALTRCDDREAQRLVFLGWPGQNEPEDEEEEYEGEDQEEDEEEEEGARGGSEGAAGPQGEEEAGPPPRRSLPGSGARVSHDASALTAGGMAGGSGAGGVSSSPYDFVEALPADVTARPPRAVTEEMSKTQNRQLGYVTVTRPVRQGRLKLALEEVLMMQLDGGVAAHHQGYWSDEGEEDPGAGLPRPAIAGSGCAPVLPPGPAARGASCRSMDLSGFGEELMLSPSPPVSVATSATTATTLGTTGTAASQQQQQQQQAASGAGLGHTHGGARQGTVTEGAAAAWLTAEAGLQSHHHHHHHQQQPHHHQQQQQPGNVQGVGLPSSAALAWVRGSSSGKQQPSSSPTFAAVSAIARRRDSFDPLGALGSHGGGGSYSHAGSGTGMSHTPHHGSLASSLKPALVKKSGSSAELADLKPAAEGAAGGRVRILLAEDNAINMKVALGILKRTLPAADVVTAENGVQALDAVAARPGGLDSFDVVLMDLHMPVMGGMEAVAQLQQRYPNRHCRVVAVTADAFEDTRDSCLAAGFDGWLTKPFRVEDLVRVVGEHLVAARSATTAAAAAAAAAGAAGASGAGAPGASGGTGGSATTSASQATGSGRW*
</t>
  </si>
  <si>
    <t>C_50110</t>
  </si>
  <si>
    <t xml:space="preserve">MDARIAGCEARRDLTRTWLHVDMDCFYAAVHEREQPELKRLPVAVGGMGMISTANYVARRFGVRSAMPGFIGKRLCPKLVFVKPDFAKYTEAAAVVRGAFKQLDPDFESGGLDEAYLDVTGYCTRTATSGEEVRKIPCIGKVTEQVLQGVLGVSTCGQLLAPASRCRLPLLFSEAAAGFFLEAALGLAPTRHGPKTDTSVDPGRKGLSHERTFRNMSAPAEQEAMAKQLVEALVADMAEEGIEGRNITLKLKLSTFEVHTRAATMPRHVRTVSDILPAVLRLLRAEMPVTLRLMGVRMAMLRKHPAKHLARAELSGACRVCPECGTHVSVSCWREHQDWHVAVRLSRGEAQ*
</t>
  </si>
  <si>
    <t>C_50111</t>
  </si>
  <si>
    <t xml:space="preserve">MFDCGAHFGFRDARRFPEFGLLSRAGRFTELIDALVITHFHIDHIGALPYFTEVCGYRGPVLMTYPTFAMAPIMLEDYVKVNADRPGEVLPYTEQHVRDCLRRVTAVDLHQVVAVAPGLSFTFHYAGHVLGAAMVTMTAGHLTALYTGDFNSAPDRHLGSAELAAGGAGPAGCLMREPDVLISEATYAASLRDSKRGRERDLLQAVEDTVAAGGKVLIPTFAMGRAQELLMLLADCWRRKGLTVPIYFSSAMASRALTYYQLLLNWTNANAAAEAAATQQPSVLGPCAGPAATPAPAAAPHVGVFSEADVYGMFRTRPWDRSLLQAPGPAVLFASPGNITSGVSLEAFRAWAGSSRNLVVLAGYQVRGEWGTLGARLEGIGNQQQLSGGGNGGGSGGGRGGGGGGGQAATVDLPSGPGGSGRQEVRCRVKMLAFSAHADLRGLMGLVRRCRPRAVVLVHGQREPMEFLRGRIEATLGIECHAPPTGSTVTLHPRRDVPLGLRPQLLATAKCAAAALGAAHAAHLNAALAAAAHSRAFAPYPVGEMAVDGRNSSRGGGPGGDGDEAGGGSGLGSSPAAAAVADLCEALAASELRLAEALAAAEVPQPLTALPLSGVVVARVVAPPPLQPQLQEPQAAAAAGAAGAAPGTGGQTAAAAAAAAAAVASATAAATQLTLTDSTTAAKPLLQAHGRGRDGTQMHVAPYKITYGCTITVAHQQQQQQQQQQQAHAQNGAQVEAEAKAQASAQMAHHQQLSLLRRAQRAVCSALGGYVGSRHACVDGAGAAVCCGSFRAQLAGDADTHGSAADGAGGSVSGGSIDAGLAESGSTAAVLWQWQWACSWAAEEDVTAARCLQALRAEFGGDAQTT*
</t>
  </si>
  <si>
    <t>C_50112</t>
  </si>
  <si>
    <t xml:space="preserve">MAVNGRIGAQNYVTPAASLVVTIAASSTCIDAFTGLPLPLSLSATLPAPLTAGSDSAAAAELTSSLTPTSRLLSTLLTSTGTAASATSAATSTSAAYKLVGVDVSAAAATAASAAFGPLDAIKQANIAARLVGVRMLYADVTLTSLLLAGINALSAMSPAASDGGSGGSTDCSSTESSAQVLYGLLAIRAVASPTRTLDLTQPGLLQDLLTAAASACGKDVSAAAASDAAALYGRVLGELNATSWTEAAGAELAALPLEAVATAARVQYVVQFRGTSAVADWRVLLAAAPVKTDAMAAALGMATLPAASTTTALLAVRATGALTGCNLTFADVVSASWLRGATTDSNTGVAQLVSGIVAAKVSVSPGCTDAVLSVGNRTVPFILATNALVPPFSAATTPFAAVIDSVAALASQAFIISQGNSTPPRLIGASDYALPYTYHGIGRAGAADALPAGTDFVSQNWPASNPIVPRAYLLSLRVQAAVGPTSAFLSALIGNRRSVDAVGSSLLGRLARDLLAGRLALDDAAYLSSVMAAFVEADAAAIASNASSTGALSFRRRLATNATIGNLDSTQLSSLLDSAAGAVAESNALLTQLDRQVVAAANSGSPLNTTATLLAAAQIASVQHQALTQALADLASAVAASDAAATANLTTKLTSSFTGPALKSQVESAAVDADALAAITQSGADSAEGGGDSGSGLSKGAVAGIVVGVVCGAVVLLGAALVVVRRVRRRQRDTVVPRRGGGDVEMQYAAPQWVAFHGDVAPDAGPGGTAAAAADADVDNLRPSSRRRPYEALQMSDIELPTASRAPAAAAGSGPQAESAGTAAQPRSLSKPEPAVLQPAADGNSNTGSIQLGASQVVSPRALKLRMPDGVLWNNPMWGEAESARSSQGQR*
</t>
  </si>
  <si>
    <t>C_50113</t>
  </si>
  <si>
    <t xml:space="preserve">MLKSAAGTQLQRQRVTSSTRPVLRLRAARPVRGLGRLTPVASTAIALPSQSSNGTAQAQPLQNLAARIVSSGRELMATCAAVSLATAVFQVAAKYVNKARDAVASALPSPSNIDGVQQDWRQQVKELKKHTRVLGFVLPLAKAFAAESLTSVYARTFERAAFGFAKMYLFCLFMRVLLSWFPSIDWNSQPWAFLRLDVVELMSPVYTLGHAKDTSMFWTTTDIMCYFDGH*
</t>
  </si>
  <si>
    <t>C_50114</t>
  </si>
  <si>
    <t xml:space="preserve">MSVVDEAALAAVRAHMKSVRIPGFHDKVYKDECMFSYDDPESPGGLYVNLATLQGFGESFLPLDHSRTGGGLYLHLVHRRVPLPKAEVEAARQAAQAAGQLLLNAPTYRLDKAMALVVVNGPGPEQRLRVPLPCPDLPERVLQAIDAVVKHESVTQAEALAVFEEPRRVSKYAAGLEQLNTGRKISPNPADWRCDETGVTENLWLNLSTGFIGSGRKNWDGSGGNGAALRHFEAGGRKYPLVMEKTEKTMSELQADLNTGYEFSRITEAGAALVPLAGPGHTGLINLGNSCYMNSVLQLLLTLPEVVGRYGGGAAAAGGGGGLFTSAPADPSNDLPTQL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CLSYSLTAPSPHSTHELVPLPDDERVTAVRPLSFKSCVGRGHPEFASGRQQDAAEYFTHLLELIARAEHTQAQRLGISGGGADVGSSADLGLLPLPTAFRFNLQDRVQCGESGAVSYKRQPHSLLMLQVPLEAATNSEAAYIG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PAAVGAAGGSSGSAGSAPVVDGPGRYELVGFISHMGSNLACGHYVAHIKKDGRWAIYNDEKVAVSEHPPRDLGYLYLFRRLPAQQ*
</t>
  </si>
  <si>
    <t>C_50115</t>
  </si>
  <si>
    <t xml:space="preserve">MMPLLLHQPRLAAAPPPQADVRAPLVPAAAEAAPAGAVAIAHKGLVAAKAAPGTGGRSTSQMTLPYGSSRGGASSSAVGGAGAKYGTPSTVGPVAPGSEGPHGQRTPPWGGRGGGGAGGGSTAAASSLLSPTRHVPLSIGAQVGGGGATLVRGGGAAAAAAAAAGSRARRGNSRLAAMSMASPPPPPAAAGVPARAGRGNTQPAAAQAAEAAVAALQAETLYAAAAADGGDAAAAAAAAALAAVREAVTPAAVCGFIEAVSERLGDVEVVQHLHTIGWLRAVCHGSEAADASVRDSCRRTVRQVARVLLAAAHQQPDRQCPQGHQARVLPPLLLSELQAEQGGSAAAGAGAAGLSALRAQLLSLEPTTAAALLQPPSTAAEVAALPAQALAAVEGNAVEPVQAAVQAPALAVGEEEVPELLLGSQQEETQPPQPQLQQPLPQPQQQQPHVAEVEADDEEVVVVAELRLLVTVKVQPKEEPAQEEGATQAPVRRSTRRRAASAGGNAAAPTAAAGSGKGRKAATGGGRRGAAGAGGGSGSRKGGRAAAVKAEPASLQDAGSFDAADELTAAAVVPLAADVAAGAGAVVSPLAKRRRLSLEEQEEARGGAAGTDAPRAWAPAARGVVIKEEPLDVAGGVGFVADAFGSASVLLGGAFPAAPALGAMAATVAAEAPQALQLQLTAAEVQLAGAVRRAAMSLEGALAARRHDLAALSASEQATAAAAAAAATMAVAAAAAAAAAPHQQQHAQPQAAAVTGAKKGTGKAAGKAAGVAGRKAALPPVAPLPVPAAAAAAHQPLPLAPLNGTNQHQAHQAVADAEFLNRTYRGVSKRLNFDDL*
</t>
  </si>
  <si>
    <t>C_50116</t>
  </si>
  <si>
    <t xml:space="preserve">MLPHATTTRSLAHLVLAGQGTLGALGLTAQLLQGAGVAANVLLVLLLDQLDEVLHDALVKVLTAQVSVAVGGDDLKHAVVDGEDGHIEGATAQVEHQDVLLAALLVQAVGDGSGGGLVDDAHHVQARNGAGVLGGLGVRGHGDHSVLDSLAQVGLSSVLHLLKNHSRDLLRREHLLLALDVHGHIGLALAVNNVIGHKLPVSLNVGFGCLLAADQALDVVDGALGVDGSLVLGSVADQALLVGEGHIRGSDAIALVVRDNLHTAVFVHAHARVGRAQVDTNNGAEL
</t>
  </si>
  <si>
    <t>C_50117</t>
  </si>
  <si>
    <t xml:space="preserve">MPGASPVPLPLRLFRWSCEDDCKYHCMEAVEAWKARAGGQQEHGGSPQLQRLPVEKYHGKWPFRRVAGMQELLALFHCRDTRTTERLDYCSAVAVVAAGLAAAMARPLWGRTRRRRVAAVTAVAGVVAGLIAHLRYMLTVKFDYGWNMQVCVAASVATALIWLVWVWAVRHPARSRMTAFLLLAHAAMLLEVLDFPPPTASGRLLDAHAAWHWATVPLTALFYSWLQADADWCQAGLAQGGQGGADGGEAGARGGDAGAVGRMLEAAKHKAV*
</t>
  </si>
  <si>
    <t>C_50118</t>
  </si>
  <si>
    <t xml:space="preserve">VLVQPLQRLLDGGGDLLLVLLLDLVLHLVLHGALHVVAVGLQLVAGVDLGLDGLVLLRKLLSLLHHALNVVLAQATLLGGDGDLLLLAGALVLSGHVQDTVGVHLERHLNLRGAAGGRRDTVQVELAQLVVVLGHGALALVHLHSREPVHVRRSSEGLRLLGGDDSVAGDQLGHDAAHGLNAQRQGSHIQEQDVLHLIATLATQNAALHGRAVGHGLIGVDTLVGLLAVEPLAQQVLHLGDAGGAAHQHNLIDLGLLQVGVVHGLRGRSRRDEGRGQIARCSGAGQGLRQINALVQSLNLNADLGN*
</t>
  </si>
  <si>
    <t>C_50119</t>
  </si>
  <si>
    <t xml:space="preserve">MYVKELAPEAAEAQAVNSNVCSTCGADKSKMPGGYVGTGCHPCKCDGQGRVIGGMGALPGFGWWPIKAYKPCPALNEAGLEYTRKGQMTNDVLFGGVSLGAQGAQSLEEIKKQADKGIKIN*
</t>
  </si>
  <si>
    <t>C_50120</t>
  </si>
  <si>
    <t xml:space="preserve">MIPSTREFFINVMDHESWGGSMTVWGDVADAASMAVVEAALLLPYHDVKHPTFGTVMRMLDKQVPFSPIAVPADGGSSSSSTGSSSNISSGEEEEEGNATWTSLDAASQKRRSRRALDLSE*
</t>
  </si>
  <si>
    <t>C_50121</t>
  </si>
  <si>
    <t xml:space="preserve">MQQSASSVFRLAFGALAQRQQMSQQAIRLFGAAAEPLRKAGPVPDGHLNSDLSPTVCHIGLGRRRDLTLRQDLCLWQNDKKLSLTDVFKGKKVILVGFPGGPVCVEKHIPGYIAQADKLATMGVDKVLCVTVDAPAAVAELAARPTLQHKRVELLADKNGGLVRLLGLEIGAPEAGQGPKCQRYAAVVEDGVLLKLRVESAPADLKVTDCKSMIDLWKCIYPHSCN*
</t>
  </si>
  <si>
    <t>C_50122</t>
  </si>
  <si>
    <t xml:space="preserve">MFKFNSRRKLSLGLCEVVEEYGLVSFVPLAIQERESLAKLVIAADKANGYCFATLRGHSPYPPEILYGSATSALGDKDIWLSLQEKYVDGEVQERAEAGEREGKGEGKDEESAGRGGRAVSEASKAPSSTFGKRAEAQKVSGQGEAPGQGGSQ*
</t>
  </si>
  <si>
    <t>C_50123</t>
  </si>
  <si>
    <t xml:space="preserve">MPFGQVVVGPPGSGKTTYCHGMQQFMQAAGRKVAIVNLDPANDMLPYQPAVDVADLVCLEKVMVELKLGPNGGLLYCMNYLAKNLDWLQEKLEPLEKEDYYFIFDCPGQVELFAVAGAQEGGSLRAVVDWLSNSRAYRLVALQLVDAHLCTDPSKYLSALLLSLNTMLHLELPHINVLSKMDLVRQYGSLDFNLDFYTEVQDLGYLVAAMGGKPFSNKFK*
</t>
  </si>
  <si>
    <t>C_50124</t>
  </si>
  <si>
    <t xml:space="preserve">MQLLAVNQRSLARSAQQRQAVPVRANAIRSVRMIGGARRAVVVRAEQTTAPTPAANALGSTMAVGTIALRKAVAQAAYKGSNVFVVAGTGQLSIRIIRDLLSSGFKVTAGVSDLAAANAAFAFFKRYELIDKAAAANLKLISLLQLEEDDAAVKALPKKAKVVVVDGDTDGKSKTGAKEVQFALALASATAASQVVLVSTQPTAAPASGGVFGFFAPKPAATAPGQPIASLSKLEKQLADSGKPYAIVRAYGTDKVEDGAEPGPYVQIGTLGSIPSTQLASKAQAASVVAELLKAAGSSNELVFELGASGDEQLSAADALGEIIASNEAAAAEAAAAAAEEAAKNAAPSIGLFGLGTMSIARAKQAAEPKEEAQPEPEEAPAPKKTGTGFSFAFGAPKAAKAEEPKQVEEPAPAKVGTLSARRARAPRAEVEEVVVEEAPKAGSGFNFFGTGKVAAKKEAPKKEEPKEEEEAPAPKTGSGFSFFGTGKVAAKKEAPKVEEEEEAPAPKKGTGFSFFGTGKVAAKKEEPKEEEEAPAPKKAAGFFGTSRVAAKKEAPKEEEEEAPAPKKAAGFFGTGRVAAKKEAPKVEEEEAPAPKKGTGFSALFATPKRVKEPEPEEEPAPKRGTAIRRAAPPPPPAPAPKTGTSVRSRAAPPPAPEPVKRNVSVSSRAAPVKPEPKRPEPVKKPEPVKKPEAKKPEPPKKAAPPPPPARSSSSRSGTTSVSSKSSSSRSTESAPTYVPGTRGAKLAAEKAARDAASAQKRK*
</t>
  </si>
  <si>
    <t>C_50125</t>
  </si>
  <si>
    <t xml:space="preserve">MAAFEAAVAPSEASARWPPVSERLDAVAARLRAQPQAQHKPVSDRAAAVLVGLFEDSTGVVRVLLTQRSSRLKSHRGEVCLPGGKRDEEDADDAATALREANEELGLDPSSADVLCCLPPVLSKHHLSVTPVLALLPPGAVPAPHPAEVDAAFTVPLAVFLGTYADPRRTAGGGSGGVGAGGQQQAATSSAQPPAPVDDGGDSTGRRTRRRRSAATAAGDSAAAAAAATDTEPKPLSWRPPSASASKATAAAAAAAGVGVGAREGEGAGAGVAIGSDCAYGNAVHEYRDISWGEHEYRIHSFQYGERCLGGQHYSCFYWDGSALRVRPEAEIAHADAASAAAATADAAAGPGPAAVAARAGRAGEGGVLQLPSREDLAAAADVAVEXVEAEVVIAASGSA*
</t>
  </si>
  <si>
    <t>C_50126</t>
  </si>
  <si>
    <t xml:space="preserve">MSPSICRTSCEADPAPAPAPAAGPTLVNGNGASPNGHSAGCSTSGRSAASPVDWSKVRLGVDPAPTMFVANWSAESCCWDGGQLVPYGPLHLLPAAQVLNYGQSIFEGMKAYRQADAPAPVPASAPASIPTSAPSASSAAAPAQAAASTPTDGAAGEQQQQQQHILLFRPEANAARFEAGAARMCMPPVPPEMFLAAVHAVVRANADWVPPSCRGSLYVRPLLLGTGPLLGLCPAPSYTFVVYAVPVGGRAKEGRLTALDFLIHDSLHRAAPRGVGSTKAAGNYSPCLMAQAQARAQGCTDCIYLDARSDTYLEEGSGCNVFATHGRVLTTPPAAGSILPGITRASLLQLAGALGYVVREDNISVEAALAADEMFASGTAMVVQPIGSLTYKGRRVQFTRTSSPAPSPAADTSSGATATANGAAPATANGTAPATANGGSSTSHDAEAPEADGEPTPTSPSRSSSSCASGSSSLDAAGGLLSYGYSTGVVRLSEEQRRALEAAAPLPEPGSLPPGVGPVAQRLYGLLTGIQXGRVADPFGWAVPVDMHGPSEGELHLDRLLPVEEVEAEEEAAEAAPEAGGAKAVKKAGAAAGAGGAKANKPHAVFADPNLE*
</t>
  </si>
  <si>
    <t>C_50127</t>
  </si>
  <si>
    <t xml:space="preserve">MALAFAAMRCATGATASLLPAARSWAVSMLTSGLDHGLGVSVLGGGPLPGLLARARHDSALAQRASEQVVPPEILRELQQLEGSLNDAARLDGRRRSSLRLSQSTLPLPLPTHTVEPGLPALDAHVRPRSATGGTACKWLRRAGRVPGRVHSLPGADARAGAAAGHSEDQGASSSSSNINNNNNKLLVHFSEGDVAKLIRTFGRNGCTARVLQLNLVAPDAAASDSGAEQAAQADAGRSGEGTSGSTSGTQLGMLRVKPTRVFVNAVTQRVEGLDLIYCPPERQVLVDVPVRLLNDDLAPGVKKGGWIALFKRTVRYKALGGAIPPYIEVNVRNMDLDQDMLVRDMPIPPGTKLYEKDYNAPVLRCTTDVGKD*
</t>
  </si>
  <si>
    <t>C_50128</t>
  </si>
  <si>
    <t xml:space="preserve">MALPRVPVALAVLALALGSACVHAVTSTDDILPGWKGETYNHVDFFWDPLKKEPFDDIPLPASKSWIEHVAWKPRVFIYHNFITEVEAKHLIELAAPQMKRSTVVGAGGKSVEDNYRTSYGTFLKRYQDEIVERIENRVAAWTQIPVAHQEDTQILRYGLGQQYKVHADTLRDEEAGVRVATVLIYLNEPDGGGETAFPSSEWVNPQLAKTLGANFSDCAKNHVAFAPKRGDALLFWSINPDGNTEDTHASHTGCPVLSGVKWTATKWIHARPFRPNEMAAGRPHDPYVKDPGVCYDESPNCPEWAARGDCEKNSDYMVVNAVSPGVCRKSCGACTVCAKGDMACYNDNRVKVGFLVYNASELAPFKPMV*
</t>
  </si>
  <si>
    <t xml:space="preserve">MLPSSNDQCGTTLVQDVTQRLQRVVGSMAASDYLQLVSVPLANFNTCMSSTMGESAPQKLKWLLYPGWQAGVAVDVLRLALGVTGMSGRYELGAPDTLPPPGSLRSGADVRDLATRTNSEYAFVVQDGSGESLSAFLSDTQTHVARASVLPVFNQLPENSCASLVEPRGPLHPRTYLLLFYRADALAALAAAGRVPVPGGSAPPSDWYSMLSLLEAHAAAVAAQAQATTAAATGSNSTTNATAALPRYGLCVTTDATCGRLGDLWTAIAASTLQTRGPPEGYAFDLTAAPPAAEPLVGGAGWRHAAAVLQALLRFAGPPDQPDAPGQLACGAVSRPFADGDCLMTVEWDAQAPALARQPVLARAGVLGVAPLPGSRVVVPPPGWSQDMGAAAAAATAAAAAAATAAASGPAAAAVAAAALRDGLTSTEGAVAAAAAAAAAASSSGTAAVSSVAVLAALAAREAAAAAWLRQQGASLSYTEPPLVNRAPYSAAWEQVMAVRYVGSGSGVLISALADVVALQQWQLSAMDSYRAARQNATDTLRRALLRRSTGTAAAGVNTSTLLSGAYPFLNCSEYKAADWWRLLATSSSSSSSNTGGGGSWGPDARPLAAAAGLTDPAAASALLRAAAGDDSSTHLSDGAIAAIAVCSALGAALLVLLAAVSVYQVRAARRHLRRDLLGRVIAPKAGPDTTLLITDVQNSTGLWECLPSSVMDVVLKLHHSTIRSLLSDYDGYESATEGDSFILAFAGPAAALDFATACQVTFLKKDWPQPLLQHPDGVPVLVSLPYDPRAAASLAGAAAAGAAGGNDVSASTTALLASLGLIAPPSSAPARTLSQMLGGAAGSVARASGNGGFTPGPGGAAGTAAAAGGASFMRFFRLRSLLGGSTPAGSTPAPGSTAGGPGSEHHSGNNSILDSSPFTGHAAAIGSGAAGGAAGPPQAPVPFSLSGVLPCGPTSAAGTITATGMVIGGIGLTGASRPSSGANTGFGSALSISCDHTSESAAVAAAAAAIAATGGGGPTCSWCDTLVAAFPVIPLDSPEGRRLAALVGAMGTLPADEDGGDGDGDQDSGMQVLDMSTGGGGGSRRRASVAADSTGREGWGNTQQPPCLRLSDGRLVLVAYRGLRVRMGLHTGLEAPESMTFNKFASAYAYGGKFAEITRLVSNAAPGGLITLSGAAFTRLRHARPGAAAHVSSSGSALGYGVPQGQSPRQQGQPPSSNNNSPRQRRAYDPSHAGPTNGTHGSGNGSKATQSPADGAAGHGDRGSVSRLLTLLHARGTAAGSDAAAAAGGVSMAAAAAAAAAVLSRPIVVFAGTYVLQEPLARTRKSGSARKSTSSHKSLNVTSANIASLDGSHRGPGIGGGGGSGRASHNGRFNRRSAPAATVPAAGSSNASTKSRGGGSGRPPSASQVVITVGNRTGTYGNTSLGTGAGTGTGSYATSNASNFGGSGGSSGNNSHGAYRPRATGGSRYGGNFWRPSEGPLAEATLTEEGEPDPAALAAQPQQPATGGPAAEQAAAVPPLPIAASVPAAAVPVPLAVASLIQGENPAAIAARLASSGSVPNSPVRRGVTDATESSFSIHVRGGVARALGSGPGGAAGGGAATTDDGGTTTDDGGAAWARGDVLQQQQRRAGGGGGGGAPLWPQGSSGLRKVRLQTPAEAAAAELSARPGSGSGFPYGTTPEDNSPVMRMKSSGIGSGPQPTEFVPMGVVPTHSRSGLVAAMAAALASAHAASNTVAGSGGTGGGALTAAGVAGSAGRAAAGIPAGAASGPSGLFSRPSRMGSSGRRDTGTGGLSTGPSGGMGTRTHTSQYVSSSHVTVTSRYVSSSYHVSTNHNYSGATVYSGGHVSRVSRARPAPPPRTDQIMIPDHAVSVFVACHPSLMCRLAMAPPLRSVRQVVGASALLADLPVVAARAMDAFVRIAAGMLPECGGGYVVEGGAGGGGLVLAAFASPSAATSWALSTLAALRRHPWEEELLAHEQCGEELAIGGALTTGGSGAASPTAAGTTTAMSAAHHMGLIVEASGAQAQSQTRGPLQARSSSLGPRTFSVLRSQDSVIHSGPRVKVGLDIGPVAHTLTEASGRLSYRGRVMNRAARIASIGAPGQVLVSGDVWEAINGEEAGVRGAFTGVHMGTVSLKGVTQPVEVVQVLPDVAQQQQQ*
</t>
  </si>
  <si>
    <t>C_50130</t>
  </si>
  <si>
    <t xml:space="preserve">MPFARWNFPSGKTNSDAFRGQQPYYSPFLRRAGPAELEPPELQDPVFSACTVPLVVMSDWAFNVGEFLAEVMPMVHKSIFELGLDPNVSLVYAVPHGLALTTFHRVLLQPYSRYGVTSLAEIGRLDRQDAPAMWSAEGRHINCFEKMAVCKWQGGRNHKGVPVAKVGAELVRRLTTGRPPLPPDPLGFGSVYRIAGYKEWRPPKDPKKKKTKKPKPKRQRDVAEDNLAAEDAEAAEAGPPKLRVLIESRHGMTRNLRNLPELLNVCERADKQGFKAGPFRGIACREYSFSDPHAASSQSVAPDHFLTNVAAVRSAHVLVMQHGAGAINSFFMRQQDAGPSALVELRPCKWGTKYGFWPDSYEPQLHALSDDAIRVFVYNVEDRRQCQASDYMAMVNNDTLPASALSALPAMRARDQHLELIPSQFMEVLTHVASLMANLSDYRRAREENRLHAYALPGGGPVWYGPLGMAEYEDYFRKQGWRKPKALEEEEKEEGEEEGEQEDEGEEDQ*
</t>
  </si>
  <si>
    <t>C_50131</t>
  </si>
  <si>
    <t xml:space="preserve">MALQQLSMCASLLLGADAAALAALADCLAAVAGATSFTALVGALTEALAAHVRERYLLEPRVVAAFVPEPSSAVGLLFGAGGGGGGGGGRGTSASAVPANSPAFGLVDTMESPASANRSVHVKEGLLKRSPSTRSMAAAPLGTASPDAKRASAAVAVARVARIVDGAATRAHSESTARRIRRIIPSGPVGLAAAAHVCVPDPTMSSGGHAGGAATGTAGYASTSRGRAAASLGAAAPRVVALSNADVAAIDATAAAGSGVTTLRVKPFPLNNTLLRQLCASALVARKVTGGLAAEVETLATAAPGASYAVVQDHHHRTADLLNAEHGGTRGGSGGQQELMTAPANVMMGFLGSGSLSSAFASSAAGLRGLTASIRSVGGMRAGGGGGAGAGGTSIAIPEDDTERLDPLLASLEPEILYDTGCTDRSGEGRRVVALTSSALNAATMMDSSSTHGGAGKPTGGGGGGTAPAVPTARSRATSANISHGALAMVGIANATAGGGSAVAEMVLCSPLRENTPTGMSPPACGSSSAHDTGLLLVGQTQPRRITRSTSVIHMEEMDPVQNTMRAQMPLLVASLQTSISNARSEAALVHAAANAALPRSGSSAHLAGYGGGAGSSGPVSVGAFGRQQSQLAPASATPRAGQSDLDQLQLVSQLGVGGCAVVFRGRLGTLDCAIKLMEMPDVDEELGSSQRLGTISSGGGGGTASAAGGGGGGATGPAGIPVAAAVAADADAAAERERVMARRAMLRNAMEMAAMQMISHPNVMQVYSTFTNVTLGRCAKPDGSDYLFLKSAGEVEKGPGAPPICLAIVCEWCDQACLATALHNRTFPVTLGRMAPTPQNPRGPRMYDYTGIMMTLLDMAMALKHLHANQLIHRDIKPANILLKTNTMDRRGFTAKLADFGFVTLLNMPGDALSGGEPFVFVEEACGT*
</t>
  </si>
  <si>
    <t>C_50132</t>
  </si>
  <si>
    <t xml:space="preserve">MRAGAKEAGKGTSGAKRKAGEDAAGKVVAAEASAKNAAPAKGSGGGGGKKRATAAANGPWFTEEERVQFRRELLSWYDGNHRVLPWRRTPHTQRGAAADGEGGEDGVGPAPAELPPQQFAYWVWVSEVMLQQTQVATVIPYFRRWVSRWPTVSDLAAADTEAVNSMWAGLGYYRRARYLLEGAKFVAGQLGGTFPTSAQELLKIPGVGPYTSAAVASIAFGSPAAAVDGNVIRVLSRLRALPGDPTKLGAAHTAMAGEVLDGGRPGCYNQALMELGATVCRPVNPDCSACPARPVCRAAAEWTAYVEGGGDEGAEDAPRVTRFPGRKAVKEKREQAVAVTVLEVICSKQPQLQQQQQGQQAEGSGAGDKTPGGGGGTTAAASTQPKKRQRTMQDFALAAAARKQQEKQEAAGGGAAAAAGSGSKSDVDVSALLAKGERRYLLVMRPEGGLLAGLWEFPGAEVQDYTPNAGGADNENEGEDDDAEAGAKAGAPVPPSAAERQRASDALLRRLLLPGVALPPPTQPTADAAAAAGGSAAGAAAPAALLRVLGRHDMGTYVHVFSHIRQTNHVTRLTAVFDGELADLERLSGAAAAASGASAGGGGGSKDGAKEEEEAGRAKDGKQAEKEQEEEAGPRRFSGRRMSEGAGKEGEDAATVVSDSNDDEGEDVADGEHVDGDKEAKKAGGKKGAAVAAATTGSKRGAKGKAAAAAAATAAAAEPQAKMWVTRAQLEGPGLALSSGVKKIFELAVGGAVGAGGGSKGGAGAKGGKAAAGKEKGESAGVKSAAKGKAKAK*
</t>
  </si>
  <si>
    <t>C_50133</t>
  </si>
  <si>
    <t xml:space="preserve">MTLVPSAHDQRLSSSLAELVAVAPMSRDDAKCEGSDREREREPPGRCNLNLNLNLNLNLKPGALMLPSLPSRPAEASAVIELQQGEGTEAVTEEAVAKESRRLMLEEGRKACSSLDFIDLVHLDERVVHTRLHEAVLFRTLVCSAGATSACPTWRRASFTAAPTAPAPPAPSHTCGAPVASAAAEPINVKRLKSYRDHVTRNLAPTVAKGFATAARAAGIIIAAAPPATAAIAAASSQQPSAKTSPTATAASTGSLAVGPAGNASSSTGGVASSSPASRQQLQKQGQAQLQGQTHHHNTSAGGGGGGSSPRPSPRTAISVKATGSAPSGLSGSVAAMAASAAASAAVALERPPVAVAAKVVAAAAAWGPPPANDIEVVGSGAGGMFDF*
</t>
  </si>
  <si>
    <t>C_50134</t>
  </si>
  <si>
    <t xml:space="preserve">MQQGLSKLSRARGYDLERLPEDSPVLDFCNYYDTSDARESFLIDQDKRRRRRKRRMSSSSSEAGSDDLRIQLAAAETRAVDAETRAVDADTRAEDEQRLRLDAERRASAAERLLDVAAAQYSARMAALLDMLVTAAVVALAAFFGGFGALAPLYIVFVSWRCRDLLPRPHRQWRGVVAAAATVAFAAFGYKVATSAGFVSKAVACASIFEAVAYAAFVPCVALLVARAALVTLTRREAPLRHEPRIISEQSAGVVDAGVVLPANCCCQDTAGLLQTTGCCVWSRSVISAAQLASSRVRCTAFSAGGQQVGADINLQAAAESPGTM*
</t>
  </si>
  <si>
    <t>C_50135</t>
  </si>
  <si>
    <t xml:space="preserve">MAIRQRLAQPGTSGRVQARRPVRCVRLNVSAGGKVYIDPVKNECAAFAPATVANLGPGFDWMGCAVQGGGDTVVAKVIPGKPGVVEIAAIEGDGGRLSLDPAKNCIGVAATETLKLVGAVSCGVSLTLNKGLPLGSGMGSSAASAAAAAWAVNGLFGAPVPKDKLILAGLASEAAVSGYHADNVGPSLLGGFVLIRSCKPGEPVELLQLPFPNPERLHFVLVNPKFEAPTAQMRAVLPKETPMKSMINNCCQGGALSPD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ITQRERGGGRKTKRSAGKGERRWGLPLGSGMGGAAAAAAWAVNGLFGAPDKLILAVLASEAAVSGYHADNVGPSLLGGFVLSRSCKRVRLHHQRRRPHGCGHRGRPGCGCSGG*
</t>
  </si>
  <si>
    <t>C_50136</t>
  </si>
  <si>
    <t xml:space="preserve">MSSRIALSRALGRSSSVPTGPARPIRHPRLTHDFACMACAQPVVASSGAAARFVSGPSRRVSRSQLLGAAGHMLGLGAAVQLPAATLAPRSSAAFAGASGSGSALLRTAVAAMSTAAAGAGATGASPTGAIVVYVTVPNAEVGEALAGKLVEAKLAACVNILPGVTSIYFWDGKVNNDAELLLIIKSREDLLPELTAFVKANHPYDEPEVIGLPILGGSPSYLQWLMDSTNKGAPAQQAQQAQQAQ*
</t>
  </si>
  <si>
    <t>C_50137</t>
  </si>
  <si>
    <t xml:space="preserve">MVAQRGDVAAALTEPSNYSLCANSRVQLRRNTIVRTRVDWSPAPATGGLIRRRGAAPRAASAPSHAGAAPPPPLSLSSELRSRLGPRAEVRADLAIAQRVSVAHDAAAPASAGGLLGAFGXXXXXXXXXXXXXXXXXXXXXXXXXXXXXXXXXXXXXXXXXXXXXXXXXXXXXXXXXXXXXXXXXXXXXXXXXXXXXXXXXXXXXXXXXXXXXXXXXXXXXXXXXXXXXXXXXXXXXXXXXXXXXXXXXXXXXXXXXXXXXXXXXXXXXXXXXXXXXXXXXXXXXXXXXXXXXXXXXXXXXXXXXXXXXXXXXXXXXXXXXXXXXXXXXXXXXXNIGVFGICTQGAAALQGERFLWRAPKTAPRRRRDSPAAGDAAAGGGAGGGSGAEEERPPLPPPSLGPHNPVRQAATYMLTRMGRDDSEDAGRRRGSGGGGATGAGGASSSAGSAGGKTGGGAAAGGGAGAASGGDGEAPFGIALPAASSVQEALMDATQSISRLRDDVTQATQWVSGGGLVEQLEKAHVDTGTGGAPAAGKKHGHHPHHRRKTGAAADAAEPVPWSAFVGEPHVKVAGVAGLTMRAPVIRMTHGSAAATAAAPPQPAADAAMDGVPATSEGGGELQPSPLSGALPVRLEWVQDLGLRRFLSRSRQHSEAAAEQEAAEAAATSAAPGGRGGGRGAVGSLRPFASAAASVQLGRFSRWVADFTRLTAQLDAGLWGPAVKGSAADPRPAGGPPCQRHPAFALGDTGAWHSLSLSLSQQLIGPLRLAADWRYELGSHRPLALPALRGPSPSGGAAGAAGAAEVEGAGAGPVAAGGGLARAAKWVPGAARGVAGHVSGMRPQLLEPPLRQKQLQL*
</t>
  </si>
  <si>
    <t>C_50138</t>
  </si>
  <si>
    <t xml:space="preserve">MDLMATAGQAEQAATGGQANGGEGQLALSRSRASWALAELAAPPPDAGEVVPKGTAALDASGPGHGPGCGAIGISSGSARHKQLAVAAAGGGGGGGYRGSSSGPGYEVVRVGPTTNFVGDAMSTGAVDLVLAELEELQAPPPRPLALPPASSAPSAFLLLPPPLHQPATAADLEPLVSPML*
</t>
  </si>
  <si>
    <t>C_50139</t>
  </si>
  <si>
    <t xml:space="preserve">MDADVGRYTRVKALQGPINGADDERAALCPASSDPTTPTPPGTASAACSAASAARAARAVRAVYFCLGAGLLAAWNALITGTDYFGAVYPGWHTDRLFTLAYLPLCMVSLAAAIRYPDVLSLAGRIRLGYAGFTLCMAAVPLLDALLVAPAAAAAPPGGDGGQQPQPQPGEVPAGALVAVLVCVAVVGVCDGLCQGALFVVAGTASSGLLVCLLRVASKASFEAAAARGEGQEGADAATRAGLRNGTRLYFALAGLLSFACLILYDFVLPPLRRRAGGALAAAAAARDRDSGSSSSSSTPATAASGNDAAVERQPLLLQLQLPDASSAATLEVELSGDLGSVHGSEAAAAALKGGSPAAAMAAGTVVGAGAVAAGFSSDALPVSTHANHNHHHHHHHHHHHHHSTNFGSPGAPATTNATSAAASAAASPSSGSFRSAQLAGCVAASWPVCAGLFAVYGVTLSIFPGFLAEDVHSADLGDWYPILLITAFNAADLVGKTLPCVTPLPPSAPPPPSAPAPSGSGSGPGPGSLAQRSAAKGRAAAAAEGAAGRGQGLAARLAAAMLMPLRRPRGMLAASLVRGAVALPAFVAAAAWQAPAAAPSYRAHLDFKFMKENVDMVAKNCKDRFSSADPHKVVALYDEFVALKSQADSLRAERNENSNAMKGKLEADKRAALIARGQELKDELAAVEERL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GGRHHQLAALDAKAVKAWLQDASWKGRANKNNPRFYADVPADDSGPFAAIRKAIIDAINKAERKKRQKGKKCALVKMYAIFTKTGGSHAPHGDGSRRGMAGYKLRYVMKVGGTGKTGRIHLKMKGEEEMAYEYEAAYSMDAATGSSPNKHRVAPVAAPTCVLVASVYGGALTPAAAAKAKMSAAKKGKKHTAATKAKISAAKKGKKHTAATKAKISAAMKGNTNRMKKR*
</t>
  </si>
  <si>
    <t>C_50140</t>
  </si>
  <si>
    <t xml:space="preserve">MTWDLAAQGQCRQLQQRYGHQCLQDMAHKVGPAGEADGGGGAAAFHSAEFVAIGFAKIKYLINSLSLGYDVMAMDADVVVLRSPFPSLLPLRPHLAVLTEKCEVVDMAQPLQPWEGGLADKERYMAALLEGHAAGEARVIKNTKKIIKRNSLRHRHRHRR*
</t>
  </si>
  <si>
    <t>C_50141</t>
  </si>
  <si>
    <t xml:space="preserve">MPSVRRSLSSGLGTPSAPEHGGGSGGGNGAGGARGGGNGAGGARGAGNPSGKPPVRASTPFGTVGAAAGAGGSQAQPPISLFGMPLPRVPGTAGGSGSSAHSSLPLISVPGLNHRVRAASPKPRRVPSLSGPIAPNGPAHGHAGSSTATAPKQATITSSSASAAAAAAAASRPSPGALIRYVLAPALLLPVAWPWLLLRLWYVVMCTAGVLAGGAIDAVGALVDLLRRHRPSAELLGGWAVAWLGWLLAAYWAGLAQLQLVGGVVNVVVSWQIWCVHCGRNGWDCEECFSGLWLVACYEHINALVRGI*
</t>
  </si>
  <si>
    <t>C_50142</t>
  </si>
  <si>
    <t xml:space="preserve">MAAERAIAAWQAAAAAQGQKRAEMRQEQHERQQPQQQPPQQQPQPQQPQQQQQARQPKRPHEPDGQWWKPPPALQPASAASAPATATAAPATSGAAGGSSGYATAALQQQQQQPIKTQQQQGQQQQQQQQQRLQQRRMRSVIDIVLDDQTQQPPPPLPQQQLEHQPHEQAQPQQEQQQLQAQVAQPYQHHQQQRTRDPRRQQLPPLGSPASPPPPSPTPLAPVHCLSRGVRSRGGCKWEEGERSPFQSHSAPVPAQQQPMPTHHTQQQQQQQTVLAAGGASSPPAANLALAVVSPHQMQRKRQRPDDEQYAQEQQQAWLRLQHMQQGVQQQLQLHQPQQEQQWEQLRQHPQIQQRSRRSSDMLLLYTSGEEGAASGGSRRIGGGAGGGVAVGGGSLAAAAGGGRPGGGRQLEWLGTTATAAAAAADDEDGSSNRTNLLGLMLGRLKGNKALQAQMLLQLLLEPECDDGAAAGSGGGGGGVAGGSSRNTASNTTSSLLLRGTRRSPVVINGHQKLCQKLRLLQQGLQQQQQQQQARMRIQQGQPAGQQPRQLQPPPSLTAAAGGGGDGAAAVGRYVSGDRGGGHDAMLAAWVSAAASSGGSGMVAATATTASGGGSGGGGTGSAWLEASEDAAPQQQVQRVPNYQQRQQHQHQQGIYGSGGALEDPVAVQQQQRLQRQRATAASDTYATAAAMVASAAAARRSEAAHDRSPCKDSL*
</t>
  </si>
  <si>
    <t>C_50143</t>
  </si>
  <si>
    <t xml:space="preserve">MMTAAVADSSRAQMEWEAQRRQQQQSSAAGAVDARAAAAATAPAAAGGSGAWPWAFASDAAAAASGGGSGGTGALRLARRRPDTSTTSSSRMMSGGRLLLPHGGGGSGGSPAAAAAAPHYTTTAATAAASAATAGATAGAEATAAAKPPANPPSPPPPPPPLPAAAAPHDEHPQDRWHAAARRMLLLRQLMLLGGEGGSSGADIEQALLGLLEAAAADDVVMQQQAPPPLLAAPATAAAAAAAAYGGSSGGLTGLHRPPEPPVGRSHVCRMDESIAATAATAAAAAATAAGGGVQVVPQVPQQHSPPQPHSPPRRRWLSASDDGTNTSIIPPPPPPPAQHGGGDGNDTAAVRLMTPPTPTPPSPAVAVATAATASANAAATATATTAVAAATAGPRCVAYLRLGRSFCDARSITVPKAVAEALLGGEVANGAEPDDAGVLVIIANQQLKRSGSNASSQSAGGGGGGAEEEGGAADASEERPGKRKRQKQAVQKQTPRQSRNKPAPTAADLELEAASAWMAAVKNSSVVPAARKRFYRYREPPRNYLRWKLGGLRLWLRHECGAREGDYLKLQAITRTGVEAGEGPPHLRPQLLAAAATAGGGQQQQQVAAAAGGRKASPDAAAGNSSSSGGGGGRAAPAAHDGLQRQQLTCGSSGVIAILVTWVPQRVGGDDGDGGGGGGGSSPTHDNPAPEVAAAELVGSPAKMAAAVGGGSGCDARQLPPQLQPPRQQEVAVAAAGPAAASGGGGGGAAAPARSVAADGFVALRPRQQQQQQMPPPPQVLSLGTTRQQQSLHQQEVVQCRQPPSSPATAAAAAVSHGV*
</t>
  </si>
  <si>
    <t>C_50144</t>
  </si>
  <si>
    <t xml:space="preserve">MLQPSVLSIARRQLCALVKMYAIFTKTGGFHAPHGDGSRRGMAGYKLRYVMKVGGTGKTGKTKAKISAAKKGVKRTAATKAKISAAMKGKKRTAATKAKMSAAMKGNTNRMKKR*
</t>
  </si>
  <si>
    <t>C_50145</t>
  </si>
  <si>
    <t xml:space="preserve">MFSLCPMQQDQAQSNPRTPTILRP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CAREVVALVGASGGGKSSIVKLLERFYLPCAGRILIDGHDLGELDPKWLRRQVALVSQEPVLYARSIRRNIIFGLEKDDGAAAPPTEEEIIEAAKQAPPP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LAAGGVYAQLVRRQLQRPASQVRL*
</t>
  </si>
  <si>
    <t>C_50146</t>
  </si>
  <si>
    <t xml:space="preserve">MIVARSRTRAALNNAHYKQLLPFTATLRGSVQFGCKVTSCDEVTQGGNGDVDNSGDGYYELRMMRRRGGEAGAEGGGSEQGLGEEEQEEEVVVRARHVVAADGYFSRVRRTGGDGGKPTFRGKVRWFGSLTTAELMEAVQAAAGAAAGAAAAAAGKEEEEGKAGAGGQEGPRVQAALRLPECLDTALHPDGMRSVHRWMPGGPNRVLDVQAAPRGFVFYPISLPTAGPGGSRLVWSMYADMPVLQAAGVDFPPPPPPQPAGVNSSGGAVAAAPSADAPAADDAHGAHVGGSRARGVAALQRALAVAAGYGLPADVRSIAAATPPERVSGTCSRRGRGHLLW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LAFAAWEAARLPRLYDHLYNKAIPPAEKWGRMAGAEFEPLWRPEQVLEAAAAATQEGSSSARPYLKPPPQVAEAAARAVAAGDDAAATQVIRAWAWSALREAVVLKAVDAGVIASPADADPAPPAAADPQQQQAPQAPAVAAAAVGAAKSSATSS*
</t>
  </si>
  <si>
    <t>C_50147</t>
  </si>
  <si>
    <t xml:space="preserve">MARLHIHPLGLFLLFFGLLSWVVALGGLGASTNDCMNNRPPGAKADYCANMYQTEWWTIWFEFFLLVIMLLTCFTAAFERARYIYLTYLAMVTVQLTYVSQQFITNSFSIGGLSFSSDHLRWPGRHRRARHYGPAHLHAAVAADGLLRARARHQLGAHHHGAEVPAQHLPALQLLGVQRAEVAWANRNTAAAAAGGAGVAAARAVACVCATAGCGLRHADW*
</t>
  </si>
  <si>
    <t>C_50148</t>
  </si>
  <si>
    <t xml:space="preserve">METDIRHACRYTGTQDRPCSPRSSGQP*
</t>
  </si>
  <si>
    <t>C_50149</t>
  </si>
  <si>
    <t xml:space="preserve">MQQRGAEVISGEAAAARSSVTASVSAAEARTISNTEAEVVGAGGGAPAAGGAGGVALAAVAAAAAAAAARARYGSVRLLVVPLEESPVVLRIAAAVTADIMRLLPAGAKVFANARSNYHCTVFHTSQPSDPRPNPTRADGGLDDPAQPPHLRRLPTPAESARELQLIKDLVADTQVPTLRPPCPPPXXXXXXXXXXXXXXXXXLRDAFPGASTKQATIIHSSLLRIVSSTPLGRQAVAAISEACKSWTARLRGTRYSPRHLWFIREHEFSTISGEREVLALADPEHKEQVVHY*
</t>
  </si>
  <si>
    <t>C_50150</t>
  </si>
  <si>
    <t xml:space="preserve">MGHSRTGHSNDAAAEAAAIAAALAAAQAAAAEEEAAEERARAEAEAEARVQAELAAGMAWVRAATHIASGSEVAVKTISKNLLRAGDIAALRREVEILHHLKGHPHISELLGVFEEPTQLHLVLEMYKGNLDLKTDPIWQSISREAVSALTAMLEKDPAKRATADQLLAMPWFGRTAAACAAPSAPLPGVVSERMRRFARMNSFKREARRGLCAV*
</t>
  </si>
  <si>
    <t>C_50151</t>
  </si>
  <si>
    <t xml:space="preserve">MSAAVQRVFGSGLPASTAPRIRLQAWDRARNGASSGAAPKRVRHLASVAVRAGSVEIIMEEEEWGSGVEGDELSTGGSGLSDTLLLEEQTAAAAAASEDAAAALAACVDAQAVLLTPAHAPAAPGGSAASSSARSGDGGGRGRPSLLDIMAALQLPGQPRSSDGVISDGGGGRCAGHEGGASASAAAAAVAAVPDTPGVMVFLDEHAARPGAGGAVAAELTVGVLPCCPHSGDTAAAGSAGDIAGAVPRAAEGHGATGSGAQFRSWRLQHPHQHQGGRHDGSAQPQQGDSCPDAGRGSSSDAAAVVAASDHLQAAAGLDVRCCGRPLVALPLVLTADEAMAGELAAAARSWGRPEAELEELLMDLGTWECHAGTALAAAGQQRQQGAPNGAAASTAGVGMQHQPQDEAQEDKSGGDVRVAAASLLPLGSHLLQYTRLCGWRLTAAHMRHTLAQLTALAHAQQQGQSAGEDDAFARWSLPWVVAQAQVLHWMEASSLAALLLRAALDGQALYRSNISTIIACMPATAVLCARSFMPPDSWARLVSAFRVPRFGIYSATKALLAFGLISAPPGICGFASGSAQLLMEGVLLGACSMLPPVSTATLLLMLQLLHFRMMRVLEADDRPHAVFGEAAARPTSWGGLPAMCGAEVGSWRCTALQPLLTFSVGLLTAAVCRVSLRLRFWQQRGGVTAAAVSPLGA*
</t>
  </si>
  <si>
    <t>C_50152</t>
  </si>
  <si>
    <t xml:space="preserve">MVAAAAQSLAAAAAAQGLAAAAAAAAAAAAAAAAAAAAAAAAAAAAALGPAVAACMCVAEGTGKAT*
</t>
  </si>
  <si>
    <t>C_50153</t>
  </si>
  <si>
    <t xml:space="preserve">MRTQNSVMECPRSMVGRVIGKSGETVKALQTYTGATIQIDQSVDPTRVSISGAAYSVNLAVSIITDIIRGSFKGFALLRQATRPANGRNGYPAFTEPRPVYAPGYGLIPASQLYDDRTAPPPMGTPYGLRPADSLQHVYPLMTTSLPTQSVLTLPSDAALAQQGTTMSLVNAQLQQLAMPAGDISGLSGAGGGMQYGEAAYMPVLPMGAGGGHGGQGGAGLQMSQMGQMGQMSQMGQMGTSEDFAMSASHRLIQAAGGGRGPMRPKNWLG*
</t>
  </si>
  <si>
    <t>C_50154</t>
  </si>
  <si>
    <t xml:space="preserve">MAAPSTTIINQMPSDAYNVRFATDALLQGLQSEVRALKSENMGLHDHIDQAWGEVAAALKPPYTTASYPSDSDFTSTAYGAGGRSSSGGSSGGGPPAPHRAPSVQMQDAASASAVPMPTMPPSMPPRGDAAAAPNPQQGLAAAAVAAGLAAAQGRVRQVVSRIDAGLGLGAGGSATVGGHEPRTSGVAQMARLLGLPSPHCSDGGSGGGDGNSGDGSGSSGGSSDSSDGVGGGRNGGQTGRRLWQQARLEEQPALKRCQAGIPSARVASAAEHELRIRHLYSGGGVDAAAAAGSAPAPVQQYGLWHLLRFYRQWGQRRWRLTVHVRTQKVLEHTAQQLAGGRPKEEVIVGWGNANTGYGGCISRLGRGRDVNSATSIQHALVEMLLGHKRPASLQTGGGGSGSGSGSGGGGGGGGGGGGSSSGGACAHLGSGGDGKGHMEEESAAPPKKRRKRAG*
</t>
  </si>
  <si>
    <t>C_50155</t>
  </si>
  <si>
    <t xml:space="preserve">MGFTVLLNVYDVTNTANENTNSFIQRLNSITRELSIGGVFHGAIEVDDVEWSFGYCESGTGVYCCRARQNTMYNFRETLELGVTEKSKQEIKEIVARLKRAWAGTSYDLLQRNCCHFCEQLCAELGVPPPPAWLNRFAQGADATIKLTNEASALAKRVGANLTQTATVSANWLREMSARVMAQMTQHEEDAVDDSPRLYETFGSSSSSAIGLSMQSMPPPAPSGSSVVGPGGNDSGVDLSTQSTGTGDAGSNGLPASTAAAAGPGGFEGGGRSFAASASSGSSSGLAALKQKWQELEASAGDGTKQFLFGLIKTRQTRFDEDDPGFPAPGSSAASSQADLSSRGLPNAAPASTSGAPSTVPTAASVQDGARAGAAVQGVALPPPTQPPLQQVISHTLLPGDVVGASNTHAPAASTAVTGARPAAVAPAPSSGHLLDM*
</t>
  </si>
  <si>
    <t>C_50156</t>
  </si>
  <si>
    <t xml:space="preserve">MAISLARGERVALSRVDAFADGVAVKQVGQETFRLCRELVDGIVLVDNSAVSAAIKDVFNETRSILEPAGALAVAGAKAWLKRNSMKGATVVAVTSGANMNFERLRLVAELANVGGRTEAMLTTTIPERPGAFKEFISIALSSDADLSVTEFKYRYSAGSTAQVLWGVGIRNPEQLTALTDRLNAAGMVSHDISGLEVAQVCGRQDHDQRVDVIPRDMFRVHLRHLAGGRARSYTGRIEDEKIYQVTFPERSGALRRFLDIISPAWNVTLFHYRNSGNRESSVLLGVQVPKFDEARFATAVASLRGDGEGFAFNELQGAVREVFDQFIQ*
</t>
  </si>
  <si>
    <t>C_50157</t>
  </si>
  <si>
    <t xml:space="preserve">MSCPLSYPDKFHAAARFWHLQLPGTKAFSQENQLLLYSLNQQATHGPNTTSRPWGWNTVEATKWQGWKELGKMSAMEAMRLFVKSLDEEQPDWWPLLQAADAKAAAGGSAAAEAAATTRSVPERSVLGLWTQLEMPAADKKPAPRYEAAAAVVGNAMYVLGGNYGGRYLSDVWALDLTSGTWSAVPLARPAEEGGSSGGAAPAPAAASGSGSGFPPTAGHSVTAWNGKLYVLGGHTKAKGAATMSLRVVDPAARTVTEPEASGTVPPARGGHTATLIGDKVWVFGGEDGSRRALADVFVLDLASLTWSTPEVSGKAPPPRSASCATVYQDRYLVAFGGGSVATCYSDVHVLDTETLTWSQPAQAGAKVSPRAGHSGAVLGDIWYIVGGGNNVKGCADLLAADLAALPTSNTLTWHVVTSVAIRDPLSSEGISLVMVQQPRVLVAFGGYNGKYQNAAKLGSMAELERELDKYRRAAREAAEKEAAAKKSSGLCTHAPPLLLPPPPLPPPLPLPPPLPPPLPVCSDHVFIIDEYKTSKTCYNCGCQEMAIKRLGGLKEGQRPWSVKVCNDCLTTWNRDVSAANVIRVLLLLKLMGFERPTKLQRPPWPPAAAGPG*
</t>
  </si>
  <si>
    <t>C_50158</t>
  </si>
  <si>
    <t xml:space="preserve">MAPVGVPAWAVAA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PPCPRRFFCTLQPLLAAVHGSQHPAVFFSRRPGVPAGGSGTAPPSALQTPVAAATLIRDASGNSNAAAAANGTSGAAVGGGPGSPFAKSSNNNSLFTALNSAAGLPAADSRAGSRKPSARDLNAPGHPQSLHQHTQLPQLGSLAVSPAGGAAGPSLAAPVGGGGSGHMNLHHHLAQLAGIQTTSTANSNQQAMHSTMDSNISALLMMSLPGMAAQGGGGGVGASRVKAVRTTLAHTLLQRALAQQRHGTASGATADDAALSGPAAAAAAAVLGAGRPPPQQQQQQQQQQGQPVTCMVVADASSQVLEEELPGRDVLLAANLVAATAAGGAAAAGGATAGGTLSNTPTGTLSGAATGIVGGGGGGGSVACLVLLVEATPRGLSLQAAMHATGAGAAAGSTPVRPHVATTTGSSSQGGGVGM*
</t>
  </si>
  <si>
    <t>C_50159</t>
  </si>
  <si>
    <t xml:space="preserve">MDGSAKTSFDESISKFKRLTSLGAAMKPGDGSFRGLFTSSKGVDKGTSSTAAAAAREAAALLAAQRAREDDPSYYLREEIRAAREEVRQLDAAVSGAQSFREKXXXXXXXXXXXXXXXXXXXXXXXXXXXXXXXXXXXXXXXXXXXXXXXXXXXXXXXXXXXXXXXXXXXXXXXXXXXXXXXXXXXXXXXXXXXXXXXXXXXXXXXXXXXRGNLSP*
</t>
  </si>
  <si>
    <t>C_50160</t>
  </si>
  <si>
    <t xml:space="preserve">MQQLGSRQGAVIQQRYPCTYGSYNCIYAVRAVDAGAYNKMAKLPAEARARGVITSSAGNHAQGVALAASRMGCTAIICMPVNTPEIKVANVRKLGGQVVLVGESYQEAQAAAVARAVKEGLTFIPPYDDPYTIAGQGTIGDEIMRQISDPEKLDAIFVPVGGGGLIAGIAAYTKALKPDIKVGPC*
</t>
  </si>
  <si>
    <t>C_50161</t>
  </si>
  <si>
    <t xml:space="preserve">MQVCLKTYDLRCVPSNTLHMIRREIEIHSQLHHRHIAQMYGAFLDGVERVVAVQEFGARGDLFSFFRRRPGGRLSHHVAGVAVVRPLLEALAYMHGVGICHRDIKPENVLLGEGWRLLVADLGLAIDLLRERAVTRAGTQGYMAPEVERCPLKNVAGDNKDRADLAYTTAADVYGVGILAYELMTGQLRPPQPAQPAAPGDSGAASASGAVSPQPPVLVFPASVPVSARDFIRAAVSPDPADRPTAVQLLQHVWLAEAAQEAGQARRQAAEAAELAKQQQAAAAGAAAAAVAASGTVGVMAAAVGPEPALSARSPVQGLEAPLATPSTEPPV*
</t>
  </si>
  <si>
    <t>C_50162</t>
  </si>
  <si>
    <t xml:space="preserve">MASATKLPAHSGVSAGGVVLGVLLTVALQMVARWLQRQRWARQVMELLDSRRSSGAAASTSTSSRLSSGDGMDDDAAAWGSWRPRDTSGGSSSRASLDRSTPGSGSADGESGAAAATLAFLGGSGVGGAGPGGAGTMDGLPSAPPNSPSAAAVAAAAAMGGLPPPPVGADPGESVEWVNMCWRKVWRVYQRGLERWIIDLLQPVFDGLVKDGSVPRWLCRLRVVELTLDHEAPYFSNMRRRNSRKEGGKVSMWVPLQAPASSYGITAAEDVPTGEVLVELTYKDFDDDEQDSGYREAENFTKQAAAQAPITDIRSAAAASSRAAVAASAAVSAIAMTKAAAARAAARAARAAQEAAAAAAGAAKGAVDQGASIIVGQPGQGQAAGGKSPIQLPAGREPKALPAASGATTSAPAPPSESAVDAVVAGATDVETVAVAAARQRLRVLAEEAAAAAAAAASASSQAEAAEVAGAAVTAPKPRSVADSAAAVRRGRGGPRDDDHDDGGDGQGPGSGGGAAAAAPVLERIPALAVEARGGRSAGGTGSAGVSSAMVAGAASLPTSAAAATTVVLERPPARVAGASTASMEEELFAAAPGGGGGIGDGGVSSRHTLGVRPVLGGGSGDGARPSDAAAAGVQSPSGGQDGWSHVPPTQATANGNGAAALAQRHTGPGALVEAEADEQEWQSAPLQRGRLEDYDLVGGQGADAPATAAHGAAAGTMADRDGDAAGAQASSTAGGGGGGVMGALASLATVSAHSLSSITRGSRPPEASSSAPGAAADPGSSSGGSGGGGGTAWLDAIVSRLPRYKAHHDEDEVKRKQGASGKDGAAAAAAVKLDKDGVTAAAAAAGLESAGTAGEDHPWWQFWVPKGGTAKLNESQQQSGSSSSTSPSDSDGGASRPRAANADVTFSSTDGGAAANTPDGGKPWWQFWSWDDGGKAGKGKAGEGEAAGSGLNGGGAVGGEGEDGLGSKPVEAIYIPPDLPLEEIAAEVQRLKEDSWRERSDHVSSLWMKAVERNDRKWLMLAAFLLSVAVGLLTVVAWRLEQLEHLQAAAPQIALMTMQAALQVLEEQARSSGGL*
</t>
  </si>
  <si>
    <t>C_50163</t>
  </si>
  <si>
    <t xml:space="preserve">MATPPQNTADPEKTQLQKLQNAEVTLLTMEKEEVVVYHNPLWRCLHFMGAFMLPGLGMFCEAYFVFAVGNLSAVWKAEYPDCWATHTTCPKKLSDSITYTQVCGIIFGQLVLGFFADRIGRKWGSVSTAATMVVGGILIVASAGPTDRALWAMFTAVQFIFGIGVGGEYPVASTSANERAESSVALSKRRGETVVLVFSMQGWGNLVNTAVIIAIMAGFNQYHPPYSSYALEVTWRLSYAIGLIPLISILLYRVFHLRESAVWQKKREALRAMGGAKASGVQWRKFSLLMRYYWHRNFGTAMSWFVWDFAFYGNKLFQSTFIKIINPHASVIQILEWTLLNSAVALVGYYFAAFTIDKPWMGRMRMQIMGFSWMFVLFLICAVHYDALSTPKWIHAFQFLYYFSSFWGQFGPNATTWLLPAELAPTEVRSMCHGFSAAVGKAGALVAGVVFGLVDNRTKFWISAFCGLAGVILTLITIPDVTTLDLREGDRRWLAILDGHHDMYHGEAVNPKNLSLIERLMGYGKLYKPHAGEQYAVDKSSDDSTPEGVKGMDGIEQPAK*
</t>
  </si>
  <si>
    <t>C_50164</t>
  </si>
  <si>
    <t xml:space="preserve">MEVVQEEEDTEIVQEDSWNVITAFFDDKGLVRQQLDSFNEFVNVTIQEIIDETPEIVIKPESQHLPGVEAAEEKEYIIKFGQVYLSRPQITEQDGESGGYFVINGSEKVLIAQERMANNHVYVFKKSQPSKYTFCAEIRSVVEGSTRSASSMSIMMLAKGKKAGAAGVIRAQIPYIRAEFPIFILFRALGFVSDRDILEHIVYDLDADPAMLEALRSSVEEAQEVQTQEEALNYLGKRGTVTGASKEFNTEALDEVTPADIAASTKVFINGVWLGIQRDPTALIKNLRAMRRQVAFSTEVAIIYDGPLKELRIFTDYGRASRPLYICEDNRLLVSKHHIRRLISPLPDEDEYAWPQLVQDGLVEYIDAEEEETTMIAMTIADLRNAREAGAATGTTYTHCEIHPAMILGVCASIIPFPDHNQSPRNTYQSAMGKQAMGMYATNYQTRMDTQGFVLYYPQKPLVCTRAMDYLKFRELPAGINAIVAIMCYSGYNQEDSLMLNGSSIDRGFHRSIFYRAYKEEEKKAGSMAREEIEAPDPSVTSKMKHGTYDKLDADGLCPPGTRVSGEDIICGKTVTLPDDPTGAVQRFTKKDASLALRGHEAGVIDQVMLTTNDEGQKFVKIRVRTICIPQVGDKFASRHGQKGTCGITYTMEDMPFTAEGIVPDIIVNPHAIPSRMTIGHLVEALMSKVASLMGSEGDATPFTKVTVDNVSQMLHDLGYQRRGWEVMYSGHTGRQLRAQIFLNPTYYQRLKHMVDFKIHSRGRGPVQVLTRQPAEGRARDGGLRFGEMERDCLSEEHQVLTNEGFLFLHEIEARKRDPALLFAGYDPAAEKIVYEPMDELIVKAAKTQTMVEFTQAAKSSRWADNDHSSGLSLVVTPGHDMYLRQGQAQNHWKSPFQKVKARDVLAAQETHDCVKFLSCAKNGVSVSDDLPKPLADLDLDAAELTALLELYGYWLGDGSLTFQGNCGRDTVLFSPVKPQDHVWLEQRFRSLGFTLGVQYTRSNENGRGEIKYDIIEPRIVALFHNEYRHKYDSGDQQLVELELEEAEAEDQERDFVGIATANSSVMSKEGLESAKWFAGWVWLLGKDYLRAILVGLSFADGAEAAQVGIIHTSSARFRDDTVRLALHAGYAATFDLMYKEGTSRGIVRGKEIIATQDAWTVTYKDNPTYSEPMLSVKESVREIEYTGRTWCVSLPHTYIVTRRAHQMDGVVTKASLPTILGNCIISHGAAAFLKERLFDQSDAYRIHVCERSGLIAVANLKKQQFTSTIYKDGSNIYQVYIPYACKLLFQELMAMCIAPRMQFERDPAAIPVH*
</t>
  </si>
  <si>
    <t>C_50165</t>
  </si>
  <si>
    <t xml:space="preserve">MSAGMAYGALPKFPNFKVHKLLGKGSYGKVYKVERESDKQLYALKEADLGSMSQAERADAVNEVRLLVSITHHNVIRYNEAFLLGNKLCTVMEYAPFGDLRYYISKGAKLRTPFPEEAVWRIFLQLCKGLQALHSQNIIHRDIKPANIFLCANDLLKIGDLGIAKALTSMNFARTQIGTPCYMAPEVWSGRPYSYSSDMWSLGAVLYEMMTFRTPMEGRTMADLRNRIMGGRYTPIPAGRYSAELTNICHSLLATDPAKRPSPTSILGSSAAAKWMHILPAAGPPVARRWTSDGAPPKSGGASLMDTIVVPRDLKQLHKRLPPPSYDSDIVRPSVPPPSSSGAGGPPGVQRSSSWSQGAGIQVPAAPSSAPNSKPPTPSGGAQGIAPKLPSLPGSKAPSRENSRAPSPDVRALQDNRKGPSGSGAPLPPLFPRVPSGGLNPAAAAAAAAVAAYGQRWTPNAPPLAFAVPRVQVPSRRVSYS*
</t>
  </si>
  <si>
    <t>C_50166</t>
  </si>
  <si>
    <t xml:space="preserve">MLQEGANVFCAGDMSKACCLYCCATMVGCGCAVHIPARQYIRKKYNISEPTHGILEDVFLTWCCPCCTVTQEYNEIMSRNGGAGGFDDLKKAGNALADDAKKAANTAVVGAKQAVDNAAGSAEKKEEKDEKKEEPKEEKKEAEAEAKTEKKDEAVAEVNKEKKEEAVAGEKKDEAKAE*
</t>
  </si>
  <si>
    <t>C_50167</t>
  </si>
  <si>
    <t xml:space="preserve">MAQLAWMPLASQRRRQLHLQLHVLLPQLQLQPQEEQWLQQPPSRQDEEAGEDAVDNIEEQELAAAAAHVDAAIAEEQEAIDAETAATAAGQWGPPGQRTPQQGFALMFPLTLWSITLSLQKQNVPYAWLDLLYGWMAVHAVAGFAAYERGTRNERGHIQAVMKLNWPANDAYAKRLKELLRALLGVSDSRDRPVFAVKPFAREQRWGAMLGYCQKDSGRQHYKFVRKGVSDEELQRAFVEYKVVSQSYRGNRKVLTRKDFGDSLHTFYVEHLSPYRMPVEQVLFYMISSELWVPDSSWLTPGLGQGVSYARAAAWYKAVLWPQEFTVLHAFQLFFDTGRADAKGVLRTLGYEVVAAYPTAEDLERGVTGDHLTGGGGGRFRTPEERMLFNGEPLYNAVEILFDDTVLGAWDVVRQQQHQREMKLGQLRRAVADWERVTQLIEQLQVEARALGASEEEIDAIVACYYGEDDE*
</t>
  </si>
  <si>
    <t>C_50168</t>
  </si>
  <si>
    <t xml:space="preserve">MSDGVDDLFGEALGAEETSIEQGRADGVRDGLVAGLAEGRELGVQKGYEIGQEVGFYAGCVRTWRALQAQDPALVPERQERGLAVLEEQLRTFPLTDPQNEALWDALERLRGRFKTVASGLGCLQDYFPKETGPAELTF*
</t>
  </si>
  <si>
    <t>C_50169</t>
  </si>
  <si>
    <t xml:space="preserve">MHSLTAQIEFGGTCHISGRPYTVFRWRPGNDARYKKTVICQEVAKAKNVCQVCLLDLEYGLPVQVRDAAMGVKPDEEPQSEVGKEYKLQMEADAGTLGGGGVGGASSSYAAGRPNEMLQKLQRSQPYYKRNQARVCSFFAKGQCTRGAECPYRHELPTADPALANQSYKDRYYGTNDPVAAKMLKRVDELNKLTPPEDTMQPPQQQHQ*
</t>
  </si>
  <si>
    <t>C_50170</t>
  </si>
  <si>
    <t xml:space="preserve">MVKREVRSHCSLNHPHVILFKRLGLTPDKRYLFMVMEYADCGDLFKYVQQHGRLPEADARWFFQQFGVISDRDNKAQRDAILRRIANAEWQLPAHPVIGEACRDLLSRILVSDPAKRITMEGIMSHSWFREDLPEGALEFNEGLVEEQAADPPRCEQSMEEIDAILSAAEDPLHGGGLGAGLAGGGGAAGGGTAAGVMAMIGSSGIDDEIDELHAEHPSQFGMND*
</t>
  </si>
  <si>
    <t>C_50171</t>
  </si>
  <si>
    <t xml:space="preserve">MASAPSAPPNNPLSGQSGYQFVKALGTGAFGSVLLYRRQLTEGGPIEEVAVKVISREECSDFNLVSREVHSHRILVHPHVIRFKRLGLTPDKRFLYMVMEYADRGDLLDYLRRRGRFREHEARWFFQQLVFGLDYCHQRGVVNRDLKPENLLLKRTPDARQELTQGDLEHPFNLHLKIADFGLSKEGMHSQPKSRVGTVTYMAPEVLRAGPSRRYDGNKADIWSAGIVLYVMLFARAPFDDPLATTDKARRDATMQQILRGEWNVPASVPVAPECLDLLRGILSPDPNTRFTLAQIMSHPWFSVGLPPAALTMNTVLVRQQTAQPPPYEQSVEDVNTVLEEATQRPGHGQGGGLGGSEITDSGFMTMIADEMEEENRRHNAPYMVDPYPGQGQPGAGRPGQPAAPQQR*
</t>
  </si>
  <si>
    <t>C_50172</t>
  </si>
  <si>
    <t xml:space="preserve">MAGGSHEATAEADQATASAAAPSPAPALAQLADFARISMLPAQAPGSALREVLKQLPPTLDATYNAAAAAAAAAAASAAIAASEASDSSGSSMWSSTSSEGSLAAAAAAAAAAPVPSRRGSGSGTPAGVAAALSRAARSRRRLQGMLVAQAQQHPQQQMQLLPPPAAAAAAAPARDALTIDDVTIGTSPHLPGFSLLFRVRWKQAPGRFGHMPYSAWVPYDQLPAADGQEAMRRFMQSGRWRQFKSTSQYATFARENRDRVPRLLTITEDSRAEIGSGHLPVEAAAEAETGADTSGRPSITGIDADSERTSGSVRGG*
</t>
  </si>
  <si>
    <t>C_50173</t>
  </si>
  <si>
    <t xml:space="preserve">MQVPIDSSGSAGGSSASGSITSVRSELYDSMRSWQVAQEASGAGSLLVCSPSVDEISVSTKVRAVYEVGLSAAGARALSTACTGAGAGSGLLGGSSDVSCNLAPGPGAAPVEVSPAPGDTNSVASPAPVDIAAPSPSSSGNNGGSSAVTLLAAVAGGAGAAAVLAAAAVVLVVRRRRRLAREAELKNADCVQPVSDLSYADRHSSYLPREVAGGRGSHHSSRRSGRSGAMRVSAAGSAASSVRSARASSARRSALGQSVVTANSSSSTGSGSGAGRVSASGSHSTRLGASSVGNASSSNNGGSASNTPSARSSTSGIGSPGGRASGTGMGGPEQAHPHPPHHHHGNMDIEAGGPDAQAHAATASEAAATSGPSAQHGLPAEQYQQPNPPLRGRALRMYERARGGVAGPSVTSSSASRNLRALVAVRAAWRAAANAGGQAASREPNAPGAGGDIPAVTGAAAVAAATGAVPGSRPRSPGSLPPAVPPGSVDVGDAEAAAVVAAAEAEAADPAFALEDDETAAGFIVEDGDDSFSSVRSHESGVSEAARDGAESASATAAASASAAQAGAPPVFQRRTTSGNSNGRPSRPASPGSALSRPSSPGHVVAPGSRPLSPGLLAATKAAAAAIGALAAAVEARKSSNGGASAPSSNRTSAGRSSAAARGVSAEGAASASSRKSSSRSSGSRKTSPRLLTRMPSPRVHPSPAGTSERGDSPPEGYNPRALGRAATTGHGAGAAASASAGLSDWARPLAAAAGALTAATSRFANFMLGRPLPRSVSAGNTPTSQRGSSGGGGTSGGGGISTRPSSGIDGSRNGSPESTASGSTAVTAKSNFVAAVDEHIPPPVTLAAGISGGGSGGGSRIGGTAAGGDVDAQPCIVHVGR*
</t>
  </si>
  <si>
    <t>C_50174</t>
  </si>
  <si>
    <t xml:space="preserve">MQTGTEASYCGGDRMMSIDLDGGSHHHNNGTTHHGGPTAAAAGGQGQGQPACSAAGAGSAQAANGHHSYARTAHEGTAGGAPAAEPAYEYQWVAVKIFKPLVQCDLRSLEYLKREVVCQRRLQHQHVIGFREVGIASGDLRLYLALEYANGGNLKQWLAERGGRLAEPVARWFTQQLVYGLAYCHAHGVYNRDIKPENLLLDTGGGGLEQPLLKVADFGLAKSSNDSAPNSCVGSPNFMAPEVFTSKQYDGRKADVFSCGVVLYQLVFGALPFHRTLDGKPLDFKHNMRYDPARRLSLYEVKRHPWYREGLSDEVYALLLEDDAGSGKHAEDGGCGWHGAGQQSVEVIEQEFARILEFTAALHQEAAQKAVDSEFQLE*
</t>
  </si>
  <si>
    <t>C_50175</t>
  </si>
  <si>
    <t xml:space="preserve">MSHRLVDIDLFVKGCHGAAGSDAGAGGAGGGGGGGTPGRMSTSGLGDAAASHLDRLSLGDVSSAASSAGLHGDSAMGRAPAFLGLELQLPLRADASMRRPSAGTLSLGVGCRPCTTGCGSGPGDLLHRGPVRYRTASSWVAGRLTGHTDADSGWRAYAAYKLRLAGLNEFFPDGAQQPWNRAYDKAQQVCGAGLCRRPVRELLAGPGRRGGRFGGLTSSHVRGSCPWR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ASSQLPYLAALLRFNFPGLRVEVVDSLACKHVLAALHRRVPSRCPPATPAKK*
</t>
  </si>
  <si>
    <t>C_50176</t>
  </si>
  <si>
    <t xml:space="preserve">MSFNTELVTFRRGHADSTGGAESTEPALPVSRRYETLGSEPGRGGGGGSSNNEVFSDSDLLLSADTFHNLRRRTCCGVDVTWLVDRLPPSWLLWWKRLTPGRKRAYTLGFYLSLLLAFILLVVLPINSAVKASAQARAVEMAMRPSPPPPPSPPSPPAPPPSPPPPPPPPPPPPSPPPPSPPPPNPPPPMPVGLLCGYSGLRLPDLIRPLHYDL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PASTPALAVLSNSDVRDTSPVPPDPAAAAGSGGAPARTRTLFYTTPRMSSYLLVLVAGPLSSTSATCGVPAPGKAVKVSVWATPDKAGQLGVALAVGCSALSTYTAAFATAYPLTKLDLVGLPNFAGPDRYGAGPRTLGPSLPF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FAAATAAVSLLTRTSETGGEAAPGELAALRASAAAAEAHAARAEAAVAAAEAAVQAARREAEEARAVAEAELRTGLARQQEELVRRGA*
</t>
  </si>
  <si>
    <t>C_50177</t>
  </si>
  <si>
    <t xml:space="preserve">MALKSSIKSGVRAQAGRKTVAPVASSAAVKVVRSSAMASGLQSSFKAGCRRAAVSRASIRRAARLAVQASVQPTPTYDSRREKTLDRYRNIGIMAHIDAGKTTTTERILYYTGKSYKIGEVHEGTATMDWMVQEQERGITITAAATTCAWKEHRINIIDTPGHVDFTLEVERALRVLDGAVAVFDAVSGVEPQSETVWRQADKYKVPRICFVNKMDRLGADFYNCVKMVVSNLGAKPLCIQIPIGSEDQFKGMIDLVKMKAIVWNGEELGAKFEELEIPADMQDKAQEYREKLIDMIVEQDDAVLEKYFEGEMPDEATIRRLIRKGTIAQAFVPIVCGTAFKNKGVQPLLDAVVEYLPSPLDIEAVQGVDMNDAEVSMIRNSDDSAPFSGLCFKIMTDPFVGSLTFCRIYSGVLEAGSYALNSNKNKKERIGRLMMMHANNREDIKAAFAGDIVAIGGLKDVVTGDTLCDDKAPIILEKMDFPDPVIKIAIEPKSKADLEKMGMGLNKLAQEDPSFNFSRDEETNQTVIEGMGELHLEIIVDRLRREFKVECEVGAPQVNYREGISRGNEVRYVHKKQSGGSGQFADVAIRFEPGEPGTGFVFKSEIKGGTVPKEYIPGVLKGLEECMSSGSLAGFPVVDVQCTLYDGSYHEVDSNALAFQIAARGAFREAMGKCGARLLEPIMKVEVMTPEDHMGDVIGDLNSRRGIINKFDDKPGGMKLVQAYVPLSEMFQYVSVLRGMTKGRAQYTMQLERYEVVPPNIQQDIVAKSKAGASA*
</t>
  </si>
  <si>
    <t xml:space="preserve">MAVDALSSELAFKAHVDAAKRDYICEPHLEYRTVAGVSGPLVVVECVKKPKYAEIVEIRLGDGSLRRGQVLEVDGTRAVVQVFEGTSGIDNRKTSLEFTGEVLTTPVSRDMLGRVFNGSGKPIDGGPPILAEQFLDITGASINPAERTYPEEMIQTGISTIDVMNSIARGQKIPLFSAAGLPHNDIAAQICRQAGLVKLPAGQKKHGHAGGHGDEDGGDSFAIVFAAMGVNMETAHFFKQDFEENGSLERTVLFLNLANDPTIERIITPRIALTTAEYLAYECGYHVLVILTDMSSYADALREVSAAREEVPGRRGYPGYMYTDLATIYERAGRIEGRKGSITQLPILTMPNDDITHPIPDLTGYITEGQIYIDRQLHNRQIYPPINVLPSLSRLMKSAIGEGMTRKDHSEVSNQLYANYAIGKDVAAMKAVVGEEALSSEDLLYLEFLEKFEKKFVAQGPYENRTIFNSLDLAWSLLRIFPRELLRRITVKTLDDWYERKEDH*
</t>
  </si>
  <si>
    <t>C_50179</t>
  </si>
  <si>
    <t xml:space="preserve">MDKGKTRCLVYWRRVDEWAGAVTEFVRTFGLSDSVMTVDELSSGDDVRGTDLYGVHPEILTRALKLLEAQGKVRTFKGATPEELGVKFI*
</t>
  </si>
  <si>
    <t>C_50180</t>
  </si>
  <si>
    <t xml:space="preserve">MEEGDKPEAVAQASALGPEASPAAPAAPSAAAPDQHRREALRKAGADYLEKALAQSRRNPADHFAPVDAPLAPSASVPRPSPTASSRGRRGKQPQALDPDVAAFGQVFESTKLYVYMGLYLACQGAIYVLIKGSLTTMKTPGLMSFLHLSSASLSFWLSSTYDVFDTRAVLEAPLRCLRGISVRATLYGLQMLLLYSSLLHSSVYMILSWAASVPLLIDAGLSLVTGKRSRLLAPHIVPLVAAAAGATVLEVVLDGTLSWLSLVMLLLWSATKAAETLWRLLKEDPSLGGRLPGGDFGSLAGAVRSVAEAEEGLNAPAVALLVNAVPALPVLVAGFIGQEGREIVDHELSVPAVKLMLLSCVAHVGITWSQLLLHDRLSGTAKAALRWGALLGAVAFNFAEKTAGATLWTALCAVVALGASAGASLQRHTGSEARQMRPFDGLAVGGGGGGGGGAIDDDDDKDPESG*
</t>
  </si>
  <si>
    <t>C_50181</t>
  </si>
  <si>
    <t xml:space="preserve">MEFAGLTEEELEKLVFASAGGAGAGLPAAAPMTTAASTPGGSGSSGAGSGDEQAATAAAAANAAPGAAKGSGKQGSRQGGKKGGSGISAAEALAAAQLDEALAARVQSALAADRAISDGDKLAAQLKQVMAAAQAAAAKGVGAAAPANAAAAAVGGAVAPAGAGAGPGAGGAGGVVLAAAAAVSGLLDCDADAAMGIVLAWPGYVALPYGDAEERLRALCGFLDVEAAGARQAARCNPALLLVPSDPLRRKLTALANATGLKPTQAAGMITLYMFPGSM*
</t>
  </si>
  <si>
    <t>C_50182</t>
  </si>
  <si>
    <t xml:space="preserve">MNVEAYVSSQRRLAATTLLADAQRPKQFSATLFRRTWHQFEARLDRFHTFKCPIQHQRPQQQQQQQPSMPPPRVHSTAGPGGGGGSGGPGGGAGARAAGCVAHRRRAGARCWQFGSGRGPNRALLRLLVDKYAHLVVYVDEYYTSQVCAKCGRRLLGNGQRCLEVVIPFGGSRARDVQVCQHCGTVWGRDANSATNMRHALMEMLLGKPRPAALRPAGGGGGGRWRWRWRRCRAWRRRWRRRWHRAYRRQQQRPRRWARWWWRHGRPWAQRQWRRACSEQRGRARPRGGGQRGAAFKAAPARRLRPAGVVWSATCADEHGVAGSRLQRQGC*
</t>
  </si>
  <si>
    <t xml:space="preserve">MQYLSIMPIRPAKTKDTDLSLLEERIRIRLVGGTPGKSSLVDAKRGEAGDEWLAMFEYEQALGVAKSRLEAEARAVKQAALRETLKEQMDDRIQRREAALARKRAEESVDASRTAYETAEELKLEEEQRTAAKIALREFLLQNESNKAIREEAKKRQWEEDAQFQKKWEEKLNKQEADRREQLEKVKRQQAKLQAMADAQGENRRRWLETPLVNKYYKEREDARAAEEERRVAHQKDVAKKITVDLEQQLREREDAKARLKKEEEAYAASVAAKVAAAEEAERARKAAIAAKKAAFKESIEQQMQAKAARRQAERQPMTEVERQINRKTLEDVGTWHSTGRIPLPELRRSTAASSMSK*
</t>
  </si>
  <si>
    <t>C_50184</t>
  </si>
  <si>
    <t xml:space="preserve">MSSSARSGGGLLRRAWRAVDRFLSVDLQPEPLVVYSFKSSRDVAAWNVFSDSSFGGLSKAAFELSESGKTAVFSGTYSKEVLETSKLIRSGYAGMNQVRKKALNLRPYDFMDFRLRGDGNTYLANVRLDQLTGGDEEVWQTTLKTRHLGLTMAASEDMPPEGTFRLELESVIAGAYTLSGGAAARKAFAGYHQFREDAGGGGGGRGGGGGVGGAGDLEDMPRVQPPPIAGPDDPRPPA*
</t>
  </si>
  <si>
    <t>C_50185</t>
  </si>
  <si>
    <t xml:space="preserve">MGRELNPRLLGGAFDLKEFCELYPGMMGWALINLGMAHKQWAATGSLTTSMLLVNVFQLYYVVDALWCEKAILTTMDITTDGFGFMLAFGDLAWVPFXXXXXXXXXXXXXXXXXXXXXXXXXXXXXXXXXXXXXXXXXXXXXXXXXXXXXXXXXXXIFSSKKWEEHGHLSVAATCLVLAVKLLGYAVFRGANSQKDMFRANPSDPRVAHLRTLKTERGTQLIISGWWGTARHINYFGDWIMGVAWCMPAGLQGLASVVPYFYCIYFASLLIHRERRDEHACRLKYGKDWDKYCALVRYRIVPYLY*
</t>
  </si>
  <si>
    <t>C_50186</t>
  </si>
  <si>
    <t xml:space="preserve">MAEVEPQQVLRGHFGEVQSLSFLSELHLFSGDFNGEVRLWDLSSCRAEYTVRLHDTNAGVLHLACLPNHGALVSQGRDGCVKVWALDQTGVPDRPEPLHQAATGSFNFCRFAVWAPSSAPHQVVAEGIAAPAVRQDLRGVYLASAAHDPSEVAVWRPAEAANAVVHLRQNAAETKHGMCMSLAFLAPAGEAASASGSNISSIASSSLGGAPGSGEGAGGGPRYLVTGYEDGVAALWDLRSPSRPLGSARLHSEPVMCCDARPAASKGSKGDAAAPAEARATGLDAELPAAAALPAMSSTPASYDLITGSADDAVSCCNLRPAEAQPVRLAKQIKLREAGTADVRIRSDGKLFACGCWDGRARLYSLRKRGPLAVLKYHRSQVTAVAFSPVTRTLATASRDTTVALWSVYTTAAEAGRSSDA*
</t>
  </si>
  <si>
    <t>C_50187</t>
  </si>
  <si>
    <t xml:space="preserve">MALALLTRQALRAGSLCNRVAASRPAKPLVVGRPPVTQRFLAVVGAAPKGKAPPPPPPEEADLEDELGEGDEDYYDPMEELNTAQRRRVLAMKEVQGRYDGLQREYQAELAQLQSKYNTKYAPLYDERRELFSGKKAVTDKFDLEDDGEPDGPIPDFWLNALANHNKIGPFITERDSEVLKYLEDIRSEVLVGEERGFKLTFHFKADNPHFTNSVLEKVYVLEPEDDVVPKAFTGTVISWKEGRDVTVEEQKRRVKAPKGDKSKPAFVVEKVPCDSLFTIFDPPKVPTEADAASMSEEDLEEVEDALSNDFEIGFAIKDQVIPRAVEWFTGEIAPLSPEDYDDEYEEGEY*
</t>
  </si>
  <si>
    <t>C_50188</t>
  </si>
  <si>
    <t xml:space="preserve">MPPARPRATLKAPSAAPRRQSPSADDQPGRLQSYVLKEILEARTAAAQEGRELDLAPYVSTYGADRTKLLTLMEFNCLPVVGKVATFGHQYAFARAPAWWVRGGLSGAKYVSEPTSASASAPGPGFAHASQAAAGPAGAAAAAAAASGSGRAAGRLGSRAAGAQRAPVPADSNSGVGEKADEELMQRLLGNPVSPSGAEGGGPSGPSAMFGSGAGAGRAAKGK*
</t>
  </si>
  <si>
    <t>C_50189</t>
  </si>
  <si>
    <t xml:space="preserve">MGFGDRGGGRGGRGGGFGGRGGGRGRGDGGRGGFGGGRGGGRGGGRGGGFGARGGVAKRGGARGGGRGGGRGGMKGGAKAIIEQHRHDGVFIARGKEDALVTRNLVPGVSVYGEKRIAVENDGEKVEYRVWNPFRSKLAASILAGVDNIYVKPGSKLLYLGAASGTSVSHCSDLVGPEGAVYAVEFSHRSGRDLVNMAKQRPNVIPIIEDARHPQKYRMLVPMVDVVFADVAQPDQARIVGHNAQYFLKNGGNFVISIKASCIDSTAPPEAVFAREVKKLQEMQLKPKEQVTLEPYERDHAMVVGVYRPAGKKKE*
</t>
  </si>
  <si>
    <t>C_50190</t>
  </si>
  <si>
    <t xml:space="preserve">MLAGKLRAPASKQACPTQRLATPRISSRCARQQRLQVNAVAMEAPSTLRTYQYSKLNPAELKQVLARPRIDFTSILNTVSPIVENVRANGDAAVREYTAKFDRVNLDSVCVPIEDIPDPVLPAEVTHAFDVAYNNIRAFHTAQQSAPMEVETMPGVKCRRVTRPINAVGVYVPGGTAVLPSSALMLAVPAGIAGCGTIVLATPPRPDGTITPEVLYCAKKAGVTHILKAGGAQAVAAMAWGTASCPKVDKILGPGNQYVTAAKMLLQNSEAMVAIDMPAGPSEVLVIADAGASPVHVAADLLSQAEHGPDSQVVLVALPGVDLAAVSAEVDRQCNALPRNETARKALGHSYVVQVASRAEAIRFSNMYAPEHLIVNVEDAEDWLSELDNAGSVFLGRWTPESVGDYASGTNHVLPTYGYARMYSGVSLDSFTKKMTVQNLTYEGLQNLGPSVAKMAEIEGLDAHRRAVTLRLGMQ*
</t>
  </si>
  <si>
    <t>C_50191</t>
  </si>
  <si>
    <t xml:space="preserve">MAAAAAPTPSMNGKHTPAAGLAASSASSSKPPRPGSAPLTARGPAVTPSSAAAKERPASAMPTQTPPARLPSYARATASHKARLLKEDTDVPSTSSPPPPVTFASTAKPLRRNFYSMPRPSSATPEEKKEPKKPIFDNIRSSLLRPTAAFLAWTAGKSKASKEADLKASQTLQAESSKATKGSSPAMTKSMPGAASSPGAAGAKAGTPEPFRLASMERHQKAQEELARKREEKARQESSIPKFKATPAPSVATGGPASASKTSPKRSSAAQTDVSSTLAAPQP*
</t>
  </si>
  <si>
    <t>C_50192</t>
  </si>
  <si>
    <t xml:space="preserve">MHLPVPPQAVVGAAPKGKAPPPPPPEEADLEDELGEGDEDYYDPMEELNTAQRRRVLAMKEVQGRYDGLQREYQAELAQLQSKYNTKYAPLYDERRELFSGKKAVTDKFDLEDDGEPDGPIPDFWLNALANHNKIGPFITERDSEVLKYLEDIRSEVLVGEERGFKLTFHFKADNPHFTNSVLEKVYVLEPEDDVVPKAFTGTVISWKEGRDVTVEEQKRRVKAPKGDKSKPAFVVEKVPCDSLFTIFDPPKVRRD*
</t>
  </si>
  <si>
    <t>C_50193</t>
  </si>
  <si>
    <t xml:space="preserve">MTGSWFTRWFSSEPAAGSTAAAASAASDTQDAPKGCFSHSYKDAHAHQYSQTVAVDACAGSTAAAADAALRTSAAQTAAHATRLRQHAPRLAHEVLNNGQAIKHTARHAGHAVAADGTRLYVDVYEVGASDGSRNAAALGDTAAGPAQADCASAAVDEDGVANVLCIMGFAAGRDGWLPIVHHWTQQAGSELLHRISRVRFAVYDNRGIGDSDSPEPRAAYSTAVMAADAVAVLDHLGWQRAHVVGFSMGGMVALKLGAAAPQRLHSLTALSVTGGGWQIIPTKWRALKLLLWAAMARTPHQRAHADVHFHFSRDTLLAQVEAATLGSDDSKTPAAHGMAAAAAAQARRVEEALVDEYVATSQMGAPQPHCGLVGQLHAVWNHSLTAAEQHRVSELVADGVPVKLVHGSHDLMAHWQYGERTAKQLRAAFILIDGGHFIARESACT*
</t>
  </si>
  <si>
    <t xml:space="preserve">MAQQLTMTNMGPRRKGSARLEPLAYGGSSGGRASPSTGDFMGEVPMVPDGRSPSAHLPPLNRTPRVXXXXXXXXXXXXXXXXXXXXXXXXXXXXXXXXXXXXXXXXXXXXXXXXXXXXXXXXXXXXXXXXXXXXXXXXXXXXXXXXXXXXXXXXXXXXXXXXXXXXXXXXXXXXXXXXXXXXXSTANNPLGASQSMGDPLKMDASALKGLASYGLTRVELLGAGLSNEGIDRLYRCMYVYTVGFFDVMQDILSHNDFKTEILSNVWKGFLTIAESALQVSFRSDYLKLYQSQQVAMAELLFAKEQLSEPNKATSDQLEGLLAAARQAQEAAAAAEAAAKAAAAAAAAAEGAADADAGGHDAASDLASGPPSHRSGVGRGSSGGMMPSEAAAAAAAAAAAAAGAVNGSSSSSGGGGPQRAPLPPLEPGARAEVTLLYADLVGDLTRQLYQNWRDQTELAAGNARQLYAARDGLRSAKLKEHELQTELDRTCNAAAALQRSLTRSEEDAAAAHVTAQRLEAELEALKELKADADRQIARLTDSLATSSDSLQRTQIRTLEGKIEHKNGELSTLAAATEQAKVASDLAQQTLAGALLDIENKKALIASLERALGAAQEESTKLRQDLSETLQRAEEAERELEEAHEEIQRQVEAMEALEGRIAAAGEERGRLLKQIERLVGEKAEVEKMAKQQRETMQTEINKRGSEIASLRAEVEGVNLKMEALKSDMGQAGALLERKREKKKKWKAANALAVQEVAALQAALAERDGCVAELTARLEPLEVDVALLMADRGRDAAAVEAPEEAAGSDTAAGHGVDQTPGDISQVQRQWDELSRTALELQSKLEAQQRAVEAARREYETARAAFYEAPTEEGRKNVLLGIEAVLAKLRVERKDTELELAALRERQADLRGALQAHENATFKRRIAVVARRTGKTEFTLQHELSRRLDESKERESKLAGTLESQALAATTAQTRSAKLESDFVRTEAELRDLADKLKKTLEFKVELERQLAQYKNMVGFLQAEVSSLSRERDALKANLQDVDQRTERLTNDVAEAQAAVGTTAKRLEAKYEAEKREAVAAAVEKQRHLEAQLSHSHARIKELEALTGSATASLRRYLAASLDRMERALPPRFIWHVSRPDHVRQAIIACGGGGELAEGDDXXXXXXXXXXXXXXXXXXXXXXXXXXXXXXXXXXXXXXXXXXXXXXXXXXXXXXXXXXXXXXXXGGGASAPGSPGAGGQLTPGAGQVVVAGAAAAVSGLPSLVLAMEGVAFDTNFDYQTDTVLRWLASSWSFDVTLVTISQLYVEKLQADIRAEEGLLGGVAGPRQPLEAAMYDFFTSRYGCRQAAELHLAAFLGAVRRFRSQHPKVRTFSRLLGLPEPPAAAGAAEDPLTRAPLPPAAAEFYLTLVNRVHARAGPLIAEAAEGFSLVKAKVLTRLAREFLRGSFATTRDDVAATPDYVRHMALNDEEKSIDLELALEAILRAFVAQYREDSESLCAMFRANFENMGRKLVTPDDLSMFLRTLNPEKAAALAPGRILSLYVEAARAAGPASADLGRHLCRVVLESGFVGISTHVSRHEPMRALPPYDEFELLEESWRLMRVAVEQQVAVGKSHPEKVKADLPSYVDLARRVDELVGGRENAAPAWVTYRRLLTTYAALRPVVEEIMPFDPPTGDIGRTKKTSAAGGVPGQAGAEGEDGEDEASPSRDVSPTGRRTMRSTLGHKSMGAALSRSASSRSLGGDGAAASMYDLSGAGAAAAAAAQRKGGKLLAPKGGVPTEPNSPMPGRKPAGTGGGDDPAQELLNASVVKLKFDSTGGK*
</t>
  </si>
  <si>
    <t xml:space="preserve">MRFNCACAGPLALALALALLAGAQASSRVALYMSESDGVLDLKWNNGPSNLQKQLVQAGFDLKVTADGQPRLTGVDAYVIPAQNGHTFYSAAEDMSAVASFVENGGLVVMLGGNVEADREFVAKALGYQGAWSVCKHAGCNSKSSQGVPLLAEQASSFFSSKAQDAWPASLEDAKTISFNTWCRHEDVEAFTIPLYTAAGDEMKVAAQAFGKAGVSGAVVVLGYSWKEGAKARWGELLEKLVSDFAAGAYVVPAQGNADEHPEAVDSVLESAADVADEAAEVINPYKTSCPLKCEGCPYSWRANDSMVTVPLFFKDATQISRIFIKQVRNSGVVKVQAIKWTGSPSDGNYVPQLGRVLYNVSKDTTKCQSVLSIRIGPVKSGINIKVPAAGSAANIQPKRLRDRVYAGVLITMQRPPNAGLNYGPFVEYVRFQGRAVYPADVSIYTPFGRKKL*
</t>
  </si>
  <si>
    <t>C_50196</t>
  </si>
  <si>
    <t xml:space="preserve">MDAYRCIAGSGRMVARGVPGLSRVSMTTWVTTVTRRSVKWWVSVSNSVASLGGLSFRFL
</t>
  </si>
  <si>
    <t xml:space="preserve">MNTKGSWARAQGLCAMLLLCGLAVSSAARVSLYMSEANNVLDLSWDNGPSNLESQLRSFGFDLSVAVDRQPRLTGTDAYVIPAQHGSAFYSSAEDMSAVSKFVENGGLVVLLGGKADADRDFVAKALGYQGSWSVCKHAGCNSKSSQGVPLLAEQASSFFSSKAQDAWPASLEDAKTISFNTWCRHEDVEAFTIPLYTAAGDEMKVAAQAFGKAGVSGAVVVLGYSWKEGAKARWGELLEKLVSDFAAGAYVVPAQGNADEHPEAVDSVLESAADVADEAAEVVRRFLQSAAGTYPSPAPTPSPSSSPSPSSSPPPSPSPSPSPTVIPSPSPPSPLPPSPPPLPPGIAKVVEDFVVTYQNQTIGDQDPADLQKNQTAINSLVDDIQNTYAKALGVNATAIVVRGFLFVYRNGTVITIMVDTTPAKRRRMALENVAKVYDRSEVADMFGSGSGVTGLIHEGSYAANEDEIMEMLDAEAALPALLYRKLNEMSRRDLQQDDYYIQVLVSIVQFIEVALPPSPPPQPPVPTGTVLPPSPPPTPPSPPPRPPRPPPVNLNAIADAIGANQVERGFPPPSPPPPRPPSPPSPGPTVKFLNLTAYGTVGPNKPVVRYNDPNFSSLVSNLSPLNLVTARVSLYMSEANNVLDLSWDNGPSNLESQLRSFGFDLSVAVDRQPRLTGTDAYVIPAQHGSAFYSSAEDMSAVSKFVENGGLVVLLGGKADADRDFVAKALGYQGSWSVCKHAGCNSKSSQGVPLLAEQASSFFSSKAQDAWPASLEDAKTISFNTWCRHEDVEAFTIPLYTAAGDEMKVAAQAFGKAGVSGAVVVLGYSWKEGAKARWGELLEKLVSDFAAGAYVVPAQGNADEHPEAVDSVLEAPPAPTP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SPGPTVKFLNLTAYGTVGPNKPVVWYNDPNFSSLVSNLSPLNLINPFKPSCPLKCEGCPYTWRASDDMTVVPLFFRDPVQISRIFIKQVRNSGVVKVQFIKWTGSPSNGNYAPDLGRVIYNVTKDTTKCQSVLAIRVGPKKSGVNMAVPTGGSQSNIQGKLKDKVIGGVVITMQRPAGSGPNYGPFVEYVRFQGRAVYPLDSSIYTQFGRKKL*
</t>
  </si>
  <si>
    <t>C_50198</t>
  </si>
  <si>
    <t xml:space="preserve">MFCSISGTVPEQGVVSTKSGHLFEKSLIEKYVRETGKCPVTGEPLSTEDLLPLKVNKTVKPRTAPATSIPGLLSLFHDEWDANMLELHNTRTQLHQTRQELSHALYQHDAATRVIARLLKERDEARAALADMKQQYAADVAAAAAAPREGGGEGGRRPKAGIPEDVIADMTEVNATLSKGRKKRPLPDSLASADDIAAMTLAGSHPLHKTTAGGIAAIDVNPQQQGVVVTAGVDTTLQLFDYLQTRVLASLEGHTKRCTGVSWVAADVIVSSSADKTARVWRAGGEGGSEWSCASVLRDHTAEVVGVTTHPSRRYFVTGSTDASWAFYDVASLTCLRQVGADEGPGEPYTCLQFHPDGLILGTGTEGKAIRIWEVKAQKAVAACEGHAGAIRSLAFSENGYHMASASDDCIKLWDLRKLANFKTIEPYTDGPCTTVAFDHSGQYLVVGGPVVKIYGQKQQWAELKTLSEVPKRASALRWGPDARSVLVGAADHNLRVFSSPSA*
</t>
  </si>
  <si>
    <t>C_50199</t>
  </si>
  <si>
    <t xml:space="preserve">MGGAGTGVGLSSGAAAAAAAAAPTAVPELLHHMLHTRSAVLGQQLPAGAGACESANSMSDWHEYSEPAAERREHLLHNTADAGSAGAESSDDDAGLAGLSSDYLYPRSSLRRQQPLQHTPQQLQPLLQASQSSRSFRAEQQQLQPQQLQPQRLQPQQLQPQSASSPNQPRAPVVPKLRLPASTAASPQQTLTHAASAASLGNGSFSDDNRGRLMVVNDVVAQIVEQHDAATAAAAAAAAKLAPTRLTYSGSAAKALPVLTDADGMNGYLEELLLPPAHTGAAQLQQRRRTTPLRLATLPPPPSPPDTARTRGLKATVATAMATMAAAAALEEQLKEVLYISSFLGYNHLFEPCLSH*
</t>
  </si>
  <si>
    <t>C_50200</t>
  </si>
  <si>
    <t xml:space="preserve">MIGTVDELHPAVERLIAKWFELVDDDGSGTLSRSELFEALKAAQVPCDDATITSLIDLMDINKDGLIGWDEFEMFFTEEFVLGKNLTGGEYLLPTGMALPFGAMVDKLSRDRLMQEIMTPGSNRNRWADVARDPEALSAAMSAIRKAREVANAAHDAMSGTQASQAQPLTPRKALTQAMLEEISAEKRKSEAVMAAAAAAAAAAAAAASPPRADRSSRSSTPAPSGSE*
</t>
  </si>
  <si>
    <t>C_50201</t>
  </si>
  <si>
    <t xml:space="preserve">MNLAQLQRGMVYMGAATRLRRVIHDALSGKPIKVGLVGGSVSWGQGASIRGVNDWFSLVGNYLVRAFPNSNVTTRNGCTPGVPSSYMIMCLELSVDADVDLVLTEYTLNDGHDSNLYDNSGTYPPGHPKFYGGWRHFYESTEDAQGALSQYYDVQSLSQRSALYRLSGFKQQEGFLWENFFTDFHSGDLGHAAMADLTVYLIQQAALDLLLHPFGPEDQAVIAEGVPKQTMYTDNEPPYMTMCHVGDTFRNLTLSSEGWEYLNEGRPDKPKWGWVTNKTGSVLTLRLDTDRSAISKSTEPVKVFFQHLRSYENMGQA
</t>
  </si>
  <si>
    <t>C_50202</t>
  </si>
  <si>
    <t xml:space="preserve">MRSETPEIAIELSLQPLRAFRPDGIIFFSDILTPLPGMGIEFDMVKGKGPVIANPMRSTEHLKQLTPLSDPASRLPFINTILSTLRKEADSNGVTLLGFIGTPWTLAAYSMEGKADKDCKETKKIMFHNPALLHSFLDFLTEQLIVYAGYQIESGAQVIQLFDSWAHHLSPAQFTEFSLPYMERITVALKAKYPHVPVIMHANGGTGKLELMRESAADVIGLDWAVDMKDARQQLAGKRVQGNVDPMSLFGPEEVIRAEVERCLRAAGPRGHILNVGHGVVQGTPESSVALFCQLARESGAIHAKAAANGARQPVLV*
</t>
  </si>
  <si>
    <t>C_50203</t>
  </si>
  <si>
    <t xml:space="preserve">MGKKKAALLDLDDPDAEPEQSGAAAEPAQDSPAKPKAAKAKKQQKGKKGGKGGFADDDDDDIDPIKAAQKAAADSDEDNAPVSKAKGKPAKGKAAKPAASAFALLGEDGGDDEEDEEEEPAPKAKPKAAAKKAGGKKAGFAALDEDEEEEEEPAKPAKKASGLVVAEVLSVKPHPKGDRLRVVDVDWGSDMSVVVTNALNVEEGMKVIFAPVGATTPGSGLKMERKSLKGVDSFGMLCSAYDCGWVGEPDGVLVVLPDEAEVGEPCPQQPPKVRVVEVVVGVMGLKSKLPGAEEEAEEEEAPAAKPKGGKKDKKGKKKDMDSLFAALEEDADGAAAPAEEAKEEEAEEEEPAAKPKKGGKKDKKGKDMDSLFAALEEDAAGAAEEEAEGEEEEAPKKKDKKDKKKGKDMGSLFAALEEDAAAGATEEAAEEEEEAPKKEKKKSKKKDMSDLFAALEQDAEASTAAAAGEEQEAPKKDKKKSKKKDMGDLFAALEQDAAAAEPAPAPKAAEKEKGGKGKGGKEPAKKAEDEELDALLAELDKPKEQPAAGAGKKAAKKKGKGGKADKEDEDIDALLAMIDGPKPPASEAAAAPAADAAPAAAEAPAAAAAPAAAAAPAAADAEGDDAEGDDGEEGGEGGKELSAAQKKKLKKKQKEKEKKAAEKEGGAPAEGGEEGAEGEGGKKDKKGKPVKESAIAKKLREQLEARKRAEEEAARIEAERRAKEEEEMRRIEEEEARKEEERRIKKEKERAKREQLKREGKLLTGKAKEEAERRAAIAAQLLAKAAEKGIDLGAPGEAADKKKKVVYASKKKPGQKKTGQEAGQEGGADREASLELPAGEAAEAAAAAEEPAKAEVAAAAAPAAEAEAPAAEEPEAAAALVDDWEAVDDWDQLDPDQILADKKKAEEEAAAKKKAEEEAAAAAKKKAEEEKAAAAKKKAEEEKAAAAKKKAEEEKAKAAAKAQAKAPAAKKAAESEDEDEDDESGSESGSESGSESGSESNDEDESDDEDESEEESSEEESSEEESDDDDSDDDSDDESADSEEERQMRIEEARDKRLARTAEARKNANKEELRSPICCILGHVDVGKTKILDNIRRTNVQDGEAGGITQQIGATFVPADAVEKRTESLRGGRAFDMKLPGLLVIDTPGHESFTNLRQRGSGLCDMAVLIVDLMHGLEQQTIESINLLKMRKTPFVIALNKVDRLYGWKSVPDSPVRDAFKRQKEFVMTEFEQRSSQVFLQLNEQGLNVSLYWKNPDPRKFVNVVPTSAITGEGIPDLLQLIVKLTQTMMGDRLMYVADTQCTVLEVKTMEGLGTTVDVVLVNGKLKEGDKIVVLRELRIKGSLMDHKEIRAAMGVKIVAPGLETAVAGTSLFVVQPEDDEEELKDAVMEDMADIFSKVDKGGEGVCVQASTLGSLEALLTFLSSDDGGNIPVSGINIGPVHKKDVLRANVMNEKKCPKYACILAFDVPVNKEARELAEDYGVKIFTADIIYHLFDQFTAYVKQIRSAEQEAARFRAVFPVVMRILPTCVFNKKDPIVVGVDIVEGIAKIGTPVAAITETGAVELGRIAGMEINHKTVDKARAGESVAMKIEGETTEEKARLYGRHFDHNHQLVSVISRESIDALKEYFKDEMTKDDWRVVIKLKKTFNVT*
</t>
  </si>
  <si>
    <t>C_50204</t>
  </si>
  <si>
    <t xml:space="preserve">MLHMPPWSLEELQDCRSKLGLPVSEAFVKKCFEYGGGVARPSLLQSGGAAAAFDEDVDRLLGQLGRAVDTTSVSQVRAALADVAAQDRGPEASHRVIHIMTDGSYSVRQLVFASRWVAERFMAKAAVEDEQGLVSLVNGSTGTFRGLMHEAWMHRTLPKGGEFTIAPVKLTGGTMKLVREADCTLKLPPCKEAVFEEVVELAGGRCEEGVYYKPASARFPLVDSLLHVGGVVNLFQMTVDLNKPVDFAALEGLLGDLGLTSQQEARLIFVVPEDIYPNFELTMKTDGSRQKQASPTAPALGSAPAAVPELGPAPALVTRPKLCIMRAPRAQTGGGGGGVSSGVACAHLGSGGCGKGHVEEESAAPPKKRRKRAG*
</t>
  </si>
  <si>
    <t>C_50205</t>
  </si>
  <si>
    <t xml:space="preserve">MSWLKRNFKSARAQPAREPALEPAATPPGADTMRRNFWHGGVRASFKSFRSGFDIRSHAETVVQALSTRRVYLLRYVRAAVFVLNVRTLFMCALACAIVYLCESDHLDLRFRQDFSIISVGTIFPLVFAIQQAFTRRDEALKEMAFLKAQLMGIYFCNRDWDISDGLLVRSNLGNDAAEHAVRCQQLIIKFLTTLKQWLVSRTVYESESERRSLEARGWLPAFVHGSGHDLQLDAKRSASFTQRVTDSERADTQKQMYYQCYHYLSQLNVLNETLTAKANYPKAGEGGMSRLAQYIAKSTEALEKLRYLREYRTPFMLRHVSFILILVSIFLMSPYFAFMCFDSKWQQDHTGSCPAGYVMAVLYVVVVCTLYGVQVALENPFDGEGMDDVYIDLPREFEETMQRYGRAGNFHKASAGTIVGNSVYVVGASGIPPTGYSNYPGGLGSLGSGAGPDFHHSAAVPGSGAVGSGGGAGTGPSALSPANTLVARPSADLLAVPHLLQAHLGHQSSLRRNALVHQAAAAVGTAPQVHQQYGAHAHHQQPYGGGQAAAATTTAPAASHLSAAAPAADAGAVQLLQPTAAAASTDAHGGFYEDSNVVPGTGGDGSSVCGDGAGSGYPAAAPVNPPPAVLVTNATFAGARYPNPVAPIQRPQEHHASSRLGVPPVIIVPNGNPGPGYIGTAAAASGGGTDTAATRGVSPFCEPGFQSVFLTASRLEQQQQQQQQQQTLSTPSAHAAAAGSVASDWRRPGSAAAVAASAAFAAENSDRGASGGPFQRPSLGLPVAGATADSGAQIIPCGPFQRPSLGVPVGAATVGLTDSHQLLVAGGSGPGIVMHLAGSSPGASSTGGGSTAGRGAGGRYRPQQHSARALNPRMSLLAGGSPASTVPGTPLMPGSHGTSLTGMHGVVGVSSRTSLGGAVLLAMDQEGGAADLARGVLGNLHVASGPLHDHNAPRHSPPM*
</t>
  </si>
  <si>
    <t>C_50206</t>
  </si>
  <si>
    <t xml:space="preserve">MEAEGTDKATSWLKKTFKSANNGELQGTQSSKLGTWYTGARASFKSFRSEFDIRSHAETVVQALSTRRVYLLRYVRAAVFVLNVRTLFMCALACAIVYLCESDHLDLRFRLDFSIISVGTIFPLVFAIQQAFTRRDEALKEMAFLKAQLMGIYFCNRDWDISDGLLVRSNLGNDAAEHAVRCQQLIIKFLTTLKQWLVSRTVYESESERRSLEARGWLPAFVHGSGHDLQLDAKRSASFTQRVTDSERADTQKQMYYQCYHYLSQLNVLNETLTAKANYPKAGEGGMSRLAQYIAKSTEALEKLRYLREYRTPFMLRHVSFILILVSIFLMSPYFAFMCFDSKWEQVALENPFDGEGMDDVYFDLPREFEETMQRYGRAGNFHKASAGTIVGNSVYVVGASGIPPTGYSNYPGGLAGTGSGGGVGQQQQQPYGIQLSVQQPSSRVGGAAGAVASAGGDCSHVITVRYSGGTGSGGGAMHAAAGYQALALPPTQQALPLRGSADPPRPQHTAAHMVEPGKAAISTPPMGLAAASAATALGGIRTNAGAAPRAVNTVVNTKGHMTTSSSKLGSSCTDTSSLSGTGGGEPSFQTTLLTAAKLPGVMSYEQLQLQQQQRQHWQQQQQQRLMQDGTGFQRKTAPPEHHQPDATAGPTRMARQSGGGSRGGAAAGGPFQRPSLGVAAASAIADSSAQSTPRGPFQRPSLGVPVGAAAVGLMDSHPLLVAGGSGPGTAMRHLQGGSPATSSALGSGAGRGSGGQYRMQQRSARAIGIGSNAGRPQLLAGGSPASTVPGTPLMPGSHGTSLTGMHGGVGVSSRTSLGGAVLLAMDQESGAVGTVLVPDMPRGDADSPTAQDAIEADLARGMFGHLHVASVPLGLSSSSHQPSASLLLGGVCTPTGQQSPPLY*
</t>
  </si>
  <si>
    <t>C_50207</t>
  </si>
  <si>
    <t xml:space="preserve">MPTPAAALEAQSEVQHVGDCPHASCVEADTRTFATPVDTAAVSTLADVDGALADVPACCSASGNQDTAADNVEDGEGAGEGLIAGGGQQQQQEEQLEQAPYLLTEPVDVSTASDALAAAFSDGGTSVDAQVTAGAYATAASAAFGTLTAATAAGTAGKREAGARASAGSEAGASSSSEASHLVSPASTSVTADGNSNDADVAADAATARRALAATYPSLVANGSASATFPSAAFGAWCAADVACAAAGSLNLTLLHSTDAASVAAITSGVLNWPSPLSAAAGSGVVVTGQALVSGVVELQLEAYAAKTDMPICSTSSGTGSCSAQLVIPLVSGAVDVTKSTACIRLEPTILGTGYQAVGYPTGGTDGTAVVGIITNNALRCNTTKFGEAVVASAVCAAALQRCWPCKHVVMQYKQTSAVPPSPPASAPPPPPAPPPPLNATGAVLTSEVELKVAVVVGVSFDELKANNDTLTQLKVCATWICTSLEGSLASSLDSQVPALLLLSRGLASASSGTITRISRYAGAQTTAVTVDFAVRVPAGATEAQITALMSLLTTNTTAIFAGSVYTSKFMGPAAVTRVVAEDGGSIGVGAAVGIALGCLAGLVLLLGGGYALYRYRAYQALLPKAAAVVPPPWAGANAPTAVDPAAAAMAQGQVQQGPGGMAGAGGGNAAAAGGGGVGASGAAGRVSEGGGGPGLKSEADLKAAWGY*
</t>
  </si>
  <si>
    <t>C_50208</t>
  </si>
  <si>
    <t xml:space="preserve">MAAAASVAPRPPGRLRAGLRLSRTQQYNLIGVAQRLTQLATGTRHPCLPLAAVRGAKALRAPIMHSSESHPHSGSTVSRVKPCAPGTFRQADKGTQGLKGAAQLLPPASPDGATGPPDAAVAAAARLPTSASRRQSLPHRVRVAAAPVPPGAALTPYALPVVAILASSSAANTGRTSVQLQACNSSLTLCPPDLALPHLAGPYLPKALAASIYPPPGPLV*
</t>
  </si>
  <si>
    <t>C_50209</t>
  </si>
  <si>
    <t xml:space="preserve">MFQNNFSDEIILSILQALMAKAVAPVKDELGELKTEVARLQGELNLTTAQYLNTLGLLHMRGLMEHIQDTMHTRTNVQWDTTKAKDCWRAYLAERKSLQECLKKNK*
</t>
  </si>
  <si>
    <t>C_50210</t>
  </si>
  <si>
    <t xml:space="preserve">MALATRPAALKVGTTRVSRRPQAIRASASARPEVAAPVDDSVAGPSRRGLMAMAASAFVGLATSSRPAFAKTCAAETETEAEDDACRNAVLNRDLKSVQQADANYNAMSKNQYTTVSGVPVAVLDSEYARATLKLREDILQYAELDIQDYKTRVPLIKTIKTEGADWVSKYARGGSARSDSARRMYIAVDALIGHLAANGYAPMPKPKLKVVLVNIDQAKDFLEIGK*
</t>
  </si>
  <si>
    <t xml:space="preserve">MQSHSSRHVVSEHLKDLHPDLSEPFPKHVIEDEVAEAHGRRAIPKLVAVLALPELPDDQRAHALRVLNGLLSTQEHKTNAVAEGAAPPLCQLASQCRDDEVRRLSCSALASLGQVMAGRNGIVAAGGLPVLTEALQTTPEQAAAALKSFAASNDGAAQLNLERAAIVPALVTLLSQPTDPAFTLTAFSNALSTLEGMTRTDDGVLAALDGGVPACLVALARRGLEGDLKFEGRLMELLQLVATCLEQICHHADGKAACRQAEAHKVLAELLTLQHREIIKHAAAALMGLAVEKESKVNVMLYAGVSLVRLMRGSDAELAANARDTVAAAAEHLEARRTAEMLLSMEERELLLWRGPPPETPPDYRYHVDLPKFTPQAK*
</t>
  </si>
  <si>
    <t>C_50212</t>
  </si>
  <si>
    <t xml:space="preserve">MPVRAAYDADLTDLVAFPSVSALPDHLPHLLAAADWLVERLRQAGLQNMEILPTEGPHPVVYAEWLSAPRAANGTAAPTVLIYGHYDVQPVDPLELWDTPPFQVVKRDGYYYGRGVDDDKGGLLEALQAVEAWLQETGTLPVNVKFLLEGQEEVMSPHLTPFLRRHAGRLAADLALSADGGQPAADRGGLSLGLRGVVGAQLEVVTAGTDMHSGMKGGAVANPNAVLAALLAGMHDPATHAITVQGFYDEMSDLGLYGHVGEQGYSVLEQRWHRPTLEVVGMSGGFTGEGIKTVIPARASAKISCRLVPKQTPADILDKLQKHVAAHCPAYARCSLSALGGGAFPWTNPRDSPALAAAAEVHEALSGRPPLFLRDGATIPALAAFQQELKVDTTKFGWGLSDKIHAPNERLLAEMYDKGRRAWAIILERLAVAHGTFDEAAFGTAGSAAGKGAHDEL*
</t>
  </si>
  <si>
    <t>C_50213</t>
  </si>
  <si>
    <t xml:space="preserve">MARLLGLPSPHCSDGGSGGGDGNSGDGSGSSGGSGDSSDGVGGGRNGGQTGRRLWLQARLKGQPALKRCQAGIPSARVASEADHERRIRYLYSAGGGVDAAAAAGSAPAPVQQYGLWHLLRFYRQWGQRRWRLTVHVRTQKVLEHTAQQLAGWGGRALLRLLVDKYAHLVVYVDEFYTSQAR*
</t>
  </si>
  <si>
    <t>C_50214</t>
  </si>
  <si>
    <t xml:space="preserve">MDGRDDGSPGAAPLGPTLEPAPETGVISSVRKAFGFIATPSRSRDIFFHISALEDCTPEQLQEGTAVTFVPRWEPDAGDGSSGGGAGGTAGAGSSSGPKGILRFLDEAGSPDHVFYSAEDVEGAAQAAEQAAAAAARAQALQTSQQHQAPQTAPGRGAAAGPRRAAYQWAVEVRPVGAAEVAAHTLWRQQAAVLQLLAGAVQAAYELQAAGGMPAPVPRPRPA*
</t>
  </si>
  <si>
    <t>C_50215</t>
  </si>
  <si>
    <t xml:space="preserve">PPPRLLLLPPPAPLLLLLPRWRARPRTSPAPRAPQPPLPYTGLRLPPAAVPPPAFPSPFPAFRTAHLIPHALFTLSTRHINTRARCPRRPQLTAACPGCRLLSRLLRRRRRRRRLHQLGGRSSRRPNSNNSNNSNHSNNCLYGDPNGARPPSPGWLHRIRPRPRRLPTRVSSLHLHTHTYTHIHTVPPPHTHTPAAPTPLCRLNRFQAKLSNRPPWPTCIHLLVLLTPSYRGPYATCISNLPDHRIPPGYRTVDPPPPLRLPSASPPPPLRPLAPLRLPLNPARTLRGARPHGRCHTRRRRLRPAATAHAASAAPPRAAGAARRLIRVKHRPCPRRGPLPVHGTCGGLPHLQARRGRGRLRHRPR
</t>
  </si>
  <si>
    <t>C_50216</t>
  </si>
  <si>
    <t xml:space="preserve">MATAGALLEGGGAAPLVLTAEEVTSEEAAVDVAVARAIKPAGGKLLRYWGHTMYHYDDLVQGPPAAGGKGIFAPGMKDLPDVFTPFKEKVEKRAAVRRDLPPPAKGELPLPPAPRLGSHRRRCPGGAAAGLGAAAVARGREAGAACDAPQGCPGLQVSASGPASWGGETAALARLKYYLWDSDLLSTYFDTRNGMLGGDYSTKFAPWLAQGCISPRKIFHEIRKYESQRFSNKSTYWVIFELIWRDFFRFFALKHGNRIFFETGTSGLPLVWNPDPELWARWREGRTGLPLVDANMRELAATGFMSNRGRQNVASYLVLDLGVDWRRGADYFEEVLLDYDVTSNWGNWVAAAGLTGGRVNHFNIAKQSKDYDPTGEYVKTWCPELKNVPVTKVHEPWLMSKEEQERSGCRIGVDYPNPIPSSRHGRPHAGAGSGGDRFGNRPSSGRGGGRGGGGGGRGGRGGGGGRPRSEFDRYK*
</t>
  </si>
  <si>
    <t>C_50217</t>
  </si>
  <si>
    <t xml:space="preserve">MAGSPIPRDPVYMTYITNHNTPLGPATPGRSTSPYRPATGLTHTDLQLQGAKGVYSHFHRPFNDHSRYLAVASETAPSGPSRRLAAAAGTAPQGATPVLTWHSYAAEGVPADPHVAELLTDVATGRPPSPETLRRLKVTGQARPRSAAAGAAAKSMTRAEVIEPFNAKVDIEARQPLPPDTPMYGNNRAARVTTYRQMASPYAGELNRSPNMGSQSPWHQRYGHYKYSGFAGKGASSSWARNPKYAQMYD*
</t>
  </si>
  <si>
    <t>C_50218</t>
  </si>
  <si>
    <t xml:space="preserve">MLFECVYPIPNPYPLSCSTVPYDTPAHPGITPDPRPVLLFDLNGTLTSHTSVRRASGTTRLRPGAGELLRRLQPHFRLGIYTSSTPRTVNTALQLLEADAAAAATGGLAAAGGGGASAAVPQVFERALILHREHTEPVPNAHVAGGGDPWDTLKPLARYFGRLHRLALVDDDAYKALPGESSNMLLLPCWRHEDPGCRVLQRLGDLLLQLVAGLPADNPQKKGWSAMKLYLRSQVEQRARRKHGDMDTIQQLRHDKAQAKVRGLLEKRTRVAADDDEDEDGEEDAEEEADGAAALAGAGPVKVKLSAAAARVRARLASEYEGGAGSAAGGAAAPAAAAAAPAAAAGGTGAYGGGEESAAGAAAAAAAADVEEF*
</t>
  </si>
  <si>
    <t>C_50219</t>
  </si>
  <si>
    <t xml:space="preserve">MLAYPTFPDPPAPTPPSPPGPPPPSPSPPSPPPPSPPPPSPPPPPPSPLPPSPPPPSPAPPPAGTPLSGSVYLLGSVAQCTGKAGPPGEMLDVSVDATGALSGKGTAVGYSKDLTVSVSGTTCADSFTGLPVPFALVAPWASPASFVDGVSGIVVTPATRLLAATKPTDPSLTAAYALVGVSVPAGTLATNAGPVSALRSAIAATRRTGVRMLFADAALASLATVASAATTSACGSATAAATAVFNALAALTTANGSVDLFRADLASEIVTAAATACGKDAPASAASDAATLYGKVVSELNAPADATRAAEFVSVPLEAAALAARVLAVVQTRGVAAAANWAAELDAVSISRAAISSTLAVSPVLPSTAVNLRLNVRAAGPLSQCPVSYKDFTSPTSPRSPTTSDAGVVSMSQVTVGIATVPGGCKDNALSSVNRTVSSKFSMRALLPPGVENAALDVVAYLASAVFTMDQARSLKEESAPPRLINVDDYKKVYNALGVTDALPAGTDFARQNWVSTTLTGANLIARAYFLNQKLQGALGPTCGFLAGLTRGKRTVDDVAASFVDRLASDLIDGTLRLDDKTYLNGLMRAYLTNGANLPVTFPSAKFGSSAVGRRLLQADPTATDDLLSFDLEQLGALLDSVATAVADSSNKLVQLEQEVAAAAASGTPVNIAEKLQQAAQVASVQQSSLSDSLTTLAQEVAAAVAANDTAALATKLQSATDAIKADYAPEKLTAMIQSAQVNTAAIKTVAEAGTAVDPAPPSSDSGSGISSGAIAGAVVGAVVGSALTAIVALIVIKRRRDEHRTAPSNHNSPGIRAVASGALVDAAAPAAGAVPAVAGGGPGSARPAAAVAGPSSARSAAPTSHHHVDVEKGAGGAAGSSDPDRSPPAADAAPAGRTASGRLNVVHPMPVAESRSRSPSAGFAPSPRGLAVSGGWDVAAY*
</t>
  </si>
  <si>
    <t>C_50220</t>
  </si>
  <si>
    <t xml:space="preserve">LSQPATVPPPTCFGPAPTTHLAPCRPPCPPEWLHQAAPPPLRTADHTSRSPAPQLPASRTPPSPVPSDSSSPTSPSQP
</t>
  </si>
  <si>
    <t>C_50221</t>
  </si>
  <si>
    <t xml:space="preserve">MYLPGPGPLDRSTEAATAAAAAVGSAGRAALAVLEAVSPERPTPGRESWEARSTGRGGSPSSLSGALRRLGLGDDMSELSTGATSAGATVTAAQAGGGDVDMSVAVTPGLSPGQYGSGGSMSSLDTTPLPSRTTRELVAAAGRWGGAGPTDTPVTASGSSSGAEVRGGRPHGSAPSESAGMFSASAAPAGSAGSARNDETASVAGSSAGSGARSGSLTLGVSPLAPGSAYSPSAASYPYQSRQSMVRGSPARSPGVSESGRPSLLQTYSSGGAGLPSLPGGDLDMYSAGLAADFAASTRLAMAMTEAESEAARRQQQQQQQAARSARPSSSKLLRRLRLAVEESPARPLQPPAAQAPAQPPRLRHQEAAASPALLPPHAGDRHGAGGGGPAPWSAHPSPAPMGFGSRVESAAGSASDLSQHVERSGSGGGSGNGSGDERAALEPARLAAAAPYGASSAPYRAPSPPRGAPTGSLGPSPLSRARGSGGGSEAPHYMKTWYPGSPAPADSHSLLPSSTATPQHAGDAAGAGGSSAGDQTGDLSALLRGLGGASAPLSDLETSPGGDTYTHTYTDMDLLYGHAADVDSLLYTGSAAGGAGETGFTPGSTFRTDADETATLEELGEEIEEIQL*
</t>
  </si>
  <si>
    <t>C_50222</t>
  </si>
  <si>
    <t xml:space="preserve">MLPLQDAVTLFFCSPVIAAVLELVVTRKWSGWASVAASLCTVAGVVLVAQSSVGSRHMTHSVEHVVPAGGTAGSSVADEAGGGDGGTMAGDAAAAAAAESLSVMGVVLATAAATCSAAAFVIVRQISCAQTALGLTWWYHGLVVMVAALAVGLRYPSPAVLPSTSGTCMLLTVGVLQFLGQLLLNRGFQLISATRGAAVNVLQVPFSFMWGVVILGNRPALVSLAGALLIVVGVLVVAFQGNKDAAAAQASSGTKEEREALAAGTTSSGSCCGDGAGDAASSSSSAAGGSSGPTPSASSSALGTISPEFSDCASVVVDMHQHPELPYPTWARAGAPLRLPAAAAATVGAAAIAADAAAAADATADVCQAPELLLSDELACCYSCGAADSGATYNSSGCAQGQNQ*
</t>
  </si>
  <si>
    <t>C_50223</t>
  </si>
  <si>
    <t xml:space="preserve">MDWHLQKLKHVVDSGDFNRAAVDVVFKEALKMEKVRPGSPESRVLEGYIMSTLFYEPSTRTRLSFESAMSRLGGTVLSTESAGEYSSAAKGETLEDTVRTVEGYADCIVIRHSQEGSAKRAAAVASVPILNAGDGPGQHPTQALLDLYTIQREIGRLENIKIGMVGDLANGRTDYLTKRGVKWTEVSDLREVAGLVDVLYQTRIQRERFTDMDSYNAARGKYIIDKELMKILQPHAVVMHPLPRVDEITTDVDSDPRAAYFRQARNGLYVRMALLKLCLADKMTADDLNK*
</t>
  </si>
  <si>
    <t>C_50224</t>
  </si>
  <si>
    <t xml:space="preserve">MMRLAAQRSRGLLAPGARFLRTSAASAEESSVANLVKSVSETSGANLLASLKAEQAKLKPFYPEPAAAAGWSLQARVAVLGLISWTLYRLDTQARAHEWIVDLSLDVLQAAWYVSFLSLIPFRSVFVALRGMAPATAAPFNGLRSAVALKP*
</t>
  </si>
  <si>
    <t>C_50225</t>
  </si>
  <si>
    <t xml:space="preserve">MDLKKIEFSVGTQCRSAVKLVLLDGMSVPWATTADSYQGQGVLTWKLPGLQLTQEAVGDKGAISLCMVLSAPCTSIEEFCMGPSCRHSIFNTPESCCPGEMSG*
</t>
  </si>
  <si>
    <t>C_50226</t>
  </si>
  <si>
    <t xml:space="preserve">MSPSSSLRRQSNRPAPTTPGTPCTDVRLYASQGGPEVSFITGPVYAGAAGQVVGNATMTVNDVADVLNITLVRNAASPDWSDSDALWEVWDSIASLNASIDGPGCSRPNALGQWNHVITNGNTGFFSVIIPFSLLRVNASTCAPRRFFVMVHTGVGSNTAMLGWRYMTANSNQLPEPRSA*
</t>
  </si>
  <si>
    <t>C_50227</t>
  </si>
  <si>
    <t xml:space="preserve">MFREHRSPVRHLALSRELDELLSTSVDGVMVWDIKSAFALSPDGQWLVACGAGLPLLLLYSIIGGELLYGVGLPAPPTALDQAAAGQAADAAAAAAAAAEGHAGAAQLPPAGHLEGPAAATALAATLPMAVGATQVRFLPDSATVAALLTDGSVAFVDVLGCQAVGSVPYTFPNRQDCMFDADERVEQMALVANGKVMLYDLEATRTNVQPPRPLPRVLPAQLDDLAAAVALQSLQRQQAPEEQQHKAQATAQPPFGTVAAGGLTAPGAAAAPLSAPLGGGAAGAASAGVALDRSRLESLLEAFGEYPAKYRLLIWDYLLQLPHNTSAFSALAGLGAHPAFKDLPAQLGLPSRAMAQRLASTLSQLAHWCPVFAESSFLPDLVFPFVKLFASSPGPLGTADGGAVLSAAALDERCFETLATLIAGGWLRGWWERFPHPPLGLLTRLQDLLGLHDAPVAAHFSACRGGFAAVVWPHLATLWTELLSRGDWMRLWDHCITAGPDLLYFFIAAYWVSLRSGLLACDTDHKLANWLAGPPPVDVGKVLRTAYLLRERTPAELRPVPAEWQPLPPGPTYTDFKGFPEAAVEVFSADRKRIRDAEDAIMRRRAVVSELELRTRAVALQAASLSTERQQLAALEEERRGLLRQLEAETAAELARLDDRAKEEKLKQVAAVERAYQANLLEVRATWQRELESVRAEVAHKRALAAQQVRSREEDEQIKKLEFHAQQRMWELEEDTRRAALAAAVRDELGAQQAEMEAKQRVKLKEWETDEEARRLRFQAEAARRSEVAATAEAAAARNAAAREVLSMTLEAEDQLVKLDGQRRLRRLTEEAALVTAEARAAEEARAAARAKAEREAVQIRAAADLAWFEAEQLRREQLLEEERQQMQAMADAAREKLADTEAAARTMAAQAELLERRRHLERQNVEEEAQVRRLLGAMAAERARDAGLVVTLEAKQEEMKAKLEHAARVGSLQREVESSEAAAAAALRAQLSEQQRLELAELRRQHEAAMQQLAGEREGQAAEAAARLRAQLQAQQAAEVRDMTSTFERSLADMERELLLEQVGRDQGLLHVLIAMHSRNRHGATYGI*
</t>
  </si>
  <si>
    <t>C_50228</t>
  </si>
  <si>
    <t xml:space="preserve">MGDKNATYIIERAKRSGAACQACGSTIGKGELRLNCQFWHPGTQSLWNARRHIGCVTGRVALNTLSKHGGVSQLPGFDELTAEEQKEVEELWLSAIRDDATEGLAREKLGRSRKRATGCQKEALDFIQRHHPDIVAALNEDAQLIAAEEQQLEAQADPEKLARTNRKRAKQDAAAATAVGQQQQAGSEARAAAGAGGGGNAFASPAAAAALMTPLQLMPGLLLPSFPPGLLPGLSASATGLPAGTPGTPATPAESLSQMAKLPPAQLLAINAYLSQLLLARKAAAAAAGVDVGGAACGAAGVAAGAAGNPDAAAAAALAGGVITPEPLVAPGEMGMKQELGVKQELLDSFTAAAAAVAPTQPAAAADFSSLLTSPQLLAPGTPTRQLSAMFTTAAAGGYDGSYGSGGLSGGGYGSLSGGDGGGGRDAAKPLRTSTRRRKAPVQDDVFVYGAEAEAELEVEVGADGGGWDGSGAVAVAKARSGRGRGRGRGGRRGRAGAEQDDPDFVA*
</t>
  </si>
  <si>
    <t>C_50229</t>
  </si>
  <si>
    <t xml:space="preserve">MQTMLKQRCQPAVGKQAKAVPAVAPKVGRARNVVVAQAAPAAAKAAAPSISRDEVEKCINAIRFLAIDAINKSKSGHPGMPMGCAPMGYVLWNEVMKYNPKNPDFFNRDRFVLSAGHGSMFQYSMMHLTGYDSVPLDQIKQFRQWNSLTPGHPENFVTPGVEVTTGPLGQGICNAVGLAVAEAHLAARFNKPDVKPIVDHYTYCILGDGCMMEGISNEACSLAGHWGLGKLIALYDDNKISIDGHTDISFTEDVAKRYEALGWHVIHVINGNTDVDGLRAAIAQAKAVKDKPTLIKVSTLIGYGSPNKADSHDVHGAPLGPDETAATRKNLNWPYGEFEVPQDVYDVFRGAIKRGAEEEANWHKACAEYKAKYPKEWAEFEALTSCKLPENWEAALPHFKPEDKGLATRQHSQTMINALAPALPGLIGGSADLAPSNLTLMKISGDFQKGSYAERNLRFGVREHAMGAICNGIALHKSGLIPYCATFYIFTDYMRNAMRMSALSEAGVVYVMTHDSIGLGEDGPTHQPIEHLASFRAMPDMLMIRPAGGNETAGAYKVAIANRKRPTTIALSRQNMPNIPNCSVEGVAKGAYTIHDTKAGVKPDVILMGTGSELELATAAAGILEKEGKNVRVVSFPCWELFEEQSAEYKESVLPSDVTARVSVEAATSFGWAKYIGLKGKHVGIDTFGASAPAPTLYEKFGITVNHVVEAAKATLQH*
</t>
  </si>
  <si>
    <t>C_50230</t>
  </si>
  <si>
    <t xml:space="preserve">MLGEGAARSGLLHSISDEALANTTATPSSASFRFVQLLAEVCARTGAPGGSGRGPCDGERGREGPPPRRPQPPAPVLAPALALAAAAAGRCVTPQLEAQPLEAPAALAGFQGDWLALQPAVLPFWDKVSLEPCGPQKAVEFYVVCPEQHSSAARMFVKDVSATFLGMRLGSHQPARTPSHLHAIDGVVPVPADPGPGPPVGGAQGDGDAVAAAAAWQQQQALALARRPDRLVLRSAVLGFRSNHATTSVAGDLGWEPDEPSYRPRAGAASGAGAWQGMAMAAAATGGAAAGMAAPPQPAAAARQQPATHVHFWRNLRHVGRQLQRHLLLQPPRELRQLNQQPRGVSGGAGGAGRGLSGGGAPGGGGPVAKPEAGGAGVGVAGTTGAGGAGSTAPGDPSMAGAAVGSGMLDLGPAALVVYVVPPSDSVDDVAAALMEVAACLAPVCPASRMLPARVPLAAPPGADAGALGAELQAGPVAGQAAAIARGQTGGAGARLGPGTSAVAWPGCHSVSSSVCGPGLVPGGGMVPGSVTLSSAGAGAALMALAAAGPPTGTSSSAASTPPEAPACSVGPSGVPAAAGAGAAGAVDGSSTGGGSGGGAAMAAAAAAAGPVGSTPQLDLTQLAATELVIQLVLPSSLYDVTGACVRATACAAYTKLCRRLAGYGAAAATKAAAANASAGQGLPSTRRAQPAQELASRHVHGEGGGGTAPASIGGAAVQASCSGRTPVYEPLLALAPPQALALAAAAAEATGHPAGAGAGGEAAATARARSPAPASLHGGAGGASVMAPGAVAAPVQPQPAPDAASAHAAALAASERPTLHCCYAWQRCSGSNGRASEGAAASRAAAGLGGFAGATAELERCWLALAFCDSEGRVLDTRAMSLCSSSSSGDSSNEGMGMDMGTAAAVDGLGSGDVATAPGAGHEAVTAAAATAAPVAAVAGDAASCRSSLLPAGSSTSAMAAALGPAAGPQQADGGGGGGGSSSSLLALRTPCSCSMETDACPTAGEAERQSQPAPESLPPLALDALVCRVVLGHAQMLRRQLAGAGGSSIGGGGGAGAAAGGHTDARAAAAADEGLAPGAPAAQVTIAVTKLGSPTDAEAAAWQRLLTSRDSGSCGSSSRNSSSSSDVSLSWLQLHPSVAVPQGFRVPPGGYVVRHAGAPSGPGAGAAAAATPAPVTLCAFPTQQPPSAACAATEGLSRHLRMLSVHTWPRPQHRTSPPPPQHQNHSHHQQQQGPAAQVDAVMADGAEPTRDVSAQPELEAAAKRRRLDPARDPGAGANAGAGALAGVTGAGCCWSDPSLALLRQLAALCSLRDAMLAAQSGARGGPTPGGRYAAAAPTAGGAAAAGSDVTLLLPLHVAVCQRLLRALVVCERLAAASSGAGAMQSAAPRRAGP*
</t>
  </si>
  <si>
    <t>C_50231</t>
  </si>
  <si>
    <t xml:space="preserve">MQLGSGWLIPSCVAFPAAAAEAAAEAHVGEGTGSHQPEALPEERRQNKLEPAGEQLKASVAADTDANIGGLRSGAAAVAGRAEQQAEEDEETREAREAREAALASGFGGTAAWRYATVAPGRVVCDVMTLVNARSYDSPEVERLRAVAPYAIEECGSSSGGGGGGGGGGGGGTGEEDGGGGGTSVPCVVMQLGGRRRQLRPVVLLTLLLRHLRAVAAARLGLAPPAPLPAAVRAVVAVPLPRCSVQSTLIRTAGEAAGIQVVRVVDEAAAAVTTYGMDDAAAAAAAAAAAATASGSSAAAAASSRHVLLLHLGGGSYRVGLMELDSPGAHWPVRQELVLPYSYDEAPPEGPKYTDPGFGSRVLEERVACEVLAAAARWKRKRRGVDVAGSGGGGERERGQGREQLLWLRRAAWWQLEELASLPQQQLDFTHWGQDRLIRLAYDIYNASGLVQEFNIPAVVLLSFIGAAAATYDSDTSRVPYHNFNHAVHVLQAAFLMADDPLRRLPTSATAEWVERNVCLARRYPNTTAVGESHHAALTLALLDRPGCDVLASLPQPQQREAARAAIRAAILGTDMGRHNHLVAELTQHGPEWDVANEADRLLMMQVDVSAILHAADLSNAVRPFAVNDVMSARVHGEFRQQAAEEAARGLPPSLPAAFAPGAAAASTVPGEVELGFLVSLISVWISWRPVFDADARGDSAVSALPRCCXXXXXXXXXXXXXXXXXELAPQLQVLRWNSERYRDLVAAGATTASGGGSSSTAAAEDTGTGAGAGAGGPDAEANGAAAGHVESAGAVSITRHRLQELSAELLPRLLLPIQRAREVVQTYLGGRELLDAPRAALVVVGRAGTGAGNGSSGNGSIHAMRLSAEAQEAQGVQEAQQPTTAVPPELVVVYGAATIASRFAAGADAGYNCSQVDCYGERELIIDNICPLGLGVRVAGGLNTVIVPRWVRVPTRYHRVFTTCADDQRDVVIEVIQGTRALASDNRPPVARLLVEGLPPAPAGSLRLWVELDVDQWNSFNISVKLLRTAVLHELLLQQGSAAALDDGGPPPVVGPATLSGATFREWRLAVNASDPQAPAYLSDEELKAVAETLGDGELRRQDAELRENITARVRAVLAAQRGPAVRSSWRLLEARCRDARRSGGRGLMEVPGELGRGTSGVGVGGGAAAARGLADPQGEYGVAWQYGDGEYLVETRHYDAYVLVPDPLFPGFEDSAIEPRSSNEDAEDDAAEARGECTLEDNVRPGSLTLIRYHSVGFEEYQAQAKDSISELTSVLDFHLANCASLMVNRTLMDSLAKPAGGGGAPFTAMLGVATDPCAALLADRLRIRRRAAYDDGSATSLLWGVLLGQGHATSHVAAYGTGLGGGGSMGLYQKTRNVLQYYKVQMWHARVYGPRVAAFRSRHRVRPLYGEGPRPLPCHMKGQVIITGADWGLLEPQPLPPAVKLVGPLRAGPSQAAAALQPPELAAHVAAAEHGVAVIAFPPDYRPPLRALLAVAEAVLDLKQHIVWQASAADIARVKQVYLPLKHARKVLMMPDVPVQAIYAAIYAAKPVMAVPLNAAQEDLVARLAALGAGQRLSRAELEGGAASYRVSVAIERMSNVYSFTASMQQLSTQLRAALGRTTALERAAAWVDYTAALDDLGRQYLQPLQAATGAAAPAAGGGGGCMGLVAATNTMAYLVIVGVGVGAAVLAGLVFHICTRVPPPPKRKARLVLKEEKEDDAEEREHERVEAEVVKREQEREGLRERHRAKEREKERAREKERERERRRERERQQALRDIAAEREAEEQEERARDMAAAAARARTVHFQRQEVEDVDEDDDDDEDEGEQPRQQEDEEEEEQDEVDVPVRTSRTGNSKDKDA*
</t>
  </si>
  <si>
    <t>C_50232</t>
  </si>
  <si>
    <t xml:space="preserve">MANSLKTRKFHTSTGHHGVTRRLCMVGLGLIATLVAASALASIPQAKAASPTTDKLGTVIGIDLGTTYSCVGVYKNGRVEIIANDQGNRITPSYVAFTDEERLIGDAAKNQATVNPKRTIYDVKRLIGRKFSDADVQRDRKLVSYDIVDRQGKPYVAVDVKGEQKVFSPEEISAMILQKMKDTAEAYLGKTVKHAVVTVPAYFNDAQRQATKDAGTISGLNVVRIINEPTAAAIAYGLDKKGGEKNILVFDLGGGTFDVSILTIDNGVFEVISTNGDTHLGGEDFDQRVMEYFIKLIKKKYKKDISGDARALQKLRREAERAKRALSSQHQVRVEIEALYEGIDLSEPLTRARFEELNMDLFKKTMGPVKKAMDDANLKKTEIDEIVLVGGSTRIPKVQDLLREWFGGKEPNKGVNPDEAVAYGAAVQGAILSGEEEESTEGLIVIDRTPLSLGIETTGGVMTNLIPRNSVIPTKKSQTFSTAADNQPTVSIQVYEGERALTKDNHKLGQFDLNGIPPAPRGTPQIEVTFEVDANGILTVSAQDKGTGKKEKITITAEKGRLSQDDIERMVKEAEEFAEQDKAVKAKIDARNQLETYCYNMKNTVEDKMKDKIEEEDKEKITAAVKEALEWLDENPDADTSEYKDRLKEVEDVCNPIIAEVYKKSGGPSGGGDSHEDEDLADHDEL*
</t>
  </si>
  <si>
    <t>C_50233</t>
  </si>
  <si>
    <t xml:space="preserve">MXFCGXXXXXXXXXXXXXXXXXXXXXXXXXXXXXXXXXXXXXXXXXXXXXXXXXXXXXXXXXXXXXXXXXXXXXXXXXXXXXXXXXXTEKEVEVPVEEPEEAVKEDEKEEEGKEDEEEEEGAEDDEEESKEEEEKPKATRKEKKKDWELLNDNKAIWLRKPSDVTEEEYQKFYKAVSKDYTDALTYSHFRAEGDVEFRSILYIPSVSPYDFYDKYYEKAQHGLKLYVRRVFISDDMKELIPRYLSFVKGIVDSDTLPLNVSREMLQQEAALKTIKKKVVRKVLDMIRKMAEAEVKCKEMEEKGETEDKPSEKECGQYAKFWEQFGRAIKLGIIEDTTNRNRLAKLLRFHTSKTGDQLTTLDEYIGRMKEGQKSIYYLAGGCPALPELKEQFKDLTKWWKKVVDDSKLQGVKVSNRLATTPCIVVTGKYGNSANMERIMRAQAFSRPGSSFTPTQRTLEINPRHPLIVALKDKLAAATEETVEESAVATARLLYETALLESGFVPDDAKAFSQRMYGVLKDTLGVDSLEVALEAEEAAEPEEAEEKAEETEEKAEETEEKKEEAEEKDEL*
</t>
  </si>
  <si>
    <t>C_50234</t>
  </si>
  <si>
    <t xml:space="preserve">MDRRAIALLLVAAVALCALPAIRADSAVDATAAPKVDNGVSSGHATATDATSIHREKEAMSKQRVRDSGEQFAFQAEVTRLMDIIIHSLYSNKDIFLRELISNASDALDKIRFLSLTDKSILGDGDTSNLEIKIWLDPESKVLYIRDRGIGMTKDDLIKNLGTIAKSGTSAFLEQMQKGGDMNLIGQFGVGFYSVYLVADYVEVVSKHNDDAQ*
</t>
  </si>
  <si>
    <t>C_6000001</t>
  </si>
  <si>
    <t xml:space="preserve">MPSLASSPSAPWRCIDGAETSHSLGRPPNPSPDTRISVLQPAPTRPFASPNPHRPHTRRPSPPFPPLPSHPSSPAHCPPQGAAALLPHALPRALRHALPAPLVFTSPPHAPPRAPS
</t>
  </si>
  <si>
    <t>C_6000002</t>
  </si>
  <si>
    <t xml:space="preserve">MGPLTGFFFSVDKGTGIAGGGGRGGGSSSHTHGTVVVRRYDRQQELLVEMPEEEVGFRQWRALVTLFLNCESAALSPSPSAPAFAAFLAALRSQLSLALTDAAAPTGGAGGASADENALLAGTP*
</t>
  </si>
  <si>
    <t>C_6000003</t>
  </si>
  <si>
    <t xml:space="preserve">MSEGTWEGMWKERGCALRGNVSTDNFGGFASVRTRNLDPPLDLSPYEGIQLRLFGDGQIMLSKFEYDGDLNPAFRRGPFRLPFTSIAAYLPAGVPPRFVHVSSAGVTRPNRPGIDVNQEPPAVKLNDTLGGILTWKLAGEDSLRDSGVPFAVVRPTALTEEPGGMPLELDQGDTVKGKISRDDVADLCVALLGCPAATNTTFEAAGVSTSDAASKPTATAAA*
</t>
  </si>
  <si>
    <t>C_6010001</t>
  </si>
  <si>
    <t xml:space="preserve">MLAGLAAAGGHRALQASSFVFLESAPLCGSSYGSPTLQFQSTTAFQQYGAALGLEVTSENAQTNSADVKKYEAIYGIAGIHSNYPAPPGVRSTMVLGSPANGRTAFIQTEGNSAASGVQVRTIEVCCTPANYVGALNIIFSDNSRKKLASFRIWTGTQPGPGKTNGGSGVAVAKLVAATIAWPTLAGAPITGTTLPCAAQPAAAVTCAAQSTATLPCAAQPAATLAGAAFPFNTTEYFFDDASYINPAIQSLDLRNVLYGNRFGNGRVSGTAAQSLVTRCCKAGSDPKMDSLLLRQVLWTAVLGIKLGGAKVRVSDPKFQPFAEWLVATSATLTGRDKNALKAPPNGNGNNPEWYLPLSNFTAQYNDPRFNKPGGFVVDLYIISADQVFTDELLINSTLSYVRDTGRGLFVVGSDLTYYDNLFNSTINGTLSNQTTVGPGGVTRRRHARRTLLSAEEEAALEDLRYGAMLMGRPGLAVDVTADPNGANTLEALTRHYQARRRMQSYTVNTLLGPMGISYSSTVLPAVSTIVVSSSTLTNCQQASIMYIYYLQGKIALGPADLDLAVKTISIARGSYSLSDPWASQYFWPYQDDIQFYGGVIPNQPPPSPPPPPPTLLSPPPSLPPPPPPASATLTQLSCYKDNSNARALPYRLGGSAAMTVELCTSWARSAGYPFIGLQQLRIALRRQHSPDLR*
</t>
  </si>
  <si>
    <t>C_6020001</t>
  </si>
  <si>
    <t xml:space="preserve">MTMRAFNRRLPGCFLYGLWNCWLQLPPPAPSPHPLTTYVRTCLLDTCANDVADAFGSSVAARTLTLRQALLIASVCEFSGSVLLLVTEGRLNRPRIVPSS*
</t>
  </si>
  <si>
    <t>C_6020002</t>
  </si>
  <si>
    <t xml:space="preserve">MFTKQNGVTAVASATAVAPSGVAAEHFRELLSRLLQIKARSSSPEFISLKARVMRARSDIAATDMSQFDEVLKAKIAEFDRDIAEL*
</t>
  </si>
  <si>
    <t>C_6030001</t>
  </si>
  <si>
    <t xml:space="preserve">MTPTHGLGPWCFALPLWGNPVLPCAAGLQAGGLERDFPALMALPGLLTLGTAVRCWEALAAVRQLVASKPAGALGPRLARRCTIQYKRSVLRPILRITDMARVPPELQSGPDAAAQFSALLARVPAAWRVAASATLHAPGGAASAPPAPQDAASGCTQQCEGPALLVLVFWGRSCTLQSGSQSDADPRLSDHKRAKVHTKAPAARAAPTPDTPASHTYCKCLAFRAANCGAICSTVPAFTV*
</t>
  </si>
  <si>
    <t>C_6040001</t>
  </si>
  <si>
    <t xml:space="preserve">MGYIVERHLEDGDVVLFNRQPSLHRISIMAFRAKVRTWRTLRFNECACSPFNADFDGDEMNLHLPQTEEARAEANNLMGSVHNLATPKNGDIMIHATQDILADTALQPDPDRRRADAAARLRNAFTGGMLDVDVFTAAEALAEGRQNNTASSVAAILEECERLRATDPAQLDSKEWRDRLEQVRLARQALSQREASISALQEVVLLTRAIEMELLTGRMRGA*
</t>
  </si>
  <si>
    <t>C_6050001</t>
  </si>
  <si>
    <t xml:space="preserve">MVACNWGTVSVGCGSVGCRRITVGSCCGFWASVCVSGGCIVVQACLCEPCWVGLCTGRRGPKGRCGMC
</t>
  </si>
  <si>
    <t>C_6050002</t>
  </si>
  <si>
    <t xml:space="preserve">MPSNTTPSRLTTPTLLETHLQHMTTMHPPDTHTEAQNPQQLPTLSTLSNHTQPRDTAAANTTTPHRHGAPTDTQPTPPLAQASPTATQLTPQAITPNHTAPSQTAPENGPRKKQCANAIK*
</t>
  </si>
  <si>
    <t>C_6050003</t>
  </si>
  <si>
    <t xml:space="preserve">MLDNKISIGHASVPYLPATEPFKYLGIQITMTLNWGPQFAYLCKTIADKSTSLRTSQASPEQCLRIIKSCIQSVATYSFAVMPYTENDIRTLDSIIARLAKSCYRLSRGFPTRATLTPAEMSGLGVGSLLPLYVQK
</t>
  </si>
  <si>
    <t>C_6050004</t>
  </si>
  <si>
    <t xml:space="preserve">MHTTVHNLLILMWVRAHTPTSWTASETVLLPKPGDSLLLKNYRPITLANTTYKLWTSLITVAISDISQDLDIFSETQEGFLRYRNTERQTLNLVHALEDAGLTKQDIYVMYADFSSAFNTISHDRLLEIMWDLGMPHDLIRVVQNLYSTPAHTYGPNMASRPQ*
</t>
  </si>
  <si>
    <t xml:space="preserve">MADMVVHARGQYAAVQELFGGLAPSVLSQAGPNITKMLQFVPNGVVRDIYPLTGNNAGVAGFNLFGAPGDRDGAVATVREQSMTLVGPLKFYEGGYGVIVRVPVFVPGVDANETFGLPDPLDPYCGGPCAYNATTRTAFWGFSAGVIDLEAINAMPDSKPRMLQSMGHRYEIRAMGIADAGLRVVAASDRPPVDPVEAIISLPNNQWVVRVAPDEGWTHASYDGLLAGVVLVAVLVAALLFAALLSRHRHQDLLEALLPKEIIRDLHSNQHSLLGSRLLNAETTADMLLGLLGQLLENQMPSLRDVVYCRQAIIRRTEIYAPIALGQHIRNAKLDADVTRLLMHQLGGTSGSGSGSDLQLGAEAADSSPAARAAAADDSDLAAALAAARLQQHLDSLPEGDELVAGMTAPGSGTGRRIGRVTELAPRRGSHLVVDADFDSVQGALAAILAPQLGWLDAGPDDLDAASDAALPTLDNEARAPGEVQRGGGGFAGCASDAALQSTGGLGAATTTTGTGGTSSMFSGALSLTRGTSLTSLTSSAAPPPPPGTTVAAPCLASPVPSAVVQLQQLQLHQQQPVAVAAHVLDVPPPVPPAAGSGSGSGSGSELGVGGQVELPGATGQPGDQDGDDGGPADATIISAAAASSSLLLMDDGVGMPPPDTAVAAAASGIAAPVAMPASAPNPSTPRSAAGLVVPADDLTDAAAESTLGAGLSASYRGAGSHSRSTRSTTDIGMRLLPSCNGRPSIQGGGSARPSLAGAGGGSSAGANTALIAALTRKQLAVSSPPPPPPVIEEVEKVLAGADGWQFDTWRLREVTNGHPLSALGFFLIQRAGLIPRLKLKPAVLARLLRHIEAGYVDNPYHSATHAADVLQTLHVIIHGAQLHVHYLDPLGLFAAYWAATSFRNVQIVHDYGHPGLTNDFLIATSDPLAVRYNDRSPLENHHSAASFSALRRPGLDVLAPLSTEQKGAFRKQAR*
</t>
  </si>
  <si>
    <t>C_6060002</t>
  </si>
  <si>
    <t xml:space="preserve">GPGHGHEAALLAALPLQHGPPPCQLQQAPSSHAWRCNSCGPAGQQPCHRVCDDRCGQCGGRTAPCRRHAEAVGPTDCHQGRRHWSPGRVARGAQALALGAGGGVLPPGRQGEGAGHPHQPALRPRQAGREQEPSGVLRLCGAAAGARACGRVPRDAAAHAVLPEELPVLEVSRAPGRCWTAELTCGCEER*
</t>
  </si>
  <si>
    <t>C_6070001</t>
  </si>
  <si>
    <t xml:space="preserve">MGVAVEVKLTIRATYVASFDFTMHGSPYTFLVTKWSSRGFAKFATLFFNATTWDPTKFGTFSEADDGTVSFSMDTSKKLNMVEQGVKDILSCIDLIGCHYQRSVRDYAVWYREKHPELDTYVQYITRAACCAIAHVDFLAPNITWDLVQFLLS*
</t>
  </si>
  <si>
    <t>C_6070002</t>
  </si>
  <si>
    <t xml:space="preserve">MANDKRKNGLAAEDVAAQVGKKSKKVKKDQWAKAEEAAPPEEDSKKGKKDKTKHKKGEAAQEAPKSDKKHKKKDKITKRTEVEEEEAEAQEAPAAKHKKNQNSGYMEEEELENSPSRGAREAIQQPGKFVEAECMPKAYKGLQRAEKWRAYFKKNENLAQCAAHHGFSNPGAEIVTIFRDLSDDIHNLNATRFMTRCAPGSVVTAGKASKRVKAEESLSFLQTELKLAKKDLEVLAAKKDQELANKAAEVAILKAEKQKLAFQNHRHMVELLVVRL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*
</t>
  </si>
  <si>
    <t>C_6070003</t>
  </si>
  <si>
    <t xml:space="preserve">MHMYTTIIPAAYGSRNCLRPPHIHLRLALSGYALLVTQDLTG*
</t>
  </si>
  <si>
    <t>C_6080001</t>
  </si>
  <si>
    <t xml:space="preserve">MMQAQEFCSDRGVFMVGYDDPVKRLPLADLCYKNGNGCWVGGQVGDTCPYIDPKGNGASYPEKCERRHYAVCWGDLDKQRNNPAIWDNNCPKNNKSQDSKKRDKNYD*
</t>
  </si>
  <si>
    <t>C_6080002</t>
  </si>
  <si>
    <t xml:space="preserve">MVVSAAWRRPTGGGRCRLLAAVLLGAVVVMAAHGGPLGAAAQEEELGGTDAVVQFDARHVAVDKEHDKKSPEQSPSPRRXXXXXXXXXXXXXXXXXXXXXXXXXXXXXXXXXXXXXXXXXXXXXXXXXXXXXXXXXXXXXXXXXXXXXXXXXXXXXXXXXXXXXXXXXXXXXXXWGGEVGADTRARVLAHRNMPLADLCYKNGNGCWVGGQVGDTCPYIDPKGNGASYPENCERRHYAVCWGDLDKQRNNPAIWDNNCRKNNKNQDYKNLDNKDNGDGKFNDNGGGSGRGNLNVQGNNGPDHQP*
</t>
  </si>
  <si>
    <t>C_6080003</t>
  </si>
  <si>
    <t xml:space="preserve">MFNRQDRKPCFKVFAWRKTLLYVQSEDRFTYNEAQKFCSDKGVFMVGYDDPVKRPKMVVSAAWRRPTGGGRCRLLAAVLLGAVVVMAAHGGPLGASAQEEKLGGTDAAPCAAITFVSPKPCAAVACVSPKPCAAQP*
</t>
  </si>
  <si>
    <t>C_6090001</t>
  </si>
  <si>
    <t xml:space="preserve">MSAPAAAPVAPGGAPLSGGSADSLGDPARFGVLTVSDRASAGVYEDLSGPAILRFFSEAVASPWTAQYRVVADERADIEAALIDLVDTQGCCLVVTTGGTGPAPRDVTPEATEAVYVPTAVLSRQTAGIRGRALIINLPGKPKSIRETFDEVFKSIPYCVQLLEGPYIETVPEVVAAFRPPNDRRTAKPAAA*
</t>
  </si>
  <si>
    <t>C_6090002</t>
  </si>
  <si>
    <t xml:space="preserve">MFKKLFGQKPGTASSVPATSANAANKTISAIQNLTEHEESLEKRKALLEKRMDAELERAKEFTRQKKKPQALQCLKKKKLLENEIANLDNMIMRVNEQRMMLEGQRTTTEVVSSMHTAALAAKDNMKAMKIENVDKVLDEINETTDQMRQLNEVFANPLGLGTDLDEDELLGELEEMEASELDKELLEPAPVPATKVPGAAEKMPSVPTKQKQQPAKTQEELELEALQAEMAL*
</t>
  </si>
  <si>
    <t>C_6090003</t>
  </si>
  <si>
    <t xml:space="preserve">MSLSYPPHLLAQERTTGSFEYGFKEVDVDITWAELSRPKCVLGARASTSEPGAGTTSTTTSTSNSPKSSKGAKVGGSSSSKKRGGSSKGSSSRRLAPLRVGEAELAAAMVAAGCSGAGDVAVAVWYLGVSYEYRRQGLGSRLLDLVKEVGEAASIPDSILLL*
</t>
  </si>
  <si>
    <t>C_600001</t>
  </si>
  <si>
    <t xml:space="preserve">MPQAAHTQAMGARVESIAADSVCAPVAFSLSGRASSDASATSSLGVELGLPVTVPGKQLERQVYFNILVAGQSNLGKSRFIASLADTFGTDGANKRPARSSSSGLGATGRSASATLDRHARELQTHLTPLALPGRPGRQLHTMLQDTQGHGSENNKTVHLSKLLEHLLRQREADYRAARSGGCCGGAGEPPALPHSLSLCLYFLPPTEVSALDLAYMSALSQEVPLLPVLVPQPDAPEQAGGGPVSAERLAALRRSLVAAMAAYTRDGKAAPIVPLALDPEAVDALLQQQPEEEGEEVEVEALEQARQAAAGSGGDNGARRRRRGSASSLSVLVLGDGAAGGAAAAGSLQRPDAALLRRLLDCSVEPVMRSAAERFTEFCERYEMYGNDLMFMLSERMEPYGKVIRAAEAADAEVAARRQQAAAAAAAAAKGAGLLEAKAAAHGVAESGVIHVIVRDASLTITEHADAGVIAHDAAHTAAEHAVTQSAMAAAPSSHATKRGHDSLQGSAADADTEDAYRHAARPRAVTPALAAASPFSVFATDAASAAAAASDSCGAVARSSTPQFAAPPATADAFATPLPPRPPSPEPEHCGEGQGDVERVVSAIEEIVTQLSRSLEGSGSDGEHGSAGVLPRGASTTALGARFGTLAEDGEEEAGDVGMAEAEEEVAGGAEWEDGAVVGEAAVVGVDQVEMHAAVEEEEGAAAPAPATAAGVFAKLASTGSGKLLASMASAGSGKLLASVASVRRYWSRSLDGSAPEARSDSDVAATASADAPAAAGTSGAWPAAVARYVPATATSAAVGVGLMGLAAGTAAVVLLQRSRSAAITA*
</t>
  </si>
  <si>
    <t>C_600002</t>
  </si>
  <si>
    <t xml:space="preserve">MMRAAKCGSAAFLLALTCLLAHSVSSPVRAPALDAFFQELDANRDGSVDASEASKYVESSIGGSEFDSPSEAAEAARMIADTIDGGDAGSTVSVDELDLHLHNVLSGVRVWEWIRHGLGLPQYAEAFRRHAITPLDFPVLVERNGEVLDSELGISSPFHRSKVVRAIRRQILGLGRPPSEPQAVACSTVPPGIGGSGGAGGGAPAPRVAVMWSPPLHPGRPPLHRYVLERAAADGSWQVVAEVDDAEPAAVIVDEAPAASAPVPALVPGGGSAAAQGAGGGAQGAVAAGPAAHVARALYRVGAWNLYGRSPYGMAACEFEVGGGSQLVPVPVLVPPAGYPALGPAALAASGVEAGAAAAAAEAAGNLTIDSGGGAGGATTPPPEQHHQRHQHHRGVVAGRSPPQHRPRATTFAPLPELLDALDPHDDHDAAEDRAAARRRQEQQQELLLLLLKQHEARSAAGAAGLAGQGSGAAVDVAAGGARGAAASNKGRSGGVTGNTGGGGGGGLLAGWSSVLLLVLPWLLRLLPLPVLQAVIAAVAAAGARACAALGLQPPEWLLQLAAGPALQPHVPPLGPSLQESLLHLHEHLHQQHQHQLQHVGPAAGGGGGGGGGGGGGGGRTGASAFGAAGGGARGRVGSSNGAGSYSGAAVGLVGSAGAAGAHYMDAGGSPAPGAAAAYGSPGAVATGGRGGGALAGVGLGLLQRASAGMHRSNSENDVAQPGAAAGGGGSGSGGYDGAXXXXXXXXXXXXXXXXXXXXXXXXXXXXXXXXXXXXXXXXXXXXXXXXXXXXXXXXXXXXXXXXXXXXXXXXXXXXXXXXXXXXXXXXXXXXXXXXXXXXXXXXXXXXXXXXXXXXXXXXXXXXXXXXXXXXXXXXXXXXXXXXXXXXXXXXXXXXXXXXXXXXXXXXXXXXXGAQRAATRTRCARCPGCGKKLDLLHYRDYARRHYCGRCQQTVCGAHTAYSPHGATGSCGHESRCVCVACFQHFNPAYQAFLRQRNTLKPASGTSASAASVSAASPAAAAMMAAAAAAGGSGGGGGGSDVGSPVSPARGWRRGSSDGSGGGGGFLSGGGGSGGGSGGGSGKSASKLMWERAATKLKAVTRFKRGGEEAHAHHMEEQQLQEQEQAAAAQGGGAAGGRSERLPSMQRVVE*
</t>
  </si>
  <si>
    <t>C_600003</t>
  </si>
  <si>
    <t xml:space="preserve">MAVKLDPRRASAASSSSAVDALADRFKALLPQASGREVATVLWSLAKLGRPPPR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RSYLRWYAQTRQGCASIAQTGVYSLLYQAAAAQQTGSASSSSQVAQSAFVSFMDVVCHLTDSLGGAAAAGGATGEGAYLLQLDTPAAQRAFGVAASVLTTDYYGAWDAAAYEEQWGWQGESPARAAVNLFVLAACVDLTPDAARAAALSGLDFGTMARTSSVADFLAMYTDCVDGFAGKYVELARVSDVGSSPLVLRVVYSPPAADGGAAVSASSSAAAVFEPPELDAEGVTCTLEELPAATTAARRPPPSPRPPPLKRPPPPPSEPASQQPPDSGGFGNLPME*
</t>
  </si>
  <si>
    <t>C_600004</t>
  </si>
  <si>
    <t xml:space="preserve">MAPTASTATQANQQPCVPPSFSEYAASVYGSEEAADCRLRFYVSQAHTEQEQSGQADPGAGSSGTATAAQLQQPSRTFVGEPLPAHSLILRGTSLRLRALLSRWTDEDDQPRSGGSLPELHVLLDAAEDLGPASEVVRFCYTGQLTELDFHALLLVRRQASYLQVLNCAAACDAAMQALARFMAAQPGSEAVVAAFGDHSLFPDPELEPGFRPVQQALTSALLAHFGCAFSIMSSWARLQQWMQLPEVAVAWALASEELQTDEESSVLLLVLWWLHWQQHEAGALGWEEAGAAGRRLTQHVRLGCLSRPFLLVLLPQLEWLQLTPGQYAAVLALGTASGGAERACTSWSLGIRSGVKQPAGGMATWFAGPRKQSEAASRPLKCVRRFPSHVIRNLARLVRHEGVGEEEEDVNDVEDANDSEGTDKNAKYWESDSPWRHDSGYPLWGAAQPRGEDLMTWASPWAGGGIYQGGFFWLPELAWRLWPGSEEPQALQLCLAAHEALPISLRDRMRRHAFASVEATLTVPTAISSSQRHPGYVGRLVAGVPVPVRSWWSHDFRHAAKAVVALELPLDGGSAARLGSWARYMTFVDGSSVLSCEVELAPRPEPGTVAEPVSESEFCALVLGGVEVPRVELGPEDGAPEEEEWDWEQATTEDEEDSELESEEESEEEEEESDEEESEWEEEEAGQAVEEVAQGVEQEAAQEVVERGVEGQEAGSGLAIAAAAGEAAQGDGLEAGNTADLAASVQPAAAGEAEGGDRAAAAGSGNGQLASGSAGARRGATTGEEAEQEEEDEGLEEGPDKAIYSELLRRHLELLRRHEELRRAEREYEAE*
</t>
  </si>
  <si>
    <t>C_600005</t>
  </si>
  <si>
    <t xml:space="preserve">MGNKLTTGATKVPSQTKAKSTSAAQQLIDEQAAQATSALSDDALEAELRAAQETAMKIASGVDLLDQELKLEAQLAALDDEGIDDDAGGAGGTEGEEAGDDADGDLEGLDEEELAQLQDELRELERQVLGDEVEAADDEEPAVAQAAAGGGQAEQEDGDDAEPAVAAVAVAAVATPQAAPQLAVAAVEDMAAGVAALGIAAVPAPQAPAAVAVAKAAPAAAVGPAACGLDAMLEPEPLEQHFCEGDVDKFVKRLKNKFSHDTLTLTGYLFEVHVWASFNWDGIAKGLPYRAQLWEDGGGGAVDIRVFDTSDPDTTLLEAQLKVRAGAGANNKTLFSRRYKGMDRITTTEHVDIRKGVEVSDTLCYGGAESLPLSVKELWAMCKHTKAHFKRVKAAVRKRARQEGW*
</t>
  </si>
  <si>
    <t>C_600006</t>
  </si>
  <si>
    <t xml:space="preserve">MLDPSALSAAANVKLPATPLAASPLLNNGGRAPVRLVTPHRAGAGSPNVRGVALAADGGGRTLDFRRVGSAEAKRERGLISWLNSEVATVEAASAGLDSGCTTGVGVRRLLGEVGGKAYLYFKRDASFAAAAAKVESKIAARHLALKDVESTLSDVHRRKEALAVLTAYHPFWLAVGLQTVLGKALVLSPGNMLALMRPPGSSSSSGGAGAGAGAVEVPAFLRAYLSDHLLADPELAAAYRGAAYKTPEYWEALGPRVLGRVLLLVLLLDRLAQRPDLPAGTPSLFRQEAAIKTSEQVLLEFLQPRLAGAGDVRHQLRAMGYVAEYVQHARDEADFRVAKPSDLRDGTRLAKLLDNLRSEWRRQWCSASVASSSGISARLLGTGAAGGPGAVGASRLPSPHEDLLPTMAFPQHTGRPLDETNMRNNCLRLARALQAHGVSLQGVAAAAGPAAGPRDGGSEGVAKTVAEGLLRLDQRITLGVLWQMAMHFKLRKHVDVKTLEREAARLRRAAAAGASSSDTPAAASASSSASAGDDAVLLRYFNDPASQALLQWVRAACALHGVGVDNFTWSLADGRALCYLVHTYLPEALPKSRISVPDTPATTDEMARLTGGTEYVKLETLKANGWSAVYEMGGVIHDDGLAAAYKAAVAANFRALHAAGDALGLPALLGAEDYLEDGPDELAAILYVALLGEALMKLTSERRAGYVIMEYLRRRLCWRPSYMRAALQRYKEGLRRSTAAATIQATWRMAKQRRRFLQLQQAACVLQAFARRRLASRQVQQLRQLARQEAAATVIQAHVRRHLTQKKFSHEIRAARREIAAATIQAVWRGHCQRSRYLAARDAAVKVQACVRMHQAQMRFLVQRQAAVAVQAAWRSHQARTAYLQQQEAAVIIQAAWRSVVAQRQLAAARSRVLLIQAHVRGMQARRLVQKRLQSLVHIQVGHWAPSTSS*
</t>
  </si>
  <si>
    <t>C_600007</t>
  </si>
  <si>
    <t xml:space="preserve">MARIFSALYDVTAPHYGCRGFAMRQQLAQHHAAATAVQCAWRRHSAMGQLRTARSAAVAIQAAWRSHCQRSRYLAARDAAVKVQACVRMHQAQKRFLVQRQAAVAIQAAWRSHQARTAYLQQQEAAVIIQAAWRSVVAQRQLAAARSRVLLIQAHVRGMQARRLVQRRLQSLVHIQTCWRAEQARRQVAALRAQQRSEQEHRSAALLQAVVRGHQLRRQVAGQHRAATVVQAWWRMVQARREYTKLQDITVRLQALARGALARQRHAAVRQAAGVMQRTWRMRLACRAFRQATEAFWAREQQKQAEILMEISRQYMRGVSAAMRIQAHWRGYQARKAFAPVWREHRDSQRERQAALAIQTAWRSYTARRDYCRQREALRVIGAVLVPLHRARRELRRRRDAHQVQLRAVLAIQAGVRMWLARRRLESAVQAAVQIQRPYQWLTPITYLHPPQAAWRGYAVRKRDGRAKREARRRLQAAAADARRSPSRQIGNRAREALELLLRNNKNLVQVMQAVQVIETATRYSRDCCKLIARNEGVTALLRFMRGLNRSKPHIDVLNRTLNVLLNICRYDDLLPDVYHSEECLTVLSERLQFFRDTEEVFNPTVAVLQRLTSPPELAGDVQPAVRHKWEGIHQVQFRKADMERKYLERLEGDKGSDVSAREATRRLLVLQQQVAALDILIGRVAAAAGEAGGAGGGPDTGPDVHQGTDKDQRAPAQEKERDTLVRRQVLAAAGSAALVQGAPAGAGAGAAAALGPAPIPGLKNTIVKTVVQRLAATNAAPGTSAAAAGVKRPAAVGGAVSSSPGQAGAGKTSASAYGQRRT*
</t>
  </si>
  <si>
    <t>C_600008</t>
  </si>
  <si>
    <t xml:space="preserve">MPQAAGSDADTDGRDPDWTPNKAPAWRSGGSGAEGMEVDGGEGQEVELGLEAGPFRAVLLDLLRRDREAEIQGSDDDDEELVQEQ*
</t>
  </si>
  <si>
    <t>C_600009</t>
  </si>
  <si>
    <t xml:space="preserve">MSLEDLIKKRGFTGGRGDKPASGQHRGGGRAGGSGGLGVRGGGVQKFSDRKVFQGRGDHGGGRGGFGRGDRGGFGGRHTAPAGQGFAGRGGRGGRFNGGGAGDFGGRGGFGGRGGFAGGRGGFAGGAVPAAPVSHVQTYLDDATGNVVVKLKDTEIVTVAPGGEIVLSTDGWFTQTTLDHMNKALNVLQIKVTANGDVRDGNWQVSYGPHLLRYYDGIVLHPKNPATAAQRAPAVLAAMTGAAAGTGGYGGAQGGFGSGGGFGGGFGGANGGGFGAAGMGMYNQMGGMGANPLASSAAAASTAAALAANVMARARAVLGLGGAGDGSGAGGLGNAQQQALAALAGLADTTMTDSDTVRRLKAQGRM*
</t>
  </si>
  <si>
    <t>C_600010</t>
  </si>
  <si>
    <t xml:space="preserve">MKAKTHFFKNLDLTSILVPEEDGAFTGTKVVCTVGPSCQEVDTMCEMLDAGVVGCRVDLTWGPLEFHRKSLANLQQAMRKSRRLCCTMVDTLGRELMIRRQVKIGEDGWPIHEESFAVTAGQQVIITTRTDVDASSNVLPITYSKFTEMAVKGDTIYIGRYLVCGADSASLYLEVMDVQGDDVYCIAKNDAVLDGLLTVFHAERSVEGLANVQNDLPLLSDYDKECLHILAQDFEIDFLSLSYTRAAEDVREARRFLDSIGMSNTKILAKLESRQSLLNFQGILNEADGIIISRGNLGLDCVPEKMALVQKTLVQACNLVGKPVLLTRVVDTMINTPRPTRAEATDVANAVLDGVDGILLGAETLRGRYPVSTVTTICNISRAAEKVFDHHYHYEHLMEVAIDVGEMTGADGNTVPGESEEENATPGGATDTEGPAPANGNKAAAPPLHQARGPLAGVRRDDSWNSVTSAGAHHPLPSLGVAAKTMARFSQVASAGSLAGLGLGRSAAATSAYQRAPYISKLESIASSAVRAADRVGASLIVVYTHTGKTAQLVAKYRPPMPILTLVVPHLVSDQLKWKLEGRSSARQCLISRALLPVLAAPSPSGDQLLQEAVAMAGRVKLVKPHDHVVCVQRIHDDFCVKIISVDDMGAGIKRDDTVMSHSVFGSSPMAVQGSSGYDSPRVHNNPIGNKFGPMPPAIITTGNSFTLGGMGVGVLSPAGLAAARGSNGGRQ*
</t>
  </si>
  <si>
    <t>C_600011</t>
  </si>
  <si>
    <t xml:space="preserve">MLPRPTSHSKALGPGVAGPELAVATSAVLDRPPQPGAHLPLSGAAPCAVDPSSLNDPRQHTKYPYVTGTSVLAVKYKDGVLLGCDTLGAYGSTKRYKSTQRLYRVNDKCVVAAGGEISDFQHISNLLDELTTDDYRIDDGIQLTPQQVYSYLCRVMYNRRNKMDPLWNSLVVGGVQPDGSQFLGMVGMIGTHYTDSHVTTGFANQLARPLFRERQRDDMSEEEALNLLYDAMRVCYYRDKVSINKFQVAKVTTAGGVSISEPFALDMRWDYKMFSNPTKWAVGAW*
</t>
  </si>
  <si>
    <t>C_600012</t>
  </si>
  <si>
    <t xml:space="preserve">MGDLGASFPAVAPLQKELKPPPEMVEAIQQSEDMTAPPEFADRSDVVGHEPHHAHHEAAQGETYRMTKQELKIKMMQYDKERHNRYDRNHPGGGPAGQGDAATTHSMMASRGEPGGHVRYGHD*
</t>
  </si>
  <si>
    <t>C_600013</t>
  </si>
  <si>
    <t xml:space="preserve">MEHIFGKGAAQGGKGPKPPPARGAVAGVKADYERLKQTGDYDPKNPNGVGMAWTHNFLNQKPWHPMSFRNRMKVWEHEQDKVEGDKIKEKAQAEFDAEQEYLKTLSYLSADEQRRYREVQSVSFMYQKPPGLDAALARDAEMEKKKVAQQAALEPGPSAATAGAAGAAGAGDAGAAAAAAAPAATAAGAGSGPDPAPSRAAMVDRLREDPFAAMLAAKTALQNNPKFALAQPRDVGVFGGIRPDAHNQQLLTEDPVEIDAAAQDGSAELEFLLGLPPDQQLKALRRIAKKRKKEEEERKLREAEAVLRAAGYDLTAMEAGGGGGGGGGGGGSKSSKHKKKRSKSKGHKHKEEEKSRKSKKRRRASDSGSDSSDSDSR*
</t>
  </si>
  <si>
    <t>C_600014</t>
  </si>
  <si>
    <t xml:space="preserve">MAKRESFLQALFGTDCYSQALLTIGRECNRMTTDDKYKLAHAMNLCFLRANGHSGYKCSRAMSARQCSENLDERAFSSYNQFFSNIHSLCLHVSNRNFERHTAQLLNNLAGGANATLAVLGQMEGGLRSQTQTQQALHKSLEQIRTEQQGLSAGLAEGLGQLGALQQAAAGLGQQMSRSLELEEELALRQGGLLTQLDSLEAAGQRHAAAAEAAWSALAAQAAALESRHADYAALTEALAASSSQLLRNSDQLAGAIEGVAVMHQHTRSLLRGMVGARWTLQDVAVYVVAGGLGALVTSPLGLQAARPALLALAAGVFAAEHLARVHLHAWLNDHTQVVPALVRALVTSDTAVWALRSLGAAAALLLVLRQALRRHRLQQQDRQALAALQQQMAAVAALQASMAAQQDLIMCTVNSLAAAAGCSGAAHATHAAYVAAAAAKAYRPDTNLPAEGATGDEAQVLTAPDGGRVTRARRGSNTTSVTSGPTR*
</t>
  </si>
  <si>
    <t>C_600015</t>
  </si>
  <si>
    <t xml:space="preserve">MLYFGVASAVSSMLDNSRMAVVLDLDETLLVANSGSTLESKIEVAKKNRCGAQAAPTPAAFGPSPWQARAAGMAGSAPWLTWLF*
</t>
  </si>
  <si>
    <t>C_600016</t>
  </si>
  <si>
    <t xml:space="preserve">MSYRNLRRLKAAELRELLAGGVTADSEEAARLRGAEAAAAREEELLTGDLELLRQFAASGSVTYNGTVYKAKGETVTLEDGTVVKRPVIRLETPHPVLLTRIRPEARETSMILRPRPYWEELRGVLAGDSELGPDGRPKLRFDVYVCTAAERQYALEVWRLLDTRGTIIPPEQRRGRIINVSGGRKKQLLKYEASHRVLQGLSLGVAELAGSPRLEFPELMDDLPPVPLAVVLDDRLDVWEAASQSCVLQVVPWYWYRDEAARLVSGPNTPADRLALASENEIKRMRDAIMTLRAELFYDINERLRHIAERLVSLGAPEAEQQRDCGALLPGLKTVAGVLTAATQRVYQMPTLASIAAQYRLASATPPPEQPPLQQQQQLPPSQQQQPQQELPQAAAQGLNGPSATALGVPPAAPMAAAGGPLGHNPGAPAPGDPGPGGAMAGLPPGNGVAPGPGVPPLQAAAGQPSGTASVPPPVSLKPIDPRAKRAAQAAAAAAGHNHRSGSAPPRIPGVPGAPGAPGAPAGLPNGAPALQQQLHPPPQQQQQQQQQPGSDLGAAPLQQFGAMYALPGAQPPQPPPAEPPRRRNVPGGFDSSKWSIEALDEPQQPQQPPSTSGPTPGNGGGGGGVKSDGLVQALISQISTFPPDVRAQIEIALNEGPAGVQKLVALFSQRSQQQQQQQQQQQAQQAQQAQQAQQAQPQPAPKPQPPPGPPPPAQQLQPPQQADKASTPPQQPGMPGPPPGPPPARAPTPPPQGGPPGEEQQPPHKRGRWEPQDQQQGPPLGPGHGMPGLPGPQPPGPVLQGQTMQGMMMMVQGPGGGPMQLLPMQQHMAMHMQGPPPMHMQQQIPQGGMMGMPPPAQQPGFGGMPPHQQQHQQQQQQQHQQQQQQQPTMYGAGPQPPPYMQPMQQGMQLGMQGPPPMMQLQQPPGMMPGGPGMPPMQQQQQQQQPHTLAGSKRPASPVDAGAGPSAAAGSGFNEPPAKAARRDDRSRGQAADSASGVPPWRIQANPVPAKPPPGPPAAPAASGEGDAAAAAAAAAAGAAAAKQQQQLLLENPVTKLNELAQRNRVKMEIAPPPGSKDGGRTPHGWAMAVIYDGKEIGRGADKTKKDAKRLAAIEALRHLGIYSAAAAATAAGKQQAVTDTAAAPVSIGPAPRPEPAPGAAAPADPLLSMSVAAAAAATVAAGPNGPNLPCEVNLHRVNLLYGAANVLYVFRREEGQHPNKLVEMEMTRTAGGEGTAPTHRCLGYGKNKYHARLDAAARFLNLMGEQPVPEQAASAAALQKERGSGGGGDRQHHRSNHEDGSDSDGGGGGRRRDRDRHGHGHGHGKHGRGKRGRHGSRSPLRDGDSDGGGGSDDDDDDYDVLAGSAFLMATHGARPAATSAKRIAAMAEDQGASRAHVVADFMAQIAEELDPEGKAGAGGAGAGGAGGAKRPMTVAELKALKAGKPLGGGAAAGGGGAAGGGGAAAGAAAAGGKGGGAGGKGGVKPAAGAGKAKAKAAAVKAESDDEEEGELPSDQEAL*
</t>
  </si>
  <si>
    <t>C_600017</t>
  </si>
  <si>
    <t xml:space="preserve">MQIPFMIVIGCSVFTDAIHMEDHTYGIKKYPPTKIHSLTFAAIVDDTIDNGTLQYMNTQIWRQWKGPMFKSTFLTWISLVDAGAMLLFCAGLVALWYHLRRFANYMDRTTLEAADYTVLVRGLPADADAAQVGEHFSRYGDVMDVVLVTDRLSATLADCGRAAHLQQKRAMVLDAAAVRNGGDSHLPKLEKLDERIAGIAEDIREVAEKPQRVRAAFVTFNSENERRACIKQCPNNWLSCLIQSRADRYLNHCRFWVRHAAAPEDYTLEHLAVAEWQLAARELFVWIVTLVLVLLCAAAITKLTDVSNAESSTLNWYSSTLYTSTAAAVRTAKTAASVSAAAARSNRTAQLSDFCSAELSITCSQLLSARINTTAGVKLGWGALPSWNSSLERLLFERPLTAALQGCAYGLPASGTAGSGIIGSGAACGLETCLPCVCLGVAETPSLTTGAAGRVAATQICDPYIDQWDVRSWGIRLAISLVVAVLNAAIKWLLRGLVRLGRHWTHTDRERSYALQCFLAMLVNTVAVLLLTNAQSLGELARDSPHGAWLRYFVRYGAYDDFSALWYENVGLSIMILMLINTASPLLNIATEAAWQALLRCRVHYCLTWPLQGDFDEAWARPRFTLEHRTADLLLNASLALLFGSGMPLLYLVFAGYLLVAELADRWALTKLCSGSPRYSKGLMRLVMGLLPWMAVAHCAFGLWMHTYFQVVAPADATGALVGGGDVASLSAAVRATNARLSGANGDLNALQSSGTWQRITQPNGLALLLLFVLLSLWLLIGRYILWRLAACMGRAAARACCPHSWLLRLQLDSEATVACACTYAEALVARELHGTPTYRLANHPHYTQYFAASGLNRAVGVAALVAAAASGGAGRNIYTRLRTVRRRGTRLAGAPSFQILPHAITDSAAASEGTSAGVSAGASKASLSVAAGANATTSVTATGDTGVVFAAAMAALANDNAMAAAAAGTATKGNEAKDVPLPPIKDSNVIRAAQPVEAMLRGPDVDAVQLLEAEEELAAVLEASAREYASLQQRQVQPQQERYPQVAGMGLPTSVEAGVLPLAAAWRQ*
</t>
  </si>
  <si>
    <t>C_600018</t>
  </si>
  <si>
    <t xml:space="preserve">MDFAGYTTSPDVPWVLLPVWAARCRVDIFAVTQHFTGDFKDHPDSDFAGVIRSSKAVLFTMHPWRSPIAPTRVWCLFEALTAIQASGVDFEVVVDVKDSKDTRVQTVTVISGSIDVRTAQATVSSDKTYILGCIEQGIGVNAFNNAIRKRLKEALLQAVTPNAVEMGDTAALHELLKVGGCVRPDGIADLASCFRFASEADMLNIMRTIQLRDLRPRGLVLSGKQRTKEVTLSDGGLRGWDGESFSLREYGELDTGRMQWAYLPAGPALCQAVGDLLAMPTHSGAGATSSNLRGIEELWISLKPPRPDEFAKPNIAGMNGHSGVGSAPSSPKGPPGSGERTGAGSTLLGREASGTSSALPLLRDGIMRSSGSFTSSSPAVTAIRQELSRAGGSSFSGGNSRSDVSRSVGSFPGVPSGGGSPGNTLGGSASGTLGGGSGPVLRRNPSFSSPGNGLRPELSRAGGSSFSSSGALAPERSSGLVGERSGLMSERSGASFSSATAARAAQRAAASPIKRRPTFGSITGSATFAAGRPSSAMHSCLDSPSAANRAAATVTAMAAAGRGAPGSPMMPAPPSGPAPPPGSRPGSARPQQPQKLEPLPPGRPALWAAVSIGRTLRHLCVHQSVLAPPDVALLANALQNNKILEILQFVKCTAPGAESSGAHSTARLTGELLALGLSASNLRQLHVRPADPLYLDNLPPISTPLARALAQPPQLHSITVGLDPAPYTTFMPKELCDREHWLAHEDKNEPDMALKRRRIMGLDEDGQAAYVAHAWDLKEELTSLPDSERGVAAAAQRAAGITFCLCVAAGWADVPAYNRRYARWSWQRRVPTEESLADMKKYLGPLKELAAEALKAAPDTFTNKFDVSKKEQRAAKSRLQAAYFETFA*
</t>
  </si>
  <si>
    <t>C_600019</t>
  </si>
  <si>
    <t xml:space="preserve">MPLHAAARAARTRALHQVVAQLLADGVTSSAGVEDITKARVPLIRFVDRSSGVQVDLVAGSAREDLKAWLVAQAAELQPAFSPLFRLVKLWAKANGINDAASHTFNSWCITLLVIFHLQRHVLPPMLPPLQQLLHDAPPPARAPRLLQGDQELPDELRADVVRRVGRLKSRYSGVQAAGGGGGGGGGGAAPGGASLLELFRGFHKRRQGTTLDYITQLFERTARLLQADTGASTSTSSGPGGEPIPPSEPAAPNAADTGRVASHASASTSSSTGGGGGNAAGAAAGQAQPQPPSLASTLVFLFGPQLVNKLPDLSRRLLGPQLHAWAEEELEAGRRPVWEVHGELLRRLGADMSDFDTFADFKKRNRIKVINDDKYMTEEERTAAEDERVQRLAVKELSSRRVAAAWAALPKCVPQLLAAARAALDAVPHLTFEDLAAVQPVDSREGGMPAAAVAAAPAATSEMTTLIAGVRAAAEAHVLAAVSAAVEAEQGEVGAAAGDASDDSNGSAGRSEEAAPALLGAAGPDAATGFSARAASAPLPPHTLHQLAAALQVEAAEAALRAVRELQAVRAMTAAGFSGADGSAAQELADRSRVMALLTAAAAQELRARQDLGLARQYLC*
</t>
  </si>
  <si>
    <t>C_600020</t>
  </si>
  <si>
    <t xml:space="preserve">MTAAAVMHQLAAALPRWDRLTALTVVLRPGRSPELSGRAPDVTAALLQPLGCSWEPGLAGSSCSAAVLGAAAQVPAPAAVTAGAEAVPSPGSCRCGDGQANGAQRVLGLGPALVLAFPGLRCLDLSIRRWSDAAWVWTGASATPPPGRPGPGSAYSTHSNSNSSHSHSGPSGTTCPLVAALAGLPRLEELRVPSAAVLADVAGLTRLTALHVTARRGALGPGSAAALAGLPRLRRLVLAGEARRGTEQEQGQAEVEVEMEAGEAGGRAAWGAPGMAAGKAASAGAGAAAAAASLAGAWMPASGGSSAAGNRGGSGGGGGGGPEERLLRADVAALLPQELLRLLRSPPPALQQLHFTELTGMPPNSGLLIGPPMRRGGSSGGGGGGGNFLPSGTPAWPRSTAGSSGGGAGGRFGSGGGYGGSATVAGAAAWEVAAQAQADAARGPNAAARLSSTGVGLALGFGARASSLAAGPGSGNVAVLPWADAAAASAAAAAAEQCEAAAVPRVVTGMPLSDDVRAAHRLMAELRRRYGCVMTLRHVTASFGIELDDTTYLLEEVGARLGAPAAVSLTDLDLYDLEAAPPALTYQLQQQLEARQAAAAAAAVAQLGLPTSSGGGGAAGARGPATGAAAPRRRRHSDGALGPVSHAAVSRAAALVHYLRTVFGRGAGNHHSPPAAPRLGVPHHHXXXXXXXXXXXXXXXXXXXXXXXXXXGAAAGAGVSTWGMVLDT*
</t>
  </si>
  <si>
    <t>C_600021</t>
  </si>
  <si>
    <t xml:space="preserve">MYRLKELALQCLLTLSRHRRALAPVLAAARLAAPLDAASGGVAGALQECVLLLVSPDVYAGVLGKPQATTLSGAVLGHLAEAGMCRHLFLLLVAVFMPQPQQAPAASGIAAAVAAGRQGHHHSHGPLHYIQPRGHGHGVAHVDKHAHGPIAAPALGLSHQPPTVLHTVAPKPYVEALVTQLAVRLLALKSWVAAAPEQSLHNLLLVPDLWARCASLQPVAPRVTRTALGWLAAAGPGRLTAFLPPDGAAGLPGGSGAAVAVLVANVLAVGPRLLQQDKTAAAAAAPGTLRAPALATARVLHALVSLLPLSPFFGEGAAAGGGAVAVDDDEDEVDEGACGSLGLARLTLAPGAAGALPRSIIDGVQGLTGMSGRQLLKQLVTVLLPVTAPGSAGGGGGGGAGLXXXXXXXXXXXXXXXXXXXXXXXXXXXXXXXXXXXXXXXXXXXXXXXXXXXXXXXXXXXXXXXXXXXXXXXXXXXXXXXXXXXXXXHVIVHLPHLGRVSLGAAAAAAGAGVQLPGAVGAALALTPPSTSSLLEAAEAAHAVAELVHQLCQLPGQRQRVMLGLALSCDFAERMWWSFLRPARLADIVGITWLPDASPPASGLSGAGSCLPGLSPCGTKASVSTSSSFNCSGAAPMEVELSGGQQGLALSRQGSRNNNGTGCGEDGAGADGAGLGGAGGGGGGGPGWRPRMAEELGWLLPLAVACGIFTVHVTTTTLDEFYGNGTPGSQRPLALQQLYDSAAPEAGFLAMLRDSLWHVLWSDFETEHSTAGEALHAVLARHGGKLFGILYERNCRQAFCPTEAFHATALAPDRFLTEASSSRSSAGREDGTSRVWQVLAHAPYLVPFADRARLFQLMVGKEREEYRAQEDSRFLEMGMLEAGLGNRFVPIRRDQLLFDGFDRLNSLGERLRGRVRIMFIDAHGQPEAGVDGGGLFKDFMEELMRAGLSAEYGLFASNAAHQLYPNPAAMCVVEDAPRLLAFLGRMLGKAMYENVLLELPLAGFFLKRFRGAHCDLNDLPTLDPELYRNLLRLREHLLSASATASAAGGGGAVGGDGGADSAAMDLGLTFVVADEVAAALGDPHAEVELKPGGRSIAVTADNVREYIHRVAHYKLNVAPRPAVSAFLSGFYELIPRTWVSMFSGEELQTLISGADSALDLADLQQHVEYAGGYHPDHPVIHCLWEALASFTPEEQGKFLKFVTSCSRAPLLGFRYLEPRLCVQMSGGMLDPAATQRLPTASTCMNLLKLPPYRTVAQMREKLLYAVTSGAGFDLS*
</t>
  </si>
  <si>
    <t>C_600022</t>
  </si>
  <si>
    <t xml:space="preserve">MAVLCGFDTRTVVAYAGSGGAPDLKEVASALPFDTGSQLLPLGSGQAMLLDLEAGGPCTVGLTSLPGALLLYDNGTLDRSLPLLAGLNAVGGSLMLYGKAGLGDGGLKSLQPLQAVASAKNLLIYNMDALADLKGLEAIRALPGQLIVSDNARLRSLKGLDGLTSVGGDVALLSNQALTSVQGLGNLRTIGGQIVAKGNGNLRDLLPLTSLTSLSRLTQTNNGDNRLELPPALEARFGAGGSAAVATAAAASSGGAGQGTRADPDASVVLVYAGQAPDLDDVNVWLQDFMPPMDKDKIDIRPYNTRLVNLYGTGGEVKKLGVITGSLVVWSNGDLGKGLWPLAGVTAVYGALVVVGAPDRSSVLETLQGLDNVQYAGTVGILSLPRLKDFSGLGSLAALGGDFNVLFCPALASSRGLGPLTSVFSDLWIQGCDSLKDLDGFKAVRSIGASLHLDRLASLYSLDGLGALESVYGEVLIKKCSSLSSTSGLKSLTYVGKSVAVLWDQQLADLSGLSRLKSVPSDVMLSGLPALTSLGQLSGLGSVGLNLVISDNAGLKDLSGLGSLTRVGGLLSIANNNGLQSLKGLEGLQSVGGPVNIANNPSLPGDNAEASRLRGLAQGSGGGGGSSGGGGSGAQQKK*
</t>
  </si>
  <si>
    <t>C_600023</t>
  </si>
  <si>
    <t xml:space="preserve">MEERAAAAKERIAAAYQLANQDRESRKAKMIDKLVPSKRTRTLAPARTSGGRGAGAGGSASAFLHKPRADSRSSVLSKPGAQAKLLKELGLAPAPPVSAAATGRSSSLAGAALLNRTTGGQLGQLGKAAGGGSGSGSGSGSGSEIVPPQLQQVAARQAAVAAARAAAACDDPRRNFAGVRGFG*
</t>
  </si>
  <si>
    <t>C_600024</t>
  </si>
  <si>
    <t xml:space="preserve">MGIPKFYRWLSERYPLLNQKLTLTEGPPEMDNLYLDMNGIIHNCTHANRKDIGGVTEEDMMLKVFDYLDKLVQIVRPQKLLFMAIDGVAPRAKMNQQRSRRFKSAMERLKNEEEQRRKGEVVPDDAFDSNCITPGTEFMARLGKHLRFFIRRKMAEDPLWQKPNVVFSGHEVPGEGEHKIMEYIRWEKRQPSYQPNQRHCMYGLDADLIMLSLVTHEPHFCLLREVVSYTGQNRGQPAREVLDNPCAENFIMFQIGLLREYFELEFGCIKLPFALDLERIVDDYVLMCMLVGNDFLPALPTLDIAEGALNKLMDLYKELLPSLGGYLTYAGELDRRRLEVLLERLGQMELATLEERAQDAEFMENKRAKRAARNGGGGGGSGARGTPHGSRMQLDEVDAGMRSLALSRDPTQGNLLNTALEPGDEGGGAGPGPGSGAVQSGPTMMSREARAMMMSGLGAEGLQMWKDRYYTEKLHAHTAEEWRQVVEHYIAGLHWVLEYYYRGVASWDWYYPYHYAPMASDLVNLDSIQVAFAQGTPFRPFEQLLAVLPAASCKLLPPAFRVLMTEPESPIIDFYPDSFDVDMEGKRADWEGVVLVPFVDESRLLKAVSSVRSTLLSAEEQSRNKLGSIQIFQFSRGTTEPTYCKSTMPKLFKDLQTCNSRCLERPPPPPLPAGGKGFTPQLVAGTKIGLFTPQGMPTLKSLQVRPQMRNAGVNVLGTPSRKDSLILGLKDLREALGGAVLSAEQVATSGLLGSRAYINWPYLQEARVVRVSDRAGQAFYDTKGAIKVQKWQQHEAQRWETDAGMLTATFLTKFGIDVGRVDLVVGVKVCLGYVRHSDGTIEKTYAKEEQQVPLQAVIRQRPQQAAAGAAGAAAAEDTPAFPELHEGNQVVFLGKHHYGCMAVVLSDLGKSLSVKPAGKGKGAAAANGHYRILVQPITEAAGQQALRSAKRVVERFAVKYYTSSDVAHRVGITPRLLGRITGNMWGRDGDDRYDLGLAIKTSSRDVCVPGFSQPTEDGNGWTYSAAVITILQEYRKTYDWLWAYLIKTENEGLGDIRLDQVLGGMSPTQRKDKVRELTEWIKSTPLAKRPLVKLGVQILADEGVKVLQTTVTPVPARPPAAAEYENVPPALLLPPYTPGPDTVKLAVQGGPFELGDRVVCVSSKGSPPYGLRGTIIGVYEEACEVVFDEEFGGGSNLGGRVSGKSGAFVPKDLLLGVNKAADIHLQKHEMPRQQQPAKPKAEQAAGAAGGGGGKGGQKSTVASLASGKCVPASVAPSAPAAPPAPSSKLLGAAMRTASGQLPTVAAPAPPDAGAGAGKVLLEKLTAGSRSSSADNGAAAAQVAAAAAAGAAAAVAGEKPADAVGSLAALQKLVPNARVGQPTGLSPTAPPQAQPQPQPPQPPPHMMAPQPQYGPPPPGMYPLPHPGAMMPPHGMMPPPGAPYGPQGPYGPPPPGMYGYPPYGPPPMGGPMGPGPMGPPMGMPMPMGPGPMGPPGMMMPSPGMPYGAMPPPGMPYGAMPPPPPHMMAPPPHMAPGPQSPRPPAQAPAPPAPAQQQQQTPPAPQQQQQQQTRGKGANGGRTAQNGNAAQQQQQQPKGGNRSVGGAQAPGAGAEPTQPSTAADTPAPTAAARGTAAPTPAAVAQPPAPAPKSHPIDFNSPMQSFDEGDEAVAAMVARIKANGAAQASRPGVAAAARQGGSHGASPARQHGTGSGVDEDGKPGSSFGKSAKLPEADGRGFRGRGKPALPPAGVGAAGAPPAPGSAADFGRHSLDGIQAGAALLRSLQAPGAAGAGPSNLAPPAAAPAAAAPSAAAVAAAAAPPPPNPGAALLMKLQVAAAADAARAQSFDSGADLLKELKQGPKG*
</t>
  </si>
  <si>
    <t>C_600025</t>
  </si>
  <si>
    <t xml:space="preserve">MTLVWCLFEALAAIQTPGVGFDVLLDVKDSKDTRVKTITVISNSIDVRTAHATVMSDKTYILGCIEQGVGVGTFNNTIRKRLKEALLQAVTPNAVEMGDTAALHELLKIGGCVRPDGICEFSSMFRLASEGDILRILRSMQIRDLRPRGLVLTGRRQKEVMLSDAGLRDWDDEGLRLREYGEVETGRMLWNYLPAAPALCQSIAELLLMPPASSTNRGVEELWISLRAPRADEFAPPPAVLRQPSTGALISTGPASAAASADPDAAVAAAAAAALGGTCGGNKSRNGFSSATAARAAARAAFVRCSAPGPEGNTAVSTARLTGELLALGLSASHLRQLHRDSLLRRVSLTPVALSPAAIRQLGRLLAPLPELESLTVGLDPAPYTTFMPRDPSEWDQWLWFEDRNDPEMASRRRRYMGLDDEGQAYYVANAIDLKDELLALPRAGSSHGGDAAPNGGAGGLGRGAALAPMDQRAAGISMCLALLCGWRDFKAYRQQYGRWEWARRVSLEDSLAEMTRNFESMAVIVIESLQATPPAYSARFDAACRHSLSNLKPTRLQEIYWELYA*
</t>
  </si>
  <si>
    <t>C_600026</t>
  </si>
  <si>
    <t xml:space="preserve">MRTSARATRQCNTRRCLPRAQRVVAHAHPMKVAVTGAAGRTGGLVVKKLVERKDQFEARAVVRNASSKSKLAGLPDTAIFEVDLARGGADAFLPAFSGCDAVVIATSGVPVLKPLSLIPVFWAKLTGKTGVSPEFSWKEGQFPEQVDWLGQKAQIDAAKKAGVKKVVLVSSMGGTDPSNNLNKLGGGNILQWKRKAEQYLIASGLTYTIIHPAPGLIDEPDGQREIRLGVDDTLIKETVRSIPRGDVAELCVQSLKLKAAENRAFDCVSRKPGDGQPTKDFEALLTGMPKNCDYSINSQYP*
</t>
  </si>
  <si>
    <t>C_600027</t>
  </si>
  <si>
    <t xml:space="preserve">MTAEKETSMLPCARCAAPAKLQCPNCLKLGLPKEASVFCSQECFKAAWPEHKKVHSPPADAWLFCTKRGKARADAMPDFEWTGPLRPYRISPMREIPAHIPKPDYHKDGYPYKEQESRQQQIVPIRGPDDTAGIRAACRIGREVLDLAAAAAKPGVTTDELDRIVHEAMIERGAYPSPYNYFNFPKSVCTSINEVICHGIPDARELQNGDILNIDVTAYFKGFHGDLNETICVGEVDEEGKKLIKVTHDALMKAIAACKPGVRYRDIGDIITKHASANGFQVVKSYCGHGIGDLFHCAPNVPHYAHNKAVGVMKEGHVFTIEPMINEGSWRDRTWPDGWTAVTEDGKRSAQFEHTLIVTKDGCEVLTKRLETSPPLWWETPAA*
</t>
  </si>
  <si>
    <t>C_600028</t>
  </si>
  <si>
    <t xml:space="preserve">MRAQVREEELLSWWEGEEVLEAAAPEDVVLVLHGLAALGVRPAPAWTSQLLGRLLGRVEAVRALDARHLGLLGWAALKLAEGPLPWGWLQSYMEALQARLRSAATGPAARQAEAGAAGAEGALGGQGAEGGRESIAAAAAEAGPGSGLAEVEQGGAEPADVALALSSLAGLGAHMAGSGEGAMDVAEYWRGDGRWEALSIEERTLLQILGYGPT*
</t>
  </si>
  <si>
    <t>C_600029</t>
  </si>
  <si>
    <t xml:space="preserve">MHSVNQQSRGGGTAALLDRGVPVSVLEFEISAAEAVRRFNDYQRTACMGLHAHSLLDSKAIANGAAASATARNSGGSGSSVSGGSSTGGASATASKGSSDGKSSIAPAYLPFWVFDAEFSAEARACLGYRDEKTKELVWKDMSEPMQLSSRATATGDIEAMQVYASYEHVRDVGSGATGAGLPARARPLTATEAEAGAVGGVPLTEPAMRQGLAWALAVRAVTSEQVVEAEARIKAATRATDLKEIHVALQLHSRSARLVYLPAYIAVYVYGTRYKQGTSGVILPQVFTVAIGGTRSGRVQAPHHVSPTKASLSTGGLVGGLGLMAGDFTSWLPPLLGLEPLLPQLGAVEAITLAALAASGAGMWAHQRPASQRSRHVAKQVRADYDFYKQYDRHETFGSGAGVNAGAGAKDPDKAARGSGGNEEYMLWLWSDADWRRWEHDEPWNWDEEERRKWWVLREEHVAAEQLWRKQAMRRLERQRYVAKMEAEAARRAAEEEAEERRERMYGSSARFTHHRPRDHGRGAGGVDDGEEGVGYSSGGRRRGRSDFLGYYRVLGLQDAEAVSSDDIKQAFKQQALLLHPDKHVGAEDEAQRKVLVQFQKLQIAYDTLKDAEKRRLYDRGQFVE*
</t>
  </si>
  <si>
    <t>C_600030</t>
  </si>
  <si>
    <t xml:space="preserve">MSGPASADELAAVLEQVVQATSPTVDAYRMRTRLIDSIQGALKHRIGVQDLHVQPYGSFVSQQYNAGSDLDLALCGYIPAAKLKPAALAEIYRGEPEEELVPLHKLDKRTKANLLRDAGYRLAGSGVASRDSMEFVLHARVPIVKFADRATGIEVDLCLGNAATSFKAWSVARVAEINPAFGRLYKVVKLWAKAHGINDGASHMFNSWCLTLVVMYFLQQYPSREQALLPPLCELLYEKRPAEDSPRLMQKGAELPPEVLKVMEQRASQAAKVYGARPCPPLLELFRDFVQQCGRNLRGLLAAQESFRRGTRISAFYGQLLHSRPYASQYVLCVEDPYDDNDNTARTFGTWDGHPGTIHYVTSVFERTARRLNSILGASSAPSTSTASSSAASDAWEAESNASSSNASSSTGTAAAGKVPPQPPSLASTLVFLFGPQLVNKLPDLSRRLLGPQLHAWAVSQQGRVPAGELHTQLLKALGAGEEFMCFESFKRRHNIRVLNEVKYTTAEVGWDESNGSSLAIRDATEVVQWTKEKAAAALAAAAKREAKRAKDAAKRAVKNQRKEREAAAVAASTAPAPASTAAHAAAAEAAGAPRSGAAAAGHAAEVSAAAAVAAAEAAAASRPPRPNSRIAPDARNLLNRVVASTLHAGDRAGETPAISADVSSSSHHQDIGPAAAGDPRQPGNRRQQQQSGASRQPDGSRRGPRARGVS*
</t>
  </si>
  <si>
    <t>C_600031</t>
  </si>
  <si>
    <t xml:space="preserve">MGSRAGSHAAAAEIVCCEVTTRHSSGAARVGAAATEPTAACSPARAAASSSADPMSPAAVRFISDQAVAAGAAPFTAPARLTSTPPPPVSGAELAAGLQAAFPILGATSSLATGAGAVKVLVGGHVVHRAGWVAGVSTGLRQREVQHVPSAFVAERHRPLVALARKSVTVRFPPAELRAALSDPSPEWFADMLRPCVREAVVCGEVMRRFRSRHGQAALERWFPEQFGWTVEVVSEKEAGVSGCFRFVTHSAWQANGNLESYMTNLFADRDPERYAKTVKALTQWAHVCELLSAAGITLGDMKPGNLLVDEDGNIKLTDLDGAALLPAHIVMDAQEDAEAAAVGGGGGAAAATASAAMRGLETAAVSESPYMMTTAFAPPEMWVGWARSRMSYPDALEQLLARAESRSWAGALQLLQQLDGCETRLEQLQLLSDLGGRDWMCAASHTYLLGAAVCDWSCEQLGQLACVAGGGGRALQSDVGFLSELHDVAEGLMALRPNQRPSMQQLRTRLARLADDWC*
</t>
  </si>
  <si>
    <t>C_600032</t>
  </si>
  <si>
    <t xml:space="preserve">MSSSHQDDDQSIARALGLEQFAVDEEDSASVGNFIAPKVLEAPRGVGETELDSEGRHLQRSEGAGTASVSPACTTRSNDHHPAPLQPSRMQTNSAAAGSGGVSGSGTATSTRPPRAPEPSVVQWEQHQYQHQHHPHAASYQDPRSGDAHRELHRASGGGVLRAAASTGTPMHSSAGPTQVQPQQNPRRQRQQQQQQQRQPRSQPPKAARVASAAEEDEAQQQAAQAVAQVLSGAQVPRLPAFRALMDLVNNSAPAAAAARAATGQKAERKGSHGAAGLPGGAGAE*
</t>
  </si>
  <si>
    <t>C_600033</t>
  </si>
  <si>
    <t xml:space="preserve">MGRLVPKQPAKPPAVPIPGFESDIHKIVDEFTLKAVPLNVPPWDFLQLLYGAALNRLADPSPFLAYQPDPAELLQQQRERRQKLIQEHQARLAQEQNKPAAVPRPPRVLRRGPDGRFVMKEAGAEQEQEQEQGQEQLEQAPGAEALRQLLLEQFPSLEAALASAQGTMVDAGLFSGAVAGAPPGLGSGAFGLEAGAGAGMAATAFPPGLADGARMLAAAKASLAAAAAGGHGQGLGQVHGHGQAAVDPHQQEFLDQLDEFIGHMQVVEAGQQALAAAAGQQGPLAGPSRGAATSGLGHGGQDQQHPQQQQQQPQPAAAAAAGDDSGLDLIGSGFGSGFGSGFGSGFGLGSGLHELSRQASGRPGNGAERPPEQPQGTGLVAMALVAAAGGMSVAQEDDYDALEGEAAPIPPVGGMASGAGAAGSEIAPYGAEVTAAQGPGPVGPEAQAGVAAAAPTMPFALHDTPVGFSPADSLPSALGSPTRWGALLGAPAGTERAGASSLAAVAGGSLLGSPLLRGAMSPLMRGLGDGGGAGGGEAGGLAMPSPMRGPLPSPLRDLGFSPLQSPGMTPIRSGQALGGGDGSWSSTPVRAAAAAVNGALCSPRVRVYVPLPLLGSLAATVREAADKGVKDAVAAMRRAARAAARAANPVPEHERLRPGAPFQSVLVSNPVLRQALLHLRMALPGVTDTAALQRLCDTYEQQREAIFAEPERRRGGRAAGMGVAAGAASGAGRSAAGAAAAPATGGAEAGGAGGVRDRRQRRHVPEVLFEASIGRQVADALQTSFTRVIELLRQPPLSRRKAEEKKRRKEELQAAIAEEEARAAAEAAAAPRTVADAVAEVAARPAGVTGRRVAGELGALMRQRAGGPTSGSGPTGPSYTVRVIRHRVELQSAGLLPDMAEAGAAAGRAGQAHEEDEDVAVAARQLHLPGVPARLLQKEAERRQRVASVADRWLSEQDRQMRREAGDVSSAAGAGSAARGDRPGSQPGRANAAARTARAESEPEDDLADVNVDIDLDLEAALEAEFSRIEAHQQAGTSARTVPADAAANIAATGQPRQQKAKPAAAKPYGTAPATAKAQPGPRAAAAADAASGAGGTKSPKPPQRLLHEAYPGLDVVCGGTRGRLDTRARTVTCACTACEHAGASSGAVVDVAEWPGHLAAGEGRKNWQTAVQVLVQAEEGGGAGDGGGGGKDAVRRPTLAAFLRRNGLLLGRRVAAAANAAAAAGGTVAKAASFCCGTDR*
</t>
  </si>
  <si>
    <t>C_600034</t>
  </si>
  <si>
    <t xml:space="preserve">MADASQATDNTTQVPPLPAVAETTPEAVKAAEKAAVGVHKKINLAAAPIRQYLEATVVPVLMQGMQALCKERPDNPVEFLAYYLLSHNPQPNTKPLPAGAEAGAPAAKAD*
</t>
  </si>
  <si>
    <t>C_600035</t>
  </si>
  <si>
    <t xml:space="preserve">PRPARPSHRPALPCLLRTALPCRALHTASSPLTLCLAPPSLPPLSRPAAPCPPAPCPPTPRPGETRAFDGAAPTKRPSPQIPASTPVSQAPQPQLHASSPGPRGQSPIAPVRRPHRGPPCKQGLPRPQIHFPPASQPRGTPPAYCPSCKASLRKGP
</t>
  </si>
  <si>
    <t>C_600036</t>
  </si>
  <si>
    <t xml:space="preserve">MRPSSRYGAGPEAGGGGHVLDRSTVSAIAALNPTAPAAQEAAVRLQHYGGATAAALQREAAGPRSSTAPVSASTAAMGDVDATFASYLGASPSASAAGRQHQAGLRAAGDEEEDNAYEDEEFEEYEGSDGEGGGKGHGDEDDEDNPAALLRQSVHALHGLVQMKIKQEELARSQADSLGPAGHRQSQASHAGQADHAAEMMASMALAGADEDGDGGLGGSSLMDGLKQSDLEYLARLGGGELGHYDPGHSGDDRAFVIEPGAPAGKTKAWGDRQPWANEPTDATTGIDVLRQRQEKERLRAEQMQQQQMQQQRQQQALGKSQDEDSVLLGETLTAGRSGAGMVGAIGAVLTEAGLTGPEPTRSSTDPTSASQMQSVSNALAALASSGKINPAEAKELRSQTDALYGSLLQLHQLMSGPRGNELRSPTPSGGGLSPAGGFTPKAQSPSSSPNASQQAAPEMYS*
</t>
  </si>
  <si>
    <t>C_600037</t>
  </si>
  <si>
    <t xml:space="preserve">MKRCQSPYVACHGHKTLTLINAVVKFRQSRAPCTACHHLPHKPDATSVPHWQCLPSTSSCHAQPSHLGRIAATQPQTLLQLLRGTVRYRCRRMLLQCRQGRPRRRQAAVLRHHSLAAVHHRRAARRRGRARRRHGAGRCRRHLLPILVLLLVLAVHVRQPEPPAAAGRASHTHGHNCLLVLHRLNTKHRRQPLLRRCLIRR
</t>
  </si>
  <si>
    <t>C_600038</t>
  </si>
  <si>
    <t xml:space="preserve">MPPKKGVSAAEKRDRVLEIFHESSDVFQGKDIEKLATKKGVISQAVKDVLQSLVDDNLVHMEKIGISNYYWAFPSEASVMVENDVKRLETDLAATRKRRAEVEASLEQHKAANPDTESRAQALAELNKLKKRATEVSFKLEAYRDNDPETVQAMHNIAESCKLAANRWLATPTRCCPGARSGLRAMRRSWPSSLRRTAWTRRPSTWSNTHNSQRLHTTSSHTAK*
</t>
  </si>
  <si>
    <t>C_600039</t>
  </si>
  <si>
    <t xml:space="preserve">MVASSSSSQPLSFPRTFLASAIAACTAEALTLPLDTAKVRLQLQAGGNKYKGMLGTVATIAREEGPASLWKGIEPGLHRQCLFGGLRIGLYEPVRNLYVGKDFKGDPPLHLKIAAGLTTGALGISVASPTDLVKVRMQSEGKLAPGVAKKYPSAIAAYGIIAREEGILGLWKGLGPNIARNAIINAAELASYDQIKQSLLGIGMKDNVGTHLAAGLGAGFVAVCIGSPVDVVKSRVMGDREGKFKGVLDCFVKTARNEGPLAFYKGFIPNFGRLGSWNVAMFLTLEQVKKLLTPAPSH*
</t>
  </si>
  <si>
    <t>C_600040</t>
  </si>
  <si>
    <t xml:space="preserve">MAHAPADALEVFEDVADTDNTGASDKNRARWNRALNKNFTLKATAAFMGAADQRHAARKGYLAMAPESRSESALEVIDEVLVQSVALGRLTRNARLSAAKRAHVTEFLPGEELCSMGEVQDCLLVVMSGEVEVTQGAHSNRPTPIPSQPSSKLFSHAHSSAAEAGGRGAGARASSSSTSAESSIAGELRLGGPHRGSAQQHLASTKSTALVSPLSAVDLDPLPRSLEPGRQPAHPALAAIQRTMAAGSSGSGHSQPQPHGSSTWGSAASRGDLGAQRSQYAAGSSSGGGSGSTLLHRGDTLGALDLQWLSKQSQASARTRSAAQAGPPGSHLTSRAVLATRAELASQQQQRQGSQGFLDVEEGSPATKAQNALQSQLRRLSALGDGGDAGGAQSDSDDDGSEGLGLRWSCSAVAVTRVECVAIGMRQLCEVLASE
</t>
  </si>
  <si>
    <t>C_600041</t>
  </si>
  <si>
    <t xml:space="preserve">MAAQWEQLVAEAVDALLNRENAAQRLSVHHLPLQQLFALCHPGVAPRAQRTDDTEGLPVLGVTLVRLLDACLSAAASLPDDDSRQRSVDSIVAAFCRSALREAHCRAAAPPAPTSSTDEMQQVPGTGMDRVFLDASFALLAALLARHRASLGNEQLRLLHTAWGVPTAVTHGAASPPQPSSGGESLTGSRPSEAGTGMGQQQARLGTASLSSGLAGADFKCMVAAQIRAPHEGVLKPN*
</t>
  </si>
  <si>
    <t>C_600042</t>
  </si>
  <si>
    <t xml:space="preserve">MAKGARSNSQKKLRTQRREEVTEKTKWLATAEEKRLAALAACMAAEPLEVPKPEGDDVAMETTDKPVTVRVAKKQKLKGAVVKKGKNGKKVSVLAGKNQFYKKGRKGNRN*
</t>
  </si>
  <si>
    <t>C_600043</t>
  </si>
  <si>
    <t xml:space="preserve">MSDAATINGGTPPDAGPKKTKEPRSNTRITQQTLPACKPVLEPIWVVFIFLAMGVVLVPIGGVCLYYGMKPYEVGTRYDQTCLPNMTNSQRESYILQNAASDNSLSCTVALRIEEDMAAPVYVYYELRGYYQNHRRYVKSRSDMQLANEPKNQATSLCDPQEFLNGNSSELINPCGLVAWSFFNDTYAMTVQNNGSGASVLLPISDEGIAFESDIKYRFANYTPEYFNPTLNSNRGGFNLSSTSGGATPKENQRFMNWMRLSALPTFRKLWGIINQDLKSGDTVTITVYNRYNTYKFDGQKSIVLGTTTWLGGYNPFLGIAFLVTGGLSFVMAVVYMALRIAKPRKFGDPSALSFNKPAGSG*
</t>
  </si>
  <si>
    <t>C_600044</t>
  </si>
  <si>
    <t xml:space="preserve">MEYVQTQLKLKLAAEDGQLRATYSEVSSARESYLSRNAVLEELEPIRTSRELAVPEAHIRDDYDGLDTRPYGGFSLQNLDDGCSVSDQDRASLDSLVGELANALSARSRKWHERLKVSGLGESSSGHSRGLEAGAQALEAALQGTSAHLAMFNRMREAVEQGIMQKQDEIDKDAFLSLVSNTKAHILKLQSLECHFLNATYKPDDLAALGKIHRELSSRLEQMRVELADAQKRLSVYRGLGPGFKDQVAAFRRLHQQLLDAQYMLESFKALNSDLQHGATDMQVDGDDGDFMTGAF*
</t>
  </si>
  <si>
    <t>C_600045</t>
  </si>
  <si>
    <t xml:space="preserve">MGTAAAVAAAVDAGGSGGAVAAGGSGSHGQLGLVAAAQHLRGGGSGGSGGSGGSGGADTPDVLDALFSSWGEEGGPTMMEVRFVQEQEAAANAAEAGDLDLSMWADSPTGMGLGYGAGGVMVIGGGAAAAGEEPRGPKSGQALPANIDMAQLRQQAPIQQIQCQTATQCGEQQPAVMVPLGVLGTASTSIAAFGAPQRQQQSSVQPLPQMQTEQARDAAQSPLQREQPQSKKARVEEAAQQRRSKTTSQGHTQAHGVMQAQESSSVPTDPTTASGLPAALLPAARAAGTLHSKLETVGGGLASQSQSQPQPPASAGMGLVPPPGGAAGVVPWLSSRLQYPPGLGSEQLPSLAGRVPKQEPSCDGGPQTLLPCGNGAFNSSNQQSQFQQKQQQQQQAQAQAQAQAQAQAQAQAQAQGQAQAQQQRQQQQQPQQQQYQALSQSFGAAPFLPNNRADGKGPLNSIYEAALLGVAAGVGPWRPGGLLPQGLPLGAGGLQLPGGLVVPQLPALLTPIQTLAWAQAQMAQQQQQQQQQGLGGMQAPGLAGLASQVQAAAQQQQQQQQQQFAQQLNQTFGEGGAGAGMLGGGNALAGLLGSAAPVLPNFAMSLPQLLPQASSQLQSMSQQQTQQQQQLSALQQQLAQQQQAAQQQQQQPDTSTLGAIIQPPAAVQQPPAAVPQPQPHNIKQEPSISSAQGASSHLGPVGPAGGGHGHAGGSHTHMHLANRVSTNGRRAAPAASPAVPQVANVTVPLPPPQGAHAAAPATRSDCAGANSGGNATGGGMPSQQGHHQQQQHQQLQQASSGGLQNIQQQLLQHLIQQSQQQQQQHLQQQHQQQLQQQARMLGLTASSPAQQQQQQQQQQQQQQLQQLLLQSAGQGPRAQQQLLMQLALQQQQQQQQQQQQQQQQQQQAAMGQHAAQLVQQGGLHNLSPEAVSSLLMGPMAQWVMASIQQQNNQQAQQQAQQQAQQQAQQQQQQQQQQLLSGSQGGVLGNAAAVGMSGLPLGSGGCTSGMGGGMAGGGATSGAVVAKAATSAVKAGGGVAATAEASKVLSHKRPRVKGRFVKNVGSSGAGKDVGGDGVGGGGGGTNAGPCLADIIGMSPATTHEPRTSEDPEAGDEADDEQVLEVELEATGEHQRPHGALALPLPARAQLGGGGVAEAVGEVEEVDGDGDVDMAPNPEGEGPQMAEAEGCVGGRLGAHDGDGGDEEDEEGDAMEVEVCGGKPGPGCDAGGCGSPREACSGGTKPRSGADGCGSGPHGVGPGADKGAGAAFSGAGGCGSGPLGASAGGAVAMACGTSVGRGSGGKVAGLHHGTAPATVAAGGFTLGSDGGSAGGTPGGHHPGHHYVPSGHHHVRGEHAQSHHHVAPGGGGSGAGGSAARGGTGAGGRRAASASAVAGATAAAAGITDHAEQDGCADGGGGGAEDQPQLGLVVGPGLLGDAEMDPEEGEEEELAGGAGGGEGEGGGGPMDMDAQLSGPEPARARAVAALSGSAHTHAQAPRGISGGSRGGGGGGKAGAGKSCEEEALGPSHSVNSRLSAGSVHTPGRRRLAMATGGAGAAGGTAAHDDMALGRTGAHSHQHHAYPHAHNGNGGGAANGGGGRGNGNGNGGARGAADDADGTASTNGACKNGGGAGAGKSNGKNGGRNGNGNGQHANKPAAAAAAAAAAAAAAAAVAVASAAAAASASATALPVTGNGDVTLMGAAGGLPGTTGEHPVAQLPLPLPLAPQQLVHGPGLAAGLSSPELAAAAAAAVAAGGFAGLSAAAGLGSPSTAAGAIGGAGPSMQRRSPEGPRPAGIIGGAPMPSTASCGGGVSHLGAGGGTAGGTGGAVVAGLGAGPSGAGGGWGRGGRGAGHARASGHRTGGGHGGGCGGGDAGARASAHGGGGTHPHTDRVAAGLDEQGAGPLVPDCATDAAAPCCLSGATEQGSCMEDNHTLVDAEERGGGAGDGDGGDSECCSAEPLVSGASNTVPSVEASTHGQRGRCRRSSPQLSVRM*
</t>
  </si>
  <si>
    <t>C_600046</t>
  </si>
  <si>
    <t xml:space="preserve">MRRDPVPPPRELRAAKGSTSEAAETIPWQFGFQCNERYLSWDQSAQLKLLKLVLAEKLGVSTEEVEARAEQLALLLPDLLTRMEYTRVDILQPLLEDLPGLTQQLIGLRECLPGVNLSQLVAKHPRLLSEYRDPAQLEARLQQLRTALPGVNVPVLVNEEPHLLHVDIGVVLLNCKRLMPNMDPVQLLVSQPQANRKHPSPSRPQLPAAGAQEPPPQLHGVYGLHQTHDAASPASRSLQEHEPAGMAVAPRRVAACARMAVSVQKAGNALPPGVAAPAAFRDASRHPTAAATAACAVSQPPPELAAWFDVEWFARCRCPGAGSKLVHFGPVVSYCDFDARPVRPDDSGRVVERPGDGREAALAALGDTPRVVRSGTRFAGMVPVTPRAMHSAGEVVTDPPSILTALEGHFRKLSAPPRGPRTGEYRLSPGATRGYPFELPNTTDAFTLERNRHPEAHSMLSSMADPANFDHCIAHLSRNKATGPDGIPNELLRILPHGMKRALHNTLKIMYVKSTIPESWATSDTVLLPKPGDALDIKNKRPIALANTCYKLYTSMLTLGIGELAGPLQLFSESQEGFRAYCNTERQILNLVHVLEDAALYGKDVYAVYVDYSSAFNTIDQDRLLQIMFDLGLPDDLIRAVRNLYAHATTRIRTEHGCTSAIPIERGTVQGGRGYRYGCLSPEDNARYHCSAAAYADDLAALTTTLEDLQIQCDKISDYADWASLRVNHTKCAATAIWHNKSRSTPTLDGPTGQATLNAMHRELTNKLRIGNTTVPYYPPTKPYKYLGADWAWLPVPSCHGSIAWRAVSRFGSRSGFPCDTRLASSACMERAAKWSTRSGACLPWRHCLAASPAASPRSCGAAILARSRLSLPGCVLQPPSTDAAGRVVCWDWDVGHLRLRFVCVYAPTAGVSGVQGWSSGPATGELSSSRSKIQQQPSGAPAPQLPFDQRAAARQDQQLTAAMQRYLAHKADLHLQQQRRVQQQQQQEQQCQWRFPTYLLFHPSLRLELQQRLEAHVAANPVTSTDAAAALADRPGASAAQRQAAAMANLAVREELAAAAAASHNARAALMEEHGERGTRWFHRQADEPAAGVQEPITHLKVPGQPAPVALTGPGTRNTALSTHSLADGVQDLTTQPLGPSLPTYPVLLVGATTGLPEGEQLSSAGVREVTSAALSVLDTMCRQGNQPQLLQGHSLHSTGRPSRTFAGLAFSRRATSASKAAFTAELMRKSPLAVPLQRGQAVLTVHVPVDTRPIIPGTYTVTVKMVGGPVWGAFRGRTDLVLQAGGYPTTSDPSNLACAYVVSEQCAKSVGPKGEPQAPAGQGITNHIFACVRGPVWDPQLFFLEESSLTCTVPSLRCPAWQRTARLQNAPPAAQMATKCSSLAALSCATSQRSASPTTACILHACFPSPHAPPPLTSAASRSPVLQQRSSAGPWGWGVCSARAAGDGVP*
</t>
  </si>
  <si>
    <t>C_600047</t>
  </si>
  <si>
    <t xml:space="preserve">MTAKAPTTGVPPVPARSGGSPTPGPACPGNRTAGDVAATPPGPGAYTEAAACMPTPPPKRVPTHLPTPSLPGARLPGSLPARPAPPVPLAAPCGGRQRAPPRPNGAGVRRTRRRPCPPPAAAAAAAGPSPPAAAASAPAPRRRSSPRLPLRPPPPPAGGEA
</t>
  </si>
  <si>
    <t>C_600048</t>
  </si>
  <si>
    <t xml:space="preserve">MPHAPHPAGPIRYTGLDRVTTTEHAHCQGGVCAEGELSYGGASSLPVSLWSGQLQRLESEPEVRLRELQAEVRRRHREQQK*
</t>
  </si>
  <si>
    <t>C_600049</t>
  </si>
  <si>
    <t xml:space="preserve">MYACASKLPGGGPQDPEPLTPEERTALTAALKEAGAATSFCHTGDPVPEGVSAVERLALQAFAGVDLDLSSAPALQPHELQPAAALELQPPQPQLGAQLLLPQPQPLPQPQQVASGAGPGAQGQAEGTAEGAGAGAGAAADVQPGGMVGSGPAAAAAAEEGAAGVEGSGGGDGEEGINVELLIRAGPDRVRLLVGALSLLLRRCLAPARVFPVLLLGRRLGLPELEEAALMAAIVNFGPAVRAGRQAFLQLEPGPLLLIVSNSQLQVSSELEVWQAITDWVGAAPAGRRPLLYELLRAGVRLGAMDTLQLDAVQRHPLLQGGDPGPAARLVNAAYSARIISNVTRSQSQGHGTGGRHHGRVSFSGGPGSGGGGSDGGGGGGGRTSLSGSGAATVGGLLGGLGQSQQRRPHAALQQLIGGLQARAAAAKAKQQQRQQLQSQSQPHQHQAGAAPQQSLGSGDSGEGRLIGNGTREGSAPPPPMLQETAGGALPPRPPGSFLQPQNRPRSAPVPPPGSLGAPASSSKSALAQMIVQAAGLSRISVGGEGGRNRLGAVQAALSGALSNPQLQEMLRKAKMGQMGGGTGAGAGTPGGAGSSGGPGSTRPAVALAPQQLLQIAAAVQKAVASGQAQPPHVQQQLANLRAFIARHLAATPAGSPQHSMLTQLQAMLAGAGQQPGAAAAQDDGGAAAPVPAPEPSQQQQQQQQPGEEEGGGAPAVGSCGLVVVDGMAAVTRTDAGGGKGTDGGVPQAGDASDATEPLAKRQRQEA*
</t>
  </si>
  <si>
    <t>C_600050</t>
  </si>
  <si>
    <t xml:space="preserve">MLMSHQHGSRVRGSRGCLTATRPRPCRVTVCARASTSEPETRVNRVVPIPDGPAQQAQQAAQAIEAAWRDGVKRQRLELSLPLIGATDLDDWPGGIRQQFKAAQPMVESILRTVKQVEGLQGPLAANIWDQGDAVGAWTGKNLACVLFPTAATLDRLNKLCSGPDAPELVLIVNPQWETRGNLVSDFGFGARKEAAERFIAGFTDTYSLRPLRVYGDSLRTLRAYPNRWQVHLIQGRNTSECIATREAAPSYQEIEALLRDRPDAMMNKSIFDRIQTEFRFNEESLKQQP*
</t>
  </si>
  <si>
    <t>C_600051</t>
  </si>
  <si>
    <t xml:space="preserve">MIVPIKTPESEVVEWVLVELQGKIEQLTPEQSIEIGMLLSNDPDGKSLQLTIGYHQLEGKKLTLKKPMAILGKVEASPCGPMECGEEMAAAESRNTAYEVVGVIRHQYLFKTRPRALISKPGAR*
</t>
  </si>
  <si>
    <t>C_600052</t>
  </si>
  <si>
    <t xml:space="preserve">MHPWRAPVAPTRVWCLFEVLTAIQSPGVQVEVLLDVKDTRDTRVKTLTIISNSIDVRTAQATVMSDKNYLLGCIEQGLGFAAFNNAIRKRLKEALLQAVTPNAVEMGDTAALHELLKVGGCVRPDGIADLASCFRFASEADMLNIMRTMQLRDLRPRGLVLSGKQRTKEVTLSDGGVRGWDGESFSLREYGELDTGRMQWAYLPAGPALCQAVGELLAPTVAEVNGTAASSSRGVEELWISVRPPRPDDNAFPTTPLLAAARGSPALSTAGSETATPRGPGSGVLADGSDPGGPLASNRSDTSHSIGHSPTTPSRPSSGSGGVSPRLLYSPQTGTTGLTSTASLRGRSHMVLPVGGRPAGAVVAASASFKDYSTSSSQQQRERPALPALTLAGGGSGSPSPRVSCAGTGPAGAGMAGALVSPSGGAGGPRMSLGGHAAQPGLASALLAAGNSSGVSPRGSTGGHAGGLGLAAAMLGSSSVGGGGGGGGSTGPSPRVSLAGHQPVGSAGGGGVLASLALGSECSPFGGVRPPPLSGLSLGSGGPSPRVSVSGLTPTPPSQPQPQPPAQAYSSVSMPSPRRRVSMNGGAAGSVGAAAGGGGGGGGGGQDPLLAENVGSPVLPFESAVGVPLPPGRPGLWAGIGASRWLRHLCLHQCVLGPEDVQNLTEALLLSDQLEVLQFVKCTAPGAESSGAHSTARLTGELLALGLSASNLRQLHVRPSDPLYLDNLPACMATSSSDLRRISLTPVALGPAAIRQLARALSVLPELHSLTVGLDPAPFTTFMPPELSDREHWLAHEDKNEPDMALKRRRVMGLDEDGLSALVCQAWELKDDLTALPSAGRTPMATQQRAAGLGLCLALAAGWRDLGAYKRIYARWAWMRKSSVDEALADMSKGFEAYRELVADALQETYWELYASTPTAPAPPPE*
</t>
  </si>
  <si>
    <t>C_600053</t>
  </si>
  <si>
    <t xml:space="preserve">MLAATACSAEQAAKQAAELAQMAALQREAEQRRAQLTRGLAALAEAVAPEAEAAGGAGGGGGSGSAAVKLAGPEDVARVSRAVSDYEVLQSHTHVPPFPSQLLPGCTAVEVRKAYRRLAASLHPDKCTEAGAQEAFIRVADAYKALLRRGGGG*
</t>
  </si>
  <si>
    <t>C_600054</t>
  </si>
  <si>
    <t xml:space="preserve">MTTALELPTGLVVRQWQALLLLLGPVLAADPVLAHAIVQGTFAETLLPGRLRDLMSAESAANDGFAYPFVMLPVLLLTQPATPHLAAEYLVTVWLWEIITGCVICGLIGFISGTILKWADRKGFVENTSLLGAGRCLNINEILGSFVAGVAFASALDARDRIAELQIQETADLLLGNLFFLAFGASIPWDSWGDVGFGAGQMVGVALAVLGLKRLPVLLAVYRLMPSGLHTVAEAAHFGWFGPVGVAAFFYALEVIEKVGGDTGERCYVLLTWIIFVSIIIHGVSGVPFTKLLSPGMDLSEEHAREAAAKAAAAEAAEAAAAAADGGVIKELAASGDSSSGGEVALQVHHLAAAGAGAAAAATAARSGVAKAAGGVRAWFGRLAAAEDS*
</t>
  </si>
  <si>
    <t xml:space="preserve">MRNSSTLLRSAFARRGTHLQQQSALWELHRARYSTNDDSNREEGGLLNKIWRAGLGQKPKDSSSSSSSAAGGSSSSSSSSRSSGASSGDALVPSGPERRHHKVFVVELSRKPLFPGIYTPVIISKNEALVKEIMDVKKQGAHAYVGAFLKRPEPPLGMTAAAAVAAAGETEVRDAASHLYDIGTFAQVALQLVRAGAKVIRLDEEGKTPQQQQQQGEAAVEAGAGSSSGTAEASTSTSTPSSTSSTATNTDSTTTTSTANSTSSKPAPKVRVEYDGPPITVHRAQLKDYVGQAPFAKDKFYESTPPGVVMGLAWTPLGGATLYVEAARVAGSEARGSLTTTGQLGDVFRESATIAHTYARNFLAARIADGTIPAGAAASSPSDDTPASSPSDATTASSSSSASSGSSSSSSGKQQQQQPQLPSGPGSFFSSGALHVHVPAGATPKDGPSAGCTLVTALLSLALDRPVRPDLAMTGEVTLTGCVLPIGGVKEKVLAARRSGVKVVVFPEGNRPEYEELAEDIKQGLEPHFVSSYDQVFKLALEHDSGSGNADKAKQEAPLSTSA*
</t>
  </si>
  <si>
    <t>C_600056</t>
  </si>
  <si>
    <t xml:space="preserve">MAAGGELREKKVCVVGSGISGLSAAWLLHRNGARVTLLESEATCGGHTLTDHTSPYPVDLGFQVCNLTTYPHFMGFLECLGVDTQPSDMSFALSLDGGKLEWGSDNLDTIFAQRSNLASPSFMGMLRDVVRFGKEAPKVLEPANAHIYRDMTLAEYLKANRYSAAFTNAYVVPMCAAVWSVPNAQVLAFPVVMLIRFWVNHHLLDIFQRPLWRVVRGRSKVYVDRVCSELPDVRTSTPVTRVLRGRAAGEPVTVYTATGPAAAGEQFDAVVFATHSDITLRLLGEDADAPEREVLGAVPYNDNDVWLHTDPSQMPVNRKTWSSWNFLGTSSPQADTSAVCVSYWVNRLQELPPGAPNLFVTLNPITPPAPDTVIRRLKLAHPVFSAASVAAQAQLPQLQGHRGTYYAGAWAGYGFHEDGIRSAVAVVEAMGGSLPWVPRATSPKVSAMQGLYMSLFDKYARSVFNQGRLRLILPTGQELNYGSEDTIAAPVPKGEEWRGRPDLKCTVRVYNMDFFRKIVLRHDVGMGEAYMDGDYEVLGGFEGLGGFMAVVTANAVRAEQERGHLGLINWVGERLLYLSHLQRPNTIQGSRKNIEEHYDAGNAMYKLFLDETLTYSSGVYKGPGDTLYQSQLNKIDTLIAKARIGPSDHVLEIGCGWGGFAIRAVQTTGCRWTGITISKEQLAEATERVAAAGLQDRITLLFCDYRDTPTTLGAASFDAVVSVEMIEAVGHEHLRPYFNVIGTMLKPGGRAVLQAISCADERYEAYCHTSDFIREHIFPGGHLPSLGAIADCCRGTGLAVRDTHDIGPDYAITLRSWRQTWEERKADILALGYSERFWRKYKFYFVFCEAAFDARYIHNYHILLVKDGGALINGHTANGHTAASFTSATTTTTTSDGASGPLAASLLPTSAQALVQELPSDPVTQLLMALYFFLAGLLVGRGPHMWLLPAASFAMALVAAAAHVASQALVPSYRFLTPERRALWCSDIAHLGYSACVSAASLAYAFHEPRALQLTNQPADITLPSIITAVSAGVFAFNLWMCVRARLFERTALAIMQYTLLLVLFGTATYKGVGVPFLAATLASEVFTVAFLSGKLQEMAGMGRTSLRRTTRLVERVTLVLCRVLPHGVMAAAVVTQPAAFGHTLYYAMCVAGMGFQTFINCHKAVLLFRSNPAMEAGAAAAPAAGTSGGAVAAGGKTRTD*
</t>
  </si>
  <si>
    <t>C_600057</t>
  </si>
  <si>
    <t xml:space="preserve">MPEPGARQRPQRAAAKEAQQRIAAQAQGRDVHPLEEEPSPDGPLVLTNGQRNQSTDPNKENVKLNAQAKAGAPKAPPKAALAPPAPAAQAAPRPGIPAAFVAEPKVEEPAEDGPDKFPVPKKVAVGGSPAYIPDKKLGKGGFGQVWLGRRVIPAKKSSAKDTDQAASLNQVALKFEHKSSKGCAAGPPYEWSIYSQLGDVYGIPKVHYKGQQDDFYIMVMDLLGPSLWDVWNQQGQRLSEAYVACVAMEALTILQALHNRGYVHGDIKPENFLLGPPDTNRSKRLYLVDLGLAMKYRDGRYGGHVKYDQRPDDFRGTVRYASVHAHLGRTSSRRDDLESLAYTLIFLLKGRLPWQGYQGQNKGYWVARKKMATSAEMLCRLTQTAFREFTDSVMNAKFEEEPNYARYIAMFEPLVNVPERPLVVENALKLVVGSKRSRADFEGDVEIQPVKKVRTGNGARQWITVYNKHAPMKQRYHYNVNTSRLLVHVQKGWEDGLYISCVSSCQNLWAIVMDAGTDYTQQIYKVHYNSFLPKEWIMEKWEEGYYITAVSGSDNNSSLVVMSKGTRFTQQSYKVADSFPFEWIKKKWREGFYVTAMATCVNQWAVVMSKTTGIIDQVVEVDFQYPSEGIHKRWDAGYRITCAASTHDQSAFVLSNLRKPNLDETQETLRTSSFPTQHIKEKWDDNLFLAAICYGKTVS*
</t>
  </si>
  <si>
    <t>C_600058</t>
  </si>
  <si>
    <t xml:space="preserve">MDPPPYESVLQDHGTNNFFAPATVNKEFEIEVTDPVKQGDGVAAYVSYKVRTKTTHPSYAAPFNEVIRRFRDFAWLHDKLVEKNKGLIVPPLPEKSAVQKYQMSTDFIDQRRRALQVFVTRVACHPVLKDSRELNTFLQANEEAWMLEIAKWQAETSAQHRPVNAAAQWLKSLQHSAQSLVSGRAEEIQEDAEYIKIRDYVNSLEAHLNEAHRQAGRLLRKEADLGSALSEFATAAEALGKQDEVGPMRSAFGCLFNRAGEVAALSKARSEALVNEFAAPLKEAARTIKSVQVAMGDRSAALTAYSQAKSDLDSKKVRLAKLRGTPGLKEDKIAETERDVNEADQRLRNAKLGYETIRDTMREELNRFQKERASEMSALLRDFALAQAAYTAAQAKAWGELLADLQNVPQ*
</t>
  </si>
  <si>
    <t>C_600059</t>
  </si>
  <si>
    <t xml:space="preserve">MQARPAADFSLPTLALLREMHTPCSRFSAYVRAMPPPEHQLNGCNLPLSYVPLLQSSYWEDQVLTWRSLLTRLLGGELNDSAAVLLPEAVGRAADNMTLLELQYACSLASSRYITGEPRQRMLLVPLFDMANHRPGCPHAVRSFERPDPSFRLVAGERIRKGEEVRLTAVCYSYGDMADDVALVHYGILAGGSHTHPPRLLMVDHHLFDPEAGSNLVPPVPFEPATEKERRRELKRLRARLADLRELDRRAAALPAPQPEPGYERALKLMLRLQVIRREALEAEIGRLGALGKAAKMGKGGAQEEL*
</t>
  </si>
  <si>
    <t>C_600060</t>
  </si>
  <si>
    <t xml:space="preserve">MSYLLEVPSTGRVATAYMAYRSPAPARPPGQTRVWEDLRKEARRLEGELDVKLAAFTKLCSSFEASYKLNTADNSLGADQQLAQTKAAEVEDLLQRLSDINDEMAAIVGGSTDSRSHTLARHRDILQEFTQEFRKVNSTLGAALDRVKLLAGASDSPHLSVNVQNSSGALLRERGAIQNSANMVDDILSQAANVSGNLLGQRRVFEGALDKLVQVGSRFPVVNGLLNAIRRKKSKDTLVLAGVIAACVLFTILYVMAK*
</t>
  </si>
  <si>
    <t>C_600061</t>
  </si>
  <si>
    <t xml:space="preserve">MPAEASEPAPASVSSEELELAVANLKEGKSLIDDDPEKAVELLCSVVRTYEKKYGSEGIECADVYLYYGIALYEVARNATDALGTTKTTVDKKEQAEGAGPSTSAGAGGSAAEFKAEQPAAEAAQADDQKEGEGKDDEEGGEEGGEGEEGAAGDGEGEGGEGEEAEGTPTDDMKLAWEMIELSRIIYDRNSPEQHHSKLAEVHKSLGDIKSEEERFEEAAECYRQSIAHLKAMQPPSKRRIAEVQYKLSLSLTFMEQPDQALAQTEEAIGSLEAAAGEIEEKLAALPTDGSGGEEAEEEGRRLQETADDLRAVMTELTHNCEGLRDTIKHNNSLKEALRQAFIKANGGAAALAGAAGGSSGSFAAPTNAAAAAATVSLGVVGRGTKRITLQPAAAPAQGQPADGAAAGGSAAPPPKRTLADLTVVQPPLPSNSPGLAASGQGASVVGATAAGTADGQAQAQEPAKRARLEEAAAAPSEAPSSDAAK*
</t>
  </si>
  <si>
    <t>C_600062</t>
  </si>
  <si>
    <t xml:space="preserve">MSAQLRALSRPALAPQCKSARVCRRAFAGARRPLPRPVRATSEEVDLEVQVEQFMKRQAEIESGAAFVRPKDLATIIGGDVVSEEMAQRYCADIFEVLKTLKRTRDMSFNEVKLIVSIEDPRARERRAQDIEDERGVSRDEMAQALIEVGEGRVPNDRIALKCLHDEMLGWPFLEVATEAPAAPKGTVAAAPAAPAKPSASDYASLMGGEHGGEAVRHGGQPARGREAAEPDGHAAGLGRVRRAVRRERHPRAAGDWHHPHPVLQLSQVNSTAIWLPGGCNARARAAAG
</t>
  </si>
  <si>
    <t>C_600063</t>
  </si>
  <si>
    <t xml:space="preserve">MNPLTQIKNIQKATKREIETGTQDSASWHAKYKHSAYIFAGGLDYDLTEGDLLAVFAQFGEVVDLNLIRDKDSGKSKGFAFVAYEDQRSTVLATDNFNGAKVAGRTIRVEHVDNYKKRKAEVRESDARRGRSPPPASGGRGAAPADAPWMGSGSIFALLEEARQLEQSKKGTKGVEPKIKEEPGVSGRGTAPPGPMGPPRPPKDRERERDGDGGRERARSGSAGPSFGPPRPPPRGGGGGDEGPGPSNGRGGADHRRRHERDGRDSRELDRDRDRERAGGDGYGRGERPDDRRRGGSSGAGADRSRSRSPRRDRDRDRGRVDDGGRGSRDRDWDRGRDRSRSRERERGKDRR*
</t>
  </si>
  <si>
    <t xml:space="preserve">MYSDDEEAEIAVDIKRLWDVKIPLLSQGQKEPLKAVISAAKNKDPSVVCTHYDVDRRRFFYGMDNGAVCFWPLDQSRPNTSRFVGAHKGPVSAICTPRKGDGQLGKAGLIVTGSVDSSIKIWDYQGKVILDPTVCVQTLYGHSGTVTALVILGDYIVSSSTDGSIKMWRQEEGRGQLVYPWFELQATVAGMEGWVRCMAYDSSGAVGDLGAVFAADESGGVTKVLPEAVWDDSIQRLSTRMDFKIDQRVERLHDRGISVIRYVAKWDMVLTVAYDQCLRAYDVKSSQVRHAWVNERGCQFTTLEINIEFDEVLAGDTSGVLSIFSVRTGRLMVTKQLVAPPGGAAASRRGVNAHASAASGSGTGSGPSGILSVTAVLGRQLYAVTTARELSLWLIEHELEYNVARGGHDKALISLYSCSGGVVRAGPGGDHDYRIFSASIDNTVRLWDPYDMACIRVMEELSSEISAMTFYEGWNLLVTGHDNGDIRLWNLDTGSTTTLRQHTNTVTSLELALVHRNEELLISGSYDGWVVLWDIRSLRGEEPHMVAKFRAHGPDTSNGLASGSSNGRGAAEAAAAGGSSGVQTPEPAGHTGGAAASTSLSRSEAAKAAGVAMGLGPSAVAALQGALGGPDTEILALKFDPLKKVIVTAGTDRVIKVWAATGYEYLGCHTGHTDAVGCLALDSNFLFSGSDDCNICLWDTVPASSARASTYAGLRTGASPGPALAHSTSLLSGQAAAAAVGSVGASSSGGAPPAFQLTFSGRPLKTLKGHTRNVTGLDVLPSSGNLVSCSLDGQLLVWDYVSGTVLHRFTHEMEEFRCLALRYDRPEVLVGTVQASLLRYTIHEAAVAVPAKTRLARGAGRPVAAEPGLPEDLGRLALEEQQGSGSDG*
</t>
  </si>
  <si>
    <t>C_600065</t>
  </si>
  <si>
    <t xml:space="preserve">MPRSAEPVLFVPTQAKTPALRAGTVDSANPYKFALPPQMVEQKVANIASGNYCQPRCDEPWTEVIFEGTTGGRVELIVAPLQKLTPRKNIKVEDLGTPEQLLQRVGNYITGTYLDEDALVSGTSKTLDDGLTYYYYELNAPYAKVGGHSFTACTVKGDLAYLFITSANEKQWGKLEGSLKQTVESFRA*
</t>
  </si>
  <si>
    <t>C_600066</t>
  </si>
  <si>
    <t xml:space="preserve">MYSGVAPPIAGVGPKAGTQRVVNRLTLALHASVALVALSIAFVLFDNSLFAWHPAFMSIGYIVFMTEGLIAAIHFRHIDGPDRVKAIWSHALLQIRALVCVLIGFGVIYRNKILLGKPHFMSLHAKFGLATLILSVLMPLWGLVSFRRMGIIQKFPERWQPRIKALHRQLGLLTWLLALVTIELALPHPAVAKGRLTQAWQAGVALIGVLLLGLSLKAVVTPKSLGGAEDPLSKTV*
</t>
  </si>
  <si>
    <t>C_600067</t>
  </si>
  <si>
    <t xml:space="preserve">MQRSLTRSGWETNRNALADNKDAILVGGAVLATVFGAGMGLMSVKNQFDLQQAELRRQRQLEQAEQRRQQQLEQAEQRRVADVQKERLFRQLAEERARFEQRLFDAAFHEDYQKWRRARTAPARRMEGKAD*
</t>
  </si>
  <si>
    <t>C_600068</t>
  </si>
  <si>
    <t xml:space="preserve">MEVQAEGEAEADLVPCGHPHEVLEPTRRRELLRATGLLGQVAHDAVVLLYELHQLTAASAAIRTSGTCPPAAVDLTDRDFVVLALLPHPHPTDQHQHPDQHNMGQHHTEQHHTEQPKPWQCQQQQQQQVSASGRTAHQQGQPREQLRTGAPAGGGGSGGGSGGSPCAAAGERGAAPALEEDLQASAAPMDIDMDFAAGAVGADASEALGAGQYTSNDMQQQQQQQQQQETSSRPKDVSMAATAGRLGAGEGVVWPPHGSVGPGPYTSSSSPLASVTPAAMPAAGGPGDGSGRDARSANSSGALGVSGNDSGSGGGGGARGGSGAGVAASAAARAAAIRAAIAAAPPASWSWSHAFASRAQQQLPKQQAGALLLARPALAKPPVVSGAQQSSAYAAAGARAPALAPAATAPTAAAASLRLRLLRSDGDCAGPATRTGATAAATGATSAGASVSVTAASAAAPSSPTASTVAAMASCSLSTARRPPAGGGAAAATRPSYDSHGGGAPASACQPSQPPPPQSPPQQTSLESVGGAVDEHLGERPPHPWSAAVQPPPPLAQPQPRRVAAVAVCRQLRDDRRAAAVTEAFAAATGAGAFKQQRRSASKTAAGATPLLTSGYTYAACTLTSVPGLYAHMLDSRHGPTRAALVSQLLRLLTGVLGSQHAGALQLLRRHSRGREYHGPGTGPFCTLSLTHNYHNRIHVDQRSGPPSCGPAA*
</t>
  </si>
  <si>
    <t xml:space="preserve">MGDICETVEATFHGVAYLLTVSTIEGETLCVEVEQKSDCSRWRGDFTSRYIEDITAKTGNFKKFPVFVKMLLSALKQASDSVFVDLLTYQDLEVLKSRKAGGQAPPPRTQPPNNKRYLIMTYAAEFDRVHYPLPLLFEENPDPQHLKRIISQLRSEVEGLQVEAGNRRGGEVSAELRRLREENAALQRQLKQMERSGSGVGAGAESSEARELARELRTLVDELGRCKEQIRELKMRIRQLTEDLEARDRRMNSTDRIR*
</t>
  </si>
  <si>
    <t>C_600070</t>
  </si>
  <si>
    <t xml:space="preserve">MAFDYVFLKGEGNKGPSFKPTWKPDWRLPPGVKGSRVFAQVLFWCGVSAIPVVFLSNNKEATTKQPDIYMIQKQKAREERMRWIESDEMPKH*
</t>
  </si>
  <si>
    <t>C_600071</t>
  </si>
  <si>
    <t xml:space="preserve">MLSGGSRFRRITVPEGSQLVIDDAPLNLTLTTLLVQGNFSMGSASCRLQSAISITFAPAAGVPTNMMALKGMNTSTVDMHGVLFTPTWTRLTQTAAPGTRWVTVRDAVNWRVGQLVAVPTSVWKDECRNQNEVRQIQSVSADGKNITFTTALQFLHYGGPEYQTEVVLLSRSILLQGSPESAAELAGGHVRIESKRGRIRGVLGYRMGQQFQMGSYPFHFHMAGEVPSDSYMTDNAVYASYWRAFTIHGTHALTVASNTAFHVAGSAFYIEDGAEERNRITGNFAGFVHPLGRVDTCDAVGSVFGAPTIYQSATLLQPADWAAAGFYLSNAYNYIDNNAASGGTSGFMFLNLPLPIGLNRNVPLEPYKRPPLSFSGNTAHSSGYHWDNAGAIYCGGNLQYDTDNY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NVTIRNVVYSSTEWLTQAALVALTFSDQFKPFHVASIRGIRLVNVTKAAVLSNPVVRTGSWRFYNFLDADGSFTGTKRPTLVASYSATNNTGPCDAAAPTPCTSSFNWWRTDTACTATPPNVYPWRTQARLRLEVPSYDLTTEEAGWLWPSVNNINVYDAGVVAQFGQTGASRRATIITRAEGVTGLTGRGGWYAHWSLGAPKYVKVHLETVPRGTSIIFATRYPAGTTFSITRVASSWLVPDGQLLPATSLAAVLGSDSGEFYFFDGKLLYLKLVDLWEEPYQGRLPARSGGLMVPGSRWEEYYEVTASIPGCSTSPYPSQNGQDFSGQFCAMNGTVDSFIPPAITAAYNEWTIPYCAEVAPPLSVCSALNVSAGNCTCATLQQQGRCADMGTGGVWLGNTSDANLRANVAKTLGYCSVTCGRCSEGQEWCRDIPIMPLSLSKNQTCSQMVPLGRCYEVAPKGYCHDTCGVCSGAGLPCVDLRWTDQYTCADLKSWGSCNDTWVTDNNFCRKTSTFTEPPIAPQAAQSSAAEPLAP*
</t>
  </si>
  <si>
    <t>C_600072</t>
  </si>
  <si>
    <t xml:space="preserve">MSAVSAGRTSCCSTTDWLHRPASTTGVDAGSCDGGDGASVADSTTSIDSGANPMAAAHAARLAFRSSFTGNKTPTLSPMASLDGMAGQAEPSATAAFQQPAVRLAAQPDPAQSQPMSAPASALSGRGTSQLPEQQLPRPPLQHPQLAAMVLRERYASISGGSSSSSPAGAAHGTLAAGTPGAGTPGTKAALLAAEGSAGGSPCSPSLPPPPLCRPNTWSCSGNEDALLQSNLGPGTGTTTGSGAGQAAARAGGPLSAAQQQAAHHLHARYQQQQVQQQQQQQQQQQQQQQQQQQPFQRQSLPGSSTQHQYLHERLAAASDAASAASALSERALTDATATAAAAGGSSPAPASGDASGRLPPAGAVLSGAEPLAALPAAATFMPSPRCLACGTASMALTQARLQLEALAARHTQLWRQYERLGATASATEARCSALEETERVLQELRAAVSASATAAASVRSGGTTPRSPHTAGSSPRASVMGNGAVPVLGGITLLTSPSPGGLSPSFAPSPASSRELSQTPTPLQMSSPASALAGAGAWAGGGADTEAAARAAAGLRAAGARSLKQMRYPAGVADSYDGDRGSEHGDSRSGHRSNSGAGIRFHTNPLPLLAASGGLSSARESLQEGGGRQSEEGGLWGLLSKGASGSGRGEAGVDAAIVIGGGDVDDGHSSDSGSEIAALVRALGGRVTGGAAPAAAATTGTGAGSDRGGVALRSSTTTRLMQLASAAPPVLRSASGGIGRHSRIPVLSMPQLSLPMESAQAPQPQHQESSADTRDAGCATPTRSLSIVGGAVAAKVAALAAAAATARPPGLMSPPGSSGRAAKPVVLAMSPVVPRAMKFGTGMTSHSNPVAAAAEASRQRAKSSPMPWVNITSNPLALEEEEEERRAEGR*
</t>
  </si>
  <si>
    <t>C_600073</t>
  </si>
  <si>
    <t xml:space="preserve">MSPLPACNPSCVCRQQLVSVQNAKAAVPARFAACNADLLARRRVHLNAASSELPSSASAANPNVINGATNSLVGDAENFCIIENSETVKDFANMQLNEISTNIQSRRNKIFLLMEEVRRLRIQQRLKGGDATKEQEQEQEKYVSALPLMPPLSQKTLNTYYTAYAGLVGGIIAFGALVAPILEVRLGFGGTTYLEFVQSMHLPRQLAQVDPIVASFCGGAVGVLSALLVVEVNGVEKQQKNRCFYCEGTGYLSCGHCVGSGLDPDTKEACPYCAGSSKVMCTSCLCTGKQLATEHDPRIDPF*
</t>
  </si>
  <si>
    <t>C_600074</t>
  </si>
  <si>
    <t xml:space="preserve">ESAPSPPTSQAAQTPSSSCTETRTQPPSPARASRRSRLPPPPRRRPPPRPPRRPPVLSTHRPRPPAASSATPPTCVRWGRPPAALPPAPHQTPAEEAWTPGPRGQSPIAPVRRPHRGPPCKQGLPRPQIHFPPASQPRGTPPAYCFFSSAPAPPSPPPPCCSPPPPSILCRPDPSLPCCRDAGLPLRPPPCRPRPAAPSAAAPSSTIPAAAALVLGPAAPASPP
</t>
  </si>
  <si>
    <t>C_600075</t>
  </si>
  <si>
    <t xml:space="preserve">MAVRLGVIQAVGNSLHQVLPTGDDGEVVLHDLQGRFVMPGFVDAHTHVIPGGLALMRVQLRAVRSRAEWEARVSAAAAALGPGEWVLGGLWDESDWGGQLPSREWLDNVCGGRPAYVTRHDSHLGVANSAALARADITAATPDPDGGTVDRDPATGQPTGILRERAMQLVAAVIPEPSVVTRRAALAAAAALALSRGVTSVVDMGRYPFSDEGSTWRDLQEVYLPAVESGELPLRLVANVPLSSWDRLQAWVALRAAQHPRQLSPLQDPSGRLFWGGLKDFLDGSLGSHTALLWQPYSDDPAAHGTRMLPDTRLRQLLRQALAAGFRVSLHAIGDRAVDEVAAACEDALAAAADQEEAEGAGAAAVVSGARFAIEHVQHISGPNTTAALARVARSVGRAHHQHTQQPGGGHLLQPVLNPLHLLTDRDMLLPRLGPERAAPGRSFPFGALLAAGLRPAMASDWPVVDLQPLTSLYAALHREAPPPTAAADLNDRLPPAQRMEVVGVEDGAPDLDDHHTRHHQQQPQQQTSNDSATTPRISGGGADVASSVDDSTTAGIVHAQDQERHVSLDEALRGHTSWAAEAAGLQGLVGRLAVGLRADFIELDLSPAAMIPVGGGAQLEGAWEVPAAFMAARGTKHHVGGDSGGNAGTWQGGRLPAVLRTWLDGKLVYDQQQQEHRPASPALCCLVSVHAQSSRLVEKELNFAVHREHLEGDVPLIDPPKRIAGYFKLNRTHDARMFYFYFQSRHNPATDPVVLWMTGGPGCSSEIAIFFENGPYSINEDRRTLNETTYGWDTFHNMIFVDQPIGTGFSYSNDGRDRVFDEGRVGRDMLDFLYEFYRAHPEVAENPFYVTGESYAGHYVPAVSSAIYRANELGTGPMTIPLAGLAIGNGMTNPTLQFPAYADFALENKLISQGLHDSIQWWMPLCQWGAEFCDTHQWRFACIIALEVCQMTSFERILGANPDINVYDITKKCDGPLCYDMSAADDFLNRPEVRKQLGVGNREWSECDMGVNGDFMGDWLRSYDDLLPAMMEDGIHVMIYAGDLDLICNWVGNQRWVDALQWERSGEWPAVAPVEWEVTGAKAGTVRELGTLSFVRVYQAGHMVPMDQPQHALAMLWRFTRNQSLTAPPEQLDPRLKQRLAAPRPQLQTQVPHTHKGQGAQQLQSAAQLSFVKKVVEAEGRAGRKRQDTYRSDKPLDVEQQPEEELRQEVAAVNVVDGQEMGAQSVLGRHGGPQEGAAME*
</t>
  </si>
  <si>
    <t>C_600076</t>
  </si>
  <si>
    <t xml:space="preserve">MLANTLTELRLYRCNDLVVSDQGLLGLLPLLPHLRVLGVEGLRSRVSAAVVAPLGDLRKLDTLVLSGAQYRSGDWTVGLDGLPHSWSRLTGLTRLELRGHQQLLDLPGWFAAALKGLRVLDVSSCSSLALGQLSHMTQ
</t>
  </si>
  <si>
    <t>C_600077</t>
  </si>
  <si>
    <t xml:space="preserve">MPWSHVCLATGGWSLWHHKQLNRKPHFSCNSAAPSKPATAAAAAAPATKPAVEAPPAAPEDPKVALEKQIRNLGKKVRQCAEIAEKKAGGAKLDPDQESKLAKSLEW*
</t>
  </si>
  <si>
    <t xml:space="preserve">MSEADLASLSVEDSQASVGSKPDAEAKKAAKAAEKAAKEAAKAERAAQRGQKAAVMTQPDPEDPLKDKYGDYPMVQSQGQTTRKWTEVEQLEKELADQTVLVRARIHNTRGKGKSAFLVLRQRTATVQAIMFADETTVSKGMVKYATQIPKESIVDVEGIVKVPEKSIDGCSQKDVELQVTGIRAVSRAAVLPFELVDAARSEEEVKAAAERGEVMPTVGQDLRLDNRFLDLRTPANQAIFKVQSAVCQLFKTTLLAEGFQEIHTPKLIAGASEGGAAVFRLDYMGVPACLAQSPQLYKQMAICADFNRVFEIGPVFRAEFSYTHRHLCEFMGLDLEMAIHEHYFEVLDVIEKLFGAIFNGLATTYAKELAVIASQYPFEIPTFKPLRLTFPEGIAMLKEGGYPDVDPMGDLNTELERALGRMVKEKYGTDFFILHRYPSAVRPFYTMPCSDDPAYSNSYDVFIRGEEIISGAQRVHDPELLTTRAIECGIPLPEIQSYIDSFKYGAPPHGGAGVGLERVVMLYCGLNNIRKTSMFPRDPKRLTP*
</t>
  </si>
  <si>
    <t>C_600079</t>
  </si>
  <si>
    <t xml:space="preserve">MRRLLRVLNPGVPWLAGSHAAAAEIVCCEVTTRHSSGAARVGAAATEPTAACSPARAAASSSADPMSPAAVRFISDRAVAAGAAPFTAPARLTSTPPPPVSGAELAAGLQAAFPILGAASLATGAGAVKVLVGGRVVHRAGWVAGVSTGLRQREVQHVPSAFVAERHRPLVALARKSVTVRFPPAELRAALSDPSPEWFADMLRPCVREAVVCGEVMRRFRSRHGQAALERWFPEQFGWTVEVVSEKEAGVSGCFRFVTHSAWQANGNLESYMTNLFADRDPERYAKTVKALTQWAHVCELLSAAGITHGDMKPGNLLVDEDGNIKLTDLDGAALLPAHIVMDAQEDAEMATAAGSGGAAAAVASAAMRGLETAAVSESPYTMTTAFAPPEMWVGWARSRMSYPDSLEQLLARAESRSWAGALQLLQQLDGCETRLEQLQLLSDLGGRDWMCAASHTYLLGAAVCDWSCEQLGQLACVVGGGGRALQSDVGFLSELHDVAEGLMALRPCQRPSMQQLRTRLARLADDWC*
</t>
  </si>
  <si>
    <t>C_600080</t>
  </si>
  <si>
    <t xml:space="preserve">MPPASPCPGLDGCMAPSTSTPVSMGTTIIAVTFNGGVILAADSRTSTGNYIANRVTDKITPLCDNVYTLRSGSAADTQAIAGYVQHFIAQHQAEEGEHINVKTAANLVKMMAYNNKDNLQAGLIVAGYDKHGGGQVFSISLGGTITETSFAMSGSGSTYINGFVDKYWREGMSEQEAMDFVTKALRYAMTWDASSGGCMRTVTITASGVKRTFIPGSDIPPTYGELPFPTAPVRA*
</t>
  </si>
  <si>
    <t>C_600081</t>
  </si>
  <si>
    <t xml:space="preserve">MRRGSQDSSVISLAVVDLHGGQPLATPPGSTVRHKQCRLLAVDSVLFGSRPGLVLCQVSWHAHSEEHLVVLTSDNRLRLYHVTHSLAVAEQTLHVVPQAGPLPQRYGLSTAAAAAGHGASPGPGVAGTPASPLGGSAAGGALGSSDVVAFAFGPALGWGLFSILLLGNDGLVYSLGPVAPFGMRCSGALLQRLAADEAAAEEWLAAVFGIEAVENPGARSRWPVLPHVVEDVSPALVGPLNPRLRQELPHLTARAVGLAVAHTITAASSSASTANGASAAGPAPSSVSTAVVGYADGRLLAYAVAGAWVPAWCDHAPQYMTASGTAGSAPSAVRYRCTLRSGAGAGGLAAGLGLAFAAAAGEAAPAAVTPRMVLLDVVELPMDEGAAAPPTQKAVVAVGVAGTPSSSGRFGLADVDSEDEEEDEDGELYGAGGSAVPRRPMNLHMQAAAAGAAAATAWVSLRSRGCWSVTLPWSALLPRWLGGPGGAAAAEALPSDLPAPVVKCVHEVAAAAAGSMTPAGAATAAGGAAVVDSCLLANPLLGGGLLMLSRSGTLHYYQPAGAAELVSHQAAAAAAASTPGGASAAAAATGGAGLSPLASPEQRKAAVEAHIRAVYSSLIAPPADRKLPKPPPGAPTPLTVAIPEGLRHLTDCIAALRATHIPFLTGASLDLTARADALRAEAAKHAAAVADLTDLAAAAEARQASLEARVARLKSLHENLVERAGVLASLHWSLPRALSHAERDMRDQLSALESRATSLDKQWGALASRARRLCDERRSASGPGGALRAGTGVKMATVPESQLEKVHEAVVAQYRGLTAARAALTALEQHAAAAVADRTAEQLEKGLGLGGSNSAKMAGLGVAA*
</t>
  </si>
  <si>
    <t>C_600082</t>
  </si>
  <si>
    <t xml:space="preserve">MAASLLRNCLRAGVGRSNSSLVAAVSGRGSNCFGTKPVAPALVAGRAPRRMLSRSSDGGAGTGAGGGHGGGSIRGKPVGSGGSGEPSGSGGGFVGWYMSCLEANPLLTKSLTCALLNALGDIFCQLFIEKSSSIDVKRTGTFTFLGMFLVGPTLHFWYSILNKLVPAGGATGAVLQLLLDQGVFAPLFLATFISVLFIIDGKPHMIKPKLQQDWFETIKVNWVLWIPAQYFNFRFVPPNLQVLVANIVALVWNTYMSFQSHKAVAPAVAK*
</t>
  </si>
  <si>
    <t>C_600083</t>
  </si>
  <si>
    <t xml:space="preserve">MRLGDGGRGVGDDELMLDLRTELDVDYYTEDDSDQEGEEEDGEGAGAGAAAGNAAAAGAAAAGAAAAGAAAAGGAAGSAAATSTGGSAAGRAGPSGRLRVLVVAGLHVFGPTASEAEDPMLGAVAAALRASAGAELVVAPFPRRKQAAAQRAAEQQLLEQLTGGGFAACVVLGLGSGDDFKPRTPTHPWSDGGAWREGLVGWVRGGGVLVLHGERAAAATARAYFGLAWTMEGDHYRRTDHVLHPDCPLLAGGGLAARLPAHYNVKACMLGDVPRPQRVYATAPGARTHSLVPSMSGERVEEGRCALAAAAVGSGAVVFFGDVNWEAATLRAVAELVKQLAAERAAGGRFATAIFRVWRAS*
</t>
  </si>
  <si>
    <t xml:space="preserve">MYRELKLAEELEALRKAAWAAQLEFERKQEAKRHAAREEEARRKKEEAALRKKLLEAAYDGEDEEVRKGIARAKEAGMLKPDPVDTADGHGNTLLSEAAAGGVESTVAMLLEMGADPNSRGEFKRTPLWRAAFLGKAEVVPLLLEGGADPRIGNEGGELPDHVAAEPIKGVLKDWDVAKTDALLQKFEAPSAERAYAVKGAEASVTACEEAHNKAQLALKHARMELEKRIFEYDTCVEEKKPDSLTQAALDQVHVAEKVVDEARARAAEASHALDESRLRLREEVEQVAADEGGADAALPGIPVPIKALNDVLIRDVGGKLAASSKWPLVVDTSGQASVFLRYQDTNYVNALNARHMEPHTLRRSLLGAIRYGKAMVLDLQDCDLWPEMPRMFDQVQQGLLGKVLDRSLLKNEAFASLIRAEDGEEYDINKFQDIRIRSFVFIVLTSARRPNKDLVEAMYTLRVMVAV*
</t>
  </si>
  <si>
    <t>C_600085</t>
  </si>
  <si>
    <t xml:space="preserve">MSSDLLTDLQRQLRDLNDNFASVVEQLVHIAPPVPVGPDDVQPLSALPGAVSRAELQIKATALSESLMQRFRNIDSLIDKLPELGEPPEQQDARIAGMLQEHRELRKELGVVMAEAEYKLDEVYGCYEALSNHVLAHEGKMGRDASEAQ*
</t>
  </si>
  <si>
    <t>C_600086</t>
  </si>
  <si>
    <t xml:space="preserve">MAHGHGHDEPLLSAYHFNYSQRPPRDRAWGLAYSLLILLTVGWAAALVVLNPDIVSVLSCPTYLDDANNCPLKLSYLTADATSAAAAAGEGGSVSRGGGGSLLTLWMAQVREVLAPATRRAAYQHLLLDVVDASVGSGNTAATASLRQLLAGAAATAAAAAAKPQDDSALPRVLLDYGGTLLLLSLAAALVLTALFVMALRISPWALVLLACALQVGAPLASAMLAMQAGSNGLALVLLLVSAAIAVMLYVGRESLALVSRLLAVSAVALGHNSVLLALVAGLKAALAGATVLMLVAAAVVGASGDVVPNPLRGGSPRCATPSGTAVACCALSAPPSLHAYAPASAIALAWTVLLLFELKVFVVSGVVAQWYFSPTSHLPGAAGIESGAALTSSSSGWWSGRALCASLAHALGPSFGSLCAASAILGSTSYARAVVNRILYRGRGDGFGSFAQPGCCGISCCLAAAAAALGCCCWCAVALLEQISKFATVQMAMSGLGFWRASSAVVDLMRRNFMDAYNMWWYLPMVLHSGGAAFAAAWGYTIYFLASNSWAWPAFMGHMPPLTHAAAVALGGLAGAVAALVLVFVCSVLVNIADALFICFVLDKDSSAVTWYELHRVCAQLPCCMAANAAAADPHAAHHHPGSPYYYPGAPPAVHAAPYGYQVVPLASGAVVGGQLGHPINPYGTRYGSYGAARQPQPAGGHYVGFWGWLRSPSGSAGGFLHGIPVGRADRPQYPPPAILSPPYSDQRFPMGPRPPLPPPGPVAPPPPSYFPPMGSHTGRHS*
</t>
  </si>
  <si>
    <t>C_600087</t>
  </si>
  <si>
    <t xml:space="preserve">MTKSQMKKKARLERMLAKRQENRQREKAAKAAKKAEAKERKAAELATMTDEQKKAMREEKQAKLNAHKEAEKALKERLKASLESGPKVVIDLDWEDKMTENDIRHLVQQLSFSYSANKQVEKPVHMMLTSFKGAVANTANKMISGLENWSVTRTPQHYSELLGGSEEARGQLVYLTADSSTELEELDPAKTYIIGGIVDHNRYKGLCEGSARAAGIATARLPISKHVQLASRAVLTVNHVFQILVEWYARRDWATVLDSVLPMRKRAEYSHQAKDEQQRKDKAGDKGAGRGAHNTDKGGAADGEQPAVKAEVEAEAGVAGTGNAAGGSSGAEAAAGAEGAAAERVEAGEGGKREEDARGTKRKAEGQPAVIDG*
</t>
  </si>
  <si>
    <t>C_600088</t>
  </si>
  <si>
    <t xml:space="preserve">MLLSARFLHAEIPIRLAHRLKDLSNLPEALSNEPHVRRVKGWYTASFADFRSFPAIKDGVDCVKFTAMLSNAFRRHNNVVPAIAKGVEVYKRELERTGESTEARESEIQHFLDTFFLSRIAIRFLAGHHISMFDPPRPEHIGLVHTKCNPFQVKMLGNSELTMAYVPSHLHHMVFELVKNSLRAVQDRFNDSDSEPPAIQVVVAEGLEDVTIKVSDQGGGIPRSGLQRIWTYLYTTARSPLPEVDIDTSNMPAVLAGYFGGDLQMISMEGYGTDAYLHLARLGNDEEPLPGSV*
</t>
  </si>
  <si>
    <t>C_600089</t>
  </si>
  <si>
    <t xml:space="preserve">MLRARPLAPSVPTCTSSSCSTSGASLVPILAAAECSTRTIAGAARSVPCRRVLGRRARGVRVLAIDAAQPFDFEHRMKQRISDKEKLKVGIVGFGTFGQFLAKRLVARGHQVIATSRSPYEDIAKNIGVEYYQDLDDFCEEHPEVFPKQLLLRELPSEVDILCTHPMFGPDSGKGSWAGLNFMYEKVRIGADPKRERRVETFLKFFRDEGCNMVEMTCEEHDRQAASTQFITHTVGRVLGTMQLRSTEINTKGFEALLNLVNNTNNDSFELYYGLFLYNQNATDELERLEQAFDTVKKQLFGRLHDIARQQLFPTVDSQGNGNGAAAPPPQALPPPREPLALPSRSRDEVMAQAPSDAYSASKTIDV*
</t>
  </si>
  <si>
    <t>C_600090</t>
  </si>
  <si>
    <t xml:space="preserve">MAFVARLWAALSLTLVGRVHIAKQVLAAKLAYHFSFLNPSPAQLKELTDLVDHFAARSMHAEDASLVSHGNPLLLPKRETACLTYKDGGVNHVDLPAFLSALQAKTFALLAQPGRQPWKMLTRALLTHVRPDSATTWAWVYSDAPAPAGLPARLAAAVGHVRSAGVEQHPPQPATQPPAAPPQWRVSLDQL*
</t>
  </si>
  <si>
    <t>C_600091</t>
  </si>
  <si>
    <t xml:space="preserve">MGVRVPRRPYLPLGSPAPLTHWRIQFHWRPAPSRPPQHLHLRTPSPAALALHTPQPHGPADERCCRTGLREAAELKAAKLEHFVAIWAAGGAFCEVEEVQGGTDQDHPATA*
</t>
  </si>
  <si>
    <t>C_600092</t>
  </si>
  <si>
    <t xml:space="preserve">MVKDKKLTIYSKEGLNNHIQSKLANIDVDLGQITLKPTFRGRETTFSALGMPISSNSFELVGPPASIAYLDHNKATWLGPLALLDTTSGATVTMGVPATEVINVVPNTPIHEAPNPNNCNDLVEVLFYGDVNEGLTALRGPGQAIDAFKKAMSHHLMSDLRPDLPNDTIVGDLDRKLCEPISIVLGGKVQTKELTEDQRNYANSHGASNHKNIISVAYETTAQRDYVREGGMWLFEIPTQRSSFCIVFMPLATKWAPGVLEQLSTTVFYRTVRQNGSLPRVTQDEIIHIGKQLLQRYTTIDSKMLEMAEEYANTNGQPFDEATANRACLADIMGNTSPFNAIPDNELQYYTFVMTNGAWQPLALLQSETERYYVVEALTVAPANNMSHLTHLGAARPHRWLSRFRDFADPANHHLKFARALALPADKWELDAILPARSGLCREDKWLSGRYPNMDGPNYEHPEAHTYLMAAVASSTRPPERLLQVAEFCLTGNQLPTVAGNNTRERNAVKPNLLVAGYRMATMPQMALTQPAAAPANIIDEDEEGSGELRVRQTLHPPLIWHPSPLNNPPTPRTAD*
</t>
  </si>
  <si>
    <t>C_600093</t>
  </si>
  <si>
    <t xml:space="preserve">MNTRLEGAGAQGVEARAVCKSIHLWQVPRWAACNQEVDAPAPLDSHIKITIVRDEAKTVPRNMLILTQVAQRLQEHGVAISDKTLARRLALLPKVLQLTVTDPMLLGRLKGLGAVKANAQHWHDHRHCLSLAAASHSCGGSPSLRTNRRHHRRRHSSRSRSSNRQ*
</t>
  </si>
  <si>
    <t>C_600094</t>
  </si>
  <si>
    <t xml:space="preserve">MKFFEPQAAAMRAMVEENKWVLVLDLGGGTFDIALIKQVGVDDGATITTAANGGDPDFGGLDPVALTRLAEAVQVHLSEAEEVVVDEAFLNSSMGSAAPPRDTITPLTVISRAQVAAGPWKSLIEAFVEKTKLSVTEMMESAGFAPAGSDWSSTLPKFQKKVSSVVLAGGGANLFPLAPAIHTLLGRQPTVPPQPHQAIAAGAAMAAASSVVRGLEVVSTGMGGVVPHNIGIEVTHTIDHGRGTESREGRSSELNMDRTPGA*
</t>
  </si>
  <si>
    <t>C_600095</t>
  </si>
  <si>
    <t xml:space="preserve">MQASQRLAYKTLQGNISALADWQRSKGRSGEDLISQHPLVRRTMATLQRGSGGSQQKAPLPISLLRRLIAWLAQTAGLQPNRAEECSRDACWLALGFFGMLRRSELAGLALADVSQQKAEGPVTLTVRRSKTDQQGLGAQVQLAATTQGICDVVGQQRRRTRACR*
</t>
  </si>
  <si>
    <t>C_600096</t>
  </si>
  <si>
    <t xml:space="preserve">MRQLPCKLPDLAELLQHLPQYGYLGKRDLASGFHHCVLAPEARRFMAFRNPATGALQRYVALPFGASQSPAIFCELTAAATTIFQSECDRRGLQVRIFTYCDDFMIIGQQHADVVGAFAVMDVLGAELGFTWKLEKDQGRDTACQQLEFLGMMFDTVRLEMRITPDKRQRYAAAIRALLDAAEQGAVQRQDLESVAGKLTFVARACRWGYTFLQSVYDALFSLQQPAPRVLSLEPAALEDLQWWQLAQARDQNLRLKPAVFRSLVTTDGGQYRPTVDCCADVLGLNAQPGCAEFFSPERSVLGQEQRCWRR*
</t>
  </si>
  <si>
    <t>C_600097</t>
  </si>
  <si>
    <t xml:space="preserve">MALPSTIPAIDAELKRLGLSAAQQSAYDSRLAQIEARRQLATSTIEALPTGRRTRNSAGAAVNRAEQVAAIEQLRDQDIAKLETAAFKQLKARMQQIQDLAARKAELVQQKEELEKQLKLINGDADQEDDLGELALGAELRDDDEDGELGAGQQQGRGQQQQQQQQQQQQQQMTEKAAQQTVGRGKTATQLRVGTGAVGRAAAKPVRLPPPPLPEAEEDDFVEVSEQDVETAALRRVGISAGISGPAAGGRAGLRTVPTVPAPTPAAARQPAVVRADAVSDIMQGLEKDMHLESVLNTAPALKEIMTAAGVTLAGSTVPAFQRHLQKSIRALEKEQQEQQELAMCSALSASERASAALRGMALAKQVTELIRFEQLLPDLVRAAGGSFPAFLEAMRHPKPEVKQMLEGAALLEQIKARHRPVTAGGGESSYGEEPAQKRQRPAATDPQPPPPPPAGGRACGECGALGHRFRECPVLEAMAPRLRNARIAELQKLYPPRR*
</t>
  </si>
  <si>
    <t>C_600098</t>
  </si>
  <si>
    <t xml:space="preserve">MWAKFTKAIGLNAGGSGAVAGSGHGRRGAGVSGSAEPHSGHPHSLLGRHERSLDEMKEFARDMHRFEKQAREYKTETERFLAGVGSFLRDSSLPRLYDTLLTSPAPLAAPGGGLTGPHVTSPTTQEPEQPSAATAATPSSGAPGEGAAAAAATAGAGAGVDDELVVVEPPPPAAHPDLYGGDRHAQLLSQLGPAVGSRFASLTLPLSVWLGTYEDAKLRLEAARKLEVKAFGRGGGGAGGGGGGAGGGLMQSLQHKAAREHPTHKHKAAEHKAEDKAAAAAEVGEKKDEAKEADAGTEAGAQRAVEAEAASEDKPTGVAPGEPHQHQHQRVHNAAAAAEFVEAEAVLSEEVAWLVRGAAHLRAWVAGALEAATGGITKEGAAAGPEGVLEPVPPRVVVSVWWWWWPV*
</t>
  </si>
  <si>
    <t>C_600099</t>
  </si>
  <si>
    <t xml:space="preserve">MSGAQRSVRKGANRIRGAQGPRTVPLLGLKALRKEDAELLKEAESYMSPEEHAELRRLLEENQRLRQYGFNHWELQPEAGNSLDLFPAPTPKSDVTDFWTCRMQVWGGCGGGRAGRGVSGG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AVKDQGHIVEVILPRYEFFLHSPVLQGQLKYETEFDWGGTRIYVTTAVVENLRVFFIEPKNGFFATPTVYGRYDDEVRFDFFCKAALEFLLKTGRQPDILHCHDWSTAHVAQSYWSDYHPYGLHKPRVIFTIHNLNYGQKKIGEAAHACQKFTTVSPTYAYEVGGAPIIAPHGHKFMGIRNGIDPELWSPEENIFLPVKYSSEDVVEGKKAARAALRQRLNLTGWNDKFIVAVVSRLTGQKGVPLIKHAAYRAIERGGQFVLLGSAPDPKVQADFNALAQSMGGQDAAFCFKYDEPLSHLIYAAADMIVVPSMFEPCGLTQMIAMRYGTVPIVRHTGGLRDTVFDVDFDKERAAWELYGSSDWQRDGIDATNGFAFTAVYASRVQT*
</t>
  </si>
  <si>
    <t>C_600100</t>
  </si>
  <si>
    <t xml:space="preserve">MTVVMSFLSGVGALPYLFTGKLDPYWSGIANAVGCGVMLAASFDLLEESKAYSAPLVLCGIVLGVVAMAYSQAWLSKFEDVSFSDLQGADARKAMLIIGVMAAHAFGEGSGVGVSFSGPRGWAQGLLVTIAIGLHNIPEGMAVATIMVARGTPPRTALFWTLLSALPQGIVAVPSYMFVETFSSLLPIALGFAAGCMIWIVFAELIPDALETAEHGHVATAATLSAAALQVVSMVIAKLERPDGTVASPISADLRVLLPDLLILAPGLLAPCAAAGLAGRLLPSLPITLGVSVGVGSWLGLAGLISSLLLHDHDPAAAGHLAKHTVLLWAAGGAAVAAAGWRALGTLGGGSGPQRKDSGAAEDSALEGAEAGRVQLSVQGDGHPLTHRHGYDGPLGGPEHVGMVPGAGVGHHVLGNGWVASGPPSANAGGVLAAHHLNGAAPAAAATAVNLPSFMPGGRSGGVERRNGYGPGGGVSSGYDGGFSAAAEAGGRGKDYSAGGSGALHCQGNCNCKDCDTNGKADLWGAPMDLLPAADRPRECVRAALLLGAALLVATLPAAYELSAALLGHLGDTSTLLPPLILKGLVFGLGYVGIARAVAGTPGWQVPTAAAGLLAVTCAAAVCVLLLPLPAGVVPSAEIAFDPTHVAGRLRAFAAGALLLAAVGYMWPAAAHFKPRKVQLGVALGLGGAAAVTLLTAGLCAGTPYCLAPMSAAAH*
</t>
  </si>
  <si>
    <t>C_600101</t>
  </si>
  <si>
    <t xml:space="preserve">MDPASIAALAGQILRSRCPLQQLGLAPNATAVDARAAFRKPGSGLAHVEQPPLARGRPGKLAKIGGSADGVLENAQDADVEGHAGGSPFEQDSAPSRAAKAAGAVGGSTWTRRPVFAPHVWLGAGEARGSGGARAGGAGETAIDSKKGRGQQVRRRRARRADVSGGPDVTWASGSGGHQQAQGCIPGGGGSSDDEGSSGEYLSSNNSDVEDDSDFELVSEDGGGKDEGPQCAPGGARQKQAQPQRSVAEAEAEEAVAPDGRTDCRQGWGRGSSGAWQQRRSIGAFGLSAVAEPPAASAAVPSTGTRHGPGVGRCCYHTRCARAFTSGCSQGQGRPAYEPAEQCPVGAHDAGALREAAAPPTHPSGPGGEEQSAGWDHVAPGSRQWEEGVDNGLEEAGWQDDGGDDAEGEAGGDGGHDLDEELWGDGYGGGEADPEDHLDEHWGGFGHQEHHPNEQSKTAVAVAAGGGGGGGGKAAGASKRKAKQSCLPFQQQKQPAARQRLRQHQQVEGGGAAGEEQEAWAGADGGGLPEGALDTFLQQVQKDADQQAQRAGQARLTNLRSGFLSFGGGARGRGGTRGRGRGRGHGGGKAGGGSGSGAQSSREPRGSGGGRGGSNAGSGGRGKGGGKSAVGILRFSRALVPV*
</t>
  </si>
  <si>
    <t>C_600102</t>
  </si>
  <si>
    <t xml:space="preserve">MPAHRPGRPGGSGTPTALSNGNTGDPTFSASSGSCPPPPPPPPPPAAAPTEPAAPPDTRGLGPVLPPPPPPPPTLLLPSIAAARPNPPACPPDIRGPPAPPLGLTRAPAMPAPAGPVPAHDTRGLGLPLPPPASVTSVPLPIADEEVYGSPGNAPRPRPSDWTPAGHPGPTRPPA
</t>
  </si>
  <si>
    <t>C_6100001</t>
  </si>
  <si>
    <t xml:space="preserve">AETERALRPSPAAARITGGGAHVASASRRRCRRSSLRPTPRSCTWATRALPAPAASTARRRCLRSWTRTSTASRPSRRSAVPTGRWPRCRATCCRGCWPLAAWVTWRRRHHCLGGRRRRSGSRRRTATCASSPPAGCGA*
</t>
  </si>
  <si>
    <t>C_6110001</t>
  </si>
  <si>
    <t xml:space="preserve">MLYKPKALAEELGLTREAAAALAKLVRTNVGEAAATSDTTGDGGSNGLAQTASMALASISRATSPRHLYQKHAYYQTMRQRESDVGDQTDNEVPQTGQTGSKSGKFKLQPSPVSRKALTQPDVGLAAAEEEAVVAANAGAAEAEAEGATDGNGAGGDAGASVYQKLNAGASVLHSIYSQHAAAGGEVPAAPGDAADVPVENPVFKLTEVGLTVEDSDEDEDQDAAVAYPGADTIGRRPFPGPIIPPVPTIRRPDTRAFKRALIGARRTAPAYLLQRYGLPEPRVAAAAAAASGPAALPPPPPLRGAGRRRSRSRRRAGGAGTLVPSVDASIDGATAAQRGLRGGGNDSAATTGATAGHFCNAIGGGYGP*
</t>
  </si>
  <si>
    <t>C_6110002</t>
  </si>
  <si>
    <t xml:space="preserve">MAVAMRSAAMPSLASRPRVSSRRSVVVRAEASNKSFPRDWVKTDPLVPVLGFAGWTIPANIGVSAFGGQSLFGLFTQSIGENLAHFPTGPALDDNVLAVPDHLPPGSVPDHHPGPDRRAGPQAGLLVNYEPSWLDALVSS*
</t>
  </si>
  <si>
    <t>C_6120001</t>
  </si>
  <si>
    <t xml:space="preserve">MEGAIRLLYDRVPLLSGLSGSSSSSAAAGGSGSIIRATLLVPPGLGQLTQLRSLAILRGSSSTAFGSSSGSSSSGGGGGGSSSSRRTHYTGGAYRTWRPMVGGEWRAAVAAAARHASGRRGSSNHAGSGSGSSSSSMGGVADTAAALQLLQGLRELVVGEARQEHLAAVVAAGIGYRYLSA*
</t>
  </si>
  <si>
    <t>C_6130001</t>
  </si>
  <si>
    <t xml:space="preserve">MANLAVREERAAAAAASHNARAALMEEHGERGTRWFHRQADEPAAGAQEPITHLKVPGQPAPVALTGPGTRNTVSAAAAAMYSSTSPTGLFRVQPVCTASQQQLLAAIDRKVPADLQAAAEGSGDGALSDAELMAALAGSANGKAPGSDGVPYEVYKLFWALLGPRLCAAAAAAFAAAADAHDGGEMAAALPASWREGIITLIYKGKSLDRAELASYRPITLLNCDFKMVSKAVSARLQPALDAVVDELQTAFITGRWIGDNALYLQGLIEWMRLDVGADGTPRQGGALYFLDIEKAYDRVHRQWLYVSAVGLGFGPRMLRWIRLLTANGSARVCVNGMLSDAFPVLNGLPQGSTASPPLWVIQMQPLTSFLRRQVEQGALRTPLLPSGEQAPPAAHHADDTTLTARDPAVDGPVLMAAASPHSCDGACTQWEADKFFLREAATSIHRRHARQTRDGLHGVVLAADTAAALADRPGASAAQRQASAMANLAVREERAAAAAASHNARAALMEEHGERGTRWFHRQADEPAAGAQEPITHLKVPGQPAPVALTGPGTRNTVSAAAAAMYSSTSPTGLFHVQPVCTASQQQLLAAIDRKVPADLHAAAEGSGDGALSDAELMAALAGSANGKAPGSDGVPYEVYKVFWALLARPGCSCG*
</t>
  </si>
  <si>
    <t>C_6140001</t>
  </si>
  <si>
    <t xml:space="preserve">MVRSEERRSLTDLWAALQKLAQELDAAVRASAADAADAASWTQHAEHDAALASSAGATALLGSEAALCAQFAVFDAERQLLSRLATAASAAAADGGPSASASSSLDAQAGSASLSMSASGSAGAGLLGLGGGLAAAMGLGGGGLGGSGSMGLGGSISGNAFLDSVMADPSQRTVCQLAAAVEATAGLMARLQATLAGRLGDTLPRMVAAGEAGVQEARAVLACPAESASACVTTSSASALGAAAGAAWPVLRDPAFEAELAALREDLAGLTAEITRYTQRANLLAQESKAQSEQARAERGVLAGFWNAPERLTRDTQALRDRLGALLLAAGAH*
</t>
  </si>
  <si>
    <t>C_6140002</t>
  </si>
  <si>
    <t xml:space="preserve">MQLKQQVGRRHQAFQGSRGVVRRPTSIVCQASGNEQQSRRQVIGTLVNLGASLVAAPAMADAFLSSTGARGLLAEEEQRLYQLRVEKETAAREELARERSLLEQEAKRTQDGKLCATPFGVDVVGITELIALIGALVGGVTARRRKEEVERLNEQLRSINLNLRQQARAGTVYAPGLSYAPPAAGGAVAAPSRNGTAAAPLVVPAAAAVATLPPPAAVVPKPEPVAASIPSASPASAALNTLFSMEEEEMSSDQIQCKEALRAGKRLLKEKNGAAAMVRFEKALMLSKALADKVGEGM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QAIKHLERVLEISREIGEYTGDADAFGTMADCYTDMGEFEKAAVYYDKYIERMNKDGPI*
</t>
  </si>
  <si>
    <t>C_6150001</t>
  </si>
  <si>
    <t xml:space="preserve">MTAQPDRAFEIFAGKLLALELVVKVIQNPMHNWENVREEFARHMHQPLCLALLRNCSPAEPAAFNWALRLLTAVLLQPKLRKGLKHRHR*
</t>
  </si>
  <si>
    <t>C_6150002</t>
  </si>
  <si>
    <t xml:space="preserve">MEEQRRALGLYSTAGSEPGSGSRRAGLSEQLVPATRIYRLGSAGQDCQLCLWDVQAPGEADINSTAAMLAQLSMATGGMKRNGSVGALAAGGPPGGGSAHDRKASLGKSNGICPSLPRADMFVIQPIMEHNETR*
</t>
  </si>
  <si>
    <t>C_6160001</t>
  </si>
  <si>
    <t xml:space="preserve">MRLRPRNVGTPLFGRPELLVGEIKSDLSELGPARRQLEIALAVLELACRFSPYCGGGGVLRSLLAPYSRWRPPSLDARAVVCGVLDGKALAARQGLLGDLQVQLVADLDLDPDRVDRVLGPVAAVAAAARGEAGQAAAAAAAAAGGGPELAAGGPPADSGVVKAHAQGEVEAQSEDEAAAVMMHVPLEVFWFDGSGT*
</t>
  </si>
  <si>
    <t>C_6160002</t>
  </si>
  <si>
    <t xml:space="preserve">MQDFKGISEKFRMNLAHHDGGTDRVVVQIGLDGLKLLNASDNRTMRSYELGHISRWQSRVSXXXXXXXXXXXXXXXXXXXXXXXXXXXXXXXXXXXXXXXXXXXXXXXXXXXXXXXXXXXXXXXXXXXXXXXXXXXXXXXXXXXXXXXXXXXXXXXXXXXXXXXXXXXXXXXXXXXXXXXXXXXXXXXXXXXXXXXXXXXXXXXXXXXXXXXXXXXXXXXXXXXXXXXXXXXXXXXXXXXXXXXXXXXXXXXXXXXXXXXXXXXXXXXXXXXXXXXXXXXXXXXXXXXXXXXXXXXPPVPAGKDRHREGTQQQQQQQEPQEPPSPVADAEARLAAFKTQLSQAARKQSPDIPGVRLVVSRAQQLLQAAGVLGDEAPARWNAALGLLQRLSSSSSSGQGGGGSSGGGQSRRGTAAGRSPSSQALLVLFLLATGRLRAELEVDLIRLRPRNMGTPLFGRPELLVGEIKSDLSELGPARRQLEIALAVLELACRFSPYCGGGGVLRSLLAPYSRWRPPSLDARAVVCGVLDGKALAARQGLLGDLQVQLVADLDLDPDLDRVLGPVAAVAAAARGEAGQAAAAAAAAAGGGPELAAGGPPADSGVVKAHAQGEVEAQSEDEAAAVMMHVPLEVFWFDGSGT*
</t>
  </si>
  <si>
    <t>C_6180001</t>
  </si>
  <si>
    <t xml:space="preserve">MLPIYLAKPALARGAPAVAAAAAAAAAGGGAGGGAGGAPARPTFDPRNLVALRKTPPPATASAAAAAAAAGGTAQGPPRLARPQAPQQQQNGASDSRGGPAASQPAPAAALDPEVEARVAAARAAAEAARQEAALAAARRAEVLESHAAAAAEAGRAAGGGAALPEISTFEDYKRVERGGGDRGGDRGGGGEKGGDRASGGGKHHHRGEQREKEKEGKRGASGADDLGAMRAEVEQHVKALLKQQQQQPQQQQQQQQLPPPPMQQQQMQQQQQQQQQQMQMQMAAMPPPPAMMAAAAAMAMSMGIGMGMGIPGVSPMGMGGLAGLAPMGAPGMPSMGMMPPXXXXXXXXXXXXXXXXXIGGM*
</t>
  </si>
  <si>
    <t>C_6180002</t>
  </si>
  <si>
    <t xml:space="preserve">MHHRPVRRPGVPPRRHPAASSTPHSRRRRRRRGRSRCRRRGRRRRCCACXXXXXXXXXXXXXXXXXAQQQEQEQHVEKGKQQGHKARGPSRRRLPPRKLRFCSAAAAASADATAAAGGGAGGVCCADCNGHPCPRHHAACACPGCLAAGAVAGLPGGRETQQELLLQPLETGGPGGATAAAAASGSASVQPAAALHELLWRLGAEVGQEATVVVMEVAEKGTLSRALARGIFAPSERWSLRVARRALVRTLAEVARALLHLHSRGLVHGDLKPRYGIARPVAPVLLADWLCV*
</t>
  </si>
  <si>
    <t>C_6180003</t>
  </si>
  <si>
    <t xml:space="preserve">PRPLPPPGQHTPSDPVQTSPVESSPPTPATKIPKPRTALSTPSPCLASHYQSPLPNVTPAPRHRHPPQRSVPGGGRSPPGTPLRPQALSRTPVPPAPEAPRLPSFSFSRCSPRWWCLPPPLALSPPFSPPPPLSPPLSPPPRSTRLSPEAPRRRPRPGPPRLPRRPLQRAAPPPALPPAAPPPPPPAPPPPAPQPLDPKPPPVPAGRPPAPRGSRTRLPGADGGAPPPPPPPQ
</t>
  </si>
  <si>
    <t>C_6180004</t>
  </si>
  <si>
    <t xml:space="preserve">MGGRRKDGREGGWEGHRGLRSGEEVGGGGGAGAAAPGGGSGCGRGGGGGGGCAACCLLQGGGAVGLQGVEQTTLKRPGQRGRTPTAPALAAWLYHTSRLKHMAVSSCSNQQPPAGVHSYPASAPIPTRPRPHGHKVATVAPPQRPMPPTCAAALLP
</t>
  </si>
  <si>
    <t>C_6190001</t>
  </si>
  <si>
    <t xml:space="preserve">MPVVFALMSEFCPPNTRGKFMAMLASFWMVGSLYSAAMGWLIIPRLGWRAFVDILTHKAALTTDAAGHPHARDAAGDTESLLPSYTPATSGGSSSGAAGAAASLSATRRLGTWTSAVLGRAWGVLTALLSPPLRGQTLALGVGWIGLCGGWYCTVLWVPRYFEARGATGGSVYGQTFAVAMANLPGNLASIYLVDRLGRRLTACACMAGACVCALAFAAAPASGPWPLLAACVFNGVSVGGWNSLDMISAELYPTSLRSSGFGLLNAVGRVSSFVTTYAAGALLDLALWAPLVVAAALLAAGSAAMLSLPEPAGKPLEDSFCDEDKVQEAHSNHGGGGGGRGRSGLASGASSDDEGAGSGNDRSGHGISAGLLLGGGGGGGGGRRSAEKVGLLAAAKGQGL*
</t>
  </si>
  <si>
    <t>C_6190002</t>
  </si>
  <si>
    <t xml:space="preserve">MLTTISRRNCIIRLASPQSAAAASQLPLLVRHRGGRSSALLPAAAAAAAPPFRVLSSLAPPPHHPRNVRAAAWPPGGDGAAGGGEQQQGGPSEPPPPGDPPAASRQPSDTDQPGDTAALERLRAAWLKLCETVEIVSARASEGAGGRDEGAGGSSTSSNSSNSSSSSSSSSSNSTGSTGRSSSSRSHDRVLLGEALMAVLESAPEALRVLGGQQEVLGGQETAAGEGDNGGDGDDDGGALTAWEVGTEILQEVRGYLEALQQVRVLKDRADRLDQRSAWLERLVKLSGARTRIAEAAGIGSGGRRAAHPGDGGNGASAAAGGDGGGEGVNPVYVDVETLCKRYERPLLLDWALVNMLLNGRTELCMSAAGERATADTLTRQEYSYVEGRDWTGGEVLAEGEERDWDGSRRATRRAAFVQELRWVTGIRFRSEERADADGYDVWWVCEEEDKEAGEQEQEAVAAGGGSSGSSSGSSSGREGGDE*
</t>
  </si>
  <si>
    <t>C_6190003</t>
  </si>
  <si>
    <t xml:space="preserve">MVSARQAVEELLCWAPAEQLDVLAALDAPHAARILAAAPAEVRQRLLAGLPPHIAANIVSLCCSSPRSPSPLACT*
</t>
  </si>
  <si>
    <t>C_6190004</t>
  </si>
  <si>
    <t xml:space="preserve">PALLPTRPLLSSHTPRTDGRTDGRPPLHPPNAPRAHSAPPSQPTAGLLLLLLLPLAAARR*
</t>
  </si>
  <si>
    <t>C_610001</t>
  </si>
  <si>
    <t xml:space="preserve">MNFGAYGDAGASQFGGGGFMPSPAPGHDNQYGGGGGGQQKGRNQNNSLRAFTIRHLLKETASTEDDRVKADGHEISTVTILGKVTSYRELSTRVQLQLHDGTASMEVCSWVDDADMQAQKPVEWQVGKYVRVYGNLKTFEGKRSLTAFAVKPVTDHNEHLHLTKGTPPTGQPLPGKAAPAFGSTPAATAPYGAAGGYGGAAPAAAAPAGGDIHSDLKAVYNLPHAMAAPNGLSVEAAHAELQRMGRAHYNLQQVMQACEYLAAEGVLYSTVNDTTFKSTGA*
</t>
  </si>
  <si>
    <t>C_610002</t>
  </si>
  <si>
    <t xml:space="preserve">MRAPLLALLLVAALAAPALAARPTILDGQTGPVPDACLDDDDCRSKEICIRGECVTVKKDGEACKKDVECRSGVCQKQWWPAGAVCATPCAVDADCPSSMPICNGSPYAAAAARAAGLVKPTAAAAGKSVEIQPLKHEDDDEEEDDDEQDEDDDDDEDEDDDDEDEDDDDDDEDEDEDDDDDEDHDHDHDHDHDHDKNMKADAADSEDAADNDHDHDHDHDHDHDHDHDSDDDGPHHHDSHQPKKDCPKSKKDKHGLRRRLAQSDPNPKPDPEPQPGRCVQCMVDADCDDGYFCERGYQPGAHTCSEMGDPCAAYGDCGVGEFCDDVAKRCRPYAAGSWIKALVTVTRVKARQDRQARL*
</t>
  </si>
  <si>
    <t>C_610003</t>
  </si>
  <si>
    <t xml:space="preserve">MFCGAVPKRSNLKSLRAWRDNVQRAVGPVVALSRREFLAQAAAAAAVTAVGSSSLSAAMAAPAAAAATFAGGGASGATASAATPALAAAAAAAGGGRRAVNAVAAVAAAAARYDVAAAAARQRAVAEADSDAIIAGSLTRLSSIGSTSTKTAATAAAAVDTPAVDATTMTASATAGTGSTTALTPAAVATAYAPGSSACSAGGFTGYSRHSAAAAMTPAPRRRRGSRGAGRDMSTAGRHDLVSTATAAVGTAAPEAGGAVGIGAAVAAVGHADGADL*
</t>
  </si>
  <si>
    <t>C_610004</t>
  </si>
  <si>
    <t xml:space="preserve">MPVGLSLGAAGAAAAGAGGRGAAGGGKGGRAGADEHDDGGEDLTRPPPAAPGYDMEALSDMLRATAASARQQPAAGSSSGASSSSGSSSSSGGSSEAGFTAGVQQLGRSPLDDAWGTTRESPADIARRIVESNTPVGRAEGAVPDLDTLARAADAELAQSAADTDADADDDDADDSPLRLSPSEEKYKSLEAMSADIKKLDEVFEVLASVPWLSEDVLAEKELRGVAQVGLLGTLEEVGFNIRHQLERIWAGERGADLAAGPGLQFRDQAALMAILYHTQQIEDAHGTPEAGYLPPPPPLPEDAAAAPAAVEGAAGRPDAGQVLEVLARKEKM*
</t>
  </si>
  <si>
    <t>C_610005</t>
  </si>
  <si>
    <t xml:space="preserve">MRQASTRDSSSGILASDPLNLTGALATGGIVTSAATPSSSLAAPHAAAGTASTGGWSGAPVTVAAAGVVGAAGGHGLRAYSSSHSVGRLPGLGYGAGAAPAGGGAGAGAAAGGGASAVLHGVPSTGGTTGRTRSSADWSSMLHHLQQQQLQLQHQLATHHPNTVLSLLSQHAPSQSPSSLPASSAPGQPPPPLQYPYPLTPHQHPHAHAHAHPPQRRAGSPAPAHSATSASPGVARRLAGYASHRGAGAVYAVPVHSHSLQHAPASGGAAGAGGAAQEAAAGAAAGSRARAFSRCSSSPDFRVAGVLQLLHGGARPLATATEAGAAAEQAAEWPTAACHGASGAGVASVALPDMSVEVMTAGVSAGAGISVVDGVDETVASSGVITMGTTTTAELSGAGPLPSPLPAAAPPPLPSAAASRQSPVRAGAGTAMAAPAPAAASTATAPQLQQQQQQQQQQQWPHLHPHQQSNSASGATPTAGHGRLLLQYAHSHSLPHPHGHQAAHTLLPQPHLAYAAQLAASSSTGGGGASSVSGSGFPQVQNYGYSHSHSQTHLNSYSQISPHAHSPLRPRDLQPAPTSSLQHAASAAPAVSGASSAGAGGANRGGGSMDGPSSMVPGASGDGGGGGPLADPGSVSAGAGVAGTGGPHAHSHAHAHALFMMSSSHMCGTAHTLMDSSRTGLSGLNTTGGGTPMTPSLLLDSCVHISSAANAAAAVPGYQREQLLQQLREQLDRQQDPQQHMTMSGGAVVVTAAAAATEHLPLGVVGGEASGGGGENVPDHGSIDQQAAAQDAAANLIPWVEASGGRARVDTSGRGAAAAASCDGATAVAGGDVASADINSPFSESYAGGAGGGMSTTPSGACMSAAMDLTGSLTAPLAMTPGLPAPQLVQATVVSEPSSAAEPQQQLAPPPPRAAASCPAAGPRPGAQVVVTSVTAEPPGAASPAAAVPPPSWPLHAPGDASSEEEYALEVSAGPMVPASGFNGDASNASGAFGSRALTGDVPAAGGGGGGGGFEADLSLVVQNLLDRNVLPDCPTPAVGRRSGEKGGVGDAGDVGPGGGGGGGGAARSSGAAWLAAAAVDGGDGSSGGGGAAARWGTQSRPCGAASAAPSATTSATHPPGHTAAAVAVEPPDAAARHGLALLRPDPWDTLLASARTTARARAATQDTAGSGALSSGAGGDASSRGGSAFTSGAGGGAAVSGVLGSGGRGRAGSALIPLLVAAAAAATSESGAHAVTDARSGEEPQQLFSSSVSTPMSFVPPHSDACRDPADRQAPPLLAAPAGEPAASPFAAHTGWSLGSTTRGAPPPAASAGTGPAAAAAAGFGGNVDGSSGRPPIFLNTAASAGGRGGATSMNGGPAARAGSLAVSASACASGIPSSALSTSAVGIAAFSSAANYSRQSTFASSSAVYYGSYRETYNGGGGGGGLAGGAGAAFIGGVFGATVGWXXXXXXXXXXXXXXXXXXXXXXXXXXXXXXXXXXXXXXXXXXXXXXXXXXXXXXXXXXXXXXXXXXXXXXXXXXXXXXXXXXXXXXXXXXXXXXXXXXXXXXXXXXXXXXXXXXXXXXXXXXXXXXXXXXXXXXXXXXXXXXXXXXXXXXXXXXXXXXXXXXXXXXXXXXXXXXXXXXXXXXXXXXXXXXXXXXXXXXXXXXXXXXXXXXXXXXXXXXXXXXXXXXXXXXXXXXXXXXXXXXXXXXXXXXXXXXXXXXXXXXXXQTLHPYTAAVFDIIASGAGGGGGGGANSTCTSTIGTAPPSPLPSGAAAATSPPPEPSAGQQQLTPPHPAGGGGGGGGLRLEDGLVPDPLLLLDGLHGLAYMTSGAYAAVYRGMWEGVPVAIKFLASPSLDLAAPAVKEALLGACLAHPNIIKTYTTRVARIDTRAVAHLRAVAAAMDAAAAMRRQSGAGSGGAPPAGGGSIRRRSHAPTSTASPSAAAAAAAVAAAAMRRRSVAAMEAAAGSSGHPSYGGLISPVATSLVGSPLGTRPPSESYAGSTPPLSPTAAGVLLVSGVASGASAGGCSAGGRSRAGGGGRGGGGGGMSGWPRHSSPGDSAPVERTQRKVEEPASPPAPQPLAPAPSADSRSCSGAVGMASEAASALPSSSGASAAAAAVAPVASQAAAASRAAGGPRVGFMRRSVSADAWADSPTAAAAAVAIAAVATSDSGRGASAPDAVTTIVPVAEVPTSGPALPSSWAVASAVAATGACSLSGSACLSASASTDYQMTSLPIGSQAPPPVSPLPLQGSPGSFPCSSHVTLAQAASTPVRLSPTSAQHQHQHQHQLHMQQLPQPHQQQRRHPQQQSQQGPFLLPGPAAARSSGRHAGALAAAQPPGGGGGGGAAFLRSMGGAGGGGGGGFSAAERLLDVLHAVGVIGPTGRPTAELQYVTAVVMEFADLGNLDGFSRLHRGRPLEPGRAVALLRQVAAGMCYLHSHGLVHGDLKPANVLLLRDAADPTSSLPVVRVADFGLCGVSGHNGANGGAEAMGTIAYSAPERLSEEGLADHPADVYSFGMCVQQLVSGERPFADMTYAQMVFGVLCRGMKPPWPEGRCEVLRPLYEMCCADDPAQRPTFHQVLEWLDGAMANGGV*
</t>
  </si>
  <si>
    <t>C_610006</t>
  </si>
  <si>
    <t xml:space="preserve">MLTKLKARWYKKNVDSTFELPAAGAGAASASSKFSSAWTHEPKVTKGGRAWVQRVIPTADFLQVLKLKLHVPDTAVQHRKSHAASLGPSPAAV*
</t>
  </si>
  <si>
    <t>C_610007</t>
  </si>
  <si>
    <t xml:space="preserve">MLEAPEPAPALAKQAEPAQQQAQEQQLMTAGASAGASVAAAEETLGGQVASPARDPPGDLAPDHQLPALLPPPRPACSRALCAASSEAVDALKAESAAAAAGAAAAIADEDKTSAGAVAKREAAGLAATEAEAVAAAAAAEPPPPPRPTGANAEASGGGSSVVAGTSGEHGARPSSPTHRPLGAVSSSARDAAVHRGSGGAVLAAHQQPQKPPQQQQAPAPQPAHVEQQQPPQPAQALQQASLEKEQRPPLLPPLVPPVVSPPLPQHEQRSEVREEQEGQPQQAKAPQQQASRQQPQEAQGEEPKPPPVPPPPPRSPVASPAASPLPPQQHEQRPGAKDERELREQHVHHQQQCNDRDHHHSGGDSCVAGGGGSPHVQPQPQPPQQQQPQQPQQQPQQHQQQQHLLAGAVGDGGGGGSHVGASPRSFSPRWYVHAAAPNSPCFGAPQQQQQQQQQQQHQQQHMLLQQMAMQQQQVAMQMQAQMQAQMQLQRHFSYNHSHGHSFPSPMAASAPYYGGGGASPQQQQHHMQQMQALQQMQAMQPTQAYMGAAGYGPSPWPAAAAAAQAAAPSVGFPPDGRCGGASGSVVGAAATSTVAAAAAAAAAAASEHFWDGAWPPRGKSLTRATVPYEPATAAVAAAAPDAAAAPAAPPPSPPPLPLAPLPPPLPPPPSHSPPPLPPVSPPPLPEQTPPPAAPAAAMDGGGPAASAACAVTPLEQTSSDSSPLQAAAAEAGRGGGTDLSAPVGASPGQEGKSTTDGGKAENGGARDCAEGLLVHSGNAGAASAAADAEVAAAAVAVAGAAGAAAGADGAAAGAGAASYGLGRDEETAQVSVVSGAAGSSPGDGSPGGGSPGGGGGSPGALSFALQRRHRVFGVGVAARHQQQYQQHKPVPPSPRQDGPLPLTAAAFQGQPRGSGVEQPAGTGKLQPTPAQQQPPAPLQAPPQPQETARPVCAQQSPPRPSPRAAPQQPAADTAALARQLQQRQPVLQLEQLRTAGALTPPRVTPRQQLLLQQQLQPVPPDQEVHVRQFLLQLHLAQLQAQRQQQTQQQAQTQTQQQAQTHPLLLPPPSPSPVVAAQAMALQPAARQAAVVQGAAAAAAAAPSPHQPQRSQPRFGLPEWDWT*
</t>
  </si>
  <si>
    <t xml:space="preserve">MQGAAALQALPGIRPYFGHGGRGRGRGGIAAASAGAGDGATVLVLVLVLVLVLVLVLVLVLVLVLVLVLVLVLVPAPASPSHQAGAGAAAAAVRRAAAKPHAVVSAPCWEHLELWADSSSSSPAAAGRGAASRGLAAAAPVAAAAAVTPGRKPAAGSGKERQQPHKDEKGGSKQQQGASNQGERERGGKGRAGEDKGRREEEGGGEGRAAAPAAGGGAAAAAGAAAGPKGYVVECNGLVGVFYPSLYIIACSRSKAAAAGSKQQQPPPPQQQQQQARSRSYRPFAFEQHAGLGGNKRWKSSVRKVGVPAAGGSSGGAGNDGGGDGGGGSSGSGAGEYMSLGRFIEVNNIFIDQAALNKSGTAPPPPAPPPAPEATDYDGAEAAAPLVAAALAAAERAAAAAVATKRGSSGGNGGGAGETACGVGNRKRTGSTGDGADGGGGAGDGDNAALTAPAAKRARVAAAEAKSGEANAGGADKAGGAAAGGGGAAGSKAHTRTPAKAAGKAQNKPAGGGAEGTSTADAAAAGASAATATRATSREAAATSREASRQDPGTDPGPDPGPGGAPSHKGTASKHPHPHQQGPPATAPPPPCPDLPSCFAAMSPAQRDTAFPRIKRSEPRAVPPELQGQAMVGHRVRVYWPQDRAFYSGHVQEYNTWHHRNTPYHVVYDDGDEEYLNLNKQHWQLDKDDVEPLPPALLTRLAAALASGRTLPEMPVVTRRAAAAAAAAAKAVTSTTGSRGREAGPAGAGEVDGRAATAGGARSTGHAAATSAAETGAAPPAQQGLEKAGHVESVRAAAAAVEKPPAGKAQGAKKGGRAKAAVEGGEGEARAAALPAGGEGSAECAAPAVPPDAAAVPPGKVRAAAVAAAGEPAAEGTAAAGVPSAAAAAAPAEGAGRTAGDAGAQELTPPAGDAAAAAAAAAAAAAAGKAALSTPAAGAAAAGAAAEYAAAPPHRRDVALAAAGPPPPGAVTVIDTGLGRMMELAQQPQSQSPGVAPALRQVEQRSEERSEAAAEAGVEAEAAEAAAHGGDVKAPGAEEERGVRGEEEAGRQLQEEEEEAELVEEGVKEQEHVQQEEQQEEQQQEQEKEEDQEQDQDQEEELEEEEVQEAPEQERQQGEQERRTQEPEDETDEETTVTEPGTTPHVRKRAKPDAATGLIPSAIPPVAAGIEVTAAVATRPYAAAAAPAAASSQAPPPPPTAAPAAAVLKARRPRPPPQELDGCLAVTCSGVNGWLLLKHAVVACDCAACTVDAIAGGAGGADGSSSAAAGAAQAAPAGGVWHCWTPAGRRRRRRLPRAQAALVAAAVAEAEAAVQQVGSRGGGXAGGAAALDVVARGEGYTVVRTDDPPGYEVYALVSGYETNEVQVRVHDSGRLRIEAVPADAARAELWGVRPLRHDIRLPAGGGVRSESAVALMTLHGQLFVRVNV*
</t>
  </si>
  <si>
    <t>C_610009</t>
  </si>
  <si>
    <t xml:space="preserve">MHKRPTGVTVTIRNLTLARALVSRRLVLQNVVVRTLCSTVRFYYAALDESVREALEPLANSSTPQPQPQAFVVPSLAVGGLVMENVTFTCDAGTSLPTNSDLVVHGAAMLSSFVAATSSLTLPATIHLAENITLPGIAAPYNPDAPDARVGVITADTTIESMDDATGGAPSSELLFIDANHTAAWMFVQPPARLTLRRLVPTRLRTNIWSPGVMDGVLAGATPLFMVQAPGAGAGATPQQAPGRLFVDVVLVVPAYEVAQVSYWCVMVGIMVPELTWAADFLRSLVWQSDCDVLGRDAVFFRRVRTTATSYTRVRLTSVAPPGVPSDPADAPPPPGASAYPHVTPPLHFASTVAELAEAMAPLQPQDYLASPPPGRSSGRSSSGSSNASSITTTGHAAQLPVVVLVNGSLSLTAAALRAPGGGPRVIRRSVLITPMRRGCSGSAATPTPTGDPPPCTPAIIDLGNVMDGLRLEGPNTTVVFEGVTQHRVGEGGELEGDDDDAARAAAAEVRRSSGAAAGPRTSSRASSVPSGSTPGMLRSMSAARGRFAARSTTAAAAASAGGRTSNACDEGLSELPTTTRSLASDHSSGFVSLEAGSSVMTDTLQSGVGGVVPGLLDPPTQEGPATTGSIGGGGRAGMAPLRTRRRGGGGGGSGGIGVPSTPGSGGVRVGSRQLVAGLGGSSAGGSGDASVGVMVGGATPRSSSSGLGSGSRPSAAEQLPAAPKSTGAICSPGMAVKTGKRASDTSGGGGSATGLLPVPQPALLMSPADSGMLGPGSSGGSGRHHAGGAASAGAGRVARSAYRVQNTQTRHTHQPLGGNNRRESSHPALLMGGAATVTAPGAGARAASGGACGGGNGELCDPMMSSTQLTTQTFGGGGGGGGGLHSSSPFIDVDGSSPGYSAPMGNVGPMSAATAAAMALSAGGTGAGMGMSSAEPASEVARLISELAGHTAEQLVILEPIGQGGYGTVYKGLWRNLDVAVKTVLFQDRQANVTTPAGTPGLGSQSTLLCSHTQPHVVTTGTAPTTVIEEEDLEDAELGPEDHEHHHREHHHEHHQQGHEHGYGAGGSRRASAELQRPPSRAASTGTPTHASLAHFAAGGHCDRNSASVPLHRVTGAGAPPSSRAASSQSVHCGFLSPSTGGTAFGGIGGGSAHGGSAHGGSAHGGSGTLPVINVSISHMHHPGTQHRGAPHNTPVAGAAAAPPPLGAGVASQQRAVLEAAVSCSVTHPNVVATYHYDITPIRSAAVVCSGGLQVADAQAASRAAMAAGGGVTDWKLYLVQEFCDAGSLASALDRRLFHDATTMPNLALTLCVLADIARGMAHIHTRSIVHGDLNPTNILLRSMGAAAGGAGGGAAGGAGGGSGAGQLPRAPTSGSALGNGPGGCNSGCATPVGSNAGAAGGGPPGANQLRADLGVGLVAKVADFGLCGMLAPGKRHISNALRGTPFYTSPETVATGTLTKASDVYSFGVIAWEVYTGRPPFTHSPERGFVRDDVFPRLPPHVPPTFANLTLACLSADPDQRPTFDQILDRIVQLQSKLAQSLQQRLSRLVASHGAQPGLGPSALVAAASASGGPGSFGASGAGGSGLMAPAGAMSPGGGSAITPGSAAGLLAGGGPVGMGGSGQYTPLFGPSIYTGANGGVVGGGAWMTTTSGFGGGGGGGLMGGTGGAGGAGAMFSTNSYGYAQAGGAYGGNDGGRNGGSNNSIGTIGAGGFVGAGGGFGLPLNAATALPLHVSPPMPGSHVAGASMGAGGTGTSGLGGGSGGGNLGMGLAGFPTYSANAGMLGVPTVFPHVHQHQQQYQKHPHQQAASAGNAMFGAAGGSGVLGGMSAVQAAPLSGSAAASPALAATGGAGVKGHNGGPQAGTAAGRP*
</t>
  </si>
  <si>
    <t>C_610010</t>
  </si>
  <si>
    <t xml:space="preserve">MARACRIQTIASRGHAHLDSAEHMPLWPTAQGPKASAAELSNQQEYSCQRHQVHSGVAPGAQEHKRHRRSRWRTAHLGLSTTSASQVMQRVLRAGHSPEMASSGPERRLDTHSSSSSSGDRQASGQHATCSPMSIGTVDSSEQPTSKRAADWLRSIKLRLQFSTSLIVDALANTDTLPASSICSQEFERALEQFELQVAELVFSAPRQASVPHASANEAQTAAPAAERRPNAGVFQRLQLLFVSRTFAFAFRQHSANDLAVLRVQVEEQRAALEAVKRSLARVGDAAAVDESKILLKSVSGELLERIRASGNLEAVASTSGTSGVHCARSNSELSKGFEQQG*
</t>
  </si>
  <si>
    <t>C_610011</t>
  </si>
  <si>
    <t xml:space="preserve">MADTNEHRPAGSSSDSSSSSSSSSSSGGLLAAEAVLTQNPWEANLFVVPTWSIWYSGNVASPAAVLRHVIAHLKAAYPFWDAMGGGRNHVFWSVTHFGQAPRVPPFHILSVLGDSSWRNVLRGHLQSALQREKVPVAKGFQPNTHADVQAEYAPCYRPEKDVLAPAVVPEWVMPYSDAVYGPRHDAFNHPAPHTAAGDGTEAGVSPGGAAGGGTAAGRGARNGGSSSSSSSSSSGSGSSSGGGGIKGGRLLAGSRSTTPPPGELPERNITLFFSGGIRPEQLYYSQGVRQAVMRMAAGGGGGGGGGGGGGGGGGGGKDGAAGGSVGDAGAAEASDDFRAWNRPDFVLSIAVLVSSIYTPLWDVVPYDEFAVVLPRSQLHRLPQLLDAVGPGQLAALQAGLARWHRAFLYRHHSPSGLAFNYTLAALRRRLVNLNSAHYRRSHRRHRNL*
</t>
  </si>
  <si>
    <t>C_610012</t>
  </si>
  <si>
    <t xml:space="preserve">MYSIIVAIDDNETSTCAAAAAAWATGSTTTATVAARGQVRLAEISAPGEGRVEVFLTAQPPAPGVGEATSAWVSVCDDRWTATEAAVVCKMLGFGWVGAAALRGLTAPPEVPIGLDGVDCSRTTLGAPDGEQLDTPDLQQPLPPAGPNVTLLECASQRRGATACLPKEAAGVRCPPPPPPPAPPLPAGEDASPPPPSPRPPRRRDVVLPPECEGFGDKITNFRGRLMTERAVKLREEYFGGGDGSGGGGGEFGAPPGSLGGGGPVAIDPEVPDWLKHTDLYKTTLPHGSLRLVGGPSPQSGVVLLSWCGYSGTLSMQPTQHLETDLRGGGLAAVRRPAAAANETAARVVNELRAAAVCSALGFQYSRSKRGSKRYGLGAGLVFDAAPICMRGAYDFAAALLAPVGSDGGPSAASVAMPGGLPGVVFPGACSGPFVGGPSAAGGGAGGSSGGGYWGDVQLSASGHDRDLSVECFNDPDEIHGPLDPSPPPEGALRLVLYVQEPGAATSWPDSTAGGTGFVQIRQ*
</t>
  </si>
  <si>
    <t>C_610013</t>
  </si>
  <si>
    <t xml:space="preserve">MAALTIAALAALRNALDSSQTGEAPCPNDFVATWLPGLLQQMQGDASSYVRRELAAFTGQLAVNHTGTAALAAACACLGALLRDGVPGVVKEAVLAFACVLRGALALASLKVWGGVGGGVCVPETLVNKLRLPDAARLAGEAEGLLRWLLEPLRPAAALDQPPVRLIAHVSAAWSVAIARPNLMGKLLPVLMALAKEGGFLASSAPGAAGRSSGDVSVGNALRSGLAAVLKSRVPSSVPWRARLVAALESLGAGDTASHMMKYIERQEWKERRATRDKRPAEDALSGHDAKRAAAEAAAAAEEAARVSQAPPAAPAPGGGYGSQQGYAPGGVVPSAGPGGYAYIMPAPANGAAAGPGYATYPPYQPPGASQPVAVQPMPQQLQAAAAQQQQQQQQQQQQQQALSEATQQAMQQAMQQAAAAQAAAIITAAAQVAAGLPPVTAPPSEKSDLDQILAYADAALRSRDDALVESLLGSLVAGQPALLADLVLAHLPLLPPXLPPHLWPPPMPMPPPMPAPAPAPLVAALH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FFIYYLYFIFSIHFFILYFFFFSLFL*
</t>
  </si>
  <si>
    <t>C_610014</t>
  </si>
  <si>
    <t xml:space="preserve">MQLRQWQQELGHPLPPPPPPPAQPPRPLVGLEVKELLRAAPSLPLGGVLGFLRELLGGGGKPARGGRSAAVRLLTSKLYPRPNLRPTILTTAALRLTSLMPAPPPAAAPAPAPAPADTITTTTATATTNTAEAGAGGAEGAAAAAEPPQPPLPPPPPPDLLPGLVAAYAGGGPNLRAAVGGHAGSLAAALGPSHPALLAQLRAPVPGSEELLLTMLHVLEPLFSASELLVALHRDLDPSLMASVDLALHSPDIFPQPVMLAGIRAMEGLSPLPRMFMRTVIQALKAAPRLRTDVVQLLERLVAKQIWMDRDQWRGFLLCADNMRSDAYGPLLQLPEAVLEVTMLGAAASDAARAQAGRMGLPPGCQLPLGSGARLAAYVLHPAPNQPQMANVMVTTGIRSVLQRLLALQKAQEEEAAAAAAAVKAEAAVKAEAAAAAVKAEAEAGAVKVEEGAAAGAPSGRAAGREEPGAAAGNGGVKVEPGSHAGALGPQPGHQQGTNVPEAPSPAPALTHVHSIRAGREASAGAAAAAAAAAAAARTVPRRESAGAAALGAGGPGATGFQPGAAGAGDAAATGPDDLLEEEGEEGGGAGGEHEAAEAGAAGDGGTGNEFEVDFEDDL*
</t>
  </si>
  <si>
    <t xml:space="preserve">MGPAGLQGVAEPGVPRPVFLAPSVTVQAVACGGEHTLALTSVGVLAWGCNRLNQCGLGAGAPATAWRPEPVPALLGLPVCQLAAGREHSLALTQQSQVFSWGGGGSGQLGLGDRRSRAVPTCLEGLWALPVVAIAAGAVHSAAVTASGHAFVWGSNHYGQLGLLPEPWLEPTAAAAGGGAGGSSGQQGRGMGGGAGPSRGASGLGAGGASPPSTPPRAGGRPLQLQLQFSPGSPRSPGARRAAMRRANGGAGRRGCDSAGLLAMVEMGIPRRHARIALEETGNAGVEVATEWLFSADRSAILNAPSDDEDDETFHSSRSAHHLPSSAAAAAAAAAAAARTPAVAARAALSRHAARASGEDDRAAQRLGLGGGRRGEEAAEERHESAWCEDELAVLEPRRVPLKGVRQLAAGARHTVALTDDGVYVWGEGGAGALGLGDDEDRDMPCRLPMFTSAAHVSPAAAGAGAPAAVAAAAVAAGGSAAPPAGALASGGDRRAAVWVSWVPRLLDLPRPRTASLGAASAAGGGGGGGGSSREGGAGRAATAPVVFDVVAGGGTSGLLYCSPHELPQMAAAAAALPGPALLNRLRTSIECAAQARAAGVDLATLSACLKAVTAGVQMVLSSPAAITAAFSRCCRTPGGASVAAALRLSAAGSSNSPLSGVGSGGDGSSTPGDDANVASTVAELHRFSVVTALQRAATELVDDLAAHARQLGTPERAQVLLAALQHPMLAEPSCARQLVPKLVSTVMAAPAVTRTWLVRWWAEYPGPLLETRVVAPLQDYLTRELGATKKLTTSVMNTIKVLSKVEEAAGLSRSLPPEAFYNSLISDKMDVQELTHGRDPPADAPFSFCSYPFLLNARAKAHLLALEARFIMEQSVAHARMEVQLYGGGGAARRRAEEGPVLQGHGKGDVGTPGQGRVSGSGAAGGAAGSNTSNSRTPSAGRGYLWQRQRSDRAAGSGGSSPESATGGSSIGGGGGGGGGSSRRASRSDAAASRAGSPSSSGSSTGGSGGSSSRVGSSLRNLFGLWRNRAGRPATASSSGSSAGDSHGRGGGGSSHELPPPSRCSVPGVHSDMCIVRVRRSHLVEDALEEVGRQTRSDLLKPLRFNASSLEPASSYFLLGLVLGLAVYNRVLLAFPAPLLLYQRLRGGRELGLRDLEGWQPELAKGLRHILEVXXXXXXXXXXXXXXXXXPSCEGWRVWASIYNPPPLQYDGPEPLADVFGLTFSVDVERFGAIETVPLKPGGDQLLVTEANRAEYVSLLAAWHMERATAEQYESFAAGFRVLCEGPAMSLFNAQELERLVCGNPRLDFTALKDAARYDGGYSRGSAAVGWLWDIVLNELGPEPEYSSRAKLLRLLRLAINNSEGFGLQ*
</t>
  </si>
  <si>
    <t>C_610016</t>
  </si>
  <si>
    <t xml:space="preserve">TTATATSTTSSSTTIRTTQLQLQVQVTAGAREHRPRPTRHLLPRRNQAGGGPSRVHTAAARSSPSDAAATIVAASLGVCRHQPLFAPCACNGVSAARSARSRSVYPSHSGGSGAPPIPTPPTGRAAASTGSGSRTAQPANYLYRPDSPPLAQYAIRALPANPPPSYSSNRPTSFRAIPTRVLTTGPPG*
</t>
  </si>
  <si>
    <t>C_610017</t>
  </si>
  <si>
    <t xml:space="preserve">MQTQLAQRQAAGLKAPLRFCYVVPAARSRRVTLCRAFAENGNGEAKKEKPHIHTRLAIIGGGPAAHTAAIYAGRAELEPILFEGWMAAGIAPGGQLTTTSFVENFPGFVEPIMGYELTDKFRAQSVRYGTKIYTETVTSIDLLVNSPAGHTALPPGLYGAGSSASSRSSMEDVAAPPPPVLEPLAGREHKPFVLHTPERVVTADAVIIATGASAKRLRFPGSGDEAEGGFWNRGISACAICDGSSPLIRNKPVAVIGGGDSAMEEALFLTKYASRVYVIHRFNYLEASKAMARRVLANPKIEVLWCTEVKEAHGNEQGNLGSITISRSLTPGGAVVSTGLVPGMNPVMAAPANDGKQPSVTLQQIEVNGLFFAIGHKPATEVFKGQVELDEYGYVVCAPGTCSTSVPGVFAAGDVMDYKYRQAIVAAGRGCMAALEAERYLQAMEGGASSVAAAGLASDLVHTHTQSYSETASAPVGAGAGRGQPTARFDFGSTATDLDPERVSTSGGA*
</t>
  </si>
  <si>
    <t>C_610018</t>
  </si>
  <si>
    <t xml:space="preserve">MAGPLLAPTSSVAVGGGPSHRRLVAAPSTRLRRGISRRVDSLHHAPLAALDPFDESEGGAESGGGGAPGLDNRPLRGVNTRANTHGIASTPGMASTHAFTTGLGYVASHHPASLPGMVAAAAASPGLPLPLPPHPSVGRGSGRPASSDGMATRRAPSGSGMLGSTGSVSGMANTPLLAELLEPTSTSLSPVKLRELQRRPSAKPSRRSGGGGGGSAAAAGTDSGPADRMLFSSASLEAAVTQEALAALLTSMDGGLAPGSGSGRSISTSSIVRRRRPWPALCRDGETATATATGSTSLDPDHPAATRQESLGRRSSHSHHPHLLSRPWHTFPLEWAKVLDGWLPMWTPSPGRSAWDVLVLLLLLFTAVEVPLEAGFPNQMGHVAGLAATHVGVLVVFWVDIVVQFRTAYVSDAGELVRESGAVAANYARTWLAPDLLSSMPWGEILKLALGTHRPGVGVLASLLRLPRLLRLMRLLRQLDRVRYANVVRMGRLLVLVLMVSHWTACLWHGLAHWLDGWPWLFGMAGLRPADPLITQYSYSIYYSLVLVVGGDNLPANNNLERAFMIVMLVAGSILYALVVSNMAFLVANFNSLSSRYKSKAALAADALRYIGAPEEQRQRVAEYYDFLISNDHPGPEADGFINELPRGLVQDIKWALYAGAFHGLPLFGGCNEAFMAALQARLTLAAYTPGEVIYRALDVGRDMYIMRRAVVLQPTDVVVLAARDVVAVCKDHPDAGAIVQDRLYQRYSSVLAGGPTAYLFQDFLNAIGSYDDDELMYGNDVVEDWFQSGGQQLRLSDAQLAALSAAAAAQAEAAQGAEGAAGARKGQQHAAEAKEKAEAKKEEEGEEKVDGVVDGEEGMLDSEAALLAALEGESPKISPVTDSAAADLVRRGGSSVSSWASYLEAADGRGSGGGGTVRNGLGRGRVGSGTVGAAGAAGSPGGVGSGAGAGLGTSTVRSLGSGGGGGGGGGGGLRAPVVPKSRLLSLRRAKAAAGLLPEGGAPSTVLEGSVERVESEGTAEAAGAVVAAAAQAGRKAPSSSRSSLTPDLDPEATSPTARAPAALLHDSADLSRAGGSGVGGGSGSSVSAAAVLRKLTAGTASVGGDGSASNALGLADAGSHAAAAPAGGKDKSRTKVLPAPPVAPLPPAPPPLPPGAPKPPPSAAQASRAAAAAEARGGGTGAGGASSPTPPPSALTAHQRARQNGTSNGRAQNPYLLPTPGVAAATTATARERGARNGAAAAAATPPTGTAAAAAATVAAASGAEAPLSRSVQTPPPTAQGMLLDSAASSSIPGGAAAAVSSSPGGGATATGATAAASGGSIHVLRRLASSIIRRFNGSVSAAAERDDDDAAASSAAAGAAAGAAAADGAEVDAGLSDVRVMSNLPLADASPVATSNGSSAGGDGGRAPSSAAPSDRLTVGRGSGSGMVSTTPDWIVARASRQASRAQRASRGQWHAGGGADAGHAASTVPGGPVGAGAGAGSGTGAGAGAMAGGAPADVAHAMQTLALALGVGVEGSGGAVAATGINSAAAGAARGTTGGGILAAGPSATRAAAAMALELLLLQPGQKDLLLALADAVVRRFGADAVPSAREATREAAANGAAQVEARLGKSLRTVMGSLGVIEQLLSRLDAMAVTAKRRLAAIEHAAVEAAGDGVLAPNLLGVLDTESSDGLATALERLRGAAEPSAEDNNINNLPVPGARASAAVAAATVLTMLPPQPPLPPPTASSMGVAATAAAMVATACAAPPARQLVAGGPMPKVQSLQNLSTLAGEEVSGHGATAYAARTSGCGGMSGSGAAAAAAALPAPASGSGMPTFSSLGHVGFLPSASRSHRNLQSSVPSEATLSAANASGGGGAGRGATADALAGMLPRVSEHAMAAAAAASPPGSENGSPRASYSTAAVRRQSVGQVQALLLMSASSTGGVEADSALLAARPASGRGSRRGSMELLLAAAVAAASEGGSHRGSGAGSGTESDGPRASRTGMGAAATTMAEAQVMGSTGGVGRRGPVSLGRSRSLLGRRSSAVQMSDAAVTSPDDVAAASQHAAAAAAAALAAVAEQGAYAVSMSDADAGAAAAAATAAVAAAVRTVDGELLDAQHRQARRPQRSFTAAAEAAGLRNSSSTADGTGLPGGRLTFGGGGLVSTALRTAVLNDNITGLGGKGSGGGATAGGGAAHGGGFRPSALLPSQRPGARRAPLKLGSGAAMSGGGGGGGGAGESSSYFAHSGHGSTDGGGVEESGVSVTGGGGRRAAPFRRASTSTTLQVASRAASMSAAAQGGLPTINTATAAAAAMAAAAAGAGPTHRRSQPQVESLGLDVLELRQPSRTAAARKARRGEAAAAAAAAALAAEIDAEIDAEW*
</t>
  </si>
  <si>
    <t>C_610019</t>
  </si>
  <si>
    <t xml:space="preserve">MDSAVVRSFIAAMRQGRSQATVVRLVDLTGALAPLAAEAAASAPRAAGATAAPDVEYIDLHSDPWGWHRAAVAAAREGQGPEQAAAGPGPGSGAAAAPAAASAAGNARTHAGADPVLSLDELCSQLTREPASQSCQLEPGAGEAAAAAAGEAEAAEATAAPPAAAAGRAGGVCVVLGCLSTLMERYNGSSNCSSSGSSGYGGADGGGGGEWAGLAMLEALRRAPSVSCVLAAVHTDLHSEAAVEGLRRAASCVLQLAPLSDLQQRLAAAALAGSGRAAQLRGGVLAGRLDCRTRRRTVYLGKAY*
</t>
  </si>
  <si>
    <t>C_610020</t>
  </si>
  <si>
    <t xml:space="preserve">MSAQLGCTRGALQQATRLGSSRPRCRSRCQAQRPSIGRSWRPGNRPALLCPAQGPESSGPAALDGKAPSGSAGPVDSGSNGPAPSTSGSGDKEALKESLFRETDAPDTLQMEGRFGGVELAIATSFIEKVAGALVMYGVTMLLAGVSNVDATKALTWDDGAPLVLGASFALPVALGMALLFLPDPRPSPPMSAKDLKAIRAVDSEDEDTVITLGGSGGAPFDAVAQGERLPPMTPQALTQGLWFYQVNVLKPWYPPFEWGTVGFLYMASCAAASAQELLVRGYGGQVLAGWWTGLLAGATDPSNPLYWAKVFKLVGPDTSRWMAALTLLVLQVSLTSASASRAARFTRVCLNRLGRVEALPGTRGVVVQDVSISLELGGGAASKDKAGKVTPEPKLDQLRTVYFELPTAEERVVYWTSLGVAAALCGTANLAYAVNGSLLASYTAQVTIDGLVTALQQWKATRLPDRQGWEELQEEEDAKIAQLEESLGAAADKPQSAEETGKGPEAKEKD*
</t>
  </si>
  <si>
    <t>C_610021</t>
  </si>
  <si>
    <t xml:space="preserve">MGGHGAARPYRPRIYVAGDCDSVHYLVASVGPGAEDDQCALHTFTLFSQPTTLEAQLLKTELTPSGPNGPMCPEWDYLAARHGCRRFAAVSITAAGVRIGALTLASRSPAAAPWSTDALRSVAALLTVHTKRAAALLADVLPALWAAETVSQLVCGLGLVAAQAAAGAAHAEAGVRVALLQPGAEVAAVFPLDRAAAASATGTGAGAGDAAHNITPSLRSVRMRRASCELVMTSDLRPPPLQPYSITDNGALLRHKSSIGAGAGTMAVATTANPIAGTVAVTTPSGRVKRVVCFAQPTLGAVGDAAAAGMCRGHAVPLTATLLAEALTKGAAGLCVGDCAAYVQDIRAFPRDLVLTRTGVMPASLALATSGGGPAATAAAAVAMNGSGVGGMYSTAGNSVSGGANMLAGGATATTTTAAATGGAYISNLDGTDVSVRRGSRPALPAPRPILALYLAFGGVMPSSLLQAVVHAGREVLLALGPLVAAKASGASGTGAMAAEWEVLQSELKGAIRRKVSQGVGVDSTASNADIRAVKPCSVLVEDADVSSRGSRTPPGTGSQLRVLDGVGAMVAAAPGSSIEGTTSSRPSRLSGTDYQRPNMSPATRAASVDIASPFTAGGAVAAASVPAVAGGAGHTGPSSMVGARVVNPAFMRLSQAHDVGIGGGGNGGGGALSSGGPRSSGASGGTGRTGSFIKRIIGLGGGSTGAGSGAAGSAGAPPLQPSPXXXXXXXXXXXXXXXXXXXXXXXXXXXXXXXXXXXXXXXXXXXXXXXXXXXXXXXXXXXXXXXGPALRRAQPSAGMLVDVSTGGSDAGYLAGVVAMGSTAGYGSGGAPQQTGASRRGGGHQAPLRSVSFRLEVARSPRGVSKLAPIISLMHERMKAAQAVQMTGQSGGGGGYGSGGGGGAGGGEHAASSRQAADLESVRMLQEVGKGGYGTVYRGTYHGAEVAIKVIQEAKWAANAAAAAKKESKAVKAGGAAGGGGGGGGGGGGGGGGTGSAAAHGAASLGSAEDSNTGSGNSGAAAELNKHNIHDAIELVASVSISHPNIVQVLTFFTDCVLVRVGENGVNPELLETLFNTGGNSAAAAAAALTAAATDITNVPPHELRLVPAPPLIDSPAAGTDGPGAWLPQRL*
</t>
  </si>
  <si>
    <t>C_610022</t>
  </si>
  <si>
    <t xml:space="preserve">MYQILCGMHLYQGLSPQQVANSVAYDGLRPILPPWVPASYRALAQRCWHAAADARPSADELVRQLEKLSTGGLGGGSSAARAASSTAQQPQPLQPPARRPQSSYQNFAA*
</t>
  </si>
  <si>
    <t>C_610023</t>
  </si>
  <si>
    <t xml:space="preserve">MDPATSKPVYNGQILVGRNQTNLCEVLLTLDCVQKLGPLGCYLTTVGPRSNGSSVASTGSAAGGGTVKEVTASPVDGGGSDGGGSNTTLIAALCGSLIGAAVLLALVVAAALLVRRRRLRSRQYKDDSLMAGGQQAPGGGGSMGTSQHGGGPAAVGLQLGDKSCPGGGGSEDTSPDCSGSAEEAARVSDVETACGAGGPGGALPLLAVAAPAMAAGLESGGASASAAAMLQAPVSGMSAASDSPSISTAFSGATGSEQQAPVTSFTPRRADLHMNVRLVASGQAAFSRFSRGQPSSAAGSGEHRDSAEPGACVGDAALGSIESAAPAGQPLPDEAPAGANEVELLPVVLGRGAFGQVVEGMFRGQRVAVKLLSDYNYLLRDTPEEGADGGVAEGGDKAGGGEAGRAGRPAPALPYNMRSFADEVEVLSSGATGGSEQPQAAAAGSGSDSSGATAAVSSRSAQAMQPMPVCKALHIALGVARGLEYLHPTVLHRDLKPANVLLNNPDSDTPEVKITVSRAWA*
</t>
  </si>
  <si>
    <t>C_610024</t>
  </si>
  <si>
    <t xml:space="preserve">MLTMHSLARARPILPTRQRASACVLQRASSKQPRRVTARAGFEETLAEAALGFGDAAQGLVDAAADFSLGDFVPAIPSMPSLPSMPSLPSVPSLPSLPSVPSLPSGLPGVSLVPSLPSIPVEVTQATAFMVDHPVATFAAAVGAVLVIPKLVELFVRYLAGPVAVALLAFYVLENPVESASMVTTVLDFVNDYPVTIPVAVVGLAFFGLVPALLTATAATALVYALLSLSFGTSVPEVQEMQGSFGETVENLQILGKVTYRTVERLLEQQS*
</t>
  </si>
  <si>
    <t>C_610025</t>
  </si>
  <si>
    <t xml:space="preserve">MVADRPSAVGAGLDPRRSSAFGTKPSGPKQDPRPLSSKDYQASCIRAVITYLSTHNFPAAVAPKTLASPTGKDFATIVTFLFQQVDPTFRIQGKVEDEVPVFFKRLNYPFQISKSALFAVGSPHSWPAVLAALTWLVELLNYMEKADDNAGSAFERENKVEQEFLDYLSAGYGAFMSGNDDRCQQLDDELAAKFTAREGDLVARCEQLKRANAEVLAELERLRSLPDPVVVAQQQREEQLVDMQKFEQLIQNLQGLKQTLTRKLSEKKSDLQAKQDQIAGAVADVEQLRQRVASQTINKADLNRMIMERNKQNEMLNSEKEKCEQMECKVHEQEVQIVHRLTALESTVERYNKLAHRLKLIPATSKRADGTNYELRINRDSANQAEFSSLDLKGVVKPGLERLCEMYRTRASELSQDLISLREACVARAERNVEKKEENAALEGEIARLEAQLQAAKDAHEEKCRRLVAQADSIKAQVDEFRSAASNRTEHMEERLSRVQAAYEQTKRDSEAELSRLESDLKAAMQMLIAHKEAVGGAISRAAGAVRQVKAELAAGGAPRPVAVA*
</t>
  </si>
  <si>
    <t>C_610026</t>
  </si>
  <si>
    <t xml:space="preserve">MSPFRPSKCPLCRSAYTHFPRVCLPLHRFLESAFPEQYAERERENKALEAKQGVESPDIPPAPAQQPQQMQVCSPSCMPVAEPQSPTGAGPQLEEALRCLYPHQYRAREAEVAREAARRHEEAAAAGASSSGGAAAGGVQEPSAGVRGGRMRSKLPRIDAMIASAAAASAAADAAAATPGAEQPPPPPSTLDIWAALRDELAANADSCFTWYSVGCDDCGVFPIVGRRYRCRDCPEAIGFDLCGACYDRGTSGRGRFNQQQLQRAADGAVDGGAVGGAADGAAGAPAAAAEAAGDDEESDENGGDPLGDEGIQVLTLMNYMEVLHPELTVEQATSLVLMRLAW*
</t>
  </si>
  <si>
    <t>C_610027</t>
  </si>
  <si>
    <t xml:space="preserve">MSLCPRAASSSAGPSVSASYATLPPINGGGGGGGGGGGGGGGGGGSGGVLPATLGGVGGVKPEEVIDRLTERITDRLRGELKLELQRESQSLAAQQGALDTFLVKELESQNTCPVCYELMVPPDHAPMMLFPCGHSFCGACLEHHIDRNKKTQCPICRKRIESRAPNYSLQQLIQQVAAKKDRAAPRGPLSPTGAGGGEEGMLGADGGGVGNGAALGAGGAPELGGNADRVRRQYERAATRMRVLRNELADTEAEAASLDGRMAAAAAVVGHLQEEEQQVLRRLAAVQAELDLVRQQLAGQGGKAADLHRQAEAVAQRRDLLQATLGPLEAEVEKLEVLMAGVMEMQ*
</t>
  </si>
  <si>
    <t>C_610028</t>
  </si>
  <si>
    <t xml:space="preserve">MPRLAVKALFLYTYAALSALYAVAVVRRLAPGRQRCIAAAPVILSHLLAPLVLDHRTEPLLITPVAGIFSLSAFKLLAFALGRGPLVLDWLSPLQFCGVFLGPVVPIEVFTVGSQDTARRHTVKHGRQLLWDSWRSVGVGMLVTWVLAVPGIPVMARHWLYTLCSATFLNAVFDVLAAAVHGSLGISSAPSFDRPWLSSSFQDFWARRWNLTTTYMMRVLVYEPVIQGSLLPPPAAPAAVATPVAAPASPAHAAKVEGQPQQQEQEQEVTKAQQQEDREGEVGEGQQEERNAGAAAAAAPAGPAKTAAEPDGGDEGAGDGLRRRRAFGKESAQARHTMTGELGAGSTAKAHQLKDKATNGGGAHGSSSSDKDGRSGGRRPTQLRRFLALQAVFLFSGLWHILIFWYNTRVFSWKWAAFFTVQAPILMVERAVHKLGGRLGVRVPHALQVFSANFLLIVVARPLFFGPADDTGFAQRNLAVGQAPLWAAADWLGHLRAAGQQQRQ*
</t>
  </si>
  <si>
    <t>C_610029</t>
  </si>
  <si>
    <t xml:space="preserve">MQHAPSRCCWRLALLRAAAASLLLAPLLLLAPVTPVSGTSFVKACGAQLCVDGKPWYFQGANAYWLIDYVQFDRGSVDIFFDWANKFGLKVIRLWAFNHRMRNNTYNARRYKDDPTIMMYDAMNEPRCPGCVDTSSQAQVRGFLAEMTSHLRAVAPSQLVALGTEGYFLNSYEEWNSGGAWGLYLSVHQRIAAGAKKPLIMEEYGLILPQYTADQRVQLFQLVADNLRWMKSTGGAMAGVMFWNAAVGNVWDDGYNVYLDGPVVKPVPVPAPTPPPQPPSGVTPAGPVPTPAPAPPAPAPPPEPSRAPIVANTETLTDFLRGPQRAACAEAAAKWWLPIWTNSWAYTVDTTALAKRTATYTVLSVLRDTSNALYY*
</t>
  </si>
  <si>
    <t>C_610030</t>
  </si>
  <si>
    <t xml:space="preserve">MAADAGVAAGDEGGERQLVSVISVRPNRSLTTLGSVDVRSLVQLGSGAAAGPAAAAARQRAAAATAAAAAGVAAGAVGSQRARQQGQQQQQQQQEEEDAEDAELLSMPLLGGRPLAAAIGGGLEATPAAAGATGLLQQAPSTTAGERKLAALATAKQLLASQRSQGALSEPGVQQAAAVSGAAAAASAAATAAAAADWAADIAAGLGDEDAGQGSHLGATETAMAAQAPAPSAPASGRVAGAPQAQTIAAIRAAAAAAAKAKAAPAVPEPGGTTALAATPAAAAADVDSEPAGGMAVQWRRWAEPGLPHGESLGLAKPGELTGGAAGALPSGACPGADGADGAGGDAGGGGGDDRAGGGDAGGGGYDSDGEDGERGLSDAADDDAAAAGSPPPQQQQQQQQQQQQQPLEVGLYAEVKRFQAQQRKARAIAAAKEGGAGAAAGGVFVDPDRPMPEVRETPACKYWRLGRCTRGDACTFRHVGQPAPRLLPCRFWRLGRCFRGAAACAFSHDPGTREPCPALLEAGKQRVQPPWRLPPRTQLPRG*
</t>
  </si>
  <si>
    <t>C_610031</t>
  </si>
  <si>
    <t xml:space="preserve">MERAGCVELGIVRRCGRFRPNATGTANAAGAAPDAGQQHQPPPGLPPLVVDVGANFGFFTAYAAVMGCRGVWGTASMATQMERPEQELEKIRVNTTRLDDIVSAMEEEVLLLKRRKIVAEPQRLTRPCLPMPACAPPDLVVSPXVDVEGFEPVVFKSGEALMASGRVANVLLEYSPGMPETLEHFLPGQALDVVAEDPPRMLLSLMRRGGYTALQLPDNFAKSGFLPEIERPLPEFPLVLPANVQYDLADVGRFRAASVPGAHCPWPPELVAANPLWNETCLRPPEDCHPKGKSDAKKSKIYGRIGKKIIQLAKAGGADPATNAALDTLLRQAKDLGVPKDIVERNLKRATDAKQGDYQEITYEAYGPGGTGLVVFCLTDNVNRTASEVKPTVTKAGAKASRGSRGCRVAEPGSVLFNFQRCGMIVVDGTTEDAVFEAAMEAGAEDVEPVPPEEDGAPSTSYKLFVPVEAFSSTKTAMRGLGFSVNEEDSDLVFRAAAPVEVDDEAFARNEALVEKLLELDDVDAVFTNCDGLVLGDVYGAHKSGCW*
</t>
  </si>
  <si>
    <t>C_610032</t>
  </si>
  <si>
    <t xml:space="preserve">QPRRRRPLHQAIPCKAALPASPPKPRRTTPQTHSRNPAHFPSKPQPKVPTPTATGPKPAPLARHDSPLYTLPKEPSPSSSPPYAPNPRASPDPRPSPRHSRSPAQGPSPRPAPIRIGLSASTAPRPATPHALTF*
</t>
  </si>
  <si>
    <t xml:space="preserve">MSDHEVETFESADAGASLTYPQQAGTVRKNGYLVISGHPCKVVDVSTSKTGKHGHAKCNFVAIDIFTGKKYEEMTPSSHNVDVPNISRKEYTVIDITDEGIVSMMDESGNTRDDMFLPTGTDESDKLAEIMKEHWANDKEMAVTVVKAMGQEMINSVKVVNDKAA*
</t>
  </si>
  <si>
    <t>C_610034</t>
  </si>
  <si>
    <t xml:space="preserve">MTVCGVVAGSSWAGTWGAPPPPPPPPPSPPPPAKASSSGYSYSYGYTHAGSGPGTSPGSIPGSVPGSSPAGSIPGSSPAGSGRGSSTGGSTTGSSPGSSSRRSLSVSAGGAGGGGSGGGADGGVYALWEALAAQDNNTAADWLRQLRNEINLWQPCQGFDLDYDYQIMGLRMTPDLHFEFCPVSGLPPLTYLGMQGVNDLVRTVWLSPPPDAPWAARSGDLEDGAPPEAPRSPGDRTPRPPPIPPTPPPTPPRPPPRPPAPWPRAANTTNTTNTITYRGCYSLAGIGSSSSSSSSSSSVLAAPGANVSAVALLINVTSSGLNLTLQACASRAAAMSYSRFAVEGYSSTVGGAIRLTATCYGLRWPVPANASTTGNGTLGGSGLQLIELPASRCTAVLLISRQQEREAQVKKRKALEDSLQQRQAEQVQELQEKADAGEPLLRLRQSLRALEARRDATAAVAEAEGRRCGAFAAAVAAHRAALEEPEEAASLRASLDAARTQAAEVEAAVRRRELANVEAVQKSQCGGRRAPQPPQQL*
</t>
  </si>
  <si>
    <t>C_610035</t>
  </si>
  <si>
    <t xml:space="preserve">MWSVLDFSASQELGSLPPESQSQRPQALSQRPEEADNLAAATSPQVAGATDMEAEPASSDEPGADAAPASDELPKEAEARAATPNHGGELTPVSAAAAAAAADGDCGAVAAAAGTTFILPMTLETQAVQEEVSPEPQHPETAPAPSQEEAGGEEGKEAPEAEQEAEQEAEAAPAAAASPDADAHMTDAAKPPAAIAAAPPQQQQQEQERQAQPAAGDMELEDELEDADVEPAPTPATAPAAAATTTGPTART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RARANAPVSDDAQPPPQQQQPARPSYNLVALALELQPLRRQRRRRRWL*
</t>
  </si>
  <si>
    <t>C_610036</t>
  </si>
  <si>
    <t xml:space="preserve">MRRTTPPPPPAAAAAAAASSYSSRRRQQLQPPPPAAAATATATTTTR*
</t>
  </si>
  <si>
    <t>C_610037</t>
  </si>
  <si>
    <t xml:space="preserve">MERTRVEPRPAGNPGSSSSSSSSSSSSSSNPSSISSSANPTPGQHAAAXXXXXXXXXXXXXXXXXXXXXXXXXXXXXXXXXXXXXXXXXXXXXXXXXXXXXXXXXXXXXXXXXXXXXXXXXXXXXXXXXXXXXXXXXXXXXXXXXXXXXXXXXXXXXXXXXXXXXXXXXXXXXXXXXXESLLPAGVVASLLADVGLQLQAGVEEPEALSLALLHVGYSYSYSPEPGAAAAGSGSDSVVAPAVATTAAVGPEAQAEAEAVPQAPGPEHATPDLGGGTGSGRGSAAPAALAAATSLAAATSPRLSPIHASSRAPTGSSRGGTPRRSSSAFSGAASTSGGVAALPESPLPALGSLGRLSITSAEQHALLSGMLEPSSIFMSEAVGLGLFDNLDVMYQHRVQAQAAAAAAGSGGGSAAAAAAAGGGGSGAGAGGAAGGGAGGVAAGVRADATDGSSAARAALQLYMIDSVSRNMSEALPAEAPAAAAAAA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HAAAAPGGAGGGGAGMLPPGILSTGGIATMAPRQLAAAGGGGGGAGVAGGVAGGGSGATASLSSSPAHDQAGLPPPPIALRAAGRTGSSSSSWLGGVLPPPVAAAAAQPGPVSAAGAAAVDAGAGVGAGAGVAARPPLTALSVESPVAASPNPSGGTTPETARGPASVPSGAPSGGKIGREESGKGGGGAGASSGASGKSEGDGGSGSKQAAAQAGDESGLLVQAVYRWHQVSLRLVRAPAPAPGEEPAAAAAAAAVVQLVAQDVDELVHAAAAAEASLAAMRERQAALEALLASEMKLLEAVFPRQRAAASPPPPPPPPPAPPAAMPAVPAVPAVPAVPAPAVAQQAQMAPQPQLLPALTAPEEDKVAAASSSAAAADAGHDQSMGIPMIPDAAAIAAASGERSPSPTDDAYSGLGGGTGIGGQHLSASVAWMITAPQYGSAAGPAGAISSAAFVSAAAAAELGGGSVAGEGSGAARLRGALAAAAGALPAAGAAGGRGSARASAAAADDGSQFLGSLDSSAVHPRTSNNGSVAPCSIGDLDGGGGGGNTTSCGSSSTRLPGLMLPLGPASWSGHMATQAAAALAAAPGGATGRASASAMAGGGGQRGASGGSTASGGASTSAVSTGAAAMRGLMKIASGRGGVGSLAGSLLNTGSGGSAELEAAGAVFTRGSFCLLPDLPRVDRLAAAATAANPATAYGYGAAGDRLPSPLSAPAAGGDAIGAIPFVAAPLASAHRSVTVLFADIVGFTSMCNELEPIAVMAFLNGLFTRFDCLCDIYGVYKVETIGDCFMAVGGLITVDGEGFKAVRGDGSEDELHALKVLCFAKAMLREVAHMTMPHNGQPLRLRVGLHSGPVTAGIVGAKMPRFCLFGDTVNTASRMESTCEPGAVHVSAATQALLPQEDWAPTGGVQVKGKGEMQCLNGHAWNLLPLHSGGPASGHGHAGAAAGGIAPAGRGSRRGLAGSNLFMEANASGGVCRRRRRRDARGVCV*
</t>
  </si>
  <si>
    <t>C_610038</t>
  </si>
  <si>
    <t xml:space="preserve">ARPGCPPPHSCHPLPNTTDTPAAPYRACSPPPSRPTAHAQPASRHTPPLLPSPLQLPRCASLSPAQAANTQATSSNRHPSAHRIAPPHLTTRSRASRHVPTPPRNPAALGPAPRPLWPPPVAPRLHSPPAPTPDPIPYAPQALPPTRAPDPLPPSQP
</t>
  </si>
  <si>
    <t>C_610039</t>
  </si>
  <si>
    <t xml:space="preserve">MPSPVSRKLFRLLLRVRCEYRHAQIPLVGVVGFNAPPELDVRSQLLAAFRERQGASDAAELARRSSEGFRALRQAQLQLSLLQGSEEETREVRVRAAPPAHQSAAETAAAAARAVPAQLRQLAAALEEGSLLVERLYDANHLSLEFGDEEEGQEEEQAVGAGAGAGAGPGSEAATGLQEAAAAAARAEVAAEGRGLPAPTHLPAALLAPTPLAARRRLDGLAAAVAAAHPGLFTDAAATGSSSSSGSASGLAPEAGGGGSVAAAGAAETLLRRQLAAVSHTLFYELKFRHEPVEWVYDGLAPALLPQVITRRRGVPLSLAVLYCAVCRRLGLAAVPIKAGSGGAPGVAEGPAALHGLPPDVAARQAGRTVALAPSPDCWLVAAVAAPAATSATAATSAATASGMELVLVDVDRRGRLMTPAEAAARFPDLHTTQSAQHSSQTRAQRAQEVVESAESAALLPLLAAAAGSGPLPLWGELARLVLTAHTRRGESDLVAHWLVQVLALDHRAPEWAVMAPPA*
</t>
  </si>
  <si>
    <t>C_610040</t>
  </si>
  <si>
    <t xml:space="preserve">MSNVAVEHPRAFPTTVGFRVMGGFELPAAQLAPPSTPEVGYLGASAGASSSPHSAVLTPPQQPPKLSSVPPLSAERAYGTPTGSLLQRAPVALSSSLVSSAPHKPAGVADLVTSLSAGNPESPSAVGWQGLLEFSETSGCSGVLGPKTTSEDLDSILNRDCKIEICCTAHTSPAVRRLVKSVIRGLRACQEPDKAADGMGGTYFFSNEAGKKAAILKPCDEEPLAPNNPKGYVGRQLGDPGWKPTVRVGEAAIREVAAYLLDHDGFARVPTSVLVRARHPVFCYQASRASGAGAPTPVASSGGAPPAFTGRGASSINLDSGAGGAATGASSAIATPASPDNLLPMKLGSLQEFVTHECDTSEMGPGRFSVRDVHRIGIFDLRLFNTDRHAGNMLVRTPRTASASTADLKSRMTADAPYELIPIDHGFCLPETLEAPYFEWLHWPQTMLPFSEDELQYIRELDVERDKAILRQELPILRPECLRVLEVCTTLLKTCAAAGLTLFDIASVMTRPFVDADEEPSELERICLRARQCVEYTARCGNGELESVEESDSEGDADGEAPTSEELLMEEEIASEALGVSRRGPPRRGATISSIKEEGEDMLFELEEDVSGGGVAASGAAKRRAAAAGMRSDGRDAEESSGEYSPCSSLSSGDEHLGSMNQAGSLSSGAMPVGGSNSPSEVTPVRVMPAAGADRPVPMASSVHVTDGFLWRKLKTQQAARRAGGKGGALTCPKRSRMAPQVYPPPVAAFSPDCMKDCFSGMSEEQWQQFMDLVNEQVQVALEEGRWRQSTNDLASGMAMSCPTRF*
</t>
  </si>
  <si>
    <t>C_610041</t>
  </si>
  <si>
    <t xml:space="preserve">MALRALGRQLRSLNLLPAVQPARFFGAGAHHDDEHEEEEHGPAQTPTVFDKLVEVTVVDMNGIRHRVRGLQGQSLAQALVEYGFPDTYFFPNMGFYTQHIVDAHVFVPKEFWGKVQNVDPESDDGLAVKRMFRDIVQDYQRDTSFFASYITLGAEHNGMTVGIGPIKPWILHSEWAFAGVHDSRNKQFDKPTVEIWG*
</t>
  </si>
  <si>
    <t>C_610042</t>
  </si>
  <si>
    <t xml:space="preserve">MPVLLECGADPATGALPAPMLTQVVVAWNRRVQARGLPGLAAGGDSSGGGGDGGIRGSSGPGRGAEAGGGGGLCANGCCCIS*
</t>
  </si>
  <si>
    <t>C_610043</t>
  </si>
  <si>
    <t xml:space="preserve">MEVDTAVAAGGGGGEQEMSQAPAPAPPPPQQYHQQQGQQPQHLQQQVEHAQDMQPGPYSGVRLHPQPPQQLPAGPRQQQQQLQQQHYHYHQQQQQQQQQYPQQQQQPHLQQLVMEAVPLGARRGGGRGSNSSGASASGSSWAVGCGTAGAAGAGAAGGGAGGGGAVPAADNNNRGSAADMTTMLQLNRYGSTAATQLTSAGGGPGGGGPGGGANPPPQHPHYPAPWEQQQPQQPHAAHGGYRPSPSPVPPSLPRQHSFPRAPSAGQLPGGNPTNQHPQQQAQHRPHHHQQHQQQHQQQHQQHQPAQQEMAESFLRALALIMARPATRAPTLGNVSSSLAIAIDVKSRRVAEPAAAAPAAAAAGTTGSAAGDGGGGGGGAAVKAEGGGGSVDTVGFRTVTTATTGAAGGGGGGGNIGSAAGGGATAAGGSGNGSSGRLQQLVEDQAAKAHDVMALRCRGPDTVLNFLPDTYIELQPLLLPQQGRRPLHRRGSGGPAVAAAPAAVAASGGGGGTTLLGHHSAPAAQLSLFAAVAATAAAAATATAGAEQAPAASSAVRRAAELLLDFGGDGGGADGGGADAGAGAAAAGAPAATGGGGGGCRVEFEPISWSAVDARRPGSDGGEQPAEQAPVVGGAAAGEGSGGGAASDADASAGATANGDGLDGSMEAFWEGLAAAAAAAIRRQSSRSDGGASGGGAGGAASGNGNGNVGGGGGGGGGSTGSGGASFWDDFFASQLLMTPGPTDGGRAPSLPPPAVAPAPAAAPAVAVGHSPEVGGGGEQMAGGGDRAAAAPGSPAAAPLPQAPAPVQLLPPPPQPWRSISDVGQLTAAAGLHLQPYTCAAAATATATAAAAGPGGATPPPHDGGMAPAGEDAAAAGRERTAFSHLPPPPPQQQQPQEHPPQPPPWLHAPQPPAHYPQQHNHQQHPHQLQPQGSASGALQVDMEEAEDAGEWGHGPAGPAAVSLAPPAASAPAAAGGNDTAGAGWGGGGAARWYPQPPPQLQPQQPQQQLQPTPHPQLQPTPGGLLRGGTVWRFGGSTQQPGTHTPSHSDGAPAASSHAAATPLPPLPPLPPLPPRPASAAGGAATAATAAPAAAAFILSPRAAQHFSLSLXXXXXXXXXXXXXXXXXXXXXXXXXXXXXXXXXXXXXXXXXXXXXXXXXXXXXXXXXXXXXXXXXXXXXXXXXXXXXXXXXXXXXXXXXXXXXXXXXXXXXXXXXXXXXXXXXXXXXXXXXXXXXXXXXXXXXXXXXXXXXXXXXXXXXXXXXXXXXXXXXXXXXXXXXXXXXXXXXXXXXXXXXXXXXXXXXXXXXXXXXXXXXXXXXXXXXXXXXXXXXXXXXXXXXXXXXXXXXXSAATDDDGRCRRAGAAAGATHARPPQPQQQQQQPQPQPPQPLQPPQPPLSPADMYGRALYGGSYGGGGGVYGGGGGTLMQPMPAAAGVEAAPTGGGSALPRNGGGGGGRRTVTTPSPTTPGGGVGVSDSGVQQQTPPQQQQQQQQQQQEHWFPQF*
</t>
  </si>
  <si>
    <t>C_610044</t>
  </si>
  <si>
    <t xml:space="preserve">MAQAAFRAVEAMSASGTACPLACVRRLPPAAPAPRPASLSLTLHTTSLPRGSALRTRAAAPQSPAPAPHPSSAPSAADDAAAASDASDATEAVAAQAADAAALVGALRLCIASVALRDTDPRPRAGATLSHTMLPNPWR*
</t>
  </si>
  <si>
    <t>C_610045</t>
  </si>
  <si>
    <t xml:space="preserve">SPTSRPSPSAASCWRTCSPTRAASASPRTAATATRCPASAAAPPSCRKQLGPQGFAWLRRPQRSRRLVESGLARLGGRGCGGLGWLAAILARCSVVLVSCRARWRPLCGGVEAGGRGAGRLAGLGLCWRSVAARH*
</t>
  </si>
  <si>
    <t>C_610046</t>
  </si>
  <si>
    <t xml:space="preserve">MFSAYTAIGGSPGPKRSQAAPSSGATSTGNAARGASSTSGRAGSSSGNLGGGGARAAQDWLMLGLGLGGSAGAGPTRHTAATAAAAELQAAATEYRRWYAENEAAAARRQAALHSRMGQVAAEARDTVAVLGRVTEANNRTAAVLEQQLRPVAEGVEALAARLEAAAAELRGCRQALRAQQHRQQEAAEKREQRQEPARQESEL*
</t>
  </si>
  <si>
    <t>C_610047</t>
  </si>
  <si>
    <t xml:space="preserve">MPEAPVALDVAGQPQAQVPESGAAQQQAHAPAQMPDIEAAVVGADVVVKEDSSADEDEHVHYAHRAPWLRAFVLGANDGLVSVAALMLGVGGGSDDLSAMRLAGIASWVAGALSMALGEYVSVASQLDTEEADIEKERQQQLKGPAARAHELQELTEIYIGRGLTPELARQVAEQLTEKDVIRAHARDELGIDMDAMANPLQAAVVSCIAFTAGALIPLLAGSFIHDPTGRLVAVALVAVLGLAVFGLTGSLLGGAKWFIGASRVVIGGCLAMGVTFGVGRALGAKVT*
</t>
  </si>
  <si>
    <t>C_610048</t>
  </si>
  <si>
    <t xml:space="preserve">MRFLSGPGHIPPPLPRPALPAPSLPPPPPPPPPPPPPPPPPPPAAMRMTACLPPPAAPPGETPASVPSPAAVCGAGCRSHIPQQPPSTPAPQHPSTPAPRSAPPQCPRAPSL
</t>
  </si>
  <si>
    <t>C_610049</t>
  </si>
  <si>
    <t xml:space="preserve">MGGKKKGPQLTHLYEACDTNDVDVLLEMLKKDAAGVVKTLNSDGWTPLHQAAYAGAIDCVEELIKAGADVRAPCRQGDTPIHYAAAQSHHDVIEVLAKAGSPLELKDKDGETPYDVAGSRATKKLIEQLIAKREASGQASDTGKGRADGEYDSEEDWEEVDEDALAAEELAALKLAEQAAAGGGEAGGKDKAAGKKGGKKK*
</t>
  </si>
  <si>
    <t>C_610050</t>
  </si>
  <si>
    <t xml:space="preserve">MRWSGGAVVWGAVTAAAAAASVAAISLALTAISDESTAPGNTQALREALLGADASGNSSSGGGGLPLPLLAAALLLAECVMAPLAEELVFRRVLLDALVPAPSPVPVPEPAAAPAEESGATLAEATVFAAYHLNANEMLPQAALGGVLGWAYLASGRNLAVTLMGHTMYNGAAVALLLFQR*
</t>
  </si>
  <si>
    <t xml:space="preserve">MSDYAAKADDYRKQAEKKLKSLLGGFFGNKHEEAAELLEKAANNYKLAKMWPECSDMYEKLAQCYVKMDSKHEAAGALVEAAKATGKNDSVRAQNLLKQAVSIYTDMGRLNMAARQLKEIAEQNEKAGQKEEAIQFYAEAADLFETEGSNSEATKCKLKIAEFSAEMGRYSKAVELFEDAARRAVENNLLKYSARGYLLQAGICCLVYMRPDDVATKLDKYRSIDLQFDGSRECTLLEGLVEARREQDESRFATVLAEFDAITRLDAWKVKILREAKKKIEEDALGVGSGGGGGGDDEEEDLL*
</t>
  </si>
  <si>
    <t>C_610052</t>
  </si>
  <si>
    <t xml:space="preserve">MLEKLEPALVQVADIYIVATGVIAINNSALGGQGGALLLEAVRGSLLLDGLNATGNIATAAGSSTASSAAGGGGAVALTDTRQPGGAALFVTSSQLSANVAAGGGSGGALAADGSRTHQQLVLVNSTLGSNQADQGGAVAVVRNASLALSGCRLQDNNAAGGGGSVFAAGCKLLVLSDTNITGSTASNGANNGGGLAADSCTAVLMDGVRMYGNSATGSGGGAYVTASGAAPGGGSNSGSGRAAVAVLAVSASNISYNHAGSSGYSGAGAPGDAGLPAGSGGALYVGGAVAALVERSHFEGNTAAAMAGAVGLGLRCAQALARAAARSSAQSGCWPAVVASASLWNNAAGGSGGALFSSSAYTLALLCGSSHTLDTADTGGAGAAGPAAGTSGGGGSSSGDADELFMGSLPTTEEERALCFQPPQMEGGGPAAPPNRVRSGYGAELATAPKQLVLSSIREYDQTQLLAVRNDSANRINVTYLDSVLYSGTGDVVQVYGRRRLQQAGGAAAAPPPPPPAADAATQVLGQAVVGGGSPLQPDAGSSTGGGMATAGGGSDTGVPLLPWLSRVTMLSAAAAAGSNNGSSGGGEADGGGSGGGSSIAQQQRVYLRECWSAQACRLVMPNNLGVAINVSVYDALNQLTADPTASRPVIRASMEMLPAAPSTSNTTTNASAASSSADANSTGAPAGPAVSASPARPDLLGNPTAQVVEGVASMAGLRVRAQKGDYVLRLELDTASSSAGASSSAAGGAQSQSQQQQAVPPLLVTVTVPPCSLGEVVQDQGYLCSRCSANTFSLDVDPYAGDPRGAAFAAANGNVGGGSCQACPDHAVCPGGAVVVPEPGYWHSAANSTRMHRCPNPSACRSVACGFSVLMTFLADYSHDEDRMPPADVLKFFLIVTRINMDWPASVLALQSLLGSITGTVKQVYSPSCLYDGADSATQAEAQVLAGLLLPVLSVLVVMLLWTLRYFFWNQRWFWQLYSGGSAADARGGIDADADDADVDVDEGDTEHDMGKSMGSPQQFKTAGSGDGGGGNVAGVASSGGGAEPATPNSIAAAAAGSQGGAAGRRRHVSNVVSALATRLASITSAGSADGGGGSGGGGSGAGTPRSRKRSALGAAAASDAHADGAAPEVVAASPPQKPPQRLENVLRIRLPSREAAAAAAGTAARRGPVAEGVLRDDGDVAAHTAAAVAASPGGDGSGGAGAAAGIPVVVAAGAAAGAMLAPGSPPACPHVSDGLTTSSLVSKQLHQGSIGSAGPGPGWQRGGAGITSGAALAVDSNGTPLALASPAVAAAAAAAIVTCSGPGGMETQLNPLFSQGPGPLLSEGNSMGGLGGSSSGAIGRSHGGSSRVFGGSSRVFGGSSGSIKAGGLPEQRHHPFDAIQPQTSIALSAAYGVPPGVDSGYGASAPHGSVYGSGYGAAYSGYGNAHSGYGGGVPYSGYGAAAPHSGYGAAYSGYGAAHSGYGGIAAFSGYGDGAVTSSPYAAALGAVAGAGSGRTRLQSTVSISTNLLPKSGSRVHAAGSVGGGGGSEAGGLQRTGTMASIARSDHHPAPPVDVDSQAGRRKIWIFKQRQALSFVDAHMSLRSQLFLVLMVTSFVMMPTWATEALSIFACMTLDDGQGDYPANQQAVWRYGFWVRDMNQTCYTNKHLTFWVPLGVCAVVVLCLAPPITSAALMFARRRKLGEQRTVQVYGFLYHSYKPRWYFWESLSQAQTLLLVVVEVFGRTLPVYQQALLLTAILLCILMLNTYMSPLRAERLTRLQLLSLGTICLTATLGMFTSNPDVTVSKASDAVLGAVILIINCLIIAAFLALFVVASMPTMRRKASKWMTRLGVEPSRLVLHLPQVTHINQALSRAWTRITPTWRRPTPATVSDSGRAVGPDPGPGLDPAVSVVVSGAPDIDAMAIADVSVLPPIQPAVSGDIGDSRMLPPAATDAQSGADAAAAVPDALGGGMAAAGATSGGNVPDGGQAERRGSAARQNEDGVGKTGVGVVAVEAQAPLPTATEAAAATSAGGIESG*
</t>
  </si>
  <si>
    <t>C_610053</t>
  </si>
  <si>
    <t xml:space="preserve">MCWDGGPGQFNTVLYPLTSTELSICAADGGTGDPSDVSVLPGWDLPAGATTLRFSGPGAFLLDGTGPGSALASSSPLPPLSPPPPPSYGGGGGGSSAPYVVVGANAVPAGVVAADLDLLSGGGDGSANNAGEPLLRFTGLSNVTLRNLAFQNITVSAATPLIRIEGCNRVSLSNVVFTSVTVVVPTAADAAAIAAAADGASGAGMQVLLGALVSVAAGSGEAGADVAVTGGVDLSGILLRRVRVVAATDPQSPGGVADVPTTTALVAVTGSGVAVSDVSTAIPAAGSSTSSSSSTSSSTSSGSSTSSGSSQAVTLPPLLVQGEGAAVLTLEDCAPGCRLERVSLGAAVAVAGPTAAVAIAGTAVAMAVQLGGGALALDVVRCAGLVVSELQLADTGISQGPAASAALAASVFATAGSASVSASAGASTAAYVAALRLSACPQASLSDVSLVRLTASGTAFGLVLAASSTGVTVQRLAVRAFTGSANATSSAVYVREGSDAVLAGATCEGSQAEEGPCLRLVEAAVAVEGGRFVGNSAAALGGAVRVVEGTRRRPTTLVVRGGAVFQNNTALEAGGAICAYAEAGVGPALNISDAAFSGNTARRGGALALVPVQGGLPTARLVNCTFTANTAQVLLGPAGAAAVVTVGQEAVPVAFGGDVYAVDGAALKLVGSTFSGGSAALGVGGSGGCVYLQRAAAALSDCRFSGCSAPNRGGALLHEPVDGAPCPASDPAACGLTLRHCRFNGCAAGEGGALAIVLNANRRSQVTMDGCDFTSNRAAITGGAVAVLGNCMPYSNPAGCGLQADVALQVHSQVSDCTFTANTAPMAGALYQAYNNAQGINITRCVFESNNASEAGALYVRAVPVVEIRHTLFANQTSTLIGAAELLSLHDHATVTNTTFRNNSCNRNNANTGSSLYVAEYDGVTTNGQPDGPLFQLTLTNSTFEDNYSSSEAGGATITRCEALLEDLAFRNNAAGGRAGALFLEADVGGLTQAAIMEGIPRRVTNGTLRRLAFSGNRASRLAGALLVSGWYLDMQDVAFSGNSVNTYAAGGLDNAGGAVFATQCPAGSTLHLRNIVLERNSAFQGGALAAELCSISLTNATFNANSATGDAGAVLVSGFTVNQQPTAADTAAGNAANISSGAVFTLEVRNTSFTDNTAANGVGGALKAYWAMLRVADSTFTRNTASGQFVPPMPSAPSGQVLDTGMRAWIERSTFTANAVNNSGGAIALAASAVQMYDCHLYGNRAGGGAAGGAGLFADSWSAAGGGVFALGCTAPMQIWRTGMDGNQAGGRGGALALLTCGARVYDSALSGNTARLSGGGVAAGHQASTLQPEGPLLQLQNCSLSGNTALDEDGGGVHCARVPLLLAGSHLRNNTANQRGGGVYGTSARSFVAAGCVLDWNRAGVAGGAAYLESGDVVQVSAAVL*
</t>
  </si>
  <si>
    <t>C_610054</t>
  </si>
  <si>
    <t xml:space="preserve">MEAMGFVPDDTMRIGSVNFVIRAYAYVPAEDTFRKLDPNSESPAVGHRPTQGAAAIPSTAHSSAAAATPAGGAAATAAATAARPPLLHPAARSPPGLPALPPPDGPATDDGSPPPNPLPPRRPRPALPPRPRRAASPPPYTPAAPADDMLSLSDFESVTMRRWSAQFQGWVSPWIGAVNQVVLCGAEDCLPLCADGSDWGDEAARLLCSYRGYSGGYASRTGPSWAVTPYIGWLSCPGSGSSGGGGAAGPFESILQCSAAMVLRGQCRALAGVVCFEPAAAARTSGITSAATFPFTAAPLATASPIATASAIAAPSVTGAPSTFTTTAAIPTSAPAPASPSIPPAAPTEEPDDGHSQLRVVGGSRPGEGRVEIRVGGALGVICNSTRWTATEAAVVCAMLGFGTEGAEPVSVRAPPGARVVAAGIDCSPRGGPWASLAQGALLRSLAATKQATAPDWLLEFEEYRTSLPHGSLRLVGGPSPQSGVVLLSWCGYSGTLSMQPTQHLETDLRGLRRDPSSGAATGTSAAGCSDGSELGSPSLLRERPPQKGLVPADTEGGSDDSGGGIGGGLGQPTPRELVNTLRAAAVCTRLGFMFGRYKKGSKRFGQGSGLVFDAAPVCFRGTANTTASLIAAGQQVPGGSGAVFPGACRDLDLQLELGGADGGAAAGGAGGGGGGDGHVHDLNVECFDDPRELQPPAHVLAPGDPPDGALRLMAYDDARQMWAPATGGEGFVQVWSAAAGSWGGICSWGWDDADAEVACRQLAFGGGGRVHPTLRFPLADGLYRWRAVHWTNDCDRAAAAVSRHYAAARVTTAAAARLPPLSAPFACDGVVGADAISVCARVPSSDGGGGAKLDAFAAAGADGGSGGGSAAVDHQAVVGVRDAWLAGLYAELAVELPLRTAGGGDGLYELDYDYAPTYLRSRPRVHIATCTGAANPVMVESSTTSTITTVAASRSITICGRRPAYARVTLALASGITTTRVFVNTGRLAIESPAPYSVAIASPVTTTLAPCITPFAFTFASTFTLTSFAATRPEPTRPVADASTAFPKATFTIPSTHTTITQASATSPVATTSAIASRLSTTAFSTATSPQPAPQPRTSITSAAATTTATTAFLAAAALTSCRDKSGDKAAPPPNDWAAPPPAQ*
</t>
  </si>
  <si>
    <t>C_610055</t>
  </si>
  <si>
    <t xml:space="preserve">MSIYDLIQRTNIILKKYEKYDAPIKTRGNKTDDPFMEEYQEVEAELEKLLEAASDVALEQNRALVAAKNAEIRRAKNVLLTEAVQALEKKVKKGKGLNKHIIADRQQKIKELIEKVYAVPDGMSMAASRRPTRNYQKGKKAEAVYINGEFESNPANQEGYYSHTEATQAFEKEWDEAKKQQDKRLERIEAGVVELGDMARNIGEEVDRQNPIIDDIEQQMDKVTNNLKTNNQKLQGVLKNMRSSRNFCVDIILITVLLAIGAYIYAMFM*
</t>
  </si>
  <si>
    <t>C_610056</t>
  </si>
  <si>
    <t xml:space="preserve">MASIYDLIQRTNIILQKYERYDAPIKTRGNKTDDPFMDEYQEVEAELEKLLEAASDVALEQNRALVAAKNAELRRAKNVLLTDGIQALEKKVKKGKGLNKHIIADRQEKAYVKGKKGDPIYINGEFESNAASQDGYYAHTEATQAFEKVRECQGHETCCFCACVEWDDAKRKQDERLDRIHEGVTQLGEIAVTLGNPAGEEVNRQAPIIDDIEKQMDKVTGTLKTNNQKLAGVLKNMRSSRNFCVDIILITVLLAIGAYIYSMFM*
</t>
  </si>
  <si>
    <t>C_610057</t>
  </si>
  <si>
    <t xml:space="preserve">MGRMQTFQKNMHWRSCPAGLLYYYRALLAPVFDVWLSIMMARTGAIFVALAVLATLASAISDQGIVYLDDYTFDKVVDGSRDVLVRFDKEYAWGDEHDAFKDLAKKVGEAGTSVLVASVPVAKREFEPKNVELAEKYKADDEGKFPLYYIFRKGATEPLRYTGAGKKANDLLAWLAQNTGAFFGLKGQVKELDALARELMAAADAAGRKAVLAKAEGLLGGVAAEHQEAAKYYVKAPCDMVEVMAPVPVFHAFPHAQLKLNVLASFAGSARASAKSDKADL*
</t>
  </si>
  <si>
    <t>C_610058</t>
  </si>
  <si>
    <t xml:space="preserve">MSATSSGSGSGAGDSGLSPALEQSLTQIESSSAILPLWIPMVVFGHVFAIAFLVHGLLLYQPRLRRLLNPRALWQSCRGCWRPRAQAKSKASDAAAATAPSQLELTTAAAAPAAAAAPAGPVEHSGSSSGRHRRRHGSGQGAEAEAAVAAGEGQQQGPDGAAAAMPPLSSPSPQPRRAGGGSAGGSSSTTYSSGSSERDADSSSDAGGGGDSEEGEEELAAPSEALVAALGYEGEEEGAEGGDGVGPVCLEWRHVTLAVAAPRGVVAVLRDVGGRAPPATLTALLGPSGAGKSTLLDLLALRGGDARPLPAAAAATTTAYPPSSDDPEQPAPQLPLPLPLNVNVTAAAAAAQQGPTYPDAYHPPSEPGCIGEVLVNGRRREGRAFRSMSSYVPQEDAFLPQLTVREALTFTGRLVLRQPQCKPAAVAARAAAVAAALGLGGCLDTMIGGVLPGGLLLRGLSGGERKRLSIGQGLMSHPRVLLLDEPTSGLDSFAAAVVVGHVAALAAGGHGSGGGGGGVGGGSSRHGVTVIASLHQPRAAIWEQVVVLGRGRLLYCGPPDQLLPWFTGRLGYSYCPEAHGLVPDWIMDLVALPGNDSGGGGGGSNGDGVKDKGAEGSGGVNTGGSSTPGAAGATATPAANPASPGSATAAGAASAQDWAAPSRQQQLEEAAAAAAADGYSRGPSGALLRRRHGTAGSSATTPLTGRSMAIGGGGGFSEGGATGIAGSSRSSSTGGGGGGSSAGGAPGSPRVISSLRELDEAADIFAAAALAAPPAPGVSSDVPDYANALAAAAATHAGPTSATDASAAATTGEVAEQDGKPHAPASATAAAATAAGSPADTHILVVHSVGGDPHSSRRHGGGGGGGGGGGGGGGGGGGGAVDALLSAAEGWGRQYRMLVWREWLMATRNPADVAGRMLVFVFFFIVMPFIFMSLFTADKRFFMSEASARGGGGGLYSVSAYYAAKAGHDHGQ*
</t>
  </si>
  <si>
    <t>C_610059</t>
  </si>
  <si>
    <t xml:space="preserve">MSSRSLCDSGDASTIVVDYDGNSNVALAVDSVLDRDLTEQQWRQVEADYCSRLLAGHAEPVTLRQVAGAFARLTRLHRCWLLLRNAAAQAPAPATPAGGGPVSTTLTINEALHEQLLQALKRPAFNDCKLLDWLDRVVPWDEGLTMELASSRLQQLWAPQDQQPQQKDIEHHATKQQQQQQQQQQQQQQQGRRQQDRRQPAWPASADESGDPSLARGVAPRTAAGAGTAAVAVEALPGQGQRDLAAGQKVEAQEAEGWTATGQQRTQGRKEAEGQKVGSDVQHPQHLLGSMAADAPAPPADLMPQRPAGPHGTPLAAPLYGVEVPVAVLRGRRMTAFLKSYEDAGVLELNRGTSLPVVVRAVAGPRAEAALQEVCQRLLKQHGRL*
</t>
  </si>
  <si>
    <t>C_610060</t>
  </si>
  <si>
    <t xml:space="preserve">MLDYTADTCVVLKAESPTFIPIHPPKPGVHQNHIATRPNQTLSAPPTFR
</t>
  </si>
  <si>
    <t>C_610061</t>
  </si>
  <si>
    <t xml:space="preserve">MNMCCLSLWCPCIQYGMLLEQLPPGSVTCAGSLAGGCALFGALWLLGDMLGAALLTKIFVLPCSALVHTQTRGYIRRKYGIQSHPLHDFFITWCCGPCALCQEAREVVIRQAA
</t>
  </si>
  <si>
    <t>C_610062</t>
  </si>
  <si>
    <t xml:space="preserve">MSKSKPQLREQDLKALDVAKLTPLSPEVISRQATINIGTIGHVAHGKSTVVKAISGVQTVRFKNELERNITIKLGYANAKIYQCGNAACERPSCYRAYGSAKEDNPPCELCGAAMELVRHVSFVDCPGHDILMATMLNGAAVMDGALLLIAANETCPQPQTSEHLAAVEIMRLKDIIILQNKIDLITEPNAISQHDAIKKFIQGTIADGAPVVPISAQLKYNVDVVCEYLVKKIPVPVRDFVSPPQMIVIRSFDVNKPGSEVDELKGGVAGGSILQGVLKMGQEIEVRPGIITKDAEGRVKCIPIFSRIVSLFAEQNELQFAVPGGLIGVGLTVDPTLTRADRLVGQVLGQVGALPDVYSELEVNFFLLRRLLGVRSKEGEKQGKVTKMSKGEVLMLNIGSMCTGARVLAVKGDLAKLQLTSPVCTKEGEKVALSRRVEKHWRLIGWGQIQKGLKMDLPTRS*
</t>
  </si>
  <si>
    <t>C_610063</t>
  </si>
  <si>
    <t xml:space="preserve">MVYGSTFLLDDRVEDVAVSAASRVVKWEPRIGHKIACSQRVADEVVRLCEASGGRQGRRSHGRTPSVEAEQAGRWGWSWCGGGAGAESAMRLFEDLSALVAVLAGAWGAASGKEWQMGRLPEGLMQHMVVVASAYEQQVGALARAVAACMCVVEAGGTEQGHVEEDSAALPKKRRRRAG*
</t>
  </si>
  <si>
    <t>C_610064</t>
  </si>
  <si>
    <t xml:space="preserve">MPGPKLDVTNTPWSDGADYVSICPADAIIGSTSYVFTFDEPGTYFWHSHIGMQMDQGLVGPIVVRDPNDPHMHWYDAEFPEPLMIQEWYWDPVGMLKAPHYHNFNTLEAALVNGRCASCLADASAPPSNTTTPGATGPNSYTYYPPVYSVQAGLCYRLRLINANGDFPGWQVALMGHNLTLIAMDARNLQPVQAGSLVTYGGNRADLVFCADQAAGDYALSFGSVQQRTPDCPWYPNGCRYQARVIIRYGGRDNATKSAVNRTQLAGLPYVEVLDPMRRTSDFVPLAPQPAPQPTRSMRVKLGFLAQSGPSGTLAFAAPVKRAYVMPSYPVLFAGGTDALPPTTFTIPQPSPPPPPLGGTIFPSPPLPPQPPQPAVGTPAAQPLPCGMDPDTHTVTVTSTSEVLEVIFDNLSDNPHNMHMHGGGFYVLGTGVVAESGWLGDIANQTLCPPELAEHADPGWQAKDAVSYQRFWGCTFSNSSADRASKLASATPYVSDMVIVPPRGWAVMRIANWHSGVWPLHCHTNHHGMRGMSMLLNVLPAQRPPLPTWVDPFCGPCSAHASLGTLAPFLNLSSSVQEDRSHDSHGGGAAEGSPLGMSVALVVALAALLGVSIALVRARRRLRAAQAQAQAQLGWGQDGALGLGAMAGKGEGVTPGAGSLLLAPEGQGSERSAPV*
</t>
  </si>
  <si>
    <t>C_610065</t>
  </si>
  <si>
    <t xml:space="preserve">PPAPPAAGTSPRVRPWPPAAEPPGERSAHGIPSPATLATPLHPPRPPAPRSPPSSPRWRTPPVVCAQPPSPPGHTATHARPHLVGRPDAPGPPAHAPCTPSARTSPSRSSASPAPRPPPRPRSGPAWPAAARTSACPPAAPRAAAAPPPPGRAATAAAPAPPAPPRWP
</t>
  </si>
  <si>
    <t>C_610066</t>
  </si>
  <si>
    <t xml:space="preserve">MAVNMVLSSSKVMSCGKVGQRRVSTASPLAVVRRGAARVNAARPLSRPPAATPTPAVPSQFVAGGDGDPVMAAFQQQQAHAPRPSAAEEARTVLDQGTHGVLCTLSSADDTKGFPASSVVEFACDGSGRPFFSTSTLSAHTQDMVADGRVSLTVKSPNFQGMDCGRLTLQGVVEPVPEADKARLREIFLKKYPSAFYVDFGDFKWFRMTTIKAARFNGGFGRAPKLTVDEYLAAKPDPVYPFSRPVCGHMNADHLEDGKAMIKHYCGIDVDAFTMLDLDRLGINCSVKRNGETFKLRLPFPHPVEDRKAIKDAIVEMTKKAKGAAAMNARTPGGTI*
</t>
  </si>
  <si>
    <t>C_610067</t>
  </si>
  <si>
    <t xml:space="preserve">MPLGLLHAQQRTRECLAPGRAACRANVAGRAPGFLRHNSWSVRAAMALAAPHAQGPLYLGLDFGTSGARAAVIDEEGRVVQDVKKGYGEGAAADWIGSWHRVLFELIGSVDPQIRAGVAAVAFDGTSATALLVDPRDPAHGVLAPAKLYNEAQNKEVAAAAKPFAELLPARVVAPGTPVARVSAAVAARTGLPGDCLVCAGTTDSIAAFVAAGVTEAGQAVTSLGSTLAVKLLSTTRLDDAAYGIYSHRLGDVWLVGGASNSGGAVLRRFFSDEQLKQLTPRLRPEAPTRLGYYPLPAPGERFPVADPELQPRMEPRPADDAVFLQGLLEGIADIEAAAYRRLADMGASPLKEVCWVARAAEHGEACYGAALLARQGARQARAAKAAASTAVVAN*
</t>
  </si>
  <si>
    <t>C_610068</t>
  </si>
  <si>
    <t xml:space="preserve">MNMGVPVRVLATTRLKPIVFWEGYPGLWEFLPGTRETPPALRARPPVGGAAPLVAVAAVERQPLRTPAQMEVAYIRRLYTFLLTRTGGAETGDFLRQVPCSGGGVRPHAGKVARPLAAALFALSINVPNAVLCGRRVTAFLESYQDAGVLELSSSGGDRDSVVVRAVAGPRAEAALQEACERLLKQDRRKEG*
</t>
  </si>
  <si>
    <t>C_610069</t>
  </si>
  <si>
    <t xml:space="preserve">MATGPAEAAPAPVTTAAAASVAAAAPGGRSSSGGSGARGGSARTSADACMVAPPLTAEALEQLVEAGSDDAALLAAAAAAAAAGMPGVSGAGAPLAAGEGGVEAAGPEALRELWTLRARVWAQEAKLSVLVKELSSKNAALEAKDRERTDMAARLSGVLQKLQVIQSSQQVAAQGQQQHQQWAQGQEPAQGQQVAAAAQQQLQQQADENAELLEQLRQLQEHGVSAGEPQTQTQPQAQPTRQXXXXXXXXXXXXXXXXXSSFVTGARHAMADAACDAAEDGTWVAAPRSSAATGTDTAFGDDAYASTHDTGVGPDGDAAAAVGATPRVGAGALDKQGSVKARVAAVEQRAGGAHTSTEKAAEAAAAAAEAAAAGASGRQQRAAKNASANGNSSANANAANGAAGAAAVAAAAAAAPAGGRNAAKNKKNAKGASAATATAAGATPSSPPKGSMSRSPSNASLTGAGAAAGGLATRGSA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PQAQAHQASLAEAGRSTGPSLDFSMRLPSEVAHRLTRVDGGSHAPSTLSEVLEQDEVSSVQGSASRRWSGGSGGGGGQQSPPLRDGAGTGSGAGTGPRGSQEEVQPAAAAEAAAETAPQAPAPSAAVVQQRSLLRLATQASGGVVPGVRIDDSAVLGAVAAARGGALGGGASAGAAAPAHSSSHGRRRGGVLGVLLQVVPTIACVALLLRDPTVRAGLAVLRRGGSGRRGAEPAGADASANEAAAAAAAPAPAVTKAVRQPAAATAVQDHSAAAA*
</t>
  </si>
  <si>
    <t>C_610070</t>
  </si>
  <si>
    <t xml:space="preserve">MPVPNEVGLNCCAHNPTGIDPTKDQWAAIADLCKERNLMPFFDVAYQGFATGDLDKDAYAPRLFVEKGLEIVVSQSYSKNLGLYGERVGALVMVLNDKEVDNMTNKHAIFMTRDGRISLAGLNSAKVDYLAEAIVDSVRNH*
</t>
  </si>
  <si>
    <t>C_610071</t>
  </si>
  <si>
    <t xml:space="preserve">MSSRSFCYSGDASTIVVDYDGKSNVALAVDSVLDRDLTEQQWRQVEADYCSRLLAGHAEPVTLRQVAGAFARLNRLHRCWLLLHNAAAQAPAPATPAGGGPVSAWQGGAMPPAAGASVPTPTQMPHVLDEARREQLLQALERPAFNDCKLLDWLGRVVPWDEGLAMELASSSLQQPLGPQLPDAAAAGPQAQQEEQLQKHPLIDQDGMKQQQERQRAVSAEESGDPSLARRLAPRAAAEAGTAAVAVEALPGEGQRDLAAGQKVEAQEAQGQTATGQRAQGRKAGSDAQAPQHLAKAVVCAAG*
</t>
  </si>
  <si>
    <t>C_610072</t>
  </si>
  <si>
    <t xml:space="preserve">MLPGLGVILLVLPMQYYFGYKIVQXXXLLTRYLYAAPSPPQEVLPAIKLVKYYAWEQFFENQISKVRREEIRLNFWNCVMKVINVACVFCVPPMTAFVIFTTYEFQRARLVSSVAFTTLSLFNILRFPLVVLPKALRAVSEANASLQRLEAYLLEEVPSGTAAVKTPKNAPPGAVIENGVFHHPSNPNWHLHVPKFEVKPGQVVAVVGRIAAGKSSLVQAILGNMVKEHGSFNVGGRISYVPQNPWLQNLSLRDNVLFGEQFDENKYTDVIESCALTLDLQILSNGDQSKAGIRGVNFSGGQRQRVNLARCAYADADLVLLDNALSAVDHHTAHHIFDKCIKGLFSDKAVVLVTHQIEFMPRCDNVAIMDEGRCLYFGKWNEEAQHLLGKLLPITHLLHAAGSQEAPPAPKKKAEDKAGPQKSQSLQLTLAPTSIGKPTEKPKDVQKLTAYQAALIYTWYGNLFLVGVCFFFFLAAQCSRQISDFWVRWWVNDEYKKFPVKGEQDSAATTFYCLIYLLLVGLFYIFMIFRGATFLWWVLKSSETIRRKALHNVLNAPMGFFLVTPVGDLLLNFTKDQDIMDENLPDAVHFMGIYGLILLATTITVSVTINFFAAFTGALIIMTLIMLSIYLPAATALKKARAVSGGMLVGLVAEVLEGLGVVQAFNKQEYFIEEAARRTNITNSAVFNAEALNLWLAFWCDFIGACLVGVVSAFAVGMAKDLGGATVGLAFSNIIQMLVFYTWVVRFISESISLFNSVEGMAYLADYVPHDGVFYDQRQKDGVAKQIVLPDGNIVPAASKVQVVVDDAALARWPATGNIRFEDVWMQYRLDAPWALKGVTFKINDGEKVGAVGRTGSGKSTTLLALYRMFELGKGRILVDGVDIATLSLKRLRTGLSIIPQEPVMFTGTVRSNLDPFGEFKDDAILWEVLKKVGLEDQAQHAGGLDGQVDGTGGKAWSLGQMQLVCLARAALRAVPILCLDEATAAMDPHTEAIVQQTIKKVFDDRTTITIAHRLDTIIESDKIIVMEQGSLMEYESPSKLLANRDSMFSKLVDKTGPAAAAALRKMAEDFWSTRSAQGRNQ*
</t>
  </si>
  <si>
    <t>C_610073</t>
  </si>
  <si>
    <t xml:space="preserve">MGEGKVAERGHDPTAGFFNKFAFGWMYKWIGAARRGEELNAEEMGMPPENMAHEAYDKFAAHWAAEQKLKDQDGQKPSLVRALRKSFGLFYMLGGLCNLLSHVNYVDAPTKKWTTAETLYGQTTAGWLLMMGFTIDAWLLGLCLQRMGYICMTVGIRARAALVQAVTHKAFRLNTVRADQSAAIV
</t>
  </si>
  <si>
    <t>C_610074</t>
  </si>
  <si>
    <t xml:space="preserve">MASFSALSSVSGFWAASSLLSSSIDALTGLAAPSLGQGPRKVLSLDLGRTSATDLLLLPTDGQRRESTACYTTGVPVFDSATLRRALGDPNTSTVFVYQDLLLSPADFSFRYPVNITGGRGNVTLYGCGTTTVDVNLNYTRHSVVTGGGGALTVRGLRFTNSPLMNQLLWPRNLSPLLPLVDCEVGGRVALVDVAILTPMADDLAAHLDAFTNGSNGNAALAPVYTSANISHVAISRWRLTGAVWEPSLGIGAEAAAASVWEFTNVNATTLPPTACLSSNGVQGIRVSSGKQLRQLMGDDLIPALEIVNNLTFVESEWPPEASGPAGGQIFVNGTKEVYACHPSPGHRYTVDFGDLGQVVFVFGTLTWRGSILMVNPRASPRRSWLYLLIGALSVETDGVIQFTGVDIRSNVSSPFTNAVDPFWSTQCGSLCSSFIPDKTAYRNVSYYDAFIYDYRFMKSDWVAVSQGRNITGTGFWGYTDVALTWRPSYTDSGGSGSGGDVPVAAIAVPVAVGGALLIAGAIAAFVVVKRRQQQRAAAAGGAALPAAKPGDKPPELTVVVAGNGAPPGAGGSGNGASGDVRDGSTPPQNSSSAHGGMTVGSTTAASQAASIMSGSMPTEARIEEMKRAMMGTGAVGGMHRNEQITLTELLGEGSFGKVYKGVWRGTTVAVKTMVLPNNMSGKEKREKMAVMETAISSSLSHPNIVQTYTYAVLPVKGDQQPAGIKLGTGASLTVESTGPLALMASPDQQQGVHSWEVRLVLEFCDRGSLRDVLSESLRAAQAAAGVAAASTASNVQDAAGAGGAAGGDGNSGEGDVLQQRERSDCAPPYSTHGGGGGGAGGGGGAGGGAGGLGGGRDVSCPLGYLEALDNVLDVARAMLHMHSENIVHGDLKARNILXXXXXXXXXXXXXXXXXXXXXXXXXXXXRDTRVQCVPGHHHAHGRPREAYTAGQAFKGTPRALLGHEVTKMNRRPQFPLDTPFEFQLLACRCWESDPSIRPSFEQIIGDLTRMRAKLMGAAAGAGAHSSIGSSTLGGASASTTANQFGVHPSGTLGGGATASGMSPALPLVPVTPLQQYQQGGATAVSMTLGGSDSDGTGLQMVDAQGQQLFFVQGVDGSTFGSLGTDSFMIPPGGAGPVAGAMLPHMIGAGRPVPAMPPILEATGGTPDTSAPLPKVGGSAAANGAGAAIPEEARRQ*
</t>
  </si>
  <si>
    <t>C_610075</t>
  </si>
  <si>
    <t xml:space="preserve">MCSGVSARVTACLLRERGLGLFAAGQSVAGPGCLRSTLLGSTATSCLPAVPSRQHYSSSSSSSSSSSSTQPPNSGDWIHIKGMRFHGRHGVLQEETRLGQPFVVDASLQVDTLQAGATDDLADTVSYADVYKDIKGVVEGEPCKLLEAVAHRACAAVLAQHSGVREMRLAIRKLCIPGVPSVVES
</t>
  </si>
  <si>
    <t>C_610076</t>
  </si>
  <si>
    <t xml:space="preserve">MLERRVSTLELELQDMAAKSKQAVEEAHRLQSEKSLLAETVKRLHKEVARLDAFKKNLLNHLNSEDEPGLEPSVAAADVAGERLVSEVLSSISKPPPPQMGVGGAYGLRGMATAAATPAFPSTSGRPLYGASTPQAGQPPAASGPPYAAMTGMGMPAQAPPPSTYATPHPHAQYGAAPGSPPRVDGKEFFRQARYLSVYKENLH*
</t>
  </si>
  <si>
    <t>C_610077</t>
  </si>
  <si>
    <t xml:space="preserve">MVGPLTTLATLNSSPDMVDDLFLLGLRALGYAPRLLLASGDTRALTTLLDVAMVVLPSCPSSPAAPXXXXXXXXXXXXXXXXXXXXXXXXXXXXXXXXXXXXXXXXXXXXXXXXXXXXXXXXXXXXXXXXXXXXXXXXXXXXXXXXXXXXXXXXXXXXXXXXXXXXXXXXXXXXXXXXXXXXXXXXXXXXXXXXXXXXXXXXXXXXXXXXXXXXXXXXXXXXXXXXXXXXXXXXXXXXXXXXXXXXXXXXXXXXXXXXXXXXXXXXXXXXXXXXXXXXXXLLLSGIAGTLPLGRVSVVGSALMGLVAFGSSAAASAGGGAAATGLGWLTAALQVVPDVAATAVDKQAFLGAAAAALRAGPSAATDGDMMGSGDGGGGSGYYDRSWEAACQEFADLCRRNKRARQAAQASLLPQELAAAVDDGERRRGGA*
</t>
  </si>
  <si>
    <t>C_610078</t>
  </si>
  <si>
    <t xml:space="preserve">MVQPCSAGLRDYFVLDPALWDEVQAAVANGKASYSALVRVPRPSPSWRQHHVRGGGLPEGGAAAAPGSGGHRRRHITSGGGGGSGADEGSTSGGSSSAALGAAGAPSSRTPAAAAAAAATADSAASRCGAYGGSGGSDTAPTLPPAVAEDEAAAAAANGEQAADGEQAANGEQAADGGGGEGGAEGCDDGDDGAAAAPAHTSSSRAAYCDDADQLLLLETLSLTVSTTAACTTAVGTADTYEGLFALNTGGGTAAAAAANGSFTGVVVGGGDSSSSQRRAASGSSGVLGSAAGSPRVLGPGLHAAAAAAPAVSTTTNATSRLAAAIEGYVPVRPRGGGSNGGCTAGGGGGGGGGGGGGSGELELLPGMRQRGEVCGGGPPSSGSLLAAAGAAAGACGPPASSPFPAPLILHYGGTTGPAAERSGQSSSSAAHGSPPLLMLLQPLQALSHPHAHLPIGGGXXXXXXXXXXXXXXXXXXXXXXXXXXXXXXXXXXXXXAAAGTAAAGTAAASASSAAAFSSSTPASTQHAHVQGGMGGMGSQRVGTCYPVPWTPPLLLLLLLLLPLLIAAAPAAALRLVVCPVAVVAVVVVCRLSPVGRCSAAPACRVTVWWEELQQGQQQQRQSQQAGQQRQPAQKNHRQCATTTAAAATAATAMASCSSRGGSFIAAVPDAGGAGGGSGSPYASPSGVPLPSLLSPAAAPPLACASVSLLPDHPALVAASAAAVAAANSRQRRRRTSSAGVGGRLAAGVVGGSGGLPLATAHRSVTVLFADIVGFTSMCNELEPIAVMAFLNGLFTRFDCLCDIYGVYDD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QSWALNRGLP*
</t>
  </si>
  <si>
    <t>C_610079</t>
  </si>
  <si>
    <t xml:space="preserve">MVRQGMFSTGLFECCSPPGEMGLCCVVWWCPCIQYGLNANRLESMRDYRTCISRDPRADYVRAATGAAGGSGGSFAAPPPPPPPHMTPPPHVPYGQPQMAYAVVNPHPHVPMAGDGAATDAVATGFPVTGVPGKQVEY*
</t>
  </si>
  <si>
    <t>C_610080</t>
  </si>
  <si>
    <t xml:space="preserve">MSVNVRWHKADGDEAEGWRVEYHLFAGVDKIFLFDHNSSVPMIAEVSDYVAAGKVQYTYLTSTLPRIAGPEDFPNGFQGRVFGECLEQARGYYKWMMFTDMDEVTYVLDPKYGYSIAAVLRDYEHAGAVLIHRRDVGSSGVQERTPGMGQLATFTKCVNSNSKMVKGIAQVDYVSVSYNAHCFEYKEEGHLGLRLGDNRTVTRTADISDPPADPPLLIYHYAGSVAEYTERVNSLSSGVSGLTTKSISMYQGLDNTAIRDCLAGRRAHAAMLAANAIHPVQPFCTAEGLRRRLARKGRTQKQLAAAAAAGGGATAGGGRRRLRQV*
</t>
  </si>
  <si>
    <t>C_610081</t>
  </si>
  <si>
    <t xml:space="preserve">MVPPSTIASRRLTLSLVFCIAISFLCKETIAGRLGFHKPGYLAACLLTRDGHRDVREWIEYHLFAGVEKIFVYDHNSSVPMIEEISDYVVSGKVQYTYLTSEVPRISKGEEFPGGFQGRIFGECIEQARGYYKWMMFTDLDEVTYVMDPKYGNSIPAVLRDYEHAGAVLIHRRDVGSSGVQERTPEQGLLATFNKCTGRISEHVKGIAQLDYATVSINAHCFDYKEGHLGLRLGDNRTVTRAATISDPPVDAPLLIYHYAGSVAEYMARSSKLAGGVSGMTKKDANMYHTLDAFAVHDCLAGQVAHTAMTAAGAFRPLPEHPCDDLSGLPPHEIERRRQMRKGRRAHRHDRSSMSRRLSNQGGATARRMLR*
</t>
  </si>
  <si>
    <t>C_610082</t>
  </si>
  <si>
    <t xml:space="preserve">MLQGGTVVNHDQQFEGDVLIQDGLIAEVAPRIEVAADMATLVAEGINSFKFFMAYKGSLQINDEELIEGLNRCKELGALPMVHAENGDMVAWMQIFNIYPRKGRLAAGSDADVIILDPRVKHRLGVGASHSPRMDTNVYEGKEVQGMAEQARRAMQLPYGPTPVPRDSEEAGSAASGGEGGKSCSAAGVL*
</t>
  </si>
  <si>
    <t>C_610083</t>
  </si>
  <si>
    <t xml:space="preserve">MGGGCYPTLLPGGCLALAQYHDRRVLLMALGLPYGGGGGGWGGDGDGGGLRLHGLQGGFNDLLGNLKEWYLEHQQEVLRAAPDSVRQLFTTAPAFAFELHCATVGKAATAGGGASGGSSGSSGAGGISTVSYNVGGGRR*
</t>
  </si>
  <si>
    <t>C_610084</t>
  </si>
  <si>
    <t xml:space="preserve">AACIETLHSLGPTVCLIPGKGFRLDRLNFVGLRRRSGDDVLLRTIYAGLVDAACGSCLARRRDADACGACGDGRLTAAGGRARVLRAAAAAAQPRGRLLQQPRHGHLLRGLGPSGQLRRRLHGLGGQRRHWRG*
</t>
  </si>
  <si>
    <t>C_610085</t>
  </si>
  <si>
    <t xml:space="preserve">MWGKKNASAAQVVRERKEEEVARNALFAGQEGEIVIDPTQLPVEEQTTDQLEQRKRAWQRRVAKGKTAVPAGRGQPPQQGRGGAGEKANGGGGGNGAGGKEQGGTYRNPDIRLPDEHRGVEMGLHEETRKQDEVIDQIHAGLEHLLEGARGMHGELAAQNKELDALDDKAAATRDRINDVNKNSQLRNMARGKPKPSKEEPLVPGLPSKNDVALAAAKRLAGV*
</t>
  </si>
  <si>
    <t>C_6200001</t>
  </si>
  <si>
    <t xml:space="preserve">MCSCWCRCMCSCCCCWCMLPEELLSAAAAECNPDPDVVWDFLQRTQDVLVAAGGLKETQDEDCRQQGLSQRLNAAFVLVRRVEYLFAYAPTTPRTARELADESAAAVSLLRMSCSEGVAQQLALAEHAYEAHAYVIQLFRQSAPLKLAQFESERDEFCLREGETIASYFRRASDLRDRIGAVGGSWTDQQVRLKLLAGLPKPRWENICDICYASPGQTLQQLCGYLMEQEFIKNQEQARSGHVGAVNRSGGRAGAAGSAGGGPGGGAASNSAIICHYCEQPGHIRSHCR
</t>
  </si>
  <si>
    <t>C_6200002</t>
  </si>
  <si>
    <t xml:space="preserve">MSKRRASPSFEDGRSTRHKRSSEMTEALFKQTYDAELGPRALERLRPHCPFPNDLWLQRPDSLLIPILMDHFVAKSYVLQPLHVEAPRHLQFWEILKNLLALQVGDGVKRRVCVLSGAPEGELEGDEEEGEEEGEQEGEPDTAEDTPAAAASHTIQGVILTDIETWDFVRVTRLRCTKATAAAVHGAASGNAAAAGGAAAVAATAALGNAAAAAGAAAVAATEAVGNAAPAAGAAAAAATAALGNAAAAAGAAAVAAVAALKNAAAAARAPTATATAAAAGGAAAALGSRYSFKRMDTIHISLDQPSDSYLQLLAVLHHIIYTKEELADLPGRMEKSRGALQTRAEQWVRDAEERRKAAVAKEMVKAEAKVKAAKADAEVAKANAAKAKANAETAKANAAKANAEAAKAKANAAKAKANAETAAAKADAEAVKRALAAAQDQIQQLEAAIEALKGARAGGGQQGAAGSVS*
</t>
  </si>
  <si>
    <t>C_6210001</t>
  </si>
  <si>
    <t xml:space="preserve">MLVELGEKRVALLERLNTLLTHRQPQVDLEVRRRQLATAAAAARERVQQAGRALEAAKREAARLRAANAARRAAAERAA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CLPACLPQVTLCNMKLPDAASVCGLMTQSPDVSGRERVAGWGEGVC*
</t>
  </si>
  <si>
    <t>C_6230001</t>
  </si>
  <si>
    <t xml:space="preserve">MYSSTSPTGLFRVQPVCTASQQQLLAAIDRKVPADLQAAAEGSGDGALSDAELMAALAGSANGKAPGRPRWRRNCGGAACLLAGGHHPPIYKGKSLDRAELVSYRLITLFNCDFKMVSKAVSARLQPALDAVVDELQTAFITGRWIGDNALYLQGLIEWMRLDVGADGTPRQGGALYFLDIEKAYDRVHRQWLYAVLV*
</t>
  </si>
  <si>
    <t>C_6230002</t>
  </si>
  <si>
    <t xml:space="preserve">MAALAGSANGKAPGRPRWRRNCGGAACLLAGGHHPPIYKGKSLDRAELVSYRLITLFNCDFKMVSKAVSARLQPALDAVVDELQTAFITGRWIGDNALYLQGLIEWMRLDVGADGTPRQGGALYFLDIEKAYDRVHRQWLYASAEGLAGFGPRMLRWIRLLTANGSARVCVNGMLSDAFPVLNGLPQGSTVSPPLWVIQMQPLTSFLRRQVEQGALRTPLLPSGEQAPPAAHHADDTTLTALTARDPAVDGPVLMAAVQLFCRASNARVHPDKSKAMGLGRFAHLTGPCPHTGVPFTTGAVTHLGVPLSWDSDAAAADLYTRRARGMAFVARLWAALSLTLVGRVHIAKQVLAAKLAYHFSFLNPSPAQLKELTNLVDHFAARSMHAEDASLVSHGNPLLLPKRETACLPYKDGGVNHVDLPVFLSALQAKTFALLAQPGRQPWKTLTRALLTHVCPDSATTWAWVYSGAPAPAGLPARLAAAVGHVRSAGVEQHPPQPATQPPAAPPVAG*
</t>
  </si>
  <si>
    <t>C_6240001</t>
  </si>
  <si>
    <t xml:space="preserve">MHVLTAAAVIQQRTSPASPAAGAAASGSDGAAAAYSAPVGDALAAVLFMSAQYDHPQDAATRDAVVAMAAAAQEWLQLQAGGAGDSRRGRGRPGSSTSSNGSGSGSSARVLFSSRGLTQLLMALVRMGGRPGEEWMAAWAAAAAGVLAAGAAAGRGGATGSVFDADQVMAVMATAAQAGVELPEQLQVALVGNVLVPPAGGGKAGAGAGAGAGVSAAGVFLPGTGSPGVLRGAPADPATLAAAVSGAEGGAGSSAGGAKGAAAGAAAGGLGLSKFRQVVDVVALQPHKLRAEWVQHYVELVQDFRLRLSAREVLGVVCALSQFRNVRLVQMPAAAAGAAAAHASPRLVRLSPPDSEAAAQGSGGSAEGDEGGDAAAGGAGGGGGVLLDAGWVSGLLDDLRARGGLQGPREVMQLAQTLAELEAPAPLLGFLETSALNLTGEDGRRKKPAAAAAATGAAAAAAPAPAAARIRLKLQSNPVLQKVAAVAVAAGDAEGGDTPESVSPAVAALAEQRAAAEAEAAEEDEAWALAWPAMLATFAAGGYVPERRWWDRFAAATLPSLEAYEPQRLAATAAAALACSHKAAQAAQAAEPEAAAAAAEVEEVAAALLPNLEWHQQLTAPRVPLPGELCELLEHMAAEAAALAAEAAGRAQAGAGSSSGGGGGGEEDGGGGGDLDDVLYCQQLICLVLQAFLVSEYSPAGGQDWVARVAPVLLWSRPVWAPGSAAGQLEQQEELLLSAEATTTTAYAAGQLQLQLQPQQVAALLRHAARLAGGGAMSAGEVAAALRGLSGVEGATEEGGVEAAGEALGELLESALRPLVAALAEGLGLDGAGDGVGAGQGKGEQRVCMYDTADCADALMGLGLAGVAVPVDFTRRVVEVTREQLAAAGAGGGASASAAVSARSLAALLTGLAEQRRMAQQEDGAPYLPSPDSPPFDMPASYAAAVWAAARRMARPEVLAAEAAAGEEDEAAEAAAEAAAAAARRRR*
</t>
  </si>
  <si>
    <t>C_6250001</t>
  </si>
  <si>
    <t xml:space="preserve">MLGDRMGMWASGPRGAGALLWSTCPPPIARKRRHLYWPRDLRQRAPPSAARAPDAFQSPPTTSTLSMARCETSARAFNGEPRPLTFTVSSRRRVGRNPSRRAQAPAPALTTTRRGLLLQRGPQGSRSSTVASPRHQNWQQGRGPAEWPTGATSCSRRVTQTRRLLHLHVPYMVNDVRWGLPQGSTASPPLWVIQMQPLTSFLRRQVEQGALRTPLLPSGEQAPPAAHHADDTTLTARDPALFCRASNARVHPDKSKAMGLGRFAHLNGPCPHTGVPFTTGAVTHLGVPLSWDSDAATADLYTRRARGMAFVARLWAALSLTLVGRVHIAKQVLAAKLAYHFSFLNPSPAQLKELTDLVDHFAARSMHAEDASLVSHGNPLLLPKRETACLPYKDGGVNHVDLPAFLSGKDRFQSPPTTSTLSMA
</t>
  </si>
  <si>
    <t>C_6250002</t>
  </si>
  <si>
    <t xml:space="preserve">MWRWCRRPTLLTRRRWSLAFVPRRGRAFRGATASLPARQRRPTPVGRLSWRGVGCPFQAAYCSRRHRMRRAVWYVGIGTWVTCACASCVCMRPRPWRTSLLSLPGCIPTWPWTGCLLSVGTGTVSPMPVRRRPLARHVLQVPRNLPASSPSSVWWTPGRASVAAPRATRIRPRPSRPLPHAWIGGMSVPPRCRGWWMSLARMGRLGTTTVCCSPCPCPTCHMRTGSSGASPHTCCFTPHCVWSSSSAWR
</t>
  </si>
  <si>
    <t>C_6250003</t>
  </si>
  <si>
    <t xml:space="preserve">MQEAAGLGDAAAAAGGANTPLPSDVTEQLDDAAQQVQTAYMDYVLLDARTLRSAKRGPADPGGASGPSRRQRQHRSRSTSSLMSLGSAPLRPGGASSGAASMSTSSGGAPPSQGGGRRGKRHISNSNRNRHGAAVAGGGS*
</t>
  </si>
  <si>
    <t>C_6260001</t>
  </si>
  <si>
    <t xml:space="preserve">MDIPPNQTIYVNNLYEKLSKEEMKKCLYAMFSQFGRVLDVVAMKTYRLRGQAWVVFTDTAAATNALRTMQGFPFFDKPIRITYAKTKSDAVAKVDGTYKPDKKSRAQKNAAARAWPSAPRSRCRYENEMQSGTAMQGLQGFKITPANAMNITFAKQ*
</t>
  </si>
  <si>
    <t>C_6260002</t>
  </si>
  <si>
    <t xml:space="preserve">MEXXXXXXXXXXXXXXXXXXXXXXXXXXXXXXXXXXXXXXXXXXXXXXXXXXXXXXXXXXXXXXXXXXXXXXXXXXXXXXXXXXXXXXXXXXXXXXXXXXXXXXXXXXXXXXXXXXXXXXXXXXXXXXXXXXXXXXXXXXXXXXXXXXXXXXXXXXXXXXXXXXXXXXXXXXXXXXXXXXXXXXXXXXXXXXXXXXXXXXXXXXXXXXXXXXXXXXXXXXXXXXXXXXXXXXXXXXXXXXXXXXXXXXXXXXXXXXXXXXXXXXXXXXXXXXXXXXXXEVPFAIFTHPDNSSLFRDIQRVGQRKVIKTEPAYKEVQVEQLGDIQIMWIHRTYS*
</t>
  </si>
  <si>
    <t>C_6260003</t>
  </si>
  <si>
    <t xml:space="preserve">MSKPASYKYLVEVEPARPANGDKPSASPVYRSVYAKDGFPTADFKTLFEMFEQSAAKYPDNQCLGKRVKKENGEAGPYVFKSYKEIHTEVANVASALRALGVNPAQRVGVFGANCPEWMVAMQLLKRARIPDDVVFIRKDYTRCQR*
</t>
  </si>
  <si>
    <t>C_6270001</t>
  </si>
  <si>
    <t xml:space="preserve">MTKGKLPSVSALLRFSEEGGLLGIEWGDGSPPSVYAAGAARDAVLAALLDMAQALQRLVACHPLAEAFLSAPTALSRVLAAYSCGHEGVAAEAARLLTRLWAPAAARGAALLMRAVAESGAAAAAPMRAAALRHGAVLHHLHAAMFAAAGGGGGGGGGAGGGNSRRELSRALVASWCDEYAPALALLRRVLPSGLVRYLNAPRSAAAVAAAAAKASAAAAAAQATAAATAAAAAAAATAAGTGVGQHAAAAAASRAAGADGGAAGAPLPAGGGLGGGGGARRRRQ*
</t>
  </si>
  <si>
    <t>C_6280001</t>
  </si>
  <si>
    <t xml:space="preserve">MPYKSRASALEAGAAAGGGGDDAADLSERQPLFLKDKGDAMFRAGNFSGALNAYHRAIALDDAASAAASDPAAAAPALRSNRAACLLALGRAAEAAEDCDRALELLAGARSRLESGLMGGPEAAALSQQLVRLLVRRAQARAAQLGAGGGGGGGGRDKDRDADNLCAALRDYEDAIKRQGARSGG*
</t>
  </si>
  <si>
    <t>C_6290001</t>
  </si>
  <si>
    <t xml:space="preserve">MLYGVQFSWFCFGGNDMSLATSLGPSEECTMPCGGNSNQICGGPYASNVYRLDGEPAGAQFLSPPPSPNPPSPPLPPTPPPGGQTGLYYGCFHDSDKRTMPVVLAWDKKDLTLEDCAALARAAGLRLYGVQFSWFCFGGNDLSLATSLGHSEECTRPCGGNSSQ
</t>
  </si>
  <si>
    <t>C_6290002</t>
  </si>
  <si>
    <t xml:space="preserve">MQLYRVTTRVPLRLADAVKRAICNGAPLHCFWLRPHRVSPASPPRFPLNAQRLGASDTASHRSDAAQTRPDAVSRCYSVVAALRHILTCGEGKVASAGGMLVLRLLRPRAGLGRYMTFC*
</t>
  </si>
  <si>
    <t>C_620001</t>
  </si>
  <si>
    <t xml:space="preserve">MLRARRDGCQPPATTRAALPPVDVMHHPTCNLAPGSMEARQRGMVGHLGTLQLSAVSLATTALNSFTFLFSFLIFLTVPDIAAAAGKGDEDEVGGGSAAVFANAPAIVNATSVNCMPLHCHRHSRNCHCHSRNCHCHSRNCHCLSRRCLLDGDYDYR*
</t>
  </si>
  <si>
    <t>C_620002</t>
  </si>
  <si>
    <t xml:space="preserve">MVAALATQYMQVRALGIPAALLGFVATGVFRGFKDTRTPLLGVATSVAVSFGLHVLFLNVLHLDVWGAAAASLAASVCSCAVMMGLIARSGRVRRRHLLRPPAWADVSPLLQRGAVLSFKNMVAFGMIMFASTLCVRMGAAFQASFEVIRQLWMLSMPMFECFNVATQSLCAAALGREDRVTARALLGRLLTLGVGVGAAVGLGVWAAHGPLIDFFTSDPAVVAHVMMSLPLICIFFPIDAAGSILDGSLLAAKQSNYTAAVVGSVVQYGMLMYVAAGSGGQVTTLSIWLAIKVMSLMRFLGGATRNYASPKSAYRPLPPAPPTEDDEQASPLGGAAGGAVGGAASTPLAASVATASASVSDGDGLVATASELLESKEGRQQGAAQQQGQDVFSRPVVVTLGVAAAAASAAAGSAAGQA*
</t>
  </si>
  <si>
    <t>C_620003</t>
  </si>
  <si>
    <t xml:space="preserve">MQALHSRPFSSAKPGARPPRATRINVRASVAAGSSAATRTFHTLPDGKKLELLVQKAAAGSGRPPLLFVHGSYHAAWCWQENFMPYFAARGYDTYAVSLRAQGGSDPAPAGVSVAGTLDVHAADLASLVPAVAASSGGGAAPVMLGHSFGGLIVQKYVLGSAKPGTAASTAPGSFAPLSGAGFLCSVPQSGNKQMVTRFLFRDPILSLKLTWGFVARSFATSLTACRELFFSADIPADKLEKYQKLLAAASPTRLIDLKCVLGLWELARHYGTQPVLLPAVAHDCMLDTRWEQAAQELEKWLAGL*
</t>
  </si>
  <si>
    <t>C_620004</t>
  </si>
  <si>
    <t xml:space="preserve">MLLEPVMNALNAVAAGEAGGGVAACSGAADHHGGAAFPQ*
</t>
  </si>
  <si>
    <t>C_620005</t>
  </si>
  <si>
    <t xml:space="preserve">MANLAVREERAAAAAASHNARAALMEEHGERGTRWFHRQADEAAAGAQEPITHLKVPGQPAPVALTGPGTRNTVSAAAAAMYSSTSPTGLFRVQPVCTASQQQLLAAIDRKVPADLQAAAEGSGEGALSDAELMAALAGSANGKAPGSDGVPYEVYKVFWALLGPRLCAAAAAAFAAAADAHDGGEMAAALPASWREGIITLIYKGKSLDRAELASYRPITLLNCDFKMVSKAVSARLQPALDAVVLETGEVVALKRIHIRNTGGIPDVRGGXXXXXXXXXXXXXXXXXXXXXXXXXXXXXXXXXXXXXXXXXXXXXXXXXXXXXXXXXXXXXXXXXXXPSTAS*
</t>
  </si>
  <si>
    <t>C_620006</t>
  </si>
  <si>
    <t xml:space="preserve">MIQQSHHLTTLKQMTLAKEYGVTLYQNGSAFTAPTWSIAAALEAEAEARGVEPLPIEYVLPLADLRLELSHLVDRNTGKHLITSSDLEKHMGASRVRHKHK
</t>
  </si>
  <si>
    <t>C_620007</t>
  </si>
  <si>
    <t xml:space="preserve">MHIKQVLIEGFKSYKDQTSTDEFDPKINVVVGANGSGKSNFFHAIRFVLNDAFINMRGEERLQLLHIDRSEVRLRRTINAKKDDYTLDKKHINKSEVSSLLESAGFSKSNPYYIVQQGKITAMAAMSDAQRMELLKEIGGTRVYEERRKESLRVMQETESRKQQILSMLSEIEDKLRELDAERAELMEYQDLDRRRRCLQYTLFDKELAKATADAARLEREAAQLRETVGSASTDQERTMAEGKELERQVKALEAEYAVAQGQARALQARRQELVAQRSRQEVDIEELERRVRRAESREQSSRREMAALQKDLEAEQAKLKQRLSHCMLASQLQQAAATAEADWSDLQSRIKEADSRLAALYRKQGSSSYRSRDERDAELKKQLVAYEHKLATKKQSRERTQEEYRAHNEQLMELSQTIGDLDAEVRSLEGRVLDSDKAHAEAHAARVKLLDDRKAKQREEEFAEQALKTAEAEMRAAQSAYDKCMPNDVRKGIQGLDALRQRYGVDMSGVHGAVIEHIRIADLFYVAVDTIAGNHLFDVLVENEEVAGRLIRGLHQNNLGRATFVPLNRVGDMPEPPPPTEWGQDVVSLYRKISTDPRFKPAMRDLFGQALLCKDKDVATEVCRSNDKFDCVTLDGEKFGRRGNISGGFAPTNRARLAVYDNLMKAREQVVAADRKAKDVAAEVARLHAVVEAAASQQENLDMERGKLRNVMRDKKQDLKRIREEEAELRSRVDGAERTLTAYESEIAHIEHEVSGLKRELASDMSSTLTAAERNEVKSLNLAKTRMSDQLRGLSQKRDEAQAAVQACEAHITGVLKRREASIQEALSTDDAANDKAALSLRQADLEALRRSLDEAKAEAGRSERRAEELRARLDELQRQRDALRDEAGKREAAVADSAKALEGLDHKREVAAAKAAENERKIRELGSLPQEAFDKPYRDRSIKDLMRALEEVNAGLQRFAGVNRKALDQYVDFSNQREELGSRLKEQQASDSKIRELITALDMRKDEAIERTFKGVAKNFREVFADLVPGGTGELVMIRAAGRAAAADGEDDEGGGTGPSGGSEKYSGVKVKVRFAGAGEAVSMRALSGGQKTLVALALIFAIQRCDPAPFYLFDEIDAALDPQACTRA*
</t>
  </si>
  <si>
    <t>C_620008</t>
  </si>
  <si>
    <t xml:space="preserve">MEEAKCACFPSIFGRRTALTPSVQAADVAPGLPAGGSDSRQQDAQQQGLVQQQQQQQQQQRLQQQRAQQAAVSPIFTSGSQDAAQVAQLVSNYRRTNSPGGPVIRKPSLLGPRGTGSSGLISGGPEVSTCVSNLAAVPLAAVQQLASGAGVVVSAASSFSMVRTNTVELASAHLPALPSMAASMQLESRLLQGGGGILTAGPDILSSILSEGCTRPVGSSFVASATSGAAAAAAAPRPLTPPLSATNTILGGRGGAGAALEHASGGGSLKGSPASLLQQVDSASSAQGQVPVLVPRGTAAIALDMEDDDPQQLDAAAVGDQIATPLSLPLVVPMLCNPANGPVALGSGMHTRVPQGHPEALKAHQHRPQPQASEGGANAGASPGAAAGAAGASDERLAVDTDGNESFQSGDGFGAPHISPLDGEPYALSKYRTLLGQIRAKPRDFLTQIIMEYCDRGSLQRAIDKNIFRASARWNARVALRAMLRTAREIAQGMCHLHASQIVHGDLKPANVLLKSSRSDRRGFIAKVADFGLSKIVQMAERGSLECDTDATGTIAYMAPEVLNGSLCPAADIYSFGVILWQLITGERPFADVHPGRMWVGVCTGALQLEWPADAHPMVRKLGDACMSFDKRQRPSFTKVARVLGVIETVVRNEGASQVCKGHQEAYAEHVK*
</t>
  </si>
  <si>
    <t>C_620009</t>
  </si>
  <si>
    <t xml:space="preserve">MRVGTAPPAPGRNAVTATPSGVQPDTSSFTVPPAMPPRPQQPQLYPFTASTQLVQAAAVAASAAQKPVAGQPPARGSLPGTSSAPSTTQHGPDRAKPVDGQPLPPLVRGNSGPPPTVGSPPPNPVLPNMVMYPMMMPAGMPPGAYMTFNSPTCSVATSAPGTAASAAGVALDTQQNANHATPGEAATAQQQQPSIYTIPQLWPLQLPAAAGGDAWAAGAAPDYNAGMLLHAQPPPVHQPTPMPPPGQSMQFQGPNGTVGGTAMGPSMAMAAMPPQGGVPMPVLMSAWAGFRGTATSADLARSHSILGGLPPAPVIGSSVTQGGDGSGSPMAYAVSPAGFEGAYYFTAAGPHYQTPVGGVAYYMPYVSLTASHNPMGASCYAPAPVSGDMEGVHGSVADTPGLGSVTADNSLMLGGGGGAGAGGTSVAMHGRGSNAAMGPPTGSMGPDMSLSYQSAGAGPLAAAMALQPLAYAQLPDSNTAPAAMSASSGQGWPHGSGQGMPVAAPQLAVMSASSLATGGGQSSALPPVGTSSSLRRLSAVAYEGAGAAASHGSYGPQPGSPGGAAGFRDRDREGGCLPQGLQRDAILEGDEEEDR*
</t>
  </si>
  <si>
    <t>C_620010</t>
  </si>
  <si>
    <t xml:space="preserve">MSAISAQDDDPPFVMRAPKVRRPSDSETAGGSFFGFATATGACFPTASETTTTTTNSPASKYSSRTQELGGAGAGVRAVRSSSFTGHSMSLASGLGGSHARTVSTGGGSSGTSVRAAVRMVFGEDSEGRALPILLQRAPGESLPIPVSANNAAAWMLPPPAPPPSRMPSPTPTSAPDGCGLGAGKALPPLPPLPSLPPPGSSSGPCSGGPGFLGAASAPPALHQMSPYFYGQPPTAVGAGLISPVNQLEPHTSYPMMPPVLGPHGRPPPGPGLVSPVGPALHGMPPLPPASAGAAPMQCHKPLAASAAACGAVQPPVKRAASSGKVLPPQAHSTAAVPTISQSQPQPPTLKQQQLPVPPADDFASMVESFFLDGGDVDVADLDLQLDEADEAVIYGNLQAGSDTAAAAAVTATDAGVTTKVGAASAQPGPTIQQIKAEPGMETALPALAPSAAASGDTAQPLVKAEPKALSHTLAHGPGCEDVDATVTLRVPFPGSAKASSIADSSFPFGCLESAGLTPLAGKAVPRVRAPPPAAAQLLQAGVHIPPGSASALTAVMAMDEGTPLADLRSLAAELPSRGTSLQGFEMLDMPDLGDAGSLGDEMRDLDCSFFLTSPALGARRTVC*
</t>
  </si>
  <si>
    <t>C_620011</t>
  </si>
  <si>
    <t xml:space="preserve">MTSVIEQCSLTYQDDGREEKLQLVVQLPGVESANELDVVVRPNHISVRVPGRYCLELPVDPPVLEKPELLRFVKKKAQLKAVFVVDEAAVAAAAAARQKLAGAAGAAPSAGKAAAAQGATASAAANGAAGVRAAGADSSTGAGAAAGHSASSRQVHDSFYEDLLPKPKQQQQQQQQQQQQQQKHSTSTSGAKPAGVAAAAASNGKTSGPDAQPAAAGAVAGGASSNGFHFVFPPAAGASGAQSQKAHQPATGAQPQAPPGDKRPQQPATKQQPAKPPASANGPAHAGPQPAHPSQQADLYQSAKQRANAEAAAQWLERALSAARGGDAARAELLLGRATGLAADEKAAAALLAEYNARCDPQHRMPRSASPEAEAEEAADCAAAGGGFGSSGAAPPPQQARPQAQGTDASGRPSQPYSFTKPEPERFVPNPGSSGGGAGGAAGAAKSASTSARAAGAAGHQPQADRGGSADAQGQGQAKAGKAQPRGGASGKPAAAEAKPRAAGGAGSNGGAQQQQQQQQPQPGAQPRNAGAGFRPDSKARGPPPGGRAAGSGGGAGPDADRGASPDHDDGGYGGRGASAAPPAERKWDWWFTGTMEALKSGLEPYAGPGVLGSAVQGLFYLVYISLTIPHVTISFLAALLHWLYEVAGYPEESRGLERYCTKYARWMVGCALATGLPLALITYACSFYIWQLGRYLTIFLLFPPVWLAALQTVGLYVLMPNTQKAPMLSTLAPVPLLLSIASTWLWRSVGLAVYYVGHLLAPGRTRAAAFAAAALLSCRNLAWYQAFPAVLLSFIIWLMLAASEANDPSKAKASGASGRKAGAGSDDEAEGARHGRHGHSTLHDMSSGGKLAPEHVKGATGEIARVLAARDHFAVLGLSADEAGSLTDEAVKSAYRRTQLRVHPDKAGPDAPGAEQASKRVNEAYTRLQTEAARKQLLEAMRPSPFGASAGAAGRGGSGGAAGPSAAGFSPDAFSSFEMPCWGCHGVHEAKVFSTDCSRARYCNECKGHHPAYEHEVWVWEDPNAFLFPERKMLLCVRSMVLDITDMATCCGMFTDAYGKRLRGNTHFVQYRLGGESGKGAGSAGGGGGAGPGTFRGRGEKAGSKGRKGKRK*
</t>
  </si>
  <si>
    <t>C_620012</t>
  </si>
  <si>
    <t xml:space="preserve">MSTDTTGSRMTANLSSFLRFKFTGKGNEEQDLRGFESTGSMGGAPPGNGNGPTAANGTRGSVAGDPMNKVMDTIQESHDEPAEPVFAGQLTPGGSRAMTPQTSVKQLTPASSSQLADPRAMSGTPSPRRLDPGTGDSYGAGGRSPAEGSRAFPGSSVLPAAGSNLSLTAASAADSDLLVALRFELLTAAALEAGVYMARRPPGVGLGAMTQSSSGAAQPSVSPVAASVKDPAAFALRAAHVPARRLARTVLCLGSADGPHFGASALRVIRAQVASSGDGLDVLSYWWSNAVHMRAMLGGLSLAAAAAGVLAPAAGGMGLAVAAAVSAGGASIGSLGAGLGGAPGAAPGSEHWAAAALVPELKRLERAVFQDLLGRMWERVLLPTVLGRAGGARAAAPAAATKRALQEAAIKKWFEGLEAVCAALTKQVAGGHSALLRQQVLLAALKRVDLLLFAHLLGGADQPGVADLLTDYDPHGSLAVSAAGPAAAAPGSAAAAVAAAAAAAAAGGGVGTTGGGVIPQLDEASLPFAKGVLTFGGGMSVKMTVTRLQQWAAGQPLLGGGASGADAGLAGAGTTGAVGAAVGAGAGPGPLFPLLRAAADLLMMPKEMLVDRAVRLDVGAALSMRSVLHILERFQPDEFAQDSISPAILESLQEDAALPQIHLRSAAADANGGYLPPPDAVVLRGVETGSEPGLEYDADSEDELEELAQVVAKSPASSGAVSATVPPGGAAMAVRFRLLHDAWAAGMPRRRTPPSVASGSGVGM*
</t>
  </si>
  <si>
    <t>C_620013</t>
  </si>
  <si>
    <t xml:space="preserve">MSSQLEDHIASGFVSYTYFTGHHKKYSRDARPTSLEKFLLTAQGYAYKKCVKHHSKSHSFLGFIDIDEFLVLMDPGIVSVEQLLRPYSGFGGLAVHWQLVGSSNHTARPAGPVTTR*
</t>
  </si>
  <si>
    <t>C_620014</t>
  </si>
  <si>
    <t xml:space="preserve">MAALTLSTVSRASHDPIQERSSLRQQALRTLAVMAMGILSLLVCPAAVAAAAASGSGSDAGYSALCAVGRNENRYVREWVDYHKCLGFSRIYLYDHGSSVPMSSELGPHLDSGFLHYVNFSAAHRKFQEGYTSDLERFMSTVQGQAYKHCMEQWGSRHTFIGFIDLDEFLVLYDPGLSSVNDLLRDYEQFPGLSIYWVLLGSSGHVARPKAPVVESYTACTPHDHKFNTQFKTFVNTRFKPTMYSPHRAVFNATSPDNLEPYMVNEHRQRIARGRNKNSTHERGAVFHYVTKSFEDFSEKMNRGGGAGVTRPKYYFTLMDRYSKATCDGALATRSRFCGVPVPAEVQAKLDDAAAKGKTGRGRAVAKKKANPALS*
</t>
  </si>
  <si>
    <t>C_620015</t>
  </si>
  <si>
    <t xml:space="preserve">MARLVPLLAATNAGGLAKEARPHQQQGARAGPRRLVYFKVTEVSAAEEAEEQQQGRSQQLSRAPGRLPLLVSPEQTLLALQGGLCQSALPVGCEQSPQPEADSATGSASASNLLPQLGSDPAAVLACVPLPGLAGTPGPLLPTWRRVAEVLAPLLHPAALALDLPAPALLLYGPPGSGRRTAARAAAAALGLHFVTVSCHELAPPPGGSDAAAQRGAAAALRAMLEAAEAFAPAVLLLQDLEALVGTRSAADGPGQQGQGAGGAASAAQRCAEVLAEAATRSGSSAARQGIMWGGSCGGAAGSSATGIGGGRSTPGTRQVADGC*
</t>
  </si>
  <si>
    <t>C_620016</t>
  </si>
  <si>
    <t xml:space="preserve">MTASAAGNYNNAEYWDQRYAPGAPGDAPKHFDWFFNYSALRQLFKRYLHINARVLHVGCGNSNLQEGMAMDGYRVTNVDISPVVIERMKLQHSQLAGLDYLVADCRDMSSAGLPGGSFGSCIDKGTLDAVLCGASGQLDAARYMQEICRLLRPGGIFLLISLGAPSARLALLQKLGLWQDVQVLLLPKPLLYLQSDAAMSGRPPPAATAPSKDAPVEALGPWPAAVALAELAARRNSGALDERDYFFAYVCTTPGSGGEAVPAGEGAMPVAGAAEAAAGVPAAAVATGASVQAAAGAGPSNGGYQEAVQSEFALPALAPEPALVGSRAESGAAPAALLSEPLAVAAPPVLAEAREPGLETNGDTVSNGEGGTATEEVQQLSDARNLLQGLSLA*
</t>
  </si>
  <si>
    <t>C_620017</t>
  </si>
  <si>
    <t xml:space="preserve">MARPPGAPGLEGPPISGALAAKQRRDAGAAAAAVGEVGRKAELLERRQAAMNSVKPPPEVGMQRIAGVQVDGRGGVLAGMSREDVAAAQLQGLCVAGQAAPIAASRAAAAGNGSDSDSDPDNFFERRVLKPLPPQLQGELRELGAAITRDIFTDSPNVRWEDIAGLDSAKRLIKEAVVMPIKYPQLFTGLLAPWKGVLLYGPPGTGKTLLAKAVATECRTTFFNISASSIISKWRGDSEKLVRVLFELARYHAPSTVFLDEIDALMAARGGEGEHEASRRMKTELLIQALLRRLEKRILVPLPNTAARRAMFATLLVGRCAPDVSPDMLAERTEGYSGSDVAVVAKEAAMRPLRRLMSKLELDGPVDPNIKVELGPVTVEDARAALEVTKPSARLHEDKYRKFNDDYGQLAT*
</t>
  </si>
  <si>
    <t>C_620018</t>
  </si>
  <si>
    <t xml:space="preserve">MDSEQQPASPRAAPGASGGRRLPGRTPSGLLGQAAQGPQQPQPQLGKGALQLNQSSSAATTALPVKRRGSFQQLKKIGAAGGRDGSSSHLDSDSAPSIFAIVKKSTHWEKYGTVLVLLVADELSSDKEAVVQMLSAEGYDDQTSDSIEEAVKLFSEREVYPDIVIVDSDNELVDTKQLIKALQALNPTVAVLVLGSRGGPMGAVAALQAGAADYMVKPLDLDEVVARVERHVQRQHCIKLEMEKALEHAKEMMQQLMPASLLGDVMLRKDGSAAGGAPAGGKASLNSVAETDFEEQMSELSEENHRLGQKVQEMERKLELKDQENRDLEAKLNAIDRKVSALAASREMGGGNGGGNGGGGGSGCTAVGPEQRAAAQQAAQAAQASLQGQLNSVAQANEDLRHKVDELERLMQSHTGVTSASNQNLRLSVNGGQQQG*
</t>
  </si>
  <si>
    <t>C_620019</t>
  </si>
  <si>
    <t xml:space="preserve">MAAQVMNNEGMLLAVLADEDTITGFLLAGVGNVDLRKKRNYLVVDSKTSARQIEQAFKEFAARDDIAVILISQQVAGQIRNVIEAHNRPIPAVLEIPSKDCPYDPNQDSLLTRVKHIAGFN*
</t>
  </si>
  <si>
    <t>C_620020</t>
  </si>
  <si>
    <t xml:space="preserve">MAAPWLAVLVALVWAASCEAQETDAAGHPLLLVIGRYSGGPHPYNPQTLLLNLSSNTWHRGKDRLYVGDHHTADVVANRLYVAGGFSDSANGKLQIYDPLTDTWTLGAPPPVNSGAAASAVIGRSIYYCGGVSNGNQQNGPPTRACARYDVDSGTWANMSPMPYAVHHASGGSDGQRYFYVFGGRTSSGNTPFGPVGYTQLYDTTTDEWRSDLPDMPVGRGGMGPAILLDGRFHIFSGEVRCGSPGIVCPDTATGLTSTGVYTRIDRYDPTSRVWDLAPPPGIAVPRHGIYPVLGLAPPTQPELSSRKVAYVCSGGTQEGWSPTTLCDYMLGEPVGTSTSPLPPLPSSAPPLDFRSGSAGSGAAAPLTPKPSLPAEGFPAVSSPVTQPLLGGFGTGLLGSGNPHEAASPPPSPQANDASNPTTGSLGGNAVKAIHAAWPWLLVTAVMVVTTMLF*
</t>
  </si>
  <si>
    <t>C_620021</t>
  </si>
  <si>
    <t xml:space="preserve">MDCSAACAASAAADPDLLSQPLHAKHGHGSHSLQHLLATGSRQWGSSSWWDGRSMLKVKIYDFALYADTTKAREVLRSGLPSFAPGGTGSALIARSSSGGGGGSPTDLLVPPASGVGLSLTIRACRNLPLPLLGAEFERILQRRHEKAGGRADDPALRELLSYFSRERLPAHVVVGGGPGNSSEPAVRKGAAITFSRSSSGELVTEAGGALLGRVRSPALAEALFDLYMGEMPVSKKAKAAATTALLQLAEGGDSPYRLQPGERLLCAPGASPTSQPNACVLASS*
</t>
  </si>
  <si>
    <t>C_620022</t>
  </si>
  <si>
    <t xml:space="preserve">MDLLADGSGDGEEAEADGGGTEGVDDAAEGQQPQEQEPANAEEAIACGLPGIELAELLGDGALLTDWRQRFPGASRGRHGVAPPAPVHDHWLRSAAAAAAAAHAHAAAAAHYHAAYHGQGAYPGYGGDAGPRPPPSSREESMAEYAAAVLAVLPPDDEAVVLARQAAAAGRSLVDVVAFATSQAAAAVAAGYEPPPVEGEEVKPPPVSEHGTATEYVRDPRSGRLTAVPAEAAPPSSAKALYGEFGNWMNPEQIEDYLAQAKQWRREKMPAIWAKKKLKEIRELKERKKKRQELLQWGPDL*
</t>
  </si>
  <si>
    <t>C_620023</t>
  </si>
  <si>
    <t xml:space="preserve">MATRQRLMRGIAGLLHQQGQQSSCSQLLMTSAAAASASASSVATGPSHQPALLLRAGSALRGVTTSAPTFNGSLSSLLREEVDYERKNYERPAQISGGPPAPFKLTEAPGDTLLTLTRTFGAEEINVDLHVNSQPSPEYDGEDGDEGISVVAFNVSVAKGDRVLLFECESDGNSVNINHVSLEPKEGLGSESMYSGPVFDELDDNLQGQFGKYLEDRGITAELGEYLRFLIYDKEQREYQNWLSEVEAFVGGK*
</t>
  </si>
  <si>
    <t>C_620024</t>
  </si>
  <si>
    <t xml:space="preserve">MKEIEAHIPWRQLQRPVQQLSHEITSHRESAQCPVSMQRVPQGIITAFAAYMAAPLTPTLTVQTPLAGSSGSFRAKGLSRHCPGGVDAAAARKDVHAANAAARAAPSNALHEALKAEAAAARQLVLKLPIEEGTAVVSRLIWRSQYLARQAVLPGDRGQVNPAGTSFPLASAAAESEAYWVFRLTHGMPPAGLGQARQEVIVRHAIDQARLDRMLLTCKMAGRDFGRQFQFTLPGLPSIVIDEPHKLKTAKPQTNDCCFLGKLDGLAAMQRAAAQCRSGWASDGDDSSTSAAVAGGAAAAAVHGHAAGAAGVAAAQGQAGAAPGAVAHGQATKAAGVAACGQAEAAASAAACKWGEAFLDKGVLLAVANELASEYQATCPAERVERYGNLDPGALLAIIRGETDSQSVPCAQYWIGCVPLHAALRTYGFVREAVVLRTLIEAFEAFDECGWEPVERALRILRRTYMLQRMLGNTLFTARVLHGSAKPSLPTYVNGFTLQNVTSWLVNGDTRLEVLQRLPVEWRAELCERSFSSDCCELFFSLLVCLCGGKPSLRVIKGATPRITFMHRLRQQARATRGFSMRKRRTRGAYKEHELMLAATLADAGGAAGRVDGSKWNSGVKIVNAALKHKREGAINKRVASRVRGKMGWLRNTVHHMLKLVTGQPVPKA*
</t>
  </si>
  <si>
    <t>C_620025</t>
  </si>
  <si>
    <t xml:space="preserve">MERAGPPEARRLAAAAVAAGKTKTKAKSGAAVAVTGSGLGFTMEGGADDDEDAIDYDDDALGPTSAAGPYSSHRSSGGGSGGLSSRDLRTSGSLLGGGLLGSGGSLLGGGGGGGSGGVLSGGVGGFVRGTVGGAIGRPGGVSCVPGPQAPGGRAAAPVYRSPTARKGVYVIRHQREV
</t>
  </si>
  <si>
    <t>C_620026</t>
  </si>
  <si>
    <t xml:space="preserve">MSNRDMSKNLQTAISFVVLCLLMQYSIAHTCVIVSQASLAQTPAAQAPRRRPVCYRRRPCHRPIQTRHPDSVRPVPTRARALPYVRIATLAPRLFCHVHHAVSSAQLMSNMKLAAMSTLPPAAWSAWTAVFRSAPSAISCAILPSISAPAPPAAGA
</t>
  </si>
  <si>
    <t>C_620027</t>
  </si>
  <si>
    <t xml:space="preserve">MPPPLLQSYAELCGEAVEYVQPLRNGAAGPAHTPQAVPPHVVFAVDTTLEPSDLRAVKEAVLASAASLPPATLISLITFDGAVALHNLGPEHRASYTLPAAFAAQPVPGAGGVAAAPSGGGVVPGAEHSTDQQAVIQQLLDKFCSRTAGSGVGPGGSGLLVAPAGEVAALLPKVLATLRTVQGDVPVRVRARCLCAAVEASLRLVAAAAHLDLDLGRHHHLAASRVVLMAAGPATRGPGAVPLNLLDQAVGEKGRSPDNKAVAAALDLGVALGAMAAKIGVAVDIFTSTCIGINAPLLTAIAHTSGGELMPQVLPPHHLPTQHAAHNPSHGGASHSHSSHGGHGHGHGHSHPTGVSAAPVGATAGGFVPGLLSRQLRAALGRRWGVEGRLDCYCSEGLKLTQWMGPLDPIRSDLEDMAGTPAVAVPTAGGAAEQLPRPGTARDPGAGVGGAPWRLSSAACGITALEVGRGASLRLEVTRDLDVPSLLLQVALHYTDLEAQQRVVRVVTRKIQVVESRSEFLRTVNPTAAAALLGKRAVLDAKKAGAFRDSRKAEEARLAVGAQLSLVAARCGREVMTSRGLLGFGGRKLWQWPPELMPLAYALYHFTRGLILGAPAPPPPGTHPASAHAHLHALWDCDTRLVGINTLLWSAWGDAYRAMAPKLYAVLPAAPPPPATPFPDAAAAPLPLPPPQLAALPCARRCW*
</t>
  </si>
  <si>
    <t>C_620028</t>
  </si>
  <si>
    <t xml:space="preserve">MALGGNLLSGPRQLQASFLKLQQAASDAATSVAAKPVSIAAAAAAAAAPPSMQQQQVPTPVMSAEEHAAAQAAQARQFAEWRRADMEQTAAQDATRTVFPTLHTVLSYQWSKVPSVYTEVSVAPGFVIQPKAASA*
</t>
  </si>
  <si>
    <t>C_620029</t>
  </si>
  <si>
    <t xml:space="preserve">MQAGAAWGLAAVAAGPDGSAAYNPDEWPRVYGGQAEPHSRILKRCSGSLFAPPLGPGARPAEGLVGMWLPERFNLALCDPRTGQQALLLLQPALLQPAATAAAAGGGGGAVGEAVDPATLSIELATSRALVVEGGSIRIAWTDGDSDGEAGKPLLLAEGVWARLPQGVRCPQVPYAMCQCVGGAAGRATGSARGCGMVWRAGAEPLAGGGQEAEGGEVVAVLEVERRVPLSGPALVLAAHGDRAVVALLVPGDDVAAIARRAAVMVRSGAAFTRQLEAAVGAAYAALRPVPRAIGLPPGAPPEDKR*
</t>
  </si>
  <si>
    <t>C_620030</t>
  </si>
  <si>
    <t xml:space="preserve">MAGPLGRAGSNAPADWTCESCTFINSHVLHCEMCSAPRFVAAAGPPGVGAKPGETQPVPAPAPDVVDLLDSDDEGAAAAPRVDPKQALTGRGGGASGGASGRRAAALAPAGGEDDVVCMTEVAAPAPARAAAAARPAATVKPVSGISTGAVNRGEDDEVVIIDEHGGEGVAAGRGPPRGAGVKKECMDLVSGAAAGSSGGIAGGSSSSMRARGEGGSGVAASGQRGGNRVSLGASKSGHELYTLDSCGCTVPLHSLAAQLLPPLEAAAAAVAAAAAVTNGNAPANGSGKPAAAAAAAAASLLQLAAPLVCPAPGCGRCLSSRDVRLLLGPYGSAVLFRALCTGVRQEVKAAKAAERALLAAAKAAAAGKDAAAAGGAAAALGAAGANDEADSALQAEEQEEEQQQXXXXXXXXXXXXXXXXXXXXXXXXXXXXXXXXXXXXXXXXXXXXXXXXXXXXXXXXXXXXXXXXXXXXXXXXXXXXXXXXXXXXXXXXXXXXXXXXXXXXXXXXXXXXXXXXXXXXXXXXXXXXXXXXXXXXXXXXXXXXXXXXXXEKHPVSGALCCKVPRKAGRFRARNGAAAGMRLLSRSNQPVRCCSCRLVPWLPQTHASRRRFVGGRVSSSGARAPQRAATAAGVKRVGSSTDGHSTGRGRLPAPAAAAPQPRAAVPGCRRRRRYSSWVLFDLRWRLEA*
</t>
  </si>
  <si>
    <t>C_620031</t>
  </si>
  <si>
    <t xml:space="preserve">MALGGNLLSGPRQLQASFLKLQQAASDAATSVAAKPVSIAAAAAAAAAPASVQQQEVPTPVMSAEEHAAAQAAQARQFAEWRRADMEQTAAQDATRTVFPTLHTVLSYQWSKVPSVYTEVSVAPGFVIQPKAASAL*
</t>
  </si>
  <si>
    <t>C_620032</t>
  </si>
  <si>
    <t xml:space="preserve">HRSCCRCQVAVLPLPASEGSPQPQLASLPEAAAAAADSAHASPACNLRQPASLTPARNAPDT*
</t>
  </si>
  <si>
    <t>C_620033</t>
  </si>
  <si>
    <t xml:space="preserve">MQLRAAVGPRCAFLCAACPRTLQEPPGAGQGREQAEEAAAELPNRARREALQAEAAEAALALQLLRRVRAVLLGARDEDEEEEVEEGAGAAGGEGGGGAAGRGGLKGQGHAGGKSGGGGKRGRSGGSGGSGGGGGGGGSGAWAKGVWGYGGSELQYYYQYGGGGRRGGGGALGGTSEAAREAARQRQQRADDEVRTCLAALSQLISASLAAGSGGAGARGQGAATGGGGGGGGGGGGGLGLASPPPVLLAVLQCGGLPYVLRLLLQVRECTTVPMTNAPRRV*
</t>
  </si>
  <si>
    <t>C_620034</t>
  </si>
  <si>
    <t xml:space="preserve">MANVSEHRSPARLNAETGARDMRDEPLDVLVIGAGISGLAAASALQRHGLRVAVLESRARVGGRIHTVQIGPHGPSVDLGAAWIHGIGSAQAPNPLFALASRAGLGAAPTDYADAATYTAGGTRLPPSAVSEMEDIYNAFEQHLRSLLRSPDPQPALQPLSVALDRYAACAGLSPAQHVALSFAASNHMEHYWAGDMHSMGVAALDEEVLPGGDVVLPGGYSGLVGTLAAGLDVRLGHQVKHIRYGVGHNDGGGGGASGTGAGVAVTVHIASPQPLVPSEHPGHAQAAAGVAVDGGRLVTLHARAAVVTLPLGVLRSGGVAFSPPLGATDPAKAAAIGALGTAVYNKVIMYFDPADVFWDNTAFIYRMPRPHEAGRWSYFLNLHKVTGAPVLIAFNLGEEAAALEALSDEAAVSGALAALAGVYGPSRVRRPWAALVTRWGSDPHSRMSYTYIPAGVTTAALDDLARPVAGRLFFAGEATHRAHYGTAHGAYDSGLRAAAALLQQLAAEAAQEVAGRAGQRLPLQPRLRLLPPPPPRHQQRERMAAGKGSSWGKPQTVGVLGPDQWLATSAAATGAVLQESGGGAPATMGVGSSPAAAAATAMVFAVPHNGGVVPAAASGTIGGSGEDSSCGLAGGGANEGQQEQGGSDRKQEDEEEDYGKVGQARVPPRPAARSRM*
</t>
  </si>
  <si>
    <t>C_620035</t>
  </si>
  <si>
    <t xml:space="preserve">MLLAQQGLRVQSRLSAKREGLGVTTSRLVEGIISKRGSIAAQRFPGVASPRRHGPGMAPPAPRRSATVAAAGANVLAETAVAVAVAVAGASGPLVTLGFTPVHAVLGGIILGTAASAKLLTTGRILGISGAMKGLVSGDFAPWRFAFLGGLVAGSAVLSVVLPEAFQAMRGSCPLWRAAISGLLVGIGTSMGNGCTSGHGICGSARLSPRSFAYTVSFMVSGMLSATLTQSARCQGVRPVPPQLLLPSPAEWQLALSFLASGVAAFGVLALLAKVAHARSGKPEPHMPSAAALASAMTAGIAGEATAAGGGVVLEGGKPNVAAAGPGFELSAEFGSGLLFALGLGFSGMAHATKVVSFLSPLYPCWDLSLLFVMGGAVLVALFAFQGVLRYHMMQHPLFMSRFQFPTANAIDTRLLTGGVLFGAGWGMSGLCPGPALLSLIISHHHWLAHWMAPGAPHNK*
</t>
  </si>
  <si>
    <t>C_620036</t>
  </si>
  <si>
    <t xml:space="preserve">MAATQPSSTVPIPGSVNKSIAFRVGRNAAALNQPCFGQSRRMNRVVKARAVKAVGLRQQRKAVSPQSPPSPNQESAMNARTGKVAFGPWLGPFETHPSQDVAGVESPIFSDRKGNTYASLGGSRAPPVQTAATAAALGAKGTAASNAATKELYAMMNKMVQRHAANAPPVSGRAAHWQSGRSGKIMGKHGGGGRCGAPRTINQPRRS*
</t>
  </si>
  <si>
    <t>C_620037</t>
  </si>
  <si>
    <t xml:space="preserve">MLNERYLAVVTTGIQTLCIIGAGRIGVHSLVLVANNTGILAPVVLEAAVAPSAAAIGMLATIVLYFQQLPTAMVLFELDRIATSKGAAAAAAAAAAGTGGGALHTPAGADASALDATTSTSSLAKWLRQATGPGGERQAALQKPITLVGKVSGGGTGQAAAGAWPSPVQAATAAALGQSPADARLGFRDGEELPPVARARGTAGGAASRTHRASPLVRQGEDEAGGGQAVLVSGRDHPNEGGGHQHLPLSYAGAAAAAISAATSTVATATASPAASSPERSSVSFLNPPPPSEPPHEPSLRHAAQLVLSNALMWTTGAATVVSMLGLHALLDPAEPTHIPLLGFVEGTLAWLARCSVPVSLFAMGLWGASRAAETSGSGSGRGWIVKTAVYLAIKLFLLPWVMVFVNSLLGLGGRLGRSMVVLTCVPVGQMAFVVSEQYGEGAEAVTGVMQVGLLLMLPHVVAVMAALRWLGLYEEDVMMIRGR*
</t>
  </si>
  <si>
    <t>C_620038</t>
  </si>
  <si>
    <t xml:space="preserve">MNSSGGPSRRNRRLHDVARRLLQPGGGGVAAPAAALAVPGGAYPGGPPPCAWAWLSCNNWRIVAILNMSYTGLSNVLPMDWSDLPGLTVLDLSQNNIKGTLPSGMAALTSLTWLSVAGNGALSGYLPSAWAALGSLLWLDVRSVCRLCGTTDMFDNLTSGLTAGSHVNTRCRPDERGAGATAASVPLYVVEFEADGTCKWALQLPGVEEMRPDGAGGTGGSDPAGQVAELQRQHQAGTSDVEMSAARRGAGDEGTQPRSEGAASPAALPAMEEPEGAAGAEASSSGAAGTAAQAEPSGSNLRGGASVGSNSGAAARIIAEAISNGEAAEAAARAKAREEGIRQAADAARPPDAVILQPDGFEVCLGSRVAGAPAEPEPAAAGLASAAEAAGAASAEDRSGGLRARLSHSRLRFLPCCVTAGN*
</t>
  </si>
  <si>
    <t>C_620039</t>
  </si>
  <si>
    <t xml:space="preserve">MLLHIVADENFKMQHLVFASKWVAEEFVKKAVHYELQVACSRQGIVPGADARADKAQPADDAAAKKAAAGKDKGKQEAKGKEEAQPKEKPKGKGKEGKPAQPADGAAASKGVATPTTEPEYREALVAMIRRRKGPVQLSVLGSGVKRPSAVGGKLKAYLESHPNLFAVTPAGVTLKGPPAAAAARRKGNE*
</t>
  </si>
  <si>
    <t>C_620040</t>
  </si>
  <si>
    <t xml:space="preserve">MFTSLGIACVISLVLGLSPAIPRTMMFISSPSCRKVNEVRKGLAGLIICLGSLWLGFGFVGPAGALTVAAETAAFHVLLDGVLIKRGAGSASSKAKAVESSNSSGNGAEGSSTAVAVPPERLEEVQGAPGSPALGAAGAADSAPVLADGLAAEAAVVTK*
</t>
  </si>
  <si>
    <t>C_620041</t>
  </si>
  <si>
    <t xml:space="preserve">MWTARVASEPYLWPYDGNLRPDNTALLVIDMQVDFCGKGGYVDLMGYDLSLTQAPIEPIRQAVKWLRALAACREYGYLVIHTREGHRADLSDLPANKEWRSKQIGAGIGQPGPAGRVLVRGEAGWGLIPELAPLPGEPVIDKPGKGSFYATDLDLLLRRGGVRNLVLCGITTDVCVHTTMRDANDRGYECLLLSDATGATDPKNHAAALEMVKKQGGVFGAVADVAAFVSAVTPPVRKMLAAEADASAADGAVANGHANGNGAAPEEVASAEPAVAVLPDAVPYPYSFPVGRSALVMIDFQRDFMEAGGFGASLGNDVERLRACLPGAAALLASCRAAGMHVVHTLEAHKPDLTDLHPAKFTRGNLPAGMRIGDVLSGDMGRILIRNEPGNGIVPEVAPAEVCVQTSMREANDRGFDSLLVTDATESYFPQFKAAAVEMITAQGGIVGWTSTSSQVAAALSACEKV*
</t>
  </si>
  <si>
    <t>C_620042</t>
  </si>
  <si>
    <t xml:space="preserve">MAAATTVPEFLEALKRATAISAREESEEEPYKFHYEAADVLREALGEPLLLAASNQPEGAPSAEAPAVSAPAPAAAESSASDSAAAAAEPDGEASSAPPAVDAGTPSPAAPSTSGRPPSPQELAAAAARIRCGLILLDTDLLSDGEAYVRAGLGVLEAAPGGAEAYLAWLLEAYNSLGALYSNRGSYATALEWLQKAEALYQRVTATGTRLAHLNLPIAGAPRKQHPQPEQQPEQQPEQQVEQQAEQRAEEQAEPVAAATDDKPEQEAAAXXXXXXXXXXXXXXXXXXXXXXXXXXXXXXXXXXXXXXXXXXXXXXXXXXXXXXXXXXXXXXXXXXXXXXXXXXXXXXXXXXXXXXXXXXXXXXXXXXXXXXXXXXXXXXXXXXXXXXXXXXXXXXXXXXXXXXXXXXXXXXXXXXXXXXXXXXXXXXXXXXXXXXXXXXXXXXXXXXXXXXXXXXXXXXXXXXXXRGSTVTARRGIHRFPGLAVPSPDSFPWGASALVTTFEAARELLNTGMPFFKAALAYYQLDGWVTDHWTTEYVKRHKLEDWTREAQAAEELSELLVEQMRLRAMAAAQAANRKGK*
</t>
  </si>
  <si>
    <t>C_620043</t>
  </si>
  <si>
    <t xml:space="preserve">MLDEYDWRETEQSMEDLLEPALGPEVRYWRGRPSPVSCDDVAAEVVRLHAKSLVYIRAVLVRNNQWYFLDPGEDVGPARKKPAAVAGSRWPLLRATQRCSHYCHYQMSSLWLGIKQLLDAARANTSAAAAYGLPDMVFVLNVADNSASDQHYGRRARAPLLSLLKKWDEPWWQASAAAAASDGGEGVTAAAGSLGRLPGGGLLQPMQLPSRVKEQVAALAHPAERGGAAHTAAGSSSSSMALPLLEVQAGTAVESAAWEEARGSEDPLRELVRRFVARMPPASAAPAADMDIDEGVKSRHRKPTGNDEEMDLLLPVMHYSAQSLSFFPWHNKTDKALFSGSAFREKYKTSHSPLNVRPYVGQLAAQYPDELDVRLRQLSRKATAPSVPIPEHARYRWLLSMDGVSASSRLGLLMGLDSVLLKSRSPYIEYYSRLQVPGVHHLEFWTDPTNPDDLLSVLAEARATARDDPAAVQAAVQANQAIACVQIQRPPAAPGEPSAASPGLMWVASAPCGVTNSISNVCSDLCACARIVGLCPCGIIDVPRAGDGDGRVREGPACTHEANRAWPGMMHRAYRMWGAGRRHDCE*
</t>
  </si>
  <si>
    <t xml:space="preserve">MGDRPGSPGRPGTSQGGPRLRGRSDALVTVANRLRSPMYISDRALPPEDVTVNTIESLLRIPNLASGRTEEQLVAAFSGDDGLVTDPDFLPGVSSLYPDPNQPPASAPPEVTWRRVSGTLYFPTGKTPRLLQGVLESGPFLGALAAVAAARGGELLLDLIVSDDSAGSGAYTFQFFKHGCWQAVVVDNYLPCLADEERLAFACSAVVGELWPSLLEKAYAKVHGSYYALAGGSVHEALVDLTGGVGFKVKTDTPEGQAAAADGGLWTDLLAWLGSKSIIGAVAKRAAPARQRFRPDVIPESEEGATTSEALAQEFAEGFEGSGEEGEQQGPYGLMYGQPYNVLEARAVNDNIRLVRLHCPWPSGIWTGPWATGSGEWDYPAMAGKLDSFADSWEDEATFWMSFDDFVAFFNRLHVCRMFPPTWHQLTLHCGWQGPSAGGPYHLPPPEPTFGGGGAASSAAERSGGEASSTNGGAAAQLVSSTWCCNPQFRMTVKKAAEVVVCLGQQDPTVAHRCHVPKRHRKRAIGLQILKVPLDSLGRRWEVRAGEVVASLSPCTSRELCATFRASPDFAYVVVPHAGRAGEEGAFVLRTLSSSPLEVEQLPAPLCLVVGGHWSGFLAGGGRGSAAWGSNPQYMISASHKAQVVASLTRLDLKYAIIKASRDPALDLDLALVTPEKGPEGPGRRASARDSEVVAAASLQGGAPSNEEAVLAVTLEPETPYLLVPSLAAPGVEAPYELRLMSAVPLELVPLPEMQTVQLAGEWTTETAGGCNVNPLWRRNPKFHIVLSNFGRVCITLARAPGKRARHPVDDMLGLYILRAAGQDGEIKGDPRRAVVAESTFVPQPDTTAEYELNGGCHYVIMPCTYGPGRTGRFSLAVSSGTGFQLRSLQN*
</t>
  </si>
  <si>
    <t>C_620045</t>
  </si>
  <si>
    <t xml:space="preserve">MEANADIICLQELNHFEDLSQVLKELGYEGAFREKHASPALKYEFPPDGMAVFYRSGRFTCSAGAVEGELRAGQLASRSFQDDSTGREQSQGYLQILLHDLVVGRDLLAKQLLRNVSGTLERLEKAAQEASVAAGGNGGAGSAAHAGGNGGSGSSKAGGNGSASNGAGRNGSGSGHHAAGGAAVAAEHRVPVVVTGDFNTLPGSKTCTAFREHPLGLMSLWEQRPIDATLSSGSDMDVPPPPLPTPAAAGSNGSNGAAAAAAAGAGPSRSSEFSTWKFRVKGESKRISDYIYFSGGGPLRPLQRWRMLTEEEIGPTALPSPAYASDHVSLCCEFEWDVDADLEWAPRSQEQDWG*
</t>
  </si>
  <si>
    <t>C_620046</t>
  </si>
  <si>
    <t xml:space="preserve">MACERRAQGVRVDRGVVRLLQVVLSSSLNSMAVWVMMQCFSNIEKGDHGAEAEAEAEAEAEAEAEAEAEAEAEAEAEAEAEAEAEAEAEVEAEVEAEAEAEAEAEVASSGAVARGAVRLPRESGVMAAQLLLRHSQLPALHSR*
</t>
  </si>
  <si>
    <t>C_620047</t>
  </si>
  <si>
    <t xml:space="preserve">MRGYGPRQGYRSFRQSLAAFLTQRYGTAVDAEHLMVTAGVSHGLGLAVGALSRPGDVVVVECPTYFLVTPIFRDHHLRVHPMATDEQGLVVEELEAWLRADPSHRPRFVYTIPIHNNPRGTTLPAARRRRLLALAAQYDFLVLADEVYQLLSFPEEACQLLAPTPGHQQQPQQEGTTRGARGSGWIESTNAALLGRLKEDGVISSGGCIAQLSAGLAHSALELGLQDAHLDGVVAPGLARRCAALCTALRTHLPECRLLRPRGGYFVWLEFPPQVSAKALLARAEARHGVRFTPGPACGGGSEHCARLSFAFYTEQELEEGARRLGQALREHLTQEHGQQQ*
</t>
  </si>
  <si>
    <t xml:space="preserve">MLRSTYTPWTEAEERADLQARRQAQAMQIFKMQQKQYEQAYMNKLDEYIEGLYEEEMPKKVRATGMIAQLFRNTENFEVLLSHETLMQTLSRVLREDGKRSIDLCTNIISVFFSVSNFTQFHGLIMQNQVGALTMDLIDLEIKRTEHRASEENISPAMVAQKALEASQGQVTLSEREKKLLALIQKQDRLLYIAFYMLLNLSEDIEVERKMKKKNIVVYLVKMLERSNVELLILATTFLKKLSIYKENKETMSSCKIVEKLMKFVPVLNDVLLMSVLRLLHNLSFDHSLRDDMVKHGLIPKAVELMMVPRFQPVVLGLLYHISMEDKYKSLFTFTDCLNKMYDMLMRVQADLRNTPELIALAVNLTQNPRNAETMCEGDRFDKMMRRAFQTCDELMFKVLRNLSQQEGINIKRRFGPYVEQLVTLLRAPDITAELFVEVLGCLANLYIPEFDFLGLVRKHDLLTFLATYAQPGAVDDDILLEVVMFVGVLCNEGTAPLIVSSGLVTTLFQLMGDKKEDDEFVLQIAFTFHKFLLHDETRASLLTNTQQVVFYLVDLLQDKNKEVRRVADQCLDIIMDTDEEWAVQIRNLKFESFNQEWLDVVSQPAGGMAAHAGRQRNGYDDETEVDYSGGDGYYNIGDQRLVADFDDLGTNGGTWGPGDEGLQGGYEGNYDGYDEEELRQGYAM*
</t>
  </si>
  <si>
    <t>C_620049</t>
  </si>
  <si>
    <t xml:space="preserve">MGKYAQIVIGPAGCGKSTYCHTLYEHCLAIKRSVHCVNLDPAAEAFQYPVSFDIRDLVSLEDVVEELGLGPNGGLLYCMEYLEDNLHDWLGEQLESYGDDDYLVFDCPGQIELYNHLSVFRSFVDFLKNDGWNVCVVYCLDAHFITDIAKFMAGALQALAAMVKLELPHVNVLTKVDLLEDKRHLDDFLFPDSALLLPQLAASTGPRFRALNKAMGQLLEEFSLVSFMPLDITDEDSIADILGQIDIAIQYGEDAEPRIREDEYDPERDGDGDGGDGGDDI*
</t>
  </si>
  <si>
    <t>C_620050</t>
  </si>
  <si>
    <t xml:space="preserve">MRFCQQSCRFRLTRRNLAKQKSLQAKAAAAQAGGGGAGAAGQSPDVACGKARGGSSSELQGSGSSEGRDTRSNDADPEPSSQRRNTHGTSAPSPSSKRTRLSSEPKSCMAAHASGSALQDESHADSRTPVPSHNTHSVGDVTDFAADALAPFASALRLDGAPRAPTSLTAAAAAGAAAAGVAAAPAGMEVAAAGIAAPQWAAAMQTQQHLLQPQQLPQQQQQLTQPQRPQAQQLLQVPPQQLVPGLLGLRPNREEPYVTLAQAPPVSEEAAAAADAAAGATGMGSGGRGFGGRSSGNRGFGGTGAAAAQQHVLNDYDAPGVGACRSPFGDTDLSALMQQQHQRHQQQHQQHQQQSRARTGLGPRAAALALAGCSGTLKAARAASMDASIATALKSLCQRPGLSHSERVALESLLGLMQGCGGGGRGGSSGGLTLPPMADGVALDSQLEDIMTDVLHDDSGWCQELLASPVTAPTHAASAPATWATAYLGLDGANGMPGYPTLPGGQGNYPPGGLASTRDSTTGVLQPGGAVRDAAGMRPHAQPQWLAQQQQQQLQQQQQQQQQQQAITMTDGSWGSADPAGSSGAHGRLHVSSVHCAVGPMVPIMHGSFGGAAAIPAATNLAAAAAVVDNANLPMVPVAYGDANHSRTDMLPRPSLASSAAQLQTHGWPANGQQQAQHPQGSNASQQQQQQQQQQQQQQLLLSASPHASTLTDAPTPNGGVGGASSGVCYAMPVSAAAAAGASGAASACGSGPAMLVDGPGTGGTVPATGGTGAGTANTGLSSGDGAWGRALEELNAMYGMDPGGGAAALAGVGQGGTIFDTDYESDYDMVRLSYKLADCDPYSLDPSTPLLLHQVAAQGCGSLAGPMPTSVRPGCVRVVAHASVRRSIAADADSQPARDTGRGDGLNGGGGGGFNARAPGVLAAVQQLATLNETGVVLQAGSQTICVNKEGVEVAAPAASVPAAQLGSLVRASVAAVQMGARGSIQLFGSGLAAPNVELWGRMHGVHYQLQVQHASDTYALVALPLLPACGLLTIEAEWAAAAEPASPAGAAAWAAPAAGAPAALGAAAAGVGGAAAAVLSDWLAVAVVPSERVAAELNALQGRLPPASLRRLLCDVGSLLDVRPLLAQPVNGLCPVVGAAVVPPSSGCSKNTCKTTLGGATIATTGPGTHTRGSSTLGASGLGTSASVTHASSVNASVSASTAAGRASAAVDLSVFMGAGTARGRSTMALQNVHRLLGCFDTSELLTNADDETVVERLLGPGPATALLSRAVSTLTFFANRCMVDSALCVVAALSELHRAFPDLLRADLAPPPPPPPPAGGPQQRQAPGLMHAAVRCRSLALLLALARCGDVLGEHVSMGRPGPGGVTPLHLAALLGRPHAIAGLHLAVPGVRELWHTAADDTGATPADLLARSAAAAAAVAGATAGGAAAAAGGVVGAVAGAHVQGSAQQLLPLRPAGGRVSAAGGQSGGRALAGFSAAGAPPGAAAPPPIRVLNAAHVGAGAVTGTVVLSPDQLLGEELPSDLSPVSTPTPPLIQTATSSQVQSAVAEALVHLPAPWVSGGDGVACDGCAGGDAGGGVPAAVVEREGAAPVEPETPVQVQEAAGQEQERKLGELEVLDVAAGVPIGAVNIGAEQQRLSETESHSAAAAGGLSKAEPEEDEEAVASEARAGPLPTKAAPAAEAAAAAASSGTTGAASERPAIEPAVALAVFALLVALLLRQLASAWSWFRACQAGC*
</t>
  </si>
  <si>
    <t>C_620051</t>
  </si>
  <si>
    <t xml:space="preserve">MRPSACPTPALPVPPSAPAMPYDLRAVPRGKDLSPFRPPCGTAWRRRSRPPPTKVCPAGFSTRRAATTPIHIPACPYIPPTRIRKPQLTLVPAFAPTRQCGRPHVPRLHCPVPPSAPAMPYD
</t>
  </si>
  <si>
    <t>C_620052</t>
  </si>
  <si>
    <t xml:space="preserve">METPVMRVFSDLHKLNDTTNLSKFLAAFEDAATRTISAKKPASFPELMVLSQLLQDVEGPAAPPEGDDSPVAAEFKSLSSNLRLALLVALQGFXXXXXXXXXXXXXXXXXXXXXXXXXXXXXXXXXXXXXXXXXXXXXXXXXXXXXXXXXXXXXXXXXXXXXXXXXXXXXXXXXXXXXXXXXXXXXXXXXXXXXXXXXXXXXXXXXXXXXXXXXXXXXXXXXXXXXXXXXXXXXXXXXXXXXXXXXXXXXXXXXXXXXXXXXXXXXXXXXXXXXXXXXXXXXXXXXXXXXXXXXXXXXXXXXXXXKKLLARSKDLVVLLRDRTWALAALNKQVEALKDHKPESLEEGVAEEGGADGEEEDAEEEEVDGEEEEVEVEEEEGDEDGEEDEE*
</t>
  </si>
  <si>
    <t>C_620053</t>
  </si>
  <si>
    <t xml:space="preserve">MANLAVREERAAAAAASHNARAALMEEHGERGTRWFHRQADEPAAGAQEKKMEPITHLKVPGQPAPVALTGPGTRNTVSAAAAAMYSSTSPTGLFRVQPVCTASQQQLLAAIDRKVPADLHAAAEGSGDGALSDAELMAALAGSANGKAPGSDGVPYEVYKVFWALLGPRLCAAAAAAFAAAADAHDGGEMAAALPASWREGIITLIYKGKSLDRAELASYRPITLLNCDFKMVSKAVSARLQPALDAVVDELQTAFITGRWIGDNALYLQGLIEWMRLDVGADGTPRQGGALYFLDIEKAYDRVHRQWLYASAEGLGFGPRMLRWIRLLTANGSARVCVNGMLSDAFPVLNGLPQGSTASPPLWVIQMQPLTSFLRRQVEQGALRTPLLPSGEQAPPAAHHADDTTLTARDPAVDGPVLMAAVQLFCRASNARVHPXXXXXXXXXXXXXXXXXSWDSDAAAADLYTRRARGMAFVARLWAALSLTLVXRVHIAKQVLAAKLAYHFSFLNPSPAQLKELTDLVDHFAARSIHAEDASLVWQSPFETPSGQDNVVEGGDCVVV*
</t>
  </si>
  <si>
    <t>C_620054</t>
  </si>
  <si>
    <t xml:space="preserve">MEGKSHRVSKVGRKADKKKAADKKKRGISNEKKQNPKAFAFQSAGKAKAQQARTAEREQRRLHAPMLDKLGEEPPPFVVLVQGPPGVGKSTLIRGLVKHYTRQNLADVRGPITCVAGKKRRITLVECPSDLCGMMDAAKYADLVLLLIDGSFGFEMETFEFLNLLQVHGFPKVMGVLTHLDGFREASQLKKTKKKLKQRFWTEIYDGAKLFYLSGIQHGKYLKREVLNLARFISVMKHRPLTWRLAHPYTLVDRFEDVTPRELVRANPKVDRDVILYGYLRGTNIKPDQRVHIAGVGDFTIQELDPLPDPCPLPETVKRRGLNDKERLLYAPMADVGGLLYDKDAVYIDIPDWKVQYTGSGGQPADEGEAMVRQLQATQEPVDEALRRGKIRIFGGGRAIGGEDASSGEEDDGYDDDEVDEDEEESGSGDELAGISDEEDGADDSEDEEEDDDDSDPRAKALRRGMPRGGAPVTGADGRMRRAAVFGGGSVALQGRGDGESDSEDEDAGEDVDADADENDMDDAGQQQARKRRRLESGAAGVEDEAEEGGDSEDDSEGMGGAAKWKSGMAARASSFFSTRSSDLAAFVYGKRAVAGAGDNADGGSEDGEGRGLGEVGGGGGGEDGSEDSDDDFFTLKKAGGADGPGAERAKTGNLEAVDALDTSRVLLGPEALAAWAGDSGAELMSALRNRFVTGDWAEGQRRAEARPGGAGSDEEEGGSDQDDDEVFGDFEDMEAGERLAGPSGGGDAVSVAAQKAIDDARKEAERLKAMKAAKKAAFDSAYDTKGAKDGDSDAEDGGTGGEGGGGGSGDEGEGGKKGKAGKPGRPGDEETYYDSVKKELAARAAATRSLLDSLDPATRQAMEGLRPGTYVRLRFSGEEKLGMMRLRFKRHRWFPKLLKCRDPLIFSVGWRRFQSMPVYAVEDHNRRLRMLKYTPEHMHCIATVYGPLAPPNSGVAAVQRLDGQVAGWRIAATGVVTELDADVRVVKKLKLVGTPFKIARHTAFVGGMFNSALEVARFEGASIRTVSGIRGTIKKALRPGVHGAKDGAYRATFEDKPLLSDIVFLRAWIALDLPRFYNPVTNLLAAAPTDVNRPPKNSKRVRGGAEPEQAPTDVAAGMVVNAGTAAAADATAAAAAPGKREFQASSTFTGPRPGMAFKLGPQGQGYYKDEGPTVAAATAAAAHAASAAAKAAALASGSIPPADGAAAGGAPDSQGWVGLRTVADLRRALGTGAPRASDSLYRDIERAPRKFNPLKVPKALQAALPFKSKPKLEPSRKRKTLEQKRAVVMDKDEKKAYTLLQQLNAIRNEKARKRREQSDRRHGQYEKKQAAQEEWRAK*
</t>
  </si>
  <si>
    <t>C_620055</t>
  </si>
  <si>
    <t xml:space="preserve">MLGRLVLLGLHCAAISAAMLALPSGLAALGQDAELSSMVRTYILALLPSVWLEAVTRPITRVLVARGIASPQMYIALVGLPLNIATNYALVVAARWEYVGAAAATSASAGYDLLLLLGYVMFSGQWSGVIGTPTRRAFKGWRQLVRLAYPAASMKCAESWAFTIMTLAASLLPSGCTATAAVGVSYNVYGVLFIAFVACSTAACVTVGNRLGAGDATGAKFAAAASLLIVPLAWGAAAVALLLPACQTFIINMFVTSGGPAVGGGSDVPVPDPGGLSPDGGEEALRLVLRHMFVIVAGLVLLDGVQTILSGVIQGCGQQRAGALVNLVAFCVFAVPLALGLAFRVQLPGSEPADAAWWGHLLPPGLRGVVVGMGMGPEGLYLGMIAGPIIQTVCYTYILLRTNWQKASEQAMAAASESCIV*
</t>
  </si>
  <si>
    <t>C_620056</t>
  </si>
  <si>
    <t xml:space="preserve">GAEGTAGVGQLVWDSWKGQLEGTTGRDSWEGHLGGDSGCGTAGVGQLGRGTGQLRRGTGQLAWDAGWLQRLAALGLSGAGVVGAGVVAAGGVGVKVVVPAPGRGLIGLGARDAWRSRLAETKGPLTAGSRGRAGKRWQVQEVVSLKRGWEAEDQGLLGAG
</t>
  </si>
  <si>
    <t>C_620057</t>
  </si>
  <si>
    <t xml:space="preserve">MALLANSRSLRGANPSAVRATAARVARLAVVPRRGVATAAQKQQFESFDDMLARSELPLLVDFYATWCGPCQMMSPILTAVQTKMKGKLQVVKIDTDKYPGIASQHRIQALPTIALFMKGKMVFRFEGVLNEGQIIDKVNYYLSGAAMGQQK*
</t>
  </si>
  <si>
    <t>C_620058</t>
  </si>
  <si>
    <t xml:space="preserve">MEDSKLAELLTKACPRPSFLATTDGGPCLALSVHVLMVEAGFVLLTSEANTSSRNSKPDSKYMPQKDWNGLYLDQWIFEYTKPGKARKFTVHLSLQAASKRMFIHCSEEANPANTCVLGLQLDNYVPEPARLKTNSWEGAVLNAGKMKGLLTEYIITPLLQNAEDQHMPPEEEQEAQAAAAAGAGRGGMVGGGWAGWLTNNQAYVVAGVAAAAVAVLVVAHRSSALSRR*
</t>
  </si>
  <si>
    <t>C_620059</t>
  </si>
  <si>
    <t xml:space="preserve">MADPGARRTLAWFPENVSPRDVNVTITVTNVSVEFTKLGSFGTPLQFASNLVNSQDRSYMLRGPEWARRNEPIMVAKLIDAGEISNKYFLEYTLQKVPDEPKRHLYTAVALGYNGTYNRLYSVTAQSLEELKPQYEATLLAMVKSLSVPATKF*
</t>
  </si>
  <si>
    <t>C_620060</t>
  </si>
  <si>
    <t xml:space="preserve">MASTCLLAHVRPSIAAPCSVRTGLPRPWGLARPAPACVVLVRAKPQDGKQELDPIEKMVSFFFPKALSDPAPMGLKRINFDELPDQYCEMDTLAPLLPGDERSPDVSAIRPLLARTQLERRSLKLAFDADLDGWSPAAFHAKVDGQGAAVVLATTAGGAVLGGYNPEGWIGLGEDRASNGAFLFSWPDGNTKQRAYKIAKVGGPNLAVIDNPSSGPQFGADGLTIPLKPRGQERLAKCKLGTYYARLPDGSRTLFSGGDDPKKAELVSLKVYVADAKGVEWRLEGITWKSVVVEN*
</t>
  </si>
  <si>
    <t>C_620061</t>
  </si>
  <si>
    <t xml:space="preserve">MELALLRLLSGFLEPGGERLRPLRGTAKAVYVAPLRALVQEKCKDWQARFGTLLGLSVLELSGDAEPEASALEAADLLCTTPEKLDALSRKLSEQHRSAAFLSDISLVLIDEVHLLNEAERGSALEAGVVSRFAMLATFPQLQQHAVSRLRFVAVSATIPNVRDIATWLRVPPAGLKVYGEEMRPVKLRTVVLAYAPSKNDFLFERRLDTYLAGVVAEHSRGKPTLVFCSSRKGTIESAMHLAKGAGPGGRAAYVRDAAHAARLAAAARQVAANKQLQTCLVAGVGFHNAAMEGDQRELVEGLFLAGDLPVLCSTSTLALGVNLPAHLVIIRGTRRYCGADGGGGGQGDEAAGSIGGYKEYDRSVCLQMVGRAGRPQFDTEGVAVIMTQKETRDRYTNLLSGSEAVESCLHQCFAEHLNAEVVLGTVRDMATATQWLRTTFLHVRVRQAPRAYGLEPPPGALSSDAAFDAWLAGRLVGGAVTRLAAIGLVSQDPGTGVLAALEPGRIMAHAYLRLGTMSAITQVGSHAGMMALLRVIAVAEEFAHIRLRRGEKKVLNDINKRVAGDAPIKFPVPADAPAAGAGGVAARPGPPKPKDRISKATEKIFIMVNEALSDAVTDTLDYSMRQELEGVLRVGQRIAAAMVRYFTHRQSLAATANALCLAKSLKQRMWDDSKQVARQLPDIGRLLAHRLAGAGVVGLRQLAGVDPRRIEAATQKAYPFGNNVRVHLAKLLPPEVAITLQAVPPGPHQKAGGSSRQGVQIEVTLARPQPAAGPAGAAAPVAPATRTSAVLLVGSSSDDRLLRHERLTIETFTSPYTFQVTVNPSSGRAQHQHAPLQVLAVLVVERLCGLDVHTSLKLAPDASGASKVLGSAAAAAGLPMGGGEAEAADGGMQAAGAARQGLAVAELQSSPADKGAAVMLPQLGHRQRGHRC*
</t>
  </si>
  <si>
    <t>C_620062</t>
  </si>
  <si>
    <t xml:space="preserve">MAQRDAIDTLSKACAYGDFDKLRQFIDQDPASVNQPDENGYFPLQWAALNNRVPESTYLLQHGAHVNAADHTGQTALHWAAVRGSLPVIETLLRHNADWEARDNRGYTIAHVAAQYGQTAVLYHLALRWSADVDSPDNDGRTPLHWAAYKGFADTIRLLLVLDCRYTLADKEGCTALHWAAIKGNGEACTVLLQGGSACVLTYTDVTGSTPAQLAIDKGHRYLGLHLAEYKSKHEPQMGGLFGKHGKLGWLASTQLCPFIWGLVMGLVSLFLYKVMDSTMSPALRAWSWSVVISAGIALALLYRITTSDPGFIPTGWESSNAHKRDNSSGRGVGDLEVGGESQALLGAAVQRGVNGGSSGLALAGGAGAAGAGVARDGTKYGNIKMLDSPALWAGNWQQLCVTCRIVRPLRAKHCSVTNRCIEVFDHFCPWVGNAIGKGNRHLFLTFLWIALYSMATSAVVGVIQINRHLSVSRWRPGALVWMIVFEVLDVFVGLSVAALAIAQASQVARNVTTNELANWHRYRYLQTPDGHGFVNPFSHGCVENCREAFTPATAPTAPVFLSKEQQAAAACGIGSGCRGCHSHK*
</t>
  </si>
  <si>
    <t xml:space="preserve">MRVGHTDGKRPRLLCETDLALAKEPGQLDKLSVSKSCHACDATFIAAPCEWCGIVGFCSSCYETKLGVSGQMAYTEVMAKCLKCRRLCACKRCVDLPGFGRHKLPRLRTTLDMRQDMARHALRYLFGRGGSGAPGAAGPLLPQGGALGAYLHRERAALAQAGKALEDVKEVDMRKNRTVCDLCCTSIPAMYWCCTSAGCKKEFCLQCCAEGPAEAATTAGGEPAQPRCPWEGCRGHVQLHTFMRKPFHAVVLRAEQEFGPPAAATCAAGQRVAAAAAAPSVSQSFWSPHLVILSETVLRPELFGSAKQRETAQQQALAALRRLQAWKQRQSLQQQRQQAQQPQARDGAEHSIVIQACGSEVAAAELGIGLYRPGQAVPPGKVVAWGRYVLPEQDVRLAKPWWLPGMVNPQGHAPHIFSPLAADLQPSSPRFVPYCLIFQERWALRESVLVRECPMRGDLWCPEGIFRGVEEGIRRCKEQAVRQAMKQTEKKGPAVQAAAVAEAKRKWEGAEALKIINCADGFRQVNDMSGADFAKAFRKGFEPKRTEPAVKPAAEPAAKEFMGKLKDFPPSSDYFEVLPEQWEDFVVRGLPLQWMTRPDEAPLNLATQLPSNANPTDLGPKSYIAFGTPEARGAEFDDGKGTERDSVTKLHQDMSDAVNILNFVQVNAEERDLYGLPKQSPEEVAMAAVDARRAQAGAGGTSRAGTTGAGGGDGRSKAAESQAAVFAAAYNEVEAAWREKMPPVRCGNQLPAADDPGYKLAGAEWVIWAPGEDTEALRRYLTAHVGEFQHQGEPIRPEQVDDPVFQQWFFLTRRHLQGLAREQEGRFWVFEQNEGEAVFIPGGCPHQVRNLRSCIKTAVDFVSPEAVDESLAMAAAFRKIPTRDPYAPNFQPYNDVYSDKLQGLLIAMSGAVEQFRTLYPGAYKAQASPVGSIANYNEDHYDEELERTVSAPSPKAATGRQGGRAARAEGAEGTARHAAANGQARDDDMDDEHVVDDDGDVDE*
</t>
  </si>
  <si>
    <t>C_620064</t>
  </si>
  <si>
    <t xml:space="preserve">MSVEELLDQQFGPPKFAVPKPASPGHAPSRAAAAAGTGAAAAAGAAAASAGPANSGGGAAAAAPAAPAHDTGSLNGTKVNGAVISRDYKSGGLCNAAPFPNSACL*
</t>
  </si>
  <si>
    <t>C_620065</t>
  </si>
  <si>
    <t xml:space="preserve">MAAETTSEVVIESFNPDLSADAKTIKALTLQSLKRTYEVFASNYGQPVPLDETSQLIKAAVKFRDEYEHVSHLVAPAPAPKPTAAPPPGPSGRTAAAAGAAGPSADGDASRPESRSNLAKLIDNIPAAVAKKLGDAPGAGQLTLYQPPGGPAAPGADAEAHQRAVMAVIADKGGNSSAAVSRRIASKWPRPVWHAPWKMYRVISGHLGWVRCVAVDPSNEWFATGSADRTIKIWDLASGQLKLTLTGHIEQVTGLAVSSRHPYMFSCGLDKMVKCWDLEQNKVIRSYHGHLSGVYSIALHPNLDVLMTGGRDSVVRVWDMRTKVQAMVLSGHDQTVCSLLAQAPDPQVISGSHDSTIRLWDLRKGKASAVLTHHKKSIRALAMHPHEFAFASASAENIKKWALPDGDFLHNMLSQQRAIINSMAINQDGVVATGGDNGSLWLWDWRSGHCFQQDETVVQPGSLESEGALYDMTFDMTGSRLITAEGDKTVKMWKEVEDATPETHPGLPFRPPKDIKRF*
</t>
  </si>
  <si>
    <t>C_620066</t>
  </si>
  <si>
    <t xml:space="preserve">MKDFIQRCLIPNLRPFPGPRSVVIMDNCKVHKNSEVIAMIESVGAVVLFLPAYSPSLNPAELVFAKMKAYLRRHFDLLE
</t>
  </si>
  <si>
    <t>C_620067</t>
  </si>
  <si>
    <t xml:space="preserve">MTIMTAPFAEKCHLTRLLDERFKGMAVGVGSSKILGKIHQAKMKVGDQVVTTSITVLEQKTGPQFIFGLDMLRRHQCCIDLVKNVLRIGSCGVELPFLQESQIPKDFSEHVEDVSEAEANRRMDADEAAARNRMDTDGGRAPANTAAPAPAAAPATATAPTPTPAPAPAPAPAPAPALATAPAPAAGGAGAEMEGKIAQLMALGADRNTAVQALQAAGGNVDMAASFMFDMS*
</t>
  </si>
  <si>
    <t>C_620068</t>
  </si>
  <si>
    <t xml:space="preserve">MQLTITTPDGEHVFPVEIDGSTSFADVKAICEAETGIPSTSFVLLHNGKPLTDTQTPSTAGVQPGDMLILVQPQQAAPGRQGLGGGGGGRAQQPGAGGSAQQAAMLRNPDGTLVNPAAAIQAFKSDTNMMDQLRVQAPRIHDAIMGDDIAGLQEELRRSHRAQTDANDELERLYHMQEEDPFNPELQAKIEDAIRRKNIDENYEAAMEHNPENFIQVNMLYVDMEVNGVHVKAFIDSGAQRKQPDWLPPTEQPPVWQGPAAAADALRRESVQRRSELLAGLPAALDAVGCAAHSLLCPDDENGTTHSASVFSWEPRQGAVWDHSESLRAACAVLPLDSVIASGRSHLHLHVDDLLSSNNGRSLLREII*
</t>
  </si>
  <si>
    <t>C_620069</t>
  </si>
  <si>
    <t xml:space="preserve">MPLSHPPPPCPGGPRPPPAAARPPPPHTGTCAVCSPTRAFAAEPSPLQPAVAPKASATPAQRWSQPLIPSFPMPPLSKAVTDPKAPPFQPSPPVRPAVHHPSTTLPPQAPHSLHPSPSPLLLTCPAAAVSPPAGPSSAPRPAPRRRPRAPPPRRRRRARAARRRRRAPLLFLLPLLALPPGPPPWPSLPPSLPRSLPPSSPPSPPSPAGHWAPGWCPPQTPRAAAPP
</t>
  </si>
  <si>
    <t>C_620070</t>
  </si>
  <si>
    <t xml:space="preserve">MVAAAAAGFHATVFAYGQTGSGKTYTMEGYRYVGASGAGAASGAGAAGSPAGKAGAARSVPHADFSSTPVAQLGIIPRAVRDLFAAMHKSRDRHYTIKCSFVQIYREQVYDLLNPASLTPGQQQQRGLAGGAGAGAAGVGGPLKLRWSKAEEFYLENLFMPEVETAEEAMAAFQTGVANKVMSSHRLNAASSRSHCLFTLHVSSSPAASRLELTSSRLTLVDLAGSERAAHTGATEGALRDESVAINKSLFTLRQVITALTDAAASAAAAQVTAASSTASAEGAPAQPAAPQARTAPPHIPYRDSKLTCLLKHSLGGNSWTLMLACLSPADRFYEENASTLDYAARARKITNQVAVNEDPRSRLIRELREEVTFLRQQLEAAGAGAGVGTGADAAAVPDTAPRIAGATAAAASGGGGGGGARGAGASAAPGKGGVSGQGRGAVGAVGGLAAADEDEEAVAKRLRTSDVEALVRSVIEASRVAVSSAAALAGLRAAYARTSSALEALRAEHESLQASTRLCFEAAKGGFRGVLCLAAEDVRLRDRLALLESLVGATGAGAGGGINILGGGGTGSGGGDDGGGGGAYTASTAAFIELEELRRMAGKVGVAWG*
</t>
  </si>
  <si>
    <t xml:space="preserve">MLPAEVMNTCLSIHHEEVRRALEAHGGYEASTEVGDIGDAFIIAFHSAAAALAFSVELQHRLLDADWPPLLLGTADGSEVWAAPNPQLSELLMAARASKAGNEAGGFRKSGGGMTAAAAARGTPCARAAAGVDIMLGDKPPQQQPQPQQWQPEQEPQQQQHNTLAGYPSLSGYVAGPGSFPATPMAAMAGAGGASALLPASSFLNGSTESNWRRSFDSPLPAGVRGRDARSLPSPHTSQNQLQQRQQAQTSYAATEAVGEQQQQQEQAASPVMPAAASTAGADNRQGPQQSLGASSGLWWGAVTRGLRQATGGTQRAAIAAGSGQAHTRVDSGVLSACGHVNQAVVAQALSEPSPCAPQQAQPAQPAQPGAVEQAVGSEVRRGSPVSPQQVGAAPDVAPPALHSAPQCAEYVGVEAGAEGTNIRMGSRGHLPRWRSGQHLQQLHSASVASALQDDLPVSGPLRTSAYNGQGYATGHHHHHHTGQQHHTHTSNTLAHQTSRFLTRLRGDSSTSGAAGEGVGRDSEPRGQLELLLNKLLTAASMGRIPAANLMATFQQLWSAVQAPEEPCDPHAPLQVLSNSANSLIEDGVAVSPILALRGMRVRIGMHSGVAPSEVVETARGCCEYRGAVLARAKAVCDMAGGGVTLLTEATHAAYRLGRHKLPLIQVLHVGSPLGSPAAAAPPIGAGDASVRPRAASCRFVPQNTTAATPKGAAAGAAGAAYDGPASPSGATPECAGVAAGAAPQQSQELLCVTDARLLPRHGLVSPFRPGYYLEPLSSLAAPLGDITAAFIYVSGVKALRQWDAAVLVEAMALLHATINRTVAAAGGYVVAQAAEGMSLVVFPGSGAEAVAWAVELQEAALELPWPAALLEHDYGEEVWRDGSVVLRGLRLRVGLETGPATARLVPRTGRLDYTGRTLNRASRIASKAAAGTVLISSGLWKRALAVANTVSSNSSAVARSRTAGGGGGPTSARDASGGHEGGHAGKQLQQLQQQHQEQHPQQPVIGSGGSTSNSHDQTDNTSVSAPPCGGATTAVADGGSCRRVGVTGCMASTMAAACSAQAAHAASVIRELVGSSQGRALLKGVPDLVELVQVERPRLLPLAALEELEQLLRRHSSRLAPLM*
</t>
  </si>
  <si>
    <t>C_620072</t>
  </si>
  <si>
    <t xml:space="preserve">MMPMSVDASKWAASNNNRLLNETKTAAALARLNNSGSVSSGIDVAGGSKVNKTTGKLIQPSLPYNIIVDTVVQDRMPSNQTNVHWFSFGPAEPDGSQGRVVAYDDFQSYYVGLWDWTRGNGTVIFDYEARPVGQLPIGLDPLPFEREPLTWMTTLYRKDWLAAARALVSTPASGGARTQQQQAPGVRRSMVEYPSLNASAGSGLGPQTIGGDSGSGGSGTSTSRLPPADSGAGAGASRDAGGSSITAAAASSGGSNPRATTPASAAAEAPAEPRTWEELLTLAAAVEGRDMDGDGQPDHGLCLDLARGCKLWSLLSAVYASMAQTEGRAQGVWFDTGSMTPLLDNPAMTEALALVRRLAAQSWPPADWDVLATGKPAAAGSSSSSSSNTGATAGTGSSSGSAAASADSSSSPSYGGGPTYGGGPSYGADTSATGGRRRRAQDSGGGVPVYGSYGGYGTTAVLTAPEQWVESDTITIDDPPRRDGVGAGNTINGYNGGGFGGGGFDGGGGGGSTDGSGGSGSDELPGSTGMTGGMLSGETFFETTYAPSAPRMAPMVPMAPETGTGNVINGYNGGGSWAWTDGGGTAGPTWTQSDTTGTTGGGGSGLTMTDPNGTGGSSDSSGSSGGSGSTGDGEEDGPDVIVGSDAGPGYLGFGGSTGGGTGGGTGMWQSTPLAPEAVPINPTVGGEGGFDPTGGSSFSSSSSSSDGSLGGSFTGDSAGDGGSTSGASGSSSPAYSSQSTPGAPPRRNFNTTGGFNPSGGIGSSGTIAYDNPQDPPTTTDGGSSSITGSTLETTSGNTGDMCPPVNPHFKAGKCLFTIDWAHVLSYLTMPAAPRLAGRLGVAAAPGSDRVWLRPPPSQPPAEYFKELQSKNPKLNRPDAAIINGTANSTANGSTGGVTSGHRLLQQAAGNASAPNTTALAATLVSCNATGRCRGFNIATNATNATNASSPVNRVPLTAVAGFYLLQGEPRQMTARQSDAVYEVLHELAYGLLTPYEGLVKGCRTYGAARSANASATVNLTAAAGLHPADWPGVCDTLLALEAGSATWGAQDLGMPHSSAYRVALDEAAFRAARAAVVAPAALPGTAALDRALAANLSAAFSFVLTSIPFPRTLMSMYWASIGYTPPANTPSLAADIAAAAPPPHGVTLSSGELAMVVVVPVVLLLLLVAAAVALVLHRHRRHLGLLSGKVLPPRHGPDVTLVTTDIQASQAACQNALPEHAA*
</t>
  </si>
  <si>
    <t>C_620073</t>
  </si>
  <si>
    <t xml:space="preserve">MRAVHHGLEGTPAQQSALLTRLAYWPGQQPGADPQHQQQQAPAALVGSRSGAPPPMAPPRQAVELPPEGFSQADAAEAAAGAGPDAGQAGGGLSEYGDLIEEDDDAVKRPFVLTKTVKVQGRVAVAVPSGDAAALAASASGALPPAAAGHGISGGRGGAAPVGTAAAAASLPVGDPLSRTSSGSGSVGIGGGGGMRPGSAGKAVFVLNGKLYDARGNEVDPAAAAVGPGGGVMVVDCGEVTTPRMSRPSSASNASAAAAAGAGTPPRLAAPPLAPLAVGSPGPGSSATGGRGVGALAPLKHGGIPVAAALRPGSATGAAAFMGGSPGPLRQPPAPSSAAASAPPPADDPLRAAALAAAMRELGITDLPTPSSSGRPGAAALPQPHPAAAHAQAGGQPDWPRLQARGPQPPLPANGNMPSYVQYGLPPNYRPSSGRRPGSAKPPPARSAPAAAPAAGTGDDGEALLDYDMDDEDRSRYDDGDFEARLQQQVESNVLKTAGPVAAPPVARTAAPGANKAAPGAYLPPRAGAATSGGLGASPAAATAAAVAAGSRLGKATXXXXXXXXXXXXXXXXXXAGCRGPSGSNSTTGMGAAAAGAPGLKRSNSAASAGSGGTPPSSVAAGAQGAGPRRVSADSSPASKVTASHRV*
</t>
  </si>
  <si>
    <t>C_620074</t>
  </si>
  <si>
    <t xml:space="preserve">MAQTIPQSHPISADQVRNNAGGFVFKVDDLTLLRRYIILGSDANNYYVSRKSVDLASAQCVARLLAAGQGEAVVKELVDISREGRAPKQATGIVVLAMCARLGDPASRRAALSAVPAVCRTASTLFEWVQRCKELGAAAELRKTESGAVDAAAFATWAAGGNVAAGAVARDAAAARGRRRGGAGPPAAPAADALTLAGRSGKLTWGRAMRRTVARWYLDKTAGAVAYQATKYSQRNGWSHADLLRLVHPDPEQHATKRRKVAEGSAAAAAVEAAPATAAATTSVAAAAAGGSESDSEWVVVGDADGDAAGSELGALAAAMAAAAAAPAAAGGDTSSAAAAAEAQWVADLKAVFAFLTHGIVPGQEQPPKRQTAAAAAEAAMASASEAAAAEAPARIVLSPVMQYLVDAHRLRKEVRAPPPLKSAAGKRGRDAAESDEEHEDEADPEVIAEHEAATAEAVETALTLIRRHRFGHEHVGDTVLLRNPAVWGAFLENGMPLTAMIRNLGRMSELGVLEQPGYQQRVTDRLRDAKALTAARVHPMTLLDAMCTYRNGAGARGKARWAPVAAVTAALEDAFYLAFKNVVPTGKRYLLGLDVSGSMGCANCSGMTAVTAREAAAAVAMTLVRTEPWVKAVAFSHQLVPMKLLESDRLEEVVERSARIPMGGTDCALPMVHALQKKMAVDVFVVLTDNETWFGGVHPTEALKRYRAAMKMPDAKLVVLAFSANEFSIADPKDPGMLDVAGLDSAVPQVVADFVRGGM*
</t>
  </si>
  <si>
    <t>C_620075</t>
  </si>
  <si>
    <t xml:space="preserve">MLSLINPASASPVPSGAPTPALGVGLHGPGGLHGGAATLGGPPAASGGRQHPPVRVELVSPAFVLQNLVEQHTSHATLGVSGGEAQEPGRSRHRAGGGDQDDDDNGGAGDADADDDGAAERAARAKEDAACGSDGPATASTSGRLLVDRCCSQLGIAANELTFFELRPLQMGPDGSLPADCFHVGVTVRGSSFSLSALEEMLARSKRDEQLTSILDRSLQDAAQHAAEAKANAERLAKQSEELAVLKERLRGLEANNQHLREQLQRSDDHRQQLGSTIRTIKKEFEDFKSRVVVEAPSGPALHMQLNQLSLGAAAGAPGTATTNNNTNTGTGVGYGGRDGR*
</t>
  </si>
  <si>
    <t>C_620076</t>
  </si>
  <si>
    <t xml:space="preserve">MNLRQYAQQSLRGASSSARSTRRTPFVLDARPRPCARAAAAGPQVATTSSAVVPGLRPEPWTDSPTQQQALAALRQRFSSPDASPDEDTLKWYLRDRYFDVEEAEQKLRSMLKWRKAFQPQATTPDMVAREMASGKAYVHTAPDKYGRPAIVIRTKKHVTGEYPIDGSKRLAAYLIDTAISRLPPGGEQIVGIFDLRGFTFSANADFAFAAFMVEAFFEYYPRRVSQVLFVDAPWVFFPAWEVIKPLMRKYAALVRFVSVDELRREFFTRETLPDDFK*
</t>
  </si>
  <si>
    <t>C_620077</t>
  </si>
  <si>
    <t xml:space="preserve">MASQQEAQAPVLWQYIKAAREAAGKRGTQDRLAALQQHSTAAMTSQEWQRRLAPWPLEDSMFNPVGAP*
</t>
  </si>
  <si>
    <t>C_620078</t>
  </si>
  <si>
    <t xml:space="preserve">MRGAAGGSHPYGASTGAATATKSTSSGGAGAGGGGGGPVLPSAEERLSGWLAEPVAAGDSDDAFLAALEACEPGALDHFAHLRLTWLYLVRYGRSQGAARIFQAVQRYIQHGVAGGGGGRTFHTTMTFFWMHMVHYALASSQLHTPMVRTSFRAFLIANPYLADSGLFLRHYSRARMLHDPAARTALLLPDLQPLPSLVTDVEARKREQAREKRPQQLLGMRTC*
</t>
  </si>
  <si>
    <t>C_620079</t>
  </si>
  <si>
    <t xml:space="preserve">MWRAACQCWCWLTNRTCPTRFLPRRKSGVSGTSCRVTQCMCSPHAL*
</t>
  </si>
  <si>
    <t>C_620080</t>
  </si>
  <si>
    <t xml:space="preserve">MALEAKAASLASQAAAGGGAAAGAAGAAGPSGVAAAPTPGPAATAATATEWRTGASAAGAAPAGTGPAAEEVASVGSTIADSDEGEDDAQGGVALPPPPPATGGRSAVNKAAPDVAAATGAGPSGPPRVKPVGNMASGQRVSMPAAGAKPAVKAGAARSAPGAPAAGGGGGGGGRSKGLEATLSALHENTNELDNVVEAMMLQPSPATAGDGAVAAAAAAAAAAAAPATASGAGASLAPGAAGLQGEAAYLFEDDAPEFAAGLDKGAYRVVMPSRKHAAQMQAAGQRWAAAHAGGRAGGSGAGAGSAGR*
</t>
  </si>
  <si>
    <t>C_620081</t>
  </si>
  <si>
    <t xml:space="preserve">MVFSAGTRQRARHEDSTESINVQLEDGQVKLLGEWVMEECMGEAEPPEDEGPDERDVRLRRERKVVMKKTRVVRYGGERVEPPKALGEWLRELHEQWNVTQLKEGTKVMVYWYDQGPDERAEQAEKDRKAMARGQRPGRGHTWWPVSYSSDPRYKEYGIWYMARVKCYNTAKRTLTVCYDADDQEPELLLPLNFVHFGSKPPEVGSYAQALPPPWQPPGAAAPAPGAAAGRSAAAVGAGAAGTKQAAVAGSASAVKADAKAAAAAGPAATAAAGGGSAPPKAKAAPVAKRPAVDLLDDFEEKLENLPM*
</t>
  </si>
  <si>
    <t>C_620082</t>
  </si>
  <si>
    <t xml:space="preserve">MGPSCGPSNAVNVHNAGGSLEASVLLCAVFTPAALITFPYAFHHFVLFLLDQPLVDDASRGADAAAAAAEAELRAHLKAAAGAVGGTVTPAVMAAIRNHALLSAALPIALGVALSATVLPQRLAAQANRFGPMAAASMIVLTCVPKTAANAAAVAAAGPEVVGWVAALHVVALVLGYLIPAGVGSPARTCRTSAFQTSMRNPALGLMLAAALFGATPHFPLVAAPCIISIFIQNTLGAWSALAAGLRANLGSPERLASEQGTPLSPRALQTQSKESILKQVCGR*
</t>
  </si>
  <si>
    <t>C_620083</t>
  </si>
  <si>
    <t xml:space="preserve">MTSAYILFLNPIILSGGTSGFNTGMPGDDVALATSVATGCATLLMGVVANYPWVVSVQLGTNSYFVNSVLKLGVPCGAHPHFYGGDTCTGQPCSCSIDASGEQVVNERVLVGGPCFNTTAECLGTEIPYEKALAATFLEGLVFLAICFLGIRRWLLKLFPKSILMAGAAGIGCFISFVGVKDMGVIVAAPYPTLLSLNLGIPYVHGGWGKPGYDSKVSFNSCRMYQDGPPYSVVCPWLSVGGLIFTGERRLLCWNINGAFIMGIFFTMFISWIKFPEKISTGQGLVPDKVAYLPKFQETAGAIDFQWGSQTGDLIIAFVTFLYLDFIGSCITFVAMGEMTGILDEKGNMPRSNMAFIADGFGTMLGGLLGSSALTTYVESASAVREGGRTGITAIVCALFFFAACFLSPLFSVIPAIATGPILALIGVLIFMPSVFEINWHDITDAIPAFVTMLGMPFTHNIAYGIIGGLLVHVIIKFFTYQLFDFQHSWPGAALYRRWATADVTKLMKMRMPGWNCEIPPTGRPEDPWYYDPSLEAVVRKKFFPDYDENYQRKRSTPALDVPPLPPSKDMGETHVPAVAAVATADTGRPIHAPDDSAHHGHMHST*
</t>
  </si>
  <si>
    <t>C_620084</t>
  </si>
  <si>
    <t xml:space="preserve">MTTSGGVLKDVAAGQAYTAYPAGPLGCWRGNISAIPSFWDERGHTAAYGNPRDAPPAISSRSDYALLRPCCGSTSYYLAPGFRHAGLGKAQP*
</t>
  </si>
  <si>
    <t>C_620085</t>
  </si>
  <si>
    <t xml:space="preserve">MASKTITSSTYATAVKPPATDPAYQERKPSRDIDAELAAGLSAKHRQAAAAADELAPLGAAVAGESPAAGGETRGTAAPRGSSSSSRRVAVILHGKRADEADVRAAVKALRLEGVKLDVKASVTWESGDVSKFVKDIVRERSADTIVAAGGDGTLNEVVAALIKCKAPRSIAVGLLPMGTSNDFAAVTGLPQACPDALLDDGLLDVTYVTGGAAAGATSLVGHILTRGLDEALPDNVHMMRVPWLELELEDAAGDTVWPGNRDGEPVPPGRK*
</t>
  </si>
  <si>
    <t>C_620086</t>
  </si>
  <si>
    <t xml:space="preserve">MPAPQPAAATPPPTAASPAPTPAGAAAAAAPAAAGPAAPAAGAKPAQRQKKRKFGQTQQAAPEKMSTAVPESALYNHLLDLDRAVSDTIARRKADFKEPFPPYNDPVKRVMRLTVQAHYQHQPVPPKAPIVVPQPTGLAGPSVGNAAILAAAQSFMFQGAAAAAAAAAGSGSGDAAAGASGAGAAXXXXXXXXXXXXXXXXXXXXXXXXXXXXXXXXXXXXXXXXXXXXXXXXXXXXXXXXXXXXXXXXXXXXXXXXXXXXXXXXXXXXXXXXXXXXXXXXXXXXXXXXXXXXXXXXXXXXXXXXXXXXXXXXXXXXXXXXXXXXXXXXXXXXXXXXXXXXXXXXXXXXXXXXXXXXXXXXXXXXXXXXXXXXXXXXXXXXXXXXXXXXXXXXXXXXXXXXXXXXXXXXXXXXXXXXXXXXXXXXXXXXXXXXXXXXXXXXXXXXXXXXXXXXXXXXXXKEDGTARLGYLTNIVRRMEVHLDPELYPGEQGRIVWDKAAHTGCXXXXXXXXXXXXXXXXXXINIHLTDQLAQVFGCRTLKLNELRDRLVALLTPVPPVKFEYHINLDNLTKSFAGHAAAAAAEPAAVAAAAAAAGAATPAVGVGSGGGGGLSGCLDMEVVDVDFFTPS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CR*
</t>
  </si>
  <si>
    <t>C_620087</t>
  </si>
  <si>
    <t xml:space="preserve">MAASSYFKGKRTTRSGAELPVSSCVARLLVLALALALPYAGAQLVTPSLGNGTSPPGRTVQMLCNINGRSSFVINIYGSYDSRIVNSLGVTCSDGNFFDAGEPFGDFTFSVTDTRGFYSARSEKGFAEPVRLGFRNSTGVWYNGPTGKPIGAPSGAAARTYDTPACKNPGQVIAGFTRPDCCWLRVSTALVYAC*
</t>
  </si>
  <si>
    <t>C_620088</t>
  </si>
  <si>
    <t xml:space="preserve">MRRADLQQGQVPGIPLAGVALQVALDLNRVYVEAAGTFLTDSAQCGKSKTLDSCYFLPFSKCKPTAAQLRDAPQLVSSRRKGQEDNGAGVEDEDDEDYDGQGAAYTNPGDDRPVLTVTHDALVEVRAQAPLRFLERLNQTNMDPKKWYYWWRAQAAAYMLRPNEAILKEIARRKKTMIAGPAPAPGCISVHVRHGDKGVEAQTFDDQVYDKTAAKLRGLDPDRFADRLWVSTEDPNTISYFATNNTTAAGNKWQTGYIAGTPRKPDRTKANLAYMAEIGYYEEVLNAMTNLDLALECDGFVGSIYSNWVRLIDEMRSTIRCKADAVFADVVYDSPHSMDVNW*
</t>
  </si>
  <si>
    <t>C_620089</t>
  </si>
  <si>
    <t xml:space="preserve">MDSATTSASPAAAEVARNAKRSLAQKLHRAEEALLPVFAAGATGGLIEGVCVQPLEFLKTRLQLNQGTPVPMGVVLRDAVREGGIAQLYRGALPELTGMIPRSTGALASLEFSKRYLRQHAPDPVTGKLQASHAYLAGAVSGVCESLGFAPFQVIKVRMVAQEHLNRYTSSFDCARQLLQAEGPKGLFIGLGPTLWRVTTWNTLYYGTMHNIQTEVFDQHPLSNPVLAAARKMATGMVVGMTATIFNAPFDVIKSRFQSQERGPNQKYRYTLPSLVTIIREEGVRALYK
</t>
  </si>
  <si>
    <t>C_620090</t>
  </si>
  <si>
    <t xml:space="preserve">MLGGSAGDSPSGAGAGDSAAITAALGEGADLDGLLGGLRGLATMMGGWAGAGSLSGVPSSSAAGGESPSSAEQAAGSNPLSNFGGLVNLSAAGLGLGLGGGLFGLGMGMGGFDGLISGGGPAPGGVGAGGGLLMELLNRSDAAGRLPLHAAAATGRATVVERLLALGCDPARRLERDFLAPQQQQGGQEGGPAQHGGTEGGAVTCHDNNDGYSDGSGGDGGEDEEGEVLEHEASIPQFPFAAAAEPCGAGGAGGNGAGSAVSVAAAARQGLAVALDVLGDRLDPEQLHYLAASAGKHKRPADGDADEAGGPSAGNSDTRRSGGAAAAISPEGDFGSESDGVPYDENQEVLILRYGDSPDDTEQGGARRRLGGTEQGWDDGSEEEEEEGEWHEGGDAGTGVVGILQGMGAAALDQLGALAAAAGMPLDALGGLAHVKGGSSGSGTGAGANGPVTRPQAAGTDVLGAGVSGRGSGSSAALSHSLVAALGRRAGSGVMPAFAAPPSFRGASPLHLAAAHGHMTVCDVLLRAPGTDPGAKTEQGCTALHMAARNGHEAVVGLLLRYTSPPPQSQPQPPGGAAPGSGAAPADAGQQPAPGSGGGAGSGQLQVDAADGQMRTALHYAAAMGHWRVVEELWPRGAAIDVADASGRTPLHYAAGGGHVESVGKLIIAGAGVGLQDAQGYTPAHLAAMHGHAEVLEKLLLAGYEADTLGGPCDDSTDAGLACTPPAGAALAPGKAALQPQTAGADGGAAAAPATDGTASCSSSSSSSSSSGSTGASAAAGGHTALHLAASQGHCAAVAVLLQHGGAVCVGRRDWRGCTPLLRAAEGGHRGAFELLLMHGSDPWATDAAGATVLHFAARGGSLAIVRRLLQLEQLEQLDRQAQRRQEADGAEAGAGGEAASGQPRAPRLSLAAARNGQLPLHWAAAWGRAEVVEVLLELGPEAGGDPLWQDASGATPWHLAAARGSGAVLRVFLDQPLQPPQLQPQRGATVAAATADPDSSQSVADAAASDARVLRRAVPVAIEARDGRGRTALHCAADCDAGPVVPLLLAAGADPAAVCGRGRTPLHCAAQGGMLGVMTLLLGRMAPQDVNRRDLAGWTALHHAADKSSADMTSQLLAAGASPHAATAAGLTPCHLAVRRRCLQQVYSNQPMQQQQQQQQQPDPGCTPLHFAALSGDVALFERLLAAATVAEGDGQGSAGHQVQQQQQRRGLPAALRLRDARGYSLLHYAVEGANMAIISRLLAAGLAEAPTAAALSAAALVPVAVAAQGLPSAVLAASDGASSAAAATASPASGAHTPSTPDIAESPPASSSGPDSAAAGGQAPPPPPMSALHLACKLCQPEAVELLLAAGYGACERAATGGQAPLHFAAMGPAPPAITDLPSPRSPAPSPAPGAPPTAADEGVESPHTPSPLTPHARGSGQASGTLASPEGAASAGQSAPSAPGRSDAATSTELVAPPAARPQSAPPQPQALQSRAARLRPPGLLHACQVRVAEALLAAGADPRVHDAYGRSPLSYGAGAGNPALVARLLAAGCDPLQPDCKGLTPLHWGAAGGCAEVVAALLAAPALASPSTPSTSAAASGYGSQAERLMALDDAGRMPLHWAAERGAAGAVAVLAGAMLAVASPSSAVAAPAGAAAAAAPPSSGTPAGSPAGQGAAPAAAAATTNSAVANGAGGGNALVAAAPGANLLHAPDGRGCSAAQLAAAGGHVEVVARLLEAAGRAAGGGGGGGGEAGGVGLSALHLAAQNGLDQVVSQLCQVPSCDVNARDSEGRTPLALAAGRGLAGIVGRLLAAGADPNLASTDGLLPLHAAAGGGHLDCVELLLDAGSLVSYKSSNGATPLHQAAGGGHAAVCEVLLEAGCPVMGRLASGATALYCAAAAGWEEAAEVLLRAGSEVDAATTSGCTALHAAATNGHAKVMALLLTEGADPDVATSSNGHTPLHNAASGGHVDAAEALIAAGADLDAQNSGNGNTPLHIAASKGYLDLVGRLVGAGADMHVRNTKGWAAVHSAASAGFFEAVLRLVQAGASWKRGQGEADVVKLITRKTTLKTSYVEGRLRLAERERHRKGGAVATGGAGAAGAASGTAQSGASGGPAGGSAAARGVAAVAGASAAGAGAGGGAGGGGGSGGLLEELAAAADANMAALLEEEAAAAAAAAEKKAKQAQKKSKGKGAAGKQTAGKGGSDSGTGEAAAQSDTAAHDAALPAPTPDVAASNGKVTAGPSEADAAKPAPGAGTGSGPAASTAAAASVAAKSAGAKGGKATKSAAVAGGGSNSAPQPQQQQQQQSAAHGRTQAVPSAAASAAAVAPPRATPTIKSLSVDSSEGTNALPSTAAEATKSSPSTAVSAAAAAAIMAPASFAAAQSARGSKGAASTSAAAASSGNSSSNAGAGSKGVTLAQPPPPQPLHGGALPPLPPLPPLPPNRQQPHSSHAASASASPIADSLRRIGLGSGVQPRQDSLPGFPPNLGSSLSGGYSYQGSAAETSQGFLGVGSEEVQLPAALVRALGGADGGGGGDNGNGSSPFSASTAPDAPGPRNGASGTYDAQAQRYPHQQQHHQPPLQQQSPPVDWSFATASTSAATSAAMMTAAAGGGGGGLAPPLSSAPDTPLFGTSPALAPPAVPSGFTGLGLGAGGPPHLYEGADQAQRRQGLAAGAHHYGHGYGAAGAGAGLGLRSGSGPVMPSGGLAGMGMGGPGATAGFNARGDTWGAVQAVMADGGIGGGYGDLGELTADGGIQSNTHGHGAGGYGPYGPLSSSAPTHAQQRHAGGGGNDTAGTSSGLVLGMGVGPVPLELHQWSRVWGSGTGAAGVGPGGMGSGFFRTSSNTTLHPTGGPGGPAGPGGTSTPTLSTGAVGAVAGSAAGTGTGAGSGAGMVSGSPHHRSNSASSLLAGAPGSIWSSAAASSAAVASAFAPPLPDFPDTLVPTAEPAAPAPRLQPPPPPPKPAVHPVAAAAAAPGGGSQFHCPLTRRVMMDPVVAADGCTYERAAIMDWLRVHATSPLTGETLASREVVPNFTMRAAIQLLAGQ*
</t>
  </si>
  <si>
    <t>C_620091</t>
  </si>
  <si>
    <t xml:space="preserve">MMDTRVNAAVTAGLSAPAAATASGTSPGSHVVAAPSNAAVSAGLSAPAAATASGTSPGSHGDAHRQHDAQRKREARSKESDAQRAERQKKDSDRKRHKRAVLAKKKAKKLARYQL*
</t>
  </si>
  <si>
    <t>C_620092</t>
  </si>
  <si>
    <t xml:space="preserve">MVRMAPWEPAPENSDRWNLWAGLNGQRFDQYDLLSPLPAASTRAPLPITASTLTASKASTAPTAIAATAAPAARSASGAAASSSGRGAGGGAAAAAAADPRQRRCVNRLPEHRVLCTKSGLAGVLATLVQAQGQGQGQGQGLGSAAGRSVSAGAASAEGGGGGSGTAGSGSLSWIPETYVVAAGPKAPAASPALSRFKSAFAKHAAAGRRVWIAKPTSLNRGNGIEPVPVPSVPVPVLDTAPGSEAGLWGRMRHCVAALLGASAHLLNPLRLGGCWELLGLDFMLDDAGGLYLIEVNTSPALFRAGAYLSDLLPRLVEEVVQRAVDPLFPPLPPPPAAAGAAEAAAETAAKAAEAAAVAGPAAGAGEVAAGERDAAAGGSSGGIATAAAGARHGESGRC*
</t>
  </si>
  <si>
    <t>C_620093</t>
  </si>
  <si>
    <t xml:space="preserve">MDRVMVRVSSGKGTVGSRFSPARSYSVSAAPQPTSPFSFQGFMYLLLALCGVFLVAHFVFTASESSRALRSSLRSVPAEAILHAQLVDKEKEIEKLRWEIDQIRKGVTMKDSSINKQEDVIQELKSKAQSEHQAKTKAELALTERAGALSECIEQKMALAGEVAQCHFDLKSLLSGENHGAMSRASADALGKMSKMSREQELRSGEEEQHRAAASGLGSGNFGTA*
</t>
  </si>
  <si>
    <t>C_620094</t>
  </si>
  <si>
    <t xml:space="preserve">MPRSPPPTRPAHADPQPPPQPPPQPPPQPPPSPQPQPQLHHTHARTLPGGSAAPRCRSPAPPPGAAAKAWRGPGCTGRSPPACTTAAPVLQTRGDGDPCGPTPTCAPDMLCPCASPACALPRPSHVRAALPLPQLCPCANASAPRSPVRPLPPAHPFGLCPTLPLGPCPHFAVRPLPPLCRSASAPTLPFSLCPHFAVPPAPTRWAPTPAPP
</t>
  </si>
  <si>
    <t>C_6300001</t>
  </si>
  <si>
    <t xml:space="preserve">MEGLEEVVRQQRLLPLAAESGPPPYTAAAAAAGAAAAPGAGAGDNGDVAATRMMSYIQAACEGWPPCSGMW*
</t>
  </si>
  <si>
    <t>C_6300002</t>
  </si>
  <si>
    <t xml:space="preserve">MRQRPQRPLAPAAVFIVFGDTQPPPAAAAVAAAGNAQARATSGKPGAQGGGGKAGQVAAWGWNDAGQCGPSQQEQEEEQWKQQQRQQGVSTAGSGGGGGGGGGGGGGGGGGGARSFSAVPRCVNIPPPPPPPLPLRGPGAKAEGRGRAREGEEEAGWRGTGDSRDGPDNEEDEEEEEEGEEEDVVQVGAWEPTRTLRGLGSGSRVWGV*
</t>
  </si>
  <si>
    <t>C_6300003</t>
  </si>
  <si>
    <t xml:space="preserve">AISAVARPTPARLLLSLARAPTTLRLRAGPSQRQRRGRRRGDVDTARHSGEAARATAAAAAATAATTTTTTTTTGGANALLPLLLLPLLLLLLLLCRHLRHRCRLPLLFHRRRRFRRQQHDAPTRRTAHTCRRRPRAASRLLTRRPRPLPWPGASRAAATAAPVTATAAPVTVSAAAAAAAAAAAGWRRRATATAEVHQPGPLSLPPPP*
</t>
  </si>
  <si>
    <t>C_6310001</t>
  </si>
  <si>
    <t xml:space="preserve">MPVFFRVFVVNDGDEPVPVWLAVDVVALAAATPPPDTTTTTGTTTTTDTTTTDTTTTGTTTTDTTTTTGANQQQQQQQQPEVTCYSLRHAKPLLHPSRLSVTPGVSGCARGARRR*
</t>
  </si>
  <si>
    <t>C_6310002</t>
  </si>
  <si>
    <t xml:space="preserve">DLPRPSLSPRQQHVSVQPFTTIHNSTLHTSPLRGSTPESAPGDFISGPRASAH*
</t>
  </si>
  <si>
    <t>C_6310003</t>
  </si>
  <si>
    <t xml:space="preserve">MCVGAATTFVPRVWDRAPTLPDARTPEVEAFAKGLKPHQVVDLLDSVAALGLAGAREWRVGGQQRMDDEKLDALLDGQQALQDEVVGAAEAAATYAVLQRLQAGRLLVNTCNASTSQPLNPSLQHLDLLRLCDSVLSEMLRGGGRRRVEVPLPTGLDAAACEKELGPFLEGLTGLRMQVEVAAGGRAVTVTYSSG*
</t>
  </si>
  <si>
    <t>C_6320001</t>
  </si>
  <si>
    <t xml:space="preserve">MIAGKESEAVVVEKLIRSHRLHGVKSAGVAHAARADEEEDEDEDEEQAGDGGGGSGSVSGSAAASAAGSMRRSLRSGSGRGTGDGAGGAGGGNNVPPDLWRAMAKSFATPATIHYGGQGGEEGEGGEEGEGSAVPDRGAEAGAGEATDAEAAGAGGMPGEEPAGGGRSGAEELGEGAAAAAQAEVEEAEAEEAEAEEAEEAEAQEAEAEEARDSELAGAAGTV*
</t>
  </si>
  <si>
    <t>C_6320002</t>
  </si>
  <si>
    <t xml:space="preserve">MRACALGILRRLAELSNETGLSLADAVFMRVYLTPDPFLNNTVDYQGWFNAYAQVMSLPGLTPKVARSTMGVPTLVNRDWLIEIELPVPAPALSYASTITVPATPHAPPTELSRFGAATSSILSGVTVPATYAVYWSSGTVPAVKNASAPAGSRERFGNTTEQAISILERMSTLLAEAGLTLADATYLRVFLVADPHLNYTVDYQGWFNAYALYFNKPGSVKTARSTMAVTSLVNADWLIEIELWAAYPTKGAVAPDVVSTSGGPDSLLRLGSATSSILSGVSVPTGHAYYHSSGTVPAAKNASAPRGSRERYGNTTEQAISVLTRIQALLREQGLGMQDAVYVRCYLVADPFLNGTVDFAGWNVAYAQFFNIPGSTRVARSTLAVAGLVDAEWLVEIELVAVYPERQPLVYVPTGTPGVPSDLVRYGANGTGNILSGVTVPADRAVYWSSGTVPPTANASAPVGSRERLGNTTVQALGILRRLAELSNETGLSLADAVFMRVYLTPDPFLNNTVDYQGWFNAYAQVMSLPGLTPKVARSTMGVPTLVNRDWLIEIELYVRYATEQEFPCP*
</t>
  </si>
  <si>
    <t>C_6330001</t>
  </si>
  <si>
    <t xml:space="preserve">MYSSTSPTGLFRVQPVCTASQQQLLAAIDRKVPADLQAAAEGSGDGALSDAELMAALAGSANGKAPGSDGVPYEVYKVFWALLGPRLCAAAAAAFAAAADAHDGGEMAAALPASWREGIITLIYKGKSLDRAELASYRPITLLNCDFKMVSKAVSARLQPALDAVVDELQTAFITGRWIGDNALYLQGLIEWMRLDVGTDGTPRQGGALYFLDIEKAYDRVHRQWLYASAEGLGFGSRMLRWIRLLTANGSARVCSH*
</t>
  </si>
  <si>
    <t>C_6330002</t>
  </si>
  <si>
    <t xml:space="preserve">MWRLPRRPPPWLGGAPPLLVLMLAAPELAPPGCNGALPRLMRLEVLRLRCWRCRRLGPLAPPGSAGPRLADRRTRRGNARHAGGTPDTPGERQTRRGNAWRAGLDTGSRADSSAQQRQSPAFLPTSGRATGPGLIAARSSGTRQPSSPPAAAQPIPG*
</t>
  </si>
  <si>
    <t>C_6340001</t>
  </si>
  <si>
    <t xml:space="preserve">MAASHNARAALMEEHGERGTRWFHRQADEPAAGAQEPITHLKVPGQPAPVALTGPGTRNTVSAAAAAMYSSTSPTGLFRVQPVCTASQQQLLAAIDRKVPADLQAAVEGSGDGALSDAELMAALAGSANGKAPGSDGGKSLDRAELASYRPITLLNCDFKMVSKAVSARLQPALDAVVDELQTAFITGRWIGDNALYLQGLIEWMRLDVGADGTPXXXXXXXXXXXXXXXXXXXXXXXXXXXXXXXXXXXXXXXXXXXXXXXXXXXXXXXXXXXXXXXXXXXXXXXXXXXXXXXXXXXXXXXXXXXXXXXXXXXXXXXXXXXXXXXXXXXXXXXXXXXXXXXXXXXXXXXXXXXXXXXXXXXXXXXXXXXXXXXXXXXXXXXXXXXXXXXXXXXXXXXXXXXXXXXXXXXXXXXXXXXXXXXXXXXXXXXXXXXXXXXXXXXXXXXXXXXXXXXXXXXXXXXXXXXXXXXXXXXXXXXXXXXXXXXXG*
</t>
  </si>
  <si>
    <t xml:space="preserve">MLNANVRRCWPLTANRAYGRPREERICPLCVANEVEDENHVLMRCTAYDQLRLGSEIDFTGGMQAVMQNTDPARALHAVRPGMRCGDGGAAGWGWDSAGSHGSGESRNVQEEQLPVTAPTLDRARQQHLDDLRMHIEELSSLAAGPGAAPKSGSGIACNVRLWRLKCWRKHPPPARLHQQVRSVRGPNRALLRLLVDKYAHPVVYMDEYYTSQAYTQPVGGTQKFYETQARPIYPFPELRVGCRVGAKRYWRGYLGRLRARRALEEYNRALRKAYFNAMATVIQRWWRGFYSRKHIHDYYARKRYLKQVKERNDHIRAELNLEAERAIIVQRQ
</t>
  </si>
  <si>
    <t>C_6360001</t>
  </si>
  <si>
    <t xml:space="preserve">PLPCPCSSSSSAASPSLHSSSSSSCSSSPPTPSTRAQESSSSSSSAAVPPLTGTGHTAPPHSRALATRRPSQQGTGHTAPLTAGHWPHGAPHSRALATRRPSQQGTGHTAPLTAGHWPHGAPHSRALATRRPSQQGTGHTAPL
</t>
  </si>
  <si>
    <t>C_6360002</t>
  </si>
  <si>
    <t xml:space="preserve">MDAVVRAAVARMGRAFGPKEQELEQQQLEQQ*
</t>
  </si>
  <si>
    <t>C_6360003</t>
  </si>
  <si>
    <t xml:space="preserve">MKEARALAFELAETYAQELAAGPAMATPLVDLRTQRSDDKPANRRRVASALL*
</t>
  </si>
  <si>
    <t>C_6370001</t>
  </si>
  <si>
    <t xml:space="preserve">MRMHAGRQLLTAAWDITIWVLITTARWDITVATRATTLCNAITAATRATTLCNAITAATRATTLCNAITAATRATTLANAITAATRATTLANAITAATCATALTNAITTALTNPIIAALATTRATTRANEVSVDVTTSQAAAAATAVTAAAVVTAGAAKTASTPAAAVIEDA*
</t>
  </si>
  <si>
    <t>C_6380001</t>
  </si>
  <si>
    <t xml:space="preserve">MSATRACAKVTWVGRSSAEVLLQLTALPPPPPPPHTGPGASSVLQPGQQQQQQQQQQVVLQPGQLVASAEFVMALRDSSLRRAVEMPPLHVGGGGSSSSGSSGSDSSDSSGSSSSISSSSTDELERELFRRGREHHRQRQARRERDRAPATSAAAAQLLAAAAATAGAGGAASSKATAAAAASATATDGEGRAGTAVTAGAPKRAGPLAPEPVGDGGAGGDAGGAESGSAPVPPGLGRHSRRGGLGHKAAGAESAAAAAAAAAGVVVPVRATELHRTLVAEWQDRNTSGTVFGGHLLRLVPDQCSAPD*
</t>
  </si>
  <si>
    <t>C_6380002</t>
  </si>
  <si>
    <t xml:space="preserve">MRPSCASSRLQPAAAEQLANKNAIGSDNIGHKLLSKMGWKEGEGLGGTQKGITAPIKASAGAPAAGEQRGLGATAVGEVTEEDDPFEAYRKRMMLGYKYRPNPLGNPRRAYY*
</t>
  </si>
  <si>
    <t>C_6390001</t>
  </si>
  <si>
    <t xml:space="preserve">ICAWEPAASLWARQSQQPYRCRVRRQQRWHQRLPPQRWWRAGGRGNNNEGSSNGSGGGGGHCDTPWPTAACTQQAPTSLSLTKAAGSAAVPEGASQAAGGQAPPAKPFI*
</t>
  </si>
  <si>
    <t>C_630001</t>
  </si>
  <si>
    <t xml:space="preserve">MAPHAGDLAQRIAPLVPQIVSAFGAAAVQQPPLPAAVVGQVAATLAAVAAQYPGPMGPLVAALPDDQKAALQAAAAAAGAAPS*
</t>
  </si>
  <si>
    <t>C_630002</t>
  </si>
  <si>
    <t xml:space="preserve">MAGKLCVSVIEARNVQADDFAGKNFYVKLRVGSNEVKTDVVKGSLAPKFLKDCRLAVPTPESDYLRAPRRLPPHYVCTPVQIELLQVGPRGDLVVGSDDLRLLSITARGTIVHWFSLKTASRSVSAELCLVLRFLSAGANRPMSPTYAIAARQARERALDGSSEPQGPGRSAFRDLPAPATPTASTSTRYANLAAAASSPDSPAAPGLASPALSNGGGPAGSRYASPAARAATPAQASPPGQVAASPVAEPRSGPKRGPRIKGGQVPLPLAVLGGLVVGALMYMWRKRPVYYEVQEDDTLCHIASCFKKRVEDVYAKNKTILKNPNRLYPGDRLRIR*
</t>
  </si>
  <si>
    <t>C_630003</t>
  </si>
  <si>
    <t xml:space="preserve">MYQYPTRPGAAPPPAAAQTTAFGQPAAQQPYVPPPPPVVAPGHPPNSVLFSYASGSVTTLRLKAAEAIRLQPPVPISSVLLAETASAQSLPQPDLSLERQVLGEAEAGGGGAGSAGTGSASGGTGGSGGGASAGGGKGASSSASTSSDVEAFLATIQAGSLPRDPAVAMLSADKGASGQAALLGLAYARGGRGGTEKAGDFASKLDQLTGMGFPLAMAAGALAKHGNDVEAATESCLAIAM*
</t>
  </si>
  <si>
    <t>C_630004</t>
  </si>
  <si>
    <t xml:space="preserve">MRASVTAMQQPAAASAEAGADAGAAQVAVLEVVLRTLAVREQSLDFHVRLAQEVAERFGGASGSSSSSSGRTDMAVMQAAGEHLQQAMGSAPGAGGAGHDTCSSLSAGAPASCAAYNSGKNELVHSRGNSSGGAGARTYVVWGSSCGWMVLFGAAVFGWRCRGVELLRCLHEVARGCLAEAERQGLAPGRVCLRCGDLLSDDVRGAGLVLLADQCWDHALAAAAAAKLAQELPTGALVVSYSGSSSGGGGALAAQRQAGSGAVGTDDRKGGEQEQQQQQQQQDGRGTARAEAVGSEPAFEEVAVVRVPVSWNPDQALHVWRRR*
</t>
  </si>
  <si>
    <t>C_630005</t>
  </si>
  <si>
    <t xml:space="preserve">MAVSMKMQQRTIATASKQSIAPVARPVARPFSARRPVAAAVRSSEEVARRSSVVVRAAAPAPAAASADKATAAASTEYYALVCNAEWFFMDPQNESVAEQLREKVRFFKEQNKERDFFIVPNPKWLDAKFPEQAKQVKRPCVALVSTDKMWITFMKLRLDRVLKIDLKSMPASEVLAAGEALPDFKPDGKWTAPYARYTPGWWNVFLPNH*
</t>
  </si>
  <si>
    <t>C_630006</t>
  </si>
  <si>
    <t xml:space="preserve">MLLRQRGASPVGCEDGEQAEGGEGEPNLKRRLMSAVSPPAPAVAGEAGEAAGAGGGSGGSAKGEARAREGKEQASSKETAPAAAAAGAGKDGSGTAGGKEKEAASGGNEGVLTVLTRSASASSPCGAVAAASPRTTSGAAPRGSADDGKLKSIGGVLLEWARYMPLVTATRKGAEVAPAESVLALARRAARGELMAEQPAG*
</t>
  </si>
  <si>
    <t>C_630007</t>
  </si>
  <si>
    <t xml:space="preserve">STHLPSHTFPHLPAAPHLPEHLHLHRFRVRALWPRLPGLPLHGRRSAGPRLPIRPPPAPPPACPHLLQHRLQELPRQRAQGQAALGAAPAHHRVPVPQRAQQRLHHLLHLLRNLNLLLLLLAPIPSCCSTPAAPYCSAVGQATGSQPPSRRQSPSRPREGLELPAAPLSLPPPILLTRVVQVVLAQAQDAAHQRREQHCLGLPQRNALLAVLGQLRLHHLQNVYHTLQVRG
</t>
  </si>
  <si>
    <t>C_630008</t>
  </si>
  <si>
    <t xml:space="preserve">MAPCPAPSPIRKRSLPSPANPYCPFPRLLLDPTYPSTAPLRHRCPTHRTPLTPPTHCPVALSPSPPCTSQPVHLTPRLDTASPCAMPLSPTPTPLNLHPRAPSVYTPGFCPGPHLAAAPS
</t>
  </si>
  <si>
    <t>C_630009</t>
  </si>
  <si>
    <t xml:space="preserve">MWAVRKSGAANLKMTISKEENAETQILMPKPSLGSNNGSAMGKHIFGLPSVLVAGLCYCAASGSMVLLNKHALASFGFGSPTALLCFQCALAAILVKLCELVGFVKLQPLKPDLVAVWFPVNLIFVGMIGTSFYALKEVGVGMVTVWKNLSNVVTACGDVFIYKRTYTWQVWGCLGLMLVSAVAGASTDSRFTWLGYSWQIANCFFTSAYALYLRSVMDKVAEHTTNKQKMDEFSMVYYNNLLSIPPILVAMWYFGEFEGLLDEPALRNPNFLFVSAMGGIIGFGISFSSLWYLSQTTATIYSLVGALNKIPVAVVGMLAFAEPTNPKNLTSIIIGLGAGVLFTRVKSK*
</t>
  </si>
  <si>
    <t>C_630010</t>
  </si>
  <si>
    <t xml:space="preserve">MAQHQDSRMYEAKYPEVDDVVMVQVKSIAEMGAYVSLLEYNGIEGMILLSELSRRRIRSITKLIKVGRQEPVMVLRVDKEKGYIDLSKRRVSPEDVAKCEERYNKSKLVHSIMRHVAETTGRDLEALYDNIAWPLYKLYGHAFDAFKTMVTDEGDAIFKKLEEEKGAAATALLSSEVREALLKNIKRRMTPQPLKIRADVEMTCFTYDGIEHIKSAIRAAEATSTEECPVKMKLVAPPLYVLTTQTLDKNKGVEVLTAACEACQKSIEASRGKLVVKEAARAVSERDDRLLNEKLEQLEAANAEVDGDDESDEEEDTGMGDIDVQAAAVRVARVREEA*
</t>
  </si>
  <si>
    <t>C_630011</t>
  </si>
  <si>
    <t xml:space="preserve">MSEVELANGAPAEEAAGEVQEEQEEELDEEATALLQELEDSQAEVQRMLADQRAQATELGGMKDSLASELQQLQDDAWKLQVFAELEMLKRQLAAINSLDADLDAMEAKLEDGGEDAVDDDFEKELAAARVGTRDLLSRLAGGAGGDADAVAAVTTSTPAASGATGEGEAAASGDDVEALQDELDAELAAMYKQLQAIKTESAMVSARKAQLELELMQLIREGADDLTEQLQGMAVEEGEGEGEGTAAGAGIVEGAVTAAQQSVAEAAST*
</t>
  </si>
  <si>
    <t>C_630012</t>
  </si>
  <si>
    <t xml:space="preserve">MGTAGIGRTARVGTRDLLSRLAGGAGGDADAVAAVTTSTPAASGATGEGEAAASGDDVEALQDELDAELAAMYKQLQAIKTESAMVSARKAQLELELMQLIREGADDLTEQLQGMAVEEGEGEGEGTAAGAGIVEGAVTAAQQSVAEAAST*
</t>
  </si>
  <si>
    <t>C_630013</t>
  </si>
  <si>
    <t xml:space="preserve">MRSLVSHDCTEAGREAALASLINGTSTEPGVHLLLGGNGINAQEDALQADAASRVLLHCCTARDSVYTLDLPHVYGLFTPASQYTEAVLRAMAFSGIRRVAVAMVSDNMLHRQLCGGALRELPGLAELRPSFEGAAVAFLNYTEAEAEAGGPGFWDRAAAQIAAAKPDALLVCDEVPRASQLMNRLTNQEHVRLSALWMASYGNSSDFVTQLDNGGEYALTTVQWAPNLPYADPLFGTALQFANSFTSATGTAPSYFAAAAAAAGYVVMTALSRTIAMCDVSTANGPSNMTWSGSHSDMADLLMWREGALMCRDPTRPNASMLRRVLNGQTLLRYTLNTLQMDTFFGPVGFNSYRQNYIHPAVVSQVLDGRLRGVIPLDVAEARLVLPIPPPPAAPPPAWPTTTAGTTIITLACCLAALLCCVGAVVLRHWLRDPRPTLATAVAIDPSEIHVDVHPLRKLDGTFEPGEGTYRGARVKLVVAVELMAPAVPPRPPAAASTAAATGPSTVASPMFAAMSTGLNLGGGGGGGGYGGSTTAMAATARSSNNGFGKKPSGHMEQTLQQDQASFFDLDRASNRGFGLSGSAAAGGGGGGSVTGGGGWTVTRKLRKHVSSLLWRAFRLQHPAMCPILGIVWEWPLNGPGTSNGAGGTANGALSRIPETSVSKGIASPFRTANSSAGAGLAGTGGAGSGGAAATSGSLTVPVIVRQWYELGDLSLLLENSTVPLPLLTKSNIVRGIAEAVTYLHAQEPPIVVGPLHASRVLLDRNFHPHLFLRLSSLDPTYGSQPHQQRLMQAHQQQLQTMEAAQTHTQQQQSQQQRQQQYQQQQQLSQQLSQAHSLASPHAASNSGHGSTARRTLMGIKLAAVTGGFKRRQLVVVDTTDTGALPLGAGVADGAGLGGDNSGTHTVAHTPTLAGAPAAAGTPPPPMHVPPPPYIPSCAQDVYEFGQLLCRIFVVHTDTPDTSRDQLLRISAAFDRDSLSDGAPPLTQQQLQQLLPVASTSIGDNNNLSRASSGLSNMGLQLATGSRGGGITTATAASPFPLQQQATQAISVDSPESIDEVLEALYEVCPELSELAGSCMHPDPAQRPSFPQVLFTFENIVRPALLSGTLGISGLEGMGPDSAGGWGDDDGGCSTPGVQATGGLMAAARQHLRHRGSQRAASNPAGPASHGNMALPPVPQLTAPGEAGGFGATAGPPPAVAAVAAASMLVGRCSGSFTQQPQRHVPARTGLLGAGPDLGVGRMGHVAAADDFLFDFFPPKVARSLLMGETPQPERFEVVSIYFSDVVGYTDLCAQLQPYEVMDLMHRLYSQLDAIIQAMALFKVETVGDAYLAVSNLRLPQPDTHARLLAQFAFEAVRAATSTPIHPERPELGCVTIRVGLHCGPVVGSVVGMLNRRYCLFGDSVNTAARMEHNSEPNRVHCSGAFAGLIAEQWPGARVISRGVRNIKGKGPMETFWIEEPPASSQAQHEERSEAQQAQQLAKQPLWRRGSVDKESRGFAFPSSKPLFP*
</t>
  </si>
  <si>
    <t>C_630014</t>
  </si>
  <si>
    <t xml:space="preserve">MHPQAIATDDSDLSPTGTTVCLHAVSMPGEDRLPSPWLASPANGISPIEVEPLTRSSSFTSPLKSPSGLADEQAGELDAEEGALDIERAGGTEEPATAQPAMVPAREAAGIALDGCCEIMMVKPADTKDGANLLSSGSAASAAAFPSSSSRSSSSACPDAVQSSLRSSLTLLPEQPAAAESPSTNTANASATTTSTELSLGSQAAGWLPASLTSVSTSAAGAAATSSSSSLPTVPANSGHAPESAQDQQQQQTDLQRGKTVFARLHSMLPVVDNVHLSSGNDHVAGVLRNTTLNPLPVINEMATRGVQSGFTPFYVLEALVPFSKGGYGSVWFGQVYSSYGIFQAVSKTANDPNSTTEVTNVIKEGQVMLGLQAAGLVKDGCTIRALALCTQPDPTTGHVVTLLMERAQRSLMADVMDQEAFRQRQQLSCDGMSVLPLPTVFKVLGTVATALAALHKHGYAHQDVNPNNILVRADGSVALSDFGLAVSISPDGEYVGDKCGGTMHFGAPEVAMRNEYIGGSIPWPFVEDYRRASGAEPPTPLPPLTRAVDIWSLGALAVCLMVTGTDWNLQDEYVRCGRALPAYVPEPMVELIRECTADVAALRPSAQQVLARLAAMQIHMPQFEAAADAVRAAAAAAAVQADAATEAGMQQLEQAMVDMLSL*
</t>
  </si>
  <si>
    <t>C_630015</t>
  </si>
  <si>
    <t xml:space="preserve">MAASIVPTPAAAPNASAGASTGAGSASASAAAASTSGGGGSSGRPRDPDSAVALLHAAGDDVEALAEAIAEAAFLDATPGDHRQKLRAARTRLRNLNAAAARADKADRSPHAKPEYSAADFETLTGQYEKLNWRMVSKPGGATVKPDDFYRLYALHMQVRASRGDNTGERPMWAERGGLDFEGRARWDAWTALRGTDPAKARLRFVKLFHEFVPAALYRDTRAAVLSALAPAGPSGLAEAPAGPVAVV*
</t>
  </si>
  <si>
    <t>C_630016</t>
  </si>
  <si>
    <t xml:space="preserve">MLALTAGGLLPGAAATAAAGTASQGSAGDTAARRVFTDEYLVLPGAVAAAAAATAAGPKQQHRRPDEGSLTRALAGHAHHHGRKLQQSSDTNTNTTATATTTTTTTANITTAPSSTPLNWCTANSLPDGSYPEASDCAKFVLCYSGLTYVFDCADCRLSDRAAAGPGATGGCLGQAKLWFNMDSGVCDCSTSPGSGTTFRNANEGPYGGYGHYGYGGYGYGGYGGYGGYGGADFRDSSGNGNGGRPSSSEDDLLIELREGKPYSPVPGYGGGEDGSWSPGSSPDPADLATDLAGSPEDDTTHSGNGSINGSGSSRGSASGGGSNSGSGGSGGSSGSGAGSNSNSGGDPCAVPAAGTTQQQQQPLPGAAVAEYSSVFEAPECDGRGQNTCMTSGLAGKGYSGEGAEMDGPNTLYSECADGDPAGGGVGGGGGGGGGSGFVADVALQAASGTMLRSGEAARIVAQVVCDPAVPATFVDFFYTGYTAMVRGPESDEPPEVGSVHRATVKRIEAYGVFVALAGFRRHGLVHTSQVSNYLSFSKEDTDEQKKQELEGVVNVGEQIWVKVVEVNPDEARGGFKIGCSIKLVSQADGEDLDPAGSRYKPRGEGGGRPGGPQGIGANAGEVGRGGKIDWGYLAADTKLYVNEKEAAQYKLLEEEPGPAGPGGRPGGPPGGGLPPPPSAPVGRGRGMVLPAWMTQGGGAGTGGSGGPPAPGSLPGPPPMPGSGGQQQVVPGHLPSSSKFELTGNAREREVDPSMMLLDLVGGGGAGGGSRISSIEEALAILEAHGGGGGKKSKKDKKDKKDKKKKDKGKKDKSKKDKKSKSKSRRRSNSGSSSSSSDSEEEDRRRR*
</t>
  </si>
  <si>
    <t>C_630017</t>
  </si>
  <si>
    <t xml:space="preserve">MSTEDGGAGLQSVQPPEPQDGLAEENDELIGAPDGLASFTRPGPGPAARQQASAQGQREAVQQPVWGQARPKGSGHSLTRPPPPGTHNQPTTPAGSSLFFDGWGARRSRGAVLRPGSVAAMPSGHRVPVAAVSSGDAAALAVSFGAGGDMDSGTASALLPKGAPVAYGTEQGATRMVTPPSGPGRAYAHTHPAAVNLWAQTEVLTRPSSSSVATTSGGLGFGQALAAGAALGAAPEYRDPPAFPQLLRGGTATTLHYHMPTGATAAASSAGSVAFVASAASWHVTPLAKSSAMSLANPTAASGPRVAGWGSQRMLTPPSAHVQPDPATVSPHAGGAAASLAAVSPATARLLAMSPTLSVRCMEQPTNALANVMQVQPLSGSSVAPNAASVQMAGGLGNGGGGAPGGLLRDSAGVLVSEADDVPGPQPHDAPPPLPLMPHFAQPPPLVPLSAHAAGAAAALRGLSFGRGPIAGAGDATSTSPRSPPRSPTRPQMGAALSPEASAGPVSAQASFVDLAGQPIHMYTGQPSPRQHSQRTSPRRVEQPPEAPASAGPVKRPVPFSAAAAPVTASPRGLASTSTRALVLGLAGAGTSAKQLNLMMDLGAAEESEMADGADQVPPVFSRRPDPTAAPSPVATPSPHPPPQHQPSVAALGSASAIESVLAPASKPRLRPPPPPQHGKGKSPGQSLASISATGPGYSLRKSLFPDEVETKPLEERLGLAAAIAAVSAGSGSAAAAALRQGVPGQGDQPLGAATSGSQGHQPLILRKKFADRSEPVYYRAAMKKKLLGDMLRVL*
</t>
  </si>
  <si>
    <t>C_630018</t>
  </si>
  <si>
    <t xml:space="preserve">MSEVALSVLVMAELVSALSGNGRPMTAEELRQTLASFEVSVADVRTAEAAGIMPSDLLRRLGLQPSSPSAPAPKAGAGSGASGGGTGSNNVFSGFGRKSQAAAPAAPQWPALPGASQTSEVVSVAADAAEMAAVASGALVAQTRMIIGTVLYGMFDDPLPEPTVPAESGGGGESSTGGGGGGGGGGGGRGGGGDGDNSNWGEWWGPDGPGPRMRRLLQLLAAVCLLLPPDRQLRLLRNLYNTLMAGLVGLSGEASGMGAATVTPRFAHLVSRAAASASAAAYGGSGAGAGVGARAGSFATSSVLLLPAATDVLAGEGAAAAGGKAASLAEGLQGQQEHAAHRGHAEQAAAAAAGVEPLQDPCKSQGRFHALSARAWLAHVLVASTDPTSSGLSPTAAAAMLGGSGITPRPFAISDTDAEGSVISVSGCEELGAASEGESERLARALASMRYSLARNFASGAASSNGSRRASSGSGGLVAISAAGSPRLSESGDAGVVAAATVVELGAADVDLSILRLALLQSHALSSISLSSTSGNSGATTARSQSHSSVAGGGSATGDDASGRGRQRPPHQLPLLASL*
</t>
  </si>
  <si>
    <t>C_630019</t>
  </si>
  <si>
    <t xml:space="preserve">MLLSPRVSLAPRPHTEAAALTSVDYRSPARAVGPGHSSGHHTPAVLGTPRASITSLSPLSLTPRASVTSPSPLSHSVSGLAEVSSLAAEAAADVAAASAGEGSQEGAGQVSEAVTPRLSATSLLPQPSPGDASLTAVSYRIQEIAPLNPPSSTGAGAAGLADVLRDTSPNRISLVAASSPAPHGSGSSLEAEATAAPTEAAEVMEAAGALAEAATPAPAVFSAEAEAEVVFSAEAEAEAEAEAVVEAEAEAAVSEEATGESWSSSPELEVRQLGLTLLQAAEPLSAAEAEAAEPAAAAAVTVPLGSLASSALLRSAEPHSSQRDGVTDDLARAVAPAATTPASLKALASVGTERVAAACEAPELTLAGLLTAGAATAAAAELREADGVEQGEDAAPAVSKAAKRLARRKRAKAAALAAAAAAAAAAASTAEPVADEAAGPSGVDAVEDTEVPEQQGQPTVAQRSAKALKRREKRARAIAAAAVAAAATAAAPTTEVADDGSAADAASAAGVAGVPSASGDANTSGVALDTTASQERHLVIVTTAEPTVIPHAATSAIADCASDAAADAIADCGSDAAADATADAGGDAVAAAPPLALASGLAEAKLRCTVEPEAAAEPVELEAAVEPTCAVEPQAAVEATDRAEPEAVAARTDVVGPEAAPRGHITVLPAAEAEGLNPPLEELAATQAAADIETAAPQEALGALVEESTEPVAAASEAEQQGALPEVLAGEECSLQMPPATVAASVETVAPAQEQAPTASASAAATAPADARCVALEEQSAAPEPLSGTASVQHDETLATSSATTPTAAAAAGEPPTSKAGKRLARRKRAKAASLATAAATGAGVAATASAGGADMTEEDQVCIDSAVPAVVRAEAEVEAAEEEVAQAELADVKANAHLEQEAAELPLAAAPRAAARASVPDAHTVAAATEVPSSIPPVSQPADEAVEELEAEAAAEEVAEPAERGFSACVAGTLLDAAPPQLQAAAPAIAVASDTEAASLQVAASADVAGVETAIDAVGADTWATTAAAAPARASAGVSTPSADESPARNGALWSRSAAPQTLSQAAPVAAAASEVMQAVVAHPAAAAGPDANVAEVMGAAADDTALPSDRAAEPAAPAATAGAGLGMSAYSADPASANPLAAASAAPQALELEAAEATAEGKASAGADSLPCGSPVAAAPMVAVVTGSAASPSSTDYEAVDGTVALDSPAATRAVAAEDVAQAAVPEASRHQLEPADDTLRSLQHLQPEAEAVLDVDVQGEDTRAAVNAVEAAGALEVADTAAVDLVAVAEAAPDAAGARAADSASGAFAANPVAEARAELPQQQVTAAGGAGGAVQDLSPQPEEMSKSAKRLARRKRAAAARKAAEEAGATAARAGVAAGVPAATAADDEQMAGHTALAEVAGAADNVAEAEHADARSMQSPEEEAHTANAPEPQPQSKGAKRLARRKRVAARMGLEVSGGGTAVAPDDEPAAAADVLASSADAANAFGPAAQASADTATAVREMDAVARVAPAPHAAVCTATTAADAPEAQQVALPAAGVRATDLAVAAAAAEPQAAAPPCADEAAADSAAGHVAATHATSEPEVEAASGADAPEAATAAISGGRITTAAAATATPEAQELEVEEAHAAANDAVVATPDMEAKAAEEIAIAATTAAPGITAANEPEAAEKIACVAVSAETAAVEVPVTAAGAIAVNTVVQASEQEEVPEAVTPAATEPDAEEAPAVDVAAPETADASSGTMVAAAAATAPELKMEEDREAVNAAVVVASSLEAVEAEEVFTAATGAAPAITAAAGLEAVEVPVEVADAGVSAEAASVAAASANTGNAVGQALEEEVLEVVAAAAAAAAAPASELAQEDVVIAGTAAAPVLVAIEVAALPEAVAAPAAAPVPALEAAAPAAATDASAPMSPPAGAVAREASLASGLPAAASALAAAVAAEAQAAVAKNDDLEAASPPRAPHDAAVAPQPEGQEGVETKVEMEVEEVEHLGALPVGSRVPKLDFSKLPVPPTMSARSLPVASGTPTAAASSTTTSTARDTPTPASAAVDRGTAAAASSQAPPRPPATGSPAAAAADSGSEDGSEDSGLGSPHLPPPPPTSVTRTAAATAQQAAVSSSVAAAAVAAMSLLDRISPSRPPGVPFSASSSAAASPARPASGSHSRIPTFFAAGSPARSTASSRSAGAGATSVSASFSRLPLPPSAPATQRLPPQPPAPTPEAARVQLRRTQLPQAREAPAQPQLEERVEEPELLPEPQSGPRVMYRPAAHYAPRTGCTAAASKPATATLTRSSSGSFTAAVVAATAAATATGAAGANNGSGSGSGSGRQRNPDGLVARAAAALELRASGDGAAMPPPPPRPPLYSPLKASAGAGAAGRIGNCGGSCSSSVSGDVACRPPWRTSTRADKPPISKSHDSGALAAVLAATKARTKAGSSAAAGAAGTSGSASTSLRSSVSGIPSVSGSASLAGVARPKPAGGLARKSTGTVAAKPAAASADAAGGSVSSSGGAAASATKPGGHAVVTTSLLRRAPVRASAPHAYNRLSGGGVPAAAGTAAGGSGSGSNSRSGSFSGLPPRSGDCNTSRSTSSAANASVVSTARAATARAVSASGVASTRAALMSAVPLSLDGEQLEEQAAPIAPVAEAETSKPSLGSTPGATAEAVLDAAAGAPAAPLAPGPALAVMEEAATAPAAAAPVAQQPAVTRVPPPVQPVQATPSVSPRPQPMQPAADTPDAATAAATGLSPAAGGGTPAGLGAPVRPSPVPMRGVRDSVESAAAADLVAAALRQYASNAGDLSGDELSQARTDDADAAAAGSKAASTGAIAEATVTLLPPPVQSVQATPSISPRCQPQLPATDTPEAAAAKGPSLGPSPVTLSIATSAAGQRPSPVPVSLRGAQDSVETEAVAGLVAAAPREYAAAVELEPQGPEAALLQPQRAGQAAVEQEQLGPRVEGVHAALHSTEDCEDMSCRDEQPQQAPKAEQQRQAQAQARPLLPELTREPAQAATAFTAATGAASRTEVAAEPGEQAAAAEKAAQAMEVEVLQQQSGAAQTAAAEMHTSAARAGWSRVASQRYAAASADLHDGEEEEGDEAEDEEEEGDEAEDEQADAGEQDRAAASTVGCQRQERTVSSEEPQAREPAAPVAASAAARAGFAKAASVRYAASAASQHEDDDEEGEGRGDPGSGDGLQAGDDEEADDLGDEDEDEDEGDDEFGLEPADEAALEAALAAAAASITRSRRAMPQLAASAPVPATALATPGKPPRAPGFAGVVTQAMAAASSAAATGAPLPGSASVSGPLGAGAAGAARAGSGAGSVASSTGTSRTAKLKSRWAKALKSLLGVGSKSGAAGSSAAGSIAGFSEAASAIEGLAALDGLSLAATSDVSGSMQGSVASEPAFGTPETAAAREKRKKKSMWKRMKRKLGKLMGVIPRSWELEAQRAAAAAMEAYQRQQAAAAAAAVASTAAGAAGSAATSRVDAAAGHEQDPCASVDAAGAEEVEAGGPSDKHE*
</t>
  </si>
  <si>
    <t>C_630020</t>
  </si>
  <si>
    <t xml:space="preserve">MAENPHLNTPPPQLAAAFEFTGALVLGRVSTSTIAGGIASIDFFLRDPEIYAYGMVCALAVGFVWQVRVVTTGYWEMNVSATHAIIGAIMGFSLVYGGRAAVNWASPDPTSFPPYNGVNMYFVFTKGARKMLAEHHASAGGGKDWSDATSLWVSGVISVAAAAICALAAGVEGGPACVSAAEAARRGSGGSGAGAMVAAAAAPLLGADGKRSRVAAWAERIRKAAMYGMEVDIHQVGYMAGPLATVYAVYATGTLPLKVAAPVWCVLVSAFGLVTGLATYGYQVTRAMGTRMAKLTPSRGFCAELATALVILVASQYGLPTSSSQCITGGIVGVGLLEGLGGVNWGFFGKTFASWVSTLLICAGATAALFAQGVHAPSISHTRHLAVYEDRVLGLGNSLFREINDTLHRTIMNVXXXXXXXXXXXXXXXXXXXXXXXXXXXXXXXXXXXXXXXXXXXXXXXXXXXXXXXXXXXXXXXXXXXXXXXXXXXXXXXXXXXXXXXXXXXXXXXXXXXXXXXXXXXXXXXXXXXXXXXXXXXXXXXXXXXXXXXXXXXXXXXXXXXXXXXXXXXXXXXXXXXXXXXXXXXXXXXXXXXXXXXXXXXXXXXXXXXXXXXXGVGSMTVYPGAALCNDGSFDPGHPATGRQPCATPALLRTAPYPVNMTTFP*
</t>
  </si>
  <si>
    <t xml:space="preserve">MKGAAEGALIALDLSHTTDAIAKIVGHGCQPSLLSLRLSPSDRDAEARGHTLRSLQLERCSGWPCDATALAAALAGCQRLQHLSWTLTDPAAAEVLVAAAALDDSTLLEASHSAGAADSRQANGSLRRQREQAKTSARGAGQAAAAKKEDERLAKGSREQRLRQLVAVAQHQYALGVACAAAALPTLTQLRSLTLDLRLPAFDIGPDTAARDQAAAAGGAAARHLGAGLTSLTRLTRLELDEGGSAPHPAWRLELLAAAAALPQLAELSWRRLEVDGDAAAALVASTSLVSLSLERFLAPAGVTAVALAASAAAVTAKAGAAALEAAVLGPTGGGGGRGARAVAAAGAPVGMPAAAALRSAAAAAVAAAAAAAAMAFPDAAQEAAAAAAAAAASGAPPPPPLWRRLLLPLPPRLRQLRLRYSGLGGMALAALAALQLPAGGLEVFELRNPKLEIGDGDVEAAWGNRLLPQAALALALGIHKLAEACPRLDTLRVMNEARQREALAAPEGWGGRSQQQPQAHPLELHPNPPPSAPPLPLPPRQELHLVPLSSVSSAAVRVLRGMQLRRLTLPYERH*
</t>
  </si>
  <si>
    <t>C_630022</t>
  </si>
  <si>
    <t xml:space="preserve">MAENGQDLHAFYAPGSLPETISLRIIEAPAEFALPVKQDRRLFPCFKVRVEAKHRGPFSLPLTLRAHVLTQQDKEHIGTWVPPEEDPNLDDKGQQRSGTELKGLSCIRHTWEPNARPHGFAQEMKKYQQQPMPMAPPLPLVKPEPSSSSFNGAMGPVGMAGRAQALADSYGMVDSPSLSGAPGAPGGGRNMSNLFGGDRPDPVVTLASSAPLGSAGAGRDSLEAVMESLINAGPLSNPGTGGGVDGVGSETGSGKLVNHMRALQAQQQAALAAEQQAAAQAAALQATLQAQRAAQQDVGGVDRRASTVPGNGAAQAANAESRGFISFQDYEFTNLEFLKPTRMNKVFMVFTINIAGLDDLIYVAFNVPTIGICRAEQREKACKKLNIDFKLLSHFDHAGNNSNNNHNNNNNNNNGGMHSDMSKSLALRTNGPLGSALGGLPGVGPQSALPAVAGGGGGLSVSRLNGGSHSAGSAGDGSGEGSGSASGEAKATGLALHEVGMAQYATSQLQTAPGQQQQMLQQMNALKQQQQQAYGAAQQDVSYQLQQQRMVLAAAQQQQQQQGLANGLVQGAPGSGAGNGLGPTAEFYMAANGSLPPPQSSTAGLGMDGAMAATRKRDQGPKEEENCRFQPVQQSDLPPYTAFAGLTSSDVDMLLPAPHSRMAMRDFINDVYESTGLHRKLTHMDMQALLSQAGFPSESMREHDTISQQQWDEFCAQFRNIVGTLQQVASVWNMEDPVVISGFDMDRAGTINALVNEPAGTFICRFSMSQPGCLVLTCKVGPTHPRADAMGLVHAIIKIDDLHERRVDTWIRDYAGATHLLDVYRCKRVDKRKVFATNYTRLRGLEAGDVPPQPPFAMTPGGFM*
</t>
  </si>
  <si>
    <t>C_630023</t>
  </si>
  <si>
    <t xml:space="preserve">MCMGMTVFSHFYRGKIGTLLAVASFALLVLQVVANKRPKFAQLASSLFGLFYCGWLPSFWLKLRNLALPAPDTPAAAFLTGITGWPTTVGLVAVLTAVAVIIAADTGAYFVGKSLGRTKLTDISPKKTVEGAAGGLAAAVATALGSWALFGWPGSPLAAVVLGVMVFFSSLFGDLIESIMKRDAGMKDSGDLIPGHGGLLDRFDSYIFSGAVTYFFSVFVLPFLNVLYGPGGLSAAITAGLAPLGA*
</t>
  </si>
  <si>
    <t>C_630024</t>
  </si>
  <si>
    <t xml:space="preserve">MEAAAKAARIWTQDRRGPKSKRNDDLEEEDAQDSEGGRQTTAPL*
</t>
  </si>
  <si>
    <t>C_630025</t>
  </si>
  <si>
    <t xml:space="preserve">MAIPWGRGCDVGSGRMVARGVPAFQTFRG*
</t>
  </si>
  <si>
    <t>C_630026</t>
  </si>
  <si>
    <t xml:space="preserve">MAELEDGQRAGEGFAAELELGAHFGEAYNERDPSPDIGVLLSVLCKVDIDSACEGRGAEAGEGGIKQMLLQRLGGSEALPRRVATALLGRELDTVADDGLVVTLQADDVLFLEYIYTSAAQTWLPLHCTPNDPLCLPPPPPLGGAAGAGRYCALEVSLEPCVLVMPSPQPSPVNSCSGGGASSAASTDWDGGGCTLAMVSVSVEEWRSPLLDVWPDEVMTQEPIRLEVHLHSSSCAFSSSPATSASGGGGDAAGAVAAAAAAARMSGLPTAEVATQPQEEEGAAEARRQALADPNSWDPSSPSAVQLIRRRGDVVVHMPARRCRHQQHLGAPCPQPYAGLLVVEVWRGTVLCGVGHAVLVEQEQEDCRSNSAPTPGAPRAPTPLVSDHMRHVPLRGMALGGSPGGLGARGSWESVSTEAGSFEYATVRAPQAAAARIAQDPRSLLLQDLGLFLVYATAHAGDSLSPSFMGQQLRSRLQVHEALVRAGCRVLDAAVEAGLPALAAALHRRLRGLGCSDKQLLMGGVQRPAGLPLLHLALLSGCHGMALLALEWCNASKGVKGLTKPVTVVLPAAPDAGAVAGVLNGY*
</t>
  </si>
  <si>
    <t>C_630027</t>
  </si>
  <si>
    <t xml:space="preserve">MAKHNDRLKWESQRLQGDVWWRLYYHRLKEQRKIEKRLKSTWMQSVRRMTLPPAPPERPEFEDDDGNARGDGEGDGGKKKGKKDKGKAGEHADDEAERVGADGKKKKSKSKKGKGSKSGEMGADGANGDEGGEGADGTNGIGAEGDSGADGKKKRKAKKAKRSGGAEGNEEHVSEEDGGKKKKKGKKRKQAGDGGDGHVEGDEHSSSDSSSSSSSSGSSSSSSSSSSGGDSSGSSSGGGSSDSSEPEAERGESKAAKRLPKAAKSKAGGAYNPRDAIAAAAAASAAAAARRGGQGTGTRPLGDAGGFEGADASSPALLPFQGDARNIASTLRVVDPLTGAVLSGAAPIAGGASAGGYEPRTRTVSTSDLLTAAADSPLSRTRTLSHHETTCGGEHGPAAAAGAGGAGGGGSPVRQGGSPIRRAKSFYGTTLPAGVESYLARSPRGQPSSGGVYGPSADGGGDGGRLADAAAAVQLQSGTSRSFGDDSSRRVLQLVGEAGGASGEVRTPLRKAITFHVAGLLPEDAGTEGAGHADGSADSGAAAAVVAPSLPAVGSLDASAGATSPAAGGAADAFPEPALLVPRPASTSAPQLTFADDDLELPSHSGRAGVAAAPGGDVVSVLRVTSLGGSPARSQPGQRAALAAEASASCTSGALRRGEAVAGGPHLDREAGLNGQRAETAAPSEQGYGGGGGGGEEQWEAEGKGEGGVNYAKEGEEHGAAHGSEVDPDVLIQRAMTPPRGVRGVPVASAHHSHQHHSHHNQQHQHQHGSAAAAASELYPRSNLAQHLNQLLHHPTKSLQQKLTGAARPTHGHTSPPGRGPLQPQHQQPAAGGRSYRRSSSPNRAVSIGDGMALGVMRQPEPTSSGLSFMEVAGGVEAGQDAADLVASAAQGLASVAEAARDPADGFMALQPVGARVQPLLPRLDSGRGSPYTDANAAAAAAGAGGGGGSRPASAGLSLPALTQGASGAAGGAVSGESSTVSSPVRVSQLQLPGRVQPLFPAPQHAEGAKAVSYGYGLRQQQQQGGGSPLPGLPAASPSGRSRLTSARLAPLATGVGGSPSASPSPSPSGAAAAAQRQGRPPHRLPAPHHHPDDAAHGLVKRSHTQALSTSAEHEEVDGAAEGGFASAPGSPAAYSAAARSHATLGAHLASPTYWSSAQTHHSHHGTGQHGHQHQAAAAAATSETDSPSQQHQPRRTADLGHSSGVGANADTEAAAALLPPPHVLGVAAPKTQAAALARGQGYVVGPHNVMSAVRASMYDDLLGAGGAGAGLGAGSWLTRYAAPVDPALNQPPSPRHHHHPHGYQYTGGHGAADHHFHAQPPGAGAGACEALADQSLLLQEDPTSPPMHRRGPPDPGQEPASMQAASPTKPLLLHQLPYPHPQGQEQQLPRRSFERSLPPAVMSAWPASPGQPRMPGFSITDDGDGAYGSRSEQQFDWGYGPGQDSYAYEEYEEDEGQAASPQRGAGSRYGGSGSMAGVGGGTGAFGGSGGLPQVPPPPRLMTRLVVKRPAPVLRLPVVAASQAAALQQSLADRYGPISTSGVGGPGLGLGAPELSTASLPAAAFHTSMTASCDGVLRDRVAPSKIRTYSPGPFMMTSGSPPGLPSPVGGAGGAGAGAGGGPGGPLSAEPSRLAASASAALLGMEASGYSTVSSLGLGATVPLPPGAGSKAALKEWRALEKWWAAKGLDGAVVQFNKQAVPHKRSAYL*
</t>
  </si>
  <si>
    <t>C_630028</t>
  </si>
  <si>
    <t xml:space="preserve">MVATIKAARHRALLHMHAIGVLLPLVIASVAEDGTPRLVCTNSCSKVRVRAAAVPADAAFRFAYTDPQADVDVSKSASSKGVVERGISEILYGVLRDRCSGGAAGSNTTNRDADGGGQARGGQGQQRDQALVVQQALFVDVGANFGWFTLMAARLGCRVVAYEPVPLFRAFLSFALHLNGLGDRVLVRPVAVNDAGGGRRLRVVVPSRGIWGTAGVDGLNIDGAIEGSKSETLEVEAVRLDEEDAVMATELPVAALKVDVEGWEPAVLRGAEGLLNRGRVENIVMEYSPGVPERHFLWQDMAAHPAMLAHLISSHGYRIGVIGGNAKDGSMGGWAVAPRPLREVTLGVLKYDTEDIKRWEANTLGCPTPPELQQYGHWNACSIVPENLNPRSLRSDFSHNTNLWAAKSSAGEGLLRLDGTAGFFDSDVPATAYFAPGAEPSKGYGLGHRACIWLAPQTHVRHRCRCTKQELCGEEEARAVRAAAAGALAQNYIIP*
</t>
  </si>
  <si>
    <t>C_630029</t>
  </si>
  <si>
    <t xml:space="preserve">MLNDVRTMFHSLLDEFAYFVDPGWVTGTIPPELNGTYYRNGPGLQVSNPRYRRHTLDGDGMVFSLAFKEGQAFFRNRFVRTEGFKAEQKAGRPLFRNSFTRGAVDGSINFNPFDLNFKNVANTGVLPWGGQLYALWEAGLPYLMDPVTLDTVRETRMGGQIRSNTFAAHYRVVTEHRQQAQRHSGSTTSSSSAAGAAGDGAQVAGGSSGSTSTSKRLVTFSNEFGFTGAKALFYEFDEAGKLIHETEHALQGVDVALIHDMVVTEHYYVLICGPIALQPAKFAMQYMLGRCSIAECLVFDNKKPTRIMMFPRPGRPSGKVLAPRVVESPDPFFVFHNVNGYEAEDGQVLVMDAVAWDEVSFEMDLYDKEAKSTKCFEGGSRTQLTRLTVDLRPAGGRVERRQLLQRTVEFPATDPRVTSRPHGVAWYIADAVDHPFLWGPAQSIVRVHLDPELTVRSPQHGAASSNGGAKGVRVPRTPGLAPPRAAPRAAAGPAACAAPGVAVDEWFLGDRTFPGEPMFVPRPGSNEEGDGWLLVGVHNADTEKGDVHIFDAQSLSSGPLATIHLPHRLPVSLHGAWHGEYTGPDPHDPAVPRWQHLGRVRPM*
</t>
  </si>
  <si>
    <t>C_630030</t>
  </si>
  <si>
    <t xml:space="preserve">MMSNHSSGXXXXXXXXXXXXXXXXXXXXGVLGLH*
</t>
  </si>
  <si>
    <t>C_630031</t>
  </si>
  <si>
    <t xml:space="preserve">PSPTPYRHETPRPCPRPPITHRVRRAGTPQPRSTPAPRPTAIASPRAPCRTPHASPGPQDS
</t>
  </si>
  <si>
    <t>C_630032</t>
  </si>
  <si>
    <t xml:space="preserve">MPPDQFSRFYRFMFHVCRDPGKRNISMELAVAAWRLVLAGRFRLLERWCTFAAGQQGTKVVTEDTWRQVLDFSRTIHEDLSNYDSAGAWAVLLDEFVDDMRTSRGGGNGGCGRAGLALGGGVSEFGLGGVVAGGMLCGSGGSRDMYLESHRSGSAAELARCSSGGGAGLSGLGGGDGMGFGGGPGGLLGIEGMTAYVSCLSPREWLWDARDRECERD*
</t>
  </si>
  <si>
    <t>C_630033</t>
  </si>
  <si>
    <t xml:space="preserve">MPTLEAKPHPLEGTIDQDPDFLAFAEALESGAPMPGGITPAAAVAARATDLPTXXXXXXXXXXXXXXXXXXXXXXXXXXXXXXXXXXXXXXXXXXXXXXXXXXXXXXXXXXXXXXXXXXXXXXXXXXXXXXXXXXXXXXXXXXXXXXXXXXXXXXXXXXXXXXXXXXXXXXXXXXXXXXXXXXXXXXXXXXXXXXGGKGRREQSGRQGKGQQAPAGAEAEAATAGRGKASGKNGKAAAAAAAAAAAVSLEEAGHEAHEPRERGAGRHGKGREREPRGAPAAAAADADATAAGPSSSSRGERGAKGERSGKGARNAKAAAVASLLGDDEGPAPSQQQPLVVRPQPTAAPKLLLMKGGARTTQVAAQPADAEAGPAVTAAEKPGRKEPRGHRQDSGAAQEPVASAAYPQPEKKQAAAAPASAATADQAAPTASGRGAGSSAAVAGGGGGGGTDGDLAAAAAAAAAAAIAASSGKKVRAGFQMYVPGSLRRGGGGGGSANG*
</t>
  </si>
  <si>
    <t>C_630034</t>
  </si>
  <si>
    <t xml:space="preserve">MTAGSQSVAKARPAIKQDRPSFHIAPPKGWLNDPNGPLFYAGYYHMFYQHIPESCIWSFGLVWGHAVSRDLVTWEHLPPAIVPTPGGLDADGCFSGCATLDEHGVPTILYTGVRLRSNGAAGPLPPVETDLQLPFIESQCAARPVDPSDPKLTHWTKIEYPWMALPPAHWGLGGWRDPYIISRPGADGSGCWSLIIGSGVKDNGGTVLVYKSKELLDGWQLHGELCHGRGEGSTTGFIWECPLLTKLPALPAHIARGGVVSHGNASRASTSESGDDMADTPHFFCISPDACTNPSYYWLGRYDTESMTFNLKGADGPFRLDLGDILYAPNTLEDTANGRTLLWGWNQEKRTKVGAYDYAGCLSVPRILWAEPSTVAAEPSSSSSNQSSAEPSRWALHQQPVPELSRLRKTDAASCWRLSDDLPGESAELIILGSARLPLPVVSGPFLDIELVLERADSGCTASGLLLTSTTAEGGAALLYHWDSGVLEVVFEALDPHTLTFSLAAPGARRVGGPLLRPPAPGQPLSLRVFLDYSCLEVFTGDGEVLTARVYRGVPSSMDAAGGLAGIGAPSAAGIDIISVKDGNSDGNAGATRILHCEAYEMSPAFRLFLGAIDDEEEALAAEPIQLPAFGAPVAVTVEAL*
</t>
  </si>
  <si>
    <t>C_630035</t>
  </si>
  <si>
    <t xml:space="preserve">MFVLLTGLSPPYGWTHCANSTIGAGGAFYPAGKYVVLYDGEGVVEFAGDAAWPPLASSPGRLELNVTPSSAGMRLRIVKSSFANPLVNLRIIPADLESSYNTPANTFRPEFLKQLEGVPLLRYANWMLAVGNAGSGRAAPRNWTRRTTPTTSTQSFRDVDGVAVEHCVDLANVVGADMWVSLPRAADDNDPYAYNMLKYLAVNLAPGRKLTLEYMTDGPGWIEQHLPNNTRLLARIAQRVFAEVGRPRAQLRVVQTAPGINFVANMMGVLDQQKQQDPKANYSAWLDAVALPASFGGSAYSSVGADRNPTAWQDGAFFLSPNRPQSVSLEAALKLIRSSVIVADMNYNRALQVLKARGLEVLGYAGGPELAAPQYGARANMDRILGDCGFSFTTWPCRVNNLYPPSNSGSISFDNAAARNASLLGVVLANATREAELTEVLRRVRLHDYTYDLMLDSLWRWHYQMNGSDLVVDVTKQGSRCDYAPGLGSLRKGFAMLAPTECQPGVLTSASQPLPGAYPTDAPSFRAFKAWIAAEAAGGSAGVGVGGLRGALPRTAAEVTAPVFPPAAACNPACVYGTCTYYGVCSCWAGASGPDCSVLAPSSTPSSCAPRLGINLEGIADWSRSWFFVDAWKSSRAWISQSFVESAWSTGTAQELISRRDGPFGPAAYGYPARLAPYQKVSSIMTRDLEGHAPGGWYTVLYEGKGVIAFSLSDVKDVVYEEAGCIRVLFNPSTDFNNGKSCVCAYILLRADEWESGSLAGMLLSIERTDPSDPIRNVRVLMPGFERQAEAGDVLHPLQLDFLRPFGLIRFMVGGVPLEVMALLVNKLGADPWFCMPHTATDDYVRGFAQAALQLLRPDVKVYVEYSNEVWGTGFPGGQYAQEMGLKMNLTEEGNRWYGGATNEARLCFVAHRTANISRIWKEVWGAAAGRVNIVISGQAVWPITSSKLLSCGGAHKYIDALAIAPYFGSYSKTRDTNLETFVNTTLVSQVNDSLAYVSQHAAIAANFSKPLLCYESGQGLIGDGSSMDLALQANRAPGMYARYRQYLNGLIARNVSRAAHFSSVGAFSRYGSWGLVEWQDQDRRDSYKYQGLMSVLNEQLRCPLPPPLDPSACPNACSDNGVCARNGAGQPACYCNTGFGGDDCGQGQYTEVYKCGYKCTFDQGFCNNSVVTQRSIRTWTCSCKPGISGLECGINSCTDNCNGHGECVDQNVCACYPGYTGSTCDVDCGCNGYGRCTNTNSSSGGGAPTCICDVGWRLGPNGCDDCDDGTSCMGPGECGCADTCVYGDCFHGACRCWAGYGGARCDLDEQAAAAVGLTVVPRLNRGSIAGVNVDGLSYWSTEWVWTDVMKGSGQWWTANKPDTAWENPYNTGQPLELRPDGYPARLPPNTIAHTLILRNVALHAWPGRYVVLYDGEGRLDFGFDAQIASRDRNRLEIILTPTADLACLERGDAYCGDNGIYLAIIDTNPSNPVHNIRILPSMGGAAASAGGAGAGGAWEGRYGRAPFHPWFLKSVARYSVIRFMNWMAVTQGEPAYQGAQDWEARRRKPDYHTQTGSEGGGAALEHIVQLCNMVGAAPWISVPYIAGEDPGTLRAMAALLRDRLRPDVPVYVEYSNEVWNPGFDSYKWARDRGLALKLSTDGQTASYRYHARATVAIAEAFREVFAAAPGGGASRVKVVLGGWGFLCNGGTGCGAWHMADTLGWNGTASKVDYYGVTAYWNCGLGGNGAADAILSVGDMLAKCRTQLAADEAAAAALAAKVATYGKTVITYEAGPAIVEQAALGNGGETPAATVKYVAVNRHPDMYGLYRDYLEMYRRVGFVSAGRPYNQFTSVGRYGKYGSWGLQEYTGQPLDTAPKYRSYMDWLDSQAGGPGPRAQCLSLAATGGAAGGVSGTAGGGGVALAEGLLQGAPAVHLPATGSVWVQGQNVTLKWATVGWPSGPSRPLTITLWSDADCVDGSNQSQQKPIDQALAVLARDAVLNPPGRLEWTVPLGAEGPAALAVAVAAAEAAAAAGGGRRRVPRFFIRISDGVSTNYSEPFDIRLPYTYSAGAWGGCDCVAAASRQRRTRLEHHAP*
</t>
  </si>
  <si>
    <t>C_630036</t>
  </si>
  <si>
    <t xml:space="preserve">MFVTLHRKSYGQIVDDYLFATEQLHMRTRQLEELMARQAASCAAGQPGEAQPAREPGGGSAHRVAGGQVPPQEASAAWPRQAAGPFAAAHGSLDASASAAKAAESTVQGAASSAGEHATSSSKQEGPWGSSSASGQSPEAAPARGRSIGGGCEEVDAGPVVREAAAEPGSYGAEVPPHQHQQSEWVEGAHLHAHRSAPQPRTHLPAQQHPQEGGSGRDDLQLPAPRRRSEVTVWAVASPPASSPIRWDDAVAFRV*
</t>
  </si>
  <si>
    <t>C_630037</t>
  </si>
  <si>
    <t xml:space="preserve">MAVQNALVTKAEELERSYEAHRYRGPSRTSLFHRVEAATASLADLMVAAQVPDPPPAAAGSRPDDREPVWMRLSSPDTGFTAAFRRMRAAQQQQQQQQQQQQQHNLDKRPPQQLGTGNSLGTGSGTGSGFGSGSGAGGRATQQKRLKGQQQQRQPQTQPQPRGAMGSVARHAILARLSAVLQSPLPPELPEHLPPHVSPPASAHQQLMLANSGSGGGTYETAAVAAAADAAHSAASPFWPPPELGQEAVAVWHEELCARGAGTGETRDGDGGGSAAGVASGSALAQPAPNSSAKKTCSLQWRAFSKAKSSSSSSTAAAAQDSPLIVEVCPQHTAVGEEVEPEPGPALHASSRHTSSRAASSRNNHHQEEDDEQAVAAAAAEVGGGWRGVGEGGGGNLQQQQQQQQQQLVVRLCRASMALVRHSAALLAELGLGAAEGGDDEDGGSGGDGSEDSEAGEEETAGVAEAEVAAAPGGEPAALLVTLPDEWWLTEPGTPLLPPAPPPAVHSGTAAGGQPRQPPPTALAPAAAAAAHAAAADGFGQWMATIRAMMADLDTSMVKIRERIEECKGAPAGDNDAGNGNGDGDGANGRDGDDTEAARSRSTSSSSHASRRVTLMAQHVALAEQRKSLALAARQLRRLTCRMSPPLVPPGGANGQAASEGGSDGGDGEVWDEGCGGGGGGGGGGAGRG*
</t>
  </si>
  <si>
    <t>C_630038</t>
  </si>
  <si>
    <t xml:space="preserve">METVVRYTPLCGVGEDSPLCSLLEIDDYTILLDCGWDDSFDVALLDPVLKLLNETTFTTALAALQPALLIGDAVNGLAPPAPPRHKRDEEFLDAITATVEGEGNVLIPTDAAGRVLELALLLDEHFARARIAATPVVLSYTIKTVLEFARTQLEYLGSEMVQAFSHKRTIPFTFRKLAVITRLEDLGAIPGPKVVLATLPSLDCGPARQLLVDWAAAPRNTIIFTERANVRPGTLAHALQNHVAAPGGEPLRLPLRLASRVPLEGEELAAWQAGKEREAAEAVSRRASGALDSLPSLTLTSSTHLXXXXXXXXXXXXXXXXXXXXXXXXXXXXXXXXXXXXXXXXXXXXXXXXXXXXXXXXXXXXXXXXXXXXXXXXXXXXXXXXXXXXXXXXXXXXXXXXXXXXXXXXXXXXXXXXXXXXXXXXXXXXXXXXXXXXXXXXXXXXXXXXXXXXXXXXXXXXXXXXXXXXXXXXXXXXXXXXXXXXXXXXXXXXXXXXXXXXXXXXXXXXXXXXXXXXXXXXXXXXXXXXXXXXXXXXXXXXXXXXXXXXXXXXXXXXXXXXXXXXXXXXXXXXXXXXXXXXSGSVSAAAKRAAEEGLLMDGFEPPQAAAYPMFPDEDAELYVEWDEYGAKLGKEEFRVPMVLDAATGLGKAAGGGGVDGMDVDDGGGGGAGGGEGGEGDVADEVDEAPTKLLVSEVQLELRAALRFFDFEGRCDGRALRDYLAAVAPRRLALVRGSPQAIAELAGGLAADLSDYGSGVDTPGPGEVVEVRLAASHVAALSEALAGGLAVRTAGQYGVAWLEGVFGSGGPAPPLDPITGVNIQSEFMGRGVLAVYPSGPGGETLVVTLGGPGAVAGVATDRAHVSLEGPACDGYYTVREVIYAQFGVC*
</t>
  </si>
  <si>
    <t>C_630039</t>
  </si>
  <si>
    <t xml:space="preserve">MVMYAGANLRNRQLGKQPAQAVVQAAAAAAEAEAAAAEAEAAVPAAQAAVAAEAGAVTAGREEEV*
</t>
  </si>
  <si>
    <t>C_630040</t>
  </si>
  <si>
    <t xml:space="preserve">MVHGGDGAIETWQPQQALHGGPPPSRSLLMDPVLVPYMQRSAIVAAAAGSAVDWDLKVWVRAVAVRRGYGVSYLATRAATLALIEASKEEEAAAAAAAAAAAAAAALRELSGRPLEAGVAGVGGAGAGVARTGAGRVSGSGEAAGEVGVPVDKLAVLEFVLRAQARVTDDTANMAAAAGLLEVLQLFDGSLNVRLNADALMLEAARAGQLHVVKWLAARHNGECQLSYAVLAAAAEGGAVEVAAWLHQQGLEPKSEWADRDSRAVNDAFPVRAAAAGGSAAALRWLVEKGYPVTDDGSPYVLAIRNGDVVTLRNLRALGCRWDPHSPQLAAAARSAQLTSGCAAVVLWLEEQGLDLESVERAARKRAKKRAAAMAAARARDVTGGIQASQGR*
</t>
  </si>
  <si>
    <t>C_630041</t>
  </si>
  <si>
    <t xml:space="preserve">MDALMNRLTKPQKDKITQFRSITGASEKVATECLKNAGWGVEAAIDHFYSSGLAAQATTASGGLDLRAVEGLYQRYKEPGEDYIGVDGVQKFCEELEVDPTDIVVLVVSHYMNAAVMCEYSKDEFTSGLVKLGVDSIDKLKRKLPDLRAELKNDSKFREVYSFAYNFSREKGQKCVQLDTAIGMWQLLFAVPEQRWPLIDDWCEFLTQHHNNRAISKDTWQQLYDFIKTVKPDFSNFDENSAWPYLLDEFVDHIKTKRGGQ*
</t>
  </si>
  <si>
    <t>C_630042</t>
  </si>
  <si>
    <t xml:space="preserve">MKRNLHCILQIMYVKSQIPETWAASETVLLPKPGDALDIKNKRPIALANTCYKLYTSMLTLGIGELAGPLQLFSEAQEGFRAYCNTERQVLNLVHALEDAALFGKDVYAVYVDYSSAFNTIDQDRLLQIMFDLGLPTDLIRAVRNLYAHATTRIRTEHGSTSAIPIERGTVQGDTLSPVLFILFMEPLVRWLH
</t>
  </si>
  <si>
    <t>C_630043</t>
  </si>
  <si>
    <t xml:space="preserve">MAMYLIRRRPWVVTVPAASIVPRMEVVRRLLGLAPPGVLDLLRKNPNLLRLEPAVLRGRYEALHRSTGFDAAQVRALVHKYPLILNFHPESVESAALALRRLCSARPSWAANHSVLSPSQFAAFLRDRVQVLLRLEYLLLTGGGGGCTLRDIIKTSNNSFKRTHSGFRNWMFERLQRLRERLARARAAAAAEGRLMSAEAAAEVEEAATREYEQEETARLVRELSQRRQEQRAELVRRDAQSRATIEERIRQERWAQAQAAGQELGSELGAVGGSDGDDDDEEDEAEAGQRRRGRAGDYWAGDGEDEAEAERRRQQQYREQQAVLRQRYQQQQYMQQRAGGGPYGARPRGDGSGDYLAAVTPGRHAWSRPGAKVPEAQPPRQRQYPGGAGGGRYPQGPGAWDPQSPRGQPRPDGGRW*
</t>
  </si>
  <si>
    <t>C_630044</t>
  </si>
  <si>
    <t xml:space="preserve">MAILSVRAVRADSAARATLKLQPSEERALDRAELLRRARAALGGEDLFLITQDGLLRPEDLVQLPAVLGRVLPPYQPQLSESELLQLQAEVADDELEFGCPSFVFASSRSNRSQLMSVSVLQVIGNTKFTISDLVPSDTVEYLKARVCATAGIPPAQQCLVWHCKLENGRTLADCNIKDKSTDLVQRARGGGKPR*
</t>
  </si>
  <si>
    <t>C_630045</t>
  </si>
  <si>
    <t xml:space="preserve">MATIMELRSAVTDLTQMARMMPTMAQLLLAKYDYSASKASKSRQGDDFKAQLQAFYGNTMDAQHQLRCMLLDVQLPMTLVTGAHLFKHCWKDDFPVLLGLNNINDTRNGLLLFKPLEHAFDDSRICFTSVQEAGEIQFKLKLLDSGLEEVKVWDYAAEHKLHKGYDASQINGYATTVTFGELQGKSLAFANANRPFKRCLRFQSIRAMRRAEANNWLPKGGSSTQDLFCNSEEAKQLDAWLTLAAQAPPPPDADDDTSSSD*
</t>
  </si>
  <si>
    <t>C_630046</t>
  </si>
  <si>
    <t xml:space="preserve">MADAQPPPQSPLGNAPPTSDQHHHSSSQQHGFQQHQQQHQQRNYQQLPAVRDLRGRVALVTGATSGLGLEAAAALAARGATVLFGARNPDKAARVAVDIRARFAPDADLDLILPSKHWPQPHTSTHSANASDTKSSDSPQHASGGGRHGGLCVPALDLADPPSISRFAAALLGPTTGSGGRGGLVQENEKEQHQAEGAAPGNGGGNGGGGAGGCGGEGVWRLPMHILINNAGSSLLPPGPRSGITAWGVNGLAQVNYLGAYQLTRLLAPKLIEGDLSPRVPSPASDLRYYARGAFASPALTLVEGPWRVWWRVVKPSLYGTSVILHSLADYPVRHWSGGRLFNAVVPVRSAGQTYSGALAAALWEYSAHLIDTITAATAATATGTPAAPGSAPAHGWAAAAAAKAARTHDEGFTFAQPTPAPHGPGAAPGPGTGTGGGGGGGGEYDSPQATPTRKRAVMSPLQPQFGFSPGFLGAAAGRAAEAGAGGAMSPPPPPAVVGGAATGQAAPPSGSGSGTGGGGGGDVQRQGSASRRRLVVAAHGRGGDVAGGGADAAAAAAEGEEVVHGGLAAAASPPPPGGGGRVWGSNVPSPVAMPPPPRSLQHVAEEHGIVLPGPTTTTTTTTTTSSDTSAKPAAAKAASGAGAVTGAGAGGGAANGAAAAATVAAPAEVSSTGAAALAAAPGPLQTGPEFDKGAAAGAMAASERADSMPAPPPLKRPHTTPAAAADVEAAAAAGGGSDTATTTASYRPAPHGAPAAAAETPASITPPLPTGGAAAVMHGAAAIPGKRGQDAGPQQPPPLPPSKSPPPATAEQAPTPHALAPSEAAAPAAVRDTAVAAAAPHTGGGGGGDGGKKKQGGSGGGTSSGGGAAAPTPAASTHSAPAPGPAPALVVGKQAAGGGGYSASAAGGTMSAGAGAVEGVGGGSKSVGADTAGTASAGGGSAGGGSKHKKKNRRH*
</t>
  </si>
  <si>
    <t>C_630047</t>
  </si>
  <si>
    <t xml:space="preserve">MSDSRALKDTQLMSPPRMQTRSSSKAGTPAKGTPAKGTPGKRKNDTVDPSPAKQNKGSNLRELFTSPRKRMLEEPLLDENPDRFCMFPIKYPQIWEMYKKAEASFWTAEEVDLGDDMKHWEKLSDGERHFISHVLAFFAASDGIVLENLAIRFMKEVQLPEARAFYGFQVAIENIHSEMYSLLLESYIKDPQEKHKLFHSIETVPCIKKKAQWAMKWIGSDSVFSERLVAFAAVEGIFFSGSFCSIFWLKKRGLMPGLTFSNELISRDEGLHCDFACMLFSMLNTRIDETRVKQIIVEAVEIEQEFCTEALPVDLIGMNSRLMAQYIQFVADRLLVSLGCAKQYNVVNPFEFMEMISLQGKTNFFEKRVGDYQKNGVMAGLQGKVQNFSMDEDF*
</t>
  </si>
  <si>
    <t>C_630048</t>
  </si>
  <si>
    <t xml:space="preserve">MSRQLVLDAVPLIAFGLFSFYAYGTYAECTIPLVEESVLPPEHCRVLQHICVDHEGALVTFDPLSYQMNGASGLDDLRSWGTAWNIPGHTNSDAIVGNQDAWTLQVRLATALEASPLLRRLHAELQQHLQQQPGKSSSSSSSSSSTHGTYASAAAGEGAGAAAAAAAAATAPSGTLWSSAFSRCTLPVVLLADWFFNFSEFFENAATAATYLLQRQGMLPGGSGGLRAVVCKLIGSPMPPLDTAAAVVRHVEASPHGLAEDPLGFYPRKPEAAVAATTTAAAAGAGAEALQPPPTLHEDTTLRVVFEARAGSTRNIRNLHQVMEACDKWGADFKAGPFTRIACRALATADTPDLHGGARLRHTMAAVRSAHVLVAMHGAGAANALFLRADGGGSAAGGLRAATALLEIHFHAYNLEDPAQCSPADWVLAIKAPGPGTPNTRHGMGHAMRDQHVTLQPEGLRAMLTHVASMLRDPEGYGRAREQGNLHGYALPTPGTEAVALEQTAAGDEEVPAPARGALCGVVLGPPGLAPVNMTEHLKGSPQWLLQPRSGR*
</t>
  </si>
  <si>
    <t>C_630049</t>
  </si>
  <si>
    <t xml:space="preserve">MVDAAWQGVATPYALRRNLTLTGPAADPALWPVLDLGFVKNKAPGMDLLASLPGPLPNTTTNRSEWGHLQMDSVGLVNRACLTPGVATEVAPTIVRPVAMAPGAQKVLINSSQAGCTPVPTPTNSTAPATTATTTAATTTATATTSLEVPYVPYMRRCYVLTTEYVDLVLLAYNLPSDTAPRPLQAGYVIWINNGAVKCEGYLDQACVQRLGAYTCFALMFPRNNATSSFTEQPSPSPASISDGDSSSDSRVSSGNGSSTNSPAATQQPATANADGGGGDSSSVNVGLIVGPIVGGLVFLGIITAATVVFFQRRRQQRHHHRQRGGDPSASGKGARAGDSSLRGGLCAGDDLATFSMEPASPAQQGCGPSSGSWSDLGTVATAGVTSKARAERAGEGEGGAGMQTDDDPSARTAASGPAGGGGGGVGGGGQSAPTSAATFGYSPQASREPVTALTPCQPDINMAVRVEAYVPQQGSGSPYPRGVAAAGGREASAVVSMDAATAAACGSNASTAGARRSGFAARSWGPTSGATTVVGGGGGPLSYASSCENNRSQQRQQAQVAAGAPGSGASDTGAETGAGTGTGTGAGAASDAATAAGASSGPDPTVTLLPVLRGKGAYGRVVEGLYCGQRVAVKLLNYMPSTAAAAAAAAAAAAAAAAAARLNAGASARAAAAAAAATAADAASEPAQIPEADIDAAGGEGGCNSGADVSAAALAAAAGSAVAAAAGAVRSDGAVAGVAGGGVVVAGGNGGGGGGGGNGGGNGGGGNGGGVPISAVDLLHRHYPPHHMSGGEIELYGSSLLASGGTIVVAPLSPQDMFVEWRQRHQQQQQHQQLLQLQLGQGQQPGQGQGQGQGQGREPLRVHHMYQQQRPLISGGSGTYTGAVCCTVLGASNAGASTAGLLTLTPLDGASDNAATLLGLSIPGPAPGPAPGPANNNNVNYGGAHYMGAAAARPGAAGAAVPPRAAGAERPFVVDLLRFGMRAAAGAGRSRMVAPAPALKPLGEMWSPMKDAAAAAAAAAAAAAVAGADTSSHQASGGGGWAAAAAAGGSGCADGGGTAGGAPELEVLARLRHPNIVQLLAACATPPQLALVVELMDTSLDQLLYPAGDTTAGAGGGGRGGSRGGSRGGSRGGEQQQNGTAGPAGGSGGAAATAPLGAKDRLALALAAEGVPSPGSAGDAAAPPASTVAAPPALMPYETVLHVALQVAHALDYLHPTIVHRDIKPSNILISNADSATPTVKLADFGLSRLQETVLITKHADVGTAAYMAPELLTVTHGVVTHHVDVYALAVCVWEMLAGRRPWEGATMVQIACAVGLRGERPPLHALPPGRCPPPLRALLAQCWDSVPARRPAASELVKELVLLQQQHQAGMLAPGEDGGAAALLSAGGGSPGGGGVSMLGNDIYLGAVGLPGGAAARRGHHPVADRLAALIRGGMVE*
</t>
  </si>
  <si>
    <t>C_630050</t>
  </si>
  <si>
    <t xml:space="preserve">MALHLLNGCLMQAPGFEAGGELAAAAAAAAPGLLGCLVEQVAEGAPFSIVALNTLSYLVLSPQVLPGVLACGLLPVLVGQLRAAASAPLEQQLLVAGLGLLGTMARVDGGARARLAATRGLAGALAAALGGGGVAVKWPALQLLQPDALAREARSVRRTLAALAKVMGMT*
</t>
  </si>
  <si>
    <t>C_630051</t>
  </si>
  <si>
    <t xml:space="preserve">MQSLARSVLRPALLAGRVGALKGAEQALVRAAIVCVPAGWLAPSSPNATTPAGVRCFSAPTEDQLRKAEKMVEMMASSPALQQMMMSVMPAPMRNADILKQLFNDPAMKKRISEMIAKRGLPIPDHLLERMTPGAMDDTFARAQRLGIDPGQLFTKLMQHPLLMAKLQQPRVMTAFLDIAEDPSRQSKYADDKELLDVVFKIRELLATTKTAVPAPAAASPSSSSEPAATAIPMPPPPGTPARSESASSSEASSSSSGTSEAAAASSSSDFNPLVALMSSDPKAAKWLDNPKVMAALQEVHKSPWKTVKYIFDRDVMEAFKDLKELMRGKKL*
</t>
  </si>
  <si>
    <t>C_630052</t>
  </si>
  <si>
    <t xml:space="preserve">MQLNVAHHYCESINKTIRRPTRTVMIGKVPVGSQHRIALQTMTTTDTRNVQLTVDQVKKCADAGADIVRITVQGKKEAEACMKIREQLFKDKYDVPLVADIHFQPTVAMMVADAFEKIRVNPGNFADGRKTFDVINYDDPREFERERELIEETFTPLVLKCKELGRAIRIGTNHGSLSARILSYYGDTPRGMVESAFEFADVCRKHDYHNFVFSMKASNPLVMVQAYRLLAEEQYKRSWDYPLHLGVTEAGEGEDGRMKSAIGIGALLMDGLGDTIRVSLTEDPEFEMDPCKRLAGLGERAWGSGLGVAPFPETTRDTHTFTRRVGDLPVQAPGEDLDFRGALHRDGTVYNAVSLADLKQPEFLYKRLGAKLAVGMPFKDIATADSIVLSEVPAAADKDARRALRRLQEVTTHVIAPIEALAKDPLPGAIALVALQQAAAGPVQLPEGSTRMAVQIDGTETEAELAAIKALNPIVALLATKDGVSRLHSSRRVFDVLKRHGITTPVIHRITFPAGTVRDEIVITTGSLVGGLLVDGLGDGAMVECPGEDTDFLRTTAFGLLQGCRMRNIKTEYVSCPSCGRTLFNLQEVTDQIRTRTGHLPGVAIAVMGCIVNGPGEMADADFGYVGGAPGKIDLYVGKEVVRRGIPMESVRACAEAAVWRAGGFMGPWVGIVASAGVGIGRTSARA*
</t>
  </si>
  <si>
    <t>C_630053</t>
  </si>
  <si>
    <t xml:space="preserve">MATMAPPPAASLLLLPLLLLLLPVLAPARELASVGRQLHAAAAAAADDKAPPSTAPAQKFVLEPLPYNYSALEPVISAQVGRGALPPDLELVVRNFGGGHWNHQMFWKVMAPPSSANISRDNISPALSAAISGGFGSVDEMLSRFKLLADGHFGSGWAWLCAAGDGGLRLLDTANQDNPLMGVVLKDPCVPILGIDVWEHAYYLQ*
</t>
  </si>
  <si>
    <t>C_630054</t>
  </si>
  <si>
    <t xml:space="preserve">MEPEQSDDEQDQGEEQSFFEEAFELDSLVKRVVDSDGLEAQQIYERYKAILYKYQEQSQLLDAYLEGIVVPLAGLLRKQAVLQQEQGLQRVLNTCRLLNVLVVVRGYKTVVRFYPHEAADLERVVDILEVVKAQLPKDSEEGIALWEAQTMLLLWLSILILIPFDLATVDSTATGERDSSVPYTALVGRILRLCQDYLHHPGGVREMSAVVLGRLLTRPDMGGALGEFLDWVPAALARVEPLRAPFLLPGAMQALCCVFKMGQRDRLLPVASRAWALAAHLAAGTAGDRAAAEVLAGNVLARKLSVKLVTRIGLTFLQPRAAAPWRYVRGGASLDVTLGAAAAATAAAASATAAAAGDGGEEEEEEIEIAEEVEEVVEALLGALRDRDTVVRWSGAKGLGRLTGCLPQELGDEVVESVMQLFGPTESDTAWHGGCLALAELARRGLLLPPRLPPLMPVVRAALHYDVRRGPHSIGAHVRDAAAYVCWAFARAYAPEAVDALVDGCVPEEDPDERDVDSRVNCTRGLGLLIATMYGVSSSSSGSGDADGEPGPGAAAAMEGEAGQPRPQRPDPEAVEVLRDKVLPSLHAGLEDYTTDNRGDVGSWVREAAMAVLEPAVRALAAAAEAAEAAAPSSGGAQSAEASAMLADVSGRAVGVLLRQSVERIGRLR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G*
</t>
  </si>
  <si>
    <t>C_630055</t>
  </si>
  <si>
    <t xml:space="preserve">MHPQAIATDDSDLSPTGTTVCLHDVSTPGEDRLPSPWLASPVNDISSIEVEPLTRSSSFTSPFKSPSGHADEQADELDAEEGALEIERAVTEEPATAQPATVPAGEAAGIALDGRCEIMMVKPADTKDGADLLSSGSAASAAAFPSSSSSSRSSSSSYPSFPSSLSFAVEPPTVELESESEPELPALRPQHSLLRRRPFSLSFTLDCSGPMEEAKAEPAAASSCSEPAAMEQDQQEEDAQQPQLRPAITNLHMMRPDSNMYRELRANGVKGFVKDYEGGGLLGQGANGCVYSGTVVTEYGAVRVAIKTPIQTDSDSDNDSDNDCDSDSDWDSANQLLRAEGEVMFQLQYKGLVDDGCTVRALGLTGKKKSHPVQLLMELAQCSLWDKLDEAQARPDFCRGQTTVLPMRDVFRVLRAVTSALAATHRLGFVHQDVKTDNVLCRDDGSYCLGDFGCVAKIPKNRKILADTYHKDDCCGSPDFCAPEAALANRDLRPKTPWLFLKNCIRMRTKLPLTRAVDIYSLGVLAVCLLVTGTFQESAARYAHRELPLPPHVPSALAQLVLDCTEDKSHQRPSAEQVLQRLDAMEAEVLAAEAKATAE*
</t>
  </si>
  <si>
    <t>C_630056</t>
  </si>
  <si>
    <t xml:space="preserve">MPTGGGKSICYQIPPLVLDRVCIVVSPLIALMEDQVAALNARGVTAAFLGSAQSSRPDYRRLGCVRQSLPGVPLVALTATATPRVRDDIVRNLGMRTGSGRFVESFERTNLHFAVKQKTSIKEVVGEIAEAKRRRGGELPCTLIYALTTKEVDEIAATVNSMPAHAAFMRDDLDVLVASVAYGMGIDKPNIRRIVHWGCPASAGQGPSRGGCDTCDRAGNGEVSSRDIAHEARLLMSAVAGLRNKFGLNRSVQLLRGSRSKDLQPWMVEAAVHVATGAKLHGAGADRSESWWKGLGGLLAAEGLLAYHAVNDFQVVRVSEAGDRWLRSGQPLVRELPPALQAASAEPAELEALKRALREERKRVADSLGQAPDTLVNDLTLDGLARLRPEEEAHLRLVSGMGEAAVAAFGRPLMRVISAFMAAAQHLGRGGATDWISVARLRGGRGRGPTEGAAAGGGGGGGGGGGGCADAVGASEEDVAAAGRLVGEPKGAASEGAIQWQVAAAIRVEAAAGIGAVKRALDASGQPVDYGAIKVVAALMASRSIWFGAPAPAPAPAAAAAAATYDLTAADEDSDWGGGAEELSEGGGEWINLRAEPPPPQQQQQQQQQRLGGLAAVGPHGKPPLPANHQQHLHPPSQLSQQTHQQQHHPGPAGCSTGPGGAAVAAAATASVSGSQQSFAMHDSPVGLDGISAAPGAAAAAATSTACDDDDMQQAVTAGAGRAGTDGGCGGATGLSGRDAAPRPMAAPRQGGGAGSGHDAGFVFDTPARHGMSQSDTPDFIVRQSPGATTAGYGVAVPAASTAATSTADRPTALPQQQPQMQTQPSQPGATLAPIQAQAMNNSGAGHTGGNGAAGASGTYRPPIISGGKRTLPGWFGAGAGAAXXXXXXXXXXXXXXXXXXXXXXXXXXXXXXXXXXXXXXXXXXXXXXXXXXXXXXXXXXXXXXXXXXXXXXXXXXXXXXXXXXXXXXXXXXXXXXXXXXXXXXXXXXXXXXXXXXXXXXXXXXXXXXXXXXXXXXXXXXXXXXXXXXXXXXXXXXXXXXXXXXXXXXXXXXXXXXXXXXXXXXXXXXXXXXXXXXXXXXFCRSW*
</t>
  </si>
  <si>
    <t>C_630057</t>
  </si>
  <si>
    <t xml:space="preserve">MPSGVVSSLLPAHAHADEDLDEERAERTALLSRSSGGAKPVVAHADTGKPAPQRKPGPIAGIPFGALVSGVCYCSASASMVLLNKHALASFSFTAPNALLCFQCVLAVILVKLCEAAGFVKLQPLKPKLIGVWFPVNLIFVAMLGTGFYALKEMGIGMFSVWKQLANLTTALGDLFIFKKTYPWPVWACLSLMIASAVVGASTDSRFTWVGYSWQIANCLFTSAYALHLRSVMDRVTDYTTDGGKMDEFSMVYYNNLLSIPPILVLMWFFGEYEGLMAQTALRNPSFQMVAMVGGVLGFAISFSSLWFLSQTTATIYSLIGSLNKIPIAIVGMLAFAEPTNPKNLSSIVIGLGAGVMFTQYKSKK*
</t>
  </si>
  <si>
    <t xml:space="preserve">MAEPLVLNSVIGFGGAIENGLIAHPDGRTIIYPLGSTIVLRDRADPRSQEFLQGHSDKVSCLALSRSGRYLASGQITYMGFTADIIIWDLESKQLIHRMALHKVKVQALDFSCDERFLASLGGQDDNALVLWDVASGNAICGSPCNTNFTNCVKFFNNSPDKLITAGNFNMNVWTYDAGNNKLRPTDATLGTLKRVFKSVVVDANDEYAYCGTTTGDVLQIALERVLFKNTGPAKGNVQMGVTATCEVPTGDILVGGGDGSLQVLRTVPEPSSTNPKLLRKMPALAGTKVEGAITSIALADMNARGFTFFVGTAMCNIYKVTYEPATSRLKEELVQTAHNDKINGMAFPNEYSEVFATCGTGFIRLWHLTTCRELLRIAVPNLECFCIAFTTDGSAILSGWSDGKIRAFGPQSGKIIFTINDAHQKAVTAIASTADSSRILSGGEEGMVRVWRIGRTSQTLEASMKDHKGPVNCIRIKGSGDECVSASSDGSCILWDLHTFKRRTSLFANTFFKSVVYHPDESQLVTAGTDRKVTYWDAYDGNAIRIIDGSDLDEVNALAVDRDGEALVSGGGDKLVKLWGYDEGHCYFVGVAHSGAITAVGVTPDKQRIVSVGTEGGIFIWDYQRPQTLADI*
</t>
  </si>
  <si>
    <t>C_630059</t>
  </si>
  <si>
    <t xml:space="preserve">MQALRNRVEAPCSTSSRSCSHVPVRRPATSRRALHIVAAQSTQPYWYSAKTITPPKKGKHFLHLDDFSRDELLDMLEKAKLCKAKFYTRDESFKPFAGQTMAMIFTKPSARTRVSFETGFFRLGGHALYLDPNTIQLGKREPTKDIARVLSGYNDVIMARLFAHADLLELAEYSSVPIINGLTDYNHPCQIMADALTLLERKGRVEGTKVVYVGDGNNIVHSWLRLATRLSFEFVVVCPPGYEPCQSTVEGARAAGLSSITVTSDINAVKGADVIYTDVWASMGQKETIDERKIAFAPYQVNEKLMALAGAQALFMHCLPAERGLETTDGVMESPQSVVFQEAENRMHAQNGILLHCLAATKNL*
</t>
  </si>
  <si>
    <t>C_630060</t>
  </si>
  <si>
    <t xml:space="preserve">MSYEDCAGDPFISLLLERRPELEALLRGQLQLSEDERRAAPKKTGFSFGGSTALPRLGGTAKLSVKARIAGGEPWTRPEPWPIVPVACATASAAEGHLCDSEGEEHADADDDTDGGNLKPSDAASPVVLAAPAPAQPGAGGARSSGDASSCGSCDSRPPHSLSTIATSCLDAINSPDAGAVGSPKPLLVAASSSPQCHRGGGGTAGGGAGAVQGQCGSPLRRVVMHFDGPCIAGRGATATGATALASGLGAAPVVGAGTASSYLLAVPGGTPVFCDSPTRLPGRPPEEEPGQANAAAAVGLEPGTGVGAGKPSRTAQLVASWPVDNSGGGRLAPLTAQLDGPANARPMPPAASDRAAQLSLRIQRLQQQHQHMLEARAPGSGSGGELLPPPPALAADPLAAAPLAADDMPPSLAALLDPMRLAASSPTLARQETLGGAAGAKALVGSSRGMSPVPWEGGPPVAELDADTSASAVLASHHLQQHRLQQPASAPHVSHQMLELPLRRSSLQQQQQQQPSQLVSMMPRRGCRPGDGSYVVNTPQRLQQQAVMGTAGGPAGGGPYAGIVGHKARSQPQPHVAEAEVLASPVAARSQGPGLAAGFPAQMRRSDASPLPRPDASTGSGLVVGSTLAAGITARGVAGCAGAYGSGAASGATGTGGSLPSVHGALPVRRRASDYGGSENGLLAAVEEANRGVTGDMPRPARPSSDGGYLGSSSATPAATARRSILGNVADGGVAGIAATTAGPVAGGSSGLSGARAGVAAFGRASLPISYGNNAAAATTTAPAAAAGSGTRATSNDFLSGLMIAGNTRPAVPSAAPAPVLPSLKNAHALRSSAASLPIGATAGGSGGGGSAFSGAKSPHRGLLRAVLSEKQLGASSALASYASGEAGTVPTAAVVTATGTGKAAGEGGGGAGGSPRLLPGGFSGGTDMMVTVLGDFSAVPDLARSQPRACCNTALRVRPEPVAGGSIGGGGNGGGNSCSSDSCSCSERQRAGCSRGQYWRRRR*
</t>
  </si>
  <si>
    <t>C_630061</t>
  </si>
  <si>
    <t xml:space="preserve">MKWCLLLPFQARCHCLCGLLHAPCRPLPKHRCRLVVCCRIVADGPLACVACALPTDPCIGVNCTVNEECQNGYCVPKPGAHADPCEGVSCPENFNVCQNGVCVFVGKSIETLTIHPPMYPCNTVSCGPNTHCENGICVDDGDVCQRTTCAADEHCEAGICLPNDPCQNIVCTGAYEQCVDGTCTYVDPCAGVVCGTNEYCEGGSCIYQDPCLGITCGLYETCESGSCVYHDPCAGVACGTNEYCEGGVCIYRDPCDGVQCSEQNFQCRDGSCVYVDPCEGVSCPENFNVCQNGICVFVDPCTTYVQCGPNQGCLNGLCIDNPDPCINVVCYNAGEVCVEGACVNLDPCNTVSCGPNTHCENGICVDDNPVRRRQTSELSADTAASRHPDLQQGRADGAASSLPQQGTAVMANRRMQRRLRRLAA*
</t>
  </si>
  <si>
    <t>C_630062</t>
  </si>
  <si>
    <t xml:space="preserve">MATSWRAAYLARLKAQRVAGSGRTSEADGQAIKPSELELEAVLAAELAVEG*
</t>
  </si>
  <si>
    <t>C_630063</t>
  </si>
  <si>
    <t xml:space="preserve">MLKQVAKEDSWVQYPAADLARITRALNREDMPEGEEDDVFEEEPEEDKGTGKDKVHPSYAKWLERKRRGAVRRAAFGVSVERDMNPVSKSLGGSPLPGQEDTGGPPVGRRNSSTSGSTTFGKAHRLAGYLGSPQHTHRRNSTSGPSGRGGRSSGGYEPGQLNGGGAVGVVEYEAFAAGDGAASDTEDGEAGVSGGRSSHFADIQEAAQVLGLNYKDNNRRRVVQLAGEPSGPDSGPGSKRMLKSTQSELLAAASEAASDATGLRPSGMQSDWRAAVRSKSHSMLAPPPGLQLSSAGSPTAPGEMPVGPKGPPVPPVAPQLAQLEAAVEAVASLKEEQLQTFITAVQVAAKAASAAEAAAAAATAGAPPEEQAAAVKAAGAAASRVLMYDEAAMSVEKLLAESAERLQQARAIYEQAHAAKLSAIAGQSELQRELQLLREWLAGAEQQRLALAAAALAAQRQRLEAAAGSASSPALSTLLEQCSGAAESLGALASGIETATAEAEAQLAERQRRREALRLIEDECVKLATDMEQREETDRLAALMKAEAEAERAMAEAKNEEEAKAHALMAALIMGEEEWVLEHQVRAAALRAAERDEQRMAVLLAAEREKATKAGAGFDSSLLDELKELEDEAKAEIAYRRERLEEAVKELAMFAEMRRQATERQAREAAAREAVEAEAAMAAAGVAASRAEADMDPANIQPPPPPPIAVEESIASRPPSPPPPEPSPEELLQAAVAAMQDCCSRATAAPHSGSPSSDAAEAPPAPSAGDALPQEDSELEKYSRAAQQRLAAARAALEAVIKLREAQKGTSSELAGMADDARRYEAAAAAVREERERVEAALAAEGDAKKSAWLAGVLEECNRLYDVMVTAGVAEPAPSRAELLEKERAAAEAAATVAAAAAEAAEAAEAEARVAEAAAAAAEAEAAQALAEAEAAAEAQREQALAAAAAADSAASAAAAALLQPVRGPARPTAPSMPTTVTLGFDPHTNSVTHEWSRAGHPHTRTSAPHLNYGGGHLAAAAATGGYTSPGPRGSAAAGPHSRLAAPYAPPPQPQPQPPVPPPMHSFTYSAPVPVGGAMANGGAHSGPSGSGGQHPSQPQLHLHHAGLAPLQPPPVGGMGAGAGPQETGSSMGGAGRRSFAINGARPQGQSSELLPPIYSSTNSNSSGVAAAAASAIAAHGHPGSSGVGSPGLAHHLQQQQQQFAQQPPMRRSEPGMSGPTHGKAAAGAAAGGAQQPGAPAGQAGMPPQHQAFLQQQQQSYQAALAGAPAILQHYTNSPDSASPNLASRLAGGPHAGAHPAGVAVHNVSGAGLPADALQSHLRKQVGGGGGSGPNSTGGDGSNSPDVGTSTPQRGGQLLLRPGGGLQPPQVGIVAFGDSTYTQWVAAQAEATPKALEAARQVDEVLSRLPPELHSVLLNAAELLTGVGLDQASMGLPQQQQAQVQAQAQVQQGGNSSLGAAPDGGLPPHLQSLPPVVAKYIMGQLQRIYNGNAGTSGGAGKSPSGGAVPPARATDHLGSGAAAAYAPGVAGAGADGGPQPRGSTSGMATVMMPSATAGLDSSSYAALQLFNQMLPALTQSVATVRSRLGGGFGAPVPSSVVFEPVQRSPVGQGAMLGSQLKAGRKVRPPGGAEYYEGGGSGVGGAGGGSGLCSQASSQLGQGSGVQQQAAGAAGARRSSRGPAGGVGGGGGGGGGVSPFKGGAAELTQYDMLRHQQEALGVDRWTVRGVNVQVAARNSQPAAPSSQQRRSVDGGAPQQGGKLAQKWETECSCRVH*
</t>
  </si>
  <si>
    <t>C_630064</t>
  </si>
  <si>
    <t xml:space="preserve">MSFVHQRIATFTSLPVGALTGSSLSAQGIELSAGSNPVSPAWGEVVDCAAGWSYGGGTIMTAAGCTQALRFPYDDFSESFRPASPPSMFWSLSLTYRTTLPYVTLYLYPTSGQGNANACKVRLNRTEPIASPRPPAFVYSASNSVTVTASECGWGAGSTFFSFSFYVGVEGSSAGIDVSELLLARRSAALG*
</t>
  </si>
  <si>
    <t>C_630065</t>
  </si>
  <si>
    <t xml:space="preserve">MRRIGLGEEKLWEGLTDIRIMAERHGVQLDFRRLMSTCHFREFEELLICPIYGYASLDEYYREVSSGKDFEVSG*
</t>
  </si>
  <si>
    <t xml:space="preserve">MAKDKSRSKEQVTREYTIHLSKRLHKTSFKKCAPKAVKEIRKFASKVMGTSDVRLDVKLNKAVWSKGIKNVPTRLRIVISRRRNDDEDAKEEMYSFVTVAEDQSTKGKGTVVVQDA*
</t>
  </si>
  <si>
    <t>C_630067</t>
  </si>
  <si>
    <t xml:space="preserve">MSIIPLVGVLETLCEELSKEVDELRTELTTWRARQRELRSEHGKFVSRLALHGVQVDEEPVPEVLAVPDVVLPPRPRKAAVDDEGEEESGDADSVGDDAELLGDGSEPAGADEDVKMVTEAGAEGDGDGGGVDLDMVAAGTLGVKAETPSRTHTAVAPSPQPVQHPPSSQPHGQQPGGPAAQPAQAQPQAHNGASGQLQRQPLQDAQQRRNSGGSAGAGVGGSYGGHGRRANTSRLQHR*
</t>
  </si>
  <si>
    <t>C_630068</t>
  </si>
  <si>
    <t xml:space="preserve">MRTRKSRRWRMRLQLAQMHAPIVLGLWSKARGAIPSPAPSRPPAQVRRWWPASLQPGPGPPTKAHTQKRAAQFQVLPRPARLPRASWRPSPLDAVAAWRLGWCPHRCRRLLRLRQPHHPHPRPRQPPCLHPRCRPGPPRPPRPPRSQLHH
</t>
  </si>
  <si>
    <t>C_630070</t>
  </si>
  <si>
    <t xml:space="preserve">MRGLQVFISDIRACQNKEQEQRRVEKELAKIRAKFGEDKSLSGYDRRKYIWKLLYIYMLGFDIDFGHKQACDLIPMPKYSDKQVGYMACSLLLQENDEFLRLAINAIHLDLTSRNEAFQALALSFVGNIGGQEMAEALTLDVIKLLTSGASRPLIKKRASLCLLRMLRKTPADAPLVVAADTFSPTMAALLEERDLGLLLCSVTLLHGLVARSGTGGYETCQGRVIKILERLVRERERIPPEYLYYGIPSPWLQARCLRALQLFPPPDSATERKALHDVLQNIIATTSAEAAKNANPNKTNALNAILFEALAVALHHASATNNAMAATGPDAANDRATLGSCLSLMGRYLAGKDPNAKYLALDSLARLAGAMPEVLEGVRHHQATVMASLKDPDVSIRRRALDLLFAMCDAASAPEVVGELLKHLVVADFGVREELVLKIAILAEKFAPSMQWYMDVVLQLLERSGDFVSDEIWHRAVQLVTNNPSMQEYAARNVAESLKRGAAHESLVCTAAYILGEYGRLIRAEVPPAEQYRLLHGAFPAASQPTKGLLMTALLKIYLLEPTNATLSRDVRELFDRYKRFMDAELQQRATEYLQALAANPQAATTSFILPMPAWQIRESSLIKRLQPEGSEATGEGGLAAAGSLAAADAPSTLAGANTSPLLSVPMPGSGLSPALQPGGGGDLLSMNSTSRGGAAPAPGNGAFGAAPAAAAAAAPPKPATPVDLLSDLFSDAVIAPSAPAPSAVPSAVPSAAPAGYPGAYPGAPAPAGYPMAPANKAQEMVDRAAAGPISPETVQGLMRLLHLGVEHGYLDPSPHNEAGAAYWACGPADPQRVVLCCCRVEANPQNRAQFRVTVVADQPELAQGVHALLVAQLKAAPSS*
</t>
  </si>
  <si>
    <t>C_630071</t>
  </si>
  <si>
    <t xml:space="preserve">MVAQPAGAAAAGAAGVGGEGQQQVQAAAAAAEAGRAVPIAADEGAAGAGAGAGTAGVAVTAATGAIGAEAQAGQLQQQAQQAWAGPQQQQQQQQQQQQQWPQQAQWSQPQQQHQAWGNQQQQWSAQQQQAWGGQQEQQPQQQWNNQQQWRGQQQAWGNQPQQQQAWGNHPQQQQQQQQQPQQWSQQQQWNQQQQWGQQQWNQQQNQWAAGQPQQQMQQQRWMQSQQPQLQQQQRNYAATQQAQAQPQQQWGGQNPYWQQQQQPPLQQQQYGQQGNHLSRAAYQAQPQQPQQQRGWGPGAPAGGGAVAFRPPQASVQPQQQWGGGGMGVGGMHMQRPQPPRFGGAGAGAGAGGFYNPQAGSAAYGGGGGGFVALPAGPQLSGRYAHGAPGPIAEATARRRSMGDGAGQEGPVEEIQWVEAEGTEGRGRGVGAQEEMEPQAAAAHSPLPPPPPPRPPGQQHKSLTAAVLGGAAVVAARALGRRSDPAAMASFHSMQYSRPTAESFERETVVDAAAGSGDGHGEGWGGGRGGGGAGGGWDDSHHDHPLSSAPHPHVFDDAEYDQRSDDHVPLDPLHGGSSANAAGGGGVMPAPSMGRGSGSAGGGGGGMGSRASRSYAAAAAAAQYGFHMPFSHHSHSAAQHGAGTDGGGGGGGVEAGDGSGQGLPPGAAAGTHWQKTFDQLKAVVMRGANDDAFHAEVLQHDQVAAGMHARAEVFDPATEHAFKYLQVVTAVCDSFSHGANDVANSVGPLAAIWYIYRFHRIDYQADVPIWILALGGAGIVVGLACYGYNIIRAIGLRLSVITPSRGFCIELSTALVVVVASKFGLPISTTHCQVGATAAIGLMEGSAGINWKLSLQFVLGWLVTILITGLLSAALFAAGAYSPSITQENAISKYEDMIRSVWMQEGNSTNTRPVQHMDPDELTEYISDTVQTYVNNSLPYIGGMAAKGIVLPRPRRRRYGR*
</t>
  </si>
  <si>
    <t>C_630072</t>
  </si>
  <si>
    <t xml:space="preserve">MDAIIGSDVFGPASHHSYVMPATALADIVERGRWPADLSALTGDDPDLDWRGILPLYREVLAVYDGKVYGLPFNGIMQVMYYRRDLFEAAGLPPPRTWAEVLAAAARFNGTDLDGDGVANDYGVCIWQPADCERFAMPLTTLLASLVQARGRNSGLQMDPETGKMAHNTVAWEVALQLLRNLSMFAPPPLPLMTSTTRDCFILTHFGEGRCAMAFTMAGVFKAYSHVANTASKVRGRMGVTPLPGSPHVLDWGRNELVPCTYDRCPFAVSYGQPEDVQQYLAQRSEQQRQQQAAACKTAKATGCPEGSFIGLHPPPLDWDPSSGPTRRRVLRGRAALRA*
</t>
  </si>
  <si>
    <t>C_630073</t>
  </si>
  <si>
    <t xml:space="preserve">MNSAEHVSVAVDYYRMLHVPRVSRPDAIRKAYENLVKQPPAAAYSADTLFARAVLLKAAAESLTDPDLRRSYDAKLAAGHTALRVSQQDLPGALVVLQEIGEHQLVLDLGLRWLEVNGGQPDAGDVAAAVALAYCDRAGERLTSQLQPPPASALPGPDGAAVPHAHVGAVLPACDDLDAALSKLRRYGMAQQLQQQIVGALRDLAPEYACELAALPLGAETAARRAKGVALMRGVLRAAATVAAATAKPEAAADDSDDDEVDPRSVLAAARRMLTRSRDVLTCSEQVALLPDALRGSGVSPTPDALYDGALAHLVDGFRNGWPHSVHQADQLLAKLEAQQARAAAMRREQSELAAAAAARRAMYSGPAAAHGPTLYTNYNNPAGSGNGAPPPPPRPMPMVPRGDGQHAMAASVAAHVHSTAMAEHAARSAAGGAAGASDGGAHANGVALERAVCAVLLGDYTAAVERLGLDTNAAVEQEQLREFVLAHSPNGRGDLRPGLRALATRWLEGVALASFRDTAGSPVPPLEASWFADLRVAFYLQVWRLCRVEQVLAAAHFLANLLPNMLKAIAGTAVKVAANTAVAASRAQRLSATVAASTATASSSSSAARGARAGALSAATAAAHAARRQQANAVGASIVGADVLPPTAVAAAAAAGTAAAAAVTGPALGRGAAASASSFEEGAAEAADLRRRFVATSRGASAAVGAPTAPAAMTGPQHGAASAAQSHREEDEDSHGGQEGGVPRRMSEADLRAHLAGLEKAMWDSELPPPPPSRAQKALTYAAGLLAVVVAFLVSSFFRRNDGAASALAPAAVTTASVAVSAQPAKPGKATRSAH*
</t>
  </si>
  <si>
    <t xml:space="preserve">MGSAAQMFAATRRHSYFAGSLVLLLIGVASAAGPYTVYTYANSQVIASTLRLSLVETNLKYLTPGGLARKNPIQTTSQPSAAQLAGADAYVILSNRYYSYWDTEKMGSSPNKVRDLKDWVNAGGSLVLLDGYSTASGTNTFVQLIDAVLGTKAGSGCTGALYNGNVNVYRRANSSSPFGKITSPLLVKGSSRGESGLTGCTSGAVLFSSNPDKMTKAVTASAITWSVGKGAITFIGSSFAMPHLKGYEDMSGVAVTLANFNRTGASPSPSPKASPSPKVSPPSPSPSPSPSPSPSPSPSPSPSPSPSPSPKPSPSPSPSPSPSPKPSPSPSPSPSPSPSPKVSPSPSPSPSPSPSPKASPSPAKKPSPPPPVEEGAPPPIEGPPPMEEAAPPPPKKKTG*
</t>
  </si>
  <si>
    <t>C_630075</t>
  </si>
  <si>
    <t xml:space="preserve">MLVERIASETGAALLVLTPGAILSKWAGESEKQLRGVFTAAARMGRPCIVFMDEVDSLGSARGSGDDPMSRRLLNELLVHMSMLAGQQQQQQQQQQQQQQQGRQQQARLAGQGAVAGQVHAATPAGSGATNPVYIFAATNRMQDCDPALLRRFDRRIAVPLPDAAARQAFLRGVLAQPELAGHVLTQEDIGKLAELTTGYSGSDLSQLCREAAMRPLRELLERQLEDLAAQQPWASSASTAAVVASGEDPHGCVRALAMEDFAQAMVVVRTAAADGGRGETQNDTT*
</t>
  </si>
  <si>
    <t>C_630076</t>
  </si>
  <si>
    <t xml:space="preserve">MATNLGCAEVLAASSAGADDGPWARRHLCLASLPVQFGKLPQPSLVTVCGTFNVATGGLEPGCQLSPREVIHNAMSDALRGTPGTYQDLPGQTDCTPCPAGTASAASGATAASSCVALTSPSPPPTPPSPWPPSPSPSPSPSPSPSPSPSPSPSPIPSPSPSPTPSPSASPSPSPSPSPSPSPPSPSPSPDLSPSPSPSPSPSPDPSPSPSPDVSPSPSPSPSPSPDPSPSPSPDLSPSPSPSPSPSPALSQPLSRSLSQPLTITQPLPQPVTFPDP*
</t>
  </si>
  <si>
    <t>C_630077</t>
  </si>
  <si>
    <t xml:space="preserve">PGTYQDVPGQTECIPCDDGDFQPQPGQDSCDYCEGESISATECLESCGPGTFNADTGAAPCSACPAGTYQDGSTPTVCLLCGANQVQPAPGQSSCEDCPTGTASADGITCSACPAETFQALPGQAYCDLCAPGSSTNGWDGQSN
</t>
  </si>
  <si>
    <t>C_630078</t>
  </si>
  <si>
    <t xml:space="preserve">MSQWRLQEALRKAAADLPDKPKVSDAVFSKILLLMKWKRTAKEQADARPCTMAARRTRLQRLRALTARMSAVQGAGFINNGEELGVLVDIALEKEVAELQERMLAAEEHKSKSSVGNGIDDSWDSSSGGDTAGARPEFAALLMSTAEVDDPVGLELHAGSRVPDPTAGHAGLRASGGGGGGGGGTLGNLTAAGSIQRSLPSQRMGSRRFLHMQSMNRSISSDAVGQLDPLSSEQQAGQQRRRAGLLGDADQQHSAASANPAGSRHHSIAESVLSLDSAAGVRLLPMLAGGAGSGSTSLFPATTAATAAGGNNALHGTTGSLQRLLSRSGSNFATQQRRLVRQSTFRDDAAESALLSALGVGVHGSGAEAASAAGLCDGSAEAEIADAAGSSAAGAGVPTAGGTPTAAAGAKLSGVPNTRAPGNICKGGIATTATNSQSAPVASSAAAHVRWQTTGMTGDSDGGVSEAEDVAAMGAEAAVMGRAGHRSPSHMGGHSRSRAIKMGSTGTCSSSHVPRSRSPCSSSPCGGPVPQQSQQPATVSHLTFSWGCGLVSSAPSAAAAADSPQQGRHSPHPGLLQSTSRKNLVGRNSPCPAARGSLARSSNNNSPQQQPLPALLTSPTAAGRMAGVGAVRRFVSASLDSATAGPFGRGGGCSSPTPSPSQQPLYSLQPQSHQQPQQQLQQALLQYGRAQPGHLVQPAAAGHSVGAGFVPDSTGSRASRISMAPGIVHGGGLHLAPAAVRVSPLPFGALVGPAQCGWSC*
</t>
  </si>
  <si>
    <t>C_630079</t>
  </si>
  <si>
    <t xml:space="preserve">MAENAPLTQQDVPPSSDETAKRDSGAAGTPIESEATRAWLQRFEKRKQQQCGASGKSSQWRLQEALRKAAVDLPDKCKVADTVFSKILLMMRWKRRAKAQAEARPFTMSSRTPRLRLQRQLTARMAAVQGAGLLNTHTLVDMKMQDEAASLGERISAAEQQWERSFTSAVDIQRRMRTAMRGVRLWRPSSAGALELEDAADETHDEEEEEGDDEEEEEGDDEMEDDMEDELLDGRLVFGGGAARGDVQEAGVQRGPQFSSLPNATAVAAGRGLTGRAQDPTPAPTVRFTPPLPATDTATGSRAVPLLASSSREPAGGENQRLMHSQLAGLDGRHQSPRHLDPLTLEPQHSAASANPAGSRHHSIAESVLSLDSAAGVRLLPMAAGGADAAAVAISTAVMTFDAAASGHAGGANWSAVGAAGGAVGNSSASSPRHAAGTRGAGGQLPQQQLATLLVPREAAAVSHVNSRASVTELTFPRGAGLASSASRVTDGGFGQQARSQQQQEPRNRISVKTLDGPVVGASGSSSMPPPQRLLLPALLSPTAHASSTHAMGGVMRRHASSVDLAAAASPTGGLSRCSGALALSASQQHLQLLSSDAQPLTVQSLGGQRRSVLGGRESPSPLPARRLSSLALPRSGCNSPEDYFGPGSPGRFVAVYDGGDASSSSYVAHQGRSSRMSLMSPLAAGINGGGGSAALQSGRNSPAPHRTIAARNLPSVGGGAQSRPLCNHADLEVRGSSPTPPSPSCVAGRDSSSSDGRSWPATFAGDDDSVRQQLLQAVRAAAAVAAPGTAPAAAGAAAGGWGTEEGGHPSSLREGPARNLGPGGGSPACGGLLPALWEVDAEPGAWQWSADDEDAALDPSATSPRAGRHQQQRQQQQQQQQQQQQPKPPPAGARAASMPQPALSPATLAQAGAAAAATEMSYSCPSHASVAQAAVGSPPAAGKDHSAAAAPATRPAGPQALAALGVLGLMPWGDTDRTAGGGSCDDETLASQPAEPPVLEPSINEPAQSPAAASGEAGAATKIGGGRDGNESSGGQAAQLPPLRTKSKGRGADLLPTPLSAAVPQSQMHLALPMPQQPSPTGPRAPMRLRSQSQVIIGVPPSFYACLRMPTSGAGVGSAPALAFEVCGAAATASAAAAAAAGPKAAIRVAALAALTPEQLTPQGAAGAETAAAAAAVLNVGSSLGVAGGIVPPSTVVHMPVRTSAAVWAKSQPSFLASLPPSAAHAAPGPSEGSSVGASGLTAADQVAEGVPPAVGSNVLGAGLPAAGAVGGGGSTGAAGRKSQTRAAGFRVLFKAANQEQQRRTAGGLQDRTARPP*
</t>
  </si>
  <si>
    <t>C_630080</t>
  </si>
  <si>
    <t xml:space="preserve">MAEAHGFKMSTQRPHFQKLREVTARRGAVVGSALEHSGIDPHVDLVMQDSSVDLDRRLADAATKHKQTVADDAGEETEEEETEEAEDQEEEEEAEALEEHGESQLDPQPRRPWSASDLAGITEALSLGQADPGGCSDSGACSDEAVAALSADEHVPWRRQMRAERGHSRVEAASRCSTAAGDEADRAFPPQQARSRRVSSGSDGDAEGGGHGGLWLPSHGGARSQLYEPLYDGPYEQAPPPEHQHADASRLRRHGHDSSKHLMMVDKPRRTSHNGK*
</t>
  </si>
  <si>
    <t>C_630081</t>
  </si>
  <si>
    <t xml:space="preserve">MWGHAVSRDLVTWEHLPPAIVPSFGGFDGDGCFSGCATLDENGVPTILYTGVRLRSSEVCGPLPPPECDLGTACIETQCIAYADPADPKLTYWTKEEVPFLALPPPNMQLTAWRDPFVIGQPGQDGQDCWTIMIGAGVRDRGGTALVYRSPTLRGGSWTYAGELCRGAGDTGVIWECPVMMHPPPLPAVTRLLASPAAPPMPKPMSSPPFICAIGGGGGGNMGSAPKQEGLEAAEDRGTEQPAIVLSPTAAVISPPRPPPHELQQGKVAGSPAAPHAHIQLPVVLPSSPRPPMVRHLADAAGAAGATNAVAAAAATAAAAASAVGPYGGGTTSASLGLVAAVMSPRRPYPMVSVPAATGPASSPLRSPARWKLPSTLTPLPLPPSPPPPLVPQSPGSVLRHMTSPGGRYAGGYPSAVSPSAAFGALGSSAAATINGARLRATTPPASPRIARLPLLPTAPSPRPAAGPAAAAAAAPCTDGAAASMSEGKRSASGMVMALLGAPAAATSPAKPATPAPASPATVIPDPGPPLITAKLQLPKQQTVTAQEAQQHQQQHLDAAPPPGRLAARQLRRQQLLQAHGSFFCVCPDDCNSMSVYYLGAFRPAAGAFDLGSALGPFRLDLGDIFYAPNTLADPQGRSLLWGWLQEKPRKVGEYDYAGCLSLPRLLYLEVNEEALDQEEEEAASVATGATMDGLPLTPGVGGAGQQQSGRRRGPAVHLVQRPPPELAKLRVPGRQWCSDGLLLEAGATTPVCLPASAASHLELELCMAPLPQPLMPQPTTPATPSGAAGGAAAAAAAMFGHSRQHGGPSAPAAAAGVVPCPQGTCGGGGSRCSGVLLHSWRGGVEGGAALLYHWDSGVLEVVFEALDPHTLTFSLAAPGARRVGGPLLRPPAPGQPLSLRVFLDYSCLEVFTGDGEVLTARVYRGVPPAPPPAPRGSSGRGSSSGGGSAATTRRVSPLGTPRRQQQQAAVLQALQLKGLALPASPSAAAGMLPDPFNHEQGHHGPHHHLLAHDAYASGGAAAAGVELVSFGCATEFESVAAYEVGEIWVDCA*
</t>
  </si>
  <si>
    <t>C_630082</t>
  </si>
  <si>
    <t xml:space="preserve">LCKRDAAATRSPGHSTRGPASRRHAAAAASSAASCDGVCGAVAAQAARVRHVPRAAARAAVTQEAPAAQNHLDTRGAAARRSSKHLPESLRNGH
</t>
  </si>
  <si>
    <t>C_630083</t>
  </si>
  <si>
    <t xml:space="preserve">MGQAFTKLFDRWFGNREMRVVMLGLDAAGKTTILYKLHIGEVLTTVPTIGFNVEKVQYKNVVFTVWDVGGQEKLRPLWRHYFNNTDGLIFVVDSQDRDRIGKAAQEFQAILQDPLMLHSAILVFANKQDMKGCLTPAEVCTALGLSDMRTRKWHVQSSVATRGEGLYEGLDWLATTLKNSNAGRPV*
</t>
  </si>
  <si>
    <t>C_630084</t>
  </si>
  <si>
    <t xml:space="preserve">MPHNGAYHCEPGRSSTHPGSKARKRTMPKRRSHTHAPKGPPREASLPPHTPCLPRPLAPANSPPCACPLLVLAPPAPPPPP
</t>
  </si>
  <si>
    <t>C_630085</t>
  </si>
  <si>
    <t xml:space="preserve">MPRLRGAAVAAPLLLLIGALSALQLGAAIEANAQPPVVVYSDPDPNNSNDVTRKAALVASVLGVGSALGAQVVSGRPVPLSLDARTHVMMTNTLNDMSDLNRRALVNLVDRSGSLLVLAANQIGGQDYNALLAPFLGGASPGCGWESQSRAANQVFDLPGMPLSLFAASRGANILAFRCTAGAPWYATSDGAAPVMMFYTPNGGWVKLLGFDWGTPDARAILLTDEALPFDTLRKTQLLLTVLQLVGQGNVLDRPNPGIAPVHVSYDNTLVKLSNGSKAFLNEKLSLGKTMLSIVVTEEDSAPDLSALVSSIMGFAVNCSKRVMVRGSLTAVPESNFTGVLGIPRYPAAMSLVANTVALTCNSGRRVVLVDGSDTEAVLWELSVGRGVVRLIGYDFTNGGYDGTAPANRELPLAQRLSATSSIAAVLTTRMLPGDTSSPGAVRSPPPAKRPPLPPPTGRPPPAPFGGKTPDVVLLSDPEVQPDSANKEKLRDGINALGSTPLVWPNAVDGAPVHVAFDTTLAALSNDTLAGLTSLISAKRTVLSIVFTSGLTDAARNTLLQSLTGYSDLSCMTGAVAAKLRVNRVVSAIAELRSSGWRAQQVTRYIKCNIGTTVFAANVVGSKQAVIQELTTMSGGTVRLIGYNFASGGRGSDRKPLTSIAVFAKPLVPAAAGR*
</t>
  </si>
  <si>
    <t>C_630086</t>
  </si>
  <si>
    <t xml:space="preserve">MAVDMISRPIYDRKYSPLRRLSWAWRSLATYASFITWLFSTPWLAVRQLAPNNFQDTLSEMERSFLDFVTPFANFAQDTSYKAFSIADSTIDWTINTASHIYQNNLKGFEHTFDHFLNNVEHRVRILKDDGLSGIGKALSYDVHTPLIQKTPLAHTTLGEKLS*
</t>
  </si>
  <si>
    <t>C_630087</t>
  </si>
  <si>
    <t xml:space="preserve">MKDVGQPKATVAAERINARVPGVKVTPHFGRIEDQPADWYRAFSLIVLGLDSLEARRYMNSVVCGFLEYDEEGQPDLATVKPMVDGGTEGFKGHARVILPGHTPCFECTLWLFPPQTKFPLCTLAETPRSPAHCIEYAHLILWGQVRQGEEFDTDNEEHMKWVYDKAAERAKQYGIPGVTFQLTQGVVKNIIPAIASTNAIISAQCVLEALKTLTCFSTGLDNYMMYVGSTGLYTHTAKYEKDPSCPVCSAGVPLEVDPDATLQQSLRGG*
</t>
  </si>
  <si>
    <t>C_630088</t>
  </si>
  <si>
    <t xml:space="preserve">MPLVLDTIVYADRQLLQRQPELARAQVYIHFQSSVRELDTVEYWGLLGERSTWPKGPTSILLRTIYAIIGWPPYLEALPADLSIDLPDEVRDLEEAERHK*
</t>
  </si>
  <si>
    <t>C_630089</t>
  </si>
  <si>
    <t xml:space="preserve">MKTLKGFMKEIIITDAVFPLPHVKPEGTITPGPVGLAFGAPAEVHDADAEEEAAMDPGDGTLRPAPAHKKGDISLVVFIDKWGFKDAMSYYEPRVAVSVRDEKGKAVEAVQETPVGRSNLSYVFFENTIYIQTPLNSLSDKAAIFFEFRHFKAKKNKKSVKAYAFMEMDEIKSGPVTLEMQYVSLHAMCEQVYKKPADYKRSKKPGLLSVKPLYLHLDLTVTQRK*
</t>
  </si>
  <si>
    <t>C_630090</t>
  </si>
  <si>
    <t xml:space="preserve">MSRFSTSTGGDSSDSEEDLASALDELSKEMAGVGHSGASSEVNSRDSSFSFRDRPAVAGAAGSRPSGSVLDSAVLNASVSSSVAAGGAGTGPKSRFAAEAEKLTIGLEITDDLDLNKVSEVELKIAKQVMEEDFKKNQLRPGDPGYVYDKQVEFTPAAEANDWDDSGDEDEEPAAAGSEEPEVDWAEIQAAVAKPGAGATLTATANTPLGGSSADDSSPLRGPGGGGGVGSGARPGDSNSPYNSNDWP*
</t>
  </si>
  <si>
    <t>C_630091</t>
  </si>
  <si>
    <t xml:space="preserve">MQSSATLNAVGWGLFQLGGVTSRNAPFANYITTDGVACSVAREAHNKPLANLKPATAPADAGELCTLEEMKATQIIGVDPCGGGNWFMAARSPLYQPGPWAWEGVGEGVGPAQRYLLELHDKQLDEELFPGQLPPEPRRXXXXXXXXXXXXXXXXXXXXXXXXXXXXXXXXXXXXXXXXXXXXXXXXXXXXXXXXXXXXXXXXXXXXXXXXXXXXXXXXXXXXXXXXXXXXXXXXXXXXXXXXXXXXXXXXXXXXXXXXXXXXXXXXXXXXXXXXXXXXXXXXXXXXXXXXXXXXXXXXXXXXXXXXXXXXXXXXXXXXXXXXXXXXXXXXXXXXXXXXXXXXXXXXXXXXXXXXXXXXXXXXXXXXXXXXXXXXXXXXXXXXXXXXXXXXXXXXXXXXXXXXALGTD*
</t>
  </si>
  <si>
    <t>C_630092</t>
  </si>
  <si>
    <t xml:space="preserve">SQPAPHATASSHSCATPTASHHPLTSAVHLCTHVASQPVSRATSSSQPYSHPTHANDPCACPQARQLPSRPTVTTAAVPSLSPIQSAPAPAPHRPQPAANSVRTAAPPAAPPLPPHSRTRSCALAASAPPVPLRTRNPCSHQLTEPTAKQQKRQPTGATPPAAPGTAAAAAAPPQPRPRRHPPSSRPHARAAAAPPPPHPPRHRHPHHYLPLPPAPTPAL
</t>
  </si>
  <si>
    <t>C_630093</t>
  </si>
  <si>
    <t xml:space="preserve">MSSQHCGAWDGATGWPDAPAAYCPSYFKGPPCLRPEWWCESDDDELTMFDCDEDGNLDFVCVNKPRGQRGVMLADARCNAFDNGTHWPAAPDSMCPGFFAAEAAKQGAKLQVGKALVKDASEV*
</t>
  </si>
  <si>
    <t>C_630094</t>
  </si>
  <si>
    <t xml:space="preserve">MLVGIMYVLVPMPYLFFGSTGGDGYAIYGSSIQSGWVDAGKFLTGFSAVGSIAIPAILAHAKVITIGALIMELAAALVLGATVLTYDYFNSKDSGFF*
</t>
  </si>
  <si>
    <t>C_6400001</t>
  </si>
  <si>
    <t xml:space="preserve">MPFTACRIRGRTPSIGLGVGLPPTAAAALRAALAAFLASQLPTELAAHARLAEGHLEASAGMTAAGLLPAAPPAGQWGIAPFFVPTRLDPNDPEAAGPRRGAGAFALRAPTTARNAFRLLRAMQLRKAVLLEGSPGVGKTSLVAALAKSVGQTLVRINLSEQTDMMDLLGADLPAPGGAPGQFAWVDGPLLGALRAGHWVLLDELNLAGQSVLEGLNALLDHRSEVFIPELGAVFRCHPDFRLFAAQNPVGEGGGRKGLPSSFLNRFTRVTVELLRRSDLLFIAGTXXXXXXXXXXXXXXXXXXXXXXXXXXXXXXXXXXXXXXXXXXXXXXXXXXXXXXXXXXXXXXXXXXXXXXXXXXXXXXXXXXXXXXXXXXXXXXXXXXXXXXXXXXXXXXXXXXXXXXXXXXXXXXXXXXXXXXXXXXXXXXXXXXXXXXXXXXXXXXXXXXXXXXXXXXXXXXXXXXXXXXXXXXXXXXXXXXXXXXXXXXXXXXXXXXXXXXXXXXXXXXXXXXXXXXXXXXXGAPQLQLLPWSLPLLESLVQALGRGWMALLVGGPGSGKTSLARGAAALAGVGLLEVALTAGTDTSDLLGSFEQLEPERRVQEASDRVESLAQCVSQRLLTAAPPPGASPSAGCALTAAAADVQASWAAHAAALAAAARQADAASPIAAAAARVAGLANVARACRAAVATLASAAGGAATTADLSAAVDAADAELGSLAALLADEAAAAVGGRFEWVDGALTRAIERGGWVLLEGSNLCNPTVLDRLNPLLEPGGCLYLNECGHDADGNPRLIRPHPDFRLLLALDPRHGEVSRAMRNRGIEIFLLPPAPPAAEAKAAGRKEEPAQEQAQRGLEEVVDADVEAVVRSAGVACKRLLRALARAHRGVAALCARGHKRSPGLREAATAASLAAALLARGWAAPAAVRTGWTHVYLRGQGYSAAEAATAQGLLEQLLAEAYGGAGSSSQGVGGGGSKPAAAAGDMDWEPAAGAADGADKTAGERLAITGADGTEAAEAGVVLALGESDGTLSGERAAAALEAQALVPAALESSMLAAPAAWPVAATVQRLAGSSSAAGAERDASLLSYLLGAAAAAALAGARRTAAQAAALRRCLQAALRSGDGAVRSAAAALLCYLPAEGVVAPVLLGTGGEGGVQEVEMVDASVAGGGGDEEGAASPVSPSSLHLLQLVWATAQCLAFRASQLDAQLRSLAAAAAEAQLMAAAAALAAPGGGAGGAASAELDAVLQLAALAAQAVGGLVSHPAAAAAAQAAAAAGTGAGMPAELQQLQPLDVRYSHLLQPYLPGMPAADWDAARARGARLRSAAAAHAAALLLRHVTAGADVAVGRGVASPLQHSYWRFLRPEERAATDAEHPAVDVLYPLMSALGDLEQQLLAAPADALPDAEWLGGAGDGSSSSSGSSSSRDVGSLLRAVQRWRDALWRCSHGVLHLAVSVGSSSSGGSSSGGDGGRALLQPLTDLDVELLTWTWSRTDKALAALLEHPAVAATAAAAAASTGSSTGANSNGDAVGRLQYLGSEMREALGLAARPSKPLAWRLCGRPVLPSGLSLLGALVEGRRLAASLAAAAMDPAGRPLCMIAAGLDLDRVILESAARITAAEAAAAAAAAAAAAARGDDPRATIEELVGVEEAP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VLQHSQHRLLVELLQPVLLPAAAAVVEGLLLLSATASAAAAAAAPTATATATEAQRALLAAVQAREGRDAEVALRGRAWALLGLLRLQLVAPPPGIDPAGKYGLKRRHVEGVLVHELQPQILVRQALAALPGGPSEGVQLAALREERAAALAAAEAAAARCVPRPVPSAYPSLQRDAFDFSASVAAPRRVLALLEALSAGCVSSSSRASGQATAAALQEARVWSENARAWAERYLGQYAWYPDLTQPVALAVHELVRGMELLASVAATAAGGGASAGAVEIPQQQLGPIAAPPPV*
</t>
  </si>
  <si>
    <t>C_6410001</t>
  </si>
  <si>
    <t xml:space="preserve">MPLPVIPSVGVQLEDLRSFPQYAADAGTSHAAGAGPPSDGQHGPAAASVAANIGDSTSFDTDTGSYAGTGGGVAAGVKGGAFAAHPAKHLNPLQVAFARQHQPRGLWARLKEACIPPRPVVAAAAAPDGEASMYVPPSAADVARHWAATAWTGLKSARRWAFDAPAKSLSGHGVLYSLVSRQLPVDLPAYEAYGQELLDREAEGRAAPRRSVFLLPMLHPHCGAALGWAGAMLCFDLVYTAFWVPVNTAFCLAQYGDLDASCTQVDLAGGVIYILNLLLGFQVGLTLAAGYRSRVVTDGRDTAALYVRTWTFWVDLLAIAPFIYLVLTNVVMLNGVLVFGAVVALIGNTIKRRRAGGGAVRRSGNTGG*
</t>
  </si>
  <si>
    <t>C_6410002</t>
  </si>
  <si>
    <t xml:space="preserve">MPVVPSGCSLPVALQLLCFSYKGRDPAEQLSDSPPLDDPNVEWFHITGYPRVLMTPVPPAQWPKEYKTPDGGQWRPLSECPDRCNNRGWCQIQGSNYQGFHEDPKERWCNCHGYYEGKSCEIADPGHCYRNCR*
</t>
  </si>
  <si>
    <t>C_6420001</t>
  </si>
  <si>
    <t xml:space="preserve">MQTLGYKNFSLGQFLTHLRSCSQFKVVDSFSAACQNCNLGCFLNCKGPATIKIFLSAKSNLFFYIMAKQTRKLTTNKTKKKIFRGVVHIQAGHHNTIVTITNIRGEVLCWSSAGACGFRGKRKSTSFAAKKAAETVARKSRDFTMKAAKILVTGPGQGRESAIREIFKAGIKVSVIREKTGIPHNGCRPPKKRSSTRLLTDKFWVRVPVFGKAKCLDIWFKDSILLDCTFGRIVDHRLKGYLYISRLLHFNFFHLAAILHQKILLPHTLFVTNNYMKPLKLKRLIMENNKSHATNLSLGGPFQGNCMPINQYFSKNQPNRGSSSSEKRSSLLPLWESKNAADGFSIVSHNVLLDGATTILNLNSFFECETGNYHTFCPISCVAWLYQKIEDSFFLVCYGRIRRK*
</t>
  </si>
  <si>
    <t>C_6430001</t>
  </si>
  <si>
    <t xml:space="preserve">LPAHHAAQLRLQDGVQGRQRPPAARPGCSCG*AADRVHHRPLDWRQRAVPPRPDRMDAPGRGRGRLATAGWCAVLLGH*KGV*PGAPAVAVCVRGGTWVWAAHAALDPPAHCQRLRPCVCQRDAL*RLPSAERLAAGQHRLTTPVGHPDAATDVLSAAAGGARGTAHAPVTQRRAGATGCPPR*RHDPHGARPGGGRAGPDGGSTAVLPRVQRPCPSG*EQGH
</t>
  </si>
  <si>
    <t>C_6430002</t>
  </si>
  <si>
    <t xml:space="preserve">MRPPVGAANLRLLTVNVNGLGSPLKARALVSHLQQVGADVAMVQETHATDTTALESCLRAAQGACLPWRHCLAASPAASPHSCGAAILARSRLSLPGCVLQPPSTDAAGRVVCWDWDVGHLRLRFVCVYAPTAVADKPAFFAGLHPHLATDRPVCTASQQQQLLAAIDRKVPADLHAAAEGSGDGALSDAELMAALAGSANGKAPGSDGVPYEVYKVFWALLGPRLCAAAAAAFAAAADAHDGGEMAAALPFFLRNHPYKVEQGQTRCPPAA*
</t>
  </si>
  <si>
    <t>C_6430003</t>
  </si>
  <si>
    <t xml:space="preserve">MEVNQAAAHNDPMDADSPTPPLTAPAAQAAGGHGARPSWRLARARITHNLVPRPADNRTNGDTQLTYDLDNDGQELAQRQGRHDAEPLDTASRARDIRTTTTITTSPCNPYKDIVAPGAYTITTTGGTRRDPAEAHVHEPSGRWLGTITYPRLLTLWERFRHTGNQRPNAFEEAVAALIMRYRYDPAQQDRKAMPMHQVSLPAGTVAAIVQCLRVTQAVHIREMFASPLNSSTAAHEYWTRDPADGAFGALHDAYQTAWTGLQYAHPPSTPHDARKALIGFNTHFATSWPTGPRAPRALTQDLAPTPRLNARRGSDWSLLGTPPDSSALPPA*
</t>
  </si>
  <si>
    <t>C_6440001</t>
  </si>
  <si>
    <t xml:space="preserve">MEDVGDGNINFVFIVEGPAGALCIKQALPYVRCVGESWPLTQDRVRIETEALAEEAAVCPEHVPAVYLYDKQKQAQFANDEMCRLTEQVIFTEPYIKADNNHWTSPQLDADVAALQSDVAAKVAVSRLKAAFVGQPQALLHGDLHTGSIMVTAEETAVIDPEFAFYGPIAFDVAKVSAFVIRRLVGIAHVADMDSIADADTRAACERRALHFGRRMLVEAAAGFTSIEALAEAAVAARSA*
</t>
  </si>
  <si>
    <t>C_6440002</t>
  </si>
  <si>
    <t xml:space="preserve">MLPPALITPGQYDFPTVVEAVRQLLDSAGLRRVVFMGTTVARAMRQQPELVALMSGSGREALAQGLAGLWADMRLTSEPWGLPLERITAPTFVWQVRLGSCVRNGWAGGWVA*
</t>
  </si>
  <si>
    <t>C_6450001</t>
  </si>
  <si>
    <t xml:space="preserve">MRHGKGWRQVGLLVAIIMAFFVLTSQTLYIQLGRYDLYLREFWFLYSLFVLDLALYIAIKAYATLIAS*
</t>
  </si>
  <si>
    <t>C_6450002</t>
  </si>
  <si>
    <t xml:space="preserve">MGVNPTTDMLRLVLPVNRAQPRPP*
</t>
  </si>
  <si>
    <t>C_6460001</t>
  </si>
  <si>
    <t xml:space="preserve">MWKEFCREQQLIALFGCSVASWAFVWSGEQLLVHHLLCVFVYICIHLHIHVVVAITLFLFCILVNSFISTHKFYLFFPSSPPHPTGKGGVRNTAPTSLPYTQTMNYTDVMRGLLHFCGCSMLYMHHNSTALCSLSPRAEFWGHLLAVCKSSTGFDLIKSMFQKEENSKIMEDKKMKTKVVMKIIFQGSARPQTPHGLGGKERCHGAVLEESVPGHRMLQSSMQWKLMRETGKDPRCPETWIIEFSVCSSPEAERWTTQPSLNLRGALMGNFRKSSPWDMSEGERLLLCEHTGYAHSRQFGPAPSSGSLGEKAAHVVWTAAHLSKHSDLPCFSSTNLLLCTFYSVHLIPSYCNTNFCLLLRFVCLFCFVFSPIHCKTAVELLISSTINGNGQRSGFNAPASIWQLMDSGNESNLPSSCACIHHQKAGSLGCKLEGRVLIPTQWLRPPGPSTLPWNTELKHLWSGRSKPRSRVLCSMCTYQSTNSVCKLISFLQIKNCTWLSLSENSSESNSLLSLGVGVTFLHPYNGTNTMTLLEGPCDFPQSHQEYPRFPLSWVPVKICVYLCVSILFSLFPVALPFRSLSISVHL*
</t>
  </si>
  <si>
    <t>C_6470001</t>
  </si>
  <si>
    <t xml:space="preserve">MPQAPKRHKPNNAAQEQTNLGAPAGGRAAPAVGGKATAPPAGSSSLPPRRSGGSSQQPALSAPRTAAAAAAGAGAGAAGAGAAGTGASNAATPTTSTSAAAPPAAANATTNAIAAGAAANSGLAAAAAARARCGVSGISLESYVQLFGALTKGQPVVQPVTVIEEPYFKMGDLRALLDVHGLAFTRNKKRELLDRLVGLAAAPPGQQLQPQPQLQPQPQLQPAQALSRQQQQQQQQPAPVCVEASDLAVLAHSWAVSVPASASAMATAAEGSAAAGPATGAAAGGAADGGGGVVAGAAGGWLEELVPVLQASLAAAELEAAGQGDWALPPWPPQQQ
</t>
  </si>
  <si>
    <t>C_6470002</t>
  </si>
  <si>
    <t xml:space="preserve">MPLTPQRARAAAAAAKPLLAAAPAAMALGSEFTAAAMMDAEVSLPAGGDGAATQAPPGAQLDSQRQSQPMRQGGGAAGGDSDEDLEDHKVPALQFDSSIQQRLLSYATSALLFADRGVDGNLVAWNRVVLLYGPPGTGKTSLCKALAHKLSIRLGGRYRQGCLVEVNAHSLFSKFFSESGKLVSRLFAKITELVEEPDVLVFVLIDEVESLTSARKSEEESVAYA*
</t>
  </si>
  <si>
    <t>C_6480001</t>
  </si>
  <si>
    <t xml:space="preserve">MCVWGQLGHQPSYRAVMQELSWGYGGGVFTDAGQRSAYYVRGTKWVGFEIEETLVAKSQGARDFGAAGVMIWDASLDVPEGRLLRAVASRNAAPPPARPCGGGFIGTGQCPGSTGGSGQCCSEFGYCGTGEQFCGPRCRGGPCIQYPSPPPAPPQPPPACGSGQVGGGLCADPTQCCSLAGWPMPIPWRLLLPVQIQFIV*
</t>
  </si>
  <si>
    <t>C_6480002</t>
  </si>
  <si>
    <t xml:space="preserve">MPSPHPYGTGLVPARTTRAIGTAPRGPQNCSPVPQYPNSEQHCPLPPASQIMTPAAPKSRAPCLMPAAPAAASCNSHPPCLPPCLAPSALPPHSTAPTCDLATSVSSISKPT
</t>
  </si>
  <si>
    <t>C_6490001</t>
  </si>
  <si>
    <t xml:space="preserve">MVAVMAAARAGGEAEAEAEAEAEAEAEAEAEAEAEAEAEAEAEAEAEAEAGPGPGPGPG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RDSKASHAARF*
</t>
  </si>
  <si>
    <t>C_6490002</t>
  </si>
  <si>
    <t xml:space="preserve">MIENMLAVIINAFKVVHDPVRSSLCLAQAAEVVLNCVLKHGSNEHGRNGKPFLEIVKGLVDAYKEAAAAGTGGAAAVKCELCTLAHTRSTDIAASAGTSGKVKAQAQVRGGKSKAHYVSCAENHFYHRECVPKHYTYNGYAFMCKKGCPAGRRFSSHSMGELAKPDMVSICHMVKHLQDPIVAAQCMATLGQVVMHAILDVHNNVVPTHKAVRPFTAMLDRWVAAVKAVTAAQAEHEAAAPAEHEAAAQAEQKAEQEAATPAGGGGAGPSGAFGRMTWERPEHADDKGKGPAWQEVCRP*
</t>
  </si>
  <si>
    <t>C_640001</t>
  </si>
  <si>
    <t xml:space="preserve">MYAHAAGAAFVCWQNCPSNKGLIDCGTYCAPAAAGSCANFIGATYQNCKNKYPTRRMVLDMMLSGNYTYEQMQAAADGDTTVFKGSAWDPKSVEIIHHTSHSGRDAASHAGLLHPETTRVPKTTIKVDAAEAVVVEEKTQEEEWEEVEVDHPHYAGTTSADSWQHVRIMHERLNNIDTMFNDGSSSEGGDTGVHVVRMLQSGASPPPPGAGCKPAATTPQCWCVGKAYGIYADPAGRKSRYLICAGDSGLLQTCPGTDVFSPSLKLCVSPSEAAAPSPPPADPNQKPPLPAKNCTGRDDGIYFQDSRDNTTAYKCDSGQLILDFCPDDYVTDETTGDCKIPDYKPPGQLAPCQDPDCFCSDKKKGNYTDVLRGNIKRYINCRGNKGRWRKCGKDSVFDSKTLQCGFMPPNATMPIKDCKDVDCFCVGRADGVYVNPWSNQTGINCGFQMPAIIPCSDGYDFVITKQPYCQPKDVENPLNLPPLPPSSNDTTSSTAPSAGGYRRNRRRGG*
</t>
  </si>
  <si>
    <t>C_640002</t>
  </si>
  <si>
    <t xml:space="preserve">MSAAGDDGKFFITGATNGGTCWRNDVISAVGKVVPWLDIMDNAPATDEPGWLFRASVTVTNTSLDMSLATASPFTVMGALSDMLKLSSLGIKPAKEAAGATTVFSIAIATNRTDGSVKKFAFALGGGSYSIASLLSKLGLSVSSSATGITLSNPSLSVEVPEDPQQAASSVTMGLSISGIPFLPGSAFDAVLVVQGSTLISIAVRKQPITGNVRLFDGTCTANAFSLAVGTAARQLSAALSLTCPDAGINGATASLTYDAGAINIVAESVFSYLDGSLTLNKVTFSSGQNATYIAASASGGIANYIASVNYNVSRIPVNGKRPLTLQFTLPAEANSSTGISADFVFDKQGVLTASLTMARSLDLGAAVTTALPGVTLPFDVRGIIVISQPYVTVVGARAPQLGVVSEDTKAGTSMGFGLQVPAILGSTTVTANMLLMNANKTRVGTFEIGWVGDFTPVQYVTLRGALLRIQSGSGVTVMANGTLVSVDVAVVLQLTGGRNFTLSAEARNIKAANILKTLFPSTPELILTIISPIQLEYISFTWNGRFSCEASPNLSSVPGLSDLLKFLSFKQEDIKLRPKLLGNLEIELAIVKSWELNLGTPFVGKPLLAFALAVSQSDANIQFAASADFSAQMRLPFLDPEVIWFSLGATAAYDSLAPPPSVSFTLRASVSATTNPFQVIGFPWIKIAYIGGEIGLTPLTSLPFVSLYKISFEAKGIVLNTTIDVAMLWDQPKADFAILFSITNFNLQSMLNQMSIPATLGPFNVDVRNAAFSFARQSVIMPSGTVIPAGLNIAADMTFLTISFQFSLNIDTTGFELYAEVKDVTKSPVIIQAFKTAQDILDTLNINVKIQNQVRIDLVRIGMALKTTKVNFRFGIKAYLFGITLDFDINLDPSNAPYEQVFKTLANKFVEPLTAACTKDSYIRGSGFVDRCPAGREKQGSFCYNNCPTDWQYGSYGKANICYQNCPPNYRDDGIDGTGLTCSTVMCNPGQTWDGALLCWNACNSGYSYKATRCYKDCPDGWNDDAVGLSCVRNSCGGDDDNGAGMCYPNCRDGYKSNGLTMGCCCVNIFGHKRCCGCGSGYHDDGCTCRRNADLKWKDTYDRGVGYPKYRTYIKDSYLNSAVSAVRSFSKRTQWRDAYPMVCAPDKEYDGAALCYDKCQAGYNGVAFVCWGGCPSGKGLIDCGTYCAPAAAGSCANFAGATYQNCKNKYPTRRMVLDMMLSGNYTQEQIQAAAAGDTTVFKGSAWDPKSVEIVDYTHGLVASSEVKEDATAGVSSLPTARMLQAAAGSSCKKTDTTPECWCVGKAYGIYADPAGRKSRYLICAGDTGLLQTCPGTNVFSPGLKLCVSPSEAAAPSPPPADPNQKPPLPAKNCTGRDDGIYFQDSRDNTTAYKCDSGQLILDFCPDDYVTDETTGDCKIPDYKPPGQLAPCQDPDCFCSDKKKGNYTDVLRGNIKRYINCRGNKGRWRKCDKGDVYDTATRQCGFMPSNATLPIKGCKDVECFCVGRADGVYVNPWSNQTGISRRNRRRGE*
</t>
  </si>
  <si>
    <t>C_640003</t>
  </si>
  <si>
    <t xml:space="preserve">MDRSLLSRTSPRMQLGRPQQLPPPTVPLAQVPRLQRRCVVGSRVCQPVVAVRPGRASAGRGGRLVVSSVDMSNSPLSSMDAGEGLDIMFDNNSDAECTVVTVEGKDKAHLLMSLTGGFSSAGLTVISASITSDDGRVLDVFRVQTADGKKVPEEQFPSVREHILSVTATSSRSSMPAIYGIVAAAEVERLKPLRSQSTQNDVDALELAAAEMTQAVAELVATERDIIRMRASNADARTLQTKEANRTEAAAGLERKMAAMQAVLAARRNLATEPEKPKSPTEKLLETLKPPTPMRAAAGAGSGSGSEILLQAFNWESHRQKLYKQLMGRVKDISDAGFTGVWMPPPSDSVSPQGYLPRDLYSLDSAYGSEAELRELIAAFHQNNIKVIADIVVNHRCANSQGSDGKWNKFGGRLAWDASAICSNNPSFGGRGNPKQGDDYAAAPNIDHSQERIRNDIVQWMKYLRNSIGFDGWRFDFVRGYLGSYCKQYIDETVPAMAFGEYWDSCEYTDGVLNYNQDAHRQRTVNWCDSTGGTSAAFDFTTKGILQEAVGRREYWRLVDSQGRPPGVMGMWPSRAITFIDNHDTGSTLNHWPFPSRNLPEGYAYILTHPGTPCVFYDHFYQEENNLRKIILDLLKVRRRNGLNARSKVVMKKSAADVYAAMIDDKVAVKLGPGDWSPNQSGIKVNGKELKVAASGFQFAVWEGQH*
</t>
  </si>
  <si>
    <t>C_640004</t>
  </si>
  <si>
    <t xml:space="preserve">MLVAGIAASAVLAQQLPPADPAMPTDAVATTTLPSAQPAAATDIPTAVGTTAIPTAAPAKPAAAAKPAATAKPGAAPGAAAAAMPAPGGRLPAATASTIPASVAAAMPKAMPKAAATATPKPAAARPVTVPTAAAGVAGGLPSAIPAAMPKAAVATALPTADDDVTTPSKSADSAAGASAATADIDAPTTVAVDAPSLEVRLATCTDVAPGTRHTCEQQRMFGKCDAEYMVRYAYCSQTCGRAPCKTCDDVPPTSEYNCTQQRDFGKCWESWMVDGGYCSRACGRAPCPPTQDAMEDFAVKYSKQQPGSTGSGSTAGSATGSSGTTKTSAVPLAPSVNKTGPSSSNAISGSSNGSGGSSGPAPKEGEDFIDLPQKK*
</t>
  </si>
  <si>
    <t>C_640005</t>
  </si>
  <si>
    <t xml:space="preserve">MDRMPVQLMSLTVRLVLRPRGARHAGCGPPPAALQAASCLPATPCAAGGGAAAALVAPFAVRPLGLEARQERRQERIPGAATAATAAAGALRRRRATRLPNQLQWPAPRRSRHTPSRPPRTDPTPALCTPARPASPRQRSPCGHHRKPEATPWPAPRRSRHTPSRPPRTDPTPALCTPARPASPRQRSPCGHHRKPEATPVSRCTPGQ*
</t>
  </si>
  <si>
    <t>C_640006</t>
  </si>
  <si>
    <t xml:space="preserve">MGGAKRRRGATAEDPETPGDQDGALLPSGTEEAGPAPKALRRSERVRSRAEAAALGAAAAAAAAAAEPAPEVSDEHTPEPEAAEPDAPVTPQPPKEKRPWNRRICTAHAMARYGLTRRELDELRDVQLRPNPYYRSAAPMRMYLQREVKALHEKKQERLRYEAAHAEETAAAREEEARRRREAAKQAARAKVEPLKRPAAGDTVPAGNTPLPQRLAATLEPQGGVRGPGVVTVDIVFAGLACRDMFIASRAGLEALAEEVAAKRHLDMQMEPARSLMAGGAGSGVDWDRWDKLLRTPMSCKVPELKSACKEMGEMVSGTKPELVVRLLAHFGLPDGRRCPVPLRLWLALRQERNSYARPSPRNNTQIALALKDLSEAGDHTAAGALGCSALLTFRRLLARAYGDTAGLMAAHRACLPRLAEIRAERARRAEEERRAFEEQRRRRAEEQRQILQERWQQAYRRQQELHELRAAAGQGQGARAPHSSEGVKAPHHAAGRLVGGRRSAPAAPQLHPTAHCCCAVSAADGRPKRSPARGMAEGIRMYGAIRRADRGKYSADGVTVCGRGLH*
</t>
  </si>
  <si>
    <t>C_640007</t>
  </si>
  <si>
    <t xml:space="preserve">MELILAVLRGLPGDVELDEESAKTAVKHLQEHLNDKDAKARELAVVALCKLVTIQEDVPVAEHAPFKAIIDLLEVETNKEVRAAVVSRLPLDGSSLPLLLARGGGDDTALVGQQLYLRLRQDLALASPEEDEGQVGSGRVAASPQMRRELLWTGLQEGRLEVRKAAQELLGKWFVEDAAGDVTRLVAALGPQESPELCDLVLDQLAQLQHWQPQAWLQAAADAADPGASPRALAAAAVPAAAASAIPAALTPARAYVWLHACRQVDQLVRSSGQAAATRMAASAAQAEASAGAQAEAALDAFLPSAADMAQLCLRVAQAGPAHRYVASVLLQLSALPAFNWVDAASRAVAVEVLQQLIAAPAVSMMADETSGSNGSGNGRLPPLGCGGGGHWEDAVLTLATAVLGGGGSGGGALVEACLPLILSLAEQLSVNQETADTEAPEGAMLQVLGYLRLLMVRAGASVSPAASAPLPPGIYAAGTGNEAAAGTDQAGGGPGDGDGDQGEEEEEEEEEEEVERRISLEQAVRKLAGHAGRHASPAVRAAAVRCHVVLALRDGGLERALPAALSVMAPLLPLPGARDSRNSSGGASAAQSRKEAEWQQLPRRAAVQGLVDLSLLWGEPVVTAALRRAVAAAAGAAQVAAVTERMAAVGVMAVDGVDGGAATAMAPTEEGAQPAVPPPQAAVGVVQILLQLTEGLVRKLQGYDDYAEAAGPAADALLGCARLAAQWGSQQRLAAYSRQHQARGAGFSATAAELAELLLVRLQLARVSPALEQQPQLLAVVHMALGSVRELAAQPNAGGAAYRQLLAAAFLPAARCAMALPPPPGAAATAKCAAPELMEGMARELGAASAAAADAAAAQLPDIDEDAEDENEAEDDDVGSRPDGGVRQQPHQHSQRQQRLAEVAAAAAQLGKMVLEELALVAIERDEAAGAGSEADASQGGGGSKRAGTSRRRRSPLDTHGDKAAQAYTEELCKLPSLLLPAPVLMAVGGDDLAALGFLGRRAVRFAETELRPDKVVTEAALRKLRDLVEDVENTRQERAGSAALTEEDAAPLLEALLARLAVLPSQAQVTAEVEADETWDLTSGSGGDQAQQPAGSSRRSGGGSGSRATKSTSTAATGRATRATRSKAAATGGRTRRNDLRPVREDDDEEDEDDGDEGGDAASAGDDSSDDGDAVDVVRKRGKAAEAAAGSKARGAAAAKPSSSQTSAAAPAGERRSSRAAAAKAAEKMQVLKDNDKVAARLVRLSQGEAR*
</t>
  </si>
  <si>
    <t>C_640008</t>
  </si>
  <si>
    <t xml:space="preserve">MKDIEQAVAAILEKQKKQPDGLVSLILDSTCKATHVKGLDAFVNLKTLSLCSLGLTSLEGFPKLPKLERLILTDNRITGGLQHLVDAGLTSLRILELANNRISRVEELESLKGLTSLQSLDVDACPLATKPDFDPKKVFTMLKELKYLNGADEEGRERDGDEEEEDFEEEAGEEEYEEGGGEGEEEFEDEEGAEFEEKEYAVLVGTDAVGEDEEGDYQDEGEGEDDEEEEGEDEEDEGAEGAEPAAGGTKRKRDDEGEEGDE*
</t>
  </si>
  <si>
    <t>C_640009</t>
  </si>
  <si>
    <t xml:space="preserve">MRRALARLGAGLGAAEGPASPLLAQHQSAGGLFNTTGLLGVSARHRLLGGSGGGGGGSWVLAPPLAATGRAGGAGASQAQQQPARSYQPQQYQQPQLQPAAPQPPPGWPAEHPSQPYQQLQPQYGDQQYAGQYGSQQHQHPQQYTEPYPEQYPGHQPVPYGNPHLQDPQQHLHALAPSGLAPGEQMAALEAAMAAEAARLEQEKVAAAVAAAAAAEAAAAKAAALEAPAAPAAPVKKTRAKRKKKTDEVVADPDAAAAVAAAATGAEELAAIAAAVAKPKRAARKAPAAASTDSGVEAAAASPTASGRGGAAAVAARTAAAAAAPPYLEDVLDLPPAAPRRLEEWPDFFWAAEGYATKQPLRAAPPDDVLIVDTLPRGGGGGIEV*
</t>
  </si>
  <si>
    <t>C_640010</t>
  </si>
  <si>
    <t xml:space="preserve">MCQSDYDNPDPRLVLLQAAKALADSPPAERQAALAALAAGQPLQPLPRTALLPAAAAAAATGGADAHAAANYYNYYYQQQQHPQQHPQQQQHPGPNGWHPQHPQQQQQHYQQQQLPNQQYHAYATAAHADPYSIPQQPPPQQQLQPHVVTDAAAAAAAAAAAVTPSPHLAAEAVLGVSGPAAAFADVGGSGAAEVARAVVDRLISAADTPYPGAANRTNPPVPCRYFACDTEVAFIDVTSETPVGHGAVLCFSVYGGDDMDFADLDSLQYGSAAASAAAAAGQPQYQQQHQLQAQGLQQGRAQAQGQGQQQQQQQQQRKDRLWVDVWAEVELGPDGRPIMDGRYATWQLREALEAKLRAERWEMEPALAKQLGYDPDLLQQLQQQQQQLAAAAAEGAAAAAPAPPAPCSPPAQGQQQFLHLWHFYCAYWLDFGELLTEMERRGMMVNREHLRQAQGGEGGEGGGGLGGEEEEIREGGILAQTATATY*
</t>
  </si>
  <si>
    <t>C_640011</t>
  </si>
  <si>
    <t xml:space="preserve">MMVAGAGGRNPELSELGPRRATVSALSKHLTKRHKGVWRNPAYGFPSLHDFLQSPDSHGVFALYAHGSPGEPVVELDAVALRRAVVAGSGQHPENGLAAGAEGTAGARAQERGRQRGSTQAAAAEGAAAAGNGAAGTAHNSGSDCGTGKRSSIGKRRSSSPTGAAGISTAAGALNAPLICGGIAPIASXKIVEFLRSPHSRGVFLLFEKGRDTPHLHVELDIVALLHAAAAEAAEMGLVEGADSQNGGDGATAVTVGAGREPAAGAAATAAEAPAPAGAPAATPVGNELEAPAARAVPVRPLQLLQHLQQPHASLPVVAGSVPPEPAQLGPSPVGPALAGAAEPAAMNGAAAXXXXXXXXXXXXXXXXXXXXXXXXXXXXXXXXXXXXXXXXXXXXXXXXXXXXXXXXXXXXXXXXXXXXXXXXXXXXXXXXXXXXXXXXXXXXXXXXXXXXXXXXXXXXXXXXXXXXXXXXXXXXXXXXXXXXXXXXXXXXXXXXXXXXXXXXXXXXXXXXXXXXXXXXXXXXXXXXXXXXXXXXXXXXXXXXXXXXXXXXXXXXXXXXRRTAGAVAGCCVPGRSASGGRILRRRRGSKVIYGGGSALACLEEAIAVGSGDMFAVVRTHPLHNLRVVLKGVQLMLEVPLEPPSMPTPAGPIVPHGGVAAYLPVAASGGGGVSWLRGLHAHVARLRDALAGTGLWADRPQLLAVLASRHAAALREDAQLEDGSAGPDEDAAARVLTRPLAPSQLEAAARAARHLPELWAALVQEAVPWVAAHASTSDMAVHRNLAV*
</t>
  </si>
  <si>
    <t>C_640012</t>
  </si>
  <si>
    <t xml:space="preserve">MTAAAARVAEVAAELAGDRHRLWRYTGESSHGPGTDPRAPPALPILFIPGNGGAHEMGRSLASETARRLGRLGPGARLAGAGADWYLMDLEGEWSAFDGDTLVGPVVGSDSSSXXXXXXXXXXXXXXXXXCRPRTGATAHPGMVVVGHSMGGVVAAEAIARAAAEPDLAATAAAANKPPRPGPSGPGGELATAELDAALREGHRPDSADGGSGSGSSSSYSSDGSSSSSSGSSSPPPAVCGPEGLGRWSWALRRVEARLGHPAQPYLATALMAATAAEARRGPDATAATATASEAAAQAEATSELLRRAKPALAPAAAGGAACGGANLAWYLQYQSPAAQPRQGRTALRLLPYDLVGAPGTGRTFSWRLGRWQGAGDASRLPRGWSGWLSGAQPCTAFRVWLSVVVEQPASPATATAAAATAGSSSGSSSSSSGGSGGEGREALEELEAEVRRAAAAPARTLRHDVEVTALAAPLPAVVPEGRWHVRNRSAWGEIQGGRDYQSRAAWLLLLPPALVEPLLQLQPGAPTLRPAGALGXGSSSKPTVTLTLTLWLAAAPSYEPAFRVVAAPLLPPHEPADRXXXXXXXXXXXXXXXXXGT*
</t>
  </si>
  <si>
    <t>C_640013</t>
  </si>
  <si>
    <t xml:space="preserve">MVVVGHSMGGVVAAEAIARAAAEPDLGPSLVALLLTLGSPHARPAVPGHPSLLRFYQRAAAGAAGAGAGAGASGAAGVGARGRPVVPVVSIGGGAADVQVAAALTDPSSLAPAGLSRGLSLPAASPGAWCPAAHNSLVWCNQLVAALGQALVDMAQHEPADRPLPLRPSPGSPEVVLQRQPRASSLSAAATAAKKKGAGAPPPLLLPLQLPHLTPPLLLPIPAGGAAASSSSRGSSAGSSVSSSGEAGSSRTYTLEDGSAIRVERALAGEAAAASPLRAALTAAAVRWLGLWRYAALRITALDSRERQPHLPLXXXXXXXXXXXXXXXXXVLRWAAVGRLAGAVGEAALAAVSAASGGQVLGVAALAAGGLRDAVVGALAAACGGAAAWVGDLAAGGGVGQAGYVLAALHCAALAVAAAAEAAKGHAAAAAEASGSDGSAASGRSGGAGKAGGGGGAVAGGVQASSKAAHLVAAGVALAQLVLVLQAAS*
</t>
  </si>
  <si>
    <t>C_640014</t>
  </si>
  <si>
    <t xml:space="preserve">MLGVAGAGPPRRRDYADELTRAFPAAQLVNAEGSVIDLPFQLPNGRPTALRVSLPSHFPQDHPVLCVVVPLQHPAVDTTGRVHLRAADQWGSGTTSRRLPADLVAVVREAMALLNASDPSAAAAAAAASAAAGGNAWQPGPGAGGGAGGAGGGGAGPTDPEGFLESLSTSQLEALLCDEEALRKAAAQWLQETPAARALEDVRRQNKQLATANLSLSRSIDEARGHVAIVRSGEYAAMRSLFEDLFNRQKAIITKMGPDALLARLRQEVDESDAASDELLERFQSGSISSLEAFVDAYVAAREAFHMVDLKRQAAEHHRMVPDDLMPVWSREAVAAALGHGR*
</t>
  </si>
  <si>
    <t>C_640015</t>
  </si>
  <si>
    <t xml:space="preserve">MGRTAPRRPGASLTRQRPPAICRLLRREHTCPESKPLQSAGDLTQSRARTPSRPAPQPTYRL
</t>
  </si>
  <si>
    <t>C_640016</t>
  </si>
  <si>
    <t xml:space="preserve">MWERSLHGALPKAIFLKECDVYSYKSDLETDPFGDEASIWSFHYFFYNKKMKRILYFGCRAVSKQAADERRREEQHGVRTWRSMAPRQQPG*
</t>
  </si>
  <si>
    <t xml:space="preserve">MHRPCMPNRIEMLPTDRELPHGGGGHGGGRR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PPPPQGYSHTQLLDVIVTINTGSPTPVAYAVRSGHPVTDSTPPGGGAGTATFSISKAPQLPNADVDVGYRVWGNDMFLALNVSNPRPPHPADPDPRGAFVLSVAPPAPEFTAPFPRSVVFLLDRSGSMSGEPMEFAKAALCFGLRSLTPLDTFTVVAFDHEQLWFTPGGQLVPGSAENVSAAESWVRASVDARGLTDIMTPLQTAMRVLSAWSSKPVFPGKEGNLPLDKIFIKSRLDLLTAQAWLAGNPPQMVNQIVDLSIATGIPCAHTRTVGFETTHKDWAAIQSTAQSQGKRKVNYAKYAIGGAAGLVVLAGLGVGAAFVFGDLGATVANTGFMDGIGGLGGMGDMGGGGDCCGDCGDCGDCGGCDGCDGCDGCDIGGLDCVIS*
</t>
  </si>
  <si>
    <t>C_640018</t>
  </si>
  <si>
    <t xml:space="preserve">MTAKDHAYWVAWHTRGRMPGGAPASCPCFSIGCIYPCLSSNSFAVLHAVGGMASYGAGFYRGGNSWAGPSASLHNGAIGGWYSEQWVMPDKGLSVSVMTNHWRRNQTDNSSIFPFDVVADAVSTLTKKYELPTYCSTPKTLPYTLVAQKVDASCMRNTVHKPFTKCSSTSNGFEKLPVAPFKAEVFLDCAKACVADTMCLAWRFISLKNATNYTEITSSGKGCRLIYRRTIVTGIDSTGRRLRGALATDDEEPVAGSDSGAMEAGELAAEGSSRGRRGMLAFVGPAYVCTSDNSATSGEAKAVKSNWNINIGVDNLEPYSSSANGLCVANMTACSDLCLSASQGIPASGFNGNQAQGPCRAWTWNAATKWCYMYSQTPSDITMVSQAPIAHCILKSGKVAGC*
</t>
  </si>
  <si>
    <t>C_640019</t>
  </si>
  <si>
    <t xml:space="preserve">MGLRASTAFGCAVNYLLFPKPETLAVIKVIHWWSGYGRTAAMRAMRELGVHALEARGEDCAVANSQDVWQLGDGYSGVRRRRQLQTAARRLR*
</t>
  </si>
  <si>
    <t>C_640020</t>
  </si>
  <si>
    <t xml:space="preserve">MPSSAGSAASPCRPCSSMCVSGDPPAPPGRRVPQDQPRRPTSHAHTPPLPRPPHTAQPNPRPHDGTAAAAGSPSPLLPPHPPPTASRAPTEAPASRPRNPMPSPSSTSPHLTAIPTPPPQPPPPSLHPTPPLPTSPAPPGSTPPLTLGLLHHGGRHAAGAAGQRLILRHRPHGSAVHETHGRPAHAVGPAHARAASSAVTDHVVAAAATATTAAPAT
</t>
  </si>
  <si>
    <t>C_640021</t>
  </si>
  <si>
    <t xml:space="preserve">MEVDEEAGNYSISNIDALDDLCLQHIASCTESVRELLGLAGTCKRLKAIVDSVLEDLYVHCYNQMTQGRAWGRLLIRSLGRQHVPQDQDEALQTIHTKAWQIWHSQRSVPYDVRQADAARQPRLLYGAPPLRPLLEPLAAAPPPPEAAGGALAAAAAVVGAGSSSLLSSSHQQQQQQQQQQQQQQQQQQQQQGPKPAPQQQPQLSRTVGLFDSVLISRHLNVTCPLRCGALFAATTRRTGPSPLQQLQQQLKQQLKQHGQQLLQQLQQQQQQQQPQQQLQQLLLPMLLPVLQGQGKAKATRRDPPALQARPTRPRAPSQQTQQAQQTQQAQQTQQAQQTLLTSVSAA*
</t>
  </si>
  <si>
    <t>C_640022</t>
  </si>
  <si>
    <t xml:space="preserve">MDVGETRADTQTAPGRANLGPSTGTTANGIATAAATAATAAGAAAPAATAATAAAAATGGSEADSYQDAMDAEGWEHCSSDEDEHVHVGAGRGGGAGSGGGGGHAGGEEDGEAAGQEGVEVQAAAEAQAAGEAQAAALEYAGEDQEGNGDVDADADDEDEDEDANEVHQHEDEGDGDEEDEEDEEDEEDEEDMFEDDEFDLEDDGPLDGGWVGGGGGGGGAGGPGASPVAAAAAAAAAAAAACNAARAAMVAADAAVAELLPAAQSIAAH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QAGGQALAGWQAGGRPRVL*
</t>
  </si>
  <si>
    <t>C_640023</t>
  </si>
  <si>
    <t xml:space="preserve">MDGHGGEGAGGSANGGSTNGGSVGDTLARKHSWALPLPRPNRPGVTVLVWGRNDLGQLGLGAATAAAAGGGGGEGAAPAPPSAVYVPTPVEALSGRDVVELAGGSFHSAFVTADGELFTSGCNDNSQLGRRVGEGGS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FACLLAVGANHALLLTGGGGVLAVGQGSFGALGLGPEALENRPVPLPVAPLAALGVVQYGLPYSIPDLQLLAAAATAASENGSSGGSSGGAGGGGAGGRELRELVVGVEEVLGCPGYVLSLFSTETNRRRRRTVSDGSQRDASPERGGVTAAAAAAAAKRRKQEGGNGVAAHDYDLLQPQRGQPQQQQQEQHDHDQQQHQQQHELEQQAQKLQKQQQGPDQEEHQEQEEEAAGHGLDVDAVQGCFAALLRLYRPEVVAALSSGLHRLLDAAVAVAAAAVAAGGGAGAGAAVAGAGGGGGTGGGSGVGSGGGPEAAAAAAAAAAGSEVLLLRVLFVAYQCPLLASSGVGGSLATRLVDITTRLLPHEAQQRLCGWLAALPPELFGGRVVRPLQTHLAEAAQRAAEAAAVAAAAAAHGHGHMWLAGGGGGGEPPQKRQVAAARAELLAAARVMAGLYEANEQAGEKLPYTEFHNAALSGCVNLKDEYLIWLRAGGGRSMSGPGGWSLSSHGSSSAGGSNGGGGGGGGGRPRRPGAWALSPHTPLSSLCQTPFLLTPDAKSRILQGEALIQKEAEMNASAQAALMQVGLVLGLAIYNGVILDVHLPQVVYKKLLGEGPLGLADLAEAFPALGRSLAAVMAMEPEDVEDTLCRNFEVETEVFGSRRAVPLIPGGQHVPVTGANVGRYVARLCEWTLGEAVEAQFRAFATGFHQVCGGPALSLFRHEELELLICGLPHLDFGALEANARYEGGYGADHPTVRMFWQVLSGLDLDQKRRFLAFTTGCDRAPVAGLGALVLTIQRSGPDSERLPSAHTCFNVLMLPDYSTRSKLKTKLLTAIENAQGFGLK*
</t>
  </si>
  <si>
    <t>C_640024</t>
  </si>
  <si>
    <t xml:space="preserve">PQPPPSSSHPPPPPPAASACLSTQPLSHPRPPPPPPQTRRRRSRAGPGWRGRGAPPPCPTPRPGCGRCPPPCVCPVEPTGLSTCTSPYPPYGPLPHTAAPSPSTPSRHFPGLSPAAPSRSPGTRPPQSAHTPRRRKPGSPTPRP
</t>
  </si>
  <si>
    <t>C_640025</t>
  </si>
  <si>
    <t xml:space="preserve">MPPPPPPGAVYHDWGPYVSVFLICLANFLCYFCNDNGLFGRWLWKRHGRSAFFASNTRGGAGWKHSLPNTFWAFDALDPKSIVTSWFLGDWGVLVVHVMTFTWLMICLIVSPEPSLVNVNVSAGVGADELAEAGVHPKHLCEDGKAGGGGSKPHDPSDDAATWDWLSCFSQLTMQTAVNAAFFLDVYYWVVLVLIQDNTVEGPATQLKHGGNLGIALLEVLLTRMPIVSVHFQATLAYGTCYMVFLWIYGSVSGIWRYSLNWKTTSTVIMHAAVPIALCVFMLLWWGIAMLRDVAGAAFNRWLGRRRHPVAPSAMRDQGAVVLHG*
</t>
  </si>
  <si>
    <t>C_640026</t>
  </si>
  <si>
    <t xml:space="preserve">MSYEPPPPYAGGYQPTGAPPDPYGAPPSYQGYAPSLAPPAYSYAPPAYASAPPPFAGGMGATDEVRTVFVTGFPIDVKERELNNLLRFLPGYEASQMNYGKGSAQGFALFTSGAHARAACDQLQHVRFDENSSLRAEMARKNMYIKDMEPNAKR
</t>
  </si>
  <si>
    <t>C_640027</t>
  </si>
  <si>
    <t xml:space="preserve">MGATDEVRTVFVTGFPIDVKERELNNLLRFLPGYEASQMNYGKGSAQGFALFTSGAHARAACDQLQHVRFDENSSLRAEMARKNMYIKDMEPNAKRARPASGMVVTGGYGVPPSGRPGGYSRPGSFGGPGGGGGAAAAAAARDDNPPCNTLFVGNLSDSVDENELRSLFSGSPGFRQLKLMRGPKATLGFVEFDDTGSAITAHNAQQNAMLNSSDRGPIRVQFSKNPFGRKRDVDGRVIETPNQREGIVPATGSNPGSAPYSVAGVGGAPSGDYSGQGGPQ*
</t>
  </si>
  <si>
    <t xml:space="preserve">MRDTHATGTGSIMGAGTAGYCTGNLRLDGYGQPHEDASFVYPDNLASPQQILIDASNGASDYGNKFGEPLICGYTRTYGQRLPNGERREWLKPIMFSGGVGQIDHRHLEKNPPQVGMLVVKIGGPAYRIGMGGGAASSVPSGSNKAELDFNAVQRGDAEYSQKLWRVVRSCVELGDKNPIVQIHDQGAGGNCNVVKEIIYPLGAKIDVRAVKVGDETLSVLEIWGAEYQENDCLLIKSEHRDMLQSICDRERCFMQVIGTIDGSGRVTLVDKNAPADAPPAVDLDLEKVLGSMPDKTFHFTRASGDKQLQPLQLPAGETATAALHRVLRLPSVCSKRFLTNKVDRHVTGLVAQQQCVGPLQLPLSDVAVFAQSHQNTTGLATSIGEQPIKGLIDSAAMARLALGEAMTNLVWARATALQMKSEGAAMWDAAVSLRDAMVGPLDLGVACDGGKDSLSMAAAAGGETVMAPGNLVVSAYVGCPDITQVVTPDLKLGDGGVLVHVDLGAGRRRLGGSALAQAYNQLGNDCPDVTSATLRGMWEATQSLLAAGHLSAGHDISDGGIVTTLLEMAFAGNCGISVDLPLPAHAADQPHGAMGSLFAEELGLVLEVEAGKAQTVLDTYKQHGVPAALIGKVSSGKGVEVKVAGAPAVTGDVAALRDVWEETSFVLERLQCAEECVAQEQAGLKTAKAAKWHLPFTPAFTPADKLKATDKVRVCILREEGSNGDREMAAAAFAAGMEPWDITMSDLINGRATLDTFQGIIFVGGFSYADTLDSAKGWAGTIRFNDRLLSQFKAFYNRPDTWSLGICNGCQLMALLGWVPAPGAVQIADVKQPRFVHNASGRFESRWVQVRIEKSPAVLLKGMEGMVAGVWAAHGEGQALFPDDAIKAEVLAKNLIPVKYVDADASPTEVYPANPNGSPMGIAGMCSENGRHLAMMPHPERCFLTWQLPYVPKELGLEPKGAGPWLKLFQNAREWAETHRK*
</t>
  </si>
  <si>
    <t>C_640029</t>
  </si>
  <si>
    <t xml:space="preserve">RPCHLLRLPPTPPHRALHHQQLGLHVVHVVRVGLAAPHHQPHRACRLRPHHQRCHQVTVAIGAHGHHLPAPRRPLRLHLQVLQHHTVHRHLRTCALHSYRIPQDPSPTLPSRRPPPRAHEEGGLHFPALGEIQNRLQHVIVLRVKVVHAHHVVLLTGARQRVVARPCHLKVCRHKRHHHLAPTCRDTLLARLPLRKSILCPLILTACSSRRPRPKYAEPHRQS*
</t>
  </si>
  <si>
    <t>C_640030</t>
  </si>
  <si>
    <t xml:space="preserve">MALGRHSSGARAAWLPGASDTDEGRIRQRATAAVLGALVADAATMALHWIYDTDKIQDLLSRHGRRDEPAFFEPPSCPYYEYDSGSFSPYGDELLPVLQYMADQERGTLDGPGFAEYLAAYYRNYTGRLNKSSKAMMEAVLQGGRKWPECGDPRDTQANNFVKVIPIVARYAGRPGLAQAVDAAVRAQQNNGEAVELAWAAALVLEQVVLGHSIAAAVEWVAGGAPGSHRPVSKSVLQASKPGDWGPSCANPGALKGALLGAVQASGQPARGSRAKAASGSSSSSSSSSSSGGGKAGSGAFARGVRANLLLGGDNCSRGVLLGALLAAEGGLVSIPSAWRAKTRGLAQAEVLTEQLLDSRGGSVAAAA*
</t>
  </si>
  <si>
    <t>C_640031</t>
  </si>
  <si>
    <t xml:space="preserve">MAASDALLARIDALFPDGEHQPPAVQLRRSIALWLAGSPRPEVGECAALLTTLGSYLRQSQAHLWLDPDQRWPKLKAFLEEPDSQGAFRVQEVQDVAVRLNLRLLLPPQPAASPSPASPSHTAAGESGSGGGNRSTATGAKGPAASAAAAAASKVARDLARMVFPAAGKTAGRDWRLITDPGHRLRRAVAMWLADNPAPGMGAHRAPLTWVGDFVRRPEHAEMWLEVASKYRNLQDFLQDAESQGAFRIESTAASPSGLVLLDLEAMQGVHGQPAALRAAAARAAPGTASGAASTAESGRGPVAKAPSLMPAPSMEAIAAAAAAAWPGDSPQCVLRRHAAAELAAARPFPGVHNSQNSMLLAKLGETLLRAKPKAAAQLKADMGGKVQWLAVLTSNGGAELLSDKEAAAALAAAGTAPTRDPYSHFLLRVVKGECDRVGVLNVRELLRRYGGNDSGAGGIDLTASARSSGGELQKHKMAKAPAGAPETTAKVEAALASAFPARGPGKVAAHESEELRLVALLLMQAGPPHRLLFAQLGEKVQGSWAARLVCPQLLQLAPVSRLQSEPPKPEQPQRSSGAAGSREARHLQGLVRAAFLAAARPASGSGVSSTQRQAAAAIKLRQAVGVWLVHAGGGSSASNGAGCSTDGRGASAASPDRPYAGKLSDLSAFLSSKYEKLWCEPAFAWPKLSDFLLQPESGGAFEVVPPPRGTAGNISVALNVPQLQAIAAATSSRAAADAAAEGNYADSAAATSSGAGAGAGAAAGLLLGKPLTELIHMAFPLRLTGDRPVPDKHYRQLRQAIAGWLASSPYSARLGPHRAKLSHIGHFLVREQAALWRNPAHKFPKLKDLLGSDDSRGVFVFEHESPGDSDPVVLLCEQALQAAAAALLEARGQGGGGGSSSGAAAAGAVAGAGAGAPGYWEASGHEYELADAAMELGNGSLESPRNLPALVAAAPPTSLEVATAAAGKPANGGDCTQPLPEAGVYVVADPYGEELIAMLQHCGCCTRIGLAVQAHGGRPALVSVYAPPALMKVEGPEEHLFQWPAAVYLVDPLAAAASYGGGADGDFAAAALLCSLQPLLEAPSVAKAAQTAGPDSSVAWLRGLHAHVARLRDALAGTGLWADRPQLLATLTARHFAALREDAQAALGAAGGNEDAAARALTRPLGPSQLEVAARAARHLPELWAALVQEAVPWVAVHASAAALMLSRHRIAAAAT*
</t>
  </si>
  <si>
    <t>C_640032</t>
  </si>
  <si>
    <t xml:space="preserve">MPTLPSLTSLNTCVKVVPPPPPAQLQQQQSEGAGESKTLYGAPRPANEEGRMATVRALRNMQITECPELDLICKVVCRVWNAPAACITLLDSDHVFICSGEGGFSACHRPWAIAMCPWMLLTPNPTAMAINDLKEDARFSKSLHVSGGTRSYLTSPLVASNGHRLGAICFTDTKPRRWACVYCKGSPATTFYLSFRPAATDDLDDQTVTLGVPAAVPQHYVAGFSANATIVADLDVTSQASVDAFIAAFIQLTATALNIDPANVYVTRVTKGGASSGRRRAALEQSGAAEHVWSASELSALLPGAGLSLLALKRVTPADDATVAGLRSAKLELVQDMHIRSNEERLRAEFEVGLGQRLHHVNVVHTLAHASALLERSQDSALMASGSSSNWNAGLPMFPMGMVPMGDFGPLVGPGFFASSASNARAEREGSPMLQHGASGVHTTAANAGAEPGPAFIPFFAADDSAAAATAAAAAAAAAAAAAASASHSGPSARAQSAAHGSDRTSVSQLPSPSPPSSSPPLSLLKTYTSAGGSIALPIVSGANSNMVRVALPSGAQVPMLRHQARTAEFGGNSSSAAVRPLPPKSATAAAVGGPPTAAEVAALAAALAAHGSSIGGGSSGANRSPSESAGMAAASAAMASAAANGSTLGSRTTSGLMAPGSGLAAAASGPPTAPTSGLVDSATVALLTSRGFGGVTRSGSFTRPMSSRAPMLHTMEEETEAGEVTAGFNIQHDSAAANAREMEPSTATGDMRDTVDEEEFGMSPFVVAGGNAECVTANANVLSTDAATPLSTAGCGLGPDGSNCRRQGDAAGRFDFGTAAGAGDGSVAVPAHTPCWQQVGPAAGGVAGAAAAAGGGGDACTSGAVARKTTANVAGPIEADLSGLTYPIDVRLWMVLEFMDKGSLQDAIDRGWLREGRTADHAPDYPAVLATLSEIAASLAYIHSHDVVHGDLSAVNVLLQSVHRQGGDGDADGGMVDCAGRGFVAKISDFGLSMQLMGPDQAIKTAAYGTITHMAPEVLRNSALSKSADVYSIGVLLWQMVTGSRPWAGLSHLQARTRAGGALGVCSCVSVEVGQNNKQLQWPRGVHAGVQSLGQRMLATRPEQRPTAAQVAAEVAVLLQQVPQYA*
</t>
  </si>
  <si>
    <t xml:space="preserve">MIHTN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ERVWSASELSALLPGAGLSLLALKRVTPADDATVAGLRSAKLELVLGPGAKLQQARRSAQQQQPSSTADVIVDFTVVTLVEVALPPSPPPSPPLPRWRVCSSHRSCFASFSSSSPSPSSSAERGCPDIRPERFLGDEAPSPPPSPPPSPPSPSPPARVTSVRVSRMPAQGTLSGDSSKPVVWYNDASFRSYRKPRSPLNLVFWSARRQCTATVGVCGGCPRAWAVPSNATQTTTTLPLYFREPMQLDSITITQLQNPGVLSVELLPWPATPIPELPGVAPVSGPKGQPVYSAASDSTPCGGDLVISVPSDRSGSSESVPPRGSQSELPPRLRRTAVGGIRITVKAQAKGAKPTFISSVRFSGRVLYPANPAAYDGM*
</t>
  </si>
  <si>
    <t>C_640034</t>
  </si>
  <si>
    <t xml:space="preserve">MAMAAMRPCPIAHGSKLCLWCVFPYSYINLRELTDNGNKLRCELALWLLESGASWVPVSGVDAAAAGPAATPRAASQAATARYLHDNHAALQLDLKLHTWPRLLSFLRHPHSRGVFRLEPLAPAAPAASGAAPGGVGETDVSTEAASVVPAVADGVGTDAPAVLLQLNEEALLEALLHDAAGGYRATATARLASGGGLGAIAAAADATTAAGALADLVSDLACDAFPLVATGAQPAYAAEGGTLAGVAGAQGATAAAGINVDAPGCSGKAPDAAVAAIEAATSGEGHTAAPVLASEDAVPDAVRAGQLVRRLLAVWLARTRQLQLAGPMRAPLRQLGDILPGRHADLWRRCSQAPGERLRVRDLLMAPESCGVFRLEALPGAAAEVILDVAALWRAATGNQTSSAPALNGHTSVQAAAPAPVAGSAAADANTGAGGLAPAGSVASAPDARGGGAACGEAGTIASATLAAAAAAPAACAAMSSGRKVSQKAPHLCAQAVPDEAAWTAFLAGLSLAELAGLAFPARSLGSGGKGKQGSGGSSKPSSSKPSSLHQGRVGHMLRRAAALRLACIGDGAVDGSPVAPLSDLEVYLQEQHMDLWCHPGYSNTPLSELLLQPESQGVFDVVDLPFSTSGAALVALKVQRLRALAASSGGTRIEMRATAKESAAVAAACAAAAAAAAAPPAGLSPAAAATAAATEALRGVPVSVLARLVFPSYAGGAWADHEHAQQLRRAMAIWLACSPCGELLGHPMSATTSDLANFIQLRHKAAWQACRQYWSRLVDFLLDPASCGVWRLARMELPNRHWQPAVWLVEESFLGAAAAAALRGSAGADGVTGVDADEADTDWGTGVGTAAAAGAGAGDGAGGSAGVRRGAVTGIGLGADADAEVGAGMGFDTGADMGADAGAYDGAGTSGGPVPGAGARVRAVDSLGRPEPARALATAIKSKAGAANCGDAAADAAVMEPGTSAWHSGGAAVHATPAAAVAWHAREAPLWPPSPQELAALSRRPIQQLAARAFPMKVQGLLVPCPRARQLRRVVVAYLASSPSDEQLGPLCAYVSSVGDFLRKEHPAAWRPHLTTQLKKLLLSSGSRGVFVMLGRSPVLGDCKQAAVVRLDMEALVLAAARPE*
</t>
  </si>
  <si>
    <t>C_640035</t>
  </si>
  <si>
    <t xml:space="preserve">MGQFYSREFDGDPYVDLMRSLPERELVCSAHDHDHEAGADGGCRVCGTACAWDAESEWMERWGEWESRLAYYDKATGPLMDEWYEDVLNAGNLEEDTPPVEDDPPGPEVTGRWAEHDRALHKDKKRMAALMRRWGHPYDADANLGYQIVDPTASMGENVWNMAQVYNSLPPELNPLRTQHLADRGGGNTQAAVEAARSAFDAQVVMEAALLQNLEAAAQDLPKPHRLPPTAGTVACNECGGAAWGYSFFPNTAVMFGLERPFWGDTLARLSKYWNPTQVADPARTGQLLPYGEGGLRRLLAAGGGGEDEEGGALEAVVGKAPATTGRYRRDLELLLAHPELRDGALRVPGGWGPEGGLQTYLRGQQEEQARMQRRMDLAAEASPLELAPAGK*
</t>
  </si>
  <si>
    <t>C_640036</t>
  </si>
  <si>
    <t xml:space="preserve">MAAAAESLDVGLLTWLLSHPRVLAEVAEAAAAGAAAAAPGAAAADASSHVRVGRGVEGDVSAEAQGAGKDDVQRQQRALLLTTAVFAVAAGAASAAGKAAEAAAATSAAGATARAAAATQRAAAGAGMLTFLVQRGCPADEAACIAAAEGGHVHTFRQVVAAAAAATAAAAAAAAAAAAPAAAAVAAPAHVITPQVFTAAARSGSVSMAVAVMQELLGNGVDVAAVTSAAAAEAADSAAAIATGADTAAAESVAALRAAAAAAGVDADAACCAAAAAGSLPLVRWLHTHLAAPLTPEVMVAAASGGTDTADAAPSAEQADGSGGRGKAAAAAVVASASAAAALVEWLLRQGCQPTLAAWTAAAGAARLAVLGHLANSHRELPPAARELPVFAMAAVGEVLPPGLGGGGFGPAAAAWGADVAQGSRQAPPELMLATAADLQPILTAACGSGSTAAAAWVLEHLWGRGVRPDQLAFEAAARAGDVATLRLLHGCFLQAQRERERERERERERERERTAPREAQEAAAFRGWAAHVPHWPQQGMEVDAGPGAAPAGAEPAPWLSTHVLCAAAESPARGALAALQWLLATPPVAPPDAAVMAAAASTGNVRRLAALRAAGGRACAEAFLVAAWSGNAAALEWMAAQAWEQAARRGAAAAAAGDGGPDASVPVAVAAAATAAATAAAATAATSAAAAAAASLEDVQLLDVTTAEPFSPEHPHPHQPEITLNGISSGALSPSLSPSPAASEPTTPCSLGGAAHGGARGGASSAFSPSSPEAPDRLPAHHHHHHHNCHHQHHRHHHQRQLPPEVAEVLDSQAWFWAGVKADWCCLEVLQRLGCPWGPDTLASIAGTGAIGSWDFGVLRWMQSRGATADQRLLALLPPGPQREEVAGWLQQQQQQQQQQQQEAVAAAAAAGAEAAAAARQGGAAEGAWSLK*
</t>
  </si>
  <si>
    <t>C_640037</t>
  </si>
  <si>
    <t xml:space="preserve">MGPVVARVPPPVSPLQPPQARNRREVSEPGTGLLDALEPPPAGAALQPHAFTASPVVRPPPCAHRSQCAAIPPAPSPLEAASCPRPSAGA
</t>
  </si>
  <si>
    <t>C_640038</t>
  </si>
  <si>
    <t xml:space="preserve">MVPFGRGGVELDHPALKHGVPETDIIRVYDGYVAAYDYRTRNPKWVAEHITPASWSGEANRERSEFFPDPEVDPRFGAKLSDFRGSGYDRGHMAPAANHKDSQKAMDQTFSLVNISPQAGKGFNRDYWARFERFVKELTDVAGDVYVITGPLWLPTQQQLEGAAAGGAAGSGAANGAPTSKWTLTHDWIGKPPGLVAVPTHYYKVVLADTRGDNNSAAGKQPLRGNKQPLPRGTVGVGAFVMPNAPIDPRTPLAAYVVPLEDLEQVAGTSFFPALLGDSRRREAADVAAAGWRAAGMSQLKPFERLTMKQAFAALPPPASSMTIDVEASTSGTSISSSGSSAAEAPRPPKTPAGSGVVHICEVNACRLPPTDFFQRGSGGGGGGGGAGGGGGGRSSSAPSSRSR*
</t>
  </si>
  <si>
    <t xml:space="preserve">MALAAAADLVARRRRRRLGLMQLLRPPPQTEQQQLHPFKEQKQEKEQQLQQGEQAQPNKQGQQQQEKQDKREEKEKQDKPLPQQAQRQKQEGKREETEPARAPAAAPPVPAATPSRQTPHTEAPAVGTDKAEAATAAPPAPAPAQASERKSVDRRVGAGGLGSIEASIGETREDNGDDGDGDGGSEPAAAAVNAAKMAAAASAAAAVGLGGLGGGECRHVVEVHGLTTETRTHHLEEFVGVVCPQDGRPQPLVKWVDDNHALIVCSDQATAMLLLQDEQELFQLRPFTEASAGAKAMAVSELLPPRERPKTTAAVARLMLSHALGMRDLRDRGAERDLAAQRKAAREARRERETKVAAAWDDD*
</t>
  </si>
  <si>
    <t>C_640040</t>
  </si>
  <si>
    <t xml:space="preserve">MARSSPTAAAALLLAALLGASVAASPALAQLQGPRRALRQAANATAAASASALAQAAGAGNAQAVAQAIASANASNSNAVAQSLAQAAAQGGTASNTVASAIAQALSGSTGGASANAAAQAIAQAAAQGGAASTAAANAIAQAASIAPINAAQAIAKALSQAGATPAQTAGVTGAVTQAVQQGNATTAAAVAQAFVQAVNAGNAAAVGSAIANAASSSGAAAAAVSQVLTAGYALNKTSIDAIAQALAIAYGKNATAVTAVIAAALVLSNANSVTAAGAGYATYTALAGGTSSPLGAAYAGALAQAVAAGGCNAVNNVLAAAVSNARAANNINALAASSAAASCLGLSTGGGAAAATSPAPAPGAAGVASVAAALAQALASVGGGGAAPAAPSSGGASSVPAPSSLSALASALAQASASVSGGSSGVTTPTGGGGGGGGTTAASPSPSPSPTPSPAASPSPAPLPSPTPSPQPVPAGGAASAQAAAAAQAAAAGGLA*
</t>
  </si>
  <si>
    <t>C_640041</t>
  </si>
  <si>
    <t xml:space="preserve">MDTPVPDVVSDTSWLHVSNTVVYFVLFCVNVLVNSEAVWPGVRQVDRKYGPIVTPAGWAYHIRDLTLFLWGMAMCCQGLVESKGWKEGLLELSAGGGGAAAAGLGLLGGPLHAPAHHTNHNGPGGLH*
</t>
  </si>
  <si>
    <t>C_640042</t>
  </si>
  <si>
    <t xml:space="preserve">MDMNAAAASGLLAQDLELAKTATDLVATRRSAQDLTQVVSAIKAVITSVPSVLSKSPGLPSSFSADFGLFMNAAGTDGKFFITAATSTGVWKNDIIAAIGQLVPWLDIMDNAPAADEPGWLFRATIAVTDTSMGMRLATTAPLTIAGAISDKLGLNGLGIDPQEESGNALTSASIEIVVARGTGKIQKFAFAMGGGSFSIASLAAKLGLSVSGAATGITLSNPSLSIEVPDDATEPTNVEVALTVSGIPFLPGSTFDAVLVVQGSTSISIDITGDVVLFDGTCTANAFNLAVGSAARTLSASLTISCPDAFINGATASLTYDNGAISVVADSIFSYLDGALTINRITFSSGRNATYIAASASGGIANYVATVAFNVSRIPVNGKRPLSLSLSLPEANVGAVVRAIGPTADDLLPDFVKNVNLPSLSLSTWDKVTGTGNRTNLTSLYRVTVGPQSSTGIYADFVLDKLGILIANVTMTKSLDLGAAVTAALPGVTLPFDVSGIIIIKEPFISVVGARAPSRGVVPAGTKLGTVMGFGLQVPALLGDSMVYANMMLMDANKTRVGIFEIGWVGDFTPVQYVTLRGALLRIQSGSGVIAIANGTLVTVDVAVVLQISPNKQFNLTAEARNVQVAQVLKTLFPSTPDLIVKVLDPVRFSYIAIGYDSVKKFTCEASPDLTGVPGLRELIQFLGFKQEDIKIRPKLNELAIEIAIIKTWELNLGSPFVGKSLLSFALALSQSGANTQFAASADFSAQLQLSFLEPEVIWFSLGATVAYDSLAPPPSVSFSIRAAVAATGNPFYIKGFSWIKIAYLGGEIGLTPMTVFPFVSLYKINFNAKGIVLSTNVEVAVLWDQPKADFGILFAISNFDLQGMLNEMGIRASLGPFNIQISSAKFSFARQTIALPSGTVIPQGLKLSANMTFLSIFVNFDVSVDTTGFELQLEVRDVLKTPIFDAIFTGAQAVLDALKINIKLREQIRIDLIRVGLVLKTTRVAFRFGVKAYIFGVTIDFDINLDTAAAPWDVVVKTLQDKFIEPITAACTKDSYVRGSGFVDRCPAGRERQGDFCYNNCPTDWQYGATGKLNICYQNCPPGYRDDGVGGTGLTCSQVACNADQIWDGALLCWNGCAGGYSYKATRCYKNCPSGWGDDAVGLSCVRNSCDGGDEDNGAGLCYPQCRSGYTSNKLTMCIQSSCPSGYRNDPLSCWRDVDIYGKGCCCVYFFGWRCCGCNGGYTDDGCTCRRNADLIWKSTYDRGVGYPKYRTYIKDSYLNSAVSAVRSFSKRTQWRDAYPMVCAPDKDYDGAALCYDKCQAGYTGAAFVCWQNCPSNKGLIDCGTYCAPAAAGSCANFIGATYQNCKNKYPTRRMVLDMMLSGNYTYEQMQAAADGDTTVFKGSAWDPKSVEIIHHTSHSGRDAASHAGLLHPETTRVPKTTIKVDAAEAVVVEEKTQEEEWEEVEVDHPHYAGTTSADSWQHVRIMHERLNNIDTMFNDGSSSEGGDTGVHVVRMLQSGASPPPPGAGCKPAATTPQCWCVGKAYGIYADPAGRKSRYLICAGDSGLLQTCPGTDVFSPSLKLCVSPSEAAAPSPPPADPNQKPPLPAKNCTGRDDGIYFQDSRDNTTAYKCDSGQLILDFCPDDYVTDETTGDCKIPDYKPPGQLAPCQDPDCFCSDKKKGNYTDVLRGNIKRYINCRGNKGRWRKCGKDSVFDSKTLQCGFMPPNATMPIKDCKDVDCFCVGRADGVYVNPWSNQTGINCGFQMPAIIPCSDGYDFVITKQPYCQPKDVENPLNLPPLPPSSNDTTSSTAPSAGGYRRNRRRGG*
</t>
  </si>
  <si>
    <t>C_640043</t>
  </si>
  <si>
    <t xml:space="preserve">MEHWTRLSRLQDLELIGEAGGTAAPESTGCGSGGSGGAWDALLPAFLPCLESLTRLAFHPPSLDSAAHALAPLSLCVSLRRLELSSCASGGSSGSASGGGSSRSGGSSSSGNGSSRGLVLDEHAWRALAAAPVLEELLVGQCEGQDVGRALGLASRGFGAGDNTAASVGAAAAALALWNAGSARAGVGRAGRTGSDGGGGAGFWGAMGAAAGAEGGAGAWSGSRVWSNQWADSEWGDEGGGGAAAGSAWGGGQAAGGLEGGGWRAAAGMAGASRPLSVTPEGSPRRRDGGCPTTAAGAGWATGAGGSSGAGSGNWAQAAAALATAAPAIPANATWAAAGAGLTSHACSSDGEEGSSLGRPPSSAVTSSLHRDGDKDRGRDRGDPPEASAAASIMHSSYSPPSSSSPCSTSRAATTVLTRVSAGGEAMLSAALALARGGEHAVAKPGARSAGGGASVSDARRLESEDGGGGGGCSWCGSLAAPDEHEAHSEGHELDGHSVHGEEAQQEEAADGPAASCQSDGQEATASDGEEEVDVTQASAARPIVRPLQRGGANSTGGMPLLPRSAGSSAGLQAQVGAMRQRFGSSSGLCCSPGGDAAVVAAALSAAAAFRASLQVSGAASPVSGGAAAAASAAGVNSGSGGNGSGGSSGATAAAPADLLAASTAAATAAAVAAAWDAADAAAAAAGWGTPAHAPCVAPARVPDPSVSIPAGAGLGGTQSGALQRCLLDAGSCGDDSGTAAATNHLEQEEEQEADAAELGPAVDEEDALCRQLLDLQQQGGEDDSAMGGCGDDAHGMGRHAGAAAAEERGYEAAMRAISLGDQGRSSLAGAKSAGADVPAPLPPLDFTPFAALTRLSLLRLADGCAVALSGCWQLQLRLRTLSVADCSGLGDVGLKALPKLRHLHQLSLRGLAHTHDGVFSTWTGPRLLGAAGVGGVGGGADGGGLDELRSLELGMSRAAALALAAAADAAAANAAANAAANAGTNAAWNAEQGHVCADATDGMGLGAVFGSGFGCRNPEPVAPGVWTPAAAGSPVSAGAASGTASGAGPGTVVSAKDVQAPTAATAASLGAKRLRRRTPPDPFGGPSCWGGLLGGSRDALPPPPPSPPPPARSSSPPPPPLQTPPQHLAEHDAAGAAAAAAAATNDDDDIAAAIAAVAAAGGFSSDDHDDGGNVFRRRRGAAAAGPVRGGHSSASSYSGAAMYSGSSRRSSLCGALSDLGEEVRHQGRDADHMRPAGGGGHGQELGLGEEGEGLEEWDGLEEEGLSFWDFEAAQGGHDGEQASAAVGGDIVAAGDVVDAELQRPGAAAGPQEATEQQQCQQQQNQLHSVAAPAPAAVAGVTGLTAKPFATAANDYAVGALALSLGEQLMAQLANRKPKQQKPLLQPLQQQTLLQPPPQPSAALLRMAAGGGQLWGRSRGGCSTAAGPGVGAAVQPTAPAHASGWSTAVAAAAAAAAATAVCMRSGAGQGASSSGGGGSSVPVAAAAATAATAGQGRGRGSIYALVVDGCRQLTSDVCDLLAVSALDLTSGGGGGTGGAAAGGEGGLKLRLVPWVPPAPPRPSAPAVSVPRVGTRF*
</t>
  </si>
  <si>
    <t>C_640044</t>
  </si>
  <si>
    <t xml:space="preserve">MLNSRSQGAGLTPRSSRQGLVSSIKYAALSAPTRQRCERSPDVLVIPRAHAGSPEPPIAVIGRHKPTYTNANFPTDVEGRTYHLGTKEGEVAPRILSVGSVGRAQLLSTLLDPPAPGKPLFERISSRGFLTITGRFEGEPVSIVSTHMGMPNMDFVVRENRAVVRGQMAIVRLGTCGAVQRPAKLGDLLIASHGSIGIRRDSDYWTLAFQKEQEQAQLQHHAAGHGGLTAANGNGNGFGNSNGGGLSYSYGSGAAAGARPYMVSLPVPADGELAALLTAEATAVVGPGRVVQGLNASADSFYSSQGLRAGCWEWAGCV*
</t>
  </si>
  <si>
    <t>C_640045</t>
  </si>
  <si>
    <t xml:space="preserve">MRPCRLAGVAVSALCGRCADVDAVAAAVKLLGSCLQLQLQLHRLQEAGGSSSSAGGGSSSAASGGCQAAAAVAAEAWLQPQGAELLSGAVGWQALLAQVRHPHPRVRAAVLRALNQACSAAAAAAQEEVEGRPLTALSPLLPAAAPAPVPVPGPSQPRRPHHHHQQRPHPHRRRQPQCRLDGAAAASAHVAAVAGLSDDAEEVRAAAVALAVALAAAAPGLPRARTSARLCRWRMTCSCGYLHAASLRVKLQALSKKISLRVGAPPPLLSTPPQQQQQRPLPTQTSSAAWGDAPAPGAGGRAGSKRGPGQGAAAPGAVPPLLLLPPRPGPGLASKRLAASVWEPQSWLTQAAAPPPPPPPPHAANAAAEEAPAPPWVXXXXXXXXXXXXXXXXXXXXXXXXXXXXXXXXXXXXXXXXXXXXXXXXXXXXXXXXXXXXXXXXXXXXXXXXXXXXXXXXXXXXXXXXXXXXXXXXXXXXXXXXXXXXXXXXXXXXXXXXXXXXXXXXXXXXXXXXXXXXXXXXXMSSGRCVWRH*
</t>
  </si>
  <si>
    <t>C_640046</t>
  </si>
  <si>
    <t xml:space="preserve">MDAMQEYVELQGKLQEQLKQHPVWPACLHLRRALACNHPPYXXXXXXXXXXXXXXXXXXXXXXXXXXXXXXXXXXXXXXXXXXXXXXXXXXXXXXXXXXXXXXXXXXXXXXXXXXXXXXXXXXXXXXXXXXXXXXXXXXXXXXXXXXXXXXXXXXXXXXXXXXXXXXXXXXXXXXXXXXXXXXXXXXXXXXXXXXXXXXXXXXXXXXXXXXXXXXXXXXXXXXXXXXXXXXXXXXXXXXXELDLEEEDDQEEEWEEEAELREAQALLRRLRMEAEAAQRGTSATGDSGAGPDGGNAGGEAGAGPEAKGGAGLRRKQGARRAAAAPRDPLHWFGVMVPPALREAQSEFAAGDGSLNLEEFTRALEYFGQLDNEEEQYKFAFRIYDQDGDGFISSEELFNVLQTLMGAAVPDSQLEQFDRDGDNKLDMQEFKALLSRDDLANKFSMSM*
</t>
  </si>
  <si>
    <t>C_640047</t>
  </si>
  <si>
    <t xml:space="preserve">MRCHAMLYSLKWSGGKGLAVTRRPPRPQPGNHPQSTPLPYCPTANRSARPAVLYGLQLATRTALLDRESLTTARAALCLDYRIGRKSFGRTTTATRRCNTQYSEEDRLICESHVFSVCNCERTTVPLRPGFVLCMTRAYVRVYGVPTHAYTMSALRATAPTPHHRTFSEVHRTRTHNTHGRPRPSAARPSPLLPAAAPAAAGAAGPAAAAAAEADLYVGALQPQHDARARRLADAGHRLRAVAARQQHAHVPRPHRAVTQHVRHGAAAALRRTAHQHSHTALRNLLSTCVC
</t>
  </si>
  <si>
    <t>C_640048</t>
  </si>
  <si>
    <t xml:space="preserve">MCPDKRRRPPGRFCLELDITPKTRYDPWVAAGQQGPELQQERSGADSSRDPMLAPPPSNCSEWQRAVPMPTASEMEAAGALSAAVMTALRVRDAASGECKATLWMDHRRDRINVVSSVCFSPDGRSVVSGIQDKMLRVWDAASGDCKATLSGHSSAVTSVCFSPDGRSLVSGSDDKTLRVWDPASGDCKATLSGRSRAVSSVCFSPDGRSLVSGSDDSTLHVWDAVFWDMQAPAIISGHSRDVVSMCFSPDGRSVVSGSYDGAAREGRRQRGVQGHALDGSPPGQDQRRLHGDCKATLSGHSSAVTSVCFSPDGRSLVSGSDDKTLRVWDPASGDCKATLSGRSRAVSSVCFSPDGRSLVSGSHDWVKTLHFIPKWCQSTPLDEHYHSVPSAVLF*
</t>
  </si>
  <si>
    <t>C_640049</t>
  </si>
  <si>
    <t xml:space="preserve">MVGPRVAAAAAQRALEVAKLGLKIKYLEDVEAALESERNQLDNARKNLDEQRVSIRNTRRARMQAGERNPPPAPAAAAAPAGLPLPIPGMAPATAAALAAAMQAAGAGGGGALNAQQQAVAQAAAMQAAAQVLQQQMKK*
</t>
  </si>
  <si>
    <t>C_640050</t>
  </si>
  <si>
    <t xml:space="preserve">MTLVVAVLLAALLVASAQAQGALKCQATLKGWAYLPAAAKVKVPSDAPSYFRVTGRFAGPGNRRNDTIGALTNCAGANPTRCTEYKLPFNDQAVQGFSGIKTIRDAAGKPTDQFWVISDNGLGSRRTSPDSMLFFHKMKVDWAAHKFVREDSSFLHDKDRKVPFVLRNEETKNRYLSGADFDVESIQPVGDSVWIGDEFGPYLIEVSVNGRVRGVWDVPSPVGSGPVRSPDNDALQLPNPDQALPAYNLQRSRGFEGMAAYGDFLYPMLEGPLYTTAANGSKSYETRNGQQYLRILKFNIKTKTWVNSTINYALEINGNSIGDFNMINERHALILERDNNEGDACGSLVMHMSYDVHTRTVAEAYTAGGRDFGFLLGQPRE*
</t>
  </si>
  <si>
    <t>C_640051</t>
  </si>
  <si>
    <t xml:space="preserve">MTPLEVDDGQDDGMPLPSPPDTAAAGGYMTIAFARSSGSAGSGGAAAAAGSPAGGRSPSNLSGGALPPALGSAASAHGSTSGGAGGGAAAGASRGLTPSVSRVVVVNSDLPLDDIMKIRFSPAFYAASDAAEGPNSSRRTTSNGAAAAAGPSSTTSAGGAGGAGAEGMRPQQRSSFLRR*
</t>
  </si>
  <si>
    <t>C_640052</t>
  </si>
  <si>
    <t xml:space="preserve">MTMPLKKAPRGGGGGGGGGGGGDDVVSKGKNKTYRGVRQRPWGKWAAEIRDPTVGARRWLGTFDTAEEAARAYDAAARAIRGPAARCNFPLSSSHDDHYHHHVQQQQQQQQQQQLEAQAMAAAAGGHMGGPNGMGGPPMGLMHGGPMGSVPEDEPLPGGPGGMPPPMMEQPKGMEAYGTSYGNQYGKSVDMMDMCAQLLEAGGEVPPSLHDADGSDVAKAGGAGSAGARLHLHSMWREWQAGSLGSGANAPPPPXXXXXXXXXXXXXXXXXXXXXXXXXXXXXXXXXXXXXXXXXXXXXXXXXXXXXXXXXXXXXXXXXXXXXXXXXXXXXXXXXXXXXXXXXXXXXXXXXXXXXXXXXXXXXXXXXXXXXXXXXXXXXXXXXXXXXXXXXXXXXXXXXXXXXXXXXXXXXXXXXXXXXXXXXXXXXXXXXXXXXXXXXXXXXXXXXXXXXXXXXXXXXXXXXXXXXXXXXXXXXXXXXXXXXXXXXXXXXXXXXXTLAPPGSVAAAAGAGAAPLPFGSRGNSPPSDIPDPGGAGGSPLTHMLLHGRHGLAADPALLGMGQLSSDGAALGVGGNDEDDYLMGMSPDLPTGSGKGKQPPGIREPGFESFMKAHAAQAAAGAATPKGAVAAAAGGGGSSGAPSLELPVAAAAGGSPNRDTAGTGDLLSPTISFAAGVGGLDLPPPDQI*
</t>
  </si>
  <si>
    <t>C_640053</t>
  </si>
  <si>
    <t xml:space="preserve">MQALVSAQAALQAAQAQMAAAAAAAAAVTAAGQAQAGAAAPGGVPPGQVPTPAQLQAQAQANFQAQMAAAQQLRNAAAAAAARPPFPGAPMPGQPAPGAPA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APAAPTLPNPSTSPPAPPAPSPPPPPAGLRPTEQSPPPGAIPPGGGLISSLPPPPLPPPGMALPPGSDGAPPPPDLSGMPPGLTLPLLGPDGQPIDPDAPLTEQQQLQLSEAMQAQMEQQMQMMAAQQEMMAQAGMQFPPGMQFPPFPPGMPFPPFPPGMQLPPGMQMGMPPLPMPPMQPPMQMMQEEELEPESSDSDNDMTSPRKRREKVCAREGFFTIS*
</t>
  </si>
  <si>
    <t>C_640054</t>
  </si>
  <si>
    <t xml:space="preserve">MVCIRPATIDDLMQMQRCNLLCLPENYQLKYYLYHILSWPQLLQVAEDYDGKIAMEEVFGAQYVSLHVRVTNKVAVHLYTQTLGYQIYDIEGKYYADGEDAYEMRKYFGPAPPALAKKAAALTAQATGLPAPTAASS*
</t>
  </si>
  <si>
    <t xml:space="preserve">MWKTDRLMRPIHVVAYDEPGAVIRHTVVGLPEEMPDTNSQVVVAFYVADAQERAVVKWCNDQGYSGVVVEMSEGVHTLVHYPERDQLLVVGSSCTLNVLTRDEQLGTWVTASKMKFATGTGEAATGLQVAWAGNHTLASASEKDNVVRMYNFDTEDNYVLNLEQDSGLVSRVVCLAYDDRYNLLAVGTTDGRVMMYKFNQPNLNLEPVLDFAKCWEMQPAFFVGNRALAMEWGPFPRLMVVACNDAINVCRKTMLSYKFRDGVAIMQVAVDRVVLENLEVEPQRPPGRLQLQDMQLLGLDLSKGLLLVWDGERAEVYKVTETNDIMPASQFETTSRCMAINNDSVYRAAENKVEVVNMAGTVKQTLMFDDNHGSPTSMDVARDYLAVVTSANIVRILKVAGREAKPHAGPAPLCPPELKDWKVMAMRANGNGNLVAALVVGPEPARAVRLVVWCGETNTHHVHDFTPEGRQPVQLMFDTVEPKLLVVQCTPVFTEANVDERPHGDAAHVVDCAIIFVDPDKGILLQEYQPIHTGGATACIGSCAPHLLTNKKSMVQPAPGSGAFQPFTSNVSKAIMTSFQGMQDSDDKTRRALLDFSFNLATGNMDEAFRSVKAIKNPAVWENMAHMCIRNKRLDVAEHCLSNMEHARGARALREAKSIEEADARVATVAVHLGMIEDAKKLYIACERYDLLNQLYRACGQWDKALEVAEKNDRIHLKSTHYAYGQFMERQGDMEGARKHYEAAGCGLVEVPRMLFEAEKFTELQNYIQANDSRELILWWGKYLESLGEYAKALDCYRKAGDSLSMVRIHCFQRDWKAAEDEVTNSADNAASFHLARQYEASGRIPEAIRYYTLAKRYSHGVRLAKTHELDSDLMNLALKSTPAVMIDTADYLFAKGQHEKAATLYMKGGKLSKAVEMCFQAQLFDVLQHITDDMTPEKSDPNLYNKCAEFFMGFGHNDKAVKMLIAAQQYGRALELCVEHDVSITEEMADSMTPDKNAAVSADERNNVICRIAKVAKRQGNFQLAAKKYTQAGDKVKAMKALLRGGDAEKIIFFAGVSRQKDIYLMAANYLQTLNWHSDPELMKHIISFYTKAAAWESLASFYEACAQIEVDEYRDYEKALQAMREAAKYVAKSKNDDRDARVGVINDRIAVAEQFVAARQLIGSNPQEALRVCDELLRAIPPNSQDLEAGIRIGDVYALMVEYWYEARNPNEAYKAIEAMRRRGIILSPYLDTRMVEDIYRSLGVALDMAEERRGPANLGLRESDAGAFVEEEVADEDD*
</t>
  </si>
  <si>
    <t>C_640056</t>
  </si>
  <si>
    <t xml:space="preserve">MCAVPDTKHLYSPYALAPRRSLYVEKIDVGEPEPRTIVSGLVKYVPLEAMQDRMVMVICNLKPRNMRGIKSHGMLLAASDEPHLVVEPLAPPPGAKAGERVWFGDNAEQPAAADAKVVDKKKFWDAVQPALRTDGGAVATLALGGQRLPMNTSAGALHSKRM*
</t>
  </si>
  <si>
    <t>C_640057</t>
  </si>
  <si>
    <t xml:space="preserve">MCKVVKGGRAQAERSVRQCERVAGEM*
</t>
  </si>
  <si>
    <t xml:space="preserve">MIQPADDVFPLDHNDSAIDSEAIQQVVSALAHMNQDSEAMRRVLASGVYPPSPAPPSPSPSPPAPPSPSPPLPPGLALEAEHYVAGFSANATIVADLDVTSQASVDAFIAAFIQLTATALNIDPANVYVTRVTKGGASSGRRRAALEQSGAAERVWSASELSALLPGAGLSLLALKRVTPADDATVAGLRSAKLELVLGPGAKLQQARRSAQQQQPSSTADVIVDFTVVTLVEVALPPSPPPSPPLPPGVSAPPTAPVSPPSPPPRPPRPPPLNVAVLTSALNASWVNEAPSPPPSPPPSPPSPSPPARVTSARVSRMPAQGTLSGDSSKPVVWYNDASFRSYRKPRSPLNLVFWSARRQCTATVGVCGGCPRAWAVPSNATQTTTTLPLYFREPMQLDSITITQLQNPGVLSVELLPWPATPIPELPDVAPVSGPKGQPVYSAASDSTPCGGDLVISVPSDRSGSSESVPPRGSQSELPPRLRRTAVGGIRITVKAQAKGAKPTFISSVRFSGRVLYPANPAAYDGM*
</t>
  </si>
  <si>
    <t>C_640059</t>
  </si>
  <si>
    <t xml:space="preserve">MDLGLANGAGGGANGGGAAAATMAAGASVSVCGGGGGTEGLILVIRHECSALGCREPGCMLCACNPLRLCERNFSRKYLVGDALRAKCGASIKVELRRLQPGAQQQAAVAAAGGTGAAAAATATAAAAAAAVATSVLCEDEESSSILLELVLLDGVMWKERGGDCRALGADDLRACMKLNNHKDEPLLQLKAGGGGGGGGGGGGGGGAGANAVASTGQRRILLKLERGVAVLPELTVTDSSEALLQGRKPPFRLLVSAVAADDPAVPLPAVAYAVSEDFVVATRRVKQANKAEVPLLDDHVSKIEHIGRETVKKLADVVAAAKELNLTLQLPEGVGGAVTSVGQFQALAGAADKDAQLKKLQMVLKLSKEKWEEAAAHAATAVVSDFRRRVWHPPNGSAVGLLFGCKYGGVLLKEPVSLLHAAPGGATQRIAPEDELDAAALTLMRQLKAQAVKSWSMPGHPGWSIFQDGQAPGMPANGLPPGTAAATHHHHRRSSGTGAGTLGGAAGALGGGGGWAVTLAPGMGAPGPPAGLPRAPSPSPMSMLAGPGGVAAAGAGGTPPPPQGLVPGSFLHTLLSHHAAQQQQQQQQAAGGAGGFAAGAPAAPPPAHALLAIANAQGQLLPQQQSQQQQQHQHTCPPRHELGAGPAGGSGPQPSGQDPDPVGPFGGFGAHLHALFGEPQAQTQHQAQQNPQHQPQAANGATQGGPGGASRAPLVPPPLLHGQMHLSAGGELELHGPQGAHNTNANGVNGGSGAATHAAAGNAAAGTRKRPRSPSPSPRPSQLPSPERTPSAHTATTGGCPTAQLLATIASIPSLTSCLAGPPLPGSGAGGAGAGGSLGLGLGSLVLPSFNFDPDGKLLPLLSLFAEAGADAALEAAVAEEAGAEGAAGDGGDGGEAGATGPNPFAGLGGSAAAAAAALGPITSLQPLESLELLAFLSSGLPQGLSLGSDLANHLALLSPNGNGNNGNGPGPGAAAGKTAGPQAGDGEPDAADGAVARGGGSGMRGARDSGSMAAGCTEGVASAVGSGGLGGASSGKSAGGGAASKSGAASGLTGLMAAIAAAAAAQGGGGGGAQESLPLMPQHTSGGRGASGEALQQSSALLHLLLAQQQQQQQHQQQQQRPQGLLQAAASAGAAAGGLGSGGGGGGHTTTAASALHSQMASLHAALGAALARSSMDGGGSSNGGGSGHGSADAALAGLLGNLELVASAGLHQQQQLQQQQLQQGREGLGIAGRAGLGSSGTGVETSPHPHRRSEPMLRLPHDSSAAAMLAPGLSE*
</t>
  </si>
  <si>
    <t>C_640060</t>
  </si>
  <si>
    <t xml:space="preserve">MLRSRGGAAALSAASSRHPPLPVKLSVRLGPGVSLHSGLAAALLQELIKFIQFARGQTQTPFEHLRAALQSSLESLAEQHEQEQKQEQELRASGATHARLTRPRRSRRLRLPSAVNRIIKFSESMDALLAAASPQLLAAAQPAAVAVVLGACPHRPRELYHITFRPTKMWLAVAPSAAAASTSGPAAPEAAATAAAAGAAGAAPSAAPQAYRDRSWGAAAAAAGAAGGSAKVPAPSTPPPPPPPPQGSGFRMCTRLPFTAGAACAAHGASAATATAAAARSTLPGASRALRKTLQVHIDIQASGGGSSAAGGAGCGGGAGVPGPGAGGGGHYQAHDAEALVSLQLATSKLRLSQSPAAAAAPVASTAAGPRRSSAGGDRSYSQASDEAEGQAALLRGDVRSVVKPEDQEG*
</t>
  </si>
  <si>
    <t>C_640061</t>
  </si>
  <si>
    <t xml:space="preserve">MATLTSSRVTAFSGSRLGNVRIGQARRGVTAARMAKEGIHPQWFEEAKVICNGVEVMTVGGTKATYNVDIYSGNHPFYQGNRTTMVLDDGQLNKFKKRFAELEELAVVPILQAGKAEDPSAKEKPAAAANKKGKKK*
</t>
  </si>
  <si>
    <t>C_640062</t>
  </si>
  <si>
    <t xml:space="preserve">MVSHGVPCTWGVELDKVKCDKAAAFCQHVLGNLVTKEVLPAGVAVPPVHCSPVEKFASLDPATHAYSFWEGVPASGKRAFGELFAKSKSLRAVAVVQRAMRGQEPAAVMREMGFGPLILINSFSVSMSGSGRSFQAYVFSKITPEARRFFTAALATAPPAALQPQQKEAEKEEGQEQAAGPPPLPQSSSGVEAAALPVLELSQQPTQPEPVAREAEEQLQQGRQAAAAAVPARAGRGARAASRSGSNSSRAPQPGTPTGSPSKSCRKSADGETAPESPSKKLCAEPEAQKQDAAVAVAAAATPGPSSEAAAAAAAAGKGRAAAAVPDMASAVKPAVRPPREELPAPAAAAAAAAAARASRAPLQQRQLTSMPEFSRRTKAAPAVKPGKAAAAGPAAAVSGTRSSTRLAAKALAADLAAATGLGQQQEAQ*
</t>
  </si>
  <si>
    <t>C_640063</t>
  </si>
  <si>
    <t xml:space="preserve">MYVCAGRFSALVVDFDETCTARDTIGGLMRLAAAAAGQPGRATAGDAAWVSATSARLADAYVAAQGELLGRLLPEGAPDATCYDAAGLEALLAALSDFDAAMNGPVEECGILRAAAAADGSTDSGSSSNPAALVYVGDSTSDLGAMLDSDFGVVIGSNALLRRVCRRFGVRILPLAAAPLDPRRVPAGTLYEAVGGWAEIRAFLFGVERPGEAAAAVGGSAAVAAVGTAVGTAAVGTGGGSASLPRVLSIAGSDSGGGAGIQADIKAILSRGGFAMTALTALTAQNTHGVSAVHPVPPDFLRRQIDAVLGGESASGGLGAMTGCAAVLVKGGHLRPPPPPPQPTANSNGHDGAAGSGILDPVAESVDVLYDGSTLHEFRGPWIHTANTHGTGCTLASAIAAELAKGLPLLPAVAAARAALLEALRASAPLDLGSGVQRPFHHLHMLPVLAPAPAPAAASAAAAAATAGVSIAPPAAPGAGSGAGSGALGRVDLGLLTRQLRLYAVTDPHCNQKAGRSLLEAVTAAVRGGATILQIREKDIDGGDFFTEAAAALKVCRAYGVPLIINDRVDVALAVGAEGVHVGQSDLPAAVVRAMIGPSRILGVSVKTPEQAAAARAAGADYLGAGAVLPTGTKDTDVIGLGGLEAVAAAAAPLPIVAIGGVSAANAGDCVNAGCAGIAVVSAIFAQADAEGAARSLLAAVDEALATKQKR*
</t>
  </si>
  <si>
    <t>C_640064</t>
  </si>
  <si>
    <t xml:space="preserve">MARAGWQHIVNVDYSKVAIKHMAELHKSLPQLEYRVADVRSMPEFADKSFDGVLDKGTLDAILCGEGSAVHAAAMVMEAFRVLKPCGVLMLVTYGDPLSRLPYLNKIPDWDVSVLALTKQEVVEALDAEPVVRPLIKGPYPATNLDCMDALSGLEGMHFVYICRKRGSAEPHAAAAAGAAAAAQEREAAGAAESRRQSHDARGSPAPSDAPVEDGRRTRGMDEEEEVEEAGGGGKDEGASSKTPPPEAPAAAAATPRGDAGQA*
</t>
  </si>
  <si>
    <t>C_640065</t>
  </si>
  <si>
    <t xml:space="preserve">MQRPSAYNARVVEGISSLFGQEAHADCRIVFCLEHAEKEVNKAQASTSGRKREREDDVDNSTVGEPLPAHSFVLRFASDKLAAQLEWPTKTANGANEQERPAAKKAKGKGRKAAAKPCAAEEQQRPSPPVVEVWLGSEAELPAARAALQFAYTGRVEAGDIREALQVRRQAAYLQMEGCVEACAAAVREKLTAAGAEAVPAAGAAAASATAPAAAAAEAVLELYRCTDVWPDPADDAAFAALLTEAKRRLVAHFGDALAVLNDQTLYDQMRALPAVGLEALLESDDFGTDSESSVVLLLAE*
</t>
  </si>
  <si>
    <t>C_640066</t>
  </si>
  <si>
    <t xml:space="preserve">MEPPQQQPQQQQLARAPSRSPPSSAQDGNAAADSVSRAGSSSSSCGACCGLQTALSSPVLKAVRTVPADKAAALENLIRGSWAPNGVRAGYVMEVPGVVAAARRLGQRGMERLRYVEGDFFQPFPRPADGSPLECVVMRLVLHDWPDAEAAQILRHARKALLAPPKHHAAAAASEEEAAAADEVEAEEEEEPASGAAPTTAATAAAPTAAAAATAAEALLLLRRLLVVEAVLPELVTPPAVAADPAAPAAAVAAADGGCSIIGDGGDGGAAATADLVQRLEFDMGMMVGAWVSAVE*
</t>
  </si>
  <si>
    <t>C_640067</t>
  </si>
  <si>
    <t xml:space="preserve">MDLAAMDCARDTSHLTEYVFDTRTGAAAARRMSAVSADFPVVAPERSEEESVADA*
</t>
  </si>
  <si>
    <t>C_640068</t>
  </si>
  <si>
    <t xml:space="preserve">MPAARQPAAATSAASRRRDAPARCSLHP*
</t>
  </si>
  <si>
    <t>C_640069</t>
  </si>
  <si>
    <t xml:space="preserve">MLLFVYPTDPDGFTFNTFEPNTTSRVTGDPLLSGARQTRILLIRCSEGYAPDPADQSHQSGDRGTKRKLAVSEETLGLWTLPPPETQPRTLLELSGALKSFLQMDGAGGFGSPGGGLPGPWLFKYRYGGEQVPIISDSALAEAFEHFRSQLDDESANQQCRLYLWPALAPMAPGPGAGSGEEAGGHMGSMMAPRDLIRARITGILDAAAAGSTKQLQPHLAAPQLLPQLLDGPSHGPGSLGAAAGGGGGGGGGGPPTPNALRASISNVLSGGGDAAVAAMALLHANTQPDGGLNAQAAAALAAAGLGGLLGPPGSNGGDLFKTEGGGYGGPGSGPTGYNYGGGGGGGSGEGEDGEDGDPSYNDGNQAMSNLLASMARSAADAGMGGAGGGGGMGGGMGGGGGMGGGMGGGGGGMGGMGGPGSLIVATGVPPAKKESKTRHADGRFKNESQHLKKMSDMSRKISELFDGTISDLVDVVDHKKILCRVCSHACTAYSAYHTDCVRKHFLRHHETLLRERGVAAARWRKEYEVSQKXXXXXXXXXXXXXXXXXXXXXXXXXXXXXXXXXXXXXXXXXXXXXXXXXXXXXXXXXXXXXXXXXXXXXXXXXXXXXXXXXXXXXXXXXXXXXXXXXXXXXXXXXXXXXXXXXXXXXXXXXXXXXXXXXXXXKRSAEFRDTGDRGQLLQLHGLPMLGDLAALGGGGPHGGPGGGSGGGGGPGGNNPNATLLALQLHAQGLSADEQLQLQTGLSGLLAAGAPAGAGLGGPGAGGGGPGSGPGGGGGGSGGGAAPASGPGSQGGASEGAGPGGIGAGSLAGVPPNVASIAAAAVAAALAPMTRMASGTVTTEMAMPPPPLPPAGGPGGAAGSGPGDVLAANGGGPAGAGAGGGGGAGGGGGGGGGPQGLSRAGSQVSGGLSPPVVTTDMSAPRGS*
</t>
  </si>
  <si>
    <t>C_640070</t>
  </si>
  <si>
    <t xml:space="preserve">MAFQAPPAGYRLFNDKLDGYSFVCPENWLAVTSSGNDIFLRNPRSVEENLFVDITSPSSSRYKSVEDLGSPQDAANRLLDQYLTKEFMSTRLGIARYGEIVSANKRTADDGKVYYDIAIRMTSYGSRNAYAATRAEDYQLEWDRTLSAVLGVANNRLYTLRLQTPTGQYKPDSGALRDIMDSFRCREVEA*
</t>
  </si>
  <si>
    <t>C_640071</t>
  </si>
  <si>
    <t xml:space="preserve">MGRSPQPSRAAALLLLLGVALVAGPALAAEGPRRALRQAAGANANAAAVAQAAGAGNAQAVAQALASASSNSSGLAQGLAQAAAEGGAASNTTAQAIAQASAQSSGNTANALANALAQASAQGNAAAVGQTLAQAAGQSGAAANAVSNAIAQAVGNSIASANAAAQAITQAAAQGGAASTAAANAIAKAASASPTNAAQAIAQAIATSQASGSPAQAAGVTGAVTRAVEQGGATTAAAVAQAFVQAVNGGNASAVGSAIANAAGAGNASAAAVAQVLAAGYALNKSDINAIAQALAIAYGKNASAVTSAIAAALVLSNSAANATEGAGYATATALANGTSSPLGAAYAGALAQVVAAGGCGAISKVLAAAQAAAQAAGNAGALASSSAAATCLNLSPPPSATTTGTPASPSPSPSPSPAPSPSPSPSPSPSPSPSPTPSPPAGGPASASALANAIARLGGNVAPSPASTPP*
</t>
  </si>
  <si>
    <t>C_6500001</t>
  </si>
  <si>
    <t xml:space="preserve">MCTPPPPPPHRPHVAGDPNNRQAVANFRARLQAARNRIDKARANWETDCKRRQKLREARARATESVEERVARERREAEESLMSRQEALEKELDRSLIRRAPLGMDRHHRRYWWGLAGLRSLVLVEHSEGVWSAVASPEQLEALIYSLDPRQMKRRDVRIADDSPELVDRDLTRDEEKSRSSNGFSRQFMWRSKKEQASWVGMAEKAQSAPRLAFCATTLAFHSAGLLGMTLKWAKKPKKH*
</t>
  </si>
  <si>
    <t>C_6500002</t>
  </si>
  <si>
    <t xml:space="preserve">AAAAADSAAGDRGTNCWRWCQPPPRGWGGRRTAAGRSCAGGGAVAENLWPSLPVLQGVDHSGPRGVKRPNLHSVPGPGGPAPQQRSGRAPPPGPTGASYQRLPQRACPAQPRVGLPVRFPGLRQSRQL*
</t>
  </si>
  <si>
    <t>C_6510001</t>
  </si>
  <si>
    <t xml:space="preserve">MRSPSMKPARGEDSAPPTPRTPWSPVAEFPCPPCTARKAGKHVAAGTPAPLPPDWRGCPTASATYPAEGTHPGAACEGRPPPPPLLPPPPKQTPRKPPPTIPIHPTPPHPDPADRAGGWPPRPP
</t>
  </si>
  <si>
    <t>C_6510002</t>
  </si>
  <si>
    <t xml:space="preserve">MLGDRMAMPCPAPAQQAGGSGTQPAAQSRLAEREAEWQRAAAQLTTTAAQHFHNNPVALDPWLHRTSAAAGQQNTPARELQSYASPLQHSGEGPRRSARLQEQAAGGAGPSTGPATAAAAAAAAQKWRLQQQQQHKLQRQGQSPRPPTGSQVVVLATLVYKVRPITKDAAAALADRPGASAAQRQAAAMANLAVREERAAAAAXXXXXXXXXXXXXXXXXXXXXXXXXXXXXXXXXXXXXXXXXXXXXXXXXXXXXXXXXXXXXXXXXXXXXXXXXXXXXXXXXXXXXXXXXXXXXXXXXXXXXXXXXXXXXXXXXXXXXXXXXXXXXXXXXXXXXXXXXXXXXXXXXXXXXXXXXLQAAAEGSGDGALSDAELMAALAGSANGKAPGSDGVPYEVYKVFWALLGPRLCAAAAAAFAAAADAHDGGEMAAALPASWREGIITLIYKGKSLDRAELASYRPITLLNCDFKMVSKAVSARLQPALDAVVDELQTAFITGRWIGDNALYLQGLIEWMRLDVGADGTPRQGGALYFLDIEKAYDRVHRQWLYASAEGLGFGPRMLRWIRLLTANGSARVCVNGMLSDAFPVLNGLPQGSTASPPLWVIQMQPLTSFLRRQVEQGALRTPLLPSGEQAPPAAHHADGTTLTARDPAVDGPVLMAAVLAAKLAYHFSFLNPSPAQLKELTDLVDHFAARSMHAEDASLVSHGNPLLLPKRETACLPYKDGGVNHVDLPAFLSALQAKTFALLAQPGRQPWKTLTRALLTHVRPDSATTHAVPGASTAADHHGGAALPQ*
</t>
  </si>
  <si>
    <t>C_6520001</t>
  </si>
  <si>
    <t xml:space="preserve">MADMNPQSLKAAARVSAAAAAMAAAGGGGGGGSVMLVGSQSLGQPASLHPLHAMQSQPGGGGAGGGGAGGGAAAGLVAHNSRLGPGLLGQRPQRVVPGLASADAVTDGSEGAGGAGGTGSWEQSGAAGLVMMAVVDEDGARGNDTSTSNVSASAAGNLASPAGAGGAAAGSRRAATAAGFIGGGGGGIAQYLTLPVGAGQFSGAQGYVADGGTGAGLTSPVRMSANGMNGGGGTPAALSSNPLFSGPTAGGGGGGGAASSWDVTFKQLSRAVVAPPPRPAGGLRAAMISRRSMLLLSGNDRDRPSDSGSATPTGGSFFVARRAAAAAAAGGSGTGDEGLGSGPAPATGSNSGAGGNAAAAALIQPSGPAIREASRFVARTNSMSLGHGPGGGGGGGGTGGAGGAGLPSHLGPGGSAHGSTPPPPHWAWQAPAPTAPPRQLAPVAPPAAELSWPAVEPGAAASLLTTPTSHESPMLAKLIAASQSHSGVVPRGGASSLRNAGLAAAGALPLPPPHPDTARGRRGPSTSNDGSYAHERTSNTAPGEVASAVAAAATASAGAAKRASWEGGSSMAKSFKRLSGLLLPTSPPASAGSGHNYQHPPVRSASGEDMAPQGGSAGASASGEAAAGGGGGGTGPVRMLIRMISGKRRSEGLAGTSSLALGGIATVEEEGESVSLPTPPPLAGTGGAAGMPATALSPVGGGGGGAAGGGAAGGGGSAAVEDFGGRQQMTVISAADAPPTALAGAVLGRSVSRRSQLHYHLPADLHTTPPQAHLPSAQQAQPQPHHQSQPQPHSAQSLPLVQVNAVSTAASAKPSSSTGMAPHP*
</t>
  </si>
  <si>
    <t>C_6530001</t>
  </si>
  <si>
    <t xml:space="preserve">MDGCPANTPSRIWRETQHQQGNSGHAYLQAGSKQ
</t>
  </si>
  <si>
    <t>C_6530002</t>
  </si>
  <si>
    <t xml:space="preserve">MLPRCRPYCLPSSCGSSCCGGGPFTSGRALAPAAGPTSGSGAAGPYSGCSPGSSANNCGTSISTSTSSSSSNSGLVRLKLFSLNDYLGLASHPDVAAAAARSALRVGLGPRSSALVAGYSHSHRQLEAGLAQLKVIRRAAPSFVRPAR*
</t>
  </si>
  <si>
    <t>C_6540001</t>
  </si>
  <si>
    <t xml:space="preserve">MRLRKQHRIMGNLAGCVAQFKNQNEVNFLPLELSADEVTLAVREGVSRVGWRYPATAQEVLRHRVFSDMHRQGFTLTGGIKFGADMMAYPGDPSLYHAQFTVRPVPEASALNPMSLKVRARHCAITVSCVKVSRS*
</t>
  </si>
  <si>
    <t>C_6540002</t>
  </si>
  <si>
    <t xml:space="preserve">MKALRSLRGSSVLAWLWTAFCSAASAVLRVLAAAFCIWLAGLAPRPSLATAAVSAGASEARVLSTNSASGLLPEAIATGGSSSSSSSSSSAGGGLSRSGVSGAAATVAAAHTNFSSGARAPTESEAEAAAARRLSGQDAGPSGQAHTLPRALLVGSGGGARHLRPSAAANGSSSSAGVASGSSSGGGAASGSSSGGGAAAASPVLGELSLSYEPTSGLAFSGAGAASATAFASSSAGAGALTRSGYSQGYSQGGSGSSSTSGGGGGGSSGTFTYGAASGYGSQQQQQQGLQPASVAAGVGSSSNRGNSSSLSSGLAASGVSTSADAGAAAPAAAGGGAAATDGAAAGGGTSSSSGGGGGSASGGGSAAALPPGVAAEDVALASALGLGVGEAAVVRLFERWRPSVVNISGMRAMQVRGRGRWLGLVCVVWVWV*
</t>
  </si>
  <si>
    <t>C_6550001</t>
  </si>
  <si>
    <t xml:space="preserve">MEVILQACAHLDPNFLACCVRLTCKAAASQLGSVRRRLICLVAASGVGPNVRVAVAAADCAVPAEALAAAAAAGHVEVCELLWPLVAEVLRSSSGAGAGAGSGSRSGGGGERHPSEMQPHPNVLLERLARSDPLVAAARAGRTQVCSWLLTRAEQEAPSSCSSRPHAFFDLASATLAAVLGGNAALYRTLRDRLAAATGHSKPLPPARLLAALAEAGNLAALGRTVALLPPALSLSAGSLLSGGFDAAGCSAVLAAAARSTTPDWLDKVDFLMGLRRVMQEPGRGLLPWPRPGSPSHDAVAEAVLPRPVDHCPRLNERGLWATRSIAGLRAVAAAGQAGILRQLLQTERLLGEVLQGVPELTAALDATGGWGDRGRPQSTVGFSPAHYAAACTAAAVAAAEANQLQCLHVALECAPRAAHKAALLAALRSGHVAMAQWLGGRLLPTAPPPAASMHVAVQLLVAAAESGSLELVRWLTEERHLQRGLGPEVFSAAVRGGGCELMAWLAAQGCDEGADHLRLCMVAGRAGDVAMLRQLEEVARRRLWRDAAGSGGLMAKGA*
</t>
  </si>
  <si>
    <t>C_6550002</t>
  </si>
  <si>
    <t xml:space="preserve">MSQHAAGSHSASVIAASSGDVQAAESAGGAAPGAAAGALSAAAAPRPAWARKLLGEQVSGGIATLSSPLFSEAVQGREALSRQSSGLPAGGVLLPPILGAPPPLPSAAGGVLLGPAGSSRLLRVLPALGATSTSGVPPVAAAAGAPGLAAPSSPVHGKSVLGPAPALQQTLPHPATVVTSGAGRSATAAASSSTTSALVPVPTSAAAALQASAAAAALCSSPGGRGGGVAPSPASLTAGSRGSRTAGLSAVRGGLVTLAYVEYFLQVSRVM*
</t>
  </si>
  <si>
    <t>C_6550003</t>
  </si>
  <si>
    <t xml:space="preserve">MSWNLYLQPYVVLAVAGDLAAVRELLSELDLHIERVRGSQQVVLDAFMWFTNPGGNHEWHTDGVRSAPSSYEQQLRVTIPLHLSVKSHPSYQLQQAWAVGHSGQQLSPQQQQLLESHPSYQLQQAWAAHNSGQQLSPQQQQLLESDPSHQLQQAWAAHNSGQQLSPQQQQLLESHPSHQLQQASAAAQHPTQEQRQLLQQQSAWASKGASKGAGGTAAGLAPGG*
</t>
  </si>
  <si>
    <t>C_6560001</t>
  </si>
  <si>
    <t xml:space="preserve">MRQGFLQIPIHPDDYGKTAFWCGNRLIAYTRMLYGLKNASATFQRRMDYELRAAGLDHLAVAFIDDVLIATETAEEQ*
</t>
  </si>
  <si>
    <t>C_6560002</t>
  </si>
  <si>
    <t xml:space="preserve">MAAVQLFCRASNARVHPDKSKAMGLGRFAHLTGPCPHTGVPFTTGAVTHLGVPLSWDSDAAAADLYTRRARGMAFVARLWAALSLTLVGRVHIAKQVLAAKLAYHFSFLNPSPAQLKELTDLVDHSAARSMHAEDASLVSHGNPLLLPKRETACLPYKDGGVNHVDLPAFLSALQAKTFALLAQPGRQPWK
</t>
  </si>
  <si>
    <t>C_6570001</t>
  </si>
  <si>
    <t xml:space="preserve">MAAHGVAATSVAATGGMVAGGAAAGGAVAGGGPGASHSGGGILAAGGAVPSRAGAVWAAAGVVVTGGVTGGGSAAGAGGAVAAPAPPNTVAMAHGLRVVSHSRTLGVVFYDLPLGTAAAQGAPSLSPAIGTLGTLCGLPLTAFGRGFCASSYAVSRVLYHMEFAGLPPQTVLADFLTTLVRFVDRRIIVATPQGAGRARLPGLPSDCVALPPRDGGFGLLPVVEHVRARHAVLAVRWLQHMHGSAAGTYVPPWTAAATALVQQLHTAAHPLCVLTMQRAAGGVGPAADGCAIFGQPVAATCPALVRLLGALSYLPPVTILRPAVLVPGPWCFALPLWGNPVLPCAAGLQAGGLERDFPALMALPGLLTLGTAVRCWEAMAAVRQLVASKPAGALGPRLARRCTIQYKRSVLRPILRITDMARVPPELQSGPDAAAQFSALLARVPAAWRSLGWRHGAADVPLLTLTVKQATQLQLAPAYDALRVRHLAFVQEAYSGAAPPAEAIHALRAALARLWALVWEPRHKEPLWRLAVNGFTGFGMLAAWAADGRVEKCPCGTRMTAGARVHHFWDCVVAEALRDVMREHANVDITRNQLWLVQAPPGLSQAVWDIVCLAAVAALEYGRQRLYACRDAADRTAEVAVVRRIGVEVIADFWSRLAAFARSMGVIRGSLLGHGTPYGK*
</t>
  </si>
  <si>
    <t>C_6570002</t>
  </si>
  <si>
    <t xml:space="preserve">MKFNVAVSVMLIQRRWRTRMRAARMRKKKAWRRDSLETDEEETEDEAETDLTRGGANSGDNTRRSGANTARRSSAGYSSRGSSRGGERLSVIGEEQREGTSARSRRPSGRSSGGEGEGSKPDSRVGSVTTSGHGGSRGTSAVAGGAAAGGARARPGATAVTARRRRSLDEIY*
</t>
  </si>
  <si>
    <t>C_6570003</t>
  </si>
  <si>
    <t xml:space="preserve">EATSWRTAAIASQHRTAVPSGTQEAHEGRAGCRHRLAEDCTAIGSGSDTAGRPLHRQDAEGRVGRARVPPPAAVQSRHRVAAGRRSRRVGREVGPGQHLAAWQR*
</t>
  </si>
  <si>
    <t>C_6580001</t>
  </si>
  <si>
    <t xml:space="preserve">MPLDDSHWLRYSLIPASSFTGPKPGFVFSTRGGITGYYRDSPPQPAPLSALPPGYVEVQPKAKKAATAATGATGAAPAAAAAAPAAAAAPVTAKPAATVTLAAPVAKRAATAAAPAPPAAPRQPFVPPPRPRSPDVPPPQPKLASESKEGAAAEASFLRELHAARRSAAKLAAVMADVAAGCPDACGPEPPPGGYKAVAAGVAGVARRAAALRANYERANKVGGRCSALSTAAGRILVLAARLEEAGALPVGAMRDPHGPITALADWCKGGGASTGGGGARPAAITDGSSAADGAATPVGKGTPGGAADGANGVAANGVNGLLTWHTPKSEGRRRSPLLGAGATPPSPTQPQPPVASPQLAAIDAVLPRLQALARPGGKVRVTSAARPPPAAAPPPPGSGLLQLLDAAVAAGSALPGGAGEPASPPRAQVRPTQMINLEPPKPAAAAPPAFNFSSSGFGTTAPAAGAAPPTPSLTAKPAAPAPAAAAPAAAKPKPAAAAGGQPPVPSMAQLQAANKLLAQVSGKPPAAAGAAPAAAKPPAAAAGGQPPVPSMALFAQAAQLHQKVTAAASGGQPPVPSLSMFAQASQLQQQVAGGAGTSAAASASGAASAPAAAAPTTTTTTTAPSSSGFGTTSLFGAPAAAAVSSSAAAGSSNAGAAAAGLFSGFGLGSSAPASGAGTAGAASTGAATSPFGSFGALGGSAPTAPATGAASSPFGSFASAAAASASTAGASGFGAFSSSPAAPAAPAAGGSIFGSFGAPAAPAAASPAAPAAPSGFGGGGTGPFGTAGGIQSNAAMPAVQQGVFSSFGAAPAFGSPAAPAAAAPAAPFGSPSPLGGGGGSPFGAAPSSPAPAPPATGGSAFGSNAFGAPSAFGSPAPVPPAAPAAPFGSSSGFGQSSGFGAAAPSNPFTGFAQQAAAAAGAAGASXXXXXXXXXXXXXXXXXXXXXLAVGGSD*
</t>
  </si>
  <si>
    <t>C_6590001</t>
  </si>
  <si>
    <t xml:space="preserve">MNRTLFPKTDQPIYVYNNGDGVSSWILQGQEHEPHELSEILGAMSRSKSRSPLYVDVGANVGSLCLRVAANGYRVVAFEGMAANLLLLRNSICAAPGVADRLHLYPFGLSDAESTCPIYSQPTNVGDGIVACTKAEQTKLLSEGCQQRGELRLKRLDAVINEPIEVLKVDVEGFEAFVLSGAKGLLRRRAVRHLMVEFWERTSPKVVAELKELGFELSLQGFSGPWATLAEIQKKIAADKIVNVYCRLDK*
</t>
  </si>
  <si>
    <t>C_6590002</t>
  </si>
  <si>
    <t xml:space="preserve">MSARDFGLQRMVMAGLAARAKLPSARVLSIGLAVVADFWGRLKTFVTLGIRPKGWDTVLRILSSLGLLRLWVVGGFVCGQNARVGDRSSAWTLAPCYLPPVTILHPAVLVPGPWCFAFPLWGNPVLPCAAGLAAGGLERDFPALMALPGMLTLGTAVRCWEALAAYKRSVLRTILRITDLARVPPELQSGPDAAGPCTGGVEGGGVGHTACAWRRGLRNSCTPGLQRRRAAGGSDSCAAGGPGAAVGFGVGAVTQGTALAPGSQWIHGLWDACGVGRGWTRREMPVWDSDDCWG*
</t>
  </si>
  <si>
    <t>C_6590003</t>
  </si>
  <si>
    <t xml:space="preserve">MQSTRALAPAQPGAVQARPPPNQVHTASQHPSTADSASQPSLSRPALASLRWTAFAR
</t>
  </si>
  <si>
    <t>C_6590004</t>
  </si>
  <si>
    <t xml:space="preserve">MQAVTVPRNDSAVWDGSRHYGASLAAFVGLAAGHGYCYCYNLAFTHALFVRCELLHPLDRALELPPETQARGFTLHKPDPLSRSWEEVQLASE*
</t>
  </si>
  <si>
    <t xml:space="preserve">MDIHSNRSSFAAEGIPAGSKLAVARASGSARRSVEDVGAGAVGGGRLPPALEAARSSQQARLSSIQAADVMGVGGEKPAGVPARPHVAAFDPLPGYSPPAPLAAHYPLLGALPPDTPVPMDVLARLWRAGQPAEALEVARGLAAAGVLRLAALDDGSQWALPSPQHVAHAAAAWPGVVVAVHGQILDSYCKGGAVALDSLRDDGYIIQALSHHLVGCGRLEALRRLLMNPGWLEAKLHAYGVGAVVRDFRRYLQDAEADAAPSGPGNGSPTSGGSSAAGEVKLLLQAFQLSLGAAMEHPTARMMREQMLARLMAVAAGGRLKEWYDEQTAKCAAEGMLAVNSRLLHLMPRSPSLAQAGGVQRMTLRGHTAPVTRVAIAPNCIEVVTISEVWDMNIGDCVMQLARDAPLTAVGLTPDSASAVVAAADGTAAVWSLATGQVTHTLSGHTAKINALAIDKQGIRVVTASDDHTARVWNLADGSCEAVLQGHGGNAGVQGAVLDVAVCADGTLAATVSDDFSCRVWDLDEDGEELQVLEGHGGWVVSAAFVGTTHRLVTASHDCTARIWNAHKGRLLFVLSGHTGRLNRVSVDPGGSWAVTASDDGSARVWDCETGQLKQVLEGAHNAHVTDAAITRDCSKVISVAGDGSGAVWDLASGRREALLEGHTGEVRAVVLTQRGRFAVTAGEDGTARVWDLAAEALVAPPCHSGRVTALSTLPDGQLVVSAGEDGCVFLWDPVEGVCLKRMAGHQVGVRFMRVSADGALVLTGSGDRQISRWNWGEYSAAASVAGHRRSMERRELILHTLHTATGSAGSRSLAGLTAGGTSVGQPGSELGMGLGDRATNSTIATTPGGGRTPGTGRNSEEDTLAALEDSCRDGDSGPPPSVPNTASGGTPRVAAAEPAGASAATAPATADSLPVLGSPPVSTPASALGVGMGHSGLGAAALAAAGGTPPLLPLAATAAARATLLDLCAGVTADPLRASMPAQQGSRVKHMAFDAACTTAAVLLFDSTVSVWDVTSGRCTAQLIKRGERDASRTHSGGVNAVYLMRDARTAVTISKDQTARIWDVPTASTRFVVEGHTDGLVAADISADEALLATAAYDKTVRVTRMATGAAVAVLDHPQPPTAVSFSPNCHHMAVALEDHSVVVWDLVGRCCLPALDAHKAALSVLTWSPDSRFLLTAGADCTARLWRAEDGRQQAFFMADSAITAACFAGAPVADIVVAGDSAGAVHFLDWAEELQG*
</t>
  </si>
  <si>
    <t>C_650002</t>
  </si>
  <si>
    <t xml:space="preserve">MAALLNLNLRALKYPQVPVDLADADQLRKLVIWLENLKIREYKIVDRKGLADTASPGWDAAFAKYLKDLDCPVPPGDQRAAVEWLVGFAVNLDYEDNADKMKAPEAAGKANPASAGASSSAASTSATSQPGKSSKADEGAFSDLDDPQVAAAVLQLIRAAQVPWCGGGEGGDQADVVSAMQAAAERLACQVGPAQRPGVWRPEGPAAQCLAEVPLGFEVQGEALSSAAKVLRLLYIRDLRRLQSQIDHAVVDMQEYTANPKTDSSLGKVGR*
</t>
  </si>
  <si>
    <t>C_650003</t>
  </si>
  <si>
    <t xml:space="preserve">MERKKSNWALLEKVIKRKRIPIDRGQIEAVIAADGDAAVEVLQAIFTFIHSPSYEASKAGGGGGGGGSDQAAARDRGYDASTSDQPDFVPLPGAAAGGGYGGNGQYAAQYDAQQQMYGQAPMAMYFGGGGAAAGGGYAAQAQQQQQQQQAGGYGAYGGYAAQAAQQQQQPQQQQQQQQQQYGYGYAQQAHVGGAGGGAGGGGYASQISQQQRGGGARSVEPGRGQYAAPEAESSQQATAGGGYAASYAHVYAEQIRQQAQAAGYSLEQQQLVYQQALYQYQQQQHQQQAAMAGGAGAGGASQSPEREGLPYSRKPRPVDFKPYDLKDFEDKQYNVKAGKGYWQLGKLGPDLETEELQAKREAKEKIKRMAEQVREENARKAAEEAARRANSRAKQRPGGDGYAAAAAAASGNGGAPSSAPAAAAQAPAAPAAFGGGGGGKDKEPSARERALQFARNIPKPEPKPQKKAATANEELPAPVLSELEQLERQHQERQQQVDKIRAELARIL*
</t>
  </si>
  <si>
    <t>C_650004</t>
  </si>
  <si>
    <t xml:space="preserve">MGNKGQGVDLNGNGNSSDPSGSGGALPPRSRSGRGGNNAAALLADARVRELLLDVQQPPIPAPAAAAAARNLKREAEQAIAAGTAAGGGGGGGGRNKRQAVRADDDEDDEDFRPSRAAGRQAAAAEKAEKAAVAAAEKAAALAAAVAAAAAERDEEPSPPRGKADNKRKPRSDDGSDGSDGSDTSSDSAGGRGKAPARGRGGRGAAPKDPAARAQARQLKKRDLNREAQRRFRDRQKAALALLESTTQSQQREIEALRLTNKLLEEQYRVLMEQYKGLQLRFVTLQVKVGTGAGGAGDTVPAGGK*
</t>
  </si>
  <si>
    <t>C_650005</t>
  </si>
  <si>
    <t xml:space="preserve">MVADDADAPGPSPYSDNYLATFAATTIQRHYRGYRVRKDYQARRARIRKVELEWASHHDYAYRTHMAARAIQTAWRAFRNRRIFNYYRDLIRFRERGDPRELLKVINPREAQLVDAAAGIHVRFRLGGTVFPPLVFYKIFTHRTVVDIGAFGPRDYANEVRMTPNEIHNRPAPGVGGVAFVSAQQALATNSGPGSGAGSASQTPTRRGPGAAAAAAALTSAAGGGGGGGASSFGRGGGTGKKKHTYREDDFELDCSFREYIKPDGTIGVRSTQGWYERYENNGWRPVAERVLLDEDPVTTLTRLKRQPMFHFNPAVRREQRQAVAKQKKREWLRKMYAEGTGGLPRPPRPGSALRHGSGADDAGAWNDANAALEELDGLEEDALDERVDELLNWSSHLDYGAYFDDWTSMACTLASEAFVPEEEAPYLDDLQPVVVGDVRKAMAAAGAPLPPFKGGPNAASNQFFSDLLKFDTASYTWTVVCPVIPNGFRARANHTATLVGGRQLWVVSGSDKENVLDDVHVLDVVTMAWSKPQIRGDATLLKRTAHSADLHPTDPSSILLFGGYGPTSGATEPTFLNDLVLLRTGSRTVERLVTIVGPLPGVVGAAGAGAGLVGVAPPLPRAYHSCTSLGGRLYVYGGRTDAAVLEDRQQLAVFDPAAGAWLDPGRVGGAMPLGRSSHRAVALGNRLLIHGGAAAGDQADRLGDVLTLLVDPKTGALTWSRMDEPPPPATGSAAAAKPHGRSAHTISLVGSHHLFVIAGYVGSGTGQSRYTSDVYLLQLGTPAAEPMPALTLPRAQAAQAAQGSTAPQQAAARKRTPSPPGRQTAPAPQPPLQQAQAQAQAQVHAQPAAKPQPQPSVAHQDVTAPMRRAPPSPPRAASAMGDTGQSAGSRRTPPPPSPDGGRSASPHAPSAVSRLGTSAGPAAKALPAAQLPAAGRGGRNAAGGATAAAAGGSGGTGAYGAAQDLIDLTAEQALVPSAAKSPARTPGQEKDAEAAAGARPAKRQATEEAVAAAGTAQAAAAGGVAPAATRAQQQQQQQQQQQQAGAPLQRASSASGAAMAALQQPEQSLPHPLQQGQPHQHLHPLGHGLRHGSAPPMQQPGSLTAGAPAVGLTWQTQTELRGLPPGSGPDTATIAAAATAAATAAVAATTAAAAAGGQQPQGPAGGSAPAAYLHRPPSPPHQHQHQHQPQVQVQAYPPPQTAAQLGSNSQNDLLNGLLQQLQRAQDENAELRRQVQDSAAANLDAERTQAAAMRQQLAAAQQAAAAAAAQLADRERTLRDAEAARQSEDRARQEERRIQEDRCRGLEAQHQRAAAEVASLRSAVREEQLRRGEELKERDRELAELRTQLRTAASRNQDQEGALRRVQDERQRSERELAEARDANQQLQRQLNDTSTEFTRFREKAQAELAQASARLANVEAELRRARDDLAHKEAQYAAVGKAHAEAAEEAKGLREQLRLMTARLDAARQQAALLTTHQATIVSALQAAQGASGALDKALSGAPPPLG*
</t>
  </si>
  <si>
    <t>C_650006</t>
  </si>
  <si>
    <t xml:space="preserve">MTACAGCLNRAMSLSSLLEPAGNYLRVIQQNLLHTKIDPRLRQLAEAAITKFNEVLSSRGDLVNSIADAAIKAIGMPATNEAINNIRSLIYEARAGSQTWTLSDNQKVAALGMAITLPVAHAAAFLLDLQTHERWILELGPDNSITPAKRRPTVAILAGASRSAPNSEGKVSFLAASEGRHDLEKVLPFTAIMVVQCAARAQDAAGDPNKVVAHMAYEAMDKICAEAMTAKDPGETATANIRDWWGSPLGACVDVRFVKLHDADLLASLGANRNQLYGDVFYAHFSSADVCEAIQRTGGLYLFSDTAYLRAVCLQSRPDGGAATPEMMDLLEEIGIQIELLDPLLSDTGVNELGARVAQQLEQGMKALFPDIAQHDHLTNRIGLYTTFGTVQSLTTLDRDNPVEFLFARKGGKLAPIIDLQPAAWQANDRQLFHLSDSRLYLLPCNALSAAAILICINGGRNLASTMLWPELNRGRVYLTDAALDYQYKLNTGSADELWEHPCAHLGLAAGLALTGQAGAGMVPDFVGAKPIHAARAKTALNLGESGPVLDAKTVEAAAEDEMEEMDLASLLFTMPSPKRQRGADAAA*
</t>
  </si>
  <si>
    <t>C_650007</t>
  </si>
  <si>
    <t xml:space="preserve">MTCAACSKAVEGALSSVAGVKRVSVALLQESAEVHYDEAAVGPEALVGAVEDAGFEGGLISVRQPKPAALEALRMRVSGMVCAACSTAVENALLSCSGVSRAAVALASGEVEVTFDSAVVAAEALVEAVEDAGFEATLLSQGGLESLTLAVSGMSVSGDATAVEVALRRVPGVAKXXXXXXXXXXXXXXXXXGWGRGSRSWSPRDMIGAIERCDGGAGGAEGLTATLQRSELAAAGGAQAAAARELRYWWGLFSSSLFFTVPVFVVAMVLPMIPGSAAITSMPIFGFPCNQLVKWVLATPVQFVVGWRFHRGAFKALRRGTANMDVLVSLGTNASYIYSVISIMFHHMNRHKLSSEYVPTDFFETSAMLITFILLGKYLEAAAKGRTSAALAALAALAPDSATLVTLDPETGGVVDSCEVASALIHRGDVLRVLPGAKVPTDGVIVDGQSYVNEAMVTGESVPKWKRPGDVVIGGTINTSNPLLVRATRVGSETVLSQIVRLVEHAQMSKAPVQAFADRVASIFVPVVIVISLLTLLCWFIAGNANAFPADWLPEGHSPFLFALLFAIAVLVIACPCALGLATPTAVMVGTGVAAQMGILIKGADALEAASKVDVVVFDKTGTLTRGRPTVTDWRLMDPLPLSSSAGGGAPATAPAALSASAGGGAGAGVDLATLCRCVGAAESSSEHPLARAILDFCTLQLVMLQHGATTADTAAASQQQRRSSLGTGGKDPKEGSRGGAAYLTNGNGANGLNGNGSNGSNHAELEALLPKASDVVMAPGVGITCTVRGDQLASLAAAAAAAAASATSSSGGAGARSPRASAAAAASAGGAGAKSGGGGAGQGPVRVAVGNRLLMQQEGVAVPEEAEAYVAPMESSGHTCVHVALNGRLVGILAVADPLKPEAPGVVAALRSRKVEVVMLTGDNWRTARALAAQLGIETVFAETLPKTKAQKVRELQGAGKTVAMVGDGVNDSPALAAADVGVAIGSGTDIAIEAADYVLMRDDLEDVLVAIDVSQRTFNRIRLNYLWAMGYNTLMIPVAAGVFYPAVHMQLPPWLAGLCMAFSSVSVVASSLLLRRYRRPPRVMRRVVTRGAEGGEGGEQEEEDSGHGYGHDAGQRSTLLPKAGGSGGGGLLRSA*
</t>
  </si>
  <si>
    <t>C_650008</t>
  </si>
  <si>
    <t xml:space="preserve">MLGDRMGMWASGPRGAGALLWSTLRATFLYAVWCAYWSREPAKQTSEHVVREVVSELRRVMQLRFTAATLTPETLSALPTQLLTAQLKAAKLEHFVAIWSAGGALCEVEEVQGPLGFLLGGGSFQALAWHLSSSAYLAPMCFSSGWRRSAWAAAMAAVVAGTHAGPVLPPAGGTPEAAQAAAQQAAVGSTAANPAAPPAPARPAAMPCPAPAQQAGGSGTQQVAQSRLAEREAEWQRAAAQLTTTAAQHFHNN*
</t>
  </si>
  <si>
    <t xml:space="preserve">MPLKLHYFAGAGRAEVSRLLFTIGNVPFEDVTYTYATFAEFKAKTPFGQVPVLEFEDGSMLAQSGAIDRYVAKLTGLYPEDPKDAAFADMVVFHVTDFMDLFMPTWTMPAEEKVKARQDILAGKGGDKLKQLEKIIEKANAEGGGWLAGGKLSFADVVVFTYLSGITSPIMEGIPKDLLNSYPAIKAFRNKIANLPAVKAYYQDKTEESRASYKPDP*
</t>
  </si>
  <si>
    <t>C_650010</t>
  </si>
  <si>
    <t xml:space="preserve">MQSLHARSTRTCIATQNAATRRAVVVQASKGFGAAQPKKFVQRKDAATPDPCPCESGKAYKNCCGPYHRSEALAPTPEATLRARFAAFNKAEPDYILNTTHPDYHIHQYNVPTPGGAQDRLREDVATGCNRFAYTGLKIVKTEPGVNEYEGYVAYEYLSRKRSAPGAPITEAEVKDAAAWSRTAERGRFLKTSTGLWQFVDAQTATFDASMLSGLQEPAAAQ*
</t>
  </si>
  <si>
    <t>C_650011</t>
  </si>
  <si>
    <t xml:space="preserve">MAGKKLKKGKSGNAAQYITRTQAVRKLQLRLSEFRRLCILKGVHPREPKKKPKGANKTYYHLKDINWLAHEPLLNTFRSIKAHDKKVRKARAKQNKELAKRLAALTPTYRLDHLVKERYPSFVDALRDLDDSLTMVHLFATLPAESKYDIPQRTVQLCRRLALEWQAYVVRSGALRRVFVSVKGYYFQAEILGQSVTWLVPHALSQVLPPDVDYKVMLTFLEFYNTLLQFVNFKLYHNLGLRYPPVLDPRLEEAAAELAAIMKDIAGMRDAAEGDRAAEAAAIAAADGDEAAAEAAAAAADPTMRARIDSLQTRLREIVGTGKGAAAGEEEDGKDGDEEEEEPEEVDSEAGDEDDDDLPVLDSGGEDEEEDEEDDEEEAAAAQRNTAAARSGGRASTSAVALLGEDDEDEDDDMPLARVTADADADVDAGTRAAGGACGPGVDPSDEAAVCGSLFRGRVFFLGREVPREPLMLVIRAFGGVAAWDGDGSPHAETDEAVTHQIVDRPKQGHKFLSREYVQPQWVFDSANFRVLMPTDLYAPGTVPPPHLSPFVGEADEDGYTPDFAKTVRRLQDAANAARLRAAGLALKGADGSEFVGEGADGAAAADGEGAAGEDLAAAERQYASELAKEVKQAAKRKRGEEAAAEEEDDEEDEDEEASGSEDGEDDDDDDEEEEDEEEEERPAKKSKPAGKGKGGAGKDEDEEAAMADIMMTRKARKMYNNMKQKEAAKQERVQQLESKKAKLAATGAAGPMGQVKPAAAGKAAAAKAAAPAKVAASGGKGAAAKGKEAPAPAKGKGTPAAKGKEAPAPAKGKGAAAAKEAPAKGGKDAAPAKRQRR*
</t>
  </si>
  <si>
    <t>C_650012</t>
  </si>
  <si>
    <t xml:space="preserve">MAQEAFWMPGNHRRGRPWSDHALAAAARGGQLAAMRLLLLRLNLHDASLLGVRRQQLLLDAAAGCSLQQLQCLAGALARPRGDCSWLPELLQALERLLSPTAAAEAVAGVDAGAGGALSDIAATERLRWARRELGLLSAPEAVGHAACHGRPELLRLLLEEEQLPPSRQAVWAALRRGQRRCLEVLLGAGAALGPWDLVRAVTSRNAGFVEWVWRLLKAQQQEQQQQQWQQQQQQQQQQQQQQQGQIGERGREQLEPVAGGSKQAGCTVAGAKVAAGGAGAAAAVAADADAVHLGWSQEELRDAVLVAAGAGDAAPALLAWLRAPERAAPWHPRVYGAAATAGSVTTLRWLLENGAPLGPQGDAYVAAAANADYAALNFLRHTVAYPWAAASGGAAGGGGAAGGGGTAGGGGAAGGEAFSSAVREEGVGLSELCWLRSAGCPVVWSSALLAARLWRPGSDVEAWIMAEGEEAAGAEAGR*
</t>
  </si>
  <si>
    <t>C_650013</t>
  </si>
  <si>
    <t xml:space="preserve">MLLLSAQLQWTWPHSAAGPELQLQAAAGLQQRVSLTPLPPDQPGTGLQLEGLLGPVFDNFYLLHHACEQLDRQLQLQAAELAARGRELQKSHEAHQAEMDDMYIKVALALNAKTDKLAEQRDRIQQLEAQIRTLQQQLAEAEQVHTDNEEDEGRASDGEQPQQPPPLPAAAAAAADAGGGGAGPSRPTPASGPGSGVQSRGLGGANGVRTVDAVQAGLGAPESRGQDQRRGGATAADAAAETGAAAAGGGAGAGVLGSGRGGPAGGVAGRAAAGVCPMDVDRAAGAAAEGPDSDEDLGLRGGPATAAAATAAAVAALYGSLGATQVDEDLLLAETQPAARGPLLPPPVAAPPQPQAPAVQPQQGPAPASPAPAPAPAPAPAQAPAQTGAPVQPAVARAGPATWGLGLGGGGSDDDDSDEEDAALGLRMK*
</t>
  </si>
  <si>
    <t>C_650014</t>
  </si>
  <si>
    <t xml:space="preserve">MPYIKPTLRVNIRPPAALHWPPNSNTTYHETQRQHFCSVHALNNSLGLAWLDPLDVLSYAKRVHAHLTATQDPNALFWKECYCPNSGAFSEFLLNHYLYHNATISNIFAYPNRKLIMRRTHFPRLNGDISKEKVLESLPLSAPPRGTRTGDFRLPSNATRGYPFEKADATDQFTLDRNRHPDTHSMLPSMADTANFEQCISHLSRNKATGPDGIPNELLRILPSGMKRNLHCILQIMYVKSQIPETWAASETVLLPKPGDALDIKNKWPIALANTCYKLYTSMLTLGIGELAGPLQLFSEAQEGFCAYCNTERQVLNLVHALEDAALFGKDVYAVYVDYSSAFNTIDQDRLLQIMFDLGLPTDLIRAVRNLYAHATTRIRTEHGSTSAIPIERGTVQGDTLSPVLFILFMEPLVRWLHAGGRGYHYGCLTPSENLQYHCSAAAYADDLAALTNSLDDLQVQCDKIASYAEVRGCVLREKGSCSGSCPALVYIVYLEHANVIAHVSKLGDGF*
</t>
  </si>
  <si>
    <t>C_650015</t>
  </si>
  <si>
    <t xml:space="preserve">MDSLSEQLQRREQELAELRTRALHSVEQQLAARDEQVGVLTQQLETLKSDFAYNLDLLWQRDEELAAYDEAAAAQAAREAALQGRATELELLVAGLQSELVAARAHAEQQEFVLSAKRSELSQLLEEERLGRAEALMRQREQAEGARRALQRELDEAKEQAEAQRRSLSSAFQQQLQEAKAALQGEVADLKQDLAAARRQLDARDQQLQEAAARDTRAAAQAEEVRAALREREVTLRAMELELEGRARDHDTVVRGLHTQLADAQHKLKRAGESYEAHRTQLSSQLATAQQCLEELRGQCLEDIGLLQRRHAEEVAALQQRLEAAAGHGSQLEGAVEELRVQLRAAREQLQSRASGIEEQVAEARAAASAELEALRRERDEAERKLRDAAAEREAAVRGLREKLAAAQGALEDRRRELSASKLERCVCGVGAVQEQVEAVRRLGGADGGSAEPSPDIDGEPSSPDRDTPAAATTRQPGRPPQQQQQQQQAYAGPGGGQRPTALSLVALQESHDSLPDFNNSPLLDLPPSPRSSASFWLGPSSTGGAAAERMAAGGTQDSPRAWSPAAAAAAAAAAAARAGLYLRQSKESLDALLRPSTRSRLGPPEAQQQAVVAAQQQQQQPSDSPDRSQPRGNASVALAEAEAENTRLRSTLAVMRSEMEALQTAAGAAAETALVRQQQQQLQGWGGWSGGAGGEGDVGAIGGITRSGGGGRRGLDVGALRTELEESDKDLQQAMEQVELLQQQLLALRSAADTVGAAGNSDSQARTAVAAAAAAEASFLRRRAQLQRLRAEVERARAQLAAAQADNERLMELSNEVRAQRDRVALQLAAVLGLPPAVGPSLALGQDPGGGMSGTPGAAAGAGTSTPPPPPPPPPVMPTYGLPFPPPMSPLRGAGFGAAPDANTMAAYQSAAAAAVGMAGLTAGSSAALGQRYGNSSGVGPYGGGYLPYTYSPAFGGAAPGMLAMQWGAPFGYMPMLSVLSPGRDAAMAAAAAAAAAAGAKTSPGLTRSRSASPPARRSGDSPHAAPRSASVSPPRRSATQLNTTATAPHHHQQHHPHHQSDNARNAASNSNSGRRSFASSLELAAITGGGGGGQDLDSRMQGGYDGAADVEDFDPLASGPSGVSVPASARPAGAVGLTASARETQSQRAALRALHRRREQQQQQLVTAAAAAAAVRQRVRGSWCGLLACDSVESLVAKEENLKKHYQPPPVQHLLDNPRPLVARLLFHIGNVQFEDVRIDGPTWPEQKSKFPFGQVPVLELDDGRMLAQSGAIGRYVAKLAGLYPEDPIQAAFADQAVFLVQDVWDATLMPSFSLPAEERAKARQDALAGKGGDKLKQMEKLLEPVEKSGGWVAGGDKMSFADLEIYVSLSNLVCGMFDGIPKNLLDSYPVLKAYRNRVAQVPAIKAFYDKDGEGVRAAFRPDA*
</t>
  </si>
  <si>
    <t>C_650016</t>
  </si>
  <si>
    <t xml:space="preserve">MDKDMPGHARTCHVEPEHVEAMSISVKLRIAEFERLQQQDIPQQQLKAWSQPRSTQTVGAHEMRAIGLSGIHLFANRNECVDMRKQRASFRRAGSTSSKAADGAGPAGDGVADVSWSVTATKDERYSEHTVSWCEPNPIFEIDSAASVKWHVNAMYDAPKSTPLAPSAVLEKAAAASEELPKGNRYAELVGGLMYLAIATRPDIMFAVGALARFMSAPTAAHWNLATGVLRYLVGTATQRLVYTRGQGDVMGWCDSDYAGDLSKRRSTTGFVFTYNGTAVSWASRLQATVAVSTVEAEYMAASFATKEALWLRKILSEMGVELEIHSCHVSHQWS*
</t>
  </si>
  <si>
    <t>C_650017</t>
  </si>
  <si>
    <t xml:space="preserve">MPLLQLRPTVTGRAAWPGRRPLLPPMCAALRHVFRDRSLDSGDDTYASFASQEQQLLPAQAPPAAQAQQPGRQPAAMPVPGGTPTASHPHPPHRHSVPVAHQRHLHTHGHPLHHRKGPELSGDWRALYLGARLASWSGLCYLPQPELEAGLAGEGLQLVAYGRTAYTCWYVADGVVDFDALQRRAQPQPPGQRSAAAAAASTASGMGTDAQASSSSNGSSGTGSAQHAPQQHGQKQHPHPQQPKHGLSLSTSLASFWPTPLVPPAEIAPGAAAPAGSTAGATGGPDPAAGSGSGSGSGPEHLVAHSGVAAMARELYPMLLPHIRSAAGSGAQHVVFAGHSMGGSLAKMMWATSIMRGVISPAAASCHTFGSPPVLAHSGGGGGARALRFLRAPPASCVNWVLEHDPIPRAMLTADPYLTAARKAVPGLSALLALRGAVLGEGSALSSGRFLYEALGETMLLRWSSKGGCEVVPVSEAEAETLLQMAVEEALSAPIRSLQYWLDHHHASYHHDLEAAALAACRRQARAEAAAAAAATAAAAVARAAPAGPQVAAGGRTA*
</t>
  </si>
  <si>
    <t>C_650018</t>
  </si>
  <si>
    <t xml:space="preserve">PSPTAPAHHPVHSFTPPLLSVQLLNPQYAGASGRGPASRLRHPHPLLHRPRARAVGHGPRHLSLRRLLPPLPSSSVLLPPRAAHRSLPLPPHHPLPQVTCYPCHHRRRRRRRRLHLRLGRRILGLRPLATQSSSHPPSHPELPNPT*
</t>
  </si>
  <si>
    <t>C_650019</t>
  </si>
  <si>
    <t xml:space="preserve">MSTYAGSSLSAKETWKSKKAKTNLVDATLNIVQAWALPVLVGGYLVRRFLQNRKKAPKAPDAAGAAKAEQADADKAGAERKPRRDYKVKRDQEGPLLAGADDEEVEVQPHDEVMEGYSESEVDTAGAAAAGPGGNNTAMLKMLQQMGYRVVMPKDGSGQVYLVPPGAAGPDGETIEEGDEDEEEEMEEVEGDE*
</t>
  </si>
  <si>
    <t>C_650020</t>
  </si>
  <si>
    <t xml:space="preserve">MTAKLPERWRWRPAVQRPEAAAALVRDLEACSDLAAAVPLLCRVAAAADEPRRRAVGAALATMLKRGLRADGAAPVVTAAGDAKADASTGGAKAQLRSSGPSQPARARGRGAAEAAAAAVTAGPAGRSTLAVRDPVAAARVAALCPELRVTQAAAWRALLPPVTRAAAALADQLDSPARGKATGAVAGQAACQSNVITASSLGAASVLRVALAAWRLAGRGPPGAAGAGGVAVEDAADVPAPLALQTRGDKVAAQSSAGLQVQAHELQERVQAHAQVQLRVQAELCVLAAASLKPPVLRGTDSARGSGGSNGSDGGGSGNNTRRTDAGGVDVGIRGGGGGSGGSVRPRTEEDVWVLVRAHEALVAQGSNAAAAGVAPALTSDLSEGAPAPASVAARTAAASLAAAVPPPWLGPSDLAAVVVRGVEGWLWHVAGAALFRAWAMTRPGGAPRPHAAAADAAAAGADDNGFAAASSGVRQVTAAAAATTNTVQAAEAGALATAAAEVGYRHPAAALPLSLHSSCLLTQWLARNGSSNWDLYRLLLRHQAAAAAAAAARPDLDTIAVAVREAVRELLLAAAAPTGALGGGSSGAAGAAAGVGAAGDAVAAAGREVSFWIRTAAAFTLPPHPVGAAEAELVAGLGPEAALGGDLAAAAAPLFRRVSPDALLAAVTDLVPGAQQQQQQQQQQQQQQQQQQQQQQQQGPGLGEQPRARKGPSLSSQQSPVDGPWASPASTVDCAVGAMDALLLDAGAGQQHHRQQHQQHPQQHQQHQTSHPQQRQQQLLQPPPWLRAPLTHAVVAALRRHLAAAAASTAANFGGTGAAADSSAGRGGVTGRNSGGGGYGGVARWMREVATVDAAAERWLDAGRGTGTGGDGNGTGAGLYGSEEFAGWARGRTAVLEQEAGELVEPAEALALDAAGRDLLQRLEAHLLQPPGRHAMEPAGTPTPQQSAALLAALAAAPPARQQTWLDAAPSLLDACLAAIIAAGPAATRASAYLGYLPDRVLLQPLLAAVQADACEAAAAAAGASEQATGPGTAAPRAQWAVLESCRAAAQLLAAAQVAGANGGAGPEAGVAQAVTRAAVLRLRSSSAEQLGALADGGPRSTSWPPLPLLAGVVTALQSVGLLTPGLMLPALRAAAAAAQQLEATSAQTASLEVGPEVVPEADAEVRLEVQAAGAACSLLELAVANFDRRSDTPLAMPPTAADRGSSKATSSSETVLAAAAAAAAEGLIPLVLSQAPALQPAALAAAWVSCHRLAIAAGGAVAPAHPAAAATDGEVVPLGRGSAADLGKELAEVAARRLLHHGLSSLSLQQLAALATCVPPPTPPALHPEATAVDVSATRNVANGGTGGSSHAVAADAVSEQQEDTLQRQQQQQQQQQQQPQQQQQQQQQQHNYQQQPLPQQHDNTPQHQAHQHHQLRQLLSGRLLHELSSRLLHGGGREAYEAPLQAAATTLRHLAAAGVLRAAPALAEALVDGSVFRLAAAAEAEPAVESGGAAGGLGSAAAAAWQGLLGSWSSRPSSSVGGSQHGAVSGGGGPEGDVQGPEADGGAAGGDALGGVLCDMAAALAAGGTEPWVAACLSRGLAEEMGTALQRRLRLAPDALTAHQLLQMAVDMHRVGTAAAAAPGNAKDAASAYGVASVPSARAAGPAELPETVVKPGSAGSNGAAAAVPVPVPAAAAPQPPMPGCTRLVRLLGRALARRVEVLLSHSPAQHHQHQHSIAGCPEGASAAAAAAAALVAVYSASPYRDTQLLRRLVEAVAAQPGAFTSDQLLRLAQSMYGCGLRDTSLFTPLAAVLRQRAATTAAGGAAAGAMSAALPGGTAATAGAGGDIAAAAFVACVRLEAGVGAESPGGGGAAGGSPAAGSQAAGAGSGGGGGGGAARRRAAKESGRRQGDWEL*
</t>
  </si>
  <si>
    <t>C_650021</t>
  </si>
  <si>
    <t xml:space="preserve">MRFPVNAGIINEAAKLFVLDSYGQEVWDKIVETTGVDPHFISGCPYADEQTYKILGAVAELKGEALGDVMEAAGLHFNTVYIVKRVTPQSLIFHYASQRPGLTRFAMGLIRGAARTLFDTEVDVSVLQLRDEPAAAPPPAAAVADAAAAATCAAGAGAAGPGPCESAAGVPLCSAEGCSTGLAGPRGSESGEYELRTSAPAAAAPPTPPPPLDHDKLLVLFPHQPSVHHHAATASSCRLAIDPATLFKLFPFHIAFDSECRIVQVGRALLRMYPGMKPGRRLSEFFTLRHPYFEMSFERVKERLDSVFVLKALCNGMELKGQMTHMLMPAGTGDHNPARSYTRMVVPPTGLEVIHSALARMHEPGTSGAASAHGASSYYNAAPESTVASLTGSLACPHMASLSQQQQQQTRFQGQSQQPTLPLHLLAPSVAMDLLGTSTGTGQDTGSAFLATKGTGTGTGTGGFMASGGGCGGANPLSSRSSSFGSLGGGGHSSQLCVGSQSQGAGGGRGLEPVMLFLGSPRIGNVDELRMILSMEQRTAEAALKDSFERLSMQLEEERHRTQQLLYQMIPRRIADVLRSGERFEAETYHDATILFSDIVGFTTISAGSTAMEVCNMLDELYNEFDALLESDKYKALYKVETIGGEWQAVLTSNAYMLVANVTEPCVEHVDVMCDFALDMARVCRASRMESHGVPGSVHISGASRRFIRHPQRYLITERGEISVKGKGLMETFLVSRADNPTTAHIRAIVASSAEKLPCLSGAASRLPLPYPHPASAQARVAAMRRVGSFVSRGTKPVLAPSPAHGPAALAMEARGSNALTRSDGHAGAGVSVSAGANVQLLPPQQQPQLHSPGSSGAGLAGLHVLCGGGDGGNAAVEAAQSARAAHAAAVAAAAAGGIDAMATVLTEMQGSPAMAFGGTFSVGRPRQPAAALQDSGDGLPAAKAALVAAMRVDDTAAGASRQQHKLVSAGGGTGGGGGSSTAMESPRMALASQSSTHNGTSASPQQVQHPHPAPQHLQHPPEATHHQEQPDLLHLLPTLQLHLPPQLPPQLSGSGTTGPGTSRFAPSGASTPPVATAAAAAAGGGGGLASMARDAASSGPGTPTADGDLAHTWRLGPDFLPVASKAAAGTLAVAAGAARVKATAAGGATIGSGTCGGGAMSPLVLDQGWDGLLQGLADLDDASREELSAAAAATAAAAAAWRQQQQNLKQQLRRILTPPGLPTLSAAGTAAATAASATAPGCSTASMPPILHGAGSGDFGGGTELSL*
</t>
  </si>
  <si>
    <t>C_650022</t>
  </si>
  <si>
    <t xml:space="preserve">MASPVLTSCRLLQLPIELQLRVLEELQGKELCLIELVHPELRRLVSDSPYLYMDVHTKEFGRTIAGAKGLTAKAQYTQAYVQARVDNLERQRCVCNALKLRLEQLDELLGQADDVRELLGVPEMMMNEPSLVLSFVGDMEQDVMQERWDTSEDLLAAEEKMAALQVELEWLMARVPSSWCGAAAAAAPAPVTAVSSGCIIA*
</t>
  </si>
  <si>
    <t>C_650023</t>
  </si>
  <si>
    <t xml:space="preserve">MKNRFQCLIRNLREAGDEVRVFTPDPHAPSEYHGARVVGVLGFKLPFYSSPTLLLSLGLSVNVLWQLLTRRPDVIHVSAPGLMVFAAALYAKLLAVPLVVSYHTHVPEYIPKYTWRGLVEPMWSIIRWFTRTADLALVTSHAMKTELSRNACRSQSIEVWPRGVDAEVFHPRHRCAAMRQRLSGGVPEAPLLLYVGRLGAEKNLDALRCVMEAVPGCRLALVGDGPARPQLEQHLAGLPVTFMGMLRGDELSAAYASADVFVMPSETETLGFVVLEAMASGLPVVAVAAGGLKDILAPAAASASSPGGSSSAADLAAAAGGSCSGCSTATPSTGCSGTPFGYLYPPGDYAAAAQLVAALAASPELRASVGAAARAEVERYGWGEATRVLREEQYKRAIHVHASRRRFAWLAKRVGVARLLQRLWAALLAAATALVDGLDYAHDLRRQYQQQQLVTAAA*
</t>
  </si>
  <si>
    <t>C_650024</t>
  </si>
  <si>
    <t xml:space="preserve">MEAQTEQFRAEFQAQIDALQAEEAWLSKGCSGTPFGDYAAAAQLVAALAASPELRASVGAAARAEVERYGWGEATRVLREEQYKRAIHVHASRRRFAWLAKRARVARLLQRLWAALLAAATALVDGLDYAHDLRRQYQQQQLVMAAAGAGDG*
</t>
  </si>
  <si>
    <t>C_650025</t>
  </si>
  <si>
    <t xml:space="preserve">MIFCPVLQRLRESIGDIAAALQALAAAVEVPQPRSGEGSDSDGSESVVALLRALRRELLNVPLTALEERVVGCEALRSRLRALTEVQAGEAALEEAVRSALLQAGVPASRLRNPEARSELVAELFDLQSHSAAAAAGSTSGSGRAAASGPLLSEADCEWIGTVASALLFTPSDLLHQHQSPQHQHQQQQQQGSQQQAQQREGQRSAAAAAAAAVSQAEAGPSSSAPAAASPVPAPAYLNGSGSILKTPTPDAQGPGTSSANGSGGAFPSAAANNSGAAAASSGQAQCNAGCVANGMGAGCCDGNGAAGKAAVSSAAAGALLPLQRSLLCPITQLLMRDPVTTAAGHTYERCAIEAWFLNNNTDPTTRQLLTSKALIPSWTVKGAIEEWLAAAGLSHDQYDDMGDGAAAVYGLDGPGLRFILGGANAAGGTAAPASASAASNGAAAAACQVPAAGSSSAYGSFAGCTWEQVADVDAEAQAHLEAARVSAAVARALTDKLGAVTMKELREGAVSETHVLGLGLKALDQRRLLQALVAAGGGASANGAAGSAVSSPAAGVSARLMDYVTVSAAWQTEADALGGPLAPGRYGIVLMDDRSDDKPLKARG*
</t>
  </si>
  <si>
    <t>C_650026</t>
  </si>
  <si>
    <t xml:space="preserve">MWVWMDVRALQEPHRVWWYTRAALTAVPAASVPPALRLELPVDEDNMGAPVTPWTCEPGMLVRRGYDWRNAADRQGQGGEVGMLAESRQGGRMWRVFWSNGGEGVYATGQDDKYELQHLQVHPFSGAPVVDEAVLTPGCGVVRGLHWTYDNQDGGPGTIGTVQHDDRHGYVAALWPNHRLARYRASTQQGFDLHYCSRPGEPVTVFNAQAGLKVTRGRDWKWEAQDGEGGVGVMIRPSMCAEEGVWWQVAWANGTHNQYRVGRPGSQWCDLQVATYESNGDSGRILPGTPVVLAPDFARFSDAKDGPLRPGKVGVVVAVGGGEARYKVMHLRTSSTWFYDRRALRCAGARFQG*
</t>
  </si>
  <si>
    <t>C_650027</t>
  </si>
  <si>
    <t xml:space="preserve">MPRPGVAAALGPSGEPRVPLSALASLDIARLSCEVSALVWIGQGGGGAVFQGLWQGARVAVKFLLAASPAHVDASALEAIVSLSVAHPNVVHTYAAEVCRLSEASLAEPQAGGRGLAGSAGGDAGGGGDSSTDPATLALMRAVLGSTASALDDLLAGTPPSGAWPPAPTSLAAVPSTPANPPPMSRHSLFGEPDLAKDDRAWSLRQVLGYLKARPQMYLTHIIMEHCDRGSLLSAIKRGIFRLEPLQPDSGLGSTVGGRGAAAALGHAVAPVQRAAPAAAGHGGTSGSPSVVGTGSQRASHVGLEGARQQSQQPQQPQPQEVAESAPPHFPRRVVLRAILRTARDIAQGMAHLHANGIIHGDLKPGNVLLRGCRSDRRGFVAAVADFGLSKVVRGDQPLELDRWSTVTVMAPETIQGRWHKASDVYAFGILLWQLVTSEVMPYGNLTVGQILLGVSQGTLRPGWPGGVHPALVRLGRACLATNASERPSFDAIAKVLTKIETNVRNELREQQQQPHNDL*
</t>
  </si>
  <si>
    <t>C_650028</t>
  </si>
  <si>
    <t xml:space="preserve">CCWGTSDLHRCRLAAAAAAAAAAAAAAAAAAAAAAAAGARARILVAEEAGKATWRRRAQRRPRSGASAQAEEPAGVQVAARGGAGRAA*
</t>
  </si>
  <si>
    <t>C_650029</t>
  </si>
  <si>
    <t xml:space="preserve">MPPRPPTAAGGVRLAPGQVAFASGRSGTPLPKFGPLGLPGAVPGAQGQAAGAQAGGFRPLLGAAGAGTKRHRESPAASPLMASGIRNLSDFKRRRQAMAQQLRSVLAGLSARTPRDTTPVNSDGERTPGGFGSGGSGAGGASAATTPAPAQGTPGAGGELPATETARKILETLDNFARAADNNTPMATTSKHGGHASGRGGAGAGAVGAGGTPLPGGFMPPLDWLDQNHYGGTPTPGAGAVGGTGGFGVSGATPSPAGGMTAHAGHTSGPRLALDFQSPAPSPAPSLRPSAGQDAGASPAPAQSGASGASTLQMSPIVMPPAQVGAAADRAAGAGAASSSAPATGAAATFGAPSSSAAGGFGFSFGKGAEQAAAAGATTTGTAGVFSFGAGACSAAAGAAADAGAASPKFTFRDPGAPSDPRLKKANDVIAQAVALGFVSAADAPTFTFTPPSVGVEAAAAPSAATPARLSSPAAAAAAAAGSPSAHEEVAKAAAVPLLDDDDDEDENDAGAAAAPAAAPASKLPPGLAKRVAFADRGGVTPDKAHENGGKLPRRRALDGGFFSAVNAGSTPFRPAGGEVPPETPAPTPAPAKLWRGCDGGASSSCSAAKEAEKPAAPAGAFTFGAPASSTPAFGAAAASAPATSLPAFDAATTTTPSASAPATEPAKAAPAFTFGTAPAAAGGQVPAFGAASQPATAAASSAPNFTFGAGPTTSASTAATTAVGAAPATSSGPSFAFGAAPAAAASSAAAAPPSTAVTAAPAPMFAFGAASAAAPATSTFGAAAPAAAGAGFGFGAAASAPAAVNTAATATSFTFGAQPPASTSAPAAASGLNFTFGAAAASAPSFGAPASAPAFGAPASASAFGAAASAPSFGAPAAAAAFGSGAPAGTFGGAAAGFGAASTPAPGFGGAASAFGSQPAPAQPAFSAAAPSFGAQPAAAPSFGAGAGFGAQAANGAPTFGAGAPPSPGGGGGDAGGFNLGFADTPKDGRKRVKARRHGA*
</t>
  </si>
  <si>
    <t>C_650030</t>
  </si>
  <si>
    <t xml:space="preserve">MAVFVPVAATGHPHDGTVRGSGGGGSGSAHSGAAGSGGAGSSGEAAHAAAPPGHSAGLAMVHVYPRSSRLQLLPVEGGAGSVVQHSHSGSVPRCSREAAAAAAAALAPVSDSESCLASTGAAADSGGEGLGAAGAVGREGRPTWTTAMHAEGGGVHDAASDLDSGFSVGGDVEGGPQWRCADMGQAYVSRPPPTAAAAATEAVPAAPDVNTGTAAVKATLTDTGSTCQSLSLNPQPPSIGVGAGGGSAAPAREGGAAHGAGRTAVTAGAVVSGGTCSARSGTVSSEAGGMGPPRSMRLAIFPGHQASWLALQMHFFGGAMGASGALEPRVPLSALASLDIARLSREVSALVWIGQGGGGAVFQGLWQGARVAVKFLLAASPAHVDASALEAIVSLSVAHPNVVHTYCAEVARVDEASLAEPAARPQGRRGSVAGLTAAAGAPWRGSTGGAHEDEDAAVTPSSKGGSAAIDGVLLPQHLPPAAPAGDTGSAVANTGARRGTSTTGGGAASGGNSAAEVAASQRLQPPAADSHAITSFFESHEGFGEPDLASNDRAWTVRQVLTHMEAQPSMYLTHIIMEHCDRGSLLSAIKRGIFRLEPEAAVEAAEATGPSSASSLRSTAHSSKEGWATTVAAAASGASGGRPGLTRIPEAAVEAGRFPRRVVLRAILRTARDIAQGMAHLHANGIIHGDLKPGNVLLRGCRTDRRGFVAAVADFGLSKVVRGDQPLELDRWSTVTVMAPETIQGRWHKASDVYAFGILLWQLVTSEVMPYGNLTVGQILLGVSQGTLRPGWPGGVHPALVRLGRACLATNASERPSFDAIAKVLTKIETNVRNELREQQRQQRQRLQQQQLAVPAFVSEGGYSQEGPGGSSKAYVRKYSAV*
</t>
  </si>
  <si>
    <t xml:space="preserve">MDEEGSATARAKMMPQTLVLDHVSPATRLLEKRRQMFEVQEALEAQKQDFNRKEEVFKRREEALKLKDLELQESLIRFSKFLQENDSKRARAEKKANDEIKARIQKEKEIEQLTEVLEELKSEKERILEVLEKNMRYQHYLESVLEVADEYQEVADLLLRHATLSATNADLKDHQRKCSELAEKVRTELQIYVKQKTDEILNLNNQVAKLKTELEGYEAEAMVQEAKKDSSLQIASQRTLEYGQVVLSADNIFNRCRSKSSIGHPAESNPLHQLDVIGNFVSDLGSIIKQFKQEQAKRASLASRAEIE*
</t>
  </si>
  <si>
    <t>C_650032</t>
  </si>
  <si>
    <t xml:space="preserve">MRVVALRRRTELSAEEQAAGIVERMYSPDQLQELMAASDYVVMATPHTPATDKMVGAAAIAAMRPHSVFINLGRGKCVDEKALIAALQEGRIRGAALDVFETEPLPADSPLWGLDNVLMSPHCADRTKEFQFESLDFFIENMGRFLAGQPLANVCDKRNGY*
</t>
  </si>
  <si>
    <t>C_650033</t>
  </si>
  <si>
    <t xml:space="preserve">MSPGQLPPPPPLLPPPPPPPLPPPPRAAASLQRCRSLVPHRWNALLMCAASNALGDRRRVTPTPHTLRVKPTGALNMLVAFVLLLLTTTTQPGAGSTLQDNPPPSPGPPPSLGPAAPPSPAPPSSPDPKPPSPAPPTSPAPLAFGSARSVNFNTAPLGKLVSASLESLGVDLFMPAADDAAMFDGWVIDCEAGWQGSNRINYTATGCKRALYYSITEGISTSFRPLFPRDPFWRLTLTYRKNNPIGGVGFRSSSSSINSDCEVFLDRTDPLVSIERPPATYNFTSTPKTVTLTPVDCQWPAGSAFEYFYFFTARSGAAYGSDTFEYLIGSYMTGKFAPLYVPGTFHSLSLTYRTTIPDVVLYLYDCEVWLKRTEPFVTTQQRPATFTYTTSTTVTLTPADCGRPAGSTFPFFDFYVNMDSDGSGVRELLIGE*
</t>
  </si>
  <si>
    <t>C_650034</t>
  </si>
  <si>
    <t xml:space="preserve">MKQASTPKGKPRFRLRLEHAAVFFVVAAVLFFGYSVFQASGSSSSSSSSGGGGGGLITQHNSGGLHRRTLVRVGAEEDGSGEGDGQVVAKPCPKAEQVVKTETVTVTKLVYGSTLQNPRAYHVVTTVAGFSNHWQARIHYYWFKKQRDACLREPACDMGGFTRVLHT
</t>
  </si>
  <si>
    <t>C_650035</t>
  </si>
  <si>
    <t xml:space="preserve">MPNSLAATPAPVPGLRGERVVSSIPMAPPDKLPPHQAPGQQNWVYPSEQMFYNAMKRKGWDPQAEDMRSVVGIHNTVNEQAWHQVLAWERLHCDECATPRLKRFQGRPSDLSPKARLLNFVAVAAAAAPGV*
</t>
  </si>
  <si>
    <t xml:space="preserve">MEGAAGPSGFRNVEPLSRQERAAARDKDLLEKSRLQARNRGGPLKQPENVVGNPVMPARNAPAFCDEYDRFNRDVAGEMNAKKQQNLQKKEEVYAVKRAEQYHRERSNWETQAQAAAREAARLEASRTTGTGAKRNQGSESYNIISLNYNNSSGGQQLAAKDTAVKEARQARAVNLYSKSHSVSHNIITGEPIKFPTAGKE*
</t>
  </si>
  <si>
    <t>C_650037</t>
  </si>
  <si>
    <t xml:space="preserve">MSHSGCLLGWPDHYHTPVLDGLWLATIAWYMQSSVKHWVGLGRVQGLDTALHHAFSLALLALSYSLELLRVGLLAHWLLTATAPLLSASKLLHCLDAPGRVKKPFFVLYGLAVLATRVLLVPLLLLPCTLRDLWRVPLSRPAAYAANGFLLLLYGISLFWFGRLIGIWVTGKLDSRPQMVVSPEVQRWQKHEVGC*
</t>
  </si>
  <si>
    <t>C_650038</t>
  </si>
  <si>
    <t xml:space="preserve">MGKSKKSEATAVEASEGGDNYDAKVKFCSVIAKPLADEKLCKKVYKLCKKASKRKQIRRGVKEVVKALRKNAKGICILAGDISPIDVLTHIPIVCEDHKIQYIYVPSKEDLGAAALSKRPTSCLLVLPKPIKGGDGDEAEAKEFAEAYTEVEKKVKSAQIVF*
</t>
  </si>
  <si>
    <t>C_650039</t>
  </si>
  <si>
    <t xml:space="preserve">MASQAASQAAGLGPPAASQPFAEIAEPSEAATLPSGPVLQGRVGGLRSAVIHIVPGEDHTVHSSEGGNEHFGYGLACTQGHRTGMEDAHSVELDLDPETGTALFGVFDGHGGRQVADLCAANVVDAVLSSPAYQRGDVGEGLREAFFELDNRALACAEAHLAGATATVALVRGDRLYVAGVGDSRCVLSHAGTAQVLTNDHKPDDPKERARIQNAGGFVVWGRVNANLNISRALGDASFKQVSPDPDVRCVTLTRHDTFMVLACDGLWNALPEQQVVAYVQRRLNLRHTLGAVAEGLVAEAMQPQRCAHDNVTVVVVQFNDAVQASQMTIGSGAVDSTTSADAAAATASPPHV*
</t>
  </si>
  <si>
    <t>C_650040</t>
  </si>
  <si>
    <t xml:space="preserve">MALSSAANVVRRGFGGGFLDKDSVTERVLHVTKHFEKIDASKVSPAASFEKDLGLDSLDVVELVMALEEEFGLEIPDAEADKIASVGDAINYICSNPMAK*
</t>
  </si>
  <si>
    <t>C_650041</t>
  </si>
  <si>
    <t xml:space="preserve">PTPQPNDTRHDVYLAHVPHSWALAGFPTAFPPTTQKSTHKHHYTRPPALQNARSPYPPRHHAKQHGPQPIAKQSEPQTPAPRQTHTHPLQHRPHPHTHRNQNESPSNQDGTRHHQKQPQSVHVVRAQHTPPP
</t>
  </si>
  <si>
    <t>C_650042</t>
  </si>
  <si>
    <t xml:space="preserve">MMTVRMLLLLVVASLSLCGALAQPNVAGLSALRQQSRDRVITLTDEVLSEFIMGRSRPYSAVIYYSAQQVSEGNPSLKLDELRREYAYAAKAFAAGPDADKVFFFEAALEVTQKPFAMLQVNSLPYVVRIPGSQAVAQATLELPKADKMLPENTKGAYPWPAETFVAFVSGRTGAAAAEIDRPSIYKSPFFPPVIFGGVLTAAYLGYKVYALGALRHSAIWAVLSLAVFWFSASGGMYNIIRGMPFFIRDRNGRLQFFLTSRQGQLGAEGFMLGTLYLMVGGSLAFVTYLAPRISSSRIRDSCSLVGALIAASSMYQTFKLWNLKTGYKHVSYF*
</t>
  </si>
  <si>
    <t>C_650043</t>
  </si>
  <si>
    <t xml:space="preserve">MEAIAPKPHKELVKTVQLEGQVLLKIIQHCTEALPQNVTGQLLGLDVGQQLEVTDCFAFPATVADDDSEAESAGANYQLEMMRCLREVNVDNNTVGWYQSANMGTFQTVELIETFINYHENIKKCVCIIYDPQRSSRGSIALKAIRLKESFIELSKEQKLTLKGFREANLSWRDIFVELPIRIRNSNLVQALVADLMPAPTATQADVERLNLSSAPFLERNIQSLLECVDDIVAEQQKVTMYHKNVARQQQAYAVWLAKRRQENQQRQADNQEPLPEEDPNLFKPIPEPSMLDNYLVTNQIATYCDQVNVAAGETIQKLFLMEGMQKAGL*
</t>
  </si>
  <si>
    <t>C_650044</t>
  </si>
  <si>
    <t xml:space="preserve">MQDVVRRGTARYGTNRDVSAANVIRVLLLLKLMGFERPTKLQRPPWPPAAAGPG*
</t>
  </si>
  <si>
    <t>C_650045</t>
  </si>
  <si>
    <t xml:space="preserve">MLPALARTARHHGLFTKVGVRGFASQVSEMTVRDALNSALDEELARDDKVYVLGEEVGEYQGAYKITRGLLQKYGPDRVKDTPITEAGFTGIAVGSAFAGLRPVCEFMTWNFAMQAIDQIINSAAKTLYMSAGQINCPIVFRGPNGAAAGVAAQHSQCFASWYSSVPGLKVLAPYDSEDARGLMKAAIRDPDPVVFLENEILYGQAFPVTPQVLDKDFVLPIGKAKVMREGKHVTLVSFSKMVGYCLKAAEQLAKEGIDCEVINLRSIKPLDRDTLLASVKKTHKIISVEEGWPQCGVGSEISAVMMELAFDELDAPVLRVTGAEVPMPYAANLEAAALPQIDDIIKAVKSIA*
</t>
  </si>
  <si>
    <t>C_650046</t>
  </si>
  <si>
    <t xml:space="preserve">MTGRKSAEGGRSGRPRTHAKRSSSFREDDLDAQGEKRGPWTPEEDKQLTDLVLSCGAQRWSTIAESIPGRSGKSCRLRWWNHLSPQVKKGPFSDFEDAVIVRSHEKYGNKWSVIAKLLPGRTDNAVKNRWNSTLKRKHTGNTLSNKFVDTYPELEPLMADPEASREAVEYSAGLEEAKAIMGAAAAEAAAGGHHMTMTGSEEEDHEHEEEDTMSEDEAEEGGSRKHAGSASVADLGPGSAAAAARRAAAVALLPQRPLSTRKHTQSRNWRALEAADDATTSEDDDGAWEAEEAAEEQRIATIATSSPALAALPAHLQSASSSAAAAAAANAHWLQQQQQQFGGSVDAADAAPTPPAKRARCAVSAANASPLQGLQPSLSQLQPQQPMLTASLHAACGYPAPYAAAGTPATAFTTTNAMCQQQLQLPVGLEAYGSSTSNTFTGVRVSIPANMQQQPQQQQPYQQVAVYPPQQCQVSQSLQQMEAAMLMQQQQLLQQQQQQQQQLQQQQEQQQQQLVQQQQQAAAMADCGTELEGPNDDLEWQFIMDTLDAAPAEQATFDDWTAGQQQQAQAQQTQPQQAQPMQVQQVLPVPVVAAQAAPAVAGVNCYSSCSSGSAAATWVSGPQQLKSTIVVSEAPVSLPPGDWATSAQKRQRTLMGLTQVTSCSGSGSGNASGCAVGGGLLGTATSAAGLGSGASGLAGVGLGVSGLSLVQAAPVRTSSDFPWSATAQDLDVCFFPATAGLYGSQSVLQQQQQQMQQLPPMFAQPPTVAQSSATAYMPCGPSVVSFTDFSRMAGPFNDPLAFLV*
</t>
  </si>
  <si>
    <t>C_650047</t>
  </si>
  <si>
    <t xml:space="preserve">MRPRLSPLCRHLQTLEGSSDDSGGVEGGPVAGAGPRDGSDTAALVLKMKHYVDTLREQLSDLRAQQEELGLDVARLELYDAHVKAVAAAVPKVQLPAYCQNLVTGGASMAVAAAAAAAAASSSGAAGAGAGVAGAKVLQPPAPFFKPPVARPGVVSTASGSKAGKDTAGSSGGNGREEAVPGTAGLSAAAADRLRGAEAAQALLTDELAELTAALKANAVGMSAAVAERGRLLDATDTALGESLAATKKNVAVAGEQVKRSGGTFCLTLGILLVVGLVFSGMVVYIKATHLVGYRAPRSSGAAGGSGGGTAAAIGHVLGEGFGAALGSAAKAVGALAGLGPKGAGSAKEEEEKWEPGEAAERWLSGTGSARFARGHTGQEEEAEQVPGAGQQHAASGHTAAHQVEPGHGHGVRHEGGAGQHGEHGGPGSATGAGAGAGAGAGHGAGVHSRPGGVHGRGATARSTARSHHHHKPHKAWNKNEF*
</t>
  </si>
  <si>
    <t>C_650048</t>
  </si>
  <si>
    <t xml:space="preserve">MPTRRAEAMRTQSPTPAIPTITTHCSCGATPAQPGGEGLRRQLPCSAAGPRRPAASAARFEERLRYLFASGAAGQAAGQAAGQAAGQAAGQAAGQVEAAGPAEAGPRGAVHVLWHYHFSAFRRKRWAAFIQRDRALHRVAKQLTGGRPKEEVVVGWGSWAFQGGKGGSPISVRGGRAPTGRLIKLLRERYAKHVFIIDEYKTSKACYNCGCQEMAIKRLGGLKEGQRPWSVKVCNDCLTTWNRDVSAANVIRVLLLLKLMGFERPTKLQRPPWPPAEAGPG*
</t>
  </si>
  <si>
    <t>C_650049</t>
  </si>
  <si>
    <t xml:space="preserve">MVSCVDGTPKSAAANGTAPASGAAPPATSSIFGPAAAAAGPSSEATSAAAAATAADDLALQFAKLTEAVDAKMKALAERERSMAAAAVRLSAANERMSSVLGQSGASDVIRLNVGGTALATSRRTLTLVPDSLLATMFSGGWDDHLTRFTEIFSPTLSSPYIALSDSTGGSSSGSSTTTACGYQTVARRTGGGGGSGAYAVAAAAHSHFDTHVEVVLEVERFGAGRAVGAAGAGVAAGAAAPAAGLGADGGANRFVGSVPWAAAGAGPGGQGPQQPGGGSGADEGRANQPMFVGVMCRGQLAGLDQSKRNTNATWESTCHGWWTHRRSGSKVQGGRTRLLGHTPLWVEGDTLVLSLDAARRSDPAGAQAVPATAAASTSTSAETAPSGAGAGGGAAGQLGGGAGGAAGQLGGGGSVELSLTNCRTQETLRLRFSPDALGGASEEQWVVMVGMAGVGDCVRIASARRVGMRPLRPQD*
</t>
  </si>
  <si>
    <t>C_650050</t>
  </si>
  <si>
    <t xml:space="preserve">MGRHNGRARKAGERVGATLAAKNKKTAPKTQAEIGANFKHTTDAGLGRNMQSVLDRNDLDELMAMADLADRDFTAERGQCIVISTGVVDPLAEARREEERAEAEARNAHRLALPRRPAWTPDMSAEQLDLQNMARELHASKSSLLLLNKADLLPPHVRTAWADYFDKAGVEYAFWSAYAVIQEQQALRSEAAALGVEPAVLKKLQQIQAAEAAEVAAVYAARREAASGAGPGPGSSGAATEPKAAAKEDPRIRILDVDELLDLFEAKCCAAVAAAGEDDPRAGDKERKHMVGLVGYPNVGKSSTINALFGAKKTAVAPTPGKTKHFQTLHVSPDCVLCDCPGLVMPKYAKSRADMVAAGVVPIDRLTDIRQPVDVVAKRCGREQLGRVYGIKLPPAPKHLPPTSPPTAEQLLRAYAVLRGWTAGSGLPDETRAGRQILRDYTNGKLVYCLLPPGVQPIGWVPGETEAPSAVALAAAAAADASSEAAERAEAEAAAAGVAEGSGSGSGDDGGEEGQEDDDGEEPSTSGAAAGTGEKVGRAALAAAAVMAGDDLDAADLDLLEGLAAQSAKDKSKRPEYKFNKKAARTKQRAEWQGGFDGAGMVHGKKGGLVRVGGY*
</t>
  </si>
  <si>
    <t>C_650051</t>
  </si>
  <si>
    <t xml:space="preserve">MMIAPAPEPQPSAEAQYGAEATEAAAECRGIAQRKRGRSTRAAVEVAVSGTVAGEAAEQEQEAALVSRPTRRAKQAAASAIAATAVKEASTRRTRASAAAVAAVKREVDEDASEGEAEREEDHDEGKAKPKASAKPRARAPPRKKVQGQQQQQQQQQQQQQQQQLAEDEGAEFEKEAAEPAHTPSKPPAPKRARGGGAGKAAVAKSPGKAAAAVQLLDEAEAATLAAAPLLDLGQLVAGKLIRRPSASVKTPYVADIQLLPPPPPSAHPDGEAGKDAAAAGAGVTEHGRVGELVLAHAPAMDCAGMVTPGATVYMSKSAPRAPGVPPAATSHAIQLVEDQRPSGTAAVVGYHPQLAERLAAELVRRRLLEAALGAGRVVGLESQRTFGNTRVDYVLRMEDGSRMLLEVKNVVCADFPDVPGGVPPGRPAVGVYKVPVPSGCLDDYSPTALFPHGAQKPKIKVVSDRAIKHVTELTALHKHGRELPEAGDDSGSSSGQGKGEGEGSAGEGRLRCAVLFLVNRSDCAAFRPCHEADPLFAQVLKAAEEAGVKLVAYDVVWRGGAAYAGRHLPVVFGPGVTSAYDPARLAEVLHFNATDPRKNWKSTKAKAAGKAEAAVKGGKAAGGAKAASRRGGKKAKKGESVSDEDSE*
</t>
  </si>
  <si>
    <t>C_650052</t>
  </si>
  <si>
    <t xml:space="preserve">MAREVLSPAAAALSQLASCNLKELHLKRADGSRILDSLHASCRAAKVIPASAPDATPKERYLAVFDAALAGGLGCWILDYVEVVCADRHLTSNDPLEAYLLDGGFVKAWAAACLARAEQAATSALTADMAFHSFQSSGQLQGQLAQTRVLVAVLRALDRIRAAAAGGAMAGVAGGAAGDRLSVKEELRQAVLLEQAFQVMDWCARQGLAEPRAAATGRFGSYPEWSRAVNARRARAAPRPLFLDSLLQSLSLSGAYPASSVQHMLHTLLLVVRDPEPAAWAAKLALLSYFLMDAGALEAAAPGGAGAAAGLGPGSAAGGGGEARVEAALEELRRTFRLSAADVGVWQCNYLLDCAVPDGPDGSEDPYLARACSLLPSCVTPTLPFAFIEALLALGRPGVALAVDRGQSGSEASGSGPAAAAAAGGAAGTSGRPCRTLAQATTLLDTRLRCGLMTEAFMLLRQHVSDLAARLHAAGGGGGAGGRAELEEHTRVLLGRLAEWAAVQDEAGAAAAIAAAGGSTATLAAAASTGWLNRLTELPLNATEESVLVSWLVAEAEAGRPAGDFLPLFFLQRGRVNEATAAWRRWDARQAALAAAGRRRSPVSDLVAAALDAAHCGGLPGPLRNVMVPAPAPGAEQPAAAGASGVPDLAPGQGAVGILAGLLDHMSPEQPLAVLPFHGAEPPPLVSRAVQLPAPHITAAQQAAAAAAPPGSSSQPQGHQQQQPFVGMPLQLPAAAPFRAPPPTPGPDAFGAGGYQQGRFFRPAPGGSGTLGVSGGGAGIGSGTGAGGAGGLLFSVGAGAVAAGPAPGGGVVGPAALAAARSTKRYKPNDWF*
</t>
  </si>
  <si>
    <t>C_650053</t>
  </si>
  <si>
    <t xml:space="preserve">MGGAYTLLDLLWALPHQNLASPLAKFARCTQLEVNAQLRLLTRQSRPRQSPRGSGMGADVEPSGAVDPLSAVLAGVTPAARERITHLTVSGKVSDRLSVARAVVAQLPLLTVLELVCGEVGSCDSAGYSGFGYRDYRSRQAADHAPQGGICGILGARLPALQQLTLSHVLTGADLTGLATLASGCPHLRELTLTFPAPPSPSGGNAAASGPTTTSGAASNPMRAALEGLAQLQRLERLTLALGLSARCNSGAGPLLTSLLASHRPPQLRTLALLPCHGHWRRTLDVGFEPGMIGAQGAEAEASWGMSRVEVDINQAEAVGLSLLVSALLAAADSPHQQSIPQLLLSSRDGSWELARNDLQPEAALPRLLARCAHVEVDRLPCVYNPGDWHNAGGNTAELLLAARLLGLPRELQLRHGIWMCRDAVCGTGITTAAVAAAAAAAPAAAGTPAGQPENVERQQQLGLGGGTAYGCRGCIRGAAGGGGGDGGSRPFLHLDTASPEEVLREALDRLWAEAAVHANSAAQAIEQRAPDATAWYDWLEGVLASCFTAAEVPQPLMAAAQARIMGCQGEPSLPGDIRECFREGCHVAVPAAGVLLLKCMRYADAKALATRVAAAAAAAGGAGGLSAVASVLPDFGALTTVEGALSWRVFQVLMELWARSAGARADTPDARGVAGAASAIGGASASCGGSSSTGSTGGTQLRGGSRVSEEVLVRLQRLVDLDQVVWQLWSAAEQSNDDNDYDDGYYDAGSYGDNSDAYGSD*
</t>
  </si>
  <si>
    <t>C_650054</t>
  </si>
  <si>
    <t xml:space="preserve">MYTLELYPTCLRMTMPHNDCCTHVRVETREVPLGAISRVTLSCNDMLALYGLDQLNVWTAGNTEESGPELAVAWLARPMQARDAILSAMHQLLHNERGGGAAAAAGQADGHYPLYNSTSSRLHLGLHAAIGAEGAAAARASATGLDGAAAAAAAGERQKLGWQGKGGVGCSSMRSDRDRDSGGSSSMLSHSSSELVTTAAAAAAAAAAAAATRELATFYLQRSLRDMNITAAAALQPPVQQPSMSASGYSGAGRQVQGPGQGPEQEQRLQQALQLNLHAHYRPQPHRQQQVPSSLGPCMRPHAEQLLLETEVAAVADAKQAPGTMEVAVVARAHMPAVSRPHAHIELPAAHVVERDEATAQLPPPPWMLPPALQQQQQRYEHGHCLQTDALLAAGGGGQAQVLLAAPAQQVQHEHDPQLFGAAALGLRLPPLRVPPRRPIWPPTGHEPLKAQHRPTATAAGGTAAGSEALLPIVLTMPPQALVATR*
</t>
  </si>
  <si>
    <t>C_650055</t>
  </si>
  <si>
    <t xml:space="preserve">PTRPPAPHASCDSAPPTPRTPWSPVAECPCPPCTARKAGKHVAAGTPAPLPPEWRGCPTASATYPAEGTHPGAACEGRPPPPPLLPPPPWQAHAAPPWWSAAPLHAATPPPAPPAATVPPAGSPNPPPAVLAPGTA
</t>
  </si>
  <si>
    <t xml:space="preserve">MSVTEYITRLTIKSARDLPKTDRLSKIDPYMVILVNGQQFRTKVKDDNENPDWNETFGARLLKHPTGLLQGSLELNLYDEDTFADSYVAKYVLDLSTLTQAQLGIPLTFSMEYVKDKYKSQGKHPTITVQFDGLVQSFYSLRSMFAPMPGFLTDDTTSACFIPITESNGLIYVCVDYDSGGKIDFKVYVTRPNVPIYLDLLVLAGAQYTKESVRKRDVWAMERSRMRSVGAXXXXXXXXXXXXXXXXXXXXXXXXXXXXXXXXXXXXXXXXXXXXXXXXXXXXXXXXXXXXXXXXXXXXXXXXXXXXXXXXXXXXXXXXXXXXXXXXXXXXXXXXXXXXXXXXXXXXXXXXXXXXXXXXXXXXXXXXXXXXXXXXARQRRLHNLSLIVFDSHPLSSTNADVVVTAHGWKGAMNFTQAREKLKNVEVDEKKQEIYMTVDAGETMLLVDYDRNDADIKLAVLASPSTADKGYDLTIRGQNVNKMSELYVPPIPKLHGQFHVTRLFELDDLQYGTRFDDIEILRFQLSNPRQYTIQGLTRIMG*
</t>
  </si>
  <si>
    <t>C_650057</t>
  </si>
  <si>
    <t xml:space="preserve">MFKAHLRDVLGFDVGPEFDVTFECLMPATGSLVTLSGLNAYGAATHCAALLAAGKSSPSTPTAAAAAAAAAAAGASGPSSADATTAPAPLPAPAPRATSPAAPLSPVAMPSTPQQPAPEPARRLAAPLSSRRMCHSGYVPTTPVAAAQPLRPALPTPAHQPTAAAGFSSGTTRPATTSSAAAGGPTAASAYPLARQAQPHTRLLTAPQPCPAAAADRPRLGRVASDCALTSSRGTSSSGSGTLDTTPACGRVTATAHSRRGAWDVSQRSLHASGGSGADDEEEDEILSELQARRLGGLGRSPGTSCLSPASALPVSAVDALEASVATAAVKAVAAASLAPLHCGTATPWRRASIDVASGPGSPSNSPHASLQAPQLVRAVGYTAAAPVCTAPLGCGNTAMSPFANAAGLPFRAHPASGTGSPAKCMLPASPIAVSRAASSVRRSSIESSLAGGAATFSSGSLPAAPCSGVSVMSGQERPPLASARSGRVSGNAGTEAGSAVSPVRPAAAAAVPQVPVGGVRGNAGPRATGAASPARVRLPDVIKITARRTVDCLLRVLRHGGAQAQQQH*
</t>
  </si>
  <si>
    <t>C_650058</t>
  </si>
  <si>
    <t xml:space="preserve">MVLLHMKRSELDQFLFETTVASTVDETTRQMAEVHNLRHRIERLKAEGEELAKHGPAKRPDQQGIDRYQEAPVEKGPNYAEDPTGRRTGNACDPEVAKVLVKTLEEAVADQVAKKMPLTIKALQEAVDNVRGAVMICYPMGLPEWDPVRLGLEGSEDLAGTSYAADELPADVATLWFAGKQMAPEKKLSDYLGRHEKTKAVVKLQKKGQGAPSREPVVDQETQKAMMAFYYKKQEEQKALAEDEDDAYTNSSWANPKSLKSHFAGVQSVRLPK*
</t>
  </si>
  <si>
    <t>C_650059</t>
  </si>
  <si>
    <t xml:space="preserve">MILGTRCFKESRPEPSAPSDIERRLEAKFEALREDFLARDAALREDFLARDAALREDFLARDAALREDFLAREAVLRAGIAPLQVQYARNVVRQVAKSAVLGKKPSPGSGRTYVDYAMKDPASRARLESVLKVGTAEVMELLADLAGVRNEGEHPPDLESLRRMVSEARRVCGPAPTDPHLIFARRFLDAYEEIEKMFLLGLPHVDAPGEAEAMCAALVSAGLGDAVVSSDVDALLFGAPRQYRECRMQGKNDXXXXXXXXXXXXXXXXXXXXXXXXXXXXXXXXXXXXXXXXXXXXXXXXXXXXXXXXXXXXXXXXXXXXXXXXXXXXXXXXXXXXXXXXXXXXXXXXXXXXXXXXXXXXXXXXXXXXXXXXXXXXXXXXXXXXXXXXXXXXXXXXXXXXXXXXXXXXXXXXXXXXXXXXXXXXXXXXXXXXXXXXXXXXXXXXXXXXXXXXXXXXXXXXXXXXXXXXXXXXXXXXXXXXXXXXXXXXXXXXXXXXXXXXXXXXXXXXXLPLPGEARLESLAGVLKMGTAEVMELLADLAGAEVELAAALPRLRHLGLLVATLLMTPSPAVTAGAAASASMATASAHVTM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EAYTEVEKKVKSAQILF*
</t>
  </si>
  <si>
    <t xml:space="preserve">MAAPTADTFYTAPGLGAGLRGIELDRCYIGDIVSGKRHGFGTYQYPNSFFKYEGQWVNGEKHGLGKLSMRDGAYYEGEFVHGEIVGQGTRRFANGDTYIGTFNMGVMHGFGVMRLGNGDTYQGPFVQNTFHGVGVYTCANGDVYEGDFAKHQRTGQGRLTYADGSLYEGGWVGGRKCGQGEATFADGSWYKGSWANDAFHGPGEWYQAATDLTYRGEFEAGLPALLPTSLTLTWTAEEDPKAKKKPAAPAGGGKAGAPEEAQPLPVVLGEPCHVPLVVAAQLQEPLPPPAEPPPPPPDPKSKSKPPPTPPGPVSVLVLNQPPEPGHTWRTADNEFGRLANITLHSEPPKPLPAGRLLRVLVVNTLLQDGATTTVRVVISSTCHLEPPLPLTRTPAGELVACMQVELEAGQRVVEGLTVGSHAPEDWDRLVSPVGCGYLVASTREAAGRAVAPAHCKIALPDPKAKRPGANGLSRPAAFAARLPHLSSANAIALLATPGVAHFLPDRLPAVTDATFLSPPSLRHALCNAAAASRHSTATTACTCHLFPAVSRNPHHGYIFTHRLQPALGAATATLWSMGANTRPPLDPAAPLPNTLADDLRKSLTPRMPTCYSPRRPPARPPAPAFPLSFAALSDSLAEFRRTRRHLVITVMDKCPDHFVAICPHLYHQHLAADLNASPFYTPISPTDHADRLRAVATMLHPLGLAIKPDRLPAVKVSGCSSPSSATCPASACRYSRSASASCRRRAA*
</t>
  </si>
  <si>
    <t>C_650061</t>
  </si>
  <si>
    <t xml:space="preserve">MNNDDFRRLLATPRAERFGGETPAAGKSGQAQAQAKAKPTGEYRPKPKPGFKKPTDKKKEDEDEDGPKYRDRAEERRRGKNSDYEDASAVLSALGGSGGGGGAGGGGPLGPDIGQVDLSKLSEEETKYLGGDMRFTHLVKGLDYALLHKTRSEITKKGDSDEEDEEHGEGHGARKEASREAAARAAAKANAAAGRKEEVRFVTPLARSVFSTLFAPPRASNVREMYGPRRTAFVYDFDNEDSPDTDVPTTLRRPKSECPQVAETLFAAVDNAVLERIAKIMSYVRTTADGKKLKKKDRDALLGIKSEADAAEKDLAGVSPGAPASAAAAEPAKPAAPVDDDEDIFGDAGTDYQPTTKGAKAKDAAAPPGARRPDGSYFDTKDTMDDIALPGTRLRRPGGGADQGADGGGGGGGGGDDDMDLEEGEAAPAPAPGPQPQGYGGQAQVVQGYDAYGNPVYGGQYGAGGAYGQAPQQAANAYGTAEEPRWRASRTRDAKVKAVLGEADGEDDAYAEYYPGMAGYAGALADSDDEGDKAGTADMDSKTANKSKTRADFTTDEEYTRYKESREHNPKAAYQYGSAMVEAKQRDQKLDGQLRKIKGIMDEKGLDHGTAFDRKPKEDRERGGGGGGGGGGGGETPAHGRKRLRI*
</t>
  </si>
  <si>
    <t>C_650062</t>
  </si>
  <si>
    <t xml:space="preserve">MLASQVRCPAGLQQRRGCGVAVPSKPGAATARISALPLPMLAPAMRQRSIKLAASAAGAASSGGADDKKDLPVPAGEAAAADAPVQYSADFIRRRLLVFIGIVIGYSSYYLTRNSLTYTAPVMVADASLHMDITQIGAMTSIFPIAYGMSKFVSGVLGAKFSPSVLLAGGLMATAAVNIAFGFGTSLAWFCFFWALNGTLQGVGGPCCARILTTWFASKERGTYWGMWNIAHNLGGFAAPLVAGGFAKAMGWKWGMWAPGIIGLVVGAFVLLVCRDKPEDIGYPPVEPTDKDKGKGKAEKPKADIWGSLLNSVLKNPFIWGMALTYFFIYVVRQGVTSWFVFYLIKEKGIEDAAQAAVRVSGLELGGLVGSLIAGRLSDALIRNSNGKGGNVGKRVTVVMWYTVGIAAALLSFQALPSAVPAAIQWFNVFMIGFFLYGPQMLIGLCGAELVGPDSVGASEGFLGWIAYLGAANAGIPLSIIVKEYGWNAYFSTLVGACAIALLLLSPMTKLRSYVQREAAKAERLAKGQ*
</t>
  </si>
  <si>
    <t>C_650063</t>
  </si>
  <si>
    <t xml:space="preserve">MGVTDELLPAAVLRQIGDKLYEKRKVAALEVEQLIKRLAAQNDQHRIRLTVDKLISDYAFSSQANHRKGALLCLAASAVGLGDPTEVHLRQIVPPVLASFTDQDARVRYYACEALYNIAKVARGTFILFFNEVFDAMFRLCADSEANVQNAVQFLDALIKDIAADCTHWDVGAFIPKLRDYLRVTNPHKRQFLLSWVVVLDSLPHVRMLRHLPALLDGLLSMLAEPVREVRTQAANCLKDFLSEIRATPPSELAPDFFSRLTTTLVDRAGSPDELTRLTAIHWLRSFVELAPRRIHGHVPAILGVVLYNISSHNPDIQRECQEANAALLRLEVGMCDDDGHPESAAGAAGAGAGYGAAGAPHGIISSIDMAAILGTVILEMRSEMEATRLEALRWLHFLLARAQDLVLEQVGRLLPPLLDSLSAPSDAVVTSALGVLAALAECPGQFSPVLVALLDRFRGEAGFALLQRSGSSLLRRLCSHLGAAAVLTELGAILQRDADMGFAATMVSVLNLILLTGPELAELRDQLRRAAKDPAGARLFSVLYPSWCYSAGALLSLCFVAQAYDHAVDIVHAFADLPFGAELLVQVDRLVALLETPCFTFLRLQLLEPRKHPSLLRALYGLLMLLPQCNAFRMLNTRLQAGRMAARGCLGCVCVQR*
</t>
  </si>
  <si>
    <t>C_650064</t>
  </si>
  <si>
    <t xml:space="preserve">MMAANSQSRAATRPLLLLLVLTASAGLLLRGARAQSTTSAAGTCPITAAQLTNADYSQVKPACTPQRLGAGPPCAACLCSIGSALFSALAAQGVDVGGELASADEAALQSLFQSCQLTLATQLVDRAGLDVRLLTQLLGCAPTSVTRECIAGPPAAAASPAASGAPQPATTPATTPAPTTSAPVATPVPVSVPAPAATPTPTSTPGAQQPSASTPAPVSATAASGAATAPQQQPAAADPSTTPSSDPAPSVSASAGPTDSSSGGSQQQTIRQPAVAGAAVNGDGASAGGTSGAATPAATRTPASQASAPVAQGAAGSSGSSSGSSSGSSSGSRSGSSSGAAAGGAPQVPSAGVAPGAEAHGGSATSARACDSAQQRLLQLAVSAAAVLAATAAAAMC*
</t>
  </si>
  <si>
    <t>C_650065</t>
  </si>
  <si>
    <t xml:space="preserve">MISKTAAAAAAAAGTLLASNSASRSPTTLPEATSLASDSDREAGNTAAADASGAAALAALISSAPASGSGCQLPLRKFYRALVQGRVKADQGRVDVPIGPIPHPGVDRGLFAATPDGKPAASVWRVLERRPGPGQGPPPGAGAAAAADAGAATTQGAEALAAQGPVVGAATAGQAAPAVSAEAGCMEAECTLMEVEILTGRPHQIRIHMAAMGHPLVGDPLYGAGGRPKRPASEVILKTHTEPSYDLAMERRKATFNVEELSYVLNGGKEQLEKKMRFAEMLSKTSWGDKSRRYFLNREEEYVGALKAALGIWIIGTYAQTELGHGTFVRGLETTATYDKQTQEFVVHSPTLTATKWWPGGLGKTSTHAIVMARLMLPDGAGGVRDHGPHGFVVQIRDMDTHLPLPGVSIGDIGPKFGFGGVDNGFMSFDHLRIPRDAMLMRFSKVTPEGVYVPPPPSNSKASYATMVFVRADIVKNSGSVLARAVTIATRYAAVRRQTAPGPGQRELQVLDYQNCAATLLPLLAAAYALTFMGEDMMGMYRKFEADRDAGRFEGLPELHALSSGLKALCTWIAADGIEECRRTCGGHGYSRLSGLPTLFASYVQNVTWEGDNNVLCLQTARFLIKALAGVKAGRRVEGSAAYLNDAATELAPGRRCAAAGEACWLRPEVAAAALRHAAARSCATAAETLAAASGGRLVFEGAPWNSNTVDSIRCALPCTSPFAAAQAGALRRAHRGLLAALRPNAVALVDAFAFPDYLLHSALGRQDGDVYRGLLDMARGSPLNDTEEGPAWLEVLRPVLAARSRICIED*
</t>
  </si>
  <si>
    <t>C_650066</t>
  </si>
  <si>
    <t xml:space="preserve">PAAGSACVCPHACFVSKGRTCCRARAPAPACACWLAALRRGWQRRSRWHTTFASCLTWRSAGRPLASVRQITALRRCCACCRFTRGERCCICILKC
</t>
  </si>
  <si>
    <t>C_650067</t>
  </si>
  <si>
    <t xml:space="preserve">MDKKDKKARVDTDNKDKKDKKHKKARVEGATDVGGAAGEASDPSVETTGRKWTLSVGLPGTLLDAPSSVEFAVATAGQIHRAAANFQVDEVVVYDDSLAATTFQPGQPLSAASVTPGTALLARILQYLDTPPHLRPNMYPEEVLQQHPELRLAASLPVLSPPHHARPSAVWMPYREGVVLKAEAGTGSYVDVGLDRMVYLEHSLQQGARVTVHLGDMEPVTRFFAAYSETMIVGTVVPPSEPRERLGLYWGYTVRIALGLQRVFKDAAVSKTGSYDLTIGSSPAGADTDPGSLVMPRFKHALMVFGGGSPVAAAAAVAEGGAKAKPKAVPGQAVPQQDLDQMVNRVPDWEHKTPQDVFNLYLNTTPHLGTLRIRTEDAIPVALSYLIMPLLKYGKQ*
</t>
  </si>
  <si>
    <t>C_650068</t>
  </si>
  <si>
    <t xml:space="preserve">MVGSRPPTFKQEHSLDKRKAEAARIKEKYPDRIPVIVEKAERSDIPDIDKKKYLVPSDLTVGQFVYVIRKRIKLSPEKAIFIFVKNVLPPTAALMSSIYEDHKDEDGFLYITYSGENTFGAGEQLQLPVEELAL*
</t>
  </si>
  <si>
    <t>C_650069</t>
  </si>
  <si>
    <t xml:space="preserve">RARRRRPHSRASPRRPCSCARPRHRHPLHPTPLHRRSRVAACRPCTPRARTRPGRAPPPTACCSARLKPTTCNDSSGTAPNTPT*
</t>
  </si>
  <si>
    <t xml:space="preserve">MSLKIHYFPVPGRAEVARLCLSIGNIPYEDVIYTGATFGEAKPKFPFGQVPVLEFPDGKMLAQSGAIDRYTAKLAGLYPEDPIQAAFADQAVFLLNDFTDLFSSSYSLPLEEKIKARQDMLAGKGGEKLKLLEKLVASIGDKYLAGAKLSYADLALFVSFSTMICGQLDGIPKDLFKNYPALKAFRSRIATEPGVKAFYDKNSEGFRAAFKPDA*
</t>
  </si>
  <si>
    <t>C_650071</t>
  </si>
  <si>
    <t xml:space="preserve">MAKASFERMAAKLATDEEKADAAARKAEPAVPLTAAQRILKAWEIKDYFSLLGLPEPEADELGRPVWSCTEVEVGKAYRKLSIVVHPDKNPGDDEARRAFEVLNKAHRMLKDPTSREDVLRGAADKARRKREQQEAAADLDTRMRMNAAKNDRAREMRKQEGQGLQSHILEQMRKRQEEVKRRAEAAAKAAAARGGRRSEDSDDEEERGQGAGVHMGPAKPGARTAAQAEGSDEDEDAAAAARNKRRKKPAFM*
</t>
  </si>
  <si>
    <t>C_650072</t>
  </si>
  <si>
    <t xml:space="preserve">MRLVNISRLFTVCIRPAGGRGRRRVRFGGGASGRALLMQANGGAACDTGRAALDTSLGGAAGPGAGPSARPVYIQVRSGRHLVWPTYEGVDHTCYCLLLVNDQPRGSTQAVAVSGATGGGGGAFGGSAAAANNTVQWNEVFSFPRACLEGRAGSVVQLQVWSSESYGDDVLVGAAELPLGPLLAAERPRPLNTVLELQAIDDETGQPEPGSCGDLLVAAWVEPAAEKGVSAAPCMLSPPAAATDVDEPGVVTSNLSAPCGTKSMPQVIHSQMGTLYEEPCVMAIKISVVGLVDLNYEQLVSSAAVGGISRKRVRLEGGGGGGGGGGTSFGTSSKAPTAAIAPTSSDGIAGGGGGGGGAGGEAGAAPGERAAQAAKQLWRRASTLKSESGATATTSAQQGPFEAHGMSRAPPEMQHGLKRFLFRHQGHLRLRREQKMLRDKTLGHGGVLPNSKSRXXXXXXXXXXXXXXXXXXXXXXXXXXXXXXXXXXXXXXXXXXXXXXXXXXXXXXXXXXXXXXXXXXXXXXXXXXXXXXXXXXXXXSNTSQMDELMEEEDEAAAGGGGGRSGGGAPGGADDGGGGDDRLRDEIKGAAGAATLLGGGHEDVDEGSSSALYAGSDPTSKGSGGTEASTGGGGGPGGPGSGPARGMFCYFKLTRAHARGTGPFTGQPGQAVGEGPPALANGAAQLLRR*
</t>
  </si>
  <si>
    <t>C_650073</t>
  </si>
  <si>
    <t xml:space="preserve">MLSVRASRRGAVSCATQQRCVPRVSTVVFARLGSKAAVEKAGVAKKAKAAGAKAAGPKAEAAAAPRKFENPEEYRLWPTNIYMPAVYYNAVLAGELLFYAALADAAFSGDWSRIGVLTPDQEALAGTAFYVIMSAHAAVGVITAAYAARVQYPVLDAGVRGFLFGTLGLYDVYVRANDDFSRNPANN*
</t>
  </si>
  <si>
    <t>C_650074</t>
  </si>
  <si>
    <t xml:space="preserve">MELTVNLPVREWYVDSPVNNASYWPLDYPPLSGYQSWLCGVALRAAEPAAVALVSSHGYESASSKTLMRWTVIVADLLIYIPACLVAVAVFYPSPDTSAAAATAGSASSPAASPTKTPSSTGTAAASTCASPAGALPPPFSHSPSFSSATALSAAARRGRLLALFGLLFNPALLLIDHGHFQYNGISLGLTLAAVAAIARGRRLLGGVLYVAALNHKHMALFFAPAFFAHLLGWALHDPAHRGVPAKLLAVAKLGATVLLAFAVCWAPWLHSRQALLQVLSRIFPVRRGLYEDYVANWWCASSAALKWKSRFPPHLLLRAAAATTLAAAAPAMAHQIAGGGGGGGGGGGPSRWGLVRCLVNSGFAFYMFSYQVHEKSILMPLLPLTLAAGREPTLAAWLPLLACFSMFPLLVRDGVGLPYVAAAAVYGAVMAGAALQQARQLQAERRAAPRPGALARVVDAVTGLMVDLWPLLAAAGVAAAAALHGARLLLPAPPHLPWLYDRAFITFSFCGFAAAFCYSQLAQWLEEPVGSGPVAVAAKQRAARRLKDE*
</t>
  </si>
  <si>
    <t>C_650075</t>
  </si>
  <si>
    <t xml:space="preserve">MMVREFNHNLIHAKKLQEAAMKATAKHGDPVKTALVVPGVMILNGAIFLSIFNGVSKLMAAKARAHTSSDQPCSTSTCLPTPHSPL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NAAGTPASAGAAGASAAATLAAAADTSAPASAAPLLSNSPVGAKARR*
</t>
  </si>
  <si>
    <t>C_650076</t>
  </si>
  <si>
    <t xml:space="preserve">MLSADAVLKKLLPEGVDAPSSFETIGHIAHLNLRDEQLPYRHLIAQVLLDKNPHLKTIVNKVGSIENEFRVFNMEVIGGEQRLETEVTQHGARFKLDFSQVYWNSRLESEHLRLVGTMERGQVLVDMMAGIGPFAVPAAQKGLTVYANDLNPRSTHYLAVNVRLNRLGDGVRVFNMDGRAFLRLLCDTPSGPAADIRRQKQQQGQQPAEEPKQQQEPEPVSAGIAVPQAAAGAAAAAAAGTTAAAEGAAASPAVGQPAKRQRTKERVFEAQGPVPPVPESFTPPVGGIMFDHVMNLPASAIEFLDAFNGAFDPVAWADRPLPTVHCYTFKRANETEADIVAKAEGYLGGPMEAGACVVHTVRDVAPNKLMLCLSFRVPKAVAFNSRS*
</t>
  </si>
  <si>
    <t xml:space="preserve">MEAELEAVVSTSYEGSVDVQGRWDGHGRVSFKSGATYDGTWRAGRMHGHGKFVFPDGISYEGEFQDNQLTGTGVYTWPSGAQYEGTVVRGRREGRGRLSFTKSAAVYEGDWRDGLRHGQGVLYTNWEADKKRGLGTMRWESSRQQYAGEWDNNVPNGAGLHVWFSEQEAGIPTHAQLLMHNRYYGHFKNGRRHGYGVLYYATGARYEGYWQGDLKHGQGCYVFENGEVWAGAFAHDRPGLAPGEAFAPASTGVQLQVLI*
</t>
  </si>
  <si>
    <t>C_650078</t>
  </si>
  <si>
    <t xml:space="preserve">MTRRYLWKLEVETVAATAQQPQPSSVVAAGAATNAAGTTSLLAGGGPAAGGMKRPAAPPAISKRAVGLKRPDVALVALIXXXXXXXXXXXXXXXXXQQLXQVQGGRQRQHHHHHHRFDQHQPHLHHQQRIEGSGAGQAQAGPFRVKFACPCGKTLRYHMATVSAKGSVTFSHLCGNKRYKRNIRLAKAEEEMREHGVIQVHEQKGK*
</t>
  </si>
  <si>
    <t>C_650079</t>
  </si>
  <si>
    <t xml:space="preserve">MFDLGLPTDLIRAVRNLYAHATTRIRTEHGSTSAIPIERGTVQGDTLSPVLFILFMEPLVRWLHAGGRGYHYGCLTPSENLQYHCSAAAYADDLAALTNSLDDLQVQCDKIASYAEWASLRVNHTKCATTAIWHDKSRSDPNLDGPTGKATLAAMRRTMTNTIKIGTTPVPYFPPTQPYKYLGVQLTFSLDWSAHVARVTEIVKDKGTAIATSLATPAQRLRMIQQSHHLTTLKQMTLAKEYGVTLYQNGSAFTAPTWSIAAALEAEAEARGVEPLPIEYVLPLADLRLELSHLRQGRHDAEPLDTASRARDIRTTTTITTSPCNPYKDIVAPGAYTITTTGGTRRDPAEAHVHEPSGRWLGTITYPRLLTLWERFRHTGNQRPNAFEEAVAALIMRYHYDPAQQDRKAMPMHQVSLPAGAHVGPRMRRGYA*
</t>
  </si>
  <si>
    <t>C_650080</t>
  </si>
  <si>
    <t xml:space="preserve">MEIDLEKELKVRRRILAIYNKDRDDFDSKEKFDDYLEEVEDIIWRLSNNVDIERTEAQVRRYRSANQEQINSKSARQANMGADLHAAALDAIALAAVAAAKAAAPSMTGGLPMILPKLAQDYSALLEGGREVKYDSKVLAKSGSTAAAAGGWSASAVRLCIASECGVVVCLCGAIAWPGARSAFLEDEQTLSLRRRVTAVAAHDPGEPTSGISPISAPNVSRLVQAPPAN*
</t>
  </si>
  <si>
    <t>C_650081</t>
  </si>
  <si>
    <t xml:space="preserve">MGCLLSTPQAPTAHSPPATGLGIAAAPAEAAPSPLQVKAEPSEPADTPISNGGGTATDGVGSSAPAGSSADPDSGPRENASTQDKMPASTNGGRKVANNKHTLSAVDKGTQLIESLSAIEGTAVEKVEAFTSLLVGESYVQFASISVVSEDEQVFMVLTAAGVGSDFLPKHYLLNVASSHWSVQRVVSEGTACFWAAGEHNANELPEDWKCLFKMQKLKSFLAVPIKVGAQLVGVLNVALVIEVDEQKH
</t>
  </si>
  <si>
    <t>C_650082</t>
  </si>
  <si>
    <t xml:space="preserve">MRTACAPRRPLAVAAVTKLELQVCIHRSCKRQGSENIIKFVNDLGISEVKATTTGCLGNCGNGPNAVLLPAEQLLHHVATPADVAQVLQSLGGASVDGRVLQATQLRLAGNACAGQGDFKQAIELYKRALELQPSSGTHMLYSNMSAALLQAGDKDAALDNAQKAVDTSPRGFHNSTIRLIDCLYALGRYGEAAEACRRAAQADSSFAFRQEYQAIKRALQGAGQKV*
</t>
  </si>
  <si>
    <t>C_650083</t>
  </si>
  <si>
    <t xml:space="preserve">MTIAQAAAAAEAAPGKGRIGAIAASAAAATDPNIAVPTPPIAASPPTEPSDGSSPATSHGSKDGAAGDAVKTEPGANTAAPGGALSSLGAIAAAAQAATAGMAVPPSLLPGRRRTSSTNLLSSSLGAKASSSVPSLSVKPDKSGACKYRGVRQRPWGKYAAEIRDPHKGCRLWLGTYDTAEEAALAYDKAAREIRGPRAVVNFPNVNHANLPAPQPHGDDESGAWDPLGTTSLGTSPVSSGFIPGSSPLMGGSAPVRHGMHPHHHLHGGAFSHHPGVAPSSGLGLRSTFGGYPVRREPTEPIAEGESDVDMDDGEEGEDGDGDDMDEGVGPRSGRARMKVNVVTGVGGRTRPSRPAAAAAVAAAAAAAAGGGVDLEDSDGAPPPPQPSMAGGASRGGGGKRNQVSMDVEDELAELADALLLLHESA*
</t>
  </si>
  <si>
    <t>C_650084</t>
  </si>
  <si>
    <t xml:space="preserve">MTKHKRRELPSAVHDGEEYKPGDCVLINPDASAPAYIARIRKLIQIGAEPEQVELEVTWFYRPEEAIGGRKAFHGEAEVFDSDHQDKAPLAAILGRCNVHNVSRYESLERRDENDFFCRFTYKPRTKQFEPDRVPVYCVCELPYNPDRPMINCDNCDEWYHPQCLGLGQHVLQQDHFVCPTCTTPQQPAKKSRPGA*
</t>
  </si>
  <si>
    <t>C_650085</t>
  </si>
  <si>
    <t xml:space="preserve">MARLRASLLMAALLGSAVALVASERVLLGSDHKFKPGSDIMLYANKVGPFQNPTETYQYYNLPFCQPTDGKEYKTEFLGEVLEGDRLVTTPYKLQFRTDVENAVLCKRTLTAGDLKKFRDAVKQDYYFQMFYDDLPVWGFIGKVEKIVQQGTHKYFLFTHFHFDLSYNDDRIIEINVSSDPMRTVDITTADTLDVQFSYSVKWKQSSVTFDHRMDRYARYSFLPQHLEIHWFSIINSCVTVLLLTGFLATILLRVLKNDFMKYTRDDEMAEEQEETGWKYLHADVFRFPPQSNLFSAMLGVGAQILAMAMCIFALALVGVFYPYNRGGLLSACVVLYALTAGISGYVGGLHYKMFGGTNWVSNVLLCTVMYCGPVLVVFSFLNTVAIFYRSTAALPFGTIVIIILLWALITFPLTVLGGIAAKNSKVEFNAPCRTTKFPRDVPPLPWYRTTVPQMLMAGFLPFSAIYIELYYIFASIWGHKVYTIYSILFIVFIILIIVTAFITVALTYFQLAVEDHRWWWRSFLCGGSTGLFVYGYCFYYYYARSDMSGFMQTSFFFGYNAVVCYAFFLMLGAVGFRASLLFVRHIYRAIKCE*
</t>
  </si>
  <si>
    <t>C_6600001</t>
  </si>
  <si>
    <t xml:space="preserve">MLMLVVVLAEAEAMLPQLPAGLQMPGSIPPAGSTAGVVVASAGASSAMAGSGAAGADCGLAVRVVGEGGVGGAVHVDGRWQAAVAPAAPLAGGRAVAAAASVASQLRRLLLAEREARGSGVAAAAAARAYGGGGDGHNGRATAEALPEAAAVVSPEAAAVAAASALGVAPLRSALGALAPIWAACLPAAALCPGLPLPAASPSASVATAGGLLADSQLQPQMGPAAPGPLQVARAAAASAVVGLHDSVKAQRRAVEAAAAGAAPAPVEAAAALMPAAGPPLCVGRAPEAAAQAADLALLALAGPWWGGVSGCDGGSSTGSGSSRDGSSDDGQALSASMSGSAASAVAGPVVPEAVAAVRLPAAPSPLNASGGLGEYAAHALELLLPAEGVDLSRRLLAIRHGVATCAAASAPAASLAAPVRPPAGMLRVMELRQAELQLSARTEAHRALLGAGAARPWVLRREAQPPGRSGLPLAGLIDVTNGPIAAAPAAGRRLAGWEGMMGPRGASGTASLEMVAERVEPPAVVLAAAAAAGAAGLTHVALTAPLYPPRASDACAWCGALGHTNKLTCPLRALCAPSLQLLAPAHSGPGRSAAPQQNPRRGGAGPGDGAGVAPHAPAAAVETVAAASTVLAAAGQLPCGGAADAAHDTTTVTNSSICGDLSGAAAVDDARARLAVALKDAAAAETQLLPPPPPPGGEGPALWEPEPDVVEVRDASEARRLAAARARRKGIKAAERAQRRLAAAATPEQRRQAVSAVHWAVAALEKAKVLQQQADAKLQRRTYVQRLRQLQRDEAAVLAAAAPRVWTACHAAGDGDGRPGGTI*
</t>
  </si>
  <si>
    <t>C_6610001</t>
  </si>
  <si>
    <t xml:space="preserve">MLGDRMAAAAMYSSTSPTGLFRVQPVCTASQQQLLAAIDRKVPADLQAAAEGSGDGALSDAELMAALAGSANGKAPGSDGVPYEVYKVFWALLGPRLCAAAAAAFAAAADAHDGGKMAAALPASWREGIITLIYKGKSLDRAELASYRPITLLNCDFKMVSKAVSARLQPALDAVVDELQTAFITGRWIGDNALYLQGLIEWMRLDVGADGTPRQGGDGACTQWEADKFFLREAATSIHRRHARQTRDGLHGVVLAADAAAALADRPGASAAQRQAAAMANLAVREERAAAAAASHNVRAALMEEHGERGTRWFHRQADEPAAGAQEPITHLKVPGQPAPVALTGPGTRNTVSAAAAAMYSSTSPTGLFRVQPVYTASQQQLLAAIDRKVPADLQAAAEGSGDGAFTSLWGTRLELWACNWRAFKFKIQDSSGALGLSTGEL*
</t>
  </si>
  <si>
    <t>C_6610002</t>
  </si>
  <si>
    <t xml:space="preserve">MAAALPASWREGIITLIYKGKSLDRAELASYRPITLLKCDFLKKNFKMVSKAVSARLQPALDAVVDELQTAFITGRWIGDNALYFQGLIEWMRLDVGADGTPRQGAMPCPAPA*
</t>
  </si>
  <si>
    <t>C_6620001</t>
  </si>
  <si>
    <t xml:space="preserve">MLGQQLPAGHRSYADRGEAERQWEAHHAGLLSSHPGGWDSCKATLLPWWSFAAQADVYVSSAQVGRNVLRSRYNPATRRNEAFYDTEWWTVQPQWRYSRRWGVESPEAQVYGGSKYRHDPALDRMRPGEFVRRAVPYGDYLRGKAGGSGGAAGVSGADATSSSPDRLVPFRMGPIQAAEQVKQSIRPHVFPSFVLSTACTQVRHVMLGLELGAVSATPVFVPVYVFKTRIRGTVMRTYVAGFTQGLSSGPVLPNPTRVAALTAAAAPVALAAGGLFDWLPLPVALVVGMVMPAMPEPRLKAEATRRFQAVQEAYSVLRDPQRRAAYDRGGYV*
</t>
  </si>
  <si>
    <t xml:space="preserve">MRRSQTQMVRFWRHLATEHAPGGGHSPVADLTFRAFAEVLVRAAAARFAHLPSLERRLHQALTLHVLHLVNKAKATLPSPPSPTPVLPPNIAVEAAVAALDAVRPRMAEIFLAAAGAEPPLSKEQQQQEAAAPEARGGATAAAGGPTDPVYGVTAPARALAAALEAAAAAGGRLAYPLGFKGALLQLLWNYVSRNAYGPVQRLESGERPDMAAGGADAA*
</t>
  </si>
  <si>
    <t>C_6630001</t>
  </si>
  <si>
    <t xml:space="preserve">MEVQSSWRVSTTAPAQPDGLIRTKPQLQAAIAAMLARLHDPYSEFLPPAAFRRALRRPLPSEQSYLQAQYVGLGVELGPVAAEGGRLVLAPLAGSPAEASGIARGDRLISIGEGARETTTALAAALSRSEPDPANVGYVLDLRNNPGGVFEEALACASFFLDQGDVLAKTIRGPEEVIDTVWQESTPNPEMQCALQV*
</t>
  </si>
  <si>
    <t>C_6640001</t>
  </si>
  <si>
    <t xml:space="preserve">MAAGRAGAGGALDAVVDELQTAFITGRWIGDNALYLQGLIEWMRLDVGADGTPRQGGALYFLDIEKAYDRVHRQWLYASAEGLGFGPRMLRWIRLLTXXXXXXXXXXXXXXXXXXXXXXXXXXXXXXXXXXXXXXXXALDVASITM*
</t>
  </si>
  <si>
    <t>C_6650001</t>
  </si>
  <si>
    <t xml:space="preserve">MRGEYRGAAGGGGGGGLGGGEDDDAALLMGSSGGTLMDEDENFRSCGPLLLTSPSGACFPLRGVDDVLKEAIMPEQCPADPQAPLRPPMHKSWSGPELIWVAGGGGSSSSSTTTATITAVATAVGVHAAAAAAGSSRSWPFAEAARRLRYSFIVDGGDEDGDEDDDAGQHLPTCKGGASGGGSGGGGIAGGRITVSCRGSSAGSGSAAVERGGGAAAAVAVTDEPLKEGGASRSVPAAAGGGTAAGYGGAIAGVAPPPLPAAAAPVVVVASAAAAPCSGTGIMTGVVNSAAYDVPVVCFAGGAHGGSGRRPNGAATATPPLPAEIVAA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*
</t>
  </si>
  <si>
    <t>C_6660001</t>
  </si>
  <si>
    <t xml:space="preserve">MGFGFRCGFLGLLHMEIVQERLEREYNLDLITTAPTVVYRCKTTDGEEFTVNSPADLPDASRREWISEPYVRLEMVTPTDYVGNLMELANGRRGEFVEMRYLTDSRTTLVFNIPLAEVVTDYFDQLKSRSKGYASMEYKITGYRENDLVKLEVRINGEPADPLSVICHRDNAYRTGRQLTGKLKELIPRQMFRVPIQACIGQKVVASEAIAPYRKDVLAKCYGGDISRKKKLLQKQAEGKKRMKALGKVEVPQEAFMAILKIDRDGKDD*
</t>
  </si>
  <si>
    <t>C_6660002</t>
  </si>
  <si>
    <t xml:space="preserve">MDGDSARRGAAAAPAGPDAAAEGADTVTNNGAPAAAPRNGAAAPAVDGSSTEEKKKLKPGAASPAGLDGDGGGGGGGGGGGAGGLDEEDEEAVARARDFKPSAGLTEQEAEALLKQWGRNELEEKATPSWLIYLRQVRCERVCEGRVGVLCGLA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ALGSRELSRHGAIVTRLAAIEDMAGMNMLCSDKTGTLTLNKMAIQDDTPTYLPGLDQRKLLHLGALAAKWHEPPRDALDTLVLTCETQDLAALQDYTQLDYMPFDARTKRTESTIRDPEGRVYKVRVWRDRRVWRVGGCACGGGFCVTAIA*
</t>
  </si>
  <si>
    <t>C_6670001</t>
  </si>
  <si>
    <t xml:space="preserve">MQGSSPTECGVMVRDEQQQCCPVTRVPYGDVPLDQPYTFLLQGRFTGSGITCEVLRLSPQAGTTILDALALAYVVGLGLPQSDDVRFLSYTCVSNGPGPQYDNLLNAVGTVNLRGLDPRVIYRQSASILNATASRYALSITGAVPYTPPSPPPYYAAPPGYYGSGPPGYGYGGYGAEPPAYGGY*
</t>
  </si>
  <si>
    <t>C_6680001</t>
  </si>
  <si>
    <t xml:space="preserve">MMIRAAIFLFARVARLPEGSHVLPAIATEQRITLGAELEDGSVLRGQNQISHPPPPDDGERPHRAPPPSPSALPYLIHTVRMNGYAPLR*
</t>
  </si>
  <si>
    <t>C_6690001</t>
  </si>
  <si>
    <t xml:space="preserve">MLAAPATDPLLPSEPERVLMRVISRAVSTSPSFAADCEAALAAFAAEAQRARREAVALRGRGGLGWRGRPDVDGVFALMHPLLGGTSSDPNKLLWTHAETAANVCARFERLGDDPDAEFDREQMRSTKLVKGRHVRKTLVERLWPQLLSRREEEAQAKLSQQASKGARKAAGAPRGKRGAAAAAVGSGSATTGGVTVSAGVRLSGSPLASTPNGTGGSGGASGSAKSASRTASRSGLSSGAAGSREVMQRFLAVAGRGGGAAAGGGGAAGGGQQAGEGPSQRERAAGGGGGYGGGYGGAYGGARDRGPVAMSAAAGAAADVIGSDSDSDSDGEGLILTQHAPPALQRRQQPAAGAAGSRAAACAGGGNGVGPSHAVAVFMTGV*
</t>
  </si>
  <si>
    <t>C_660001</t>
  </si>
  <si>
    <t xml:space="preserve">MSRRYDSRTTIFSPEGRLYQVEYAMEAISNAGASIGLLAKDGVVLIAEKKITSKLLDTHAVGVRREKMYRIDNHIACSVAGITADANILINTCRLAAQRYLFAYQEPMPVEQLVRTVCDTKQGYTQVAGQRPNGVSLLHAGWDEHYGFQLYQSDPSGNYGGWKAVAIGAGHQAANNLLKSDFKEDLPLSEAIPFIIKVLAKSMDTSLAPDKVELATISRDAASGKVVYKIYDAPELTPLLDAANAEKEAAAQS*
</t>
  </si>
  <si>
    <t>C_660002</t>
  </si>
  <si>
    <t xml:space="preserve">MAKRNSKREPVKEIEEVASEDEDELDELELDGDVSDTEDERADDGEADDEDEAGDVDAEGNEDEIEDAMLELMAAQAEEAQRRAAARAASGRPEASTRTQGKSHAGAAAAAVEGTAAPEDEAADNSSEEDAGPGSHGPDPGSDSSEDERPNRNTVGNVPLVWYKDEEHIGYDIEGARITKAQRKDRLQQLLDRNDSKKALRTIYDPYNDEEVTLSKEELAMVMRIRAGQFPHLEVNPHETEHTWVTDPRDAEVMPIVDRPEPKSRFVPSKWEEQKIVKLVRAIRKGWIKVAPKKTPEQEEEERAAGPPAYLLWADDGLTDEAAAKAGSGLTYIPAPKLQLPGHADSYNPPAEYLPTEVSGREGADITVLP*
</t>
  </si>
  <si>
    <t>C_660003</t>
  </si>
  <si>
    <t xml:space="preserve">MSLIPLTLCLCLHAHPQEEVAAWQMADPEDRPKALPQAFTSLRAVPAYTDFIKERFERCLDLYLCPRVRRKRLDIKSPEQLVPQLPKPRDLQPFPTTLALAYEGHMGPVASIAPDPWTGQWLLSGGQDGTLRLWEVRTGRCWRTWVLEGPAVVVHQLSKRASQNPFRKNRGRVVRVAFHPTKPFFFVATQNHVRVYNLAKQALAKKLLGGGGVLSCLALHPGGDHVLVGSDDKRVAWYDLDLSTKPYKALRYHSAPPRAVAFHRSYPLFASAADDGTVQVFHGMVYADLLTNPLIVPVKILRGGHTVTASEGVADCAFHPTQPWIFTAGADSKILLYCN*
</t>
  </si>
  <si>
    <t>C_660004</t>
  </si>
  <si>
    <t xml:space="preserve">MLQAAAARRPAWPLLGPTGRTRVRLLPPLHCRRTKSTSHRDDHDYPGPHHHTHRFGPLAEPPEVTAAAAATSANTQPQQAAELHRAHPHPQAGSGVSPLSPLTPVPPPPRDLTPELSSLMSTRAYGTASDAGTGTGTGTGTGTGTGTGTGTGTGTGTGPGSGGTDWSAGAFSSPDNNVPPAEVGGGGTGTGEGSGTGGGRGQAERRQAEEHEQLHDLAGDPQVMSGPGPGPGRSATRHGEQRPGEQQAQRGSGGEEAVPPLAS*
</t>
  </si>
  <si>
    <t>C_660005</t>
  </si>
  <si>
    <t xml:space="preserve">MAGAADLAAKQHWFLSFSDAVGTMSHRKFEHPRSGSLGFSPRKRCRRGKGKVKSFPRDDASKPVHLTAFMGYKAGMTHIVRDVEKPGSKLHKKETCEPVTIIECPPMVVVGAVGYVKTPRGLRSLNTVWAEHLSEEVKRRFYKNWYKSKKKAFTKYAKKYSDGKKAIEAELAALKKHCCVIRVLAHTQVKKLGFGVKKAHLMEVQVNGGTVAQKVDFAYSMFEKQVSVDAVFQPNEMIDTIAITKGHGVQGVVQRWGVTRLPRKTHRGLRKVACIGAWHPARVKWTVARAGQQGFHHRTEINKKVYKIGKKGDASHLATTEFDVTKKEITPMGGFPHYGVVSEDYLMIKGCVPGTKKRAITLRRSLLPQTSRNALEEVKLKFIDTASKFGHGRFQTTEEKLKTFGRTKA*
</t>
  </si>
  <si>
    <t>C_660006</t>
  </si>
  <si>
    <t xml:space="preserve">CCWGTSDLHRCRLPAAGAALAAAAVATAAVAAAAAAAAAGARARILVAEGAGKATWRRRAQRRPRSGASAQPEEPAGV*
</t>
  </si>
  <si>
    <t>C_660007</t>
  </si>
  <si>
    <t xml:space="preserve">MRCLRSSGFASAPRPCRMITGNARSRALTLCPQSLLKVTADALPAGRSVSWSQTADEVSLTVPVSEGVKGRDVKLEVHPKRLRLSVGGKAVLEGGLEDAGEVAVDDCFWTMETDSAGDRYVAVTLSKRTMGYMSWEALLESDRPDTSVTSRVALKVSIGGEPAGAVVCGLYGNTVPKTVENFRALATGEKGKSEVSGVELSFKGSKFHRIIPGFMIQGGDFTHGDGTGGESIYGERFEDENFKLRHDTAGLLAMANAGPGTNGSQFYITLGPQPHLDGKHVVFGIVEAGMEVVRAMESEGSSSGSVERPVVIEECSELPLGVDALEAVAEANKMLRLAKA*
</t>
  </si>
  <si>
    <t>C_660008</t>
  </si>
  <si>
    <t xml:space="preserve">MGFQAYRGEVVRTTIMPRMGWKLSGSEILKVPLAKLSVRMATSIQLDDVATRRADLHEDYERAAQGLPPRAVVRREDLPAAAAATLGAIRDTLARLWQKHGHGGAAAEAHAAAAPSPRQHHFWDCAVAKAVVAQINAHNPGPSPISQAQLWLVQAPPGFQQCVWDVVVMAALAATEHGRVRLRGMTRAAAALGIQTAAAAAPEAAVAGAAEAEPDLDEIPPTQLTPPQPGVNPVELACARAVADFWSRLMQFAQLGVPHKGWDGVDATHPILAVVNGEMLCAMPQAMELEA*
</t>
  </si>
  <si>
    <t>C_660009</t>
  </si>
  <si>
    <t xml:space="preserve">MWRPCVVRWSSGHPHISQLLGVFEEPGQLHLVLELYQGGDLFDAIISVGRHSERAAADVMRTVLTAIAYCHAMGVAHRDIKPENFMLTAPPPPPETLPGGSLAALHADSLAALTAQLDAAAAAADPDLKGAVGARLKLIDFGLSVFCSDATPLSDTVGTSYYVAPEVLAKSYSRSADVWSAGVILHILLTGYAPFDGRNDQEILKAVQQAGLARQEMRNRASASGLVPAAVGGGSGAPGALTAEEMRQLVERSDLNGDGLLDESEFLGAALPTAVIARQAAAALAAAQQAAAAGGGAGGRGPGGVGGSRPGTSGASAARSDPGNPLAAAFAYFDADGSGYITVDELRSALAAHHPTGEGPDIRALLSRVDADSDGRISYAEFLTMMAAECMEEEVDLDQEEQEQDEGRSRSGQRRSKTLGGMLKLRGANAVGQRSRASSHHSHHSHHIQSPHAQSHKVHGNEQQWPAARGLTGHRSKKSGINTGALSGHHSHHSHRQQQQQQQQQQHGGGQSRPSTTQAQSGHSSRSQQRQSGRQPHGHSQHAEEQDDWFEDEEVLPADDTAASNTSSTSNTISNTRRQQQQQLLPGGAGARSGRSRGGQRVTLHMTPSQEERQAGAEVVAGPPAGAVAPAWGGRSRNGREDAGGPHGRHGHAAGAAAVGPHVRGVSAATSCGSTAVVPSLSGRLSPLDGTGWYDECKSXXXXXXXXXXXXXXXXXXXXXXXXXXXXXXXXXXXXXXXXXXXXXXXXXXXXXXXXXXXXXXXXXXXXXXXXXXXXXXXXXXXXXXXXXXXXXXXXXXXXXXXPELRAPVATQRSRRHSAANAIPGADAASAAGRAGAGGFSVVTGAATDRPPRCTPQPVLTPAPHSGEVLSSVPVVSGSPASASQASASQASAGRARGSQMQQLLLSQLGGDDAASSSGRRSMPASPAGNHDGGGGGSNWFYSPAASPSGRATAQRMLRNELAAASATTAAQYYGGGPAPARQPLTPEQLLMPAPPPSVQTGPIAAGSSARSRRQSTGSPAWPLTQPQLAGPXXXXXXXXXXXXXXXXXXXXXXXXXXXXXXXXXXXXXXXXXXXXXXXXXXXXXXXXXXXXXXXXXXXXXXXXXXXXXXXXXXXXXXXXXXXXXXXXXXXXXXXXXXXXLPPGACLDLSDQSPAALPHVRGSGGSTPRGRQQQQAQAQAPSHVPGQLQASPQHQDMLMAGGGGGRGGPSGGRGGYTSEPLPQLQLGGTGTSTVVGGRLATPALGAASSPRQPRPPSGAPLTPGAAGGVGGAGGRHGAGPLPPWGEEVDM*
</t>
  </si>
  <si>
    <t>C_660010</t>
  </si>
  <si>
    <t xml:space="preserve">MAPKRKAAAAAEAPAKKAKAPAKKKEAEKKEETAPVAADAGDGIVIEAWATKLEKLIKEGAPGTSVSVNPDKPRKGCFEVRGPGGKTFVSLLDMPRPFTKLKALDVEALAEEVLAALKE*
</t>
  </si>
  <si>
    <t>C_660011</t>
  </si>
  <si>
    <t xml:space="preserve">MALAQRQVSCRIERSTGASTSQPVGSCLLVQRRPGQRRGVPARATPEFIDALSALVPNLPLEQIAAPCQVMKCGDIVYRSTLDPSLYNEAGFDEKTVALLAPVLAYLFLPPGVLPGAIDYYIRAPLKRKQTKAIDKNDIVLGKRLGTGGFGTVFKGELKEEGGVKTSIIIKKAKEFGEAEVWMNERMSRVAGHHVAEFVTAFDESLNVPLPAGIVHRDIKPANCIVSERDKKIKLIDLGAAADLRIGINYVPNEYLLDPRYAPPQQYIMSTQTPKPPPKPVAAFLSPILWTMEKPDRFDMYSCGITLLQMVFGHLRNDNALIAFNKRLXXXXXXXXXXXXXXXXXALAPTPAYYIISTNSTAFVEPTYAAYTNIITMTGRGKPGSESFL*
</t>
  </si>
  <si>
    <t xml:space="preserve">MFETFSYLPPLSDEQIAAQVDYIVANGWIPCLEFAESDKAYVSNESAIRFGSVSCLYYDNRYWTMWKLPMFGCRDPMQVLREIVACTKAFPDAYVRLVAFDNQKQVQIMGFLVQRPKSARDWQPANKRSV*
</t>
  </si>
  <si>
    <t>C_660013</t>
  </si>
  <si>
    <t xml:space="preserve">MAAVIAKSSVSAAVARPARSSVRPMAALKPAVKAAPVAAPAQANQMMVWTPVNNKMFETFSYLPPLTDEQIAAQVDYIVANGWIPCLEFAEADKAYVSNESAIRFGSVSCLYYDNRYWTMWKLPMFGCRDPMQVLREIVACTKAFPDAYVRLVAFDNQKQVQIMGFLVQRPKTARDFQPANKRSV*
</t>
  </si>
  <si>
    <t>C_660014</t>
  </si>
  <si>
    <t xml:space="preserve">MKMHGPLCRALAVLAIGLSVALLGVDAGKNWQGHGPRDKSLQKPREGRRTSFNHVPAPLKKEHELPKNWNWCNVDGVSYCVANWNQHIPYYCGSCWVHGTLSAIQDRLKIMKKGETPDVMLARQTLLNCAAFEGYGNGCDGGDTVDVFGYMTDFGLPDEGCMTYNATDHTKFPGHKRCPAHGECNNCMPLDGVETCWPIHRPIRYYLTAWGQVDKGVEAMMSEIYHRGPITCGQVCPEDFTWHYNGGIYKDTSGDTELDHDVEVVGWGEEDGEKYWIVRNSWGTYWGERGFFRVRRGDNSLQLESGDCWYGEPEWQMEQDVRTGKLHGGMWGIKDRNDPDDLAAAGTSRLAEAAAAAVRRGATGGSDSSHRHVIRAAAGEQQ*
</t>
  </si>
  <si>
    <t>C_660015</t>
  </si>
  <si>
    <t xml:space="preserve">MHHDAPCALRPSHAPPLPSRPTPSACPPPASPSRTSHARTAPRPGVPHGVTAPPPPVVRGTPTSPTASTPVPPPPPAVPVPPPPAVPLGTVGAAP
</t>
  </si>
  <si>
    <t>C_660016</t>
  </si>
  <si>
    <t xml:space="preserve">MAALLLLLLQLYPPVRVPGVLFLTSSTAFYFVNIHWRTVPPALLASPPVQWRTVPPALLARPPAQSQPVPPALLASPPAQWRTVPPALLASPPVQWRTVPPALLAPPPVQSRPVPPALLLASPPAQWRPVLPVLLASPPPVTPALLASPPAQWRTVPPALLASPPVQWRTVPPALLASPPVQWRPVTPALLARPPVQWRTVPPALLASPPVQWRTVPPALLARPPAQSRPVPPALLASPPAQWRTVPPALLASPPAQWRTVPPALLAPPPWRTVPPALLASPPAQWRTVPPALLASPPPQLPPALVEPPRPKWQPRALGRRQRRSFGRRRHQQHADHPQLRRHRYHHHQVGMAQPGTCFDGLLAELKQT*
</t>
  </si>
  <si>
    <t>C_660017</t>
  </si>
  <si>
    <t xml:space="preserve">MSGRSGVRTSLADSHRDVPTEAELCGFTWNLAFKFIPWFSAAMGSLTVRRYFQTNHTLTAPPADPLWGDSEPQRHYWYFREVAPGAADAAAEMGPQEGEGGAPVAPLPVPRTLLQVNTYPPLTCSRTADWGWELQNAMVRLSIDTAAGPNPGLPPGHPAARETMTLQEIRDLEDTSEEEESEAGEAESEEKSEAEEGYEEEEDQEEEEQEEEQEQEEEEASEGEGRKSQS*
</t>
  </si>
  <si>
    <t>C_660018</t>
  </si>
  <si>
    <t xml:space="preserve">MDIYSRLDALPDSVRRHILDAIVGPPRPSPTSSEPPATSALSAATCAAARHGGPQPPKPPAAPAAVPGLKLVGGACVVDGFLSPDLVEDARQAAREALAERHRQAAIGGGLQLPGEGRAVDTQSRGDHMMWLHPQSADAAAGPGAAAARPPLQAVVAALEGVRRQLLRQGYDVGGSTTHQLTVYPGGGARYVRHADASLSCPTRAVTAIVYLNEQNWDPQVXXXXXXXXXXXXXXXXXXXXXXXXXXXXXXXXXXXXXXXXXXXXXXXXXXXXXXXXXXXXXXXXXXXXXXXXXXXXXXXXXXXXXXXXXXXXXXXXXXXXXXXXXXXXXXXXXXXXXXXXXXXXXXXXXXXXXXXXXXXXXXXXXXXXXXXXXXXXXXXXXXXXXXXXXXXXXXXXXXXXXXXXXXXXXXXXXXXXXXXXXXXXXXXXXXXXXXXXXXXXXXXXXXXXXXXXXXXXXXXXXXXXXXXXCIAGSGRMVARGVPGLSRVCNHRLVPPHAAAAASTTSSIATASSTSTAGAPADTAAAAATAACCAPAAAGADAAASPGPLGSLAAGQAPMPAEAASDRGGGMACVGRRPGRRRPRIFVSIAAYRDPECAWTLHSLFAAAAHPERVRVGVVWQVHPVEDVGLVRVAGAKSHPEWLQRVRQVVVPAAEATGPCKARALAQSLWDGEEYVLQLDSHMXCVAPARGSTVRANAAAAAGLPADQQSPRPAVAASWWVELFRPLEHRGCNAELLVLLLGKGFFVARLCDQLSKNVREPCVNARVKQLAEESAEKTGPAGGESKDALQARKKKARQSAFALKETLGTVAIATGGLSSGLVLAATGGDYTLTMAASAVPPALALAWYAARLRDDNGASPEPEKKRTPVKWTWALLRATFNAFDPAYWEVVPKELLPAMIVTNMTMQILLTPVVGKIAGGGGAKGGGSSHRNALLLLLAGLGVMVAANACFVLPGLANTWGVALLGSNAAAGALTDMTREAGLGNVGCFCGGAAACLLAGLLLIAFCTWGHLGKWAVEKDAEAARKTVRKAAEEAAAKAEDKAAEPFGVTLPTSLAPIITWQ*
</t>
  </si>
  <si>
    <t>C_660019</t>
  </si>
  <si>
    <t xml:space="preserve">MNLFSVSQAGLDQPLGAKLPVSSWALQALGSGDQTDDHELSKYVELQPQLTVAKNAHRLSLITAAALTGLFGQQEGSEMMNTIRIGALVDTPLNFAAKSLGLPFRIDRNTADQPGATARLLRPDFLFWLRNILLFKGEEKAASAEHEVCMNPALLPGVSLPCMFAYAAAGSQVQFFAVTSRDGAVEATPVSDCLHIDTPLGRIKVVHHTFKVLQAVAAYAPSAPDLSIALGQVSKALTLNGSFLSSVTVFPDFIRKHVNLSQLQGGVLDHRALVAMYHAIGHVRCLNLVRLRGDGGVSLQDDGTTVLHLEPLGLPLGLTGRQAVEREGSLRDAVRGVLTALVVLHDAGYVHRDIRWPNVIRLPGVAAAAASSSSDVYVLIDLEHAAPADCPLDCRQPPYRLPTWLGSHILDQATGRFTCESDLCLVAEALMSHLPFTLSDSGQRLREQLATRKLPNARVVLEHEWLLAASP*
</t>
  </si>
  <si>
    <t>C_660020</t>
  </si>
  <si>
    <t xml:space="preserve">MPRQSQPQPDAAQWSTATLLVMPLRMRCQPHRGPLPRHRQPAPQPARLRRFLGGAALSSSTWPFPPPPLPRCAHAPPPLPLPPLPLPPPPPPLPPPPTTEPNWAPLSPPEPSPSHPAITQPAALKVDSPTPSRSAWSATTSPSPEANEPRKPARQRKPTTPRGLPVCPVRRRAHEPQTHARPSTT
</t>
  </si>
  <si>
    <t>C_660021</t>
  </si>
  <si>
    <t xml:space="preserve">MPVRRGGIGAAGAEASAAAGSAGAYAAKVTHDLRSLAEQGLQAIISSRAGPTRDQLVDIMAKVPPKHHTMRFQVCNGFANQRLSVVYGVLLAHRLGRSPVLPVLMRDGIQRDDKTVTAQGSNKVAFEEVYDLKYFLHEMAKAGIRVLEPHEAPLPSAYTEVLLGSLGANVSGALNTSYSHVQHLAVDCPLFKMSPPELDGRQDEPIIWSVLDAMRPADKPWEYVEEMQHAILQLGGLNGKPAAKYNFLHLRMENDWVEHCKRWTSIPDGVVRDNCYNGTEDIDVQLRLFAFSTDVPLYVATFWDDVDPERAKKVMGRLVEAGYRVVTSNDVFPPAMKTEGRELRALVEYNVGFGANRFIGNSVSTFAALALLERRHRGQWAAYYNGGNLPIAPYLPVHKMAWVFTYNSWSAKYDYMLKAAVRSAAHINTLKPYCIFDGNTSSPIGRWLVDNNVTMIRHVPTWRQELIKKAQARMKDNLQHSHLYKNPDMLVSTFQRVDLPVVPILDQYTYVLYTDADVYFRRPINLDDFGLPLPRSVSMSYEFYKMFPYNAGIIMANLPTMRRNYKAFLSMMLDNDDGLYYPNYGPADQGIINKFYEHDLRSQMLNQAFNTKPYNDFDGASFLIHYHGPKPHEYLSFLETGKCDFYSVCEQGFLRSLCQYAREWAVYIPEESVATRLADSCAWLTNPTIMAVFQKKTGLVAQNQAVPDDKKQEFTQQKRRQLLALAAEEARQRAAVTATA*
</t>
  </si>
  <si>
    <t>C_660022</t>
  </si>
  <si>
    <t xml:space="preserve">MSECTTTLGLPGHASGTPLANGAGAADPAELAEEDSSQPGDSSSLDDEEPSTSGRVRLLRAARSAGSGVGGRVCVAPAAAHNMRLSWSHRQQSFNKMMLLVSVLCSQGDAGVSGADSGPGHKGKRDEAWKAKRDEAWEARRRFNNLRRREKFAAKKKAKAAAAREEEEALLAAMTPEEVEQWRAAREVAKAERAAAYAEQAARVEAALANGGPGSGPDVALRVVVDCSFAPSAPPKEMRSLVKQLENANMINKSFPKPACLTVTNWLEPLASVAATAGANGWRVVKLEQGPAAAFGPDRVVVLSPDAEEPLEAVDTAHVYVVGGIVDRTVRKGLTVKFAETERVACRRLPIRENAEQLGLGKGVTKNPVLNIDDVVRALLVFHDTGDWVKALDVAIPLRKRKPQTMGFTPPVSRGATPGAEAEAEVEVEAEMGAAAVDVAGQQEVLQGEQQAVVADAGRA*
</t>
  </si>
  <si>
    <t>C_660023</t>
  </si>
  <si>
    <t xml:space="preserve">MPPVPPQCAYTGFNMQCNGDLMNFTSELVGKPTNDLASLAPTLPLERLADYLDKRTTPPSAQCCEAAGAFINLYCLCAPAMRDEFEEFVQWDQLRTVQNSCNKELEVASKAFGLAPNTDVSNIQVDTGKLRQYXXXXXXXXXXXXXXXXXXXXXXXXXXXXXXXXXXXXXXXXXXXXXXXXXXXXXXXXXXXXXXXXXXXXXXXXXXXXXXXXXXXXXXXXXXXXXXXXXXXXXXXXXXXXXXXXWVPYCLVFTRLSPASLVRSHELLVRSGVLVGSDAATAADGGSGGASGANGCNASPSFVAGAAAATAAAGVLPTSTSAGLARRIGRKNTPHPGKRSTGLSGGAAGGGGGVGGGGRWRLRTGAAAVTLLVVAASLGVITAANTPVRKLAANARAAASNADEMAALPSECISAGMDLQAQCADEMSYASDALGIDPGAATSPGAVQATVKFNKALCSCSPAMLDLIKSFTNNDVNQYYILSKYFERTCATVGQPYKLYFGDTCPASASGTSSAGPAKK*
</t>
  </si>
  <si>
    <t>C_660024</t>
  </si>
  <si>
    <t xml:space="preserve">MKFPERVLRVKAESKADHERWYEAIRDARQKKLDGNNTPQAKQLENLKATTKQQILTALEEDSDDDGPPIGPIGGGGGLPTPARKPDLVMPLSLLANPKMGTNIIRAPVRQVQREEEEEDRIDPHPKARSRWHDEEEEDAAEAAAAAGSRPGTTGSTGPGAQQHQHQQQQQPQSRPGTTGSTDSSQNERLMLNGDQGRAAGRGPASSAAAAAAAAIAGGAGAERGERLQLAEGARPAGAGGPTRGPSGVSRTGAVGASGNGETESVPSPGMSRAGSKPLSAGANKPPPAEKLSLGGPPPAVSTRPGSRESDGARVNGAAAAHHAQAHHHHEQPGTEGNREEWEEDDWDSSDEEGGQQGHRQQQQRSSQQRTSQQPRQQQPAPSSRNSGSNLAIARASAEGLRTSQPAPSLGPGGRTGNGSSARPPAKAAPAPAQRYDDDEEEEEEEEERNPEVKMAKHAAGTDHLEENWDSEEEEEEEAPPRKPAAPPPARRPQVPAAPPAGAAPASPARRIPGPPASGAPSSPGLAGRPPVAPRGPAPPAVSRLHPGDEVMAAPASPARRGASGGPPPPPPPQQGFKSNVVHDPGVKVDENFAEEDWDDDDD*
</t>
  </si>
  <si>
    <t>C_660025</t>
  </si>
  <si>
    <t xml:space="preserve">MGGAASTGGATASGRGASAAPGAAEPADSADDDPLAKLFGRILGGMPPPGAAPGGADTDAGPPPEFAALLQQMMGAGGLGLDGDGGPEALGMGTAMGGMPAGAPPDLAALLGAAAAGADVRGAGTAGPSGRRPGASAGAMDDDDALASSRLAGLAQHTMKTVSKQAKATRGHVEGGGAAAAQGGGGVAGGAGMGGLAQILQELGGLGAAAGGGGGGEGGEGGGQPGGVNMMVDFIMQHLLSKDVLYGPLKVGLREIRDRYPPWLEAHSGKLPADEYGRYVAQYEAVQRVCEHYEKAPADYAKLMDLIQEMQTYGDPPGDIVEEMTGGAGRDLTSALANADADEGPSQPSLEELNGQLNNCKMQ*
</t>
  </si>
  <si>
    <t xml:space="preserve">MAAGITPGAALHVARSPAFRTPLRRWAEGDATDEEVDVHRQQSQRAFRTPASSCGGDASAGGSRDAIQTQLEERAAAVIQARWRGIRSQRASLSGAAAQRLPVAACTPSLQAAGVPQGSSAGYADYLQEGDDDAALSEAATDSGFEDADAAEELGVLIAQERLHTAAVLIQSAWRGHAARSATAEVRRRQCQAELLAAAEAARQQEQELREAEAAAEELRKMETAAERRAAEAAATAAAEQAQREDAAAVTMQAAWRGFRDRAAASRLHQQQRQREQELARQRQQDEERAQLRAAATAIQAAWRGSRVRAEVQRLREQHQQEEAERREQQRQLAAAVRLQAAWRGHSARIAVAVERSRLAAAMAETAEAEAARQQQQEAEVEAAAELEAQAKVLRMNFAASRIQRAWSRRRSVLALQPQLEDDEVFASTPAGATDPGSKEGQGALEKEEKEQSESGADRPAARASSARRGGHAAMCGNIFAVLAGDDDDDDDEEREEDNEQDCAGEEAWLGSAAAASYRAEGEDAAGPSQLRAAPLSFDDIPLGVRLPVPPTAAATARRGPADCVPPAGPAGEGGLFVAVPVRSTEVAGLAAAGTTPRGRGPGGSDADPASAAAAAAGGKVAMLISEGISIRFPAVSPSSVQPPAAALQPTQQLPAQPQHAAAFSDGDGADDDAPARPRAPLHALSPQRAAFTLPSALLSSSEGDDEEDEDEGGEADEEQQLSGEEGVGAGDDDDDGLAGGAAAGNEKEAVDEEMAAQVAALAQVAAAAAAGLLAGDDPRVLLLGQVLEDPSPQAEWLRGQIAEHMAATAAAEDQAAEAEAASTAAVLRAVAAARAGVEPTAQQESVNFSDSEVDEEEDEDEDEGGSPAGLRSAANPFALLGGDDSGADEDEDENEEDLSDGADSEQVASPPQVQQRLTATAAEGSQPRCSPIWAPAAPQRTGAGAAHADSGDESGESSPGGPSALRRPANPFALLGEGSEGEDEQDEGEGGVGEDEDDEHDQFSLDGDGDGLSPEVAASPSPPAAEPAATFMAAAAGGATAAAPAAGATNNSPFSFGFGGGGVFARAGNAAPGFGGFGLGQVWGAGGATAAATLFGNSSQQPIHAGGGLFGGASAVAAPAPAPGGHPAAASSDASYSAFASAVGTEAAMLPSGMGGAAALDPAALAAASTPMSRPRLWAQESDSPDGGYGGGRQPRIAAAADDPDAVSDASLPFLPYDSCTTTVAYNAPQRHGAGDLGGSFAGRLAAAWGAVPEEGGDGGGDGEGPEEGEEGAAPRHHGDRYRATSSPSVNNANTQTPWRTARPARRGQEQQLFAAAGAAMLPSRLFGEDEGEEGMELDGMSELEGEDEGEQAGEGDGEGEGGTSDEFEDAASHRAGACSSRGGSGFASACSSRRVSDGNGVVAPHLAGGATGLAAAWSVLGARGASSLGVMDPGLLPLGPQQQLQVSARAYGDVAPA*
</t>
  </si>
  <si>
    <t>C_660027</t>
  </si>
  <si>
    <t xml:space="preserve">MRRPLNARERGHREDFDAAAKEATDNLPNTLSNDEKLELYALFKQANEGDCNTAQPGIFDPKGRAKWSAWNAKKGLGKEEAMQKYIDYVASLKAKHGTK*
</t>
  </si>
  <si>
    <t>C_660028</t>
  </si>
  <si>
    <t xml:space="preserve">MAPFWSGSGYSSEAINYVLSLTRARQVRPQDVWVGHHGDVYRDKVVAAMAPEDRSELQALEAQAGGLHSPSPLHPPVPRAAVVVCHSLPTNWHLPEPTAGADDQCPPAAVKAGYVYLVGRTMFETDRLPRAFVSRCNSMNEVWVPSAWAVEVFAGSGVDPAKLVVLPEGINTTWYDPGLYEPMPLPQGSELVFGEPPPPPPAAAAGQDAPRPYRLLSAFKWEPRKGWDVLLEAYLTEFTAQDDVELYIITKPFVGNGDFKQHMHNWLKRAQRRLGLPADVLSAAGRLPRLYVISHHISDADFPRYYKAADAFVLPSRGEGWGRPHVEAMSMGLPLLATNWSGITAYLDDSVGYPIAVERLITVADNSVWWFRGLNHREEARAKGAAARRRMVERYSPEVLAQELAAHLRRIDALIPALPPPDIVRLTFKAFHDVLRAQGDAIKAIERAVDTKASRAEVTTGLQQKANVADMAARIRELETLLATKADISDMERRALKTEVDASLRTQMSDVYTLLRQKTEDAEFKAFKEHADRQLSSLRADVSRLGSGMEATRTALDGKAGLAEVSAALAQKADLAEVDDKLRDKVSRKMFQEGLARKSDLAQLDQTEARLGQELADLRALAGRKADATALEEVSNRTERLRQRVEADSDTTAAALRTISATFDNTLADVRGRLEGCSTQLASLHRNMGAFEQQLREVDVVYREALSKKADAVEVYRLLDRKADAAAVSEALGHKAGQDTVDALLAKVDGALDLAGRVDALQRDVDTKLNEAKNLYSTMEGLARVEDVNKALLEVCSELENKAPVSEVVRLERQQGVINSGFAQNLHMARWLWKSTRTKAGNAVPWEVQAVNTDTDNFVWEEGKATIVTVAPGLYEVSFGFYPATGAPRLRRTPPLIQLLVNGEVALTGVFNPTAVQHGSGSSPLPGNRSPRMGSASSTAGGSSVAMSPGMDNRATSTTGLVSSPVTGMTAWDVLTLPAKAKIAVTYQGEERGEGFLGLRKL*
</t>
  </si>
  <si>
    <t>C_660029</t>
  </si>
  <si>
    <t xml:space="preserve">MLLSGVELGGGSAARHNVAGDAGGAIHVRAYYAITGSVAISGPDSSSGGAAAAQEAGDGGDGDGCGGAQLCGNAAGGAGGALRVEAWAGGVQDVVLGGGALAVRNNSAGSAGGALSVLVYGSLQRVAIGGNSNNRSSNSSGIGSSSSTATSSASETTGAAEAVTLLESNTVLDGDGGAVHVAVLGTGGAAGLLRELVVGGGAALQGNVANNGGSGGNGGAIAVVLEDGAVGAVSLGEGAVMAGNRAAGGNGGFLYVSAAAGVTSVTVSGGARVVGNRAEAGAGGSDSGIDAGGDGGGVYVSSSAGDVGLFNVDGGARLEGNTAAGQSSGGEASGSGGAIFAAASGGGVVAGFRLCGNGTAVLGNNASLSGTSGGGVHLMQRSNAAAGSGRIIAPLQVLLCDFAVAANNTASPSAASTGAAGPSAANGGFMYAFANDHNVSISITNGAAVAGNRADTSGGGLHVTGGSIAAVVAYDGSLTNNTAGEDSGGGAYLSARQDLALLALRNGAVVAGNVAGGGGAGGGVYAFVTGTGGVTKLEVDCGSRLEGNRAGGSGGGFFVQAASGSIKSVRITSGSSLAGNAAVGGDGAGDGGALYLRSDGGDITQLSFDGAASLHDNAAVAGAGIAAVAAGGAVSVDVSGGSRWMRNTASGGDGGALQVVTRRDADLAAAAVSRVRIGGGAVVSDNSASGNGGAIAVSGYAELYMGGGAAFTGNTAGGDGGLAAADSLPPLLTVEGGAVLAGNRALRGSGGALSFTAASATRVGGAAGSRCGACALYQPAAGRRLSDLRLTNCSVANNTARVDGGAIRASPGESCCDAAVTLRLAGVQLAGNHADGPGGAIAVANPAGAPGAAVSVLVELDRCRLTGNSAGVADGVYTGSGAGAGGAVFMWYQPGTASALVGPAAAGNTSSGGSGSYEPDRAAACLLRAVDSVFDSNKFPAVISNGSSSGAGGTSPLPSWSAAVDPSCVVSRWRALVRNCTFRGNTAQLEFGGALYAEAATAGQILLYGSTLEANKASIHGAAAFIATQGRCSGAAAIDLTASANTASFGSAGGVYVLVGQAGARATLRRVNLTGNTAGTGGGGGAVVDVRVGGVAWVEGLVATGNKASGGLGGGLQLLGAGTSLGSSSSSSGGGAELQLWGSRLEGNTAAEGGGGLAASAGCGAVLVVRDSALTANRAGGAAGSGAVGDGGGLHLTYRDANGAAGGAAAGDAAAGGGAAAAAAAGTVRRLTAMSCADGAAASVYGLELRGNSAAGRGAGAYVTPGSAAVVQRLVVSANAAALAGGGLAAVNCSYLAVSDVAVEGNSGGGVYVDGCARLLLQSANVSGNAAGVASASNAAGGGLFIGGGQGTGSTSVGISGGAAADVLGFSTAVLHRVLVWNNTARSIASGSSSDSSSSSSSSSSSSGSAAAASLGAGGAVFAAGQVAVALSQCDLARGNAAVLGSSLATTQTCAAASRPPAAAGVRALLAPNATAASAHPGVLQPWAVAWAWLDLAAQQDCWALVLSDTILPRSGSISSGAASSDNTIAGNAVDGSSTGVAQQQPLWLSDQTAAVLQPRCSSDAGALVGLSGEEAAANARYGLGPGDPTGGSSNTSSDTSSNNSSSGSSTGSSSGSSSWLGSRYSSLMSSLAACWDGPALSPVERQQAAAALASSGGYLGLPPTRLGLLPNVGLAAAELERLGFSSGGSSNGVSGSGSSSGAQPQAWGSLTLRLRPGESFDVAVRLYDRFGQPVTSDASASTVTLELVPQPPGGGTFSAAAAAAVAAAGLNGSSSDNSRPWLNASIAFLDPGVNKSLIAPVAAGVASWRRVTASGWPGAYLLTFTLTSPGGRGSSVSGQEEQQQVPPLAVATQLLPCAQGQTLDLSLAEKEAAPAWTSCAACGTNQYGLWEDVRPSITANVYDIPQYLRAMRDAAREARDGPAACLTCPAGGVCPGGAALVPEEGRWHSAPNSTQAWYNSWPAGSSVRRAYFLSSANAASTTGVTGTSAEGSAAPTALPASAPAPSGAAVPAAVSEACLLWGLPASHPDGYMQQLCAPGYTGNLCAACVSGFYIDTDFNCNPCPPLGQTLGLGLLAFAGSVILVLFTAVANFAEGFAEDAEEEAMNASVKLGAELKISEEEEEEEEEVEEDVDGKQDRPQGFPVGPPHSPLLRVHTRKQQQQQQLLPPPHLHLPPLPASPPSPSSAASTPPRRSAQLRRQQLLRAGTSSVRRRPKRYHADLGDIVKVIVLHLQYFVIVTRLDVDYPHIIPRVQGSAGQARLQLLAGLATPCAVLLAALGLWVTRYLIKHPPTKDDIRAWTNARLAALRRACSGSFPPFQRSGGPGEQHVYDDADLQRLSPGGGGGGLLSYPSGGSSFYYGLPLQLQQISRPRSGSRAAGAAAAAPRPLAPTDQLLPIPLQPSHRAALGRGGSLGLRSAFRDVQGRRSADGRSSDGSRTGAPAAAPAAPAVAPIDELSPFTHGGAQARAALLAESCPDTPHAVRLASGLAANFLDFCSSSSLEHLVTGSRPSARSTAAAMADGAPNERAAAALAAPGAGSATGATGGSQRGDAAAAEAVAGGGCALVRGWDVELVPADSPGEEDAAGVSAGVGQGVGTGGVLAGALRRVSRPLWRRTRQRQLRLQQQQQQQQALQEAGAVDALEWEDAGAAAAAAAGAGGPECIDGALVTCPPSRAQLSKQPQVTQVPQKRWQPHHRDGQQGLLAGDVVDHGPFAAAAAVTGTYSRTASGISAVEPVGAAATTTDTAQLSDEADDGGHLGVGGGGAAASQPAPAALLEVALLGEPGEEDHSGLDEAAVGAQVAPPRLGSQVGSPQWQSLSAAPSSQRPSLPLSLASRPSRASASALLGARGSTGTDGGGTSSGGGGGGALLPLQHSISASRIRGSRSSRASLSEALSTLNKLRSRAFSAIEPRLTGRATLKRVDQQLTLVAQLGIVFFAAVFILYPAWAHTALSVFACYEIDDGTGPFPEAQQAAGSYWVRDMKQACYSGTHLSLYVPLGVAAVAVFCAGPPAAAFFFVWRIRHRLEEEHIQRMFGFLYKRYKPRFIWWESMLMLETLALVAVEVLGRSLIVSYQALLLLAVFIMIAAVNISCSPLRARILVMMEFMSLATLSLTITLSLYFSVEQGLQPSAQTAVAVLIILLNVGLLAFFTAVVTRKAWGGVEAWAAPRMRAAGGWILNGRHTRSGSARSHVVSRSLSGCSLSSHVSSLSAVSEGALDDAGYGGAGGNGGEKNDVAPAASSAAAAAHAVGGFKGTGTSSGSRARGGASAAGGMGVGKATATTAPAAHESAPAQSAAAAYAADADAAAHGRTRAAELVWHQNLAAALESGGGVTADDALTTSTVLSEQDVSQAVEEGEGRNGRQISNAS*
</t>
  </si>
  <si>
    <t>C_660030</t>
  </si>
  <si>
    <t xml:space="preserve">MHGGAIGRIRGLLLDPPADGLLLCATFSLLLLDSSGGTGGGTGAALLLSQAQCATWQAAVGSELTTYFTTPAATPPAAGLLAILPTAASCSGSGAVVCGALTWAAADAGGAADAAAALQDFLYLRVDGWLDAALSGTSCRTAAGGLYTATAASLVVEVEGLRVETARGVRXXXXXXXXXXXXXXXXXXXXXXXXXXXXXXXXXXXXXXXXXXXXXXXXXXXXXXXXXXXXXXXXXXXXXXXXXXXXXXXXXXXXXXXXXXRLALGLANVTLGSGGVVWRPFRLDACSTDYVPSADGGSGDGGGVFPYVRVCGSVDSPLLYDTLLALYIWAAGGDPGAIDIPVPRVAAGLVTGGRRGTGDPGCPYTANGITFRVGMYDSVYYTNGFPATDYLLSEYECGAFGATIADELAFAVYDLLGPAAPGGFNIVACVPDATDAFGRHTTYVRVCGQVREPISGSDFATLQQVLETQSLRTSVAASAATTAAAATPSSVTTAATAIAGCQPTTAASASQPSAAAASAACTCALSAAAADTFQPLADAQGIRLLGSGSGGGSVWRASGCGLTDSPGIAAVSVCADLLAAQAPALPRVLSQGLLQLFDSLFPPLASGAGSGGGCAAYPNTARSYRLRVSDGSASSGGASGSSGKQQRRRGYQLHCFGIQLNNGSSANTSACAGSGRVVQLAILANATQRGALTSVVVRGSADQRRLPVSSPATSTPTSNGTAEALDAWWVRPGATGADRKLGNALWVRPIDWNADLTRDLVARGRAEVCLELRPGVGLGGFCLGDGGATCYVAIYSSDTCCPVAGAALP*
</t>
  </si>
  <si>
    <t xml:space="preserve">MLASSSLTSKRSACASSSASRVPHVRAAPVPQRAVTPQPATSTSYPSQPVFRQHQVAPVRGRPGRNYMVVASTGYIPFGGDARIKVIGVGGGGGNALNRMINSGLQGVEFWAINTDAQALAAHQALNKVQIGSELTRGLGCGGNPELGRRAAMESEEALRRMVQGADLVFITAGMGGGTGTGAAPVVARLSKELGILTVGVVTYPFNFEGRRRAGQALEGIEALREAVDSVIVIPNDRLLDVAGASTALQDAFALADDVLRQGVQGISDIITVPGLINVDFADVKAIMSNSGTAMLGVGAASTATAAPGGPDRAEQAAVAATSAPLIQRSIEKATGIVYNITGGRDLTLAEVNRVSEVVTALADPSCNIIFGAVVDEQYDGELHVTIIATGFAPTYENELLNGGNAQQQQARAARRASNQATAASLAPNPVPAAAPAAPAPPAQPAMPAVQPTTPPANPAAPWSRPNRAKLDFLGRSIL*
</t>
  </si>
  <si>
    <t>C_660032</t>
  </si>
  <si>
    <t xml:space="preserve">MLCLILCICIGWQQRLMRMSLNWAERYRLHPAPAINCLYFMNKLGAAACLTCPFTYRYKHSHQHCVHSAGYSLPAASVSNGQVCSVAVRWPKSAYPTSVLLRLLSVVRVDGGIIGQALRQQHDKTGQIKSHMDCAH*
</t>
  </si>
  <si>
    <t>C_660033</t>
  </si>
  <si>
    <t xml:space="preserve">MPLRLDIKKQLVQRTDRVKGVDVHPTEPWVLANLYNGNVYIWNYLDQTLVKSFEVTELPVRAAKFVSRKQWVITGSDDMFIRVYNYNTMDKVKTFEAHTDYIRCITISPTMPYILTSSDDMLIKLWDWEKGWNCVQVFEGHSHYVMQVSFNPKDTNTFASASLDRTIKVWSLGQPTPNFTLEGHEKGVNCVDYFNGGDRPFLISGADDKLVKVWDYQTKACVTTLEGHQHNISSAIFHPELPIIVTGSEDGTVKVWHSTTYRLENTLDYRMERVWSLGYAKGSNCIAIGYDEGCVMLKIGRDEPVASMDSSGKIIWARHNEIQTVNIKALGADFDMADGERLPLPVKDLGSCDLYPQSLQHNMNGRFVVVCGDGEYIVYTALAWRNKAFGSGLEFVWSADGNDYAIRESTSKVKIYKNFQEKSTLQLGFNAEGIHGGALVAVRGTDFVVFYDWDGRVVRRIDVAAKSVQWSESGNSVAILGDTSFYVLQYNRDLVDEHFASGGAAGEDGVDDAFELQAEISERVRTGVWVGECFVYNNTAWRLNYCVGGEVTTVVHLDRPMYLLGYLASSNRVFLIDKEYNIVSFTLLLSMVEFKARISRGELDSAMELLPQIPKDQHNAVARFLEAKGMVGTALAVATDPDYRFDLAVQLGDLEVAQSIAQTLDSTPKWKQLGEMALTGGKLELAAECLSRASDFSGLLMLASARGDRAGMAAVAVSAAAGGKSNVAFLAFFLLGRLDDCLNLLLDTNRLPEAAFFARTYMPSAITPALVKWKADLAAINPKAAEALADPAAYPNLFPHLDEALRAEKLLAAGRDSKVPAENYLEAAAIAASTMEGGLDGLLARLGDLGLGDGEEAEADEAPAASVPTPAPAHHVHEEQEDEEEEQEDEAMAEEEEEEQVVPPAPPAPVAKPPEPAPAPPPAPVPPAPQPPAPAAEPEEEEEEEDPFGDPEGEAEEGDGAGVNAEDLDDDWGLDADGDEQA*
</t>
  </si>
  <si>
    <t>C_660034</t>
  </si>
  <si>
    <t xml:space="preserve">MHGLLHYQVLGVSKDADADAIKRAYKKLALKYHPDKNPKGQGKFIEIQHAYEILSDGDKKRDYDEGGGSGGGGHYHHQQHHQQYQQYQRYQEQQQRQYEYYQQQQQQRERHFHSLLPSNTSFITSSNARNLIFHSSRPWILMDFAADKLLRLPRVSQLEPHTAPAFLGRASPYKVVVVAFGRAGGSGSFALRSLAARQKDMLTVTRGHVQEGNAQQAAAWQQALGLSSPPAASSLVFLRGPGTAPRVVPVPAGKSRVEDMQQLIDETGVLWQEVPPLRPSTGASLGCLWGRAAAASGRSMIDTCVLAVGPGGGPGSALEEGRRRMALLGRLLASATSQRDPTVSAAATAYMAGKLRLTWFDSTRQHELCTWFLSAGGGSALRPTTTTAQPGSNAAGRAAAVTAANAAAAAKAPELLRSMCGAGRWDVLGRVKKAAQTAAAAAAATAGRPDLAARLAPARGSVHLIVLRPSIDQSSWFRGGGAQHTRNGKRVFLHAVNADFDLAAPQAPHSDAVGSKSGSGPAYGDSDLDKLAMWINAMHADPDRQLHASSTFPPALQTDDEPGALEYVTGRLYEAARTALEFVMQAGGLSDDGSAPLSNEMQYANLAIAVVALLFAHYAIFGGGAGGAGAGRQAGAARRPSPALRRAAAATAAAGGATVSRPPAEHQPHEARGGSGDTAGGKEGSAEGRQQERRAGGEGEVPSDQAAEQRRGRPVEPVVVNRRALSPSWRTGRRGDDDVDVDGAAAAAASSGKAEEEGVMAPRRRGSGADGEAGLGAAGQDEGAETGAEMEAGAGSTAGVDGDSEDVEVVDVVGCSDTEGVRGTDTGPDSSGLAPEDSWEHVDKR*
</t>
  </si>
  <si>
    <t>C_660035</t>
  </si>
  <si>
    <t xml:space="preserve">MSEISTVAEAVRAAAKQDARIPVTLLSGFLGSGKTTLLKHILGNREGLKVAVIVNDMAELNIDGALVGQSKLVQRGEKLVTMQNGCICCTLREDLVEEVGRLATAGEVDYIVIESTGISEPMQVAETFTFALPDDLQHQDSAACPLPSAAQAAPREATATAAEAERGGKAAAAGGHTKKSRRSSSGSGAAEAAQEEAPLEAPPQGVPAALSSVARLDTCVTVVDAATFLDNLTSIEEVADRFNEAGQEAPPDDQRQVADLLLEQVEFADVILINKCDLVTAGERAADAPGWLQAIKSGTPLKPESEEYGISSFVYRARRPFHPERLYDKFLERYFMTKVINVIPGPEGDEDEEAEAGSTGKSAHPAAATSSGSRSSGSDGAANASAGKANDDDSSSTSSGSGSGSGSDEEAASGDEDEGAAETEAQRDGLEAYAKVRREVMAAMKRDLGFIMRSKGSVWLATLRDTIVGWGHAGLVLQLQRAGPWFCTVPTDEWPEDEAVRAQIRADFDSDPGIGDRRQELVFIGQGLNPEAIKLGLDACLLTDTEVDALAAARGTSGGKVKGRKGKGKSVPALKLVDPLFGDDA*
</t>
  </si>
  <si>
    <t>C_660036</t>
  </si>
  <si>
    <t xml:space="preserve">MDWPNIAWTAASLVLALKMARRGLSKASLSQSGALAAFTVGAVHMTAGLQFGATLILFYLSSSKLTRVGAKRKAQVEEEHKEGGRRNAVQVLANSLAACVFAELLYVLSSADGTHTGGWLAQLLLRGGVDVQRARVLLAGGFLGHYACCCADTWASELGILSRSRPRLITTGRAVPPGTNGGVSALGLACSAAGGAFMGAAFAATGALGCAAGAPLCGGSLCPAAGGSGAGTWLTGPAGVATLTGVGLACGLFGSLLDSLLGATLQYTGWDDRAARVVRRRQLYLLTPGGLASGLAACGGRLQQLILASDSNDAPIVSPGLRTFYIPKEMSPDQSAGILTSDTLSRCLPRLTGLTQLDITGKFIMPLDVSALHPLSHLTQLRSLVLGLPYFHRYHKNGYPYSSYDAVLPYTYTMQRLEGLDLGHAQLSRGALAALAARLPQLCGLSFA*
</t>
  </si>
  <si>
    <t>C_660037</t>
  </si>
  <si>
    <t xml:space="preserve">MHCLRMTPNGCTGATNFSRPSWGTAHLATSRPRGGSRPLITSSLGDERAAGATSSEMLTSTSTPSSAWDRDHENLHDTCEDMPQDSASSWAAQPAWASGHMEELRSHIQAMWVASGDSDWLGVIVRERAEQRSRAVRAQLAPLLPEGRTFALGELLFYDRATMLEKVKLVLGYEYGVDPQYLQPYTPVGHLVLGYGAAASSSSPLPAASSAWSVFDVERLLDTVRAALGVAPELPAACVGEAGGDEMAEAVAAAVAEMSLHALAEAVYQALEPERSFWTYG*
</t>
  </si>
  <si>
    <t>C_660038</t>
  </si>
  <si>
    <t xml:space="preserve">MVKEVHFSLFRSASGPLRESDARTDEGDAPSTSGQAAKSFTCGTRTRRSSGVVDLGSETEELFALLGVAEGTGSSPRLIKLITAALETNVEKNEMQERFTTSTVGSQHMMPTGKLTVFHGLRPPPIGLQAYVERVAKFTKCSPVCFVMALVYMDLLAQRDPDMLPTPLNVHRLLLSGVLVAAKLTDDHYYNNAFYGRVGGVSVQEINRLELELLRLLDYRLHVPWEELRCMLKQLLAGSLSIGQGEGWSAALGRKRRSVSGHSQSSEKRSSQRRSSIDSSRSLGGVSASVSASATPSASQSIYRDEEDEEDEGEEEEEVANERQGRVSRAGSSALGRR*
</t>
  </si>
  <si>
    <t>C_660039</t>
  </si>
  <si>
    <t xml:space="preserve">MSSGGAAVGAAGKRPAEPTDADGLSAGAAPDAAVAPAAKAPRLTEQRVAALPVGANLVEVDGKSCTHEVAWPPGQQGSLLPPPARAGPPARVYPFKIDPFQQVAVNCLEAGHSVMVAAHTSAGKTVVAEYAFAMALRDKTRVVYTSPLKALSNQKYRELAEEFVDVGLMTGDVTINPNASCLVMTTEILRSMLYRGSEVVREVQLVVYDEIHYLRDKERGVVWEESIILAPKQARFVFLSATIPNAREFAEWVSKTHNSPCHVVYTDYRPTPLQHYVFPAGGDGLYMVVDERGVFRDDNFNKAVAVLTETDPSGKGSGKGAKGGGGGAGGGGGGGGANGVAPAGSVESGKSDIFKLVRMIMERNYDPVIVFSFSKRECEALASQMAPLELNSEDEKALVGNIYWSAMECLSQDDQRLPQIVSMLPMLQRGIGVHHSGLLPIVKEVVEILFQEGLLKCLFATETFSTGLNMPAKTVVFTNVKKYDGGAFRWITSGEYIQMSGRAGRRGLDDRGVVILMLDQRLEPPVAKEMIKGAPDTLYSAFHLGYNMLLGLMRVEGAEPEQLMAASFRQFQTERSLPALEARVAALEAARDAIVIEDEAGVRQYFALLDQLAGLRAALRQLLNDPKVALPFLQPGRLVRLLPEPPEMARPLPEFSEPPAPGAAPAPPPPADPPASTSGKGPAAAPVPEGGGGEAVVSEVTHGVWGAVVNFERVGGKKEGGDGDDKKGKKGVGGTFIVDVLVNTAQPPGGAGGAGASTSGALPRGTPVRLLPPGDKSGVPMVVTFSINQIDRLSSVRIYLQKDLRPLDARKAGVSGLAEALVRLAAAGGKAGGGRVPLLDPEDDMKARRIKDKTARKTQSKMESVEALLAKHPLATSLGAAELRARLGALQRRGAAEEAVAAARREAKAATSLILKDELKARQRVLRRLAYVDGEGVVSVKGRLAASLTAGGDELVLAELVFGGAFNGMGLEALAAACSCFVFQEKGGAGGGPKLREELVGALAAVKDAARRVAKVELECKMALDCGPHGGSVSAAAGSSTGPDPLDEYLSKFRPDLMEPVAAWVLGAKFAELAKMTSVFEVVGGWEGWELGSLVRAIRRLEELLRQLGEGLRGIGEVALAERFEAARERIKRDIIFAASLYL*
</t>
  </si>
  <si>
    <t>C_660040</t>
  </si>
  <si>
    <t xml:space="preserve">MSSSRQEPPASSGDAAPPALPGAGSASAQDPADFSLRSGLVEHQDFVVVSEGGWQKLTAWYGGGPAIVRSVVADPAAPAATPATAVAAAEGVAAGAASSSRWCRLVLYPLSVEVNYTGLNGMPKVETITLDPEATLATLKQRACKALHVAEADVTLWDYSGGAPVRSLEELEAAAGAATAAQAAGASAGADGPTSMEVDGGSGAAAPAAGGGTSSNPALSRRLCDIPLLDEQALLLRRKDAVESDSDDGACGSDNDTGAGKRAGGKAAGGDQVPLSAAQAAADAALRRVNAAGASGTAGGPAARTSGGGSNAFGANRFGSRPSFDDNVNLRDGQPPGLAGLSNLGNTCFMNSSLQCLAHAVPLMQAFLGGTYIKDLNRTNPLGMKGELAEAFGMLLQQLWRGGVSSVSPRSFKAKIGRFAPQFSGYAQHDSQEFLAFLLDGLHEDTNRIKTKPYFETKDEPGRPDEELATEAWSQYRARNNSLVVDHFQGLLKSGLDCPKCAYHSVKFDPFMYLSLPLPESRRRVVEVVLVRTDGSGLPTRMALELPSGAAVADLLKATARAAGLPEECLTSPEAHLLAARPLRGLRGGPNANSDELVLITDTKARVADALDAGGSGYSSYSLRSNAQHEGLIVYHYANAARGPKADGLAPVIVHFKRPEGPGRKSNTWLLGVWCGAPLVLYLPADAPPYDPDLLVKLEPGHGTISASRSEWEVGGSSAIATALVEVLLPIQRGPLPPPLGPGSSDGAEATEGAEEEAAAGATGAGQSGEGAEGRAAGVPAGPMEADGPGARAAAGSGVEQMEGLETPAAAAAANAAPAAAADGDAAMPGTPPPASVASVSAAPMEDDDAAQAQAADGGVILLGPPTEDAEAGPAVAPFNMWSAQESHPAEGSGTAAATTTGRPGGPPFSLRLCNAKGEPMLWGGSFDKEIDPQHQREFLCMFSEACALPDGAPGAGPYAAEALDSPDEHESLLAHRQRAAAGPQPVALEDCMRVFLQPERLDESDAWWVLSAWYCPRCKEHVCADKKLDLWSLPEVLVVHLKRFSYTRYSRNKLDTRVDFPLHGLDLGSYVLRAQGVAPLYDCFAVSNHFGSMGGGHYTAYAKLPGPPPGTAAGADGAEASTAGEKWYCFDDSHVSAVEPEAVRSSAAYVLFYRRRKEAAADAALPDMLPRLATERAEAIAEAGAAAGADGRAVGSPGSGSDRQADQDQDRDRGPAAAASRQGLLGSAPRSGPVSLAEAAVAAAKSRSAAAASTAGGDEELQVTGRSMAAFTSGGGVAGAGGARLVSAGAAGLGLGGNESPDLYGDDGGDNDAVAAPSSPVPLGHSGAHFDRDDFGAFELPGTAAGARSGGGLDPVLERRMAALQPPGSPTGSRLGDGLVAAPGSPDMNNGATDDLYAELDAMDVPADRVHSVSDMASAGGDDVAADDVDV*
</t>
  </si>
  <si>
    <t>C_660041</t>
  </si>
  <si>
    <t xml:space="preserve">MLQVYACGYLPPVTILRPAVLVPGPWCFALPLWGNPVLPCAAGLQAGGLERDFPALMALPGLLTLGTAVRCWEALAAYKRSVLRPILRIADMARVPPAELQSGPDAAAQFSALLARVPAAWRSLGWRHGAADVPLLTLTVKQATQLQLAPAYDALRCGKCKSRARSQKYRDKKAKKAKKT*
</t>
  </si>
  <si>
    <t>C_660042</t>
  </si>
  <si>
    <t xml:space="preserve">MGNAHTVRLDALRAAGSRHNETFSALPDLPGMPTSMRHVLAPLLAHTATGGRYKWMLLGDDDTLFSLPAVRGLLREMRLPHTEPIAISDFLVHCRFEQSAKLDVAGGGRRYTAPATRDTRCPAAAPSTQTAAASSSNSTPLITTPTTPVPCMLPPASRRPPRFRPHPDCPPEGRTSFYGGTGVILSLGLMQHLARRSLHAQAALGPDSLSSAAAAAAAEAAAADADTSFYAVAMSNYSPAGDVLMSEAWRRAGIGFTPPPPLPYQLAVHRTAQQQPCVAPRPDGDGGGGGGGSAGTAGRPTPPAVVPPQCRRFGSLVGFNDEASPEAMVQRHRLAAEAAPEAFRGVVSAHLRQRRANTTAFLAAMRELGALLAAGGAAAAAGGAGGPR*
</t>
  </si>
  <si>
    <t>C_660043</t>
  </si>
  <si>
    <t xml:space="preserve">MKDGLAKQITVDGKHMMMLPTYIHRLPDGTETGECYALDLGGTNFRVMHVRLGAGRGQVESCQVREVALPREVYEGSGAQLFDFLAATLKDFIAQHSAADADKAVQVGVLAAQRYLDHHTDVGVIIGTGTNACYVEDAAKLTKWRPPAGTGAGGRTAVNMEWGAFFSPKLPRCMEDLQVDASSPNPGKYLFEKLLSGMFLGETARTITAAIAKELPSLFAAAPEPAPPATAAGAAPAAAAPASPVLPAQMSTAGALSSKDLADIVDDKSWRLRDTRDILADKLGVHRPTVAAAEVVREVCTIVAKRSAALAAMALLAILRFNGWAAAATAAVKAAKAAKAEAEAXXXXXXXXXXXXXXXXXXXXXXXXXXXXXXXXXXXXXXXXXXXXXXXXXXXXXXXXXXXXXXXXXXXXXXXXXXXXXXXXXXXXXXXXXXXXXXXXXXXXXXXXXXXXXXXXXXXXXXXXXXXXXXXXXXXXXXXXXXXXXXXXXXXXXXXXXXXXXXXXXXXXXXXXXXXXXXXXXXXXXXXXXXXXXXXXXXXXXXXXXXXXXXXXXXXXXXXXXXXXXXXXXAEMAHGPRHGHGPMSCLGHVAQVSDPPLNARLPLLLYCACQFELSHDGSSLGAAVLAAAAAAEAPAAAEAGLHLPSATDAKAAMESALAAAKAAAAAIMAAPAAAAAKAAADAKAAGAAAVQQQQQQQPSPAGVPPAGAGGKQSTYYPSIPK*
</t>
  </si>
  <si>
    <t>C_660044</t>
  </si>
  <si>
    <t xml:space="preserve">MEAPNGFLSKHPEKAEHNQYWYSHYTIQKIVEELQASAAKVACLSTPSIYFSIPAGSPLRQAAWLLDYDDQWAADPHFFKYDFKQPEALPAHLRGAFDCVVIDPPFITREVWALYAQAAQLLLAPGGKVVGTTVAENGPMLAELLPPGPDPAGFGLPAVQAAAFRPSIPHLIYQYNLFTNFKPAVLCEPNPEIPPDD*
</t>
  </si>
  <si>
    <t>C_660045</t>
  </si>
  <si>
    <t xml:space="preserve">MHVIHAALVACGAAEQHPTQLTPPPPLQLPPPLLNYDVLALPPTVASLSKWLPSPPPAEVPPPVEVSPPLPPAFDPAAPCWPLPTEEDLQQLSRLYKAYKAPPPGFPPLLAQPLQPLQLLSQLYHHQTCQTYHHLQGQQAGVATSNVQQDVPQHYPVAAYPPPQHHQHHQHHHPDHTCHQHHQHTPRGEAYHHHHHQQQQQQQQQLERQYHQHQAQQQHEKQQRFEEEQRRMQQQQHQQQHQQRLEEEQQRRSYLQQQQQQAAHFHAQRQAQHYVQQKAPQAAAMYNQHQHQHQHYNAAAAVATASYQQHAPPPYQQPAVMPPPAAAAASPPPPFSYREAAGPHHQRHGAQLYRNRHGQ*
</t>
  </si>
  <si>
    <t>C_660046</t>
  </si>
  <si>
    <t xml:space="preserve">MGETCFHMPARVFGFESSAAEAAQPTRQATTASPSAPSLLSRLLKDGSSQMPVAYMDASDAYSDDSDDDMEEGDCAEAGDEETEEDGSIPIPPTSESWLKQQREAHARFVYAVQIEEMRQQCAAYFSRMQRVGAMSTGNDSVKNVNTNATTSSASETKPQQNSRPAQPGPGF*
</t>
  </si>
  <si>
    <t>C_660047</t>
  </si>
  <si>
    <t xml:space="preserve">MTAIPAWFGLVWAGIYNPPPGIQARREHIEATRGEKSAAAKYAAQQRCRAKKEAAKEAAAKGMDGADDDSDFKDCAMAEHRIKAQLRIRPTGDVNMLRLSMELRRIFVILPQIIEHCFRTPAFSANYQIEPWSPGIPIRRPAPVWLCGALSA*
</t>
  </si>
  <si>
    <t>C_660048</t>
  </si>
  <si>
    <t xml:space="preserve">MPQWRPGGGGGQGLAGRKGLRQTNPRFFTGRFFHCGQWSHIARAVEVRDGGKVDARCGACKNKSSISIKKWGLVEVVDLCDSD*
</t>
  </si>
  <si>
    <t>C_660049</t>
  </si>
  <si>
    <t xml:space="preserve">MTCLITQVLQIMQTAEQLRHGGNKRNVLQHTYARKWLRKSAPRRHRVPDELKKHYLSDGEGGQYSTNLDRNRYGNDDNYLFTVIRYDLEFLGLCPCMVDVEIIDAKQQGNSSIIVSAGTEVCTCQGGPPLGSAAVGTGAVGPLGSGGAGGVGAVHPGHMAAAAMGHMGGPPAQTFSGGDRQAIVMKSEYHAPDAAAAMGALAAGANGAYAAAAGMGLAALPGLGVAGLPGLPGVPGVPPGVPGVPGVPGVPGVPGLGPADMTAVAGGAGPPLFGPGGFRGPAAAALGGGPVGRESPKRSGTSVSQLFDALVMAATGGADGAAAAGGLGGEPPVTSPAHVDQPRTTAGGMAGGAGVGGAAGGATQRLHPPPNRNKSKLWSLNNLSYGGEVDSLQNALDAFREQDEIASGDPAAFLASGLGPDGSTGGGLQRSDSLRQRRRKPVRNSSILGRPASSSGMAPLGSKLMGGAMSLREKSDDNLKLAAADPDLGAALGAMNAGAHPAGILPGASFXXXXXXXXXXXXXXXXXXXXXXXXXXXXXXXXXXXXXXXXXXXXXXXXXXXXXXXXXXXXXXXXXXXXXXXXXXXXXXXXXXXXXXXXXXXXXXXXXXXXXXXXXXXXXXXXXXXXXXXXXXXXXXXXXXXXXXXXXXXGAHTVADVVSSLASGEDDNDGGGGDQADDGTGGDEALAAGKGEDLGVEGEGEAGGEGGEEGMGEGAEEGGMGRGGAGVGPTASGTLRAGALGARSPLRHHVRHVPRQSSVANLAPRVAGAGAAGGAGGVGAGALGLLGPGGLGGSAQAAIAGEQLKRLANELEVMRAENRSLRQQLQRSGSSTAAQLNAAATAAAGGASAGGGAGAGNAAANGSPSIAKVDASESARLRKLESELASLRGELHGLGDAKKTAEDEATRLRRELLASQQQVAALLNKVLGGAALAGEGAGGDSAQLAAQLAATMKQAAGGGGPDAMAAAPAAGGSSGATAKVGTSVPADGSESRKRSAEEAGMRAADGSGSSEEGVAAKKMAVESSAGGMTGGSSSGGALDSLPSLCPVTGVAAAASPAPGQAQAAGVGAALPAESVLTMTTTRADSMCFSDLQLLGPLPTLDGLDFLAPTALDAAVSSRNVSAPPVGPAGPGAGSASGSASLPQVPAGLSGTLGAGQHTVPQA*
</t>
  </si>
  <si>
    <t>C_660050</t>
  </si>
  <si>
    <t xml:space="preserve">THSCASCTPETSYYPLPCVHFSCASWPPPVAFPLIFWRCPCPSSSRRAPSAPCFTASSATTPSRLRASRLRLLRQPRRVTSSRTPFAQCSWAAARACSTTT*
</t>
  </si>
  <si>
    <t>C_660051</t>
  </si>
  <si>
    <t xml:space="preserve">MQPFNFTEFQMQRMQDLETLSAVASLAWTTKSLPPLDGIPESAQFTAAGTAIFGFLLLVLLSRPGRRAVFLTVDTVLAVLLLGLLLAAVLALPAVAVYIGMRGSLLMARSLADNFPLAAALLRPLLAALGQSAAGTAAGAAAAEGATAAGP*
</t>
  </si>
  <si>
    <t>C_660052</t>
  </si>
  <si>
    <t xml:space="preserve">MMANALTTLHYFGGGGSSYIVAVADNEGLAHCMRLGLPCYNATREVFLKRLAPSVDAFMSGTEWDMTAMVEDYGHKGVNTGVLFIRNSPNSRAMYDAWSAAATRRTGDQEVFYELYGVHWLACAGPKAADCKPDPAVGSRKVPTAQAARVARHNSPWERNINCPPVDRHKYDDAYRHEGVVDSPDHCAVPGRLYAHLICVGDKKRGAEVLGLWFLNGGDPLGLRINTTAVRAAGLPCAPPADVAKLSLVK*
</t>
  </si>
  <si>
    <t xml:space="preserve">MQLESVRQDSVRLQSENSQLHVLVMQHAERHEREAREHYTAVKRLEDTIAELSYWKHAAAEKLASADKENAGLRKRCEELAKLTDRLASGAATPQSVAPKISSRSPIRVAPPPSPPRPRQATVDVLQAANGRILSLQRQLADATAELQELRQRVAEDEDQIRRRDVEIDRLGTRAGTDTNVLALRARNEANESMILQLNGTVESLAARVRELEAVEVRCEELQGALRRAEMDRDQAEERYSRSARDHDALSREVLGLRRDLAALQDTNNRAAGLLAADAAGASTPDTTAGAPALRQRLADSRADVERLSGQLAAADMERRNLAQQLSALRSELDDTQFLLAEAQSRAAGLAAAQAVAESEARRLAGEAAAREGRLRELDSQLAVVLSDLEARQAGFAALEKDRAEANARAEELARRLDEVERSAASERAAAAAAQQSVSRLDSELRVVRGSAAALEAEAAALRQELQDVSVGKVRATSALSSTEDEAVRARQQAEALRMQLTAERRAAEELRAGHDTLQLEVDRLGGQLALQQQEAELLRQQLAAARGELAASEAAASGAEQKLSGLGALSQRLEEMGEQARRAQAATAEAEAEAVRLRAAVSEAKEGQARAERGLREARREVEGAREAEALVRAQLREVEAQAEGTSKALKAAEADRDRALMDARLAAGDLASLRDQLAAETSSAADAGSTARQMAARLSAAERAAAAAQEERERAAVAAEEAEAAAAAARGREEEARAQGREWAERARRAEALVAEYEADVAQLRAARDSDAAALRSLEDTVAAARRDLDARRSEVEQLTTLSLRGDATVQEYMANLKAMSTDLRAAEMRAADLAGEAAAAQDAAASWRSEAEQLRGLLRQMDADRDNLQHELDAKAERLVAQEQQLAGAQAAEQEAARLLALAEGRLALTDNRAREGEAEAAAVRAQLAAALDSVRALSGEGEALREELRAVSEDLEALVRENQVVGGELAAVAAQRDSAAEEARRLGGRRASAEQLLRAKEAEAEDLRRVYEALAAEHRRLQGGVGALEREGAMREAALQAKAAEVSSLAESQRAAQATINQYVMDLQAFERQVDSLSRQLSQAEADGEELVRQREALLEEIRAAQQVRLGLERHREELQRQVASLDSQVAIGRARLEDSNSEAASLNQRLAMERSRVAELEGLLAGMRAREFRSDFASDRAGGQLAVMVDRNRALEEQVASLQHQVGALQASREAQDRELSRLRGEALALAASTAASLEGRTAAAGGAAAGAAKDQAAALDRLTSERDAAQDEAARLRGALAAAEAAAASASTAAAVSIPAAGSGSEAAAVLRVRCSELERRNTELMQELRTDTCRQQESLLSAAQNELSALQAEHRRLVELVARLDQDKAAAAAEAAAARQQVATATRRVATAEQEAAAGAARLQSQLRDEQGRRRQAERDFLELLSSIEGAGGEAAAAAVAAAHGEGAAELASRRLRELQTQVDALEAEKAGLEEATQRTRATLGAMSGQMAAIQAEYDATNTALAGLAGAMAAGAQGQGQVQGPAGTAPAAAAGAPGPQPGQAQAGGFGGAHGGGSISLSGGPRR*
</t>
  </si>
  <si>
    <t>C_660054</t>
  </si>
  <si>
    <t xml:space="preserve">MSRANCRRAQTLASLLAFIIVALLSYANAQERVRAGRALFRGLQERDVVERIVKEGSASKHLYCKLSGGCSQCQEDEEIERYCADTGFKELLQCTTNSEHATDWPVTLTYPYPPDVHIDADLDEAVSASTSSGSDSEGGSGSGSRGSHSGRHESFRVVRSCTEKTVAAHQQALADEVAAADRGPHSHGQMGMFNFELVMVLLLGLALPVVYWRKIRIRHL*
</t>
  </si>
  <si>
    <t xml:space="preserve">MTNRATLSQTATSLTSTTGRRDRLQRQEDTTLFGYESPPDTPALHRDVLKWVQGLDLSQSLKNCRRDVANGFLVAEIFSRYFPADIQMHSFANAASSHFKRDNWTQLQAFCGRQGINLPGDLVEGCVQGVHGAAIALLEHLYEAFTGKKVPRLKVPDAAAAAAAAAAARGGPGAVGGSGEGAKLISSTVKTAQNLEFGAVTTQQLAGADATALRRRLAGGTS*
</t>
  </si>
  <si>
    <t>C_660056</t>
  </si>
  <si>
    <t xml:space="preserve">MTHPGAAPAAATLPCQPPQPAQGRTAHPVPQYCHSKHGRGRVGKPLWQVVEEVQDEWFEEEMEEARGGNPVSMALRQPAHRWSAAAAPPPAGPVEAVEGAEVEASAAVAEPKAGGAGGVVGSGGGVEVRDVHLQVGGHQVPLPLPLQLQAQGQAAGQTAGSSTTGSSSSGHGGVVGQVASALAALAGGGAAAAAAVEGLCAAGDSRAALTQLAPGWAVAPGVEKTAALNQLLQLLWPQLAAAGERELRAALTQALAAASGAAPEAPEAGGTQPELLQLRVTRLGLGPAAPPRIGGVRAVPGGGDGTSVVPEAGSGSSWSGGSGSSSEEVLVVELDVAWASEAEVEVEAALHPXXXXXXXXXXXXXXXXXXXXXXXXXXXXXXXXXXXXXXXXXXXXXXXXXXXXXXXXXXXXXXXXXXXXXXXXXXXXXXXXXXXXXXXXXXXXXXXXXXXXXXXXXXXXXXXXXXXXXXXXXXXXXXXXXXXXXXXXXXXXXXXXXXXXXXXXXXXXXXXXXXXXXXXXXXXXXXXXCDCCVRQGAVQRSPPQPVLPAAAAATGAIPGDDGGKAVLASWQQLQQSAGPAASASSASSSSVSAATAACPHHEFILPLSAPRHQRLQLRLLRDRPGWNDPCLAAASVPLAALLPALQQVAGGAPGPAGGPVSSGSGSGWVPGGVSRLTRHIGRSLARVTGAGGGGEQAAEAEEGSEEGSEDIEEDEHVELEVQQQGHRAGGGPAAGRAEVVPPVGVQVQLGAVWPVAGPSRLVRPPESVSPQEQAVLTVRVLRLRQLTAASNAAAAAASDPWVELLLLDPGGLQRPDTLLGGVRLPLLGAATAGRLRRTWLLQPAGSRTSAGAAELEMELSWCPLPPLPP*
</t>
  </si>
  <si>
    <t xml:space="preserve">MYGSAGGSSEDSEEEDKVETVGQSRPAHAAAAAGGAAVATLLPDSGELPPPPPLELPLELPLPLQWVSAGQLAGSGLSPRNPRQAAEAQVARLRSWLEGAPAPAVSDLYTLLSRSSAFAVLITRDRPSAALLQELPADLPTPAPELPHAPAPQPGPTGRCWALPAVRGRVTAVAACPRGGSVAVGSSAGLVALWRGFEPEALAALREMQDMSADLDTAGLQLSAPSPQLTGSGAGADQGEGAGEGLPPPLEWHLCGRLGWPEEVLSVSTLALNGTSTSTQASTQANITGIMGSKLSTGSMGAAMMRRIGSTGQLRLALLGAGPGTGSGANSAGGGERAVTALAYGGGGSVLFAAAGGVVAGWRLGQLDQPERLEAGSAGGGALSPRAGARRSLSGGMWLPAGGSVTCLAASPCGAHLAAGLADGSVHLALHAAAAERVVVLRLLPPPPQPALAAAGFPAPGLATQLAFSPDERRLLVLALGLRPGALGGQQQQEGAAPGAAAGGSAAPVAMSSPNAARLGAGAQASGPPARRSVNGGHSGNLVQQRLAAALQRIDSAERSSRGGLDASAGAADPGVDRLGVLCRGPGAGGPLTGLTVSPDGTCCLLLDCSPTPPQPTPAAGMVRPQATPASPAAAATTRYQSQSLPPAPAAPRPACPRLLYLDLVARTATHVPLQLPPPPQQQQPALLLLPGVGSAGNSPLSSPRCSVCGTHPAAVVAAHPLRHVHLL*
</t>
  </si>
  <si>
    <t>C_660058</t>
  </si>
  <si>
    <t xml:space="preserve">MRHALMEMLLGRARPAALRRGGGGGGDGGGGGPGPTRSSNSGSSGGGGNSSSSSSSSSSSSSSSSSSSSSSSGGSSSSGGGGSSSSGGGSPGPSSCGVHVRSGEGEQGHVEEESAAPLKKRRRRAG*
</t>
  </si>
  <si>
    <t>C_660059</t>
  </si>
  <si>
    <t xml:space="preserve">MAAAAAATAVVVEGLAPPAAAAAAAAAAAAAAAAAAAAAVAAAAAAAAAAAAAAAAAAAAAAAAARVFAGEHCTAQCMVGSSSEECWG*
</t>
  </si>
  <si>
    <t>C_660060</t>
  </si>
  <si>
    <t xml:space="preserve">MPCISQGLEHRCCSGVKSMACPSQRWQSAHPVSGLRSYSRRGERLLVRSSTPHQPGSGTSSSSSRTEHSGMGIKGTGFVTRQAWHRPDIAIVLVHPQIPQNTGNVARSCAATGTPLHLVGPLGFELDNKKLKRAGLDYWDNVAVALHSTWDHFFAAFINLPGPKRLVAFTVYGDTHYGAPEFTYQSGDWLVFGAETSGLPPQVRPVTVRYARVRRIHSTVVAPTSTYAFLFVAQTGA*
</t>
  </si>
  <si>
    <t>C_660061</t>
  </si>
  <si>
    <t xml:space="preserve">MLTRWRSRPGTGLGEGEGEGEGEGEGEGEGEGEGEGQGKGEGDGEGGGEGEGDGDGDGEGEGEGEGDGDGEGEGEGEG*
</t>
  </si>
  <si>
    <t>C_660062</t>
  </si>
  <si>
    <t xml:space="preserve">MLLANAPHNGCSRLQQVTLLRASGAKLHRKRALTVVARTGTPQPRLPLSTQTSASLRAAREQAVLQSLLFAGPDQLLLGVLAGSRLGNGKGAAAVLEAELGGGDCDSVREWLNEQSGSTAAKLQGSGWLRPSDVEFSPAARRVLSLAEAGAEAMGSSSVGTYHLLLVLMGAGGEQQAVQAGAEVASTEQVDGSGMAANSRGSTSGSEQPPRDSDLGLLRSLLDVAGVDRTALEVKLLALAEAGAEMPPAQDSQATAAGVVARAWHERDDNAFRQAHQNTAMATGPDPDDEYE*
</t>
  </si>
  <si>
    <t>C_660063</t>
  </si>
  <si>
    <t xml:space="preserve">MAMDNFHRNAWTQLSNLPSLAQTCIIEHLTPAEVAALRRTSRAHRTVVDQVVTRLYPWVVAPDGVPAAAVQLYRNQPNIKAAGVPATSAGAAAASPAVAATAPHERRRNGAGSTSTSTAAAGAALDAVVAAAVSAVSADAGASSSAGRIISRDHGPYGVVRELVLRLHPHYDRGLDPSTSAYETDXXXXXXXXXXXXXXXXXXXXXXXXXXXXXXXXXXXXXXXXXXXXXXXXXXXXXXXXXXXXXXXXXXXXXXXXXXXXXXXXXXXXXXXXXXXXXXXXXXXXXXXXXXXXXXXXXXXXXXXXXXXXXXXXXXXXXXXXXXXXXXXXXXXXXXXXXXXXXXXXXXXXXXXXXXXXXXXXXXXXXXXXXXXXXXXXXXXXXXXXXXXXXXXXXXXXXXXXXXXXGAGAAQLNRLRDIRLDEQLLLAVRKVAAHSVTAAVLTSAGRSGGGGGGGDAVGLAAPPAGLATTAGAYESAYGNRFERVPEEFTREPLIGPLRGIEALAALPHLHTLSLTGAAVRRRAAEAPGPAQGAAWVWAWAWERGCXXXXXXXXXXXXXXXXXIIGSIGE*
</t>
  </si>
  <si>
    <t>C_660064</t>
  </si>
  <si>
    <t xml:space="preserve">MVCRAGRVRYRTAVEDVPEGDYMLPLGVARLVAEGSDITLVGWGQQAVLRWLLSRQALAMAQAGGACEQLQVGAAVVLTGLVATPQLNGAQGEVSSPAVPGADPPRWHVRLLAPPSVVAEFPEGVRAKAENMVVLRRDNAPAPAPAVAAAAQAHGLVKQEPAAAVIQEATQQPVGVKAEVKQESSAPGGATGPVPPAAVAPPAAVPEAAAEGGGDGSD
</t>
  </si>
  <si>
    <t>C_660065</t>
  </si>
  <si>
    <t xml:space="preserve">MQFATSAGLTVPSTGAEVAALARAMAAISGSPRPSRLPRGHAGTGARPESVAAFLRGGNLPSMGNIGALAAGTSSITPATQAAATSTARPLQRLLQSDPTLPFTCTGISPPQNCKPSPLFGNSMDCSQATCPLEPADATTFEDCVCATNCRGAVMIAQCAVGYRQCDQSCVPLMQTGCPSSCYLNLAFYTYCRCSPAEVAECVQSVVEAVKQTYLQVCAKLPRRDGSPVNALPPQTWEPAPAPIQPEPEPFPEPEPSPEPEPSPEPEPTPEPEPSPEPSPSYGQPTPAPSYSPAPPYGGSYPPSPVYGPYGGVQPPPPAAYGSYGSPPSPVYGGYSSTSSLPCTLLAAAACSAAERSASAAATAAAPASASVAAALTFEPRAPEAGVLAAQVLVLLLTAGAGAYWWYVVVPTERAAVGRSKRLGALNNYLGELEAPQATQERKLERWFYTDWLQQREKRRQRLGKPAASAAAAGSAASPAAASPTATPADASDGGAPSPEDPYTGEHVPYSDDLLRPTVETPTPRFLSLDNPLVATAALLTLGIPVFYLPAGQRSGWVCDGTVVRQ
</t>
  </si>
  <si>
    <t>C_660066</t>
  </si>
  <si>
    <t xml:space="preserve">MSKHAYIAIVILFGPRTQKAADEAPRPGEVKPLRVSLLEAREQLDVFSFAFPNRIRDAEPLASAEVLTTWGRVKAAIGELLRAIVDWINKHVIDTGVRGLVRRGEPQQQQQQQQLQAAADTAYHRHKGRDLWLDMRADLDEGYEVLGDFQDLDHSLVEYNQTDMEVKRAVCLDWQRRISRHSATDRYLEFVSTPLHSDELYTHKHSSKLFWGYNGVTPDTALTGLQNLALMMRSSQLAQLLAWYPNVTALQPDDLLQDPGHTTFHKFRKLIRSILAVLAEFPELLGPGRKEPHTRVAEVEGEARAAAAATTLAARRALSSYSSSSSSSSSLQLRRSGGGGSGSGSRNDGVAVRDPCDAGAALKALQRLFHDLGQTNDKVFAYQFYSSRGAEWAAEAEEAHQQAAEGWSDNLDFMASAQVDVMARCIAATLPRGEQPLPQRRRRHM*
</t>
  </si>
  <si>
    <t>C_660067</t>
  </si>
  <si>
    <t xml:space="preserve">MVNARKMVGLCGKVIGIASSGMEVSPVLMVALDAIHVLLGPSEQRVDGSEPPPALQAVVRRELRRLGAPRLLADCVRELRLQQADEQGEEGRAQEEWERASGRTGHSG*
</t>
  </si>
  <si>
    <t>C_660068</t>
  </si>
  <si>
    <t xml:space="preserve">MCAPSTTGNARQAKASSIASTTAAALEQRFWTAAVPLQLLSSLVRFAPQWDQAQQLFLGVGPSLLAQDATQAIVCLELSPQGITRTTVPYIPARIGHNLLTVAWPTADQRPYLSAAQERKMAVMGPVTKPGGAVVAWVATPVFVNSSREEEVFGITGNLTNGACGALCAYNATGQERWWGFVSAAMDVAALTLGRDSPLTPLDGLGYHYRLIAPVAAADGLQHVASSGGPELCDPVVSAVQITPSTQWMLYVAPADGNWTPAWFGGVVAVVVVMSVVVAGLLFALLISRHKQRMLLEALLPKQVIQEMQTDTKHITDMAAAPRLNTADTPAGMLLHLLGGLLEGQPPDVRDVVFIRSALLRSADLYTPMDLRTQLKGANLDVDVMHALLRQLGAADDRRLFSAASRAAAAAGGGSVRPYPHRTRLSRAGTALDADTTPTGHVHAHTGNGFGGFAAARMSTRHSVDDTAATCSSTRYSHAGGHTTCTSSTGEAAFSRFSRFTDSGWNVVGAAPTVPSGTAGGGGTGTAGGGGGTGVDAVGLVGVPRTTFDTLTGALAVLLAPSPMLFPPASSAVQGEVFLPHVTSCHPLALHEVSGCWPAGPAAASTPAALTALLPLPPAAQQLEPFSFGASGGASHSVPLLPQPPRMAASRASANGACPSGAHEALLAAAALPDAGACRPPPLLPPMSTSTAGYAAGLASAAGAMATTSCSPLPSGVLSIQPTSAVLPSDLLPHLMTAAQELVDRALGGGGSTGGAGAGSSGAVVVEGSRAGSAGVPLVRFGSTSLGLRASTGAVPCSGTGGGGAVTPSHAGHGALGKPPGRRVSGSLIVLDGMPRMGGFGGGVDSFNMSPAPAASQRNTPTLAAAAAAAAAAANAAAAAPAPSAGGAVGSSWKGLLNLLGVATGGAEGSTGGGGGSRRASTGVLGVVGGSATSTSARAAEVPIPTAATTTTLSASTAATAVMSRSQHSTGPAAAATVAGHALSALGYYLIQREGLIDKFRLKPVMLARLLRTIESGYNPDNPYHNATHAADVLQTLHVIIHGAGLHAGYLDRLGLLAAYFAAMVHDHGHPGLTNDFLIATGDVLAVRYNDKSPLENHHAASAFALLQRHDLDLLGHLPQQDRAAFRKQVIEMVVGTDMKQHFTILSHFNTAHRLPSYAAQSAAVPAGSGAASAASTPTREGPELSPPSELASGATAAAGSLSASPTAAVSTAQPPPGSAPSPLDEAERLLTLQVALKAADVGHLGEELCVHERWLGVLEEEFFRQGDKEKALGLPMSPLFDRAKQGVSKSQVGFYDFVALPLVHALASAFPGARPLLTAFRRNYGHWRAVETAASNSGK*
</t>
  </si>
  <si>
    <t>C_660069</t>
  </si>
  <si>
    <t xml:space="preserve">MGSRGSGYGPSPSRRREGAGTGSEPGAWSEMLADAALPVPAIRLHLQQGEVLLRALSQLLDDTPQLPPPPPPSIPAATATTTTTSTAAAAAAAATTQAATAAVREARAAVVEWRRVVLDVLGCLGRLALEHVRVREALGAAGASQGCVLALRAVQAQMAAAELCTKGGERSLVDKDGIVKKPTVAEAEKEAEAALVAEERATAQDTSRAACVLLCHLLNPPAPSPPAETGATDSEQAVCRQQSNQWALARMGGAEALLALLLPAQEPGKGATDAGGEGAGGNGNAERRRWSGQMAAALTALQRMVVGNIMTQTHVAECGSAAVIRTLAAATRAAAASGDEAVQAAALRLLADVARGGDAAHAAVRQMLLEAGALGAALAALRDSVAAFGGCNGGREGSGNSGCADGGSAASSGMEVSPVLMAALDAIHVLMGPSEQHVDGSEPPLALQAVVRRELRRLGAPRLLADCVRELRLQQEDEQGEGRAQEETLGCGA*
</t>
  </si>
  <si>
    <t>C_660070</t>
  </si>
  <si>
    <t xml:space="preserve">MQQCPLQFITIDDERVSRLHAALTVHCNSSRWPPLVTVEDRSRNGTYLNGSPLRPGAPAVLSSGDVLSLVLCVNPLTQLCFVFEECPVPPPNWTRAANAQEGAGSSAQSGNTAVRRPTATGGDALGAGGAAGAAAGAAPYPVLPVGLPRASGNLNAALSAAAVAAALAAGRGTSRNSRGHRAGRSNRSPAAAATSTAGTETLGLVDPLAAAAPHRLSGTGFSEGGVEQWPSGAGPREVTSPQPSLPPASLPQSPDRRRITRQSTGSGVPRSLSPDSSPTSVVGESAHGFPLEGGGGRRHSVPVGGASWDRHDDHWPEPHSPTATPRSRVHNHTVAQVLAALHPNPLYADHLTALELAPGTAPPASPPRSPRSTPLRAPVTGAAARASRPSRRSTGSGMAAADGHHQRHQRHRRSRTAHLGAHLLAFAAAGVAAPADSAVSAARGGISLSRSLPQLLPVDLVGNHQFHELRLQQHSSAQAGGYMSAAAVPSLSSVSDSTPAYAGWPVHGLAGSGGSAPATSAATSTSSSSRHSLHSPLSQPSLHSRYLLTGGAEAVLNSPRRQRFSTGSGFGPPLPVLPPPPLSSAPSASSAFADPTQAEALAQAHRRPRALSYGSGSFGLEEENSGGGSGGSGTHTALVPRISAPTLDAFGSVSDAPMLTPAPPSAPLPACGSGSGSPRSAPAAAAVIVGGGPRSSRSSASRPQSRLLRVSRPNSPLPGYENSGGVGSTGFAAAWAAGGAGAASCRGGDVGTAGAGAVDELAYGMDMQGHEGGNNCELLAPLPSSPRFGPGGRGGAGSLPDAASEFGQGASAVAALAAAAEATASESDTPSEITCKEFSFSSLSRPTLSAPAAASSPPGANRDPCCSPSVPAIALEPAASVPTAAAASVNLEARLHTAAADGGSGGSPRFLRRTVSANDGPQAQTLHRQQQLQLQQQQHFGNASDAFLVAAAAAGAPPTLRVSASSVRAAAPGPQRSVSAGSHGCSSRSVASSADCAAASEVSGAYPEGPWLQRGGVEAALQHSPQAAMVAVAAAAAQLYGGGAATGGAASSLPTASRQLQCRCSGTGGGGESSGSGTGLSDASMPSPRWAGAHGAGEDGGSSSTPSSGRPQRLAAGRHPNRRLTRYGECLDTPSPRSPAVTSSSHAGAGASPFRHADSYRLAALAALAAASPAAASPVPVPAAAAVAAAATQAAPSWPSPARATRPRGAASPACRRLRLEGAEPHDAAAPSPCSGARSSRSWLQHDLSGGGAVAEPARPLAPGVVTLPVYVARSESEGSALRSAAPPPAWPRAQAAAACPSLPYTPSSLVRYLDSRLGSLAAAAEAAVAEAGEEIGAQLASLEAAAAVAAAGGAAGGGARSQSRSAAAPGLNLELGLDLDLPALPPVPMPTAIGFGGDGTLGNRRFNAAAPSFRGYQSPEGMLTRAGGGGDEALTPRSGHGSVCGSTGGAAAASFDEARSSGAGGDGGRSPVGSSGSCARSCVGNAAAGRRAPLAAATDSGCDLDHSPPHKPINSTCATPRKQSPPHKPITSTCATPRKHTPRASFSQSHSQVFHEDQGCDHHHHGHHRQLSRGGGDCLLLHDQAQGHSRTAAAAAASVTAARSGSSSQGLPLQPSPSGRPPTAESDTLPLHDAGSGSCGNSSGGGWSAQASSREGYAYAYGSAGWPGEQCYPPAAHYHYQQHQDRQVLQLHSRRVSGGAASTLEAPPPSEVDVARAMSTGRGCDNAEGDGGLSVGMGHAGWGPQAQAAAQQQQQQQQRRVSGVSRGSSSSCRPSTSGSGCSSEFWAAAVVPVDQSPAAAAGARGVVQLAVAPALSRSSLSPLKVDVRQEDGVPGAEGPATGR*
</t>
  </si>
  <si>
    <t>C_660071</t>
  </si>
  <si>
    <t xml:space="preserve">MAQAMAQALAPLIDKMDEREWQAQEREQEREKQAQEREQEREKQAQERHRQLELDGLTVQLKNATLRVVMLGAMSSRGNLPMARKQLQCAGTLLAHVFDVAVAAGAFGGQPPQLLLEGRVALGRRGGLPPPNEQSVQLVPAEVQQHTMAVGGWTAER*
</t>
  </si>
  <si>
    <t>C_660072</t>
  </si>
  <si>
    <t xml:space="preserve">MDSNFRTSTGALMDPRKLRLYIAAAHAYGKPTYFEAAVERFADVKLLQAGYAHALLAGASNMGLTNWLGRINITDPQLAAAMHVEGGPEAAAAATAAAGAGSGVGCGAISEASEVVGVFIHLDSCGAWHGLQWKSPTSKDPLHDFVDQLAERLIPTSATTASASSTPSTSSSPSSGAGAAGATAAVAAAGCGTDVAVYVDLGLFAQALAAGRLSRVVFVEPLVLAGGAEVAAYVAARAALLRAEAAGLPVEVLRLPTGGARGLGLRVLEDLS*
</t>
  </si>
  <si>
    <t>C_660073</t>
  </si>
  <si>
    <t xml:space="preserve">MFSISWAWLEPAQGQLRWGYLEDVVGSACSHTELKVTLIVDLMRAPDWLFVLHPGAAVLDAGGRNYSHLSWFHSAANEVALGSLRQVVEGLSAKYEGCISGVQPVYNNEYEAKYTQEFDSYQDYNAAALASYRSLMRTRVGGDLGRLNARWETQFSSWEEVAPPKLHAGAVMGPDESASFWDWQQFRVHHGASVFNQACAVVQAAGVRCFHHFPEFFSVLDAVYGAAMFKHIAASPHTGFYRLTNGIETDQ*
</t>
  </si>
  <si>
    <t>C_660074</t>
  </si>
  <si>
    <t xml:space="preserve">MAGGAAMDVLHRFSSWESSHLLIERDTGKQVQEQNPPLEALRMWFLYQTLPGRLLLALPPTWWVLGWQHRRLAAYANSPRSKKSIPGLIKDYAIDVSTAEKPPDQYDTLQAFFARRLKPELRPIAEPDNDAIAVMPADSRVVVFDNVGDAHRFWIKGRAFSVRRLLGLRHDQCAPEWADCAIAINRCDGVLYGRHCVEPRLVMEFESDAFGAVIQVGCSSSKWAARFPCRTTHVVLG*
</t>
  </si>
  <si>
    <t>C_660075</t>
  </si>
  <si>
    <t xml:space="preserve">MQRAVQSFARLARAQPPMTRAFALEGTKFSEGEKAIEDLFFSKEDQRLMSKLLQKVKEQSDLADRHAAEGAKAAELSALKQIVGKYDLPKDVLEKLIKWKHVHY*
</t>
  </si>
  <si>
    <t>C_660076</t>
  </si>
  <si>
    <t xml:space="preserve">MSSSRTGGSVAVGSCANVFWSWPRWSRRRAWSCDRCRDVVEGRSRVASKVHTVLLPPPSPGGRTMGGSRAHQVQVCNHCGTVWGRDVNSATNIRHALVEMLLGHKRPASLQTGGGSGGGGGGSGSGGSGSGGGACAHLGSGGGGKGHVEEESAAPPKKRRKRAG*
</t>
  </si>
  <si>
    <t>C_660077</t>
  </si>
  <si>
    <t xml:space="preserve">MLLGWVPSLSRAGRPSSALRVVYVVDTPALAARLNGHVAREPRLNETYLSWPDRPDPRKPGDSRVAMAPWLSHKALGGGGYKWLLYGDDDTYFFLDSVRELLRDYDPDLPYVVTDVLWHKRKRYLSEAPRCLPCHVEPAYVEKAKMRPDKDPPKRPAGAPSLQFHQPPIPPPGCPCTPELACEFTLNVTGGRQALTKPIPRKWSPETKYWGFPEGYPSKCDYPHFHGGSGVLVSVGAMRKVSYEAALECYYDDTDKLTAKPGSLKADAHGDRMTSLCFWMNGVALTDPGLGLSQHEHMNQAGHVFDSRAGSIGALERALKEPLSEAWLWSIMFMGAVHVGHHAKSIDMTWQLAQLYPKARAYAQEELKRKGVLRLGELDAQGLPNVLCCCPYCWPATAIACY*
</t>
  </si>
  <si>
    <t>C_660078</t>
  </si>
  <si>
    <t xml:space="preserve">MPPPAPAPASPPASPPHPAPSPARHWPAPPPPAPPARRTPPPAPPWRPPWPPATALPPRASSLLTAPPPPPCAGHETRGGPRLCGAAPPMPRP
</t>
  </si>
  <si>
    <t>C_660079</t>
  </si>
  <si>
    <t xml:space="preserve">MLLLPGFLRMIYYYFFNKCVVRGVLYGDKPRQRLDLYYPPSSRGAPATTEGATYPLVIYVTGGAWTIGYKAWGALLGRRLSEQGVLVACLDYRNFPQGDALDMLEDVNTGICWVLRRVHRLGGDPDNVTLVGQSAGGHLAGLSLLRQAEQAASGRSALGATPSWSPGCIKAFVGVSGAFDLVGLASHRGGTFRGLLDRILAVDASGMSSADGGGGGAARGVVQGIVTTAAVSASEVAAAATLSAEDRDAPPPGGPAVPPALPDIEQGGGGGSAAVSSAIIAQGSDKHGETPLLRSPVSSSAPGSLADGQAPAGAAAGGAMAGTRRGGTRVPAYDALSPLEAARRMGSDAAALLPDVLLVHGTADKTVPCEGSARLAEALQAAGATRPVRCVLVPGKTHTAFLLEDPMRGGRDLLMDCVLGAVLGGGEDDPAIGGRVYSSLCPGFLCTAAGWVCPF*
</t>
  </si>
  <si>
    <t>C_660080</t>
  </si>
  <si>
    <t xml:space="preserve">MLDLTAPLEHATGLLRRVITEAFLLLRLAVRLWSYLGMGWKWFVQLMRLVLYAALLLPGFLQMVVFYVFSPRVRRSVVYGAKPRQRLDLYYPPSSRGAWTIGYKAWGALLGRRLSEQGVLVACLDYRNFPQGDALDMLEDVNTGICWVLRRVHRLGGDPDNVTLVGQSAGGHLAGLSLLRQAEQAASGRSALGATPSWSPGCIKAFVGVSGAFDLVGLAEHLHRRGLYKNLLDRIMSLTTPADVSSTRGGKKVAVAGPHPPPSRTASGCSEGGAGGSYPADAAAVVTTTNSTSSSSCGMGSMIDKGAASGKAGGDSEPSAGSGAGEGSIAVHVGTRHDASGCKGGAEPAYDALSPLAAARRMGSDAAALLPGVLLVHGTADKTVPCEGSARLAEALQTAGATRPVRCLLVPGKTHTAFLLEDPMRGGRDLLMDCVLGAVLGGGEGEGDTGKPVVSVLSAEDAAPPGVRHVYGTLCPGFLCDWAGWVCPF*
</t>
  </si>
  <si>
    <t>C_660081</t>
  </si>
  <si>
    <t xml:space="preserve">MQSATMRTSAFRPAAVSRRSAVTVRAVQEVKGVVVSTKMNKTVVVEAERLATDVTYQKRKKVTKRYMAHDESGALRVGDFVRLDGTRPLSKTKRFSVTEVLRKAD*
</t>
  </si>
  <si>
    <t>C_660082</t>
  </si>
  <si>
    <t xml:space="preserve">MRAVQRHIKTACVNRRELSSGLLRVFPASDLYSKPRYQDRSAQPDLYQSAQRGQALRMSAAALAAGTKRAMVKIGTHSGTFHCDEALGCWLLRQTPRFKDAEIVRTRDPEVLKDLDVVIDVGGEYDFPRLRLDHHQREFTEKFGHGFETTRLSSAGLVYRHFGREVLAGLLGWPLDHPELETVYLQVYRNFIEAVDAVDNGVGQYTVPSGTAPLYVNNTTLGARVASLNPRWNQPSDDATLYQQFLKAVELTGREFSEAVDWVARGWLPGRRPVAESLAARHSVHPSGKIILLLEYCPWKDHLYDLERESGCVGEVLYCVYQDDRDKSYRVQCVSVGPGSFENRRSLPAAWRGVRDDALSELSGIPGCVFVHAGGFIGGNKTKEGALAMAVKALELD*
</t>
  </si>
  <si>
    <t>C_660083</t>
  </si>
  <si>
    <t xml:space="preserve">MMVGTFAASILLRASIYYAAEARYLLLFTVVIVSEYVAAPPGVLADAAVVALCSRQQGAASYGRQRLWGSIGWGGLSFAAGVLLDSFGYGAGFLVYLVLSAPCIYILARFSCGGGSSSSASRNQGDGDGSHASRHYYQQPVGLTSAPPPPPPALPPPVLMHLSTPFGYEEAQHPHGVSAAISIAAVEAATTIPAASDGSCQAGSQQRYSIMKLSSSVEAWIQRSEIWIRQREREREAAAAAPTTTTVAAAAVAEGVSSSAAAATMAVENSDCGVLLAGKLQPQQLAPSDTLESIPLGSPATATGNPDTAGGCSSKQPQCGMDKCPPSGGSGGGADGGGGFLQRAGRLLSDGAVWLFLAKVFLLGFGTGTIGTWLFIYVSSLGASHALQGLMLTMNCVAEVPVFYFQEAVTRRFPAGAILHVATGSLVLRLAAYAALPALPSPWFVLPVELMQGLTFALSWGTCCVHCKRIAPESLQATMQGLWQAVFNGLASGAGGLAGAVLHDRLGGRSMFATTAGLIFGGWLLLAAAEGLAALVAARRRRRAGSNPSDECVHLMNEEESGSSGRGGSGGFGGHAGEGAQQQCLQVVVAAPAAVVVDNEKRALLAGADMTRGGMLYSLFVRRRTASIGGGNPGISGGGAGSGVSSPKQSLLSQRRGGRGEHSNGGGSGGGDGSRRGMHSRGGSAVALASEALLATSDGVLITGLESASSDVAFDGGRDQGRPELMGAAACNEAAAPAMGASTSGASGSSGGSSDSGSSGSGSGMLDALGQAAAAASPPVLPASLATAWL*
</t>
  </si>
  <si>
    <t>C_660084</t>
  </si>
  <si>
    <t xml:space="preserve">MVKTRHQEEVEAAGAPVAEKKVKKAKASEDGAAPKRKRATEVDAEPAAIEKPKKKKAAAEAADGDAAPAKKVKKVKAASEDSEEPVKPPTKLAAITAATPTSELGLDRFKLSEQVKSMLRSQNIESLFPIQAMTLEPAMEGLDVVGRARTGCGKTLAFTVPVVERIIAEQKSGSGIGRGAGRLPVCIVLAPTRELAKQVQEVFANTGKAANLYTMCVYGGTPYDGQEQALSRGVDVVVGTPGRVKDLLERGTLKLSNIRFRVLDEVDQMLAMGFIEDVETILKQGENNRDQIQTLLFSATLPKWVQGLTQRFLRPGHKFLDLVGDDRMQAAVTVKHLMLPCSYPQRAGLLKDLITSYGAGGRTIIFTDSKKEAAELSVVLGDSLGAQALHGDLAQSMREQTLDGFRKGRFAILIATDVAARGLDVTGIELVLMVDPPADWETYIHRSGRTGRAGSSGVCVTLVTKKMEYMVPIIEKRAGMKFERIGAPQPADMARIAAERTLSLLGEVDPAVVGHFREAAERYLSESAADGRDPAEALARALAKITGYKVMKARSLLTAHDDCTTLLFECADHTIENPGSVWGHLRKTCRLDEGLLDQVKRMTVTADGKGAVFDVPSEHVQAFLEAAEEKRGITLTLPSSLPELKVRPGEANTGGFGGGGYGGGGYGGGGYGGRGGGGGYGGRGGYGGGGRGGSGGYGRGGGGSFGRGGGGGGFGRGGAGGRGGGRGGFGGRGRGRG*
</t>
  </si>
  <si>
    <t>C_660085</t>
  </si>
  <si>
    <t xml:space="preserve">MTIPDEEVLTKLRELLKHADLNVTTEKMLRKQLEEHFKQDMTDRKPIIRAEVERYLAEGAGDEEEEEEEEEDDDDAPARGSGMGSWLSEPLQAFLGVESLPRTQVVKRLWEYIKANNLQDPKDKRKILLDDKLKTLFTSPLTMFTMNSQLSKHVKVYDGDDEEPKAKSAKRPASKAGKEKPKKVKTEMDEEKRKKNAFTKPVRLSPELAALTGKESMGRPEVTSFFWAYVKEKGLKDPANGQFIICDAALKKITGEERFKGFGFMKYFAPHMLKD*
</t>
  </si>
  <si>
    <t>C_660086</t>
  </si>
  <si>
    <t xml:space="preserve">MHHRRSVRLPLSIIGTVRSPTIRQPLLPVLQAGASGSTTAAAAQRAKQPTRQAHARECRHARRPGQPRPCTTAASSRAEGAAAQRCACGAAQGACGCEGRPHEGAAGGAAGQAQRRHAAVCAGRHGAAGAACLFASTCTAFRRPPSLCSSST
</t>
  </si>
  <si>
    <t xml:space="preserve">MAPTLAELEARLAAKGAELQKAQADLAKAEARSAKLKTYLEGFRAQAVSTTALADKYRALQEDHGAVQAALTAAQAEAAGLRAQLAREATEAEKRLNAALRAARQGAVSAGGEAVLQELQRLRQEATQWRQERKALTGRVEAAEAVRRTAQAVLAERERQLEAAAAREAAQAADMEEVKAQMQALQALVSQHATALHQHTAAAAAADADRRKLSAAVANCGERLAAVDVQLERRLAQVGEQAAAVAEATAGAAVAAVEARLVLQLDEIAAGGRALRATVGGMAVQLRGVSRTHRLLRAAFGSGPGGGGDPDGMEDDADAAFADLAGFRDEEAGVGTTGAGAAGTAATATAASGALALVQPLALVRRSRGRPRKERPPSELLATLLDGRASGAGQLAKIASAAARRAAEAEQQRQVVRWLLQVAREADVLIAQGQQQVQLQQEGRAGLGHGQAVGPQDHEGSDAEAGGGGGATDAPATPAKRAAALVAAEEAVAAAGSGRAPAGRLPGEASAAAEAGPAAAVHGGGTGSGGSVVEQCAAAAALGQLLRLYRDRQGFLLSAADLVHAAADARRHRYDQHSKLGPQQRSHPHDSTSHGVAGGGAACCRHGSIVPLSCLVVSWPAAMAAPNSAKAVAPQQRGPGHNSHTGHSSGSGLWDAGGGAAEGALVAAPLSTALQVAAQLLALERLAAAVSELQVGPVGQEGGVGPGWLLPPLPAELGAQTEAVAAAALLRQALLVLCHLLPYEQVYGSVLAPLAAALMAAIAPLGGSAEGGLDGGAGAAQQKPQLQQLLETCSRSPTAVRALGEAFADVASGDWDMEGGEDLGGPEAGHGGGGDSESEADGAGGEPPGPLQFEAEVAGSDEADN*
</t>
  </si>
  <si>
    <t>C_660088</t>
  </si>
  <si>
    <t xml:space="preserve">MKLYIRAELEAVAHRKWGGAEGLAAEQRRREARRETRAAAAAASSPGAAGDSASGGGNGITAGDVAAAAAGANIGVGGADRGGWSSFGWLQLPPLITERIRQVLPLPPLGSGNAGGVSGGGGSASLATAPGAGAAASRPAAGTPAQRGGSVKRPRLEEGAAEAAGRAGPRSVQLNARVEADADVEVEVVDLVMEEGGEDEGAREVATSADGTPQGQQELTVGNEGRGVAEKGLGRTIAGGGAEADARAGAAAGAAVDDDVIVISSSSSEGSGASSSHSESDDEQDSGGRLGSHAPDAAPAGAAAAQAQLLVTQEGAAATASVAAMHGEYVMYWMKTAVRGHENPALDAALAAAAALRLPLLVAAFVLPGANCQAHGNLRRIKFQLEGLRDAQRELQQRLGLRLHVHAEGLTAAAALSGSAGAQSATNGAGDISAPRGVPSSSTAAGSGVSSSPWGAGWEDLVATASRAALVVTEDMPVDPDAGWLAALVRRLQRGGAGADAAAATAVDAAVPAPGVWAVDTSCVVPMRLVPRAYEKAYAYRSATEAGAGPMHRFLHRASGANAAASAQPASASDGAGSSVGGGGAAGSAAASPAGPAAASIAPEWPSLDLLALPVGADGTCDLGVVAASIPGVDKSVPGVSHMIGGSGAGYARWDAWRRGGGVGRYAASRNDAMQRGGTSRMSAYLHWGMVSPFRVTREAAASGGSGCAKFLDELLVWRELAYSFCFHRCGQLDSLAVLPRWAQDTLAAHASDPRAVRSLQQLETGTTGRVTLFVNYLLTTAFAPIWKMSSFGFISNRPGLPAGDTFWDAAQRQLSTHGELHNNVRMTWGKAPLAWFALDGCDPASYGGVLWCFGLFDGPKDPASTPITGTLRRRPTSSHARRLDPAAYEALRP*
</t>
  </si>
  <si>
    <t>C_660089</t>
  </si>
  <si>
    <t xml:space="preserve">MTGTSHAAKKKQQHLVPITREFLREFYRQYPLEPVPGAVRDSHVKAIEELERVVTKPGSKVPQEFYMETPTRIDDCFWRSRMICEELALSVSRIKQGLAPAGGPAAVEVAAVCDRMQALLVQAERDVWTVQETNTASVRQQLKQFIPQDFRGALLERQRVAGEAKYKKQIDDLVKRGGTIRSRYDLYLQHQWERRQSLVQLGECSGVYKIVIKLVAGIPQVLLDFAKEINAKLGPMEEQRIKYGPDLYGITTLGLRLTVCLAAWAEAAGGVGKGGVATPAASAAAPHLAAVVEPAVKFYVEQMLRVIKFIGNVFQHSPFILSKEDLEHGGAAAAAAATGGSANGDHHGPESAAVSATSGTAAVHSAIADLVAAKEVAGAGLAEVKTATPVTSTSGAAPAATHAALDTGSSGGRAVSSVGASTSATAVGLSGAGSLVAPATPAATAPDAVGRGTALNPSGFIAYLTAPAAASAPALLPQHASQAESQSHSGTLPPRHTPLSRHDTPAPTHLVPSPNGRGLVTPEAALLPSPGAHRTYNAQAGATSGGYGRTSANGGRVSLTGDSQCSFTSAPEDAPWHHPEAGYHETAADGGLGIGQLFLGCLGLGSHGRAGAGAGPGATAPPPANGHPLAGDKAGQELGPIAE*
</t>
  </si>
  <si>
    <t>C_660090</t>
  </si>
  <si>
    <t xml:space="preserve">MVRLSLALLSLFEALLSPSVTTIRLLGELVVNPDRARAVVMTSLGAQTGALNLTRDVTIVGVPINTSIATVDFNFTARLVHVAMGTTLNFLRIRVRGLFERLDTAPVLFTNTSSGSVRFTNTILQRTACLPPTQQLVELINANRVGGTNASGTGGGGDGVGSTSLVASGAAPTIIAGDGTGTSNGSGDGADSGNGYNAFDIAPAYVYDQPFCVSTLTDVGLDPLAVDDCFTGPLVLQDITIIVSSSTGAKHDPSDGTSPDPGLPGAEGGAGGGVGGGNGSLLPSGSGLSLTLAFNNTMILCDVFVGPTCAQQTGEALVACIRELLDRRLSSPSGVPLVPVLVPALVGSFALAAVVLGGLVLWRRRQRRSGGGGGYVGAKSGLDSQDSDAQQVLALQVNDGGGGGGGGGGGGEGKGGGGAAAAATITAKGAAAAGAGTGKGKPPASSAGFGSDTNTLGSGTTSGLTSNLTYGSSTMTMTGLTASSPGASPPDSANTDPTKSIILHNLLGAGSFGRVYYGTWQGVGVAVKIIPHSEQANAKVQQEVALCIKFNHPNVVRSLHCVTFEASEQHQQLAHMQQDSLRSASTLGGAAAGAGGGGVGAAGAGVGAGAAHTAHGGNVLSMETWIVLEYCNAGSLSSRLNMKAAVLGTTGLGLLSGGSLALAHDSALSGTGGTGTGGANALISPGDSVALSTALQREQQKDAALAHMRGVLSVARDIAAGMAYLHSLNVCHGDLKCENVLLCYKAGMDRASTGGMGASGSVRGLAGAAFTSGPQASAAAAALAGPSSASLLGGGQRDRVPFVAKVADFGLSKTFSETSTHMSTATVGTVTHMCPVLLLTGQMRPSCDVFSFGIMLWQMATGGVPFAGMRYAEIVYKVAVAGLRPEFPAHTPPRFVALAEACWAADPTARPSFEALVGRLGELLEVADELQAEHEAALLAARDSVARPEDGALAPVTTSEADARVASQWAAAAAAALLE*
</t>
  </si>
  <si>
    <t>C_660091</t>
  </si>
  <si>
    <t xml:space="preserve">MQRPGGGDAVLSPAEAASVLVQLACSSGAARLEWLVGRLQACGVQLPQQLTRGQAECVAASGNAMAVQWLRDRNMLVG*
</t>
  </si>
  <si>
    <t>C_660092</t>
  </si>
  <si>
    <t xml:space="preserve">MATTGRLHVAEAPSSSSSRMLSCPSASPYASRPEIGPFWGCLQLYAEGFYGVLVPDVEDADAAGDSKEEAIQETTKKLSSQLKRMPRDAWPAASDLQTAAAKARAVVQADGGEFIHEESWEMVQVPVDFSLVADLPSAVLEQLHKEYCT*
</t>
  </si>
  <si>
    <t>C_660093</t>
  </si>
  <si>
    <t xml:space="preserve">MCFCGRRGELPGTWLYPDFGYYAWPEIMMPPWEAIRQRTQEVVERWPFAARSNKMFWRGGAGKHINTDVRGRGLQGFTPLWDFCKHKYILYTEGNSYSGRLKYHVLCGSVIISHPRKYDTMLSALMREGRHIVTTVDNEWSDVAQIHSRLETNPQLAESIGRSTALLANQLTEDGVSCYLLALLRAYAQAMTYTPPPPPADSSYLESFVLGRMKGVAGGYKTLALAAE*
</t>
  </si>
  <si>
    <t>C_660094</t>
  </si>
  <si>
    <t xml:space="preserve">MEKAAEKAREGDLAYFEALSPEELTRLCKRKDEDERSLLHNAATSGNLELCQLLLGRGGSAEAVNDQDEEGWTPLQSAASCGHEAVVDLLLAAGADVAAANSGGRTALHYAASKGRAAVLRQLLKAGAAPKAADSTGSTALHRADSAGQKEEVAVLVEQAPAEQDPQDKQGCTPLFIAVQVDAARVAFYLASKGAGLEVANKDGETPLSIAGENAAALKSAAAQRGGGMEVD*
</t>
  </si>
  <si>
    <t>C_660095</t>
  </si>
  <si>
    <t xml:space="preserve">MPSGYDSAALFRTTPFSLDDVQNLDAALFALGCLPTFTDVAAAAAAAGALPALRLLASRGCCLEGSSSSRSGYGGRSYVLAAAAAAGRRDVCAWLLEEAGVGWSRDVVLAAVQAGHTATAAWLKAWPNSHQAGCSNANNSGSSSRSSGRTGGGSSPSPAAGAGAGAGGSAGAATATAGAATAAAAAATAYAAAVAALYHEDPCGPSYGPGVRSWDPETPAVRAITLLRAAAEGGSAKELRAAYASLWAVAGFAPPPPLPEEAMNAATLPEDKPHHQQQQQQQQQQQQQQQQAEEASAAARLEFLHQQLGCTLSTGTLYGAALAGDVPALSYIAAAAPDVVRLYGGTHVHDIDIASAATAAAGGGHLHVLRWMAARAEAEEEEEEAVAAAEAAAEAATEAAVAAGDVAGPGGKVAQGGHAESVEGGGGVVAADALSHAGDWLRPQQAMAAAARGGHLHVMRWLVDQHHRALQRRDKTGGGGGGCGDVSELKDDIVFRTAVPAVAAAHGVAGLEWLHDWYGTGKQQGKPLTAPATGGGAEAVAAGSSSSRSNSAWSGSGSSSGSSRHVSRGAAYAGCGCYCDEKAFVGVAEAGCAAALEWMVAHGCPMPVDEFLGAWQDAAESTWDEEANTIYALRKVANMNHHFLAYGTWKDYDAYMDHFTSKHVRKLRQFLAERDIQWFAEPLMKKGSQAEDV*
</t>
  </si>
  <si>
    <t>C_660096</t>
  </si>
  <si>
    <t xml:space="preserve">MAVTTAAPEEAASPFRFSNSPPQTFEDIKLRLAQQEAAAAAAAVDPALPVPPVQLVTPPAAPQPNPELQPSPSKRLKGPSEQGAAAASARKAAKVKKQEEAGAADAAAQGQQPKDAAAGGATKGSAGRTASRGGGGGGCRASALPAPVLVRVTSKRRTRNNNKNKFASGGSDGSHQPAAPPPPRRRRSSSGLAAGEDGLVPYREVYGTFHPGPYLRNKECIEHDGRMITRGHFERLGGTATAKWHVSIKVMPQNLALGKWLASHGLPVLTGKPRKPRSNEVGDSGGSGQPRRRSGRGRSADRGGDSDSDLDSEVEEEMLEELEGADGEEQDVGSEEEDEGTEEREEEGDDEQAEERRQRRRRVPIVRQRSSYGGSQAEEAVGTGATESSCPHPSEQGGGNRWAGLSLGLGSPGPAAPGSLQPPLQSLHAPAAEGALQPVAAPLPVGPPPLRIDGGGQGSGLRPVVTLPPPQQHGYPGGDSSGLHQRHYPACDFPGFTTPGQHQQQVGHGQYPFGQMADEDVYGRLYGEFRTTSLEESAVHLLLDGAGGVGMGGGGCGGGDDDSLLLLLPLLGGAAGNDAAAARGGVAAAAAAAADRASSTSPAPLQPCPSSKLNVPKHLPPSSCPTAAGSAPASSSSSGSSGLHIEMPATSAVANKAAAAGAPPPPRQAQQPEQAQQQLSDALMNSFFPY*
</t>
  </si>
  <si>
    <t>C_660097</t>
  </si>
  <si>
    <t xml:space="preserve">MTGATAANAQALNAAAKEFVPHCDDAATLRKAPSTEQPKKDAAQAQSHLHHLRVNAPAFVPRASGHHPATPDRPSERPAQSSSSIAASVSGSSTSGASRTADCCAPEEGDDEEGEAGVGACGESSAGGCCECGAEDGECGHSSNAGEEGDALAGGGAYGGGALEQLPYRWEGGVPYNGAVYYDAAFVDPYGLATYGYLTDGSFEASQCQAYYDSEAAAAAAAYYAMMGAEDLEGEGEGEGASGTSGSTAAGTGAGAGGAASAETAESQLAASDCVEGLAASLEGSDKALAAGEARELLELFFPHYAGAALARLLARTGGDLAAAFAELAALERQAAAERAAERAAAAAGASTSGRGAAGQQAGKGKGATAAGGKGQGQPAQQGQAGKGKGGAFKLDPEAFPTLAGSPMKHPQQQHTPSKKHSGAAAVEDAREVQQEQKQQQQQQPKEGHAKANRPPEAKEDAVEAKAEAPADAHPAASTDGDGKAAPAPVPATAPTPARAAPRPGAQASSINPAKPNFAAMLRNSVSADVNLAAPASKPAAGKSAVGGAKQTQPAAAPKGSAPAAEGVAVPRVATGAAAAAQYGEERAEAAVLARARNAFFMQATLAFLSGDKALARQLGRKGRAANEAMKAAHAAAAARIFAARNAHVAGRQQQQGGGKRQAGGKTEQQGKGGGKAHPAQPQGTGGKAQGVPSEGCVRFVDLHGLHVTEAVAALEAQIEAARAAGCSHLRGAKTPARLPAAVADTLLAHHITFRTLQPGLLEGSL*
</t>
  </si>
  <si>
    <t>C_6710001</t>
  </si>
  <si>
    <t xml:space="preserve">MSGTMRSDTAAALMLARSIIAAFSRGPAASARDARNNSVAVSPVTAAAAAAPCMLEAPKLPGASAAAAAVASTAATSSAAVAALALDCWPDAVGASRLPCHSSTALLSAVAWTSAAASNCCLPAAPALVPPAAAELLAAGSEAVAHTACSRIATALARCSLGTGGPESDAAVAAMAHSSSVSMAAGQTSSAAAAGMAAAAVEADGDQVLQSRASLSRASTVRQPRAMAGLSSADRSSSGSAYTLECAAGAGAVAA
</t>
  </si>
  <si>
    <t>C_6710002</t>
  </si>
  <si>
    <t xml:space="preserve">MVVAQTWPWLKPADTSDPAHPSRLSKQPLPPSPFRVSPGMPYGGAPGCMVGRGMPCGCCCCCWGGGGSGAPGRIIGLGPGPGAMGPGAMECCGMGPGAMPAGGGGCPGIPGGGARATPGAIALGAIGPGAMPGAMCPGAIGPGAMWPGAMGPGAMLGCMGPGAIPGAIAPGAIGLPPGAIGFRL*
</t>
  </si>
  <si>
    <t>C_6710003</t>
  </si>
  <si>
    <t xml:space="preserve">MLTELLCAIAATAASDSGPPVPKEHRAKAVAILLHAVCATASDPAASSSAAAGGTNAGAAGKQQLLAAALVQATADRSAVEEWQGSLLAPTASGQQSSASAATAAEEVAAVLATAAAAALAPGSFGASSIHGAAAAAAVTGETATLLLRASRALAAGPLALSLRRALVAYNQAVALSSVQHLLKAAIMDRASISAAAVSDLIVPLMMQLCGAATLLPSAAVAASPHVLLPPTVRTAVLRLLAPEQLPAVVAAGASLGGVELEGWVAAVLASALPAAVDNGERSHLPVGMAAADFFDAVIRGCSGEPDTNSNGAGSSSRWRCLDSSLPALVRLRATSTSRDVQRSCCELLVVLLQLGESDRQALMRPWSSGWMAPTAATAAGAKCAPSSGANSAAAGGSSAPFLCAEIGQRNRQLPPEVRSEDFDLALATLQAQMLQPSATAPATAAQQGGTASSARVPSDLTLTPTTQRNVQLIREAAESGVPLLLSGDTXXXXXXXXXXXXXXXXXXXXXXXXXXXXXXXXXXXXXXXXXXXXXXXXXXXXXXXXXXXXXXXXXXXXXXXXXXXXXXXXXXXXXXXXXXXXXXXXXXXXXXXXXXXXXXXXXXXXXXXXXXXXXXXXXXXXXXXXXXXXXXXXXXXXXXXXXXXXXXXXXXXXXXXXXXXXXXXXXXXXXXXXXXXXXXXXXXXXXXXXXXXXXXXXXXXXXXXXXXXXXXXXXXXXXXXXXXXXXXXXXXXXXXXXXXXXXXXXXXXXXXXXXIAALELPLDRGVMEVGSASAGEAAQAGADATIVLRRHPDFRLFATQNPGAGLFKDKREQLSSSFLGRFQPVTFQALPDEEWQTVVSARLQAAGVAPGLSEACAGEMVKVHNALAELHQPIRL*
</t>
  </si>
  <si>
    <t>C_6730001</t>
  </si>
  <si>
    <t xml:space="preserve">MRLSGLDPDSAAATAAGATAGAAACWHWLGKGRCFMGGKCHFRHDPAHRTAPHYNSRQDKRGAAKSDAAAAPAAAGAEQYGGGGGAHRVHGE*
</t>
  </si>
  <si>
    <t>C_6730002</t>
  </si>
  <si>
    <t xml:space="preserve">MKLTRAESFEELGLQPLHGGPGGTGGYDQGDDDDPGDGFAEFMAAQMRMREAAMFARMFGGGRGPRFPFPFPPFFPFGFRARAAAAAVGPWRXALEWRR*
</t>
  </si>
  <si>
    <t>C_6730003</t>
  </si>
  <si>
    <t xml:space="preserve">PPPLPPVPPLPPAPPLSPAPAPPAPDPTCPPAARAAHQQAAAPAVAPAAVAAALSAVVPAPAPPCCIHGIPPHPAITSIRHLSPPSPHDDLISAPPLPARTSRTRLWPPSQCPACSLSGPTPVPGRASISQPPTPPQARSWPP
</t>
  </si>
  <si>
    <t>C_6730004</t>
  </si>
  <si>
    <t xml:space="preserve">MGARAGAVLPLPGGHGSSGAGARPGGPGGVVAVPPVVASRLLVAGGPGEVGRLAGRLLGCLAGGLAAMEAADGYSRRRSAAVAYCVRLLSYLVVEAAEEQLSGAAVAGAGGGGGGVAALAALAAHYMDGGVKDSPPPVGVPDWSRTPLQSDGGSQAPSASEPGSP*
</t>
  </si>
  <si>
    <t>C_6740001</t>
  </si>
  <si>
    <t xml:space="preserve">MTAAFDDLDAAEAADRAQNLDEAVEKYSRAIASITEFLKAPFAGDFSGFIEPSELRSMLPGVQLRLGRLKKMQQVRDAPPVPGAIPLTGPNAAVSLSPEDAADVAARAAAAAAAKARRPPPPAAGKGPGPSAAGDTAALFGAGSAAAAAGAGAGAGARAADEERATAERLQQELLRVAGAAGAAAGAGAAAAPAAASAGKKSVAGTTSAVAEARAGAGVAAAGQEEGSSGAGLGAAQQCAGCGLQGRWREGFSGGAPAASTAAPPSLLRCGRCRAVFYCSRECQKQHWSKHKLACRHAELAHNDLKPSNFAWRQQPPGRAATGGGGVGERGSGDGGGAGHWALLDLGSACSLRPEGQRVAEGPAGAGAKGIGPM*
</t>
  </si>
  <si>
    <t>C_6750001</t>
  </si>
  <si>
    <t xml:space="preserve">MAALAGSANGKAPGSDGVPYEVYKVFWALLGPRLCAAAAAAFAAAADAHDGGEMAAALPASWREGIITLIYKGKSLDRAELASYRPITLLNCDFKMVSKAVSARLQPALDAVVDELQTAFITGRWIGDNALYLFFFLKVILTRLRW*
</t>
  </si>
  <si>
    <t>C_6750002</t>
  </si>
  <si>
    <t xml:space="preserve">MLRWIRLLTANGSARVCVNGMLSDAFPVLNGLPQGSTASPPLWVIQMQPLTSFLRRQVEQGALRTPLLPSGEQAPPAAHHADDTTLTARDPAVDGPVLMAAVQLFCRAFNARVHPDKSKAMGLGRFAHLTGPCPHTGVPFTTGAVTHLGVPLSWDSDAAAADLYTRRARGMAFVARLWAALSLTLVGRVHIAKQVLAAKLAYHFSFLNPSPAQLKELTDLVDHFAARSMHAEDASLVSHGNPLLLPKRETACLTYKDGGVNHVDLPAFLFALQAKTFALLAQPGRQPWKMLTRALLTHVRPDSATTWAWVYSDAPAPAGLPARLAAAVGHVRSAGVEQHPPQPATQPPAAPPQWRVSLDQLWVANTAGAVSYVHYTGRLLEPGPGVLPPA
</t>
  </si>
  <si>
    <t>C_6750003</t>
  </si>
  <si>
    <t xml:space="preserve">MRSPSMKPATVRPQPPAPRGHPWPNALARPVQPARQVSMLQPVHKYLGPPTGVAVPQPPPRTHPGAACEGRPPPPPLLPPPPGPEPPGYCGNAAPPWWSAAPLHAATPPPAPPAATPRAPGAPPPQPPAPGSTAPEATPPPAGQAAPLAPARRCTPTPTPASPPAPASQCAHGQPESETGQPTDAPQTPCREPAGCTSQLQPHPSPTTGAHPGAQPGTAVLPPSGPARPPPAVQHWEGVREHPKYSAPPCRGVPSAPTSRRIHSIRP
</t>
  </si>
  <si>
    <t>C_6760001</t>
  </si>
  <si>
    <t xml:space="preserve">MVQETHATDTTALESCLRAAQGACLPWHHCLAASPAASPHSCGTAVLARSRLSLPGCVLKPPSTDAAGRVVCWDWDVGHLRLRFVCVYAPTAVADKPAFFAGLHPHLATDRVLVVGGDWNCVTDASQEAAPSPSQKKNRKQTPRKPLLAQFSLVDPWVSKRGGAKGYTHPATPKPATPARLDRWYVSATAAPWVVDVARTYGAPGDHNGVLLTLSLPDLPHAHREQWRFPTYLLFHPSLRLELEQRLE
</t>
  </si>
  <si>
    <t>C_6760002</t>
  </si>
  <si>
    <t xml:space="preserve">MQEAAGVGDAAAAAGGASGPPAVASPSLPALGASVPDWAVCRVPAGRTAVLAQLCDEFTGWWRLYSAQPADTPLPSDVTEQLDDAAQQVQTAYMDYVLLDARTLRSAKRGPADPGGAGGPSRRQRQHRSRSTSSLMSLGSAPLHPGGASSGAASMSTSSGGAPPSQGGGRRHKRHSSNSNRNRHGAAVAGGGS*
</t>
  </si>
  <si>
    <t>C_6770001</t>
  </si>
  <si>
    <t xml:space="preserve">MNVVTGLVTTTEGRPATGGIDLRGPPADRDYDRDRERGDRDRERDRSDRDRDRHRESERNDRGAGERRGRGDDGDDGGEPSSKRRREGSAAPGGAGAASAPGGLTGAAAAALGMTAEAVAVAARPGLTAEEAAQQRRDAEAAVLEQQAERRRKAVEEWRKKRLADQGIVEPEAQPEVKEEPVAGEAPGAAATTSNGGEGAAAAASNGDATGGGGPEAQPGEEGGEAGAGASKQKQKGWSLEDDDEDSDDGGGGGDPDEEMPDADGDGDGDALRPPPMLGMKKEQEDDDDDDPLDAFMGGLGAGGAGKGPRPVAGPRPTPGKPLLGGKFGAPVGLGAKKGFVFATPGAAAASGSAAAGAGAAAPAAAAAKPEPQPAAEAAGAGEGGAAAAAPAAAAAAKPRRKWAPVEPVAKAENGGGGDDDEVDPLDAFMAAEVLPEVHKLAVQAAQAVEDAAVAAAAAAREPSPAPGSDDMDVDGDAAAQQQQCRLQSIVTLVCV*
</t>
  </si>
  <si>
    <t>C_6770002</t>
  </si>
  <si>
    <t xml:space="preserve">MAAAAADDAAAAAAAESYNDKVAFKEGEAMYVLALQRHSCQRVLESASYKVAASKSTATTQQG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RRMWRPWWRVSYPTVVT*
</t>
  </si>
  <si>
    <t>C_6790001</t>
  </si>
  <si>
    <t xml:space="preserve">MEEGGDWDWRERSPGAHAAGSSDASGSGGGARSDGAWAGRTSPPGSVARHAAAAAVAAARHPTGSHAYAAGGGREGTWYGQGGGGGSHDGGRPPAPGPGYLNSRGGGAAVQGGGPRQQLQQQQQQQQQQQQQQQQQQQSHQYRHLFAAAPAGGGGGGAKGGGGGAGGMRVVVSNSLRVVVRAPTATAGAAASSAAGGAAAAAGGGAAGGAEPPAPGKRQRLTAAGTVAARPKKALTRAKRLILQNRANRGLAEAAAGYGRALAAYRAVLTVVETLAAELKRERQQAQTQAAQEKEKEPAEQGKQQGQERGDAASDPASTVTASTATASTTSAAAPATTTPSAAATDVRGVGAIAASAGALPPGLRPQLLGLALCKARPQLVKLHATARGKRAVYVAKLKQHAQVHRQPEPTEAELEAAAPVDPLPPPPPGLGLQQEAAGGGGEAGAGGKGGEGDSDSEADGSDSDDDDYTGAGGWTDVLSKWQSRVTTGLGTAAALPLFTPTPAGVAAGPGIWGVAASHPFLPHTPASARAPAATAAAAATAAAAAATAARAGDDDDDDGGLTPEAATAAASLLLEHHKRQTGSEPPLAAIIAAANATAPSGAATAATAAATAAAAATAQKLMRQSASNAGLQPKQQQQQSLLLPVAAASPWLQSLMAPPADGDDDSDEDEYGSISTS*
</t>
  </si>
  <si>
    <t>C_670001</t>
  </si>
  <si>
    <t xml:space="preserve">MRPPHQHQRQAVVSGGQVQWRRRRWDSALRSLGGIGVLAVVIAAHLLACTPLPIGLRLLRLQLLLLLRSGGELHASGGGGAAAAKWRSPPGHFCCGWDSPLPLLNSVRGVKALADVVLLRGTSEAVWEVVRPVMWVWPLSPLPPLPPLLPPIPPPPSVFVSVVRRRGAPAAPPAPTGGCGGGWAE*
</t>
  </si>
  <si>
    <t>C_670002</t>
  </si>
  <si>
    <t xml:space="preserve">MQAARFQNRASPACLPIGCARYSVSLKKPLGMVLEQDVKSGNIFVGDQLIATSGVIYTSESDYGGATVKGGQKLVRLRVQGESRLRLRVAACQVKQVHN*
</t>
  </si>
  <si>
    <t>C_670003</t>
  </si>
  <si>
    <t xml:space="preserve">MSPLQYGLRTPPTCPTSPLMGLGLGYGSTSGGAGALGGASTPLASSGTSTPVRGASRCVSTAALPLDVLPPPSTHVLSNLVGAVYEANFTAAQCYSAYPGRAPQPGLARLPPAPPLVGGVVDASSANLNAAAATPEAAAAGIPMATAPSMAQGRFKPMGVSGGGAAGLSGSGVVLNDIDDLNFGLATCLATPMDPGPGLERRLAPIPATTTTATAARNAAVKLHSANDILNDASRYGDWVRRTRRRRKLEIMQGALAELSGAGGGGSPVLGRLIDDTLLPSTTTTMSTSGGGSRQSGDGRPRNSRGGGGGGAASASVGRKSRGGALVPTGSVPLVAATAAATALAAAPPAPDPAPAAGASTSSAGAGSDSSPSRNAGAGAAVAAAAAAGHVAVHRPQVMVAAFSAVVEMGEQEWELAEQQEAAAGAAGMSSGGRRSSWPGQPQQAQTGAEAGAGSADEAVWASSSGPLGSSPAEGLNAAMEAPEEQPHDAAWGKDDDGYDDDGSYYEDEDDDVFGDHSFLGFRDDMALLG*
</t>
  </si>
  <si>
    <t>C_670004</t>
  </si>
  <si>
    <t xml:space="preserve">MCPLPQVWVQSLYSVGVDAERAGDTQLAAAVADTLRRMQRELSAHNSAAWGRDTAFDAWCARFGPPEEAAARLLRDPGRCLGPLLPYLLQLGPRTPAAPRDVAAAATATATAPESSAHPGALPLTLPLRGLTAANLCGSHGHKAVALAALGAAHVTVVDVSAGNAAYATRLAAAAGLQVVAVKAAADGGSAGGGGGGGELRYLLADLAECAPQPQQPRTGAGGGGGSGSGSGDPGGGGGALLYDRQYDLVLMELGVLHYFLDLRALMRHTVAPLLRPGGRLVLREFHPVSTKLITSRGKKHKVTGDYFSTQPLAPMDVAYSKYEEAAAAAGAGLGAAEGDEGGGSGPGGGGGGGGVGGARARVLLRRWGLGEVVSAVCGGSGGRLALVCVDEEGGARLDDCGLPKLFTLVAERTQLP*
</t>
  </si>
  <si>
    <t>C_670005</t>
  </si>
  <si>
    <t xml:space="preserve">MMSTQKQHVSGARPQLASRTRVMKVNALFRSKTVVVEEKPVTTKGAKGKAKAPEPEPKRKQPSGLSQALNAFDFTSTRSAKDADLLYEAKYGNRGEDGKMTPEQYQALRRKVIGTAKDYWKDWVEEEQVKTVKTYYKPEDAGGTVPYLPLLVGVVVLMLATTVYVVAQTS*
</t>
  </si>
  <si>
    <t>C_670006</t>
  </si>
  <si>
    <t xml:space="preserve">MAESSDEPCPRCQEPAVVYDSAGGCFVCSSCGYVVAEQGFVAQHAGPTVEQPGDAREGAGGRDRVVSAAAAAYAAAGGGRLDGGSGLGAGSFQDRLLRGAAAAAGAGAGAGAGSRQLRQRKELDTLRALAAALRLPGPVEAAAAGFLAQIHTAQAEAYRAARMRRQLQQQEQWDEAEGKEPQAPCPGADPGAGGVAAAVVGAGGRAAEPVEGEVGDKDNDDDEGAGESESGLDDEEEEDSDDGGGGSGAVADRGRQEGPGSCTAPVAGRAATHRRSNASGAASRAVVPAARCGGGGDNGGGQGGLTLAEVAAACAPGCGGACDMFVLAQYAKHQALFLGLTPLPAVDVERHVGRMTRALLAATAAAAAGGGGGLPPPAAAVPLDETALWRHPLSRRCGQLAALVLLTHLLQLCSGLPLAPGLVTRGNVATQLELLLAAEAALGGAAAVPG*
</t>
  </si>
  <si>
    <t>C_670007</t>
  </si>
  <si>
    <t xml:space="preserve">MLDRGYYNCWHCKGNPAPGLQFKEATPSARHHLQP*
</t>
  </si>
  <si>
    <t>C_670008</t>
  </si>
  <si>
    <t xml:space="preserve">MSHHLWLSSCLYGPRTLPQVLLFYPDGKRSSSEGPMGNGGGDGGHPGQLPLPIGANEYAALFVALIGEGPNPQGVVSTTEGKVVRAFHRFTLVDQTGQGRDLTKGRTRDAGAVKISCARQADVDDTHGTKTQ*
</t>
  </si>
  <si>
    <t>C_670009</t>
  </si>
  <si>
    <t xml:space="preserve">MFSAASNPLPYREYAQYGISLGPAEVGQFDMVLTVVSDEGDVDIKLLGPDGSVIGSSAERVGSDVVIARRTDTQRLGPGTYTLAVQAVGGALSTYTITVQGVPTARRLAAAELALLSSVADQCCAFEDDDQLPDTCTRLRAATAGNATADQDICNTPPNVCDSAGRLVKLVLSGGDTGNFVCPTFPAELGRFPALTVLDWTSNGQVGTLSTVVSVLRPLLGTGQLRRLYLGSNALSGPLAPACDLLAAPGLEVLWMDANVLEGPVPSCLFSSPSLLQLSLSGNLLTGPLPPLPAGCALVSLDVSDNGPPAGPSPSSPGLSGPLPASITNAAKMRYLDISSNSFSGTLPALPTSLQVLRGSDNLLAGPLPASLDATDDLRVLDLSRNSLSGTLPRGIVNNELLTVLRLASNRLVGDLPFAWGEYLVDVDLADNGFTGTYTKLWYQPSLIRLNLANNNLSLHMEDLALGMNGTVNSLLYFNISHNNISGRLEAGLGGMRLFNSLQLQPDDVDALTASAAEVPPQPLFDIRGNLIRSVFPTWLLPLLGQLYWMSPYDWIPLSLELQPQKPAPAVDSQGATPGLMCPADNAVLPGNLYYLDQLQALYDLTCVKLSHHPHCGPLCSLPPAHPPYPVPRQXXXXXXXXXXXXXXXXXGSGSSTGGSGSGGTGAGAGGSGNSNTGGSGSGGVNAGDGTTQPDGGSSSGGSSMGAIIGGAVAGVAVLALAGVGYWWYRQRQARNAAYASRRLPLTHNTLYEPAPSDGTASNYADLQMFEFRADGRPARHRPRMA*
</t>
  </si>
  <si>
    <t>C_670010</t>
  </si>
  <si>
    <t xml:space="preserve">MLAAEQEPSRSVRALETLSFLLLDRMNRRACLELRALDILLDILRRATDQQVLLSALEALCSLCKHDARDKMALWQHSNKGALLTMLSNRHNSAVIVETLRTCRMLCFAPGTGCGGGCGAATGAAGEDATNNATGSGACCGGSAASGDEQHSGEQRHGHHGHHHHHSHHHSLGQQLLEPALLTVAAELLHPNADVCVLHKSLKLLRDASAILACASGARCPQGCWHNAVFRIVPLLTHCSDVEVVEAALTVLVNLSEHSFSHNMLFASGCIPPLLHLLSHKRCAVSQQASCVLSALAEGGLSRDKLCQDTALLALLRVLNANHCVTVTLGVLYMLERLASYRASVVRSLKGWGAVQLLQRLMGTTQDVDAAEGCRQLLKSLGVVVQPHQLAAAGLLGAAGRLQGAVSGGVADGFGLSPASSGPVPMPMPVSTALHLAHSSINVFGDASGTARPPVGVPGTLCRTISAAAAVVSSAAAAAAALAEIEEEEASASGAFATLQHTSTPMPMPVAEDTTAAAGATGAGTPATAAAGRGLGPTVISTTAGGHPRISRANFHSSFRFYGAPAAAAAVAPSAAAY*
</t>
  </si>
  <si>
    <t>C_670011</t>
  </si>
  <si>
    <t xml:space="preserve">MVERRRQQQLEQEEQQRDAARGQREPLTSGAPAIAGLSQRAGAEEAEVEVEGVASATDAEEPEDVEPFFRFWHDEKRFKGTGDDSLMQQALLAAGGRRTGGHLKHDPTPGPLGWQRLAAWDVLWSPSSTAVRAAAQGLRRRQLVCAVPGSRSLTLKSRLPATLQRAYGTGAGAGPGASAASGSGSGGGACDGGAADITPLTFQLPSQLAEWRQWMEQHPDEEEGAEEGAERTQPRRRRQRLWMLKTAQHLGRGLQLVPQREAYLAVLRRQAAVAQQYVSDPLLLTPRAAAGDGTTAAATAASAATAAAAAASAAAGGRKFGVRLWLVLVGGSGAASDPLRAYLHKNGLVLFATEPYDPKAALESNSSSSTSSITGSSTGASASRTATADLSDPLAGARDAVAAAYLEARAAAAAAAAAEPSTATATATGTATAGAVRRGGGVMSPLLESSGAEEEDEDEASAAGAAGAAGAGGAGGGSWSAGPARGSVTNYAQNVDGEVWSLGQLARELGPERFRLLYRRLLRSAALTAAAALPDIRQEAARLQLPPLQAEQQAQQRSHTHAHAHLRFRRAASAPPAATAADLAAAAAGPSAAAALPAAATASGVEDMIRRQKSGMVRDLVALLRLRERSSYLLDAARLPPASPDLAWTPADLLVRAWCRDREALLQRLRRLRRPAGAREAEGGATAGGAVP*
</t>
  </si>
  <si>
    <t>C_670012</t>
  </si>
  <si>
    <t xml:space="preserve">MQHVGYASQQLQQQQPQYMDTGASEPPPMSAVPQAPPQPQQLHGCQAWLDGSDPRQQQQRQWAQQQWAWEQQEAAVAHPDEQQQQPQQQPLFREWLPRAASDSRLEATAGPTGAHHDQGPRGQGDSQSLGRAAGTYPGPAVQGASGRPLGPPAGQPPPPAPPAAHLHTYHQHRYHRQSHQHSYQQPQEQEHDQQWYRSTGGGYQAAAAAPWGPGDRGPHPPGGTGGASGGTGGTVAAMSGGSGDGSNGRHGSSSSSASGTTATGAAPDTASWGHEAMEWQQQQHPPQHPLQHQQAAGPWLPYGHPPHAPVPGSSALAATGRSHSSGPYGCRQLTAAPSAFASAFAAHAACAAPHQVPPGAYYPSPQHTPSPYSSSALSSPPPPPQQQQPHMPTPPHLPQMQRGKYPSQELPRFCSPPQPPPPQQGYGPPPHHQHHQQHQPQTPQQPHQPQQPPQPLLYGVQYGAPPPSPPHGQQAGPYQQQQQQQTQQQTQMAAAAVGRPLLPPAPSSPAGTYPYPYPYAYPYPHSHPHQPPQHPYPHHQAWPQPHQPHQPPTSMAGPPGGPPEPPPPQEQQQQWPSGDWQQQQQQQQAQQASPQPPQPEPLNAGLAPSPPQSLSCRGKPRAKARARPTKAAAGGGGSGSGEGALAVIPGQPPQPQQQPQEQQTFGATGDSAAAMGVVGGDGGGAGAGADGAGGGGGGGSGGGGGGGGGGPEGKRRNRSGPKSRSSPYIGVSQYKRTGRWEAHIWDSGGGGVGGDASGGAGGGGGGGKGRQLHLGSFPTAEAAARAYDRAALCMRGPGAEINCPLESYTHDPVLAWRHNPPEPSFHGSLPLPLPLPLPLPLPLPLPRQLSLSLCRCRCLSLCCSAPQQLRQMPKRAMILAVRATANTTDITGTATGPGGASAGAGDGYGPLGGGAAQAGAATAALAAAAAYAAAVMDAAAAPGACAGAPSAAGCAPVGWGGQQQQQQQQQQQQQQQQQEWLDQAASAACCMGGPGPSGHLGGPGHITAVVVKAEAEPEMECVGVGAWQPPEGEGDRRMSASPPPPPPPPPPLPPAAQAAAGDAGEAAAAAAAAGLLQTPLQPQQQRQQQADDVDMLLATPPQREPQLGPQQPMQAAGGGCPPQLNQVSTSAFDAGTAAAGTAELRTGAAATHDAARHDAYRCQQQYWQHPHQFPAGHVRAVTATRAASGPPQFWSQQAQPPTHVGPPPGGAAAVQLQPQAQQLQPNQLQPQLRRSHHHRAAAAATPGSTGARHRRCSAGPAAAAAATSLSGSSPVSAAAAAAAAPAALVAAVAAASHGSSHGSPRSPPATHHGGVRKHRAGGGAASGVTSSSPNSVSGNAAAAGASPLAAGAATAHGNARRGAAAATGVSCALATGLADERAAAGAGGGGGGFEGDDAARGMVTVAGLPVPPTAATAAASMGAGAWGAAYTPPSSPAGVPPLAVVPGRAVGQLPPGRAYSGAAGAAAAVEARPAPAAAAPGYVAGDVLRRLESLARERQREREQRSSAGGSATSGGGGEAGGSCGSSGGGGGAMSATAAGAVAAAVLAATSAAAAQRARQAAEEEAAQQPAAGPQPHWPPPEQQQQRAHPSQWCWPHTPVVATGVEAAAPAAAAATAATAAAWGAQPCAVGPYGGGGVGAAAGSPQHTAAAATADADASMVMTRAESFSGPMQPPPYMQQQQQEQHQHQQQQQYAAACPWLYTSSVPPYGQAAAEAPPPQLGAVSASPHAPAAAAAAAAAQAGAAAAAAAAAVSPLRRLNLNPAASAPLPLPPFDVAAAAAAASGPASTSRAATGAPAAGSPYLLVYGQAAVTAAAAAPAQAAGASVQPGQYQQQWGPVAGGFWPHSSAADATPPPAFALGPGPGEAMAMEWGTTPAVDRAAAYLAQTPAAAAGTTAAGNSAAPHHLQQQAAAGAAAAAAAAAAATASSCLSAGLAAHTTLDWPPPQQLLQPPPQQLLQPPPPLAAVADSAAMVTGGSPCGALAGRAGLHQHIGTGAMTGGPPQQQEQQIRVAGRAESAPHPLTMLPGAEVALVMPVPSAAAGAVVGQQEWAVAATATAATSFPRTALPAGSPPPPPVPRHWSHATAGAAAAPPAATCVSGMGAAWGGLGAGAAAGTLSGGVGGGVGGSPASQLPNMPSPDGAPREPLPPPPSAGAWQQAFTVAAGASPAGAQPPPATPSPTQPCLQPYQLQSPYPQHQQRPPQPTAQQHPPPQLPLPYLSAVSGPTPSVDMAAAAAAALDATHAANANAAIAAGSAFPAAAASFPAAAAAASFPAATAAVAAAVAAAAAPAGEKAPMPSRASVSLGALMEAWLHSEDSGGGAGAGAGGAGGAGGAGGAGGGAGGTAGCAQQGVDAPAAAAAAMELQLQQQQQAASVEAAGGEVPGSGGSDGCGGGGGDAGSLLGTRQSSSLSSLGGDEDMEALERSCGLVLDLGLGLGLEEGAPGGCGGGGEFTDDAGGGVGCGVISAMAVGGSEMMMGVDTAGGAGAGGAAEAMAGVEALPATGLAAAAAGAAAAGTQSQLALPPPQCVAASGERPPGPQQEEAMDVDALAAVPAVQQQQYQQVPEGFPAGRPPVLPAPPASPFGTVRGLMGAAAAAVAAGSAYYGGLPCGGSTGGQEQCWPAVVATAAAAGGVDASPMAAALAAHRQRQAAAAQPQQSPPQPPPMQQQQHPYSQPPSLGLIALQQLPSLPDFGSLDSSS*
</t>
  </si>
  <si>
    <t>C_670013</t>
  </si>
  <si>
    <t xml:space="preserve">MPKKTASTSSDSSSDDDLAKFQSVAVTFEDITSNAKEVQEKAKKRLSGRKRKSEKKGAGEGEDGQPEAGVSDDDEGPLDYLTPVQLKVAAALDGVLGGRLKHKEPKPKRLKKEAKAAAKAAAAEAAAGGAGGFRFFPRVVVGAEVVLEPEDQPLPQGTPFPDQFREKRSPATWEAAAALPVLAADGADILATALAAAAKHAAAEAVVRIKGKMWAGHL*
</t>
  </si>
  <si>
    <t>C_670014</t>
  </si>
  <si>
    <t xml:space="preserve">MLQRLCSATPVGAVEVAALALTSPAAARGRYLPFGRPPRLQSGGGGDREGGGADCCCEPRRQCGATPGVLVSPQEEVEVGVAPVQATTSAAAEQFVLEAEPEAADVDTAADRAAAAGVAQRQQQQQQQQQQQLAAVGRLPSRTSAPPHSLTAGPDASPPLPQLVSRDSANPPQPPPPPRSCQHHRLRRPQPHASPSSCDHNAHSPPFATPIDPVTSDGYRHPCSSTATADSAHSDCRGSGGITRLTPRRADLRLDAMLLLPSSLPARGSHTAPGAPLPTSAAVAVDASTGYDSVGCLDGVGTPESAVSANVQLLRRDPGSGSGRSPSRGALLVMDGSACRDGGGGVGADSKGPVCGVSDIWNAMVDVPGGGGGSGGGIGGGAGGGAKVLDIPRDFDLWQRPQLQLQLPPPYRAAAGRTQPPTTSSQPLXVQS*
</t>
  </si>
  <si>
    <t>C_670015</t>
  </si>
  <si>
    <t xml:space="preserve">MAQAAAEAPRSRRTPPRLSPLPLLRSTQLGAQPGVSATAAAASETPQLSALPSGATAVLTGQLSGCDMDTAAGVPSAYDSSSSSEGDAGGRDGGDYCGGDGCAGPGGGGGSNVASQVRARMRSARLHQLNQRPSSSSRSRLPTAQPAPQPQLQGMEDKGPASPPPAAAAAPTHAAAPAGAHAAAGSDAAAPAAAPAADWDAGGAGARDDALGPPPPGPPPVGEDVARAVELYRQEAE
</t>
  </si>
  <si>
    <t>C_670016</t>
  </si>
  <si>
    <t xml:space="preserve">MVSCFSCGSGEHKDITDQALDEARRELKKNRGRKIGDVYHFGQVLGKGGFGKVYLATHKHTKHQYAVKQVEKRPERWIQEALLLEIAVQRRACAAIPHAVKLVEVYEDGADTYLVLELCPGGEVFDRIIEQGNFCERDAAEVMRALLGFIAALHGRLGVAHRDIKPMNLLLACEPDQPITAADVRLADFGLSAFCEDGQHFHETCGTIYFQAPEARELEERGRGPRGCCLTNPGRGSVVGDASGRVRYDKGADVWAAGVTMYVLLCGWVPFGGRYAFKRSEVELRKIIRAGKFCFTGLVWEVVSDSAKDLIRQLLTPDPAQRPSAAQLLSHPWFHEAASLQRPLGQRMITNLKQFAAACRLQKLAALVVAKRGGGLGNKLNPDVAKLREVFAELDANGDRRLTFDELKDEIQKVRVAMRGSTAGTAKALAKSGGAKSGATAAAGGGGGLDEQQLWKLFMAADCDGDGKLDVNEFVAAMMNAAGVQPDEKTAAEAIFDEVDVLEEALVVSKHHSKRAAGLPEGEEEADDGAGGADGDGEEAEQAGKNTNNQNHGDNRKTDNHKGTWNPPFKSMEPHEPLPVEDRKTNIDF*
</t>
  </si>
  <si>
    <t>C_670017</t>
  </si>
  <si>
    <t xml:space="preserve">MYSLAHIHGAALEGFFEAAGQQAEQQLRQQAGLLDVEMGGPDGDGRDGPRRAAALCAVLRLLLVRKAERLTGLLTPEHLTLGPHKAACGHRGGCGGYDCGWV*
</t>
  </si>
  <si>
    <t>C_670018</t>
  </si>
  <si>
    <t xml:space="preserve">MRSVYSPAAEMPAGVSMRAPVPAALRSAARSGLHLRNASFHTHRPSVVAPAAAKDLEPTSASSNGAPKNNGVQFTKLSTTAVHGGERGGRPRVADALTTPIVQTSTYHFRNTAELIEYNEGRFDSYEYGRYGNPTAQACENKIKALEGAEDCLVSASGMNAVTSMLLSLVPAGGHIVTTSDCYWRTRQFMQNFLPKMNIGVSVIKPNDLEALQEALDKHSVTLFFSESPTNPYLRCVDILAISRLCHAKGAFVCVDSTFATPINTRALELGADLVLHSATKYLAGHNDVLAGALCGKKELVEKVREFHHIMGGVVDPHAAYLLLRGLKTLELRVTRHNASAMEIARRLESHPKVVRVWYPGLESHPDHAIAKRQMSGFGGVVSFETRGGLNECISFIDNVKLPYIAPSLGGVESLIEMPAVQSYWGFGPERRAQIGIKENLIRFSIGVEDVEDIWADLVQALEYVP*
</t>
  </si>
  <si>
    <t>C_670019</t>
  </si>
  <si>
    <t xml:space="preserve">MGILKYETCTAAKILKSLGLEDLYGAWNEVLWALNVCDGLQPRSFVTDIKFADRAFKVITAASDFAVWHGKDKMYSEDVLMALAAGGVLEDLFPDLNLSFERVRKAVEKESGRRYQLPDETEEAGPLKSEDDVSFL*
</t>
  </si>
  <si>
    <t>C_670020</t>
  </si>
  <si>
    <t xml:space="preserve">MSRRYYDDSDSDVDLRSGRSRSSASRRYDYGAKRKEASRPWTQEETDWLITVVSRLGTDNYDAINWQEVARQVPGRTGKQCREKWKNDLRPNISKDPWSLKEEYVLALAHSLHGNRWSEVARYLPTRPENTIKNRWHSSRPHPLCKPLLPSXXXXXXXXXXXXXXXXXXXXXXXXXXXXXXXXXXXXXXXXXXXXXXXXXXXXXXXXXXXXXXXXXXXXXXXXXXXXXXXXXXXXXXXXXXXXXXXXXXXXXXXXXXXXXXXXXXXXXXXXXXXXXXXXXXXXXXXXXXXXXXXXXXXXXXXXXXXXXXXXXXXXXXXXXXXXXXXXXXXXXXXXXXXXXXXXXXXXXXXXXXXXXXXXXXXXXXXXXXXXXXXXXXXXXXXXXXXXXXPHVPGSTQVGGGGKGGGKSSGAASRAARAAAAATVAAPSGSNPSSGAAGGAAAGSGGGSAGGGGGGASEGDANCYVKVGGLLPGGAVAAEMVPAAGSAVKPPAPPQRKRKASVLALEAAAGAAAKPGGSGGSGGSGGQQRKQLSGDVAMKLSESTLSEEGAVRLGAVGGGAAAHMQLGGGGGGMAAPTASATGGAARSPLGADGSSGGIVGGPHGHGHGHMHPGGHPGSYPYPHPYPHARAHSPVDAELLWQTAMEGFSGSPARKVPRIGGPRLSAGGRGGGSSGGSHITSSAGGGGGGLFGPGGPGGPGGPMMHPGAGGGYPGAAGMDPSLDPYGAHHGHAGSIMPYGFRLPGSGSDGGAGGGSPGGGPSHPYAAHPHHMHHAHHHPHSHLYPPHHAPHPHSYPSHMDPHGGGPGGPSGGGALPPLPGGGNGGGSEGGAGDIGALMMMGHGDGDIFGLTDGLDLASLTALMGPGEGGHGGGEAGGAGDMAMAHEAMAGLHADAMLSGLTLGAQHQQHQQGHQQGHQQGHHQQQQQQQRQQQQQGQAQQQQQQGGASSSLHEQQQQQQGQALTPRGGGARGSGSGPVTSTTPSTPLSHPPPGPTPAHVPHTVTTLPPQLQAVASSPFPVHPLRQAASQGSALQGAASAPLAAGGHPHYPPHSHLHPHHPHRSVAHSMSQGSYPLPPLQPPPSSSSLQGLQAHDSGAAGPEAAAAAAQLPIRGSLPFPPAAQQHSQQQQQQPLQHSHSQPHQHHQHQHQPLEMLEGEHPAAAPQPSSSQAAGAESSGAAPPPPAAGGLPPHGGHGAVMLHPGVRQRLPSGHPPPMHPHHMHPAYLYGPYGPPPPGYGPPPPGYGPPPPHLVPPPGRVPLPPMHPAASAARSSSSQAPGGAVGPPPGYPGGPPPPGYPGGPPPPYMRAYYKSAGSRPTPAAAAAAAAPXXXXXXXXXXXXXXXXXXXXXXXXXXXXXXXXXXXXXXXXXXXXXXXXXXXXXXXXXXXXXXXXXXXXXXXXXXXXXXXXXXXXXXXXXXXXXXXXXXXSAAAAAAGMYHPHYPPYPGYGPPPPHSGSVTSGGGSASTHGGQMVVAGRTMAMTPAEAAAGGGGDMAMMSRMGSEPVAAATSPAGQQPDMHGGL*
</t>
  </si>
  <si>
    <t xml:space="preserve">MAEDVAATAKPRKTAVSFTGGKDSMTVVNLLKDASIALEASKAWPVEVRQAWTADLRSRLDTLAGCEVALLVTFVPVGAAPFKAHPLELVKLQAAALGLPHLVMEVSAAPTFLDSYRENITALRTQHGVEVLATGDMLDVCSSFMPRAAAGTGVQLLSPLWDIGRRLLLELVWAYGMEPVITCVNVTKFRIQSKEAAAEQQAQPGQTGTDACAAAAGSSEQATAAAAAPGSHGGDSAEPLAGTGDGTGAGAEAGTAAGDEDWAGRLLGQPLARRLHAEVLLPAVERFGVDEAGEWGEYHTMVLASRLFARPLALGATAPQREGDYAYLAHTTPPQAQAQ*
</t>
  </si>
  <si>
    <t>C_670022</t>
  </si>
  <si>
    <t xml:space="preserve">PLPLPPSPCSSAGPAPAPAGRSPRPPSPHGRRECARGAAPTATQQTCAAGSAQSEGAGARVAACGSRAVLPGPSPAPTPPHCSFQTPAQPLLPVPPLSPTHPTSGPS
</t>
  </si>
  <si>
    <t xml:space="preserve">MKISSTVSFGQLTEEVSKPLSKARSALKSVHSRMDLIQEYHLREVAAAALKREKAMDWLPEYRPISVVPPSRGRLTHLERTTRVSQAAILNDVPVGRKTKIVCTLGPSCWSEEGLGGLLDAGMDVARFNFSHGTHQAHQEVLDRLRKVVEAKKRHTAFLLDTKGPEIRTAMLKDGKDIELVAGQEVTVVGVGEDYDKWEGYKDEKTGETKIGISYAKLCASIKVGGVILIADGAISIEVVKILNDRELLGSVINSHKLGQRKNCNLPGVHVDLPVLSPKDIDDVQNFAVKNQMDFIAASFVQCADDVKMIRRVLDDAGGYHIKIICKIENEAGLRNIDTILEVTDGIMVARGDLAMEVPAEKIALAQKMIIAKCNVLGKTVITATQMLESMTGSPLPTRAEMTDVANAVYDGTDAVMLSGETANGAYPHAAVRTMAHIVEYAELGVDYAFHHDWVKRHNAGLAPVSPLEATLACVAKSAITFSMDANGDGVLDASEGCVAVVFTRSGLAAQVIAKYRPPCPVIVLSDHDWVLRQASLTYGLYPLRVEVSGMEDRRKAVETAIEYGRQRKLVYDGKNILVVTGSGEPFADTVAEMYVDQIGSEGGAGWVRRAVSCKRSLSVGQPMHIEYKSPFAGNSVVCVQSLRITPELIIERQFNHRSTKIFASLGPASYDPKKVEAMLDNGVSVFRIFLHEAPTDFYQKLVDRLREQFEQRREKCSYTTMPGLMATIKTVVLVPTSDPLFEGFTGADGIHIVGVNFPTLTAKLRAGDVLVLAEGTISLTVKEVVPRLAAVAPGGGADGSVAYMHGKVITKVTTAAKLGEDRAIDLAGGCLLQDNFLGDRDCEAVLFCAKNMIDFVSIPNVRSRADVMAVRELLDANGGARCKIISHVSTAKAIANYDEILDATDAVLISRAYMGMRIPAAKVSLAQKWMTAKANLKGKPCIVSAQIMYSMVDSPRPTRAEMTDVANALYDGADALMLREETAVGSFVERVVSITADILRDAEVGVDTYAQLNQLRNFTPKPMPTLECLCSSAVKAAVDMRAALIAVITDTSAPVRALAKYRPGQAIVVVTTRTHVARQCNMNYGCVPLLLRSKDRDAPLDKIVSKIVDFARTQKLAAFQAGDDQGDQLIIVQGPSNRTFATEEDLAEMQFVTRIMGEEASEVCAKLGYTGADTIAYRSTKVGLDLICGPTDTRTRKTKVVCTLGPKCWSKEGLEMLVDTGINVARFNFSHGSHADHQEVLDRLRLVLDERGARHRVALLLDTKGPEVRTAMLKDGKDINLEAGQELTVVAVGDKYTTWEGFKDEATGETRIGLSYQHLCRDVKVGGMIKIGDGLITLEDGGGGIVHLQVLEILSPTELRVRALNSKALGQRKNVNLPGVHVDMPVLGPNDINDVQNFAAKNNMDFVAASFVQSADDVRFIRKVLDEAGGKNVRIISKIESTAGLINYDAILAESDGIMVARGDLAMEIPSEKVALAQKMMITKANIAGKFVITATQMLESMIKSPLPTRAEMTDVANAVFDGTDAVMLSGETANGDFPQLALATMCAISANAEVGTNYPQVYDFIRDFSARPMSTAEAVLGCAAKNVLDVDAALILVISSTGASARLVAKYRPRVPVLLITDSMAAARSVAPLFGVYVSIVDELPPSRFDLEFEVLLEEATLFAMEAGLCPPGKEVVVVHGCNTADAEDGLPMVEIQVAAGGVPSRQTSEAISETVTPKPSLPQPKAKRTGPSPFAPAVPPSPATTAFQHAFYLGGAGIHHVTSGVTPFGSLAALAPSEAPPSPKQQPHATNRLVADVVEEGASSGASAAAALRDNLPAIPAAAKPASNVASLTPSPAPTALPKALTAAVMAAKTLSLRTTAISLVDILDHSLPAGRKTKIVCTLGPSCWSEEGLNGIINAGMDVARFNFSHGTHQAHQEVLDRLRKVEKAGTKRIAYLLDTKGPEVRTAMLREGKDIKLDANQEVTVVAVGDDYDKWEGYKDEKTGETKIGISYAKLCQSVRVGSRILVADGSLTIEVLEITSATELRGRCLNTKVLGQRKNVNLPGVHVDIPVLTPKDIEDLQKFCVGNDMDFVAASFVQSADDVRLIRRVLDEAGGYNVQIISKIENEAGLKYFDGILAESDGIMVARGDLAMEIPSEKVALAQKMMITKANIAGKFVITATQMLESMTSAPLPTRAEMTDVANAVFDGTDAVMLSGETANGKFPRPAVETMAAIVANAENGTAYVSTQWFIRDHTPKPFGITEATGVSCVAASVDCNAQLIITLTSGGYTSRFVSKYRPAVPQIVVTDSVHVANQASVHFGQYALLVGDIDFSTWPADRSLTAMVDELVAQAALFAQDKGLWAGQGTAILLHGRDDLSADSQPVLRAVDLADLVGAAPAELTAASSKLSAGSGPGRAGSREVGLGRTSAGLAGTSVNRAFSLVV*
</t>
  </si>
  <si>
    <t>C_670024</t>
  </si>
  <si>
    <t xml:space="preserve">MSLTLSETLEAPLLRVPFESLKRAAKDRKALIDELSDHLASLKHPQQSRPSEPKGPGSSSQPPADPSGDTEMEDAAAGEGVSGREASIERLRLLLSQLQSAWHGLADLFMRDLYRLHSLTPESLLTVYLQAGLSALKTPASGAPGGSRDDPLRLPPFQRLAAHLPLAKHMHSKLSAITQPQSGT*
</t>
  </si>
  <si>
    <t>C_670025</t>
  </si>
  <si>
    <t xml:space="preserve">MADVKDILGMSRAGPAEEKPAPAPKEKKEKMKRPEGMSREAFALLGGSHPIIASQFATSTKKNDILKKPKPSTKGIITYQYRSFKNSAR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GSAAQGGQEWQEVEQERKKALAELLARTPQQVSEEHAILAEARAIEEKRKAEAGAARRAAQAAAAAAAAAPPPAAAAPPRTTSPAQPGRPPAPAPGAPXXXXXXXXXXXXXXXXXXXXXXXXXXXXXXXXXXXXXXXXXXXXXXARPINGRGYRKMADVKDILGMSRAGPAEEKPAPAPKEKKEKMKRPEGMSREAFALLGGSHPIIASQFATSTKKNDILKKPKPSTKGIITYQYRSFKNSARSDGLELWHWLKCYKGANGVIREPDDSEYPYAKAFKNVEATLTELQCPAALTGPRVMTRATSGAWLALRSEVVALHETRRNLANRLNADDRAVRRPEKRRR*
</t>
  </si>
  <si>
    <t>C_670026</t>
  </si>
  <si>
    <t xml:space="preserve">MRRARAACERLVLLAADRYPEERRDLAIILLHSGDVPAARRELRAYMAAVNASANSGSGLGVGAGEEAEGLEAEPLSVEATLRLPPPWERAHGGGGGGQALPLTW*
</t>
  </si>
  <si>
    <t>C_670027</t>
  </si>
  <si>
    <t xml:space="preserve">MSERTPLLAADHGHAAAGPPERKASDCPLHKETCFLSDGSTKKDDAEHRKVQRKLLIACILCVLFMLVEVVGGYVAHSIAILADAAHMLSDVAGFAVSLFAAWAVTRKSHKSYSFGYHRIEILGALASVLTIWAVTGALVYEAVLRVMYPEPVNGKLMFIVACAGIGFNLIIAAVLGEHHVHGISGHCHGHDDEGGDGHGHGHGHGHGHGHSHGHSHGHGHNHGQRQHSHGHGHGHDGSEHGHGHSSDEAGAAAGGSGCKHAGHAHEGGSCIIINVPLADGAAAAAAAGAAAPVSAIIREGGHEVPVRLDVQQMLAAGKEPASRSDHDHKHGQGEGTNGHAGHSSDEEGGHDHHDHSHEHGAGSCCGGHGQAAAAAGAGAAAAGPSAPDGHGHGHDHGHDHDHKHGGGGDGHGHSREVVPHAHSHDHGAGGCGHAHSDSDQPGHSHGHGLGGCGHGHSHGHGHSHGHGHGHGGNINLRSAVLHVVGDLLQSIGVAIAGALIWWKQDDPRWQLADPVCTFGFAILVLLTTRSIIADITHTLMERTPHHVDLQQVTQAWQGMDGVLDVHDLHVWNLSVGLPILTAHVHIARAADADAVLRGLEGYVRRTLGITHSTIQICNYQGAAVAVTPSAAGAAGDAQV*
</t>
  </si>
  <si>
    <t xml:space="preserve">MEVEGAAPEPRAHFTATRFGSRVFIFGGYGGSGQVYNEMWVLHFGEDGFRWQNITESIEGTGPAPRFDHSAFIYPVTPNSDTYDKLLIMGGRDLSQMYQDSHMLDLNKMAWENETQPPTLPYEICNNVCDGIESVPYHKVFSFGGRKGMMQYLNTVEVMDCGSQMWSTPPVDHGVAPVGREDTAWVFDVKTCSLLIFGGWANRWLGDLHKLNVSPIIGPPYACTAIQPEMGPVFGSTELVIRGLRFRDGKVQVKFGLSEKNEVVVEGTYVDQETIRVQTPNYEQFGALTVDVRVSINGEGWTVNKIKYAYFANTAARNCIAYGPGLLAETISGVEVPFIIQAKDTLNDKRTSGGDVFKVTVVSADGKNEGVSRVRDLQNGQYEVQYAAPTAGPYLIHVAFNELGTSDFVPIRGSPFTVKCTDSWTKHRVMGAAPAKRKGATICTMGNELVLYGGDKSGVTVLNTEGAEWRWSPATVSGSTPPDRTAHSTVVLSDGELVVFGGINLADQNDLNDIYYLRKQGEGWVWSCPSESRPYIRHPKGAAAVSAEPSAEPAAEPAAEPAAEPDADAPAAEPAAEGEEGAVPAEGEEGAEGASGSRPVSAKPAPAAAAPAAEALPELPVSARNSHVAVAIDKDLYVMMGDHDGDLMTELAMVDTSDRTCAHWLEPILKGDVPVPRKACAAAATGNTIVLFGGQTQNADGEATVTGDLVIMEVTGPNSIQCAVNPAAPGASGSPAARYGAVMQEFSNGKLFLHGGMDAASKPLNDGWLFDVPSKTWQCVYVGSSDVVLPTGSLATLWRNRIVLVSAAVGSPKLDSVQSLDFQELRDSVAFTPKMRASTETLLKGLEDWVDTQAHGMELARSPEKLSKDFENGLRKVMDALFQVKSQRSQTDLLIDQLHEAFAQLAEEKVPGINKMEKRLEAAAHKWDEIKKAQPQVKTDVEPIQAAKGEDIKKEIETFAAKVRNYRADFRRRGFFKYATGFDGAYPLLDAAAHELAELKKECDRLSELASVFEFPQAIEPVTVAIKETVEDLVMVKDVWDTAVLCELQFQDWRQTLWSDIRTDIMEEGAKQFVKEVKSLHKKVRDEDVFRGVDQVVKNFLVSVPLVADLRSPAMRDRHWEQLMATTKMTFNVKDPNFKLDDLLALELHKFEEEVGEIVDRAQKEEKMEIAIRKLNDTWTRVEFQFHRHKDYDVHTVKMAEEDFEALEDNQVQVQGMIANRYMATFKDEILGWQKKLNDVADVNQIMAEIQRTWAYLESLFIHSEEVKKELPQATERFAAIDTEVKKVLREFQQLKNCVSCCNREGLYANLETQERELEICKKALNDYMESKRRAFPRFYFVSSADLLDILSNGNNPMRVQIHMNKCFQAIDKLRLDSEEVVPGRRPKALGMESCVGIEYVPFSSPLPLENKVEQYMNDIIAKMRNELRMVLKASVEDYPSKPRDKWLFDWPSQIILVVNQIYWCLEVEQAFTEMARGDKGAMSKYNEFQVKQLTKLIEVTRTDLSKPDRQKIMNMITIDAHSRDMVLAGADQPDSFQWVSQLRSYWDRDISDCRIRICDASFPYGYEYLGNGPRLVITPLTDRIYITATQACWLSLGTAPAGPAGTGKTETTKDLSAQLGKSVYVFNCSPEMDYRTMGDIFKGLAASGSWGCFDEFNRLVPEVLSVCSVQYKCVTDSQKKKTMLPGRGLEYIKDGVKHPAVEHWSFIAADGVEMPLEEGTSAFITMNPGYIGRAELPESLKALFRPITVMVPDRQLIMENMLMAEGFVEAKMLAKKFASLYYLLEDLLSPQKHYDWGLRAIKSVLVVAGSLLRAEAGQVEADVLFRALRDFNIPKILAQDMVIFMGLLNDLFPGIDPPRKRDMEFEDVIVSTIKDLGLTPEDDFVLRVVQFSELLAIRHCVFLMGPTGTGRTECYRVLAKAITKGCNNPVNDYLKMTNKKKVVIRDINPKSISTYELYGQVNQATREWKDGLLSYYMRELANMPGDDPKWLLLDGDLDANWIESMNSVMDDNRLLTLPSNERIRVLPHMKLIFEIRDLKFATPATATRAGILYISEGQQWHNMAMSWINRVVKPYAERAKWKDPQLPCTWLREMFDKYIPPTLLEMKKSYSHITPLAQMNFISTLVNIMEGVLKPENLSNKADQAMFEMYFVFAMIWAFGGGLVEKDGIPYRRNFDKWFKQTWTTVKIPGKGTVYDYFVNPKTQKFQPWAELVTDIDYDGSRPMSTVFVPTAETSSLRFFLDMMVDLRKPIMFVGGAGVGKTQLVKGKLGSLNEEQISLSISFNYFTDVVSFQKVLESPLEKKAGINYGPPGTKQLIYFVDDLNMPKLDLYETAMPISLIRQHLGWGHWFDRAKLTPKNINNTQYVACMNPTAGSFIINPRLQRLFMTLAVDFPGQDSLMKIYGTFLQGHLKKFSESIQDMGTKILQAALALHDRVSQTFRKTAINFHYEFTVRHLANVFQGLLMSTPEAFNSPTKWGKLWLHESERVYADRLVSLYDLDAYNKAATAIAKKYFSVADIDDYYKKKDPKPLIFCHFARGLADKAYDEVADYTSLYKTLTEALNEYNETNAAMDLVLFEDAMKHVCRISRIVSNPSGHALLVGVGGSGKQSLARLAAHICGYATQMIVISGSYSMNNFKEDIQKMYKRTGVKGEGVMFLFTDSQIVDERMLVYINDLLSSGEIPDLFPQEDRDEIVNALRSETKSLGLLDTAENCWATFIQKVKTNLHMVFTASPVGENFRVRSQRFLATVTSTVIDWFQPWPESSLFSVAKRFLDEVDLGEDAVRNAVVEFMPYSFQLVNKVSIKFREQERRYNYTTPKTFLELIKLYKNVLAAKRKANQDNTERLENGLHKLHKVQADVDILVEEAKVKAVEVEHKVASANIFAEQVGVEKEKVNAENAAAQVEAEKCAVIAKEVSEKQASCEKDLAAAEPLVAEAMAALETVTKKDLGEAKSLKKPPPGVDDITAVVIILLENNPKDKSWQAAQKLMNNVDKFLERVKSFKSVIDAGQVARKTVDACRPYLALEWFNREAIGKKSAAAAGLCEWAVNIIKYYDVVQEVEPKRQELAAANAKLEEANVTLAAVEEKVALLNAKVQELEQQYKEANDDKEAAIRESERCQRKLELANRLINALASEGERWALTVEQLRKSYEVLTGDMLLAAAFVSYAGPFTAKFRAQLIDDWILFLRERHMPMTEGITDPLKVLVDDALVAGWIREGLPSDPTSVQNGTILTNSERWSLMMDPQLQGILWIKERESKNNLQVTRMGASNMLQVMERAIEAGHSVLVENMGETIDAVLNPIITRSTFKKGRSLYVKLGDKECEYNKNFRLFLHTKLSNPHYPPEIQAETTLINFTVTEAGLEDQLLALVVNKERPDLEETKTQLIIQNTEFTIKLKELEDGLLLKLSTAEGDITEDVALIESLEDAKRVSTEISEKVKESRETEAAINENRNKYRTVAARGAMLFFLLNSLNKIHAFYQFSLNAFVTVFSRGLDLAPGGRKKGKGLKKTPSLRDQPMDHQSLMEKARRSSGVGDRRPSQEGLPGPEASQASLAESQGGRGSQVGDAEDEDDESFAMAPEALEQRLVNLLETCTFTVYNYTRRGLFDRDKLIVLSLLTFTILLRSQAVDASEYEALCRGMRNPTPPPITDDLSRWMAESQWAALDVLTTLPCFAHLAKDMEKNSDDWFNWCNNEAAERAPMPGEWGKLTEFRQLLIIRALRPDRITNALQNFCEHMMGSDYVNQDAFSPAAMMDESSSATPIFFILFPGYSPSKEIEVYANKCGYSVANGRLCLISMGQGQEAPAEAVLDKYTREGGWVFLDNVHLMQGWIPKLERKLEIAAESAHPDFRCFFSAEPINGAPHANIIPESILQTCIKISNEPPSDMKSNMRRAFAAFTPEQCDRPSTPAKRVAFRAILFGLCFYHSLLLGRKKFGVGIGTGSGSGLGFCRGYSFNIGDLTTCGDVLYNYLEAYEQIPWRDLQYMFGEVFYGGHITDSMDRRCCTTYLEVLIRNEILPKGNPDEVEAWEAPTLELAPGFFAPKPVDYPTLKEYIETSLPAESPVVYGMHPNAELSLLTSLGETLFKTVVEVAGGGGGGGGGGGGGENAVRQALETFKERLPEPFNMVEVELRVKEKTPFVVVALQEATRMNALLSEMKRSMEELQLGLDGALNMSDNMEKLAKGIASNTVPELWMSCMSTRVQEVYTLTAWYQDVVKRHDQLSAWTAGDIITPHSVWLPGLFNPKAFLTAVMQTFARANKLPLDVMKFMTEVTRMTSPEQVTEAAPLGVYVHGLVLEGARWDREDGCLRDSKPNELHPAMPVLQVKPVTADQFNLEGYYECPVYTNMQRANVYSPVVSTFTLRTQDMPAKWVLASVALLLQDDLAG*
</t>
  </si>
  <si>
    <t>C_670029</t>
  </si>
  <si>
    <t xml:space="preserve">MIYNEVAQAVATHNATAKDDAKWNKARKLLDKFEGHYKRMAVLHHSLWEKELRELRMQKDEEISHLFQRVTDLVMKLVWSGCRGFAEDKREELIVLNVFSALPKEYAAVAYAATEQYRGSMYSVVDAETRIIGFHNTLASMGNEDQGSGEPSTSVAAVGVGGYRGGGGGYRGGRGGRGGRGGRWGRGGRGQEDLSTVECYKCHQFGHYQGQCPLNAAGNGGGGGGGGGRGRGDYVRP*
</t>
  </si>
  <si>
    <t>C_670030</t>
  </si>
  <si>
    <t xml:space="preserve">MKLTHRAKEVNSLLVATLNQLEKDKAKLELDPAADRIHCLGFALRIFDNADRVDRAGKATERTSKAFYAASVFIEILNQFEGEGGVDSELFEKQRYCAWRAAEIRKALREGRQPTPPPAGTPAPGAETGPSASGGSVGGSGGGGGLDDLPPASGSSDWAYNFMHMPPPLPPSAADFSFAPLPLTPPAASSASSSYSSGSAPPSAPLFGSPPGSGGGAAAGGGGGSGNARFWPGARVLVRADESEGLTALSLSDHSSGEHEAQQGTVGQVLTRPDGGISYKVALRDRLVELREQEAVPALAEGQPVALYRGARPGGPLGPATPASVVLINDASWPPTYLVKTQDGDELAASASQLGPPLTAAATASAPTSGGPASISAAPPPPPPADLLGGHYGGASTSSSRSVATPPPPPPGPAASSSAYPSMSGPGSYGAPPGPSAPPPPAPPAYGYGAPPSAPAAPAWPGAQHSAPPAPPAPAPAPAPAASYSLPPGYKPPLTVITEAQKAAKYAVSALSFEDVHTAVRYLNDALRLLTTQQQQQPHAPGRR*
</t>
  </si>
  <si>
    <t>C_670031</t>
  </si>
  <si>
    <t xml:space="preserve">MQLSLSPAFSVAPKPVSCKRTVSLAAPRSRYGVPRRLSMVRATDDASDPVPKAKSGASTDADMFASKDLIEDVLDTSELGSRGEGWFVAQLAAFAVLLFPPAGLTGAVDSLALLCLVSGLTLASISLYNLGPSLSPLXKPRKNHALVTDGLYALSRHPMYGGVLLAALGLSVLSHNETRLLTTIGLWWILDNKANLEEKALEELYPEYPQYKAKVKKFIPYLL*
</t>
  </si>
  <si>
    <t>C_670032</t>
  </si>
  <si>
    <t xml:space="preserve">MDRAHP*
</t>
  </si>
  <si>
    <t>C_670033</t>
  </si>
  <si>
    <t xml:space="preserve">MQASARSRSADASALAACDTKLLLLLDMGAGGLGLDASRPPRVQQTCRRGAGGRSAGVLDTSQLGSWFVVHWWPDKEADEVLQGVGGTAAEDTAEAEQAVLELISVLPYPESSGVKGLEALRAALTSGSVQEHELLPLAQWWQGGPGPCSALGAAHGAAAEHQRLYNEQHVQALGDIDAQQDPGGSSGVFAALLLLAEAAVEPQPAKETAQEQSVSAPDTSPKTQWMADMRAAQTM*
</t>
  </si>
  <si>
    <t>C_670034</t>
  </si>
  <si>
    <t xml:space="preserve">PRPTKSSPRNKPPGGINEKHGNPAPKPEPSRAREPPQAHTQQSAGTLAPTHCKPDPEPHAGQRTQAAATRPSRTPADPSGRAQQQSRPATTREPPQAHNQAQAHTHRPAAKRVTRPTQAGAHRQQPINRLPHLHTGPGGPAAPGPVGTREGHRPPPGP
</t>
  </si>
  <si>
    <t>C_670035</t>
  </si>
  <si>
    <t xml:space="preserve">MDAATSLARSTPRWEVVHVQTHEDAAAGSPAGGVSGDTAVGLLEAVSTTKMMRFKDDIMVRLRLQQQQQQQDKEAAPGSDSGVVLRVDVRSASRVGKGDLGTNAARIKGFLGQLKEELQKHGIQILSS*
</t>
  </si>
  <si>
    <t>C_670036</t>
  </si>
  <si>
    <t xml:space="preserve">MIGPLDHEAKQRLPNCTRCTGCSTVLTDMHAAPVVAEGLEGLAFMHGKGATNGWLFFGKVAGGTRRFIVKVYCMPYSKAHGRPQECANEVYTERMRLMMAQVRLADECGAPGITPRVWVAPVEAIIPNGTFRGYHVRWHGLWMEEAPGITLHGLHTTRGAENAMYELLTKKMNKTQVIQQTVLDLLTAQCDRHSENVFITPAGDLTFIDNDRALGVVTRCGGDSMLLPGNRYHTQLRLGYWGPTMQYYKAHAGKPNFCTGPIDMRVVMDYRCYVPGGKIGVDYPPGLKSCMEALARHKTPDIMRRYGFSSRKPAEILLRRSRDMLTMGFEGALAHSPPRSAARYVYEAQPPCCGIVLDMRGTPRCAQCWKPIIEAQKDSVKDNSTAARVKEVLVREDE*
</t>
  </si>
  <si>
    <t>C_670037</t>
  </si>
  <si>
    <t xml:space="preserve">MVDPTKSPEPAGGDGADAQATKRRRVGSASATPATTPPTSQLGPGGAVAGGAAVDGVDSRPGAAGPAVAAAPSGAVPIGKGAKVVGKGGNLVLRRGGDRGGAGGGEKARGGRRAGADDGAESGSILVQGKNGDVRLPLDIGTRVDCKWRDGAFHTVRVIERRNLGTPNDPRAWDYYVHYIGFNRRMDEWVTLPQLDLSTAEVEQPQEGPADKKGQKKKQAAEEHDSDSEHADFDPNALREHEEFTKVKNIETIELGRHQMDTWYFSPFPPEYKDCKKLYFCEFSLHFFKRRTQMLRHMKKCTMRHPPGNEIYRNNSVCMFEVDGKKEKAFCQNLCYLAKLFLDHKTLYYDVDLFLFYILCEIDERGAHIVGYFSKEKCSEEGYNLACILTLPAYQRKGYGKFLISMSYELSKLEGKVGTPERPLSDLGRVSYHGYWTRELLAILKDTEGSISIKELSEMTAIKPDDIINTFQTLGLIQYQKGQHVICAAPKLIEKHLKAAGGPGLVVDASKIVWTPYNAERDYADFGRR*
</t>
  </si>
  <si>
    <t>C_670038</t>
  </si>
  <si>
    <t xml:space="preserve">MMIRTRRPGLGLGVYQLVYVEQQQQQQQQQLQQPPQPHPHYRAYPYQYRQQQQQHSSGRNSYEGNRIYSAGGGAITGSGTGSVTPRQSTAAAAAAAAIDPDAPNNTSFMTPVFPQPPRTRTDSCSAWALMVEASCQQLEAVVGPFLEGALMELFGESWERELFGLDLTLPPFSAAACAALVAKCKQLHEKLPITIHKRVEAGVGRPRPLSRSSRLPVPGARGRDGGAHGHARHATRLHQGRQDAQPAGRWLAAMAGLLPGAAAARRIGPALLRHAAGGLHRCRHCAATRAGRIGRRGGWRSSTASTRRSSHCGRHAV
</t>
  </si>
  <si>
    <t>C_670039</t>
  </si>
  <si>
    <t xml:space="preserve">MALLAARPHSARLRCAAEQRPRRSVRAGAVSVVAFKEEIKDWRVAEMVTHCHSYYDAVWSRGELSACDKLLEPNFVHRDMCSPAAWAGGGAAALHGATETSTGITVGPRAFKALVTELRTMYPDYFMRVEEVAVCDTHKVYVSWVSCGTQLEAPAVAAAAAAAVASPSSWLSTGGRVSPPTVAASALSGLSLAGSSSGAASSAAASGPPSYHNNLVRGVDMITFNLDRTRIKEINVFRQLTADERREVERRLAPTAPLEIRLARLHWDTAGQQAGEAGRQQQQPGGGIKAPKAQRGNSQQKARGWGLS*
</t>
  </si>
  <si>
    <t>C_670040</t>
  </si>
  <si>
    <t xml:space="preserve">MCPRKVHPSCLARWQLQQAGRKEERSCRFCNASLPDWKQILAPALTGPSAVDPVMVVSLGGRAVRMRVRPGPEGMAKFRQQVRELFNIPAHVEFECSFKCKAPSGDMVQLEGLASYDAATHVASLTAAQRAAAAARRANSVPHHRVSAAGGSSSGAGTSAQQPYLDVHPADLQQYQQAPLHQQQQQQSMHVADLQHYHHPHPHCATPQQQPHLEAAHSAPQPLPQPLQYYTPATSLAAYPAGAPASTYPLPPLHSLFA*
</t>
  </si>
  <si>
    <t>C_670041</t>
  </si>
  <si>
    <t xml:space="preserve">MEAGGRPAVAVAVPCPSGGEERPLLLRLGGTGEMAAASTSTSGGGNDSDSSLATAAAAAAAASAAAAGAAACSRMGAAASASSASSASSASSSSAPEGVPLKAAAPDAGGACGSGSSSGAAKSEGSGGGGRGSAAGQDRTWLLLGAGRINGGSGSGEPPAHERHPREALGPTVGNTRSSGSSGSGSSSSSGGALGLQAAAETRRPNPFAAVAADTSSAAPTTARAGAAAASPAGAPPDPPFASPGHLAYGYDPGGPDGVGRGGGGGWLYQHYFGRYLNGSSSSNSRGSGSGSSNSRAGGGGDGVWRGLQGRPPQLQQQEQKQDEREHLPTRGRRRQLLQTDSGSNNDSSGSSGSGSSGSVPPTSCAVMLRYGASVGDPLSSGPHPIFVASWAAVAAAAQLPPVQSWVLGWSFDAGERLLSAADVFSDTSAASAAGGPGAGGGGAGAGGVGGGSGNGTGSGAQPPLSLQVVLQVDYMPITYVDSAGGGTTGAGGAGAGDGSSPGAAGSSPPPPALVVGNATVGPPRPTFFTQMYLKVSNPGSRRAVSLSEVQVQYYFNGPDESLDPNRQGAAAAGLADGGVDMSGGPGGAPPFRLVCSDTSPGLVGRCDSVVGRFRVGLPGVRGAQYYATIQFSPGAGWLAANDTAGNSSSTGNTSSSASPSPPPPAPPGSGPLLDYVELIVSIEPLVPYMRIDERKDYRAGIHTHPHPHTHTPTDLKPGNVLLDSTGRAKIADFGISRMRVVARLDALMEEERAARAARAAARRARPSRGTPASSGHSPSGLSADGSSSAIALLAPLGAAGAAAAAAGMDHAFSAPPAHPAATPPHQPHLPAGAHRLTPPHPAASAPPHVLLPGEEAGGLGGLGGGPAALDMAVLLGGGGQAGGGGVGGMQARYEPGVGVAVGGGGSELSQLHSTGAASGSRASSKSGSTAASPIPSSGVAAAQLSGPTAPTPQAGAEVRSHGHARHGSRRSGSGSGLTASASAGLLAQLQQQQQQQQQLSSSSSSGAAAAAAAARSPYGITAARSGSGDSSGGGSSGMSPLLVVGLGTPAAGPQPSPSPAWATGQPQQPLVSGGLVAGGGVTAGGGTSEPGSYKGRSSGSSHSAAPSTTQSQRAAPRTPSVPDPDYLLMPGRGASGGGGSSSSGLDGSAGAGGHPQLPLLQPLQHLYDGAGQVLQPQLQLQPPVPLPYVAEQRPAHADRSYPPPPPPPPSAHWGLPPHAQHSPSASSPSTSPTTPDTAPDRPPALESAAAGGPGLPPPAAAFPQLPAFAQRQRRKDSWVRPGGVLAPLLPSVAEDRSVAPGELSPQPRHPHHPHLMARRGDTGGGASSGSXXXXXXXXXXXXXXXXXXXXXXXXXXXXXXXXXXXXXXXXXXXXXXXXXXXXXXXXXXXXXXXXXXXXXXXXXXXXXXXXXXXXXXXXXXXXXXXXXXXXXXXXXXXXXXXXXXXXXVRACLGGRRSRQSGQHQQQWQL*
</t>
  </si>
  <si>
    <t>C_670042</t>
  </si>
  <si>
    <t xml:space="preserve">MRFQEVTQRYRRRKKRTSELPRAVSLLLAWEGAIVAGVFLGAIGLVAAGTYMMERFDERTRRTSLIHYYQHRLALTAETLADLHESYRFYSSHAQCVGCHLAASSRAADDCRRRLAGRRRDIEAQLAALGALEPPPATPPPLNQQHLQGHGQEQCSGGGGGGGGGGGGRAAGAGGLARRWLLGPVVWAADVAVAPWRQLYVATRLEGWRRELQALEAEAVHAEQWAAADSAMCGRAADKLSRLSAALRREAATHEVLRVRLQRWRQYSCRGEPLIAASGEVWGWGNSSSSSSGSGGSSSRWGVGSWPSGWGWGAAVDSPGQQPPPRAEAQSSVSGSSSSGSSGSSSSSSALPGAALAEPQPAPAPEAAPAAARATKWMWSVEVYRPSWMDEDEVCGVDMEQLTAAVEAAHAAAARERAQAEAEARQLDDDGEEEGGGGGGVGDEAGAGGGEVLAQLLAELRPLLDSLQGGGSGSSGGSGAGGGAGGFPRGW*
</t>
  </si>
  <si>
    <t>C_670043</t>
  </si>
  <si>
    <t xml:space="preserve">MACSSRVAGGSGGGSGGGSGGGSGSGAAASPGGLTPTAPGTPSYMSLPVGGPSPSPATAAVDAAAAAAASCHGQASPSPHQRLSSPGWPPHLPAHVPLPPPHSASSGGAAPVGPGAMPAGPSSASSTHLPPPPTAAVGLSAAAAASSTSRVTRTTVDDVEAGTHDQAATSGGSGSGGGGRAGGSGVVGGPSGHGPNKQPTTGSVFGAAVAASTAAAAAAAVAAEAGTGALTPGVSPVTANAAAAAGMAEVPAGAATAYAAPPAPLRPMGSRVEVSVSVLEPEPSLGRPVSPSGVELATLRTSAAAGGASTAAAAAVGVPILLLSAGSAGAAAAAAAAGGPVVPGVVLAAGVPAPEPGVDGVDVVATLLASGAPRRRLGTSGGGGTDLDETSGGGAAADDGDGGAGGGGGDAGQCALPAEVRRRLRSHLGRHRMKHIRSWKDLAHSTASPRPGYWLLGTLALLAVLLTAFYFMAGQWEFLRPIDVAGPAEALAPPPPPPPAGTAAGSSVALGEPSSGAGVNMTTAFIGNLTAVPNMGTAGSSTASAATTSSLNVAAYNDPYSHNWGPDALWDWLAFWRPNSARTFGFAYLRAWGGRYCPDLAAGQWWRWLTGLLLHQSALHLVSNTALLLVLATYLESLYGCWRVLPVFFVAGIAGNMVSSWLEDPCTLVVGASGAVFGLLGAYTADAGLNWESIPLLWLRLAGMGLVVGFMLALQLADHSRSGSAGAVSHASHAGGFVAGLLMAWLLLPDFKARRAAKVTQLLSGLGLESHLPLPDTPPGRQLYSFWQRHRVLTWGVHGVAASVLVLQLVAVPAYLYTHTFKHLDCGAGR*
</t>
  </si>
  <si>
    <t>C_670044</t>
  </si>
  <si>
    <t xml:space="preserve">MLNEVLPAVANTYYCSAGSGRQHAGAVLSEPNFLRVDCLGCDRSSGCGGFLKGVLLRLKQSAADQQLFAAAITPVPSDSSAGAMADGIQDFMRRLPRDRLNFLLIDQAESFYLMARPVSDKCPPRGSTLDVDAVLHMRRILKELLLHSPHWVAWAVTGSSSMATLWANVADTPTNGWPLSMHHRRLNLSPTVSTDVLQVAWKQLKAQAANWDPPLPNDLVWRSPPQIATLAYLCQEWRYSRTASTAAELVDQTMTQKLIPEVLADLRMALHMLGQPAAHLLLLRELLDPMAGVEPAKLPLAFKLLLASFATEREGKLYLDYPLLAQAVTTESEELFVTGECYGAPENRISELVTKSYDSPMPRRSKAPGASATATPRAQLQPHAGPVRPISLHLGRRLLGRATVVQPRYMGRM*
</t>
  </si>
  <si>
    <t>C_670045</t>
  </si>
  <si>
    <t xml:space="preserve">MQTAKLTAPNRLRPALAPRLLPRTSAPPGLCRPLHVASEASDHVVLPSAPPLRFEEPAAEALERMPHHLSVGQEASTSRLSQRPRKAGSPGSWPKLDMDLGALGALAQPKVLLGAGMLAGLGVDISQPASVVQAVGVLAAIVAVHEAGHFAAARLQGIRVARFAVGFGPAIWKYKGPEVEYCLNAVPLGGYVAFPDDDPTNGSFDPEDPNLLKNRPIPQRALVISAGVIANVLFAYLVLLAQISSVGKAETAFLPGVKVVVPDTPAGAMSAAARGGIRSGDIILRLGDVVVPAAPSQVSTSVSAIRASPGRELVVEVERPSASAASASGSGSQPGGAEVLQLRVTPDAGSDGGGRMGVQLTSNTYIKHTYAQGPGEVLAMTSSEFNRLAGTVLNGLKQIVTNFGAMSGQLSGPVAIVAAGSEVLRADSAGLFQFAAIVNINLAAVNILPLPALDGGYLFLLAVEAVRGGRKLPAAVEGGIMASGFLLLTALGLGLVVRDTINLL*
</t>
  </si>
  <si>
    <t>C_670046</t>
  </si>
  <si>
    <t xml:space="preserve">MYFAKVEMGGKVESIRKVSAQLKTLRESARLRRRYSHVVDADVRAGRATTKGSCARNLHRLMLVITFVRLLLQQLLDSPSTQLKDALWVAYKGSLHPIHTYMVQTAVWAGLGMVPSRAAFMASIGEDEDSARQHVPEVLAAAAELAGRLERMYGGTVMPASDLTYIPAAPAAAGATM*
</t>
  </si>
  <si>
    <t>C_670047</t>
  </si>
  <si>
    <t xml:space="preserve">MRGLSATSPSILDLGSPDVRGKVRLANGVFATMRWVVLTHMRAGSITQTPGPSILDLGSPDVRGKVRLANGVFATMRWLYFTDVLVLCSEVLADDCIAALGLVGCSTATHAAILAQRQPPPAEPAGGATAGGTGDDWPPLAPPPLPVPGRAIAAAAAASGADGTRAGVLVGAVVGGVAGGVLLAAAVAMGAVLLLRHRRRRLRLRAQLGMGQSAAQPRKQPEAGEGDSSGSGTLSGGGGAWTPTARGPAACNTGLRSTAGAAGAAGTAAAACGGGMAPGGAEPRPGLPEQAAGGGSGCGSGSGSGGAWPAASPPGGSTEGLFQCGAAASSAASSSRAHLHSWAGTVPGASAGAGATEGAAGEVLSPLTPQRPDLDTSVTLVLGTGPGPELARGAALLPPPAGAAAPAGSGPGSRGRTGTGTGTASSSPAATMCGTSTCAARPELDSSGDSGGCDSGTGTGSAMAAVNQVTLLPTVLGRGGFGRVYEGLYRGQRVAVKVIHVPLAQPAPQPSRPGEAAAGAPADAGAWGPGGGHDGDGPVLSPSVLYESQDSGQLRGVGAAAAAAAAAAAKDQASLLETEALPPSPDLQQLHGLPAQGQLPQASGAPGSAQQEACEGGGGAVGVATARAAAAGGGGGGGRHGGDVLRQSQMVLGGPAAAGAGARAASGGGGGGQPLPQAPPSPGPGGGFVLPPPVAWPAPAPECGREDDRDGQLDSFHHEVQILGRCHHPCIVQLLAVCLTPPRLSLVMEAMETSLDKLIYGGARGSSSPPQLLPLPKVLHIALQIARGLEYLHPGVVHRDLKPANVLLNGAHTDRPVVKLTDFGLSRIRLATQATAHPEAGTPAFIAPECFDAANLGLVKHQADIYSFGVVLWSMLTGEEPWAGLNMVLIAVQISLHKRQLLVHHLPEERCPHKLKRLL*
</t>
  </si>
  <si>
    <t>C_670048</t>
  </si>
  <si>
    <t xml:space="preserve">MPQDGSTSVDGSPTRHAPLARTAPGDGRPPLPSLGPLSAAAVPQPVWAAGGGGGGGGASRASSLCSNEVPPPALVAGRAMSQRTVSAGSGALLCCSGGLSFSAAGEQEGVSGGTVGTSGSGSSSGSGASSGSFGAAASSSGGGPSCAAGGARPLHMPLAVPMPADLAAAAAPPAGSRAGADTDTDMDVDQDVQGSEVAGSRAAGGEAGSGAGSPGDADEVDGADENAGVAGVPAVRMGSTVRTLSFNAVEVGTTGAAGARVGLGLVEPPSPFPHLENQPFAEHRPRSRQ*
</t>
  </si>
  <si>
    <t>C_670049</t>
  </si>
  <si>
    <t xml:space="preserve">MTARAYTEYSPCALLSRHEVGFPMAALYHSLSYAEAIDSTQLSTVAAFWSGLSLKRFVVDASSNVTVLKYIWRDGTPFDMDSEIARYLQLPSPSNASVSFDIASVTCGQLGGRLALLQDINLRMKLFQSTYMIDLLPLVLSLKSCMSTKLVLPTLRWILVDPLSEGIQNSSAPCPLQSPNTASPMVTGASAAPIANGGQVLHRLVYGSGTEFAVHIVAPRNAVVTITNCWFEKNSAEGGGAVYAEGGSILFNNNTFQSNIAGNGSGGAVMCTQCIYLGIFNSHLEDNLAQGATTGVAGLLSGVDFLGGGFISVACILGLDSVSADGYVYTRLVGWLITALQEPLGTCIAVVGITPGQISPHTDPH*
</t>
  </si>
  <si>
    <t>C_670050</t>
  </si>
  <si>
    <t xml:space="preserve">MEDPVVAADGFTYERAAIAEWMSRGAVGGRTPRSPLTNLPFEHRTVLPNRAVKSQINSWREEQAAKAKAAQQRRRGTERPQEDRGQ*
</t>
  </si>
  <si>
    <t>C_670051</t>
  </si>
  <si>
    <t xml:space="preserve">MLTRVNPSSGAYVRRCDVVAMPSARRPTHLGRGTSDTRLQATEEKKQGSEATKQELGMEYYAGLLKTDVRIDNGSSANDMLFRNMQLAGGVTGLLGLLLLGFMAPLAKSPAHAGMSAMHAALEARDKEPPPPGVAASSMCRTRETAAANNVGTRKTRAAAQQIGGRREGFRTACLMLPRTPSASEY
</t>
  </si>
  <si>
    <t>C_670052</t>
  </si>
  <si>
    <t xml:space="preserve">MRKRKAKEEEAKEQEAKPKKEEAKRKKKET*
</t>
  </si>
  <si>
    <t xml:space="preserve">MINETLGKWHTIDFFVGLAYLSNREALEYPAADICGKGINVLRSDLTMTEQLKLLLELQEVRRYMLYCKGLKQRREEAQARFWREHLGAGHSMGGGTAALLTMMLRSGVGGTTGGASSSTAAAPGTHGDSPADCAHAASTHPAQPSDSLMDAAGTGPGTSTGTTPREPPPPPPPPAYSPHTTHTAPPPPARDDPLRTARCVAIACPATVTPELAAACGGFVTSVMNGTDIVPTFCAATVDDLREDVTRSSWFSEFSRDMRSGVVRALQGGVRGVGTATQWTSRNILQPAVVPFRACYTTTTTRRTRRRTVSNVPQQLQQQLPAPPASPLQAAEQHEQLLLAAGAGGGAAAAAAAAAAVAALEAGGGPLSPASSAAALTALTGSGLQSGSLPALDPPSGGLGPLPGQAPEEMSMSGRAGAGASGLDPRAVAGAVQSCMYAMSNAVTAQQQHQHQHHHHGRRRSVERPADPALAEALGMLESLPPDLGPPAPRGPGAEGSAGPASTSGRVGLSASLGQSEPELLMGSRSSLLSGSSNSGVSGGAGGGGGGGVSRTSGGLGAPGAGAGSAGGLPTSMAASVGAGGSTGSGAAAAGSGDAXXXXXXXXXXXXXXXXXXXXXXXXXXXXXXXXXXXXXXXXXXXXXXXXXXXXXXXXXXXXXXXXXXXXXXXXXXXXXXXXXXXXXXXXXXXXXXXXXXXXXXXXXXXXXXXXXXXXXXXXXXXXXXXXXXXXXXXXXXXXXXXXXXXXXXXXXXXXXXXXXXXXXXXXXXXXXXXXXXXXXXXXXXXXXXXXXXXXXXXXXXXXXXXXXXXXXXXXXXXXXXXXXXXXXXXXXXXXXXXXXXVGAGITAVVAAVTNQATREAEAAAGGGSGLLRDETTRAAEDVLREVGEVLPSEAEAEAAAAAAAAAARRRRAGGSSSGAARRTGGSSRTGGSRGAAGAVATAGAAGAGGSGGSGAAGGASAFRSVSMPHGVSLLDGAGAGSSHDATSPSGGSAAMDIPARDPGGRSAAARTLGRVASEACRVGFCGTASVADDDADAGLHSPIGSPGGHEARLYRRRLYPVXRILHLFPAAATAGRQQAAAPGSAGAAAGAAAGAAGTAASTTAADAAAARSSAAAAPYVLVEVPDPRAYSRIRLCRTMVSDHLIPAYLAALESVLGQLEDLQQSAARAQWEATEAAEARAVEARAV*
</t>
  </si>
  <si>
    <t>C_670054</t>
  </si>
  <si>
    <t xml:space="preserve">MCLHHSVSSSLRPFTDPQAAAVAAALERGQPPGAGTVTAIKAARAAAAEKAAAERRRITGLAPLPASSAVPAKTSYERIGGRSPARRGSARASAPAGVPQRQALAEAIAALAAEERQRRGGGEDPLAEAMRDYLRASEDVAAGYTAGGGGGGGRSNAGSLRASREDAGASGGGAGDVSGGGHADSAKAYPEGGQQELEEQEGQAEQEEQVTAHRRHHPGSQHDHRHQPEHEERSHTDAHE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EEEERLGEAAAAAAADPEYGGGEEEGFGARDLQPEPEPERQHEEAPRGVGRPQDEDEEEGVAVEEEVDFGVEDVAYEF*
</t>
  </si>
  <si>
    <t>C_670055</t>
  </si>
  <si>
    <t xml:space="preserve">MGKSRGGKYSHKGRGPRKGAEEEEDGSEEEEVPAQRGLGGQRANVGMLPPSDSEEEEGEAGAAAAPAAAKPAAAEAKPEGGQSKTAGKMPPSDSEEEDDDDDSDSDDDPTPEYLRAAPPRKKAPVEEPRTEEQIRKDLERLELIKKKREDDRLKRIATEGWDRYAPVSDTNRPPGSVPTDHPSKAK*
</t>
  </si>
  <si>
    <t>C_670056</t>
  </si>
  <si>
    <t xml:space="preserve">MNVTPAPVYPSLFSHECNPPTHRSAIVDASGREINSNRFIALMAAVVLRQHPGTTVVTDSVTSNGLTDFITALGGKHMRYKRGYKNVIGAGVRLNAQGEDCALMMETSGHGALRENFFLDDGAYLAVKVGDHGSGNPGGSSPPRLAATDPDRQRDGSNVKGQSATPGSGRGRGGGGRGGGRGGGGAGGLSTALNRQQQQQSYGDGGDGASTGAGGGGGGGRGGGGGRAAGAGGGACERSGSGTLPSPNLNASSGTGTGSGVVNANHLLNFQYESAGRXXXXXXXXXXXXXXXXXERARRAAAAAGPAAPALAVAAVAAHPPPPADTAVVAVAAGTGQLQIHGVRCVRTRWRC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QEAPFVYGALEQLAGRARRWAEHRAELLAARGLLAAREGGAAEPAALGAAAEAAVKKMFTAAVSDVNAAREAAAAAAVLEAQFPSLGGGGAAGGGGGAAAAGRDRAPAALPPVPVPGSSPGPAAAASAPAGSGRAGAGKAAPPLPLPAAPAPPGRLRPVPAPALPAVGSVDVEDAAEGAAESALPFETAFSGDEQDSPGAADAEAEQRQGASPHRFSGGGATASGAAGAVGAAAAAGGTDGDDVGSASAGVLGTSASSSVALMGEPGAAGGGGGGGDSSGLLGSSPGGRLLNTPGAAGEFYTYQALDGSWVFLHPLNLRRGRRKRSAGRGGDWGVVCLLHHYGSYAACPPLLSGRLLELEDAVQGEASRRRWRFLAHLPLTGAFRLCELALGELLPPESLAPFAEELAAREKRRRRQRADDRRQAAAEAAAAARAAAARVGPSAEELQAMPSLNQVAGGGGGGGGGGGATAAGNALVAAAAAAAAALARDTGLSATEVAESIALEEAAAAAAAAAGGAAGSAGGGNGAGVSFARITKMGFAATGPVLGGGSPPLGGGGVPAPAPTPAGAWGARAAASSTPVASGPKSSGSGSTFGGGGAGSSISPWGGLGAAAAAPAAAVGVWGAGGGVKGPIAAAAAAGTKTAPDATGAGDTPGGGGGKKGGKGGKGTLLFSTGAPQRKY*
</t>
  </si>
  <si>
    <t>C_670057</t>
  </si>
  <si>
    <t xml:space="preserve">MAQLRWSSFGTAAVVPFPSPPLEDPRMLLTMLGLARVLWEEAEAGTSAAQGAAAGGAGGLGAGGGGGGLPLPPVTLALTAAAVWRFLNPVMLREWCLSPYCVVEAGGAAGGGGGGSGVGRALRGALTQLGLTALAVVVYAAATARRQRQPMSTWQLR*
</t>
  </si>
  <si>
    <t>C_670058</t>
  </si>
  <si>
    <t xml:space="preserve">MSVPALLAQRQGSFLVKGRSLVAGRSGCPLRAPRQPRVKVLAVQIDRRSALDAQWRRQQEAEERRAQLANQLLKGDMMEVRDADEFDALCEHANNSLVVMFMYRPSCGSCKDAALRFEQLREEANRTQARVAFVRHNVETDYGDTSDLSRIHSVRAVPAFLFFDGGAMVRRLSLRDIRRLTGPKPFVEAALAEDVRKLKSTFREVLLSRAPSARS*
</t>
  </si>
  <si>
    <t>C_670059</t>
  </si>
  <si>
    <t xml:space="preserve">MMSLKLVQGVRLHEHKACKFAPSRPRAHSALSHPVSRPVLSRQATAAPEAQTMSVQTIPGVAILGPVTAEQASILSPEAQLFVATLHRTFNPRRKELLKRRDERQKDLDAGRLPDFLPETAAVRADPGWKCAPPAPGLVDRRVEITGPVDRKMVINALNSGATQYMADFEDSHAPTWDGNLEGQVNMRDAVRRAISYTGPNGKVYSLRTDGKLATLLVRPRGWHLVEAHFMVDGEPCSASLFDFGLFFFHNAAATLAAGQGPYFYLPKMESHLEARLWNDVFNASQDMLRLPRGTVRATVLIETLLAAFEMEEILYELRDHSSGLNCGRWDYIFSFIKKLRNHPQFVLPDRSAVTMTSPFMDAYVRLLIKTCHKRGVHAMGGMAAQIPIKDDPAANAAALAKVRGDKEREVVAGHDGTWVAHPALVPIAMEIFNKHMPTPNQLHVRRDDVTVTAHNLLDVRGGALLAEGGITEKGLRDNLSVGLAYMENWLRGVGCVPIHNLMEDAATAEISRRGREGWSAVWQWVRHHARTRDGRVVTAAWVNDLLAQELDQLKSKMGAERFARSKYPLAAQLFQSTITGDAYSDFLTTLCYDHIVTKTPSRM*
</t>
  </si>
  <si>
    <t>C_670060</t>
  </si>
  <si>
    <t xml:space="preserve">MATTRTASRCLRACGSACSATRPCSARCSMTWRSWPRQTQSTRPRPQPQRNKGGAGGEGGGGAKRARS*
</t>
  </si>
  <si>
    <t xml:space="preserve">MEVEQERPAERSNIAGAPQVGRKSVNWARKREVLEDENLSVFAMGSIESSSSNITAPGREGAISPLDFAAATAVATGFHRPQSSGGAGAGGAESGRMYGKSSSRAASRGVSRTNSAVSGLRQGGLPAAGGGYGGPGGYGNAGGVSAVPSSAWGGGTEGGESTYSTVFERPPVIPRRPSARSLATAGGGGGGGPAHLNVNVGPFPAGAPGPVSGSPVRPGTSAGPSKVGLSARQRAMMDAAAVGQFRFARIPRPSGAGGGAALPSVYSSVPGGAVNVLNLEGGGGGGGGEPGRLGSPGLPGLSGREGQAGVGAGLNAFRVSAAAVMAAAAFSASPIAPYRRAAPPQPAANFGPSGAGGGSQRPSDAARQQQQQQQMLAARPSTMAMATSIMAELNAAHM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GGGDQRAAGGAGGTGQTGRQGHQAAINDAELRHYTPFVGIDGDDHTAAAVAAATLAALTRSAAATGAVSAGAATLARAAAAAAGSDAAATRYYAGGAGGAYVTPAPTAAPSHRASDDSGGDDTGATAGGGGAAAITNAGGGAAGFAAQQFLDGNGAEEDDEERAVTDEELGLLSPDQVLAALEAAAGTAATASDELFARLEHAMKRREALAARKARVAAEAARREAEEAARYVEVALGEQDDGDELAGPLAAGARGAVWRLRRHGGGGAARGDLTAAGGLDSWPSGRMQPPPAGAVAAGHSSSQPS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ARQPGLNRTGAGMYVCARVCGCLQAIFPV*
</t>
  </si>
  <si>
    <t>C_670062</t>
  </si>
  <si>
    <t xml:space="preserve">MTALHAAPVYFTAAAPPPRGMSPMPAGTPMAAHPYMAATGPYGATTYYTTAGGQMMQQQQQQQQQQQQQQQQQAAAAAANSSAVGRARSWSTPGENLHGNQGPNSQGSINGDGQRGPSSGAMYSANGQVYGDNAAGHRAAGLPPGVVAGPAPHSAGYGSGTGGYTVTSHVTAGGTHYYTTVGNMAAAAAGRGAGAVQAAAAAAAAAAPRHMPAPTNRGGAAARRM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PGL*
</t>
  </si>
  <si>
    <t>C_670063</t>
  </si>
  <si>
    <t xml:space="preserve">MHPQELRSVDEADSIGGPTAPPQPLPSLPIPPPLPSGGGLLSGHSGDLGQAAAAAVAAAQGGHGAPPMSPALMPAAALMPQSTGAAGHPHHMLQPVALMCVPAPPQQAMVPRGDMGPHGHGPAAFRGPQPMAAMHPASAAAAGMGHHHPHHPGAAMHMTALHAAPVYFTAAAPPPRGMSPMPAGTPMAAHPYMAATGPYGATTYYTTAGGQMMQQQQQQQQQQQQQQQQQAAAAAANSSAVGRARSWSTPGENLHGNQGPNSQGSINGDGQRGPSSGAMYSANGQVYGDNAAGHRAAGLPPGVVAGPAPHSAGYGSGTGGYTVTSHVTAGGTHYYTTVGNMAAAAAGRGAGAVQAAAAAAAAAAPRHMPAPTNRGGAAARRMSTPASTPASAAAAAAAAAAAAAAAAMRQHPSAAGSPSIEESLRQLSLTSQVVPGSTTSAAAGIATASPELPSRKVSEPAVSSTGTSAVAAAGSSPLSAPLAAAAKSALSYEGVAPLMASRMSSPGGGTTPSVADADGPGGADGSSLRSPSPAGSGGSGAAAAAEDAMAALAAAAAAAAAAGDSADAAVAVAAATMPYQVLLQHVLRSASASAAEGPGASAGLDALLLSGAAGLSASLSASGTYEDGDAAAAAGGAELEVAEDGERSSDPGPASLRAAIRRLSSEAGYALQRNSDPGQPGAATTAAGVQQLLPLLQVVLTEGLATGQFELVNGQLQVKAAKGGAGSVPGSRGPSFSKGLAPAAPGSVGGASGSVGSAGGSSTGTPRADAPASDGVAAVVAIGGGGSGC*
</t>
  </si>
  <si>
    <t>C_670064</t>
  </si>
  <si>
    <t xml:space="preserve">MLSYKVLPCPHGYRHSWTHCPFSHQGETARRRCPRTHNYVPDPCPNARAKRQCPNGDACPYAHNTFEQWLHPSRYRTRLCYLGANCRRPTCFFAHSVEVRAGSSARMYCR
</t>
  </si>
  <si>
    <t>C_670065</t>
  </si>
  <si>
    <t xml:space="preserve">MLSIEAESAAASDLAAGAGVQTLEGNGSAAAEPAGFVSVQTPRSPLGVVGAGSGGAGGGGSVADAGSLQLLLSDKAAVFRSAPDAAPSATPFSGSPRAAASAPGGTGAAAGLAQLPLPADWRRLHATAGLTDFAAVPILDASGGVVAAISAAGPAAPGAADATPRTATSNGVINSGAGGCATPFAAAAQALGNGSGGLAALGLGLGGAAAGGGGGAGSSSLGLSLQGRQLQRLGRVVGLAFFGDGLQLGVWQEAAAALTMVAKRMARTSGMDYAIMSGGDVAPLEGKAVTQLHQTFDWAEKSRRRPVARLHGDLDDAVLDRMDEALEFGLPGVAERQRLLALYLDKYIAKAGTDEGGAGAGKSGGPLSRLSWVLKGRKSSADAIEIEPSINEALLAATAKATEGFSARELAKLLAAXXXXXXXXXXXXXXXXXXXXXXXXXXXXXXXXXXXXXXXXXXXXXXXXXXXXXXXXXXXXXXXXXXXXXXXXXXXXXXXXXXXXXXXXXXXXXXXXXXXXXXXXXXXXXXXXXXXXXXXXXXXXXXXXXXXXXXXXXXXXXXXXXXXXXXXXXXXXXXXXXXXXXXXXXXXXXXXXXXXXXXXXXXXXXXXXQVGATAG*
</t>
  </si>
  <si>
    <t>C_670066</t>
  </si>
  <si>
    <t xml:space="preserve">MPPTFKKPLDYDPGLAQQTLQKSYQNSDAAVEARKRTLLAELEMEGRRRQMIEVKGYDQYLQDLLNRSGEQLQALRSEKGLMYPGNVEVIPELQHELRKLQEENRNLRNSGARSTDGEASSRGSSELAQQVSSLQQQLAVRDARLREAEAEAARLKARLAQAADGPSPRGAAAAAPLEELRAVEALLAESQAALQAKERELTALRASKAAASAGGAADAVKELTRQRDDAVQAQELLQQQLIHARNDLSTAEANFRAQQAAMAAATESEQAKALQQQMWALTEQHSKKVEELEAELKQKQVMIQQLQATKSDALQAMKEMKGRMAAVKSDAAAAYKTQLMAIQAKLDEIHALREGVLEELVNFQSEIFSEKTITQMSRLVRDKEISRVRSAQSDLRTKLAEMDQALRDARDETETVRQQSEQVAKIRELEAQGQIMHFREKWRTEFDKRRKLHNVVLELKGNIRVLCRVRPMLDKERGGLDAAAAAASMPVRCPTEETVRVAAVDNKAEKEFEFDRVLSPEEGQDKLYDEVAALVVSVLDGYNVAIMAYGQTGSGKTFTMEGPEGNPGVNLRALGDLFRLAEERAAEYAFSFSASVLEIYNEQIYDLLMNGAQDGDKLDVKQGPDGMYVPGLKLEEVKDMGEVTAMIGRGKANRSTYATNMNEHSSRSHLVLSVYITAVSKQNGTTLKGKLHLIDLAGSERLSRTGAQGDRLKEAQAINKSLSALGDVIQALQQRNAHIPYRNSKLTRLLEDSLGGNSKCVMIVNVSPAAENVSETKCSLEFASRARKVELGKARVNVVSADGGNGNGVSPSPSRGPASGRATPSSEGSMSRVASREQMTTSTGRRTPGPSGLSR*
</t>
  </si>
  <si>
    <t>C_670067</t>
  </si>
  <si>
    <t xml:space="preserve">MGPGSSPCMPWNYLDVASSAIVSTIIVLHFACDTEPELLRGLASVEVLLLFLRLLYFAMAVERLGSFFRMLFEVLRNLSLFFVFLGVLFIGWGLALAVLLGREGTSITRTYLQLFTCIFGDFNIALLTEEDLASEGLMALRRIFYSLYQILVNIILLNLLIAIINDGYERVSDSESYESQRSKLLLVVEVESVLPRRLARTVLEGLARTELYVITPEAATAGGTNPEDPSSSGVLAGGPRAPLQPPSAWYGRLGETKRYVMAVREVLHQQQSAFEHRIMQQLGAYKKGAAAGGGGGGGTLRDTLSAAMTGSMRRMVSEDSDEEEEAQEEAGPQQLQESMRRLGEQLEAVQHQTAADARQAAQEAAHAAGEAVMAAVQQQLGQAMGEAQRVVAAAVASMEAAAAAARRSAGRRGGSERVRVRIPAAAKREGK*
</t>
  </si>
  <si>
    <t>C_670068</t>
  </si>
  <si>
    <t xml:space="preserve">MVFGGRATTVMPAMPQALEEQTEGIVSALSGSEWFEDEGSIHANSAPAAGSITPLLHTPVDLLSDAFILVWQSGVQGSNIDAGHAANSDYVGRWIAQPLVPGMDVTAPWPQPREGASMSAWALDGSSEPGGDNSDNIVVMFGGVVQPQDGGVCLSKTCNWHQSSSR*
</t>
  </si>
  <si>
    <t>C_670069</t>
  </si>
  <si>
    <t xml:space="preserve">MGRNIAAASAAGSGGASTGGRGGPAGSQHGGPLEAAELLPEPPEDLPQLQVLRFNFLLHACHPLTIAAANGNAAMVDMLLAVMEEECLIRYAQSCGGGGGGRHGGGGGGASSRPASAPSSRRNSGRLQEAQLTWSKPPPELPPGCPWITPLAAAALGGCGECVRLIATSIKRGKSGDRSFYGAFSFRPLVLAQSAEVVQTLCDCGVVASSMFSMFTKSLRRMAARQIQQQHAKDGAAASAGGGGAGGGGGLAGLLGAGHGRSAMKHASGGAGAGSHGPSDGGAEGGGGGGGGGVTFGQIAGRIREAAAVGPTAESPSGADAAAAAAPRSRRSSLAGSNAHPHSHPHPQQHPPAHLPNQVAPPSPPGHEGSDGGARVKFVEADTAAAAAAATSPAGRASGSGGGGGLAGLLVDTSMTVAAAVGVMKAGAAAKETAQVSELLLLRARLFHDCHGRPLEASLRGCNWATVQSLYCLISIVEHGLEPDCFLSYTEHPNLNSTSLLNILVRNYDAATRAAAAATAAAQAGGGGAGGGGGGGDLLTEARVTLEGAILALLEHGALVDERPRRNFMRAAQAGGIHNTGVVSEVESALDYAFAFGPPEVLVPLLQHSNRRPKEHSKALAAAAAAVAKAAEAAGGEAGEAAKAALMIAAAFMVYAFSLSYPPGPVWVAMIGEARTLVVPTEHCRLPPSGLQSFLLAALAVMTLSCVLMEARQILFFKLRWFRLLEVYGCILAGVGAANSQTALHITRYLTTNCIG*
</t>
  </si>
  <si>
    <t>C_670070</t>
  </si>
  <si>
    <t xml:space="preserve">MQVMQQRVLQARPQRPASLSVQRPALPHRSVLVRSGNEQQTTTEQPSTSSTPSVEKDILRSTRQIAGTFAPRSSTKSKNPATKGTVLYDVFEWQSWICLVAGGLLSFNIIWPTDEPSIPRLLGMWSIWMFTIPSLRAKECMANEKDALNLLFVLVPLMNVTLPFLWKSFPFIFVSNVLALGGVYWWKGVWKEVYGIPFAYAGYTMPAPAATAAEQAAEQQEGGAEQ*
</t>
  </si>
  <si>
    <t>C_670071</t>
  </si>
  <si>
    <t xml:space="preserve">MAADTFAFRGTFFHTPAYGQLEALRDAVVVIQDGKIARLGTSGDEAALMREFGLSEVRRLKEGQYFVPGFIDTHVHAPQYKFTGTGTDIALMDWLKKYTFPAEGSFRDLDAAHHRYALLVKRFLANGTTTAMYYGSLHLEPNLILVDTIERLGQRAVVGKVNMDRHSPDDYVEATSDGIRDAEEFIKYTQGKKCTRIEPCITPRFIPTCTPELMKGLASLAQKYGTHIQSHISECCGEVNCVREMHPEYASDAAVFEEMGMLTSKTVMAHGTLLSDDDIKHLASRGTAVSHCPLSNFFLGDAFFK*
</t>
  </si>
  <si>
    <t>C_670072</t>
  </si>
  <si>
    <t xml:space="preserve">MLGLLVVSGNLPRFSPDSAATLLRDACVVESPQAIQMVVRCAPTLSPAQAQPALLAATALGAAACVHELLSLTSVDPTAEGSLALRLASSAGSVACVEALLAAGAALERQHVAGFSPLDGLEGGVNSCLTEVGHSAEALAQAAAAAAAAGHAHVVGLLLRATRYPAALASLAAVAVAKGGSCSVGSTGSAEHAAGSAGAGHIGTAAGTASEAAAASGFSAEQALPAMRMLLAAGAEPSAFNGAMLLAACSRSQPPQQQHGSSGDNNLQCARASCSRTSSSNPLATSIATDHCAPADSGGLRPRACAADLVRELVAAGADPRAEDSMPLVTACRVGADVEVVQVLLAAGADAGAQDGAALRYACKHGAAEAVVELLAAAPGCHSLFGLATALAEAVAARHRGVAEALLVGCPAHGVEAQLVKDLALIQVAQAGCMEAVQLLLLMEAGAAACGSKALVAAAEAGHDAVVEALLAAGADATARENAPLIGAARWGRTAVVRRLLAAGADPCARDSWALWAASEAGHMETVAVLMAAGADPAVPMDEEAAGFDVASLINEMECDG*
</t>
  </si>
  <si>
    <t>C_670073</t>
  </si>
  <si>
    <t xml:space="preserve">MYNTISQEMRFIPLADRGARALVLAVASNCKYFAAVERVPGLDYDQVSVYSFGGEKRVKSLPQDAALSGSESARVECIDFSENSKFLLTQYGNPDWTLVVWRWYSGKVLARMRLDLSKPVLSAQFSPTDDMLLAVLTPNSVSQLRLDPDSDILRQMPAPPAWEAAHLTSMCWLAGNLMALVGSGGEVYVFQDASARITTRVEPIPSAASASALLLGHSHVGGGGSGGLGASEHLLAVTARGRGFIAAGTSGTVYFFDPPGVDQKRFAGGVRQAGIRDLYALTRRLAVELPPGPPRPIIWLSVSAGEEEVAAVTAGGDLYVANMTLVAEREEKPIISVVGHDVLEGEPFRRVLGGFLTGRVMGLAAASSVPLVAAACLPSEPLSARTAAGQAAAAAASLSGVATGIEGGGSAPGTGPTRGGFTASGLRAPPPLPPQLRVWNYESRRCVVSFALEEDPTCLDMHPGGQLVLLGLYDKVAMYCIALEHLDQVYESHIKRATCVRFSNGGGMFAAVGRNNTITLTSTYPFRAQQQLGQLKGHATAVTELAFGSDDRMLVSAGVGGALYFWDLATLNRVVELEHVDKQSVYCGVAMCGHTRGAAVVRCLDGRVQQIANGKVEYEATCKGGPNAPSLMLGADKVYLAADDQGCVVSHAWPGEDLPPRPGFAALAPPPTHYQLHSAVGGGISRMALVPSRGLLFTANGDGTVLMSGVALVLGGVLLEAALAGGPGHGHSHAGSVRPSATNLTGPLAVGAAAGGGALAAPYMVTVPDERLQALRDKVVEVAMLVGSARSEAEYQAFRASQVLRDAITRLEGELAAARAAVAERDGLIARLTEDSRHVERRVVKELEGAHMSAAEELEALYEKRLAVEADKLRVMAAARDDAQYRAEEALRRLQEQHKLDIKDLHAAHAAQLVTVEARMATEAESRAEQDRFFAEYVKQAEEDFEDHSERINDKITAQAEAAESREQRLKADNNILKRTNLRLKADKTIDLKKMDKLTTDNTALREQAEELKLTIAKLTKELEERDAVNTDNYATIQQLRRKVQDLEKHKFVLSYKAETYAKALEPQEKEMSRLQSELEGHDRELLGHMSKMQVLSRHVAEKDTALRTLKSELAELKSKAGQMEAAINAFSQALDELVRRYCLGDMRVGGRDEAMEAAANAAAAETRVVLLQWRLEQERGSAKATQRATLHQNSQLLRELQV*
</t>
  </si>
  <si>
    <t>C_670074</t>
  </si>
  <si>
    <t xml:space="preserve">MRLHMHHLPTRRRCVHHNCHHLFLLLIAALPCSHQQRLLHGPFTAPRLQTQYE*
</t>
  </si>
  <si>
    <t>C_670075</t>
  </si>
  <si>
    <t xml:space="preserve">MNASPSSPSATTGAAVPTRPSATPAAPPAPNLGPPPRSRTDFGLPLPPPLSCPSPCPSAGQPPLQPPLCKLNPPPATWLQPPPSPYVNGPRPDGWGGQAQPVLQTPPPTY
</t>
  </si>
  <si>
    <t xml:space="preserve">MLHHPRPFQSAAHSHKRKTTPLAQANRAFHLFRLAIPAIHSAVPSYSAAPRQQRLAQTHRAATLVRAVASPASAMVHTKDHGSVRAEVADLFRSALNTAYPNAGIEPVVAACNNAKNGDYQCNNAMALFGKLKGTENAPKAPRDVANAILAALPANDLISETSLAGPGFINIRLNKDALARRVGSMLTDGLAKFAPEGHAGKKVVIDFSSPNVAKEMHVGHLRSTIIGDTLCRVFEYCGSDVLRLNHVGDWGTQFGMLIEHMADTRKARVAAGGEDADKDEDVADLQELYRAAKKRFDEEEEFKTRAREAVTRLQSGDATSLASWQRICAASRREFEALYTRLGVTLQERGESFYNPMLKGIVDGLKETGVATIDDGATCVFVEGQSVPLIVQKSDGGFGYASTDMAALHHRLNEEKADWIIYVTDVGQSQHFELVFGAAKKAGWLKEAAGPKVSHVGFGLVLGEDGKRFRTRSGDLVRLVELLDEAKSRCAATIRERRQEAGEEIVEAEVEEAACAMGYGAVKYADLKNHRTTNYKFSFDDMLNLKGNTAVYLLYAHARIAGIVRKGGKDVYALAASTPVTLEHPKELELALHLTKLPEALEDAIEELAPNRITDYLYDLSEKFNSFYVDCKVLGSEQEASRLLLVEATAVVMRKCFELLGIKPLYRI*
</t>
  </si>
  <si>
    <t>C_670077</t>
  </si>
  <si>
    <t xml:space="preserve">MGKEFTQGTEAGESW*
</t>
  </si>
  <si>
    <t>C_6800001</t>
  </si>
  <si>
    <t xml:space="preserve">MTHQHNEHGQQQRPRHQHAHEHARAVKRRPRLPQVHSPGPVPGPSHHPPNHD
</t>
  </si>
  <si>
    <t>C_6800002</t>
  </si>
  <si>
    <t xml:space="preserve">MQQRQPVPTAGGGSSTDSSGSSSSGGYGSSSDLLTSFCSPAPDNMQAGGGGGGGRDPAAAQRRRDLGLGLGLGVGLPCLLLLVAGVASLRKRWARRHVRQVMREARMDAYHSSASSASSFYPHSPGSSAAAAAAPLHAGLGRLPTPAPTATGGSSARSSAAAGPVALPSARGGGGGGGGGGGVTQAPGSGLHPTTLAAPSAAPSASAYSHYYSASGRTGGPTGGSGGTSGPYGASGSGPTGGSNNNGGGGSVELMRTASSLSPSTPSASAAPSAAPLPPPPTRPREALQHQDQPLLPAHSLPSSTRAASSGGGAAASSAPSAAAAAPASSSSYSMLPQFSLASLHSAASSFLTAPSGGQPPGPASSAAAGATGGSSSGSGLQPAGSSGLLLRPSRPPPPPPFPREGGGNAFAATGPPAPPPAAGAAAAAGQQQQQQLGSGGVGGVGTSGGAGSSAGA*
</t>
  </si>
  <si>
    <t>C_6800003</t>
  </si>
  <si>
    <t xml:space="preserve">MLLAALTTRKSSLIQGTIFLIAAATVWGSERLNALGAEHWQSFAGQNYFDRTGVFMSVLVSGPLLLAMFIVLVVTTPRGGGRRHL*
</t>
  </si>
  <si>
    <t>C_6810001</t>
  </si>
  <si>
    <t xml:space="preserve">MVVGGGGGAQRAWPADTSALVMAAAVESFGRHMTEVRSAVSEAAAAVAELTGGVRENSGLLRRRQAAADLAAQRGMAAAAMQRGMVVMWAALAGGSLRWGRVHEVVGCVGGR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LAGEAVVLPLLLGLLPYAGWARPLHFGLEEAWWAVRRAAAGWLGGAAAAPPL*
</t>
  </si>
  <si>
    <t>C_6810002</t>
  </si>
  <si>
    <t xml:space="preserve">MLWLGPYAVYDVSAGRLLLDAGMAAAVWGGGSSSVISGTSGTSGSSSTLPQTAFLTEQLASRVFGQLAADVAPRANAATAAATAGASATAATGGATAGGADGSRQPRRRLSQAAAGVGVDVVGDGDGGFLLSERNGDEDVEEEEREAAAYAGVAEPELGAAAGQAAGQGQAQVQVAAHAQLLGEGEEEGEEEGGAQQRAFEELDDGDVAAQESAAAAAATAMQQRQHVAHKVDTYVGQKQRRPDATADPAATAGGAGATAGESAANAADDAVETAEAEAEAADANSVDDRFTGRQSARLGATDAVVEDAEEEQQQQWDAAEGGVSGGAGTGASAAAAAAAAAVAAAVAAALPAAFSAAPPLWFCVLCPSVLGLVAPLAINMILNQVRDWRLASAIPIFFVCRLPECANRNVTAALRALRGAVPL*
</t>
  </si>
  <si>
    <t>C_6820001</t>
  </si>
  <si>
    <t xml:space="preserve">MPYGLRPPGSSQPPPTPFGCCTPSTLTCRTWRRTSPPRRRRTAPPYSRLCRTARRCRTGSTSYCWWTGWRYCGWRRRCRAGGRRRRRRQRRQRPGRPRATDAVWK*
</t>
  </si>
  <si>
    <t>C_6820002</t>
  </si>
  <si>
    <t xml:space="preserve">MDMASAILFMGLFLSLGMAFSGAMLGLGIGHGLRKGGEGIGKGIADAGESIRQGLQRHARGILFAKPHDTPYQGTYDPAKPCMSCGGATAGGDGGVSLKGQLVDAGALSVLQALQARHKRAAVARQAAAAGRSHVRMRMLGDEEGDEAEEEVEVEVEVEVEEVEERAGRGGAGRGRRHGAGRVEEPGWQLGWTSRR*
</t>
  </si>
  <si>
    <t>C_6830001</t>
  </si>
  <si>
    <t xml:space="preserve">MHSNDVASSLRLLNHETAQCLKAHNCIQLSQPLKPAPSWAGNKTVHVASQSWPSVAFVAHWGRPQPWRALSLKQRRQLLCLAANSGCAESLEVALAQCGCSLTSEVAEAAALGGSVPACETLLIREGCDCKAHLEDVAAEAGHLELLRWLRQPRRHELLPGFLTRRLLEQQAGQAMPAVRACHGGHAHILAWLQEEQQRQQPGLGGIIAAGPWTLFRPTSVLFLAGAAGAGGHVQLLDQLLPRLEPVSTGAECYMLGQVAQGCPLEALQRAYNHVFQANVHPNISIKQTLAIAAAVSSTPDWEQKLDWVLQQQPHGADLPGHPNPDDDFFKDVDTLICGAFRLPDWLQRLQALRARKVPLPPLSDLVKDAAAAGDVAVLTWLLADQGEGAPDLSVDDWAAVFKCLARQGADLVTLRQLHERHGAPIDLEAVARHGSVEALEWAVGALRGPNGGVEGMDYLLPSIQRSTVWSAAAAGNLAAADWLVQLLASHGVKPAPPPAWAVAVKVHADGKGTFGALRWWLRQRQEGRCAGPSEQQEGHGKWQEQQVGPLTYTEWQKLLERVASSVFARTDSTSEWMYSRALWNWLVAKRLEAAAQEEEAGGRVGAVAVARMEAAAAAAAAQNAAVKAEADIRARRYSELCAQIGPGAAAALAAAVAASAAARRARKVGA*
</t>
  </si>
  <si>
    <t>C_6830002</t>
  </si>
  <si>
    <t xml:space="preserve">MARLEDFAAEAGRLELLRWLRQARREQLLSTPPPQRPPEWMPEELTTAVAACRGGHAHILAWLQQEEEQAQGVGGVPGAVAAEPLTLAHPKAVPFLAGAAGAGGHVQLLYQLLPRLEPIPTGAACSMLEQVAQGCPLEALQRAYNHVFEVDVHPNGSTKQTLAIAAAVSNTPDWEQKLDWVLQQQPHGADLLGHPNPDDDFFKDVDMLICGAGRLPDWLQRLQALRARNVPLPPLSDLGERAAAAGNVAALTWLLAEQGEGVPPAERQL*
</t>
  </si>
  <si>
    <t>C_6830003</t>
  </si>
  <si>
    <t xml:space="preserve">MAEAPAKRHCSAPTGVSLLWRAKELGQLQAGALVFAAWVARSKSRFPEVVYYCSSDVSEEQLGRADHEQLLGALQSLTSQHLLGQLCGLAPEQVAVTRLEEYDTSATSSSAAPTQPADVKRSHKERLQRLLESAGQCSDGPFLAYVLTAGHKVVVKQLVGGGLARATFCSEEWGAAFEDKMYIARTTWPPGAMSMELPAGHLG
</t>
  </si>
  <si>
    <t>C_6840001</t>
  </si>
  <si>
    <t xml:space="preserve">MEVLKENVPRAHDMAMSAEKPPAKLARVDFEEKLLVKKLNDKATLPKRGSAGAAGYDLASAEDTVIPAKGKGIVKTGLSIRCPKGTYGRVAPRSGLAVKNFIDTGAGVVDEDYRGEVGVVLFNHSDVDFVVKVGDRVAQLVLERIATPDVEEVEELDATDRGANGYGSTGVAKA*
</t>
  </si>
  <si>
    <t>C_6840002</t>
  </si>
  <si>
    <t xml:space="preserve">MGWRRHRRKSGSLKLDILAIHPLTRPRAIVACSATPPRPHPTPPMEPPASQGQPGRGSEGGAPRPLSPRSIMAPSVVPSMGLPPPMPLLPPPQSQQPQQSQLTLPAHSEAATQQDTQLASSAGGSQGAPATPFATATGGGLHFTSLNAKPPQQQQAQQQQVPPPRSPPAYLNPPPLFQQPRSAHQQTAAPATPTASATHQQQQYQQQQTMAAAAQAEAAAAGGADTRSLVVTVTAGG
</t>
  </si>
  <si>
    <t>C_6850001</t>
  </si>
  <si>
    <t xml:space="preserve">MAALAGSANGKAPGSDGVPYEVYKVFWALLGPRLCAAAAAAFAAAADAHDGGEMAAALPASWREGIITLIYKGKSLDRAELASYRPITLLNCDFKMVSKAVSARLQPALDAVVDELQTAFITGRWIGDNALYLQGLIEWMRLDVGADGTPRQGGALYFLDIEKAYDRVHRQWLYACSH*
</t>
  </si>
  <si>
    <t>C_6860001</t>
  </si>
  <si>
    <t xml:space="preserve">MGDEVGDVAPDVEESIMGMVEDNEIVSLSAILELKVAAGELTDGTLLRELYIALRVPDALRDLLRGNVRQLRPNVLDACNARAKARAALDLEAQSAGRPRTSAELALTVYWDMTGRACLFWIDMTGTDGVFNPVLLVLYVPGPVMQSKYPVLVRAARNMQRRLMEAQTLKKVPRGRLKECGGETHMAGYRHVQTNKASRVTMYAHTSRSHEARVVIGAFGLCIAMLLLAMWDYLVTSAKETVAGTPAILATGAPWGLVPVGLDYFTHPHLDPDDATPTVVFLALWKSATGRRCKDFLDDVERAAHVSRNLFTFGGVSAYTR
</t>
  </si>
  <si>
    <t>C_6860002</t>
  </si>
  <si>
    <t xml:space="preserve">MVARVCKLLIKDPDHPNKVYHQWATTISPGTKPETFRGDLLPETDSTVNYKLSVDPEDPEDPVEYYSPEQVLAFALEYLASGSDGPACPIPCASWDAEKQRLTLTIVRESKQDPIKKPKKSNAKEPITRVRTPDSALFMEAVRRFYPFAKRGPGEGPRLLNTRLAANGELKKYWQDKMAAAYAWSLKRGITLSREDFQADWTKKATDFNAKRTTYEKTTAAARAVKDKNQPKNERGWYKNAWRSQWGKMWDGYKRDPVRFTAGEKQTLTEEEVGLCKELESLLPSRASASVKDAKVSYGAIDAGGLLGPLAKALSGLSSKTKRSSLGSTGAVDVAAAPQPSPPMPPPMPQSSPGAIDKLAAAGAERMKVRPP*
</t>
  </si>
  <si>
    <t>C_6870001</t>
  </si>
  <si>
    <t xml:space="preserve">MAVDGGSEDANGSDWSAAFNYAAIGGASTCVLQALRARGAAVDLAAVAKGGSEEALDWAAAELEAQGQGGGSDGGALLISLGKADAKYIYARGNLAALRWLHRRGLLDCCSVGAGGKETATQLGTLFGSGKETAAQLEGIRRGGRKRLKQTNPVYYSGRAMHRGCGKMITIKEAVWEPSRGMVTVWCKHCHASTSFSIKNWGLKKVKELIDLCHSPNELAKRVIGAALGTTTALSLILSPAIAASELVRGDGSAALGEIAAMLEELGDPYTRRIPPEEYAAFRVSSDGELQGVGMLIANEPVNGHCWCVDSVVLAPIKGGPADRAGILPGDEVTSINGVSTEGWNGEKPARLLRGKGGTERRHPRRAGAPRPAPGRARGVPRRVAPP*
</t>
  </si>
  <si>
    <t>C_6870002</t>
  </si>
  <si>
    <t xml:space="preserve">MVTALVPLTADRVKTKTVSPPPFPVSPPQSPPPLRLVLPHPSRRLLPPTPLLRARPLRLLQAPPPAPRGQPASSHCSSPASRLPAPAPPAPPPPSPVPPRCRPSPPPPEAAPTTPPDPPAPPLRPRPPPCQGSRHPITQRLLPPAPQGGMRPSARHRLPQQPPAPSSDNADGPRAPTVPAASTCPTPSMTLYFWPPP
</t>
  </si>
  <si>
    <t>C_6880001</t>
  </si>
  <si>
    <t xml:space="preserve">VLKLKCSSPYQLTLSGLHRSSRQQPQHASVQHTLSRRGRDGWELGCGQFEPIRSEQCYGKSEWQFIIIGIASSGERAIETCHTVKRGSLSASRVLKPRLEQRPSDSPQLSQCRFPAVQAFEQALLSGQRRPAYPTRL
</t>
  </si>
  <si>
    <t>C_6880002</t>
  </si>
  <si>
    <t xml:space="preserve">MLPAPILTPPIRLGCNPPAVKVRVTPRTVTPRPTAASLAPPARSSPYAADPPPGQPPPPTHPPRT
</t>
  </si>
  <si>
    <t>C_6890001</t>
  </si>
  <si>
    <t xml:space="preserve">RDILAIALLHDENGLVPRLRRAQRICASIQRYGPRRWSSRLDFLAGAVAQAESSFGTRLLAAQVSRRCQSRRTSAPCPRFRRRPRLSRLSPAALLSSIILTATARTAPPPALTWT*
</t>
  </si>
  <si>
    <t>C_680001</t>
  </si>
  <si>
    <t xml:space="preserve">MVERGLRRRAVVVAMAAAAAAAQGGAAAVAAKGLAAAAAAAQAWRRPRRLMTLIPYFSSCVRH*
</t>
  </si>
  <si>
    <t>C_680002</t>
  </si>
  <si>
    <t xml:space="preserve">MARPPTALPSTCPQPLCPICHALSPPPTHPPGAIPRPATASPLSPTCRTPGLRPFPYIITPNPPDAPFTDSPPRAASSQPLHAPCPWYQPSRTHGRSGRSPPLPLPAAQRWRPRPDSAQPPMPRQPLRMALLLLLLPPVRTQVALPPAFLAQPAPQLPVVRQLAPAPGAPQPGTGTYRRPPTPRHATPRSARHPKPQRQAPDEPELALKPPPIP
</t>
  </si>
  <si>
    <t>C_680003</t>
  </si>
  <si>
    <t xml:space="preserve">MGTVPEAGQQQELHPPLSPLPPTPQTPAEAAVPGLGPGPGPVQLGTGPSFTGPTGAGPTGGVATPGALAALAGGMPATPSGSGTTALASTPSGAAAAAGSLPYAVRHPTIGHVGYGGGVAAGGGAGMRGVGGLGGGGGEADEGLQSWRSYVAAESRPAEKLPTADIVWGQTERERVYNFLLHVPYQLERLIGFGSLLLVDSFLGVFTLLPLRVLAALVQLCRGLIQRRGPGGPRPSTSAASRRTAAAVRISADGGVGAAAAAAPPPPAHASAAGTRSTPSASTASTSSAASGSQQPQQSLPHTPHAPHAPHGSAPAPAPVARLSGSQLYDMLCLAILCGAAVVLRAILSNFGNDVLEALSGTCTQWLAGGGKKRAGHVAADAAVAGVVVTLHGLTLMCQVRALIVAVALNSSRNGLVALLIANNFVEIKSTVFKKWDSTRIWALVCAVGIDVVKHAVLGKFNDVRPGIYREFHQELCTKALAAQSHSAPRLLFFHHLAPAALALRIATTLFWLRVETRAQVWQRVGVVSALWVAACGFKLLYGYGIKLLAHYFVSYYSRKYGNKHGGRPGPVARAAAGGVVAPPPVPLPAAAAAAAGGSGAAGAGVGGVSGPTGLSGGASVSAGGTAPTPGATPSAAAAAAAAASAGAVAGPPPPSPRNWFFGAGGGAAAPGSAAAATLAAATAAAAGGVSAAPVAAGLLGGGGAAASAALPAAPSLDVLLAQSQRPIGNPQAADGNPAGAAGATGAGPDGGGSTSGPAALQAAEALADSPPTPSPSAAAGAAAAAATAGATPAPLLAGHAVVPPAAPGGGHSLNGLAPVSPAGALTHTQSSLSLGGAVPHSSGPQAASTSAAMSSAAASLSQRRHSAVVMSSTATATAAAAPPPGVAGGGDAGGGSALLGSASVGAPATIATLLAALGGVGAGGAGGGVPDGHAKVE*
</t>
  </si>
  <si>
    <t>C_680004</t>
  </si>
  <si>
    <t xml:space="preserve">MLHDVTDAESHRIARQRAQLLLHFAQHLRDEEPPDVRGVLSVVEASDIQLPEHLQLLLCAAWIRRRLQYGILETGVATLLPGLVPLTEASAQLHVDVRTEACLQLLDSKPVDWGEFDLTVETLFRQPEHQGARGSDHDDGCELAAGGDEQRQEATPIPGPGGSEATAAGAGLWPPAIAQLFAERQQQLRLCSRSSRQGLDRKLAQALELLTREGQREGVLHTVDDAVTAAEERLGFVNKAFIEQLLAVTAATLPSTSMQRQQQGEEGAQQEQPPPPQQHAAAVQPTAASSLPPGPLSPQPSPQQSRHDDGVNAATLHADHTTSATEPGADMAGAVAHDTLPGAPAGDAEESRIPHRQNADAPSAASAAATTFVAAHETALVPAAEDGAVALDPAAPATSPPIATASPAISGTGMGHTPATNVAWPGTGGAPRHDPTSAGQPSAAKATGTGATIAVASGPATQAPQRRSPLPLPHGSAAGSLAPLQPQTRTSAGPVAGGGAASSASGRATVGQSVQFVHMWSQAGTGRSGTLPGANNSGSSGALLQQRAGGIARPGPAAALSGVPASGGAVAASAPSRRAVSSSPRDIPLLAGTGVTPPSSPLQGLPSSAPARATSLPPSTLSSPARLMQGLPGLVGSASHPRAPVTQRAPLAHPAAHVAALLGAPAAPHAQLAAPAAAGAPASSSMGIGGRLGQIALQQRNAAAAAAAAAAAAAIGAGSAALAGAAAPATANTPLPPTSGPAAPTAASAARAMGSASPAVASTAVVHPAKPDAQQPQHIEGLLRQVPPAPTGITDPDAQAQAPAAAESVMPRPASSAPPHMEQESRMGQTPPYREQAPAQQATADTSADARGVGHSVTAAPLCPPYVASRTGAPALALPDADTSLVAAGTQTAMTAAVLAAVNEVGSGGQTAASVSGEPISGAQAAVAADPVGGEEHASRSNSSGADSGASLGGTQEHTGSGGAALAPAPSPAASEAPQANAALPFGPPPNVLAVTSALPAAQTAPASTGGDMNATDVAAQQPAQPSPPRQPMLPPPPLSQPSQLSPPRSPTTAMPKPDTEQAGQGPEGSQALTAGDGCITSQSQGSPPPLELLLPLSGVSQARPQDEGVAVVVVPSAGTDEETEQARPTPAAAEDDAAPEMHVAAAAAGPSMEVDAGMGAVASAAEVLGPAAEMPAMLTAAAFAPIFSAATSTQLDAGAVPRTHPTARAALVVSATAAVEVVEPAVDDMSAAAEPAAGADVLKAAVGEAVEAAEPEQGAPTAVQVSGAVTSGHGTGEGGLPPAVLAQAAATASTAAADQPSSPEFTAAIEPAAAVSRLYQQAASPASDLDMTPPDAGAAAARVNTLLGLILPPTEPSASGPYQGTGSPHAAGLYAWLGQTLQRVAGSTAEEPSSPPPQQPQHNEAERGTTPAAGAAVQLLLDVPAGVAATHDAGTAAKAGALAAATIEDALSPLPLLAQAQSRLAQEQEGRAGQEAEGQEAQGAQPYAHAESGPVVSLEAAVGRGGNSSDRATDDSRQMRDQQLADGGGAPLPGDGAAGEPKAQPKAQLAASSSGQMDARGSGGGLDQMLEDAPAAEAEVAEVAGSVAAPAAEAAGMAAQDAGSRPAGIAEPVTPHSARQPVADEEGLARTAKAADNVGAAAGASPVRSGASPWGSDVASPLPQPQHTPVPGAVTDTPEATTAGAPEARAAAVAMAMQGALLQAPDLGGVAWGLGTLQPLPTGLEEQVLAAVSAAAAAAQQAVGLAAEVVATVVPSPAAEAAIRPGQDEQPHQVVEDVSAEAAGGAATPQEHLQGDTDSAFHGQPPYQAQQEQPRGMDKQPEEQEMPQEELDNQAPQVSIAMDRQDDKQQDGEQQDGAARAVMPDVPSSSSGAQSQPVHGPVPQQEQLPLQCAPGTAQHQREKEQRPIQQQPGAGGERKGSEAAPVQPVSRAGAAGPRIAASGRAGRRLVSKGQPDGMGSGAELPQPARAAAEGAAGMAGATQPALKRKAAPVGAAGVKRRCTLFDNGAPPAATTASAAQQVLPQEEAQEQAQEWPSDSYVAPPARQGSSPSRTRSQQRNRPRGDTAQSGGLSSGAAEADVPYDSTILRQCNDLLLQPPPDGQTHMAVADIPRRVLAFRCSVLLPRTGDPVLVARSAAAILLLHAMIHESASLPPQLGQQGRRLQGSGSSSGGAGGVAVVGKAATAGALAADCAKVELLQTRWFYVVSPKESEVKQWQEEWEERQREAPAPAAAAAVPAAPSLAASTAATPRQTDLRAADAEAEAIDMATLPDSPSLVRMQGVAAGRVRTPTPRGQSPRLRAQPLQQQQQQQQQDMNRGRLRTPTPVAATATAAATPLPQVVAWSAPGTGATGAAGAARTHTDTDMQLPRRRRMRPPSTGPERGGDAEAQRLRLREEAAVAAATAGNAVGAAAAPESGSPGGSIADATGTDGAARPGASSPRRSTPSKSPLARLARALADALPELVELEGEPQPATAATAAASNGADGGGGGTAAADVHSAQRSDTAMGVDGSNGAEAVSDAALDALAMGTTPAARREAGVVGACSQAGLAGAAAAASSGDGSPTSEGSSGSAVSVRIDELLHVRALQHREQVRNLFHSLLGRPPGTPPPATGGQQLPPGAESTSGAAATCGATAGLAGGGAAHDPSLVAGAASDRTPLATVAPQPQPLQQQPQPRHGQAADVSGTGGMGRHQGPGTAAERHTPETVDLSRHLRRVYAGETPFTDAVPVQLLERLLRQLDPGRPEPQPPQPPQPPKQQPQQPEAGTHLQDAVAGVARSAAGTEVAGQDGCGRFALLRTLPKTLFETTAIAAGAARQGAAPSSGLAPETVHRTAAYAQTSLPQPTAEEFFADAPVVPSLLPGLGLDGALKLLRQQQELERTRGTPMPSPRQAGDGGGAGFEAAAAATTHAAPPMPIHHPKPQSAAPAGPPAAATAHLQQPLVLLRGASAQEQTAPPANTTSAATFSFGGGHLAAGGHRHAAGDVNSGQRVAAGQGRVSTSAARPAAEAWVQLLLSQQAQVLLVAQTDPQQAGQPAQQRQGAPSLDINLLSRGLQQLLQQAIPARQQPHGGGPVSQGYATAPPAQHVYDPMQQAYGAPALPPPYAVNGGGSAYAAGCVQYAGHGGMAGGRQQYPHGGYAAMHGEAEVLEADDIVVSGGYSNHHTQHAGQQLEDDEAEGSGAYNAIPADARLAAMEGAAAAAAMAAATSQADDPSQQSSGPAPKRARKVTFDMSGLGHEQHALGSGLEPQPEAGSPKGFVGRHAAPSPLPPSPPPDAHCAPKSSGRVPQPAAPPGAGAVAADRSTRATAQRREHSAPALLPRHGTAAVGGEGSKPGGVAADAGGAGGVLRLFDGDPYLMARERR*
</t>
  </si>
  <si>
    <t>C_680005</t>
  </si>
  <si>
    <t xml:space="preserve">FLHPPPHLPFARTAAPAPSPPPLPPLAPPPDGSTGPLPFPTSPPAAPAPPLVPLLAPPLPPLLPPAPAPPLLPRPPAAAATAAAAGDSLHAHRLPLAPGAPTLSPPAAHPRCALPPHRPTRPAWPFRPPGPARAPSPPWQSPLRPPPPAAAAPRRRKPPGSCSPPPQPRAPATCSARSRPAWPPPPLLPARPPPPPLPAPPPRRGTRRTGACVPLWRRCTTARWRWCCPRPATAPCPRPARTESGSGPHPPCRAGPPPPPSPAPHSARRLAARRWPSARCRSPGPPRRPPAPPPAAPRTRLFTLRIPTPFPSIFSAYSPNQLPVAPVEYRYG*
</t>
  </si>
  <si>
    <t>C_680006</t>
  </si>
  <si>
    <t xml:space="preserve">MLPQLAARVEEDLTGAYSALLQQLHERFPSDEQLDSFAIVYSEYFASAFDTKDFDKRLDTVIELYGVERKTASSAKLSPVLNAGRLRDQKASFVKAMQSACTAVWNEQRLAELRGKAAPVPLSAASSSSSGSGEDSERSAAGDSDGGSTSDEEDGGVWGLLSARSKREQGWRGEGKVRGKQGKQKPPPPPPPATVEVWRRLKQTALTSGLISEYILLAEIAFVLVPGSVEDERRFSIMKYVKSLPRNRLDRHLGLCVRMMSQELLSQEGFPYDAALKHWEDAAGVRGRYNMSG*
</t>
  </si>
  <si>
    <t>C_680007</t>
  </si>
  <si>
    <t xml:space="preserve">MDLPPELAVLADKVLSLSPVVLVALGSAVLILALAVGRVLFNLLPSKRPPVWEGLPFIGGLLKFTGGPWKLLENGYAKFGECFTVPVAHRRVTFLIGPEVSPHFFKAGDDEMSQSEVYDFNIPTFGRGVVFDVEQKVRTEQFRMFTEALTKNRLKSYVPHFNKEAEEYFAKWGETGVVDFKDEFSKLITLTAARTLLGREVREQLFDEVADLLHGLDEGMVPLSVFFPYAPIPVHFKRDRCRKDLAAIFAKIIRARRESGRREEDVLQQFIDARYQNVNGGRALTEEEITGLLIAVLFAGQHTSSITTSWTGIFMAANKEHYNKAAEEQQDIIRKFGNELSFETLSEMEVLHRNITEALRMHPPLLLVMRYAKKPFSVTTSTGKSYVIPKGDVVAASPNFSHMLPQCFNNPKAYDPDRFAPPREEQNKPYAFIGFGAGRHACIGQNFAYLQIKSIWSVLLRNFEFELLDPVPEADYESMVIGPKPCRVRYTRRKL*
</t>
  </si>
  <si>
    <t>C_680008</t>
  </si>
  <si>
    <t xml:space="preserve">MERVSSPTWVGEQFISKYYDVLEKLPKYQHRFYKENSLFTVCDVQPDGTVLTETASGNLDAIQEKVMKTIANAVVAADKTLDAQFSQNNGVLLQVAGTMKLQGVDRKFVQAFFLATQEKGYYVLNDMLRIFAPEPVRPPMENGFVGAHVAAIPPPAFGMVPVPIPGGQLPPRVDMVPAMPPGIPVVPPPVVPVPMPVEMPVAPASAAPAPAAPPAAPPAQAQPPAPAPAPAPAANLSWAERAKLASSAAASAVKPNTPAKVPQQPATVPAPAPEPASEVAASAAGTVAEGEAVAVAEVAETADMDEGVPEALPAAVAGDNSDGGFGVYVQGIPQLSQAELKKLLTAEFAQFGTFGSSGVNVVRSPRFGMVAYVFYADEKSQKAALDASGKLRLADSDKPLKILGVLPEFERGFAPRGGGGGGRGERGRGSGVGSGYRGGRGGEMRGGYEGGRGGRGGRGDGGRGERPSSGSGGRGRGEGGRGGRGGERGGRGPRESGSGPKQA*
</t>
  </si>
  <si>
    <t>C_680009</t>
  </si>
  <si>
    <t xml:space="preserve">MTQPFPTQASDFNFSFAEPGGGLTFQDYGATQDVHPGTLQFNDFTQQLRFQETFDEEAEEEQPPAEPEKTPEWACSYCGIHNPSCVVKCLSTNKWFCNGRVHGTGSCIILHLVKSKNKEVQLHRDSPLGDTVLECYASGTRNLFVLGFVPVKSENTVVLLARDTPPNHPTIRDLNLDLSQWQPIVEDRGLVPWLVKQPTEPELLRARHLKLDQINKLEEMWKTKPAAGVDDLDEKATVEGDGVTQPVTLKYEDSAQYQAVFEPLVKLEADYDRSIKESQSRDDITLRWDWGLNAKRVAYFYFPRDDNELKLMQGDELKLRHKNASNRGAWEALGHVLTYQQSEEVCLELFTNDVPEDCTVGFSVDFVWRGTSFDRMRNALNTFRKYSASISGYLYHLILGHPVESVTLKIPLPKAGLGVPSLPELNHSQLHAVKSVLQQPLSLIQGPPGTGKTVTSAAIVYHLAHSGTGQVLVAAPSNVAVDQLAHKMDQTGLKVVRLCAKTREAVASPVEHLTLHYQVTHMAVPEGERLRKLLALRGAQGGLNASDEKELKSLRRRLEMEVLENADVVCTTCVGAGDPRLSHFRFQHVLIDESTQAAEPECLIPMVLGAKQVILVGDHCQLGPVIMCKKAAEAGLCQSLFERLRLLGVKPIRLQVQYRMHPCLSEFPSNTFYEGTLQNGTGMGERRLAGVDFPWPNPDKPMMFWVQLGAEEISASSTSYLNRTEAAAVEKVVTRFLQNGMSPAQIGVITPYEGQRAHVVSVMVRNGTARQDLYKEIEVSSVDAFQGREKDIIVLSCVRSNEHSSIGFLSDPRRLNVALTRARFGLVVLGNPRVLSRQPLWNSLLQYFKEHGCLAEGPLTNLKASMVQLHKPKRVFDRMSFGVGALTTNRFQPPEKVGDPLPPKASPGYGPVGAGAPGAGAPSGQQLQFAAVPPTGGAAAAGGSGAAANGGGNRYSSRAATGGMAGRGSGAAGGAATAAAVAAAAGRAGASQTFMPFAAPTYSIPAPTARGKGPRGDATASQAASDLSLPGVYTQPAAVAGGTTQGTLPATQAITGLGGASQLAGGAAAAALPYGFTADFSQTSGYGGLGAAGVGMGMGVGTLGGLPGLGLGGDVDFNSQVDNFLLSQGFGNETQFLDAATGEFLGGFGGATQRTA*
</t>
  </si>
  <si>
    <t>C_680010</t>
  </si>
  <si>
    <t xml:space="preserve">MLRKQIGGSGQQRAGLRRVNQGPARRRLAPCRVAAPVQTSSSVATFNGFVDYIHGLQKNILSTAEDLENGERKFVVDRWERDASNPNAGYGITCVLEDGKVLEKAAANISVVRGTLSAQRAVAMSSRGRSSIDPKGGQPYAAAAMSLVFHSAHPLIPTLRADVRLFQVGDEAWYGGGCDLTPNYLDVEDSQSFHRYWKDVCGKYKPGLYTELKEWCDRYFYIPARKEHRGIGGLFFDDMATAEAGCDVEAFVREVGDGILPCWLPIVARHRGQPFTEQQRQWQLLRRGRYIEFNLLYDRGIKFGLDGGRIESIMVSAPPLIAWKYNVVPQPGSPEEEMLKVLQQPREWA*
</t>
  </si>
  <si>
    <t xml:space="preserve">MPQTPPRSGGYRSGKQSYVDESLFGGSKRTGAAQVETLDSLKLTAPTRTISPKDRDVVTLTKGDLTRMLKASPIMTAEDVAAAKREAEAKREQLQAVSKARKEKMLKLEEEAKKQAPPTETEILQRQLNDATRSRATHMMLEQKDPVKHMNQMMLYSKCVTIRDAQIEEKKQMLAEEEEEQRRLDLMMEIERVKALEQYEARERQRVEERRKGAAVLSEQIKERERERIRQEELRDQERLQMLREIERLKEEEMQAQIEKKIQAKQLMEEVAAANSEQIKRKEGMKVREKEEDLRIADYILQKEMREQ
</t>
  </si>
  <si>
    <t>C_680012</t>
  </si>
  <si>
    <t xml:space="preserve">MRRGSRPERREGGADLRGDHVRDNPTLLLGAYEEKALALLDDRERYLDTRACVLPAPDKFFQSAAWSLPEIVPQRTALNEAKELLDDLDNTDWDKYATTANYAEYVRRDLRKLYGVELATVAWAKMYEMIVRNDLLPRQSPALGPARREGGSGGRVGERPCVTVHLCEAPGGFVAATNHFLRTHRQEWGWAWDWLAVSLNPYYSGNDQFAMVDDDAFMRATLNHWCFGADDSGDIRRPHNIRAVWAEVRRRCAAAGVPGAMLVTADGAIDTSMVPAAQELVNASLHFTEIVAALGMLAPGGALVWKGFTLFEHTSLCTLHLVGCLFESVSVCKPCTSKPCNSEVYVVGRGFRGVSEEVLELLLAKCGEDVFASGAMLPQELLPQGLVESALEATSHFASCTAEAIRDALDKAGLPPNGPTSTAIRRAKEQFAAEWFARMRLHRLERRFFVAPHEAIDGTNNSTSNVLGRRRELLGTLQERQEQYRRRRNDLGLDGGAMATAAALAGQLGSSYGSVFGGGGCAGSGAGGLGGRVGVISGSVSDTIAKLMAKMGYTEGTGLGRHGQGIAAAVPATPLQQVWA*
</t>
  </si>
  <si>
    <t xml:space="preserve">MAKATTIKDAIRIFEERKSVVATEAEKVELHGMIPPIEKMDATLSTLKACKHLALSTNNIEKISSLSGMENLRILSLGRNLIKKIENLDAVADTLEELWISYNQIASLSGIEKLVNLRVLYMSNNKITNWGEIDKLAALDKLEDLLLAGNPLYNDYKENNATSEYRIEVVKRLPNLKKLDGMPVDVDEREQANVARGG*
</t>
  </si>
  <si>
    <t>C_680014</t>
  </si>
  <si>
    <t xml:space="preserve">MQMMQRNVVGQRPVAGSRRSLVVANVAEVTRPAVSTNGKHRTGVPEGTPIVTPQDLPSRPRRNRRSESFRASVREVNVSPANFILPIFIHEESNQNVPIASMPGINRLAYGKNVIDYVAEARSYGVNQVVVFPKTPDHLKTQTAEEAFNKNGLSQRTIRLLKDSFPDLEVYTDVALDPYNSDGHDGIVSDAGVILNDETIEYLCRQAVSQAEAGADVVSPSDMMDGRVGAIRRALDREGFTNVSIMSYTAKYASAYYGPFRDALASAPKPGQAHRRIPPNKKTYQMDPANYREAIREAKADEAEGADIMMVKPGMPYLDVVRLLRETSPLPVAVYHVSGEYAMLKAAAERGWLNEKDAVLEAMTCFRRAGADLILTYYGIEASKWLAGEK*
</t>
  </si>
  <si>
    <t>C_680015</t>
  </si>
  <si>
    <t xml:space="preserve">MRLPRLLLQLAGVIVALHAPAVLAARSVSIDEVAGERPSGPTVDTEGSIVCFVVRTYWGHGDTWGDKSLRRILASLQNQTVGSWEALLIVMDNRPFPELRKIVREANDSRIWVHAEWINYKYAPKEGGTWAPNYHNKLYNLTDMAVRACPDNSRWVVITNGDNLYDSRFVETIYSAPPDMDAVAVDFYSRYQRPTAEPCERFEEGEGVPPCKENGMRFCQTDLAANAYKLQRLLAEDRRFGLVDPGGTHGANDGIMAQLLKTAGWKVGAH*
</t>
  </si>
  <si>
    <t>C_680016</t>
  </si>
  <si>
    <t xml:space="preserve">MATKCSSLAALSCAPARQPRGPPRPLTRLLGRGRIRLQFSRRRVLQPGCRGAATVPPAGSPNPPPAVLAPGTAWLRGGPELELLTTQLKAAKLEHFVAIWTAGGALCEVEEVQGCLWGTRLELWACNWRAFKFKIQDSSGALGLSMGEF*
</t>
  </si>
  <si>
    <t>C_680017</t>
  </si>
  <si>
    <t xml:space="preserve">MEEHGERGTCWFHRQADEPAAGAQEPITHLKVPGQPAPVALTGPGTRNTVSAADAAMYSSTSPTGLFRVQPVCTASQQQLLAAIDRKVPADLQAAAEGSGDGALSDAELMAALAGSANGKAPGRPRWRRNCGGAACLLAGGHHPPIYKGKSLDRAELVSYRLITLFNCDFKMVSKAVSARLQPALDAVVDELQTAFITGRWIGDNALYLQGLIEWMRLDVGADGTPRQGGALYFLDIEKAYDRVHRQWLYASCRQSWPTNFRFLDPSPAQLKGLTDLVDHFDARSMHAEDASLVSHGNPLLLPKRETACLPYKDGGVNHVDLPAFLSALQAKTFALLAQPGRQPWKTLTRALLTHVRPDSATTWAWVYSDAPAPAGLPARLAAAVGHGQTHCPPAA*
</t>
  </si>
  <si>
    <t>C_680018</t>
  </si>
  <si>
    <t xml:space="preserve">MGAYKYIEELWRKKQSDVLRFLLRVRCWEYRQMPSCVRLTRPSRPDKARRLGYKAKQGYVVYRVRVRRGNRKRPVHKGIVYGKPVNQGITQLKPARNLRNVAEERAGRKCGGLRVLNSYWVNQDSCYKYFEVIMVDPAHNAIRNGCPHQLAVQPRAQAPRAARSDRRGQELPRPARQGPQGQQDPPLEEGQLEAPQQPVAAPLPLNSICLIISCCWRRLIARLHHQLLRSSFYSL*
</t>
  </si>
  <si>
    <t>C_680019</t>
  </si>
  <si>
    <t xml:space="preserve">MRLDVGADGTPRQGGALYFLDIEKAYDRVHRQWLYASAEGLGFGPRMLRWIRLLTANGSARVCVNGMLSDAFPVLNGLPQGSTASPPLWVIQMQPLTSFLRRQVEQGALRTPLLPSGEQAPPAAHHADDTTLTARDPAVDGPVLMAAVQLFCRASNARVHPDKSKAMGLGRFAHLTGPCPHTGVPFTTGAVTHLGVPLSWDSDEAAADLFTRRARGMAFVARLWAALSLTLVGRVHIAKQVLAAKLAYHFSFLNPLPAQLKELTDLVDHFAARSVHAEDASLVSHGNPLLLPKRETACLPYKDGGVNHVDLPAFLSALXXXXXXXXXXXXXXXXXXKHTPGEPAEETQAEN*
</t>
  </si>
  <si>
    <t>C_680020</t>
  </si>
  <si>
    <t xml:space="preserve">MLGDRMGMWASGPRGAGALLWSTLRATFLYAVWCAYWSREPAKQTSEHVVRDVVSELRRVMQLRFTAATLTPETLSALPTQLLTAQLKAAKLEQFVAIWSAGGALCEVEEVQ
</t>
  </si>
  <si>
    <t>C_680021</t>
  </si>
  <si>
    <t xml:space="preserve">MLIQRQPGSDLLVFATMVAAQTDATEAALAAANRRQPDVWLDAEVMALIQGLAGQAAASRRAVRRASSYSRVTGDARPAELQPLPVRGLFYRWGVDLAGELTPTEPDGYRYCVIAIEHFSKHIEVVPIVDKTADRVARVFADIMARFGAPAEVVTDNGSEFEGEFAALLERCYVDHRHASPGHPQADGAAERIVRVVKDALRKACYESADPARWDRALPHLLLGYRCSPQAATQYSPFRLLHGGVEPQVPAAVREGFAEPLSFEDAAAATESLRARAAWVQRHYPEAAGNLLVAQHRDTRRYAAARAARRLTNTPEFSAGDYVYIKKLKVDNTLQFQYYDTILRVKSVGPLGVAVLIGRDGTQQLRRRVEQLAPCHLDVDPAIEPQLFRPGKDLACEACSSPGQPARMLLCDGCNQGWHTHCLRPPLREVPTGAWLCPRCLAHLSQQPPTEEATREWPEQLGQLLFPKASTRRLDDEARQMDGTVVTRRVRTGRGKGAGETEQKALLQFRGALYRPHYFAVKWPGEVEMEYWTLEHPGRQPWKMLTRALLTHVRPDSATTWAWVYSDAPAPAGLPARLAAAVDHQAGDSGPQPAAQSRLAEREAEWQRAAAQLTTTAAQHFHNNPVALDPWLHRTSAAAGLQNTPARELQSYASPSQQSGEGPRRSARLQEQAAGGAGPSTGPATAAAAAAAAVEGDPRMPPPDASLLRGFWSRGPGCFQAAGGQRVCPCSTL*
</t>
  </si>
  <si>
    <t>C_680022</t>
  </si>
  <si>
    <t xml:space="preserve">MASPPPPGYPTPPGTYAASPPQPPYPSANQNWASGQHAPNGPGPAAVYVATPKIEMQPWARNVWRWLADHTVGVARVDLRRPTPPLPEQYNGNLLVVRSRRALVEEGGRAGRGGFTRRKGRDPQPQYAAPMYGVPTYPAGAPPAGYAAPPPAPGQPLLMGARIKITRSFLVGGLGSWGRFKCSERDSSSSSSEEGAAAADGKHMHAVPPPLTPPPLGSPRPKLWAWSDRPLLDFGLGICLDLDAQQIQPVARIKVKDLVSLKAFPMGMLKISRSIPLGPVALKVRLDNAAGSGVHLTPGGLEFDEKVLRFGDAVSVRASAGVCFPRQLPLQDDEPPLRLQVHRLSLKSIW*
</t>
  </si>
  <si>
    <t xml:space="preserve">MASPLAQIAAQLAAPGKGLLASDESTGTIGKRLEKAGLPNTEDIRRSYRELYYTTPGMGQYISGVIMFKETLYQSTKAGRPFVEVLAEQGILAGIKVDEGLEPLAGAADGETHTKGLEGLEANCREYARAGAKFAKWRATLKVTDTLPSALAVERNADELAQYARICQNCGLVPVVEPEILIDGNHSQERFGQVTEQVIGATVAALWRHGVELEGCLLKPQMVIPGADAEGGKVSAADVARCTVAALRRVVPPAIPGIMFLSGGQTEEEATINLDAVNREAQAVGRCPWVLSFSFGRALQASVLKLWSSDQTRVAEAQQLALALARVNSEAALGNYNASSGSHPSTLGTATLHETFRGWNGQPAGNGAAQ*
</t>
  </si>
  <si>
    <t>C_680024</t>
  </si>
  <si>
    <t xml:space="preserve">MLLYVLRFAVEEDAEKLYTPQDAPSFVDKAYVDAYYPSDSLSVKLLSLSTQDGGNVLTKEHLLEHLRAWRVATNQTVEAKGLMYKFTDVCDSVSERSTECRMDSILAFWNYNETTLRNDANILSTINRRDVALDYLGRPVNLNWVLGGVRRDASGAVVSAECFQTVLYMKYNPYVSCDAAVGRESTDAINRDVNRLSVGYILLIIYTLFVLWRNSWAYQKVHVALGSFLAIGMGIAADFGMLSGFGLKFNFVCQVLPFLLVGVGVDNTFVIVSNYFDQDPDAPIEHRLGEAMALGGSSITVSCLTNVIAFAVGTYTSLEALLSFSVYASIGVLMVFIFQVTTFPAFLALDARRELRLRLAAGGCGGCCVAPCCCQEEPVAEQLQHGNNGWTLDSNIYKHDHDGAAGDVGAPAAAPSATSAPVPHGALKRSGSSTLSASGSTGDLNVNVKVSVRPPSPDGMKQQAFVSEAPAPASGPRDFTTSTITCWGKRVFNPHDDQLSTKMIARWLPRVSLTLWGKILVVVLECVFLGFAIYGCTKVYQDFNFREMFVPEGNWLHEAFQVEDRYFGGEKVPVAAYTREPVDGRDYFYYQDQLAELSKSFGSDPYITNVPPVNSWYDNYQNWLVNGSAYSRQLVNGRAPNETAFNGWLKEWLGGTGRAYAANILINSTTGRIYGSRLPAFTKDVVDGAWAIKCVDSTRDTVAAAAPGLEPIAFGVSYTFWDGFRSITFSTITNVIIAAAAVFLVTLLLLADIVASLIVGCMVVLCDVGVLGSMHLLGLTFNSVTCIVLVLAVGISVDYSAHVMRAFLVSTGTRQERAHKALVEIGGAVWNGAATTFLAVLPMAAAEHYIFNTIFQMFGILILLSIWHGVVFLPVICSWMGPPSYRDMDGEDSQYSKKDAVVEVV*
</t>
  </si>
  <si>
    <t>C_680025</t>
  </si>
  <si>
    <t xml:space="preserve">METSDPAVALRSLGLLSHLDAAVTLVACSGRVVYQNAASRRFYGRLLGRPPREGPSPMLGGGISALPMPGQGSGLEPGLAGHPQDGQQPHQSTQQLHSRQQRRKGTGGGADDDDDRFSEGGPPLRRALTVLEPRAGTGGLGGMGQPGAWAGDLESLLRGMGAAHVVRRLFSCDLPRTAEDMLAAFKNRGGGGWSFGQGHGGGVGRGSGPASQALLWQPPPLTTRLGLGAAGVRIGDHAESGGGLGGLAADSTAAGANYGSSKTSAVALFNARTSADNVSKHQSAAPQMQLLRQQQQQQPAQGLNHQQAAPTPSQPEAGPAAETDGEATDAASAFTSSASARRADTSHVAAVLTFGRFTADAAASLSNAGRESRTGPSPFTAGAADRGTPSTVMSSMMNTSAMNAATTPGPGGSVPNLLSGASSTAASTTAAAAAAAVAAGGSTTPSVNRTSRPAAISGLLEQLRRGPPGRAAAAVATAAVAAEEEALVYRSHSLDAAHMRLHRLARLGGAVAGGGVGSVAGGAASLLGAGAPGISGHGGPGSGTVRQLRRVVSRGGGGGVASGIYDSHSLLMVSRQDGEWMAADTEASDYRTAGSEIEDALQCSAWRASLKVSVSRRNLEAVLASPRVVAMGAATEAGSGTDWAGNGGSGGSESNSRNLMPRQFSRSNLGGPRYAPAATASVSGSLGHTLNNLGAPSSSQQLPTAGSATLAPSSSLILPASNTLRPNSTLDLGAGGGGGGTGVLLEGGADSPRGSLGMRMSLAGINTSSGRPGSGSMLSMHRTRTPRRSSMETAIALVASVSNRSFSQSMAGMAMGGAAAANGAGVTAPLHRRVDLRSAVTSSLPQLGVPGLPTSYNLAISRGTHTGVYGGASMASAVTAPLPIARQLTSDLRVAGGSVSGVQGVSGISGGAPAGAADCMPAGVSAGSYKDSLELSMGNYHSSGMVVGGNLPSDPNISVSGPGRLLCRSPSGPASGLSGPAASVGAALSGDGEGVVGSEGGPMVQVALVQSVALAGLEARHGLPPQNAGITVAATATGGPGQAQARVEAQAQPVSAGDDGDETVSCSQLLATDGSATGGHPARVPVGDSGRVARTLHNSVADSGARLFPTLPSVSSSTASIRGAFPAGRGYGSGTTGEGLAMLSNGSTGGGAAGGGPQSSTGLVGGGTGSDAVLVHSRRRSGSSRPVSASITLRQAASIALAALSGADGDDFAMTSAPGGVGGGAGSSRAGGAGTLMAARTSGGSVYDELEDSGGGGGGDGAGHPGHNDMQLGTRDAASLMAALDAGSGRGAGGLPRDTAAPTAGGAGPVWGSAVMPQQQQQVLGFAQQSHSHAPLERVREEGSEEHDMVMELVEAAGRTEGGHLRQLTAPRVVQQPTTQQQHHHQQQQQQQHHHQHQQQVAAAMQAALFGGYEEHMLKWHEVSASPFLDPVTGQRMLLLVQTDVTARVEAERKLVELTAAQTGMLEQMFPRHVLEFMVEHGEFAGNMDFSNHLSDFAHAHDLVTVLFTDIVGFTTMSKMVPAAAVMMFLSDLYSKLDALVDEFGVWKVETAGDCYIVAGGVVRHDQDGFAAVVTGGGSTSEAQYMSQQQQHPQCQAQQPQQQQLLLPVSQGSGSMTQQQMRPGSRPNSSTSLPHPGATTASRGDAGAVGAATGGIAAGTGPAALLIDTADAAALLNPMMDSTAGLAGNTGSGNATGGAGRTLLGSSTGYNTLGAQPAPISAAAAAAAAAAGAGAGSRLGDKYADAAAVFEFAVAMLEAARTVRMPHNGEPVQLRVGIHSGPLVSGVIGTKMPKFALFGDTMNTASRMESTCRPGMIQVSETTRALLPHVYGQP*
</t>
  </si>
  <si>
    <t>C_680026</t>
  </si>
  <si>
    <t xml:space="preserve">MAPAVICDGDGCRKASGTRVRWALRRQQLPPPPLLLRPRGPTPASCWLTPNGTPGPNGTQVPLASITGATLVILDGETAGEVIITSGRDAVSSDEKCEGFPRRPRTFEQIVEGAVLVEPKTGAEVPALERLRGKVSLLYFSASWCPPCRRFTPQLVTAMEKLRAAGKAVETVFVSGDRDEASMNEYHSHMTWPALPFSDKKRNDELNSCFEVEGIPTLVVLDEQFNVITTDGREAVASDTECTRFSWRPQPTHQLRGGTIDNINEGPCHGGGGRCGG*
</t>
  </si>
  <si>
    <t xml:space="preserve">MEEVIDPVAAVLDKLPENRTPEDIQKLVPLVSQIEAYKPLHPQVREFLASYLHLALLTDHTELPRQPSDNSCLFSVVFGQLTALVGDPGDPALAAIRDHAVAELMALVPPEPSEAEVRADAAVGAAASAAAGAPTEQLSVESSLGLASSVAAVAAAEERRLRAQATMSMYGIKGVSGVAAEQVSGSLWRCIVDTIHNLNKLQKAQAMRALAAQHAATLEDGAGGHGAGGKLGLAGPGAEEAALLELLPVLANLKTQVHIFKAGQSFSGRELFCHEEAGLVQEVGAMHVELPGRAIAAITPENGLAALVYVSREVYRRAMAMQSEISVRRAVDSCCRLPFLRHTPLKELYRLSRHMHEATFKPGDMVLQQGRETSFMFFLVSGEVQVVADLPDSSDPLVLGAALAALGGTKPTQAQVKALAAHVAASNRRAAAAASTNGAPGAKGGDTARQDGVMRSRTGTSTGDDGGTVALAAGGGGGGGGSVLLPNFGTTRRVVLGRRGSGVVLGDDLLREKRLTVGVVATSRCVCLAVSPQRFTMCCDPLTLRLFHKLRLQHSATAVFTDALLAQEERVGLVTAFRDTVLSASYDHVPDTLKRGELSEPRAWLASSIRPSELDASADDLYQQRAAAKAAAAAAARAAANGDAGAAAAAAAAAAAAVAAASGRRSVSPHAGAGGRPRSREVSPPPGLAMPARGSTSPPPKQPLHLPPSVAALSLPGLEGAPAAKLYSGLKVALVQELVGSRAESGSMAVFLQRMKAAETQRIANANAGAGGAPKSIDLAAAPGAAGSGAAAAVTQQQQRSYTDMLEAACMAVIKVELAPGQLDVKLDTMAQVLDDIVVQWSDLAHRFGLQLVRWRAAEYFLVVPLDLSARRRPLVRIVADTLLTMAAEFRKIVAQNEIPHLAMAAGVAIGGLFSSYDSGHFLVGCSGQAHAAAQHLCKMAQEEGGWQGTILVADSVAQALARTHHVQCASGGGELLGAVGQAPGSPRARRRPSPLLTQEEEEQRRQRLAREQEERRQSSEVGEGGGVKLESKGPTGSAGAAAAEVLAEDDEDEPVSPGTRPYHRRAFGPGADGSGGGAPNGRGLRSPGSRSMHYLPGGGAACLDGGEPMQDPALGTPHAGLASNLHAPSPGGDGAASPVSRQPSQGASRRTAGTAAGGGGGPLLPPPLLLGGEPTWATQAGPVTIPGEDVLSTPNPITSQAAVLRRSQDALRPASLLVPGDPTSAEQSPNSPALFSMRHPNGLAHQQQQQQHQQALRASGGLPPGAYRSNSSTSQAAPHQLQQLQQQYGGAGGTTGATSPVPGSGAGGAALGRQRQKCSGRSALRPVSPYIPFSAVDPASEAAAAARGGASPGAGASRLTPPAGPSAAAASSAGGGGGCPAPKLVASNFGYLKVPTNRLRRGSEGMAGIGDSGAVRRASSHTVNFAAGAVDASGRHNIGRSDLGSQRAAEQYAADLPLGLQHVSFSTAGLSRVPPLQRLLYLESLALSYNHLVDVGSEALAGLSANLKTLTLVCADLSSLPPDFGALLPGLTELNLSNNRLTQLPPTMGCMTRLRCLSIAHNRLEPPGLPPSLWGMASLEHLLLGHNQLTELPGRFMDSMDRLAVLVLDFNPKLVACPQLAMGRPGGDDGSGSLSVHNSTSGGAGLAVKMSRSAETAPAGAAAAAATVGTDAAEGTPFAAGSAQAPVTASVEQSPDRGTPSPLARKDMSPSVSAGGAVPATLTAAPPSAQPSALGLRHSNGAGLWRQVKVLDVSRNNLHYLPPWLPRRLAPSLAVLRLHTNRLEALPSDIRTMTALQVLTLEENPIASPERIATPQGAGWAAEWLYRKKYRSRPEVMASLAAQGSEQPLLSLAATASALMAAQGATANASSTNVSAGGAGASQAAALAAEPSVPPSAAAGGAYGIA*
</t>
  </si>
  <si>
    <t>C_680028</t>
  </si>
  <si>
    <t xml:space="preserve">MAAESASPLQYQSGFGNEFSSEALPGALPQTQNNPKTCPYGLYAEQLSGTHFTAPRVLNRRSWLYRIRPSVTHEPFHPINFPNETLTADFTGGTVTPNQLRWRPFPVPSEPVDWVRGLFTLCGTGKAATKEGFAIHVYTCNQSMDTSALANADGDFLIVPQQGALRLKTELGLLDVAPGEIAVVPRGVRFSVVLRYEDVEGVSYQVLHKLEGHLFTAHQTFSPFNVVAWHGNYVPYKYDLARFCPVNAVAFDHPDPSIFTVLTVPGLVPGSPPTADFVIFPPRWLVAEHTFRPPYYHRNTASERAGVAPAVVPPLPLLLLLLLLLLLLLLLLLLLLLLLLLLLLLLLLLLLLMLLLLLLLLLLLLMMMMMMMMMMMMMLMMMMMMMMMMMMMMMMLLMMMMMMMMMMMLMMMMMMMMMMLMMMLLLLLLLLLHAAAAAAAAAAAAAAAAAAAAAAAAAAAXXXXXXXXXXXXXXXXXXXXXXXXXXXXXXXXXXXXXXXXXXXXXXXXXXXXXXXXXXXXXXXXXXXXXXXXXXXXXXXXXXXXXXXXXXXXXXXXXXXXXXXXXXXXXXXXXXXXXXXXXXXXXXXXXXXXXXXXXXXXXXXXXXXXXXXXXXXXXXXXXXXXXXXXXXXXXXXXXXXXXXXXXXXXXXXXXXXXXXXXXXXXXXXXXXXXXXXXXXXXXXXXXXXXXXXXXXXXGQAARQADLGSGGATTAEPPQQRRKLGLSEDEQPAQQPAAPEAAQEEAAEAAQPAAQEATQEQPAQQLPLAQQAPEEQAEADQAQQL*
</t>
  </si>
  <si>
    <t>C_680029</t>
  </si>
  <si>
    <t xml:space="preserve">MAPRPKTKAALQPAGEPFLGQSDGEQDDVLNARDQLLHDNLQNYLAAVGGNKAGAKLQPLRQVAGLGNNTNAAGATGAGGSGAAGAGLQQGGKQAQAQQQAQAVAQAAAKRRPAAGGQTAAQRAHAAAAAAAHGAAAGPGAAAGGAGGGGAADVGACGGAGGNGGGGGNAAAKLNAALASMAAAAGGGGGDMGGAAGGGAGGSGGKRKQEAAGLAAAPGRSKQPRAAATAAAVPLATDRDGLPTLEGLRAWAAAQVAALNDKVSGPMMAPVIKAIEEGFNKLNRRAAADHLEVEKHIKTSNESLQTAASQHAAVQRDVHEMLEGLLDDLESGRSELLGALRTEVVAPLEAALSGLAAKYKIRLAAD*
</t>
  </si>
  <si>
    <t>C_680030</t>
  </si>
  <si>
    <t xml:space="preserve">MALPPPSEPKPTAAGTGVVEAHRPPPAAAHQYPPEEELTEFQRKMLELMEKKKEEAERKRKGQQQTLHTLRGARMAIAAGAAGAAAAAASNMGGGSAAVAAAARLINSGDPLAAFSEEPPSKPPSKPDPKAKADAGAAGGTSKKHQIGGLNNLSLIINAPLAALTLPPKFEGPTPAELKYGRPRSRSRSHGYGGFRGRGRGEFRGRGGWRGRGGRFDGGRGRGRGDWAGEGGYNRGPWGDEPLRRGRGDGGDGDSDHEYRGGEGGGRGFGRRGGRGGPWPGSRGGPAGRGGGGGPPHNRDRDYDSGYDDGPGRGPGRGRGGGYSGRGRGGRGDGAWHSDEERDYHEGAGSRGRGEHGGFRGGRGGYGHDMGRDGGLRGRGRGPFGPGRDGGYERRYNDHGDDRDDEWRDGYRGGGRGGGGRSGYDDERGYRGYDGYGPGGGRGRGRGGWHGEGRGGGGPLPEERWRPDLSPEHEMMLPAERGSERDAGGRSPVRRGSLSPERGLERARDVRRSRDLSNGGQERAAPADASRGAEPPLQRSAAVAPAAALAPAAGPSVAMAAMEEEQRLQEEERLLAEAAAKAAAAAAAAKAAAEKSAHDFITAFEDLDKLDIIDTSLALRPLSVGPPAITSGGAADDDGGPAGMWVEVKPSAPAVAPQAQVPPPAPLPSPSLASAPAVNPAAAAPAPEQRPRSPSPPAVGMEVEAAAEEPKPVPQAQQLQLQQAMPEPQPQYQQPPRRTGAAQECDREQYRPHDRGWDREAPRGQERPRERRQGANSERERDWERECELDRSHERGWERERQRDITQEPERAPRTDRDRGRQWNYDAEGDRGREREDEGPSPKPPASTPGSASDGEEGGRGGAGAGQAVSGREGDGADVEALGTGSSKKHKKHKKKHKKEKDKEKKEKKDKKKKDKKAGAAAEDEERGRDARGAVDSDASPPVDRYGGGPDGRRGGPDGRHEPAGPGGGYGPGPRGWPPTGGGPPPGPRRDYDSEEDCGSDRDREYDRGYGGQERGYGRGGRGGRGGDYGLDAPGPAYHDSSYGGGRARGRGPIRGRGGYYGGRGGGDDFYDDHGCGPGGSYRGGRGGRGAFQGRGGRSGPGGPYGAGGDYHSDEEDEAPRRLAKRGRYEDDGVGAATAEAAPVPLEFKRTRGNSPPDTRTKDEIKAELARATEIARAASQLAAGLMPAAPQQLQLTRHARRVYVGCLPVGMSEVALTQFFNQIMMASGATTQPGPPVMSCFMNNDKRFAFLEMRCVEETSNAMAFDGIQCQGEVLKVRRPHDYNPAAAKLLGPTDPSPKVNLALLGVINTLVEDGPNKVYIGGLPACLSEEQVRQILQAFGTLKAFNLVLDRETGNSKGYGFCEYADPSVTDSAIQGLSALIIQGKPLTARRANTSAETSLTLQTLIEQQQAALVSSGGHTVVRLSKMVSRDDLLDDGEYADLLDDITEEVGKYGKLVGVEIPRPGAAGAADPPGVGLVFLCYEDTVGAKRAQVALKGRQFGANVAEATFYDRARFDARDFA*
</t>
  </si>
  <si>
    <t>C_680031</t>
  </si>
  <si>
    <t xml:space="preserve">MPQIDLTSSLALLLGLPIPFGNLGKVNRRLWQLGHVLPEVAMAAKAVHVSTGENPPAGAADSMAGDAVKRTSYLEALRVNAVQVDRYLTAYAARGGLPTTELGHCRRLLATAREAYAAAQASLAGTAAEAPEITASGAQAKREAKQTAGFEALEAVAEAAYEGFLDAAGALARRKFTRFDLPLMAAGYGVPREAARPPPRPQCLRGSCHWWLWA*
</t>
  </si>
  <si>
    <t xml:space="preserve">MSDKPADVICEGDVCRRVTPEEAAAHSAAAGALGDTPRVFELLGDTLVGAGGKSVPLSSITGPGKVIALYFSAHWCPPCRQFTPHLASIYTNFKKDHALKADWEVVFVSSDRDEESFKEYFGEMPWAALPYDKREAKAALSQLYKVRGIPSLVIVDGATGELITVNGRDAVGDDEKCENFPWRPRTFEQIMEGAVLVEPKTGAEVPALEQLRGKVSLLYFSASWCPPCRRFTPKLVDAVEKLRAAGKAVEAVFVSGDRDEASMNEYHSHMTWPALPFSDKKRNAELNMRFEVEGIPTLVVLDEQFKVITTEGTAAVISDAEAARFPWRPQPLEALSPFTAGRINSGPTLLLIVDMGDDDAAEAFAKEVLLGVATATKAAPGGEDWAFLWARRGNEIAQSVLAFTGFIKDEEAEAPAGHLAVITDVPQQAMWDLKATGVEVSAVGLGSVVSDFKAGKLGPGKKLGGDDE*
</t>
  </si>
  <si>
    <t>C_680033</t>
  </si>
  <si>
    <t xml:space="preserve">MAGSTAAGAAAPAGESLAKPPFASLAVHFDLHSVLAGAGAAAANGGANAAAHTAGATGRESGQAAGAATGGIAAAGTVIGWSHADMDVDGGEAGAQDEDDEDEDDGVEAPAGTQNRKRAADDSGCDGAAANNNGNTAAKAGAAAIAAGGPGSSGRAKATDGARAEIRHNGGPMAARMAAAEGSQGSRAASGSAATGPGGAREGTATPSGDTFAESPSTFTSIINTTGSGSEADEQPVPLKHQEQQQQQQQQRVGEGGGSGDSSGGLGSCCSGNAHGRRERRGSCRPTFGAALRFLGRHGRRRPRGCDGA*
</t>
  </si>
  <si>
    <t>C_680034</t>
  </si>
  <si>
    <t xml:space="preserve">MAFCNPLQVRYESRKRLAEARPRVRGQFVKAGTAGAAAAAAAAAAAAAAGTAATAAGTGTARGAATASGAAGKPELQGPDTAEEAAAATLLSAAAAMAAAAAGTSGPSGSGSGAMDVDGADPEADADVMDEDDGEDDGSDESAGEP*
</t>
  </si>
  <si>
    <t>C_680035</t>
  </si>
  <si>
    <t xml:space="preserve">MMFASPAWGAVADVAGRRRAFGGAAVLAVVGGVASAFSRSLTWLVAARLVVGSGLVGVLPMYSLMEEWLPKGSGSKGKVLVALQGWWSVGTAVESLLALALLNNHGWRALLAASVAPLAIVIALLPLVPESPHYLAALGKRDEAVRVLEAAAALNGRSAQLRRHWEDVQQRQQQAQDEEPLLQQQQRRQQQQAHAGSRAYAAAHEGNDAAAAPEVLELPKSGKATAGPDLQSGPGAGSRDADAPGHDTEAGAAGAGTGARAEGSSRPGSSLRSCCGRQDGPCGKLGAVLGSLLSPQLRWRTCRLAVTWFASALSYYGVVMLVPLVAAGAALSGSGGGGGSDGEGRSGLAGECLPWDAAAAAAADGDSGSSSRGLHLVLPTSAYWSMMIAAAAELPSLVLAFLTVDRWSRRRLVSYGLAATAAALAPLAAAAIAWRDGRGGGGAAYNSPPPPPAPSIPLEWQPRRAAAGFVLAGGAGGPDGGPGSGSVTGALAFSRRRLPATTTTTAPVRGGAAVAAWLPVASVTSARLFVSGAFTLLYVLTPGQYPASVRGSALGAANTLARVGAIAAPYVAVALPAHGQLAAALAVMAGACLAGAFAVAGLADEV*
</t>
  </si>
  <si>
    <t xml:space="preserve">MIAALCSRNPPVQALLDAGVAAPLVRLVKEGPAAARVDAAWAMVNIAASSEYAHAEALCNETATEVLVEVLGGGKQRQSNAGGSSSSGAASTSGSDSALAELSLWALGNIAGAMHPGMRTQALAVDVLDAGALRAVLTVMEREAAGASTSAPVASPLLRVATWCLHNLAKHKREKEMVDSIPVVTKLLVEAADTEVLTCAAWVLAFLGSNEDNKSHIKQALSALPRLVQWVREASSSLATPSLLSVGTMCTGYMRALDYSEQVVEAGGVPAMLSYLQRAAAGGLAAARRAMVKEALFALSNVAGANCATVRAMLDAGVFPAVIDLLRQASGDDEILNECLYVLTNPWDPLVGADVPTSQALVASGILEELHGLLDPAAPGDRLSLLLKGLGDGLKRGQQLMTYEANMRLVDHGPEAAAAMPAVQNPVVTLYVKLGTVQRIEALNSHTDEEVHTRANGIITVLRFFME*
</t>
  </si>
  <si>
    <t>C_680037</t>
  </si>
  <si>
    <t xml:space="preserve">MSITAIVQRQRPLARCYDSSAVATIQLESFKVFHRLSFGHRNPRTYVIVVYDPASRACRAMETEVERLATGLRHCPTVRVAKLDASSPEAAAFLNAAFGGRLAERRLPAVLLYPEAATGYVRLKGRYATAEDMLRGINKMYGVSLPHRAPLALQGLPEIALSGEAVAAGKEAAQDPDLMQVALDRKKRRDQFRQLLEDVADARDAAAAKAAAVDGPAAGVVAAAAAGEQRAASMSVAPAAAGSGYWNRDKAMLWAAHPTAHTVFTFAWDAGLSSVWDRWQLERRQRKRARGVQYDKDQDMEDLGTMLYDGLAEDRMLVPRGGGSGSSSSSSSISSTGGSGSWIGCRVVSADGRKCCG*
</t>
  </si>
  <si>
    <t xml:space="preserve">MKTATLLVVLAVGLGQVLADNSELFSSGSCNKKQPAGSPCYFGSPTTRVINSTVSEFCFTATCPGCRDASNNCCASLSKNIKKIIFNAKLSCRAPLKSIFQPVSWNGKPISSSLYIDEIPNVATMIRWTSIDIPASQLDGDRLCIRAPAPCNTVDSLFIMESQGFPQPPSPPPPSPPPPSPPPPSPKPPSPKPPSPPPPSPPPPCTTCIDVTIKKTADLAPGSIFQWDSEMCTDVAPQLVDDLQTRIEDANARVLSAFGIKSCAGEKLTICGTWFSKEDAALVNGPDGEYTRDMLLDWINIIAPDCPDYARGYSIPRLRPALTXXXXXXXXXXXXXXXXXXXXXXXXXXXXXXXXXXXXXXXXXXXXXXXXXXXXXXXXXXXXXXXXXXXXXXXXXXXXXXXXXXXXXXXXXXXXXXXXXXXXXXXXXXXXXXXXXXXXXXXXXXXXXXXXXXXXXXXXXXXXXXXXXXXXXXXXXXXXXXXXXXXXXXXXXXCTTMCVTWLITNQAVDQAACDLLAQSLQDMVLASYGVLNGGFTCNGVDTGKREVTACADFATEAGGQAYGSMLDDTGFDMIKVAVGFGNVYVNTPAGPVCDSSSITATLFTKLTPGAAPCGVWRTADACAPPSPNGFPYCKCDPRLANRTPYSLSFKSKSSRTVNGFPANVYCFSIKVDAGVCGNSRCCNMDLDKVEWLTDTTNCRQAAVGYTVSIRPTDVKMPVWTRQIDNTVVPATSFDVYKTNQLGLTLGNADGAEICLILKQKSSCPTLDTFCSQGDIGCQYAVFDKTQNCCAEDWSLNAGDGSFSRRRFRLAL*
</t>
  </si>
  <si>
    <t>C_680039</t>
  </si>
  <si>
    <t xml:space="preserve">MRCCNTSSSSSSSSSSKRRDRTPLPLAAAQAAGSFCHCEKLCAHYGLAGSVTCKRAQKQTRPHGFYVSRRRLERMFGSQCPPPPAAACYVSNSCWGQLVKVIEGHRASPAEAPPPLLKEDAPGLPRQRLEQLFGCNHPPPPADSCFVSERCWAKLARVFSSGKVLSSSMPTPPLLGWQPVQLGASYGPALTVLHVVKHGEMAVPPVGAAAEATGTGCERWLPVTPLS*
</t>
  </si>
  <si>
    <t>C_680040</t>
  </si>
  <si>
    <t xml:space="preserve">MIGFGITAPYSGNAVAARAAVPTPAQQQQQQQQQQQPQHCAAGHQDEDWVDAVVQDLDRRVSWTAATNQALVQTAVTVRLQADAAVAEAARRLAVADVQHQRELQAAREQAARELATAANQRDAADTAKAAAERQLEEVMRERDAALAQRDETVLQLQRELKEMRRQTHSAVMAAANAAHEQVARADQERRAAQALNDKLRLALAKAQQALLPPPPSWQGPQ*
</t>
  </si>
  <si>
    <t>C_680041</t>
  </si>
  <si>
    <t xml:space="preserve">MPQRGKLVDAARFRAAGGHGGAGVAAFEPVGRGRNLAALGGNGGPGGDVLVRASRDAPGLHGIMTSVTGGRGGPGGAGGQSGGRGVDRVVEVPLGTTVRLGADTRGLQQQQQQEQREQGQEAGAGMWVEGGEVVWEDVPDDEDEDEEVQEEDGELGDEGEELKSSERPGSDDEGTTIGGGPHGGRQDSGVEHVVELTQHGQELLVARGGAGGRGNKSFPALAGRPAPDTSEPGQPGELRWVILETRLLADVGFVGLPNAGKSTLLGAITAARAKLGTITFEDGSRLVTADIPGLVQDELGRYSPRLLEAPALVVANKLDAVADPAAALAELAAATPLPIVPVSAAGRVGLRRLTEALRVVVQLGEQRKAPAVGPN*
</t>
  </si>
  <si>
    <t>C_680042</t>
  </si>
  <si>
    <t xml:space="preserve">MGGAAGSGGGARGGDGDPAGQKWMELDPASWVWINSPLEQLQMDLVLSTKSASFTRNTHKTAGRTAVEVVRHYADAVDALLQQSRAAAATATYAAAPAPAPAQLPAGAVTTDRDASAAVRWVVAAVVVGVARTLPVLPLVLVQVLVPVAMGCDSRLRASADAGRRRLADEVAAVAAEAAEGQQQQQQQRGGGLLAALMGRADMEGMQAAAATAATAATTAVVAMAAGAAHPIGQSAAAAPSQRPAKQHGRPSRSRQPHMPLRQSPPSQGRSAEAGAAALLIPNGAREANFSQGHAPSQGKDQALAAGQRQSSISELLSGARRVFEANQELVASRSAAAKQKTAEAARREREAEKRVREAERRAAQAEQLAAQAQAREQEAQQARAQAEQRQQQAEKERDAAVAEATAAVARARKLEADREALRQQRDARADESVLLQRQLEKMTEEMKRQNAKLKAEELDGLEEVAAEEDEDDEDEDDEDEDEDEDEDDEADGENYV*
</t>
  </si>
  <si>
    <t>C_680043</t>
  </si>
  <si>
    <t xml:space="preserve">MTGPPPFAPLPASAAGLRHYAKAAKGGAAAAPAAPSGPKRPRTSTTKLYSCRNDRLRHTHEQIWPTLQLTEYEQAMFKRNSRLFVVDMGRSLSLRDKFRMGAYEPATAASTGAAAEEAGGAGAGDALVPAAGGASYRRVPYWQARSLLHESNLHLDALGENPRYLRLRRVGSLFATKLQNVRKLRLLLGFQRRGFVQKLYEHSLLARGSDRMWKMVCAMEATLPMTVTRMGLAEDVVGAATAIRNDKIYVNGKQPVMPRKGLLEPGDVVGPAAGGAAYLRKRVARSMEPLASVVTRDYV*
</t>
  </si>
  <si>
    <t>C_680044</t>
  </si>
  <si>
    <t xml:space="preserve">MRRSRSSRGGGGGLFGRRSRTSRSGRPSLAGQSSGAVMIGSPRGAGGGYGGGDLSGGGAGPAGQPPPYGYERDQSLAFRASGMADPYDLQTPTLRVPAPGVPPGGRPPLAPLLGPSGPSGSQLDAMRPPELQLETSTSRRPLPFVPRVSLTGGTSSLPSPSMAQSPTFVVDRTSLPAVPQPPPARTGSPPRVPGSMRRQGSPGEHTVDIVLDEPLSAPRSRAAARRAEMQAAGDGSRQHRSRSARRHDEGEPKVRMSFAAARRARKMSVGGAASGSEAGVDAASEAGMAKSGSARQRGSLFAWLFSGRKSKAAGSVASSPERSMAPAAAAPGTPAYAPPGGASSVPGTPPGPLLGPGPMISPVQGSATGFGGGSMPSYPSTPGSVTRSTSAVVMAAASVAAAAAAIAAAPDVYALAGPRPDGGMVVPSRDPSRRSSGLHRLRPAPLMIPSDPRLGVITAERAAAEAAAAAAAAAAGAKPAEGEGAKKGSWGKLGKMFGAIKRFASPSKGGAAEAQPAAAPGAGAAAGPAVPGTNPLNISTSLLPRPAFPNMQAAGADARTTSQTSVGPDAALSRYRSPDAAAATAATASAVQGLERKDAGGEATADGSVLKERPSKGGKGTGMRRGGGSRGDLAGLGVPDGMVDMHSPFMKAARILQGLGADLEAQDAAKTGKGGLGRHARSKSAGQGGGRAASWSPPKLRAPAFVPRGRSISPLGRGMVADVAAGSPSPGRGPPVVYLAPLAAQVQGRVVISPLKPSHDQMLLGSLALGATGGTSRRPGTAATVGGGFGGSGGGGGTIAATGRSGRLLSGAQAAFLNAQTQILQQSQLLAATHARAQAQAPWDGALNGGGAGSFTGGLRGSQEVPVGVLRSPRLLGLQEPGVGGMLLQAPDGFRAVVGAEAADWLAAAETGVLPLSRSGAGPGGRTAWVEAAGEEVLLTTAALRPPPRLPRPGLLHLGLASGGPGEPGFGTGSWRGGFGTDGVMSSAAVPGPVRSESPARMPPSAFRPHRPLGTQPPEEAAYTALRRPDQPALLAPDYPYATAEYGASLLPLPPMPGNGMRTGGVLQPRAGTQPFAGAGGGGAATASWRRGTAAAGGGLPPGLAGMGGGRGEDDDSSIASSETANSLRDMPPALALELRRREILDPSGMGLGLPTSGVSGVTVRPLRREVTTGPHVKLMKPKQLLRQLEPPGPEPTFTRRQQWTLTERHGQDRSSPQPRPEAARAQSPAPGLAPPEAAGWAPDGAAPFIRVDTAATMVRPLAPPPMPAGGRSPPRLLRVPQPPAAYQQTRRHVNFALGGGVGASEEPRFNNVRLMRVVNPPAREAEARPGERAPEQLPSRKLRVLDRPEAEIPGVVPAGTAGRTEHLLGMLRRPEQRRPATGIGHRVGLFEQPPGFGTPGGSPHGGVASASPTPPGHSPRDAATQSGPASPAIEIRVNSSTSPARPAASPRQQASYGDGGYPPYLPYPPPPSAPPPPQIVVAPTDPAALAGLAALQQLSALSALSGLGQAVGVPPVDDPTLWPDLTETTPESLQETVAQTVAAGRLRQQRALSQPNISVAQLRDMDPALVLEPPQMLGPGPLGDAQHMLRTTGVASGPTVVNLPAGPGAGFGAGAGYGGGFGTGGPAGAAGAGGRRSAAAYAPAGASREVVVYGGYQTQHLKSDLEPEPSAASLRERERRRRRGLPVEEEEDEEGGLGRAEEEKGVLPRRGGRSGGVSGGRKGRSNWKDKSGKKHHRRRKGRDAADSASNSESGSSTDHSSTSSRSDSETASSSSSSSSDGRRHSRRRRRKEKEKKKKHKKGKKAVAPDADDSHHEKGGMAPGAAADAAGKHSSAVEAAAGKAAGAKGAGLPPLGPGRTCSSASLPPIGAGGAAPASGSAAAAAGESEAAAARPEPGDDFGMGLAEKLLRQMEEPLKRVGSKAGSKAGSRAGSVKADGMEGREAQGAAGEEGAQADSDELLSPPAGRLARVFAPTSPGAVDQRESNSPNAKMVDVLHGADTERRTQEGYLPQILDQHAALRAKFIVAADNLRSAVTAAGLPQSQLALGAGNSQPAGSQQQDLPAEPTLTVVAPGEQQQQQQQADAGAAGTGSAAGAVARQDSWQFARGPGSAAGGSAKGSDGGTSASGSVAPSSHATGLEGGAGAGPGPSGPPGSQSINIYCTQLVLNPGSGPVTVPGLPAYYPAPGPAAWGGVPVAQPVMPPPGMPADWEPTADRAGLYSGASQASLAARSQGGAGFALRPEASGVSQSSRQPPIARVISRGSSIARAWGAASLGGPEPSIGSMQRLTEERLAGLAEEPTAVGSERGELEVVEEAAAGESGRVPSAEASSHAASDRAGSGSGEAALAATAAGRQQGDERGSGSGSQGSGAAATATSTAAAATATGGMLQPQDTKTQLAVELTQLIMEAFQQSGGVITAHREPGGSGDGADGAAAAGNRVGGGKVDKAVGTSAAGGSSRTGRGPGSAASGRSGSLGGFEATLSAPPSAEPVPPPQPPPMRLPATLPNAGVPRGAGPNFLQVRDIALAADAPPGPTQFTPDPATDKLTADILGGLNNWKETVMSALMGRPPPPPQPPAQLQPPAPVLQPGAGGGGAGLAAAHTVTLYDMPVVMQGQYHSPGPGQGPAAAGRPPAYLTGGQQPDPGRDLTAAEALVLEPGYAMQHSMAAIATRKQQRAAAVEERRARYAAGMDAFAADGHQPQPLHMPPPQHPWPPPGGQDYRPAPGPGTVGYGAAGVTNPATLHGWAAAGAPTFAGGASGIQRRYGGGGGTSGAVAGGRGSPLALDEDTHGTMFPQSQYAGGLAGPGVARQPHPRSPLQRVMHGEADPRKKRRAWEVPTVEQQRAAPLWEHQATFRTNVRTAMRSAGRRERTARPSPGREHGSGHEGSYHYTGSLPGRASVGVGPPTVSFADGTRGGYSPQEGDARVPYMARASHPANASPATAAVRSLATMVARRFDDGQWETRQLQKLGEGRGRGGGGGEEGGWEEDAEGVWPGDADVLGDSNVCGGCDFPGCPVHGDPGAAAAAEEERQSRRRPPGAQPGGPDAQAYTEQELTKRAHRDMARSVMLDQWMAEMKQLSAATAKAEATRKVAIASAQQAVANRRERQAAELAGIFDMLTEVDALANNISDQAGETRKMMQVLEEEAELRRVSRLNSLLHEARRLGSAVDTALGPEDKAAAGTGGEVDGGAAAASSGG*
</t>
  </si>
  <si>
    <t>C_680045</t>
  </si>
  <si>
    <t xml:space="preserve">MPSLGGGIAESPPAFTPSPSLLLGASPLQQQLFKSGLGSGGVEGVLREGADRLAALLQLQQELREQQRELRRQQQQQQQQQQQQEHRRGGAGDDLKSGQWRSRSNGPAPPQQQRWKASSARQSPSASPAKLRQQGGGTTEVRSGGRGGGGGGGGGGEGGDSSSPGRLATLWALVEGGAAPAAVWEHLRTCAPWSPAAGSPPGGGAAASSPQTATAYTIGNTSGSGRATRRRRSPAEQERVAAVCGVLLRAAGGAVADELLAAREDEVRSSDTPLVCKVNLFSPSXXXXXXXXXXXXXXXXXQVAGQNALHMAMRGCDAAAALQLLAAGADPRVQDQAGRCAASLGLRPMGRSGSSSRVGIAHMLQVLQAHQPKTAAALLEMSLRHMRRRHAEGAASRSSGGGGGGGGCGGGGGGGGGGGGGGGGGGGGGGGGGGGXXXXXXXXXXXXXXXXXXXXXXXXXXXXXXXXXXXXXXXXXXXXXXXXXXXXXXXXXXXXXXXXXXXXXXXXXXXXXXXXXXXXXXXXXXXXXXXXXXXXXXXXXXXXXXXXXXXXXXXXXXXXXXXXXXXXXXXXXXXXXXXXXXXXXXXXXXXXXXXXXXXXXXXXXXXXXXXXXXXXXXXGADGGGAGGSDYPHYVAREVLTHFPEAAAHFGGCGAAAACIAACCPSVAAEVAEHAARHGGPELQAAFARSFSLRGLHTAVHAYLFPELATASATASGSGVDADATAPGSSCSFIGAVAIAGPAVPQARAPGQQTPHSSGDVEAPAAAAQAAGWRRCCGCCCGCCCGARLGCCSPGRGATAVTRPAGAKCGGGAEKLACSCCQGEACAAGAATGDAPSGELVWHPEARRVLNQLYSGLATGAERAAVAAAHGNGSGGSGSGTAGGGAALAFALLQHAEMRQPRAERDASGCGCGQAGTRCCSGGLGCGSSSDSNADNDKRGRRCGAKAAVAASINGGAAPLPVGGGCFGDTGDGSGALDAGRLLTAALASTDPPGAVLAVAACCRRWVEAQQGLRLRLLQSGAAGGREGALLLPPPPFLSGLRPVLLRAVLNDHPRAAGELLQLPSTAWSFASATASLVWSVEDAAVAAAVGLDSRVWPVEVMAAVREHLAALKLAYGRGGRGATAGGGTGNEVSASGPKQHGALVQGDEQSQQEQQQEQRRSPQGGNGSVSASRQQLDALMAAVVRARGSAGGGGDQGKAAASPREGFSDNEEQEDGGDSSSGSADGATAAAGAAAEDALLQQLAAAVAAPLQWPKGL*
</t>
  </si>
  <si>
    <t>C_680046</t>
  </si>
  <si>
    <t xml:space="preserve">MAAAVAATDAATQQQQQRQEQQQQQLSLWLLAARRAVAHVVLLLSEPYGLSGGHRLLALAVCGAMAGLLLGPGGLPAAALSPAAAALRSSDSGGGSGVWPFGSGALEVPSGGGGGSGGRAAASSVLSCVLLALAIGVLLEQLVLAAVQGVRRWAVRPAHWLELAGGGVLPVACVAALAAAHVPENVRHVAALAAVTVLALAARVAAAVPPLSAAASLVADRLLLVGRQMRSYLLLLVFLAAPFLLALALLMQPTGDNSNSTLRVASGSSTVGAMAGELVGGGVSGGGLHWPTLYDEVIASSSSNSGGGASATAWWDEGLATAALAAYALLAAALLLLLVAGAVAAVVRQQATAAASHGARLARRRAAVIVEAIEAMPRRTVAALAAACMPGPYLHTCVPAAGAKVCEAAALYGSGDVDGDGDADGRCGVADGGVWAGAYASGSLAGHQDHCKVPDVFPTSAIGSAADAWSRNSSAGGAPSFSALPYITPAAAGLAAAAAAAAAAGLAAGGSRGA*
</t>
  </si>
  <si>
    <t>C_680047</t>
  </si>
  <si>
    <t xml:space="preserve">MQAGVTFLEEALWGRPPPPTSPSALLDSSSNAGGARISVNGADASGKTGGSSAEGASNGSSSSGGGTDSGSSSALLLQQHRRRRVVLVPDKDVDGLSAGALLLRTLNALIREARQQCRPGADDVEVAVVHIGKGENVFQPHVAARLVTAAPTALVLLDMGSRGGGGPLLPQLPLAAAAAPAPEQRRKDGEGMEERQLPIDDSVGGGAVAKAVAPAAASAAAECAGGKGGGEGGGGDDGGGGGGFAVPTLVIDHHKPEGFPEGAVAVSAFGCAPVATSALLTWCLCAELHPASAAASSWLAVLGTLGDLGEEGLGVFTGAVGGGDDGGAAAAAIASGAGAGQGGGQSSASAGRGGGASDGGSSSGGGSASDGVEQQAGGAAASGTTAAAGAALPELDWVFRAGRKTHFKDAVALLNAARRSPECDVAGAWAALCAAQQPADISKGGGPGAAALRAARANLKAEVDRLAATPPRFSSDGGVALLAVHFSMRRATGPGGAGVDLICLLQDLVAQRCALAGVADTPLSGLGGRLGADFARGHPEATGGMLAAEDFAQLMLLMGFSADLAYGAAGMTVGPEHKQLAEAAAAALQSLQPAQGEARTQSSGGAVGTPGARSGAKKRGGGGGSASTVAGATDSKQRKLTDFMPARPKKAATPEQP*
</t>
  </si>
  <si>
    <t>C_680048</t>
  </si>
  <si>
    <t xml:space="preserve">PCDRSPPIAGALWQCPASCWRAGRRCPSLRRPERHPWLVQCAPAGPSLAPARPHAAPQRAGGQPHGVGPSSAP
</t>
  </si>
  <si>
    <t>C_680049</t>
  </si>
  <si>
    <t xml:space="preserve">MQPALVSHALHAAAMSAIGARGLLHALASTASRGACFGAAAGPSGLGASSCAATAPVSRAWTLAFSTSTAAASLGNKHGASAGAAASPGAGGAAVPGTGAAATAEGESGLHVSVEPLSGAHEGVSVISLSRPAARNAIGRQLLRELAEALDTVRQERTTRCVLVRSVVSGVFCAGADLKERAGMTQSEAAEFVSRIRRTFSELQDLPMPTVAVVEGLALGGGAELALACDIRVMGAGASIAFPEAQLGIIPGAGGTQRLPRIVGASRAKELIFTGRRVGGEEAQKLMLADHVVPDDQVYNRALQLAEQIVRSAPLSLRQAKAAVNRGLEVDLHTGLAMEEALYAQLLPTRDRQEGLKAFAEKRKPAYTGE*
</t>
  </si>
  <si>
    <t xml:space="preserve">MTELLSDRIEAGHTSIAPDVETPQVLQAFVQPHNDLRYVTTYIGGGANNVTCHTFQRKYSRRYVAQGSPLPPGAEDAFTADSSLAFGSSLAAQDETPDPVTGQGAVDPTLKMEFRKLTSHLVKYIEKAHHLTLAGIVVEWIRDANGKIFLLSVLRTEWATNAGGHGAGSLSAANLTEEPREVEDPSEGARARAAEALLASIPGAGELPNPPAPPPLSDGWSHTLPENQQQYQTPYQQQYQNAYQQQYQQQPSPSPSPAWAGSPGGGAGSPPIYAPPPPGVTLPSPNRTTILMHNLPGGGSSGGGGGALGSRPGSAYPGSSSAAYGSPASPSAGEYGVRPPGVPGAGAGTTMSSLASYPGGGRSAGMPVTVGNTWPSHQHEAALSSPTAGRAVYGGGPTSPSGGAAGGPFPGRPLSSSLSATQLPNFNPYAAAPQGKHHSSSVSGGQAGAQGGMASTYPAPGAGRIQSARPAPASPAVGGGVPALVERSSAGARPPRPGSSPVAFGRNTGTSPLRNSTLNPSPVPGVIPHTGMVPERSPSPSPSPARSRPPTASSPNPGTGHXXXXXXXXXXXXXXXXXXXXXXXXXXXXXXXXXXXXXXXXXXXXXXXXXXXXXXXXXXXXXXXXXXXXXXXXXXXXXXXXXXXXXXXXXXXXXXXXXXXXXXXXXXXXXXXXXXXXXXXXXXXXXXXXXXXXXXXXXXXXXXXXXXXXXXXXXXXXAGAREGAAARQDLAAARAEVDELRKRAHEAETRITELEHRNHSLQHTLDGERGTVMTALRECHERDATGKERTDQLEEEVLRLTERLKEESTTVAALKRQLLQFSDIAERYATTHREGDMEPGMQECWTACRSCSWGRPTPSARATRSRRCCTTTTATCAPCSSTTPNWRTTSPPTGRPACPSSSGCCSARRRRRPTHAPPAASAT*
</t>
  </si>
  <si>
    <t>C_680051</t>
  </si>
  <si>
    <t xml:space="preserve">PPRCAPAHAAPFPPHTRSPLPTPYTQPPSHPHTRSPLPTPYTQPPSRGGWPLIRLAAAATKAADSTHARAAARRHPAAVPHVAYPAKPAAAAAAAAAAKPAAA
</t>
  </si>
  <si>
    <t>C_680052</t>
  </si>
  <si>
    <t xml:space="preserve">MSHLAVLRAASGAEPSGGFVSAAGAQSAALGAAGRSGSGHTYHRIMATVQPEPSTGGRVLVIMQTDVSAKVAAESHAVLVAETQHRLLEQIYPHHVLAALMEQLVQQQNHTTQILQDAREAMVAAEAAAARAAAVADLEASRALFQPSGGQHYLRQLQQAQLQMSGQHAYSSAFFTSGTLDALEAHYSVNLPRAASEQAGSRLSRDAGSLSVTVTGAAHAAADAAEAAAADAEAAAAALRRLERRAGLTVQSPPAFTGHGELARFHPQVSVLFADIKGFTALCKDIDPEAVMRMLNDLFSRFDNLLDQYGLRKMDTIGDGYVVAGGLTRVESDSCGPTGGGAMGTQPLGPHAAAPDSRTAAACIATGPVVSGVVGATKPKYSLFGDTVHAANRLEIAGEPGSIHVSSATYALLVGDSPHHHQDQPPRHQLLQHMDGGRWSSTAAGMQLRGGGPVEATFVWTPSA*
</t>
  </si>
  <si>
    <t>C_680053</t>
  </si>
  <si>
    <t xml:space="preserve">MAAPAPQSSRSGFGSAAGLQPHLTNSVCTVMPPPSPSKRMRSDSFDHIDPRALPAPAAAAKPAAAAATDPEAALSKALKSVVKIFCTSANPNYALPWQMMAQSKSTATGFVVAPLNSRRILTNAHAVTNQVQVMLRKHGNARKYPARVLAVGHECDIAMLTVDNDEFWTGDMEALEVGQLPSMQEAVMVVGFPTGGDNVCVTKGVVSRLDRQVYSHGRCALLTTQTDSAINSGNSGGPVLQGAGKLAGIAFQSLIGAENTGYVIPVPVVNHFLTDLERHGGRYTGFPEMGMSWQTLESTSMKDSLKLPRGATGVYITSTDPCYNASKELRVGDVLTHVQGHSIADDGTFLFEGQNVRIDFRHLSSMAYDGESLQLRVWRDGAAHELSVQVSVPKHLVLPHCHDLKPRYFIYAGLVFTRLTNFYLRHQYGADWSTKAPIKLCDRYYGGVMEAPGQEVVLLSKVLSADVNQGFQDLQNYQVYKVNGVKVHNLQHLAQLVVVLHTASGRAATSEILKMNAIASACSEGLMEEPLCLPPDLEATAQPSLADSEVVPDVAAEPIDADGGASGKDGSNGNNGSNNGMTAGGAASSSKGVQPPAGSSVPSSGAGAGMDTASAAVAMANGWARL*
</t>
  </si>
  <si>
    <t>C_680054</t>
  </si>
  <si>
    <t xml:space="preserve">MFVYGIGMFSVYLTTLEWTKSEVGKAVGEMGVTGPAAAGLANFAGGALASLATQSVTVPIDVISQKQIVHGDETVVARHQQHRVPGQAAARPAAAAPVGQGKPAAAQPASSPAAAATAAAPSGAVDAASAAARSPGAASTSGRPAGAAAAQGASETAAAAVVRRIGPVQMVRLIIKEEGLAGLYRGFLPSVATFVPSSAVWWGAYGAYQKMIWSLLSDSGSGPAESDGELQHRPHTTGTVVGVQTASSVLAGCTSSIVTTPLDLIKTRIQVSYKHDGATPSFMDVARQILREDGAAGFLRGAVPRMVNASLWGTCMVSVYEHLKRVCAKDPEE*
</t>
  </si>
  <si>
    <t>C_680055</t>
  </si>
  <si>
    <t xml:space="preserve">MKDKGKEKKEKKGKEDKKKEKKRRAEDAEGGEEKKMKKQKTEK*
</t>
  </si>
  <si>
    <t>C_680056</t>
  </si>
  <si>
    <t xml:space="preserve">MAIATEEHDNKQAEPVMEQVAKKQEAIDDLGDSGHADSEPAEPADAEKTTCPVPLTPPEGCESVTADGGVLKKVLEAGDDKTTPSLHARCLVHYVGYLAGSGDKFMDTRNDRDTDEPVVVVAGRKTAAQETGLCQAVATMCRGEKALVYIIDPAYGYGERGSFSFPCVPPDSALVYEVEMLGWEDIEETDNDGNRGSLLYEERLERAERRRLTGNELFKAGQYKEALAKYAMALSYLDEDFMFQLAGHYLDKAEDVKKLVHLNMAATQLKTGDWNTAIYNCGQVLNMDADNVKALFRRAKAQAALGRTEEARVDLEKAIKLEPNNREVAEELRAVRATLKEEKKAADAFYKTSMAKVIGAAPAPPAAASISGSAPAAAGAAAEAGNPSAAATASPASTAATQRSGAAASTSGAAAGAGAAAGQPSKRAAAKSTDKGARGAAAAAGTGTAAAVQRSSTSGAKQGLVAWLVALIALVVARFAKLFGKAQPVFNRSDGQLIWRTTDTSHRWAGTPGQRRLYSTALHGHSLQAAALSSGKPRWAFPSRNSWIPAWIHRRDSLGLVSGTVFVGPQEVEPAGAADGGGGGEADYDLSDADVAGGPGVGDGDAGSEGKSLQGRTSEAALHTLTALSSLAAARSGRLLLRARVQLESGSGAESAPPAPGSAPAAGSLVLVSTQNPGSRLYAVAEDTGRLAWQLSLDNNGDLPGANITTLLLPRELPTLALLSVAAVGDPSGGSGATPGAASGAVLAVDLANGSVRWATGALPGGAPSVALVTEGAVVLRGKADADLTQTLYGLRAATGALVWTKACSNGCTVLPVDDKMAVIASYGFSVSELEGVDLASGKVLWRGVDSTTATGLSCSGATVAHKHLFFGCPCEVEEQAAAAVEDGQEGEAAGAMQGGSGRYMSPARAAAAAVLATGADVAARPASASPSRVRSSSGAGGRTIAQPTTAAISAFTTSTSSAATVTTRLPLRKAAAKPPLCAYAVSTDTGEAAWSSRLGVRDNSSFPVASGAVGLLPLVVGDAVVIATAGWVHALDRAGGRALWSYELPAGQQLQSWDTLDEWGGVVAVRTSGVPPEDSRLLGLSLLSGELLLSTPLPPAYAPGGSPSRPYDLREGVIYVDACSGSHCCVVGVDLRQAPPPAAAAVAAAAGGRGSNGGAGAGGSRGGSGGASSGTSGGAGWLTAALHRRLQTALRGAEAEAAAAVPTTAAGGEVGKGKGPVEPSGGGASGGSGGGDGAASRSFQYCFDVEQACRASRARSVGSEIVYVLLFAQMAVLLLGFGSVVIWRACYRRSYAPYTRLNALPVLEQYEHDMASEEADESDDGGGGGDEEGEGHRGPNGYHGHGRGHGRRQLVVDPDTGIAVPVVMAPEYSFVTALSALVKANRSSDLVDSWRAGTDARDWRGVKVSDDGRLIELMVDACGVSEVPPEFFQLPDLEKLWLSNNGLRTLPEEVANLRSLDSLWLGSNLLRALPGGLNSGLSCLRKLWLPANMLSGTLPAEVCAITSLEWLDVSENKLTEVCPEIGQLQSLTRLDLHTNMLRGLPATIGLLTRVKHLSLHFNQLESLPGEIGQCSSLVWLSLNANRLTQLPPEIGNLTNIVRLAVHINELHSLPAELGRLPLEAVSLFKNKLVTLPPELLLGLAGTCCRLGLYENELREVPKEIGKLSLLQELWLYSNQLTSVPPEIGELTELRRLWLDRNQLTHLPKEISKLTRLQELYLDNNQLVELPEELASMTQLRKLYLDGNPNLVLPPAVAALPCLTESADYGTNPEAFKSEAQYKP*
</t>
  </si>
  <si>
    <t>C_680057</t>
  </si>
  <si>
    <t xml:space="preserve">MTVFSRLLFGRLRVSAFDWVVQPPEPITEGSGHRAQLVYDATVEASSPPLVLFPASGGNLHEFTAETPCAVLDLLVGAGSQRELQEGGLVAQDGAFTPPYEPPTRNCTYYRLQRPPMVWPVARSAGGRAPVGPPLPALGEVVELEVFEPPDSFEVVSGLYPGDPVS*
</t>
  </si>
  <si>
    <t>C_680058</t>
  </si>
  <si>
    <t xml:space="preserve">MLPRPLAISAQVLQRAARATTTAPTTQGGLRGQHAASTMQQNGTFASYNQTSSSGGSSGSSSTLQAFFSSAKAAVLRGGLNETNTETVNSLLRLMSHISLEELGLDPDMVQDPFLGALKLHLRDRCVANPGAAGRWTVRLEDYRGAEEGVCSSRWYSW*
</t>
  </si>
  <si>
    <t>C_680059</t>
  </si>
  <si>
    <t xml:space="preserve">MQAPHSSLAQCARTVASSPRPGVLVAGRALSARRTPTGKVVPQSVPWSVPLVHRASGAHARVHAGREVSSTDVEIARLTDAIVTAENKLAALFEPGKPMPRAGIVAAARQEVSDMKAQLAALMGGAAAASAGVSDGALTDDELAEKARQAFLEVERMLGQKTGTSSRRDDATAIAVLEAENERLRVEATALLVRQQQLEELVASVIAKGKAAASNN*
</t>
  </si>
  <si>
    <t>C_680060</t>
  </si>
  <si>
    <t xml:space="preserve">MDANTMQFAMEQMRKMTPEQMEQMQSMMKNMPPDMMQQAMSQMKDMKPDDWERAKQQMAGMDGDTMARQAAQAQQQMAGRTQYVLNASNQLKAEGNQLHNRGAFAEAAEKYERAKTNVASMAGKEAADLARACTLNLSSCYLNLKQFSKCLENCNSVLASEPSNLKALYRRGQAYMGTGSWLDASSDLERALKMAKEIDPSQAVPIRDKLQEVKDRISALRASGQLPPAGASTAVAAATAASSADDGDGVVEEVKEAPAAPATSTASRAAASTGASTSSSSSSSSVGAGPMAGMDMEKMQEMVSKNPEMIKQAQEMMKGMSDDQLRAMARQMGMPDAPLDALRGGLDADLMTKVAKVQAELPPELRGPDAARNPEAMKKMAEVMAKNPDMAKTMGEVLSTIDPSKLQEMAKQAGLPPGMNITPEMAKMAAESFQKMSPSELQAAMDTAAKMGPPPASLGSSAADSSSARASSAAGASTSGRSSAAPASSSLAAGLPPMPPGGMDPRAAAEMMASMPPEQLAEMAKMVPGGAGMNMTPEAIKMAAEMMKNMSPEEMARMTEMAASLQASAGVGSGSSSSAAAAAAPALGPGGMPQMTPEMAKMAADMMKNMSPDDIAKMTEMASKMGMAPGGAAGAGAAGLPPGGMAGMADMMKNMSPEDMARMTEMAAKMGMGPGMGPGALGAGGKMPDLGSMGSMMQDPKMMESMVKMMKSMDPEALAGMLISSGMVKDRAQADAMAKQLGSLSDAQLNMMIKTTAALQGARDWARKNILLIAAVVVVLLALLLRWLGWM*
</t>
  </si>
  <si>
    <t xml:space="preserve">MGNCCCGDSGADKGYSNFNGGGATGGTRSGGGGPETERDREARVLAAERAAARQQQFETSAVGKAAYKSVQEVKDSRKAGGGNTGQPTAADWQN*
</t>
  </si>
  <si>
    <t xml:space="preserve">MASTSGRDNLDDITSEDIALFRRSLLARRFPGLKDMSEGDLIALIRAERKATGRKLVAEPRSSPKTNFTPPPPKREQATQKIPPFVPANPHEAKEQAARAGTERFINVNTPYEAHREEFNTARTTDESKRVAPFVPSCATQARENIAVKYYLNSPMDSEPTGNTARQTSRPEAGSGSAPQSKGDT*
</t>
  </si>
  <si>
    <t>C_680063</t>
  </si>
  <si>
    <t xml:space="preserve">MSVASAHQHAVVLILDYGSQYTQLITRRVRELSMFSVLFPGDASLDRIKGVNPRVVILSGGPNSVHVEGSPRVPDGFFEYCAEKNVPVLGVCYGMQMITHLLGGEVKPAVHGGEYGRMPMDIAPSSQLFDFLSSSTVNVWMSHGDEAVKLPAGFTAVAKSHQGAIVAIENSERRIYGFQFHPEVMHTEHGMEMIKHFLIGIAAVPADWNMGQVLEEQMAKIKAQVGPDDHVICALSGGVDSTVAATLVHKVLGDRLHCVFVDNGLLRYNEQQRVMDTFKNHLHLPVLCVDHSKPMLDRLRGLSDPEAKRKAIGAEFIEVFKNYANELEKTLGRKPKYLVQGTLYPDVIESCPPPGSGQKHSHTIKSHHNVGGLPKDLQFELVEPFRELFKDEVRAIGRLLGVPDQFIKRHPFPGPGLAVRVIGDVTEDGKLDTLREVDEIFINTIREYGLYDEIWQAFAVFLPIKSVGVQGDQRSHAHVVALRAVTSGDGMTADWYSFTPAFLRDVSNRICNKVRSVNRVVYDITSKPPGTIEWE*
</t>
  </si>
  <si>
    <t>C_680064</t>
  </si>
  <si>
    <t xml:space="preserve">MPCPAPAQQAGGSGTQPAAQSRLEAEWQRAAAQLTTTAAQHFHNNPVALDPWLHRTSAAAGLQNTPARELQSYASPSQQSGPLGFLLGGVSFQALAWRFIIISLPGAHEY*
</t>
  </si>
  <si>
    <t>C_680065</t>
  </si>
  <si>
    <t xml:space="preserve">MHLGVPLSWDSDAAAADLFTRRARGMAFVARLWAALSLTLVGRVRIAKQVLAAKLAYHFSFLNPSPAQLKELTDLVDHFAARSVHAEDASLAAAPPVTDAGFMLGDRMGMWASGPRGAGALLWSTLRATFLYTVWCAYWSREPAKQTSEHVVREVVSELHRLLTAQLKAAKLAHFVAIWTAGGALCEVEEVQVAAPGRLWAFLHSASCGGLEPA*
</t>
  </si>
  <si>
    <t>C_680066</t>
  </si>
  <si>
    <t xml:space="preserve">MPPAPAGFHAPGVPPPPGMPGGPPPQPGMVGMPPPMNAGYDPYSGQRMMEQFESLTLGAAGPGQPEGVDPASLPRPVGEALERALTAHSPGDPANCSPDNMRMTINAIPVSTALKARMPLPLGVVVHPMADEFYGRQVPVVQLSSAGIVRCRRCRTYMNPFIQWTDAGRRFKCNVCAMLNEIPVEYFSSLDQNGRRRDADERPELSQGTVEYVAPADYMVRPPMPPVYFFCIDVSYAAVASGAVATTAAAIKACLDQLPGDERTLVGFLTFDSSLHFYNLKASLTQPQMLVVTELDDPFVPLPDDLLVNLRESRQVVEALLDALPNNFAGTSVVESAMGPALQAAFMVSSHIGGKLLLFQSSVPSLGVGRVKNRENPSAYGTEREPGLRNPDDPFYKRYAAECSRVQVAGVIAIRVNEPSPFPAVSPPFRPPTPQLYYYPGFMAARDGTKLTAEITHNLTRPTAWEAVMRVRCSKGLRISAFHGHFFNRSTDLLALPTCDPDKAFAMEIAHEEGVVQPGFAYVQCALLYTNSNGERRIRVHTMAVPIVSELADMFAATDAGAMTTMMAKLSVEKYLSSRLDETRQSLHARLSGALKEFRIMNANAALRTPNKLIFPETYKYLPIWTLGLMKCAAFRGGAKDVNADERIAVGHFLMAGGVEAVARLAYPTAYALHDPSGPWGMEQQDGSVPVPAAVPLSAAVLQDGGVYLIDTGRVFVLWLGRAMSPQWCVEVFGTDPLSLPQDTSAVTVEPGRDTPMSGRVTTLLRALRAGRPLHQQVFVVRQGSPLEPHVLPYLVEDRSPSTQSYTDYMVSLHKAVLAK*
</t>
  </si>
  <si>
    <t>C_680067</t>
  </si>
  <si>
    <t xml:space="preserve">MVVTCALLSFCAFLRYSDLRRVMVHHQLMQFSAACLTLRLFCGKTDKAAQGEEVTVGRIGGAYCPVTRVEELLRVGRYSTVPSIAQRPMPQAARGRTRWEEIEDTGPLLRAVSTSGALEQITAPLDNPVPSLSWQQYSSLLKQHCLAAGLRHLPPHAFRRGGATAAVAGGASRDAVMKEGRWRTRRVFEFTYVQVIQAAACKVTACLGLRAPPPHAPNQQ*
</t>
  </si>
  <si>
    <t>C_680068</t>
  </si>
  <si>
    <t xml:space="preserve">MASNTAWVLSTALQGLSQPGGTGGKDFLPAARFAGAKPGYIFKVDEHGLGYYLDKAQAGERAGEDGGAREGGGTGEERAAPRPLDADELLRQAEEEANIDQIQVLDAKSLRRLVAGLDKKYKENMALRFKHVEQPDKFLDSEVDLDEHIKSLMQVAGSPELYPVLLDGPAIPTLLSLLSHENTDIAADTVELLAEMTGADAVEEFGEEARGLVEALVEANAPELLVQRLLGFKEADSDEEARAVHNCLAVVENMVEIQPELGAVFVEKTKLLTWLLRRLKRREFDTNKQYASEILAILMQAPCLIPPRLPLRFQGSVSNQAKLGSENGIDLLLTCVAQYKSKDPAPGEEEEYMQNCFDVLCACLMQPDHKAAFVKAEGVELMHLMLQSRRQCRYGALKCLDFATTRYALPAEKLVDLGGLKQLFGLFMGKAKVKGPAGEHDVDSEVEERCVSLVASLMAQLPATGRGAARRERLLAKFVEAEFEKTDRLMELLFRYQTRVRAEERRLMAAVAEAEEDEQVDEEELLLARLDAGLFTLQQCCVVFGNLWATGDVGLRRRLLGALHQKGQTLAPVREVLLECYNSIGTEGGAEEAARARAHVRGLLEALGAELEEEGGDEAGAAGAADVQRQGGGADMDVEEPSKDKRSATAQLKQG*
</t>
  </si>
  <si>
    <t>C_680069</t>
  </si>
  <si>
    <t xml:space="preserve">MSRKRPKWLAQASSGIALTLTLTLTLTLTLTLTLTLTLTLTLTLTLTLTLSASCKSSTQQPLRQCRVSITFRSI*
</t>
  </si>
  <si>
    <t>C_680070</t>
  </si>
  <si>
    <t xml:space="preserve">MASLYEAVELPTISGQVGRCVPQNGTDLTPELTVASLLTAALESFVPESVGRAYHAVRACTLGRTPLSNVVWLHQLEAANGCTLVLDRHGLTARGGLLPDDHLFKFMARNGLIKDNRVIWAPEYPLLPSAPLRPAAAAAPTTEMAAVAAAGAQQQPSCAATVLNVYALATDVCGHKGVVHGGLSSALLDESFGYLLYLLASTAAEKESRALRPELPSAALKSAMTAHLEVDFVRPLLPESVVVCVAQVEKVEGRKVWLRAELLSRAPTAAVPGEAAPVVYARGRALFVTPRH*
</t>
  </si>
  <si>
    <t>C_680071</t>
  </si>
  <si>
    <t xml:space="preserve">MALSARSVVASPVSRRSAVKCSAAFTKVSSTSALKSAGGKQVVEVGGQKVLLLDVNGDISAVSNKCSHLGLPIQGKTALFTAEVKDKCVICPAHGTAFDVKTGEVKGEWCPKLPNLPLVGKGPGKKPLPVFQVRISDNGDIEVNV*
</t>
  </si>
  <si>
    <t>C_680072</t>
  </si>
  <si>
    <t xml:space="preserve">MTEPHYDSVPTLAADEEEGAGRGGLLDWQVQRTHKLLEYRCTRYFYVDGVAAAAAAVAGGPAPGPGGATFTPVPALPKGFNEQLRSAAVTLATTGHAAAVEEAQEWDLGGRQLRYGTNEMAIPVKSIPMLIFDEMWHPFYVFQYFSILIWIVGDAYYSYAVCIAVITWFSIISAAYEAHQNMKRLAEIAHFEWYALRQRGGASRSEVDVVRSGEVVRLPSSALVPGDLVVVAPGTLPCDMVLLRGECILDENMLTGESVPVRKVEYNAVADGLAYQPDKCPGCTLFGGTVVAQARAPRAQKPLAMVCRTRFYSAKGQLLRSILFPREPEESFISDSLRFICVMLAACMGLYIWAAVVLAQVRFFDMITIAVPPALPACLTIATVFSIGRLRKKGIYVTSPDRITLAGQLDVICFDKTGTLTEQGLDLQGIVPIVDGRLHNMVGQISLLPTQLVELLASCHGLARMGESLVGDPLDQARRKLFVATHWDLIDERPSLDGAYGGAYGGSAGGAGPQQTDIDGNVQGPGAGAAEAAQAEAEATGTGGGVQTYVRPPGAVHAYAIVKRFEFSAALQRNLVVVRAPDNSVAVFAKGSPEAIRALADPGSIPADFDQLLGELTREGLRVLALAAGDASTVPDSTLLGWTQAETEANVGLRLVGLAVMANPLRPDTADVISRLQHASIRTVMVTGDHLRTAVSVAHKCNILPGQRPILLIDAADLPAPATASQQQPTPLPQVAAAAATQAPAGVEPALMPQSTPLPVLRPAHAYSEASGPGPAGEPTPLGDPSIANPNWNGSLLTEEAEEAELRDAAALNTPYHGGASGLGDGAGSSSEGGAGILSEYGPASQHAHVVVQAQYPGMAQPGGAAGKGAVPVDSGNGHHHTAVTAAADAASAAAGPGLRLSVLDVEGNVTENAGSAAAYGMLARVVTGELECAVTGKGFNWLLASLDAGLLFPVLQRAGVFARMSPDNKRDLMLLLGSGIDGVEGCPHLGLRAGFCGDGANDCGALKAAHVGVSLCEAEASVAAPMTSKAQTIASMITVVAEGRCTLMATYQIFQFIIAYALVQAFETNLMYTYALNLGNYQYLIEDLFFTTVLAALMGFTEPRNKLSRSRPLTRVMSPPLMISTVLQCVVIVVFQLLSLKLLQSQPTYVRFRGGPELHDTVAPENTTTYIVALAQFVVLALVFNKGMPHRSPLWTNLWLVAVLVIQTAFVIYSLFSTDAFNMDVQQLVDKTSFNAVMDTEFRWKLFGLLVAMGITAFAAEYTSIGIVKLLNWAQGRPGAGSVRGTKAGSPESKGSMPSTVPDAIRLPRQEQSGR*
</t>
  </si>
  <si>
    <t>C_680073</t>
  </si>
  <si>
    <t xml:space="preserve">MAPAVVCDGDVCRKVDAEEAAAAASPAPAAAEEPKVFQILGDSLLGPNGTQVPVSSITGPGKVVALYFSAHWCPPCRHFTPQLASIYANFKKDHARKADWEVVFVSSDRDEESFKEYFGEMPWTALPYGKREAKAQLSKLYKQVRGIPTLVILDGETGEVITTSGRDAVSSDEKCEGFPWRPRTFEQIMEGAVLVEPKTGAEVPALERLRGKVSLLYFSASWCPPCRRFTPQLVTAMEKLCAAGKAVEAVFVSGDRDEASMNEYHSHMTWPALPFSDKKRNDELNSRFEVEGIPTLVVLDEQFNVITTDGREAVASDIECTRFPWRPQPFEQLTGSTANRINDGPVLVLVVDTADQKAAEEVATSALAEVAAATKAAPGGDDWGFLWAHRGEEIAKRVLAFAGLVKDSEVELPAGHAAVIIDVPNHEAVWDLAGKGVEVSAVGLSGAVSDFKAGKLGPGKKLGGEGDDDDE*
</t>
  </si>
  <si>
    <t>C_680074</t>
  </si>
  <si>
    <t xml:space="preserve">MAAHGLMQRAAGALTDSHGLNGATVATDGKPHSNGYSFHTSSPFIFGSPSAEDLDVFKREAAGHSARDDHSPVSFSTSASSSASSTHASGPASTSTSAPERPKHKYPRVLLKISGEALQGKNQGGIDPTVLNLVAEEIAEAHHAGLELAVVVGGGNFFRGCTAPKGMDRAQADYVGMLATVMNAILLQGALESLGVETRVQTAIEMREVAEPYIRRRAIRHLQERRVVIFGAGTGNPFFTTDTAAALRAAEMNADVFMKATKVDGVYDCDPMKNSHAKKYDKLSYRQVSLDGLEVMDETAITLCKENNIPVLVFNVMERGNVLRAAQGHSVGTVVEGF*
</t>
  </si>
  <si>
    <t>C_680075</t>
  </si>
  <si>
    <t xml:space="preserve">MKPVNASTLCAISLPRRAHRKAQSSPPGAALVAVATPSSTSLANASAASSSPMSTISNSVGPELMRPAVKGLSASRGCGRQGKRAASASEITAAVPSVVMTLNCSSSTTSVGMPSTSKRLKAGERAAARASSRSPLTNTASTALPAARSFSTASTSFGVKRRQGGHQDAENCSSAGTSAPVLGSTSTAPSMICSNGRAAHGISPKYSLNDSSSRSLLTNTTSQSAFNACVSPKSSNTLGVSPKAPAAALCAAASSGVTCACPVLPPAAVLPNSTGASLTTSGRAATSPLPAGGSDSFATAAAATSGRATAGSMRPPKEHPTAAATTGTAAGGSGAVAAPAGAVGFDLGWRCSHRVLAAACSSSARRLAPCTASSSTTAGPPGPSSNVSTAPALASAPKLASRRAACSASHCRTTSMPGSWPVALPAASASTYTNLGKSSRSGSCHMAPATPATISTAAAAGGHRSASCNTAAHSFMPIGADTARARMIGANSLRASVMRTAVCGQLRSPAKAAAAAVRREAERVAWRSHPTPTEPQASLVAAVESASASPAAVLPLSAVPAVCPLPASSSCCSHQHATSTKQPSSTGSSVTAARSTSPLRAGEAKCAMAEAAAPMSAAAPASGTAAATVPAVASCRLSSAAYAVTSITFTVRLSATPARNATSDAPACPDAGAAGAPTAARSQSSSVAAARLAPAASRKPSYAASATASSASNPAVCFASRFACAPEAVISGASAAVPA
</t>
  </si>
  <si>
    <t>C_680076</t>
  </si>
  <si>
    <t xml:space="preserve">MSGPAAPLSGPSKAVVEAVSGSVGSVLALLATYPLKTIYTLQALSTGSGDAAPSVPTDDNKALAVLRFLQTYKARAGRGGLSTLYAGMGPNIVESGLSSGVYFFFYSALKERAVAWQRARAARAGAIGGGPGGGRGDNIGVVASLLVATAAGALNQLITMPASVVATRIQGYQSLPGAKAGGRPPSTWETITAVFREDGLGGFWKGLLPSMILLANPAVQYMLFEKIMNALKAWKVRRLAAEARAAAAAAKQAELEAEEHRETRAALARRRSADSDDAMDSAVDAAADAAKPAALLSAADVKLSATEVFLAGALAKIGATVVTYPLIVVKARLQASSKAAGSGPGGAAARPVSTWSVISETARNEGLGGFFKGLRAKILQTALNAALMLMLKEQLHDVTRAALSLPLPRLPAPPPAMPKLVARPVAPAVKAPSAAG*
</t>
  </si>
  <si>
    <t>C_680077</t>
  </si>
  <si>
    <t xml:space="preserve">MLPAMLVPRAAAAAWRLGRAQLACCGLWRAHSAQASPDTAKPAREEMRYDVLVVGAGPAGLSAAIRLKTSSQAAGKDISVCVIEKGAEVGSHILSGNVLETKALDELIPEWKEDPDCPIKVKVTSDAFRVLASPTWSLRLPTPPTMHNKNKNYVVSLSEVTRWLAKRAEALGVEIYSGFAGKNLLYNWDGVVEGVATNDFGIAKSGQPKSNFAPGVDLRARVTLLAEGCRGSLSEEVISRFGLRQAAGAQHQTYALGIKEVWQVPEAQHKAGTVVHTVGFPASHNTYGGGFIYHMADQKVALGYVIGLDYDNPHINTFQEFQRWKQHPAVRKHIEGGTCLQYGARTLNEGGLQSIPKLSFPGGALVGCSAGFLNVPKIKGTHTAMMSGLAAGEAAFRQLTSDKAPAKGPVDMSTYEEALKRSWVWEELTAVRNIRPGFRAGLIPGLLHAALDAYVLRGKEPWTLRHGRPDNEHLKPLSAAPAPPAYAKPDGVVSFDLPTSLYRSGTNHEHDQPSHLKIKDEGEFERSNLPHYGGPETRYCPAGVYEYRADQYGRQKLHVNAQNCLHCKACDIKDPGRNIKWTVPEGGQGPSYTAM*
</t>
  </si>
  <si>
    <t>C_680078</t>
  </si>
  <si>
    <t xml:space="preserve">MAAEPTDCRTTTCGAACPLGYVVTGRTSCGGGQVVSRCCAEWAYPDVLLLADRGVASCSSSLPAAPSFNGLDLGLLQATWTTAKELLVLPSGALQQERDYGEIDMASPDQLAAFLTRAYTRFGSVSPSGANRKYALVLWDHGNGWKGYGVDDTCSSGTASSPSGCDQFTIPTLVAGLSQGLAGAGGSRRLDLIGFDACLMSMYEVGSALAPYARSLLASELLEPGHGWDYTALGNMTRAASAAAAAGSGSIASVTPVSAAAAGGALAEEAAVAGIWISKYKGQAVAYGTTGITLALTDLGGLSTALVPAVATLSDSLITALSGANGTAVASVILRRRTVMAQMGTGEQESTVDMGNALAELAAASGLGSGAAAAVAAARSAYAAALLAFGRDDELPKGTGLAIYFPLQASKMDVDYGRLAGASGLLAPAAGRWAAFLAKLYDAASATSSGGSGGAADAAFGFVPSAASVPYLEVASDSYVLQATLNSPLALSASLYYGFVDATAKSYVLAGSQSALIDGTRVTGSWRRLIWGITQRLPSTSSSAASNSSSTTTTAAAAAAAAAAAAAAAVEAAYTPSRTALMYANEDWILGPGGSTAVSVSLTANVKYAPTCSSPRSRMASAILKYTYYFATRRASLQLFAQQASGAFGEVAAAAGGVIMPLMYKLPRDFSGSQIPTFEYSGCLKWGYNGTVRVSAVDVSVAADALGVDLDEDLLLFLQARDVSLSKTAYLVGTFDVAATAHTTVGGCTCLMSWRAADGAPLNNGCANPNNDTAGAWCPIQPGSCTQPSQARGDINSTTSPWDYCSRSRTLSGCTCADVYPADPTRNTSTLMYGKCVRNDARALSRGAWCTVKLSTCPSAYRAHGSNDTSYDYCETRTVEGCSCANTWTYNGVRYNGTCLAGFPGPDPAPEGLYNTTRWCMVQPGCVTRNQIAGQHIGLCGLAVPPTAGPSNTPCVLPATLSGSVTVGDCVPWRNGPSAADRADGIAPVCPINAAATAFATCNARSCTPQDLTACPNGLPKDTNLFQYSAWTSAACLEQLCAAAVRAGDAGACAADATRVAASIAQLNASMEVAEQLQSKLGISSISQFCSLSAGDDCLVQLLLPACPALRLNGTSASAYETAGLDPAAALADVCSLDCLKALCRAGGSACARATLTDSLRLSLLEAMDSRCAAAGSPFAATFAKPAAFLCTELLAPAPTCARSTTLTGASGNVALTPVAGSTSYAPLTNCSWVISPAGMSYIKLSFSSYASETLYDTLLVEDGDGVVAVLSGGLYGTGGASLLPAPLYTDTGMFRLTFTSDSSIGGAGFAASYTASAQRSVALPSCSDRQKLLMINVRTASYANEYSWVLVGYRVVLASGSNSGSSNSSGSASTSAASATTGGATQQVMLAAGGTLPAQVYSFFSSSDPSLSITDSLYKDNRTYTSYACVPSGFSMLYLYDSYGDGWPGGGLITVSYLRSAASSYRLANATVRGYNSSLALNIFANMPNTAEEYAAALARNKAGGGFSVRATLRLQGEVSGTTTLSQTKQLILRGAVSSLLAVDVTTTGLSAPVANTNSGTAAAASSSRRRQLLSWLVGSAMRQRGAAAHGGGSDGPGQEHTAEGALMNVPALFAGKEEERQAAGQGAAGALLAQSVGRASEHVKPGTGADADAADDAADAMQDLGASVDPAGAAVAEDVVEAVEAEEVLVHEPGVVEALLASARALGLKPANSATAVGSEAEAALSAARRQALTALDELFWQPRVSGAALTDLVSTQQPKLVTGSSRQEEHQQQQQQQQQQELKLTEQGAMSAAAKQRAPPGADAEDAAVATLQRPVQQQVTITHATAEGQPQVATRAAGDATSSVGSALEALDDEADALRRMAARATAVAAGHAPGRNGGRSAVPGLTGRGMAAALQQHTAQLAALSAQLPAPAPTRLALGSGAEVIAAVAPQGGLGAGSLLAGNSEDEEGEEAEDRSFDGEETAAVEDAAPAAELAHAAIMATAPSAAAAAAITADAFAAARAAAASVPQVKRADAGNGEEAESSPSGSLGTIINAPLLQHGQTEWHPQPLEQSQRLSQRQHQRQHRHQHHMGRQLQQAAATVDVVLVLVGYTTRDDAAAASAQLTSAVHGGDLQKALGDAGWMAAAPTLVGSTEVVDSKGAASGLGGGGRSWTNMALIIGAAAGGGLAAVLVCAVLVAPAELGDEDAIAAAKLYDSQQLHTQQPMQSPMQSARPSLMAPPTAAAMGASARTRSAAMLMSQQQQAALAAASMAAEQQQVAAMAAMEQQHRQSQAVAAAMAAEHNMRASMAVAPRVGSVGPWMAPAAVMAMPQAAISSPVSPMYPGAAGMGGMTGPMGMSPMMMGMDSATAAAMMDPYGAAAMQQQAAMQQQAVLMQQTAMMQQQQQDMAMAMGMYGNGTQQGHPGTNAWL*
</t>
  </si>
  <si>
    <t>C_680079</t>
  </si>
  <si>
    <t xml:space="preserve">MSGTARAAQQPPRAAASALGTGSRAGRVSAEQESDDDLDGSGDEEGPSTDDDQRDVSRGGDEGAAAATVKVPKGERIIMVHVPSDMQALSQPQPAVTLTQRAVRSGKFQPGDLVYLTAREKGQFNQYIAPLLPRASHTLPGDTSATCFALARVKAVRAAGADEGGGQDADKNRKSCVELEPGSMVWIRVPLKQLQSDLGLPETAATRSRSTKKSNIKVQVRYYARVVREQVGRAEEAAAAAAAGAAGRLPPSRLQGEVPPFPGGRFLTLLAQLGAVNRAGTAAGGAADAAAAGVATRKGAAEDARSAAGRMANQQQVNGGGAAAVITTPGRTPTADAAAAQGAGPSSTAGVPRPAPATAVLAAGGHQAAPATEQQQLQPRELLPDFEDSRMGDGAADVSGGVSVAAQGAMDDADDAGLLQRGRRRSSEGRAGGTTAATAPVPHAAGAADVVMADGAAHSSGAEAEVAAARLTPEPVMEVEDQQHVELLRQRKARKLEVEEAARKLEIKEQELLVAKAQATAAALERDAAKAAQAAAEKRRDEEAARAARLAQELDKSMAAEKTTAEEVMRLRLQLAQMTQSRDTHKRRYEELSKVDDM*
</t>
  </si>
  <si>
    <t>C_680080</t>
  </si>
  <si>
    <t xml:space="preserve">MAKRSAPSLAEEQDMGAPAKAPRLDHPQQAASAGPAAAGASQALTARKPVNEMQREYRHLHGTGAPCKVTILHVTKYLGQVVAKTRPMVWQTNSAASSPAVRELQPGDGVILSRCKGGKETNEEYKVHIAPKLPAAMHTLPLDNTGVCFAVAAVKEVHKSTADAGGSAASETGTWVELEEASLVWINMPWKQLAEDFGLPDKSTTINRTEKQANIADKVRHYAQQVTGLLSRAEARGGAAASGRRPTGHLQPCPTGHFLRKLNDSAVTDDEAGIDAGGKQGYDSSDDGERGHAQEPGAASNAGNGAAGMRRGAAAAATAAALAPPPAPPAGAVTAGGAAAGACAGPSNAAASPLTPPPPQQPALAAEEEEALHLMRCMDVCLQHKDKDNKALAEAAATAEQKAAAAAAEAKRRITAVSAGYEEKLRAAKADFEQQYKALKEKSALALVEAKQKAVRALTTAQRERDEALAAQAAAMQERDTVRVQLQEAERARVEAEQQCKAAVVAAEEAEAAKANAQVESEKYKTLCNTFRDFLEKRTARQ*
</t>
  </si>
  <si>
    <t>C_680081</t>
  </si>
  <si>
    <t xml:space="preserve">MAPPDVPNAATPPEGARSSGEVAGVAYVDRHVTDVAGLVAALDELTRNLTAAASAGAGASAAVAGGGAADGSGGTVVLRGRIFLAPGVYNMSGSGTLRRRLLQAAAAAAAPEDHGGTVLDCGGSGEGALVMAHAPVLVDFGTGSSNGSSGSSSSSGTPPPGGLIEGCVFEGNAGTVSDYSSGVVQRPVVPASALALGRGTHHISGCVFEDNAPLPLLSGSQQAWYNASTASATVDFSCWQGPASLHIEDSVFTGNTGRQSGAVYLHGHLDGATPSLGCDLTLRGVTLARNGGHQAGAMQASCPVKGSNCELSMKDTAVVENRTPQSGAILMRGSGMVFAADNLTLAHNVGGGLGFVDVGTTVTNSRIENNTATSFGGVSGWGGYFDATNTRFIGNGPTAHGAKLYAKASAHVLSNSYGNKLVNCTFEGNRGHALYVYAADITVRNSRFLRNTFIPGARNSNGGALMLFDLVLLSSIESSLFEGNAAVVGGAVMLYSSQQLRIADCTFRSNYALSGAGLTIDVPVAEIDVANSSFINNTAFGSAQELLAAAGINITATAPATTPSPAAALAVAAPSAPPPTAPAGSSDYQSSDADAGGDVPDYGSSMGSNIGSGSSRQGVAIDSILAPPESCGAGGGGGLCIRGAQDVTVTLANVSLVSNTALLGGGLYVGVGSRCRRLIACYRLKLDERVVVTGNAAVMAGGGVYWEYEKILQLSCSGKSSPSPSSGLRGSPQQQEQEQQEQEQTATRLRLAAPAWPGLLRQLQTHTFAPLSTSAGTPAAAASSNGSATATRQFPSSADSSGLSQGTSTASNGSSSQLPPPPPNPPSPPAPGGGGGASTAAAGLLTSAAAMRAYLRRVTPCAVWANNTVAEGGYGPTIASTVFFHQPLLRPAASTATSRSATAMTLPLPSPQPLPQPQLPQPAAAARRTLRQLLQLVGSAAAAAVAAVAPPLALQPPLPLAPPPPPASTLPLMFESGAALPVVVQVFDFYGQKVTRSVIDSSVLIMCTSLNALGQKAAQAEAGTANFSQLRLRDQVNASYELQFEGRTSIRQLGPVGLAVTLRPCRINEELSAEGDFCSPCSQDFYSYGGAGGCLHCPDGAACSNTSLGGVLVPADGFWHSSPLSANVIECPYEGASITFVSVVAAVRAALTPEFLHVAAADARRSRRAVVTLSANTYNTTSTPAATPGGDLLSSPGKLGAGDTAGFSSDEGGDADGKEAAATPAEGPTAAAASHSPREAAELAGAAGGGAGPGGPAAAAALHGGTGDAGDAVGGADDEEDEEGVPLGQLSGERFAAALFRIHGAARGRCPPPAGAAAAESPSGNSIKSKRFTDLQNAQAGSDGDAAAAEGACTATATAAAAATGAIAGQPATTSAALAAASRSGSVLAGAPSSSSQSGSWHQLFSLATPKSRIQLLKRPWERAAGALAAAQSRGRRSPPLSAEDMSKAVADMEAAEAADDSDPGGGGSGSGPVSQEATVAAHSASANVRGGGRRGSGGYGGVQAMRKRAAATHAARASGSGKGTDTGGDSGGPSASAPGRLGRRVDHDGDAAAASTALANAKASAGKWHKRRASALADAGAGGSRGGASEQQASGTGASAPPHSALSGVRRVAGAVAGGAGGLGGSSRPGGGRMVSFAAGTISPVASSSAAAAAAAARGAFTQDRDPDIRRSSSYSRQRAVVPPAAVAIPTPSAYSPGRGTGSSSTAGMGIGAGAGGVESGQTLTLSRLRAASMPRWNEVAAAAVGSPAAAAGAVAVAASDAAGGHRLPPAALMKSRSFGGGRLRHRRSSGGGGDSWLTEPSAMAKVAAAAAVALHQLEAMPRSPAVLTRGSAATASSQAAAAGESGGAPPPGRMAPRAELRIGIPSPPDRVTSLDRATGSKYKPTGTIRAEWGAYDGHHGKISESGAAGSVAGSRCSSGGGDGAGKYGSHVGDDYVDDDVDGDSGGDDGRDGGSNEGGRPDSSFNARRRSELYGTFGGRQWRRRTDVISEHQTVFKILVSYVQVVSLVNNTPVTWPTALVTYFNVASQASSATSSLASLDCSMSADVGLPKSAQLFLIQVLAPAFWSAALVLFWLARAGWRLRRGRLQHGDPLRSYLHNRIIISVNCIIFVMYPSVVTQLFSLFSCTQLDTGPPERVCPDPWRPDSCRWDRNAIGLFWTQDLEQRCYRGIHLTLCAAVGVPGVVLFAAGIPLLSAWWLWRNRAKLWDNEFVALYGSLYQEYEDDHYYWESVVMLRKLTVTAVIVFAGTYRWQLTLLLSMGVIATSLLLQVAYRPYETDAMDELERLGLVATLMTFYLATYFMDDSVGRGVRVGLSFAILVINAATVFIMELHRAALFRLLRISSARGDLPLSFVMRVGLLYSRWRGRVALTRLRTTLYRTFPWLFPMEFPPDADPVFVAVARSEAAAAASTVLAAAAAVAQTQTQAAQAQVLAAALRGAWEHHHHGVWLLRVFELSERVSAAEEHEQRKKRRRRWSVLPGQLTHTASRLTLRLTHRPSDFAALDADPLHGGGAAANAGGSSVRRRQQSYRQCGADEHGGGMNAAPYSPVEITTPVTASAPDAVIRLCLPLASCSAVTWWRTRRRQGVLAWREQQLPPLRPQP*
</t>
  </si>
  <si>
    <t>C_680082</t>
  </si>
  <si>
    <t xml:space="preserve">MCIRALYNRAVCYSALGQFAKAIEDYNAALEADQQAASSNGTAGGGDGGSGDGSKDGSGGKRGGGARRPRLLDQSLAQLGQPGYWQYVVGGQPGQAGPGVVFPGEEAQDAAAADAPQLVHLQQQQQQQQPVQAPLPQPQQPQPQHHQHQQLHPPVLSHPLQLHWVQQQAATTIGLSSVNSEAELSSAAGWDRRNSNPSPWSTTPQSSTPDPPSSIVDEESGAALGNGTGLGQAQGVGLSSLGLGGGSGSSDGAHQEGSLQQQLLRQHGGVSGGAVAGRPGELSSRLGEPSVHDSLGTWLEAPRSAEEAAARGEGDLAGGRGGGVSSSDGGAAENGSERPPSSGVAAAKEGGGAAGAAGSGGDVGGSNSIQEQARRAQQMVDHYMRQQRQLLQQQQQQRQGTPRAGGGAAVAAGAGSAASRPYSPHILQQQQQVRQLQQKLHLQQQHQAAKGIRQPSSAGSGTSSGGGGRATPPGPLALGAQHLQRSDGGAQAPASASSSAPASVPSSAPASAPSPSAGLSSGRSSSASGGSNPNSAGGAPAGHTRPQQQQQPQREAATQRQGGSMGGANVSDPAAAAPAGTAVGTAAGGAPNAADGGALDPWSSGGGMAAAVEISRPSTSSSATGSDLAMAPDPAAANSRRLLVEQANSRAFALRQQGRLVEAVREYSRALEVEPGHFKSLFNRGFTYDRLGELVAAVEDYTAALAAEPHSSYAHYNRGITRDRLQDYAGAVEDFSAAIALEPGNADFYHNRGFALRKQGLFERAIHDYTRAVQLHPGHCRAYYNRAFCHDRLDHVEQAIDDYSRALAMEPTNATALHNRGSLHERAGRPDAAIADFTAAIAADPCCAASYNARGVLLLGAGRAAEAAADLDAAVSLSAAGGAPSAALLRNRAQARRELGDHHGAVQDLTRAIGLDPTDLLSYSRRAHCFRRMGEYESAVTDYTKAISLSPNNAKLHTIRAYCYAMIGWYGEAVADYNTVLALEPTNSHAAYNRAIALEKLGGAIDRAAADLSHQAAAAAAAAAAAAAATAGTAAGGRRSGGSGGGGGFQASSGVGMSVDGLAVGGGWAGSRGNGGAAQKQQPQQQPQAAAGNMPGDDGEATIRALAFSPMRNGSAGSGASATAPMYMATGTGPQGAAALAGQFAFSR*
</t>
  </si>
  <si>
    <t>C_680083</t>
  </si>
  <si>
    <t xml:space="preserve">MSRTHAGAALHRQSFSAAAAPQPEAAFGDAASTAGAAGDADAPLGRGSTATGAAGRRVPGAALQRFGRDLTEEARRGLLDPVIGRQDVIARTLQILLRRTKNNPVLVGEPGVGKTALVEGIAQLIASAAAPPGWVVGAGGAEGGLDAANILKPALARGTLRCIGATTLDEYRKHVESDPAFARRFQVAAAATAAAACGKE*
</t>
  </si>
  <si>
    <t>C_680084</t>
  </si>
  <si>
    <t xml:space="preserve">MQGVGACRCG*
</t>
  </si>
  <si>
    <t>C_680085</t>
  </si>
  <si>
    <t xml:space="preserve">MARRRATTPFGAVMVLLLAGGALLLAGGATALRLPAGQAQAPHTARRQLLQQQPAPVAAGPVGLPAEPGGGSGADNTTEPATAAGGGGTNATNATAELPEAATAGNASSTPVTTPSPPAATTPPANATAATPAANETTPSAPSPVPLPSPSPEALNVTVPEGGGGGGGGNVTYPTVASPSPALLVLLPPTATNATGNETATITGAPEVNTNNTAAVPEASPSPSPSPATPPAVVLVPGTVKVPSINRTGVQAPEVVRNGTALAEAALNGTVTPEVQAVTNLITANATASAATGIITAVAEGDVRGAAAALLSAAAGGRAASQAVASTTVQVATQNVEAASSALAESASLAAELGALDVFAQAQSQAFAVARSSGAQATQAYATSVANAITQGGSSAAEAYGAAFAQAAAEGGATADGLVSATAVAICKGGASASAYAEAYSIAISKNPDGCTVLTEAFARAYAECGQVTPVSPPASPPSGGGVPPPPAPPGFFFPFPIIPFPPINFVPVPGFRPLPPYGVPPPAGGGGRRRVLRHVYRRHV*
</t>
  </si>
  <si>
    <t xml:space="preserve">MSGGAPPIPKLPGYTVCLPQSLSDKGFKKGQTLTYVNGYQREDALAQVKDLPERIAQATDGALASGAMGTGVLPASMMQDTATKLPQWVENDRKVLRFYGYFKESVVESNMENHRIRKVILYYYLEDDSMHVAEPRQDNSGIPQGVFIKRHRVTRDDGSFFNPGDFSVGDTVSIYGRNFYLVDADSFTREFMAARGKEQGGPLPYPGDPVDVYRATFGMNRGRAPQAREDSPGSTTRRVNDFKAYVEARLGKPSHLLDGDRLRQFLENNKKVLRFWCVWDERTTMYGDRRPYVLHYYLEDDSVEVLEINENNSGRDPFPVFLKRGPLPKVAVKTNTTLNPKFRKDQCYNAGDFRLGLFINVLGRDFYLHDADTFTKQWYKDNLGYTDEEMSPVDVKEPILPKPRAAVPPFNGYGTIEDSLQNCLSLVPKPPKRDLHKLMNKDKIILRFVVKMVDTDTHKHSATDLARRFILSYFMMDDSNLIFEPPVRNTGIAGGKFLERQKIYKPRSEEIYTYLDLYVGATIEVFNRTFELLEADEYTLTYMENYKDIFVMADTDVLIRSLKAQVSGKEDAVRSSVIAADKSGSGALTGDDLEAGLQSAGLKFTRHQAISLKRRLDKNKTGTISIEEFLGLLGL*
</t>
  </si>
  <si>
    <t>C_680087</t>
  </si>
  <si>
    <t xml:space="preserve">MVNQLSSRPGVHAGAPAAMGACRGPGLLLRRSLTAVRCFKSNSSDDAGARSSTVSSLKLNFKVGYRVNFGQTIAMIGSGDALGNWDPKRSIAMKWTDGDYWTVELNVAPGRSALDLEYKYVVVNSDGHIGYWKPGSNYKVTLPLNSSGSKVPKRVKVADAWDDSYKKVDVEEAEALPASPSSKGTSAAAAAPPPPPKAAPPPPAAAAASSSAPASGAAQPKAAAQAPPAAAPPPPPPQQGKQQQQQPAAAAQQAAPSNGAGPSQKPQNGIPRATSPRSGSAPAGFAAITSIPAIHPTLMAEQERLEDGVKMSLEDLQNQMDKHQQLRERTDEAKLAAAEARASVLAEAVAALTKEVASLKDQLSDMRALLTSTSELLVSVLRQPLPGSGSGGATQQVFVGAPGFAAFAMQQPQQQHTTGGGMASWWGPQQLPQAGQGQYSQYSPAALQHSEQPAAASWAPAAAAPTVIPVGTEQPAVDVAPVPAAQSVAAALSAPPVRAPMASAAKAAAVAAVLLPVVCGVGRGAKRGARGRFNMQQYRDAVRARAKDAPACIELSAVKNEGVWADVNQPQQLTPTEFMQEAGLKGKNWKASIRVVANGEVGAALSEVLAQVADRPTQ*
</t>
  </si>
  <si>
    <t>C_6900001</t>
  </si>
  <si>
    <t xml:space="preserve">MNPDDSEPAETVTIDVDMAPSYASPALGWAWAQPLVLLGSEGAALSSATHLQAVGRSWSMVTAASNPVPPRAAHALCALGSRIYILGGEADPLPAPPAAGPPAAGPPAAGPPAAGPAGAGGAAGGEDGVSRGTEVGAAAAAAAPPPLLAGPPQAAFFEGGALAAAAAADAASMAASGVEPQHQHQHQPLQLPPFTPPPPPPRVRVKEEVAAAAAAACEASVGSSATTRPSSGGGSIGAVHTASAATAAAASAAAQMHPPQQPPPPRRLSTGGAGSVSASGGPLRSSMQTAGQQAQPQPLPLHQHKQQPHLPAAPAPQPATVSSGGQPAADDPAPPHAPAAAAAATDSATAAAASSSGGPPAPAGATAGGGAAAAGGLQPPATAA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WCCTRCQPPQRRPRPSASPPPPAWPLPGVSYTLTRRRRRHTCCSRHSRHSRYSRYSRYSRYSRYSR*
</t>
  </si>
  <si>
    <t>C_6910001</t>
  </si>
  <si>
    <t xml:space="preserve">PQLLREHVKPQQSQALRPRLDIHLAGLTVLRIRVPPPEVLHDCIGQRFLPGGPQRGQQFVALLVAAAGHSVNRGAPLLEAPVARAARQQRRLQRLQLSGRCKQQEPQQQSRLRLQRGPQPLQLGAGECRHVGGGLLVAAAGHSVNRGAPLLEAPVARAARQQRRLQRLQLSGRGKQQEPQQQSRLRLQRGPQPLQLGAGECRHVGGGAGGHRDGGERDGGHGGGGELDGRLRGGRGGGGNGRGNGHLDQGPDGNRAGNS
</t>
  </si>
  <si>
    <t>C_6910002</t>
  </si>
  <si>
    <t xml:space="preserve">MAVACAVAVRPLVQVAVASAVSTAAPASSKPAVKLAASAVSAVALTTVSVSAGLLATTAVEDPRFHAADCQSRSADASASCEDLQPSTSTCTSAVADANRPTRRVRRSGSKAQRRGSTTLTASVPSMAAAVVLPPKIALRRHHRLRLRAGHSATAAATDKTPREQPDKPAALPEDLLPADATSTSSTGKISSAAVCCGLLAHCSAAQLHAILCGLVQAVASSSVKGNNRKLLLGSKLRKLLEGVGVAPANGKAYTAADVAALSGPKLERLRATLKSQPGLLLWFLLFTAPAKLQALQAALLPGGAGDRSFEEWRAAIDAVAGSGHEQLAAAQEVRGRQSACVEGSTAGNTATTATITTTNNNPASHGGVYTALTGTEVTGKKPAALPEDLLPADATSTSSTGKISSAAVCCGCCWRTAALPSCTPSCAG*
</t>
  </si>
  <si>
    <t>C_6920001</t>
  </si>
  <si>
    <t xml:space="preserve">MEAGEVGEQAALQQQQQRQEGQRRRQEQQQQQQERQRRQRRMMRGWGLSERYNAGCLGCSLGALTRAGGGVNDSPPAVALVSNYMVDMWVWGARSTTTSSSSLLPSTPSRPSGPPGTQPLPLAVVWPAVAEVRNSNEGWFAGVSIPGPAKV*
</t>
  </si>
  <si>
    <t>C_6920002</t>
  </si>
  <si>
    <t xml:space="preserve">MLAYAITAKDWWELWYNYLKDGCLHGDECVVRRRTGRCNFGSRKYHLCLVSGATLPLLRQLFDTVLGSNWGRNAQGHKPMPRVVRFPLEDGTVRIGLHLLDKDAEEFRLRVTT*
</t>
  </si>
  <si>
    <t>C_6930001</t>
  </si>
  <si>
    <t xml:space="preserve">MRQKSRKRKKLADEEDSEEEEDPSTFSVKTRRRRRNDRRKRRLQAGKPTQPPRYWSKKLRKLEAATAAVAAGAGGGEAAGQGAWAPLQLHWSDIRFRSRKFGVYSQSQRVLHREARRLTGGAPMSRVSIGYGNASTGHNSVIKRPSRGPHKAMQRLLRRCYARSVVMIDEYCTSQVRGGXXXXXXXXXXXXXXXXXXXXXXXXXXXXXXXXXXXXXXXXXXXXXXXXXXXXXXXXXXXXXXXXXXXXXXXXXXXXXXXXXXXXXXXXXXXXXXXXXXATRRPDGNKELQLSRLELCGFFFEETSLQG*
</t>
  </si>
  <si>
    <t>C_6930002</t>
  </si>
  <si>
    <t xml:space="preserve">MATSAIAPELEVAFIRTARAVDPKFPIAMPNGYDEAAKAGLEVTAANGSKSYPALVDGIYYVNDVIYPKANDRYKSMFGITYMPTLDAGAQTPACRLHITSRKLQPSLG*
</t>
  </si>
  <si>
    <t>C_6940001</t>
  </si>
  <si>
    <t xml:space="preserve">MEGLEQFAARLVGLQAPPASAVASGRVPDSVLLAVRAAVLQVTRQLRIVDLEWLCEQPRALSALSPFWRTFSQWTEEPRRPPPPPPPPPPPLPLPHQLPAVDAALAGGPQAPVPAALLLHQLSHLHHRRRSLVRLRALPPRRRPLV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PPPGAEGGAGGLEGQQQQQQQQQQQAGDDGSGGAMAGLRQVEAMEPWRWFAAHTGPALTSHRWPKKVEVALQPGHGAVIKEGVRSVRGPGGLIWMRFGDWLPXXXXXXXXXXXXXXXXXXEGNHIILSYEAQVPGAQEAHKARLATAASRLTELVNAEYAVMARRKELSEQQQRQQPPQPPQQQQVPNGGHDGALPQPVLPPLGPPLPPPPSSALLSDIRRRFKQPVDAEAEAAAAAPGAPELPALAQLRAVDPEAAELAAAALAAKGAEVVRTGPNAPVRARRCACMCRRAQGFSQQ*
</t>
  </si>
  <si>
    <t>C_6950001</t>
  </si>
  <si>
    <t xml:space="preserve">MPYNASTSARGGLAADLGAIGGAVVGGATVGGAAAGAAGADGGTGGAPRGLQLELDISPILKKANGRLVPLPRTPCVADLLRRYAEHTSEVAAAAHVSEAGAGIAAEVAAGLRGYFDKSAMAVLLYRSERPQAMALLSDGRLASSVYGAEHLLRLFVKLPELLAAAGAGGMSEEVLVQTGTAVQARAMDLPHVSILVVCTV*
</t>
  </si>
  <si>
    <t>C_6950002</t>
  </si>
  <si>
    <t xml:space="preserve">MSIEPPAGLGKGSDVDDSGGSADGGGGGGARRRAMLEAAISAALCGHPNIVATYAYDVQGLTAATAGSTTAAAATADAGVNPATAAAAIARAPSPAAVSAAALDGDSSRADGGAAAPEAQRLLLIQELCEGGSLREALGTGCVPGLARGGAAELSALTLALDAARGLMAVHARGIVHGDVSSSNVLLQRCEAVHPPATSLRASGSGARGGAASDTSAFVAPVAAAVEAVAAQLDSCRVLAGRWRPPLVAKVADFGLSCRLRNASQTHVSGATQGTPYFQAPELVSSGRGGKAADVFAFGVLLLELIYGTGAAAALNRMAAVAAAAAAASPAPAAAGSVAGAAAAAAVFGNARPMSIRHMGVAPAAPSKSESPKQPQPQQPSPTAAATAAASRGGGSEVTLIGGQRVTVALPPNAPARLRRLVCTCLSLDPKRRPSMPQVVCELTAILDAAHEVHDEQQEQRELWELRQRQQQQARQGRL*
</t>
  </si>
  <si>
    <t>C_6960001</t>
  </si>
  <si>
    <t xml:space="preserve">MPCRVGGLPLGIAAHCQAWQRTAPLQVLAAKLAYHFSFLNPSPAQLKELTDLVDHFAARSMHAEDASLVSHGNPLLLPKRETARTWLQQLWACVAPQAAAPPVTDVGFMLGDRMGMWASGPRGAGALLWSTLRATFLYAVWCAYWSREPAKQTSEHVVREVVSELRRVMQLRFTAATLTPETLSALPTQLLTAQLKAAKLEHFVAIWSAGGALCEVEEVQASGARKYGARGHAPARSPGDAASYAARSSKVHSRAGSPAGAGASLYTHAHVVAESGCTWVSSARGACLPWRHCLAASPAASPHSCGAAILARSRLSLPGCVLQPPSTDAAGRVVCWDWDWRFPTYLLFHPSLRLELEQRLEAHVAANPVASTGDGACTQWEVDKFFLREAATSIHRRHARQTRDGLHGVVLAADTAAALADRPGASAAQRQAAAMANLAVREERAAAAAASHNARAALMEEHGERGTRWFH
</t>
  </si>
  <si>
    <t>C_6970001</t>
  </si>
  <si>
    <t xml:space="preserve">MRRAAAAAFRGSWATTCRPQLTDLTTLPPSYLSLLRAVAALCQHPAPLTAKYGAGVLAQATKRFPALAPVLLPYFLAAMAGVPYDNGPGPTAGTTAGAGSGSSGGMLLLPPPEFFATLRDAALNVNNGGGGGGNGDSGGDKDKERVFLPLTAVLEYGEPVPYLQTVLRQTIDQTMDAEAAADTAATAAATAAAAASSSGSSSGSSSTGGFGGRLMHALIHDHSDLDNAEQMKDKRGAGMLSLQQRLMNMTFEEMAGGLAGITMDRLCRWPADSAFTPPAVGDGSFVVKHARLVQLLAAAAPEQMLRTLRPRLEALTAPERLAAAASSSDKCETAAAAEALAGLIASGAPWVPVPAAAAAVGQEGGGGGGGGWAVAALGRAIRATSLDMAASPELQKFVREFRMAFYVARALGLNTHAAAGDTPGGALVAHGGGSGAVAAALAAAEAAAEVEVPWSSRAAALSYCQMLWFRHSTLMSPQQLARLQHVHSAAY*
</t>
  </si>
  <si>
    <t>C_6980001</t>
  </si>
  <si>
    <t xml:space="preserve">GAGSGLPTRQQGGARRPEAGERAHGRQRGGEVVRLRLLQGVRHRQRVPGALQRHTRLPGTGDDEAQHALPRPAHGRVRAGRLPVHAAVRADPLLRAQPVQAVPGGAERAGQVPAGRAHHRGAEGPAGAHAHQEPSRAHRHVGADAPPLAHHEQPLPAQALPRAARGREPGDAQRRDGRPDVCGGQPQARLPHGPGQREPPRARVPGGRHHHAPGRPGHLPVVRGQRHRGHPGQVGHHAAPHQQRAGGAGAAGRAGRQARRQAGRGRGRDDGGQRHHVAHCGRGEPPAPRQPHARQPEGGRVRALAAGQCGHHARPAHCPARPRRAGGRDGAVQQEPAAHRHRPLRHQGGHARHHARAAGGVRDGQPAGQAPGARGDPEEGERDHYGGGAGEAHQRAGRDHGLAGAGAAVLSQWELLRAVAAVSV*
</t>
  </si>
  <si>
    <t xml:space="preserve">MRMHACGDVRCVDHTLGSKGIMCVWDLSSAARGPQLQGATPSAVLVSEGSPACCCWAPAPSTSLVFAGMEEGGVCAWDLEEPESRHPSEKVGDATVFTRRPAYSTEYLADVATTAAPIVGIATTPRTESRSRPCQVISLNGWGVITVYSAVILAPAEKNAADADIGLRPGSRLKLVRTTQLTKLGMRTLRPLGPARPAPEKGTPPSLDQQVPTYSLVVMPGSDMQLLAGSDAGKVLRGSLVGVPPAPKEYIPDDHKSDIANRPSAPPVPSMVTCLAASPFVPYAFASGHSNGTVAVHSLYGAAAAAVFPDVSRGKEKGKAVPSLPTYFDMGLVQTGSEAGAKGAPVFCVGYDDGLLDVNLLSVKQCTPGADEQKQVEELLAAAAEAEKKAEVKGAGGKKAAAAAPAPTKKAAKPKPKPKPKPVEDEDAVPDE*
</t>
  </si>
  <si>
    <t>C_6990001</t>
  </si>
  <si>
    <t xml:space="preserve">MPYGYKRGIGLAHKHDWYNRFKIAIGSGDSLKGDYSEQLARSKFCLVAPGDGWSPRAEDAILHGCIPVVVMDGVQAVFESILDWDSFSLRIREDDAALEALPQLLASISPERLAHMQRHLARVWHRFAYTQTPFLKATVDRTIHGYQHKLQEAKQEVLRDAPYQPVAHYPHADDAFGTIMQWLFHRIPDTRG*
</t>
  </si>
  <si>
    <t>C_6990002</t>
  </si>
  <si>
    <t xml:space="preserve">MASGGSSDGSRGSRGGGSSSGNSAARAAAAVAAAATRAAQGPRLHTAAKAAAAAAADSGSESETDECCFICMDAAAVVGFRHADGFVHMGVCGGCVRELQARGLDRTCPLCRRAVVALETLQPALLAPPLPPVLAYRPLVAAY*
</t>
  </si>
  <si>
    <t>C_690001</t>
  </si>
  <si>
    <t xml:space="preserve">MTLYSPPQRLPPGSVVGVVLPDVAAAAERLEAVVADLFDGWHIALYVADFSRTYAAVHHPDRQPWNDHPYRDRYHCLDDALRNRQFRFQDITGTATGSSSSISSGKQGEAGTGSGSGSGRADGGPADGSGERLLYRISHEVRSLHHPLYARPLYNRELGFMDRYHCLDDALRNRQFRFQDITGTATGSSSSISSGKQGEAGTGSGSGSGRADGGPADGSGERLLYRISHEVRSLHHPLYARPLYNRELGFMTCSAEFLARGLAANRDCYVLVCV*
</t>
  </si>
  <si>
    <t>C_690002</t>
  </si>
  <si>
    <t xml:space="preserve">MLRFKGSQHFRQRLVCSTLSGRPIRIDDIRAADPESPGLREFEASFLRLLEKLTNGCVVEINETGTSLKYRPGVVVCGTALSHDCGTSRGIGYFLEPLVVLGLFGKKPLSITLRGITNDSVDPGVDTFRTVTLPLMRKALGLEDGLELRVVSRGAAPGGGGEVVLRVPMVKQLSPVKMEDEGMVKRIRGVAYSMKVSPQVTNRLVDGARGVLNTLLADVYVFTDATSGAASGKSPGYGITLVAETTAGCLISAEACHVAPSRQQTEGGTQGELVPEDIGTTAAQLLLEEVRRGGVVDGSHQGLLLLLCALGPEEANTLRLGPLTPHAVRTLRHIRDFFGVTFSLRTERSSSTIFATCVGANIRNVSRRVT*
</t>
  </si>
  <si>
    <t>C_690003</t>
  </si>
  <si>
    <t xml:space="preserve">MVFGWGRGGSAASALATGGGVSTAGPQERAVIADAAGVAPTFDSLPSDIGSGSSAAGLDAAVGADDVSWAPLPAAGGGGAGAKGTGPKEPQPYRFQSHAVKAHLKDRSTAVVDMRAVVSEAPCDVVFDLLADPHQHERIFEAIESANAVLVSEQGPVRRWRLDYRARWKFWKVGGVCENRLWMTTDREAGTVSFVLREPGFLRKYEGTWTITGPSGKGPGGAYKTPAAVAAESAHSASGLSLPFLQHRNVSSPTLTPSPSASGLHDASAAASPRSLSSTSYRGSCSGSSSGSSSGGLSPADTPRSSASGGVGLGGFLASINNPFMSSGHQGSSAATAEAIRTPLQTVSPTTIVVSKCISPKVAPPFPINQVLKGHAVGQVGDMLEGLLLATAQKILLGEEGEEQRDG*
</t>
  </si>
  <si>
    <t>C_690004</t>
  </si>
  <si>
    <t xml:space="preserve">MRVISSRIRIRSRASARTRTRSRTRTGTRTRTRTRTRTRTCTRTRTRTRTRTRTRTRTCT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*
</t>
  </si>
  <si>
    <t>C_690005</t>
  </si>
  <si>
    <t xml:space="preserve">MHNMFNTDLQIHKKFDLKGSTDGRTTGPHVSPNDPKTVFKDLDLDLQFLLDPAHHAALIRQINNDAEFLRAVEVMDYSLLLGIHFCSRARLAAAEAAAAEGGSHSGAPAAHSADGGAGSRNHGSGGGGSGGGATSGSVQLPGVDSHGSDADDAAHRVSPASGRNGLTPTSPGAHDRGRQGSVTGPGGGGPGGGEDPDGEHVRNFDLFSDRPDLDKQLRLFEERMRGLGYSETRIADILSLARLRFLGDKLKKRSKKAYKVYDGPTTVLKALASRRHGPGALVDGSLPRLDEVEEAAGASDEEEDLVGGAAASAVGGGRAAAVPLNLGYQMRALAVHTKSDAPPEEVILCFGIIDILQEWNTRKVFERTFKSFTHDGYAISVAPPKLYSIRFADFLTKAVFMDPSVAASRGLHLPPLYSSLYVPAVTTIEEERDSDFRHSRNGHARKDASRTIRVLV*
</t>
  </si>
  <si>
    <t>C_690006</t>
  </si>
  <si>
    <t xml:space="preserve">MMLSGVGPVPTKPAFKAGGDTLSRHLEELCRSGAWERRHKDGDKALLEYIEAEARDLSVEAFGRLMTDVYQRIGNMLLKGNDITRRMGGVLAIDELIDVKLSGDDAAKTARLSGLLSRVLEESEDPVLSESASHTLGHLVRSGGAMTSDIVEKEIRRSLAWCDPRNEPNESRRLTALLVLTEAAESAPAVFNVHVKSFIDAVWFPLRDAKQHIREAAVRALKACLCLVEKRETRYRVQWYYKLHEQTMRGMKRDHRTGALPSPESIHGSLLALAELLQHTGEFMLARYKEVVENVFRYKDSKEKNIRRAVIHLLPRMAAFSPERFASEYLARAIAFLLIVLKNPPERGAAFAALADMAAALARVNCAAGFEGCLSPIYVAIREALSAPPAARAAARPRPATCYEALQCVGMLAVALGPLWRPYAAALVEAMVLTGVANALPELLEDIQYQLLDLLSLVLSKRPFNSSTTQLEGAAEDLRVRLAPPDPLQQPANIISS*
</t>
  </si>
  <si>
    <t>C_690007</t>
  </si>
  <si>
    <t xml:space="preserve">MRVISSRIRIRSRASARTRTRSRTRTGTRTRTRTRTRTRTCTRTRTRTRTRTRTRTRTCTRTRT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G*
</t>
  </si>
  <si>
    <t>C_690008</t>
  </si>
  <si>
    <t xml:space="preserve">MWSGPTAAEVAVPPGEQGGAGPQPEIATLVFSDGSKYTGTLKNGTPHGLGTCVWKDGNQYDGEWRNGVMHGFGTYLWTSGQRYDGEWKDGKRDGVGVKMYADGSTFHGIWRDGMKNGVGVFKPAAKESKARQLIKTSSGRLMGVAGGLTSAGSGQIEGDSALNLKAYESTQTTSQQPETPMQADIGAKESTHGAFASLAGATSAANAAADKGEKDKGDKEKEKEKDAKEREKELEREGKLLFIRAFEEGALKREEKLSSEDAKMIFGPPPSPEGGDGRGRKARKKVKRALGLGKKLQQKHGQLLYKGMPGYDLMLRLQHGIRWSIGRGSYIADQTGRGGGGTVGGPGSGPSSTVGSVPAPRLSSLGAGPGGVVLPLSHVLQPGDFTHKDKVFFPAAGSFLVKTMRKTEIKTLLELLPKYYSYMEGQPQNLVIRFFGVHGVKQVHGRTVRFVVMHNMFNTDLQP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KN*
</t>
  </si>
  <si>
    <t>C_690009</t>
  </si>
  <si>
    <t xml:space="preserve">MTPPPPPLAPPASLGLELAVPGTYIAGEPLVTIAAFAPQLHVISSKQRPRKLTIHGGDGAEYMFLLKGHEDLRQDERVMQLFGLVNTMLAHDRITAERDLSIARYAVIPLSPTAASS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GRAAAAAATRGPCPARRGARRGRRSSRRRL*
</t>
  </si>
  <si>
    <t>C_690010</t>
  </si>
  <si>
    <t xml:space="preserve">MRQLSVLDSGSRPAAQPVASCSYTTLPNFTSRRIHQRQHACGRGADQSAGRRRLAAPAPLLAPHRLTDNSRPSIACASGEEVISGYTPANYISFSEQPGDVAGHGFSVVVDAPSSVCFGIWNDWNRLVEFLDLVAQIGLDPKNPDMALFQTFYRHGLLPVMEIVFVLQKTQVVENERIEFESVWGMPMSGSVSFRPVDGAGGSRTEVTLEFAQALPTLLVDLKVGVFGVQNSLRPILSDNLVAFKELAEELAAAESSQKGKAGKGARPRQEAGDRQFLLFDERADMQAYAEMMEMMQDAELQQQEQQRQAAAAAQRASAAASQPQQQEQTPAEEDTARQQGPGTAAAAAGPAVAGSGRAGRGTRRTTRTTTDAAGGTAAGGRAASDAAAAGGGQGPDDRSSGRKRSVRSTRGAS*
</t>
  </si>
  <si>
    <t>C_690011</t>
  </si>
  <si>
    <t xml:space="preserve">MRRPATTPDEEESEHLLAVGREQQQPAGAAGVSANATPATTQQNEQKSQGHSVVVIPTMASGQAGGDLESARRGSDAGSSAGSTSQKGKDADAGQCRICLEEDALRNLEVPCACAGTSKYAHHECIQRWINEKGNLRCEICDQNYRGTYTVPPPGTAGQDVEH
</t>
  </si>
  <si>
    <t>C_690012</t>
  </si>
  <si>
    <t xml:space="preserve">MGTQRLDGGAHDRAPLDFLDETDHYYQRNPLASWCFTFVIFIMFLVVLHHTMIVADGMDASSMGGGGGSDMEPGGSSSGGGPGSGSSTEADDYATSLSLFLFWIGTKAFLIGIPLYTVMRIAARQARREQYEAMLRSGAFDVPTRRVLWRVQLREQELRERDRDPEPAVATTTGGAAAPTGTAGAASGAAGGAAGVPAGVV*
</t>
  </si>
  <si>
    <t>C_690013</t>
  </si>
  <si>
    <t xml:space="preserve">MGGEDAAVVKAQMIERVKQYESKLAALNAINSALQKENDKLREELAHAQDPTTDAEEELLELKEEFATRLGAADATIQALKEDKARLSAQLSQAAAGGSASEARLAEMSASIEQLRAEGEALAKKAGDAESGLRKARSALKDVEAERDRLASRLKTMEVQLLEAQERAAAAAATATAHSEELEREVSAVRMEAKRMVAEARREAAEAQARAESEAARGGAEVVAAARERESALLASIAELRGALSEREAAAADREEALRRATGRLEERCRQLEAEKEELAASTTDASRPLLKQIESMAAVAAAAQAAAQEAEAKLIARLRSAEAAAAASADAERAAVGRATAAEAAAAAAKEAAAAAGASGAEARSKLEALQRRAVTLEAEKSSAEERLMAALAREERLRAEGEASVRELQEKLWDAEERVRALTEERDELMARLEAGGSGRQLGGSGQQLSGLGGASRKGSMPGPMAPAPSAALGLQNGDVVEARAASEDGGGGEQGAGPGVAGAGAGTGAGAGTAVAAVTRLSAAEEEELEGVLGALLRQAAATAASTAGRGGGAGLASHYSNGALGVDTGGGGAGSTTDAAAVARALDLLHSRLRAAEAAREGAAEALCAAMQRADAAAADAAAAEGLRQELGDTRAKVDFLLELLGERNEMIEQLQDDIKEMKDIFWRQLDECANQLNAVKQATATAAGAG*
</t>
  </si>
  <si>
    <t>C_690014</t>
  </si>
  <si>
    <t xml:space="preserve">MLPPGIPRHLPLAVPGGGGLGGGGFLAWLSGCLRRLAEASSLHALVWELGEALAAHVRQRFLLDVAVTAALLPDTAGGGGAAAAANVLMASRGAVSATTAYLLLAEAPPGGGRMLRTSMDPASFVDDRGGVARAALGLLNTGGTDQAAVSPRLVAFTYGAAGSVQADEGQLLASGGIVRGMDAVSGRTAGATTGVMPRSASLAAMHKAALTTASAIITATAGTRTQGTATSPGSAAVAMSPPPPGGGGGGGAGGRHSGNLATAMRHNSMHRVVQLSQLASASSRALHVTTQEASNNSPRFPATGAVGSVGGGGGGGLGGIVSASASLPLPLPLPLDKFSAASIAQLTAVAPALNARPFDTSHTLFLEMVTAAAAAGAGAGAVESGGSGGGAVGRGVTPSGGGGVLLGALVPDCARWVQDVRRPSRDVYMFMAAGGAAGISAAAAAAGPIAMQSLALIGLAAGVSGGGTSGTVSAGSAAGVGAGGGGGGGPVLGLYLAFGSQLPPRLLEAVQASCASLVREHFVATAGAKLREELCAEIDMLRAGVPGSYAVLSQDSTPLASQSNLALPCASVVEPTKAAAAAAIIPSPCSAAEGVLPPGRLARTRTNADTELEAATAAAGMGANAANSAAPSSSNLCGGMLAGAVEAINALESSLIGGGGGGAAGGGGGYFTVNCALGGVPTGAVPGSLGVIGAAGNSAVEDRGTARRRTTDNETSPSGTGRNVRAASGTASLLGGSGSSSTARRAAQQAAAAAAAQQAAAAASMNAAVAPRSSLPTQMPGSAQQRPQPQQLQQQQQQMLSLQLPLRQPTSARAAAAAAAAAATSTMVTMSPVTALALMGSPGGGGPGSGGGTLATTMGGTTTGGAGPHLITNTMFNVHMGGGGTSRTSPGDDELAIMFPLSGSVGVMGGGGGGGGGVGGGGGSGGSGIAQQTRPLQVLTLASPQLTAQMAPAPVTATTLVTVHEADTGASLRSNFSLLVDSVMTTLRTSMVAADDLATRRIGGVGAGSFNSAAAAAALAGSAAATASGVSAATMTANTSGSILLLSEESSAALLRRGGTMGAAGFGGAAAAAAAGGGAGGAGGFPIFVRRTPRVGGGGGGGGGGGGGAGLVSPGHASGALPGGACSLVDVDDALEDLQMYDIIGEGASGLVLRGLLGTCLVAVKVMEMPDVDAHLQPQPLPLPDTPTGGAGAAAKPTTAATGAATDAAGAAGAAADATAVAAAAATAATAAAAAEAKRAKARLDAQRAMLRNAMELAVLRSVSHVNIVQCHGVYDNVFLEKHGAAGGPATCVLRRYRHAPGSDPSTALGGSPLCTAIITELCDCGSLNDVLAARTFPQLLQLPATAAAAGAGSGQQAWTHSHHTMDMQALLVTPDEDIDSGASASGARSSPIGHSRGSPISGGGAAATGPSAGSAAAGGGMVGGGGGGGGVCYYTVQEQTCGTVTHMAPEALKKNSRIDASADIFSFGTVMWEIVCGRGSRPYPKLHPDAIPAAVMGGLRPLFPDAVPEPYRRLAQQCWSTDPFARPRATELVQVIKAQLALVQQQQQQQLYQQQQRQQQQRAPGGHMRPT*
</t>
  </si>
  <si>
    <t>C_690015</t>
  </si>
  <si>
    <t xml:space="preserve">MQIASGAVSGSLVLPTRRLKSNALPFAHRRCCVAHAGRDKRDGRSGPGYGVAPPSQWVLPKVLYSEPRPSSQGEHHVLPAQEVAPSSSSSAHSSESSTNPPLTVYTVRFTTGTSRGAALSDPYSAVNVCLIGVNGRAAIQRVSPVNDPVESRAHTAEMCQLIDSEVGADCSAFVPPSPPAANGSSSSAPSTATPPPSSSQSAPLVGRPPPPAPPKRRFQEGMVDEVSFLVPELGPLAGVLVGLEAGTWYLDEMDVSSSRTGHMDRFVCRRPLGGKVGEGAALLTPVPVGAVVYGEGEQAVVLTKDQAAALWSLNMNDYTDLKKRLAATTALLVASGASLAALTGGTAAALPYAAGGIVGLVYQWLLMRGVDHVMVAASGSSRQAAALRGEAGSSSSSNNRSGSGTNVRHGVYGSGTSSVNGSSGAKQGQQSVSQQSQEGYESGADETTSSGVVARVFGSTPLRLGFVCASAALGLALLGQEEAAAGAAATGPTAAWQLFLAALGFLTYKVALVGVSIGESAASTAAAAAKGVTQRSGASSGANKTEFEKYKRD*
</t>
  </si>
  <si>
    <t xml:space="preserve">MAAGQVILIGISGRIAPSAGAGGAAALSPGPAARSPGPSTPGGASSFGPAPDYLTADSATGAPPQSQSLWRLCSRRLGLAGLTDRATAVAASAVAAAAGIGAGSSSSSSSSSSSSVVTLGGHLMPARVWPASKLPRGAALLSPALREAGGQPPAGTVLLFYRPSAAAAAALAASGGGAAAAAAAPPSSLPSTPVPGAAAAAVAGQPLPAVGVAGTLVLRLCGDALLQPPVSGTPGAVAGGNDGDSSSSSSSSAPVTPVRTPAGKAGAGKKPAGTPATAPGKGAGAAAAAGGSSSTSGGDTAVAAALGPLHQWPLETLRAAAAAADDGTRGALAAVARRHLAGRHVLAGAPVVLPVLGSSAVLSVEAALPEGALAAAGTATAAAPPPVLSPLAALEVSRGTNVIVLYPGEPLPVEVAAALAVAAGPMAAAAASPGPGPVAATGGGGGGSLARMVAVAREAAVAAVAESAAEAAADAAERALRAGACVALGVLRGVRHALSPDQVSDLAAAAHGFVAADLAALVDEAAMCALRRLAAAAASQQKAAAHKAAAAAQHAPGDEQEQGTEAQQEAVVTLADFKTAETRVRPSALREVAVEVPRVRWSDIGGLQAVKQALQEAVEWPHRAQAAMARLGAQPPRGVLLYGPPGCSKTLLARAVAAEAGLNFMSVKAGELVSKYVGESEKAIASLFARARAVAPSIIFFDELDGLVGSRGGPDQTSAGGGGVSERVLSQMLTEMDGLVGATCVAGRHFAAALAATQPSVPPGAHLMAVYGRLQRSGGLGPAA*
</t>
  </si>
  <si>
    <t>C_690017</t>
  </si>
  <si>
    <t xml:space="preserve">MNHRVEDRCLTAPQQTECTVHQAGGQYGGGACGVCGDCVHGPAAPVTLQPQDEVDVHCFEPSLWHQRALGAVRAALYGPVDAPKTDKGTAVRWHVLPYAVSNATGTAHFPTNCTHEECNFDLNEQKADVNVTTVDDYMKQARIRYVDVLKIDTEGFDPAVLAGAYNTLRRHRA
</t>
  </si>
  <si>
    <t>C_690018</t>
  </si>
  <si>
    <t xml:space="preserve">MAGRKCNQGSWYQWYVLTEGGCGRTALGGRAPRVFVCWEHAACAPMKGHGCACMRRGDLQGSCQHAFRRRGEWQSLHGFRALRVHACKCVRGMPGQIDASRCEGSWVRPCVVAIPGSATLLSGLREVVDIARYSASACGVVRRVVCVGGCTGVSMWLRAAACAAGLLS*
</t>
  </si>
  <si>
    <t>C_690019</t>
  </si>
  <si>
    <t xml:space="preserve">MAIAAPALAAFRRLREVLELLLCRLVTELRPRQAAARLPGLWREVLVPEVCSRVGEGHGPCVGELLRLQVPAPPLAAGAPPPSAGASSYSTYSLHCALDAGLLPALERALRNEQANINSVLRYSGLWPAALAHAPPEQVVGLVATLAAAVRWLSQRPPVPQTVASAGHVSTHMRVNTTYGILLYFLAALLEQGVDLAQAGAEGAAAPGAGAAAVEGRPGASSRRWYLRLNDALEAPESAPMQWPWLLAAGGTPPAGSAAAAQRDWLLSFAVQQWLPLLLSYVVTEIPGLVEGGRAPGRVAPLTIRQLELAVVVLRVAAEVLAPAALAEAALEEAGAEGASGVNTSVGQVEHPRAAAWGSWRQAVQQLTGSWQLLRLMEHFAMHTELWAPSSSSSSGSSSSSQRTLTSKNSGSSSSSSSSSNSAGDGTRCGGADNTDADGVGGDGLEGCVLDALEAFWAHRPDLLAALLSTQVSTGPQPAAGDVADGCGGTASGGDAAGGLVAAQEACIEAGGLMPLRQLAAARGRAELVQVIDDGAAVAVSVLERSTARAAAGMAAGQEVPGFRPAPALGGKQQLRLRLQRRYCGAAEGGGSADGADCDATGRHLRRAWRLLSPDEVRQQVEAALATAALAVAPAAATSSAGAGSGLGGGGAASVAAATAVRLQPYIQHNA*
</t>
  </si>
  <si>
    <t>C_690020</t>
  </si>
  <si>
    <t xml:space="preserve">MADAAVAGREASVGLPDVSFSQQVKQLQLRLRRRYGGAAEGGGGADGADYGATGRHLRRAWRLLSPYEVRQQVEAALATAAAAVVPAAATSSAGAASGSGGGGAASVAAAAAVAPAALCANPSCSSLDGPSALVPPRGGKTCSRCRAARYCCGLCQLQHWREGGHATQCPGVVAATAAAGSAVACGIAWIRS*
</t>
  </si>
  <si>
    <t>C_690021</t>
  </si>
  <si>
    <t xml:space="preserve">HSPPPHKLTRSAPTAHTTPPEESTTHAKGPTLKTRHANPYTSTPSPSHPQNPTPRPTPIPTCGP
</t>
  </si>
  <si>
    <t>C_690022</t>
  </si>
  <si>
    <t xml:space="preserve">MSMNFGSLSQPPYPTPITXXXXXXXXXXXXXXXXXXXXXXXXXXXXXXXXXXXXXXXXXXXXXXXXXXXXXXXXXXXXXXXXXXXXXXXXXXXXXXXXXXDLLGSASFLTLTVGSLLTGGASGARKFLVSGMVAAWAVRLGSYLVTRVVKTGGDARFDD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HAGWGVFLTCAPGFGAAWQYVSVASPVVVMLLLRYVSGVPLLEQMGEQRWGTEPAFQEYKARTNLLLPLPRFKDTHVN*
</t>
  </si>
  <si>
    <t>C_690023</t>
  </si>
  <si>
    <t xml:space="preserve">MLAAGSAAAARSAGSSLCARGRRVPVAASAKTPGPPGPLLRAPARPPRPDMTRIPKLIAFDLDGTLWWPEMYMLDGGAPFRRDKSGAVFDKRNERIELMGASEEVLRELATDPKWKDTEIAYVSRTEYPEWAIPCLKTFLVTPEGQGGRNLLDISAYQEIYPGSKITHFKKIHKDSAVPYEDMLFFDNEKWNCTECSRLGIVCVYTPRGLTREAWDRGLADFATAQASRQQ*
</t>
  </si>
  <si>
    <t>C_690024</t>
  </si>
  <si>
    <t xml:space="preserve">MPRSLASLLDPRPTAGPASQLQPLPDTFETAEEWAGLLQPFLLLEMQAGLRQALEQLGSAKWLPLDGVPELRRDNDQRGGGGGLIGGEEDGLGGFAPPTLCKATVNFTVRGQDRSGAGAGDWRAARAATAAAAASQAGGGGWVHKKPPPLKPTDIVLLVNARVPDLASLRRSDVLWVLGVVQRSQRGIVGDAEDEEDGGGGFFRAAVHVAAGSRLEAALAGGGAAASGGGLAAAAREWYAVPVGSIATDERVWNALLFLGPLPVAGSGTALSRLLPPPPQPCMLQLLLGDGRSSSSSSAGAGFGGGSSTVYVESIRAAARHYASTVRRLNPSQQDAVVRAAVALAARSPANAIANVEDAGSGSGSSSCGSSGGGGGRAELQLVQGPPGTGKTSTTAAQLSVLAAVGRPGTALLATAPTNAAVGETASRFVKLVAAGGQQFADSEAAAELRRHGLRVEPPLLPGDIVLLGSGDRLDLTGSPELLAVFLQARAKRLSAALATWSLTVLDMRRLLAYPCQVHVDTLRAAEAATAAAAAPGAFRQPPPPPQPPPPRSVGGFLKQRLPPLLRELAAAARCLLADLPSAAWVAGSSSNNNNNSRGNSTGIAAVGGRGAANGSLAPAAAYAARADTIVANRDAVQGLVDACAHLAAGLAAASAAEASRAAEEVERRGGAASGADTDAGGPLLSGSAALASSMLDLTAAMERARRALASNVPMPNAARSGGGNIFGYCLSKARAIFATVAAVGSARMAAAPPVEAAVVDEAAQLPEAHLAVPLALCGGGSLALLVLVGDPQQLPATVLSQLLLDTQYRMHPAISTWPRDRFYGGRVVDGPNVTAPAYAGVAQLLGLAWGPLVVLDVSSGAEEREAYNDGTGEEDAGGGGGGGGGGGKGTSWRNPHEAAVAAAVVRQADAEAEAQAAAEAGGAEAGTGGPPAAPSGGGGVSVAVRSVDGFQGQEKDVIVLSLVRANTAGYVGFTDDARRLNVAATRARHGLVVLVHAATLRHRSELLRAFLEDARQRGVLLSASDQPQMAPAFRAVQAEQRRCAAIVRGRAPWDEAPWKVIYTDRYCSSCMQLQPKAWRVRMIDAVLELAHGRFPRRQVPLAAVRPELAALLRGQRLQGGRLVLLWSVRLERHQQQPVRQGGRWVQALQLWDVLRLLPGQDAELGAAVRRVEAEMATYTDEHLAALRLGEPGPDGLIRPRLICTGPDLPFARFVGAAAAAPGGAATSGTAAAGRHAGVGPRGAAAAGAGDDADSAGVDAQQEQQGPDTHSRLYVMDALHARQLATSDQAGALAAMFKTSVILSRVLLYEEAFARLHGGGGRDEAEGGQQQGSSGSSGSSAAAAAGSKVRQLIVTLSPRLASSTATYLRKCTAQFQGLQLAATAAEALDDSADAGGGGADAGGGGEAGGGGEAGGGGLLQLSDDTDAARMYGDMPGSLAEVSDAACPLVLDLRRFLLMLDAGLPDPFAAAQRRRAAAAAARRRAATAGAGGGSRAAPAPAQQAKAPAARGSGQRSHEDDDDEDVPDTWDVDSEDGAVGLGAAGGGLGAAVGQQQCEAAAEAVEVDYERFAAAYWPRFSAELRKGFKEPALVWREVQTHIKGSLAAVLPEAWGGGGGRLSQEAYVGMADSRAGANLSAEQRECIYKLFKQYERQKEAQGEFDLGDLTAHLHTALGGGGSRRAQAAAALAAARQFRFVYVDEVQDLTPAQVALFKYVCARPADGLLLAGDTAQTIAKGVAFRFEALKDLFYLWMLRGGPGGQGPPAPLFGPGRPVAPLPLGVKVPEVTPLLENFRTHAAISRLAHFGVLEPLLALFPEALDRLPPETSKLRGPKPLFLLPSCGRLEDLLLPDTAAGGSGPAAAAAARSGGGANGGGGGDRGSTAAAAAAAAHEVVVLVPTEAAKQAVRRQLGCGDGGAGQQVLVLTALESKGLEFKVVLLYNFFSCSALQPASRWRLLYRLLVQPEFGGRLRPEQVEPGGEFAAPSFDLRVHSVLASVLKEAYVAVTRARLDVAILEEDPAAAEPVRALWGKQGMDLVDERAQADDAVLVRLRRQMEPEELRQRAADLFGVGNYRDASALFGRLGRYAQAAEQFGAAGLWGEAGDVYHTHLRDSLQAATCYERAGRWADAARRLVEVAPTGPAGGGDGGGGPAHLDRTLAACVAAKEFMLGVEALQRWSQQPNLLLPPQQPQQQPRPAAAGAAAAAVARRAQLLLPRLVSRGALHWRDVAGGRDEMLRFVQLLPGGETAQRRWLERYRLFDEILRLDVAAGRFLSAARIMEAQAAAVPATGGGGAVAAEALGHAVELFVRAGRAEEAVALLLRRARSAVLWGGERSDWPPPKRPGGGGGGGGAAARHLEQALQVLQQDNAGGKMGPVARRACQLQADVLSLLVKSGGGGGGSSSGERAAAVHNKAAAAGVPLQATTTLLEQWEDWRPRIGALEASAGGSGCGGAAALARLCLLRRLCYEAVEQAAAVTAQQQKQQQAQKQLPSINSAGRPAAAAAAAAAAAAAAAAAAAEATTASIAAAAVQLLRLWGLYRRSLTDVLRVLERAQQGVVAAAVAPGGGGGAAAARSAAVGSAASSAAAQEAELLAALRAYHLVVPGGAHAAGAEAAVSAGGGAGGSGAGGSGELRLECSHSAAWVRPPAVRAALRKVLISRCSLGGGVSNAADAAAPAAAAAGGGDGAATVTQLVLTEVSPDTFYAGASLYWRAELEARSAAALRALLGMAEALRPSYETYKAVGDTALTGGRPNALVIRTPAAAAGRGGGGGAGGAAAAADATQLRAQLLALQSKASDRGGSNKGAASGRVAAANAAANAAAGRPPAGLAVAAAVAAAADLDALLEQLLAATVTAPLPALLRAASLPAARRHALEELEAHYLPRLLAAAAARQPRLVLPLVHRAQDLLWERPAPSRLTLEEVARVVLLQPLLAPGFLLRAAYEGQVDWEVVWAQDPRRYSAWQLLLESSRVADHVRPLVAAGADPGDVMGPAWVARSGIRALLDLHRGASLTPQQKEWRPWAAVRPLTWLALLERHCLLALAVLSGGANNLVAPSSLVFDHLTQPGVADLLTLSLRHTAREAAPERRQALYALLCEACDALARVLTAPEAVRPAGRVHDGSARGGAGGAGGGGGAGGSAAAGQQQWPSLQQQKVQPQKARVGGGSAAAGSGAGGAGGGGRDEDGEELGMFLRRAVALLFTIAINVRSPPLQQQQQAPQHPYQQHQMQQQRLQRGFLLPQEQRLQSYQHMMQPPPPPQAPAPQPPASPAASCWRVARAAVGSLGPPNAGGARAPSGAAASSGSARGGLAAYLPLLPYTLRFMLSSLNALHSRSPALFSEPSLLGPEFCKALQRGGDKPLRLFRRAVAPPPGMAWARDRNKGVNVEEVRELPPLRGPGAAAADYAAARGQLRKVLFFAIPENLLSSAADDLAAGDDDDGTAAAAAGGAGQQQPMSSLGEDHAAAARTDAGAGTVTGTAAAAAAAAGGEVGSAEDAAAAARQQVVATAAALGRRGFVMTWVWLARARQQALLPRLSPLQRARRQAVAAFHALLPSVAGAARDGGGAGGGGSAQRGGAAKSRGSGGEGADRGAKLPGRFTAYVSLFLEQACPLQVELQQLQGALQEALRRLEQQQQQQTLGGSSTGAAAGGGSGAGGEQQRDVVQLLDLAYEYTERLAAEAAVLDVASHAGRHAACDAAWLAAGALEPLRLLAAEVRRELGQQLPGQAPGQELEP*
</t>
  </si>
  <si>
    <t>C_690025</t>
  </si>
  <si>
    <t xml:space="preserve">MAAVQLFCRASNARVHPDKSKAMGLGRFAHLTGPCPHTGVPFTTGAVTHLGVPLSWDSDAAAADLYTRRARGMAFVARLWAALSLTLVGRVHIAKQVLAAKLAYHFSFLNPSPAQLKELXXXXXXXXXXXXXXXXXXQPLPQARPPLQTSQPAGGDVQGFEWAQLGHDTLGGRLLAYLRDQGATVPDWAVCRVPAGRTAILAQLHDEFTGWWRLYSAQPADTPLPSDVTEQLDDAAQQVQTAYMDYVLLNARTLRSAKRGLADPGGASGPSRRKRQHRSRSTSSLMSLGSAPLHPSGASSGAASMSTSSGGAPPSQGGDRRGKRHSSNSNRTRHGAAVAGGGS*
</t>
  </si>
  <si>
    <t>C_690026</t>
  </si>
  <si>
    <t xml:space="preserve">MGLLCGNLAALLEQGLDLAEDAAAAEGSAAAARAAREETTVSVAGAPAGSSSHSRRRRYLRLNDALEAPESAPMQWPWLVAAGGTPPAGSAAAAQRDWLLSFAALQWLPLLLEDLAQHDPTASNLHAELPSNAQQQLESWQPVLVALLDGGHLQQLVGYFATHTEQWAGLSGSSSSDSTGDGTRCGGADNTDADGVGGDGLEGCVLDALEAFCAHRPQALPHLMLSRARKLGQVQAVTAKSGDVGSSSWPGNTDSSCSSGSRNPSDGSSAPAQQVRQQVDAALATAAAAVAPAAATSSAGAASGSGGGGSASVAAAAVAPAALCANPGCSSLDGPSALVPSGGGKTCSRCRVARYCCGLCQLQHWRKGGHATQCPGVVAATAAAGSAAGRQQLGPQQQQQQQQQQQPGPELQQPPPGPRQQQGAEGQPHVPPKAIPPEEAWKLAGVFGLRTQEAVMTVLRGVQQGPGQGEG*
</t>
  </si>
  <si>
    <t>C_690027</t>
  </si>
  <si>
    <t xml:space="preserve">MAPRQSRTTSLLAVPAAAAGSVLLLLLAFTCLAPPLLLTPPVAHAAGRGLAQLPGFGFGSGSAAGANAGANAGAASGGNNFLPGVGTGFGGAQSGAQAAAGAQAASFGGANFGNLGNLVNGANAGAGANAGAAAGGVGGIGGFGGGGSSASAQAAAEAFAQSNAGRFGLLSGSGGGGGGSGAQCLAQAASDSNAFSLGGGGGGSSSNAQAGANSAAVGGAGLSSLAGCGAQASATSSALSCRRFTVPRACELCDLAPQFGTSCEGLRLVNPGAGALQAGQGINVPPCSL*
</t>
  </si>
  <si>
    <t>C_690028</t>
  </si>
  <si>
    <t xml:space="preserve">MIDEVYRSRADGTLAAMRAAQRDKLKTMKRQLRSALGYPSALANGKISHLQRQLTNARKTLAAGDRKAPGGCLGV*
</t>
  </si>
  <si>
    <t>C_690029</t>
  </si>
  <si>
    <t xml:space="preserve">MPESPCRL*
</t>
  </si>
  <si>
    <t>C_690030</t>
  </si>
  <si>
    <t xml:space="preserve">MRIALPAPAPGIPPAPAPRPRPFVATTSHAAPIPSLPTTAAHPPSPRVFPVPAVPICKHGTDPGPLPEPRRTPYATNFMVAGWNSAGPALEPQNPHNPVNATSRPPRTPRLPEPTDPADPLDLLGVGAQPPLRRQRPKPVQKLADGLPASAPLPPPRAAPEIEPAAKPLASPPCPCPSPNPCPRPTLPAAPPASPPAPVPRPRPPPPPPWPAGCGLRQSAPYPVPSQPVPPARAHLQPRNPVTLAKPAAPLVMPALPTAPLLHTAGLPRPPCCHAHLPLPFSPALSPAHPLQPCWPSPAKLCNKPRSTPPAAPLISAATRTPQSPASRKPQAPHGLHSRLAAAAAAAATAGPPRCPHPLHCFPLPPPPSPPQPAASRTRQAAPTQATRQAHPPARSTHPTAPSPQPPGTCSHTRSPPPPPPPTSLTYHECKPLPLPLPFPPPSTHCTPAA
</t>
  </si>
  <si>
    <t xml:space="preserve">MVLSWSLLPGLAGGGGGGSGGGGGGGARASSKVCWGRVDKAAARSLTHQLSRRAKWAAVLRAAAGPQVWDSYSPSVGRPVRLDGVVCDTKLSWLAHTLGHEMLHALLFTMCSDTAAQAPKNMSXQGHGHNFLVLNWALYGHRGHVYEPAAGWRPAPAPPLRL*
</t>
  </si>
  <si>
    <t>C_690032</t>
  </si>
  <si>
    <t xml:space="preserve">MHHVAGVCALASPDDCLEAEALCKADPQVQQLLKDRYGITDMDSLCCDPWSIHASPVDERAIQCFLYVKTCPEDNAYAHPLDMTPVVGLDSGRVLRIDLPYKCGPGGGPIEWNKENSNYHTALQSCVRTDMKPLNITQPQGPSFSVQGNHISWHNWSFILGFNYREGIVLHDVRYKYGGVTRPVMHRVSLVEMAVPYADPRYVLYVRELLKGYCTFPLTLGCDCLGHIHYFDATLANSK*
</t>
  </si>
  <si>
    <t>C_690033</t>
  </si>
  <si>
    <t xml:space="preserve">MANLAVREERAAAAAASHNARAALMEEHGERGTRWFHRQADEPAAGAQEPITHLKVPGQPAPVALTGPGTRNTVSAAATAMYSSASPTGLFRVQPVCTASQQQLLAAIDRKVPADLHAAAEGSGDGALSDAELMAALAGSANGKAPGSDGVPYEVYKVFWALLGPRLCAAAAAAFAAAADAHDGGEMAAALPASWREGIITLIYKGKSLDRADLASYRPITLLNCDFKMVSKAVSARLQPALDAVVDELQTAFITGRWIGDNALYLQGLIEWMRLDVGADGTPRQGGALYFLDIEKAYDRVHRQWLYASAEGLGFGPRMLRWIRLLTANGSARVCSH*
</t>
  </si>
  <si>
    <t>C_690034</t>
  </si>
  <si>
    <t xml:space="preserve">MVPAGNATTTAGIAYPGLLPVGAGASCPAYAYRTSSSQASAAAAPLQLAGDALPAGASVLLASPGYFEFQACSCRQLPGGVPAAEHAPVLGWGTTAGSGGSSSVEATCLAVGEDMDVPASSQGGGIDPAVFGGVVAGVAVGSLLLAVLATLVCVALIMRRRYARQRGGSRRQRQSYDGRAASAPRETSFWARLMRSGSSRSSASCNGSVHSSGGSSSGGGHAGPMPHRRRNGAGAQGEQSGSARSTTAERLTSSRLKDGLSGKVITHAPGAGGGAAVTLVATDVEGSTELWEWQPDVMNHALALHDRLMRLTLAACCGYEVTTEGDAFLVAFHEPVDAVRWALLLQSALLKLDWPPLLLEHPLCRPRPLVPAAVPGKDAAGKDAPLLVLFKGLAVRMGIATGVPSAVREHPVTGRMQYTGAVLRLATGIAELGCGGQMLLEPMTFKGIHNKFEELDVVDSEVQAIADVVRHDITVLGQPREVDRPSPYSTLQTGITRDFNTAHALGLALPPLPEHSAAPHSRQSMSQHSQQQSWLLQKHPAGPGGPGPANGSASTAGQPPQSGLSQGQPGQGAPLSGMAGAAMAGAPLPDCGSVGSLVSPLLLEAAAAAAQQQQHTGGVPSGAAMRRVLPYAPPPSALLPAASSGTGVTGVLSTEATSPLSQSYEPPLGAGTTIVPMSSVSLPQVLLPNGMSMPLQLPPGTQLTQQPPSPVPYGGPAQHGQLGLMCGLPQPYGMAAGQQQTAGSGPPLAGPVTVSVLPAPPTHGGAHTASTRLQRLADSMVATTDPLAGPSYSQRLSLMQHPPPWQFAAPSSSASNMQPQPQPPHLHSPEPSGHRLDRAPSHHHSVSQPGGPVPARPIAPAATAAAAAAAAAAVGAAGSAYASTSHAQPLTTPWGASSPNAAAAGALASGTHGHLLMTPLVVPLHRPVALAAARGSTAALANSSDMHAIEWNAQLANMNMLLTSRGSFGGHILTMNASQQGSRGGALGAQVAVNEAAAPDSGRRRXXXXXXXXXXXXXXXXXXXXXXXXXXXXXXXXXXXXXXXXXXXXXXXXXXXXXXXXXXXXXXXXXXXXXXXXXXXXXXXXXXXXXXXXXXXXXXXXXXXXXXXXXXXXXXXXXXXXXXXXXXXXXXXXXXXXXXXXXXXXXXXXXXXXXXXXXXXXXXXXXXXXXXXXXXXXXXXXXXXXXXXXXXXXXXXXXXXXXXXXXXXXXXXXXXXXXXXXXXXXXXXXXXXXXXXXXXXXXXXXXXXXXXXXXXXEEDGEAETQELRAQLQGRPIMPRGDPAAVASAMAAAYGIIALGEVSQQPQLQPQPQPQAQHQHTSQARSDGSASLSSTQASGGGRAQRPPSHAASQPRAHASSTAASVALISSAASSLSGAAAGTSTQLPPPAVVPILGVQQPRGAPSSGPLDGHGLGSGSGNAAAAAVLAASGNATSYAALIADYQATGSSTAFTGVAAAAADAGGGGGGASAAQHVQQGIDDSGANVRTSHALMVTGSMSSSSYMYGTGTGTGTGTSTSGRGGTARSSSRAGGGMGGMGGGLAAGEREEMDLYNMLLEVPAWGLRNASGGTGSSNPGGAIAGGILAGGGSLLAGARSGSGMSGLSSGGELHLAGQLIRHLGHQLGGGGAHADGGGGNGAAAAGAAGGGGASAWAQLPRHVSGSLTSSPLGSQHAEDSALSGHAAIIAAAAHVHACSVGQFGSWILPPAADGGLDSRERRLTSRPAASGSGSGGSAAGMPAAGGRRLQSPEQNDSFVLGDASALTSGAGAGAGVGVGGISLINGVPSTSSMAMGGLGGGTGGGVASARLEQQALAIAAGFMPGDLPAGGGVGLRAVMQPGGTMAYTGGGGGGGGGGGSGGGGGGGGDGGGGGSSAGATTDGSVHAMAGAEEAQPMQQGLEVMLQSGEAWQPAAPRGGAAAGSATGSSRGDIA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HSERHRLASTSTARASLAQLTGPEGSSGVGLDSSRGGAGRNSSVEEDEALVRKRVVKAGRRLAGLTTMHHA*
</t>
  </si>
  <si>
    <t>C_690035</t>
  </si>
  <si>
    <t xml:space="preserve">MQVGPGVNAQHHQHMFCARLDPAVGDEDGGRGVVVKELDVETLPWNGLSNPYGNGFRTVETALTSVHGAQRCIAPERGRVWKFVNPELLNPVSKQPVAYKLVPAAHPPLAALPGSLIGRKGHFATKQLWVTPHHDKQNWPAGDYVFGAKDCTGLAVWTKEVTXXXXXXXXXXXXXXXXXXXXXXXXXXXXXXXXXXXXXXXXXXXXXXXXXXXXXXXXXXXXXXXXXXXXXXXXXXXXXXXXXXXXXXXXXXXXXXXHVVRPEDFPIMPVEVCGFTLKPAGFFPRNPCLDLPYDKNAASVDNHTNGHANGNGNGNGHANGNGSVRVK*
</t>
  </si>
  <si>
    <t>C_690036</t>
  </si>
  <si>
    <t xml:space="preserve">MQLSDAAQTRPDAVSRCYSVPRCSLLFVSPAGYGAVANSRPEVAERSGAVFCGAVREVLQMYGAYECQEYECTFMVCCHTPRAAAELALALQQWLLVADWPSDLLSEFEAGRVVLSDTTGRPLRRGFRAKVGIFTGVPLSVVPHATTGRADYFGALVNRAARLMAGAKAGQILMDTTAGLEVLREWRQMMTAAAAGQQQRTPSEARSPIPGGMPPPAGLGSGADGGGGGGGGRAPRSRRGSVGTLTTTTSQNNTQQPLVLTGASAEGTTRPAAAVSGSSSSSSSSGGGAAAASAAPAPAQGRRAPPAKTLSLSMSASGLPTATALADSGSHAGPFAPLGGPSGASVSSPGEARVQPRLDIGAASLASAPASASAGSNVQLAAGPQLLAHPQLTSGDGAAEVAAVPAPGSHDGHGFGEGHAGAGGEGVPLSQLRGTIGIQAPSLQSSPSPATGPCVPTGPASTAANTVVTSHAGQPPPVNNLPSLACRPQTPGSGGPGGGGGGRSMVAAAVVDLGEYRLKGLARPQPVMALQLKRTMQGQPEDALAAEDAPLPPHSPAAATADVGEMGEVE*
</t>
  </si>
  <si>
    <t>C_690037</t>
  </si>
  <si>
    <t xml:space="preserve">MSVPPRCRGCWMSHARDGACTQWEADKFFLREAATSIHRRHARQTRDGLHGVVLAADAAAALADRPGASAAQRQAAAMANLAVREERAVAAAASHNARAALMEEHGERGTRWFHRQADEPAAGAQEPITHLKVPGQPAPVALTGPGTRNTVSAAAAAMYSSTSPTGLFRVQPVCTASQQQLLAAIDRKVPADLQAAAEGSGDGALSDAELMAALAGSANGKAPGSDGVPYEVYKVFWALLGPRLCAAAAAAFAAAADAHDG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RPACVPVCPAS*
</t>
  </si>
  <si>
    <t>C_690038</t>
  </si>
  <si>
    <t xml:space="preserve">MTSLAAGVVEVLLQLGVIRQRPPPLPPAAAGAIATVGPASPAATAAAATAASAPQAVFNGAAETQDVSQPPAPAGGTLRARSGDNAAPSQPVQPPPAAAASTPQPTATTTTTTTNATTASNSINGSSSSSNSSSSSYTPVAGSSAGSLVAASVACGLSPAQMLSTFLDSVRDCRTGGSFRRLDQVLLRQLEASLPPNAHELCSGVATVGVTRLLPWPHTKRVCQFSSRPDLVAALLASCHIPRYFNGELSTSYRGAVLVLGPGCFQAAGGQRVCPCSTL*
</t>
  </si>
  <si>
    <t>C_690039</t>
  </si>
  <si>
    <t xml:space="preserve">MADSQPTEPATGSNPNTHFFRPNDGIYVSEGAEHRTICVSPHLPPSMSRNGTDWHVEQFELHKELYRGKTSLLYMATDRISGVQVALKLYRKRKLSVLNRYQVEREVRLHINLHHENIIHLFAAFEDEKHVYMVQEFAVCGDLFEDLKKGGGQLKEKYAVRDVIVPFLSALSYLHGMGIIHRDIKPENILLGANKTIKVADFGLSINIHHERPVTRAGTLDYMAPEVLVCPDKRRPEENKDKVLLGYTAQVDSWAVGILAYELLVGYPPFEQESRAATYEHIMYKEAKFPSWMSEEARRFIGLALCKNASQRPTIADLLTHAWVQPYLVRHPPGVAGSTGTAGPSRLRNSVSMAIHDTTSGAVPAASSASSQPAQPARASSVSVHSASQPLTGSGMTPAPPAGAASVTSSLMGAGGGGGVGARVVVQLPGQPPVQRSSSHMVADSSSPKHAAGGGGASPGVGTLARSPQPHSHAHGAAGSPAMGAVAGGLGHGSGLGGGHGGAGGGQPYGAGTHSLNTSTSLKVAVPPGSQDPITGSESRLHDSISDPTIRSFEPTPPPPHHLMPSQPPGAVSSAALMPASRSGGGAPHGGGADGLERAHSGLGGLVGSGSSAYVLGGARTPAALGGPSQGNMASRLGLSSSHSISRPSPPPLALSESTEAMSSDASCAGDSYAPMPLSPSGLTPAPPGRSGLGSAGGPRPGSGAAGPGTPPAPGLRHRLVPPGINTANLGMGGSGAGGGAGRLPAPPASPKPLTPDLGPGFHRPASGVLSDDSFLPPARSPSMSVGAQHLSPLQAALLAPRPSISRLNSPSHSRRNSLSQAGNVPGTGGTSFGGPSLPLHSTPLPQLSPDYGADSSAGGLYAEDSARNSASHKYVIGGMGSAGAGGGANGSSARMLGKLWPGAGGGGGGGGLDSPMDMPSSSAASFSSRGGGGGGAAGANASPMARSAAAARVRMMTPEDLRPLMRESSISSGTPKGSGAGGDLRSELAQPSMTVYNRPGKVPGVGRAAIAAREAEAAEAAASLTAAGNSLNKTKSLVNRNLNGVLGEDGPSGLARMGSDVALARTAAGQAAAASTAPAVASQRSFTGANSAFARKLANGAIATKVTEYVKGRLPHDEDMDD*
</t>
  </si>
  <si>
    <t>C_690040</t>
  </si>
  <si>
    <t xml:space="preserve">MEVTGALGVRPDRLQLDKLSSLGKWIFETGTKHNFINKTLTALDVEPEPDVEYLLGDRYLDFSLCLVFAFAFPFIRAILRKYVYEPWGRYAMGFGDPKKTDKRMDEAAQAKMRKWCESCWKMTIYIAFTTLALVVCWGEVWFTDSRYWWLGCTRFPPCNLPVSRGLLLFYCAETGFYLQAIHFLTFHEERRKDWLESMIHHVVTSGLLLYSYALNFTRVGVVVILIHDVSDIFLEMAKLARYADREATIGTPAFVVFFLSWVACRVVVFPLFVIRSTLFEPVVLVGAYLGVEPRPHWEIFNGLLILLFVLHLYWTVLIFEVIRKQLRDGIWADVREKDP*
</t>
  </si>
  <si>
    <t>C_690041</t>
  </si>
  <si>
    <t xml:space="preserve">MHRRHHRSEYEKKVRSAKRAARSELSITKGDWTKHGYARSDLCSTEGLVDRIPRIHWKDLSVAEFVERFERPRIPGVITGLAEHWPATRRWTDPEDMRRRFGDHKFKVGSDDDGYAVRLRLSHYLAYVADLQQVAPGWRGGVAVYG*
</t>
  </si>
  <si>
    <t>C_690042</t>
  </si>
  <si>
    <t xml:space="preserve">MPASPFNPSFPFNMPLQPALSKGHGTVLAAAQGTPLAAVLAADESDVDLDAVMAASDAAIAHAKAAAAGGGSSAAAPPAPPSAAATAAAAASPPPSALSSLDSFLVLSAAAAGSADATGAGGRPTSASGRFDAVTELGLSAEEAAAAAVAYSRYGDSSRGGRIGDYELRRLLQVLQCEAGFPSLSPTELSLVLLLHDPDKKSWLSFRDWATWWAGAAAAVATPATAAKDGRQ*
</t>
  </si>
  <si>
    <t>C_690043</t>
  </si>
  <si>
    <t xml:space="preserve">MADEEAYDEFADDEELLEYYDEGINTDVAGNEATAARXXXXXXXXXXXXXXXXXXXXXXXXXXXXXXXXXXXXXXXXXXXXXXXXXXXXXXXXXXXXXXXXXXXXXXXXXXXXXXXXXXXXXXXXXXXXXXXXXXXXXXXXXXXXXXXXXXXXXXXXXXXXXXXXXXXXXXXXXXXXXXXXXXXXXXXXXXXXXXXXXXXXXXXXXXXXXXXXXXXXXXXXXXXXXXXXXXXXXXXXXXXXXXXXXQQQPPPPPPPGQMRGRGGRGMRGRGPGHFGGQGRGGGSSGGGSFGDVGMGTGAAAVHAMLASMGAGGGGGGGFGGSLDGSVGGGTSGILAQQQAQLLQQLAAAGGGSMLAGLAAAGGASAGGAGGAGPGDMLGAVMQQLQQNPELEQQLIALMNSDTNAAGGGGGVILEGGGSSGVLSDGGAGAGGGGGGSGMGDMPSIFAPGGGMMAGGPGGTDDAEGMVLEPPPHLRRPSAEPEMLPPHLRGGGGSGAYGGHVNGGGGGEGYGGGGEGAGGGGAGEVDWDRETMQQVLQPPQRRPMAANSPSQRAYGGGGGGGAGMQVDFTQQEQQGYGAGDDGADGQEGWRDYSRQGGGGGYQQQRGRGRGGRGGAGQGRGAGRGPGRGRRGGPQDGSGGGWPAEEGREAAGGGGGWEAAAAVEAAAAGAGDEHGAGGEQYAQHAHAQQHWRGGPGGRRGGRGGRAQGQGWPPQVDTSGSGGGAGGAGATPGGAVSPAATAPAATGTTSAAAAAAGTGGGPSPEELKKKEEAIELMRRVIALEEARLKQQMLKKRKAAAAAAAGGSGGGGSSAKSAAGKPQAQPVAAASAGAAAAPAAPAAAKDGPAGVAAGAGAMESEPASVGAAGTGGDSAAGAGQKQEQQEPYSFEDDGTALYDEQYGDGNGDGATAAAPAGRQDGDAVVADAVASGEAAGASGEAAAVGSASGGENDELLLSEDLAADM*
</t>
  </si>
  <si>
    <t>C_690044</t>
  </si>
  <si>
    <t xml:space="preserve">MKSTLGLLAEALKETARSPRMRKAAVELTEAAAGRIKELLNKRHKEYLKLGVKTRGCSGMSYTLNYADNKGKFDEVVEDKGVRIIIEPQALMHVLGTKMDYVKDDLRQEFVFVNPNAKGTCGCGESFTT*
</t>
  </si>
  <si>
    <t>C_690045</t>
  </si>
  <si>
    <t xml:space="preserve">MLEHGCHAFAALPLMLPEGIGGACPPGGTGDGGGGVTDSAADAGSFVTSGGGTSGSFGLGSWRQPLGVLVIACGPPPPPPSAASLTSSSGGGGGYTHGFAGAYDLLRDVDTLQQVAAAVTLTLSAAMVTNARSSGGGGFSGGGFPAGGGGGLGGGGFLAWLSGCLRRLAEASSLHALVWELGEALAAHVRQRFLLDVAVTAALLPDTAGGAAAATSARGARSAYLLTAEMPAPAAASGPAVAAARRQLQPPSLMHSGAYNRDRSAGVCDLSGYHGGTMALEGMAAGSRGGGVPSAGAPRIAALGTQQLQQQQQPHAPPAIATVTGGVAAPVAVAGTGPLRCESPTLRAGGGSSPDKYASAVAAGPRSSGFPRSLHPKMPPRSSSLLALDHYHNQHLQQRGSALSLMPGAGGADAGSATAVSPAAVPALTALTASNSTAVIPGGTGGSHGRNGIVRALVAAAGGASVTASSSAPVPPQQPQQQPQPPQQQLLVVQRHGSSRVIALSRPTTADGSSYQQVAPSPVRRAGSSALAGGGGMAGSSAAAAMGAYLAEGLLLPPASATASAPFDLAHTLFEAMLAPMAASAANAATATNGGAGAGRSTFTSASATAALAALTSPTASAAAPAAAAAGPAAAQGRAGRGAGAGTYGGGVLLGAAVADCARWMQGAERPSRDLYMLLSAAAAATATGGGAAAGGGGGSGSVGDGLAAGIRSLALLGIVPGAGGGAAGGGGNGGGAGGGNVGGGGPVLGLYLAFGSQLPPRLLEAVQASCASLVREALYETLCRKLAPGGQLGEELATLRAGVPGDYGVCSVVMHTTLPASATASGAVGAATFSTAGARPCSSACNTAVDLSVCLAGAAAGAAGGGGGVPLPPMLSMQALAAAVPGGGGLSSGLTAEGLPRARLGRTTTNASSLCHLDTYPDVVGGTSTSGYFTEEVAAAGTGGGGVTQTCPGLTSPGTRENLRGAASGSLKPVSAAAMGNGSNALRATSGKAAAVAVTTTTTGTFEAIPAQGSMAPHMGLLVEALVSTLRDTATAAASASANTAAAINAAAQGTEGDMTAAATASASAAAAASAAAAAAGTDDLEDLQLYDILGEGAGGVVLQGLLGANMVAVKLMEVPGAEEDAAATAASTAAGSGDGNGASPQTGGASPAGADAGTGAKQDAGDEVEAEEAAARRQRLQAQRLAAQRNMLRNAMELAVLQTVSHVNIVQCHAVYNNVRLARTPAYAGIPASCYLRRSYVGDPTKSPDGGDVKPANILLKSSPGDPRGWTCKLADFGFALVLDQQVSAAFASEPSLAAVAAHRGSSGGRVAEDGVMNTGEWMAACGATARPAAGGAAASSGGGMVGGGGGGGVCYYTVQDQACGTVTHMAPEAMRKNARIDASADIFSFGIIMSPALSQQLIYSFVFF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SVRVVSCSCFPYAYAXPGECRRLAQQCWAADTTLRPRAGDLVVAIKTLLVQNAAQRAQQAAQQQQQQQQQQQQAAQQQQRQRSRQQ*
</t>
  </si>
  <si>
    <t xml:space="preserve">MCVCGESSPPEAPVKKAEPPKPAEAQESDSTSHGGSKKSGSAAAALAAAANGDASQPQQLQQPPAPSPFVLPPPGSNGPSQAASKADVGVPSEAADRATELTKLLALRQAEAEAEAKAKAEAEEQQAAEAAEAAEAAEATKAKPEAAKAPKKDAGDELAELFASLNTFPDFLKEMMAAPVQAAGGDAPGVAVNACNGIANLCNGHGAGAAAVVAAGGIEVILGLCGVECAANVRTNAAGILVQLGGAHESYRAAVVQAGGVPALAAGLLRGPDAPACNAVTALYNLAVLTPPNLRPLMAAPSGQLSIVRQLLLCMAGRDGTGAGDESVAASSSARINASALLLELCKDPAAAPGLAAAEAEGGLGVPAALAALAAGRLPPPPPGSSPSAGDTLSAGVELLYPVPAVVRGNALLSLLALARMGPAMQEIVGPEDPDGEAPVLPGGPSRRLRHNARRALARMEDQISTADDTAKAAADRRAAAVAAARAAAAAEAAAAAAAAGESEPVAPAPPRSGWQGDAADLDPTIGLQPLPGAAAAGAGAGAGAGDGTSQAAAAAPVAGADAGVNVDVQHQDEEGEDEIATVISPPQPLSSY*
</t>
  </si>
  <si>
    <t>C_690047</t>
  </si>
  <si>
    <t xml:space="preserve">MASEASRAAQRHGALLRPRRLRRRQAFAGLALSAALAVALLASQHAPLAHALVAPQRTAPGAGAAASKGAARGRPRTFADHTLSLPNWCSAGPYAEEDVPLYTAMSRTSPAYKLYHNAFWHAHKWYALVPPAAMLKPGEAPGAEGAKATESGATAAATAAGVEAAGAGTAAASNGTGQNADEYGLEEGLSVNCALIRLPIANATAFTDGLRAGFLPGTTLLVDFPFPAFPDNLGHWLEIMTPTFSVLANGSWRSDARGTRGRFVDRILLPNLRKEMNDWFKELLALAVAPGVRRGGSPVPPIIDHTDLDAFPKLSWLAFENLLVIQDRWGRGATGAAVFELLPYKWEWLGISKLYYNITRTVGDIHHFAWRPTDHLLAHYDHENYTRYAPWTPEECSARECLMVHARAGLTADITELEALLAAKLPGVVAGAPIEQLQAPWPKAV*
</t>
  </si>
  <si>
    <t>C_690048</t>
  </si>
  <si>
    <t xml:space="preserve">MPLKTDDDFKLSPELIEDIAGRLHPNEVVTNLKLLNSKAAAALRGSYSTIRLEHRKPLPYRSVYIACAETWPGDAFARHWGCPEPWRSLPFPRRLRLLCLAASSHHPPSLDAALTHSGVGLAPTVIEAAAAAGDLDAFLRLVSEGCNCAMAALEAAAHCGHLHILQCAWYYSLEGIRLRQAFGCGPEEVRQLAVSACAGGQGHVLTWLESLADPPAQPPPTAAAVGAAGAAATGSKHNSNRGGLDHVRVCESLESSFFAMAIEAAVHGRTGLLDRLLQQHPSGRYTDAFEGLANYMVKELLLCIASFCPVATLQHYHAAWVPKVIRVAEEELTIAALRGTTADWREKCDYMLKKLAAALEEERAAEPDGGAVPDAPTLAARRALQDMKNYYHFAEYWPSKNVPDFMERMRYLTALGLPSGEWEPQVARSLAATGNAVTLRQLLDMWNPAAAGRPEHSEWQRKYGYHVPVLELLVERFGAGVFGLEDIIAAGESYRMPALQYLVNTWVQAHAAGQQDSSGSKIAAGSGGARGWGKALSCAAEQGADLSLLRLLHERCGAAIDLAAVATGGSEDSIQWAVGTLRAARRDASLTADQVWRMAGVGNLAAAAWVLDHGLLSPRGRALPHPADCPCISAFEPDDECGDSEPRPSYCIWLWVERRAMAAAAAPAGGESSAMRLAEQWVRLEEFMEKLVRRHGMPHQKAWLRRQRPQEVVQALQAYRKEKQKNAQPQQQPPQQQQKPPQPQPQQQPQEKPPQPQPQQKPQQQKPLPQQQPQEKPPRPQPQPQQQAQEKPQENLEEKPPQQQAKMKTRSSSRR*
</t>
  </si>
  <si>
    <t>C_690049</t>
  </si>
  <si>
    <t xml:space="preserve">MPLKTDDDFKLSPELIEDIAGRLHRNEVVTNLKLLNSKAAAALRGSYSTIRLEHRKPVPYRNVYIACAETWPGDAFARHWGRPEPWRSLPFPRRLRLLCLAASSHHPPSLGAALTHSGVGLAPAVIEAAAAAGDLDAFLRLVSEGCDCAMAALEAAAHCGQLHVLQWVWEELEPGLQLRQAFDCGTDELGHLAMSACAGGQGHVLTWLESLADPPTQPPTTAAAAAGAAGAAATGSKHSSNRGGLDHVRVRERLESSFFAMANQAAVHGRTGLLDRLLQPDGRYADAFEGLANYMVKELFLHIGSFCPLATLQRYHATWAPHVSEEEMVVVALQGTTADWREKCDCMLEKLAAALEEERAAAEAMGQQAGGGVLEGPEAQEGPAALVVRVARSYMRGWGQFAEHWPSKNVPDFMERMRYLTALGLPSGEWEPQVATALAATGNAVTLRQLLDMWNPAAAGRREHSEWQRKYGYHVPVLELLVERFGAGVFGLEDIIAAGESYRMPALQYLVNTWVQAHAAGQQDSSGSKIAAGSGGARGWGKALSCAAEQGADLSLLRLLHERCGAAIDLAAVATGGSEDSIQWAVGTLRAARRDASLTADQVWRIAEFGNLAAAAWVLDHGLLSPRGRALPHPADCPCISAFKPAGDYECWTIGDRGPVNCIRLWVARRAMAAAAAPAGSRAHQAKEWVRLEALVANGMPHQKAWLRRQRPQELQQAVAAYEEEEEKEKKKKKPAQPQQPQAKVKTRSSRRR*
</t>
  </si>
  <si>
    <t>C_690050</t>
  </si>
  <si>
    <t xml:space="preserve">MVQRSVGYARVSAPSGPLDVFNTHLHANYHHTYDKPAGPHDVPAPCTDDFAAFRMAQILELARYVNTTSRASGAAGVVLGGDLNSKPGTLEQEVLRAIGFCFFAQLMALLGKSLHPHATFAPPLAAIVCAAGAAIFFVMGVAADGGQARALQQATQQLGVMVEAAGGRPGRVVTAGLGGSGSEAAGAAGAGDGVREEGAEGGKGTAAINLRLLNAETAAALRERYNIIRLDRCNAIPSRGVAIACAETWPGDAFARHWGCPEPWRSLPLPRRLRLLCLAASSHHPPSLDAALTHSGVRLSFEVLQAAAAAGDLNAFLRLLSEGCDCAMAALEAAAHCGHLHLLQWVWSDPDPNLHLRQAFGWARHQRRQHVPLAVSACAGGQGRVLTWLEGLLAAQHQQDQYQIQEQQWQCEQSQLQPQLQMQMQPNQQDQQPLAQGRPAAHAPSTAAAAAAGVAAAAGAAGGAHGIARCSIQISTGSEPGRSRPAAVPDAFALPVPWPRRVVGLTRYAFLDMAAAAAANGHVGILERLLQPGGPYGEYNTRTSRRDHEGCTPAVYASVLLPKVAFGCPHAALERLFRAWVPASLLGAPEESLFRHALLGTSPDWERNCDFALEMTAAGEAALLSVVERGRARGPRGGAEEWEDSEDSEEGGQEEDQEQQQQLEEGAAVRRAVREAVAAVRERAELDLRRVADRPGFLQRLHYLHARGVRVGEVETAFAEALAAAGDVAALAQLLDGFFEIQLGWSHCNNNF*
</t>
  </si>
  <si>
    <t>C_690051</t>
  </si>
  <si>
    <t xml:space="preserve">MVFVPPHLAAVLQAGGGGAGQQGGSGQGLQGRRAANQGCLVFCTPLAVYRLPLPAAGPSSRAHHAQRRQPSQPQLQAQLLAGVEWARGRTDGPPTVARFNNIRGLAVDAEANLYVTDECDDDTDCVRRVSFADGTVTTLVTELPGPFWWPTVLPNGYLAVSSHEDGLLIDLGLQPLLPPWPPVVEAAAGPPPRSLPGDLGALLEDAQQPGGGLMSDLVVRVGERRFPCHRLILAARCDYFKHRLLAPDAGGGGGDSGGGSGSGCGSSCGGFVDAREAEVELPDADADVFALLLRWLYTGAADIPPQQARALAVLADRLLLHDLCAASQAVVASSVSAATAVDCLLWAAGAAEARGGADGCFGWLLEELKGWYVEHHEEVKAEADESRERLAIEAPLLALRLADAVLERVGWERSAAAADRKRRRA*
</t>
  </si>
  <si>
    <t>C_690052</t>
  </si>
  <si>
    <t xml:space="preserve">MWKMLEVQSVSPSDASILLASSGNIKLVDVRSRLEVKIEGLPLSRQMRKARVIHAPFNELRGGKLRPVPSFVDDILFAPGVSDQTTFIVISSHLDATHVPSLAMATGCLVAIKVWPKEWAKVRSAQPRRDLGIETIGSHFGSGAIPQSLPALQWPDGLTMETLPGLIYPATTIALLAAIESLLCARVSDGMIGDRHDSNTELISQGVANIACAAFGCLPATGALARTAANVRAGGRSPVSGLVHAAVVAAVVLAGAGPLAENIPLPALSAVLVIVAVNMGEWHNFTDLPKWPKNDMQLFLIAFSLTVLMDVAVAVTFGMAIALAIFVQDVSATMYVRALPPRSIITPPDHELPLLPGELAAGGAEAPASPDPYRRSSRRRAYAGGSSSQEDEDPVEGPQPTAAPALATAAAGGAVAVAPAGAAAAGGLLLSAAAAAANPAAAAAAGYLSVVPAGVVYVEVTGSLLFGAGEMLEKAVAATHTADPVQVLVLNLSRVPVVDVSGLEVLEESAAELERAGKGLVVCGLTRQPLRMMARAGFLDMVGRENVCRGVQSALDRAAAIVAAKRAAHKAAEAGLDVNATAVNGHNGHNGNGSHGSKLRVATGANGRAAAAGAAATAAAAASVAAAPTAAEVAHARGGGTAAHVRHMIGGGGGSFGGSIDLDPAPVAPASAPTTNGHVDGYSIAGIFSSLAGGAAAPSSSSSSSSSAAAGAGGAGPAAGAAAGSGEDLDWATWAAAAVPKGVQASAAGGRLQDTGLVSSGASASASSSLESADEPPVPKA*
</t>
  </si>
  <si>
    <t>C_690053</t>
  </si>
  <si>
    <t xml:space="preserve">MLRWIRLLTANGSARVCVNGMLSDAFPVLNGLPQGSTASPPLWVIQMQPLTSFLRRQVEQGALRTPLLPSGEQAPPAAHHADVTTLTARDPAVDGPVLMAAVQLFCRASNARVHPDKSKAMGLGRFAHLTGPCPHTGVPFTTGAVTHLGVPLSWDSDAAAADLYTRRARGMAFVARLWAALSLTLVGRVHI
</t>
  </si>
  <si>
    <t>C_690054</t>
  </si>
  <si>
    <t xml:space="preserve">MDGLLLDTEGAYTVAQQRILDRFGRKFTWELKAKMMGRQALDAARVLCEDLKLTPEEITPEQFLVERDALLQEAFANSPLMPGAERLVRHLAACGVPMAVATGSHAAAFKLKTSKHGQLFSLFHHVVTGDMVAKAKPDPEIFIKAAAGFTDPAVTDMGSVLVFEDAPNGVEAARAGGMRVVMAPYPGLPQEHVTGCGATQVLPSLEAFNPEEWGLPPFPTTAAASS*
</t>
  </si>
  <si>
    <t>C_690055</t>
  </si>
  <si>
    <t xml:space="preserve">MVGPAVAALAVAVARARARLEAAAARLPRLQFELSTLDTGGDAGGGGGGGAGGGIQMELQTQAQAASASATGSTSGVGSASFSGAAVFSVPLPGVDLTQLLGLAAQLGARLPSGLLPPPPEAAAPPAGAPWAPGTAPSTEPQAAGAQAGEAGAVEDGGGALEPLGPGEEPGCGGAGLGEPEAAEGLSVHRGPASPGAVAGAAAAAAARVAAAGAGLGSGAGQSAAGVPGGKRQQQAAALPPLVLQASFRLPAAAAGGGTGDMSDPELLLLVPPVLVDLQAQSTSPLPPGVISAATALGGGSGAAATTSATTTSATGAGGFARRTNSSGGGSLPATGGGCGGGGGAGGGGTAANGGCKISVSLLPPFLLPLWSAHMCLAEYIPLAADRLRLQEELPNFLKTRLPPPPPTA*
</t>
  </si>
  <si>
    <t>C_690056</t>
  </si>
  <si>
    <t xml:space="preserve">MGSGVSGTDDGGGDRGGSRMFASAVTALLCRLVTELLPRQAAARLPGLWRDVLVPGMCKHATGVHGPCVGELLRLQVPAPPLAAGAPPPSAGASSYGTYSLHCALDAGLLPPLERVLRNEQAWAIGIPDGSDGGPSLEVSPDSAFFMLSEINGVLRYSGLWPAALAHAPPEQVLGLVATLAAAARWLLQHPPVLLRGRPLTGRLNYMKVGQVDAWEELYYNLAALLEQGLDLAEDAAAEGSAAAARAAREEAAVSVAGAPADSSGHNHRRRYLRLNDALEAPESAPMQWPWLVAAGGTPPAGSAAAQRDWLLSFAAQQQLESWQPVLVALLDGGHLQQLVGYFATHTEQWAGLSGSSSSDSTGDGTRCGGADNTDADGVGGDGLEGCVLDALEASWAHRPQALPHLMLSRARNLGQAQAVTAKSGDVGSSSWPGNTECSSSSGSRHPSGGSSSSPAQQVVLDKALWDLSPLREVAARHGRSELVQLMDAATLCANPRCSSLDGPSALVPPGGGKTCSRCRAARYCCGLCQLQHWREGGHDTQCPGVIAATVAAGSAVVVGSAAGVGASSAAEDGAA*
</t>
  </si>
  <si>
    <t>C_690057</t>
  </si>
  <si>
    <t xml:space="preserve">MMPDSSSIQGLTLSSALVPDSNSTSSSSSCSYSHHRHHQHHLQPYAQRHFRTAAPPHAAHPSSPGAAAAHDPDAAGGRSQTQEQDSQLDRDRALKRVLRSSNAAELAAVHFFSGAAAVLPRARPDAAFFAEQEQGAAEEVRRLLPRYRVRPSLVQGPLSLASFALGAAAAAAPPGLRLAIAGAVGDALTEHYNEQLRQLNDAGAAAQAPEVRRALRSLRDLPRLPDGAPPAPDLVSVLQEGVAAATAAAAPPPGDDGAAGPAAAAAAAAAGAAAGAAARGPTVLAGVARALRELGLEGGVGAVVKAGARVALDVAAKV*
</t>
  </si>
  <si>
    <t>C_690058</t>
  </si>
  <si>
    <t xml:space="preserve">MPPSAAPAAAATATAPPPPALPPAPPPAPAARAQAPPATGPRAVRAPAAEAARPHRGRGLRRHGCTPPEPAPPATAPAAAPPPGAAAAPSPADTAVAPTLCPGSTGRTTQLRPARSRVRHPCGTPTTIARPTPPALPGSGKPSPPRHQQRCARLAPEQANPSPPVQPLSRPGRALLRTPRRATTCSRPYNHPHRPHVVRPRKHLPTSSPTPAATHAPPIRHNDVVPTYAPAMAALHGGTAPAPSVGTQPPSRLGRPATHSRSTIYLASARPLPTAPPSPGKGLCWLPHPVTRTPAPPYPKTQPTNQATHHPNPTSPAPPRSPSNPPSP
</t>
  </si>
  <si>
    <t>C_690059</t>
  </si>
  <si>
    <t xml:space="preserve">MTPDQLRALKRFKAGPGGSDDDSDMSDEDEEGEGDSDDGGDGSDGGGRGRGRRLDRLGAARDDDDDDEGGEDEDEDEEDEDEDEEDDDDDDDDDNGGGASGRGNERTLEEQEMSSKRPVGRFREVIQVPNTKSVDPRFDSSGAPGGGKDTFRRRYAFLYDDMLPAEK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WEHGEAGGGFEGRRTSTPYLRRCLQQEGGKLDKFMEKRRKKNAAKDHRYLPSARRADE*
</t>
  </si>
  <si>
    <t>C_690060</t>
  </si>
  <si>
    <t xml:space="preserve">HSPTAKPQHQVPYFQTTSSPSAPLLLPHLLAPLCQPRHSAIPHHVNRPRPDPLLPIPYISLLLLRPPQQSPGHLATDLRHHANRPRQDACRSRP*
</t>
  </si>
  <si>
    <t>C_690061</t>
  </si>
  <si>
    <t xml:space="preserve">MFSSAGASLALWSATAAAGFTALLAQLLLPLLPDAVAAGSSGAGGGAAAAAAAAVGPGSFAWWALGLRDLSKCGVWALIAALAPPALCALTALAEAQDAYAAYRASRRAPGSIAGTGGLTGRAHSTTVGATAGIAPSAFASSGAAAAAAAAAGMGGGGGGGGRSAEVAAAGGLVTAVAAGFLAAAAALLWPAVFNLPWLLVMSLAVGAAAFRRAPPAAALPPLLRLLQCYCAAALAALYAWQLQPPQELLPPGYTWPPPAVAAAARGLGLYRWYCADGAPAYDLVPQVLHVAALTLLYGALGFAAAAAAAEGWRRRRLRATLSSVGVAGSAPGSGAASYAPPPPVAPGAPPPTQPQPAADAATGPAMRALSYSHSRSHDPSHGLSYSHSHGHAHGHRDGRGVSLGRPDGGGATATAAAGGGAAAFASGAGAPFQPLVGSAAATLAAAQLLRRVGGAAAAVSSHPGVAAVALAGLAMVQLSAAGAALLAAGMWTLLAPGRYGRQALRAAAPGLTLLLLVWNAAVYVLTSLARTYPHLLPPLLPLLGLLAYAPPPPVALPLAGHALAMIAMAGLARSSSSSRGGGGSSNRGGGRSSGSTRERSERRGEEAQQQEARQPLLPPGGAVTAGGAATPQGAGLAAASDVPPAASTAFPPPLPAAPPGHRLLRLYGSAHLLAMYGAMTYGQLYNSDGGGTAGGGTADGVVSDKGYGVSGALERWRRVAELLGLWGPDLGRAADCLPLLGALMLATAHAVAGKYLAAAGRAAAAARAEAAASSSTAAAAAGTETTSAIAVTVPAWLVAAGGWLGRVAAGFGPLLLAALTAGLALGDMELGGCLGLGYLGLAAALLAAPPLRGPYVAALRLSHRAERQGRAAAAPPPHLYLSAPASAAVLRWLVPAALALFAAADLALSYAAAMLARYGSWSDPESPDSPDSPDPPDPPDPGPAGAVGPAWWRWLLAVVFGGPAPAPGPQLVAVLLRPCAVLLALQLYRRAFAATAVAKWLRLLLQQPPAGAAAAAGGAAAAGASAAATATARATAHGAKRHRDRLAEQRTTAWFVKRWLILNLDLLTSLLLFAVAMASPGALAAALLAAGVAAAVVGAWRAAAAGPAAGTDGGDARSSQRSSGDAGAGGAAAARQRPRRGQRRRGDPIPDDEEQEDDVGDERDSEEGYAAVPDVERGAAAPAFSTGQPAQRPGAAGASTMEAAALTPATPAVYTGCTRRVSDSAAIAVFFALCKLLLAAWLLAAAALQVGLVAALVQRVSAAQEQAAADRAGGGGGEAPPRPVPESGPLAGPPALVTSKPSTPGDYPAVRQSIAALLDDGDYDDGSYGPVLVRLAWHASGTYAKKDGSGGSNGATMRFAPECEWGANAGLAVARKLLEPVKAAHPWISGFSGPWTNAPTTFSNLYFQELLNNKWVVKKWDGPLQYEDTKSQSLMMLPSDLALLSDRSFKKYVTQYAKDEEAFFKDFAVAFSKLLELGVPFPAKSA*
</t>
  </si>
  <si>
    <t>C_690062</t>
  </si>
  <si>
    <t xml:space="preserve">MDVDSGAVSGGSGGSGGSGGGGGDGGSGGSGGGGDGGGMRDGSWTAAADPLAAYGVGPEGMAPEAAVQLLLAALDALEPEEWGGASSSSSSSSSGGGGGGGGSGGRSGSSRGRGAGCSSGGGGGCSRAWGPYEASRRLLALLALLLECGHEALLAAACVEPWLERPHNSALRPIIDLI*
</t>
  </si>
  <si>
    <t>C_690063</t>
  </si>
  <si>
    <t xml:space="preserve">MAWPSELKEMHNHHMESTVRWKELKWRNDDIVICSYAKAGTTLTQQLVGQLISGGDPTFRTADASPWLDMRVIPKEPMMAALEAQTQRRFIKSHLPTDCLPYNPNTKYIYLVRDGRDMCWSLYNHHSTANAMWYSVLNDTPGRVGPPITRPHPDPRQYFLDWLEQDGGPHWWPFFSHVASWWAVRQLPNVMLVHFSALRADLPGEARRIANFLDIAVPDDKWPTILEHCSMDWMRAHAELAVPGGGVFWEHGASDFIYKGTNGRWKDSLTEEDCRVYEERAIKELGPDCAEWLKTAQPHDSKHFK*
</t>
  </si>
  <si>
    <t>C_690064</t>
  </si>
  <si>
    <t xml:space="preserve">MAPNPFATAGTTGPPQGVGGYRVSGSGGGQWGAGGPAGAGPSGGSGYGDAYGSGAGGGAVYGKVSGTGMYGAPMGSSSGGGVGYSYAPAVGGDGAGGGDPYGDADASRLLNSGVLGISSTYPRGAGGYFQRLSDKLAARWKLVLLAWLAIAIVGIVIAVPVSLTAGSPARSPPPPMPPAPPSPDPPSPAPSPPAPPSPAPPSPEPPAPPSPEPPSPAPPSPEPLVPPPPPPASLRDLCTYNGTALPLDPSAAPTHYALRLSLPDAAAFSAPNSTAANGVAASPANPSGVGAAVGAPFTGVATISLDVTGDTSCLVFNAAGLNVSRVDWTLVAAAPPPSPPSPAPPSPAPPSPEPPLPEPPAAGGGTGGGGIRRRAQSDGGAGAGGAGANATCVCGCGDGRDCSGSVIAGELGAAGSSGGVADLPASSTSNPAATPSSVGVLLTTQLEGASAGLLLPCFDHPSYKAIFTLSVEAPDGLTALSNMPLSTSTPAATPGRTLHTFQLDLVAVPGKTYAMENWGLLLMDPARPDAAAAANLLIFCSGPEEAKQRIAPYLA*
</t>
  </si>
  <si>
    <t>C_690065</t>
  </si>
  <si>
    <t xml:space="preserve">MTAQEVASAMHCLHSRGYMHGDLSAVNVLLTDTAPAATDGGAAAPDLLASNPLACGPAPPSGGELDSGADADSPAAAAAAAAAAAEAGVAAAGAVRGWVAKVSDFGLSKHLPDPATPHVSAAHGVITHTAPEVLMTHCQTQILSAVTNPAHPGLRFLPTCPPPPRYAELARRCLSFKPAQRPGFDEVCDELRLMSFELASGAAAAAALQQAQQAAEQAPLIQATAAVA*
</t>
  </si>
  <si>
    <t>C_690066</t>
  </si>
  <si>
    <t xml:space="preserve">MALPSVATVRRAILNSREDSNTDGNKGRSGDGGPTGEHRSAAGRGSGSGKGAALEGDGAASPPVQAGEPASGPQQQPAVADARAGRDAATGVIQTGTNQPAADKLAVAAAAGYGVTAAAGNAVAYGGGGGAAVEDDGALETGAAGLDTATTADASSLASLFTSTAGYPHSTYDYGPPLTDDEQMRVQVRNTAGGLVGTGEFPNRWSFCAYTLGKHRPQTLVVTDATKDIRFAHNPFVHTGPKVRFYCGAPLVGSSGHVLGTLCFSDSKPRPGFDAGSCRLINNMAELMTRQLERYKAHAGPAGPVRTYKCLVRTYADGWTGGAPGAAAASSITASGAPAGASLASLAAVTPNSAAPAPPAASGRGAGPPSSSQSQQLPSQLSQSRMSPLAVSLLSQLSLQQRQAASQPPPQQQQQQQQEPQAGGAAQPAGAEATEREMAAVTPNSLSATPEASPHTTPNTATASLMASSNTDGSGSTSTIAPAAGSASTTASASVFATAATAAAAAAPAAPAPAAAAAAPGLRQQQARPQGLPPLSPPRQQLQQQQPQRAPPSSQQLASQSHITGDSGPLENRYSFDRFGSVSEALAGSGS*
</t>
  </si>
  <si>
    <t>C_690067</t>
  </si>
  <si>
    <t xml:space="preserve">MSDLWDYDDEETEPLENAVLDQPAPQAALPEQNADSEDLSGSLSDDEPQLATGKKRGRPPKKDKAAAPVCGKSKRGRGGAAAAALTGARAQVPLAQQQLPAEVVDLLDSDADDDDDFLLAPTPAPDGKASAAPAPAATPFGGAPTGASKDATSMLKPETRTSLQKEYDLLAQLRAAQAKVAAAVVEDAAPEPEATPYRRPLAGLVAGLNRPATHRPLGTDANGGAAGSVGLGQGLGLGHGHGGEASGLAAGSISGAALGGGSGAEAGSCVVGATSSGEAAAAAAAAAAQPAEADRVKLKLQWGPNKDGSVMLRTVKSDPICKLLDRFRALAAERRLCADPKKIKFMLDGDDLAKTPNTTPEDLDLEDDMIIDVKLGAPA*
</t>
  </si>
  <si>
    <t>C_690068</t>
  </si>
  <si>
    <t xml:space="preserve">MPQRPTSNALCPIATPQRRLAWQSPDVVTQLQAAYRVVDANSNGSLTFEEFLVGFSLLDAAVADTRRPAFTAGAMHPGMPPSTGQTGVNWFQL*
</t>
  </si>
  <si>
    <t>C_690069</t>
  </si>
  <si>
    <t xml:space="preserve">MLLPPLLVRADEGAGSSAGLPPNISNGGVSSGGGAEPPASPFSAAAATASAPPHEGKPVTAAAAADSFTVASALMGDSGSLLDLRRGNSDTGTGVSPSGIGTGGSRFLLLHEPPPPQRLLSKQAGGGGGGGHGAGEDDDDEILGPAVLRGASGGSSSNGDGGWSNSGGGALQSLRGVAVKRIREELLAAAFGSSSGSSSGNQDKGIITQPAGKPSRSRGSSSGAGSGRRSGSGSSRGSGGGGGGGGNGPLHVEDVLLFLREAQLLRKLDHP*
</t>
  </si>
  <si>
    <t>C_690070</t>
  </si>
  <si>
    <t xml:space="preserve">HPLLHCPRPISAPFLHHTTIAELASQFGAFFAHTHATDPRFLPHTRHTRTNPSSSHPLPLLPRSRHTLTHAHLETACLWTARPPHVPKPPNPPSGPTNRPPPPACPWRP*
</t>
  </si>
  <si>
    <t>C_690071</t>
  </si>
  <si>
    <t xml:space="preserve">MSRTQLLRRLLPGVPGTPGLFSQSCTAVPNGLQQCGFFSSHEEEQKQQSSLQPASSSLVQFANIVNRPMPVPLATAAGFAASPLMAMPARRGAGVMGVRRPALPMLPGMGPTTTPSAALARSYYTEGEIFGTTFMYTTNMMFWAGIVGAVAFRRNLIILLLSAETVMLACNMNFLFTAAYLNDITGAIMSITITTIAACETAIGLALCVAYFHMRSATDVEALNMLK*
</t>
  </si>
  <si>
    <t>C_690072</t>
  </si>
  <si>
    <t xml:space="preserve">MWLQQLWACVAPQAAAPPVTDAGFMLGDRMAAAAMYSSTSPTGLFRVQPVCTASQQQLLAAIDRKVPADLQAAAEGSGDGALSDAELMAALAGSANGKAPGSDGVPYEVYKVFWALLGPRLCAAAAAAFAAAADAHDGGEMAAALPASWREGIITLIYKGKSLDRAELASYRPITLLNCDFKMVSKAVSARLQPALDAVVDELQTAFIIGRWIGDNALYLQGLIEWMRLDVGADGTPRQGGALYFLDIEKAYFFF*
</t>
  </si>
  <si>
    <t>C_690073</t>
  </si>
  <si>
    <t xml:space="preserve">MQVSAASSTSVTHPEPPPLHKARHPPPTAAAATSSPAHKPDTPGRCASGWPTPAGQVARRRGEDSAPPTPRTPWSPVAECPCPPCTARKAGKHVAAGTPAPLPPDWRGCPTASATYPAEGTHPGAACEGRPPPPPLLPPPPWQAQGTPRCVTAPVVNGTPGPSGAQTCQGPWPCSCPDGHGRWTRGRTAVLPPSGPARPPPGRAPAPGAPPPQPPAPGSTAPEATPPPGPLAATPHPPPGAARQAQAPRAAPCSGRRTQPPQR
</t>
  </si>
  <si>
    <t>C_60001</t>
  </si>
  <si>
    <t xml:space="preserve">MVNVDFASPSLLLGTALIGTGVLLLNMRNFQYKVSRDADIVVAAMVSIVGSTLIFQGWRLDPLLLLCQALTTSVAFWYGLETFRLRSKEADMAPPQLPPGVGSDPMSLDAQQQAAQQYYQQQMGFPPGGAPFLPPGAETPYYPWGSAGASSSGQADPQSPYGMGYGSPYGETIQYDYYGNPILPTQPPQQQQQQPEMAGYDGTASTSGMPYGAGTPVPPVYGAAGVDQAGYYGGSGVPLAGGAGPYDGQAAYGAGPGPASGMGGESWPGAGGYGTAATGSAVSGAGGYGAGPQPGAAVGPSGQGQFALPPPASTGSNACLMGTYGTLSDAACLVYGCMRPLIP*
</t>
  </si>
  <si>
    <t>C_60002</t>
  </si>
  <si>
    <t xml:space="preserve">MTDGSHLTRLTPDLLCRIASFLHPNEVAANLKLVNREISLILRGGPYSVLQLCQHRSHRQTTVTVAQNPWPGIDFVAHWGQPEPWQSLTLPQRRRLLCLAASSQHAPSLDAALAHCRVPEPACVEVLEAAAAAGDVATCERLLPLCLGVHNYSVELAALAAAQEGQIAVLECFSAHGYAADGSGLGAPARAACYAGQAQALAWLVQRYPLGRYDDGHAWDLATAAAEGGHADLAHQLLASHAQPAAAVAASSVGIQKQRLQSLLAGLAFGCPLPAFERFHSYSPAGWSWVLDSATAAGAVLSSTMSSATLDWDRKLAWLQERCSRGACSSASSNRGSADADAGAGVPPVALFGGPAGGISVHIGWPVAATRPDFAQRLRALHAMGFTFSGMAAQEVAEAAARQGNMEALIFALETLGGRVTTPVVSAAVSGGDLHVLQFLRQRGARFTPRDVITAAGYGRWAAAQWITDAAVEDSDYGGNDDMHEEVVWARVLSHVARSGAPLSLLQHLHSEAGAAVDCAAVAAGGSLNAESGTWLDAWRAVPIRTDPGYVSGSPALALN*
</t>
  </si>
  <si>
    <t>C_60003</t>
  </si>
  <si>
    <t xml:space="preserve">MSDQESGPGFTGRYVAGLRYMESSRVAQLLLVDPLAGKLAGAKGLELAQRELENLERDQGPGRHLRVPARTRLIDDLLERELGPLVAAAPAGTGVAAQVVAFGAGMCTRAWRLRCLSRVSLLELDLPHMAALKRQLLAEAGAATVSGSDNSSCDAGAGEDQQTAAFPLHAARYACIGADLSAVGADEATPGEAAVAAVAAALAAALKPHGFDPALPTVWVAEALLYYMPLPAAARLLAAAAALSAPGSRLVATVLDRELLEASRSGVDEGHVFKDLWFFDADEMLYGAAAAAFQAAWAVDWPATALMPGRTEASPGAAAGAEAAGAEAGEGAGEGARVEDAARPLPPSTRQLAAARLGADTYVALYGGAELLFVAGLNS*
</t>
  </si>
  <si>
    <t>C_60004</t>
  </si>
  <si>
    <t xml:space="preserve">MPECVRDFANIQSEIDKVTNEINDVNAQASKAEAKVEKAEAEVEKADAEVEKARATFRKIAKELKHPDLSEKERAALVAEQESCAADLTAAERKLERLSKDLEQLRTKEELMRRKEERLRKEKEELRTDLRKKEERLQQDGAVAILNVGSAAGADVKKKLSPYEIMDKVYKDATYTAPVRVRGDLMPVTLEEKKKS*
</t>
  </si>
  <si>
    <t>C_60005</t>
  </si>
  <si>
    <t xml:space="preserve">MAALPDGGRGGAAAAVRDVAGDQDGGGVANVAADNDEEDEDEEEDAFLYDDDDGGLDVDAILEKEKLQVVMQPAATAAATATGAALSSAAIRAATTSASHPGGAFTGAARAHGGGDGCAEAGNDASRGGGGGGPGGGASCLPSASAAGGHQHAATTSQQHHHQQQPQQLPLQQQRQHHPHQAAAQDGAPGRAPPAAPSPPILEEQASAAWNCGDTRAAVRHAFAQAAASTCTSESMVTNTGGAGASGAAGAVGQAEAGAAGAAAAEVGSRTAREAHAPEPAAGAGTPSAAAATTAASSGGEHYDTLDERQQRLHGSRRGRSKRTARKEKISVPVLHRSSSLTSLPPAATAPAALGAGTAANGGSAAGLRLPPLQSAAAHGSVSEGSKRRRPNDPATAASGGAGAASAVAPTAGRGEQRRGLDRDPDAAAAAMEAGDEADDEVVGISGAAAAATRNRPEPLAINAAAAGKPPKAPMTGAGAGDACDVSGPAGRAGANGTGGAAEKHGIVAAAAAGAGGHALPEAPALALPPPEEDWGDVTPAAQQRVKELHRILEHGMKVDGLYLVRWKTRSQLGQEAAAGKPGAPAAGPAAAEDQEAEPQAVLSQQDPGLVKVAHVDDPCHPVYNNPFIRRRMRHKQRMLLYTRRLPANTFIAAYFGDIKTVVRP*
</t>
  </si>
  <si>
    <t>C_60006</t>
  </si>
  <si>
    <t xml:space="preserve">MTCANEVKFWGYCKDLWRDDPGLDTQPQQLQGKGAAAGPVGQAAGRNCTCKQYDDRAMNATSVQGFIRRTDADGKPSLHPVMLYVTSRAVKAEEEVLLYWDKKGEFFRAITEAASGYQFHLGVLRLAAYAERGWAREARLRRELEQEVQRLTAHIDFLDQAGRKAQRSAAGDGVKAEASSGAVGPVAGAAAAGAGMAATRLAASPSRSAGCGGNTAISAAAAAAAQLPGCVPELQEEVLRLRQELAACKAVQHSESGARLKLGGLQAELVALQMDNQRKQHQIEYLERQLVQARSDLNLLRVEVAGARGKPTTSQQQISASPPPQAQQPQQPPSLLAQKQPRQGQAGPPERQAQQAAGGADRAAGAGGRGGGGRGGGRGRKPAASQPLLLKRTSSNGAAGGGRQTKTARAAATWTRRGTELPGGGGDGGSDGGRGVVGGSDVAAAAGTGAGGGSGGGREDGGATAGVLSPFQRDRAPREEPNGAGEHAADTAAADAAGGGDFVYDDHDQYGGEYDGGYDDGYDGRYDAHGAAFVAGLAAEPEADIDEYGTYPRHNSYEEQGQYGNGHGHGEAGSGGGGGGVAAAAAGPGGEVTGEEAEGLSGGVAGQRKRARSSGASYIDLCSED*
</t>
  </si>
  <si>
    <t>C_60007</t>
  </si>
  <si>
    <t xml:space="preserve">MWAIGLCVFMAAVLSEIRVCYRATMFCGLVILANICVLMYFDWNDLPFREAARRVLDAASFTYTLLKNEVRDVAKDIGFDMFAFEFSQQCFKLAFKLVYKRVRQGWDWIRGRRL*
</t>
  </si>
  <si>
    <t>C_60008</t>
  </si>
  <si>
    <t xml:space="preserve">MMREQSISDAVMDMTPKPPCREPRPTADQVLDHLEAMQNYYTAMTGKRPPGAPPAGQQRPGTAGPRRRPGAYPGGVGMQQQRPGTAPPQGSGTRAVHQLGVKLGVSQPATQPLVDPRLHTHSNGLPPPVMLLIAQQQQQQQAGGLPGAFGSPVSMAGQQTQTQPQSRFASLVRSISPFKRGQQPQPQPGQAAAAAGPAVDPNAPWYKRVFRRGGTPGDGSDPAAVAAAAAAAAAGQVDPAAAAAAGGLATGPLPLQPLGPAQQLQQLQQPGVMPLDQQAQVMAQMQAQMAGLQLQQQQAAQQAAAARAAAAMLQPPPPFQQQQQQLTYQQQLQQQQQTQAQQVQAQQQAAQQLQNAAQQQQAYLQQQQAQLALQQQQQATAQAQAQAASAQNYQLQQQQQQQQQQAQAQAYQLQQQQQAQAQAYQQQQQAQALAYQQQQQQQQAQAQAYQQQLQLQQQQQQQQQQQQQAQALAYQQQQQQQAQLALQQQQSVAASAAAIAAGQLQPPLMPPLPPPGQPQLQLLGGPPPSTLGLAPPLAPPLAPAPLARPYPSDLGYGLDQEIETVSAALPPPGLPPAPPGARRTAALVNGAAGGFGLEADVAEAVAAPPLPLPLAPPPLGRPPPRGGGIIPGPSPLSYGGGLDDLPEEALDATATAAEQRLGLAPPPPLALQRPPPPPQLDIGADPFGSAGPAPRRIQRAPEAGGLGGVAEDVEEEFGLAGASGGNGGLFADEF*
</t>
  </si>
  <si>
    <t>C_60009</t>
  </si>
  <si>
    <t xml:space="preserve">MHRLRRSLIDARPRQIVCRGWLRPGVRRLLTALQPHYHTALLVRACCCSSSEGCGVSGICSSSSARYARRGSGGVAGSSDCGGSSTCGSVNTSASGDRSVRSSSCSTGRSSSGSGSGNGSGSAAPHGSTPGGALRGCGCGGLGYGTGTDPTEFVTALLGAALPALDPDGTLFGDRIFVIIGARDARDTAALHLLSGASPLASSSAMAATTASTALASLLLEPPSAVPAQHMAPGRVFSTLRDLHALAEALTVAQQQCVPLPQAQAASALGGRSPSATAAPVVVVTTSDRFMFGPLIDNVIECQPYRTEYGMYDDVLDTLATALCAPGGAVAAAKGGAAEVAAALRRCGLAPGRLQPSPVMQALRAQLAIKAATAASASSRAGGSSGSSSSGCGGSGSGAAGGGRDPRAMARLVEVLAAAAADPLRAVRERQQQSSRGPQPRSSKSAGGAGPRQPPRSVSASERRSGSGSTEAMAREDMRLQHMPKPLRSLGGRVSRSTGDLSTVSSAPGALMWQPPRSGGGAGPLRERRSAGRRSSSPPPHFFLPPIPEQPQLEHLVEPGSASCPASPSRCASGSLALALVPPDPALAVAATAAAAAAAAALSGRCRAPNTAGGAVATAKGGAAAGRWAAEVPALALRDMAPSPVGLLSAALALPTACASAPPSDTASVCTPKSRATTGGALSTPPLSPTSPLSPLALASPLSTLGSAAGAAGRSGRSIGSSFTSALAAAAAAMLPSVGSSGSHVHSRSGAGRTELESRPNSFPSALKPPAARFATASSSSRVFPGSDRCRRRALQRSQAPAPAAVQQAATPHPELP*
</t>
  </si>
  <si>
    <t>C_60010</t>
  </si>
  <si>
    <t xml:space="preserve">MSFPGVEVRWRGLTVEADVPMGSSKVPTLASAALSILRGCVAPFMLSRSGDASLTHRRVLLNNVDGVLRPGRMCLMLGPPGSGKTTLMKTLAAQLHKTYSSLRFTGSVTYNGKTPGTDFVAERAATYVSQQDTHIAEMTVAETLSFASESLGPGLSKQLYDVMRARELEAGVEPDPDLERLWVATFTQSRKNVLVEMFAKLLGLDHVMDTVVGDELLKGISGGQKRRVTAGEMAVGLASVMFLDEISTGLDSASTLIITKALRNLAVYMNATMLVSLLQPSPEVYDCFDDIMVLSHGRIVFLGPREDVVPFFSRLGLQVPPTKTVPDFLQEVTGCHDQAKFWAPNPLSDGRDEEAPAAGADTGATGGGGWRWITPRRIKEAFKASPVGQALQARLEGPPHTHPLQDMVLHHEPYAQSAWQMLASTLRREVLLLRRNKLFMLAGAGQIMFVAFIVSTSFPNLSKSTFADANLFLSVIFFSVMVMFMGGFNSVDSYVKKLPVFFKQRDHHFYTAAAFTLNGAALRIPEHLINATVWSIMVYFSVGFYQDAGSTALFQCLGAVFRNGVLAQGMGAVALMLSIATSGFPIARTSIPGWWIWLYWLSPMAWTVRSMSINELTSSDWDESSAPWGGSEPLGMFTLYYRGFQREWKWVWVGIGIEILITLALTWGQMLALAHLPPPTGAKPPPSEECPDEMTEEEMERGKAPLELHASSAKQHVVVASTSPAAAGTAGSTSADGAAAGAGAGDAVAVRVGGGELHFECMSLVFKHVNYFVPNPKKGSGERELQLLRDVSGCFRPGVLTALMGASGAGKTTLMDVLAGRKTGGRTDGEQLLNGHTKAMSTLSRVMGYVEQFDVHNPQATVIEALLFSARMRLPAGLLPDTAALLGYVSGVMDVVELRPLMNSMVGWAGSGGLSTEARKRLTIAVELVANPSIVFMDEPTSGLDARAAALVMRAVRNTVNTGRTVVCTIHQPSREIFEAFDELLLLKPGGRVIFNGPLGQDQANLIRHFEAQRGVPKYEPQMNPANWMLDVSAPAAERRMGVDFADLWASSDLAKSNEAFTHAAAQPVPGSQPLAFSSRYAVSMWTQFRLLMHRALVTYWRNPPYNVLRFLVTLGMGIMFGTLYWDRGNKRTTMLGVMDIMGALYSTTVFMGISNCLTILPVINADRAVFYRERAAGMFHVLPYVLSQGLAEMPYLAVQSILYSIIVYFLIQFEFTAVKFFWFLLYFWLNLMAFTFFGVAAMSILPAVPLATAGASFGLLLWNLYCGFLVYKKDIHPWWIGAYYVNPATYTIYGVVATQLGDLYDEYIQVGPGVVMSIPQFIDETFDYK*
</t>
  </si>
  <si>
    <t>C_60011</t>
  </si>
  <si>
    <t xml:space="preserve">MILLYSWQYAQTAVPVKILKTRRSLRALHFHPTAPHILLTAEVTERRAGPGGADGAGPVAVPLPPGAVAGLALVPRAASAGRAPGTAREAPVAHEAGAAAAGDGSHAHNEGAAAAAGAGGGGGAGAGGSGAALGLAAAWPMGLLRNLLTGVTGVISGAASSLGVGGAGGGAAAGGGGGGSDSVQAHVGAAGHAAGGGGGSGGVSMGGPGAVAGAGGAPSVTAVGGAAPGTGAADGGGPAQARAAGGGEANVVAAAAAVAGSRLSVLSPVDVIRHQSLGGGLRHAIPLVAPAVPPLPPPSLPPPLQHLRGSGPLTPAMQHLSLQNGGVAAQALQAHHHQAAPDGTHAPPDAYAVHMAAAAAAADAHVAPYELTWGWDHRAELGPDELERARQHAVVSTPDLPPAANHDTPCIVTVRLWEFRDPSRELRRELLVLPRVVLCSEMGVHISPCGRYMVCCVVRDSPSEACSQWQADQQAARHAAVDRAAAATRTHAARTEPSSPDGAAVATAVAPMQCDTEDGGDEAGDLRAADGHHAVVVGGQAAAAAPAATGDGDGGGGGSGGGAGICGVEAARVDSCRSVDMADAGPAGHEPSGSVQAMAGGCAAGPHGEPSVAWHGGGGSGGGGAGMEDAQMHDDTATQACCQEREAAAQPGASSAGPQGAVGCGAGAGLGVAAESGLAKLGKQPSGRRRRARGRGAGSGAGAGAGAGAGSSAAAAPAAAGAPGSHQPQQLHSQQPEPLAAPQPQPPQQPQSPGEGATPHMFASIKEKLAQQRSLDEAAGARSVAVAEWAPAAPGAGAGAGAGAARGAHQAAAPLTEELSPVVCERAAADSGAAAATMPPHWAVPGREAGTPMGAAAAAGHAGGDAVTTAARPQAQPAATAAAQKASGHASGPFYELCIFYTGASPMAPSNAAPAMPTPTPSTSAASVAFPAAGSGAAASSRAAAAAATGAAAVGPHFGALLHARPVLAAHCMTSLQFSPTGRHVLVSYGRRHISLCSLVACAEQLAAVHSVVEVYRRPPLRSVIPFMPLPGSDSADGGAPRGADGAATGLAEDEDELDLGLDQALWNGAVPLAGTGDPHDGHPSFFTRFP*
</t>
  </si>
  <si>
    <t>C_60012</t>
  </si>
  <si>
    <t xml:space="preserve">MRGGAATAAAARGDWAVAGHWHKLKRVSEQFAASSSSGAVGGALAQPPLTRGPPAGGALGGVAAAGSLLGCSSGGDTLALQAASHWRSAFRRALLQLPAFGVNFGPTGGGVSFGGGNAGGGAGTGGGGSGGAGGGGGGGGGGPLGPGLGIGVGIGGGGGNAAAGGAQAAGGVPSFFPFGPGSGGGGGGQQQTQPQNSGGGGTSADNSSNNNRDGSIAENGKGNKDKDKDKDRPAGPNGNNGLGNDRRNAALAAIRAAGGGNDGSIRAAGQQLVQVAQQGGAQDSGQALLQVLGAGNIGAVAATAVAAAVVDVTAAASSLAAAAVGAVSGGQVQQFAQAQAQAFADAQARGSVNAFALATGWAISQGGGSAVQAYGASFAAASAQGGSSESGLAEASAVAFCQGGDVASAYAESYAVAINIDRRGCVTLSTASARAVAVCGGSQFASYAQAEAVSRVLSTCGLLEQYVTGGAASAIAGSSGGR*
</t>
  </si>
  <si>
    <t>C_60013</t>
  </si>
  <si>
    <t xml:space="preserve">MLKSTSFQRPGVVSRYRCVAVQCSNSKRRGRPAHMRSPDDSPLRDGNRDRLMGLLTERAAKTLAYYLQETNHNMHNWMNRFIKDHPIPR
</t>
  </si>
  <si>
    <t>C_60014</t>
  </si>
  <si>
    <t xml:space="preserve">MLTLTQLTARPTFCMAHGDDVRRVQVEAAFGAACGGAAPPAVVLRPAECEGMLSAPSDQRPFDLKHGLQQASIMGNMQRVGLIRPGPQGGAGVAVVELGAGKGYLGGTLAACGGVGRLVATDIVAGLRLKADRHLRHILFGRHRVDLKDYVPAATPELTMRRQTQPQQQKQPQQQQQPAEGPEAKGQARQQKQRQQKQKHPHPSSAPTTSAGSRGDSPAAKRPALDGHVPPPSQPLPVQGPSGGSGCAGAGPAAAAAAVAERAPSGPSPMEGAEAGEGVPALEAAGAPGVAAPPQGPPQEPPQGAPAAVAASATAAEVPAAECWVAVAKHLCGAATDYGLRACLLPHDEPARRSNTDANTTNPDTTNNNSQEGWGPGSSQSSAAHKHPQPHPHPQPHPQPPFRGLAVAPCCHHRCGWRAYTGKRLFRRLGLSPTEFELVSWMTGWALCGHDTPAGSAAAAAECGEAGGEIEGEEGQEGAGCRSAGAQTQPQGLQQEPVRGQAAGQQEQQQQQNQQQEGADAKAPAPFDPATRLPRARRMAVGQMCKQLIDRGRLEWLCERYERAELVCYIGPEVTGENRLLLAVGPRAGARAGAGEGAGQGAGEGAGEGAGAGATERKDV*
</t>
  </si>
  <si>
    <t>C_60015</t>
  </si>
  <si>
    <t xml:space="preserve">MSPPAVPGRIWLDDVVCEGSEAALMQCRTGGWGATSCPPQWAVGVRCGGGGGDGGGGGGGADATGVGAAGGSDAAAGAASAAGSGTGSANGGGDTGSVRLRPNYLIPAASPDYVPVRVGVVQQGVLQVSVGGVWGYVGGGGFNAAAARVACRQLGLLPPDETAGNSSSSNSAVAAIEFATVPWFPDAPIWLTEVGCVGSEASLLRCARRGPFRLPPAAVSDASGAAVPASGASAAAVGAVLVPSLNSAAGAPATVAVVKCGDSDRDAGGGDVAAPPPAGEDAAGAAGGGRRRRLQGLLLTATQGAAAAAAGPTSTGESASSRSVDGGGDSGRGHWQRRVAGGGGGSSGGSGSNGGSGGNSGRSGLLLKVIAGRQFVSALLRNWTPASSSLTSTSTITNTSVLPDPLTGAVQLDFPDLGISVVVDPDDPTYAGWGLFFGGISTDGGNGSDAVFSGGSYTGGGSGGGGGGGASDGSRSGAAVAAATQQQGEDELVALELVDSVISDLFLSTYTPVVEIANVAHVGIRNSSILQLEGAPAVAWSDVQNGEVWGLDPNPKPTYGPFWAYGVGTARMEGVTCAGVVHAHGWGCFLLDFDRDQYTRALALGLVSSSNSSSSSSSSSGSGVRRLLPPVPLLLMQRCRVLGTSVIGGGPARSRTDSCDEDIATATYSANAYSTARAIDLNGRRVAVEYDARYGLGYGAVVVRPDSAYRIELSQPYAAQPAVQLSGCVFAFNTGNRGAALAVNAMQGGVVVDDRSQLVGNTAWTHGGAIWVAALEVVTGSSWLPGAVRLDGGAALQRNAALSGNGGAVWSNASSTVTVRLGSTAQYNGAKLNGGAVYIGTQPPVAERNSLYGSIKYGVLPPTEVVIEAGSALGGNFAMDGGALWLGAGCANAAAATCSTRVRLDGGSQLHGNAALQRGGGMHVAVGRGGLEAANGSSLAGNYAGSTGGAANFANGLSTAALVGAHLLYNTAGASGGAVYGAAATAAAATASGTISGSSSSSISMAAANATAGVVLILNSTVANNTAVGLHGGAFCGPVSWLELRQDRQPCSRLGTRAWINNPMQDSTASDNSADTGGFIAYRPSSSSTTAAGAPANTGSAPSSTASAAATSTASAAAPAGGAGPAQLELNWTFSRSLIANNKAAAVDGGAFLMEGVPTVSTRGVHVGFTDTRLAHNNASFGSGGVLFLRFTAYDTTTATASTSSGSGSGSTFTPVNVTINFDNVDAVSNRASGAGGVLCLVGGRNAQAVSVRGAVMRAGGAVYVGLLIGKSKSLASSTLPSKSASPSAAPASAPGSTAAGAPAPAAAAGAPAGTPSAASAAGAIAGVGMGSGGPPAGAASAAGTNTGSTAATAPPLMVPCETYFEGVTMVGNACGGGPGGAVALVACTAYVTGRSYFGANVADTDGGAIAVLDEYTILAPDVSSRLAGLAGAVPCLTPAPPSPPSQVPPTPEALPRGGADVAAGGLPYGTGGSGVFTGQRRLQQQAPAGSGTSSTSGSSTAGGSGSSNGGATGSSGSSSSSSSAVNRPPDTLLAFDSTFAANQARGGGGGAVFGSLATLSITITRCNFTGNDASSGGGGAVALRRMAVPADSKAPPTQVGLTTLTGCVFRGNSVSNGAGGAVFMDVSGAQLDVSGCVFDANAAAGAASPGGGGLAADLVPTAAALSGAATSRADLRGTPAWFPAVMRAGPLVSLRNSNFTRNVAATSGSGGGVLLTFLDLYTPLRTEVTACLFAANLAARHGGGLALIAVSATPLAALPNTSTSATGLPPSAAFSTAGGGASLFASAQTVLNASVFQGNQAVGRGGGVFVSSVVRGLERATATTTQIRLAQAAAA*
</t>
  </si>
  <si>
    <t>C_60016</t>
  </si>
  <si>
    <t xml:space="preserve">MLQAAVYGNAAYGHGGGIYCVSCRAVALVASSISWGRSSYGWGGGVHLSACAVAGVLGTTVSSNLAPTAAGVYAGYPAAASTDAGAVDSSMTAAVGAAAAVNGSSLDTAAVYTAVRSADAATLVILYGSVFHNNTASAALAAAAAAAGGAGSSDTGGSSSSSSSGVSSQSGASSSTDIGSSSSYENHGGALFLSGRVAAAVLQSDLAAGNAAMYGSAISSTQTCENRTAAAATGIRLLAGASVFGSSITAAGNGSSAAVGATNDSLANPAAAAVNVAAAGAAAFSRTLAALQILADSRCYVVAVSGTWLPAASYTSANSNGDATAAESTQQSADSSGSGGSDVPLMMGDTGAASLAVGGCDDARLMGPAGSLTGYGNLTASLLVLALNATSLSPLLPVLLNGRAPPSPAAMLTQLRGAEEALTRVIVARQNDTANSQQLQTAGGSGGSSMGGMGIGTTSNGSSTSTSSTSTDNEEEEEEQLLASEATLAAGLQACSARTRRSYASAAALAAGDRISGGLEAEDLIDGSSSNADGSSLSGDSSSSYLALPPKAMVMVSFAPESGSDLVDASGVNASAVMLSGGTGSAMPSTSTAAADTARTAAQQALSVAAGGAGPEHRRHVLRTGQVYGISIYLLNGLGKRVTVGSSQYRAAISVEPDPLPGALVPSGLVVSGIVNTTSMVAAAGLSSGSGAADAVLEATSVPELRMSILLLPCRVGERLDSSRVTAAAPHSTTCSPCPTQQLAFWQDDRPSLQDLAARVLANASVAADANASAASGGGVRSSGSAAVLPQDLGATMLQWMFDWTQGVVDVAICSNCPEGFWHSSPNSTLMHRCLQADACARTTNILPAVAAANAALRLSSSAAAAAANATAASSSGTAAAAGGATVVVRRYSTDDPRISLLLSCQALFYQSWPAGSYALAQYQAFVRQQQEQVAVASRVVPDNSTAATAAGSSSQAPPPAPSPSTSGGNTIASGAMAVASPASAAVAGTGAVAVVTDVEDFCLLWGVELFSSAGYMNAQCSEGYTGRLCAVCEQGYFLTAEVECQKCLSVERTAVLGIAQFLFSVALVLYTVWTNLREGAASYNRNTHRQNRQDRLEQEEQHQLLQSAQRQLKLASTTAAGGSGSGTAPHLTKAASRARSSSGAANGGTRQGPHGPQSGFGGGGGGMAPLATDGSAGGGWEEREGSHRYDEDDEDEISASEILKTAIVHIQIFVTITRLNISWPDLIVRFQGFLRSASGAENTVAYSPSCLYPEAHSGFQAQVQLVAALVQPFIVLLLVLFLWTARRMIWSQARLKRSSRSSKPHRNRKQSYAAAAAVMNRLRAAPAALPDDGGAVPFGTATVAVAVAEGVEEPEPEAASVAGAAAAVADGSGAVHTADASGDEPPATQERLTSGWRPRAAAAANGASAPQRPAGASQAMRPAPTLRPANLPALSIPCDPASAGPGPAVIHMGLATPPATATGTTARGTTRLTTKVYGAYGAFTSGGTGGNWKHSAAATSATAAAGPHGQQQQQQQQQHYQHPPGSTNTSTYPNGPATIGHQHQTPLPPPHPAPPPPPLQLLPSASSQRLVGTPNSIAMPTPQWRDAPRPRWARLFGFATSGGGGGGGQGGHMSHLMHLDQATSLRQQLFVVMTVGVFILYTGWAQAAFSVFACVTLDDGTGSYPDLQLSTWQRGYWLRNMAQECYSGEHATLWLPIGIVAVVLVCALPPLTSAVITYRNRHRLHEPRTQLVYGFLYSRYRPSFCMWESVVQLQMLSLVAVEVFGRALPIGQQTVLMLLAMNAVAAINICCAPLRHAVMGVLEFSSMAVLSATVMVGLFLSEGQDGGATGAATGTALGILIVIMNAGLLAALVALAGAEAEAVKAAAAGKVAHQRPHQRHGHPAAAPLPTVMSVGPPEGSALQSDDSLQPPLGAPMQQK*
</t>
  </si>
  <si>
    <t>C_60017</t>
  </si>
  <si>
    <t xml:space="preserve">MFCADLDASQKQVLVGYTLLMTNVTYVCADIISDDCVAQLGTVGCYDNWAEYKAQHAPSPPPSVVGAGGDSGAVAPPANASSGSSSGGGGGGGLSGSEEVLVGAIVGGVGGALLVGAVVCFFMWRRRKAAKESTELPLANKDIVAIAHAEGVSSAWVLCPRFCWPRSERYGAPPCGDRKHQDSPYASPAAPGSIIVSEALHGKDVCIASKSATTQQQLSLGVDDPDANSSGEGCGLDGADVAASSGMSAQHAQQHESEEALAAGGIYDTVEVVTLETPQRAEVKAEVLLDPRVTLLPKQLGRGTFGRVVEGRYQGQRVALKLLNDSAFGFAAGVTTSTGALQGMRGGAGGAAKGIGGTQQGDGDEGGNGNARQIALDALVQEVQILGRCRHPNVVRLLAACLTPPRLCLVMELMETSLERMLYGGGPDQPLLPLGTVLDIALDVAQGLSYLHPTIVHRDLKPGNVLVNLNGGKRLIAKLSDFG*
</t>
  </si>
  <si>
    <t>C_60018</t>
  </si>
  <si>
    <t xml:space="preserve">MDVVTLDTPLLVNVSADPRVKLLPVMLGRGAFGRVLEGRYQGQRVAVKILNEMMGAADHTKHEGHGGAQVDPNIGAVHRTSGDCSSGDAGGDGGDGQAIVMPDGTGNVLEALAQEVEVLGRCRHPNVVRLLAACLTPPRLCLVMELMETNLERMLYGGGPDQPLLPLGTVLDIALDVAQGLSYLHPTIVHRDLKPGNVLVNLNSGKRPLAKLSDFG*
</t>
  </si>
  <si>
    <t>C_60019</t>
  </si>
  <si>
    <t xml:space="preserve">MQVSKVPSSASARCLPRLPVRTSRVCQLSVRCQAANKDPNAPIQSNPLGSFSSQNSSGAVVTAPRNEDARKYFRTVYDFPQWQKHRSQSRLVRRLFTIPQSHVIQNALPSIMWVTFTSTCVAAYMYGYDLHILPEGFPTLAPNAACSAFISNTSVALSLLLVFRTNSSYGRWDEARKMWGGLLNRSRDIMRQGATCFPDDQVEAKKALARWTVAFARALRIHFQPEVTIESELQNILTPAELQMLAKSQHRPVRAIHAISQIIQSVRMSSIHQQQMSNNLTFFHDVLGGCERLLRAPIPVSYTRHTARFLFAWLTLLPFALYGSCGVSVIPVCTGIAAVLCGIEEIGVQCEEPFGILPLDVICNRIQADVMATLKDDADTKTVLAEAGLISLIPSMSLPPTEHASPSDPVTAAAAAALAAANGNGAASHSNGNGSKPVSTQVPPPVLAPVTVTSSSGSMNVRISPR*
</t>
  </si>
  <si>
    <t>C_60020</t>
  </si>
  <si>
    <t xml:space="preserve">QQPHASWHRQQPFACLRIQPRAGWHGQQPFACWHWQQPRPSWRGQQPFACRHWQQPRPSRHGWPGQQPFACWHWQQPRPSRHGQQPFPYRHGQQPFPCWHWQQPYPSRHRQQPLAHWQWQQPHPSWHGQQPFANWPWQQPRPSRHGQQPF
</t>
  </si>
  <si>
    <t>C_60021</t>
  </si>
  <si>
    <t xml:space="preserve">MNALLASVAADLGTSLAPEITFQCTYSIETLVMGLVDGAAVADGTQAVVVKASVSQLPSDVSAALRAAFVTIGYNSLASSLSFPALTPAGASSCMATPAAALATAAALDVAGADTCGGSYVPPACPDTCTLSAVVQHPAPGSGGSGAMTADDVAAECDTLVKVMDILMVGAADELGVDSTALFFECSGAAVATAAAGATTSASATLPFALAAALQAQLSEPLGYNALASTLGMAELTPAGCLAYGTDLTTTTVASFATDCAAPFTPSYLVLVSDSAQPMSGWSVVVDPSILGTDLDTSAVTGTRTRDDGTTASAIVIPVTDAAVSTGVLADQMPNTCAVQLIWRSGCAQGILGNASALAAGGGVGQVPSVQAQPPAPAGNLQAEVIGDRDVNASSSDSNSLTASQSAAEVGAGFGAAGSMAAAGSGAAATEGAVPVGGLSSGGPSGSHTGGVGAASVDDQKGAVGWAQS*
</t>
  </si>
  <si>
    <t xml:space="preserve">MSTVLLPSGSSVSVKVHPVVLFAICDAYTRRKEHQDRVIGTLLGVVVDNTIEVKNCYVVPHNESSDQVMVDVVHHKTMFELHQKVAPHEVIVGWFATGSELYNSDALIQEFYSKESQHPVHMVVDTTLRDEKFNISAYTSRTLALGDKQLATEFVEIPCETIFGDVERVGADLMLTGLNDPSPDAKKDSSSKSLTDDAETLQASMARLAELVGRAAEYVEAVNSGKVTGDPAIGRYLADTLALVPHLARPDFERLFNESVQDNMMVTFLSDLLRAHVALAERLGTAALPIM*
</t>
  </si>
  <si>
    <t>C_60023</t>
  </si>
  <si>
    <t xml:space="preserve">MARLAELVGRAAEYVEAVNSGKVTGDPAIGRYLADTLALVPHLARPDFERLFNESVQDNMMVTFLSDLLRAHVALAERLGTAALPIMHGAGAHVAELVPRRAVLALPLGGGLGA*
</t>
  </si>
  <si>
    <t>C_60024</t>
  </si>
  <si>
    <t xml:space="preserve">MQCLSSRPVAMGRAGSSALPRLPLRAGRVCHLGVRCQAANKDPNAPIQSNPLGSFSSQLQNQPTLPRSEEARKYFRTVYDFPQWQTHRNQYRLMKRLFSIPQSHVIQNALPSIMWVAFTSTCVAAYMYGYDQHMLPEGFPTLAPNAACSAFISNTSVALSLLLVFRTNSSYGRWDEARKMWGGLLNRSRDIMRQGATCFPDDQVEAKKALARWVVAFSRALRIHFQPEVTIESELKNILTPAELQMLAKSQHRPVRAIHAISQIIQSVPMSSIHQQQMSNNLTFFHDVLGGCERLLRAPIPVSYTRHTARFLFAWLTLLPFALYGSCGVSVIPVCSGIAAVLCGIEEIGVQCEEPFGILPLDVICNRIQADVMATLKDDADTKTILAEAGLISLRANSAMAVENALPDLDSINAAAPNGNGSHNGNGAAVPVSVSAGASGNGMNVRISPR*
</t>
  </si>
  <si>
    <t xml:space="preserve">MAELEKTFALIKPDAVRAGKAQEIMQLIELNGFTIIAKQKLQLTRARAEEFYGEHKGKEFFPKLVNFMTSGPIWALVLAKPGAILAWRALMGPTNVFKARAEQPKCLRALYGTDGTQNATHGSDSPISAAREIKFFFPTLSGDPTIYAEPTAAAEYITKRIQPALAKALAALAREKPSADKFEAITFVAGYLLQNNPNKPKVLMPDEWDPALMGDDEDDEADFINARLAAPTGNDGATKAEFDAMVEAAKADTGGAAPAQEFVYPDSKPTTPVVPAPPAPGSKPPSASGARPQSARPTSARPPSASAAPPAPLAPVPPPASSSRPASGSGRPPSATARPPSATPPPPPPAVELEEADDPAQLDEAATKVQAAFRGYQARKEVAVMRSEAQPGEAAAEPEQEAELQPEAEPEPQPEGEQEPQPQASASSSFLPDGVTEEMAAEAATRVQAHMRGHLARKQVAAIKAQQAAPAVAESSEALAEPEPQPEAEAEPQPQASVSSSFLPDGVTEEMAAEAATLVQAHMRGHLARKQVAAIKAQQAAPAVAESSEAQAEAEQTEAEAEPQPDAEAEAGAAEGEAEPEPEAAE*
</t>
  </si>
  <si>
    <t>C_60026</t>
  </si>
  <si>
    <t xml:space="preserve">MSVALASEYQLVQNAQLPQRWSQSARKSLAILEATARKEATAQMEAAGGSFCGQFPVDPAFKVLSLEYSAPNPDIARAIRRVDSVPNPPLPSHVVAIQSTAVDADLSLAMGVSLTPGRHTSYLVDARALQQSNSAAVAARKADGDKWGPACDEMFRGCRCVTGQEVPIGKETDIICAEYDNLVSKGQFATVDRFGGDHTVNMTGNALIQNDGKAISKGYAVAHRARVTSNVYGKANDVSLQRLAETVWSVVEKRLSFMPAYRDLVITEQGKPFMLGATATNIISLTENQGVMLHLDTDDGVWTIILWFHRHSGIIAGGEFVLPSLGISFQPLDFTIVVFAANTIVHGTRPLQTTGKIIRWGSSHFLRFKDVNALAQLGAAYGVDELDAKQRDQLEEVDAANSKDGVGAARRVASCMAAERKAAIEAQKAACVRGVVMNPCTGRMPSLLFWQVWRKPPALAVRANAVAGKKRAAADVDFCGA*
</t>
  </si>
  <si>
    <t>C_60027</t>
  </si>
  <si>
    <t xml:space="preserve">MPGDAVEAGGQGLVNKLTDYGVPEGKILGIKYGFRGFYDPQVKPIVLSKRVVDGIQLQGGTILGTSRGGANIREIVKRIDMWGIDMLFVVGGNGGNAGANAINAMCRQHDVPCSVVGVPKSIDNDILLIDKCFGFDTAVEESQRALMAAKVEASSARKGIGLVKLMGRQSGFIAMQ
</t>
  </si>
  <si>
    <t xml:space="preserve">MASRNAARALLLAGRASVIQGSACVVATQRFLTLPAEALEVRGPTEKASVTPAQQEFRHGYVNGYQQPSSMEAAPAVPQFGGQTINTTTAHQWGISRVPSPRELVRALDAHVIGQEHAKKVLAVATHNHYKRIMSTRRNRRDDTNGVQMHESLTYGTPLTDTADPRAAFERHQLHEAGGGSRHAAPAHPHGHPHGQHEPPGHHYSRYAPPGTKAALEAQRNADNLRSGSGSHGGSGCAQASEELAAQLTAQVELDKSNMLLLGPTGSGKTLLAKTLARLVNVPFAMADATTLTQAGYVGDDVESILYKLLQACNFNVEVAQQGIVYIDEIDKIAKRSAEGFTITRDVSGEGVQQALLKMLEGTVVNVPEKGGRKNPRGDFIQIDTRDILFIVGGAFVDLDRQMLDTRVQGSMGFGNKVRPAGTGRPGGPRINADILLDVQHTDLIQYGLIPEFVGRLPVLVALQELTEEQLVHVLTEPRHALCKQYAQLLAMNGARFRFSKAALRAIARAAQQKGTGTRGLRCIMEGLLVHTMFELPDTTVQNPVVLLDEAAVADGTGARIVSAAEAAEVLDAEDGPQQIAAEVR*
</t>
  </si>
  <si>
    <t>C_60029</t>
  </si>
  <si>
    <t xml:space="preserve">MPLLAAAAAAAAAAPVATLPYMQWGHAVLPAVDAPAAPAGGGGAGARPAGGTSTLPGVLTPEAGGVALSPFSPMAMGTPHAAAVAPAGAAGAAGVAASPFAAAQAPSTHMHVNVQGQGQNPGQQVLAELGHAGAMAVSQVLDMQQRLLQQVSVAQLQQPLLYVQPTQQQQQQQSIPFPQLAHQLGPSTLLPQPQQLQLQPQQLHPQPPAATGAAAPPATSMPAGALALAAAAAPAAAADADAAAAAQCRLAAVLRAGGKPATPVALLDVVLAQQPARVEALFQRAACQQALGQVHEAQATYLRALAAAPDHTPSLTALGALYQAQGLLGEAVAAYQRAHELRPADGAIREGLAVVLTDQGTKLKNAGAPVSEAVSRYQAAAALCPCYAPALYNLGVVAGELRQADAAVEYYRAAIAAEPRYAQAHCNLGVLLRERGRLPEAVAAYEAALAAAPNFTIVRNNLAIALTDLGTHVKNEGRLQEGIALYERALSYAPRHADALYNLGVAYGEKGDLQRAAFMYEMALAFNPACAEAHNNLGVIWKERDNVDKAVECYSAALAIRPHFPQSLNNLGVVLTAQGRAAEALALLSAAVAASPAYTEAHNNLGVLQRDVGCIPEALASYSRCLELDPRCRNAGQNRLLALNYIYPGESELVCSAHREWGERFQADISPLPPLPPGAHSWDPERPLRVGYISPDLFTHSVSYFAEAPLSHHSPARGFTHIVYSSVYALATPTAVAPPPPPSPSTWVCPPSRSPAAATPTTSA*
</t>
  </si>
  <si>
    <t>C_60030</t>
  </si>
  <si>
    <t xml:space="preserve">MHTSLLSCSMPVGVVGSVIARQACLGTLHAIHPLLCSWLAFRQAQSQQQPAAAAGTSTSIGATATSSSQRGTAVAQERSWQQLFLYDAPLTELLANAVDLVLDDRHLDRCKRPPEILAALRRLHANISAVFLKLAPLAACPAGGPGAVAARAVRPGAAAQIDTRDILFIVGGAFVDLDRQMLDTRVQGSMGFGNKVRPAGTGRPGGPRINADILLDVQHTDLIQYGLIPEFVGRLPVLVALQACSTRVFSGG*
</t>
  </si>
  <si>
    <t>C_60031</t>
  </si>
  <si>
    <t xml:space="preserve">MAGGAQQQQAAVGAGAGDGGAGAGAGLAERLGLRQGANKIQQRREALRAVGALLVPYETVEKDAAEKKAAAGQTASDAAATAASTAAAAAAVDAARISHAGAAAAAAGAPGIIAGILESTALVSVVVGGPPGAPLPPPPLATTWQDRPVPGRQHAFLAIADVPGNRHNPTGGNRNPVKLPLRPGHPLADLHLLVVAIGGTRCAHPGCTRGGINCVGHDYDLDGIPLEHLRDRNFVCRDLQLRKNNNKLRSPDERLSPMLGLAHMLVLPRAALRGEGVEARVQDAPDSAEELRQEEEQAIGMVKALIEYIEPATWTELLERMHDGTAVHAAGRYGYRQQLLEACVLPYASRSALLTATPHNYLPLHSALRSSHEGAGRLLVRAGLQLADELGRAFCGRPEVLPRCIQEALEVTGTAVSAGSGSPAAGGRGGSSNSSGAGGGSGRGYPPEVVAQAIAAEMVYSLRNKYFRGECNELGFQPPPGRSGEALLVRVCRQLMPDQQPAAAAARPAAGGAAGADASAGAGVGAGVEAAAAGRVVARSAAGPLRPFPAPPPSGKTAKAGVLGELRALARQQDQQQPRTLAAPPSAQQDIPI*
</t>
  </si>
  <si>
    <t>C_60032</t>
  </si>
  <si>
    <t xml:space="preserve">MLQTRCSSLAGRRAGCRTWGGCRQATVVVAAYGAAGAGGRARFVDVEEGKKLLDQSGYKFLDVRSKSEYEREHLTKPPRACFNVPHQPESDFAARVARQLPSTATKMLVVCSDGGEASSRAVQQLEAAGYNEALGVEGGYQAWTKVFTTSGRRRPPPGRWVSSGREALKSGLNIPGVAESYDEGGNLINARYAKGYKSPQQLQEELEKLSSDRAAAAAAATASSSSAATSSSSLSSAASSWRRPQEPQQLEQPARSQSRQAQPAAQTQRLRASWREALAAEVEGGADSDGGQAEAAAPKKYSAWR*
</t>
  </si>
  <si>
    <t>C_60033</t>
  </si>
  <si>
    <t xml:space="preserve">MASGAASGAAAGHAEAAGGVRALLGAALADGTLRLLEASLGAGEAAPLFREVASVEACAGGGMALSLDWQLGDPAAAADGDGGDGCGGGGDRIVCSSSAGTVSVVQVRPSGLELVSEWEAHELEVWCAAWHRHQAHVVFSGADDCYFKAWDTRAEPAAAVFSNRRTHSAGVCTISPHPVDAHLVATGSYDEHTTTGGGNWRLRWHPHDPHVLLAACMYNGFAVLRSDPGHTDLQVVATYQSPNKNIGYGADWWQEVRDRQQERAEQEEEARGAGAAGSEAQGTAGGEEAGRAAEAAGVSGGGDGGGGGQDGGCWLAATCSFYDKVHTLVWLPTR*
</t>
  </si>
  <si>
    <t>C_60034</t>
  </si>
  <si>
    <t xml:space="preserve">MGPNPSDPSAEHVRAAPVLPAYKGFGVGHTRETETKGIWLWGTPQPRKQQQQQQEAGGEVAAAGEGAAATAAAAGAGGDSMIVYVDTEGFESTGKSNSYDDRIFALSALLSSLLVYNLPETIRESDVAKLSFAVELAQGFYEHDLGSKSRSQLAVQEEGLELLRSIQGPVAPVVVIGPYRSGKSFTLNQLLGVPCGAW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FAVELAQGFYEHDLGSKDGGSGAGAGSGTDGGDGDGDGDGGGGGSSVEPGSMLWLIQRDFLQGQSADQLVQAVLRPVPNPQHDAGLEALNQPHLDRTRLCELADADLDPGYVQQRERLKATVQVRRTENQAASNTQCSELENNCESLLDEMQGMRLPSLHKFEAAHRRCAAAFAARCRGPAKQQQAERLDKAWARASKAFGKDYNDRLFTGLVVASLAAACVFRFLLRVQLLEGASWAAFLFLEIYPKGGGPAWARSRKGERNN*
</t>
  </si>
  <si>
    <t>C_60035</t>
  </si>
  <si>
    <t xml:space="preserve">MGNTCTGVANMVTEDEIKEAVRSIEEWQKNQANAARNGGPQSSTGPLLQRVGGSDVVKHVVELFYRHLYADPSLIKFLHDQEMTHLRAKQSAFISWLFGPPNVPYTGKSVRIAHLRIIKQRGFSPEDFDLGMKYFAESMRELGAPEILINEVLRRITPYKDAIFTPSAGDAAEEARWAAEAAAASRAASRKELLTAGSKAPSSSLQGADATATASDAAGGADAQKPAALLAGIAEVAEGATDTFVGAVAAPVAVGSRPGSRQCPFTGGRLSRPASAAVAPTATAAVAAAAQAAAGSDVSAAVSAGLHPPVPSADNAPVAVEAKPPSRAPSAAVSPPPQQQTSLSAAPPGRSATQLEQELESLGRGVDVLDAAQAVVVGEEAVVAEAAAALQRVEVAPAEEGAAAKAAAANVAAPAEPQLVLSGSGRQMAEVF*
</t>
  </si>
  <si>
    <t>C_60036</t>
  </si>
  <si>
    <t xml:space="preserve">MADVFGLPEAGNREREAHAAKMKEFELRRKIRQARWGGSLSVWSVPAVTKRWAAPLPKDTPRFTGVAWHPAASGLGAAAAAGDMQAEGPGGGAGGAGGGGGGVVQLATGASDGVCRLPPTSSTGPWRLWDAATGACLLEQEGHSRAVYGLAFQPDGSLAGSAGLDAYGRCVLTLEGHVKAVLAIDFAPDGYHLATGSEDHSAKLWSCRDHKLLKLLAGHEGKVMGADISPDGSHTVATVAYDRTIKLWAPEAPPAAPAEATASV*
</t>
  </si>
  <si>
    <t>C_60037</t>
  </si>
  <si>
    <t xml:space="preserve">MDKDNLELTSTIPDGEQPRKLAVLGLPWETTEETLKVYFSQFGALEGAEVMKDRYTGKSRGFGFVTFTDAGSATRALGVEHTIDGRRCEAKIALPKGEPSPPRTTRIFVARIPPSVTEAQFRQYFEGFGKLQDAYMPKDHSKQGYRGIGFVTFASPDSVEKVMAVKHWMNGHEIAIDRATPKEEPTALKNIFARLPVGPNQRRSFDNGSGIIGPGLSMMNNNLIGPGAMDATFGNLRSLSEERELGVGGMMGGGPGGGHRGHHHHADVMDSINSNSLASSASLMSGPAALSGGMTPALRATSQALGLNLGLGLNGAAANSATAAAAAAATTAALQTLAKSASLSENVNGVNAHMSALSGAGGMGGLNGMGGLNSLSELTAATSLLSNGLASKAAAVAAAGHGGLSGISGQTMLQDLNTLGAAAAVQQMMQAAASASAASAAGRRSLDSTLKRLENPAIANARAGPRIFIGKLTKDTSEADVKDYFMRFGYVMDVYLPKAKDNKAEHRGFGFVTFETDAAIQRVVSHGQHRLKGSTIAIDIAMPKVEDGEMNLDGTGLDGAAAAGLSGFGALPNMLVQRM*
</t>
  </si>
  <si>
    <t>C_60038</t>
  </si>
  <si>
    <t xml:space="preserve">MSCPPRVRRSSPLRCRLGCSVRRRSQTEALSMRVDRIIALQINDRISREGGGNSVLLLAFNGEAPGSAEERTAAEAAFAAAAQAAQALYRSLGYRDSGVVEPWIMPYLQGRPPDRCSFLVKRVPLQPQPQPQPEAXXXXXXXXXXXXXXXXXXXXXXXXXXXXXXXXXXXXGGGEGWV*
</t>
  </si>
  <si>
    <t>C_60039</t>
  </si>
  <si>
    <t xml:space="preserve">MQMQANRSSLRASPVRGLGARPLLRALPAGRVARLNVSAQAKDPNAPIQSNPLGTLSSQSGQVATLPRSEEARKYFRTVYDFPQWQKHRSSYRFAERLFQLSQSHILQNALPAISWVTLVATLVASYGYSYDQHMLPDVFPSISPNASCTAFISNTSVALSLLLVFRTNSSYGRWDEARKMWGGLLNRSRDIMRQGATCFPDDQVEAKKALARWTVAFSRALRIHFQPEVTIESELQNILTPAELQMLAKSQHRPVRAIHAISQIIQSVPMSSIHQQQMSNNLTFFHDVLGGCERLLRAPIPVSYTRHTARFLFAWLTLLPFALYPTTGWGVVPVCTGIAAVLCGIEEIGVQCEEPFGILPLDVICNRIQADVMATLKDDADTKTILAEAGLISLIPSATSATPVASAEPVLVSARPSAAPAPNNGLQVRVAMGGERK*
</t>
  </si>
  <si>
    <t xml:space="preserve">MADVKAEAINISIKSTDGEVNFKIKKSTRMGKVFSAFAQKKGVATNHYRFVFDGNRVGEDVTAAEVGLEDGDSIDAFVEQEGGIDAFVEQEGGIDAFVEQEGGIDAFVEQEGGTRAALEQQWHSPVLRRGTG*
</t>
  </si>
  <si>
    <t>C_60041</t>
  </si>
  <si>
    <t xml:space="preserve">MVQVLRLGLQVALLLIAVLATANASNVFERKERSLLATCEPLPFTELKPTVFAITHKYASEAGGLWRSKDGGSSFVELTAKLNGTSTGLAAAATALGSIRGVLDGGIEVQVKGGSAWTNLTADSNGAVAGFVDFDWGASLCPSGNCTDLPSNKPASNGSKGKKEVHRSGWFGFFIFALVPSSANLAAPARPRPP*
</t>
  </si>
  <si>
    <t>C_60042</t>
  </si>
  <si>
    <t xml:space="preserve">MSVRRHTVAAGVPPTASNKGLAPPPTATKAAAARTLDHSSSEDEGGADTVAACAVGSSRAASSPGRNSAAASAAGDGPVAAALPSANAAMQRSTGGGSFASTPATAFGQSNGGASNISQRRPMPQPSAGGGPTPSVQRAVARQRLDDSSSDGGDREHESSEEEAGPRGGVTAGRRRTSGTSASIASAGAGAGASASRRAPGAVVAAAQTAATAAAASRRRTDVPASSKPASAAAPGRRAGAPAGMASDPGGTFTFDAASGGGSASGASGVGGADALSPRMRQVTAAAAAEVASAAASSMRPLPVTAIVPAPASAYVRQTSASAPALPNGGRAAPTDGADAVAGFASIGGAVTAMPVHVSDHHMASAQRITTWLDEQPLPPAMSSAGGADDITSEYGTSMAATDMDDAAAAAAAGRRAARAAAASGGGASSAAVAAAHESSIAPASSGELELPGMEVAEPLGRDTVAARLRVVRLSVSSNGSSDSEDGQAQAPPPPATSRARAGPRLPVDISDSEEGDGEAAQQPVEGDEQEQEQEEAEVEEAPASGAVVAANTYTAPSAAPAFNPVVARRLEFANSNTSAGASGYRAAPRAATSAGASSRRSQQPASAAASADAGKASSTSASARIASAGGLRSAAGAAAAPDADGSARSTPLELRNVLSALARPAWPSGAGGAAASPSTGGGAKRGSPSSAPSPRPSVGADPVQSFSYTELLNVMRAMSTSGSSSAAAAAALAGMLQSQQQSAQPSAGGASATSEGARSGASRGSPRHSSSAQQHEQPPRSRRSGAATASPARHLGVRARCRALHXXXXXXXXXXXXXXXXXXXXXXXXXXXXXXXXXXXXXXXXXXXXXXXXXXXXXXXXXXXXXXXXXXXXXXXXXXXXXXXXXXXXXXXXXXXXXXXXXXXXXXXXXXXXXXXXXXXXXXXXXXXXXXXXXXXXXXXXXXXXXXXXXXXXXXXXXXXXXXXXXXXXXXXXXXXXXXXXXXXXXXXXXXXXXXXXXXXXXXXXXXXXXXXXXXXXXXXXXXXXXXXXXXAPPASPAVLAASAAAMATSAVIAAAREQHHQQQQQHQQQQQQQHHQPAPGTPYGYHQAAAAAVAAAAAAATPTGPRHTAPTAAELQPQQHRYASFSSLPPELQHLARLVSSAGASADEPLLPPPPQAAAAALSSAPPSGPQWPSSAGSTAQQPRHAHSPAHHGSASAPASAGGSEDLRRLVRLLSAAGRSDEQRLQQHRTSGAAPPSPAAAAAQSDLSRLIRLLSSTSQNDADSPAAASSSPSTAPSDLVRLVRLLSAAGKSSQAASPAASAPPSARVTGASSAPAPAVPAAVPAATSTGGLLPSTASIATSVGGLAPTASESAPRGSPLASVASVATSVGGLAPKAVSTATSMAGAVPAAAPAPMPVAAPEPALESASAPEAAAEAEPAPVADVQPTRPATEAGATEEAAPSPAPADSVATDSAAAQTEAPDAAAPTEAAAVRTDASALAAPTEAAAVQTEAVTRSAGGQTEPLPQPHTVEGAVQLDGDDLRASHTRSAGGQTEPAPAVPQASAGQQTESALFADTAAPAVDTAAAAAQTEEPMLPATRAAGVQTDVSRLPRAMLGLPVAAVQTEEAGVGLPFSSVAKSAGVQTEPAPAMLSSEAQTEVVRLARMLSVAGQTEAELLPETMSAEAQTQLVRVLQLVSAVSVQTDAQGEQPSGRXXXXXXXXXXXXXXXXXXXXXXXXXXXXXXXXXXXXXXXXXXXXXXXXXXXXXXXXXXXXXXXXXXXXXXXXXXXXXXXXXXXXXXXXXXXXXXXXXXXXXXXXXXXXXXXXXXXXXXXXXXXXXXXXXXXXXXXXXXXXXXXXXXXXXXXXXXXXXXXXXXXXXXXXXXXXXXXXXXXXXXXXXXXXXXXXVHPPLPPAAGPAVARPPLSPGAQEEVVCALRMLSMGGTVHLPQPQPEAAAAAAIAADVITLTATLGAVSRAEVHRALRTLSVGGTVHAPGSFGGVAAAAAAPQPRGTGHSAFSTWYGSPSSSTAGTQTVVTRALKLPSGQLVELEPLLPLLSADESEIEMAAAAAGMDAGHCGAGHWMSALRALNATLGDTPDSSFSVPNPAARAGQPAGSSAGGASAAPSSALMRALQMLASFDMSDGGASASAGGAAVPLSVSVSAGTGAVSPVRAASVNVTDGGMQTDITALDLATVLQPAATADSDTARPFQSAPGTLAAPLALASLDVNDEVSSVENASGTSITVAPAISAAVPEQQRVPSPPTSTQIGAAFALRNLPIASDGGLMQAPHHEAVTAGRVGSSGGMLAYLEAADPTTATALMELIQALQLMTLASRRRGRWVSDGSSVASGTYLHHAPAGHYEPDSPAVTSIGGGAAGSAFTDARGSFVTSIGPSVSQAGAASLAGAAAAAMEAEVQAAATSRPSAPAIKSATMGGAALAVAAAAAAAAGASSPAAKRVTHTAGLPPRPVTASGAAASPAPAFVFPVDPATMHLQRALRAMTGGGASTVSTTAAGHAAAADAAAAASSGGAPSEAHTAPAAFAAEAHITRALQLLSAPKPTSADGADYSEQAQQQAELAEMHAQEELVAALMALLTAKPAAPSPAAPVPSPAPVPTAADEAAQEQEAAAEPPAAAPAAESSDAAEDVAGEAFDLPPPEPAAEPEPAAEAVVAADPETTAATESAELQLDMARAMQAAEAASESVADLAGPPPAPADGELLDGVPFDQAISFIMAGLKDFDGGPAQLARSLHLMYAPSVGGAATAAVPAVAVDAKSVGTSMGGALWEASRRQTAVALGVAAALEAVAEAQASASGSEEGDEVVQEQQEEEAVEAVPSLTDEDREKVAALVAAAVAAAEAFAGRRSEVSAAEQQLQEAAEPAEREAEVSAAPSQPESPAAGGSPATGAPSSLQLISQLADLGADAMASLLPGSGGELPARSAPVTTAGSAAHGALAVMPPQTFGGAMELPEDRAIHTHPAARHGAPYMPYGDLDEQLRPMYSGASEVEAAAAEPASPPVASPRVPTFATPSAPAVRAAPGAVVVAAADVARSEPSTSAGAEDAAMEPVARLAQTVAGALAAAAEQEVEAEEAVRDAAEEVAAAAEVEQLTEVSEAELLEVAAQMDAEAEAEEAKVEAEVEVEEPLPLPLAASLEEQPSAADGIPPAAAVSTVASRSAPVTAGGDAAPAVARPAQTAGGVAPAAPAPTVVPSEAGVAPTSPAPPTTTRAAAVEGVSVPLVTAMDRFKSPYIASPYKLATAAAAAGAAGGAATPSAWSVRSGIDSESGSVGEVRLARDAMTGRRSAGRSVVGSVAAVSEEADAEAQAQEAEPGEGGVRRALFGGEEEVAAAAPAPAAAEELLTQAAALLLGAMQRAADGQPEQEAALRVLAPVLEGLAAPPAVTASAAAAAAAQSRSAPVTSGGVSRPTAALLQSSPGTLPGTPAATVAPAGEAAVVEQEPAAAQQAPQLQQLRLDEDEEGALPFRSDGGAFSFSTGGAVTASTPTAAAPAEAPAGAEAAADAAGFATAADLETFKDDIMTSVRTALMEVVDMIGTTIAAQQGGSAAQTPAAASRVTTAGGAGTEQPDSPSASSASTVTTPAQSPAVNSAEVHEDEEAEAGQPQSLQGGGASSTSAGGSSEVIRITRAELEAFMFGKAVLASGAAEDLMGTRLRDLYAPPLPEDDEDLMGGYDAASIASHGPMDTASCASFITTAAGRTLPGTYSPSTLAATAAARRAAASVGGLPRAAGPSAPSSFMSEPGGVEDAEGGEPTPHGVPRSSALRQPLDTSRAEFKALFRRSMEHLRGQLASTSGADAAAVARSPSPTAGQSAAPGRPPLVPRGARVGGAQQSAPGAPPRQAAGSTRFTSAPGGALPAAGYPGPELEATLGAVLSQQMAAAATAAAAELEASARAADDVELEAHLSAGAPERTANVSRLPDPAAPAYQLPRSASGGSQADAVGEFLAALAEPVVAVAGLFIPPPMPQRSIVIEEVTDEAAEVGAGQRARPSRVPGYAAQSAGGVAAGWGEGEEDESEEVSPRAHSEASMPTRRLRLHRPVVPGDDAASRQQQQQQQLSRSAAASPLPSSQQHAPVAAVSTSMPSHPLGPSRLKMASTAGAGQAVIEDRPLSSFAASEGGRAITPPRRRTPSPGPRPRASPPASPPLSSVQRSAAVPVSGEPVGPATARVAAVQPVVTEPPHLDEIAEAAAAAAAAARAAAAEAAEAADLAAATRGLEDLEAYLAAFKSRIGADVALASHGGSSSQPDTLESASSASTALVPLPAGALRASMAGSAAGSATSAAHGSLVTGYNLHTIRASAASALAAAAAVEQTFSPRPDEEAEAQLQRPPVVVESPTKAPPAPAAERSSGGASVVSSAATNASAATGTTNPVLREHLDHFQALLEKANDLVDRLMTEEEEEEEEAAASEAGTDTSAADRMPRNTDTTPVGVAAAASAARRHMQHRLSHASPADGATGVAPALASASASPLATPQASLDPELAALFPATAARLARPHAQAEQSPDAADSLLASAVSAVPKLAAAAERARSLSSTPLTRSPAPSLGGRSVAGATPATSTAPTAAAAAAPSPVALVAAMLAEAHSRMEFRSLEEQRGADMILSAVLDEHFSKLLGTPRGYYLTPAPAPRPAAATPAPVADAAKADEVPAAQLQQPVAADLAAAFDQAAETVAAIPEAAPAAEVQEQAVAVAPVAAPLAAEPVAVKPAPVEEVQEVQVTPVRPPLPPPPPPRDELGEVLQLIMQQRSDIISSALDAVHRAAATPAAPAPASKPAPAPVMPAVAPELPEQPQLQPLPRMPGVASAPGSAMPSAGGAAATPAPVVASVGGALPVGLPRSRIPPAPGVTGSPQQEVPAAAAAAAPLPEPFAASPTTVELTAGLAPQLTGSSADSADGGPPQRHPADAALLAELPHVLSVLTVPATSVGHAPPPQPLMPYQEADGGESGRTSYNTSLAGSYRALPLSGVPQNNASATSSTAGAFRRSASHTGAPLPPPAPAPAPVPRALPSSGGVGLIPADEAAMVMAARASLTAPNAPGSSHSLGGATVQRTSAPTTSAGGMSATSAPAAVSAPRAAGRPPLPALPSPAAESAASGVDLSHLIDDDDSELAASRNASVAGSVAGMPSPSASGFSTTSLGGASSIAGVAQNPFLLGGSGAPASAPTAQAAAPAGTAPAPQLPPASDTSSEASMASYTRGILVYAGRESEAGGVVLPEPVAPAASASASAGGAAAVAVAASTVGSMGGASVASAALSDDVLAGGAFRYNPVYEHSAAGAASLGGATTATGPAGHPFGFSVGGAVGGYGYASESRDSSVAGAGAGATGPAPPVGLSRGNSTTSRTGGLTSLEHEHAYTPLAQAATAAAAGGIGASDGGASSALSARLLSAGGTTTAVLDPNPAFDLHPDDLKSASTSSAAVAANAASGASGSRLELTLSGGVSGGGATPQQAAIYPRLHLDFDTQAQEGAGLLDESLGALGLSIDSATPEEAEAAALDALAEAFGGAPASPSSTLPLTPIGAPDPEEVRPPAAAGAAASVVSGRSLSSMPLAVPSPSWGNSVGGFDEHSRELSSSSLLGTSGLTEAQLAMLAAAPELPGGSRPGSRILTQHLTALQQLQQAHAAAGGSGSAFTSAGGASSAYYSAVHSAAVSRAVSQAGGRLAVALPPAAPASAASPVPLPSTADTEEAATTSFDFEEISREAAAVADVLGTPERQEVDPLNATMRGARSARGSLAGPAGSRASSGAGAAPALALEALLPTPGFGTAAEGAAAPAVALPAVAAGPAEPVASGFEAPLGPLEAVTEDAEEPAVAPELAAPAPTAKRSGGGLVAAAIRRFEVGAASAASHAAEQQPSQALSQELFPSGPGSPKPVFKPASRTPSGIPRPPSSPGAMQGGMSPAASRSPSSASSAAGSRRNSETAEGFPTAPDGAAGTVATREWVPSESEEEAPAVQQPQQEPQQQQPARPASVAGAAAARPASPSPMRPQSSPGAAASPAGPQRATSGAAAMAMARNSAGRSGSPSPIATSQSRPGWNSSTVASPPVKRGSPATTTTAASGSHTTGGSPSPQQQPPLHEAVRAYRNMRRSQV*
</t>
  </si>
  <si>
    <t>C_60043</t>
  </si>
  <si>
    <t xml:space="preserve">MALALAEVLKYERCSLVQAASIPVCLGPDDVIAKAKTGTGKTLAFVIPTIEKVLANRAPRGKVSALVLSPTRELARQIQTETHKMLTYHPGLHSMVVYGGVDVKKNLRALVQKMPDILIATPGRCWDIMTQAHDRSLTTVLDSTRVLVLDEADNLLDMGFRPQISKILSALPPTTQRQTFLFSATFPSDVKSLADVALKRQHSYVDAVGEDVATHEHVEASSLVVAKRDVMLQLLGLLAQHMAEEPDYKVIVFLPTAHLTAMFAEAFSAAGLGGVIEMHSRKSQPQRDKASALFRAENRMIMFSSDVSARGVDYPGVTYVVQCGAPANREQYIHRAGRTGRAGRAGQCTLLLSDFERPFLNKLGDLPIKQLQPLALPLAAGGAALGPALVRDPAGALARAVAHADYQNRARAYQSFLGYYKSHEVIKTRPEQIVAHANEYAAELLACPTPPGLLAKTVGKMGLKGVAGLVIVKEGQQNQPPPGHVAPVGPPPSASQAAAAAVAALNLGKDRAGSARGNPQQQQQQPAPQQQQQGGRGGRNPAAPAQPVAAAPQQQAAQPQQAGGRAQSGRQPQQPTVASAAGGRAPAPVPAQPAQQQQHRAVQPPAQQAPQAQAQQAAPASGRGRQVSAATGPAAAAAAAVAAAAAAAAAVPPATGNGEPALPPGLVQPRKDAVATTAAAPAPADVANGYTAAAESAAAPARPSASLWNPAASAASYQDPAAAAAFAAMSRPGPSVQVNGVQGAVSPLDSYAQQQAAQQQQQQAYLQYQQVYQQQMEAQANPSVAAMAAAQAALAGQQRAAAPQQQQQSASEYAALASMLGVPPGYNMMPQAQQQQLLQYMQQQQQAAQQQQQAQQQQQQAQQQQAQQQQAQQQQAQQQQQQAQQQHLLQMQAQMQAQEQAAAQQQAVQQQQQQQQQQQQQAQTHQQQQAQQQAYQQYAQAQAMAAMAGYAGTQAHNAAGVSSMEPSAALLTALGSAASVSSSGNSQAAAAAAAAAAAAAAVGAGQGQRGQAANMAQQQQQQQRMSSGRQVNRVTRATFH*
</t>
  </si>
  <si>
    <t>C_60044</t>
  </si>
  <si>
    <t xml:space="preserve">MARLAVALAAGLLLLAVSADASGGRELLQSSKGCPALTVNAVDSYNKAKGTSLDSDCFDQVGTKGSCGSKTGGLCIFSNGQSCFYRARACKPTDSQVLGLFATWNAALKTLNSKTVAALYAPSAVLLPTVSNQYRTTPDEIIDYFDHFLPKGPVGAIDKYEIRHLADGVVQLLGIYTFTMTLQGNAKVQARFSYTYTRQADGKWLIVEHHSSAMPENEAALVMDAFVQWNDALATLNASKVASLYAPTAVLLPTVSDKVRNTPAEIEDYFVSFLKKEPVGVIDNIDGSSPNVRFLAADVAINSGTYVFTLKNDDGTRSKVRARYTYVYKKYGSKYMIEEHHSSVMPETAGKVDE*
</t>
  </si>
  <si>
    <t>C_60045</t>
  </si>
  <si>
    <t xml:space="preserve">MEAGLAYDAAAIVQKGNKAKTNFAYQDQETNPRPGAEMMPNVRWDLLPEEVAAQMSTRSANVKIGKLGTGGPSNNGGPAGGSGGQRSRPPKPPPPAHGGAAGAAAAARAGANATNSSGAMVPPNAMAAAAAAMAAAVVAANAKAKAGGKPNSGPQGAAAAAAAAMLAAAKNAGAAANGGPTASAGGSVSTGAGPPGSIMPGAPGGLQLPGLGGLPLHLLPADHPDLPDHPGMLQRQHAMGMQDMAGEGTAASGGAGGHGGHGGHGGHVGGGGGGGGGGGDPDRPNDHGATSSEGGALGHHGLHDGMGAHHHGRRGAAAAAAAAAAAAAAEDYPPDGEGGYPLPPGWPPGAPPPPLGPDGAPLGPYPGGLPPGYPPDYPYPLPPHAYGVLPPGMDPAAAAAAAEEEDAYGAPHPAALYGRLPPGAGYPGVDPMAGXXXXXXXXXXXXXXXXXXXXXXXXXXXXXXXXXXXXXXXXXXXXXXXXXXXXXXXXXXXXXXXXXXXXXXXXXXXXXXXXXXXXXXXXXXXXXXXXXXXXXXXXXXXXXXXXXXXXXXXXXXXXXXXXXXXXXXXXXXXXXXXXXXXXXXXXXXXXXXXXXXXXXXXXXXXXXXXXXXXXXXXXXXXXXXXXXXXXXXXXXXXXXXRLATRRCRRTTSWRGRRRRRRRTCCQGHDGGHHPRGASGSSKAMDSLDTLAGAAAALAGEPGGMGGDGEGPGGAAGPHSAHLRPPARPTSHGSMGGGYPPYDPYGYYGPPPPYGAAPYHPALMSPRGYSLARGGSSGGAAAGVYGADGLPPAKRMAGGRSGGGAAGAPGRGGQGGGHDGASGSEAGGADGGRGADGPSPVRGPGYHPGMHPPPGSLYDPETGDPMDLYAHPPPYGAIPPYGPPAHGMLSYPPYDPYAPDPYYGYELPYGYAPEDEEEEMAAAAAAAAAAVAPRLAAVRLMAGGIHMHRPPTTAPRGTAAPQTCEEWAGL*
</t>
  </si>
  <si>
    <t>C_60046</t>
  </si>
  <si>
    <t xml:space="preserve">MLPILGRNAAGSALARLAGLRWAAAASQSSRDYSSTLMTADKLGPGGRSSVSGITATVFGANGFLGSYIVNELAKRGSQVVCPFRSTENEAMHLKQMGDLGQIVLLPELDIRNDDDIKRAISRSNVIINCVGMRLQTKNWSFEDVHVDFPKRLAKLAAETGQVQRLIHFSDMGADENHKSLRMRTKAVGDKEVLDAFPDATIVRPGDIVGIEDHFYNYLIYQLTLTVFAPVVESGSNKIQPTYVLDVADAVAALLRKPDTAGKTLYLGGPEVLTMREVYDLLLKTLRIYRDDTVHLPAWAVKAMYKPFDSVRRMLPGLPMTSPLATEDYVEEMLRDKVVPAGALGYADLGIVPQKVTDGLAIEPVRHARVGGYRWGDMSAVAKDIPESVRKYYNIKQ*
</t>
  </si>
  <si>
    <t>C_60047</t>
  </si>
  <si>
    <t xml:space="preserve">MAGPPPPLAPAPPPPRADHIIASRPELTSPPPTPPPPPPPLQLLLSSRQQRPDRPVGADPAPAAPAALPPAQNTFRPMRAPQTGPVPPPRELRPPGFDAGQPAASQPVAGVHAHALLSPRDLTSSLFAAPSWVHVAQLVHRYAAALNGISVAAALKRLAKVCEPRMLDAARPDGAALLSMLQHLCFQAEQHLPSMGPCEVSGVLWALASLGYYPPPHLAAGLAGCLLQEQLDRANGLDLANGLWALGVLGWPACYVPGDRSSGRSLLVVLNSATKLGLRLSQAEQLTHLESQLVGLAPAMSGHDVANALASLTRLAETAAAATSAGSRDGSGYSSSSSSSSSGGGIDAAEVPAPLAADEREDGPDAGAELEEGERDEGAASAAGAELEGPKGSYRPQAGTLRVLLARAASMVSSLRGDEAAMLLYSVARLRFQPPDSLTGALYSRTASQRGATSPSTLALLLWAAGRLRTQPPGWWVAALVEEAARRLPRLPPSVVATALNGVVQLRSYAVEPALAGAFLERAAEVLPDFSAQEVANTAWALGQLPLDCVPAPTPRSALWCALADRARELGFASFTPQGLANLLWGLAVVAAAQPPSSRSAATEQAASGAPAAMSLDGPAAEAARAERAARARRRAVARPPQPLSRETQQRNARSRGAAVAAAAATELLLQGSPGGAAELGAALQAALPRMDEVELSMVLWALAKLRLDPGQAWMEAAVARGAALAPRMPLEGLSAFVHALTWARPAPAPDAALLAVLEEEVARRMAHVENRRARNGLSSRLAFMRARLARRAAHEALMARRRQHARPARALQLETRRERLQLRKQPSGYGGPSPQASEAGTVAMKR*
</t>
  </si>
  <si>
    <t>C_60048</t>
  </si>
  <si>
    <t xml:space="preserve">MAPAGLHRLTRRSAVLEQSNIRCPLIRPCPVARRLCAAGPLPSPACSVSLSLSRRHTPSIRAWSGGASLNTPVVNTASTERRPATTKSARLRVAVDVDEVLGRFVFALNQFCKDHYGMEYKVGDYWIYEFAKIWHCSQERSNEIVHEFFKSQHFTDGIPVIPGALEALTRLSGADMELVVVTSRQHVIQDVTLDWLDRHYGGLSRTIGAQVLIDDNPSYATECAAAGIRVLLYDWQGAYPWSKLPTSGVRNRELITVVRDWAEVEAALAELAPSLAAAAPEGGHAASNNS*
</t>
  </si>
  <si>
    <t>C_60049</t>
  </si>
  <si>
    <t xml:space="preserve">MLLTCACPPLGCTTAAAGTTRGTLRELRFLATRNLADQLGALQQQQQQQQQQQQQEQQMEVEADGQAREPDALWQGQKLAVAAAAAPAGGGEWANHTAQRLELYKEAILQQYAGEAAPEPPAGSGGEGSSGPGDAVLWQRMAEVAVAEGRLGLARYALEAGLAASSLRGSQVWFLEQLLQLQLQADDAAGALAAARRLTALDPQHPWLAAAYAPAAPAPAALQLGAAHGGGGGDGLGGEGGGGSSLERVDPYEAALQALLQQQRRLMHLQHQQLYGGCYGGGGGGYGVYSSMPYGEIEHGGGGGSGSELLLHDGATMAVALASAGLPPLAGPALEGSLPAAAPPMAEPSCRQVAVLPQPTGAEAHAAAAQADPAEAEAAALGWGVATAAAHGAGTREDAPLDLQLLLPTVPGAERLAGEHDSGTRAAEGAHQYDLVALLVVLNRLLRGLPPQPPAALAAAPAPAAAAAVGAGAHPVPPHFGAVFGAVLRLAPPPAAGADASMPSQPAQDTRLDVHGGIAPQPPSPTRHHSAAPIDNDAATSGVMPSPPAKPPLPAIPEEGMEPKAADRGPQEQAAATDVLQARVDGQDVLARLTRAADADGHGDMHGGAQTDTPSQTQAEAQATQPGRGATASPQDNAAAGEGSAAHQPKRVSTRRAAAAAAGAAAAAAAGVGKEAPAGADAVDEQAAGAGAAAVAAAPSGGGSGHPGQVASAAAPAAIDRAIAAALTARMRAAGTAGAAGVAGTTGGSHAAAASTSAAEEAAAVASAWRQLWHQLHTSVGSAGGGAAGGGGGGGGRRKAVARALQLGDEDGKGGGGGAGGAAASGQQRPAAGRHGGDHGXXXXXXXXXXXXXXXXXXXXXXXXXXXXXXXXXXXXXXXXXXXXXXXXXXXXXXXXXXXXXXXXXXXXXXXXXXXXXXXXXXXXXXXXXXXXXXXXXXXXXXXXXXXXXXXXXXXXXXXXXXXXXXXXXXXXXXXXXXXXXXXXXXXXXXXXXXXXXXXXXXXXXXXXXXXXXXXXXXXXXXXXXXXXXXXXXXXXXXXXXXXXXXXXAGMELAYDDAAASAADGLPVLTSEEHAARAEELLQRLQAAAVLLELEGRAAALGGHPHQTGDEATDAQAEAEAVAAEALRRAQAAAARRLAVVRRAGCMYHWLRGHLQERDDQVLEAQESYLQVLQLLPTAAAPEPPGAGAGVCEGMHVDAGEDAGSSGSGPSRGRAQQPGVSATNVREALPTGSEAPGLCAELLPGCLQLRMPTEASVRAKVSSLEVFRTMASADQLAAAGRHRDVVARVLPLAFPPPPPPAAAASAAGTEAAGGHDAASKATAGGTAAAAAAPAATAAAATATATAGGEVAMEDLPSARWEAGATEAARGGGGGEAAGNDDDALVAAAEARNRAAVQVRAVRRLRESLAALVTEAPPRPREAQVADAAAADAKGARAAAAAAQAELEAAAAAQRAAVEIAARATEAAGQAKAKAEVESTAAEQATAAAQAAATAAAGAASGPDEPNTAEAAAAASQAQVDNPAPAASAASAAAAVAATAAAAAAAKRAAGKAEQAAAAAQAAVAVADARVSACETELKDATELVAPAEAAAAAQAAAAATAVAAAARRRTVELLPYQQLLQRCNLALLVYDLRCAVEAAAATLAASHSVASVSSAAAELRKPVAGLRDCLKALTGCVSSLSANSGTAAGTAEPPGSVVVADAPLDAAASPADVHASEAQAAAAAAAAKRLPTSCLPWVMRLQQRLVSYLQCLQSVAVLSEPPAAGGGAGAGGGGGSAATGQGAAAGGAATGAAAGRLNSRAQTAKALRALVVEVGLGVLACHRVLEAAAPAGPEACYSLVTGLATMLCCSRPGLAVAVAAGHAAVGATAPQQAGGAAVAGTGPAPPLPAAAAAAAPWELQPFFREALSLLQPHIEALLHGAGSDRPASSGGAGDGNAGAGAARSALAIMLWREKAEDEEDSDDTGGGDGGDDRVGGGGDSRVGGSSGSDDEASDAEGPKAADEEADADDDAVAPTAGGGRNGTKDAGKRGTAQDAGAAAQAGGAPQQQQQLADLDSLPPLDAAVAVLMALEGCAGHGSDGGREADAMEVDAAGPQEGPEQRQHRAERRLELLRQLWGAQAQLLWLLYGVHCPWRTARWGFGLLTAAAEAEAEVAARDGGVHARAPNRQDVMLLWRLVGAHAVLLSQPPPELLRLLPPGQQKELHASFTDLLQALLPALELLRTELPPPAREVLSESPAHRYLHGGAAAPPAATTAAAAGTAGATAAAGGAVPGDTAAAAATATADDHNCQPLPATADDGAADAATAATAGGVAVSELEAGAGVLGQGRGRIEVVALDEVDAAEEAASAAARRRSGEWFAAEQQRQRHCDGDELWQIHRCLYFCILRANELDTPEGTDALFKDARSRKLKLLPPAAPVLAAAAAGAAHSSLGCSSSEGLQWLERQAAPVLWDVALNPLRLGSWAALKLLYTRAARAMLQEAAEGIAAPSYAAHQQQPGSQGAAAQYHLARMCRLAVRAGLAAARLDPDAASRAGHYGGVASLVCELIAPLSPLYDNLQLLPPMPITAAATAAGTSAAAAGIGGGRRDSLALVMAAAAAPPPPVFNPTSALSPSATAPPEAEPYLQGSECAGGGGGNWELEYYQGLVAARGKAGAGWRQRCQDHLAAAAALATAADTGEGGGGGPQLAPLVALHGRRMKWLAKAAAARRRRRQQQETAEASGEDDEEEAQVEASVREAEAAEVLEVCARYCFSDMLARRLHAQSTAGAEGGGDADGDGCDDLHVPLPALLAAVGAQPGKPAAQEELEALLLEDARQALTFAAAAYYKPAKDAHHYHPARYVLARCELLLGDTAAAEAALRPLFAPTKSGRGRSAAASAFTLGMGSITNKGFGGAQHRRKAAAAWALAAGAVGAKVAPPGAALQCQGAPAAEGRKRKGTWPVAPEEPGRGGKAGAGGRAGGGGRPAKRRRRGAYGHDDDDADVAPDGTSQDVDGEGDTSRDSDSEGATTAMDVDEGEGEGADAAERQQADSGGGGEGDTDDTVGEPANEEPAAAQRPPRFLWATHPEYVAGHGPEEEAREHITATRKCLALYLQVCWERNELGVLSNAAAVLGATAATRPHLRDLASHAAGLSATAAVAAAACTAADLMVQTMADVVSQRTREPAAPVAVAPVDAAGGLAGAATAAAPLAAAEQWVVAVLEARIAEVAEVGGEEAKAFEAKRAAEEAARAEEEARRAAEGKKAAEEAAAAAAAAVAAVEEDAEACEAAEDAKEAAEGGGGSAKGTQDGEAALALSQPAPQLRTRHAQQQAAQAQAAAAAAAAAAAASGDAQPPAAAGKAGGGAAAASGPTGLAASSSWMALLDALAPLCALNFDYWIEGAGAGAEGGGAGGAKMSPAAAAAMAERAARRRRFGRRVPGAAAAVLLQEPLLRCFSRAYIQALRCTPDVGPARLQELLKRVGKRRTKLNSSGLSQLVAAAQAALAAATGQPPPAPSGAPAGGRRGGGGSGGGGAAAGPGGGAAGGAAADAGTGTGAGAGAVTDAADGATSAAGGGGAAAPGPSAAHVPQGDDRTAADAMDVEPAAASGAASNAASGAASNAAGGAAGGAASGAAGGAASNAAGGAASNAASGAASGAASGAASGAASGAASGAASGAASGAASGAXXXXXXXXXXXXXXXXXXXXXXXXXXXXXXXXXXXXXXXXXXXXXXXXXXXXXXXXXXXXXXXXXXXXXXXXXXXXXXXXXXXXXXXXXXXXXXXXXXXXXXXXXXXXXXXXXXXXXXXXXXXXXXXXXXXXXXXXXXXXXXXXXXXXXXXXXXXXXXXXXXXXXXXXXXXXXXXXXXXXXXXXXXXXXXXXXXXXXXXXXXXXXXXXXXXXXXXXXXXXXXXXXXXEEQLQEQQRQEQQRQEQQRQEQQRQEQLHLQQLQVQLQLQLRRQAQAQAQGREQAQAWAQAQARAQAQLEEQHLRQVQRQLQALAQVQQAASPRQQQQQRQPASPGWAQRVQQLQSDPQQLTALLQEGLRMAAANRVVVAEVTQTVEAQRRAHSIAADRSAAAGAAAGRAPTLAQQPRGQAAAPAATSSTQAAAAAAAVAAPAALAAAVAARTEEQEFKSLASALVLAADWPSAVERSQACTVFLQVQSIPHLRTPALNMLRQAEQHIERPRQLAETLLNTAVSLAAAMQIHRNAVLSQGP*
</t>
  </si>
  <si>
    <t>C_60050</t>
  </si>
  <si>
    <t xml:space="preserve">MLDIFRPSHLLDTAQSVGVPGLNTTDSVEPSAGSGLQRSKSSMGRKTRRASVFAKLVHQDLSEDEKSEEEVDEGPLWFTSLSDFKPLTFKYLTGRYSSAYFACAIKTGEHYILKQFEKDKMDLPDERGVRRALAFAQMLEHPHLVRCCGTWEDEKALYIVEEYATKGDLLQDSMSHPEKYTELFMATKVVKPLLEVLVYLHNINVVHRAIFPEYVMFGREDVLKLGHFTSAVDQRLDPPNERIHFLDYMAPEMLAVQDEPRGIAPSPRTGIRHDGAHAHQNKQVRMQGFSNDGSSRGGTQTQLNIPLASGNNSSPINSNGGTRRNMFSNAAADPPREASNYGGGGPDSGGMSPLRGRSRVDLTSDASWLSPNVESSARSFSGSPARRRKSTLDEMSAPWLRPVASSGQEGEEPTQPLSGTGDGTLPASSPAAADGASDLAAAQSPEAGQVWPEDPRAPSKLPGSPGSGGDTLEREAGHPRQPAEGSRNAQAPIGDPDHAEASIMGYIPAAELGAFAMASLAGYLPSQPLLPNGNGSASGSSRGSRPSSAAKPAKGSRPSSAVMPTSAAAAAAAAASGSPASATNHSSGAGADAAGKAASSDGGASTSAGPGPVAESLMQEPSSPARSNDGDEPTVLKRGRTGVSFTTGLSGGEDMLSPPLQEPASANRSRVQSARSRAASRGASRVASREASATGNMMAGLRTMARNLTLRIGQVLVGKGGEGGGPGYGGMEEEGGGGTARRGGADPSPRQSQAGGAGDASIFVPSNPWEWQEHYNEKVDCWQVGCLVHEILCNSLPFEAEDKLLACALILWADIVSFPDTLSPECHAFMRACLTKNPAERPSAAELLQHPWITRHDGGEVLKSVRQLREDQNLHHGVGADGQQLTLLQRMAVAVGLGFMVSAARHAGEQPEDSGGVVGWLKHWTAKVLPLNGGDEDASKEGEHKFENALHLVQEQHQQDTEAVLGHEAARPKSSDVEAGAAAAAARRHSREAHAGAGGAGAGADARWGVVL*
</t>
  </si>
  <si>
    <t>C_60051</t>
  </si>
  <si>
    <t xml:space="preserve">MGSRKRGRGKAQHHHNGTQPAT*
</t>
  </si>
  <si>
    <t>C_60052</t>
  </si>
  <si>
    <t xml:space="preserve">MRSLCSTRSTSVCPRKAASRRCHLVVASATPAKPVSDGPKKDPFAEKTVYNDNWLDLLFIKLYSKKMADCLPASQGVHVPEQPVYDDFVRISNEIMRGRGSKEQRLVVRDVLNSLMPKEAPPVFRALFPPTKFSAEFNALIASLSFFWLVGASELKEEDVVVGPDGEKRRQRSVVHIKKCRYLEASGCVGMCVNMCKVPTQTYFTEEFGLPLTMNPNFEDLSCDMIFGQMPPPVHLDPVYTQPCFATQCALVGKGEGIAAPPPCPKVDTERSKTANATATAATASITQSA*
</t>
  </si>
  <si>
    <t>C_60053</t>
  </si>
  <si>
    <t xml:space="preserve">MAPRMTYRRRHSYHTKSNAVRIVKTPGGKLVYQYKKKQEKHPKCPVSGARLHGFAATPHTQLHTLPKRAKKVNRIYGGCLSHKVVKERIIRAFLIEEQKIVKKVLKLQKAQQEKPTK*
</t>
  </si>
  <si>
    <t>C_60054</t>
  </si>
  <si>
    <t xml:space="preserve">MSRLPPSYSLHHQATSSRVGAGRCHHLRRVHLRLIQQMGFSPADFDAGLGYFRESLQELGAPEWLVDEVMLKLVEVKDLVFDDPDAPTPAEEEAQGGAHAPEQPPPAAARVARRSSSSVGLLGITLTPVKA*
</t>
  </si>
  <si>
    <t>C_60055</t>
  </si>
  <si>
    <t xml:space="preserve">MASDKASSNSSSLARSPVPVPLGSIPCLRTRPPPELQWPVMHMRCAADGVVQVTDELDEYGALHRTLLHRPLRGVNSSHLAWWFGTALPSTLYFRGRAWDAYKLWHPVDHIFFERTTLPDPRPPQSPAEAPSRTGPVEGPGSGSLPAIHIVERFRTPAYNATIVDSSRGTAIGNGGNSTSTSTSTTTSTSTSTSTSTITSTGSDNSQGAPLPPEYPLDMTLVLNDTQSNMHRLLFYMGPTVMQELSHTWEDSPEGLLITSRFILGGRNPSAAVFNGAARAAAFPPPRLQAWLAHCVEEFGNFPYFLPAVYDTQAAMVTLKAG*
</t>
  </si>
  <si>
    <t>C_60056</t>
  </si>
  <si>
    <t xml:space="preserve">MASSVLLGTRPDWTRSTLGIPIDTIVRIHPGAVGAKPDLAFSRNRVSVSRVPGAAAKPEDEFDVGYVYGPEASNADVAGRSLLPLLRKFVDGYNVAVMAFGATGTGKTLLLEGSRGKERHSSEGNGLVHIAIDELFKLLNEKAVAVGNAVAERRRMPSARAFDFFLETSYVEVYREEVHDLFARPTGGNRAPLQEATAVEQAECSAALCSVTLXXXXXXXXXXXXXXXXXXXXXXXXXXXXXXXXXXXXXXXXXXXXXXXXXXXXXXXXXXXXXXXXXXXXXXXXXXXXXXXXXXXXXXXXXXXXXXXXXXXXXXXXXXXXXXXXXXXXXXXXXLNRSLHAFGATLRTMAEGPGGGLAAAAAAAAAAAAAAAGGSMSPAAMSTGVGSVLAAAGNNVGGMNGGPVGAAVGSGVPFINYEESALTKLLADALGGNALCLMAGTLRQADGSNGLHAINTLQYLTIARWKLRQRLMAVVDDRQALRELMEGTPAEGDPNAMAINIAKLRDLEARLMAVRGENAELMEEKHALQARLQKLYQAEEGDLQEKSELQADDLRAEVARLTEGLRQLAAGETEAAEGGPVDELVHAQDAVAKAKEAVEKRRAASDELKEKVSGCVYRGWELPALCLQEVRLAYSF*
</t>
  </si>
  <si>
    <t xml:space="preserve">MAAAPCDAARAKFRIYEDVTEGYQVSGLAYRIAKTSTEMRTAFNNGRMQRDTTKEDVGAVHERSAAIFTIHLAQYSPAAVAGEEDRIMVSKIQFVDLPGAERLAEDPEILRLREGPTLNRSLHAFGATLRTMAEGPGGGLAAAAAAAAAA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HEALIQSEEQRLQLSRALIDFQMEFNEAQQDWEASRHELEVKLIEAEAQGMEASIAAEELARISGEKEALVIKLRELEQLLADRTAGLESQLQQETGALQKQLAEETTALEKRLADETAAKQAELEALRKEADDLRAEVARLTEGLRQLAAGETEAAEGGPVDELVHAQDAVAKAKEAVEKRRAASDELKEKERRIEELGAELRELQREYDQLKNGALLNQTAADEVREVYRRKLEVLMRDVGDMGRALAIMESDRGTDLKVTPDELWTAFQNLSDENTKVTEVRESDMRHEMDEVMARHVELKRKFKALYLAYRNLRYLIADRWPAPHEPPEVVTEEEVVGATLEGLIRSEEEADRRTINKLRDKVSQLESQLSGQRVARAAEDAGVEGKAGAASGVARARGQDLQRKEISPLLEIENKRLREELDKLRAKIKDEDPAIAAAKAASGKVPTTAANAASEGVIRQLREHGQKVTAELQRKVQQAESRATMAEEQLTQLQAYMAKASVSYQKEIVRLRAIVGQMEVSMGVKQGSYLNMNPLEGAGGGGALRPAAEVLDEMTNRGSALTRQGGPGAVPGIPRGGAGPRPSVQQQR*
</t>
  </si>
  <si>
    <t>C_60058</t>
  </si>
  <si>
    <t xml:space="preserve">MGKNQGHKQTQRSRYTGGDGGGTGDYNDGMKDVSFHTAEWHAARIANLTVERIGWEEWRSKQKEAEGKLAAAAEEEERKMRDYRAQLDADRKKLLARGRNHEDLAKEIKDEKKRKRKEKKSKKESKDKDKKSKKSKKSKKRRRSDSGSSSSDSSSDSDSEGKGGEGEPGGEEDPNKPMRLSDWLKM*
</t>
  </si>
  <si>
    <t>C_60059</t>
  </si>
  <si>
    <t xml:space="preserve">MPCRSPPRTAAYAPSNPLPRPTPQRGSSPALLRALGADAPPAPCASPMPLLACVSAFAVVTPPPSLLVKLPDRQPLPPSLCPAARPASPPKRHPLPTATPFPHPPTRHPLSPSPTRCSTLSATPSPAASPAPAQWGRRRSRPPPVPRWAAGSPPAPAPAPPAAPAAAPAAAP
</t>
  </si>
  <si>
    <t>C_60060</t>
  </si>
  <si>
    <t xml:space="preserve">MQKEERDALQVAMVSYDNSYKLQEEAPAVTAAIILHFDTGRITGAPAPLPSRLTAQHEGRFAR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CGGPDPFRTEMAGVTAGCGQPQPGQQPPMTPGGPTLPMPPGPGGSPPIMAAAQLPLSPGAEAAAIAAAGGALTPEQQAAMQLHHQQQQQLAAQGILPPGAQGDPAAMAAMMAAGGGGGGVDPMAMAVAAAAAGAPATTAIQDPLFAYQWLDENGLMVYRDKERPARRYDQDKEMTRTYVRRPVVDAVAGAGGRGGRGESRLYRLDIELGRLEFGVHPAMSQEDLLAARLMALFREYKKREAVGLVLFYSGRLAALEDSLLGAREKLFALQATEAAADDVLDAYALLGKIEREVAELRQLKEEEEALLTRTVRAMERQFEALRGIRQQQGYALTNLELTVLTRPPLEMSWKQVRFRSLSQRTIAVPGEFPIFNEEQAGPEDGSALEPSPSALQENSDLITFNVFDEIIVEPSEPITLRRRDAEISDPVRLPERERRFLGCVRVPLSAVYQMQVLEGTFKLEAPPVVLGYVQTSQRPSTVSIYMTLRPRLAAPAGEMDERITSGEQEQVNRHAQRWRAALLGRAECRSRVIKVMAVDADGAAVLVCRYVAPTLLPPSLAVNVAAGGAAVAAGGVEMLMLKLARFVAHAFVVAGTSLCGARSMFVLTTGQAAAPPGQPQAPPPPLHLNAELLRLWNPITGSVVSVKDPTGEMREVGQLYDGSNIWANTQPTGRPWEMNWNLTSGRDWTTPLYEELEKQFYEELEGRVEKKVEEALSQARAAGAFVTKPDNRVSRLLKNLLREMPKTSEAIAAASLAASAALAEAAGKGPLEAPQHLGERHNLITGLQASHNERIRRESKAEAVHGHVLALPFSDSYLEAVADAVLNTGIHRIADERVKFSTAVFVEPLGASFVCCVWIYVAAIRS*
</t>
  </si>
  <si>
    <t xml:space="preserve">MRTTVTLGEVTEGITCCHIAAENDFVVVGSSKGNLYTWDTDTGTVAHMYEAGHKGPVQFAQVYNLPSYGRCVVSCGAKDHTVVVWDLLSGEPRALIEIKELEHAKNLRYDVTRDGARVVVWCTDSVPFPNLVVVDVMSQNKISVYCHEGLVRQAVFTPNGDRIVSSGNDNKLQVWDTFSLENLVTMTGHEGSVLCCAVNEAATRVVSGGEDCAVRLWSLEDGKQLLAFQAQDEPIKTVQFSSSGQKILSCDVTGRVYVWSMHAEFLTNLMRRYADNISAVTMSNDMKLCLVGCNNGRVMLWDVERRESMWEYTHHTGRVEAAAFNSMRDMCATAGADGRIVLLFADSGKQANSFLGAEEPMMTVQFSPDDERIAGCAADGKLYLYQTAGSSRKPKAVLRSNVARILNHVWSPNSKLVAGSCSDGTMMVWNASSGGIHSVLEGAAAAATCCCFDLIGKLLAVGTVLGSTLLYNLETSELLVELKGNASPLKEVVFNQETSQLTTMCSRQAAVWDVATASKIRVFDFVMDKAGDFKSPPHPYRWAVAHNSTVLFDHESEALVLDMLTIDDPLLRSYYLADVQTIASGFNHRKLLVWSAAGSNAPDKFHTTHDAITSTHFSHDDRLVVMGTQDGNVVVYDVVHGETVEMIVGHQNGPCRCVKLSADNREVLSSGADSKVVLWDWRKRAPLRIYSGHFVSIGCCDISAQGNRVVSGDNHGMICVWEKDSGNSVQTLPLAHSKAVLSVSISADGSTIASVGADDKVSIWNVDIGIELVSLTAAMESHPLYCSFSPDGNKLAVTESNGNVMVWNVAAGCQWYMIYQAHKGKVTGCSWSADCRKFTTCGTDSVTAVWDAEGGQPLFKFNLKAGPLTSCAVSPSGLYVAAGSTTGTLSVSNLAMASRSTPEPSFLFHWLATHELKQSNFLWMRLLAMYPYLTNVQDAQGWSIALHALSRGNAEVSNLILDSLSNDCGILGLISAVPFAIATRVKIHQEETGGLFGGGGGDKAARPTSAWGGGGERSGGARPRTALGTGSMADGNKSARRASLAFLGGGKDDDGQLLGPDMRQNSNLRDVLVQKSKASFSQNLKKVAVEMVTEARDHDQMALIQNNAVALALNSKSSECVQAVLDSAASNKVSWGSYHAITDMMPSLALRYPIMCYHFLAALNLRHLGDLEVPVAVLKGLDRSVIRTAPIFTNVKNLWQGHLKLHEVKFGPQPYAHVKASMVRLPYACSIGRDSLLQTLVESDVPVKVYGTPTLRAIIKHKWRLYARRKLLVRSLIYVFYVIMFTVTGVLFSMENHALTMSQYWATAAGKAHFIIDGYIFAQTAWYAWTELSQMYAIGLSMYFKSYWNTFDTTMITLVLIIPPLHVIRLTDDAGGALAPMIAFAMILVWFKSLFYGLAFEPFGPIVNMVFQVARAIRQFCVMLFMCMCSFGVALMVLSQYSQFTTGRPEQFSRDGTQDFGRTMFTMWRGVLGQFDIAWAWGSTWQELSLIFFSGFMFLVQILLLNMLIALMREVYNRVKHTEEDVFLKGRASLIVEVETLMARKQLERYANMPPYVHLLTPVRRGDTRERSGIEARLEKLEQMLMKLQDALDQGLSGPRGQGGGGPSGPSGPVGQLITGDHGDGSNINTAGLTQEQLNLIQMQAGKLKEMEDQFPAVIRQLDRVQRSVNNQELRLEGVVTVLRDIENLLRNQQPVVIHQENRPAPRRGSILTEAELEAEVKRLLGKGEEKL*
</t>
  </si>
  <si>
    <t>C_60062</t>
  </si>
  <si>
    <t xml:space="preserve">MHVAAVDVPPSSRRRPEDAGPGSRRSVPLFTRGEPGATEPGATSGRGSSPQQESPAAPIGPPLPKEPLSDTPLRARQQRAPRQKHREARAAGGVGPAADGCAIFGQPVAATCPALVRLLGALSYLPPVTILRPAVLVPGPWCFALPLWGNPVLPCAAGLQAGGLERDFPALMALPGLLTLGTAVRCWEALAAYKRSVLRPILRITDMARVPPELQSGPDAAAQFSALLARVPAAWRSLGWRHGAADVPLLTLTVKQATQLQLAPAYDALRSSGSWAHGLSYRRGRVMCQKLGLHYEQSLSCVSNNRDSTPQTHRNATFARQNRITPAGR*
</t>
  </si>
  <si>
    <t>C_60063</t>
  </si>
  <si>
    <t xml:space="preserve">MEGVVGGGGEGGSTAAGGAKQPLNDLHALAAALEAAEAALDAQDVDLGLLLPAVDQAADDGGGGGGGAGGVWGAEAVDEEEHPANRQQRRARLVAKRRAAAAGPAGREDGPTPAAPTAMAGLLVRPQTAKPAPLLALAMEEEHKRKQQQQQPREGGGAAAAPAEVAAASTGPAAAVLRCWEVGDVEAALGLHGRRVYCPPAVPGGPFSWQPLTVVVRGVPDHMGADDLTALFGSGLQLPGHCDTPLVLGWHGCRLPVKVVDALQQIVPHHVEGWSQLCVEEDDGVLLPALVTQLLAAARQQAAAGDAAAVTTLAAATRPPNYAQQRFRPPGRFHPADLDVMDEAEAEEEAEAMEALLAAEAAARQAAAAEAALPTAAVVAAAVAERAESSRGASSSGLGARPAPRPRRAGTASHFASSAAGGFWGAGPGPSPAASASGLNPCACCPVPGMLQPPAGGAAASAGGSSSTWSGAAAMELLNKLLALGIDAGLDDDLTSAMGGGLSSSSGGGGGGDGGGAGRGGGRRAAATGGGSGGGEDADEAPYFRRSRKRMSTHFDRRPEDYSDNDEEEDGEDQGDDTTANSPDGEEAQEEAQEQEQGQQCWAVEDA*
</t>
  </si>
  <si>
    <t>C_60064</t>
  </si>
  <si>
    <t xml:space="preserve">MATKAGVEKAGVEAEAPQVHRIRITLTSKNVKNLEKVCADLIKGAKEKQLKVKGPVRMPTKVLRITTRKAPSGQGTNTFDRFEMRIHKRLIDLHSPADVVKQITSISIEPGVEVEVTIADM*
</t>
  </si>
  <si>
    <t>C_60065</t>
  </si>
  <si>
    <t xml:space="preserve">MAGKYADKTGVEGEVPEIHRIRITLTSRDVNVRRPDQGRQGEAAQVRRPVKGPVRMPTKILHITTRKAPSGQGTNTFDKLEMRIHKRLIDLHSPADVVKQITSISIEPGVEVEVTIADV*
</t>
  </si>
  <si>
    <t>C_60066</t>
  </si>
  <si>
    <t xml:space="preserve">MPFKGKGSSGTRNDECYHLLGHRQHALRVPAIAAALLAAGAGAFLVSTPGQALRASLVAGPLGSSGCLAAFSLISLSEIGDKTFFISAVLAARIGRALSFAGSLAALVLLTVVNVAIGTLCARCPDTLLSRLQLPVAELASIAVLGFFGLRAIKDGLKENKGDIRGGTQPHQQQPTAESPAAPSSFGPSPGLATGLAGAHSVVRGMNSVDMMGGRGSYRSPVAVFFEVASLIFQAEWGDRSMLATIALASSHSPVGVATGAIAGHAVATGIAVVGGAIAGKYVSERTINLISGTLFLLFAAATAFSLL*
</t>
  </si>
  <si>
    <t>C_60067</t>
  </si>
  <si>
    <t xml:space="preserve">MFALCNNAALTPPIFSALCSTWRIASSLCSDDTDVVAAASGLCSGIRAAYVDDAQYRSCLQPYTGIRSTSGIRAGHLRACDDMAGEPMGGCDTCGTASSCPNPLVSYADGCIDMDMGQCAAWRSFCTGDAAPTGAAAAMLCRRPNNRGGIVAPPLPPSPPPPALSPSPSPSPSPSPSPASSPPMHNMNMTDGGPSPPAAPCVVDGTLPECGNFSYPHMSVMADINNLCTAMDYMPGCGIWHACDAGLVSGDYCQPFTLLATICVDMPTMAGCRAYRGLCKAGSVVRQCAIRPAIPKTPSTKQAQALIDTVCSTTPAPALCATCNQLECSDYIGAVTDACTSAPDTEGCDELYEGWCAAASAWEGRGNALAPDASSNSSLAHYCESSAAYAALPSPAPAASPSPAPAPTPSPSPDMHGGSSPAPAAAACVSDPTRPECATYVYPDASVAADVTSLCNMMPYMPGCIIRDACTAGLVSGDYCRPFTLLATICVDMPGMAGCRSYKPMCMVPASRVPQCSALPAIPKTPSTLQAQDLMDSVCAAPVGATLPECAACTPTTCPDPLTPLARVCANAAVAADAAGAGCGAYFEDWCAAASAWQTAGSGNLSHFCRDSKAYAGLGSSPAPSASPKPAPNPRRKSPPPRRASPPPHRASPPPRFVKAGKRQSAASL*
</t>
  </si>
  <si>
    <t>C_60068</t>
  </si>
  <si>
    <t xml:space="preserve">MLRAGQPTCLGAQPRLRVRELRCIAPAVRGIAPCVARPIDAASVGPACRPGLRRGKCDGGVVCSASSGAAAPRPDAGSDNGGSPLPWILAGLAAVGAGVYMMTEPGQALKDVLVNGPLGKSGFLAAFSLIFLSEIGDKTFFIAALLAMKIGKWMSFFGSLSALSIMTVISVSIGAIFSRVPDALKSSIPVGELAGIALLVFFGVKTLRDGLKQPEAGASSSDEELSEAETVVQSVDAGGKGKKDSPLAVFFEVATLIFLAEWGDRSMLATIALGAAQNPVGVAVGAIAGHAIATGIAVLGGAIASKYVSERTVNLISGILFLVFAAATAFSML*
</t>
  </si>
  <si>
    <t>C_60069</t>
  </si>
  <si>
    <t xml:space="preserve">MLCTRKHGASASSKPAKDPAEVRSDLIKGCKTVMMELQGLDFPRNDVKGYFKFVVKPPVGVAKDFDLSRARVVVDQLMTGQEADINDVEGLKAAQLILSDVWRWRRRGGGMDDETDRPNYAIALESLQNMEPEQIDRITSSLLDNLPITEAEKRQMSGSVQQ*
</t>
  </si>
  <si>
    <t>C_60070</t>
  </si>
  <si>
    <t xml:space="preserve">MFLCRSLLARDVIKPRHLQGNNALVYISVGTRARCMHRCRAMRLPSRGGITLPTFTLQRSDSILLRPNARTRTQYTPVHSSLHGMDSHLCDRSATPMHARSTSVHQNHQPLNHHIDRKRQPVAKSRRQARACAGGLCSQDGSLSFHRPPRIEPPLMARAFTSWWRGRWQRPRPWRRAAWHEPRQ*
</t>
  </si>
  <si>
    <t>C_60071</t>
  </si>
  <si>
    <t xml:space="preserve">MDPVGTCHSAAASEAWVSVVSDAAASVSSLSLAGESLADAPAKHRRPPQEEEQQQQQHPDHSATSRLDSLPCELLARIAGLLPPNEVPCSLRLVCHALAAALRTPAPPAAASSRASPSTSSSAQTTSAPSTAAAAASKPTAVAVAAGGWCCPFTTIRLSHPVPPPYFAASWGPAALAAGATRALTLAQRQRLLCLTAATGVVANLEIAEAAAALTLDGAVAAAAASRNQVATLRWLKARGCAGCPGSRAMTAAAAAGAVEALGWMWGPSRPLGKGLLAXXXXXXXXXXXXXXXXXXGRAAAQ*
</t>
  </si>
  <si>
    <t>C_60072</t>
  </si>
  <si>
    <t xml:space="preserve">MSRAGDSADSCTTTKASTLDEIAIQAITSVVEAYKPLRKELQKEAAERAAAASREGSAKWVWRKKTPEATEVAAAFAAAHAVAPGGLHLFANKLEDGDLEARGWAGPGGTGLTLVHYDVHDVLEDTPLGSWFKDKEEKLRSGKYYFSHVTDMMRFALVYKHGGLYLDADVIMMRPISLSHLNAVVRPPHTMIECAVVYFEAGHPFIWQVLTHIKNHYAINDWTTAGPRALTVVYEEYKFHGPNRDVYDLPLRLAPGTYYGLSLGRAKSFWDSGEVVPEDFAGCEAVHVWGSIARGYLSHSGRKDYYLDEAHRQRVRQRVAALRAVPGCAPDAPRLAPGESVADIADVGAAGLGGHCVVAPPVSAGSCMVA*
</t>
  </si>
  <si>
    <t>C_60073</t>
  </si>
  <si>
    <t xml:space="preserve">MIVQLAFQAIICQIIVTATARGLAALAPLPLVVNYTDVRQWLDDGNTANIFLTWTTGPETLDALAVECISSVINVGRSKSRHGRVQVVLGSLRSPYVCRRRQRGGLAWGRGQLAASGRLLLPQDTPLSSWYVEKRAELEAGKYWFSHVTDLMRFALVYKHGGIYMDTDVLVMRPISPANVNKLVRAVGDSSCFECAVMFFEAGHSYLFEVLKQIPRHYRGTEWISAGPKALTIVYDHAPTHALHELPDQVVPGAYLGIRLTKAKRFWTEGHIRTEDFIGCEVIHLWGSTARGYVTKKSTTYITGEEQEERLKQRVDALRQISWCRSRAPRFDKCANITACSAKAKALAISSRKSAGAADQTGLDSVDNDGKAEGWNADRTGAGEEEGAEEGETSAEGFGDESDEETGDEGAGETEVDSGEVDGARKTRRHG*
</t>
  </si>
  <si>
    <t>C_60074</t>
  </si>
  <si>
    <t xml:space="preserve">MINNRTLFALLTLCIVSPPVYARLRSLKASVAPRPFLANYKEIRQPLDDGALGNIFLTWTTGPETLDALAVECISSVINAYARQFERPGAHGGVYLLANQLSEEKMEELGWRRRGVYLTRYSVEDVLQDTPLSSWYVEKRAELEAGKYWFSHVTDLMRFALVYKHGGIYMDTDVLVMRPISHNHVNKLVRALSDSNWFECAVMFFQAGHPYLFEVLKQIPRHYRAVDWISAGPKALTIVYEHAPMHAMEHLPGQVDPGVYLGIRLTKAKRFWKEGHIRTKDFIGCEVIHLWGSTARGYVIKKSTTYITGQEQEERLKLRVDALRQISWCKANAPRLDHCGNVTKCSALVKALAAAPKPPAPGHSDGDEVDPGADVDGEQDDNREVEEAEDEEYSESDAAQEEYSEDEQEVEVEEVEVEDGDAGNGQGHRGASLELDQGQDGDEDSGSELRRGIWSTAEWGSRRQVRR*
</t>
  </si>
  <si>
    <t>C_60075</t>
  </si>
  <si>
    <t xml:space="preserve">MVTVLHQPGFGISSSYGSLVALGAAPMSSGRKRTKADVCEAFVARLSERGDVELDSSLLEGIRQHFDRLPTRYALDVNVDGLDVLSHKRLLDEARADPTTVSFAVRPVEIVGPRADGVSSPHELTRANSKKLGQLCRPAFGSSPNLQALALEVGERAEGHEAEASSGPGPREEHPVFYEITIASVDQPKLLSRLSEALGDLGLNIREAHAFNTNDSFSLDVFVVDQWQPQPGQNLEELLGQRLLQMPPPPPKGGAAQQQQAVAAGPAPALRLPADPPPNLSM
</t>
  </si>
  <si>
    <t>C_60076</t>
  </si>
  <si>
    <t xml:space="preserve">MAPSGKTYGVADLKQHTTEKSCWLVVHGKVYDVTEFLEEHPGGYDIILTSTGKDATQDFEEIGHSNSAKKLLEKYVIGEFEGGDSAPAVAKVPPQSANAAKQQPAKSAATRTFHVILPLLILALALALNFYMMSQKKSA*
</t>
  </si>
  <si>
    <t>C_60077</t>
  </si>
  <si>
    <t xml:space="preserve">MLEWSEQYNGVYAMEIVGRKYLVVTEPSLIAGIVGRGSAGLPKSTGYAMWDSAISPHAGVQGLFTVAENTTTWRACVAKLGDLLEQSYHRQQQQQQQSQQQQQQQHAAVYGDSSGTSTSTSSSSTASINSTTGLTSHEMNHLAKCLTLDMLGLSAFGIDFRCLDDPAAAQLPSLIESAMHECGERARSVGRRLLPWLYEEEARAGAADMAAFHALVEDVWRQIRARGAPTEDDNSFGAQLLRLADPSLAPGGAALSDEQICAEIATVIIAGYETTANTLTWMLYGLHAHKDASEQLVAELRGAGLVPDTSSSSSPSSVDPTTASFASLAGAHEALGGLPVLDAYVRECLRLYSTAPNGLIKEVPKNGPPARVGPFAADPGVVVWIPFWSLHLSNLNWEQPHDFQLSRWLGKDPRTAGSLTASRCPVSGTLNALRAATSSSSSSSSSSSSSSSSSSSSSSGSDSDGEGGSSSGGRGSKAIRFMPFGDGSRNCVGQHLGMLQLKLSLAYLAARFDLVLDEARMGGSAAAALERQRVNLTLEVDGGMYLLGASVHSHARVYWYQLVSCEPKC*
</t>
  </si>
  <si>
    <t>C_60078</t>
  </si>
  <si>
    <t xml:space="preserve">LAGAAAAAAFGLSAPLAGLLACALGAAAAAEVPAAAWPPFAGALSSLPPFLLAALPFAGTASTTATGAAGSSLLNLFALENNPAPPDSEPLLPLNRLPNRELILSNQWDV*
</t>
  </si>
  <si>
    <t>C_60079</t>
  </si>
  <si>
    <t xml:space="preserve">MQGLTGPHSDTSTGAPQEASTVTARGESADATADASSQQLTQLQQQQLQQAPASGPGALGTGPSSGGPNMLLLPVAVCKTISLAPQATLSDGAAELLGRLPAAAAEHAALPSGVLRLEVPLPRTATTALRWLQGQQQQQQQHQAEAVAVAAGDGGSSNSSSSPAAGGPFLYFSGRRSSAPDTPGAAAAEAATRGWSALAGAGAAWRWWGPGGGSGSGTNTNARAGHGSSSINGNGSSSNGSSRGSNFDSRVVAALQRFLSADQPRVRILGGVRFDPARPPSPEWAAFGSHCFVLPLLELTEAEDCCLLAATLAWDPAAAAAAAAAREAAAAGAGGGFVGCSDLAAAAARVEAALRHMAPAAPASAYGLRVSRGGAGGAGAGAGGAGGVAGPGGPEAVHSPSRAEWDSNMAALLGGLQERHDTGAPAAAAVASLLDPGVARQEYLTHGQQGLDGLLEALTVRTAAEAASGSGSRSGSGDGSGDGSGSGGPLASMSDVGLDALRDLIDGQAVSMTQLAEGAAAGGGAAAAQPLQERDPRAYQLYFAPGDGGQTTTTATSTSTPGPGAAFLACTPERLYARTGRFVASEAVAGTRPRGRGGDVEADFWLSLDLLRSAKDHAEFCTVRDWIAAQLAGPCEDVAIEIRKSVLKQGAVQHLFGRVAARLRRGRNDAHLLAALHPTPAVCGRPREAALGYLEELEAFDRGWYAGPFGWISGAGAEFVVAIRSGLVVPEGAVEAEAEAVAAEAAKAEAEVKAVRQQPQAQLASRVHVYAGVGVVRGSDPTAEWQELDLKALLPAPLPAAAPNVNVAWAGLLVEELCRLGVNMFAVAPGSRSSPLTHAIASHPRARLNVCIDERSLGFWALGYGRACGRPAAVVGGGAAAVTSSGTAVANLLPAVVEASLSGVPLLLLTADRPAELRDTAANQTIDQTKIFGGFTRWFFDLPPPVADVPGFGRTVLTAASTAVRACVASAPPGPVHVNLQFREPLAPVAAPWQPGPFLQGLAAWQASQQPFTAHISAGALPAAAGAIMPLLASQQQAQQTQQPLLGAAAAGPGGGGGGGCDVAGLRSLLAAARRGLVVGPVPLVAHMDHLLLGDRAWWAALRPDCVLQLGPHLTSKRLGQFMDWAAMAPDDGSSSAAAAAAAPWLYVAPHTLRHDPSHLVSHRAVMDLAAFRDAVVAPVAAAAAAAAATAGAAGAAATAGAAAGGRWRLSEYGRMLLQMDEVVSHEIDAALAALEEISEPFIARSLARRLPPGHGLFIGNSMPIRDMDMYAPPAPPAVAAGGAAGAVAGAAAAAAAAAPGSVAPGGGGGGGARAGGAAPAAAPAAGTGAAALVGVPVAANRGASGIDGVLSTAAGFAEGLSRPATLLVGDLSFLHDINGLNLLRGGELRPPLTVVLVNNSGECGRGRGGGSGGLERW*
</t>
  </si>
  <si>
    <t>C_60080</t>
  </si>
  <si>
    <t xml:space="preserve">MATAAAVRRASADFDTLEHWHAGGGGALAAVAAAARADAAAARGAGGAAGPAAGPAPPAVWPMMKAELRALVAAGSGRVSHQRRTAGAGGADADAEAEVEAAATRLLEAVSVAILDQGIYAVRNPTTRLRQVLWRLAAETWQEAAEGAEDVEGAQAALAALEQELVAAAAELEEAGGGEVGPEGEERLSRLAEAICASRARAEAAWQAAEPGLTAAAAAAALRDATAVPDWLRSGLSRAVGQDASRLNGAQLAAVLAAAGAASLPFRSADADALVRRALQLLAVGVRPQQQQQQQQQQQHQQQQGPEHGAASHRGLPAADADGGSLSTDEAIAAAFAAAVSSPAAAAPSNDSSSSSSSSSIATSAAAAGGQRPLPPALSALLMLLLVSVTPRELCRLQARWTLWAQFQRLTRGAAAAAGGVGGQLPLVAEAALLAAMDRMQVREGFCVPVYKS*
</t>
  </si>
  <si>
    <t>C_60081</t>
  </si>
  <si>
    <t xml:space="preserve">MAPGFQPPLVSELKWAHDTHDPDRLRPTGPEAAAERVRLQQLPVLVGRVEAALGGGLRLPWAAPDDVAALREELNRFVASGGLRPLAAAEAWEAFLEAAAARPGGAAAPSPADLDAFIDAARADLLADAAAALGESGSVLETLMAPTNELMGEGETGGSPAA*
</t>
  </si>
  <si>
    <t>C_60082</t>
  </si>
  <si>
    <t xml:space="preserve">MSAAAAAAAGVGAPAAGPSGSRPASRETSGGSGMGGPGAPTRRLTPPQPINVGGDDVPGPGPGPGGAAAHAASSTAAAPPPARWSAAGTGNGVAAKVVAADSFASLEAGAGGRGDIAAAASDAEGSEAAAGAAGAAGSAAAAAALQAMVLNPSASDDMELDAMGMDPGFIKCTEEDPSFTLLHWVAMLGHDILEGALHAGKEHHARFTRLARLLIQHRKHDVFVTDRKAQQPAG*
</t>
  </si>
  <si>
    <t>C_60083</t>
  </si>
  <si>
    <t xml:space="preserve">MQLLNSKSRVLSGSRQQAAAKAVRVAPSGRRSAVRVSAAVHLDFNTKVFQKEHAKFGPTEEYIVRGGRDKYPLLKEAFKGIKKVSVIGWGSQAPAQAQNLRDSIAEAGMDIKVAIGLRPDSPSWAEAEACGFSKTDGTLGEVFEQISSSDFVILLISDAAQAKLYPRILAAMKPGATLGLSHGFLLGVMRNDGVDFRKDINVVLVAPKGMGPSVRRLYEQGKSVNGAGINCSFAIQQDATGQAADIAIGWAIGVGAPFAFPTTLESEYKSDIYGERCVLLGAVHGIVEALFRRYTRQGMSDEEAFKQSVESITGPISRTISTKGMLSVYNSFNEADKKIFEQAYSASYKPALDICFEIYEDVASGNEIKSVVQAVQRFDRFPMGKIDQTYMWKVGQKVRAERDESKIPVNPFTAGVYVAVMMATVEVLREKGHPFSEICNESIIEAVDSLNPYMHARGVAFMVDNCSYTARLGSRKWAPRFDYIIEQQAFVDIDSGKAADKEVMAEFLAHPVHSALATCSSMRPSVDISVGGENSSVGVGAGAARTEFRSTAAKV*
</t>
  </si>
  <si>
    <t>C_60084</t>
  </si>
  <si>
    <t xml:space="preserve">MRLFPGAAPVAPSLVPALSGLAMLVFVLRLTLFGLVTEKLSTAVLALLEILADSRYFFLLIAAVYSGFVLAAAGLRVNAGTDAETYTSQLFTTLLGDFQSSIITDERDEFGAWAGRISYMRSSIVREVETVVRATSERNGEAIAELQAKLDKLAAALDKPKS*
</t>
  </si>
  <si>
    <t>C_60085</t>
  </si>
  <si>
    <t xml:space="preserve">MNGAATESRAMQLPGARELRGPGMLTFAASTLGLQPPMCAAMAHMRVVAASPAESTATTTRPAPSPKPLGQVLADAGNKALGGGLPGMAAMATQVLSLMWLRTTINYQYRYGTDTTTALRTLYKEGGVRRFYRGLLPAMVQGPLSRFGDTAANAGTLSLLDAYPSTAGLPVGVKTLVASTAAGCFRVLLMPVDTVKTIMQVEGKDAVAALWRKVATGGPGVLYHGALASAAATFVGHYPWFATYNYLNAVLPKAPADDLKAKLGRSAIMGFCSSFVSDCCSNSIRVIKTTKQTTREPMSYPQVARMIIEKDGVLGLMGRGLKTKIIANGLQGICFSIVWRMGQDWWDAQQQPQSQAAGHGEEQAAGAAPAHVSQARVAAASPAESSASAK*
</t>
  </si>
  <si>
    <t>C_60086</t>
  </si>
  <si>
    <t xml:space="preserve">MLCSSATLVSSAFLSSSSLSLPLASTKLQAGPQSTNLLLCRCPPVPTACQRPPASHSPWPAPTLPPTRSTLLRSTHRQTSSSRSRIPSLPSIRSSTSWALTAPSPPRMQPHLAAAQTQCAPPPGPAPSSPGSTRCPAPTCS
</t>
  </si>
  <si>
    <t>C_60087</t>
  </si>
  <si>
    <t xml:space="preserve">MASASSAVTTTEKRLEGGQLQLRRQQEEYRQRAAELEAGQRQKQKQLDSLRRATALFGERFSLKFRHGQDELCLVMTDVDAFDQGREFCISVRITDNVYSVTRCEPMVPGLDELTAEVNRTNDFATFVKSVRKAFVAVAKQAHGL*
</t>
  </si>
  <si>
    <t>C_60088</t>
  </si>
  <si>
    <t xml:space="preserve">MQSGILGSLSSRPPCLAPRTARPVVVAPVSAPASAAAAHKSSLQQPRGSVRVQSSIEFVESISKEEAAKFDRIAASLIAKLDNVQDFDQDEAEEGEEDSELVPFGASAAQVAARQARLAQLRSSGVTGSSAAAAGAGDGGLSLSDGPDGAYTPRNKRRRKIPDEALPKVAIVGRPNVGKSALFNRIAGASVAVVFDQPGVTRDRLYTRAFWGDKEFVMIDTGGLMSDATRLPPDVRQAAMRSISAEGLPEAIERQAAAGVAEADTVILLVDGQAGLQPGDEEILSWLRSNHPSKSLLLAVNKCENVAKCAAQIQLACQSYVHYMLPCRLPPITLADQMVAEFWSTGLEPHAVSAISGTGTGEMLDVLAKMLPPPTGAEQDDDPDRPLAVAIVGRPNVVAEGQSVVTAPSFVVPGEAEEDTLIEFIDVHKSFGDKPILRGATFKIRRGEAVGIIGASGTGKSTTLRLAAGLLQPDKGIVKIQGKQRKGLLSDDNESESHLRVGMVFQNAALFDSLTVGENVGFLLYEHSTLPEKKIRELVADSLGKVGLRGVEDLYPAELSGGMKKRVALARAVVSDVRTDVEQVIMYDEPTAGLDPVASTVVEDLMRSLHAQATETMLDGKPSGISSYIVVTHQHSTIRRAVDRIIFLHQGKVVWEGSVKEFDTTDEPIVRQFAEGSLEGPISYVPPRAPTHCKSSLLNAIAGEERSIVCDMSGTTRDAVDTKVTLPTGKKLTLIDTAGIRKRSRVADSPDGAEQISVDRAMRAVRRADVAVLVIDAVEGITQQDFRLSELFAAEGKAVVVVVNKWDRVDPRLWTVEKMAENVRTQLRHVAWASVVCTSAIYGRHVEDVLEAVLDAGAQHRRRVPTATLNMVLREATQWKSPPTQRGSLRKGRIYYATQAGARPPSFVFFVNDEKLFPDDYRRYMERQLRDNIGFPGSPLRLFWRGKPKREPRARPPSSSPTAAAGAGGRGGGRGGGRRGGGGGGRGGYGN*
</t>
  </si>
  <si>
    <t>C_60089</t>
  </si>
  <si>
    <t xml:space="preserve">MATSSRVLDIGGGHGPALLVPLGRLLDVLRQAGVGHRGPVRPEHAGRGPAEAGLRADVRGLPHQRHRHPDRPGVQALKAATVTQRCSCIAHVAHDTWRARCVRMFQEAGLAGSGWGPCWRFGTVI*
</t>
  </si>
  <si>
    <t>C_60090</t>
  </si>
  <si>
    <t xml:space="preserve">MCHRAQRWAPVLEVLHCAHKGARDWEARLLQTLGLSTPLDKHVQHCTRGGGGNSVVARNDEDSSDGRDASESDTTAGNEDSEYSSGDCAEADLAVAQRGRAEAWRQRSADGAAYSSRQPAQSSRPQQARALTEEQDDGVAQHWYGLTRSLFRHHSDAIMAACGKDEADRAVVHTLACQAVAAAGVDVEAGPAVRGWLALELLRLADAQVMQTGGNTCGSYHAEWPAAAKEQAVSSLLHTGGRGRREASDLVAAAAAADVHVRWIQQVLLGLDWLAPARERPPVSLPSPPRAAAGVAASLDAATERVGEEEAGAGRQPEEDRDPQDATGLKRRGGGGGGGRGGAAGSKMANLILLVPVLLVGAASKYSPLDAGAATPRAPLPPRARNCAVSLHASGGRMAGAGR*
</t>
  </si>
  <si>
    <t>C_60091</t>
  </si>
  <si>
    <t xml:space="preserve">MTPTALQTGHALLRADLLSVYARYLASVGQQGTAEVAGGSAGGGSGSGGLSPEPLLQRRPDVAEDAAAVVVITQLLDALAGRARNEPALQHPQRKQKQEPLRSGLRHSGLLEHTAAALLRLAAAAPSSGHDGEAAAPQQTWVHVTEATKFLCSAVGGLQHKDAILSLATWHALAPPGSHTPAAAARGAAADVDAAERAAQAVAAVSEQAAEVRPLLSGPCLQFFLCWALGCTRLTVEHVAGLGGEPQEVVALRGVDFDCDTERTDASLLLARLIRELPSRAAAARLPGLWRLLLLQLDSGLVDAMLGPLCETARLLLPNEVDAAAAAARGAALLQPPPGLSCSLRCALDAGLLPTLERAVRDPDAWSGPPDECGSDGESRSDDVSARANDCCSSDSGSDSDLSSCERKVDDRLRLMQVLVGVLGGTGAWPALLAHGPLHELVSLIASLGAVMRNLTPLTDVRSAQMNLYLLGVGLTALLQQAVDVLEWDAGRGRGEAVAQQPGLGPAQQPQQLSKGQRKKLKQKASRSGGAGEGASAGGSGGIGGSPSDNAGIYLWFDFCSTKPYAGPVTLPVIAACGGAPPAGSAAAAQQALLVSFALQQWLPPLVALAGFRWETVCQAAQGGEEAESEEEGAAAGRAPALAKAKAGRAVVSALLDVVQAYSAAKPAFAKELLNGFQYVVDVDVDESAKGPQDASGRELKLRGSDSEMVPFSTILAEAAISQGRRPLSAFIERVAAESGQLVCLTMLEVQLRGLTKQLTSEFGGVHDRVEAAVATEAAALWRALWSEGGEGGSDWRRRCERACSEWLLAPAEGRLRLREVGVVMGSGGRNNGSDVASASSSASGAWTLCGNPSCTSLHGPSALIQPGAGVCCPHCRQATYCCAECRQQHWAAGHDRACKGGKAAARKDTPAGRQ*
</t>
  </si>
  <si>
    <t>C_60092</t>
  </si>
  <si>
    <t xml:space="preserve">MTGGGTSGGGGGGGHYYRYVFDPADVAAEMEVTARVRRAAAEALMEAEAKLAEAKEWDYHTFQPQLSVPLDPNATITTLNLPLLGALELLHAYSASMPSVRPLLDVLVGVLSGWRDADHVDGLFARRSPHELLWGYEDLLLQRLQLLLGPAFIPSTRVQLIPNDTSPEDVRAHQVDPAVSAALEGVECDRSRHATFLDVEPNTGVTMRAAKRLQLSSQLSDTARAVLEPGIGAPLLLPVFWAEEASQVSEAQAAAFRGSVYRVQGWVAALRAWALPAAAVAAVLAVAAGGAAVAAGRRERRRQEEEEGRPVAGRGGGDEERGGEASADDEVSGVTAAAPGLLPGGGGGGSADSGGRSNGGGAGLSQPLLSEGQ*
</t>
  </si>
  <si>
    <t>C_60093</t>
  </si>
  <si>
    <t xml:space="preserve">MAQMAAADAEALLFIGFHPEEMEIIRQQLPAVAPVAAAAPAAVPGGDGGESGEEGLLALVDVTAGMLGMTLREAMVAAAAAGESSSSSGTISSGGGSEGHAPPPSAAAVAAGRVVLLRGPGAQELGAELNDLLTEWGVVPALVAAATAKHESMPLRQVVAALRDAHARYYELLQPVKLRGSNSSSSSSSSTGSSSNGTAAARGQEVDPADAEVLQDVRVVLTAALDAGEVPSIHGDYRRDAAHAAVLDGLLTEAERAELLAWLTAPGHSHSGPPPDDKWEMACVDRVGDNATWGLRPEVLAALRDDPPPPVVALQSRLAALYPEYTMCHMPAHQISDAPGGDDDTDTALSSFVGNAVMHGDPCAWHVDADPTTVPPYSPWVHNFGYYHNRELSRPLFVTVLIYLNDTWPEDNHAETLFLDPETQLGLFVRPAPGRVVLMEQDMPHRISAPSRVAAGPRYSLVWKLVWVPREGGQGPARVQQEREAGYQSLCRPEWGEPVRIGSANRNAGIRAYQPPARA*
</t>
  </si>
  <si>
    <t>C_60094</t>
  </si>
  <si>
    <t xml:space="preserve">MHSPVPSSLPAPDQHPTAALPAARTWVGARPHPRNPTQPHSPVSPRTTGWAPASVARCRPPPPAPPSPSSPPASPPASPPAPGAAAGARPAEGRPPAAGARPTVAPAGSAVPPDAPRGAASGKTEAVAARPPAAPPLLVLVMGPMLGRCGCSKPPDAADVWAPASAAAPAAAVPGLGPVRGLLPRGPPAAQPRAAPRTAPAAGSSRPHPGRAASA
</t>
  </si>
  <si>
    <t>C_60095</t>
  </si>
  <si>
    <t xml:space="preserve">MGANQSTEEVLDAVNQADVDKLAPTPGPSKEGGATKLYKYIVTPSGEGNWELASANAKPRFYDALEDSNASGKKDFFLEIEQGDVDVHVDAELNYVLDVKQRRITFHANGTIYALRFPHDTACRAFGEQLNDALFYNQYGVENDDDSRAKLFEDNAGTLFSKNTDRMFEPMETDDAGDEAGAEAATPETMTERRAKDTEKDEDAINGIIMGAGENNFLMRGRRFDVLRNLEGGGVEDKGVSFSLTPLAGGAATPSLSTRKTRGTAAAAEADALGAGFTPSKVLLTHGERRMNLLTPDNRHVLHHADIEAGKIVSTFAFQKDTVDIPIVEIASDYKAAQMEEHSQFLGLDQNRLCRWDIRDRRGVVQEMPTALDYVGGKDYSRGTNFTCMATSGDGFVAVGAKDGRIRLYNSKTLTQARTAKTSIPGLGAPITAVDVTYDGKWVLATTDHYLMLVKTTYVDDKGRNSNGFESRMGGRGAVPRLLRLKPEDGLRTKGAKFSKGKFTWITEGGQSERWVVASCGRFSVTWNFAKIRTSTTESIGYGGLPTSMDYVLRSKEEEVVDVAFVHQKYMRDVEQAAMVVATPHSLFNLA*
</t>
  </si>
  <si>
    <t>C_60096</t>
  </si>
  <si>
    <t xml:space="preserve">MAGKNEGARWLALDPSKRWTEVFFLAYSPFWIIWALVLLVPFQLFEYCGNYGYMLIGISCAAPTFILPLFIRCKADQGKPMWQRFWVKANIWIAIFSFIGNYFWTHYFYKVLGASYTFVSWRLNDVPITLYLMTHGYFCFYHVVSNVLLRRVQTGLAKSSWLVRRTAMGLVVFALSYATAFMETLTIAHFPYYTFVDREKMYTVGSLFYAIYFFVSFPMFYRMDEYPQKRGSKWTSSEAALDSLAAGMLVTILLDLWRIGVGGIVDGKGAGLPWM*
</t>
  </si>
  <si>
    <t>C_60097</t>
  </si>
  <si>
    <t xml:space="preserve">MDSVTGAFTNIKTPFSMENCGHSYLENGTVAILAGHKPQSSYVEGRRALQITIMSDSPSPVGPARKDGIKNPFYELWDPTNPATTKAFQLDNNFLSNTKYFYYPFNFVLPTGDMFVWSNKYGQIINPLTGKKVLVLPNWKGIPQAKGMCTQYPFSGTAAMLPLRATNNFTEVEIMVFGGQWSYGWVNTTAVDLSMRLKIKILPNGTYDVGQWQAETMPSPRVSGTSVLLPNGMVLLINGAKRGLLGDAVAGGDAMLNEPNLTPVLYDPLASEGSRYTELARGSIPRLLHSAAGLTLNGTAILAGGDRSSRYWMPADEAYSPSSTGFAEYRVELFAPPQVFDTQNRPAIMACPFSIGFSDVTSIAYLIPNTTARVTSVVLIAPSSDTHTFNMHQRIVELEILDSDNDNNHVGVDGDRSVTVRGPPNANVAPPGPYMIFLLSGRTWGPAQWINVVRS*
</t>
  </si>
  <si>
    <t>C_60098</t>
  </si>
  <si>
    <t xml:space="preserve">MQTPGRSGSRKRLAPSALGALGADSVTAPDNAALKPHTQTPGGLTPCDAAGDSRRGGPHSSRPEPGQAGGVSGGATAPGSRTGGAPGSARDGASGGAAGPGNGSSRDGSGGAAAQGREAQQEPEDEDCGVEDGRPQQRLRAYCGASTLAAGPAPLEPAAGAGTEAGPAWAAKDSGGAALPAATFADKRSGSEQGLGATSSGPLKALLLQLFSEQRHELDQQQGDEQEQAQGDQGHKPSAVHLGHPHKQSHAHERAQPHPPHQPHQPAHHYRQQQPQPCAAQAAAAGLEGGAWDPDALAAAAALHALLAPPALHGHPQQHPQQHQELQQREHAGEGLGWLLNNSAPRHEAQPGEVPVLAPDVGAVQLQQQAEELDLHAHAHPHAHLFAPHPYLVLQRPAVTATATAAPTATATTAASMYGGLYSSGRAHISSGGTAPYSELLSGPGFSYGATEAGEFVQADDAILLDSDNEAEEAAGEGVGSVGVGPAASGEGAAADGSGGAGSGAGGRRHGGYMIDEMLDAEAVVAEARGPQAREVGAQAIESAPVEGVGSVPASGPGDAHIWSAGTAGSGSGGRAEDAGGAGMAAFLAASGMPQPAKAGGARPVQRMPSWLPPAAFETPQEQGEGEEQEQEPPEGPQVPPAPDAAQPAARHGAAAAANASGGTRSSGGGSDDDISEYTDTGDLSTEAPNRLHSYVMESVGSAPGGGADAAARVVSALLGPAGVAAAHQQHQQPQQQPQQQQQRAEPVVSGDGGTRYVAETDPAAAVAAGAATMASGQGECFVTDNDARKCGAMAPQGAAAVDDAAEAEATEAGNDGAGPMAIGSGPGGSYAALVMQQRQQQLQQHQQQVLLREPRLSMEVEMAEPPPAVELQAQMPSGCHAAAMGHGLGSTAGAAMAMAAAVEAAAAAATARAAAAAASEAAAAAAAAAVAQGAMGHSALLAGLGLQLPAAGAFGLDAYPAAAVGLGAGDAGA*
</t>
  </si>
  <si>
    <t>C_60099</t>
  </si>
  <si>
    <t xml:space="preserve">MYWGFKTTGTFVAWICFAVFLVTGCIWVGIGASGMVGCDFCKNEYINNYTPARPTLPVNVVPGYGKVWWNSTLSPVSDGCIPPAFEFSMYYPTKAALNGTESADEFYGWCINSGPLAGTIAGSIVLLAGLCCLLFFFCAKKPEEHGTGVAMLAE*
</t>
  </si>
  <si>
    <t xml:space="preserve">MSNRLIDLYVGTIKAKVARILRKLGLGQSKGQDLLYHHLNLLQALVDKAFAAFNAVQYTEAVRIKQAKQGEARREISANLTWRSPTDRKAPFRPGELKLGTRSHGSVPHPAQHVDVKDLLWEAHKQTGVTPVAARLRLLLLMSRPQYTIMAEELMELKVKLVAVDRAVIQEAVQEAEAEGDVPDPLPKAKPGPGGVSYGFNTRYGADAAGRPGATGPRSPAGSRSPAGGLSPAGGTSPHGSRRTSASGSGLPSRLMRASLETGSSREGGLLPMLSVVNELGGPSSGGGLPTTESMEVRADAAEALAAAAAAAAAKQQRSQRAADSATSLQGASTSRRTSQADRKEVTELGKILKPGVRPPGASASGASAKQAATSRIPATSAARAAAPAPTNRITKPLGSGAAAAKTVGRPLTQLRPVGGAAASASGASTSTWPAAEPSTEDYEQPGTEEVEEALEDEALQEQSDAVSQEMSGSRMPTQGSSENQFAMSPGVEDSAWLGSGGGGSGASSARHSRYAPPSGAAAGTGIVVGSTGADADDVPLVSNADYSRLKAELQARTTTSEILSSQAASAVEQLLLMAREKEDGREMLRELALEALRLAERDPVSLVAALEAHGLTAEQLAAAAARCQSDQASTPDLQALLRICLTLLGHELRSSHKQQQQLLMLPGISTDTAASASAEADASEAASRSAAAAPESSCRSGADGTPCFQRSCPRCGELAAFLDQLLPLLNAATGRSSVALAADGSQDEVVMMPLAAALDVPNTAAVLQRLGSVVGQLKRLEDQSAALAADLAAERAQRSQAEAAAARLAADRDAAAAKLSNAERRLSASQVRVDELRGELDDKAGEVAVLEKHIDATKATPVLPSVGSTGFGIFGANMLSATEMELEGLRAEHDNLRSKADMQATELRALQKEVSGLRAARDKLVEELQEMQSRMELHEAAELLADEEIAASSLAATTRAAAPMSPSSGKTKAGGTPKAAARASPRGVPPAAPGSSTAGKARRSSMRASMDMPTGLMSSLGGHRTSGSGHTAAFGSTVRPAAGAAGGGLPRSRVSADGGVRSSTSSLPHHASLATARTSSGAPDSARASRPAGTLTLGVTLGRSNSMTAPCSGASTPRQNFDALAKLEEVQLQLAEAEASRQALECQLQAAQDLIAGKDSELTTANLMLAEYEKQLSVSARQHQPQHQPQAADGIPLSHLMAPTANSSGAKSPDALPAGDAFAVVALSPRTRSANATPSALDAVISGVPSAGGASDVSSGVRHIDDVVSKLEALQAECQELTRRAAEVDAERQAAVVDADDRGAELQATKEYILELEQEAELLREMADKAAVQLQDQERALQDQLRSLEEAQAAQSQAEQAAELQAVLVREQAKQLAEAQAALDEAQARAAKLVEEREQDAESRASLEAELAALRMEVASLRKQLADSQAALAEAREQLAAARAAAEAADKALVELRESSAAELKTAAAEAETMRAALLTQVAAAEASRDDLQSRLEAAESARAEGDAQLSAAKASEEALTQRLQEATKEQKSTAAELAEEVKAHAELLTRLDAVEASRKQLESELEAAGTSNADLESRVAAVSAERDSLNSQLVAAEAAKAELAAKLQDAQDSLQSLQVQLADAKAARSELEAQVQADDAALRDLRSELATSVAALSELRAEQSALEQAREELRVRLNVSEEARKKAEAEVVSSQRALAAAEASHKVAAAEAAAAAAAAAAARESASDRASRLETTRQQLQTRLDAAEAEVAKQQASVRALQQQLQTAQEREAALQEETATVAVLRAQEAASTVDAHQQSLKEMQARLEELRADADARGAKVDSLEAQLATAIAEQDRLAMEAASAAAHSEMLEAQLAQMKAENMRLQSELAAAQEANAEQARQSAVQVAALEALLASTRADSHEQAERAALQAAELEAQLQMARVALQEYTADSAARVAALEGQLAAAHSISAEHARQSAEQTAALEEQLQKARMELEEQQQSAASRVAELEQELTYARATSAEAARRAASTVAGLEAELQSIRAGGMQQVERSVAQTALLEMQLEAMRKELAEERQAAAERLALATAADDALRADLLAQATAAAAVKEALQSRLQAADQGRADSISQLQAAEADKRQLSEQLAQAAAEQKSTAAKLAAAEKAKADIATRLAAADSARAELESELEAAGTSNADLESRVAAVSAERDSLNSKLVAAEAAKAELESRLEAADVSSLKLRSELEAAGTSKADVDSRLASLVAEREQLASQLGAADAERAELEGRVQAADVARAELESQLASAASEKAEVQSRLASVSAERDSLSAELAAVESAKAEAESKLAAFDASVVELTASLAGSAAEVRRLQEELSSSQAAREQLQKQLGAAEEAGEQARQQLSAATAKSAELDAALAAASAALAAAEARLASERAQAADAAKCAAADIETLEYQLANARAEKEQLSETFTAHVDLLESQLAAVRTGTTVQAERSVAQTAVLEAALASARRELAEQSDQSQTHVAQLEQQLATAQAERHEVVKQAAGHVAALEAKLAAAQAATEAAASRASALNSMLDSQLAEAREQLAAARAASEAAEKALVELRESSAAELKTAAAEAETMRAALLAQVAAAEASRDDLQSRLEAAESARAEGDAQLSAAKASEEALTQRLQEATEEQKSTAAELAVRKDAHAELLTRLDAVEASRKQLESELETAGTSNADLESRVAAVAAERDSLNSQLVAAEAAQAELESRLEAADVSSLKLRSELEAAGTSKADVDSRLVSLVAEREQLASQLSAADAERAELEGRVQAADVARAELESQLASAASEKAEVQSRLASVSAERDSLSAELAAVESAKAEAESKLAAFDASVVELTASLAGSAAEVRRLQEELSSSQAAREQLQEQLGAAEEAGEQLQKQLAAAEEVGEQLQERLAKLEAQLAQSKTAAEQASKLAASQVESLEAQLAAAQAENAQSSETFTAHVESLESELAAARSAHAKASESAAASIAALEVSLSAARSDTDRLSGRVKAISEELAASHAETATALNRVSALEADLQAERSAVVAHVDRSVSEATVLEGALAAARRELAEQTMESEAQLAALNGKLEAARAEAAQAHERASAQVAVLESQLAAAHAATTEAAACSAALVAGLELLLADARAESAAAAEQHAVQVAQLEAKLVAAHAETVELERRFKAQVAALEAELVEARAECAAVASSAAAEATALQAQLKAAREDASVHATRVAALEQELQGLAESLRLAREAQEQHAAEAGALRSRCQDTTSQAESSSQQLAEMEQTVVRLQVVVQEREAAVRDGEQQMAELRRDLDSATAALAQSQATVDRLTAAVGAATTVAAAATAAAEAAAAQQEHALAASTAERERLKALLVELQDASAAQTALVSGLQGEVAELRVARAAVAQQLQETQERAEASEAAVVAAEGQLAEAEALASEARRQAEAQRVVLVAAESRLAAADAGARDAAHRADVHVAALEEARGELVAAVQAARAAERRADEQEAYVKELQAELLRMEEAVAAAEREVVLAKARASESSAASLAGDVARGLSEVVAAEEEAEAAVLRAEQEAELLRKQVHATAELLRTAEARRADAESLVADTRAHAQELQAAQAESERRAAAATAALEEAAMRQQAAEANVRALQDLAAAMQAVLEAQAAERQQLSREVQARHDDLARELADAHVLLSQQHGTANGIVDSLHASLAAADSDLKHVKTRVAELQAELAAAASRVESAEHAAAAAQAERAELAARLCIAIDDSTNGRAMVQQLSEELARYRDEVERVRSSLVAKQAVLDQQEARREAEHAQLRAQLEFSRAQAQGRGFGASYLVDPITVSDASSDGAGPSNGGRHGSRAPGAQTCGKPIVGHSLSDLDGEGDAAMQEFLDGCIWGVGYGALNAPVPAVTAAAAAPVAAGGSSGGEQRHQQAPPTPELVPSTASPPVQQQARMQALMGMMALMHMSAAQLPALP*
</t>
  </si>
  <si>
    <t>C_60101</t>
  </si>
  <si>
    <t xml:space="preserve">MPMTLGPSGRVTTTGAGCGLAAATGAADDEEARYQAAADQRFRQAQIRDDPASASNSLRVKGDKLYAQLKELTTPGVLNTLVPRMVNCYSQALAAAATPLERCAAARSLAEVALRRLELPLDVDGPEALELQAEALRHYVIALLAGRDCQTISCMDALYSAATGLVDRAKDWEACELVRRRPRLAEGWPELGEVLRRWAEIAWLALTRATHLYAEAASIQDEGVSEQQWRWGLSLVGDIRPLLESALTNARLLNADSLVEEAEDKLLSLNICEHICLSTQARHTADAMLQDALSNSEELDMECVRLVADKYLEAIGLASDFDQEATARAYAALGRLYCSVLRMTDRGTHYYSLALHLAHSMAPKVVGHVSHTAWYAEAAAALQKAQDGVRLEEERQAAQERAPFVAELSAELEALQAAADRRDPALADAYFCHHGLDRELSRQWRAYGLEQQALLNCRQLWTRQVAKNRRDVDEAVEKLKVLAQLGALTAGFAVSAFYDFQYTASPSDPVIPFFGLVTALTVGFELNSCVLCTLMLSSVVKAGKRYTSEEEEAEYLWRLRDWAAAATGGVPSSVPPAPRRSFARHWESRCESRWRVALAMFLAGQ*
</t>
  </si>
  <si>
    <t>C_60102</t>
  </si>
  <si>
    <t xml:space="preserve">MSCALCTLDPAAEFLDFRSQLAAAASDVDYETEGLPTILDDGQGVDPSDVVVVTLCRAAFGSLADSVIEVPPFDVQAAGAAAGQSYDTVLLSLAALLVRHMGLNAAGGAADAVAANGGADSSDEQERRLRLEESDPGSSGSGAAAAAPPAPQRRPVREELRRLGLSESRFAEAALGLLGGECPAAVSYVLEDMAPQRNPQAPHPQGRLHAHAGSSAMAAAAGPLGAPEVVLEEEIGGAGEAGPSPPPQQQQPWHQHEAATDLTPLQLSRLELVDLRADMGLLRERHINPTLERRLGRPGLGRRRC*
</t>
  </si>
  <si>
    <t>C_60103</t>
  </si>
  <si>
    <t xml:space="preserve">MGRNHRHARTQNHSHAESGMEDLLVWDGDEEDADVSYEEEEGFCTLDQEDDEDGDESEGKGRQLAASASEGGHADVEAGSRNTGVWTILDDGELVDPTDVVVLAADRATFGALQGSVIEVAPFEFNTSSAGTSGATGGPDDDVLLRLAAVLVRFMATAQATAPLPTPLPSQHQPWKPHGTASAAGAPAVASRTSVESDLQQLGLWGIRFGDTGSQTTATAAAAPPETAAAAASVAAAAALGGTASSSSDSTTRRLNAMVVVAAEAEAEGLCNQRAVVQQAAAAVQPRSPVLTTDVGLGMGWGHPRLSMLELVNLDSSSEDESEGEGDLEGEFQILGWHRLERRHRHAGMAGSLPALAPAGGGGSITGGAGAAASASRPQQPNVAGVRGRGQQQHRQQQQQLLQLQQPRSRMPGRSVSQLPPLIEEEEPLCEASGGAVCAGAAGDSPAAAAEGGTRSPPSSPASTSFCTTTTGTTSTSMPPDSAGVSRSGSQELQSGSAICTLDISQSNDAGARRENPAAGMPLPPATARCRLARPSPRHHS*
</t>
  </si>
  <si>
    <t>C_60104</t>
  </si>
  <si>
    <t xml:space="preserve">MALLSSRTPAVAPSSRAVAGRRIAVAKPATRRDVVTNATMKALGKRVIALVALGNGLAPFLVFDCDGVILESEDLHRRAYNATFRHFGVKCSGQQAPVNWNEDFYDTLQNTVGGGKPKMRWYFQRYGWPASDVLDGRVPASEEEQSLLIDTLQDWKTDKYQEMIGSGEVEARPGVLRLMDEARAAGLKLAVCSAATKSSVVFTLKSLLGEGRFQGLDCFLAGDDVPKKKPDPMIYKVAAERLGVHPSECVVVEDSTIGLEAARGAGMRCIITYTPSTKDQAFPGAERIVMELGPSEVYPIMVTVDELIKGRIAQDDRVNFDVTGQLPDGVM*
</t>
  </si>
  <si>
    <t>C_60105</t>
  </si>
  <si>
    <t xml:space="preserve">MQVWRFNLCAPWATARASVSSGLLLLLAIALSCAAANAAAEGSGSARAPAETPRPGCTRELNMFTFPRSGNDDRAYFIMFYVPWCRGCKRMAEQWDALADAFSADRRVVLAKFDCMQDEDFCAEREGIDHTPTLKLYHRGKLPCYNVRQAAPRPEGRKWKWNAYVG*
</t>
  </si>
  <si>
    <t>C_60106</t>
  </si>
  <si>
    <t xml:space="preserve">MLPLRQGGRAPTGRLIKLLRERYAKHVFIIDEYKTSKTCYNCGCQEMAIKRLGGLKEGQRPWSVKVCNDCLTTWVRTVHRDVSAANVIRVLLLLKLMGFERPTKLQRPPWPPAAAGPGCEP
</t>
  </si>
  <si>
    <t>C_60107</t>
  </si>
  <si>
    <t xml:space="preserve">MQCSTMQQQKLAGRREAKAAAQKACAGVRVAGASARVPVSTVRQATSSVRAASRATSVKVQATATVEKATAPAGSLSSNGAGTRVMIIGGDGYCGWATALHLSARGYEVCIVDNLCRRQFDLQLGLDTLTPIATIHDRVRRWGEVSGKHISLQIGDICDWEFLSQAFTSFKPNHVVHFGEQRSAPYSMIDRQKAVFTQHNNVIGTINVLFAIKASRELQPDCHMVKLGTMGEYGTPNIDIEEGYITINHNGRTDTLPYPKQGNSFYHLSKIHDSTNMLFTCKAWKIAATDLNQGVVYGVRTDETMADPLLLNRYDYDGIFGTALNRFVVQAAVGHPLTVYGKGGQTRGFLDIRDTVRCIQLAIDNPAPKGEMRVYNQFTEQFSVNQLAEIVEREGKKLGLNVEVTKVPNPRVELEEHYYNAKCTKLRDLGLQPHLLADSMIDSLLEFAVTYKDRVRHELIKPAVDWRKTGVKVNTMGAAVAR*
</t>
  </si>
  <si>
    <t>C_60108</t>
  </si>
  <si>
    <t xml:space="preserve">MQGLLQEKLGQNLALSHLSELPELPAQGVEEYKLEQHDPAPGKLKHADPQQHNRFDDAKGTKRKIYVNKDVLARLVCVAEELNMAQAQIEIRKVIKRENRRLLEEGTWKERHQGGVDAGALDELLTGLEVEPDTSAAEEGSVQGAARPSKVSTTKRVPSAYRQNNKVRYPSVLNATAPKDRWGYFRALQRLIPAANNMRPGHIAFGSGVSQHHMGGAAVKAAKAMQREADRQAELVMQAEAAVAAAAAAAAGGDPLAVADAAAAMNSTIAAAMHAHEIREAKREVARQMAEDEGLPTETWWDIMQKRKKTVYFRKLLEEMAGRMDLLKAHCAARTIQKAWRIHRRVRTRKASEEIALLQKELAQRRAMEMALRAAAEAAIREAQEKERAKKKAARPRTARINAPEGSGEIDGGLASRSNGTFSRATSGRGLGWQTSLRGAIPPTLSRSASRAVSRSVSRSVSRAASMRRLNAEEDEDDPAGGYSAQQNNLWTKIQALIGQDWDVDGDDDDSSSEDEGLPPGPPDEESEEEEDDEDDEERRARLRKERNEARRAKKAAAAEAAAAAAAAKPKKGKKKKGGVEAPPVKNPFQLFLGGQMAQVVKQAVKAAKAMEKEEQKKKKKKVRASKSVELPSTETGEVGPRTPRTPRTGGNQTGSGAAAATSPKHKSKKQRAREAEEAMVAEAAASMNVTVEAYKDMRRRQAEKAVERAKAAKEQAAQDEAAEMTEEELHRLEEEARNELMQKAVTAAVQKAAAAAAAAQAAAMKAAVEARAAAMADAAAASAALMRDAAAAAEAEGKDPEAAMAAVQTAAAAAGGGGRGAASVPALMVQEGVNAAEAAAAFAAAAAPTLKISNDDVQALIKDKLRARRAARQATEPEPPAPAPDDVVFVGGDEDDEDDDDDASSRSSYLTSEPDEEDEWEYEEESEDDGAGGRRKKLVKKAKAPKPKKDVSQRTSSRAGGQAGGRKKNRRRAARSDSEYDTMSEDEIKNAGEGTLQMIRRQKERSRKQLQGYFSRRLTAKAAAAAAVEQAMREERREVRLQQRAALALQPGAGFGRPRNVPAGPAWRPGGGQNKRQQAAAAACADNDAYPSHRTPPSDRGGGTLVTPKKREMAQGYGSWGAPYKPSPRDTGSQMDTGRRQRALYSDDGSDGDGTPPAEAGTVAAAFNLSPGGPSLLYRPPPQRTTVRRAVEKQSVRRATWYKGADMPNAVFTQYGWVAGPAADNQHVDPNAAPALDALHLQVASLQGPQLMHALQAFCSRMGMGQAPTSVQQGPSSTAAWTQHVSSDAASMGFHIRSAASANGPSPDAFARQHPHPDAAYYGAGGPAGFGQGGAGAATGHLIMPHPPSHGTASRAGISRHGSGGPAAYVAGSYISGAASPAPGASHGDLLAPVGAASGVSRSASPTPGGAAGGGGGHLATGAAFHRSPMHGAAMAALHHQAMAAAGAGAGVGSGAASRHTSFGPGQVAAEAAGAAALEEAALEEAAVEGASLQVALAVLRTGSVKPSVARRLYPLGRPRVMDIPVPGSGSFTGNASGVRRDLGGAASPSSFHPRPETALSSAWDDDPNLAAGPPAMLPPPDDEPLYDDSEELRQFDMLYDMTRWTVAPPPTPCGYRPEDHYVAVTIRRSEAAKQRDQQERIAETRQRVLGGYASVYTRSLGAAYSRVRYRRHQARAMAAITAARMPTAGGGFGGGARGFVIRGPAARPTVGGLAGNRLTLMPRPALPRAYVAAGGFMRPPRARAGFGASAGHLSPTFGEGVRGYSRSKSQVRVRGTTASVGAGFGSSYYWRRPVKLGSVIRVRPAGLSSSGAATGPALPAAAEPGSEVASGPFVTGAAATAAASALTSGAASRSRTPAPPEVADMATKAIQLLSELGSEIGNLEEQIQALQRKADLEQERELRAGGASIGGGHPQQHPQQGHLHGHGGRHATYAPDLQGLQQQVVTGTGVGHLQQRPQAAAATSPRQARQQASPQHQHQQPSAASSPQLNPYLAQHQQHQRNRQAYNLLSQSPGYRTALTPPTGITGTSLSPAVRRRQ*
</t>
  </si>
  <si>
    <t>C_60109</t>
  </si>
  <si>
    <t xml:space="preserve">MKEAYKAADGKKIEGRRVLVDVERGRTVENWKPRRLGGGLGAPGREPKAPKRQKPGALLPTPIAAPPVDDRPRAREYDRDRSEPRRDYDRDRGAPAGGSSYRDYGGGAPRSGDFRSGDRDRDRDRDYRSSERDYRGGGSERDRKRDRPDESYRGGGGGDDKRVRRDYEDGELRDDRRDRDRDGRRRERDMV*
</t>
  </si>
  <si>
    <t>C_60110</t>
  </si>
  <si>
    <t xml:space="preserve">MAAVCLRAQYTYDIXXXXXXXXXXXXXXXXXXPEAVAAAVVTFPPPAPGGGGGGDGSGGGGGGLRGAVECVAALMACGVPVARVELLDELSIQAVNKYSGTAFAAAPTLFFEFHGSAAAVAEQAELVGALAREHGGSGWEWATSPEDRARVMAALKSALDPHHILNPGKLGSPAEQLEQLAERDKQ*
</t>
  </si>
  <si>
    <t>C_60111</t>
  </si>
  <si>
    <t xml:space="preserve">MFPITPTLVTNGFASLAAGRSMDCSAYPPHASPPECVDAHSTAVTWMSWTNFVSSSLLTFLCAPYVGALSDRLGRKPFMLVGVSLTFLPLAVLQAFLHDLLPVYWYYPASAVGGVVSSFTMTLTAVADLLEQRHRATAVGYLTSCFSVGMLVGPLLGGYMSCRAAMWTCIASTAITLVYVAIFVPECAPEPLARRAARKAAAEAAKRARAAGAQAAAGAAAGSLAMGQAEDEQVESAEAGRPRDAAGRSLSRAWAEQEAQQEQAAEEEAVAETVSLLSAQQHMMGGAVAAAPGAVAAPPAAPPTLSASAKAGAGDASTSSRVSGSSSKGASSRSPLSGMAAGWSVIRGSSFYRRIALIWVVVSMTWEGAGELLMQYLQLRLGFNTQDQAHVLVVLASGGLMVKLGLLALLVRWLGERRLLAFGLLAYACECLALSAAHTKPLGLAAVSIGSLASVCWPALVALQTSGVAPGQQGAVFGALQAISSMASGLGPLLFAAVFRAVTRTDSTLPKMPGVVWLMAAAMTAVAIGLTLSLPQPAAGTGGTDASHSHKSRGGQEGDVEAEQPVVVVTAAAAAAGERDGDGIREPLLSH*
</t>
  </si>
  <si>
    <t>C_60112</t>
  </si>
  <si>
    <t xml:space="preserve">MQDVFVWSLCPVLVAWAVHQLLVLQAGGSLLRLVGDRIYIAAMALTMAVAAYLLLVGAPRRWVCWDVRQAAAQLDELWNVGGARVLASRLNHPLLKVIGISNQQLTEAGAALPGPPQLRSDPMAVAAGIAAVAGLLGASLMGSCGRIARLYAHISPVPQWAEQYLAPPALVTAALRLALTAPLVVVLYGIKPMSGFLASGLGIANPGTFLSGPAAGVAGAVGPALLLITSLLFILAIRPLAAAHLGTGLLEWHVLRHSDTTLTGTSAASPPSAAASASVKEVRDMVARRRLHNVYATVCQTALQLLGPATILTALLLMYGSSAGTLDHLRPAAPLLVPAPRAVNTTATAPPPAPSVRPQAPAPDVTGGLEGLEEAATTVAAAASAAASVVDAAAKAMAAGELPPMPSLAFITFATSFLSWWCCVAIVVFTYPMLLIYRLGMHIG*
</t>
  </si>
  <si>
    <t>C_60113</t>
  </si>
  <si>
    <t xml:space="preserve">MVGVLLEPYDNPVNRKDTNKRNEYLNHQDTQHEVAVLLLESGANPQILDITRNNAFQVAPSLESLQELLRIVVQHEDVVPTPAIAQLMIEVIKQQEAREKKDKAERAKAAAAAEAVRGGKDDDDNRAKQEWAKALSSSNMDYTQRMLFVAINQLVNKVSVGPGGEGGGGEGGDVAAAARSAEAGGEVGSIIKRLFKELYTKGEGKYGDLWEYVQAAVSYNNYKLSKIMLDLISAECPRALSSCNWEATMGPLIACFPDLFHTLLCKLQDMSDSEVVGFVQSLRPNSLHSVSSNAYASVSALTYMSTSNGQAPGAGLGAAAGAGAGAGAPSGLTGRQSLSLARGAKGAAHQGKILIYQQLVEGLKAVNYVVVKAFFEKADQHVLNDMAQYPIFKDFASLIANKRTAEGFTESDSGRSRLLDLLRDVKRNSLAEEHYRPQADILNRHRALSMKFRNSGKSTHGGNAFNGNASRRSRVGLDAAAAAIAEDEAADGAGKDIAKERSAPAGMMVVRKLSNELAVQTLNVERVLWAAVAARKSMNVDAAVKSIISWVNLNSKDRRAVFVTGISTDLLKELALRFPSGCAKLLNLVSRDVLEQLATLQVSANLLHRKDQLVKCSDVRNHFTWRAPELQHLSDEKGYSEHVVDALADYGIPFECTYKAAVEWDTSREHFAVLIENHFTGAELKELISNGILLSRVVDMIARCAKPPEDVPGFKAEPMTQLIKEMLREKLSFRIIEAILDAGSMNEATVYTNFRPGNPLYNIYPLKLYKPVYTHHFVQLLLTNWRKGTKDAQGHWTLRPWDKKFIDTIYAPNDPLCTALKSAYDNKLKDTQVYIENSQAMEGWAKKQRQNQNLVLSAFVCNPLLLHRWPVFVLMHILLYIRDTVKAWWRHVGWEWDAWGDQHGHSVDARALVIPWKGVADLGSVKGILTGLIDVDVPVRWFGFAAVKAAITVQWQEFGQMLMLMSALAHIIFMSLFGGFLLVMRNAGEQENGDMSKVNSQPEIMALLVVLGLMSVGGLAEEVSQMMELTWRTWRNYLGNLVDLASFALFMVLFGMVWASYTYDVILAVGAIETLVLFVRLVFFASMTDSMGSLMRMVIEIIKDMRYFFALLAMIFGGFAIAFAVLLGESNTYEAVAFKLFSVMLGDWQYDYLLDMIYVEHAWYVSRLSVLMMSAYGILMLIVLVNLLIAIMNDTYDRIKETEEIEVLHNRARLIVDLESLLTKDMRDKLQERLLGDYLHVLVPADKKFNKFMASSESTDGEWKGRMRAFMEAIKRTVDPQLRDIRDKNAAEFKLINSELDYIRKWVVEQKRMMGPLHGGDDEGMHGGHGGGHERAGSSLALGRR*
</t>
  </si>
  <si>
    <t>C_60114</t>
  </si>
  <si>
    <t xml:space="preserve">MPDG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GAGGRGGGGRGGGRGRKPAASQPLLLKRTSSNGAAGGGRQTKTARAAATWTRRGTELPGGGGDGGSDGGRGVVGGSDVAAAAGTGAVGGSGGGREDGGATAGVLSPFQRDRAPREEPNGAGDHAADTAAADAAGGGDFVYDDHDQYGGEYDGGYDDGYDGRYDAHGAAFVAGLAAEPEADIDEYGTYPRHNSYEEQEQNGNGHGHGEAGSGGGGGGVAAAAAGPGGEVTGEEAEGLGGGVAVQRKRARSSGASYIDLCSED*
</t>
  </si>
  <si>
    <t>C_60115</t>
  </si>
  <si>
    <t xml:space="preserve">PHVPKPPDPPSGPTDRPPPPCNPSKPPQNPLTPPAALRRDPLPDHPYSGLPCNTPSASAPVPHNLSPGHPPPTNIQTPGPASTRPPNPAPVEPLPPLPTLPKPRTAGDRLPPIPSCAPTHAPSYEHTPPNPPPSPPPPPPPLHPSPPSCAGPCAAPPSPCAAALPSCASAPPLCAAAPGPCSAAPVFSRQLSSPRRTTPAPQPAPPAPS
</t>
  </si>
  <si>
    <t xml:space="preserve">MPSYNHTSNGVNMANFRALGGKNTGRGGTYRAPYEWTLESVEQMGLGATENRMSSTLRDASSQLQAVASATVANDISIVDRALTTKLSQTESLKNMLETCLAEVISEIAELLSTKKRLEERNGKVQAKIGVNSNRMQVRSSRPPREMTMDEVEKGLIKQQGMLGSFSDRVARAVAQVDREVAQLEAVRAKLEADLRDKTEALRVDEAVLSIPTDPTVEGTLSPTFRRGAADCPPKTPHTWVRNTEDNLRNAHHWLADSARLRKAIAHAVANSRATEHDVANRLNENMLAKVAATRNLREDLQAQLEKVREEQARAKGQRSALTSALDDKRGPLAQARERLAVRKARPCRENVNDEVEAALAKEVAHLAAVTQQLSVKVAAVDREIAALDATAAQLESNIADKDDALRVDERVVLLDGRINLAQRPPSSVASFAMSDMSAPRTQTLARIRELEASLTSARREREAMESSIRQLRDTMGGGGAF*
</t>
  </si>
  <si>
    <t>C_60117</t>
  </si>
  <si>
    <t xml:space="preserve">MAFSTAQKAILGVAGLGAVGFGGYFVVQQAEVRKYEKDRADIVSLIDTEKKRAATATKAQSGAEERIAELQLAEQQSFKAIKDLELKLDAARKQVQQLEQQLNSKTEDLKAKQTDLAAAHQRLAELKNEAERAKQSVTMGERSLALAAAKVTEAKALTNPLNHPKVKELLGKK*
</t>
  </si>
  <si>
    <t>C_60118</t>
  </si>
  <si>
    <t xml:space="preserve">MASSTLCLPNMMLAFHVLLQLVWHDALRPGQSFVGIQRLQAVRDLLRGAVPDLALRLTSRPLHTGEDGVVLGYWAARGTHTGALGPDLPASGTAVSWEGSVVVRTRPVSTPNSSTPGAGAAPQADSAEAGEAEPASQQTAAGAALEGVEVWWSWDPVFLFRQMGWKECPPAKAQQAAEGTDAGAAPTGAEAAEGGAEGDAASKEEPVTEENDLCLRTAAAARRAYATEAEAVEAAAAAVAASAAAAERVGESAEALAAAQAANRAVVELYFHTYNTGHYGVLDHIVDPEYQYDGLLDLGDKRGRAAMSAMMGGWRDCVPDLAIGHELFVAVGGDRVTFRWVIRGTHSTPDSKLLGVPAGGAALHVMGVTTLTLRGGRICRKISHANAAVTLQQLGAARAPQLPGL*
</t>
  </si>
  <si>
    <t>C_60119</t>
  </si>
  <si>
    <t xml:space="preserve">MLPLRGLAGRRLGGGKRSPQPGAPGQQARGGVASASAAPVNTEPGEDTWNVVDSPPPPIPEGYKAVANAVLPCTPQELYNVLISGATGGTELYIKQHRDIGRQWDLVASGWRRAAAAAGVEGAPAPAAEPAPDHSLLGPKNPFEWVYGVPGSGGFTRVLTFWTPKKPPQTMDTRCVQRQQLCVYRGGVLVFATAMNMLDIPYKECFTVNTAWRISPGEAPGTCSLSINLKVHFLRRPIVAGIINMTTFRESAAFFSTFANNIAQHLAGLRDAAAAPLPAPLPLPGPAGALRGLPRASLPASGAGRSGPLVSPFAAMSVMAARKITREVEGREAETAD*
</t>
  </si>
  <si>
    <t>C_60120</t>
  </si>
  <si>
    <t xml:space="preserve">MMAAAGAGVPDGGIGAVGMGGGGGGFCGGGGGGLPSGATVAAGGGGGGGGGGMVPQQGPGAAPPGFGYPLLFLQQQHCLQQQHQLGMQQAQLQLPHQQGLPPAVAVAAAAQRLAGGGDAGGGERGRPRRRIKRRRYNDEIYDSDDDYVMSDYDPNDSDYAAGGRGAVAGRLSLSSTHRASVSGAGGASVRSRAAGVGKAGASGAGGHSSGKGKKAPAGKGVQGGKPAAGPKVARLFLLLQELQRSCRWMQPLT*
</t>
  </si>
  <si>
    <t>C_60121</t>
  </si>
  <si>
    <t xml:space="preserve">MQQQQAPERGVLAAGVAPAAAAAATAPVGAAGAGAATMPSLAAAQLSLQLGRLQQLMESKRQAFMGLQAAQEQCQRTRADLEERLRREQQHAAQVLQQLVSTHGGGAGGEQQEEVRARYGRQLGQQLASSCAPWREQMERSEVVVEQVKAQQRGLLFEMQQLLQAQMQVQVQMTAQAMQAQGLQGAGAPARRVRARLAAA*
</t>
  </si>
  <si>
    <t>C_60122</t>
  </si>
  <si>
    <t xml:space="preserve">MGGEGPDNAAAATDATTAPAPQPSAPSLGAAAADQRGRGAATGAADSQGAGSGAADGSLELDTAVGAPTQQQWVSSLQLLRHRLSAAAAHSAADTAAAADSSDGGDGDAGAATIAADRAAAEGAAAGAAEGAAGDAAAAAQLQTSQAQEAARQARLHAVAQQLSAEAGWPLEVALAWMPELVVADGASRARFSSTQQLGLVVDVSMDHKVMLWFHGCVPTVVQQNGQDIRAGELVTLQTMLRALQPVPPPPAAPLQPPPPPQPQPPQQPHAVLQPQPPHAVLQPQPVSQPAPGLEPQQPEPQQQLLLQPQPLLAVSPAAYAHLNDTPYQQQHHQVDSRGTPRGTSPLEEQQPEQQQRAEPQQPPAQQQPQAQAPLAPAGWVLVVVKNSSRPHKQYCRCPSGPVRLPMRPRVKPRQVQETEESKEVQETEEAKGVEEMEEMVAMGHHCGRQ*
</t>
  </si>
  <si>
    <t>C_60123</t>
  </si>
  <si>
    <t xml:space="preserve">MTNASKQFDVAFERYQQKYQQQRRQAQQHVPMAPAASRSSPIPAAAGAAAAAEPGAVSPRGGCHLVPLLSAADVQLAMQALQSAAWIHDYVWNSVDPATCGASPRTSSAGGGGSGGGGSGDGDSSRSSTRRREALAAIATPVYREALAAAVAFYVDPALGEPEDVLRIILELLTACGGMPAAASPPPPSARAAAPAPQSRSLSGGGGGGSGKDRPGPAVAAAGAAAVAAGRVSESGSSVVTVPSCRSLGGARRISSSCRASPLAAEAAPRSCTALGAGSRPRETCGPATGGAEGRAVSSASAVGEAAGGGIRGFGLRRKVAERFLSRSDGSSSSSSSSSSSSTTSEAALSMGSSLGSLGVCTASGGGAAMAAAALHSCGSGVALHSASEGAPPGTDSGNDNLQSDLVITDASYTASAPTSAVIPAAAGAASHTSAAGPTCVPAGGNADGSGHSSRRAASLQGSEHITIPSGSSGGGNGGGACASGGAARALRTLSLHGLRDVFRSHHNSPAREARENSSIGSGSRSEVRGFPARAAMASDGSGGKGPASDHHHHHYHRLLSLFKKSGTAAH*
</t>
  </si>
  <si>
    <t>C_60124</t>
  </si>
  <si>
    <t xml:space="preserve">MYCLVNADAWRHTPRNGSDESEPYANAHQQEQQEPAPSACCFPHKSCMRWCYASLSAGCRSAPCQLCHAYDNHRRPQKPPGLPKAPKLAAPTKPAAAASSISTSTVAHISTSPRWGDEDEDEADGLDLSDLFEQTPWVKQGLAELAAAEQQQAEAAAAAPAAASESGGSSSSSSIAPRTSISSSGGASSSWADEVEAHEEAEEELDLGSLADWMKEGLAEQAAAAAAAASGTSGNPSGRRWADEVEEEEDGDFGAYLASLSPWMAEEMAAMAEAEAEGECVLAAAEEEQEEAVVTEREDAPDSPLSSCCCAVPDSARTSRTASSCSLLSVAAAAGSEAPQQMESVEAAAEEQSVDKEACTAAGSSMGSCVVPPTAAVQQGDEWQSAVRPSRLRLAIELAAAAWAEQERELEEFAALERACGCFPPPAAVAAW*
</t>
  </si>
  <si>
    <t>C_60125</t>
  </si>
  <si>
    <t xml:space="preserve">MYPNNWDDYMWLVIVGALAAFFMAYGIGANDVANSFGTSVGAKTLTLAQACCIAAIFEFAGAIGLGGEVAKTIAGSIARPAAFQNNPELFAYGMMCSLIAAGTWVIIATYFCLAVSTTHAVVGAVMGFALVWGGKGAVVWNDHKPEFPYSNGLVPVICSWFVSPVTAGIASSILFFLNRIFVLRRERSTTFAIWVFPVLVYLTVFINVFFVIYKGAKSVAKWSPNKSAWVAAVVAAGAFALAVIPGTWLLRRKVARDMEEAAQKAADAEANTGKPKTSDDGAEAAEDGNASKAMQMFNSLKRAATHGLRQDIHEKVESDRDFHDLHAAAEVFSPETEQVYKYLQVFSACAVSFAHGSNDVANAIGPFSGIWHVYKFWNVSSNGETPVWVLALGGAGIVVGLATYGYNIIQTLGVGLAKMTPARGYCAELAAGITISIASVYGLPVSTTQIITGGELGVGLVENIRTGVNWKLLAKQLLGWVFTLIVAGFLCAALFAYGAYAPSLTMAKDIAVYQNTMRAAATNLNKLMNVSNYAVGATFPTAFDKGLNSSINSNLKTLTNMFNTKTIGYVDPYQLGQQLNTSIATYLNQSVTVTGFNRSSRAYVPAGAAYPDTTIQVQPNQ*
</t>
  </si>
  <si>
    <t>C_60126</t>
  </si>
  <si>
    <t xml:space="preserve">MQVCNGSRMARQNLSQRRSVTRLQRSLHVTCQASQQRSSDACVVQSAKLLAVAGMAASILLGAPLDAMAAKSRLPPIDVNDPNRCTVAALDKFADTRAAFSQESSGGNMVEAIVDVRNCDFSGQNLSGKVMSGVILEGADFTGAKFVGSQFARANARSAKMAGADFTDTNLYSTQFEGADLQGANFENSILTGSTFGKNEDGVWANLKGAHFEGALVSSSDIGRICENPTLELSTRKYELGCRANR*
</t>
  </si>
  <si>
    <t>C_60127</t>
  </si>
  <si>
    <t xml:space="preserve">MAAEAPQTAEALEKRIRAVRKKLRQVSDLQGAQVSQAALTGEQREKLARVAEWEAELGVLEEHLAAVAVAER*
</t>
  </si>
  <si>
    <t>C_60128</t>
  </si>
  <si>
    <t xml:space="preserve">MHQPWASLLVYGLKRIEGRTWDSTHRGRLWIHAAAKEMDPADLEELKAFYTQVHALDGNTPQFPPAYPTSALLGCVDVVDVLPQAAVEQWPGLPDSCRMEAASPFCFLCENPKRLVVPQPLKGEHKLWQLPKAV
</t>
  </si>
  <si>
    <t>C_60129</t>
  </si>
  <si>
    <t xml:space="preserve">MVPDVAAPCTVLPVLRSSTPTAIPPYLSYVPEVALRLSCLGHRIVVRRVTDSKHYWSKSMTNLFCYCVLPGTGIGYVLDPSFKEHFRAGRMSDRYRDVWECLPPLFVGPPAKLVQLVQSLCAELQASFESSGRQLPPWRTFSSTINRWMSPGFQDVPVPLRRPMPQQQTPELPPQAAGSGGAVGGVAGVTAVRGREQQAAPVPVPGPVPALRGPQRPRPAGWAAAGTSHGTRGAEQGALLPAAQRAGATAALRPVTGGDGAGGLVKGDAVVGGDRGVGFTKGVLDTGKGQI*
</t>
  </si>
  <si>
    <t>C_60130</t>
  </si>
  <si>
    <t xml:space="preserve">MQPPRTRTDTACALRPPTRHSTPPAPEARLLTASTLSKLIVTFTGVKVLPLPLPEDLDAPTEPRSVSADPNRCRPPPYQMQTPTIPPALPPTHHSLGFGVKCHPPLRPLTRTRVLQVAAAALAQPAPSHSAPPSIAKFPPSADPASITTSAPPPPPPPLPPPGCGTPALTAPPAVKPAPPSPSPLSAPVSPPPLALPVPLPAALAAPAAASEPPAAPTPVASAPPPPPPPSPPPPPQRTPT
</t>
  </si>
  <si>
    <t>C_60131</t>
  </si>
  <si>
    <t xml:space="preserve">MSGKTPRVLVTPTPDLGKVLNCMTTIEIDGECNISSSVQIAQLALKHRQNKNQRQRIVIFVCSPVTEEKDKLVKIAKKLKKNNVAVDVVSFGAEDENQEKLDAFLEAVNSNGNSHLVTVPPGPVLSDVLISSPIFQGEGGGGYGFAGGAGGGGGGGGGGGGGDGFEFGVDPNMDPELALALRVSLEEERDRQNRAAAAAAAADGGAAPAEGGAVPAAEAAAAPVAATPAPAVAATAPAAAGAGAAGMDLDEDALLQQALAMSMEVDSAAAAAAAPAAEAVTPAPTTAAVATPGAPAPAAAAPAADADAMDEDAELQLALALSMQDAGPETKESDK*
</t>
  </si>
  <si>
    <t>C_60132</t>
  </si>
  <si>
    <t xml:space="preserve">MLAAQKGHVDVIRSLLFRGAHMGAADDRGWTALHFAAAAGQAVAARALLTAAAGGRGGLLEAQNGKGETALALAAFGRKEEVVRVLLLSGARRQAVQDAADSDYVAKLARAAGAATAADGPGAVAVAGGDAAGGGGGGGGGQQSARSPGGPAMQFSGTASEYERIFSPPPSEPVTPYGAVPPPPAAAGPRTPACNSRPAGGRSTIAPARAAAPAAAAPVAADGDGDSDEYSNAPDQQPAAADEDEAFMRSAAAATAATAAAAATSAAPSRRAPDPLVLPDTPSAPPPALSQPPVRRSPRADGSSATTPKEATAAPGPKSPGKSEPAASSGEARGGGGGGGGGGGVPAAAAEAGGSCMSWPTAARFPALVGRLQGGVPRWLGPPDLSLLTAVPQACEALAATVPAAALLLRRLRVIPDVALRVCVCLGLHEVSELRELAMLDPDDAPAAFAAAWGPSGLGPAHVTQLRTALLAALKPQGGRAHGDEEAAGLGTAGPLPVGLAGGALVQHLLERYGLAKLMVQVAELQITEPRDLLVLAELAAAAGPDGGGGGGGGADGGGGDSSELGSWESGRLTRLLRDLPALLAAQATARDKARAEAALGPALEAMLRQRRLEALARPSRGCLVLYDDLDGASSGSTTASTAVAATGGGRKDNRSRRQKRVAVVVAEPPSSKAGLAGGAAAIDTSASTDPMLAMLVAAAAAVPGGGGEGGDGGGAAAATYVVRDLESGLSVELLGACLRRVRAAELPKGTVRPDYMPPASLGPPVTPLSAAAGVLVTRGHAWGRGPAYDMYGEGVVGELVGPDPESASAANGNGNSNGHHDDEDPDYAAEDVTDFPVYGSGDAAAHRGAGTGNAFVNGHAGNGGGGGGGSADAEAGPRWHGRWLVRWPDGQVSSYSVGGRGGFELSFLTLHWRAGSPGAALLDRSSAGLEVTWMRDPHNPRTYFPDADSGSSSGGSNSSGAGSSSGGAGVYPMPQAMAGGPALAGTHFYHKYYKSWQTGPEPGGPGTLLAPLRLEAGGLVAVWLVAWPNAGRREARVGAVGGDCDLVFAPQGAEGRLVRLNLAQLALQPAAAAAGPLKPAGAATAGGGGGGGGRGGGAQQQRGHVGVVVRDLGPGVHCGLLVRLLGGATAFWYDEDVLLPLTPVEARRLPAAAAAALAAGGGAVPVLDVTAMPGMLVRRCYDDGSSLKTSSKEQQAGAPLAMPRTLDALAEMAVAPGFDCTAPWAAEAGGCDVAVVGGSSLQVDESSKLRLLVAERMPLVVGPAARQLRYSAGGLFRMFELAHAAAPGGPVTVFNAKQVCGLRVVLQTSANSTGASQTGTLTRPLRLGTKAGGLSSGSMSNGNGNGGSGSSTAAVSAAATPRGSLPARRAVAATASSRRLRPESAVSAAASAPSLTSLLGQPASSSDVVSISEASERAGGSGSGSGGGGGSGGGGGGGGTEVDRGTVMWEVSWDAGDTSVWAVGLSASASALRVAPQPGFKSPAVPALRDASPRDRHLRVLDPVTYTPLPHGPRVLDDHLYSLLGHLDTAVAALNAVAAGRLPGLWLAAAAADCGPAAPCRVELQRVPMQGDTLLLSVGLSAAALSVGQQPSQGPTAHLDPEAAQQLLAGSERAAAADAELAAAAAALEAALRGWPHLDLEAQRAAERAAAAEAQSGNHRATVSDDGGGANGGGGPVDDHQGRWILTGCSFEEAVADTAASLVLRTAAAQQGGDGDNDGAQAPVLVLKQATGAGGGGSSASSGGGGGCSRHVAAALERFNAALAAAQAALEEAAADAGLAGLRYHVSLLPRPPASCLPLSALQLSHASKLYDTDPLLVQEMIETFHSYTARLVSAAPTADPQHQQHQQHQQAMPLGPLALAALDVAPEVAAAVERVHDAMCAYTALQAAEWRLQITEMYGTGSGGVGGGAGSDVGAVAARRGHWHGLSLTTTSPPLVAVAGGVSVGDLEGLVEAREDATAPCPSQLGARLNDSLLRLWRCAGRANGCGGSVNVCDAVVKMYSYLHGQMAKAVASYGVSFMGADAGAVRQEVAEAAQQAAATAEGLEVAAANLAMMARPPWMAPAAAAADAGGATAGAAAGGPLAEVREAAAAVRRAVRRAASLAADVAAAANAAAAAADEQSCKAAATATAEELLQDAAAAAAVMAAARWVAASSDGSSAAAAAAGGAACVVARQATFLAQAGGAAAIPIVLEAAAIAASLASLARATAAAATAQQGDAMQMMKRRLDAAASASDALNARCGALQRQLAAAEAAVEEGGGGGDERQLARLREELSAAQECASRADAHVDEAAQSRSTALNESEDVGAHAEAAAADAARAAEWAADAAAACAAAAVDNAKESAAAAGGGQRDLDGLLPLLSKAAAALAFASKVVAAAGISSPRSVSGAAEALATLSAELCNVAVDQAVSGAEQLKEGAKEPDRINAKQRTLGKAAAAARLLRSLATSHAALAPGGSLPAPAAASLARAAEGAAVACRDAADAAKAIGNDAVAKARVAVGTKENLEHGARLQLELLEAARAVTDLAEVAAGASDGSRVRDAQSDIAKALDDSDREMDKIDRYSREHPILRAVAVAVGLKGLAAGAQRLPQALDSAAVAVEKAAAAASAAEPAGSPPVRADSGVDEVGGGSPMPEQGSSHNLAALGVMGLATTSMHSMANSAAAAAAGGGGGGGGGGGGKGELSRARYNLDKTWQLVAEAERELRKSVAVGRELWGRGSGAATGAVAEVEEARSKAVAAAAAALGAASSAVCGSLSSAGVQSPEQLLRLHGLAEAAEDALRLLAEGLGVPRGAEGAAAAASQLTAASHARAAAFETAAAAFGGAAAAQRAAADPAAALLETAASDDEPHGGSGGGGRLGDGDDDGRGGAGGEPTAEIVFRPVFVQTPSAAGASREPPHNAIQFHVAVLLKEPGRRAGPPPPEVDAVLQRPAVRSLMEPLEALIEAANLELAAAAVALRDMAVEADLLAPLLGQPGGGALLRGSRDGPPGLQLALQRYGPDAEALVRANLRQAGRYTSVLEAFRAVSGGLAEGLQEAAAQLSALLTPVPVPYHGRRAAQERAAAAAAAAAAEEEAARRHQQELEAAWRQQQEEEAAAAARAEAAAAAAAAAARPAPLLAPAPPSMPAGSVGISPRARASSLRRIDSSSAGPEPTLARLRSRGSTNGGFPEAGPVAPSRRSGDDMMRVSGDGLPRLSDSGAATAVVVGQELAIMHVYGAADLQARNASADGGASSALFSDDGEIDFGLGD*
</t>
  </si>
  <si>
    <t>C_60133</t>
  </si>
  <si>
    <t xml:space="preserve">MAATADLAQQFALAGLTIYQSFTAQAYNSTRKEGVPALPTFGRKNTLAVLVGNTKELWRCFLKHLARDPEQLDNDSPLDSYVRKTISSIVDGVYLPPTDLEPPQVRFADTFSGPNFCDMLHAATVSGLAWKDDELHLCCTRRWGCWFALRAVIVFDADAPASAIDITAMEEPFPQLRPQLSQAYAEVVAAGGLQNWAASWRSWAALRQLASSLATVEGCQYDDEQMAYHYTKDRDVLRRAVEAVRQGPGVN*
</t>
  </si>
  <si>
    <t>C_60134</t>
  </si>
  <si>
    <t xml:space="preserve">MGVLEVRDTETETEISQVPELDGDGLEPDEEAQPQR*
</t>
  </si>
  <si>
    <t>C_60135</t>
  </si>
  <si>
    <t xml:space="preserve">MIRASRLLVLAAVLLVAACGTGAQEPTDPQQPVDDGDYIAGGHGYEYSSVDKTYTELDFLDNGATLAASPSPTIVENRDGFTSNSPYRLVLSRVTQLSNGASSRACYRIVAAADCGALDASSRTGMCCNEVERQLHKIHVEAVRSVSLNGWSGKAWQWEDSLGPSASLKISNLGLNNTQALATEVCFTLAAPCASIQDLCFNEPSCRLLDTGNRDERK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IQPPPPYYVSSPPLYARPPPRPATVLPPPYPPAGPPPVEVCATEVLIPPSELAPGREPFTLTEAQCADLILLLADDLSFASDDVGAARLTDWGAGRTACFLSAEAAAAASPPAAGPGVQLCAVFASAAEALQLQPQLDNDYMDQLLEHGASVTGDGSGAACSAALSGYTPLITIAATQPLPDGVTNADVPFSERTGGACAPLSPPPEAPVYGGSPPLAALPPPYGPLPPAPTLPSGAVTVCASAGAVPPAQLSPGQAEFTLNDTSCADLISKEAALLSQITAATGLELLQDWASSPYLYTCYRTADASRDPADRGVGVRVCAVFLTPADTKALQAVVEDSPVLDTLIEILASAAGGSGADGGGGCAAAALSGYTLAATLAVPTPLPDGISEGDVMTPLFRQNACALLQPPAAPAPPDGSFPTVLAPPPVLVQSPPDPSREVFFPPVLPVPVPSTSVPWADTGYGWSMYDTSENATYYVTSYLCVVPSSSQEMRGWSVVVDSSLLGSDLQVSGVTGTRTDIDGAVSAVQVIPYTSSSVPTVTVVDNMTASTSVIYTLYWPKTFTIASRHLQQQHRRLAQSTASPSPVSGSGTTTRFNNLTIIAWTPDVISSVTLAPGLTGPNSAALSLGAAACVAAGSTSPLPWPVVGSDGCLVGTMSRTYIGTSGRTVVTLRVAPNGALDATVAANCTTWFASLSQPVFVRMPLTNSTAAAAADLFVNRTAASAAGSVLPVGVYVKDGALVLPRAAVGNAASSSYFKMDVQLALPSALALSDVCEQAMLSGQWPNTCALQVVDRNLCTQGVAVESANGEAGPVGQAPGVAQAPSPPPTQGSLQGESGDGGSSDRGSGGSGSGLSNSEIAIVVSLVSNALQAGGDERCQNMGM*
</t>
  </si>
  <si>
    <t>C_60136</t>
  </si>
  <si>
    <t xml:space="preserve">MFSVYTTEQLYEQLRPRLATSDAWMAKNHPQLWAAADAMVESLQKKECYGGGVTQRAAHLAAHLKATDPFLAKWLEERAALDADGGNAGSAEGDGAAAAPGKGSEGSGSQGAAAGPDVAAAEAAEASAAQDRADGTADASTSAASPRKKGGSGGGKGASDKGSAAVKRSNKKGGAATALEYLTTTFAHLREQRTLVMGDKKDRLLREVAALRQLRGGPINVLRGATAGGTTMGQMLAALKLADQDDGSRGAGAGGGGGGGGGGEGQQPQQQQEPAVKVEAPAEAGAAAPGVDVEASQSGQPQSQTQSQTQSQTQQDAGQSQPQSQQDLGQSQSQPQSQTQPQSQQGGPAPEGAAGGKAKQSAAAGKKSEGGKGRKSQAGDGHYLDNLTCVVWEDWRVPERLDTMLAAGDSLAVFVEVHCRDGPEDTRLAMSLSTFVALALCSQRLIAELYQDMVITPQRAAALRPQRQRQRTAAEAAAAALGLLDECVHSLDYVDFVEALHRRMPLRCGWMYANAIMPTAAEWDRIFGPQAGRLSGLYDGGADLDALGRACMAFHTSRHESPVLDVHALAAHLRATQAAERQRKTAAHRHHYEHEAAVGNGVAGAAVGCDPCLEALGLSAGGSAAGAGVAGVGGNGGAKEFGVVSAEPGARPPSLLLRPPGDSGFVPGTIHPADVGKPLADTGGRSGSSSSGKMGGYDLGHLSFTCVTSASLADDFLGEVIRQTTAGHAAAEVAAAAAAAATVRAAKCAGLGQGGCSCADDVAAAQAAAAAAAAAAERLSSVVEEPLAPAAAPLMPGIGHAHGADEDELFEAVTEELNAVAEAAILAERDAEAAADAAEAAAAAAAAAGGDTGAATAAHHAAMASASNASSLQQSLKGAFAHRVQLMPGVFYSYFIGSQAFTNTAWHVEDFLLQSINMMVVGRPKAWWWVPRAAEAGFKQLLEDQWELEDVYTKCVPLASETVDKLIKMGCRRTVQLPGSVFLTSPGFAFHTTMSSGWSMADSSNFMANILGKDMHVLENERPLEQYPPAEGRTNTGEWVRFTMRRIEALRALNDPAYAPRPMNRLRTEEVARRQRAADKAREEAEAAEEEAREAARAAKRAAKEAARQARLKREAEEAEAAGPAAQGGKDAAGSTKPPAGAGKGLVAAKKEPGTGGAGRDARNGDQPAAKKIKLEGKQPGSGSGPKKAGAGGAGGSGKDGAAALPSGASRKRTSAVNGSNKAGRAGSGGLQSQSSQQLLTLLQTAGRPQQRAQEQQPQPKAEPGSGSGGVGARAAGVKEEPGQASGHGNGVQVVVKFQPPTSAPVGVGAPGATAAAPGGSSSSGGGGGGSDCYSQGNTNGCTGPSGVEHVVMLAKRGNDDLAAHVGLSASGSASGAGASAEAKLLPIKRESSVDGSTLMGLGGGGGGGAYKRSSAEQALPSAARLVMNEQRLQLHELRQLQHEQHMLQEQLQKLHAQRRNADDRLMQMQCEALPAGAGAGAGRPHDHLHQHLHDANGQQQAHHGHSRVFDVHTNETTGLSKHPHQPQPHPQPHPAASAAGATAPALDLSAPGLPCTNLLGLHLQEHQQLLMQVERAGSGTSGGAPAGRGVLDTLRVMSGGSTSSQLGNSATAGAVAPAALRSSHSASAAGSGLLGSLGLGREDAQTLLRRVSNTAQGGDVGGGGGTGGDYLDMMLQRRRQLQLQQQQQQQQQYQQQQQSQRLQGCEQMLGLHDQGSALGGSGLAGGLGGRERGLGGLLGGGAEASLCADRQAPLQQHQQHQHLRLPGAGSPRGSLGSALLGGAGAHRQAGIAAEGLRLPFPA*
</t>
  </si>
  <si>
    <t>C_60137</t>
  </si>
  <si>
    <t xml:space="preserve">MSTPTKTANGLDAARGGEEAYDAAQIEQLNSLLGFLESSSAAGSNDVKFQGLKQLGSLAAGSSGADLRGGSSAVSSGDGRNVAELPSLHRAASAATPERLSKMIPELAGGAGFVGAAPLAEDVGLGHGHPAGPAASGTSPAADIASLLQQQPGHGAEITKRTSSASYSSDGAVSSSCASGLLLPRESAAAAAPHHHHNAHHYHVTLPMAPGASGSEAGGGAAAGAALGLRVADVCRSSVRDMLREVLLEVVPLQDAADVLFKVDAHPGWQDIRATAAAIIAAATATGDMAATASAGTSSLPATPAKNSPTFPSPPAHPSRPLDANGSSSHLDNTAAAALPPLHPPPPPPPRSPAASAGSSATADGVTPQSCTPQQLQPLRPSNLAPLTPARSLMMSPPPAPLSPAALAAAAAAAAAAGGSSTGSSSPSGFLVSLLQQHPQLLDTLQANPQMLPTILNMGPLGGGGGGGGGSLSPEDIASVLASLNAAGNDDGSNAGGGAAGASAFGALPSSPPSLASPASAVAGGAGGLWAGLPSPGGGGGGGIDFNGGGGGAAAAPYYGASPHRNGSGGAAGLEAFHLLMGGAGAPGGGAGGGGPGGAVDASGAFGAGAVLGGGGAGAGGSAGFEELSPAVRDKIQSVLDNCGPHIRLLFGELCAVSALHSIETAANLEGVRRMKAFITTRLIDHYEQMVWAQDPQTYALRKLTPDLIMVLEELIHSDKGLRWTHFDPKVLDTIREIRLPDAVRTRLSKLCAQELNGVQNVPAYLYTLLSKRGKTAKQAAAQKQMQELALRLAAGAGVGSGLGGMAGMGGGGGYGGLGGGYGAGSPYGGGGGGGYGGGGGGYPSSLGSPAAAVGFGSPGGPGLYGGGGGGGYASGSGHMQMSPYGGGGGSGAVYGSGQNDMYGGGIGGTAGAGGGYGGYFGNL*
</t>
  </si>
  <si>
    <t>C_60138</t>
  </si>
  <si>
    <t xml:space="preserve">MGKNDFLTPKAIANRIKSKGLQKLRWYCQLCQKQCRDENGFKCHQTSEGHRRQMELFGMSAGRVVAGYSEEFESMFMEHLRRAHPFSRVLAKNVYNEYITDRHHVHMNATRWLTLTEFVKYLGKSGEAIERAKRARLEKGEPLSEEEEADEEAHVLQRDENEAPIAISLAAPRPLALAAAAGGAGPSVSGPVGPGPSSTAPGLARAAARAPSAAVAAAGATASVFGDDDEDAAAVAAAAAAASKQRSKLDELMQSELRAKSNAAASDSGRRLDHWLHSGIVVKVMAKELKEHGYYKQQGVVERVIDRYLGEVAMLGDGTVVRVDQAHLETVIPAPGGAVLVVNGQHRGCRGTLLSINESKYQAQVRLGEGPGRGKEVWLEYEDVCKLDQEVAGGR*
</t>
  </si>
  <si>
    <t>C_60139</t>
  </si>
  <si>
    <t xml:space="preserve">MEVSAPHSLDSIAEAGEGFNGLRVKDKDAWRGSQSPRPRSALKHVSSSVSHDSEASAVTERTPSGRRMPRKVSFQVHGLAPPQEVAAEGSDGGAAEQAHKRIKNSEEFSMKFLVDKFYGKVLKIKEIKPFFDGVDMHKLKYHQEALMLLVFGGQELLDDELPGLSADLRLIHLHLLFEGLNLSHWQIFADTFCETLDELPQIPADVKAHAKAYMRATKQHFRPIEPEEWPPKVVYKGWTKRSCPFHTSYKSIHSEDMNGSAGASSKDGSVKGGAEGQADGAAAAGWAHAAADVDDDAFVLPGFNSPPLPSMTAAAQAEVDRAADAAAAGVEEAKDEVAKAAEAAAST*
</t>
  </si>
  <si>
    <t>C_60140</t>
  </si>
  <si>
    <t xml:space="preserve">MAGLGKMAAEGLRAKFDSPEAYSAYMAGLGKMSAEAIRAKFDSPEAYSAYMAGLLRAKFDSPEAYSAYMAGLGKMAAEGLRAKFADQEAFANYMGKLKRGGQCMGKLTELAVVARKVIEKAAAKEKAKQQLAEEEKAKQAKEVLIISDSD*
</t>
  </si>
  <si>
    <t xml:space="preserve">MPTELGATFRKDLFSKEVEGWLGRATPADRERFERVFESIRSVTEAKQSPDAHADFVNSTLDKMRRRGSSAAAGPSSKRPPLAPGGATVVAQGWSYTATRAALSRPETQSTLASLTDRVAEEQAAAAAAAERERSAEPRPHSAPNKNNSNDAVPATAAGGRDRELTSFDRAAARRRAISFGAPSTASGSADATAGSITDKNAVAAAVAAYQLQQQRAQQTATAAGAAGATGIVGVSPDVTTYGESYNLRSMYPEIYDQALRETKADAVPNYTLISEWGDSLKAGTSDAHKLYMRTTYNTTNDEVCKLETTTDKVREQEFFKWMQRQKTYYGDLLARAKGQDLESVLAGADDDQKREILNALRQLHAAVDPDQIKSHSQAVHCEMRGIQNLELEAKLKEYTKRKTMGGPHTELAMRKPGAKQRPATAELRPNTVELSFGASMPAGAGAEPSSGALRPSKPRPATAGAALGNRGTGGANVPAPRRAFATAGQEKKDTFLSKVPLQWSVGATGGPLQSAYTDTFGGRGAGRARPNSALLRTEPVKYREVTCPIGAVNPHTAMAPLRTAYPVPESFLGATISGGTGSIPFPQRRGDTVYRSEFAPRDAADVHATLAAQAALTEQAGKALQKSTLPMGPKNGINLVEPADWLSEMKDEYVPYADNYVKSNADTRVSMRVMFNGPTASAGKVATLVDSTGRLVKY*
</t>
  </si>
  <si>
    <t>C_60142</t>
  </si>
  <si>
    <t xml:space="preserve">MLRRPIESPSADYVFETGSTGATTLMDGLNLDENANDGWCFTGPTGSVTASSGTPSIIKCLSPDDPGYPGGAGYLSSKPHVHATNTSEVTEPYFYSPGTAGGPPDPPSPPQEPPRVPYIVAPTPKASAPTASPYHTRLAKSKEALAKGQEGSGLTIMRITLDNNAMLVDRCLAGNEQFNNIRAAWNSNSNWPSAEDVLMASNENKCKLWSFEKVVTDEDLRLAHNVQVSELAGQKVGGDKYLFINKSTKQPVVVYRPRGDFAQIKTALLDNSTFHKDHGIIILEQGFRIPPEAYNTIGALAADTEKHKLIYSYNNLGEYASANTVLRLCQVPSVLRALPLGTTLPLPKHVCDGTEVLDCDLCSGDKKPSEIGAMFFMVGNSQLVSTPAGYWCKESLLCPDLDVRFLCWKCFGQISKHVGSEVPQGLLVKLSGLALVQVMK*
</t>
  </si>
  <si>
    <t>C_60143</t>
  </si>
  <si>
    <t xml:space="preserve">SAPQGKLYNPYEGLSTQAIGTKPHLFRLPEQPEFVFEEEASVRRRDWTQHLQFYCGGGYLAGECWEAWLHTVDADVGGRPPEVVTDTLKLKTNRVLNTCGTRGFGGELSGQGGGSCGLDFASKSVRAPGATQADQRVADLSYGRFTSGALFRLPRGPRQAAVAGAVGVVAAGGITA
</t>
  </si>
  <si>
    <t>C_60144</t>
  </si>
  <si>
    <t xml:space="preserve">MQSGEEVKGSMVLGRGGGGLRVTTADEVEQNMAALSHTRISDSTAAMNHKPNGPHCCQDKPDSKEHRRRVPAADAPHLEHNGQQDQHWAAETEGRDARLAVHC*
</t>
  </si>
  <si>
    <t>C_60145</t>
  </si>
  <si>
    <t xml:space="preserve">MVDAHGCAVHLNVPSVYHFSMGRYAAGDEGWTRVREPCTATSSSTSPGRRLGLCSRSSCLAPARRAPACARVSRGRHGPQAMAVRAHAVARSGTPRAGVGAAAWVLARRPGALALARRPGRWRGGLARRRPGRSHRLAAALALAPLPQAGRLRLHRQRTPAWLDGAGGRQPRRRRYPSHCRRRPCRLCSHRRRRFRQLAPPLPPALPLPPAPLLPLLPPLSAAPPLPGAPPLSPPPGGAGGPAAMLVDPRSALGRRRAAQPSGGRWPRRGPCRQARGHPRHRGRGLWPAGWLPAAAGWRLRWLERTAALLGVRAAPWLQEARLAVVAVSPAVVLGRRAWARTTLIWVMASAT
</t>
  </si>
  <si>
    <t>C_60146</t>
  </si>
  <si>
    <t xml:space="preserve">MTLEGHAAPVYGVCVSKDSQKIITCSHDETIRVWEIMKGNLQKTVKAHTSTVYSVVLSPDGKLLATASADKTVKVWELGTGELKDTLIGHTSHVVGVAFTPDGKKLLSSGWDETIKCWDVETGEVLHTFTGHQGKVHCVCTAPDGDTFFSGGEDKTIKLWRISTGACFHTIQPDPLGKTAHSDEVLAVAIAPDQSIMASASADNSIRTWKVIGL*
</t>
  </si>
  <si>
    <t>C_60147</t>
  </si>
  <si>
    <t xml:space="preserve">MLMAAACWRSCRMPERSLSSEASVSGRCHIGVVPLAAPRRRRAGSVVRGPEPPRINIDDLMLDVPEIDGDIRSLQVEMGAIFNDAGLATTFGKKKQALQALETGLVLVDQSHWSRLRVSGDDRLTLLHNQSTQDFKALRPGQGADTVFVTATGRCLDLATALVLPSSVMLMVAEGTSDEAARGARPAGAALLERLNKMIFRGDKVAVQDVSERTAQISLMGPEAEAVLRELAPDALAAVLGAPAGAHVLVGFRGKPVFVVAGSGLGPGVPGYTLIADESIGGDVYAAFAAKVGVVTSACQDAEGEWVGLGYIRSRIEGTQIALEGVRVAVGGTPATVTAIPFATRKLSAAAEAPTSSDTVSGRLEDAKKKKEEEAAAKEAATAAKLQAMQERLAAWQAQQKQQTK*
</t>
  </si>
  <si>
    <t>C_60148</t>
  </si>
  <si>
    <t xml:space="preserve">MSEVKDSTEEVFEACSGADVNSVTRVCAGGKSATRASAQGLQLVLEDVEPYYGNTIIDSAKYRDHVSLFDDDVLMCVKQSTKYQEALSKDPSLTNMRTAKDAQSLLASMNRAEISGGTERQAAWLTAGNLKFREAWHDSIMQLGLSLEQYAALRNFKRQTNQAFHQTSPPSEALMELKKVAVPAEYSQYKEPLIKLLEILSAAPGTR*
</t>
  </si>
  <si>
    <t xml:space="preserve">MGNTQGKGDGAMTGRAKAITGGAVKGKATLPKLPTNAVKSQPEDYAFIENALGRLLLFGKLDSQVQRKIVSEMYERTVPAGDILIKEGDTGLAACELYVVKSGKFEVLQKRQGQNVRVNIKERGDCFGEISLMYDSPRTATVAATMDAVVWALDRQVFRFFVRELQETQVSQVELFLNSVPILANLSREERIRLVDAFEENTYQAGQKVIVEGDKGDLFYIVKEGEAIVYQNTPGGQRKVNHLFKADFFGERALLKDEPRMATVEAYTKLVCLTLKRETFQEILGPLEQLMAREKSNQVVAQKMAKLQPRGSHVHRPPAEVLIKRNKKGRNGNTIEVVRARGHLDEVLELRKGGTKLEGMDPGASGKEANTLVLTEGTVLGGGAFSRVSIVTEESTGRTYALKRMRKSAVVQCPEHVFCEQAITKNVAHPFCIRQYASFQDKYHLYFLFDLMPGGDLMDVLVAEAKVIKRRVPQGTWRIGCLAPKVKMLQGMSEDLARFYIGSIVLALEYLHNNNIVYRDLKPENVFIDASGYVKLGDFGFAKVLENGNRTYTFCGTPGYVAPENVLAHGYNYSVDWWGLGVLMYVLLTGRQPFSTPKTDDPMVVMRRIVDENYQIKYPPYLSPAAKDLISRLLERKPAKRMGMLNARAMDIKNHKWFENLAWEELEARRMAAPRKPKEADSAKRVKEMIENEKKTAGKTPKETPEELQECEMVFADF*
</t>
  </si>
  <si>
    <t>C_60150</t>
  </si>
  <si>
    <t xml:space="preserve">MSRAVQLAALGLVGFGLPAWAVTLISDVRAQQLIVACAIVSFFGFLGTIYLVPKVAAKTQARGICGKDLNKKGTPAGDKPIPESAGLAPGCVFLLCVICFELLHYYDIGSLVGFVRSGFTGELKTESISEAWLVDYNAALATIGFMLFLGFSDDVLDIRWRVKLILPLFASLPLLVAYSGGTGIALPKPLAALGLPPYLELGILYKVYMVMLGIFCTNSINILAGVNGLEAGQTFIVACAVLLHNLLSVAGWPGWGAGGADAAAARDGHLFSAGLMLPLAATTFGLLVFNWYPSKVFVGDTFTYFAGMTIAVAGILGHFSETLLLFLLPQVFNFVYSLPQLFGIVHCPRHRLPVFDPATGLLRPKDAPDWNLVNLTLQLFGRCGENALCIRLLALQVASCALTFGLRYLLQGYYK*
</t>
  </si>
  <si>
    <t>C_60151</t>
  </si>
  <si>
    <t xml:space="preserve">MGGFEGTYTLAAPRDCGREALPPEDEAALEAKRQQLALEKQQHEQAKKQLEEARAELEQERKRAEAERQKLEAERKLKEEEQKRVEAAAAAKRKAEEEAEAKRKAVEEAERRAAEAEARRKEEEEAAARKKAEEEEAARRKAEEEEAERKRKEEEERWLLAEEAAKALDVDTELVMSFPPANRSLGELQEFVLELSDQLPLVIRAAPMRLLHIDAVLRGWKTGIKVFEEVEEADAITVPYTEVREEQWAQTAVLSWRWGMPKPTVYRPGFSPMTVVQFTELRLLLHRLSAAGFSLTEVMRSKLFYARARSMVVLPSYVAFEELPENSAAVVRVLLAKAVRTLRRRAEEGQPHCAQATTALWWRAATTSPAPGRWRSAWRDTAAASHCASAXXXXXXXXXXXXXXXXXRRALETRKVAGMPARPPQSDAERTLLAECSKPPQHRRAVAAAVKRLLVNDMAVNANAQDEEGHCAVHLAAGNGHTEALAALLMVGALKDVRSRAGHTPMHRAALHGRPDALTVLLEKGAAPDLPDELGQTPLHRAAQDSGAGAADSWQALELAAKHGHTSTCKVLVEAGFDVNQPNPKAGNTPLHHSAIHEDVAAALQAAGANVAARNLAGQTAEDTRRALETRKAAGMPARPPQSDAERTLLAECSKPPQHRRAVAAAVKRLLVNDMAVNANAQDERGDTPFLVAAGAGQLDCIRLLLKQGGGVAKDALNKAGNNALHCAALSGNADAVRIVLSAAVPNEVVRALLDADAGMEVADAEGHTPLHRAAHEGNVDTIRALLAGGANKEALNKDTETPLFLAVYQGHLKAITVMVEAGCSLTATEQQFGTTVLHRAAIEGDAETVKTLIGLGADLTAQDAEGNTALHLAARAKKLEAIRVLLAAGVAKDVYNKVGQTAMHRAVEGQAEGTVQVIELLAKAGFNLEAVVKRGWAALHVAAEKGSLDATKAILKQMGVMHRDDPTDKEKRSAFHVAAIAGHVAVMEELLKNQGHYHRIEPDDIDGYGYSPCMYGALNGHVEVLKFLFDTTGRMRSDALLRPDRTTEQTTMHLAVGKTPGHTAVLTYLLTHRWLQANPNVKDKHGQTPLAMAIEAGNLAVQKRMMELGARR*
</t>
  </si>
  <si>
    <t>C_60152</t>
  </si>
  <si>
    <t xml:space="preserve">MDMGQCTNWRSFCNSDAAPTAPSPSPSGTLQSDGSGSGDSSTPAASPPPSTSLAVVCVADGTNPMCVSYVYPNTSVAADLLNLCAAMPYMPGCSIRDACRVGTVTGDFCRPMTLLASICLDMPTMGGCKSYRGLCGNGTVVQQCRDFPAIPGLPTTKEAQASVDAMCASMYMERCDSCNQVSCDNYIDAMSSMCTDMPYMEGCPTWADWCKAAAGWEGAAPGNSMAGFCAGASAYGGSSGSGIPSMLMFFHQRTKELLLFREWMPTNEGQAVASFIAISAMGVAAVGLRTANSILQTAAAAGRLGPRLAPGSAAGGPWWLPSGSQALLNLISSGLSLLVTTLDLFTMLIAMTFNGAYFAAVVLGYMLGALFLGHLRDAYARHIGRPPSAADAGAAAELGQGCCAGAPGATGLLAGLDSSDESLSGRPAAQAAAPGKAGRAANQLQSSQQHPGGEVALSGAGVAYGRPVVESTTPAAEGCDGSVRATGLAAASSEKPGAVGGPLPIAPPQQLGSGYGHVPQHQQPFHKQQDALHHKLHADHLAQSQGYAVQRHDNGLSMGSSADSA*
</t>
  </si>
  <si>
    <t>C_60153</t>
  </si>
  <si>
    <t xml:space="preserve">MAKHGKGGGGGKGADAAGGKKGASGSGPAAANGAGASSSGIITGGSGVGAYSLEIREGCVALMRFRTRDGMNALLDPISNAMEGVIANRLGHNFALSDKDREHQNLRKTCGLPKTVRYVIATLDGDAHSIRHEMCHARYYLDPPYRTTVAQVWEGALTPQQRESVCAFLTRLKYDPCVHEDEWQAYLVTEKSNFFGMDLAEAQQQLAAAFPPGSWRLLTL*
</t>
  </si>
  <si>
    <t>C_60154</t>
  </si>
  <si>
    <t xml:space="preserve">MQTARPVELAIGNMVRRVLHIIREEAKQEQYDEAKPGSFTQPANQEGPEAARNQVILTMGMSDTTYLFLKEASKKREFQVVVAEGAPRFDGHLMARKLADAGITTTLIADSAVYAMMARANKVLVGAHAVLANGGVVAPVGLHMVALAARRHSIPFVVLVGLHKLSPLFPTDPELLYNEFKGPGDVIDFDVVAEAFAQQQQLAAAAAATAPSDRDGAAGGAAGSSSSGPSAGNSSDGPAAASSSSASGISLALAGGAGAFSSSYSAAAAVAAAAAGGAGGAGSGAPFPTVGGPPRWDPLPGNLHVPTPLFDYVPPHLISLFITDMGGRMPSYVYRLLTEYYARDDYFLSREVFGKERFIAGYATKDFLLMVKINGVGLVLALLVSIPDWPFFNRNPWKWLPPLEVDEKAQKKK*
</t>
  </si>
  <si>
    <t>C_60155</t>
  </si>
  <si>
    <t xml:space="preserve">MAPHVVKKVVELFYRKLYADPQLIKYLHDQDPMHLRAKQSMFVSWLFGPPNVPYTGKSVRIAHLRIIKQRGFSPEDFDLGMKYFEEAMTELGAPEVLRGEVMRRMLPYKDAIFTPAAGDAAEEARWAAEAAAEAARAESPHNGSHAASAVGSKTPSSALHAASANFNGLAAAPDAAAAAAAPVAVAGGSRPGSRQCPFTGGRLSRPASAAVAPTAAAAVAAAAQAAAGSDVSAAVSAGLYPPVPSADNAPVAVAAPVAAAAKPPSRVPSAAAPPDHSVSAMEAELAALGQATPAGAAAAPSVLAAMVEEGAGAVVGEEESDLLGAELAALVAAEDSAAV*
</t>
  </si>
  <si>
    <t>C_60156</t>
  </si>
  <si>
    <t xml:space="preserve">MGMARRRAASSGCLQAQLEAQMPLWQPAAVAAAVAAAATAVAGPGGSSAPGAAAGSTAGASGGSGSGSAEVRGLDALLQLRPPPSDGGGVEDAGGTAAATMRATAAERR*
</t>
  </si>
  <si>
    <t>C_60157</t>
  </si>
  <si>
    <t xml:space="preserve">MADDGETATVKEPLDLIRLSLDERIYVKLRGERELRGRLHAYDQHLNMILGEVEETLTTVEIDDETYEEIIKARR*
</t>
  </si>
  <si>
    <t xml:space="preserve">MHALLEQVARNMASGEAGEDLTEAGGMAAAEMAALSALDGALSALDTELQEAVFAPPKPEAADYSLVCEVDGLAAAAAGLTTGWVRAAPPRPESPTSHLDAAAAVAAEPSVLGAPASEASGGAGSVFGGASYGTGPEGLFTHSGTLDVEAVEAHMLRCMMLPGAQSFADARAAAGELAASGSFGMGTGLDALSKSLRRTALQAEAEALPVATIERYQLLQAAVDLLPPSAKLSHEDAILARHWHEPLDGPRLKQALAEAVTELPSMSSVYYGPADSVVVACYAAENLRSTAADLPVAMNLSAFVRRAAAAAPGPVDLPAKVYKMAPELAAGVEAHQRTAFLYPQTACIVSAPMPAVTQEAAAESVPPGVQTAATLASLAAEGSAPQPTGSLAISRGGVALRWREGSGAPADKAPGEGANDPSGAPLLLGTLPGGSVLSAFHVVDPAAAEAARLAEEEAARLAEEEEAKKKAEAEAAAAEEGSEDSGPAFKPMMSAAEALKAGNRGMFEDEDEDEDEDYGGGGDDLNTLLNKDKKPPPVTALQVTTPSGHLIRMTTDGQVLVAPADDPSLAPPLAPFRGVAVHGAPLPGADLAALRAPATPNAFRAVTRDGLLVSAARGAVARVLCPDGSVSERLDAVEGWLGPDGAAAARGWLRTALDGTRLREPDEGSKPKPPPTPPPEPESVAEPEPEVKGKGAKAGAKPASKDTLKKGKGKGKGGDDEPTPPPTPPPESRRPQPPPPPPFTLELPAIGSATLTDPDTGARVTTREDNVMVVAYPAGDVLVQDYDGTRITRAADGAWSVEMDGFAPILGSPAGLTISPCPGVTLSWDATTGVVTGTLPDGSAVLAAPHAAAFAPAGVQPPPLATLASEPEALDEDEDDEDEDEDGNMRKKPKKEDPVAEAVAAANLLDELAANPDLSGIFLFDPRGGSCAFYESEQLRFFLLGPLARGAAQAAAKAKAGADDDEEDDDDGGRPAKVFDVPKPYWPPPPPLLHIHIPELPPPPPPPPVVEEDEEEVKPAGGSRRPSLMDPDAGSDAEDEYGNSRRGTADGATGAGDGEEAAPPPPPRPPTPPPPEPVITYLPVAPHIKPRIFVIRNDGSGFEVLDTQLVSSYLAGRRQMAAESTARPGSAAKPGAAPGAAYGMAVELRREELHGGEEEGAVMHSVLVQVPQRPPALEPLPVGGAALLQRYRPHLEELMPAFKRLAQLVKPEPGAGLSTAQYLPRVMSYEPPVVRAAAPLPVLVYRELLELPALSGETIATIREVLAQQARTEQTQAMMYAQAVPYSDPRPSETAAQDADVLAGILAMRSKPPIGRVRSVAAEVRRRRETSDAAAVAREQAAREREMATAINSEKEKRPWPVKVGPFDHTPKRPEEGMILPYFGSEEGILALENDPIIQQPINRRMLPPRLPPPAATPGAPSTYSPGVYVADRPAPPPGGSDLGAGAAAGVEYSSPSRLGATGASIMSRTGGAAGTDFAYPELAHSQILAQHTERAGPGPSLKSHAYDVYGQPRTLPPPVPRQHRADEAEAALNESYLRAEADAVRLGKTSSTQLIRAAGKALRQFALTPSHLHLGTVPVGAVAHRTARLANVSTGAARFSVVRPELPLRAIYKPGPVAAGMEALITVEFVAEKVGDFVGEVTVKSELNVLTITVSAKVVPAQDGGDEAAVAAHDAGSSPARRGLESAGGGQLPPVTSGRKSASQSAVGSRLTSPLAGASRGASPAVGGHNVGGLDIPSLDETKTLNQVIHGDATGGAGAEEPAPEPAP*
</t>
  </si>
  <si>
    <t>C_60159</t>
  </si>
  <si>
    <t xml:space="preserve">MIASFRSALQTQRAALRRSHTSLVHAAAQAYSHRSQASGQGRVREPQSFTAGAQSGPGARFGRVLARSSPGGEALHGGADRPAEVRPMEVEIKIRLPDRAAYEQVAAALAAAPGGKGRLDSHAQVAAVALAAPGWAVAANYFFDGPNQELNSRRVVLRVRTYDVDKKATVTLKGKQILENGIGRASEVEAEVPPAAAAAYLTQPSRMLAEEQPEVLRDRLEHWLSGMGVSYSYSQTSKFANFINKTLL*
</t>
  </si>
  <si>
    <t>C_60160</t>
  </si>
  <si>
    <t xml:space="preserve">MATDATATFEDSDSEEVPLPSVDQKYLSDTKFAEFKISPDSKRALAEVLKYERCSLVQAASIPVCLGPDDVIAKAKTGTGKTLAFIIPTIEKVLANRAPRGKVSALVLSPTRELARQIQTETHKMLTYHPGLHSMVVYGGVDVKKNLRALVQKTPDILIATPGRCWDIMTQAHDRSLTTVLDSTRVLVLDEADNLLDMGFRPQISKILSALPPTTQRQTFLFSATFPGDVKSLADVALKRKHSYVDAVGEDVATHEHVEASSLVVAKRDVMLQLLCLLAQHMAEEPDYKVMVFLPTANLTAMFAEAFSSAGLGGVIEIHSRKSQSYRDKASADFRAGKRLVMFSSDVSARGVDYPGVSYVVQCGAPANREQYIHRAGRTGRAGRAGQCTLLLSDFERPFLNKLGDLPIKQLEPLALPLAAGGAALGPALVRDPAGALARAVEKADYESRARAYQSFLGYYKSHAVIKTRPEQIVAHANEYAAELLACPTPPGLLAKTVGKMGLKGVAGLVIVKEGQQNRPPSGAGRSGGPNNGGGGDREYSDHDPNRKRSRSAGGGDFQQDGGRGGRGGSGGRGGGRGGGGGGGGGGGGRGGGERPPSAAALEQQYHHNGAGWDQPSARA*
</t>
  </si>
  <si>
    <t>C_60161</t>
  </si>
  <si>
    <t xml:space="preserve">MHNAYLRRLTAGPKKHALELLRKKIEIQNEKVASVRAKHTVAKATYERLDAELKREEDAKDQLCGELNTLVQQAAKAQLDKLEELKTHLESLYAGVLPKELVAQQAAAAAAAAAAAVVVQANAAAAAAAGTTGPAPGAGSQQGAAQPGASADDQQRQEVERRRQEEEAAAAAAAAAVERQRQEEAERRKREAEAAAAAARARHVSLNPAAGPSGPGAPQQGRASPQAPPARPRPAGGAPAAAAAAPANASGGRFLGFDT*
</t>
  </si>
  <si>
    <t>C_60162</t>
  </si>
  <si>
    <t xml:space="preserve">MGKVADQWSYGSGDTVSWRNVYADEQRYLYHGGWVPSVQCSKQHSGVNKQRHCRPIQHHGCLLCRCFVVHVGEFLVLRCCCNLPAALRLAMGGSHSRQPLSPSHSSPHVSLQIGRRLH
</t>
  </si>
  <si>
    <t>C_60163</t>
  </si>
  <si>
    <t xml:space="preserve">MIAVRPPSDFGSGAKPAVSDRRFMQEGSAFNPLPTPLLTVSPPGLANRGVPDNAADPSEVTEYRITSDGQAFAKKLTGAEMAAYRSQRGRTSAGSDASRGAASEGSTPAAAPAAAPAKRRELEAVATVATQHAASHQEDREVDHQQVQEEESEYAAGINDVYVEEEVYDDGAEGEGENDAQEARAAGLQERRRQLSWVIPSRDDRIEETTDVYPGRASGRFTYRNPLDGLFYWCSGTLISNNAVLLAAHCVVNVVRSPVLWMDTFSFAPGARSGINPYGTATVKFVQYTSLYTNSTPGNDLAVAILNTQPGDLTGWLGYGYDCLAQVLQVNTSGFPSE*
</t>
  </si>
  <si>
    <t>C_60164</t>
  </si>
  <si>
    <t xml:space="preserve">MQVREISNQMLREPFRWTAEALLALQEASEDMLVHLLEDCNLCAIHAKRVTIMPKDMQLARRIRGPIYGISSN*
</t>
  </si>
  <si>
    <t>C_60165</t>
  </si>
  <si>
    <t xml:space="preserve">MSQVSHRRAANTKLSVRSSGLFGRGQVAVVEATRAIRKGEALGMDYAPGKLDGPVLLDYGVMDTASPKGAGLRPSMTYSITPDQQPGEEMMAFLRLMNIKAMDAFLLESIFRNEVWGFMQEPGRTTYDNFFKDGIA*
</t>
  </si>
  <si>
    <t>C_60166</t>
  </si>
  <si>
    <t xml:space="preserve">MQMDKYLSGFDMPYLRAKQSAFMGWLFGPASVPYSGKHLRTVHLKMIKQQGFSPEDFEVGMDYFEESMKELGAPEEVIFTPNAKDTEEIARWAAEGSAKQASAASGKSEKPAAQPDQAAAAVTAAPVAAAAADRPGSAASTASARARQCPFSGAMVGATSAKASSRPASAAPTPAPATAPAPVTAPATSTSAPAPAPAVTSSRPASSAPAPAAAPAAGDASSRPASSAAAPVPAAAAEPQPAPAPAPLKEKSQVPLMKATTTELVDAFISEAIMAEPPAPGPSAAAAAEGLAAVAEEEEASPAAAEPPAAKQETADAGGLDGLDGLDGLDGLEGFGDELGASATVGAAEGAGAGAAGVAEDEEEGAKQPPAATLSQALGQLESSQQLGEVF*
</t>
  </si>
  <si>
    <t>C_60167</t>
  </si>
  <si>
    <t xml:space="preserve">MHQRGLQQAAAAQHPTQEQQQLLQQQSAWASKGGTEARDRRNAVRDPDAGAQVLVALQQAWHRVANQQPVAPRLFFEDQAQLLKASYSEWNSLEGRRI*
</t>
  </si>
  <si>
    <t>C_60168</t>
  </si>
  <si>
    <t xml:space="preserve">MGSSWSRETAWSGTSDWIVTQNEVKGALSGFEAWQKEQDASKVNQRALPTNGPLLDRMGGADYVKRVAERFYHKLYADEQLAPFLGEHDVVSLRAKQNAFLIWAFGPPNRPYPGRHLRTAHLRLIKQKGFTVEHFEMGLKHFEEALKEMDAPPTVVFTPSSARDAEEELRWVKEERMRAQREQRALHKTYSTASATSVGSGTAAPAGGAAGGAAAEGGSAGRAVSRSADSGARPPAGSAPGTADQGAAAAAQASQQHGSGTGGISDSDQSVSSSAAARAAGPQCPFTGGRVSRPSSSTVVVPPASTSADNSVTTPTSEAAPSPVATPTRSTPPKGPSGAAPGGPPLSRLSGSQLFPPPFPAGGVNSPARGSGRAGPGSASGSFSGPSGGVMSAAAPGLLGGTGSGHASFSSSQVPLPPALAGLPPPPPLPPLHMLATRGAGNGPPSGSGTPRSTSQREMAVGGSAQAVSLSGALPSGSAGGCAVSSPLASAGGSGAFSRRSGGRSSFDFGSGPSTILGVRQPSPSHLSQMTSGSMPGGVVSAAAEVAAAPSSSPVVRAAPSMAWTASAATGPKSPXXXXXXXXXXXXXXXXXXGSGGGGGAGSGSGTAGTGTGTAGTGSHSPNYHMQFMKPPSPGHMSSGMSSPGAMKRLA*
</t>
  </si>
  <si>
    <t>C_60169</t>
  </si>
  <si>
    <t xml:space="preserve">MITLLKRIGGEKGMKDVVEMFYRKIYANERLRHFLKDKDVSLLRSKQAAFMTWLFGPSTATYTGRSVRCAHLRMIKQRGFSEDDFLLGMSCFEEAMRDYGAPQRLTNEIMAKILPFKDIIFSPSAADAGEEARWAEEDRLKAEQDKLEQAAQGAQMAQAAGDKAAAGARSGDSSGTLSKAASGAASALQLLQPSASPPSRPTSSAASTGARAMLCPFAGSQQLRASATSSPRPGSGSRCPFAAAFAAASPAVAVDAQTTAVPHLTPRAIEAVIVDEEASPFAVDADSGDAECFTAPLPTPSRLGAHASAPSAAELVAAGATTTGSRGGSPSPPALLAATCISAPLVQMHMPVSMSEAAAAAAANVRRLASRRATGSISSGACALPEPSDLSLPGGVSEAVGCQLAGSSWNSHRSGGAGGVDSAADLIAELHAAPSSPSSRRQSLDAGTAVSRRQSLEKQVLSPRASAAASSRLRMT*
</t>
  </si>
  <si>
    <t xml:space="preserve">MNRYKVVKQLGDGTYGTVWKAINRQTNEVVAIKKMKRKFYSWEECMNLREVKSLRKLNHPCIIKLKEVIRENDELFFVFEYLECNVYQLTKDRDKFLPESRIRNWCYQIFQGLAYIHKHGFFHRDMKPENLLASKDSIKIADFGLAREIRSRPPYTDYVSTRWYRAPEVLLRSPYYNAPIDLFAMGAIMAELYMLRPLFPGTSEADEIYKICSIMGTPTQQVWPEGLKLAATMNFRFPQFAPTPLNKIITNACPEAIDLMTQLCHWDPNKRPTAVQALQHPYFAVGVRPALPVSNSPMSIDRPNSHGVTNPGKDIAVLEDRNGMRGPKTWAETAPPLRQADQQNPDQNKGGAGTAAAPAAGSLSSMGLQLNLGNALGNPLSSLLPRGNSFGQGAGLPNLPNGASGMGLLQRNLSNRPGGVPNQPPAPSLQPLPPRRPSNFGSEGPAASGASAVMASLNFDHLRPPGMQAPPLPAPAGGGGLPPGVTRYTGASPGVGATDPLGAANDGRRAGLLPPPALNKIGSINQRGANAVLNGPLSNMLSQQHQIAQGGTASGALQGMLPSLGSGRILGDPLAAKNALGGQRR*
</t>
  </si>
  <si>
    <t>C_60171</t>
  </si>
  <si>
    <t xml:space="preserve">MQPRPQPQSQPHTSQLTSDECRSLPRDPSRSSQRNSAPPPCPISADPAQPPPAHPPSPSPSSPHAHRNPNPLRCSFQHPRLLHAPLGPSPPVLLVSPSPPTAPGMPFPPRFRSTPPALPIQASPTYLATSPPPCPAFPLRPTTARAEPPQTF
</t>
  </si>
  <si>
    <t>C_60172</t>
  </si>
  <si>
    <t xml:space="preserve">MTDVAVHTFTRDQFLVLFRSLVCSTFIRFGTFALVRQTCGIPMGISAAPFIANLFLAWFEYRFLTQPAATAQRQRVLHAFDLTKRYLDDLLALNNPFITRLLSVDQRYAGLHGLYPASLQVEAQSHPHLQAQLAADTAAMPFLDILLILRTTPAGHARITTRLYDKRVQPVFDGVRLSRFIGTDSNVNEASKRNIFTGQFHRLRRVVTEVENFAFETANLITALTRMGYRRPRLLGDLQRMLQRTPEAYYVQRRQRHRPEYADLVGLTRQYLAGRRHFDSTASPVELTQSHYW*
</t>
  </si>
  <si>
    <t>C_60173</t>
  </si>
  <si>
    <t xml:space="preserve">MASQLGRELVPLIASVQTQRALLALAQPLGVALGSSRAIWTSRSALSEPQKSEASTSGAGQQQSQQQQEQASSSASSSEQQAQNFYNNFKAGFEDLKNKAGAAAGAAAGAAGGAGAGAGGEPAAQRLIQTLAQDLRETLLPAQDITSATRAYTGPVAAATYDGPTALVLAKQQATGRCSSSVGCLQHQQQHQQQHQQQHQQQLGTIPGVANLLNLKVTDTSAYKKGQELVEDLKDKYETSDHPVVHKVEELKSSMFTGSEASRAMREIRVRDQAFDMNRFVQSVKLDAPVVVKAFLKHDLDTLSQHCGPELMERFAGIFKHFNEQGLFEDPSILFIGDVEIVEVAQVHARQFGNVVDGDANTIQRVYYFWGLQQERSPVVTAEGKVLPPRWVIKDMMWQSMLALV*
</t>
  </si>
  <si>
    <t>C_60174</t>
  </si>
  <si>
    <t xml:space="preserve">MPGAGLGGAGEGGGTPGLGSD*
</t>
  </si>
  <si>
    <t>C_60175</t>
  </si>
  <si>
    <t xml:space="preserve">MRTTYQHTRRQPHPSQHRSIVWTLLAYLPQALIVSALCFIAVYAGWALQTISVHGGDSGAVVKTSGSAPPASPAKQVEDKPAVMSTEAKKQTGTVAGSDKGPEDEPYDDKVPKDADAEYDNDADKPKQESSSSSSSSKKKEDGKLEAAAAGGSGAVARELLPTSVSGRTGRSSGAQLTRPSPGGTLFSWGLKEWRLGRNKGDNAIPEPALKDLTVISVAASRHSAIVSGEGVVWTMGHNDSRGGGGHGSPPLDASGQLGRGGNTQPGPVGGPLQGKFAVQAIVGRYHTMAVTEDGELWSWGLNDWGQLGRAAQGAASEDDPSPCNSGPSCHSGIPNKVEFPAGVKIRGAAAGRYVSMAVDDDGVLYTWGHDGCSNGGKLPAQAEAWRPRKVEGELAGKRVVAFDAGYVFWLAATEDGAVYTCNSQDDGYAGTLSNKHQPNNAGELGREGDPLVPGRVGGVLAGHKVEAVAAGREHAVVSTSEGKVFTWGGRDLLLGRSGSPKEPGQALGDLVDDNVRYVMAGEYHSGAASHTHIYGWGSNDYLCTGVGRHNPVQRMKKGRDRGDVFRPARAVGPVADGGWQVQALVGGFQHALAIAANKGGSWETKPRGLGETDAGAAVKAASPSPSPSPKELSAADVAAAAEEQAAAGADATQVKAADTTTTATSATAAEAEAKPAAEDAAATALQTAAGAYSTTADGAAAGATHTDTSAPDYHTRYLAPQLHPIRYNVSDYVHRYRRSDRFRKIEAESPDVWEVLPRNYDRRYKNPCWVTKDSKFRCAPYFHILGVSKCGTTDLYHRLSQHPQLFESRNKGPHWWDECPYPPKGACTAPPNGDFDGYVELFADAAAKIRSKDPDGITGEASSNTFTAAAGVYLRGPSWDRNTTVTMPELMREAAPFLRNIIIFRNPVDRYYSAFYYYRWWVKDTPPPTPDDFHKQATEEVATWRACVEAHGQKHCVRHYHPQQLVKGMYSEFIMDWLNHWPRDQLLFLRNEDYSAATREHMQTVIDFLAMRQPADKEWDVIMAMKTRNKNSDKYKPMLPETRAMLEAFYRPYNERLAHVLNDDRWLWRDPPKSPKPAGVQSDAAGTATARRLLLQPSV*
</t>
  </si>
  <si>
    <t>C_60176</t>
  </si>
  <si>
    <t xml:space="preserve">MRGERHEADAQAAAAAEPAPGGDALPGVQTRDALAEAPVSAEVLVGYLPREVAQHLAPLLRAGAVEVAAGAAGLQVDWAGLGRARSGGRAAPLHAYLRPRQRWRREGVGGNGRVGCDRSGVGCSNGKVDCGSSGGCQDEPQVAVPGAAAVHQSAASYGAVQDEGEEDEEGEGGDSDGEVGRALDAALAGAAAWRCQLRRGGPGGSNSSGSEGGAGAGAAAAAGDGGPVEGGSGPEAGPGWGSGAEAAPGEVLRRNFAMMAADVQRYDGHLLCGEEQELLGRLLALPPPPQCLFLRLLLRRGPWFALAQQLLVVADVSSLTGPCLRLAPAALLLVSRLQRLYFLAEGPAADLGRFLAADRGVIRYPAYTVRRSGSAFGSRQQLLDYEAALRAAAELDAALEAGDEAAAERALELALAAVRAGAHRQVHWCGDATIPVRAVPGPWPWLAAHEHGGAEAAAAAADVGLCAGAAGAASATAAAVAAVAAAGAASRGSAGGAAGTAPRHAESPQRHRRASCAGGVGGAGVGAGGGSRAEAMDLTFSSGAAGATAGAAGSPGPQQEQEEVDAEEGWGLDPPADVHADDGLWGTEPELEAHPEQGLEAEPEPDLEQSPGLGTGGRSDGNGPGADGETEAGDIDIAYGDEEEHMAGLGHSGDCAGDVAGLGGDSGGEAAARGGSAPAAAAALPAADAATDTPAAVQPAADPPQSATGVTANAAATADAPPAPPQQFLARFCAAWVYASMGTVAVSLLERQRRYGPAACLLRALLQGRCCPGRRGEWWLRLSLDLQHLGREEESLQAKTEGEAASPVPDRDEIVARLAHLEGFQLRLQQQQQQQQQQQSEAAATGGESGVEKAHLEQLAAFLVYKMSVAEASLSDPWVRHGDRLALQRRVLRLGRPPRRWKKPAWAAAALAEPREVVVSAQLIKGATGYKSRFIAPAAEPGTAAAATTAPRAACGPADPAQPQAPVQWKPPHRSSSPSPQRGLEPPVAGGAAVAADQPVATVGVEDLALHHYASAPGGGWRGVHSEGGVWGCLWALLMWDVLFTDVPEVFRHPFQTAPLDLDSDAFYPARRAAVDARLQAIAGGAAPELLRAAWRSHCGVWCRGVNWGRLPLEDLVDIARCVGGLGLSVVCRLLSEDSGGWRGGMPDLLLWRPERGDALVSEVKGPRDRLSDQQRAWMAALAAAEVRVEVLRVVEAPPGPKYVLSLCYKDRNRVLTVVVPPDRVGLLR*
</t>
  </si>
  <si>
    <t>C_60177</t>
  </si>
  <si>
    <t xml:space="preserve">MVGILDGEALEARPDLETDLQVPLVSMDLQTPAWGEGAPTMKLPLEVYRFGDEGSLXXXXXXXXXXXXXXXXXXXXXXXXXXXXXXXXXXXXXXXXXXXXXXXXXXXXXXXXXXXXXXXXXXXXXXXXXXXXXXXXXXXXXXXXXXXXXXXXXXXXXXXXXXXSIVGAPSPHAGVCRSMLTSGTCRLASWVGRNRHASSSTASDVVSCSRAWLIPVAGVAARVN*
</t>
  </si>
  <si>
    <t>C_60178</t>
  </si>
  <si>
    <t xml:space="preserve">MTAPSAGSPSATAHGNNCEEVADPSRVWLPDIVSRIADFLAPNEVAATLRLVRQQLRPRAANTIRLSEPVPRHAFHSRWIASGGLHRLSLRQRQRLLALTAASGDLTNLRAAAAAAACSIGSEVAVAAAAAGRLHVLRWLQRRGVGMAGWQVLAAAAGSGRREVFLWLVGRQRAAGGGEGAAVGSGAGGEEATGRGSDGELDGEELCAGAESGEGEGDDDDEGSKGSAGGRAIRAIRDRSCSRGEAHPWSYEAVAVAAARAGQADMLPWLAGLWRAQWREREQQPALIGRNRVVDVMEAVAEGCSADTFVRLYDEWVGPGREEAGGDGDGGGGGGGGGGGDGGDAGEGRRARRPVLRPWEAAQVVAAAAGSPLPCWEAKLVFLADVGYSLSAAAGGRATARPDWRRRLDWLEGAAAAAAGVPPPLPPPGAAAAAGLGFGPAAVPAVQAVAPPPLPLPPLDAELARAAACVGNAEAVRYVCVERGARLSLAQSRRAVANAVEGCHLECLEALREHWDDGSRGWLLLKAVEAEALPVLTWMEGQLGAAAVAAAVRGASAGGGSASELLAAAVTADLLWAAATALEEAAAAAVGRGDAAAMDAEAQFGIFVAAAAAGNGAALEWLAAEGCHMGSCGLPYARAAHNGDMGTCATLRRLGCPWAPGGATFRAAVYDGRGHCGALPALQWLRREGCPVDWGTALAAADDAGEDACPHVRRWLEAARRRGAA*
</t>
  </si>
  <si>
    <t>C_60179</t>
  </si>
  <si>
    <t xml:space="preserve">MEAQGAVGCLAGRSGRYYLRSTAVTLGRATDTKGDVDVDLAPEEAAAAAAAAGAGAGARRAGAGAGTGQGAAAGQAHGAPGATAAGSGHSGAAAAARHSVSRRQALLRLGPDGQFRITNMGRQAVVVNDVPLPQGQTVCLPHLSLVEIGGGSSSGGDSSGGSGGVRLLFLANLAAVGRVVRRSSALVL*
</t>
  </si>
  <si>
    <t>C_60180</t>
  </si>
  <si>
    <t xml:space="preserve">MTLDVHGCLHAGQAVLRAAATEWPETRGVRRWFVAGHSMPLLLRQNAGAGQHTELRDRPLVGLRLPVLFVRGSRDAFSLPEQQWEEVLGRMRQAGCDSLQWRAATTAWPYPRASSGLPLLLLPLQLLPLQPLPILLPPLPRPLGQGA*
</t>
  </si>
  <si>
    <t xml:space="preserve">MATIQSGVARAASRPQPKVAAGSISSLRVKPFTRATRSVLGAAPRQNVVPRAAEPEAVATEADDFTFSLSDAKKGNEYTAGDVEAALRFYSGEASAVGATNDEFVENVFGIEDADFFGDLDNNEAYDDEFIAAGIPEAAPKQRQGGKRGGEGEGAEDSDDIAAAKEAEAMKQIEEQMVLEAELQETGLDQEEEGTYKAVGPAVWDWMSDIAAEDDDEEISAVAAGGARSMAADVMAALPSDEEVFADLRNANLQDVDVETRDTIEFLLEDFDIENEVKAIPDNVEEVFSVPEFAGLGDADVARIDALLGEDISLPELDLSGLDFADIEDDGLEMSEEAVQKYVASLKSATGAELSEEQIKEIFADEPVQLVDVAAEAAVTMDGVDLTEPAIEALAESELVFNSVEDKLEDVDDVEEFRTELLALRAMPEANLEAPPEEEVEVLDQYLSASEQFIAAEEARKAQLAEKVIKGELSADVLEEEDGEYVDLEKELLMPDDMDDLVDADDFDDGENWQERIIELSRVTKVVKGGKLMGFRCTAIIGNGNGLVGVGCQAGREVATAVKRALVDAKKSVVRVPLVGAGTIPHRVEAKFNAARCVMVPAADGTGVLAGSSIRSVLELAGVQNVLAKRIGCRSLLNNARCAVAALEQLRTLQEVSKARGVPMDRLLLPSSK*
</t>
  </si>
  <si>
    <t>C_60182</t>
  </si>
  <si>
    <t xml:space="preserve">MKRFAASTRKVGAARLVVDSLKRVSLTFIGDDHQLNYAVAKVVGSRLGWFPVDGLKVMTGMRKVPDLAALTEPERVATEAELLRGLRNQFRVIATPLPAGAVLQDAVWKDLWGSVIVWIDEDDKSTPKPRTPERQLYEDRAELAVQKGFGVRGGQTLEGRARAVADTLLPRLSDFLAEKPELTERKRQYVERGCRGDWPELQPAEAARCGXXXXXXXXXXXXXXXXXXEQQQGQEQQQGQGEQKQ*
</t>
  </si>
  <si>
    <t>C_60183</t>
  </si>
  <si>
    <t xml:space="preserve">MLSRCPLEGRPQQRILTLGTNGRGFPLQLAGGDREVHHTNSTINTNSTHSSSSSAPSPLAAAAGAANGLLTSLKAQQQQVAAALASVAESALRPAAAARAAAPAPEDRQEPVSIPTFDLMEYLADSKHQAAAFTVLAAMSAVLSVLCTVEPEAVLEAAIPGVRALWDGVAWLAYVITAVGAGAVNLAVITNSSGKGLAVPPLDLTPPANASAWGYTACGALYLATVAACFAPETLFIGDPYSDITPLVKGVWAPGFLLAAVMSYVLKVDMDGASLSNLAGSLVIATFCLYTYATAKK*
</t>
  </si>
  <si>
    <t>C_60184</t>
  </si>
  <si>
    <t xml:space="preserve">SLTRLVPGSAPPRSWPLPPPPPPRSKCSRHQWRFNAWRPMERK*PVLTTKTACAGAGLTP*LRNWLTFPVYMMIEWLVVLVNRSTPCVHGCGGSVA*MAVHTV*TAVYGRILRPRARVWA**DTVTALQCEGGQGDAAT*RQTHSATAVHTTSTSTHRYVH*CVVALKMPWLDDITS**RPAKKH
</t>
  </si>
  <si>
    <t>C_60185</t>
  </si>
  <si>
    <t xml:space="preserve">MLPQKKGGGAALQDVPLVGRGDEEIEVSDLELSDEDLEFVQKHSRRLGFLKSLDQSELDKSIREKQEKQAKQQAEERKRAAEGGSEEGDDEGDEDEGDEGADDEDAEDGAEAYERAPRRVKIKRRKCCVPPEMRHVPQ*
</t>
  </si>
  <si>
    <t>C_60186</t>
  </si>
  <si>
    <t xml:space="preserve">MDFLLKRPDASAAAPRPPPSGRGRGTGARSKPGADAEAKSSSGAPGTEADASEQPGTASAGADGSAHLAVAPPGGGGPSLGWLLRYAGLRNESKQEVDGDDTAATSEDGADGDVVIVVSHEKDPQQQPLQPRTRAAAEDNVIASGKGGTKSGAKGSKASEDASGVGTGATTDSAPVQAAVTCSNGFTVAAQPQAAPGFGAAAGGAKPADGAAAAGSSAGAGRQERGADPAGRQEGKVQEPEAAGSGVGPGPGEPAPPMRPRTSLDDDLADIAGALELLAAQPAPTAPPFGGYPGSGRGGPASFSGRGAAGAGGRHGGGRGRGTRLGGSGPRDPDQPVEVRTLSAAQVARLLLLQKEGEQRQRRAQAAAAAAAAAQQQQQQAAALQDLQQLEQQQQQQQLLRRQQVSDQVLMRLQGSMQSRRDPRLEAAAAAGLALNGGGAGPRGGAPLGRGGGVSGMRGGGRALGGLLGEREEAGNGAALQAALEGALRRRAAQNRALGGLDAEGARAEEELAASVLAARRGLAGSIPRTYADAEAQEALLQRRRQLQQLQLQQQLQLQQHQLQPPLSAEVRQQLLSRLLLSRAYADATGGDGLDVGGVGASRFGRSGPGTLGAGGLGGGLGGGGGGGFGAGQDLGGGGGGGGGRGLGGLGGGGGGGGGGGGVHMPAALLLRQARGGPGGSGVALGDLSGGMGGGSPMADDGEGGLFGGAGGGGGGGSRDGGGPLRRGRPPKAVRGAGAGAGAGGAALGLGGGVDALGLQLRPGDDGLVGAGGLGGLAGLGGMGLDGSGVLGGGDGGPAKRGSGGGKRRRSPEPLAAPEGLPLPLGMADPALLLGGRGAGGGGAAGGGGLPPRGASSRNGVLGPHLGLDPLGLVDSLGGGLGAGGSAWGPAAEEEELPYSAAAALAAAGGGGGKRGSGGGRGAAAAALGPHWQELEPQAGAAEEEAEEYDYAAPVAKRRGRPPKNSVALAGAGAEGGARRGGGSASRQVSPSPARLAGAGADGYDPVIEVSRVRTDEEGQINMTLSHSTLGTFTGRLELLN*
</t>
  </si>
  <si>
    <t>C_60187</t>
  </si>
  <si>
    <t xml:space="preserve">PLPPPPPAHPPSIPPVPHPILSTPRPLPPPPPDCHPARRPHPPRGHRTSPGFAVGQQPPPNRRPAYPVRTTVGPSPPPPTAAVYFATILCINLCNPSPAPPHQCPHTAHQRKPHECSPAVKKVHPPRKSSYPVHTSITAQKQTYYAHPLLTPVQDTVRAPTTTHPPPGFAVGQQPPPYRRPAYPVRTTVGPYPPPPTAAVHAPPPPAQLFH
</t>
  </si>
  <si>
    <t>C_60188</t>
  </si>
  <si>
    <t xml:space="preserve">MTPRSAGPCQHRPDMANTAPVIPFNVLQQHASSSSCWIVITRDGQRRVYDVTNYLEHHPGGKAVIANLAGRDATREYDNTGHSKAAQRLLDRYFIGLLEPGAPLPESCHGAAGKAEKPGIFKRLFSL*
</t>
  </si>
  <si>
    <t>C_60189</t>
  </si>
  <si>
    <t xml:space="preserve">MASTRRHCPRYPNTLSSPQGAVIRGGWDGISDALGAGKGPADGSDADYDDQDGGAGAGADDAQAGAGQGARRDQQQQQQQKGAAGSGGVNFLHHTAHHSGGPERCVVVLGTGRSGSTSLVDALNQMPHFFVRMEQEGAYWYLYLAWRLLGMAYSHSKDFASSVRMREAVRAFYTITYGYHGPGIVSGFKEVRFVRGRAFSSDSSTYKDFEDFIAFLRLLCADMKVLLNSRASASLEDNYKLESMLSRNGVLKTTSNETFLNDLTTTHQWFDRMSSLFGNLFNGKSGSESGGAGLFSSANKFKSDEPAAPVAVVDAVPAKGKAASKKGGKEDKAPAKGGHAAAGTSAAAAAPKAQASKPAKGADKPKAAAAAAPASKGAAGKAAAGPAAGTGKQQPKKRPAPPAGSDDDDGDLSDDDELPQQQLKKQKGQQGQAQLKQQQQKAAAAAQ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CGRCQSSAILSGAVDTERGLPCTAYVVFKEEVSARAALTANMQVVDGNHIRVDAAAPPSAKSKEAAAAARGKKGLAAADSDDEAAGGANVYDPTRSVFVGNLGFQTSDEDLIGFVLGKAADHPELADSVEAVRVVRDRATNVGKAMVAAVAVVALEDAAGAALARGTVAMVAAAVAASVAAAVVAVVAALAAVAAVAVGGLMGAVVAAAGAALAGVVAGEETAAAAGVAAAGLVGVAAAGAGAIE*
</t>
  </si>
  <si>
    <t>C_60190</t>
  </si>
  <si>
    <t xml:space="preserve">MGETRTRWKGSLSSAICALKGSRRGLRATQFLLELDEVDLKDVGRDVEAWRKDISNPLVVEAAASVAAAAAAAGTRAGSTGSDGGVGAIESLAAAGGADVLLERWTLEFVRGPPPGSGSGMAGAGGGSGGTRTYLDEASVYKRLILLVRSLYSYSRILPAYKLFRAAKGGSTIGGAGPAASVAAAASSLQPRLQQFMFAPVDTPGGTFRVAVAHSAAAGALAAEAAAAFSCAAAASVPPSAPFTIHENYVSPAGAGGAGATGTGRPPASAAVAVAGGGRQQQHHHQHPMPSTSAPSASAGMGRFNLIRKHITRHHHHTLAPPQVSFSLPPPLGSPGGPGVGMGGAGGGEGGGGGGQAMLFRRSSSGYGSNASTPPMQSPMHSGRLPSNAAAVAALPGTSAPASASYSRPPPAPPQGPAHAPQHPPPQQHPAITTAGSSSSSMQPESAAAAVATAAAAAGGGGGGKPPAAASAFGTPALQQTDATAATGDVATARQRQEAAAAGEGGGGSAGMGAGSGSGNAAGAAKGGSGASSGSGPERAPSAPVSIPKASSRTRSVNDLRAPAVYGGFEVHPAVAAAAASSRSAAAAAAAAAAAGGDGAASVGEAVAAAAAAAEAHHRLAPGSAPAAPRGMLGLALGALQQQQQQQQAGKAAGGRGAPGSRAGSGDASGEGGGGSDDARQLL*
</t>
  </si>
  <si>
    <t>C_60191</t>
  </si>
  <si>
    <t xml:space="preserve">SHTHTHAQTRPFRAHAHIRTLTHAHILSHTATRPHAHLHD
</t>
  </si>
  <si>
    <t>C_60192</t>
  </si>
  <si>
    <t xml:space="preserve">MPGNMFRQASSRLLVAVALCALAGRLALADAPAPFSTVTLADGSSYTYTRTDVPISAKDATAACAAAGGQLASLSSADQVKQTLWSQAVVDAAVEAASASDAVTTLHWTGLKVTWPSSRRMLRAAGVSDASDDTGADDLMAKLVAEMDTSDVSVPTMTSDGRRIPTEVRAHMFLQHKRSLLSTTTSSWSATSALRGLLGTVNDGTGNEAPSLRGAVLTWDDGSSTDLVLSNPGNLGFAACNRKKVSECCGAVFDIGSEPYPGSDFPTIFFYPCDASVAKISGSVVPQGYTCVIEPVAALPGDTPSPSPSPKPAKGGKHKSPPPSSGPTSAPKSCKPGSAPAGTGKGTSTGGPKNAKKGDCRVCPTKTYSSDGTECKKCPTAKVRGATSCPGAAH*
</t>
  </si>
  <si>
    <t>C_60193</t>
  </si>
  <si>
    <t xml:space="preserve">MLRSHHGQSGYGQSGYGQSGYGHSGYGHSGYGTAHGSGGGGAFDLSTYSRFSSRRLGNSHYLQYSNRHNLPSKANSTRALSPAATAAAAGGFSAAVGASSVKAQQLPLQGSGGTVASGGSGGGGAAGGAAGRGGGRGGGSSRMSTFLSRAAESIYALSELGGPDVDDLMLAAVPPPPPPPSPPRGPATVTAHLGTAAAAPYGGTIVVTTSAGAVLMPILSSAVPATPRDVVLRGSRSAAAAVAAAGTAAAATTAVAAANGTGGVGAAALQRSEDGIAPSPTAHAPSSGPSAPAAAAAWHRFLPRALSREGRNAGGGAASVPAAASLPHALSPTASAAGGAAAAAPRDPQHIQVRIHGDGTGGTSSPALGPSSRDPSGAAGSDFRRVSAGLTALAEDQEADDAIMAVPALLPAVASSGIVGSSIPATISAQQQQGPLRKRGAAKLLSLLAAPFLYVGSGTRDYALGLAAGLRRVPRAYGAVAVFTWAVYLTLQGLRSEQARCSAAWWALFAIQIAAMAAVCAGLLAGASGWRPACVKTPQHRQQLVAVPGKQAGAEGEEKGLVKGAVGDGSTKGGEEDPDPSGDDENEDGIKALAASAGGGVDGVGLIGGGAAVCSSSATPGGPRPEHQGPCMHAGADVEAPAAAAAAAAVKPASRPPRPPPRPVAEATESQHLDMHLCQPHLLGHPHLLDGHPQPGSGRAEAQLLAAAPVEGQQDGGQDGGQQDGGQQDGGEKDLALLDNNRDIGDCEGGGIGHANDDDEKEEEEEEEEQEDDGMVVISGAAALLLSAPLVTLLVTFAAGLTGGMLGLGGGMVMGPLLLHLGVHPQVTAATSGAMVLFSSSTALLQFALAGELNAQYAAVFAAASAVAALAGTLVVAGLVRRSGRPSIVVLALAGVMGLGLVSVAVFGLQRAAKDLGAGDIGFSQLCAT*
</t>
  </si>
  <si>
    <t xml:space="preserve">MTPSFPAFTGPVGYNFNTEYIIHTCGPVYAKEREMECKRDLTNAYRNSLTKAQELGVRCVAFAAISTGVYAYPFKDATEVSLEVLQFAQPPLEEVWVVLFTQGDFDTATGIAEQTLRLPPFNGGGGGGTTKLQLEPSSIGGGIHSQASIISHELLAKFAPAGMARGTSGDGAGPVGGSGAGGFNGTGSLKPAASVGAKSSGPATMQGPRTATIAAARRITATSHAGSAAGGSAAGDDDGGSIDLHGDGDDPAGAPMRKSLGLTAAASAAGAGVRRVDEEAAATLPGRLSLAGTGSTLTSVLSGAGGGGGGGRVSNAGTAGSMGGPGRVSQMGAAGPVAGRLATGGANSPVPALQLPPPPPAALALPPKGPSDDGGALASSGFSAKGRTTFTCATAAAPMGTSSAAMHRQITAGPDMRAGAAASAAASAAFALSSSALPPPPNPLGTSPGSSALPPQRVTHPTREASTASA*
</t>
  </si>
  <si>
    <t>C_60195</t>
  </si>
  <si>
    <t xml:space="preserve">MAADGSAIVHTVGSKVWIKEEKEAWIKGEVIKVEDDFLVVKAEASGAEDMTTLSYLHEPAVLWNLNTRYAYDDIYTYTGTILIAINPFAALPHLYGEHMMNQYRGVEIGDYAPHVYAIADAAYRQMRKEGKGQSILVSGESGAGKTETSKLIMKYLAYMGGYTDAGEATGSGRSVEEQVLESNPLLEAFGNAKTTRNNNSSRFGKYVEINFNDKGVISGAAIRTYLLERSRVVAINNPERNYHIFYQLTDGASAEQRTQWRLKTAQEYRYLNQSTCFQLPGTDNAEDFKRTIYAMERVGIPTADQDAIFRTVAAILHLGNIQFSAGPEDSSLVTPATEDELDATAALLGVEKEGLRKALTTRVRQTPEGPIVSPLDARAAGETRDSLAKIIYAKMFDWLVGMINSAIGEDKNCAASVGVLDIYGFEQFQYNDFEQFCINLANEKLQQHFNQHVFKMEQAEYEREQIDWSYIEFVDNQDVLDLIEGKLGILDLLDEVCRFVEAKGKDFAEKLYTSGTCKDSRRFSKPKTSVTQFIIDHYAGPVKYDTANFLDKNKDFVVPEHQALLCASTQSFTAQLFAEAAADADSAPPAPGRRGGATKGTKFNSVGSQFKKQLAELMVQLHAMEPHYIRCIKPNESAQPSVFENKNVLHQLKCGGVMEAVRISCAGFPSKRPYGEFVDHFWQLAPDLLKTDADDKAITKAILAKTNVGGYQLGLSKVFMRAGQMAQLDKMRTDTLNAAAITIQRFARGALARRHFIAARSAVLTIQCAMRAWAARKLTSQMRREKAALTIQRLWRGYTARTTYLEQRRLIMAVQSMFRGRNARQRLTQLRRVRAAITIQKRWRGFQARRDYQQTRKAAIAIQSAHRVKVARKALRSLRQQAREGTKLLEDKKALETKVAELQSMLETVQNQRNELRQQVKAELAARADLERSVEEMKAELEVVSRGKLEEATAALAAETVNREKLDEELRGIKERMTASEEAAKAKTAEMATALKKAQDYIGQLMNERGQIDKKFHEMKSDLITRLQNACAQRDEARGRVLELEDLMSKQSEALQSKDREIAAATAAASAAAAVQAVQSATAAASPGPAAAAGAHVPPTSAASTMQSMLQKLQANAPGVARNMADNISGLFKDGAPVRPRGEGEEMRTPSISGVPGAHPTPESEADRRMREAQLKQVAMLAEKRKAEEDKLLNALMAPLPTAGPSGTGLPEGVVPGMGFHKGRPVAAIVIFRYCLHSRAFQADRTAIFDRIVSVVGQQVEKGQEDNNCLAYWLSNTVTLLHMLNKNIKPASGGLSKARATGASATVANATRSVFGAMFGSRSGASPSGLAHAEASIHGGGVGGFKQVEAKYPALLFKQQLDAFVQKIFPMIRDNVRREISPMLSNCIHTPKQHGRTAARPGAAAPAGADKAAAGAAGQQSHKSWTDILHVFDTLLATVKSNNVPKVLVQALFKQLFRFVNVQLFNQLLLRRECCSFSNGEYVKTGLEQVAHWINGAGADYIADSWEELKFLRQAVTFLVIGNKPKKSLEEITSDLCPVLSIQQLYRISTMYWDDKYNTETVSPEVLGRMKQAMVDSNSSTSHSFLLDDDSSLPFQAAELLANMDDKDLYGGIPVPDVLSEGDGAASFAFLEKELRFAAPAPA
</t>
  </si>
  <si>
    <t>C_60196</t>
  </si>
  <si>
    <t xml:space="preserve">MQAFRRWPGGGTCNIRRAASSSSPRPCFVRVREVPACPTARRELLRTTASLGADDVQTATSSALDAAQTWERLSLVTRQLKVAVADEDYALAAKLRDEQKTLSDSLPPILQYALGQVAKLRTGTTQEQLQTILNLGEAGEPAVIPDLASCLSNPELADTAEKAMWAIFMKNKDPRVNELMQEGCMYMRSPATYDKALGVFSQMIQLAPSYVEGYNKRATVNYLMGRHQASIDDCNAVLGMQPYHFGAASGLGLCLLQMSRYEEALAAFEAALVIHPGMSNIRRFVADLRRHVATDGQEPGAGGAAWQQ*
</t>
  </si>
  <si>
    <t>C_60197</t>
  </si>
  <si>
    <t xml:space="preserve">MFGSQDTEEGQDESPGGSQQEEPEGLQQQQQQQQPGQGQHTQLHSTGSKGRRSSGGGAGDGGAGADSGNEDGGGPGGQQATPGGGDADDGDVGDAHSEGGGGLVTDLGEDEEDLLCSQWQQQHSSPDRQPARHPGLAGDTDADDVGAEEAAAQGARPVTAAARRRPLRVAAQKANQKMGGQQLDPQLTAAAAGAQPGPQARCRPAAGSSLDDGGQATDSASGSGEAQGIECAQEHEQLPPPPLQRDPRRPGYAPLLAALQHRAAAQRAARQGQQVPEAAAAEEGSGSSAWGVKLLGERRAVMNMVMGGDLAVLVGAALKDMTEAAEAKKAVLAQLTRKLRVAVHQRLRAEDPNFAGRPEGLTDAQVVMSVIGQGLPSVFDDEPALRGEDTLRVKSGCELRPYEVVGLYSGEAFLYEDWEALTNADPEPGSHFSSLFARKHEFGRYAADARLPAPVVARLGELLDPELAGRLCHTEAARKFYVSAARLGCPVSAVNDPRRDVNACRPVFRATPNVAVEVVDLLGCLPLMVMFTLRRVPGDQELLYDYGDDYWRLHREESRAAAEADASAQMLEAEREARQRVEARARELEAALQTEREQRAAEQARAEADREQARRLEQALEEARAEALRLRGLAGGQGLMLANANAHVVDLEQQLVNLQEQRRLSQQEPQRLQQQELGRHKPQAFTPLPSPMVHCEIHNDSAAPAAAMGSAAVGPGKEPQEEVEKEEVEEVDVVVVADQQTPPQTPPHPLGEALSPRDDHLAVPAPEAEAEAGGVDVGTAANEGPVTEAEAEAEAEAEAVAEAAAEAVAEAAAESVAEAVAEAQAEAQADAEEDLAVLDREAAATSAGGSPAAGTSGAAVGLAGSTGAGLPPSPTVTELLASIGAHCDATNDAFQAIGLPGHADTSPAAAAARADGRGVYSGTAAAGVPAASARNGCFIAAAAARADAATAGPTSSGGAHAGAGNGAAEPGPSRDRHAAPGMALVDTQAEQTQGEVQAQEQATQELRNTRKRSREARERHRDKVKPEHIGKLSLRSSHRTKAVARAAKAAEQATAAAEAARAAAAAAVKAATACVEEVAVERAAEALQCADEARQYGDEAVAAAEAATRTASNEAEEARAQAHKAVQAAGQAGQAQAAAEAAARAATVAATVAARAPAVAAATVKTDPAAQAAIVAHSAAAAAAAAVAAAAAVAAAAAEVIDLTMDEDD*
</t>
  </si>
  <si>
    <t>C_60198</t>
  </si>
  <si>
    <t xml:space="preserve">MHGAMQEGLLAQQRQAAAAGKQQHQHQQGSSLVELTSGLDLVVAAAADTDGGQQGCSCCQQAKRGKGRGRGGRHKKGDETPTLASKAAADLAEQLRSAVAAELGLGRPPTDLELALKAEYHWLCESPLPAWDDPDPRHPCPYTCALHFAHEMGRYAVDTDLPAPLVQQLSEARGGQLAPGLARELRRGGAESVVSLTLTARRLGCGLAAINDPRRNLAATWEEDADFADGHPNAELASAVVLGMWPVVLAVAKRDIPAGTHVSASYGCDYWSLHRAEQQALSRIEQERRLAQAAAQRAERAEAAAAEARQQAAQWQTRAAAAQQRAQEEVARAAAAEQRAAKSEGCARAAVRRLEGDMSELRAQAARELGDAQAQASGSAAALASAKQQLQRLQEERRRLLQELEGGRQQLEQVEVRCEEAEARCKEAEAEARVAVQAMAHKESKRGKEAAGSRGGAPEALGGRGSGGSGGGALAAVAQARAAAGRANCAVGGAGMYTAAAAARASGRQQWRAGEQAAGASGSCLQGPSQGQQQARVAAGQGQQQARVAVCRATRAAAPLVDLSQEED*
</t>
  </si>
  <si>
    <t>C_60199</t>
  </si>
  <si>
    <t xml:space="preserve">MAAAAAAAAGPPPLRLSEEQVRLLARVAWALQALWEEGEGWECGRYGEEGVRLAAPPVVVREEEAVEAVEAAAAAAAAAAAAPAAAGGAAALAAASAVLVAAAAKAASRGPVPASLWDSGFGAAAVGGVIGGGGVPQQQLPSSSFLMLLRRRRPLALLADVPGCGLVPGTPLLCALGLPRDVSPHLVLQLMSRLAHTAAAAAVAETGAGGDGGRGGAAGAAAATAAVMAGSSSSSAARGDGKQRREKEAAAATAAAGGGGSSSATAAAAAAAATAAGAVMTGLPLCLDPGSPLRLYRYLAAAAERDQAVWEQVCAAFTSQPLLWLPDSPESLSTTAAPDGFGGFGGGGGGWGGFGGGSSRSGLPHRAALQPVPGRFYRAGDQVVLSDPTGVLEQLAVAAVAAAAAVAAGAPAAVAGAAAVGPAGPSGRPPPAAGRRLLAAEVAAALPRVLDVHYKEFPEHPISLSFTASKVLNFFISLEELKTPDRPSRHGGGGGRRPAWDQPLPLVPRGPSPDQLVAALKAIPVLEQQQQQQQVAAGQPSDRAFKQVGAILRLWSEGLSEGGSLPLAGAAARRLTFLLPPLPVFPCRTRPSSVSAAGGGAKTAGGGAGGANAGGGGGAWRWVSAHLYILDPAFGRAPPGVAAASGGAGGGAGGGGGGGGGGGSGGSPLGPLLRLLGVPRLSECVVEAPQYEGLHAGWAVERLIRISLQFVQRYLLHKRPELYESVREAVAERLPRLKVVVVDKNSLKVVHTLHHPDGRPPLTAPQPQPRAAVLQLRQQPQPPQPRGQGGAKPAAAAATATATAAAAVVTPWLFVDDVRNYPRISDEXXXXXXXXXXXXXXXXXRLFTCTAAAAGGGGAAGAAGVGATAAAAAAQRQLDRGLADFLRTLILTHEADQDPERDAKREAAEAFAADSGCPPLPEGEPEWESQQPDPLPAAAAAADSGGESQPPPQLLDLPDHDPDELLLAANVKPFARRQQQQAEPSPLQQQQHQQHQHQQQAGGWYQPNTGPGGPGGGSGGRPQHDSVLSAAAAAAGMALGLGPGGGGGGGGGDSWPPLGGAYGGGGSGGPVVTADSGGTHYLPASDTAAAMQQHQQQHQQPPTQFEADRAPSSASALGSFGPAAAGPPEPATALPPPPAAPAAAVGHPPPAPAAPLPPNFASLPPHMQLMFMRPQQQPQQQQQPQPQQVQLQLQQAPPQPPLQPPPPPHLLPPPPHPVIMSGALTVPPPGPMPLPHLMPGGPHTHAQLPSGLQQPPGFPPQPQQPPLHAPVQQQPRPFPGDGVGGGGAGGGAGDSSRPPRRGGGLGRLMQLQHQDHQEAAAGGGGGYGNSSGEGTWGGGGVPPYGALGGGGGARRRRTALPPDQLYGEVQASAVVGGGGWPSPGRGAPVLLPVPPVGAAGGGGAFAMDVALGAPDGSAGAASPVQWPGTDSTAAAAATAAQLLASAEATARALLDAERLSIGLASPGSGMGAGAADGMADEGGGGAAAAAAAAAGNGVGAWGAAEARSRWAEALVFELLLRDAGVVAEGWAVEWVSARPEMRTAPFDILMTRPSPEAPGLVEAVFVEVKSSSRAGGDKRGFEMSAQELAKAQQEGASYIIFRVLGIGAPGGGGSGGSSGSSSTTGVAGLELQVLTDPWGMALRKELQLCVLTPQA*
</t>
  </si>
  <si>
    <t>C_60200</t>
  </si>
  <si>
    <t xml:space="preserve">MVPHRTGNSPPPRSGTGTAARPPSPPPVRLQSAECSLTLIGSQAARANRSGAAGGAAGASSTSTSTSGGGGGSGILRATALLAAELHCTSDDGRPVAVAAGAQLLSLLTAANAAGSSAAPAPAASGVALSHRPGDDEWGLSFAGPLEALVLTRSRLADLPLSRRGPLLHCRSCRRLEPAPLGPAGAAAVAADAVSYDALPPAGVAAVAAGLGGPGAVTGGGGFSNRSVSGSGRGNSSSGSGNGSSSASDRSGGAADAAAAVVGWSLVLEAGSRVGNNSVIVGGKHGTAWGGFADPDAQTMSYGYGAILLRVGRSSSSSSNVTDDVNAGNSSSTGALAWARMPSSPPPPLPTVEAAAVTTVALAPLVVVCDSGSVLDQNVGHRGAALAALGAEWPVVRLLRGSVVSNNKVYVGDGGGLWLSAAPPPAASARRRVPSRPVPPGLRPGFAVLGGSSLRGNSAEQGSGGGLWADVPLDLLVGGAGSSLDDNAAAGGGGAVSMTAGDSAAAGGAWAALLRTYGAAGAVYGGKGLSEGRINGTFDGNVALIGHGGALMFGAANAATGASSGSGSGSGSADPASAGSPSGRVAVGPGAVFRANSAGGRGGGACFLGGVNSLLVTGAVFDSNEANTDGGGLAVVGPLPAANITNTTFTANKAAGSGGAIFHQVVGGALLPTRMGISSCSLQGNQADGGSGGGLAAVVFPAPVGRLRFAWATPNPEIPESAAGPDPTSGAGVEVDGGSPPPAEEGGEGGSGGRRRELGAAAGGDSSELPAARRAALSVVARLSYSLVLDSSVLQGNSAAGDGGAVFVAADGRAVRLRVWGRGSAVSQNTAGGGVGAGAGFSYLGLGGSACGGGGIFVGTVRYDNPNTTKAAGSSSSTGGGAAEFNGCRTSLTDMRGDFNTAGGGGCGGGAVLVTNCQVNANGCAYVSNRASGGGAALAVLNGGGGTTAAAAAGGAGSGVATRSGQRGLFEGAEGLGRAELQVGVVAAGNAEELRLAARRQTSTAAIRDARLALLHDSGRGGSSDGSSSNKSGSSSSSSSSSSHRRKEAGVLPLELQQLHRLLLHTATMAPTPLLRSSGEWQGQLQGGHGAGGAAAPDDVMQDFARVMAEPTGIPGLEAEQPDAAQESSGLGGGVWRHRQRHARRLSQQNDTTDGAAPPPSDPDAPPAPPSPPFRPPSPPSTPSSPYPPYFPDPPPPPPPAPPVRQPPPDSASLNNCIFFNNAADSGAGGALWVRGIGGVLMTACAFSYNSAPGGGAVAAEVVAAPSTLALYREDDRAPADAPVAAPSAAVPPPPPPPPSPPLASQAPTAWLRLSGCMLTFNSAQAVTDSADEQDGGGGAASAAAAPDGGGLLIWVRSHGGAAGNWTAAGGSGAAAPSAGAGGTGGAAGAGGGGGGLLLVASSQISDNIAGGCGGAAAVRQRLLPAAAAAGVAAAAGGGGAAAVTTSPLLRVRFQDTAMSRNKAQQGSGGALFADTAAAHITLRKVAATSNQAYAARASGSAAPAAATASVGLGAGGGAVAMSGGAGEGVAAVLEVIDSTVAGNLAVAGDGGALLVSAAAARVLLSGGLISNNVAAAGHGGALAVLPPPPAAAPAAAIGGFLLSGAGVAPQAAASEVVLRSMSLRTNSAAGSGGGVMVAAASGSLTVAACVIDSNTAGSTSGASGGGGGAPIGSPGGGGGGGLACWLYGGGGAANASRSSTADPSATAAKEPYVFLINSTTIVSNKALTGDGAGVLVAAAGAPVGGSVASQRPLQAAPPLSAAVLESLINNNYAPLGSGGGMSINVFVVLINSTTADSVGASAAPALSDPAAAPPGADLPSPPPPTSIQTGRGRTGLDVRLQGCVMSDNAAAAAGGGLHVAMAGVAAPGGAAAADEEEEDDVEALRLWRDAGAVARVHLKGCSVGNNLAAVSGGGVAILVR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GGQGAAVAAALGCGGGGAGGGSADAASGDAATPQVWLSPVAASLGGTWAALRAHLAGSGGNSSSTGAGGRCSSLLLLSNVLLPTGRRVPSGPYLAPGPPSPSPAPAQAADGGGGAEAATVDAVWVADAAALVVGCSAAGNATAAAATGINVGGNTDGVGGVSYLPVLGGELGVAAALTAEEAELVAALQAAALSSLAGRGAGGSGAAGGAGGGGADALELQMATCRLPGSPPPLGA*
</t>
  </si>
  <si>
    <t>C_60201</t>
  </si>
  <si>
    <t xml:space="preserve">MDAGGVAAALLAVVAEAGGAEHAPLRVGTTAGGGGGDIVSRSQAEAEALRRRGAEVVERIRHTYGVDKCYSDPDAAETIRCNTARVGNAVEQLSAQLYSKDLHFVMELLQNAALADVDPRLILFLKKLRSVAVTDAVAAVAAAAATATAAATANISAEGSGGSAGQQLLLDGCSNGSYDSGSGSSSSSIQVHKQELGGGLVSLRWGPAGALRQSAWLIVSDSFTPSVDRGDLSVSELGDTEVSLAFDLSCAHDIATAAAAAAAAAAAAAAAAAEGSGSSSSGGKATSGGGMGGGGGGFGLGSLGLAAAAAVGGRQLPRPPQQEVFAYLPTRSYGLRFMVNADFIVTTSREAVDNGSSWNHMLAARIPQLFARSLRELQRLDQLQQQQQAQQREVQEGPAQEQAQEAAAQAAAPAAATAAAAAESLAEAAAPAGAAVESEDAEVSAATATADTTATAATTAASPPAPPPPPPPAPPPLLPPMPPHGWLNYWLSCLPLPDEPHVALLEMLLASRAATASTHATAGAAPASASHPNGAESDPQPPPPQQQQQQPRMGLALLARLLLVIFSALGVKPEAGSGSGSGSASSNGKWGSGAGPHQQRPGGAAAGGGGGGAGADRLWATLRGLNLLPVAGGGEAWVRPPGGGGKAAPVFLMPPPVPPPPSASASTTGKDGAAAAGGGGGGGRAGAAGGKAAFGGGGRGGDGGGDLVSQLPYSEQRAVLLAGLRELGVRQLEASDVYDLAVLPYLRHVSSTGGAASSNTSASSVAPPAAAAPPSKMVPAPAAAAALVACLAFPLAAGLLTPPSAAAGGAAGGAAAATNAAILDDLRRHAVIVTASGRLVRCPPPPPPPLPQAPGSRSGGGAAAAAAQAAASRKAAAAAGVTAAAGAAVAAAAELYLPPVLCPRHFNLAECFPRWCELRRVTIVSDAYLACGSSRGTGSSXXXXXXXXXXXXXXXXXXXXXXXXXXXXXXXXXXXXXXXXXXXXXXXXXXXXXXXXXXXXXXXXXXXXXXXXXXXXXXXXXXXXXXXXXXXXXXXXXXXXXXXXXXXXXXXXXXXXXXXXXXXXXXXXXXXXXXXXXXXXXXXXXXXXXXXXXXXXXXXXXXXXXXXXXXXXXXXXXXXXXXXXXXXXXXXXXXXXXXXXXXXXXXXXXXXXXXXXXXXXXXXXXXXXXXXXXXAAAAA*
</t>
  </si>
  <si>
    <t>C_60202</t>
  </si>
  <si>
    <t xml:space="preserve">MHVPGARACPLDCRFGAHRVTIFAEIDPELPENKNPKQSKEDRKMGITREWLPLKNLHHTLAAYEAQGWGVFAVAGMSPAAGLVPHPPPGPGPSSSPPLHRRGGTASWQRAAQVVAVYAPHMAGPLLSGRSAGPHASSSWSHAHGQGVSAGGASPALVKKFSNVSAGSAASGPSTGTPRGAALPRLIPRGMASSGGAPGEGLRLVTSSLDSLPPLIRSADEGSSRARLGVGSGGAPSSGRGDRRRHSDALGDASRYFG*
</t>
  </si>
  <si>
    <t>C_60203</t>
  </si>
  <si>
    <t xml:space="preserve">MSSAFSASARARDLTKYSLNALQKLPIPVNIITGALGVGKTTAVAHLLRSKPPGEKWALLVNEFGSLGIDAALLEAELQEAAGGQQEAEEQQPGQGGGGGAGGAGASSISSSNTSTITGTSSSSISTSGGPTGSSGISGSGSGGGYVVRELAGGCMCCTLSGPLGVAIAQLVRTAKPDRLIIEPSGLGHPAGLLDTLYGEHLRSALDVRAVVCLVDVRAAAAELEAAAGGAAGGAAAVPSETFQDQVNVADVVVGHKSDLAAPQQLDTFWRWAQQLYPPKAQVLLASHGAVDPAVLDMPRAPVFRPLFNPQSHSSRRRAAQQQRQRQRQGQGQGQSTTATATAAASGSATGEATDGEVGIEAETEVEAEMASQLQVQLVPRRPLRFPSQPAPGPGASQEQQGPQPVEVEVEGQGRQQVSCGWLFSAEDVFERERLTAVLAAAWPRAARLKGIFRVGKAAYVVPYRQPDVGSSGGAGGAGGTAGGSGGCGVELRPISYRRESRLEVIVDVPGAAKVVPCEAGVGLGAASGEQSGGAQSGVVANAGAGAIDVTELGAAVAAADWDAVERALVACLKP*
</t>
  </si>
  <si>
    <t>C_60204</t>
  </si>
  <si>
    <t xml:space="preserve">MCRSHPSQLE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GPSLGGGGSSGGNYLQLLDNYGRLIAGQEAQLAALREQRAAVAAELEAARQQRDAAAELASTARARTAALEAERRTKESDLHAIKARNDALRSD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RPSTATGTAVSRNPT*
</t>
  </si>
  <si>
    <t>C_60205</t>
  </si>
  <si>
    <t xml:space="preserve">MILSVAFKDGQAYFRNRFVRTTGFEKEQEAGRPLFRNSFSRGSADGSPFFNPFDLSFKNVANTGVLAWGGQLYALWEAGLPYAMDPTSLATRGESRMGGALKGTTFAAHYRITTEADGSQRWVSFSTATGFGGSAVTFYEFAEDGSLVHETVHKLENTSMVFIHDMLVSEHYYIIILGPIEFSGKKFATEYVFSKCSIAECLTYNPDKPGRVVLVPRPGRPSGKSTSLVPRTLEIPPCFVFHHVNAFEPEPEAGVAAGAVAGEPVVVIDTVAWDKVSFEVNQYTYGPDYYTGGSRSHLVRLVVDPAGGRVTPHRLLRRTVEFASPDPRATARPHSAVFGGCDMVDHPLHWGPIQGVFRADIDPQLGLTPATSSAAARQQAERAVAAGADGTAPGVKADVWFAGPRRFPGEPMFVPRPGADSREGEGWVLVAVHNADTQTGELVILDAQHLSKGPLATIRLPHRLPAGLHGSWHGSFLGPDPSQQQQPRFQELATIRAL*
</t>
  </si>
  <si>
    <t>C_60206</t>
  </si>
  <si>
    <t xml:space="preserve">MRCSASQRSSGELGQRSRSAGLCVAQARVRSSVVGRASPSASTSIAPTQQQLPAEGGDGRGVSLGPVTAEQLAAHNTLFTSLLKEYAYWVEDEWVTGTIPPELCGTYFRNGPGLQFGGTSASGGLASSGLSSRTFAEGATVHSSSGAANSTGGRNFSRASSSKAASGAAAPSPSSFGAAAESAAQPDDGAGGGAASLIRATRLRDVSPAATAAAPRYLASPAGSPAMQGRMSYLGDSGARSVELPVFRRASNGGLKLAAAVAAAAAAGEAAGIAGAQSPTALSGAASPFGTRSRHALFQGAGLGSPSSGGLAASPGGGGGGGSGAGSPLGSAAVTSLGGSSKKSNVIQWNEHGGGSNRALRSATPLPPPPLPQHLYSGLRPVQPLPHAPQWQQASPALSEPHHLQSLSPVPHPPPPHPPPRRAPSLLQQQQPPPRRASSHHLSAPLVPLLVSMAGGAAASGHSSRGASSFRQHPADAQLAAIGYESDGADGDNDGGATLPGGAGRERTSNGRERTSAGAELRAGIAVAAAGSGDSSSNSSSGGRGGGHETHTLQAAKPQALQQSTSQHQRQSQPQPGSKQTSPHHSGAHAHVSSTRSRNRFTVSDDGRGPNSASARPAAGAAGAAATAALSAMAAGLAGVGIGASTTRRLAGGASTGPALRICSLPRQHHSSAQPHTARQHPAQPPYQHQGSGGGGGGVDGLDMFADAHGLLPTVFSATDGAEAAAVAAAAGAAAGPSDKERRMPQHARTSQPAGFVVQDLQTMSMPQPAMERSSDARSAAGGDDGGGGGVASGLERTGSRSRLKALVPSLMRSLMRGAAALVNRKDKSHGAVAAAGGSDLAAVSVGSSQVVPL*
</t>
  </si>
  <si>
    <t xml:space="preserve">MAQAKEVRKECPTCGYGWLDKYGKNECPKCLNPLVGGGAVPKRAPGEASTFKSRASDAGESVSGDCSKGGAHTWKFGKCSKCGVGEGYGKVEKQSPGSGKHGLCSDGLKHAFKFSKCTKCGKAEF*
</t>
  </si>
  <si>
    <t>C_60208</t>
  </si>
  <si>
    <t xml:space="preserve">MLALRERRATAGLLPYRITEAYAPPCPPAWRQIADELGEPELSDLPLLVLEGDVLLAPNFGDRMDCVLAMMQGLPRGGRNHSSTNPPDDESSGDTSPCGSASPANHLVRLRRYRGPDFASSMYDPGMVPATVAEVMRLYERQQQHREQEGKQGLLYSAGVRRSVMAHYRELMAGCAPQDGLQDIELVRHLEARGCAGIPPLPPVRSKPSASGAACEPRRVHGDRLEETLRLGLRLWPRHAHVGAASALFGAVSQRFHVAMTFPERVAIPGLDREDTW*
</t>
  </si>
  <si>
    <t>C_60209</t>
  </si>
  <si>
    <t xml:space="preserve">MLGPSWDPTHPRCDTKYASLGAEQLLWLERQLSGGGGGGGSGGGSGGQTAAFVFMHHPLPVALRNEAPELKHPDVLSSCGTPRLEEVGTYELEAVQAVDDVPGPTGHQFNPEPPCCLTFQRAFLERCLQEGPTAACCGILGEHLRPSSAAYGASCMCWPPFWSQAQDAFREAGHNASAVLERCAREHGKALQWPGRVAARALQPEQQPGGRAAEGAAAAAGSQQPDQQAVRRVTVANSTDLAARGSPGSQAGGEPTGGARTQGKEQADTEVTEHEHEHGHGAQDDRTSLKGHVAAAALGAAAGTAAAAAAVSPATPAAAAPVGGVTGRAIMAAGALGGAVVGDLLLGGAKAEDVETDKDVEREMEAAADKVVYRLREARASGTLRSRRKHDAGSEAAGASGGGDSGSSGASSGDGHGHGAETGQRDV*
</t>
  </si>
  <si>
    <t>C_60210</t>
  </si>
  <si>
    <t xml:space="preserve">MMNEVLPAITEAYDVLTDDRKRSQYEASRSGGYGRGGGGGSSSSSGYGRGGGYGQTYGSSAGVNTDWAKSRYTHGGDYGRVRITWFQELQRAVGSRKLEAGFGLAAVGLLLFGGAAVDAVWSARNKGKSFSDFQSMRSGSTAAAGGQGGGEAAAATAGAEPLGRPKPYTPAVGCTSRHSRSMAQQRGAGGGSSLFPTAQERHLAELPLAELIAAEEEACAAEQEERDREEREREEPRRGRRGGDAGGGVGAAGGAGARTQGVYVDRAVIIPPPSPPGQMAGHRPAPAAATGA*
</t>
  </si>
  <si>
    <t>C_60211</t>
  </si>
  <si>
    <t xml:space="preserve">MGACCSQPSEKYEVQGQSSKPKPATGSGAKAAAKQPATPDFGLQTTHEVIKLLGRGGEGETWLCRDKETNAEVAIKLIKRPIPKPAIQVIKREIKIQADLGQGHLNIVSADEVILSKTYLGLIMEYVPGGNMVSYVTKKRETKSERAGLCIDEDEARYFFIQLVSAVEYCHRNNVAHRDLKLDNTLLDNHVPSWLKLCDFGFAKHWQANSNMDTMRIGTPEYMGPELISSRTGYDGKKVDVWAAGVLLYVMLVGMFPFETQDDNFNNTAGLYDIWLQQIKTSWREVPNNTSAASRLTPELKDLLDKMFDVKQESRASIETIKNHPWFKKPLPEPYESSLKELQEEQRSIDEQVSKGAFQSAERDKALEALLDRAVTPSLPSEEVTRLSLSKIKRAYSILKGKGNAGAGMAAVVEED*
</t>
  </si>
  <si>
    <t>C_60212</t>
  </si>
  <si>
    <t xml:space="preserve">MTRPLAPGPQALTCAIVSVSINASVCRLPSLSFVLPLSPSAAARWTPRARPLPTVRLTTLLLRLPPT
</t>
  </si>
  <si>
    <t>C_60213</t>
  </si>
  <si>
    <t xml:space="preserve">MGCLAILLLAASLGAVAAAGVDPSADPAVVGEFTQLGLSNCVGVQLAAVPNTDQFLFMERPQANHPDGKKYNAGLMDSVTGAFTNIKTPFSMENCGHSYLENGTVAILAGHKPQSSYVEGRRAIQITIMSDSPSPVGPVRKDGIKNPFYELWDPTNPATTTVFQLEDVFLSNTKYFYYPFNFVLPTGDMFVWSNKYGQIINPLTGKKVLVLPNWKGIPQAKGMCTQYPFSGTAAMLPLRATNNFTEVEIMVFGGQWSYGWVNTTAVDLSMRLKIKILPNGTYDVGQWQAETMPSPRVSGTSVLLPNGMVLLINGAKRGLLGDAVSGGGAMLNEPNLTPVLYDPLASEGSRYTELARGSIPRLLHSTAGLTLNGTAILAGGDRSSRYWMPADEAYSRSPTGFAEYRVELFAPPQVFDTQNRPAIMACPFSIGFSDVTSIAYLIPNTTARVTSVVLIAPSSDTHTFNMHQRIVELEILDSDNDNNHVGVDGDRSVTVRGPPNANVAPPGPYMIFLLSGRTWGPAQWINVVRN*
</t>
  </si>
  <si>
    <t>C_60214</t>
  </si>
  <si>
    <t xml:space="preserve">MHTIKCNRPCSVASSRAKNLPTHFKLGALPILHSAETALHSAREHGSAPHTRRCGVVRCASEAPAGPHTTVPHHTEVAVLGGRLVVRPITAGEIQAAGVVLTRAFAGSSEAVSLKEVLQDLETQGGAGGAAAATGCFLVARLYPSTSSSGASGSSNVQLPPGQDSRLVATASVSLSAQDMLVRRLPPPNPPPAAAAYISNMAVDPKFRRQGIARALLAACEEVARGAGLREASLHVREADSAARALYDSSGYTVVVKDSW*
</t>
  </si>
  <si>
    <t>C_60215</t>
  </si>
  <si>
    <t xml:space="preserve">MPPPGNAPTAPAVPGALPASTEQVLNGLAEAPLVVPPQLVQYYMRKSGQGPILYNMSADDREANEDMRLTQVVSLASQRFLATVLNDAMQYHKMKRGAGPKAMKEAGLDPKDKRRVLRTEDLAAALQQEYGVNIRNPPYYVDARDKDQAAAGRR*
</t>
  </si>
  <si>
    <t>C_60216</t>
  </si>
  <si>
    <t xml:space="preserve">MWRPSPNR*
</t>
  </si>
  <si>
    <t>C_60217</t>
  </si>
  <si>
    <t xml:space="preserve">ARVSATRDSASARRASAVRSSSAVACTCLRSSSASCSARSTAASASSSAATTSERPRATSPASDAADDSLARALASTTSPRWAASRAPASAAAKRDSAATSTTRWASAWRRASEASASASASWPSAATTAASEASARSCVSCNCCATAARATRSSATSPCRPDTSAVCAAEAS*
</t>
  </si>
  <si>
    <t>C_60218</t>
  </si>
  <si>
    <t xml:space="preserve">MMDERRESRIPRSGIPGAGVPAPTAKPLETSRTANVAPTASGPLGKRKADATDAAPDNKRPTFSSGAGARPTRSNTTGGAGGRTTSLQGATSARTGPSAGVGGSELGPIAEETWDDIRDKTGQGVDDVLNKKLSFPKGTKPERKVEAFVPLVKELKALGRHLHSSSQRLELDVEQWKRHSAELSTAAEAERKEWNAKQEEVAAQMTQIRELLEMQEQQNKQLEADVKAGEESLAAKEAALAAVQGKLEGVQGEVDRTTKALEEREAKIREMEDVVRTGQKYSTTLQSYNTSLQADLTAEKARRDEVQKAKDELQGQAAELGGKVRSLEQLLAYEREQVTKLREEREAATRDLAMLRADLDNTRQERERAVADAAKAKEDMERLRAVGGKSLETLEALNNDKATMEAQLSMQIKTIASMREELAGAKEGRAMADAMADSRAAQITELKAQVESLQSSLADAEKRVYAGELIRRKLHNIIQDLKGNIRVYCRVRPVSAAEAADPAHDSEMSLDFPTSGDLLGRGLSVVVPGNLTGQAPQKHQFAFDRVFSPGTGQEMVFDEISELVQSALDGHKVCIFAYGQTGSGKTYTMLGSRDQPGVIPRAMQQIFTSGQKLAAQDWRFNMQASMLEIYNEDIRDLLSRKKDDGKKHNVTHDSNGVTNVSDMTMVDVNRPEAVEQLLAQAMEKRTVGCTHLNEQSSRSHMVFTMRIEGDNTATGAKVSGVLNLIDLAGSERVKESGATGQRLKEAQAINKSLSALGDVIMALANKQEHVPFRNSKLTYLLQPCLGGDSKTLMFLNVAPTREFAHESMCSLRFGSKVNACEINVPKKNVVVPRGRIG*
</t>
  </si>
  <si>
    <t>C_60219</t>
  </si>
  <si>
    <t xml:space="preserve">IPTPKNYASRNALYNIPAPLYTQTPHSTPRYSPHTTVSSVALLTTPHYVSPYYITPSGSWPPTGDQTWTAPPARIPPSGRDPVELPPRPVCAPGGPQWHPPLPSSLALPKPRTPPRPPNLQPAAPALPSPLTTTTPARLHATPPPPHPRSPLRSGSPLSPPSHPPGSSPAPGSGPRP
</t>
  </si>
  <si>
    <t>C_60220</t>
  </si>
  <si>
    <t xml:space="preserve">MACSIRATHRPAQLLAGSRPEKMVLSSVRALPRCQRPVTASSVASTATTVTMEEKVTSEAPQSTNATASSSVPHLDDQTFYQFLQTNGDNLCVVDYYSDWCGPCQMMNKELDKLVAAFPKRVKFAKMNVGNHPEFGTRQRIRALPTFRLYYKGACVDELTGARPTHLRQMLTHYSLMASIN*
</t>
  </si>
  <si>
    <t>C_60221</t>
  </si>
  <si>
    <t xml:space="preserve">MAPTPRPPSQLTFLPVNLFEQFTRVANLYFLVIAILQFIPGLAPTSWFTTVAPLVIVLTINAIKEIVDDFYRHRYSDNGEGHEPSDNEVNNRTVLVLEEGGKETPVPWRDLAVGDIVKVMNDTEIPADLVFLSSSDAGDICYVETANLDGETNLKIKNCFSKTAGKHLADELKEFAEDSVIRCELPNTHLYRFEGAVMKRADPDAAEHQLPLTADNLLLRGCSLRKTDWVVGVVVYTGIESRIMMNRTPSPRKVTQLERHMNILVMTMFILLFVISALMSMGEIIWQKAHARDDWYLEFTGKYPDFYPSFRGWVIGVVRWVILLNGVIPISLYVTIEVVKVFQCKMIYDQDREMYHAETDTPFSCRTTNLNEDLGQVRYVLSDKTGTLTQNVMGFVWISAADHVYGKKTCESEGLPSPSHVDPKTPHSIALDPDLIRGLGLDLEILSRAAPTKSNKSMRGHANVIRAAAAGQPQPNPDLERFMLNLAVCNTVVPAISDDGHYVYQASSPDEEALVTGAAFLGYRLFSRTTDKVVVEVLRTGEHLEYTVLAVLEFNSDRKRMSIIARCPDGKVRLFCKGADTMIMARVQPTQPRISNVRMHLEEMAQAGYRTLCVAEKVLPDAAYEKWAEQYRAACVALQDREGKVAAASEAIEKDMDLLGATAVEDKLQDGVPEAIENLLAAGIGVWVLTGDKVETAISIALSCKLFTEEMALVELRERDFEGAKDEDELKAVLTSKQEEARMEQSRLDAELGSGRGSMVGLVVEGGALTRLLRAEYPALASQLCDLCTSSKSVVCCRVSPLQKAQVVRLVQRERKAITLGIGDGANDVSMIQAAHIGCGISGREGRAAFKYVARLILLHGRAAYKRNAEVVWYAFYKNWIYNMVLMYFGFLTGFSAQPLFTSGLIAMFNVIFTSAPTVAFAVLEQDVSMATVLSTPSLYAETMLATRKGFLLEMVWWIVLASFHSLCIFFLPMYSMSTPNKSGNYEDLVMIGTTVYTGMIVTVNLKIATRTRYWTWVNHLLIWASIAIWWPYVIGYSAVFQVQPIAGTADMCSVAMDIMAGPRFWLAGVLLSPAMSLLPDITHMTFQRTFAPKPFQIYQEIEWKRELDAEMSKRLGLANPAPPRHDNHHNHHQSEEDTQA*
</t>
  </si>
  <si>
    <t>C_60222</t>
  </si>
  <si>
    <t xml:space="preserve">MVNSCTGKVGQADPMGHAAAEALVDAGVKLVPHTFTGMSAGVAVKNIGVRGVATQLVGAEKRQAALDLIKAEYPGMMIVDYTLAHCVEDHVRLYADNGLPFVMGTMGGDRDRMRAYVEEKGVYAVLPSAAGEQAMNLFALLTSLGAPLPPHFDTYTWETVGRGDALALDLLNPQDAGEIVATLRAMGIQADDGQIYRMRASLQSRVGLNLEREPQGALHALQGRGSSRTCRITAPGAVPRLFLRHYGLSRAAFAAGAVEALRFLAARVAEGADQRVYDMVDVLRAYQASAGAGEPAGEQDKLHAVRASQQFSSNVVVAGSSVTATAATSA*
</t>
  </si>
  <si>
    <t>C_60223</t>
  </si>
  <si>
    <t xml:space="preserve">MSEGDPNTEPAVRAQILSTTYVWLDCFSCPQQQPAAAAKPGEEAAPAPTPLPDLSVRRRTVDDAIRQCSTVLLMLDSGAAALHRTWCMYEVTRALAIKGGAEALHVPVFEFALDIVYEPLQGLNLATCRAHNPADHRDLLSALSRHFAEKGAGGEGEAVRRSPRLSGALGAATRAIISGIQDALVGEAQQLIRGGVRSGPRYLACLRKAAEALRLGKAPLAEVLAVASLKEHRKSLGESDAATLSATSNLALLRRSQGRNGEAEELLRAVLEGRQKVLGLDHPDTAASCDHLAWLLQDMGKLEAAADMYKQALDISSRVLGEDHPDTASSCNNLAGVLQSLGRLDEAEPLLKRSLEVTVKTLGERHAHTATNYNNLGVLYRSKGDVAAARSHFAAAHDITSAVLGPDHPDTVTAANNLGLALQAEGRLPEAERVLRAARESSETYLGKHHPSTKATLTALSGVLSALGKADEAAELGKLAAAETSKQTSARKLAAQQQAQQAQEGKAAAAPAAAAAAPTTATPEQQKPHAADGKAVPSRLAYDEAAVVKIQAAARGYQARKQVTQLKQQRQPQKAESAKATGKAEPAKPAYDEAAVLKIQAAARGYQARKQVKELRKEKAASATAAATAAAAQEQPPAYDEAAVVKIQAAARGYQARKQVKALKQQQPAPAPAAAPSLVVFGADPHAPQAPHPSPSPTAAAPSASTEPNPFAASKPPLPLGGARQPHPPLATGPSGTASPRPSSSRLSSGRSNRSEQPPTATGTAAAAAAQLNGKRSVEDMALGLPPGGATSPSPSPQRPPRPSSERERLVVRRPSSTSSGRNSISAHPSQTSLGAPAPPALAPAAQLPAAAAPTAAPMSQLSEQEAAAVRIQAYHRGHRARKEVAELRRAERPASRGTAAGASSSAAAAVAGLAAAAAAHPPLPPPLTTVDSPRLQSPVAATSPVLPLSPAGGIPPPPPSPTPGSVRRPPSRNAAIAHARAALLNSRGSTPVTSTHVSLVGPFSPPFSVPGSMGASGVLTAPLPPPLSYPMSSTTSSTGTGSCRASSTNGGPYMAAGAGVHQPHVMTPYISLTDYFRAPEAALRAIGSNSPRAGAVSALSEHHHPHAATGSGSGSGPGSFASTPPGSRAGGPRPSTASMSTASPAVGGAATITPRADEVLELHADMLSSALAQLKLMKARESVTRSSADSKALLQLKLEYVRMAVEQALGGASAAAAPPDASAPSTDAGEAAGGRGVLPGLLGGGGAGGARPKEQDVEALMTELTDLRMLLLTTSNALHAAQSGLHQERASRHALSTELADMQRKLAALPATGRPGSARPGSGRPASGRIAPALVTGNPLSPSSPAPGPFAAAAGVSSPSGGSTRPWSASRSAPDQVEAARGLHAALTASGKSRAAH*
</t>
  </si>
  <si>
    <t>C_7000001</t>
  </si>
  <si>
    <t xml:space="preserve">MKRRRQVATEDQQEHTGVPPGAESAKLKLKISMNLHGLTHVEQCQAIEEEELAEPAAAPAAADAKMDDAAAPANGEAAPMDATPAPAPKKKKVRITRRK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SYLDSAKGDKPSLAHIPAEEKAAVVKECDAALAWLNERLALQSKLSKADEPALLTADINKKRETLDRVCKPILSRPAPAPAAPPAPAAAEPGAADAAAASPEPMESEASPGPEASSEAPMETN*
</t>
  </si>
  <si>
    <t>C_7010001</t>
  </si>
  <si>
    <t xml:space="preserve">MFDLGLPTDLIRAVRNLYAHATTRIRTEHGSTSAIPIERGTVQGDTLSPVLFILFMEPLVRWLHAGGRGYHYGCLTPSENLQYHCSAAAYADDLAALTNSLDDLQVQCDKIASYAEQRQGRHDAEPLDIASRARDIRTTTTITTSPCNPYKDIVAPGAYTITTTGGTRRDPAEAHVQEPSGRWLGTITYPRLLTLWERFRHTGNQRPNAFEEAVAALIMRYRYDPAQQDRKAMPMHQVSLPAGTVAAIVQCLRVTQAVHIREMFASPLNSSTAAHEYWTRDPADGAFGALHDAYQAAWTGLQYAHPPSTPHDARKALMWALACAEAMRDSQEPTLTVLALPKAATFPHTQWLQHPLCHELANWSAGTAGLDTGLGTNTQAERQKGLRLVIVGNPAGLQCFAPRLKRLVDTLKRGANAPTHISDPRTWTHTATAPTCPALPNSLLKQAKYQHANPKTIHAMADEARRFPNARFQTHHALAHDVNGTVWTDGSVPGMMGRVSTGT*
</t>
  </si>
  <si>
    <t>C_7020001</t>
  </si>
  <si>
    <t xml:space="preserve">MQYASASPAHMQQQHSNHSRDVLSAAYENVMAQLVAASTIVSGIASSLAGPSDGQTDMSARLSGRASRCTGRKRKMSPCVYDYSETLGFHTSHNTRADTPTQEEVLADVHSRLWALLRPLVLSRRARDVDLCCRRAAATSLNLFDHFSSVRGDS*
</t>
  </si>
  <si>
    <t>C_7030001</t>
  </si>
  <si>
    <t xml:space="preserve">MRYPQCDDAIVPQHAIQVLGEETQGEAIITTGVGQHQMWAAQWYPYKETRRWISSGGLGSMGFGLPAALGAAVAFDGKNGRPKKTVVDIDGDGSFLMNVQELATIFIEKLDVKVMLLNNQHLGMVVQWEDRFYKANRAHTYLGKRESEWHATQDEEDIYPNFVNMAQAFGVPSRRVIVKEQLRGAIRTMLDTPGPYLLEVMVPHIEHVLPMIPGGASFKDIITEGDGTVKY*
</t>
  </si>
  <si>
    <t>C_7030002</t>
  </si>
  <si>
    <t xml:space="preserve">MSVGVCARPGRADPYDANK*
</t>
  </si>
  <si>
    <t>C_7030003</t>
  </si>
  <si>
    <t xml:space="preserve">MGGPPHCNQPSPRTTRCTDSAVALTMSATGSGSAAAGPRASWAARAAAAQPAERRATAAANRSAAS*
</t>
  </si>
  <si>
    <t>C_7030004</t>
  </si>
  <si>
    <t xml:space="preserve">MYVTAVWRRVLHWSTRARLPSPLPGPAASPQEAADRFAAAVALLSAGWAAAARAAQLARGPAAALPLPVADIAYSGAAPPAEXXXXXXXXXXXXXXXXX*
</t>
  </si>
  <si>
    <t>C_7040001</t>
  </si>
  <si>
    <t xml:space="preserve">MLVREGHRLDHVNLTALLAQLKRVARAAEEEAVAEATGGSSSSSSNSSSSGSSAVTAAAAAAAARAVRVRVAELAAVAARLVRRRAKWLLRHWRALAPPGRRLGPAVCGVVAADLQTRTAIYAPEPLAVGTSCSLIRKNNAGVLATLSAERHALPPPLLDAAAEQFAAHALTHGSGAAAARFLAAVGAQLRLQQQAAAAGEAAVAAAVAAVAEGPAPGGAQWLEQHPRLLLACLELMTRDLSTASLDRAARWLHVLARMQAPLAAAGTASAAAAAADAAAPAPDAAVAGGGAALAAASAAFVRAHSEAVERELPRLRLPAAAAGAAAGTAAGAAAGTAAGAAAGGAAAAAEAGLQRLRASYEALRLPLPRGL*
</t>
  </si>
  <si>
    <t>C_7050001</t>
  </si>
  <si>
    <t xml:space="preserve">MALARAFASVAAVARQGESKLSFASRAFASSTTVNGVPVEVHNEGGSKRVDWGAELFEALKQAGGKAYSNYAVGYNNVKVDEATKRGIPVGNTPGAWRAAYGVWRVGGEEATGGGHEGRA*
</t>
  </si>
  <si>
    <t>C_7050002</t>
  </si>
  <si>
    <t xml:space="preserve">MDPNYKPPYTSVLECVRQTIRLNGFKGPFQGLSATLLRNTPANAAYLGSFEVLKQKVAAAHGVQTTDLSAATITACAGTGGIIYWLIIFPVDCIKSAMQTDSIDPAKRKYTTIPTTARLLWAEGGVKRFYKGFTPCLIRAAPANGVMLLTVDKVTTWLNKNT*
</t>
  </si>
  <si>
    <t>C_7060001</t>
  </si>
  <si>
    <t xml:space="preserve">MDGDELDQAKWDQWSRLLAGLAGQIGGSKRDDGVMQRLYELAVELRDKLRYSQGRLRTVKQELAVTSAAARSERQESLARLRELETEALGIPDSSDVFVSTRGHGSGRRGSTGRSRSAPRTRRLSASASPAVGAITASTRGAFVPELVPMSADVYRSSGGRTLARPLSPGQV*
</t>
  </si>
  <si>
    <t>C_7060002</t>
  </si>
  <si>
    <t xml:space="preserve">MASSAPRLVRLGALLARQGAPATSLLSAQGQAVRAFSEKAAAEAPAAAAAAASKDEAKSKIRTAATPSHLSWRFLRSSFLEFLRYADLWTLAGVVAIEEMAGPTIPWRAGRSDAPDGSKIVPDGRLPDAKQAREGGAKHLREVFGRMGFDDKDIVALSGAHTLGRCHTDRSGFSGPWTNAPTTFSNLYFQELLNNKW*
</t>
  </si>
  <si>
    <t>C_7070001</t>
  </si>
  <si>
    <t xml:space="preserve">MGAGCGPSHLFHGLTWMSTRSLQAPDGAPRSPIPFQDQVRLQMRAIVQSPGTAGPAVAAGLPAAAVPTASRVGGAAHTGSGGGPKRGRAASGSGGGRGSGRGHGGGGTAGPAAGGGGGKDVDYMLALHKGQRAKNARVVSGFKPGDRVRLLEGKALFDKEKATYSQQIYTVTRQEGYRFAVEGKRRLYRPSEMQLVRGEVTDRVTGGAKRQAEAAQEQRQKPAVGKRGNRRGKREQKTQKAPRGPIRRSSMCNVSGEKVFSLVPFGRCATVGLCDGTAGLPNHSTSGRGSCPRSSPGTAIASGQGRGCCVFMGAEKAAHRRTTAAVNLK
</t>
  </si>
  <si>
    <t>C_7080001</t>
  </si>
  <si>
    <t xml:space="preserve">MCGDIGTCCYGLFCTPCLYGRNYAEFHDVGCCGACCLYCWCWCLRTK*
</t>
  </si>
  <si>
    <t>C_7090001</t>
  </si>
  <si>
    <t xml:space="preserve">MPAQQPTGPPPHQHHQHHRHLSATQMAPSLSSSSPSSAAAAAAAAAAAAQPAGLPPAGSLQRSTAGATVRPHPYPHPHPHPQQAVQQPQQPTAAASWARPPGQWSAHPAAQQPHQPHQQQPPHQTHQQQQPHQQQQQVHQPKWPHAPPPPPSGAQAVPQWQPPSAGQQRPQALSGLGPGQPALHAPPHQQQQQQQQQQQQQAQQQWQQQPQWRQPHQQHQSQPPSGPHPRQLQPWPCAGGLQAANPAVQLPVPQPHWQPQQPQQQPQQWQYQHQHQQQWQPHGAAHQQQPQPQWQSAQTQHQQQQPHHQQHPPHQQYPPPPHQHYQQHPHPPPAQPPPQRPPDSDFRGRCPHTRCPGVYQPCHAPLVWVKPQPYPTAALQPGAASSLYEPPGYWRCARAPECGWRYYPHPRLRDAVLSLEVVGDGVFKVVAFPGAEDAVAAAGGVAPDTCWRQGAAAAEMKAEVKAEMEVEAEDEWPLLCIVPASLRLLWAEELEKWLPHLRPSDIHVIEGKANRLTGRAARGQARGGGEGRWRGLERGEEG*
</t>
  </si>
  <si>
    <t>C_700001</t>
  </si>
  <si>
    <t xml:space="preserve">MPQMQPCSCNAAQPLLPWLGNAPCTPPFLACMPAGAPTSVAYAIPPKHLLSPSKSIVHTTSTVTGSADFHPPTTTPAAAGGSPPARQPAAGGAACPETTPAGGQGPSRSGAQKPPAAPPGAQQSNLPRHWPPPLLPPPRHCTIARPHTPQRRKKSRPTPRRLRAGCLQPLAAAPARRTP
</t>
  </si>
  <si>
    <t>C_700002</t>
  </si>
  <si>
    <t xml:space="preserve">MWGSAARGAAGPAAAEQLGRGPASAPPAGPDATSFINGSSNYVPFPDVESASSPQAAASSSAAPTAPARASSGLARGSGGGLEESPAWSHYLRGTQGVLALVVVVLTASQPEGGAGGGGGGTGWRALPPFRYLLAVAVMTLAATLGCGVLQCLNAARRMSLPVGTVFDSVWCLLCATAGISAAAALGLRGPLRLGCAAVSGEGNDCAQLKAATGLMFGLALLSALSLAYEAALWRAVAAEAATAGAAGVPSSAPLPYGSTGTRYVGAGGSSGGRRRLNVLLLQVTLTAACLGALTGGGRVHLPGGGYSSTTAYRLLVAAAALGLATAAVLGVWQALRALSFDFYRFARRGTRAYLYSCAVADTVLWLLVASAATAAAAVSTLPCAVVVATAPAGGGPRVAVFSRVHAGCVPRDRAAAALGLLAAPVWLAAALLSAAVAHEAAAKRARLRRQRAYKREAEVLMTTTTRYTGGGGGGDGATDASIEGAAGWPAGVQDVAEAEEAYAGMAARAHSGSSRGARRRGGREWHRRAAGNRAARQRPQQQQRQR*
</t>
  </si>
  <si>
    <t>C_700003</t>
  </si>
  <si>
    <t xml:space="preserve">MRASLQIPAARPRVAAVRPAARKLLSPGVVRVPVATVFCAAGGVADRSNEEAHKGDFLGSFDAGMRVPNIVAAKGGGGGGNMGSSGSLGAVMERSRLEFVMPTPPAQAPKLDDGGDGGDIGKHNHNGGGGGDDGGDDDDYFNEDGDGDGEGGEGEGGNSFFRTVIPESYDKLSIGAVFSEWMRTVAELPLIIRRAVEMGLFSSAQLVRFFSMDVRPNITRTVSRNLPPAWARDFVGRLMADPAFVQKMVIESAISAVASLYYEYRARGDRFKDELDLVLINTIGMAAATSATVWMVAPTRSYGTVHKFPWQQMLDSLPNCVFDANGPLRAYTPQSRIAAFFSKAAELSAVGLLTGAGTSLLSQAAVALRRKYVDPNFEPSVPVPEVARSSAGLAAFFAISANTRYQLIGGMDRYLVGHSNFLWTYLAATAAARVVSNQVGESHRPWLQGLPEPSALPRRRVVKKKVIVRRKVVKPVEEVAAPEVSTAALAAGALAVGTVAVGAESLPEVEEASTSGQALTVSGVQPEEEVVLDQVLAVAEPGPSSERLAAEAPAVVAAAGSSSSAAAAAVDESSSGDDETGDESGSELASLVAQQSSGAIDLSSIGVGPPRAKALFSGSGDSSDSVLAMPSVRERVKCCVPCVVCLTC*
</t>
  </si>
  <si>
    <t>C_700004</t>
  </si>
  <si>
    <t xml:space="preserve">MVHALKHGPAASPIPVEAAGTNASSWCPGHLQLSLLLLLLLVLLVVVVVVVVVVLLLLLLLLLLLVVVVVVVVVVVVLVVVVVLLQSGRCRI*
</t>
  </si>
  <si>
    <t>C_700005</t>
  </si>
  <si>
    <t xml:space="preserve">MLLAWFACGNRSLFAAQCLVELSIKAATQGGGWAVRPAADPSGSDTAADDGTNGEAVVLPPLLQTQEEDVLVSWVALVFLTLEDLGVPRDKEPADARRDVAPGAAAAGLGATSGPGAAAPGGGMGLGVGAGGLGSMASSSTYLRGMLGYVRQTLGMYDEGQTLARVAGLQGLVQQSSGAATSPFLFLMQQYTRLVLLTVEVVAASGLHTERPLRAPDTITRPSGYSTAFVSSCTAADLDSPPAQPPKAAGVPWTKGAAAGLAADELFSQLEEAEFAQSGGLLPMASQPAANSASAEGAGECQPLPAPAPAHEITQKLLSSWISLSYMTLAQLHVPYPAAAERVGWAWAG*
</t>
  </si>
  <si>
    <t>C_700006</t>
  </si>
  <si>
    <t xml:space="preserve">MPAAPPPLISVSSAITVPALQQALQQALLAAVEKKPETFKVDNFQQLFDSMMHPGHTGKLDGPLPDELADDVKYSDNWYKHCRDWNAKNKPAEAYIAVPPAPAVVAEQAVPETPKSGLRSQWSLDEAPMSEACCRALDIAHHGLKKVLTPAHSSRSVSQAVGTPSVSRPAASSILAQRSELLDDTAASRPAPAASDRPDATPTSSTVARTTDVLESPVQDAAALPPQEAQLTATSPLVASAAGSTNASPVSAALAARALVASANAIALGTAICSTPDRPSSAFAAAAAAVGIRTAAVMALSASPACEVPDLSVAEARLAAAASCSEGLEQSLAVAAAIAGQQEAIAAQETSMFAAGGAAPELPAVAPVQAPQPAAAQEAIWSPNFPAVEATAGAARQYVPSPVTLMQNAPRELPTPNPAFFNSINNAPSGAANLAAAVAVVAAPQHAACGVWVQMRDPAGPSTSSAPPAVDPLNEITTGIQQLTALKHTILAEDKAVDVTGITQVLQLKMAVEQLLARTSTAAAAVTVASQAPAAPAAAPPAQEHSAQQQQQPGTPQRKLSRSASFSAFIKGIFSPKSASKAAPQAAHAAVPASPSAARAFGTSNAANLAAAAPASPAVNVPGSGAVGVQAARPASASALPRHVASPSVADRGRYAVLHQRAAARLAQAAAEPAPAATNPQVQQRGDVWRRYEEKITSHRHQLDTTKSQLDEAVRKLRDMQAEFDELLLCLGMESAKNRALCDAMLAAGIDPEPIMAAIEAEWLAGNGEQ*
</t>
  </si>
  <si>
    <t>C_700007</t>
  </si>
  <si>
    <t xml:space="preserve">MGSGDAQQPGAVISCAPMARYGAGLPYRLQQHALVLPRTAASAAGVMAASKVADSRCQNRQSLSIRNYPLAKMGRRPARCYRQSKGKPYPKSRFCRGVPDPKIRIYDAGMKRADVDTFPCCVHLASSWEKENVTSEALEAARVAANKYMVKNAGKEAFHLRVRVHPFHVLRINKMLSCAGADRLQTGMRGAFGKPNGVCARVQIGQVLMSIRCRDNHGAVAEEALRRAKFKFPGRQKIIRSNNWGFTNLSRKDFKIFREEGRLINDGSHVKVITNKGPLAEREPDHIFDYPAFKHHTPLHKDE*
</t>
  </si>
  <si>
    <t>C_700008</t>
  </si>
  <si>
    <t xml:space="preserve">MPYTVAGNRVCMTTRVVPCAKPGSPCCDKKIDLYKIELDINAQCKFAVTGVTVNGRPALAPTFDPYGPSNSNKAVMKLTGLNLTLATAEGAVVCMKLGGACSTMDTLCTVGNGFCQTALVQSGTCNCCPVQMLGFMPXXXXXXXXXXXXXXXXXXXXXXXXXXXXXXXXXXXXXXXXXXXXXXXXXXXXXXXXXXXXXXXXXXXXXXXXXXXXXXXXXXXXXXXXXXXXXXXXXXXXXXXXXXXXXXXXXXXXXXXXXXXXXXXXXXXXXXXXXXXXXXXXXXXXXXXXXXXXXXXXXXXXXXXXXXXXXXXXXXXXXXXXXXXXXXXXXXXXXXXXXXXXXXXXXXXXXXXXXXXXXXXXXRAAPAPQP*
</t>
  </si>
  <si>
    <t xml:space="preserve">MNPLTPAIRRPPPPVPVSFPFCECNRTVGNVPFTFDPTPVVKKAASGPNKMYCLTLYTTDCIDPSNKCCAQRLSKVEWWSKDACRSSVKAVYLDGVKVDQQWAPKGTFKIPALNMAAASVPSAGREVCIELNAKSACPTLQSFCARSAQGRCYYAMFSEDKTCCPLDTFVAVSGRR*
</t>
  </si>
  <si>
    <t>C_700010</t>
  </si>
  <si>
    <t xml:space="preserve">MSDDTRSSKQWRALWCAVLVLSLSVPGSLACLTGVQDFLSAIPNPPIIGTFMSALQELPAMGSDGSSAGGLFDNLKLSLLAGYAMAQNARLPVFTGAEIGEYESGVDGLDAACANIDSNVQAASQYVLGVVTTAFLNDLQLPESSSTSSADTDQQKSWLEALSGLSVCAAINPCENTYIMGFDGFSTPPINTEVGQLTFSLLRAGFSYGSNFNTSFMDLVVHNAWSYDWSKRHEPGTLTDVTRPVNVLLGGGVTWGLDLSAEEGGPTLASIALEAEANLGISTVGGSKEVIITANARGPTLTIADVIELDFSGMLDLGQNIQFRYKSKSDFFFQYVLYASANNDISGLLQDAPGLSDLLTNIVTFEGSVSLAVQVDAIGAAVRIEVDGSFSIADDIASQFDIPSAGGKVSILLTKKHKESDFRVTLVINGKAYCVGVYNRGSGHGVDTCPTGTVKDPNGLLCYPTCRAGYYLVGPVCWQYCPSGYTITGAHCLKPAAYGRGGGYPWKFGDGLSLDAAKRRCEKTNPGGCEKNGEIYYPKCRSGYSAFGCCTCSPNCPSGMTDIGVSCQKQSYGNGAGFALGCASGEDKSGTFCYSQCKAGYTGVGFLCWQFTCSP*
</t>
  </si>
  <si>
    <t>C_700011</t>
  </si>
  <si>
    <t xml:space="preserve">MSRLKSLALKLGPLARSLHQAEGMQLRSAAAPVLVWRAGVQQQMRMFGSTLEESHRQAVSNHLLVDTLELSKSFEKAGLPRDTAEKLAKDITTLIVLNKEKMEGAFVKTVVLEKSILEQESQIQSFKSELQKTQDMHQATVNKDMERQQNVLDKMKAEIRHELDKLSASQRLDLNLEKGRMRDDLQGIRDKYTDLQIQMDRDINELRSSVEKAKNDTIKSVITILGTFSAIAFTISRFMQMGAGG*
</t>
  </si>
  <si>
    <t>C_700012</t>
  </si>
  <si>
    <t xml:space="preserve">MLHRTRVPATAATASGKATQLPARVIVPCASEQQQSLAPSPSPHARGAGSVACRARRVDNDIAGMDLEERLERLDQISGRVGRLRSVYDRQSLLEQMGALDPALYQEETKDPDEEDDGEELVWIPYNSDPTTHNEIRAVEEPVPGGLGTHMVTTAGVDEDEAIIQVPLHNCLLLYICEGLQTTDTLERQEAAADFQSMQATFLERWCEFHGPLPEALVAWLMEFGLQAPNARAKMAVWLLWLDACCESPYWKQALAALPQEADMPNLEFAADEELAQLQWAPLAIPVGVRREALREFYAAFCRSPLAADMGFEVAGIDAGAVSAASGGEESGSDSDQPSTSGRGGSGSAGKGSSGRGKGRGTKGRTTAEPVAAAAPAAAPAKRPLPPFERFLWAYCHAEARSMAQGERIVFFPQPSATNTTIAFVAQDGPILDEWAVVAALKPLGPGAVLGASAPFLAGPARGGGGSTTQLLEQFGVLAPARTGGNAADLIDLQPDIGSLTDVVYKQAFGQEAATRLDMVTDPRVRHILSLIKTNDAEKEQMPFVKDILPALQVSRLWGPGLISGVQRLRLVEVRGEVPPEDLEAVREEMYEEERVAEEVARIRAEAAAAAGDAPSPGPPPVEYDEFESWRQDPSLTELREVPGDLELIKTAAGRAEWRRMLAAWHSIPRAPANTREHGRLMDLAVAGAPVHKVFSSPRDITRELAAADALLADIAKLLASFPTTAEQDQQLLAAAGAGAASGAARGRARSGRRTTASGSDSDGEGRSAAGTGAITSVRQQSIVSWRLEFKLVWGQMQGMVQEYRDALAAAEKAAEKEAGALAAV*
</t>
  </si>
  <si>
    <t>C_700013</t>
  </si>
  <si>
    <t xml:space="preserve">MDEVRCLACYDTEGQHDLVACDGCGAVFHWTCIEGPTVPRPSSAAAAPPRPAAAAAAAAEYPGAQPQLVSTPACDWYCPACRCSRCGAGCCPPPTAAEAAAASAAAAGASLPPSGRGKGLGGGGGGGGGVLVSALDALARGHGMPEPRTGQKRWDAAQWALWRAMVQRAVDYLLHKQPGDHGPGAVAAATGLTLTAVKHHAASARSAEELEAQLDNQLAPNPGRTAAGNALLRSVQAALWKHEPWTGRRRALRLLAAHLYDHHANRALAAPPPAKRPRITVAPPATPATPLATRLLASLMGGARSLEEGDGLLVLEAVLKTLSPTALSGVDLGSLTLLRQLSAAQRQQQQARTQEGAATAAGAATPGADRGPCPAGPSTLGQPPHSSGGPGRATAADGRARSRTGSPEHRPPPPPASAATPGQDATAGAAAGGAAAAGGGAAVGGGGGTEPKAVLSAMERYRLKQQQRKAAVGSVSATAVTPGPAAATPAAASAAVAPAAAAAAGPSAAGGAAAPAGLASRLLLASKRNKPSRTTTVNLPVLSQLYDDGDANAPGDVAGSQVLAGPGPGTDVGGTQTSGDAATGTPQQPQTQTQTQTQTQTQTQTFEASTGAAEGGAPTRERGPPAQLPTANGVSAAARPGSPFHAAQRAGASGSSSSGGTDGGAARASPPAVEVSPDDVVYCVCCGRPVHVACLSDDERQQVLLPPPPSPPSPPRHPPAQTAAPVRSRFGELMQPEAVKGGFRCSAECNKLVGELQKRCNMGVRPVQTAHSSACVGASLMDMNLEWQWLEATARILADINACLNPTGSGEHTTTDNNSDRRHHHPNPFLVNHLHVPSVHPRHRGVDLAPALLASAEASLAAAGVGHALLALAPAAAHDLALRRSDLLPKRRGRPARLMPNEAAARAGASITFAAATWLYRLGYKAAGRDVVAARATFRLALPPPAPLLANVDPRAAPGGSSSTSEPTYPIATCPVGHVLFAKALMPPPPRMRVRLSGAAAVAAAGGGGAAGGGTLLPADLPPSHPYHTCPHVMLLPSGDVVEEGGNGPGAGGLPPATTGRGRGRGRGRGRGRGRGRGRYVATHYNSSSTESDDGDEDMDGGEGPGGGSSLPPRLGFVGRGKGIYLYGPNGPPGMRYASSPARVPPAAGGGAGGGGGGQTLSGTTVSISHSRGGGGGGGGNGGEVMGGSGAGAGAANMAAAGTGGHATATGPATVTMLAAPMAVMGVTGAVGTAAAAAGIGGQATPALTDSAAALALPVPTMSDNLLIDSFGGGAAGLHDLNVADSYGTSFGGFGSDFASIMKDPVVADAGGATSLSAGHGGAGPLTSHDVHTGLLGSTAGALAPGAAAAAGAAPVPGPLGTSHLAPRPVQHTTVPQQTAQPPPPPMALRLPSLATAAVHEARPGAGPASGDLLASSAVREALYDMALEEAHRPNPSAAGGPPPLPPRPAAAAAAPAAPTRIRLVSNGGRSLAGGAAREQEHGGRRSGVGRGCRRHA*
</t>
  </si>
  <si>
    <t>C_700014</t>
  </si>
  <si>
    <t xml:space="preserve">MLSGLLGRAAPAAPSSRNVQIAPQTPRAPLRASGQIHAQPTTSANTVTSEARSAGSASTSGRSLSAKDKLAMLDKAKEKRLEALTQDGYNPYKTGAPGIVDVRLYHAAVESQKRMSTKLSEANAQMTLMERRMEETTKDLQDAAAFLKKVAMEFGTTSRLVESTAAAVRFGVDKEDAVAKLVKLCERLEALEKTVQDQRAAFAKRVPKKVPVAWVGVASEVKLMGDFDSWTRGFELSAANIDSDGVIKTFEAEVPLLPGRYRAKFLVDGGWRLASDWPTENDELGETNNILIVQPMPL*
</t>
  </si>
  <si>
    <t>C_700015</t>
  </si>
  <si>
    <t xml:space="preserve">MSVPDATSSGSILEGKPGGQVRFRRKPQVLHDGSLPLVADVGTEEEEQDGAADGYEGMDPHHHHHQQQQQQQQQQQHSRPGDGGVWPAPGRPLQPPRQEQWLGAAGGAGGGWHWQRPHDAEAEAEQQQAEEEAEEYGGDARYPGQQWHTWGAQHPQPPAVPQRRVLAEAAGADQPYAHAAPGDTWGRPAAAGARTQRRRALTPLPSVLDEVTDRLAHTDTEADPGVRPGRCHSGSLGGGAEMGYVSEGGAGPLRRRPPLQQQQCASFVPPHLARWPAAAAGDAPYQDGDEEAEAAAWGRRARRSQPPGWAGSDEGPGSAEGARGRRRSEDDDGYGDDEFWGRHGGAALPPPHFMPRQAPAGSRRSRAQQQQHGEDADAYACADGYHGRAPPRQSGPPRVWPAGPELLALPPHMRRPRQALPAHDAYDQSERLLRGPADATADARLPARQRAGGAWDPHGSDWEGGDADGESDYDAAARLPRRRPRGPPASFGPGLGPEYDDPLPLAIRNALRLTPQPQRVWIPVPQPQPQRVGILTLAIQISIQVTEQWIPVHAHALAVTVPVEIQVSIQVSIAIAIPAAAAVVAAALQEQVSTAPPTACRAGRADNELVARGGGGGSGAFANGGGGGWSAQKRGRDWDSGGTFGQYQRQQGAYASGGSEGPMRDGSGPGLNSSEQQRGYYGPRGGGGGGGGCGRGNGDAGGAGGGCGGGSWQSYPNGRQQQTASGWRSGADGGGGGGWAGGAQADHYGGGEDWRQQQGGAPGGPGGGGGPNARDNKRMRLSGAQADAPPYLGANGNGSGLDVFGSLAGSMPSLSVAHSRLRHGAAAAGAGGAASAAAAAPAGPMPDMPPVVRGSGGAPPTAAEAAAAMASLTGPGSASGRAMGMGSMGRALVPGGIGAPGGAAPAASAAAHPAAGMVAAMGATTATAAAAPAVAAAAAVAAAAAAEHPLGAMVPQDPNVIWDLACLGMATLRGGGNPLLAGAGGGLPAALAALQQQQQRGVAAQQAAQHQQAAAQQAQYYQAAAAAAAMQRHPGQPHPHTAAAAAAFVRGAAAAVGYGAPGLYPGYGPAGYGVGGYVYPADGGAAGGDWAGGPGQGWGGGGGRGWGGGGGQGGMGAHVWGGAGGGGASGRGRGGGEFSGRRGSAGALEGGGWGGGGGSRHGGHFGSRGGGGAGRGGSRSMGALVEGHAAGPAASTVAGGAARATRAVSAPAPPPGASQHIAGVALQ*
</t>
  </si>
  <si>
    <t>C_700016</t>
  </si>
  <si>
    <t xml:space="preserve">MLQINTQVVVQLELDFAGIIWKTWPPLEGELAKVLYGKDLLAEGVSREGTLEMMRQGVTAIVGPYKCTEGFSCMFTVNPLTLPAPSADYDWDCGMQPYNCSECFHAANKTKYWGQVSTMFNVDELISRDAFRLQSLSRDGYLYRLWQEETSINNLRAELAASPQRPVDPMRIAIRAYTLLWYLEVAPAAGWAPAWRGPCIAAVVVGSVAISLLVLWLLVSKEQHTRLLKAMLPDQVLAQLQDGEGTVAEEYKDVGHATAPSQTSACAVVALLNELFSMFDDLTQRHGVCKIETTGDALMCVAGCPVPDDAVRNAVRAANMALDMVRAVEQFKPSLEGVRVQIRVGLHSGPVVAGVVGKKMPRFCLLGDTVNTASRMGELAACMQVAPGLC*
</t>
  </si>
  <si>
    <t>C_700017</t>
  </si>
  <si>
    <t xml:space="preserve">MARFPYTTLRIFQQGAQAVVQPVPEGNASSVETLVVDLANGKSTVTPSQSVMRGTPTIECLGLLGISKLTTGAAALVAITEARQVAALGPNSSAVYELVRAQVLTEPGADKNSANRQLLSLLKDAVDPARSGRGIYFSHFYDLTQSSQRIADRDADPVAAAAPLASPQRADARFWYNRTLAASLLDAGAHRFTPPVMLGFLRQLPGLHFAGGKSATLTLIARRGVDRAGTRQWRRGCDSKGNVANFVETEEVVTTPAGDLASYVQVRGSIPLLWTQLPNIKYKPTTVIAAPGQSVAVFDAHMASLKAAYGDVVAINLINHKGTEGKLQVAFQAEAERYTRTPGAGLHYIAFDFHHECSKGRYDRIELLMQKIAPDVNRQAFFLRRAGGEIVKRQAGAVRTNCIDCLDRTNVMQGVLGRKALEAMLSALGLMPSTPGAHSLPATFPAVEKEFKILWADHGDGVSTQYAGTGAMKSGFTRTGKRTFGGVIDDGVKAVTRYYLNNFQDGRKQDAIDLVSGAYQVVPGSKLPLRPQPSPLIPIILALAMVAFGAHQAGQYMSGGLAPVAVGVADAAASGAEAVTQSQLAVVLVRAVLPLVLGLGLLAFVVQNGKHLVNKPLLCPHLAVTVQAAKTSSGKGGKQQ*
</t>
  </si>
  <si>
    <t>C_700018</t>
  </si>
  <si>
    <t xml:space="preserve">MTKCSTHTAYVYRLRVSAHGQTIQQHHLQHQRHSPDQASAERESSAQAATRARTQGSLACPGLSGQPPCQQPAPGLQTAAPVNTPEAGAAVQAPEAAPPVAPATAVAAAAALVVRVSCGATDCGVLLEAAVPPQHPPGAPFFVCCGNCRRLLEVLVTQQPQEAPRARLDQPPPPPALCRPVPAPPPPPPPPPPPAHISHPQAEPPFSRRTGAGSGAGSSVSASTDGCTPGGGGGRAGSGSGKDEQPGEYAGWAAGAPTGGPQAQPTPPPLTVTPAASSTAAAAAAAAAGSGLNPAMQQPQPGGPPPPRFHQLPRPPHPLALQQQQQQQQHLHIAVHQDQPAATAAAAAAGTTWPSARQGTTAAAATAAAAVSSQPAAAYPHSAAAAAPPLDGSGGGGSGSAPAVMVVKRRRSRNLPPTQTQKAQEQDLSRQDYSQGPSHSHSSQQQQQQQQQQQRGVRAVGSSSSGGGGGGVSSKRSGGGPGGGGLIDSLMVELQQHQQLQLQRQQRAAAQAAGAAQPGATPATAAPSVARTATATTTTESCANAAAASTWAAALSGAAALPVYARRRDTVESPPRLAAPLAAVGSHRGIAGPWTAAVAAAAGSAAAPVGGRGPSMPRTSTRRILAAVPGALASGPTKTAAAPAAVAVEVAACGAGNGGRRSGSAQQHPEEMATAGGVVGAQAGGTAAPGSRRSASDDAPGVGATVVPAGAAAGQDGDGAHIVISDLSQLLALVSSLPVFAKGAPLPFLPRSPDGSASRTSVRGSGSSSGSGGDQLAGLSCSLMQVFGMDAGLSSWRFGDCTRNMG*
</t>
  </si>
  <si>
    <t>C_700019</t>
  </si>
  <si>
    <t xml:space="preserve">MQGFRKVDPDRWEFANEHFVRGKKEQLRDIHRRKPSATHNATGTGGGASGAAAGAAAATPGAPVPSNALVAAGQTAPAIEIGAYGGFREEIDNLKRDKNVLMVELVRLRQQQATADAKIRDLTGRLENTEAKQQTMINMFAAAFKNPAMFQRMLSTMASSGVQRLTAAPAYSGGAGAAGGRRKRRARGETSVTDIGEDIAGTGVGITEAIDADMLETGGANHMAVNGVHGAAGSPPSHGHGADDTSSNGSATDATGAANGYGHQLVAYNPAVAAAAAAAGAAGGSSAAAVSGGAASTDALSEMMMRSFQSLLSGAEDMTGDVTGALNSLAIGQGGGVGGGGAHVGHALGAHMVPSAAAPHVTIQEQPSTSAAAAAAAAAGGGTPTTSSVVLMGSSAPGVVVNSTGGAVVDPTSGAAGLISTAIQPYQGPAALPGLPQGVAVGGVTGLSGLGPGTTLLAPGAMATAPHAPGAHPTPSAFVITKPEPMLGGAPGPVLPVGTPGMVPVQPSTGPGSSAAMTASALPTSAFAALAGVPAVPMPVPAVPMAGAAGPSVPIPMPGSAAATPVPMVPVVMSPPPPGHTMIPIQTATMAPPTQAMGAAGLRVPSGLPAINNMALTPAAAAAAAAAAAAAAMPGSGGLFDATPTSAAGLPVNDNPTVTSPPADADGVDGMLGGLSGLDLMTSLPSGELVLPSDGDFGDDVWAQIMSAASAQAPDAAGGLGGLDLNPVSAALEH*
</t>
  </si>
  <si>
    <t>C_700020</t>
  </si>
  <si>
    <t xml:space="preserve">MEIKAAFKQVVSSPVARREYDLQLAAAAQRQLEEASRVGRGPGRQHRTPHTAAAASASSTSRTAGGFADDLGGMGAGGFGFESEGSAAAGGGGGELRQVDFRAWRYGVGEWMTRPRREPVMGGGRAAALEYYLRKYSSEFEGQLHAALVHAYLGPKLDLRPGELPRCFEAELRRAPAASRQLLQLVSGRTLLGAVRVREPLRLEGTGEAAMPHQQLSAPPAAPPDAAAAATAPGAHAAAGAPPAGSGPVAAHGFAAGGAHAASSGATGSSDGAAVYQGNTVGPPSFAAGVWGSSSAASCAAAAASWPTAPDARAPVDPVEAAAPQVAAQAAAQAAREQSFASHPPEPSGVPAGEPAGRPGGAAEPDAGWAPAATAARAAAQEEAEAIGVQPAAPQIKDTGAEVEAKVGAEVEAVPPGVMPTTPHMAAAASGVDVESFLADDREGAGLDPAVLVRLSDEQMVSLAAAAIARRDVGQDGAAAGSSPGAVYGHLVPGYSRFRGLLEMQGFYPDPAALQRHSMQVSLVTAAEAAQAREAAEQGGALGGGQLLQRWRSRQREAAAAAAAGTGTARDATALAARTAAPGAALAGAFDQSALYRAAGPLAAAAHDPTAAGAATGAGPAAAVGASAGGGGGGGAGGGGVDLPEGIMPPKQLQALVEAARISDAERAAEQAEAASAVAASAYAGGGRNGGGSQQWKQPPPRNDPRTWGFDMDSPIGDGPGSVRILELKLGGDVAAVAVHQPPQPPARTAGTAAAAAASNSLGRTEGAAGAPECSQASSAASPPSPGFPFDDPAVLGVGRRGGGGVGGLAGAVASVVSAAAEAAAAVARRGGVGAGGERAGPGDGQGHQQQQQQQQQQQQAEPELSGLVVPLFGPVVEGRVKVYVCGTLTAGLEGRHVYDAEGRRVALVVRGSFPGLRTLHFFDATTKRLRLLCRCVRARLLPSPTWLFPPREPTHDIGGWYVEWGGYANRGNPLVGWLDPSVYVFVAALVAAEQERVADSRRRLLGDTLSGWRGAVQGLWRRRRGRGSGSGADA*
</t>
  </si>
  <si>
    <t>C_700021</t>
  </si>
  <si>
    <t xml:space="preserve">MHHRCLQDWQQGQFRQARQCEICRQPYKLPTVQCGGGGSGRWDYLKQLLSRSSTHVLDMLSCQSWGALAYRAWKLYVLGSSVVGAAQAGAAGLRAGFGMGKTLVVEQTSILLGLLNILGEMLGTPFAELLWCQAVACVAFALVSEVLYASVLGLVAGGVVGFCRGYMGAVQASFALATQGVVRTAHAGRSLAKAAGMALRMPWFGLKGLLLGLARSLPVRIL*
</t>
  </si>
  <si>
    <t>C_700022</t>
  </si>
  <si>
    <t xml:space="preserve">MIGSSGWLNDQRKIGLGLTAFGILFTILGMILLFDRGLIAMGNLLFLAGLTTTIGFHSTVSFFMKKKNRKGSAFYLGGCAVVVYGWTVIGLILEAYGFWLLFCEFFPTVLQFLRKVPVLSKILDLPLLKLFFNRIQQLGGLPQTQYQAGAATPYKR*
</t>
  </si>
  <si>
    <t>C_700023</t>
  </si>
  <si>
    <t xml:space="preserve">MVDLARRNVKTSGLRNIEVRQADVESTDLPPAAYDLITASAALPYMYCPGAALARWRRWLRPNGRLVMNTFKSPYDPECGLLYELAAAHGLGAVLVDPLAAAGGDAEGVRRLLEAAGYKRVQVTEESMEVLAPAASAREYAEAMWASSVSSPHHCLEQLLVQQQQQPDDSSTGSPATNSAATSTLAASASSAGAAGQGTGPAAAGPRDRGAAMGSGRGAGAPGVSAAAMAAAAAASAKAPASVGVGGLRAGKAAGGSRSQPKPLGGSGPALGPKLQPGGRQGTQQAAESAARVAAAPAASVPASAPAAIDPAAVQRLRDEFLTAAERSAKKRLRSGAVRTTVHVLWAVAYAS*
</t>
  </si>
  <si>
    <t xml:space="preserve">MGLPLLYLKLMGNPCVSNYRHYRKTLLARMPALNYLDDSPVFPKDRRLAQAFVDGGGVEAERAMRESESDEEGLPALYRRRGKKEDQAAAGVSAADQGQGEDSQGAAGAAGNSHAEEPAAAPAAAEESAALANGTVTGAATTGASAGPSVSTQPAPGSLIVNLENELREMVAVAGGPESSTAAAAAPADGGAAQSLLHASLARLHANVSNMASPTQLQELQELGQQELAGVVPPLAMPASQTDFRDELRERAIARAAARAELANTMAAESESHALAAAAGSLGLEGGAGGAGAGARGAAHLPRGSRSVWRTPDYQRLWNMALQVGEVQEQQAQAQRTEAAGGPAPPSGGAAAGAGASAGVGVGLLQYGAPQPAATRPGPEEVEPAGVAGQLTAEVLMGPGTVPPSATASLAPPTPDEAQSIADSAMGYDRMRLGVGAGGRDRDLDLDSARERRVTDRDLRAVAEVDLDSARGGMARGSLMGGDIDSARSYSRPESSIGDPGEEGEAAEAVEEDDEGGDGDGERTSAHSGGGGVTRHSGTGQAGMHSYDSDNEMAAEVAAARASAGAADDSDNDVVEDPVDLLQRARSILTAPGTDTAGASASGPGGGLHSPADIYHQLAGQLQDPSTLLAARQAVLGSSSAAALHRHGSAGTSAAMRAPSSGQHPTHGGLYELD*
</t>
  </si>
  <si>
    <t>C_700025</t>
  </si>
  <si>
    <t xml:space="preserve">MSGGSRCNVLPLEVDLATDYFSDSAPSAVRAVFASWNLDLCKAWLEDPYWGVGVDMTLEEETKKWFPTSNSSKEVVGWLSGALQVRDRLVAACEARGVQFIYNASVEGFVQLQDQQPQHQHQQHQQQLPLDAPAMGAAAAAQAAAAAAAAGPDGADVTAAADRCASGAEAGTSEPGAVGTEVAAAAAAPKRSKKGKGKGQGAVAAAAGDAQPPPPTKWLCRLRDGTEHITDKLIVATGGLSFPAVGTDGTGHRLLARLGHSLRPSYAALTPLVGKHPAGQQLAGVSMYDIELSVQLPGAKKPRVSERTALLFTHKGYSGPAVLDLSHHAVKALTSAPPSAAPASVPAAAEAPAAGGAGGSAGAYLGAGLPSLRVNWTHEPAAVWDERLRAGSTALVPNQLQRHGLKERLAEALAAELGLTARRVCDLRKQERAALVAALTAYELQYTGHEGYKKAEVTGGGVPLEEINCATMESRMLPGLFLCGECVDVFGRIGGFNFYWAWVSGRLAGVGAAQGGLHPQRRAKKQAAAAVA*
</t>
  </si>
  <si>
    <t>C_700026</t>
  </si>
  <si>
    <t xml:space="preserve">MSRVDGDVVKQLELDFAGVIWKTWPPLEGELAEILYGRDLLREPDDRTGMIYMLKERRTLMLGPYNCRAGFKCGFVVTPVFLPAPSEAYDWGCGLQPYNCSDLCWDPVNKTKFHSQVSTMINLEPLLTGTDARLQSLASRGYLYRLWQANTSPSNPYFLLGNSSRLPVDPMTLPISIYNVQWYLEIAPAAGWVPAWRGPCIAVVVVGSVAISLLVLWLLVSKEQHNRLLKAMLPGKVIKQLQAGENTIAQEYSDVTVLFSDIVVTLLNELFGMFDELTQRNGVYKVETIGDALMCVAGCPVPDDAVRNAVRAANMALDMVKAVEHFKPSLEGVRVQIRVGLHSGPVVAGVVGKKMPRFCLFGDTVNTASRMGAMETFFLAAGASPLPRGKSFLAALQRPAALVVRPPPQPAKLQHAIGAGSGANGSYSDLLRAATSGGRRSGDRHSAEDRSSGKGSSRMIYSGGKGGSRALADVSEEGMALSGVVV*
</t>
  </si>
  <si>
    <t>C_700027</t>
  </si>
  <si>
    <t xml:space="preserve">MRRGGLVAEARLLQRLSTHPNLVQLYRWSADESGNEYLVMELLPLGSLDAVLRCIGRQLLTQTKMTVVEQLASACLELAHEGLIHGDLAARNLLVKSLEPPHVKLADFGLSRPAAFPGQELGDGPSSLDAPMPAAPNSVVPARWAAPEVLAGEPPSEAADVWSFGMVCWEIFSNGAEPYASLSNREILNALRSGYRLERPRGCPLELWGLVQSCWRDEPRERPSFTTITTTLRNWREAYVSSRVALRGAAAAYLGAVESVAISGASASPAASLAPGGPKATAIGQRAGVPTPTALEPASPRTVAAVAAAKSAAARMLLNTAGGLPVDGREATSRGGSREPGLATSSVAASPPVAAAASYPALPSSAPRVARVVLGAHASGFPVRPAEPAASGTGGTGDGVATPTTARNTNAIASCVMHTHMSFEVGEPPIMPAYTSGSSAAFTSAAVSRASRELPFSNSAGGTGDSGAHPALAASAVSGQGVLSIPQPYLPHRDSPTHVSSSRGPGGPTAAIKRRGTSSTGELQLQSAVAAAVATAATAGTGASSGPTFGRGSRESPLASGAVSSRGQGPAHYGRRMVRKTHSSTAVAAPSAAVGAAGASAGAAVSGGAAAGTGGLPGWRMAASLEEVEARLPPSMQPSSGAQASGKQPHAPMAATCWGSAPVPCSTREPEALPAEAASAEEPGTGS*
</t>
  </si>
  <si>
    <t>C_700028</t>
  </si>
  <si>
    <t xml:space="preserve">MLPLRGESGGGHAAAPSSALAPTAASSLAEAGGRSAPPQLTSSFSSPIKLPTGAEGLACCSASQEMPPGGAAALPSPFALLACNLVAGAGGPGTRSCDPAVGPTTALSGVAAAAPSRVAGAGAVSVQLPQWTAADHDEDEPIGTATRAYALYIRAAAKAAAARAAEAAAVSSQAASGATEATPAPAAWRGAATYPPAAASSAAVSPLPCPFTMAANLPSELSADAAGGDVGPPSTGAGGGTAALSPTNEASIDSSGHSPAAGARGAACAVLGLHTASAGLTVLTASHIADSGSSSGGSRAQAGSCSSLTGNSSCLVSICGSGSGSTGGCGASWGICYSHGTSRSGSSRITESHDACYSRCSRCGSGCLQHVTSPQSSARSPGALLESKPSVRHASCALAATIATAVVGAASPSGTAAAYCSPQRGRDAAGRHTEAAPACLDSGAQPSPPQPPGSLQPASHIAATAGATPLPPSTEAMLLALSWLPHNELACSGRRICRAARQAFPARLLRVRPGLPVPYHARHGMYEDPHALRLLAYEEKQRLLAAAAGAGDLGAVVALRGQKPPCPWGPAAPCAAAAGGHLKLLQWLVGAGCPLDYVAALAAAAAAPPHCGGAEVLRWLATWSGSSSADPAAAAAPAPSSASASSYAAAASAVRILKLQVLVAELGCALSGEVLAAALRAGDLHTAAWLRQRGVRPTASGWLAATTLRPPAAAVAVWGWLAEQRAPLASDDVPVEPLVTSLATFAARCGDIACLHWLLASAGASPGPAASSSSGNTAVAAAQIVPAAHEEIGQGGEASCAVGPVMTAAAALDGSGRGGLALLCAAAGAGLLGVVKWLMAAQPASCEEGGIARGRDGSSDSSSCGRSRLSLEARALVVEAAAEAAHVGVVAAAPQDTSWGGYASYSSPHDSSCSSDHTYTAEPMLRLLSAAGCRASVRAAELAAARGDVPALGFLLEQLQAQPPLGPAEASVAAAAALASTPPLGPDPDLGPGGGWDSQAGVVRLVLLAALRGGHLHAVQWLTAHSGCDPAAVLAADSAAKRGPAVCGVDSSSIHVEEVQQSEARAAVVAGSSCSWSGAGRHDDAYLAALHRSCVGRRHDDHRRRLTGLTPGAAALDAVAANESKPAVYAAASCGPAASCGVASGASAAGGTTGRAMADGARRRHRMDAGGSLAAGGAGGHDPVALLEWLWSCGVRHWGAAVVRRAALECGGAAAADVLAWLSTHPPPAPPPPANPPPAPATANATACEPASPAVPRTPVRPPESPAAGSALNGGMCGEPVAARCDGGESLFLEAVQHPIAGGRAAVLELLSGELGYAMSAQAYGAAAHRGDLCTLACLTRLGCPLPPPAAPAPAAAPVAGAGVGPGEAAEAFWSAFLHGGGDHHSDGSRPAGSDQAEGAGSGVLTGDTAGWQLAALKALVEAERGGGSFYIRRQPAPSEPPTDPSCQIPAILQNQQQPAAQAVLFRRLQTEPRRQLRQLHSLQREQVQPLPEPVKWQRSVSLHRDGVAAGAGAADAYGDGRLGQCYSTAVLAAAAAAAGGMQAAAAAAALPGAKEAFGCPLVAVAAGEMGAVARGVLARVREWCLFPERSAVVACVEQLME*
</t>
  </si>
  <si>
    <t>C_700029</t>
  </si>
  <si>
    <t xml:space="preserve">MTILTSPITSGQATFLVAFVWSLLAWIASEVLNWLQSFIPTKPGDEERDDSETGKLLPTTAAVGGGGAAAAVTATVSTTAAAHHGANGAAPADANAAAAEKPLPPAVPAKPAASVGFGVHGNMLTSIAHSGFVDCLLMKRKALLKHRLTLRTTVEFGALMCWYFLCDRTTVFGEGEKSYSRDLFVFLFVILTSVAVGSSLQAFKMPLLLNRPQTEEWKGWMQVLFLLYHYFEAREAYNAIRIFIAGYVWMTGFGNFSYYYKTGDFCIGRFAQMMWRLNFMVFFTCVVLNNSYMLYYICPMHTIFTVFVYAALAIAPQYNQNNFWCLMKIAACFLFIFVTWDLKTVFYAIWTPFTFLMGYNDPRKPTNDALHEWYFRSSLDRYIWIYGMLCAFMHPPVAALLKYIDEMPIVRRVTVRSFIISLCGVAGYFYYVHIYCLPKLEYNQVHPYTSWIPITLWIILRNMTPWLRIHHLRLYGWLGCVTLETYISQFHIWMKTVIPDGQPKSLLVFIPGYPLLNFALVSALYILISHRLFELTNTLKNAVVPHSNDSLLARNCVMMAVIGLALWAVVALIYNLVVIVE*
</t>
  </si>
  <si>
    <t>C_700030</t>
  </si>
  <si>
    <t xml:space="preserve">MSGRKPIIGVMGPGKADTAENQLVMANELGKQIATHGWILLTGGRSLGVMHEAMKGAKEAGGTTIGVLPGPDTSEISDAVDIPIVTGLGSARDNINALSSNVLVAVGMGPGTAAEVALALKAKKPVVLLGTQPEAEKFFTSLDAGLVHVAADVAGAIAAVKQLLA*
</t>
  </si>
  <si>
    <t>C_700031</t>
  </si>
  <si>
    <t xml:space="preserve">MGSGYPAAAAGASRPASSCQRQHQDPTAVRRQRGRRRSAAYPCLPPSRAHTADCEGAGVGGGAASPQDHHHHQQQQQQQLISSACGSGVELLLNTPSASSLHLRCDSWPDMPTTSGTAAAAAADAGATPTAASTLLGGAATGWAKLAAAAGVTRVDLGNRAGGGAGAGAAAAAAESATGDGGALVETDGGAASHALCPSFALSFQQPGSATAAAAAAVATAPALLDNADNTAARAAAAACVQSAATSSFPLRPQTPPPHDHELLRSQQQQPSPSPMSAAAPEPAAPPAGCESEAESGLHGTAEPLPLQLQLAAQAAQLLKPCADPELPLPDSQQLLQVSPPSLLQPSSPPTDRARPLGVIRDIEAALQRQQQRQRRRQQQRQQQGRAAPGRADARGRLDSNGILIRGGGGGGGSGGGGSAAAVSAQISRASSCLLSEDDSPRRRHLAVSSATGGAAAARNAAYRRRRGHGEEIGYFAPSPKAAAAAADAGPFSMNSSELPAPLPTPPQLPPRLRVIDSPFQAAASAPAPAAAPPSSGGGRGSATNSTPSSQRRRRPAAGSGTRGGGRAALHRRFAVPPPPAHGGQQPPAGHTHPLPLPEQQPQQPQQQLPQQKRQLQQASGGGCFADARCRVSDSSSLTSASGAAATAAATASADAATSAVGGCGRLLGGHGAQIAQAMTVLRRRAASDAAGDDVAAAAMVAAAAMAVVAPSTDGSSVAAAAGMEALGRHMAAQGLTHADTPALLNKLSTGLALSLGRWTDTDGGASEPGADGGGGGGGMRQCKRGCELGYAADVLVPPQPGRDGGSAAAAALAAAFVAARDHSRQQQAPRPSASGAAAAAAFGSGPAEPQQAAPCPPPPPPPPPPPPPPLQLRAASLCASSLLDGPLAAGFTALIDQLLGVMPDHQPDHLADEQAAPTQSRGGCPDNGDGGGAATVPAAEAARPEAALVKWAARAAAAAAECEDQPRRSRFWGT*
</t>
  </si>
  <si>
    <t>C_700032</t>
  </si>
  <si>
    <t xml:space="preserve">MLVPHGPDWEGPEPDEPAPGWTALMTRCWSEAAEARPPFPQVVAELEGMLAAVKARRRAGSA*
</t>
  </si>
  <si>
    <t>C_700033</t>
  </si>
  <si>
    <t xml:space="preserve">MRGGFYSLHVAGVVRRGLLEYLHISKSGGTSFSTAAKQNRCRQPGGIGQLETLGDLPRWINLTAFEEATGSAHVMWAAYGQVQRDTASPGCSRRERYVRGQRYNYVSNEYTLHGGLGDMGRTHVCPQMVNVHSRAGDRVSSKHGFDQAADCPREGLAELLPRQQPDMQLYSTGRTISLLDRLVLAAAAAAGSQPYAVAAEVEAAMDAAEGGGGGGGSRGTLLSSSSAAQQQQRSISAADVSCGLLXXXXXXXXXXXXXXXXXXWRRLATKGEEEASPKLAKWDGEALSEEGDGDGDGGQAEDAELHRAQLRRLVGGRKAMIF*
</t>
  </si>
  <si>
    <t>C_700034</t>
  </si>
  <si>
    <t xml:space="preserve">MALAIEAAVRASYMPGRDQHQHQHQQTEAAGAGAAGGPGDTGAGTAGGGGGGGGGKGPQAPRQVVHALQLVRGRPFYGYHLQEQLFIKVVLYNPQDVGRVSGLLAGGAIMGVRLQPHESHLPFLLQFKIDFNLLGMGLLRLDRVVAEQHRRQLLEQRRREAATAAAAETAAAQGAAGAIGGGGGGGGEACAPHEPPRGREEGHDAGGELADAMGHGADADALLSPVCAAQAANLVLGTGRVARPDGGRTSRAASGGSQHRTPGAEAAGMGSSQVAGGPDLTPPPPAPQHQPQQRRLHPLPPLPPPSSQRPPLQPPSRGLSQQQQQQQQQREFIRPSPLLHAMQTPAPFSNSRGSQPRGSQLSGRADGDTAVAAAAVAAGGAGGGGGGGGAVLEEEAVPLLQLDLHLRPHVHDDGYGDDVGELELDEDHLEGDDVNERAAASQLVDADALARVREERRQRRRQRRRQRVQLSQWGSQGLRRSQPAASQDAARDAGGRAADAAREAGGFGSSRRASDSGGGSNSGSGSSGMDSGDEWFCRQGAAGFGRHSGAEDEGEGEAAEADPLLDLADELERDDDRGANGDGGRDSGLGGAASRDIDMEDVLPQPHQSQRQRQRITNGNEEPQSQPPQQAHPPALPQQST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CTRRSARHQQ*
</t>
  </si>
  <si>
    <t>C_700035</t>
  </si>
  <si>
    <t xml:space="preserve">MLSSGSSSGEEDVEPRAPATAAAPAAAPATATASSGAPGAPGSGAGPSNPTAAAATAAATAAGAAAATAASGPATATARPAFGPTLSPAAQWLLQLGAVTQLTCVRLEKWEAVPAAALAPLTGLVKLQLTALRRVGAQLVQGLRYLSLCPLEHITAADMAGLCRRLPGLRVLNVPADTAHRSPDRGAAGGRGAGASGRSATAGLGAGAGAGAGAAASTASPGANTAAAAAAAVAVAPSALPRVWVEELEAAGCSAAVYEGMSEAEFWTAVAGLDEQQRRPGALSGMEE*
</t>
  </si>
  <si>
    <t>C_700036</t>
  </si>
  <si>
    <t xml:space="preserve">MCSVLRASLQRRVEGMLWTRHTTPPDWTWAGAVLPSRFRPPERQTTCLLEADAVVHDIGNRREAVRVRLEDAGADQQLLESLVPMWEEERARGGGRLPERPRSPPRSPGPLCPAVEAVRQEFRLHAMQTPAPFSNSRGSQPRGSQLSGRADGDTAVAAAAVAAGGAGGGGGGGGAVLEEEAVPLLQLDLHLRPHVHDDGYGDDVGELELDEDHLEGDDVNERAAASQLVDADALARVREERRQRRRQRRRQRVQLSQWGSQGLRRSQPAASQDAARDAGGRAADAAREAGGFGSSRRASDSGGGSNSGSGSSGMDSGDEWFCRQGAAGFGRHSGAEDEGEGEAAEADPLLDLADELERDDDRGANGDGGRDSGLGGAASRDIDMEDVLPQPHQSQRQRQRITNGNEEPQSQPPQQAHPPALPQQSTPRAPAAAAPAAAPAPAAAAAAVVDAMEDDEWDALAAELASAVEANWAAGAAGHGLGPEAGGEQEGRPGLEAALGPGGHPAAGGSDQLMALAEEMEQGEGEEQAEEQAEGDEQPPAAAGAAAAAAAAAPAVAVAACVGDDPISGSSSDEGAGTGGANHGGADDVEEHDLDLDGGGAAGAHVGAAAGSRGHGRSVWDPGNERTPKRQRRYPANTQAAASAVADRPQAPELAEGPQASPPARGGLQTGPGPPLGPAAAQPPNDTQQEHGQEEQEQENEDPAAAAGAASLQTPLPQQKEQLPREAQQGSAPAGADSASAASPLWAVLFPQEEDAEPELQPEDGDEEVGEAEKAGDLEEEGVGEAEDLHAQMAQEPQPAPQQVDMVPATELQPDLDLLLTAAPQQQQSEGHEAVGAPVADGWRVAEEAGHEAQWAASVVGAVQKSEPQQEEQLQWEQSDLAQPKEQQKPV*
</t>
  </si>
  <si>
    <t>C_700037</t>
  </si>
  <si>
    <t xml:space="preserve">MEQAAVEAATRTMGVQVVVAATVQAAAAAVLVILVAQDPFYGDPKDVPPRPVILASREYKIPAWADVPPFHRGPPAAQPLARLRASAAAAKRAATAAGAATTNGPAPEEVNRLGWGRVRGYALVPALPPPPPSEVHAWAERQARARKAAAAAAAAARARRRRGAATAGPAAAIAGAAGAGSAAVAATPAAVAMAMDPNTGALVPVRATAAATTPAGAPGRISTDTGLRQRHHRRRAPPRMLAGSQGPASGGVAADGVTPLKLSADPAQSLLGTPSLGGSRHSADSMGGGHGDGGGGGSAGGSQQPGPDDEDLEEEEDDEEEKEDADEDGGDDEIGDGEDEDSEDEPGIADAPPSPKYDERTAFLGVVALGAAAAATGGMTAARRRRRRRQRRERERKRLALDAAQPEAAAKIGSGAAVGMAARGPGLGAGAEAAGAGASQAAVPPRRRHRRRLATQRPGVDAPDFVLGGGSGASEDSDDEDLSEPDAFAAAYDVDGVPISAAADAGSSPPSAGQEAAPQSLKPPKPPSARTQPPAPASMAATPAARMPLRPFAGAAAGAGTGSGGGPAAAVAAAAAAAVAAATLPPPPSVFHGGTATLRTPGGPATAAPPSLLSPLRPAGQAPSGPTPPSQRGFKRKGSGGDRREWVTVAAVEIAAACRGQLLPDPKHDAVTAVCITVMEAGEAAPPAWAYPTRAQRYPDPQPYQQQPRPQFHHTQSLDRAPQQALLPTRPQWQQQAQQLKPEQQPQDEPSLLRAFAAALSSLDPDVVCGWDVQRHSLGYLAERAAALGLAPPLLRAAGRTPGTSSVKERQNDEWGALHASGFHVTGRVLLNLWRVLRGELKLGSYTFESCAAAVLGLRVPRLAMAEHLDLVGRTAEMARTFGIDFFSVLSRGSQYRVESLLVRLAHTNNYIMPTPSREQPAMEALPLVMEPESRMYASPVVVLDFQSLYPSQVIAYNLCYSTCVGRPMHARAGGTPVRLGVTQYSYPVGAVLPAGANNNNSHQNHQNHQPQHGGSQLAGRGAAGAAGGAGHQQEDQGAAGQGQGQGQGQGNDDAANNDAGEEAPAAGTATPEDLVISPNGVAYVSPQVRPGVLPRMLREILDTRVMIKGAMKKVPPEDKVESHPEWRARVVYGDTDSMFVLLQGRSRKEAFRIGAEIARAVTAANPSPVTLKMEKVYHPCLLQTKKRYVGFSYESPTQASPTFDAKGIETVRRDSCPAVAKLLEQSIRLLFGSKDLSGVKSYLQRQWTKILSNRVSVQDFIFAKEVRLGTYSANAATMPPAAEVAARAMAADPRAEPKYAERVPYVVVHAEPGARLVDSAVSPWALVEAGGSLRLNGTYYITKQIIPALERVLSLVGADVRAWFAEMPRPQRMLPQKRPAGALPLATGGGGGFGGGGAAGLQAAGVAGMLAGAAAGGTIDRFYLSRHCVVCDQLTRAAQPLCDVCKRDPQASLALLAAQVARLERQHTHMVRMCLHCGGGGGRVVPLPLQTQHGAAAAAGPGLGGRGARGAGVAACDLNSYNAGCGGVVCDSLDCGVYFERRKLAAELGALGGLLRSVRMLWTDEDRSST*
</t>
  </si>
  <si>
    <t>C_700038</t>
  </si>
  <si>
    <t xml:space="preserve">MRQGNVLRQRGAQARARLLSCPLLRFTPQRAGAPMRQRQQYVNPELRHPGRISSNVQSSAAQHTAPNDSASTSYLSLISSSAFQVMDPAGSLPTAAEVAEVLPHLTPKQLADAVWCFAQHEVKPTAELMDAVAQEIHSKLAHF
</t>
  </si>
  <si>
    <t>C_700039</t>
  </si>
  <si>
    <t xml:space="preserve">MDAVAQEIHSKLAHFRAQDLSNTLWAFAMLKYQPTEIWWQDFERQVYGALTDLTDRQLANLLWAFAVLERRPVVADTLPAAASASASTSSSAVGCADGLSCSGAAAGAGAAASGGVGCSAVPQVELLAASERRSGWVLDPLLAHSCARGFSGYSAGSLHLLVWSLGKLHHPPPAAWLEGFLPAAESQFFRFSPTELSNIIWALAKLGVELPGPWLDKLLLVVQWRFPSFPARLLSIVAWSTATLNHRPQQEWLMCFEEQVRAKFLDFTGHELACVAWSLRRFGYSTRNNAVFYMLQKQHRFLAADFEILSNPKLLRQVLGWKGEGQSGSASECGSDDELSGGR*
</t>
  </si>
  <si>
    <t>C_700040</t>
  </si>
  <si>
    <t xml:space="preserve">MSQLPGFKASFGGEELKRATAALAGAVDMGKGAAERKNTVIAESTTDETPSSSVPSVPSESSRSNGAASATLSALLARTSTALTSSSASSSTDFSDTDLLLRELALAANQYARQEEAAAAAAEARKAAEGREASAGGTGPVSSSGSGQDYDIVYHHALVLQACELYACAAAARPSSHSALYNWGVALSDMARLLKESDPDQALSCLQQATHKYAGALDLQPGNPQALNNWGLNLQMSGLVPATSPERDTLVVYALEKFRHAVRLRPDFDRGCYNMGTVLYSYACAVQAELAAQLKAGRLTSQDAETSRERHARETRVRALFTAAAQYICLAAALQPSRDIYRRSLAVVKPMLPLPFLRAGYLTAPVEHTLGGPAEAWRREWFVLDHMSLRSASALESSLSSAASGAGGLGSGGAVPTLKIGHAVNEVPLVVPLEAIISVRSSAEPWAAAASAAAAARPGASISSVGRGQGLAEDGQGGAAAAAAASLLYPPGCAPPCCCVWLVADDADSADAWADALLLAHHVAVSR*
</t>
  </si>
  <si>
    <t>C_700041</t>
  </si>
  <si>
    <t xml:space="preserve">MEEDSFADDAPVVGKRRSSLGALAKMKPVGKLKAMFEDKGIAKQRQKDSSILAKLKPVSASHDVSSFSAAVADTAFNGPHTISIPAPSDQAPSTPTQPLFALLPAAHGTLVEDGRNESLGSEMDAKATKSPSSGNFFKRSFSGLKKALTPKSSSGKHKHGAASPGYAGSETGGLSPSPSGLLPFVSRQPSSSSMDLNVRSDQAAPLQPALRSPTPSVSCDAQTALEEQEWTAERSREGSIEVQSEMKAARPPRPPLSPRVSPSGSILDGMAARVTVSPHARSPSVAATSMADPATPCAGQLDTPSAAPSPLAAEASPSPEEEDSAVASLSASPTIPDGPSSDTHMAALAEAAAAAGATPLPFGLAAAEAASEAGAADEDTVPANGCELVFPSLGTDAGASSPGGMSSLPHSSGGASDAMATAMLMACDQPVPAARSSSARGLHLDVDAATAETVAIGEDASADTITPTGTTIPAVEACIDGLTPVCDSSVLASAGAVAVGTAASETAAYTTAVEDAEMAAAEPTTAEAAAEVAEVLAEVETVQLYEPTAACEAAANDMEMDEVVLAAPAAVEAAAEPAACSSPPPADSVPAAVAAVPQVAPVAASIELSEPAAEVAACPAAGLPQEPIKAAAAPPLVVEPRPVAAEQPACPAALSAAADEEMMDCGDAATGLAEPQVAALELPAASKPSSAAVMPTTSQPTAAAAGQPAPAPETVEAAAELPAEPAELAARPAPGVTEEDTDEASAQEPVPIAEAAEEPAQEQETVEASPAFEPAAAETAAVAVLETTAEAVAEPLAVPAAETAVEPAPITTAATEAPPTACFDVDMDDVEAFEFEPLEDATQQFSPAQQAAAMAASEVAVVAIAEAAEMLPVILEDSAPAVELAASAAAEEAAEVAVAENEPVVGAASVRSEPAADDFVPTSTAGLEAEVAEVVEVPATAVEVPGADEPAAAEPAAAEVAADAAAAEEPTTNADRANADVDMMDTEAVSGPAAIEAVESETTTVAAPAAALQEAMAAEFVAVQSEVAEAVAEPVAELQQPDQPVGEVDCVPAVVEVPAELEAAAPTVAEPEVQPEVQLGMQPGTISEPQPAATAAEAATENGTAAAVASPVQQQRPSMPEDDPMMVSPMLARLSLAPPPAFVSAPEDAGAAGDAVGTPVSAARSTPGMPTPISPETATVGVRAFQLDDLEAEAEQAVAEGAASSGAAEVDGPMAAQAEAEEAQPVAADEAVMDVPEPVAEMPAADLAVAVEVTAEVAAVELEVVEEAAAPAAELDVPMADSLEDLESEWGNGDLLDGGDLPLPQAVSSPVSTGKSKEKDASASTPGVPSSRKVAPDVTLMVNRESLDLVSLRASMVNRGGLGESLMAESLDSFEHGLSMGGGVNTSSSMSLAKSRHVFPFFPMAPVTEAGEGEQEGDMPSPAANCATGGFNFDVPAVATATAAASPASPALSFAPPPAAAATPDAIPTPGMQPTGASGAFAMTPLGRTPGVPTRAGVAATPVAAASGSQVKPGSAKPTTAAGGKPTATPSSALKALAAASAGTAGAKAAPLAKRPTPAIGGKLVATPGQVPGAGTATPTVGRTPSYTSLHTSTPGAAVPAAAATARTPVPTPGVAPSAANAVHVKTPGLSPLPASNMPAAARARATPLAAAGAAGVQAVPVAGRSVGMGTNLFDTPVMMRATAAPLADSPFPDFDLDTMDISAEASRAAAMLGPAHQAATPVPSGAGRTASSTAPTVAGTPTTSVLEVHVQMLTNKLAEAEANNQRLQDENNMLRDQLSTLQFQSNMTGDLDMEREARQFLEQELSVVRHRMDSLEADLRAAQAEAKRREQVAADTATAHQAEAAAWAQHDAEARLSLQQKDEKMKAMQVEVDAARGIVEQAEARVAEANNKAAAAQAKSEEESGKLKDLQATLGVQAHQLVQAQRARDEAEARFTKAMDQLINAQTAHKKQVVEYEHKLQSLNTVLQQATELRDRYNKLKQAAIEFETRAKTAEAKAQENAAALATAQTEKGELLRMCNELLTQLEASKAKR*
</t>
  </si>
  <si>
    <t>C_700042</t>
  </si>
  <si>
    <t xml:space="preserve">MFSIMLNYFKSMATSCGGSGMGCEAVVNVDNPHEADEWAAVTLQSKGFVVPVFSSNVHETRGYNRAAKVARGKLLVVWQDDQIAPESPKWVHDLVKVFDAYPQLAIIGMNTYRLCKHLEGTNRWGAPDYWLPDPKTGVRWTYAQNVDFAPLVVRAVAYSALGGLDEGFSRSGDCGIWGDWELCNRAWMDGWQTGFMFMEGRQGDGHAGGTHTGGNAEKCWGRQQLVTSSGFTKRYGTQLLQDELCGKVWDLNMRSFTLADPNDPKKCPYGSEGLTRFANCTKPA*
</t>
  </si>
  <si>
    <t>C_700043</t>
  </si>
  <si>
    <t xml:space="preserve">MASPAVPDWSGLPPLVLVMIVRRLDDPADLESMRTACKRWSRTCSQSATVWRFRGPVAKFYWNYLRGTLYTLCPVATRLVVSLSERTNQDALDAMFADLTWWSRLREIEVLSLRPPGRREGHSGMGLFGPGLGGEALGGLTALKRLQALTLEGCDSGVALQAAYACPQLTRLAVRSRASPLAPEIHTTTDRFVTGLAALQAAVAAGTPPPPPPKAQAEATVAALVAAVAAQNGGGGGGGGAGGAAAAGAGGGAAGAGGGGGGGGAAGPGGGGNAAGAAAAGGDGGGYGYPESEQPVLDMAQLKRLFEDTDVSDDSLDADEGEQEEAEGAVAAAPVAEADVEWELEGVDGSGAAAPSAAAGARRCSGGGGRGTSALTAAASMGAAPASVGAAGADAELDAGPGLRHLELDSDLHLESASAVMSLLDGLGAANCSLGAEQLCELLRALPGLEVLALRRVPLHESALRLQEAAGAGGAGPAGIGGTAVMPGPLAAATRLRELHMAVKDVHQLPAMGNAGGAAGGNAQPQRLPSTRALHVLEHLSRVPACCATTIDQQPPPALSPSAPRLQALVDGSGLPPAPGRPALHLYLSGGTVDAPAALLEAMLPLVPRLQTLFMGVFGLSCDHLVAVGQLTSLEVLALGLGGPQDAQAAADHGAGRAGGRGGGGGGGGGGGGRGRGGGGGGGGGGGRGEGGGGRDGGGEMEEAVAAGDAAAAAAEEAAQGAAAAASCAARDRGPDVGGAGIAAPAAEDHTRSDAAAATATAAAAAAAMRARARRRAVAEVLMRQGRYSAAAALDNLDSDDHEDDDVAMLMDPLERTWRRQAEAAAARWRRYARNRFSGGGGPGGGPGGDGGGGGGGGGGGGGGGGGYNDDDDDEDIDEDEDEVVDLSMEEDELYGEADVGLSGSNGFGGGGFGGGGFGGGADGAAAGGLLQGDSAELLGDLQESQAVGLEALRNLCQLRELHIRGPLRPVDARAYTRAGLAALARQAAGAPPPGAPFPRVQPQGLRSAQLQQRPLPAASPPGAAQRPAATMLPSLLPGPLSAPVMTLPAPFTTGQPQDGGPAGLGAMYGASQSQTSPPASAPISALAGDATASAELAGPGSGSGSGLGSRAGAAAAAATTSEPSAATEALAAQLALAAAQWELPGSGDTMHTGDDADVLGGGGVGLHDAGAVAEYLALQDALRGTPGMCAQMPPAPLLPSVGAVAASTEHVAAAVPDAAYAAAAAAAGAGDGPDAAAAIGPGAAAGPPGHSPHSTAADGAANGAAASPAGHAAPASTGSDAGGGGVDSGLGLVDTAASSGSAGAGGSGSAEQEVAALAALAVDSEPQDGLVSSGSGGGGGGTKQELAAAQGDGDQEMEEAPGATSTTATSAPPPPPAAAGAVAAAGAGGAAGDRVTRVSQTRMWHDPAAAPGRTPAGATAPAAIAPLPTAPASTAVGTAAAVQQLSRNRLLRRRAVLALSSADVAALAASHGGRLQVLSLHELRMPADVLAQLAAALPGLRRLSLRWANVVEAVAPSGAGLGGGGAGPAGAGRGGAGEGSGAVQRVEVRELPPGLESLELGGPVALVVRAPDLAAAGCSRQAPLTPKWMHLRRLVLTEGLSVSGAALPALLGHSPCLTELTMHRPQGLVPADLAGLEGLTRLRTLVAELDLVDGLDQQLALAHGISRVAHLTQLQELRWSVPDMPLRSRVPEPQKSANAEGVVCNGWPVNRCDAGAGGGGGGAGGDRGNAGGDGAAGWAVGAGAAAAAPAGGGGGGPGAGGGAAPPSMGLELCRQLTCLTSLQRLCVLSLPSCHQHLTRLEELQALKHMPFLEISPN*
</t>
  </si>
  <si>
    <t>C_700044</t>
  </si>
  <si>
    <t xml:space="preserve">MALCARVFGAPAKLAKQQVITPRRTSAPRAVARHATVDKITGIVVQPAVQFSEATVQSELATVDKTNQNIQSLARVDFHPACEAAINEQVNIEYNVSYLYHALWAYFDRDNVALPGLAAFFKAGSEEEREHAELLMEYQNRRGGRVVLGAISMPDLDLSASEKGDALYAMELALSLEKLNFQKLRQLHSVADEHGDASMADFVEGELLNEQVEAVKKVSEYVSQLRRVGQGLGVYQFDKQLAAEVAAGAAA*
</t>
  </si>
  <si>
    <t>C_700045</t>
  </si>
  <si>
    <t xml:space="preserve">MDDYGQRHPQHYQQHQQHQQHPHQRDMGGPGMEQQAYRQQHQQHQQHQQQGPPHPHSHRRQQQQHDPPHGGYDGRQPYRGPPGGGGDGPRTGGRYNDGYGGPGGPGGGGGGGRYDAGPGGGRFEGGGGGGPGGGAGGGYYPGDPSGGRGAGPRRVSDSMSGGAGGGRGGGAGGPGGGAGGGPGGYYGGGPSPGPGAGGAPRFSRTSDNMAVGGGGPGGGGPGPGPGGSGAGLLEALDHQLEGIDAFVDRNLDLLRRNSGGFGSFMAEMGLGRGDLGGLSFSGAGGMSFTGAGGGGGGGGPNGPGSSMSYGPGPDGVGGGAGPGGGGGAGLMGGLGSMDLETMRESLRRELRQGSMEQWDDMVRGLGQPGPGGMGGGGMGGGGGGY*
</t>
  </si>
  <si>
    <t>C_700046</t>
  </si>
  <si>
    <t xml:space="preserve">MRDPNHPLDKELEQLRKSNYKLNYNRKLKQANKRGGSPADDLDAPPPRSSGGRRAGPRGGSKGDLAGGXXXXXXXXXXXXXXXXXXXXXXXXXXXXXXXXXXXXXXXXXXXXXXXXXXXXXXXXXXXXXXXXXXXXXXXXXXXXXXXXXXXXXXXXXXXXXXXXXXXXXXXXXXXXXXXXXXXXXXXXXXXXXXXXXXXXXXXXXXXXXXXXXXXXXXXXXXXXXXXXXXXXXXXXXXXXXXXXXXXXXXXXXXXXXXXXXXXVEGRGVASPGGAAGREGLLDSMWGGGSGGGPGQQRGGGVRGGMPGDGGWIGPPSGGVAGGSGPLGRPHSPDLGPHMGGGGMPLQALQSGGSGYGPAHSGGYGGPGGGGGDMGAGPGPGPGHYNDMSGRGHHDSYGSAPGSYGPNSASGGGYGGPGGGGGGQGGGMGGYGGGGGRGGGYGPGPGGGGGAPGGGGGGGLAAAGVNAILGDADVAILAGLSHRPSLGMEQXXXXXXXXXXXXXXXXXXXXXXXXXXXXXXXXXXXXXXXXXXXXXXXXXXXXXXXXXXXXXXXXXXXXXXXXXXXRPRP*
</t>
  </si>
  <si>
    <t>C_700047</t>
  </si>
  <si>
    <t xml:space="preserve">MQAFAWAGRHRPRQPAQRDPRPRFTVLLSRLDAVTRESICALPGNASAGCVDTLSWVIDLDPFPLTVGGSAPAVGSSGAGLRCIAGVDLGLGCRWPSVSAYLVSGEADTYTYRPLELAVRAPDISQAFQLGYTDQAAALLRQLEGLSVRCTAPAPPAVYAAFLLEPLIMALAAAGVDTGTNVTDILATIAAASGRPPSPPLQRSPPPPPPLNGSAGAVHNSTMPSSPPPRPVASPSPPPPPPAGSSLAAATTAGGGGTAANVSALNATASLNFTYAGIRNASDPASYFSRLYTAPTTPPSRLRRLSINDCGLSGQMPDDATWLQLPFLERLDLSRNLLSGTLPPTFGPTPPMAHVNLSYNRITGPLPSTLNRYGGCGRVLDLSYNDLRGRIPRAWLDGACSASGKDAGSITPRTAATAAAAAAPTAASYLGTLDTSNPAAQSLAAAAAEAAAGGIFGAAALAGSGNTVVSAASLVEDPTAGAAAAATITLSGSGAFWMSYSHSYGFAGDGCPPDGVSWGSDPDLHAAVITTSPAFAALASAATGSSAGSSYTRPYPFSMLLYGNPRLQTPGDRGVTFAAAFTRSLQFGMHDNACTAFQPLPELLWLWGSFGAAGVAVLFAAIFYAAWQWKTNRSKVTPSNAAAQSRRPSMAAGAAPPPATAPGTAAPPTHGGRLGSMSASVPTAAASRVALSVAPSGLSRADGAAVAPSGPSGWTAPTPGQVSGPSRTGGSMSAAAAAGANRVAVSGPSRVLAGAVAESVTPSGPSSRAAAALAVAPSGPSQRRQPPPQPLQAEGYEEAYEGTGGAGAEDQDEEEREGGAEEEISDASGAQQNGNEQQVSHAAGYEAYQPQPEAAAVAMGASGGMARIIIVAHARAYSRRAVARLSIYGRNAYDVTGTVTRWVLHEIPWGPMARAAAAVAAHAAAGSMTYVLSLESRRTYCSTLVSCLPWLWVVPPALAVLAVGGTLYLMRATRELAATMSKQVGQAVADQVEGSAHGGGSGGAAAEGAAGGGGLSRGRSKAATELEAELEAEEAEEAAAAAGGASRREVHRSSSGGNSGETGSGSSGTEGTVSTDGVTPSVPVLAATAAASTSLGSRRHPPPRPSPSAGVGEAQERWVSGQRRGPGTGTGMAREGDGAAIGGSVMPRSPTCVSSPSIAGPAGPSSALRSSVSRAPSQRRVTLGGVMPTPTPIRINGSNDPSGGDVPPNRSGSMHGFSLVANTNSFANGLGSASPKSSPKASGTGAFGTPGPHDLAAEGGGSQPGSPRSPASVRGSAMPGSPLGGGAGAGAPRSPLGRGLSAVGGASGNAVRGRSALAVGSALKRNSVDEDAVAVAMANGGGGSSRTGTGTGMSPGGAAAGVSHRISSPISGAGECMSPHSPHSSPRNCRVSAQLSIASTEDTARYWEDTDGDGGDVDGGSQLDGVLPQAAAEQPVAAEQHAWRLHAQIGVEGDAGDGKTAGAEQVHLEQQQEEAVGYWQTPYACSDDGGRVPRRSVTAAAQVASWDEQEDWYGEAAALVMRAAAHEALAARWLPRSWCELLPPPLARSLSFWLPGGGGPALPHRELLLAAPAGVPVAEGHDVGGAGGVRFAKGTGGSTAGGAEADGGGTDRSPQHQSRSMGGRPAALTVPPGMEGSIEYAHARHVQLGAAAAAAAPYKHSHVYDPAALSAAGGGAQLSPGSAASAAVAHATAAAAAHGGRRSMSRHPSRGAASKGASPLTSPPSNVTAHPWGVMPAPPMPGQQWHSMPPAQQQSPGLMHMATASVLAQMAQGRAPYGGPISPGSHAAANGPNSAQALSGSASQHWQPQLPSPQPGGARSTARSHSRLAQNAAAAALSASTAASMAASVAAGGVSRRSLAAAAAANAAEPPCAHAHGHLLVPERRVASMPSQRHSPNGGPASAMEPESSSMGFLLAGVPGTGTDGDGGGGGGGGGGGLPGAIGSTHNSPDPYSRVASRQRSSRWLEHQLTATSQRSMVTQRPSMAAAAAVAAANAQSAASMTAAAMAASGPSAAAAMAAQRSRLPGYGAEGSAPADSAAAGAGAPADLPAAGGAPGVQMGGATRVRRLRPAALLVVHEYLRDSTLGRPGSGAAARLRAIALSVLGVLGWAVFGTPLALALAAPTALVILVDATLHVLAASGRLIAAGVSLLFRGPDRRSALARLGSYGSGAASSAAAAPVVSSVVVVGGYSGWAASVRLAAALFLGLHTHVAAWALCIPLAVFTGALYGLGYEWGAGAVPLPWVFLAANAGCLAGALLLLVELAFDMPAWEHGVCRYPYAMAVRAAAESRRAAAKAAEKRETPQEVPA*
</t>
  </si>
  <si>
    <t>C_700048</t>
  </si>
  <si>
    <t xml:space="preserve">MCFPAPAAVPAPELRQARALQSSQLVEPAAQVAVSVANAAAEVASTGTPAAAVSLLLPPLTLGAEPPAPPVEVVELLPHKLGKGSFGRVLEGRYRGQRVAVKQALDLHDGLTLPVASVVASFLQEVQVMGRCTHPNITTLLAACLAPPKLCLVMELMDTSLEALIFGGPPGHLLPLPKVLHIAIQMARGLEYLHPTVIHRDLKPSNVLISNPGGEHPIVKLTLPAAAASSQKWLNTRETLSAGPY*
</t>
  </si>
  <si>
    <t>C_700049</t>
  </si>
  <si>
    <t xml:space="preserve">MAENYVRGALLGQGTFAAVYKGSDKRTGKPVALKEIFPDDKGGAEGKKGLDPTALREIKLLRELQHEHIIRLMDAYPKKKSVVLVLEYMHSDLEAVIKDGNLVLAAADVKSYMQQLLTALETCHSRWVLHRDIKPNNCLIAPDGKLKLADFGLSRVYGSPDGRLTHKVFAPWYRAPELFFGAKQYTSAVDVWAAGCIMGELLLRRPLFDGMSDIEVLAKVFAVCGTPGVDGNWPAARDLPYFLQFTETKPLPLRQVFPAASGDALDLLGRMLCLDPQRRITAAEALAHPYFANNPPPTPPALLPRPLKREDAPLASGVAPGAAKGRERMSPSASPRPSKAPRRTGPSGTATPR*
</t>
  </si>
  <si>
    <t>C_700050</t>
  </si>
  <si>
    <t xml:space="preserve">MIFALNIDAVLPLPELPPPDKELRRQLLGTLTASPPPRSSWEVGGNCNFMVAAARLGLATASVGHIGTDIYGNFMDEVLREEGVQATTRIAPTSTSSSGNGTSNGNGHGASKGNGSSAPAIGGGSLDSTLICFVLVDPQSRHAFCSRYDFGPWPLLDGISELPERAQAVLRSSRAIFTNGFIFDELPLQAVQACVLDAISQGAAIFFDPGPRCQTMLEGPRRAALDLLLDLSCVVLMTEEEAHVVTGLQDAEEAAKWVLARPNARAQWVVVKMGANGAVLCTRGDAGSHTGSAAAPTTTYMGAVKASGAVDVVDTVGCGDSFAAAIVMGFINGWAPDVTLGLANAVGGATATGRGAGRNVARPETVLRLLGEGAAGGVNAEQRAAFAQAKGLLLQQLAKAQGRGLAQGQLSAAA*
</t>
  </si>
  <si>
    <t>C_700051</t>
  </si>
  <si>
    <t xml:space="preserve">MPYTVAGNRVCMTTRVVPCAKPGSPCCDKKIDLYKIELDINAQCKFAVTGVTVNGRPALAPTFDPYGPSNSNKAVMKLTGLNLTLATAEGAVVCMKLGGACPTMDTLCTVGNGFCQTALVQSGTCNCCPVQMLGFMPPPPSPQPPNXXXXXXXXXXXXXXXXXXXXXXXXXXXXXXXXXXXXXXXXXXXXXXXXXXXXXXXXXXXXXXXXXXXXXXXXXXXXXXXXXXXXXXXXXXXXXXXXXXXXXXXXXXXXXXXXXXXXXXXXXXXXXXXXXXXXXXXXXXXXXXXXXXXXXXXXXXXXXXXXXXXXXXXXXXXXXXXXXXXXXXXXXXXXXXXXXXXXXXXXXXXXXXXXXXXXXXXXXXXXXXXXXXXXXXXXXXXXXXXXXXXXXXXXXXXXXGVVEQGRVPQQRREVCIELNAKSTCPTLQSFCARSAQGRCYYAMFSEDKTCCPLDTFVAVSGRR*
</t>
  </si>
  <si>
    <t>C_700052</t>
  </si>
  <si>
    <t xml:space="preserve">MVGRDVRPRVATLLLLLAAAVVIPGVAAQGNSGDNNGNGNGNGNGNGNTTSGGGTTTAPGQLRKLQGQLVFVDYHDGGEGEYALQLVGGGTDDTQQPQSPGNSGGAASSNSNGAGGGPPRQYFKLGGRQKVPRRDKNGQDVEVGQILTIACTVDPTSGQCSSLAPNDVSYLGTAAPPPAVAVHQRVLVLILDAPACGMPAPASVPSVKSVYMGPAFDGKGGLAIRIENCSYGELTWNATAFTVLTVTLPTCTWDTTTCDPFGMANAARTAAYNLLGPAAYGVFTNFHLILSTGLCGWAGLATLGGDQVWLQAQYVSYWPVTLQETVHNFFLYHSYRANIEYQDTSTFMGRGTACPNSPELALLGWASPAGAGGALNAASIPAGAPGVVLPRFQLPATSLTGRGAYVRVLPNWQGSYSNAAAAHNLYLEARVPLGGDAQMSGELQYKLLVHEVNATMDNNLQLYRNYNRRINYLSSFSASNRSVIPSYQLVIYSSNWTGSQHIPKAPSVAATAPAARPSAAAAAAVAAPAPPEVGLLA*
</t>
  </si>
  <si>
    <t>C_700053</t>
  </si>
  <si>
    <t xml:space="preserve">MVSAAAQEQAWTLDHHSGDVTGRDAEVWASVLRGYSQQQQQQQQVQQNPKQQQRRQQRLLDRLHVGCWPGPEWLEALASASAAQLRRYNFRAQSLGIILWALADLGYSPQPGWLQPWLRRAAELEQDFRAQNLVSLLRALANWRELPDGVASAALRRCALRLLPSMPPRELQLTALALAHLAEVPASPPLPGASSAPPPSLFDARNAEPDRGTGAGGDGGRVAGRGGQAHGRGDRSGRVSRNGRGEEQSGPGLFVTAEEAGARQLQASSPLGNSAAGAATAAAVSAGGGGSGSGLQPHRVLEREVGRLMLARAVQVSPAYRPHHLASLLRTLLALRLHLAPPPQQPRSSPASGGSGRNPGPDPRPGPARSAAAIRSDVEAAGADGRQGGPGPLDAAALQALLLARRKDGGPRGGQN*
</t>
  </si>
  <si>
    <t>C_700054</t>
  </si>
  <si>
    <t xml:space="preserve">MQSPALAPSLPEPLPSAAALPDEPPLRSELIDLTRAVQRCRTWQQLRRLYWRVRTRQGPMNMVGFFTRLAALVGPGLPQLLGEEGEEEAIMVTAEGPGQELRVPGQEAEDGAAAGREAGAGKAQRSRSRGPEGSPRGQQGPPVPSGPLQSHAERAALRQLVVRMMYDACSFTREHAAADLLDVMRRNPLPPWNMPAFAAYTQQQVAALQAAHQRGGAGLGTRAGAGVGVGAGGGAAAGRQVSFLEWLREHPEMWEHPYEAILDEHVHHWRASPGAGAGTTGADGADSAYGSGRSRSSSGRSGAGGTRSRQAPVCYGPHELSALVWAAARLRLPGAVAAEHLTWLLDDLLSASFGVMPDFDGRQLSQLAYSLSQLGPLAVPPPPWRRAFLAASRRRLFQMDAQSLANLSHALEPLRLSPDPPWLRDLLAATGAAMSITGPGQGLRGQGQGHGGQGQEQGQQRWGPAQRPGTLRPAPPELTQLAWALFSLRRRCATRAATAAISDRGRSRPGSLEAVLRSWRKHYQCFHHQQRKHGVAAGDGGGVPQAMAAAAPATATTTTLGECPCCP*
</t>
  </si>
  <si>
    <t>C_700055</t>
  </si>
  <si>
    <t xml:space="preserve">MAHPHHHPASKAGSGFTLRSRWIAFALYAVLSIALTIVLFVDPLIDRPSGLVKLAWFTKAPLSHGLDPCSWDYEGSWRIGFARGNPDPQHLQLSAEPVITCATLANATAASFVADPFLYIPSSSNGTTATSPSFNTSAIADATTSSKQPWFAFYEMKNLKRYLGELGVAVSYDSGDSWRHLGTAVSEPFHLSFPLVLWDADSQQYLMFAETIGSKEGNIWIYGTSREAFPFGWRVVRRVWPEDPGWPDTRRWFQFGMPAKYVDTAPVWFEGRWWIFTTRVGTPAAGQPKYTLLVYTADTLLGDWKPHPAALAGVAYAAAPGGRVPFGVDAGRRTARNGGRPFVMGGQLYRWAQDCSHFYGEALRLMHATAANATHYAEVEVAALAPSHDGLSWHSARLHHADIHMLPDGSWGGFVDGDRYQDGYSHFIAREQWFVELKARLKWVVAAQLIMVVLAAALLAAAAASGXXXXXXXXXXXXXXXXXXXXXXXXXXXXXXXXXXXXXXXXXXXXXXXXXXXXXXXXXXXXXXXXXXXXXXXXXXXXXXXXXXXXXXXXXXXXXXXXXXXXXXXVLLAARLPRAAAALGLQQQVAAGGSAAAATAAGAGGALGAAAAAVVLVATAVVAAVGVMAVMPWVVPCPRWPVQVPPFPESPWFVPDSPHVDPAAPYNISAGPGPGHGGRSSSSETSSSGSSGSSNASLTVVTGCSSTFMDRLENLVGSLQVRAPLDPLAQSLSRHGHVSAQQSTSPGRQGAPLGHMAERYTRVFLNMSLPDYERIKLLPFCAAGVQGFVHGSDAHRLVLGPVAACSLERDRCIAPPGHSRNQHCYEQTALTLLLRHHNFSTCLQRELYASSSTRKTTYDPRQSSAPLVIASRRYRQPKPYRALLRRRPQCRADPGTNPWPTIASEHTESTIGHSGLNTVILTRARALLDFVVQAGCCVGLHALAQLVLWTQRPTLEQQLAAPT*
</t>
  </si>
  <si>
    <t>C_700056</t>
  </si>
  <si>
    <t xml:space="preserve">MSLLRGYKSNKRSLKPLNTAASWQAVQPLLAEQRQRAAVEGVSPPVADGARPPPQPGRRRWRPRLGPIVDTCLPPIPAVPLPTECRRVGVITGQYSLEPERTFAVVELAGSQYKVTTDDVLFVNQLKGVAVNDVVALERVLLLGSRAETVVGRPYVPGGVVLAAVEEHFRDGKVHVFKKRRRKRYRKYQAPRPHLTTLRILQVRGIDPAPGDESARLPELPVALLDARYESVLRLTGRGEQQQQQQQQQDEEQRQAAA*
</t>
  </si>
  <si>
    <t>C_700057</t>
  </si>
  <si>
    <t xml:space="preserve">MSQEGSVAAGGGSSTIGQVSGQTVAAAAAAAASAATAGRHHHQHHPHHAAAPRGVAASDSFATTGACGSVGTGMATDGILAHDSALFRELSALLANATATATATASNLASAGGGAGGSSTTGGGGAGGSSTADGGAGRKLERQMQRQTSEAGTTADNTADDTAGTAAAALEGASSSVRSPDPSTTEALQMAANSGTMAAGSSGMPAGSSTLAPPATISLGTSSTLLPGRVTQPSRLSARRMREQLAAAWATDDSMTGGSSNYGPGGYDGAGSRLPVVDELPSDRLTAVESRGSGRVTAAALAAGSCGLHGGPGSWAPTPPDLPADLQALLPQEQQSAAALLATVTTLIQDHHHHYHNHHPHHYHHQEHAHAPEQQHPQHPSQQLSTEGLEMAAPSHLPASVAAWVASSEANTSTAAGPPSGGAGGGGTGGGGGGTSASPKQPTPFAVVAKEAAQASMAVESGHGVPGAKRVAASLPLPRVRPETAITLASFAAPFTTAASCALELADQPPTKPPAVSELGAAFATAYTDDGAAKSPHLHHHGLGHQHSDRQGRRRGGHSQNQQQLLQPHPHAQPRRQRSAVNSGAGGGAGADTDTGLEQEDRGPSAVGSGAGGGAASRVGSGPGGGAASRVGSGPGGAAASTMGSGPGGGGTASRMGSGPGGVGTTVGHVSMTPSDFGGGTSKYSHGPGLLAAAAAADALAATQQHFVILDDMDDDDISYGAGTPAGGGDTSYNRGLLDGPFDSSSALNAAAAAFAAKAAGFRQQAMAHGNGGAGGSRLAGGGSGGGDGSTGRLRRVGTLYGDMMRGPLKMLEEGSAEGRMSSSIDPGTGTNTGTGMGHGTGSWMAPWAAGFSRRSSSRTHGGLSLPPVPTMSPGAGALDMMTTLSPAGTEKLQAIVTAGAPGGAAGAPAASPASALTEVAAAQSARGSSISAGTTTDTSARLDVPKPAAPAAAPAATQESSKLQPPTQPAAQGTVAKLEPFGLVTKALGRRARGMVASILKAANEAAADGAISSPFSPAAAGILAWESTAAGGAAAAGAASGAGGLASGAGGVNVPQAGSNYAPMQPEQLRHLCEVLECLAEDIKSGNVLLKRDPRTARGFVLKLADFGFSRVLEHGSHTYLSRPSGTLAYLSPELLTSHRQSSAADVYAFGLLVWETVTTQPLFRGLATAQLLYAKTHHQDWLHLKWPDWTPFEVRCLARRCTEYAPAARVTAVQALAAIEDMRQRFSQDLLALEQPQQQQQPGGPTAQTTA*
</t>
  </si>
  <si>
    <t>C_700058</t>
  </si>
  <si>
    <t xml:space="preserve">MFDHNSHVDTENVIIARDSHSVAGTSRSRVLSGLRGVGQPSRTSFQLDLQPAHVNHAAAAAAGSGPSGMGYSRPSGPSDSAANMTSMAALASGAAAATSARIYSPGAGAATAAAHAAGNGRAGTDAEEHDRRSAGHGADDFDRQPESGYGFMADDLVDGGDSGGSGSGAMADGSENADGEVDAPAARAFYPQGHMSNAADVAAALPAQPPLPPRCFVPLPPPVRFAVGAGAGNTAAATAAAAAAAATAAAGVYNTGGSETPGGDTPGGGGGGGGGGGFTRRATLVRGLTRDSFVLYATGGGTVASGGYMMRTTVGREEQLQAQTSWPPFQMGNPLQVQVGDLLGRGGCGSVWSGTWRGRPVAIKVVQQVVLVPTGAAAAAAAAAAGAAAGVHGQGAVVPRTAGVVVGGGGGPMPRPSLEARGGGGGGGGGGREAAIQPAIVSGTLLPAVPNLPPFIDYFASGTNAVFTAVGSSGLHAGASSGSNSAFDGKSPKYGQPLHAHQLSAVVEGEPGSPDSGDTDDDGGGRPAALRPPHLADAHASVKRLRHPNVLRTYAYASVSTAPQLGGVLPARHEHHVLLELCEAGSLRSWLDVKLRASEAAERTRQASEMQQHRGQAQAAQQGQQQGHGSQQAAPPHVLRRRRSLPAPRRT*
</t>
  </si>
  <si>
    <t>C_700059</t>
  </si>
  <si>
    <t xml:space="preserve">MEARTVSVLAGLAHRVASAAWRSASGLRTCTTTTPTYGRTSVYVKEALDLLDFDPQVEKAILNPDREVTVNLVVPMDNGEVNMFPAYRVQHNNALGPFKGGIIYHPGVTLENMRNLASLNTWKFSLLNVQFGGAKGGVGVDPRSLSERETEKLTRKYVQALQEVIGPHTDIPAPDINTDEHHMAWIFDQYSRLRGFAPAAVTGKPTWLHGIVGRDKAGGRGAAIATREFLTRSLRRKVAGTSFLIQGFGKLGSWTAQILQQEMGAKIVGVSCSETAVYNEEGLDIPALRAHVAAGGLLKDFPGGTGVLNDDSFLDLPADVFIPCAVDGTIHAGNVHRCVNFKAVVEAANGALTPEADAALRKAGVPVLPDLIANGGAVVVSFFEWVQNNQNMQWEEDDVKRELDRYLTDAFEALLREQSLHAGCSLRTAGYLVALRRLQQADSVRGHS*
</t>
  </si>
  <si>
    <t>C_700060</t>
  </si>
  <si>
    <t xml:space="preserve">MTKAKVKELQRLYGEAYGVDDPPVTLAVTLANGTEVITTAPAAGATGFGAAALQEGHEFAREGFGSCDTAALHHGFATSCRHSEAQEACEKDNRCHWLQQGGVRGHHCVLARTTVVQLLLGNSSFTRAAVQGLIPTCETWKS*
</t>
  </si>
  <si>
    <t xml:space="preserve">MGNSKSKEPAFDPNAQSPYNVGFQELTDANENKDMEFFARVGKAEGLSKLLSSSVESGLNADPQAAGDDSVLEHRRVFGENKHAETPPKNFFFLVWEVVQDPILILLIAAATVSTVLGAAIPEERAKSAWVEGVAIWVAVIVVTLVGAGNDYSKDLQFRKLNAQKDRIEIKVVRGGQQILVPNTDLVVGDVMLLDTGDKVTEGSGRVLVTAVGPNSTWGKTMALVSEAGDDETPLQQKLEVLAGAIGKVGFAVAICCFIAQLIKWCVENNGFPISEINNNGPIQFFLYAITIIVVAVPEGLPLAVTISLAYSMKKMMADQNFVRVLAACETMGGATAICSDKTGTLTENRMTVVEGWFVGRHFSTAPKANELDPEVCEQLKMNCAMNAKAFIIEKDNGKMDFVGNRTECALLLFMNKELGSNYNDYRHKYDKAVVKLYGFSSAKKMASVLIQLPDKLRLYNKGAAEWVLKRCIRCHTEAGIVEMTPALRGKLLDEVTNMAKRGLRCICLSYTDYPISDPSRPENFFEEADTVDDNLTCLGIVGIKDPVRAEVPLAVRTCKRAGIVVRMVTGKQRKELRGCWGDNIHTAQHIARECGILYDMGPNHPEHVAMEGPVFREMLKDPDFMALRERMNDPKADGQKEALQEMKEKINHVRVLARSSPEDKLQLVRLLKEMGDVVAVTGDGTNDAPALKESDVGLAMGIAGTEVAKEAADIVILDDNFSSIVKSVKWGRSVFANIRKFLQFQLTVNLVALVTAFIGAVVGGHEPLNILQLLWVNLIMDTMGALALATEAPHPTLLLQRPNGRTEQLINAKMTKHILVQGSYQMIWMFLCLYLLPQGPPGLEQYKVHNEAYMANQDCVKYATEVLPGQPNITNANLATSVSFTCNVLTACDMPWTSSDLSCVLTGLWAPQPVPADRATALCTNPAYPRNGTDASVCDYESWAETVQGKLDDEFMDYEIDEYKRPLSLLFNIFICTQVANEINARRINDEYDIFSGLFTNWIFMAVLAITMGAQAIIINFLGMFFKVEPLDWKEWLVSLAIGSGAWPLSLITRFISRNIAACVRFESQLPPDMDDPQLRAEVAAGYDFDFAPAGTVRPDFEGAALIGNNTNGHAAAHAAISKSDVEIGNGASGKQ*
</t>
  </si>
  <si>
    <t>C_700062</t>
  </si>
  <si>
    <t xml:space="preserve">MRSWTVATSPCTHGPTPPSRPEDRIRAYFAQQLAALSLGPSLPGPAGSLPSELPCQAVLPARAISADGGPERHSGGTELPSAAAPRPASGAAETAETAEAAETVETAETAETAAAEATSSVRVPAPASAAATGPAVETGDHTGASSSCGCGGEADGRDAAQDFAEATSATTSTEGGSGGSGSSSGSGGSSGAAQLTETEWQQLFQRWFPGLPASGTATASPRMRVLAFHSSGNAEDMWTSEGTGARRAKSPLLEWCRGRDVELLAVQLPGRAARLREPFLDSAQDFAAQLLPVLAPLLAQRNVPYALVSHSLGCWLAFELLRAARAARLPAPAAWCLSAMPAPDLPEAQRPWRQQRSLGTADFQEEVRGWDVNEVVFSPDMWQVSAHVG*
</t>
  </si>
  <si>
    <t>C_700063</t>
  </si>
  <si>
    <t xml:space="preserve">MPAAGTAREGHCEGLGCGRLYANVFTLAVELAPADARGILAVGDFSYGTPAKSSLESWVTAAQYPIELIDVVRTPAQLLAANLTSYKVLYVPSNIYNTAGGVDVDLNDALISIKDTIKNFVNVRMGSLVVLAQAGFGIYDNSLAYGFLPVPLNFTALDFFDVEVTPDMLEISPETNGETDPIDWNGLRVLAYQARMCPVAYGALQKCRASVLCNRNTILTAENCENGIDDDLDGLIDKNDPDCWRCGDGVVDPDEECDDRNVLNGDGCSSTCKFQDLPPPSAQPSPPPAPPKNSDAIDYCVRSGSPSCANCGGKCVTIDNFANDGTICKLPEYLGGAVPNNEVCMNDKNFVAFKTLIVYSSVDPTLIVGSATLFRTPDGTLHVTVQMDCPYFIWSSAGDVNMQDNNNVVLLSYPDPTNPTTGDLQYTRVPLTRKYATGDETYACYTFSTDINFLAPSGQQAGCYAIDIDAKAVSIRSTKASNSVTSANCTYQPEKIGQTDTFTTKTMFVTPRLXXXXXXXXXXXXXXXXXXXXXXXXXXXXXXXXXXXXXXXXXXXXXXXXXMQPPAADGSCPSSLRPYVKVTFKAGDRYDESLAGISICVPTLGFDNATNIYKVLAGLMLCSIMAPLRAASAPVRAFLTADAGPATAPANHLSGAAVVLTTLSPVCANATNTLALLGGVGTYGWGAANRLLSIPEPGVASVDVDVKIADIGTCDDDWVVAAIVVVTTAVATTPPLPPAACPCWQRTLNGTCPGIKVPILLETQDNWDNRGMSVMQCIDPANFDIYTGRMAYSYCWRYACLPDVFSTRPFKATCKDLERWNIAKMQGNFTLFMQRTEGVRMTVTGRRADDGTVVTLPPGGVGNFTFEYIIPPGFDDLSAAVVMETGPRPPPPPSPPGPPGSSCACPLRPLETVGGSATTCNSTFATIKMEVVNDTSVQPEYRCTSWPNYDLLLQDMAWSYCWRYDCLRTDFWGKAYTATIEQVTKHNIAQMTPARYQLIHFVAPYGMTITTTFYFADAAMAPAACNSTVGSPVVSGRVQEVTLMPLSNLTIQFYIPAVWGIDGMAAAVVLRHIDGTDIPLPPAPPSPPPAPPAPPPLPATEASVLVTTDFLVLASVPVAALTSGSSNVVQSGYFVTLPIKFYDFLDMPDCGDASRAAMQTKVAAAFGIANASSVTVSCRFAAPASDQPILRRLMRALADGLHRVLQAATGGNAAPATEKVVVTAGVSTAVDYSKALSAGCTKLDSIVSGDSACDTAGVATYPRVSITTSLPATAAAAGTGSLCAALTTSNAAFIQSAAAVRSTAVVSNGCTAVYQAGKAATPSGSGDGSSPSGGNAPAPTPSASGGSNGGLGTGAVVGIVVGAIGGVILVALVAVVVRNRMVTRRSNLLFVRADGRVAAAGGAETSAAASRNWATLGGRKPWRTYSMQEQEAQARSGSAPIAGVTRY*
</t>
  </si>
  <si>
    <t>C_700064</t>
  </si>
  <si>
    <t xml:space="preserve">MLTESGLAYDREWMVVREDTGKFISQREKGLLALVQVSLPVEALAAAQWGAAGLPPDAALTVTAPGMTAPLKVPLARRPDSEAKKVTVWEWTGTATDEGPDAAAWFTTYLGLPCRLVRYVGSGSSSGSAAGGSSSGGGLPVVRNTEPEFAVKYETRFSDGYPMLIVTQAALADLNTKLAEPLPMNRFRPNIEVAGASPWAEDTWRDIDVACGADGRTLRLTFVKPCSRCKVTTINQATGEAGDEPLDTLGEFSWNVVSRTPGLLSLGDTLTPVTQQQPADLVPAP*
</t>
  </si>
  <si>
    <t>C_700065</t>
  </si>
  <si>
    <t xml:space="preserve">MSRSLRLKEEDEPAAKEKPWWEQPDPEPAAADEEPAAADEPEAEPGPAPQEEGEEEPAAKEKPWWEQPDPEPAAADEEPAAADEPEAEPEPAHKEEEEEEEEPKEKPWWEQPYPEPVAAEEEPAAAAAADDALDGEVDYGAADEPEREPEAQPASKPADDEFEVDGGMDGLEGDIDMEAEAAPAVAEQAEDKPAAEEEPAPPPAWNRPQALPPLGGRFGSSAPADDGF*
</t>
  </si>
  <si>
    <t xml:space="preserve">MEPPAYPQRSENTRPIASREREALDEELRRLRVTLAGYKDQHRLLRTDRQRLEEELGRARTNLVKAEELLNAREKALSPTIGLSQMYRTPETTALVTKLKEQVRVLRAEKERFKGDLEELLRSTKATRVAELQSEAHALSQELARQMEMTAIMRNRMEDAEAMAAAAQRKAEAAEALAREYTDAGSAMPPPPARLAPGNTLSSGRVRKTMGALQQAHRALSSQATLLRAMFPPGLSMEQLAAKASLKAPTAGATEVLRFLRHHVSKLNTELNGLPGGRMDPEDGGEAQPTAQHSTASPPTVPRPPRGRPMRPMSAGPTGAAKAAAAAAAGPAEPSSDPRVLLQGTADLVRQLRAMDMDSFMGQPDLEADVEQLADVSALLIAEHKRLTGAVGSHVFADGEDGEEQDVSSRENPLYQPVPKADPDLVPDEEEEGEGGKKKALAEEETYEDDFAADGYEEVGELDSPTPAAKKASDSGARAKTPERAEEEEDEEEAEEEDAYEDDKYEEEEAEPEPEEEVEDEDPVPAKPSLLREPSSQRSNRSVQSNRSAPDTPQKKVEAPASSVGDPAEYGTGVRTSAAGSAYGGSTRGWQPEEEPVKEHHSEAGSDEDGDNTVASKGAKSDKSGKRSTQHSGVGEEDDEDLGEIAAAAGVAAAADDEPEADEYDFGNVGALDDDNPTYDMSFKKKREPTAEEKDEEKEEEKEEEKEEAPKEEEEEEAVPEPAPVLADVSQFEPTEEEVASPSGHRGEEDAAAEAAAEAAEVTVDADDDDFGDFGKDLGLGAADDDEEPVAAVDPEPEPEEKDKPWWEQPDPEPAPADEEPAAADEPEAEPGPAPQEEGEEEPAAKEKPWWEQPDPELAAAEDEPAAAAEPEAEPEPAHKEEEEEEEEPKEKPWWEQPPEPAAG*
</t>
  </si>
  <si>
    <t>C_700067</t>
  </si>
  <si>
    <t xml:space="preserve">MESYHSVAVIGAGLAGLYAARLLKEKFPDVVVLEAQNRIGGRVKQVHGMAPWPIEAGPEFVHGRNSVLVKLAETHMGVTFSEKEWPDWWYFGKEVGGQGLINDEQVDDEVDKVHDLFGDCEDEEVPPPGRDVSAAEWMARKGCTPRQVAVADACYANDFGCSLRQLGLREMIHENKKWDSGETYLLMDRSMGHIVTHLAEGADIRTNWVVASINYASAAGGGVTIQAEDGRVVRCKACLVTVALPVLQKGMIAFNPSLPAPKAAAISRIRMGNAVKVIMGFSRRFWAKDMYDVVCPGAFVPEFWMLQHTVTNPGAGTPNCVVGFLAGERADAICRMDPEDVKRRFLSQLDEVFATPGDARPASSSLVQCQIVDWSQEKFVGGAYTYPTLGAEAGDRAALAAPVAGKLFFAGEATNEDCNPCMQGAMDTAARAATQITAVLSGGAAAAAPRSRL*
</t>
  </si>
  <si>
    <t>C_700068</t>
  </si>
  <si>
    <t xml:space="preserve">MTARGPPQPTAPWDSAR*
</t>
  </si>
  <si>
    <t>C_700069</t>
  </si>
  <si>
    <t xml:space="preserve">MQESFTAREEMGAQLLSYQQRIIDLERRLEQEKRGRAGLAVQSQLLQQELQEASEVWRDVQELARAQSQTAATPMSRAFGPQGQGIVTAADATGGADQPDLCDAAFEALRRENESLTSRLIASSLMAAEAVEREEEARHQVHILQELNAEAMQSVNALSLELSLLRTNAGNTRLRRFNLPWGSAGGARDASGGGQ*
</t>
  </si>
  <si>
    <t>C_700070</t>
  </si>
  <si>
    <t xml:space="preserve">MAIFDKDLGAVWRAARACPHVQIASCAAVEALGQSCSSCTDLDREPASVDDAVSVVVDTITGAAVAGGNRQVLAAAVKALLSLSGCLNCRCFYDKATQEVLGKRGAVRALLAALRVFLAPPPPAADAASGGDGAEDVVAAAAAATAAQQQQAVADIFRALHYTCLLHPGNTAALVSEGGYRLIMDGLAGNGKDLNVQEHGAMLLAEMACSGGGGNGSGGGSGGEGGVAPGEVLDAVVTVANIARLQLQDKYIEVARAAVWSLGRLAAHTLTVPLASSSSDSAGTGEAAGSRDSQLSEAWPLLSDPVLRVVVSMLQSCHLQDDPLVKHCLDYIAVVASAAPLHRSAPSASAAAGVAAAAAANGNAAPAAQAGAEEDGSPSGGALQALMRLAAEAVLATARVACDIRLQAVVLRTLHVLLNRFPGAVALGLGPRQAEVVDQIFRIGTAARQTLEQQQATAAASAAAAAGSAAAGAAPGAPPGGAAAPSGGSHAAHQASQQQLFASKDLFLVHLFSLTSAAAMTDPAAFGAATVTAAAAASANSSSVGAYQAHVLTCLSGVARHLTEGGGGDTISYEAAVAATEPAAAGEPAAEPPAPAPAAISATDMAATLTVGCCRYACHCCFIHDTVRGVEVLAAVRAAAALLRWCAGADGVNAADVRDGTTALHVLAAGGAVPLLAAFIQAAGPGLDFLRRTRAGANALQLARGRKHTAAAQMLEEATESAAKAAQDALLKELEAEGAEASSGPSSGKRTGSAAGSTAAALKHQQHQHQQQHKHAAAGVGQHPTIGAAPEGDSEEARKAREELERKRRAAEEEYEAALEQRRRQLEEEARLQAAEEARLIELAQQESLRMATPPPEPPAAAHAPAPAAAPSTSGAAGAADKATAAASAAAAASAAAEASAAAAAAAAADEQLAAIAAAVSAQAVGGGDTAAVPGSLEASLQAAAAAMASGAPLPPHVAQILAQLAADQQMVAAAAAAASQVPPPAHHLPTLNGPSGGGAPLGQLSLSSMDEQVTMMHGGTSGMSGMRRVVSKGTFLSPPEDANAVAAAGSGHGHGLLGHGPAGLGGVGGYAGSFGNLLAAGGAGGESGGRASGFDGGVRSGSLGGASIDSSGGMPQGWPGNAGPTGGGQAAFINSALGNQAAPGMPRAGPGNDMWMGGGGGGGASAATGRGSHADLAGLGGAGGMMQPSAPAAPPAPPPPPAQAAAAGGLHEALASGGGEMWSLADEPSRGPSRQLWLGNVAPGLPSGHLQVRAAGGEGVLGLGLPPSLEAALAAAGFGPGALEAAMQGLLPPDQQAALHAVLLQVSQAPAPPAAAPAPQPQPRTAPVPGSGRPPLSGMHGSMGSMDHLAGMVGAGSVDGAGGAGNLFGGDDGDGAGMAGPSGGSQGGGSTTGDMEGDTVDVPEGKPSRHLWLGNIPLKPNKLAMELLFARFGPLESVRVFPGKTFAFVNYLAPQHAVAAKMALDGQPAPSVTGSKPMVIRYQKDTSTVPANLGMTGGKSMSRSSSTQNLTGLTAAASLARLLDEDLPPEPAVNLSNKLNPNNIHYDRELAARYKRMSKAEKEALWAQDRAMQALGANAAAMTAAVNAGAAGIAGLLDPTNAAAARLLAQAGLGNLAAGLSGGAGSDFLIPRVMSAGALDYLAASHGAAGHGGHGGGGHPGHHGGMGGLGGHAGGGGAGGGHHGGLFRVNTTQSLLGMQQAANAAMLLPGMGGGAGGLHGLLGQQGPGSSGGGLDGAAAALQQQIQVQQQALQQQLQQQALQQQLQQLAAGGGGGNALLNNLAVSQALANLGLTGAGGAGSTAAAAAAAAAAAVAQGAARGGAGGGGGAGGLDWASMQAALANLGLGGGGGAAGGSPAGGPQAPAALAALLQQQHQAQQHQQHQQHQQQRMQHQQQQQQQQQHLSAALAGPDAGGFGGPQKRLPHVGSQSRLGQTPGLPPGGLGNPLLDPTTAAALMGGLQGLGGAGAPGGPGSLPPPGMGMAPPAAAGMQRPPMGNTFKPIPPSFLCPLTRTLMSDPVVAADGITYNRPAIADWLRQHDASPVTRQPLANKMLTPNVALRNAIMSELGFTSSG*
</t>
  </si>
  <si>
    <t>C_700071</t>
  </si>
  <si>
    <t xml:space="preserve">MYSLSYVDRIKLLSLTAASGEVANLQVALEVVRCAPTVKVISAAAAAGKLAAVQYLHEHARCPWGADTTAAAAEASQLDTLKWLQGAGCPLDTTALQAAAKAGGAAAVDWLLAETPVISGLSPREAADSLEAAACVAAAAGHINLFESLFAGLVPALETAPPRATRGRGRGGPALQVGAAEPPPLRGPDGSTLARILEALAEGADADTLQSFVRTWVDDVEPDPRRQLDERQLNQAIIAAAGSTTPGWQAKVDFLLQRKLQQQQQAAQQQAAQPQPPQAVQQQQAAPRTLLLLNRAILAPDVATRVPWLCSPERPVQLAVSMDDLNKLLEQGQWEVAQKLVAEVPGLTYNYASTRAAIKGGHMDIVQALLAAPHNCRILGPEALKVLASAGRLEGVRWLVEEFAEKGGQDSETANSWKIALTSEVFADALTSGSLPLLRWLLAKGWSAEDPPAGAPKRRKDPVASVEEAWVSAADLGNEEIMEWLASEAQVPFLQADGEPYVRAAKRADQLMLDCLKRVGCPLPAEALTGALAWGVPLPILRWLVDQGCPVDWPDALAAARLRLRPPGALEWLEELQRQKQADALSPAAEAGASVQADKVPPWLILGTHAGGAGGAASAGASGTEKGEGAVDIEPVSYEDADHIVVVVDNGGRPFTVRISVPRGVATVCITNSDNVEDHATWDPRTTGSVFKSYKFEKLWIGLDPAERTEAALEKEEEWRVLDKEARREGRPSAKKEVWYYGGSSVLIGLGGCKYIFVGMEAYSFTTEDDEIRDYVSTMGNSAVPYPYAVGAQNCYYMIEDTYIPWHIIRRTRPQDREDPYHVLYSNELHGWLPGRDPTAPGPPTQRSEWQAKYMLANKQLVHARIW*
</t>
  </si>
  <si>
    <t>C_700072</t>
  </si>
  <si>
    <t xml:space="preserve">MTACMAVYLLNLSSKDLTVRHGMQVLGVEKTATQAEIKKAYRQRALQLHPDKNPDNEDAKAKFQLLQKVYAILGDEEKRKVYDDTGSTDDDDLAGAGFDGLVDYFRAMFGIKTDDIDDFTARYQGGEEERSDLLRYYTQFRGRMSDVFDHLMCSDPDVDSHRLMDVINAAIQAGEVERYKPYTSWAKQVAAKPRPAARVRSASGAGASGSGAGAGPSNALVAAIQAKRAAAANNFFDSLAAKYGGGGTGAGKGGKGKSSNAKGGEPLSEPTDEEFEAARQRVVAKQQSGGGSKKAGGKKGRVVVVEDDEDDGSDADMEEVEADGSDEESMDVSDEAEEAKPRAKKTGGGGSGAKGGVKKAKSKDTARGSDQQGSAKPKAKRQGHESHDDAAEKENKAAAQSAGVTGKGKGGDGRKAAGKRRQEQEVQPTKKAKRSTA*
</t>
  </si>
  <si>
    <t>C_700073</t>
  </si>
  <si>
    <t xml:space="preserve">MGQPLDPRIRVPFNEIRLYSVIGKGSFKTVYRGAWNNTHVAVVAMRRGGLVAEARLLQRLSTHPNLVQLYRWSADESGNEYLVMELLPLGSLDAVLRCIGRQLLTQTKMTVVEQLASACLELAHEGLIHGDLAARNLLVKSLEPPHVKLAGPLGCA*
</t>
  </si>
  <si>
    <t>C_700074</t>
  </si>
  <si>
    <t xml:space="preserve">MAPVIAPGGWAGGPADSPAGSVTAAAAADAEVLVVVPPGVSAMAVDLGITGHQQQQQQQQQPELQHGQSPATSSAATSGNGNGNGNGNIHATAAADAAAASTAAAAAAAIPTHQEQQPQQGQGSAGSLLDRLKAAVASIQWGKLWALALLSVSYVHQATTGFALPAMLPMISNELHLTDLQGALLTTGYSYLYAVALVPIGLLADRVSRPKLLAAGLALWSILTCTASTCRSFGDLMLARVGFAAAQGAQNPVCFSLIPELFPVNKSTALSLYNCAIYVGRALSFAAVLLARHLHDNDQAHLAARGGIPAEPVRLDHLDRADLHSLSIMHTAGEMAAATPDREFNFPLWEYGNDLPDAAWRQVLRWIAIPGFLIGLAMMFTLQEPRQAAAAAAAGTAPASAVVSTKSASAKAAPAAAVAAPPLTGAAPAAPAAAAAAAPTQESSRSGIVALLRSPGFMSVTLAAALNDVGSYALIAWQSTFYERVYGLSSAAYAPVLAALLPIGGILGGVGGGYLADRLSRSGKRWWVTFGATCLAAPCLAASCLAPTPELSYAALVVGFALSEMWRAPSAVMARGIAPASMGSTASALYLCVRNLLGGLGPLMVAGLIGPLGLQHAMMVVPAMYLGSGLIFGKAEQLYEAEMEEKARAEAKAAAA*
</t>
  </si>
  <si>
    <t>C_700075</t>
  </si>
  <si>
    <t xml:space="preserve">MTSGQDPNALFEQHTRTDCDPANYDRVHKKPRCPVAGCKTKLTTINRYRCKHCSQAICLKHRDPADHRCAEVQAANRQQRGGFFSSRPPAATSAAAASSSGRSSGAASAASSRPPSAPRPAPGAASSVTTTSPAAARRPSPQELHAAAARQYEDPDNSLRGTAARRAAQAAAPPPPAQSRWPWQSTPLTTGTGTSTSTSNANPLVPPHRPEKCPQCGAAFETVARLIQHVEDFHPSQQPVGTSTAAGGGPAGGGAAGPDAAGGAGAGAGGAGFFSNPLRGLAGTTIAGGPAPAGGGTFGGFGGAVGVQTDVNRGAGGGGGGGSLLSSGAGSGPGADGREVYRCHMCSRTFNDPVMLVQHSERPTEQT*
</t>
  </si>
  <si>
    <t>C_700076</t>
  </si>
  <si>
    <t xml:space="preserve">MEVWLLRLLGPRLQALTLQPLVREMPTGAPRGAIHYLPLTSADAFTTSQDPESSPLWAALCSLKGLRELDLGCQLLPAWLFPAVPRPRAPPPRGGAASTPAAWLAAAAGAGGSAGAGGGPRPGVCVQSWMRMALSGSAASGSAPGVSSSGGYDSGCYTDGDTSDDEAEEQAAAAACGGLAAVWPQLTRLAAGGILGLAAPSDDGGSKQGGYSGGAAPSGLALPPRGFRQLQLREPQSVAALAAVYRATAAAEALAAAAEARAVAAEARGGLRPRQLWAAAAAEGFSLGATSGFCHGGAADASGYTPGTFMPPSTCLYGEPPAVSTALGQGYEPDSPAVTVAAAAAAGTSSCPASPAAAAKAAQSGIHAPCSASCSSCAAALASTLGVLGQVMARSPGGGLVPQPNVLLLHTSHIAPWAHDGADASCASPLSSLSESPEREPHRHQGQLSRLQHKPQHQRHQNRHRNPQQQQQQQQQHRQQPQQPARTQHRPQQQQRSRDQRVPTAAVSTAAAADAAGAALARRLRERNPARRPSAAPHLPTHNEDEEGEQHKRRQQHSSFFTATRGAQRGGINSSEASSSDEDRSNDGDQECSDEHTIQPRHDLMADAVALLVRAGGRCRALTVRMSESPAAAGVTAGAAGAPPPGGGGSCCAGSFWRYGCRAAEGPHKPWLAALAPLDAAGLRTLTLCCFSFEPGDMATLAAALPGLRDGGCLVLEHCPLPASAAAELRGFAEVRCRGLPPPQPLLLSQRSQPQLALTRAAQELQDQLQLLRLRRRSSSGTWHSANGGDNDSLSAAVAAATTRGGASRFGGNCEGQRAARAPQAAAAAAATKPEAHVPDDQDDKLTWSRVRIAPWVEAAEARARAGRQAAAAAAVAALPAADMQAPCAAVAPISPVQSAAAACQAARANGAAPLQISGTPTSCYSTSSNSASSSSHTGPAGGSAGTGDDWVRPLQPRGRWQSDCGITASAAPPLPLLGSGGVQPCAAAATAMDAAARCGGKQGGGRTGNTCADSAPAYAASCTLACADDNDNAGEHAAPRQQAAHRQDGSGVRGTSSSVNSGNSGNGSGARVRRPAGNLALALRASASSQRRRAGASASPGS*
</t>
  </si>
  <si>
    <t>C_700077</t>
  </si>
  <si>
    <t xml:space="preserve">MSTDGGQPQQKRRKWDVPANMPAAAPEGPPAPLSAPAPGGVDIAAAQAAAAAIFSKYHPGAQAKGATPGSAPAVAAAAGTAGAGALELAREVVINDAPTGVRIHLTKRGVQDEIQSRTATIIVTRGRYYPPGVQPDGKEKPLHLLVRPGAHAGTTDAEKHQAVSNAVSDIQRILQGMPPTARPPAGSPQPPAATAAAYGAPQAAPAPPGGFPLADKIKGPGNTYVQHIATTTGATVQLRGRGSIDAEGPDPMHVFISAAAPKALEDAKSLVLDLLRTVGDEFKRSYPAAAHTVLAPVVTAPPGAPQPTPAYAPPVPAPYYPPPGAPAYGYHHPPPGAPPPQYYPPPGSYAPPYGYAPPGAPPGAAGAPPPYGYALAGAPPPYAYAPPGAAPAPYGAPPPRPYAPAGAYPGSAPPGAYAPSGAGPGPAGAYQPPGTVAPAYASQPVQGSAAGAPAPAHGGAYGSSAAATGPAAAGAAAGGNSTVANNASGSGNGGPPKRKFREAREGEQARPSPPPPDNPYAAYAAQYGRGQQPQQQQQQGQQQGQQDAGVDAKAAAPAPLDRNGGVAQEVPAATGPAGDGDSGGGAGGAITGSLHGLLHGYGDDD*
</t>
  </si>
  <si>
    <t>C_700078</t>
  </si>
  <si>
    <t xml:space="preserve">MAEATGLGHTVEVRRDDVWWKGAVVYIATAGVHVNMYESDGSVTFERDPRNLRPWVELREDGCWHRAVPAKTVLRKIGLTVEEAEEAIQALSAVTPVRNGPPLMRTGSAAVLTAAAPAGLLLLGAGGAAAASAAAAAALKASQTGKARNANSPWAKRAARAAGAAGTTSEAAGTTAGGAAGTATGDAKAELQVEVEVEPEGQAVEVEAEAKAEPHQQHSQEQMQKQQEERPGQEALPLGEAPAQGTSEGADATSDRPPQQEGQDVGQEPAAAAEANGGVPEGQDAGGSTGNGAAEQVLGIGASRPRREGKARVVYVDGVPVLKENMYGINDLSMEDWKNKFKQGQADLSNVALQPPPPPAASRPAKPKPVAAGPRVHPPEYLARQEHNNAIRRDMQACALSRARYLDTHLDALRPFITPAVAARIQADAASGGELPPPPPPVTQQPEEILASLREYQLEGLAWMVEQFERGVNAILADEMGLGKTLQTITFLAHLKYVRRVEGPHLVVVPLSVMSSWMSEFKRWCPTLRVVRLHSVDAEERKRLVKQVLGTPSSFDVAVTTYDMINSQHFGNSLKHHLVWRYLVLDEGHKVKNEETRISDGMRHIARQQVLMLTGTPVQLYALLSFMYPDVFTDPSRFDAAFNLGAGRVDAAALGAAHYLLRPFMLRRLKEEVEIALPPKVETRIHCPLAAMQTFWYRRLLLRDSRLLAGMEAEEEEKERRKQEATAAGGEEAEAGAAGYGHGHTHHQRHSHEVVAKPADGEEGAGGSGAADGSGSSAASSSWKKAMNLLMQLRKVCNHPFMFKDAEPQFDGVSAPEELITGSGKMLVLDRLLSKLKARGHRVVLFSQFNIM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IFRNEAGALPSEEQLDAIMDRSKMMAEAAAAREAKAQAAANGGAGPGGHQPAAAHADAVGDVKMAEPEQPPAQMEAKADAQAEVEAVAQRKASGALPSGSGAGEGAEAAAALVDVKQNALEFKADLPPADTFMFMGQDFKALRAEAESASLKDIAGQYWAHKAAAGGGEGGGGGPKRARKERLVKVDGYDVLKENNYSMEEGMLHYPGQKRGQAAADAWRRKVQRAGVDFDHMDQCLVCWDGGDLLCCDYCPGAFHPECLGLTAAHMKALERKRWSCPHHTCRKCDRNTGRAGGLLFRCEMCEGAYCEDCLPANYHMVGENELFKCLGQRHPNQACFIHCGDRCKELSVELAAIVAKAKEDALERGVPAASAEAEAAAAEAEAAAQAKAAAXXXXXXXXXXXXXXXXXXXXXXXXXXXXXXXXXXXXXXXXXXLGGGLQAGGAGLRRLRRRRRPSVPGRSGQAPARTLA*
</t>
  </si>
  <si>
    <t>C_700079</t>
  </si>
  <si>
    <t xml:space="preserve">MAAATAKLLAAALLGASLLCTAVQAQEVNPSSYLASQVNEPKYTIQEVWGAHKHLNNFREIDMAAKDTFVALPREYSSTHRNPCWEQEGAFKCLPYFQILGVSKCGTTDLYNRLTEHPDMVDCTWKGPHFWDEAAYPVRVKRAPGRYDGSFPAYIGIFDKPAQKIKANPNAITGEASSNTFTAVWSHLRGRTLTKRINATLAEYLWEATPYARYIVMFRDPVTRYRSAFFYYRTKSLPKATDKEFLDRVKEDIAEWENCLSSNSKLYCLKMYTPQQLVKGMYADFLPAWLAVWPRDRFLFFRTEDYKAAPVPHITATMKFLGLRDLQESEMKSILELQAKNTQSSKYDDSTLSPELKEAYKTLQDFYRPYNQALSKAFGDDPRWLWGY*
</t>
  </si>
  <si>
    <t>C_700080</t>
  </si>
  <si>
    <t xml:space="preserve">MRTAGHRVIAVDFSQAGLDKTMALVAARGGGSAAALVKPVLADMTAWSPPGGPGSVDAVVLSFCHMRADDRPKVMAAVVEWLKPGGLLIQEVFHPNQVHKGYRETSGGPHDPTMMVELKELREQLGDKGGEELEGEELEYVLEEGKLHSGMGSVTRYVWRKDAAS*
</t>
  </si>
  <si>
    <t>C_700081</t>
  </si>
  <si>
    <t xml:space="preserve">MGHAADTNTNTATTTTATAAAPTLRQVRRQGYARARPLLRAALLLLAGLAATALPVLALGAASAAAAALGATSAAAAAPGVVAAATGTPGGAAGGALKARRNGNNSSNSSSTGGNATAAQAVASPAAAPPPPAAVASYVRLPPTAPELTQPPDPAVWHVYGGCVPRVQNPGSPDSAPGAPGFAVYCVAPAAGAAAAGAGAGGAAAGGGRNVSFWHDVPLGLKRQKASSSSSNSSSSSSGKSQEQEGEEVTFWVTNEIPRGTNAKIETQTWEASDVPDPVTGLPSDNDPLDYLEVGGAVLPVGGVVRVRLLGALTMVDDNQTDWKMLVVNVKDPAGWRDVADLPPARRQQLYEFFRTYKIAEGKPPVTYFLPATNTTTAAAADWAGAFVGRAAAAAVLTLGCLGPIRTRAVPHRLNRAG*
</t>
  </si>
  <si>
    <t>C_700082</t>
  </si>
  <si>
    <t xml:space="preserve">MDPAGSRPARGGRFDGPARDGDRFGDRFGGPSARGAREPFGRDRDRDADRERDRDGRDAKAAAPARRRLVLSSVVVGNGAGAAPREGEEDRDREGEERVREDAEEGQGGDRVHVRHTRDHEEVSAAAAANEDDSVDRKAAAAAGGRWGPAMSAAAGAGEEAGGRGTKRPAPGAPGVAAEDPDSRKRARRLLGRALLGTLQKFRQEDAQFQKSETATRRAELARKAEEKAAAESERLRRAAAEDRARKRQEELDSLLDLNLATDIKVLELMYAKKLARHRAMSGFLRAGVHAGGAAAAAAATELGAAGKAGGKAQPADEEEEEGAAGVAAEPAADKMEVDGAVAMAVVKEGKGAAGPRRPSDVYWRPARHNAATLALKEQQEQQLKEWEASVLRELEAERVGLRQRAEARRASLVERRQQRAAAAHEGREGGAAVAGAEEEAEDHEVLQAVELDMQHEEGEAEPGPQATEAEAAGPPAAAAAGDSGKASGSGKAADQARGRRESGEHEEEGEHTVAMAEAEAAAAAAEAEAAMKEEEAAAAAEILAGDEE*
</t>
  </si>
  <si>
    <t>C_700083</t>
  </si>
  <si>
    <t xml:space="preserve">MLVTSPSIPLVSLFVFCALLAAGLASVLTASAVAVQRAQNFAYNGVGNGAALAIKEALVVSAFGSELLGAFATQSPTCKEFDAKWNAAAKDIFKRINSDVVVQLEINIAAVITHVSPPLPPSLAEVLMGKDLLRSEADRPGVIERLEGKDLAIMGPYKCTEGFNCMFTVMPLFLPAPSEAYDWGCGLQPYNCSDLCWDPVNKTKFWGQVSTMLNMDPLLAGDDFRLRSLERDGYRYRLWQANTSPANPYFLLAESDTLPVDPMVRSISAFNLLWYLEIAPAAGWVPAWRSPCIAVVVVGSVAISLLVLWLLVSKEQHNRLLKAMLPGKVIKQLQVVTLLNELFGMFDELTQRNGVYKVETIGDALMCVAGCPVPDDAVRNAVRAANMALDMVKAVEHFKPSLEGVRVQIRVGLHSGPVVAGVVGKKMPRFCLFGDTVNTASRMGVGRDRRAAAG*
</t>
  </si>
  <si>
    <t>C_700084</t>
  </si>
  <si>
    <t xml:space="preserve">MHARWGMYDVTRRDTLDAIARHWLPEVERYTTYPDAVKMVVGNKIDMMEERAVSPEEGAAFALEHNCMYHETSARTDAGVYEALVWGLLVNIVDTPSLLRAYNHERLELERPAGGGAGGGGGGGQCGRHHGGCCG*
</t>
  </si>
  <si>
    <t>C_7100001</t>
  </si>
  <si>
    <t xml:space="preserve">MELSFATRASPAPIFNTIFHPPAPQLLKNYTRNLGIKTAITVGVVGLPNVGKSSLINSLKRQRVAQVGNTPGVTKSVQEVVLDKHIKLLDSPGVVFADAESDAAAALRNAIKVCV*
</t>
  </si>
  <si>
    <t>C_7100002</t>
  </si>
  <si>
    <t xml:space="preserve">MSSKRKATEAPAAGEDGAAGPSSKKQAAASASAAAAAAGAGSAAAGGALVNPKRVCSALGSVPVHEVDAHNVVPVWAASEKREVGARTLRPKIHKALPEFLREFPEVSVVYDEE*
</t>
  </si>
  <si>
    <t>C_7110001</t>
  </si>
  <si>
    <t xml:space="preserve">PLGPAAARARQARTPAWHRRRDARHVGLVRRAPRRAGEAPRRSPTPALAAWHQAHSARCSQPRSTVRASSRAQQQAPSQAPSREVAATAGPDAAACRAASTAASCSPRCQQASAAPRRTGAAGAGGATRPSALAAAFYSSSTTRASGASRLAPGSPAPAAAAAPAGPAYPEISISAASAAAAAPSASVPLG
</t>
  </si>
  <si>
    <t>C_7110002</t>
  </si>
  <si>
    <t xml:space="preserve">MFEDEEGGGSSDPEEAAAAREAEERRRRFVGVLQGVPHVVGASEQLGSARKRAGKVTPSAGIRNEAERERNRSTRRLDTFMKELSVPLGRYLAGFPPPGRLHPFEEVGKGAASRAPAAPNKAAAVAACEEGMAAIEEVFSAXXXXXXXXXXXXXXXXXXXXXXXXXXXXXXXXXXXXXXXXXXXXXXXXXXXXXXXXXXXXXXXXXXXXXXXXXXXXXXXXXXXXXXXXXXXXGAMFAWVCNYPFTTRSIKMGHFYLDGQKHQHGSLSP*
</t>
  </si>
  <si>
    <t>C_7110003</t>
  </si>
  <si>
    <t xml:space="preserve">MPPQEKLKKPLRLALRDWIPHAGVVAAFEAKGVTKLYPW*
</t>
  </si>
  <si>
    <t>C_7120001</t>
  </si>
  <si>
    <t xml:space="preserve">MRLGSATHFETPSAYRLSPTVTSTGAGTYCFTLSANKVPAGCTHKCCKADLKKIESCVYVELQTPSHEPFFKYRFDSAMCAAISEAIAADLNTAAEVAGAVLPTPFEGVDCSGQEIKVCGTWLDGEAATELMQPYVDTQVTSWLALVTGGRCPAYLRGYSVLVAVAGSVSYELPEEYSGQLPCA*
</t>
  </si>
  <si>
    <t>C_7130001</t>
  </si>
  <si>
    <t xml:space="preserve">MARAPQRPAAPPAAGSSSLSPSLSLSFSPVAATYRHYCRSPRGGGGGGAAIWRHHSLALHHRGGGGTPAGGPRDGDAGAATAIAIDTATAIAEGFNRPPSRRGVAAGHPQAVAAGGAAAPEGFGSPVAVAAPPPARGLAVAAAAAPDPGYQPLLQPQPALALMQRHQHQQLEPQQQQQQQQQQRQQLPCLFSPPPPRTMRAAAAHLPAAAAGAAAAWRVVFGPPAIAAAAADAARLNAAGLEAPSWGVCGSVWGAAGSGGGGGGSSSGLLTPGGGAVRLGDLGSVSLMAATATAAATAAGSRGGRGSNGGGGSTGGVVAAAVVRAAAVMAAAVAAAVAAAVAAAVAAFIGSSSILASAVAWVVVGRRRSLPCRLRRRRQ*
</t>
  </si>
  <si>
    <t>C_7140001</t>
  </si>
  <si>
    <t xml:space="preserve">MMEDGIHVMIYAGDLDLICNWVGNQRWVDALQWERSGEWPAVAPVEWEVTGAKAGTVRELGTLSFVRVYQAVAGMQRIRRGYCLMDTVPAIAPAVPAYPSRNXXXXXXXXXXXXXXXXXXEAEGRAGRKRQDTYRSDKPLDVEQQPEEELRQEVAAVNVVDGQEMGAQSVLGRHGGPQEGAAME*
</t>
  </si>
  <si>
    <t>C_7140002</t>
  </si>
  <si>
    <t xml:space="preserve">MGSQAGSHAAAAEIVCCEVTTRHSSGAARVGAAATEPTAACSPARAAASSSADPMSPAAVRFISDRAVAAGAAPFTAPARLTSTPPPPVSGAELAAGLQAAFPILGAASLATGAGAVKVLVGGRVVHRAGWVAGVSTGLRQREVQHVPSAFVAERHRPLVALARKSVTVRFPPAELRAALSDPSPEWFADMLRPCVREAVVCGEVMRRFRSRHGQAALERWFPEQFGWTVEVVSEKEAGVSGCFRFVTHSAWQANGNLESYMTNLFADRDPERYAKTVKALTQWAHVCELLSAAGITHGDMKPGNLLVDEDGNIKLTDLDGAALLPAHIVMDAQEDAEMATAAGSGGAAAAVASAAMRGLETAAVSESPYTMTTAFAPPEMWVGWARSRMSYPTRWSSFWRVLSXXXXXXXXXXXXXXXXXXXXXXXXXXXXXXXXXXXXXXXXXXXXXXXXXXXXXXXXXXXXXXXXXXXXXXXXXXXXXXXXXXXXTWLGQGKMGN*
</t>
  </si>
  <si>
    <t>C_7150001</t>
  </si>
  <si>
    <t xml:space="preserve">MVSKAVSARLQPALDAVVDELQTAFITGRWIGDNALYLQSLIEWMRLDVGADGTPRQGGALYFLDIEKAYDRVHRQWLYASAEGLGFGPRMLRWIRLLTANGSARVCSH*
</t>
  </si>
  <si>
    <t>C_7150002</t>
  </si>
  <si>
    <t xml:space="preserve">MLSDAFPVLNGLPQGSTASPPLWVIQMQPLTSFLRRQVEQGALRTPLLPSGEQAPPAAHHADDTTLTARDPAVDGPVLMAAVQLFCRASNARVHPDKSKAMGLGRFAHLTGPCPHTGVPFTTGAVTHLGVPLSWDSDAAAADLYTRRARGMAFVARLWAALSLTLVGRVHIAKQVLAAKLAYHFSFLNPSPALLKELTDLVDHFAARSMHAEDASLVSHGNPLLLPKRETACLTYKDGGVNHVDLPAFLSALQAK
</t>
  </si>
  <si>
    <t xml:space="preserve">MSAIFVEEVEVVSELMYSGHLGANKDKMWMTPGDKYRLTVQMRTPFLDYDAVQVRVANWELEPFVFYAMRKVVLLVGVREAFNQQPMPHTEVVVEVREPPQPPRPPVVKPEWCEAPSAYAQRIIDQLIDYVVQNNREAMAVEKGPASEQRGYTDAEGLVSFEVPPESRVFVRAVNTVDFQATESTSERLLTSEPEQFVGFQLQRICRTAAVVLDSATGEGVPGFTLKGYDITDYVPDVPKEGSKKVICHDTCTFEEIYGVRFRVMVRRIEAPPPPPENASGAGRRSGASSRIMSRAASRAGSRAGSQAPSRSISRTNSMRASAATAAAAAAAVANAAAIDAAVAGIAAERAAAEAAEPPPPPPPPPPPALLAATAAAIAVLRDQQRDTVSQVEELERTMAELQDQQEADLASGSGSMEAAEAVAAQQRQLEPLMAGLKASLQRQQQQLDELLAAEAEAAAAVAAAAAAAAEQAALDAAAAAAAPPPEPEFVPGAGYNEAAAKALAAAASFNPDAAMASGGLDAIFGTGTVAAASAPRARRKTSDSQGGGGSVGAAGASLRTRLRGVGSGNGDGSATRGGAGAAANSRNVGMGVRAEEDDATLKRRAEEEAMMAVFDQAPEEEEPWGRVIWDSVTGLEENDNLILEEDAEVAVQIFPCWPYDVRSQMLKGRAVGHVGPPDFRFYLPRDGDAFRFWLERDKALPDFWDEQGAARLPYHPLARLQPLAPPHRLLARPHGDLKLLRPPAFDLNAITDPAVTADTDPRLASANATPRVNFADVPLTIDDGGKGTKSGLVPKLSLAGPEAEDLRSALKGSEEVRKLHRTVSAVQYDPNDANEDMNDLAWNQLRLSDASYLPLERTRLLQFLTKWGSFPHIQGGHCKACAGVDRTPDTNPLLLASAPPTPRFAGDSPRSGGGTARSGADDAAGTAPYGGHGPAHRGALYRSRLVPGLELAAQWVFDQRPAPRPEVPPHLRRFVPDRFARTHAIVAHSEAIYCK*
</t>
  </si>
  <si>
    <t>C_7170001</t>
  </si>
  <si>
    <t xml:space="preserve">MASLLNANLPSDEDESEDDDYDPLADKTAEREDIHQEPKAARGGAKRRRRGGALAAGDGEAAGASDGDDGEEEEEDAEEAAAAAEAARNDPRAVAKREKISSLWEQINSKAAANGTGSAAGRLPSAGVTLAGLCTSATAEQLRAKRARKAAPDEIWMRSLGLLPKSSSARSASTAAAAAVASIAALAPATAAAAAAVAAGAAVAAGPSGRGSGSPEPGGLSEAAAEEKRALAAAALAAARDATATGSRAGKVAVTETRRFAGKDIELAVPHTST*
</t>
  </si>
  <si>
    <t>C_7170002</t>
  </si>
  <si>
    <t xml:space="preserve">MEYAEYTEGRHYGDYDGGYDVDYSHHHQQQSQSQSQHMNDSRRNRGSGQQHRQPQPHHHHHQQPHHRHAHAAAAAGASRASESGGSRDSSGGDDAVDDGLFGALTSIFVGGVTDLLSDFSPHPPPAAAGGGAASTSRAVPYSGGAGAGVDVGSSGGAGAAAHRRRSRTFTPEHGAAAADEEGSGGDDDGGGGSGWLRPRQVPRPSASASKGGGSGRQGGGGHGGGGGGFGITPASGPS*
</t>
  </si>
  <si>
    <t>C_7180001</t>
  </si>
  <si>
    <t xml:space="preserve">MALGAQTLLRELNWQQFVLPSQTLVAKMQPLTSFLRRQVEQGALRTPLLPSGEQAPPAAHHADDTTLTARDPAVDGPVLMAAVQLFCRASNARVHPDKSKAMGLGRFAHLTGPCPHTGVPFTTGAVTHLGVPLSWDSDAAAADLYTRRARGMAFVARLWAALSLTLVGRVHIAKQVLAAKLAYHFSFLNPSPAQLKELTDLVDHFAARSMHAEDASLVSHGNPLLLPKRETACLPYKDGGVNHVDLPAF
</t>
  </si>
  <si>
    <t>C_7190001</t>
  </si>
  <si>
    <t xml:space="preserve">MWGLLQSHMSKPLTSLWAPLLVDRHDGTPLPLFGVVDPVTGQPLPSGASAGGAGPAAGTGRAGSDDGSPERGGGDGGGGGGGGTSLVSTATTISRLQRPGTTTRWSPAVRRMRPVAEDEQQQGGGGGRAAAAPDGHAPGVGAGGGGGGINVRVEFETHCPHTAGALVQGLKTVAGGGDGSAGSVVSVARSGGGGGGAGSGGASGSPFGGAYGARAATVGGGGGGGRRPTANARPGTAPAAAANGGGRGAGGARALLQQQRAALAAASSTSASGGGGGGGGGGGGANGGGGGGAMLHQVAALMANMDVAKAPDATAGSYVREEAAVATSWRKHRARGYTLEEEDVPPVAPWRGLGKSVFGGRPKENDSRAFTNRPGIERDIFDKDWLRANAKKRFGQLITKHCPGGTAQAEQVRALVKERYGQLLLIFDYYR*
</t>
  </si>
  <si>
    <t>C_7190002</t>
  </si>
  <si>
    <t xml:space="preserve">MRFEFIEALLRTAVAKYLTPAGAAVDASAKRGGGGGGGSGRASPGPGGSVRPGSGRAAAAAAVVKDVKLPLESESAAAAAAAEAAAAAGGGVPAAGPPPIEVPAVDLAAISEDAGGGSPTTSATGPPSGAWTKARDGALTPPALLPAGSGPGPGTPTLGGGSGGSLATRSAWEPVVDLAGAVRRLLDECIIPRVVPGALLERRVDAVKCWQ*
</t>
  </si>
  <si>
    <t>C_710001</t>
  </si>
  <si>
    <t xml:space="preserve">MSWRPRRIARHPRTTYLVRPLNA*
</t>
  </si>
  <si>
    <t>C_710002</t>
  </si>
  <si>
    <t xml:space="preserve">MRPRSAIIGLLVSVVAVHGLGDGPGPSDVPYVEAVIGKRTPEPALWSAFLRDNLEPDLAVWRTRAPLRTAAVLEQFDAYKEWYKGPAALQLLLVYNNTLYWLDRPDPNGPEPDQRWASMYITKFHRKMTAALQSGRVQLPNCLLIYITDDNIFRFGDPRRNQTAPHFALMKSIGHPGAEDLDILLPQMRDVSDSLHMVPWHLKKDLAFFRGVPTCTGKWVERYGYLDTCPRAVLSYYTDRDNKAGNGTVLDVAITEPYQYRSKANSSIAYEPPVKTGVPIPQWSRYKWLLNLEGLVAAYRLSQVREC*
</t>
  </si>
  <si>
    <t>C_710003</t>
  </si>
  <si>
    <t xml:space="preserve">MHKGDKAKSKANSAAATGYGIYGSGGGRGGYSNGRDAYGNGDAGGGGYGNGGHGFGSNRMLDFAALGSLGADASPAMAAQLATMGRSPSYSHSRSPSYSQGQGHNGYSHGYSPRAQQGPLPSSPVAGGKSQAGGARSFVNPLAHMPQEQLPPPPYDYRLDSRNGPTGGGTSGRHHPTNYQPSTTHDSSPPPPSSSRQRPPGNDYGGGYDEPATMEAQGVATVAVMVSATRAAAVSPEWR*
</t>
  </si>
  <si>
    <t>C_710004</t>
  </si>
  <si>
    <t xml:space="preserve">MHRPERPSDDDVKEEEKGLRLTVTALLPEELVDRLLQSGAITILERDMDGDLVEFVRVEGPADRLQRQLQQYRADRKQQKQRKRRQWRQHGSRWKHAPGGRRRPNGRQQAATRARRKQRSRFYSCSGAGHRQQCGYNDRRRWQEWQLNANPALATWQSNISSARVLAVQEHDLRLRWLFTGPGAAPPGPGPGGGGGGGGGGAYGGGLPLPPPLPQGPRLGVVDILVHYFNPQQRKKRLEVYIRKQRVMHREARNLTGGRPKQQVVVGWGNGRAGWNSLISRKGQPPRKEFVRLLCDHYAAHIVIVNEFRMSRKRDVNSACNMLLLLVLQLLHGDDGWPKVFGGRPHADADADGGEKRMAQEGYDADGTSIAATAMGEKRMAQEGYDADGTSIAATAMGEKRMAQEGYDADGKSIAATAMGAAVMAVDGYDEAGKSIAARSAGVARAEKAGMFIWAPVWPKLHEWVKAHPSSTVDWTAAEKHLRREFPDIPVGAFERGGAGRTKYSKWKRLYDPQQQEEEDEDEDD*
</t>
  </si>
  <si>
    <t>C_710005</t>
  </si>
  <si>
    <t xml:space="preserve">MRSEYRSPAHSAVPQLKRLLDQLGFQEGQLHPVLGSLDAQLKRMMVSDGCQERLLLWGDAALSETGAKAIDEMSDSVSALV*
</t>
  </si>
  <si>
    <t>C_710006</t>
  </si>
  <si>
    <t xml:space="preserve">MVLGWGHDRPVGQCASGTRLAAAAGVDGPAQRLGIPVTSRGGGGGAAAAVVCIQFDATFPCELESKLSELLDEGDGVVAPAAGDIPSLRWEAEAQWGRQVIFQREDIDRYLAQAARGAQVRRVRHPPPAPAAARAAAAAASDAAATAAATAAAAAAASVMATAAAEAAAAAVAAAVAAGADAAAVEVLKAAAAAAAEAVGVGVGVGGDGGRGAEADRGLGGSGSGTGSGSGRGTRPWQQKVHGRVVSAAEEADAVVVRSLVQDAMEDKPDDDEMMPDLTPTALDAAAAAARRAAPKRSREQAQAAAAAGEAALALAIRE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CRHEAAALAAAAAAAAAVEAGGDVQVAAQAAVRARCTAAEAAVTAAGGAARLCG*
</t>
  </si>
  <si>
    <t>C_710007</t>
  </si>
  <si>
    <t xml:space="preserve">MLFGDDDTIYWMRGVKALLRDLDPQQPLLLTDNHFRGSDCPSQHAGACRACTAPGATGPGSGRPAEECKCTVEALCGRNFGHNVSACVNLWEGVVPFGGAGFIFSIGFFKQLTAYSNGGGFRAFEGCVHHPFNGSIMGWPEGGDAILSRCLWRMGFPVSVPPLDSPLGTKRFGETLTLQRLYAAAAALSNNSLPEDAAAQWTHGATVHLSVRDFKSYWDAAAAAKMFIAIYDMVAERLWPTKPRNGG*
</t>
  </si>
  <si>
    <t>C_710008</t>
  </si>
  <si>
    <t xml:space="preserve">MCATAGIGAVSTGHCHPAVVAAVQAQAARVVHAQQNVVGAHTAMVDLFDRLSGVLPSSLDQYFLANSGAEAVDNAVKIAKAATGRPNVIAFEAQAARGHAGYPTVTGERRCAEISCCGGPLDWMLATQSAPSDTAAIILEPILGEGGFVAPPPGFLAGLRRLCDKHGILLIADEVQTGAGRTGLWWGHQHWLPDPSSASSPSSSAPANGGGPDLLVFAKGIASGYPLAGVATRRELVPAERMPPGTLGGTYGGNAVACAAAAATIDVINNERLTDNAQERGQQLREGLVKLASELPPGLIADVRGRGLMVGVEFGGVTDGGSAAPRFATPKKGVAYAVTKASAARDMLLLTAGARESVRFLPPLTITAAEVDIALGVFGEAVREVAAKQ*
</t>
  </si>
  <si>
    <t>C_710009</t>
  </si>
  <si>
    <t xml:space="preserve">MLQDCVFSCVNGRPTYAAILNIFRDDKEAYAKLNTTEHELFRALHDPLHKVWEQRKTYNVTGELASAVCEQYKETNCAAPVAQVAISTVELKASAMEFVDRAGGQYPLQLGGYPFNKALGPYALAYKASFQELGVPLPPDPEDPATEAAARAAKPELFGYLAVRDGGDSHCLGCWAQSTWMMAGKHGWWHRHLVPPQQRGKMGLGHMWAALPPGDFQKHLIYMWTGHWNRRIAARASEGRQRMFLSNQPVSGPGGRVEVPEWRAVVAYAPGVIHSGLG*
</t>
  </si>
  <si>
    <t>C_710010</t>
  </si>
  <si>
    <t xml:space="preserve">MMGVEFSALRIAQGARGAPSPQTTINLGMGPAPAAPGVQLVDVPYATLMSLNSEAVLDRLTRESVAVFWLDRLVGSVTNMTGQAGDVYGRWQKKCQALHYYTLPAAHRERW*
</t>
  </si>
  <si>
    <t>C_710011</t>
  </si>
  <si>
    <t xml:space="preserve">MRMSVAMLLAVSLLLLASYPTTTDAQCIQSPGELGPLLDVLNADIKYWRDKLGGQKLTHENLTLLIGRNDYRWNDNPWNGEAAGMVNSAYTAVLIYNNKWYFPFREWGYDANCTRGDDWCSHRMTRTQEAFYRWTAAGARFPNSVFLLDLENGGSCRVEAECPAPVFSIFDVMKEPENFPNFEFRIQHGKGAIMVPDMTHSATTKLVTRPWNEKARKAIFRGSLHCPIIFVNRVCPCSRVHFVDMVKKPKPEHGDAPQFVDADGWDEHDAHADDIRIPDWPQEYSKYMFTLALDGQSGNMKMEWLLHINSVILKEHSPVVEFFERVIKPNEHYVPILLNNSYDALDLIKTMPESDMQRIANNAQQFAQRYLCDDAKRFYFQRAIEEYNSLFADMEGYITDVVLPLMSVKEHLGLGHHYQNLPKPDKFEP*
</t>
  </si>
  <si>
    <t>C_710012</t>
  </si>
  <si>
    <t xml:space="preserve">MRIEEVSSTTKTQRVATHTHIKGLGLQDNGTALPMSAGFVGQEQAREACGVVVDMIRQKKMAGRALLLTGAPGTGKTALALGIAQELGTKVPFCPMVGSEVYSSEVKKTEVLMENFRRAIGLRIKENKEVYEGEVTELTPEYTEAAGTGFGKVVSHVVIGLKTAKGTKQLKLDPTIYDALQKEKVAAGDVIYIEANSGAVKRVGRCDAYATEFDLEAEEYVPLPKGDVHKRKEIVQDVTLHDLDSANARPQGGGDIMSVMGSMLKPKKTEITDKLRQEINKVVNRYIDQGVAELVPGVLFIDEVHMLDIECFTYLNRALESSLSPIVIFATNRGLCTIRGTDITSPHGVPVDLLDRLVIIRTLPYTLSEMVQILAIRAQVEGIGIDEESLAFLGEVGERTSLRHAVQLLTPASMLARTNGRDAIVRGDLEDVDNLFHDAKYSARLLAEQADKYIS*
</t>
  </si>
  <si>
    <t>C_710013</t>
  </si>
  <si>
    <t xml:space="preserve">MWHRNKVVKCPRWHLTNESYYNGHGDLLDVRINGWDESGVGRKCPPYDPVPLREMPRYKYLLALDGVSASNRFAKLLGMNSVVLKEDSPYLAWFYRSVRQYEHYLPILERHPLDVLDVMGTYGSPQRDNELKRIVQNANNFAAKYMCDRAIALYFRKVLNEYKKLFDDMDGFIQGYIWPLVQAKQKTHVDFRQHLGRLRRQVAEDEAAAAAAAKVASS*
</t>
  </si>
  <si>
    <t>C_710014</t>
  </si>
  <si>
    <t xml:space="preserve">MVIKHGSFGVLCLQLAVVATAVKLLLLPTYRSTDFEVHRNWLAITHSLPLSKWQADGYVDATSVWTLDYPPLFAWFEWALSQAAAAVDPAMLRVVNLDHDSAATVAFQRGSVIVTDLVLLLAAFWLARDVAATGVASGGGGGSGIFSGPASSGSRAAPPRSTSFSGLPVDSRSSAAALAGRRGVALFALLALNAGLLLVDHIHFQYNGAMMGVLLLSLAAARTGRHLLSGVLFAVLLNMKHLFLFAAPVYFVYLLRHYCFETTGGSSSSGSSGAQGNWAARGLTRLAVLGAAVIAVFAASFGPFVFGRLFPFGRGLLHAYWAANAWAPYAAADKLLVLAAPALNRQLGWAALRVDAEAVGSANLAGGLVKVQRFAVLPQITPSITAAAVLMALVPCLVGLWRLGRAAGHVAVGPGAAPASSRQHVRRVFARALAYSCLCGFVFGWHVHEKAIIVALLPLAVDAVCSRLAARRFLVLSTAGHYGLLPLLFRPEEYGTKVLLVASYFASRRAGRLGRHSI*
</t>
  </si>
  <si>
    <t>C_710015</t>
  </si>
  <si>
    <t xml:space="preserve">MFYAAQLVSRDGPLQVLWVAATLDRQLNRQLVDGTAIAKVVDVYLKPESKIGVFSAGPAAQAAGQHRKHKVARGQPQLASDDGGGDAAPLALRLSGQLLLGVCRIYSRKVVYLLQDCERALLFLHNICPDEVPLAFGGAHADEAGWAEGVGGAGSEDHDVAEGEGRKPKSRKRATATRMAAAGGGGGMTADGLAPLVLPYDEDEILLAGSSQSRRASEAQGNSAVEEGAGGGAGLLLGRLGSGFGSGALDDQLGTPGASSLGAWATPGTAGGGRGTDTGLGMGAPGAEHDYFDDAVPEHFEFDLDEEELEGLRLASQAGMAAQQHPGKDKEQHAEELQVLSPYGEIDNEVEQVEEEEEEEEEEEEEDEDEEDEEEEEEEAEEEEEQDHGLGEAPAAAPPGGRKGRLADEEAAATAAADTQDAEAAEFGGWGQPDPDAGGAAALSLGTGSGLESTDLRAALTPGGTEGAAAGAAATGSAADTAGASGGGPQHTVPQATDTPATRRSSRKVVLSPEEHQGRHRAGRHYPAHCSGAQPAAGKLAVIAGGGAMYTQYDSG*
</t>
  </si>
  <si>
    <t>C_710016</t>
  </si>
  <si>
    <t xml:space="preserve">MLNNNNNNNNNNNNNNNNNNNNNNNNNNNNNNNNNNNNNNNNNNNNNNNNNNNNNNNNNNNNNNNNNNNNNNNNNNNNNNNNNNNNNNNNNSSSYSIATLRWRPCGRQYMAWVQEYMPFPEAVTVVMHSCSTPAVLSW*
</t>
  </si>
  <si>
    <t>C_710017</t>
  </si>
  <si>
    <t xml:space="preserve">MEQFLGWGPDMPLSDMMRRQCYQRSSILGWSVYDVFLENYFASFPPQQLLVQYTEDLEAQPLEVLQRVEAHIGVPHHDYNQTQIATVYNARGCYKWRCGKTESDVPKMQGTALGTSEAEFEAAVQRLVAYLRPHMHRLFRWADEGRISQVPQPWRHLYA*
</t>
  </si>
  <si>
    <t>C_710018</t>
  </si>
  <si>
    <t xml:space="preserve">MQLSLHALSSQLDRLVASRPRAWLEQQLAELQQLLRPADRTEGEGGAGHGSDDALDGLAAELALQGASAEALARLRRLVRARADYAELRSSLAATEARRREAAEAAGRLEGVIEGNRRQAEALAAEYEAQLAALQARHAAEAEQLQSALSSLQLEVQQLQTSRDKCVRLAAASQRLGATAVVHLAAAVPALQQRQELEGERRRRAADQWAAREAAEAAAAELAALRRRHGANLRSWLALKGWVALKMTDVAERAGRLAAEHRAQAASARATVQDLQAQLGAARAQLAAQVRAAVEARGAVSELTELLAGKDADILELEGRLGGAEAALESQRQQAGALAAALTATEESLAAARADSEQLSTALRNAQVATAAAEGRAAELLSANQLLDTQVKQFTDMTADLARIQETYVAPHQARVAALEAQVEHERAVAAAAAAERANELAAMSEDLAEARRWAVGVWERST*
</t>
  </si>
  <si>
    <t>C_710019</t>
  </si>
  <si>
    <t xml:space="preserve">MPAAAASRGFTNRSYFCCTPLAHFQDKKISSARGLFGQISFRTKEDTSAVRGAGGGQHVCAVVTVYGTDLAYDDMVSAIEAESTEPPQRFSLTAIEIKRPTALKATTKTSLGNTYGKAGKGRRLSKATKAAVSAAKKGKPRFKATKAAISAAKTTCNCGKCRTCKKRKMMKYRAKKAASKGGPA*
</t>
  </si>
  <si>
    <t>C_710020</t>
  </si>
  <si>
    <t xml:space="preserve">MGRVAVAVTEVLWKPAPRGSKECPDNCNNVGRCNYDTGYCDCAAGWTGVGCKTPQKRPCTSTWREPEDPSKIPTSHIGPDKRDLNWTVWSNIHSRCGGICDDDLAICYCDGQGPNQFGRIPAPPGSPPGTPPIRVGRPLVTEYMAPNETWDGKWAFGRQPYSNVYGPQGYCNVSKPVWAAVCSMDALAGPTCDEPLESFCPGACSGHGRCYLGYCYCDEGYYGHDCARRKAGLPLLPSSIPTTPWLASVVREPPAAQEPPPVPTRKRPLVYVYDLEPFYQARILQYRVSPPWCVHRQHLYPGNTTRWTDEWVYAVDTLLHESFLISEHRTFDPEEMINFIREVHTWIDTNYPFWKRRQGRDHIWTWTHDEGACWAPTVLNNSVWLTHWGRMELNHKSHGLPEDNYNKEFKSVNQPEGYLVHIQGHPCYNPQKDLVIPSFKRPEHYHKSGLVGNPTRERDVSFYFKGDVGKGRFPPYSRGVRQGIYKLAKEGDWATKHKFLIGGRSDVPGDYSDMLSRAIFCLVAAGDGWSGRMEDAMLHGCIPVIIIDEVHVVFESLLDVDTFSIRIAQKDVPRILEILQAVPERKIRSMQAHLGHVWHRFRYTSLPGLANELVRVTEANKKALGPGAATANATLPSRVPLPRAFKGDPSVDDAFGTILQWLYSRIPYTRPDEYSEAALDDLVPHLPGWGSVDDFNLFAGYVTVDEEAGRALFYVLAEAVDEPPAAAGRAGREGAGAATKPLLLWLNGGPGCSSLGGGFMTELGPFYPQPGGRSLEANPHAWNAFASVLWIESPAFVGFSYSNSSADAIVGDARTAADSRQFLLGFLERFPRFRDTPFYISGESYAGHYVPNLAADIVDGNKAAAATGEPRINLQGFLVGNPWTDAAIDNLGAVDYWWSHALVSDQTAQGIRANCNFTRIGPLDPHPAHANAETRDELCDDFCNKAFDELGNINIYEIYADMCTEPRGLRRQVEALSWALGGGEQEQHQQEEGGARRRLANAAALSATAATAALRNGGSAASNMHTAIHIAGTSKPLSYRAARRRWQQQQQQQAAEAAVSAGPLGASGDGADPGYDPCVDDEAEAYLNLPEVQAALHANQTVKLPWRWTDCTRSIVYSREDLLASMLPTYQKLLTAGLRMLVFSGDVDGIVPVVGTRRWVASLRLKEKSPWRPWTAGGQVGGYVVEYAQGLTFATVRGAGHMVPYVQPARAAKLARSFLEGKPL*
</t>
  </si>
  <si>
    <t>C_710021</t>
  </si>
  <si>
    <t xml:space="preserve">MGGHVIFSHWEYFDQLLDTALGGGPDAWNTLQRVSYVWMRDRWVAYPFQNNISALPKEDQIKCLTGLVEAKVSNTVAQGRPKNFDEWILRVMGPGIADLFMRPYNFKVWAIPTNLMQCNWLGERVATVDVDRAIANVINNKEDAGWGPNAVFRFPTSGGTGAIWKGVAKLLPAERQASGLRCRYGQKVVSIDKDAKTVTLDSGHVYQYDSLVSTLPLDITLSWLGKEEWAKGLQHSSSHIIGFGIRGECPHGTKCWLYFPESNCPFYRCTVFSNYAKLNCPADDAKLPTLCKGDGSDPESGEAKAGPYWSLMFEVSESNYKPINQEQVKLGGAAGTWSDVVRDTLVGAINTQLMQAGDEVVSIYHRRIEHGYPTPSLGRDEVLDKALPWLQQHNIWSRGRFGSYKYEVANQDHSLMLGVECVDNILYGTKELTLAFPDIVNAKKNAELLYTKK*
</t>
  </si>
  <si>
    <t>C_710022</t>
  </si>
  <si>
    <t xml:space="preserve">MISLGYDVFYFDLHHIFFQNPLKYMYTQTTAPVVVSGTPASGCRPLAAGPDGRLPDDHHRLDILFIRSQPSSFRCLYNWLYWSTHTAHDVNDKPLDHHTFRNTMQECVSSLGTSVVNVGYLDPHAFPSDCATKCGCNNNAPVEPGPDGNCPKDVMPKWVGYLLGCSGSNPALDASMIKYQTMWAAWNATLGH*
</t>
  </si>
  <si>
    <t>C_710023</t>
  </si>
  <si>
    <t xml:space="preserve">MDTAAMQKVWGFLEQFEGYLEAYPQFYSGPQYELGDDSQTSGSSATGTILFSLGGATIKVQYSGGYVMSPTLGSKPILHSVPPLPAPGCVAVVSTYQGAGVDVQAMAAALRMHGCAFHPTRLPVFSATQPSSWSQHLSKLRMGLAGGLAGGRPRKCECGDCPTCKSRDRMSRHLAAERAGVQLKQRKCECGDCPTCKNRDRKRRQRAVQRAAAQQPNKKRGAPSAAASQSKKRRSS*
</t>
  </si>
  <si>
    <t>C_710024</t>
  </si>
  <si>
    <t xml:space="preserve">MRCLGGSVIAAKVCGPGPRGLLVLEPVAAAADTAGGCAGRMYGGVPAGGGGAATSLRLLLLAERTAQEMMQLHVRNQRWAPALRLAAASGLDADAVYEARWAASAVDGSGEAVAANLECMRDRRWVVGECLSRLAVDAAGQRLLLRYGLAESEAQERAQAGDCGGKGPSGAAPWWWWRLARLRLLRHLDRLELLLAAQGGAYDAAAYAAFRDLPLPAAAGSWAALGGVGPLTALAAAYPAALSPAAPGPLLLGVLSRLPETLSPRLYGALLPRADNTDTAAPRPAPRAADWAEAPEQLAALAEALVEAAARQADGHFVDEAPGGGPLPGGLEADLTDATWRVLAPPARLPAAAVCEWYCERALQLDEATGQMQASLALLELGWERGGRSARLAQLLGAARALAGVMTAASTARQCTSSAAAAASHGHRQRPPPSVWLLGLRGFLALPGGEQLRLLLGGSSEDSLRRDVKDRVLPFLRGPGVSAAEAAGLATALLGEEVQRRPGWAAALSEAEADAMEASASAGGSAAGLLFGGAEQMVKALHRALMDCHHTDEWPALQRTVAAAARALAAERRHAAALAAAGHHEGRANEGSTHATVTAAEQVAEAEALLSRLAGAVTAAELLAVYGLPLTVRHVSTCREGAQEAARCVRQVLGRVQRSSASQSDAEWAALWRDLAAVRAAAFSCLMPEQVLSELCRCMLHCGRTDLANAYLRGGAPPVPLDGAAVVPSVRLADGAEPEQPTAAVVSLTDEAADALLASVAAELLAAADDPWDSSAQQAACCLALAGDICEAAQGLRRLMAALELLPDLGIELMPAQVMQMPDRFEVVRLALAAQEQAAAEERRGSVRELAARSALRGGDVATAQHLALGLMAAQHTSVWSLCADLGSHKQLPGGDGVRRRLLSYAALHCPPTRMPLLLEELREVERRMEQTAGAAGAVHDTAATTEEESQLRQAITVTPLGDRRGIVPGGLSAAAGLPSFGDTLLALAVLQPMATARGAAADAEAQKRLQLLDRLPAAQQDESGRDTPHAQLQRVLALQCLCHCLAAAVAAGGRSTPQQRLQWLHRPLGELLKEVRPLSADGRAVVAAAAAAALAAESALAAARDSRAVRRAVPGVDAGQFAAGDVEYRREAILRQASAAGAAEAEALVGSGPGGSSPGSTSGPASPTSAASASRPSAPDLGLVQLQSGPPPALAETLADAATSARGAELLAAAARLAAAYGVEGWELRLAFTTSLLTSAPAITPELRAAVSRAAAPLLASEPSASALLRQLATTAYPELPPTSGPHLAAWVALLIECLGAVAQLQPPSGLDAATVTALSAAACPALDKLRELLERAAGALKGLALTTLLAPLLAAVLQPLGLSLQPPAAAAAAGPPETSAAAAALFTYVKPANIAQAAKLVAALHKLLGPLGRKAPVPQLPPALDALPPSLPYLCLCVKAVSVKAPQRGGADGGAAALTPPQRDMAAAWGHIAEHVVRLPPPQLAAWLAFALLPGDGPGPGYWCPLPPAVLDTCMPLLAVAEDSALGGLPGAELAVRLPQLRELHKRLRLLRAARRTESVAGGNALPQEQVC*
</t>
  </si>
  <si>
    <t>C_710025</t>
  </si>
  <si>
    <t xml:space="preserve">MLTLAVAAAEGVSGASSGGAVAAAAVQDALQAALERVNGAAGPQGAGSADSLDQLRGVVRCLDVQPDVQPAAEAAAGGALASQLAALREEVWSDWGGNAASADASGDRSEQLRLRLLLTRTRALLAHLPPLHPALAASAADARADTGLAVSVRPEDLGSCSAAESLFARLLGAPEGGDGHSLLPAPQSRERLQLLSRLLTDVWQGGQAWEGQSSGQDSQNGAATGDHVSPLHGCWRALALAHLRSGQLLEVTRLLDPPPRTTAASPAVLLAEADVGELLRQAALGQATAAQQAPHGSCSAGAWSRWVLGLSSPYPAHRQRALAELQQQAAGLPAGSGSLPPAPTELEALLLMAGLARSGDVEVLLGANDARCLSALLLRHLLAAAHGGSDLGCPAIARAAVVPCLAALLVERGQAGLAAGLAARWLRLHPSLAAAGGSGVVLEMFLRKVAAAAGLDDAGAEGVRLSAEELGKGGWPGSVVWAAREREGMCRSALQQLAARAQQLPASTGAADTTGLE*
</t>
  </si>
  <si>
    <t xml:space="preserve">MLGVSSNYPPPPLDEDGLYQQASGEGSASENFKVVVRIRPPLRRELQGTGLRAYQCTTAVEPGDRNIILSENLPAVISQHGGITDLYNTYRFTFDCVYDQQCPQERVYRQSAQQVVLSILQGYNAAIIAYGQTGTGKTFTMEGAMEGPDRGIIPRTVEDIFTFIVNDPEPSSKYLVRSSYLQIYNEVVSDLLKPERSSLAIREDRRRGVFVEGLSEWVVRSPAEVYGLIQRGQSLRATGATKLNEVSSRSHAVCVIIVEKCTTPQQQQAADGGEGGGWRAAEVDASGQVIQSIKVGKLNLVDLAGSERVHVTGAVGRRLEESKKINASLSALGNVIAALTDRRERSHIPYRDSKLTRLLEDSLGGNCRTTMIATIAPSLEAFQESLSTLKFANRAKNIQNEAHVNEDVDQRTLLRKYERELRRLRDELARRSRNVVDKRALLVAEEQAKRAEADKLAALTALQERSREFLREKEEKRALELKIQAMQSQLLSGGGSSAVLTEVPAVRAMVQREANKVKEYYEARIRALEAERQDAEGHAAEVDRYKQLLLKQRDIMIALTARLNERDERITNLQEELDAYDRYQRQLEDQLDAKTAELISLRKAAVEHASGGPAGSRGVDPTALQSALGDWSSSQGGRGPVPGEQLAEALVPLSIRPGGGVGPGRPQLVYTADGTAVDLQGPESQDVTPRRAPAPASAAAAAAWRPHLPQPYPPTQEGTTLVAAGANGVHTGQPEAAVASPGEVAELRAAALTAAKERSALQQILESKVRVMLADIIQQVSDPRAHAAANGGGDVASQPQLLGRLAALEQLVARVAEAIGSSGAT*
</t>
  </si>
  <si>
    <t>C_710027</t>
  </si>
  <si>
    <t xml:space="preserve">MHMHAAAQQQQQQQQQQQQLQQQQQQHAAALQAQAQAQAQAQAQAQAQAQAQAQAQAQAQAQAVAQQQQQQQQQQVQIQAHAQHVPIPVGGIMRPASDSLLVNQRASMGHMGLGLSGLGQNLASHHHHHQQQQQQTGQAS*
</t>
  </si>
  <si>
    <t>C_710028</t>
  </si>
  <si>
    <t xml:space="preserve">MRSAAVRVLGAQWAGVGAQEAGSRAARAFATATFVPGVSGDASGVVSAVDALMSHDSAATGKDVADAAVALAYLGTRGNRRVWGKVLEKAASTPLDGPSLANLSWALSAANVDHTRTLAELAGPLAASLKSLSPAQVSFAVEAVGKSGAADVELFAAVTELAAARTADFKAADLARLLWGFGAAGVQDGKLVKAASAGLVAKAAELGGREAAQALWGLAALRRVPDAALAGALTKASSSYALKAGVEAPADAAAAAWALATLAVKADAGTVKALADKAKAGVADLSAAQAVQGGWGLAMLGDKDGAAALLGAAAAAVQKDPTSLSPSALALLHAGAVVSGAGLPNPVSDFAAKGFGLAVEHGRHSRSSAAAAFHAELAEAVAYASGARHRPDVASKVASFVSSGPDGSTLDVVVPADANTKLAVLGVEAEALASSGAVLGGSLAAARVREAQGFKVAVVPQTEFPTGAPLKQRAAAVLGAIKKAVPGLSAMADKLSREL*
</t>
  </si>
  <si>
    <t>C_710029</t>
  </si>
  <si>
    <t xml:space="preserve">MNAMTNRNILKVNPNSPIVRSLAARVANGEQADKSFQDAVQLPVLCASAVCDSCAAGTPAPTTSCRPWMQASRFYAQGHNACSAQGNCSVSVVPPRRCPVLNMATPPSHCPHAR*
</t>
  </si>
  <si>
    <t>C_710030</t>
  </si>
  <si>
    <t xml:space="preserve">MRPLQPSLRPVAEDQLEDSCLVLAAASLAFQATVGGGGGDGGDGVRSVLPGFCAPQLDDEDVDSGPERTDGTLLLVRLIGELPSRAAAARLPGLWRLLLLQLGCGLVDAMQGPLCKAARLLLPNELDARATAAAASGAALLQPPPGLSYSLRCALDAGLLPTLERMLRDPDAWSAPPDDCGSDGSGDGDVRGSGTDGETRSDGVRVRTNTESHANVGNRSDGGGSDSGSDSDSDSCGRESEHRLELLMLLMGVLGTTGVWPALLAHGSVHQLVSLIASLGAVFRNEMVAEVRSANANRLALAFALTALLQQAVDAVEWGAGRGAGGAAGVEPAQQQQLSKGQRRKLCKRRAGGGGAGVGGSSTSSGVSGAGVGVSAGGSGNGARGSGSGGIAGIGDSSGGTTGIDIWLQFCCSQPDTGPVTFPVMAAYGGAPLAGSAAAAQQALLVSLALQQWLPALVRLATVMCTNVCRKAKEKMDEDEDEDEDEDEEQEAGVAAGRGGAGEAAQATAARDDDPDHGAVSSLRLAQQAQQAQPQPPARLPRPPPRPRGFQIQVRVATCRAGCLACWTRARLA*
</t>
  </si>
  <si>
    <t>C_710031</t>
  </si>
  <si>
    <t xml:space="preserve">MRSAVLQRGQARRVSCRVRADGSGVDSLPSTSASSSARPLIDRRQLLTGAAASVITFVGCPCPLCKPGEAKAAAWNYGEVAGPPTWKGVCATGKRQSPINIPLNTSAPKVDAEMGEFDFAYGSFEKCDVLNTGHGTMQVNFPAGNLAFIGNMELELLQFHFHAPSEHAMDGRRYAMEAHLVHKNKSTGXXXXXXXXXXXXXXXXDPALSTALEVAPEVPLAKKPSPKGINPVMLLPKKSKAGTRPFVHYPGSLTTPPCSEGVDWFVFMQPIKVPDSQILDFMRFVGDNKTYATNTRPLQLLNSRLVEYEL*
</t>
  </si>
  <si>
    <t>C_710032</t>
  </si>
  <si>
    <t xml:space="preserve">MQTATQRQPRLCGGVGRRFQALLPRPGVRTCVIVPSKGSASGSSDKRLPAWLLGSADKKVLQDMRSLESLIQRDAPEPEYAAAAAPAQQPLASEAGNHDVDPDALRERLASAAAASTSASSSSSASSSHHTAEHSVGAGSLAHYAAPSPVEPAASAHSSHQPPAAEAAGIPAATAAVSAGPGHEVPSAVASSHQSSGVASGPAAGGPAAPAVVPTDTAIPGSIWILCCISAALTCASCVFNTALPIYMVSELKMSMRSMGMFEGLLEAFSYVVRMCSGVVSDRMSSRKAAITLGFAAGAMAKFGMASAGTVGLLFAGKAVDRLANGIQAAPRDALIGDLSPPGVRSACFGLAQSLRKWGSAVGALAAFFLMKASNNNYQLIFYSAATVSLAACIAFVLFVPAHTRTPTPAAVPTAIASTLGAPVDGTTHPGSAAAAAVPGPFAGAGEFFRSVASMGSDFYRMLGVICLYAMGHINESLLEARAMEVGFGKAEATLVVAALAAVTFLTAFPLGRLDDKYGAGTTFAVGISALIAGDLVLLLSGPHPMALFAACAFLGVHWAVIQGPLLSIVSGLAPANLRGTAFGIFYTVMAVTAVAANTMYGSIWHTYGANAAFATSAALMTCVLVALPHMLPAAARRGAAAASVAPPAAPAIGLPLPGSGDGGKGPATGPMPAAA*
</t>
  </si>
  <si>
    <t>C_710033</t>
  </si>
  <si>
    <t xml:space="preserve">MKGFRVYAGAQTSRATAPRVLEPLCLTHPIPNPTHSGHAATVHACTIEDNCLVGMGATVLDGATVKSGSIVAAGAVVPPNTTIPSGQVWAGSPAKFLRHLEPEEASFIGKSASCYAELSAIHKFEQSKTFEEQYTESCIIKDRAALADPSNSVHQMWEYDSQTALVARAKR*
</t>
  </si>
  <si>
    <t>C_710034</t>
  </si>
  <si>
    <t xml:space="preserve">MDKRAADGAAGGAPAPAPKRGRWDAGPDPGHARAPVPGVPGNPAAAAAALAAAVAAKYAPPIGVRPPAPMLGIPGLGLTPGAAAAVAQAAAAALQKLPLATAAAPSGLPAAPATAAGAAGEAAAKPSLSLEALEKAKKALQLQKEIKEKLAKSKLAQ
</t>
  </si>
  <si>
    <t>C_710035</t>
  </si>
  <si>
    <t xml:space="preserve">MLGMKLSPRHVSSRAKPAPAMRGRKVCVSVNAAAPKMGQVKKVVLAYSGGLDTSIILKWLQDTYGCEVVTFTADLGQGEELEPARAKAEKMGVKQIFIDDLREEFVRDYVFPMFRANALYEGTYLLGTSIARPLIAKRQIEIAKEVGADAVSHGATGKGNDQVRFEVGYYSLKPDIKVIAPWREWDLLSRTKLIEYAEQNNIPVPASKRGEPPFSMDANLLHISYEGNALEDPWTTPDDSMFTRSVSPEKAPDQPTTIEIAFEKGNPVAIDGVPMSPATILTKLNELGGQNGIGRVDLVESRFVGMKSRGVYETPGGTILQVAHRGMESICLDREELHMKDDLMPRYAQLVYNGFWFSPEREALQALVDKTQEYCTGVVKVKLYKGNVQVQGRKSPYSLYDKVIASFEDDKGLYNQADAGGFIKLQALRLRTLGVNRYKKI*
</t>
  </si>
  <si>
    <t>C_710036</t>
  </si>
  <si>
    <t xml:space="preserve">MQRSTELVGAFQRAGAALASPAASRQLSTLVEKFTFGSAADGPTASLGSNVKLTVKGSGKGVDVSVSAGAGSAKVSYAPSDLRKVAASSLVLQDVSRISTAHSAFMNYLLTLTHERYSVLATWPDFTKAYGKDYYYRAHPDDLRKFYSMVDEFHRMWDVVTEFGSLSGLASQLVPGYRVRRHNTVHPALGPATADGAVVQFLLAHAK*
</t>
  </si>
  <si>
    <t>C_710037</t>
  </si>
  <si>
    <t xml:space="preserve">MSLVPFSQLWRGVRTRGPVEQASSSSSSSSSSRRTWYAPARSQTGVQVAAYEPTAVLQLAPSAVSRRSTPVRSSIIADLSSSGSGDGEGERGDATGSRDEASSAFAGSSKVLKINIDLLLWRCRTSRIRARQTLDLNERKSLYKAAEDGLRRCLALDPADPRAYVVLGKTLVQQKRYDEARQLYQDGCANTGNVNPYIWSAWGWLEARTGNVERARKLYDAAVVVDGTHACAWHKWGMLEKGQGNFTRARDLWMQGIQRCRRKPQSQNAYLYNALGCMAAQLGRVGEARSWFEEGTRSAEGAASVALWQAWAVLEAKQGDPTVVRYLFRKALGANPRSRYVHLAWALWERRQGNPQHCLALLRRGCELNPTDPALYQAWALVEKQAGRIERARELFEQGLRADPSDLYMWQAYGVMEAEQGNMDRARQLFQEGVWADPRSPSTVYVFHAWGALEWQAGNVQTARELFKAAVRVDPKSETTWASWIAMESELGEIERVDELRIRQAERQWEFVVPAGFTTRPAPGLVDTLARFFSARGFGSDGNGSSSSNGGAGGQQAGSEAAAGIRAADSVDLTVDGGGQLRFKDVERLVESNDLSALPDFLSSDDDVEASLRPPGAAGRRQQQPAGSGTGGDNINGSAGYGKLQVPSLVPRPKATPLRYKTDDIYTWAGPVLIALNPCKNLPLYTPEVAANYKQAARESVTTLAPHIYLVAAAAFRQMLRNKCSQSLVVSGESGAGKTETTKKAMQYFATLAGGTGVEDQVLETNPILEAFGNAKTLRNHNSSRFGKLIQIHFNGSHHICGANIKTYLLEKSRVSMQLKGERSFHIFYQLVRGATPAEREAFRLPAKVQEFQFLSQSGCYDIAGVDDAAEFRLVRKALADIGVDAESQAQLFTLLSGLLWLGNIEFEESGTGDSTKVHRLEDVHQNAALDNAAVLLGVSQEALITALTTRRIVAPGEVVIKLLKLNEAVEARNSLSKAIYSAVFNWIVTRINARLSLGKVTSGLYIAILDIYGFEQFDRNSFEQLCINYANERLQQQFTHHLFKLEQQEYESEGVDWTKVEFIDNQECVDVFETMPPKARRIGIAPCSLGAGGLGILAVMDSQCKFPRATDSTLHTQLLDALNSKSHFGTNPRVPGSFIVKHYAGAVQYDTTGLLDKNKDTLGPDLIQLMASSHKPLLAELGGAVLEEAERSTKKGQTVITRFGQQLRELVAELDTTGLHFVRCIKPNMQLKPNSLEPVPTLHQLRCCGVLEVARVAAAGFPTRYRLEDFAARYSTLLTAEEQEALKRTQGSAGPRQVCLALLERFGLRVGQYQLGRTKVFFRPGVLGLVEDRWARMQAAVLAVQAGWRMYRCRSAYLRLRHAAVLSQSLWRARGARLAYRELVAQHAAALVLQSAWRMRRERNRFRKVMWAVVTIQTRGYRTWKFGKWLSRVMQERDRVELAVEETRVKHKLEADWFSALRTEYSVPMETVPVALAAWRECCAAGADSVDKVKEALVVWRTSLEAPQQPQVAATAEGNGAGGSGAAATAVQQPQQALAPAVAAAAVAAAAPAAPAVPVLRQPVMVMTPAVVTPAVVNRFELAQELAIQVERLNLENVKLQKQLTLERSLTQRYQHKCEEQSVTWLEQVRLLQAYIQKCRAMFGDSQLPPMPKQVASATQPTEARSPGPSAGGGGHADEDAPLASAATPGAVSAARASIEQSAAAMAVGAVVANGVTAGSAPPPQLLQPAVVSASVETQSTVPNASFSTQTEVLAAVPSSSFAVQTEPEPAPMAVASASTGIQHSTPSTSLATQTEAAPALPPPPPTSSAATQTAAPPAVASTSTATDAEIAPVMPAAAAGAVAGLAAGGAAGEQLAGALESPSASILSESVTGDGAPASSATARSAAPASAPVPTTASQRYVNKLGEELERVMQVLPDDVSFIREVHDGAVVAPDMDPGVELFKLKKKFEVWKREFKEKLRTTEEVLRKIEHMESRNPASGGGVVAGGGNEALRPSQSVRVAGPTPGGGPHSAASGSGIGRGPATTSGPAHGGTPQAGADKKRGGTSSKLLGKLFSGGK*
</t>
  </si>
  <si>
    <t>C_710038</t>
  </si>
  <si>
    <t xml:space="preserve">MQSPPLLGSTHSPSTTPQQQQQQALAAQLAAQSLQTSLSGGGMGSGGAAGGSGLQGAAAGMYGGMQHQQQQLTSQAGVSGSMGMSGMGIGMSGMMAMGGSGLMQQHQQQQQGHPNQGQQGQGQQGLSGMMDQDTAGT*
</t>
  </si>
  <si>
    <t>C_710039</t>
  </si>
  <si>
    <t xml:space="preserve">MNTAWLSCLKMLSTPRWGGVKSVQAIVLCLLAGEASWRISVKAEPAWRGKEALLQFNSSLPCAASGMCSIGRTKPWTGDIYPLHGLRECLAARAFRQEVILVSENRLSAGFQLVWNALEIGYDHIVLMSTKEKCQKAGRVWPQVSCIWSSQEFANSPKYMLDRHSFLPRAARLGYNVLCLDSDSMFLTDIYAYLKAPPLRDMALMALRDPAIGWLNSAIIYVQNARPDGPSVYMLAEVIDRLERWAESRDELNQRGWPSGCWEQMVMSDVLMGAVIGRPMTYGCWNRDNN
</t>
  </si>
  <si>
    <t>C_710040</t>
  </si>
  <si>
    <t xml:space="preserve">EGGVGGAAGDRQRFGLREAKTQESGWGLSPLQ*
</t>
  </si>
  <si>
    <t>C_710041</t>
  </si>
  <si>
    <t xml:space="preserve">MSYPSSDYSDTSLISRT*
</t>
  </si>
  <si>
    <t>C_710042</t>
  </si>
  <si>
    <t xml:space="preserve">MPKRASRFCARRRASHCCTRRRASYCCTRRRASYCCTRRRASHFCARRRASRCCTRRRASYCCTRRRASHCCARRRASHCCARRRASRFCTRRRANYCCTRRRASHCCTRRRASHCCARRRASRCCTRRRASRLCTRRRASYCCTRRRASYCCTRRRASHCCARRRASHCCTRRRASHCCTRRRASHCCARRRASRFCTRRRASYCCTRRRASYCCTRRRASHCCARRRASRFCTRRRASYCCRPRRRAS*
</t>
  </si>
  <si>
    <t>C_710043</t>
  </si>
  <si>
    <t xml:space="preserve">MMTDPEATASAASMPVSAELNGSPLWRWAEEGLSRQQSEQPLEQFEQWDAQEVVSAAGIGQRQRRSTAPGPRVGPCPAAEAQLAASAAWASAAAAPAADGGGPGGAFQPAAPGCGAAIVLSTAAESSAVASSDVGGAGEAHASAASVLYSSSTTAAGPAAVAPDPAVATDATCNGSASVPSPGPVALGHPVSQPSGSSSSSGRLFTPFMRPTAAEPFFLCMCTPRAAAADDCGRAMGAEVQQPAPGRHGRDQAQWPAASDAVTGAAAVTAAAESSTLLLPVPPTPDGMGPRPLRLVPSLPAAAASCSGHGAGGGFGFGFHRLTAAPLSRLASAAPLSRLASAARPGAAVTRPVAGAAAEAAAGAADGAHAASTTADGSGGPEVCAMVAASAAALRRLRRLRNLRRTLTGGGDLNVFRIRHYHHHDAPGATGVSHLALTTAVAGAAANVLTLLPGTGGLGSALSTAVSLSSAAAAMTRAAAAATANTDAAELRSPEPFHQEQHSSSHSGSHRGALLRPGSRIWGGGGGGSGSVMALVAKALADVLAGQGAPPSSRQALRRRVRAVVAGASLAWTAANVAALAGALGHLDFGSDPAAATKTLLDLLLSGPSLAEAAQDLMRLGVLVGLVAGGGSAAAAAAVAATTSSPSTTASSQHHGDHPGRSQGHSRGGQGHGPCTVCGGGGGGSGSSCGGLGTRQLQEQALASCIACGAVSGAAT*
</t>
  </si>
  <si>
    <t>C_710044</t>
  </si>
  <si>
    <t xml:space="preserve">MDTYARGEDALWN*
</t>
  </si>
  <si>
    <t>C_710045</t>
  </si>
  <si>
    <t xml:space="preserve">MSSSCTNSDSAESQSQLSDPKQAAVAADPAAADSASVVVAAEAGAEAGAEAAGPFPLIKLCDFGFARPCACTEPWYAERHSSYVVTRFYRPPEVLLGDKYGAPVDVWSAGCTLAELATGRPLFPGRSSMDQLWLILAALGPLPPRMAASLQSHTHLWPLAMELGPHHHQLAQQGAGSSAASSAGVAATVTAAAAEAQRAAERSNAVSSLSLLLRPVADSAFTQLLAACLSLDPRQRPSARQLLAMPYFDEVPALLRGTSLAPLLTKLQPAAAAASCNPIRRKHLAPQQPQQPQQPQQPPQQAQQAQQPSQQPPAVLDVSLGPYGYDTGCPRQQQPGRPNPKRAATSGALLSGGAGSYCVEGSGVLLSTTGGMRCDGGGAAACTGIGYWPTGQQQRSQPPPDLQQPLSGGCDAQAATDAALMQEVKEDGQGFEAAYDDLYDSFDFIDGDSPAMDSTPVRHQQYQHQHQKQAPQSHLLQPPSAPHPVKVQLLAKDQPPRQQPQAAAVAQRGRGDG*
</t>
  </si>
  <si>
    <t>C_710046</t>
  </si>
  <si>
    <t xml:space="preserve">MRVEPLGNYAIRIHFDDLHASGIFTWDYLAHLGGTGRWPAMREYLRHLRAAGLSRDPSRKPPQHQQQQQQQQQQQPQAVSSPCGGGAHSSSTDGG*
</t>
  </si>
  <si>
    <t>C_710047</t>
  </si>
  <si>
    <t xml:space="preserve">MDRPTGSLGARQSSLKSLVPELPAAWQLAAGVRTPSGGVGSESSGAGSSDCCGGALGRLSGGGSGGPGVTPCSGGGWWKAAGHSFVLELKKIWEVVRSKPVVLLPGFVVLGVLMGLGLWAVIAASDNEVQNRMEAAQKIATDKALYIQTELDKTFMPAYVVSATVQQAPYYYPPQPPDLWQQYPNHWYLEHEAFDRLSKNLIALTRAGSVRTVSSIPHGYIRTMYPLTGTTPADDRNWGAIGKNWLNDSANVVPVMLSLSSRNLTIIGPYNLTQGGIGIVGMQAIFVNGTRNTTFDIPPGPDGSDGPTSSIPGMLDLVWQPQHPEAPRFWGLCTVLCSWDALRDNVTHLQDLEAQGYEYVLTRPHVPPGTELAVDWSAGLDPARPPGFDATEWGVRPLIFYDLHQGLANPVVTKVVLPNVEWTLYVTRTEGWVPSWRAPLIAMVVIVSVVLSMLVFVVVVSRVQQRRLLREVVRAAAQLACTTRTLEEEKNRMQALLARHYDLIDLLEGGVGAVAASMNGAAGGSGGNSATDDGTRRNLDILRQKMLLTGTSARREQLGEAEQVTMLEMLGEGTFGKVYKGLWRGTEVAIKTIVLPARMSGKEKREKMAVMEAAISSSLSHPNIVQTYTYHIRPLRDSSALPPSTSAPGQGLLGGGTGAGQAGGQVAGQAAGQAGAQGSQPGGGGMAVVANGLEADGNGAGAAVSAGRTQVLADQGAIMIGSPDSSLSATASGLAPLQPPGSAAAAAAAAVAAVGAAPGVTPNRGVSLADPTGGAGGVGAGAAPLGPGAGGIHSWEVQLVLEYCDRGCLRDALDAGAFFSAEGLNYPAILDTAADVAKALLHLHLNDVLHGDLKATNVMLKSSGGDSGRGVVAKVADFGLSVRLDASATHASNMFQGSLTHMAPEVMLAGHVSRAADVFAFGITLWEIFTSGHPYRGTPGALLGHQTSKEGRRPVFPLGTPAAFKGLAESPTFNEILDTLLRLRAEVPGPTPALQPFASLTKKMAAAMQGGAGGGAGAGAGGAAAPHAAAAGAIANGGTSGAGGLTNGGGAGGGGGLGGSLFGSIYGSGAGGLAPLPKLSLGLGGGPATVHVGGRILSLSAAIHSSDVRGGSFIGNANTLETIDEENPGMDGHGASSNKLRPRLAGAGASASGGAAACGAGGINGSNGTPPPGSSLTANGSSGPLLEVELAGLPPPPPGAASNGGPMPHVAVAMARLHRRSAGNSTSSGSSVGLVLSSLDAPQA*
</t>
  </si>
  <si>
    <t>C_710048</t>
  </si>
  <si>
    <t xml:space="preserve">PTLPQTCTNPAPTLPQTCTNPAPLTHFHPARPFPQPTTTCCLGRPPDVHYTQPRPLWQWWW*
</t>
  </si>
  <si>
    <t>C_710049</t>
  </si>
  <si>
    <t xml:space="preserve">MLPAAVSEEGPYPPEQQHQYQPEDNYGGGRGSGAGPSRLNQVAMANGGKHQQQQQQRRYYDADGEQLYEDGEAGRYQYGQCGDDPAGHAEAAAAAAGYGAAVGAMDDGGGYDSRGEASYDGGDGGGDAAASTAAGWPSDPEGMLSLLQQQRGPVAAPVTTPGHEGAGPEGGAQVPGDVPGMVVAMDVAGQARHYLLMLKAAAESAREAGRVLSAFEALSLPPPGASEGGADHDPAAVASGEAAEAEYVSAAYAVTTAISNAAAQVEALREHCGSAEVLLRQLGTSGGSSDAVDAGADASSTALGAAALEGPLSRRLAGVGSALAGRLRREAAELLTALRWPPPLAEAEAGVEAGAGPGPEFTKAAGAPAGDGDGAFAGFEAHPVLARRLVGVLTALTHFQMAVEQRPAFLRLLAGPQRRGRGSAGSGYEDDEGEQEGPEGGEGEEEAEPAKPLLWAAQVLAEPVSRRLRSHFHPGAASGTGRLDRPAWLFATALSWLRRHGHCLAALDDMLACLQLKPHYNMPAEFTRAVQEELLALLRDVRLPALLAASAEAERQAAEAAEEEAAAGGGAEAAAATAAAEAAAASAGLWTGLMDAAAAWDVALLPLLGAGGPAAEAAAARAGALLEGYARAGDGARGAARACDALDPLAAGGTSDMHARFVAVAAVAAASPSADAATGPVAAASNGAANGGQQISFGPALAGWAAAEGGAALRAVEAAAYDDSCLLAPAEEATARALGLFDDLGDANGTSASASAVAIAVAGGAAAPPGPWQRDTWPPVLAAEAAAVLDGLVARSRWLAAAPAAQAAWLEAAAGPVLGLLKRRLGRLVEVAVAGGDALGEAGLPKVCAALCAARHLDDHLHSLLLTDLAPLVAALARLNAVSDAGAGDTGAGGSSVPGSPASRGTGSVAAAAAGKLGGGGFWGGLMAATGGGGASPARRALQDGVTALAGGAGLGGTSLASAARGGTGGGASGPLPPVLGEYVAAFGRLHRDGCLKLAREVALGFGRHSVAYRHAIEANPQFPFMPDEDLDEALSGGRLGEAGEGGLRGGVRPAASITPSFAPALLFLQATLHRLSRTCDKVTFADVWRGAALSINRFVFNFIATESRFTRAGARQFAADVSGLAQLFAPYTRRGGAGAGAGAGGAAAGGQHFRELQAAARLLCLGDEEAADVMRRASAAAVAARAGVWGLCGSGGLVLVTTPS*
</t>
  </si>
  <si>
    <t>C_710050</t>
  </si>
  <si>
    <t xml:space="preserve">MHGGLLALLALVASVVTFIKADWRPAKIEMCYLHPTLKELILNETSVWGEKGITEDLVRSLHDPCPPTEVRNHACTKSQRILIRNGTVYLTNVQPVNGWNVGHMLPGFLLELYETSQVYKLPDVEFAYWQDDNAPAETVKKADGTWTWPFAPHGLPPIMAWAKNKMHGSLLVPYSSAFRCPRDSFDAIMSEVQRMSETPWEQRSSMAFGRWNIFCAWYYRGHLKLEDGTPAPCPRNYYNDLYYNHSDKLLTVALMRNLTNGTVATSVSLHEQNKYKYLISTDGWAVSSKFDKYMLLGSLLLKAEGLTYAFYYPAIKPFEHYVPIMKKHKDDILDMLEWAKSHDAEAQRIAQNAQSFAMRHLNRQSRLCYMFHLISELSKQMRYQVDCSRRPACIPLIEEIKFLSRFDVTSNRCRYQETLAQYGHVDPDGQPGFSGYEELLRKHKAQPEYILFGRGKS*
</t>
  </si>
  <si>
    <t>C_710051</t>
  </si>
  <si>
    <t xml:space="preserve">MAAVDRLRSFYGDQLLCRTGTLASIKSFGSAVSGAASAVSGGEASTVADGAKQHRPGDEDVVIDPYQLDPDGSSSSDDDDDGLSRPDSGSGLDDDEEGDMDETEWTSASGDEAGSGPGSQRSAAEAASGRGARSVAAMTLSAVPSGAPGGVVSVQKLDAKLEGKAVRRRLLRRRGWEFDLVPDEVDYTLGRELPHVLTRPQPTADSDEELEEEGGGNDDDDEDSVDARAGGSPPPGPVLEAIKSYAHERAPEVVWSERVKHAKRVARHTGQTVTVRGRLEPKKRRELARKIQKWDNREWFNSRKRAPPAPPLHPAVERVIEQWFQLVDDDGGGTLDREELLTALQASDVPVKPENIDEMIVLMDLDRDGVISWKEFVTFFMYEFAAGKNLLSGEYVLPSGVALPFGAMIAKLKRDRLVADLMEGGHARAKWQNIAESPIALEDELGMMAAVELAMEEMKNPALGRARARATKALNKLPPHLRTPSIARHLQRHPEVADKLLRAPSMAALMAATSLKRAPSAGNIMARLASTNSNGSIASRNSSMAGGGAGSTGGGSTGGGGGGGGAGASGGRTGNVDLNVAVAMAAGLEWPVEGASFYNKRAKTVLRVGPWQMGG*
</t>
  </si>
  <si>
    <t>C_710052</t>
  </si>
  <si>
    <t xml:space="preserve">MFVIGFMLFFSIVIALFKDIPDVVGDRQAGVRTLSVRLGEGSVFRICVALLAAAYVWAMGASLVLPDGALAKAVLFSGHAVLCGLLLNRARGVDTREKSQLVDYYMFVWKLFYAEYLLIPLFG*
</t>
  </si>
  <si>
    <t>C_710053</t>
  </si>
  <si>
    <t xml:space="preserve">MKNILGLVQGATARIDLEFKNERGQPYKKTVPVKAKNGETEELPLYTNKDDILGEIRVTPLTTKKFEHQGIRVQLIGQIELASERGQPHDFVSLVRELAPGGDLSASKTFPFEFRNVELQYDSYRGQQVRCRYLLRVTVLGKGMTPDSKRDFPIWVRNYEKLHEATTPIKARMRMEVGIEDCLHIEFEYDKAKYHLRDVVVGKIYFLLVRIKLKYMEVEIRRKETTGAGSAAHNESDTIAKYEIMDGAPVRAESIPIRLYLSPFDLTPTYKEVHNKFSVRYFLNLVLVDEEDRRYFKQQEITLYRKEEEAGAEAQMEGAGKGPL*
</t>
  </si>
  <si>
    <t>C_710054</t>
  </si>
  <si>
    <t xml:space="preserve">MQNGTAAPSSSAHPAMAEVSYSDLLAANTDTLLHSHAAEHVPILWVDRLVAGVSGMTGELKKVYDNWSKTCVILHYFEAQPLPHDY*
</t>
  </si>
  <si>
    <t>C_710055</t>
  </si>
  <si>
    <t xml:space="preserve">MPRPHAGVPLPPDPEDPATEAAARATKSEHFVLMQSFVKTDGFRHPNPMGWVQNTWAAAGYVGLWHTHLAPPGSHMFQGGGHVFAGMFPFGPATKYLALSSAGHYDWRVAARLAGHPDKVFITAQSGPEVELRRVVAYSPGLIPDSITKEDFIVAVNGLAQLGVALGAVVAWPEIDCNTEWLELPLY*
</t>
  </si>
  <si>
    <t>C_710056</t>
  </si>
  <si>
    <t xml:space="preserve">MGKLTELAVVARKVIAKAAAKEKEKQQLAEEEKAKQAKEVLIISDSD*
</t>
  </si>
  <si>
    <t>C_710057</t>
  </si>
  <si>
    <t xml:space="preserve">MVKSIAWQLLHALAHCHEHKVVHRDIKPANVLLTGYTAGGGSGGVAKLCDFGFARLVRNAPVPPGAAAAAAATARADGVLDAHSRLSSYVMTRWYRPPEVLLGDPTYGTPIDIWSLGCTLAELATGRPLFPGSNTLDQLWRIMRCLGPLPPHHMARVQLDRRLAPLASPPPRSRSLQQRLPEVPPDLLQLLAACLELDPRRRPTARKLLQVDAGGR*
</t>
  </si>
  <si>
    <t>C_710058</t>
  </si>
  <si>
    <t xml:space="preserve">MDDIHVSGTAWGYDNYSAPLQAWPPHVEGDWRDIYDGHPCYTPGKDLVIPLFKPPGHYAHSPLLGAPPLQRDILLYLRGDTGPYRAHWYSRGIRQRLAKLAYMHDWAEEHRIFVGEQFMIPGTYSEHLARSIFCVVAPGDGYSGRGEDAVLHGCIPLIIMDGVHAVFESIIDWSAFSIRIAESAVNEQLPQFLKSISPAQIELMQRKIAMVWHRFAYATGPMMQDTLGATYAANRVLRRHVRNLLPVNAVEVDTRHTLDTRAYRRFPVLNDAWHTILAWLHSRIPSTR*
</t>
  </si>
  <si>
    <t>C_710059</t>
  </si>
  <si>
    <t xml:space="preserve">MVALPSSCGPPGSTLXXXXXXXXXXXXXXXXXXXXXXXXXXXXXXXXXXXXXXXXXXXXXXXXXXXXXXXXXXXXXXXXXXXXXXXXGKKGKKGAAAAEDQEAAAGGLRVAVPASAAAAARKAAELLEAESDEELEFLGIDPGQGRDDGDSEDEEAERQDFVRRARALGSDSESESDDMDDGGDDDDEGEEDVSDIYSDADGEGEGEGEEEGTSDVEESDEGEEEGDGLYGLLGGDSDDDVMMEGSDEDDEDGGSQGDGGSVEDVNAAHMAAGDASEDVEDEEDEEDEDEAEEQEEEEEEEMSEDALPEADGKEVSTAAAAASGKYVPPALRAKMAAAAAAAAGGGGAVDTARAQLERRITGLVNRLAEANLQPISREVAELYGSQGRRLVAEAVAAQILGAAESGPRASEQFAAVAAAFVAAVAAQAGAEDLAAGFMAALAERLEAARQGGDRWACDCAEAHEKLLRLPLKGDQRREVVRVLVECCLAEKSWNPYYPLLALRLCGGGGGGEGGGGGGTDSLARAHRVTTQYCLWDRFKETEAMDVRRLTHLARMAALLVARFALSLSLLKVVDWGRLSAKQTLLWRAFLQHLLTSARSAGDVKEIFKRVASQPKTLSPLISGLLLFLRSSFAPWAATRLPPGPESDELLRRTRLAERELAAGETAAAAALVGGGL*
</t>
  </si>
  <si>
    <t>C_710060</t>
  </si>
  <si>
    <t xml:space="preserve">MNKALGRAHGKPLGSCAGCGVEQVEAPAEMRWGSNGLPLCRRHYVRWHQWKRRGKDAKLADGLAKAWALAKAWALHPASDSDSDVEIVDSDSDVEIVDDK*
</t>
  </si>
  <si>
    <t>C_710061</t>
  </si>
  <si>
    <t xml:space="preserve">MSSKTRFHELLVDGWESRNGKEAFMEELRLQDSLDGMDRLLGLLSAGSTALLPGFIAKDRAAAEEAEQLLARTNPKAHPGKKGKKGAAAAEDQEAAAVMHVFWSAPHIIPRPRSLAQANLVTLLAYCYSAGLVGAGLCYSLLGALRERFNEADVSAMVTLLNAVGLQLRNADPALMKEFVLGVHERAAALGKDGQLSRRAQLMLDLIIDIKNNKTSAAGGAAAATVSLGGTAVKGGKGAAGSASGAAGGGRRGGALAVLQPSVAKWLAGLGVDEVCLRGLTWTKLLGPNKKGERDWAVECMWWQPQAGEALDDPLLLAAHGGGGGAGGAAGAVGAAGAAVGAAXXXXXXXXXXXXXXXXXXLDVNPVERGPQQGLGPNRS*
</t>
  </si>
  <si>
    <t>C_710062</t>
  </si>
  <si>
    <t xml:space="preserve">MLLDLLGLLVLACFSQTLAQSSPPPPHNHTQTRHTCHHFMEVEENWDLRGNPGMLPCASSDAELESFYNETMELDLANWRPYAPLNRTHIDAFLRKWKHYGWHHQSMVLIYQNKWYYPFHASWNHTQLTKDQHEAGITLWVEATQYYFQNFSSQFEFPDTFFFLSDQDQGWCDFGFERCPMPAMAITKRGPGSKELLSPFMVASEHPLYNYPFELKHDKAFFNGRPNWGASPKTFNGTNYWSRAHMSNISMREPDRVQAALLGEQQWFIGGRKAEGEVSLKNHARWKYVMNLDGVTYAGRLSRLMHTDSVLLKEETIWHEFFTRAMKEGVHYLPIFKTGPDDVLDVMREWGNRTMELKRIAWNTQQFARRYLCPRARMLYFRRLLEEYNKLFFSNGVNHMKHFIEEVLVPIVHARANGDTTKSYMDIVPYDPKHPHGPARTQDCGGQGKTQALAEPDYRNSVHW*
</t>
  </si>
  <si>
    <t>C_710064</t>
  </si>
  <si>
    <t xml:space="preserve">MCAWPTAPSPRTSAALVLQPLLTAVGNRLSPCSALALLQVLVRQVGSSWRQQQPGDASSPLSHRQQQQVAATCQALFAAALRRPGQLPRSVRIADNDVNAYLAPTAAGLLVVLRRLQLHSPPTCALLVERLLAGPGVAEVAGGVAADPGSTAKLEANRKGGKRLRLALRHGHGWGRGVTPLRLEWVAMALSCLAQLRVPAEALPRRTVTRLFRSAVAPANRQRWTPSLAAALLVWAARLHCRPPAGALQLYMTGLVEVRSGASRLVRLRRRAGTGTGSSPTGSMDSAATSSPAQPWSLLARLRGPQLMAVLEALWRLYGPEASTQAAAAAAAASGRKALSPVSGPPHSFQRRLAAALMGRLHQLPRQQLFRLPLLLARLGLTSLRQPDHLQAFSARVQQVAGGCDALDAVLLLRGLAAAARDELQTSHGATPASGYCGWQRGELADLALRRYTVLLPSASPRFSAAALQTLPLLWPPLDVAAATAAAPTGAAATSAEADLQRRRAADTAAERQWLLQQLDDHLAEALAAEADRLAQAAAEAASRRGSRRGSRRGPRRLEHDTGVGQLVLQVLESHVALRRRPSPRLQAALEAAVVAVAPALGTNGCARVRAAYSGLGLSAGGRLSVALVTFG*
</t>
  </si>
  <si>
    <t>C_710065</t>
  </si>
  <si>
    <t xml:space="preserve">MATDGKASSLRKLVVDGVDDSPNVQVRFCLKYRTSYGQSVKIIGSHAKLGNWDINKALVLSWTDGDRWVATIELPAGSVYEYKYVLVDHDGRSALAWQGGSNSVLAIGDQDEQGVEVQDNWEMKQYRALARSAQFELSRKAEELQASKAQVARLKMELSMSLKAREELESRLADLEGENLSLRAQVAQSQIAMKSTLEEAIKLLQQEIEEGEEELYSTGLGDEELEAAASGSGSSGASSSSSNGSGWGWGRSKEAETVYAGSNGSSSNGSGGSNGATFERFGFRLSGNTFDQPQQTGSEFGHNSGSRSNNNVLADWRTRLGSQ*
</t>
  </si>
  <si>
    <t xml:space="preserve">MARALHLLPRRPTAPSVPGRGESYGYEEAQDGSLVLQPAPLQHTGVGRDIAGPGTYELAGPGPFSRPSGTAWATSKSGRSTKFGSPAPGPGTYNLADSGPRRRGAGLLVAIGGVEVVFGGTTGTSSFVSKAPRPLQKSAEASPGPGEYHPPVVTAGDPAGAGLRASAAVFGSSAARGSWEMDPTQVRSAPSYWRTPGPGSYDDPRAAGRRGSPNGASALAAAAAAAAAPFTTTALRFGSVGSAAPGPGQYHPDAVASLEYDTFKRVTGSRHAGGFGGSTGRFSYNSGTSSPKRIGVPPVLGAGEGGEGLGDTPGPGAYSTDAKLGGTGRSVGRGGTSTFASRTGRFRPVTAPPAVPDLTDFDGAAAVKGDPSRLGPGAYSPERPTGRTRYTQVGAKSVPFGSGAKRAAMELPSKETPGPGRYGAAGDPHKPVSVPPPKAGFATQSDRFGPGAPKYTPGPGAYLGPGSGPVRKSYNVTYGA*
</t>
  </si>
  <si>
    <t>C_710067</t>
  </si>
  <si>
    <t xml:space="preserve">MCRDLQSQSLRSGFQSSPFLSQSLKAWFQSLPSQTQSSKVVFQSLAGQTQSSSAGHFSHSSHYFPRPTKFSNPPHRY*
</t>
  </si>
  <si>
    <t>C_710068</t>
  </si>
  <si>
    <t xml:space="preserve">MRDEAAAPASAAAPAPFLTEEQRVALDQALRDKAQEQAKARAAANHKAAAASGERKSRSAKGPGGAKKGGGGGKYTWGSLLTVGAEEELDRNDPNYDSEEDEKHVVLMRNHQAALKQEVAAYKEAVRALVEEYFSSGSVPDVVEGLEELGASHLAHYFVKRLITTALDRKDREREMASTLLSGLYAEVIAPEQVAKGFSSLFAALPDLVLDVPDAPELLCRFVTRAVVDDVLPPAILSHIDPEADPSCRDLRQRCETQLAARHSAEKVLRCWGGSGAGTSHTDTKAAISSLLAEYLGASRDVAEAARRLRELGVPFFHHELVKQALLAAIESAANVDSVVALLGRLSSTGEVSASQLAKGLRRVADNLADAVLDNPQAGERFAALMGAAAAAKLFNDLEAEDVGDNAAAALAAAGVAIGSAAASAGGAASTGASTPNASNGGAAPSGRGVSVAMPPGVSAFKAVTLAAVREYFDSQDSAEVAARLKGLDEPGLHPLFVKAAVSLSLDRKDRERELVSKLLVALTPSVIAHSALAAGFTRLLAAADDLVLDVPDAVHLLSLFLGRAVVDELLPPAFLTQVLSSLDAEGLGVAVVRNAGIMLGARHGIERLVNCWHGGALELGAVRQAIRDAIAEYGTSNDVAEVARCLRDLDAAAYNHEAVVAAAELACNRYHGKTGGAAAAAANGHDSGDAELEAAVAPVVLLLGALSAQGVVSSTQMAAGMSRIRSAVEQEVMDYGPAARKVLDQLVAAGKRDGWMADS*
</t>
  </si>
  <si>
    <t>C_710069</t>
  </si>
  <si>
    <t xml:space="preserve">MAFCSAVATALIKLGFVKAIDMDNTMYFNNVVPIAALFSGTLWLGNAAYLYLSVSFIQMVKAQMPVTVFLTGLLLGTERYSFRYAANLVVVAIGVGTASYGEIQFDLLGFTLQMGSIVTESFRLVLIQLLLQARGIKLNPVTTLYYIAPACFLFLCFPFTFIEAPKLFAATDLQVPYGLISLSCVAALALNMSVFLLIGRSSALTMNIAGVIKDWLLIM
</t>
  </si>
  <si>
    <t>C_710070</t>
  </si>
  <si>
    <t xml:space="preserve">MLTTRVKPFRAAAVSRSSRLCVVAKDSRIGRAPITVPKGVTVTLEGQLVRVKGPNGTLEQTLSPLVKIEQADGKLKLFKLADDRVAMSQHGLNRSLVNNLVVGVSTGFEKRMEMVGTGYRAAVAGKDLTLNVGYSKPRVLAIPEGLKVVVEKNTTLVISGADKVKVGDFCATIRRQRPPEPYKGKGIRYAGEVIKLKEGKGAGGKKK*
</t>
  </si>
  <si>
    <t>C_710071</t>
  </si>
  <si>
    <t xml:space="preserve">MPAWRTTYDVNLQAQAVLEAIEAARASGKGEGPSTSAGAQQHQANGHHRPSASKPAAHGGPHLPHRPAKPKPVEDPGTPEQKALVAEVLKAKDFYEVLGITKDATDDDIKKAYRKLALKLHPDKNKALHSDEAFKAVSKAFNCLSDGDKRAYYDRTGHESSAAAAAAAAAQRAGGAGPGPGGAYYYTTSTEDFDPEELFNMWRRHGHAHGGHHHGGGHAQGGGQAQGGGGGTAAADQQQRAAMLGLLQLMPILLILVFTFFQSSQSPPYSLVQESAYKVELLTQRLSIPFYVKSVPELERAYPAGSSARYRLERQVESAYYERLEARCQQERLMRHRAWSWGNREQVRGLERA*
</t>
  </si>
  <si>
    <t>C_710072</t>
  </si>
  <si>
    <t xml:space="preserve">MRSSSTRSISPSSDSMAIQDAHSPECLPASAYPTSAYPAPSSYKRPTPSMPLQTHAQPCGLPSTRMAQLGLSTASRDQTHIPHPLLPHPAASYPPPKLTA
</t>
  </si>
  <si>
    <t>C_710073</t>
  </si>
  <si>
    <t xml:space="preserve">MPPSAPPTRLPPPPCLRPQGASPPAPGPPRPCHPPAWQNTASPSWWSPSCLHGAESAGALTPANLNPVRSPAAVTPPSFASPHGSVPVLKPPLAYPDPAMMNPSLQLLRIDCPMNKPWDACPSVARTSSPPLRSLSRPRTTPANAPPALRNSMCTPSTPSVAQVVANNSKPRRAIEAFRADPTQPSTHWSPAHPASLGQPQHSHPADASQPVHTSRFLTWKRVVPTTQKQPIPEIPTLRAPPPNTHTHTHT
</t>
  </si>
  <si>
    <t>C_710074</t>
  </si>
  <si>
    <t xml:space="preserve">MAQRAKSALGLPNSSHYDTSSRHCSYARKGIARRSPGRGAMPQREVDVHCFEPSMWHQRALAAAKAALYGPEDAPKTDKGTAVRWKILPLAVSNATGVARFPANCTHEECSLASTTELFDVNITTVDIYMREAVIPYVDILKIDTEGFDPAVLAGAYNTLRRHRAEAHPSTFMARPLPTPVQVLSFEYHDFWTRSGGTLRVCMDYLEELGYTCYYDAPLLYKLTGCWDPRYEIKDWSNIVCAVRGSEIEADMNALTVLRQRAQPPANKHPSTATNTLVTASPIPLQHLNATVANREIPCTTIPLCCTEAGANGMLLFVARLGGTTKSLALGSGSLPSPVANTR*
</t>
  </si>
  <si>
    <t>C_710075</t>
  </si>
  <si>
    <t xml:space="preserve">MAFWAGEGTGASGPGGSAHVVTLTCYQLDAAMAQLQPPPLHLRGAQPPPMLPWQHAPGSWNPPYAGMHNNLSALLRMQRLPGVNWVVVYALSTLEGHHELVLLNSLTSLLLFGGGDGAYVVMVASEAALKTCIGLQLPCYNATADVSEHQRGTIGKYGTAGYWRGCWVKVLLVRKVFVKRLFESATAFMDKSIYDIAAMDESNMEQKVKGINSGVLFVRNTLQSRALYESWDGDWRHWFDWDCTVALSLRENMGMAMGFMPEDALSAFSPRVARYYNPYSFGANNCPPYAAVHPDQVWALKPFQKFQRQENPRHCEVSHRLYIHMICVASKITAAKIRQGGGGRISLYPALCIPSCPVPDEDRQDVEDESDLITAVSGDLCSRRRNMWTCDSDSLPQPAPTWPGTASNTYSLSRGVTRGACSSNKVPMVSNAACVYVAHYTNQRRLISQVDLALQARESPVIAYVVVFAWPGRALPQHGTYALWQIRAGPSDLFVRRGVRQPPPSSVPCPHAAAATNATPTSSPSAMSLCV*
</t>
  </si>
  <si>
    <t>C_710076</t>
  </si>
  <si>
    <t xml:space="preserve">MARLLGLPSPHCSDGGSGGGDGNSGDGSGSSGGSSGGSSDSSDGVGGGRNGGQTGRRLWQQARLEEQPALKRCQAGIPSARVASAAEHELRIRYLYSGGGVDAAAAAGSAPAPVQQYGLWHLLRFYRQWGQRRWRLTVHVRTQKVLEYTAQQLAGGRPKEEVIVGWDNANIGYGGCISRLGRGPNRALLRLLVDKYAHLVVYVDEFYTSQAR*
</t>
  </si>
  <si>
    <t>C_7200001</t>
  </si>
  <si>
    <t xml:space="preserve">MEPGNLTTAIQKAVYASERARYHCAGRHAHPRGGGQPPPGYLSPDYYEQADEWRQPLRGYDHWDGQDAQDCRYTKQRLPRTGYYGPSRRACTSPSDSDYEANSVLEPPRSLERIPEAWKILERPRESACVAQTSPATGRRVTTRPNLRTIVLPVRCLVGSTQSAQPPRHSQPLRVCMKRRRTAARMLRGTTAKTSKTGLRKWQYVLSAHYRQSD*
</t>
  </si>
  <si>
    <t>C_7210001</t>
  </si>
  <si>
    <t xml:space="preserve">MRTGVTVAESFNRKALEAALQQIGAIAAPATPLPILGGGGGGGGHAGASTAGGGAAGSGGGGAGFSGSYGGGGASAPGGVLASAASIGDSASTSMTGLSAAAAAXXXXXXXXXXXXXXXXXXXXXXXXXXXXXXXXXXXXGCVEELLFVYSRDAKPHISNDTFTIDIRQAADHKQQL*
</t>
  </si>
  <si>
    <t>C_7210002</t>
  </si>
  <si>
    <t xml:space="preserve">MEDDLFGDLLGGPKPKPSNLTSPTGTASKDGHAGKAKTSAASANGADEEASGSGAATRSENAEKVTLSADDLAALVDKGVHAAMEATFSKFVRSLRTVLEDMTRRVSAQDVTLAELRHSVDELRDTVAAQPADLHIRFSNLDTAFKEVERNVQGIRDKLELQEAQALLAQMSSDVRAKGSSTSSAGAAPAAAAAPEAAAAPAAASAPAPAPAAAAPAAAPVAPAPAAAPAPAPVAQQAPVAPQAPMPAPVTQQAPAVGAPMPGMQYGAPQQQQAPQLQQQQQQQQQPQQQQQQLPPHMQPYGAPAPAPGMPGAPPLPMQPQQLQLQQQPSMEAKPVMQQPQQQQQQPQQQPYGAPGYPQYQQQPQQMSGKALDLNTIIDKLTRG*
</t>
  </si>
  <si>
    <t>C_7220001</t>
  </si>
  <si>
    <t xml:space="preserve">MKALSGLAAVFAAALLSCCCCVLPLLGTVSAAGVVGELPRHDDCAATYQSLIEDVFYAEDRTCKEHVRAALVSGDSRDCPSTDALTSAVWTCMSGYNSVSGQVDQPRIEAWLKVYSICQGLSILQQQPGTVARMVTTTNQQPNPCFKLFSDVHEFAAYLHNAALRTSRRQAVTAAGGPTGSVAQSPCVAIKTPEDHTTPGAVDSGCYPNANYLFATLPAPTTDASK*
</t>
  </si>
  <si>
    <t>C_7220002</t>
  </si>
  <si>
    <t xml:space="preserve">MFAQPHPAPLPATCLAVQARIAGSGQPVTCLATAPTRLRHLP
</t>
  </si>
  <si>
    <t>C_7230001</t>
  </si>
  <si>
    <t xml:space="preserve">MTLRSPFVAPLDKRAEADAAKRSFAGMRSDALAVLAAYRAWQAARDAGRAAERAFVSENFLSGRTLAGPTAAAAGEEAEAEEAAGAAATGAAAAAAAAAVDGEAAEAAAVVVVCCLHGKGKRGRV*
</t>
  </si>
  <si>
    <t>C_7240001</t>
  </si>
  <si>
    <t xml:space="preserve">MAALAATEHGRVRLRGMTRAAAALGIQTAAAAAPEAAVAGAAEAEPDLDEIPPTQLTPPQPGVNPVELACARAVADFWSRLMQFAQLGVPQKGWDGVDATHPILAVFGTPYKVIHDDLESKDPELYARNGLLTMLRRNMGLEQGGEWEDCVDEVVGQFQMETGRRLTYTICYY*
</t>
  </si>
  <si>
    <t>C_7240002</t>
  </si>
  <si>
    <t xml:space="preserve">MGAQWRKRFQVYSVAREEVMLAWGIRATFAHRVLYLRYPINVTFAPGTDAAWALSNTLNECRATNPAAIEESIANKPHYNTTPTDLWVDYVPAAIGGPGGAIRPSAAIPGYNVPEHHVESASSSGGSSSGATDSSHESGSGNAKDMRIASGETVQQQPVVPIPVERRRRHR*
</t>
  </si>
  <si>
    <t>C_7250001</t>
  </si>
  <si>
    <t xml:space="preserve">MAAAALAAAAASKSSAAPVAGTAPVATAAAATSAAQHLRPAGSAPSPTGGGGEPASSLHQQQLQLQLLQAQVQARIQQLQQELQGELQQRQCPGKGVAGPQISRGISGSGGGGGGGGGGALAPQTGAPTAAVAADVAAQTSYPQQPQQPPLQPQQHQQMQESAGATIPVLAAAAHHTAAAAAAAWDPQLGGGGEARDRHPPPLKRARMSPPPLPQQQQHQPPPHHHHHEQQQQQQQLLQPHRPLPQQQQQQQMHGLLPPLPWQPPQRSGASAPAQQARELLPLGSAGAGAGAGAGAGAGGGGAGGGSAPATAGPGSSPHPQQQQQQQQRHHHESQRHQQQQQAQQQQQEQEVQAQLQLGSAAAAETLRRRLPGTRMPGNGTTGAGTGAAAGAAATGAAGGAALASSPMAALVPPLQALQALSQQQHRLLLQLQAAERQQAAEMTEQYQQLMAAAAAQQRHQQQR*
</t>
  </si>
  <si>
    <t>C_7260001</t>
  </si>
  <si>
    <t xml:space="preserve">MPGEDEDDDGKSEGEEDFNGSFPGGVTSPGTATATATANSGDVARATAAPGGGGGGGGGGAMSSGGISEAVAAAAAAAAAAAAAAAAVDGPQERIRAPPPPPAPADEAAAAAAAAAAAAVAPAASRGAHGVMEYAEYPGAHAYGATAAVLSSATAATAAAAAAATAESLPGSSNGTSPSSTPTAASASALATGTATATAAAAGGGGFMAVAAAAAAGSVRSASRLRNVSRVGQQFGGGPEPSYAPDDIGSDGGNSGAADSPDSLEGVAQQTSAALRRLHHPPRPRRRSILGPQPAAQQRQLQGQMQQQPQQQKEEQQQQEEVEKEQQEEEERGLRTPPSPLAAQAAAEAAAPEGEYAVE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AS*
</t>
  </si>
  <si>
    <t xml:space="preserve">MGRFFKGLACSGAWACFDEFNRIELEVLSVVAQQVLTIIRAKALKVKTFNFEGSEIRLVPTCNAFITMNPGYAGRSELPDNLKALFRDVAMMVPDYAMISEIILYSYGYLEARAMARKLVQTYRLCSEQLSSQDHYDYGMRAVMSVLRAAGNLKRVFPDSAEDVLMLRAINDVNLPKFLDQDVPLFNGILSDLFPGVELPVVDYDNLVAAIKENCVKSNLQPLDSFIVKIIQLYEMIIVRHGLMLVGYSYGMKTAAYRVLAAALSDLHAKGLNKEFHTKYYVLNPKSITMGQLYGAEDPVSKEWTDGVLAVVFRSTARDTSPDRKWVIFDGPVDAIWIENMNTVLDDNKKLCLNSGEIIAMQVQDLAVASPATVSRCGMVYVQPALLGWRPVMLSWLNTLPAAFGPALRQQLTNLFDWLVPPMLRVALKLVRSPQPMQDINLVASLMRLLECHLDEYRSDLPADAPPPVVNIKELTDPQQASLLQGCFLFSLVWSLGALADEEGRRKVDANLRKLLGHDPLPEVASYVAAGTPHKVTVPFPEGRTVYEYVFDKTRLKWTTWMETIESRALDVEAEYTSIIVPTVDTVRYTYLLDKLVTHNMHCLFVGPTGTGKTAYVKRHLQEGLPERFTSMLMTFSAQTSANMTQDIIDGKLDKRRRGIYGPPQGKRMVIFVDDVNMPQVEEYGAQPPIELLRQFMDHSGWYDRKELTMRKLVDVQFVGAMGPPGGGRNAVTNRYLRHFSVVSLTAFDTDNLSTIFSALVDWWLKKYNYQAGGVARFAKPLVAASLEVYEAAQRELLPTPAKSHYTFNLRDVSKVFQGITKAAGNVEDGLSITKLWVHEVLRVFYDRLVDESDRRWMGATLAGLVERHFKEKMSKVLNLDSSGDVAPEQMVTALRGLVFVDFMVPGADPRVYAEVKDPGAMQRVVTEYLSDFNATSKKPMNLVLFRFALEHIARICRIITSPGGNALLVGVGGSGRQSLTRLAAFIQEYEVYQIEISKTYCKTEWHEDIKKVRRNMHIVLSFSPVGDSFRERLRKFPSLVNCTTIDWFTKWPTDALHTVAESFLSSLDGMEAAVAAQLPSLCVMSTRACSTGQH*
</t>
  </si>
  <si>
    <t>C_7280001</t>
  </si>
  <si>
    <t xml:space="preserve">MLSGTGTPDPSKLVRAGSASLASSGSLISAEGGGGGMVSDVRAVAAGLVVALAPHAARPLVPPPGSGSGSLLGCVAQAIRTYDIQLYAAGLVGNLAGHTATSAVIAGVKGVGRELVRQLREALTAPSGRPDPEAPATEPLLAAIRNLAGSERGRQELASDPATVPCLVRALAGAPPALPGSLQEPSPRAQAVQLAAAAALANLSADRCGLEAMVADQELLLPLLWTLARSLVVQVPVSNNGMSGGAAGASMAAPPPPPGGGEWQLSRRVGARLRLFTCVLLANAMSHPVLAKQQQAGPEAEVQSAAAAATWAVVAGVRAVGAAARTAALAMVGVSGDLRLTMGLQAVGGLSHLAGQAGGAAALLQVQGLLDTAVRLLGCPLDEVCGVAAMLLSALSGAGGWPACGAMARCSGLVEALAAALKSRGMQRQHQCACMHTVALA*
</t>
  </si>
  <si>
    <t>C_7290001</t>
  </si>
  <si>
    <t xml:space="preserve">MTSAGGIIEEKYDHMLWVPCAPHCMDLLLEDMGKMPARSPSSAASPSELALIKPGDTCFGTVYLMCERMLLVKQALKQLWVHNDMEKWRKKNKKAGAEYTRLQDVLINSPRAWRRVEDLVALSTPIMVLLRLADSSAATMGKIYYRCVELKRHLETVNLYSTTTAQRREVLRVFQERWDMLHSPLHSAEVA*
</t>
  </si>
  <si>
    <t>C_7290002</t>
  </si>
  <si>
    <t xml:space="preserve">MDPKIMRDFRRIVKKTFTSVADQAQVESELQTFRNKEGVWADAGDTAELNRQKVTGGSWHEMYSSGAPLLCKLAMRILSQPSSACACERNWSTYEFIHSPRRNKLQPGRAADLVYVFSNQRILDKMKKPGYQQEVVPWRNRWEEEEEEEDVAEDAAEDGAEEGSAAEEVDGGDTDDEVDADDDE*
</t>
  </si>
  <si>
    <t>C_720001</t>
  </si>
  <si>
    <t xml:space="preserve">MALLQQQHQQQQQPSLVWRSAHSIHGLDKAHHAHGAIRHYQVTVKPEHTQAVLLGAQSHRSIAGKANSGKDAAVVMSRAPGSARTDMGVDTEGSAQSHPQPADVAGVHPRGAVTHCSARFVPETAGGNGGSGDGDGSAVRGSDGSAAAHCLVNARSVRLREPEAGSGGGGASTAAAVGLSALKGSRSSRAISCTGDGAGSGKGTGDVTADGTGTGGGGGGGAFSSRRARIMSAAPGRDRAVTHDGVATGPDDGSEGPAEYQRSTASARVEQLLASPHSPAHL*
</t>
  </si>
  <si>
    <t>C_720002</t>
  </si>
  <si>
    <t xml:space="preserve">MIARLKRQRVLEDVLAGGKARSKYVDMLYKPKALAEELGLTREAAAALAKLVRTNVGEAAATSDTTGDGGSNGLAQTASMALASISRATSPRHLYQKHAYYQTMRQRESDVGDQTDNEVPQTGQTGSKSGKFKLQPSPVSRKALTQPDVGLAAAEEEAVVAANAGAAEAEAEGATDGNGAGGDAGASVYQKLNAGASVLHSIYSQHAAAGGEVPAAPGDAADVPVENPVFKLTEIRRPDTRAFKRALIGARRTAPAYLLQRYGLPEPRVAAAAAAASGPAALPPPPPLRGAGRRRSRSRRRAGGAGTLVPSVDASIDGATAGDGELLSPIASAATASELLGDGPSASSLAAAAVPLKQPGSGAATAAASTAANAAAAAALSYNSSYGAGMTRYRRWSMYQIDPAAENPDYWQAAAGAPASAPLAPPPLCRMRSTCRTRSSC*
</t>
  </si>
  <si>
    <t>C_720003</t>
  </si>
  <si>
    <t xml:space="preserve">MRAQFARPLGLAHRSTVVKPPSGFCRPLALPVARRRPAFVVCSVSPDTEEQRSPLDAPQEWEAPMPSKRPDIFPEFEKPQRVFLPKPLPGDPEMPDEELEESAKRTTPGDPDPEQKPGEPPEEPEAPAEPGAPEPERKTDIPTVPE*
</t>
  </si>
  <si>
    <t>C_720004</t>
  </si>
  <si>
    <t xml:space="preserve">MANCETYNLPVLELEPHQIREALRCVLHTIIFNRALGYVVPKDVDSELFDITFVKCGDPAVEARVESRISDFCAQVDKRPADLHQLQLSFYETRRKQAWFGMQDERLYWETWVLSVLVLQPDVAMQTGSGGAATTSAAGAAAGGSAAWNAGLQQQSQHAAGAVAASSVPGVAGAQGARASSRQARMQAALEEQLAFVVRCVNDRRDHIPPVLSASAVTFPFDITFSGSSARSSASASLQGSLQAVGKMLLKATPPPVLS*
</t>
  </si>
  <si>
    <t>C_720005</t>
  </si>
  <si>
    <t xml:space="preserve">MTTAQVVRSIVIPATMGRQGTEALIDCDAWSRFMLPSMDSAEAATARKAAGQLPAYTRMPRTRPITGLKRRAPYYYVVHAWSRPFLETVGMIEAHFKGRPAEHTYVWLDMFAVPQVSPDHSGFLHEIQRAIWYATSTLACIDTAGTILGRLWCCYEMFYTLISKQCAHALIALTPVPLSATQRTALYRKIDSAKAQCSVKEDKKKLKEHVEGYTRRGFPAINNYLRSGLLLPPFDHEAVYLPQAAFEKTEVGLCFCLPFLSEPSKPPSPPPPPEHVAHVPIVPEPSVRKGMAGCGAGTNGAHALAFTEAPLRLVLGACNIPHPQKTKTGGEDAYFLSAAGRGAMGVADGVGSWSADDGVDPANYSRDLMRAAAYSIEASGAKVCARLALADAHLTVKHAGSSTSMVALLPPDSNVLQVINLGDSGLRLIRNGRLAMATRPQAHAHNMPYQLACPDEPVCDTDCTVQGDLYNIHLEAGDILIMATDGLFDNLWPEAMLEIVDKIMSSPLDDEDLTPGGMAEDAAACCMVSPTSPNLKALTGAKPGADGRAPVISPTVTITTTGQTPSGKQPSRLGLSNSHCGSGSSSDAVTDTDAEVTATDTDMTATTTAGAATLTAAHAAVHATLSTEPHGIVSGASAFASPSKRGQLSLLGSGRIGPLPNEENDGTGKHAPVAGDEGETVRADASTNPLPPTVESARAAHIARALARTAAANMLRRDLRTPFAVELSKQPHASAEFRANPRGGKPDDTTVLVAVVVESDVQSLAAVQQACYRAYLTVNNIDTASRPIGSNSVLPRVSMRNGVA*
</t>
  </si>
  <si>
    <t>C_720006</t>
  </si>
  <si>
    <t xml:space="preserve">MMVFTCTKCDTRSTKAFSKQSYQNGVVLVRCPGCQKLHLVADHLGWFGEEPFVLHEHVAQLGGNVVRIAADDPHTGNAAVSAPAAAAPTAASVASVPAFAPHPDGQQQVAAGSDPADPGLAARTAAAVAAAVSSDGGLFELSDESQVRAALAEARELKGQQRQRQQPRDESKGKQ*
</t>
  </si>
  <si>
    <t xml:space="preserve">MLRGDAGSGTSAADDRQLVEDLLRQLVSNERLIARLALMAELGRRHGLLAKLATHGEAAVVAVADAARELAQEAVEEERSGLSAAKAAIASNLQVVLAAAPAAPEVADAMAVAGKDKAMPEPVAVVAVXXXXXXXXXXXXXXXXXXXXXXXXXXXXXXXXXXXXXXXXXXXXXXXXXXXXXXXXXXXXXXXXXXXXXXXXXXXXXXXXXXXXXXXXXXXXPAILACRDPARPAEAAPAVASAAEPSSSVTAVVEAAAAAVAEAEAPARAAATLIAEVAVAPAAAEPSKPVTAPDELAELAAAPAEEDEGPLPLDATSSAAAPKPAAAAPAAPAAPSMMSVVNTSAAAEGAVRDAEKLMVAAIEAAPEPRAAAGLQQALAAVYALAEAQEAEPAKAAPAPAPSAAAVAAAKPASAVAVTAQTSPATVAELAEVAAAAPATVAVAQQAVEDMMAAMEDLATAAAEAAEAAEAVAEAAVAAADAKAADAPFAGAGKVAAAAEAAAVVAKAAELDSVAVADIAVAVSDMAAAVAEIADATAAAVPAAAAAMEFAEEVTPGDAVLVAAEEELPTTADASKLVAVADVVEQLATAVADRAEAAADGATRAADAAEAAEAAASSGSGVSMAATKQALAVAAAAAQEAASAPSVEMVVLADVARDVAEVAQEVAELAASNAKAAQAAMESVAEAVEEAKPARFASSSAAEKAALEALKAEMEETAAAANAATMVAVNAQAIADAAKVAAEVVSELAGEDQALAAKAAAIAAIEADDELSLPLPPVAAAKVDKVEPVPALAGSSSSSVPKAAAEAEAKAEAEAKAAEAKAAAEAKAAAEAKAKAEAEEKAAAEAKAAAEAKAAAEAKAKAAAEAKAKAEAEEKAAAEAKAAAEAKAAAEAKAKAEAEEKAAAEAKAKAAAEAEAKAAAEAKAAAEAKAKAAAEAKAKAEAEEKAAAEAKAAAEAKAAAEVKARAEAEAKAAAEAKAAAEAKAKAEAEEKAAAEAKAAAEAKAKAEAEAQEKAVAEAKAKAEAEEKAAAEAKAKAEAEEKAAAEAKAAAAAKAKAEAEAEAKAKAEAEKAAAEAKAKAAAEAKAKAEAEEKAAAEAEAKAKASAAAAEKEKAEKEKEKQPVLAASTSASASTPAASSSKAPFSDPEAQAALAKLQAIAPELGLGAAALLFFVLGPKLYNDLVVPEIEADKARKRVQEQREAEIRRAQREALLQRARANGQRRR*
</t>
  </si>
  <si>
    <t>C_720008</t>
  </si>
  <si>
    <t xml:space="preserve">MLGDRMGMWASGPRGAGALLWSTLRATFLYAVWCAYWSREPAKQTSEHVVREVVSELRRLLTAQLKAAKLEHFVAIWTAGGALCEVLAAKLAYHFSFLNPSPAQLKELTDLVGHFAARSMHAEDASLVSHGNPLLLPKRETACLPYKDGGVNHVDLPAFLSALQAKTFALLAQPGRQPWKMLTRALLTHVRPDSATTARAWNSIHRSQH*
</t>
  </si>
  <si>
    <t>C_720009</t>
  </si>
  <si>
    <t xml:space="preserve">MARPCGPVPEGEARAPPPPPPMAMLPASTPRCLPESAVPDAAAPLLCPLPGLEATPCAQAPSRPSGQPPTRPLPAPSTATLMPPNSLRHPPSSCSCSEYSSTAQRPPPSMDSTPSRQAPSTIWGQAGMGEGEGPAAAGPPPPAAAAPPVAARCTPAAPPPPPTVAAVEAPAASKLAGRPPAPVLPPGPVAIPPGANASAPPPVAVIVVPVVAAPPAGASTANTRLPIAQPARLAHSSSPPDGMNCGCPAACPPPSPPPPPPP
</t>
  </si>
  <si>
    <t>C_720010</t>
  </si>
  <si>
    <t xml:space="preserve">MARGDHIRNLFRSAMRATDGRVSLLQVYVKLLLAAAAAAGVAASAAVANPHYRAVALKRAMRQLPELLRLVPSAEADVAAAAAASLAADISRLMAAAGLDPAPEPAQAAEVGQPGAFMLSHGARLQPPPPDATAGVVAAPADPLQCVGLSGDRFACGPGSVGGDACAGAGQHSRELLQQQAVPPREEPLQQEGSGESLPVFDQLLDFSLDQTGDLDLDGDLLDLINSWQTEPPGSEGVPATPFPGSKLDLFDDDVDDDGGVLQPDQQRGPSGAAQAFNMTTASPPSPGMAFSGVDAAAAALDGVCLAASPEVQQSLTAPESSGAAAAPLALYASLAPAVSASVPVTEKAHRDADVRTAEPRVQQQMAAAEAVTQTVPPGLPLAAKNRSTVLFEVEQLPLNPTPLQLPQQAQHRQPQQQVQHGHQQFRSTALAAGMEERNYKHARSDPDADAGRWPAEGQAGAWTSVAAAMPLTQPPHSAPVHSGDQAAQYAAAQWRPQGTGAGAAVWQAEQRPAYGSYTEAQVPSGHVGSQQQLPHHQEAQPQPQALHQHQGYHQQQEGQGVPPPPAVLRAFSSAPVPGAEARSSGAPPPCLQSCGSSMRFVPGMTHQQQPASRPPALQQPEWRPESDGQHMNVDWQQRCHQRDPQAHQPAPGMAPISEPHGASGRGHHHGMQPGRQAASCSGVSLYACVARPDAAAAANSSAMATGADAATGVGMPPAAASAEPAQRCLRTALRGMSWSGARQGFASHPASPVMGGCETQGKRPASWLYEDMVGEHLPLDDEHDQANARLQQCSFHAPGAPWHLGRAHSALIGAERATAAVAPLPQRVPARSCDGLAFSPPLGTRAADGLATGAPAGAQQQSGVADGRGAQPPRVVSIYTENASAAACGTESWECGSDASPASNNYCSSASARPPWDALTSGAQPTTVGRAGGRDSRRRLLEGHRAASPHEARSTGSGPASGADSRHLTRGALGSGAPCYLPVNNSIAQPVSHGRLSSSKSAPYEWTDSMDLDGPVASAVPAQDPWSRNRCAPSAGHGAAPHGPRSGRQAAFGTAYPGLRSAPQDWYVPQGTFQPELTDAEIDMLVEAGIEPCGRAVKRSCSRVAMAFSNGQSAFSGAHGGGGALEGSAMGTAGPGAYAMQGAGGAGGGDSATRAPVVSAATDTCRAAGPAQLSGEAGASSIDGSYSQGAAVAGNLTGRGWYTGGGGGQGTTAVLPVHGAGGQSVAAVPTAALNVDQQEPGPPPQLQQQQPEAAWATAQRDEAPGSHTPRSWQPQPQSQQALQHPSQGCGGGAGSWAQIPATVGPTRANAGGFESFGSRGSGESQAARSRTYHGGSGASVDGDVAGERGCGGAVVAAAAAGGGSASLGHPNGSLGDDDAHELTFSVRGLAMSALQTADVRSAPQKVRGSPQQQYHQPQQQQQQQRLQHHPEQHHQQHQHQHHQQHQHQPKDQERLWHAQPAQNIRQQQAAHMFRTTTFLGQCGGPPAAQPGTGAPGFSFAPSRTMYSGHPGNNI*
</t>
  </si>
  <si>
    <t>C_720011</t>
  </si>
  <si>
    <t xml:space="preserve">MYSTVSILKLFNVVPRLLNEDNFLMKYLVLYLADAYFCQVPVHKFYKLQFADASLRWFWWRLYNVMPGMPYVVLIVTSLAWQAFLLTFSASLQAGHVADFKRLHGATASAGSGAGGSTVSGPSAAKPVSTATATTALPASALPAAELPSSRSCGPPAGSAHGESASPARATTRALAPQAQEPGLSGLARAHEARAPLAQLADSGAHQAFAAALLGSGVSSSGLSSSLVASDYMAALSSVGSGPSGYLLSHEPRWSQLVAAALRSGNLGFVTVPVSSSRTSTVQLYLTAADPCHLPARWVERASAFISRGAPGWHLVSASCRQGSLVVHLDLVGITPLEPHTPAQVSAHPHPTSPPHLHANTRRRRQPLDLHVQSAAEPREASRFVQQQPGVPPFPSAPRNSTGPAPVCSSRLRQQPQQPLQQPQQAPGVGLGVSGLPPGSREALEAYLEHLDPSGVMDLLGLEGMPEPQLGDVIAIQSEGLNAGGGGGRGGDGDGHSPRTCSSSSCGSSTRPAEGVQGSGSPGCVRIFRVVEPRPLRNCASLLRQAEVDRHKQQSGSSSREHVTARVAASSTHHSSHTNAHAAEAADAAAAQLGGAGIYTGCNIAMDGELCCAADDDHLAGLRTPELPARGRRWQKLRLQPASEAWGDAFGSLGGAPQPNNAARSHNARQALDDAIALLEMGDIKGIDWQELEAATSDGHALAELLGTGCASMGGHAAAPRVPPMETDAGAASGRLRGVHPHAFGEKLLPLGVLDSLLAGPLVQHSAAGSARVPAAATGDVKGAVGGADAVAAAAPWRHVSPHDISLDRRVVVLASRGSDSSAQAQATPGACLQVSFTCPAGAVPGIKEVSRTLEPNTLQAGGYDTPDTAPQRFTIRVAISSSLRAAPSSGAPSTHAPSRQQAAAADEGPGLLHVELWHQRRRLSSHPVLLLADTAAEAAALGKAPPTTVAVAVESNEAEPQACGVVAWDAEVEGYVHRLLREGHKAVANQLVEDLGTWLAQVAAIERGLLDDPAAAVAATQRIAQVMHVHHFQGGHVAADLLAAAWVPQSAAQQAPPAAAPSGGPLAAPLRRVLDMATAPRTSLPLLHAAIKSGNLNMVRHTMWWPVAMTAACCGVISA*
</t>
  </si>
  <si>
    <t>C_720012</t>
  </si>
  <si>
    <t xml:space="preserve">MQREQRRLDLDLRVTLLNARRG*
</t>
  </si>
  <si>
    <t>C_720013</t>
  </si>
  <si>
    <t xml:space="preserve">MSQVPIGSQFTTDTGVPTYVPTPARLLAVSYNVAKSVGVENDAVTTTVEGAFITTVYSVSGTSARRLLERLVVQQEEAEQEEPQRLEQAKQHLQQALVQPQDPQDLQQQQQARSRALLQTDSPPPPRVCLTCARAVESALAAGLCISLKLNNCSILTVSCLNESVIAVAAFPAVPTDAAQAALANSCDAALLATFAMPNTTSAQQAAMTQALLSTPIIAPGYGVVPPPASTSSVAPSALLRTVVVNTGKPNPGSNSSEASFSISGAMVAESVAATFGLPQGQVRVMRMISVVLVTDPSSRPSGGQTVPAPAPGSIPTPNLGPDGSPSPPSNAACTENPKFGSLCGAAAVGAIPVSPMYGDRSTMPYSTAAWPPAPGPTTVAAVPGPWSALGPGASLGAAAARSAGGAAPGAPSAPWHDRDVGVGAAAAAAAAAAGAVLTKSPGASARAGKYYSGGGVAPRWSSAGGSAAGGAYGTSGGGGNGAYGSFLDINQAPPPPPGMMLGGNPMFYDLAGNPIPAPGVDSNMAAAAMAAAAPGGYGGGGSAGGAGGSPSRLRPPALIIPPQGAGAYTEGLNTLGSLASPVPASAGPAYGYRLGTGVGSPGVYSKYPGRGPQSLAAAAASPASVAMAARYSNRAAGYSNDPAAMAALRSSMAAESAAAEEIRRSRGAATMAGLASAAYSSSPYVGRTGAPPAASSLGGAGGEPLPRFYPQPQQVARPSPLGADAAPVRGPHESPRGSYGQPAHYGVGGLGSPSGMYLPGAYGKTGPAGPLPSPGAGRPASSMLGAGGVAVPMGLYGEPAVQQAYSPSAPDAQQYFQSPGGATGPYPQSGLGPY*
</t>
  </si>
  <si>
    <t>C_720014</t>
  </si>
  <si>
    <t xml:space="preserve">MLGSQSFLGKRQAFRSGKLPGRARCQTVRVSAAVHDISKTEKAPRRVVVTGMGLVSCLGHDHDEFYNNLLAGKSGITNIEGFPCADYTTRFAGEIKSLDCTGYVTKKFEKRVDAVIKYILVAGKKALGDAGLAWDGQEIKDLDRMRCGTLVGTAMGGMTSFANAVEALETSGYRKMNPFCIPFAITNMGGAMLAMDIGFMGPNYSISTACATGNYCIMNSAEHIRRGDADLMLAGAGDAAIIPSGIGGFIACKALSKRNDDPAAASRPWDTDRDGFVMGEGAGVLVLEEYEHAKARGARIYAEYVGGAVTCDAHHMTEPQPEGKGVIMCLQRALASTGLSASDVNYVNAHATSTQAGDMAEYRAINTVFNHSDLRINATKSMIGHLLGGASAVEAVATIKAIQTGWLHPSINLHTPEAGVDLVRVVAGAKQHHPIKVALSNSFGFGGHNSCVMFKPPPQ*
</t>
  </si>
  <si>
    <t>C_720015</t>
  </si>
  <si>
    <t xml:space="preserve">MLLAPSPLRSSVRQGQAFKAGPCPRLVSGRRLCVDVHAAKKKTGPKTSAPPSTSSGPARGGGGGGGGGGGSATKYKSPGDVRQGGAYKEETRKIILSMEKVRKLAPNGKELLKGVSLGMYLGAKIGVLGANGAGKSTLMKILAGVDTSLADGRVVLAPGIRVGYLAQEPELNDGETVLSNIEPALAAVKGKLAEYEALSLKASACACMGEPDADLNALSNKMDRLQAELDAINGWEIDRAMEQAMDALRCPPPDALVKNLSGGERRRVALCRLLLSAPDILLLDEPTNHLDAESVAWLERFLADFKGTVVAVTHDRYFLDNVAGWILELDRGAGIPFEGNYSEWLGAKAKRITLEAKQQAALDKAIGEELDWINKKAKGQQKKGQARMRRYDELVAQQAAYVKAAQLDSITIPQGPRLGDLVLDVESLKKSFEDRLLIDEATFSIPPGACVGIIGGNGAGKSTLFRMIMKQQNPDGGSLRLGDTVVPMYVDQSRDSLAGDKTVYEEIADGKDEVDLGGRLINARAYCSWYNFKGGDQQKKVGSLSGGERNRLHLAKTLKQAGNLLLLDEPTNDLDVDTLRCLEEAILNFAGTTLLISHDRWFLDRVATHILAFEGDSKLHFFAGGYSDYEEDRKRRTGSTFAPQRLKFRKLAA*
</t>
  </si>
  <si>
    <t>C_720016</t>
  </si>
  <si>
    <t xml:space="preserve">MNVKRRKGPLVEALRVPTPRHVLQHIEAHAGDWVVTKFRAIYSGDKPLAFFLENRQAVVNGLISLLWEPLLLAAAAAGVDGPAQRLGIPVTSRGGGGGAAAAVVCIQLNATFPCELESKLSELLDEGGGVVAPAAGDIPSLRWEAEAQYSEAGPPKGKRWLRVSGLPHGLPEGLQRDLVQHLLSTPVEEITRDVFSYQFSQPVLQSGQVLVKVGDTARLPSADDAFAVGLGRWGRQVIFQREDIDRYLAQAARGAQVRRVRHPPPAPAAARAAAAAAPDAAATAAATAAAAAAAVAAGADAAAVEVLKAPAAAAAEAVGVGVGDGCGRGAAADPGLDGSGNGNGSGRGRGTRPWQQKVHGRVVSAAAEADAVVVRSLVQAVFAAVIANAAVVPAVVVDPNPLRMLVDQDAMEDKPEDDEMMPDLTPTALDAAAAAARRAAPKRSREQAQAAAAAGEAALALAIRESKAAKQALA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KHD*
</t>
  </si>
  <si>
    <t>C_720017</t>
  </si>
  <si>
    <t xml:space="preserve">MKHNFGRHLDQQLAESQLAEAWAVCFLQQAACQKALLSLATVRNLASLDRGSSYGQAAAAAAAAGSEDGECGPPWTLIDPAARQTANVSALLEGGGDVALKAWQRILDRRLAADAAAPASSSVIGPAVAADVAEDWARGAGSLPRPGLEQLQAQEAEPGVGSYCFMRPYVAARAVAAELRSRGVVLPAGLEELLEEAPEAINDDDVSWMNKILRRAGKESMLPQPLPAQLALPPWNDAATFDVCIRLANAARTEWVKWAAQQSPSLMTRDKYPYDAARKAMAACKAVDCALTAARLLARSGPPSAQARRAVIRRLRQLWQCYCAALEAALGLVQRGRGGAVDRPGPEAAALLSAGYLRLWTLCEYASLLTKGKPATRYVGRVQCWAEVLAFGPPGDLLDLLAVAALRAREAPAAGRRYLSKLRGAAAASELPNYNQEITAVTLPTDHERALFCTHAAARLLWTLHAAAPLFAAGCSAGGAGGEGSRGRDHQAAQAGVAQQPLRPHLEQLGLMWSVVAEQMLPGVAEGLICTSTYHDGGSWCRRRGRAHHTAATALLCCRLLLNALHLSGKAGAAAADAEGEGGSSKGNGAGGSGSDDGALWRRLLLCDVDVFSLLAATAAIIRHDLQPVEDEEEEPGPTYGGGGGEDEAGIDQELSPEQLQACASRAHAALQQQRDPQQMQAAAALLVPPGRVRSALRRRYAGRRLWLLGTGLCAASIVGL*
</t>
  </si>
  <si>
    <t>C_720018</t>
  </si>
  <si>
    <t xml:space="preserve">MTDGGNGNGNGNVVGEALGKLSPLFKGIGSPAVDVEVPADQAEPVDEAEVNGRVYHDEHFNHGVHYADEGTAPAPVGRKVTFNAALSKNMDSERMTATTKPVQLGAPMPKWPANHQSAAFEAVSIKHSYILSPPEIFAECAHHGEEKYNYPWYKLWVLTIIAGCYVGFGYTTCLLVGGMLDQAPGVGSPEEENYGLYKLIFGAVGFPF
</t>
  </si>
  <si>
    <t>C_720019</t>
  </si>
  <si>
    <t xml:space="preserve">MEEHGERGTRWFHRQADEPAAGAQEPITHLKVPGQPAPVALTGPGTRNTVSAAAAAMYSSTSPTGLFRVQPVCTASQQQLLAAIDRKVPADLQAAAEGSGDGALSDAELMAALAGSANGKAPGSDGVPYEVYKVFWALLGPRLCAAAAAAF
</t>
  </si>
  <si>
    <t>C_720020</t>
  </si>
  <si>
    <t xml:space="preserve">MAFFTPTCVCRCAGTVESVALCADGSPNPKCCPFKKYFRCCRALSCMQRSTPAGKCVVREKDLLPGQQFVGRVFAVPAASTDCYAYSFDTTRVCGSDRAFPAGSVYDACETRAVSRDADGCAKLPGYTFYRGWALPPEEATSWRVDDGTQWDKVAGGMAAKAAAARDMPLMAGRCSALGSCVAFVSSGNSTDLLYQLPARSHWRLTAPDADYCAGIYAKEPPPDSCPRIPGYLFTPLHTLDANASTSAAGSATSSSTSSGGSGSFITIAGSGPCADCADNSALALRCEAYGSACAGFSNYHGLIVSAGSGSDGSSPALLTDAPLAQFTSTPCVGMFSRTGRAFPAEVEELDRLLCGQLVYCTGQLRYHAAGVQASGISSSGSSSSGGSSGGSSYYVDIAVDVLTDFALPRQLLDASGGGFKSLPAVRSLTVRCGGGSGLLGSRFPLGLAALLPFLRELRLSGCRLGGQLPDELASLKYLRVLDLSDNGLSGPLPESWANMTLGYLNLSRNALTGGVPLSWRRLITPPAAAPLPPPSPPPPRSPPDSLTAAVALAASGTGGMAAGTPASTPISTLATAAALLVADLSYNQLEGAVQHDYVYSSCVDGEMRMSLAGTAPPGALVDALGSGGRPTFLLHGNPGVAAWAGAYQYAAADVDALEGGGINMCGANGYKVALGVLWGVFGALLLLVVGIAVYGAVRESRRQQRLGGGGGGSGRFGFMSDHDRHRQHPFPPRASDQDGDGHALDTDDDGTVPNSPSAAHMADSPGRAPRGIGGAGVGGGNDDEDDDDDGSGGRRGAVAVVSSSATASAAAAAAARCGARGRGLWATAGGALQRLWGKRWFRRLVLLVRVAYLVADVALDVAVTVWLYSDGASSSSAVCLAFIVITQGVIGIALLASLSHHFFASRTLVLLLSPLLLVLMPVVGPVLAVANIRNSDVPLVFWRYLELVEFCVALLQAPAESVTQSVVYAQQNLMGNGMYMNHALFIASIVFSLGDMVIAAAKLCRYKRGPLRRVQVALTHLDKVRDPADYRTRLMADYGPHAGSGGALGRYEPTASHLATPLTGGAGGGGGSGLLELQPAEGAGEGVGAATAAAAAVSAAASAAVAAATSGSGGGMSPMGFTPTSSRFRPPSLLQPSTSQRAGGGGNSSGGMPSTPSRPGGDGSAPATGSGANPADPAGGDVAAMWGGAGALVLAAGAVGASGAGGSLERRSRSVPAEGGSLGGGPPLHVMAPLAGSFSADASLAGAGQPPHHHHHHPPLTSSTSWAPMQTPPSMAARNRRNSGSAGGGSGSGGLPPPHPGHPTASATASSISLQASGLPAAASSSAAGAAAASTSTASTAASPYQPQFASTYQNPHFATTYQNPHFSQIDSAEARYLAAAAASAAAALSDAASSDGTGGGGAGSGSHQRLSTLSSAPAAAAGGGYGQRPGSSNGTGARPLGGNTSIPEPASLGGASPPGAARQGQWPGQRSTGGGGGSPLGPGVVLGGSGGAGPPRPFFGGAGMGSATPGSYGASGSVSRSMSPLRGVAATAAADAATRSGSASPARRREGLLGLSIAVPPSPGSEAEVTVVRMQSSALTPEGNTGGLRHLSPASASVPMSVSSHGGTPSVARSGPHPLAAASTTSAPVPAAAALALAAAAQQQQQQQQQQHEEGSGRGPSDFMSG*
</t>
  </si>
  <si>
    <t>C_720021</t>
  </si>
  <si>
    <t xml:space="preserve">MSGKDGSSTSCEDLVVRVELPGAAGAAELDLDVKDTYLKLSSPQYKLSIHLPHKVDGERGKAKWDSTKKVLSITLRIIREEPF*
</t>
  </si>
  <si>
    <t>C_720022</t>
  </si>
  <si>
    <t xml:space="preserve">MDLNSREDGLRRAMSLAIPIGTQLGSVGLESVARATGLAAGICQWSLGSALRTAGASAAFVNRNVLSPLSSFAFGGSSAISPSGVRYCTAACPQLVPEQRYRPSRTEQRLQRVSSSLRSGSAKCSIRKQAEQAATQQEQQRQRQKQHMEQAPILIAHLAAPYSVSSEFMHDTDDHHHHYSHNTAHSSGSDVAVWAVNTLGLQSSML*
</t>
  </si>
  <si>
    <t>C_720023</t>
  </si>
  <si>
    <t xml:space="preserve">MHGDETANRELLLRLAAGLCNGELADSDARWKALQGSTTVRIIPTMNPDGYERRTRWNANKVDLNRNFWSVEYPYAKPTLDQARKRDRYGATMYPAADMWSKGALTNCPTAEEPLPRQLAAAYAVHNPNMSAQGTAPFRAGTVQGAAWYPVLGSMQDWVYHHLDRLMLTLELHEVKDPPATALDDLWGQNSAAFLRIMELAGMGLRGRVLDQQTRAPLAATITVTSPASSRPADADAARGGYFYKPMAPGVSYDITVQPYRPNGGAIKYLPIQLKGLRLGVAADRVTAEGSAVTGAALRIERTLLATRAPAANKKKKMLRATM*
</t>
  </si>
  <si>
    <t>C_720024</t>
  </si>
  <si>
    <t xml:space="preserve">MRRACRGLPVPVASAGAFAVDVIRKEPGGGIKFHYAVIEVAAVCSDPAAAPVPGDDADGAIWVPLSKMRGMPDLTVRCDEMAEEAHRRFAVLAAGQ*
</t>
  </si>
  <si>
    <t>C_720025</t>
  </si>
  <si>
    <t xml:space="preserve">MLAVLQADLNGDGHIELVVTTPDLKLQVVQPAPPGHHGEGFARAVEINSISLLFRRALVAAGHRPVALQVGYIDPLPLERVRPLRKQVIVVVTASWQVLCFDHNLVMLWEYDARVHFPHHSHIKEVAVYISPHQVHGADRGLVVVGASVMRGDVASGEGLQSVAGGGVNGTGSFFEDDDVLLSEMREDAERRRLSKGAGLAEQLSDLDKDDPLAGLPGSRHFSYVAVEGGKGAVRWQHGSGDFHKDLDELSSGLVPQHQYRLDAEKLEGRHFGEASCRDYRESVLHVLPHVWDRPADTRLMEAHFIKHRVGRGASKHELAVHGSAGRGLKQTDGAGKAHAAPSGLLAGGLFRQKVGSKAGRQSAASAGNRHVAGAHGGQAAHGRGGAHHHSLDAAAPGGGAGKRGGGGGKGGKGGHDHLAADVSTKGTAAEALAGAAAAAGGGEVSHAHNVTANALVAFLEEGVEVLHLFSGRTVCKLHLPPRTLHADLNGDGVLDHISVYHGHTAQAGDGEEGDALLPGELRSVSGRGHAVSGRCTAHVRSGIPPSETLFTVQVCHTRKFGVSASRNVFQRAAAAAQPTELATPVMLPIPDLHGYSSRRRQHGMLVFMTNKGEMTAVSSGGAHLWQEYLQVSWPPADQNPDHVVPTLAAMALYTHAVPTTVLAAGTDHAVIVSEHGHVLAELELPAAPTQPLVVSDFNGDGLNDIIVVTNKGLYGYVQVQHLAGGMSLSALLLTLLIALGLVYFTQHYDPMGSMGSGGVGAGGAMGGAGAARRSAKQLRSTDYVD*
</t>
  </si>
  <si>
    <t>C_720026</t>
  </si>
  <si>
    <t xml:space="preserve">MAANRAGPLPPHDRARQEALTHMDLWKIMRSYVGSMIEGAPGYKGLVLDKETMRICANLYGRTELAEHNVVHVENLEKPDGRAHNELKAVCFLRPTKENIALLKKELRAPRYQSYNLHFTNLLSSVSTVFLQDLAEADAAKESVLEVQENYADFMVPDPFHFVVPVPRNDLLFAVRQPGAAPSAAEYELIDRCVQGLSAVFLALRRRPVIRYQRGSELVAKLAESLHRLTYKQEAAVFDFGASRSAPPVVLLLDRRDDPVTPLLTQWSYQAMVHELIGIHDNTVKLTSGKVAEQFRDVVFDPRQDDFLRRHQYRTYGEVGASVKSMVEQFQSASTKHSRVESLEDMRRFVLEHSDFQKLQGNVSKHVNLMTQLSETVSGRNLMDVSSAEQELANPAASLTSAASFEELQQILRGTKTQDADRVRLAMLYALRFESDTPRVRQMLDYLATAGVREREPRLYAAVEAVLRYGGASRRAGDLYGSRNLLSKARNVFKGLQGVDNVYTQHTPLLTETVAALASDRLDPLAYPYMASTGDEVATLTANAKRAPPREVIVFVLGGTTYEEAKAVAEMNDRANAAANAGPGVPAGASPSGGQLPTPRVVLGGTGILNSQMFLSALTSGLNIPQSAQGAGVTSSGSGGSFERSSLM*
</t>
  </si>
  <si>
    <t>C_720027</t>
  </si>
  <si>
    <t xml:space="preserve">MAEGVSLGKGAWDCDANKEIPADKEAEVFEEIATMELPFEGIPTVPPRKDRAHMVFFCGGCRYRVTAAPAWSVGRVKQALWAGGISRSNKPPERRATPGLQRWEDLALIYAGQVLDDNDKPMAEYHVPPGCQCLIAIERAKLESGKPDPDSAYWN*
</t>
  </si>
  <si>
    <t>C_720028</t>
  </si>
  <si>
    <t xml:space="preserve">MAAVMQPKAAGRVARKLGFDDCSVGNVLEDGHGNARPFSTPVGTVAVPVPPLAPKLYPFSTQQLEPSSPTRHNFSHPWPEAVTPKTVDCTAASAAAWFPRKYFSRKWNPLTSVVHLHPRQPERSRKLQGTFDAAAATNAAPGQHQRSAGVAVRMAYQPWRAGCWDVLQKSSSSTAGGGGSGGGSSYAVRRALRRVWWVEGPCQLFGTLLLHQQQPWTQEGHQLQLLVQQCAWKQSIEALAERAAAAAQGKGMWQRRRQPVPQQAPQLRPLSTLREVEEEEEVDEEEKVAVEEMEVAMEKEAQEKRAAEEAKKRAAEAKLARKEAMWRQHLAQLQQHAMPQQQQQESFTADEQESRPQEPQARQQPQCRIQHDCHDDGKLVAEREQKRQRQQEQGRRADGPAQHSKRHRGCRGGKKAQKRRARDRQA*
</t>
  </si>
  <si>
    <t>C_720029</t>
  </si>
  <si>
    <t xml:space="preserve">MNPAEYLAYLCSRLEVSDNEIEHKETELKATLRELREKPEDAVLLAERDRLVEALAVLNARRRNLEDKLPGVGTIGGEWGYAQRVAAGHDTPQLKGWLLDSGGDAGAAAGLDVGSAARAGPSASQGAETAVGAGSLPAAPGQSLGGTADAGYFADILSSALYGMTFTLYDGVDVAMRLVSHARANGFRGEVRHVSTLRSDFTLLLDTDDEASKQTFKRFVKWLATQVPVRAPGAQANTAFAK
</t>
  </si>
  <si>
    <t>C_720030</t>
  </si>
  <si>
    <t xml:space="preserve">MQAGKAAQALVSELAPLSAQQLRQAAAARTDELLDSRFLFWLRDQERREGLPGMPGAPGQGQQLASAELREAAARLGQELTLMREWVEEQANRKLLPSLASSLAYSNLRQWRVETGKQAPRVAKGVDLDQLYRLGEEEEKKLRESLAGGAGGFGSGPRKGPATRSAIEEFTKHNKAYADLAAGAMARVRSRLMGYQDDGEGSGGEGGEGSSAAQAVLRALLHGMYSTEERATFLPDAFTPPGLQTPPEAEGGKPSFVVTTPEALTAVIRARLAAISGQTAPAAASAASATSASSSASASSSEAATVKARWRPGQGRTAQAPTDAGTDSTQPTASPPQPEQTSPQQLHSPQQQSVAVAAAKLPCGQPEAAVLAELVELVEEYDRAVYSRKTPLERMGHSPAPWLTS*
</t>
  </si>
  <si>
    <t>C_720031</t>
  </si>
  <si>
    <t xml:space="preserve">MDSTEHQSPSQSLPAVGCLEPRELQDLVWALGKVVGSVAGSGGAAGALHALAAALAARLAEPGLLGGMAPVGLSMVVYGMGKMGLPYSDTARRPMRLELQPQLQPQPPSAAPVSAAPLLQGTHVVAGGAGHAGGAGAAAVAAADAAQAAAVEALVAAAEPQLRAFKTRELANLLGGLTALGAFLGISDGGGVSASAAGPAAADPAGPGASAAARRLLAASRQYVSARLYDLGPQDVAELLYVYGSVYGSAAEDEPEEEEGIDLLAAGAGGGSGVAVTAEEGAVGGEAAGARLWPLLGALEERCLELLGGGAGGGRDRQQQQQHMYMRGYALGTCLWAFARLRYPAQRLVGAVAAGLAAGGEGAAAPAFVADLQLLPAATGISSIPAADMPPPQLARFAWALARLSLSADGRGGSAAVAGQQCASVPVALPAAALQRLCDAVAARLPQYDTQSLLMATWALAVLGGGQAAGAAAALDTAAGRLASLLVQAPLPQSAAAASGGAAAAAALRPGQLAMALWSVARLMDSGSGSGGEGAGMACLRLFNGSRGALLAALPHLGPQGVAMLAWAYATAQLNPGDGALAALWERAAVLAPGLSGRGLAMVGAAMAHFRCRHARLTRALLATAAARMSAAEAAEAAAAAGGVSIGRSGYGSSSGNGSGRGAPPSPGQQRDTQPDDEAVWLPSVVCSLGRLGVTDSAFLQLVCSRVPHLLPPPAKDRRGQQPPAQVQAQAQQRRVAPGRLRRHLAAAEAVPLLWGLAAMARGPPPSPAPAAAPPAAPGMPPGHAEALPPRQAASGPHAGSGAGHHTGGAVLPPDVVAGLAAVVEAAIRADAGCATTSADTNRSGDKPERQRQPQRQRQLDGGLLSMFLSACVEHRHRPAPPVLQAACALLLPLAPGLASHTLCELAWAVTMLAPPVRPGTGFSGVSGSGAADLGAHAMLPLGPRTRPSDATVPVEGAASAADGVDNHEADQAPAWAGELALLGDAGQLQSQLQSLQQQEQPEQQATGREASGQGDELWAAVARLLRRATRGVKRTPIAAAAAAEATAGAGVAVLTPEDVARLGAVEAGGARTGGSVAMGGVRRGVRVRLWPLRLPPGERLFRLRPRAELLQRATVRIAAAAAVAAAARRQASRDAAAEAAAAAASRKRVASRKGGSKPAGVGTGAAAAPAPPAAPPPLAAAVAPIYPPRQQAGLEAAGGQELLRRCLALLSRRLCVERTEVLTLESLVRAAWAMCVARMYTPRLFRYAAARLLGLRSTAPLEGRPALLRALVEVRALVARQRPSTWRRLRLSRRWRKGQEAGARWRLAPAEVLAAQPAGMVRQLLRAQASLEAAAEARELPVMWRGSFAGDRHAVMQLGRRAAFAIVLVAPWHEVAAATTASGPRDAAAASPGGRAGAARGATARAAARGEVGAGGSAVAASPPPVPAAVPAPLAAGSVPVRLLRLRGWLVAALRVEPWLALPAAAREEQLAALYGRMMEAARQRGEQLRAAVTVAAAAGGTVGAAKTVQKGAGGGGAAKKQPRKRDKK*
</t>
  </si>
  <si>
    <t>C_720032</t>
  </si>
  <si>
    <t xml:space="preserve">MGQAGGGGGSTGSTSSGSSYTVRALLGSPAAAYPHPQHQYVYVNRRHVRHPQLAALLNAHFLRAHLKAGHHLLGAGGAAGGSSAGGAGAGGPIRTSSVRAFPAFLVCIECPASHYDVTSEPDKSDLVFRHLHLVSGLMRQLANQAWGGSDGCGSGSAAGCGSGEGEVGQVAPGREAERGGGGEAAAAAAAIAAGGGSAVPAGTARDVQEPQCRGNGRTGGGDTWATPGG*
</t>
  </si>
  <si>
    <t>C_720033</t>
  </si>
  <si>
    <t xml:space="preserve">MLQAQAAADHLRPPPLSTTAGGLQAVGLAVTRAQVMRCCLSMTQRWQLLRQRPRGAPPDGLTPPTAVPAPWPLAPTLEARLEAPILDLERDLLRLQAPHERLVPAEVARSGLATGATGGALRQVEGKFIPTVGADGSLLVVDQHAAHERVRLEQLTQALTLGRESGAGSTGRPRLGSSGAAQQGPAASAAERIARVDALWPGSAPAGLHGGRYAAAGLSRAALPPAEDAALLYSQQLSPAVPVRLSVQEAATAEKHLQVLAEWGWQLAPGRAVAPAGPAAGGDSTGSVGIGGSFVPPPAAVLAPQEETHQLLLAVPVVCGMALTPADLRASS*
</t>
  </si>
  <si>
    <t xml:space="preserve">MGCRGPSGATPRKSGRSTNPSTSGSSTPVSSGIPPPPGSTGAGAISSSSSSAMDLLNKELAQYRLRVSQAEAKAKEAEGRASAAEAQLSAVRAMSPGAAAKAAVVTGGAAADAALAGLEEALKVAGQERERMEAAQQDLARQLEAAQRQTESAVNQLRDAEMRCQRLQDKVGSIEVGASEAQHQLMAGQAQHRKEMELAARRLVEAQEADQERARAERVEAEVAQATQLAAALQARVEELDRNTQRELGEAWGKAAALEEELAEFKAAAEEAEHKLSAVREYATSNVDDLNAANDRLAELEQQLAAAKQAADAAVAEAAAGAAALARVADLEQQLAAKTEGADAAGAADAAALEEERRRSAELQKQLEEVRAQVAEALAARDAERLAAAQAHAAGAADKEQVAALKEQLAAALEGAKAAKGQLKELTAQSDVAKLRARAQTLEMQLAVASQRVNVVEGELEQAQTEVAAARQFRRRMQGWIEEQGAGGAGGGGGQSSKELAAKLVRATEEAAKLSQKLEEAERRLAEGVPDKPPKAHESRLRRFAPADQAGGEAGSGGTPLRSFPSGGDAATSGGGAARQGSITSAEGDAAADAATLSGELENARSQLKGVMEHATRLDVDLAAARDRIAALEAQLAKAGKPADPRTSSSSGMAPEPSARSSSAGGAPPAGEQPAAAPGLGAEAEAALRKELAEAAEAAERHAREAEEAREKLRSAVKKGKVLADGKASLEAQVAELVAAKAELEAKLGEVEAARAEVEAAAARQAEELQVARAEGTALHERAAEEAVGLRARVAELEAAKAAAELQLAEVSDVRAALAAEVQQVEAARAAAAERAAAAEAELAAAASRAEAAEAEARRVAAELAAARSDGGAAEQRVAAMEAQLVAAAAAAAALDAAHNDANRRSLELQSQLEAALAASAERADGLAAQLAAADARTAELAAAAEAARSEAAAAAAAASEANAAKDGLKERVSQLEAQLAEARQEADAMAASASASAASATAAETRVAELQASLQEAHAASSRAQAEAQAASERAAAAEQALADAKAAAEAAAAEAAARLEAAEQEAGALREKLEAAHAAAEQHGSRAASTEELAHDRELAAAAAAAAAAAARAAAAEAQLEVASGELAEAAARVVALEAASEEAAGKADYAVAAARAAAADAEAAVSALQSELAAQGATLAAVRALLEETVDEHSHTLERQRQQAVAWAAEAEQLAASRSTVQSALEALQAGLTAAEGRAAVAEARAGEVAEAAESSRAAELAEAQAAAAAARTEASAAQRAAEEAAEALNSLRQAQAELEEKLAAAERTAAERDASAAAAASDLEARVQQAEAAVAAARQQADEQLEALREELAAAAAAAEEQRLAAAITAETAAADLAAARADAEGTAAALTETRTAAEASAARAAELEAALGRAQEELAAAHAAQGDAAAVESAKLAELTEKHAALEAAHETLEKQLKQIKHKGAALKNEHTKLTEVHAETVDRLAAAEAARGEAEAKLAEATAAGEAAEAARDEAEAKLAEAMADREAAEAARDAAEAKLAEASSAMKAAEAAREEAAAKVAAAEAQAAELATARTAAAAERDEIAARLADAEAQLASSSSARSEAEAEVRAALAAAERQLAASALEKAALESQLAASAVEKAALESQLAASAVEKAALESQLAELGAQVEARPGGGAGPHGGAG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KDSEEQLEQAQAELEQAKRELAETRAAAAAAAEAKAAAEAAAAEVEDLRQKLRAAVRKGKTIDQARAALEQQVAELQAAAAAAGTAAAVEVETTSRSAPVIDIEAAAAAAAAAERAEAAEARAMELEAQLAAAREELAAARASAEEGRELGEAAVAEAAARVVALEAAAGEREAAAAALEARVAELQDRLADAEDDAEHAAGRAAALTSAAEAVAEAEAALEGVRRELLAAQEEARKSAAAATAAERRCAQLAGEAAEATAAAATGPSRSRRGSEAGANGGAALPRPPLARRTSRDVGPELNAALGPSLSREGSSSERSPSAAAAAVAVAAAAAGAAAAGGSADAVRRAARDDARAVSSILAGAHERVLALAARLSRSHSLM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AEQLTQLSHLAARAAQLEAQNASLQQELRRCEVAAQVAVSAVTAAGAAGAAAAAAAAGGLSASSGSGADEAVTVLPRIGGPAAGGSRPAAATRHRSSQFDIEAGWGPDAAPDGASAGGAAAGPSGIPTSTAASDPYYAPHDSDADDGAASYAAGSARRLALDFRPLLSVPLMRSAHPHVRHAATWVDRASVFAGRWLTSRPTLRLGALTYVVVLHLIALTFIMLRSRHCPLVVGPAGAGGVAAAVASQVAGAAAGGGGP*
</t>
  </si>
  <si>
    <t>C_720035</t>
  </si>
  <si>
    <t xml:space="preserve">MPRPWAQRQWRRACSEQRGRARPRGGGQRGAAFKAAPARRLRPAGVVWLATCADEDGVAGSQLQRQGCFPCCLVGLLPAALVLDSWARLGTYGGRCLYQPTPAMSGR*
</t>
  </si>
  <si>
    <t>C_720036</t>
  </si>
  <si>
    <t xml:space="preserve">MLTRVTAPALSLPRRPPSGLRSPFHALIVLASLASTASSASMSSRTFPLRQGTKLVIKQGDITVEDVDAIVNAANERMLGGGGVDGAIHRAAGPQLVRACAEVPEVYPGVRCPTGEARITPGFHLKARHVIHTVGPIYHNDRVSAPLLASAYRSSVELAAQQGLASLSFPGISTGVFGYPWDKAAQVALESVQEALVAAGEGCSVREVRFVLFGQPLYDHFVEAAEALTAEAEAAPEEAAAAPEEAEALTAEAEAAEADAAEAEAAEVAEVAEAEAEVAEAEVAEAAPAPTPKAAAAAAPEAAEKDL*
</t>
  </si>
  <si>
    <t>C_720037</t>
  </si>
  <si>
    <t xml:space="preserve">MESGLELEPELAIIASSAFSVFVARASPNSEFSNNAQGAWQGWTSCQQKGASCADVDSIDASSELKAPCDSQESMQDSVMGLPGFLASFMQTAWAGERALGGATLVGGELVGVPVDVQDASKKFDDPPSKKSAEGTHVGVLRHCISEPQPCRVLRSCSSGSGRSLTSSTASTKTSPEYSPGWLLLHPNAATTSFGGLTLVGGEFVGVAEADDVTVTITVRKLKGAKAD*
</t>
  </si>
  <si>
    <t>C_720038</t>
  </si>
  <si>
    <t xml:space="preserve">MLSSFWRRPGREVKLLSSALYHGLTTGLGRATLGEEYCGIDQVAAVDARAPSLPRRLLLAALLSAGPYAADRLAGRLDSAAEDAAMAEEMEAAAAGAAEAEAGKAEALAAAGASGREVGVTGQESWSPGPAAGVRAEEEAAGAAGEWGPAADEADGAGPGPGSSAAEQQRRLAAGSGLAGAVQRAVVAAAARRRQQQGLPGEAGSGTGGGAGVRQRYADEDEPAVFLDGYDDDGEEDELNMTSAAVRDGLETGGASAGVGGQVSRSEVATAAATRGLTEAHGSSGGRSTGSGGGGGGAAGEGWERVDAIGGGGGGGWEADLFGLKRPGADAGAAAAAPSLPTQTRGRGAQPNQAASGAAAVHAQPATGAATEGKAAAGAAGAVVIPVLTSLRQCPLCLSPKSHPASTPCGHTFCWSCIATWCGEKPECPLCRAPVALQQLVALYHTNC*
</t>
  </si>
  <si>
    <t>C_720039</t>
  </si>
  <si>
    <t xml:space="preserve">MVPRYYEEDRNEPTPGTRNVEQAINQIVEDATQCKFESTNNSSDEIVLLNIVQVLGQAVNSAAGCFLTDESICKAVQAAFMLGDPVKKPKEYGDIMGYYSRQTCGAMIRTVFKNVAEQLLAAQAAEINQQPVPEPTCRYGVRAAVNILEFLIDLIQKGPSLQGATKETVEEMVVFSLDTVHAVICVAGGALVLAEPLARLVQVDLLYSMCQAVVQYSSVSVITGFCQTLLAISSYLGHVSMAQMETVLQRVLLKLADGKGVLALEQQEAALEGLLDLVRQPNFVHDMFVNCDCRVERANLFEEVCSLISKTAFPVSKTSVGPLNFISLEALLAILNALAQSARNGQELLAAPSPANELPFYADLWGPLVSGTHPDLGALADVLLAPHPFTHHHHHHHLNHTTSHGHGHTASSKSLTTSGSAALQEPGAVLSAAEVAAAEARSAGSATAGAGPGSTASGLATVGSGLPPGSGAGVRGVPVTGPLELRCAMAERCLKARIGLAVDHFNKDFKKGFVAMQAAKLLPEQPPPSTDPEAATAAKKLLATRLGHFLRTCPGLNKTTIGELLGDPDPFYLEVLEAYTTGFDFAHLKFDSALRMFLESFKLPGEAQKIDRIINAFGRHYYAGNEDVFRCADAAYVLAYSVIMLNTDQHNNQVKNKMTLESFQRNLRGVNDGTDFDKRFLEEIYYSIVKTPLRLSEPASMDVSEQCFLQLAQVSGTQRGLVLPSESGRHLFDTTMFRLIWGPAVHAMCAIVDNCTNEALIGSALEGLQLACQIAAAHELEDVADSIIVNLSKIPLQQLAQVPASARSDVVFGRDPRLRAVTRTLAAVINKHGDSLRGGWANVMDLVVQLYRRGLLPDSFCRALNGDGDGGLVVRDGECSSLRARRLALQRAGTANSGTSSIFKHISSSFTQILSLSSEPTGNDPSAGRGNTNSIAAATAAMEAANALLRAATHISIHISAESLVQLVRAICGSGGPIPRPPSSSMPWDASELCLELLFTVLLRNRDRITLLWPRAYEHFATIFQHSRECDTVLVQKSIMAMMRLCQRLLPYKAADISEPLMRGIQLLSLVDEQVAHDLASTIAAEIQSLLQGAAAYIHNQQAWMSICALIKVIHLDPASYPVCLDTITWVVKESLSMLNYHTVVSTAVDLLERAVPDPRRGERPGHPNHISQAIRLVQSAEEWLELWWISSQSKHSPEALERLGFLAFKADTWHLLIGWLCRLAKNTSVEVRTGTMSCLQRTVVAAERLVIPPPGLARSLTELLLPLGHDLVKLMHSRDMPQCDVTVRELVRALSKMVLLYHTQLESLATFGAIWRGILDVLAAAAAANRQQGEVLAEALPEALKNMLLVLHSKGMLVEGWKDSEGVDLWEYTWRQTARTAPSITPQSIRS*
</t>
  </si>
  <si>
    <t>C_720040</t>
  </si>
  <si>
    <t xml:space="preserve">MMARVEELFATHKEELIGAINRLEADQQQLNASVQRLQAGLQQLNTRVQLLEAGQQQMAAQVAANSHNAYARMCNSRAGATEPLQPLVREKPPSQASDPAVGSRPPEGDFPATRDDVLDLTRDAFKMLAAFYGQEFGNSNATLAVRRRSFGDFIGVTGL*
</t>
  </si>
  <si>
    <t>C_720041</t>
  </si>
  <si>
    <t xml:space="preserve">MLDLYDPAVPLPELLSALRRSQLLEALTAAVMRLATALPPHEHQGVPPGAVATAAELRLLMRGRNVQVFAVWALCCLNLGAAAADAALTGAHAAGPAGEDMPARMAAIRRALPATWVAAGEAAAAAAAAEAVAAAAAVGPRRQAGGRQAPPAAAGADETTGCVPADAVTCLLRCRLLMHMRPAQAAARLPGLWRGVVVPQLRXXXXXXXXXXXXXXXXXXXXXXXXXXXXXXXXXXXXXXXXXXXXXXXXXXXXXXXXXXXXVAALVMTLAAAARHLLEASGGAGGTGGAGGTSGAGGAGGAGGAGGAGGKRRHLASGGAGGTGGAGGAGGAGGAGGTSGGGGSSGAGGAAPELYLVGAGRVGGVYPAAGGAHIELSRYLAAMLEQLLDLWRAIDNDELEQLERDEGCAAAPACSGYLRLNNALEPAAAGFAPLQMGWVTRLAVWAKHARRPVSCNAGGGVDFGIGTGTGMGIGRSSGVFHEEQDRWLVSLAVQQWLPALLDAAVERLDAGPLASGADHQLVLLVTRLARDVLSSYLLDEHPQHLYQDLYQNQTDAGDEDKEEEEEEAAASPRAHALRLQSRRTYVRELLEGPLSLLVHHLAARPELWADSGSRSGTSAAGAESARGDGDSGGSSARAFAECCVLDALEGYWSCTPTECYYLTSTWRLLAACNLVREGKALGPRTGRRGASGRPRAGGGNTFSQADATAIAAEAGGLPLLALPVRQLAVKHGREQLVALIDAVEGALRDPSVAPGKGLILLPQAYESVVERLCDPTAGEYFPWVMSPVAVEQELASLLQAAGAAEAAGAAGDGGGGCSVGGGPSGSGVGVAGGSGLAAAFCGNPRCRQLDGPSAIVAAGRGKLCARCRGVRYCGGLCQLEHWRAGHSTSCLGAAGGGGGGGGGMAAAPKGSEVSITHWQAVAGQIAL*
</t>
  </si>
  <si>
    <t>C_720042</t>
  </si>
  <si>
    <t xml:space="preserve">MEGLLEAALGPEVAYWRTRGVTCEDVADTVARLHNVFLDSVKVVLIRNNTWHFLHPAAAAALQGVYDTVAGRLHHPRGPADPPYDLPDMVFVVNAADNMQRFGLYSRAPVLSLLAAAAGEDGGNSEAGSGEQTGGGSGDKLWDMVRRFVASRPPDLPPGVTVPDGRAAPPPHGRRGLAPKKPPYDMDLLLPTMAFTPGSHYLEFWSNASDPYDVLAVLAAARAAAEADPAAVAAAAAANQAIAARYIALQPKLSYGRRHAV*
</t>
  </si>
  <si>
    <t>C_720043</t>
  </si>
  <si>
    <t xml:space="preserve">MFLLSAPDTVRVVLIRNNTWRFLMPARRPSGITRAEGGGDGAWTSTAANLAAGDAAGDSVGRSGATDSSSGSSSRTSSSSSSSRQGAAVGRRYPWPRLVPEPLGECASPCHGQLRALHAAISGRLHARWAAKRYDLPDMVLLLNTAGEAAAEGGRSPFELNVTLPAHPPTPISDHARYRWLLNVDGLAGSSRMGLLMTTDSAILKSRCGAGRGCA*
</t>
  </si>
  <si>
    <t>C_720044</t>
  </si>
  <si>
    <t xml:space="preserve">MYAAQVSPACHAGITFQSAAPTGTSDRICSPVSSCLAEEYEVSAPTALANRVCAKIRVACGVDEYESAAPTSISDRVCRLLTVCTESEFQSSAPQWNKDRGCSEHSVCNANEYEAVAAQWNADRKCAPVTAVCPTGTYSAADPTPTADRQCAPVTAVCPTGTYSAADPTPTADRQCAPVTAVCPTGTYSAADPTPTADRQCAPVTAVCPTGTYSAADPTPTADRQCAPVTAVCPTGAYSAADPTPTADRQCAPVTAVCPTGTYSAADPTPTADRQCAPVTAVCPTGTYSAADPTPTADRQCAPVTAVCPTGTYSTADPTPTADRQCAPVTAVCPTGTYSAADPTPTADRQCAPVTAVCPTGTYSAADPTPTADRQCAPVTAVCPTGTYSAADPTPTADRQCAPVTAVCPTGTYSAADPTPTADRQCAPVTAVCPTGTYSAADPTPTADRQCAPVTAVCPTGTYSAADPTPTADRQCAPVTAVCPTGTYSAADPTPTADRQCQTCSECSAFQFVVTACSSTSDTVCTVQLDAPDRPETLYLDARALASHASQPAVVTSWADLDPARAATHVFTFTGGSNCSVTASASAPAVNMTGTCLGRLTLPAKTPLLNWGTSNTSEFTAVVLHRPRIPNAGSRQVLYMGNSTIGTNSAFIWYNQAVARIGVNAGASDVSATSLPAVNTWVLEFVTRTQTAGGRMVLSLHRRYATDTSFTSFTGNGSAAGYPVGFNEINLGRYWRLAPIYAPEEELGALMLYNRAIDGNTMDRVFAHYRDRMV*
</t>
  </si>
  <si>
    <t>C_720045</t>
  </si>
  <si>
    <t xml:space="preserve">MPSRPTASVHPAPTPHSACILTPLPCPDPSPAPGHCPHAFLPHPAAPPLLTAPRCPPAAHPAACDPSPAAARPAGTPPPPSACAVAHTPACNTPARTPHTPFPSSP
</t>
  </si>
  <si>
    <t>C_720046</t>
  </si>
  <si>
    <t xml:space="preserve">MLSTRLDGRRGVWHVGSLRPNGCSILPLQRCVYANAAPAGKDSGGSAEPEPAPSSAGRRGGKGGRGYAGAGAGPRARGSAPSAVAAAAQAAADALFTDPGAGPLAPQVGPVAIADLGDGRGRGLVASRTVQPGELLLAVRPLALAWDDGLAALGSSLAQDPVGSEPTPGTPIDEDLDPDLGLEDAKFLGLQRQLLSRRYTLREAEWLASLCGLPPVSEEGQEQGGKAPELPPAPALETVLADVPLPDRLRNRDILADVVQANAFAPDGGCEDADAYWARRQVEDVAVGPMSPDDEYAAKVDAGDGDDGWEGDEEPEPAGPRAGPLGVWPGASLLNHSCMPNTVAFVVGDTLFVRAARKVAAGSELTVSYLPVGGGADTSVFGSEAGAAADDDGEGAAAEYEGGSGGRGTLLSPVEVRRAALEDSYGFVCGCGRCTTEEGLDPKLRALIADIADSTQGLREDLETALAWAEVAPDGEDDDEEDEDEEETKKPTKKKGKQQSTEDDDEEDEDEAGGATSGSKRQWRKAAASVVSQAGAYVELMDAAMGKLKLSMAEQETAQSAVVPLYTVLWAALAARGEIEPPLSEMVASLVGSVAPGSADHLWWRANALETAQILVAEEEMEAAAASTIVRGAKAGFGGFKRPEDDRVANAGNRCSAAFKIRYGPISRQVYKALLKSRRERDDAEGEAE*
</t>
  </si>
  <si>
    <t>C_720047</t>
  </si>
  <si>
    <t xml:space="preserve">MPSAARAASAAGGPRPAPPTLAATATAATGGAGGGGNAVSFGLSTNGGGRDSTDGVGASNKRPPPGTPRRPRPDEIGRTEYLTGCPPQGLEYQTILRIHQRAILCGAVRKCARLGDAFAGGRSFRGHRSFKAAGHRSFKAGRRQSIGGGASTTPGGGANGGGGGRAPAWLLLSGGEDGYVLWDLGRGRPLLMSLEESGPWAAASAAATPPPFGPAPPPPAAAAATLDNDLERRSSVNVAVPSAAPTRPPPTNMAAFKQYLSLRRPGVPTTAAAAAADTDSDTDDENADDPLRRARKAARLAAAGAYADAATAAGALPNGKSPPQAANMLKERTMQRPGGAKAGRPGFGANGPPSAGLPGMLHSSGEESGGEGGEEDGAAAAWQGASYRNMITAVAFVSDYSWATCHPGGAIRVWRANTDYTSAFLERTLTGHTGYINNIASYCGEAYGDVFEHGETLRLEGGRLAVTTGLDTTARSWDLTEGRQIACFTEHENEVTAVAVMDSGKMALTTAEVVPEVASAMLWDPKTGKLFHTLVGHHGWLHGVALSERRKIAVAVGEHATLFIWNTETGNLLLSKRVASDGVQRWASINSDGNFLCFGSAEGVVRVVETYYGCELARFDSTWVDNEFHSISACFFCDDELHDDPEHWNNKFLSLKSDGQDVKRLFGSLDAAPATLARTISTKTGGAVVPGGGAGGGGGGGGAGGPPGIATSAMSTLIPPRGGDHGNRSMIRSKMVHSVRAAAAIAAIGRAAAAGAMSDDGHSDFDDELLIDEDDPDLLPDTEPTANGAGGGDRAAALARARQSGGGAPPNAASAASTSMFTFGNLRSRIGGGTGDSASNNTSNGAEPSSPGAGNYKSMGLKASVRAMAASHGAGSRRVTPLPRQLERVNTANKVKRLPATQPKAKEPAAGGKAARFALPADADDEPSQPSVDGANSNGGGSDADTLATAASPLSRTRFAPNAALPSANSDSDKDAGAKRASSVAPSPPGAASNGLLGPPSTLPSVAAHLPSQPMRPFAKIKSMARGAGPAGLPGAAANAAASKDSPLVAAKEAAGGGGGGGGVPGGGNSSRPNSAGSAAGSIGGARHGTLGGGGSAQGGLGGGVARSGPSGANLQELLAERDATELEMSPFGRRIVSLSGDGTVRVWSLLGVSVRRELPRHPEMVNEVAISRDRSLVVTVTENEGCLRAFSLSTGHLVTTVPAHVGFDCDGVALSDDARLVSYDPYTRDYELEGTAVTCSDDTTIKIWDLSKKGGPACVRILYGHAGGVTGVCWVPGSSRVLSVGEDRSVLEWEAGPAGGSAPVARMDHVHEDAIIATSHDGRRALTCSMDRTARLWELLPTRGSTSRVPVPALAHVAPASTSAAIAAAAAAIGGPAAGGAGALEPQAASRSELHRFTHDNSVIHGAFSPDGRHIVTCGADCTVRVWDADNGKQLMCFEGHSRTVTRCLYLNSYVVATASRDGTIRCWDVQRKRRLPSVAPPFALEADSFEAMVLLPSQRCGYGFPEVLASLTSGRVVVYDPTYRQPLPEQLLLQLNPDLELLGPPDVEDLVVDFPGLLVMPIRDGNTMLHMAAMSGDFVLLRALLAGIAGSAAAGGSGGGPSRSQANDAAAANGYGYYGFAPPLPLNFVGQTPLDLAVAAGHRRCAELLLGTELCRPPEQRLAVLRAWNMLAEEMPTLLVTFLKALSLDPVTGLEEDVLFAPMRAADEVMTQGAEDLAAADLWLDHVNQLREDLERLPWYAHVWPLRHWMRDYREKPTRPSIAGLPYVALSARNMEHSPLGVLVQHGLSQALASDVMYAVLFYKWESFARTIFMKESLVFIAFLALYLVASTMSVLQSPHVRFEELYDMSRWQNIIRVVLEAVVALMALHDIYGEVTEVVNAGWYMYLTGSQGSWNGIEMSSCIGILLAFGLQLGSFEGGSRFMMSLTTILLGLRLLKVASGPEHTGVFVQALLRIVANLRFFILILVVLVLTFSFAFWQIMSIDLPQNEDHRDGQDFDTLGNTIVQAYALGVIGQMDGNIGQDFAWRPWVQVLALTYTFLVTVILLNLLVAVMSDTYSVVKEHARSEWLLLRAKLILEIESSLPDGFFKDTQRSCPRWLHCLKVDSSGGRRGDESLIESMRGPIARNVLNTDLKQTESRLVDELHDVRDTLRLLHADVGTLRTALAAGGVSLPVGGASANPIYAPLGVGGTSQRFGSSTVGGGGGGGTLAGLFGGGPAGGNGPGSAAMPAWSSSGGVGSAAVGFNARLQSPPVVRLTSLSSERGLRIGSTSTSRHSLFDRDSRKHLY*
</t>
  </si>
  <si>
    <t>C_720048</t>
  </si>
  <si>
    <t xml:space="preserve">MADVISEVESRIFELGKTLRCPICLNIMDQPARLPCLHYFCWGCITHNVKPRGEVVCPVCRARSNRRDIQEDSLLATFTQRYGQIEAALGKPLHLSQLPPLEPLEPAPAATAAERLQQVQAAAVEAQVEGRKGKQRKREKQQQEQRGQQDDGGVEEPCEGKQPQEDKAQQQGQEKAEEKGGKGAKTGPSQAGRGGGKRAKAAADEARSGGQQGRQGRAAALTDKGYMDEAPGQQEQQHAPRSTAAAAVAVAAAVADGAALATGGRLFGFLDPTGEDRSPEDTRTTALTAGGDGEGPGSVHGGRGAAGAGACSGKGMGGAKPPKLDELWQSLIASQHQAPAAEGGDGRQAAVGGAVPATAAGATNAIAGGSGPAGAAAPAATAARAAPAAAAALAPGQTPAPAGGLLRVLRGSAAVTSPAAPGGHADAATTAAAEAAGAEALATGTTTGGGAATSGAAATGGERGSGGDGGCGRRVPSRLQPWACGACTFENMAGAKKCRMCRTLKAPTASKAGPATAVSPVQPQSAAAGDVAKGCAAEAAATGGAAGAGPGPLTDTAADRRRKSVPAPNNSATANGGVCMVTPRPPLPAAAGVAGSTGGRWPAPCPGWVLLGSGLEEGPSGKGMVRKLAAAAGAKVVDAVGPAVTHVLCGTDSSRRARRTFKYLMGVANGCWVLDVGWAAACLSAGAHVLEADWQVVGDQGGGACGAPEARRRRLIRQQQQQPQQQQQQEMEQHQSDAGQDPEAAAAGPSAAEAACCDTLLHNTRVYLQVSPAAREEVSALVRALGATQLNKLPTTSITGAASAAPGAEATGVLPDPLILVDPDAAATAARGGGGAAARQFSALSAAAAALGGVPLVSYRWLHDSAGGYSLMPLASYIVSAQRQ*
</t>
  </si>
  <si>
    <t>C_720050</t>
  </si>
  <si>
    <t xml:space="preserve">MSASVCTTRTCRANVFSSRRSVRVMATRTTYKISLTHEGKQVDLAVPEGESILSVALDKGLDLPHDCKLGVCMTCPAKLVSGTVDASGSMLSDDVAEKGYTLLCVAVPKSDCQVKTISEDELLDMQLMTSQ*
</t>
  </si>
  <si>
    <t>C_720051</t>
  </si>
  <si>
    <t xml:space="preserve">MAARLRGVGITAAANGEAPAQTAGVEVLASSNGMTLSPKELGQLQRLAQFLVFGIYADPQHARTLEAVAASLSGLPYSAGLHDFVAGLLEAVPELLQIRYALRFAPIMLLTHGLGASGPAVLFASRAGGEQQPQQPQQQGAAAAAAAAVMAGDGALGTMELFPHTLGNGAGGSTRPADGGDAAAAVSRIRAVRMSLHHTLLAEALKPAANLRRSVEAAPTSTVAASGGGGGGGDGGGQAAGHPQFMPFSAVSSHYAVTGLCPTSGGLSHMLEEGAPCRDLLLCANLAGCAMGSLVLAVEAPAGGAATTGTTMTATGGGALALAPGGMATGPGGNTGAGGLPASLLAAGASTAATVGGGGGAAAGNSTSGLVGLGLANASTHRGSFTNLLSTAGSIPAPVLLTAPLSVLHSSRQLVAADLQQLLEMVLGACREGVLSMLGGGRCAVELYSLQEQLLGNNPAAAGGSAAIAGHIAGAMAAALSAPSPLAIGPLGAAAPQAGSIAIGGGGGGALVASRSGLAPGSSVRQALGRSFAGPHGRAIPRSLFHLVAGALPVGSVGGAGGGGGGGLSTSDADQLSGAVRSAGSPRLQLSQMGHSALLATQRHISTRGGGGGVPGAVAAAGALLMSHQGHMHGHTPGQEALDASVESLAQGVSGIDVDGGLCWMLASSPEVMLEPLEVMVSSMRSGLTAALTNAMVLDSGDEAKAAMNQELAAIRLYDVIGRGGQGVVFHGTLHGLETAVKVIVHRGKGEPLAHDGGDPAAGGAEGSGADGAAGTAAAGEADAAAGGDGADGRNSAGDLSRIRKAKRGALELVVTGTLSNPHIVQVLASFSDVIMVRCTYRNEPTPRLRLVAKDDPILAGWASPGPLNTVACLEYCDAGTLLEAAHGGAFRPPGSSVLSGAVRPALVPLYMSLLEVALALRYLHSRRLVHCDLKPANVLLKSSSRDPRGWTCKLSDFGCVRLMTELPATPEDLAAMQQQQQQQAAAAGRAGGAAAALGGRGGSRAAASGVGGSGGTPNASTKKTVLGFRVAQPLGTIAYMSPESFVRGHTLGPGVDIYAFGILMYELLIHLAARCWSSSVSRRPNTAQLVAEVEALLAEAQLKESRKAAAMQVRPGAPVGPQAPGGAPAAVRAPQAGSVAVPAPLASMMPAAKPAPPNPPAHALAPPPALAAGAVPGAPGNAAPSGALASIEPAAPEINELVTASAAAAGLDATVEVLQVKVPPGTDVPADGGSPGP*
</t>
  </si>
  <si>
    <t>C_720052</t>
  </si>
  <si>
    <t xml:space="preserve">PPTPRTPWSPVAECPCPPCTARKAGKHVAAGTPAPLPPDWRGCRPTASATYPAEGTHPGAACEGRPPPPPLLPPPPGPEPPGYCGNAAPPWWSAAPLHAATPPPASPAATVPPAGAPKPPPFFFLPAPPAPGSTAPEATPPPGRLPRPIHRRGQHARPRLQEPPRPPTAGP
</t>
  </si>
  <si>
    <t>C_720053</t>
  </si>
  <si>
    <t xml:space="preserve">MGKHNLGKHSDMQRVEQCGIDLKSAPKTHQRFRLCNTHIKAPVVVVDGVHSRFCQQCSRFHPVDEFNGTNRTCRMMLAKNRARQRSTTSGPGSGGRSAFGRRSMQSDEEDEELSDLSDSGSDERGGTATRKGGKAGGAGGRASSSGKAASGGNKSGAQRRLSWVPATGPQQRQQQHHQQHERYQMQQALQQQQQQQREERQLQQQQQQQQQQQQQQRQQHVVSGGAGYVQGPHSGGQVLGDFGSGVSGGGAGGPQAVAAALMGRNSLAGSLVRVESIKRRRSGDGMGVAEEQRLLEQEGAPSPAIRHCSSSGVREPMLDGALQTAGSTGSGLGSGLGSGLGSNSAFQRASLLQLQLQLQQLQQRAATTGGIGLPMDARLLPGGASGPSQGTGVSLAAPGADVGGLRGGAAAAAGATGLQSEAALNAALTALSAQQQALMQQQQHQRELQAMLQQQQYQLQQLMQEQDVEPEPSTSAASAGSNDSPACGAMSGIGGVLQSVAAAAAAGEELRTVALRRSHHQRNASGGSASLAQAAVAAAAQRSSGATTPAGPTTAVLMIAANGSRPMTPRCEAAACLGALALGDGGGGGSGLGSAGPGSAGPGSAGPGSANVATGSVGAAVPAGVVNEDEGLAALAAKWRREAEEGNSLQAQAARQAQRYAAGQPVKTEPDGLGVGGGVGPAGPLLQPPAGTMTGAMQPAALGGFAAPVAGGAAGGFVCGPDGKLEHGSEGCSGGPGGHRAAAAQAAQHTADGMPAMQLQRQYQQHQQQPLLSEHQQEQDLQQQDLQQLGIARERQRRLWADLQALQAQHEQLQQALLAGQANGTHDAQLVALLQQQSGALETQRAQAAAGEEMLHRMEAEIMAAAQQRQQQGGGPGMQWSKQ*
</t>
  </si>
  <si>
    <t>C_720054</t>
  </si>
  <si>
    <t xml:space="preserve">MQALQKIQRQAQRQASAQAPLRVEVPAVNRAVPSAAAAPVAAAAPLPAARRAAAFGAPARPVTVCRTATVDAPASASSEGSVREDIRNIAIIAHVDHGKTTLVDAMLKQSKVFRDNQATAERIMDSNDLERERGITILAKNTAIRYRGIKVNIIDTPGHADFGGEVERVINMCDGVLLLVDSVEGPMPQTRFVLRKALELQKRVVVVVNKIDRPAARPDWVIDSTFELFMDLGASDELCEFPVVYASGVNGIAGMTPETLAEDLEPLFATIVKEIRPPSVQPAAPLQLLCANIDYDEHKGRIAIGRVSSGTIKRGQTISICSSLEPGKVRQAKIAELFVYDNFSRVPVDEVAAGDICALSGIADIKIGETITQRENPVPLPTIQVEDPTVNMTFKVNTSPFAGKEGKFVTSRNLKDRLDRELERNLALRVEPGETSDSFVVSGRGTLHLGILIENMRREGYEFEIGPPKVITREVNGKTCEPYEEAIVDVPEQYVGAVVELFAQRKGEMVDLIPSIQGASRIKFRIATRGLLGLKNSLLTATRGLGVMNTLFLEYAPVAGEILMRENGSLVAHETGQATTYALESAQDRGQMFCRPGDQVYEGQVIGMHAKAGDLKVNICKTKQLTNMRAAGKDTKVGLDEPRSMGLDDSLEYINDDEQVEVTPKSIRIRKDPMAANKGKKGR*
</t>
  </si>
  <si>
    <t>C_720055</t>
  </si>
  <si>
    <t xml:space="preserve">MWRWCRKPTLLTRRRWSLAFVPRRGRAFRGATASLPARQRRPTPVGRLSWRGVGCPFQAAYCSRRQRMRRAVWYVGIGTWVTCACASCVCMRPRPWRTSLLSLPGCIPTWPRTGCLLSVGTGTVSQMPVRRRPLARHVLHVPRNLPASSPSSVWWTLGRASVAAPRATRIRPRPSRPLLHAWIGGMSVPPRRRGWWMSLARMGRLGTTTVCCSPCPCPTCHMRTGSSGASPHTCCFTPRCVWSSSSAWR
</t>
  </si>
  <si>
    <t>C_720056</t>
  </si>
  <si>
    <t xml:space="preserve">MEAFVEEAPGMGYHCFVRPYVAARAVAAELRLRGVVLPAGLEKLLEEAPEAINDDDVSWMNKILRRAGKELMLPQPLPAQLALPPWNDAATSDVCIRLANAARAEWARRAAVRRLRQLWRCYCAALEAALGLVQRGRGAEEATAAAQGKRLLPDKHFGTVWGILSVTALTSSGCYQRRAGGWQAK*
</t>
  </si>
  <si>
    <t>C_720057</t>
  </si>
  <si>
    <t xml:space="preserve">MPRTRVVALEGDAGAAVQLQDPARHVIQKVAVVRHSHHSALEVGQEAKGAWVPRHALGVQMVGGLVQEQDVGRGQQQPAQGHTAPLTWPEGGGG
</t>
  </si>
  <si>
    <t>C_720058</t>
  </si>
  <si>
    <t xml:space="preserve">MAMLKRIAHQVQPIMRRREWTVPLLSEFFPVQTNLLGLNVGGGGGRTREVKVRLRPARDPDSFLPYESVLHTMLHELVHNVRGPHDKVFYNLLDEELMAKGVGGTGVGFDGPSCGRLGSHAFIPQHNPHPASLRDVALRAAMDRAKRQRLMPQGPQRLGGGGGGGEGGPQRYANAAAAAAAAAERRCSDNRWC
</t>
  </si>
  <si>
    <t>C_720059</t>
  </si>
  <si>
    <t xml:space="preserve">MDSDELDRALDRLDPGISLDDILSGRSAAAEPARRPAAAATPSIVRGSGTKVPIQLRRGAARPWDGATSSPPAQLAQAEEAGSSGRVAANGDARAGNTSGSSGNTNDSGRLLAQGQQPQQPSQQAAGLGPAVSEAAAAPAGSGALLAAPNSGSAVVTAELAGSLAARSTRAPRSQRVRSTEWVAAMEAAAEAEQAAAAAAAAAAAAAAAAEGYSSYESWPQLQPQQRRRPVSQSEALLLELLQEEDQPEYLRAAAAAAVAVAPPPGITGQSVELGLQRELQAGSWGDLVPEPRGTVVLAEAPLRGAIAAAAAEQRGAAAAAAARLTPAQLASLPLDRRTWRLLAAAWFPSLYDEEWHGSLYEFLFELWPEVGRAHVAAGQVGGRPRLLLATDAELAAAVAAAAAVGEVDEEDAAAARALLPGYPAAFGSGSSNSSFGGASGGSSGKEPRQQRAAAFLDAAYGFAVRCAASADFAVVSGLAVSVLDCLDDHDTLPAGLAARLPAPLVSRVLVPLAPRFQPSWVVEEWVEAVAEAGLGRRVGRGSAQAEMDEKVLVAIGAAGSSTSGSANTGTGSSVGAGGSSSGSSTKLPRRWRELVQRLEVAGAAHPSSPLASMHSLLDFDTPWEWERQQRRREGQARARRARQAEPDTQSMELAAAPAADSTTAEMQAGVEAQTRADTAAPGGQEKGRKEESQEGRGKGRGGGRSRRTTVAAAVEDEQGGEGAAPAARPKGRGRPRRVTQ*
</t>
  </si>
  <si>
    <t xml:space="preserve">MSYGGTEEDDLYGGYDEQSNPLAGSGGAAFKALGADGAPPGTAMMGPPGTAMKSFVPGTAMRGGTAMQQDPSLARPMTSNRGAGFTSAPNKKFDPLNRSMGSTLGSSGGGAMLVARKGDTSPEEQARGMEKTVHELLEKSAADAAKNDINSALENAMEAKKNERKLCRFREQNNMADQINLELMYAVDFNLAHMYHMNKNYSEALNLYTAIVRNKNFPQSGWLRVNMGNIHFEQKKYPSAIKMYRMALDQISATAKEVRFKIMRNIGLSFVRMGQYPDALQSFATVMDNVPDHQTGYNLVMCNYALSDREGMKNAFIKLLKVSPPSEMDDDDDDDPMGDDDMQVMTMDDGLKDEMRKRNTIITRLIVKAAQLISEKVDRANGFEGGFMWCCEQLRDAGYTKLANEVELAKATRFMGQKQFDKAVGVFKDFEKKEPRVKARAATNLAFLYFLEGETDQADKYSEMALKSDRYNARAYVNKGCVLVERGDLEGARSLFNEAAGIDPYCVEAIYNLGLVSQRLNELPYALAAFKKLHNMVPDNVEVIHQIATTYDMMGDFKNAVKWFELLTSLVSNDPGVLARLGAIHARFDDEAKALHYYQESHRVYPVNMDVISWLGAYHVKSEVYEKAMPFFDLASKIQPQEVKWALMVASCYRRTNNLPAALGKYKQIHTQHPDNVECLRYLVHLCSELGRRAEAAEYMTKLKKAEKAAVPEATTAAAPAAAAAGSGMGGMGGLDDDIGSSAVSAQNRGKKMLVKEHMGGGGGKDNDDWGNEQLGDDLLPM*
</t>
  </si>
  <si>
    <t>C_720061</t>
  </si>
  <si>
    <t xml:space="preserve">MTSNTVRVPYSHELYAMSRHVVFRAEKEHKAAVECKGKHDWPEDCKPESEALVRATNKLYKEIMEKSPEEFKEYAQCLDWYGLRFSRCRDKQTAFEKAFPIVDAKK*
</t>
  </si>
  <si>
    <t>C_720062</t>
  </si>
  <si>
    <t xml:space="preserve">MTIISKASFKTGMKMFTAGSYEWAIPEFERLTAADKQVSPTFVIGGSSWRMLCFPRQNATPHQNVSVFLEYPEASFTPNHLSPTASFKLIIKNFKDPSKNFEKSADNTFKSHQEDWGFSQMLPLQDLNKESGYLREDGAMVVRVEISVPAPLPGGSYPVKLSTATPGLSTDLLSLLDNPGTTSDLTITATGSELPGATGCDAGADARPQSRSFAVHRAILAARCPYFRTLFESGLADSGARELNLPDTDPDALRLLVRFMYGDGLAVTSREQAYSCLSLADRLLLTQAVELLREHLLSSVSAATFAADLLCAAGLAGEQTLLRSLVARFADLGDDVPEADLKRVEAERPQLLLELLLSCRAAKRARTAMAGAPSLGRWRVGEGSRRRGAEMVVVEAEDKEGSGQGGPPIMCGRAAAGT*
</t>
  </si>
  <si>
    <t>C_720063</t>
  </si>
  <si>
    <t xml:space="preserve">METESTGHYEWEIHNFAKLTQADRQTSETFEIGTYLWRMLCFPRQNATPHRHVSVFLEYPEASFTPNHLSPKASFKLIIKNFKDPSKNFEKSADHTFESHQVDWGFSQMLPLQDLNSGYLREDGAMVIRVEITIQRDERFTYDSRTVTGFVGLKNQGATCYMNSLLQYLYNVPLFRKAVYHMPVPENEEPSKSLPVALQSLFYKNTKVEKAINELFEGFTYNFIECIGVDYKSTRKESFMDLQLDVKGCKNIYDSFDKYTEVEVLNGQNQYKTDDFGMQDARKGILFESFPPVLQLQLKRFEYDFQRDSMVKRMPPGPGQINDRYEFYDELDLDREAGKFLSPTGAQQLSTGSLSAPRNTYKLHSVLVHSGGVHRGTLLRVSMPAHVCGYIRPDGQQWLKFDDDRVTKAEPHDALEGQYEVVATNALYAEAGKQRQLLVFVKHYDPVKETLTFKGHHLLPCTAKLQSVANMLLEDDEQELEGQAELWEEVKSEPTVIVDPVDLRITLAEATIDHGDIIIYQRKLSEEEAAAVRYPTARGFLEYVHNRRLIHFKKLEDPAAPPAVTLELLRGATYDEVVHHLPPPLSARAAAAWAAATATTAASDAAEPMDADGGPDTGADAANDDNDNADAEDVDAPDSQGEQGKRAGPKSAEEVLKDALAENMPGAAFGDPLLIRVTESDTLAKIRARLQDFHRWRNGFYAPAAMAAAAVGGAPTQATLVDPNKLVLALLHEDKGLGHAGAPRRAPPSTSRYTYDKPIKIYG*
</t>
  </si>
  <si>
    <t>C_720064</t>
  </si>
  <si>
    <t xml:space="preserve">MLEEYQGSREDDGDHGWEARLAKRYYDRLFKEYAIVDLSFYKESRLGMRWRTQKEVVSGKGQFVCGAKGCEASDGLCSYEVNFAYQEAGERKQALVKLRVCPACAFKLNYRKEKQVQKAADAAAARKRKREREEAAALETADPLVREALQYVKRYAAGDKAAGEGAAGEGGLGEEDLLRAARDVAPPPAAAAGGGSGPAGAGGAAGVGQAPAIITLPADNSVWESKPAQETATAEEEMDAYFEGLFM*
</t>
  </si>
  <si>
    <t>C_720065</t>
  </si>
  <si>
    <t xml:space="preserve">MQSVAIKDSAPAVVDHPNLYIKNLPPNMNQTDVEVLFRPFGPVTGCKFFRTASVPYAFLRLSTPEQAQDAISKMNNYTVAGKVLLVKPADVDAVYDEPNENLYVRGLPLTWTEEDVRGYFETFGPLVAMVRFQNLEHATAARDSANAMSPPGAPPGTMPLNVKYADTHEEKQRKAASRVGGGGMPPMGGPMMGRGPGPMGGHMGGPMGGPMGGPMGMGPMDGGMGPMDGGMGGMGPMDGGMGGAGGRMPGRGAGPGPAMRYAPYPGGSGGPVGGPMGSPGGFGPMGGPPPPPPRRQQQPDMHQQPQQMMIMGGGPQGMMNGPGPGPAGGMPGSQMGGPQQPMQQQQQQQQQPQQQPYGMQPQQQMPPGLGPGPVQGQPPGLGMGPPGLGASGPGPMQQQPPMQQPMQQSMQQPMQQPMQQPMQGPPHMQQPQAQMGMGMPPPQQQQQVPYGGVLQPPMQQQQQQPPMMQQPMQGPPGLMGQPAPAPYPGAAQPMQPPPQQPQPYGMPQQQQMPPQQMPPQAQPPAGQGMYGQPQPAATAPPADPYAAMYGAAPAQSAPQPQPAPAYGAAPGPYGQQPQPAQQQPAAAAPAAATSAYPYSSYEEYMKHYAAYYGYAPAATAAAAGGTSGAAAPQDAAAAYAAYSSYYAAYQQQQAAAAAAAGAAAGTPAAGTTAGAKPAAAEAGKPASVAATAAAPAALTIAAGGAHISKQATAAPGSGAATAVAAGPTAANSSYNPRARIIIYGLPTTAGKLEMYEAFARYGATMGVSASGGQGVVQYGDREAAQRAVAAANGTMVCGAAVRVALSEP*
</t>
  </si>
  <si>
    <t>C_720066</t>
  </si>
  <si>
    <t xml:space="preserve">MQAVCTRARAVSGPAPVKRTSSQLVVRAQAVSEASSSTSFKLPTKAPLPKDAEGVKAVIAKSHEIHGQGRSMWFCLSGAGKRGFAGTYLAHADTIDWQSISSGSMDSYNIYS*
</t>
  </si>
  <si>
    <t>C_720067</t>
  </si>
  <si>
    <t xml:space="preserve">MAAVMQPKAAGRVARKLGFDDCRVGNVLEDGHGNARPFSTPVGAVAVPVPPLAPKLYPFSTQPLGPSSPTRHNFAHPWPEAVTPQTVDCTAASAAAQFPRKYFSRKWNPHTGVVHLHPRQPERSRKLQGAFDAAAATNAAPGQHHRSAGVAVRMAYQPWRAGCWDVLQESLSSTAGGSGSSSSGGGGSGGGSSCSYAVRRALRRVCASRASGGSGAGQGDVAAAAAARAPAGAAAXXXXXXXXXXXXXXXXXVEEEEEEEEEEEVAMEKEAHKRAAEEAKKRAAEEKLARKTAWWQKHGWQLQHELIKQQQQQQQQGEEVEAKEVAMEEAEEQQQARHQEEAQKRAEAEAKLARKEAVWPCARQ*
</t>
  </si>
  <si>
    <t>C_720068</t>
  </si>
  <si>
    <t xml:space="preserve">MYSKFGPKGRAGWQRLVSTRAARLLLISMGSLALLTYVWVVFVLHPARVADAAVTQGGADSGGARIGRLRLNTGGATGHDLSVSGQAASQSSRSLGATGAQASSSGSSSSGASSGSSSGAATGGLGHLNVGYGRGLGAGLQHRGVGSAGGGVGSSASSGAVLTTSNQHLLFQTPSHPTKPQKTAAAKASSPPPPPPDEDDVPEGPHPMRHYPYQDAKYRIWSLPKEDVSPRCRASGICDGKYDCGADGMGCITDALKRKMKVRDAAAWTWKGYRQYAWGHDELNAGSRNSREWFNMGLTIVDSLDTLQILGLLEEYAEARYWVVNHLDLNQGDVSVFETTIRILGGLAAAFYHSGGDEAFLMKAVEFADRLMPAFNTSSGLPQPHFSVHDKNVATYRGSAGSSCLAEIGTLSMEFTAVSRLSGRPEFRDTAMKTWPIIKSMPSMDGLYCTMLNADLLSCNGNHYTFGASADSTYEYMLKQWVLTNGTDEMCLDMYKKAIGGMRRHMLTELWMGPDIGEVWIAAENDAGASRNLVLEHLTCFLPGTMALGHMYGVNTGGAGEDDDLMVAIKLMKACYELYHQTPSGVAWDSVHLVPRYSPPPSPNPPPPRPPSPPPASSPPPPPPRPSVDEVGGAGVGAGAGATYRAGSGVTRTQRRLLEATAQEGQARKGDAYWDRDGDDGDDEDEPVEVTSTREAGVIDSDDGDDGADGVDGLGYVVLDAEVRKQQQQQQQQQQQQQQQKPHAEERRHLMAEASGGAGDGAKPPGWGKVKYEFAPRSRENFLRPEVAESLFYLWRATGDPIYREWGWNMFRAYERWCRVDSGGYQVINNVESVPPGPGNKMESFWIAETLKYFYLLFSDDPNEIPLDEFVFNTEAHPLAIWGSATDRKLRKILERYHGAPPPPSPPPPSPPPPPPVTPVAGDATGGAGGAALGSGQQQALDHVTQVVHRARQLLAQQEAAERAQQLRSGGAGADVAAESLMDALTAARRRAAGHRLSSATLAGGGDASSERRRR*
</t>
  </si>
  <si>
    <t>C_720069</t>
  </si>
  <si>
    <t xml:space="preserve">MQLRLGKLAAATAATAAAAAVDWLDVALRTANGLAAGGAARAQVLQALQEAGAGSLGSWAVQALLPALCGAASGARGLAVALQPADLVLGALSQLSSVAAGLGVLLVMGLPLRPYLAPLLPLLPRGPPSPATMAALRAGGVACMVAALTGLQAAEVTTPELGRSVRSAAAAAAAGVPLPAQMQACLYGAFAVAADVLVAAAAAIVAARAAAALWQGGAAGSRSGTASAPGVVQGSRGVKAEVEVVAAESVQLPRVLTGARWLGAGRLVLDVLLLAAVACGGLSAHVSGEGLEVLG*
</t>
  </si>
  <si>
    <t>C_720070</t>
  </si>
  <si>
    <t xml:space="preserve">MRPTAVSRCSWSLSKCSLLPSARVAQVQTRAQPAAATLTQTGRTHTGPLVCRPEKLYEHALELARLEEYEDARAAFESLLTRQPQLCKAWVSYAQMEKRSHRSSHHADRWQRCRAVLQRGLSLNPTSSCLVQAWGLMELQRGNWLAAVRLLERSARLDVSCRPVLRWQVVQTARKTVGSRRGGQGSGSNSQQSPCSELAE*
</t>
  </si>
  <si>
    <t>C_720071</t>
  </si>
  <si>
    <t xml:space="preserve">MAYRQLQGTNRGASAGAPVAYSRPMQGRVGRSALRVQAVAEAERPTAAKSSGSAEPVTTDITSKLKYLFGRNGDYTNADAYQGTAWSVREKLIDSFNKTHEHWKKEDPKFIYYLSAEFLMGRSLTNTVYNLGLEGEYGNALREMGYHMEKVADAERDAALGNGGLGRLAACFLDSMATLDLPGWGYGIRYKYGMFKQGLKDGYQVEMPDIWLTKGNPWEVRRDDVKFEVGFGGRVERKKVNGKEMTVWTPSEKVIAQAYDNPIPGYATPTTSNLRLWDAVPVHEFDLSAFNAGDYDRAMLERERAEGISAVLYPNDSTPEGKELRLKQQYFFVCASLQDVMSRFRAVHGANWEALPEKACFQLNDTHPTIAVAELMRLLVDVEGLEWDAAWTITTKCLNYTNHTVMPEALEKWPVKVMAKMLPRHMEIIEVINEGWTKWLGVHLKDLKSEERAKKIAAMSIIHANPWNADEMLVNMAYLAVVGSSAVNGVAAIHSNIVKDEILNDFYEIFPSKFQNKTNGVTPRRWLAWCNPELAQLITEALGSSEWINDTEKLAGLRAFASDPAFQAKWAAVKKAKKAKLAELIKKIHGDDVNQNALFDIQIKRIHEYKRQYLNVLSIIWRYKQLKKMTPEQRKASAVPRVCVIGGKAASAYDMAKRIIRLVTAVGEVINKDPETKDYLRLYFLPDYNVTLAETIIPAAELSQHISTAGTEASGTSNMKFQMNGCLIMGTWDGANIEIAEETGVENVFVFGVRAEEINQLRKDRKNFKTDPRWDELMKDIEGGMFGDKDYFKPLVDSVNNMKVGNDWFLLANDFAGYLAAQEEVDATYKDQAEWLRRSIMYTAGSGKFSSDRTIREYAEDIWHVKPARPSA*
</t>
  </si>
  <si>
    <t>C_720072</t>
  </si>
  <si>
    <t xml:space="preserve">MAGQSGSQPLAPAAVRPSAEAAAPGPLGVTLGKQARKQLFALEPEVTYLNHGSYGAAFRLALEVQQWYQQQLEAQPVKSTIARVAAAAGASVIEVTLGLEELQRPALAVGAMQSALAALGGGGRRVRLAVLDHVASFPPLVMPVVQMAAVLKQVGATVVVDGAHAVGNVPNLQVPALGCDYYTTNLHKWGCSPKGAALLWVAPGPGPEAGGCERQEALRPLVTSHGFGLGFRGEWLWQGTTDMSSWLSVPAALAVLRALGGPERLTARNAALVADAAAAMRRRWQAAAAAAAAAGRAVAAAPAASAPATTAARGRVSGSGAAGAAAAAAAAAAAAAAVAGSQPDELLQLGGGGDWAAGGGAPCMVAVELPAPLKGYAGCGAAEAVALQRWLRYERGIEVPVVAAMGRLWVRLSAAAYNEPGDYEALGRAVEELLVPLPGGGGGVAAVAPVVAT*
</t>
  </si>
  <si>
    <t>C_720073</t>
  </si>
  <si>
    <t xml:space="preserve">MATKAIMEVAADAALIGRYFGRAAAAATATRAAASVNMSTSAATRASSTGPTTEGDGPGVRIGSIPSAVGALNLSASTSASAGSVRFMSMFGGHRTTDPVTAEAIAKYF*
</t>
  </si>
  <si>
    <t>C_720074</t>
  </si>
  <si>
    <t xml:space="preserve">MAQPMDLDPKPPEETATKGGYELPWLEKYRPQFINEIVGNTEAVARLQVIAEEGNMPNVILSGPPGTGKTTSILCLAHQLLGPNYKEAVLELNASDDRGIDVVRNKIKMFAQKKVTLPPGRHKIVILDEADSMTAGAQQALRRTMEIYSGTTRFALACNMSSKIIEPIQSRCAIVRYTRIPDEDILARMRLVAEKEGVTYNDAGMEAVIFTADGDMRQALNNMQATHSGFGFISQENVFKVCDQPHPKLVMGIIAKCKAGDLDAAYAGMKELQDMGYSPMDIITTVFRVVRNADIPEFLKLEYLREIGFCHMRVSEGVNSRLQLSGLLAKLCSKTLIAAR*
</t>
  </si>
  <si>
    <t>C_720075</t>
  </si>
  <si>
    <t xml:space="preserve">MDDPGYSRKEVPNPSRFAEIELDAASGDEGSERQYFMHQPGDLNYDDIESEVSASDLEGITAASSVQSGNYTGGDTHDETWDFGPIDIKFAEPVSTPSKSPEKQEAEERRPVLSRVESLSSSFKDFEMERGFEADGEGGGQISSKVSEAEYAADPEVIDFPVPVPAVNHEDVELFRNQRRPSPTSSMDVAAGSLAPSVAPSEQQPSESTGSQERQRKGTGKSTSLLKSLAGRSADARDGAGLTLGSSALSSGGASSSAARPSAPTVGTGGAASGGGGFGGGGFGGGGFGGGFSFPVTPPTADEPDQRLFTSWPSVRSSCTSEPVAMSDDDNALPAEYADDEYSKYRLSSRSTSMAAQDLPEQRKTADGETSGTLASPDGNSAAGSGTARQAGAGAPAADAAADLDFSLEWEFRPPLSHESREPSLEFSTANTDDEGLGTPKAVAAAAAAAAAAAAAAAANEVSAVLTLEPTPSASAGVAAAAAPAPAAGSGPGQEPEVEGGDVLDTHNGSVTLAGEVEAAAAQLVQLMPQLALIDDADAGSKPGTPVDALERKDSSQVVAHRINFESEDLHDAHSHDGGASVHSAPHIGAAAEAVPEPLHEHEHERDDQSSISAAIAAVEVAAEADDEDTDLGEDGVAAAASFSEPASYDADDADVDEPEPLSGLADDEERLGGDEDDDEDDEDDEDEDEEDEAGRRSSGGVVGVGAGGEWGDEQHLRAPDAKDIARARPESSLTPRYHMDEQGNVLYEYDPDYIDRKYEVFELRVIHRRHRTGFEETKDFPIRLNDLIAGRYQVMDFLGSAAFSRAVQALDIKTGQLVCLKIIKNHKDYFDQSLDEIKLLKYVNTMDPNDEYAIVRLYDFFYYKEHLFLVCELLRANLYEFQKYNKESGDPAYFTNARIQRIARQALRSLAFLHSLGLIHSDLKPENILIKSYSRCEVKVIDLGSSCFITDQLSSYVQSRSYRAPEVILGLPYDYKVDVWSLGCILAELSSSFVLFQNDSLSTLLARLEGILGPVPEWMLHKGRYAHRFYTRSGMLYERNATTQKYDMLQPKRTSLRHRMPDADEGLLEFVGHLLTVDPRKRPTAAEALKHPWLQQEYPSLDSM*
</t>
  </si>
  <si>
    <t>C_720076</t>
  </si>
  <si>
    <t xml:space="preserve">MAQEDDTMRGEASEQRAATGGNGDAARPVKRYRRDELDKEEENPMLLSEDGDDEGQEYVPLRKRREAEESRLVALLRGGRRAGSAEPDNGGRAGSEPPGDRPKESLLVITARNLKQTGAPTEAQAALQEEEDIMRHALQKQALKAVKELATGVEYTHSIGTGWKPPLRYRRIPQDLQQQLRDLLRIVCDGRSIPPPIPSFADMKLPPAVLRVLASKGIKKPTQIQMQGLPVALSGRDMIGIASTGSGKTLVFTLPMILIALQEEMRMPLGQNEGPIGMVICPSRELATQTYEIADMYCQALNADRYPEVRVMLCIGGIDPKPMYETLRRGLHAVVATPGRLKDLLHKKRMNLDICRYLCLDEADRMVDQVGFEDDVRDILSFFRGQRQTLMFSATMPAKIKAFAESALVDPVEVNVGRAGAANMDVIQEVEYVKEEAKLPYLLECLQKTAPPVLVFAENKRDVDIIHEYLLVQGVEAVAVHGDKAQEDRHAAIASFKKGDADVLVATDVASKGLDFPDIQHVINYDMPEEIENYVHRIGRTGRCGKTGVATTFINTKQCSETILLDLKHLLKEAKQRVPHFLLALDDPLEAQAELEEKSGIKGCSYCGGLGHRVTNCPKLKSEDKAKSRANKDYFGSGGFGGEI*
</t>
  </si>
  <si>
    <t>C_720077</t>
  </si>
  <si>
    <t xml:space="preserve">MWEWVENRLLDGGQNGKVVHHAIGGNAEIFYKEVATNPQFNACRESIDFLVGEIRKIEAKLAEYLKEGLPMQMIHGDLHYDNVMVVGDDVSGLLDFEFCAYDWRAMELAVALSRYVSEDEPLPLVERFVSGYCQKGVLTESEIAAIPDLINLRIFSNAVYFTGRAIAGEDTLESLTSRAGAYAKRVRWVNANRDALANCIRTKMAALVAA*
</t>
  </si>
  <si>
    <t>C_720078</t>
  </si>
  <si>
    <t xml:space="preserve">MARTGASAKRKGQQSDMMDRNLQARRKAHTDVGADPPAPQEQPFNTFLRPSAPEGRPKRVAAMTATAKIAAIYARQPRTRSQRCGLATKSGTPPAALPQRLEQPARGKKRTRVGTAVVVAPEAPDRDEAMIEANPAGLEPADQTPEQPLSAMALEAQQAQQETPTIPRMGAAEAVAATAAATVQDVAATAAVASAAVLAEDGCLMAAAVERAAVETAQSAGRAAPVAEAAAVAHELPTPPPREQPQSPNVQAAMQEQKQEQKQAQKQAQEKEQKREQEKEQDQAQAQEQEQAQEQTQEQEQDQAQEQEQAQEQTQEQEQDQAQAQEQEQEQEQAQEQAQEQPQPQAQARHAAGAGPAAALRQPQGYSLVVDTETTGFPRRLPGTPMNGFIREQVPYTDLEGWSTARIVSIAWRVLAPDGRMELQEHGYRIVRPVGFVIPADAVQIHGISTQRATQEGLPLDQVLDELMSAIQRWNCGVIVAHNLKYDLNVILSELYRRNRAQDVARLERMEGVCTANCSKFYLGRYHKQAELLKALTDEDMRVAHDAECDAEACAKCYVALLQA*
</t>
  </si>
  <si>
    <t>C_7310001</t>
  </si>
  <si>
    <t xml:space="preserve">MAGLLANRPIDKARSDADDGGPGLPRPTATAQPAMFAFTSQAPGAVRPYLLLGAAPHEADYMLLKKLGVTHILQVGKELRPTFPDRFTYCRLALEDCEQEDLVGALPVAFAFIDAAREEGRRRQEEAEEEAAAAAAAAAAGAALS*
</t>
  </si>
  <si>
    <t>C_7310002</t>
  </si>
  <si>
    <t xml:space="preserve">MRGVASDSLRASLRRTSARCLAHARAPFSPRPSHAAPSPSLRTPAHGSSSTATAAAAYGTASSNSSSSSSTSSSSSSSTHTDGSPVLEIPDTGRGIAGNIAGGTHHAFRD
</t>
  </si>
  <si>
    <t>C_7320001</t>
  </si>
  <si>
    <t xml:space="preserve">MPLTQELLVNHKQLAAAEYAAAGAELLGSNATAVWQAATAAAKHAGGWKAFANVQQAAGAPAHHDAWRDCGFNFDWLKRLERGGGTFAYFMRTDGAAACVTLTDAAGSSSDGSSSDGSSSSDGSSSSDGSSSDGSSSSDGSSDSDGSSDSDGCSSSDGSSDSDGCSSSDGSSDSDGSSDSD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FLAVWLACCLLH*
</t>
  </si>
  <si>
    <t>C_7320002</t>
  </si>
  <si>
    <t xml:space="preserve">MWVRCIWDIMDREVAWVDMEVGFGEVEAVELVPGGGELAVTAANRRTYVDLYVRHLLQDSIAPQFGPFRRGFLRLCSGAALGWFSASELELLVCGSRALRLTELEAATQYEDGYTRDSERYQEFQRSQRSGCSGHLPSG*
</t>
  </si>
  <si>
    <t>C_7330001</t>
  </si>
  <si>
    <t xml:space="preserve">MAAQWLSKELHGQGADFWSCKPKPPIKTVAGRKPGGMFGFLNKK*
</t>
  </si>
  <si>
    <t>C_7340001</t>
  </si>
  <si>
    <t xml:space="preserve">MPNSGDAAADNEPKKKKQKVKVTKEGKRQLLLEEAKMVAPDAIVKDGRFLPLWIKTKVLTKVCGSAGIKWSDFSHAFREKGSKGAGRYDVYALLRGWLNAVIMEVTDNKDLGLEFIHMDPNEPVASAVWAKLESMVETYTTNYQAGGYLAT*
</t>
  </si>
  <si>
    <t>C_7340002</t>
  </si>
  <si>
    <t xml:space="preserve">PRSGRQRRRHRRSHGGAPRGGRSLAAAACHCARAGPGCGRHDQGHGGPLRSPGGGRGGGRSATAAAAALSCCYCRRPPPAPDAGTRLLPGAPEQPRHV*
</t>
  </si>
  <si>
    <t>C_7350001</t>
  </si>
  <si>
    <t xml:space="preserve">MTVRLAVAGAFHTSYMSPAVDKLKAALAQXXXXXXXXXXXXXXXAQPHSDPAVIKDILSRQVTSPVLWENTIKSLQEKGLTKSYEVGPGKVIAGIVKRMDKGANIVNITA*
</t>
  </si>
  <si>
    <t>C_7350002</t>
  </si>
  <si>
    <t xml:space="preserve">RRRRRRRRRRRTGAIAVVVLWGARRHPKRDGNGRGKRHRAEQKGWHAASCGATRPCPCASDPGSFSSEAQAPPLPRHSSLAPTCPSPHDFSVTSLKRHSPTRLPRTPWD
</t>
  </si>
  <si>
    <t>C_7350003</t>
  </si>
  <si>
    <t xml:space="preserve">MPVLYMVVGMCGFGPSISVQDLESVLFAGPNNRGPTLEAYYAECSRGNNATEGWMLKQLSHGVLGSRDNDCDGLIDKADPDCTQPSPPPAPPPAPHPPRPPPRAEPPGIMDDSPPGEDSPPPMKRRPSHPPSPPPPPSPPASPTGGEIAPTKKGKKSPPPAGGAVNPRKAKPPPPSGKKSDSSPPPSPPPPPPPGKKRLKERRLTFALDHEEDSVLESEERDL*
</t>
  </si>
  <si>
    <t>C_7360001</t>
  </si>
  <si>
    <t xml:space="preserve">MNQRAAGALAADGDSSGRRGQPHYGAGAGGSVEPALVYGGGRAVSLGNGRAGPPGETGQRGWDPPMGALLQHLARASASTQPTAAPAARPPAAAAAAPSAPQRRPPPRPTVDEAAGPLDGLEEQGGVPGGGAGASASLQLVTALLKQLPREQLQHVLREVKAEADDDLAAGAGEAGAAGGTPGANIPPYLAEQLAASGVDLTSRPVQAPRQQQRQRQGRNVAPASSSVAGPGPAGGALGCCCTRAWCYCCCCCCCCCCCCCCCWRQDLWLAQYTFNGNPQTASGSLHGNVFPFTSPQITVISETRLQLGGGSMEDSQFSHPAADRGVRGMTGPGSQPPPQQQRMPALPLPGVLPTGLEVPGQHHAGGIRLVSECAVCGHSPNWPELQLGQWPPIYHLRAVALILNDALHMPDLLRLAEADPDTAKKVVGAMCSPAGTRSPWQLAGKPLCCCFPCPCCERVLPYGTAHRHMLAALLHPQVWKQLTPRQHARVQQIEQLPQPADTLLGAAPHDVMPPELSAMDCLELMRGMLLGVMAVHHSALRGTERCLCGADRMTELEVIEQRAALAGLQAAGTSLAAASELPSSRQGSAAAVAAVAAATAAAATAAAAAATAPAGRGVVEAGEAAVSQRVPLALPPPGMVPSGLEDMPSLLQQAARAATQSWPPLPAGGGRPGLPGAVARAPPLPTSLLAGGAGLRLQQQRQLVDMNQRAAGALAADGDSSGRRGQPHYGAGAGGSVEPALVYGGGRAVSLGNGRAGPPGETGQRGWDPPMGALLQHLARASASTQPTAAPAARPPAAAAAAPSAPQRRPPPRPTVDEAAGPLDGLEEQGGVPGGGAGASASLQLVTALLKQLPREQLQHVLREVKAEADDDLAAGAGEAGAAGGTPGANIPPYLAEQLAASGVDLTSRPVQAPRQQQRQRQGRNVAPASSSVAGPGPAGGALGEQGWVCN*
</t>
  </si>
  <si>
    <t>C_7370001</t>
  </si>
  <si>
    <t xml:space="preserve">MAGAMGPKAVFWDRHDVPAAAAAAAAAAAAAAAAQGCSKGGRGPGCRGDRHSRRLSGAALVLVAHANQNNNNNNQNNNNNDNRNNNNYANMNNFDHFGKPDNMVANYGNNNNNNNK*
</t>
  </si>
  <si>
    <t>C_7370002</t>
  </si>
  <si>
    <t xml:space="preserve">MPAAFAGRLRRRSAAASSLTRTALALAVMLLTAHQAAAQAAAPAATPTATPTPAVDGATATPAAVPAAADTTAAAATTPAATTTTTTAAASTSTPATSTPASTPTPAPAPASGAAPTPAAAAVDASAWRSLSNSLAQTMADTLARPTTNRTAGPIGSMAQSAADFLRNMGTGRNLPDKHGVNDNTRNTFNMDQFDNLAKESQQ*
</t>
  </si>
  <si>
    <t>C_7380001</t>
  </si>
  <si>
    <t xml:space="preserve">MLSEYVSTKLKQLAAAHGHAVVKERYLRDDIWCVCLWLCMCWPWLGWQRVLAAAHGNTGGVAGRGVVAAPAAAVRQRYVLHLLTPPQLDRRLPPPSCPPAIPRLRVSAFRSFGG*
</t>
  </si>
  <si>
    <t>C_7390001</t>
  </si>
  <si>
    <t xml:space="preserve">MITDPPRPPPPAYVSALQPPTAASLAGSSSGGGASASGSVYAASTIITGGDGRPVCYPLAALAPGLTWPPDVDGGCREQWLGADDWAAAFGPIAGACGGGGGGSGGVLSYQEFVALPAWRRNKLKQAAGLF*
</t>
  </si>
  <si>
    <t>C_730001</t>
  </si>
  <si>
    <t xml:space="preserve">MNGSPPRPPNIGLMNVTLPPSPAGQSPHVLLQLLRPHLPRHRTLLLTRHLLCRPPVRLVPPQHLLQTRLWGERA
</t>
  </si>
  <si>
    <t>C_730002</t>
  </si>
  <si>
    <t xml:space="preserve">MLCVNVVSSPREVVRTTIMPRMGWKLSGSETLKVPLAKLSFRMATSMQLDDVATRRADLHEDYERAAQGLPPRGTGPAAALCQAQLWLVQAPPGFQQCVWDVVVMAALAATEHGRVRLRGMTRAAAALGIQTAAAAAAEAAVAGAVEAEPDVDEIPPTQLTPPQPGVNPVELARAGAVADFWSRLMQFAQLGVPQKGWGGIDATHPILAVVNGEMLCALPQAMELEA*
</t>
  </si>
  <si>
    <t>C_730003</t>
  </si>
  <si>
    <t xml:space="preserve">MVFTSSCQPTTTARAPQVSLPSAITGAPDSSLAATDPRVKALHGELETLNRRLQACYVCGDTSHRGFECPKQQAVEVYKLPEEMRQKVEELYARDVARMAGEGGGGRGPGLEDEYKSFLRLYVAGLPPIYNDAMLRSMFEPYGHVLYAVVATDGAGNSRCFGFVHMPDAATARAARDAVDGRPLEGRPLTVRLRSERHEPRGRGGPGGGGPGGGGGHGGLEGVDDACKLYLGQLPPSATEQHQYGGHHHQAPPPPPPGPPQQQAHEVTEYERFMAEMQRGQFS*
</t>
  </si>
  <si>
    <t>C_730004</t>
  </si>
  <si>
    <t xml:space="preserve">MDVTAMSYGSVSLKFAAPGVPYLVSNPNWPDTRRRFSLLTGIRGHCGDMSLPGRRTTSDEDAAMLCATTPGCQVFTRDIHSHTTVLCYSYYAAETHDANWHTGLLWDPPAFSRFEQAVAFGQWNYYLVTYSAAAGLLRLYKNGFLLADLTQQQQLAGLRPPAWLDLGASAARHWEARFPGRIANVQLWAEELQPNQAAMAMYGNLPQAAEGGPSQLLGAAPFGPWPDLPLPRSGWRPQYAAAAGGTGGSQRCSAAVVIPVTEADAQLGDLQTAAAQLQHYAGIGCEAHVYYVAYEPSVQHDPPPPPQKQQQQQQVPPAAATHQAWPNLREQLLAIGRGPGSSGSGPRIEVVEAPAQQGDTAGGLAAAWNAGVRAALEHIASAHPDVPYVMLAGAQQLPMDGWLAALVQQAEADPARVAGVHGKVIYPDGTVLSAGISFQVAYHPYLDRQAPGPVETHQGYPFNYEPIGQPYDTPAAGCSALLLRAALLRELVVDGALGDARLGGPGDWPCLDLSLRLRKRGQRLVVAPGSVLVSLAYNRTLDGQADGRALGAFLDAWGPQLEAEGAAALELNSTVTWVMHCGGSMGIEAANLVQHMEGRLRLRAQVQRGSPWCEHADVLQGTPRAFADRVGRLRQLSAYLPSDIYIHHKDYRQLAAWPWPPSNSSSYLIGRYMWEVDRVHTQWSQQMIHELDEVWVPSRWHADSCVAQGVPASKVFVVPESLDAALYNPDITDPVALPGRRRVAFLAVFKLEDRKGWQTLLTGYLKAFRNVSDVSLYIHTVTYPSLSYRRDWILDTMNNYLRGLNDTYLNSTSLYPTLSPGRPHIHVFGQHLSGAEMVRIYSSIDCYVLPSHGEGWGLPYLESMALGKPVIATGWSGMTEFLNPRVAYVLNYTLKPVHTSDPWFQGAKWAEPSESGLVAVLREAYANPHREAMGAAARAEVVAKYDNKAVGRSILQRLKEVSAQLAAGGPRQPRSLDISKDPVHIDLHMCALAPRLPRAVPPLGQAGAIRMAVATTWAPRPCGIATFTDALLRSLRPLLPAGSQVDVFPIILDLQMPTNLTDPYPPNAIRQYNYGDYVRAAAAINSGGYNVAMLQYEFGIFGGTHGSYATCFSKLLRVPVVSVIHTLSDNLPDEHHYNLQNLAGVSDSVVVMSPASRNKLGAYHGIPGGHVAVLPHGVPRVPQVNTAAVKASLNVTGRTVLITNGLIHPGKGIDLVLQALPEVVAAVPNVLYLVVGEPHPGCKQTCLDHYKHLQAMAAERNLTGSHVRFVTQFLDEDTMMRYIQAADVYVLPYRDRITTNSGTLSMAMAAGKVVVSTPFEHAAVALIGGRGVLFDFDNWRALRDALLGVLGDFPRQAALSKAAREYASGLEWSDVAAGYLRLLTNVTQSASMATA*
</t>
  </si>
  <si>
    <t>C_730005</t>
  </si>
  <si>
    <t xml:space="preserve">MLSYAGKQAIACARAASPLQGRPGVGCGPHRFRCREKCAELATDSSAAVKLPQPLTCAADTNVSVSASTFAAALPTVQTPSSNYSTADVWNVVDTLLMKHGLGEVALPGSRTHRTDWVMEGLRLGRATVDQLAAVVAGVLADVPPYPPAAFSGRGVVMVGGGLHYLIPAWASLSVLRKSGCHLPVEVWFPVAEQPSRPAVAALEGLGGVAVRTLDVVDLQQRGFALKSAALLLSSFQEVLFLDSDNLAVRDPSPLFASPQYAATGALFWRDFWDRSSVPEIHEVLRFPNEQVPKVTFESGQMVIDKARHWRGLLLAVYMNVYGKTFAELLSCYLGKGDKETFVYAMLAAGEAYWVSPQPPGSAGVVQVLCEPGRAASCRRQFMGNTMVQPGPDGLPLFFHANYEKWDLALPAAFEAYQRRWQVLAPGGQDVVGGVFLNTSYGIGYDVERHVFQVLSALRCAPWFTAYYQLRLALDDPPLPALDGFHPLPNYISFRPFYRLGWSGAYMGLFRPSLGDRLVHAYYRVLRWRLKPLERRLKGKK*
</t>
  </si>
  <si>
    <t xml:space="preserve">MPLMVLLLSQRTGGVAQLLSVHGLDTHRRNNLVLLDEDTAASCIAGQLVLLSLSTGARRYLPGRDGGGVGAVAVHPSRTLLAVGEKARPGPASAGPAVYIYSYPGLEVVKVLRGGTERAYSALAFDGERGDTLASVGHFPDFLLTLWDWRQEAIVLRAKAFSQDVYGVAFSPYFEGQLTTSGQGHIRFWRMASTFTGLKLQGAIGKFGNVELSDVAAFVELPDGKVLSSTETGELLLWDGGLIKVVLTRPGSRPCHDGPIEALLLDRPAGRVLSAGADGRVRMWDFGAVNDAEPREDSHSLELSPLDEVVVAEGAALSALLADSGGRRWVVADKAGNVYTVALPPAGPVGKGAVVTRVASHPAGAVAGLQLSARTHTALVASADGCLRALDYVSGAVLAEAATPQRITAFTPLPAASPACPGGAMTAATGYRDGVVRLHARCAEGLALVGVAKAHKGAVAALAVSADGGRLVSAGEDGSVFFFDLTAQPQPGTGVPGMPACGLLAPRAFIKLPSGSGTVTCGVWEAAEGGGVLLGTNRGTILSVPLPPPDLNTHHSYEWAAGTSAVSSYQLVVPKPKRPKKKKGKNDGEEGDKEGGEQDEGQGGEDKGGEQADGEGGSKEGGEEGRAAEEEEEEEADDEADGGAGGPSSTTGELISLTLAPNEPGALLVTAGGVGHAARKAWRVRMGEPLAAPLLEGFASAPVTCLAHAGPEGRLALLGSGDGLVRLQALEEPFGSAAPGALPLWEAPLHDMQSGRVSGLGLSHDGAYLVTAAADGALHLLALALPPELAPPPTTQPGDEPLPGPAALPLRPPDVLAAAAYTLEEEKQQAERDQQVREAEEKKLSVRQRLGLIRAEFEALLAENEAAPEALRLPRADLEVDPGLRALMEAEALRREEVARLELAWESERQRLGLAKLRRYFLDGLESERVVLHSLRGSSTVTTFRVAKLSDETRAELAAMRQAARAAAAASAAAGGEGGAGGRDTDARGKGSDTGGGPGGDAAARARLAEATAALEEGTASGKLNKADLRRLARKRREAEWAAFNGTRPDDTYDSPADLAAIEEARRTIGDFKLKSDPNYVVPEEERLTPQRKRLAMLELEEALHDIAAAFNAKFFALRDVKRKVLADVRVKLAALAELAAAAGAATGGADPDATAAAYLAPFSGLPSGLLPEEEPAEAREAVTDADLAAFAARKAEDERKAAAAAAGGLGGFAGAAAGPKKPAAGGAAPAGGALAGGAAGSGSVAHGAGGPSAGGQQGLTAAEEALAKMMAAVPQSELEKGLAAYNRRRVEHMRSKLSEEITAMLDAFDDAHSALKAEKLGLEADVKAGQMRLLVGLQELQLLREFDKRESVLLAKRQAKLDDKQEIVDKIAECTDKLETKRLELEGLVARRAAVVAELDAVVPESDPFREALVRVFHRRIKRSKKKAGGGGGEDDYDSEEDEEDEDMGDDEVDDDDDGGEEVCPPGCDQSVYERVCDLREKRLDEEDMIAEFTKTIEVLRKEKEALAKKQRLVEQGLAAVNADMAEFQKEKQGRLNQVEVIVALRMHQIEYLLDGCLPDDLSACLVFSASQLRRLQARVDELEEEKAGLRAAHKELRRQHAALLRDKADKEARVAELEARAHDVQMLKFGQVIDLELLDRVSSSRGTEELREDLKKQELAYARELAEWDAKINARMDELVVLTRENTACLNAVSELTAAQRRLESGLTATRKGLFADPVQQRRAEVEERDALVALVNAQAAELDRLKGQLLALRRKDTSMYA*
</t>
  </si>
  <si>
    <t>C_730007</t>
  </si>
  <si>
    <t xml:space="preserve">MARLLGLRSPTFSDGGSGGGEGNSGDGSGSCGGSSDSSDGIGWGRNGGAEHTAQQLPGGRPKEEVIVGWGKRLHQQIGAGPKPGTAPPAGGQGRDVNSATNIRHALVEMLLGHKRPASLQTGGGGGGGSSGGAETGLH*
</t>
  </si>
  <si>
    <t>C_730008</t>
  </si>
  <si>
    <t xml:space="preserve">MSRVSMSAHASTPARRKAQGSAHISRGGPPSRTQPSPRTTWVKAPAAACRTASAGSGRTHARPRASRAARAAASQPPGSKATAAAMRSAAARGDAGPRSGDGRCRRGPHPSTGRHTLVKYKSNIASPNLVPHPPGRVWAARTASNWSCAATNCPTYTRPGRANKSANATSKVSGDSRRSTTAATWPNNLPTGAHGDGKPANSRWYRTLPRAYAEAAAARPNIETGIRTIKPSTPTTPSKATGGHTTAPRKGRTTHHPSNQRPRPTLHTSPSGTRRREEPTVARAPGQQPPVHTHPKPGTTRLRSPRAY
</t>
  </si>
  <si>
    <t>C_730009</t>
  </si>
  <si>
    <t xml:space="preserve">MSDSLCRGTTGTGSQAETPPSHSTPQPLAKGRTTHHPSNQRPRPTLHTSPSGTRRREEPTVARAPGQQPPVHTHPKPGTTRLRSPRAYRSVNRMLRAKTPRAKICRARKTADRDDG*
</t>
  </si>
  <si>
    <t>C_730010</t>
  </si>
  <si>
    <t xml:space="preserve">MIRTGGSLHPRIANVLCFAAGLLVAVLMVPRSGPVLERIGFGTSSAGFYVRPDVNEFQRLGLKHDTDKVQRHNYQTIYGKLFELPPGRNRTRKMLEIGLGCNMDYGPGHSARVWREYMPNAEIWFGEYDAACVAKHRAHLDKLGVKAVTGDQADIATLNRWVKETGGGFDFIVDDGGHSNMQIYNSFIVLFEKALNPGGIFVIEDLY
</t>
  </si>
  <si>
    <t>C_730011</t>
  </si>
  <si>
    <t xml:space="preserve">MKYVATHLLCLAAGILLALLAGPLLFSSPLSHDQPRLFRGNSTSGTDPRVRLGVVATVSIEFAQTFAREIAAMNCYCALHGFGYHLELLNPLPQRHIFQGRLQYFFKYLPSYQWVLMIDVDVVPLNYFHSLSDLLDDSYDVIVTDRDNGEVQSSYFVRSTPAGKEFVRQQLALSDTKAHANYDNGDLLQVLLERASQVANPDDKARIAAAIVLRDANYTEFIKTFKGLFDVYRNDIPHVKGVPLRLGAPAVVRELAQLAR
</t>
  </si>
  <si>
    <t>C_730012</t>
  </si>
  <si>
    <t xml:space="preserve">MSAFLPSPQDISRQTHTSAF*
</t>
  </si>
  <si>
    <t>C_730013</t>
  </si>
  <si>
    <t xml:space="preserve">MRAVIIQLLCFVAGLVAATLLRPLVPLPAPRTQPDDDLFSAIDTKFDMINSFTKIKHPTYTRGMWGIANKEEGGFFYGVSKTRFMFNHLRRLAAARPINTICELGFNAGHSAALLLDAVPGAKLLEFDLGDHLWALDNAQFFQEAYGSRFVFIKGDSAVTIPSVVANSSSKCDVIFVDGAKGEKMRRQDVLNFMQLAHKETYVFGDEANTVECMSGQVGREHPKCLEGPNGDTAFAWNALVREGTLQLIDCSRPVRDADLVCLWQYKSIR*
</t>
  </si>
  <si>
    <t xml:space="preserve">MASEAPVETFAFQAEINQLLSLIINTFYSNKEIFLRELISNASDALDKIRYMSLTDKSVLDNNPELYIHLQPNKADGTLAITDSGIGMTKADLINNLGTIARSGTKAFMEALSAGADVSMIGQFGVGFYSAYLVADRVTVVTKHNDDEQYVWESQAGGSFSIRRDTEGEPLGRGTKIILHLKEDQKEYLEERRIKDLVKKHSEFISYPISLWTEKTVDKEVSDDEAEEEEKKEEEEGKVEEVKEEKEKKTKKVQEVQHEWDLLNKQKPIWMRNPDEVTKEEYAAFYKSISNDWEDHLAVKHFSVEGQLEFKSILYLPKRAPFDMFDQRKKPNNIKLYVRRVFIMDNCEDLIPEWLNFVKGIVDSEDLPLNISRETLQQNKILKVIKKNIVKKCLELFAEVAENKDDYNKFYESFGKNLKLGVHEDSQNRAKLADLLRYHSTKSGEETTSLKDYVTRMKEGQKAIYYITGESRKAVENSPFLERLKKMGYEVLFMVDPIDEYAVQQLKEYDGKKLVCCTKEGLDLDESEEEKKRKEELASQFEPLCRLMKDILGDKVEKVMVSHRVVDSPCVLVTGEYGWSANMERIMKAQALRDNSMAAYMTSKKTLEINPENAIMNELKKRSDADKSDKTVKDLVLLLFETALLSSGFSLDEPNTFASRIHRMIKLGLSIDEEVEEGLGAADDDLPPLEEDAAAGEGSRMEEVD*
</t>
  </si>
  <si>
    <t>C_730015</t>
  </si>
  <si>
    <t xml:space="preserve">MSCAAMLPHLRVPIILASGDSDYTAPKSYLSQLNSRKLLHWLAMNCDLPAATTAKLSCLPLGVSQWLFKDNPASPFLDVMEQVLGRGVGLQQGVWPSPRHPKSKLLLVAFNMRSNVAQRTAAWQYACEGPLKAVATCGSGWSLEETYEQTAQHAFVMAPEGAGPDTYRAWETLYLGSYPVVMSNSLDSEYVGLPVLVVESIHELTEERLWRTYHAFRARQWNYERLYMGYYHESLGHFRSGFNKEYKITYHARPM*
</t>
  </si>
  <si>
    <t>C_730016</t>
  </si>
  <si>
    <t xml:space="preserve">MLRHQRSQQVQQRAGGPSRKLLGPSDKQQQASSSSGGPPPLVKLFQQQPSKRGQRPPVMRSCTGDVGRHKHLVLPWPLLWELSAEQRHGGQPVRTAVVFPAAAGAAEEEEEEDASAPRRPTQQHEQRLCCRIGPTGSHGALALQVPVSARMHMRPLLHVGLRPDLTLELALGPQPQEAAAEAAAGEGGGMWAAAGTVGGAGPLPPPPREPEPEPAELQAVWRLMLQVPAAQMQAAHALERRRAVLAAAAASPAAVPAADGGPALSRFRCSLRELAGRMEGAVEAVRDVLAEALGRLWRQQH*
</t>
  </si>
  <si>
    <t>C_730017</t>
  </si>
  <si>
    <t xml:space="preserve">MAPAAAAVVVVAAAAAAPEAAAAAGVAAAAAAAAAAAAAAAVAALRFDLCAPEIDNLYLVMGV*
</t>
  </si>
  <si>
    <t>C_730018</t>
  </si>
  <si>
    <t xml:space="preserve">MWSGVEKKEQALESGKKWQPRRKGGAGKRLCQLCYAGMHGGNSKKLSQEELRR*
</t>
  </si>
  <si>
    <t>C_730019</t>
  </si>
  <si>
    <t xml:space="preserve">HAGGGHVSNGASQSHDKQAISLAQLGHSRAGLDQGDGHGQRHHNLRVLGGHGRGNGAQGGGQRDQQRLLVSGQRAGRDRLGGSGAGGGDNNGARAVVSGGQHVCGQAACLKGRHLGCAGARGPQLHGPAAHRHVGGEAVRHGVTRERQLHHNGAAGRQGRRADDRRHRHCNGS
</t>
  </si>
  <si>
    <t>C_730020</t>
  </si>
  <si>
    <t xml:space="preserve">MTGKHDAASTAVVFPGAAEESPPRPTQQHEQRLCCRIGPTGSHGALALQVPVSARMHMRPLLHVGLRPDLTLELALGPQPQEAAPHDGYHLMAANRQLQKAQGQTRRSRRLAGRMEGAVEAVRDVLAEALGRLWRQPEAAGACAGGQQPQAQPQPAPRHDHRQQEQQRDLPRRQDHLRSPPQQLLLLPDQQRPNEAAEPAPAAAAAKGSRSRSGNRGRYGNSSSNGISSSGGGSSGGSSCESMRAPSWNSHVEAAGKPAT*
</t>
  </si>
  <si>
    <t xml:space="preserve">MSLTTQSLRRTNYEAEMTQPQIPPAGITGKLHETAKDALTWNDERPSTPDDIKKYRQSTVHEPGKIVRHPGHADDPVPQGPFGVKSAASGGQNINEALKNYPDSELARWKLEQAEGVYASAQREPLGAGYVRGHRLPEGLGSERPFGVTYDARLLDAGSRERDGSTTLPRPAQXXXXXXXXXXXXXXXXXXXXXXXXXXXXXXXXXXXXXXXXXXXXXXXXXXXXXXXPXEEDAATRAMYTRSHQDFQPGEQRRRDYNWDAAGIDPAQHRFGAVDRNGVGDGVRKALQPGLDPSLQAPKVLPKLHEDFKATATDYLGRPRQLGTGXXXXXXXXXXXXXXXXXVRRGVGELLTGRFGADEQQPDADLGKSLREGYRNQPKPGDEGRAFGVPTIRTDVRLPRLRSVANACNYGNEPDAGQXXXXXXXXXXXXXXXXXLGCTEEGQGQGGLRTQHRRIQPKSELRQLVDEAGLALSDADFEAAWALAAEADGGAAAAGEGGGAAEGPEGRACVDTFFRARHHLLAQTLQIEPTF*
</t>
  </si>
  <si>
    <t>C_730022</t>
  </si>
  <si>
    <t xml:space="preserve">MMVRQGQLRQQQPQQQPQQLQQQQQAQIQTDTQQAIAMAVIDFRPHHGDQDVQFEVVTFRGQRVAVPLGEPLGKQLYACAALDALFKSSRGCDGVACSVMVELGGVGLCAFGLLKEPHHAGRAFHVQAQWRRLANISHVMAGNPANVILPGSGIPWPAGGPGPSLHQAAARLVGALTPVAGAAAATDVVVKVDMCVGCHSWLHTLLPVLATKRVGAVVLMFPERLTEGLLTEANSLVATAAMFGLKAFLGGFDGPPYHDRFHDPAASTAAPGPSGVFIARERAPPPTLHAFTPLHVADQSRHQALVNLLCHYLLDTAASSNFTVHVAGLRVGAGGLSSNPHPTAFKLPIILSRVAALPPTDLVMSMDAFDSIVQVSTDTLMQRYWAAGAPVFVASTEANCWPPEIGPWCESMGLRAPPRFPNKWVNSGGYIGRAGVVAKWLQDTVAHLNNANQPDSWLPASCHVSKDDQGLLGCPFIFGNRYDLGLDYESNFFYSLMWMREPLSQVSNLRWQYNWSSVVPGVIHANGDAKEKYLAGLRDGMLPPGYTSDPAFPVIVDGEKTTYGALCGTGAQQG*
</t>
  </si>
  <si>
    <t xml:space="preserve">MPYNAKVWTRGWAC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QLGELRAALKKAEEAAAAREKEREARDRERDQDQDQDKRARVDEAALAARLAEERSETGRQLDELRAQVGREADAKLAAAQEAAGKFAKEAAVADLERKMHAALDESLERIRGEVAADVVPLEKDVGRIKAALHRHQPDWLPPG*
</t>
  </si>
  <si>
    <t>C_730024</t>
  </si>
  <si>
    <t xml:space="preserve">MRVSKLPASQQLAALVQLLTFRRNEQFKLRTGTHAGAGAADVAGTRTPLGIAGPVLAVSAAAAALYAGSIMWQRWRAGVERKREVKQYAAMQEPALARQKQRFQRALVVDSVNLELPAIKEMDIQPGPVQVEKIISRQPGGKAQQVASAASSSSGTKAPTMDTASLRQWQQFMACSRTTEVQDELRGGAQAGRAGSSGRAAANLAANLAPHGALGDAALKDLSERIRRAGEGAAKEEAPIVTFEQLYANSRESDEEAMARRAAERKARWQQQQQTAQEKQQPGGSGPAVGRGVAGAPGRLGGAVSRPGLTGTGNATSGAAAASNAHAAARQAQAPLPRSALAAAGSAAAPAAPPTKREPLPVAAKDELSASLAARSVRDSHLRPATLAAATALASNNPFAVGLFGDSSSSPSASSQLASNSKVAARPEPQAGPRSKAFASGPAPATTPAAAPGAAGSSDTSFGAARPVNSRLEVSLGRSARPSPSSPLMQGTTEAAQPTSGVARSAPPAPVVAVKAQVPAAPVAPAPAAELSAVLSQDLEEVVAAPAVSISPSTSSGASPSPSSSLADCAASTSSGTGSAQTVQPPGRRAAPEVGVLALALAGLAKEQLVTSLGSGSNNSSRDEDDGAEGGSRRGRRVAAGGPLRTPDTQAPGLTRLMRRPTGSPPVSPAAKQDTAVVL*
</t>
  </si>
  <si>
    <t>C_730025</t>
  </si>
  <si>
    <t xml:space="preserve">MRSISQLGVFVGVFLGTVGFLNVRMHLQHASHQKLLHLDHGHTQSSPVAAASALGRKDPVKPLAVHSTNVSEESYPFKSVEEVNIGVQTGHFFGNDFEGLQQGCTIGKTTINCRYGVGINPETADALWYHIPSMGGSSNVKKHHPKQLLIGMSMESSEYYPALDNKDFMKAFDVESSYRTCSQVPVFYFDYNEKQVHALFKAPVSFEQKKTALVYVNSNCGAKSGRSDIMRRVIALKDQEVPTHSWGNCDRNMEVTGSFDKMELIRGYKFCVAMENSITKDYITEKLWQALEAGCVPVYLGPHNVADFLPDPDAIIDYNRLGSPEALNKELHRLATDRDAYEAKLAWKSRKWEELAPSFLRMVERSHVRQPHSRCQLCRLALKNRYRPQNFSTCLFDPEWTKDYHVK*
</t>
  </si>
  <si>
    <t>C_730026</t>
  </si>
  <si>
    <t xml:space="preserve">MQEADSKCYDVIDGQQRLTTLVALYVVLRGRMLEVSKKLATSERSEQEQRLRDELLTRMSNRFVCGDVRILKNGTGRKADRRNLRSLVNLVDWDGQDLECTPGGCEDAEVDENEDSGRRRDVFKECLGTAGKVATNARIMLDWLDNEYLNKDSGDLKANWCKLLNLLQFLDSRVYVTATKCRGSRTLAFKTFVATNSTGKPLTQVDLLKALLVQERDHRSGSRAGGVLGTWDECCTLLEKTMSDLSKEPHTNMWHTIVASEDFTCRHLRRSGAGQSGPLITPTLFAELMEHIRTVHDPFNYYKAMNQLFYRN*
</t>
  </si>
  <si>
    <t>C_730027</t>
  </si>
  <si>
    <t xml:space="preserve">MFVKYEKYETTRNLSNYDRWDASAIKKRADFLIDRLLKKWFTADEVSAASSAAEVSALGAGTEADETDDQAAEEEQQVTLFLTAGRVMPGARQPSDVGAVHARWTKTRSDAFKNAELYEHVLVDPKGRTAAGLVRFVRDTFSFAPSLLNSAKGREQLRQQLAERARLLVGGTAPVKLPRFEDSSKLERLLKALLAPPPAEVGIADSTAAEMPAAAQQQQPGQKRKMQQGGGQAAGAKRKQPLPSEQLLAAGQAAAAAGLAGESDAALKQQARKLPQGTAAQEKQSAVVEQQRDGQAPTKETANKQESKQVPGKQQQPVIDKEKQAAVADEREKGQKGMQQ*
</t>
  </si>
  <si>
    <t>C_730028</t>
  </si>
  <si>
    <t xml:space="preserve">MPSSPATPHPPAALRPRRPPARRRKPPRRPGTPQSPAQRYQVRSCTQTPLAARPSPTHQPHAHPNPVPTTAPHTPPNQHQSQTNPQHPTRPIADNKKTKTPATPPPNPAHDDDRDQPQANTQKPNPK
</t>
  </si>
  <si>
    <t>C_730029</t>
  </si>
  <si>
    <t xml:space="preserve">MRHETCGSAVTAALAGRKAGMSTDAFSDFVVGHGELWSGRLFALCCKQRRCRCGGSWRQLGDDDGDGQWQLCRYVGVVDAQNGKGSVELRRYPKSHPFAQLQGSDNIISFTTARYFKQPLIVRGPGAGADVTAAGVFSDLLRLAAYLGAPS*
</t>
  </si>
  <si>
    <t>C_730030</t>
  </si>
  <si>
    <t xml:space="preserve">MLRECVATCGFGGGPRLAAGGGGGAVSLSPGGVLGRITQLLAAAMSEHKVHKLMIGGQGLTWGDDDRGRGNGKGSVELRRYPKSHPFAQLQGSDNIISFTTARYFKQPLIVRGPGAGADVMDRTDAEGGAEGGEGPDGQQQRGLNPMREFLTESPALPGSPTPEPEVQQQPEAEAAAAGAADVAAGAASDDGGVSAGSLVSALLKSTYRQFRPGQGEMRHGTEGWKCLETSMKALQWLGEGPEREALMPTLLPPMCLNRYYVAEGVRRYAQDTWRIVMGEGGRAAVARHVGAVVGHYTAQSRANNHAVREAACACIAELLEKVDRAAVSPHVPALLRSLVVCFKDMSWPVRDAACIAAGRAVLAYPEEMRPLAPEVLALWLAHLADNIPTVRANSAAAAAKALRAYGDEVLPALLAALNDMLLRARQQPAESSRYSGLSTETRFGVAERQARDNDPAVHEDQEMFSCGSLMARFSTSYLIKSDGCMDHGFSRCA*
</t>
  </si>
  <si>
    <t>C_730031</t>
  </si>
  <si>
    <t xml:space="preserve">MMSYGLTRAMMMGRVYIHEDGGQIWTKENRLCVTGWRWDQCIFLPFSQCSLEEVLGAVAEAPYANQVDPSRWHEYRVLRTKHLSGDPVPVRDFPPLMAPLIARGPFPMPPGTGRGARAGTACKSDGPERSDPLWAVQWWRAQSTAYLVRFNPHFAAALKEHRNKIFPPEIDIPPGTINVHVRRGDKSKESPDVDDAGYLRQVEAVHATARGALTRVLFLSTEDSATVEYFQAQKNWTVLVTDVERYHEKVSPMEFAAQRDLATMVLNDFVSLELALQCDAWVGLMSSNWVKLIHELRSVYRCKADNLFYDSRYGDMWGNQTYIDDPVLFR*
</t>
  </si>
  <si>
    <t>C_730032</t>
  </si>
  <si>
    <t xml:space="preserve">MAHLTSQRVTMEVLILAALAIGCTEAVGASPRIPPDWLREAHKNLSRFQGRMLGDVMALLRRGDIFHWPLGLFDPVISCPPGSQLLRMDPAGPVAQPEQVYDGAKWMCLPLPAPTEPGCMVMSLGSNNQ
</t>
  </si>
  <si>
    <t>C_730033</t>
  </si>
  <si>
    <t xml:space="preserve">MQVGPFQFLKVDIQGSEVPALLGARHTLESVEVVMTEAPVMNYNQGSPPFTVLTSVLNHLRTFYTIQGFEIFDIADMARSDKGLLMQRACTWSRP*
</t>
  </si>
  <si>
    <t>C_730034</t>
  </si>
  <si>
    <t xml:space="preserve">PRYPALPIPLPRVPTSAISRSRGCPQASNPAVWGAPRRRIPLPAVPPGAESRCLRCPPAPNPASAGDPTRGIPLSPPGIPLCPPPPPPPPP
</t>
  </si>
  <si>
    <t>C_730035</t>
  </si>
  <si>
    <t xml:space="preserve">MYRSSWWVPGRLAKLLQANALIAQLLFACGNSCHERYDIYGLCMQMARPDYGRGGRGGRSKQTNQKRQKGRGRRGDEGEDDEWANASLLEGEGAEQSEEVVIPGMTSAAPAAEPSSSGSSSGGWQQQNNNTGQHGGRGGGGGGRRGGRGGYGERRWDGGEARQSGARAGAEGGTEEGGAGAPRGQYQSQYRGGGYGYGGRGGGYGGRGRGGGRYGGAEAVTGAGTAAGGGAGAGGEERRTYRGPREALSADEVAQRYANNEAVRTAADWRALAAVLAERGGSLDGENISNMMFRVAREGKPPASDAAEFEALVAALYGWVAALAPSLRPKQVATCLYAVGRLELFNAELVEALAARSLALMGNFNSWEWSNMVWAFSRMSWSPGEAWLGQFVFWSEKRLGGFKPVELSNTVSSLARLGYVPPAAWLEAFAAAVAKQAPEFSTLETVNTLFGLASLGYSGGADPGAWLQPLLLGSKAPATAYGSGGGGRLGSGGSALGAVESMRVADLTRTTWALTQFDWRPSEEWLAAATKAFTGQLRYCLPSDLATISYSLAYLRASPPPDALRLLAAQLSRAWGQLSGDELANVAMSLALWQYRPPSDRWLDELVLACRDKLSSGGCSPDGLSKVVSALPLLGQGYRLGQVVAQAQALLDGAAAAAPAGSGEEASPEADAASGADTDTTAMSEA*
</t>
  </si>
  <si>
    <t>C_730036</t>
  </si>
  <si>
    <t xml:space="preserve">MPLVLEQVPDMTYTGIDVACDVIAQHQVNYANRTNWRFYCADVCHQGLPRADIVFSRDSLQHLPLSYAHAFLRNVRESGARYLLVGSYINGTTANIDVPIGGYYHINVLNQPFSLQHALLETLSEEVGYSNDSPKSMMLLEVAKM*
</t>
  </si>
  <si>
    <t>C_730037</t>
  </si>
  <si>
    <t xml:space="preserve">MFTQDGLERLHQLARTLPAHEQRLHEPAAYDRLRRREAAVVHAVVLPRHGQELGVRGHVPQGDQVAPKRHVDHPRVVLE
</t>
  </si>
  <si>
    <t>C_730038</t>
  </si>
  <si>
    <t xml:space="preserve">MPDKRTAAAAAPEAAVAGAVEAEPDLDEIPPTQLTPPQPGVHPVELARAGAVADFWSRLMQFAQLGVPQKGWDGIDATHLILAVVNGEMLCALPQAMELEA*
</t>
  </si>
  <si>
    <t>C_730039</t>
  </si>
  <si>
    <t xml:space="preserve">MAKEEKNFMVDFLAGGLSAAVSKTAAAPIERVKLLIQNQDEMIKQGRLASPYKGIGECFVRTVREEGFGSLWRGNTANVIRYFPTQALNFAFKDKFKRMFGFNKDKEYWKWFAGNMASGGAAGAVSLSFVYSLDYARTRLANDAKSAKKGGGDRQFNGLVDVYRKTIASDGIAGLYRGFNISCVGIVVYRGLYFGMYDSLKPVVLVGPLANNFLAAFLLGWGITIGAGLASYPIDTIRRRMMMTSGSAVKYNSSFHCFQEIVKNEGMKSLFKGAGANILRAVAGAGVLAGYDQLQVILLGKKYGSGEA*
</t>
  </si>
  <si>
    <t xml:space="preserve">MVSSSVARGLEDAGLKRFVPAFSGVSDQAFLGLMMSDYASYGVVELEDKQRLFRLIKSIAASVKSSDAPAPALEKPNALIDLDENDGDLLADAGVNFQLSPLANQNPKAPVPSGGGGVPPSEGEDPPKIRVVVRKRPISKKERERGDDDVVDVLAKNNTVVVNEEKVKVDLTKYLEKHAFKFDESLDENVSNEAVYQLTVGPLVRTLFRNGRASCFAYGQTGSGKTYTMSPLPIRASADIFTFMAQQQYRDISLCVSCFEIYGNKVFDLLNARKKLNILEDGKKKVVVVGLKEFGVDDVDGVKALIEESAKNRSTGSTAANADSSRSHSIMQFALKRAAPAPAGGFRRGEDAPEPRVVGKISFIDLAGSERGADTFDNNRQTRLEGAEINKSLLALKECIRALDSDARHVPFRGSKLTAVLRDSFVGDQARTVMIANISPCSSSVEHTLNTLRYADRVKELRKDKADRTPGGVTPGDDAYYAAVARAAGPGQAAAPAPERERERADLQRERDRERASDRYPSPPRQQAGAFAGGGGGGAGADGEGSAAALAERHDELMDSILLEEENLVAFHRAKLEEDMETMRQEMALLQEVDKPGSEIDHYVEQMSALLNIKRQGIQELQAKLDTFKAKLREEEALSRTVHKIRT*
</t>
  </si>
  <si>
    <t>C_730041</t>
  </si>
  <si>
    <t xml:space="preserve">LHPHLLCGAGRQLAQVQLAGVVHALQTPVAAAAARPAAAWPAPPARLPGTPDTTSTTRAPIPPSPSPGAAPAAALARHARHDLLRAHAPPAQRSAH*
</t>
  </si>
  <si>
    <t>C_730042</t>
  </si>
  <si>
    <t xml:space="preserve">MSSGGARRLALRLASRAAQPCSIADAQMYWASHSRLSWLPAVTHARQFASYPAHVVLNMPSLSPTMTQGNITKWHKQPGEQVAPGQILAEVETDKATIEWEAQEEGFMAKHLVPEGARDIAVGTPVAVLSEEADGVAGLASFTPGASSSSGGSAPAAQATEPKAAAAAAAPAKPAATLPPHQVLNMPSLSPTMSRGNIVEWKKKVGDSVAPGDVYCEVETDKATISWESQEEGFIARILLSDGSKDIEVGTPVLVLVEEKETVPAFADFTPGAPQAAAPAAPAPTPAHVPAAPKAAPAAAPRPGMGGSSAPSAAATASAGGRLRSSPYARKLAAELGVQLQSVAGTGPGGRVVAADVKSAPRGAAAAPSAGAATAAPSAGAAAAAGTEGEYTDIPHSQIRRVVARRLLESKQTVPHYYLTMDCNVEELLALRERMNAQLAGGVKGGAKDGAAPVKLSVNDFIIKSAAQALKAVPGVNSSWQPDYIRQYRNVDISVAVQTPGGLQVPIVRDADLKSLTAISADVRALAAKAKAGKLAPEDYVGGTFTVSNLGMYGIKQFAAIVNPPQAAILAVGASTPTVVRGAGGVFREVPVLAATLSCDHRVIDGAMGAEWLAAFKNYMEAPLLALA*
</t>
  </si>
  <si>
    <t>C_730043</t>
  </si>
  <si>
    <t xml:space="preserve">MFRLFYWPEMAFTHALFVRCELLHPLDRALELPPETQARGFTLHKPDPLSSCGAGKVKGAYAAICTNVKDEGLNLVEFILYHEWVGFGKIYVMDYNSSRPLSNMRMLLPFIRSGLVEYHYDADPRHHSPRRGGVFADYSQGTAFQRCIDFAHRDHMWMAFIDADEYLIVRDSSPPRNSSAASPPPPPPPPPQAAVARPNISALLRHYEQYPGVGVNMRYFGSSGHVQRPTAGTLEAYTACSPAAAWDNRHIKTIARMSAVLAIGGNPHEFVYIGGGVAVNELGLPVQGPESLPVSWSRLALHHYVTRSLSEFLAKMRRGPGGSQNRRTLDWFRAYDGNATETCGEGPALWQACCAERYEALRAEWLAAAARGRARRRGGDGGA*
</t>
  </si>
  <si>
    <t>C_730044</t>
  </si>
  <si>
    <t xml:space="preserve">MQSFTLRAPINAVTHHRFVGAYRCAHLGRGTRVLTTRMSTSGSGFAAPGAAEQQDSTTSVSKEELARQLEATANRVRREERRKVAWIWTSLMLLLICVMFVMGHR*
</t>
  </si>
  <si>
    <t>C_730045</t>
  </si>
  <si>
    <t xml:space="preserve">MGDPDPDPDPDPDPDPDLDPDPDPDPVTGARSMDRMAVR*
</t>
  </si>
  <si>
    <t>C_730046</t>
  </si>
  <si>
    <t xml:space="preserve">MIVGVWELAAVQSAAGPPATAFTTATTPPPTPGRAPCRRCTKK*
</t>
  </si>
  <si>
    <t>C_730047</t>
  </si>
  <si>
    <t xml:space="preserve">MNADVTEGTVPAPEDAEPSHAIRAQLDSTNPDFAANPPAGKVRVTPPTVSPSQASTRQSPTAVPQRHKPRHRTQANPRKQPPSTGPRETPTPWLTADLHSDTRRSRSQAEARQSPTA
</t>
  </si>
  <si>
    <t>C_730048</t>
  </si>
  <si>
    <t xml:space="preserve">MKALRSGTAVARGQAGCVSPAPRPVPMSSQAMIPSTSSPAARAPARSGRRALAVSAKLADGSRRMQSEEVRRAKEVAQAALAKDSPADWVDRYGSEPRKGADILVQALEREGVDSVFAYPGGASMEIHQALTRSDRITNVXXXXXXXXXXXXXXXXXXYLDGGFRTLE*
</t>
  </si>
  <si>
    <t>C_730049</t>
  </si>
  <si>
    <t xml:space="preserve">MGSQAAPSGSSGLAPVLDAVFGGGSGGSGAGDQGPQLVVQVGCGRQAALEWGVRLRERGGGLLLCVDYFLVAWADRVMAGAAGASGGTAAAGQQQQALGADLLAAPLRQLLAAVQAAGLRQWVLPLPGHPRDVLRALTALGAAPDVISLGAVEGAGAGGNREALERWLALLPAGGVLVLAHANSSTAADVSSFAAAAGAAVVTLASHSLVVKGGGGGAGTTAGAAVQQPAGGAAAAGVESCDPAGAVPPAGWAPCGMKFIQVDMAGRAVSAAFVSQGPWGNLLSPYYMGLAVAQLLGFPYRYHSGFSEDAWLRHLPREVAPGLVCANASEVARACQRCADPNMWEFAHGCDAGWTRTRKAMQHVTRAALESWAQAAGKALPAFEAGDAVIQVRCAQDTLLAHGYYGPTAFSAYTTYLPPDTKRVFAIYAHHGHNGPAVYTPCDKLVDAMGRFITQRRPGVSFGILGGEKWEDFARLVYAPVAFRDSMSSFGLWATLANTGRVFAPPGLAPIKDSHKSLDYTLPYVDDTYRFVNVPVLYPEVARRLNLTTDLADQSPQIDRIIAWLESN*
</t>
  </si>
  <si>
    <t>C_730050</t>
  </si>
  <si>
    <t xml:space="preserve">MPAPERHGHAPVCSGVGALPPQSRPGRVLGFRGAAAPLRIAPSAWQIAPPVPAVYMQCSHQHHAMAKQLAHERPLGAPSPGSRPGRVLGFRGAAAPLRIAPSAWQIARTRSPLAGPEAHTWRVALIFDLSVSDICR*
</t>
  </si>
  <si>
    <t xml:space="preserve">MPDGYATNMTICGAAVQLLSAAGAVKASPFSACLLAADTLTLTLTSSGTYAPGDVVNVVAGQSTLKNGATSYTKSAAGSVIRPTLTTVSLATTTTILIGASAPVSLPANASADVCNSIFTVALKSGTALPTALSACMAGPAVTAITATFANGTTYSDGLTVTIKANQTLLRTGDQSASSPLFLPPASALVIAPTVLSASLTSATSITVQLPVSSTASGTLDAAGCNGAFELRAAGSSASKSSPFSACALASNNTALVLTLASASTYTAGDIFNVKSGQSLLQVGSTAYVPQAVSVLPTLSTAILVAASVVRVGLPVVSSIPAPYSADDCARSVIIAAANSTAAKAISGCVLSADGKALLVTLGAAYAAGDTVNVRTGQWQLRAGASVTLGPNYIAASTPVAIVPGFSSAVLTSATQVTVQLPLASALPATISASECGDAFDLLDASGTTSRVSPWTGCSIGSNNTLVLNMTAGIYVVGDQVTPKSGQTKLTFANTTAYGVLLTPINPILTAATTAMLTASSTIVVALPYAANLPASTNNGTVCNAAFDLVSAAGASRTAPFSACSISGGTTLTLTIASTASYTAGDRINVKSGNSAFLGSLSASGPAFVHAGTAIVITPTVVSTALISNTNVFVSLSAPTSASAFNQSICNGAFDVSGLATPFTNCTLSADGTGISFLLASAGSVTSGVTTINVKSSQLFLLAAGSGSSDSPAFVPRGSALTISEAKLAGAYLTAANTIIVKLSVAAAAVDGFSSSCNNVFTLFNSSGTARASPFSACTLSTDGLTVTLTTSSWVSTDKLNIRSDQTLLKVLGAANGPSYPALSSATEVSPAITSAHITSPTTIIVPLPVASDLTGSSCSFLVLTAATSNCALSNNGTLLTVTLSGSYTIGDTININALNSALRGTSSTGALYQPVSGATAATIQPTIGAVQVTTSTRLLVTLPAAMSSPVPNPLTADACNAALDLSGKSSPFAACTASGTTLTLDLASAFVPGDRLNVKSTNTALRLGTGASALFFQPLATSPANILNPTFVSAKATSTSVVVVSLPAASTFVKSGSATAGLVKADCDTVLAMSSGSLVGSGNACDLNTTSSSQLIVTLAGTTYAPGQTINVLTTNTMLLAGSSSGPAYQPRTITINPAYLSSDVVATAPDTVVVTLPVTSGLFAADGSSLGSTLTAAQCATVLEVKAGTTAKGLASCSLAGTTLTVKLLGNNSDVYTGGDTFNFKDTNALLLAGSANTAPAYKALATAAVIVPNLYKAVASAGDTILITLPAASTFVVSGSAVLSVSDTVCNTILTFTNSKTVKSGTNCVITGAVLSLTLNSAITDQTTVTINSGGQTTLVSGTGTTGPAYKAGTAAPISPAYLTSAAARSATSIVVTLPFTSTVNGATLTKATCDTIVEVLNGGDATKPRTLDSGTPCTLATTLLTVNLAATESFAPGDTVRIKSGNTVLLIGSAGGNAPYVQATTATPIALGYVTSSIATKATEIKVTLPVPITLIKAGVSVASLDKTDCDTLLTVASGTLAATGSCALSGTVLTITTTSTYTPGTTTVQFTAVASSASVKILGGAGTTGTIIAALSAASSVLPGYLTSAVISGANTFTLTLPYAVTSGGNPTCSDIIEIKAANGAMKTFNGVCSVASATTVTGTTNEALLASDTVTLKGAQNALTTTTGSKIYAATAAINIQPAYLTGAYAIDDKKFVVVLPYASTLAAGTCSSIVSVTDNNNGPAESGCSLALDGTGIYLTVTVSASLTATAWKVDFKAAQTALTVGSTAWAPMATGTAKSLNAGATTWGSSIMTATAVATNVLEVTLPMSSYMADISSGCSPVTFSTANTAASCKLIGTTSSPNSILQITLTAGYVAGAVSLANAAGLIKAGSASGTAIGAASTVTIKPTFVSAVATGPRTIVVALPIQSKIIKGAPTCTGGAGTTGDTCDDDIASPADCSTIFSLTGGTATIAGCSNPGSDFTAPYTTTVTLATANWVPGTTLSVAADQAAAAATNYLKPTAAITLLYTTKPSGAVVIYPSISSATLTGPKSLQVTLPVAASVPSSGLSPADCNNIFQLYATGTTTPKTAAVFSACYLGADKQTFYLTLAAAAASTTNANTYAVKDLINIKAGQSLLKADSATAANRLAFAPLPDALLIRPAITSAVATTIASAAVIKMQLPLTSNLGTVNCATTGIKVRVDDATDKTQANTGACSISSDANGAVLTLTLNQALGASDFTTGKGVSVVVVATSSADATKLQLFGGSDNTGPLYVTGSIPVYDVVTPGQSIVSAKAIASNQVEIKLPAPSTITTGNTCANFLAFTPTRTISSCVYDAETQLVTATVDQFAAGDAVNIAGAPNLLKYATAAATLTDYAALAAAATVSPALVSAYTVDSTTIAVVLPATSSFYSGATNSATKVASLTDVECADVLTVLLAGKTNSAGVSACATPSNCRTLFSGAACLLGTTSAGDTLLTIKLGASYAAGDAVDVWDKNAGLNGATAAAKPLRVGTNVQALYVPRRMPVVIEPRIVSASATGARTIAVTLPVTSQLIDSTGTVISAPTQQQCASLVALPAGKSVASCAISSDFLTLTLTLAADFAPGDTVNIASGQTLLRAWKSDVGPGYELSGPLYTPSASAVTVTLSFFVSATSTAANTIVVTLPFPVKMYDLAASPAEILAADGATPTKDNCDSVIRVIPSGSTIARTLVAPGAGVAPCVLSGSGTTITLTLDTTVSSYATGDRIDVGFGNSANLRGAATAAAVANTSPKYTTVATLNAAASAAVVTIGPSIVSAAAASPTQVKVTLSATGTITTTPATVDDCNKIVTFTPAKTLAATSPCSVAGTTLTVNLDKATPYAGTDAVNIAAANSLAATTNPLKAGSLAFVAKATAVTIDPNLYTATAIDSLVYEVALPAASSVGSTALTAAQCGAILSLTGGRTISSTVTAPCVLDTTKTLLTVSLGTAYADGDTVTLQSTQATPWLRAASDTGPAYKVGSTLIVKPTIASAKATTATTIEVTLPVTSVIWSTSGGAAVSTALTATECGKILSVKRGSGTVALSASGACSLSSSGSTTLTVTLASDQVFQAGDKINILASNTDSANTDKYLVATTSSSGQAYIARSSDVVIAPGFINAAYAVGPNTLSVALPVVSSIATDNDCSTVVTVRASATPTTTRTVSGACTVASDATGYYLVVTLAAGTPFVSGDEVLIKSGNTALVGSIAYASGAAGATKPIYANFDDAILTAPTTVLVTMAAVTTVSFTSKADCDAVFVFSGAGNTTKTTSPIASCALAPDGLSVTITLSSADAYVPGDAINVVKDQTSAKVGGVGGTNLVPYPTATTISPRPFGAKATLVAPTSVAFSLPAVSSLPAATAAADCNAAVRYTDVAGVDAVNPFTSCALTPDTKGVVLNTASPIYKAGDVMNIKSGNAAVRWGPQASGAAYYPAAADVPVFATVATATLVDPSTVVLNLPTVSAIPDNFTVPDCLRAIEFKTAAGVTKNGTVASCMLMPDRLGLQVKLLSAGNFSAGDTVNIKPEQAELRSSALATGPSYVPKLAAQVVNPALFANANLTSATAITVRLPFASALATGADCKAVLALLGAGGVAKNVSSCSLGADGVTLAVTIPAASFVGGDVLNIVPGQRALTLADGTTAYVPSKAGVLVTPNIVSATLTNATIVTVALPTASVLTSTAAADCNAAVVIARNGSAVASPLSACAVSADGLSLTLTAAATYKPM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LLQTAPAPFTQLQAQATALAAAAAGSNALVAAQQARLITAINAGTSISAAELTNIINEASKVIVAQSTVIATAATGLGSGAISPASFTSSYTGSALSTLVAQQQLAATPGSDVTAGPAPSPPSDKKKSNTGLIVGLVVGLVGGAIVITLIVVFIVMRRRKQNVAAAGQATA*
</t>
  </si>
  <si>
    <t>C_730052</t>
  </si>
  <si>
    <t xml:space="preserve">MTYPNRIRSLHTSTKETAKCVEPGGSGSSGWGSGGSGGNGGWGGGGGSDSSGGRGVTGGGGVSGARAKAISRSVIIIIAILPTLCAAALSVVSTLLTDAGACNLTSSTSLRITLAAATYNPGDAITVADSQTTLYLLSTVVATASDTIVVTLPVESTVFDSTGTQITADLTGDQCASILEVKAGTTAKKFASCAVSGVSSGRGTVLTVKLLGNTTDVYASGDTFNFKDTNALLLAGTTNTAPAYKALATAATIRITLPSASGFVVSGAASTTIAAANCDFLVFNPVRTAKTDTACNITGSTLTITLNTAITGTTTVNIVTSQTKLLVAGTGTSGPAFVPAGSPIAISPGFLTSPAAQCNSVVEVLVGGVEGSRRPTLHARHHQPLRAVGR*
</t>
  </si>
  <si>
    <t>C_730053</t>
  </si>
  <si>
    <t xml:space="preserve">MYAAGSLERLAALNELVWRDAALGAAARRLAADIRAGIDKFGVVPVPGDPGGARMYAYEVDGLGGVLASFDDPNIPSLLAMPLLGYPHYDPQLYAATRRRILSPANSHYFQGSQLRGCGSPHTPTNYVWSLAHCVQGLTSPDPVERADMFRQLLQMQGDNGLMHESNDVNDPRRLTRPLFQWANTMLVVYYEQTFGRSCSQAAEALRLKGVSEREARETLTPRNGGPDLPAYYDRLEQSIPHV*
</t>
  </si>
  <si>
    <t xml:space="preserve">MAASSPLVRLRRLALPLALVALAGTYAAGDQLNIKVNQTTLNTTAGAPFVAAAVAVAVPPVVGAATLTASRTVVVKLPLSGNTVPDSFATNMTVCGGAVELRAAGASAAKVAPFEACSLAADVLTLTLKSAGTYAPAVCNAVFDIALKNGTVLPGALSACSVGPGVTAITAALANGTAYSDGMTVTLKANQTALKAGDQTAAAPLFVPPTAALAIAPTILSASLTAADTITVVLPVASSLDTSACNSAFELRAAASSTAKSSPFSACSLAVNNTQAVLTLASASTYTSGDILDIKSGNDKLLAGSTAYVPQSVTVLPTITTATLVSSTVVRVALPVVSSIPAPYSADDCARSIVVAAASSTAAKAISACALSADKKALLVTLAAAYQPGDTVNVRTGQWQLRAGASVTLGPNYIASAAPAPILPGLSAATLTSATQVVVTLPAASSVPATFSVSDCNAAVDLVSAAGASKDTPFAACALGSGNATLILNLTASTTLTLGVAAGTYAAGDSVNVKTGNSLFLGASSTGPAYVPAVNATQITPTIVAASLVSTTNVFVTLSAAASPSAFNGTLCNDALEVTGGSATVFLNCTLTSDGKGINLLLSTASSVSTCEWHLGVPRAHTLCASTIVAKLGARAVASDGFSCNSVFALLMTNGSVRASSPFTACTLSTDGLTATLTTTTYVSNDRLNVRSSNTIMTVLAATGPNYPNVSADASAVTINPAISSAMATSATTVIVPLPIASNLAGACSGALEVKSSGGTSKTVDSCTLNTAKTQLTAISSTTITVVLPATTNAASTLTADACASAIDVSGKSFSSCTISGTTLTIVLAGTYAASDRINVKADQKVLRLGTGASAAYYVPLPSSAAVIPTIASAKAISRSVIIATLPVGSTFVSGANASVAVADQTLCAAALSVVSTLLTDAGACNLTSSTSLRITLAAATYNPGDAITVADAQTALYAGTGLVSGQTYQNRALKISPAYLLSTVVATASDTIVVTLPVESTVFDSTGTQITADLTGDHGVSSGRGTVLTVKLLGNTTDVYASGDTFNFKDTNALLLAGTTSAAVAYAALPTAATIAPTIVSAVALTADTIRITLPSASGFMVSGAASTTIAAANCDFLVFNPVRTAKTDTACNITGSTLTITLNTAITGTTTVNIVTSQTKLVAGTGTSGPAFVPAGSPIAISPGFLTSPAVARSLTQLVVSLPFTSNVGASASWTGTQAQCNSVVEVLAGGVEGSLRTLHATTNPCVLSGGNVLTLNLAATDSFAPGDTVRIKSGNTRLLMDTAGTAPYVQGTAVPITLGAVTSAVATKDTEIVVTLPMTVALVKAGAAVTQLGKTDCLLVVTLAGTIADVATACVLTGGNKLTITTTGSYTPGTTTVQFGNTDASVKLLTGAGLTGPAVVALSSVQSVNPGYISSAATSTASQFVITLPQQIGATGTITQVNCDAALEVLQANGTTRVLSGDCTRTTSGGVSTITVPLTTNIAIGDTVRIKASSSGITTATGSLQYAATAAVPIQPGHVSYAAAIATDKFVVTLPYASTLAAGAVCSDTVNVKSDTNANVETGCTLSLDSTGIYLTVDLADTNTLVATFKVTFKSAQTALTVGTTKWAPLSAGVYSLDSATWGTSVMKVVAVSSTVIEVTLPMVSYLGELSATACGQVITVAGNTLASSGTACKLISTPTGTNNIMQVTLQSAYVAGGLQLTNTGGALKAGSSTGTAYGAVAAVTIKPTFASAVATGLRTVVVFATFTGGASVTTCTNPSSDSTQPITTTLTLGADWALGDKLTVNAAQATTTATSYLKAGTATGLVYTSKPSGDVVIYPSITLAVLTSSKTITVTLPVAASVPSTGLSAADCNNIFTLYAGATAKSNVFAGCSLAADKVTFTLTLVAAASATATTTTYAAGDFININDLAKADCDNTDIGVLDNAGTAQALAGTGGCALSTDKTVLTITLAGSVTASWFTTSPYMRVRILSQATLGLKAGSSSGYAYITTDTSVLATVRAFDVASATPQSIVSATAVGPTRLELALPAVTTINPANGCPSSLTLSRTLSNCSLDDTGKLLTVFTTAAYQSADTVQVVASQALKYMAGDTATSYPALGSALTIAPAIVSAYTVDASTIAVTLPVASSFYVTTTRTATLDAVDCDKIITVLKAGVVNGAGAIASAGNRRTLLTTGACTLGTASAGGTTITVKLSGAIYDAGDAVDIPDTNAGLNGATATSNPLYADSNSGPKYVARRSPVVIEPRLVSASAVGAQSVEVVLPAASAIIDSSNAVVATPSSSQCAAIAVVSGKTVTSCSLSTDGLTLTLGLSATFAPGDTVNIVSGQTMLRVWKASVGAGYEAFGPVYTPSAAALAITIGYFVSAYAPDTQTVVITLPFTAKLYDYAPATGASTAEITRTATAPTKGNCDSIVRIASRTLASTPAALTDPTCTLSGTTLTVKLASTTLSAGDQAFFGSGTDAILRGVATGTVTLPFNAWIHASITSLNASDCGNLLTFTPAKTLAAASSCSFASNVITVKLSGDGTSGTFASGDTVNIAAANAATLTYPLRAGSSSGPLYGPGAAVTIVPKIAAAQAIAPLTVEITLSAPSYLPDALTQTECAALLTFTPSKTLFATTPCALDSTKTVLTVKLASGSEFANGDQVNIHATTNTGTKALRAGSDVTGLLYTASDSPIDINPAIQSAAATSATSIAVTLPVGSTLYVSGATASISAADCAKVLEVKRGTAALTLESSAACAIATSGSSTTLTVTLASGQAFAAGDTVNIVAANSAGTTTTAVLQATNGGSGKKYVARRSAVVIAPGYLGGVPATGMAYAVGTSTLMVQLPVVSSIAADNNCANVVTVQKIATPATARTVTGACTVSSSQGAGYYLIVNAPYTPGDEILIKTGNTALVGGSDPATGAPYVATTALPIRANFDDAILTAPTTVLVTLAAPTAVSLPDKEACDAVFVFSGAGNTTKTTSPIASCSRASDGLSVTITLTSADAYVPGDALDIKKNQAAATVGSASDTPSTLTTLVPLPVPTTISPRPFGAAATLVAPTSVAFSLPAVSSLPAATAAADCNAAVRYTDVAGVDAVNPFTSCALTPDTKGVALNTASPIYKAGDVMNIKWTNTVLRWGPQASGAAYYPADADVPVFATVATATLVDPSTVVVNLPAPSAVPDNFTVPDCLRAIEFKTAAGVTKNGTVASCMLMPDRLGLQVKLLSAGNFSAGDTVNIKPQQAELRVSALATGPSYVPKLAAQVVNPALFANANLTSATAITVRLPFASTLATGADCKAVLALLGAGGVAKNVSSCSLGADGVTLAVTIPAASFVGGDVLNIVPGQRALTLADGTTAYVPSKAGVLVTPNIVSATLTNATIVTVALPTASVLTSTAAADCNAAVVIARNGSAVASPLSACAVSADGLSLTLTAAATYKPMSGDTVDVAVSQTVLRAGSATGPAYVPRPSPALITVPSPPPSPPPSPAPSPPPSPPLSTANYSARGLATGPLSCNVLIGDLTVTTTSGNFTGMASYAGKDASYKGSCKDAVTGAVYTDDTVASTLPAGLTGLVLSPVTALASVWDLKSVADLANTNKDYLRLLGVPVNASAYGTAVQLLAYDYYVKGFVALETPAVAVLNVEGMVAANLLMYTKFFDGLNASVAGRDITAAQALAAGQYALAAVLEDSSAPINTTDPASILALLNVTYSVLTANATSAAPPPAADGARPVHPAAGAGHRPGRRRRRQQRAGGCPAGQADHRHQRRHQHLGGRTDQHHQ*
</t>
  </si>
  <si>
    <t>C_730055</t>
  </si>
  <si>
    <t xml:space="preserve">MLWTWKIPVWGLGLAIADAGERRGDIPDEWLRDGSVQLAVYLPRLAEHPVLRQLIEGAIRTQAYFILSDPWANSFRKDWAKPEALPKFDRQIGRGGWVATRNFEVDSGAYFLNLLWNYASTPGALWGAAAFLNDSLLHDAAALMVDTWTLEQRHEERSPYRYAELPREGRGAASNYTGMLWSGFRPSDDPNTYGYNIPVNVRASI*
</t>
  </si>
  <si>
    <t xml:space="preserve">MAVRAGGLGLGRLLRHHRQWGQRRRRLTVHVPSAANYAAQGHPGAACKKPGGSRDRDIQGHDANSATNMRHALMEMLLGRARPARAAVAAAMIAAAVQGPAAAAAARAWRRRRRHRAVLQRITDLTAPSLTCTTLARGNQVLRELHQGCTTVPTDGST
</t>
  </si>
  <si>
    <t>C_730057</t>
  </si>
  <si>
    <t xml:space="preserve">MQDVVVVGGGPGGYVAAIKAAQLGLSVACVEGRGALGGTCLNVGCIPSKVWRRGLSIKVVGGRRPYSKGLGLEAVGVNTDNRGRVIVDAHFRTNVPSVYAIGDLVPGPMLAHKAEEDGVAAVEIMAGKHGHVNYATVPSICYTHPEVASVGLTEEEAKAKGHEVKTGKFSFMANSRARAVGDTDGMVKIVADKKSDKLLGMTIMGPNAGEMIHEGVLALEYGASSEDIARTCHGHPTLSEAVKEAALATAFGKPIHM*
</t>
  </si>
  <si>
    <t>C_730058</t>
  </si>
  <si>
    <t xml:space="preserve">MDEIIYRTARGMAAEGAPFRGTLFAGLMIKDGKAKLLEHNVRFGDPECQGLMALCASDLTDAMLAATRGRLGDVRLDLRPEAALTVVLAARGYPGEYPKGSVIRGLEGVTGAKVFHAGTARNAAGEVVSAGGRVLNVTALGADVAEAQAKAYAAVKQIQWADAYYRSDIGWRAVERLRAGKH*
</t>
  </si>
  <si>
    <t>C_730059</t>
  </si>
  <si>
    <t xml:space="preserve">MQSIRGLNARNVNVLVVGSGGREHSLAWKLSQSPLCNHLFCAPGNPGTETEPKVTNVAVNVTKHKDAAGVPTWGPSARAAALEGSKAFMKDVCRKYDIPTAAYEKFTDPARAKAFIKQLGAPIVVKASGLAAGDELVIEEFLDGEEVSFFALVDGEAAVPLVSAQDHKAVGDGDTGPNTGGMGAYSPAPAMNDTIHKQVMDEIIYRTARGMAAEGAPFRGTLFAGLMIKDGKAKLLEHNVRFGDPECQGLMALCASDLTDAMLAATRGRLGDVRLDWRPEAALTVVLAARGYPGEYPKGSVIRGLEGVTGAKVFHAGTARNAAGEVVSAGGRVLNVTALGADVAEAQAKAYAAVKQIQWADAYYRSDIGWRAVERLRAGKH*
</t>
  </si>
  <si>
    <t>C_730060</t>
  </si>
  <si>
    <t xml:space="preserve">MRCLYTIHVIWQNNRGRGEG*
</t>
  </si>
  <si>
    <t>C_730061</t>
  </si>
  <si>
    <t xml:space="preserve">MGAAGAAGVGGAGAAGGAGGAGAGGGGGAGVVLAGAQLLSEPRAVVLDTDPQLVSGLLALAGCMSDPASGEAVLADYGAWLDAAAAAAAARHQQAGQQAGQRHQAEDKEAAVPAAAPDTGRGPLALP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GWWMGPDHHTGSSSINGNAGAPSSSAPPAPCCSPACALAAQVRRKRGNAGGANYECSCVTAASTSQANTTPTGRRPGGLRRALLVMHLLRAAAKAAVGLRLLHLLSGAAADAQDGGAAAAALVLPTAAAAFLAGGGDIAVEAVLRPLVEGPALGLGARLTGGSSNPWLARAVCGVTPLHVAAGLPDGGELAAWLLATYPAAAAAWRSALSDDGLSPAALAGRMGARWRLRVWAGTPLHRDGGAAAAALVLPTAAAAFLAGGGDIAVEAVLRPLVEGPALGLGARLLLSAADAPAMLLLYRAALPHGAGAAGARAGPLARLALYQAVLLLTTATVCAVSRARFKRRQAATDDSTRAAVTPPTAAAPAREPPIPPRPSVGQPRAPPGSGGGGGGWSSGGSITAAASGADGAHVDGGSGSGSSSSRRGPGADTWLCGSRKAVTCTSVGPV*
</t>
  </si>
  <si>
    <t>C_730062</t>
  </si>
  <si>
    <t xml:space="preserve">MLAVVPSSFLGTLFANMKVLQYANVETFITFRSSTPLLLSLCDYVWLGRALPSARSWGCLVVLLGGAVGYVLVDADFRLSAYTWLALWYAFFTFDTVYAKHVVDTVRMTNWGRVFYGNFMALPPLLLLLPALGEHRTLAALAWAPHQVAVLALSCLMGLGMSHASYLLREAVSATFFTIIGILCKVLTVVINVFIWDKHASPEGIACLMVCVLAGTFYQQAPKRPVLDSVSEVNCSGKPGGGSSGGGGGGGSGGGSGGGGDARAAAMTA*
</t>
  </si>
  <si>
    <t>C_730063</t>
  </si>
  <si>
    <t xml:space="preserve">MRIAAIDVLAWVLNVASSVAIVFVNKWLMDPVRGHGFVFATCLSAAHFLATGAVCYTGELLGLVKTAEIPILRKHLHVCCNCTFKNMCGSKAEAPPAPSCPCARAELMLYTAVASASIASVNLSLLYNSVGFYQISKLATIPVVAALEAVWCGRRFSTPTLMSMAAVAIGSGIVTISDVSLRFTGFVIAAISVVTAALQQIGVGALQRQNAVGPVETLAATAPVQGMCLAAFGPSIDYSLRRAWVFRYPFTVSTGGILALSCVVALLVNLSQVMSHTKTISVLLLGWAFMGDVMSPRKVVGVVVAVGGMVAYSHFASLPLPPGLADRPASGWGLADKRGGGSGAGAHPLDEEKAAAVVAGDERTRLLGGTDRKLSECGVTMSMAVRGAVGCPALDRWL*
</t>
  </si>
  <si>
    <t>C_730064</t>
  </si>
  <si>
    <t xml:space="preserve">MEERPARLVLQQFWWSQKHPRQVAAGGDVNSSSGTNPLPLRHTPLPLTLFTMASLDRLPLLQAQCRSYPGPLSAAVYLPLLVQAGAGAGTEADAGAQHPQGSDPAAAGRPTGAAAGAAAAAAAAGGAVRPELAAAIQQLQVVRPRLLRRTKFQAYVTHSKNMDFWQRRGLVLGGWRPTLSAATQRCWQQLPWWRRHKHEGRH*
</t>
  </si>
  <si>
    <t>C_730065</t>
  </si>
  <si>
    <t xml:space="preserve">MEGHGSASRLQCRHTSEPDCWLPEYVEWHRTHRGRPDAKYLVWVCYRDDGLGGPDAPSRNVYADCAGLGDRLRGIHYLTRIAYAVKRVLLVWQESPVLLEHFLEPTHIDWRLTPELGIDLAREVAQSARHYVVGVETGNQLREEVLQGTFQQLPDRVVTVSTNWLAEDPVGGPVPDLSQHTPLMGQLARALFRLSSAVEAATDAALASVGVKPGQPFVAAHLRLGGQIGEEFAIERFSLGQPHEVLQLAFQCAAGLVDADKRRLRQAAAAAAVLAPTQAAAALAAVTESESHMPHVLLTDNDELRRRVSAGELPPWVSPELHPVHIRLRRIPGWRIAPARCPEPG*
</t>
  </si>
  <si>
    <t>C_730066</t>
  </si>
  <si>
    <t xml:space="preserve">MITNETTRSGALPVTAADAPQLPPRVCVLQSLANADPDVDAVHRLTGRLPLFFAPRRAWLAYPAGTYAPFNAQATLFDARALAAALALPVTVHGRVSDIWRSYIMQRAMWDMGCGLAFADPWVTQYRNAHKYLRDFQSELDLYLKTEGLLEVLGRVAFPDWTFASPGAELGGRVLALYVALYEHGLMELHSYWSSRRNIAPELCEFFKAHGGDTLSRAPCRLFPAFRGATAPREAVLDLMAHNIVAPETHARPLGWLTKLLYWLRISEAAPLLDEAEKVINPSLLGIAASHMLAIRNWTLEMSRAGVPPQERVNRHLLVFEDDAVVTAEGVAALGRALGRLDRCYDMLGLDSTDNFCALSRLSDSLMGLLLPRAWRPSPELVRAKMSFSRNTGLLFSYKGALRVLSNLPVTREPDLWYRDLASDGVLSVYVACPRVIGIQGLTTVK*
</t>
  </si>
  <si>
    <t>C_730067</t>
  </si>
  <si>
    <t xml:space="preserve">MVWESHGPSGKLLVTMKTSRTVEFHEKGVPAGDIFTRIYGSKLWGTAGGGSGIGSEPNCTQFIRPKVVSVIQKYNIQSMVDAPCGSMAWMPMVLEQVPNITYTGIDVACNLITEHQVNFASRNNWRFYCADVCHQGLPRADLVFSRDALQHLPLSYVHSFLHNVRDSGAKYLLVGSYLNESTTQYRNLDIAVGDYYDINLLEKPFSLQHALLETLDEEYRYTGFAHKSMLLLDATKL*
</t>
  </si>
  <si>
    <t>C_730068</t>
  </si>
  <si>
    <t xml:space="preserve">MVGIGKSLL*
</t>
  </si>
  <si>
    <t>C_730069</t>
  </si>
  <si>
    <t xml:space="preserve">MAVTPLDPV*
</t>
  </si>
  <si>
    <t>C_730070</t>
  </si>
  <si>
    <t xml:space="preserve">MANDSAAGGREGQPLAGASAAPASGTSGGGLRSAGSSQQLLTRQPSASSSGFSVDPPRCGNETRDKVRSMLAEALAVGYVGGGDTGPSSLQSPNQLGAAIEEALYDLMGGGGGGGGGREAVSAEYKAKARSLCFNLKDAKNPDLRERVLSGSVPPETLVRLSAEEMASDEQKKKNRELKEWLAKEAVRGATTNAATTDMFQLRATARTCTTSGTAAPDSARRQQHKAQQQQQQQQQQVEDEARWQQAWQTWVREAALLVNAHDARPNELYVKRVEEAFXXXXXXXXXXXXXXXXXXXXXXXXXXMSMGHWRHIGAAGQAAGQEVGQAAGQEAGQAAGQAEAAGPAEAGSRGAVHVLWHYHFSAFRRKRWAAFIQRDRALHRVAKQLTGGRPKEEVVVGWGSWAFQGGKGGSPISVRGGRAPTGRLIKLLRERYAKHVFIIDEYKTSKTCYNCGCQEMAIKRLGGLKEGQSPWSVKVCNDCLTTWNRDVSAANVIRVLLLLKLMGFERPTKLQRPPWPPPAAGPG*
</t>
  </si>
  <si>
    <t xml:space="preserve">MSKRTADGSTETPSAKKTATTMSAKGGAADGAHVEIDENLHSRQLAVYGREAMKRMATSSVLICGANGLGVEVAKNVILAGVRGVTVHDTAKVALTDLSAQFYLTEQDVGRNRAEACREKLQELNTGVAVHAASGELTDAFVRQFQVVVATTAPLAEAKRLDALCHAAGTAFIWAQTRGVFARVFTDFGPAFTVYDVNGEEPHSGIVASVSSGSPAMVTCVEDERLEFQDGELVSFSEVVGMDKLNTHGPFKVKTCKAHSFEIEADTSSWGEYVRGGIVVQVKESKSLSFKKLEQALTEPGEFLLTDFSKLDRPGQLHVAFQALDAFEAEHGRSPRPADAADAAALTAAAEQLNGGLAAGSAARLEAVDGAVVGKLAHCAGAEVSPMAALFGGVVGQEVVKAVSGKFHPVFQWLYFDSLESLPEPEQLXXXXXXXXXXXXXXXXXYHHVPPPSRYDPQIAVFGRTMQRRLSQLQLFLVGAGALGCEFLKNFACMGVACGPLPGADAASTGRLTVTDDDVIEKSNLSRQFLFRDWDIGSSKSSVAAAAAQRINPGLAVTPLQNRVSPDTESVFDDKFWQGLDLVVNALDNVNARLYVDSRCVYFGKPLLESGTLGPKCNTQMKQAPMCTVHSFPHNIDHCLTWARSEFEGLLEKAPREAASFLAAPADYAKAVRANPDASARQQLEAVAEVLLDGRAADFNACVAWARGRFQDYFHNRIAQLTYTFPEDATTSTGAPFWSAPKRFPRPLNFDPKDPAHAAFVQAGAILRAEVFGIPRPDWADSAAKVAEVAAAVDIPAFVPRAGVQIETDPKADRTKPAGADKTHDDEAVIEGLLGRLEGAVPGLAKEGFKLSPIQFEKDDDGNFHMDLIAGLANMRARNYSIPEVDKLKAKLIAGRIIPAIATATAVATGLVCLELYKAVLPGKKLEAYRNTFANLALPLFAMAEPIPPKSTTYNDLTWSLWDRWTLEGDLTVQQVLDWFSAKGLNAYSISCGPALLYNNIFPKHVERLGKKMSELVVSVAKMELPANRDHFDVVVACEDDNDEDLDVPLVSIKWR*
</t>
  </si>
  <si>
    <t>C_730072</t>
  </si>
  <si>
    <t xml:space="preserve">MLFYSSAKYPVEDEYTKFISDHGGATNAYTSAEHTNYHFDINWESLGEALDRFSQFFIEPLISQDGIEREVRAVDSEHGKNLNSDPWRKQQVNKSTANPDHPWSRFSTGTRHTLYDGPLAAGSDPRAAVHIELTEDGQRHVQQVAEVVFRLHLPAPNPFIPTDLSLAADEAAAAPVVALAVPGRLRLWHKPDTRFGQPKAVLYLDIQIDGCTPTPPLQSPEAYSSPRAAVLTRLFVKLVLDYLNEVAYPAQQAGLDYNLLNTQSGVQLLLSGYNHKLPHLMTEVLGRLGDFKVLPDRFEFVREGLVREYANQMHNQPYSWAMYRAELLTTSRRWPLELYGAVAGQVGAQELEEHVRRLTSRCFVEGLAAGNMRAAEAVRCGGLVLQLLRDKLGSAPLHECERAELRVNKLPTAPPIPVPEAGTGAAPAEAASVPTSDPSPASASAPPPPQPPVCNGWLFAEEGPSGRDENSAAVVLYQRGPDDLRRNALGQLLAQLSKRDAFAELRTRQQLGYIVSLHGGAEHGVGYLELLVQSNSHDADELCRRMDDFVSRLLDTGDLANRWWSEIQHGTYVFDRQEAEVAALRSLSAIELLAFARELMGPATCRKLSVQVWGRLEAGN*
</t>
  </si>
  <si>
    <t>C_730073</t>
  </si>
  <si>
    <t xml:space="preserve">MYEAFERVARGSDSWVYVFEDDARVVNVPLGGDLVTLRDVPADAEFLAVSRQHNRVHNGSFAPAEPVIGGGLMQALLVSREGARKLVQALKPIWAPNDVILYKAGCAWVPQPLGHQSAYDLERDFGAEKKMPGIKNQRLQPCVNMYYSTRLFDQTSNPTPPCRTGNMTLAQVHERMMARTCGYAIPPEDWVDETTSIYR*
</t>
  </si>
  <si>
    <t>C_730074</t>
  </si>
  <si>
    <t xml:space="preserve">MASAEALAVLRELQSKPDNRVCCDCEMKNPQWASVSYGIFMCLECSGRHRGLGVHISFVRSVGMDAWSADQLKKMQLGGNAKLNTFLKQYGIEKSTDIKDKYNSRAAEFYREKLRADVEGRDYTPPSPAEVGPPVLSGGSMGAKTGSARSLAAHSQHGSPAKRADDDWGDWSASGGASASASGAGSHTQRAGSEYTKAQLEASAAGKESFFARKIQENATKPEGLPPSQGGKYVGFGSAPAPRPKPAAGGVDDLTNLLSSTLTTVTRAAETAAKSATLAVKSGSAQLTQTLQEKHVGETLSANAKVVGEKAAHVAQTGFAALSGLYARVASSVEQAARQNGYNVDLGSRAAAAASTTSSSRAAGHSGGGAPSSDYQQAPSSWDAGNDEDYRSAQQQQQQPSGGIRGGGGGGFSGFDAEGDDAEGWGGWGDNKAPSSSGRSAAGAGAAAHSGGSARPSGGAVGGVAAATHKSKSMPALSKGGKSGDDGEDDEWGKW*
</t>
  </si>
  <si>
    <t>C_730075</t>
  </si>
  <si>
    <t xml:space="preserve">MPLWTLKELQECRAKVYDASVSEGLAARLYRYYGGVARYVLGVPSQLDTPQDMDALLRPLAFDLDACNTAQVRSGLGALQTEPEASHLVLHINTKGENNFKLSHLDFSSPWVAGAFVERAMERDFDALVSLVASTSGSLRGRLHEQLVHRLLPQGGSFTAVPIDRDTLLRAGPEEKLLLPTSETRSFKDVSVISAAGFPEGVYFRPQETNFATVDSLLRVGNTLHLFQMTVTTDGKAVSAKALTRVFDGLLLRAQDKALGLRLYYVVPPDVFDSFKLGKDSGSWPPGEEEPDAARASLFILKGGAHASETTSSSTMQEAGASRSATRRSGRPAAGAAARRRQPPAAQRPAAAMVMPAAAVGRRPAAAVNSIGRLVRRWGIQQLAAVWR*
</t>
  </si>
  <si>
    <t>C_7400001</t>
  </si>
  <si>
    <t xml:space="preserve">MADGGVPSASVIGDHGGCSSTSTFSYSSAGNGLSSSSYSGSAAPPPGAGSSLLSNTYRAVTRDFGGSNSSSTGAGVSSCSSGGRVLVVCDVSRGSMLSPSAGGGGSGDASGSVGGSFASAAAFDVP
</t>
  </si>
  <si>
    <t>C_7410001</t>
  </si>
  <si>
    <t xml:space="preserve">MRQPRYSTSVLVSDVRPVHGGGGEGGGGGGGSPAPRRPAAFANLHTHADLFGSPTAGVVNAAAAAAYPNGHQPPGGGGAGDAAGGSAAGGHGGTSVTGVAVGGGGYGYGYSASASQSQAQGVSVPLTMLPVAATAASAGAHGGGGSAWRRRILRRRRRRLLAAPAARRPPPAEEEAAEEAEAAVAVTRPVICC*
</t>
  </si>
  <si>
    <t>C_7420001</t>
  </si>
  <si>
    <t xml:space="preserve">PSLFSCRSTEHVSVLAYWALQRPDHEHRRRHQGLATNHALGPPVRVARHNAAAVRLRRCVRWRDVVQHPEDS
</t>
  </si>
  <si>
    <t>C_7420002</t>
  </si>
  <si>
    <t xml:space="preserve">MQSKPRRVXXXXXXXXXXXXXXXXXXXXXXXXXXXXXXXXXXXXXXXXXXXXXXXXXXXXXXXXXXXXXXXXXXXXXXXXXXXXXXXXXXXXXXXXXXXXXXXXXXXXXXXXXXXXXXXXXXXXXXXXXXXXXXXXXXXXXXXXXXXXXXXXXXXXXXXXXXXXXXXXXXXXXXXXXXXXXXXXXXXXXXXXXXXXXXXXXXXXXXXXXXXXXXXXXXXXXXXXXXXXXXXXKHVVLMRNHQAALKQEGLEELGASHLAHYFVKRLITTALDRKDREREMASTLLSGLYAEVIAPEQVAKGFSSLFAALPDLVLDVPDAPELLCRFVTRAVVDDVLPPAILSHIDPEADPSCRDLRQRCETQLAARHSAEKVLRCWGGSGAGTSHTDTKAAISSLLAEYLGASRDVAEAARRLRELGVPFFHHELVKQALLAAIESAANVDSVVALLGRLSSTGEVSASQLAKGLRRVADNLADAVLDNPQAGERFAALMGAAAAAKLFNDLEAEDVGDNAAAALAAAGVAIGSAAASAGGAASTGASTPNASNGGAAPSGRGVTQRRWQRG*
</t>
  </si>
  <si>
    <t>C_7420003</t>
  </si>
  <si>
    <t xml:space="preserve">MSLFKSSLPAGFLFPYRHPKAKGLVEGTLYGLGSLFRGVGAALDELGSMVQGPQGSVKDHVQPNLAFAPVHRKPDVPVNAGQVVPAPPAAARTLKIKEVVVPNKHSTAFVAANANVLGNVKLGAGSSVWYGAVLRGDVNGIEVGANSNIQDNAIVHVSKYSMDGTARPTXXXXXXXXXXXXXXXXXXXXXXXXXXXXXXXXXXXXXXXXXXXXXXXXXXXXXXXXXXXXXXXXXXXXXXXXXXXXXXXXXXXXXXXXXXXXXXXXXXXXXXXXXXXXXXXXXXXXXXXXXXXXXXXXXXXXXXXXXXXXXXXXXXXXXXXXXXXXXXXXXXXXXXXXXXXXXXXXXXXXXXXXXXXXXXXXXXXXXXXXXXXXXXXXXXXXXXXXXXXXXXXXXXXXXXXXXAAQHHHPLGPGEPRSAPSFAVHLVWAGSPAKFLRHLEPEEASFIGKSASCYAELSAIHKFEQSKTFEEQYTESCIIKDRAALADPSNSVHQMWEYDSQTALVARAKR*
</t>
  </si>
  <si>
    <t>C_7430001</t>
  </si>
  <si>
    <t xml:space="preserve">MCTNALEWPERGAICGTQRLCSTAIGAVQHPLPPSEHEANKESDMPAMLIQEQPPERKAEEIVDRAARVLQEVNSLLATEQGQDQAGGGRGGRGGAATATAAPPAAESSSAFGSELSRAIFGGSAQVSELEAERTRQALQRTLEGSAASGSPPIPISRPPPGEGAGAGGGGGGAAPAAAEAAAKQRPAWAQELFASGTPASAAAAAPAAPATSTSSTSPRQPSAAGPSGASAGAARNGGGGGGGGGMRFAPSSTTGKPALPSAAPSPSASYGGGGGPAALAAEPPPPQMQRASRLA
</t>
  </si>
  <si>
    <t>C_7430002</t>
  </si>
  <si>
    <t xml:space="preserve">MEDLGFGSGFGLGLKVAMREHFTQVRGLRGAAANCHHCSRSMQLGGGGGLQRMRLNSLIAVLYEGVCVRACACFSCVQLQAMREKARV*
</t>
  </si>
  <si>
    <t>C_7430003</t>
  </si>
  <si>
    <t xml:space="preserve">MGGLPLAALPSSVRCSACRVRSASSSDTCALPPKIARLSSEPKAELDSAAGGAAVARQGSTR*
</t>
  </si>
  <si>
    <t>C_7440001</t>
  </si>
  <si>
    <t xml:space="preserve">MRQAERGFFRAAEGFGKTRLFEILDDLEAKTRPIMAAARQRLAQDKGAAALEPWNMSYALAAHFANIDQPSPFFSQERAPTSVAYAETQSMFLDAFAHDAAWLGRYALSRGGEVMPWNIIADGYAATQPYDVFALRAMIAVPYFEKVIADSETDGGLAGACDKFKAWVDKTYLAEQPKSA*
</t>
  </si>
  <si>
    <t>C_7450001</t>
  </si>
  <si>
    <t xml:space="preserve">MAAVQLFCRASNARVHPDKSKAMGLGRFAHLTGPCPHTGAPFNTGAVTHLGVPLSWDSEAAAADLYTRRARGMAFVARLWAALSLTLVGRVHIAKQVLAAKLAYHFSFLNPSPAQLQELTDLVDHFAARSMHAEDASLVSHGNPLLLPKRETACLPYKDGGVNHVDLPAFLSALQAKTFALLAQPGRQPWKMLTRALLTHVRPDSATTWAWVYSDAPAPAGLPARLAAAVGHAAGLGAVPVTHFVDAQQQAAAKALAPEGAGQHPKHQPPPGSAMPLL*
</t>
  </si>
  <si>
    <t>C_7460001</t>
  </si>
  <si>
    <t xml:space="preserve">MNTAAAPWVGGWGCEMGRVGGGAAHGAGLGARVDAGAGEIIPKIRPSTTPGQPDVVQCIAHKELALTTAGGRQQVHWAFSFVASPHMRQSTFFKVAGRPMADHLLSGYNAAILAYGQTGSGKTHTMMGHLPRPRQQAAAAPGGGGGGGGGGGGAALPVDAGLIPRILDYVFANIATQQQQETQQQQQQTHLLHPHLHPLNQQQHGSDGPPRTPLPQAQAQPGDP
</t>
  </si>
  <si>
    <t>C_7460002</t>
  </si>
  <si>
    <t xml:space="preserve">MVCVLPLPVWPPRDTEALCAPASSSA*
</t>
  </si>
  <si>
    <t>C_7470001</t>
  </si>
  <si>
    <t xml:space="preserve">MVSGLIKDHLAWGEVAFICDGVLRWILINTPPHVLWAVKGSNMVLVWMSLEAVPVNGTAPLNQIKTVITGWA*
</t>
  </si>
  <si>
    <t>C_7470002</t>
  </si>
  <si>
    <t xml:space="preserve">MQRLEPINSLIPTSTGFQHGVAKDKATKAAISAALKGKTKTKAHKDAISAAMKGKGKGKPKDKAHKDAISAAMITCICSVCKTCKGRARVQKFQAKKA*
</t>
  </si>
  <si>
    <t>C_7480001</t>
  </si>
  <si>
    <t xml:space="preserve">MAAVQLFCRASNTRVHPDKSKAMGLGRFAHLTGPCPHTGVPFTTGAVTHLGVPLSWDSDAAAADLYTRRARGMAFVARLWAALSLTLVGRVHIAKQVLAAKLAYHFSFLNPSPAQLKELTDLVDHFAARSMHAEDASLVSHGNPLLLPKRETACLTYNDGGVNHVDLPAFLSALQAKTFALLAQPGRQPWK
</t>
  </si>
  <si>
    <t>C_7480002</t>
  </si>
  <si>
    <t xml:space="preserve">MYSSTSPTGLFRVQPVCTASQQQLLAAIDRKVPADLQATAEGSGDGALSDAELMAALAGSANGKAPGSDGVPYKMYKVFWALLGPRLCAAAAAAFAAAADAHDGGEMAAALPASWREGLITLIYKGKSLDRAELASYRPITLLNCDFKMVSKAVSARLQPALDAVVDELQTAFITGRWIGDNALYLQGLIEWMRLDVGADGTPRQGGALYFLDIEKAYDRVHRQWLYASAEGLGFGPRMLRWIRLLTANGSARAAAPPVTDAGFMLGDRMGMWASGPRGAGALLWSTLRATFLYAVWCAYWSREPAKQTSEHVVREVVSELRRLLTAQLKAAKLEHFVAIWSAGGALCEVEEVQAPGRLWDFLRSASCSGLEPA*
</t>
  </si>
  <si>
    <t>C_7490001</t>
  </si>
  <si>
    <t xml:space="preserve">MQAAGFLEGYLTAERIFDYAYNMKAWLFTQTNDSFAVGDW*
</t>
  </si>
  <si>
    <t>C_7490002</t>
  </si>
  <si>
    <t xml:space="preserve">MDDYDDSAVAAAIAAGGSSTGGGSSSSAAKRRPVRTPNPERDASFFFRPESPEERRQRLRVAAAEAAEAEAGLTGPVPRTRTASWEGLSPGQVRSRIAKSGRCSALIKVTPDLSDILMGHVTWWGYASMLRLYKHYSFRLTSVRPHNSGGGPDGGGADGGGGAIDGRISFSSYPGELCG*
</t>
  </si>
  <si>
    <t>C_740001</t>
  </si>
  <si>
    <t xml:space="preserve">MAGRSSGGETAKPDRTGGGGGGGGSSGNANGGQAQAQPHTPTSTSERIYSAKQLTEALKSGMAAVKDQLQTSNSEQAAQITSLKEELAARRADVGHLKQLSAELKGSVEHLKGQLEGTQEALTGAQTSLQHVRSEKQHYEKESGRLAEEAARLAAELERTSREVARLKEWTDVIKKVRTGERGRARAQLSEGRVEHVRTGAVAETAAAGLRQQLVAKEEELRRVRAESSSAQKQLEKAIERLQREVDASAAEIARLKSGDDALFTRLPPVARAATLHDDLEALRSGGGGGSSGGACAHLGSGGGGKGHVEEESAAPPKKRRKRAG*
</t>
  </si>
  <si>
    <t>C_740002</t>
  </si>
  <si>
    <t xml:space="preserve">MQAQLQSRQTARAGAFRSGARPVARRTAVKVDATLKVMIAGAPAAGKGTQCAKIVDKYKLVHISVGDILRDEVKNGTPAGKKAKDFMDRGVLVPDEVVVEMVKLRLAEDDVKQRGWLLDGYPRSASQAEAIEKEGIRPDVFLLINVPDELLVERVVGRRLDPQTGAIYHLKYSPPPADIVSRLIQRSDDTEDKCRVRVATHNANVDAVVGYYKDVKVDIDGTQSMQDVFEAICTALDETVAKSDPLEQYCKDEPAADECRVYND*
</t>
  </si>
  <si>
    <t xml:space="preserve">MIPPLSSLVRYDNPVLVSTSKDKGKGAKGTPGKKVSGNYCTSRTAKQRQLTLGALPPVEQKPGLTQTEDILNSILPPREWTEDGQLWVQYVSSTPATRLDVINLQEKLDQQLQQRQARETGICPIREELYAQTFDELIRQVTINCAERGLLLLRVRDEMRMTIAAYQTLYESAVAFGIRKALQTEQGKSEMESRITQLEGDVKDLERQVQEWKFKCEAIEKRESERREVEAKKHKDEVAYLENYAKQLKQQLETFLVPAKKGAPGAPAAAT*
</t>
  </si>
  <si>
    <t>C_740004</t>
  </si>
  <si>
    <t xml:space="preserve">MSANCAGRSDTLRVEVPQEAFNCSRGSAGGDAGLSELHTVFFVTLQLDLAAEPCSRPVASAFAGPRHDVVTAVSSCTYVTVTATCKPPTCDPPPPPLVPRHLLAGPAATARNAVLHYYAPEPPPSRPVPPPPAAAPAVAGGKAGAATGAVGGLVKAREQPQPQQGVEAAKERQAEVQLQGQSHARQPSPDQVQSQEQTDDWVLLDPAVGAVVEGDGLSAEPAGPTATAGAAAVAAALHAAGGAATQAPEQQGPAAAAAVPVTGPAEDKGAKAAEEAIAQWDEVDWGDAEDWAAAARLVGRHDGTLDRGAAAAAAAAAAAGIHDLESWRKRPIVLHEDDYADEAWQAWMADQQYDYDGYNGYDDAGGYAQDSWQDEKVDEQQSEEPGAEAGQQAGEGEEEESRADAAHRAWTRVQETVWSPGGLARLLFGRLLAAMLGDEQIQAVLAEMEAEGEEGVGLWHWRVSFVARQQAVAALRAVPGWRLAAGAAATAVAAVVLGQALGHGRGSSGYGEDSDGDANGWEEREEDARQGLDRRNLAAAAEQFAHWQQYQHQWRQDQPAADWIPHFHQHHQPHHHVAANHAPPMEEPEQQDADGRFVLPLSCLGRIRTQTSDLVDAEAGSRHSTIRGSGDGAAGAAAAGRSSARDARAAARQGPQGAGGWAVGERVGGPVGDPVSGRGGGGGGPRLGLGGQGLVYADTPIAGRGREAGLGLAGGPGGGGRGRGDGGAADADVIGDGDVKGGQGPMHGGGGGGYGNVIVFYPLVGPHLTGEDRTDDERDGDSSGDGTSGSGSQGSSNGGGGGAVGLRRPPPHRSLMARSRLGRLAATASAAAALAAAEHGVTASAPGTPQVLRRRQ*
</t>
  </si>
  <si>
    <t>C_740005</t>
  </si>
  <si>
    <t xml:space="preserve">MLQWCRRQYPSLTPTAATLVAAAGALRDCAGGWAGATAVVEELLAEGCAWHAGAPSAAARVGHVRLMQRLLQHQRRRRLPLDLAQLLAAAAEGCDAATLRRLLLLLPCSGGPGRGNKGLALQPGVAAQWQQQGQQLVVDGYAADRIVAAAAGSGTADWREKVEMLLDHGASRMQQQPQQPQQLQQMDVEQVQEAEAAVAGAAGAELGPGEAALGQQQPHPPQQPAAPAAAAARGASIAPFQPCTKACSAAAALLPHGEALSRLRWLHLTAGCPVDWSATTAAARAGNEGILRFLLRREGVEDQAAQQQSSGQPQRLAPAEDALGRALPPPAVEARQQMAGILG*
</t>
  </si>
  <si>
    <t>C_740006</t>
  </si>
  <si>
    <t xml:space="preserve">MNAAAASGSVAAVQLLLEAGAAATRSAFEAAAAAGCEAVLEYLAAAEGGVLGVSEAHAAGAVAVSWMAPVHLVGCDGVVCDAPG*
</t>
  </si>
  <si>
    <t>C_740007</t>
  </si>
  <si>
    <t xml:space="preserve">MHAVFSCTRTLRRFGRAQSRQDRHRGVFGRGHVTWMVLRSNPCLGLGLGALEQKRYSHQPHAHSMCMSQQARAAVVWVTGGCGVCRQAALAGGRHGAALSCWHGPALCGSPWESCVRWGGLCQDWQAGGH*
</t>
  </si>
  <si>
    <t>C_740008</t>
  </si>
  <si>
    <t xml:space="preserve">MGRALLSALLPLALASLARAYYVPGTYPAEFRIEDPLQVHVSTLTSFDTELPYEYYSMPFCKPKEGVHRIANTANPGTILEGIRIENSVYNFTMKVKQTGVLACPGGSYGKLTEKEVKTLKRLIDGRYRVNFILDNLPVTVYDLLDEKNEFLRPGFELGYKQDGKYYINNHLVFNVLVYMTHGEYTAARETYAKSMALDSLDARRHAHRHLLADSPSSSSSSSSGSSSTGAAADAASDDDTEDPPFYMVVGFEVSPCSIHRTSSHDIEDIVCGVDDNAHIKPQEIVVGADIVYTYDVYWQDSKIKWASRWDAYLRMPGGKVHWFSIVNSLLVVLVMATIVGMILVRTVRRDLQKYEALVVEGGGGPDSREEAGWKLVAGDVFRPPANSASLAVRVGTGVQILAASLVTLVLAALGFLSPAARGALLTVGILCFVCLAGLAGFAAVYVWGLAERSFNNWQGVAARVSLYYPGLNLLIFTVLNLAIVRTGTTGAVPLGMYFSLVLAWFLVSTPLTFLGGMMAIRMPLLDWPVKTNQIPRHVPPAPLAANPTLLFLAAGVLPFGTMFIELYFAMTSLWLGYFYYLFGFVLLIGALTCIINAEISVLCTYVQLCAEDYHWWWRSFSRGASVSLYIGLYAVGFMASSLPTLSGALPVFIYLCYMSLFVLAFYYAMGTLGFAASLWFVYSIFKAVKAD*
</t>
  </si>
  <si>
    <t>C_740009</t>
  </si>
  <si>
    <t xml:space="preserve">MTGDARIDWWPQRDTAFAGGSSRTSRAFSPVVGSPSPYATPKLPETIDFNPKPAAPVVPASRQGLYDPFGAFDPAPCLLAAALGSYGFRLHPQPPLRPFPVAAAPLAPRQVDWSWSPLYARGSSIGGGVQW*
</t>
  </si>
  <si>
    <t>C_740010</t>
  </si>
  <si>
    <t xml:space="preserve">MLLLCGAAAAPAHQRRRAAGSRQPVYLDTTDDDTDAAASQPATQPNSQSPPAPSLPPAQQQQQQQRQQQQQQQLPAASKGSAAGSGKVRGGAAAGTAAPAAAGTKAGSKAGCKAAPGSATAGGGGGGGGGGGGSNAAKRKAAEASAPAAAVANKRQRGRPPVAPRAVTFIDDDDEDDNVWEFQILDETEKQEQEQGQQRQEQAQGRGPADARQGQQAGAGSEGLVAASAHQPHPRDQALAPAPPQSLAGGRRRRTPHAADEDHPRAAAAGLRAGSEPHPHLDPHPEPHPHPHPHPDPDPDPHPGAPSLWQLLADVVDLAGDSEEGEEQEEEGEDGGGGGGGVAGGASGADGGDGQAAEGVAGSAGAEQLGAGGGGGEAGGLRGCGCGGGDSDGPEVLALEPRRPAAAAAAVSVSAAPPVMSGAGGAGGGGADARSQQAEVRSPAAAALAEAAGLGAADERGTGAGVWRDGEEQEKEEEPSGGSGACNRRRSCPSGAGTAQSLGASEQKTP*
</t>
  </si>
  <si>
    <t>C_740011</t>
  </si>
  <si>
    <t xml:space="preserve">MSAGGILRGKAALITGSTQGIGLGVLKALAAAGCDVSXXXVYVYVHVKATPCVWVRSHKGTGPTQLCMRLLKQTAGRGQCHLVCVCIARVTVWWGNAGTHSPPPHPSLPTRRWDAILGVCLTATFHATKAALPHMLQQGWGRVVNTGSMHALVASPFKSAYNAAKHGVAGFTKTVALEVATKGITVNAVCPGYADTDLVRNQIADTARIRGIPVEAVIRDVMLADQPTKQFVQPDDIGALVVHLCGPNSSSITGACISIDGGWTAR*
</t>
  </si>
  <si>
    <t>C_740012</t>
  </si>
  <si>
    <t xml:space="preserve">MSKVNQSRIREALTAGTNVKEKGPPVADGILSVTPDTPEMLEWRSRSALDVAETSSTFLDDEDDGPKPHELYGKFTWKIENFSEISKRELRSNVFDVGSYKWYILVYPQGCDVCNHLSLFLCVADYDKLLPGWSHFAQFTIAVVNKDPKKSKYSDTLHRFCKKEHDWGWKKFMELSKVLDGFTVADTLVIKAQVQVILDKPSKPFRCLDPQYRRELVRVYLTNVEGICRRFCDDKKARLNWVREEEGAFRHFWGSLTPEQQRKYLTDKGEVILKAVVKQFFNEKEVTSTLVMDALYSGCKQIEEHSRSWLEGKCSDNMSPVVLIKAERNSFTLCGDLMDTAARVLQDYIPAAKDDNKVMQPNDGLTLRSGQDGDDYRRDSIERDEKRLAELGRKTIEMFVISHLFCEKLEVAYREAEALKRQDQLIAEEFEMARLEESKAQAKAMADKEKKAKKKEKLKQKKEAEKLKREAEEAERKAREEEFRRQEAERKAKEAEKKRLEDAQAQPVAQPQPPQQQAHQQQARKAAKAKEDKKALQQQQQALQQQQQQLAKAKQAAQQQQQQQPATNRSAAAASASGPPSLSSIAAAAVVDSAAASASSLPERPGTHDDPSSDSGSEEVGTVNQATGATDSSGDGEDEVEVLASRGMAATAASDSDGDSEGRAALEEEVTILRAQVSQLQRVLVERDSEVYSLRAQLAESHLAQAHLAQQLAAAREVPVASSNARTSGTNTSSSGSAAADGSSVAGREQAGSDGSSSVASAAARPDADRGQGNGSGGAAAPAQDGLPSYRNAAAGVLATGQPSGSAAAPAMVSVSTAPVIPASASAAAAGVQSKRADEGASATAPAARLGVSAPSTDGFSATNARIIMQQAQQQRSSNMAFSTPTPVPSSAAKQRMTASAQMDSPGLEDFAHINMIDDLLTE*
</t>
  </si>
  <si>
    <t>C_740013</t>
  </si>
  <si>
    <t xml:space="preserve">MLHTQAGPRARAD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GAGWEVSRYASTWTSRIRQLDSPVFLSTLPDGTRVLGLQGLPLRIRPGQVVEDAPPPPPAAEEEDQRKQEQEQQQEQQHGGGETQHAAASSHNGSGHSSRGHEAGGGGGAASGADVQEADVEAAAARRLESLAAAAAAAGHEGPLLFVGNHQLECTYSYTV*
</t>
  </si>
  <si>
    <t>C_740014</t>
  </si>
  <si>
    <t xml:space="preserve">MSACSRVNGDTWAEYWGAGIRFGFFNVGSEVARDTFAPGGLRLEGEPQIAWYAFDNRPEDWAPEPGADEVARLADMFKDFAAPVPQIIAALEPVAELAMADKPFTVWLRNTIYRLTPKWAGDKQFEYLFQHDGGGSVDKVFVFCTAFR*
</t>
  </si>
  <si>
    <t>C_740015</t>
  </si>
  <si>
    <t xml:space="preserve">MSSVKRLLRSARECLGRKEYREALQHCKEALAEDKSCYEAYVFVGKAAFSLGEAPQAQAAYRRAADLDPANPLAWQGLAELAADTGAWSDAAEAYAQLLALADAAPPQDAAGLRSRRPAYLRRHAEAAARAGQLVAAEASWRALVEAATEAHQAAAAAAGGGGEAAAAALAAAEEELVECLCRLADVQGARHHLQCALAALAPALEAAAAAAASPAAAPLQALQREAATYHLHLALALWAKGGGSLGPAAAAATAEGAEEAGVATAEGGGVATAGWAEPYRSECREHLLSAAAVAGPLQAAAFTWLGHWYVRAAATAGAATAGGGGDAAATAGADEAKARKCYQRALALDPAQAAMAARMGAAGAAAAELAEAEALAARAAQRYGNMQAAWKLLGDVRMQHAAVPTAAAVAASRESRYNANSQHSSSGSGGTDSSSSSSSSAHAAMYGVVLAATSDLPDEGRSSGGTGAGAGGHVVSPAAAAPPGAAAEAAAKLWRACRTAAAAASAANAGSGGAASGAMFTYQHLPALEWAAVRAAAGDAAGALQRLQQDGGGSSSSGGPGAGVVVQVAVAGAHTQAALEKVAAVQRALLLLESGQTEAARAAAAEAAAALAAHGACSTAAAPAAAAALSVQAAAALVAAVVAEGDAAARKKHLLEARWAAREALKPLSVSRPAGALGVRRSAPPPGPDGPGAALASLLLARAEAAMGRPEASEEAQRHAERLWPPSEQAGAAEGAAAAGGGAGGAEGEEEGEAAAGQQGQRLRLGHEVHSRPWELGGVWAQMAAAARS*
</t>
  </si>
  <si>
    <t>C_740016</t>
  </si>
  <si>
    <t xml:space="preserve">MQGDLGQGGFAAPAGAAAAHAAAAGFGAAGGGGGAAAGGSGGAGTGGGGGRAPAGAQLARSQPAARDILLPRLPAPALDLIVPALPPATRAALRLCCRQLRALVDAHTQSLTLRPDRGAADALNRRGAKAYQVFPALRHVTLVLAGSHSGAAGPATATATARGGTAAAGAAAAQGQQQDGAARRLSRAASAGRAGASQAGPRLQASPLLPLSGWLVVCGTAQCLTSLTLHVGEVALLEDLAISVTHPHLQRLDLSIGRSGMAHATPPVVQFMVGVLQGLRHLRVAWAGPAADAAATSSLAHGPRRLFLDGRPRLGPLLLAALSDLPQLSSLELQGFIIDTEGNAVLARHWPLLAPRLTRLVLRGLHLMVPTDMAQGEQLGELVGSCSGGLRDLHVDLCLPAAPGMMPGGGGGAAAAAVLLSLMYAARDVKAVKLELLPTSLTRLSLPGVSVLSREGLEALGRLRRLAVLEVAGLAAGAGEFLPALQELRLSECSWRQVLDMLPWRPPAAAAARAASMPPSPGGGADAAAFAPATAPAAEGGAGAGAGAEGAVPAAAAAAAPLLPPGGPAPALAAAGPRHAPPAPLLLPGHHDAAAAVAAAGGAGQPPGSAQPSPRQAADSAASLGVASPRTPASAADAARSPAGSPGGGLLPAAGLQLLEVVCAERLDDWHAPDGTLLARVARGLLPLVDAGCRVQLRVAPDAQPHIWNESDVDGKPWEPAAVWRHIKAAQNMRRLQAETSALAERLARGRLLQAQRRRDKEHFFVDR*
</t>
  </si>
  <si>
    <t>C_740017</t>
  </si>
  <si>
    <t xml:space="preserve">ADAVAGPPCAPERAGAQCKDGRPGVSSG
</t>
  </si>
  <si>
    <t>C_740018</t>
  </si>
  <si>
    <t xml:space="preserve">MNTALLRSSGAASSSGRLSQVISRDSVNVVFGSARVAPGRARTMPIVRSAGPDDLSRPAPSLSDPEPSASSAPVVPATEAPVNPSNVGAVLALATAGLVETTYLTYVKLFDATVACPTNGCESVLASPWGSLFGAPLPLFGMLAYGAVGAAAALYLXXXXXXXXXXXXXXXXXXXXXXXXXXXXXXXXXXXXXXXXXXXXXXXXXXXXXXXXXXXXXXXXGLTRLGGTPCLWCYVSAALSASMAVTLGTSLSGKQVKENAPAAVAAALATAAVLYAGWPHPGAGQVYIDDDFFLEYKSPVVATESSSRAMDLAARLNAVGARMYGAFWCSHCLEQKEEFGGAAMTQFPYVECFPNGWRKGEKLAPLCEAANVRAFPTWVIGGKTIEGELLLDEVEKELARAEAAAAAPEAVAVAP*
</t>
  </si>
  <si>
    <t>C_740019</t>
  </si>
  <si>
    <t xml:space="preserve">MQACGHLAGQGSCAHHDAQPRPPALPPPPTVVLEAYVVAVRDAAAAGERGILRPVLRRWQLGSCSAGAFGLPAVQAIVSYKWGKFAGALLAKQLAAYGLWLGAFTGFMLLFTSDDAAVTDFELLSTWQGRAACVCEALALLGMLPFLLGEVALLWAYGLWNWLSAWNLLDATTYGLQITITVLHLGVFTDGPWRLTLAVAVQAVLLAVRLTYFSRVFRSTTFDFMGALQVGSYLGVLLLLMCGFAAAFYTVFRDDQATEGAFNSLPVSFITMINYAVLVSMILMGLLTGIMTNALSRAQLQEAVTTILKRAQVIDELEAVLPFTLLALTAVRRRGPGAVHTLPYIHVLRVDPHSRDEEGADVWPAAAAQLGVVGPGVAAGGGDASVGGGGGSVRGSSPPRPREPNDALPRPVSSAASLGVAGADGAVERLEGQVRVLEGQLAEVRGALQQLLELNSGMRDMLMRAGQAQGQAQGQGV*
</t>
  </si>
  <si>
    <t>C_740020</t>
  </si>
  <si>
    <t xml:space="preserve">MATGLVLGAQAQARVAPGLLACSLRCPARLQGVSRRHSRRLVASISAATAPQGQGQVLLVAESSQAKGCVPCYRDPTQPPCWIPPLIVIGLATLFSAVILKNRKRKPAVTETDELQPIPPSPQQDPRSYQRALARTRQAAAVTKAIAFLKTGEPARAYMELGKALAENSICRSPLLDGAITKAELVELYKLHLQNAEVPPNFAVLLQLQEMLGIGQEEAEKIELDLMQTPGAFSI*
</t>
  </si>
  <si>
    <t>C_740021</t>
  </si>
  <si>
    <t xml:space="preserve">MTSMYVLKRDGRQEPVMFDKITARIVKLAYGLNPDFCDAVLVAQKVAGGVYKGVTTSELDELAAETAAALTSTHPDYAILAARIAVSNLHKNTEKSFSKTMDKLYTYRNPRNGEEAALIAKDVYDIIVQNAQRLDSEIRYDRDFDYDYFGFKTLERSYLLRIDGKVVERPQHMLMRVAVGIHKEDIESAITTYHAMSERWFTHASPTLFNGGTPRPQLSSCFLLAMRDDSIDGIYDTLKECAVISKSAGGIGLSIHCIRGTGSYIRGTNGTSNGIVPMLRVFNDTARYVDQGGGKRKGAFAIYMEPWHADVFDFLDLRKNHGKEEARARDLFYGLWIPDLFMERVEADKEWSLFCPNEAPGLADCWGEEFERLYLKYEQEGRSRRVVRAQQLWFAILEAQVETGNPYMLYKDHCNRKSNQQNLGTIKCSNLCTEIIEYTSPDEIAVCNLASIALPRFVRERGSQPGWESKKLVGSLDAANRFFDFEKLAEMTKMVTRNLNKIIDVNYYPHPKAQRSNMRHRPIGLGVQGLADTFILLGMAFDSPEAAELNRQIFEVVYHAALSTSCELAERDGPYETYAGSPVSQGVLQPDMWGVKPTGVDGRCNWEELRNRIAQHGVRNSLLVAPMPTASTSQILGNNECFEPYTSNIYVRRVLSGEFTVVNQHLLHDLNRMGIWSADLKNELVAANGSVLELEIPEELKGLYKTVWEIKQRTLVDMAADRGAYIDQSQSFNVFMPDPNFGKLTSLHFYAWRKGLKTGMYYLRTKAAADAIKFTVDQQALSKKKTTQGTSAATAATPQMKMPSMSGNLGLTPNITAAAASLPSTSNTPAVSNGGAAAGGDTAAARRAAQLAQLEREQQLAAMVCSLENKDACLMCGS*
</t>
  </si>
  <si>
    <t xml:space="preserve">MMLNDPSTSREVRSAASAAQQQQQAAAAHGTGAVRGSHQQPYASPRAPPSPGAAVSPPRHEASSPGQGQYMTDGQRNRSSEISEQYYNTYRLRKHREAQGVPDHRYSQPRSLGAHAPIQQKYFSFDEAHPAIATEHCLRSPGQNHMLQAERQKMQQAKMRAARMAARDRMLSPTPTTQQLAADVDRLARVREAGRARLRQLEREGQALRQETSQIQQRAVDAIARAEAITVASGLPHSRSPSASPSPPPHYARRSRSPSPAAYYSGGGGGGYGRGGFGPPPRAYYNRSPSRSPGRQRPVSASPYGYYGAEVDEGYYSGGSPGGGAAGHRPVSAPPQPPVSPPPGPQHGGAGHPVVAPAMPTSPPPGPAEAQYILDMINQVERLPQHAQVPVASSTSGAASGSEPSQREADHMARASAIFNSRAPLGVMDDSETRIAMGAYDKARYEEYQRQVDLEMQRRAVDGGYDSDVDRDEAAALLVEQPQEEEDDESLARRMQLEASWKQQNEWMDAYRERFGPEDGYLPERATSEGGGSPLQGELSVMSNAEGGMVGSPYVPIVSKDFPLSAGYASEGPDAYNPHRRTRRKLFFKSTVPKPFEFEERERSRPKSIAKVKFEQDVAIRLAEEAAARNRKFRANPLPSAVVEPRYERMLLEAEVKRQLSHQRRLEELASLMEQPFSFFYRDQERELAREELAKAAKDPNRFQERFRMMQLELEAKRESTRRRVEEARRAAKERVEEEAKRRQQAANRAYQERLRSVDPAVHYSPNAPHPTKPMGAVPDFNGLHRQWEVQMARARANIRKRITVPQEFRLNGADLSEQAARDRKAEERRQRIILDMQVCNLAEAGDGDVLQVDAELLPEMRWPYKSPRGKVRPTPMPAYLVERMGRSPGNHAATARKSATKAAAQGGAYTLREEKEAAARKASEKLRAEALRRADRLLKDAAARKQAEAEAAGGGGDFGLASDVGATAAGGVDQSSSGRGAANRRRVEVAGRQDNPQVYVEARHMQIERKVKEVVEDALLDQGIEAYRYVEGVGQGRGKDGSAADAADA*
</t>
  </si>
  <si>
    <t>C_740023</t>
  </si>
  <si>
    <t xml:space="preserve">MPPFCVCGYKVAALLSTDGAAAAAPATTATTAAAGPPPQPDVSPPLPPAPSQPAAGLPPGAGEGSFRLVNGSSPSNGILEVMWQCRYRKVCSDIWWGDIFNQDWPQAVSQNLGAPYSSPDGYSHSTRCLAAHVCASLGQPVSGSVLRYVYLDYRDRPLPPLFVPISGSCMAANESLELVDGTGRMAAAAAEARAAAADSWGRLGADATLRRSPAYLAVKYRDPRLAQWQEEPTRCA*
</t>
  </si>
  <si>
    <t>C_740024</t>
  </si>
  <si>
    <t xml:space="preserve">MVCDLRQPLLEKGDRQYAALVVKASSTSAKAGTRPSGGPAGRPAQPPIVEVVLDAEDAVAQPPTPSPAAGTTRAKAPGSSPASNAAAAASSKASKSAAAKPGAKAPATPAAAAAAPPPPRTRAKLRFLVPSFATQPGQHLAVVGHCPELGFWDLSKALVLAWGEGHRWSGEVEVDYKGAQNTEFKVIMVDSRSNTVLWEPGTNRILKTQSDAEAAGAGDLPQLLHCDWGNETSHQAPPAAAAAAAGAAALGEGVLRARVQIVVPLYVGGPGQRLVLVGSGPGLGNWDVSRGVQLSSSAGHIWRGEVELPLGVMLEGKLVVVGPNGEQRWEAGPNRTLSLAVPPPEDILPPPEDAPEGTKPTEVSGHYVVLAHWGITGCSQALYRPAVDSDAAKGGPLSDGQVLSLVHFTVPQYVTVPGQHLVLVGSVPALGGWNPTSGVQLKWEPGHSWSAELLLGPGQDIEAKVVYYDNGRYSWEPGPNRSLKLSEVLRDATPGSEPLFTCYWGHTPTTPVVVVPKRHPRDLPADLELVEGEVLDPVGGRQQQRPPPPRLQDVVFGEGRGPTPESDAMLRFLVFMMSTFITAKPPPGAAAGAAAAGAAAAASAAAATAAAAASSSSDAVVDASVAAAAYEAQLESMRQALRASKFRNTKLSWELSETRRKYESRLEELARTTRDSEVAAVLAAASSALSSGALSGAEVDVGSSVDDVAAAAAAAASEMGPQALSAAVSALAGAVPALELQQLRDMLKAHDEANVAFEARARQQANKGAAPSARARQELVAVEMALVEARDALRSRLKDIAAGSLGGPAAAAVRYAAATAAMEAAAVAASVAAAGAGVDGAVPPAVAAAAAALAAGAGGSAAASAAAEVDSLKAQLKQLLSQRSQQMESARQQNREAEERNAARISALELELLQLQQQSLAATITAADASAAVEEANAAADSMMASLRQALISAENGRAVAASAAETLRAAFDVREAELQAQLESERGRFQMALEQAKAAGAAATAAAMEESTAQLRAEFYVREAELVRSLEEARERYKAEAAAAAAEVAAREAEVAARHSAELTRLREEREAALAAARAEAEQQRADGDTWAASLRAAAAAREEEAAQARYDKLVAAAAAERSAARAAADKAAAELTSRLAASDAAAAELGSALQEARGEVAKTRAELAQARSSGFTIARNYEELAWQLSAALSEAANANEFRALEGAAASEAETALKAEIAALMSRASQLEAQLAAATRQYEADLLAAEQVAVAAREAALAAAQSQFEAASSAMRAAHAEQVAAAEARLAEMEGALQAAEQKAKETEAAAAASLESTQQVMLQQLEAARSEAATRLEAAREEMDGRRRELEAAVAAAAAELADTKQQYEARLLEQQTRLMEELAARREDLKSAAAAASRMRMERDALAAQRLADLRTELEAAAAAREQALQRRQQADMQRAATAYAEVAAQLVDMQLSAAAAQEASQEEKEARMEEVRKARAAYEEMAARQQAIAEDQLRAELDALSASHAAELSQLEALHAEQLAERAAALEEVASVLGGEVEALRGELASRQEMYTALARDQADLAASAAAAQKAVAELEAQLAAANGRHAAELEQLRTQQSALLSNDLASARMEVEQAAAATVAAVKAEQQAQVAALTQQVQEARAALAQQQEAAAAQQVALEAAAVKQRTVEELLAVAVADQAAARADYERQLEAAAVELARTRQQYETRLVEQQMRILTEVAEKREALEAQAEALAEEQLAGALRLQEQLGEALAAHRAQVTSLTLEHTRQVAAQEASFQAQLADLATKLGEAQHEAEEAATRQQEAALAAAEAQRRLQEEAAAQLQQASAAAATAALKYNQELDAIKSSLQTQVDDARALQSAAAAEAAAIRSQAEAAALEAAADAMALQSVATAAEAAAAAAAADAAASAAQVQDLQQQLGAAQAAAAAQLAEAQARSEAALAALKEAQARELQALSAQLQSAQQAAAEAQKAAAEAAAREQQALTDGSAKTEALAGEVDAVRAALTAQLTDAQSQQQAAEAEAAATKAQAQQLQQALAAAQAAAAADLAAAVARSQQEVAALKEAQGLELQALTAQLVVAKKAADEAAAREKKVREEAAAKEAVLQSQLEATRAEAGAARAALAAQLAELQVQKDAAAAGMEATKAQVIDLQGLLTAAQAAAQAVLGDAEKRGKQEAAALREAHAKELQALTAQLQASQQAAAEAQKAAADGATREQALSGEVESARAALTSQIADTKAQQAAAGAEVAAARAQAEALQRRYEEEQAAAAAQLAEAQARSEAALAALKEAQARELQALSSELAAARKEAEETAAREKQALADSEAKAAAAAKEAAALRAQVQAAEATAAAAAAEVATLKGVTEELKSLMAEAEKSFKSELTATASRGEAAVAALKQQHAEELQGLNAQLQAALQEAVEAAQREQKARAESEAAAAATAAAQQLTADDLGQQLQQATALAAASALMHQQEIENLRGAAQQQVAAAAADAADARAQAAAAAAEAASSRAAAEELQRRADELAERYKAELDAAAGRQSAELAELREAQAKELQAMRAAAAEALAKAEVAVEEAEARHQQELQAAQAAAAAAVADLEARLADSRRFGEEASRAVAEWRVKADEANAAAVASRRKMEEAQRQAAEAQRQLSDAAKSTGDVSMLAEARAAAVAEAQAAEAEAKRLAEERSAVAAELQGKLEAALGELSGLAAVMGATQATHEAEMRAAEARAMQQSQALLEELQGAWASKQAAVAELEEQLNTSRQSEAAAKAAAEALQRQAAAAQEALSAAEARAAALQKQLQDEKAAAVAAQEAAARQQQAAVAKREADLKFAHAKEVALLQTQLTDLRTQHAAQLALRDAELETARAEAAAALAEQAAALRAEYEQQLEAARAEAEAQRLQELAALRAQHEREMDELRRGLETQLEDRQRALQQALGLVAALQLQVQELLRQQQQQGGAADPKAAADAAAAVAAASAALAAGVLPPTGATGGTVVANNVVPSMGISAAGGPGGPSGPGGAAGRADGPAGGSVDGSWGGGSGTRGMPGAPPPGGGQVVGAGGGGVAVAGTAPAPTATPAGSATPGKQPTAPAPAPTVPSTGVSRTGSGSGNLVTASAAAAAAKPAPPAPAQSPPQPADKKGSGGGLLGGIFGIFGGKKQPPAQPGATPAAAAPAAAAAPAAAPPPVKPPSSALDAPRSMPLSEVGDGDSDNTSLMAAALYKEMLTRRRRNSPTSSATASQEQEEEEERAATRAAAALVPAPAPGSTAGSKWRGAPRPVVDNAKKLGSRQALAPGESVPSAQAVYAWAAVVSSLPLALVQRSMDEMNDAAARSKSAQAAQAAMQAQAGGKAAAASTRGKDST*
</t>
  </si>
  <si>
    <t>C_740025</t>
  </si>
  <si>
    <t xml:space="preserve">MSGAATAPRDANAGAYDAEQHERDHEGVSYPGSNAAATAMYHALLAARAAPAKAVTANAAYPDAYAAAVEEEQPPRRGRGRPPGSKNKPKSDDPNTAHLFGTAGYAALQRPAPPVAYKPEYDEGGEGSDGAAGLDSDAGGSAFGARGRKRKSSRPTAAQPHGAMSMQDGEDDDTGSQQPRGVQGLVTARPGVPLTAAAGAVPYPKNMVLFDPSGLPVRRGRGRPRKDYPPGYQLVPADQVSAEIRAMVLGGEDAADAAAAAAEAAAAAEAAVAEAASLAERVMTAAGPMPVNELVAALQSVADPDAVAAAAVAAAAAAAGNADWAADGGMGAVPAPAAAAVYDDSVAAMGEAALAAAAAARHAAVSRRDVGVQVPDVPYHAFSALYGGVPGEAGTDVEGNSMESLVAAIAAAAAASASAPSAPDPRLSVLLGLAAKTQSQRLEKQEAAAAAAAAQGQAAQDGQDGEGVGARGGGVGGSGGGGQEEGEEPSAAPVVEAAAAADDVDTGAGAGTGASSPAAAEEQRAVRSSHYGVASGDVDALVGGASAGGARALPPGGDGEGRRAGYHGGGWAGSRAGFLVPVEAAASGSDPSADGARQVYTHPLSEFMAAAGSHRGCRRGCCSQRLGGAGGDAGGGRRAHPALMQRRTLAAQYYGGAGGGSDSESAEAAAAAASDEDEELATAGPDCDDYLYAAAPSGGGAAAGRVIPQYDGAGDDEMVDPEAAVAAAAAVAARWRR*
</t>
  </si>
  <si>
    <t>C_740026</t>
  </si>
  <si>
    <t xml:space="preserve">MRGKLRVAPVPRLDRFDFAIYSSLGSEWLKVAEEQQRYMLLRDQVEAATVALQDAIQAATAPLPERSQTNTPPGLPGRGPLPLLGGLGPAGGASGVGSRNTSGPNSPQCNATGLPMLQMDGPPADAQPQPQPPCSPKPLVAPRAPAGGMAVLTVGGGGGGSGSSGGAGPGSGRDVSPIVNRGAAAAAAHAGAGPGGVGAAGGGRNHGVRSNLGGQAAMHAGRQQSQAVQAMLSSGAAANAAAVAAANATGSHQDVTPVRVTAAAAAAQAANAAAANAAGTGGPNSPLVTSVSVDAYVSEAVSVAGVSGRSSYLSAPVAHLDGLGAAPTSPRPPSLDLGFAPAPPGAPHSPGGGAVAGTPPGKRTSGLFIRARMRPGPHTEPVVSLSSLGPGPAGSSSSGSGGAVVAPTTPTPITGGGVAMPPVRTSLFGNPLAAPASEDRRRSTTGGIAGAGAVGVGAAGSAVGAELSLSGGIVGATAPPSGASTASASAFLPVLPDSPSAASRRAAAPWASGSTTTSRSSLLPAGSASLALALAQGQSSPTSSDQLPKLTSRPSLAKSATVRSLAPGGLNSALVESLYAADPGTSLARRSAGAFSMDGRGALPGAGAGVGVGGLAADGDPAAAGSANGPGRYSLQQIPASQRHSNAGGGRRASYDGVGGATLSGGMGGGGTGEATAGGGGIGSGVLARRCATYKALTPLDDMLLRARGSVDGAAPAAAGASNGGGGGAATAMSTGTGGRRLVSQISSSSNGAGAGPLMRSALSGPNMLQSGLTGANGSGGGASFSSVASGGNGGAPTGSVRPVAVSSMGLASGGLRSGGGSGRNSYTNLSTDGGPLPPTPSGGLTRATHNGIITPVGASTASSPGSGAGHSPRPPPGPSAGGNAVFKTLSVLRHAANCQPITSVGEGSNVSGDGPTSGSFPGLNLAGAGGGGSAAHGPVYVSEEAAARIEVLKQQLQARLEDLHRCSQLISVFLNRCNAAWAEAQAWSAPAMVTQLQLAAFARSESGMVFKNELVHMLTTGTLAVHLRAADDFLEPGLARSWGQQAADAAAGAGAGAAGGGDAYPPGGRPAQLGSGGPGSPGSTAAAGVAAVAAGGTPMLMSYSSGRWPGVNGAAAGSLNGGYGYGVGSSISGGIGSAGPGVPASGPGGAGFLGGLGLMQRSQAPDLWTHDPWRMLETHRPGMVFSGARLDAVPLGCRYVANLVLAVEAAAGREAVARLPLVLVVSEDQQDEVVRQLWGFRFFGIRRENVVVVVQPSHPGYCYDSEHRTWNQGDASHSLPLGSGYGLMQLAWSGEAMGVGEDGCLAPLPLSALDWMEARGVRWLVSRRARDLTLLHKDGVLDMNSLAYGLYFHTDRAPGTNIILEAQSSNNLLLSRALDSIIMSRRPEGGDGRAETPPTAAMQAQAQAQAQADPAAPNATASGGSGGGRQQVVELCHTDLATPVMRAVLADCQAAGRVLTGVGRYMLHLPSIKQMLAGRLSVLRPKLGLVDDLLHLRLELADFTSAPAASSLLLQARPDSPQLLVHDDVDALLPLLQAQDNNTSFRQLIMSCRDEEMRLAAGMAAMAPGGGPRGLLLLSHPGAQRIVVFVVSNSVSAAAVSMAASLARPGRDNVTIATVVSDAALFRDRAEALLAKHAAAFEKLCAAQYFCEVVDRASYGLIDCMENYATLHGATLVVMGSNSLTSGVTSSSVAASLSVNPSAGGAGGSGGAGGASGAAAGGGSSGGSAAARAQPAAAAAAANAASLIHIVGSVTLALLRRMPVPLLLVTRSSHSNAAAAATAATAEKEGRRRPLKMMAVLEGQAKGLVDYLAGKLIHNTGGDQLFLSYIRTTANLTRQQQANVKALVSRYLHQVATQGMRPTQTLLLDAPMDRALAGAVSEHGIDILALPAGPRNSQVPPQVVATLRSAGCAVLWHRDATSGALTK*
</t>
  </si>
  <si>
    <t>C_740027</t>
  </si>
  <si>
    <t xml:space="preserve">MGSREGGGRGRGGAGRGTAGGSGRSGGSTGRAADRDLNRQLQTVTSSQQLADLLWPESSAPSAGTAAPGRLSPINIATAWVKLAHLGQSGSGSSSGGGGRGGGGRGGGGGRGVERGEERTEEEVARSTAVQLLLRDTAAASEAAAAAAAAAAGPSMDLRQVANTLWGMAKVRRVMLCMVSGVKDELPSPSPGAKAGTAAAEPIRQLRDALQRLQQRALDLLQPMAAAAAAAAAAAPSHSSSSQAAAVLDLRDAAQLWYALGGLRHPWSGALTEALAGATVAALEALLAAAETEPAGPVAAAPRSGGAGGGRGGGGGGRGVAVESRTAAAQLVFRMGTQLGGGGLQAPLRARLAAVVEGLAAAAAPPNPDCLLTGAHLLRLPLPPAVVRRLHDAALGCSGGEAVRAGRVAMARALHSAVQLGLQPASGEAARDAAAYDGRRNSYSPWLVDRG*
</t>
  </si>
  <si>
    <t>C_740028</t>
  </si>
  <si>
    <t xml:space="preserve">MDAVVESPPGEPVRRQRVALGPGQLSKPEKVWSSSSTLIIGFYQAAPYSDAFRIFYKKSGSVFGTQVTLQPATILGPELAVRQPVTGEVQYFEYEIKKLKPSTQYVIKIKTSDAGESAEVRSDKMGTVSYEEERTRDNDMRNFVGAMVKLGEYDGLVLSYAAGSGIFGIRILQLDDLAASLQLARLGSDYTDSGVPVQAYTLSQIRFGRWGGAITGSKVVNEGELKWLVARAVQMGQKSEAAAAFEAEKKMLQTQVELVATNLDSQWADRFRNLRLRAFAYALMLAELDMLHLYRVSLELDVERRVAAGAGAATLRPGGDWDPAAAVNSSSSGSSNSSSSSNNSRTSRSLRSVGLLIKHLAERGNGTADGEAEAGGAAAAAGGGALAAAHGHPPGAAAASWLPEGGQDEEQPDAWMFIHYVSHVYATHLQQYGYEYGYDYEEGEEEGGECGELDGQAGYVGGGGGGGRCAGGWCAGVSAQRVAGREYEYADEEGYD*
</t>
  </si>
  <si>
    <t>C_740029</t>
  </si>
  <si>
    <t xml:space="preserve">MLAPNSIGPARGSAVSTSATSTPVASTSNAGAIRFRPCIDIHKGKVKQIVGSTLKDLPDSGSSGAAELKTNFVSDKPSSWYSELYRRDGLAGGHVIMLGADDASKQTALEALRAWPGGLHMGGGVTCDNAMQYLDAGASHVIVTSYVFREGRLEEERLKQLVKLVGKQRLVLDLSCRQRDGKYWVVTDRWQKFSTLSLSEETLAELAASCDEFLVHGVDVEGMQLGIDEELVRVLGEWSPIPVTYAGGARTLEDLERVRAAGGGRVDITVGSALDIFGGKLAYDDVVAWHQRQQQQQQQQAAAKH*
</t>
  </si>
  <si>
    <t>C_740030</t>
  </si>
  <si>
    <t xml:space="preserve">MQITCSYSYNRPNVKFYLAETPPSAGGGGGGGGNGGGGGNGSGGNGGGGNGGGNSGGGNGGGYSGGDGGGDPPRGGGRDPGGRGRRRVVSDFNDRRARYDTALAAAAAEYRAPSTFAGGRDGGPTASSRGAAAVTPVGGAAVIG*
</t>
  </si>
  <si>
    <t>C_740031</t>
  </si>
  <si>
    <t xml:space="preserve">MRARAPAAAAAAAASFAFKSIHSKSVTFPSRQVLALVDLDARVSNPEWYDALCSQVSGFLPLLRPAELASLVSSLAALGHTPNSEWLQRAAAAALRAHAISAAAASAAATAASRQQQQNQQDGTLNAVMPRQPAASGVAPAPASSFMPTGLSGFGSGAAFGGGGAGGGGGGGPAGVVLSPAQLEALVLGLAKLGAEVPAPLLQSYMAASAASLPQQQPERVAAAASALAGARLAPTAEWLDALVGAVRRDVMSYTLVQLDALSRAAAVFVELVPDHSATRDLLSFLREFCLYN*
</t>
  </si>
  <si>
    <t>C_740032</t>
  </si>
  <si>
    <t xml:space="preserve">MPRETAAALLLRAAGLTAAASGGTGSSSTGSSSGVAGTSPAAAAAAVAAASRGLVAAATLVSPPGGPALGPLAAHLAEQGAVAYAGSSSSSSSSSSNKDSVAAAVAAGARPDLYLDGLAALCASTAPPLEPPAATALLRSLEALLPYLTPLQVCRAIAVTSWLAAPSQPAAATAFASGPAAAALAAALPAMPAPQLAAALAALPPALRPAPVELAVAAAEGLRRAXXXXXXXXXXXXXXXXXGKQ*
</t>
  </si>
  <si>
    <t>C_740033</t>
  </si>
  <si>
    <t xml:space="preserve">MASRSSLNMTGDARIDWWPQRDTAFAGGSSRTSRAFSPVVGSPSPYATPKLPETIDFNPKPAAPVVPASRQGLYDPFGAFDPAPCLLAAALGSYGIRLHPQPPLQPFPVAAAPLAPRQVDWSWSPLYASGSSIGRGVQW*
</t>
  </si>
  <si>
    <t xml:space="preserve">MCDLLWSDPEDIEGWGLSPRGAGFLFGADVCRAFTEANKIDLICRAHQLVMDGYKTMFSDKLVTVWSAPNYCYRCGNVAAIMEVDEHLSKNYKVFEAAPQEVRGIQSKRAAPDYFL*
</t>
  </si>
  <si>
    <t>C_740035</t>
  </si>
  <si>
    <t xml:space="preserve">MQSTMLRAASAVRAFQPAKPTFAPVSRPAVERGALVVMAAEGKDAQKKKMPSPVKRALLSEERRVYNKSHKSACATRVKKVVKLAETLVAAPSKTEEEVKNLEKLISEAYTEIDKAVVKGILHENTAARKKARCARWKKTVLMAAGLYKPAADSPDFARYQKLVKA*
</t>
  </si>
  <si>
    <t>C_740036</t>
  </si>
  <si>
    <t xml:space="preserve">MLAGPPVVGGFGMLPLRAHLRGRDLVQALTAAAAWRATRPVGATGGVAWEEWVRQHLDPETQLREQPALEGLNSLAADIPETWLAAARAVQERLQAGLGPAPPSESAVVRLIMPCLGWRIPGMQQPLALEKLSVRVATVMQLGDVGVARSQLHTAYAAEARETPPAAPPQRWIPPFDRLWRIRWENAHKETAWRVSIDGIGIAGNTHLTHAPGPVPCGCGMTPTHSPRLHAFWQCAVAQAVVQQLAAQLAAPPTREQRFCPAQPEGLAPPAASSSSSSSSSSSSSSSSSSSSSSSSSSSSSSRSSSGTGPGGSGPGPSSCGVHNGLAATFVLQQTYRLITAMAMR*
</t>
  </si>
  <si>
    <t>C_740037</t>
  </si>
  <si>
    <t xml:space="preserve">MPGWHSPADLAGWADGVAARVQQLRLHMLSLPPGLPLLAALHDHELLVRSCRRPARYVADFHPAAAWRAAAAAAASRVDAAAAPLYGGCCGQQLYEHVCAMGQALAHVVAAEAGRAKGKDGMDGTQQEGLPGAAEGHPRAGLAPDVAQLAAVVARQLRHDPAWSGLGPASQWLQLCRVLLPLFQQPRAAVADTIATEASAAANDAEHSSASADTDPGTTGASSHDGADSHGSLLRLQAALAQCSEALRRLAEGRPPVAPRLALHPEQWALLRPWLPQAYVEQADAELKASSAAFAPAAVAAEAVAGRQSGRPVSRPPRLLQLHGGAAGGDVPVDLDLDALLLDFTDEALELAAELAAEAAAAEEEERGGEAGPRQTTGGDSSSSSSSRGQSSRSSGSRSGAGSTGGGVQQQQLPPLLPVLALTPEVSGRLLQLHPNEGLSELATLQRAQRRRGGSAGGGGGAQLDPQSDPLDPWNLPYVLQAAAQAAAVSRYDTGWGAAYADYFAPPGLLRGSDALCRALFGLGLVGPLPLAPGEAAGWVQPETAEEEEGQGRRRQRQQQQQQAKGSQRPDDSADGGSDGGGGGPGEGDRGVGNDVVLKAEVVCVESGSTLGTVYFHLHGRLSEFPFTTLLRHGPCGAAAAPAAPAAAAAVGGDHGDGDGDCGGGGGSSSQVQVQGRQVQGRQVQPPQQQPPCPPSQQGPVVLVRLPYRAEPRSECGGPDSPYFLKVGVVGEKTAGVARDNGTLGKVRTGSGGRLVRRRLLEAGAHVPGVEVLRDLLGAEAFVQLPPLPQGLQAGEGSSSGGASAMAGAVAAAGGDSSLGAAASLAWAGEECWVPDLGAEVFQDVDLLG*
</t>
  </si>
  <si>
    <t>C_740038</t>
  </si>
  <si>
    <t xml:space="preserve">MMSSADPMLSASVPHALPPAASAAPITSLPQDGSVVKMKGLPFKGSKEDIIKFFAGFSLRTEHVFLRKHPDGRPNGEAFVVFENSDEARRATQKDRETFGEKFGDRYVRVYPTLDSDIPDMQAAVAQAQAQEHTQGGGGHNHGAHTDSVVKIKSLPFDATQLDIIQFFDAYKLKPNGVQLVVRSDNKPTGEAFVDFETPEEAQRSIKEKDHKVFSEKFGDRYVRLIQVSRKEMQATLALRFGGEGVLKMKGIPFKATAMDVRKFFANYKIKPEGVSFIMHADGRPTGMAFIEFETPQEAVRAMEKDRAKFGPEYGDRFCMLQLVGRHEMEKVTLQRENENTANKLLNGINVLQAAALATQAAFSNPALQPILMGSTAPWLNPIYQGMGLVNPATANSAATAAALAANAQLQVPQAPPPNPMLDPSGLSAGPYGAQLQQGPQGLVNGAAALSLLQQQQAQVALQHQQQDPSGGWALDPATAAASNLQLFYQNAAAAGQPDWARAAAAAAAAADPRLAAAAGLGGFVKGGAPHPVGHMGPDLTVIQAAAAAAAAAGTSQLPSGATLGKPLGMPPPAALRGGAGLSAPLASINPAAMASMGLAASAAGISGGLPGLPRTVSDSATVAAAAALAAAGGAVL*
</t>
  </si>
  <si>
    <t>C_740039</t>
  </si>
  <si>
    <t xml:space="preserve">MPSTLQGTFHTYRIIRRLGQGAFGEVSLAGVLETGEVVALKRIHIRNTGGIPDVVVREIKALQSVSHPNVVALLDVFPKGQAIYLVQEYCTTDLAALLRRLPAPPPERIAKGLMLQLCRGLEALHAEGIMHRDVKPSNTLLSAASGTAKLADCGLARPLDGGERPAYTHAVATRWYRAPELLYGARAYGPAVDVWALGLVFAELLGLSPLVPGDNDIDQLGRVIATFGSMEPVWLGVRALPDWGKIAFPHCEPLPLGDLLPGAPAAALEFLAAFLRYDPAKRITAACAVRSTYLTATQPLPADEAEVAAWLTATLAANEAAVAALKQQSAAGSAAQLHVGSALRQPRAA
</t>
  </si>
  <si>
    <t xml:space="preserve">MASSASAAPTGEVPDNANQHCPGTASDQAGKSAACAGCPNQSICATAPKGPDPDLAAIAARMSRVKHKLLVLSGKGGVGKSTVSAQLAFALARRGFEVGLLDIDICGPSVPKMLGLEGQEIHSSGAGWSPVYVEDNLAVMSIGFMLPNPDEAVIWRGPRKNGLIKQFLKDVDWGELDYLVVDAPPGTSDEHITITQCLQGAALGDGGSGGAAAVIVTTPQDVAIIDVRKEVNFCRKVGLPVLGVVENMAGLVLPVERAAFSAVRSKRDGAAGAGAGAGAAEAAVEEEEEEDVTAAVLALLAERFPGAQLRLRAEVFREGGGAARMCADMGVPLLGRLPLDPGLGAAADAGRSVLPEAAGAAGADAVKGGLEGVAPQACIAPLMAIVGKVVEQTTGADGKAAAAK*
</t>
  </si>
  <si>
    <t>C_740041</t>
  </si>
  <si>
    <t xml:space="preserve">MTVAGFGSLLSERSARFTFPNLVNFRAGQIHGWRRVFAHTADVFFVRGIARPDTGEVASLSVERITPAPPSTSSPXXXXXXXXXXXXXXXXXXXXXXXXXXXXXXXXXXXXXXXXXXXEHEFRFVAVQPADLEGRALGRKAVVCAANTDADYKAMRCPPQEWERRWGVHGIQAVWGRGDVLPCRAYLRHCVLAAASLGPEAEHSFLHATYLADRRTTIAQHLARDPTIMEEQPPPALAESCASQR*
</t>
  </si>
  <si>
    <t>C_740042</t>
  </si>
  <si>
    <t xml:space="preserve">MAVPSSLNMTGDARIDWWPQRDTAFAGGSSRTSRAFSPVVGSPSPYATPKLPETIDFNPKPAAPVVPASRQGLYDPFGAFDPAPCLLAAALGSYGFRLHPQPPLQPFPVAAAPLAPPPPRQVDWSWSPLYAHGSSIGRGVQW*
</t>
  </si>
  <si>
    <t>C_740043</t>
  </si>
  <si>
    <t xml:space="preserve">MVMETIDKVITELGAADVDARLEELLIDGILYAFQEQVADDSPVMLNGFGTTVNGLGKRARPYLPQICGTIKWRLNNKSAKIRQQAADLIARIAPVMKACDEEGLLGHLGVVLYEYLGEEYPEMGKDYIHAVTPLLEDALMDRDLVHRQTAASVVGHMALGVAGLGCEGALTHLLNYVWPNIFEVSPHVVQAVGFAVDGCRVSLGPCLVLSYVLQGLWHPARKVRQVYWKLYNNLYIGAQDALVACYPAMSDEEPPAGAEAGEDGAPAVGNTYARHELDMML*
</t>
  </si>
  <si>
    <t>C_740044</t>
  </si>
  <si>
    <t xml:space="preserve">MGGGRILYKLDELVRPYVHKILVVIEPLLIDEDYYARVEGREIIANLSKAAGLAQMIAAMRPDIDNIDEYVRNTTARAFSVVASALGIPALLPFLKAVCLSKKSWQARHTGIKIVQQLHQVRACTRGM*
</t>
  </si>
  <si>
    <t>C_740045</t>
  </si>
  <si>
    <t xml:space="preserve">MTRNIVGMVLEVAVNDVYARLGVKGPSTILQSMDDVLQFLLPCRTLLMASQDDTFFRAERAALLETTLFVRCVAAALRGHYTGVLQVDKGAGVGCEVDKGANALRLRAGETKYSPAARVICKYRLCLRSQRWRPQASSCTRTLFLVAAFTLDKVLAAAAAAPEPAPAKARRALVHLPHRFIMDGFCVYAGDASEQQLQRWEAAADRRTEADKSVIGDSGLESAVLQVHFESARHMQL*
</t>
  </si>
  <si>
    <t>C_740046</t>
  </si>
  <si>
    <t xml:space="preserve">MAAGTWWMVGRHGWWHRHLLQPGQRNKLGMGHVWANLPRGDFVKHNIFQWNGHWSWRIAARVAQSRTRIYVANQAFGGRSYEDLPELRHTVAYAPGVVHAGLNCLANRQPRGQDVGRGMMAVEFHHLRNTTGAAPSPDTTILLGAAAGPPPPAGSSSFTAVPHAELERLNSPLLLQRETMPVLWLDRLLELPDLAPGSPAGDTYKRWLDRCQALHYFTLKPEQRQNW*
</t>
  </si>
  <si>
    <t>C_740047</t>
  </si>
  <si>
    <t xml:space="preserve">MQTLSACRCVAGARPFTAVRPLPAARPMQAAAPRRAPLHIMNLRVNNVEIPNSKRIEVSLQYIFGIGETTAQTILRDTGVENKKTYELNEEEINKLRSEVEKYTTEADLRRVVAQNIKRLKDIGCYRGRRHIMGLPVRGQRTKTNARTRKGKAKTVANKKKATK*
</t>
  </si>
  <si>
    <t>C_740048</t>
  </si>
  <si>
    <t xml:space="preserve">MLKEFVRLLEEKQDLEATDDEEGEGAPAAAGTAAAADAEESEESEEDEEDEGEDEDEDEEEEDEEEEEEEELEPEVLAALQRLRLGAAGGKAAAGKAPTASPTGPAPASLDAAQRKAMRAGLAASIKELKEVEQMKKLMADDPLLGA*
</t>
  </si>
  <si>
    <t>C_740049</t>
  </si>
  <si>
    <t xml:space="preserve">MTHPAPSCAQAAAGPPPPAGSSSFTAVPHAELERLNSPLLLQRETLPVLWLDRLLELPDLAPGSPAGDTYKRWLDRCQALHYFTLKPEQRQNW*
</t>
  </si>
  <si>
    <t>C_740050</t>
  </si>
  <si>
    <t xml:space="preserve">MALDIKLQPEHQHQEQLPKSQAPSGAGPTPGGVSGAGAGLGRNLNLLGAATTTAAGSALSFFGSATSVLQKVATHVAGAEEAADVARHRPQVELLKAQLLEVAEENEALGAEVARLRRALQDAEDSAEMLQAQSQTASLLRQELTTEQHAHEATRRELERATSKLRQAEQQLDGSAADVAQHDSFWKAELQAQRGAAAQAQARVTELEGAMAGLQAQLEAASRRHRADGTVHKTDAVAEAEAQKAAAAFQVRIESHLAAAQAAADAAERRAAALDSDVAAARAAAEAAVRRHGEELAAAVAKATAAAEAAAAVQLRDAQEQAGAGAGEVEAARAAAAAEAAAARQATAAAESRAQAAESRAKAAEARAQAAEARVEAAEGRAAAVAALEAELRGELAAAQEALAGARQELEAAFGRGAASDTAAAQLRLQVEELERQLTEQRVAAEAASARATEAEAAATSARAAAAAAATPASAGEGEGVDGDGALASMREQLEMMKELFEDEQRFGLQHRQALEEEKMAHTATRRKLSEAEAALAAATSSLAAAEAKLAATETAAVEARQAAERAETELLVASSGATADADRERNHAAQAEAAAAEARARCEAAEARAAAAEAAAAAAQSRADEASSRVADVEAARAAAEAALAAAQAQSEWLQRQVADAQSAVATAEAAAAELRREMGELQASLAALRSQEESDVAGGAAALAAATSEASALRARLAEAEAVAAAASARAEEMQAEVAALQAKLAAAEEDASASKRQVAALKQQLVALSDEASSAAAQQDAAREEARAAAEQAKRELEAARSELARQREQCSRLEAAANAAESEQLQLSAQCQRMGEARDAAAAQAAEAAAALAQLQAAHGALQQSNAALAAQAAAGGGPEALLAELAAASQRMGALQTQVATLQAALDEQANRSQTVLQERDMFWKKELSDRALAVTELEHKLRVASEAAARDADAAAEARAQAERLRGEAAAAAAGAAAVEAALRREVGELQASLERAQQHGSGYGYGGDHDSPAERELATARSEFMRLQAEARRLQAQLEAAHAATASAAADASRAQHEARAAAAQLAAAGAERDAAQAELRQLTHMYQQHLATQREEMAAVVAANSAAHTPNLVSRTESKVLSPSLSAIATANGHVAPGTHLPRDLTAAGSEALAAAADSVVAALEAEVGELRAALETAEGERERLKGQLVRLKAQMMAEQEEEEDKVGWRVQAEVKAAEERVAGELAELREALEAARTAAARQEAEVASLTEALDLKDTEIQNLQAALGELTYESDAAEHLRLEVRATANRAARLQQELAAAHEAVSAAAAGREAAERQVERCRGELAAAAASEARMAEECAMLRRALDQAVAQAAAMHSETNAMVDRRIVAKLLLTYFQRNQSRDVLQLMARMLCMSDEERSTLGLLGSRRGLLSRVAGAPMALMSGAGRMLAGGGGGGRAGAGGGPGGGDSLADQWVEFLLSRDEAAQRQQQQQQQQAGFASAGGSSMAAAAPAWQQQQQQQQQQHSGLPHTPYSSSMLPPPQQQQQQQQPATSYSVYSQPPPFAHYPQLGPPAQPYGGYTAAQYPAAGGTAPAGPDLQQVLQQVPPHGPASASGPAASGAMGFVSGPPSSSALYGGAAGTIAALAPAAPPAKPPAYAGDW*
</t>
  </si>
  <si>
    <t>C_740051</t>
  </si>
  <si>
    <t xml:space="preserve">MDSLLLPVAQLPPHARLAAAAGGGFVPLVLEVDGLLKPRLSVGAAGKDGAAADVSARVAEAAARRYRRLMERLLRQHCAALGVAGCSSSAGGGVGGGLGGRGVGGGGRGRGRGRGRGEQAQLGGGVADSGRYIYMRLLREGSGGGGGGCGGGGGGGGGRLMGPGARARAGGGGAATPARACEAVPGSGGWPAAAADAALVFAAAPPTPTPTPMPMPTAPAPAPAPATAPANPGTNAQVAQLPQAQTTRNLKGAAGDLQEAAAAVAAAEPPEALALAGAVPAACGGRGSGAGPEGGPRVLLLGLGTVCARFAGFVQQQQQQQQEQRRRSSRPERQAGQKHRRWDDDSASEQPEGAAAEEAAPAAAASAEHTAAGHSSQVLSQQPHAEAEAPPPRRLKRRKGPALKRPFYEYRYVEPGAAAAAAASGDDHSDGAAAARARQRHKRSRRPRPRQQQQQQQQQQQQPDAAGPTQALSQQLAGTSAAAAVAAAAAAAAAVGTSAAAAALADPILVASAGPSGGTTAAATPSPLPPPGAVSGSLSQAAAAPGVGAAAPAAGGGAAAGHVPPHLTVSFLLLQLYLQLPPLRPQHPTQ*
</t>
  </si>
  <si>
    <t>C_740052</t>
  </si>
  <si>
    <t xml:space="preserve">MAASARASITPLTRKLAASPAALCPARGFCGGRRGLGATPGVADAATKHYDAVVVGLGAFGSAALYHLAKSGLKVLGIERHSPVGHGLGSSHGASRIIRMAYFEGLQYGPLLKRSLQLFLDLQEEVAARGSQQGAGGQHEQLFTRTGMLDVGSVFERSLESARVHHLQHEVLTGAELNKRFPAYRVPEHWQALLQPDGGVLAPERIVQAHVRLAQVLGADVAVGEAVTHWQVEGDGSPGAGVTLRLAPAGGGGGGAERQVAAAAVVMTPGPWIGQLVPELADLCVPERQVVGWFQIEPSARPHFSPERFPVFVIEESPGGAAYYGFPEHGDLPGFKIGLYRHLREQLRGPGAVDGVRRSADAADEAALRAGAAAYFPAAGSGALLHASACYFTNTPDGHFLVDRHPRHPQVWVILCSACSGHGFKMSSGIGQLMARMVLDGPPGGSSSRSSSSSSSSSSSSSSSSSSSSISSSGAAAGGAGGSWAELLPFRFDPEGRPGHREALARFLR*
</t>
  </si>
  <si>
    <t>C_740053</t>
  </si>
  <si>
    <t xml:space="preserve">MVLENFKSYAGEQRVGPFHKASCKAHKSFPRRHRFLTSHNNLLQSFSAVVGPNGSGKSNVIDAMLFVFGRRAKQLRFNKVSELIHNSQNHSNLEYARVTVHFQEILDQDGDSYTVVPGSEFTVARTAQRNNESHYYINGRKVSTKDVTDMLKGKGIDLDNNRFLILQGEVEQISMMKPKAEEKDGTGLLEYLEDIIGTDQYVQPIEDANKKLEEMNEKRVSMVARLKMSEKEKDGLQGKAEEAQMFLDKQAEMLRNRIHATHIFAMKIGSNISKAEGRTTELKGKLEHERAKFKQHEKDLEAAEKKFVSADKAHSAVVKALEAATEAFKEMERRDAQNNENVKAIKIKIKKITDKMASDTQSFAQLEKDKTECEEAAPKLAAQVQQLTAEADATEAALEEAKDAAKGEAEAHRQQLAQVKKELAPWEKKMGEVNARISVAERESELLQRKEKEAKKRLETAQADLEEARAAAGGKEKRIRELEASVEKRRHDIQAQEKELSAAQAAEKEADEQLSGVRERLVQLRADLSASQGQSGVIKALMAAKTRGELTGIYGRLGDLAAIDAKYDAAVSTAVGALDNVLVDTTTDAQRAVEHLRRANAGCATFLILEKQQHLERFTNERVDTPEGCPRLFDLIKIKDARLRSAFFYACGNTLVAKDLDQASRIAYGQDRRFRRVVTLQGQLIADSGTMSGGGKPQTGRMALGNQAPRGAATDARAAEAELREVERQADELGKALQTARDRVCAAQSALRAAGKDLASLELEVPKARMEATANTQLAADLAQRMASLQEATQVDAADASRVKELHVAVSKDKVELLTLQEQCADLTNRAKALEAKIENAGGEKLKSLKTKLDKTRKKIEEAEADMSKKQVQAKAHAKQIEKLKKEVTKQGKERDKLEAELVECGKASKAIEDEALKVVEQKAEAEAKSEETGAALEEAQKARDLLKRNHAIIRGTESNIEEELERVARVVREERDKGKLHLADRAKHRKKLAEVVGHDDLAVDEAALRGETADEDLTKLADDLNYKAAVLEAELQKLNPDLTAIEEYKQKSADYASKAKELEDATAERDGVRREYEALRKARLDGFMAGFEAISMRLKEVYQMITCGGDAELELVDSLDPFSEGIVFSVRPPKKSWKNISNLSGGEKTLSSLSLVFALHTYKPNPLYVMDEIDAALDFKNVSIVGHYIKERTAGAQFVIISLRNNMFELAERLVGIYKTDNATKTVAINPGRFAVPQPHKQAQGQGQQALQQLEAAAEEEEGAEQQRLEGRPAGAVVQAAA*
</t>
  </si>
  <si>
    <t>C_740054</t>
  </si>
  <si>
    <t xml:space="preserve">MALRSITRVSARTACRAATAARRAAVTVRAAHNPAAVTKKVYFDVNIGANSAGRVVIGLYGNDVPDTVENFRALCTGEKGFGYKGSVFHRVIKQFMIQGGDFTAGNGTGGKSIYGARFNDENFKYKHTGPGILSMANAGPNTNGSQFFICTVATPWLDGRHVVFGEVVEGLDVVAKVENSPTGRGDRPVEPITIAACGEL*
</t>
  </si>
  <si>
    <t>C_740055</t>
  </si>
  <si>
    <t xml:space="preserve">MSSGHVALPLGPSKAFLRDPRALRLGLKYAYIWKTRVEALRLKTHCAPSSDRCPVHHVILRAADGAVNVLRREQLPRLKAGCLPFAEARVRARFKDIPAQLPPHLYFVPLDHTVYLGVDAPDFATLQFTAPTRVYILLPTVMREPRWLRDHFVKFRDPGSGNHLGLPASWHFGSGMALLLASGMRYQAFVRQRFMVWESMKTYSADQELVLGGPGLAEMGDTCFIIAVRSVGAAPAAGAASLPPTYAFSPFPLAGAGAGGALLGPTSDTQLGPGLYGGSGTSGHASRMFPAAAGSSAAAAAGSPRVAAASDDGSGNFRITGGSQPAIGADGGPPNRPSDPGAAGSATWDDRQSRPSAGPPPLFWRRDGGGGWGQGVNGGYGGGGGGGGGAGAQDAAAWLLQRFIKVVKRDRVQDLRVLLESEPWQRYCMSPEEVSFLPPGERWPCTVDLAVANMSVPLLVELVDRAGCHLNYRSLKLLAAQWDRLPDHSPGGGEGLLLRYLVRAPNPLSVIGACLLAMRGELNSGRDPQHRAAGAGAVSRFKAVQLELLAQLHDSYYRTRWGAWAGARGAAGRGSAAAGDILETPPP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IIASVLPCLITAYMDQGHAASHFSKDQWTMLRMAQATLAIFVWVRSLLVMVPLYRKLGPLIRTMNRMAGEILAFVPLYVSVTLGFAAAFHTSVGMRGSGSGHGGGNGTAANVAGASWVRRQQMQQQVQQQQQYGILGAPVVRNSEETAAAGSDGRQSLEDPFHRLQQLQPPRQQQQQQPPRAGPGPIAEKVEGDSGASHAGAPLKGASYTTLPLSPLGRSPKGAEAGAGAGGAGGGGGGGGPGGWGGNISNLRSKSMRSMHAYALGSRSVGSGSGRSLSAHVDEANLYDDLTYDNAAVQPPYMMLMQLVTFSGLRDAAVAALRTGVLLLVGTLLYVLVMGLLGGTLGCCLVVWVGSVGVSVYRVVAGAWRGAFGDLGGGDGGSCLCGYDGDVGVGGVRRRDGDLGGGGAFGPGKGGSTRIASLARAARLRSSQSTYLTKSQVESAVRSVYAAANVLSMWTAGGGGGGGGGSVGGGGGGGGASAGAALWAAASTKARRAISARAGVGLRGGGGGPGTAAAGIMSSVFSIKQRYPQHGSPAASGSAQNSPVHPSGRGYGGGGGGGGGAMSVRWQSQPLPSALQRQLQQPSQEWSRRSMMELDETGPAAEASSPPASQQHQRQQRQQQPQQQPQQQPQQVPQQVQLPALQPADGPLSPVGSMERPSPPSLFGMVRRAAAVDAGASLVDVESIYPGPGFTGGVSSTAGNAAAPELAAPSQPAGLTLPPAAVAEAALYLTSPTSSVGLTDDARSVRQATAERSGAGALAAASGSAASARPLPLSPIATGISVSVAEAVGAAPLLPQPLAQPGRSEAAMARHLRLYDAAATGAAGAEAAAMSLEELEREVHGGGLGVAGGAASQAATQVPSRQSTDAGLAPGGEVLRLPSSMFPPPIVPQPPQPPAAASAAPAVPPSSSRLVPMLRNTSGRRLAVPSRPSLADGVAASLGGGAEGGAVQLPPLPEMQPISMAVASVCEPERLSRMSSTGSSNLPWLMATGTNVAPATPSVAGGGAAALPYGGVGVLASANASVGSVSLTTTGGLLLPLMGSKGANLPGFISTMASGAMPFGGGGHGNTPSPAAVSDQLSVLQAQVSALSGLVQRLVEQPPSRSGSLASASPGDGATPRQLSGGVDGNGI*
</t>
  </si>
  <si>
    <t xml:space="preserve">MGADNSKYADGEGGQVAYIAQRTQVGRAKAITANKVLGGATKLDIKLPPKASRADATDYEFIKSSLVNLLLFSRLDRITANRIVAEMYALPVQAGEILIQQGDSGDAATKLFVVRSGKFEVLERRKDVMFKVNTKERGDVFGEISLMYDCPRSATVAATTDASVWVLERDVFRHFVQASVEDEKGQIQLFLNSVPLLSSLRPDEKMLLVDAFQEEAFVAGARVIMEGDVGDKFYIIKEGEAQVIQGDREVNRLFRSDFFGEQALLQDEPRKATVRALTPLVCLTLDRRTFVAVLGPLQDIMAKEKSPEVVNQRMAKLKPQGSAAHRRPVAEVIIKYDAARRSIVCDGHLDEVVELRRGGQKMAAELRDAERKLVLVEGELLGEGAFSRVCKVTEETTGRVFALKRMAKSAALQCPEHVFCEQHITRNIAHPFCLRQYASFQDKANLYMLFDLMPGGDLMDVLVAEAKVIKYPVADKNSLRKGCLAPKMKMWQGMEEPMSKFYIASIVLALEYLHDNSIAFRDLKPENVLIDGQGYVKLGDFGFAKQVDLGGRTYTFCGTPGYVAPENVMGRGYNHSVDWWTLGVLMYVLLTARQPFTSPKTQDPMEVMRRIVDDRWPIKYPPYMSDEARDLISHLLERKPVKRIGMLQGKARDIKMHPWFAGFDWDALAARRMDPPRKPKEADSAKRKTELAEAHRAEPRELQTISPQEAAEWDRVFKDF*
</t>
  </si>
  <si>
    <t>C_740057</t>
  </si>
  <si>
    <t xml:space="preserve">MADSMMPSTHTAAWEAHAGAPRSWRGTELVTPLAGGVTHHHHHEGASFSGVGGGRRVSRVHEVVQQGHMPTAGSAARISLILNVYQGGGR*
</t>
  </si>
  <si>
    <t>C_740058</t>
  </si>
  <si>
    <t xml:space="preserve">MGCWTTKLETVVRITGKAAAAAAATEAAAAAADAAAAATTSDAGDSSVGSSSTDSQDAQETTSAGDTGVTDVVPTGGNVTTVATADAAAAAAAAAAAATTDVDRIIDSHDNEFVLSKPKCGIFVGCLLSMSSTAVVVKCLEVMRSSSSAYGQITVGTLILQDCMVGVMFALLPVFKGAPAPMVASTGLAAGTDVAEAKGRVVLMVLGVLFKLSLAVAAALAVAKTLLPPALKLMQRRASRELVQLTLVAFCCGVAVVSHELQLSSELGAFLAGVMMAVALGPGTGTQGLGQHATSHHHNNNGGGDGIGTGGGGGGSGLESGGGLAHASSMGGSMGSMAPMAGIGPPPGVSSEGGGGGGGGLKSSGGGGPPGGIGGGGGGGFGLGLGLGGYGLGGGGGGSAGGDGGDGHLTLGPMMSKDSDRDLDDWVREREQLLERERERDRERERERDRERERLREVREGREREARTRSLGALAAYYSIESARNVLVALFMASIGLIMSPRFLLDHLGVLTVGAGLVVLVKGALVAAVVRGFSVPLRTALAVGLSMAHVGEFAFVLLSHAVQQGILPLQVYMLLLGVTALSLLTTPFIVLLAMHWVLPKDEGLRDLFYRQLQVAVLATA*
</t>
  </si>
  <si>
    <t>C_740059</t>
  </si>
  <si>
    <t xml:space="preserve">MLGGGGVDGAIHKTAGPQLLEACRAVPEVEPDVRCPTGEARITPGFKLKARHVIHTVGPVYRSDGVSAPLLAAAVSNSLRLAAEKGVTSISFPAISTGVYGYPGDKAARVS
</t>
  </si>
  <si>
    <t>C_740060</t>
  </si>
  <si>
    <t xml:space="preserve">MAAGVVSPKAFQTVGGLSGRQAVTRLMEQAAARGLNVVRTWAHSSDTQFPFQIAPGVYLEAALAGLDHVVAAAAAAGLSLVLSLADNWKYAGGVDQYVDWSPTAPPRTRTRPPDTPGDPTGVKVGPPAAPGSSSSSSSSSRNASGATQDQQQQQQQQQLLEGLRYEAARHALFFSDAGARELYRRHAAAVVMRRSTLTGRLYRDEPAILAWSLVNEPRCEVWAAPNCTAAVQAWVEEMSAHVRALDPNHLITIGSEGFFGPSTPHLIRHNPGGDGGVWAAGLGQDWVANNAAPHIDFASLHAWPDNWVDTEQLVGDGSAEDGAGESSSIRPKLRRQLPPPSAVAGAAAGAAPAAAAAQRYAAFMADWLTSHLAAAAELLHKPVLLDEFGKKVEPGSSSNSGGSSTRERELSEQGARLSAAAPLPGPAVAEAGLAAVANADQTSVPPPVPKAAAAVPPAPQPAGALVGAAAGSPGGSEAAAAGPGSGGARQGQAAAVAAGAAAIDARKSAERDAVYNQTYRFLDELLPPAPAAAGVEMPPTPLPQPPPLSMSVTVGGVPVAAASSTNSNLSTSNSSSAERPLLGSLFWMWQLPLFVGEAPGGAW*
</t>
  </si>
  <si>
    <t>C_740061</t>
  </si>
  <si>
    <t xml:space="preserve">MARWAAGVALVLAGVGLQMASHAAAQSAFTAVATAADPGLFLFTSALQLSGLVTFFNATGRNITLFAPSDQALLAALPALNLNQSQLVTNAVLMAPVLMYHAFVPATNNASVPPGISYYNALNTDGSVSGNQLAITRTVSGGLRVTSIGSDANVIKVDLPNSGSTVVHVVDAVLLPFYPSVYSAVARTSALSTLAALVGSASASLVSKLQDTTGVYTVFAPYNAAFTAALAPSGLNTTIAQLAAQPALLQSILSYHVVPGLYNASSFSTTPITVTTLTGQKLTLVKDGTSLSVKTADGMTANLLQARDLPCGFTDQGTFRATVHVIDKVLVPPPVTSVAAALALRTDVNTLLAAVKAEGSYSAAINSTTFTGTLLAPIDSAFTALLAANGSISAAQLLGNTTALKKILDAHVVTGSVLTVAGLTNGQNITTSGGATITVVKTGTTTQLKLGNSVVSVVGAEVAIGSSATLIVIDGVLVPSGVSTVTSGGGGGAAAATTPSFVLMLWSVVAAALLLAFQRLQ*
</t>
  </si>
  <si>
    <t>C_740062</t>
  </si>
  <si>
    <t xml:space="preserve">MARWTRPGASTILVASCLLLAVAGSSAQTILQAIQSANLTLLAAGLQVADLATTLNSTTGPNITLFAPSDDALLAMTAALNTTPNALLTLGPKVAPVFTYHAITTPLLAADIPTGDTPYATLNTGLNLTVSKAANGSVVVRALGSDANVIRTDITAGGAVVHVIDSVLLPFFLSVASAATRTPQLSSLLSAVASNGLAPALSNPNLNVTVFAPVNDAFNASSAYLTSVNASITDVLTYHVATSRVLNGSEVTASPITLTTLKANLTVARDGNNVVVTPVGATAATVLAANIPVGLDLTTGGPRTFVHLVNAVLLPFYTTVANAAERAGLTTLVAAVAASDPAFLAAVTDPTFRGTILAPSNAAFAATLASLNVTAAQLLADKDNLRRILNAHIIPNAAVFSNQLSNNQTVNTTGGALLTVSIGNGIVRFNAAKSSAKVVAADVSIGNGRAVVHVIDRVLLPADLTLPTPYVTVAGAAQAANLSTLLAAVTASDASFLTTLTDPDFNGTVLAPTNAAFTAALTALGVNATQLLADKDNLRRILNAHIITPGAVRSSQLVNNQNITTLDGVLTVRINGTGVFFVAAKSTAKVVTPDVIAGNAVVHTIDFVLLPASVTLTTGGSGGGGSGGGGAAGMASPSVLTLLSSALAFLALFAFGRF*
</t>
  </si>
  <si>
    <t xml:space="preserve">MDGGRHAGFCSPASLATGLLLAVAATSAQSILQVIESANLTLLAAGIRVSGLEGTLNSTTGANITLFAPTDAALLDMTASLNSKANLTVLRTGTTVLLTPVGLIGGSTTSVIAANIPIGLNLPTSAEPRSYVHLVNAVLLPFYTTVGKAIERASLSILLAALTADGSLTSAAADPTFRGTVLAPTNEAFVRLLTDLRLDATQLLSDTANLRKILQAHVIPSAAVLSSQLTDKQVVTTIGGSNLTVSKSGSTVTFTAGKSSATVVMADIKAGPAVVHIIDYVLIPSDVTLNITGGSGGGGSGGVGGGGSGGGGGGAAGMASPSVLTLLSSALAFLALFAFGRF*
</t>
  </si>
  <si>
    <t>C_740064</t>
  </si>
  <si>
    <t xml:space="preserve">MVRRQRLATSMQTLESTLMRTCTGGTGPGFTPSTSAFAARDAHARTLTDHVTVKPAASAPAANGVAPAPAAPAALAPAPTPAPVAAPAAPAAAPAAAAAAALPPLPPGVPQAFTSIVPRLGNPATQLQAIADAVATLSGAGEQTDTAIEDLVEALDAQVFQSPDVIGNPAGVMPYMALYQRLPEDLQPRLRDKLVPRVLKALTRKRPINADRTQFFLYADAFATLVKFEAVAMPGAVQTLQRLLGKQDTRCAGITMLGKTVEYCGEQLLRAPEATLGGLWRATEGCTEEAFRYDLQYIFTTLQALLPPNSPLPGLGAAPPPEPEAAGAAPAAAPGAAASSGPVAAPAAAAAPPATNPTLKSVQHVGVYSGHASNVFTLAYDAANGALASGSQDGHVIVWGPDGQPANRMDFSTHFICSLDFLPRTGTLLAAGVSTDTSGLMPSCVATFSPPAGRARGVPWPSRGRVPSARPGGMMSFARALGGEGELMAVGENMSGTALATNAPGQDVVSLYDLARGSPMEQLQPLLMWAEHRDMVTCGSAWHANPHVFVSGGRDYCIKVWDTRTPQSVGEFGTLDSASGRVMAHTDMVTCLDTTDSLLISTSTDASMCVWDFRQLSMAHGTAAAQLVKMQIDQQPCLKAAVSGAPHSRLAAISTYQGLYVMDLTDMTAPATLMVPPLSDGRPFVYYHDIRWAGAPNAPGQPLLFGASADPRIDLFSVSF*
</t>
  </si>
  <si>
    <t>C_740065</t>
  </si>
  <si>
    <t xml:space="preserve">MANDLERARVDISRYEDRCAKVEKELLEPLTEERRQKLESQLNLLLANLVELRKKENLAQEAQDRNVSARGQDAEHQQRDQQQQQGPLTRPLLLAALVFPVIVAAAAHVHAKVSCSNVVRLVDAGETVGSGCPVSFNGRSYLLASRHCMGLKPGQRIDVTSFTVCGHTLRQVFTTLSPHSLRETT*
</t>
  </si>
  <si>
    <t>C_740066</t>
  </si>
  <si>
    <t xml:space="preserve">MGGIKNREAKMKANKVFSSGGGGGGTKGPAVIDKRGQEVKCPYCDKIYQQSGRLKEHIASKHADQLQPSGSDGPSTSTGTPAAAAPAAAAPAAAAAAAPAKPSAKGADGAKGGPPGKDSAVAAAAAAAARAAAQAAAAAGASGGTAGGDRALERILPRDYVPLWNALGEERKRREESATARRAAEERRKEAEEARRKRSNLRAPQTVVMSAAKQRLVQSLLRDRDLDLARAGGAGGAGGADTGGSADLADVVEALSGMGFSPQHVQLAYERRGSGGAGGGGGGGGGGGGGGGGGGVSVEALLDWLLLNLPADQLPGQFTKGGWRDEVLALLRAHDVLVVSGATGCGKSTQVPQYILEDAIAGGAGAACNIIVTQPRRISALGLASRVAAERGEGVGQTVGYSVRLEHRSSAATRLTFVTTGILLRRLLSDPDLEVRVGRGGVGW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SSGDQSKVFARPPQGCYKARRQLLRAAVDSRSDHIALVAAYNAWSRATDKGGRSAASSLCAECGLSESSLEAIQLNPFSRVQAGRAEYARVLAELGFLSGTATGALDARRDLGPAASLPGSDWLTQQPANRNAGNARFLKAALCAGFYPSVLRVDHPRAKFVEVHGGTAEADADPKDIKFFDRERGRVFIHPGSLLFTAGKFPSGWLVFTQMTELRSEMDRLLGAKIQDPELDLGSNKIVAAVEELLSTDGF*
</t>
  </si>
  <si>
    <t>C_740067</t>
  </si>
  <si>
    <t xml:space="preserve">MSHVSKRSVEQVHELIHLVRPEVVAVELCKERSGLLVDPEDAATAPKVWHSRKIQIEGLPEDEASKGCWPSSEQLQALLTCRPGRPVNQQDIEGDVIRLLSTGLFASCRPGASNAGREEAPAFLVKPPAADAAATAAAAAAGPDLSLVPPLGAIRFRVTPRSLPALTGLSARVDSSLKSANVDQRALDAICLKATDECKAGASGLVALLRTRQRVKELLAGHEVTVSFTGVDSGRVEMIVKATKPTDPAYASGLEPTAVNGEGFGIEPFRPQRKMFESKAGRTLELEPGAAWRAAMEAATQVGSSAVLLADRPADVTEHRMGAGLAKDSGVRLAASLALLIGGLVAELGGAFASLPDQAEAGAVAAAVAAAVAVAAPVVGPFLEVSRFADMSADQIEDAVAINEPISGGDLSKPLKLYGEDALLDWPGAFPALISERDSFMAKALAAVATAQFPVPTQFGSGQETEAQLAGMAAGGRLTGRKNLKQTKPVFYTGSWRHRECGVITIEKAAARADGRAVNALCTVCKHNTTISIKKWRLKEVAEVIDLCDSD*
</t>
  </si>
  <si>
    <t>C_740068</t>
  </si>
  <si>
    <t xml:space="preserve">MSKPAAAAKGLEFVVSKVDNVVNWARAGSIWPMTFGLACCAVEMMHAGASRYDLDRYGIIFRPSPRQSDAMIVAGTLTNKMAPALRKVYDQMPEPKWVVSMGSCANGGGYYHYSYAVVRGCDRVVPVDVYVPGCPPTAEGLLYGLLQLQKKIYRSKTTQIWYKK*
</t>
  </si>
  <si>
    <t>C_740069</t>
  </si>
  <si>
    <t xml:space="preserve">MHGDHCFGLGAALALLDGAKVARQADPARRRHHVYGPPGLAELLRASMVVTGAAASLKLPLLITELVCSPANAHGPQPLEAATGAAAAARYTSGARAGSAGAAVAAGRRKAEEAEQEEVAERAGAGAGAGGIMVQRLAALHMDDSPQLQAAAAAVGPRVAGLQEIWWPPRGFNSRARAQQLDAARRAGAGAAASPYADSESDTELYEMYGSIDSDDEGGAPYGNGGGGSGWVRRPPPFVAAEGLYWEMPNCAGVTVRAAQLQHRVPCWGYVFAESVMPPQAAAVPGARRRKVVVMGDTVSSRAIAPLAAGCDVMAHEATFAAGMEQKARIAQHSTGAMAGAFAAAVGARALVLTHFSARYREAPVMRDRESRATGRLELEQQSYEIRALIREAAEAWGPRKTPPPITAASDFYTFHVPLRIAAAAGPAGPAASGVAEEAEGAGEVNAGRSSSTGSRLQQAASVSSSSSAAAAQRGASGGRLVSRR*
</t>
  </si>
  <si>
    <t>C_740070</t>
  </si>
  <si>
    <t xml:space="preserve">MYSGSNAASPPWGEVVDCAAGWSYGGSTAMTASGCSKTLRFPYDDYSEYFQPLLSPPIMFWSLSLTYRTTLPYVTLYLSPAGGGGGSSCKVRLNRTDPVASPAPAAFTYAASNTLAVTAADCGWVAGSAFASFSFYVGVEGSSAGIDVFELLVACTVRLNRTEPINSFPDPGYFWYIASSRVITVTPSECGWDAGSGFSDFRFMVSYNVEMDYAAEVHELLIESFTMDIGIAPLPSPMPPSQLPPSPEPPSPPAPPSPAPPSPAPLAFGTSRAVAFSSLPVGALTSSSLSAQGIELSAGSNPVSPAWGEVVDCAAGWSYGGGSTMTAAGCTQALRFPYDDFSESFRPASPPIMFWSLSLTYRTTLPYVTLYLYPTSGQGNANACKVRLNRTEPIASPRPPAFVYSASNSVTVTASEYMAGALL*
</t>
  </si>
  <si>
    <t>C_740071</t>
  </si>
  <si>
    <t xml:space="preserve">MPKCSSPAPATPTATATANGPADQGAAARRSNSGSSTCGVSGSSCGSSSETEVEADDLAEVAAIEAVLQLASPCSSDTNADAEGGHRLRGPGVNTTALMNGDEKLAHACRILTPPMPGGAPLPRPAARTSTRVTNSSGAARAGSGRPAAATSPVYRALTSTSSGYGRLSTEGLCAGLPEDLRHKIITGLEREPPPASMTCMPGCSPNEVRARHLATYGLDTYHVMCEEACDDPRIRVSVVLVALPYRASVPAVLLQCQPAAATGQQPRQIPVVRPPTPAVWLWDSRAPAYEGGPHTFLMSYKKGLSVTDYLDCIIMSEN*
</t>
  </si>
  <si>
    <t>C_740072</t>
  </si>
  <si>
    <t xml:space="preserve">MAVPAPSRDAAHQGPMPTCRVVSKLSCADPYTCLEVVEVPQPDGTCSPALLMTLLRKHKVTGKPRRKPDNRTPLLLQHLERQAAAHKALGGSPHGVRLLWQSRPGRESDAHVLLLSYESGAVGMESFMDDLAMDEINRDFDAMLAKPKPEKPRRQNPSSSNKTTGKTATPPPAPPPALVLTGRTLVPEPLLKRIAVALLSALAPLHEAGICHGAIAPDCVSVVTASSTEPTPSIGGSSSTQFLVTSCGVAAPVDAAGVVEQRRMRVKGSALEYAAPEVRAHLAAARSGCDIDSEAAVPVVTVACDVASVGLLLLDAAAFRATAGGLRAYTEGRMGLPARLPQGLRDLVARLTAADASQRPSAREALAHPYLQGL*
</t>
  </si>
  <si>
    <t>C_740073</t>
  </si>
  <si>
    <t xml:space="preserve">MEDAKTIRYVSKDPIQNLKIRVTLWRLSVQKSKATLNNPGAVNQAWRRRPGQCLRRPKWRQLSSRNSPCPAPAVPMAADPMAAAAAAQAAAMAAAGQVPAAGTGLLSNPKGRAQVLTFRSMYVMADLGDEGDVSXXXXXXXXXXXXXXXXXXXXXXXXXXXXXXXXXXXXXTGEPPEVPPTTPVHLLPEKFSTSRVFGWQEKVYSRSEIAAAQAAAVAAAQAAGLPLPPGAVTGVTGAPGMPPGMAPPGGPGAPGTDPNNPQQQQQRVNKRMQAFGSSSNVLNKQLVSKLLSNPKGRAQVLTFRSMYVMADLGDEGDVSGANCKVLVSVRVYPDGSFDMCPGFSRPGFKYRFEDDHGGIFEYSVDNASAADVPSLERRAAKLERAVVARAEELRRAALKSDFEPPPPGQCVRLLLLGDILAAADFPRDRLYVEYAVRWDPEAWDLVTAWPQQEPGIVQGVTHISRTTSYPADPARLLPARDVAHLNHPLELEWVSRGGPPPAANKLPAMFFQVCTLDKLNRYTSQGYGWLALADAGVPGAATHRVKTWRPLGTIRDKRNEFFVGGSAELNDLAYLTTPSGFNGRILNKYGFKTESVGALKRFNPDAEEGLGRGGRRSRSPSPGRVPLGPSAAAAKRNQKKDMSLKMVVERARQRLREARGDEVPDAAPGAAADVGVRPGLVAEAPTIVVHPQDAAVAEEGTVRFKVVARASLENEGAYYCQVSNKDGSVNSSKANLTVTRAARVSRATAGDAAGGEGSGRTPPRPPRNRGASVTSPGSSAGGAAVGGGRVGGARMSRLARLDAAAATPGTRGTSVDGGSEGGVSNTGASDLGAPGGGADLPPLPPPPPQLAPVVTGAAPVPASEAPLPPLPPPAMPPAPGAGAAEGFRKRPPRGPSGSGAAPLPPPAPAAGSEIEEIVREVEEVVEAVPRPIARQGSAAGPAAAPAPAASGPAAAVPPKAAPKAAAAADDLEAEDIE*
</t>
  </si>
  <si>
    <t xml:space="preserve">MMLAFLPPRAISLSFLESYFAAHADESATDLASKVLAPALARTPDAATFADHLLASGGDGAAAVLASRPAPGTPYHYVIYDRARPLAETLAMLRTHFTADAQHVKATSAAGDVASAAAGEAYVWLDIFGTPAAAESDAAAAAAVLREAVAGAATALVVLDEEGTALRTLRCLYEVSLAVTLGGGGGDGGRPLRLLTYELDFETLRHVIAELDVSAASHAGLSPEQVAAVIADLASAHGAAASLALRDALVAAVLAXXXXXXXXXXXXXXXXXGGRQTGGRGAAVQVGERGRALEGCEKVLGAQHPDTLSALNNLAALLQARGQLEEAEPLFRRALEGRESKLGRSHPDTLGSVNNLAVLLQARDQNAEAEPLFRRALEGWTSGLGEDHPDTLTAQFNLGVILEGLGRKPEALVLYKAEAAGRARRGDTARAEQRQEHITRLEAQLAAE*
</t>
  </si>
  <si>
    <t>C_740075</t>
  </si>
  <si>
    <t xml:space="preserve">MRAPSTSSRPARPAVRRPASTASTTSTSRALPLALLGCALLLALAPLPASAASDGAGLGSALAGGRRQLRQFWRCHPWLGPGCNVQVSVTSTSAGVSRSVVVTPAGGGGSSGGSAPKPSGPASPAPAPGPPTGKQQIIVLPAAPAVTVNINNYDGSSVNVPAPLPSVSVGSAPPAPKPSQG*
</t>
  </si>
  <si>
    <t>C_740076</t>
  </si>
  <si>
    <t xml:space="preserve">MTTQVVALEAAAAAAEALLHSTLAHAALLVALVALVALLGGACASRTPTVGADSSVDEQAQAQVHQQQQQDLRVQPGQQAGAAFRAADGGGAGAAAETASTAKDVPRRRLHWGCSRPGATCTYTSQTLLGGKTSVTVTGGPAPGAKPPASSPKPPPAPAPGPSTVLVRPPPQQVVVNINNYDKDGKLKYTNSTVSMVPGAPAPKPAPKR*
</t>
  </si>
  <si>
    <t>C_740077</t>
  </si>
  <si>
    <t xml:space="preserve">MDKAERAAGGPNAASEDDWLLEFWPEPAADFPAPVAPMLSQHQDAAQLPEAMPQQQGLALGGYGLTQQPSDFMQTGMPGFDAFSSGKAATLGLPLLADPQRASTDGASALMNAAQQSSEYMLAPGMGGMPHLLAPSVGTALPGTGHTGFADLSMGGMAGGIPGLGGPGIMHGQYFMQPQRAATGPAKSRLRWTPELHNRFVNAVNSLGGPDKATPKGILKLMGVDGLTIYHIKSHLQKYRLNIRLPGESGLAGDSADGSDGERSDGEGGVRRATSLERADTMSGMAGGAAAALGRAGGTPGGALISPGLAGGTSSTGGMAAGGGGGGGLVTEPSISRGTVLNAAGAVATAAPAAAAPAGGSAAVKRPAGTSLSSGSTASATRRNLEEALLFQMELQKKLHEQLETQRQLQLSLEAHGRYIASLMEQEGLTSRLPELSGGAPAAAPVAAGGAAGGMIAPPPPQQQLQHQPQLLQPQGSLPAGGSSEAHAAAGAGTMVVHQQQQQHVHHHHQQQQVQMQQHARHCDTCGAGGAGGAPSGGSSMQQLQAAEQQRTELVVAGRLGSMPAPASSSPLAGQAHQQQPLAGGAAHLVHVHSHTPGGQPHVQHQDAFAGAATAAAHASPGLPQSHSHLLPADLSSNAGPDTSAGQIKPEPDMSQQQQQQEQQEAEQLAQGLLNDSSAGAGAVSGSDGGGLGDFDFGDFGDLDGGAQGGLLGPGDLIGIAELEAAAAHEQQQEQEHDPLDADRAKRQRVEP*
</t>
  </si>
  <si>
    <t>C_7500001</t>
  </si>
  <si>
    <t xml:space="preserve">PDLPPTPNPILHKADHGRRSCLSQSPNPCSPIPYAFTSCTSHQRNPPSPDIVD*
</t>
  </si>
  <si>
    <t>C_7510001</t>
  </si>
  <si>
    <t xml:space="preserve">MYHAIGHVRCLNLVRLRGDGGVSLQDDGTTVLHLEPLGLPLGLTGRQAVEREGSLRDAVRGVLTALVVLHDAAPADCPLDCRQPPYRLPTWLGSHILDQATGRFTCESDLCLVAEALMSHLPFTLSDSGQRLREQLATRKLPNARVVLEHEWLLAASPFPHACALDCQLPLARLPTSANRPFKVRVTPRTVSPSQASTRQSPTAVPQRHKPRHRSAGNRPGRSTHAQRTH*
</t>
  </si>
  <si>
    <t>C_7520001</t>
  </si>
  <si>
    <t xml:space="preserve">MHGDGVEDWSDFQLPRTQDDIRRLQGLPHVDECFYCKMCVPTTAMNLDTSQHRRRQQQHRRRGLLSEEELASEAYRVRRRGGGTCGEEEARRGKPGAAGGGEGRVVDNKHTQQAPPVAGGEDAREDGVA*
</t>
  </si>
  <si>
    <t>C_7520002</t>
  </si>
  <si>
    <t>C_7530001</t>
  </si>
  <si>
    <t xml:space="preserve">MGVMEPLPPQPGVVRAWVMGNGGGTAGATGNTLIAAEEGFYDWLGYGPGELLGQPLSALVNDAPTVDV*
</t>
  </si>
  <si>
    <t>C_7540001</t>
  </si>
  <si>
    <t xml:space="preserve">MFPGDVGLLILNANFLMEVKRDGPAARTQLQLALKGSPSLIQRYQIFSSAETSKRLKEGAEGHGGGGGLDLHSYVEFKRNYRAVVRVHKAALAAQRDFWSLLL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CGRACGERVYRRVLERYPSNGKLLRCYGKFLEDVRNDPVAASRAYTEAARNGGADGLLSLDLKIEGSDKPDFLTSMDLHEDACMVINHEGNIMMVNSCVTPLLGYLRSELEGASVSLIMPQPFAGRHAGYMQRYVQGGEPHILDSVRDVVALHRDRVVFPLQLCVTKLSGIGTDSIFLGVMRPAPLDPHNVRAWVAPNGLVLCTDPQFASLTGLTSEEMPASPLISSYPAGTSWRARVHSPLTEDALPDISSRKRPPRSEAGRSACLQTELIDVSDVAARAAAAGQRRPALTAAGGLAAAAGDDENNAGPQNLARIILWRRDLLCGVVELDEALVVRRADMDTGLIVGLPPASLGRMPLHRCAGACADLIITAQR*
</t>
  </si>
  <si>
    <t>C_7550001</t>
  </si>
  <si>
    <t xml:space="preserve">MPNSSLVGLRLSRLPVDPMFGRVLLAAAELGCGVEALAVVAMVSADNVFHTPRQKEAEWRAARLKFLSREGDHLTLLNVFRGFMELPKESHKARTGWCSDNFINIRSVLLERKPDCLVFNELMHTTRTYARDATAIEARWLPELAPAFFAAKASAATAGVSAAGAAR*
</t>
  </si>
  <si>
    <t>C_7560001</t>
  </si>
  <si>
    <t xml:space="preserve">MGSGGLDSLGAVELRNALEARLGLQLPGTLVFDYPTPAAIAAYVAERIATRQGPSSLAVEGGRAAAAGMSDILTDAEDPDADLLFGGSSSLALAKRQPLAAMAPAAARAAPLPGGAEARLIGSSAIRRSTSAAVVLGLSQRFPGEGGPAAVSQAVDAVGCIPLNRWDVEALRLGGAAGSEPPVVVPFSALMGGVEVFDAAAFGISGPEAALMDPQQRLLLECAAEVLAGSAGAAAAAAGHQRAAAAAGGVITAGPDVRAWLAACGAFVGVSSQDYRALTQRVAPNTTSFNATASALSVASGRLSYTFGLRGPAVTVDTACSSSLVAAHAAMAALALGQCGGALAGGANLILSPETPLHFQRAGMLSPDGRCKTLDASADGYVRAEAVGVMCLAPLQPQQHEGSSGGGGVPLALMLGAAVNQDGRSSSLTAPNGPAQQDVIRAALSAARLSPAALAALSTHGTGTPLGDPIELGAAAAVVAGARNRAAAGSAATAAAITVLSSKSWYGHAEPGAGMVGMVFGLSALNTSAALPLAHLRALNPHVASALEESGAAASAAEVTGGSSSPAWRLPLQPQPLLSELPLAAAGYKAASSATAEEAALAAVVGVSAFAFQGTNAHVLLAAAPQQMATSAGVAIEAPGGFGASDARGASSGGGGSSRLAFLHDHVVGGRALVPAAALLEMATAAAAATAMYSAAAAGGSVSAAAQHDTASAAGSSDAASIRSQLALTGVRLLSPAVLSKDSQLTLSCSLDTFSGRLRITSGGGTAAPAAAAAQPRRSSRATAPRATAAHGAAAATTHVVADVAVVLEQQTAVTSSASPSGCVAAALAALALAQELPSGLQLQSAAHSGRGSSGVMRTAAAVTMTATATGIMTANSMASGGDFQLLPRPRGALSNLVPQPLTAPDVDSAAAASAVPAGKVAMRVRAVGLNFRDVLNVLGMYPGDPGAPGGDCAGVVVAAGPSISGTDAQPSLLAPGTSVFGLAVGSLGTLVHASAQTLVAMPGCLSFEEAASMPTVFITAQQAFAQAAALQPGQRVLLHGAAGGVGLASLQVVGAMGGEVVATAGSPSKRSLLRRLGVRHVSSSRDLGFVEELTAAAGGSSGGGCVDVALNTLTSPGLVSATLALLRLGGRFVEISKRDVWSSAMRRVAAGVAGGLLRPLPVAAHSLSSASSALRQMSQARHVGKVVVFNPAPAPQLSSPAGRVVITGGLGSLGLLLAGWLSRQHARCRIQLLGRSGRADGGAGTAGPLESLLGGTQGMVEVCKADVSSAADCAAVFGAHASDCGSPVLAVLHAGGVLADSVLRNQTASAARRVFAPKLTQLGRWAGAVGLQPCGGVGSSGCAHVLFSSVASLLGSPGQANYAAANAGLDAAATALSSAGLGFVSVHAWACL*
</t>
  </si>
  <si>
    <t>C_7560002</t>
  </si>
  <si>
    <t xml:space="preserve">MPARWKAPPHCPSASAAMAACAATSDEEQAVSTRSLGAADAKGGGVKDLHAAHQCAEGHHHRRLAARRAAETQRLHVPPGHEIQRAHGRGQGTERTREEDRSGKGEARTWVRSGTAAACQPMLLCFTAPCDTAAGPPSPGK
</t>
  </si>
  <si>
    <t>C_7570001</t>
  </si>
  <si>
    <t xml:space="preserve">MKDIEKEKAVEDELWPRARKILEELDDVQAQLQQQQLAKQQFWDKQVDAAHATLQHLRKREEYLRKEEEYLRKEEEYLRKEEEQLRKKKEQLRDKEKELRQSSGAKAAGAEQEQLADSKSWSKKDNLAFFRCFRPSAGVGPTKALPVALYDGVLDKLVGLFSAALKGRGGGGADGVPPSSVDCEMASRLCIDMAESFTDVAARTAAFSDMLSEYLGECIEPHHPIPGSEYNATDGSLLCRVGGPAASSAARLLPVYIQVVKLEIGTQGDPYLQGQRQYQLALANPKLAELVRHTVLPVLFVELVGPHLRVSALASPADATVVCEPLTPYLHLFSMHRFQPAARCCRTRGLCLGPGCVGSGGGGVRAGGVVIAGSVGRPPPPLLPAAAGEVRQQCGAAPAAASVVAATTSDPAVAVAVKFGRMSADAVRVHRAWAAAGLAPQVLLEQVLPCGLTMLVMEQLAAEDGWVMFYSLQQKQKRQLQGAVVAALARAHAVVVDADRGLTGVHADLRQANVMVRLPRDDDDAAAAAARSGIGGGAGGGGAEGGGGGDAAASGGSSGSRSELQAQVRFVDFDWSGLEGHTRLPAFSRQRLPGYGCGCEVTQEYDRALWEHEQLYGPM*
</t>
  </si>
  <si>
    <t>C_7570002</t>
  </si>
  <si>
    <t xml:space="preserve">MHTGGLLNTLRNLLVGGSGGGGGGGGGGGEDRGGADREHEHDKQQRERERERERQDMSPAGPPDATAHADAAEGLGRGIGEVVGGVKGVLEKFQHVGADTAPEQPVVPYTSTAELLAARQQQQGGGREQEQQQE*
</t>
  </si>
  <si>
    <t>C_7580001</t>
  </si>
  <si>
    <t xml:space="preserve">MFWKSAYIRLAPPVTPPVTFEAVLGVLSKIARMPVSMFGRAAAASAYALGKVLYHLEFAGLPQLYVVDRLLARVAAVVDRWLSPAQFDANPQARPPGLSIELMQLPPARQLASLGLQQASLGLQQAGCGVCDIDVPRGVPLRAAMALLPSVCFFSAVASGAHSWTLDPSCRYAAALHRECGVA
</t>
  </si>
  <si>
    <t>C_7590001</t>
  </si>
  <si>
    <t xml:space="preserve">MGGGRGAGTVTCSAVAGAAGHYRAKLAAQRTRRRFLSFLLNQQPSSSAAASPGAGRPVGLSNSFLAYLAAPTLAEKQRLASEVPPADFFADFYAALQPLLRQLVEVINEDYADYVGLSGRLANVEGAVVRMRKPLLELRDKLHAVQEAVRTELNSLNQGLRKRKEVATQRALLELILEVAHVAAKVRVGGGGGGGGGVPAGGASAGGGGLAGLLSSILAAVRRELGPLLDACLAPGSALRGLDLLGAAVLDEVQGALAAALPGVFSPGVPPAFHANYLATAAWLRQLEGLCATKTGVERLRAGPAYGALMRRWNTSVYFSLLFQEIAGAWRWCRDGDVCVRVC*
</t>
  </si>
  <si>
    <t>C_750001</t>
  </si>
  <si>
    <t xml:space="preserve">MDAQCIRNVHLIPAPVRR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HTSSRSPTGSGLQPYVAAASAATAGSTGAGGEPDGGQAGRTCAALLPFQQPLNPPDPAAPAPRPGLPAGGAGAPGASAAGRKPPSTSTSATPTSAATAMQSTPHQGSGPQRHPPAHLVWVRGYDRGVPLRETGVAAEDVEGLMPTGGAAGLGAGAGGGGGAGRGGGREHGGLLRRLRGAAAAAAAGMGGSRPRLGVAVTRAHASYALMVALQLGIRYSVGRISHAPLPRTASRDEYSLKAAAQDQLSPXXXXXXXXXXXXXXXXXPAASQLWDHCITAGPELLYFFIAAYWVSLRSGLLACDTDHKLANWLAGPPPVDVGKVLRTAYLLRERTPAELRPVPAELRELFGLDASSYMLSLCCDHSLRHLASPGKSGSVFFLSQDERFFLKVGAACCGLCGGGGGRRGSASSSTSAGPGGGGGVSGLAALSANDELALSLGQSRVQLGLNMAATAVHKDGREEEAVLWFGIIDFLQPYNTSKRLEHGLKSVIHSAASISVSHPVSYANRFQNFMQRVFVP*
</t>
  </si>
  <si>
    <t>C_750002</t>
  </si>
  <si>
    <t xml:space="preserve">MAAFLKRSAEPVPPLNAESQLTGHGAPQAPLDSPPLLATPPDLKLGVEPTPPEVLPRSSDAGDGGGDLLERQASTAAAAPERPVPDESALWREGLIRVVNDLIAKMTSLDLELWEERRHSQELRAERDALATNLRQALEALEVMKRQQEEQTRERLQEFLVTYTRAVSDVRALEGQMGPVVQDSTVTEVRNIEVGMIVVRGRDWRSGDVDGCSWGVVTKCNAGQYGRTRVLWNATGLETVHVTTQSGSELREAPAWAKNGR*
</t>
  </si>
  <si>
    <t>C_750003</t>
  </si>
  <si>
    <t xml:space="preserve">MHPSAAITIHPARSASQQPQCRPLLLVSELGVNDVVVLLAAGGATRARTGAGLSARGAAWRSASLAVHGLAHGHHLLLQRVHGGLGGLSIVGRQRRLELAQLGLDLGLDVGRHLALKLLELLLGLVHHGLRLVLGLHALAALLVLAGELLRLLDHALHVALVQGGGAGDADVLLLASALVGGGHGQDAVRVNVELDLNLGHTAGRGRDAVQAEGAQRLVVAGKLALALQHVDLHRSLTVGGGGEDLRLGGGQGGVAGDELGHDAAQGLQAQRQRGHVQQDDVRHLAGQDTGLHRRAQSHHLVGVDRHVGVLAARQLAHNLLHRGDAGGAAHQDDLLNVADGQLGIAQGLLHRHLAALQQVVAHLLELGAGQLGVDVLGTIGGGSNEGQVDGGLGHSRQLNLGLLGRLGQALCGWERGRVVNALALLEVISQEVHDALVEVVTAQVGVAAGGQHLEHAVAHLQHRHIEGAAAQVEHQDGLVGLLVKAVRQRGGGGLVDDAQHLQTGNLARVLGGLALGVIEVGGHGDDRLLHLRPTRELGGVLRQLAQHLRADLLGSEVLTGVGALDLHVAAVLNHLMRVKHLGGLRADLRHAAADEALYGEESVLGVHHSLALGNLRGQETVAGLGECHHRGGGAAALSVGDDGRLATLHGSHSRVGRAQIDTH
</t>
  </si>
  <si>
    <t>C_750004</t>
  </si>
  <si>
    <t xml:space="preserve">AQTTASTVTTAGARPSAGAHATTHSKLAAALKDSTTKQTSCRTGTTAGARPNAGTHASTRCQTEPTPAATTAKQASCSQIAARPAAPSARVSARLAAGAQSRPSAS
</t>
  </si>
  <si>
    <t xml:space="preserve">MAALESFLYTSESVNEGHPDKICDQVSDAVLDACLEQDPDSKVACETCCKTGMVMVFGEITTKAKVDYEAIVRKVCKEIGFTSEDVGLDADKCKVLVHIEEQSPDIGQGVHGMGTKALEEIGAGDQGHMFGYATDETPELMPLTHVLATQLGYKLTEVRKNGVCPWLRPDGKTQVTVEYKREGGAMIPQRVHTILISTQHNPDVTNEKIREDLMEHVIKPVVPAKYLDDKTIFHLNPSGRFVIGGPHGDAGLTGRKIIIDTYGGWGAHGGGAFSGKDPTKVDRSGAYIARQAAKSVVASGLAKRCLVQVSYSIAVAEPLSVFVDTYGTGTMPDAEILKLIRKHFDFRPGLIGKNLDLKRGGNKRYQKTAAYGHFGRDDPDFTWETVKKLE*
</t>
  </si>
  <si>
    <t>C_750006</t>
  </si>
  <si>
    <t xml:space="preserve">MPRMGWKLSGSETLKVPLAKLSVRMATSMQLDDVATRQADLHEDNERAAQGLPLRAVLRREDLPAAAAATLGAIRDTLARLWQKVRWERRHFETLWRLAIDAVPLPGNSHMPLARREPCGCGQHGHGGAAAEAHAAAAPRQHHFWDCAVAKAVVAQINAHNPGPAPISQAQLWLVQAPPGFQQCVWDVVVMAALATTEHGRVRLRGMTRAAAALEIQTAAAAAPEAAVAGAVEAEFDLDEIPPTQLTPPQPGVNPVELACARAVAGLLVAADAVRAARRAP*
</t>
  </si>
  <si>
    <t>C_750007</t>
  </si>
  <si>
    <t xml:space="preserve">MVEVAGNPVKKFLVKQFLPLGFLVAVLFAMLFPAPGNALYQLKVNGWKIITTINMALIFFIFGITLETSELKQALKGYKTLLLAIVTILFITGLTGFIFINMDFQPMEFGYGLAIFACVPTSLSSGVSLVIQGYGNAALALMMTVATNIIGIFISPLVVTMILASAIKNIQVDAADLVIKLGVSIIIPLVAGKAVREFFKPALQFATTYKVPLYLLNQFQIIMIVWQTLSHSRHELLKQKFYDVVFAIMGAIGQHFFFLLMAMVIAWLAPLFRLRMPESERKAFIIMCAQKSLPTAAVIISYLPSGATEDHTENETEAEVATGSQGLGDLGLVAIPCIVFYVMQVFIDAFLANGWASKYEKRFELVDKYADALAELAKLDPDAPALAHPEDNKAEGAEGVAAAGSEVKMDMAEPSDKALLLGGNLATGGPSDINSLQMTSR*
</t>
  </si>
  <si>
    <t xml:space="preserve">MAARTGQEARTGLGSRTVTRNLSASGERNDGNAMMSDEIRSEVRRIVPALTDDRYKGQSGKIAVLGGCAEYTGAPYFAAFAALAVGADLSHVFCSTSAAPVIKQYSPDLLVHPYFMQTADLLQQMRASPPACGSTGDAQQDAAAAQAAAAAAHVAEATAEVEGWFNRLDCLVVGPGLGRDPLLLDIARSVILRARACKIPLVLDGDGLFLVAREPDLVAGYTNCVLTPNLNEFRRLASTLGVSLHGPNNDRSSKLVEVTAHLRGPTLVSKGPVDAICDGKVTMICNASGGAKRCGSQGDILAGTIATFIAWTLAFLDSARQSAEVEVVILPEINPMVLASYGACLVTRTAAAYAFASRKRAMVASDMLAQLGSAMEMLFDSAGGAGGGAGAGVATGGGGQGQGIMQAHTAAGGGGGGS*
</t>
  </si>
  <si>
    <t>C_750009</t>
  </si>
  <si>
    <t xml:space="preserve">MPAATQAYNEKTPYPIVDLWLHDGLSGWAPVQLRLVFDSQDCYVLKRLRRSDDADVLGLEVEDSLGLLALQPGGPLMVIAACKPTGELKAGGALGGAGGAAAGVRAAAAAAAAARASTPPPPAFTAAYSISQQQQAGGSSEVLLEVTLPSLLTDMGAGGGGAAGVQEPADQQRMTLLLVQAGGDGAGGAGGALLRGLPAAMLPELPPQGRLLVLPAQSLAVLVAAPTQATTALAAAGAPAVAAKPHPPEVLTAAAASSSAASSSTASSSASASGHSTTRARVAATPPPLASPPLLALFIVGSPVEGADAGGLLQLVAEEPLQLEALMQAWGLALDCMKQQQRRWRRQAVEVRLPQLVPSTAAASGEPSFAVQWPRVPMWLLAAGPDARGAGDDSSGPVLCCQAEALQALGLQPGDRLALHPEGPGRVILVVPPSRGNASCSLAGSITQLPTAAATHKSGLQLGGKTSSITFDPHVSAVQLHQAIAGSPGGEESGVAQWQSGIRVLMLQPTISSSNSAAADNMRRLQSRATCWVLLAKAAQTRQSTAAAGSSSGSGSGSGSGSGSGSSGSGSGSGSGSNGGGSGSASSSARLCLVKLQRPPPSSRQQPAAAGIGAAASSRGGARGRGLLDDEAAWWSVAAARPLEAGDLLAFVGGRVVLAASLQSGLLNGLATGALRPELRQELRRRCQPRAAAAAADGAATDADASVDSLELAAALEAAWALLGTVHTWPYTWSPLRNAGGDNSGSSSSSSASAAGGTSQLHLVLMSPDGCYGGGVVGLVNDPAFRPAWVAELTTAAAGGTGGGGVSGAEANCMVVGVHLAPGDAVVPLLVATRRLEAGEHLLLXXXXXXXXXXXXXXXXXXXXXXXXXXXXXXXXXXXXXXXXXXXXXXXXXXXXXXXXXXXXXXXXXXXXXXXXXXXXXXXXXXXXXXXXXXXXXGQQCCRC*
</t>
  </si>
  <si>
    <t>C_750010</t>
  </si>
  <si>
    <t xml:space="preserve">MTRQSSGAVGGSGPGLDGGRPSSSLWRGDRPDLNNGSGSAGTGAGSGAGHRGEGLGGDSLGPPSYASSRPTSAGLGPGGASLGPASPAGVGLSSGLSGGLSGLGLGSGLPGGSGPAGGLHDSVKLVLPSGGTDPKGLS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WR*
</t>
  </si>
  <si>
    <t>C_750011</t>
  </si>
  <si>
    <t xml:space="preserve">MDSFKGQAKDRYAFWETQPVAQFTEGSEPAEDGPIDKPKTVQDVRQEPYSLPDSFEWCVCDLTDDAVAHEVYELLSNNYVEDDDAMFRFNYSAAFLKWCLLCPGHKLEWLVGVRVKTSRKLVGFISAVPASIRVNAGRVPMVEINFLCVHKKLRSKRLAPVLIKEITRRVNRTDIWQAAYTAGVLLPKPVATCRYYHRSLNPRKLIDVGFSRLAPRMTMARTIKLYKLPDIPVTPGLREARPEDAPKIAELLNSQLGRYKLTQHFNAEEVAHWFQNIDNVINALVVEDPDSPGSLTDVVSFYTLPSSILGHPQHTELKAAYLYYTASTATPLKQLVNDAMAVAAARGYDVFNALDLMQNESFLKELKFGMGDGQLHYYLYNWRLGGGHSLQPGDVGLVLM*
</t>
  </si>
  <si>
    <t>C_750012</t>
  </si>
  <si>
    <t xml:space="preserve">MSIAALRSSPSLPAVRHGRKAVRVHAAADNQLLKKPELKRDGQEQKRLFGDASDASSPASTGAVTVEYQRQRAKEMRQYFIDLRTEELRGKTQAFGWTPKNEISNGRWVMFGLLVGMLTEYATGVDFINQLKLMVSYLGIVDLD*
</t>
  </si>
  <si>
    <t xml:space="preserve">MDDDAPKAAPKAGRRAARTANTWGDDSAAPPEPQKGGFGLDSGFGGGGGSPRGNAFGAEDSAPPKHVASTNFAPSGDDEPAPAPSRQRTGDASGDRPSRGGAPPSRPPPAEILGEDSKKFVGVSRRKQEQLARGDDEVSRKNLKYETLTAGVDGIMEIPELEEEGREDLSNIVAEAPKVRTNKVQGMEELEEDMHYKLPAMDDRDIDLSLLTAVLCSSEQVAEAEDPWDPDIVLTEVASAINAEREKAEGGEAPDDMGGMRDEQGMPMPIKL*
</t>
  </si>
  <si>
    <t>C_750014</t>
  </si>
  <si>
    <t xml:space="preserve">MQRPYGAYLAAGGASGTLYLWEVGSGRLLRAWAAHYKAATALLFVGGCGVLLSGGEDTLVHVWPLAELLDPLQLADPHSPAFARPTPLHAWSDHTLPVTALAAGAGEAAAVVASGSAD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GARRRRRRREWRGRGVGGSGRRWEGAPVVLDGSAGWVGLASSGGGPELRAAPRLAALQAAAAAAQPGLLGAGVCGGSAAALGQGHGSWEAALS*
</t>
  </si>
  <si>
    <t>C_750015</t>
  </si>
  <si>
    <t xml:space="preserve">MAAWGSGLLVFGGATNSFAPDSTAAGAGGAATGANAAAPLLNDVALLDRGTLEWRSLAPYLPAAGGGGGGGGAVAPQPRARAAVAVSGDVLVVVGGNVAPSADTPRLLSDVWRFNLTRRSWSGPLQLLRSSDAAAAMAAEDAALTAVPGLPGVLLLYGGRAWDNSSSSGSSSSSRGWRSQNRLLLLDTRTSPAAAFTLGADLPPPGGNAAAPAGNGTTGVNGTMTGLGGNTGGRPPPPAHDVRLDWQGGDLLISCAGGWAAAGPLAAYSADAESDLKRWFAVYRIQGLLNQIQAELYEVQGGGAYPSAAAVVVEAATTAAVAAAATAAAGAARSAALARNSSAAAAAAAGAVAAAAVTAADVSAADVAAAAADLGLVLLPDLWRGLVREHIYVSGLASDTMARLMAAHSVYFSALASIPAAAGVTPLNGSTNGTSSYTNGTSLNSTNSSIVSSSDDAAAAAIRAGALANATAAMPAGLGPLWNAALGGGVLDLGPAAGRVADGSALGDSDLSFVKQARWVLLGGRILMHGGVQGPLGSAKVSRRTHTLDLVRRQVAWLDISSKPPYYESGIQTASLRTMLLVSPPAPVVDPVMATAAGLLPPLLPAAAATAATAATAGGGNRSYVSGAWGAATASAVAAAAAAAGSPTLRFAVGGANSSYSLTINTTATTANAAALLLAAADTAAAGVVDQHLVFLGLMDAFSGQEPEFSVMYRASVARQDITYTCRVPRSGAPSAADANCFIVSAAAEKQLPSRRDLYGAAGLMYIYEGNTTEYDFTLTTDLVLLYGGQIATGASRGGGGGTAAGTSGGGGGEGDADGSFEAVLQSPPPPAPSAAPRPPPPVPPTPAAPTASADGNSTGGGSAGSDVNGTQPGSPTPTPVTPFLTNGSTAGTYIYGGAYVATWQPAAGPRISASLPPATAGYVFEAVRNANGSGDVHSPGPRSGAALVGAGNTEMLLFGGLSLDERGNVVLMNDVHYLRYTPNLDPGRVSTDPTLLSPVPEPCPPGERCVSCQRSRAACTAAAVAAAAAAATAATPPPPQRSNGTAGGAAPGSGRRRLRESQRDASVDAQHSSAAAQQQPQPQLQLQLQQGLPRRYNAPQPGEEPRQRKPQPRKPRQRKPRPQPWLRRRKAQQQQQPQSQPQQQGPTAATPSGSALSSSYYDMGGDGPFGTTNTGPNARADAAPFPTARALPPGYAYVVASTGKRARASSQYDAAEAPARGAAGNAVDGNLADRRYEQGSCAHLDLRVWWYVDLGRATPVDYVALWSRADCCGSADTGYKDRNRDIEVWAHTKPFPYDQGHYLTSLELLPAAPPRTPAFPPPRHRAAAAMLRPGAAARYPAGALVVFGGTSDPDDADPAALLGDLWVMDLAGHTWGRVTAQGVAPAPRSTAAMTSAASQIYLSGGLSYAGGRWIQSSDIYGLDLGQPTLVWTVQQASTTSSGSTRQDGTGSGAASQRAGGSSSAVVSNLVLTRQPSRLATSTQADLVLVPTPGTCDAVYTYVGVLVESASVVLQGLAVVGCSQAGVLVRRPVSASAALADEPSLTVTDSQFANNSGSGIVMEAGSLSLVNVMLSNNSRSGLLVRAGAVVRDVVASTFRGNRNLMPGDGAAGPTPEGSSNSSATPSSSSSSSGSGSSSSSSSSSSSSSSSSSSSSSGSSSSSSGSSLAVLTSESLAAAAAGRGGGLYAEAGSQVLAMTGVLFVNNTASTGGGFSLQSLDQASALFTDLVLAGNAAARDGGGAELSNMRTAAFAFVGGRVEANSAAGTGGGISLSDCILPISFTGTAFAGNAAGGTGGGLAADLVRRLDLSRCRVSRNVAAGGAGGGLAADTSGSITVSRCRLVANAALQGGALFGGDNVGVGVSNSVFIGNMAVAAVGGAAAVTAAGGAGAGGALLCARCARLALTGSLFASNAAWQRGGAVALMQARGASRVSQCTFTNNTIVTGLPAAEEARLATAATAWVLGTRPASARAIMAAAAAPPPPQRQQAASAPTAASDAAPSSAPNSTTLPTAAGGSASAAASSDESLATDSTGINADAGGAMALLLSVELEVADCDFVSNTARSGGGLYAAWDTGVQPYGALTLRCATFGGNAARRGAGGAVFTHQPAAMALLCGAGANPGSGAGASANGVGGGGAGGNGSSGNSDGGGMLAKCGGVNGTATAAAAAAAALQDAGNVDGSSSESGSSTAAAAAAVAAAEAEAAAFAQALVDTAAAAVYGYVVNATARLNASSGTVEGTGPVLASSAFSMFLDGASASSSSNAGSGSSTGPGGSSNGSAGGGAPAVAVLAADGALELNNMQSDSQLPVTMAFLDFYGQRVSGGVEDSRVAVSVTSTPPVVSGQTQLLTEAGVGHFTDLKVRGTPGAYNISFRAAVRDRTLPPLVMQVRLRPCLLGEVRTLDNDKCIRCAAATFSLDPTNTSCDLCPNNADCPMAGQDGYWHSSPYSPQVHYCPWSEACSYGNRSARLLAFQMALPRLPVINASSSLFRLPPEALAYLNSVRRAGGGANGSGGGGGGDGWQWALGGDWDAGVWVLRAFNATSGYSDIQCAPNYGGNLCGRCNKGYGRTDFGSCIKCQPAALNHFLYGLKIGLTVFMIFISVYSIQTDLREVRQLWTLQRLNESMLQDNKDGKDSGLDDAHSKDNTHRTDTRTVSGAPGSSCNGDGTGNGGDGGGGGGGGGGAGGGGDQGGGGGGGAXXXXXXXXXXXXXXXXXXVGERPRTGGSEKDRAERRLRAFGEREG*
</t>
  </si>
  <si>
    <t>C_750016</t>
  </si>
  <si>
    <t xml:space="preserve">MDDEEGAQHRRVGEAEAEADASSADAPQRSSRPAESFRLMRLQGPSAAEPQGSGPVTSPSRNGNHLFLGPSAVTVDGVADGLPCGSDGSDGDAASVFELPPVDTPGGVGRGDGGGGRRVAPWLLDTPSQASICSLAAGMPSFQTASAAGLPPAAVVGAESGLLAGGAARGGGAGGGVRGGGVAIGIRSYSLGRCGSPDGADSVPGAEAAPATGSSAGLLVTLPWRQSEGSERSPGGFGGAQPRLVPATSRLLAARAADAAASPPAADSGGRLAGGTSRRALVRFASSGHRAERAAAAAAAAAAATAVTYRAGGGGGGVGAGGGGSSRLSRAMSAASVCRSRSTEELLEPRAEALTAAPPGMHSQVEDLGRLRLAGGNVGGTIVEDADEEAGLPACAAAEGDIATAAAAAATAGPRRTLMRFYSSGRRAERAAAAAEAFMHHLDALGANGGGGDGGGTVGLRRSARLARGTSAAGVEVNASGWVGEMVAPDGEPRAAATAAMAGGQLAALGGGGGVAARVHTGSGERLQLLPRGLGAVLAETRAAGMLQRAYSAGRVEPSTSGGMDAATGHGATAGSVYGAVRLVGGADAGLEVRAADAAGVAAAAGALEDPGCPIRHLPRSLELGAAEWAAAAEEDGAGPAPPSSDSSTGRGLPRRSRVSDPAAAAGGSSSSTGRGGRGSGDVPEQHAYYGHPPNSGSSTNAMRPGTPTFSRSYTGTHTPLTTQQSLTPDSCPDTETAVAAGAPGAVAAVARAAGGGGGIGNLASLSTGASLLADGPSIGDQSFASSTAAAGAGPGGVAAVAAAANAVAAAAAGTGRVAAEPHIVYLDGGGGGGGGLQPALATASVEVGVRTGAASREFAGAAAGADASSRFIRRSNAPRALLTPPPRPPPGVAQAAAAAGNGDVDDDAVAFICSDAEEEGGEQGHMVGMQGHERLMQQQQQQQQQQQQQQQQQQQQRWQRPGDVFAEPLLLSSGAGLLAETPTTSARQPRAPDSSHFLSSSGGTNATSPRQEGGPAAGGTGGVPLRAPWEVLADDRPAAVPAACAAVVGGAAAGGVGAARVSVAQPVPAAASGEMSRELMLWHQQLQLEQQQQQQQQQQQQQQQLELEQQQQQQQQQQQLQQQWSVAAEQSAPDHDLTRGPERPSPPARRKRPAAQIYGVLLKGSADDKNETQASDTGGGHAYAAAGSRSTGGGAAALSSGRGPVIHNPGRHDGSSTSTGTTRTNSLVAPVSCGRTSTSNSSNSSSSVSISQHRRHAAKALRPGGARGGAVLGRCGRSYHHHQHHQHNHHHHHHQLLLAATPAAGMPGLSPEGRASAGGGGGGGGNSGGGGGGSSGGGGSSSLPERLRATLHTLSSLREGIGTSRGGGGRVVVVSHNPLFGEEQAEAPPQLQPTGRRGRMPAPPAAPLPPAPAPPPVAVPAPAPAPAAASASAWPLAILTSARTQLNAAVAAVTAVTGARNTANGSSRILQPATADATAGATATASAAAASTDATAGGGPQGGRVMRAPPPPPLRMPTLEHSGNGSSRRGSVRASSPGSGLSGLSGLASPAALSRSQSPGGAMAAAAAAAPVPSPTGSRRRVSFRLRPASPAAADSGAHANAGQQSAEGAAAATAATAATAATAADVGSSRRMPPPLPPLPPSLSLSRKAGSRRQSSTTAVGDGGAAAVRPPSPSSPPAEVRRGFRRPPPLQKVPSSSVTPSSGPSPAGGARTPPPPPRARSAHRADSMRRGQQQQQPGDQRRSHASQLQPPEQPQKRRRSREPLPGQSPPALGAVGPSPRRFDSASLKTPGGGPAAIGGGGGHVRLLSPARSVRRKPGCVPTYSTVIKIFVSYTQVLSITRKVSLQWPAAVREFLAVTNSLSYSVSSFISLDCSLDHTSAVPVSVQRTIISLSVPLMLALLAWLLWTALYFRLKARKAVVPSYGRYMNTRFVITLIVITFYCYPGVTDMLLSIFSCPRLDTGGAATPYGAAARAVGTFWAEDYDLECFKGVHNFLAMALALPLVVVFSLGVPAASALFLWYNRDRLENDPAFAAKYGFVFGEYRPQYFYWESIIMLRKLVMVVVIVYVGYIGVGVQAGRIVLSCMLLGGNSLVAAFFTYCLGREVRRHTIAEYDMDGDGRLSWAEWEVMVLTKLGENWFGHGVLGLARAVRAGVHLARRVLGRSVRSSARAVARVASGSLHWQKGWVTEEKDTGSDLR*
</t>
  </si>
  <si>
    <t>C_750017</t>
  </si>
  <si>
    <t xml:space="preserve">MRKAEDAHELLVKLLEALAEVQVAGAGGRTVMREKARAAARAVAAAAAATAANGEDSAPEPPQPVWRGDETSLVHHCLGGYLRRATICSCCGHVSQSHEAVLSLEVHLSTRVYNVEAGLQAYFEDEVLDEGNEYRCERCRQLVCATRRVRLEAAPNVLVIALKRFTAGGGRAAKNNKPVALKLRLDLAPHMAPEPLDDGPVTYRLYAVVQHTGLVAPGAFGGAVSGSAAASGTLNMGHYVAVVRGGDGAWYCCDDDEVTQVRESDVAAITDAYLLFYERESPRLPPQPQPSAPNDEPGASGSNGGGEALEDADKYQELAAPASDSWEVLLSPLRRQSVQATASDRWEVVVCPATEGSSDEGATAGATGLEVLQPVWNNSRKVLKVPLRLH*
</t>
  </si>
  <si>
    <t>C_750018</t>
  </si>
  <si>
    <t xml:space="preserve">MVCCPCWRLQVKREAGLQSNRLEPDLRERVESAIERLGGRVTVGDVAARAGVKLAQADEALKALAYDTAAALQVSASGDLVYAFAPDFRSRLRSRSLLVSTLLPLGRRLGGALSYLARVAFGTALVASVVVVWLAVMALLRGRGDDRDDRGYRGGGFGGGYYSGRMFMDVTDLFLYWDPYYYQNTAQRVANGEQLSFVESIFSFVFGDGDPNADFEERRWQRLGEMIRAKGGVVTAEEMAPYLDPPEPADPPGRPLYDSSGMTETYIPYPDENFVLPALIKFGGEPSVDEAGRILYRFPALQLTGVKGKRPANRFSPQSSFEVPMERDWQFTAASGGQVAGTVFLGLLNLVGVAVLSSLMADPRAVYVLAAQGLGFVPGLLGPLQLYAAAFFAIPALRWLINSSRNRQIDARNAARAAAAGLLNGPAAVAGWVADKLAAARQLGSSSSASASNANLVDRPFERQLAPPRLGPRLVGDDDVVYDSGREAEPQLLERDLDDWDSVSTARIELVWEPVWGTGTGNVRSAAA*
</t>
  </si>
  <si>
    <t>C_750019</t>
  </si>
  <si>
    <t xml:space="preserve">MEDQRGQMGFVEVYRGPERSFKVAKLQPGVRYTSRVQAINPLGEGPFSLCSAYTTQATVPAAPEPPVVQTASSSTITLAWAPPADNGSPITAYCLERDDGGVGDFTLEYAGPNTSCTVKGLKPGQAYRFRLRADNDEGKSMWSSTASLSTGAAPPDSPVALQVVTAGRTSATMAWRTPDDDGGSKVVAFGVELQAKSKAATACMGSDWLKIFEGEAHACTINSLRPGCAYRVRVRARNVVGWGQWALPVDLTTASDAPEVPQSLQPASCTPTTIVITWAPPRHDGGSKVHTYRMEMASADCVCGRCPHNAAAPAAPGQAPRPTLCPGHTPLAVYAAEAVGAELRHLQPGCRYIFRVQAVNQQGSSSWTDWVAGATCADVPTAPGPPLVAGVAPTALMLSWQVPLAQGAPVMHYSVEAAALPPVPGAMLGAPGGAGVLPDARAAAALAWKLAYRGPHPGCEVRGLEPYSAYAFRVCAHNDMGAGGWSPAVAAITGHAAPTAPQALSAQAASSSKIVLCWAPPERDFGAPVVAYTVEMAAAAASFRGSASTGREAAGAGGGAGKGGGGSAAAPSWSHVFTGPACACSAEGLAPGRSYQFRVRAANLCGAGPFTAPVAAATQPAPPSAPGKPVVSNRTSSGFKVRWDEPEHTYGSHVAAYVLQAAQAGGAGEEWVEVYRGPEAGVRLSGLAPACKYLLRAAAVNSAGQGAWGESEAAITHLLPPLPPCEVAVAEGPALAEPASEATQPPQDAPSGAWVALSWQEPEADATHAPAMGFEVVATPKPGSDGGVVKLNITGRRGEARLEGLAPGCSYSVRVRSVGVDGTGHSGWSEEETVETPALPESEEAAGGTGAAAGGSGAVQRKGGKKGGKKGGATAGGAERAPANGGAPSVSSDDAVSVSREVAVSSGRGKGGKAAARVAAAATTVAAKKVRARGFVEKLVDERLPRGLASVLETVLVALFTAEWRRCMGRHLAWYGKIFIVLVPLFVLAVFAINYYMFGTAAGRSQL*
</t>
  </si>
  <si>
    <t>C_750020</t>
  </si>
  <si>
    <t xml:space="preserve">MTDWIPLDEKELLRETSGEAYDNTSPQEFQASRGAGGGFRDTSSPTGGATQVAGVPPPPRPTGKEITREMIMKALEKQGTRRRPHATHDDPYAEDKWLASQSHLHLNGCHIGRITNLRSLQTLEVLYLYDNQISLIENVAPLRRLTHLYLTSNNIREISGLAGLPNLQKLYIEKNCLTTVSGLEHCPSLEELHVSQQRLPPGTPLAFAPASVAALSVSLRVLTAGQCNISSGSVGQLRGLSRLRRLDLSHNGLDSFEALDPVLQPCAVLGSLDLRGNPLCRQPKYRDTIILMNDSVTTVDDEPVAAQHREFLLRLHIRRMKAQLAAELKEEEKAAAAAGAEQAGTGAAAAGHPVRSPDAF*
</t>
  </si>
  <si>
    <t>C_750021</t>
  </si>
  <si>
    <t xml:space="preserve">MPLAGVGSEAGSLQQQSSMMKNASDPSLRSTSSSFADLAETAAFGRHQFQRHEEQDIFSAVGGMELGVDADLDSLGADIASTSGHEPHSEPSRTLFVRHINPTASDEELLAMFKVFGDVRHMYMVSKHRGFIMVTYFDLRAAARAQAALHGAPITSLPLDIHFCAPKGDPTVSQGTVSLFNLDPDTSNDHLVWLFSKFGDVKDIRESPDRRSQKFITFYDTRHALAALRAMNKAEHLGKLPSNITPQLAASLSQMTMHDTSAGGEAAQLAASKSHPSRASSQPGTTSPSPLPGTSPAGPPFMSAQARTDMHQVSPQVAAGLRSGMHVSDSASSMSGSVSGQAAATSQLLAAAAAAAGRSPLGMQGPHGLHGPHGPHGHAHAHMHKVVPSLATLSEAQALDDPTAGLYAAAAAAAAAGSMGSMLTGSGAGSGVGLDQSSGGSSAADVNATANMLMGLQLSAAAAGQVSASPEQQLWALQQMAASGGAGQGQGPMWGAGGAMYNQQAAHGAAAAAAAAANLQALRNLQELQARQQQQQQQQQQQLAMAANLATLQGQALSAAELNAAAAQLLHIAGLGQALGPAGGAGAPFGGAGGLGALGALGGLGAGGAGGLGANAAAAQQLLQQAMAMGNVNALSALGNMQAAALAAGVGAGGRLGGSFGALAGLAGVHGHPGGPGAAGRDAAANSRGGGRLSRRTTDPAAEMERKMQQEKLYALDAVKIRSGEDKRTTLMIKNIPNKYTQKMLLATIDEQFRGTYDFFYLPIDFKNKCNVGYAFINMINPFDIIALVERFNNRRWERFNSEKVCSISYARIQGRAALVAHFQNSSLMHEDKRCRPILFTANGTETTDPEAFQNDPSLQPPHHGMGGPGGPGGSSSSLPHHNAGGMAGSSLSGAGGSSASLGSMHSAAAGATSPPTGGAGTSLGGMSASSAAAAMAGPARIRAAAAAVAAAGASGGMLVGMGGHGGGHGHANLGGSSQGQLNLDMLSGMAHHGAHGGTGGGS*
</t>
  </si>
  <si>
    <t>C_750022</t>
  </si>
  <si>
    <t xml:space="preserve">MLRKGAQAVLQAERAGPQQTCAAAQTAFTRQFGAPAGSHDHPTTPLSPIMPGIVAIPRQVISTAASLTGKAVAGAATSSTIRDLVTSFAEKAIISESIVKVDEVDVPFWAYWLSTAGYNSPAGFKKFAEAVKPKVAGLEPQQVTDLVVAFHKVNYFDKDLFAAVAANISANFTKYETEQLLQVLSAFVEFGFYDATAYDDIADSITYCNHYLAPVRACPSQLASAFAAFAKYEHERGDLFVALARGFSELSLAKLGAEERKGTVLKALRAFHRFNFWPDATEALLHAAKGLEGSLSADEAKEVEKYQKLLEDAAGGEFKVFKEGDDVDGVHWYGHHTQAPTGYSLYVFREALVPKQYSPASMRPIK*
</t>
  </si>
  <si>
    <t>C_750023</t>
  </si>
  <si>
    <t xml:space="preserve">MDGETNPLDQYEPVEDEVLEEEEEGEDLMENMERDYQPQPHLDNYDAEGIDDDAEEEGDVDAHAARMAAEEELNRRDAKKLRPRRGAVPDFMMEDDDQPRRDEFNRRRKRRSDAGMEEDTAVPLELDIEEAKGRLTEWIAQEQVASEIKRRFRYFLRNYPHGCGRDQAAQEARANHTGVGEDGEGIYMERIRAMAKDNKRSLELDYAHWAEFQPTLSIWLADAPKQMMEYLDEAATEVVEKVFSSEFFDAFKAYGEEYRVHVRVVGLPISDSLRDLRNYHLNCLIRVSGVVTRRTGVFPQLQLIKYDCVKCGYVLGPFAMHTDTAVKPNACPSCTSKGPFEVNSSETVYRDYQKITLQESPGSVPAGRLPRHKEVILTNDLIDCARPGEEVEVTGVYMYGYDASLNVKNSFPVFSTHIEANFVSKREDIYSVHALTDDDKARVIELSRDPRIGERIIKSMAPSIYGHENIKTALALCLMGGVEKSPSPAYRLRGDINVLLLGDPGVAKSQFLKYVEKTAPRAVYTTGKGASAVGLTAAVTRDPITKEWTLEGGALVLADKGVCLIDEFDKMNDQDRVSIHEAMEQQSISISKAGIVTQLQARCAVIAAANPVGGRYDPSKTLAENVELSDPILSRFDVLAVVRDIVDPVNDEKLAQFVVGSHIAAHPVKQARDQEAREAGTLAEAPETSNPVDPDVLPQELLRKYITYAKQHCRPQLQQADYDRILRLYAALRQEAALTHGMPVAVRHLESVVRMSEASARMHLRDYVADYDINVAIKMMVHSFISSQKFTVQQTLERKFSRYLTLPQDYHALLISLLRQALRAVQREQALAGGAGDTQLKISARLLEDKAREYDIADVSSLYGSAMFRNCGFAFDRAHNVITYTST*
</t>
  </si>
  <si>
    <t>C_750024</t>
  </si>
  <si>
    <t xml:space="preserve">MVVTVLMRWRTEEYLASKGQSLPEGWFKSDGRFKGWVAPDVCQKLGLATSAAEAWEQGGGGKFQRKISKSDVPSNLKAKGWSDARAFAASQLRKNPNAYFYRHTAPGQPQAQGEWTEEEHEIFIATARKHGVGDKWGLFASYIPNRVGYQCSAYYTQVIIPSGRILDSRFRMDAWGDAVFMGNRGKED*
</t>
  </si>
  <si>
    <t>C_750025</t>
  </si>
  <si>
    <t xml:space="preserve">MQKTVVVAVSYVVWVPKYKVYQKRVARHKARDESQASVIGDIVRIRKSRKFSREVSYSVVDTLRKAHVYDPAAAAALVATRDAARAAAAASTGTRAGAAAAGEGQAAQLEGAGFAASGVATSSAGGRSDPWVAEAARRLDASAARLAALRELYEKEVGPGVPLSGAVLAVANSGPGGTGSVRGKAAAAAAGAAEGPGDAKAQQDKQ*
</t>
  </si>
  <si>
    <t>C_750026</t>
  </si>
  <si>
    <t xml:space="preserve">MGAEAAEPAGPIGGGGGGLGGGWGRAAGALPGAGTHLLRHHLQGLRQQYGTGTYGGGGGGGGAESGDGGGALSRWRSELDAPLSQARRRCLRDIFLLLSASLAAAAVLGAAALASPVAVHPGGGGSRDGGDFDVANLRDLFSDAIAGLGQLLALPWVLPLAAVLSAGTLLALALSEATRRRHPTNAWAAFGAFTAGQALLVGCLTVRLPSCLLTTAYGLAALGTAAVAARAHHLLRDGFAAAATAAAARAAARQRRQLHHQQLLRELAAGGEGGGVGGTGSTGGGGLASAVGGSSGVAIPGAAVALPSGVEEGALAAAEDLAGAEETGHDMGVGEAVLCAAGGVLMGWGAIALAGIILAAAATHGSGSSATAANDVIIAASGVGGGGAGGGRGGSVHCAAAVPAAAVVAMAFCAFAVADVFALVGGYHAYGVRLQPLEPPPQPYTVHTAPHTSAYTAQHPHAARVPGADPFAVGGWRGGVGAGGGGGGGRSGRWAEAAYAALGVYLDPLCLALYGLHHLQVRLMHRRSRSRARSAAEAGAEVAEAEGSRAGPGANSGPAAGAGAAAGAAPMKRQGV*
</t>
  </si>
  <si>
    <t>C_750027</t>
  </si>
  <si>
    <t xml:space="preserve">MALQVAITGLKSQSGSQLGLSMARLFASAAASPSIKVEVMPYKVHRIEAPSNVVETNVEELTNFYKLMYKMRRMEIAVRSGSSA*
</t>
  </si>
  <si>
    <t>C_750028</t>
  </si>
  <si>
    <t xml:space="preserve">MGGWVAAQWGSVGDGWLGDGSGRDVNSATNIRHALVEMLLGHKRPASLQTAGGGGGGGGSGGSGGGGGGSGGGGSGSGGGACAHLGSGGGGKGHVEEESAAPPKKRRKRAG*
</t>
  </si>
  <si>
    <t>C_750029</t>
  </si>
  <si>
    <t xml:space="preserve">MPPLPLCRRPAAHVEPLAAVARWRQAQAERIAALGDTWEQRDGGPGAELLLRELDWVLDDVIEAAAEVWAVDVSPTAAAYAAFNAALVLGSEPSDSSSTTTNSSSTTTTTSNSSTTTNSSATSSGTSTSTGQAAPRHVRVVLGSWFAPLRAAGLAGRLGGLLSNPPYIPRRQMRGLQEEVGRHEPAGALDGGEGPGLDSLQELCDGAAEMLAPGGLVAFETAGGEQADLVAGLLRRQQQQQQKHGDGGGSSSSGRDTAGPGSDTPAFVDVEVLEDCYGASMANSSQLAKTAEALMAAALNEASAAASGASSDTVAELRHIHGIAIKLLASQEAATEKLLAGQEAMRQELAGLRAGQAALLQELAAARQAAAREGRAARLQRAIHIAATRYPNGEIIWVLMALSRGLTAIDMEACPGFSRFSSEECRTRLVNDLESLTGLSFRLEKKGRSWCLQEQQK*
</t>
  </si>
  <si>
    <t>C_750030</t>
  </si>
  <si>
    <t xml:space="preserve">MLMLNVSHPICRGPLSAAGLRNVHRHRVSLACAAKRGSQQRAQQPASLSKKAEELMQVAVNEAAQQSAAASQKTVAELRHIHSSVDKLLGEVYTLSHIARVQRLQMARLVLGPHLEPSNTYRDYKRFRHPRLMDHVLEETLYSSHRPIQLQMDRSDLNHETYDFKPNTLRYELDGLTGLTSEVFHDGGSWYVQFEGDE*
</t>
  </si>
  <si>
    <t>C_750031</t>
  </si>
  <si>
    <t xml:space="preserve">MKAPTSRFPDPPNPQRPHSQRP
</t>
  </si>
  <si>
    <t>C_750032</t>
  </si>
  <si>
    <t xml:space="preserve">MSSNIYGGDEVNALVLDLGTHTFKAGYSGDDTPKAVFPSMVGVHAVAPAAGSNGMDVDSGNGKPGGRKLSVGYQALSAKQIGMEVQSPYGPDDVLSDWELAEALYTHAIRDRLSVKPEDFALLVTEPTHNTRAARERLVELVFET
</t>
  </si>
  <si>
    <t>C_750033</t>
  </si>
  <si>
    <t xml:space="preserve">MGQPPNRGAALLNQAAQAVADVKYAKLRPRFSFKRQEVKPGEFQVVELDTAGVTPSYRMYQVEQVASDMKEAVCRTSEARFFEAEGVSVPTMVYELPDGQELYLGPERFRMAELFYQPLGFAGNFNGLAMPSDVRSVPEVVLDTINKCDVDLRKDMYSGAILTGGTSLIHGFRERLEKELGDLVPSQAKVKVVAATNQVERRFSTWIGGSILSSLGSFQQLWMSKKEYAEHGAPLINRKCP*
</t>
  </si>
  <si>
    <t>C_750034</t>
  </si>
  <si>
    <t xml:space="preserve">MLGTRSLMPRRQPLRSGSSMCNLQARSLLAGTRRAAYAAVLRASSQQVTRRRRNTQVPDLAEELALLAPRRAPEDIDMVTASLAAAKGPLVAVVRPVNQGDGQSEAPAAINAVEPTPGVKGRRSRRNPFQALLATLQPGVATAQVSAVWLSSLRAQLRASSTSTQVRQGHGSESAAKLTSTPTAGQDASSQQGWKLHGVSARLPLAAPDGDNTGGPTADPLGTLPLRTRTTYQSAVGPELVGTGQGKRQWLRPGDIIRVTLQQESGSKQQAGNEEVQAAASGSSSSPAATTYLVQALYRDKQYGVKYGEPMVQLRLLLHGRDTVLEDAAADHELFLLDTSTVAPEEHGLPGSDNIRSSGSGGLLEPRRQSEDKRSSDEARRAAWLSPEETLLSLPLRDLDAAEVVKAKDLSGRPCGHAHSVENAKADLKLQRSNVRAVAAGLPPTYVYRHVYCPRQGLFRALRRDQLRLGQWIDPQQLQRQEAQQLMSRAGGGEVPPRLHYKMGAEAGAPLLEGRGFTLAGVTYQAGEFMYVDAEKAGGQQGGPWAVVQLVGVEQPEEEQAPARGASGAGASGGKGCKHVPQLQLRVRRFLRPEDLCPDLAYTADWWDLYEPAPASPSSAAATATAGGMSLLQVPVSAVAGKCAVVWAGAGADLQAAVAAGPALPGVRALDTFRVVGTGLPPGQEEEAEWAAASASPSGHPPTTGASSAPSPVPGAAAGPTIRPLATLDIFAGCGGLSEGLHQSGVSSTLWAVEFDANAAEAYAENNPHTEVLVGDCNTLLQEAMARAGQSKYCVVARGRQAEEGTGKADPAAAASCTSAAEPSPPAAPRLPLPGEVELLVGGPPCQGFSGLNRHPGSEKAVRNNSLVGSYLSYCDFYRPRYFILENVMGFTFYKPVQPTEGSHKSRQRRRRSKSSAPDCRRSSASSAEEGSNSSSAAEENDPKDENVSQSAPHAAITTASTSTTTTTTTTTGSSRSATDAPGPSVSYFKLALRTLLDMGYQVRFGALNAGNYGVPQSRKRMFIIAALPEEVLPNWPRPMHSFRVAAEAGSNREGQQDQPSIPVPGGKYYANGAGMRLVGTPLRAVTVRDAIGNLPPITPGTKGDPAVPLPRPMSAYQRRLAEAATAGWQRSADGAGYADGGVGGGAPPPVLADHVTPRVLSEFHAKAASLVPPGMDIFLVKDKLKGAGDMTAAAAQQLSAATAGQTPEQYLERWKLVKASLPCLKQEENEAEDELNNLKRRKRRSGMYGRLCHTSYFRTATTKVGVDGWSLHPDLDQQRTVSVREVARSQGFPDQHRFKGSVADCYKQVGNAVPPPLALALGLQLRQALALRQQGHRQAEGKEEEQQQVEEEKGEEEGVQEACG*
</t>
  </si>
  <si>
    <t>C_750035</t>
  </si>
  <si>
    <t xml:space="preserve">MTMRGPPGCSARSPKLSPSFRPSASTSKRRHLNTKETLRPTLQYPWHTPTLLHGPRRSHNSTPRVTFNSAGVTPTQPSSSPRRAIQHPGSARPTVPAEPSVVPPRHPAATTSPAGAGPAAPPPRPRTAGPAACEPTAHTAQPPAPGRHVPPAAA
</t>
  </si>
  <si>
    <t>C_750036</t>
  </si>
  <si>
    <t xml:space="preserve">MEEKAPSTPKADATSVEDGRAASPRYGFASQAKESCSALSRLTLELWRRIRLEVVVEWPLLKQRWRILLFGLIMQYVHGIFTQLAHRMHQPQEEPLHDVGFDLTPELGPEQHWVSETIFGIAFATFVLWTFTPFVTQRKRFYTAVMWSRLLMVLVVCQALRIVTFSVTQLPGPSFHCRASEPTARREWPSHWTGHVFIDVGRQMSKSCGDLIFSSHTTFMLTGILAYNEYGSLAFMKALSWLMGVIISILIVASRKHYTVDVVIAWYTVPLVFYTMYRRWTTRRPMSDFIGGSALSAFDDVDGGELELEEVLIDRGAGGMEAGGKTAAMGGAQPRPNTLKISVRSSQDGRHLLGMGLTLHAKDVDTSSSGKGEAGMARSGAGQTGPGARGAGARSSDAAESTTSASTAAQMDDGSQQERRAQGGQASSTGSWFFSQRS*
</t>
  </si>
  <si>
    <t>C_750037</t>
  </si>
  <si>
    <t xml:space="preserve">MYSAFAAHMDNLYQVFKELHEQDQLEIRQLLGALEVQRAEAQKLASEANSARHALQVAERDREASAVAAAAAMAAARATGATGPSSRSRVEMASVGVQMDGDGDADVNSRVVGRGVAGGGGGGSGRPERGRVRLAGGPGGGALEEDGDSSASPPRALQALGSRRTRMWNTGGGSGSKASSVMGSPSGRKWSRPAYILFLPYHLHPGHPMWRFYATWLESWSTRRTMWLALAWLLVFLLAVGLLVGLLVPWDNLSKTTMSEPAVANSSSSGATVTLSLNRAGLVYYVVVPEAATSGGPSAAAATSSSSGSLAESSSLRRLDLRSLEPNDLVAVAADGGDDSPLLPYAVACGVVDISSKNTNYSITLAGRPELLPVSLTSTGAAVTFAATYNSSAATELAERLAAAASSTAAAMAAECVSNFGLQLNETSALPSWSGARFRTRRCQRCPRLLPGTSYVVLLLGDGGRRTGVQMVRFETSSVAL*
</t>
  </si>
  <si>
    <t xml:space="preserve">MASTAKNVFVYPVNSYAGRAVAEAFAAAGHSVSGVATGTKEVPSCVSTLVQADDDGAAVAHKQLLGTADVVVYDMLGNEKESRDALVHLAQQPFGGREVLFVGVSSPLVWAATRPNPEAVFSSGSGFNISGMGAVNEWSLLGNGNGVEGLLNGFDGAGGEAGEDVDWSAAAGGGVGVGGGDGGVLGVRPSAPNVNPFAAGSMGSDHGLGMGRSDGAGGGGRPSTSNLPTFSAPDDVARRCPAVSARALLALEQLVLRGSRRGRLRTCVVCPGLLYGQGEDEAGFFNAFKAAWSRQCLARPGAPAPQPGEPVPAPPRALVYGRGSNILPTLHVADLASYVMALAGLGGAGAGSGLGATQGQGQQTAGVSLTGTQSLLPGTQSLRPQATPPPPGTAPPGTAGSPTRLLVGTAGTAPRTAGPPPGTAPAHPPPGGSYHLVTDGSRYSQVELVRAIVAELSLGGAKRPAAAAGAGAEAGVQADEDEHGPTIDFIPESQLHLHSAPPCDRMLLDMALTTTPLQPPLPDWAPAHPGGLPAHVAEVTAEFAERRRLTPLRLLVAGPPLSGKTHLARRLARRYGLAYISVPLLLAAAADPAVAAAAGLSAAVADPALLKQAQAEVAAGPGGTAPGGKESKESKKDEGAGGGWGGGGRVSAKTLGALLAAAVSDRRCPAACRGFVLDGYPRSAAQARAAFFKLEHDEASAAAAAAAAAAAAAAAAAAAPLPPPGKPGQKGAAAGKAAAAAAPTAAAHGAGHPVHPPGACADVFDVPVGMRLVVNPATAPTHVLELELPGGEEELRTRLAALEALAEEEAARLAAETSIHSDAGDKKGKDARKGGAADKAGGKSKDGAPPPPAASPGAALLGHYAEPGLGRRLAAFRAWRAEDAEDLASRVAAAQAAWEAEKARLEAERARIAAENSTLKAKRRAAKAAAAAAAAGGQPGEGIATSPRPNGVTMDLDESASPDVSLRAGGPGGPADAPPPLVLPQHGGLVALCVDGGAAFSAVTNPTLETGPVVTLLPPPSQPPLTAGVPATVAAAVAAAAAQALGAVAGTPLLPLPPPLLALERQVEESVGVPHNFDGFPPPEPRQSSAEAAEVAEAEAAAAAAEAQRQAAEAEAAEALSRTAAAAAAGAEASYQQYLRGGRASAGRAWLMQRVMGVVTAALTEVAAATGGSDTARASGPAAGPKEALLHVAAALAAAAAAEEGGFTDPYLDPQYGIQLEKIEAKAARERARAEAAREKAERENAARQQQALDEAAATASAAT*
</t>
  </si>
  <si>
    <t>C_750039</t>
  </si>
  <si>
    <t xml:space="preserve">MLSTSNTQPGVNESDARTTTAEAVVAAARTVCAGLTDDQLLAALKLAYAHAGPARALSLAALARRGSAMLAATAHAALREGCAVAEKRQLLLEVLGGDSAMTLGLKGALIQLQPGPSAAATPASEPVTADSSTPETATAAAAPTEATRGTSWFRRRVQQLSAAELDGLMAEGGWLDPVMTRLRTALKASGWIVMMATAAKISPTLVEGLIHEYQRLLKAPEEQLARRGLTKLELQLELVCNIHNASHSQDVSRTALSKAVRIAVSGGIVPAPVVTATAPAAGGVKVGVVLLAEAGAATAAPAAAAVHTEVPAAATVAATGELAEAAGTAIESAPAAAPERTVQPDVLTAASPRQVHADAAALGAV*
</t>
  </si>
  <si>
    <t>C_750040</t>
  </si>
  <si>
    <t xml:space="preserve">MSMDTRACWLLCFLLVEKA*
</t>
  </si>
  <si>
    <t>C_750041</t>
  </si>
  <si>
    <t xml:space="preserve">MPVQQMTSMRSQSLAGAPVAPVKAGRAGVSRRGLAVSVRAEKVVGIDLGTTNSAVAAMEGGKPTIITNAEGGRTTPSVVAFTKTGDRLVGQIAKRQAVVNPENTFFSVKRFIGRRMSEVGSESTQVPYRVIEDGGNVKIKCPNAGKDFAPEEISAQVLRKLTEDAAKFLNDKVEKAVITVPAYFNDSQRQATKDAGKIAGLEVLRIINEPTAASLAYGFDKKANETILVFDLGGGTFDVSVLEVGDGVFEVLSTSGDTHLGGDDFDKRIVDFLADDFKKSEGIDLRKDRQALQRLTEAAEKAKIELSGMAQTSINLPFITATADGPKHIDTQLTRAKFEEMCNDLLERCKVPVQQALRDAKLSISDIQEVILVGGSTRIPAVQEIVRKLSGGKDPNVTVNPDEVVALGAAVQAGVLAGEVSDIVLLDVTPLSLGLETLGGVMTKLIPRNTTLPTSKSEVFSTAADGQTSVEINVLQGEREFARDNKSLGTFRLDGIPPAPRGVPQIEVKFDIDANGILSVTATDKGTSKKQDIRITGASTLDKGDVERMVKEAEKFAGEDKKRRESVETKNQAETMVYQTEKQLKEFEGKVPADIKAKVEAKLGELKAALPADDAEATKAAMNALQQEVMAMGQAMYSQAGAAPGGAPGAEPGAGAGAGGAPGGKKDDDVIDAEFTDKK*
</t>
  </si>
  <si>
    <t>C_750042</t>
  </si>
  <si>
    <t xml:space="preserve">MLSILCVTNFGAPCAQSQQPQQPQQPQQPPLSGHCHRCPCAFRLGWWRRARGPAPGGPVAPLVRGSYVFKCRPWQSAGFVQPFELPVPRCAPAPARMARGGLSPQAMAPPPRCRVRTGAAAAGGRPSSPPPPARSGKAQEGRRKVAVAPALPEPLLALPPPPPLPLPPPLPPPPPLPEAPPLPMPPGGAGGPAAMLLDPRELPPKPRLFITWRQPRPELRSCLPFWATETGLCTQPNTAGYGGGSAARCRSGATAAGPTAGRNGRSQTRTSIEISPDIPTRFGRFHEQQLAGCSGGPTDTHREVQSRETPTGEATA*
</t>
  </si>
  <si>
    <t>C_750043</t>
  </si>
  <si>
    <t xml:space="preserve">EVEVLPDQLQDLGIGHGAGAVGVNEHRQGLSHSDRVRHLDQAAAGAEETEPWRGQEARRNDGLSGLAGDVGARAVDLGRVLAREGATTVGTPAAVGVDDDLAASQTGVAVGATNHETARGVQVEDGLVVQVLGRHHGLDHVLHQVLTNLLVGHIGVVLGRDQDGVHALGNHGAALALVLHAHLGLAVRAQPRADAVLADLSQLVAQLGGQHVGQGHQLGGLVSGVAEHVALVTGADLLQRLGAHAVHALADIGRLLLD
</t>
  </si>
  <si>
    <t>C_750044</t>
  </si>
  <si>
    <t xml:space="preserve">MMSPAPSATGTAVSLPNKRKDACWELLQEKTSAAALGSNYKLEIPDLRVGTLDSLMALSDELSKTSTMMEAVVNKVKRQVNDAAGAKGLVGLKVEGMSTESYVQRFKWDEAKFPARRPLKETVDRMQELVSRIEDDLKVKASEYNNLKSQLNQITRKAQGSLAVRDVSTLVKPAQVIDTEHLTTLFVIISKFSLKEWEEGYEKMCNFVVPRSSAHISEDNDYSLVSVVLFKRVLDDFKAAARSKGYQVREYHAPTEGSELTTAQAEQLKKDVEQKKNALEQWCKTAYGEAFSCYMHVLVVRLFVESILRYGLPPSFQAAVVRPQDKSEARLRLELETTFGGGKAHYWKDDGSNLGAGLAGDTELYPYVSLTLSTDYSA*
</t>
  </si>
  <si>
    <t xml:space="preserve">MLKWKAEGLPADGLSAQNAVVILNSTSRSPLIIDPSTQASEWLKSHLRVTGQNVTTMADQRFTTTLELAVRFGKTLVVAEVDKVEPILYPLLRMDLDRQGPRFVVQIGDKATDYNDTFRLFLVTRNPDPYLPPDARSLLAVTNFTVTRSGLEGQLLGLTLQKERPELEEQKSTMLRQEDECKVALAELERNLLQTLATSTGNILENKDLLDKLNETKTRSATVEKALTESKTLQASLDQQREVYRPIAARGSVMYFLLADLQALNQMYTFSLSVFLNLFKKALDRDTPPGGDVTARIALLAESLLELVFAYVSRSLFNADRLTFGMHMARHLQPSLFPEAQWAFFLGKPVPDSASPPPKPSWVREEQAGAFSALAAAFPQLVAAAELADSALWAQWASGATDALPGKIAGGKVNPFQQLLLVKAFRPDRLQSAMSSFICGTLNIKSVSPPPFSLKALIEGETRPDEPVLFITTPGADPSQELSEYAAQTMGKERYFEVAMGQGQAEKAVTLLRECAKNGDWLVLKNVHLAVSWLPSLEKELLMLQKHDNFRIFLTSEPHPKFPSTLLEMSLKVTFEAPPGMKKNLQRTYEAWSAEYLASGPPIRAQLLFVLAWFHAVVQERRTYIPQGWTKFYEFSFADLRSGMDVITLATRAGTAPQWPLLLGLLDDAIYGGRLDNPFDSQVLLTFLRRLFSAETVGAAGGKVRPLPGSKVVVPTTNHRADYVSIISALPDVDTPGLFCMPDNIDRTAQQVNSARVISQLKAMSLRADAAGGFNRAQWQAQLGPLLRLWDQLMSGASALKAAMKDIRARGTTDKGGAPIENFVALERYKGASLVALIDRTLGAIARVLKGTDTLSSGVQSSGAALLADVIPGSWDAAWEGPEAPMDYCRAVVAKALAIEGHWARCQQPGGGGLLDGSGGAGPLELSSVFHPGTFLNALRQQSARTLGCSMDMLKAVTSWETAKLKAAAGGAPVALLGGLIMQGATFDGSRLSPVAAEAPAFRAVPAMSMAWLHKDSPMAYASYMEAPLYMTSDRSKLLARVQLPVSGPEEMDGWVLAGLSLFLSV*
</t>
  </si>
  <si>
    <t xml:space="preserve">MSSDSRKTFVVTTIACAIAPAGQQDQYAAYLGQDENGAIASFLDSTQNTLQAGVSGLGTGQLQLKLSNAAEFPEGCEFSVVLSKLRAGPIRTEDVPAGVAVATVAHSPLSSLYHTLKDVYSPLIKSQTAEGVPVLDKRLSELLAQVQAGLGTAVRKGVPASAQEVADPNQAPLQEVVTPLDEINFWAELTNSPNAGPIKSSALQVSSALEPLRQSFEQLSSDAPEGEGGSIGWEGAKELVDLTTNALRAAWPVKLPIGGWAMGQKRADNFLRVVGAALATYVQRRVDRLAAAGRGDLWSAPFGEVRAVLVGASGLMTRWVQESTALVEDWRLGVDTGGHDWEGAAFADAYVRSFQERLEEIYNMREMVDELAKLVGREEAGSLGVQQVFAPFQGLQALQVSDFNTHVWKAAHEDFERRMGPIEQRISQKLKELFASVIIPSLTSAIGPGRGGDRAAAGGSLIQPQQVFAEIKRYSSLMGRKNIASALQSEKETLAKQVDRHLDSVQAEFDAHRDSATGGAKVAPVGRVTASIVERIMWCMQTLQKLGKVSEVLKHMLRGGVAGDEGSGGAALRNTLGVVSELQKEVEIFRKEQYSAWEEWMSEELGEMANWKNSKLMTFDSQNSHVKTHFNDQLVLLLREVRQLQSLGFGVRKDILNEVEIANKFYRYGMVLKQRANFYNNIATEMVQCQKPMMLKDALDFEKVLMNPKDAQGKEITWRNAAALDGYVRRLNEVADRLAEKNRTLRKWHSVLSDKVVTLAGTDLVRHKDKWAAGVKEMREIFGRLEAEGYSRESQQVWRQHWDFQLYKALEVQYLSGLEMINKTLPEVEVKMVFRQHRLQYDPPLEELRIRHVKDLLNTFLGLPLRMKGVSDLSERPGFFRPIVDANPTGIARVYAAAESLFTQLADELKKYQDWMVLGTLDLDEFADANLLEVSDWELNFRMLKAASRDAEKLPNEIRIECYKVSLAPVKGSIDEHMKKLQDTLVASLRRKTVAEKDQIEDFMKNGRELFTRQANTVEDIGLAGQEAKGLTAKLAEVQAARRRIDEKNKLLRQMAGGGRDAAFAVVDLTEVNNSWDAFTNQLQQFDAHLEEQKGNLAVQISRQLEEFKGKVAGMNSRWQELKPKSGPSGNPAVVLAKIQEYANAIKELREESAKLYKEAEAFKIDVPDFELMTEMETDVMATKAHWDRYADFLRERDEMANRDWLSMRDQVWKIEDFLAKWTKATAGKSDDPIAVILTQEIDNYTLCLPHLKSCLRGAGWEDTHWNQLFGLLGMKTSGPAAVSKETVTLTHFLEKADLVVKHADVIKSLDAQAQGEAVIRKALTELKMWGMAREFTFTESTQSVAGRQRRTPLIKEWRDAMTEVGDNQSLVASLKQSSYYNMFKDEVSSWENKLSFLQEGLTLLNQIQRKWVYLEPIFGRGALPSQQQRFRNVDEEFRRTMTSLESTKKVVTFADIPGIRDKLPQMAQQLDVCQRALADFLEEKRSQFPRFYFLGDDDLLEILGQARNPAVIQSHLKKLFAGIQKVKFSQDQSTIQAMQSMEGEVVDLAPTVRITEQIETWLGDLTRSMKNTLQQQNEVLCAGRMNDEFRAAASQCLQLKEAVAFTEKAEVALKAGSSGLAKLVTEMRAQLMKLTGSDFTGHHLLQLKKQALVLDFIHYCDVAEYLAKDKIGGTTEWGWTRQLRYYHRAEGSVKVAMAEATFDYTWEYQGNAAKLVYTPLTDKCYLTLTQGMALGYGGNPYGPAGTGKTESVKALGQALARQVLVFNCDEEFDFKSMGRIFVGLVKCGAWGCFDEFNRLDEEVLSAVSQQIQTIQLALKEGAKTMMFMDKTVEVDKNAGIFVTLNPAGKGYGGRSKLPDNLKQLFRSIAMTVPNNELIAEVLLLSEGFNHAKDLARKLVSLFSLSRELLSPQQHYDWGLRALKTVLGIAGRELRDARKAGQNVDAEIEAEIIIRSVAATKLPTLTFDDNSRFKALINDLFPGAKLTDARNEALEKALAEAAAACKMELTQQQIDRMLQLHLACEQRIGVIIVGPSGSGKSTLWELLEKAYERLGRKPIVYKMNPKAMPRQQLLGSMNMDTREWSDGVLTAAARKVVKEPLEQRSWIICDGDVDPEWIESLNSVLDDNRLLTMPNGERIQFANNVNFIFECHSLEFASPATVSRCGMLFMSDEAMEVERMLQRWLKVQATDNGDPGQMQSWMNDFFDKAFQWALSHPRAVETTKGGILDSGLSHLKLGPGSKQEFMAGLCRGLGSNMNPDIRNQFYNDMARMSGEGGIMDVGVATDPLIVLGDELRERGMDEADGGLVVTPEVTQNLLMMAPWFKNRDPFLVVGPEGCGKGALLDYCFKRIMGVQVAVVNCSAQTSAANVVQKLVQVCGKPVTTTSGKALRPPDNTRVILYLKDLNLPRPDKYNTCQLISFLQQLIAHHGYYDENLDFIRVERVQIVGSMTPPGSVGRHALSTRFTALVRIVTMGYPDRENLATIYTNMAQRVLANSKTASSVSPAALSKAMLEVYSSVRERFTPNDYPHYEFNARELSDWINGIQRYSLEGGLTLVQAIAHEGLRVFRDRLVGDHQEQFTSMLYGTLTSLLGYKPDATPWYTSTLGASAEERISGDLTKIKMLRWEQDTFAELVAEKLKGYEREHKELNLLLFPEVLERVSRFDRVLSQQGGSLLLCGNSGVGRRSLMLLLAYMHNMDFITPKMTKNYDLKSFRNDLKEVLRRAGVEAKPVMLFLEDHQLVNNAFLELVNSLLSGGEVPGLFTPEELAKELAPLDKARDEDPLYTGPSNSYAFFSYRIRRNLHIVVSMDPSNEMFRSRCEANPALFTRCSVQWLEGWSVKGLQQIAAARLTELVESSPELMKLGRDKLINHMIHIHASSGSQTTREYLALVSLYGQIYNRKRTQVLEQQNFLKGGLGKLAEAAVTVDTLSAEAEKQRVVLKAKQAEADEALVHIQDSMLKAADRRKEVEVLKKRTAIEEVEMKERRVKVEEELSEVQPLIDAARKAVGNIKKDNIAEIRSLKMPPDAIRDVLEGVLMVLGQQDTSWNNMKTFLGKGSVKDDIINYDAHKITPE
</t>
  </si>
  <si>
    <t>C_750047</t>
  </si>
  <si>
    <t xml:space="preserve">MLPQATTAGKRGNKGYLGTYLRRFLKPKQWDLEYTFWMMLQLVISPKTAYRHTAYHKQTKNQWARDDPAFIVVCCALVTVASLAYCVTFGDTLWHTLLTVLSAVLVDFLLIGVAMATACWVITNRFLRKRNLHHHQVEQHVEWLYAFDVHCNSYFPLFLLLYVLQFLLSPVLLWRSFLSSALANALYVIALGYYHYMNFLGYSALPFLERTEVFLWPIGAMLLLLPFAVLSGFNPSIFTLSVYFGSISGAVTRPITPSPRPTPLVLPPSPPTDTRQSPLYQGKYYGGA*
</t>
  </si>
  <si>
    <t>C_750048</t>
  </si>
  <si>
    <t xml:space="preserve">MRRFAMGQALANSKLNSSPTHTRHVVTHAALVSQGARCALTCGGRPFRQLATLGRVQRGLHRLHAQAAPATKSEGSLLLSDEEVDELIDDAAGFMCVMDELRPLHPSAYNPFYELWTRIAKIPPEERHRLLDELEPGSLRSVWKASMARYVLNEAASLELFSEASVWDDFPARPGQVFEFEGRCERYELGNSSSLAGTGGGVSFSSAVRGAASSVRLEADTGRTAALGSAAGST
</t>
  </si>
  <si>
    <t>C_750049</t>
  </si>
  <si>
    <t xml:space="preserve">MVAPDDDEERRQRERVTLVRDLAHFLGQAGLYILAAVALGFSLTVAALALALGLSLAATVLTVALGIALPVFVVYKVLRRRCMFWCVHIEW*
</t>
  </si>
  <si>
    <t>C_750050</t>
  </si>
  <si>
    <t xml:space="preserve">MESTFLPLILCIITSGSRMRLATVRVVSHAQLPRDARTRHAQASLGQMHRLATMTTRRPHVAARSVATPMQAESPARVLQQRQHGPMAATGYQRVSARLLGIANQLRDLGVDSDLKVPALVIAGDQSSGKSSVVEAIAGVPLPRSDGTCTRCPTEVRMRTHGAPGEGGSAVWQCRIKVVRNFDSTGKPLAPGEAHEKLFCTVTDKAHITACISAAQAVLLNPTVVGDAVADGAERFVPLLSAAEPGGRAPEASSAMRGLGDAAGYELQFTANKVVLEIVGAEADLTIIDLPGIIHSHPKDPSLIDVVKSLVKCYLAPAHHIIVMTLPAGMDAETQAILQFAREADPEGRRSIGIITKPDKIGTDERTEWGKLCNLVAGARAPTGVPAAGGSRAAAAPNPHLQLGYYVVKNPGQEQLAAGISFEQARAAEERYFADHPLWASAMKANSLLSQRLGTNALRDGLSALLVDKIGEHMPEMRRSARAQLEKRQAELKEMSPAVRNAHEELMRNLWRISDTLAQNALADIRGGSLDFYQELMRHYREYGERSIRSTPAFLVDTSLISALSSSDKGMRSSAGGGPIATCELSLKELVARIEDGPVIESEKDAKAALEDKRVQIWLQQHKFPEGYMTLVEVGQLRQRHLGRELPGFLPYSAMEALLSKFKGKHRDQATACLAAVEAEVHKLAHRVVEEQLGHYPRAKGASLVQETAAELDKLLAREDGDVFTLNSYEYEVMRNEFLARLKRCYKQLKQPDHEAMPEVLDVLSELSRHGVHFADFDAAFMAQHTAVDDELYMAASCLAYFKVAFKRMQDAVPMAVRSTLLRRLGDPAALEAAVWRELLGAGAVAAEAGEDSYDGSAAKAAAAVAALQEDPQTASRRQHCVAMAQKLTEALQVLNTPAAQL*
</t>
  </si>
  <si>
    <t>C_750051</t>
  </si>
  <si>
    <t xml:space="preserve">MLQKPVPGTPQQQAVDGGDGDRTPEGEATSSSEASDFNADGPVLDIFAQEQAAADDADSGAAAAAVAAAAEDAERERERRAAALLQQEPGASTELERVVGRGAEHGAKLIAKRRNSGTAELLAPADEEPAANDDDDDDDMFAVDDSDAPAGAGALAAARAAPAAGAAQLHDSYDDAEGYYNFQIGEVLDGRYEVTEFKGKGVFSNVMRARDLGAGRVAGGIGGGIGVAEVAIKVIRANETMYKAALTEQAILRKLSSSDPDNRKHCIRMLRSFEFRKHMCLVFEAMDMNLRDLTKKYGRNKGLNVTAVGMYTAQLLVALRHLRKNNVLHADIKPDNILVNARRTKVKICDFGSAMLAGENEVTPYLVSRFYRAPEVILGMKYEYPMDMWSVGCVVYELFTGNILFPGRTNNEMVKLMMDVKGPFTKKMLRRCAFADKHFDLNEPNAPFIYMEEDTLTKKPVRRMINVQNAKQPFAQLLAPAMRSAKAEDRPQIQLLVDLLEKMMMLEPEKRIDTDAAMRHPFVPD*
</t>
  </si>
  <si>
    <t>C_750052</t>
  </si>
  <si>
    <t xml:space="preserve">MAIGECSGPPPSRTQLAASPELPGAEIEAAAADVKAATGAAAEEAGAEAAGLAAAAAAAAGTSPEVGQLPLPSAAGDDDAAACEPAEPAGCDGTGCEAESPPPASPLPPLPIASRTQLAASPELPGAEIEAAAADVKAATGAAAEEAGAEAAGLAAAAAAAAGTSPEVGQLPLPSTAGDDDAAACEPAEPAGCVGTGSEPESPPPASPLPPLPSVDPRMSVGEAASRIRFQLELRAAIMERYNFPPDAPVKPRPPCPEHLSQLQADPELCALLDRAQRPLLLQGQRLPVLAFSDAARLARVSRQRPLDLGALGRALVAMDADMRARKDGPPSQEQLEELELLRQALKQKGKALPKVAEGTPATYGDAMVMIAFVIPP*
</t>
  </si>
  <si>
    <t>C_750053</t>
  </si>
  <si>
    <t xml:space="preserve">MGANSSKLEKALAEAPEDERYYGLENFGNTCYCNSVLQALYFCKPFRERLLKYGASLPGNVEENLLNCLADLFTQINSSKKKVGVISPKKFVQRLKRDNELFRGHMHQDAHEFLNYLLNCSCELLEQEAKAAGGGGGGGGGSSQPITTWVHDIFQGKLVNETRCLHCETVTSREEVFMDLSLEIDQNTSVTSCLRNFSSMEMLDRDDKFFCDHCCCLQEAKKRMLLRSVPPCLILHLKRFKYVEAQGRMRKLMYRVVFPMELKLANTTSDDPAAPDTLYSLTAVVVHVGSGPHHGHYVSLIKSGSQWMFFDDETVELITESQVQSTFGSTSDYGQNNMDHGYILFYEKAGCDQAGDHRFQSV*
</t>
  </si>
  <si>
    <t>C_750054</t>
  </si>
  <si>
    <t xml:space="preserve">MADHEEPPPGTYDGEERAPDVETGNSHLPPPPELHAAPQEHGADQGAVLDAGRSRAEMLAAIFAAQAGANVVPSDPTGHKRKLDDDEYHDAPDSKRPASMAFGDGSGALPPPPPLGADAPVAMETIMCPPDKVGRVIGRAGATIRDLEASTGTRIQVDHKAPGDKPVTISGRADEVERAKRQVLDLISGHGSDAAPAPGEAQKTLECPQGIVGRVIGRGGETIRTLQQASGAHILVNQDFPEGAARQITISGSQDAVDRAASMVQELIGGEHANTSQVVQRVSNNSGAGNTFGVGSTEVLECPKTMVGRIIGKGGETIKDLQKRFNASIQIDQSAMPCKVTITGPSHTIASARRAIEDLIRSTGPPPGGMGMGGGSRPPYGAPYGQQYPGGAGGYGGGYGGYGAPGGYGAPGGYPGYGGYGGYPGGAPYGGYNAGGYGAPGAQSSDPYGAGSSSYNYGGAGGGSSSAAPGAPGSTPAAPGTNGSGSGGSSPWQALQDDQGRTYYYNSTTGVSQWERPADMP*
</t>
  </si>
  <si>
    <t>C_750055</t>
  </si>
  <si>
    <t xml:space="preserve">MVRRRPELSGLLGSLDWEHPLGLAKLRAKSRIQCYGEFLSAKKKHSTAVVLVRAVGFDALVLCQHCGLNPMTPLSGVAKAGFPKAPSTLRQQLNRLIGAGFVVAIVEEVGDLARGSGRAGGGFSALPTKVRQLMPLVSASSPYYLFGDVEDEAVAVDDTPLPRPITVAEFKSAPPPAGVRAAAAAAAAAVAAARSGGGGGVAGSSEAWEGVAGPDVGGFVATLCRQLGLDRTTSDCMKLSVGGSALPADDGGVAPAPLPPSLSTVTQLGLGGARGVPSLLAAALGDGVPAAVRDWFRLLLLLPPPPTAAEDIRVVCGHLAAPGPGAPALPVMVTSIAGPRIIALLQTGVAGHNTLREMHVMLTRVVDLLVLPGPAMAEMHCALLGVLRWSLDARGGTAWAEVPPQELANKCRAAAEAIAAVVPQAAELAALGGMAEAAGGSPTGSRDEDEGEGEAAEVAPARPVVLGAGGLPQLQLPAALQPFLPPPGAPGARLAADALWEVGRLVGRLERYRLAVRPQCMRVQASQVESRRAALVSELLVLAAAMEKARVAAEVRLAPHDDAVWVRLVGAGGKRLTGAAERNAQEQVRTAGGLELRSSSLVLLDELGKGTEVVAGSALAAAVVEDLVAAGAAGVFATHLHDLVYLLRPLEQQRRLQFWAMEVRPEPCAGGAGGAGGAGVEVLRPTRRVVEGQVCLRSLALQVAADCGLQREVLAAAAAHEVVLGGMMTAARAAAYSAQHHPQQLQPLQPTHGASAGAAVGAAGEAAVGAAAAQSCWPPVRRVGEPGTPVEAALQEEAAEWAEAPLVVRHSGSSSAASSSQGQQGQGQQEQEEPSAPAWPAAEETWPATEAGAAGAAAAVGAAAEAAPAAVPAGPEAGTTGRGAVSPQEADSVLLLVGRDLRHLVREAVAAARVASGGEALEAEIGHIHWVDADLVPAPGHSGQSAVYVLREAGGSSAAKDIEAALIRRVAAAVWALSSDHDRARSLRHNPSLPRQRKKEQAPEQEREEAPEQEREEEREEGPAPRRRTRKAQGPSKRKAE*
</t>
  </si>
  <si>
    <t>C_750056</t>
  </si>
  <si>
    <t xml:space="preserve">MLEFAATLDPKSKPTAVVKIASAPAGPKITPRLNPIPAGKDQLAPDAKPAPVPKYKAWKDGVKPTAAFVPLDKLMRERIIFIDGAMGTQIQKFTLEEEDFRGERYAKHSHELKGNNDLLVITRPDVIGKIHTAYLEAGADIIETNTFNGTWISQSDYELQADEEVALINRTAAQLAKKCVADFLAKNPGSGPRFVAGAIGPTNKTLSVSPSVENPAFRGITYDEVVDAYYKQAEALVEGGVDMFLVETIFDTLNAKAAMYALEKFFSDKGMRLPVFVSGTIVDNSGRTLSGQTNEAFWNSIRHAKPMAVGLNCALGAKDMLKYVANLAACADCYVFCYPNAGLPNAMGGYDQKGDEMAEEIRPFCEGNLVNAIGGCCGTGPEHIAAIKKMASAYKPRKPVTVPPLMRLSGLEPLNYTPDASNMRRTFLNIGERCNVAGSILFKKAIVNNDFDTAVAIALKQVQQGADVLDINMDDGLIEGVGAMTRFVNLLVSDPEISRVPFMIDSSKFHIVEAGLKCSQGKCIVNSISLKEGEAAFRHQAEVVRRHGAAVVVMAFDEQGQAASYEEKIRICSRAYRILVEEVGFDPQDIIFDPNILTIGTGLPEHNNYAVDFIRATREIKRLCPGSKVSGGVSNIAFSFRGNEAVRRAFHSAFLHHACLAGMDMGIVNAAQVKEDEYSKIDKELLEFVEDVLLNRCENATERMLEYAASLDPKSKPTAVVRKGGATGGAAGPGKKEESWRDLPVEKRIEYALIKGIDEFAVVDTEEARSSGRYTKPLQVIEGPLMDGMNVVGDLFGAGKMFLPQVIKSARVMKKAVAHLIPFIEEEKRLSGNVGENSNAGCFLIATVKGDVHDIGKNIVSVVLGCNNFKVIDMGVMTPWEKILDAAVEHKADIIGLSGLITPSLDEMVTVAKKMEERGMKTPLLIGGATTSKMHTAVKIAPVYSGPVVHVLDASRSVPVCQAFVDKNDKQRQSYIEEVSEQYADLREEFYASLEDRKYLSLADARKRALAVDWKDPVNQPVKPKVLGNKVIRAFPIEDVLDYIDWNPFFQVWQLRGRYPNRGFPRIFNDATVGSEAKKLYEEAQAMLRDFVVNKRVTLNAVMGLYPAAAVGDDIEVYADDSRAXXXXXXXXXXXXXXXXXXXXXXXXXXXXXXXXXXXXXXXXXXXXXXXXXXXXXXXXXXXXXXLPGADMASRQCHGLEKVIEGYKAAGDDYSYIMAEALADRLAEALAEKLHELVRREYWGYAPDEKLSVDDMLKVKYQGIRPAPGYPSQPDHTEKRTMWELLDAEAATDIKLTESLAMWPAASVSGLYFGGKCSSYFAVGKITREQVEDYAARKKMDIKDAERWLSTMLNYEP*
</t>
  </si>
  <si>
    <t>C_750057</t>
  </si>
  <si>
    <t xml:space="preserve">TSPHPIPTHAAISPLSPVPSIRLHSHTYQSACQQAGQTSPSARWKSRSWASTRKPCVPSKTSKAWESIPCSPNHSTHPPQCSGSRPRTKPRSPDVRPTAP
</t>
  </si>
  <si>
    <t xml:space="preserve">MHTRTRAHANAQVGRGGEVALLEPHLDGPLAAGGRPVYCDADRVRGILLNLYTNAAKFTKAGHIQLRVREVPPGYAPEPAPGYSAIVVAPPTYNHHHLGGGAGGGGGGTSGSGGLGAAGGRGGRGGGGGGGGVGEGRGSTQGQYTPRAAAGPGAYLNPFSSQPQPQPQPHQLAPSAASTPQPHPTPASSSDNNLLMRELAGLGPAPSHLRPQPQAQPQALPETEAPAGEVQQPTAAPACSGAAPSAPPQQQQQQQQQQAGAGKDDGRKDAGGGGGGGGGGPGLDVVLVCDSDGSSAASSAPHSGPREGGLGLGLSGAAEAALGAAQQLTAGPVPGLGGATGAEPDCTSQGQDTTHGPGGAAAAQHGGAGAAAAAHSGAHSGAAAGQAGSGAGGPGGDMELMESEPRWLLFEVADTGVGITPEGLKALFREYVQGTEDEMRKPRSKGGTGLGLSICSKQVGVLGGRIGAYSAAGRGSVFWFTIPLIAAAVPPPPPPPPPPAAAAPVSESEAAADADAATMAVARAAAAAVADGGAVHSPSDTEAGATAGCGEPQQQQQPCCTTPD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SVSGAAGAGGAGGPGSSAGAAGGSGGGGEAGGALSGRRVLLVEDNLINQTVARKMLASLGLRCEVASNGLEAVQAVEKVLAAGSAASAASAASPAAAPMFDMVLMDMAMPVMGGVDATRAIRRLGCAVPILAMTANASDRDRDACFEAGMDGFLTKPILRAALAEALVNVLEGAAATAAATAAAAAGGAVDSGAAKR*
</t>
  </si>
  <si>
    <t>C_750059</t>
  </si>
  <si>
    <t xml:space="preserve">MLGVWPAGLLRRAADLAREFGPQLANMAVLYLFLGLLNRRSRRLGDKAARQEEVLLSVCMAFAICNLLASLSADNSSDYVYVAFFLICTSTFLKIRWWVGTAIQAVPAALMQYLVLGGGSGLRGLLAAASAPPASADSTTGSSTADSGPDSGTSAGTGSSSLAALLPPDAAVHVAVAWAVGGLMAYLADWYQRQMFAHSKLAALAHSSEMTEAQARIAAQRALAAAQAQAAQRALSVAREKAANEAKSEFMSLMCHEVRTPLNGCLASAEMLLETPLAAEQRELAATIRVSGSILLSTVSNFLDFFKLEAGKALXXXXXXXXXXXXXXXXXXXXXXXXXXXXXXXXXXXXXXXXXXXXXXXXXXXXXXXXXXXXXXXXXXXGGATRP*
</t>
  </si>
  <si>
    <t>C_750060</t>
  </si>
  <si>
    <t xml:space="preserve">MLPLSLLKTAQRHGVLVELKNGETYNGYLQHCDTWMNLHLSEVICTSKDGQRFFKMPEAYIRGNTIKYISVPEEVVDKVQEENLRRDEKRPTVAGRGRGGRSWSGGRGEGGGGRGEGGGRGRGEAGRDRSVWATS*
</t>
  </si>
  <si>
    <t>C_750061</t>
  </si>
  <si>
    <t xml:space="preserve">MLEHMLLTYRSGRTLHPSQCTSTYIFPGVGLGSLIARCTKLRDEQFIAAADAVSRLVGEEDLARGSLYPPLSRIRDVSAAVAKAVAQKAYEGGFATALPKPHNLYEAARQSMYHPQYRRYR*
</t>
  </si>
  <si>
    <t>C_750062</t>
  </si>
  <si>
    <t xml:space="preserve">MAYDNASKLLNMYRTEFPCFNDDMSGTAAAVLAGVLAALPRTGGRLADHRIVFVGEGAVVACIAELFATAVATATNQTVLDARKRMWLVDSQGLVTRERGDSSTLESFKTIAPECP*
</t>
  </si>
  <si>
    <t>C_750063</t>
  </si>
  <si>
    <t xml:space="preserve">MRGLRQTSLQERNERLFHRVLVENMEELLPVVYTPTVRLACQKYGLMFKSLPRGLFITLEDRGRVFRILKNWPERNVKLLVVSDGERVGDLGDLGVXXXXXXXXXXXXXXXXXXSIRGV*
</t>
  </si>
  <si>
    <t>C_750064</t>
  </si>
  <si>
    <t xml:space="preserve">RTCRHLLISFARRQLQGVPDLVFTCCGLHVLNLSANSISSLPSTLVQLRSLTDLDLSFNQLRELPECLGALTGLVSLRAQYNQIERVHPGAVSRLGDCLEELVLADNSLSCLPPEIGCLSRLRHLDLRFNPRLAGLPPQLGRLAGSLLRLGVEG
</t>
  </si>
  <si>
    <t>C_750065</t>
  </si>
  <si>
    <t xml:space="preserve">MGTFQALARQAADATAALQGQGVSSGNTSRGGAFTRRNLHSALMCCVLGTQISCRCLAVLTEFLKLVVEGGLPAAVAGSAWDGASGSRGGGGNKRPAQLLCLADFFGQYAPELLTALADSGVVEQQARLLMAVMPALSSSPPSAAMPIYTRLVEGNVNAWVGVVTSMSATTSLFNEHEAMKLLLPADDAAAVINRLHHIAARLITGPCVHYCTLSLGLAALRATDGGRSYGAPAELLAALWSSSCNAQSASGSGGAAGGSSAMAAAAGSAPWHLDADLGVELLVHTARLPRSADALEKDRCAQVSPQQDAQGRRQAAAADKLQLQSTALPLRATLDIGLRVGDLAAASAAYHAALRQGWSGWDADAEAEAAAGDAFAKAWAALGSAGSSCAEGQQWLPRAPVRGLLPAEGHVATGWHALMLTFSCLPDACNLDIPCSLGVVTRAPIAAAAADRLWRQLSLLLRHGLGGATLDVSARLQGLLDHGLRQVHTSLTSEAASWPKAAELLTEPSGSSQAARGSSGNGEAVAAGAAGSGTTTPAPALQREQEQREQRLVSPYCAGLRAGLRAGGLLPELVENAFRRAARDDPHGVYNGVADQLASFLHGRLEVLVWLLATAPAREAASLVATLGKVLRRTEGPSAAVDMAQESSACLRRVMTSERMVAVTALMVREWLPALAEHTRRSTRQFAACPCPSSTAEASPFCVNERCCLGWVTMLIEHGIRSGNGGGASSSGAAGGAIPSSTGAIPSSTGAIPSSTGAIPSSTGAGTRTSTPDGQEWDLDPEVRRFVLHDLCAAQQLQSGLRAHNAVRRGGADAAARAASAWLVAEACVAYAALAPEEWRAWVVAGDCEEPWVAYLEAVRDDVAANDLPSGVGRQCGEPFMKLVDWAKGMGSGDEAAWGGLVAEMRVAVWAGRAQWALALPGGRAVLLPLSEAGRALQLPRLCSNPACVVLEGDCEAERPLKACGGCGGAAVYCCRGCQVAHWRAGHKQACGPAP*
</t>
  </si>
  <si>
    <t>C_750066</t>
  </si>
  <si>
    <t xml:space="preserve">MGGHIQGRLWPRDDKERAAALERGYDLNKILLMXDLCKGDDVFFAATGVSDGDLLRGVRYHSGGASTNSIVMRCKSGTVRFVETYHKWTKPSVTNISLDEDSDEAGGRSGGGKSGGGKGGKGGGGHGHHYGGAPHGRGAGQRPPW*
</t>
  </si>
  <si>
    <t>C_750067</t>
  </si>
  <si>
    <t xml:space="preserve">MEFSVSDWLRADQAAGPNAPHVAMSMPHQVFCWSRQSEAEGGQYLYGDAGALRTLRPDVDTGLAGADLNVGYPEAWVRKSDPDDAVPVEVIVYGAQYGGVPMDRTSVVTFRNNLNKLLLTPLQPKDPWVIDAVWCGSCLYLDIVKRPGQQQHTPGTDPDRFTYYGWMRLGRHCVTMAAETDAWDPPPPGLAVPEDGSADYVGYVELKTFVWLQSYLAGVPTLVLGGRDRGGVITEVSRLPVTRLPAMAAEAGVPFDAARMLRFGDAALDRMCEAAASRPGEHWRFDSSSRSRSHDRVLLGEALMAVLESAPEALRVLGGQQEVLGVKQTAAGEGGTGGGGGGDGGALAAWEAGTEILQEARGYLEALQGVRVLKDRADRLDQRSAWLERLVKLSGARTRIAEAAGIGSGGRRAAHPGDGGSGAAAAAGGDGGAAAASGGGDGGGEGVNPVYDLETLCERYERPFLLDWALQNMLLNGRTELCIMFPKVDIAVDPLDGTSLTAAGRNGAISVRHRDSYLQQRRDQLLRLLPYVAGYSHRQ*
</t>
  </si>
  <si>
    <t>C_750068</t>
  </si>
  <si>
    <t xml:space="preserve">LHLTAREIAPAPSAALRVPVLWPFRRAPPRARRRLPVPAPRRPPLHRPSSRPFSRPFAALRHSRPPLHRCRPPPPPTPAAPASPPSPPRSSRYARCRRHPPSAPAHCSCSPAPAPPAAPRHAGPPSPAHVWRPPPAPARTAPPTRPTAHPEAAASPRWPARQAPAPPRPPPRRAAAAAAGALWPPPTRPTPPAPQTTAAPPARPRPWSGPPAAPTAPSPPLCNPPPPPPPPPPPPPPTLPLTPRWAWTSNTPRPVRPYAAPAPHIPRRPAPAPYRPRTAPAPPPPPIPSPSPPHLCSPPLTGSSRGPTAPSPPARPPPRWPPAPCRRPHAPG
</t>
  </si>
  <si>
    <t>C_750069</t>
  </si>
  <si>
    <t xml:space="preserve">MANNLAARYSTIEDRLKSLEQHPAVALAVRQQAILGRIAALAQALGLDAGALQAAATPEGASGATPAAPRPAALSVTPDASPTQQRLEAELIGKGCVSAARFVRVPADYYDQPLEFRRDCLGAASIDHLCKSIVMENTRAHESVKGWDDPRHSKYYCVIVQYTARLHADKLKVALCELGGRKFGRQYYNMRLAPEEVNDALTGYSHNAVSPIGLKENLPIILSSKITQLDPEFFWMGAGEVDLKVGMSVKEFIEAYQPFVIDCTYD*
</t>
  </si>
  <si>
    <t>C_750070</t>
  </si>
  <si>
    <t xml:space="preserve">MLRWVGHAAPGADFTTNIRHALVEMLLGHKRPASLQTGGDGGSGGAGGGSGGGGSGGSGGSGGSGGSGGSGDFAARMKAANRDTSDPLEVQRAKGEASAAARGHSSVRKFMPDIYDWFMENWRDEKKRGKWEAVVAALPQLKDANVDSLGAVYRRWKREQEKKEKEEKKEEQ*
</t>
  </si>
  <si>
    <t>C_750071</t>
  </si>
  <si>
    <t xml:space="preserve">MYLIKYHAPQRPLFGDIDILGLHGTEMHRDYVFLCYPAADFVCKFLCTDHEVDVHQRMPGKRRRLDTAFQMAAGPKEQHAFAHALMDKMRKTPAPLSHLVVQQLQEDQQRLRENAEAWELVAAAQAEERLARLREEACRRQAAEMAEAAAEAARQKLARKVEWWRQNELRLQTELEVAAVAEAARQKEARKAEWWRQNGHKLQAELEAAACASAATDTSANSTSGSSRSSIVGDGSAAADLYVPAAVLLEVSQVQVQEVAEVEVEVEAAVAQQPKRNRSNRRRGGKKVQERRARSQQKQLLQQQEQQRARRQ*
</t>
  </si>
  <si>
    <t>C_750072</t>
  </si>
  <si>
    <t xml:space="preserve">PGPHPAHSSRQAPRGPAGSQQAAVSCPPPNLRHHASPQHTSVSQRRHCQQRQHVAPQSRECHAASSQPSGLAPASSSPPLEPLCRPAAIPPASAVPRKGKPLSPLLLPSPPSPSPP
</t>
  </si>
  <si>
    <t>C_750073</t>
  </si>
  <si>
    <t xml:space="preserve">MAVLMSVPEALRVLGGHQEVLETLGMAGKGGTGGGGGGDSGGALAAWEVGTEILEEARGYLEALQQLRVLKDDVAQLQHVSAWLSRTMIGLKQRLPALAAAAAAPPTPAMAVPPPPLPVAMSVVPAAAAASASGDDSAGGAATASDQGVKHTYMETLCERYERPFLLDWALCNMLLNGRTELCMSAAGERATADTLTRQEYSYVEGRDWTGGEVLAEGEERDWDGSRRATRRAAFVQELRWVTGIRFRSEERADADGFDVWWVCEEEEMEGEEREQEAAAAGGGSSGSSSGSSSGREGVDE*
</t>
  </si>
  <si>
    <t>C_750074</t>
  </si>
  <si>
    <t xml:space="preserve">MHSLQLESFPRFGPTAMSLEDALSHVGTGPFQWMVLVVCGLANAADAVEILSVGLLGTAAETELNLTPHRTGALNACIFVGMFLAANPYT*
</t>
  </si>
  <si>
    <t>C_750075</t>
  </si>
  <si>
    <t xml:space="preserve">MATLTGTVRAGLAPDSSSTNTKLNFIRALGTKFLDGDKNFFFQGTNQYWLGPPSQGVLTEVEIEGVIHDHAKAGLRVIRLWGFGHGWVDMTTDATGAWKLQDGSFRRLDVVIANAKKYGVRVIFPFVNFEPDLTGMQFYVDNSLGTGWAREYFYASSQVWAHYVSFVTSVINHWNPITGMYYKDDPTILAWELANEPHTTDLFELSPKAPTQFGDQGVTIGRGQLVNQWLCRAATLLKSLDPNHMVTTGEEGYRTNGPYLSTAPEHNWLNNGMKGVDFDQNIKCPDVDYMTLHVYPDNWNVPFWQYQDRTKLAHAYNKPVVMEEYGCCKAADYAGKRGQVFAAFHDAADALGMAGTIVWQVVPWSGLKRDGHYDFTYDEDGGWQVKDMAKRMNAK*
</t>
  </si>
  <si>
    <t>C_750076</t>
  </si>
  <si>
    <t xml:space="preserve">MSRVTDLSLAPLSERRNNNGKQPQSPGAGPGQSQQGYGRAATGDVSGTGSNGSPSRALPMHRMGGGGPFPPVPRPGAATSPYVLAGGQRRSMLVASTGSLFPEASRGGAGGGGSGGGGGGGVGSWQEGGGGGLGGGSSPAVAWGSATAPLPRLDAGGAFGGGAGERTARRHSPQHYKPPGGAGAGAWTGAGASGSPAQTSRGGRSPPAAPRSPRDTALSALAAAGAAAAAAAAGGAGPGGAGPQGSAQGPAQGSAQGPPPITWAHVREAQQHAWAESAGLYRPQANYTIQVPLPGHLPPQPQHAYGGGGGGSHQQQHQHQPPIAAQGSYSDYDGLGGGGPSSLSLTYPGPGSGGARTARGSSGAVPAAVAVAPLDLSEMDRDLRDREASLLGGGGVNRSSWSVSVGGGGAAAADRMGSPGRGFRDGSGHTAANVASGLLAFEGLVGPQFGALGLVDSSLLPGYGGAGGGGGGGGGGGGSVLALAGAGYTPAQLTSLQAAAAAAHTLQRRTLLLRLPHCWGALGLELPAMVVQVRVSASWRADMLAALCADAIATLNEAAKTRGRAGAGGGGGGAGGGGGGAAAGGGGGGGEWQLRGLSGIQLQAPAILAPFTTLLQGSLQEKSQTVDAHRSGLLTAHTRRGVPPPPPHTGSGLGGGGGAYSPYTAARSANSSSTGMLYGDGGGEAAAHAAGSGAATARRMRVSASGAPLGGGGGGGGGGNLVQPSSSSFSGPTGGGGGGDGGGSVGSGRAGAAAAAANGGEAPGGEVGSGAEGGGGEATGVEAGAAAGGGGGGGGGGGGFHMSAYASAALTVGS*
</t>
  </si>
  <si>
    <t>C_750077</t>
  </si>
  <si>
    <t xml:space="preserve">MRLAVSRPAVAAAVRGSDMEEAVLRGFGIAGSSSDGSSSNSRTTGAGGAAAATDDDPLWTMVRRFVASRSPDLPPGVTAPDRHAAPPPPGPPPPSSPSHRNNGIDNGNDLYGSSNGTEPPPPLPEYDMDLLLPTMAFHPPTPISDHARYRWLLNVDGLAGSSRMGLLMTTDSAILKSRSPFIEYYSRLQVREMLG*
</t>
  </si>
  <si>
    <t>C_750078</t>
  </si>
  <si>
    <t xml:space="preserve">MDLLLPTMAFVPRTLIKFPWEQKKDHPPTPISDHARYRWLLNVDGMSASTRMGFLMTTDSAILKSRSPFIEYYSRLQSYGRRHAV*
</t>
  </si>
  <si>
    <t>C_750079</t>
  </si>
  <si>
    <t xml:space="preserve">MPPKLSLAIAVDPEPSQNNKDNMASIRMSDDALTVLTQSYNPVSFTTEGMRKNDGLFYKISEKDIRILKKLGQGASSIVHKGFFIRENKFVAVKKINVFERDTRHQMLNDLKALCDAPNNVPGLVSFYGAYHVPESGQISIVLEYVDGGSLADVQAKVGKIPENVLSKMTAKILRALAYLHREKHMVHRDIKPANILMTISGEPKITDFGISAFIDSTLAQCNTFLGTVTYMSPERINNQAYSFPADIWSLGLALVELATGRYPYDAGEGPLQLMIHVLQEDAPLPPAGEFSEEFRDFVRVSLQKDPHKRPMAEQLLTHPFITKYAADPVSLKAFMQCAFNPHDKLDEIAIVFAFNYYALLNAGVQRLRDLAPLYSPKSTMRYDGEMAVGRDAIIAKLQAVAQMHAGFRVVHEVVDVQCQPLGFDGSALVNVTGQLVSPAASNKPQPFMEVFVLSQIQAGEYYVANQCFRLLKQ*
</t>
  </si>
  <si>
    <t xml:space="preserve">MSEAVNPKAYPLADAQLTNTILDIVQQAANYKQLKKGANEATKTLNRGISEFVVMAADTEPIEILLHLPLLAEDKNVPYVFVPSKAALGRACGVSRPVIAASVTTNEGSQLKPQIQNLKGAIEKLLI*
</t>
  </si>
  <si>
    <t>C_750081</t>
  </si>
  <si>
    <t xml:space="preserve">MVIAACTPSGELKAGGALGGAGGAAAGVRAAAAAAAAARASTPPPPAFTAAYSISQQQQAGGSSEVLLEVTLPSLTDMGAGGSGAAGVQEPADQQRMTLLLVHVQPMSRSRQPVNMQSTPCPVTWQRQAGGDGAGGADGALLRGLPAALLPELPPQGRLLVLPAQSLAVLVAAPTQATTALAAVGAPAVAAKPQPPEVPTAAATSSSAASSSTASSSASASGHSTTRARPAATLPPLASPPLLALFTVGGPVEGADAGGLLQLVAEKPLQWETLVQAWGLAHDCMTQQQRRQQRQAVEVCLPQLVPSTAAASGEPSFAVRWPRVPMWLLAAGPDARGAGDDSSGPVLCCRSEALHVLGLQPGDRLALHPEGPGRVILVVPPSRGNATAAHTVAGGGGIGAPAAAAPPGPEPLLLTWNKELRVKVNLHEGRSDWIPLFPTETPLARGDGGRQPVPQEVVLWAPPQLAPVPAAARNPHAPVPLHFGLALNNPGRRGKYMMSTYRSRISGRMSQAPDGSVMAVMPGSRLVVAWWWPPAHNPAAFVEGGIAG*
</t>
  </si>
  <si>
    <t>C_750082</t>
  </si>
  <si>
    <t xml:space="preserve">MRLADLGRLRFGRFQGCKKGMQGWHKLFPSQAKLAAQAYESKGAQQYPMVDVWLRDGLSGWAPVQLRLVHDSRGCYVLKCLRSDADALGLEVGDSLALLALRLASDSVIALAACTPSGELKAGGALGGAGGAAAGVRAAAAAAAAARASTPPPPAFTAAYSISQQQQAGGSSEVLLEVTLPSLTDMGAGGSGAAGVQEPADQQRMTLLLVQAGGDGAGFADGALLRGLPAALLPELPPQGRLLVLPAQSLAVLVAAPTQATTALAAVGAPAVAAKPQPPEVPTAAATSSSAASSSTASSSALASGHSTTRARPAATLPPLASPPLLALFTVGGPVEGADAGGLLQLVAEKPLQWETLVQAWGLAHDCMTQQQRRQQRQAVEVCLPQLVPSTAAASGEPSFAVRWPRVPMWLLAAGPDARGAGDDSSGPVLCCRSEALHVLGLQPGDRLALHPEGPGRVILVVPPSRGNATAAHTVAGGGGIGAPAAAAPPGPEPLLLTWNKELRVKVNLHEGRSDWIPLFPTETPLARGDGGRQPVPQEVVLWAPPQLAPVPAAARNPHAPVPLHFGLALNNPGRRGKYMMSTYRSRISGRMSQAPDGSVMAVMPGSRLVVAWWWPPAHNPAASVEGGSAE*
</t>
  </si>
  <si>
    <t>C_750083</t>
  </si>
  <si>
    <t xml:space="preserve">MHRLRVSGSGTGTSPAPGKEAAGAGAAGGKDDREVEELQTLLRDLTRNSSFQDVMRSLETVGRDLKQAIKKLDKLFRRVKKRKGDSIEDYPDCFQYSRRILEGLHTVNKFSQTSAYLAAPAAGADAARALFKAAMNYRHDIFNAGLKAELEALVRNSKAFKVVLENRRGGPPPATGAGGASTPGAGGGTPVPSGLGAEAPAGGAKASSSAHQHSQQAAGAGTGADSKPTGLGHGGEAAGAGPGGEELPPLPSGQQEAGAQPMDMDAQAPPPPPSTYWRSPSPSPGPDAVPPPGPPPPDGWPPAPKHTPGPGSGGGAAGATARSSLQGRAASSLMGAGGGGSAFKLKIVVASTPGDLRAAAAAAAATTAGHEEADEPPAKRIRGGSEGEAGGLRWSGAADGAWVKREDGEGGPHGTVLGAAEDGGALPPPPESPMSDAGATGGRDDAMDTAAGVGTEAVQLPQPPQPQPSHSQRPSSKPKDAHDDTAGGSGSHRERERSSRDKDKDKERDKERERDRDKERDRDRDRDRDRHRSSKDKDKDKERDKEHGSSHRSSRHRDRDRDAAHVKSEAAAGGDMGPSASAQRLAAAAAGLPDDQAAVVSSCLGRGRLVLVVDLDGVLADSCWDAQLDGPTAAALVRRAAVEAAALPEDRRELFRLPLEGGALWLKLRPGARAFLARAAERYELWARTRQGRPYADAVVELLDPHQQLFGSRVVAAGVLAKRLLAALECRAPIAAVLDTPDAAWMGESLSGSLLALPPYAYFAVRPCAPGGAVAASGMASRCMLEVDRDEDAERGALAVGLPLLEALHGRVLHAYASGGAGASANGGTGSGSAAAPPSPVHGSQQPPPAAQSAGPALEAWDVRRVLRELRERILTGTHITFSRVYSGGTAAGPQHPLWRLAEACGATVSAACTDSTTHVVSLSGATAKALWAQQHGRFVVYPSWLECSCYTWRKADESLFLIMVSSSHV*
</t>
  </si>
  <si>
    <t>C_750084</t>
  </si>
  <si>
    <t xml:space="preserve">MLRRELRLKPTELRPPPASWKRLRDGAAPETLRARVLALKEALGLEVVRRMVQRCPHLLHWHEATLLSKLDDLTLGLGLSRQQLLGAVLAYPRLLQSAPDTDLARVALLQAELRLPLKVATAMVAAQPPLVCMSTSTLRLRADLLHEAASLLPQWRHELSEMAPGTLGRMLRCSEEVLNRLTYTYLRVSTNGKKFHDIRSMKTITTIPAAQWREKNPLFQAGSLGARGSSGVSGLGFGDGSLRLTSSELWQRYWELGGGGDGKKWTPPDHDSGGLGRDDVSDSSVSDEDEGEEPEADGQSEHKA*
</t>
  </si>
  <si>
    <t xml:space="preserve">MRLSAASPAAGQEGAAEQQPAAAAEGGGKDSAEDKAARNEARVLLKDALAQLEAEASTQEATVAAGPSAAEAAAEAASQPAASDSAPKPNPGETPAAALLRRTRTAIMRTYIELGRLEMVAGEDKVAAEAAYRSALVLCETVYGADSRESQGPAFSLANCLRSIDKKDEAKALYEKLYAAIQARNGQGEETAVHLGRYLADMAEEAGDWAAVDKYASSALNSMTLLIGTKAHPVLESFVQAACRAKVNNGDAAGAETLRRQFLSAMLRLQQQAQRTGRGMGAPSGAVPAAAGRGKKGRK*
</t>
  </si>
  <si>
    <t>C_750086</t>
  </si>
  <si>
    <t xml:space="preserve">MERSAPAPAASSAAAAEKAAAEKAAAEKAAADNAAAEKAAAEKAAAEKAAAEKAAAEKAAADKAAAEKAAAEKAAAEKAAAEKAAAEKAAAEKAAAEKAAAEKAAAEKAAAEKAAAEKAAAEKAAAEKAAADKAAAEKAAAEMAAAEKAAAEKAAAEKAAAEKAAAEQAAAEKAAAEKAAAEKAAAEKAAAEKAAAEKAAAEKAAAEKATAEKAAAEKAAADKVAAEKAAAEQAAAEKATAEKAAAEKAAADKVAAEKAAAEQAVAATKAATDKAAADKAAAEKGKATEQKSRAAPAAAATAAADDELVASALAVEVDEAPAAHGDTAVAEAEADAEAVVEGEAEAQTEAEAEAEQLLVAATTAWNVQGNRVVGVKHARKALDVLKAGPHKAKFRSEVASSLADMLYALNRWDEALEAVGEAMTAAREAHEWALAVKLSNNMGAVYKKLGRAADAEALHRDCYQLAVRELGVAHPLALLARSNLTEALMRLSAASPAAGQEGAAEQQPAAAAEGGGKDSAEDKAARNEARVLLKVRERCTIPVLV*
</t>
  </si>
  <si>
    <t>C_7600001</t>
  </si>
  <si>
    <t xml:space="preserve">MDYVLLDARTLRSAKRGLADPGGASGPSRRQRQHRSRSTSSLMSLGSAPLHPGGASSGLAADSTPAGGGNAASPFFSPGLQLHLALSTHSLAHGVQDLTTQPQGPSLPTYPVLLTSQPAGGGKGRGRGLGAPAGVSADTAGRAGGAAGSEAEYGAVSLTRDMCVAIGSDLVTHQNRCADVQGYEWVQLGHDTLGGRLLAYLRDQGATVPDWAVCRVPAGRTAVLAQLHDEFTGWWRLYSAQPADTPLPSDVTEQLDDAAQQVQTAYMDYVLLDARTLRSAKRGLADPGGASGPSRRQRQHRSRSTSSLMSLGSAPLHPGGASSGAASMSTSSGGAPPSQGGDRRSKRHSSNSNRTRHGAAVAGGGS*
</t>
  </si>
  <si>
    <t>C_7610001</t>
  </si>
  <si>
    <t xml:space="preserve">RPADQQPTCRASAIRYDPCCAREHDYQQPTCRATAIQYDLCCAREHDCSPASAGLARLFPRQRRPADQQPTCRCLAISWCVTSVQTRVRSSPNSQPTCRATAIQYDPCCAREHD*
</t>
  </si>
  <si>
    <t>C_7620001</t>
  </si>
  <si>
    <t xml:space="preserve">MQLYRVTTRVPLRLADAVKRAICNGAPLHCFWLRPHRVSPASPPRFPLNAQRLGASDTASHRSDAAQTRPDAVSRCYS
</t>
  </si>
  <si>
    <t>C_7620002</t>
  </si>
  <si>
    <t xml:space="preserve">MVARVCKLLIKDPDHPNKVYHQWATTISPGTKPETFRGDLLPETDSTVNYKLSVDPEDPEDPVEYYSPEQVLAFALEYLASGSDGPACPLPCASWDAEKQRLTLTIVRESKQDPIKKPKKSNAKEPITRVRTPDSALFMEAVRRFYPFAKRGPGEGPRLLNTRLAANGELKKYWQDKMAAAYAWSLKRGITLSREDFQADWKK*
</t>
  </si>
  <si>
    <t>C_7630001</t>
  </si>
  <si>
    <t xml:space="preserve">MLAASAKSLRPIGDVAVGPDGASGGGGGGGGPHGASHACCACGQLVSACPHMPALPG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RARCALLLDVPRRELYCAACGDFVYCPHFDSGRQLAHVVGAYLGRGLAPALPPHDPAHDVRSKRARAAADTGLSALRQQLAAAAAQLS*
</t>
  </si>
  <si>
    <t>C_7640001</t>
  </si>
  <si>
    <t xml:space="preserve">MGEQQQQPSAGLRAGAGRWTSRTSIVALLTVGGCAWRLKNDGFPGARSWSDVETYLLLLLAAVAAYHVFMLGFGAMHCVFLMCDMTTKEMINGFAIFRRNLPCLPGGSRSPARLARAWRQMLLGPVRLRPRAFAAILDGICGHDHDQDPGGTSGFGRDADAWAAQHPAAFPAFAAQTQAQSAQAQSLALEGAGAGVGFPGMSVPGVHRAQSQSSASASAAMPMPMQPDEQHGPGPLSVLEPFKMTLWLTLLCTVVGVAVVFWLLDLYSKWIRTRQTRALRRTGVLTGRAAARAKQGAARGRVVEIRVG*
</t>
  </si>
  <si>
    <t>C_7650001</t>
  </si>
  <si>
    <t xml:space="preserve">MGTPLELIKYNTDSGTFEIGKAALDTLRKVKGPVAVVAVCGRARQGKSFILNQLLLKSSGGGFQSPLTEPACLLLLLPVAYCYCLSACCLLLLPICLLLPAAAATAATATATATAPGGEEGLGEHSPVFLWLLRDFYLQLEEEGGRK
</t>
  </si>
  <si>
    <t>C_7650002</t>
  </si>
  <si>
    <t xml:space="preserve">MTLFRMQHHARGGDATRLLALVYEANEEAGRQAAAAAAAAGKSWGAAAATASAADAAAAVGGAAAAHTSGFSALGRMGDTATAAAAAGLAAGWRPLEPAAFYNDAINHEDFNLKEDFRKWKHPHKYDFCFCKFPFMYDPGSKARLLQMENQMSQLSGVASLQPLTTPDNF*
</t>
  </si>
  <si>
    <t>C_7660001</t>
  </si>
  <si>
    <t xml:space="preserve">MVFGGEKGGQRAAPGRRAVLDVAITGLGGLGALLGGGGGMAASAPSVSLIIGDPWAGGARATLFLPYVPRAENIRVGDSVELLVLSRDDRFTAFKVVREVYFPQSGVWLCDYPFLNRDLFAAVSIAVEQERRAAAGGAAPAEPGAPWPGAGAGPGGAGPAGYAGYGAYGSSSGGYGGVYGGSYGGAYGSGSSGPPYYDVPTGAGGAPGEQPGWSTVGAGWAPGPEPGLRA*
</t>
  </si>
  <si>
    <t>C_7660002</t>
  </si>
  <si>
    <t xml:space="preserve">MLLHSVSNLSGGPADVAGGGGSSAGGGGASAIAPAAAAAGFAFKSSGEEVQATEDGVHSHFEVRTSAAGDCTAPVGWPGSHTGASSGGGSGGGLTATAAALTEAAAAAAVAASKRSAPHEGVHSRCSDDHIVALAFSSLGGSSGRSGSHTPVLGGGALQQRPGSFVAPRAGGTVWTRQGSHVSRFARASDKSGSAARAISFRSPLGQGEDATAAAPVGAAATTAIDVGLGASMNPPAEVDMAQALLQQALPGMGCIPMDKGTQRVAAGDAADAAEDRPRSRDTRQASLLSTGGVEVTVAAMLQHDSDQSKLAATQDGTEDDGPRSLTQVDDAAPASAAFATAVSAAPGATARATATADNTSDPRRWSLKYTKLKASAAAAALARAGARRSEVAIAVPGAAGGEASAAGKSLMPPAARSSEANALGWGRGHQPNMRTYDGPCRAEDCPALQCVGLKKFDGERV*
</t>
  </si>
  <si>
    <t>C_7670001</t>
  </si>
  <si>
    <t xml:space="preserve">MQRAVAAYLRGQEELHDVVEVEHGTHYKHCVNLKVHGVDMDIKMTAIVPLGGNGGRDNGKAQRDVLMQALWDTPPHLRQADPAREAALAEALTAVVKEISDRIKFVARLVKCWYKNSLQRYIPYVPSVLLETVVLAAAQRKGLLSPGKQESGAEVAVFLAALELLDAAVTRREVVLLEAGPVWGYTRAQAESCRHVWRNDPVVVLHPIDPTCNLAACPQPDRAVDWSALAAAARALRRVVRDCNMLELVASSSLAAAIRVQLAP*
</t>
  </si>
  <si>
    <t>C_7670002</t>
  </si>
  <si>
    <t xml:space="preserve">MHLDLTPGGDKSYVRHFNGELRPLTAQGVSNTEPQAANHLIHKLLVQCPVLKVDRFHKGGSFGRRTLVRGAFDVDLSVFVIKFQERALKAADWSGEAGERLQREMQRVVAAYLRGQGLHDVVEVEHGTHYKHCVNVKVHGVDVDIKMAAHVASQQGMCVYVCVCV*
</t>
  </si>
  <si>
    <t>C_7670003</t>
  </si>
  <si>
    <t xml:space="preserve">SAHVPLPSKSTASNQTNSRKSSTHNAFHCCSLPQTARCCARQQRP*
</t>
  </si>
  <si>
    <t>C_7680001</t>
  </si>
  <si>
    <t xml:space="preserve">MHGTTGGGSSRCWGGLQCRLQLWLGRNPAAARHLVAVDLASLLLPAAAAATADTALGSSSGSSNGGVVGPAAQRLLQQLPWDTDSTK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DAFVSVNAASLLRRLLDRLAQPDPGVRRGAAAALAALARPLAAPALGGGAAAAGGVLLEALWLLAAALRHPLADEGGDGGSSSATAAAGSSSSSNTATTNNNNNSGGGGAGGLGYGPALSRAVAALVHHCLTRELAEELTRPLPGDPSLLLLPAAAAAAAAATAGRGRGCATAGAAGLSAAAEDYGDGGPDADVEWGEEEEDAEAAGGGAGDVEMREAGQQQGQTQGGLGLGLGLSAAVVVVPPYSTLQTLVLWLWKGTGGLAAAAGSAAARREAMRLHHRLAGALLEVRAQSRRDVS*
</t>
  </si>
  <si>
    <t>C_7690001</t>
  </si>
  <si>
    <t xml:space="preserve">MALTDLATSMKESGIDHLEALAAVIAKHPRLLVLSDEIYEYITYAPATHVSFGALPGMFERTLTVNGFSKVEPSIDV*
</t>
  </si>
  <si>
    <t>C_760001</t>
  </si>
  <si>
    <t xml:space="preserve">MGCSSSKDEVELAQQVLGAKKAADTKAVRRLSALGLEDGEVWITRQTTDIRKVFKFGQQINKGQFGVIHVVTDAAGNKYACKQISKRKLTGPNSIRDIRREIEIMHHLRGHPSVITFHGVYEDVSDVYMVMELCTGGDLFEKIEKMSTVTERAAAALFRELVECVAYCHTLGVMHRDLKPENFLVTDRTGDARIKLSDFGLSTFFREGQADFADVLGSAYYMAPEVLERSYGKSCDVWSLGVILHVLLSGAPPFAGATDAEIIKAVRSRDVDLSAKPWPAISRHARHLVSRMLEKDPEQRIQLDQVLTHPWLRLDGTAPVRAVPTGVRDRVRQFRTLNLLKREARRVMAASLPPEEVAGLKNLFEELDANADGLVSLEDLVAGLARRGEALAGEEAAALLRSMDLNGDGFIDYREFVAATYTLSKLQQSDVL
</t>
  </si>
  <si>
    <t xml:space="preserve">MPQDYREFVAATYTLSKLQQSDVLLKTFRHFDLDGDGYISKEELAAALAQLPAAASSAASARESVTGLLAEADLDKDGRLNYREFCTMLLAAPGLEAGGSEADANAAEVQAALRLSGIDLDSAGLPGALNGNAAAALPASAAAAVAAAVAAGFRPGSHSTNDTAWDPSFGSGKRTSTGGGVRTSTGGGIRTSPSGVQASIGSRPQAPSPQRSGSLAAAPPSSSQASSRSQQPSPMVSTSQMGMLQQQQQQQQQQQQQQQQQQQQQHSRSQQHSPMVGGHRLSSAQSQSQSQQLRQLQQQQSRKQQAQQQQPQQPGVWADDFSDAGPLDSEDEDIMKASRRQPQQVQTQSSQQSHRA*
</t>
  </si>
  <si>
    <t>C_760003</t>
  </si>
  <si>
    <t xml:space="preserve">MGLVAANAQNMAGMASAASEATPKSLGYTMPGEFEPHVGCWMGWPYSPYLWRENAKPAQQQYAAIAKAISEFEPVWMFADPSSIQSARNHFRGVSGVTVVEMPIEDGWLRDWGPTCVVRDDPKTGKREVAGVHWDYDCYGAPGKKKLGLPAMMPEWQKDHAAGRAILDWAGLKAFDTLVVTEECLLHPSRNPHLGKEGIERMLKEYLGLEKIIWLWKGMMGDDHVVNGHVDNMATFSEPGTILLSWCDDPNDPQHEVSARNLEILENTEDALGRRIKVIKLPAPTPGMFRSFKEANGMHPDHAKKGYVPRVAGERLAASYINHYIANGGIVCPQFGGAQSKSDELALEILSKAYPGRKVVGVHSRDVLLNAGNVHCCSSRNNGEGSSSSGIGSSGSSSSGGGPYLFNEQFIIKPPRSSARCAFGWHRDSDWCRGRPEFQYSPYISRTERWLLCRAATWPQHRPRLLRRLWRVCKAAARGSTLVLVLWRARRLRQLQLRQRRISFCSCPLAPWWSS*
</t>
  </si>
  <si>
    <t>C_760004</t>
  </si>
  <si>
    <t xml:space="preserve">MCDRGRVYVGVSTWARVYVGVFTRACLRGRVYVGMCDRGRVYVGVCTRACVRGRVYVGVSMWACLCGRACTWACVRGRVYMGTCLRGRVYVGVSTWACVRGRVYVGVCTWACVRRRVYVGVCTRAYVHGHVSTWACVRGRVYAGVSTWACVIVGVCTWACVRGRVYVGVST*
</t>
  </si>
  <si>
    <t>C_760005</t>
  </si>
  <si>
    <t xml:space="preserve">MGGREESSRRRSSRDHRADERSCRHSRCQSRSRRTGRRAEELPSPETSDSEVEASPWVGRYTGGTGCLATESLRQVDTVCGTHTYTMVGYTLARAMGPGTRLCSDLFEVGGQLFRLEVYPAGLSAQGHKYLGLFLTTPGSTRPGHLLYELSVIDKSTLKPVHITESRTAATPPPPAPATLQAPAPGVVAGFPRFVKSNFLYRNSRRFLHDDTLTISLALMPPSAALLQPQQLQPQPLLYSGLQPSMAATHGGAGLGLVTMPAPQSGAQPYYLASPAQQAYVSAATPAYAQQLPPQQAAAAGWQQQGVPMYGGGGVGVAGGYGGVGPALTYGYGTAAAVVPGQGLAGQGTAPAVLQAGGYMTTAAGPPAMSWQAPPVVVGTAPF*
</t>
  </si>
  <si>
    <t>C_760006</t>
  </si>
  <si>
    <t xml:space="preserve">MVALRSKHLSTLSFGPHEHEVVSAGLLLLSNSVGVVLLGVLLFPLLWHHGSPGAAVGYLATRAAEALLLAAGVIAQLLLIPLSALVAGNSGDTSGGATAAGVGGGVAYSDLAALAVKANFYAFQVAMLVLGLGSLPACLLLLRRQLLPAWMAAWGLLGYSLLAAGSVAELYGVEGTGVPLAIPGGLWEMALGLWLLVRGGFLQGRGEAGGSGVKKQA*
</t>
  </si>
  <si>
    <t>C_760007</t>
  </si>
  <si>
    <t xml:space="preserve">MLPVQGIPPVLCTVSLQSVCMPTSRAGGVGTRPPPPSTKRTPQPSEALHSASAIARESASPSRGPGEQPGFASPASETPSYPVPNSFATWSLSPSSPECVINEAEWRECNPLFNQEGFDLFSSFLRKLRELRLKSGGP
</t>
  </si>
  <si>
    <t>C_760008</t>
  </si>
  <si>
    <t xml:space="preserve">MRLLLAVIAPPLAQLRKMMLMVEELVWGPRGTFRGRFTDKDFVFAEHYAEVRRLVPRQQLLEYDVRQGWGPLCDFMGRPVPMAAAGNNGGGAAGKAGAAVKPPTVKMPGWRGHQVKGTAEKAERDQMLPDSSPASSSGSATDAGAGMSAGEAAAAAVAAADAAVAPLPFPHVNDTAEFCERMEVVRRLVRSIKVVQRGVEVAAGVGLGALVLRIAAVLLARRYRR*
</t>
  </si>
  <si>
    <t>C_760009</t>
  </si>
  <si>
    <t xml:space="preserve">MPAAGSPTVVTQGTTATLYDNGVPSSSLYLTWYPITLASNSNKWGGYYTLPAPPPGSTYSTLTPPPPSLAAAASGLFMCAGCAMNDASKGYFFGGVTLSVTNTGGVLTASCAVALPPAGSPTSQGTVLSSSVQEVHLYASFDIIDTDHHLLRAVVVRLLSRSLHQHPETSSGRRPSSFNLV*
</t>
  </si>
  <si>
    <t xml:space="preserve">MSAGANGRNVDMARFEGMFKDFKAELMGTLKETTDCVKKLEASQQQLNVSVQRLEAQVAASSHNAYARVCNSRAGATEPLEPLVREKAPSQATDPAVGSRPPGGCFPATRNDVLQLKHEAFKVLAAFYGNDFGGKNAILPARCRCFGDFIGVTGL*
</t>
  </si>
  <si>
    <t>C_760011</t>
  </si>
  <si>
    <t xml:space="preserve">MPDHPKSSRKPEARLPATPSSSAQVANQTTPAGGAALSSSTWLCPPPLLRTCAPPLPLGPGPPVPPPPPGPTPSRKSRTAPVPPPPAAPAPAKKPASPAPRPRGVPPLGRSPAAPTPRTPLPRAVAASACPAQCQPAGCPIRPQTSSYRPPTPATSGYPSRLPPPYPRPPDVPPPRLPTP
</t>
  </si>
  <si>
    <t>C_760012</t>
  </si>
  <si>
    <t xml:space="preserve">MAPEVFRAEPYNEKVDVFGFGVMMYELLARELLLVKYIGGTKAGQELGITNPQQYATMVCQGFRPPRNPRIPEAQWQLIQDCWHPDPVVRPDMSEVAAQLQEAIHTWDWQTGHASVSTNTPASTARSGRLGSARGVAGGRTSVDGPPGGKAPSGRPGSAGTAGEGNSGEDEVGDKAGCKCVVQ*
</t>
  </si>
  <si>
    <t>C_760013</t>
  </si>
  <si>
    <t xml:space="preserve">MPITARPPISAAAGASGTAGSLPARVTGPGRQNQGHNAQHVPVARAPTLASARSTTRTSAASGTTVMTVTDRVRKSIERRSMDARPQEQGEPLEPLEQVPEDPLERLTADLAALSMQHAAAVAAAVAITTASASSSGTSSSAPALPAASSGRNGRPQGPSGRYGSSSASGPAPVHASYNNSGAPSSSPNALQQQQSQSGSADSRRCDLGDTGLPAQLLALRDPACPVSLPPPTGLPSSCLPLDNWKLDKLVLSLSANKATWRRSLLLFEWLKAAGHQLDDRLCTTLIRVCSDHGDAVSALAVYDWMTGSTASGGAALEATAYTYTAAMRAALAGGLTDRALSIWNEAWRRHSAGRLQLDCRLCITYLELCTRLGLTDQALAMYAAMRAAPAGSRMAPTVHAYTAAMRAATEGGRWYRALDIWADMRSAGCEPTGHAYSAAISACAAAGDWRRAVALFDEMTGPGGIRPDVVSCTALITALAAGGEADRAEAVVAWMLSNSVRPNARTYTALMAALGNAKRWARAVEVLGRMQTPEWGGVQPNAYTYSALLKSLGEHGQWQLAEAVFSSIERQVLGPAAGSAPPAAAALSLASALVPAASPPPSPLAAMIAEASATAAAAAAAVASAAGSAAVAAAIRPPASPCASESSSSAPSQWTRPSQLNGLSLDLHSPTSTGGAVEAGPSRRSFSLFSHPPAPSSSTATSCAPSSTGTSGRSSFSADSAVPSDVYSVASTSAAEAWRSTLDHASAAALAGQLAAMAAASGCGAPGPLATVPEGELVTFPSIDAEEASTSAATTLAPGVYTPGVLRAGVAPPPPPPPPPMSSSAQQQQQQQSASTSGNSASSSSSGGVLNEVVCGALMLAYERAGKWQEAVAVLLRALNLGITPNTVMYNTAISAAGKAGQLEIAEKLYGKVRQPDAVTHETMIAAYGMAGLPERAEAVFSAMTSAGLRPRDFAFCGLIAAHSLAGNWEGAMRVRARMRRAGVQPSVHVYNALLAACERAGQPDRALELLGAMRREGVEPNTLTANLLQLVGRQGVRSVESQQQLAASVSAALAAYGALLMQTGLF
</t>
  </si>
  <si>
    <t>C_760014</t>
  </si>
  <si>
    <t xml:space="preserve">MSSTGSGAEGSSVAGGSPHQAVPPAAAAGRPYLNGHAGPSAMAPGGEADGAAADDRPGVGPSSLPPLRLDFLDLWAKMQMPPQDGPAFGGSGWQLGQPPASTPSPSSASSPSARSGPSPAGGGADKTAGRYPRSSGGGASGGRRRRESATRSRDERARQLVLAAKTLVQLRLVVERHLPDMGPGTAALALSRLAGLAAATQRLRRAQQEPQLPQTQSQQQPLPSGVVASAPVQEQQQADGVGPLADPSAAAGEAPSASMPGAAPSAPTASAAVQLPPGTLQVELPATASTSAATGAAIGTVDEDDDSDMDNVEGGAVGVKPGGRAAADGGARVPRSSLRLMRRMLYHIAASVAPDLYASPPQEAAAATASASIASTSTRDRTATSSTSTSTSSYHVGRGRFSPPEHRAKLAGSVLAAMARAGLRPDAEDSRALSALLEASRPDLFLATPAQLCRLASSLPLLRLAPSSRWLDHFAAVSRSKMYAASPLQLAAYVWALARLGYHPGDLWLYSLTQQLSRDGRLAAASAGQLCEVLWALHRLGFSPDPDWRAQAAEAVAFVAAREVRSVGGGGGGASRSGGAPADMEAEEESIQDGSWSAVSGDSGSRGGPMASGTRPDTHGATGAATQWSAAGSAGGLSGGFGGGNTAAEMCSLLLWAVRTGTAPASAAMEACLDRLQPHLRGLRRVHLLRLLLALAESGHRPREELMARVLGCLQPKLASMSATHLTQALVSISQLRFVPPQSWLMAFLCASRAQLRHYTPAHVTATYQLRPPRSYLEALHTYMDGLLPGFNAKGLATVLQSMASLGIKPQRRWLLRALEALADCGARGIAAGSGAVLAEQFRSGQQPVQQVAGAGVAAAGAAPLGEEVAATAPRAGLSAAQQQHQLRQQQRAALATSLVIALCSLRGVVQLEAQTQAQQEASDEAKQAPTATAQESLDASEVAASVAAAANTDGPTAAAAPAAASLLPYELWPGVKAVADVSRELLDAMSGPQLARARSCCLRTRRLWPGATAAWPHWRH*
</t>
  </si>
  <si>
    <t>C_760015</t>
  </si>
  <si>
    <t xml:space="preserve">MDSPSPWPPPFPSSPSPPSPDVTDEDSSPDLWYVGAIINVNLMKLGHNKRGELDMPEEEKPPIRKFKSWVIGLIIFITGNVLNFVSFAFAAQSLLAALGSLQLVCNVFFAYMVNKEPVTKLIIFSTGCIIGGCVLLVVFGNQSSETYTVDELIDFYKKPAYIVYLVMMGVVVFGTYVLYLHSKKVCRKRGQRGVWYFLMLMSYSVFSAMLGSQSVLFGKSISVILRTTFSGDNQGLRMFPAMVIVPLMQICWTLFSIVSGMIYFEEYKGFTTLMWIMFPVGVVIVFSGVFLLTLGGGRAPPPDELEEEEKMPDSAAGSLSKMTVHENAMFTSRPDGETGPLELGPPASAKMSLGQTLRFTSTWAPASVAVSPGSNMNRTLMTNESLRRQRRPTEAMSDLNATSRTNRTDDPHNYDKNSTLNRTAQSNTSRVSETPSMMGTMKKGIKSMHNRLTSDLGIETKTGFKLAMGLGDGALSAHQPFRGVCCSA*
</t>
  </si>
  <si>
    <t>C_760016</t>
  </si>
  <si>
    <t xml:space="preserve">AVRRPRARPQQDPRRGPWSQRRGADPAAVRGGGGGGAGGGGAAAAGGAAAPAADGGGHAVHYGDGAARGQLRVVRIHDHVI*
</t>
  </si>
  <si>
    <t>C_760017</t>
  </si>
  <si>
    <t xml:space="preserve">MAIIHLPPTAGLARTHPNPILPQASRRMKQESKCMQRRSVLHDPNSMVPGCARPDPVMACITACVSHKCPLAAPPPESPSKVRHAPGPLPFHTLCMFPNPSLLLLNESAWILHGTQE*
</t>
  </si>
  <si>
    <t>C_760018</t>
  </si>
  <si>
    <t xml:space="preserve">MQQQHLPKVGSLEADAFAPPALLPPPPRCACLEARLGHPAPTARPHATADLVCTIRNPCGRCGSGTSSTTAPLCCATATDATSSSSSSSACAIDVNHEGTMRRGRPRLYHATASSLPLPVTGGGLSLESLCSALSSPASQIAMAAAGGSSTHELHPGPQQPQPHHQYSFIHSASADCCDTNSTSLLAAAAAAAPSCLSAVHTSCNSSTSAAAVANSSDSSSSSSRLVSLRRQMEQLLLLPLPDYEEEEEDDGCCAVSYPCSAAVRQQQLAAPLCIAKAAGCGAVAAAALPAARCSGRAPSATGRRGLSEGTDIKGHGHAQPCASGPPSILQLKVRQA*
</t>
  </si>
  <si>
    <t>C_760019</t>
  </si>
  <si>
    <t xml:space="preserve">MAASATCTRPSCFFAHSLEELRVPWKPPGAQGGGAQGQQPGDGGLGGHSQQQQQQQQPHLGSGPMGLASPQPHQLQRGGGGGGGGMGGAGPDMVEVMGPGGAAAAAAAAAAAAAAAGDVGPPRMMMMPGTAGAQAQQLQQLQQQLQLQLQLQHGTGGGGGGSGSGSGHAMVDVRMATGEPGTGSTQQAQQQQALQQQQHHFQQQQQQQQQQQQIMQQQQQQQQQQRRGGGGAGPGLQQMQGTISSRSMQRLPSGGFGILNHGPVQGPDGGGGGDSATLMQLDSASLSLPLLGQHGSQHGLSGQLPRTSAAGGGLYGSTHLGGGGDDATAAAMAAAAGGGGGGGGGGLPVLGSEASSATSLFTPTGAQLSAGLNSQQQFLASMGIFVGPGDGGAGGGGGGMRQLPFGAPPQLQQHLAQLQQLQQAHAQAQLQAAQHQHQHLQGAAGGGGGGGGGQQQQQRLAPPLSPSGMRRDGTASGVPNFHSQQLQHPQHQSHQHYAFAQSAGGGPAGAGGPSVSGSGTAATAATDYSMHGMGSSSLLELTEDGEQSGALSNWTLTGPRDSLASMSQHGMAGPGGAFVGVAGSGPLPSPHPQHHTQGPASQSSSGKLPMLSGQSAPQQPGGGGAGGGGGGAAAAGGLVRLHSGSVASGDLASAMAEQQLRQLQVSVSQGRGSASSIGAGSGGQDAAAAAASAAAAAELMAGGLSDGAGSQVGSLQGGADGGRQSLRRPGFSPTPGSGNSGNSGSRLLLRTSSNSHSAINNNNSNNISSSSGTSLAVDPEIETLLLNSLQLQLSHAGVSGHAALAAFSARDWLRAALQGHGAAATRSLLLDLLAAYMPPEQLGVVRRLVECLDEAGALLSCFAPGGVMAGGGSGGAAGGGGAGGGGAGVGAGAGALGAAACPH*
</t>
  </si>
  <si>
    <t>C_760020</t>
  </si>
  <si>
    <t xml:space="preserve">MRRQRRRRRRTALPANIILVPPEESDPEAQAAAAAAAAVADSSATAAAGAVAVPVQVPAAVALGTALVPAGGGGSGSGADGSSSSSSGSSSSSALLPVLLQPATVTGTAAPLSVREAARAAAAAAGAVIRRCRVARRSAAAGGGSRGGGTAPGVAPAAALAPVLAAGLAALQLWGQVQACVSHALGTALQLMGCQQPPAAAAASGGDASATAAGRAGGSGGCSSSGGCSSGSSSAGGEGVPGSGALVLVCPGDGSSRGCGAAASSSGSSSCSAGAGSDAAGSQPCCGAHRHHHHTRGSCDGAGGGAGGGGGGHGYVLSERIAAVPSRRGAHLHAPLPGVEMRPPWTLRDFDDGHPTFVLPGLAGTPPGWLLDRLHAYYTATAAGSTATAAVAAATAGVQQPQPQAPRPLLPSGELAPVGVAGGGARQLVVGVGGGAAVVPAVAAVGLLPLGGECLAPLECAAAGLGLAAGMAAVAVGDGSSTCCVVEDNDSSGSSSSSSSNALIAYGSTHTLLLEIASVPLHLALTDGSSSRSSSSSGGGSSSSSGGGSSSRSSNIREPPGAAPGAAALDPALGLPELGLGLDPELGLSELGRGLGLGLPAGSPGGGLGSMTPQLGLMADMGAGGGGAGGADVFGHGDVFGHAYGAMGGGGVGGSSSNRGGSSGSGGGALVDAGADAGAGAGPGLVVVDSPLHAPPRAHSVRAADGSQHLVPEPTAAVAAAAAAAAAAVAAEAVGGADAALAPVPTTTTAAAAATAAIAATAAAPPGPQSGGGGSSSSTSGSSGLAAHVYRLRERFGQGHFGEVWRGWRLPEHQLPPPASPGATATAAAGATAASGETDGVGPGPGAGAGAGAGAQAPPAGPPAYVLKRLRGDGGEGVLLSGLREAYFGDLLRRRQEAAAAPPPGRLGLGLGLVRGQSQRRRRPLRAMTTW*
</t>
  </si>
  <si>
    <t>C_760021</t>
  </si>
  <si>
    <t xml:space="preserve">MSLNSLRGLARSALQAKNALPAKAGAGAPVKLAPRPDKPLPTWYELWWDNGYYPGQPAADFMFGAWPGNMTETYYLRFWSVFGLALAAPFYYVANFTDETRMPMVPQQYPAEVRDVLVQRRNSMLKHDFSAPDFKEVKDRAKIYWTPMY*
</t>
  </si>
  <si>
    <t>C_760022</t>
  </si>
  <si>
    <t xml:space="preserve">MAARQRQAALDAAEPFSAAARADGQDPFALADEQLKVPREMLDPYLPSQQEVPGEHERLKTEGG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WKMGGGSGVASGNRRFGQICEESKSNNQGKSKGAGTSTGATAPPPAAAAGASGSKASARASEDISKAAAKAPAAPQQPAAAAAGAKEA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ERSELL*
</t>
  </si>
  <si>
    <t>C_760023</t>
  </si>
  <si>
    <t xml:space="preserve">GSRRRAQHAGQLPSPVRLGALREGSGNCVHVRGQQEAGDQGGGPGGRQVLLRQELGCSPQGVEGTSSAVGWVRGWGQRKHP*
</t>
  </si>
  <si>
    <t>C_760024</t>
  </si>
  <si>
    <t xml:space="preserve">MKTCMLVAGIAIAFLTLRSDADYAGFFVCNRSLPLYIVAFALLGQGLDTSSSLGNVVNSYRFSFWDGAVMPIGVGLSLILNGIFLASPINRMGLLTLPDLFRRKYGAFMEVIVSLIEIASFTVLLGANLVGISLVLQFCFGLPKAAGVAISGSVLAVYTASGGLYSVALTDIPQALGGFSGLLVTAVYMMATEHGERVPRIGAHEGNLLWVARIVILPMTLLACTVAWFAYRPGALLVISFDIVLAGVFVPLMAAVHWPNVSPNAGILSCISGSLLRITLEQVLPKDGSLVAPLSPYALQ*
</t>
  </si>
  <si>
    <t>C_760025</t>
  </si>
  <si>
    <t xml:space="preserve">MVDWTGLDSLLSPAFSFLVLLSVMAVEARWPGLDLLWFLPLVGAGGGA*
</t>
  </si>
  <si>
    <t>C_760026</t>
  </si>
  <si>
    <t xml:space="preserve">MTAGTEQYLLPDEVCVVELRLNDTNSKDVASRPAPEAVAVKEAAALEPQSTAASPSGGVVKLEAVKSHVTCALCTNLIASSLVLSCGHQYCGSCLFDWLGNKPCCPSCQVPLRAIPMRCIALDSIVEAFLSSLTDADLVAYKARQEEGKSAANKVNKMFWWLQPSAMPGVPGGAGSAGFGAAPAPVPPLPNMMGPKSGSFSGAPLPQQLPNGGMMTAGLMGATGYNKAPQSHSGMGGGRRSSNPGAGQTQQQGFPPRAGRSNSFSAGGAQHSGMPAPPLLPPQVAASIAAAGFAAPPPMSMGGAGATDFESNYLSFAQKFGMEGVALPLVYQQLQQQQQQQQLQQQLLHACASADLSGMDLTGASSSASQSSYTDPAQLQQLLQGLYFA*
</t>
  </si>
  <si>
    <t>C_760027</t>
  </si>
  <si>
    <t xml:space="preserve">MHGGALVCELVKIQNLFLPSLTKAPLTSNLSYLLCAPGIRSFTFNAQKASSAAAASPALIAAEASQTMTVEGSASNGKAGEKGVDADGTTGGRPAHHVPNPGMLLGPKFCNPWETFEERTFGQVIDWSRQRKKDKINTDGHLVGNMHPTPEDYRRAFPLHPVDWEALAAGPPAGGIQAVWVGHATVLVQMGGATFITDPCFNERCSFVQFFGPRRVVPSAISGTEPQLPPLDFVLLSHNHYDHLDTGSVRTLNKRYGKALTWYVPLGLGSWFRGESVERVVELDWWQSATHTAKGGAGGSAGRGAGSEVTVTMVPAQHWSMRSGMDRCRSLWGGYVVTTNPKAAPASASADPSAPASAAAVSANVSVSESPSPAWPPGQQQPGQQQQQQAGGGKTLRFYFAGDTGYCPVFKEIGERFGGIDLAAIPIGAYEPRWFMKPQHTNAEEGLMVAQDVRAAVSIGIHTATWSLTDEPLDEPPARLAASVAAAGLPTGSFVTLQHGEKAVVVDGQLVNDPATLPVAGSPAIAAAAAVVAADVQAAAVAKAKAASGSKVEAAT*
</t>
  </si>
  <si>
    <t>C_760028</t>
  </si>
  <si>
    <t xml:space="preserve">MLDAVVITAFISPTATASGGEAFAGALGGRAGGVATRFGGDKKAPSPVQDPSVEHADVFASSSLAPPSGVEAAAPPQQHSLQERPPQKQQQQQLQPAGGGSVGGSAGGGSPAQQLPLLDTQQFGRISSPISASVGGRVSLDDDTYLQHGADSCSLGGGGPGCGGGDGTGSDASAQLLTAPLAPHPIFPAPLQPPIRHGSYCTASAAAAAAAAYGGAGAAAMGFHGGGAGGRQPHVAPQRCASSGVSAFASAVAQRQQLLPRQPVFDQEGHCGGAAGSTAGGNAGGADITGSATSSTGGGGATAGCPESPFACLCCSPLVLEEGEDCAVQAAAAAAEGAAAVCDACARSGKDTSSRSSGGSSHVSGSGKRGGSGAAATNASARPRGAKGHLLASKLGVAAVVAVTEETAAAAATGDAAAAAVATAPADAPEPIDADLPAPTSMSSTPSISVGDGAEGADGLTASIADACRGSGVSVSGSSSLTAAARSASEAGSAAVSSAVALMMRDVMWPPAVRYGGGMDPEDSRSSSIGLAPGLSSLSMGVGRSNARDAATADYLDATTAATMGGGTGANSAFSTTAAAAAAAALAGVTGDAASPIYHLHRSPRYLWGVSPDDTTLMRALGDGGLGPCAHLTIWSSSRLGSRMGSLLPASSLAGGMGGGSGSFPREKVRAAAQALAQAQAGQRL*
</t>
  </si>
  <si>
    <t>C_760029</t>
  </si>
  <si>
    <t xml:space="preserve">MRLHTQAVQMHGMLPGDFAEEAAGVTSHSSSRSGGDDGAGGGSYAAVDIAGGGCAAILVGANLFFNTDSTTNATTNATTSPSPSDMVAAHSSTAPVMALVDLAALEAEISGGYGGGGGYGGGGGYGGGGGYGGGGGYGGGGGNGASAWGSAANGAGGRRGALSYAFGAAGAAAISSAARRQTDADAGVWEELLRATAPERWRDAAGAAAAAAPAAAAAAATAGRSGGDDGGSGGGGGMGGSGASGSDTSRLAKASAGATAAANEEAGVEPVIAEAAPAGAGPEGDTESVSEQDQEEEESDSESDDDGHEPAWSDWRSRLRRGGAAAAAAGGAAAAGGLPVSDGDPAAAATATDGASTAAAATAAAAAVASATAAEVDALLVDLGVFFGQVAELRDLTAAAAAGLAAAREARAAEWQARQRGAAAEGPTAAKVLLPPPALLALGEALQRHAVAAGWWRTAAAIVEGLNVVYRAGVLAGAAEQLQPLPSPPQPQSQGGLLEAASTKSTKGAPAASAKGAAATAAKGASAAGADDGSGDASSAGSDSGAEDGSGNHNSSIGQEGPPRPGALWTLGGPTTPGAAMACACSGAGEDGSGGATVWPWGWLAQQAGRKVEVLWQWLESGEARAAAVTAVMALAARAIIAPSYYGVS*
</t>
  </si>
  <si>
    <t>C_760030</t>
  </si>
  <si>
    <t xml:space="preserve">MLAAVYVRTHKNVLFSINPKTRIPRTIKRFSGLMVQLLQKLSIRATNGPDKLMKVIKGPVTKHLPLNCKRVGFSFAADKHVAIHEYVAGLEDSGPIVFVVGAFAHGKIEAPWVDEELNISEYPLSAAYCLARITQAFEMKWKIV*
</t>
  </si>
  <si>
    <t>C_760031</t>
  </si>
  <si>
    <t xml:space="preserve">MVRTCHPDRTGDDEATDFCAMLNEVYETLSDPTKRALYDELAGFSAESVNPFLDDRYPADRVFVDEFSCIGCRNCNAVCPKTFGMEEDYGRARVMLQDADSEAKLQEAIDTCPVSCIHWVTAPQLNLLEGAMARMERIAVWSMMGGSGMGANKDVFVEASYAWQRRQSEIRRRVAEATSSAAYSAPRQPAAKKAGWGFWNNAVEFGAAAGSQFYNDANSARAKKQAQQQEQQQTTGNGDRESRAVAGLAARAARAARTWRRYQEVAAASRREKLVITSMSSASSMDSIDSASGSMDEADRMVAGVVKGGIALR*
</t>
  </si>
  <si>
    <t>C_760032</t>
  </si>
  <si>
    <t xml:space="preserve">MVKRSSPQAALQLEAQLEAELRDLEAELVRAQQDASTQVEGAREQLKESQRKAELLEAMVSALRERLKREEERNNQLTGEVEAGRAELAKSEEERKALQSRIAGLKTELVDTQGKLSLALRRSADLEARVARLAKQNAALALRVGELEEEMRERAAAAGRAAEAARDRIRELEAAADEDALQLARLQGCLAERESQLAALRESEAELQEVLEQSKAAAEQSDRDVDVARLNAQLQESAKQAASFAEAARQRAESQALEVSALKEQLEDARIRAEQASARRVAEVSELRSSLEVSLGEARGEALAAREALAAVKQQLDGLLSEEWVQALEDRESELRGLLEQRANLLEAAAQAAQRDSEQERTASGQAAAASAAGGPGASQAALRRAVQVRVRQLLREREQELQQAAAAREAQLQAREVQQLSSQVMQLQNTLQKRERMYAAATAAASAAANRAALIAPVVLPGQRQPPQPQPPQQQAPGSRPQAAQPVENNIVVSARPPTGSSSSSSSSSSSGGGSSSSTVRTPSPRGPDAGRALRMPPAQPPLQHIPLRPGYKPDAQQQQKSQSQAVNGTPRNPMMQAPAEFITTAKESGSSNTSTSSSASSAATASAGAPPAPPAEPLTPVRQGWPTHFGGSKPPSSSSGEPGGPSPWDAPARPYSWPLPPAPSQQQPQAGPGVSGKAPSLRPGPPPPIRLPPGPPPPAQLPPPRTSPEPAPIAAGTSSSSGASASGAAASSGVFVSNGFISSGAAASASTSAANISTAAATSASAAEKPKPAPVPPKAAAAAATQPPPIVKSVLKPQQQAAPPKQDKGKVPTQQQQQQQQQQPSGPSAAAAAMAAAAGAAAAAKRAAAADPAPREKPRSFDVSPISEWGRPKTMPSSDDDDATAPSTSASTAAASSATTAAAPDAAASAAGKAVGGSSTGGNGKAAAGGGRRGAGAQLGSASGGAGSAFVSETDLGAEIAAITQSIVQRASAGSSSSNSSSSSASGGGRVGSGGSSNSKAARDAGAAGVTAAGGAGEAAAEPMPSLAGRTMRLAAAGYVIPRLGKGDKGTEDAWFVLTPASGTVTNGAAPPGGASPGALPSKSVSAL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YPRDLLAAAQSAVRTLGSATACVAALSLPDTLSIANLGDSGCRVVRRGALVLATSPQEHTFNMPYQLAHPDNLPETDTAADANVYQVALRPGDVVIMATDGLYDNMWDEEIVSVATTAMSQAAGAATAAAGAGGGGGFLPVPAAAAAAQQLAATLANTAFRHAQDPSFRSPWAVELANQPNATWLQRLFPRGGKMDDITVVVAVVTAV*
</t>
  </si>
  <si>
    <t xml:space="preserve">MALTVEPLSPNLLHTDLLTIKHTSDPALLFPSHAYGRGGVGHFLCTGHSRAGIHRLPQAASKAASLSLTARGRASSSRASDYADGMDPAATGNGSSISGFSLISSDPAAIGATRAWEAGTVAHASNFVSACRSVRPTDVPRGSKWAAVSFFENDPKEVSRHMQVLDFIQAKHDMAKAAERQTEQARHNIWAEQQRETFRRQRLEQASRYTRSGIRPRSAYAELGAVAAAEQAHNGYGSGSVLGDSQDGSRFGGGGGGGRLGGIAPPSGDPASRYYGALGRDGTFGSRISGTGSAQGGGGSGSMSYYPGGKPRPSTALPAGSVYTGRGGPLTAAQAATANPFNATLSATAATAAAGGGGPIPLPKKTYIHVYDRMAAEAAETPAARAAAQAAAQAAAEDERRQAVLDGELAELDSFEARMRSLQRARSRAAHSERRRGSNAFAEDSDA*
</t>
  </si>
  <si>
    <t>C_760034</t>
  </si>
  <si>
    <t xml:space="preserve">MAAAVAAAAAGAARVPEAHLADAVAARAQRNLFAALAPLRAAAADGGDGGGGGGTDDEAGNHTLAASLPFSGPHFLQPLSQLTGGSSNGVRGVSGSSSTIPGKEEPVEAGGVASPAAARWLRAPSPPPPVSIPVVLPQPGRSLGGYCLATGASVGSSSNGGGAVAAVGSSSGSGSVGCGRSGRRGLALMAHGHCVRPGCVSFSPDSPLGLAAEQAAAAVAAAVAAAVAAAAKTAAEAEAQANAQAGTAGGGGGEAAVQDCGWDLLLEDADADGVAGGTGGAGGGAREPRAASAFAAGSNEPRTSTAEGGAAGGLPGGGVPDISDAHTPHQPQGPQESMPMWSGQVAEGPQRTAAALLAAAGTGAAGE*
</t>
  </si>
  <si>
    <t>C_760035</t>
  </si>
  <si>
    <t xml:space="preserve">MEAAGEGLARAAAQAAAQAAAEARAACPGALPLLCRAVGERLWRLDPGLATSTAEQLLREQAAAEPPQGLQQHHRQQGREGLQQQEAAAPPVAALLAALVVPGAEGEAAVWGLLGRLALAAVGLQQQEEAHQHQHQHQHRRTFGGGGSGADPALAAATLAAAETVLTRLAWEQEQAQELEQNTAGAALLSAGAVTEAAALAHRVTTAADAGAAVATGLVKLEGLLRAALQLPAPQPQQQQQAQQQKPGGQQAPQQQPLQPAQHRARDAALRAIEAHLPTSTSPAVLELYGRLLREAAAAASAASTAAAAVAAAAARTAGAASAPGGGGAGGGGAGDGRAAAAAAAAQAAAAAAEEARHRIQMAQAREGALRAAGLVPVEAAVEQVVAEVVVEEVAALRALVTTCLRSRHFAQLGLQRQRWVCGVKPVLLGLTLSPELAALRYRYLVAASQWRFLTVNDLTAFEELYAALGIRLTDSGGGGSSSSSGGGGSSSARPGQQPHPQPNSSGSGRTAAVGDLLRRLVRVGPGLDGRTALPLVMDALDAALAAALLPPAPPAPGGGGGGGGSGTQVRTQGASAGASAGAALGSGAVAAPSPTPPL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TGGAPDSARAAEPRFVWRLPAPPRAHHHHQYNHHHHRVHGQGQQRGGGTACSPGGAFLQHLRGLACPSASAPSPSPPPSSSPPAPAWAAAQAAAPAPAAARPQLQQQVPVPLQVPGPALAEAVMAALPLGPSPAAVRAAATLAASYLRAVGVMEAWVPYGCSSSSRCSSGGGGRSSGGGGGGGLGGAGAGGAFGSGALELGLELPAPRQLAPQVAGVAAAGGGGGVGGGGGGGCLLQSALRVMAWAGRWRRRRG*
</t>
  </si>
  <si>
    <t>C_760036</t>
  </si>
  <si>
    <t xml:space="preserve">MLPYLAGGMLALTGAAALVKGVLDRRRASEAGAGKPAESADAALATASAAAAELKQMSSKVQEAAATAQSIQERVTEEAAAAAQRQQQLEQEQARAAQAAEELQAEIRAKERELQQLRVASPAAAAAVEAGARQELKESQRKSELLEAMVGALRERLKREEDRNTVLAVEVQEGRVELARAEVERRELLARVDDLRAELADTQEQLAAALSHATRLEARVAALVVENADLEARVGGLEAALAGRADEAGAVSAAADERIRTLQAAADEDRLALARLQGKLAEREAQLQSASETEAELQQAVEAAKAAAQEMAAVLRHRDADVQLLREQLQTAGTSEELAALRKQLSELQKQRDGLQAARHAELTALRDRVRAAEEDNSRDLKQLKEKLAEAEAERDAQVANLRAALEETARQAAALSDASREEGRAEAEEELEELRGQLQEAKLKAEQASARRVAEVSELRSSLEVSLREARGEALAAREALAAVKQQLDGLLSEEWVEALEEELRQSVQPGYTPVAKPLPLSPELTEAMKSLEARESRLQEQLESLQRELAELQSAAVARLGPALVARAQELEGAAAKCRQVMRAREAVKDEPGMTRVVQQLAALTSELGSLYRTVMTPEQRSRERAVRAELQDRETEMRGVVEQRIKLEQQRELEEADAEEKRKKAKAAAHGPGQDALRQLVQGRVRQLLREREAQMQQQARAREAQLQVRHLETSWKAQLEASNRALQEAAADKNRLAAEATLSTTQVRQQLSELDSLRSELSAAQSAVAALRRAAESSKQAAAQQSAGAASEVSQLKAQVARLEQALQERERQYAATQPRQSPPTTSFVANPAAAAAGPLRPPANAPLTPLRTAPPSQQQAASGGDFAPGSANSNGASHKPITPLRSDWPSQYAATAPGSGGSSSGMGSGSDAAAAVGALGSAIAAAAAQVAAGASATPGAAGGLVGGAGSSPGLVGAVTQTLAEVASAVAGEVAVGLVGAIAAAAGPPAQAPSGGASSSFGASSPPAPAGTNGAPDSARPRQQPQQQQPTSRGVTSAAAWGQKPPAPPEATAPTGATPPIASTSATSASVAGGAGFSGQADGDGGDVRTIWSKILTSPKDVPPPQPSSPSWPPPQPPQPPQPGPDLPQIQLRPEFSKPGAAAAPAAPVAPSAPSSGDVGASGSSNGAAEADPWARSSAPKSSTSSSSSSTAGRPAPGPSVSPPPSTSTFAQAPGGSSDAAILNTIADLKSATARLDQQASAAAKQPPPQLPPPQAAPQQEQQWQQPLTPLAAAPPQSAYLSDFRRPLPPQHPASDAASPASAGDDDDDDGYIDNGAPTPSSSSSTSSSSASSGGGAGARRAPPAVPVVETWKQRTTGMPLMQQPSSAAAPPSAKPPQPSPPPVVPPKGSRQEPLLPQAQAPPGKVPEPPPLTPSRPAAVPSSSSAAADAAQQPVRSPSPQRPAPAKPAAPKRPSAAEAAMAAAANAPAVAKRAAAAMPPPAKAPAGFSTPPISEWGRPKPAPEGQDTAAVPAGAAIAAAAAPSGSTAAATSAATSSSGSGAAAAGSAPVSPVDSAFLSQDELGAEIAAITQSIVQRAGARGVDITRPGTAAAKVPLPAAAGPTTTTPGPLAVVPSAAAAASRRLQLSVSGYVLPQLGKENGSEDAWFSVTPLGGTATNGVVSAGAQPAGTVSALGVADGVGGWAQANVDPGQYSREMMAAVARAVEGKTSVSDPRDLLAAAQSAVRTVGSSTACFAVLDGSRALLSIANLGDSGCRVVRRGALVLATSPQEHTFNMPYQLAHPDNLPDTDTAEDAQVYQLALEPGDVIIMGTDGLYDNMWDEQIVALATGAVTALGPALGVTAGMAAAATAQPAAQQLAATLANTAFRHAQDPSFRSPWAVELANQPDATWLQRLFPRGGKMDDITVVVAVVTLATVYQE*
</t>
  </si>
  <si>
    <t>C_760037</t>
  </si>
  <si>
    <t xml:space="preserve">MMPAPPQPPPPPHGYYGQPPPLPYHMPPPPYYMYGERPGPPTAPGDKYNSQAHRGAAPAADPCAHCGAAGSCLCHVERRESAGSSFTAGGAAPSVAKSQLPPPGSVPLPPCGSVPLPPCGSVPPPPPTPLRVAASITTELSVDAPQPQHHSQHLSPQHSQPAPQQPAPSPFGSAAAGPSPTASSNHSAMPPQAQAQAPPPAHQHQPQQLQQAQSYSAGPDAARTIAPPQQAPAYCYTRASNVSSASAVGVTAIPRPEVPHTHAAPWQQAHSCPPPHVHPPQQLQHPQHQRPCLPVPVPPPPKWRQDRPTAANTTATDGSNVASAGFASAAATATVGYRPRQSSALSDCSIALRDLLCGGGGGGEKGVAAGYISRRGSGAVTPGLVQQLTGGGDSDAEGMRVAMAALLSGGAVGAAEEDEATAAADWLQLSSFHTDGDGDCDGGSGDGSSSGRAHAAPAPAATLVYGRTTSSSMVPCSDLYAYNNTYAYTRPAAGAAAATTAAVFADGSSISGAAAPAAGVMYPLHTLCSGGSADVGVTAGPGATPPGLASDPYNHSSSGVPAPDASVGTLPALQQTGSSGRATADVAQALLPSAVASAEIASAAMGQQPAATLVARRSSGGPKPHASRGAPAYQAAAEIAAAPVVAAAPPAPALPRARAPKRSAAVAALTQIAAHTRSDFSCGGGSSAASGDDNYSASEAEEDEEEEADIEIEEEEEEPQPPPRRSSGGAKARGGARAAGGDASSSRSRKRRAVSAAAAASAAPVQPAAVMAGTVQAAMAAGATGAAGTGGAAEEEDGGCKKRSSQYRGVTRHRRSGRWEAHIWVKEMGRQVYLGGYEEEAHAAEAYDVAALKCKGAKAGVRTNFELGRYSGLLASLPHISLEELIMAVRRQSQGFSRGSSSYRGVTAHPSGRWESRIGIPGSKHIYLGLFEGERDAAAAYDRSLVRLKGPTAATNFSLSEYRSELSEFHVYGNASVLRDARLASVTAGSGPDFEKWIKSGFGAFPHLSAADFGASAAAAATGAAPAPGASGSGSVEAAPRTAGPSTASGDASPAVAAAAVAHSPSPIAAVMAMAAASAAVAAGGV*
</t>
  </si>
  <si>
    <t>C_760038</t>
  </si>
  <si>
    <t xml:space="preserve">MTPAATSVAAVQPQAAPPAAELRVDQLLASAGPCGGGGGGGGGGDGAGGGGQAAGGEAASGPGGGRRQPQPQPQTQTQPQPPPPPPPVVVVRTDSTFSVAASAAANAFAMEPEDATTAAVAAAAAAAAAAARGDGSSSSARRLAGGGGGGAVGVAVGAAVASAQAADAMAQAHATAADAPAADAHAQQPLGSDRVSMGPPPPPPPAAPVASPCNRAPEPPLPPPPHGGYGYGYGYPPPPWHYYEPHHAMPPYNQPPPPYVYGERHSHLYQQPYYPAPDQQPHQQTPYEYGNGAVDGAGGACALCDGGSWCPYHVPRRESSGSTVNNGTGSHRRLSTGGCRGAAGGAAMVAVPVGTAGDAWPAAAAAGSRPAGDEGPTAARQPRRCDDYYDYWRYGEGERHRYPLMYQQQPPPPPQQHPPQHPPHPYPYLPIHPHHQLHHHKSYHQLHLPQLHPHQQAAPPPAGYLQLPPPPPLFITPPPPAQPAQRDEHGDLRAVPNSGAGPATTVNQAPPADGAAATATTAPTATATTAVATAGYRPRQSSAFSDCSIALRDLLCRSGSVNAAGGGGGEVFSRRGSGAVTPGLVQQLTGGGDSDAEGMRVAMAALLSGGAVGAAEEDEATAAADWLHNTAAGGGTMYPLHVLCGSGSMEARTQRSVPESEAPVAAASPLAPAPPRARAPKRSAAVAALTQIAVHARGGFSCGGGSSAASGDDDDYSASEADEDEEEEDEDEEDEEMEWAVETPQSQRGTVSTAGHRGSAGVSSSSSKGRQRAATVSKHARRGAVAGDGAAGGGSGSCSGKRRATGGGASTAALPKPLSVVVQQAVAAAVNGAAGSLAGAAGAGGAGEKEEDGGCKKRSSQYRGVTRHRRSGRWEAHIWVKEMGRQVYLGGYEEEAHAAEAYDVAALKCKGAKAGVRTNFELGRYSGLLASLPHISLEELIMAVRRQSQGFSRGSSSYRGVTAHPSGRWESRIGIPGSKHIYLGLFEGERDAAAAYDRSLVRLKGPTAATNFSLSEYRSELSEFHVYGNASVLRDARLASVTAGSGPDFEKWIKSGFGAFPHLSAADFGHGGGTTTSIDGGGPDSPVGVGSSGATDAGEPTPAAASASAAAHSPSPIAAVMAMAAAASAAVAVSPTGRS*
</t>
  </si>
  <si>
    <t>C_760039</t>
  </si>
  <si>
    <t xml:space="preserve">MASAFVDDPSTTYFCRPGKAVEFYRTILNCVLDWYPSARQLVCSSHSRRSTVPRPDAAAIAYVYPRASGLDGWRRLLRGGLAPLLSVRLDRVVQGMDASDFFEGQREEFFKAHGPYLYISVMGTRPQQQGRGLGGALLGFLCDRADGAGLPAYIEATSGRNRALYERFGFRLLQAWRANPDMPYTYVMWRPPAAVPDEDDTAQDDAAAAAGLGGIAAALRQSSQQAASQAQASGGEAAAAGAAAAEAATRAADRDAAAALFGPRADMMLAGAALAAAAAGAGRNTPAQRRVARSAEELWAAAALRRRSRFARVRQERQAARQQRRQERQELRGQVAEYAYYEYVDSNTWGYWPLWTSEDWAAGPEAAAGAGIEVEVGVLPARRNDKNDGSSDSYVDWREPDAGSSXXXXXXXXXXXXXXXXXXXXXXXXXXXXXXXXXXXXXXXXXXXXXXXXXXXXXXXXXXXXXXXXXXXXXXXXXXXXXXXXXXXXXXXXXXXXXXXXXXXXXXXXXXXXXXXXXXXXXXXXXXXXXXXXXXXXXXXXXXXXXXXXXXXXXXXXXXXXXXXXXXXXXXXXXXXLGLGVGRHGAGDGHGDDASSGGGGGGGESGGWSWPDFGGSTGGDGGYGGGGGDGGGDGGGAGGGDGGGGDCGD*
</t>
  </si>
  <si>
    <t>C_760040</t>
  </si>
  <si>
    <t xml:space="preserve">MQEDSHEVFAEINSAYAVLSDPEERGRYDYLWRYEQARLEASGGDPDRPLTPEEAERAAALDKLEEVHREAERARRLAKEARRAAERAKRQAAAQAREVKRQAAASAAEAAAAAARRAAAAGTATAATAAAVAASAAAASQKQPAAGAEAVRYWAQWAEHEVKTVRQTAGLEPVPSSPEEQLLWEWQQLQARQQQQQQEQQQPRSGQRQQGGRRARGGAARGQEGGGSGGGGGGGWEPPAPPPE*
</t>
  </si>
  <si>
    <t>C_760041</t>
  </si>
  <si>
    <t xml:space="preserve">MSDQTYCTEENFEISPGVFTHGLTVEEVNAQYGCCQKFVCNIPCPQPFDNSGVAVQYGIPVAVVSLSWFIMALVIARFAIKGSAKAFFVCNRTLPLYVVICALLAQGLDSNATLGNVISAYKYGFWDGAVLPIGLGISLVLNGIFLAAPINRMGLFTLPELYARKYGPLMEVIVSCIEICSFLFLLAGNLVGISLVLSFCFGLAKGVSLAIAGVVLALYSGSGGLFSVALTDVPQPHAAPPSLGFALDLGNNVTAITPGYAGPLDCVDPVTNASTCDNYAYPVGDQIIWPNAMTNFDAYAPFPNALFFNWVTMFVLGLGNLCALDFQARCMASKTPNTARIANLVAGVLLIAICLPFGLLAGLARKYFGPDSPACFIAAWAYNPAYLLVVAFDIVLAGCLVPLLAAVYYPRGSPNAGLLSCLGGSILRLILEFTLPKDGSLVIAGKYAFLYGSGLPGLPSFMTITPESAAADAGVWNPDTEVCDQPPMKDWTGLDSLVSPAFSLFLFVSVSVFERYWPGIDILFFIPKPWRATQPLYQLDLDQQQVDPDSSRTPALATSKAAEAAAAAAAANAAGVHLKDDASAHGGTMMRAALGLDDDPIAKEVQLTAGAAGLHHRAQPHTGVEGV*
</t>
  </si>
  <si>
    <t>C_760042</t>
  </si>
  <si>
    <t xml:space="preserve">MFTWTKGRDIFESETAALDFLKQADGSIQVLATAPYILGYVVIGPWGLLLVAEKFRVSASLPGNHEVKTVTKSHWIKIPLQLNLSLQSVQAPEAVLKDEKAMKDEIDKGIERLLSFPIDGAHFLCDTLDITRPFPSYRGVLWRQQHRDGSLLWSRYTWRRGSAPLWWGVSIKNNGIGEAEIKIRSHNTFKGSKRYVRRLQRRYTPTAQLDPDPPAAGPDGDPTRLVPITFVSLLRKGTPDRDRSEAKLASAFDFVVAALRKEHGLPLTYIALDWHEMDKQLGHVGIVEAFWNTVKDLLPAQGFALGTLEKVGPDHTEVCADAERPGAPARPGDDGSGIVAPRVSAAGIGWRAHWLRQQRGVTRYNCADSLDRTNVGSFFGAVQVMIEQCRELDIAIARTRPSAEQLAALAAARAARDPRTFTRASTNASTSSAAGAGGIGGGGGGPAGAGLQQPGGTPGPLAMTQPYTPGAAVAGAPGANNNAAGNMFGMTGTAAAAAGAAMLEKFGKQVANGITTMMTGDGRSPMRGANMPPGAGYGPGAGGSGSGHGSSPMQRAAPPPGAGGPATPGPAPAAGPAAGAPDAPLQKKITIAPDGLPLPPGWEAKIDKTSNRIFYVDHNSRSTTWERPPVPASGRLSSDALSTVFQPGSGPGGQHVTALGAATPGGGNGAPPHMRMPGQEPRGPALSVGSVTSSQAAPGAQVPLTPRASTPHAADSPGDALGQVRAGPTGGSHNRTDSAEGAEPERFEPLTPWCMLRQALSMLAELFLVNGDMCAWLYTGSQAMHSERILIFEPETSKLRKAGVGAYGNAIVAVKRRYNNVVVDKEKQSMIDVWDKEGVPLEGDEADDLDGEPVGQIDWPLPERNAGHHMHPMYGAMGSSASVSGPSGGGVGGGLHSYSLGMSHGVGLGAPHHAQPGAVHAGGYSSTTAAAGVPGPGLAGLGGFGAGGGVVAGGVAGGKAGLGGGAGLGHVYSVGDLAAAGSAAAVVGAAGGGGPASGPASAQLAGGNSRPSRRGKSMSTEELAEQLKQIHLHSQLTDEQMRAMRKAGSEAVLTSLDSANSVDLIQLGGPDESETSSVASASLAAAPSRPGTGLPAYASDQALLMHHSASEEQIGLGAAGAAHGGGAGAGLSPLHASSGVAAGFTDWAQFSDDASGTGTGSNTPDRRGAPSGLKPALKKPAPPSVTDPLASLLDSELL*
</t>
  </si>
  <si>
    <t xml:space="preserve">MYQKKTQLEHIILRPDTYIGSTERQPNHVWVHTGQKMEYKQVSYPPGLYKIFDEILVNAADNKVRDATMDTIKVDIDAATNSIRVWNNGKGIPITGGRNGYGAKLANIFSTEFIIETCDGSRLKRYKQTFTKNMQVKGTPKITDCKASDNWTSITFKPDLARFGMEALDEDVVSLLRRRVYDMAGVLGKGAKVYYNGERLSIKSFQEYVDMYLGPKENGVPRFCERINDRWEVCISITDGSFQQVSFVNSISTQKGGTHVDYIVNQVVKHATEKLSKKTTKTAAIKPAMVKNHLWVFLNCYVENPAFDSQTKETLTLRATAFGSKCELPVPLLDKVLKAGLSDSIIRFAEFKSQKELKKGDGTKRSRLHGITKLDDANDAGGPRSRECTLILTEGDSAKALAISGLGVVGRDHYGVFPLRGKLLNVREASAAQIAANAEIQNIKQIMGLQHGKVYENTTSLRYGHLMIMTDQDHDGSHIKGLIMNFLHSFFPSLLRIPGFLLEFITPIVKARRGRDTKVFYTMPEYEAWKESLGNATTAWDIKYYKGLGTSTKEEAQEYFSRLDLHRKEFVWEGDEDGDSIELAFSKKRVDDRKEWLSNFVPGTFLDQSADRISYSDFINRELILFSRADLDRSIPSMLDGLKPGQRKILYACFKRNLKKDIKLSAYVAEHSAYHHGEGSLASTIVNLAQDFVGSNNVNLLHPSGQFGTRLQGGKDAASARYIYTRLAALTRHLFNENDDQLLTYLNEEGQSIEPEWYMPILPTVLINGADGIGTGWSTTIPNYNPRDIMANLRRLLEGEAQEAMHPWYRGFNGNIAEAATHKSGSRSYVVSGTVTQTGPNTIEITELPIRKWTQDYKEFLETLLRPTEKDEAPIIADYSEHHSDSNVHFVVELLPGKMEELLASPGGLDGKFKLTTKIATSNMMLFDHSGMIKHYSSPEMIVAEFYELRLDYYEKRRIAMLKVASLDQKRADNRIRFILAVVEGRLEVRGRKRADLERDLEAQGFDRLGKAGAKVKITEVAEDGEEGEGGEAAVTASNGASYDYLLSMSIYNLTREKIAKLQEEAAKAKERVEYLCSITGRDMWAQDLDAFEAAYDTWEVQENARLEEATRKQLAAKRGKGAVSKPCFEASLSARTGAGFMRFVYVSVCCGKRIKVVSVSTYDDALFQQGKAKGAAGGRKKAAKKAAGSDEEDSAEDTADSDFEMAAKKKPAARAPPKPKPAAPPAPAVAAPAPAPTAPKPAAAAKAPAAPKAAAKAAAAAAAKAPAAPALEVEPAAAPVARPPARKAAAAGAAARKRNVVVDTEDEDVDMSDGSEEDFASATEDDDDDFEADEEEKKPKKAPAAAKKAAAAPVPAAAPKPAAAPKPAAAPRAKKAAAAAAPPPQPLRADSQGSEQPSQDDSRMKPDAETAGLAARLAGRMQAQLNIGKAGAPVVNLEEDYDVSSPAPGPKTAVGAKKPAAGRAPAAGGRGKGKAAGGAAAPKQPAKRKGAAKKGSDSESDDVIEPSSDDEETFELSAPSPAVAPKASTGKKNRSGPTPLAIKSLARMAPVPEEKAPLRARRAAAAKPVNYKNGGSDDDSGSGSDKDSDFEVLSD*
</t>
  </si>
  <si>
    <t>C_760044</t>
  </si>
  <si>
    <t xml:space="preserve">MNNCERALVLASHLGEPRTLVYFAVGLAELHIARRDLAAATSTFDACAAACAALGDGGLRGALLQRVLPMAMEVLNMQGRTAESFQRWRLLNGVLAESGRAVPEECPICAEPFSPERACVALSCGHSFHRDCCDLWLGHRMFTTGVFCAECPVCKQVDVSLKPTPAAAHALVMQRQAMLVAAAAAAVDPGLMSCGGSDGITRSGGSNGSSSSSHGSTCSGTSRGSGGGSSDSASSSSSGSNSTGCRAVAAAGRAEAAATAEGNSGYLHHSSSRRVAAAAAAAAAAAALVAAGRDVEESCADGACCYAMETDDDSAESMA*
</t>
  </si>
  <si>
    <t>C_760045</t>
  </si>
  <si>
    <t xml:space="preserve">MYRRAQIISAVLTPTALSTL*
</t>
  </si>
  <si>
    <t>C_760046</t>
  </si>
  <si>
    <t xml:space="preserve">MSNTSCMRSDTPLHVAARRGDAALVAALLPAVKKHYARNGAKLTAAEVALLEAPAAPAEGPAAAAGGGAAIAEAIVAAGGEPGEAGMGLMRAAVERKADGLAAKAAMAYVARFEPEHAAADCVVDEASGNSHLHLVAEAGAAAEACRALVAGGADLLRRNNKNRTPKTQVWRQWRAGRGDSGAAAVLLKLPEAAKAYLEVAEEEFKAAKEAKKSALWDDKMKGTQTESAFGFSVVLTHVEEEAAAAWGRETQLVEASAPHADEYESPNDLGFWRVDIEDQAAFICNELDLSDEQALYLLNALGLLPEGAALPDFRGQPEGQQQYEQELEQQQEQDASQRPSGSMDEVEEPVLRDALESWQDMSDEDEDHRPSTSQQQMRQIMNNPEFGYQPGDNGGQGEEYDYYDESNGNGRQDYSASSSQSAMVLASAGGSFQVSIKPNISEAKPSGPLAATTSR*
</t>
  </si>
  <si>
    <t>C_760047</t>
  </si>
  <si>
    <t xml:space="preserve">MTAAVAASYACAAALAVEKVVAVAAARQEQHNTATTATDAAAAPTAAASAAAAVPTSAAAAAGTVPHVMTVGFHSSYGARDWTELETGLFTTRHSSVSAVSSAAAAQAAEAGGGVTGGGGGGSGGGRGLDDDDPLGWTSAASGDGGGGGAVASPYGGVVPTCCAAGCCCCGGGALEACCQIDSHYIRIAARAARLGVNPSFGAQNWYEFKTAIFSSQLQQALASPSGGGVAGGAARGGGGTGLEGDTPPLLQIDTGGDSGLWGADTLRQEQLKQQPLQLIDMHVGRLHDEEEEQEEKQRAAAAVAAAGGVTPPAVAAAVPAAAAAVRRSAAAVSVIAVTGIGGGGAVSRPDDDAEIEPLPSQQRLDSDPGLPPFVMGTRMAFPAGAISGAPWAPAPAAVAATTAGAAAAQQPAVQLSAPADRGSAPPASAAPMRMAIDGLPGARGGGGCGGHNFRSHSSVCTAVDDPDTVRGGGGGGGGGGGGGAGRRSAASHPAAVDGMSAAAATSVAAPAAAAAAAAGRALAAAGYSTSNYSCYGDGPMDGAISSGGGSHCAPLSTCGGGHCARLSTGGVGGICPVAAAAATAVSTGGGGGGAATQYLLSGGLVVSGGDGFVLSLPNAAGSRVNAGGGSGGGGITCLDTQSFGGGVGSTGGLLAAYLLPPSHSHAPSAARASAAAATTARGSAADEASAGGAAGDATFAAGLSRQPQWQPQLVTAAPPPPPPAVRPTGPPPPPLLAATGAAAETASATVEAAAAVAAGATGGGGAAAAAEEGGDGVDNGG*
</t>
  </si>
  <si>
    <t>C_760048</t>
  </si>
  <si>
    <t xml:space="preserve">MQPELLVAGDMHQGLVVKLDFTACKGSSISWYCCSAAATGAPGGCTTTSCNGVTIAAGGYCDTVLTSTINVVYGATFVTLQVHDGQLSGNTDCGVQSTCAGCGGSCGDGVCSNVVVPITGLAACTAKPPSPAPPSPKPPSPAPPSPAPPSPKPPSPAPPSPTPPSPAPPSPAPPSPAPPSPAPPSPAXXXXXXXXXXXXXXXXXXXXXXXXXXXXXXXXXXXNSVLTAANIPNMACSTCVPVGTCFVEANSNPQQFETDPARTVNGFFSAAGGCIAKPTGTYTYTDPLTGNTAATAPLYLMTDGTTQLQSFLGYAVVGASKAIVCYNDTTYTTNSIGKGYIMGKLSFVFTNANGAAATYVFFAPAPGASVTSSALQVYQSYISPPTFTPGQFKNFDTLSAVTVPFG*
</t>
  </si>
  <si>
    <t>C_760049</t>
  </si>
  <si>
    <t xml:space="preserve">MISLPDNSSDSEGYESCSDREGGAQRCDNDDASSSDEINLSASFGGSSTAAGAEPEGCDEQHAAEAARRVLQPQLAAMRHGWMQSIASACGITAPQQQQLQAHQQPQRLAPTAAAAPAAAVHMAAVAAAGGRMPITTRRGLFEGTVSAGSPRNAWRWHAAVEQRGSEAAR*
</t>
  </si>
  <si>
    <t>C_760050</t>
  </si>
  <si>
    <t xml:space="preserve">MPALNPHPVGSLDAWLDSPFACASSSAPTGGRSSSYAAGASSSTTVPRRGSRASLLFGREYLGGGGGSGGAAPRHEGGFAAAAPSLLLETVTSGDGELGEQLGSPAAGTRRPGGPSAHGGVTAAAAAAGAAAGQGPASGGGGGGGGGGGSGSAGGGASSPGTSSFGGASSPGGASSSSAASGLMAAPIAAAAGGSACLPALTTRRNSSGGGAAAAPMAAAVVAAVASPPPPPAGTEASEAAAAGGGRTSPPGRPLASTCCTTTGGTGAERGVVSDVSSPGPHAAGAPHEGVRTGPLPSPLPPSPRASSSGIGVTCVSIGIGGSIGGSGGAPPAPEPWRSPEKAPSRGGNGSLLRLLASTAAAVTGGGGSGGAAADKPDGSSVRGGSGVTAGVGGGGGGGPSAAAVSLFAAAAAVPLLLNSGSSYDADAPAASEVDATVAGSISASSSSSGGPAAVAAAAAAAAAAVPASQGHVDGGVGGGGGGEPIRMLAAPSEHPLERLCLAQGLSSPPRGVASSLVSYSAAAAAAAATSASSSAGRGSSLSGAAAAASEGGGGGSSSSNLSGLVAIGEALFAMLPADPTAAESAPNASSVDASASAAAASAAAASAAAATTDILGAAAAVAAANSRRSSGGGSSGGSRCSGSGAGSSVLNVQAAGGGLIALAAAQRPERAPRPPTAAAAAAAAASATAGAGSSSLDRTSSSKSRGIPFSELFSTHLLLPAVPAGDAGGRVSSAGSGGGGSIIGSGGGAGGGFAAGGAFTSAANAAASAPTAGVPRGGTDHVSNLHGGHHAHAALLHSHSLGGDAAFTRALMTAQLASTGGGGGGAPDSAASSAASSLRFGASAAASLGGLMAAVEVRGCPVVAATANTMFEGTVRRGFPRKASILARALSTPTGGEDVLGGLETASLSAGSAGEGSASAAGSESGGIGSVLLRGLLPA*
</t>
  </si>
  <si>
    <t>C_760051</t>
  </si>
  <si>
    <t xml:space="preserve">MPYAVQVTYKRFYEPWFITCEEIMPWYDVDFRGYGMNKIILIAALNYYNYSFWIHPAAWLVHNPHTDTEVRKVVAEEASQVNKHRAVLPANALYRKLTQLFGKAKRGMMRGSYTPRTDPRQMAVYDVVRWLPRPPQLVGSPTPESVFT*
</t>
  </si>
  <si>
    <t>C_760052</t>
  </si>
  <si>
    <t xml:space="preserve">MGRFCVGLIPGMWPLMWGIVLTKYLQVQNVMAAPSVIAVLTFLMNIAFNAILVRELGFRGAPLATTLSRWAQFVMLVGVVAHHEWHRTRQPPPPPEAEEQLLLQPQEQQQHPQEQLLLQTQEGEQRSVRQAAVEGDGEGEAMALLAPPGDETAASAAATFAADPGTPGALAANGDSPQPNGTHTGGVHGGDSGGGGGGGGGGGGNGSSGGSVAVLVVGAAEEEGAAGCGDGARRGMRGGQEHEQEEEQEEEAAGAAAKAAVPLHAGRNPDLDWALKHDNPQPPPFGTNGAASMKGSRAAGATEKSALLAGVASSSAAPGAANGFSGGGFSGGGGGGGMSAVASAWAVDALAECRAAVAPGVILRFCKLGIPGGLSMAFEVCA*
</t>
  </si>
  <si>
    <t>C_760053</t>
  </si>
  <si>
    <t xml:space="preserve">ASPGAEPPRATAVHPTGTCQLSLTPTSASPSRRPASQGHSPELQLLGTEPAAAPSHAFPQPTPPHSKPLLSPARPPLAGSVPVSHRPSARPPATGTRRRPPQPRPPAYFAVY*
</t>
  </si>
  <si>
    <t>C_760054</t>
  </si>
  <si>
    <t xml:space="preserve">MKHRSAAAAATAAATAAAATATRTASLGEDAHPLAPAAAAGGGAVAPVEVPAPLDLPKARSGRTRHADRQPPPYNTTQRPFQTPSPPQQHNTTPSLLPRGQDPTPRAPCIRVSLFVHCKRSARNAGCRSRLLISHRRPLPQRCNQVGVQHLARDLRERERQLLIRQREGVLAVRARRRTERLGRVQGRLPLPRSHLVSKVWQCGGGGGLRVKRGTAVRHYPFPSPPPTQGLA*
</t>
  </si>
  <si>
    <t>C_760055</t>
  </si>
  <si>
    <t xml:space="preserve">MAKALRQLEQRIKQVDLVLEVRDARVPLSSFNPHLEKLVAAKRRLVLLNKTDLADPAATRAATALLTQQAGLRVLPCEALDGRSAGRVLDAVLDCMRSGRAPSPTTATSATASTAMPSFASGRASLARGPIAASTAAAGIGAGARTGAAAGPSPPDLRLVLIAGLPNTGKSSLINALRRAAAARGLLDGEQAWRKAARSGPLPGVTTALGGFRVCRSPAGAGHGAAHNGAGASAQHPTGRTRGLRPDPGHGAGVGPGDGDLGQVYVLDSPGVLAPALRDMGLGSGHGHGGQWGLPPKPGGGGKGGGGGGGPGGGRGARAQAWEQQGQEQPGDGGEATAARLAIAGLLPVDGRGGLVAEGRVLRHLVQLLMSDPRRLRELWCAADSQVHHMRLQQQLQEQRGGGNSRGSSSSRDGAGGSSSSGSSTGGDVRLARLVYEAVTAPLEQLLQQARGGGAAEAARWHPAHVSAAEADARVEALLRRLTNGHRGSSATGGGGAVVNAGQRTAAQRAVLIAFRSGALGRYTWDDVPLATAAPVATATVVAAAAGAADAAAGGSVQQPRPQQPSADRNGSSRRRRRLL*
</t>
  </si>
  <si>
    <t>C_760056</t>
  </si>
  <si>
    <t xml:space="preserve">MIKEGSGDTTWPWPPSSSSSSSDGSSSDGSSSSSSGKRQAVPAVLAWSKWDANSALVMKCPRTHLNSISAAHPDLIDAYDLSKYAEVLLRYGDQDPAAALPLSQSAQPPAAFLADATSAAAAATAFGATPEPGVVGGGGVYATPPRQLEVIRRLHEGGAAWPRDDTAWRQQQQQQQQGQQGQQGRRQQRR*
</t>
  </si>
  <si>
    <t>C_760057</t>
  </si>
  <si>
    <t xml:space="preserve">MDSRGSVRLRPLQREDIPVILQLWLDGWEQTFAFWGPMAWRKYARYACALAAATLLLTAGAYVVLRDPATLQAAVAATASSAASSPSPSASPSAASSAAASFLQLMVAEVKLVAADMALVLPRWALATAGFLGLLLPAVVTLMPRQLQVAIMRPVMMKGVWMYCPDMKDMYGHWAKPEEGRAYYVAVGPRELAPVGPLAEPPAAAGEAGAAAEVEVVLGGVAIKAGAALRPLPPADGPEQATGSAADASESADTQNQLQLRHRKPPQPAVAAATANGSNSSNGAAASSGTTKAPSATAKAATGAAATTDLPTGFTAAESSFHDSPGPHDVLLYRMVVDPTVRRRGVGRRLVEHVMERTAAVGGARVLLASANPEAVRFYEACGFSRDGLKQPGSSSQGKGKEKDDGKGKGKAASGPALLGRRAAVGVATAAGVEAAKAVGEQVVQAAGNAA*
</t>
  </si>
  <si>
    <t>C_760058</t>
  </si>
  <si>
    <t xml:space="preserve">MRRMATCSVYVPVRAAVDATLPPDQTGWGPAAAAAAGSIAASSVRVPLQVVKGRMQAHEFFCSLQALNRARGGGGGGGGAAAAACASGEEQ*
</t>
  </si>
  <si>
    <t>C_760059</t>
  </si>
  <si>
    <t xml:space="preserve">MGLHVHIIILVISCILPVLAVLFLMLTACRDPGIIPRQDPDPEYLNGQKPRTKEVYVNNQRVVIRYNDTCHFYQPPRAHHCSVNDNCIERFDHHCPWVGTTIGLRNYRTFLLFVYTSSVLCLYVFGVCVAMLFVKHDQLVGEAADAGQSTDGLWGKAIGKCIPALVLMGYTFLFFWFVGGLSVFHAYLVATNQTTYENFRYNHDSRPNPYDRGVLLNCAEVWCSPVPPPKVPFRAYVDEFKPPTGQPYSRYLNGTGNAPASTDSNGAAAGAAGTAVAAGAGAGLAAGGGGGYEDGYGGGNPYAAHQYGGAGQPYNPPQLAAFAAGAAGAGGLGGGYDGDGYGGAGGSGGGGTGYDPAALHAPSGAAHQYSYHQQFQQQASLSQQQAAAAAGAYHGGGSGSYHYQQQQEQLILQQQQQLQQQQQMGSMLRGAGGAGPANGGDDDVHSDAAGVGGGGGGAAAAHAAAHHHADPGQIQYYDDEGEYDDGDFDDGPYDDEGEQQVAGGQRGVGSGAVRPEHVRPHVA*
</t>
  </si>
  <si>
    <t>C_760060</t>
  </si>
  <si>
    <t xml:space="preserve">MAGTSGGYYNSRCSLPSAWETRVTGIRNQSAIQYLKVDGLRVRYVGPGEDDTQAATIRSNYPLPADVPLFYFEVTVLDRGQEGYIGVGLCTDSVLLTRLPGWDPHSYGYHADDGGEEVVVNFGSAGPSAEPFRTDLAALRVRRGCSSTAASVVGSSSRPLLPHLLYDYLVHQRYAGTAAAVARDMLRGQDALSLLAFHDPAASPAGYLLRPAHRALALPDPRVLVLEPPPALSAALAAPPGNLAAEVGAGSAGAGAAAAASGTESMSM*
</t>
  </si>
  <si>
    <t>C_760061</t>
  </si>
  <si>
    <t xml:space="preserve">MQIFVKTLTGKTITLEVESSDTIENVKAKIQDKEGIPPDQQRLIFAGKQLEDGRTLADYNIQKESTLHLVLRLRGGIIEPSLQALARKYNQEKMICRKCYARLHPRAKNCRKKSCGHTNQLRPKKKLKVTLGPPLGALAHAGEPPRARVACG
</t>
  </si>
  <si>
    <t>C_760062</t>
  </si>
  <si>
    <t xml:space="preserve">MPLRLKRDKDKDKSSGGAPGTSGTAPVSSNPVAFADAPGVAAATAAATAATAAATAAAGSASGAVAPAHQQQRLLSTIDSTGTASPSEGSRSIGLAHPPGIASPFDTASVAAGKQVAPGRSAAAPLAIATAAAAPTAGSSCGTPSGKSAKTRLFGRSAAAASQGGAAGGEGGEVRSGGGLARVMRLLSTNKSTSSAAAVATSATAAAAAAAAAGTAAGGGAQPVSPVASAAGAGWGPGGGDTASRTGSAPPVQQAQQPSSSNSGRRWAGLLRMTRDDGASAGGGGGGGASVSISTSQPHDQLLLTAATGITGITSGGAGVGMTTLMMTDTAGSIASGAGACGASAAASAARDGHALLDAAPAAAAAAAGAGALLSSSQGYGFRGTTRPSVLNPGAWRELSQGQHPMSPASGTEGGGLGPDSIHSGEDTVERLNRFRKASGRNMRPSLERSVQHNRLQQQGGGQGASSTPTSGVGGVAGGGAGGGGGGAGTGHQRDTASSILLNSTMESGLPRDSFESDWDVMGGDGDINAMSAAGISTSLYTGXXXXXXXXXXXXXXXXXXXXXXXXXXXXXXXXXXXXXXXXXXXXXXXXXXXXXXXXXXXXXXXXXXXXXXXXXXXXXXXXXXXXXXXXXXXXXXXXXXXXXXXXXXXXXXXXXXXXXXXXXXXXXXXXXXXXXXWGHALRRHGHGHNVFWHGAVGPILQSGPSGRAGGGGSGDGGSDDDYGDADEDDAGRRRSDDPAAPPSRRLSRDPAAGDGGGGAKSRAAGSAPSPEDLLAAQMIALQNRINALTDEDLLNPSAKLGFVSPSAAAAAAPPPPPPGTAQLTMLQSYVQPAAAMGGLNAGMSNAALPYLPSSGGTEGPGGGGGMPHSVYSHQLPLIQGSYGHHQSHHHPLSPHHVSAQQQQLQQQQQQQQNYQQQQQQNYQQQQQQQFQQQVHALHQQMQQQQHMVGMYGGMGLGGMPQQVQQHQQYQQQYGAGSLAQVPGSMLFGGGGSGILPQGPYGVMGGGGGGPMQLQTAVTAPLPPSMHLSPAPTGYGGGPGAGGGMLPQGGMGGGGGSGAPGSNAGGGGGGGMGALDALSAFLGGPPSRAASMYDGGTGTLMNTGGAAAGGPGSQASAIAAALRYGSPASANGTMGRASGVPPTMMRSMQSINEDSGYPASGHGGAGAAGVAAGAAAVGLNPLQVGGSSHRLALSNTRTGLPLTDEPAGPSVLLLGRNDGTSQRPASSRAGDVTAGGGVGGSTPGGLQPGQLFSTDGSSNGDKSGPTGAGRQGLTGAVGTVVGVVGGGGSSNGRTGSADAPSPEAPRAPLPPISTTPPPARPAGGKFTLAAALSRFHEELQQSIAAPAAGGSHRRRRHGQRRHGRRRRGHGNCRGRHHQQQQQQQQAQFQHQQQLHQHQQQQQQQQQQQLQLQAQLQQQHHQHHQQQQYQHQQYQQHLQQQSQMQMLPENPESVMQQLMNSNTLMSPGSVQQSAGGSGLGAQQAPHGPGGGGGGAGGGAAAQQMQQAQMQQHMQQHLQHMAQMHHMAHMQQMQQMQQMQQMQQAAGGGGGGGAAGLMGTGSTRGTRPSGDAGGTGSRRYSMDYLYDEFFSNAPVPYDLYGNAALQHMASAAAAGLAGPGGGGVMNAAGGGASSGMLESSDVSASTAAATAAAQAAYNRSSAAAAAGAMGPGPPPVHSRSVRRNVSTESLRIQAVTAAQRSMEGRAAAAAGGAAGMAPSPFSTGARQPSGFSGGGVSGSGEGGGGGGSNRLLAGYPNASSGALGPGYGTGGVAGGFVPYYALLSTPGSQVDGGVMPLAEPTLGHARPEAAASAAEAAAAAAAGAAASAAGTTAAVFATTSRTLSSMGHMSGVSSTNATRGTNRSVLRSGAAAALLDDLDRVSSGTATTELDTGAAGALAAAAAHGLAILAPAGSGPLAGRPGSAGTGASSVAGRPSTAASIAMSTAAARGGGGGGGGAAAAQAQQQAQQQAAAANAAAAAAAVAAGASALLGSKRSLEALMAFCDESGQPLLPMLQPAEAAQLQHMLLQQQRGASASPGGGQGFAATGAATPGFHPPGSASSIQASQLPLHLQQHMGGGGGAMGALSQQQQLTLQQQLQHLQLQQQMAGLQGHSQQLSPQQYLLNPHQQHQQHSPQQQQQAHVYPGGLGQGSGGLGGSGGAGAGFSGWDSLMSSQNSINVPNAAALLYQLNQQQQQQQQQRADQHLYDSQSHAQQLGPGTAPSTAPGTGTGMGAAPLQSLGMAMGLPRAQYGTGEVLLLAAGGLVIVFNLVIIIYVLITMQLLLEQGGSGKAGGGGGAGPEL*
</t>
  </si>
  <si>
    <t>C_760063</t>
  </si>
  <si>
    <t xml:space="preserve">MQRACARPQSARTGTVLQRSPSLCPGRLVATSSRRTKHAHVKPCQAVADQPFADDESSNTDYAAVAASLNSLLAKTAPSNAISGRDLRDLVRQKWGRSYDVRLAKLQGRMYLQVMWKFLEQASFPLTEQEYMQQLDAVAEYLNDWGAAETVRQGIQAARRPPGYTGGGNARCISIPLAVDLGGTRSAEWI*
</t>
  </si>
  <si>
    <t>C_760064</t>
  </si>
  <si>
    <t xml:space="preserve">MLRCRDVRIGSPLKRGISGGQAKRTNVGIALITTPAVLFLDEPTSGLDSFTAQEVMEEASQLLDRYLSDAQAKSALSRGASLSSLAGADAADGVGGGGGGCCGLSDGSSPAGQLLARLSGSEQYVTPWWWSLKVLLQYRTVRNYQSMEYLGPRLFDKIIFALVIMSLYFGIGDNFKFIAYMMAAFCPTLDVANAAVPTLLAVMLFLSGFLIRIESIPVYWRWLTYADLLKYSWQGLMVNQFQAHPQAELAGTPILEYYNLTNTSKWVELAIVVGFFGGWSVLAWYALAFVRHQKR*
</t>
  </si>
  <si>
    <t>C_760065</t>
  </si>
  <si>
    <t xml:space="preserve">MADPGAQPVPAPQSAEEPVTGGLQESVEVTASGKLDSYNREYNQFLVCGSLFECPAKYLPIKPIGKGAYGVVCSAKNLDNQEKVAIKKIANAFDNVIDAKRTLREIKLLRHLQHENIVQIKDIIPPTNRDAFKDLYVVYELMDTDLHQIIRSPQALSNDHSQYFLYQLLRGLKYIHSANILHRDLKPSNLLVNANCDLKICDFGLARTSTSNEKEFMTEYVVTRWYRAPELLLSCSGYTTAIDVWSVGCIFAELLGRKPLFPGKDYVHQLSLITKVIGSPSEEELGFITSEKAKRYIRSLPRSERVDFGQLWPHVTKTALDLIDKMLVFDPTKRITVEQALEHPYLASLHDVSDEPVCPTPFTFDFDSEHLTPDVVREVILQDMAELHT*
</t>
  </si>
  <si>
    <t xml:space="preserve">MESPRPEQQKERERERQARASQHDAPDPAPRAEYEPPPRPYLPAQASGGAGNLSYLSRPQSAEPRAPSRLSSSGNRGGLGSSHPPASLSGIEEEAGEPGSGGTGASRQASDAGRRTSGAGRGGAEDEGAEAEASAAPPVEEEESREPMPEPSGGRDEGEESGTRGGEPAEAEPSGPEEPEAEEVAEDGAGHSLGGGEGSHGEGSHGALATSFSLRPPPGQAVLEEESSAPPPEEEDSGGRRPSDGHYGREGASSIGAGSHRTGPPPAPPEPAMAMRGFVEPLEYERSEVQEEESAPAKDEEEEEEEKEEEQEEKEEEEEDAYEDDAFEDEGADGEEEEEEEDKPVTPPSPVAAASAEASYSSAPLVAPPAAASMPPAVPPIPKFGAAASGAQDDEDDEQLFRRAAAAANGRAGSSLAASAAAAQPPPPALAAPELLPPQQFAMQLLKHDLEVLPQHHKAAADAAAARRRPTSARPAGAGLAAFGYLGYHVPEDGLTAPSGPGFRGSSGGGRPGSPGREGSAGAAGLAAGPSLTTIRVPGAEGEGEEGGVGRPTSAPHMRPEAAEPAAMAASSFIGATREMRAGRGLPPLSXXXXXXXXXXXXXXXXXXXXXXXXXXXXXXXXXXXXXXXXXXXXXXXXXXXXXXXXXXXXXXXXXXXXXXXXXXXXXXXXXXXXXXXXXXXXXXXXXXXXXXXXXXXXXXXXXXXXXXXXXXXXXXXXXXXXXXXXXXXXXXXXXXXXXXXXXXXXXXXXXXXXXXXXXXXXXXXXXXXXXXXXXXXXXXXXXXXXXXXXXXXXXXXXXXNVTVLKELTLKQFLSGHSRLKQQAKRLRQAAPPPPLPPQGGGLGLTDGISAGPSGARTHRPFSAGPSGPGAGAGGAGGTRSRPVSAMPYGAGAAGSPGAAMYGGGGASGGGAAAAQRPVRPSSANPAYGRTPQFGGASPPGAPGGAAGFSGLASSKRNNSGGGAGAAAPPAHYRTAWGAGGAGTAGNSSGGGAPLPYMVRSVSARQQGVVEHEDDEGGLVVEADERGDVSRAVRQQLGGAAEYCQARRAEISRLRNMPFA*
</t>
  </si>
  <si>
    <t>C_7700001</t>
  </si>
  <si>
    <t xml:space="preserve">MPTTCGRHRDKERRLPLQFVAAALATPQAAEPRGGAELPAAPVAVAQLPLDLGSSSPAANSLLLPLDAQRRNLLTAAAPAPDASGPAHRGTAAVAAEGVGDAEARAGSRGHGAGGAGAPEAAAWPRSLAATGVAPAGWVAEDVAWCERPELAAHRGRLEGVCARLLQLRNPGTA*
</t>
  </si>
  <si>
    <t>C_7710001</t>
  </si>
  <si>
    <t xml:space="preserve">MRPLWSGSNISGSGTSAEGSGSGEGSAAAQSGEQLAARSAAAAEAAEAAAAAAAGGRAALHAVVTRLATDWRQSPSFMSSAAPHTASAYDTSSSSASYNGPVQQQHPQHKQHKQQQQQQAGEPQAHPPPPPHQALWHRASTQDVANLAWGLARAGGYGGGAARDSNTNTGSSSSISAGVVGGAVAPVLPGAAPALLVVGVGTEAAWQWLAAAAPDVLWSGQAREVANLAWAFAAVGRPDVQVFGNLVTALLHPRRGREVVAALREEEATALLWSLASSLGGGSSSGGGSSSNGGGSSRAGVGGVDVGSLRRAVEVLAGRAAELAGAGGKLTGRQTSSMLWSLVTLQGVTTPAVGQPVALEPHQQHQHQHQHQDPDLDPEDSGGWGAALGVLARRAAATARHMDGQALGNTAWALGTARLLPLVPALEARPLVTLAAALAGQEAYDQRLFNAVCAAAQRLLQRGELQPPQVAALVAALGRLQHYDSGLLDAAADALLQPVSAAAAAAQGQQQGRLRLAQLAPREVCALVTALGRLEHRHSRLLAAVEGQVVGDTRGYSPRDLVGLLYGLAETGVTAERLCARPAALLAAPPGRALAALDGDGLAALSEAFAVMQQXDDELFQALAAEVLRRVRRLTRQQVERLALAFRLSD*
</t>
  </si>
  <si>
    <t>C_7710002</t>
  </si>
  <si>
    <t xml:space="preserve">MPQRHERNPQTVALMELLGLPYNLDHSELHGGPGGPPPGAGGGERGREGGGGARNIGRIDFGGTASRAPLTLAPRVPAVAAPNPEEIDLDLDDDDEEDAGAAAAAGTGGEAGAGAGGAAGEDDDAPPSDGEGEGGPSGAAAAAADDPMFKPIDL*
</t>
  </si>
  <si>
    <t xml:space="preserve">MASEKSSGTFAVKVGLAQMLKGGVIMDVTTAEEARIAEEAGAVAVMALERVPADIRRDGGVARMSDPTMIKAIKAAVTIPVMAKARIGHFVEAQILEALGVDYIDESEVGAGKIIGAG*
</t>
  </si>
  <si>
    <t>C_7720002</t>
  </si>
  <si>
    <t xml:space="preserve">MSASMLPCGTRTCSGASTSTRTQRAAAPGVPIAARSLRRGPTTCRTATVEEAQISDEKRDIQKILDRPYKYGFKTIIESDTFPKGLNEDVVRAISAKKGEPEWMLEFRLKAFRKWLTMEEPKWSDNAYPEIDYQDVSYYSEPKFKEKLESLDQVDPELLKTFEKLGIPLNEQKRLSNVAVDAVFDSVSIATTFKADLLKHGVIFCSISEALKDYPEMFERTLIVAEEGAYVSYLEGCTAPAYDNNQVRR*
</t>
  </si>
  <si>
    <t>C_7740001</t>
  </si>
  <si>
    <t xml:space="preserve">MPAGRHVVPQVAVCVWSLFVGAARVWAGRPADAAPPPPAAEALVLAGDGGDGGGGDGGRSGGGGGGGGRGGLAGGFAGVLAAAVGGTLAGGAAAAGGGVGGGGAGGPRVAPMRFEELFGRWEQLSRALGNRHKASRSYLSPAQGAR*
</t>
  </si>
  <si>
    <t>C_7750001</t>
  </si>
  <si>
    <t xml:space="preserve">MTNTRPQSSRQLGSFNPQNVVNLVWAAARLELAVGAAPVAAAAVGGDASGSGGEGGRPSGPSSLQPAVMPHELVVACCEQAAAAVRVRVSTHSAGQGAAGGSGGSGGSSGGSSRAALTMQHLANVCCAVGVFGWRYPDLIAAAEERLEQCAVAARLLPAAAPAPAREMALLVMEGGSGGDGRGGQQLLAAATAEKAAATAKEAETVDGDRESGELQEALAVAGEAAGGQLAVAAAAAAAPGSSSSLLDAPGQPPPAQQPPQLQPPQLQPPQLQPHLAITAQQACNLAWGLSLVAGCSRRSWQLLLQLLEGAVEGQGGLEEMPAEALTQIYQAYLHVSLDHPDHNPAAATGAATDRLPRSPSPPPLARGPAGLLQRGAAVWRVNSALNKQRGASALYLSEELGMDVRECVR*
</t>
  </si>
  <si>
    <t>C_7760001</t>
  </si>
  <si>
    <t xml:space="preserve">MQITPLAAAAALALAVVLPAAAAADGVGPVARFYAISALLAAPPAAGSSGRGAAAGTSIFNNPLFPYCSHCGGSGGAGGGGGGWASGGCGFLVGGGGGAADILSLIRSGGGAASVAAAAFGADGAAAGAAGGGGGGGGVLVVDSAALREVDERGGVVTLLSELGDAVPDEASCMAVLPQYLPIKLVILGGGFAPAGGLPLMPATAAHAAATAASAATADAVLGPFGIGRGPWDAATARRLRATAASGGGAAAAGGGGGGGLVGSTRWAQLLGAPEGAGSAWSEAAGGGEDVDYDVKHAAAAADLLWSERHSLGALTEGLKLYIVRHRRQVAAAAAVTDGAAAALAALAAGAPELTAEVMLALMRATSH*
</t>
  </si>
  <si>
    <t>C_7760002</t>
  </si>
  <si>
    <t xml:space="preserve">MMAGDGCHPT*
</t>
  </si>
  <si>
    <t>C_7770001</t>
  </si>
  <si>
    <t xml:space="preserve">MNPPQAVVSQQESQLRGALERQQALSAELEEQRRTADEYQAKLEEQQRELAEAAAKQAAMNERADSMTREMGRLQELTESYKEMQQVQMALDEATTANKERLQVIGGSGGGLPGSTSASASGSASGSTSASGTTAALQPSASAGSSAKADSDELFAADDAMASGGEIDYDQARTPDLRVVLLSPKPSSRPAAAEFEMQKAVLKAEYEVKVTALKEAERREQPPIPAPQPPQPQAQPQAQVQPKAEKPQEKPAAAAPPPAPAPAPAKTKPDWREQAQAPVQAAAAAPVQAAAKPAEAAAAPATASTKPEAPKPAPAASSSAPSSTTSGADSRSPSPRTLAWREAAEAQEREQESKRVQEEQARIAAVAEEARRAEDEFRKKHADDVPAGGRGKTLREIINMTATERAAVVQETESLPRAASPARNASENARMRGWPVRIADMCPEDKEQQEQGEGGAKAERESERGQAAGSGKRSESSERSERSESSRASPSKGKGNRWANLANGESAGAAASAASSSSSAAAAAEKPQERQRGSGSNTSSSNGASSNGASSSRNGTHAAGEDVREVGKDDAAEAGRSASGRRNASPVRRTAIPANWRDAL*
</t>
  </si>
  <si>
    <t>C_7780001</t>
  </si>
  <si>
    <t xml:space="preserve">MGGCRAAMPPLPRPVKLLTDPISAGYLQNPISVYYCYSGSSSGSGSSGGKGAGAKEEAGAAEPKLERCIAEVTNTPWNERVTFVFDPAGARVAKALHVSPFMDMHNTPGGAPLRQ*
</t>
  </si>
  <si>
    <t>C_7790001</t>
  </si>
  <si>
    <t xml:space="preserve">MQVGASALRFIIPDISRASVTALAVAGEMLHTLSSTRPARGGAYHAAGSGLMPLSMLRPRPASSGRLPLGPGPLPTTPSPLQRLHLYSDRTHDDPHHPSTVARFKGAAAADDGSSQQPIAPVSSSDAPAPGTAAPLAP
</t>
  </si>
  <si>
    <t>C_7790002</t>
  </si>
  <si>
    <t xml:space="preserve">MNCMLRGFAILGLLCFNAVVSSARTLHAADTNVAVIQAADTDVDVGSDVGSWWGRRVEVLLAVMSRCPDGRRAEARINDVLAKPPSSLAALTAALTMTRSAELTGVCADPAFLRDPGRRYDCPGGSEVDDFVATICATYFRYTSMWPEEICGPEPPDVSPTA*
</t>
  </si>
  <si>
    <t>C_770001</t>
  </si>
  <si>
    <t xml:space="preserve">MAPQHGTDSSAEDSAAALEHDEELWLECIIGRGGFGVVYLGTWRGLPVAVKTLVVHEALLGSEGRRRQRAVLEAAVSSALSHANVVQTYAFDVRRLGELPGMGRGRFAPPALEAVAEEEHPEGQEKPLEALASPSAHGTEADSVYQLLLIQAYCEGGSLWEGIESSQLYMGLAPDSLGGVLLGLCLALDVAAGMAHVHARGIVHGAADLHSASAWGVSLGASGDASVDAGLGGTSQAGTGVAGPLARAELLVDGHGGGVNMPEPESEEAQAAAAEAAARALIAGVTLPPVTAKIADFGLSARMGEGQTHASNCWQGTPAYTAPEVPVEGRLGKPADVYSFGVVLLELLTGRTVDDGLLSMAALMAPGGGGGIGGAALAAPEMAVHAAAALSTAAPCLVPSVVSGGNAQLVEMLSACLSPAPQDRPTFTQVMRVLGSVISDLARA*
</t>
  </si>
  <si>
    <t>C_770002</t>
  </si>
  <si>
    <t xml:space="preserve">PPGAAPSTAAPTPLPPPPIARSYQHTLRSLTPRCPLRAPTPPSARVASAHVSGTTDPSASCPSARHAPGSSRGCPRPQTALTAAPPSRAVERGRGRSRGKEQRSAVCREQRGAHCRNLTYGTVCPS
</t>
  </si>
  <si>
    <t>C_770003</t>
  </si>
  <si>
    <t xml:space="preserve">MPPPERRGRPQNSASKKATADALPPSPSLQEQPQAAPVTRPNGQSGVLLVVDGNYLANRAYYGYGNGQRLATSKGVPTSITYSVVRTLRAAIRSVRPTALAVVFDHRGPTFRAALSVLDPSSRTRAGDAAARLVQQGRLDWTDLANRLLAAEPLRADLRAVGAAQDAASPRAYLHPTAATFLPPAGDPAATTSGNPAAEPPLDAAAAGAASSRAAGGWNAEYGATSPATAEDGGDVVRMLAAALGPELAAECGLTEAVAALEAAAAGGGRAVLPPQAYKAGRTPKDEEFYVDFRNLQGVTGIGPKGAVQLLTEHGDLEGVWRAALEGAAGGIAPKRRAALQADWPAAQYTLTMARVLGSPGAPSGLPPREVLPDRLLQRLALRGYEEAGAVAAAMAELEMWTLAREAGPGGELWRDFGGGGPAAAGVDTGAGVGAAQGAA*
</t>
  </si>
  <si>
    <t>C_770004</t>
  </si>
  <si>
    <t xml:space="preserve">MYATPLSVAPKRIPRSKDDPNWIAWSRRLEGLWTRAVDAFAARGLNVARIARALANPTGLDFLFATGPPTLPPALLPDDGQPRRLFASRNWARRISVVHHHMRAGRIALPDRLHSLATYSINSLQRMLLALRSLAPSSLHRTATPADIAAIRQVLTAAHAAAQRRQLDARPKQPLVLRLPAPLQAHLLAADARALLASPGIARFMPDRMPAVSTVTFLAPPSLRHLLCNAAKASRDPGATTSCTCHLFPALPRDPAHGHIFTHRLQPALTPAAAALWSMGANTRPPPDPSAPLPTSLADDLRKSLFGYCRRAARAARITTDSATSWVNAAAAALRATVDPSAAASVRIGYAIRAVWRRIESVWCYRLGRAPGASGQQCKCCGCRGCGAAHRGNVKQLCGSRAQRRTCACCRGWGSSTGQQPTTHNIQVKSESAFKVVSERSSQAPGKQLLMAGKRINCWHIRGKYVAAYWYAHNAAGTPEECAAVAAYAVERSDLRLGLTVPQAQALMPFYTH*
</t>
  </si>
  <si>
    <t>C_770005</t>
  </si>
  <si>
    <t xml:space="preserve">MAYSFTRVFEGSDQEEFYGTAIEPLLEELVGLRTGSSVFMLLEERGKEHQVQLCFYEVGQPPMDDKGRVYENRVYDLLQSARLGKRQAQHLPIQVLGANCCVPGLLRCHCTAADAGQRLYAAASRIRTQSATHTNSESSRSHAVFTGRSATLSLVDLAGAERAGRTKNVGSKLRESANINTSLSVLGRCLEALRHNQALAARGPGGGGAPRVIPVRESSLTSLFKVRGCTSAVAAAAAAAAAATRSCLSAPVANMRLNYDDTGIGVVNLVHLPAQGVLTGQGNLVLSVHLSQHGDEYDTNRHTLRFGALASRLQMAAAAPAAAPPQPPAGLPPLPPSQQQQQQSTQGRAKRQRVQPAFEEQPPIAEAPEEGVDEEPEPDTRQLKAVAQGEVEARAAAAVEAEAGPDVQGGGVDVNVVEALRAQVQQLQQQLVVVEETARAAAVAEWEELVASGRDELEEARQRAEQLEEQLAAAAKELAAAQREAAALRRELAQERAARPSREEALEERMVEPRAAAGGSQDPVAGQARAPAAGAEQHPEAGRHPPGTEAPAQGDDAPGTSGRRAEEERAPLAALPSSGNQQQPHQPAGGASAGRAGAAGGGSTGRPRGSSKRTGAGAAAGEGAPGRVAHAAEGTSATGTADPPQQGTGRHGHTCKAEATGRRSKRRRATEDCEVDEEAAGKAHTTTKQAHTAGAEELGADGGAGRHAGQGQAELDGTAGDDMATADAGKTPVAGRTRRKRQGVRKP*
</t>
  </si>
  <si>
    <t>C_770006</t>
  </si>
  <si>
    <t xml:space="preserve">MIALIFSSPSETHYRRATSLRRAAQVMSAGGLGIRMPSKATFVAQAVPPFSTRGQVYDKDKTKKATPPPPTPRHEPLGPAAHREQRPKDTAVGMSPAPTARDEEDVPGQPPAPPQLWGSEPEPDLPAAATPAASSPPDKPSVPTAGVASQPRISREISSTPNTNTNTGTPAAAPPAMAAVAVASVPKPWEAAAANSQAQPAPPAPPAPAKPPPRRTPAASSPPASAPSPLPQPQPQAAGQVPYTQLPTDMLRLTGGSRKHLVGRVTLRTFFPAATEAVTSARAGSELVRLHRVQEDGVTVATYDVLLSYRCASSKSGTSVSTAD*
</t>
  </si>
  <si>
    <t>C_770007</t>
  </si>
  <si>
    <t xml:space="preserve">MQVRLTGLAPLVADMGLQQGAYVRLAWGPPTLRAVAGPGPGPAVLDQRVVVIEQVAGVA*
</t>
  </si>
  <si>
    <t>C_770008</t>
  </si>
  <si>
    <t xml:space="preserve">MSDLQEVLERLSYATSAGPGPGSRQGGAGAAAGAAGRPAAAAGAAAATCAAAASSSSSSSSSRLLALLLSDLDALGWGCLEDLDQDAARLSLRLVDGCGREHQLRLSLPHDYPASPPAAATDLPLPLAFTWVPPPAAAAAPAPGAYAAQRHHRGPGAGWSAGAGPGGGGGGGGSCSSLVDVYNVFEQAVERCQPLWGCLEDIDRNAHVLDPPPTVSAARRHLGPPTRRLALGGAASLQLRLDPADPRGPPPLQGGGGAVAFLGPPEHVEPLREAFFDRLHLWTRDRGPVENLELLLGKPLPRPAGSGAGPGAGGAGVGGRQQGGQDGQQVPAGDPHAMEAAAECPICLMYLLPAGNGGPAAAEGPQDVDMGDDEPGAGAGGAGLVPDVVCPTPACGLAFHTPCLAEWLRSVPDTRVSFNKLFGRCPFCSNPITVRA*
</t>
  </si>
  <si>
    <t>C_770009</t>
  </si>
  <si>
    <t xml:space="preserve">PPPEHPASACAPPGPRPNALCPQPSARPSGCAAALCPPHPHPTPSHL
</t>
  </si>
  <si>
    <t>C_770010</t>
  </si>
  <si>
    <t xml:space="preserve">MNDSGSDVADRVRWARAHDSQAAAIAAAGQALAVRHLNRRARLCYLRLLLQQLAARMRYSPSCGQRRLCVPLGRLVEVMAEHPRSRESCRWSEVLLSHPTPPDQRTAWPDSRLLALLSDPLLWPRDNPDSLPPPDSDPFANNMYAVLERLKTVFTQSIGLDPGKILPTVGLNVGRIEAHKHNLVFWDLGGQSGLRSIWDKYYSEAHAVVYVVDAANRNRFDESRAALDRVLENRELVGAPLLIMANKQDLEGAANAQEVGQIFEVERAHAQGRQFKVLQVSAYTGQGLKDGVEWLVETIRRGQRAQRLRVRQAS*
</t>
  </si>
  <si>
    <t>C_770011</t>
  </si>
  <si>
    <t xml:space="preserve">MGCANCCRRLLVAGADVVVGAEAAAALQGGVAAAAAVQGLVDAAVSELRLRLRLVEAEVPLMARGFEVKALRRLMQVWVEGGCGGRGV*
</t>
  </si>
  <si>
    <t>C_770012</t>
  </si>
  <si>
    <t xml:space="preserve">MSGLDTRNADTAAWLVKVPVALAAVWKAACDQSMAGVVDDSGTEEGAGQLLGRIVTEVRVVGRYDGLDLDNQIAARVQERRLQKDIVERRKGFCSTPGAARLGGVAAVVWQQQL*
</t>
  </si>
  <si>
    <t>C_770013</t>
  </si>
  <si>
    <t xml:space="preserve">MGFPATAAIAASDQQQWAAAGLVDMVFTPGSAGRQDLATGACIAVPLGLGTPLLGIAFDELTPQQPQPPQQTATTPAGAADSGRLQQQQQQPAAAYLLYADTSPVSVDACDPRGAGGVLHSGALTQPPSSTSLCFPHYVLREQQHAQAQAQQSQQPRRQQSVLQMEFTQKYPTSLFTSPYASSVWSPGGLTEVPILALNRAPSSTATAAAAAAATPPVYLYLADRDRCQVRRLDPLTGASAVVAGYDGSSSSSSGSSSSDGLQRRSFLCSFTAQDGPALGQPMGRPGRITRGAPGTVFVLEDWQQPPGAVPLRIRRISGV*
</t>
  </si>
  <si>
    <t>C_770014</t>
  </si>
  <si>
    <t xml:space="preserve">MACLQRAGSAGISRAVDPFTAAGRRLQTLLSRVGDGEDELLDSLVAAEAPESKLQTSVVLGGVVTVGAVVVTSLLGKDPWGGAGLNADTLAAVGTGLAAALPLAALRMWSWTPAAAQAVPALQDVHDGQLELQKPWLSSMSRAQVGCMVALEVLPLTLLLFPAGQAGIMAAVGMYGQLLSGAGLEGQDTYLAALALVLTALGCGVGRSLDLSVSAEEYDLVATASQNADRYYRTMAADVHTSPAEAARAAEAFRFVAAAWLQTRGEAAALAGAITAADVLAQGGLWYATHNLAAPAIAALAVSAVDYWHMHTAVLKRERRLTGTGGGSGRA*
</t>
  </si>
  <si>
    <t>C_770015</t>
  </si>
  <si>
    <t xml:space="preserve">MPLPPGSRVPAAAGVAAALPPPASRRTLLLGVPGPLSAVAPGPWGSVVAATSAALALALTTAPEPPACAAADSDAAAEMDGAISSPGDEAAAVVAAAAAGAPAAPEVLDLRGRLVGGDGGGELLGGGIIGGCGGGDVGPSPAGLFNISSLAAEEAEAGGAAAAARRPVGVLGGAASSAGSQCRAVPGNSSPSLGAVPGRFLLGDAVAAAPPAALCVVWPGRLASPSAPTLSASSSSSSSRPLDAFRALAPLSIPRPDLIAACSGGCSSDSTGGTSSMSGSSGSLVLVGSSMGPPLVAAFGLTPRGGLTPLMTLSPALPPGALDPARGRLRGLALAPAARGGSGAGGGGGAGGGTGVALVVVVGESEPAVAGAGIVGFGKAPGAGAPAVRLAPLLASVHTLPPQLAAHAAPPLPPPPAPSQPVTPAPAATQAASALTSAPAPAAVAPAPAAPPPAAAPADVVAAAVVGQLAELLEGLRRHVDSRLDELSGSVQAQAVRLERLEASVLEKQQQEQKQQK*
</t>
  </si>
  <si>
    <t>C_770016</t>
  </si>
  <si>
    <t xml:space="preserve">MAEAPKFNLRNPAVKRIMQEIKEIKQDTSGDFLAEALESDIFEWHFVIRGPRDTEFEGGIYHGRILLPAEYPFKPPSFMMLTPNGRFETNMKICLSISSHHPEHWQPSWSVRTALMALIAFMPSPGNGALGAIDFTKDERRILAARSRTELPRFGSAERQRVIDDMHARMLTVEAEKEAERAAAQAGGSNAGPSGSGAQQTPRASMEQPGAAAAGEQGASKAGDEQAAGSSTPAPVVTAAAATRTSSAGDAAAAAHSAASAPSPASKPATSAAAPSASAVSPAAAHRPAQAAAPYNPGVGYGAAGAPDMAAAAAAAAAATGQAAGTTGADHMLTALMWALYVGIGAILLRKVMGVMGVDLAELMRPYQ*
</t>
  </si>
  <si>
    <t>C_770017</t>
  </si>
  <si>
    <t xml:space="preserve">MSKTQQEPTTAVVDAANELRVMHAYEQLAAAATAATSALEASAAAGGGGGPGGAAAVAAAAAAARVPEGACNAVIRQLHRSGVGSIVFAGDMERYLQAASPERRAELLAGDMFVPCLSAVATGTALPELQVDRCGRVSLEEQVSGAVAGLHIGELKMSGGGVRDARKEVVRSALALAWAYHALRRGVDGAAALPVVLDLHAHIITSKDGRSHSRPASRQLPAYHRVERLPGHGCPLTVYLHYYTLTASGVKRWEL*
</t>
  </si>
  <si>
    <t xml:space="preserve">MSADVMRQLAAATGGTYEDLVAKKAAVPGGEPRVLLVTTVDIGGGASERIEVRHGEHAEDVARAFCGRHGLPDAIVGPLAAHLEENLKKAAGARGLLPGGDSGKSLDGRVSGGLAAPQPAESPKRDSTPTPPPAAAAAASLNATGGSTASGSASASKPQYSFGAGYDEQLYQQLSNKLMDESQAHSARAGRGNWVSASEVFTGAPGAGGGPPSSAPSKRSSSGYGGGGGGSKATDPSPRDSVHLRLYATAQERQARHVERRRMADAEQVAALAAGRNSMGWISAQMMRGRGSGGLYDNYGEMLYKEGVESLMTRLKAAELERRAREDKELEGVTFTPAITKKAWELKQRERSSLSHIMMMGGGPGGASLSLDGSLLGAGAAAEEAEKWARLHGRGMRKSTLERLESLRQAREAAEVAECTFRPRINKASDQLMSERAETLKARRAGDEGVWGGQDGVGPVLNISHHDQLYADSLRRQAKLQELQSWYPDGVTFQPAVNKDPRAQEYLRRSYERISRQGGPTASGATGSAASPGGPTASSATAAGSVGTTSGGVPSVVERLYAEYERKQAKLEATRQLLHGPVDPVTLKPLFQPEICRGPRHVAGGRGARPAGTSIGDHLYRAAQEQAAKRAAAEEAERRAAAEEAGRPRTTAVSQRMFTELKLKRFRQIYEYLDEEGEAAGSPPGSGLLDLLAVLGRAPAYGSPEGAAPALRSPRADNLDNEVLMDVEAAADVWARANGVLLSPEEQAAKAGAAAAAASPREGGSAASPAKSQAGGGGADVGGGGVLSGPCPPLSLDMFMSCMEEALRLRRGPRAYLVPSPSAKQAPQHSFRPAINPRSRAMAAKSRPDAASTFELLHRVAAQNAERLEALRREKEEAGLAGCTFQPQLNASSRSASGRALKAAAMRGSMNASVNANGRSGGFAAAAAGIAAAAAADAEGGAVSAEEAVHARRQDLQQRLVDLRLAAEHAAEMQEQLLWEQEAEQEGGAGGAEGAGVVAGGGGGGGQVGEGEAALDEEVARFALLEAELRDMAALTAVALTHSDKELAALQQQGQQQGQQGQQGQAPRGGVSAGGSSLQDLAAELGVGSWQK*
</t>
  </si>
  <si>
    <t>C_770019</t>
  </si>
  <si>
    <t xml:space="preserve">MRTVEAFAWVCGVCERECVPVRSESRCLCGHRLREHGPASTAAASRCRSAKCGCVGFFYVVAEGSWVLRCRCKHKHTEHNAAHPARGCAKPGCGCGSFDSPWVCNCDHPWAAHRQVVTNKQHVCQ*
</t>
  </si>
  <si>
    <t>C_770020</t>
  </si>
  <si>
    <t xml:space="preserve">MEGLTAIEGLLLPAAPAQAADGATGAAAATAPAILASLGT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NNGLTRSISLSGAAAAAAAAASGAGGSEAAGDESARRLRNAAAKLLLRLAAHVPSARQVLGAPGCVGRLVGVLSAVWAVHDQALGPGSVMAAAATLLPAAPGRINVGPTVSGSGIAAAAHQPPPLMAAHRPPPLQLAVAADGAASKPHPATSTGIATSGAGAGGGVTSVAAAMHRSMTTGGGVRGATTPPLLMHSGLSHVIRSGQSALLSAAGLGGMGVSLSGAAGGHLLLVDSPHSVTTRVSVQMAAGPEAGAWAPSPAGPAAALKMLEL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HTHRPGSRAAEQQAPPPPPPPPPPTWTRRRCVSWRRVWASGCVAASGCWRPAAPPCSSSGGAAPCNSAARAVCRVPRAVCRRVSRL*
</t>
  </si>
  <si>
    <t>C_770021</t>
  </si>
  <si>
    <t xml:space="preserve">MSQDNNVGQSLKRLGAGAAAGAGEPSPHAADPAPVLPAAAAPVATTKLPASLPAVASRGRQKPLLQLLALVAARAHVLGLLLLLASVCGLLALPLLDRAVRFDEKGLLAGLAAPTIGQAAAGGQLMRAARRIARSATATTAATTSKGRTVAAFQSPAAPAALAAALAAAGLTETQLTRPLVRMPGLLLPNSSASSGPSPGAAAVRPGWCRCANLHVLVRARRGDGLEALAVVTPVAFAPPAAADAALDGWAQTAAGAELGLAAGAALALHLAAPAEAAGGGGRWLSRDVLYVSVERYVGPAAALALVVQLQPSGPAAQQAGPXXXXXXXXXXXXXXXXXXXXXXXXXXXXXXXXXXXXXXXXXXXXXXXXXXXXXXXXXXXXXXXXXXXXXXXXXXXXXXXXXXXXXXXXXXXXXXXXXXXXXXXXXXXXXXXXXXXXRLLVQLAPPAAVGALRAALAAPLSSPTGAAAAAAVMLLTAAAASGAAALAGRLVATAVPRRRTSSSSGAHSAAAAAGAAGAAAARAAACGVTATDASGSGDGSLPQSWGADAGAGSAATALSLRWHAERVLVLTATAAALAALVCLNWAAAAVAGFYLAKMAVAQGLAAAAVGGGCGGTRLRVPGQPKKQGQGQGQGLGAAVAERELAAAGRPPQQRSALGRCVAAAAWALGAGLWLLASPLTALVVVVLLTEAVGLGGGLRSGGGLAAAADSALGWGVGPGVCVGLSAANYWFAAVVAAPFWLFGLEGWLAQAQLRL*
</t>
  </si>
  <si>
    <t>C_770022</t>
  </si>
  <si>
    <t xml:space="preserve">MARGAAARNQPAGSRDGDGAVLWPAPPQRQRQQQRQQQQRWYQAQATPLQAGTGEQLPPPPPPPLPSQQQQQQQQQQLQPLPPQRLLPQAGAAPAGVSGARRPAAPAPTPAPAAAHKRARAVQTATAPEHLTTATTSTTTSTARGQHKHTATAAARAGTHTRPVAAATGGPPAAAAPQQQQPQPQQQEQQQQQQQQQQQQQQQRPALQPLGRDGRDGVAAAAAPTAGPETGSAAVAPAVAPAVVAPSAVAPAADELQRSDTLLDSLIGGGSLFLAHGESLGQQLDALLSPPPGLISPALPALLMSPPPPPPRMPRMELRPHATEAAASEPAGPVGAAAGSPLGRLRGAGTCRNATTQSAFATGAARVSAEGAAQPPEADAHLSGDNGGGGGGPYEADADADADGDADADADDADVYGGLSPMMGSGSSLSGQLMGSLSMGGLSELLQGLASPRPAVAVAAAVAGRLTPPLQQLPQAPSAATPLPALAAMAAAPTAAAPTAAGSTHAPSPDGPTTPGLQQQQMGAAGAGPCCRCCRSIGGGGAGGGGGGVCINAAADEPAATQEATYVAAGGGWRRRWGSGAWPRWRGHLAAAAGVDSGRQQQCYYQ*
</t>
  </si>
  <si>
    <t>C_770023</t>
  </si>
  <si>
    <t xml:space="preserve">MLHCAGELTYIDYHDGTGDWALLDKSNNGRKFQPLGKGKKPPKKDKNGKDLEPGQYMTIGCTVDATTGQCSFIDATDVAILKPAFIPPATNVRERLLVVIVDAPSCGSGAAAGATPSNLATLYFGPNSDGKGGWADRLETCSYGEVVWEPPTSGLTQFVTVTPSCSWPTSTCDSWAMANAANTAAQTKLGATAFATFTHFHLVMAVPSACSWAGLATLGGGVGGGGQVWLNTNTWTQTFGTFQVPLQESIHNFVLYHGFSSGIEYQDKTTFMGTGLGCPAITEKRWLGWASPVAGGDGLDAAALPAGAALGPFNLPASWSTGLGNHVRVRPTWTSFYTNTLYGMNLYFEFRQAKMGDISLDALYANKVVVHEIMSYMDNDLATYRSSDPHSNYMSNVAPNTRTVLNSPSLGVSYNLVMYVGAQFGASSEFVPVYVCRYATADTDSAATAAAAAGPSATPFTGPAAAAAAPPAAATAFAQAATASLAAXXXXXXXXXXXXXXXXXXXXXXXXXXXXXXXXXXXXXXXXXXXXLVPPRPTQTPAVRAPPPPRRRSPPPHRRSPPPHRKSPPPHRRPHRK*
</t>
  </si>
  <si>
    <t>C_770024</t>
  </si>
  <si>
    <t xml:space="preserve">MWVWEGSQFLGAFDFSSAPYDWGAQEEAGRPRTALKDLVIYEVPVRCFTADGSSGLPAEERGTFRGMAAKASYLAGLGVNAVELLPVFEWDELEFRRTRNPRDHMTNVWGYSHINFFAPMSRLGS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MAVPPLIRAISKHPLLSQVHLIAEPWDIGMYQVGSFPNWDIWAEWNGKYRDDVRRFIKGDAGMKRAFATRLAGSADLYQTNNRKPYHSINFITAHDGFSLYDMVSYNDKHNDANGEGNRDGTNDNFSWNCGAEGETGNGGVRALRQRQMRNCMVALMMSQGTPMIVSGDEIIKTHGGNNNWYGHDTAMAHLQWPEGDADKEALLRFCSQLIAFRKSHPALGREHFLGPNDITWHEDNWGNDESRFLAFTLHHREAGDIYAAFNAHAFAVSAPLPHPPAGRKWCRLVDTNLPPPKDFTPGGNAGVDAVYGVQAFSSIVLIAKPI*
</t>
  </si>
  <si>
    <t>C_770025</t>
  </si>
  <si>
    <t xml:space="preserve">MAAAATASSQGRPLALPRTITLRNGVELPTVGLGTFKAGGDEARGAVLAALKAGIRHIDTASIYKVREDWEVQVEVEVGAWLRV*
</t>
  </si>
  <si>
    <t>C_770026</t>
  </si>
  <si>
    <t xml:space="preserve">MPKRKADAALKKKGAEQTEDEAKKQIAGGGDEDDSDDDDDYEGEGGSDEGDEGESGDSDDDEDGSDEDEQSSGDSEDSFPSASSDEAESEDDEDGEAYKEIDCAFEFFDPQERDYHGLRALLGTYLDGQQYDLSGLCDAVIRQTAVGTVVKSTEEDDPFAVLTAFNTRSGRHVGDTWLAELKAYLAGSCPQPDLKDKLEKLVMSIPP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DKGAAAGGKGAAAGVGKAAAGQGAAGGKGKGKGAGGKAGGSGR*
</t>
  </si>
  <si>
    <t>C_770027</t>
  </si>
  <si>
    <t xml:space="preserve">MGAQQPQPQPLLAEGAVPKGWGAGMDLGQWMEAQCWAQSHLLGWSAYDVFLSNYLAHFPPRQLLVLYASQLATQPAAAVAQLEAFLGAPPGNYSRLGAAAVRLTPAVMERVSECNQLLPTWRAAGAAAGAAAGAAAGAAAGAAAGAAAGAAAVAAANATAAAAAVDPSSPFARAVAALAEFYAPHVARLVRWGREGRISPPPQEWREAYGVK*
</t>
  </si>
  <si>
    <t>C_770028</t>
  </si>
  <si>
    <t xml:space="preserve">MPHARLHARRKYSTTNPALAWVGEFKENEYWANQIGKSSLCDNVVEALQQRPGQAVILVVVLRDPVQRALSVFLSAKRAAGTWWNEWTKNHTLGESRLQLTPAVARRFRTSNQVVANIAAAAAAERARLLAAEAAGGAQQQQQSQQQRYQYQEQQGTATADTDGISSTSGAVSDAVPHGWGGGMDLSEWMEAQCYSQSHLLGWSAYDVFLSNYLAHFPPRQLLVLYASQLATQPAAAVAQLEAFLGVPPGNYSRLGAAAAVAAGTAAQGSSSMRDCLGWHCALKSEPKPTADGFSETGSSAITAASSTTGGRSAASSSPFARAVAALAEFYAPHVARLVRWGREGRISPPPQEWREAYGLDRHRHR*
</t>
  </si>
  <si>
    <t>C_770029</t>
  </si>
  <si>
    <t xml:space="preserve">MAVDATAGAIAGCIARFLTGPFDVVKIRFQVQLEPIVGAPADALRRSKYTGFTQALTTIVREEGIQGLWRGTVPGLLLTVPYTAVQFVALQQVRQAAASYGLTANPGTAPLVSLASGALAGAAATVASYPFDLLRTTLAAQGEPKVYKTLWEAARGIVSQRGPAGLYSGLGVTLVEIMPYAALQFGLYDALNAAVNEARERHAREQAAAADAAADAEAAADRRGRQARTRSGGEAGEGRAVREVADEAAAAAERSASGLQSNRLQAFACGLVAGLVAKLVTHPLDVAKKRYQVAGLQRSLKYGARVEAGFAMRSLAQSLVDIYRTEGVLGLWKGSVPSIIKAAPSAAITFTAYDAVLAWLLVVAGEHSSKQAAAAQAAAAAAAAAQAQKESKK*
</t>
  </si>
  <si>
    <t>C_770030</t>
  </si>
  <si>
    <t xml:space="preserve">MHLAGRDISQVPRLPPLATRGGSLVSRGAAGTALQGVGGGAAPFKRPLEDSSNGAGEGGGAFNTSFQRSGINSDAADRLTTAPSTTGRHLLGVGQADGRAPLRPRNGGEPAGNASYDGRAAVPPRYRVSVQLQQQQQQQQTAADPHQLPQQQLQQHQQHQQHEQAPLSRQLYTCGDGGGLAPQPSSTWLPPVTCMPTAVPGSAANLQRQWQWQQQQPQPAAASRALSLTPMAGGGSAPPARAVSAESFLEAVASCPELHRVLAWLLRRRLLPVPGDLVGTLAHMYLLCRRAVEGAAGAVGAASAPTSVPAAAAGSGLDVAARLRDADWLLTLLWVVESVSSQYRCQLAAEVLPSYLEAMAAAGGTAAAGAAGGAGGGCLLPAWRPQQSGGEDGSSSEDDEQQGPGCGGSGENDNSNDSDIEYDGSCTVRRERSPEPPLPPSLEVVCGRTARWWRRRMVRNQLQLLQVTDWRVTVSSQQLAAATEELQHVLPQMAHLLWTTS*
</t>
  </si>
  <si>
    <t>C_770031</t>
  </si>
  <si>
    <t xml:space="preserve">MTGHENPFEHLDKHIEQLLRCEPLPEADVKALCEKAKEILAEESNVQPVRCPVTVCGDIHGQFNDLLELFRIGGDSPNTNYLFMGDYVDRGYHSVETVSLLVALKVRFRDRITILRGNHESRQITQVYGFYDECLRKYGSADVWKAFTDLFDYLPLTGLVENKIFCLHGGLSPTLEALDHIRALDRIQEVPHEGPMCDLLWSDPDDRGGWGISPRGAGYTFGADISAAYNHSNGLDLISRAHQLVMEGYNWSHEQAVVTIFSAPNYCYRCGNLAAIMEVSDDMSRTFQKFEPAPRRGEPETAFRAGGTTPDYFL*
</t>
  </si>
  <si>
    <t xml:space="preserve">MADEEIPVVSTNAIIYANGRPVVWYFTSGKDRCIKRKHKSTISNPAINDAFAPPPKASMEGYGGEASLDNNASNGAWGGLNSTAPAGSGGQKSGKDRPVLSQTAGGAGPGNGRPMDGSSTGASLGPWPHHGVVARFQGSMTLPHNANSSSGNSHHARPGSPNRRKKGGITVELVDEAKEWFSQETLREVVPPGAVVVHGVAALHEGVLQKFVQPRGQHYFSLRATWSPNACVVERRTAKSKINDPRVPLSERLAGFDSPVWLSDHTVITGSVLQGTVSRMCDNIAAHLADVSKGEVRVLRMVLFFAVDEANRIWLTHASTLRTQRPREEAVLAGLARGNSQRQHGSGGGAGLYHAVQPQHALHLRALDGGMPGAEPGEGLDLPAPSPAFASARAAAGEDEDDASSSGRFLCVLTGEMYSGSVRCDVTYKQLLQHWFSLASQLPNEGDRLRAMDTIPLAIRRANPSLTREWYLRVRSQPNFLYRTAPVCAEAAGQLTGMALEELQRTMAGRPGTTAAAVAAMSGSQQARPTSRQHQSSSGVGKGPVMRSKSASAALAARLHAGNGGGFVDPLGLSQASRPRAHTAAPSRYGSNHGLGDTDVYPPPTRGSGSYSVPRMRPPGRGGSDRPPAPGASGPSRRQMPYPYSGSTAVAHRSLSESGELPAFGGGGGGSLNSTMASSEPGLVRTPSTSAHVMAEAVSLAGGLAHDGGMEEVEVADSGPVVARAADLFTSAEAELLTEALQD*
</t>
  </si>
  <si>
    <t xml:space="preserve">MADAGAAGGGDASQPTLLQSWYNWGGSMVTYAQQTLNSFMGWEDLEVVDPEAEKAKKGQDATATGLLEQERKQAWGTKQFQQYIGADVTSLLSVPVWIMEPFTILQKAAEIMEYTELLDAADTTEDEFDRFALVAAYCVSPFGAAERAWKPFNPILGETFELEVGSGVRYLAEQVSHHPPICAAHAQNSHFRYDLVSAPTTRFLGNSLEVYPYGRTRITLVRTNEVYTLVPPNAMVHNIVIGRTWVDAYGPMTINCHTTGAKCRLDFKPCGWFGYGRYEFEGYVYDKDGVKRVKLTGKWSQYADAVRCDAEGVPLPDEPVKRLWTCAAKPVGDYYSFTTFAHKLNSSEGIRAPLPSDSRRRPDRANLAAGQMAAAGSEKVRLEEMQRAERRERDKRSDSWVPRWFRKVEQPKLYDGELEIEKVPFWEFTGDYLQLPQSEEAKAGDINGKGFAPWQYPDIHEKL*
</t>
  </si>
  <si>
    <t>C_770034</t>
  </si>
  <si>
    <t xml:space="preserve">MQMLASSSRSAIRASRPTGSSRSSVVVRATAEAPVVEKKERKLGPLERGGTLSGDAAAGKDAGDKARAMATGVTAKPVTILQIVDGRFRDDRWIDGRWDLSQFKSAKTGEVDWDLVIDAEVARRKLLEDNPIPSINEEPVNFDTSEIPWWAWVKRFHLPEAEKLNGRAAMMGYVLALFVDSLSGAGLIEQQESFLGKLALHVCVFAILLVRTTTDLDKYKGLIDEATFYDKQWNATWDGVRRPSEAADQ*
</t>
  </si>
  <si>
    <t>C_770035</t>
  </si>
  <si>
    <t xml:space="preserve">MEMASATGPLVRMLDPELSHIIGIQAAARRLLPRDTRPDPPALHTKVFGLDFPNPIGLAAGFDKNAEAVAGLMGLGFGFVEVGSITPKPQPGNPTPRVFRIPELKATINRYGFNNLGADAVQDHLLAFEAAAEKDPALKRGPLGVNLGKNKNSKDAALDYCIGLTKLATHADYLVVNVSSPNTPGLRALQGRKELEALVNQVKGTRDRMVWGQSGPPPLLIKVAPDLNELDKRDIAAVALACGVDGLIISNTTIQRPGEVANYPAAQEAGGLSGPPLFAMSTGVLSDMYRLTGGRLPLVGCGGVASGEDAYKKIRAGASLVQLYTVFAYEGPALIPRIKRELAECLKRDGFTSVADAVGADHPDIRRHNSSGKSSAAQAGSKKGWLW*
</t>
  </si>
  <si>
    <t>C_770036</t>
  </si>
  <si>
    <t xml:space="preserve">MWWAVRGGDLVQALTAAAAWRATRPQGQLPQQQPQQQPQQQPQQQQQQQAQIQTDTQQAIDTAVIDLWGRLKAFTALGVPRKGWDQTTGSFLTGGGVVRGRVRPRKSPSAGSLGVGVAQLLPVDALATPRKGLASLSLSAGGGHYYSSSRVGAGNPRPAGPTPAPRPAHAVRPTGLHWLEAHPSQPHVRLVGPSQPYVCRTGTLGLLRSMQVPLRKGSRRWPMGLSAQGRVAHVLSTLWQVTGRTAGLAQEQVPSEQARDWGERVEGLRSACHVGVGTATMAAAMLTPQHT
</t>
  </si>
  <si>
    <t>C_770037</t>
  </si>
  <si>
    <t xml:space="preserve">MSDIAAQSAGLEVQAGAALAGDVPGHADFALDLFDWVGRLDEEAQQRFHSELERRGSLAQVRGVSRSARAFVDAHARAPLLIRLRPPAVVAAEAAADAAVTAKRRGGGSRAATVEEKLAALQRWPHRRRLVVVVDPRMPPPAAAAAGAPRGGGSSSSQRGGGSGATAAAAAVAAASSDKPPELSGLLRPLLQAPPAALRRINVLKLHLSAAAAVPRLLALEEERLLCEHEEDDEGRELGDWPDDTDPTGGRSSQRGGDAAAPPPPMRLPAGVVAALVAAVPNVEELRMTGMWVTPGQAEEAEAKARSCGAASPPLLGRAFRRGSSSGSRGTGSSSDVEEQQHRYFTALARLPRLRLLQLPSYAGLSQAAPLAAGCPQLSALVLGSREPEPFWLNCGGLAPRHNDGLQDLLPPEALQVLESLPALTRLSVYGMHAPCPSLPRLLKRLLRPAGRDEAGGGGGGGGGGWGRLNSFQLFHAGLAFYRQPALHLRRVVQQQGDAAGGAPAAPTASAASGAASSSGSAASGASAASCGWWLRRLEYDVMVCAELAPTWLRPNSSMRKLLTQHAAANAAAATAAAAATAGGRGGPSAAASASGAGSKVASAPGGINSSTSRSDGVGVGVGGGGGGGMRKLLALPLPPELGGAFGSLDAVAGNVVELGPPLELHLMGLDGDEGGRDDAGALMDALTQLAPHLQPRLRVLQLTHMLRAEAVTPAGLLALLRLLPGLAEVRVAACRGMDKEAHVKAFVELVNAAMSQQVKASRELVMRMWREQRQQKCTAAAEQGAAAIAVVEAGAGADDTEAGFVSEAAAAAVAHQAPPPEVVSQAAVAAGVSQLLLAPVRVWGHPDNATCVRVMLDETPRYPPGYFENLPVPRLLLSEARIASHPPTCC*
</t>
  </si>
  <si>
    <t>C_770038</t>
  </si>
  <si>
    <t xml:space="preserve">MLGNADVAAAAAAAWAGVTRLELWDCDAATCRSLGAALLPLLSKPTDDSSAANGIGSKAREDLLAGLGAWRRLASLDLRVQGPRPLAAPLFTALSAAANLRSLTLTTKDLPLTRSDARQLGRLTQLQSLTLDDVMSRDVVPLALQPLTRLTSLTLAYSGDAAGSHSQALPAAAFSALAQLVQLHMPDHALELPRQGELSLAALTALTSLHVAKLARARNDHGGVGFHDDDVEDEDDGNSDGEEEEEVEVEDGGAARRLRAVPVVFWPQQLRELELHDDILQADALAGLSCIPQSLERVAVRGCSSCAGAPYLEVQVPEARFADRGGSLLPAGAWTLAIAIFEAAMADTVVAIQNGVTPPPPCIDGGHGWLLMLGQANLQRLMLGGFALSDRDLRHLAQGMTQLQHLSLAHTCSYDPVSLLTLGSMPALTHIELHIDYWCYGPGGDHGSLGTHGDGAAGGAGAQPAAADHGAAGQVACRRRVAEQYAYGPLDRTGGDTTALDRLLQEAWLMCTFWSDTHARLTTAAAGAAGAAGAAGAAGGSSPDLAPPERCRHLGGRWTAAQADLILALVVVASTGRRKQPQLRKVEVHSVAGCRLHSRPEDGGAQDAAARRRQRGEMVGRALVATVEKLLAPVGVVDNRLVRVCM*
</t>
  </si>
  <si>
    <t>C_770039</t>
  </si>
  <si>
    <t xml:space="preserve">MDAPRPASVGAVSGDSKPDPATDPAPGLGGLTPELWQLVYGAASSASSSSASSTGAAVALRDVLRGRAVCRGFRAALPKALRSAVLDRPLSQADLLWVCRTFPHLQQLELRSRPTAAAAAPTTATARNWAGGGRGAEKEEEDDEEEEEAGGVRDWSHWGDWSGRRRRRQAAQQQQALDLSPAAGVWLPHLQELTVTFTPLRTCVFTSANTPRLQRLAVMQLQDSGPLDAFHLQLPELTCASLDGVSVRDGSGFGASLSACPRLRAFTAGRLLGVHGSHHLALPACQQLCLHRCEDLRGLRLWAPRLQLLDLTGCMSLSRVELVADEEALGGRSGAVPSGAGGPQVLLAPERGAAGSAAAPASKEQLLSPGLSRTGVALAPAGPAAADGTASVVGASGSYSAAAGPAPDTSAAPVVVDLSGTLASSTTLQHLKSHPRVQKLLLLPEGAGACSSSSSGGGGAGDGGGGAVGLAGASGGGPGSGGGSGELGRGAGAGPVVSAGEGSGSAVGAAREEAATAAVSHLAAALAGASLHY*
</t>
  </si>
  <si>
    <t>C_770040</t>
  </si>
  <si>
    <t xml:space="preserve">MLASGLRGRSAVPQHARCHRAPVVGRIIGGRRFSVLVKASTEENQEQRIKRTLEGLDALLGIDPNDPKAGTGSSASTKSATAVAESVSSDAARAASSTPASTSGVSTSNGNGASSSNGASEDQFQKIVEKARQLADAQRSGKSGNVEAQQQQLRQEFETLLTAMSKGNDMLDKEDMKRLKEAAFGPQTFWVTETIPLQEFDKQGLLIRGNLRDQREKVFKHVCDKVAELFGADKFEVIMIEDDQPVNGEPPAPLTGKAATFGPRVAFQIVPTAQAQPPQTNGWRQGAALVLFLLFAASSLQLSLVANITKLPKETLEFFANADNFNSDALPPGLENWDPTSYFITVVPIFISVLGISFSHEIGHRIAAAVRGVKLGPTYFVPNLQLGSFGAITPFTNLLSGRGALWDVAAAGPLAGGLAAAAVLFLGLLQSSPGLLPKELLVPVPTALFQSSLLMGTMVKAVLGDQLTAGTDEVLISPLVIAGWCGLVTTALNTLPIGSLDGGRMMQAAYGRQTLALSSFFSYVGLGLGLLGSSLSLPFGLYVIICQRTAEKYIKDNVSPVSDAKRTATLVAVLTAILILVPMAPEVAQSIGVGRVDNFF*
</t>
  </si>
  <si>
    <t>C_770041</t>
  </si>
  <si>
    <t xml:space="preserve">MWRTALIAATQAHGAAGASSAAHHQHHQQQQQQQQYHQALLQQQLQAQALMHNQAAAAAAAAAAGAHPAAAAAAAAAAAAAFSAAHTAAPRPLAPSLLMPPGLPAGWPLPQPSSGGAGGGAAAVAAPQVAACLPLLDLSGGAPPAPSAPGGEGLPALPPPPTQATSQLSEQMQPHQLQAQHTAHRQLPPPSPPHRGSAGYPHRTPPPPSPLRHDDDNGAESSDAADSAAWDGGGAGAGGHGLPLGLPPLPRGAGSGGGRRRRGGGVTTHASRFLPRPTASSGGESGPGHHAAAAGGDDGAVDSTVHHVDPKEMGLPEGWRCWWKIRAGGKEAGRRKDFRYQSPDGRRFISLLSAREHAALLAGAAAAAGVAVATGTPPPSSAPLAADVAGAASRPPHPAVAVHAAPHQHGMHRTHSSQSLHSAGGAAAHGHHAQAHGHAGHRGGRSGSRGRGGRGVRRRRGGGRTGLGGGELGVSDGEYGEDEDEDEALHDVMAMHHDGESDGSQGGGGHHGGGSRRGRSRGGGRGGGGGGGSSRYASMEPPLRRSSGHDGGGARAQLSGMDEGDGAATPGAAYGVQDLTDEDDEDRELSQLGGGGGGLQRGGGGGPGISATPPPPSQGLDVLGSLFGGSSSPASAAATAVAALAAGESTLSSVRLELRLSLTVREVAQLALAAAAAAAAGRQPAFSPASASYQPLRASGAEPLQLSSKTRAGLVTALSAAVRDALTSSSGGGGGGGGNSSPGDAAAVAAAAAASAAARWSGSGTSPQGSPKPAGAPPPVSAAGAGGVAAPGAGAAVRLPDGLDGSQLVHALESVTELLVLGMDPDGAANNGAGGGVTGGVGGSNAAQGKDGGAARVERTLAPPAGAAAGAGTAAGAAGDKRGGLDGQPPPFAARSSSPPPPHVLQPPNVSTQLAVGAQQPLPLLSPTVHQASGAAPAAAGGTLLLPSVGITAPPPTAAPGGGSPTWPASLPMPQPRAVFLPVFSPSPAPPTQSVVTPRLTMAPFPAGGSSAVFTGRSRESSAAAAAAAAAAVDGAKAAGGGDSSPPSGGQQAQAPLINLVSEPSLAMPLPPFFLPSEGHQQQHPESHDAPLPLPVPAPQQPQQQQQQPQQQQQQPHQLPEPXTFQPHVLMPQR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PPHTAAPGQPPPQHQPPPPHHPGSAAQHQHHAAQAQAQAQAQAQAQAQAQAQAQAHATMMAAAQAALVGHSAAAGLPAPHPSHAAPMYGSWQPGAMGLPPPGQPPPSNDALAAAAGMMAARAVAAAAAAVAADPATAGGWSVPHAPHAAGDGDQRPGHQQQQ*
</t>
  </si>
  <si>
    <t>C_770042</t>
  </si>
  <si>
    <t xml:space="preserve">MSSSTSLATSSSGWSPVSGGPWRWRRRLGDELGEKPEAAHRLPELPGGYLYPVLAWGPNNQVAGLKEALVLGRMLGRTVIVHDILNHYDDKGPADGAGGGDVHRSMDFSLVFDFDHLSRHQSVVTLAERLQAGWDAQLDAVAHFGPKFLAQIKNARALNVSDERAEYIDFERFDCSADQMEAMKERLMAHEVVAFIVYENIVRDAGHGIKLRVTGELCHDEYLRVSAQLTKSEALVELATEFRAKRLGGGTEPYMAIHVRPYPDTCLYLWKRDKYNIEQAARSCKNKNLYNVFVQQTVKAMKARKLKSLFVMSYPDLRPRISAMFGEVGVSPIYYSEADLEEAVGYKSVSLLGMVEEEIAYEADAFIGTSYSSMSSIIMQERFARGKPKGSTSTFTRTS*
</t>
  </si>
  <si>
    <t>C_770043</t>
  </si>
  <si>
    <t xml:space="preserve">MSLMVLHGLNLREIKWILNYVLARCAKERVECCMSADDPAGARAAAALWLEYARRLSELAPPPPKARPQAAASAAGGQEDDVDETAVSGPQPSALAAFIVAEARVSLEGVNPRTLAAMHGAVKMAQAQGDDVVGWLAALNEAQLRVWGAERMDGTFSEADVQQALDMAAEQRASCRRWGGELHTESRCRALMAAIDTELQHSREWGEQLRQREQQAAGGTGGSGGRRPLLPAGRLPVRPRGGDGWQCLQPVALAHHVCVACGKMYHKTQLCSRCKSVRYCGRECQSAHWKEHKQECPKLAAAAKKDAAGEAAAGDKDA*
</t>
  </si>
  <si>
    <t>C_770044</t>
  </si>
  <si>
    <t xml:space="preserve">MFCDFCSAKLPDWKHALTPPCGSQAPAVMNVNFGGRTYSFEVQPGPEGYRRFTSAIRAAFALPDDSELNITFTCDEPNTAVHCASVSAARRLSTGNPLTQAPIWGPSSSGGGASSSSAGGAGVRSRSASAGGAPRGGSEGGGAAGAGRAAAGGAAGGSSSSPSSPGKMRMLGGLGRRLRNAMAELFGTTGPTTGAGSPGMGHGAESVRV*
</t>
  </si>
  <si>
    <t>C_770045</t>
  </si>
  <si>
    <t xml:space="preserve">MAVTVSDSAGLAALPDLVASQLVLAGATVLVSVEAGAPVRVQTSIFFVGRGRAASLLDLAGLQSKQFADVDSNQRSQGRVGLMDMTLMGLSYTTRALTQLDLMAAWVHAVGISGTQDQYLYDVTVGRIVPPEVMAWFKNVRLALPDAEAEWWRNAAPTAAGGTGLPLSSSGWTGPALSDPDTPLNAWVYGAFPPTASPSSRAADPVRPPEWEAGPVRMRMGWRGLRACDYCWIVPLSRVLEAAAVQQVGAAAGSTSSGNVLVAQPPPPPPLVLRGTWPLADALGSDVAPKVSLSRVRLMTGVRSAPYVQLAVQCGDDGGGSSGNSSSGRDSPAVYVMPPADFETPVRLYGGMLYYTLRRTTGLGVNMMPSVGDRDDVSAYGQSNPSVTLGGSGGSAGSGSRCVLLPPPTSQSAPGPTTWDMTDLSDRIRIRLGPPGSSSDGPSLQIQGFTLYNLAPCAQPQPPEPPQQTPEMPPSPSTAPPPAQPTGAATIATAAAPTTAAAA*
</t>
  </si>
  <si>
    <t>C_770046</t>
  </si>
  <si>
    <t xml:space="preserve">MPAGDSSLELRNLTLLLPPLPEEAATAATAGSAGALPPSLLAHVIEAVGGGGNRTQVVLRRVTLVAGACSDLDVHRSFFCHDLNRWRARVAAYDEPTILGGTVRYGSRAPGGGLMAVGSAADSGGGDTPPLAQLLDCTVTCDAGVSGGGGTGSSISTPYVASGPSGPWDCMAVTVSDSAGLAALPDLVASQLVLAGATVLVSVEAGAPVRVQTSIFFVGRGRAASLLDLAGLQSKQFADVDSHVMSQGRVGLMDMTLMGLSYPTRALTQLELMAAWVHAVGISGVLAPSLYFHTDGRIAPPEVMAWIKNVRLALPDAEAEWWRNAAPTAAGGTGLPLSSSGWTGPALSDPDTPLNAWVYGAFPPTASPSSRAADPVRPPEREAGPVRIHWLGLRACDYCWIAPLSRVLEAAAVQQVGAAAGSTSSGTVLVAQPAPSPPLALRSTWPLADALGSDVAPKVPLSHVILVVGIRGSPYVEMASACGGSGGSGASSGGDSPALYVMPPADYESVASMYGGSATYTGRLRRSTGLGVSMMPPAGDYYDIAILGEANPSVTLGGSGGSAGSGSRCVLLPPPASQSAPGPTTWDMTDLSDRIRIRLGPPGSSSDGPSLQIQGFTLYNLAPYAQPQPPEPPQPPPQPTAPRPPGQPAINLGEVIAIEINGQPVDISGNVVTGSGSSGTAASEATSTDGGTGGTAIATEGFADGSNGGTATAGGVSGNMDSGSASSGTSTSTSTTVSSGTAVSTSTTSSSSTNDDSSGSTGGSGDATAAAALATSDASTDGVAVGVTLDSGLVTAAPSASTTGPTDVVADGTAVVGGALTQGAELGVVTGGDVVTGGGGSGVGAAVDGAAPGGPLVGGVAVAGVDGAVDPSGDTGGVAGGVAIGEVTGVVETGGGGSGTSTADPTDPYHGLSLALPFFKFDRFSPLLYASPQSSPSAALPPPCRLPPLALVNCNLVVPPPELELLRRLLQEAGRLPAVDGPSVAEKQQQQQDRQQQMQVPGCRWTVNGIPQFSSEAATLASPSGTDATGTGTGTGSTGSPAVLASPATGAATVTAEVAAMFAEDEATAGGQKSDEELWLECVIGRGGFGVVYLGTWRGLPVAVKTLVVHEALLGNEGRRRQRAVLEAAVSSALSHANVVQTYAFDVRRLGELPGMGRGRFAPPALEAVAEEEHPEGQESQEKPLEALASPSAHGTEADSVYQLLLIQAYCEGGSLWEGIESSQLYMGLAPDSLGGVLLSLCLALDVAAGMAHVHARGIVHGAADLHSASAWGFSLGASGDASVDAGLGGTSRAGTGAAGPLARAELLVDGHGGGVNMAGPESEEAQAAAAEAAARALIAGVTLPPVTAKIADFGLSARMGEGQTHASNCWQGTPTYTAPELELEGRLSKAADVYSQWQSCASGHVFSLLS*
</t>
  </si>
  <si>
    <t>C_770047</t>
  </si>
  <si>
    <t xml:space="preserve">MIPMRRLGNLAYAAVRGRQHIRHGILRQSFATRAAAASQVXXXXXXXXXXXXPSRPPPRAHSTAKATDAMRLSTGKRTHLHGTATLRHFFPDAASALLSAKQGSQAVTVHRRLVDGGLKGYHVLLSHKLSATSASGSSRLLLSGLTYLLADTGLQPGGYVRLAWGPEVAVAEGGQQQRLVLVEVAPELELEKEQEEEKEEVVSQPAQVGPASPAAAATAQAPAAVPLPPAPAYDPLFTDTLRLSMGRRNRLNGRVTLRTFFPEATQAVIAAQGGSETVQLHCRLEGTGGLKRYDVLLSYTSSKSGNNVVLSGLKRFMAETGLPPGGYVRLAWGPEVADVEGGQQQRLVLAEVVQ*
</t>
  </si>
  <si>
    <t>C_770048</t>
  </si>
  <si>
    <t xml:space="preserve">MALVQKPTCSVVLKVTCASGEFDYFHQSSATFAIDPTSCAATTTTTSSPAPATTGATTASPAPTTSTTTPTATPSPSPATSTGTTTGTTTGTTTGTTTGTTTGTTTGTTTTGTTIDTTGTTTGTITGTTSSTSSSTSGGSFSGGKTCVTSDLGYDCSLALKSGAVLHWTPGGASPPPNACTSAATATASSSSSSADLVHMALSSPQAGYVSIAFAAKSGVMSPANALIGRIDASGAALVEAYPLEGYDVGTAVATSAWGVEGAGVVFTSAGGTVLCFSIPASGLSGVAGRRRGRALAQAASNLGLDATAYFVRSIQMHITHTAHPAALQVNWAVNDSPDLVTHMAKGGLQLNAVSGSAAMAAAEKEKFVQVHGALMALSWNFLLPLGLLLARHRWALNGARCAMPTAANADGSPGDLCANNHCCAKEIWFYLHVSCQCGGLLLFLIGFIIAVVKLEVEGDMGTPRGAHKVMGYLVAALAGLQFVVAFIRPAPGAPRRPVWNFLHHNLGRGALLLAWATVYLGVYLAHLSYEQVLASWLTPLVAVLACVLGIDGALTLVRGPLLHAVVAHAARLAKVADAEKGAAGGPNANCGGKMPMAAKANSMGRVAPMPLLLTATPDGSDGMRLGVPAADSMSPPVPTAPMMPN*
</t>
  </si>
  <si>
    <t>C_770049</t>
  </si>
  <si>
    <t xml:space="preserve">MTVWLVLWMSLEVTSRALAHSRLPQLSARVGGRSGRCLSIWLVDVAALGARAFAHRSRQPGPGLAGAPFSLRGLLEDEHVPKLLYDVRSDAAALWSEYGVRLRGVTDLQLADVAARQAEEGARRAAWVEGLVRCLSRRLAADGRGGAGVPPRLADDLAXXXXXXXXXXXXXXXXXRAGVQEDREVWTQRPLTPELSEYAATDVRYLHALEEALRRRLSRELLDKVAVETRKRITTPAPNSKDARAAAPLMVSSRPGSGSGGGASLVGTADRGSGSGSGATSSSGAGPAGASGGAGGGGGGGHMGLMEGLVAALLLHYDTEQRRREQQAQAQAQTQRPVTQYGTQAAGGSSATRSGGLVAARPPPPPRPPLLVPAEQTLDTAARELLELGLRPEAPRGAWAAPPPRPRLPPATAATAQPSPVAGQPAAGGSLSGGNSTGGGGEGCNEATQAAPEGELGALEAPEAAAARRARLAAVWIWR*
</t>
  </si>
  <si>
    <t xml:space="preserve">MEGEINKEGMGLPTVPADEVGGEVQVGRGVTPQHLGVLNLSFNRLASLPAALGAAPVLQQMYLANNRLADLPRTFACLPMVDLFLSENEFEKVRHEACVCVCVCVCVADVPEGVGEMRRLEGLQLEGCPLPPTEAALYAANPLLLVQVHNTALTSLDLSGLGLDKVPKLDRLLGLTALDLSHNRLTRPPTELLPLTQLATLSLRDNPLVQPYAALLEAQALVLQSNQLTVLPDQLCGCVGLRLLDLSHNALRALPSGLGALSRLKSLKLHHNALPSVPRGLSCLGALTELLLSHNPLPLQGAELNATGAPAVRKMVAALLDACAALPAAAHAAELEAAAAAIAAKAATMKAKEEEEAAAAAAVAEAEAAAAAVVADLDALREEEEARAAAPPPAAPAEGEIKTLEGPEAIQRRVEALQRELHAMHPDSKWAYVAKHVETLSKDPLRPNSPPPPPPTGPGADGKGAPAGLDADGKPLRPQVMHRFKRVVDQSAMAMQLLNRVQGVLQPGGGGGGGGAGGGARGMPPQPMGMPGTPGMMMPPPPGMFPPGMMPPPPGMFPPGMMPPPPGMFPPGMMPPPPGMFPPGMMMPPPGMFPPGMMPPPGMMPPGMMPPPPPR*
</t>
  </si>
  <si>
    <t>C_770051</t>
  </si>
  <si>
    <t xml:space="preserve">MHTVAGGASAVARPAQNPAVPQPPSLAQVLAAAEAEAQLPLRGGSRGGRQRRSSLDFTPALPAHLRASLDSSGLPSLTALGAAQEVARLRSSLATPLTAGASGAVVRSFSPAGSASRVRPSLEFFGGTAPTGSLRGETRTGGGGGGHGVTGVGGVDCGHIGPLYAAAAYLQPAAQRAPGGLQGSMAPPQQLSPAAAAAGWGAGSCSAGQLMLVGDLEGQDAGASVRAATAASGVSRGVHIAAASGASGASGASGSSGSGSGFGGGAAAAARYQTPVAAPAVVTWAAAEEAAAAGPGSAPLPVMTGVRAAAPPTTKPAAAVSPPPHGGAPAAAGSPVVGWRLRALRQPCSPTTACNRTRTGTGMVQSFREAPPPPHPHCASTVGATNDIRHSRDFGLAARQATPMRSGGSGSGPLLVLASSLGGGSGGGGGGAHNSAVTLHPAADALLATMQTLHGHQHQSQTNLAGSGSHAFPPSPSRFASCPATYGANVTAAAAVAAASGGDGGSSSGGGSSSGGGSSSGGGRGTTGSVPAAMPVPALAAAAAADAPAAAVAWASGGVSSDPSGTCADALATEREAHVGVDSGPAGRGARRSEVGEAAQAAWAPRVPPLATLHPLQAEPITGIAGRAALVPSAPGVGVAALRRDAAVSQGGLGGGGGGDVMDYVGRGRVSEASSQD*
</t>
  </si>
  <si>
    <t>C_770052</t>
  </si>
  <si>
    <t xml:space="preserve">MQVNYYVSANNTLDRAKQAEWTAGIYPDLENPDTWDELAGTCSVAISTKLLNDYSNACLAVNVDDPESFTMRYRLNVSDFAASVKCQQLGCAVSFIDFTKQGIIPDGTIDLVAASGYQCVPEPEERYRLVYREATDYPLLEQLRSCSSPVAQFDRAVCESMKPSSTEDSRRRRR*
</t>
  </si>
  <si>
    <t>C_770053</t>
  </si>
  <si>
    <t xml:space="preserve">MAEYELRLAKEGLGRAASAASTVGATALSATGSLALAPAGAVAGTAPAAGPMPTSAAAAAAVGASPAPSDLRALNAAVYGHLVRQGLVTTAMSLEEEYGAQLRPLASAAAAAGAGAGGGGGGGAGGAGEGAAAADRWDLWAWYQAAAREAVAAAEAAGSGAPAMSAAAAAAVAAQAAAAAASGRSRASTNGGEDGAAPGLEELLRGGGADVELGLEGESGDEEEADGADGDGDGEASPEQLREQLAATRQRLAAMRARARRAVSAARAAAAAAATAAATASSPGPLGAAGAAAAAGDVEGGGAVSAPALVPLPPLEQPVPVVSLPGGDLLMDLLGASPPPPPRGASPPPPGALTPTTLALASASSLDSLAAAGGALTITGTDAASEAGGGASTTASAGPPWLQRQAGPAIDVAYHAALEGLLGAVAELLPRLVPNLTLKSRQDVLPLLVCAAKTSPDWAVRRGLLAAVFNLVPAMLDACLDLCRTFGPSWAAAELLQLCVKQMVYRLPLXXXXXXXXXXXXXXXXXNSTSAERRALVAEALGAAVGVVDAGTQAHVLLTQLSQLAKDRLEQVREAACHSLARLVPHLPLSRSYYSPLEALLLALATDPAEAVHAAALSRLAPALLTWQGHQPPPDAAAVAAAGAAEAAGAAKARGASTGPLGSLGSLFGTMATAASRGAALDSSAAAASDPELLVSSCLARVLAEVSQYVRAIADQQQKAAAAAAAAAAAADAAAAAPAASAGGGGGSGFAGAILRYASSASASAAASGQPASSSGASEGGAATGAGHGHGHQHHRTGSGLGGGASSALAASGPVSFGGRGAPRVFPSAAHLALQQLLALYVALAPALRSAALRSRPAWACPGDHPSSATTSAAPHNHPHHQNHHHTRSAVPGRHQRSGSTADLTAESGADDGVATALGGGGGGPASSALHASATRALSPGHRRTASHPLPGAASPHTAAAVDTAAATPLAKQAGAAAQGAVEGAGAAAEVEDVEEAMEREREAAEREWEADDASLGLWAGHSQHASWKTLEWVVQHVVPEILTLVCVVGPAAPESAEVRRAAASAVTATCQALGVPFTRTAMLPIFLAASGTGAAAGNGPMPHAASAATAAPSPPAAPPGTAAVPTADPFIAPVAVADICAAAQPRSSEALRTARQCVLPVLLACVLPSAGRPAGLLRPHLGELFGTAHELRHRWLLEALPDYTASLTFACSLRPDLQPEVLGLFEDLLSGRSSSSGGNGVHGSSSAAALEHGAANGGAAAPEAPGAVSARTSMSGAATGRPPTSRRSGEGMGPPAPASAGPASTASGVCCVAVASALVPLASLEVAARRLLPGLMALLSLGEPELQRACVGVLAELGLRYRGEAPGSRVCEQVLAVYDSLLEQGPHAVQLEVLAAGTNLAAAAAHSAAVSAAAAAQVEWLLLAVQSLAARLAAASASGGGAAGSTSGAAGLLGGVEQQRALAAALLAAVRTLAPHDLRLPRLQATMGSALDALSRCKPLLPEAAQQATLAALLKDRQASGHASISSSSAPATAATAPAGSNMAAASGPSATGTSGISSAGAASQSQPSAGLLKRKDEAPAPAAGAPGSSSRAFKEMNFFSDDEGEM*
</t>
  </si>
  <si>
    <t>C_770054</t>
  </si>
  <si>
    <t xml:space="preserve">MQLHTLAYLDPAAASRQRSMRDPRAAPTVATTVVRHGGGSSLDGSAATGVGGSTRAAAAAPAAAAGRQQQQQQQLQAEGAPHLVVARHPSGYYSHGNTQNLPPGGGMGGGTGRGSETLTLAAGAMTGMAPPPPPPRGATVSRAPVVLPHGGRVTKATGLVLREWGSLYPQAWADTTAPPPPLLEGMVVVERQDPADKRRASASTRPRRPEGHVKGCRCHECLAVTAALAAMAASSRRSGSGSRGNGAGGNGSGSIFLDEEGVEEDDTPGPGQYEVTKVGGVGRSGPAFTMRGRTAPSGAALADAEAAKMPGPGAYDVPRPVAEGPAFTLKGRPKGPSTLPDDLPGPGEYYVETQTRDGPAFTLAGKPKRKLETDAPGPGAYVVSEPVHTGPAHTIAGRPKPRAPEQLPGPQDYQQVLSPGREGPAFTIGGRLDQKATTDAPAPGDYDLPNAWRTGPAVTFAGKPAPRADPEPVPGPGQYYVPPRPGQDLPAFSFGVKPAEQQPDDLPGPGAYYKPLGSPGPAFTLAGRPAEPQPDPVPGPGAYDPEHPASPGREGPAYTFGARPPEHSPPASPGPGTYRPEGAASPTGPAYTMATRPLDREAPDSPGPGAYEPQDPTLAPGPAFTMGTRPVERDPRQDLPAPGDYQPEGAPGSPSGPAYTMRGRPLEERAPDSPGEYSRPASPSGPAYSMRGKPVEPAPDLPFVGPGAYDPERPLPDAPAYTLRGRPRDPERPPSPGPGEYERTDDDRGPAWTMGARPPDPREADDGRPAPGEYDLPASPTGPAYTMRPRPPEPRNEANPGPGEYASPAPPSGPAYTMRPRPPSPERPPSPGPADYQRPAGPTGPAYTIKGRHEECKVYDIVDDPDIPGPGFYGNPDPDPMGRSGPAYTMRPRYQQRPPADLPGPGDYVAPSGPAGPAFTIAPRYPASPSGGKEDKPGPGAYAPPVRPDGPAYTIAPRVADPAPDPTPAPGEYGSPGGGPSGPAWSLGQRLTDPDPDTAGLGPGEYYSPGSPSGPAYTMGAKFKSRRRKKRTGPDPGQYFKMPPPSGPAWTLGPRSAGPSPDRPDVGPGDYDDNRDLHSGPAWTLRPRHASPTPDPVPGPGNYNDNKPFPNPLGTVISRPRAVGERDGVYLTDFGDPHAPTMSPIVSPGRPGRKVTFTADTMFRDSMDMTYGGRVRPEEPTVSGRGGAMVPPPRGAPPVPVLPPPPPRESGVSAGTSYPHYPPRQAAHAGELGDVDAAGQRVRGGRAVSRERPQRGAAARPSATATDAREAAVERAMALLRQDALQQRYLLHAGGPPEGGQWESMILARGAPAAAFTQQEGLAVGNRPVTHAQQQLYVAGLQAHRAAGPAVEAHIPEPPAPPPIPATAAEREAAAAAQRVAGRAALQLAAVEGRRAEGLGGPPAMTQGPLGVPVARARRRLEMGGPGGPSVVGLSPREAALARAAAYMGRRAGGGGGLVVGGTELVAGAGAYDAAAAAGREAAAAAAVVRPSVAVQAAPEQAPRNPKSPWHQHIGGAQHHHGDVAELQEHQHHQQAEGRGSGAVQLC*
</t>
  </si>
  <si>
    <t>C_770055</t>
  </si>
  <si>
    <t xml:space="preserve">MEGLLQGAIGLDIFNSSPANAEAAQAVMQRGNLQVLGPIRQPNGSYGLVVSMPIWIEDVDANATFGLTGPVFTGCGAPCDYNETTRTKPWGLAQAIVDLQSISNALETSKLQAVGYRYEVEALPSTSAQAAGAGSQQAQVVVRSSALPEDPVEAFIDLPDAQWVVRVAPAKGWEPDWYGGLLAAVVVLAVVISLLLFTAMVSWWGRVPELRDVVFIRTALLRNADVYQPLNLRGQLKEANFDSDVVQALIRQLGDTGGADGQSVCSEPMLASDGGGLNSRQFGSIPVSTGCVTTDDLAQLNSRSLTPMAGGGGGMPQLRLETLTGALSLLLSPQLPLMPQPQPAPPQPALAYPITAASAAPAGSGNIQAQLISAAAPSGALQNGNALNLPPVPVPTEPFLIEAADTGATAGDWTEHVAARGALAPHVNANGASTPTGIERSATAGGAAGGGPVGLMARLASAIPMMSSSSARERDRERDRDRDRERDRDRDAAGSTASGSGPVPMAGSNYNIASTGANTPRSRLEALGLPALRTGSMDGGPNSTLDCRTSLAGATSMRLASNLGLGASGVGGSRSGVQLQLHSSKVIPLANSPAPLGAAGAGLVGSAHGMMPPPASLPPGPPPPVIEEVERLLGDADSWAFDTWRLAEATQGHALSALAFYLMYREGLIAKFKIKPAVLARLLRALEAGYPANPYHNATHAADVLQTLHVILHGAQLHVHYLDKLGLLAAYFAAIVHDHNHPGLTNDFLISTHDLLAIRYNDKSPLENHHAASCFGLMALQPELDALSTLSKTERGTFRKQVIEMVIGTDMKQHFAILAHFNTVHRLASYSVQTAKPQASGG*
</t>
  </si>
  <si>
    <t>C_770056</t>
  </si>
  <si>
    <t xml:space="preserve">MATPLRHTRAMQHNAVAKPRRALDGARCTPPRRPSMRQRNIAVSVSATAAARRCPYEVLGLSRTASADDVKSAFRRMAKAMHPDVAGRAYLPEEFLALKEAYDMLSDPAARATYDRTWQLQEHHQQWSGTVPGVIRPVARSASAARSASASRVSRSTSAAARSITTAASTGSAAGGYRSIFDAPPPASSQQPPQYGFYASQPTPQTTSASAAGPAYMNSSATTPGGAAAASNQRPFVSFMGDDAAAAAASSSSSSSSSRSSSANPWSSSGSGYATTAASGAAYRWESNSAAAHAAAAWSRPAAAAAAAAAAAPVVTSTAAAPAAAPVAAAPAAASAAARVATPVATPAAAPAAAPAVAAATPRATPPTASPATPPAPASSTAAGPTSTSTTTTTTTTTTTSTRPGSGGGWFSRIMGFHAASPSPAAQQPQPVKSAQPPQQPQQPHNAAVSQPPVVAAAQQPQSQEPAAFTAAASLPQHPTQPPQPTPQPQAPHQDSLTYTSAPPGSSHRPMAAAAAAAAAATPVPAPAVVGHVVPAPAMSGAAATAPGWNGPAAAAAPATAADAAAEAEEVKRQLVEAEAVVLRLRLRLSKLEAAAGQLLAGSAFTSSAAHC*
</t>
  </si>
  <si>
    <t>C_770057</t>
  </si>
  <si>
    <t xml:space="preserve">MPADEYRDFTSPVAGVQDPKAILELVRSRFKAQAVPAAGAPAPTAQPYVDMAMLKDLLAEQARSLKDALVEEARLQKDALAEQARLQNDALARWLAEHARLQKDALAEQARLQNDALAEQSRLRSDALARSLAEQARSQKDALAEQARLQNDALARSLAEQARRGR*
</t>
  </si>
  <si>
    <t>C_770058</t>
  </si>
  <si>
    <t xml:space="preserve">MPSESGHAGQPCPPSPAGPIHAYPVPALHACPGANTPAGDPRRSQNPCQATDAPPTHRLSA
</t>
  </si>
  <si>
    <t>C_770059</t>
  </si>
  <si>
    <t xml:space="preserve">MAAAAAHQQHNRDLASAHEPFWPQHEHQQQHQQQQVPPHHQHHQHQAAAAAAYGSSALAPAALRQALLGGGPRDLALSDKVAAIVVANELDVPLHGLELDDPLAYAALLAGPLGGGVGGAGSSSSSSSSMEETAVASRSQDGPAGAGRLHGSSGGNSGSSSSSIGGAAAAARHAHPQQLQPQQQQQQLQGEQQEEAAALAAAHEALVWRHVAEYRPQLAAAFRDWLDTAAAQLLAPAGAGEEDSGNGSGNSNSNSNSNSNSNSAVLAQLVVSALSSLMPQCLPPAAHLRLTAATDRLFVRGTAVAAAAAEAPGGGGGGGGTEVREAHFLRRLRAIAASGGPRGRRRQRVLAVVGRSHADRLLAAAAAAAGAS*
</t>
  </si>
  <si>
    <t>C_770060</t>
  </si>
  <si>
    <t xml:space="preserve">MRLGPRGDLTTRVCPGANYTGKLSLPVLGLALLSMSEGRFLSPGPTPGCAALG*
</t>
  </si>
  <si>
    <t>C_770061</t>
  </si>
  <si>
    <t xml:space="preserve">MAAYAPELPGVGGAQPQTSVSLAAAAAGGVPAAAAGGDEYLATQILDPWLLGATQKPGLHLAPPGKAQLGVLPAVSMAPAATGTVPGEARHPLEQGPPPDAGAGDGAGADVDVDVVVLVATATATTTATATAMAAATAAATVAATAAPMPIAGEDAVRHQHQHQQQQELREQQQEQQQEQQQEQRTIGDAAGPDAPGGLAPGSSGAAAVSAPPPPTAVLNDGSIHGLPEGLTRLTGEEQQQLLLLLGAGGAPGGGADADAGGVAVCGGSQEDPTPPHLDQMRRWSMTAAPDLDLDLDLDLDLDLDLDLDLDLDLDLDLDLDLALALAPPMQRWRVDAGQGAEPQAAAAVASGSRGPEDQLGSPVGGAAAAAAAAAAVLTVSRLAAALNPFDASQSQSQQPSLHIPLLLLPELTPQTSPPQPQPLHGQAKVLATLQAADSQATQETQEALMPRPQIAEQLQPQLLQPRQQQQQQAQTGAQEEAKARAPVPETQASQETQQVNARERHGGGGSRSQGGCGEGGADHVAATLDDVQQALQEQPQPQEQPQPQAQELQPQEPQELQPQEPQEQEPQELQPQELQPLLLQQLQQEQLQEQPQQEPIEEPSQAQQGEAATAGAKQLSAAAEGPRPGGQAEAEAEQQPGQAQGQLAGAGPGPGATAAADAAVAVQAAVDELSSQQQQAQPQQQPQQADGAVAGTAPAPAGGDAGAAGPSPPRAVAAAAAAAAASVPRAPAPAAGSPVTPVSGTGGRSRLPGPSAGAGDGDGGVGDDAGGGSAGRATAATWAAAGSAPSPTAAGATPGAPLTPTPTLTGSGDGTPLTGTAATATTTTCGGGSSAGSPSCSLGLVGSLAAAAEELSRVHKGLVSGDCDRCLASVVVTEELKTAMAAAGVRASLRGVTADREHQKAEPPLQEAAGAGSASAQAAAAAAPTALTRPVLLAAPLGR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GGGGGGGAGAGQAAAVQDYVLHAPRPHLQQAGVFAGVRLYLAGDGAFRSTFGRVLSMAGALLMEQWEAAGPAAPGETPFPLAPAPLPQLFRSAFRSERLPLAALSTRLTVHTSAAAAAAAAAVAAAATPPQHMSSPRGSAQQQGQQQGQQQQGRQFVCQFAYDHRTTSLGMAMLQ*
</t>
  </si>
  <si>
    <t>C_770062</t>
  </si>
  <si>
    <t xml:space="preserve">MLTVWLFHVQDVLLRKYGSDGKLIGHAAFGRPWASAFSAAADIDFGSTPKPEALLLADMTGDGRDDLVVMTSSQVQASLEAVQAPPRPANCRRTPCLLPPPRGVHAAARKPTLRLRRRHTPSNAQASLGAGQAPPRPANCRSVPKAPVAPRTSVKDKALAPPSLIQGSEHGSVTVTTTPAP*
</t>
  </si>
  <si>
    <t>C_770063</t>
  </si>
  <si>
    <t xml:space="preserve">MVHASYQAVVLAGGEDQILYPLTTNTVKALLPVANKPLISYPLRTLAEAGLRSAILVVIGEKAAASVREWISTEYAGSPGALASCEVVSVPEGYGTADALRAVASRITSASFVVLSGDLLTDVPVGALVAQILADNPKLSSLRQDMLPYLTQNQFRIIRAQQLASSAAVMAASSGGGAGAAAGASGGEAGGSGAGAGSGGVGGAGAGASGLLTAPSTEMETDAASDLRFNLHSELPGAHYMDMSHGAAEPPVPESLLRVQMYGEVNREVADPGVALKLSGLKPGRHDNIVPASCALGNKCTVAAACILGEGCVRRVRLYV*
</t>
  </si>
  <si>
    <t>C_770064</t>
  </si>
  <si>
    <t xml:space="preserve">MLRLEVRDASPAAAGRGVVGALLVSRGGVKGVASGVSGAVAGPAGDRGGDMGRAMVRWWDTLFGPPPFAQEKQLDEKKGAEEEAASEAGQAQQQQQPEPHMEKGEQEVEVKEGQGGMARMKVKKGQAGGPPAAGQQTPGTAGPGQQLDKPPHAGGK*
</t>
  </si>
  <si>
    <t>C_770065</t>
  </si>
  <si>
    <t xml:space="preserve">MRKNDRLASNVITPTTKAEDHDVPISPAEIVAQGLMTQQEWDTVHTPDSSRYWLADTYEARHAAGQEPQNIDKEFLRLWFRERCDPYKDAXLPEAPAELVCELSKRYVYLYEKITGQPFAVPDLDTPINDRIL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CVDVVMSAADSCSRLMSMVGTRRWKTCCCGETSARSRTAGIGKQPAGQ*
</t>
  </si>
  <si>
    <t>C_770066</t>
  </si>
  <si>
    <t xml:space="preserve">MELEALEAILMDDLIEYEGNLPSGWVAAGKSYKVIIAPEDEEGGDSGDYPLKAELLFAHTPKYPEEPPSYKLRSVTGLSDADLAEATAVLEEQLKFDAEVAAAKAKALEGLKEDDRAKRLSGKAWFIKQAAAGLELEAVEAGALSEDDEEDFDEEEDGEAEEGEEDGEQGEGEEDDIDYEDDDDEGMLDEL*
</t>
  </si>
  <si>
    <t>C_770067</t>
  </si>
  <si>
    <t xml:space="preserve">MQNAEIFRSRLGSARKALKSRVEFVFVDAPYEAQVAGFLPRDPAVAALVQAGGPGVGVPVLFVSGTSDSLVPPERTAELRACFPPAVCSTFTHGGAHLVPTCSGEFKSTLVGFLDAAAAAAAAGGPAPPPLHRVASAANTSAAAPATAAGAAAGAAAAGGGAGLTTSTSRSQSAASLAPASASASDPQLPAAAGATEAEAEAEAAAEAVAAMAMQEPVAVAAAGR*
</t>
  </si>
  <si>
    <t>C_770068</t>
  </si>
  <si>
    <t xml:space="preserve">MIPGTAGPPLRGTAGAAPATTAVPPASPLEGASGRHRASICRGSDSGVVARLLLAAAERLAALQQSGQQSGQQAQVARPAGSEPPPALAALCDAILRSAAAGGFSWPQVEWQQQQQQREWPAREGGSSLGLSAPHAGDGGVGAEAYGRVAALLWRGAELQLQLGPGAGSNGVTAAGTGLADLLEATAAAACREQDEEDGDEREEDVGSRQRDGSGGGGGGLNPRDGTSPLPLPLPPGALVAVEERLLAVGVHGIAPCDAVRLLAALAALRHPPRAATTRLLTAAAGAGFRGWRWRPPAELQQRLVLTRPQGAAVGATGSDEAAVEAAAAEAGEAAAEPVAEAMQLGERELRSLLRSVCRLDGAYAAAGAEAWLADWAAAYWAHLHPRPLHWEAHTQHTGARAHTEAEAEAEAGEPTAGAGAAASAGAAAEFVPPWEAWEAAALAAQQQQQRPPRQHLRQDRHSRQLQQQQEEEAGKEAVAMEVGDYGAAAAADAAAQEEEEAARRRRARAAAATAGCCLPYPYRVCDPWLPEALRRACELLPRLLPRPGRQMRTSQ*
</t>
  </si>
  <si>
    <t>C_770069</t>
  </si>
  <si>
    <t xml:space="preserve">MQLPLIGALVVNIRARVFTLLGAPAWYAAGPPCAWRLHASGRGARSCGLARPSSPDLLPHRRPQHHRQQCLRRGPRHLGRAPAATRQLPQPH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GAGSHSDGGGGDELDGQVDGVDDDPPPVRELVAFGRLEDVSPGEVRTLVLQVRLPAAGLEVEVEAEAEVEAEAEVEAEEEQQAGRQGGGPRRRAHRRYVAHLQAGALCCPLPRFRFMY*
</t>
  </si>
  <si>
    <t>C_770070</t>
  </si>
  <si>
    <t xml:space="preserve">MTLCGNGRRGRGAREDDDEDEGDVRGWWEKPEERNLQSFAPRALEQWQEERLQLAYSTGRRKANIQELARELDLDRAVVLAWFKEFSLRPAGEREAILTARRGEDAVRKVEQASRDAAEAATGQAKADARIAEAATGAPGAAGSGFIPYFTRKQLGADKTKRISGEALRTLESIYDRTPFPSGDVVRGLYELHRLSRDVVSEWFAARRAADGITSSTQKRTARPSLRERDRDVEGAFAGPEEPVSGPQESASLLSMLGGNNMTPAAAAAAGPGAPQKPAEPVVVTLSKREMAALRSSLPSPNKYKGRQLAEKMGIKSSDSSGRSGGPQIQIQDVQYVQEPEAAPEAVKQRLKASWRYRAAAGAGGAGGGGAGPAAGAAGGRLRLRTRGGGNGSGRGSDE*
</t>
  </si>
  <si>
    <t>C_770071</t>
  </si>
  <si>
    <t xml:space="preserve">MLCVPVVSPAAVRAQRHSALAQTLVQFVARLPPASPGSAAEALRSRLGARLNGPVWDPQEQEQLQAELEGAVERLLASQPQLLAQDSAVLVARLRGLAGLLQLQLLRRPPGGSGPGGGGGPTALDLALQRPALLLADLPTLERRLAALQAALGLPDRAAAVAAAVQQPVWLYMEPPPPPV*
</t>
  </si>
  <si>
    <t>C_770072</t>
  </si>
  <si>
    <t xml:space="preserve">MPARDVLAPADKEGAQRLAQLAAGAAGAGRHHSSGASDSGASGSTGAAPEERPRQPPPAPRRRAVPVFSDVDQQVSAAYDGLQVTVTGRDPPAPLASYNQLSGPAARYKVAPLLLRNAAAAYRLARPTPVQAHVLPAVMEGRDVLAVSVTGSGKTLSYLLPCLAQLMSGRPRPGTKNSASPDALVLVYADAQLLLRGSHLKALXXXXXXXXXXXXXXXXXXXXXXXXXXXXXXXXXXXXXXXXXXXXXXXXXXXXXXXXXXXXXXXXXXXXXXXXXXXXXXXVWGLSHKDLPTARQTVLTCAALPSEEQGGRAALEGLLRDAVSVCVGEHRLGERRDGAPASSSGGLVSPVVRQVVELVDGGRGADVEALKAARLLQLLAPVTNEGVAAGADATGGGPAVVFTRSLQRAEEVARQLAARGVSVALMHRDLTQDQRDEALQCFRFGVTSVLVATGLASRGLNFPDVGHVINYDVPLSLSGYVHQVGRTGRGGRPGLATTLFTTRDRPQAAAWLVDCLRSAPGGQVPAWLQRLAAEAAMKAAATEEGALEAAATAAGGSGGRRGDGITVRPRGTGRGPAVALHGGAGGRGLAVDEAGPVATAAAAGDLAGSVTASAYAAPGSGGSGGAVVDRRHDAEAWQAVFDLALQPLQPPKRQQKQTALGGTAPEDAAAGSGKSSRRRRGNLEPSREGAAGAREEAVDEEHVAAQQQGAGRGGLLFADGSVVADARPEAGVSVAPQRQRRAGRRASG*
</t>
  </si>
  <si>
    <t>C_770073</t>
  </si>
  <si>
    <t xml:space="preserve">MAAAAALQPQRLGAWKLPWRRSCQWAAPPAPCRSPKGRSGAGCSSPRPPPAGQPLFSMPDVNTLIVPDPENDPYSSSDDEDPVVDAAAGAAAAGLAGRDQGQGGPAVGLGLGPAAVQAEAAGLNWREERDSDLEGGQRSYLDRWQRHHGLRLPAWLQGFLGDADTLPAPARLALWLMWLRRQVQVPANGGGGAATAAAAVPGLEELEAEEGRGVPFWRAYVRCLPPPELVTCLAVFSEAEAALLQVPAYKRQWSRTRANLSRLLDSVNAAAAAEAAGGTAATAAAGGYSHSGHSYSLDELCYCYSMAISRCFHLPGRMLLVALADMANHQPLWQASAYPWWHWQEPAAAAAGAAASLTEAADAGFSTLGCFQFRAVRPLAAGDEVCICYSEGANDEQLFDYGFVRQANPYDRLDLSDGAEGLDPDADADAGAVLTGPAGQHQLCWPALVAAAGFWARAEDPASDSSGGGSHDAIDAGSVDGPHAAGLSAAEEQSLLLPRSVGGGDNGSSSGLREMIANVAAIVSSAATAAVDADAEAAERLRQQRRRSALLSLPHTAYDTAALRRWGLARAASAAEELRRGLAARVAAQLASQQNRQRRGAAAAAPASGGLLEAAAAAELAAVDALAARVAGLAAGLGSSLADDEAVWEVLTEPAGAARQARAAAVASGSAMASAAAAAQLSAATAADSGARGRLGAAFQSLFGGGSTGSGSSIAIVQQAPVAATALSAAELLAAAAQHDSARGRTALLARLEYKRLLDEAADVLRTYRQVVAEAAAPRRLPAAVRF*
</t>
  </si>
  <si>
    <t>C_770074</t>
  </si>
  <si>
    <t xml:space="preserve">MPPRAQDMEEDEEVKFETSKGVKVYNTFDAMGLKEELLRGLYAYGFEKPSAIQQRAVLPIVQGRDVIAQAQSGTGKSSMISVSTCQLVDVQQRECQVLILSPTRELAQQTEKVILAVGDFMNIQAHACVGGKSLGEDIRKLENGVHVVSGTPGRVFDMIQRRNLRTRHIKTLILDEADEMLAKNFKDQIYDIYRYLPPETQVVLVSATLPAEVLEMTNKFMTDPIRVLVKRDELTLEGIKQFFVAVEREEWKFDTLCDLYDTLTITQAVIFCNTKRKVDWLTEKMRQNNFTVASMHGDMVQKEREAIMGEFRSGAARVLITTDVWARGLDVQQVSLVINYDLPNNRELYIHRIGRSGRFGRKGVAINFVRNDDIRILRDIEQYYSTQIDEMPMNVAELI*
</t>
  </si>
  <si>
    <t>C_770075</t>
  </si>
  <si>
    <t xml:space="preserve">RREQARLERETGQRLFYGLSLVETVRTAIRLGHHRAAAALKKQFVLSDRRFTWVKVRTLAETRDWESLEGFATELRRSPIGWEPFIEAAKKWQAPSEYRARLVARLPDSPAKAEELSALGLAREAAEVAARIKDTDLFARIQSAVAAGSPAALAIAQIKERFQFRTG*
</t>
  </si>
  <si>
    <t>C_770076</t>
  </si>
  <si>
    <t xml:space="preserve">MVLVTPGSSATAAAGGLKPVLRTFTAAGGPLGASVWDGGRLVDWGWTDEQQLAAVEANGKVTVYSPYAEKVREFRFGAAVERDTVLAVVGGVLWQLDEVSATDHHPAALRSAGGADHISVSPDGAFVAMYTQDHRLVVLASDLTKQLTEFEMRGAECAPQALHWVGADAVLLVWPETAVLVGPYGDSVQWSMSDDVLAVVPEVDGCRLLFGGRGRHELLRKVPEACTQVFRPGATGPAAQLWDARALYDDQNPRCDRILRNIQDGGPTALAAAVATTITAASHDLSPLRQRSLMRAAAYGRPFCPPEFPRQLMYGTACRLRVLNAVRDARVGLPLTMSQLEALSLPVLVARLMSYRQWLLAYRIAGVLRNIPGAQQPPLRQGTGANTALGPRPPPMGQDQVLMQWACAKISAASGSSSQVDDAHLKHTP*
</t>
  </si>
  <si>
    <t>C_770077</t>
  </si>
  <si>
    <t xml:space="preserve">MPLGNRPMQFAFGAATAAAPLLTLSWDVLVMTAYSTGWHGTHSSPMSAPVLEHTAQQLAGGRPKEEVIVGWGNANTGYGGCISRLGRGPNRALLRLLVDKYAHLVCAKCGRRLLGDGQRCLQAVVPWGGSRAHQVQVCNLCGTVWGRDVNSGTNIRHALVEMLLGHKRPASLQTGGSSGGDGGGSSGGACAHLGSGGGGKGHVEEESAAPPKKRRKRAG*
</t>
  </si>
  <si>
    <t>C_770078</t>
  </si>
  <si>
    <t xml:space="preserve">LCRLASRRARGPRRPPRAHTAAAPPRAPAAAARRRRRRGAA*
</t>
  </si>
  <si>
    <t>C_770079</t>
  </si>
  <si>
    <t xml:space="preserve">MATSSGPAQAVKWFFPSAAQPLASVEEAFSEVVAITTDATRLLPATLVSIFAAAWPVIAKAWTQPVGDTVRILTAGTCALVSRLSELAAAAATILAAGAAAAAATTTTTTTSRLAATSATAQTATATSTPPSAVYDTAAANKYLEGTAFARHAVLATSCQQVLELTRVCTCAGKPFAIALMPDYTYFDKSAQLDALAEMASASGSLLIACSIAPGFYKRAAAAADMMGTPEGWDASAADVERQFGLDVALASRIPGARNRGILEPVTGMPAFMFGGWFVAHNGPLSNYACTSGCELPLSSPFKLLDAMGIFKRLLEWRQKQAAVARLAVGNH*
</t>
  </si>
  <si>
    <t>C_770080</t>
  </si>
  <si>
    <t xml:space="preserve">MGPWDRLVENISSRLAFFPPTPATYAVREHQDGTGEQFIQPLSPDVPKVLQCKVRVIPVPALKRGGGGTSIVTAFFRYGSHSRSSNASSGAAGSASAAAAVAAAAASNRLTLLYSHGNAVDLGHMLPVYRELSRLLKVNVMGYDYSGYGCSTGTPTVTNTLADITAVLACLQDTYGIPAGRVVLYGQSVGSGPSCYLGAERADLAGVVLHSPLLSGVRVLKPHVRWWPAWADVYPNHTLAPKIKSPVLVMHLCPNKATPLWAAGYGHQDLEMCSGYLPSLENFLAKVAGQQYLHMPAGPGATGPAVVAQQQLQQQGQAVGGAPAPAAPAAAAAAAAQQRLAACYSWQSAVEIDGEAFADA*
</t>
  </si>
  <si>
    <t>C_770081</t>
  </si>
  <si>
    <t xml:space="preserve">RPRRRRPRRDQHPRRRRLHCRRALPQAPSPKPHHRCCLNHLALFPSNAAAPVLPQTAGTPSTYLPTSLIPISIPYSSHPSLAHNTRPPVPQHKLVCVGACRQPSPLPCSHYPRRA
</t>
  </si>
  <si>
    <t>C_770082</t>
  </si>
  <si>
    <t xml:space="preserve">MQSQGPEGPDDTYGVLLLLPVPPPPLTPASHVTAQSSSCASGGTATPPLVTPRSTTCALLPPPPTASIT
</t>
  </si>
  <si>
    <t>C_7800001</t>
  </si>
  <si>
    <t xml:space="preserve">MALTCKLNATQASASRSQRAVCPRSRVAVQAVRASAQSHAEASSALPLGRRELLGLAAGIAMSSALPVLPVKADGGEWQSLYHESFPANEAKLRHIVETFRLL*
</t>
  </si>
  <si>
    <t>C_7810001</t>
  </si>
  <si>
    <t xml:space="preserve">MARIFEQEQAQQFGNPVSVVCSLPPAAQALPGFAAFAGGPRVTVEATPCSVPDAVTGAARPAMLLVCRASLLSAGAAAHPPPHPNSPAPPPTSVGVAAPFPAGAVSAAAVAAAAAAAAVGHYDADTGALTPAAQRQRDSMVAAHLPAIITVFTTDGRVLHQNPASEVYMGGIIPPTARPYTPQLQPPAAPPQVHPFSMPPLKDAGAGAGAQALTWSPGLYHNRAMAAASLGVEPTAQAAAAGDAASPRGAATTGGRSGNRPLSKAVAAAKAAALAGGGLPRAASSSALGFASRQQQLLQQQPQQIKSMDWAAAPVATRALASASAAAAGGSDTTGAAAGAAGVAASGGRGGGGGEEVWFGHGVLGLLFKYEPAKLQQLLEVLLGRGSVWQGILRVPSTATIMQHLQQQPAAAAAAGTAIVISAAAAAASAAAAANGATPSGSQPRKPSGM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TSTWTIIADRTSKPHLRGMASLRSLGAAGLSIGPGGAAMMPGAGGGGGGGGGGGGVLSGMGMGMGMGVVGRNRTKRMSTHTGTAAAAAAAGEELAALGLARRWGSATALAPPDLGSVAEMRKSRSHEDAANPNCSLAGGLISANGGWGGGGGGAAPVVHAAPGSALAQLAVAAAMAAAAAWRRPRRRRVRVARPGA*
</t>
  </si>
  <si>
    <t>C_7810002</t>
  </si>
  <si>
    <t xml:space="preserve">MGGAEDGGGGGGGGGGLGAGGDSMQLRARSGSVSAAAVAAVAADAGGEDAMEVDGVVEGYGGATAAAAVAAPLDRELRDSRPMPPPPRERSRERGAADRAEGRGDVRDGPAPPREGREGRERDVSRERDGGGGGRDRLDRERDLRDRERDRERDRDRERDRSRDRGGGGGGGAGGGAGGGGAGSGGYRERDLA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HCHSPSLLHCYSR*
</t>
  </si>
  <si>
    <t>C_7820001</t>
  </si>
  <si>
    <t xml:space="preserve">MKAVVLTGFGHADQVLRYETQHPKPQRKAGEVLVEVHVASVNGGDSRVRMALTWRTPPHVQGWLPKGMVKIPQILGCDVAGVVLEADANSKGQKLEEAAGGAGSYDLVVDLVGDEPSAWGVLRRRGGRMAAVSFDGILQGKTGGALLLGILVRALRCKLAAALGLCPRYDIITQQQHGPGMGLEEVRAVTVWVVGLVASGQVVPHIERVVSLAQVAEAHKHVETGRARGRVVVRVAEADDAAPARAASAAAAAVAPAVAG*
</t>
  </si>
  <si>
    <t>C_7830001</t>
  </si>
  <si>
    <t xml:space="preserve">ASHCCARRRASHCCTRRRASRFCTRRRASYCCTRRRASYCCTRRRASHCCARRRASHCCTRRRASHCCARRRASHCCARRRASRFCTCRRASYCCTRRRASYCCTRRRASHCCARRRASRFCTRRRANHCCRFLRRHADPAAAAEPTTLSEAVIGGSATPRQSAVGLTPLETGCERCAASPSCSSTSSSRRRRRCVSSCSSSSRTRDRART*
</t>
  </si>
  <si>
    <t>C_7830002</t>
  </si>
  <si>
    <t>C_7840001</t>
  </si>
  <si>
    <t xml:space="preserve">MFDLGLPTDLIRAVRNLYAHATTRIRTEHGSTSAIPIERGTVQGDTLSPVLFILFMEPLVRWLHAGGRGYHYGCLTPSENLQYHCSAAAYADDLVALTNSLDDLQVQCDKIASYAEWASLRVNHTKCATTAIWHDKSRSDPNLDGPTGKATLAAMRRNMTNTIKTGTTPVPYFPPTQPYKYLGVQLTFSLDWSAHVARVTEIVKDKGTAIATSLATPAQRLRMIQQQRQGRHDAEPLDTASRARDIRTTTTITTSPCNPYKDIVAPGAYTITTTGGTRRDPAEAHVHEPSGRWLGTITYPRLLTLWERFRHTGNQRPNAFEEAVAALIMRYRYDPAQQDRKAMPMHQDLLTGDRAAINHALRLTNGDESLPRRGLPPALTSRLTANAANPEPNAISEYLNNTGLPMEVNQAAAHNDPMDADSPTPPLTVLAAQAAGGHGAGPSWRLARARITHDLVPRPADNRTNGDTQLTYVLDNDGQELAQVLHSENKQTVTDKELTRKRKAREDTSGTREKYWKRQGRHDAEPLDTASRARDIRTTTTITTSPCNPYKDIVAPGAYTITTTGGTRRDPAEAHVHEPSGRWLGTITYPRLLTLWERFRHTGNQRPNAFEEAVAALIMRYRYDPAQQDRKAMPMHQVSLPAGTVAAIVQCLRVTQAVHIREMFASPLNSSTAAHEYWTRDPADGAFGALHDAYQTAWTGLQYAHPPSTPHDARKALMWALACAEAMRDLQEPTLTVLALPKAATFPHTQWLQHPLCHELANWSAGTAGLDTGLGTNTQAERQKGLRLVIVGNPAGLQCFAPRLKRLVDTLKRGANAPTHISDPRTWTHTATAPTCPALPNSLLKQAKYQHANPKTIHAMADEARRFPHARFQTHHALAHDVNGTVWTDGSVSKIKTENGKEVQVAGACAWFSDSRVVYVNPNGAGCTNTITRAELAAIRAALAEFGGEGKEFANKKLTIASDSVASLYLIKRAINEPRRLHLSKHRDLLDSVVALLH
</t>
  </si>
  <si>
    <t>C_7850001</t>
  </si>
  <si>
    <t xml:space="preserve">MWAAAAQVVAVAVVVWRPGRRLPLAVRAALQLLGSPLPPLCCPPAAAAVEVKALACAAEAAFNGLKEVPDSARQLRHAVGRYETSGGKAAAAVELHWGDGGGEAGSGGGSYGSGGDGYGGDAAAAESRPGVVLYSFAAENEDEVSVSAGDHVRVLADLGEWFQVAAPGGGAVGLVPASYVQLQDGGGYGGGGLMSSASRRHSIADGMGGGGGRQAADSAALSPSS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QLARQQPGAAAAAAITATPITGCRLLQSRAAAAQSQDAAAGGPPGGGGVYLVFGASGGIGSALVERLAARPPPAAATSGSSGSSSSSGGSSSGGSSSGVVRVVLAGRHEERLQATARDKAGAGGGGGGGAAGGAQVEQEVVQCDARDPQYVCSNNAVCVGTTAHSVCASVTRVLV*
</t>
  </si>
  <si>
    <t>C_7860001</t>
  </si>
  <si>
    <t xml:space="preserve">MASGASNMVIVAASAWWPWCCHAMATKCSLWRRAPGSAMQRLEGVSCIIMVVLGKGCPRPMLKLQTCFQDYSCALALPPPLMAAALRAAAAGGGGGGAAVVGLFVSYCDADWVCFAAR*
</t>
  </si>
  <si>
    <t xml:space="preserve">MLGAPRNNATRAPGPIKWRSSLKNTIYDVLQSKTEWVETESETDWDFFWADKGWIHHELDKLHLADWQRINHFPNHYELTRKDLLIKNLKRAKRQLEKEERHAEAAQYNFFPLTYVVPSEYRMFVEEFKRSGGVWIMKPIGKAQGQGIFLFNKLSQISDWRRDHTWKPGQEPQEGDEGPETYLAQRYLEAPYLVGGKKFDLRIYALVTSYNPLRIFLHR*
</t>
  </si>
  <si>
    <t>C_7870002</t>
  </si>
  <si>
    <t xml:space="preserve">MPPPAIRVPSSSGDKAEMQRAAAAAAAAATANGVASGGAAKAPTVVIGSPAGVAALSTRDSVGAAKLGSPAGQEPVLPIELQIRRVEVYERYGQLFEEFRGGKIAAATFQGALLANAIVPAVLLAVQAGADMAAGSRGAKATNIALLCVKALFAIYMSAVLPFSNAITMTAEVSA*
</t>
  </si>
  <si>
    <t>C_7880001</t>
  </si>
  <si>
    <t xml:space="preserve">MKEKIDGRVRDNVADRQLRFLRDVCFPPGNNLPPSLYIMKKMLDIPDARDFEKHVCLSDKCLFPDFPRDEWHQHLQDECGCGHRRFKPARPGHQPVPNKRFYDFGVENVVRGMFMDPRFCMFRGTGRDNNPDDFYGSRYAQDINAKTSGEFIEPDSSAYDLGFDFGEVFSFKKYSCGMLFIRCADLPVTQRSKRRHCFHPDHHARTFGA*
</t>
  </si>
  <si>
    <t>C_7890001</t>
  </si>
  <si>
    <t xml:space="preserve">MLDTASFILEDCSSLIVTAAREAAHAAAAAATPNGSPSKPGGGPSGAAADVGVVFSRLKAILLAAAALVGPASASVAGWSGFWAWDISRPLTASYAADRAGGAAKPPGWGAQRLCCNVAEALTCGLAASYMAGNRAYVSALLLLPLSVPDAGANAGAAATNEAEVLSLATGRLFVLLRGDDGLARRMVPLLTDVLGQGLALGATNHSSTGAAANGAGGAGTAANGGAGAAAGGGNAAMVALQASVVQTLAGMRRAPSVARRDLRSRLLVQFSELGLRAGAQGAAGAAAVAEMGALLPAVAEACEAAEEGLGGLGYMPSSVSRLSLNGAASTAARAAAGRADEHDQQRGRQKPTSPLSR*
</t>
  </si>
  <si>
    <t>C_7890002</t>
  </si>
  <si>
    <t xml:space="preserve">MPTTDYLLEYRSSWAQSLAALRPAEEQKVELLLQLCAQPASSEEDGSQEQLSTREVAANLLPLISFVLKSGGQRVDLVMPEVARQLPLLTAGWVEPVSDPEALEKLFGEVFTALRSVIRHKGIKASWRQVLSAAVGDLLIRLVQALLRM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*
</t>
  </si>
  <si>
    <t>C_780001</t>
  </si>
  <si>
    <t xml:space="preserve">MPEQGCLPQLSWPSQPPGGPGPGVLRGAGALLWSTLRATFLYAVWCAYWSREPAKQTSEHMVREVVSEREKKKLRRLLTAQLKAAKLEHFVAIWTAGGALCEVEEVQDCIGYKRDLLTQFTSQ*
</t>
  </si>
  <si>
    <t>C_780002</t>
  </si>
  <si>
    <t xml:space="preserve">MLLKDVMHKRVEQLWRGVPVCSILEVQEGKEVAVIGTLYKNMKLKPSILDEYTKDRGLKAALGAANFCADDDSVVMEDDGARMVLSVATPGTMAAAAAAAPGWAPGDGPLAVQELVTGLVMAVRGVHEPGGDFFVSAVAFAGLAPNPCPLPHPLPLPSSAASAGSEALXXXXXXXXXXXXXXXXXXXXXXXXXXXXXXXNLGSAAEQQLAAQVVRLVVAGGGIGQLEGLAGAAATAPGANPYNRSAQRTLACRHLAPTAPDTLTCYPFTDDDPFILPATPHVYFAGNQPEFATRLVVLQPGCSSSGAAGSSTAAAAPAAAGSSSSSGGGGGGEPVVVRLVAVPCFARTGTLVLLNLRTLACHPVRFDGSLGLGVPVYVQNKLIKPTVEGGTGTTKISVKKRPEGGSGGGSSSSKGKK*
</t>
  </si>
  <si>
    <t>C_780003</t>
  </si>
  <si>
    <t xml:space="preserve">MQMSQTLKHGCGSSTIHRSRGRDVARVAIRGNAPVASTSAGNNVPRALVSPALSLARRGPAPPAAAAAPAIDESSYAAPPLPQTFTHAPHLIASAPSPHGRGAVVVPDGSGAVSVKVWAPHAASVSVLLGDSGAEVPLHREWDDWSAVLSPGSLSPQGGAYCFRLTTHDGHSFTRRDPYARATEYTSDWWGTLAAAAERLEHVAAAGFTAVQLMPLAEYSDVWGYNPRLLMSLHGEKGAGVEREAAGCDGLRFDSANDLPRDTIQALTYHLHERFPGRILTAEVTPENPQCIKYLLGSHDQVGCHNGGAWYQDLQMIGGRKRYASPLYGGNVEAPSGFSNEPRPIYDGKIWINLPEQCTIIFQHML*
</t>
  </si>
  <si>
    <t>C_780004</t>
  </si>
  <si>
    <t xml:space="preserve">MLGDRMGMWASGPRGAGALLWSTLRATFLYAVWCAYWSREPAKQTSEHVVREVVSELRRVMQLRFTAATLTPETLSALPTQLLTAQLKAAKLEHFVAIWTAGGALCEVEEVQGNLWGSRLELWACNWRAFKFKIQDSSGALGLSTGEL*
</t>
  </si>
  <si>
    <t>C_780005</t>
  </si>
  <si>
    <t xml:space="preserve">METPVKDCGSG*
</t>
  </si>
  <si>
    <t>C_780006</t>
  </si>
  <si>
    <t xml:space="preserve">MPPPPPPRLPPLPAPPSAPPAPELLTLQHRRPTSCAHPRPRTSRPHTPHLAPPHPKYLPQRLPVFLPFLTHTVAHPPAPTRHCSAPTPPPLHQSWLW
</t>
  </si>
  <si>
    <t>C_780007</t>
  </si>
  <si>
    <t xml:space="preserve">MGACLGRLKKGGDKDGDVEFPLSYSDLQICDHFVDRLPSRLQGHGLHLLGAGPGPLVQRWTHELLDSAGVHSYQDRELLLKQRDRMVAAVERHRQRRRLASCPSHNRISLTGFGSGRRRSTDVPGFEAVSGGSHSSADGAATSADGHEDEHGHGHGHGHGGDGGMAAAAAAAHEDPEEVRRAAVAAAASAAAKAAATVAGSDGRPFKLTSDWLTARGGDLYRISEERHAYLRHEASDTLEKHSGAPGCAGGAGAGAAGSLXXXXXXXXXXXXXXXXXXXXXXXXXXXXXXXXXXXXXXXXXXXXXXXXXXXXXXXXXXXXXXXXXXXXXXXXXXXXXXXXXXXXQLNGQGMYTACDMPYGTQTIVTIAVT*
</t>
  </si>
  <si>
    <t xml:space="preserve">MDVASITTAGYGGRVTFLDDTTLAYASGHGVVLHETDSGLQRHIWTLPEGNGHPPPNHTGAVFAACPHGHLLAYVQQAASGQQQVQVLAVAGPAAARVVWAEPLAGTHVVRQSEVELSVLAGGEQLSSMCWTPNGTLLLGTTSGRLLAVRNAAPPAVPATGWGVAPSGGHLAELIYGPATPLPPQPQPAPPPAALLPPSLFIGAGGAGAAVAAAGGVPAARSGVVAVVVTAVHVILVLAGDSKTSAQLVWLSSPQSAPGHASRPADNPLHGGAATATTTTHHSVTFSSGAASPSAGAVSFSSASSPGQLTLSGSAVLPLRSLIRAVASPSFEQLALVSADGAVVLAGTSCPTSAHGGAGGGGAAATGTLVRAGRASAGSNSDNPYFVGEASGAAGGGFPGLSGAFAGALASGAVPPAVAALAGGGGGGGGGSGGDSPRSMSSRTNSKSGMLVATGYAARGAPVAVMEVARFHRGRVAAALWLSPTRLVTGGGDGTVRMWSYVPTDAPTPEDLPCPSPALLLEAIWHVAQPVTCMAALHPPQPPQPPAAPGSPRAGAGAKSNGSGNSNGNGSSSGPEGGGAAAGGGGGGSGGAPPPAFLLGTSGGVVQLVNADRVPANAADAADLNHLARSLASTWEVRLFGGPVTAAAFSQDGQYCAVSCVSEGRLAFLRVMGLGHEVSMRLLGFYPMREPRLLAWAPPEPGAHTPHLVVGSLLGEVVVLRLPDNSALEAAPPDGNLPRGSLIVATLRAQSLISSLAVYPAAGPGGGSGANAGGWFWVFTAHSDKSIRRYRMCTEQQRAAGAVAARAAAAAAAAAAAAAAADNGPGSDAPPTPTGQYRSGIGGATHGHGHGHGTSGGGAAGHASHGYSRAMSMAPGSQNFQLPESEKPMELQLAATAMCISPPFTVGPDGHVTSAAAAGAGAAAAAAGGPALRMVVASCDGSVAVYGLPEISLQGRWLLHEMAAGGATAVCLLGERLLTAGGEGTVQVLELATAANRARHANAAARASHMGGPGGGPGLGLALAGVSVAGSVAAMTQRSAVFGAIGPPRPKGFERAGLGALVPVHVRALLPGIHTSADGAPTWQQARSQAVQQLHREKLNAFRQRVPPNEVERLTPEEFVIDTALQQRLAAEGEARYERLKRQLLRQMRAMEVREGLVVRARLKEVCLGGVEALSRPLEPLGEYAFITPMDPSEAKKYKFEGEAAAARTVADGGVWSYGIKKQSEAAARRARQEEIRALQRLFNSKWQQARAAKQKALDRADERLGRIVEIQKDLTRLALEEGCGEAPAPAPQHVPGGFYAWSPAEEMEALADVREEEVKAAKYQSPEELARHAAAQALEDAARRRAEADDARNRALKEMMNANPAVTRGKQGGKNRLVREPWMDLPPGQMSKEQRLKLQEWERRLAEAAEETEKHRRLLEAERRALEVEIVDAAAAVNTELTRLAHAKVRMDMELCHLERRAVEVAATVDALATADKLSTLTGRRSRRVPLLAALEQRAAVSQREYDDIALAEKQVDKAFRREYSSRPECWDDCQKIYRDRAALLQHLQPHPSQPPSPQGGQPSADDNLAAGGSHGHGNGTEGGGAAAGGGGGGGGGKGPAAPQQPRLLPRKTALELLGKSPEGLVLAAALDAPGPGGGGGDPSLSRSVSLANAPSECLTAAAAVEVEVEVVVCSGRQPSIVHRMMSRRVGGDGPGGGGGGADRGPAGPDVLLTTPRGVVPDMALHARPQPRPGSPLHDYAQRHNAARPASVSER*
</t>
  </si>
  <si>
    <t>C_780009</t>
  </si>
  <si>
    <t xml:space="preserve">MGRRRWNRKHPQKAEEQRQPRTEDVVDPPARLLALQPDSTVVAVAIGPRVTLVDYKTGEVVPLAIPAAPAAAPTHKHNARAQKKQAAAAAAAAAASTDAAAATAEPATAELAAEAGSTAAAAAAAAEPTAHHGNVRVLAFSPDGRCLLTGGDDKAARLWAAPAASSGSSSTGSGSSTRAAWPCVASWRCPKKTSAGGFSHAGTHALFADKFGDVLVGPVPADLDAAVAAAAATATAGGATADGSAATAGAAAGAAAAAAAAPSTLLGHFCSIVTGVAAAPCGRLLATSDKDYKVRVSVLPPQLHQISVEVQAYCLGHQDFVSCIAFAVRQPGSGSGSGSDALLVSGSGDGTVRLWDYASGAQLASYVASQPISQPAAAAAAPGGAEGAEDREGGEEGGEGEGAEGEEGGEGDEEEGADDGPNGGGDGEGDGEPTRRSKAPPCAPVLSLAVSPDGSTVAVVVEGEDEVQLLALDWATRSLEPRQRLSWPDVRYPCQSVHVGVAQPAAGGDRYEVCTDAVLTPAARAALEPEYDEAAATERKRHRADHKETARLAALRQRQDAAAAGAAAAAESGKQA*
</t>
  </si>
  <si>
    <t>C_780010</t>
  </si>
  <si>
    <t xml:space="preserve">MEPAAAAGIVTLSLYAEQQHLSTLAGHAIALAGWLRNVCELRLESMVPCEESPDDNLVVYSALRSALPRLETLFFPHVAFLPGLEAFVGSRLSSVIVEEDAMGCRLHMQDVRSLQQLTHISHLELCLSGGDIGGPAEREPEPASAEEAAAAAAWPGCEDDEATLAGMDKDDAEQLRSLRWLLAAPPAGLRRLEMRQFWIDSDLRDNSADENAYADAEGIVISFAEGGRLTAVDLGSVDGLDGMNYLAAALLPRLLLAPPAPGSQRLPLLQIKEISDTAARFRSFLQPQRPLARLLALCDRVEVGRVEVRGKPPAADTAAVVCAAAKFFHWPHYMAFNLNNDRTIKIGQISIAPPGSRGSGRRSGDGGSSQTAGGAQLAAPGPCPPALADVTAHQLLQRAGNLMWSAAAGTATATSAASSVCEGHEGCKGMPLGVGAMGAVGAAAARLASCPRQSRCADLLLRGPLLRQLAVGPGGARQLVAWLDAWVEEATSAAASLDGQHAVQELWDRHTAAAPAGEGSSAVTTGAPSCTVAAAAAPAAASSSDAHKLALLHRLVVLQLEALGSVLVWERTVGDDG*
</t>
  </si>
  <si>
    <t>C_780011</t>
  </si>
  <si>
    <t xml:space="preserve">MSPNLFTTWRPGQQSLLARFGRCTRLSLELLANGDELSDEDEGEENQQPQPLLAALCFSGLEPAAAAGITHLRLTSSELQLRALAGHAIAVAGWLRNVRELELNSAIPYEDGPADNRAVYIALRAALPRLEALVLPSHVRSLQQLTQISRLDISDLSGSISIECDVGQAAEAAALPGCEDDQATMAGLCFALVQCDAPWRLVAALTAAGALVPGRLEASALLSWPFQCAWGVYIKETLESPSWYTGVLAAGADGAGAGPGAGGDTLAAAGGSVGMSGAQQQGTGEGKLEPAGDQVKLDDEELIAQLHRLVLMSGQALSKVLWAGDN*
</t>
  </si>
  <si>
    <t>C_780012</t>
  </si>
  <si>
    <t xml:space="preserve">MSLGPEGAMDNSSLASVDWPEWIASATNSSDSSDTLEFDAGPGSSDEEADALAAAAAAEADSAINGTASGAAGGSGGSGGGATGGSAARGAGSGAAAAGAEAGAAAGEGAVSGGPAAVCGRQLAASIPTTTIRIALYAIATGFDRRALEAALRAEYGSMAVKKYPDVVHCLVARSPHEGQPGADAFFFDNGVVACWGMRPEAERALVRDIAGAAVVGPLPERECENDVFRCTYTTNPVVSGGVAPPPSQAPIATLPAAAYPQQQQQQPAAAVLQPAAPPSPQQPSQARSGLSSDADMDRDAAGAATAVSGSSSSGGGTTSSRRFARRAASSTGGGSSSTGGAGATAGAEASSKFDPPPPPPRPAVAAIAAAVAVTAPPPAVVPPVTPREPLSAVGPFSLLSFPPQVGSLPKPSPSPPRRSPLAPACIMLARA*
</t>
  </si>
  <si>
    <t>C_780013</t>
  </si>
  <si>
    <t xml:space="preserve">MAHQRTIRIAVLGDPETGKTSLISTAANDTFDARPVPTLPPTKLPLDFTPEKVPILLTDTSAKPEDARALDAVVRESDAVVVCFDPKKPSTLESVRTVWYPRVQALNTDIPIILACCKADRLSDRDSPSIRESCTFRCTWVASI*
</t>
  </si>
  <si>
    <t>C_780014</t>
  </si>
  <si>
    <t xml:space="preserve">MYCHTRIVFPVLCKHTLQAWGAPSYRALYCRLLRPYVGLATRGPWLSGLQPLGSLVVVAAVPPALTGYLVCSTRLGEPGVSGAPIFTIGFARGSSSLSGSGSGSSSSGSGGSGRSSSDGGGSSTVAGEGSGSAGDGTGDEGEGGSGGAATGEGGQGGGGGQGGVVVQCLRGQNSFGARVRREFGEAPRSTVTARVLQALPPHAARLQLRTAPPPPAHTSRAGQPLQPGEEEEEGAEEEEEDEGDCSCSHLETEAVCRWDPVAHTPLPEHLLTPPPPPPRLEAAAAREVGAGFGSGSGPGSGSGSGGEWRLDLDLRASPEPDLRTRQVLSWTMQALRDGASARAVAFRRLDMGLDAADLALAAAVAAAARPPSQQHPAAAVGAADAGQAPPAAAEPAGPEHEANAAADTAVAAAADPAAPPLPPANVTDPAAATQLRLQQQPQLQLQPLLARHPLEGLWRGSYGAHGIEMVVIKRAGPALLLGRKLTGDANVPAGHHTFRVYLDTPGRTKVGARCAAHE*
</t>
  </si>
  <si>
    <t>C_780015</t>
  </si>
  <si>
    <t xml:space="preserve">MPSALAAVANLKAALDQLATAGGPQAGLSSVATPSSTESPLNWVFLGPPGVGKGTYASRVAKAFGVPHIATGDLIRAEIKSGSDFGAQMKSIVNSGKLLPDEMVQQNYNVADIYLPASPDGSRAAIVMPPLSPPPECAPHLETRADDREDVIRHRLEVYKQEATPVEDFFRAQGLLVDFEITAGIPETLPLLMPLLQSYAGAGRRAD*
</t>
  </si>
  <si>
    <t>C_780016</t>
  </si>
  <si>
    <t xml:space="preserve">MHDSYELLADRRIDQLLLPGTHDSAAHTLAADQPRLGPSAADRFLAWLARAFPSAVAPWTLTQHAPVYDQLRAGVRFLDLRVAWSPPAVLQDVSDFLAATSHEVLVLALRPDWPHRQPFTQHPHLGPRLAADVAAALRGQLYPPPPPVAPQHSSDGDRCSSDAGAGAEGDAGGDCDCGAAAAAVVKPPCSHAPHLHHGDCNGLAGDLPGDRLWLGSLCRPLWADSSSPRGTVTGLLQMLADARRRPLGPGPCWHAAAAATPTPLSVVRDVLRYGLAAAGLRRLAAELEAEELPRLLAAAAPVPASGPAAAHAAEHASAAIAEAAASERRAMALVRTPMPSTAAGQVAWRGAGATQGAGAVAAGSGGCGSSCAAAGVGVGDGDGRGGGDGGGGDLQLWRAARNEGSLDMPGGAGAGPGGLLRWGRVFAVCLDHPSPEALEAVWRLNLVPSPPA*
</t>
  </si>
  <si>
    <t>C_780017</t>
  </si>
  <si>
    <t xml:space="preserve">MDEDEGANQLWFQQPKKGRRQIAVPQSQLRQQLMSGSRVRLYLEPGTKAASASTAPLPVRYLEVLQLPPALTAMYPMPLSSTGGSSSSGGVGGGGVGAPADPRASSGFSTARMTSVTLLVRVCGQAPNITADEFRAQWHAAGGGGGGGTASAAAAAAGDAQQQQLQVPYTMQGYFEGCSYGKMRFDPADNIVVGPVDVPCAGVSAKSGTPYSAASCSPDDVYGFAEAAEAAAVRQYGLDLSRYRHRLVVLPQLASCGWKAWVKGVNARTLSTIFHEMVHNLAAEHAAVPGSSDYGDASDPLGTCCATRCPNAPHAWQLGWAEPAAELGGGGLPAGVWRPFTLPSSALSDVNMLRISADWLEGELAAAVATPSPAPVESGTKPRDTNIGSSSGSGNASTAGSGVAAGLEEGGAPPPPAPPPAATLAAVPKERPPAVYVSYRTAEGYDYGLDPDSVGRVHVHVFNGTRYGTNGDRTQLQARLLPGQWWGAGADGGLGTGPGLNGAASLVGLSLIGSLPWRLNISVVSTSSATAQVWVCRAAAEAREADCEDGLDNDCDGLIDEDDPDCTGPVAELPGGGDGGGASKSCNRNGVCEPGRGEDAATCPADCPAVCGDGHCDLKRNESAAACPRDCGPRCGDGYCDSARGEGHEVCSMDCPADVCGDGVCGASEDPVSCARDCCSGLAAPRCGDGVCDAFAGENCVTCAADCRGKRVAGSSSGTNSSSGGVGGSASWSYCCGAVPGAGFFFGSGGCMDAKCNKNGAACRTTCVA*
</t>
  </si>
  <si>
    <t>C_780018</t>
  </si>
  <si>
    <t xml:space="preserve">MSSFGGQYAACGASRAQLHSSASPSGAQPELAREAAEAASHSRLSTHGYNHRSSSAAGASSSSGAGRVAAGGVTGSSSSGGALRGAGSSSSVSGSSSASSSGGDGRAVPDSQYLASLFGGEGELATHHAADEAAEVAEAAGRINTATGTAARELSPPPQAGHPASASAAASRSHAASPDAASGLSQEGAAEAAAAGRYCDSQLTHAPPDDEPYLGDRDAAQAQALKQRRNSLLGWAMASLETLRSWRPSSGLFSGSSSSSGSSRPATETASTAVGTDAPSAAAAAAPVSAPAAAAAPEVAAGVTASELQPSHAQLQPQPQAQLQPDPVYDELMASLKAASGRGKQVTAEAEAGAATAATAATAEAAAAAAKAEAVVAAEATPAGGTLEAAAAAAEAAARPSPHRPRGLDLLR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DGAAAAEGAAAAAPPVVQPGAVAAAAAAAAPATAAAAGAGAGAGAATASPVPVAQLNLVVKADVQGTVEAVLAMVESLAAEQQQLAASGSSSGAAATAGGGGGGHGYVSVKVVHAGVGALQPSDVHLAVAAGAHVVLFNAPLGNKVEQLLRDAQKSSGVRLLSHSVVYHLMDAIRGEMERAAAAAAAGGGAAGGGAAEVLAEVGDAEVLATFALSATKLVKDGRIAGVRVLSGELAASSADHVWRVVRGGQLVWEGPCTSLRRHKAVVAAVAAGSECGVVLGGGQFSDFQVGDRLVCLQRRPAAAAGDSS*
</t>
  </si>
  <si>
    <t>C_780019</t>
  </si>
  <si>
    <t xml:space="preserve">MRDDPYQHLLELIPGAAPRAQSVTLQ*
</t>
  </si>
  <si>
    <t>C_780020</t>
  </si>
  <si>
    <t xml:space="preserve">MKTPAAGYTGRVVSMSSPLAESAGLTNCCCKLAVVEVDARHPANAAATPQPEAAAGEVLTRHLLPYDQLLPALLELRQQYDTYSCSSTAGTCGGTGGMGGGAHEQGSRGGGGSSSTARVGVAGKGAATGSRGMRCTIDSRLYALALGLQLGREAALAEVGATGGGPGGGGHSGGGSPGGAAGSDWRQAFLEQLEGLSDHEIQAILADSDPDLDPDQDPGGSSAAALMDPDHDLQCSGQLAAWPAGAVAAGGGATHMQTHAGDMDLELDLLGLRNLPPPHLGSDLDPDFEHAQCDDDRAYPHGGASNAGAAGAAAAAGAAASVLVTAAISRDGAGGLVGVVQYGDLGDLLASGRRGRRAASTICTSTITAAGSLQVTPAFALPAALLARMAGGGGGGGRGGGGGGGGGGGGSGGGREVAAGGRRDSGAAASTSAPGPAAAAGAAGAH*
</t>
  </si>
  <si>
    <t>C_780021</t>
  </si>
  <si>
    <t xml:space="preserve">MAPTFSGRGCGLVKNHTFATFVDQEVDEMDACVERASAFKNQLSNSAVPVGWGGGMSLGQWMEAQCFARRNIIGWSAYDVFLENYLAHFPPGQVLVLYTNELAENPLSAIRKTESFLGAPEFNYDPNRLSMVFNSRACYHWKCAKKANEIKAVDDSEPVTNRTAPFLQAVSRLTTFFKPRMQRMFKLEQVMTEDAGLVRIP*
</t>
  </si>
  <si>
    <t>C_780022</t>
  </si>
  <si>
    <t xml:space="preserve">MQLQAQRSSLLRSATSSRLKPFTGCPLPLRRQTPCEMKLVPRLGDTLHMQENRSGMPLQVAQVFPFDQAWAPDVNTASLAPQLFAMSLFPYLCFLFYLTKSGKTPKLTLFGFYFLLAFVGATIPAGIYAKTAYGTSLANVDWLHGAAESLLTVTNLFVVLGLRQGIREAEAAKKADAAAEEAKAEAAAAPEPSKRA*
</t>
  </si>
  <si>
    <t>C_780023</t>
  </si>
  <si>
    <t xml:space="preserve">MPTCAGFNLQGESPPTQVPTQLPDLPLRGSNDSERSSVHELRAAPPPPPISEPSTTNLSVMRLQSVLPGDSVADPDASPSRKLLSSLGHGHGIGHVMGGPSSRLSSFRTHGGSGIVSADQLGTRRPSSRDGAAQAMLQPPRAAAAGALKRYDTFEEDSLSEVLLQSERTSASLGFNAATAIHAVAGASGRDMAVQSFTSFSTDAPEPPTAPQQQPVQQPAALQPHKVQEQQQEKREEEQREQRAYEQTQEEEEPPPPPRDVAELMVLGSDDSFCFREDLDPMIGTSAELDSDSEPSAAPDAAAVDKMDASGEMGRPVGRESAPGSSPSPSPSPSTSPSPSPSARPPSSGLVGDFGLQGGTGGSHLGSRGGSSRGNSSHGGGSSGGHDGGGSDGGGGGDSDAQGVRRPRRSPAAAVWLRPGLTQELATDSLPPSVSGRSTGGYTTDDVGRGDGSDGDGDNDLGDDGHGDGGSSRGRPGSDDGSNRSAGGDGSGGAGIRGPGSENGSGSGSGASLGAAAGAVTDNSADLFASFRQRSAAAASDAAALTATGGTVGAAADDTVADPDAFLAGGAGRPPARVTLAGWGHQDEWALASGSAQTQPGEGGDAKGRGGSRGGGSGSGGSDAASVRGSGGSAGAARAMGGEDAAKQEAAQLEVFEEEEEEESDRHLQRRVPGSAAASASTSFSTRGGVAAERSGGWLGGFAEHYHQHHDGDRGRGGEAAYAAAVKDNTRDGGADDYDDEEAEHDDEGGDEDAGLRAFLRTASYHSGGIATGAAVRAAGFSLAQPQRLQQQPAAAVSARQPHRTLPVEEQQQQQPLQQPPPLPPSAMDFPPLPRQPPVTGPWGSLHLESMRPRATAAAAAAAVAAAPAASSAADTPAATAAGPSSDALPQPLRQASGWLLPPQPQARVRMQHHPHRHHQQQQQQQQQSLFAESSLASSITSASEDGTWPTAAAAAAMKAAAAGLTWADLAQAAAAEQWLLEQLEAATGAAADGGDRSSLGGDGASTAEGTGYGDSRASGMPGAWPDVPGAGPGVGEAGRGVRRVRSPPRPGEVAAARRRSAARARGRTVAAGPLSGLEPEPAAFAAAAARTAAGAEVASVLEAVAGPPAWSGERAEAVVAAAMVAAPPAPAPAPAPQVLPAQVQLSLQLDESALQQVLRTCLEAALPQLLTRALGPLAAGPAGAAAEPAHEAALRTLLASQVSRSAHT*
</t>
  </si>
  <si>
    <t>C_780024</t>
  </si>
  <si>
    <t xml:space="preserve">MAVSVVAVRALNNPALFTDPLAFEIEYEALTALEQDLAWKLVYVGSADSDRYDQELENVEVGPVVQGNFKFVLEANPPKPELIPVDDLLGVTVILLTCSYRGREFIRVGYYVNNEYVDEELRENPPEQPRLDRLQRSILADHPRVTRYAIPFDDPEPADGVAPMDEDGAMQAGVEMQQQAAAPMAEVAAPAPPSSAVATGGFYGAQPGPFDGMMPQQQLYEVPVQ*
</t>
  </si>
  <si>
    <t>C_780025</t>
  </si>
  <si>
    <t xml:space="preserve">MSTAQLCRTRVNRCSIAAASSSKTSRKMAVACRATAEPIVVAPTTPAPRRGHSSMIRSLAAAVELDGKVQRYETFAGRSAMVGVAAATVIELVTEQGVLGSVTAESVVTYIAATAAAVATAIGIAFFRSRSDNVTDLGGLELLEPVYASLTAVRRSAASVTQAQVDRAVDYLYETVLERRFDSFSIEGLLAASDADEGEEL*
</t>
  </si>
  <si>
    <t>C_780026</t>
  </si>
  <si>
    <t xml:space="preserve">MATPSGSLEQRYDIAETVDYILEGGFRDVALQFPDEQLADSPDVFALLQARLGDRARVHYGRASLSPVNSLPAFFVFPKEQLDAAAAAAALQPAIAAAEAERRQAGATAGATAGAAAGATAGGFQAVVVLVDQGYHHRLGELRAALEGAAATAAAAPGAAADSGTNSSGGNGSDSPLPPFVYAHISARSLRPAATAAKAAARGCGSGAAAGAAAAGPEAAPGAAGGCGAPACCAAGSEAVAGATGFTRPEAPEGAGKEAAGEEDFERQHAERTRQQEAGQALVSLGGLGLDLASRGGGAGGGGGRGEVVARNAAEYLVLKRSYKGLEMPATGAEPKAVELAVEGRSGRAAGYADEQPAERSAAAW*
</t>
  </si>
  <si>
    <t xml:space="preserve">MGGGLSVLRGEETPDYSMEIQLKVELQVEDIIATAQAAGRAILQIYNSEASTWEVQMKSDASPLTRADREANAIICQALQNISPHIPIISEENKLTPHAVRQ
</t>
  </si>
  <si>
    <t>C_780028</t>
  </si>
  <si>
    <t xml:space="preserve">MAAKAPAPGKANKEGFELFLERVKQGKDAMWNKEELLTAMHWQKQVTALIIGIVCGVLPLTGLNGFLTFAIAQGLCTVIFYRGVLRIDEEQHGGVAEVLVEGFPTFSAVFVLVWVLAYNVAHVPLSATIV*
</t>
  </si>
  <si>
    <t>C_780029</t>
  </si>
  <si>
    <t xml:space="preserve">MHNQNPPKTANPAQPIHTCRELDASAAVAASAPSAPPASSPSGWFGCMRALFTLMPWHPCSPSPTQLPSTHPLPSGPPRTRRQHCPAPARGADLARPVVVCAAPGRSRPTPPREPRPPRTPSLPLLIALPCPLASLPTPSTSLPAPRTPSLPLLSSLSPPPAPGRLTRKAADALDASQPASQAGRSAAGAILAHWLPSAPNWAPAPAQIPPCSCPCPYS
</t>
  </si>
  <si>
    <t>C_780030</t>
  </si>
  <si>
    <t xml:space="preserve">MSDSDDEPLVLKKGKAAPVKSEPAVKKEDGAKATAKADAKVKAEPAAAKKTGADTKVKVEKADTAKPAANGKAAAKSVKEEGAKPAREKKEFTMPGQTREAPPETDSLRKFYTSLLEQIPESEMAKKWCLQHGLLSRDEAEKLAAVLKKTKATSVKSPAKPAAKAADKGAAAKARRPAEKAPAAKKQRQAVSPPRSKRPAKYSDEEGSDSSSEEEEESDEDDKPLAAKAKSAAPVTKPAAKPAAKPAAAAAKKDKPLATYSDDGDDEDDLPLSKRTK*
</t>
  </si>
  <si>
    <t>C_780031</t>
  </si>
  <si>
    <t xml:space="preserve">MAQNATGGGSDTDPAADATSSDFRDGEDDNAAAAAAAAATDDDDDDDGTPVDPEALLARLTQPHMPDNFLLHEFWEPWARETRFFHDRFAMFTRPEYSANDQMRQALGLAIRGSIAVPYMSWAVPSTEALEVIAQVSGGRVVEVGAGTGYWAWLLALRGVDVVAVDNDCEYRFKKEPADGEEPAAADGEDAELPKGTKGALRYLKSMQVCDGPEFLARHGGCPDRALLLCWARHDMGEASLAAYRGDTVVAVVNTGATWELDSRKHPEWRQVRRVPLPQWRGIHDDLRVYRRRVMAGRKEEDGGN*
</t>
  </si>
  <si>
    <t>C_780032</t>
  </si>
  <si>
    <t xml:space="preserve">MSSCLLQPELYAQLLLPDVKSLRSTCSGLAAACAKAGRLTSLRGTALLTEPLPSLSRLPPVSFLDLNARNADCGHRLISALRKGAQANGGGGGGAGGGGDESDDEDSSSVSSSSGGGGGSGSGSLASGGGGGGSARSSCSGVDEGEGDEEGEAAAAASAASAYAAGRAGFTLTTVDAYGQMLSTPHSHSHRTAEDAASTGGSGSGSGSDNGLQAAQTATGANPNVAGNSGLAGGSSGLPRGSRSLAGGSSGFHRSSSAAALAAAAAMLERSALSSPAVPVAPQPSRTAAVCSAGSAGGGGGDSSGGAAPAPVSEPEPTASGAGAAVAAAGATGSLLCPLLTRLTLTRLPGITAAGVAAAAAALPGLRELEVAGCRGVCREACVWLPEQLGRPGLSVVCSHELSYEDL*
</t>
  </si>
  <si>
    <t>C_780033</t>
  </si>
  <si>
    <t xml:space="preserve">MPRSTWKGPYVAVSLLQEVVALARKHPNWWNKGRYIGQKAPEVINTYSRASVILPDFIACRFGVHNGKSFVGMEVQEAMVGHRLGEFAPTKATVQHKAKEVNTQKKKINPKTGKAA*
</t>
  </si>
  <si>
    <t xml:space="preserve">MVAISRYKMPYGLAPTTTFDQYLAATYEPDPVQIPLLLTVYMMLSFKQFTLLDSSSGSNVGSGVPAAAAAAAAAAAAAASGGKGKGGKDNGGGPHSAPAPDDSFFEIPEGYTQGKLEDESARGMRQGGDGQEEEEGEEEEEEAEGGKSSGDGDGEGGGAKQEKGEAGKGAGDSKAERGGAKDGSDLETVESLRASQFKMKKKKQQQQEEKKKKKKDGGDEGPSLRLLKGTTEDDEMGLGGLDYDD*
</t>
  </si>
  <si>
    <t>C_780035</t>
  </si>
  <si>
    <t xml:space="preserve">MDKNKRTAAASDGDSGGPQLLAVSLEGCVDSTDVGLAQALAREATASIPRVPAAVAAAAVSAAAASSGAGAWAALTPSLAAAWPPVTQAVSDELCLAQAASPSGSPLAAAARRVLRRQGSSSSSGGARGAGVGLEWREVLVGRASGGVVGSVGSSVGGSGASALRRHGRRQSWVDVGQAHHQQQDKLQELEQQEQPQEWLPEQLLHRDQEGPDDCPESTVGEGALREEGKVEVGQRAQGQLPAAPRRQTAEASPCLAGTVYVDSAVVALELATARSSAAASGSSSSTSTSSSSSSMPYLREGSPLAASFGNSSSSSSSSSSSSSSGGGSSSSAAEGSAALLLLVRGSYSASAAQVDEACLSYLRPLTCVRQALDAAAAAVGPAAAVEALPAASPPLPAAPSASPPPPPAAVGAAPAGGGSDHKTAFVATLAVLLPAAVGLLLAFLVLMYMYRTSGGASGGAASGGDGGGGGGLYASGAVITAVAAASGMEEGGQPVSSRVRRFIRSSISGISRAAAAAVGADVSGHSGGSARPSHYTDSHSTQHHDHVQRQPHHHQPHRQQHPHHYGEYGDSAGLTAAAASAAAQPPAPASVRLPSGSRRRLSSSLVAEREALEHMRRSKSFAAVHQLHQQQPQPGGGRQAGGSVGAGTGTGGDMRVLGRGAAAPAAAVAAVAAAGVLPAGLIEAGQTAQQTAERELLEETVLY*
</t>
  </si>
  <si>
    <t>C_780036</t>
  </si>
  <si>
    <t xml:space="preserve">MVGIGARQLLNRRHGEGGLAGGAGGEGGXXXXXXXXXXXXXXXXXXXXXALLPGGGGGGGGEYLPLQPPVGSSARAVGSGGQPTTALEAFAMIGDGTGTSGAPSRAGSIASGGGSASALASAHVQLLSAAPRRGSNLGTSMADPAAAGGGGAAGRRTSNSQHTYSTSSSILNPAFDTRHDDLVAAEGARSGLATSGEPTLQLLLLGAGASVGGPARVATSPGDVGPLALGGAGGGGSFRPPPVARRGMSRSAEQVPDRVTAELVNAGTAMLGPGGAGGGGRGGAGTGGAGGAGGAGTSGWGSSHTDGSVMGGTGTGGGGTCSGGAMLVTEDGSSFASATHPALAIAAQLGSSAASRPISGSHGAGGGAGGGMLQARPASGSYASGAAGTDGGGAGGGGGGGGGLLTAAMARMMMMRTKSGRRDGRVHSSPAAPRFDPGDAAGSFFAAALAMPAHPHPQSRTIGQPLASIPEPITTGPSRASLDAGGGLGVSRAGTGGTEGSLGEGADDKDYDRGGA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SVTAGDGGPRRAIATPLAQQQW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SGGPSTASTGGRMAATATTTATTSIQEEREQEELLVGQEEEEQEQERQRRQQGSPDHVHMRRRNSAAHQMARLRDSPSPPPPPPQPPGT*
</t>
  </si>
  <si>
    <t>C_780037</t>
  </si>
  <si>
    <t xml:space="preserve">MRAVEAQAAQLVAKMRERAQTLRKHGDVVIAKMTKQVRSMSAADFFQLSEAEAAATSLDGVLHRLRALVAGGGGGGGGGGATGGASGAASAAVVSGLVLRAEHAAAAAEVAKALTERPTGQAEQEEEQEEQQQQQQPGAAAAAKEENGRVAESGAAATAATAPAVAPAEGTPADAAALMPPPPPRAPLGPAVAASPATRAAVGAAPSTTAAAAATAAAGPPRAPAWNEVVYSANGSPIYLGAIMAAASHVAAPGTALRPGAAAAAAGHSLVDATPAAAAAAAASGAAGAAPPQSVAFTGRTFRRAAPTRGRTRQLVREIVVTTADGKTFTVDDLIGLKGVPAAYRDEVRRLVLSDVQDLNDIATRMTAMEEADQKEEGREAAAAAAGGGGKGGAGRAAAPAAAGGKAGTQAAGSGKSGGGGGAAAAVPAHAAAANANANAENSSARANSAKNTDTNTGTITNTGGNGSDGKGAAGAAGGKGAGASAAAGKATAAAASAAAAVSAPATRASRRRRGGAGC*
</t>
  </si>
  <si>
    <t>C_780038</t>
  </si>
  <si>
    <t xml:space="preserve">MFPAGSLDNVWYLNLAYNFIGGPLPANLPTLLPSLQHLALDHCRATPDVRGTASLQYGWQQYPSTGQPYEYCSDGDVTGSDGTEYVISGMIPDEWGDAVAAAASDSSLPWANLRTASATYVSDMQDLLYTLVVAAMLITAVAAGRLIAAVLYRLLVSPEPHPFLAFPRLETTIAGLILVALTFYSCMALGGPAADWHGSRTAAYCVLTIAVVPYAAFLCADAAAAEAKAQAAAAAAAAAAAKPPQKQARSNGWLNNDAGGSAAAGPVAEATEEDPAAAGGGAAAGAAGAWRTRYASQLAAAGGAATDTTDSDGEGTQPWNRDSFRRRDRDAAAAAAARRRGKAPLPPGADPHQFSGGAAIISTAAGEDLFVLPDADADAAARRKFSSHEDIVLQTDGGGGAAAAGGGGRRSVALVTGYRYSRGYGRDGGGGCSRLLLPSPRLMAMFEFLFEDMLGSEPEQQLTRAQRPARLVATALNFTHKAGCAAALGYWGLREQSWAQLGTLLGLQVVMLVYLLAVWPYAEWQLAAMEVVCHAAELGIFVAATAVANRFVHSSAATFAMIDRVMPWQRRWQWWRR*
</t>
  </si>
  <si>
    <t>C_780039</t>
  </si>
  <si>
    <t xml:space="preserve">MDEATLQLLAAATQLLANLANSGVEAAEAVWAAGWSAGALLRLVAHPSGACAGAEEVGAARAVWEALLRRQLEDHRRQAAGGGGPRDGGHQANSQQWTSLLVGCVALRQGLLQPLLALLSGCSSPGAARAPAPAPAAVVAAGTAPAAEAAAAVPAAEAAEGTPGDDGAAAVTAARGFLCPLVLHLVAVEMLELKGGAAVDLESSEKSPSSRIQAGSSTGVEQLPPPPPVARPLCAALLCAAEVAVAAARACARRGGASGSAAAAGVEGRAGSEREHQQAQGQGLEQGQGLEEVAPLEAVLEAALEVLKSVTQREDGGRALAGGIDLAEWLLLTNSDSSSSSSSSSSSSHGVGTQASSGDDAAGAAAAGAPSAAGAGAVTVPAQLLGMLAALQPAAAARTKARSTLPPPMVMDLRTGATEAAPPPPEGAPPQDRPVVELPAALERLAVGFPAGASATPYIGYRGDLVAVVANGCFRRPTVTSAVVRLGGLELLLAQTHLDERSPLAREWALWGVRNMAEGSEEVGVGEGWVQARIAGLELQTTVETPELQQLGLRLELDKATGKMKVTKTEEAEEVLRRGAPPPPPPQ*
</t>
  </si>
  <si>
    <t>C_780040</t>
  </si>
  <si>
    <t xml:space="preserve">MSTVWVWLPSGSVWIWESMPGREFECVDVKQGHSQDVKAVTWHPSGELLVSAGYDDTIKLWTYDGDEWGCAQTLGGTGTGHESTVWDVCWDPVSRARLASCSDDLTLRLWESRAAPTSTPASAPAGAAAAVVPEGTVGGAGGPQGFVPSRPDLRCAVTLSGHHRRTVFSLDWAPTGLIATGDGDDSILVFGEGDPDMAQLLLRRREQQQQQQQRQPAVAAATTSDGDAAMSEAPAPEGQTAVQAGAEGVEAEEEASGLLTQPGGQWGCWARVAKAHGADVNCLVWLSYDGAEQVYNVLESGAETHQDTYSTHVWELKDEDGKRLVQYAGPSAKLYVTSAGVTIVGTPPPPPADAPGPSGSGAAGSS*
</t>
  </si>
  <si>
    <t>C_780041</t>
  </si>
  <si>
    <t xml:space="preserve">MHRINADLSERMGQRFYGCFLAQTEGYSTVKQRAYFNSKPQEAPTMTSSSAVLRGLRSANLSLRPGEGQTVNVKLLGRIVEAVDYEPEVVGLCPPERDKQREAVHLIVVFEDDPETCYTVMVYQVQHFADREDLKRGNYILLVRPFALLAAEKVMSWKPAGTSDTCLGVDCCLDRPRVLSPGAAAEEFPHQLIDDTRLVINSTPLPQMQPKAGYTGVMWVETVEESRVWDGSAVVTVVTGVDGTSSAQLLIMPSYDSTYEVKIKPHMPLFIYCAIWEMRASGNANSRVIRPGVATQACVNISVPTRPGLSGAPAADASMRPPVNCPQLSDDLCY*
</t>
  </si>
  <si>
    <t>C_780042</t>
  </si>
  <si>
    <t xml:space="preserve">MVARVKASKRTFKEKLHNLIAEAEAAEAQAYRETQLADKKSLCIQLLVEGRPQAFVDFFSLTHNRMAGGEVGPDGQPAAAAAAAGDDVPQEALGLLRSELLKADNALRTGDTQAEVQESTGQVDDAIASYNKCLSAAERSGDNATAAKANYRIGGRGEAWPGDAFVKHWGRPEPWRALTQKRRSLLLCLAASSHHAASLEAALTHCGVGLASEVLETAAAAGDLAACQRLVQEGCEGSYRSVQFAAYFGHLHVLQWAWAAGPHEARSLLWQALFGDEPFPLITVATWACAGGQGHVLTWLESGPPPPHQPHAVAASGGLAEEQEPGPSQGQEPGPSQGQGRGWGAAGQEQKQQQAAGRRGQQGQQGQQAQEQPMAFSPDPFTLRRMVQDAASHGHAHIVERLLGGPTGRYASLAAHWVPEDHYWILFNIPGAICRLRRDVSLSKVSPRGRR*
</t>
  </si>
  <si>
    <t>C_780043</t>
  </si>
  <si>
    <t xml:space="preserve">MSSTVFWTHRVPRASSGAGGARMATSGGPHSGSVDAPVPIPPSSSHRPPAGSAHGSSPAEQQQQQQQQQLHGGGGGGGAGGGWSAPNTAGTGTGSGASSSGVGAGGVRRTLQQRSSGSGRTALSREQPWPGAAAAPHLAPAAQATSPQPHHHQQHQQHQQHQQHQQQPAPQPQATREVGGSRSGPQLRXXXXXXXXXXXXXXXXXXXXXXXXXXXXXXXXXXXXXXXXXXXXXXXXXXXXXXSSLSGLRSACASSPLLTLLLLLLASSGPLLPPSRLPNSFENPSASYTSSNPNNHPSNHPANHPANCLTRLGSLARAWGAGWGPRLAAAQSPGSLLPPPAPGRVCPVYSRDPALWACTPLYQNCVLYMYCPNPCNTAVDRFSFVNMSTPALARPPRDRRRRRRHHQNGPRRRRAPQXXXXXXXXXXXXXXXXXTIIPLPSAQQLSLSSQLLLSLGGSSTAAVQVAEKVVGDSQGVAARVASALTVSPDAITVADPAITGASTTSPQPNSDTPANGAGGDGGTDSGGGSSSSGVSTGAIIGIVLGLVGAAVLLWGVLYFARVGHKRYTAATAHAAVAAAARGTGAGAYYSQAPMRVGVAGTPPPSAAAAAAAAAAAAAGAAAGGYRGALQQPALVAAAAPLQPSGSGGGAVPGMGAYPAPVSAAAAAAATAARVSTLSSSLNSTKNRRRMGESLVTVPTNGAVPGQR*
</t>
  </si>
  <si>
    <t>C_780044</t>
  </si>
  <si>
    <t xml:space="preserve">MSGPRGYASVCEAYGGFRHLNGYPDRPPVRPNISLGDTLAGLHGAFGAVMALLHRNKLRQQQQPGVVPSGTFHTKDDRYVVLKTELGLTDAELEGLRAKGAI*
</t>
  </si>
  <si>
    <t>C_780045</t>
  </si>
  <si>
    <t xml:space="preserve">MRRLQKAISSEGWGTQRAQLVAAYGGGGHGHGHAHGHGGGHGHSGGHGHGHGHGQGYSGVGFGKHGHYLTPYQEKEEFVEAVTPWVVLALNIAAWCYLGSSATKPPAGM*
</t>
  </si>
  <si>
    <t>C_780046</t>
  </si>
  <si>
    <t xml:space="preserve">MQAMLCAAEEAAAATCVSTSGGWVDDVYRYAMKSNLLPRREWLRLNGYNDSTPLEEQTCKALSQQPPPPPPSSPAVDRAARPLINRIAGWEDVPASAPALRKVLANQPAVALVHASRDWYAVTATHDVFNGTCSHQLADANHAVVIVGYTPEHWIIKNSWGTKWGKGGFMRLPHLLNGTNNPCGLLNALTYPVIDGAFCAKVVKVSNNATSLRSLAADYSTKERNITSDDIFRVNSHLPQGLNASDPIQQGTNVYIPPCSRGALKPPKPEASCGTTYQVNALFSPPSPPMPSSPTPMSTGTHRRSALAPGIASSSYAFGDFGVVNAFELGGEEGVRAQREHAAQLRQAEEQAQAATVAHYEARRDERRRRRLAGLEQGLGLGLGLEQGERMAQGEQHGTVGSSRRALLQLDDHYVLNTGDITGQDASPPPPSLPQAPPPAPAPPPPDPLNNLYELDEHFEEDFEALTYGIASHKYPERPSGLEDSALRPPARLLLLEAAVPVLLGPDGAPLVAAARHGEGRVLVLGQDRLLLDNPLQDAESLANNTEAARLLVNALGWLSEPAGCSIDPASDVYEHPLPNVLVYTDSLGGGGEGLGQTMQLLRLAKAEAVRRRAAVAAANATADAAAGGVEGGVDGSGDGAAADDGNVDEELDPEEAAALAAMIEDGVFGGLQFAVKRGFPTEALLKKAEYDYGDYYGDYSSSSGSADYGGDYNAYADYASAYTNYQYQIIVVFSSQLREFVAAGGGLVVVHDRAMALSSELGRTYAGLANFADYYSANRLLGPMGIMITPTLVEYAAEWRPPLQVPHPPPRSYKLMNAHYAADALRLGGFLNRTTGVVAAMDSQERAAATSGLGFAQGLLKDVADRYPVLWAELSIALHPPSPPAAPPSPPKPAAARNTSTGPLFTTYLEREWLEALEHYMEDWVAQCPAGAHVVAFRGRAWSTEDYRPWGATEPGLLTTDFVLICSDGTQLPIGRPTAPYTYEHLTAYPVVKDGWIPSRSGIEKLIRQTGDPNTPPKRFTSFGLDWTEPKCAGGYTAARAQAHGGDAGNGIGKPLQLFFRCNGTGAYTTFTAGIGLTTFNPFLGPDNYNPNWWHFTLQPGVPTTTSRTIPGLTQMQSKAQLEDMPGYRTCPPGQVLSGLRGNRLAPPLVDWVKATTEIRDFMSPEGYLINPGYTVLLSVLDVYCTDAPAAAAAGPKPVAPAPAGSPGGELARIPSVPPSARTLEHTVLNTTSTRLACGKAAVISGIAAAQAGPYGLDMSIIGIRCSDGTSEFQGTLAADRASASTSAASTSEPSSLFVDNPCITGFDAVRPIGGQGIGLDKYEGGQPVLGVGVGAVAVRCSRSISTDAGGNRRGSPWTRMGPQVLTNTTYGQPGLVYSLTEASVNTPDAACPGGQVITAINVTVATVRVTFLRPELNLTLDDYQYKNESRVVTVVTDLAFFCGPVPTPDPDRSLYDITVRYGISLNDLLAANPKAKLDVSLPIAAYNGTTLVIPQLCPRWWPFPNTTVTGAETCGSVSMSMKIPLPTLNSMNDGKCPNAATVINRGTRLCVAPPASTASASNFFGTASVGRRRRQLSQEGEGDGTADGTGGATNVPAEGDGLAVEGPEQQSPAVDVVPVEAPVPSPAAETPAAQGPEVEGPSPVERGGDPAATVSPQPSEGQAHAPTSAGDQAPAADHSPAVEPAPSGDDTPSSGSEPAASGGGASVQQGDTQDEEGSVGADAPPPPAPEGAAPHAHTPAAYGPAGSAPTTLGAAAGDVTENAPPPDAYPAGDGISGSSGGGGGGLGGGASPATADEVDTRCLQNYTVALGDTCELIGAVFDLSFKQIMALNKGFRCSNLAVGMELPCGPEPVNHCIDTPPSGYTCSCGERFWPSVDGRACVERTNVAFLAPTYSSSQLRGATDTDVDARFSPRWVADGATVSVSKYVASGYFSSSRGDAQPWVSIGLRGTYLVTQVRVVIRPGPGVRRLRNAEVRVGATPITSPQDTPLLPRNALCGPPLLPSSQYDGKAADMPERHWLDCTRSGSRPPLAGSWVTVQNLHPDGEMLQLMEVEVYADPAWRALPPSPPASPPPLAAPDVLPTQELPRPRKSRHPPPPGVSPPPPWPPGERLVFEPLPLYRVTERGKRLPLVYVYSSAASDRVADCAVDGRRVAPLKPKGKLGGGCLFDTITNGSNPAFLTIELGYDTPRNVSHVRLFNRVGGNPRVALESGLEGAEVWVLRTGAVTGAQVNQLLDDPDAYGAVRCGKTVRAADAGEAVTVSCVGEPGVGATGLPGSYVLVVKRPAVGSSGAKAVTTQLAFAEVEVIEGCVTECPPK*
</t>
  </si>
  <si>
    <t>C_780047</t>
  </si>
  <si>
    <t xml:space="preserve">MRYHGLMCYEHQYVPGTCELLYKWKFAHMNSVDFKLRCATVPDPEAAADPASCCWYCCCCCYRCCRAMWGNFHVEFPPGVDPLDYDGKLCECTFDRERGVWLFMRERKDKDTANGSRVYLRIKESIINHVDQDLLVGTLKDSLINRPEYASDRAHLGPAELEVLRRDVEAWRERQHMQYEQQQMQQHHPPPPGHGRGAGAGGAGQRGNGHAAAGAGGGAGAAYGEGEDGPQPLSPPGGDPHGNDDDYHGGDNDGGTYKVSDADDGARAALKRKRDPGDGEGGEGGHGEDGHGGVPRGRTTVWGPEIDEPHEHCPAYEGFGF*
</t>
  </si>
  <si>
    <t>C_780048</t>
  </si>
  <si>
    <t xml:space="preserve">MLHIAPPRRPPAHKSLSAPQPYHCVDLLQRGFVAGSIITVDPADARELGKPWTRRYIYNQKSCGRCKGPVRTWDMAGRTVYCCETCQPLNPNRAAGKAAGGGGSAKKGRVAGNGNGNGNGNGNGNGRVIGEPESDQERGQEEAQEDSEEESEAAVQIAPARRAAMAAGHSGRVFVSHCAPDDPADVEPAKLTVKLLKERLTALNLDTRGAKPQLVARLEAALRWQQPGHAHDPTAQQAANTEAAAAEEDVKEEQAAADAAPATPPQSKRARGEGAATAAAAAPPGDEAGKAGGFEEVQAEAVQKAGADGDSDSDSAVTLDRAEQALTDSMAPPPAVGVAAVVAAAAAGDGVAAAAEPKSDLAATLRRHSVAQLRLDLQRRRLPSSGVKAVLVERLAAAMAADGAAAAAAAAAMQLPESPVAVAAVAVAADSPALRTPVAQTTAPAAPMGPRKGPRPAEPQSVETPTIAAAGVGGAAAGLSFAAAATTPPTVEGPAAAPAASTAGGAAAAARAGAGGKYDITPGIQGLRMTSAKDAALEKLLAGENRAVEHVALEDDEVVDLLSAYPVPSTRKRARALQELEEQHQQ*
</t>
  </si>
  <si>
    <t xml:space="preserve">MVDIAAVDETFKRLQSHKGVLGIIVINAEGIAIRTTFDNDLTVQYAALVSHFTVKARSAVRKLDGDNDLKFLRIRSKKHEIMIAPEFERSHEYYLVVVQDPSREA*
</t>
  </si>
  <si>
    <t>C_780050</t>
  </si>
  <si>
    <t xml:space="preserve">MRVVLVGAALINAKPLTRIEVHGKNLFYFFGGDVPQQQQQQQPLRPEVVGTPEAAVAAAAAVAATTAATPDAPRRASRAAAAASGSPASAAAAAAKSKGKRGRAAKEDEAEAAGGAAAAAEAGPAGGEVVVMHVHFGMSGAFRTMELPGLPPTDTTRLELLHKGAGLVAHLSAMTVAHGGPAFYVTKAAALGQDPLREDADKEVLWAKVQKSKKSIGLVLMDQTLIAGVGNIYRAEILYKAPKLSYYMENT*
</t>
  </si>
  <si>
    <t>C_780051</t>
  </si>
  <si>
    <t xml:space="preserve">MAAARDGHLPVLQLLMKNAGAMRRDREAWRGLIDGAAWAACAGGHAAILAWLQQEHRYRVERDAVQGAAEGGQLGLLEAVLLPQPLPVANTGGPAPAAKAARYKALRAGRQRVEVLAEIAEGFPVDVMRRYWDRLWPWPAVSMPAGSMAAAADGSGAGAGTEAEAGGGDSTSAAAAAAATAAAAAAAAAVAAAAVAAAAAAAAAAARNEDADEEPYDEEPYDEEPYDEEQIHKPNDVLEVFSACVGSCTGSWEAKLAFLHSALGPQVLQRMGNSHFTLRTILVGAARHADYLPRLKWLLAAGYPITPAMAASVAVEGGHADALVFLWDECGMPVPRLQHGAPGHVLLQQGIDDVPWRLPAVRLLWERRVLSTPEELLRHSVFHSAELPDEALLTWLMETVQGACGGHAAAVEPHASKLFRFVAGRGVDLPLLQLLHKRWGALIDLQAVAAGGSLDALEWAAAQPASSLKRAVLATDELERVRQQGNLANVEWLKARGLIDRSLPKVDVMAQMMARMMADMHA*
</t>
  </si>
  <si>
    <t>C_780052</t>
  </si>
  <si>
    <t xml:space="preserve">MMQLRCSFGLPTGRLRGSHRNERIALDDAATAASDVSAAASRPRSSGVVEALPLVPVRDDLAVVQLNRAVLLYQQQRYAAATELLERLAGDAEALAEGTAVRVLTLLLDLYIEGRQLPRAVAALHRLERLHAPXXXXXXXXXXXXXXXXXXXXXXXXXXXXXXXXXXXXXXXXXXXXXXXXXXXXXXXXXXXXXXXXXXXXXXXXXXXXXXXXXXXXXXXXXXXXXXXXXXXXXXXXXXXXXXXXXXXXXXXXXXXXXXXXXXXXXXXXXXXXXXXXXXXXXXXXXXXXXXXXXXXXXXXXXXXXXXXXXXXXXXXXXXXXXXXXXXXXXXXXXXXXXXXXXXXXXXXXXXXXXXXXXXXXXXXXXXXXXXXXXXXXXXXXXXXXXXXXXLVLCFPGALLTHGQESAPVPQQAQQQAQLQAQAQAQQQLQAAALRPLLLNNLGLVQQAQGKHTLALLYLSQWQSSSSSKLEQGLALATGSSGLAGVLGGGGSSSSHHSGSSSNGAAAASAVHGTGADGGAGAGSMDLFLPLPPQLPGSAGQHPSSSSSSSLSAHSTTPAHDHNSTSASTAAQPSQPHPHTPQPEHQHPLQHPHGADEGGGSGLSLGLGLGSQQHGAGGTGAVAAAVAGTGAVAGAGAAAGGGGLSQHGGPRHLANGHNDPPHGTDASAALSEELAVVRRAVLAALAYAHLQAEDWTAAVAAAQALLHATATTTATAAAIATAAAAAAAPAAAAAAAGAAAAPGGAVDGSNAAAAPPLPSSSTGAAAATAGAAAAAGGGATAAAATAGAAEYNFLGHCYAAEALCRLGRPGDAVELLSLWLMVAQQEQEKAQQQGQQQQQGQPQGQPQGQQQGQQQGQGQPQGQQQEGRQEQEQGQATAAGGAGGEVYVLGNAAALAALAGPAALAASYTNLGAVFASQGEMGQAAALVRQALALQPASRRAQLLAVYCQLQLGDVGGALALLRRAAAATASAAGAAAAAAAASSSC*
</t>
  </si>
  <si>
    <t>C_780053</t>
  </si>
  <si>
    <t xml:space="preserve">MFYEDVWSSGKVLKLNTIMAEDHQQHDMAAKGTNLGPIRDQPPTHKVTEFQGVSRLQFNEQNQIAASFVFRQAPADEARYFMGAALPGAFAGTLQAAAPPQQPQQRRRPSSGAAPAAAAAAPPQQPQQ*
</t>
  </si>
  <si>
    <t>C_780054</t>
  </si>
  <si>
    <t xml:space="preserve">MAHSWSRWVWEVASGKCLFSIAHKQVAKDNWPVLHWAPHDSAFVYMVTNTVHVYSRNDNFATYRKVTIKGIGGLALSPVAAPGGGLPQLAAFLPEAKGTPAGAGLYGLEGSPEPTATVRKSFFRSQGAQLMWNSLGTACLVLSYADYDATNQSYYGEQKLHYLPADPAKAEDAVTVPLPKEGPVHDVQWSPAGDYFIAVAGFMPAKVTLFNALCKPVYDLGSGPYNLVRWNPFGRFFAICGFGNLPGDIMLFDKKTSGSCKQMGAVRSPAVSAEWSPCGRLLLTATTAPRLRVDNNVKVFTYYGEQKAHVPFATLLDAAWRPVAKDTYQDRPQSPERLSAAAKGEVATSAPTKPSYVPPHLRAAGVTSTAAVSSGAKFSLARDDDDRPGKIGAAGGRRTVLPPGAEFIAGGGNAKAASKNAKRRAKKKAGEASGEGDEGEEAGGAEGAEAATAALASSSLQDLDTPIADLEQALKRAVTKEDFKSAARLRDAIQQKQSISKLAVEDANRRFYDAFMSGRVEEMDKIVGLGEHVQVVHPGSATIAGRAQVMDSWRAIMRNVRPGAFKVVLEDVRVYAREDFGYVTCVEIIDADDSAGRIIATNLFEKQDGAWRIVQHHGSPAAGRFR*
</t>
  </si>
  <si>
    <t>C_780055</t>
  </si>
  <si>
    <t xml:space="preserve">TRPPTKLPSATHAEPPDTVQLSYPLAAHNTRHGASRACHFWTLLLLPSTSRPSALPLIAPHHKSSYRCSPSHRSASLGVGPAVLAIWVPRRAPDPPAPSLGPYSLPAPRPITRFPPHSPTRPPLPPPESTSSPTPTHPQASPLPKPTRPPARASNVATTTPHAIAFQPSPAQ
</t>
  </si>
  <si>
    <t>C_780056</t>
  </si>
  <si>
    <t xml:space="preserve">MTGQSSRCAAWPAATCTEFKTSGKLIRGLGRGEIMLLVKPGTAYLKKLREKDKQRAEAAAAAAATGAAGESAGPSGSAPAVNGNATADAEAGPSGSGAAEAAEGIATKPGRATRGSRASAAAAAAAAAAAAEAGPSATPASPAGGKGKGRKKADKAEEQRAAAEAAAAEEDEKENQQAEDEDSRKTRRKVDKKGKRGSQVAEVATEEAAADEGDKAEQAEAEEGAEQEAEAAQPGENPTGGLAEQWEERYGQQAVVVAIGVVKAVHAEQEERCTELYGTGKVYCPGKYRQNTAVKGKYKLVPFHWLIEFEEVVPVAIPREQVAHDLGLLSETGQSYHWQKGQYLNHKNTKEECHTALQHYYDTAQRLLQQAREHRAAHGGARLPMEPDLDFPPAPRGGFLGFCRRKEEEEKKVAAELEARKREREASDDDEEGGGSGAEEGGAGRRSRRLRPRKEVKSYADLAGVQQRGPRGAAAAAGEQGAGAAAAGGEAAAVAGPTAQEPTAGPRKPKGAAVAMVGGALAAAAGAGQTPEQQAAAFSNQPAIQQLCMQVAQAAAHAAGLAAAREQEAIRAERDRLAETVALLRARVGDGHKAGAAAAAAATNGGGAAADAPTSNGEYSDAREASVGAEEANAPGAAGAGGTELSAAAQVELLRAQLAVEREERRRQAEAEALARSELARAMEELHALRARLGPAPGVAAVAGAPAAMPAAALAPAPAADAGTAAPVDAATMEGDGPVKMDE*
</t>
  </si>
  <si>
    <t>C_780057</t>
  </si>
  <si>
    <t xml:space="preserve">MARGDDASTNGTKQQGATLPKLLPGTNPLVAAARVGLAVTEGGVEGLVNLWNNALELLPGPLRRLVVREPYTDADLRGKVAIVTGGNAGIGFATAQQLARRGAHVVIACRDPERAQAAVQRIAATTKPLFPAALPPAKDAAGKAAGAAAGSGSAVQVEAMQLDLGRLASVRDFAEQWRRRGLPLHLLVCNAGIMSPLTRTTTADGLEVQFQLIGLGLGCVFALARRAPPR*
</t>
  </si>
  <si>
    <t>C_780058</t>
  </si>
  <si>
    <t xml:space="preserve">MKSHSDAGGLQRAFERAAQQAAAARRAGGIGSSSSAGAGTGGLPPGMFGSSVGSSASAAFGAARFDAGGRESSGSGGGGGIGGGWGAGRSGAGGGARGGGIGGGWGAGHSGATGDGGGGGIGGGWGAGAGAGRAGGTATGKPGSSSGGGSSSSGAAPASGAGQTSSPATSSATAPSSASAPSSASGTPSSASAAAGEWCWSGVRRVVVLGLGSLGSYQAALRSGRQTERESTRAAARLYQLALSLLLASPALLPGLRGPEAEAASAAAATEPGAAQAPAPTAAACGDAGRAAASGMGPTAAVSYFDPEYMQWDLDLVQRLWTSQDGGSSSSSSSSGSGSSGGGGGGAGFQVALLPLSLPAVAAATAASTAAAVTAVSAAAAAVPPAALVAHVPTLYYAPCCPREVYDTIVRQNLAAGTLRHVALIGNSLRAQSDSALLLRAFGGVAGSERGGGFGGLKVGSVGGGVGGSGSLGGSGAGGGRSAGAAGAGEGAGEEAFVELVAQGRVVEVMLPDFAAHGVAIALHLFV*
</t>
  </si>
  <si>
    <t>C_780059</t>
  </si>
  <si>
    <t xml:space="preserve">MRQAAVRALKRVFIVFDQDKDGTLSDAEINAFQVLELSDTAVGFLQQQFLLYDSRDENMLSWEQLQGLFSTAPCLPTEWQNERVNRLMVAGMFGAVHSLEGFISRWRYCGLTDPRGTLANLLYLGFEGAPTELLVRRVRRRPDKRHREEMAERNTALCYVFGAAGSGKSTLLRALAGRRGDGEGGAGGSGGAGGSAGAGGGKDGGGGGAFTARNSGTPPLTAVGSVRCESLPVVLVGTKDELGMNEELRGRVAAAAADLALPEPLPVAAADAASLAGVYRQALTAAFLAPDAHVPDTPARKARRLMRQRLVLAGVTAAALGLGGYCLYSFLHADEHGSGSSGGSGTSSTFASRPGGGKAGGGGGGSGLRAGGGGGGSGSGGGEGNALKGLFGVSSLGDKVSALFS*
</t>
  </si>
  <si>
    <t>C_780060</t>
  </si>
  <si>
    <t xml:space="preserve">MSSEALGKLWRLPLKALGINLSEARELAALLEETLPDLRVDFHLDGPIQRSSTPSQLRGPSFKDRLTSGAPIPIGWPPPGANPM*
</t>
  </si>
  <si>
    <t>C_780061</t>
  </si>
  <si>
    <t xml:space="preserve">MGRMAAGGCRDAGLPWPGLESEGMLWFPDLTLPAMVFPATGLIGASGFADASSPAFAAATAAAAAASDAATAAGAAAAAAATATAGGGFPGVGATADLVAAATAANEVLLPMGATGLALPLVVYAMTMTSLRLGFGAAGVAAAQSPDIRGTALVTETELSGHQVLSTV*
</t>
  </si>
  <si>
    <t>C_780062</t>
  </si>
  <si>
    <t xml:space="preserve">MQASAASSTSVTHPEPPPLHKARHPPSRWQQSAPA*
</t>
  </si>
  <si>
    <t>C_780063</t>
  </si>
  <si>
    <t xml:space="preserve">MLKEDEHPLPQSHHTTSAARLLPYSDTPRHARPATPVTHTNGSDAGAGGSAHRSSRTATPAAAPACGPAAQTQQGKPLKPSATAPRPPSARPIPSRPVRHNYWNRKDERSHTTRNPQHPVSPCSVPKYPWR*
</t>
  </si>
  <si>
    <t>C_780064</t>
  </si>
  <si>
    <t xml:space="preserve">MEAPPGPPPQATAAVAAAAAAAVVPEARWRRIMCRRLRRWRXWRRXXXXXXXXXXXXXXXXXXXXXXXXXXXXXXXXXXXXXXXXXXXXXXXXXXXXXXXXXXXXXXXXXXXXXXXXXXXXXXXXXXXXXXXXXXXXXXXXXXXXXXXXXXXXXXXXXXXXXXXXXXXXXXDVAPAAPVAEAVDAARAAAATNGNANAMTTPAAPCLDPAALSYIHQHGSETAIATAAFAAATAAATAAAATAAAASPATLPPSLSPVAAPPAWSSTRSSIRASVRSATAAAVAAGAAVSAATAATPPPPPPPLSAPLSLAGLWTSRRHRRQAFTFNTAAAAAASSSNGNTGGGAWAPPPSPSPLSVSSQPQGQQGATAAAATAGATAPAANATATAGGASLSLLHRWRYSLTASLRTSISNSTRTSAESSFGSMLLPPPPANAAATAAAGARGLQPLQPPVAAAASSVRSSRMLDPIPEPDHPDPADLLDVETPPAAAAAAEAAAYRDDDEDDDAAFSVAEAEVDAASEAEEEEEEEQEEQEEEVDAVAAEGAWEAAAEFTGQQQGSPGDEQAEADEAEALRRIVLAAAQAFAAELQGKQCV*
</t>
  </si>
  <si>
    <t>C_7900001</t>
  </si>
  <si>
    <t xml:space="preserve">MTWQHGARKDTRQERGAFGAQALLVLQAAPLLLLGSLCALLGGRDSGGRISIRVYSQRVWWAALGHVHRTVPALAWDALVLGLGAGAAVAGAVAWAGARVELELPWHLAWVRMVAGELLQPSLHTLLSAHGILPGSTVFVTSVLYGGVGFTEAEVRRVCDAVEKLARRDAAAREGQPQGRYVTDVIDGIVGVLRQHRDLASILHRKEMNMLLPGELKQLAEALQQQLPEKLRSSSVHGMETWLHHHVDEIELALAGVPNPDAVAAAAGVGGAAMPWEVQLGLQRVAEMMGLASDAEKQPAAEAWQERQWHTLTDCISATRAAARVAGDTAGAAGAAVSTGGAQTAAGGVPDIATSRLCDDAAAAQAMRQQMAAELPTQPCCVCGRRRRQRDVHWHRVSGLREWLDEQLSVMLPGTAEAPRDGNTLWAPPTSAEAVALLAGATGAASMPEITERVMREGPASGRTVYRLQAHPAAGTVQLAADGDHQLRLTVMEERLVAVWRPLRNLMVCRPPAAGGGPGHWEMRAHVIAFKAPEPQQLAAVFPCSLARVPECITVVFVSPAQTYQQLEALARRVPALMVRGKVVAAWARHLAALYPSARLDEAAVQEWERQPPTAVADTLARRAVCTQTQGEASALLRTLRAEQEGYARARYGTAEEAAARGASTAMAAAVNSDSSSGSDSEAIIVQQSLARPSRKRSRLLSAAHMQRLLCGLDRDASVAVRQLLLAHNFKAAATKLLRHHGGAPTKEAVTQMQVQLQTQHCNYEQVLTDHERALIAEANASGSTRPLSRPPAGAPLPPGSLFVVHEPQALSPVQREHDSPALRAVFEDACADERALQLLLDGWPLASCTEQAPQSDYQPEWPLRVHVNRFPNGTGACPAGMQMLSWIQLQLQRWYPPAPDGTEDCSAQAPHFILDMFDAWQRHTVNQQVAVRFKLDPQLIMSLGDMGPDTLVEAADVLAAGLSRAEQAQRLHGSPPEVEQLVRGARITGAHVVGSPGSYAALRSRAYGLWAAYGPPSATVTLNPASVHSDATFTLMGRPYTFDVRTGAPQHRPMAAERWDLVAGHPLACAESFEAFMDAFCDVFLGWPAGSDVQQRSNCLFGRVDAFFFKFEMNQRGELHVHGCIWQPGLQPARLRKALADPRNCPDVLDFLESVQTQWFASPLLFSGGERPVHAQKLSTEQLQE
</t>
  </si>
  <si>
    <t>C_7910001</t>
  </si>
  <si>
    <t xml:space="preserve">MAAVTHVYVQPADQSALQAARVNEVMRIVGYQGGLKYSLLTGLAPSNATVDTPADGGSNSTSTSNSNSPSGETCAAQMALGSGGAGSAAAVAASSILDLAPEDQDALVVAILASTRHSNEYFDFKLPFSNVYRTPLFFGSCCRWV*
</t>
  </si>
  <si>
    <t>C_7920001</t>
  </si>
  <si>
    <t xml:space="preserve">PAAPSQTRCLPSPHPLPLAVQLPTASRPCRPPGTTLAVPIAGVWGPDDKAKAGNQAVPFDPSPRPASYPCGPTPHTAT
</t>
  </si>
  <si>
    <t>C_7920002</t>
  </si>
  <si>
    <t xml:space="preserve">MDVIRAEMQQAVPAASVLSDAASLDAAQLKQVQESVEAFARNLKAGGAEAVAAAAAEAAEAAEAAQAAQAVQAAAAAVAAAEAAAAAAAAAAAAGPTHMDTSGPGAVPAAAAGMVAGSAIAGVQPGGGVGVSGIPGMPGAVPVPVPVPVPGGYPQSAAAAGVPGMPGSGVVVKQEPQAHAEPQAHAHHPHHLPTGVAPVVKAEPGLAHGAMPAAVGYGPGGVPIVAAPVPQGAAAPAAPVAAPHAVVAQQQQQQLLQHQQQQLQHQQQLQHQQQLQQQPPVGSPAQGYQSGGGAAAPAPAPIPGMPGVPVIMPPQQQQQQQQQQQQQQQQQQQQQQQQQQQQQQQALHQQQQQAMHQQHQQQQQQLQQQQQQQQHVMHAYQQQQQSAPPQQQQQHIPGMPMHQHQQQQLQQQQQQMAAAAAPAPYQQLAPQQQQLQPQQQYQQPQYVQQQQPQQQPQQPTQQQYMQYMQQQQPQYGQPQQYGIPQPQYGQQMPQQQPQQYGQYGYAPHAQQQQQQQPQQGYMQQQQPGQGQPGVYDGTGGYR*
</t>
  </si>
  <si>
    <t>C_7930001</t>
  </si>
  <si>
    <t xml:space="preserve">MFVPGDHGLMGLPTHWATPAHVSSTMTSGREYGT*
</t>
  </si>
  <si>
    <t>C_7930002</t>
  </si>
  <si>
    <t xml:space="preserve">MPGGGSAGAAGALDLAPAAESPSAALFQSHYQNSAAGSNRSSYAGGGGGGGAGTGGGGSSVYTSPLFSLVPRADGDGGSDDEEAAGRGGGGAGGAATVVSRTAALLRAGGGGAGGAYGQPSILSPGLGAGSINGAPSADYLTAGSSVLSPDGVPAAAGGPGLRPWDDPLFAPYDDLDDGGSMPVLNNRRNNPRTTVNYRSSAPGSHHGGSGAASPQRNRTERHAAPSLLSRAAAAIPNVPWQPGTGGWPAVDGSDADPGFSYGFEQDGALSPPMAVVVGPNGAASATPTTGRRVEVGSAYGGAPISAARRFVPQERASYAGPRSALVIHRMDGVDELGDGDLLLGGARAAAAAGEGGPWVGMPASGAAAVSGSGSTAAAVEEGAAGRLKRLELSAEEKEALFGRAGGIGALPAVIALGEGGEGLVDLVRVDLPAPAGSSRSKEDTAAAGSGSGSGMGRTLHLARKATRTWLPAYAPRAGGGGGTAAAAAAAAALGLKTKTVPYRWVFGWWECW*
</t>
  </si>
  <si>
    <t>C_7940001</t>
  </si>
  <si>
    <t xml:space="preserve">MRAPYHKAAKDLGYVVHSFDELLALGAAKPAEPVPPKPDDLCTIMYTSGMILTRELNMYAPSRLSFPHSTSLSPPCHPTS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QINGAGLIKRSLFNWGFSRKLYFLRQGYAHNKAAPFFDKLLFTKVAARLGGKIKAVVSGGAPLAPHVEDFLRVTMCAPVVQGYGLTETSAASFIACADVMELTRVGKEDKLKGYEIVKAVALEPVQFSVEDDLMTPSFKLRRPQLQVRVWVVLAWTGARWSLLPFYHMLTTNAPPL*
</t>
  </si>
  <si>
    <t>C_7950001</t>
  </si>
  <si>
    <t xml:space="preserve">MREMVRVTNPHADFSRPPPPPPPPPPLYDGTDAADATGDEGGAGGAEGGAGPVADVPLAHGMAVAVCVPGVYGQADREQLQLLADGLALAMAAPLPPLRVRASEGGGTGGGAGVPPTWQTEARSL*
</t>
  </si>
  <si>
    <t>C_7950002</t>
  </si>
  <si>
    <t xml:space="preserve">MSTTRWTAELDVSAGPDPAARPHAQPPQAPPHTPPLPAARSAAQGVHSVAAAAALPPSSYAALGQDLAAAEDGEEGGVADGGLAGSRPQMRLYWGEMQGGRAPRTRARGGSAGSGTPAAAGSAAAAPVGRHLRVLVESVRVLLVPYNRNVAFSAAVHTVQALPA*
</t>
  </si>
  <si>
    <t>C_7960001</t>
  </si>
  <si>
    <t xml:space="preserve">MFDLGLPTDLIRAVRNLYAHATTRIRTEHGSTSAIPIERGTVQGDTLSPVLFILFMEPLVRWLHAGGRGYHYGCLTPSENLQYHCSAAAYADDLAALTNSLDDLQVQCDKIASYAEWASLRVNHTKCATTAIWHDKSRSDPNLDGPTGKATLAAMRRNMTNTIKTGTTPVPYFPPTQPYKYLGVQLTFSLDWSAHVARVTEIVKDKGTAIATSLATPAQRLRMIQQQRQGRHDAEPLDTASRARDIRTTTTITTSPCNPYKDIVAPGAYTITTTGGTRRDPAEAHVHEPSGRWLGTITYPRLLTLWERFRHTGNQRPNAFEEAVAALIMRYRYDPAQQDRKAMPMHQVSLPAGTVAAI
</t>
  </si>
  <si>
    <t>C_7970001</t>
  </si>
  <si>
    <t xml:space="preserve">MRYSLELLQPPPPSPRLQPAAAAATAAAIAAAAAGRDGDGGGPVVSRRATSNVKGGGSSGSGSGSGSGSGSGGGGGSISTSDAAAPVPSDVDLLLPQQLFVSLRPGPGVRVCFVPRHQQQVE*
</t>
  </si>
  <si>
    <t>C_7970002</t>
  </si>
  <si>
    <t xml:space="preserve">MLAASPPLFAHVHARIWSTGRRYGKCDLSQAHVRSAAAAPLWFLDATMAAVYAFDYSDGSTAVVGPSGDVAASAALLQCTRAPQAADVAPADTFAASRRGGAFLELPLVRLGMFARSWSRVFLSAVAVPVEELFSLSVHVVDINGLDVTSAAYPYCATLAQHSRAATVARCDPLFVNVDAGEGGSAANQGLTLKLGRGAAVWNRVILLSAAGRVPTRSS*
</t>
  </si>
  <si>
    <t>C_7980001</t>
  </si>
  <si>
    <t xml:space="preserve">MDAYRCNARSGRMVARGVPGLSRVSMTTWVTTVTRRSVKWWVSVRRANFRITKLRLGSVRPFEFEHVALRDAVPPLLPEDGDGVGEFLARKIQEMIDRAAAAHPPPPARDPSAPPPAPLLPLIRLRVDYTGYSTTALQQCIEQALEETRQAAVAGQQLPDAATATAGGRGVKEEEELLGAVRAGVERRRKQRLERQAAAAAAGDPEGVDIAALTAGMGEEGAAGGSGGAAAAAGGSGARGGGARGGRGAKAAPAGGDDDFGNGAGPSQATTTTATGRGRGRGSRGGRQQSLADSLARGGGRGGRGGSQATGTLDAFLTPASPAKGRGRGAAAATTNEQGSETKRNSFQTW*
</t>
  </si>
  <si>
    <t>C_7990001</t>
  </si>
  <si>
    <t xml:space="preserve">MQPLRNAEGIHKHASGECAVTETVGLPWWSKPTSEPSAAGDDADPLAAVAELNFRELQAELKARGLPAGGKREELAERLAAALADEGAGAGASATGGSSSSSGSGSGNAKAAAGIDLDSALDLLEEVPYAELKALCAEAGLSAAGKKAELQQRLAEAAVAGDIDLVSPLEGEDLEQPEAARCAARCRRAAAKSPDAAAKLRKRIARAGSSSTPDAAGDAGAGAAGVAIDFSKLTLPDLKHMRVTDLRAALEHFGMDSNGNKYDMLERLKAHLVALQPGGVIRRGRTPAAVTAAAAAAAAAPEEGGGSAAEGSAAGGGAEGGEGEPSCSSG*
</t>
  </si>
  <si>
    <t>C_7990002</t>
  </si>
  <si>
    <t xml:space="preserve">MDGLNSRSSGGQQELGGKAWHILFVIQSPDVFKSPASDTYIIFGEAKIEDLSAQTQAAAAEQFKMRPEAMAGAAALAGEGVQAGAGRGWGVQ*
</t>
  </si>
  <si>
    <t>C_790001</t>
  </si>
  <si>
    <t xml:space="preserve">MTVRDTVCDDSAFGTSYVLEDAALWRELPMPPSELPALPWSPIPLARSPLAGAVLAAHAPAITRALAGVGTSAAGPSASAAGPGAGAWGGGGGGLGVVAVAVDTAAVEAALEAQLRQAVATHRRAVLGPGAGPLRWDEGLSHLLMPALAAYEHEAVHCEVAPGNEEFQSAIRRCVPLGWVFKAMPQHHAHTCVPLMAKALLEEDQMLDILGTTAATASFALRVKVFAYPEGLTSVWLMLAVKYSAVAPA*
</t>
  </si>
  <si>
    <t>C_790002</t>
  </si>
  <si>
    <t xml:space="preserve">MSDDGTGPPLQKRGCMARCDAAGDRAHAYADYKMERLKEQIMAILPISFLLIFVIGAFFQQTTNSPGQQAFGEATRYPLWVVLVVAGGLGILVTYAEPAISSLTPLAKLVDKTKAPYLYYALNDQREMLVLSIGLGVGMAAVIGTLRFVKGYASLCPTIGLACYMQWGNPDLAPLLGLAWDCGGVTTGPVTVPILLAMGIGVMSSQRQKRLAKAALQNAVDTNTGQTLEGFGVVTLASVYPILAVELMGVFISLTKTTEEIIQSTEDNSSEAAVDQSPVREVLFAIRAIMPLITALLLLVVVVIREPIPHLTPYTVGPNVRGPDDSAHGSVVSASSANDLSHQESHRTNNKSLKAVSIGVPSLGKESRSLAAGSSTSIPLTTATSGLAYGTPEASSHHHAEEAAVAATGAVVVAAAEGTGSGSDSGGHSSGSSPKPSSSPKPGPVAEGSEEPQQQQQQQHTLEAGVHPAPPPMLLAHSPMPPTPAAPAELGDPHGGGDGSHDAAGGGAGGEGPHKETQLQALHGKMVDAMKQVYMWKAATAATAPAVAGGDDGARDETVMVVTLDADGKPVQEPWWRRYGGLIVGVLMAQGGMIAFNIGLTYGFTALGDQAGTLLPAAYMVVPGQPDSPYYSYVGGIVLIMAVTFSLGFMATRAEPALRVLGRTVQHLSGGAFTCSMLVYAVSVGVGCGMAVGSTKILFGVPIIYIILVKYTIAVAITVFSPEDITNIAWDSAGVTTGPVTVPFVLSLGIGFSKATGAAEGFGILTAASVAPIISVLLTNLFKNPFKKAVRTMSRSMSRMSSRRGSLTR
</t>
  </si>
  <si>
    <t>C_790003</t>
  </si>
  <si>
    <t xml:space="preserve">MPAREPRPRRQRDAQKLPVCDQCYGCEHNLTHIASATNFLNNTYINEKGATSSWIFKANTNMTPSGEAVVKLYCLPIAKRPGAKIPSCKPSRIAEIMRQLMAIDKLSVECGFTDLVPRMWLAPVKGIVPDVGYPIDWYGLWMEYVDGISLENLLHKGAPKRLPLPVIADLLNNKLNASKVVRGAVFDLLTSQCDRHAQNIFMQEDGNIKLIDNEACLQHMWRNCGFDSILVPTTQKQEIVRLANHFVLKLPVKPGTELVLPKGSADPQLLLDYRCYLPGGSETMGNSYDKDIAQCLKKITDMTPKQVRAYFDFPDVRVATNLHTRAIDMLTHGFEWAAKYGAPQNAVP
</t>
  </si>
  <si>
    <t>C_790004</t>
  </si>
  <si>
    <t xml:space="preserve">MTEVEPRPNPASSVPTHVPTNAQLTPNYSCTAPPPPA
</t>
  </si>
  <si>
    <t>C_790005</t>
  </si>
  <si>
    <t xml:space="preserve">MANELGPAGCTDRATEAWKKRKTVVAAAAPRQGGGCSQCGQPIRRIGDSGLTETQEYADPNPIDRQLYPHFKTRCMTPSVCYRLAGMNIRCWVVAAGVYGNDPASKPTMRRSAAARAQEACK
</t>
  </si>
  <si>
    <t>C_790006</t>
  </si>
  <si>
    <t xml:space="preserve">MCAHPTRANLKQLPLPQLLAGCRPHRALRRLSLQCAHDASGPWLELELGELGEQQEGATVPAAAAGGNGSGNGGSSGGGGAVTGASALGRGGGAAARRRDGGWGIRRVLIGPPPRDTPQTAFLRRLSVVLLAAADEGTKQRLIPELVVREVLLYDCTTARFQRPRASVTQLLARCGRVEVGRLSMEMDRRANDDDAFAGADPALAVAAARLLNMPYVIQLHHGYWQCREGPAPAGGGGDGGSGGGGGGGSGGGVAGQLLPLAVHRPLRQPRPPGLPPLQLGTANAEAVLREAVGRLWAEAVVEEQAAPPANAAAEEEPPPPQPGSAVGAADKHSSRPAPGWAPEASDDEDSSDDGDDSDDEDSSDDGDDSDDEGSSDYGDDGADSDDSEGSGGPECERNLVLVRGAFPRGPSPDYYGYCDRPLWDHWLHSALSRHLDPASAAAADQQPQQPQGKEEEEQEPLRKRRKGADGQTSGLAAAQMAAQVAAQVAAQMAAQVAAQVAAQVAAQVAAQVAAQVAAQAAAQAAAQVAAQVAAQVAAQAAVVVLAAPRRLRWRPWSWPRMWGAGRAVLTELWDQAAATTGTGAGGGGAPPAAADGGQGVGAGARPALSSARASAAAAAAGGAADRLREGAGEGEGQGDVLVQLERLLALDAGVKQLWALATRAAVPEARGGGGGGGGLY*
</t>
  </si>
  <si>
    <t>C_790007</t>
  </si>
  <si>
    <t xml:space="preserve">MRSEAHRPTSRPGARAHGPPGHTQTHTRDVPATGKTCCLPHPVSRATSSSQPYSYPTHANDPCACPQARQLPSRPTVQLPAPSRGSYRHPTAAPPATFCPYTAQPCWPLLPPLPLPPPAPPAPPP
</t>
  </si>
  <si>
    <t>C_790008</t>
  </si>
  <si>
    <t xml:space="preserve">MDAAGSLAGEADSSRAAPLRETLGQLTNISERVSSHASTCISSLVNVEKSYGDLVAELQREKEQDQFSARHRDYVSKFDDRAFVYLVRHEPKYRALAADAQQFTNKSDLLKVLKAMKSAEEDGDEDAAAVHLTPHNLQLREAWYEAIKAKGLSLQEYQALCIFKDSTNRTFHQSPTAREALQLLNTSLPVPSVYAAYKEPLVKLLQLLVKP*
</t>
  </si>
  <si>
    <t>C_790009</t>
  </si>
  <si>
    <t xml:space="preserve">MPNDLLAQVKGKNALYDGEDDNEIEDIEEQVAPPPTDAEREMQEFFKKVELVKTDLAEVKELQKEILSMHEKGKTIVKSKEMQKHRELMQEKIDAVNKLAHACKAKIEALDKDNDAAKKKKGQQAGSASERTRTTITAGLKKKLKDHMQEFSELRTRIQSEYREVVERRVYTVTGTHATDEEIDKMIETGDSENIFQKAILEQGRGRVLDTLAEIQERHRAVKDLEQSLLELHQIFLDMAVLVEAQGEMLDNIEKQVARSVDYVKGGTEALQDAKQLQKNTRKWMCCAIMIMLIVALVIVLAVVRPWKYLQ*
</t>
  </si>
  <si>
    <t>C_790010</t>
  </si>
  <si>
    <t xml:space="preserve">MHEVSGTAPTELQEPPPLPLPKTPPRAFPAPAALGLKLPEDAPLLATVPPMLPLRLKLPAPAPPTLKAAARRGGSAFWECESATPPVAADGEPQNRDVSAANVIRVLLLLKLMGFERPTKLQRPPWPPPAAGPG*
</t>
  </si>
  <si>
    <t>C_790011</t>
  </si>
  <si>
    <t xml:space="preserve">MRKGVWLWRDQVDATPPSASGTITPAASAAAVPGYEDTPPDRIRRALNGEGNGPSRLGPDDHVRRMFACRDALVAAAEHGDTDALTLLVRHTVFRSYAFGPHAAVSRDIMLADLIWAFCGGRIAPELLGWMFGDASLPEVELEMDAPFAEWLDSDVPYLAAAMHLHNSAVATGTTPAPDGGSGSGSGMSRASREPAADGAAADGAAADGISGNGYDSRDSPLSVLREFGFAFHESGRTFLLAVWLYLHDRCSEAAIGWLAQQGCPTGPPGWAYALVAGLQPSTEWSRRQEEALAVLAEAHVPLGPAALADIWRLGPKPFSSYVSWLSR*
</t>
  </si>
  <si>
    <t>C_790012</t>
  </si>
  <si>
    <t xml:space="preserve">MAPRHSTQPSHGALASRTHSYHHSWSTPQYSCEASAPTSISIRAEPDSAGSECATSTGTASTPNPWCARTRVRPSLPAPSHPEAIHAARCVRSHRHAATSQPLQHCSQLISSWPWPPSTVTASHTARRKRVTVAPLRRRQQRIATHCLGVNQDVRHGFQQQQRRRVGETRHG
</t>
  </si>
  <si>
    <t>C_790013</t>
  </si>
  <si>
    <t xml:space="preserve">MTVVALALIALAALSCQIAKLEAAEEKQQYLIPFMWHGPNNQINEIKEALALAKILGRTIVLPDLQAHLWTDQNKEPMLFKELFDVAHVKANADAVLMAELPAALGRPEWAGEMDAALLLVPPDQRMGKASLASQLLKPVPDNKWLQSPVSAWRGCSPEQVAELKQLVAPYQVLGVQTFHGLVYGSQWLAGPFPLECEDECCRAFKQMASFIRKSPAIYDMANTYIQERMGDKPYVAAHVRPYPDPCVKIWTQNDTADRTDKVNQYCNNEYLLYRFAPSIKHLMTEYKIDTAFVMTHPKVREVVRSSLAAAGITPLFMDLPDLKMPAGDKALSTGLTFSLLAMVEEAVCAQAKAFVGTKESSMSATIILERIGHGLDLNDSYTFFRRLGYEEKPITIPGWYKATNISTAGSSKWRSKIQERLRLHREKMAGGKRKKGPAT*
</t>
  </si>
  <si>
    <t>C_790014</t>
  </si>
  <si>
    <t xml:space="preserve">MRRRQQHQQLHAKDSPTSGGSSTTACVAGAQSSSSGGNVSISRAGSSRAAAAALPSIAEVRAAKAAAVAAATGGAAAGGAVSRPRLPVLPYQGAIRYATTALEVEWLVGQLAAAAPAVVGLDMEWKPQYVAGVPANPVALLQICYAVAPAAAAAPQQPVPAATAAAAALPAVPALPAAAVPQSSSASATAPAAAGNGAADEQRVPAGSEATAAAGAAAGAVGVNISGDASKLRRDCGVEMRGLLELDEVANDRVLQVIENITVNTEYRSRWSLSALVETALRCHLPKPNNIRCGNWERKPLDGAQRR*
</t>
  </si>
  <si>
    <t>C_790015</t>
  </si>
  <si>
    <t xml:space="preserve">MAPSSKNTSATNAPLVTKRQESRKQWQGVGYSCLAFSLGCFGLSQFFLPTILDPGTKPEQQRLYSSLAVAWCVFVLSLIRSFIWQSDKVAAPGQEQVASDGKQAAVEEEEDSNKKGAATRRPRRA*
</t>
  </si>
  <si>
    <t>C_790016</t>
  </si>
  <si>
    <t xml:space="preserve">MHSLPNSPNFAGSARCVRKAARRFAMVTVLACASEASTSGAAHASSEQQRSRRQYPNTRVQSIVEYLDAHPQRVQSIPMIYDASVSSSHLPAVVQGLGPEDVMPSRRRNKDPLAADHWARVVAGLLYVGCGGLDHAHNLVTPLCWGAATAYGGRPIEGSPAAHDAAYVHALIHRSEGVHDGEFGSGFSNANFWYKAAGPHPIHPAVLEAMKRHAAAADAADKAADRERLRTLVANHGNAFSTSRWVAVCGEAARSGGRDPALVRFVERVVGDEWRALLEHCYGKLEEVA*
</t>
  </si>
  <si>
    <t>C_790017</t>
  </si>
  <si>
    <t xml:space="preserve">MWEQRGQWLQEEVAGLAQERIYSPDQQQYWLNLLLLLFAGAEACDRALREKVIQQLMQRTETSSSQGHATAAELTRLQASGQRTHCNTLSVNLETNAKVIEKLVELNSELMDNLNAVEGSLSGLEVAQSEGMRRLGMSLNSALADAEATLQSSVRNEVARSMEPVRRLPQMLAAALPPALAAAEXXXXXXXXXXXXXXXXXXXXXXXXXXXXXXXXXXXXXXXXXXXXXXXXXXXXXXXXXXXXXXXXXXXXXXXXXXXXXXXXXXXXXXXXXXXXXXXXXXXXXXXXXXXXXXXXXXXXLPLITFKKRFWTFIDVVAILGSVGGALAAILNLFSGTYVLFLPLVLPVVSLLSALQREGLIAEDNRRAYDTLRASLARDSSGLLGEARSAIDDVRRELKGQSTTAARLATIEARLSSLEGSILSVGRAAREAAAGLGPGFRQRTIPLVFRCLVLCCCKPYHFCNPHPPTPALXXXXXXXXXXXXXXXXXXXXXXXXXXXXXXXXXXXXXXXXXXXXXXXXXXXXXXXXXXXXXXXXXXXXXXXXXXXXXXXXXXXXXXXXXXXXXXXXXXXXXXXXXXXXXXXXXXXXXXXXXXXXXXXXXXXXXXXXXXXXXXXXQSSVRNEVARSMEPVRRLPQMLAAALPPALAAAEAVEASANGGVLIGAGGSGGAVAGVSPEQVQAIVGQELDAAVGRILDLQAEGFGRLGAVRPTPMDDEQWGALGRRLSRLERLVEGVPAAAEGSLVQNGALAAAVAAAVRDAVAAQLAEARAEAAAAAVAAAAAEGERVRNDVLAAQVVLREGLDGLTAALTPLQLGVTEVSVAVATMAEAQREAQAAAAAATAAVSQQEDGDGGGALAAAPPAAALAPAELSRLLDGVAAVAALLRDVDTKVGSVAAAVERLPAEVAAAAAPAAGASAGTALARDGSGDGQAAAAAAAAAAAAAAAAQQQQRDLQAGIESMRAALAALAGQVGELASKATTGPTAAPVAATVVPATATAAAAPAPPKLSDVLAFEAGLVAGAAADAAAAASGAAVAETQDAAAATAVAGATGRAPPATTGASREQAYDLMLQLAEARRRSGSEAGSSGSSSEGGGSSDAGSGSGSRGSGGARVEASATVVTAEAHLRIDGLPPFEHGTAIEELSPLPPSQQELEAKASAPELPLPPQQSVGLHQQQQQQQQQQWQPQQQQQQQWQTSEAEEAAASAAAGGYGYGYGGWQGQDPPQQWQPQPPQAGSQPHGGGDGQGYGYAEALPGLGPHAGVDEVAEAAAYAAVANGQQSSWGTAAAPPPPRQQQPQPLQQTLPPAQPAAPAAQPPPQQQQPQQQVFAQQQQQHPAFSSPQQPPMSPPPQQQQQAQQQPGLGVGGGVSPDYRMRPLEGLTPNEVISEGLRLLRLGREETRKGEDYGLADTLLQSAVAAFTSASELAPANAKALGNLGNALLARGELKAAYLEALRAGPPPATYAEAEAQRGAETAMTGEANALLTQAGLMFMKVLEMEGWSSRALVNWGRALVLRADLLAAAPEALAPGSAAAAAVAQLYTSAINKFEGVLEGEPDMIPAKYRCALAMAGLSRTKAAGSREALTLLADAINYLRDVLASPSPDAEALRGAAAAALAAMEQQLMAARAGRVA*
</t>
  </si>
  <si>
    <t>C_790018</t>
  </si>
  <si>
    <t xml:space="preserve">MLLTCMEEKTCRFCQDTLPDWKQVLTPAALPPAIPVLSIYYNNTCCRMKVRPGPDGLQAFLRQLEVIVGRDVAQVNFVFRCRCPDTGAEIFLQHRHHQQHHGPGHQPLRRAASAPHVLVHGARSRHQHHHHHQHPPLTRLVPAAGAAEATAEPVAAQSRGAGEGVAAGVAAAPHPLPQEARRMAGATSVVSGGAAMTVAVAPVPSSHQLASAATAASHSGSSSSSTASGSGSSSSGSTGAVACRGVMGWPVPPSGTNALSSAAANATAAAAAVACSAADDTQPATTSVLCSTGLIDDGTLAMPADGNSVAMGDSACFAGPPLAEDSAGDSCKAAAAALRPPPPALASAPPPCWVI*
</t>
  </si>
  <si>
    <t>C_790019</t>
  </si>
  <si>
    <t xml:space="preserve">MSRQDVPYSPLDGGPSTSAGLDRDRDAHKLKPRPTGREGDRSGHGGLRRTHSLQYKTVLGGELPQGIRQRDKFVPLPLDSSRAASPGRIEEAPEPGLSDFAGLVPAPSGRARITVYCISEALDREYGVVAFWGLQQQQETSILRTLAVSAERSPLSRYERDEFVFNISVSEPPHIQNDTITINRRQATDHQVRLAISHALAQSTKLSVYEERVVALVEESKHLPQDLALHGRVSMSTKKLAQLIGKVFLQSSTLNLLSTVMDTPEFFWSAPDQLQALYERACEYLELDTRAEVLNARFEVLQEMLDMLRDHKNNSHAARLEWIIIWLLLVDVILMLFQLLSLFGLV*
</t>
  </si>
  <si>
    <t>C_790020</t>
  </si>
  <si>
    <t xml:space="preserve">MADMEVDDHDVAHDQERKRRAVEKLNRGIVYVNIAQPAARPELTVAQATKIITEATDALQGNKKINAQNAFDIETADALVTLVFRDKDHRDEDYFVRNGQGLDTAMRVWGYRIDNVYNQAYQVLGSKKSSKADEDDDDADGGDQQGRTKADGEEGEEAAEGGEEGEGKRAKKRGSTSTDPASTLVSQNDLRTRVKEATFDADPVFINTSRMIDENSPQGLLLHNLPALKNFNIVFDASAKPTELLAWKAEDGAAVTGTVDLSGLAAALAGLATAAQRLLHPGLDKLYALLQPQANLPGAAAAAAVDPIAMLARAKAENVRATVRGHRNAAAADLLQQVEDAMDMDVDMDAGGGGGGGVDDDDAMMDAMEEMEDAGEERGFDEGEPRRQSQSQQPSQSQRSAAWGDATGGDDVSGGGGDSGGAYGDDGYESPGYGGAADGGGDDGGDDFVSALETQDGQGGGGSDDESVLLSLLSGRAGGSQGGAGTASAAGGAASSQRSSWWRPSAARKTATGANSAGRRPRVQKEKPEEVPIDFAVWADPAEEVEVTQVELRDFSYKTKRRARPLPQRAAPAQPELLQQLTSTVVYLDQLAFPRAGAGAAATCADAWAAVLLAAKQRGKEREQQRRAQQQQQQLQAGGGGPAQSFAGGEGGGAGFEGAGADDYGSGGNGAGYDDFDHGGDSGGGYGGDDDDDGGGAGGGGGFGFEPLGGGAGGGAGQPTWEQLLEPPRRVQRLAVKFDKSAGVADVASLKRNLEHSLKHLAVSGAMKQQPRAAAASPGGMLSFQEVLDQVGALVTSAAAAVPAGTTPGKQQQQRAAGSSLAGVSTHLAFICLLHLANEKSLALGNGGNMDALHITSLGELAAGSSGV*
</t>
  </si>
  <si>
    <t>C_790021</t>
  </si>
  <si>
    <t xml:space="preserve">MTIEVGDWLSKPSTGVLPPCGVFVEGGEKPIPVPLKRRDVSATVYAAASFSDTKETLSYVSDVECSAVFRFPLPPRAAVYRFRAVFGDREVVTKVKPRAAAREEFDLAVSQGHSAVHMSQHEAGASVFEVSLGNLEAHTEVTVEFSYLRLLDAFGGTLEWSHTATWVPPYVGSAGDVATGVDKVAAALPTFAPKVTYVLSYEVTVRAEAGTVRAIESPEPVTVERPAAAAEAAAGAGAEEVWRVRLSEQVADPSKDLSLAIELDPKAARRSGLRVQRTPASRGGEQRTVALATFVPPLPSPPAAGADGKQQLRKEIWFVVDCSGSMDGSPINQAREAALFFVRDLPVDSGVRFNMTVFGSSHNSLYSNCKPYDSKTEKEAVAWIQSKVHANLGGTEILGTMQHIYNSPIAAGYTREIIFLTDGGISGHEEQAVYDLVNPKAKAPVPAAARTHVLSLGIGHGVHRSLLDGMSTRSDGAVVYVVDDEAIAAKTAFLKKAATAAGAALRPRLVARNALVRPAPHVLPQRVFAGEPLHVLMEVVSSEPDAALELTADWAEPESAAGAAPLTLSLPLGPALASAEEGEALPVLHAMAYIGSLMAGTSPLHVRSDGTTLAAPPSADTVKEAVVRLAVAEHLVTPHTSAVGVSLRRDPAAPEAAANVVEVPLQLPHGRKLWGTASGAGPMPPPMAVCFAAPPMAQRGGRMACMSASAMACAPMMACSAAPAAPPCPVPQMASPQMMWCGTAPGGGGGRGSAAPAATNQAFASADLSLRGEKIEALSDLSCGVQQEAQCFTKKALKKKSAAASLGDAVGGAMGSLFGGLFGSGSRGASAVCAKPAQQALQGPGSAGGSCVAAEFAAPCGAAAPEAEQEESCCDDGADEMEAGDCDAGFSVPAMKESVARRSRSCSASPPAAAAAPAERQLRGSELLAFLNLKRTTQGYWAAGPELAAALGVPVVDLTSAAGAAGSGGSTAAVLRPAGLTDDAWATVVVLAVLRRCLAAQREVWADMEAKALAWLAAAWPEGGRSVGSTVMALAKALTARAEQVDKQYMMY*
</t>
  </si>
  <si>
    <t>C_790022</t>
  </si>
  <si>
    <t xml:space="preserve">MDMVYESIIHGGEVSHGDGSGQKLREGAGKLAPPPPPGHSAAAGRAGGGGGGSRALQLHRYVYATPVPTALLQPPQSGAAAVAPTGAAAVAGADGAAVVADPVPVGTAGPGGAAATAAAAAAAAATAAAFTLVAEDTVMVCDHPVSAACVRDNGPEFCVKREIAARLAAEERQSSSLAAAVGATVAVTAMAVGWWVLAARRRSRKAAAAAAEEEAAAAQEQQRLWAHSAAVAAGESGGTEVQQALEVLLRQLAVAGDSAAPSASAAPSTSGDGRFVRMSGSSNSRTTSRNPSRTVSRTSTRNPLDAGAGGGAAAAASGLAGPTSSSVFSAVSQTTSANQHAALALALAPANNSNSRSSAALGTGGGSGAPPSAVSVAAAALAAAVANANANANTGSGAGTGAAAQRIESLRRSMRSEGPAIPLSPVGVGGGGSSSWYGSSGGTDDLEITDLLGAGTFGKVFKGFWHGTLVAVKHMVFPRGVLLAGAAVGGTGGGGGLGGKPGAGGGAAGAVQLQLERMAAMEAAISTSLSHPNVVQTYTWRVTPLGDAAQPHDARHHPASAPRPGLGVGPGAGQGPALRRSTVSGVGSAGTASVEAQTQEALPPLALAGQRQQRASDTGPQQGPGSPLAWRSLPGGGGVAGEAGARGPPLPPRHHSGEGQQQGGQGAQWGAVASQQQQQQQQQEGHAEPCLHSNAAALEKGFELCLILELCDMGSLRDHLARGGFRCTHDHGSVDHGAVLDLAMDVARAMSYLHSKNIVHSDLKSRNVLLKSLSGPPGSHGRCCPLVAKVSDFGLAFKMEGEETHVSGMYQGTLAWSAPELLMEGRVSKAADVYSFGVLLWEMYTCGEAFKGIPRPLLAGKVVEGLRPDFPPETPPEYMRLAAACWGHDPAQRPSFDQVVRELACMRAAWAGGRPPTGQLGSVSAQVQRRDSLARVSASRVTSARGTAGGPPPPTHALQLLQVANLSSGGNNKRSSGRDGGAEANGGGGASPGPWAEQPRANHLLDEALGSTGTGVGDGSGVARPLKQQLLSPPGGAAAVAALRLKGASVRRRTRQGHQSAAGEGVRMLSAKDASANSDAGGSYTGSGGPDGSEGGPRALLGVGLDTADLIDKELLVVGGGGGTGTGTFDDSSMWGL*
</t>
  </si>
  <si>
    <t>C_790023</t>
  </si>
  <si>
    <t xml:space="preserve">MAQFHRPEITDADRAVLSLKTQRKKLEDQEKLRHAEVARQLAAEGRRDRALLALRKKKLSEKQLAGLHTLIINVEEMLSNIETTKKQTVVFGALQQSNDALKQLQAQVRLEDVQRLLDDTAEAKAYQEELSALLGQQLSDTEDAEVEAELAALEEVVVDEDKMAMPTAPKTKVPEVEAAAAARAAAEAAAKAAAAAAEEEEEAEPEPAVEGRKAEAMLAS*
</t>
  </si>
  <si>
    <t>C_790024</t>
  </si>
  <si>
    <t xml:space="preserve">MRVKLGRGWEETRLLSKLLRQLFSTYAGHPSGGLAARASANVSGCPPRAASRIIASGNGPGISSSTTATTANGNGGSSGSAAGNGGLSNGAANGNGGSAAAAAAAAAASQPSSAFTTGPPTLAAMAAAAAWDVEVGGGGGAASPPHDLVTLVDWLASKRTDTLELLQPLVAELVEGGRQQLAELEPRRIPPLIKRLPLPHATLDAVCAQHSRILPLMRAVDLQRLLECWVADRYIPSKDQLEGFFDAVCDSFGIDLAALKAAAAAPPPGPNGSVSLAAAAAATGSTGSASGSVQSLDSAVSAXXXXXXXXXXXXXXXXXXXXXXXXXXXXXXXXXXXXXXXXXXXXXXXXXXPPATAAALSAAAAAATAAAAANVAASRAAAAAAARREEAAAEPPPTPSSLAAARAKAASLGSLDTRPKGSLLQPSEAQSMLTLLDQYRGLLLEAKRSDLLITMNTYRNAVTAALHDMRRKEAAAAAAAAAAGGGAAGLGGAAGGVGAVASGKVPPSAKLLQAVLRGGAGVTPPPPEPVM*
</t>
  </si>
  <si>
    <t>C_790025</t>
  </si>
  <si>
    <t xml:space="preserve">MDVTPTEAAGTAEVAAEHAPASVAILIQLFVLAVAFVIGRALEKIKFQWMGEAGAALLLGLFVGLILKAAGVGADLASTVAFKGGIFFYVLLPTIMFDAGYSLDTRSFIRNVGSVCMYAFIGTTISCFTIGLMMWAFGIWGWCFKMPLLANLTFGALISATDPVTVLAVFQRLNAQPDLYMNVFGESVLNDAVGMVLYNVISAFLGGKEVTVGSVFAGIGLFVGIFVGSAVIGIAIGLLAAFIFRSRYFYSGPVVVEQGGSSSGELEVSAPAGNSTFEVGLAVVFAYGSYLAADAARCSGIVAVVVNGMVMNMYVRPNLSEAAEHKIETLFKTLAGLFELFVFSYIGSTMFLVEEEYDIAMYTFLCLFALAVSRLFNILPCTAAINLLRPRERHIDNKQQFMLWWAGLRGAMAFALSVEASEDFGVYGRVMKTCTFYIIFITVLINGGTSASMLQRLRLRAEDTPALLLNCKEQSANLDGFGGGPRADGDSEEGEGEAKPHAGGPLGRRRGSRLCASEPDDDEEAHAEGGDRFAAGGGGGDGTLSSSRSFRQSLASSLKRPSDLLERVRSLNDGRLVDKFDAFDRKMSKVLIHPDARREAELTAAGGHNNSHPQSHAPHDAAAQAAHAAHAHGYRQPSGGGGNGTTHANPGQLFAAPGPSAPDLEQWSAGGGGISAGGGASGVSGQQQPEGRGEIGNANVGAGGTGGDPGESIGSGRSVGGTTGSAGAGKGPAKIGPAASFGRVAWKGMDASGRDGSGSGSGRTAS*
</t>
  </si>
  <si>
    <t>C_790026</t>
  </si>
  <si>
    <t xml:space="preserve">MLAQRRALAAGRLRDGPCHRASVRRFLAVTRAVGHSTHAVHGSRLDGLSTTSPSEPWSLAVLGDLHLAPEQMKLFDAAXGASVXXXXXXXXXXXXXXXXXGWVRKLAHVLGTVAVCRTKAGVCGGRVVQLGDLGHGKHGSGSRKCFEFAKLWFSGHFHLSHNYPDSISSVGGTSFVQVGVIGECNRDGNRQVGDNSSGFVTWYAVGHQTILARHTNDLLIEYDMATAAPIGLVTKVPESCRIELVRSDGSSAAAEDGSDVAELRVYEASGVLREVVGRNPSGSFYKIYKPNQWAERRQKKMEKAAAVTAPAAAAAGGVAAAVVAAAVAEAEAKEPVAVLGSMVD*
</t>
  </si>
  <si>
    <t>C_790027</t>
  </si>
  <si>
    <t xml:space="preserve">MLFAAPVPLSGRVSSTTTSGREYGN*
</t>
  </si>
  <si>
    <t>C_790028</t>
  </si>
  <si>
    <t xml:space="preserve">ATYIFCDGRSSTTWECEKGLQFSSAKQACDLPPAAPWARTCKGRQDGFYFLGDSSTAANAYKCEGGKVLTKWCPQGEVLNTSTNECDLPGPLIKEPPLCTDAACFCNSKTDGKYTNVVNRTETSYIECSGGTGLVVACPKNKIWNEATQKCANNRRKDDDNSDCFCVGKTNGTYNNPFVPKTGITCVNEG
</t>
  </si>
  <si>
    <t>C_790029</t>
  </si>
  <si>
    <t xml:space="preserve">MSWLSSFRRLRRKASKELAEFRLFLIDFLLFSFTYLQKFCYDSTLPVTKRLFSRKPRPPKVQVKDVRCKRIRLQIDSTYASPFNVEDFEVEWRPAEATDPPTEWTSVGRSDLTARTVARLKQDTPYEFRVRAWNELGCSGWTAPVPSRTKIDPTIHDGGGYGPGGPDKSYSWSQTATEVCVSFKLPPGASKRDIALSLKPDRLGVSYKGEALLEGELYGSVRSWENGSFWELTKEKDHMLLAVTLEKQVKSLAPKFDFWRSLVTGHPEIDTHQIVSEANQQSARMLDPGQLDPVQLQNMGLGHLSGMGGGGGRPSWD*
</t>
  </si>
  <si>
    <t>C_790030</t>
  </si>
  <si>
    <t xml:space="preserve">MWTPGVLRTVLRALLAHAYTSYRGQPYLQIRGVAMGANFASYVANLVLAYDELRWQHALYTRVFMPSASSLCAEASLALDVLLAFQDTQRYTDDLLGCCNPFLPHLLLQSQSLAGIPGIYSTDLTLAASGATPAAGVATPYLNFAITPHSSNIYGHVVYDLQPYDKRDSPKFAQLGVSRFTPFYSCIPRHVRFNVVIGALVTLARLCTTLGTFITSARRTLRRLHLRAYPRPFLRKALMRFYCRHRQLLPGTMTSRGLLSLXXXXXXXXXXXXXXXXXXXXXXXXXXXXXXXXXXXXXXXXXXXXXXXXXXXXXXXXXXXXXXXXXXXXXXXXXXXXXXXXXXXXXXXXXXXXXXXXXXXXXXXXXXXXXXXXXXXXXXXXXXXXXXXXXXXXXXXXXXXXXXXXXXXXXXXXXXXXXXXXXXXXXXXXXXXXXXXXXXXXXXXXXXXXXXXXXXXXXXXXXXXXXXXXXXXXXXXXXXXXXXXXXXXXXXXXXXXXXXXXXXXXXXXXXXXXXXXXXXXXXXXXXXXXXXF*
</t>
  </si>
  <si>
    <t>C_790031</t>
  </si>
  <si>
    <t xml:space="preserve">MAVTLSAAAKQPDFLQRLQQLESRGFADFVGAASSAAAEGRAEALAYLLQRAPAVAQVGPARDLLLEAAGRGGHVAVLRVLCEHGVAEDPGELLADAPALLRHPGFLRAAPLDWVPDVKYAAMCQLEQELGSDDAGMDEGFRDEGLAQLFQDAVVAGAGLPVLRALQEEGVPVDLAAVAAAGSEEALEWAAAVLREQEGGTLEVGSRATRAG*
</t>
  </si>
  <si>
    <t>C_790032</t>
  </si>
  <si>
    <t xml:space="preserve">HGQLRLQHLLLLQQPLVLGLTPHLQVVQVLALRRQPRRLGAALVLRRLLRRAAQRHVKRRLLLRLHQRLIGNGLLLRCLSCRLLKHGIKGRLLLRLVQHELVELGLVHQRLIGNGLLLRCLSCRLLKHGIKRRLLLRLVQHKLNLVKRRLLLRLVQHKLPPAYLQLAKVHQRLIGNGLLLRCLSGRLLQDGIKGRLLLRLVQHKLVELGLVHQRLVRNGLLLRRLSGRLLQDVVERRLLLRLLSKVHQRLVRNGLLL*
</t>
  </si>
  <si>
    <t>C_790033</t>
  </si>
  <si>
    <t xml:space="preserve">MAFCCDASAAVCASTWSNAAFSSALSSTNLSNWALAAVALACGVKAQSCGSVCKPGNTWSNAAFSSALSSTNFSPRPTRVPLTATTSASCCATASARSNVTFCTVAALTARSRCSCITSQLALSARACAASRSSS
</t>
  </si>
  <si>
    <t>C_790034</t>
  </si>
  <si>
    <t xml:space="preserve">MAFATKAGGGVIACGLGGQQVLRPPPPSPCTSNGPQSGRCSPPPPPPPPSPAPRPPIARRRMLAATDDGATLYTKPAAAVGSDVRSDDADQPLTAGSVAADADDRLSRTAHMAADAEDGALVRAASADRLRGQSRRFLRR*
</t>
  </si>
  <si>
    <t>C_790035</t>
  </si>
  <si>
    <t xml:space="preserve">MAAIEVVGFVLRRKGWVWHGPKLWELIWGRRHHPHHMPPAPYGPYVCVAQPLVKAGLFGHPPMLGDMQVLNVRLLLAGNGFIRLL*
</t>
  </si>
  <si>
    <t>C_790037</t>
  </si>
  <si>
    <t xml:space="preserve">TALLHKRYTPKNYPRQGCCYNLLQLVSYVFPRRLQTNVVKCLICIIIKLAIRPGKVTTWGSPPKLGLALLTATAFVFTQLPLLKPSSIGCW*
</t>
  </si>
  <si>
    <t>C_790038</t>
  </si>
  <si>
    <t xml:space="preserve">MERWWYGKYGMSAATAAAIWEGTGSRTVCPPQYDVLVYCDTMSIMGMYELLAAGGVYLLPSPDLFRQLRQMVYWDSWEALQRLMRLPPSDPMWEAKRAAARAAMARVRGASLAGWGQVLGQAAEAACGGGPP*
</t>
  </si>
  <si>
    <t>C_790039</t>
  </si>
  <si>
    <t xml:space="preserve">MQLLKAAGGQQQGRLLQLLGDGPTSMLVLSGIQPAKLPPGGSSSSSSSSSSSGGGGGTGGAIPAPTTELQLDGLAVQLEGSTLRV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WARRSLVVATLGSTSPSIRFSMSRGMSDTLGSLSTPSTPPAGGGAGGAHHVHSHHSHHHSYHHLHSGLGQREAAAQDWFASLELSGGLGMGTPAVPAI*
</t>
  </si>
  <si>
    <t>C_790040</t>
  </si>
  <si>
    <t xml:space="preserve">ARAAAAVAAAEPGPGSGPGSGSGPAGCAAGCQAGSQVPGHHHQRHQFQDACHHSHDTHRHGQHPGGSGPHARRDSSQQQA
</t>
  </si>
  <si>
    <t>C_790041</t>
  </si>
  <si>
    <t xml:space="preserve">MQLLKAAGGQQQGRLLQLLGDGPTSMLVLSGIQPAKLPPGGSSSSSSSSSSSGGGGGTGGAIPAPTTELQLDGLAVQLEGSTLRVVMLEVVSSGAGLVLPPGWGKEKW*
</t>
  </si>
  <si>
    <t>C_790042</t>
  </si>
  <si>
    <t xml:space="preserve">MGQGASANKDAVAQMAKQKVAYQPPLGPPNPANPLVYFDINLGRYGDATPLGRIVMELKADVTPKTAENFRQLCLREAGKGYKASRFHRVIPSFMCQGGDFTRDNGTGGVSIYGARFEDENFRLSHLGPGVLSMANAGPNTNGSQFFLCTSQTPWLNGKHVVFGQVVEGYEVVKAIETCGSRSGETAFDVMVADCGELPAG
</t>
  </si>
  <si>
    <t>C_790043</t>
  </si>
  <si>
    <t xml:space="preserve">MLTEARRLRRTCRRAGAELRHGGGGGGGTVGDGSQYRRDGEPGGKVGEHERDRGQPHPSSGSGNVAHKDMRAAAGAQAAPPVPDSPRQQEDPGAGLTLVNLMTAVKGMKT*
</t>
  </si>
  <si>
    <t>C_790044</t>
  </si>
  <si>
    <t xml:space="preserve">MAATATAARDATAIHGGGEGGGAGAPSARQQPGVAAAAALPPPMSSRLSPWPSATPPPPQLAVAPPGLIQPPRQWDWGWDGAAAGSLGEGGGADAGDAATVVGAQTEGIGQRQAATPEEHEATAVAAAAMEALLPAAPVELLTPRGQWQRQEPPPPQQQQEHKQQPAVSADQAALQHLLQPATSLPLLPTPPGADVLSILQPHTYALLLLPPSLQPLLSPGGLPPPPPLSSAHAPSSERPPARRRLSPAGGADGRGTTAMQHPEEEQAAPAALPLPPQPMASAPPHWLAAAWANRTSPVGALITNSKAAAAALPFPADPHSVIRYYGDSKTAATHRGAGGAVATAGWQVGAVADPAGRSMGSPRRCGSGGGGGGGGGRCGAAGDQQRGSQRREGPAEHSGGGSRQRSRSRDSYSRRRYDHTSYSYSYSRSRSRSHERDVRDCSAGRPALPGPISHHRPVSPCHTRRKLTINPAATSPAATSPAAPSPAAVSPAAASPAAASSAAAAAAASPAAASLPSPSGKRSRPSRSPSPTGRLQRRLALGRESREGRESREGRESRQGRESREGSLEGRGGREGREGKWAHQTQSRESDGGAAAAVRVRGSGGGGGAGVARPLMRTVAERVTSRDANRSSSHCYSPSCSRNCSSSGPLVPALERDDVDAEWAAGAAASWGLGWEAAEEAEAEEAEAEEAAAEEEEEEEEEAEVVRERGEEFEPVNAASALHRIGSCGLGGGGGGGSAALRALLADRHFLRLLRLIADRHLPLFTARNVANSLWALAKMGLGEWLHSPTAVAATAAAATATAATAAAGSSRLGDQQHVQQQQRQEGQQAPLLVGLCARAAATVGDFTPQHVGNTLWALGQLGE*
</t>
  </si>
  <si>
    <t>C_790045</t>
  </si>
  <si>
    <t xml:space="preserve">MPAHAPQPTARTSVWRTGTPHCRAPPRSAQPPAGVICPSPTKLDPRAKGETGTHRKHCSRAKPTTAAARTLPCALPLAIPATLGAAISRHSRAPAPRPAPARRAGVSPPPAAAAPPAPPPPPPCPPPLPPHPGRPRPRPRPRPRALLLTPTALPLRSQPLQGLGAAWAARATARRPPTRTRCRRPSR
</t>
  </si>
  <si>
    <t>C_790046</t>
  </si>
  <si>
    <t xml:space="preserve">MRFDVENQGGLACVPKPCVSSTGRGWKVEELRLKSWQDLHKLWYVSLKERNLLLTEMGLKHIPKDAAHQVMRRIPVGAASVEEDPHRLRYTEVQNTLRHIRQVLEERAAAELVPKLRREMLEVINAR*
</t>
  </si>
  <si>
    <t>C_790047</t>
  </si>
  <si>
    <t xml:space="preserve">MPNPAPPSLLIPYSYPTHANDPCACPQARQLPSRPPVQLP
</t>
  </si>
  <si>
    <t>C_790048</t>
  </si>
  <si>
    <t xml:space="preserve">MPRTSGISGRRSSCYGRRSSCFSKRAPRRLAWASGARLELARRQGRAPGARQLTHLDDSGQLLMCLRLVGTTGYSCTGPPACKLRLRQDVQNTDLYFFEPMDTSSAAASAASPGVSSGSFFLDPEGKQKAELEDWLGLAMDLHGKGKPILPLFVNGQVKSGKSYLLNEVLPAVANAYYCSGGSGRQHAGTELAEPNFLRVNCLDCDRSSGTGGFLKELLFKLKESAVDQRLYAAASTPVPSDSSAGAMAYAVRDFMRRLPRDRLNFLLVDEAQSFYLMAGPAVFGDGAPRGPTLDVEAVLHMRRILKVLLLDSPHWVAWAVTGSSMATLWANVAATPTNGFSLIMHHRRLNLSPTMPLEALQVAWAQLKAQAKTWDSVRPLPEDLAWQSPPQVAMLAYLCQEWGYSRTAGTAAELVEQTMTQKLIPELLLLRELLDPAAGVESAKLPLAFKVLLGSFATTRDDGTLFLDYPLLAQVLQAVTTESGELLDSITAVESISAKMFRELVVLGECCKSGSFDSLEDLHGLLREMETALALKPDALLGTVWFTKALDHRCNSRGGKANFEKTHRAQATGDAKVGLRWFHALLRNVLCHGYISEQQQALRAYPPQLAALHSSGRVGKVLTKTYDSPPPARSKAPVASAVAAPRAQLQPPGAGPAVRPIVSLHLGKRLGRAAGAAVIPRRYVA*
</t>
  </si>
  <si>
    <t>C_790049</t>
  </si>
  <si>
    <t xml:space="preserve">MYTDADQLIGSGMNVEAYAKSQQRLVATTLPPDAQRPQQFTAGLFRRSWQQFEAQLDRCHTFSCPSCRRKPHVLVGDATAITMSVDLYMGTPVTDRIVLPPSDMGKRAHKRADRCWCPEEKGRAARRGYSSAPRGDGKDVYGQKVAGWAGVGDSAKQHDSPAAVGAMEASLPAADQSSGLTAGFLRVASNATHQWQRAPAGSLLPVAAFLRKLRKLAVLCGEGYDGDTLFLVDRFHWKNHTGCSHAYNLSLYQDLQGLNSEVAEQVNSLLQPYKPMVSQMRQDNFMSCLRFVLGDRNSRRISFLKNR*
</t>
  </si>
  <si>
    <t>C_790050</t>
  </si>
  <si>
    <t xml:space="preserve">MDGGRQGSADDFPPVLGPSCSQADVYTSAVSDVVADVLRGYNGTILAYGQTGAGKTYTLGNTAPDAIGMIPRAAAELFAAAARDPLHSYHVTMSYIQIYMEMIQDLLNPTADNLPIREDGSGVFVAGACEVPVASLEECLHYLELGEQNRVFAFTHLNAHSSRSHAVVMLTAVKGRKYLTNEERAAAEAPDQDGVVTQKVTVGKLYMVDLAGSERLKKSKSVGLRATEARSINLSLTMLGMCISARAQESLGGNAKTSLILCLSDVRQHADESLQSLQFGARAACVRNKPMVNERLQMRALTAELLAALEEGHERADGLEAALTQTKEERDALQAALAREKARSAAIADALRAEAESKHAQATAKLPEQASLLSEHVQQLGHVQQQQGQLEAEVARLKAEQLERDAAHAAVVAALRQQLADAAAELEASHTERQREKEEAQAQQAQLAAAAQRQVAALQSRLAAERAAAREHASAIHLALASAVDGETAPHGADGAATGARQGSASAATVAGSSADTAGTSADAVAAASSAQNARWAASLAAAAAAAASRRASASGGPGTASVTGSTGGASSAVALIQEALGLTSSMNSTSGDADVAQGAAGAAGRAAAAGAQADGVEGGASSSSGGAATAVVASQLSGPQLSGPQGSGTASSFGQPPRDAAASMAEAAEVEASSSRAGAAAPAVSAGTGAVSASAASAGAAAGVAAAPTHVDLDAAIAAARRDLLADLGVPAPTAVRVPATAVMPMSPVAAAAAHAAVAAAMTSGATGTGLQAQAPAAAAPAAATAAAAAGSSGQVRAPLAMGPTPLRTSGSGSGSGSAAATAGAGARSVTPPRSPNVTARTGSYAAAYASAHQAQAQAQPLPPRSPGGASAGGGHISNGGMGSAGAGAEAAQHGEQPPSSSTASTPARPVAPSASSAFVNAPAAGAAAGGGAVAGGGTSSAAASKTASGAAYSTSFRNARSPSAGGAGAADSASLSTSLATTSLGTAGAAGRDASLSPSAAAAADLMRRSRLNLNPAFDTADSEGLTDQHPGSLPLGRLGLGALRGSVEAVGEEDEDASSAERTSAGGAGGGAARAGIGAAAGREDGTAAPKPSPLFTGIQVQLDSLMEMAGAARRTREGLEARVTQQLKRMVEEQQQVEAGAAEALDRLQATGSALSEAESRLADTVAELRAVRQELQEAQQALADAQGLAAGREADLSASGGRLLELEARLAETLAGLEATGAQLAASGAEAARLNSELERAQAELASERATLRDVLAASARSTQATTQALAARHELQRQVRAANTIKRAYKKFKMLQLRRVVEERTKALAAAAAVTEAQERQVAARQAAQSARAGQALVQESLGVMRDAVESILTAFVGRRYELNARASLQQRLAVMLPPGSASGPAAAAAGAATARGGSAAGAQRSASARAAAGKAGLLGRNRQQSLTLMLSAAAPKAAEGKSAGGAGSSGAAAEVTAAAAAVRAPQQQQSQQQSQAA*
</t>
  </si>
  <si>
    <t>C_790051</t>
  </si>
  <si>
    <t xml:space="preserve">MDTWLAKFKKQDEQAAVALVAHEQPLQAPVEQELTTPKKKGYKLPWLPGRKWLAIVFMVLSVASMAIGLGVGLGLGMKNTTHDTSQITSDDSDLGALRINPTAMSALSLNSTMLASAALVNASSAVAADALTGDTPAPCSREAYLQARTLVAHSLPALSLLRTADNGSALIEMLLLGQSDMALVTKSDLTGAAAQLGSVTAVATAGITAAASMDPTDPADWPNTAAVLKNIRGLFGPLTSRAAGAPVNSSSTVSESNELVLLDAHQVLLATSEIMATGLPKSPTLNDLRSIVDAAAQSLLPYAREVADLWFYGPHVSASCSSTGADAAKCAARRNLYQACGLEGESALAACRAALPVNGSSSSALVAAQWACATSAQSTRNVCLQREEAARACGDQVTTAYTTCVAAPGATTTTCGARNATVRSTCLAAEQPKRVTCQATTRATETSKCADADAAARNACRNAAAAGSLDATGLTQCLAASDAAAVQCKVAMETAVRSCMEAFSCNATLATALSACDATAPGSCQTAAQAANSACLAAAPATAKSYIDAQVAAGTLVGAVRHYHTYLPYSLLTNAQRSTLGGVLTQVAGVLRV*
</t>
  </si>
  <si>
    <t>C_790052</t>
  </si>
  <si>
    <t xml:space="preserve">MGLMYLDSIRSSRISLCSAGSASSASSAAGGAQQQHRRRALQSSAAADQPLLPSQSSVDCYTAPAVTQGNSSKATVSLCHSRNLVLDTCGFLAARQRGQMSKKFPRPLRGAVRLGGCELANASRLAERDPRLGWLRSMQQAVWWENATRDDAGVAAACTPGSPTLVTTPTLFVLRDRHANYAHEMEVVSMAFSFLAALEPRDVAEQGVQVVIADQAPPTGFLETWARMSQPHRLRLLAQEPFPPGTCFASAYHVYTFAAGIGYNTNPATVKCESPVLQGMSHWLRQLYDEADASARSAPSQASAAAAVAGPATAAAGITGLRVPAGGIVVKNVVWLSRRNLEMVRLLLNASVGWKSMRMVRNEDAVVAGLVAAVQQWNAESCLLRRFDRNVAAEVERSKDHLRPVHAASTVNRTRPPYMVGGNIIMLSKLWALDKQEEEQQQQSSTARTAASGGAANGPCRPTNVLFKFVDGDFNDAPYSQQLATIFRTGVLAGVHGAGLTHGFFMQPGQGAVLQLLGDSFAQVAANNVFRNMARGLGHHYEDVPYSGVDVDVPQLQAAVKRSMDYVAQQVMEAQERRSGPLRLVLVDQNHFSVVMPPAETCPESKRVGKRRYCFGGGAL*
</t>
  </si>
  <si>
    <t>C_790053</t>
  </si>
  <si>
    <t xml:space="preserve">MDWRYLLQFDDDSFILKPVGLNLVQLFDSKGYRLGAKKIRPDPLIVTWGLPELVRYYLTAHKVVPKQLFEFCEPNNIHGLYSALDAESLGTIPAADLAALQELGLKELGGWNRTILHGNCIMYSLDWWFSPKVHRFVQLCRATGGSFTYRWNEQGVIAMLWQIFLKPEQFHAFEFDYKHRLVKAQDAYDMAAAPSVAEGN*
</t>
  </si>
  <si>
    <t>C_790054</t>
  </si>
  <si>
    <t xml:space="preserve">MPMPEVMARVDDAATFRMLGCAQGALHRVPAAAGSPAQPALPAAVNINALTRFRNAWIRNVSPVVAASVRDAMIADRADKKRKAQALLESQKAACVALGSPSATSPSPPAPPPSPSSKTRGGSASIKCRFVSAGGGGEQQAVASTSTASAMCGSGGNDSAEASASNAPASSASASSLSSSAAGGGAVGNNTAAAAAEEQQQAASLSPSASVGVPSSTTDGDLDASQLPQRSSSSHGGCGGRRRGSRGRGLDGAGRQQDGQGSGASWI*
</t>
  </si>
  <si>
    <t>C_790055</t>
  </si>
  <si>
    <t xml:space="preserve">MRLVLDMGLVAGGERDAAAAGRAAPQRQLCSLDLSSLKPGLTVTAIMLRLGAPAPPPAPAVGGRGAGASGTSGSASGGAAGSGVRRHCHVALVLVYLLEDERLAAELFRGDGGGASAAVRQAAFRGLPYSVAAGPRAAPAAARAALDLKRAGFLPSPQLRPRERGLEQGHQWRVQRQYRHRQKRGPAATYP*
</t>
  </si>
  <si>
    <t>C_790056</t>
  </si>
  <si>
    <t xml:space="preserve">MSDSGTDTDDEVQAQIQPPAAKGGTGAKPKAAPKRPAGAITLRTLLDAGFLVPGSKVLYVEYKGLITWADLTEEATIMCDGQTFESPSAFSIFVKRKLNPERKADDGWKAVKYAGKLLEHYKEQYLRQQLAASGRDTPGSSSHYGDDDDGPPNKRQRMDGAGLKIKLKLKTAHRGPTMPLGEPSELEPIECGQYAGAPGSGEQGAQPFRVEISELVVIVMDFHAHCSATEVGGLLAGSFDEGERLLKVTRVFPVLEAPASAAATYPSAYGAPRPPVAVEFDPIDLARVTEVIKDWGLTCVGSYRSHPAYYDQPNALDVLAQATAQARVRTAGGAEPSVCAIISPFDPAMTTAPASAITWFHVERDDPAAPLPALPPPGSGAAPPQLPPGLRPMAVALETSRSANIHLEVMNLVSTQFQHTARTYAQRPTRVPLALPWRPPGTAPPVPPPALPANAWPVSDTCLDKLVSSVTARLPEVFEGDLVITYGSMVRDTVSHEFQLAERQRAGLEAGGPGGSLAAGRSRRPARVNGALQAYKEFGGSDEEETEEDEDEVKLDDDSDDVLTDDD*
</t>
  </si>
  <si>
    <t>C_790057</t>
  </si>
  <si>
    <t xml:space="preserve">MVFPALVDWFSRPSGNTGCTTCGLFRTTNGTEIPVPLKRRDVSATVYADASFADTTENLRYKSDAECSAVFRFPLPPCAAVYRFRAVFGDREVVTKVKPRAAAREEYDFAVSQGHSAVHMSQHEAGASVFEVSLGNLAAHTEVTVEFSYLRLLDAFGGTLEWSHTATWVPPYVGSAGDVATGVDKVAAALPTFAPKVTYVLSYEVTVRAEAGTVRAIESPEPVTVERPMPGIKRGEEELWYVRLSEQVADPSKDLSLAIEVDPKAARRSGLRVQRTPASRGGEQRTVALATFVPPLPSPTAAGTDGKQQQLRKEIWFVVDCSGSMDGSPINQAREAALFFVRDLPVDSGVRFNMTVFGSSHKSLYDSCKPYDSKTEKEAVTWIQSNVHADMGGTEIRQTLESIYYTPIAAGYTREVIFLTDGGISGHEEEWMIKTMVSRRRDAASPLPQGGGRDSFARFGPLAHFDSFGPFAHFGPFAKFWNAHPPAPGTTAEQQLQQLEAALQAKVAVFMEYDQHPPHRLQCELQTVARALRAQRAAKAARSTHVLCMGIGHGVHRGLLDGMASASDGAAVYVVEDEGIVAKAAFLKQIAIGRHGLVNVRVRASSALVKMAPHVLPQRVFAGEPLHVLMEVVSSEPDAALELTADWAELPEAEAAGGAGADADTAAVAAAAAAAGGKGDESSKESAASKAGEGAAEQAVAAGVATAVPAAVPAQLLVSLPLGAALLPSPDGKPTVQEGEALPVLHAMAYIGSLMAGTSPLHVRSDGTPLAAPPSADTVKEAVVRLAVAEHLVTPHTSAVGVSLRKNLADPEAAANVVEVPLQLPHGRCRQMLSTHKPPAQSPAFSTQRTNIPGFSFASPSTAPTAPFPPATGCRSGFFGGGSLATCIAAPFGANAAPAFCNFDSTPRAPPPGFNRISSNGNGHGIGTNSHGGFRFAADAAPAPSTSSVPFGSPPVPPTAAGSRFFGAPAQSAAPTTAAAAGAAASNVPELLSRLNLQRTTEGYWVASMELATLLGQTAESLAALHPRRPAGLTDDAWATVIVLGVLRRCLAAQREVWADMEAKALAWLAAAWPEGGRSVGSTVMALAKALTVLPKV*
</t>
  </si>
  <si>
    <t>C_790058</t>
  </si>
  <si>
    <t xml:space="preserve">MAGGKCQDAQMTLDYANRYRAAHQAPALQWSSSLAAAAQSYADKLASQGCAIKMEHSGAPGELLYWETGDDMYCRFAVIDWYGESMVYDFTPAPFTDNVALTDNDTSHFTQLVWRSTSSVGCGVQRSTSGGFSPCTYVVCRFSPAGNIANDAAFLANVLPKTSLGQN*
</t>
  </si>
  <si>
    <t>C_790059</t>
  </si>
  <si>
    <t xml:space="preserve">MASVQSFSPSSGLHSITVDSQLAAQHLAKNNDGRENVFQRVAPGEALGSSNDQVVVVKNSSCSKIDLLIADLVYRVDEDLVKALNTFLLHEEAPFGGYYFVWDAAQELQRLTAKKSNKAAALKGFLGSFAQQYGFSVAAFEEWQEVMYAKNRRDHTGYPLETRTEDLTFLRGLMDKADSCIQPYKNAVFALVVAAEKMSLK*
</t>
  </si>
  <si>
    <t>C_790060</t>
  </si>
  <si>
    <t xml:space="preserve">MQVICQKLDPASVLAARCVGPALREACSVAEAELRITMPMQAMEWIPAQLKAWERRIRGLAQLLAEGRMTAHSLALRMEGAEAWRDAEYMLPAQVEAAAGKLMTLFERELPALRRIGASPITAAEVELPITFEVLAGLAAAFGPALDSLRLTSLVPAPHNHAVLLAEAPAFRRLRKLDIGVTAWDQVQHLNSLRELKDLNIRYKLWNIPELSSLSSLQQLETFGLQVEDDRARFQLDFLGPLVKNHQSLRHVKASVILSRTAVGEATPASLEFLEGCSLHRLDLDLRVPQDAARSVHAHFRDLHRTPWWCKLNVTIRADALTREACYDSSASATGPIPGPRLGCALAAGPLDPKERLERWGCLNLPVDEHPEDALTLHLRGYRRRLAVLPDLSAANLTRLSVSNATLSAADFAMLGECRCLQHLWLRFSYLPDNAAAATPSGSGSGAGSNPVAADPATSTSAHCRAIVAAAQQPWPLDYIPGRAARRASDAPDGPAAGTRARKSLGSTGGPAAAGAAAGGAAGAAAAAPARRRSSSAAGAALGAGGQDCSESVAPYVLRPLLQLRMLESLEVVEEPAPPPEQPVLPSLPPEQPRARGRPLRAAGSAAALPPPPSSAAAAGSSRQQQRPAAAAVQLPPSLPAAQQPQRMPLSRAGLRHFLSQLNKMDELRGTGGALSLTLLSEEAALPDCPCAGRQCLNGEGRRRRRPPPLEPEAIVGLLSAVGCCRVALGEQVVTGPDWRRPSAWPTME*
</t>
  </si>
  <si>
    <t>C_790061</t>
  </si>
  <si>
    <t xml:space="preserve">MAPRDAAALAAGAAAAGGGRKPPLRGGGGGPQPGDTYFDTRGDLQNLVYECLYGTDVASYYRVDPMGLARGSRARRRMPGQVMAAAAAHGGQPRFRSSMYDTEDEELAEDEKARAAALAARYFGARAAAVERSRRLPRLHLAEAPVLPGAADSRRRGGAGAGAVGSAAAAAGRAAQPRGWLLSKLELGAASGGGGAAAGGGGGAEGYLQQSRMAVPLPAFLPLRDGAAEAAAAATAQEAGLGQRWLPAEVAASLAAAAAGGESSEEWVLRRTREYNTAVREAPGDVADVTARLLTRRAGEVAGAAAEKKVAILQRALDAHPGHPALLRALMGCSEPLLEPEALLDRWERLLRRVPGEPALWRDYLARRRAAFASARLPGLQSAYCNALHSLASERAAAARQAAAADAAAEAGERARLRRSCAQLDAAASGLLLELTCLELGAGADEAAVARLQAAIEFHVFAPASLDRPGGTTAGAFGAGGAGGRLSAGVLLRLFDNFWQGGAPRAGEEGAAGWVRWYRRETEALWVARPGDSLPAAVREKQALGPGAGGGEHDEEGAGVAGGGAGGGGGGDGGGNSWSGWMELPPLPPHLRPQPGQESAAPAGAGAGAGAANGGEAAANEGEQEAEVKAQADDDDEEEEEDEEAAQAEDVQLSEEELLAQLGLKLDAQLEEMSKQGVPPAILSRWLRTEADRAARDWAPLRAPDHHRSGRSPDQDARDPGSDPDPDPHRVVLLDDIRDGIFPLEDPELKRDLVLAGLALLGAPLGPSSSALGSGFGFGSESGSGVAGPLGGASSVGCCSLSYLRLLPPDAAVAACRRVMPLPLLPTSHAEFSQQHQSLQQQQLQQAWYLADESRRAFVSRLLRLLIDEASAAAAAAATAPVAAGSSGAAVLVSALPQLCLAYLLIETAEPAATAAAGAGAAAATASAATPHGPMGPNLERARAAARGFLSSPGRRNSLAMLMALAALEDAAGGAKAARRIRDAALAAAGPPVSPPGAAAAAAALPDCELAMVPLVVHQYAEAERAAASAAAARAVQLAAAEPQGKAAAAAAAAALEHALRAHHVLRWFLSSRGPNSSSSSGHAAVTVTPAAASYLPYAPFKSGGAAVTREDLAAARRGFEARIPGLLAKGGALDHAAASTLYLGGLFEALTGRLFPGAASSGPGGGLAAALTIYKHATAAVPLAARRGSGIHEALAVAFGGLVVSELEAAAGWSGGGGGGGGAGGATAVQPGRARTLLLQALELYPTNPELPALLLRLAALARSRCRLRTDLATAADCLRRAAAGTLDALAASTEAAARVAAAGGPAGSGDAGADAEFLAGPDGGAAAAAAAVIWWAQLASESYSATSSMAAAGGGDAGSSIGSSIGAGSRLGATAAAADARLLRLLERAAAARHLAHVAPVWVAYLGHEAAAGRGAAAKRVFLRGVREVPLAKALWLQGLALLGTAEGAAATAAAATAGAGGGGAAAAAAAGSAAAAATGGSGSAGKQEQQGMGQGQQPLQLQPLQLQPLLGSREVGELLGVAGDKGLRLRTDVYEVMLEHLAEQ*
</t>
  </si>
  <si>
    <t>C_790062</t>
  </si>
  <si>
    <t xml:space="preserve">MPPRAPSASRGRPPVPVGRAADKLNKLPPVAPPGSTSLRSASPGAAGRPPSAARPGTASRRGTSSSPASAAASPPTSAPGGPLLRRPSSSGSTGSGPRGAATAASASVAGAGAGGPVVSAAPARGSSAEADPDLVLGAGAGGGSRASGLQHLPGTSGHGQGHGQEWEGGDLGAGGAWAAGNGGGRNAMAVIHGGAGGEGAHGAELDAEVIEELAHGHGHGSAAGGAGAGGAGPSGLQEFATESGRRVVQVKGSSRKGDGGVVSAAGVGWGMGGRPGAAGATTIAPREAKALQAELAKKQSIWKVRRTFGLDPTPMSDRTAQVEELGAGAWQ*
</t>
  </si>
  <si>
    <t>C_790063</t>
  </si>
  <si>
    <t xml:space="preserve">MLRQGSGGGSGGGSALIAALSQRLEAAVGSSSEAMSTLQAQLDAMVEQHRETNQQLAQLAAATSALAANVQATLTAAAANGPTAHTSAGSGGASAVGGAGSGSWEGFFGGSGSGGMYAAAGVAAVAVAAALGAGLVLGRVLSSRS*
</t>
  </si>
  <si>
    <t>C_790064</t>
  </si>
  <si>
    <t xml:space="preserve">MLKANNTGTVVVGVAGPSGSGKTAFSEKIKGLMPGVAIISMDMYNDGTKVIDDNFDDPRLTDYDTLLRNLTDLRDGKEVQIPIYDFRTSRRVGYRAQPVPEARVVLVEGIYALSERLRPLMDLRVSITGGVHFDLVKRVMRDISRSGQGPEEIVQQITDTVYPMYKAFIEPDLQTAHLRIVNSFNPFSGFMNATYILKSKKVPDIDTVIKVLESYHGGVPVASTPLSASAPIHITHPVPIPPPAGGASRQASRTGSLHGNGGLLSVQLGGGGGGGGAGGPATPGSGRHEGSNSVSPAT*
</t>
  </si>
  <si>
    <t>C_790065</t>
  </si>
  <si>
    <t xml:space="preserve">MELGLAESLGDADSLAAYLNGSFIGGGSLEQTLEAPSFLGELAAITGSMEAPYAAAAPELPAELKPEELPSTSGAGFLPQSEAGPMSEAGLSADGGLMSEDDAEGGATSCKGGGKRRRRIRTERQQVLNRLAQQRYRQRKKEKVQALQHNVDALQMQLERVSFLESQCDSLRGTVAQLGADLAAKDAGLAAAQAQLRQAAVLLKGAQDKCASQERQLAEQAQALEAQRSQLRVSNLASLDPQALSDRLLALVKEAFAAAAAERSSEIDGSGMAAPAAAAAAPSAPPPLAMSEEVVAALSRSLTSCCRELVFASKGLGGKQAAAEAPSVIPVQCC*
</t>
  </si>
  <si>
    <t>C_790066</t>
  </si>
  <si>
    <t xml:space="preserve">MAFALRSPGAVRAPACAQRASGVRAAKPGFLRSAAVARPQVQTNAAALSVPVNQLTDEERANLARELGYKSIGRELPDNVSLTDIIKSMPAEVFKLDHGKAWRACLTTIAACSACWYLISISPWYLLPAAWALAGTAFTGCFVIGHDCGHRSFHENNLIEDIVGHIFFAPLIYPFEPWRIKHNHHHAHTNKLVEDTAWHPVTEADMAKWDSTSAMLYKVFLGTPLKLWASVGHWLVWHFDLNKYTPKQRTRVVISLAVVYGFMATAFPALLYFGGPWAFVKYWLMPWLGYHFWMSTFTVVHHTAPHIPFKKAEEWNAAKAQLSGTVHCDFPNWVEFLTHDISWHVPHHVAPKIPWYNLRKATESLRENWGQYMTECTFNWRVVKNICTECHVYDEKVNYKPFDYKKEEALFAVQRRVLPDSAAF*
</t>
  </si>
  <si>
    <t>C_790067</t>
  </si>
  <si>
    <t xml:space="preserve">MRRLADSSSGASASSSAHHAAHPATEPQPLAEALRRDEGATASTSGAGPAGAGAAAAATPGAGAAAAAAALAERLTRLRPAQLPAWQQPPPCAACTASASTAYNTLLDGAPAPASTPLRFARVAVGGTFDRLHAGHELLLAATALVAERFVFVGVTADALLAGKSHRELLQPYDTRAAAALSYLTAVRPSLAVEAGPLSDPKAPTLAELDPAMEALVVSVETLPGATAINKGRAARGFAPLSIITVPVIGVRQRAGAGTGGGGGAGGGGGDGEVVGEKLSSSGLRAAEATLASASMDEGAVPGAVGAAAGVTS*
</t>
  </si>
  <si>
    <t>C_790068</t>
  </si>
  <si>
    <t xml:space="preserve">MPAGGGGGDSAGLGRHSSSGRLRDLVDLDAAVTAAAAAAAAAAAVAGAAGLISGSSADDGSLVTTAVGAPGAVDSGAAGSCSAADYASLMDSFMALKASYDVLLQQQDALMESEAAAALSSPARLPAAPAPKAPQVVQVQQAEVPCRPISPNNQHRASLMSSAPIVAMAHMGLGRRGSITGLMCLGMEGGAGAGGGGAATAALSADLRLGSFNGEGIDTQAAAQDNLSNNNLSAMLDGGLSLADASSSLHGTDCGGVGATATASPRSLLHKGLSSVASSSVGVGELERLAAHARALKASCDVMQLQRDRAVSAATVQKVTFDRALAVAQHEADVVAGSAAATKAQFDKFVLDKAEEKAAFDHVLAQTAAEASQQKAIADKALVDFGELQANAAADKAVHDKALYDVQARCANATAAKAQFDKFVLDKAEEKAAFDHVLAQTAAEASQQKAIADKALVDFGELQANAAADKAVHDKALYDVQARCANATAAKAQFDKFVLDKAEEKAAFDHVLEKTAAEASQQKAIADKALVDFGELQANATAAKAQFDKFVLDKAEEKAAFDHVLAQTAAEASQQKAIADKALVEFGELQANATAAKAQFDKFVLDKAEEKAAFDHVLEKTAAEASQQKAIADKALVDFGELQANAAADKAVHDKALYDVQARCANATAAKAQFDKFVLDKAEEKAAFDHVLEKTAAEASQQKAIADKALVDFGELQAHAAADKAVHDKALVDASATATKAQFDKFVLDKAEEKATFDAVLEKTAAEASQQKAIADKALVDFGELQANATAAKAQFDKFVLDKAEEKAAFDQVLEKTAAEASQQKAIADKALVDFGELQANATATKAQFDKFVLDKAEEKAAFDAVLEQTAAEASQQKAIADKALVDFGELQESAASTKAQFDKFVLDKAEEKATFDAVLEQTAAEASQQKAIADKALVDFGELQQTADAAKAQFDKLVADTAEEKAAFDVALGRAAEEAAEHQRRADFMRAEAEATAARLASERQHLDNLQAQNERLLKQQEVLQAELAMALRSYTPRTVIDAGTPADKMLAMMTDLLDGTPPTIQDILFVQSALLEAHDVYKPVNLGKQLLASGALDVERVLSGGAGSWQWDAFKLANASADHALSSLGFYLFHQSDLIRKFELRPHQLACFLRRVEDGYRGNPYHSKTHAADVLQVIELVLATDMKQHFAIMSHFTTVHRLSTAASVTPSLMSGDRRRSGSNASSINSLACSGSGVEMDKILIPLDENERILSLQMALKCSDIGHVCASLPVHLRWVAALEEEFFRQGDMEKAHSLPVSPLFDRAKPGITKSQVGFFDIVVIPLLSNFSRVFTNAKPLLTYTMRNYKYWSEAQKSEQQVAAATAAASANGGR*
</t>
  </si>
  <si>
    <t>C_790069</t>
  </si>
  <si>
    <t xml:space="preserve">MERLHRRQRVGPVGSGSGGGSGGGSGGGSGGSSGGGSGGGGLRRRLLPL*
</t>
  </si>
  <si>
    <t>C_790070</t>
  </si>
  <si>
    <t xml:space="preserve">MAPPHMGVPPPAAAPRMDHPPPGAPPPPGMAYPAPPAMHAYPPPPAVPSYGRPQAAPPPTYRSPMPGPGPVSAPPGPPGGAPGGPPGTASRTVPLXXXXXXXXXXXXXXXXXXXXXXXXXXXXXXXXXXXXXXXXXXXXXXXXXXXXXXXXXXXXXXXXXXXXXXXXXXXXXXXXXXXXXXXXXXXXXXXXXXXXXXXXXXXXXXXXXXXXXXXXXXXXXXXXXXXXXXXXXXXXXXXXXXXXXXXXXXXXXXXXXXXXXXXXXXXXXXXXXXXXXXXXXXXXXXXXXXXXXXXXXXXGALPSRLARRMSGKALDLNTIIDKLTRGCAHAPPLLPPPPLPLSLPPLPPPPPSPPVCSDGRNRSHPNSSQPYHQKHRHTEPR*
</t>
  </si>
  <si>
    <t>C_790071</t>
  </si>
  <si>
    <t xml:space="preserve">MRGTLWPYVCRQSRTSRHAHPHGCPRLPLVGYCDN*
</t>
  </si>
  <si>
    <t>C_790072</t>
  </si>
  <si>
    <t>C_790073</t>
  </si>
  <si>
    <t xml:space="preserve">MSLPGELRVPDELDAQCDGPACRGGFAGRLDIAALLEEQLILPEGVDCLDGDPAVLDQLFDLARAKSEPALGAHALRPVRDPFKDHLLAWLHAAEAFHPEAFALMQDLLLVADSALGLASLALNAVAVWCFWQHGCTGVAIAGAVLLLAHYPASAALLALQLKGHHRASAWLAVPLYDLAAMAALPPLQRRWRRWADRRRLFRRWPRLAEAELWLWQYRALRQVVMALLHALPIAVLMVVGLASVKHTAAVPLPGWKMGVAAAAAATAAAAAALWLGEAALNARWGGQMSLLSYLGLALRLRGSKKLPYEWQSQLAEQRLNIKPDAPDFVELSRLQRCQILRLALMRPHFTVSNAATHPRPPPRVQHHRKSSAAGSASGAAAAEAGAGGGRGGQELALTSEGCWRSPGAAAGCGHAVAGCGAAVLALRAAFAKAARRGSGGSDSGSDSDGRRPQAPPSACLLLTTKGAVKAAVELMQGPLAAARYSLMAHARPAAGSSSGGAGACAGGGAAGGADAGAGGPSGEFGVNLVSFVDAAACKHCCKLLDMVVRQGLQSLMLCDSKLPLDFFGVLTGYLPSPKCVLRKLVLKDVMGSGISTLCMLCDALSHNSSVTSLDLSNNQLWGLRGAKELRAMLRRNGGLRTLLVPFCNIASPGAIEILKGAAENATLAVIDLSQNHVGDDTPDWADLYAAAAAAAAEKGAAAAAAGPGGAGGAAGPRNGVMREIDLSFNWVQESLAAWTASLLEMFPTLTRLLLNHNSDAAASRVVSRAATPRTMTPRTLTPRTLTPSNLRPASVTASAAAAGGGGAAALPSPAALQQAPSSSMLSPTVSERLAALPMAGGGGGGGGVGAGAMLALRQSNYSVASAADWQNQLHSQYGAAPPLPPWATGGGGGGGGGGGAGDAPSRSRGQHLITHLELYTLSRTAGAGGGGGAAGLTSFGAATALLRRSLARASGGAVGAAPQSGGGGGGGIGGGGGGLSGSLGRVAARMVSAWTTKRSGNCGAGGGDGPSGSGAAGGLGGGGTTSGALVSSNGGSGPLLSQSTAPMLGSTTGAAAAAAAAAAGRPANSLWVAVAAMERLDLRGLPFPAWWARSAAKPSSVVIDDSQVYDDGVGGGGGGGGGGALAAAPAPMAVMELPLGVVRMLESGLSQGMLVVDLTSPDLRCASRAVQLAAVYLALQHATHITISNAPRAAGPGAGPASLAAAQQQQLQSIMAAAALNPLAGGGAGANLALLRSSTSSFARANSGTAGFGGPWYGGAAGGRLHSETGQYTGGGGGGAVGLPQLSPRYGSVATSGTANTVAAAAAALGGGGGSSHLTASGSYRSGAGAVGPVGPLTAAALLPASLAAAPADGAAATAAWLGAGGAAGGASSRLSQTRRNAELASGGGVNVPSISSLHRFAMQRSGSSVSNSGGGWPPVPPVGLTAAGAGAGAASLAPPPPAVRHSMQPHGTVHAGAVQQQQQQPPHMFHSHYVVGPGAASGRFMPAGPAGLNPYHTPAPWYLGSGGGSGIYSGGAGSGVIPTFPIPGQSALMQSQPGSTYGGPSGSRVGGDVEKGPAVNDTAAAAAGAQAAADGADSHGGSGDVSLPGMAAAASSQSRGNAKADGAAAGATTASSTSACIHMQVPSAAAAAATAVAERRRQRQLRRGGGDLDISTAGLFVIGGSSRGADNSGSDGNGAGEDASMRGEGTGTDPGGDTCGDTGGDTGGEEADVAGLVQRARGSGRASSAGAFASAPAGSSCKQLRAGASGGLDSADEEEALLASISHVVVTGGTRGSGERGSGPGGGSSRPSGGSGGGRIAIAAGGPQISLAPGLAELPRFSDVGGVGGGSALTTIDAIFGTDTAVSGISPFMAKVGAGVSTSCNINLSVEHLACGGGGAGRDAEGEGDGDAALLTMPMLRMRPPSAAAAAPAHLRHERQPLASPLQSSVRALLETDDRDVYGDGDTGTDADGDGAAGAEEADGAAAVLPSTAKRMAMGSAPPLLARAAARAAAAAAAAAGAGGSDDLADLRRALAPRISDAVAGGGEPASGRASSALTAGAGGVASGPSQGPLGGPIGGGDGGRAVYGVSAAAMIGNTTSGTLGSSLLLESDMGLEMIEAGIAMLRAGSTDGMRRTAPRGPHGAAAAAVAGSNAARLRALSPGGPSTAGALDAASESLSCLTLDGSETMSGSAAVIAAAAAGAAAATPTQRQAASTRSRVGSPASPPPAGQGAAAIVTIDAARPAVLGAVGDLLTTGLIAAGSSGASTGAPAAARPGSAAAAGSLPFPGSNTGSSSNAPASAGAARESAGQRSSFSFAPFRRSSTDVQGMTAAQQQHVQALMVAAAAPLLVAAQALPSNGQADADADAAVVTAAAARGQGNADNSSSNSNSGGTFSPEANVVMYINAAGSLRASGGMVVPWVKGRRGSSDAGTGGAGSSPTALLPPPLPRSTSPAPIVSAPAGGCGAGSDASDSAAAGAGAVGGSPINAEVISGVLPMVVTPVLAPPTMKAGSISNGSAMAALASLVAAAATPSSLANSGSAAGASTAEAMAQLVAAAAAALDSIRWEDNRAAGGGSSTGGGGGAAAGGGVERRGSGWRGSGAAGGGGAEAAPMEDEYVESELDISFRAEAEAYAALRSLRNTSHTLASGGNGYGSGEGAGSSGGGAGVIAPRMLSDLLQAGQLQQLQALSRQHQAALVEALAARQGQGQQGPAPRQAQTGEQLAQPPQQQQQQLEGLQAPLAAAAACAERDSGDGAQTPNAASAAAKSHGLPAEPPAAAASAPAPSGTNGADDSLRPPPALAAAAVPETAALRPAGRGKPPAGDGPAAALGLAAMRFRSENGDVRVRSALPGGGGGGGGGGAGSRTDSAAVAAAGLPASLSSHRGSARLAPALLAMTSGMGVGVPVLARRPSGPPSAPSAMLLAAGGAHGGGGGGGPLAIALPPSLMRVTSSRRASFGLHTHFETPAADGGETSTANSSDIPVAGPPPPVSVPPPASGGAAGPALGRSFLRPSGASAGSYPQQPGANPISLPPHLQLAMASNGSTAGTAPASAAPHAAGQTGHMHHLSSQGWAPAYGGAFGGARRAFTGPGGGPSSDGNDTDAFDQPAATGEVNNDPGVMYDGAAGGGAAAAALPQPSMVRAAAAAAAALGLVGSGGGGGGGVGVEASNAVAVVLVVGGEGMLRMPLRALELPLRAALARRPGTTVSFRVSGLSHDGMRQLRALMGIAKVPMPERTYAWLLPSQSMQHLSITGVAPPPGAGAAAAGYSGYNALGFSGYAGGGGVSGGQSGLRMAPAEPEPSGYLSGYMMGTYAPQQAAAAAAAYQPQGTEAAAGTLDSPPEGAQPAPTAAQLVLQSQPSQQPLPSQRLLQAPPGVVNREELLALQLQFSRGLCSGPNSMDRSGVAGGSAGGAGGGGSSRKPRSAERRAGGANPGQAVPAGSNPVAAAAAAAAAFGQAYADGRSGADGAGGGVHVSAPLARMPPSTAAFQPGLPPPPPSNPASRRSSAVSPPGSATSHHASHAAHAHRASLGSFSSRPGSAAAPAPVPAPAGLAAPPPPEPDHLQSPFGATGPAGTPFQGHTPRGSPRGTATGEDPAAAAAYLQQQQQHGMYMPHLVRIHTGHALPLSAGRRPSSAAPVATAAGAGTRPLSGAMSLAAAAPPPPQGMVLVQLRTSSRPASGRNVLPAGQAGAAASSSQPSNVQLLLGRGAHHGPSPHAAAETQAAVAAAMAALAERANAAGGRLRPLPPPTVLQASGLLHGAAGGGSSLYGSYGGGAAGAAAGSHMSGAYVVSGTVLSSGMILASGGDAGGGGGGAGGGGGGGGGSRSHYYSGGSVAPVGMMDSLPDEDPAVMDDDEDSKFTGTLENVRPSAGRMRPGTATSTGRGAGAGVGDLRSGNGGHGATSHVCVGAFGSTAEYHHTGSVGQQQYPSAAAAVAAASASATPAAALAAALDAGGGMSPGLLPLPSGSGWPRVALPRPSGAGAGDDSGCTAGSTGGVQQWAPLPSLGRVNAAAVDSAGGLLSGASPFTSPSAASGNLLPPPMASLLVSGGSLQRGGLHRMTTGGSSGRVALGGLGFGSTIDMSAGNAPNSFAAAAAAAFVQQQQQHQHQQYQQQQQYLQQYTQQQPQQQYTQHAQQQQQQQQQYASFGAAADALLPILPVPIPMPAGPLMLGPASDAASQATSRTASPMPAAGTPAGGRSGATSASAPRSGANAQPSKSPSPTALSSLGMLPPPDPLLFTQEGVLLPRRTSSATDASGPTAAGGGNGATSRHVLEHPASRSSPVRPGSAGADGGGGAASHRHGQGLRGQGPYGGGSAASSPPTLHLSGGQAEGSGTSADIGGPSAVAAVATAALEAREGAGGGGGLLRIGSSGRRPAAEGASSIGSGGGGFPAALQQRVMSHGAPSHPGSAHGQHSALMELQQQGGVPGSQGQPQQQMQAQQVPQQMQMQRMAAIPESRPFPRQHHNGGGGGGDIGLSEGESGSGGDGSHDYGGDGQPNVLYSGCSSGEGGSSKLLLRRGGTGNSGGEGGDTGAGAVGVLSSGSHAVGSGAAGGAAAAAGGAGVGGSGGWPVQTLV*
</t>
  </si>
  <si>
    <t>C_790074</t>
  </si>
  <si>
    <t xml:space="preserve">MEEGGRVVETSWRSFSKGVAALRAAAAAIGGVGAIAGRTSMRFSRDEATEAATVVGVAAAAAAVAGGTGAACGDAGNHSPGLAGTRCRRRRRHWPAAPAAGADSYTTGVTRRVLACC*
</t>
  </si>
  <si>
    <t>C_790075</t>
  </si>
  <si>
    <t xml:space="preserve">MLPSLEELVLDFHDHGPPRAHEHLLFQLLATFLPNLRRLVVPAMWDRGMSGVGALAACPQLSSLIITSPKALRLTWDMLEGLSRLPRLRHLLLACSGLTGRTDDLTHALQVAALVLGAADRLRQAAIPHLAIQVASGPGDRHQPDWHQQPGLLAAGAAGAPLPRLVARCARVELGWLLVRPWQEPAAPAAVLLQEVVDRLRTHAERHKQQQQQQEQQEQEQEEQQEQEQQQQQQQEQQQEQEEQEQQQEGQEGQEGQQQQEGQEGQEDASAAPGLGDLAGGAAACGSSSGSSGNGSAGASVDGDSDDAAVGDDGGSRYVLAFGTLPRAPRNPHDPLCCEKWLRRALDRWFAPPRADRAGDLQQQAAGREQERQHQEEGQQPSLSVGEEESADARASGAASAVRRGAVGVAAGSSAGAAPAAAAAPAAPAADAAAAALPRPQQLWALIDEASQAVAAPAVGGMVLLECRSSSAARAMAAGLTRLAEAAEASGRSPRVSYAAVLPAAALPSGCEEDREWQDNGCLFRKLVFQALMDVWEQAVPPPSRAAAAAPDRAAGGAATSNGAAGRQPPPPVAAAAPAGAGGAAAPAGAGGAAARPPAAAAAAGGAAGTAAAVPLSHEEMLVRLERLLGLDVDVRQLWLQADCCEVVPVEGEEEAEEVEGEELDADVEGEELDEDEDAGVGEVADGDLLGDASEEDGSSEEEGFEEEEFEEEGFEEEA*
</t>
  </si>
  <si>
    <t>C_790076</t>
  </si>
  <si>
    <t xml:space="preserve">MPQGSYAVDAAVSLEVQGQVQRQQRQQHTXXXXXXXXXXXXXXXXXXXXAGPFAARVPPSSLAKPLQPPPPVASAALLRSASGALVRRLGSLGVGLAAAPSSVGSGSGSTTGTEAAEAENNRRVAQYLSGHSIRSALRRRSDVVRSGLARIKVALDAAQVAVLNSHRGGGASDVDGGKVSGS*
</t>
  </si>
  <si>
    <t>C_790077</t>
  </si>
  <si>
    <t xml:space="preserve">MVAPVAKLARIDSMPAVPDYFAEARCDSPPPTGLALPEYGLGVPGSDSPCCAGTGSSDCASPAVEDVPDADLHGYSFNDLPLAISGIDVGSGSGASSPLASSAGVVPSMDEGADVDVDVDAVVTLAASSPHKAAGLHPRHPGHHQAPRRHASDVEFVRMARRGGAGAAAAATAVSAAKAAADIGGAEVPGRSLLEGVVMALWEDRADRGMFRYDVSQCETRVLPGPAGFVAQLNEGRATKKRPTEFSADRVMQPFDPARFHFNKAAMGEVLFAFQADATASATSATATAAPRLLLPSAPMAKSALLASNPVSGSPNLVLINVSPIDHCHVLLVPRVLDCLPQALTPDTALLALQFAAELGGSSSSRSGSGAFRVGYNSLGAFATINHLHFHAYHLPAALPCERAPTCPLPGALARPLAASQQPRKRGAEEVAGAGSAGSVRVSRLVGYPVRSFVVEAEAGAALEAVAAVVARAADAMQAANQPFNIIASDGGRRVFLFPQCYAERQAAGEVPEELLDTGVNPASFEIAGHLVLKRAEDFALADEAWAARLLSGVSLSEERFMEVANMCFGSSA*
</t>
  </si>
  <si>
    <t>C_790078</t>
  </si>
  <si>
    <t xml:space="preserve">MWDCCGGTAGERHGTAGERHGTAGMGRWVAAEAGSAGAACAVGADEACGTAVGASAGVITQDEAVTIGAAADSTREVRGGGSRCGGGGGGGCGREGGGAGAG
</t>
  </si>
  <si>
    <t>C_70001</t>
  </si>
  <si>
    <t xml:space="preserve">MTHINAPGAGGSAMRGAHSRVSAQRSPARGGRNSPVPQAAPLAGFAPGAAAAPSPSSPSATLRAPLTGDPLVSYILEGPLLGSCGISANSVRGAAGEWERLGRQLALQLGFEHDAMDAVQKLRIYHYYLPVYWWAAAQLEAHRAAGQKTALVLGISAPQGCGKTTIVEQLELLFNWLGRPAASVSIDDFYLTHADQNALAAANPGNRLLQLRGNAGTHDLALGTEWVFKWRLQAEERMKAGGKAGMSAEQIADFVSRFIPAYSAYLPGLYGVGPTTARTGRTLIIEVDQNRSPVTQQPKPVV*
</t>
  </si>
  <si>
    <t xml:space="preserve">MREIVHIQGGQCGNQIGAKFWEVVSDEHGIDPTGTYHGDSDLQLERINVYFNEATGGRYVPRAILMDLEPGTMDSVRSGPYGQIFRPDNFVFGQTGAGNNWAKGHYTEGAELIDSVLDVVRKEAESCDCLQGFQVCHSLGGGTGSGMGTLLISKIREEYPDRMMLTFSVVPSPKVSDTVVEPYNATLSVHQLVENADECMVLDNEALYDICFRTLKLTTPTFGDLNHLISAVMSGITCCLRFPGQLNADLRKLAVNLIPFPRLHFFMVGFTPLTSRGSQQYRALTVPELTQQMWDAKNMMCAADPRHGRYLTASALFRGRMSTKEVDEQMLNVQNKNSSYFVEWIPNNVKSSVCDIPPKGLKMSATFIGNSTAIQEMFKRVSEQFTAMFRRKAFLHWYTGEGMDEMEFTEAESNMNDLVSEYQQYQDASAEEEGEFEGEEEEA*
</t>
  </si>
  <si>
    <t>C_70003</t>
  </si>
  <si>
    <t xml:space="preserve">MPIHGLEFTDSQLFDTLNVVLPAWILLALLPRWKHTYTVVTAAALYTSLLYSACLVSMMIAPSEDGAPDFSEMFTLEGVSKLLAKKSAALPCWTHYAAFDLWVGRWIATDAMDRGVPQLLLIPCLFLCMMVGPIGLVAYFLLRLPFSGGKKATASRKSKNS*
</t>
  </si>
  <si>
    <t>C_70004</t>
  </si>
  <si>
    <t xml:space="preserve">MQTRGVAPSARKSTSNAWARLHASNASLIARAQQSSTATAAPQAQEVAKPVLRPVPTAGAPQTGLSVEPSQYPQVRRGEVVETLHGVRVADPYRWLEDPDSEDTREFVDAQNALTASVLEQCDTREQFRQLFTDVFDYPKYGAPFKAGGRYYFYYNSGLQPQSALYSQAGLVPDTAAGEPRLFLDPSGLSADGTVALSGLSFSEDGSLAAYSLSKGGSDWCTIQVLRVDPSGAPPTPLADKLEYVKFSSLAWTHDQRGFFYNRYPDPASRPADLGTETDINTHQQLCYHALGTPQSEDVLVMQVPDEHPTWMLAARVTPDGRFLVISVHAGTMPANRLYLVDMQALDKKADGAVDWAKYDHRNGSKKLPVVKLVDDFSASFSVVANEGTTFYIMTNLDAPRYRLVKIPHVTSAGPASSWPDHIAQHPKDVLRGALALKGDVLVVRYLRDVVAALQLRQLGSGALTKELPLPGVGSVGAMSGDRKGSELFFSFTSFTEPGALYRIDTAPGSALEPQLFRRTELKVPHSADDYVTKQVFVTSADGTQVPMFITHHKDTKLDGSAPTLLYGYGGFNVPLEPGFSPNRLAFMRGYGGVFAQANLRGGGEYGTEWRNAGSTHNKQNVFDDFQACAEYLIRERYCSPAKLTIQGGSNGGLLVAACANQRPDLYACVLGQVGVMDMLRFHKFTIGHAWMTDYGNPDRAADFSWIYPYSPLHNVRAPEGGSRQYPAIMLATGDHDDRVVPLHTLKLLATLQHNLAAADPAASPQRNPLLARIEVKAGHGAGKPTQKVIAEAADLMGFAAKCMNAKWVDRA*
</t>
  </si>
  <si>
    <t>C_70005</t>
  </si>
  <si>
    <t xml:space="preserve">MSSFFVFENVENAYTPRPSPTTSPAGSRRASADGSPYVHTVWKSSEQHTGTIIGACRDITLFSDGWMISQPNPSEVYRRACADHPLTAELNHHLAALLNNQAALYNTMFGRSQPVLTVPSFVSPEEEAAHVPLYMRGSSKRQQSGTP*
</t>
  </si>
  <si>
    <t>C_70006</t>
  </si>
  <si>
    <t xml:space="preserve">MLRTRQRPWRRLRASPGAADIAGAAADANRLAAAAAAAVNGAAGAGASGRGRGVVPAGPASRAGRGRAAVSTSQPCTCACACTCTLTPACGCCRHGQGAAAGPGPCPGANASANRASGTNQSSGRGGSSGTSCGSGHRSCRSGAGCSSSGGSGARGSAGSSSSSSSRSRGRSRLALRRLLPLSDGAFAGCGGRGPRLHGIHLKIHGPHLDDLPQDFAPRLTAFLTDTLGMQPLHMAVSQGCVQLVVMLLELGRGAA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ATTTPAAARTAAALAAAATAAAARRRPQP*
</t>
  </si>
  <si>
    <t>C_70007</t>
  </si>
  <si>
    <t xml:space="preserve">MMPPPLLQLPTAQRSPSPGTREQPSQPAAAAAAAATSAPIGGAAADKPPSPGRGRDASAVTLTEDTAALLTRLRAELARTQDIKMPPPRGTAAAAGSSSSGTSSSASSSRSGPAAAPKAAGAGLPGRPGSPSGLGVGPAQGQRHPQPKPLGMSSSALAAALAASRDEGDAPLPGAPVYVPTPPPASPSSPGSSGTSTSTSTSSSNSSGSSTSRSVEGGSARSSSSAASAEAAAASDAASGAAGSETSSPSPFGGMPFSLPAMMKRKPQPPEGAVPGSRAPAASSSSSSFATSNLNSGAAAAAPKQEADPKRPSWREAASAAAAAAGRFAGQASLPQSPEAAARSGAASTSTSTSSSSSSSTSSSSARSSGAAVRTGGGAGGGGKKKAVVVGGGIGGLVSAARLAKEGMEVVLLEANSQLGGRCQSVQRGRVRFDTGPSLMLFIETYRKTFAALGTSLPQQVPVVRVTPAAYRVFFQIRDALTRVAQGLGVRVRCGARVAAIRTAAAGSSGGANRVAGVTLESGEEVAADVVVSNSHLFTIXXXXXXXXXXXXXXXXXLSYELLTGPAAPHGAATARRLLASAEFSAGVIAFNWSLSTRLEQLLHHNVFLSGDFEGSWVRATSADTLPRSPNFYVHCPARTDPTAAPPGQDSVMVLLPVANMQEIVKAQRAERNRGAGGMLASALSPDSNSASQPPVDYKELVAAGREAVLRALAEAGMPHVKKHITDELVIDPVQWRDKYGLAHGAAFGLSHGLNQLSVFRPANADKQVKGLYLVGASTRPGNGVPLAMISADLVTQRVMKDVSAGVV*
</t>
  </si>
  <si>
    <t>C_70008</t>
  </si>
  <si>
    <t xml:space="preserve">MVSSAGAGPGAGPGRNGFLGMVLGLGGGGLGRAGGGGGGAGAGAAASPAGAMLDGFCANAHGSSSAAGTGTGTGTGTGTGTGTRTGAFSSTSTNIAARQQRSSTDSRNSNSQRYSYPRSAFVGGGKGKLPAASVAAVAAADMLQAPGQQPTHALLLQHQQQQAQVQQQAQQQAQQQQQAQQQQQAQQPSGAAHMYRTLDHKAASRAVSLAASVAAGSPAGPAGPAAASEEPAAQGWLASPGHSGGPASLAAQLAAAFNNTADAAGDAVAGAAGAAAGSSQSGAAPWRATAGQVSSGPAAPAPPASSMGIASGPGGPSRGVEAGSGRGDTPRPSPGAVSVAAAAAAAAAVADGPLLPAAGSRESPWVRSPRGQEREHAGQRERERGLRLPLPLELGRXXXXXXXXXXXXXXXXXXXXXXXXXXXXXXXXXXXXXXXXXXXXXXXXXXXXXXXXXXXXXXXXXXXXXXXXXXXXXXXXXXXXXXXXXXXXXXXXXXXXXXXXXXXXXXXXXXXXXXXXXXXXXXXXXXXXXXXXXXXXXXXXXXXXXXXXXXXXXXXXXXXXXXXXXXXXXXXXXXXXXXXXXXXXXXXXXXXXXXXXXXXXXXXXXXXXXXXXXXXXXXXXXXXXXXXXXXXXXXXXXXNGHSLLSSLTFSAATYGPTLADRLGSPATGAISRAGSVGSWLLPLYTPSLRGNGVASCLLSRQTSQCSTPTPSQLAAAAPYGGGSGARGSGLGAGGRALGTPVRSASAHSMYLMEVSDVLLRPLLPPGLPMPGVGPDAATDAWPLHQAARVELLSPAVALWPAPPSAGAAAAPASQGGSAPASLPSGGAAPGTGAQPPVVEVRLSMRCPDMLERSPPRRQRQQPQARTRQQGGGDQGSAQHQAGRGGGRGAATQAASPTLQTPPQQADWQRVLSGVNSLADAAAAGGGSSGSSVEREDAEEEPMESFSLAHVSQLVAWSRSGIIPVVQRDDSTEACTHATLLVPPEMQHPHSNLLTQLQKAQHQAQQPFGRASASAPQLMASYHAFLGDMGMWLEAVQVTIHSGYSINSFGASAMNSSAAAVAMAAAAVAAVRSSGTASGTAATSSATEQAAAGNDRAGASTSGVGGGGVMAVRRPAAWELRAVLDVCRAGSEEGHTLLHLAVLGRSLPMLRMLLRTWPRELGLPVHELNRPDQRGRTPLDYLTGRMAGAGGGGALGDAGDGGGGAISAGMRAGDLASFINAGEDGSGRAHGGGGGAVTDDSLGESIVSDFAAMAGPLLRSISGNPGDDASAASGSLQLRPPRFFGIGGGRGGAGSAAAGSRGGIGGLGQDAGSSTAVLAGGVPRPMLVPGVGAGSGGRGGGGGGVAGGGDGDGSGRSDDSGIGARVRRWVAMREIVPLLQPQVPRSVSLSPDDRSSDPSAGREDRAALDAAAAAAAAGVVAAATAAAAVASGTAGSSGSGNTAGHAASVAPVSVGDALLDGVLESDSDPDAATSNVSIAAAISPAAPVVNLTCSAPDVSTAPSTSGVSSTVAALLSTSTNTYGASAGASGGPASPAVLAPWEVVTARSRAAIPQALTGSTASSASPTSAASGSRRLSLDSLLLRGRSADGGRSDGPRDGGNGGGASEHNTRITSCSHNRHSSSSGSAGGGLTGYLLGCRPIERPLWAVLLVLLSSIQALLLLLGAMSSARLLPATASLMSPSGWLLWLPAASVVLSGATAAAAGALLQPLPAAVAVAPWLPAGLTSAGRAAAAILSMAATAALPVRVPQQLLAAGGLAGGSGVGGWLVAALRLALLTAGPVLLEGVGADRLPGLEDVS*
</t>
  </si>
  <si>
    <t>C_70009</t>
  </si>
  <si>
    <t xml:space="preserve">MLEYGAHRVLAAVWYEVRARCGPQQLEAAVQLQVLPLQAPPPGQPLVLKGRADMWQDTCAGWCCGLCAGRSEVEAGGVEACVRVAGGVLCAGTTAEVNLEIKNHSTRVGFPAGSGVLCLRRKLVLREEPTERSRGSWDEWEAVRVPIPFALPPGASYTGDSAITLHLAVPSHADQSTSLTAYPVTSAGATAAAGTSLASTLSRIASVRPGALATAPSYPPRPSATSTSGQDGSAPQPTSSAPKQPHPAVAPVQCAGSPSMRVGAASAPLRTSPSTSGSAAVGASGGAKPQPLVHVSYSLRLRYERKGLLGSALAEMDAACPVFARAMGEAMSPTHRSGVQGGARGGGHRAGGSGGGSGGGAGSGGGAGTGSGNGTSNGGAAAAGAAGGGGGGGGRAADSQYGMDLPPLPDWWRPTVLERVVDLDSALNVEPTLLGPHAGAGAALSSRTSGSQAPALSALAQGLSGYGEGKGCGSGHPASSGGAPAGAGAVNGAACAADAAISGAGTGGNAAGDGAGAGGGGGGGGGGDGGGGGGGSSSPRAQAPEAADPLAARAAGAAAPAGGAGAAAGAASGGGEKPSIAIEIEPGDAAARC*
</t>
  </si>
  <si>
    <t>C_70010</t>
  </si>
  <si>
    <t xml:space="preserve">MGWRVGLDSARQEPAAPGGGPCLMAATCGRCCCCILPLAATGPQPTCVPRRGLPAAAPAAARPPAAPPHWG
</t>
  </si>
  <si>
    <t>C_70011</t>
  </si>
  <si>
    <t xml:space="preserve">MICSNMPSALHLRCPSRARHAASRPLVRSYLRRGSGSGNGATGFVVDVPAAEPHVQTLTPAPAPAPPAAPAPAPAPAPPAPLLPPASIYTAAVAAGTLKCKIPLGKAFVLAVLAGAYLGFAGLLSFTLLNTVPGLLSTNPGLAKLLAAAVFPLGLALITICGGELFTGNTALMPAAVYEGKATWGEVLPRWAVVYLGNLLGCLAMVVAVVATGLVGSNHVLPGLAVAKTSVPLGQVLVRSVLCNWLVCLAVWMALAANNLPGKLMGMWMPVTAFVTVGLEHSIANMWVIPIGMALGAPVSAGAFLTANLIPVTLGNVFAGAVLTAGSYSLAFGRLGAAFNGEAAK*
</t>
  </si>
  <si>
    <t>C_70012</t>
  </si>
  <si>
    <t xml:space="preserve">MMAYTAAGNLMQFFAITESSGGGGVEAWPISELLDISRPLGRIKVVHHTLHIARLLAAYAPLAPPQLSIALGGMIQSKGLGGRLLGNVMLFGDFVQKRAFEYLRQPGVVLDFSTLVELYTATGRELCANLVRLHQGAIRMEGTTLVLHLEPVGLPLDAPPADEATLKEAIRGVLLGIAALHRAGFVHRDVRWRNVIRVPELRSSGSLSTYVLIDLEHAARADCAVDCREPDFRLGSWPSEDMLESGSGRYTPASDLCLVAYLMMCIPLSQSGQRLQQALAARQVPSAEAALQHEWLSLHAA*
</t>
  </si>
  <si>
    <t>C_70013</t>
  </si>
  <si>
    <t xml:space="preserve">MALAANNLPGKLMGMWMPVTAFVTVGLEHSIANMWVIPIGMALGAPVSAGAFLTANLIPVTLGNVFAGAVLTAGSYSLAFGRLGAAFNGEAAK*
</t>
  </si>
  <si>
    <t>C_70014</t>
  </si>
  <si>
    <t xml:space="preserve">MWMPVTAFVTVGLEHSIANMWVIPIGMALGAPVSAGAFLTANLIPVTLGNVFAGAVLTAGSYSLAFGRLGAAFNGEAAK*
</t>
  </si>
  <si>
    <t>C_70015</t>
  </si>
  <si>
    <t xml:space="preserve">MATTYRAAFGNAEHHKAVIQELCGKLGLPVPGPKPRPDTSGDSELAHQMAEDERRAAGYAVPRPDVTTSPSNVKVQMVGSGGAPGMHFNSLVPPGARHQRSYSDGSARLVQQQHLQQQQQQQQQQQQQQGDQQPEKLQHRHSLLMPDIRRSSGGGTQAPAAGREPAPAGASGAGTAAAAAAAAGAAAGLPRPPAGAFANARHQQVVSDAELAARLQQVEMAAVADATGTPQSLLFPDLQSQPSMRELALGRTLSCVPSVMMSPQMMMSAATVPPPEPVVSADRRRLQDTLRLYELTERQVAGDGDCQFRALSDQLYDNPELHAEVRRAVVAVLRQRAAAYSCYVAGDYQAYADGMARAGTWGDHLTLQAAADTYGVRLVVVTSYEHSPVITLEPEQKKSGRTLFLSFWAEVHYNSLYPAKEPPAPLPRPSAPAAAVTATSKRASGNGGGKDGGKPHKVLGSRKLGQLFNV*
</t>
  </si>
  <si>
    <t>C_70016</t>
  </si>
  <si>
    <t xml:space="preserve">MRLRVEARRHGASSWLSLFALALLALRSTVFAAEQGSSSSGSSEGPVSSSNGAVVSAKVNPQVPSTFYFTSRTINTTITVTPGEAPASSSPGLAPAQQVQLALSWEASPACDSAPTTFNSVADIQGRLWGRLVNASAAVSGSASCAFKDAASQQPVFSWETAPRCPASPSLFASVADGKGRLWGTLXXXXXXXXXXXXXXXXXAFKAADSDRPLYDFLTAPACVSLPEIVTCEADAAGRLWGWESGRECAFKDYNNNPLSLPLGAADLSNVHPVTPEEMVARGAVPTAASLTWRAAPACAAAPSKAVSVADGRGRLWGWEDSHSCAFKNATTALPRYDWVTAPRCLSDAADNNTHADGDGRLWGWEAGSSCAFKDLQQRPLRTWATALPCPAAPQLTTAVPDASGRLWGWLAGGIDFSCAFKDAMGAPLSFNPINTSAPTTASGTPSSSSGPTSSGTGGSSATDSGVEPTVQIINAGSLAAGAYLAATQQSGDPNAAEAAAHSSSASAGGSIGSPHADSATPFANSGHRRSALGAWGPHLRGGDAAASRHARHQHQQPQKQAYDAGGSMAFHTGHSSLAQSSELGRADQGSGSRRAAEVQQQPEPQVHHRYRRSLGQDTDPATSGYPSCSVYPAPSGVRQDSAGRLWSSEGGKSCVYRTSDGRSAAWFDVAPACAADPSDANIHSTDAQGRAWGWESGRSCAYRSTPTTAASTSTAKAVASAASTAVTTVTAAAAPSTPTIYSAGGSVSSAPSCGSAPTMGTSQPDNVGYVWGWENGRGCVFRNSEGMPVYYAALITGDMSAQPGYVPKVASAQAWYDAPRCSSPPDWSSAQPDSEGRLWGTEAGTGTCVFRDQRGYPLFYSDLQADHGCMRVCVCAAQNGNVAEYYNAGSKWDNAPACPDSPTWSSARADNYGRLWGWDSAAGSSCAYKDASGAAVYPPKGASR*
</t>
  </si>
  <si>
    <t>C_70017</t>
  </si>
  <si>
    <t xml:space="preserve">MDCSRRCSATSGIESTSTPSFLQPSPPESRGPSFGGGGATGYQGFPIIGAGRVILQSPSGFWTSVPVPPGKTTVNRFLLSALMKSMDAPAVDEVWLYAPLPPDPVDYAAAEAKRIPLYLRGASRAGSNGGPPEGARGGQGQGQGW*
</t>
  </si>
  <si>
    <t>C_70018</t>
  </si>
  <si>
    <t xml:space="preserve">MSRWTRASLRAGSRLDSFVASAVKEERKTTSGRKGDGGGRSPSSTTSGRKTAASSTPSTPGGSPPGTASSRPPPPPRWPHQTLDKQQKQQQRRTXXXXXXXXXXXXXXXXXXXXXXXXXXXXXXXXXXXXXXXXXXXXXXXXXXXXXXXXXXXXXXXXXXXXXXXXXXXXXXXXXXXXXXXXXXXXXXXXXXXXXXXXXXXXXXXXXXXXXXXXXXXXXXXXXXXXXXXXXXXXXXXXXXXXXXXXXXXXXXXXXXXXXXXXXXXXXXXXXXXXXXXXXXXXXXXXXXXXXXXXXXXXXXXXXXXXXXXXXXXXXXXXXXXXXCVCASSERIEWASFPALVGVLLGTWVAAGAWNGDYSPDGTRAHQDVPWQLAMLGPTYGAVLGAALTWSLAATASVAAYSGLVAGGLLAPVPVVEGINSXXXXXXXXXXXXXXXXXXXXXXXXXXXXXXXXXXXXXXXXXXXXXXXXXXSGELGRREAEAYLYRSHVVW*
</t>
  </si>
  <si>
    <t>C_70019</t>
  </si>
  <si>
    <t xml:space="preserve">MGQAASELQHVANQLQGLGPEEKKFLENVFEGKVEEAKNALMDNPNFIYARTRDCAKSKKGQTPLILAAEEGHAEVLELLLARADASGNGDKAKRYTDLRNEAGLMPLHFAVWAGQRAAAAALVRAKCRLNATGHSDSRPGASGTPSSPTHTYTH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TSGGYAHLSPNSAPRPARLSDDGRDDVLAGVPGVGEGGDGVGGSSSGRDPLGAAALEASPGASMGGSPGQSLSAEIRARRKAEEEAEAAAKRAEEDAAAQEKAAEERAAASEKAGLPPPNREFTPNPELKAEIAKWRAFKL*
</t>
  </si>
  <si>
    <t>C_70020</t>
  </si>
  <si>
    <t xml:space="preserve">MAATADSLQQQVDEICACCPVLSPAIIPSGYETQDLVELMQNAGRESVQAFEELLEGAGRGVTCCCVCGADGTPSTSGGGSDDDSDGEGDASLYFTVLTGLSFKDRTVAMKRAGFACGQCRALRSTNRMIRFAALRVGADAPADDDDEEQGDSGSRLLALAAHLASVNRAPDSLQASPEGLAVWLQELYCRAHALQVVASNLGGWRCVGPTGQVLRLARPKDVVAAARALLQPPEEEAAQKPRKEGRKKQAAAGKQVVAAGQQAAAVAGKGAGKAAQAKQEPPKAAAGPQKGQAVAALKQQQQQQQAGAGKKRSAVEVAADQEAPRAAGKKAKGGAPPPQAKPAKPAAAAKAPVPQGGKAGKRVR*
</t>
  </si>
  <si>
    <t>C_70021</t>
  </si>
  <si>
    <t xml:space="preserve">MAASTLGDAQQVESFVHQLINPATRENALLELSKKRENFPELAPYLWHSFGAIAALLQEIVAIYPLLSPPSLTAHASNRVCNALALLQCVASHNETRALFLQAHIPLFLYPFLQTMSKTRPFEYLRLTSLGVIGALVKVDDTDVINFLLSTEIIPLCLRTMEIGTELSKTVATFIVQKILLDDVGLNYICATAERFFAVGAVLGNMVVAQAQMVDQPSQRLLKHIIRCYLRLSDNPRAREALRSCLPELLRNTQFTACLKNDDTTRRWLAQLLMNVGFSDSAAALGAPDVVQPSPVMGAFGAIAVLLQEIAATYPMLSPPAVAAHVSNRVCNALALLQCVASHSATRIPFLQANLPVFLYPFLAIESKARPLEYLRLTSLGVIGALVKADETPVISFLLGTEIVPLCLKVMEIGTELSKTVATFIMQKILLDDVGLNYVCATPERFFAVTGLLGALVAGGKGGVCAGAGGANGSNHSLGALSVAPQQPQHQYRPQLSDHQHLEQYNYQHQHQHQHQEQPHHQQQLQQLQHQQQEPYSNGHMANGGQRQLAPHANASGGDGGGGGGGGQPSQRLLKHIIRCYLRLSDNPRARSALRSCLPEALVNPAAAAATAGLIGADNPSRKWLAQLLMNVGFSDSAAALGAPDVVQPSPVMGA*
</t>
  </si>
  <si>
    <t>C_70022</t>
  </si>
  <si>
    <t xml:space="preserve">MGVDYIARKSAKKRKKKERQAVGKDGVAIRERRRKKIRRLCQGVCYKTPELTEEDKKGGWSDGEGNGAEGHSAASSPAGPVMLVLLPTRELAQQVVHVCAEHKKPEKLLKHLGRIRAQYQQQQAAGAGGRNPPRVLVFANRVKAVRFLAAALAREGYKVAQLHGQRSQGERNQAVSEFRAGKAQVLVATDVAARGLDIRALPYVVNYDFPARIETYVHRVGRTGRLAACGHAYSFFTRNLAPLAPPLLELLQAHGQDVDPNLSALANAWRIAEKKLGAAGAAAAAAAALRRGDGSGAAAGAGSEDPDSGAGAASEEGGEEADDDEGDAVAGGDDEGKLSMAELALGAAEDLMEGLGSRDARAIADILRKKMAKQQQQQQGGSKKPAAGEAEEQQEQRPAKKARPGDTQLVPTTAAQRAAADAAEPGAGRKAPYMAAKSFAGARPGYCFKKGPLGLGYYADEPLHLVKQRKLAAAKAAKAAAGKVVVVTKPATAAAAGKAGVAAAVAGGKAAAADKAAGGAAAAGKKAAGGKAESVWGLPQRNKPIIPVRHEDFLSDSDQAASDGADSDDDDDEEDGGVAPAAKKQPPAKKRFQPDPDSDDELFGSGGRGGGGGGSGSDDDDDDSDDEEGGRGAAKKKHKALPGRLRKKLAKAKAKSGGGGGGGGRGRGRGGSDGGGRGGGGRGRGGRGSSAAGRSGRGGGEGGRGGRGGGRGGGRS*
</t>
  </si>
  <si>
    <t>C_70023</t>
  </si>
  <si>
    <t xml:space="preserve">MAWHLGKWLLIRGSVVWVGGCGLCACFRRSLQTGGGSGGGGSGGGGSGSGSGGGACAHLGSGGGGKGHVEEESAAPPKKRRKRAG*
</t>
  </si>
  <si>
    <t>C_70024</t>
  </si>
  <si>
    <t xml:space="preserve">MYIWCACYDPSSLALTEPSATQLPAGTQLRIIFGGPPPDRYGDYEGRVEVNLPDGRSGSVCSRGWDVELSTGVCNRWNGYWRYGIPINGSAFGPLVQLAPVLLADIICDGGQRLATTLEFPSSANVSCTATVYDSAAEAAADGCGLDQAAGVTCFLYDYLTPPGSPPLPLRLVSSGNQTALDAAARAGLVAVGRLEVQWGGVWGGVCSNTGIATYSWWRDAHAQVVCRQLGYPADGHAYAIGTRNSLLPASAPADQPQFVNYLQCNGSEPGLGWCRGYPINGSVTPGACNSSDFAVQVACYSQPHLTPPGSPPLPLRLVSSGNQTALDAAARAGLVAAGRVEVQWGGVWGGVCSSNNYGQWNWWRDQHAQVVCRQLGYPADGHAYTVGTVNPLLPASAPADQPQFINYLQCNGTEPGLGACRGRATNGTSSTYLTPPGSPPLPLRLVSSGNQTALDAAARAGLVAAGRLEPQFITFAQCNGSEPGLGACRGVPINGSAPPGACNSPDFAVHVACYSQPRLQPQLLPGPAVAAYLGALQLSNSSTPPNNYGAAQGRPELRLRDGRLVALCDRGFDDAAATSACRYVTASGMYGWPYGVSIRGSYFGSTAGAAAWIADLRCPAGDEANIGACLGTVYNSSAEAAAAGCDNTTNAGVRCFAQDYLTPPGSPPLPLRLVSSGNQTALDAAARAGLVAAGRLEVQWGGVWGGVCSSPGSTFSNWWRDTHAQVVCRQLGYPDGHAFVVGTNTSSLLPDPPPADQPQFITYVQCNGSEPGLGACRGLPINGTYSSCGPANAPAIGADGGGGSLDAAPPPPPRPPLPSSEVLQNSTGGVFATSAAEDYPELVLDVPQTLPNLYPATTLALLGPSLALLLSPQQQVVAAATRYGGGRAAVFGAEKMVTRCCSSGSSTGVMTDGASDPAMDRLLVNVPYIQRRLLSYVAGGGGLVVAGPDLMPAAFYTEEEGSSTAAVAAAAVGVGSGGQRRRLQQASGSGGSSGSSNGSGSGASTANRPQIPLGSFEVNAVTGPLGLVLTGFVSDPGGNLTLASPSVAHNAELAAAQLVGYLQGRLPLTTPDLLMLLATTTRTRAVLTSLASAAAGAVSSSTMDAVGLALERVDSLIRQIDGLVATAPANLLSAFASPPPPPPSVRRPPPSPPPRPPPRLPPAQPLPQPPRRESPLPPAPLPPAQPSPPSPLPDTGTGGGTQAPRRAPSGRSPSGGSGRSRGETTRRPPPRMVVVSGDAAEAVLDDRQQSQQQP*
</t>
  </si>
  <si>
    <t>C_70025</t>
  </si>
  <si>
    <t xml:space="preserve">MRRRRAAAGTPPPPPPLPRAPPRTTPGSRVGCRAPADTCPAPSTRRCQGQA
</t>
  </si>
  <si>
    <t>C_70026</t>
  </si>
  <si>
    <t xml:space="preserve">MPTVLRQQALAGVGSGACSSPSRALNLLLTACWSRGAGGLLG*
</t>
  </si>
  <si>
    <t xml:space="preserve">MDLISWASSQERVLRAEKTATRARQQRAATRASAPAAATARADPQPSGRDGWQPANRRGSKRAADGPALNPLQLTRIRHSSGRLLSMVEKEMCDTRGLCYFCFGQNHRSSECPLAQRDGNGGGGGGGGGAAGGGGGGGVRRRENGNGPRRAQAQVAEAADARD*
</t>
  </si>
  <si>
    <t>C_70028</t>
  </si>
  <si>
    <t xml:space="preserve">MCIDYRALNRITVKNRYPLPRIDDTLDRLAGAKYFTALDLASGYHQLLIKPEDIPKTAFTTPLGHFEWLVLPFGLTNAPATFQATMNRIFAPFLNRFVTVYLDDILIFSRTAEEHEQHLRQVLACLRKWKLHAKLSKCEFWRSEVKYLGHIVSSDGIRMDPKKVEQIRQWPLPRDLSELRSFVGLANYFRRFIAGFASLAAPLTNMFSLARLPDTWPPQALHAFEQIKERLSTDVLLRYPDFSKPFVVMSDASLNGTGAVLLQEDRPVAFTSKKFSPAERNYSTGEQELLGVVNALREWRCYLQSALPFTLYTDHHPLIYLKTQAHLSRRQARWVELLSEFHFDWVYRPGKLNVVADALSRHPSLSFLHAMQTRRQAAAAASSPPVPSATPSAPRARATHAPAPDAANVRGLATSPDGLFLREEEGSWRILVPNDPDLKRDIIASCHSERLAGHQGRDRTTELVRRTFTWPTLTRDVADFVASCDACQRSKPASGKPAGKLQPLPIPELPWESVSMDFITGLPRTQRHNTAICVFVDRLTKMVHIAPCSHEINGQQTADLFFDSVVRLHGLPREIVSDRGTVFTGAFTTALTKRLGIKQSLSTAFHPQTDGQTERI
</t>
  </si>
  <si>
    <t>C_70029</t>
  </si>
  <si>
    <t xml:space="preserve">MFDKLKQAVGLQEQEEKGLVGQIDEAMTLSWKNRLIGFGCCFAFGVLLTLISIPMLWTMQITKFAVMYSVGSVVSVMSTLFLMGPVKQFQRMMEEKRILATIVYIASIAGTLAIAFTTHNPALCLIMLVIQLLALVWYCVTWIPGGQAALKSMIFRS*
</t>
  </si>
  <si>
    <t>C_70030</t>
  </si>
  <si>
    <t xml:space="preserve">MRPRHPCEGGGVHGPWGEWRVHGLEAKPGMTTRELGDLAAARLPRRHRHQHAGHFRLVVDGRKQPQRLMLDVAQEGLLGGGAALHMRGWPPAPGPNSSGSQSVVLRPLYVKTLTGKTITLQDVHSDLDVYDLKCMHLARAVRVDRGPSAPLLGWLLEHGSAMPPLKLYAYDSCAPGTPVREVVLHGPWGEWRVHGLEAKPGMTTREHQHAGHFRLVVDGRKQPQRLMLDVAQEGLLGGGAALHMRGWPPAPGPNSSGSQSVVLRPLYVKTLTGKTITLQDVHSXXXXXXXXXXXXXXXXXXXXXXXXXXXXXXXXXXXXXXXXXXXXXXXXXXXXXXXXDRLGCV*
</t>
  </si>
  <si>
    <t>C_70031</t>
  </si>
  <si>
    <t xml:space="preserve">MAPLRLHGAQPPPGDPPPGDGSSIRVGSSNGGSSGGSWCGKLHLWPVQAEAWRSTEAAVAALLAALEVEPGGSDRRSGFAAAAAAPAASGGSSAAVTGAGGSSTGAGGSSTGGGQPVPARPCVAHLRHLLQLGRPCYCGQGHYSLSQLQQEVAARWAESRPGADISEWVAAAPPRPQQLPGTGAAHGSDGDDGGSGRVLLLVGNIPPSIKASVVQSELGAAFAPFGCRGVSVSRTRNGGSHGWARVSLAAADEAAAVAAAAAAVEHLDGRLALGGVALSVSPSCGRADCLFPGLPYPLRAGLRLDATAAYSATDQATADAMTQLLATLAERLVLQPLAPRLQPAAAAAPPVPQCAGAPQQESDAIVAGQQLEKEEKVLQPPPASSWVLLPLDVTDGTACCGGNSLSLARRFRRVVAVELDADRAEDLRHNAALLSAWSGFCARRAEQLQQEPGGAAPCQTPLQSTHVAEPRPRPQQHQQAPLGVLQVVCADYNQRLAGAGGAGATGGESSAVVFMDPPWGGPQYLGSTTTPTPGPAAHAGSVAAAPGTAAGAAPQLLGAGPGPAGPRLPRGDAAFGLGARPLSHIVAQLLTTPPAAPAPLADAPAAGAPAEEASAVAAAACRAGAGSGTSCGRLVALKLPSRASEDLRALQARVRELVAAKAAAGPAAAPAAAAPMRTAGGNAAVDVASGREDAAVGVDPKAGDGVCPYND*
</t>
  </si>
  <si>
    <t>C_70032</t>
  </si>
  <si>
    <t xml:space="preserve">RLLALAGRRLRHPWHGRPRHRPALLVSTIPHQRSSPPPREALAPHRRDQCPAPQPTHPRGRTGAPLSVKQRNQGPLETRQGAANLAARWPGRVLPQSAQSTRPAFLPASNPNVQR
</t>
  </si>
  <si>
    <t>C_70033</t>
  </si>
  <si>
    <t xml:space="preserve">MAMDADDAGPLPDKPKFAPLAPGDKGAGGEAKVEFRRVPVPQHRMTPLKTAWMELYKPITENLKLDMRMNLKTKKVELKSTPQTTASDALQKAADFVHAYLLGFEIRDAVALLRLDDLYVECFEIKDVKTLRGEHLSRCIGRLAGKDGKTKFTIENATRTRIVLADTRIHILGSFQNIRVARDALCALILGSPASKVYSKLRSSCSRLNDS*
</t>
  </si>
  <si>
    <t>C_70034</t>
  </si>
  <si>
    <t xml:space="preserve">MSVNRAGRRLLSAAGASAAEPAAAAALGSCAPRLLQLLSRQHGSSSRGFSAHGTSGPQEPPGGHDRTAEAPPRHRVGDLPRSRSVQQEQLAVGSDRDSVQAAGGQAAWPRRSPDAPPDPATRRGGRETMGSEREAEEAARLTLRHGSGKSAEAIMAGPEAAEAPHSNTAVKFVYQQQPSPYSHDTDAAGTTSTGGAEQVARQYMETAGSSNETSRAGGPTDDIPELGGVSGMFAPRGEMGSDYGLRTPRQPFSHGAPPEAGGGVRSGSEILGMSGGSGGTGGGGGGGTGSGGTGGEGSDRSGRSDGAAAGGGGQGGSGGGGAGGGGGGGRGSVAGSWHVNLVGNGVGETVKAGVGRLQEAYKVMFGDGPARGVGSDRAPDRAGAGGLESRPGKPTDAGKSGGPREGWNSP*
</t>
  </si>
  <si>
    <t>C_70035</t>
  </si>
  <si>
    <t xml:space="preserve">MAELLCFHHLHRLPDRTPAHPLXXXXXXXXXXXXXXXXXXXXXXXXXXXXXXXXXXXXXXXXXXXXXXXXXXXXXXXXXXXXXXXXXXXXXXXXXXXXXXXXXXXXXXXXXXXXXXXXXXXXXXXXXXXXXXXXXXXXXXXXXXXXXXXXXXXXXXXXXXXXXXXXXXXXXXXXXXXXXXXXXXXXXXXXXXXXXXXXXXXXXXXXXXXXXXXXXXXXXXXXXXXXXXXXXXXAQVHFLADQFRVGDPRFDDDFKLHMRATLRNKPVPTLRPFRSIKRMWSRRGQKHQQPEQAQGQGAATAAAIAGAAGAAGAAGQQQQQQQQQQLTGGGSEDGVSPTGTLSSDEEDDIVVEVEGVDDEPGPGTAGPGSSSSGISNGAGSSSGGNGIGGGAHASSSSNGAGVSSSGGSSGGLPRGYDQYDAAARLDVGVSGAAGTAAGVGVAGGTATGGGSAPHHPPDLPPHVTMRDQDDGWGRSSPPAAAAAAAAAAAGGTTPIRPWGSHARSGTSSHGTDSSNGNGGSSGSGGSSSSAATGPGGAAAWPAGGAYGPAHPAAASTSAGAVAAAPAAPAAAAAPPAATAGPPQPAPVRGEVLEVVEPIVVSEGDQGGSSSTGDSGSSSGSGGAAAGWSAGSWSASNAASAGAPPPASTAAGSGPASTSTSAGTGTSTSTSAGTSTSAGTSTNASNAAAAAAAGAVPFVEADVTRTRVLVVNAFGFGIVSIGTVGVAISGCGFSHRLDLGMMGDAAAAAVGIAGQAVGVAAAAAAAAAGVAVGAAAAAGAVAVGAAAAGAAVAGVAATGAVAAGAAVAGAVATGGAAVAEAAAAVQAQAAAGSGAGAGSAATPHGAPPTPAAIPGVTYNVTAERPAADAGRGPTASAAAAHAATASPAAAAAPTAPPTAAAAAPAVPAASAPAAAPAGQLVTTSSSSSSTGGGGAATAEDNPTALLVGSVDVAVTVVVPAALTAVPRPLLGMTGSLIARYAISSLLPSFLDLLVADYGRWSSGQTVAARAAPAGDLAAAAAAAAAAQGAPPPAPRHGGPDAAAGGHTAGVGAAGPAAATAGTAAAAAAAGTGGSASSSIADA*
</t>
  </si>
  <si>
    <t>C_70036</t>
  </si>
  <si>
    <t xml:space="preserve">MSLEVQSKYDRGYQDEGQGLVELGTAHDAVPKTTAQPKYGDDDDLLPVVLERYLEKAGVMQKLRPYLDPSGQVKNEFARCLMAEFFGTLLFQMFGGSAPAKDTTAPAANGFALVAVIYAFANISGAHINPAVTFALICTGHMKWWKGLLYMIAQILGAIFGALIYAALIPALHLGAGAGSPGCFSPTAGVKNGDVFGWEVMMTFLLVMTVYAAAVAKPGHGNTAPLAIGLSLYAAAISGGPYTGASLNPARTIGPAVVFTCNVGVSFLYIFAEFFGAACAAGLSIFLYGRAPDSVRRPAI*
</t>
  </si>
  <si>
    <t>C_70037</t>
  </si>
  <si>
    <t xml:space="preserve">MWPALALLSLVFLATGPGPPGLCAVASELHSHTIVKNRTCAKRGDGAYCSLGKVRGYVGLLDTAAQLKEALEATAFKKEIIVFAETRMTDTAQMLARMRGQAGYGHVMALMNEVRDCQRLARVMISAHHEQGPVSCGAYTSKDASGQDYPTGWYLMARHMGFTAWWKKWFTVARSVALGYNVLAVDSDVVVLDDWYWRAKQPPLSNYQLLSQAECPVCINGGFSYIQNANPAGPVAWMFYEAVHRAVRWTEDWSAVAAISPVSGELAGRLMRLPKSPPDHNRVGMVDDQTMLTDVLYNCMVGRPQFMALWYYVKDDPEALAKLQVASESVFDVGPGLAGLVRESFWDVSGANGGVNLASVRLRSATLRMPHSGKEAHLGPRTQAFRQAFKDLGVPLPPDPEDPATEAIARATKPENFTFLSLDAGEGWRLGGWAESTWGSLGRLGYWHNHLQPAPAMGHIHAGLWPGEAVQKQVVFQATGHFDWRVAARLGGSPSRAYFAAWPGTEAFANAQHDRTVELRRVVAYGPGVVTARLNKTQFLAAARGLAQVAVSLGAVAAWPAVPCDAEWALSDVGRNMSRPIRHSIPWLHLNTKFVVMPFGDSLDTLQCEWLGFATAECLMDNRRDGRDGGRAMTAMEFEHLARRRELELAGYVPQSTPYNRINELVHMGSPLRHLPTPNNTLRLGSVASAAGAAPSSSADSASGIGSSTSSTSGPSAPQLVAVAMLELRQLNAEMLMMNQQPHEPVPVFWLDRLVGEVGGRPRRTTRGGSRCRALRYEELGEYERSLF*
</t>
  </si>
  <si>
    <t>C_70038</t>
  </si>
  <si>
    <t xml:space="preserve">MGSRDRSRSRDRRRSRSRDRSRRWDRSRSRDRDRDRERDRRRSRSRSKSRSRSRDRTKSSGAYDASISAVQAMAALQQQQQLQRQLLAQQMLLQQQAAAAAAAAALSKPVMAQQSTTAATADRKSREIYVGNLAIGVVTADMLKELFNTILANQVTDPANSPPVVNVNLDPSAGRFAFIEFRTRELTDAAIQLDKLELCGRQMNIGRPKGYVDPNAHLVNAAKIGQAQVALATQFTLPGAAAVPGLAGAAAGVPGLAGAAAGVPGLAGLMVTTPTAIVLLENMVTCGTIRDDTERKEILDDVRAEVVKCGAVLGLAAPMPPAHVTNAEASRVYVKFGSAEEAGRCRNMMDGRKFDDNSVRAIFVTEAEFLRAQTGEWVGKPGLLLDPSAAAGPGLAGLAGLAGLGAAAAPAAAAAPAAGGLVLPPGFSLPPGFSITGALPGLGLPK*
</t>
  </si>
  <si>
    <t>C_70039</t>
  </si>
  <si>
    <t xml:space="preserve">MRGVIVVALLSACAYYLPGTLNPTLPYPAQRFGFAHIDPATLPLDNSPLEGVYARNEVLRKAHKLFDGVIASSETVAVSPEGNLTLVDKHGFVYEAEPATKVPGAVFTGEWALDLPATYYLGPGRPLGFHHDAAGNLVIADTLKGLIRLDRTTGAVELLTARVSADSALAPDTPLAYVNDLDIDHDTGVIYFTDSQSIPVYPDRETGTFYDTFQSYLLGFIGGDVAGRLCRYDPATLRTDVLLTGLWFANGVALAADKSYVAVVETNRLRVHRYWLSGPKAGTSDLLIERLPGFPDGMSRAPDGNMWLAIVAPVTGLPKLLKSKVTRFLLAYLPAWARPRIPRWGAALKISPTGQPLQLLMDPDGSHIAFVSSVTEVAGRLYFGNVRMNYVSYLDLKDV*
</t>
  </si>
  <si>
    <t xml:space="preserve">MPSPAALGQKILPKFPYCRCVKKGPYALAKNVDEIDGYYCFEIEQVPCGKDKCCKMDLRKVEFDANVACRDTTKVTAMVNGLLPKQQPTWTAPQDTPAGKAVLKLSGLGLNITTAPGSLVCLKLDGQCNTLEKLCAVPKGQMPGICAISMFNTKDTCCPISQTGWPFPPPPPPPSPRPSPPPRPPPSPPPPRKPSPPPSPPASCPICITLNTTDVSLTREVCDNLADYVNSVWVDRSNATLLQPFSCSLATPSQVKICAVAEGKPDTVDFAGIAEDTYEIQLMLEELGLSCAFPSMMGTSMVYLVEYGTCRAVFTYVQDCKQPGPQPFPFCVCNRRPKATPFALDPTIRVKPGSSPRSTNYCWTATTVAPYDPTSPCGKTNELYKAEFYVRNNTRGAVTGLTAAGKSWSPVWDSDGKVFRLTNLMWTVDFVNTNKPQICVELTGITLGQFCVTANCQYALFDASKSCCPMGTASLG*
</t>
  </si>
  <si>
    <t xml:space="preserve">MAAIMKSSVRSSVRSTVSSRSARVVPRAAIEWYGPDRPKFLGPFSEGDTPAYLTGEFPGDYGWDTAGLSADPETFKRYRELELIHARWAMLGALGCITPELLAKNGIPFGEAVWFKAGAQIFAEGGLNYLGNENLIHAQSIIATLAFQVVVMGLAEAYRANGGPLGEGLDPLHPGGAFDPLGLADDPDTFAELKVKEIKNGRLAMFSMFGFFVQAIVTGKGPIQNLDDHLANPTAVNAFAYATKFTPSA*
</t>
  </si>
  <si>
    <t>C_70042</t>
  </si>
  <si>
    <t xml:space="preserve">MLKLGGAVGRAAAAAAAALLPPPMWLRRLLTLAVLDVTAAVWFFPVLTERCVVRRVAAAVADVCPPALGQRLLHAAAELGRQ*
</t>
  </si>
  <si>
    <t>C_70043</t>
  </si>
  <si>
    <t xml:space="preserve">MPPLGAAAAPAAVRLNASGRVRHAWPPLEPAPLGSCDFCHKQLCTSTPLQLSVLSRRLSRFLGKVAAASGGGGSASGGGGSGRSSDSKAAPAAALPDMLFLVNAADNMQRFGRSSRAPLLSLIKWWPSYELPWWAPADTPTSLGRKAGGGTIQPPPPPEAVAAAASSSSGSNSSNSSSSLADAVAEAVAAFLSRPELDDPLKLPALQSWLRGHVGKSMAGAAGAAVEAVEALPGGGGADDDAAAAAAGAAAAQSGDMAAAAVAELDRMRQRGDMDLDLMLPTMVVVPRALHSYPWSEASDKAFFSGAPFCPRYHDAHGGDICLRPYLAALAAQHPQWYYRLLTPGAHYLEYWTGRLNRDDVLRALAAARQAAAADPPGLQAAVAANRDIAARYLGALPRLVYSQAALLVYHSLWGADAMRHCVSDLEAHLQDLGRPLDRMGAGGGGGWGGGGEDGGSVEGDEED*
</t>
  </si>
  <si>
    <t>C_70044</t>
  </si>
  <si>
    <t xml:space="preserve">MPPPRLPGAASAPAVEMVPTADGPPKCPVPSWAGEPPAGSRLLVYKEGTVIQDIALGKVVTVFGRVPELADVVLDHPSISRQHATAAWHPGRAAWLLTDLGSTHGTWVGDSRLGKNEPAELVPGVEVRFAASTRRYKLAAPLGGKAAAAAGNCARGDAGDAAAPGGGGGGAPRSALETVIGFTDGKDFVRVGPRAAAPEEGRFAAAVPTTVVRIAKPARPGDNNSNGGGPGADGAGLEPGVAGEGGGGAGGGSMAPPPPRKAPGSPRPGCGRGASLTREASGGGPGAHGDEDEDDAAAAAGSGPGGVNTNRGHGEGGSQSPRPSSRPAPAVMERRGSGGAGGAATAGVDEVRPQLREFVDRLRKAPPKVGGGGSLYAALPPPSR*
</t>
  </si>
  <si>
    <t>C_70045</t>
  </si>
  <si>
    <t xml:space="preserve">MPEVAGQVPEMFGRLDDPPREAGAGAGGAEEEEDDVELLEPAGAGASGANRVEVEV*
</t>
  </si>
  <si>
    <t>C_70046</t>
  </si>
  <si>
    <t xml:space="preserve">MRQMDDEVRATDETATTAPCELGWLGVVTEALADAPPELAMARCPDCYRTVLSCRMHVHRMHGCSPAAGSAAGAGAKQAAGGRASAGAGAGGGGAPPRAPRAPSTCSSKRALPPQLPEPPEHRALRQAVAEVRPPGVAAAAAAAAAWRVRSGRRYRSWRGQPAGCGGRRWQHSLAQPQLRNSNNNNSNTNIGARARRPQQARQAVRAHRSDRVSSSNSSRIPSRTSSSRTRRRRGSIHRRGPRNRGIRRLGRRAQPQATRDSSRRGA*
</t>
  </si>
  <si>
    <t>C_70047</t>
  </si>
  <si>
    <t xml:space="preserve">MNPSSANARSSTGSAPWARSVTPNRRRRAVPANDPFILQLEEVAAGLRASSSKLAAMLPTAAKRTLKLKAGSGAGASPGAGAPGAGGAPGGAGAAAAAVGGGVGAAAAGGAGRPGAGGAGPGASRPPSAPGAGVAAGGGGASMSPRSPTSVQAQMLRQRQLQHQQHQQQKGQAPPGGMQPAGQPPQQPRVVRQRTGPHGTGPAAAAGAAVGPPGTGAVGAAAPNSGFPRSSTGVPMNARQLQMQQQARAAAAAXXXXXXXXXXXXXXXXXXXXXXXXXXXXXXXXXXXXXXXXXXXXXXXXXXXXXXXXXXXXXXXXXXXXXXXXXXXXXXXXXXXXXXXXXXXXXXXXXXXXXXXXXXXXXXXXXXXXXXXXXXXXXXXXXXXXXXXXXXXXXXXXXXXXXXXXXXXXXXXXXXXXXXXXXXXXXXXXXXXXXXXXXXXXXXXXXXXXXXXXXXXXXXXXXTGAARGTVCIRRLGRRAQPQATRDSSRRGA*
</t>
  </si>
  <si>
    <t>C_70048</t>
  </si>
  <si>
    <t xml:space="preserve">MGGSEHTLGCVAATFGIAASASLFTASTFVDRMDEAAVANNMKKVMQGTFPMHMTYIVGGTAAALAQAVKSDHNRGLWLASAALLGSALPYTRHGGRRRGVSKTWVAVNDWVAAAGQRRRCISPLQTCDLLTPGTAIPXXXXXXXXXXXXXXXXXGVDKAAPPAGAVKRVAQSGYIRVALMATGTLVMVLALAKKK*
</t>
  </si>
  <si>
    <t>C_70049</t>
  </si>
  <si>
    <t xml:space="preserve">MAGGPIPLTAVQLQSQAQIVMSLPQNIQTAQQLQQAQAQLTQAQEMHKQSGAAVDQLQQLQQAQAQLTHAQQLFHQQVTAQLQQRIAAIQQAAVAQVQQAQAQAQAQAQAQAQAQAQAQAHAHAQQQVAAASQPPTPTFQPGHLLVAAAAAAAHAQQQAATIRQQAGQPQAAPAPVTHPHFAAALQQLQMQQQAVAAAAAQQVAAQQAAQQQAAAQQQQAAVAQQQAAAQQHAAAQQHAAAQQQAAAQQQQQQAAAQHAAAQQHAAAAVAMQQAQFQQMMQAQAYMRQQQQQQTQQQQVPQAAQQQPQPHAQPPPQGHVPQYYQVMQPGVQPQPPHQQQPQQPQAPPGFVPVVQMQHAPPGMLPAGMIPVGGGYPQPYMQQPQQQYAPPPYPQQTQ*
</t>
  </si>
  <si>
    <t xml:space="preserve">MEFSDFLGVLEDACTSTYELGVMEMGRPVTALMDILHQLRQHCDSHHISLPPSASQVSCLDELMGMLGIIYFRKVVLETPDSAAAKLDQYQQLQEQVGWSDSQLATCTGPDARAMLLYLQQVAAGGEKRTNVTVRRCAAFWDAFEAARHDGLLSASHGPKSHKYFPSFVDEMAGAGAGAASVRKAPVEAGEGHGPRKEFFALAGQDMAGRASSAAQGAGDDDKAGDQQQHAAAAGSSAGGHGPGSRPALWVFNRTAGAYWYNTGLSESPELKGAYAFAGWLMGQSLLNRAPLGLPLPPVLFRGLLEGGAGGAAAHGAHGADGATATAATSGFQPTLEMLSEFDPDAANAVRNVAGLPKDQLAGMLELEGLPGGWSAEQYTAHAVAQVLRDGVAWQAGAVAAGLFAAVDRRLLRAWQLGPQALAGLVSGVGGGADGSAPEDLSTLFRVALDEELVGPSACLVEMLWQVLAGWPAERRLRFVEFVTGTSRLPLPGSELLKIQAPFVAMGAAEHKATLGMLPQAHTCDNLLELPNYWESLLQTRGVKGGPAAVARGAAALTPEQLTELRDETRRILGERLEIAVLNFQGYGLDERSSRDDEDEDEDQDVGVGRQQSLAPAEPSPEPDLPLTPAALTADSLASLARLSASSSMLHSSHPLTFDQAVPSPHNQTRNRRASHFLGAASAAGLQSTVMSPAASPSPARYTPNLPHMQPPPPPQLAPAPVPPPPQPLTQEERDKQLMAAFDVDDTGRRKGGGPMPPPRAPSSSSSESLDDGLKL*
</t>
  </si>
  <si>
    <t>C_70051</t>
  </si>
  <si>
    <t xml:space="preserve">MVYDGQFKGKGWPTSTSRWPSAFGPWTAAPAGTGVTPSTSATTEQEQRRLAEQLPRLLSPMLALDEVAQPQWVSPPPPLLQPSQPQQQRQEDVEEAQEEEQDEEQEAPATMPSRQPGRGEAAPAAPGAAAATQSGAAGAGRSSNGAAAAEEVAISRLPVKELVPLEPPQRLESAFGSSPFSQLMRVLPLSRLLAPLPPGAPPQLRVASAAAARGVQGALRPRKALAVHTPPQAQPSTSSGQPGNDPTVAEAAGGAATVPDSSCDDASGGPASAAGDGEEDACEAARLNPDPEALAACAPGGLVPADGAGAGEDTIRRRRPSGGMEGMHLQSELEPMASEAWPLEALELQPPSQSDAALRPQRDRGALAAAGDGGVGMQGSGAERDAPNCVSAAAAGDGAVEMESCADSPPSGDGVVDESRQRPGGEVMPAAAEQGGVGGGGACREQHTAWSGLSLAFLADVFNA*
</t>
  </si>
  <si>
    <t>C_70052</t>
  </si>
  <si>
    <t xml:space="preserve">MAALRHVVTTEGLASLWKGNLVTIMHRIPYSSTNFWAYESTKRALEGRVSNDAARAWTAGAVSGLVACTAAYPLDLLRTRIAADTAPAAPGSGLRWMPAPRFLTRGRVRAALSRILAEHGVRGLYKGLGATLVQVVPGLAFNFCFYDTFKRLALQAQARAEAAVYERGALGAMRYWDVVAAVRREAGLAGFYRGIGPEYMKVLPGMAIAFTTYEALKRFTGAV*
</t>
  </si>
  <si>
    <t>C_70053</t>
  </si>
  <si>
    <t xml:space="preserve">MKRGASRAAASGGVRIGGYPKAAPVAGPLGWQRPGDWDFLWAPARLALKAIPHLKPGQLVSACPGLMSITKKVPGQKPYVLAQRYVERPLLVDGRKFGLRVWVAVTGHSPLRAYLHCNGLVLFSTHGYDQSAWRTESGDVALGHVTNYAQNMDGTVWDLQQLEEHMGAEAYGRMWSRVQRHSALVIAASLKHIKAEHEALKCPSGMTCEVVGLDYLIDADLHPWLLEVNGTPSLQVEHEDGAVERLIHDQKYGMVQDLMGLLGMHERFKPRYTALRAAAKAKQQAVAAAATATAAAGGSLAAAVASATAAVASAKPSAALTKKLREQMVPSTDEGVMARVAQELTHRGGFQPLMPLMPLDPAPGLNIPWDPRDFELRRLMTAAEVSFSSAAAAFYAQGGGDEAAAGGAAGAGAGAGSSSAGDAGAVARGGGSGSAGASPEDPAVAGTGRAARRPAPGSRAAVGLGGSDDDDGEGGGFGDDVDDEDSEDDD*
</t>
  </si>
  <si>
    <t>C_70054</t>
  </si>
  <si>
    <t xml:space="preserve">MANAAHNSSVSSQFLGSRQVNNVSLQ*
</t>
  </si>
  <si>
    <t>C_70055</t>
  </si>
  <si>
    <t xml:space="preserve">MALQSGRLGRASPIVRASGDRGPGAFGNDGNSDVVFVAKLAAVSFGGAALIKYGSLVLDVPFEPNGLLAMTLVLGPPIAYAALMYTQPK*
</t>
  </si>
  <si>
    <t>C_70056</t>
  </si>
  <si>
    <t xml:space="preserve">PPAPAAAPPSPPPQLALPLAAPPLPAPPLAEPHRLLAAPPAWLPAPPPHPLAPPPQLLVPRTPRLRLRPHPRPEAPGPGPAPTPPRHATPSPTQPLEPTSHPARTNSTTNPYYVPPRRSQAPSARCRPTAGGVQTPAPSVSETPAPRAHPP
</t>
  </si>
  <si>
    <t>C_70057</t>
  </si>
  <si>
    <t xml:space="preserve">MSPPFHIAIPVRDVEEARAFYGGVLSCPEGRSAATWVDFNLFGHQVVAHLVKDYHGSSAHNAVDGDPVPVPHFGAALTVDQFHALAMQLKSQGVKFALEPHLRFKGTPGEQWTMFFYDPSGNALEFKAMTNPENLFAKYVVTE*
</t>
  </si>
  <si>
    <t>C_70058</t>
  </si>
  <si>
    <t xml:space="preserve">MSAAAEVRSLFRAFLRAGKHYPNYNIREYIQRRAREGFHDAAKLTDPSAVKSLLELGRQELEVVKRQSLVYGLYGRKFKNVLELDLPQVQPAGKPPAAASL*
</t>
  </si>
  <si>
    <t>C_70059</t>
  </si>
  <si>
    <t xml:space="preserve">MRQLLGAHGVIELSADEACPDCVFIEDCSLVINERHVIITRPGAPSRQPETGPVEAALRGLGFDRVDRLEAPATLDGGDVQIMPWGVLVGTSRRTNDEAVAQLRKLLAAAGGPPVFAFSVSQAAAAAGDGAAATLHFKSVLSALDPHTLLVADTPLGRALADQIAAAVPSQPDQTAIKPDQAPQPQPPQPQQPYLALEFVPDTIAANVLSLNEHVVTQAGHPASQARIAELCAARGLTLHTLGMAELAKADGALTQAGGAV*
</t>
  </si>
  <si>
    <t>C_70060</t>
  </si>
  <si>
    <t xml:space="preserve">MEIWSDYTTVLQKAQQRHPDAKGGAPELMTEEKDEVMKWVRRSLEKAKKSFKGGPISRLVTELLAEIKADPNFINDLLAELFPGSITPSNAIGDSGVVKMGDAASASTGSGVQGAGAGAEGGGVQGSFSFHVSVSGADGGPPPPEFAELLRRILEAIGDAWNDDSQPALPGGAHAANGTTIGGAAKKSSGKKKSSGKKKAASKPKSEATAAEL*
</t>
  </si>
  <si>
    <t>C_70061</t>
  </si>
  <si>
    <t xml:space="preserve">MAPGSFTPDAALCKVLQQLDSLTLGDPMSLSFIADRLVVEGLAAARPLRLNHLDLSGCIDLTDWGSCLVDLAPCRRLADLNVSHCAAFSSLEPLRGLRGLTRLAVSHCAKLSVAGITALTALSGLTEVRASHLRNLAAPGGGNGGAAAALSTEQLAAMSSLAQLQALDLSYFSHPGGFPAGLLDAVAGLSRLTRLCLAGCGGLAADAPAGLGFLSGLRHLEELDLGAWQEVDPQQLTCLAGATALRRLASSAASSPDRSEAAAGVGGASLVPAAAAAAAAERRAAVAAASRAASAALAAAASIVAEAAVAAAVGEDAGAEAQLREGFAGGVSASSAAYSDSSSGGGGEAFDACRAVRRRSRPQRSDSSLQHASSWAVETQAEADAAVAAAAAADATMDALARQMAAVGISCRCGRRGCGAAMGADSANASSSAGAANTSGVIAAACAAAAAAARAAAAEAELAATSAAAAAAADTHLRHAKDDVGASCNHVTDAGVSRLSRLPRLELLDLGGCNRVTGRTLAAFARAGHGALHTLTLANCVSLNDVGVAALAGVNSLRVVDLGGCSRVTDAGGVALGGLQRLTRLSLRGLAKITDRTVEVLAGLPALQSLTLSLCGALTDNALAHLAGQQPPGQQQAPGSSTGSSGNSGSGNSSTTRAPPAGAPAAAAVGVGTAAARALTWLDLSHCWRLSAGGVRKLEAARPQLKVIFTGRR*
</t>
  </si>
  <si>
    <t>C_70062</t>
  </si>
  <si>
    <t xml:space="preserve">MPPRIAGAGAKRRRSGSEVEQEEQGHEHEHEEEHEEAAAGPSDRQRRSSGKARRREQAKPTPKPKGRGRRRTAESEPEEADDTEEAEDEAGEGEEGEGEEGEGEEGADGAGDEGEGEDDGWEDATAAIAESAALAAAAEAAAAAAAGPSTGAGGSGSGQVPAIMPELPAAVTALLTLVRPAGSGGGEGGLSAERAEQALVETKEAVQKQNPGARSTGELLQAPEAAAADWAPAPAARGHPDRKTRLLYGHQHHQHHHLRPQL*
</t>
  </si>
  <si>
    <t>C_70063</t>
  </si>
  <si>
    <t xml:space="preserve">MLIHSHTHASAYFTSPHAATAVAGAAQHLPHLPHLPLPVSGVSGGGGGVSPVAEPSSASELWTQARGAAQEAAAHVSQATHGAVAQTIDGYNAWLEESPLMCKIVTGNFFTVAGDMLAQLACGGGGGGHGAPEAVEPEAATAAGAAADGRRRVDWARTARLCTETSLVGTPLAHFWFNLLDARILPDDPHCPAAVLSKMLLDQVLFAPLGLALFFVVIKLLEGRPQDISRSLKTSYVKSLFGGYLLWPAAGLLNFALLPNEYRLLFNNCVNIIWTCFLSIMSSSENTQSSTTGAGSGSSLVAGSPASATAAAPLSAASASLRAEAIAAAGSSSSSMLMAGAQDFAATAVAAAALGAAYSSNRPALGAVAGLAVAVVEATCHSAAANAAAAAAASAPATAAAPQAELPQQQQQPTQASLLHTEVESASSGSASSAAAVEGAALARSFAWGESVLVGGPCLEVCERERDEANR*
</t>
  </si>
  <si>
    <t>C_70064</t>
  </si>
  <si>
    <t xml:space="preserve">MAPKKGARKQPDAAAEEAPEQKPATKAAKQEKPPAKETVAASKADVDDDSSDDSSSDEDIDIDANTAAKLMELEHELQTSPTYEKHLEYIALLRSTPGLRTRLHDAHEALAAKFPLSEELWLAWVNDELAAVNGPDDVAGLLSLLRRAAARDYLAPGVWDLYLEVAHDLDPEVKEHSGEGADRYRALCEEALAAAGLHLAEGHKLWAKYRKYELAVEAKAAAAGQRVAAGKATDRVRALYQRQLAVPLADTAAVMEEYKAWEAGHGKAVPAHVSKAADKAREAAELRAGCEAAVAADQPADVAKLGAFLSYIKLEQNAGDADRVQTVYERAVAAFPLTHSLWLQYGQYMETAAAGKLPKDKVNAVYERATRNCAWVGAVWERCLRALDRTGAAPELLQETYERALAAGLQSAEDYMAVVLARLDALRHRAVAAAEAAEAGGGGAAKKAAAAAAAALRAGFSSTTELLMSHFPDYVDRSLRLPGYWAACEEHVLGDVAAAREVWEGAIKGGMGRFAEVWEAYIALERSARRTKEVRALYKRCYSRAFEEDGQLRLSHAWLRFEREEGSADDYLAALLKVEPILEESAAAAAAAADQAAAVAAKKAKVLSKEEMKAMRQAADPNFDPEKAKEKEKKKGVRIK*
</t>
  </si>
  <si>
    <t>C_70065</t>
  </si>
  <si>
    <t xml:space="preserve">MSSGAKSTKRVRSEDEGDGAITSGDAEEAAPASTKRVRIREPEAAPAAAVPAAAEAKADDGDAEMGEGAHEQEHEHGGGGEGHADEGGAAGPGPGAAHGGAPRPHYTDKQTVFIKGLRPAVKDEQLDEFLKKSVPDGIKDVRIIRDAATRQARGFAYVECASREALDKLVSLNSTPFQGVSLFIAESKPPGHGGPGGRGRGGRDGGGGRDGGGGRFGGRFGTGPAPTTLVPRSVQLSGGAQQQAQQGEAMTNDDFRRMLLGGK*
</t>
  </si>
  <si>
    <t xml:space="preserve">MTDALAASLLRKQLKELTRNPVDGFSAGLVDDSNVFEWQVTIIGPPETLYEGGFFNARLTFPKDYPNSPPTCRFTSEMWHPNVYDDGKVCISILHSPGDDPSGYETAAERWSPVHTVETIMISIISMLSSPNDESPANVDAAKMWRENRDEFKKRVARIVRKSQEML*
</t>
  </si>
  <si>
    <t>C_70067</t>
  </si>
  <si>
    <t xml:space="preserve">MVLLVSYQDRTGGPDKRRALLTSSIGQLRAVGGVETAPGVFKDPSCENRLYLAPHSSSVPGYIELDAALPTSYSVTLTLPCSASGATVELKSSSATHECLTNCGYSNLISAGEALVHFGVEGPGVSGYVSLGFPENPDLMYDADMVLGWVSADGRGVVETYHVTSYEMSATDVVSQDWALGSGVVEKRGADGSPTTIMCFSRRVAEPLARSSPLLDMNDGTIKYSWAVSPEDALVEHPPNGYGAGLVNLRSGTSSAITVKDNSKIIIAHGVLMAVAWVLLLPLGAMAPAHRWLFRGRMWGSKAAWFWVHFVGQLGGFGIFCAGFILAMVAFDRPQGGTLTSSHAIMGYVVAGMAGLQMVVAFMRPDPGTKLRVMLWNPLHMNLGRATTLLAWATCLVGAAVHSESICKAPIVPWVATLGSAMGLILLADWALRDARSRKADKELQDMKSRRYPTDAVPVNVAVAADVVAKEKAAPVRPIVDPGNPVVTVLAGDSDSGIGPRAGVKGALPTTPSSGSGSAVADSDVQIVVQTQRTG*
</t>
  </si>
  <si>
    <t xml:space="preserve">MSDIESTLTRIQGHKGVIGVIIVNNQGVPLRSTFEHDAMTKQYADLVPGLADLARNLVRDLDPQNDLEFLRIRSHKHEIMVAAKDDFVLLVIQDPNAAST*
</t>
  </si>
  <si>
    <t>C_70069</t>
  </si>
  <si>
    <t xml:space="preserve">MAMSIAARSACCGVAAPRSSTVRVAAARPAVRPSLRTAGQKAAPSRGVATKAVNELAMIAGEAEFIAGTALTMVGMTLVGLAIGFVLLRVESLVEEGKI*
</t>
  </si>
  <si>
    <t>C_70070</t>
  </si>
  <si>
    <t xml:space="preserve">QQPILLHRKGGLGYIELCLELCHLLRLLG*
</t>
  </si>
  <si>
    <t>C_70071</t>
  </si>
  <si>
    <t xml:space="preserve">MLDEGHADVRKHALLARLCIKYFIEDKLAAVSLHRVLQGEDSRIQQRLDQQITHSTARVRNCETHVLWSLHAQPPYSCPPNASTHTCSVTRTSTLRYLHLLLPAHPAINP*
</t>
  </si>
  <si>
    <t>C_70072</t>
  </si>
  <si>
    <t xml:space="preserve">RPTPPPPAHPHSPRPHRLPTTLRPLSPFAFGSVYPTANRACLSTLLRTHPFPIPFSQHPPPCTAPAPLLSPHAPPPTLHRHPGTAALAPPLWHRHPYCTPPPLSPLHHYPSGFPT
</t>
  </si>
  <si>
    <t>C_70073</t>
  </si>
  <si>
    <t xml:space="preserve">MSVSIGALQGLRSRWSALLALPLRAPLPPGGGGGSKKGKDKGPRVVGELSCEVATGCGLLKNEADPPIKPDSEYPGWLFKLLEPRPTIKELEKAYTEGGLTIPELRRLWRLKNKARIKESNFLKAKS*
</t>
  </si>
  <si>
    <t>C_70074</t>
  </si>
  <si>
    <t xml:space="preserve">MAAAPQALLPPQALLLIAHAAAQLSHAARMLAAARHADRCPALTCEALSALPNLTELTLDTLNAPEALTHLARLRCLSVKKLVQSEALDRLGGLTCLTALLVNSDTSCAADFLPMAAARLPRLQSLAFKTSSTRAAPPGISSWSSFSVLRQLDLRAPAECLKPVLPSLAEHSCLTSLSLDLYSASEEELMVTVVAPPRLESLFVSSDRSRSGGVIDIHPNARLRSLRMRLYWTALNLVLPEGLPEPSPLPEPLSEDLREDGDDDGDSPGTSGGGGGGGGGGGGGGRGRGRGRHDGGSEAAAAAAAVAASVDATRGGAGGSGGGVAGWAQRLRSPRQSGGGAAAAAAAMAVVVPGRHTDSGGAAGAAGGSGGRAAGRRTLRRRSASPSPATHRGSGAARGAAPVAGPASGGGGGGRGSRPAPPPDACSPQRKQARVAGAGLHAAADDEGTDSGISTPPGGGLAGGNIELELKRQRRCGAQVDDAPMSSPGAGPSGQAGAAAAAGAAGPSAAAAAAGPSSAAAGAAAPAAEPSAGPADMDTEVGAAAGPSSTPVGKRPVSEDGAAAATAAAAGTPAVATANANAAAATSTAAAGGFATPTGDATAGTSSGEAAAAPCTGAGIGTPRSPPPELELTDLCLDGCFFLLYGSLVPVLRQFPKLARLTLDNCLALEKPIVRRYEEVSGSFLTSLAGLRGLRSLALKHLHTAGEPQLRAGLAALTGLTRLEIKDVHSMTDAVLQQAVAQRHSALRELSVLHCEGVTSVGRAAVVRGLGQRVALDFEGCSLPDITRPCAMPTASTMAQLIDDDQVSSSAHPRRSCQHSNQN*
</t>
  </si>
  <si>
    <t>C_70075</t>
  </si>
  <si>
    <t xml:space="preserve">MDGYPYTELTCIADQMLSEYERLASSHKLSATAPHYLLIDTNVALHQAPPSACDREGQRKHRQQAKPSSAAPWGAMAGSGQRAAVLRMASSAAPVDAAWWLQRRGGGHQRH*
</t>
  </si>
  <si>
    <t>C_70076</t>
  </si>
  <si>
    <t xml:space="preserve">MRGRALLSRYRSAAGVSLPRACPAVVTRTGNPVQEWDAAAEYRAGCLADFVATRGAAPQEPGGRSTGTDTAAAERLLRTSFRVWDGPLAGIAHVEGQFKALYEGPKGEEAAAQSPPTDDLAEALAADLEALLAAARAARHVVYDISGSESDFGLLPLILEPRRSSGRGSSSKEPCGTGSSSGGAGLHEGVEGTARGTEAEGAWWSVAEAVAAPLTWGEVAASLGVLAPELVVALAPPEQNVFHDRETFWRHMWERHISRLGGGAAREGDGGGGEGVPCPPPPLDSLAAVDASSASAAAASGASGGGDASGAAPSSAAAMADAVRGAILGLMTAVVWT*
</t>
  </si>
  <si>
    <t>C_70077</t>
  </si>
  <si>
    <t xml:space="preserve">MRVGTLLGVHRKGKREVDQPNWFRLVDGNELLWTLAEAISAHRAAAAALPRSQPPPATAAPAADFEPQLMSKYLVDQTQYVSGEPAPQVNLTPGLVWQYTNELYETGQPPPPPPHMEGMDQQAATLALYGADVTGGGGASPPWDQQLQQQQQQQGRRYGGSPTSKGKALKVKADATATAKAKAKADKTEKGKKGAKDAKDAKSKATDKKQKGKAVSAAGAEEAEPEIIESDGEEGEEREEPEQIESEGEEEGEEAAADAAAGAAGGGKGGKSKAPSGKTKSTAKQMWRGLMSKAKLSKKPKEGQQGQDEAKEEGEADSASGGKKSTGTKTAKPDKGKGGKGKAAGAGEEEEAPEQXXXXXXXXXXXXXXXXXXXXXXXXXXXXXXXXXXXXXXXXXXXXXXXXXXXXXXXXXXXXXXXXRGEVETQTSLREGSGSGSDAAPGEEEGSLSRSSSTSSTSSSRSSSSGSSSTSRGSVSGISKSAERSRFRRMMRALNPVRWWRHMRRRQRGDSSSSSSSDSDSESDYESDEEEGAGSGDGSEEGRRRRHARRRRQSHASGGGGGSDAESSEPGSEVTSEGEGEDEEGGAGKPDKRAGVKAAVRRRQQQAASLARRAARRLRHASRLTAHHSRNAWRTLRHEPLRSTPPALSPYTPTVAGSDEEEDDEGEADGEEEGEEGSEERKAAMLAKKKKAAAAKKEKAAAAAKLAKKQQAKKKAAAKKAKKSKKHGSKKSKRHGSKRKSKSHGSSRRTSTSGAAAAADRSGRSGAATATAGGGGGRVRGSSGAGADGAPAAADRRQPREEPEGESEEEPEQIESDDEGEQVTAAAAATEEGGGAAATAAAKAAAKAAAKAGKSGASGKKNKKDAAHADTAGGKKAKKGLGTKTKKLTGK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DCGSGGSGMMSRLMGSLRRGKPPPEVQGAALAEEAGGGGGSEAAAAMAAKLTELMSLPPSKW*
</t>
  </si>
  <si>
    <t>C_70078</t>
  </si>
  <si>
    <t xml:space="preserve">MNPGDEQGRGAVHAAFTGPQHSSYAATAVSTAVDPTTGRPFTTYRNMAVGAVSDPAGGTTTVAYQFQQQTPMTGGAMDPAMAATAAAYPYAALKAGGGATLQDVAAAGAGGGGQDDYKEDDYVGVRGGGVRAYDPEAPMAGDDDNDDDGGDVDADDDLIEDDNAAEAAGPLQDVYEPDVVADRGGFAYGQAAAAPSWGGASDVSAMLGGTSSLAGGDSVETTGRGGGGGRA*
</t>
  </si>
  <si>
    <t>C_70079</t>
  </si>
  <si>
    <t xml:space="preserve">MSDRGTERQQMQQQSGTEQQQRQGQQDVIDITPPQRGSAGGGHIATTTTTVGGGSVMGPTTTISSSVDPVTGVPLTTYETRTAGVVPTAGGGTAVYQSYXXXXXXXXXXXXXXXXXXXXXXXXXXXXXXXXXXXXXXXXXXXXXXXXXXXXXXXXXXXXXXXXXXXXXXXXXXXXXXXXXXXXXXXXXXXXXXXXXXXXXXXXXXXXXXXXXXXXXXXXXXXXXXXXXXXXXXXXXXXXXXXXXXXXXXXXXXXXXXXXXXXXXXRALAGHTSEAGRAWTRGVTAWARMPAEQQERQQQGGGGGGM*
</t>
  </si>
  <si>
    <t>C_70080</t>
  </si>
  <si>
    <t xml:space="preserve">MRASRPPLLLPLLLAAALLLAGLLQPRGAAAYPDYWVATPAGQQDCAAQPTRAVIGSPHGTPIQDSTITITLRPLDAGSSGDEALQLCPGQAYTVQVGFPQKRRALISATSGAFSGVPSGVLTSPDCPNRLIIGPSQPFTTNAAMPLGLTPGATLTLPCDLSATSAAGGQPPAALVLRVTTASPISTRWRAASRSYSLSSNCPVAPQCGGASGSSSTGLGGSGSSSTGLGGSSSNTTETGTSTGGGSGSGSGSATTDGTGSSSTDNSGSSADSSTPGPGGSSADDSADTGTSSLVPLATPSASSGPAVVAAAGPSDPAGASPVPSPPPTTASPPPATPTSTSTSTAATPPSPPLQFRGDAAGANGTATTTSTDSNTNGTGTGSGSGSGTGITPAATAGAAPSSAAAPAAATAEPSQQATVPAVAPSAPGTAGAVGAAGGAAGVIRAAAGPLVAFSVTCFVALALALGI*
</t>
  </si>
  <si>
    <t>C_70081</t>
  </si>
  <si>
    <t xml:space="preserve">MAKVIEAVQIFKKVEDVTAAKDDPPPVYLMDELAEMAKGSAESSEKIADRIAKRLQNKSPVVKYKDLRRFVEAVGSLDGLRVAELLRDKMTGPAQWQQLLRALYALEAVLQQGVSQACGEVAVMFQSDPGPVQTAASHPQVAVRERAAKVLKLLLGDSAAAAPAAPAPAGTRPAAQPQPKQQAADLLGGLDMLGGPAPSAGGAGYGGQQQYQYGQQQQQQYGQQQAPQQYGQQQQAAAGVALQGQQRLASGDMFNGLAMPGGEEQVPQAFNALG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*
</t>
  </si>
  <si>
    <t>C_70082</t>
  </si>
  <si>
    <t xml:space="preserve">MTGPGDSEASLLAMQKLYTGAENQLFAIQSQSEDEQAGRQAELELASAELERAQVGVTFIIS*
</t>
  </si>
  <si>
    <t>C_70083</t>
  </si>
  <si>
    <t xml:space="preserve">MRLQGPPLYASFHLYATKGHYLHTPPLGHAPWIAWRXXXXXXXXXXXXXXXXXPGFGLLGGGSKAGSHVDLLAVGGGGGGVVSGVAGGYVPIGSAPVSTHGSSAALMQGSAPGSGLTTPTYAGMSGAGAHAGGSGAPPPLGGGMGYQQQYQQQQYQQPQYQQPPQQQYQQHQQHGMGMGAGPGGANPGSWQHQPYQQHAQPPQQQHGHGQLGHGPAGGVGAGAGQKAHDPFAGLGF*
</t>
  </si>
  <si>
    <t>C_70084</t>
  </si>
  <si>
    <t xml:space="preserve">MELAERIVAFLPGNETALVVRLLNRAAARHFRGPAYTTVRMSQPVPPTEFARRWGVPGATRPLSLKLRRKLICLAASSGVVANLELAYRVAGCLPTSTALEAAAAAGHMSAFEFLRLQDLGPLAGTGALAAAAGAGQRSLVAHILDAGIAPWSWSALHAAAHGGHAALLEWLMASCPDVGGAGGGAVGSLGVAGVVIGRGEAPPGAQALVAAGAGGAPGGGGQLRRLQAAGQADQGEAAAAAGEEGAAACAAGRGASGSAGVAGAAGGGSAGAGPAAGATADVQQGGGAGADAAAGGAIGAGLRAAFRRRVSLLLLEAVAHGCEMSVMERMHAAWLEGARDAAAAAAAGGAAAQRLPLHAHIFHPHLAAGPLPPHPLHPAQQHPHAHYQPPPQPPPLPRAHEPLQPPQLMPDSAPAGAIVAAAAASPTRCWRSKVTWLLERGYPRVAYAAERAAARPDAVERLTWLRAQGFPADATACQAAARTGNLAALQLLVREQGVAMREEATARDAAAGGHLQVLRWLAAEGRCTVSSQTAWHAARALLTASVFSSAAMSGSVPLLAWLRRRGCPWDARAFPAAVCAGSAEAVAWLHRQGAPLEEDGGRSTYARACRSRDLSTLQALRDLGLPLPAGEAGGELFIKAIRDGAGLAVLRWLAEDSGVSCGGLEQCQDLTG*
</t>
  </si>
  <si>
    <t>C_70085</t>
  </si>
  <si>
    <t xml:space="preserve">MYSFSLLSAISTITSAFTRWTRATSLFLLGYNLDTSKSEMDAVILERQPDGGAAAAGDANGAAAGQVQGAAQTGAAAVAAAPGAAGAGTSTQGVPYVPQPGQHATLPPVITPQVQFQQAVGAELHTQLPAYPNAEVTNLVNTLGRGLLAGLMEPLKQAVQAEVAPIRGAFDSLKRTVQQRDGGVDHLEQRLFSLVGVLREVGSKRLSHRMVESGLAGRFSEDGGSAPATAPATGNNSRGNSTSPASATPAAAATMEVDGGAGAQQPQAQQQPHVQQQPQAQQQPQVQQQPAGAAGATAAADGAVTTAGANAGPGPSGANPRSTQPPPAAAEPMDAEDPMSEALDASRVSFLEELADEYIGKHYPNFVNAPHQFRAPFKAFLVSIL
</t>
  </si>
  <si>
    <t>C_70086</t>
  </si>
  <si>
    <t xml:space="preserve">MELAERIVAFLPGNETALVVRLLNRAAARHFRGPAYTTVRMSQPVPPTEFARRWGVPGATRPLSLKLRRKLICLAASTYRVAGCLPTSTALEAAAAAGHMSAFEFLRLQDLGPLAGTGALAAAAGAGQRSLVAHILDAGIAPWSWSALHAAAHGGHAALLEWLMASCPDVGGAGGGAVTWLLERGYPRVAYAAERAAARPDAVERLTWLRAQGFPADATACQAAARTGNLAALQLLVREQGVAMREEATARDAAAGGHLQVLRWLAAEGRCTRVLQRRMSGSVPLLAWLRRRGCPWDARAFPAAVCAGSAEAVAWLHRQGAPLEEDGGRSTYARACRSRDLSTLQALRDLGLPLPAGEAGGELFIKAIRDGAGLAVLRWLVGAGCRVDWEAAAAEAARWEPGRDAEDSGVSCGGLEQCQVPEEGDDVENM*
</t>
  </si>
  <si>
    <t>C_70087</t>
  </si>
  <si>
    <t xml:space="preserve">MQVVTVEGLGNTRDGLHPVQQKLAVMHGSQCGFCTPGFVMSMYSLLRSSTEPPSEDDIEDALGGNLCRCTGYRPILDAFKTFAKTDPAAYTEEAIAASKGLGPDGTAATNGAANGASGGAVCPSSGLPCDCKKAAGEGCGSAANGAGNGAGNGNGCGAADCCKKTGGACGGGSKAANGAGGGGKATCEPIFPPELKKREPQPLAIAGEALTWHRPVSLEALLELKAAHPAAKLVVGNTEVGIEMKFKAARYPVVIAPTHVKEMNAITVTDAAVEVGAACTLTRMMTRFKELIATLPRHQTSGLQAVVHQLRWFAGNQIRNVSAVGGNIVTGSPISDLNPIWMAAGATFVALGKGTGERAVPASQFFTGYRQVDLQPHEVLYKVVVPLTRPHEYVKEFKQSPRREDDIAIVNAGMRVKLAPGSEEGVWVVEEAAVAYGGVAARAVMAPAVAAALVGKPWDNTTLQLECGDVDGAWASCDHVVTGTYKVRIETXXXXXXXXXXXXXXXXXXQWCTQCNSAPQTAQTCEALTWHRPVSLEALLELKAAHPAAKLVVGNTEVGIEMKFKAARYPVVIAPTHVKEMNAAPRTPEEVSVVGQPHHHMAAELQTTGEATYTDDIKLTADGLVGALVTSVKPHARITRLDPSAALKVPGVVGFYCARDVPGSNMIGPVWTDEEVFATTEVTIMDRALLHSDCCYKVPHMRVRGHMCKTHQASNTAFRGFGGPQGLMFAEMWIEQIAKTVGKPDHEVRTLNMYNEGDVTHFGQVMEHCRARACWDTVLASSDYSRRLGAVAEFNAAHRWRKRGLAATPTKFGISFTTKFLNQILRSDLVMDVGNPINPAIDIGQVEGGFVQGMGWLVLEELMWGDKQHPWVRPGHLFTKGPGTYKIPSVNDIPVDFRVALLADAPNTRAVHSSKAVGEPPFHLGASVFFALKISC*
</t>
  </si>
  <si>
    <t>C_70088</t>
  </si>
  <si>
    <t xml:space="preserve">MIDPETPDSGAAPELVRPVKGGKIVNWEAFESLAYYALYDLLGWELGNEGNVMICEPLLTSRPDRETMTQLMFEVFNVNSMFCQDQAVLSLYATGRTGGLVVDIGHDKIDFGAVVEGVTNPTSVRRLEYGGEAVTHYLQRMLANPHRAQQPLQPGLDASALAPRTLDDESAEALKELCARCGETESAFTSACSAPDLDTFTLPDGQAIAVSGAEGLRLGEGFFQPGELLGIPAPSLAEAACDSASCILDSLLRKSTYEGMLVVGGGSVIPGLPARLLAEVRSLTPLSVTPGLVVTPEYMPQPQVPRDAGWVGGAVLAKVAQLQQGSQW*
</t>
  </si>
  <si>
    <t>C_70089</t>
  </si>
  <si>
    <t xml:space="preserve">MGAGEVVALPQDRHAMTKGDSSRIQSSQATGGHDVGKDSFAARAQSAGDRHAASGGGGGKGGGGGGGKK*
</t>
  </si>
  <si>
    <t>C_70090</t>
  </si>
  <si>
    <t xml:space="preserve">MRVASTRAERRWALGVTLYQLLHGLDSWPFAPASALAALERQPPAQQLELTLLRGLLQPQADKRWGLLQVLAGDYPPGASYAAVAAQYPALGPDMEHLLALRHLCRLSPAQLWRFHSDTQALAAQQPVVVATTAAAVAVPSSAPLASTTSALAYISSGGSSGGWAAAAEQALQADRRATVTAAPSNVAALVAPLKPPRPSLRALGSRIFRSMLSGGRRRSDDLSALHDHDQQYVDQPPPPPLAVQPRSPVLLPQPVGATMFGTAAAGLDGAPSSPPAAALLLAHNSVSSLTGQTDAFSLELARRRAVAAIARVAALASGKKAGAVAVGGLVAPLVPRSERAVRSVSASAAVAAAAAGLLAADGQRLVVTSKFQPCEDHTPLIDVEALRAAVGHALGPQQSLLPPPPPRADSGSYDGDDLEGGAARGRVMGIGSEAGGGLAGAGVLGVSAVGGCPAAALRRPPNAFAGSVATSTAAAAAAARQPQGYSGAASPDLQLHMQTSQASTALYGLLSAHSLKLPPPSPSTPLAPQLEPAQLRAGAGDRDGSRAGGGSGSSHLGLGGISPFSCASRDGDGEVDIKLAFASAGDGCVKGQGCRGSGATGVESTAAQIAAELAATSRAELRRPAAAGSELVLAALAAQLAEQQLLHGALAVVHIGGAAKRLDMLPPALQQLQVQMRRRLSRP*
</t>
  </si>
  <si>
    <t>C_70091</t>
  </si>
  <si>
    <t xml:space="preserve">MPLDPFNSLDTVTGQQVAIKVIDLDDVEDDIQDIHREIQALAGCKCRNITEYYGSVLRPGSAELHIIMELMACSVADLVHHGPLDEASIAYVLAQVLNALVYLHNEHRIHRDVKAANILLSRGGDVKITDFGVSGQLSGTLGYRRKTFVGTPFWMAPEVIDTSEEGYSEKADVWSLGITAIEMATGSPPHSSLHPMRVLFLIPKGPPPALEGDAFSPELKDFVATCLRKDPAARPAARDLLAHPFVAAATQAPEHLPAMVAELARHKKPLSSRRDADEALIAAGGTMPAWDFGTAGAAAAARGKAAAAAAAAVAAAPPAGTVRAMAAAISAASSGGTIRGGAGAEALRETLRASGSAAAGAAAARVETISRTAGVALKEALAAANGSGSAGGSGGGSAPSTGTLRHTNGSAAGPMPPAVPGQYDSLVLPAPPASLPPASAGGAPALFMSGNGGGGAVGAVSSPPRGLPRGAPPPAAKFATMSTAEARMYRDLMGRGAGAGAGATNTSSVGVSSGSVGGGGGAGGAAGTSMGGDGHSGTVVAAGLARNSLSVGTGATVGPAASKAANRYAAAPAFSISSDDSSQQQQPSLPGAEGSGGGSVTSPSAAAAAATASAGALADGYGTVQSRPAGAGAGAGAGAGSDSASASAAPSGSLRSTSATTTTTSGNGAGAAGPSAYGTVQSRKQVEAGPSSGAPSGSAGAAAAHTGTLLLDSSALAGLVAREGSPAESGAVLSRLLGPCARSAFNSADKASQAALAGVLSGLGQLEKMMPGASYRLVQELLVRLSCSAEPTLEPLRASAIGLYATAASASAPASAAATAVRGEGAAAQPPAAPAAAGAALGGVPRAVPDLGPLGEFLLGRWREEEAHEVALLARSQTAGAAAAAGLGMGAPSGTGGSVRR*
</t>
  </si>
  <si>
    <t>C_70092</t>
  </si>
  <si>
    <t xml:space="preserve">MVETRAQAQGKPLKKPGAYNTDAYYQEPDAGAIDNPSDPDFKVSAAEVAGATEEATRDPEGRVEELDARGEPVPIVEAGAPGGGPSIQEQEQNVDAGEDRTAETENA*
</t>
  </si>
  <si>
    <t>C_70093</t>
  </si>
  <si>
    <t xml:space="preserve">MAEVDSPPGSRLFIVCGKNVEAETLQVAFRPFGNVQNVKVIREKGVAYVKYDKASSAALAMENLNGAVLNNGRGPKLKVLLAEAPNTSRGMHPPRPAEQEISSDPDNIPPRSRLFIVVPKQAEPQQINDAIAIYDGLEYCKTDLVAAKGVVFCKFTKASFALRALEDVTGRGTVGPYKVKCMLAEPKTKRGRGDGSPQDMFSPLTQATKLDYGINHHLPPDASHMGPLDLPMGHGLSPSQIGVPDYGAISGLGGLGGLGSFHNLGDANLANMQSHLSAQVGALGFNMSLGSLHNSSTVTPHDSPTLSKQRLFVVVHKTVNQDVLARLFRKFNGMEYCDLKKDPATGRSKGFCFVNYSTPEAAAAAIAQLNGIEFPPHSNQRLKVMYAEQLGVRNSNVNAPGSASHTSTGHHAAAAAAAAHAAGGARSPMAMSLQTSSPSPVHTPLSPAVNLSPEAHVASVQETLANMSMPRVGSTNGVQEELERRMASPISSVARELMFNVAA*
</t>
  </si>
  <si>
    <t>C_70094</t>
  </si>
  <si>
    <t xml:space="preserve">MVGGAAAAAGPARVAFALCTLLGIAMAGRFNNTKKFFPAGLVALSSLGLAAAFVGVGL*
</t>
  </si>
  <si>
    <t xml:space="preserve">MSEPGEEPVAAPAGPAPDPVLNELYGSERPAVELLPGVPLSPIVNSCWLPADAKAMLAESWIPVPPEDAGEEAGPPPPAFEAAAPEYNELVRRLAKTAPFRKWNELTIQAKQLEQEVAGLKGPDAEAKQAELENVKVQIADAEAAVAEVKQSFSDDPLSLTGWMQALTDLADGGMTTFEVSGQGWPYCSLRQLFGEMPSAAPPAGFFDGVERVLGTFKRRYEKERGPGSVQLMLKLAPNVFSDAWSTGGAPAAVAAVEAYVERARANVFGPDGGVTPEGVPEPLDLVQLVWWDFAAADPLPVLKALQRMATDQLQVDEDSGEVSVSEPKKIRGIGLVDFPADRLKAAIQAGVPITCVQVEHSVLVRSAQPVLDLCAKYGIKVLARGGTLGGLLSAKYLGAPPPDPVRGDADLDSVPGCLDAVNNVGGWARLQAALAVIKGIADKHGVKPETVALRWQIDAGCFPLVTTRWSSRVWRQFGYEGWSSFEVSGGRPGVDGPLFQVESFLDVEDVRALAGLAAVH*
</t>
  </si>
  <si>
    <t>C_70096</t>
  </si>
  <si>
    <t xml:space="preserve">MAGRCGADGPGQCPEDRLTAVLAQQGYRDEQPEYGVDEANDSLFSLYTVLSNNAAAHSGAATTGGALGAPGGTGPLPPLVASAANLQRTTLSMLEVVQKQRLAAVHEQQDSSAAIAGGQPQPSQQPSTPGPRASPPPPSPPLRRPRTPAAVGVLSSGVAPAATLAAAASSLPELHLSSDVGRRLWVSALAGAAPLGYLAQTTPTLPDRRMMFALLWQNAVPMPRAAWFCRVLYTHLARQQLRPLPPPPPLPAGGGGGGGGGGGGGGGRDGDRGGGGAQGGSAGGGGGASSAFANSAAAAAAAGAQAISASLATTRAALWTEQLLSYIDTQVSAAAAAEAAAAGGQGNAGASAGAAAYTAAAANLRVTSPTAPTPLTPLDYASAASPSATSPEWLGVDDLGGGGAAGAADPRARLLDYQPGAAVMYGVRLAGATFAEGMLDAARLAEWAAAHLAAVSALLSGPALPPAPSGGTAAPSPSPAGAGAGAAAAGQGAAAATGAAGSGAGGLRPLTPSEQLRAQAALQLVLGCLPDLVQSQLHVRRLVDATLELLMAARAAMPAPSAAGGTSGLGSSSIPGLDPGTVHMALDVLEGCARDAPAAVLSLDSLPLVVRALRAPWPLPADADGGGGAGASVMGIPQEAGDGSAAVVLETCPRRRAVADKLSAAHGGLATSVNTRLISFNVVAALRELDRAAAAGDMDAGMRPLAAAVGGAGDFARPGAAVQLLADWVVGLPVVAPSALVPPPQATQPAGVAGGTGAGGTADAGGGMGGTAPPLQDAIVQWLISRPGPWQRQQQPPATGHDCGCTSTAAAGSGWEELHVRRSVQLLVAMTEVGVFSPAAFVQGLLIQGVFDAPAVLGDPSSSSTSAADGWGGAMAAEPAPSSGGRYDGPGALGSSFGTEDSDACSSRDASDGSVRYSRRDAAALVVYLQHLHPLLLLALEEQAAASASAATARPGGRRALGASVGSASTGRGPRRTGPAAARPSSATRGVDADLLADVRQLRPWQQRLVAAAVCRHVNAVLAAAQLPAAPLGAAAPLLSFPSAYARPCAAVALAKPADGAAAAAGAAPSGVGAPAGADVATVLAVGGGSNAVKHGDTWLLRCLALLDACQVWSVGPQLLMHLTALHVEAAAQWATSGGPGAAGPAAAAAAAAAALDGGGASLLWHRLRLQPSVVLCSLESVSSRMRYSAGAAPGRRYLSRAVQAAGVLAAAGAGADVAGVRQWWERLQKVDSSHGQHWLVSDLQPYMQGVASASAASPGAGAGSAVGGSAASAATGQANSPGGGAGGGAAAGPPPGLPQPRAHLLRAAEMASQQLAAARGGAALARWRAVTEACAPLASALATVLGGGSAASGRGGASSPAVPSSPENTGTGEAPSPGAAALDSTERLRAAARQDAVAAFPEVSGRGQSSPQRSRPGVGGGGGAAPAGLGLPPGVAAACVQEGALRLLLCAIAFGHVTLVDAVALLGQDPAPPSAAPGAGGGRGYHDGIGGRTFGGGASASAAASASSPSATSLCWDAGLCRKALLGPPQGQPGCYCRGEAALRQRLQAALPLDVVWGCVSDVLARAVLVPPADGAGTTGGSAALALDGSSDAAAREVAAALVAHPPLRYCLLQDARALHERLCAPAAVQAAAVLLSAAVPGAALAASSGIHSSVDSAFAHGAGAGSSDVGLQLRLPQRLVLVSLAAGQLVPLAAAVAHEAAVAAADGDGLLATALPSLEPGCFPFMWLLLRLLVDEQALQMAVSGGRSSDRRGLRGGAGGRDGGGRGSSSAAGGGGSTGGGGGSGGATGSGELRGADKAFCDAALVALLAAPGRAELFAELAWQLGRGVGDYLLKSTDWLLQDRKGEQLQGNATLAQLVARLGRKHQQQLQAAAAAAAAQQPSLGGGGGGLTSMNSAVADIALAGLYKAGTMRQREFAGELVRQLVRMSDAVRRAALAAPSAAAGGSSAGGGTAGGAGAGGAQGGGAGGGGGGGGNLPPPPPLPPPPPPAPALASSGRSRSLGGPSGTSGGGRGGGSAEDQDALAAALAAEADAAGGGGGGDAGDGSGAGGGRKRGGMGFGSGRTRRMGGGGGGIIVRSDSRGDLAEALRIGSPAALQVALWVRVRVLMPLLPLIYMDREPDPRRNLRFQLVPALLQLLASPLIWAAPAVPSAGGAVPVGSGAFAATAGLVGDGDGTGAGGDGAASAAAAAVAAAAAGEALHERLLSVLCALVSGSWASWLKPPGQKKLKEVPPYDSALQLLTDLDQAMAAATTAATAAAVAASAASSCHDASSGAAAAAAASAAAAAAVANLGCMRERIAAALPLAGATPRMFLPLQPGAAAAQQAAAAAAGAAASVQSAPHGAGGSAAGTAGGGGGGGAASQGSAGDAGAHGPGGGAGSGTGAAVAVPLLELDPAVVLPLESLSQPGDVTAQPYGHLLPPAAGLAMAVGPAATPGGPATGGSSQAPAPASQQVPPMAGAPQAVQAQQQYSSAVLLAGAVRLRRDAHMPWLP*
</t>
  </si>
  <si>
    <t>C_70097</t>
  </si>
  <si>
    <t xml:space="preserve">MPGYEGTVDDVCAALLADPRIAPLLDHRVYASRRRTPCWVKRVLSTLTQIPGLVKTGEKQGKLIVYRYDSEVTAAAARRRLQHSCVSYCCCCPA*
</t>
  </si>
  <si>
    <t xml:space="preserve">MTTLLKPGQGRVAPETGASKTGGDMQVVVNASSPNGEEEDLVDIYMRTVPWTKQTTLSTQQAIKSVWKRLVIVRGVEHTKESLKNFWTTLGVVSALLLSVTYSTVTSPLASDDPSKSSAVTFVRAVGGISLVLSLVIIVTTVIYLIEIDNCTTNRDLEDFIRSNGSLFDILTGFFSASVGLLMAQALATMYVTFNPTEFWITIGFTGFFAVVTAVFAAVLA
</t>
  </si>
  <si>
    <t>C_70099</t>
  </si>
  <si>
    <t xml:space="preserve">MSDNEMEVEEQQEQEEQQAGPSKRGNKSGKRFEIKKWNAVAMWSWAICTDTCAICRNNLYEPSIEYQANPTGDPDHPGLSIAWGCCGHVFHLDCIQRWLKTRSACPLCNKEWEFAKIEKILPGGGMVGLE*
</t>
  </si>
  <si>
    <t>C_70100</t>
  </si>
  <si>
    <t xml:space="preserve">MIEDVVQQILNEASPESLSPLELGPAAGAAGTAGSAAAAADAAAAAGSTAPAALAVSRDGVTGVQTAQSASASAAVAAEDGKVVCGHDENVPLVVNSAVLQPVPPTVTDAAAPNAAQQQEPLPFSPPARRRSIYLPPSSGKRRRADEHEPLAAAIASEEEQPGPLMAAAAAASDATVAAAGNAVTAAALRDDGGLAATAPGRSLQGQASGAADEVSSSPEGPRSSPSSRRRPRKAARVDGGCNSAAAAAVVAAAAKAAAAASNRNLDELSNLGSEDSDSDAEVDRIMNAAMASGPGRSSPQVRPGVPAPASTRPAGSPAGSGGVVAPGGPAGLPLHDPDDLMDVPRITNTPRGSGKGRGYLSTAAANAEAVGMGRPTLEQEYREALINARLAQAWAAGERWARCDLAGLPADVSKRGMTERMAMLDAACNKLNCYRGVGGATKIVRKVEEEWQHLRGIRVAAAARATPRSATPGATPPPAHQGGVGSGAAYPGGLPSTPMPFAAHAHAAEMGAAAAAAAAAAAAALSAAAPAAASDAAEASQQPSACVSDAAHVDRKEAVAAVPAAQPGHTAPHVTPHRNSVLANIVAAHASSHRGSPPPPLHVLHAPQTHKSHLHHMHQPHEPAGPGLAAPTVSAAAAPAAGTSTSDAATAPAGEMGFGTPLPARTGAGGGQVTPPPVSLGGAGGDAALQASVGVLGVRPGGGLLLTPPSSILKGSVAAAAAAAAAATAAAALGGAGASATPAPIPTTGKKAVKFAAVLELGPQSGYRHGEAPTSAGAAGWAEVAAAAGGKEEAQSAADNAMFVDAHVPVDLSAAHDSGCSSSSMEAEPVSQ*
</t>
  </si>
  <si>
    <t>C_70101</t>
  </si>
  <si>
    <t xml:space="preserve">MVSLSRRVPDACPSRVPALRAAAAVDCSDLGAAGEETQAHADGGSAGGRHAVVVRRASMLVEVPTSLFRCASDDTEQECGADDSEAVYAGEAANEISPGCSYLIVTGECKPDSCPPPPPPPAPEQVQLQLLSQQHHQTLQTADPLEPGQQQQAAEARQLLSIAAAVAADTAAAVEAEASAGIAAATAVEPHRHRAVSDLAQEVVPADGDAIGVGSGVVEVVGGSGGAGLRLARRRQWTLLRRASYGRA*
</t>
  </si>
  <si>
    <t>C_70102</t>
  </si>
  <si>
    <t xml:space="preserve">MSSFAVALWVMLTGQQPWKDWSMVAITYNITRGARLPLDGVDLQRCPPKLKRLITACWEADPLRQPAAAEALKELLLVHEQVAMGARGAAVSCLGVASAPLLAPVSASSAAPAIVAAAEAEAANPVGVLWRLLASHKPAHRFRHEPMRLR*
</t>
  </si>
  <si>
    <t>C_70103</t>
  </si>
  <si>
    <t xml:space="preserve">MRVGKYTVSTAPLIGAPFGALFEVTADGKSLQRVLLPPADEITRITDTERDNSNLFDRNTENQKLTQEQIEELKKSGKAGSEIVDLLCSNSATFEKKTEFAQDKYKRRKAKKYITYLTPRKPTARMISEAYYDKCPERVWNLRHDTLAVMLSLGNVAAGAKVLVVEHCLGLVTAAAVERLGGQGAVCATQLDERAAPLDAVRLMNLDPQQRSVLFTAYASSLLKDKAAVERCEGLAAMTTAVPAAAPATIAAAAVTGASEAAGEQAAQADDGKQQAEEAAGAGGEEAKSADAAEEAMEVDAATAASGSAAGPDAGAGAGPSAGGQQQERQPRGGDGRDGGGGGYGSFMPRPEALCSVLVSGFDCCLLAHPKMHPTALLDAIWPLLAPSATFAVYSPWAQPLAEALAHLQGSRNAVMLQLQESWLRPHQVLPARTHPHMTCSGSGGYLLSGIKVVPPEATPLAAALVQHLKSASGGAAAGGSGAGPAVEAKEAAGGEGEGQGDGEGRGRWQDRGGRGGRGGRDGGGRGGRGGRWNNDGGRGGRGGGRDNRGKRKADGGSGDSPGAKRSAQ*
</t>
  </si>
  <si>
    <t>C_70104</t>
  </si>
  <si>
    <t xml:space="preserve">MAARRGGRVRLLCLELVNLASNTAVMPRGLLTGAVWAVDVDLAGGSLLLVDNCTLVMSQEEFMWQSYYMAQVLASTVVGSGVLKVLSTFEGTMSSTELRWSRVTSPRTQWHETVLTSAPSVFPNTQPSSFILKYLGLTLYLTNLVMVSNCTDLLAAVRGASEARPAVVLTASVSLASCWPADGVAVPPVSSLYLMGLPDQPIRLDLAGREDALQLSSMTVLSMRFLTLTGLPTHLADHDADDEPSLSTSISSVGGDSQGSSTAVQSTTGASGTGATASSAASGAATYSPLDTTGDGGPQFPALATAFLWSFDFPRVVTQLQLEHVHLVLPEAELRQYDAMLNGSSVLPYFLKLRPFFQARAGVRTSADGNTTTVTDATAGSNNSSSTPAVAITGNNNSNTSSSAEPAQLWFANLLLPGMRVFNATLMSEAGAYPGWNESLYAAPAADPDGASGDSWPAWRIAVVTAVLGGAALLLAGGALLYAKARRARDGSPDEKASGRGGGKQRSSLDVETGGATRRGTNAGRCSGRRGSASGNPSNSGALVVAANNGRRGSAGTAGVAGAGVGNAELCVDGGGAGRGGGGAGGAAGGDGLERHPLYDSFDDPAFELDFLKGAKKLSVDDVADVLERINREAVEFNITMTEICGSGSFGVVYGGLWNGIKVAIKTMVFSEAAGGASQLAGQAARQQCIKEAAFCCTMHHANVVATHHFYLKSANRASMFDDLLQVVEKHLDSSSDDNVDDGRAYRAMRVPKGAVPQEEDNLLSMPPPRGAVLQPRTSSSELAEESAERSGADKAAPAPAQAEERQQQLVRGPGGLQLARTQPRRHQPTRPRRTEPKPAKPRPKPNVTDWRLYLVQEYCDGGTLRQAVDEGKLFRHGGSDRAPQTPSAGNSAALPHIPTAEAMRFAGVPAATRAAAGATGAAAAPALPASAGAASLMDLVQGRSRGSPMGTGIMDTGSGPGGANVGSTRTDQPNARLRSYLQPAASGAEVLVVGGAGGDGAAGGHGIVSSSGNRNGAGGAARDGLDALAAETDRVNERATLAAAGAAEVAVLLGSVAARRPHMPRPWLQKLTTGESASLDTFTNASESNLASADTAALNTTDSNLTVTGAATGASSSIFEAFVAAAAAAQQGNRPDASPPHTAQLAVMPSEAAPVTQDSSGGGGPARGSAAAADPQQRQQQHTITLSDVPSGAFCCPRQGSTERTGAQVVASANDMLLGPAVSCAPAAAVLPNATDNAASACAAADVAARDSSSRTQQQQQQQQQHQYSREQEDLLMRQERPLPADLALVVQTALGVASGVAYLHSRNIIHGDLSTNNVLLMRTPSPGLPVVAKVSDFGLSLRLSDGQDQIMNVRHGTPYYQSPEVAEHGTCSLAADVYSNKGAAGAGLAAQQARLLDPAGDMAQARAAAEAGGWDDPYYRLRACDVLKIAPHCPSAYARLVRRCLCPDPHERPTARSVVKALLRMERGIAVAQAVSGAMASASSLITGPPMGALMALSRPRVPPSGALSTGVSATARSALAAGASRSSLTAGGGGDGPNGVGPNHSALDGGGGGGRVDAAMLLEDFDAAAAAVAAAVAAVTARPAAAGASACAGAAALALAEYDDDALIAVGLEPSVVREARQHKQVPPSRRGSTLPHTSGLQRTTSAGSSEAYDPLDADAGAMAAATAAAAAVCGTEADMHVITRQPSQHRAAVAAAVAVAKAVASVTSTLSNNIPVPAPICASSTSNTFFGRSTTGIPALDTAMAAGAAVGMANITAVPLRRGATSRLLDQQPLTRGAPAQNRFAPMDL*
</t>
  </si>
  <si>
    <t>C_70105</t>
  </si>
  <si>
    <t xml:space="preserve">MPVPRRAPNGSAGEGADGDDNNLPVALPVEPAPALPADPSTAVVGPASTTPCANGGTEPMELGPQLGTWANRQFRLLDPVPERPWDGAAGSGSGNSAPSSSSNPRSPMTVGTAAGGAAGSVTGPVPVAGSGSASGSGHCSGQGSGQGSGSSIAAQVPGSGPTLLELLQQQKQRQLAEQSRTDADRAGSVNNGDQLEEALAYLAATGATTTTTVSLQIANTSSARGGRRMARNESSGGQGPCGTMSRDGSLVLGQMGSLVGTLGGGPSTLGNADWPLGASGSGSFTSGPRLLGRQPSGEMLQASREVASLNRRAAVVLQQQLDCEQQADRRVQESLAQGPPWVGHYIPVVQIDEWGSFRFLMLKLRDQSMARGTTVGAERQRILIRGHNYGSEGQLMEECNREILGQSQRNNVPFEAPTVMGGGVMEWRRDRDRHLHLHSGFVMDRSLPSAGMLSGLGPTAMGGSGRPASAIDLLNLAAALARQSFPPTYKITVLT*
</t>
  </si>
  <si>
    <t xml:space="preserve">MSPAVGTRGAAATTAAAGGTPLTPTAAHATAVSIAAAAAAGGVSGATPGTPVALPSQQVQQARAAAAAHALLQDEIKMLTLQLADFKDRIMYLQQELTEEKARHDATIASRRQLEERLSEITSAVSGAAHGGGGSRQGWRNSSGGGLGGAGAGGAGSRDLHRAQSQHAHSPMRPGGDQTASGHGDAPPTPLRDRTSGLSAVTEHSLSALQDLIAKLRDDKDSGLAAKQKEADGLKQKLEAAQKEVETLKGQLGDAQRVIVEKLARAPSEAAVEALKLQIDKLKRQVHSKNKQAEEANSRVAALMKELAQQSAAAEAAAAAAAVAAASSAAPATPGGDVGPASAELQQRVTAAEKRAKDAEAASAELKKRLADAEAKLAEAHASPRKASAHAAETSDKRPPTPPASSDPAERQAVLSDGGSASAIAAPSPSGSAAATAAATAATVAAAAAEAASAAAAAKLATAESRIRELEGKIREMEASAEALAQERKKLEEATAAATEAERAAAAKAAEKAAAEVAELHARCGTLAEQVEAGKAAVAAEEARAAEARAHVSELESELAAQRAGSEAKAAELQRQLAVAREEAAATSSAVAEAQASLASTSQELQRKLKDLEDARSEAAEVRQQLSTAKEEAAVAAARAAEELSDAKSAAESLRTELEAVRAAEAEAEARGNTLQAELDATRGECVELRSKLDTSTARATELQTRVAAMEASHEAQVAALAQHDTAIAELHRGMRDMQERLDATSADRDAARREAAERGGELSVARAEAEALRAELETRSAELAEKATKLAAALEQVAAAEPSLAAMRSDLAAATARGEQLSGQYAASSARADSLAAQLADATSRVAELSERLAAAEARLKDLGTTLAAREQEASSLRATVDAQEADVADLGARNGRMQGLIKDMAGQMEVLQGSLAKQTALVAKLEAALEAAGMQAAEIEDISRTQAIAYKERIEDTERKLSSTRLKLSELNRGGGGASSTAAMLASSRAELAGLFKKLKAVSQAYRLTLPTVLSKQLRGDGANLTELQLFQMLHAVLAALEAGGGVGASAASNASSSIGPPPGSAGPLPPPPLVASHSAAVAAAQHAALVGAPPASSSGRPGSNGAAPQPLPANYDVRAALAGLGHPPAYDGSAGGAGPGPHMHRSPSFVGASSGGGARPASHQQALALAASGAAGSGGGAGDPGSPPSFGHGVGMGRSGGGSGNYANILQVSHDGSMAGGGPNSGGGGGNMRISGAGGGGGHAHQGQRGGGRDRQVTDTGSLKTQRGEHSRGASMADSVMEEVVAAVANDPYDSDDSLPPVRSQSHMGGAAAAGAAHHGLRSRPHSRPASGNSRSGSARQSESGVLGGGLGSQAVIAHGVLATIPSVPHHLPPLVSRPSSTAVAIDT*
</t>
  </si>
  <si>
    <t>C_70107</t>
  </si>
  <si>
    <t xml:space="preserve">MSSRSGGGRLQGLTSLLRRRRGGAAPDSEDGSTTPHSDRSSVYSGAAAAVGCVTASSGGPASRPATVSTLQLTLAADAVVGSSRRRDFSSNNLLARQQQAVAARPAAVAGGGDPWDDPAGGAAAAAASGGDGGGAAAVGGGAAVADGAAGGTADGRGGGGGGGVPGGALLQAPVGVAVDFQGFAYVADTGHCRILRVRLDTGEAVVLAGGGGYGHRDGPGRKAKFACPMYLAVDARDSSLVVSDQHCLRRVASDGFVTTIAGSSMPGHLDGPAATARFYNLRGVAVDGEGNCYCSDSSNHCVRLLHAADGMVSTFAGSPGQAGFRDGAGTEARFRNPCGIAINLQDGSLAVADAENNRLRRIDRERLVACLAGCGVAGPPQPWPLEEMALSCHLNHPQAARPLLPQPPPPWAAVLVVAVQAQAEWWQPGHGAPAASATAAAVVREHLAWVRVISARLHSPHTYLAATKSTFVGDMCGLLAGGDGADVTFMVSGEEMRAHRWLLAARCECFGRMLASDYLEGRTAVVEVRDCSAAAFREFLRYLYTDVLEFKGDVVLDVLLLGRKYMVGRVFQHCCSQVRRGLCGQNALALLSWADEHRVEEIRPHVYRYVLQHLRHILRKYPATLSYLEARPDLLMQLLVAQSAMAAAAAGGGGGGGPGGAGGGGGGGGGGGGAEAAALLLGAAADGAAAAAAAAAAAGGGGAGPSTSGAAGAS*
</t>
  </si>
  <si>
    <t>C_70108</t>
  </si>
  <si>
    <t xml:space="preserve">MMYGKGLAEEERLHDSFHNAHGAVFRFPGWAAERVLLRGGGDSRSRLLCVLPTDPPAHWRKVVEMCGRLDKVLGVPEGHLLAPQPPCKVFVWVSQEAPPSGSGGAGSRSGGGCGGGKGRCGRVVGVLVAQLQSRAQRRLLVAGPAAQPQGQRSRSHPKQQHPQQQHPQQQPHVSDGRSGSATRPQASQSQSRSQHPTHPTPAVQQLPQPQAKGPDAATAAPSAAQQLELEQEQQEADSEARACVVPGFLAARTQVAFSAGAAAAAAGEPDGGAAFVALAASYGRAAGGAGTDTGTATADAVKVLSTGHAGEAWALLYDDA*
</t>
  </si>
  <si>
    <t xml:space="preserve">MEGLPKRHVLISVDDSPASMKALDWALANIYRPGDEFHLFHVIPPGQYVVLSTDLGIEEVVEDDEATRKRVEDHARNILVEKFVPKLKAMDVPYQVELVRFATDNESIGAVICKRADQLQASCVVMAKHNKGAIKEFFVGSVCNYCTHHCKSPVLVMHCD*
</t>
  </si>
  <si>
    <t>C_70110</t>
  </si>
  <si>
    <t xml:space="preserve">MLAQCLMSMDMEPAARDSAPAGAADGGGGEEALWQAALNHASKSTSTRPDWPPALLTYGRCLRNVGLSDEALRALNNAAEWVQPDGLGRPQGGRCTHAPRPQWPPGSPNGHVHACPADASSRPPVDWDVEVEAEVREELQEVRQLWAQRLARQVGLPGLRLMQDEACIADALIPVTLRQRERAWPSGKGVQRWPPGQRVWEYRVLLAAYLVDSGRRRPACGMGLDSSRDDGDPPAVQVAAPACAANCVVARPVLPAATACAAANVQLDWEHAGGWAHRAAAEWLRPFATVSLWDWFSVNPQTLW*
</t>
  </si>
  <si>
    <t>C_70111</t>
  </si>
  <si>
    <t xml:space="preserve">MKSPTRTHTHTHTHTHTHPLPHLNCSRVRRPPTRQPSPGGHTDRRAPLRGKSRLYIPTICPPACPPATPPAHTHALTLACVLRVRVLQPAVGVRHPHAVKRLDHLAATDLRRHTNTNTHTQRAAHGRPWHGPRACLAGPALCPYHITHPLHPPSSINPVRWPLPPPTPAQSSCLGVLAGLHRQTRLRSACANQALRQRRPTHRSNAA*
</t>
  </si>
  <si>
    <t>C_70112</t>
  </si>
  <si>
    <t xml:space="preserve">MKNGSGLLDASARAALCDLPWPLRRADALSALVSADEDVVDQLLQHAAPPPAVATLRPGAVAAGQQDQQQEQRQDAEAAGGGSGERTAAEAGAEAGAAPALPPPDLHVGRRYWATEALAAVRKQQAVEVMQEIAAARADMPMAAFSAAAEEAAAGAGGGPVLNVAALERGAIAIAAAHYPTADLSRLEAELGALGAELARRMAEQGAAPGSEQALHVLNHLLFGEPQLPLHHPMALPPALAAAAAAAAAPAGPAVTAVDTPVPLTGHGDCVSSGSGSSSSSAFGGSSSSGCPPLVAVAGRSGGVGLCGCSHDDYFNPANSLLPDVLSYRRRCGIPIALATVHLAVAARGGLGGRLQLIGLPTRVANRFIPTGADGGGGGGSGTGGSRELFVDVFSGRVVDWEELRRTLAGTGVAVARHHVRPLTAAAALERMAVNLHGTYRLTDDLACLRLALDLAAPVAEQFLSAT*
</t>
  </si>
  <si>
    <t xml:space="preserve">MYISVQHHAEAQRLGLHGWCENTARGTVQGELEGPTEAVRQMKTWLRTTGSPNTTGSEAWVAQLSSELRPAGLTGRTVGTAAEASAEELGTICYISSGIALSFERFALFWEPLNQPSTVLGLPAHREQNRAHWLLMHAAGWVAIDSHPAAAEAKEAFRQRQAAFLEAFRQQQAEAFRQQQAEEKAAKRQRR*
</t>
  </si>
  <si>
    <t>C_70114</t>
  </si>
  <si>
    <t xml:space="preserve">MLVCSSRAVRRGEVVETLHGVRVADPYRWLEDPDSEDTREFVTAQNALTNELLAKCETREPFRKLFTALFDYPKFGAPFKCGSRYYYYHNSGLQQQYVIYSQAEATLQAEAKLCERGLAAYSLSKGGSDWCTIQGLRVDPSGAPPTPLADKLEYVKFSSLAWTHDQRGFFYNRYPDPASRPADLGTETDSNTHQQLCYHALGTPQSEDPVIWAMPDHPTWMSGAGVTDDGRYLALYISEGCLPANRLYLVDMQALDKKADGAVDWAKYDFFNKGSKKLPVVKLVDDFSASFSVVANEGTTFYIMTNLDAPRYRLVKIPDVTSAGPASSWPDHIAQHPKDVLKGALALKGDVLVVRYLRDVVAALQLRQLGSGALTKELPLPGVGSVGAMSGDRKGSELFFSFTSFTEPGALYRIDTAPGSALEPQLFRRTELKVPHSADDYVTKQVFVTSADGTQVPMFITHHKDTKLDGSAPTLLYGYGGFNIALTPGFSASRLAFMRGYGGVFAQANLRGGGEYGTDWRNAGSTHNKQNVFDDFQACAEYLIRERYCSPAKLTIQGGSNGGLLVAACANQRPDLYACVLGQVGVMDMLRFHKFTIGHAWMTDYGNPDRAADFSWIYPYSPLHNVRAPEGGSRQYPAIMLATGDHDDRVVPLHTLKLLATLQHNLAAADPAASPQRNPLLARIEVKAGHGAGKPTQKVIDENVDLFGFAAKCMNAKWVDKQPVSEPAKPAAAAAAPAAAPAAAVAAAAPAAGATAAAAKPAGATAAAAPAPAPPATKEPAAPAAGSSAASK*
</t>
  </si>
  <si>
    <t>C_70115</t>
  </si>
  <si>
    <t xml:space="preserve">MAELAATGSCRQLLQLLHIHEPRLDGRHLDLACSRMARLQQQQQPASARPGGQLQASTGLGSLSSAVGQVVASRGQAVAEEVQHGDRRGGCKSAEAEGSRGAAAADPDDGGRGGGSASSTAAEAAAAAGLLQHPSLTGPHAPAATAAAASAAVTGGCAAARCQQQQPHQHQHQQVAGPRPPAAVVALLVRRFLQQLQLASVRDRAQLLHAVAKLKLREGAAATDGAGSHSGQAAAQXXXXXXXXXXXXXXXXXEGKAQDVSMALWAVATLCGPGPELQGGRAAAAGLGDQDAAAAATATGGGSGSSTGGPSGPLLLPPGWLRRVTEQALTRQRLAEYSAQALSNTAWALARLGAAPPPGLRGGGWLGAVAEASQPLLPVFHTQELCNLLWAMAVCRHRPPARWLVAALGLLAERAEGLEPQDVSNVCWSLAALRVRPGVPLLQRLVARALAVRRRMKPLEVISTLWGLSRLRVQLPERAVALLLRGGLGAAVLAPPAAAAASTAAAAAAAHQGDESDDVGSTAGAASPAQRVRARPNRLGHRAAAAGAAAGGPVAGPGDLAGAALVLARCRVVPDGRWMSRFYAAVARELQRFGPRELVTLLYSLGALSRSAGLRPEPRWLDTLLARAERLAGAAPPGSSSSRSNSGSGSGSRGGGAAAGQGVGGGGWGAEQHLLPPSAPPPPLAALLELGVQPEPEPGPQAATASGRVSSGDVRQQAAPPHLYTDPGSSAQAALVFSGAGSSNNSSSVAAAGSSSEGSSAGAGGPRQAPGGQVLDAAQLTIVLWAVARMSHAPPEAWVVSMARAVAAAAHAFGPQEAATALRALQELVALAEGRSPPPPPISAAQSFENIGSSSRSSTDELSAREVVAGLAARLALLGRLPQRDLYGTLRAASLALSHPRPPPYGTSSGEGGYGYGCGEASAVRVRQQGAHRAMSYASYATVADQLLLEAYSVSSLGLLLGR*
</t>
  </si>
  <si>
    <t xml:space="preserve">MKIDKALEHAVKAVGAVQDAVKAGRVHAPPVPVADELKGFLVLHSVKGAALVGFERGYGLAFSVLEWLPDGAPKLSAPLIVKVSKLAVGMAIGYNEVFSVALLRDLSPLEAVAEGSETIXXXXXXXXXXXXXXXXXXXXXXXXXXXXXXXXXXXXXXXXXXXXXXXXXXGGTPRGRHDVVWTSMTAYVDEGKSANAHVLSVSDSMMLCDLSLYGGSMSVDKDLMDEAYGGVYGSNRDVLRGRVEVPAGLQPAMGGITAGLRSIVREALQAHEKLNPKIEKAKEVAKDLINYK*
</t>
  </si>
  <si>
    <t>C_70117</t>
  </si>
  <si>
    <t xml:space="preserve">MVKLENVVKEAMTTVSKVNEAKSNKRLTVPMASNALGYRGVLILHSVKGAAVLGYERGHGFAVKILGWNDDGTPQLSAPVVVELSKVAVGLSVGYNEVYSVVLFESSTQMEALITDEQVVLGKEFDLSGYTKHPDDSNINVHKSTMAAFKDETKVKPVTLSVGDSLMICDLSLYGGAMNVERTLMKEVYGASASAHSCLQGKTETPEGLRTAMAHITKTLGQLLGQEGHTGKPATAAPAAAEPAAEPAAVAAAEPAAAPAAAEPAAAPAAAAEPAAAPAAAAEPAVAAAPAAAVEATPMEQ*
</t>
  </si>
  <si>
    <t>C_70118</t>
  </si>
  <si>
    <t xml:space="preserve">MSANPAYPATGADVAPSSSCCDHHQQQQQRQDGCNGAAQPKGRWDSDSRSGASGAATAAGSSKGSYGSSVVGQHISVLVDRMLMAATVHASEEDGAAAGGGRAAATDPVAAAARAEFCIAWPPTFPVGGAAEVVELRAAVSLQAAAPVVKFTAAAATATAATTAGGCLPAASATSCAACLKAACGCAGGNTCSCSCGDSDSAGGVSAAAVACSRQAHLAAAAAAAVCGRVLAVREDVVVAEERVSSEAMGGGGRCSSRLRLSAEAAGVTSCVLASAEGTLPSVEALQEAAPLLGLPQAARDEAHRLLWRMMHEALPANHSAPAFDAEAFRGPVEHLPARLQAALSWAWSHHFRAFAHDWAFLLDGPAPTATAAPAAAIPETTASASAAAGPVPVLTAAADDADFIEAATTEQEEEAVAAALAAAEEAAHYESVLAQMICFLRDNDMSACLATLLAALAAQQSEPEQPEQQAQSEAQAAGEQLSCQATQLPAQQPATRAAEAMTQLPPPHGEQEPVVSATAEEQPALIAPAATAAAAAPSSPRRWQQQVLCLLLLPLLQQMVPSLVPLLLLPSGARVVVAAAALASGVWKVAATLTGASAAAALLLPPAAWGEALARPLAAAPTMWQEAAAAAAGWW*
</t>
  </si>
  <si>
    <t>C_70119</t>
  </si>
  <si>
    <t xml:space="preserve">MSDKRLAEFEHTISSGGRVLKQLTDVAKANKLNVPPEGLKDLKGIVLIHSHKGAAVVGWEQGNGAAFKVLGEDADGPILSAPIPMLLQKFTVGLQLGYNSVYSMLAMYDDVVFEDMVRADTAGMVMGKDIVLTGLQDDVSSTATNTHHSSSVHAMPSDQEEAARLKHTKPVRAITVSDSFMIIDVSLYGGSLTVDVEKLVGSYGPATTVPQVLADTVPAPPAIKEAVAGLRKELVGLRVAVEHSAEFLAKAKAEAGKLYALS*
</t>
  </si>
  <si>
    <t>C_70120</t>
  </si>
  <si>
    <t xml:space="preserve">MEMNIHLGRLQAAPAAWARLAFSPYLAGAALEAALSYGEPPGHPLPEPLSSARSLLQRTVLQRLRELQLLTEWPLCRPRRTPAQMERLLAGGARASELVGVRSGPPMDLPRLPSALQGLCLLGPTDLALALAQPHAPEPGRAGGQRPGTASGSGDNTNREWMALSATGRGHGAAAAPPPPRGTSAAGTSGPLAALVAALPRSLGVLPGLPALASGGAAAGAAGGTGGGGTGGGPQWGWSAPSLAALREFFRDLHPHQRHVGVDDLALPWFREVKLCAARAVVAEGSARAAAAFAVFGVPNGARAAVWETALGLRRPGGTAAGAGGGGCPAAGEAAAATASAPMDPEDDALFERLCTQVLEQPLLCDLCVAEDAGPAVGDSSAFFLFEEAVRAMVLALLRDAAVAPRLAAPPLAPLQATSAVQAALAPPTALTVAVAAAAAAGTAGGSGSSTGSSGLPLWPPSGVLPYRGLCLLAAPLCYLYDRPAASYRLLRALYCRRHVLLCCGTASEVVAALSDVSQLRAVPLMQAVLFPAGPAAGPAATAGAAAAGAAASGVAAAAAAGAAPS*
</t>
  </si>
  <si>
    <t>C_70121</t>
  </si>
  <si>
    <t xml:space="preserve">MTDTQWAPSAQPRAERHREPQAAAPGSSHSDSRGPGSARLASSSGAGNSAQDRLIVDIRGTHKDLDVYVRQLDPRPQDLEVNLRNAWNGVQAVGGLLITLLTIQKLWEDIRFVRVLRRELSTLAGSLLDAPANGGGGGGGRPGSPSRNSGSDSPSRGRRGRRRSGGGGHSGGAGSSGGATSAAARQFDISELSELLGLGGNGNGSGGSGAAGSGGRGKPGAAGPAAGAGATSGSGPGAGRKLAPGGAGGAGEAAAVPHTADSGAAAGGSQPRETTWGSISGLTEVKMLLQEATVLPTLRPDLFRGVRQPPKALLLFGPPGTGKTLLARAVATESRATFLPVTGEPPTPAPQRQQEDPADSTPDKRVTNEFLAFIDGIQTQPPGSGGSGGSGGSGGSGGGGGGGHGGGEGGDSRVIVIAATNTPWDLDEAALSRFSRRIYVPLPDKATRASLMRKAMEGVAADISDEEWQQLSERCDLYSGRDLVQVCREAAMRPLRELWGRRLLESAPVAAGGGGSDGAPGSGAAGGGGGPGGGGTGAGGGGRGAGGLPVSPQHAAAHQRLVELVATSLVQQARQQQGQEQEQEQGQGQQDQRQGQGQQDPVDEAGPDQQPQAAQVQQQGSGDSPAAAAPAEPAAPGERAVGAATAVSEPEASPRGGSTGAEEAKPADEAGAGASAAPSGSEPAAADAGAVPVESGPAAAAARPQPQPKAAAQPPHAQRRARAWRPWRWLGLGFGAGSRSRFARSKHQARRELERWKRQQGVAAAWVDVDGVMAAAERLAESRMAEAEAAQGQAQTSSDGAATTSAPATADAAAAVGGSAAEATVGVGSNSSGSSSSSSSSSSGGAADAAVMVELASAGSKRKADSEAGAAEACSAPGATEAEDGKTTATAGAGAGASAAAATPASTTASTKPVSAATAISAAGKRISGSGTRSGGPPPVMANSLEDLLSLPATSVRPVTKADFEAALQVISHTEMDQSVKYAEWDLQYGSGQNSGRAYGGRAGRWQSMYV*
</t>
  </si>
  <si>
    <t>C_70122</t>
  </si>
  <si>
    <t xml:space="preserve">MAGAASSKLSDDASGGDTWEDAQEAWGMEQKQAAGAAAGEEEEEAEEGEAEEEEDDGGFGELLQGALHAAGGPAQLPTLQSYEATAPVAVEVLASSTAALRRRRRRLVARRRLVARRRLVFGQRDVASVPSPRS*
</t>
  </si>
  <si>
    <t>C_70123</t>
  </si>
  <si>
    <t xml:space="preserve">MASPTEPAPTDQPQPQAHTPTPSSTPTPTAGSPAQGAVLRSFRKGPGGSGQQQAKKGGGKGPTGPGKGTPRLAKLQDAGEGLEALLGGEGEGGPEGVFANEEELVAKLMTQLQVAALSDPSGDPRERMSLRTDYILKWRKVLFSCPTCWLLPGLCVCGRMQRFSPRQTRTLTVKLPPESTLKDNKLSLLRPVRKYGGDLECGRVSTVEAVASLLYELEGDESMYKGLLENLKIKVDAHAARD*
</t>
  </si>
  <si>
    <t>C_70124</t>
  </si>
  <si>
    <t xml:space="preserve">MQLAGPARDALLSPYGFLRLMLYKSLQLRSLEQLQLRQCWLRRMATGQLSRLSLEVRYGPVASSTRPGTRCSDKHREIVSLQLSQGYFPSGMGTWALEAYLPGMLCHSLRTLTDFVGRVVGQQTQAQTETPTRVVGKGFRWLSVPWLLLEGSRGGAPSQDDLQPLRALHQACPELRIGVGALVALHPLQGARALAACGLPVPPADQAWEWAAEAADAIAALGGPTAAIQQLHVGVSVSCGGSSIGGGGTSSLRHLVFLAPCGGRVSRGCSGGFGGSGSAAAEGPDGQEQQQQQPCTYEEAVQEALWRMLAAGALAASAPAAAAAAAASSAAASAAHSLPSRPPPRPLLLLTGPAVALMVKAPAALHAWLSQLAQGAAECAVDLAFTRHMLGGEDDHTSQQQRPQLLPRSSYIHSYLPLPLQSGTAVLLTCGAAARAAEAVEAAARQLACGEAAGSVQVQVAACAAAVVSEASGAPSLASLGYTDAAAALVDTLAEVIQEAMDAAESATAGSGTGSSCGGRAGGSEAGDEGLLQQPGQPRDVLLSPYGFLGPMLQYSLQLRSLEQLQLRQCWLRRLETGKLSRFDLDVGYAPVASLALPTGRCTEYREIVSLQLSQWYFPGGQSTPSLQANLPGMLCHSLRTLTDFVARVLVPQPQAQTETPTRVVGKGFRSSRRRWTPRRAPLPAAAPAAAVAGVRAAPAKQKGAGLEGLVLAVAEEEAEAVAEQLAEAEQQAEAVAEQLAEAEQQAEAVAAEAAFSVCTWILD*
</t>
  </si>
  <si>
    <t>C_70125</t>
  </si>
  <si>
    <t xml:space="preserve">MCCVSSADTGSSARASAVAVSSGGSPSTAFSGSVAGPGQDASSSVVVVNGKTLVNDSQVLYNQASADLAWDAAPACPAESASQPVVLDSMGRPWSWNPASQQSCAVRPSPAGPPAATVAWDAAPRCSFAPTADTATPDASGRLWSWQGGASCAHKNSDGTPIYYDGYQVGPAAGRRRALLGRTGDDASSAAVTMPVTKIGATLTDGAAVDVEVQQLLDWTAALPCPMAPNANNSATDARGWLWGQSQGARCAFKAAGSRPIYYPGYVAANYDLAPLCSAAVSRATSMADWQGRLWNWEAGVNCVHTCERPSDQLAAALAAAAVQTALAANTSAAGAQPAATSEPVATAADGGKDSAAAAAQVAVDATLAAAVDARAAVGAATAPVAAGTAAHQQVPANATAAKDKAEAEAVRAAAHGDALVAMMGDPETAAALAEAAGPATGARPRYNHLA*
</t>
  </si>
  <si>
    <t>C_70126</t>
  </si>
  <si>
    <t xml:space="preserve">CFVAHFLNEVGYRGRRLAHGALGRARVCVGAARVAGGAALHLAALAAVGDAGALLRRHHLHVGVPGPLRDPDSLVLLLQLLHLARPQLHLITLS*
</t>
  </si>
  <si>
    <t>C_70127</t>
  </si>
  <si>
    <t xml:space="preserve">MGSASGGRPYALVWTPIPIISWLMPFIGHLGVCASSGRTYDFAGPYTVNEDDLLFGRPMRQWRRQALLQIGFLRGRRPRRRWWPGRRMLRHQQLLAAGALVGSRQSRGRGRAGRAFWRRRRRRRVLRLQRPGTRAGAGGAAAVLGPAPCVRRGHVPADAVQPADHQLPLLRGALPQRGRVQRRAGL*
</t>
  </si>
  <si>
    <t>C_70128</t>
  </si>
  <si>
    <t xml:space="preserve">MLRGAPDRPYAHNIFSALLSGLGGLLPRKRADGDGDGPSRRTVLDAGSGVLAPGRLCLLLGPPGAGKTTLLKVLAGLALPPTPAAGSNGTGGGAAGKEGPCGPSERVTGGLRVRGGLVYNGLVPGRDFEVGRSSSYVSQADTHIGEMTVEETLM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GGGLGPRGVYRERSSGMYGSLVFAAAQGFAEAPFLFVQSVVYVCIVYSTTQFEFDSAKAMWFWLFIWLNLQCFTYLGMGAMNLTPNMPACVALTSLFVLLWNLFCGFLIYRDDIKPWWLWAYYFNPATYSIYGCITTQLGDVTNEFIEVSAGNWMSVAQYVEQTFNYHYSMRGWLVLIMIGFIAFFRALSYLGLSKLNFQVR*
</t>
  </si>
  <si>
    <t>C_70129</t>
  </si>
  <si>
    <t xml:space="preserve">MSPALRSRSSMANSDSAASGSSAAMISRLRRPPG*
</t>
  </si>
  <si>
    <t>C_70130</t>
  </si>
  <si>
    <t xml:space="preserve">MMPAVMAAPAMAPPAAGGGPAAPTAPQGDSGAAASGHDSGTHTTGAPSGSGGPSSSSSASAGSSSSHPAGAACAATRLLRPALPPRRXXXXXXXXXXXXXXXXXXIAQLR*
</t>
  </si>
  <si>
    <t>C_70131</t>
  </si>
  <si>
    <t xml:space="preserve">PARPHPHSAGTPPPAQPPGFLQLPAPRPSPHALRRQPPARRLTPQLCISQPQDLRTFVPPSLSPSSPFTSGCLPTPHPRYLDRCRAGSVGSGSGRYRQAPTQRPAQHVPPYSLPARLNATHCTNPFWDCPSARSSPPQPCPRTHSREISSPRGPSPAAGLLRAE
</t>
  </si>
  <si>
    <t>C_70132</t>
  </si>
  <si>
    <t xml:space="preserve">SNHIATITLARFNAQVTSAPRPVVPFSPSSYGPRPGPRSLLRWLRLRVAVSQLGKCDTHEVPERGYQVLI*
</t>
  </si>
  <si>
    <t>C_70133</t>
  </si>
  <si>
    <t xml:space="preserve">MAALAKENMDTTAKLARTKQLLVATLYAAGVVNARSFLEHVVKMWRMEQPGGQQKKRVDVFKDGLKDRPKLVACLLRDVPSWAPAGMNEEKQVDSLANNLEAIFANTSNDIHTFNPAMGLMLVRAMHNGPTVAGLACLAEGVDVPCHIEGEDETSIIEKDNNAASA*
</t>
  </si>
  <si>
    <t>C_70134</t>
  </si>
  <si>
    <t xml:space="preserve">MQRIPVEADTMWVGSSAPPPELVPPRLLLQRVLLLQQEACRDAPTREDAATATATATATYHAATTSGSDCAGMGCCWASRCNPDTAATAGCCCCCLTASHSHSHMTTMSGTGQQQQQQQQQQLVVASPAGPKPLLLSKRQQGQQREAKQQEVQRPAAAGADGSSTEAGDFITRTTLGGHRPADSAAAAAAAPAVPYNSGRGRTTAAAAATCRVLGLVMAQQQRLR*
</t>
  </si>
  <si>
    <t>C_70135</t>
  </si>
  <si>
    <t xml:space="preserve">MLSVYDGALFDGGGAGGGSPHSPRRLAALGPVAASAAAAAAAAAAAGTRVPSPPHGGHHSGHLPPGLIFTGGIGGKYGIGRNAAKAGAGGGGTLRGKVSVGVSLRDLAGVNELPGEVTGGRLFGRGHRSGPLHGAGGERHLDGPPLPLEVDAAAPPMAHHKLSEPSLGDLQYILGRWTEKWAQERTELNVVSRLGPRPGRQQQHPHPHPHQQQHPPPHSAPAAPAQQYGMGPLSGAAAAPGSAHLEEAGDESLLAAGVVPLSAFGYSVDDLVSSSAAAAAAAAAGGGGGGGYGVVEEGAEEGYDEEEAVGVGEFRRPLTDLGLFGAPFLGGTPRGPNGAPLPGGGVGGGGGGAHGSYAAVMAQQPYIYQAAPVAAAVTQHHQ*
</t>
  </si>
  <si>
    <t>C_70136</t>
  </si>
  <si>
    <t xml:space="preserve">MGGGGGGGRGSSSYGVTTVMADGSILRDQPSGAASSGVAAVAAAEVSVGSSGAGPDGVAAAADDEVSRIMTPGSNSKSSAATAAALLPPTLSSGSPAPSSSAALLLPASAAAHVTASAGSLAGVASGLATSVVEPLTLRAANSRSNTPVPGAAAGHVMTASGMLAAEAAAARRAPSPLSGGGGGGGGVPATTPAHHTGPPLVAGQTHVPQAHPFLKQPAAAQAAGGAPGGGTAGAMPSPLLVASAVVAPSASAATAKLAANRLTTIMSPGRSAAAPRRDRSIQTQWRRPRRQRKPPPPLRPRPAAPPPPPPACTSTPPPPACQRPQP*
</t>
  </si>
  <si>
    <t>C_70137</t>
  </si>
  <si>
    <t xml:space="preserve">MYGAVLELLKLGSALYSNEADRQAAFLHWHDRVFPELGEIRLPQPSAQQLPANVMQHGGMLTYRGREQQVFAVVLLECEHDVGSAQPLVQALRYYQMHYEDGKRWANDLVCRAHPLPALLLLLEGPRLSIHAAWTIYQNRVGYAPLTPSYYLANAAHDSASLWKLTAVLAAYERTVQLGAGELERAAALRTNANTVLVVPPEGGQPQVAARPSTLPYCLLDPPLGLYAIAYHGVAQHNALLYEARQRLQQQQQQLEGGGGGDGGGGGGGGGGGCGEDRHVLVKFVEGRYGGQVHEAWHRAGVAPALYHWHLLPGRSRYHMVVMQRLRREDGWMPLAEALAACDGGGGSSAGSAAAGGGGAGREAIRQAVRAALQVAHAAPLARSAAAELLAQPWGLQGGSAGAFISSSVGDPSQPGAGGAGSGGTARGRKTVHGDMRRPNIMVRWLNDDVHPTAGAAGCSSSTGAQAQSDLAAGSSRDAQVAGGGGGCSEGGAAAAAAQVQVHFIDFDWAGIEGDETCRYPLLLSPHIVWPAGVVPGGEMRQQHDTDMLEMELQRTR*
</t>
  </si>
  <si>
    <t>C_70138</t>
  </si>
  <si>
    <t xml:space="preserve">MAADISKAELKRHAQELLDGKAKSMLDEGTLTLKVMRTLLEEKLGLQAGALDARKAEVKTIVTTALDLVAGGGEAAAPAAAGPGSSEKENRVPAAKPQQKGKGGAEAKKPKAKKAAVEEEDEEEEAGGRGRRGGGKGSKGGRKKKGGRGSDEDEESDDGSGSGSEEERPKKRTKKASPAPKAGGGAKAATNRTIEQLKDICRRASIKIPPSTYSRNKAAEDLEAALGDLLAKQGLDARSGEREILAARKRLERERDLEGIDTSNIITEGAGRPRRAAAAAATNFKSLLKTPKLDSEDESGDDSEGGGGEEEEEAEGAKPRGRGGKAAGKKRRPAGNDDDDDDAGSGSDGGGSDSEDLAPAPKRGGGAGKGKKAAAAAGAAEAGEEEEAAGGEEQASEDLVPPAAGGKSPRGKKAAVVVGDEEEQDEEEEEEEAAPKKQRAKPKARVVVDEEEEDEEEEEEAPSSSEEEVEDDDSDFEADDDDYALITLTFPDSPQSAGANAQPPAPRELVVDRALLFQASPVLRGLVEDVAGGGGGDGCSRVPLTGEDPQLWAVALQLLQHEDTHLAGLSWSQVARSLLDGMQALISGMYT*
</t>
  </si>
  <si>
    <t>C_70139</t>
  </si>
  <si>
    <t xml:space="preserve">MALTLRPLNKTFAMVLSSPEHKRVRASQPLPAHGYSSLPTAAIQQWPFAQRQQLVCDAARSGSLEAVDAALAATGVRRGGWLLAAAAEASEPGAALRLCQQLAARGWLVEDWAADRTTLHAAAAAGNSDVCKWLVLERNCIPQRYMQVVCAAAEAGHVAVVAELLSLCPTRHKPDMHAQHLLVAAARGYKAADFTRLWKECMDRAWEELRQQQQRQQETDELDVFSVQFPNGLWLDISSAMKPISEVLANPLADPLGSLGMLSMLEAAAGSPTPCWLDKLDVLLQLPSDGLARVRLLWEQRSWRLTKWTNSQLVAAAGARGDTAAISYLFNKLRAVTAAPFHPAAMTLRRPAEGGHLPVLQLFASHGARCTCDIFVDMAGAAAKGGHVHILDYLLCKEAPPHFIRGEPGSWADESVYCEARRDVAMIRALARLRFCGDDCLTSLELLLEDPAVPLDELRWLLEGDGGGGEPGGEGGAGGPSGGQAARAPEPGPAARRVLRDERVWEWMLEAVRRRGQGEAALVVEAWLEGWWRANKD*
</t>
  </si>
  <si>
    <t>C_70140</t>
  </si>
  <si>
    <t xml:space="preserve">MLVQGCAARKRAPAWAAAATSSGRRGSVAASTPQQKQVLFVVFDKWARTPRVTAARDIAIVSPCTTAAAPFYCEEENVCSAAPCDARRSLLSSAAGTAAAAAAAERAQGPQLFLVDGEDATRRPAAAAALAAALTSAAVLTDAASAAAAGVNGTVGPLLYSSPAVMTVTLPYGRPAPYSLLPCGSVAAALSGCGAVAADATDGDLSASITVAPVCINTTAAALPGATVTSSLLSGSSGSGSSGSSGGSGSGGAADCAACSADALSAGTCAPGAYGLRYTATDSDGNTTSLLRRVASVNSSAAPPGADYGAVLSATLDLRLQVLVGLPTIGSSSDIGSSGSSTGADAPPPPASASAGGRRRRALRERLCLPTPLPPPRECAAIPAPAAASPLAQLRRSIAEAVSAAATPVPELVPPPARRRLQPLADGPAVAGGGSAVQLQGLPAEAQMLAALLQPTATAGAATAASPGSQLHLVRRSLSAQGGGPAALGTDDDLGEADDYAMEPSLMLPATRSSSSSSSSSGGSSGGSSSKGREALAALGAVAAQLAGAFEATEAGLRAHAEQLHLAAAATTATAAVAARRRLGAEPGSAAGRSSGGGVLSTRPVFRILQTAATTSTTAACGAVASSLVVNLPPDTTDNSTTSSSSSASAASPFGPLLAIGSPNVSCTTPSLDATAAALAALAGVAGAMTDLAAQVAAAVAAAGTTVGGIDNVEGADDAAVQATYTALRDAAASAFSTTSAKADTLLLLLQQTLAAQAAVAGAADAAALAMAVALAEAEAVASRADLTAAVVLDGLAVGGLAPDPDSAEWRALDTCLQERGSLRGFRALFGVGPAAAAAVAAAFPPPPSVLAPPPAAAAVTAATAGQRRAALGAVSDDEAEVQVVEAVEAEQRYAAAAASEPDDQGRRGAGSRDDGGVVSAVGWWLGGAVRRALQQTAASTASTAPTATTAANGKLYNGYRLFGNNLMRLEYSLSDLVHTPVPTRTLGSSGSAVIAGLFLYQTRLPTASQMDAYGGCSWAKGRFSGRLAAACAPGYSRTLTSNLAAAAAAANGSTNSSGSSGSSTRGGGGIGIDPVFVRRSQLYRSDLASDPGAYYNASEGAGQLNPNGVPYGFVPSPVPLPGFDRGDEELRRRGYPLLLDAGMSQRRAQEALLALGEGSYLDPALTESLTARLVAYCPERRVFGLARAAFAWGPGGVVQGRVAVQGLPAVNWRLAVQANATHDIIPDILMVALVGLYGALTLYDVYRSLQDQRRRRKEARRMARLQAKGVSGAGGGGATTGPGAFGSMTGPNPFPGAGGAGAGGGGTSGSVTSRGPRRMSFLVPPGGGGGSLARPSTPASRSFAAGLAGRNRVASSSGPHPNLLGVGLALGRGSVDSGPAPWLLSDDDDDGSHRGGLAIGEGTEREEGAEDRGAAGGGGGGGGYDPAVVAAVAAAASAPLQHRRQLGGPSGPGGLASGPGTRAPAPXXXXXXXXXXXXXXXXXAATGASAPGFSLRGGELHPGSGPSFAGGAGPSRVWSAHRLAAGGAAGGASRHNTRRSMQLDPGGVTARAVSFAAAGAAAVSEPPLDKAALMARAEADAEEGEEVEVHGRKIRKYRPRVTLFWGLYEAALSGVMAAAVAVLLTYSLRMDVMYDTWVLYGVLQGVVLVLLLLRLVHHLSFQPRLSVISGTLARMLPDLVAFVAVLVVCLLGFAALMAVLWGPALPQLDSAAGAVTWAIGYFMNGAGVGEAEQVVQAVMDSESLHDIAWAVGSSTIDRIGLDFDVAATGAATAPEDGTDQPPATATAAAGSSGRKLTQGEAAVLLERLVAAHLVRRLGEVAVRQGEVQPLQQSQGAGGQGDASRRRASMQLGTGGASWRGGEASTRGFGSAGGSGAVEAGHTARRRGSSSSSDSSSDGGEGAADAAAATAATGVLLPAGAAMADADDLLVGGGSSAPPGAAGALAARSRAGSYSRGPGMPGPGLEGLGLGGGATGGSGAAGGATSVGGSRRGLTLPPLRLSGMGSPGGSGGAGGPGAGDSVGGLPGSEAGDAAGSPGGLVPVSVVSPPGVPDNISPATTGPVDTSALGGAAATGAGGSQPPPGLPPLPPAISAVAAASPSGRMRKTRLSAVTFGDQAPGGGGGGLSVSRLAAGRLSARQHASGDVSWLPHVEAAGGSPAGASGLSPRPSDGGAPGTTAGATEDSMAALLRRRPSSASSAGQDSRRKMWSSSPGISPTGSAAAAAAAAAAAAGAAATTGAAGGAAGAAPSAALRAPQLRPPPLKSSSAPQPMNTHLGGGTMAAAAAAAADAGGDAAGAAANDRESPALVAQLRNLLATLGGGAQPEGVEAPPPLPPPSRSASRNASHRPTSAGSNTSASTXXXXXXXXXXXXXXXXXXXXXXXXXXXXXXXXXXXXXXXXXXXXXXXXXXXXXXXXXXXXXXXXXXXXXXXXXXXXXXXXXXXXXXXXXXXXXXXXXXXXXXXXXXXXXXXXXXXXXXXXXXXXXXXXXXXXXXXXXXXXXXXXXPLTAPAAVAPAAAGAGGAPSAPSSTAPSQLLGASVVSLRMLAKGEDGSASGGGGGGGPRVPSRAASIEVSAPAAVGAAAAAGDGGMNGGGGDSGAGGGGGVGGLMLAVVNALVRQGEEMRAALAAQAAQQAALAASLDALLASGARGPELRAKFKAAAAAAAAAAAASNGADANGAAAGPNTSPRPPAPVAAPPRPLGFGAGLLQVPLSFSLGAGGPARLGFGSGPAAAATTGAGLGAVAGEAAEGRRHVARRTKQHPGAAPTRSRGWGARRRAAAAAAASNAAAPSAAAEGAAAPGDGGAARGTLNQRSRLLRMPSGGAALSGERTSAAAAAAAAAVAARAAEPDVEAPAVAPAAAPAAGLRAGLAASAAPRQWVPVVQAEAVLREACRLAQWTLDLAAAAAAAVAAAGCCSCGSRTGESATELGGSAGVLQPEDSSAALAALYPPTRRRAIAGPTAGGWEGSPPASPSQAATSPSGSQAPTSPSQAAVVSHQQQQPTEEEALSELYPQAHRRRRQGSATEAYPPTTGQQQPQPPPPQVPPPPAPATCADFAGVAPVAIAANSAAAAAAAAVVTARAVALDGEAFLLSPAAPTQHQRSMAAEAAEAAEAEAAAEVGDDDWAAAAAAAAAASVSAAGDWSSPVAVGGPAVVQSPPRAVDAAARGGDGGDGGAAAGSGVWSPLAGAGVASPRDVDYTVCVCM*
</t>
  </si>
  <si>
    <t>C_70141</t>
  </si>
  <si>
    <t xml:space="preserve">MKAANRDTSDPLEVQRARGEASAAARGQSSVRKFMPDIHDWFMENWRDEKKRGTWEAVVVALPQLKDANVDSLCTVYGRWKREQEKKEKEEKKEEQ*
</t>
  </si>
  <si>
    <t>C_70142</t>
  </si>
  <si>
    <t xml:space="preserve">MLLPRAVSLLLQLVVVVVVVVVVVLGVLVVMELLPLWVQLRKEWRWTTWGWVWTTCRKARTAHDGGLGSGHSIQLLPKQSCHCAEIWRRYGPAGAPYTCCAPSAAGGGGGCSGLVAVTPKMVTDLFPNATRPPPRFSLMVTDKCQVVMRMKAPGGPVATTAAAVSAGTARRPAVTLLRLVGAMHAAVPPAALPMAAPAAGGAAQPAVAIPWQHFKSPAADAGGGGGGGGGAVGGTGRPAEDEDLTWVELQPGSWQWAHAPWEQLQEDLGLCPANSNSIRRGVQTPAGKHYAAAVERLLDTGGAAAGAARRPQLRSDRRPPQQQQQQQQQQLVAAVLPPCPGGRYLKALQPAGRRRCGGGSGAAAATATAAAGCAGAAVAAGGPGAAAAGVAEGRKRRRVSGLAAATTADAWRSGAEDGERGDTKHLDEVDTDEDVLEVIRVNSRGGGAAGGGGHTGAPASAPPGDAAGLGHGAAGGPGAVALPSSGGGAGTSGDCGGRTGDGPVHAFEAALRRQRQRWRQAAEVRVAVAEAQRDEARAQAAVAEARARRLEAQLDEARAQVTAMLAAVGADI*
</t>
  </si>
  <si>
    <t>C_70143</t>
  </si>
  <si>
    <t xml:space="preserve">MDAGGYSLGAQRLFTDSPLVTRTGEG*
</t>
  </si>
  <si>
    <t>C_70144</t>
  </si>
  <si>
    <t xml:space="preserve">MSVGPHLRNXXXXXXXXXXXXXXXXXXXXXXXXXXXXXXXXXXXXXXXXXXXXXXXXXXXXXXXXXXXXXXXXXXXXXXXXXXXXXXXXXXXXXXXXXXXXXXXXXXXXXXXXXXXXXXXXXXXXXXXXXXXXXXXXXXXXXXXXXXXXXXXXXXXXXXXXXXXXXXXXXXXXXXXXXXXXXXPNHHGRTPTQALCEADVAGVVTVLSNSGVASAWLMAHSLELIAAYVAAGGAAAGGGGSAAGGAIVPAGGGAAAAGGGGGGGLLSRRLVVSGCDLMEYFRLAWAESLLPVGVLGGGWALALGYLAWCPTHGAAAAEALMEALPVDSRDTRGLEKTLAACRRLGLGAAAAVLCRVAGVDALGRGMLGAGAQWMVRASDPRRTAAALALVGGAVEEALIARMVGGGAVAAGGAASGGSAVASLGGASYRAGALQLPGGDELEALLEWLPGGSSGGVAEDAGEGGATGSSTAGSGGRGLAAFLVDVLRLSRAMGALGAARDSNAPPEDARVTEALSAGRAALLSMARRRTPPRRLCLPLLFYCIPLLEATAGGGRLLSSADMQDLLTWAGECARGGATAPGAAWAVGPDGGLGGGPGPKGLGALAAAAGVPERYAKDVQLALVRAVARSHVMENSGGAGGAAAAGAGAGTGTFGASGLVAGAAGRQVAVGGRL*
</t>
  </si>
  <si>
    <t>C_70145</t>
  </si>
  <si>
    <t xml:space="preserve">MNVTPNAAPFSRSPSPKLVTPDLPPPLPQLELLDCLHVLLKRLPRLAPSSSSGAAAAAGGAGQGQPQQHQHQQHRRDAAARAYGSLAEFGAARAVWRREAGDIAAAEQLFAAAAAASKRTAEGLLASPDET*
</t>
  </si>
  <si>
    <t xml:space="preserve">MQPLHVAKEIEAMTAAPAGEAQPAAGDADVEMSSQQQRAGAEEPSSHATGRCETLVDAPITCAVIAEAPASSAQPTVEPTPKRQRLPASADADNVCDADADADGTASTSTRQQHDRAHNHHNHSQHNQAASGSAAIAPQQQQTAGRAGSHTPAGATTGTGTDAQPSYSQQSVEGASGAAGGVIGGGAAGAAPGSAGGVAGGKDGAGCTGGGGKSGGAGPATLPEGLDLAEAAETLRGEAAELESALEEEMLLDSGLAAAAAAAESGRLALTPSAAELCAWLEGRTAPLGPLLEQQLLPLLPAGTDAAALRTTLIDLAARRCYSAKDVALEGAAAADDATPGRLWVWEVREPKKHLSDKASRKIADLQRKRRKEVRECVL*
</t>
  </si>
  <si>
    <t>C_70147</t>
  </si>
  <si>
    <t xml:space="preserve">MAALQQAEQQLRDHHHKGAADSNGGGGGTGAAAAVEEPANAALLAAQRFLRSGPGKVAPARAGAAGLGVRGAADARHTGGAGVTRATGSAAGAGEGSFEDVAMGMLRRLTAAAPLGGPPATAPPLLRTYTALEPPPAQHVAAAAALAAARAVATKRGGDGSGAEAGSGGGGDGSEGGLRSAVPSGVAAAVSRAAAASAAPDLEFQITMQGMMAAAHQAASEEALQAARERRRREAAAAAAQEIATAEARTVALLRRALYLHLWRLAASWGRREAQDMRCRLATSNLLAWRLAAEECAQERLAEQEAEARRRQEQHDDVLREAAADRFRRLWLLHSCLRTWRTTARARAAARATLAHGGAASGSTAGAAAAASAGPRAALSGRERDQHRRAAVEALLTRLKSQREAFMEDGTEEAGNTYSGTTAAATAPAAGPASPPPPHAAFPGLNRFVRPSVMRDGVAPPGHGRGSSSGGGRGGGGGIATNATKPQPFKLSTDKRAAHRRHRVLSACEATRQLVQTAVSEEPQQQAAGRQQAWAQAADEDDDVGSAWSEGEQQRQQQQQPHQQQLEEGEGQEQEEEGDEERWGVCSVSSSLQQGSGRWGAEPGEDEAPATSLLQQAGPTSGAAAGLGPALTAADVERLRAAEARRRRQADDKARALAAELAAHMTALAEAHHRRSLLLWFGMSPWIQLVLLARQQRQVAEAHRDLALLRAALLGFARAVVRARMQRAAEQAAAVSRGRFLRRSRLALAVLDRLSAAARAAALHRRHLAHRVLLAFMRNASDAWTARADAEDFASRRRLWACFSGWRKAAEEQASSRLLWELQAQHGAEQALGRRRAARVLAAWRRLAEEGAAQREQLQARSQKWAKVQGWLREAHEARASGAGARSLASAGSVRSSAVADSVTAGFDGEELLLPARTRPELRGEYDLPPSLGVEWDREPGGAGGVKGTANNGGRGAGDAADDPLGLGPIEDQLQQFSLGPSGIANLMRQQQQLAAARSPMPPPRAAGTAGIQWLQ*
</t>
  </si>
  <si>
    <t>C_70148</t>
  </si>
  <si>
    <t xml:space="preserve">MRPVKEHRLRREVKILQHVSGGPNIVRLLDIVRDPDTKTPSFVFDFVDAMPFKELQAAVTDLDVRYYIFQLLIALDYCHSRGIMHRDVKPGNVLIDHAKRQLKLIDWGLADFYTPGKEYPVRVATRFYKGPELLVDIKYGLVLDPRLAQLFGFRPRVPWRKFVTGDNGHLASPEAFDLLDRLLQYDHHERLTCQEALQHGYFDPVREGLPGFKPLPEPMVTMLAQLEARRRQQQQQQAGAAGGSGGGADGGEAGPSGSGGGGGGGSGGGGGGAGPAGPGRQQLVQAGAGIQEEAEAEEGPPLGLRGPPAATRSAKETAVLA*
</t>
  </si>
  <si>
    <t xml:space="preserve">MALDIRIAGRYRLGRKIGGGSFGDIYLGTNIQTGEEVAIKLESVKTRHAQLLYESKLYKILQGGVGIPNVRWYGVEGDYNVMVIDLLGPSLEDLFNFCNRKFSLKTVLMLADQLLSRVEFVHSRSFIHRDIKPDNFLMGLGKKANQVHIIDFGLAKKYRDPKTHIHIPYRENKNLTGTARYASINTHLGIEQSRRDDMESLGYVMMYFLRGSLPWQGLKATTKRQKYEKISEKKMSTPIEVLCKGYPMEFVTYFQYCRSLRFDDKPDYSYLRKMFRDLFAREGYQWDYVFDWTILKHQQSGTVPRPAVPRVPEPAAGEGEEAADPAYGGRFDF*
</t>
  </si>
  <si>
    <t>C_70150</t>
  </si>
  <si>
    <t xml:space="preserve">LAACAAAACAAAAAAACAAAAAGHAQDFGAAADAAAGLGRRALSTEPLNHPGTLEGTARHSTAPTPLTADSAQLGDVVSPCPSQHAQPSTTPRHPGPPKHRTGALPHPPALRPRTGLNRRCTGPNRCGRHGACLALLPGLPSCQLQRSGCCASARPRTSAKRQSECQAANINACASASCGAGAGSPPCPAAARPLSHGSPPTTCTSATAALSSPDPPETLLPLPCSSSPWL
</t>
  </si>
  <si>
    <t>C_70151</t>
  </si>
  <si>
    <t xml:space="preserve">MPPLIYFLDTHTTIRRVGVKGDAPSRPDGIRSAPPAFQKLRVELEDLIEQLSKLAEAKRMYGSVRPAPGAHRAGHAPRRPDATGEGRQAGATPPGAAADAQGAWRDQQQQQQQQSAGHGGQQRLGPEDEAALLQRADECSTRMLALLSDEPHAATRHQPLRGAALLAAGLVAFLRGGASDAAVSGLQAAVKLRPLNPTAWNCLAHSYWERGDLFMAGCCLASGLRHCPSVAAHQMMSLLVRQQGGAAGAALLQPTPAPQPHPPPPPPPPQQQQQSSQAQDRSNSNAGASTSSSGAAGGSGAAAAASGQPDASAAAPAAGPAPAASWNGSSSHATNSSSYSTNTSGGGAGPAWSSAAAPPGAASEAAAALTASLSHARRALEMDIENGYSWYVLAMAQMAAYFKGEHAAGLWGGGGGGGGGARGGRGELHRVLAAFAQAERCGCADLPDLHYNRAALHAFTQDFAAALQDYATAARLDPGLAAVAAAQSESLLVLLGQLAGLVAGRGGVKERHWAAVTSLLAADAARGAELLPRMHHERLALRTLTDLVPGSNRGVVLLCRPLVFVAPPLAASSSGTLSVLVDGVPLHQAPATPLLRHMTRAA*
</t>
  </si>
  <si>
    <t>C_70153</t>
  </si>
  <si>
    <t xml:space="preserve">MAKHVHGASTRGRSRPFRFFGPSRLHKVVEHQHYREHLQELMEAAEPHFVLFTSGVSSDGSPWCPDCSKSNPIIRVDAQCPVHYVPTLYYWTPAGCGSSIANPLNSDEQDETLRLLVAKFVAETAAGQRYVDAVTKDIIASGGKACNRC*
</t>
  </si>
  <si>
    <t>C_70154</t>
  </si>
  <si>
    <t xml:space="preserve">MLQATRAQRPACSARTSRRAIIVRAQRDGVKDPTAVSLRASGAALLAAATLALNVVPAMDPTAALMVQPAHAEEEASDEGLSPYQRRQRELERRREMLRAAREAAEAKAGGDAPAASTEAADAAVDAANAARSAAVGGELKSSAAAAYEASSSSSTTRYRGFGGFNAAPAPAPAPAVVEPTPAPEPAKPAFSWNTPAPAPKPEPVVEAKKPEPKKAEQPKKEEPAGKQKRRGPLPLFLAEVVVLGGFAGVVAAATKYSAETNKALALAGAKVKELYGMAESALAKAK*
</t>
  </si>
  <si>
    <t>C_70155</t>
  </si>
  <si>
    <t xml:space="preserve">MQVDPISNLPLPSASLTTVWPMKSKAAAYRERAVQGCIAQVCRPSCRTPVRYLRRAAELAAGALAGVPHGGAVLGVAGLTPEVVDYVLTHPSSIYDFQALSRFAASLVGCGQRDRAAALYTQLLQLAGDTSQQARKGRSGGGLSAVEALQGLLESWGFGNGGGGSAGDCCGGEEEEPDEQQLVERLAALACAADGHGDGGYRPARFVGVLLAAGLPEELVMRFCERILGNSCSSSGAAALAGGAAFSGSSGSNLANGAGAACGGGGGPGGATAHGLAASSSGRQLRQSHSVEVAGAPGWAAGAGSGPGSAGNAELLYVYTLLRCGRLEAALDALRRQFTGAGGGGAGDRAGGAHRFSGSGDGDIAVLGDVAGPGAGGRGRFWRRRQNIQRVVCSAVYGLVTLTNCRWPLARVLKVASVLLLLNPQQPR*
</t>
  </si>
  <si>
    <t>C_70156</t>
  </si>
  <si>
    <t xml:space="preserve">AGGRLDSRPANHSHSIPAHPPSPREHQPQIPTCAQPPGTHALPQAAPSPSQAAACWHRRPRRHRPQ*
</t>
  </si>
  <si>
    <t>C_70157</t>
  </si>
  <si>
    <t xml:space="preserve">MVVANGAADRLPRPAKQRSDKRPPRGDGVAAGADGGVGAGGHGPIGDTGDLGDADKKGGRARGRRGRGGGLGGGADIPPADHLQPGGEQEQKPKPPRGEQKPRLDAGAGPVGGKDAWPPRPQQQQQGGEQRDIDGQQGGKGAPRKGKDQQRQKPNTAGTGVAERAGADTERGAGRGRGGGKRRGDMDGGAAAAVSAERDGVQPSGDAAGGNRRQRPPRYGRSEQHDPEQSQAPAAPAVQQHEQQQVAPPPGAVSEQAPPQAQQQYAPPPLQFGQPMPEFTLPQQQEPTQQQQAQLVFQHFQQAQQQGGYLTGGFNHNLLGGALGPAPPLFGNGGMNGHGYQMQMNGQMLPPPAFAGAPAPPAPQQHQQQYAPPAPQQQGLGLGGFELQHQQHLQQQAAYEQYQQHQALQLHLQQQAQQHQAQQQYQQQQQQQALQAQQQQYVQQQAAAPPAPPQAPAAPVPAVPVAVVAAVVEPDSPPAAAAEPEPALSEQPAAEPVKNEWAERLAQQALARMNAVKSSLIGGGSSRTADNLPPPSRPPVYSNGSGSGNYASSPRGPPPPSGGGAAPESEWRGSSGHGDAEWRNGPNAPVDANGNSGVHAYRANGLAPTGAADAADAWRNRNAGSGTDEPAPAAPAAAAAGVYVPPRRDREESPPPPGAAAGARPRLNLQPRTKPLPVPAAGPGPAAPAAAAAAVPVPVAGDGAQRAHNPFGAARPREEVLRERGAPDPSERDTRLTNGALYAASAGSGGALRAAAGAGSARGGSVASGGSDEDQWHTVGKGGRSSKPPASGADVGNALLDPASDPFFSGRHGGSGVAIVGRSGRAFGGGGGFGSYGSGSKGSDGHFVNQYGASRGYGGGEDDEPIFKRSLPTRNTDLF*
</t>
  </si>
  <si>
    <t>C_70158</t>
  </si>
  <si>
    <t xml:space="preserve">MRHRGKIQESLALFQQATAINPHNVANLKQDQSDMDVALVKYRVAAVQTPNSPQLWNNIGMCFFGKQMRARAPTAAAAAAAAAAAAASLQRCRRARFEADADLDAVFGSGTAAAVLGAVAHPSGGRMLRTRLLRRLLLAVRRDLDDGISLPLQSSGKGAAAVQAVLDTLPPVPAGKDRHREGTQQQQQQQEPQEPPSPVADAEARLAAFKTQLSQAARKQSPDIPGVRLVVSRAQQLLQAAGVLGDEAPARWNAALGLLQRLSSSSSSGQGGGGSSPPSARAIRWSPKVLPGRGNTIQLKTTSGGVVHYIASTETEVVEWVSAIEGAMAKIHKTIAGVEDEPAPAKPKPKPAAAAPTPSSNPAEWLRQMERNFEANSNSPRGGGGGGASSSGRHGSSSHHHGGSGGANLSSTMVSVVGYDAVPSSSGNGNGNGGGYNRGGGAGAADPYRVDNSPYASLNRQYSGGYQSITAGIAGAQALASDLDLNYGGGGGGAAAQPGYGQPQMQRHPSYGAPSPSAQQQPNGGGYSGYGNAGSYGGGYGQAPQQPVQVAAPAVSLIDQVPQQQPAYPTYFQQPAPQAQPAPQAPGGWQVHYTGEGRPYYYNAASGVTTWEPPAGFA*
</t>
  </si>
  <si>
    <t>C_70159</t>
  </si>
  <si>
    <t xml:space="preserve">MAAASSAASLDAANFHGFNLVLAELAGPAPSLVYTHNGALVTSSTAEPAGNCNRSGGGGGCDVNGSNGPVGAREDGKDGKEQGGLAAGKRRLLGASTLGVSNGLLLEWPKVASGVAVLSQLLPEIRQGQPVPWSRLFIELLGDDTRLVPPSCGRQQEGAAEEAGAQHQGASTGGISGGGVAAAQQQAVAPADEVAAHVGSGAAVHVDGRPIAPAPAGAGAGAGAGHNRGHGHGHGSNSSSSSSGCSNGAGGNGGGCSSAAGGGGGGGGGAGDSYFERELEHITSGRFVAEVDSPFGKYGTRSQTALVVWLDGRVEMRERAREPDGSWRESALDFAISL*
</t>
  </si>
  <si>
    <t>C_70160</t>
  </si>
  <si>
    <t xml:space="preserve">MKEQNGRPQRWMKWFTAGRAVAMGYNVLAVDSDTVVLDDWYRRVKTPPLSSINMFSQSESVMTINGGFTYIQVGGNAKSNGPITWILYEAVHRAVRWSEDCSRLRQLSTALADKDTGLPTDDQTMLTEAMLSALAGRPLFYAVMHKLAWDSPDWKKMFPGGIQEYDNYHFNMSGAKLIEQEYTQELPLSELVCDAWPCVNPPPGTLSASGSKQATFRLRSAELTMPHFGGEWPQQLGGQLFGVAGDFTLAYRAAYQDLHTALGVPLPPDPEDPATQQAAAATPKETFALLSTMDTGMPCEGCDPWVRTIRGAWLESAWWSVGRYGHWHSHLYPRFRPAIGHVHVNTLDGTSDTKNLILKLADLYDWKLAARSEGGSERVYYATAADREARREHQPLLRVVAYAPGVVHSGLTKDEFLRAAEELARVALALGAVAGWPAAPCDADWVLSTWGRNLTRPIRHSIPWVHINTTDVVQPFGDSLDSLQCEWTGFMHTTCLASPPAPADTGRGLLAVELRHLLGWLPERHGRPAPDNTARLALGGAAAGEPPAPGTSNTFVHVTYADLVQLNAERLLQLLPQPEVVWVDRLVEVGGSGSSAESRYQRWKERCRALQYRTSDLRNRVKF*
</t>
  </si>
  <si>
    <t>C_70161</t>
  </si>
  <si>
    <t xml:space="preserve">MAAIMKSAVRSSVRPTVSGRSARVVPRAAIEWYGPDRPKFLGPFSEGDTPAYLTGEFPGDYGWDTAGLSADPETFKRYRELELIHARWAMLGALGCITPELLAKNGIPFGEAVWFKAGAQIFAEGGLNYLGNENLIHAQSIIATLAFQVVVMGLAEAYRANGGPLGEGLDPLHPGGAFDPLGLADDPDTFAELKVKEIKNGRLAMFSMFGFFVQAIVTGKGPIQNLDDSPTPPSSPPRPKLCLPRGLLDLSELQS*
</t>
  </si>
  <si>
    <t>C_70162</t>
  </si>
  <si>
    <t xml:space="preserve">MRLCVNGDIVTAYVSNAQHTYEVDLGPIFAPGAVGDVAMGKEGVLVPQAAQVGHTRQLDALCGMAAEVQSLASCVQAGHHLLAVTDALGNARILATPLHPGAAEEPAGGAEGASGRHVLQLPARSRGECGWTGLVMRPVAPEAAGPQDGASAGGALPELEVAVARQLPRDVCVYRGGELVRSFNTAQLCPNRSQGPTALTYLPPGPFGGCADAATGLLAVAEEHQVALWDVRQGERGGCVQRVNAYNGGWPLYGLAWVAGAVRDEAGGPATGLLAVTGAERSVVMLEPRKWHIATKWPGCVKYPATHLVPSAAAPGHVYVAGLDYECAAGRWDGSSGGAAGNANSSSGGHGRAVLPPQLQARQQAQEAAAGAGAAAAVMDDVEGGGRAGLSFRGDSKWLGLAHAVLPASASASASAGGGGGRCRDLLAALSLSGNLFVLTASAAD*
</t>
  </si>
  <si>
    <t>C_70163</t>
  </si>
  <si>
    <t xml:space="preserve">MSSSLESVLVLISGEESADDPSQALSFVTLCAAGSVALGSGRAALLVPIATFSVPAAQRAASALLHGLNRDATSDAARWNFAWSIAATAEASPAEQGAYVLCLAQPLPDAPRAPPAPPAPVLHPDLLASVAPLLRSLRALLLPPGGAAASPCAACGAAQRSCCGACAAAAAGIAPPPGPGRLVTVVGSPFGCLAPFHFLNAHVNGAIACSFPPPHQHQHQPTGAMSGAGTAPAATTAAPPALASQQLQPQLQLQPALYALDAHVFPGMEGAPVTPLQLPLASLTGGLPAAAPPGASASSATIPSSQARSQGCGGTGCGGCGGCGGCGGCGGCGGCGGCGGAVAAAAAGWQRPVALLATPLCRQGDGVQVPLAVAWPHVEAALRELLQRLLAQVDGAGGGGGAGGGGPEAQQQQLLQLQPVSGSLARALAGGAWGSAAGGGGGGERRPWWDLTRMLPAGWGGEADAFGGGGGLGGGAGTLQWRRHHPHTSIIGSGSGNGSAAMTLDPCAGPPGADAALTTRAGGSAVAATNAAAAGISYSPALVSRQAVYAAGAYHHSPHTAQLQQHHHHHQPGPATNPAAGAPGPFPACAPACHGGACGGLGGAGGGIGAGGGGVGSELPPWALDAVVLLRCSGSWATGVLVESRSGLLVTTAHLFQRQHTSGGNGGGGGRSNGSGDSSNGDGSGRAGDGSDSSAWEHVVCWARVRCIRQGGYGGWYGGGGSASGATSHRWIRAKVVYVWNNHLDLAVLQLQSTHGGRWGVAPSPLETLGRAGGGADGGGGLAAAAITATARARDEDAESSRSSSGSSSNGSSSGSSNGNGSSSGASANSGRNLNVAGLFASAAGVAAELNAEVPAHPNTHAIHHHQHHHHLQQQQRHQQPAPPAMAALPLGSAGSYGSGTPVWAVGHSLVGPGAEWPPLVSFGNVARVLRGADGVPTMIIATTTTHAGGSGGALLDAAGRLVGLVTSNARHAGGATLPNMAFCIAAEELEPVLRWAAQRARLMQEGGQQEDEAAAAKLPLPPLPPLASLDGAQQHQHQPRQHQQVYEEQQEARGPREPLRQPAAAPWSRGGQPQSAAAGSAAAAAAAPCPSTAAAAPAARALSALDVRNEDASRIWRLQMPSFGPLHQAAARAAMTAGAVAGAAAAVAQSAPAPAAPGARRAPAAAADDGGVSATLRAIEVVRSWRSRL*
</t>
  </si>
  <si>
    <t>C_70164</t>
  </si>
  <si>
    <t xml:space="preserve">MASSCSMSFARSVSRLNAFATSGIKSRRASMAVMDMDGSARGTSAAAAALAANLQAMLGLHGVNLGPTAQFARGSASSITTTSQLGMVTPGTGVGGGWGEPWLLHTLLRPGAGHGTGPGAYTIPGTISHMNTSAGGGGSSLVVGSMATGALGKMPSHTRLMLSGMPDRASAGAGSTPLGPGPPSLGTLPAAGAAAGGGGGAPSSGAPSVAAAVAGGSGNLGRPYGRPSMSLDRDPSRSSLSQYLGPGHAAIPSGNTAGGHGLGGGAAAQPLALLTRAVCDRAAALPTPLMVLVLRPAAAGPGGTSGGVSASEGAAAMVDADVDADTAAGRGTSKDAAGHAGVPVVSMTNDGFAGLTISGSELRTQSLSSLSRVVASMYLDSLRPQAKPGRRRPGAAAAAAGSSAANSGAAQQRAGAPQSLDGTPEAEARAALAAAVAALAGGDVDLELVWQNVAAGALAGAAAAVSGHDVRVVSATTTTTAAAGGMSVSEVGVGQLSMSLFAAANAPAASVVPAPPASPPGVGPTWAALVSAASVWALRELLEADPCLLLLARDLVRQAALRPEHVPPATHAVSPGGYCQLLGGREPLPAAVAALMAALAAASAGGGGGPTPAVSASNAALGAAAGRSAASAAVGGAAALLAAVQSGAVRVHAVAFQATAAAAAPSAATTAAQAASPDAASAAAAAAVAAAASAWLPAIVLEWPQPTAAALAAAGVPLGLYGPAGMSGANIGAVVAAAASAAASGVLPSLPSGTAVTGSLPPLPRPPPRPHSFFAGRTSYTDHSHNPMLSADTSPPPAVAMVQPAVSHPSDAAAGLGSFLLSMPLGLASANTSYQGPAGVGGAANGAAAAHITTGSTNQATHPFMISSGTVPNAQPPGSVGGSEPRHSTAALPSLSLGMGVVMDGSGFAGLGQQEPSFGNIIAGGGSSQRVDATAAAAAAMTAAAAAAPGSAWPMPNSQAAPVVPSSGGAGMGVGAGTGIGTDAGAGAGTGEMAGVVGLLEAAASDAGSLAPLAGEELLYVVQTWQRHHLLLASVPYAITLFDCGGRVLQQNQGSVDFMGELTFAEEAQQQQQQNSDAQQQQQQPQQAKPGPPLGLLSARNSLPSDPRESVAYMAKAQAEAAGKVAGGSASSAAAGAAASSASPHRRSPTGGGSGGFSTGFGGGAGQAATLLDVSELDVLSVLFCLCPEQLDEMLEEVICGNMYRSLIPVPRVMRPCIRAAQRWGARVLAEQQANAAAAPASVDPAAAGAATTASAVRATAAALLGEGSGATASGGGGGVDSPVDATTGLAPAQLSALTHSGTFVASHGGTAAAAAAAVAAVAAGGRLSGSQARIAAGPSGRSLLSSADVEMPSGRGQADGRGNSVGGAAAANDLTTTQPRSSSRDYSTTAHSSAAVAAEALGVSDRVAAATALTRPPMRHGTGSFTSYSSGSAPRKGAYHPSPRRGGAAAAASAATSAAASPLPFHRLISGAAAAITATSGTAGTDPGEVQATLPSFGFGHKPSHQRRAQLLGAVGTSASFTAASSPAFSARVTADDNQDDGVGPYAVEAADCFTGEPDLAPSHDSGNGSFSRSPSTGVAAAGGAPRRRPPQRSYSLRGLLSRSFTQGASQPHAPLHPQLQPQPRPHHHPPLPGSPLLRGAAADGQHRVIGSGSGSGSQASTPTAAAAAAASSQAPPAHASRLGLLNSVTSAVSAPDPRLPATMPTTASASAVSGDDGQKLTPPSLEPEPVAEAPSPVPTARAGVVAPAPDPEAAASGGSAARRRDGSLLQTLQRADTSGGAPAMAVGSSGGSFSSGAGAHAGKPRASVLAFAERLRSMGSSRTPAVIDGPLTNGADADATARPAAPVVDGLMPDANGSAAAQVDVQSQADSAPNVEEQHAAALEAPASSTAAAVAPKQHPRTGALIDAAVSALPGRVLSAVVEGGEGEHSMRLGTLXXXXXXXXXXXXXXXXXXXXXXXXXXXXXXXXXXXXXXXXXXXXXXXXXXXXXXXXXXXXXXXXXXXXXXXXXXXXXXXXXXXXXXXXXXXXXXXXXXXXXXXXXXXXXXXXXXXXXXXXXXXXXXXXXXXXXXAASTSTAAGGAASGGGAVHSRGSVRRQGHALKRPLSRNSTRSYLAQALPTSTLTLIGRVHSQRDLEALDSAADGAAASAAAAAFGGGAAAVLSPGNGGGSRARGLGGRRGGGLGEVGRSMSFNVAPSEPRLTVPRIFSFMRSASKRVLEIQQKAASGNGLKQAGGGAGGSGAFGGGGSFAGGGGSNEGALATMSDCMAFAATAAGGQVPSPTQPQPQSPRVGPSINAIVSAPDTGAGALAFGRESDAPTGEHAFGQLGTFAQMAGGAAAVTATRESASTAANTVSGSHSHSHPADGAALAAPRGSHEPGALPEPAHFGGAAAGAAAAAQLPSPPPSLPVLQPPAMLRLRAEERVLRDAASGGAGAAAAVQSPRDMSPAEMARRVGSAWHEVAATSFTDPVTGARVVAIVQNDVSEKVETEMQLTELMEVEHRLLEQIFPRHVLEYIAVQNMTMYASGAGGGAAAGGGGPGGGAGNTGGGRSRRASQFELLQSQDCSQLAHHHEAVTVLFCDVKGFTAMCSVVEPAVVMAFLNSLYTQFDSLLGVHDVYKVETIGDCYMVAGGLMRRGPDGVGALLEHGEQDPDHARKVVRFAKVRVGIHTGPVTSGVVGTRMPRFCLFGDTINTASRCESTCPPCAIHVTTAVRDLVPEEPWVPTGGVAAKGKGVMRTWLLGNTAAPPGAPDAASPETIASPTATAAAAAAAAAAAAAATAAAAAAAASAAAAAASPESTGFGSASSGNASPVSAAAAAAAAARRRAVGVNRRASVRTLPYAGSALLPSGAAAPAHSSASGMLASPPADSAAFAAALAAQGGATGLGMAELPPQSEARSLPGGGSVPGASMASGGAAFRQQSGEPEAASGPTTMLRQLQPPQLSAASTSSDAATAAAQAGFSFASGSSSTAGGAAAATAPGDSASPFLAPPSAVGMSSTGQASFTRGGGGAVGGFMTAAGGELPVLSSAAHSNLLLTGEARGTAESSLMGPAAPGTNIAGGAFTTAGGLAAAAALHRTGSRLGRTGMGLPPATLQAVLPGAAAGAGGAAAFDVTSAGSGAGRGGRVGEPVVPAGAATAPLLGSQELATPLTTPMTQTLTYEQKQEAEWRGEQGRQQEAAARMQMQLLAMRQFEELGDEGQPQEGAGDRGDRAVTAADDDARLVTVDGMICGIVGGGGAASRLPSRLGSDASITLAAAVSPSVGIAGPSFPLGRSIGLSGGSSGGGGSGIGSNADSRVGSRHYSTLVEIMGPDFSRVSAVSGGAGVSVSMHRNIYSSGGPSFMAVAATAGGPTAAEAAAAVAQYGGYRDAQPRDLDDGPMQ*
</t>
  </si>
  <si>
    <t>C_70165</t>
  </si>
  <si>
    <t xml:space="preserve">MASALAQQLQALQKQRQPALAPALKKGKPSLLFDAQKAADVDLQTIYDLSTQGLEELVRLEPRFRPFRESLFSRASLDINPELQTAEFLSRLDESIGSFCLLLTNHFLAPPAFKALEYLIRRYKANERNVDALLTAALPYHATNEFVRLVQTLALGPPGSLWGWLAKMQTSGASLPRDLLAQRAANDKQLLIFICKAAGRLGGGAAATTGAEGAGAAASGGALAGFASRTYLSFYAVVLCEVLAVLRSVGEEALATLLPHLLAGLGPGAVQDYRAATLMAVAELCSRATLGRDFVKVLLNTMLKHTEIVSEHIRTALLVMAHMAVTQPHIRTLSDKTLKYLSALPNFVGELAALSQRPNIRLAPLLQLLCRSMAAALSAASASGGAARRAEADLLALAHGGALRGEPAHALASALLEAGGAAKAEASVRTSCQKVLRVLDQRYPETTDAAVNAFLEPLREQRRKAAAAAAASAAPADADDDASKRKKRQKTDGAAKKAASTKKTAAGSDDDEDEEDEAGGTAETAEAAAAALAPEDRARFEFVRATFAAGGYSAPCGGTMMTLAAALAAPQAAVRRMALQQLDSDLAAPSGSKKGKAAAGGTAAAEAPEASEARAALTAAALERLRDDDLSVVTAALGLSCLKALPPAALLDALTPLSHKLGTYLYGAAKLPQLRAARKAARKAAELLGHAGAAAVGSAAVVQAAALQLAALLLPSGRDPRIAVEAARAAAGMKQHVPIFAGLAAALPELEAAAKGPAADGAAAAGGKSSKGGKKKGASSEEAAEDGGKKLSKKAQRAAAAAAVARGIVAALAKTVTTDPAARSRELSELVAASAADAAAGGAAAAAAMRAQQVALLAAHAAAAAASPTTAAAAHTSTPAKASKAASGSSTTMPLLRAAVGLAEALLPAAAAAAAGVSTSDGLDWFAAFAERVAAADGLPTAALLPALSSDPSGSHEALVLGSLRANLARLPEAAAAASAAHVDGGSARQVLTHLAALRGGAAALQDLPSLVVTRSVGPGAARGGFLAAIYAAPSAEASTPVQLKVLALHVQAALVSAGAADVSSWLPTLLVALAAPEAAVRTAACDVLAPLAQLLSSGKASAGKVMSASSAAALCSGLLAHRAAICRDADATAALLRSTVTGSAAAATPEAASAATPSKRGKAAPKTAADGAAGTTGAPLALSPGATAEVATFLASSLSEAAADAVGTATALAILACLLSPASPSTAASMTAPPAELFAAASSFLGTVAAALRERPAAATAAHAAAVSQVLRLYTPAAAAAHADRVGQLAEVAELLPAAVAATSSAASDALAAARLAAVSCITPALFATLPPVGNAVRELFAVLLGRYESDPDEAVRAAARASLEAVPLSAQLIIPLLEPAAAAPPPAAATVAAPTPAKKKSKKADGAAADAAAAPAPPAPTPIDPAALRDAVVALELLQWRSGITAAATLVPALQALLRRLLPVVGSIATTLRSSAEDEDEAADADQDQAASDAADGGKSSLAGYAATLTLQALTALAAPAAAVDGGAFDLALAVSAAREAPDAAVRNAALSLLAALASRMPEAALSHVLQVLAVVHQSAALADDEHSRAVGATALSAVVPAWVGAGRRPAALWEQVVGSLPGLPPHRRLDLLLALMRALPQVEQGLSDGLLVMLQHAAAPSATPSTPAAAAAAKTPKKAGKKGAAAAPETPAGEAGAAPPPSVWLPELASQVALQVELPVRLGCCARVMQLALAESGRKAHTALPRVVVAFVTAQLKLKVALSAATDAHRRPEADPALETACRSLMTASLAQMQLLQPTSTSAPGTAAATTNSRAVLAASRGLYALFGALQGVMAPDAYLQALLTLAEHPADKVKRRALKLFTDKVRGVRGEIADQVELPHRVREAKLRQAADAAGRACAMLPPLLAASGDAAASPLTRQLALVALAAIATEFGQAQAAALLAGVPAVLAATKDSHAAIRASALAAVAAFVRALGPKLVPVLPSTVAAAVAAADSAWGRLARAGTAADAAMSDADDEDEAAGAVTDSDDEEDGDSDDEGDGKTQKKRRSKASSDADDAALELSSALASLNALVESLGGFLSPHLAAVLAILLNPRVLACRVAGCDQFAASIRSALPGAIPARLLLPALFERLQPCIDAAADCAGAAAAAAPAVALLDMVGAAAAAMEAKVAAQYADALFNFLLRALDVRQRRPAALVAHSDAAIDAVEAAATRALVALTMKLSEARFKPMFLRLLEWASTVSVPEGSAEPSYLGRMVALYGAVNALTDRLRSVLVPYFRYLLDSAIAHLGGDDGAAAGAARRGKKKQKRASAAAALAEAEAAAAAADGADDQAAAQVKLAWLLRLRIIRALHRCCLHDTVSFIDAERFARLHPALLSQLEAEPPAAALPLLLSPAHADADLSAYLRLGSATRSYTAADGAAATSGPLGAAAVGCLLALAVAANSDALWKPLNHGALMLTRSSEPRVRALALEVVAQLVDRLREEYLVLLPESLPFLSELLEDVDAGVASRVRQVVTQLEEISGEKLDEYLKIA*
</t>
  </si>
  <si>
    <t>C_70166</t>
  </si>
  <si>
    <t xml:space="preserve">MCVRPASGLPRWKRSGSSIQAPHPLPYNKFACGRNPSDPAVVDGLMALPGAKENLKLFKADLMDPGSFDGAVKGCSIVIHTAAPVLVEQGNLKENMIEPMVKGVDNVLGSVERCTTVRRVVMTSSIAAVGYSVKPVLTEDDWEAEGSDTQLEYAYGKRLSEQRAWELAGKQTRWSLVTVLPSIIFGPVPLTLRSAPSTKFMQQLLTQCWPLVGNLSWPTVDVRDVAAVHTLAAFTPRAHGRYMCSSRNGSMYGATYAIKARFEGFWPASLVAPQWLVLALVPPRQRPYIKSMWGKCPQYDSRRALSDLGLSGWVPLEDSLEDMTLDLAAKGLVKEPPGRVVGDGGVAAAR*
</t>
  </si>
  <si>
    <t>C_70167</t>
  </si>
  <si>
    <t xml:space="preserve">MVPVGGSLVAAPAGRPGLVAAVNGTYPGRAAVAAHLDLLMTLLHWGAAGWRKVLHQREEVLPYLRQQLTALAARHGERLLDTPGNPISTALTLDTLVAASAAAKQRAAEATAAAAAAAVAAAAPVAVEAGQEGMAGAASGLNGVAGKKAGTSAAAPDVTFFGSMLWQRCVSGTRVVAPGKTQSVGGVAFRNYGSHVEEPFPHTYMTAAAALGTTREDVDELVVRLDKCFTEFKKKCGGV*
</t>
  </si>
  <si>
    <t>C_70168</t>
  </si>
  <si>
    <t xml:space="preserve">MKGTAGQRQGNQARAGGRTVSVVCNAKYSAPLRNQQSGAAAPQTAEFSGRGATTCGTFIPGLPELSGLAVRPSSPTWRIVQSRQRESVIANSTDYTSSASDEGVLRLPGRTELEPHMVTNVFGFPRNLVDKYHLGRVIGAGSFGVVREVVEKATGKTAAVKTIPKVPKRGLPTPRYLLKLRTEVEIMQQLGYSLDAVNLRDVFEDDDSIHLVMELCEGGALLERIEAHKYSEKYIARLTRSILRFISQCHAKGIIYRDVKPDNFLFLRHDDESPLKATDFGLSIRHWPDEPKLTSRSGTPAYMAPELVLQSYDEKCDIWSVGMLTYQLLTGRFPFWEDVRTQTLSDELKQLSPSAVDLLKRLLQRDPAQRPSAFAALEHTWLSEEGRARDLPXXXXXXXXXXXXXXXXXXXXXXXXXXXXXXXXXXGRRRGGDGRPKGGGRHRLRLQRFSTFGHLKQLVLKIIVDEIRDEMTGAAAAGQKPHGVSRKARTALGNLQDLFXXXXXXXXXXXXXXXXXLLLLLLLLLLLLLLTAAAGRGSSTSSSGSSSSGKGSSSSNGSPEQLRAAVCDPRRAHRRRRRRDLQRRRRRLSRRRGSGGGGSSSRRAATAPPAAAAATAAAGDDATAVGALLPFDPAVTAAAAAAAAAAATAAAAAAAVGAAAAGPPEAPAALAAAGAAAAGLAALEDTTLGEGAMLAAAAGVGGC*
</t>
  </si>
  <si>
    <t>C_70169</t>
  </si>
  <si>
    <t xml:space="preserve">MNPDNCALAAQGLVSLSYIRQGEQGLARRQRLVKSLLSSRRLPEAGWDEATIEMFIRDCSAMDSNNFLDNVGVGEREGRLACPLVARRHYGLAHGIGRSGDVAAEQPKAAGSSLLAALTAALAGDALRIAGMTGVGPVTVLPLATGMSLTLTLLALRGERRAELAREDAAAAAAAEAAGAAAAAVAEVPAAEAPIAAAESAGTQAATSAANGVAAGSGAQADGGAGLPAADPDVVVWSRVDQKTCLKAVTAAGLTPHVVQLRRQGDQLVTDMEALAAALQHYGRRRVLAVVTTTSCFAPRAPDDVVGVARLCAGAGVPHVVNNAYGVQARDTCRLLTSAWNKGRVDAVVQGEGQ*
</t>
  </si>
  <si>
    <t>C_70170</t>
  </si>
  <si>
    <t xml:space="preserve">MDANRKRPSGDESPMEVSEKDDNMRVEKRNSASGEAQQVPPAVQAAIYAAVGASEERITNAIRTSEERTKEVIKTMVNQALVYPTIIP*
</t>
  </si>
  <si>
    <t>C_70171</t>
  </si>
  <si>
    <t xml:space="preserve">MSWKDAADMMVDGSGKRGWQEEASEEREEMEQPRHQSAAWQEEAWERDFELEQEQELAAAGHLEHQEQESGSLPLQLPPQQLWPFTGSRSLLPQRSGDLYINTTPFFPLGPETSDFLDRAASIEVGIRHDPDLATTAADVDGAHGEVYEGGEESGPGSPPVSSGPGHPDRHHHQQYHHHHQTHHRTPSYDDDEDEEEYDDVDVGGMGGGTGSGMEPDDGDDNGIHDDLDLEDPGRATMGSASTYTFEDYDPEELAGEEDEAEDDPVGSNAGDEGLARPSTAVPSALRHSEPGVGPPVPPEVLSYMQQYTGGGEGDGRPPTASPSVLRAGAGSREVPVPPEVLSYMQQYTGDEGHARPSTAAPSVLAANRSMPELPVPEPVLHTAMLFQTGGEGISRPTTAPSSDERRTRLTAAASAPQLAPLPAALGPNAASSSPDRSPAHGAIAAAAAATSGGGSSGGAGRISPSSGVVQSASSPRLPLPAAPLRPPLQAPPTLAFQPQYLQPQPHLNLQPPQPHLQPVDLQPPSEAAGPVVRHFRHSSGSVGQGELLYEGEGLIRQDTGSSGRGAATMAPASVSASVHVSSSEAGLGGAAAAADPDSDGEQWPADGPGSSAAASDDDQGCGYSHVPPSGYERRQAVAADAAADTEADWRRDAALGHHDEGHEDEGIFLDDGHDGPEEAARQERDLDGEHVHVDYEAEEGGYEAEGPAAEPHLLHDPQDMHDQQFWQQLLEEAGFGEESNRAHLGAEEQGEEQEGQGDEEGLAGGGSMEVCEEEEVDDDGGIAELGVRGMGSQDEEEDGEDETGSSSMGVSHAMPSFSSAATFSDLPLQPQLPLPSTAAVAALQPRLQQPAQQHLLLQPQLLHMEEGDDEDGGVDDESGAFRQPAAAEQQVPARRRSLGQELALEAPYDPGAVDPDPQSAVWLLGAGLGVPHGEEGSDWERSSAASWA*
</t>
  </si>
  <si>
    <t>C_70172</t>
  </si>
  <si>
    <t xml:space="preserve">MLQINQLQEKLGSTSEKLHRLETERWEVLEAVSTVAAGSSAMDREQRELERTRLALVDKEREVAAREAVATANIQASIAPERLALEDLSLLATHYAELNGALDRADAAVRRRVLLLAGHNPLADGEEGRLDGSSALVVAGKRLAAAVDMSHEPCLGYLQVVREGLIAANSYVGAHAGAQRHSSAVLAAPIVRHLQQQAAGLSRALVLLASEVEADAARLALVEAQGRERDGQLADALADVRRLTAEAALAAQAAGLAQQLREQRQENEALQSRLRSMRKKLKVAFEEVTAQNRELREKLAAAQAAREDDGSRMSGQVQRLQDDFTAARKQLQVHQKREAKLVAELAEARQLVAAALERGEGLQRELEAALDRAERAEARVADLEAESRGQRALALRAAKEHEAQLVELRAEVQEQLETVVQSYSEELSALQQQLERVEAQQAATAAGLRGPGAAAAGNASGAAASTGAASAGRAEAWRMAYEEVREVAHTLKDQLDAAEAENSRLQAHLQRLTTVAVSTAAATAAAIAAAAAVVSRRADAISETERLLTRQKSAQTDAPPQEPRALMPPASPPMVVAPQPIPTSQLVIVVRQEPAPRSSHHHHHHRSSRGRSHSRSPSRASSGGTSASSPPHRHRSRGRTATATAATATMDTPSRSVGVGDANVRAPQTEDVAVEAAIRSGAGSVSTPPDLRSGGSANRRGQHPQSEPSYDEGEEGEEGEEADEYEEDGLEDEEGGGMVTDVDLDKKGLALHVAALQEQLAALTHQNSIITSQVIEMRQDQERWSSRRSSPARTGGYGSVTGPYGTPSYARDTAQPDLETHGGQEVEQRQHAPSQRPQPQAASGRSSLPRMASPASAAAQSQAGPTPLSAQQQQQGVDPQASTPDGPAQSAASAHSAPLPRPPAPAPAQQQQRRQAPPPRQQRQHPEEDWHEAEAMYGEEDLELEEDDEREEEMRAVEQLPDPSHGSTSLGPAGSGSAGAGAVATSTSAAAAQARSELAALRAQYAELQSRYQRQSVRQQELQDALLNVASGEGEGEGWDEDADQEDV*
</t>
  </si>
  <si>
    <t>C_70173</t>
  </si>
  <si>
    <t xml:space="preserve">MKNFRKRAPDSEADAREVQEFLTQMEQAFARHPLWAGSGRTELENAVEGLEKYLMTKLYDRTFAADPLDRERDDVLGRRLAALAGFVGPAHLEVSASLQVGADDFTPTLIYVTIKAQPEVRGDSQATQASAGMSSGARHVDLSQFMPAYQLEAEGLAGFAPAGAPVEAAGAPTAGATTADLPPAAAAEEAEPLVADASFTLPPPASPPRAHGQEQQQHQPVTPLLPQASASSAAAGAINSDGGGGAASAEDADVDLLDKKLTPPPPLRSVLLDKQPELDLLSFNDSPVPTAGTTGTGMAGAPPPPPPGPPPVLLQDAVPDAEEVGARSSSQGATGAGAGPGLEATLSPAVAALATQPAGGEPAAGAGDSGPGVADLDLDLGLGLNAQDAASAPTVVFAPSQPPEAVATATSAPPEATSPAPAPATAPAATDAAEPGDGSDAAGGGGAGLSGTLDLGQVLLDVDVGGGGGGESAAPEAVAVAPADAVAAPAAMPEAPQAADVAPPVAAPAEAVQPVAALAGEVETEEQRQARVDALLGELLGGGGGGGGGEENTGAGVAEAPQALNGDVTAAAHAAASSGAEAQDAAAADPLADVLALYGAGGDVGASAEAAGAASAAAAPPAEGDAGAEPLFDGLAIVGPA*
</t>
  </si>
  <si>
    <t>C_70174</t>
  </si>
  <si>
    <t xml:space="preserve">MHQTAFITGNGEASEVGARHDGIDSVVAPDVESELAEGGVPSAAAGPQQSASAPALVAAAAAAVAAGGSGAIRASVGRSGASNGAGHGDTGGSSGLEAVIGFAGGRGSTAPGPGGSGMAGDLEWPGTRGGTGSGTGMGGKALASNVAPQSSRHSLVVRTSAAPMFPQHTQHPVHHHHLHHQGNHWSPLGPSPHASGLSLAASAPPHTQQQPASPTVQRIAGRGRGRGLSYDGENGPALSSPPSQPSPDVRPDALQQQQQQQQQQHPQPAPQQIQRAVFLDIVQRKNYAREAVASATANAISGQLEIATFAVMTMSAYLTQQPFCADLNRNFNNLSSVILDWDEKHLVYQVQALPAAVLNYIYPPVSDPELEKVLIGRDLLEVPMYREDTLYQIRARDQRLMLGPYALLEGFQGMFVTYPIFLPAPNSTFDWGCGVEPHDCPPGVCWLAKEGLKLWGLATSVVSLDNMQADFRFATLSSQGYLYRLHQLPRAPNRAATIAASDPLPSDPVTATVAKFNLVWVLEVSPAAGWVPEWRDPCIVAVVVGSVAVSLLVLWLLVTREKHNMLLQAMLPEKVIWRLQRGEQTVVEEFLDPVTILFSDIVSYTEVASQLTALQVVRLLNELYTQFDLLCDKHEVYKVETIGDAFMAVAGCPTREEPIAAAVRMANMAQDMIAMVEEFTTRVGDEDMKVKIRIGLHSGPVVAGVIGQRMPRYCLFGDTVNTASRMETNSSPMCIHISAATASLLRLAGAKVVMPPRNIKRAAADRPVAPVSPLRMGLPSAGGLPSALSLLGALPSGILQNGTGRDRTPSDVGVAHLPPPSPPNLSLLLEQHDQQQLSNGDMWHGGGGGPAGGAGGGGGMNAAAPTAHASRQSLINLSDTAFSAGGAGQR*
</t>
  </si>
  <si>
    <t>C_70175</t>
  </si>
  <si>
    <t xml:space="preserve">MPHFQGVVDRVRLPGPPRPGSHRWEAADQPHGGAGPGPSSEAAAVAAAAAVAAAAVAAHGGGGGSSSAASRRRSRRLSAALDAMAAAATAAAESESVRLSRITKLALRCNINRSDVAKERQRYRDKYGRRSGAPLLQLLGLPAMLLDALQLPEDEEGGGGGAAAGASAPFPGPSTSTAPFPASTAHPHSTHVPRPCGLAALGALRHLTRLDLLPMNQLTTSDLEPLGALAGSLQHLELFLDDPSTIYWHRRSDGYPAPDLAHAVPQPPGPFMLMQGRMAREYEYATRVYPAWRRLSALLSKLALLTRLTVTGTAPFWLPMGQHLLAAHPGLQHLHLTCTSTPAEFMASPASGPGPGSGAAAVSSSLGGQIRALLAALPVRSLIMLHASWDDPAVATEVLSAIAVQPQQQQQPQQQPQAVLWSRDKEAFDVSNRVLTQQEQASGPTPAAAAGPTELVLHGPLPDTLGPLLPPSLKRLSLANRVNEQQQQQQGGGAAAVAAAAAAAARRLAVVQSLPCLQTLTVQGLWDAHVPHLTCLTRLRRLEWLKLHMVVDQTLRAW*
</t>
  </si>
  <si>
    <t>C_70176</t>
  </si>
  <si>
    <t xml:space="preserve">MFLPAALRCARLLQTRRLVSQALNRNIARGKNNVALAEKLQIYIHLLQDELYRVRRGDSQLAARVVRQHSACSTATSGAGASAASASGSASGLGSGSGSASASAAAATAAPAGRVGGRQGSSSGPSSTARTASTSASGGDPPSGTAAVKSAATSAAAAAQPAATIAAASDNLTARDGATNATVAPPHSPPPPPPPTDPVLAVSLASAGSLGSGDDGAGAAGGPEDAAGLRRIFSRTRTAQLPEQKLEAKFEKVLASEVVEPVELSWTGLNQTLKLKDGSTKQILKGVSGVARPGRLVGLMGPSGSGKTSLLTALAGRVPAGSKMSLTGSLLVNGMPADEAGHRQAFVQQEDLFYSMLSVKETLQMAADLRLPQQMSAEAREAYVNQLVGVLGLAKAIDTCVGDEKTRGLSGGEKKRLSIGCELVGSPSLIFCDEPTTGLDSFQAEKVMSTLKGLAASGHTVVASIHQPRSSIFAMFDDLVLLSEGQPVYSGPADQALAHFEALGHVCPEHFNPAEFLADLISLDFASPEAEADSRARLDKLVSAWRAKEAAAAAKAAAAKKAASSKDMMRRTASTDLVMRRAAELPRAGPLRQLRLLLVRSWRQVVRDKATNVARAMSNLSSAVVFGAIFFRMRRGQSNIQDRMGLLQASRPGGRAGPGVASINTAMASLVKTLNIFPRERTIVARERARGSYSILSYLSAKLAAELPVGALFPLLFGAIVYPVCGLHPSLPRFAKFLGILTLESFTSQALGLAVGSVAPSTEAAMAIGPAVMLVWIVFGGYYVNADNVPALFKWLPRASLIKQAFEALCVNEFPGLQFDADANGGGMRTGEQVLTWLSFDKSTIPARAASQARILLFYYWATFCILRASSPRYQSVRPGTSAPAVEGAAAPAAAPSAAPAPSQADGAAAAAAKANQTKDATPAPAVKSAAA*
</t>
  </si>
  <si>
    <t>C_70177</t>
  </si>
  <si>
    <t xml:space="preserve">MRTAARPPPPPHLLLPAHHLPLQQPLGFQKQQQQQQQQQQQQQLGLHGAYAMGRPFDLTMGSSMFSTGWGGASVCGDPGSYCAGGGTCGGAGGVDQQDRRLWASASPRGAFSSAFMHTAVLPESGSFEVWGHDRSLLPSALQPRAPWTEASAHRAAAAHALAGLVPLPAMTPLHQQQLPLPLPAPAAAPVPLPLPLPVLMPMPIPVMAPGMGAAAALGAAASKSMASAVCASVQMGAAEANVPAAIAAAAPAARAAAGAHASPQDADSRRSSGNPTPRGLQRTLSGSTVQARQSFFGMPATAVAVAPLGAAAGAAADNGHKSSAYPSFEISPMFGAEMFEVASSPLLQGLAQQRSPAGSAAGLSGRKRAIGGAPYACGYGSPAGGGGAMAAAAKAARTAAAAVAAVLAEVQTDQIQLHTPDLESCWSDLRDLTFIGSGASGNVYGGTWCGVPVAVKFMLSGDRDELQRQQREAALSRMASHPHLVQTYAVAAAQLTPAHFNASASPSELQHRASGLTNTDLLGTFAVGGTAAELYGTGTLSQTVSIEMGRQSQSMMGTMASAIGTGPPLSAIAAAVAPGRGTGGPEESPAKKRLTAAGAMLAGLGSKAAAVAGAAAGRGGRPSAEQPAPVGTVLHPSGYDRLSPVSPAAAASSGAAASGLASGSPAAALPALRGLGAMGAVGAAAAAGQLQASGGRSPAPSNPSGGSYAWRTPNCHCRNTASSSRVSGAGGSSEATPFAPTTTVPSSAISTVDEETVAAHMETGASAAGKGVARSDDSFDLGAVELRGCGPLACVLQMSDVLAHIGALPGQGLTVVIMEVMDRGSLHRCIHGGGIFTPGTSALEKRHRVRGMVRTLVEVAQGMAHLHASGLVHGDLKPANVLLKNATRDLRGFSAKVSDFGVSRALPDGKSATVSAEEWGTVIYTAPEVFNGSICAASDVFFFGVLTWHLTTGRLPHEDLNPFAVMFAVAKGQLQLEWPANVPKPLRKLGELCMTHDPSERPTFNLIVRALMNNKSVTEVEVKVVELGVEVEVQVEVAPSAPPPVAQLR*
</t>
  </si>
  <si>
    <t>C_70178</t>
  </si>
  <si>
    <t xml:space="preserve">MRQSLSSTRSASATPSACCSRTAARAVHAGRWLPQRRRNLTPVAAAAEGGGGAVLRQVLTGPERTKLDTGDDRGFYDVPRLVKHVDDGFLDQVTELYRQRIPEGGAVLDLCSSWVSHLPQDVTYSKVVGHGMNAAELARNPRLDSFFVRNLNASPDGWAAADQSFDAVLCCVSVQYLQQPERVFAEVYRVLKPGGVFIITFSNRLFYTKAVAGFTAPEVLMEVPKAAGSASSAAGSGGALPQWLKPLGRFFERTSSDPFYAVVAYRNFKRE*
</t>
  </si>
  <si>
    <t>C_70179</t>
  </si>
  <si>
    <t xml:space="preserve">MDCLAALFASHIRAGDCYCLFGAVGAGKSVFSRSFIRAVAEDDFLPVPSPTFLLQNTYDEHQGPPIHHFDFYRLASVQDFNRLDLEGSLTRAVCLMEWPERLPVLPGEYLAVNIEVVDELPELPPQSASSAGSGDFPGALVLPSLGIRRSRKAPRGRAFAVSDSYDSDSESSFVATDSAYSDVDTEQELEEFTDRRPRIVTLTPFGSYWEGRARRIMSYIAAHSHACEGLVVLNYQESETAAVAASNGSSGVAAGAAAGVCGGSGGAE*
</t>
  </si>
  <si>
    <t>C_70180</t>
  </si>
  <si>
    <t xml:space="preserve">MVIPFGGWRARDIQVSKDLAAAAAVAQDLAAAAAAAQGPAAVQGLGSAATACIGAAGQEAGQAAGQEAGQAAGQAEAAGQAEAGPRGAVHVLWHYHFSAFRRKRWAAFIQRDRALHRVAKQLTGGRPKEEVVVGWGSWAFQGGKGGSPISVRGGRAPTGRLIKLLRERYAKHVFIIDEYKTSKICYNCGCQEMAIKRLGGLKEGQRPWSVKVCNDCLTTWNRDSPPPT*
</t>
  </si>
  <si>
    <t>C_70181</t>
  </si>
  <si>
    <t xml:space="preserve">MPPDGRNLVLIVWDIENVRLPLSTAPGLTPKNVVRYLKKHFIYGPGRTEFRTVAALTERSLGRIRRDHPSFVEQVVPDLTLLLASAVHQKRNADVVLKKELHHFVTEHAHLARSCPGQLSIVLISGDEDFLEGVQGALAAGFSVELVTHDTASGALLAQGYARPPTLWSRFLRDASGVADVVLPYGDEQMAGVLGPRSVVLAGFGPRRGGEAARAQAARLLRAAVAALQASGTGVGGSNGGAHCSSAGGAGTGGGGGAGGGGAAPLPAITLVEPSFGAFSGSCVLLLTPRDGDDAAALAECLRAVQLPPGSSAPAASAATGPASAAAGAGPSGNPGPVALLPGDQRLAVFEARRMLCLQLHADELWVPNQGGHQVHGAAASELVAAGVLGSYRLPRRPGGSPSKHTHQHQQHPQGLQVLCRFTRVPAPGEQCLTLLAAAADEAADLLAAMSHLQAATAPQLRRQHGVTLTAQLLFSAEEVAAAAEAAAARAAAGLTGVAAGGLGNAGLLEAVEQQHQQAPRHRLPSLAFTPQQPLPAGQAGPPPAVQQAAAGAAGVPPPAGAGQPALPPGMHAVQQAAVPQSQDNEDEDEGHDKKGKKKKKRKNKKKRHKNKVVPL*
</t>
  </si>
  <si>
    <t>C_70182</t>
  </si>
  <si>
    <t xml:space="preserve">MRSHISAAAAAAGRCGPFCGFGRIRLVQMFSVLVVLLAGTRASNAAATGRLAQRRSTQFDDNGPGVTATYKCGSGSYEFGTVDVIFSTDYLANVSTEVTYNLTVLSFPNPSGPFPSDVPPAAEVIGSVRLIANSPAGSVTVEITNKFGQAWPAGTVVSWASPLFYDLSRCTIAPERLQAETPLENVLSPADAADGVKTTISFSLPWYRLSRPRISPFGEAPCERPTQIAALLVKVYLPPAGPGQRRALQQSGSLGAFSGSVAWGGKGTCDVPVDDNNYSHYPFRIMDIDLACDCLIDQPTCNTGDFELRTPPGILLPQPLDLSLLHFAGNVSSKDYQYIPDLKGYGFISVSGGVLRARLITKDGSPWPLGSRFSWLVAPDDGGAPPSFGAPPGADAPPGEGAGTPPGEGAGPNNPMCTMPSLIAPQPDLPNTIIVTDSSTTEILIEIPTSTLNLDSEVPLDGPDCSGPFSVFRSFTVGATTLYIKAVFPLSAEPAGTAGGHRRLAATSNSRGLLQTSPIDPVGAGFPFCRCSKRKLNVSPYRLAITSEDYGLGTGGLGPDSLGIRYHQICFAVGPFARCNATTSPCCNMTIKKLELLIRPECRTEYPRPVRAIIVNNRTTLSPTFSNHIGATGEEFTVLGVTKLDKVPPKANGSPVMDICFRLAANSSCGFADSLCDGRGDSGCLYSIFGAEDSNCCPRGYLDLFFGRR*
</t>
  </si>
  <si>
    <t>C_70183</t>
  </si>
  <si>
    <t xml:space="preserve">MAATLLVRQQRGAAASCAAAPGRARTSALRVLNTASGSRGSPQQQQELQRKHVKPANPGSPLAAAARRASAARAVVSSTSDSLSRLLTNLAGPTLMAGLAGGLLVAAAAMHHGDGGAAAEHAHAAASAIPGGSLYPAREFGPADIVDTAFGPTRPVWALMLHSQHYAAAAAASSVAKHADVVTTAAAQHLPQLPHLPLPDVSGVSDAGSGVSPMAEPSSASELWTQARGAAQEAAAHVSEAAHGVVAQTVDGYNAWLEESPLMCKIVTGNFFTVAGDMLAQLACGGGGGGHGAPEAAEPEAATAAGAAADGRRRVDWARTARLCTETSLVGTPMAHFWFNLLDARILPDDPHCPAAVLSKMLLDQVLFAPLGLALFFVVIKLLEGRPHDISRSLKTSYVKSLLGGYLLWPAAGLLNFALLPNEYRLLFNNCVNIIWTCFLSIMSSSDDSTESATAAAATPSAPAPSAPVADMATGATAAMPVADGAESSGPGGFMVGAQDLAAAAVTAAALGAVVQGNQPAFGAVAGLAVAVVEATCNSAVNAVAATAAVSHEQQTLMSQSFTSSSSAGVEARPFAAGGSVLVGGPCLEVCEPERDETTR*
</t>
  </si>
  <si>
    <t>C_70184</t>
  </si>
  <si>
    <t xml:space="preserve">MHTLCCSWLLDTFGADYLSSGSGVLDVAGGKGELAFELLNLNSVPASVLDPRPMQLQHYVKRLQVVEAVGRLAVLQREGCGGASGNSTPEWGAAMAAATAAFLESRDRAKQVEWTCKGFAAAEGHEEEPTRVLPAGHWRQRREAAVGRRWRRLHAAEFAVRLAMAAGKPFALVPCCVYAAEFPRRKLRSGEQVRSYAQLLAYLQELGGGADGEVVARELPFEGKNVMLYRCSTPGAPDGGS*
</t>
  </si>
  <si>
    <t>C_70185</t>
  </si>
  <si>
    <t xml:space="preserve">MDRHGTLITSFVAVAPIGVRDWGGPWEDTHKRVVIPGAGHRSYEDKPDVFHKRAAALPPAAAAASSITCQCHKQ*
</t>
  </si>
  <si>
    <t>C_70186</t>
  </si>
  <si>
    <t xml:space="preserve">MTTDYCEIKAALAAGNWAEALTLYSSGKNSISGLSRRSFSGFASYATSGPELLHDSLAMGRNRTWLDVAIRTAFAEQNRPLVEGLILVAGVKYGLHEVDEGATKIVQYLADNTLTNLVGDADGASHSVDEAWALWTGGRDDHCGSAAAWAAALGADMGTTFLGQSYVNAAATITFNELLMSGRKDNGTLSSAVYNASRVDLMRELVLLGLQGVLHSSYKAQAAVACRRPDADLEEAKAYISVHWTYLEPFLVARGVPADRITRLRTALTAARPNYMDVRRAVVSVADAMGRRMAEIGTPIHDRVTRGWAGCSASRLL*
</t>
  </si>
  <si>
    <t>C_70187</t>
  </si>
  <si>
    <t xml:space="preserve">MSVGFLVLALGALVVATAQPTTTGTRFEGFSYAGNVIGYVNMTMDYCDIKAAMAAGNFTEALSIYSTGKNSFSGLARRTFFRFASYITANGSVEPLHDSILAGKDTSSLDAAIRAALADGKATLAAGLIQVGTLKYHLHEVDEAYNKIKTYLADGTGNLTNLVSDASGAPHNVDEAWALWAGGAANNCGTLSGWASSLGAAMGTTFLGKSYVNTAMINTVNEMLAAARLSTLNIQAYDAARTNEVRLLTLLGLQGVSVAAYTADAAAACKRPAAEVEDAKTMIAVHWAYLEPMLKLRNFKASAVTELHHQLTASKLSYKKVAAAVKGVLSAMGRRSSELGAPQSAIIAANWKCSSKTLRSIA*
</t>
  </si>
  <si>
    <t xml:space="preserve">MTWLAFARPPGELGWAAKADPGLTQGSGRTGSSGSGGVFASIQVARAMVEDQAELEQQRRRQQLQQGGGGGSPPHPGYSCSVLLCGTRGGCLQLHDADSGAVLMRQQLHTGPVLSIAVRTWRMGLKPDDAVEDVTVAWADALVRLAAWELRTAAASCYAAAAARSASGAGSAGGGASSLSSRFGLWGSSAPAAPAGPEIKPLAGQKWELPAALRNRTCAGIGTSNATATGKTIFLAGGDKPACLAALEVDEQGGGGGGGALSYISSVASGVLGLARTARSVAAAPLTIGSSIASFMLNPLQLGTHAHTNSTSSNSTALHHASSASSVLEPASSSLSSAAAAPADPSAIPLASFPDGTAGQRLPATGCWRQHRDDGRLVGCLAPAPHGSLVSAVDGLGRVTLVEAGGMLVSRMWKGYRDAQVAWLEVPLSALARRQQQQQEQQQEAEQQAEGQHDGGPGAEQDAVAGAARLTAGGRRQQSDGGAGGAGPQPAAALGGHSSSSVAGGGTGSSAGACGTGRGLEGQEDEQEQHVLLLAIYAPRRQSLELWWPLHGDRLGAVAVPQRSARLLQRGGGGTGGGAELGTWRVGDAATRWRLLWLMA*
</t>
  </si>
  <si>
    <t>C_70189</t>
  </si>
  <si>
    <t xml:space="preserve">MEGLTAADAAEKRDQLIGLTLAISSSIFIGASFIIKKRGLRIAAGSGLRAGAGGFSYLREPVWWAGLLSMVVGEAANFAAYAFAPAILVTPLGALSIIVSAILAHIVLQEKLNMFGMLGCLLCITGSLTIVLHAPPERHLSSVIEVFQLAMQPAFLGYTVFAVCVIIFLIFYVAPQHGTSSIFVYLAICSLAGSLSVMSCKALGIALKLTFQGDNQLLFGETYVCIMVVVACVMTQMNYLNKALDLFNTAIVSPVYYVMFTLLTILASIIMFRDVQSVEQVITGACGFVTIVGGTFLLHATKDLDVNLADLNRMLKEKDSTLSMLANHPQRRALLEEASAMLLHPVGDMEGGGSAGDLSGHNGGGRKMTHIPKR*
</t>
  </si>
  <si>
    <t>C_70190</t>
  </si>
  <si>
    <t xml:space="preserve">MRAPVPSLQDPSLDFVNVLSNRIDEIERAAAGNGGPAEREAAKSRKKQLREVIKFCSDRANSPEDRINFIQQKYTQQLSELLRMERQLLDLQREHEVVSKEKDKVQAELKKTNLLKDKLEELCRQLQKEAREVAEESRRRNEEDLKQRQALQAKFTAAINEVSEKMDAQASERSRQLAENEELRGKLDSFLGQFESFNAMVQKKDLELQLAQARAEQATALAAQLQQRAELLQEANSKYASTIEAIKPQLSDLEGLRQRNAVLTTAKDELTAQLEHYADKFAEFQETLTKSNETFAMLREQLEAGTKARTAIVKERDEARRRAEGQDQTIVKLVQDRLQLKQQVEGMTAKARTESDELRRVRTQKERLEGLCRTLQAELKAFKAGGSAAPAPADAGAQEGGSSPAAAEGAGSAAAASGDAAGPKAPAGAEDAAGSGAGGSAAAAAESSVVAAKEGGTERAVDEAPKADVVSALPSDLY*
</t>
  </si>
  <si>
    <t>C_70191</t>
  </si>
  <si>
    <t xml:space="preserve">MVFQALAREQIGCWQSSDIGRLHARARCGLLAGPRAPHTRSAGPALHATNKRGGSAASSGGNSGDDVAGLAKVLFKDVMTGLTGSGSSSSTSSSGRGTAAAAAALPEDLRSPSYAIATANAVMFLACALVPLLPASAVLLNHKAPQIWQLLTSSFAHPSLESVMQCVFFTYVFGRVVERNHGVWTTWAVYIACGATAAALAWWLIPAKAGLLTSAAPAAAWGLFLVGVGIPRLAKKPLEVACLAPFAFAATTGRYAHASAALLTDGTAVGHLVHVVGAGLAAALASCVIHVVEGILEARERKRLEEKRQAEAASQEEAMSRMISMASEAAAKLGKKLG*
</t>
  </si>
  <si>
    <t xml:space="preserve">MEIYLDQIRDLGAAAQAHLKATAARSPPPIPGDAAASAGLGLSAYAADGGGAPGRSTATSLGAAADYVRTNLDVLEDSSGMTFVKDLTFMEVSCVEDMLAVLRAGYALRATSATAANDVSSRSHTVFTVSVVTYRGEQQPVTGRLNLVDLAGSERQSKSGAEGARLKEMSAINKSLTALGKVVMTLSQGAAGGGLPHAASGGIGLGGAPHVPFRDSKLTRVLKDSLTGNSFTCLLACLHPAPENVEECGATLQFAVQCSSIATAPRVNVLSSGGPGGDAGVVEDLMTQVAHLKDELEVTHAHYQKLLESVAGPSWRNDPGPIERAPGGPELGGGGGGMDAFASMLSAFGTKESTSGAAPGYGGGGGGGLGGVFASGGFDNDRRRLTSETGRARGGDTGRTHGVAKSVVGGSASVANSRVSVLEAQVRKLEGQLAQARSTAQQYEERLTARKEEMEAVRERMAGKEHAQFSEIKKLRAQVSDLTKQLDAERTDSNNKLEDARRRSEEECARLMKDIDVLRSQLAQVTGSVGGLVEKHTAAISAEKRQRDAARKHVEQLMQQQAARGSEEHKAQVENLKQQSSYFLSKQAEQMAELKAQLDVAKATFAVEKDGLLAELDYLSSYSERVTELVRRMEAGAVPVHDRGNGIKAFRLPQRDRPPRLDAGRLGWLKDRNGELHERLMAISAATAAAGGSTAGSSTGGLSANQSTTSLHNTASGRHGGLSVALPGSGAGHSALGSTVDLDALRAQVEAELKAQVTAQVMGDMKSDKTIEYIRELEVAVGRYRAELQTEKKRNSEMAVALRSVQRIHQRPESPMNKALAAHSPAGTLKLAPSWGLGHAPGSPQMGLNGMSRPGTAGLVSLAGGSPKSGNSTTRRPSTSMTALTSGYRENGLSIP*
</t>
  </si>
  <si>
    <t>C_70193</t>
  </si>
  <si>
    <t xml:space="preserve">MQSAQLKMKASSGAGARLSRPSRARMVARAQKGAVPPACWPQRVVPPEVEHRSEPKRFSVLGSTGSIGTQTLDIMAEFPDKFKLVALAAGSNVKLLAEQIRKFKPEMVAVKDASKIAELKEAIKDVSPQPVILAGDEGAVEVARHPNAESVVTGIVGCAGLLPTVAAIKARKEICLANKETLIAGGPFILPLAQEYGSKILPADSEHSAIFQVMQGLPEGGLRRIILTASGGAFRDWPVEKLREVQDATWPRLDFTKANNLTFRAPDRAKYPSMDLAYAAGRAAGTMTGVLSAANEQAVQMFIDEKIHYLDIMKLNEACCEAHKADLVASPDLDTIVHYDAWARRWVADHVNSGSFKSKVLAMA*
</t>
  </si>
  <si>
    <t>C_70194</t>
  </si>
  <si>
    <t xml:space="preserve">MRVKPCDRIPSPDEVLAELGALVKEHRTNVNEAPFTLEAVLGHGSFGTVYKGTWQGLPVAIKTVVFSATQESRRQALKEAALARLYQITDWRLYIIQEFADGGPLGSLYGHPMLWLAPGVVELAAVVPLALGIARALAHLHSKRIVHGDLNPNNVLLRQDPTQPSGYAVKIGDFGLSVMLPQGRTHVSNLRMGTMFYICPAVVCQGPRYCTSFPAFPPSCPEGYKAVALQCLQRQPSNRPTAPTIVTALEQLLLSLSLDPSNPQELMAPSAADIAAVGQV*
</t>
  </si>
  <si>
    <t xml:space="preserve">MLPTDTMKGTFAPGTTKRKTVNMYDTQSSTFQPRPEGPFEAEHITDQPAAHEHFDTTREIKLKDPKGMDLPATSYVEHYPPKTALLPGEPLELALGGVPFTATSTYDNEFWNKPRAPRPVEPLTYTHRPGPMITRDTTNQDTYKPFEMAPQPGSMTGRPTRNATAPPPAMPSIYDTTYRAHYIPKEGEPRVGPGTIPPKDPLPWLNDGTTYRNDYAPKGLALLAPADYDPYNPFPFGGTTEYRAEYPAKEADPQLPPLTGVRSREGLELPLPRRSLGVEFVHKGVSDRYFVLIPRTLDSPCSARQVFTTVHDNQEQACILILYGDDPVASNNTLLGQFDIVNIPPAPKDVPRIEVTFHLSRDMFLTVEARDLDTARHKRWLQRGDIVVLRH*
</t>
  </si>
  <si>
    <t>C_70196</t>
  </si>
  <si>
    <t xml:space="preserve">MTTLRRFTCNDLFNYNNVNLDILTETYNLPFYLTYLAKWPEYCLMAEGPGKQAMGLGVDITVAA*
</t>
  </si>
  <si>
    <t>C_70197</t>
  </si>
  <si>
    <t xml:space="preserve">MFDGLTVPSRDDLQPTNSADAAADAPSSSGGPTSPSGELALAPNDKSSSGRSDASTGSCASSASSGNTAAGSLSGTCLAAFRGDNAAACSATTADTIADAIAFPDNAKEAQMDTIERTKASCMGDEEAKAFVAQHGLRSCVPGRALGKGGAGHVDLVEVTLPDGTILKAARKTILLGPGRNGKAIMRSILYQELAGLTAAAGCEHAVQCLGYRLPTDDDETAELLLSFADGGSVEDLLRALTWAHRARIANAPEGRRRTGKNKDKYEMLPYPGNTLMDEADLKGMLRAMALFIKHLNARGYMHFDLKPANLLYDIAPDGSKVFRVCDFNLAVKTDSNGCVERAPGGSRGFWAWETYCQLMGLEQKHPITMAADVASMGLVLADAAGLHGLAGGTQAYLEYERDLPRRMPPALKELIEWMVAEDPAARPTPDQILAHPWLTEP*
</t>
  </si>
  <si>
    <t>C_70198</t>
  </si>
  <si>
    <t xml:space="preserve">AKTTLPDTPTHPIPWFANTLSPPPHRHPPYTNPPTPYLPRPPAPPALFHFSRPHPSPDPTLLFRPDPSLRPPTCICPDPPVPRPHSPHLSLTRFQDTTCTIPAQLLLCRP*
</t>
  </si>
  <si>
    <t>C_70199</t>
  </si>
  <si>
    <t xml:space="preserve">MPSSRRKGIVRADAAEHYKQAGFTDKEAEMMIKVLPCTNDLVKKSDLDLHSAKLSAKIDLRSTELSAKLDLRSAELSSKMDLLNVKMEKVLIVVLASGLLLASPEGLAGKLVAALLRT*
</t>
  </si>
  <si>
    <t>C_70200</t>
  </si>
  <si>
    <t xml:space="preserve">GQAADPARQWRQSRNQGRRGSAHGHQRQSRHHHDRPCRDARRQREGARVDSARADCPAGRQSGWRRPGRSRSRPQVNARRPRARVNTPVQSQATLTTNQSTQSYQSRTYSYGRHHRPALGTQPPSRRPNGGPRSPCPLHKSSLPQQLSALRKPLWKQRRTCIPQQGRQRNQSNVRSRDTAWTPQ
</t>
  </si>
  <si>
    <t>C_70201</t>
  </si>
  <si>
    <t xml:space="preserve">MGTEKATSVGEMHSFVPTATAEAASPAPDNKRRRKGQTPKPVTGPDDGGGGDGGGSAGGEEPIAQARATLDPDDFQDRPAAPLARELSYTLCGELLKEAMTALECGHTYCYDCIEARVEIGGNHNVCPVPGCGAVLGPSPFDHHRLVYDSLLDGLVAKIFPRPALDAALSKRRMEREAAVREARAAVNGWGCLKSPAGGGGRPHSASPFSAAAAGARNKLDSGHNKSESGRH*
</t>
  </si>
  <si>
    <t>C_70202</t>
  </si>
  <si>
    <t xml:space="preserve">MPPDTFVRTLTWAVCTCPLTQASGIPANANAILEVIKLFDFDKDGEIAWREFHHFLCYEVMADKDPLGAEYVLPSGMSLPISSMIGAIRRRKLMQDVEKGGTRRDHWVTEGPEFLRHLLESETYSFDQQEASGEVLRRILSYKPPPSKRADPEAMERHSRRMDKLKSILTRSMKDGGAGLGGAGGGGGTAEAAEVGGLRRGGSRISRSGSRSATADGGLRSRKGTAAGEGEGEAGSEAGTGSGGAGSSSTAAARLRTKSAVRFEAAAAAAVRADEEERQRQRRRQQQRSGEAHHLGHSGGASDVMPPGLDSLEEMNATGEQRARGHTDMGVSGSSGSGMAGESGLDLDLPDDDEAWDADLAPPRSAPAQGFMATSPGEVGVGGGSSSGAAESARSARQQWPAGSGGAAGVASASAAAHNHLHHLASHSPHGSVSARALLPTGAGASAGAAASASAAAAGEASMAAGSGVTGTGSSGALHGWTAAEANGSGSSSNTAAPPAAEAALHGASSFHRGQSSRLFGGTATTELHRPQQSPTPTPTRIVCGRAEAAAAAADIRRAAWSPARSGPRTGAVASLPAGVGTGASVSGGAIAIGGVSGWLGTMLGGAGGSGAAGGGSPSTSLPTTATGYTTTSIAAGGAAGVPSAEPSDLAPFADAGMGVGEADGPETAAWAAAVASAAAQAQVYAAATAAAAARGGGFGSVLRVSEPTHTHTHTHTHGHGHAHGSQQQQGRERKAAAAAAVAAGAGGTAAGPAGFGPPPAAAAAGGQPHAASASFTAGAGSAAQVRRSIDIGSHLHQHQRGFATASGDAGGGPWRGSAAGTTAAGPNTSGGAAGGGGHGMLAMPPPSPRDANNNSSSGGGTNGAAASSPMRGRVMKTSLAAALRATPPGGGGGVGSSGAGSPSAAAGGPGGMRQASVSTPAVPYTAAGPPAAWGWAPAVSEDGSGGGISGGGGRATGVLFGGSVVPKPAGGPGGSSGSEAPAHAGAATGAAPHQLPHNRPPPQRGREANIYTDDVLKK*
</t>
  </si>
  <si>
    <t>C_70203</t>
  </si>
  <si>
    <t xml:space="preserve">MADRGAAPAGGTTAGDGRTRVPGTALGFHPHQGGDGHTAAAGTGGGSSGTETRTGAGAGAVAAPASDDAAAGAVAEEQSYSPPEVLVGVIERGLQHIMSPRRQELP*
</t>
  </si>
  <si>
    <t>C_70204</t>
  </si>
  <si>
    <t xml:space="preserve">MKGSEIEKTTGIPSKLQKLMCKGAALKDDGATLRVAGIKDGVKLLLIGSAPAAVDAAKAAAAAGGAAGGGDWDAPKQEEAICKQTAHAKIESWPVDGNEAYSILALHLGVGGTSRYWLYFYPSQYVAGLKIKILGVQSLI*
</t>
  </si>
  <si>
    <t>C_70205</t>
  </si>
  <si>
    <t xml:space="preserve">MAATGGLGGIGGPPPSSGAIGAVGTTSAGEGPGRPISGAADAGQGERTFSTEGGPQYGGRTPPAGQEGASDLGPFPGTTSAIGGMGADLEGGKGGKGFGVPGTGGEGPPAATRPPGRAIADVSAGESSYVN*
</t>
  </si>
  <si>
    <t>C_70206</t>
  </si>
  <si>
    <t xml:space="preserve">MRSVLVKSPWPGRTALLEGVPTSQRLVEVVTQACQRLGIACGSIPEEEVSLYAADLRELPLDSSLATACSSSSTSPSSPSPNSVGLGTPNGASASAGAGGGGGGGQGDDEPVLLHLLPYKVLWEEYWKRAGGCGAVAAAQRRRCADAGCAACARDMATAAAAAAAAAVAAAAAAANTASAAAAPASASAALLAASTSSGPQSHAVADLTESPDHEAHSVSSPTAAAAASSTAIATTPATASTSAPTASAPTTPGGLLGEEPDWLPLYWHLAMSDAAHTHGMAAPPPDGCPPVPFIHDADTPLSVSLDVFAAWMGLRQGQAPGAPPGAGGSEGPGAAGPGQGQALGERGAGACSRQASADVTVVAIPVGAAEGDDALAVAGAGAAPGDGKGDTPGAGVTAVAAVAARASAPVPVPLPADKASGSGDSTSPQQPAPGCGGGSWCRHMEWLRGGGSRMLRLLGGSGSTSGSGSTAASSSAAAPASGAGSTPSSLGSDPGSGVGVHGIAGSCSLAGGSPGDSDSSLGLAAAGGGGGSGDRAGDNANATTAPLGSALAGVQPQALPLHQRAVAGKAEEEVPGAVAALVAAAESAAAGPLAEPQGQALHLLWLNRVVSAAASPAELGMCDQSVVALLNLCGGGSSSSSGSATGSSGSGSGSHGAAACAACLMARGALYGDVGLVEAALAAGGLPPLDEQQLLLERRVDDPNVCDKFGLPALWFAAGCVQLLLDAGARAADWVFATPGVMAAAAAAALSPSAAAAERAAAERAAAVAAAGLPPALLAADPVFAELQAAQADTYRRLVHVSQRLERSEVIMNVTPPHTAPPPPRPLLLAYLLHRGAPMDLSSATSRHCLEKALEAGHSAAARILLSHVQQKPGGAGPALPAAGAASSTAAATSGSTALAAATESKRAAARGAKRAAKSGGMARDDSASPPSGLKAAAEAAALAAASVDPAAAAAVVFGSAVGGDEVAHVAALLRQPLVQLQLGAVAAAAAAAAGGGGVAQVSGGGKGSGSGGAEVAAVPQVPVAVPVSVAAEAVAAAMLLERRRARRTSAATAAKEAAGGDGGAGAGPPVLPPAGPLPTAVAAEVPAAVAAKGAAFALSSGASDALLSAAEGSAASASASGGVAYTDPGSGSISGADEPSAADDGTGNGSRSSRSARRRAARREARKAAAAAAASG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PVHTSFAAAVRGCDAPAAAAAAVAGPVLAPVASPSQPAAPTAVPAAVPAPASVPASPVAPPPPSAAATTASGMSTLPPSSAPAVAAPTAPALAPAAVPASPSAAAAAAPPPAAPPQAQAQALPAATAPAASWAAAAAAGTPAAASTAAKPPAAAPAAATAVDAAPSPLAGSAAWPSPAAASATPAGAAPTTAKGRGKAAAKAAAAAARAGGAAATPAQPPASTGAGKSAGAATISSANGSGAAAAAQPPPSQASNWKLNPQAHEFVPPVRFAAPAASAAAASAASAAGAALAAASYAGSAAAAAAGAVHLTVSSVHIGSSAPPAAFPAAAAAATRAPAAGGGAALAVTGSGVLSPFQTPGQAGNGGGSTAHADAHGHMSYTVYGTPVCAGAAAVIAHTGGPPPPPSGAAASGLPPHMAGHHLPPPVSPVAQVMSWNAVQPIQVVSSPIRRLPDLPDLYRAMVSPYCGGGQSGQSGSASGYLPPPSPRGPGAGAAAMAAAAAASAAVSASAAAAAAATAVAAAEAEAAAAAAAAASAGAPQDRQGCESSAGSGTAASAGSSAPSSAGVAFSSVATCCPGSQPAAQTSNSSTTSAATAAAGAACAACYNPLAAPLPQLSMLPHGLFCGEQLIRPTATRLWGLDPLQQLRATQTCLDATIAAAFGVPGYLAYAQQHQQHEAAAAAQGAGGGAPDRAPAVGAAAAAGLLRPLAANAVSTSAAAAAAAMELAAGAAAAAGGLMSRLDDLSWPLPASLMASGGGAAPGSAAAGRTRGAGPAAGAHDDDDGGVDSGEGIRAGRCSSSGGAMASGIVRALDSIFAEEEAQEQANEAARRQQRQQEQLQLQQQQEQQRQQDQLQLRQQEQEQDGTGATDAAAATGPAAASAGTTNGGTGSGAAAAQAQQHRQHRLVHPPSSFSAQALAPTGSDWRAAVVRLFSGACSPSAPAAAQPAVAAGALWWTAMRHAPEPPTLQQQQQQQAADAQAGPPTAAAAGGGAPSNSSRHPGRAGKAGQRGSNSNSTGGSSKGASSSGVLMMTQQVQVAGPLDAESMITACMQGRLAPGTEVCGTLAGLAGPPPLELFEGLGRLLAGLQAGGGCYMLVERW*
</t>
  </si>
  <si>
    <t>C_70207</t>
  </si>
  <si>
    <t xml:space="preserve">MGRGQHLGDIRFDEDYARFYEMYSGQRKLPPPVADRTLYQEVPGLFPSRLQQQLGAVGQAQAQILSRGVTPGLEVIDEQGPTNDMAALHEGMMQAFQQLGVRGPSPMPGHLNGVSPHGSKPGTPSPLDVAAAAAAAAAASAPNPLLLQHGLGSGLESMLPPGHGGMNGLHHHHLGGGGPGGMPGNNPLAAAAAAAAANSPLHPLTNSLEYQAAYQAAYQAALLQTXXXXXXXXXXXXXXXXXXSGGGGRGPLQYACGSGVMALVNPLTGQFMPGGGFFAGNASAAAAAAAAAAAAAAAAAAAAGPGGGLGGPGLQGMRLGGPGHGGPDMDGGMGGGMGGPKGMMRGGRDGPGGRDHRDGHHRGGPGGPGGRDGRGPSYDGRGGRDGRDRDGRDRDGHGRDGHGRDRRDGHHRDRDHHRSGDRHGDRHDRHHGGGGGGHSSGGAGGDRHDRDHRDRDHEHEGMAAIAQKYASLDDVVGQLMTVAQDQNGCRYLQRKFDEGGAAAVEKVFPEVLDNIVELMVDPFGNYLVQKLLDRCSEQQRLEVLKRVAERGELVSVALNTHGTRAVQKLIETLSSREQRAIAIEALRPGVVSLIKDLNGNHVVQRCLQRLGPEDSQFIYDAAVACCVEVATHRHGCCVLQRCIDFATPGQKQALVMEVARHALVLSQDAFGNYVVQYVLELGHLDSCAAVVVALRGSFCSLSLQKFSSNVVERCLKLGGLDAERELIVRELIQPNNLSRLLQDGYGNYVIQSALSVTSGTTHGLLVEAIKPYLPTLRGTPHGKRIVQRINGKV*
</t>
  </si>
  <si>
    <t>C_70208</t>
  </si>
  <si>
    <t xml:space="preserve">MLYRFSKHPCNPTPPHALLNTKASAHFRIANCNTPPRTHNXXXXXXXXXXXXXXXXXNRLAVLGTLACPSLTSVSLTGFTALTPALATALSAARLPGLTRLVVEFPEQYDVEAHGRGHDAHAFAAVSLLMAAGPRLRVLELVRVDHWPTLVLQALAVCSHLETLSLDMGFAEDDPNATADGAAMLRAVAAVTGLRSLTLKGGLRLTADDLQRHSPTLRCLSALTGLTHLSLQETAESALLLLFAHAAAARRPGLDGRGGGGGLKRVRVERVQAPTWAMDAVRSVQALLEQKALPGQLVV*
</t>
  </si>
  <si>
    <t>C_70209</t>
  </si>
  <si>
    <t xml:space="preserve">MAVVGQFSGGVVLGSSINTPALKASLADVLASFPFFAGRAYFADDGSLDVRYPQPGAAPGSADVSSTSATTSSTIAAGPPGPTDSGGTYGARFVAASTSATLAEVLAALQGGGRHAAVLQSPWGLVPGLMPPHDLDALVQGQWPLAGGLVLHLRGGGAVLWVGAHHGLADFESLQLLAGHWAAAYNTRLALVSGDSSGSAASGGAAAAGGKAGAAADVQGGGAGACHDYTALLPERLRRPFMDGEAVDALADWAPPAPGLPPRREVVEGGRWSGLSVTAKAVWHMMWRGGGVQARCLRVSGLRLAELKAQASQELAAEAKVGAEAAAGAGTGAGTGSSQDAAKPVEWISTNDALVGRLMQVLHSRVRLRRRHPVSCFMAVEMRRRQEPTGERVQLPAAQVGNLTYSARLEGLRPAEMSLGALAAAMRRELLYHVWPQFRGCLARTAAALTAVGPKGLVWGFCAERDLHENIFAPEGPLNLTCWDVDYSLWQFGPTPPLAFIPPSTELGPSVICIVPEPPSQRQGQGQQSGQQQGQGSQESKDRGSQGGKASCGVVLMMSMHNAVWKQLDAEGVDLATAI*
</t>
  </si>
  <si>
    <t>C_70210</t>
  </si>
  <si>
    <t xml:space="preserve">MNMQYARGISTAFHVRKLCIRPRHELVPQRCDSRRLQARAALAVGLEGIDASTASEVVNALKGPTLSEMLGCAQSALQVLSDAWVSATTPLAVFGPDRWGLSLLFYVAVGLLAYNLIIAAPKQ*
</t>
  </si>
  <si>
    <t>C_70211</t>
  </si>
  <si>
    <t xml:space="preserve">MPGIHFHATGDPHHHHHDHHDHDHHDHDHDHHDHGHGDHAHGFGDAASFGEPSALVRFLMSNYLAVMAVVVLVSLVLLLLRRRASRPRSRPDAGTDYGKEAQMNLAVRRARALEAMQAEYDAKARQWEELQAKKRELEAVREERARRVAAAPLMGPVGGXXXXXXXXXXXXXXXXXXXXXXXXXXXXXXXXXXXXXXXXXXXXXXXXXXXXXXXXXXXXXXXXXXXXXXXXXXXXXXXXXXXXXXXXXXXXXXXXXXXXXXXXXXXXXXXXXXXXXXXXXXXXXXXXXXXXXXXXXXXXXXXXXXXXXXXXXXXXXXXXXXXXXXXXXXXXXXXXXXXXXXXXXXXXXXXXXXXXXXXXXXXXXXXXXXXXXXXXXXXXXXXXXXXXXXXXXXXXXXXXWGLAAADVSISGSLKRQH*
</t>
  </si>
  <si>
    <t>C_70212</t>
  </si>
  <si>
    <t xml:space="preserve">MYRQSALLGLLAVLIGCAASSATTVDVYLNAASGVIDLSWDNGPQNLIAQLSSAFTAQVASGAPMGAAEPAAFVLPAQTGQASFSSVEDMDAISQYIAAGRVVIALDSSSHSGADFAAKALNYDGNWISCKAAGDNAQAAAVPSVTEQASEFLAGSWPKTLENVRITSASTVCSHEDSSAVVIPLYTYEDGEDVRVVAQAFGKVGVAGAVVVLGYNWKAGPQEQWGALLNKIIEDFAAGTYTAPEEGVQSTVFDSVLDGAADAAADATEVVRRFLQTAAAGVYPGPPSPPSPTPASPSPPSPLPPVPPSPPPNPPGIARVVENYVMTIEGAKLNFQTPEDVKAYVESLKLAFANAWKVLASQVLIRQVTINGVSLNALVGVQYWRRRAAEGKAADAVQAEPSVALATVLEAMGPELARGVVRLVLEERVPATADMVMSLMDTDAASLSDTAVIRRALADDNGNGNGNGNGNGNGNGNGNGNGNGNGGTNNGNDLKGTLSIAFSIVLFVEVPLXXXXXXXXXXXXXXXXXXXXXXXXXXXXXXXXXXXXXXXXXXXXXXXXXXXXXXXXXXXXXXXXXXXXXXXXXXXXXXXXXXXXXXXXXXXXXXXXXXXXXXXXXXXXXXQLGAKKIAAGFPPPPRGSGLEGAPFLNFRNLTGQGSVGKTRALVWNTDADFKNELTPYGPLQLVDLNKTDCTAGKALCAGCAQAWKATSSVVSVPIFFKDPMNINRIYIKQLKNSGVVKVQALKWSYPAAGVVSDATLGRVLYTKPTDDSTACQTWLTVRVGKVRSGIMAPVPANGTQATLPAKLLAKTIGGVVITVARPAKAGPNYGPYIEYVRFGGRAIYPTNPAEYLAPGVAKKKL*
</t>
  </si>
  <si>
    <t>C_70213</t>
  </si>
  <si>
    <t xml:space="preserve">MGKRKSKGSHAIAQAAAAAKRARTTLPSRFECPFCNAKGAVTCELKRDLGRASEPLATAAPAPAPAPALRAQYQQLQAHQLPQGGGGGGLVGGYDGSEGAVAGLGGGPGRGGGEVGGVEEAVEEPEAGAGPEGAGDDEGGWQDGTRGTGPGGGAAGGGGGFGADDTARDLTAAGAWRQQHRQRIAPSSSSEDKEAAAAAARGGSSGGVGAAGPAASNRVHMSPGKRAAAAVAAQARPAEASGGGAGTASPPATDTQPHRLHRLRRMSSLGNTHAVGGGGGRGGGGGGGAVTVMSGLPELSSPPPVVASSTPLAGGASGSGGAASAVVAAGPPGSLRHQWQRQQLQRQQPQPQQPQPQQLQLQPQPQPQSAQQPPQLAASGGGGAGAEVAGGGDDLVVAPAGLGAYGGGGVYGGVYGGAYGAYGDTSGTGARQTEVERQQAAIRAFGVEDED*
</t>
  </si>
  <si>
    <t>C_70214</t>
  </si>
  <si>
    <t xml:space="preserve">MRSTAELWEAGMRCFNCGLQYDLLGQPYDPQLHDLDPYDPSLLGQPGLGAVVASVVRPGFLVSGCVVVKPLVRVHLYGNSRTSSAGAPPQLLLPQAVRRASDPVKQHANGSSSHPGNPGHPGAGSSGSGSGTATRSGAAGTDRDRGFQAQPHEQTLVHEEEDNDASVSEMYGLLAGPTSGPSASRNQAQPQARMQAAAAAAPPARGTQPPRGAAAAGLSPALAIATGHHLQHQQQQQQQQQQPLPPQQTATAVAERGGSNASGAHDARRLPPTLDYIMRHRSGNEATGSGRAVSGTAPPPAQQAAAAGPATFTPSDARAASSDRPAAPAPVKGSRPDTRAAAADGSHGQSNGVAAADDSGNDDVGYGQYDKPNAVPYGRRHQQQQQQHNNIQAQVQAPSAQQRGGPIEHQAATHHGSQGAGVGLGARGSRPGNGSGGRGGAGKKAGVAVAPPPADEAPSEASGSSSALEATAGNGEAAGAGRQGRRGARSGRGGRVRRDGGDADRPDADAGAAAATPVTAAAASEEARPAEALPQRQRSQRGRDRAGGQPGARPPREGEGPAAEGQATPHGQDSAGGAVSGPSQRQRSQPQPQPRSAAALAAPATAGTEGPPAAAPTREVYQRPKNRGAATRDAGALEPAPVAAATTPVPAPGPAASAAVKDTAGKTGQQVGARAAAGEVETAC*
</t>
  </si>
  <si>
    <t>C_70215</t>
  </si>
  <si>
    <t xml:space="preserve">MLTSRVSSRVSVRKTNATRMAPAVSTGSVRAGRAQTVVRASAESADASRRATLATLGAAAVSASGLTSVFSARADEEPKVTQKVYFDVSVGGQPAGRIVMGLYGEDVPKTVANFVALATGEKGFGYKGCTFHRIIKNFVIQGGDFERGNGTGGYSIYGRRFADESFKILHAPGVLSMANAGPNTNGSQFFITTVDTPWLNGRHVVFGRVLEGMDVVSALENTTVDRGARPTQPVVIDNCGVLA*
</t>
  </si>
  <si>
    <t xml:space="preserve">MAIAGEEEREEIFKAGIAPLLQQLLERGDVEERHAAMGCVSVLALSEKHVTEVVNARVIAAAAGLLVSEHARGKLPAVQLLQHCAGRQEFCSKVADAALPALVEVLKSDGLPGWGQMRQAQTHAAHTLRLLLDNVEGEAPEVRQLRRMAVLQMGAVAPLAAMVAYTPRLPPPALMPAPPPVVTKKKGVASKKKEGETPLGAKDAAATVAAACLRYLSLVPEFVDQFMRTGTLPEVIAGLPVCGEEQAAYLTGILWEASAESAVAEAAVAAGAVPALLHVCSKHLAGCRTGKPKAAAKKDDKKDGKAGAGKKDGKDGKGGKGGSGSGTGGEPPNFADMAVCNASGALQHLTFLDAAKQQVALRGGVPILTACLKVSNPQTYENAAGALWNVGLDVRNNLVLQAAGAPEFLAHPVPNSWLTRGESTRPSAAGDDVGDSSDVRDRVFLTQAPLM*
</t>
  </si>
  <si>
    <t>C_70217</t>
  </si>
  <si>
    <t xml:space="preserve">MLAPMLALLWALLLVMGPSAPPDKCTGRACLLLVPVWLLPSPHSRAYVQALGFCEGNIHRLGFWDVLYLRPSDKASFDLVKKLFFVGSPGRRTGLLGGSPQFAVNRGMTTTEELWCGAPPPFTDAVIAPPPGHEDQQQSLHSPSLPATRPPPEMLALPTSPALVTGAAPAVQVALAGGNLREGQLRFLWPASAAQLPWTAASPGTPASAGGTDWVWAVACEIDDAVARVACRQLGLNHTGASADGFPITWNSVKVWPAMRVTGPDSLVSNRPLFLGTSGMEANSPVDLLKDYRAGVDPYDDDDDTRSGDVATEAVAGGVYCGAA*
</t>
  </si>
  <si>
    <t>C_70218</t>
  </si>
  <si>
    <t xml:space="preserve">MGSVAPPTGTLAAETLAESVERVVVSPVFRTGPWDAQRMAQQRAVHQAHILLVSESDACRSVLAAAALRRLLAEAGLAEAVVLDTCGTRPYNLGEEPEASALAAAEALGLMEPHSPSSPSSSANGGPQPPHRARLFSAAEDMVGADLVLVMDKYTAGDVMREVSSFDLVNRSQPLTYKVRRLGEFCDWVPPQPSASDVAAAVAAPPPEYGSEGDELDIEDPLYGNLGGDEEARAVLRTARAITRCCQGLVAFLSHLQAEQQQQLLQAQPSAGSVGSKEGAVQEGAVAATEGGALGPALRAHLLGMAPAAWLAPPMLSPRVDREQLPAF*
</t>
  </si>
  <si>
    <t>C_70219</t>
  </si>
  <si>
    <t xml:space="preserve">MGVTRDAPPEDVQPGQVGAVRPPTKEQQRSEAEGFVRGSVGDNLKEPARGKLDEGADWAQSDRH*
</t>
  </si>
  <si>
    <t>C_70220</t>
  </si>
  <si>
    <t xml:space="preserve">MTASSIAEGFRRQRQHACGSDHPHHVTNDAAQRALRGFPDLDQHVMEDCMTAVTTSEHHQEVQHRDQRASRDPPSHKLAQYVYGHVFQVHRSEDRVGPPRSVTGLSNVVHQLARQMETNVGVHLATNFFRWLKTRCRVQLHRTLHPEAAAAAPDAGAGGGAGVELPRQQQTIVFALATAIAPDEPLCAYTDAVAALQSQPDVLQELELWVQREQDRWRPRGLLVPGCSFERLKNHSLPHGESYLAWAAEVLHEIEQHRSQLRARGVPKAKLARHFPVFGLLPEPSYQQVHIGLGQEAVKELLVHRDHFASEHHLIPPAAVPTGSRRAASSGGQRRRRGXXXXXXXXXXXXXXXXXXPKGGKCRNIPACFKEWVADHGSWEEDKEAGKQARVSEEELLRLSLRGVDPGCSPTYWTCAMRWPWLPAWVVALLGVDLVLRLPEVRNGSCPVRWPDDLTKDQQAAAEAQLAAHLTASKAAAARDTLMTRTQAADRATAAASTAAARWAKEVQAAAQQGRAELVPPRPLALVVAQSAEHRKAAAVAAADAAAPLCWRRVASTHAARSSSRRRRMEAAVQLSLPLGQQQRAGLAAAAAAAAGGTLVWLLRLLRRLWLLRLVQPPPEPLPGQHQRAGLAAAVARAATAKQRHKRRAFTHCSGAEHRTNCGYAQHQRWQQWRLKADTALCAWQSSLPTARTVDVENVLGRLDYKYGGSTGAGGQGEAVVQPPVRELGFVDLLALYAAPAWRQKRLQVYCQKQRVLCREAVRLMGGEPEVTQQKGVVGWGGGSAGYHGTVSRAGQPPRKEFVRLLRERFARHVIVINEYRTSMVCANCGRLSLRRKELPQGGADFHVLVCNDCHTTWDRDENAALNMRLLLVLQLLGRDRPAVFCRQEGGVD*
</t>
  </si>
  <si>
    <t>C_70221</t>
  </si>
  <si>
    <t xml:space="preserve">MLLGKPRPAALRPAGGGGGAGPGGGGGSGAGPGDGGGGGGGTAPTGGNSSGHGVGPGGGGGTGGPGPSGSGGAQVWSRGGGQGHVEEDSAAPPSKRR
</t>
  </si>
  <si>
    <t>C_70222</t>
  </si>
  <si>
    <t xml:space="preserve">MLHWAGGRGSGFGSGGGATSHSQGRIATEVRTPEGPIHWGCYLSRRSTLEDAIDECIAQIRRGMRNVGGSSSASGSGSSSGGGSSSPEPELAIVFVSAAFGSDFDRLVPLLRERLPSLKHVFGCSAFGVMGGGREGTGEADGEPALSLTLXXXXXXXXXXXXXXXXXGGLWMYAAVERWAEFVGVPADSPAPSPSAASSSSASASAASSPKHTSFVLFSDPRFSQLYNILEGLDYSFPRAAKLDTYTHTQGYRAPTPMIWRVEATTAGMGSPSPPGHILTLSDAREAPPTPLPPAGGSSSTGTGSSTGPTGTSPSSSATATPDRDAAAGAASSSSSAAGATGAGSSSSSVSSSGSSNLDFKAFKRALGNSSSGLGFGGGGFVTRGGLAGSGPGGVRDDSDSDDDDDTGYVVGGDDDDDDDDAIIMGALASMGVSGTPAIAAIIDVLLEYSSVIGVLRASNALPPEPLRSEDGTEPVAQRQQQQQAGSSSGSSSGSSRGSADAALQQQLPKGTRFAVTAATSQLPSRYGDLWGRAEVTLPDGRRGSVCARGWGNDLASDLCAQRSSSWRFGVPTNGSVFGQPSQLLPVLVADIRCPGLGSDAAGAAAAGGKLGSNCTATVYDSAAEAAADGCGLDQAAGVTCFLYDCDEWSMCGGTIIMNAGLLVWMDPSLSSSDDALVSAEAAAAGCDNTTIAGVRCFTYNYLTPPGSPPLPLRLVSSGNQTALDAAARAGLVAAGRLEVQWRGVWGGVCSSTYGQWNWWRDHHAQPQFITYVQCNGSEPGLGACRGLPINQTRIAPSNGGCRPEDAVQVACYSQKHLTPPGSSPLPLRLVSSGNQTALDAAARAGLVAAGRLEVQWGGVWGGVCSTTALATFDWWRDTHAQPQFITYLQCNGSEPGLGACLGSAPNGTGRGTLPAACPPEAVVQVACYSQKRLVTQLLAASAVTGSRPGTGSGTVLNGIALLNTSSPPYSYGYTQGRVAPAVGADGGGGGLDAAPPSPPRPPLPSGEVLQNSTGGVFATSAAEDYPELVSDVPQTLPNLYPATTLALLGPGLALLLSPQQQVVAAATRYGGGRAAVFGAEKMVTRCCSSGSSNGSSSYSGGSSTSTGAMTNGASDPAMDRLLVNVPYIQRRLLSYVAGGGGLVVAGPDLMPAAFYTEEEEEEDASSTTAVAAAAAGVNAVTGPLGLVLTGFVSDPGGNLTLASPSVAHNAELAAAQLVGYLQGRLPLATPDLLMLLATTTRTRAVLTSLASAAAGAVSSSTMDAVAQALERVDSLIRQIDGLVATAPANLLAAFASPPPPPPPSGGGGRSRGETTRRPPPRMVVVSGDVAEAVLMNGKQQSKQQQQP*
</t>
  </si>
  <si>
    <t>C_70223</t>
  </si>
  <si>
    <t xml:space="preserve">MLSQFRHKGPTTGFRCQSSQSLPSLTGLKVYRRNSLKCHAAMSETAGKPIECKAAIAWEAKKPLEVRTVTVAPPGPGEVRVQIKATALCQTDAYTLGGLDPEGRFPCILGHEAAGVVESVGEGVTSVKPGDHVIPCYQAYCGECKFCKHPESNLCVSVRAFTGKGVMKSDGKPRFTVDGKPIYHFMGTSTFSEYTVVHEQSVAKIDVNAPLDKVCLLGCGVSTGWGAVFNTAKVTAGSTVAVFGLGAVGLAVIEAAKRAGASRIIAVDIDPTKFPTAKEFGATDCINPKDHEKPIQQVIVEMTEWGCDYTFECIGNTAVMRAALECAHRGWGTSVIVGVAAAGQEISTRPFQLVTGRRWMGTAFGGYKSRVQVPDLVTDYMSGATLLDKYITHNMKFDQINEAFELLHAGECLRCVLTF*
</t>
  </si>
  <si>
    <t xml:space="preserve">MSTIGKPIECKAAIAWEAKKPLEVRTVTVAPPGPGEVRVQIKATALCHTDAYTLDGLDPEGLFPCILGHEAAGVVESVGEGVTSVKPGDHVIPCYQAYCGECKFCKHPESNLCVSVRAFTGKGVMKSDGKPRFTVDGKPIYHFMGTSTFSEYTVVHEQSVAKIDVNAPLDKVCLLGCGVSTGWGAVFNTAKVTAGSTVAVFGLGAVGLAVIEAAKRAGASRIIAVDINPTKFPAAKEFGATDCINPKDHEKPIQQVIVEMTEWGCDYTFECIGNTAVMRAALECAHRGWGTSVIIGVAAAGQEISTRPFQLVTGRRWMGTAFGGYKSRVQVPELVQEYQAGKTLLDKYVTHNMKFDQINEAFELLHAGECLRCVLTF*
</t>
  </si>
  <si>
    <t>C_70225</t>
  </si>
  <si>
    <t xml:space="preserve">MSRGRAGPAAATVGGDERGGAAAVSAQDGDGERRSQKRRKKEKKDKEKKDKRSHKKKGHKERSKGKDKDKKEKERGRDKEKDRERRKGSNDAADVGAAGDEPYLDDFVDDAPYDDVHVEDHGPPSRTPPRAAAARGSGGGGGDRYGSRERDDRGRYQDKDDGGRRGGAGGRGGGGSAGERRGQAASQQAGDDGPPRHSRIEWVMPGSSRAPAAPAADAGGGGAARRGGGGGGSDEPPPATTRTAAGGGLAARLFKQTLGAAATANDAASRRLARDDTRDDGGRRRDGGGREYDDDGRGRRR*
</t>
  </si>
  <si>
    <t>C_70226</t>
  </si>
  <si>
    <t xml:space="preserve">MASSIRFKFRAELSYSNLPFDGHYITVGELKRLIAERKGLGVDAANELQLTDATSKRDYDNDAEQVMKNSAVIVRRVAGAAKPKTLLSSSAAPAPAAQLAPAPLPVAAAPLAAADLAAAHIDDEFGEDPYAKAAAVKQDEQQMMAFLAHAAQGVNLEAQLAAQTAPAGRGRGRGRGGFGAGGGRGGRGAGRECLRCGQLGHFISECPTQGDPVYDKRFKVPSGIPASKIQRNADGSLYLPDGELGELAANTSAFNKLAAMMGRGPTGTEAAAGGTQGAQGPAAAAAATAAGPSAPAAWQDPTHAAAALKQQQLQQQQAHSAAGADGAATTVQEQTQMQQMQQQLLMMQQRMQQLQQQQQQQTPDREVKQEPAQPAEPKLFDDDDHHVAGGAQAGAVQQPVKLGLGMAVDDGGQQRSASPAPSRLTGPLANIHAQREEAAAVGGGGAGRHRRGGDDVGQDGVPSWVADVGCSRHDLTAVLPFLRNLLPGDMSMQAVFR*
</t>
  </si>
  <si>
    <t>C_70227</t>
  </si>
  <si>
    <t xml:space="preserve">MAATLLNSGSIWFKLAAVSGCTAVGLGAYGSHGFKPQDPYYLEVFRRANHYHLLHSLLLAIAPSTRRPWLVGGLTLVGVTLFSGSCYTVALQQERTWAKLAPIGGMTLMAAWLALAF*
</t>
  </si>
  <si>
    <t>C_70228</t>
  </si>
  <si>
    <t xml:space="preserve">MSLVVVIMSVVMLAEVDLVVTDEDLEVFIERYQFLFIGLTAVFGCSILTIITSIVVLAFYNFNKV*
</t>
  </si>
  <si>
    <t>C_70229</t>
  </si>
  <si>
    <t xml:space="preserve">MASPFSFGAAPAAPPASPFGFSTANAAAAAPNTAPAAGTTGGLFGVSSTPAGGFSFGTAAAAAPTATPAFGTTAFGATAAAPVFGATTSTFGAPAATPSLFGTAPTQGFGATTTATPSLFGATAAPATGTSAFNFGSAPAAGTTNTGLFGAPAAATTAANIFGQPAQQPGQQANMFGAAAQPQLPGLDPSGLTQDDAVRALTRLAAAYTPSSADYRFQTLFASVVERPEQRVKPAGHVDENRWRAALAAVKGPDNPQKLWPVAANGFRDLNTRSRMQAEAVAQNANRLRELQDRAAGMSRRTTGEFRSRVEALQRQHTDLSHKLLHVMRCVDALESRLALSAGYNAQQSRQQVAELGRQLGRLEEAVAPASAAAGLERRLEAVAAAARMRAGSAESSGGVASVKLDERSQAQLFAVLRDHAEAVRQLQGVLKADELDVEVLKRLVAAGPAGPGGVGAELAGAAMGVM*
</t>
  </si>
  <si>
    <t>C_70230</t>
  </si>
  <si>
    <t xml:space="preserve">MATAEFTAEELALAQPEKPDDATIEAWYMDDSDEDQRLPHKLSPNQPCPLSALRDLGVLYWKLDADKHETDPRLAAIRKVYNYSYTEIVNISKDTLPDYEAKIKSFYLEHIHSDDEIRYILDGSGYFDVRDHSDRWIRIATRKGDLLVLPEGIYHRFTLDTDNYTKAMRLFVGAPVWTPHNRPQEEHPSRAKYLDKFPAPIKASA*
</t>
  </si>
  <si>
    <t>C_70231</t>
  </si>
  <si>
    <t xml:space="preserve">MQPLGSPVTPPSVATRDVYINMQRPSNTRDPLPAANMPDAFYRPSPMSWKSTPAMAGERCIVDKVQITANDESHYSIKVLIRHTRRPELGDKFSSRHGQKGVVGNIVRQEDFPFSERGVCPDLIMNPHGFPSRMTVGKMIELLGSKAAVSCGRFHYGTAFGEPSNLADKVGGPRVVLTRQPTEGRSRDGGLRLGEMERDCLIAYGASMLLLERLMISSDQFEVHVDARSGLLGWWDAHRNCPVSPVDRTSDNMATIKIPYACKLLFQELPVHEHHPAAAAGGPAVAE*
</t>
  </si>
  <si>
    <t>C_70232</t>
  </si>
  <si>
    <t xml:space="preserve">MTAAAEGGAKEAGKDAEPMQVDGADGPGPDGMEAVGGDEALAEALYGDPTRLTEPIKTVNDKFALLPAFLKVRGLVKQHLDSFNYLLNSELRKIVAANEKVTCDTDPNFYLKYTNIYVGGPSVDEDMVQVGTTPQQCRLRDATYSAPITVDIEYTRGKEIVVKRGRGGVGAVSIGRMPLMLRCDRCVLYNKNEAQLAQLGECPLDPGGYFIVRGTEKVILIQEQLSKNRIIIDTDSHNEVMASVTSSTHERKSKTNIVFSKGKIYLKHNAFQDDVNIFVVLKAMGCESDQEAVQAVVGGGFGAKLVPAPAGAAGAAGGGGKGSVIAPDAASGEGAAALAALLVPSVQEAKGLGVFTQMQALDYLGGKLKASPKFGGGDQKRRKSKVDEARDVLAHVVLCHVPVPRYQFAQKIAYVAVMVRRMLYAVLDPACIDDRDYYGNKRLELAGGLLSLLFEDLFKRLNSDIKRQADAVLSKANRATQFDVAKAIRTDTITYGLESALSSGNWIIRRFRMERKGVTQVLSRLSFIAAMGMMTRMTSQFEKTRKVSGPRALHPSQWGMLCPADTPEGESCGLVKNLALMTHVTTDEEEGPLIRLLVMLGTEPITAIAPAEMHGHGGALVFLNGTLGDACYISCDGGRVCRPLIICDAGVPRVRQEHITKLRSGEWGFPDFLARGLLEYLDVNEENVSLIALYEKDCNKLTTHLEIEPFTIMGVVSGLIPFPHHNQSPRNTYQLVPARGTFSTVYRYDIEDAIVMNKYSLDRGFGRCIVLKKYGASLRK*
</t>
  </si>
  <si>
    <t>C_70233</t>
  </si>
  <si>
    <t xml:space="preserve">MVPQGPCPPLLSLRAIRRPPRADEVNSPPPHTHLPSPREAPTPSSLLNGRPRLLRPPLRPPPLGPSAAHPVVAAAPACPLPLALPDPATGTGPVTEPAAPPAAPSCRCRCPPRHPTAAPAPGPTA
</t>
  </si>
  <si>
    <t>C_70234</t>
  </si>
  <si>
    <t xml:space="preserve">MFVGLGLWGMGKGIGDGIGNGIGNGVGQGIEKGLDALGTGVREGMQGFGKDSFARKGSTL*
</t>
  </si>
  <si>
    <t>C_70235</t>
  </si>
  <si>
    <t xml:space="preserve">MFSLDEQHGPGPLSVLEPFKMTLWLTLLCTVVGVAVVFWLLDLYSKWIRTRQTRALRRTGVLTGRAAARAKQDEDSHVFISFMAAAGAPERPRRSSWGVQVLYLAYCFFCLIVLSSYTANLTSFLAVRRAAVGIQGLQDLVRDNALIGVNPNGSTAAYFASSQDTLATQLQPRVRYCATDTCLAWLRAGEVSAFVSDQPLLDYIAQQQPCDLQVVGDPFGPGNLVIGLQKGSPWLPLINNAMQAFSEDGTLSTLYRTWFDGLSQCDDGTAAILDSSRLGVDQMLGAFVFLLFGGLAAFAISNCENLKWCLVRAYSTPSAMSRMSSNGGVRSSWHRISSNLLGVNDLLEEAGVVPWPNPQQPPLPPGAEPQALEQQQAQQAQPDGWGQPPCQGLVGKGGALDPNGNSGAFHVQADQHGVAVVAAQQRQQQQQQQQQQQQQLQPMSQWGPHQGPQHGPPGDPGMRPPHMTASGRVLPGAAVAGLVGLVSRKSGFTHSPRFREPSDFGADVEEPDDAAEGQQEAVPVQEAAAVAISHAATAGQRHGTVELRSVAAAAQQHRADDSTIGRQGSSSRDRYSSEREPHQRGNSYLLQPTGTVDSCTLLLPRGARSSDGRSAVPSVLPMSEAVADAGAAGLSAGAAPAAGAQAGGGSSWRRNPLAASGVAGHHTSGGDTCDAGIDEEEVSNRGSSCSGTYVSGSALDVTHTGTSGQDSSGDVCSCCRHSSSGLLLRPTIIITGGTHSMPPWTPNSSCPPRSRSPSSARPLG*
</t>
  </si>
  <si>
    <t>C_70236</t>
  </si>
  <si>
    <t xml:space="preserve">MQQLYRQSIHHQHQLLQARGPSLASTSGRPCARPAGDSRRSLRCYSYTTGSSSLESHPVKRAFLSIGVSPNDLERAARLEPSVLAVDKLDRLHGMIDLLLGASLSPSDIGQVLLAYPQAFQLSLDRAREVLDFLRDDMHLSESQVRTVLTRYPSILNMNVKGQLRPQVAYLNSLGVGPESLPELVLSRPLVLGPGIDTVITFLKRLGVPRSQMHRMLRSCPLDYRVQFKSFSAAAPGGSSSSSSSGGMGRN*
</t>
  </si>
  <si>
    <t>C_70237</t>
  </si>
  <si>
    <t xml:space="preserve">MADAEEEVRAIAKELARKRATKGSQTVSVGAIRVRAKKAGCRALMHKSNEDVKAWLAARPEDYVLLGGDEVLVVAAVREGTEPSVPPGTRKRINKAAKRCLRCETCNIHTDNVPAMHAHILSQRHHNTVSRLTLDDVQRVLTAYRTRNTADLQFCELCSEWLPGPNELKLHLRSRYHAVRQCALLLRGGDLLGANAGGVVVSVLPDPLPALEPGQTADYAFRISNLSGVKQSLLRVRLLQPVDGVQLSDAYGVSSGDGDGAGVGLPHGSSYEVAVRLAPRFRGVMRGVAVFEFGSGAQLPASTCMLCAPKXXXXXXXXXXXXXXXXXXXXXXXXXXXXXXXXXXXXXXXXXXXXXXXXXXXXXXXXXXSVPCEAAGGEEAVAAAAAAAAAAAAGGGCVEAAARAAALAARMPNVRAYAERLKLLTWLEELQHEVDVRTYDMREARLEEIPRRSLLALKVPGLAENRPSVLKGDSIYVRPSDGTSGGREWEGIVHVVEREEVLLGFAASFRHGTWVKGRAFDVRFAVNRSLFNKLQAVLSRTAAGDLNPLLLLPGGAAAPRLPPPPRDLPIDGPDVDWLHPPPLEEERRRGSVAGAGGLMPAAPVRAKWGNRPLNAEQRLAVREVVRGAHAPLPYIIYGPPGTGKTSTLVEAAVQLLHAAPSAVLLAVAPSNSAADQLMQRLLGAGRPKSEMMRVCAYTRPDKDLPPDLDALRGTPQINWSDGAGAFLLPSKEQLTRPGLRVVVCTCATATMLYHVGLPSGHFTHLLLDEAGHAEEPLLLAGLAGLAGPGCRVVM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NLDEAKQVVAYVKSLKDMRRSRLNGDDIGVISPYRKQVQRIRALLRAVDDHIKVGSVEEFQGQERRVIIISTVRSSREHMALDARHRLGFLCNPKRFNVALTRAKALLVVVGCADVLATDPHWAAFLRLARDHGAVTGQALPELPPAPVSAAAAAAAAGAAAKAGEDEDGGGVVGQLAASLQQLLLSAAVHGDGAGGAVGGRGLLSDLEEQLRWLGGGLEMEGGEMRRME*
</t>
  </si>
  <si>
    <t>C_8000001</t>
  </si>
  <si>
    <t xml:space="preserve">MMPPPPAFPPGAGPVGPGGPLPPPPPGPPAPAGGPALRDLLGDPLYGAVRATLMRQQSVFVMQLGELHKIARVQQVIWSEMLVVDPAGLQAACMEAGFAGAGPAGPILRLPPPPAPAGGPRGPLQQPQQPQPLPEPEPSPLPPSLQRPHQQQRQRRLGLRGLPLELSRIASTERVVGGGGGSAAAVTGTGALQQPPERQSQPQQRQGAEEAEAAPSAARGGPSADRRRLT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DEAQTSGAGGGGGGAGXRAAGGAAGKVRRAGEGPSVAAAAAAGVGGAVRHPQQRAVARAGGGDDVGEVSSGAVEAAEAEDGMSE*
</t>
  </si>
  <si>
    <t>C_8010001</t>
  </si>
  <si>
    <t xml:space="preserve">MVKTGWAHATPFSLSPPPQEMSGWRCPVLMLVGNHDQVDLGGLQHGLTPLEVAGGPGRVHVFEEATVWHGALWMPYRCGGVGLGCFFVTVPSWKNRVFVAGGGRP
</t>
  </si>
  <si>
    <t>C_8010002</t>
  </si>
  <si>
    <t xml:space="preserve">MLCVEARVRAWRRGLRGLCALALPRLLPLSIKTAKPLAVICLRDPEAAAVAHALTLKNAWNDLVAGILATYSCGCWACADARLFVEAGVTKVRLTGGEPTLRRDILDLVGQLGALRVPADAGSSSGSSSSSGGSSGERQAEADEAALSSGSSSGSSSGSSNSRGLSSLAITSNGIVLARQLPALKEA
</t>
  </si>
  <si>
    <t>C_8020001</t>
  </si>
  <si>
    <t xml:space="preserve">MQRNPSAQGDTLEPFYDQLGDVQAILLDEQQPPAGGGGGGGGVAATAVSDPRKDGAPAAAG*
</t>
  </si>
  <si>
    <t>C_8020002</t>
  </si>
  <si>
    <t xml:space="preserve">MVICTTSSLVAERVAPHGYGVQEHFATTGDGYILRLFRVCAGGSCDDHNNNTFGGSGSSSSSDGAATAAPGPSLSSTSSSSHSLRPAAAGGGGGGGANGGRIVAFLHHPLMGSAVDWVVMGPRRSLAFILADAGYDVWLTNARGNRFSRNHTRLDPDSPHPHTGAPAFWAFSWDAHAARDLPAALEAVERVTGQRRVAYVGYSQGTTVALAALASQPAAMSGRLAAAALLAPVAYVSRMRSPVFRAMSWGRADLVGVSLFNAMGLHEYGPHVPAAAEAAACFCGAWPAPCLAYLXXXXXXXXXXXXXXXXXXXXXXXXXXXXXXXXXXXXXXXXXXXXXXXXXXXXXXXXXXXXXXXXXXXXXXXXXXXXXXXXXXXXXXXXXXXXXXXXXXXXXXXXXXXXXXXCPVARAEGLSP*
</t>
  </si>
  <si>
    <t>C_8030001</t>
  </si>
  <si>
    <t xml:space="preserve">MFSLVTTPSSSVKSYTDSEKPVSKSDNKIKYGKYDLIKPWTLQELSVHFENNKPFKHIVTYVKEIEVSHWGNIYVEEKYEIKNAGARHSGSFSRLKYAHSYNGKANSFRTVVDIDLRYPLMGGWKVDFTLGKSIRSALSSPQLCPPXXXXXXXXXXXXXXXXXXXXXXXXXXXXXXXXXXXXXXXXXXXXXXXXXXXXXXXXXXXXXXXXXXXXXXXXXXXXXXXXXXXXXXXXXXXXXXXXXXXXXXXXXXXXXXXXXXXXXXXXXXXXXXXXXXXXXXXXXXXXXXXXXXXXXXXXXXXXXXXXXXXXXXXXXXXXXXXXXXXXXXXXXXXXXXXXXXXXXXXXXXXXXXXXXXXXXXXXXXXXXXXXXXXXXXXXXXXXXRRYTYLDTTGRPVLVLHRRNVASPEHSAKFSVEYSFAATSILREPLLLVSVFFCLFAAVIAYNRLELVITRDDKWAAARDREVLATYMEQIQAALEDEASLMAGFEAATRAVRDTEDVDAAQRKRAAVEKGCKDLEDKVKPLLAAVESRSARVAGQVREVLDKSKALQARYGRQLAERVELVKKGSTMGEISRKLAPGQEALEAARRELKNAIDTVFGAY*
</t>
  </si>
  <si>
    <t>C_8040001</t>
  </si>
  <si>
    <t xml:space="preserve">MLAALLALGLMGGGSGAWARSLGAGRTLQQQGQPLVADVNAGGIASIPVPVYGGAGAGVDPHGLLCYPPCRSGFTMVGPVCWQSSCPAGFGTTPVDCTKPAAYGRGGGYPWKFGDGLNLDAAMRRCLSDNPSTGCEQSGAIIYPKCRSGFKPFGCCICSPQCPSGMTDSGVSCLKQSYGNGAGFPLGCAPGEEQSGGLCYPSCKAGFVGVGPVCWQFTCQA*
</t>
  </si>
  <si>
    <t>C_8050001</t>
  </si>
  <si>
    <t xml:space="preserve">MAARISPLHLAARLGDAEVLERTLRKLRHLPAGPEDGNMGDDGEEGPGDEDDEAFAVLQQFAHPDAPDFEGETPLHYACHYAYTMQLQHKQGGGRKAAGANTRRVMELLLSTGAHADAYTHDGQTPSMLVVAHVEGGDAVPDLALLQRYGADLHVLDEQGRSLLMRAAAAGNVEAARWLLEQAHPRLLRCAAGLDAGVVDMQGMRAAQYAHTQALRKELQAAASAGAGACTSRGGGISSSSVPPPPAVLPARKQLVLPPGCTELDPRGLVWGRLLGSGAFAAVHAGTYHGQPVAIKLANLHTDKAQHTFEAQQQELSALAHLAAAAAAAHHSPDGAAAGGGSGAACGGGGGVGSHPHLVEFKGLVSRRDGAQALVLGRCRAALSYEVMAKLSAEDRYRIALQTAKTPRLCAVDFKMDNVLLDAEGNARICDLGISAIISPSAAAGAVADAELPREDSFTGNIAWSAPERLNRKPYSGKADVWSWGILLFELASWSDGPGSGAFQGLDIQKREALLRNPTGMGPQHLGPLLRSRLNSVGTLDAAVHGLIGDCLESQPSQRPSMQQVLERLEGVADKALQRPGPKQAPRRKPQQGQQQGAGVDQNVRKDVDKGKKGKKGKRS*
</t>
  </si>
  <si>
    <t>C_8050002</t>
  </si>
  <si>
    <t xml:space="preserve">MFEQKQIEAAEERRKQREAKQYGKQVQLAKNKERAAEKKKAITEVTKLRKQREKSGFAGELDMDAQLADMEAERRRPMNVKQLGDRSGGRGGPKAPSKKRQARDSKFGFGGRKSLKKQNDAYSAADMDGYRPGKFKESFGARKGGVQKKAGGGGAKGGKGAQRPGKQRRQAMKGGKGGRR*
</t>
  </si>
  <si>
    <t>C_8060001</t>
  </si>
  <si>
    <t xml:space="preserve">MADLHLQQQRRVQQQQQQEQQRQVQPPRPRTGSRFEVLATLGGQDGAGDGAATAAPGRGRRVQPAAHAPPPPLQQQPRSKGRGGPAQLPQQRAGRLGGGLPPPQDGASSPPRVPTGRPTGGQQAGAPQLASLLAQFSLVDPWASKRGGAKGYTHPATPKPATPARLDRWYVSAAAAPWVVDVARTYGAPGDHNGVLLTLSLPDLPHAHREQWRFPTYLLFHPSLRLELEQRLEAHVAANPVTSTGDGDCTQWEADKFFLREAATSIHRRHARQTRDGLHGVVLAADAAAALADRPGASAAQRQAAAMANLAVWEERAAAAAASHNARAALMEEHGERGTRWFHRQADEPAAGAQEPITHLKVPGQPAPVALTGPGTRNTVSAAAAAMYSSTTLLYFT
</t>
  </si>
  <si>
    <t>C_8070001</t>
  </si>
  <si>
    <t xml:space="preserve">MEGKGEEAEAVAAARPPQVVLDGEMLVWNKDSPPPPLQFVTFAVVSALVREERREVLEARLLSSGLMAPPAEVAAAVGRSNSGNSSGGGGSGGGGGGSGGGGGGKSGNGGGGAGSGGGGSGRLSSRAERLARGCPAWLRATGDPEEWPDLMVTDPHKSIVVQTGRGSCAASYVVLDGWDPQRAAADTRRRLLLRPAWLEDCYNERRLILPPRPAHAWRLDLTPTTTSATAASATTAAASASASAVDMYGVPLYERLDDEDSRRRRR*
</t>
  </si>
  <si>
    <t>C_8080001</t>
  </si>
  <si>
    <t xml:space="preserve">MLLPPDEDAGNAAAGANAAGDAQAAANAAMAMGAPQRYAADVAAILGGGGGGGGGQGAAATAAAAAAAAAAAAAVGAGVRLPRPAGWSWGAGGSLLLSLDQNADTANRYVAGRVAERPAGWEARMGLLMSRAAFQMDTDLKAHSAGTEPADVWVRRTEGMGARCN*
</t>
  </si>
  <si>
    <t>C_8080002</t>
  </si>
  <si>
    <t xml:space="preserve">MDTEGAPLDEGAPDPWEGADGGQAEALALASPLLLPYERQLIEECIQDDSLIITAAGLGWQRVVAVLLRIAQRARIAEVQRAQEQQQEQQQQRSGAAAATTATAVTVAAACALPGSTTSPQPQPGGNPGATPVATATSTSARAAPAPPSNCGCVLVLGAAPWQRQLICSELARHDPALPPPLDITNEVPAAERLALDLRTLRELSAVLLAVDPVTFLAHLEGLRQSEGVRCVRSV*
</t>
  </si>
  <si>
    <t>C_8090001</t>
  </si>
  <si>
    <t xml:space="preserve">MVFNLALGAEDDVIKRTASNALLQMLNTIAKRVTAYQLFGGSSCATSRRSSLDGTYAAAAAAAAAAGGGASGYSRQSSNLHTQQAGGSGHGPSAGAGQGMAAALPAPLAQQGQSQGQLNGAGSADLQRAADAALAAAAAAAGWAAPPEAVPAAGAKAGAEASSVAGGEGDAVNGGVGLARLTSGVVPEGVMRASSALSISPFSNAATAGDGPALDYLHGPSPAGAGAGVGAGAGLPHVPSHASTHSRNSLPHSASHGHQHLHSHSHSAGPYGAPVPHYGHPQGHPPGYPQGYHAPPSRPLSTNERDVLLVLTAFCRLASREAGVTDIDKYLAALSRLSQRTELDSGGAAALAAAGAAASGPKQQQEAARQLAAVRDAALRCLLAVVHCLDAWAAPLKEGANDATPQAGGAAAAAGAAASAVAAAALEEANGNGGNGNGGEGLRDEAERFEAAKVTKSALNRGLSLFNGGSPVKAMRLLISSGVVENSPAGAAVFLRGHSGELDAAALGEYLGHHEDFELAAMRAYCDMERYGGMPIDTALRAFLAPFRLPGEAQKID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HGGGRDAAVRVGAAAER*
</t>
  </si>
  <si>
    <t>C_800001</t>
  </si>
  <si>
    <t xml:space="preserve">MPRGRRRMSAAGQSPEPRAGGATPSDGGSELGSPARRVGSRTDLRSSYDSLDSFSAAGGQGRSSRRGSGFKKRGSKGGAGPAKQQQQQVQVADLHFVGEIVGGSGFSAATPMLFCRWQLLYEPSKGWQVARGLQQGATHACCSDVPEEDLVLWEHPLDVHLRTHSLQGWPALLLMVYARDESAGRDSFVSYALVNLPTQPGTHHLSCHTWFAVESNRALGRSFFGWHTGLIPRLEDETFITDLRKREDAGPFICTVGAGSVHLRISLLTREHRRAQETMTEGQKLVRAGREERFSAARAAIDTKRQAGGTPSPLPSESSRTSMFDKAGGGRGSFRGFAAAQPSPSPRGDDLRSEASFGSRAGGATPPRDRYADRLARRKAAKEAPTASSQEGTPSVGGADTSAGGADAGSRPLSRAPSTSGGTTAALARAASRRAASQSGAAGDPAGGAGAGPGAGGRRPTEDDGLEEIGEDEPAAGGAGRASEDGGGGRAAARAARRAQQKLAF*
</t>
  </si>
  <si>
    <t>C_800002</t>
  </si>
  <si>
    <t xml:space="preserve">MGCGVAGSFSRQELDCLRRRLGGGLLRLERDGRLAEEAQRALRATAAAATAAATAAATAAATAAMATTPHGTGTGTGSGSGGDGEGGGGGQGGGDVLQGLLGGAVRAPAAGAPLLHSTSPLLPLAHILTMEQSSSSVGGGSGGGGGDAAGGGGPAAAAVGAAGPAGAAATAEGVWQVAAVEPPAQSGGRAAAAAEPPDAAAVDLRRYAAADAAAMQPPGPAATAAAAAGATAGGGGRPAPPLLREVPVDVALWHLDRIDQRAPPLDGMYGFGPGTGAGVTIYALDSGVFAQHDEFQSWGTAPAAGSGAATAGRASYGHDFVDGDAEAADCDGHGTHVASTAVGRSVGVARGAELVAVRVLDCSGSGSIADTVAGLDWLAKHVKRPAVAMLSLGVPAGDWSRVLGEAVSVLVSQHGVPVVAASGNAAVDSCGITPANLPEVITVAASNLEGKFNTSARRPPPLQPPLASPRPLPPLQPPPREPMYSWSNTGKCVDLFAPGVEIFGACGGKDRCPAVTASAYTWASGTSMAVPAVAGAAALYLEVCLLNYLGPKEPKGSDVSAAEGPSSGL*
</t>
  </si>
  <si>
    <t>C_800003</t>
  </si>
  <si>
    <t xml:space="preserve">MPPKDLSKLVWALAKMGVGARSSSSSSSSSSSSSSSSGSSGSASTGSSSVKGNSGNGGAQATSGWEQQLQDRWWWAAGRVAADAIADLNMPPQALCNVLWAYHALDRRHVPLLRAAAECIVAGXXXXXXXXXXXXXXXXXXXXXXXXXXXXXXXXXXXXXXXXXXXXXXXXXXXXXXXXXXXXXXXXXXXXXXXXXXXXXXXXXXXXXXXXXXXXXXXXXXXXXXXXXXXXXXXXXXXXXXXXXXXXXPCRRVVSHWPYAWWGSSFADAAAAAAAAAGWRTAAILWGGGAAAAHAAVAAAGDSSGNGNGSHNGNNGNGGDGEEAEVDDGGNADDGPLCDGLYRALARMAAAGLCLEHMSLQHLANAARALVAAGQHRVAAVAAAAGAVAGAGVGAGAAAAPDAEGGSGGGGGGGGGGGGGTGLGXXXXXXXXXXXXXXXXXAAAAAAAGAAAGAAAAPRPQHDPHATSALCWAVACVAQPGNVRCGELLDAAVAAAAAAPGGAFAGYGDQDLCMLLRAHVRSRRYSPALVAKVRARLLTAAGSMQPQALTDLVYCLAVSNYYNQDMYDADLYDGAIEPPQLLTPPQLEEEVVAALRRLGCSPSCERITLDGLFSIDTSLLWAGRRVAVEVDGPSHFTLSKPYRPLGRTLAKRRCLEVRGWRVLSVPGHEWRALGGSEAAQEVYXXXXXXXXXXXXXXXXXXXXXXXXXXXXXXXXXXXXXXXXXXXXXXXXXXXXXXXXXXXXXXXXXXXXXXXXXXXXXXXXXXXXXXXXXXXXXXXXXXXXXXXXXXXXXXXXXXXXXXXXXXXXXXXXXXXXXXXXXXXXXXXXXXXXXXXXXXXXXXXXXXXXXXXXXXXXXXASCAGCEHAGAAACGRV*
</t>
  </si>
  <si>
    <t>C_800004</t>
  </si>
  <si>
    <t xml:space="preserve">MAAGVPAPTGAPLGWQQPAEHDEADRELRSQLQHLVDHSSSGGGGGGGGGSSSAHGGGKAGEGSRGAADAAEAREMGEALAVLSAQSHPMLLLHFRAAQSEMSSLAAELQTALAQLAAEAAAISAEVREVWPSALSEGAAAGGGGGDGASGFGAVGGGGGVSMEQELEELEKMLARYPLASPHIKDRIREVHAALQVDCDPFFRLSRSAKQQQQQLLPAGYDGDLEPLGDEDDGASSAVAAAGGAAGGDGGRSSSSGYSGGAAGWLLSGCGGWAADDHSAFEAAAVAAAEEEARLARLERLRLLVAPQVEADPARLLAP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VYMN*
</t>
  </si>
  <si>
    <t>C_800005</t>
  </si>
  <si>
    <t xml:space="preserve">MRRHYLNCNLHNRAGPRYAPCFVLHQVVYRLCAAGADPTADGGAALRAAVCGGHTAAARVLLQYGADARARCSAALLHACELPAAAVAAVVTAVAGPAIAAGAAAATPLAVATSATRSSAYTAAPTSPTRPSAAEQCPPSSLNQAPAAAPQVPSSSYWPDHFNPSQAQQQQQQQQQQGKVYTEADIVEMVALLLATGADARAHGRASLEAAAARGYERVVRLLLRAGADPAACNSSALVAASVQGHEGVVGLLLESGADPWDMSSLALRTASDRGFGALVDRLRAAACLRASGGSNGGVTGGLSASGNVPPGHTDIGSSGGVVTGHAAMGSNGGTPTPKSPLAFMYGRGNSGRGSTAGPGSNRTGPALPGDGSCGSSSWVSSSNASSTNATAMALAAAMCSVDRHGASAGAAGPKAEAVGAWDPAALFDLRMGSSSTNRKIVPGHFGEALLWSTTFQEAFLSQS*
</t>
  </si>
  <si>
    <t xml:space="preserve">MGGENVRLFVKGHILGYKRSKANQQNHTALLKVDGVATKKEVAWYLGKRIAYIYKAKNEKQGTKFRCIWGRVMRAHGNVGVVKAKFSSNLPPISLGGAVRLHQARVGPA*
</t>
  </si>
  <si>
    <t>C_800007</t>
  </si>
  <si>
    <t xml:space="preserve">MGNEGEVKVAVNGTSIEEVNFEKIDLKEALSILNTTPHGLSSAEADKRLAEYGPNRLPESKRIPLLVFLGYMWNPLSWAMEAAAIIAIALLDYADFALIVGLLFLNAVISYVEESSADNAIKALAGALAPKCKVIRDGTLQTMEAVNLVPGDVVVMKFGDIVAADVKLFSDDPQHPFDSHSEEVPMQIDQAALTGESLPAKKHTGDVAFSGSAIKAGERHAVVYATGINTFFGRAAALISGTHNVANLQIIMTKIGGVCLVTIGVWVVIELAVQFGHYGHGCTSGEEGCPTLTNMLVILVGGIPIAMPTVLSVTLALGAAKLAKEGAIVARMSAVEEMAGMDILCSDKTGTLTLNKLSIDMNTIYKCEPGITNDDVAKYGALSADVAGEEPIDMVLFNNYANAKDLAARYKKIKWVPFNPTDKFTAITLMDQETGRVFRLLKGSPQVVLGKAYNKDTLADNVNAKMVEFANRGFRSLGVAMAEGDGADGKHEWHMLALLPLFDPPRHDTKDTIEYCHGQGIEVKMVTGDHLLIGKETAKMLGMGTVMYPSEVLIKAKNGDKGALGDFRDVTHMVESCNGFAEVFPEHKYEIVAILQEADHVVGMTGDGVNDAPALKKADVGIAVAGATDAARGAADIVLTEAGLSAIKTAVLGARKIFQRMTTYSKYTVAMTFRICFTFGLLTVIYDWYFPTILIVIMAVFNDGAMIALAKDRVEPSRQPNAWNLKNIFLMGIVYGLYLTLSTWALYQTACKTSFFEDHFPIFSLDDRHITLQNWCTGYITNQLNLNPTASICTMPTYLAQFDSQAACIEEMGGEQIINQCMAEQRYIRGAMLRSLIYNHVSISGQALVLVVRNQGFSLMERAGSLTYIAFVLAQIGSTVISVFGFGGYVPPRHRFTDCQFCSYSDYTPVKFFPSKEVPMAGTESVYTASVLGCLGYVLVAWIWTGIWYVLLDPIKWALCWMLNEDGFRDMATMKHERRQELGRTSQQKAADVGVTGMTVPTASNPLGRASIQKPVTMVLDRASAALVPVHRTSDGLVRVSADPAKARDLARRSRLNEGMQRTSGGAHAAGHTGQKEITRA*
</t>
  </si>
  <si>
    <t>C_800008</t>
  </si>
  <si>
    <t xml:space="preserve">MANELERVRSDISRYEDRCAEVEEELRQPLNKKQRDKREKELILLLANLVELRKEKNLAQEAQERSAAAGQLSAAAFGALNQKLDIVLAQQQVISQQYQAILTSITSSAHLPPSSLDSAARQNLREDVLLKYKAVDGKGWTWCLVTGRFWPPLPDTNAPHVRACHIFQRKWGITEWAGLELGPSLDTPINVIPTHAGVEHAFDGFQVIVLPSQAEEDEDGETIFTVHVLDPELLHKTVYGEFKSRQHENSTPCAEPPSELAAITFMDIDKTPLKFRPDSDMRPAKRCFMAHALWALTFAKVRKWPVDPGIRVTVDSFGWRSPTFMEARERTQLWVHMQAAGVAAGLPAGPIDGLLADELPADELPAGSIDGLPTSAVGSG*
</t>
  </si>
  <si>
    <t>C_800009</t>
  </si>
  <si>
    <t xml:space="preserve">MVTNDVRPLQTAGPAEPPVYATVLTPKGKFLHDLFISRHPDMPDALLLEVDAAGATAAMQLLNKYKLRRPVTFRDVSAQYRVMAAWGAAGAAGGGAGAGGPWWRPDPRLPQLGYRALVPAADVAAAAAAAGGAAGEEAYRAWRYSLGVAEGEAEIPAGQAAPLDFNVDVLRGVSYTKGCYVGQERNSFTHYRGVIRKRLMPVRLEATAAAGPGPALPAVGLDVLDAATGKSKTSSRRKGHTLEDVLIANVTPADVAHNDAMRFVREGVAYMESLGVKLSEQCEKRYGYTFITDQKYHHFRLCKSEARLNDDGTLSGVQRGASPLAKYRIRFAKKMQARKERLAAAAAAAAAANSSSTGGTARRRRRGLLQAGTGDVGRHAAAGAVGIGRRRHGRHAGAASGAEERRALLQAAAGSSSGGSSNSLMYKLLKQDNAYDVVRQSCDPAGGRVVEHPVAFVIRDRYTHTLHELEVLSTIFTSLAVADLPEVRAQGVQIVLADQMPHASYRPTYAAISYPYRLRHLAEAPYPPNTCFRTALFINAFTNSIAFNPNPNTSDCFSPVMIGVHKWLRTLHKELDPAYLARVHHHAAETGGIIRRQVVWTSRRNLEALRLTSGTGMTEWQSARMVPNENAVVTALQGLAGCRAAAVDVQFDLVFGEFSDWPYYPDQLMTIYRTGILIGVHGAALTFVTSTAAGESALLELAGVGWEDTQTGNMLNLFPSLAHNMGAYYEQVRYQGPDIDIKVATDALVRAMDEVSARINANAARRKAAEAAAAKAGGGGEAVAGPSFNDQYNFDVMFPRACPSSVPNKLRRYVTSHPVQMALNATTNSSSSSSSSSATQQ*
</t>
  </si>
  <si>
    <t>C_800010</t>
  </si>
  <si>
    <t xml:space="preserve">MRSDVGDSHTPTGGLTAKSGSTAMATATPIALSWQPSSTLPPESQASQQLLQPPKRRRLGDFFARLFGTSNHGHSNNHAAAANGNGGIRGRAAGADGAASASAAGAAASAAAAGGHATLGTTTTTSTSAGASPHSTGSLRRHPSLTNLAPLVPPSPRLGDVYRIQGNAIASEAGVQVGFGSMTSAFHQAPNQIQQLLGAEGGAAAASVAASGRLASGALQHSGGSGGTFPVPMQIQPSTSASLPGLESPGAYAAIAAAAAEAGAAVAALPHPLEAEVNRVMGWVAGQSGPGGMDEDVRVAAISQCQFLLDCLHNPDMSWLVPDSLLQLKHEVGFPFDSGVPIAGAPGWYRLVLQPMQLPQPPPLPRQLASPRPDAEQQQAGSAAAGAGEGHGALVVPAVTRPGSLSGGSAGAATGAATARQQPEVLKVRWSAIDQRAAGGANACAAIALEVALWCLAAMQRWRAATSAAAGSGSGGASSQRERRGSGGGSGGGGSGGAAFGANGRTGSFDHRTGNSGAAASGNSHSRGLLPVLSRSQRERIASAAGIDMDAMSGSALEGAIRTGTAVWMGLLATSPAARVASSTGDFDLEHMLQLGGYGERLRLSEYIAATLIQPPGVAAMAAAAAGCGASAGSRPGPQPPLSSSPLHGGSLMFPTSLPLTPPPHHDSPGIPGSKQSAAQRATPGSEPREAPGTGGSQPGSHPRPPRPPRPPPLQTCASPDGGQHQQAQHVPHPPSMPPYRASQNGVPYFASLVRNLQQGVYVLGVHGHFTTLWLRPGGQVHVIDSLGARLAADCPLGFIVEFDCASDFLSFFLARHGVRGQAAAADADDISGGNLAALVEVHRLELTAAGVGMVAGGVGSSSGAGAGGAGKSHRL*
</t>
  </si>
  <si>
    <t xml:space="preserve">MGSGEKGVMLCERPKPSAVDSSPGLKPFLPSSVPSNIEPLGLVPTQKVFPPSLAPKQVSATSKHVKYVRNLEQENREAALREEERRMAEAAKAESVTSFNAQLRAAILTGEDVSFWRPAKGAEAVRQSLAESVARTAALGSGSPQSTAAAAAAAEAARKRLELTANVSGFVEEVVGEANQKLTATSKVAMASFVDDLFSEAAGALALGGEDEEAAGRADGTAEASTSAAAAAGGAKPGAAKAAAAGGRKVRVASAAGKPAWALSSEQVEKLEEAEEEELLKFADDLDFDNFMSSLDDPELQESVQALRGADGKGPAPGEEKAWRQNLVKAMNHVAMRQVAARRAAAAAAGGADRDDACSIAGMSEGGASMVSRATAASRMKSEAAAAKRAALAEGGEGGGNWESSTRAGEDVARMERSKAAAAEAADFLRENPELRAVHSPASVRAMITKTEAAGASGGSPLAKAS*
</t>
  </si>
  <si>
    <t>C_800012</t>
  </si>
  <si>
    <t xml:space="preserve">MQLAAQRQSARVASRSERTFAPVLMPVIAPACPILRGRAVATSSAPVARKRSALRGAVIAKAATVDAPRKFQQPGQGVKQVNVVYKFGGSSVRDAERMREVADIICSFPQYLPCVVLSAMGKTTNMLLECGELALKTPTDQIGDLAPLKNIRKLHLDTCDELGVEAAVRTEVDRMVNELQQLLIGISIMQDLTPRAKDSLVSFGERLSTRIFASYMRVNGVAARQHDAWELGMTTTDDFTNADVIYEASLPAIKKALAPAPGTAQPEVPIVTGFLGRGQNTGAVTTLGRGGSDLTATVLGAALELPEVQVWKDVDGVLTSDPRIVPSTKPVNELTFEEATELAYFGAQVLHPQAMQPAIRSGKMNVRVKNSYNRTAPGTIISATRPMDCTVVTSIVLKSNVTLVDIISTRMMGQYGFLSTVFDAFRRHKISVDVVATSEVSVSLTLDPKKVAGAVEDELTQLSQELEKIAAVSFRKNLAILSLICNVEKTSEILMRAFSVFQRENINVLMMSQGASKTNISLVVDGARGVEAVQALHREFFDGPSVCSTNSGVTVGLGNGNGNGNGSHN*
</t>
  </si>
  <si>
    <t>C_800013</t>
  </si>
  <si>
    <t xml:space="preserve">MLSAYACGSPLHLLNQRRLQSIAVLLSPLAASVAVANNQSPNTCASFSSMANPEFYGLSTTTLSGQPFPFKDLEGKAVLIVNVASKCGFTPQYKGLEELYQQYKDRGLVILGFPCNQFGGQEPGDASAIGEFCQRNFGVTFPIMEKSDVNGNDANPVFKYLKSQKKQFMMEMIKWNFEKFLVDKSGQVVARFSSMATPASLAPEIEKVLNA*
</t>
  </si>
  <si>
    <t>C_800014</t>
  </si>
  <si>
    <t xml:space="preserve">MLLPNTALKNLIKAHVWDHMTSSPVPSKRPRLGAPAAPAAAATAAVITTATAAASLPTTPAAMASPQAPAPAAAPAPAPAHQPSSRWSHWQAAGSGTAAGGGAVSEVGPTADIGAAAVGLAAAAAAAAAAAAEQRMRPYAPPCHHFVNAGFCDRGDGCPFNHPPQAAVLLTEQGLPWRPNAPACEHFLRTGRCSFGVRCRLHHEPGAAGAVNGGGGNGGGTPGAAAAGALAGTPRQRWGDRSNGAAADTSPVIAGAQQQQRQAPPSTQLPSTQAQAQAPQPPSHQQPHPKPPGVGVTYTYDADAEEEGELHRYRFPQRLDANPCRQYCNTGFCREGADCRYDHPEELGVWLNEDGYPHRPLAQQECLSYARSGWCSLGPRCLRHHPLRPRPAARERG*
</t>
  </si>
  <si>
    <t>C_800015</t>
  </si>
  <si>
    <t xml:space="preserve">MARLKLTGQVLPGPPPPAQPGQQGEGSPLELTDDDEDDPELVDLRARRLQELQRQAAERQVASSQGYGQLNDVPGAKLLATVEGVQGPAVVHVAIPGHEAGALLDEYLAVLAHRHRGTFFGRAALRGGGRGDPLAAQLRLGDTGLPGLVCFRGGAGGEVEEDEEEEWRLKPCEVCGRRYPHEHVRAVYGSSAAAQGQGGSDDDDG*
</t>
  </si>
  <si>
    <t>C_800016</t>
  </si>
  <si>
    <t xml:space="preserve">MDPGLEAGSYTFLSFTPGTAALGGLVLGIATAIKVIATGRVLGISGAVKGLINGEAAPWRFAFLSGMLVGALMLTNAFPAAFEVIPESFPLWRASLGGLLVGLGAALGNGCTSGHGICGSARLSTRSFAYTGTFMAAGMATATLTNTAAAMNVAPLAAAFAGPAAPELQLAVTAALGGLAAFAALSSAARAVRGAPSSQPSAQAQQSVPFELGSEVLAGLLFAIGLGISGMTHPSKVAGFLTVGVPSWDASLPFVMGGAVMVAAIAYQGILRFK*
</t>
  </si>
  <si>
    <t>C_800017</t>
  </si>
  <si>
    <t xml:space="preserve">MEPPKEANDIDRGCINCWSGPRCVSTSLMYSFAQRADAEVLDEPLYASYLTLTGLPRPYRDFVLAEQSTDGNAVVKDQLLAPRSRPVLYAKHMGKHKLGITGELFKRAQHMILVREPYGVLQSFSAVLEPTQQELGYTVGRTPILRSLPPTRRRAPIVINSDELIRQPEGVLRALCAALGLAWDPAMLSWAAGPKPYDGCWASWWYRNTHKSVGGYCSKGPLED
</t>
  </si>
  <si>
    <t>C_800018</t>
  </si>
  <si>
    <t xml:space="preserve">MEVRDARKPLPPSLKPLLAECYPLYDTLSRLALRPCMQGQGPEGPVPRPLPAAGGGDAEQSGTQPQADATTPSAGAPELEAPAPAGLQKTGTHVYVQDPRNEDVLIGIRDGVTERFELVWRPHARVSVLDSGYMLGDGVWEGIRLHNGVLLLAEEHLERLAEGAKALDMELGLGAPGAGLAEQLGALQQMLYDTVDANGMTSGVHIRLMVTRGLKPTPYQNPNTTIGKPTIVIVPEYKEASPVPRERGIRLFTVHVRRGAPDVQDPGWNSHSKLNCIAACIQANKAGVDEALMLDPQGFVATCNSTNFFIVRKGEVWAPSPRHQLRGITRARVLTLCQQHGIPCRETDFYLTQACPWLRTRYSRQQLLHCSPPTPVLVQVYSAEEAFVTGTFAGVIPVVEVDGRVIGGGRRGPVAERLQQLYADFVEQYCAAGRRQL*
</t>
  </si>
  <si>
    <t>C_800019</t>
  </si>
  <si>
    <t xml:space="preserve">MSKITKQVTLLQMKRTVVQCNTPTVQWMTAPDSVWPMACVDSPAGAKVPSEKWMVAVVAAAAAAGAPRLRSLLSLNLGCSGSVSGSGSDSGSSSSGRIARRWARACSSGLGGRSGLIRFQDSHRMGGSGSVMSCSSGLDDTVQCTVATHRLAPEPWLGQLGQLGLLGQLGQLELLGQLGLLGLLGLLGVLEQLEQLGQLWQGRRWGWAGRAADLRQRGLSG*
</t>
  </si>
  <si>
    <t>C_800020</t>
  </si>
  <si>
    <t xml:space="preserve">MVAHTLIAGAASTQSVISTSEADDAVWVLANTTECPDLQPRLWPNLLGLLTRWAYIQSRGTRIVSKARAAAAAAAATAVASSAVAAVSGGAGADVTLLLPTAAAVTDMCTAAQMVLEVLAADNDGRLFLALLSALMDTLVSELGGMAWRAAAAAAGSSPGTAAAGAAGAEAAVAAAQEAGVTALAALQAAMRQLAGTCVRNAVAKTAGVAAGPVMAMLAVAAEQLRTTAAATTAAVAPPGSLERVRATAGLSLAQATSAVAAGGLLEGVLATVRLQPPSSQAPLLRALQPATDRLVATLLSASSAAAVSAAEAASGASAMPGSVTAVANIASSALRQAVGYCWARLRLQPALQVSELAPAPAVVAERMAEVATLSAAAGCVGMKPPSGISGVEVASWHPARGTLEALFCGALGVGRIVSTALKGAPPAAVHEALAAHSQGPLYGDMQLLARGALEALAAARQQATAAAGAVTTPGGGAAATAAAARSAAGGLAAGLLHDTAAAARRLHVLYGAVADSDRGAAWLAALPPTASGLLRERVDRSFVCVVSAASAAFDALAAPAAPAAARLPQLPAHPETVAAGETASAAVTALGALADVQFCGLQLRAHGDLVGRLGAAVAAAPAAAAAPLLALLPCYPAFASAYAAGSAGGNGGSVSVSRVAFLLPLVAASVPHAGDVGGAAAAVLPFVYLLLKGSGGRNAGGAGSEVVCQTAHAVWAALLAALCGDSEEGPQRDRGYGVGGQEHPRGAGAGSGPMAVGVETAASMVPYYLQRCCQQPCGPGDVELMQRGIMQAFKSLPANHPIKAWCVVRLAQQLSEWGEAAEPEVAAAAAAALAAAGTPRGMLMGPPAAPAAAGAPLPPRVALVQSCGIALAVLMTGLDFALLPRGFAALDRLLLPGRAGAPLAGHGVLSRAGAVDCAAAPAVASVCPLPPACRTAVLQLLHDVWLRCDDHARKPLLDGWLRAAATPAALGERQFRQGAAVPLHHSLLDGAQSQLRRHRRPLKVQVTVFGSVAGCAACLGSSWLTRAQQPARAADLHLTNKLGFTPSS*
</t>
  </si>
  <si>
    <t>C_800021</t>
  </si>
  <si>
    <t xml:space="preserve">MRRNPSAGSAVAQADGSMAPSTSLLHPDGAGAALELSSSMMMPTDCSVINGRHGAAGASSGGAQMEFPWENTNGNADRSSVHGTLQKVWERSKSSYQLKMSTYSALDWLAFFLPCVRWLRTYKIREYLFADIVAGISVGFMVVPQGMSYANLAGLPSVYGLYGAFLPVITYALVGSSRQLAVGPVAVTSLIIGSSLKELVPGAETISNPNQLTPDQEVIQEKYNMLAIQLSLLVAILYTSVGVFRLGFLTNFLSHSVIGGFTSGAAITIGLSQVCHVWLKYILGISIPRTERLHDQVSTYIEFIRNLKWQEFIMGSTFLVLLVTMKEVGKRSHRFRWLRPLGPISVCIIALLAVYIGHVDKKGIKIIGAIKKGLPTPTVGWWAPMPDFVDLIPIAIVVMLVDLLESTSIARALANKNKYELVANQEIVGLGLANFAGAAFHCYSTTGSFSRSAVNNESGAKTGLAGFVTAWVVGFVLLFLTPVFEKLPYCTLGAIVCSSVTGLLEYEQAIYLWKVNKLDFLVWMASFLGTLFISIEIGLGIAIGLAMLIVIYESAFPHTAMLGRIPGSGVYRNVKQYPQSQLTPGILVMRIDSPIYFANVQWIKDRLRVYEDRHRDWSGEHGTKLEFAILDMSPVTHIDATGVHALEGWIEHFAHVGTQLVLCNPSVKVIRELETAGVPDMLGRDWIFVTVHDAVSFCSRQLAEAGMAVTPLSMTQQPSSTSDE*
</t>
  </si>
  <si>
    <t xml:space="preserve">MASPEEATAVRKPQVYANATVQDFLERYEVGETVGVGGFAVVKKGRDKKTGDPVAIKVVDKSRYAAGDNSLEREIQVLLKVDHPNCIKLFDVYITPRKVYLVTELVTGGELLDRVTEKGNYTEKDASSLIRQILSGVAYLHKQGIVHRDLKLENMVMLNERDDSPVKIADFGLSKFFSPETVLSTMCGSPQYVAPEVLGVGDGLKEYSPAVDMWSVGVILFILLSGYSPFDDDNDAVLFEKIKKGNYDADDPIWENISPEAKDVVAKLLTVDSGKRLTADQALAHPWVQGQTPTTVDEAASKQLQSTMDKMKNMAVKRDSLRKSFIADPNGKAAAAPAAAAPAASASPAAAVAAAAADDKTAGDDLSAYL*
</t>
  </si>
  <si>
    <t>C_800023</t>
  </si>
  <si>
    <t xml:space="preserve">MASELSRLIEDELKNKGFYEGGGQAKQPARPAPAEEEREDDDHTALMGALRVEARVKEHQAQKKLLTLKRSVCIGGGVLVVIVLWVILATKSRSASMSGSGARAVMNPPPPLDSLSTPSPMSGGKNATTSSLSSPSPKPKASGTNQSPAPSNTPSSSPSPAGKQASGTGGVKGSGSKSGSGDQSAAETPEQKAQEEADQEYEKEVEEYEKEIEEEYEKEIEAEEADYEKEKEAYDDAVQKYEQEYEAGHEVGGDYSGGKGGKGGADDEPFDDYGDEEVGGRRRQRLSRRMLEASDARVVVAA*
</t>
  </si>
  <si>
    <t>C_800024</t>
  </si>
  <si>
    <t xml:space="preserve">MEIVWASLGYTRWFINATRPEVVVHMIHNADDVEAVQQLLNMTGAGSSSGDSSGSSSSGSSGSSSSSDSSSSDSSRAGRGGGVVTKLVALSPHVAAALKQRGFQADCVPAGPWGFACQGRQDARRRSYDTLWRELQEAVAAATSDASSSSSSNSGRQLTAAAPPPPPRLKVLGRSVGPQSGAGVPVSVRPLVSRVTNAPYPVFYRHLSCSLALLPLFAEDSYYTTKFSSTVLASLTTGTPILADERLLAAYSFLQPAEEHVWLQAPGEGLVAAMQRVAAEPAAAAQRRRAGLAALRARLNREARAYLLALLGEGEERGGGA*
</t>
  </si>
  <si>
    <t>C_800025</t>
  </si>
  <si>
    <t xml:space="preserve">MALPLQQGSKSGVLYVTFNQDCTCVAIASQQGLHVYNVDTHKLCFRHAIGAVRAVEMLFCTSLIGFVGAGEQPALTPRKLSVMNTTANRLIQELTYPTSVLAVRMNRQRLVVVTARRVHVYSMQNLTCLRVIDTEENARGCCALTCCHEPNLLALPSSATTGTVRIYDLAQEGGNVLSEAQAHQTSVVSDNTPNIVAQYQSIQLPRGPFRRPSSHALKK*
</t>
  </si>
  <si>
    <t>C_800026</t>
  </si>
  <si>
    <t xml:space="preserve">MAWSGDGGLLATASAKGTVIRVHRLPSAARAHSFRRGTLSAAINSMAFSPPGAPLQLLAAASSHGTVHVFRLEGQLRMAKEPDPPGVLPRPASAAAGLLTAVMRYSVGDMVEPARNVATIRLPTSVGAATVAFRQTLGDGMDGDDQEASSSVVGSPSVVGTGAFGAGSAAEAEAPEYSEFPTGEGGYAADQRAGEGSGLPGHGGGAEGGGMAECMRRARNGMPPAATYRAVVMVATLEGLLYEYSVSELLNPHGPKVNLEGEWSMLGSGSVLG*
</t>
  </si>
  <si>
    <t>C_800027</t>
  </si>
  <si>
    <t xml:space="preserve">MENMEDDERRVSQLFVEAAHVGIAVEQRSVSSEELQSWMLSGGCLIIVLVDKRKLDPWLGAGEPGSGGMGGMSMSMCLPAVLCGMELGYAGHYVLLVGFDAGTQEYTIRDPAAQVQTLRVTAAALDAARRSFGTDEDILVVSTTPSDSCGSSSKSSSSSAYSGVPQAASACPVPSGLQQLLLPHTHSSCHPQQQELLMPLGVHHCNSRTTATTITTTPTRCRDQ*
</t>
  </si>
  <si>
    <t>C_800028</t>
  </si>
  <si>
    <t xml:space="preserve">MHYYPDRSCSAFPQVLNLVLGVLIAVLYGLMTALFTAADVDTNPLTGRLLAAVNPRVELFNLVAKSVFLLAGNVVVTDIPQFQAVIFAACMAVQTYTVIRWLPHTIRLTNYLRAGFKLGLTWVAILMVVLRFTQEKGDLTGSGTERITSIMLIGLPCMAVVGCLLARFRLHRWYFLAMRAFRNLPDSMKPKDVYKFWDVYEVEMVSRACRTPGDIRGTQNARMLKYTDRILRAGIALFPNSAYTHILYANFLIEVQSLYQAGQSQLMAARKQTPNFPERYALFMRQQQHMQRAHTSTTGESAVDLVSYVEFQRNYRLLLRATTRALLAQQAFWRLLRHSTLQFNTLTSAFRNIEAAQEAALKTYRSVLERYPNSVKLLRSYAHFQEEVMNNPWRAAQIYEKADKLEEQQAAAQDYLLYANDSSMLTQVDDRNNAVAVINSSGIIQMTNKPLQKMFSYKASELEGQNVSILMPAPYCNRHNGYLASYVSTGQSKVVETVREVVALHRRRHVFPIKLAVSKLSGQGADSQFLGVIRPVEANAKVVRAYVMYNGITLCVEDRFEDMFGISPAECIGRPFKDLVVEQDEVQSARRDNGVCAKR*
</t>
  </si>
  <si>
    <t>C_800029</t>
  </si>
  <si>
    <t xml:space="preserve">MVFNRGGNVVFASSSASAMLGYAHKSFLLMNLEALLPEHFKSLHAIGMRELMARKAAHSCRSGQTVFMAASNKALVPVRLSISHKAEGDDNLLTVVEAVRSSVDAGLDERRVKLEVGPTGEVLSVLSPASPVSLLGVAPAALVGANLFKLVPELGAAAPTEQLQEEAVEELRAL*
</t>
  </si>
  <si>
    <t>C_800030</t>
  </si>
  <si>
    <t xml:space="preserve">MLSLLIVEACCICGTAAVYIMWRLMQVTKWRCALFGVFLGVPNPSIRALANRKIAEEYDEDSTVVEGQLDAADKDQALVPQQNSASGPGLDREAAAGVSAEGTGATDKVAAAPSNLRLSWRQRTAAWQESVVRFFRMQYQRPGSRKVLAYNSVRNWWLCLPVVIWAILIIAMYAVSYTLVTNLYEPIETVNIASFVVMRNTRLVYFAHELCVLSDPTIIPAYRRSLSDRRIVAGVEYDVLLYGNKYYTPALLANMSTGVHRIGKSSGIISATSSIQNVLFFTRECLRADPSTQHTQA*
</t>
  </si>
  <si>
    <t>C_800031</t>
  </si>
  <si>
    <t xml:space="preserve">MNSEETGRMMQMQQQVFELKQRLVESEVQRQAAEKANSTAQSEAERLRHRLMQARWALAAVAALLLVAAGVLLWAELEAPPLGTMALPPGGVPGLLKEWVGGVWARVVGAWALLVAEGRVAALALAAAAARVVPR*
</t>
  </si>
  <si>
    <t>C_800032</t>
  </si>
  <si>
    <t xml:space="preserve">MADFEMDPRSAGLLAASHPKVEVINLSAKTVFLLASAILVVDIPKLQAIIFAATMAVQFYTTVRWVPFMVSWVNHLRAGFNLCNTWVSVMMVVLRFIDVHEVEVVARVCRKRGPERDTDDPEALALAERVLKSGIALFPHKAYAHILYSNFLIEVASLYQAGQSQLMSAKKLEPDWVERFGIFVREQQHMQRAHTSTTGESSVDLVSYVEFQRNYRLLVRATQRALASQQAFWKLLLRHKVHLTSLTAAFRSIKNAQDLATRTYRSVLERYPNSVKLLRSYARFQEVVLNNPWRAQQIYEKADQLEEQQASVQDNILLGNDRLLGQQMDTKKSAVAVINSSGIIQMTNKPLQKLFDYKASELEGQNVSILMPAPFSNRHNGYLAAYIATGQPKVIDTVREVVALHRRRHVFPIKLAVSKLSGQGADSQFLGVIQPVAASPSTVRVWLMTNGMTLCVDELFEDMFGTSIPNCIGRPFKDLVLEQDELQG*
</t>
  </si>
  <si>
    <t>C_800033</t>
  </si>
  <si>
    <t xml:space="preserve">EPGPAGAAGGGGPRPKPKLNSLPAAGPGGSRQCGQLGRDGHGSDGANAPGAERDARGTRHQPGSTVAPSLEDGSPGPAG
</t>
  </si>
  <si>
    <t>C_800034</t>
  </si>
  <si>
    <t xml:space="preserve">MDATTGTIYSNLSTDAWRRMVAALVAAIAIQACYRSGLTTRGTTPQRWGPIAVAEFKAREACPEIFPQPVDYTPWEASPKHMAEQIKKWYVRYVHTGGTEPKPRPGRPRTVSDPILKTLVDHVKSVHYDSAAKYEHDAPFQDVLKSHKITFKSLWRSMQHYDPTLQKNLKVEHRPFLSPEQWGDRLDRSAAWLRKLVNPNAPGVKMVSAVEAEREYGVSDGAFPLPPDIGTAEFESDAWLNLTIFNGFAMTDEKTFICNPTDYTAWTAGPRGQSITIEDYRCGSSRPNTIKYIITVCPAFGVVRWEPVAGTTGRAYTPPPELQYQTLAGKDARFITKAEFVKYIGRMLGAFREKAARLAAKQTAAVKAAQKQGRRGKRKPPPPPPVAPIKPYVSWDNPACHGNGEIADFRGVGVTKANFMKLPTYSGDMHCPVEQSHAAVALVMRQFCNARRPTEAGEDPLQPYLDEMEKVVQKVITPQFVRDCMKRMLAHTLPAVLKAGGHWPAKKFR*
</t>
  </si>
  <si>
    <t>C_800035</t>
  </si>
  <si>
    <t xml:space="preserve">MLGAFREKAARLAAKQTAAVKAAQKQGRRGKRKPPPPPPVAPIKPYVSWDNPACHGNGEIADFRGVGVTKANFMKLPTYSGDMHCPVEQSHAAVALVMRQFCNARRPTEAGEDPLQPYLDEMEKVVQKVITPQFVRDCMKRMLAHTLPAVLKAGGHWPAKKFR*
</t>
  </si>
  <si>
    <t>C_800036</t>
  </si>
  <si>
    <t xml:space="preserve">MPMLAISDADIIRSNGFDALIMTRILLIGLQMMTLMTVLGVGVLIPVYYTRGKNVEGSAGVLALMSISNLEKKSKIGLVPFFFTYAFCIVCCFVLWINCKCYVQLRNAYFLCLDALPQEETLAAAAAAEAAEAAATAAAGAAAGTAGQQQQAHKPQAGAVAESREQGGRTSQQQPKPGPASAGAGTGFDPNVNGGQQQQQRQQQQQQQQLLRMEELLAQAEVAGGCAGGPPAYTGVDVYLRAAVQEQEMKEAGARAAAPAAAAATGGVAAAAVGLAPWVATRGGVLSPEMPLGSTWLNLGNFVNPALRMLLDHLDWMSPLQRAAAHYGIRNLRWPYPWSDQPPPYAWQYDPSRQPLLELDDEMEVRMNAVRRRRNRQRQLDGNGAGGGGGSGSKRGVAAGKAGGGDGGGGGDDGVYGNMEVVMPAVLPYWRPSKLWRRLMAVGGVTDAATARSGSSSSGSGSHCVVGIVDSSLIAAAQSSSRTDSPVAVAVPLPAPPSQQQQHSAAAAAAAACPVGWTEGDCNNLPPPPPLPRPVPAAASAAASVGAGAAGRGTSSGLSHTYLRRRVAALHAEAAALASAAAAAGATADAAAAGQAGAGGDDELYVRHSNTIAQAVVAALAASGPAAPAASTGAGAAAAVAGGGAAADGTSAGAAAWRRLAQPLQPLLPGKRNARLTQLLRVPLQPLQPLQPLQPLQPLQPLQATDAPAAAPAGGAAAAMPTATATAAAAAAGSAPVRVVNASHYVVLLHRVTAKRGPDLLDRLAALGYVSNARLRTSTSRLAELLGLRKRRQQQQQQAQPQDGGGGGGGGGVGDWAPQQRGMKAVVQRYYRLFYDSGHEWRGEEVRPLKAPVAAAVAAATVGGGAGVGGAGNGRGSDDGGGVGGGGVGGGQHLWRSPALGLKRTETARIEADLHEEARAAAEQEAAAAAEADPNGAAVAAQLTRLFPGSFLGLVPVANHDEADKLIYEWDMAMQQLGDSVYDMRVEGERAAAAANAHVLAGGGGGGGDVEMGGVGGVGGSKSAAREQQAAAAASSRLAKLRADVEKQQAQVVELEVRIEEARQRALAQPTGYSYFALFNSSQDAQLLAQCRRVVPPRGPGALLSFDVMPAPAPDDVNWSALWVTRGWERALRGTVFWIPLVITFLIPIGPLQGATGAGSSSTNGLYVAWWCETNGFAMRLLRAIVTGIMPSVIGFLWETFAMPQFLFFASNIRRRPVSLNGVEREIQAWFWWYALLNTFIGAVLGGGIFSQVGTFLEEGPGNMQTLQRVGTGVVNTANFFIQLVIARALFTNCLKIVFPHEGSMFTSMFRSCLCMCRPKNMRVSAFIHQPPSLRSATLYNSMMSVMLFGFAYAVISPIILPCCWFYFLTGFISYRYNLVNFYERGYDSGGRMWPALFGQLVGLLVVLEVLTGTVLLTNQSWELAAVMWGTLTPALAYFWASCNRTYLEPLKHPPLSLVAREPQGCVSVDPLVYVPCAIRPGALGWYPEQGKVWQKYALPKHHW*
</t>
  </si>
  <si>
    <t>C_800037</t>
  </si>
  <si>
    <t xml:space="preserve">MASEEPLLSGFKERQIRGIDNRPASSMRSELAVLLLLAVSGAAGLITSNVAITATMFVGGFTTWLFLTLPDYLKAVKAAPQAELKQQAGQQEADGKKAAAAGSLPAPESVLALISKRRSIFPKDYTGQKVSHDQIRMLIEAANWAPTHGQTEPWRFVVLEGASKKEMEELTMELCRTRLPVEKAEKTLEKLQKKRDSTWGKVSCYIAICCKRQAKPDKLMPEWEEMAATSAAVQNMWLMSTSLGLAAYWTSWQEVAREAPEMKTLLGLAPEDRVLGFFTLGRAERERVEGYRGARGPAADKVTWKD*
</t>
  </si>
  <si>
    <t>C_800038</t>
  </si>
  <si>
    <t xml:space="preserve">MDWRSVPGVISPPADQNPAVVCAQDGNGCKGGWVGQAYRYAATSGLVPKAAWAEMTGNAYVESQYCPSRRLADYIRKVDVADPAAVASGGSSSGSGTTTAKIAGWETAPRTAMALMKVLANQPAVALVHAAPDWSDYRGGMYRGDCSAAADDANHAVVVVGYTADAWIVKNSWGAGWGAGGFMLLPRTGNSTNKCGVLNSVTYPVLDKVSPERRGELLRQGFCRAAGKVSLADVAAGNVSLAALAVRFGVPLNEMIRVNSHVQVGVDTPLELMTNYYIPPCTKEVPPQPVPKASCGTTYRIDAVADSDSDAVVRMLNAFEGAGEAGRAAQAQHAEQLRMRQRAVERQRLVAFEEAQRLRRRQLSQAGRMDAMAQTGEAAGVVGRRSLKSRRSLMQGGDTTSGSDPNSEPLPPTAWQHWREDYDVLAANINHHRFPRDMNTSDYSSVATTRLLLLREAFPVLLSPDSQPIAAATRYGAGRVLVLGQREMWREFYQPTDPTETGHVAQQLLFNGFGWLAGYGRPAAAQDGINATCYATGFAESVEEVFDALDVLAAGGPDGSFDGPPSYRETQYDGFPVDVLTAGVQETGRPYLQVLAGYLQDAIRNYVAAGGGLLVVHSSRNVEELPNAQFAPDETFAEFYSCNDLLGEMGILISPTPVEEAPLWRPPLPVPHPAPLSYLLLNAEAAVDTLRRYYAGLLRPGELDVDDFQAAVAIMEYAKSALKTEADLFPRLFNAIATVRGPPPPPQAPPSPPPPSPPPQGDDLTGVTRLGPVYTSWLNSYALEVATAGYLAISDYLDPYDVVCPRGTHVTGFKGRAWSTFDPAPWGATSGGMLVTEFALVCSNGKMLSVGYPTAPSKYDRYTNDPPYGNEGGLIPTGFEDSNDDGLNDSGYDSGDDVAPSFGVDWSEQSCPGGYDSIRVRPHSDDTVNFAKPLQMFFRCRDTAAFTTYTAGVGILQLSPEYIYDYDPATWYITSLRNLARGTQQLTELQYLAQLEDVPGVAACPPGQALAGLQGSLYVPHVTDLFDPEPYDQFLAPTGPLINPAPNGTAYLTSVTATGLNFDAGAAGGAAAFVDTVLTCGSGSVITGIVAAQEGATDINYLGVRCSDGSSQGVGSYHPSAESSGYLVDNPCLLGFDAVKAIGGRGVSYFDGSLGAGLGGFAVRCGSPLNEDGGGEAGSAWTRLGSSVLTGVNLLQQPSGGSSNSSGGGSLLYALTEASINAPGAVCSPGQRIAALRVQAVPLEVAGGAAGAGDAAGEGSLSIAAVHFYCGEVPGPPKDRSFLDIATRYGITLSDLYGANPTLDRTQPVAAYNGTIINVPQLCGAPPTQPPVTTIASGTCGDVARGFLRGNLPYLNTVNNGLCEYGTLAAVRVRGQSSHLRGVSDTDSDYRFSSLWAIDGSASAQDLQVTSGYFSSGRGDTQPWLSVDLGSPFYITAVVIRLRPGGVGASRLGNAEVRVGLTPIRSEPDDRPGLILNRLCGGRIATAAAPLAQGQDVVSVECGRPGSPPAGQWVTLQNFHPAGELLQVAELEVYVRGPVLSLGCGTEGVDCGGDGELVDDGAGGVQAETSPDAPPASASDPSGPRVTRLTNVTKPYRLGVSSLPVFASSSAGPDNAPEYAFDGIGVAPIVYASGSSSGSGSADPEYASSLDSSAGSGFFQSGPGDMNAYGNRLRNVSVWLSDAPATDAASVAALATAGGGARLCAVLDWVADEGEVVQLNCTSSGSSGRWVVVRKAAATAGTPPPPAGDEVLALAEVQVFGHRGEPPGPAKAVPPPGTGASSPPPPTGRPSLRRPPVSKRPRLSARPPRRPPPGPKRQRVRIQYRDD*
</t>
  </si>
  <si>
    <t>C_800039</t>
  </si>
  <si>
    <t xml:space="preserve">MESTSAKDLQSFSSCPSGRDSGSVAPQRHIYATKGYGSHPPPRRGSVPLWTDDAIPPLPRLPLQRRIFCNRALNMKQIKETVTKLIEVFRYPEELRQLDFQWDYMTKGLIIDKERGNMLKVDRHNYVKKHV*
</t>
  </si>
  <si>
    <t>C_800040</t>
  </si>
  <si>
    <t xml:space="preserve">MWFRPAAAAPWWSCTATITVTVTTMTATWPVVVAAAAAAAAAAAAAAAAAAAAAAAAAAAAAAAASAQDVANCNPATRAWCIFEWAHTLGAHGPDGLHLALEDPADRQSIYGDLDVRRAECFFEADKTFIMGQTCAPVRTPRPAP*
</t>
  </si>
  <si>
    <t>C_800041</t>
  </si>
  <si>
    <t xml:space="preserve">MAAASTWMGYLTRVAAAAQQAPAIFEPAVAADGDAPAAASGPRQGAGVCGTVPLPTQPEVAALVSCGLGPALVATVRQQLQVILEGRAVPAFWAAMGRCRAAAAAGDDAALEQHLLAGLQLLLLYFSSKLTQL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KVCMLQNYGGLPLERLNHMLRLFVVSTPRYDKTPEQLQAFLQVLIAREVVVLESNGVYKLAGAAAQRGGR*
</t>
  </si>
  <si>
    <t>C_800042</t>
  </si>
  <si>
    <t xml:space="preserve">MIPIKVSESYVRPGLEARLFPDHPHFLSLDDVYAVFPSGVINQKSFSHSGYTWKLVNRLMANGNNIYLAVLDESQLSNGYTNGVGERTTNTTTATTNIGSGHYTPVATPDAVQRLRSQPLDSYMVNTSQESDGFGGAAGGITDITPPYLQGGPQHSQHGLPPMPGHPQAASSSAGMHGAASAPGPLATLPSGTYRNGNASMGSLGSIRERTGSLNSMQHALVATQGGGGGGGGGGLGHHGLGHCLSMGAGGMAQAAFSGGVNFTREAMTATDSPVPVERYKAISRMIRGLERVVAASGLPCSSMHNAVVVANEPAWLQQDGQNLLRQILVIAECLNKFPTAEYADGGKGNNATRAITAKDFDELVRQFILAHGGVFTDEFLGRLPHELLELRDDLEANRGLLMTLVNTVSNAWSKADTKRRTQMGALGAVAVVALWVLKRKLFGGGGGGGGGGRGRRGGGWEDSEDGYSGRRRRGGGGGGGELVDRLVDRRAAAEHTSVRYVAACQDELRRAAKNDALLRADWRLGPVRLALPGSGPVPEGYESVQPEYCNVDALIQDLNDRRALKRPLRRPGGSAGAVGPAGLERIGE*
</t>
  </si>
  <si>
    <t>C_800043</t>
  </si>
  <si>
    <t xml:space="preserve">MVLLVIRIETISWSPRAFIYHNFLSEAECDHLTDIGNKRVSRSLVVDSKTGQSKLDDIRTSYGAAFGRGEDPVIAAVEERIAEWTHLPPEYGEPMQILRYVDGQKYDAHWDWFDDPVHHAAYLHEGNRYATVLLYLSGVEGGGETNLPLADPIDKEAQGMKWTATKWIHNKPYMGKYDPLRTAGRCADTGGNCAARAAAGECTSNMDKMVGPAGECRKSCNDCVDCPAGDILCARRNMRSLVRTRAAAAAAAASRSSS*
</t>
  </si>
  <si>
    <t>C_800044</t>
  </si>
  <si>
    <t xml:space="preserve">MAAQPQQAPTDVYGFRVELPGPQQLIDMQRQRTLYALHEKSWAKYVEKHKLPSGSTLKRLVREGIPPQLRSWVWMETSGAREMRAAQTPSYYSNLLRAQALSKSTAQVELDLPRTFPNHPFLAAEEGRAAMRRILTAYSVHNANVGYCQGLNFTVGVVLVAVGRDEEAAFWLLAALVERICFPGSFGHTLSGCHVEMRTLQELVGEKLPRLHAHMARLGCDTSLIATDWFLIRRPS*
</t>
  </si>
  <si>
    <t>C_800045</t>
  </si>
  <si>
    <t xml:space="preserve">MRWHYVNRNLHNRAGPRYAPCFALHQVVYRLCAAGADPTADGGAALRAAVCGGHTAAARVLLQYGADARARCSAALLHACELPAAAVAAVVTAVANPAPDAAAKQLKGADVEGPISAHEAAVLELVALLLATGADARAHGRASLEAAAARGYERVVRLLLRAGADPAACNSSALVAASVQGHEGVVDLLLESGADPWDMSSLALRTASDRGFGALVDRLRAAAASRRPAHSTHDSLADCDGGHHTPSVMSGAFALGRGSSGERVCRSTTANATAEALAMAMATASRRGGGAPEAGGSSHARAAHGILRTAPGLSMTSAGQQFLSGANASASHAAYACSGRRPLPLRAAKSGRHWNMGDPSRGGASGANHAACGTGHGHGAAGSSSSGSPAGAERSGGRGGVATLAVPSGWRRHAGDGGGSAAGSPSQSVGTNIVSTTQYGEGISTAILSTTHASAYGSMLQTVNAASPPPHDATPPAAPPVDAAPAPSATFAAAAAASAAAAAAAAAAAAASAAAAGDSSPARSA*
</t>
  </si>
  <si>
    <t>C_800046</t>
  </si>
  <si>
    <t xml:space="preserve">MRTFLGLAWLILGRAPVERFVFRPGLADKARYYAVVFLNQVPLSHRASEGGDVLAKKLIDLYFTLFKLVVEGSIGSAAALRKQQEEKYAEEKQKFWREQRKQETGGGRGGRGGRGGRGSWGGRGGRGGRGDKKSRPPPPPKFAVAEEIDARLLSGLITGVRRAFPYVAPGDVEPLIESSASQLFRLVHTAPFTVAVQALLLLHQLMSARAAVSDRYYRALYAAMEREGPTTSSRAPMFLSLLFKAMKEDVSVKRVSAFAKRLLQLAAAAPPNWACGALLLLSQVLAAQPALWASITHAEDIGGGSVESFKDKAAPEDDDDDGIEAFKDDDGTDDGEEADEEGGGGEGIQLDISGRKGANALASTSGRGGAGAAGGGSLAAKSAAAKAAAEAAEAAAVWPQPGYYEMDKREPLYANADRSCWWELTALAAHAHPSVAAMARALLAGAPVLYDGDPLRDLGLAAFLDKFVSKKAKPVTRGASVMEPTSAPLVAAGAVPLPSKKAAAASGGATPAGATLAKLSSDAFAALAEAQVDSADLFFHKFLNLKGVQDKRARRVEAKQRKKGKADGDDAGDDVEELDALGEPLSDADDEEVDRFLAKQEGMADEQLGLGGLAMEDDEDVDGYDYGDLARAMEAGEGLSDEEDGGARGSELEDDEDEEGRGDGSGDGEDEGEAADLNVLDLPSPSEDDEADSEDGDAASRKERQRAALAAVGLTQADIDGLSSEDDSDGDVGEDDDDDEEEEDVEMADGEDAEDLPTGSAXXXXXXXXXXXXXXXXXXXXXXXXXXXXXXXXXXXXXXXXXXXXXXXXXXXXXXXXXXXXXXXXXXXXXXXXXXXXXXXXXXXXXXXXXXXXRQEGR*
</t>
  </si>
  <si>
    <t>C_800047</t>
  </si>
  <si>
    <t xml:space="preserve">MGAEAPAASKKAKRPKVDAKSLADDVRQFASTLGLASGAAAGGNDDDAFADFAPSKAKKSIAADGGHPNKRQRLNEDGGDGSAAPGRKQPPAQKKAAVKVTDAKQPKDNKKQEQRGRKGQDGPRGGDDDELGGDEHGGAKGREGGSSDPLKARDWNFGVGPRPGESKGLKSLLGKGDSNIWHQALAKLPPLQAEEAGGQSVDPDLYEQRRVAAEKLMESEAAAFEKELSKRNPTDSNWLQQVRRAGTSADKLAAATLLVQESAPGNIKALDTLVTLAAKRGGGKELVRQALEALQELFTRFLLPDRKLRFLEQQPLAALGPASAPLGRDGERRLLLWWTEDCVKRRYAQFVAALEEHSKDNLEFLKEKAMRVMGELLAAKPECEAALLSGLVNKLGDPSRQVASKAVYLLMQLLGSHPVMKPVVVREGWLGRWFNITTQC*
</t>
  </si>
  <si>
    <t>C_800048</t>
  </si>
  <si>
    <t xml:space="preserve">MPNAVNLKTIQVVPGAKDFIDIVLSKTQRGTPTVVHNGWAIQRIRQFYMRKVKFTQQNWNEKLSAILDEFPKVEDIHPFYADLLNVLYDKDHYKLALGQLNTARNLVDRVAQDYIRLLKYGDSLYRCKELKRAALGRMCTLMKRQGPSLAYLEQVRQHMSRLPSIDPNTRTLLLCGYPNVGKSSMMNKLTRADVEDPEWKYDIMPEIMDGHNILDFVDPDIDAKLAELEREEAELEAAFAEEADAGGGGMDSEDEAAGDLTEEQAADLAAIRARKRVLVGEHRSKKNSHRNQSRCKEKLSAACPCLAGRSLSMAEPRPGSGLKDVVQRNKGIKMADKAQWRMNKMAKIGESDRAIPTKMPKHLFSGKKPGHSTRNRR*
</t>
  </si>
  <si>
    <t>C_800049</t>
  </si>
  <si>
    <t xml:space="preserve">MFRARASGFFVGFGVAGVLAAYQLRQDILKSHEVLVIQADEYKGKLEKRVAVLESSVSGLRAEVAEAKKAAAAATAAATAAVTATAASPAAPADSAKPAE*
</t>
  </si>
  <si>
    <t>C_800050</t>
  </si>
  <si>
    <t xml:space="preserve">RDVTSTPQPTSGTRWWRCCWGTRDLHHCRVAVAAAAAAAAAAAAAAAAARVRILVAEGAGKATWRRRAQRRPRSGASAQAEEPAGVKVAVRGGAGRACVAA*
</t>
  </si>
  <si>
    <t>C_800051</t>
  </si>
  <si>
    <t xml:space="preserve">MGEAAALLEENRARTQELKQQYMLAFEVNLMEV*
</t>
  </si>
  <si>
    <t>C_800052</t>
  </si>
  <si>
    <t xml:space="preserve">MRRRRRRRQGPKECQPPPPSLGRWRQRQLADSTDLLYGSCRSSQAAMTRLTAWRMTRCGPPSFCGRWACGGPPRRRLYRRRRRRPRRLGLL
</t>
  </si>
  <si>
    <t>C_800053</t>
  </si>
  <si>
    <t xml:space="preserve">MGQTYGLVGGLVMVIIALASIPSDVEARDFKLNVQKGQQTLWQKSPPPKHRTSSPPPKRRAVAPPPPSPEPPSAPLPDPANSREKNGVRLVLGDGPRGRLELSSTEGWLTDYVDGAVAWLPVCQMIGFDDSKAQIMCELLGYTYGRLYYDDEVAWRPPNDTASYTDLPIENLDCSPNYPDAPPPSSEGGDQTAGGHRRRLLAPLRADINIPKNAPYTCSFYSYATKRCDYSGPLVGVECGDDVFPPAPPPPPRPPSPPN
</t>
  </si>
  <si>
    <t>C_800054</t>
  </si>
  <si>
    <t xml:space="preserve">MRRELVCALFVAIILGLYQEAEARPRSTLLPPGKRTSSRKSPPPRRAPPPQVAAVPESPSPPAPKPSPRSQAQPKQNPPPVVLPREGNGIRLVGGGGSGPRGRLEVSSKDGWLNEYEEGAVAWRPVCNMFGIDDSDAQVMCELLGYTYGRLYYDDEVNRRPPNDTATEYDLPIENLDCSPNHAPPTSEIDATSGARRLLSRRALRSGAIYTGKVDIPAEASWRCTFALRTEKSCDYTGPLVGVECSSPPSRRALLRTYGSGPNTYEPLESNLCAPPAEDAEDPEAAALEYEICTGSTRADLMLAESSGSEVMAALCAIDEDEELAILVADTVCKQMADYSGEKGSSGYLSTVLPSLQIPEADPSTDALPPVFQASTYANKWVTITGGQPDATYPALQQMDYTVGDSCASGRLFAFRCTYRST*
</t>
  </si>
  <si>
    <t>C_800055</t>
  </si>
  <si>
    <t xml:space="preserve">MRGLLFSCLLLAVLLLSAAVVHAQPALTTNRKSPSPKPSPKPSPPKPPSPPSPKPPPKPRPSPKKKSPKPKKSPPPPAFVRAKNGIRLVDGAGPRGRLEVSSTDGWVSGLYDGSVAWRPLCDSGVFDDYTAQTMCEMLDYKYGRKYYTAKVAYPNSYNKSEYASQDPLDYLSCYSNSPDGARRMLHAGSSASHTLNTAGAAAMGEEEGAHRELRGGGHARKLTAPLRGDVNTPPESPYSCAFRLGECTYDGPLVGIECSMTEFPPAPPPPPSPPNPPPAPPPKSGKIRLIGGSYMPGDIEPNLCNAGSDVWPDCQGFGRVEVQVPDAGGNLIWAPLCPAFDGDESFVADVACKQAFDWPDKPKPSFFVSGNPLLPGWTIPTSPVTNAAYFNPAAYTGWASIVGGDVTTALSLQELDLQVTTEPCPTGYMFAVYCQISM*
</t>
  </si>
  <si>
    <t xml:space="preserve">MSSMKGAAAPSSQGEAKKHKHKVDPRIEAKIMELRIKAKEHLSVKQFEEALRCLDLAIDLHSTSYKLYRMRSIALSCLQQYERAAADADRVMELAPHIMDGYYHKGFALFHLKDYAGAAHAFQQGLKLNPTDKTLRQGFWDAIALVSQSRTEGGNEPELVPAGTAAAAAAAALAAAEAPASGVAVAAPSALSGAEGLGEGAMDGEGPASAREDGGQADGQ*
</t>
  </si>
  <si>
    <t>C_800057</t>
  </si>
  <si>
    <t xml:space="preserve">MALLATRRVSVPCTRQARRIAVPSSVRSRGALQVKALFGGGQGGGGNPFDMKNLMESVKKAQQLVQTETARVQAELAATEFEGYDEEETVRVIMSGNQEPKGVEITQAALDLGAEECSKRTTDAMRDAHKKSVTGMKEKMRELAKNLGIPNPGALNM*
</t>
  </si>
  <si>
    <t>C_800058</t>
  </si>
  <si>
    <t xml:space="preserve">MVQKASTRKVSLRSVCKDEATLAAIRFKVDFVATPLRYRLLDFLRHFVVCRTDPAFHCAVCDTKWREHTPQSQGVSYFLDNGTFVWTLGKGGFGRADLYSAIMPDGSTARVVIKTLLQEKPLPLRSHA*
</t>
  </si>
  <si>
    <t>C_800059</t>
  </si>
  <si>
    <t xml:space="preserve">MPGAPGGGLATLFTREDAAFFAAVAAEAEPTSAGVTNVWVGFADFMSPDSPYWTATNVAPPGDQQGLVGGWTQDDANPITRSTPSGDMVMREAATCGYLDPSGGGRIRRGVCSWAFSFLCMAPGYTSAPQHVAVAEISGDGLPDLVVATNCPFDNGASLVALQQPSPDPAALELPIAGPDSLPVSATEPALSQRTCGDGIPIWQREECDVGPDGSELCSTTCSVTPKFTVRASSKEAYIVLGNTPPASTAVAVSSPASAGALVPSTSSYFLPHLGVNFNLYGQARGFKQLVEAPGDPLLFRGFSNITADNVAPVNQPVAVHRVRKLSAGTPFQYRALWTSDLAKPALPDWSDVETVAEDDRSAFTTATTTCGCTADNPGGGPRGLTVSQQFSSIVFSWTVGSACEASASITRTPLDPLTRQPVPSANATTASGSADAGAAGASGNGTTVVAQLSIGLPCGSVYRPSKTEVDEDIVRDKLQVGRTYRYCVVVASAASSGYFLDPANPTAADRFVSAPVCADVTIAWAARVEGEVRTKYDTPAPGVRLTARLLGSPYVVSAVTDDSGRYVIELQAGGSSSSSGSAAGTLLPLPGGCDPVLAPEACLNQLVRLTASSRTRLRSGRIILHSFSLNGRPGGAQTLALAHLQVATSVRITDESSLPISGYVRWPGTAANAGFDQTRGCPITDAKVCVVSAADNSSIACVSSDPGTGAFLVAAGIGAYVRLTAAYMNHSMTIDLPAAAEADAGGAFELTQPLYDVDVRDVQTRQLRLGLIGGLCQYGLGAPVLQFTAYDCDDQAGQPPLQRQVTLDPAEPFSVFTLPALPWVIGFAGLTQPIPGLLPESVSTYLTLTNQNSRFVNLTTAPDDTTDGTDGGGGTVPSVGLQTIAFTYTAPNDVELEVCKESNTGAYAAVYSAFAPPDSALVGKDVVLLRRAANYKMRVRLYQMYGRLRCDNVQSTVLIQDSIAGDVDTNLCSVSRKGCSQQVAPVPATNTSEFVYDLVPGAPNFAAATAYARPLSVVASSAGWPSRSFNLYAIVEGTLSRTGSGYIEIPVPVPLLILRDPPGDRSFARLDSSISTAVKLSMITNDKSTCGGLGEREILSKALPWSLSNAIPFSKLFKLKNIKSTYSTLKLFGGRAFNFLENGASKAFGKLKTLGTKVFKGAEAAEKATAIAKAKPRLNAGVVPVNPTAWARTKPTSAAGGAKTFLRRGEAVAKVAKPRTTAVGAVDTALDYLPFGPTIKKGAKAVAGAQKALAIYKAAEDAIPAVVKETKEVYDEQYKKQVDMVTKYFKRLKRLKDTPPNQQQPDPNGLQMGRGAGLSWRRIDSTEDLVTQLFADAGIENVSPDTAAAVLGEMLVLEPDQTEDLLANLIARYDNHQLAAAENNGDGSSSDDGDYDEGAGDGSGPKAVKPVVQLGAISIAFNKDPYAMGPGNNGFGDQKSVVPDSYRPNGAGKSGGDFELNPRFPSTNLIYPQCSRQTLGVGFDLDVSQCTGLGVSICTPFLRDRGVAGVTTDKAWYNEGDEESYYQLKITRTEGFSTPEESSPEMSGGGSDMILAPTFAIMFILQDSLSFDTATCTPTAQLGVPGWDLQENSHGTAWHSVWHIKNVMIPELASKLEAENAKPPREQRPDIASNLQQGLRGWSDILTIYNQLNDLASANDEELPNYQVGQQDVNGLTQGTVEPIWHTTMDEHPDRAADAYEGRGVDPERLEESPVWKLGFFEGSEKLQQLMLRTQSYMDNSSEAGNIVIAPYSRAAVGGVTAGKQLDTLQRAYGVQFNTFSFSGGGASYSYSLTTTSTMSTRIGFSISFKNMFGLQGGGGGGTGLWVETQDDYNYGFELEFNSQLVQETERQRVVSFTLSDKDVGDQFLVKIKPDLAFGTPYFELKAGRSRCPHEPGTQQREGADLSVLGGQNVQTNLKQGDEALFELVLENQSGTDEAVQLELGPDLGTNGNGMYLQLMGAPWIQPVPMDLRGPFAASTRALVAARCGPRYSNASVDIVARATCDASELSRTPLTLQCYSPCPQVQWPVAWPPIQPLIYNFSDAAAKNTIRLTLFNPAYAIQKWNTHPRLQGGNGTAVILVEYLNRVSGGGIWSPVVDPAAGGPVNYATREDPAFGFAPFDWDASVLPDGEYLIRYVTICDNKVGGGTDSRVEGTPISLLVDKRPPLPTYNSLLPGLAYVPGDEVYVEFSEPLDCRQPVAFSWTGDHVDAADPSGSDPRPVQPDDFSPVCDGRRVGLSWSPLSRPSALAPGRLVRLQLRGVRDVAGNTFAPPLNLSFVTASGLPSNNPVTLTLALGPVQAPTRRLQFATSPQPSATSASSSTASSDDVDEEWAQYGGEVARQEAIGSTRRLLHEVDAALDDCLNRHIIRTAATATGAVATAAATGTADGVADEPQAQQQAQQEQPQNVGSGGRRQRRSLLAEVAEAVSAVSSRLFGGEASGGAATAGDEEPPVRAVSILRDDDLMSVVLELEVTDPQASRTAFKPHSVPAPQTSTAAAVSAATSSPADGSSSDGVPDGKGEGDNDGEGDAVGLASRVLRDARNPASCLAGRLSAAVGWSRSLPPQTEAGSTTSSGTGSSGTSAVRAAYVTQSIVQQGVSGVSEEALVAARRGAADRAAALGLLPQWASGLESLRAELVAAAEKAGLPVDVVIGSGNAVAAVSTDDNARAAGAASVSAAVGAADAAELAAGRAGSGALNEQQQQQNTWALPSFTASRRMSGGAGGPAAAGGAGGGGGYVGMVAVVLICNIAAVALVMERLVASML*
</t>
  </si>
  <si>
    <t>C_800060</t>
  </si>
  <si>
    <t xml:space="preserve">MKLRDSPFLELGCPFTAYEALKMLLLLPWVPLRLCLGGAALVALAVINSAAAWGVPPDQPLPAWRRNVVLASKELVGVVLWALGFRVRVAGRRHLQQALQLGAVGVFNHASWVDAFLLVWLMAPSGVSKADNAQLPTVFIPYEKLSKQRRAGGASAGANGGSSSSSSGSSSSDSLAAGDSSAAAATQPATAAAVAGASGHASDPSPGLGVSSAGLTGFVGAVAEAATGEAACRQPAAASSVLQQRRRQTASAASKHTTGSSTGNAATLLGHAGADAGGGAKASKGCSNGRASSSSSSSSSSSAFIVQGNVTEVLLQRVRHPSYCRPGGYPIVVMAPEGTTANGRGLLRFRTGAFVLGRPVLPICIKYRFRGANPAWTMGDARWNFLRLLCQWRNDLEVTLLPPMQPNQQELREPALFAARVRSAMADCLQVRIGYAIRAVWRRIESVWCYRLGRAPGA*
</t>
  </si>
  <si>
    <t>C_800061</t>
  </si>
  <si>
    <t xml:space="preserve">MVNSLVIKVLCRRDVQDAEAASATIQIARNNSVTPRGGDATASALTPTLSTPLVASVAQSIFPVASAPFASTSVQTSTSAAVTGVSDSSGGCGYLTSSGRTCVNLSPPTPTVEVTQEEFVLYDVPMQWASASSFCSLQGGALAAIDDDTQMAVVSRLVGSWAAGRFYPPTVSVWFGASNAGSGAAWLYTSLSAVTYNAWGGGATTRTSLHRQAMNWTQALQHCMRQDGGYMVSVTTASAADAFAAAIFEASHSSRSAAATTRVWLGARFAAPPDSSSSGARVWTWEVDNSPVTYTRRGLVLPTAPSAVDLCLVWEIQSGSGSSGAVGDSWRVESCDALALPLSVCVNPQATGELVQQATAAEPSCRPGWSVPRLEGPEVPVLLPDAVADIADLEVAYAQLVTRCVAACGVGASRPASPYTSTSLAVVYVDGTCRCARTLQGVELSPAAIAMGDSDGSGPGRHVYGFGTQEDVVTLCAASEDVLTTGLVQPVQYELSLSDTRWTPALTLLLRDSKYRVFTDPADSWDSAQRVCTLHGGHLAILRSADELTELAARLAASLPAAATAMAGPFYWVGLLGTQRPAYRWLDGTALQQPIAVEDAFAWDYDSNCGFMMTSELGSSASGLMAGSCNANKFPFICETSTMIDTSLSDLTPGESWTVPGLADRGLGEWKLSLHAAHAVTWREAQRVCRYQGAELLWFFDTDEQQAVSDWLSGMMAAVAADGVWTAMAEDAGGRYVWRADSAADSVALSTWQIPRDLAGAGSSRDGACGQLQLLGSSGNGSSNAVSVRSCSDALPFVCKSGTPWAGPPVVTPAAPTAAVDTAPPPAPRELMYTPDAVVDTGGKRFALFGVDSPTKVWADVSGTHVEE*
</t>
  </si>
  <si>
    <t>C_800062</t>
  </si>
  <si>
    <t xml:space="preserve">MAAVEPAEDGSGGSSAQINSLGVVCSEAALALREASARVHNATANNSSSTYVAFTAAACPAGVSAVVGRRTGGNTSAAGDATAVAPLLLASLDVLCYDTVDYSLNNLYGSTTAVDGTVFGERCPQLTFASGVTLVRSAAGGDGFTSLRLLCTPVPDTTLEATAYAGQLPAVGQLPALPAASPAGSTTQQQPYHYECPAGSKVVSVLARIDSTAIATGSAGADTSALLNLRFECDNAAPDPSRPSLAAIAAAAELAASSPYSAAVLLAATGTSSGAGAVTSGAGSGGSSTGAAGGGGLGQLGQERYISPDLTSSAPPTSFLIETSCPLGVAGLDADRLSALDDGAAALLPVARLDLPYYTTDDAAMASGGAAQTSVRRGEVYYAALYDIVLDANQATAFCRLQSGDLMSFRNDIERDAVASMLQEWAYGSGVTDAVFSVWIGARRTAGASGAAGGLYNFSYIDGSALYGQYVPPWTAGEPNNIGGVEDCVELAVNALTGVASWNDRACLGLVRRPLCKIVPPAYRPGVSPSDAATPDVVVGLGGPSSGGGQQLSYDVPLTWDRARTFCQRRGGALASFSSTDDLRRLGLAVGQSYFSRTSLSGDALKDRQDLWVGLRRTLPGPDSPAAALRPAVAAEQYGSSLFLYVPQPNRTFEQARSYCQSLGADLAVFSSARQYDTVMTGIQGSVVRDLQADSSIAWIGIRRGSGSSNAFVTAASGRPATFTRWAVGSPGGSGSGSCVAVRTRCSTGGGGNCTSEYVTLGCDGAAGSAPADAFICERATDASASALLPGARQVAVYAADGSSSGWQAASGSCSGRGGSLASLVAQDEYDTLLAALARSVAAAVAAGNSSSGAGSSAVAGLLPGGLPADGRRARVELYTGLRKAAGDAAYSWSDGTLAAFLPWASGAAPSNGSTYEGSWAFLDGSVLKAVFTPVPANTFFLSDGGGGTTLRDGVRVDTIGHVWGPTFVLFASEYAGGTLITTITDTVGSESCAAACAATPGCDFWSYGPLNGILGPATCYLKRDPGGRGKFTGYGQRPFFKAGNTTKPYGPGPYWKLLATAPPSTPPLAPAPTESANACAVLSQQLLDPSATSLQLTSMKTVSVSIAGPADETELLRYFQFMRPADCAAERPVVCTQPPAPGGSSSAAIASASPEEADALSNYLTPLASAFAAGGAVQLDLYDMLVDSTYARQLCRQLGGALVEPSSPELVAAALGLALDAIDLVRSAMVAAAKDGTTTDDAGGVAVALRYHIGLTDTVVEGSWLWDSGAKLLDAAAAWAPNEPNNAINAAFGNASTGADEDCVSAMVISGGSGATAAAQWFDVPCRGYVARPICQRPVSAGGSSSRVGSGLAALPPVAQSLQGNAHFTCQAAGGNLAYFDSPRQ*
</t>
  </si>
  <si>
    <t>C_800063</t>
  </si>
  <si>
    <t xml:space="preserve">MSLLSLTLNPGFHVSAQVVFDADTLRVSYYPSNMVNELQDDTDGGGITWFELSTVPARCVSLGEDCFFVAGDFNGDGLNDWALVYRDRFTAGPASSASSTAAASGPQEVFLTLVGTSPPSPLTWHLAAPASFPRGACSSPWAVLLGRFSGGGADSEPQVACASSADAHVYVAGYERAWGVLPGPPTLIAVRDVDLDGRDDLLVLTADGSYYLTSTGSGFRPPVSTAAYGSAATGSVPLAAALALGQTDQTSAKVLAAPAPIAAAPVEARCGAPSRLVVYYSNRRLDPTPGCSSAGSSTTATAGSSSSSSSSAAAATADQQQQQVLQRLAGSGASHVIFSRLRPNADGLNVTLAAPRDRPVLANLARSLRRLSPGVKVLAAIGGEDSGSGSSGPEDAAAFARLVRNPQSIERFAAAAAAFVQSYGLDGLELNWPGLTEEQVPGYASLVQALSFSLRRLSTNTNTSAASGAPLLLALALSPASSPQLALPWYLLAPYVDLFNFQAFDMGGDEVLGATPYIETPLYDCTEAYGLSVNSLVDQLLAAGVPPQRLNLIASALARTYVLDGDGAVGGPGSPGPCLGAEGLLDQAELRLLLPAGGSAGSGSSSSGSAGGARLAPAAAAVYSPYSYGGGSQWAHWEDAYTLGSKACFARIHCLGGLGLWDADGDSFGQLLGALGSAAAADPASCVDFTPPSCPNTASASGTTDLGAPDLVATLGDTEYSLFQVRKTFDDARAHCAAFGDGGDLAAVTSAAEAGAVYGLLAGWAASGQLGAEDLWSGRDVAMWLGGSDAAQEGRFVWLSRAGADLTYTAWAAGQPDGRFGGEDCLGAVVRLAGGSGAGLRQVVSPAAQWYDLGCTTALPFVCARPRSVTEGSGLTAAATAAAGGYRRVSAGPTASLLVFPPSAAAGSDGGQQPMMMTMAEGQKLCRSLGAELPSLTDPLVRQQLLGSFSSGGSYGTRAGLPPYIWLGLRSYGDGELYWSDGSQTSDGLLNAWEQGEFGEAACAVLVPGPQSANVTLQIDGLYSFWNESVALGAQRVSPPPPPPPNTPPPPTPPPLAPFGPDRPAGLPPQPEPAGLRPALPPPGLPVAPPDAPEADQIAAGFAPPPQAPPLAGVPPVVDLLLSPGVWSLSCLELAPVVCLDGPPEVSLTPDFYCLSRPSGPGGAPLPMPVPGLLLPPGDSAGGSSNPLSVRSELECAAACMVAQRCVFFSYLPGYPSSTGSSSSSSSSSSSNLINACFLLQEPWSTAAGATVPQRPGSSSSGSGSSSSGSNAYSYTTADRVCFRSGAAFMGDVITVADIAAVAASASNASSTSNSSTDAAASGTGSSSTAAGASLAPVTAISPMFGFPAPTPVPGLDPPAPRAAPWRLSPGVPPQESGYGGYGGGGVYGSHGGYGGYGGTTVTEYGEQHLAFSLRCALDSALPVLSSVSLVLDAAGYIADVGTSCGGGTASGSGGGSSSVSSNSTTGDDLGPAASTDMLKSAEQRAVLPPLPAVTASIYRESCGPSGAVVGISGTFDAAGICTAVLSCASGATIPLLPSSSAGDGSSADAAAGDGRNLPRPCAAVGGAFAFSCPSGMVAYGLQGTFASAYGASSAISLATLQLLCATAPALPTAQQAAPPAAPLPPRPPVPLLALPLPAPTGGNGSATSGRRLHEEGDPVIIGSTGLSPVTPTAATAVPAASPAATAAASKPAARASGPALSKATQPASSPAVTHAANTTAGAVPSGRSALAAQPASPAASAPCAAAAHVIAAAGPRAAVTPSPSRFRCSCLQRLLSRVRLPW*
</t>
  </si>
  <si>
    <t>C_800064</t>
  </si>
  <si>
    <t xml:space="preserve">MACAYLNTNYPPITLARLRCRGRETSLDSCTLDTAESGGDGAAAVALCNRAQAVGVRCYPADYTLRLVNNGNSGFGVTEGRVEVWLYHGWGPVGSKSFDTSDAAVVCRQLGLPSGVLIDGLQCTGDEASVAACDRSVSAADLAAAASAAAAAAAAGAAPRPAFVGVQCREPEYAARLVDGEHPSEGRLGPTVQTLSASGLDVPAATPPLVAGGLASCPAGATSLSQCRASLPNGAAGDPTATCANGSAPSDSAAVLRCYAVPPLLASDVEPRALCADPWSTAAGLAPSAAGATALLVGEFDDLSAGAATRAQDALLLSYGADGRLLGHAAFGRPWASSFGSEADIDFGVLPAAPGALLLADVTGDGRDDLVALTSDAVLVIASSIPVPT*
</t>
  </si>
  <si>
    <t>C_800065</t>
  </si>
  <si>
    <t xml:space="preserve">MSALRRNTSGPDANKPGDTRWQAAPFMAHRHYGPTYKWMLLGDDDTLWFMLGIKRLLHGYDPALPYAISDHLGDHNPRGFFVPSPFAAVCSPCHWPDTLQARRKEQLLERGPAYITPAEAAGWDPTELDGWGWGRLRPALVNGTVATVAGSGSGAAAGTAAKPPHPPRQPLPTDNPIPPPGCPCRPAGGCLHRARLCRGTGRGQELCGRSLVFKSGGFRGNSTWCRHSWAHGGAGVVLSLGLLQATTGGPGGSWADPRYMVFDNPVYSKVVHDPLAFVAGRVKCGKEAREIAAAAAAAVADSTADAEDEDGEKGDGEGKGAARKQARRQLVRDSQADQSEDEGESGSGGSSGEGADSANSGVHGVTPMAQQLRGVKQHYSELVWSMDGGGAGSSSRGSGGRGGADSGDEDQAICEWLVRHAVSVHMHGRSYTSYDDAAAAMSHVARSHQKAMRVLWERQQQQQKQRAIGGRL*
</t>
  </si>
  <si>
    <t>C_800066</t>
  </si>
  <si>
    <t xml:space="preserve">MGKHWQPADLLPDSSSPDFFDQLRL*
</t>
  </si>
  <si>
    <t>C_800067</t>
  </si>
  <si>
    <t xml:space="preserve">MKMHEDMKGMRESINTDMEAVRESFKAMDERHDKNMEAVRESLKAMDEKLEKVLSKTW*
</t>
  </si>
  <si>
    <t>C_800068</t>
  </si>
  <si>
    <t xml:space="preserve">MCCDVLEKYFGKLVEDAQAKEKLVSHLDTLLKLGAKRPGEGLRVVHEYEDEKAKTLGVEVVPTLTAGSVNAWADQALELLRGVDEGHTYSLLRRVITAALLKLWLEGGQKLPDGSSDKLKEVMLKLYAVHRLGSVQKGVMEFLHVSKSGGTSWCHIAQLNGCVTERYDQSYVCQVKAFDDKVRWLNMTYHMQQVPVYRVPRYVLNRFSRFGNFRRSHAVAACRARHAIVHHHDYNYYSNEYTVHGGHEGPENAHMCPDIFNAVVMRDPRKRLVSHMKFIMWTMSGDRGYNDTQLFNMMYGNRTAAFWQHLGPAVVDNYFIRSLLGEVAFHAPVGGITRDMLALAEQVLAQFDLVMVLEQDVDIRNLILYYGVGWKHTLEEVHDKDAAVREKEFNTTAYIPPDVDALLEAQSLDVELYDFSQTLALLDPVVYALAAGSGEVPLKELAAASDTDDLHCGLLRGLNNSQILPGIGGTVRKHTGLLSGISTLLRGLGVGGGKNPRARGGRARAQSGAGDKAQRRLLGLDGWWSRWQSQEGARSSAQQAWVWEEPESEEAQLRGRRTLAGAMQDDERIAAREDWAGKVEQLLSRAMRSVRQALPGWQ*
</t>
  </si>
  <si>
    <t>C_800069</t>
  </si>
  <si>
    <t xml:space="preserve">MAKGGKDENGKSIAAKNMGVNCMAKGGKDENGKSITAKNMGIWEKVLAHLRQLPDGAHLPPSITGAILRNRYNTNKCNKEEKEKKEKKEKEEKEKKEKEEKEEEEKEEEEKEEKEE*
</t>
  </si>
  <si>
    <t>C_800070</t>
  </si>
  <si>
    <t xml:space="preserve">MDEARATNVFLVRHGQTDWNAEMRLQGQLDPPLNSLGVEQAEEVRTSPQLRERSLGVLQGLTIAEAAVQQPEALRLLRSHDPATSVPGGESPGAMRQRVVADIERICEQHRGQSILIVAHGGVLHHVYAHVCGHSYGGPITNASVHHIKVQPPKWALVQWNMGTDTASGDGGGGPHAAFGGGANEG*
</t>
  </si>
  <si>
    <t>C_800071</t>
  </si>
  <si>
    <t xml:space="preserve">MPAKKKKTGDGVKKAKKPTPPLEPFDYTPPNIYELGVKPSLFVRCRICCTALPHLNFEWPAVPTELTLGAIKEAVVKRHGGALPELSLYKDVVHPEHSLAGASDGDTLKDIGIEGVHMAEGVALPSITFHYDFAAARFDDSIVAVEPDPLESKHDLSLKLYRRLTSPSAAGVAAAAGKGSAAPAGAGAVAGSRVLGSPLAAK*
</t>
  </si>
  <si>
    <t>C_800072</t>
  </si>
  <si>
    <t xml:space="preserve">MQCVKPFARTPCGLGARAPIRVSRIGLSQRTLATRTRAEPEKEKQTSRASVDDEVLPTDEIAKLAALRRQQQANFAQDSNIVQGALEEAQLITWPRPQKAALDTVLVLFIVAGSGALLFGMNVLLAELSEWWYHLA*
</t>
  </si>
  <si>
    <t>C_800073</t>
  </si>
  <si>
    <t xml:space="preserve">MGNTTSHKHETPGGTEHEHYARHASPPLSPGSPLTYSPQIPMEPIARADELTAANRNAPEFHGVAGWPAQPKLMPVVIVWSHGGSHVEVEGSFDNWTTRQPLQKSGKDFTIIKLLPPGVYQYKFIVDGEWKYDPNQPAMFDEMRNVNNVIEVHEYVPENLEGVSGFDPPPSPPSSYNCPTPVADDYAKEPPVMPPHLQLTLLNVPPALDAQAVLPRPQHVILNHVYCQRGQSVQALVVGTTSRYKSKYITTVMYKPKARRRVLDGSIKTDQ*
</t>
  </si>
  <si>
    <t>C_800074</t>
  </si>
  <si>
    <t xml:space="preserve">MPPPPECARGEGPLSPPLPTVAGPGSAVPLCAGPLPPPPPLPLLLAPLQATRAPTQPRQVRLRWARTPAPNRPARRLLMPPPPADILTAPACPPPTPTRGP
</t>
  </si>
  <si>
    <t>C_800075</t>
  </si>
  <si>
    <t xml:space="preserve">MQSDQQQADWSWLTGDLLRRIAEELDPSEVASSLKLLNKFSATALGGTYRYIVLGRKVVWRPASPPVPMQLVARQPWPRGAFPRHWGRPEPWARLTLPQRRLVLQLAASSGDPHSLTAALENCGCSVTYTALVAAAVVGDSEACQRLLHDEGCSCPDEVFEAAAYSGSLDVLRVLRGLWPAHAAEAASLCDAVAVAAASFGHANVLDWLEDEFGGGPSILNEQNASRIGDGPWPVRDVDTLVSEALGCPAADWAERVRWLVGFWQQRLQQVREAREARQAAQAQAAQQAAQQAELQAAQQAAQQAAQQAAQQQTEGPQLPQPPPLPPQGPQPPEPHQLGPQDQAAPAQEMAEDAAADEEEMEEETGCTEALSYTASEAVAEPVPVGWDPQLFKEMLDFAVRCGQAPMTKMLLTAARVGQPPSTHPMSLHRGFVADALRRGFPHVAAVLMEALVAQEDAVAAAAREQAAAEQATAAAAAAAAAAAAAVAAPTAPAGPEGAPSAAVAAADAALGVSMAQAGVSGGAIDGSGGNSGASGAAAAAARRPRFSLFWTKVFGAAACQGMELPYLWLMHERWGAAVDIRAVADGGSVEALAWAAGVLQAQEAAEVACGLGEGSAEGASADAEDGDSVHGEVVFRKKAQILRDLAAPLTERDVWTLAASGNFAACDWTMETTRIGHGTMAASSGGSAAPHEFVGLYASSPALRYWLQLLERQQQLMALQPDEQQRLAAGAAAGALAGAMVGAIAGAVAGTAPTAADAATDVRTGTRAGVSAGCAAAAA*
</t>
  </si>
  <si>
    <t>C_800076</t>
  </si>
  <si>
    <t xml:space="preserve">MAPKRRRDEAEKAEEEKAVARLVEGLSAFRRKRWAAFIQRDRALHRVAKQLTGGRPKEEVVVGWGSWAFQGGKGGSPISVRGGRAPTGRLIKLLRERYAKHVFIIDEYKTSKTCYNCGCQEMAIKRLGGLKEGQRPWSVKVCNDCLTTWNRDVSAANVIRVLLLLKLMGFERPTKLQRPPWPPAAAGRAESLNGASRAWG*
</t>
  </si>
  <si>
    <t>C_800077</t>
  </si>
  <si>
    <t xml:space="preserve">MPWSETLACTVSQQQEYYEELIRAYRGWMRLFPYHLSEYVCRVARLTPFKYYIDMLATCLREERSYDRIPNFTAADALAVTGVGRNEYIAALNACKARRLMWRVNINRDSIVREQLPTEPLPVARLEPWWRVAVVNIGESEYRELGEEELAHLKTAALPPHAFDLGDSTSPSGSSPAGWGVRVRDLQPESVLRGLLRKGLVYLEVPVEPYDRFAIPPLEGFVSNKTSDAGDAGADPLEGLLYGVFVANSERMCAAELAGILGVGLSELQAALGVACRLGFATRVTDTPLSMTPALPPQRASQGDLIDLGTPTFKGGADSMGVGADGAGQGPGRAVTGSGDDDGPVNGQTGSAATGAAAAARQQLQQQHAAQLTAGLLGAQQQQQQRTGGGVTAAAAGGGGGVAVVVDAEATGYLMMGALSPGLKRHSVTLFEGGRVAGEEVVKEMISELWASYAAGQAFEGDLLRLTHYCAALATLLEAVRASAGPGVPLELLRKESLAGLAPGAAAKVLHHAYCAVVPITPLPPPVLPLSPYAFAGASAPALAGTGTHAASSGPAYYGPTLEAASPWLQLALYQTARCGPQSMVFVCGQRVWRLPHPLDRCTHALLTAWEEEGAEGTHGAGGGSSSRARAHGSDGGATLVEAPFLLYTLNEMLSRTAVLVQPLEVPYADAAPEVVEVPLPLPAAVLAKAAGASDTDNEGAGAGAAAGPVMVPGLRRRGGGAVSVPLQPPLVAALQSLGLASCVGHLRLMRHPQPHGQGQAQAQAQAQAQAQAQAQAQTQAQARQQPAGAARVAQGTASAPAGPEESGQTRPPGSGLASPPTSASATDTEQQQQQQQQQKQQQRGDRRGGAAEPSSGAAGHTASGGGTGGGPWLPLSASLGVPLYNLDLCKAVCRAAGDAAFLSPEGRTAQLQAQLVLQNHLTKLLMQFSHVSQDGSYGSATGPVLGVSPGLNGSGHVTGDVSPYATSDTFSGVMAGPAGRSYGAPSAAAAAAAAAAAAAGPTGPGRVGGTLPLPALNLSFDGHTLQPIRLRDCVQGLGCLCQG*
</t>
  </si>
  <si>
    <t>C_800078</t>
  </si>
  <si>
    <t xml:space="preserve">MSLGVHGGTLLLDSGIAGERRAYAGGHKGAKAAAPFKRLPFHCCAINFTPFEDPVCTDDGTVYDIASIVPYIMKFKKHPVSGEPLALKDLTRLNFSKNGDGEWNCPVMGKVFTEHTHIVAIKTTGNVYCWEAVEELNVKPKNWKDLLTDEPFTRKDIIHIQDPLNLTGRTIDQFDHVKRQLTLDDDEGADGAAVSNIRNATDDMKRALGALNTSEAKNAFATGGGGKRVEAARLLAEAKAKAGGAGAGGAGAGAGSTTAAQERQTGSGAPSTSGPAPAAAAGAGGGDWRLRAPERNTEMPAFKPGAVTWDTDDKITPAAAPTGGKGKGKGGGGGAGAAAKPPAGSVEGGSAANGGKPSPSAWYEAQGHVKYVESAQSTGATSRSFTSTAWAPSTKNDRARTRLQRTPTKKGYVRLHTNLGDLNVELHCDLAPRTCENFLALCDMGYYDNTPFHRSIKNFMIQGGDPTGSGKGGESIFGPTFKDELDSRLVHAGRGVLSMANSGPNTNGSQFFITFKSCRHLDFKHSVFGRVVGGLDILSAMEKTPTDPDDCPTSPITITGATVFTNPFYELEEEERKAEAAERKKADAEAAAASDPILNKVGTWYSKPGAGGDTAAAPAPVRSGVGKYIAGGMLASRPAAPAAAPAAAAAAAPAAAQARMAVAEDDERPVKKAKPSSALSNFDTW*
</t>
  </si>
  <si>
    <t>C_800079</t>
  </si>
  <si>
    <t xml:space="preserve">LPTQHAHAHAHTHTHTHTHPHTPTHTHTHTPPLPHTHTHLHVRNQHRIVRNRHPARTTHSLLASATHALTRYPRPHAHHVTRPQPRALGALTPPRPRRGWRRPRRPSSRPGTSRRAAARRKALRTPPGRLHLQPFVNP*
</t>
  </si>
  <si>
    <t>C_800080</t>
  </si>
  <si>
    <t xml:space="preserve">MLPSSVPGHVPSAHTPAKPSLPSLPYPDVPIHPHVLMSPSPSPQHSCTPPAPSSTSSPSPPQSTPSVPQPSDSTGP
</t>
  </si>
  <si>
    <t>C_800081</t>
  </si>
  <si>
    <t xml:space="preserve">MAATHQPVFQHFASVLSNDVHFVSPADEELAARHHHYEDPAVEDATLDRLIDMYLTDREAFDGDPLACELRPEIESLLKQGQLERQADEHLARSHMHVSTLQEASSVTRLQQQQAEQGLARLTRAKEHQLAQAGAANAADNASVHAVQECGHAMQDLLRQRPEEWLLLAQPLDDIVAAERLTAAEVAKAKEQQLNPAQLARRLTTEQYVGVAEKAEACAQRGRDVRDRAERLQAELAGLTRQRLLLEQAARGELPVPHDLLGGSEAQLAAEAERLRREVAAVQESDTRHDLLDQVAAKSTAQVKKALWLMVRSEERRSLTDLWAALQKLAQELDAAVRASAADAADAASWTQHAEHDAALASSAGATALLGSEAALCAQFAVFDAERQLLSRLATAASAAAADGGPSASASSSLXXXXXXXXXXXXXXXXXXXXXXXXXXXXXXXXXXXXXXXXXXXXXXXXXXXXXXXXXXXXXXXXXXXXXXXXXXXXXXXXXXXXXXXXXXXXXXXXXXXXXXXXXXXXXXXXXXXXXXXXXXXXXXXXXXXXXXXXXXXXXXXXXXXXXXXXXXXXXXXXXXXXXXXXXXXXXXXXXXXXXXXXXXXXXXXXXXXXXXXXXXXXXXXXXXXXXXXXXXXXXXRDRLGALLLAAGAH*
</t>
  </si>
  <si>
    <t>C_8100001</t>
  </si>
  <si>
    <t xml:space="preserve">MAPCGAEWWIECCVRYWGSRPLLGLASATGARVCYWGSRPLLGLASATGARVRYWGSRPLLGLASATGARVRYWGSRPLLGLASATGARVRYWGSRPLLGLASATGARVRYWGSRPLLGLASATGARVRYWGSRPLLGLASATGARVCYWGSRLLLGLASATGARVCYWGSRLLLGLASATGARVRYWGSRLLRPPSPPPTAGVGRAPAEADATDGAAGEGAAGVEATPGQRLL*
</t>
  </si>
  <si>
    <t>C_8100002</t>
  </si>
  <si>
    <t xml:space="preserve">MVIPNSSGIHELVDSNEYVDEHGLIEIQGGHMRISNSRIWPGRVQLALCISAGGGATVQYCTTGAVCAAGPRSALSMEHSSVDGGAAGCVSALHGARVGLSGCRLRGGGGVSSAGEAGGGAAAACEIGLEVRGGGTLAAASECELAGCGAAAGDGAALHMAGCRVSYPSVYGVLARDAGTTLYGRGLRIDDARRSGVASADGAELRLVDSTVAGSAGGPGVLLLPPTPTSPQRRYGGGAASGDGAVVCMGGAAELGPGCSLHGNGSRSVQVSDEGSRLVLARGTSTDRPPVATNGGQLVRM*
</t>
  </si>
  <si>
    <t>C_8110001</t>
  </si>
  <si>
    <t xml:space="preserve">MAYGEGTATCICAVHDAAADPEEGGGGSGRAGGGGLTRAEREAAAERELERVFSKQQFREMRVLGQFNLGFILAAHGRDVFIVDQHAADEKTTFERLQRSVALTRQPLLAPMPLPPGLLLPLDQLLIREHIDVFRRNGFDFVQRTPAGRLVPVPSPAPAPAPAPAPLSPAVPAAPAAAASAAAAAAAASAGGAGGEEEGAPASP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CVCMLGCSSCVDTWLVVEAAGRVKTQEHA*
</t>
  </si>
  <si>
    <t>C_8120001</t>
  </si>
  <si>
    <t xml:space="preserve">MAAEVLTSLSYSADGGGGGGGGGGGATAEAAAATEAATAAEVAAVPPPRTSAFRNRAGADGGADGGAGGGAGGGGGRGGGGGVRAPGRQQRRTAGGGGGAEAAAGLAAAEAAGAAAGAVEEAQSKGEGEAAVAGGLLAFSPAAAGAAKAAAPRARREASAVAVAAGEGVARAVTFPAAAAAAAAQLTAATANAVAVAATDPAVAAAATAGGGGGALQRLAAAHASVNSHMALLQLAAATAAAAAAATAGATAPPVPAVSQEEEPPQQPQQQQQSQQHHQQQQAAVATRLGAASGEMLAAAAAAMQSVATEFASIAATVAQYTDTGAQQQLQLQLQLLQLQPTMPALQLPLPLQLPLPMLSPFPAAALPTTVVTTTNAAAAAAAPAAAAVAPTASAAATTAAEVLERSATATAAQQLLRMASQAAVAGNAVPAAVASNGG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NEGQPSTSDFHRTHSPPQPLPQQQLLQPPQGSQLQPHHHHNNNNDDAANRAAASLLLQPPPSPRSSASEVAAAAAELREAATLAAAAAAPFGSAAGTLGLPGAIAGTASIAGGDGGAAADAAGSCGGPTSVAADGSGGSAGSAGAGAAAVPPGFVGPAAAYDPLLDNDAPGDDGGNGDGGGGGGGGGGGAARRRGRQLVALSRTLHEHQPAPVEVGPEAEAEAEAEAEAEAEAEAEAEAEAEVDTGDGGSGDGSASEGSDGSAADMGSGPAGVQEPNQGREEAHAVAPLPWQQERGGVEMGMMDNGESYPGEVRTWRSRVSGWRRRVCRSWWRAAAAARVAAAAAARVAAAAARVAAAAAAAGEMRGT*
</t>
  </si>
  <si>
    <t>C_8130001</t>
  </si>
  <si>
    <t xml:space="preserve">MCGTCRCLNLAHRDECGSCGRANPRGPRPTAITASTRGKDVLKCSDDEVIGFMQEKQQPNLQRCYQEIGIGFGAGRVVSDEDTPRRILNAFKQRGEERMLRLINVVSGAGGAAVRAPAVE*
</t>
  </si>
  <si>
    <t>C_8130002</t>
  </si>
  <si>
    <t xml:space="preserve">MCGACRCLNLAHRDECGSCRRANPRGPRPTAITASTRGKDVLKCSDDEVIGFIQEKQQPNLQRCYQEIGIRVHHQQLQQYQSQPQYTSAGVAPPAAALPRPNLGFPMALSNPAMAVLNNTAGIAAFAPRPVTAVPHAAAAAVGNPDGVCTVRARQRSRDNHQQRRGSSRGWRSTAPGRATAGASASASAGGRSCTGWLVICTYEHNGGKGQFLACAICGCKRGMEELPSEGARQIL*
</t>
  </si>
  <si>
    <t>C_8140001</t>
  </si>
  <si>
    <t xml:space="preserve">MLRRRGGQLRRCTLPLRLPLRQPRLCHRLGPRIPRLLLLRVHYHPSLQRQEVRRPRPRPRPVPW*
</t>
  </si>
  <si>
    <t>C_8140002</t>
  </si>
  <si>
    <t xml:space="preserve">MRPPVGAANLRLLTVNVNGLGSPLKARALVSHLQQVGADVAMVQETHATDTTALESCLRAAQGACLPWRHCLAASPAASPHSCGAAILARSRLSLPGCVLQPPSTDAAGRVVCWDWDVGHLRLRFVCVYAPTAVADKPAFFAGLHPHLATDRVLVVGGDWNCVTDASQEAAPSPSRAAGAPQLASLLAQFSLVDPWASKRGGAKGYKHPATPKPATPARLDRWYVSATAAPWVVDVARTYGAPGDHNGVLLTLSLPDLPHAHREQWRFPTYLLFHPSLRLELEQRLEAHVAANPVASTGDGACTQWEADKFFLKELTDLVDHFAVRSMHAEDASLVSHGNPLLLPKRETACLPYKDGGVNHVDLPAFLSALQAKTFALLAQPGRQPWKMLTRALLTHRRAGASRAACPAGAAVGHVRSAGVEQHPPQPATQPPAAPPQWRVSLDQLWVANAAGAVSYVHYTGRLLEPGPGVLPPAVDGAWQPACVLQHRKPRHLWTFEERAAYDAASPGDRAGAWPRAPYFLALEAGVVVHPEHCRIAGVSLADYTVRDVRQAITAANPAAPPAPARPAAMPCPAPTQQAGDSGPQPVAQSRLAEREAEWQRAAAQLTTTAAQHFHNNPVALDPWLHRTSAAAGLQNTPARELQLYASPSQPSGEGPRRSARLQEQAAGGAGPSTGPAMAAAAAAAAVEGDPRMPPPDASLLRVPVPTDNKHPVRGQ
</t>
  </si>
  <si>
    <t>C_8150001</t>
  </si>
  <si>
    <t xml:space="preserve">MHVRCTCVKATTAPAHTRQRAPCPSLLPAAPKRAAWVRPHPLPRSQSAHNEPRTPHARAATPPASRGRVRQLRRPTVPSAARCCINARRRLCRRVAATASALTGSSSPRSSPSPRRALQLHLQCLHTRGAQLQRLRAALATCKTSSRSSATADAEADAVWWWSSKSSSVSSVSSSCSPSPSSSPSPSSSPCSPALPSSPPCS*
</t>
  </si>
  <si>
    <t>C_8150002</t>
  </si>
  <si>
    <t xml:space="preserve">MQARVGVPLAEVAARVVEAMQAAQQLPAPSLVYNGREVTDEEPNDPDHDPRDPVQLRVLIESRHGPVRNIKNMQDLLEACEEADKRGE*
</t>
  </si>
  <si>
    <t>C_8150003</t>
  </si>
  <si>
    <t xml:space="preserve">MGAGGYEHGGEEGSAGEHGEEEGEGEEEGEGEQDDDTEDTEEDLEDHHHYHHHHHQQQVNGGYLWGGRVSHSHAHQRKLSAGQLFARQYYGIGLSISGGGGAAGGFAGGKGGAEPLQLGPTAATTSAKGPHAGPAQHQYTQALQPQDLHHGHEPLPLLQPRRSGATAASAEPWLGGHPHHHYQRHHY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RLSGADSIRCGVLCCTCKDNSGRV*
</t>
  </si>
  <si>
    <t>C_8160001</t>
  </si>
  <si>
    <t xml:space="preserve">MRPRPSCRTPAPCGPLSVGRRRTIYKGKSLDRAELASYRPITLLNCDFKMVSKAVSARLQPALDAVVDELQTAFITGHWIGDNALYFQGLIEWMRLDVGADGTPRQGGALYFLDIEKAYDRVHRQWLYASAEGLGFGPRMLRWIRLLTANGSACVEQGALRTPLLPSGKQAPPAAHHADDTTLTARDPAVDGPVLMAAVQLFCRASNARVHPDKSKAMGLGRFAHLTGPCPHTXVPFTTGAVTHLGVPLSWDSDAAAAD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RADRRGPSPDCWDGDAYDCSSLAGVFCSPAAAEVR*
</t>
  </si>
  <si>
    <t>C_8160002</t>
  </si>
  <si>
    <t xml:space="preserve">MPCPAPAQQAGGSGTQPAAHEQADPAQHARPKPNPRPSQAAPLPGAPRRPTAAAATSSPAHKPDTPGRCALGWPTPAGQVARRRGEDSAPPNPRTPWSPVAECPCPPCTARKAGKHVAAGTPAPLPPDWRGCPTASATYPAEGTHPGAACEGRPPPPPLLPPPPWQAQCGEARGPEPPGYCGNAAPPWWSAAPLHAATPPPAPPAATVLPAGAPKPPP
</t>
  </si>
  <si>
    <t>C_8170001</t>
  </si>
  <si>
    <t xml:space="preserve">MADEHFGVTPSSLNSIPIFDPRQDDPRQWLDKIERHARVFQWSNVDKLLVARCRLLVAQLNINPACDPTYMYNFLRGLHPDIYQQVYLMRPANLDDAITNAIYVGEAGVGLMRYTAPAFRDKTLAPRATSSAGERAATPAAAYESHAVYCKHDCAAGQGLGRPDLRITLPRPLYELQEDVLFRKAREPSTALAFLPRKAVVSVEDPHETMTGLPRAIPSAIPMTPLPEGHSTLNTERPHEHTSEAELRSSGASGLALPGEPSTPGLRAPAGDWSEPGTNSLSGEPDKKFPCQEDVLPPDTPLMSFRKTEVGTDEAADEEHPVRAPSAHPILSFSANTQARVMGRDKRDTSPKIEPETPFLKFKNPKS*
</t>
  </si>
  <si>
    <t>C_8180001</t>
  </si>
  <si>
    <t xml:space="preserve">MFNTDGNRYSNYYKFEIENGPSPKRPSFIDRARFWIKDNPKANCQGPPWS*
</t>
  </si>
  <si>
    <t>C_8180002</t>
  </si>
  <si>
    <t xml:space="preserve">MATQSKGFCNPAIRAVGSAHTSGTHHATSHQAPPPAAAPREAPPEPSVPLSPAVLRGAPVRAADRQCAYSAEPHHQNCCHGFYPVALTHNEANSEGAAWLHTQTKTHATVWPCESGPCCMCPTPHTPHPTCTCTAQTRMPCCRVDALPHSLHVCVYVCVLKSTR
</t>
  </si>
  <si>
    <t>C_8190001</t>
  </si>
  <si>
    <t xml:space="preserve">MQDGDRRHWFWDCTVALSLRENMGMAMGFVPEDALSAFSREELWLVRPPAGLAPPVWDVVCLAAMSALDFGRQRMVMAGLAARAKLPSARVAR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VKLAAAGHTTLVVSTDPAHSLSDSLAQDVSGGRPVLLQGTDLPLWGLEIDPEEAKREFFEGSGAGQDGEAGGPSAASQVVQFVQAAEYARFSRIVFDTAPTGHTLRLLALPDFVDASLAKVRVAVQSTAGPDCVVNIRC*
</t>
  </si>
  <si>
    <t>C_810001</t>
  </si>
  <si>
    <t xml:space="preserve">MGQNTRTPVILIFLVIMTSVFTDPKSYKAATPVSYLAGEDVVLYNGLGPIKVLVPTTNKLNALANYQLGLQLLQLFWYDLAIQKFQTAQSMDKRLAMAYVGEALAYKQPLWQTENVAAAQAVLARMDAAMADNYMAMLSGRERAYINAVRALFANGTSLQARETTYSTLMQAVANEYQDDPDACAFAALSLLGQLNSVGGYLSPDQAQQVRYNAEELLGDCTYYFPNHAGLLHYQVYLYDVDNVDEAAKGVAPGVALGKAAPASSRAQHMRSHIYMRFGNWSQVVESNTAAVAASDSYCMAVKGNNTCDADNRWHALEWQMYGQTQMCGVTAATAAYKRMQTVAASQNYTGVYGQWLYRMYAQLQLQSLNSVAAVGLKSAADNTTAMLPPALYSTDAIQNAGDIQDHFWPPHAEANALLARIYSLVAGRSLTQINSAATNATVAAAQARIDAIVARQGDLTAAYANGTLTASSAANVPLNAEMTALLTTVQLQARALVAAYSCVGGDSSKCGVWRPLMDQALALHNNISSSSTLPSLKIAPTPEFYGNLLIATVPVASDPFEQANTASRMFSICLQQLPGRMQCMLGSARAAKALGNTDMARSWYSQLAAQCRTGDARFPALVEAKANSAPSPPPPAKKPSGRRALVESTA*
</t>
  </si>
  <si>
    <t>C_810002</t>
  </si>
  <si>
    <t xml:space="preserve">MATALDVDAGRVQVVSTSESSSFLGRVFAGRRESSILRNEREYSSALSEAATEDFSDLDQLGFLSVPGGRDKEGRQVVMVAAKNYPARVLKTDRVFRYFAHTLDALVDEPYVVVWLHTGSSYWNNCPSLAWLWRTYERLPCKYRTNLARLFVVHCDLPLWGALATLGPLLSADFWRKVEWVSRVEFLWDHIPKKQLLSALPAYVAEHDALLEDQPLMDYGVVASKEVNNVPGLPAPPM*
</t>
  </si>
  <si>
    <t>C_810003</t>
  </si>
  <si>
    <t xml:space="preserve">MLNSYGLSQDTLGGGHKNLDSLTKWNNAFWVACASFEHGSDDYISGIDTRGNVAQGFWETQGTISQGANVGTGGSNPGTSLTAVVFLAGDILRFTLPHGVWDLSTLRLWFLATVNGTANYQSLPCDVETLIETLEVWVGTERVQTIPYYNQLFRILADYDRNIQDMQARTVISNSAWITNGLNNAIYTVNQSPFCMTQWYGFLGSGAVIDTRAMSGPLTIVLTLAPNAVLVSNNAAATYALSDIHLTIQSSDEAPASSFEFENFKLYLEQNGSYSQQTQMTVECKKLEWVAATFLPPDYRSRAISTTTDHHGTSHYFAHGSGTSTMPNFSWQFRINGKPLLTHAPLASNYQAYMQLLFPDTGLFPTPLVSRIGTALAPAIANLIRYVWAVGAVATANFALVIAKFTSRLSADGTLEP*
</t>
  </si>
  <si>
    <t>C_810004</t>
  </si>
  <si>
    <t xml:space="preserve">MLRGSSRSMYVFPYMRKKLGAYKAEKQALMAEDFAFNASDNGGYRFSEIFERLGLGSFNLPSHD*
</t>
  </si>
  <si>
    <t>C_810005</t>
  </si>
  <si>
    <t xml:space="preserve">MQRTQLIHISSANRRSGTPADFWVTLPHAAIKLDRTRGRIKVSVVSAVVNRSWYSVTAANSTWSVFDGSTTTNLTLPEGYYDVNSLRTALAALLPGWGVTYLRVTNKFRFTPPPDGKTYRFSFPGYAYELLGFQHGAQPTGTNASPIVSQRPVKLNRENSVCVHASLPKERGAVVDNLATSGFVESHVLVAIPIDAAPFDNITFAANESDMYTYTLTAQHLDDIRFWVTDDTGRALHYNDGSMR*
</t>
  </si>
  <si>
    <t>C_810006</t>
  </si>
  <si>
    <t xml:space="preserve">MARAQIERWAAEHPTAPRVGRIFEVPLGYVVPRVAAGIAAAGCLWYMNNTFLQTYRPESLSKEFLEEQAKIGEVAQRMNAPPVYLNPFTNRIPGSILGPEDAKPE*
</t>
  </si>
  <si>
    <t>C_810007</t>
  </si>
  <si>
    <t xml:space="preserve">MTTVTTTSTAHGHVPPAAPPAAAAAQPPAPQPPPQQQQQQQLSGSTMQAATVRCPPSLYRERYNYADFEVLRTYAEGPNWSVLAARCRWSGEQVVLQTYCEVGNVSGCMAAALAAAHSLTHHPALLPLYAVFRDSVGGMGTGLPRSDRVVMVYPGGPHQRPLDAQGLSPQATAAAAAASPNHSSTSASAVAAAAGGGAGGGGGPPVSERSVVRNLLQPLTDLVAVLGAGGLRPPYVCGLDVWLGNGLPRELYPMMLDLAPLG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HATLVAFVMNKFYFPLRTDDVTNRDPPKPVNPHMATFVSRLQDLMDTGKLRLPNVLFVLNVDDNDMRMCAPARKCPAPLLSLIKTVQGPGGTGGPPDTDVLLPQLLFSSGGAMHFYPWQLKRDVVASAPMQAGRAFSYLDVALTDALEENITCIPDPPPPAAHVPLSWHAHHRYLLHLEGYTASSRLAQEWRARERADPTSIQRIIREGNTFAIK*
</t>
  </si>
  <si>
    <t>C_810008</t>
  </si>
  <si>
    <t xml:space="preserve">MVQQAMVAAYGISAALRGFCFSILNNRMTRRLRTELFSSLAKRETSFFDGEDVGNLTSRLQADCQAMTKVIATNANIAVRNLLQAVGGIVYLYLLSPSLCGMTVAISAVLWAVTIVYGDFARRMQKLQIFQDVLAESNTVAEEALTLSRVVRTFGTEGTETKRYTTWLDKLYEVGKRQAAGYSLFVASGHIACYASKVAALVVGCGMVLTGKLTAEQLTNFIMYVEFVTYASLNVCDEFTEICEAVGASERVVAMLGAAPAPQIAAGIIPATFSGRMSLEDVKFSYPSRPGNMALNGVSLSFEPGKLTALVGLSGSGKTTVCALLQRLYDPSGGRLVLDADLDVRDTDAAWYRQQIGVVPQEPRLFSRSIAANIAYGMEHAPPSAADIEEAARAANAHDFIMSLPQGYETQVTDKLLSGGQKQRLALARALIRKPKVLVLDEFSSALDAESEAQVHVALDRAMSARDRTVIVIAHRLSTVRHADCIVVMDKGKVHEMGSHHELLARRGIYWQLVCRQQYGIDPNAAGATDTDSESILAAAAELRAAAAASMVAGLPPASSAGASVTSSRDSYDNGSSRAASSSSSSTGDAAAARTSSLGSTPSSPLSPSAPATPYAAAATITHGSNSSMEEEDVAAGNGGVLLGATSDDGSGNSNGGGSGSISGEASNGNSNGNGYSNGSGTGSSIGDAAMLRALGLSSSSMTTSLGTLDDDMGDVDEAGRPQGAGSGRMSAVLAGVVLAGAPPAADSGSGGGGGGGGGDGAVQASEVQGGK*
</t>
  </si>
  <si>
    <t>C_810009</t>
  </si>
  <si>
    <t xml:space="preserve">MPGSCLPGASLSLSRLVVRLPPLPASWPPSVSSLLSLLVSPASSNHSAAAALDQVTLVAASCSELVAVTKGLCVAAAWQHTSQLQVLRGEVRYSGNASVPLLPRVLLPGAAPPRGSSSTQLTGAAYVAALALAPQVLLHQVVITCDSSSSSSSDGSSSSDGSSSSDSGSSSGPPGPWPCSAAAVSDSASLRAVARQLLSETSDSVLLSLAPPLTPDDAGASTDAAAVSGGEGSSSSGEASSAAGVLKLDPADWETALRIPPAITLILFGRPAPSPQQLSQQQLEADETSVLAGGGTQLDVNGIESAFFVTAENQAGGLQLYDVTLTGLPYPAAIDGSQSLLSAWMHFAYLDDPPPALLGAPTALPLLTCVRCRLVVPDAEAAWWAAAAVCRTASPVPPAATWGPRTQLGRIAAQWDDSRMAMALMQLNPNSGATELIVPATMHDAALYVPADAFVSRVNRSSLDGSAGPASQLLPSSGVIEVPRVLAPAFVLAIEQPEDVYSVAPNTSVTLRAPPPSQTPATLLYWDLRAAAGQVVVPAGSALNLRDMTLYNLYPAATAYEPTSGDVASAPESGVAAAAAAASADGDALPPPPPEPLQFLTLPLWAFQYERGSGGGGAGDVGSGAAAAAALSLRNVTLVVPAEELQLLQAALRQLGKLPPAASSSEAADAPPSAAESGTGSEADGTAPSQADGLSGGGGGRRQAQEVAAAVAATAASTEGAPADDCVCVASDWVNVLV*
</t>
  </si>
  <si>
    <t>C_810010</t>
  </si>
  <si>
    <t xml:space="preserve">MRTGPNDAAGQKLTQRTRHAAAAAAASQQHPYGAHPYYQQGQAPEVAAPMTRAGGEGAPPPPHWQLPVELRNAASDKLVLPSRAALTALLSLPLLLWAGAVGAGCLHWESELPDGASKRDFEHPLIWFDRRVFRVWGPLLPLLPFLIRVAALNLRRRPQPGGGVLLRPAASLAVQAGLTYGIIIVVRLLLYGGHVALQRGAGVYLVSDHLLLAASVVACFQSELVLCFSDAHKSELLARHDPGAGAAQVAVVSGLVSSVFVLVALYGDMYCTARWYHHPGENLASLGLGAVVFQLPVLVWLMRQARFVPAA*
</t>
  </si>
  <si>
    <t>C_810011</t>
  </si>
  <si>
    <t xml:space="preserve">MQAGDGGSGGSASGGADGILGAGILRMVGSNGDDQTAAADALAAAVTGGLGAASIVGLGCGGGGGMSAALTAAAASAMTGSNGTGGGGGGGGAIRLTGKGANLGGLALPARAALDTNGVLKPLEPSQPADADVSALAGNGGGSGGGNGLGGNGLGGGLGNGGGGLTGSELVALQALLGDGSSGISPSTVLQLLTSATGGGGGGGGGLGVGGAPAGGLGLGGGGGPGLSLNRGNNGGAPLDRDLNLQVVQMLLSQLDGNNGLAGSAGPGGGLGAGLGGAGGLSALGLRLGDNGGGGAGGGGGLGTLGMQLVGGGNGTGGGGSTSVTAALASALSSLNGMATGQSGGSGAGLVDGGGGGGYGGGGYGGGGGGGLGGGGGDSFVSAEVQSLLAQMGGGNNAGGGGGGAAHHMLKSLNQQQPQQQQQQPPYMLLSLDNLALLQQQQQLQR*
</t>
  </si>
  <si>
    <t>C_810012</t>
  </si>
  <si>
    <t xml:space="preserve">MAATAAAAEPAAGGAVDALLLHQQRPAAAARVAAAVIENRAREVGLAVLDPARLSLRLTQFIEPGRSYAITAMLLEMVEATDVVVVAAVDGGGGGGGGGRAAFHEGARSPLLAAVRAHCRNPQLARLRERIDQVLDEEAAAATSRGAPFVSRVQQCFAVGFAAAAAPDGPLGPCCRPQLQPGGPLAIVQGRHPLLQAAANGAFQSSASRASVGGRAAAPPLSPPPAPPQPNDTFLSPASAPLHLVTGPNMSGKSTYLQQVDTSGGELDFRWLLQPAAALDYCHYGLLLAAAAGLPEEVVAEAGRLVMLVQHWRSSHGDRAPGDRAVAVRGGAGRAGEGGAEGEDEEGEEDEGDGEGRQQGVAAAQKRRRVEEEDQAEQVERWSADPSGRAGPSSKRQAVAAGLPQQGGGGGRPQPQPQPQRPPPLQLRVPLGSEEELPAALAAIKFAYTGRIEAGSITEALQVRQQADYLQMEGCVEACVAAVREKLAAPVAAAADPKQEPAFAALLTEAKPQLVAHFGDALAVLNKQQLYDQMRALPAVGLEALLESDDFGTDSESSVVLVLAEQGTRATGAASSGVAPGQASAPNRDVSAANVIRVLLLLKLMGFERPTKLQRPPWPPPAAGPG*
</t>
  </si>
  <si>
    <t>C_810013</t>
  </si>
  <si>
    <t xml:space="preserve">MPGVFSGVSAQIMGGAPKHFEAYERARETDSVVSHWPPTALVHMPRDGHIGTLVGMNLQELKALRANVPGVTSGKLRLEPDLSPLAEELNHLYGAHEISSESTTDLLDWWEASLAAIPADMRAVGIHGEQVETVRR*
</t>
  </si>
  <si>
    <t>C_810014</t>
  </si>
  <si>
    <t xml:space="preserve">MAALLEFVGRPAQVTSGNSSDYPVPALQRYIPPVQTQPFDLLSRPEVTPKQLSELEGRLRAVNALAPFKTSQKSKLNLTLSGHHHHDHHHDHDHDCSGSNCSHESHKHDHAHDHDHDCAGADCSHESHKHEHGHAHAHSHDHDHASHSHSDSEHNCAGANCSHESHKHEHHHHEEEKKVVHDDRVSSVSFQFDGEMDLDKVNYSLGFLLETRAEDIYRMKGILAIAGSEYRFVYQGVHQVFEGVPDRKWLPGEPRTCKMVFIGKYLLPEDFREAFESCLVKKEDKQPAPVTTADCNRGCKPARNPSTRPFPAS*
</t>
  </si>
  <si>
    <t>C_810015</t>
  </si>
  <si>
    <t xml:space="preserve">MLLHAPHVKPLGQRSSIRRGNLVVANVACTAGKNPTSRPAKRSKVEFIKENSDHLRHPLMEELVNDETFITEDSVQLMKFHGSYQQDNREKRAFGQGKAYSFLMRTRQPAGVVPNRLYLVMDDLADQIPNTPLRELPGGPAGVTCLAFSGGGTYLALAAAGSPTAPGPGGSDSFKLCIYKTLTGALVKTIHGAHSGFIYDLAWARGDTAIISASADCTAKIWELNPAAAAEAMAAAEAAAXXXXXXXXXXXXXXXXXXXXXXXXXXXXXXXXXXXXXXXXXXXXXXXXXXXXXXXXXXXXXXXXXXXXXXXXXXXXXXXXXXXXXXXXXXXXXXXXXXXXXXXXXXXXXXXXXXXXXXXXXXXXXXXXXXXXXXXXXXXXXXXXXXXXXXXXXXXXXXXXXXXXXXXXXXXXXXXXXXXXXXXXXXXXXXXXXXXXXXXXXXXXXXXXXXXXXXXXXXXXXXXXXXXXXXXXXXXXXXXXXVRLCFDKLGTRLYSGDSAGVLQEFSCDVNKGAEAAAAAPGATNLKASAITTGGPGGGGGGLNATMMSATLRPRAGTGAGGVNLNASMLPRNFNASFRPSATATSTASSATVANAAAGAAAAAGGGGGGGDAAAAANLNATMASTAASVADAAAAAGAAAAANILRVLRHLGGDTIYQVAWNPQFQVAAVCSFASWAPVLLAAYDSRLPDVALTLGHKNGMELMGREHRTADTALRRRWDVPDRLTPEFLRLMLQDIRRDAHERGILGAPGDPHGDKLVVPLSRQQQQQQQQQQQQLRASAPAGAAAAGAAGAQQQQQQQHLELPGSRFAAAPGGGGSGGGGGGEDDAAAARAAQSAVAKELLHRSMRGGAARPKTAPPASAAALGLPPPAFKDAPPTAPPPPPLQEYAWNHPQPTAAGAVDTMARPAVGGIKEDQLPPARYGSSEGLAAAGGGGGGRGAAWSPGTPQQSAREGTGHTQASFYPQRPAAAAPMTAQQQQQQAAFQQQAAYQQQQQAAFQQQAALQQQLLLQQQQQAAAAQQQQLAAQQQQQALVQQKLQQAYGTPGPAATAGMQYAQPYQQPYQQQQQQYAQQYQQPQQQQYAQPYTAAGSAYGSGSSAGGYGSYSSPTAVAAPGMVGAPVTPQQQLQQAAAWQQQMRQRAY*
</t>
  </si>
  <si>
    <t>C_810016</t>
  </si>
  <si>
    <t xml:space="preserve">MQLHASSRAALRQVAEAKPADDRLPVTVITGFLGSGKTTLLNHILSSREHGKRIAIIENEVRCLCCTVRGDLIKALNNLYTRRKDIDHVIIETTGEXXXXXXXXXXXXXXXXXLHVRAR*
</t>
  </si>
  <si>
    <t>C_810017</t>
  </si>
  <si>
    <t xml:space="preserve">TPSSSCQPASTPPSSPLCRLALLSPSTTSRLESWKRLCKGGAAPTTTTAAPAATATAAAQCNYSPAAQASRHGGRQAAAGPGGTGWAGGIQIHVPGGQPEPDEGVRGCRCSAAGRPVIPQAH*
</t>
  </si>
  <si>
    <t>C_810018</t>
  </si>
  <si>
    <t xml:space="preserve">MLMALTSSAALAQIQPETDPERIAQVCRVATQTDPICTNGGYLNALAGTPNSDSCGHCICPEGWGGVDCSACQRVDACPPQPLPDGSLLPAAACTSDSPMPTEEEALYGKSKCPGYTPTSCGKAPGGNGPFWMHHCLPGTYPAPGKALKLSCKLTRGPDGAFQCYITQEGSYVASLGMRCLTGTCIYRMPSPPPPSPPPPPPDVPPSPPYSPGPHDDPPPPPFVPPSPPPPPLPPPPSPPPPPPPPPSYIRTHTEVALLIAIGITVAGLMTAAAVLSYRDNAIATAWQSAAANDQPSSGGGWGGGGGGGGGGGGGGGRGFGGRGFGGGTPRAGEAFVPLLNSAHAPSPLDSGVVYDDPYDGEDEGGGAGAGGVAGGAPVVLTWTNIHYRVQVLLLGAGKTTLLDVLSGRRTGPGRSGQIRINGNLVSAHQIRALSGYVLQDDVLPGTSSVFEYLAFNALLRLPPHRHSQRKRDARVWGLVRRLGLTKVVHNLIGDAHVRGLSGGEKRRVSIAVELLTRPGLLLLDEPTTGLDSTNAARVVEVLGGLAAGGVNVLLSIHQPRPDVLRAMDRLLLLSGDGRVVYAGEVAAAAAHFAALPALPGLPPDVPLSPPDAASGINIADWLLDVVIKSPREAVAAMADAFGASPAAAADAATAAALADSPRPLPPAKYSPPYLLQLRALSVRLLRNTYRHPFSVALNFAATLAVAVCLGLIFRNSGTETSGIQNRLAPINTSALPPLRISGDGVLKEFGFK*
</t>
  </si>
  <si>
    <t>C_810019</t>
  </si>
  <si>
    <t xml:space="preserve">MRVYVAAADLFAAAKAVVAVFRDYGRRDNRKQARTRHMLAEWGVDKFRSVAEQYLGKRFQEPVPLPPWQYKDYLGWGEQGDGRLYCGVYVQNGRIKGEAKRALRAAIERYSLPVVLTPHQNLVLRDVRPEDREDIEQLLRAGGVKELVEWDGLDRLSMACPALPLCGLAVTEAERALPDVNTRIRAMLTRAGLPPSQPLHVRMTGCPNGCVRPYMAELGLVGDGPNSYQLWLGGGPAQTRLAQPYAERVKVKDLESTLEPLFGAWRAGRQPDEAFGDWVARLGFDAVRQQAAAAAAAAPVGTA*
</t>
  </si>
  <si>
    <t>C_810020</t>
  </si>
  <si>
    <t xml:space="preserve">MATAATGPRLPPVPSTAGMDIVGCYQFLGPGSRRLFPAAELSAGHGSAGGGVGPNAGPRSFDVAACVRMVAGSPGSHFRYVGFFDGHMCFGIGGILPPSALAAAEPFAACEPCPLPSGRNSTGSR*
</t>
  </si>
  <si>
    <t>C_810021</t>
  </si>
  <si>
    <t xml:space="preserve">MGGIAWRWTSPARELAHCNLARLTPELIQRVASFLHPNEVTSSFKLVNKEIAASLRHDYKTFKLRRAPAPARFCPTVLEALALPPLALLPWPGASFVSQWGCPEPWRVLTRRQRQRLLCLAASSHHAPSLDAALAHCGARVVPEVLAAAAAVGDVNACERLLNEEGCEWDAVVVWSAAIMSGQLGVCRWLQENGVEAVAAQAPGPDTFLSLRFKALVSHVEVVACFCGQRELLGMLQAPGGTGASTGAAGMGHAASRGPQAHAAGLAAAAAEGGQVELLELLQLLGELAVLPMSNNDNDHHFITLGVAYGCPLEVLQRCCERAFGGGAEDGAAEGVGAGAGGGGAEGGLQAAVSVRHSRRQQLLLRAATSPTPDWAVKCEWLLLGWGSEPRQWAPINIDSTDTVLVQDLWRHAATQPGYAQRLQWLAARGLPLPNAALEAAGWAGDLAAVEFCLAVEEEAEPVLPKILATAALAAGQVPVLRLLRGRGEAVDWGDLVDAVMFECVCEDAGCSDSPCLPALRYLAMEGGLDKAEEAAVDWSEVFTSVAQHGADLALLRNLHEQRGAAFDPKAVAEGGSEEQLEWAMQLVQQPGSGRVSGYGQVELFEAALEAGNWATADWLYRRGLLGPGCTPQQEQWHLQRVFRDVAGQMGDSSDDSRVVPTLWHLYRWCNMQWSTKCRRALQECAVRAAHLGRLRVVSGQARQTREMLRDADAALAVGRCGGGARRESVVSEEEGSEESEESEE*
</t>
  </si>
  <si>
    <t>C_810022</t>
  </si>
  <si>
    <t xml:space="preserve">MGLQQRAPASMLGLGLDVSPPLLQLPVEQLAAQKQWPAALVVPPLSAAARPGGPDSGGGPWHKLPEALAAAAAFLRSGGNVVIFGGGGGADNGLGLVEELLLAAAAPAAAGPGAGAAGARRSSGCMAAQAREGMLAVSGAFFVQATNEDGSDVLPYIDGLPVILVDDSTAASVRVLACPPSSGAIPWFESRSGNTGPVAAALVWPVGRGRLVWLGSSFGNIVEAAPPPPPPYYGSGGPGNYPPYGGYWPLSPPPYYGGYYGGGGGYYGFYSPPASRAGPDADPPVLPSFGCLPYVVNGQWDERLFDAVQVPLHDSEGGGGGAVQFDPVKCGRAAGAAGYFLAGFVATAGGESGGRCFGLEYPPDGAADPPSSKPEVVGGGGGGGGGTCQPCAASPDWARLWCGVEDARGEGTTGSVSYMSIYETFYFDSATEA*
</t>
  </si>
  <si>
    <t>C_810023</t>
  </si>
  <si>
    <t xml:space="preserve">MHCCCLPTRMLGAALLVLLLVLVAPTGLLGGRLPRPVLAHAHKRPALVVRPGPSPRATSSRLQPPPRSSRDRQPPPAADPLKHEPAVSSPPPATPPAPPDAPQPPSAPVANPPPVPPPPRVPPPPRASPRPGASGITRRAPPLPPFPPNAPDAPLPPSAGLLTFDVPEPQGCYAFVCDGPRGCSAVDTHGARFGLTLLFDLNGFDPXXXXXXXXXXXXXXXXXXXXXXXXXXXXXXXXXXXXXXXXXXXXXXXXXXXXXXXXXXGKVHTR
</t>
  </si>
  <si>
    <t>C_810024</t>
  </si>
  <si>
    <t xml:space="preserve">MASKRIQKELQDLQKDPPTSCSAGPAGDDLFHWQATIMGPSDSPYAGGVFFVNIMFPPDYPFKPPKVTFQTKVYHPNVNSQGSICLDILKDQWSPALTISKVLLSICSLLTDPNPDDPLVPEIAHIYKTDRRRYEETAREWTRKYAMG*
</t>
  </si>
  <si>
    <t>C_810025</t>
  </si>
  <si>
    <t xml:space="preserve">MASAAADAALAPGTNSSATLSDPSASAPAHVQCWACGVLVQIPIVNNELSPVFRCGWCGAISEAAPPWLTGPDGRAGGRRRGFSSLFRGGAWRSCMRILSRLSYLVVLVVLALIGSIVLPGIGFVVPVVAGDSGVAWALHTTIAYLLSAAVLFNLFAAVATSPGKPHECCRGLPPHTACSRGGSGAHGSSSSSASASSMSRRWWLFGRGGAAASAASPAAAAAAPPLVVPQYAYSHLRYCWSCRGPQPAEAQHCHVCGCCVVDLDHHCPFIANCVGRGNLRNFVSFLGAAVAAVAYCCAMALTALWLERRDTAEAMREAFVAASRASRASAELEDVGAAAAAFAAAAGGAGEHGAGGGRSGWLRAMAAASEGVVWFLGSVVPRLPLRVTVAAYIAAISVGVLLSVGILLLQTVRHIVRHGGSGGGNGKSGSSNGSRAAAAVGGPREQHHLHPASDAAAAAEAAARAAAAARSTAGLAAEVVGGCGSAPARRSMFASLRRVMMGSGPEAEDSVWMAPRARDQRPP*
</t>
  </si>
  <si>
    <t>C_810026</t>
  </si>
  <si>
    <t xml:space="preserve">MPPNVWVDNVGSRPPGPLTVVNDIMYVKVRSHHLPGWGAAGLQVLNISSGTWLGTLWPPNQHRSSTAASDADGAGSNSAAAGAGDADGASIHYPMPTVPLRVLDADGARNTHIAFFSARAPNGTTLVHAAVFGSFVPATGPAITGGVNFRGLAVFPTANNTLLAFNLATRTLAWEAAFPVSAFSSLQVSTERLLVRLTKPSTTPGYPYYSVSVAGEVRGFEIDPALSSLSSPYTTNPRSPLTPEGIHFTFLDADRPNQPQRIGITDLVTLEQRLLTLDATIRYPPVPPAISYDSCRLVVYGNGYVMDNDALPPVIPAVHVIDVATGAIIWRKELLALTDGEDSFPARRHRGTAGGRPRGGHPRALPPGRVGICATCRRRTYGKPRAVPFLLYGQAYRTTVSSLVSRFNPS*
</t>
  </si>
  <si>
    <t>C_810027</t>
  </si>
  <si>
    <t xml:space="preserve">MLAAAPDVFVGTSARLVPIVQLLCALMASSFERQGLTLPPWRRTGSMLSKWLPNRSRDTPAGGGGPFARASAPPAAHVREEQKPRAQVPPQPQQQQQQQRALPLAAASGAGGGGGSAALQVPAAQLAAVGGTGGTGVSKPSQQYQHQQQPQHAAATIAQATVRGVRSGTGGVGVGRATSLSFSRISDPLSVQHWPQDHAQQQQQQQQHQHQHQQAHGAIAAAASGRSPMGSGVLPSAPGTPVAALAPHAHPHQHQQQTQTQPPQALERAAAAATDAAQLMLSPFTRTSTGHGDSPGGPQGVNGPAAAGDVCHRGGRVRQDSTYDPFGFVPFGGRNMYGSPKVSDESGMSPPAPPFAYPYGGLRQQPQPQQTAVAAAAPTPLPLPVPALQSTASVSAQELPPACRRAPSGLLAARLQQTSPHGGAAQPGAAAAASGGASGAAVAATAVVAMETRPPAHWGDVPIHKVRMGHAAATAAPAGAAAPLLAATPIAASVTSTVAAVAPLAPGGGGPACVGTTATVSTGKQ*
</t>
  </si>
  <si>
    <t>C_810028</t>
  </si>
  <si>
    <t xml:space="preserve">MRKIPCRCVTRSWWFAVAXXXXXXXXXXXXXXXXXXXXXXXXXXXXXXXXXXXXXXXXXXXXXXXAAAAPDGDAPVAGGSPISVFAVTGAFSPVSRLVGAGGLNAGPHGFGAIAAAAALPTGMPRCPSEPPVLQFGFQLPAAPAVSVEVVAAEQLLHTPAPNHQQHQQQAQAQGHKRAAEAVPRAGRSTAAVPYVTTVASKGAATAVGYAAWGALPATAATADNSTAGLVAADVLAGSISAGDTAAMSVGGASCCDCGCGSADGSTHSALDLGLDLGLGLGCMTDEAAVREGVASSRYGGAHSIFLSLGTGVLIDCCGEDEDEDEAGVEVAGGLLEMDARAEAEAGQGRGQNETWYRSTATGMLPAPCAGEGGRRSLDAAKALLLDSPCAAAAAAAASTAAADASGCKRPRPRRQQPGERDAMPGGGLAAMMAAAATAAPAAAASAAGLATAAGVVERRPPVHPAAPAIHLVRRRQQPQPQEHDTAAAGGGNRSGCGSDAAAAPVTPPLQPQQQQQQQLQPGLQLASARPHSQAEHPLQQQVLAFQRLSQHSGARAASGQQQLLVATHPIAAAATAATAAAVTASAAAAVAGMRALNTAPPLQAADKSWLPWKLPAHYGGDGVAEADILVYPVSSSAAAVAAIQYGQPRAAAPAGALMISSY*
</t>
  </si>
  <si>
    <t>C_810029</t>
  </si>
  <si>
    <t xml:space="preserve">MHALRDHRVFLSTSLALLAAAAAGPLGDHAGWLLGCAPGERSCPRTVFLPVDSAWQKHFQATGSSLATATAALTSAPAGSSSSSSPQQQQLLPDVARVLLLHVLGAGEGKLRARQFPKEEAARRLQNAKRGAAGGSQPGGAGGKRRRMQEESEDELPDDDEEEEVSVGVCT*
</t>
  </si>
  <si>
    <t>C_810030</t>
  </si>
  <si>
    <t xml:space="preserve">MVDSNQGMSLRHSFLVVRGRGEYEGMEFIVEPALRAHFTIPHPSPDYEQMLARAPDVFVGGSCRLAPLVQLLCALMADSFERQGLALPPWRKEAAMLSKWLPAPSRTRDVPVVARAHSATAVDLPLPAVSTLPFDLPTFNSTSGCTAAAAAPAPASRGPAFAAQPIHVSALTPHAVFGFGIGGGIGSIAAATTGAGNIESGSCCGGIDSGYGIASDASALLLGFGLGGSHADAMLDSAAGIAGYSCGAGAGGGKDCEGVFSLGCSPDGELPMQLPPAMLGHSSRRSLRRPAVHLGFEPCAPAPAAAAAALSVSVWGGSPPAPGGAARSCGSCSGSSSNNNSFGGRGTGLLSAKLQRSAAAAAAAAPAAGPASGQQQQPQQQQPQQQQQQPQRIIETRPPAYQGGMCIRVVKLVGFNVPPPPPAAANSIAAAAQAPAQRA*
</t>
  </si>
  <si>
    <t>C_810031</t>
  </si>
  <si>
    <t xml:space="preserve">MASGPGTDLLKYGRIGNPKYHPFRLSNDDLELQWESKKGQIRRVPLAWITKWQRGQETAVFKKHPQPKLAHRSFSIFYVDENKRERTLDVICRDPSEFEMWFWGVQIIRYYPPHMMSAPTPLNAHPHSYQGASSVVPVQVNGREAGSQPMPPPLEIPSLRSSLADDRPPKPTPKTKPTTGLSVMVGVRNSGGPVPGGPLPGRRGDRRELGDLYVWGSLVTSEEDEWAPARRPQPASLNEEAMRYWQNSSVPVLVQNAGSVDVVRVACAPRHAALITRKGELYTWGFGKNGNLGHGWCTNFASPRLVPRMSGKGVRAVACGEGAIAAISADMRLYMWGSGGAGQLGNGYAFPVVEPVPVLFPGLREDARAVVAAANAAAATGPSSMSGDPSGTGSAAAAAMSGPGGGGGAGAGASGSGMTGPNGPLLGPMRSDVLSSSVASMEQLRDTPDASSVGPSGSHGQLYTWGGDFSWTEPAEPSKKGAEHAAPKRDHHGGCLGHGDKDGRLLPTRVRGDMDKHGVVQVACGWSMTVALSRDGRVYQMGGTGAAKSGEKSCPWEGALAPTRVDGNLFGMFVEEVACGMHHVVVAASRVQANGFIPDDQRRVRLLTWGRGSEGQLGIDSGAGGGGITSMSGEGPLGGRMGPPQLDYSLPQGVFITLRPAPGPSGGRVELCKLRFSRRHFSQTEAQQWWAAHRAELYDSYHVTASVGGSSGTHGPGGGGGRGTQAALQGYPTSPSGGGLAPALMATHSPQALQPPPQTLAHAGSVSHTRGFSSDTQGTSASGGAGTGNANLYFSIGPAGVASPGPQQGASGGSAVGGDSTTRSPAAYWAPAAAAAAGAVSGGAGGGGGGDPYAAWADHTYTADDPALMAAAGAGGMQGPGAGLPPPMGMPPRHHRSRSGSRNASGGAAAAVPPQVLVAQQQAQWAAAVAAGQVPVSLGSGGGAVTMAAFQQQQQQHHHHQHHHTRSRSGGAASSRSNLSNRS*
</t>
  </si>
  <si>
    <t>C_810032</t>
  </si>
  <si>
    <t xml:space="preserve">MQLGRQCGVLAYRLGRFRPVAVLGPPLRVVHRRRCSSVAAHAVPPDGASSSGNGVPNPSGHSGHRPAPSSAALKTVDELNSAPGSPDVHPWHERFDVKEDRVIYKRYVTVYDRAVEFTSDDGQPHTLHYDVVGHPQSHHQFSCSFPFHPATATTPAQVTVVHEYAQGPNALMYSLPCGGFDPRKHKSLRECAIAEMREEAMLVGGEVVELLPEGHPGQSELKWSRNKFKPFLFIDPQPDPSGHAARDAEEHTIEVMRVTIPELYRLIHSGKMMLPSVYAAFLSLEVLKARKLI*
</t>
  </si>
  <si>
    <t>C_810033</t>
  </si>
  <si>
    <t xml:space="preserve">MHENDGDLGRDPQDILQRERANQQARQHHQQALQAAAPGNSLEEMAAGDPGRKSPGRRQAETTPPDFVNDKFKEVAYRDAPEARLFEDENKL*
</t>
  </si>
  <si>
    <t>C_810034</t>
  </si>
  <si>
    <t xml:space="preserve">MASGMRLANKDQPTTADYSANRSLQEQVQQMQHVLHAQQQLQQQQSKQVFAGLNDLGGGSAGLQAAVAARLAGLQAANLAAANGAASAAASPRNGDTTAPSGEAAARSDGEPNGNAQERGAAEAVAAPPVGGSPVRGSAGATSAGNGTGGEDWVGGELVAALLAPRLPLAALGLSHATVEGMPKQTFLALLRHVGLNLVPLGAPGGGGGLGGGLGGGLGGFGGGGGEQDGLLARLMLQQQLQRQQQAQQQAVQQAHRREAAAAMAGLMAGGSGLTPEQEAMLETARMVGGPAAVAATARALLAGGRGGGLAGMLAGLGNGGAGFVGGSSKQQQQADLDGRVAAGVRQFGELLALRRANEAAAAAAAASAGPAAAAADGKAAAAAEAEARRSPDQQEGGTPGRAQSPAPAASNGAAAKPPGFGEADGGRSQASGDSKAEEAAQQATDAPGVAGDQGAKSRSAAAAATSGSEDGRAPSGSKEREGSVPAAESSGGAAAGAKADAAAECNGGSAQAGGAGTAAAAAGAANGPSTPVQQLLAQLAAAAHKQEAAAAAGSTTNGSDAAASNGGGGSVTNSLEALAQALKNGGVSGLNPQQAALLQLYVQHQQQQQQGLGGLGGLAAVLSGGLGGGLGGGGGGLAVLNGLLGGGGGGGANAQLLRATAGANGGGADSPLRGDDSGDSVPDGVAAAAAARPANGSGASTSARGGGGGGRQRLPEAPAGVKGPTGLQLLRNLANGGGAGATMAGMLLQNAGLGVGGGGGGAPNGIGGGGGASQLMDDLETMGVMGRRGGAAAAGGGGGGGAGRNSDAAKARGAANGGGNNSNNSNNSSSTLATLLKLQQQQQQLARQQGSGDWAGAAGQDAKPTPSQQQQQQQQRQQQQQQQQQQQQQQQEQQQQQQLKRERESERDQPPQQQQQQHQLRLGVAGVMPLPDDRTERLSVLSELLHNAVANGQHTLAGLVRVQLQAEARELMTPTEPPATNSSTVAGLKSQLADAMAALHESQQSVTAAAAAAAAAGANVSAGGAAGGKKGNKRPENGNLATQILKRQRLAWEASGGAGGGGGGGAGGSGASAELGLQQQQAQAQAQAQQQQQQQLLLQNALNAAGAAGGAGAGLAGLLAANGGNGAPSVLAAALASALNASRAGGGGGPGAPGGMPSQAERLAAALRAANGGGGGGLHDGGAGGPGGFGDPAAAIAMGLSGGGGAGPDAVMAGGGGIPAAGLNPAQLRFLAQLQANAGGGGSGGGGGGVMAALAAAAAAGGHGGAAAGIGFPGPAVVPPSALSGLSASFLVGSLVPKGRRSKGARRRAGPERIGTILRELYQPTAREVRENEAATNNASANGSDRRQFGELMALRRAKDAAASGNPLSPEQSQLLAAISAAGGHKAAVTAVLAGNGASIFGRGGPGGRGGSAGTGTSGATGGGSGGGGGGAAPVAKSRRKGGAPSRAAD*
</t>
  </si>
  <si>
    <t>C_810035</t>
  </si>
  <si>
    <t xml:space="preserve">MRAAPFEIRAAHSNHQSSTSHQAASKTTQAPKYEECLDFARRQDYDAASSSFEKLLAVDPTHEKAWISYAQMSKKRYKALGQNSLAFEACAAVLSRGTQALPHGARLWQARGLLELQQGRTDQARGLLEKAVELDPKLAPVLNWKSVRAQDADTD*
</t>
  </si>
  <si>
    <t>C_810036</t>
  </si>
  <si>
    <t xml:space="preserve">MRSLAARSLRGVAHGTSKVNGAHYVPALRSAASQARVEARSGGSSRASTRMARGAAVVVAAGASAAASAKSTDNPFD
</t>
  </si>
  <si>
    <t>C_810037</t>
  </si>
  <si>
    <t xml:space="preserve">MCLAFPGGSNGGTPVGLPRAAAAVVEQTAAALLRMHVLHWPGTLAARAVETLAAFQAAAPPLPLPAVAEGAASGTAAAGSSSTSSGGDGRCGDLPLPSSAVAAAHAEAVVRSHVNHAVLVSCGLVSAFSVMATEQFCRQHLDRSINSSSSRSSSSSGSSSSNGRQQQLQQAGPSGPLLAALVAEIGSSCFLEQAARLALQEAACMGRRRLRQPAVMAHVEGHMRTCYVYRADDAGVLQPSDLCINLVSQLCRLANDMCFKRRMCITSKHCGLTPGAIRELGGDGSSSGGGSSRSGGSNGGSSSGGSSGGATRGGRGGAGAAGSGASASAAAAQTEPPLVAPWGACMHTLVLAEAVAGLAVAGFGGGVRGTWGLPPELVAGLPVLGLDSRGRAVDLGPLLQQQQLSGAGPQQQQQQQRAAVAAAAPGGYPLLPAAWWQSLAALLHVPVPLHPAYMAEDANASWQYNEDGTVRSSFRVSPAAAESEGGLLVPQPYERLAEALRLQGMPGILLPLQPPPSLAVALQAGLVPAFEAALRRAPDARMAARLAAALLQPVWLAAHEGADDGLGWSWPQLQQLLAFAPPPAAAALVASLGKRLQLALDQAEAAVAPAAAGGGGGGSSAGRVVLTTPALMLARQLAAALPLMALVDLDAVGADGVGCFCTDSTDLAARALRAMSGSVFSRMPRRGGSGSSGGGGKASPAAVTARRLQWARAERAGCSSRLANWRRFLIHEVDVVGVLGAAIQVVLQLMPRPTLQFAMAAATGRPEPGMSGAMIILPMLLPALRTACNAAPDVLAEPLLHAAQQAPAAASGSPWSKVALQELFAMSTSQVRVTQDHEVMQGMRQVEDDVPQAVEGLREFARVHGAQAARAQFGGGPSARHACISSEGALGLAYFTPVSHLEVRQGAVAAAGMTNESGVFGLGPMRAGGAAAAASAVPADPPTPLRCCANPRCTNLAAAVGADSDAQLPLLNCGGCRGAAAYCGRGCQAAHWRAGHKEACAALRGEWRTRATAHGCLVRRPCANLTCYNCGCQEMAIKRLGGLKEGQRPWSVKVCNDCLTTWNRDVSAANVIRVLLLLKLMGFERPTKLQRPPWPPPAAGPG*
</t>
  </si>
  <si>
    <t>C_810038</t>
  </si>
  <si>
    <t xml:space="preserve">MPTGKIITSALHTPVPHWAPPTLFPLTFPAPEQLPKTDFLSRTIDPYVRVYFDGHDLGETKHLQKQQEPVWEEDFFFETKQDEDGRLSGIVRLELFDDNRAQQDEYVGAVEVDLAEVPPEVAAPTSARRIQYLDYAISYRHDKRGEKFAKQGRDSRLVVGFMGCMSAWSSLAEQLEGCEEEVGLLADEDSKQLYVPLPDTGERAGLWGGVHYDLPRAVRFKLVCTSKDHAAMHLDFRRGGGRAGDGGGADTAVSKARCVRVARRTYHSRRVKLCAGLKVFAEATLSDLPLCTDLSKLSLVVTSRRAVASSNVAEALDRAGFGGPGSLAASSFARAAREMGPEGANSAAVDEEGSSVYVPLGKAPHSALLQVDFSRPPGTAPGTGPSAAPPPPEKPKSLFGSFLGGAGGGAAQQQPVLKVASVKTSSKANGGKVLVHDFATTHCEVTATLSEAHRKPQLAAGEYEISRTSELVGALDDGGEPETYDSAVLVYYQLEAEPLAHISFADLFSPPPEPEPEPDAAFFADLDEGLPHSVGSVMFSVAATGGKMIGRVAGQLGNLVGSSGAGSGKGRATADGAEGGGGGGSSEPGMPGKVLGVIKGVPGLITKGVPEVMKAPLKLSSVAPTPA*
</t>
  </si>
  <si>
    <t>C_810039</t>
  </si>
  <si>
    <t xml:space="preserve">MAQPAPIHVVLGNMATVFTDAAASFQAAKSAAQAEDAAAPAWAKKMEADLKKTMEEAMERVEGEVKKLRGELVPYRAAAARSHNKGIINDDEALLEVPATNGEVPPDFPKTRGAVKALTGQQLKNLLEAYGVNEIMRETQGRRMQLGPVIGIKQA*
</t>
  </si>
  <si>
    <t>C_810040</t>
  </si>
  <si>
    <t xml:space="preserve">MPRIQPRAQGVPPAFFHTAQDVPPAVPDKAALPRIQPRAQGVPPAVPDKALRALPRIQPRAQDVPPAVPDKAALPRIQPRAQGVPPAVPDKAALPRIQPRAQGVPPAVPDKAALPRIQPRAQDVPPAVPDKAALPRIQPRAQGVPP
</t>
  </si>
  <si>
    <t>C_810041</t>
  </si>
  <si>
    <t xml:space="preserve">MPPRTPIPVVKMDPKKAPWEQEKKPHNRWHPDIPPVAEVKTGDLFRVETIDWTGGQIKDDDSADDIKHVDLSCCHYLSGPIRITDEKGEPARPGDLLVVELCNLGPLPGDEWGYTGTFDRDNGGGFLTDHFPEATKAIWYFDGIYASSRHIPGVRFAGLIHPGLIGTAPSHELLKIWNEREGALVEAGENSTTLGGVLHTRPLALLPEPKGALLGDIPADSPQWSKVAGEAARTIPGRENGGNCDIKNLSRGCKVYFPVFVEGANLSMGDMHFSQGDGEVSFCGAIEMSGFLEIKTEIIRGGMEQYLTPMGPTKLHVHPIFEIGPLEPRYSEWLVFEGISVDESGKQHYLDATVAYKRAVLNCIDYLSKFGYTKQQVYLLLSCCPCEGRISGIVDVPNAVATLAIPIAIFDQDIRPKAGGPPVGPRLVTRGDVAKSKYDGSKPLTINPCMCGGGH*
</t>
  </si>
  <si>
    <t>C_810042</t>
  </si>
  <si>
    <t xml:space="preserve">AAQQRPLRHDRQLGVAGLLRAAGSDHCGGQGPRHRVLDAGACCVRVRVCVCVCVRVRPPLPPAALRARRGPLRGRGLEPRAHHQLPGAVGCHRLHGVPRGVAPGDARPLGHLLRGDQRQRDQHRRPHRRPPPQGRQLLLKHSRPPPLPDSRQRPQIS*
</t>
  </si>
  <si>
    <t>C_810043</t>
  </si>
  <si>
    <t xml:space="preserve">MQLLNRQAGRQTARNAAASKRAARAPARASRSAAVHVRAVAAPVAPTTTTTGDDMPYRMSDVVMWSESKRIQTQVLPAAEDTITIRSLDWVRDRFDIEFGLENGTTYNAYLIYGADKTALVDASHEKFHNLFLEALQKELQAAGRSLDYVFVSHTEPDHSGLIPAVLDLYPEATVCGSKVCISFLQNLTHRPFKSQAVKGGDKVDLGAATCMHYCSEQPFDADVKVLMPHYRFYYDCLMKPNAKSVTTALRKVKDLPYTMIANGHGPILR*
</t>
  </si>
  <si>
    <t>C_810044</t>
  </si>
  <si>
    <t xml:space="preserve">MARAAAQTEAMAAASTDPDGRGAIKWTRNSRTDKGVHSVSTVVGLRVLLGSDERFDTDPEGLEIAAALNGRLPPAVRVFSAQRVNKKFNARRFCFDRTYEYLLPAYLLVPPPAGGSSNNSTAAAVAAAQRDLDPAEVSAALERLRQALQCYVGTHPFQNYTARRKTYTDTAKDREARKAAREAAAAGAAEAAGAGAGVSTAPAADEVDELEAAAEAAAAAAAAGAAAGEDVDDSEEDAEGEGAKKSVRQRRKEAKEARAQDDPLEEDEGEEVDGALEEYEAEEPGGPPRAWTQSCHWLYERSADRRDRVTVRHFRSITSFTAEEPAPLVLGGIPCVRLRVRGMSFMLHQIRHMIGGALSVARGMLPLELLAASLCAHSRVTVPRAPPHTLILADCTFPQFRKAGADEARVARWSGERLMLRQGGQDNLAAFRAESLDPALNELLSHPDWERFETCLPRFYWDPQAQQEVIAAHKNWEALRAERAAAKKREAEELAAAEAAAAAATAASAVEGGVVEGAAAADGAAAAPAAEVVA*
</t>
  </si>
  <si>
    <t>C_810045</t>
  </si>
  <si>
    <t xml:space="preserve">MAPEAEPGAPEDPNSGAPGNTHAQAGSRDRPPGDDLRVLVEPLPAHKVERWSDGTDAAGPSSKRFAAAAEEAGPQPQPVPQPQRPLPLQLRVPLGSEEELPAALAAIKFAYTGRIEVCSVREALQVWKQADYLQMKGCVEACVAAVREKLAAPAAAAAATVNPEHEPAFAALLTEAKPQLVAHFGDALTVLNKQQLYDQMRALPAVALEALLESDDFGTDSESSVVLVLAE*
</t>
  </si>
  <si>
    <t>C_810046</t>
  </si>
  <si>
    <t xml:space="preserve">MCVLIHAYYVRHCAKPKGRAALALAVRVGSIVEEEEERGIAHIVEHLAFNATDSYSNHDIVRLLERIGAEFGACQNAYTSADETVYTLTVPTDKEGLLDETLGVMAEMAFKISVVS*
</t>
  </si>
  <si>
    <t>C_810047</t>
  </si>
  <si>
    <t xml:space="preserve">MLPPTAQQAHPHEHPFGRHPVPVAVAPAGHQLLYANTDQLLQQLQSQQHGTRQHAQGAAAGGDSDSGRRREQHRQRTLLRHKEKASASAAETAAETAAATAAAISAAAAEAQSGAQQAVAHTPAQVFEEYLSRVVGGSRTADLARLVRCDGGSGGGGGAGSHEGDGQGRLQRQLLVSSVAAAAPQRLPQQLGLGDEEAGSEEVEEAQPAWGQAGEAEEGAEAERADEERASVGGRAQRVLAGSLEGRDGEDDEEDEYEDGDTGGGGGLTADLYSVVDWQAEAAAPAGMGLAAVRALLQAGGQQGAGQGQRGQQQQQQQIQQKIQQQNHAGKERAQSQEEDQQLEQHQHLEQQQLEQLEQQQQLEQQQQQQLEQQPRRRGLAGARVGDAEYRVRLLYNLEELAVHTPAEGYTWLPRLSDLESLLRPYTVARPAYVSACRHVEDLVGLLEAQIGKSGAAASHGHFFDGDQEAAQAEHKRLQRERVEQLRRQRSQAAKAAAANRAAAAAAKAEKARQQQQQQAKQQKTGAGGGGGGRGGVGGRMHA*
</t>
  </si>
  <si>
    <t>C_810048</t>
  </si>
  <si>
    <t xml:space="preserve">MIKQDIQGLNNAIADLQRVSARSKGEDRGNKQVSDHSHTVVDNLRSRLKDTTATFRDVLTARTDSLKHHRERRQLFTSNTDPEAGLPLLARQRAAAAASSSGALGGAAGSSSAPSAPTPSFLAASSPAQLQQQQQMQLLAPQDTYLSSRAEALRNVENTIVELGSIFNKLSELVAEQGELAIRIDENVEDTLSNVNAAQAQLLKYLNGLQNNKWLVLKVLGVLLVFMVLFVMFIA*
</t>
  </si>
  <si>
    <t>C_810049</t>
  </si>
  <si>
    <t xml:space="preserve">MGWSSRGAGCAVRWPADAKRSPSPSQSGSAPITLEGKLVFKNTHASEIWTLRTAAGAVYRLSAGQPLDSQLLPLPAGSRVSLTCTPLANQPNVCGSVSNAALTIAAAPVQATGVSLKVLVMVLSLTGSCARSGAAVSDVTKAFTAPGGYMDFFNDCSYGAMTYDRTAFRVLGTAVSCSAAILRCDEDAIAAAAYASAVKQLGATGAAGFTHFSYVLPSGLRDTCGWVGLAELPGTQTWYTPDNQGIFRKGTVMQEFIHNFGLYHGWRDGVEYADDSTAMGNGNSCPSAPELGRLGWAAPVATLNAATLAPAGTFQTYILPATYLGGDKAILKLTPDWLGAGYIKNVYLALRGAAKGDVNLLDEFKDQVSVHELNKNIDNVFTARGDPRVSILGTIGEKQAVDLAGYQLLIRAASLIEQGTKMVVHVCRYSVKASECAEPNPEASPKPSPKPSPAPSPAPSPSPSSSPKPSPSPSPSPSPSPSPKPSPSPSPSPSPKPSPSPGPSPKPSSRKRPPPPVFEPPPEAYPPPGPEEDNGGGGGGGGGNGPEGSDSPPPAWDPCYEDDPTCNYEYQDDTTLAAAPGFMYGCFEYTDISGTDIKTVSNVASVDVCKSTCASTSGCEVGVYRAAAKQCVLRSKALVSAKNGKNGYDASVQKSCLVAANNGPWQCLKNTVLPGYLLYYPYDATASRCATDCYADKYCTYFMMTAGGKCLLMDWLFIGKSFQTVSANPNTAVSSTCLLIKPAGASDSAANSYGFTTSALPASSPGAVLWTQPPSNLYIFMDPDSGSGSGSSGRRLGALENPEAAAGAVVEYVELSLEQEAALVGGGAAQQAQQQQRRQAAAAAAHRRLRHHQQM*
</t>
  </si>
  <si>
    <t>C_810050</t>
  </si>
  <si>
    <t xml:space="preserve">MQAPGDLQALYLQQLQQQQQQQQLQQQQQQQQAAAAALQFAYLQQQQQQQLQQQLQACGMQGLLRLPGAGVPGAPPGLPLDPSQGPAAQLQHLLMLQQVQQAQQQQQQQQQQQQQQQQQQQQQQQQQAQAPGAPFGMMGSLSDPALAAAVATALQLLQLPANLRALAAANMPPNAIQQQQQLQQFHQQQQQQLVQQQQLQQLQLQLAGYPPGAAPGYGAASGLLALIPQLQGQAAYAAGMDPAAIAAAAAAAGAAAAAQQQQQQLQQQPGPGLAMQQQQQFQQQQQQDYAGFGLMSPVEPQSGAQPGSGGPALPDSPQLHGGYSGDYGGLFAAEDMEGGVDTRTSEEARMEAAAAVGGNDGPGLQQQQQQQQLGPLSAQMQEEQASEQQPQLPQLPVLPSATEQYQGGQGQDLVRPHSRPPSDQGMAQPPAPQSNPPPLQQPIRPVPAIPLAIPHATGTGPPGHFQQPAFMSALLATSSNPNLGFAGPNTPAGSTPPALPDAATAAVDGGRAGGGPGSPQRSASPSQSMSQTDTEEEDDDDDEDTSASPSPSPAVSPRASPDRCSQQLQAQLQAQLQQQLQQQQQQLLQSQPSMDMGGQGSMTGMGGLTPAAALLFLGLQQQQQQRQLQAQQQQHHSVAVAAAAAAAAAAAAAEQSSGCMHPLAAAALQQFQDASSLSSAAHLSSLAPAYAPSSAAAVAHHTLSAAATGAAAPLRPASVATTGRGGGGGGGGGTSRTTSRKRTAADRRERRKESNRESARRCRLRREAEGAELGKKTNVLAGTNDMLRAQVEQMEATANRMEDQNVILSQWLQHIESAGDDAPAAAATILECIRQQDAAQIAAAAVQQMQAAIQGQAAAALDAGGWDGAAAGKDQMAGDPGSLDGETEPDTDDDDGAAGDAAAARRPAGQASPQGAGTPGSGRAKGGGAKGGGARRQQPKPKSKKEPAADGGDAVQDGTQSAGPARAAAGRGAGAGKTAKRKKPSDGGAMQGTPTGAAAEAGRPEAAAGGEDANAAAQLIAGSEGERGRSTQRQRQEPPQQRPGGGTATDGACTSAAAGASGHPSQAVRSASGAATAGGAKRKRAQAGADDGSGSPQRSGAQEHAGARVAAGGAGRTRPRSGGSGASGGNSRGNGYTNGGRGRSPVAGGSNTGLTTASAAASEDWAMLQEVRLAHA*
</t>
  </si>
  <si>
    <t>C_810051</t>
  </si>
  <si>
    <t xml:space="preserve">MAAGEVTTGDTGDFAIGERVFVPHVDRHYEAKILKSAAVGGKGAAVPRKLPKERFAAATGVVGAKKRSVAK*
</t>
  </si>
  <si>
    <t>C_810052</t>
  </si>
  <si>
    <t xml:space="preserve">MAKLTLIAVVAAALAVSAFASEFTSPHVAHLTSSNYEETTGDGKVYFVKYYAPWCGHCKRLANTWKELGEELKDVGSIVIAHVDCTTDRDVCTNAQVKGYPTLKVIHKGEEIKSYRGPRDKDSLKSFIEEAAKEVTTEA*
</t>
  </si>
  <si>
    <t>C_810053</t>
  </si>
  <si>
    <t xml:space="preserve">MPEDRDNYIVQMRRRYSPAGMLNADGSINQDFFKPRRVVLVADRAKWGDAEREGLYKGLEVHGVGKWREINRDYLKGQWDDQQVRIRAARLLGSQSLVRYMGWKGSKAKVDAEYAKNKAIGEATGCWKAGQLVEDDHGSVRKYFEAQQAGGEQ*
</t>
  </si>
  <si>
    <t>C_810054</t>
  </si>
  <si>
    <t xml:space="preserve">MRTLFHAPGVYKSTPGEETYGAVLSALRLGYRHVDTAQGLVRSIGVSNFSQAHLEKLSRTATIQPAVNQIEVHPFLQRRELVAYCQAAGIVVEAYSPLSKGHKLSDPRVAGVAARLGVTPAQVMIRWGLQHGMVSLPKSVNPDRQAVNLDVFGFALDEGAMAQLDGCEEGLVTGWDPVAHDPV*
</t>
  </si>
  <si>
    <t>C_810055</t>
  </si>
  <si>
    <t xml:space="preserve">MQERPHSPSAETKGDGPPRCGCSAPIDPSGPIGAGMAPAAPAPAPAAAPGAPPAAAASAGAPGGIPCGMPCGGGAVPHAGGGASAETGTGAGPRTEPPEAAAAAAACRRFVLRMLAFRLPPPPPAAPAAAPAAGAIVKEASEPAMLVPRDGGAGGDAGGASRSDASRSAGVAGIAGVAGGGGGAEAGAGGLRQALVDGGGGRSSDGPRGGKAMGAGEGTGAGARLGAGAREASPESEAAQLGP*
</t>
  </si>
  <si>
    <t>C_810056</t>
  </si>
  <si>
    <t xml:space="preserve">MSNNDNDHHFITLGVAYGCPLEVLQRCCERAFGGGAEDGAAEGVGAGAGGGGAEGGLQAALSVRHSRRQQLLLRAATSPTPDWAAKCEWLLLGWGSEPRQWSTDEAALEAGLLRQLWRHVATRPGYAQRLQWLAARGLPLPDAALEAAGWAGDLAAVEFCLAVEEEAELVLPKILATAALAAGQVPVLRLLRGRGGAVICGFLVKSAVFECVYGDAGCSAFPCLPALRYLAMEGGPDMEVEGEPVDWSEVFTSVALHGADLAFLRILHEQRGAAVDPKAVAGGGSEEQMEWALAQPRPAPGPEHVAADQADHAELFEAALVAGNWSPAHWLLRRHGADTPQQQQQQQQQQQQQLLQQAFCDVAERLGGATAMSTVVPTLWHLYRWQCARACVLS*
</t>
  </si>
  <si>
    <t xml:space="preserve">MPPPPPPPPPPPAACWPAPGPAGLERRRKLKRPGLSAPTCVAADHSGDLDPTELGRLVLGCGLRLGEERALAAADVDAATLLRPELGDMELREALNRVLDSLDLRRAGIVEVQHLRAALASSGPFHLLTPLHTQLLSELAEAQAQLPAEATRTAASAAAAAAGGGGGGKQSVTVRGGGGLKGAGTAARQAPSHSALQVTAKGVMGGAATAGAGVAAGRRGPALASGGLGEALVGMEVAAAPYTAAAVEAVNRLQTLLQKCG*
</t>
  </si>
  <si>
    <t>C_810058</t>
  </si>
  <si>
    <t xml:space="preserve">MASKPPTVMAGCYAFLTTTGAPRFAAAELPQGGDPGAAAGANRQGRGSEGAGGFFDPLACVRVVAATGSYPIAGFLGGRCFGVRQLPPPDLAAGDMDLDSACPPCATGPSRRLPPTVPGGLRCGAVVALGSGSSSGGGGSSGSGGGGSAFLALYDLSSWPWVKLRPPRPPFAPWPPEPAEDLGSGLGWGRRRLRQER*
</t>
  </si>
  <si>
    <t>C_810059</t>
  </si>
  <si>
    <t xml:space="preserve">MNTHFLQFPARCPWSCTSGKGLGAEPAGCFKTSGVVLAEGNAATAQAFDPLACAALVHGDGSYSYVGFAEGNKCYGYKKQQPPGDSAKLTTCKACQNSKFSADMCGGSGAMSLYSLEELFPAVPPPASDYTPPPMDS*
</t>
  </si>
  <si>
    <t xml:space="preserve">MLEILPPVCLLAPTVNVCVYSNTDVVESFERAGLIYETVRYLVPRDLPPGPXXXXXXXXXXXXXXXXXXXXXXXXXXXXXXXXXXXXXXXXXXXXXXXXXXXXXXXXXXXXXXXXXXXXXXXXXXXXXXXXXXXXXXXXXXXXXXXXXXXXXXXXXXXXXXXXXXXXXXXXXXXXXXXXXXXXXXXXXXXXXXXXXXXXXXXXXXXXXXXXXXXXXXXXXXXXXXXXXXXXXXXXXXXXXXXXXXXXXXXXXXXXXXXXXXXXXXXXXXXXXPSPQVKPDQGVSTLVCPAAPNAKAVYTGWNPATKRSVSVATTWSFGKGVVVWIGSGYTQPNLKGYAELAAGVIYDTEEGVSSNYSA*
</t>
  </si>
  <si>
    <t xml:space="preserve">MDIPADTNMNLRLTTGYFAKLDGKIKVKPRQGVSAMICGTGGPIYSAYVQGRKQMSVAIYWPLGKGTVYWIGSAFSIPHLKGYQEAMGAALLTAAAGPAPEPAPKPSPAPKPSPSPSPSPSPKPSPSPSPSPSPSPSPSPSPSPSPSXXXXXXXXXXXXXXXXXXXXXXXXXXXXXXXXXXXXXXXXXXXXXXXXXXXXXXXXXXXPSPSPSPSPSPSPSPSPSPSPKPSPSPSPKPAKKSPPPADAPPPDYLAPPPGTQ*
</t>
  </si>
  <si>
    <t xml:space="preserve">MRCIHQLGDKRLFGGDIPVIRRPFVGVATFDVCLYTTTAASETRLDILSDNIKYLAPGSHVMRTDVQPSLTDPMTKGFVIPGNKGSYYESEGIAANPAKATALKNFVMSGGALVLAGGAVPGGNTFLPLLTAIVGADPKCQPLTITSDVLVQNRIASDGLFAKLAPKLKVKPGSDVSALWCQTGRAIYSFYNPAKQQVSVAIQWQLGKGAIYWIGSGFAVPHLKGYEEVMGAALLTAAAAPAPTPSPAPKPSP
</t>
  </si>
  <si>
    <t>C_810063</t>
  </si>
  <si>
    <t xml:space="preserve">MRTGVSLRVRFLQSGGTLVDEWLSTHSQTRHDAGAAAAGSSTAGAAAEPPQWHVSGRTAAGQPDPDGQAGPAGPLDVPYEDPQYTNQLQQQYEQVPYDHVLMNMYEELQGLAAVRTSGATSAAAAAAQLQQLQLAAAAAAAGGARPRTPTSGGRRGTGGGGVAEARAGKGAAAAAAAAAGRPRTPGRGRSNGTGAGPTAALTGAVGSPAAAGARASPSRRPVTRPRHASQGSGQAGGPAANGLLGAVLGGGGGSGLGSPAAAAAANGRPSSASRQRINLLEVLKSQSQLEAAAAGGPGGGGTPAATSLRGSTTSLLEGHDLLAAASAAAAGEPSSSLLLPLHEYGGGDGVASSSFTPPQALLASA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RAQGEEIAELRRVVLAGSGSGGGSGGGSGGGSGGGGVGLVAALPAGPGTMSPAASPSARSLGSPAVAAATGGGGAGAGVGAGGGSSSSSSRAGSSKQLHSAQGR*
</t>
  </si>
  <si>
    <t>C_810064</t>
  </si>
  <si>
    <t xml:space="preserve">MRAQATIYRLLPGGQFEVLQVYEDGDRGRKSGAGASGGGADGDGSSGGYAASGAGVGGPAAAAAAAAATTAAGEHFYCCKWSVDADSGAALLLLAGEKALVRVLDVSRGCLLHTFAGHGKSINDIAVHPARPHLFLTASEDESVRLWNLRSRTCVAIFAGEGGHRNKVLSLIWSLGPIERLIDESDGAVDGCVGGGVGATPAAAAGPRRAFPTRVVQQPLFSTLRVHNDYVDCVRWMGDLVLSKSVHDVISLWRPHSQAKHRRPPPGGAAANGGSGASSGGAGSSAAAGGAGGGGGGGPEESDEEWDVGVSASGRLGGESVASRATKIAVRQTAVSWDGSTVIAACEDGSIHRWDRDAAAAAAAAAAAAGGAGASAAGMDE*
</t>
  </si>
  <si>
    <t>C_810065</t>
  </si>
  <si>
    <t xml:space="preserve">MMIII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LPSPRCPQDGLNTGEGLQVATVGQQPADLLAGLTEWPSAYIIPPQVRSDASAWGDSPYALAEGLASDGPLDALRNYVHAGGNLVLLAGGSGGGGGLGLSVAAAVLDSPIGCQRAEALPGLLLGQSTTSPHVPYLPGLEVIELDPQAANSQALLVCDDMAGAAPWFEGWDDVAMRPLTAALMWTYGAGRITWIGAGLDSESSAQAWLPVIKSAVSATPVPVAGATHPKPSPGPIAMYGGYGGYGGYYGTPPPAVSYPSPAPPTYGPYGAYPSPAPAYSSPAMSYXXXXXXXXXXXXXXXXXXXXXXXXXXXXXXXLEAGEQSSIEGGAWKHPKVTAFVTCFGDLPKQQPRVVRCACGKSPCGLRGLSEGAGVTAEDFIPADWHSKFELPTGAEHVGPETCGVEVAVNAT*
</t>
  </si>
  <si>
    <t>C_810066</t>
  </si>
  <si>
    <t xml:space="preserve">MQSLRSTQVFRGGAAPRPQIRSRNVRLVVVNGTVSTNDFKNGLTVEIDSAPYKVIEFLHVKPGKGAAFVRSKLKNFLTGGVVEKTFRAGEQVNTADVQKREGQFTYLEGEEYVFMDTESYEETRLKKDDWAQFLKEGTTVELLFYNGKVISVDVPQFMDLKIVATSPNVKGNTVSGGSKPATVETGAVVSVPLFINEGETIKVDTRTGQYLSRVNN*
</t>
  </si>
  <si>
    <t>C_810067</t>
  </si>
  <si>
    <t xml:space="preserve">MIGRPVVPQGWPAVSTERLLVRLTKPSTTPGYPYYSVSVAGEVRGFEIDPALSSLSSPRTTNPLSPLTPEGIHFTFLDANWSAPTSPSRPPPSPLVANAPLPPTPPPSPPPNRPQRIGMTDLVTLESRKLTLNFTIRYPPVPPAIAYDSCRLVVYGNGFVQAAAAAAIAAQPPSAAGTAARTAQPPKSALTASQPTRPSLSAIAAA*
</t>
  </si>
  <si>
    <t>C_810068</t>
  </si>
  <si>
    <t xml:space="preserve">MSTRKALLLELAAGQVRMTDQLMKRIGVVVASYGMRPARGGWPGERDRNGRLFLQHAAGLHWPLVSTAAAHAAATAEALATHVGLVMDLDPYTGSEMYTARNTGIVVEDTLRLINKYRWSGPPITQMDRNKAGTSTATTERKRPDFLCWVKGALMFKGEEKALSSELHLAISELTSKMSTVWAKGLLPHLQPPCMLAFAAAGTILQALLCSCNISRLLAGYASQAPLVPLEMGRLVSSDDGMRTYCLLPGCFRKVIREFASEHAQYGSFELLQCVYRQMAQKKHRSKIIQACDIDGHIGPRLLDNTYTVHLAPVGDPCSGPPADPLDLPCAVAGVLGGLAALHSEGFVHRDVRWANVIFLPAEKRWLLIDLDHAGRSGCDCSGEPYPLRFWSKRTLDDGKYTFRSDLRMAAEQLLCGLPYDLDDGGINLRMQLLEGQLTATQALEHAWLAQYTSSSG*
</t>
  </si>
  <si>
    <t>C_810069</t>
  </si>
  <si>
    <t xml:space="preserve">PAPVPQLLNTPTHTHTTPPTSIHHTAHQGTHGHTQLGGLSFPLFNTRAHTGTHTDTPAPA*
</t>
  </si>
  <si>
    <t>C_8200001</t>
  </si>
  <si>
    <t xml:space="preserve">MTVRSSSSSRGGGRGGGACGGAVGAGDRACDVAATKRRRRRRRRQHLHFNTARLVEERRAGGGGGGGGGEEEAGQVGGDLAAAALAVARKAAAAKAAAAAAAAEAAKRDAEAY*
</t>
  </si>
  <si>
    <t xml:space="preserve">MVCGRGAVQVPRDLVHTKALPAAGGASGVAESLVEYARAQSIDLAVQRKEALAGLSHSVLAGAGCLEADQAAVRCGVWRDPVCGHMQEAADSGLLATAEEEQEVWMGSRDDSRAAVDPPGCLQQQQCGSSSSSSSSNSSSSSNRSSYGSSSPGYAFRAALRSVTCLDELEQLLQLQPPVAAAAGSSSGSGNSTTPAPEQTPQEFLQALMAVAVAAQGGGG*
</t>
  </si>
  <si>
    <t>C_8220001</t>
  </si>
  <si>
    <t xml:space="preserve">MVRGLHSSYGAVYKGVWQGANVAVKFTVADYLDFAGASAHEAVLSKMLSGRELPVDSFRSGEGFGSPYGVNTSMKFKDVLTHIGARPGHYITQMIMELIHQLTQLEALIRLEAPATDGGASETRVPLLSPPSGNAPAASPPGAGSTAAASAASTLSLASPASRTPTLPPTNGAGSPPKPPKPPAAAPAAPAPQPELPMLTPPPLPPGEEPAMSMLTPPPLPPGEEPAMSMLTPPPLPPDEEPAPFAMLTPPPLPPDEEAELLAAAAARAAAAARAEDVKVQV*
</t>
  </si>
  <si>
    <t>C_8230001</t>
  </si>
  <si>
    <t xml:space="preserve">MFAGDEKEEWGLIYWPSSRGALVPLALRPETDAFGVVAQLLRDIADAPPEQQLDSGGVLSAASRVLVRLILSTDGLYAQYGASKESVRKKQQLSQGVESGALPALVAGLRSYIAAYLLEAGTSSGAATAAAATGGGNAAGGAPAATSNAAGILKSMTMVRAARASSSGIGISGGAGGGGGGGGGGIMRLPRSTASGKQAAFGHGAKSQSQRRREVAHRQQVAAAAVTHAVMLTIGYVCQALTPAELRETGVAELVLEPVVSLMAGLAEQLAAAEKLAAELAAAAAAAAAQAAAAGATTPTANAPANNRPRTGTIEHQTVNIRLSYVIPPGPDSDADPDASAAAAQPPAPAPRREASPPPVAAVSSVLVRALDGLLNCIEGRADGHVESLRQQRLIAFLAARPAAATTSSTPSPLRALMSALSRLLRRQEEDEEARRRQLGRGGSAASRHAPLPPGAAAALAXXXXXXXXXXXXXXXXXXXXXXXXXXXXXXXXXXXXXXXXXXXXXXXXXXXXXXXXXXXXXXXXXXXXXXXXXXXXXXXXXXXXXXXXXXXXXXXXXXXXXXXXXXXXXXXXXXXXXXXXXXXXXXXXXXXXXXXXXXXXXXXXXXXXXXXXXXXXXXXXXXXXXXXXXXXXXXXXXXXXXXXXXXXXXXXXXXXXXXXXXXXXXXXXXXXXXXXXXXXXXXXXXXXXXXXXXXXXXXXXXXXXXXXXXXXXXXXXXXXXXXXXXXGLGAGAASSPVPSVAGAPQLSPRGGAASSAAAQHLHAAVAAVSACGTLSHVSSYASGLGGLGGGAGAGDDTATLMGTLPAAAMVGRMRELTTHHQAHHQAAEAAAAAARDTADASAAAAEAAGGGAAAAGAASGRGTHAPVGLVEAVLVGLAENLQSFLTAAVDLLPPSEAVAAAEEDGGDSGGAHSGHVDELVGLVCRCTQRFQERLPVVLQHLQAHLHVSPADDRHGGHDAAAAAAAAETAGMSPFAASSSAAASAEGGGGGGGGAPEGGATTASPQGQDLLVSTACVAATRALESCASSLTAPAASAASPSGGAAAGAGGAAAAAAAAAADAGSPGEQAAAALRILATIIKSPRAPLQARVQASAAAAQALKRLLLSTWTADGGGGAAAGGDAAAAATAAPAAAATAGSSSGSSSQPHPLLAHEATEAAQACLDALFGVLSDPVVHAADPDLFEDDGPVDVCLSCSGRAVLFMP*
</t>
  </si>
  <si>
    <t>C_8240001</t>
  </si>
  <si>
    <t xml:space="preserve">MQLNLGRPSTRVVAGHRHATPVVTASRFSSRRSSVAAKAVQTPSNATAASELQSLGRLSTIVPDTLAMETLTPGAKLAAGTVSASVLRSVLVSESLGLKPYENAIVAAMAAGKNSNSPLAAAADPLDRALVNVGAMLCDVVWGRVETIVDPNLANDQAAVTEKVRLLAALYAALRVPRDRLIFGLPATWAATQVRRQEGRKGVPLQLYMVFSAAQGIAAMQAGASVIRINVGRVREWYDKNPGAIRNPNMGAAGSEAEGLWLGLWVV*
</t>
  </si>
  <si>
    <t>C_8240002</t>
  </si>
  <si>
    <t xml:space="preserve">MARHLLASGRDLVVFDSNSIAVDRILSEAAAAQAAGQGQGQGAPAGEAAAAAGARAAAGGGGAGHEAAVPAPPRVYGSATAVTSPAELAETPGVGVVFTMLPGPAIARQ
</t>
  </si>
  <si>
    <t>C_8250001</t>
  </si>
  <si>
    <t xml:space="preserve">MRDSAGAAVEDLMRRVAELTAQVEALQGELASAQVCHTLARCCLRLCVVPSF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ASRSAPAEAEEASAAAASAAAELAEAQAALVQAKASAAAAAEEVQGLRSRVTELEEQVAAATKKLSLTASMSTLVDELSARSDQLSADLAAARAAASEEAEAAAELRGRLEGLETEVAAAEARVVVAEAAAADKAAALESQLEDAMAALRALEVQKASLEEVAKEAQRRAEAAAAESAAAEGAESAAAEAESLRARLGELETQVLMRDSEVTRLTSQVSRLEGALEEQRSALARAQEAAAQAESEAAESAALGGAQLDAARAELEAVRQHADEQRRLRESLAERLASAEETEHDLQEELAAAEQRAGTAKADLAVARQRVAELEAKLELAAEQLGGLAEAAAVAEATAAARAAAQEHAAELERKLAEAEAQADELQGELIG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RRAAAAAAGPPHGSSSERSPSAAAAAVAVAAAAAGAAAAGGSADAVRRAARDDARAVSSILAGAHERVLALAARLSRSHSLMAEIELYVAPTTSRATDGSILAHASLTDAVRPNPPP*
</t>
  </si>
  <si>
    <t>C_8260001</t>
  </si>
  <si>
    <t xml:space="preserve">MEYVKDKYKSQGKHPTITVQFDGLVQSFYSLRSMFAPMPGFLTDDTTSACFIPITESNGLIYVCVDYDSGGKIDFKVYVTRPNVPIYLDLLVLAGAQYTKVRRRLFRDGHAVAGGRLTVYEELKLDDVPVSVDFNNLSLIVFDSHPLSSTNADVVVTAHGWKGAMNFTQSRSVPAYL*
</t>
  </si>
  <si>
    <t>C_8270001</t>
  </si>
  <si>
    <t xml:space="preserve">MVEVWKAVGMDLSKVEFLSSSEEINKRPDEYWTLVMDIARKNNLKRIVRMMPGLLEGQEKMSKSDPNSAIFMEDTEAEVRGGRGRWAWPDVGWVWLWVGVVWC*
</t>
  </si>
  <si>
    <t>C_8280001</t>
  </si>
  <si>
    <t xml:space="preserve">MMAVVAVDVQLQALAHTGPGQGLEPGSGEAAVAAGGGQRAKRDAALVTRGHAALAAAAAEASVQRWRGHLLAAAARSGTADWQDKVTWLLGWAPDAPGLEEAGRMAFAGAAEARACGQGGGASTSSGGGDGGGGGGGDGGEEAACRMAWLAAQGLVPAESALLAAVRCRAAAAVDFLLAAPPAVSVGSGAAAAAVGEPAAAWPPLAVGEELVVAAAEVGDVGLLRRLLSEPRCEAVDALDALCAAAGGRHLAVLEFLTGPPERQQEGQGEAQEQDQEEGQEQAAVRRGAG*
</t>
  </si>
  <si>
    <t>C_8280002</t>
  </si>
  <si>
    <t xml:space="preserve">MLKCSLTCVRKPSRLQDGGQLTAEQLAMYQQQLQLQEQMAAAAAQIQQQQQQEVQDPMQVQMDAAQQQVQQQAYEQQATSAHMEMGHQIPAAAPDPRFETMPSRRAEPFVRNTTSCGRCGKAFQTGGEEGGGGGELSPLCLCDFCPRAYHMSCLDVVGALELRLYNFD*
</t>
  </si>
  <si>
    <t>C_8290001</t>
  </si>
  <si>
    <t xml:space="preserve">MTAAGVRAVAAALPRLTDFGFSGFAGGWRLLLLRAWGVGLRLVRVVPPPGTAAVQAGAAAAAAAAAAAAAAGGPVRRLVASAAVIAALASVAAWAAWGEPLAPAAAAPQLALPAALLRLAVRLGGALVLLLRRVLLALLPPQLLLWAPPLQPSGADVPEALSTAAEVVVHPAASAAVSRLGLGSCGLSGPLSAP*
</t>
  </si>
  <si>
    <t>C_820001</t>
  </si>
  <si>
    <t xml:space="preserve">MDGLAPTQVGSDARNTAPATAGAPEASTSALAPAAPPTLESLRDRLREFAQERDWEQIRLSDVCGVDLGAAAAAKIAKNGAKYPAERCRGSAAKYHTYXXXXXXXXXXXXXXXXXXXXXXXXXXXXXXXXXXXXXXXXXXXXXXXXXXXXXXXXXXXXXXXXXXXXXXXXXXXXXXXXXXXXXXXXXXXXXXXXXXXXXXXXXXXXXXXXXXXXXXXXXXXXXXXXASVGGSGGQQAAHLASCV*
</t>
  </si>
  <si>
    <t>C_820002</t>
  </si>
  <si>
    <t xml:space="preserve">MIQHRSSTPDGSSPSGCSPDASAPHCGAGAGGGSTGPAPLTALSDPPSFSSCMQDSSSSAVTATACGSAAHPPSGNAAPSNSLDLAGALSRELSNLLPAVTSVDPGDSAFLPAAGGTAYAAPTPPSSAAASQLPGPLLEHRSLPALSGAASPRAAAGSGGGAGAGAGAGSIASGGGGLISGGGSCVLPYDRCRSSRASLNDSSASAAGEALRQSSMTNRKANFTRDNLVAYMRWVRASRGALRLAGKGSFRGPHPQLLLRCEHWLEVTDEQHRYGSNLRVYFDYWVAEMEAAELTPPPSPALMSPSPSHTQLATLAVASVAGAVAGVGAGAAGAGAGVGAGAGAGGGSGHGHHGAAAAAGPSRFAEGPGLSRSHTGGLTAGTGLGAEAPQLRANSCLEPLPEVPAAESLAAAADAAAAVAAAAAASASAAAEGGVGASGSGSRDGEAAGESELQQREGSVHRGRAFSSPGGAGTGAADGGADGRSSAQDGGDAAGGTPCDGCADGHSPTSSTLLAHVEGASSSCSGGEAGAGADGAVSQRPGGSAAAGRRFSVGDVSTSAPDRPRTSARRYLLGQAHSVSGTTACLAAKAASIDVPASGGMGGGGVVPGGSPNASRNHLCSPSKRFMMAAMIDMGPPQPPHQHQTAAASTAAAAATGVTPATPAAGRAAGESDAAFTTPPQQQPQNPHLQPGSAAAAGSAAAAKGLPASGSGGGMAAVCVAAMQAAGGTSAQRAAKLMSNRSSVGNGSNFFRWLDHGPGLEVDLRHLGVSRAKLDTERVKYLTPTELLEYELDVDVETGLLRYKRSGKLLHTGPDGRCSIDEYRRPPTPPPPAVPLSLLGEGAAAWWMGSAGRAAAAAAAAAAAASGDAAAAGSGPGSQQGSQHASSATSPRVTSSGLAAGARGGGLQSRNSVRGRFHHSSFLCGGAVVAAGGLAARHGQLRLLTADSGHYWPREENFRWLCEHLVSVGADLSICEFRSKHMPVPAATGRELMERMGVPPPAWRLSGLPMPPSSPGLSGQGSGRGLLPLELQLDELEAGEDMGELLTLTRDAGAAPDGVAGFCGFGGLSLSLAAGSVIGCGGGSGSGGGAVGGGEGGSVGFMSFTTQQQLAAHLQQLLAEQAQLQERARVQEQD*
</t>
  </si>
  <si>
    <t>C_820003</t>
  </si>
  <si>
    <t xml:space="preserve">MTVERLRAEVQKALRQAGGRLALVELPTIVGVDLIHCERQVAAIIAQSAGTVQEVNGELITTQYLDTIASEINDQLQESGQINVGLGVAAGDAGGGGGLAAALAAGGGGGVIATLIEELVADVRMHXXXXXXXXXXXXXXXXXRSLEEAYGRLLLYGAGAEGFAAEDEATHATLMRHALRTTGEKAALAALRERLLGALSGEADPPAALALMVPLAHLRITGKAVSLPGKALGPVLGRLTAQTAAAAEGGGGGGLSEELAACVRGLSALHEGVVDYLRAQSSSAPGGDTAAMLEQLTASLPPLKNALGLQVAGGAAAAAAAADAVQARQQASDKMEVASRVFEFAASVFGGAAAAPRNFSSAADRQAECQAGDRSRDRCYDGGGWTDGRATYYGNDGGATIDQGSCMYGSLPNGLVSTGTDIAAIADANPSFAGSCGRCYEVACREARFSDGYGNAIDRSGGTCSRGGSVIVTITDACPCYYPANEYSNKRWCCGDMDHLDMSYQAFSKVGEYTEIER*
</t>
  </si>
  <si>
    <t>C_820004</t>
  </si>
  <si>
    <t xml:space="preserve">MTDPKGQDLDAEKQHAATLHNAEDTLCSAVQDETAEDLRPRNVIVRFFQFLASFMIPGLGMFCEAYFVFAVGNLSALWKVEYKNCWKGIGCPVKLSESITYTQVCGIIFGQLFLGFFADRIGRKWGSVATAGTMVVGAILIISSAGPTENALWAMFTAVQFIFGIGVGGEYPVASASANERAESSAALQKRRGETVVLVFSMQGWGNVVNTAVIIAIMAGFGQYGAPYSNHALEVTWRLSYAIGLIPLISILLYRIFRLRESAVWTKKREALQAMGGSEAKGVQWRKFGLLMYYYWHRNFGTAMSWFVWDFAFYGNKLFQGTFIKIINPSASLIQVLEWTLLNSSVALVGYYFAAFTVDKPWMGRMRMQVMGFAWMFVLFLICAVHYDQLRTPKYIHTFQFLYYFSSFWGQFGPNATTWLLPAELAPTEVRSMCHGFSAAVGKAGALVAGVVFGLVDGRTKFWISAFCGLAGVILTLITIPDVTGLDLREGDKRWLAILDGHHHLYHGDAIKPRNLSLIERLLGYGKNYQADTSNDGAYSATTTSASAAMAMKGAEMVPPHKQQPTATIAIAK*
</t>
  </si>
  <si>
    <t>C_820005</t>
  </si>
  <si>
    <t xml:space="preserve">MGAHCTRSGTWSRFFLFLASFMIPGLGMFCEAYFVFAVGNLSALWKVEYKNCWKGIGCPVKLSESITYTQVCGIIFGQLFLGFFADRIGRKWGSVTTAATMVVGAILIISSAGNTERALWAMFTAVQFIFGIGVGGEYPVASTSANERAESSAALQKRRGETVVLVFSMQGWGNLVNTAVIIAIMAGYHQYGAPYSNHALEVTWRLSYAIGLIPLIGILLYRTFRLRESAVWTKKREALQAMGGSEAKGVQWRKFGLLMYYYWHRNFGTAMSWFVWDFAFYGNKLFQGTFIKIINPSASLIQVLEWTLLNSSVALVGYYFAAFTVDKPWMGRMRMQVMGFAWMFVLFLICAVHYDQLRTPKYIHTFQFLYYFSSFWGQFGPNATTWLLPAELAPTELRSMCHGFSAAVGKAGALVAGVVFGLVDGRTKFWISAFCGLAGVILTLITIPDVTGLDLREGDKRWLAILDGHHHLYHGDAIKPRHLSLIERLLGYGKNYQADSSSDVQYSATTTSSSAAMAKRAAEMSSPKQSFKKQNSGNAIIPVTN*
</t>
  </si>
  <si>
    <t>C_820006</t>
  </si>
  <si>
    <t xml:space="preserve">MADVKALDAEKAHEKTLQHAEDSLCSAIKDVDEDVRPRNPIVRFFQFLGSFMIPGMGMFCEAYFVFAVGNLSALWKVEYKNCWKGIGCPIKLSDSITYTQVCGIIFGQLFLGFFADRIGRKWGSVTTAATMVVGAILIISSAGPTERALWAMFTAVQFIFGIGVGGEYPVASTSANERAESSAALQKRRGETVVLVFSMQGWGNVVNTAVIIAIMAGYHQYGAPYSNHALEVTWRLSYAIGLIPLIGILLYRIIRLRESAVWTKKREALQAMGGSEAKGVQWRKFGLLLYYYWHRNFGTAMSWFVWDFAFYGNKLFQGTFIKIINPSASLIQVLEWTLLNSTVALVGYYFAAFTVDKPWMGRMRMQVMGFAWMFVLFLICAVHYDQLRTPKYIHTFQFLYYFSSFWGQFGPNATTWLLPAELAPTELRSMCHGFSAAVGKAGALVAGVVFGLVDGRTKFWISAFCGLAGVILTLITIPDVTGLDLREGDKRWLAVLDGHHHLYHGDAIKPRHLSLFERLLGYGKNYQASDSGSEDGYSANTTIKATDLPPPPAVQK*
</t>
  </si>
  <si>
    <t>C_820007</t>
  </si>
  <si>
    <t>C_820008</t>
  </si>
  <si>
    <t>C_820009</t>
  </si>
  <si>
    <t xml:space="preserve">MPGCKLMLRLQNCCISGSAAAALALLWPGSAALTNPALYWPLIWVLTVLGAASSAGSTGVQIAVEREAVKALCGDDAGALASTNATMRAIDLTALLLAPLVAGVLMTAAGPFVAAAAMSAYCGGAYIPEVFFLGAAFRAAPALMKPKATAATGPAADDDDDDAEGEHAGLLAASHQSPHQQQHSSKAGSSSGRLSRTASIQRPLITSHGSSASASAAHLGGRTSGDGEGDGVHGGADGGGEGEGEGKGEGEGLLLPAGGSGEGQGLLGQEQHQHQGLPTSTRPPTLRSTSARSLDVHTAEPVAAAAAGARGSRGLQGRTGGRGGGGDGASIYMTVLSLGFLMTSFLKWTGLTEAEVSVYRGIGALVSA*
</t>
  </si>
  <si>
    <t>C_820010</t>
  </si>
  <si>
    <t xml:space="preserve">MGLQLQLAQLPVAQLAPQEQRQSQQHARDEERRPVSSTAVGGSDDRRDLAAAARVVENTAAVSKGAAAAAAAVAGACRTDERRRTAGSSAAHQQQQQQQMRPQEEVEEEEVEEEEEEEEEEEEVVVTVYDSSCCSTVQAAATAAAAMVVAVAVAWDQQQQQQQQQQQQQQQQQQQQLLQDTAAAALITPPARVGGSRCCCGHSSSQQRFPCHKT*
</t>
  </si>
  <si>
    <t>C_820011</t>
  </si>
  <si>
    <t xml:space="preserve">MLQVAAQEQHKQRRQPSAVEAVEQQSIAAAVSSSSIGNGGGGSDAWRPHQQRFKGWPELLKLPRISLKQLQRLLQAEQQHQDQHAASVSRAASVSGGGGSGGGRRGRKGVRGGGFPTAAGGRRMSAPAAAAAAAAAASERLPVDQQQQHQQQLGSSCWILPAAAADALLAAAGGVGDCSGGSDEARTAAAVAGRTDAFDPTPFDMSEPKLALLRRMPSGSSSPAASMCCAAGGRGGGDGWNAAATAVLTKTEAWVSGGNAGDGGGASAAVAAASASAAPPPPPPRPSEIPESSGQQLLQQLLYRQQLLQLQLKQRRLQLQQLQQMMEEEDGDEEEGAQRHTPTGARPFRHTCGVGPVLLQAPEEAAAAGQEQQPLLLPRDYGGGSKGLTSLGGGAAPAAGGGGRSGDGGVGLELLLHEHLFRAAAASAAAPAAAPAALVSDSSGLPPLQLLLRQHHGLSFSPAAAATLLAAPAAQPRILLRAAQPPGAYCTEPMMSSAAYAGPCRRLEATWPLQPLPPPTMPATDAAAVGTPTAPSSGAAAKLGLTVIGNKCVVPIGCRGGLGGNGNGGGDGVGSSDGGSGSSSRFAAGAPRQQVVIPLGNAGRMLRQQGGGGGGGGGAATPAAAATSTAPLLGGAAAAARAAAAPCDVPALAAAVMGPGRGGVVGGGRGNGGGDDDGGAPVLVQLLHGRREQHQHQQQHQHQQQHQQQQAEVSSVLEQQLRWLQWQQSLL*
</t>
  </si>
  <si>
    <t>C_820012</t>
  </si>
  <si>
    <t xml:space="preserve">MSQHEDGSESYESSEEEELNPGEAGGREEEWDEWNGDAEDADEDVTKSLFGPERLPNPEAAMQHDAEKHGFDLPQFAIQEGLDEYGIIRVINFVRGEVVAGRDPLPALAAAAAAGKAAAAGAAGKTAAAGGTSEAAGGLGFWRNVYGFDMSPIAGAIAEAGRGQAVVLDIDRKHVRTTTARVRQLDMCTMKPEDQDFTSEFTLELLPPVAGAEAEAGAAGVEAAEAGAGQQXXXXXXXXXXXXXXXXXSRKNGLHAHAHTTSKVSARGSASCAARARGKA*
</t>
  </si>
  <si>
    <t xml:space="preserve">MVSGVFKTASGLVDKAADLVPDSVPRSTAKAGVTVAGVMFTFWVLNKVISGVVTLAVLAGIGYYFLTQQGKDDDDAIDVTPKAGGGKAGGGKAGGGKGSDLDDPLAEARKIMDKYNDATRKAAAKQLSEIARSHPDQLLSTVQKVHAYLYHKSWETRVAAGEALGYLADIFVQQTPDELRQQALACGVDEASLPPCEGPLTFSGFSLQQVLEKGTPLGASGGQEFDLVLDPGMTPKARLAAQRDVVTRGGRGSGGGAAGGGAAGSGAGGAPKQAAQELLASMEGLSARERNRLKRKAKALGRSDSLRGSEPPAPGPGGRNKEARGSKRGSREAEAGLLALEGLHRSLLPFVLRRTKGQHKALLDLVERDLLAPYGVSYLRLDGGVEAGARFAVVQRFNADPTIDVLLLTTGVGGVGLNLTAADTVVFLEHDWNPMKDMQAMDRAHRLGQRRTVNVYRILTRGTLEERVLGLQQFKKDVAEAVVNADNMSMDNMDTSSLLDVFGAPGGGAGGGGAAGGGGGAVAAGGNASMLPSEAEMAEAAVAEAAGEGGGGXXXXXXXXXXXXXXXXXXXXXXXXXXXXXXXXXXXXXXXXXXXXXXXXXXXXXXXXXXXXXXXXXXXXXXXXXXXXXXXXXXXXXXXXXXXXXXXXXXXXXXXXXXXXXXXXXXXXXXXXXXXXXXXXXXXXXXXXXXXXXXXXXXXXXXXXXXXXXXXXXXXXXXXXXXXXXXXXXXXXXXXXXXXXXXXRSRVGR*
</t>
  </si>
  <si>
    <t>C_820014</t>
  </si>
  <si>
    <t xml:space="preserve">MSSNTDVAAERVAVLARQLCAGSASALSLSVDSKQMRRVLIASGGIDGAKLALTIAVRYSCARTQFGDRYIMEYVTQQARLLPPLAQTYAYHFALGHLKKASDAKTIHVLSSGLKAAATWGRVEAMQDCRECCGGMGFLAANKIGPLMTDMNVDVTFEGDNTVMMQQVARALLEERAAARGTAPATPAAGALAAPGGTACARTLAGLLAYREAALVSQVAEDMAAAASRADGAAAKAAASAAAFDRNLDLVVQIGWASMEKFCYSNFLKEVERAPXXXXXXXXXXXXXXXXXXXXXXXXXXXXXXXXXXXXXXXXXXXXXXXXXXXXXXXXXXXXXXXXXXXXXXAGTCRWTPPNPHHCXXXXXXXXXXXXXXXXXAGAANRADVAALRAAAADLYGQLTAGGPRCAAVALCDGFGVPDHLLQAPIAFDWRKRRH*
</t>
  </si>
  <si>
    <t>C_820015</t>
  </si>
  <si>
    <t xml:space="preserve">MGMLMAYAVQMQQQQQAAGAGGAAPGAEVRVEGLTFHPPGAEQPLLQDIRMTLPANSLGLVMGRSGSGKTTLLQVLAGLSEQTSGQVRVLRGGAAGGVALPPTNGYAGGNGNGSGAHAPAAAAAGGPGGLTMEERMQQVGLVFQFPERHFLGEDLLQVLEAVGLQDIPMHVPPWALSGGQQRRLALAIQLVRQPALLLLDEPLAGLDWTSRQEVVTILRKLKEQCTLLVVSHDLAEIAPLVDVAWRMRIGGSCEPVSWPPTDLAVLEQ*
</t>
  </si>
  <si>
    <t>C_820016</t>
  </si>
  <si>
    <t xml:space="preserve">MEMLLDRARSAPLRRGGGDDGRGGGAGPGGGDGGGGAGLAAAAAAQSLAAAAAAAAAATRVPRV*
</t>
  </si>
  <si>
    <t>C_820017</t>
  </si>
  <si>
    <t xml:space="preserve">MPRRLVAKLVTIAYLAFWRDLPPSSYCTWYLPLDGAMVIWQAYMTPVGGMGQVVLAATNAACTFVICFLLSDRWPFQHLSTGTLLATNLLLAYASVLLAQRLEAAEKLEQAAAASAHPPSPAGGSGAAAPVEPSSSGACPPGGSAAAGDGGSSSAGGAGSAQVPALTGAAADSASAAPALPATAAAAAATPPPAAHVGDTPLMAEALVRCGDSPFSSGNSCVMEASLCLGMAASPGAGSRFGTTGSSAFSAAAACGGALGDSASMAIGSCGLSSAATDAIGDAPAALDTPPAPVSREQAVAQVGQGAGGGAGGGGLLAGVASIAAAAARATCVVMDTRRRSASCATARVQPVSTGGMIIAALHAQASASASVSASASASGNLAAAAAAACASGAARLGVPASTGGDSDLCSPTPGLTTQSMCRTMSRGLSRGLEAPSFSTTSVSSCCGFAPSSLRAASALTSIMSEATSAGVGLGPGSHPISGASVAGSNAGGGCNSAAGGSGCARLHGAMCSADTAHLASSSGMVPSAAAAPATGTAGVSTTDTGLAVLPVVAAPLLAAVPPTATSALPSPAAHAVYTARVSGDAVGCAEGAACHAAGDALALAMPSAAAATVLPAAPSPNTGLTAGSSDAGVGSGGVSTCPSASTADGGSSSHAQHGAEASGPSSQAGSSTTASATMTLRLCSYRSSNANPNSHTFDREPASAGPDLSSLPSRRAVQAPTEAEALRCCCCAACCCPAGACGCGPSADVCRITQVLPDHAAAAARARATSTASTSIESVRQLSAAGDATGSTGGLPPAAVLLMASDNGLISGATSGAGGFSEGAIAAAMGGAGFLGAEPASAEQLVALERAARQALSADQLSSLTGGRSPAATMQALVTNAAAAMAAAGSAAAEEEDYGPASLHGPGPCSCGCDRSAAASVVAPVAAVAAEARAAAVVQGPPSCGVEAPAAPSPQEAEARVVAAKQDADPQAAAKPQGENGEGGKMEEEKEDAPAPAEGATAAAPLQVLTSPTASSDGRPSAGSGYGLAHLPSQHQLLPPPPQQQQGVAPGMFALARALAARGGAGAVYESPALVHLRCSVKVNGLTPADLPSNLAGRVGSYLASGAAAAGGGAAPLAAVGVYVREGCVEIVADVLIPASSAANAEAMVAVLAASMRGSGGGADAAAGGGAAAADGAAGGLPLPLPAPPRAGQQPRQRRSSQHAAAAAMLDLLERRLLPELTGGAGGGGGGLTLPDGDHVIALQAAAGAGAPNAASAGLSLSVRAGGAPGAQQSVLQAPLRPPTAAAAEHNSTPPLAITCVSPCCISLVQSGADDTRDCRAAAVTLLVTLGGPAVAAAAASAGTDEAGLPRLLVRHGGRCLPVSVRRAPSLFPGCLTLAVTLPLTGVRPGCLFLEAAPPAAAATDVAGAVGPDSLSLPWPVLVAGDARVAAEVMSLQAQLVAAAPLRALAAEMAAVRPGGAQQQPNVDGGTLAMLLDLGMWFEAVSAPEAAMQAAAAAAAAVAAATGHAAHRGLSPPRSHGRSAAEASAQLLPTLPAPAAGSSATASAAQQPAATAAAAIAPQWVAADPMEIDGGAGAGGNDSEDGGSGWASSEEEEEPGAGANQAAANSGASSAAAAAAAAAAPAVQQASDLDHDVPEPPAPAPAPAGGGAALQAVASPLPVAVQFGSGAVISTEDIADDVGAHVDDDGHDGGAEAQMALLRARPTAPPPAHLSALAPPQPPELLAGSLDCGDEYEELCRRSAALQSAAAGLGLRLLRFAISRGWPAASTLLLKGLMVHCRLSFADVVALFPASGSLPAAAAAAAVAAPGLPLLHAAVTSGKLSMVRAVAAWGQRYGAPLRWDEPAAAAGGLTPLHLAAVLEDHGRLAGSLLGLFPEAEAVWGVARDADGHTPQDYAYMRAFNYGAAAAAASNGADSAAASGSAGAASASSWPRADATTAAISSVPLPVGSGGGGGGGGSALAPLLAASNAISGPSAPTQTLAMAPALQPLGAAVSPMHLAGGARWQQLLPAQQQQQQQQQQPAQQQAPAQQPTELDAVSGGTPRAIRGAVAAAVAAAGGRGASGAGFHTVQYYRDFDGGSEDCGSMSAGPESLWSHSTNATQHTQQYSMQAHPQLLVGDMLMLSVGGGGGTATGSNGATVAAGYSQPNIPSLQAVPELPPLHQHNHTSGGRPNIADAAAVAGTAASAVERYCQQHHQGQPHQQHQQHHVQRASGFAAQPPNGSAANADATSSSTGTGTGPTATTTTCAAAAQAVLTLVDLPDGATMLPPLPELGPSSFTSVTLEPSVSGAAPHGPGAVRVTGAATRQLQQLLLCTRNGGGGELSETLSLGLGGSALLGPGGGACSQLPVVAEGGSGACVPTSSTNLAHLPPSLLAMAPAAAQAQAQQPQYQLQPGDAGGGGVEGLEGGDRAGVRPASSVGMAALAGARQVRSAGRRHSQPHQQQLLQMAAHMQNQSLRRQQQQQQQPAASAAAARLADHTPGQVPPLRRRQPPGRRGSASAVASGHGGVSHQRIWQRQRRRL*
</t>
  </si>
  <si>
    <t>C_820018</t>
  </si>
  <si>
    <t xml:space="preserve">MHAALAPALAAGRITLPNALFIYNTDDNIVRFGKRARNLTVPSLSISRLSGGPELQPEGEDLDILVPQMMYTLDSVISYPWHLKKDIAFFRGKPHCTGLWSQRYNYTDACSRAYLAWMSIPHNFTYPLKHTAPIREHAKYKWLLNLEGMVAAFRLTQFMMLNSLILHQRTHYIEYFYRSLEPWKHYVPFWNATAPDGKLLGMDDIYSVLEYVRRLDRENPAAIQAIIANAQSFAMKFLHTPMRLRYYKAAIEGYKALFPDMDNFLESYVADLRAKGWAI*
</t>
  </si>
  <si>
    <t>C_820019</t>
  </si>
  <si>
    <t xml:space="preserve">MPRECRCVEDYIQLASYYGRYTTLVNVRYEISGDDLQTAQRNNILQITGNAQVPPTVVFQVRDSDDLFTAMTESSPASAKQYGQYIILVENITMANATTWPSAGVPVRYPTVITTWPSAYALFDTYGAIDSFSALASVAIKNTVLLNLAYGPDGAEFNSMVSGLWMFNVSDWRTLDAQRLSLVNVALVVPQQEVDVYWAATLGQVGPNPWISAYKINTYDNSKRTWIYFSSLSTLRFTAQNVNITSAVPKAFDMIPITLPSGGSAPPLPNAPSGGTDRREVLLFALLAITLPTALGAAIVTYLVVRRRRLSAMCSRASAQADGKDLDDEADWETNLGAEEGGRRGRRQEPTCCLYLPLRRSKYVNPLYADPGEASPAVVLTGVLGPTARARAALQDAAASGLLPRASAAAVGSSAVVLGMETPAALLSTESASVTDMSTAALSPFMGQGYGSVDGGARMPSTEGVALVAEEQDTRAAAETGHTAHASTAAAEASLPQSEQEDGGGLASTSPGRERQAREPPGQERRSHALSSMSPSSSGLKLAVAACAAAAGASFGRSATNSAARSPAAGSSVSGGLQGSDAAEARTRLRRIEDALGCALASSTASPSAAAATAMASQLLLSATPSEEQQHVAIERRLSRLNASTLPASASPGAAGSGSQQPSGALQVHAPGGLPSGRQAARRSGSGGMASQDQRLLEMQRLDRVQREIGDRHLEVHHSLGWGGCGVVYRGTWKGLPVAVKTVLVQGDSPQSRQFLLEAAISASLQHANIVTTYLYELRPLDEVDGGLGNLDLRLRAPDSADDATTNSSISAAIASGAGGMASGGLGGVRGGRMSCWKLYIVQEFCELGTLKAAVDQGYFKGTRGGLPNMPFLLTIALDVAVGLQHVHSKGVVHGDVTASNVLLQALPSRPQGCVAKVADFGLSVRLEPGQSQIQNLYGGTPHYMAPERSRGCLSKRSDIYSLGVCLHEMYCGTPAWRRNPGNGNGRYGATDNSWGHSSAASGDGGGAMDGGGGGHAIAAGHGADVFSFPRNCPSEYAALVVSCLEADPSMRPGASEVVEALQRMIRRYGGLPASFVARQLPEACPKLQHLALSCCCSASPEAEADVFRALAEAPHLPSTLTSLELRCGPAFQPELSHLAGLPSIRRLRIHGCRTIDDEAARQLPRLLPGLRELHIGEQASRRGRHIKGDGLAALASCSELRSLSLSCTEPEPRRLAAALAALTQLTDLDLSGCDPASTALPVQVAAPLLALAGLHELRLSHCGLPPALPPPALAAAAAALSSLTSLQLMQEGGSDEGGMMLADEGNDAAAEGGVRHAQPVEGASRSGWSWYELVPSWGSLQRLEITGASSLTDEHLFEMGCSLPCLTHFALSRSGGVSGAGGRGFASWPSGCRRLSSVSLYDCAGIGDEALGHIAVLPSLTCLALAHLPYVGPHGVRQLAAGATRLAVLTVERLAGAPAPALAALWRLPALESLSLRMCEVTNLSLQLALEPQTAATGAAAAAAAAVSTVAPATAAGRDGTVAAVTRGVGNVSLAEAVEAAEQQEEGVASLPAPAARLSHLDLQGTLVTTSGLRALGRAAGLTHLNLSHCLDVNDGISLHPSTWQHEEQHPTHGRQPGAPEPAPATRTLLDAADHGAL*
</t>
  </si>
  <si>
    <t>C_820020</t>
  </si>
  <si>
    <t xml:space="preserve">MGTPMAAGDDATGRTSGVPATAYPSGLFRCARCILTAAGVRPATVPAGALSLAGNLVALAGSSVAASSAVTYATARRRIVKFGSKELGLAEDAVLPRAPGLDLNPTVVCLWLAHDGRRLALSTWEGTISALADWQRSKGISGDRLISHGDGDPLFVPLVGRVRGTATPRAWFTPRLRGLLLQLAAHQERTVDVASYTAHSLRRGARRRPRWRWKTSGSRGVGARTLFWSTSRSQLGCGSR*
</t>
  </si>
  <si>
    <t>C_820021</t>
  </si>
  <si>
    <t xml:space="preserve">MAPGPIDQDLWFGLDKLEHWLACGFCTLVTYWLCKRHYRLFRGRFTFGLLVGLLVGLLKELGDYLQLWPGALSGKDLVADVAGSVCAAAGLYLVEAKWGPPQPPHVDRHAAGCWGTIRSVLGLSNEPRVVDLEHGLVYGQRILRQGINNSLKDLKSLIPNSGALTRWGNLYGYKPLAVGGGGGGRGGLGLGGGGGGGGISSGGAVGSGGAMELHQTASKRADPSSA*
</t>
  </si>
  <si>
    <t>C_820022</t>
  </si>
  <si>
    <t xml:space="preserve">MALVPYRVAGAAADQRADVRLLQLPGGVTLRLHQWAALSGAGPPPAVLAAAVAATVHAASETAPGASTGAPPATSPAAAAAATNAATAAPGSGAAPMEWSGPPLSSLANVGLVVWQAGYLLAEHLLRTAPLDPRSPHCWLRASAGRRCARLAVRSAAAAGAADAAAAAAAAPAGATAGWEVVDVDLSSWRGVAVVDLGTGPGTVGLALAAAGADVALTDLPHVLPLAAANLAANRDPNSQLLGPGGGRAAVVPYSWGEDPAAAAAPPLAVAAGGAASDGPGGGWLCAPAPLAALVAAGTAAGGGGDIGCAGGAAASAADVAAAAGCGAVPSDGPDLITAADVLYHPELLPALVGALQRLAAPHTVAYVSFRVRHGGEVGSFMSLAEAAGFAAEELPAAALHPEFRGMAGGGGAEERGGGGRGDSDGGSDAGSSADGGGVGGGGGGGVEGVDDMEVDAEGGTDATW*
</t>
  </si>
  <si>
    <t>C_820023</t>
  </si>
  <si>
    <t xml:space="preserve">MRPRSTPLKAPMRRAPAIVKLQAFFKFSFEQFETEESTLQDAEDETRRFIRDMQDRAQEVAAERGDGDEDGGGGGGGGGGDVSPRPQERDRQQERERRGEAGEEEAGGRGDEGRHGSRSGSGSGARAGAGRGEAEAGAERGSRGSAGRQPPAAGARVGGLGSDGGGGAATSGPIGAAGSAADTASRRRPAQRFSLARVSEALAASRRFSEAAGSGALSVMAHAVAPAAELAKAVGEELNPTDMLRDVADVATAFGAGPGLKVHYYLAPSLSNYLRIIFLDPVHPNSMFKVLWDFLYLGINTWILLVTPLLIVFVDNMRISTRLDGNPFSRPVLLFRLTRLTKMLRMPHIIASNNVNAYLEAKVFKRKGLVPLLVRGCRMCGRVCGLCVP*
</t>
  </si>
  <si>
    <t>C_820024</t>
  </si>
  <si>
    <t xml:space="preserve">MLAFNSLAASQPATSARNAAAATPVYSNMQRSVSRMQRLGLSSVFAGDWSGAARLMGFRAAGSQAPHGARAAQVASVSPAAPHADAPDPDAPDAAGAVTLSDGTQLPYDFLVVALGGQPDSRGVPGVKEWAVPFAGYEDALRVKGTLDLLSDAGAGGCVVVVGAGYAGVEXXXXXXXXXXXXXXXXXRITAARCCPSMRSSPLGPLLSAAGVRVGGAGPEAEAAVAGAAAAEGKSSAVGDSGVTVEGPLAQLMRRGAYLYRQPTNEQRLNVATSWVKLGLEAAAALAGGSRRGATL*
</t>
  </si>
  <si>
    <t>C_820025</t>
  </si>
  <si>
    <t xml:space="preserve">MARIRNPRTHPVNDLVTDLTLPDTMKALAAAARFVRCRLWPLAEEELAAAAVAEQGQGQGEAGAGEEQGEEEASQGAGGAAAGSSAADAPPINTKVKIKRLNDSIRVMKLDPVDADSAAQLVRQAGAAGGALLLSACAALHGAVGVVRHECDVMNSATPFAQALLGSLISTQALDEIAAAFLAAPPPPQPPSAAPYTSVYCMAFMTLTDVLTDVCGLAGPCGPGPIQLLTQPALLRLRYEMLEQVAATAPGGADEGIEGIGNAGGGRGTGAAVGLAAAGGAARVRLWPVMQRDTLRAVFGPRVQLTRSMFTFVVNAAGAPIAAQQHSEAACDRAAVMAFPDRRRAVALAAAASRALAARLEHLGAAGAAEPSAEARVTPRMLYDAAQHFPPVVHALVGAAPPREAAALVGDALLMYGWLLRCLVTPAGLAGAGRGGLETDSEKLMPFCTTYTIQDSPLNDDPLFKAWRRMTPLQRAAAAARALAARIPQSMDGVARQLAAQGEVPLEAVAGSADLVTLLLRAQLQRWRARLAAALAAREEAEATEAAEGAEEGVAGAGAAVLPPLPAPPSISELGLLLTAVKVIRCEAERLAAENAAAAASSSGNSSSSGSSSSSRAALLPALLQGAEPVHWVLAEHLMRWVGHREGGLASLLPELQPAAAAAAAATAGGSSSSASKAGKGKSKSGCSTATGGGGAAAAERLALGEAQRVVLEAMALAGVAVMQLYGEMPAAAVRHWDEQDGQQAQPGSAAPPRRAAAAGAGAAAASKQELCERLAVIAVQLLVLVALLPPPVLLAAPMPPQRLMPLLARALLHVQKQLGLGGGGGDNKGGKKKQGGGGGGGGGAAAPQEWTAAMDGWRELVLRLSAEPRLCAACVPGWLWGARRTDGGKVGGGKAGGGKAGGGRREVDSLQVDLTAVAAAGVEAAAAGAGASASAAASASTPPAAAAGAAEAGTSGGGGAPGVAVRGPVLLVRGAVVASTLASAGAEWSSQAWLQHQQQVVSLAQATLRAEHRDGGGDEAAYEGWRQAAAALPGGGEEGILGPAAARLCGNPRCSNFGGASEAALELKKCTACRAVRYCGAGCQKEHWRAGHKEACRRPPPSDTAGTQPAG*
</t>
  </si>
  <si>
    <t>C_820026</t>
  </si>
  <si>
    <t xml:space="preserve">MQQLYIKREHYFGGSTRWSWSWSSSWSQELVDIVGVAGGATRAALTQHFARRGNAADVSAKEQSQQHPMSLDLIKRSTDPSAVPKNKSHAKTSPGNRWIRKGR*
</t>
  </si>
  <si>
    <t>C_820027</t>
  </si>
  <si>
    <t xml:space="preserve">MGTRASYSGLAAPSPPPPAPSPAAACTPMDTTGTTSASAAAAAASPGLPPGRTSTAGTGAGGAGGDAVGSSGSAAAGGGGGSNSSSLAPSLPPGGGGGGSRASTLSLSLPAQMQAQMQQLQALQAQVQAQQLQLQQQLATQQAQLQRHLPMSTLAGAAATNSGGGAATTTATSAGATQKLAGSSASLSTEPAPGTSPFLVAGALSATAAATTATAAAASELAVRVMVMDPMAPGPVPASAAASGGSSSGTAGLLQPAAYSGWQQQQQQQQQQQQPSNMGAMSPPPPLPLLPPTSPPLTSHKHPHPPDHDAHGMGAGGGGGGGGGGGGGGGGGGGGGGGGGYSAAQPVPKKRTSYTSEYSGFNGTPLASPRLSPQLSSQLYQSAEGPMLSQLLRTATSSSGLAAVPGAPPPGGGGLAGGGSLLPMASGQLPPLPAFMQQQQQHFQQQQQQQQQQQQQLQPLGMSSALLPLELQQAYHPLNAGYYNSGGGTGGDGSNSDGIGGERSSSRLHHLHHPHSQQVTRDKNREAQRRYRERQRGALATLQAKTEEQARVIEGLTREKKMVEQHNRMLLERVWKLEGLVETLQRSAIGGGGGGGGRGGAGSMDGGPGSAGSLPPHQQQHHQQHQQHQQQHQHLQAGAGPHGGAGGGDDGAAAAAAAAAAADMQQGGGAAGGMGGLAVPMSTSPTQQHHQQQQDLQQAWQQQQQQEQQQQQQVAWKQEPAFSAGSGVDSMGVGS*
</t>
  </si>
  <si>
    <t>C_820028</t>
  </si>
  <si>
    <t xml:space="preserve">MAQLEAPPPEAAPPESGGKDLSLSEVLLIELSILIVSFVAGRALERIRFKWMGEAGAALLLGLVVGLIMKAGGVEHTVAHAVEFRGDIFFYVLLPTIMFDAGYGLDAKVFLRNVGSVCSYAFLGTTISTFVVGLIMWGFGRQGWCYQMTLLENLTFGALISATDPVTVLAVFQRLGAQPDLYINVFGESVLNDAVGLVLFQVITKFLEGKAVTGPNVMAGIGLFIGIFAASVAIGLAVGFLASLIFRSRFFYSGAVHDPVTGKELAPAGNSVFEVGVAVTFAYGAYLVADVAHCSGIVAVVTNGMVMNLYVRPNLSHEAEVKIEYLFKVLAALFELFVFCYIGTTLFLGPQHYNVWSYAVGAVADARLAGSVDAGSVGAGADVDSVDEGSVGEGSVDVGSVAVTAAPGPGRPGPXXXXXXXXXXXXXXXXXXXXXXXXXXXXXXXXXXXXXXXXXXXXXXXXXXXXXXXXXXXXXXXXXXXXXXXXXXXXXXXXXXXXXSRAANIYPLSLLVNCLRPIERRITQKEQFMMWWSGLRGAMAFALAVEAADSYGDAGEVMKTVTFYIIFITVLWNGGSASYLLEVLRLRATDPLPNKYGRALAAKHEADVAASRAVADLQRASAALERKARQQAQQAEERRGGGIGGGGAEIGSGIGEWEEQTGGCGGGSGNGYGRSGSGSGSGDGPAAPPAAIVAAAAPAGPESSAPAAPAMVAAAPPPAAVEVELADGPPTRARWAVPGGDGGGGGGSFSGGGGGGSSMRRTGSVLQRLRTMNNGHRIVGGFERMHTKLAKVMLYSEAGGGGLAVHASRGGGW*
</t>
  </si>
  <si>
    <t>C_820029</t>
  </si>
  <si>
    <t xml:space="preserve">MSTAGSQPFWHRHDLDGAIIQSGLGQWRSVFDKLDRGGRLKVAALGSSVTKASTIFCKLTRITTRPAFLLASV*
</t>
  </si>
  <si>
    <t>C_820030</t>
  </si>
  <si>
    <t xml:space="preserve">MLWDGFGCWDGEPQCRSGDICREPKFINTDGEVVRARNEDVTYRLGAWYGLSVLSWRGLLWAMERDSRMYGFSQCQFLASLHLDASHPAHLGQVLIADTIMNLLVHAQNHLANHPAHGPPGRPPTRLFLEPASRAAVSANLTVTRGSAQFFSATDGDAATQLQVLPATSGWNFSQYQLHGNTSKVKPGWAALRSGARLAVRLPGLQLWRYRRHMASLRVSYLTSYLHMGSALLRCLPPSVASGSASPGGGAAPGAKQEQQPQQPLRGGCLCDMTLLQGAIDGGGEWRDRHRVSVVAEAVVRLYDPAHWGWDGPANNKSIPLTAAPPPPPPAPPAALGMQSPPAAPAPPAPPPEPTAECEIELEVVPSRLQGSGTDTHKFKLLRLLAEWEQLEQQPQPQRRRRQ*
</t>
  </si>
  <si>
    <t>C_820031</t>
  </si>
  <si>
    <t xml:space="preserve">MGALAVFAVACLAAVASVAHAADTKKPNFVVIFTDDQDAIQNSTHPHYMPSLHKYIRYPGVELSQYFVTTPVCCPSRTNLWRGQFAHNTNFTSVLPPYGGWAKWKGLGIDQSYLPLWLKDQGYNTYYVGKTTGYEEDLRVPFLIRGPGIKASQSDKPQNSKVGLHVDFAPTILSLAGASHLLGDKGLDGTPLGLYANDDGTLRSDYPRPEQHRQQFQGEFWGGWSDELLQNLRSQPNNTWKVVRTYDESSKQGWKLIAQCTNERELYDLRKDPGELYNIYDKAKPAVRSRLEGLLAVLAVCKGESCSNPWKMHAGIFHHSHS*
</t>
  </si>
  <si>
    <t>C_820032</t>
  </si>
  <si>
    <t xml:space="preserve">RRRPPRRTAAPPAPSHPSGLSGRAAHPEHQSCPPPPPPPAAAAAAAAAASGVHFGAGRVADGPPPPPPPPPPPPPPPAAGCPKLPPGAPVPGPPRPRCPRLPPNTLNCPRPPQAAPGRLPQAAAQTLPRPPQAAPGHPQTPDTAPGGPRTPQAGCPRPPVRVWAPATPEAQTATDHQRPATPGPPQA
</t>
  </si>
  <si>
    <t>C_820033</t>
  </si>
  <si>
    <t xml:space="preserve">MGSSQSREPPKKQRVLVVGAGAAGTACAWSLSRFPERYEVEVWESLPVPGGVASSCKTPHVSAAVIARVFLDPDLRLFDYCPKRLLNRWVG*
</t>
  </si>
  <si>
    <t>C_820034</t>
  </si>
  <si>
    <t xml:space="preserve">MSRSPPCSSTEYFDGAYFAEVRRVADAATAYFRALVARQNRQDQLAGAAAPRASRGTVVFDIDETALSNLDTFFSRAAPWSRLLGMGPAADDCVHPHLEYMPFAGAPASPPLVLMAGKGAAGEGAPGAAAGEGGAAAGGPRLCASPPLKAMLDLYEFLAASNFTLVFLTGRSEDARAQTAANLAEAGYGNLCSAPSGTAAAAAAGALSLSAAFDAATAPSRSSGADGSAGGPLRRRQLAQQQEATATAASGTGSSTSGLAAPCYEALLMRQVGDERLASVFKAEARAALTAGGAGGGHVIVGNIGDQYSDLVGEAAGAASFKLPNPVYTLL*
</t>
  </si>
  <si>
    <t>C_820035</t>
  </si>
  <si>
    <t xml:space="preserve">MQAYKVAWYLVVYLMDCTLGISLAIAFHRLMHVAVRRRHGQLLAARDRDHRGQTEQQRPWHPWTEALLESGNYGDPPSARRWAIQAAGWVTCVVLKWTARRRIKRGGDEPSPDDRGDLLLPLTGGGGGGGAGGGGAGGSSNTLAKGSSDDLHLVVAASGGLGRNRNTSTVMDKAPGLSD*
</t>
  </si>
  <si>
    <t>C_820036</t>
  </si>
  <si>
    <t xml:space="preserve">PLPTPNPDLAATVEPARHPHPPSQNSTGKPLEPYPRAKPQPGPSARRPLSCRHGSPTRPAPLHPRPVQPPFSPLISPPPARQPPCFTCSAALAGIGY*
</t>
  </si>
  <si>
    <t>C_820037</t>
  </si>
  <si>
    <t xml:space="preserve">MEDIDETQPPETQGLDSLSRGAEPESQDVVEGQALPMATPDLDDELLALPLPGTQATDFVSFHGSELPPESFVPETEDQLTTAAGAFTGSEEQQHSGDASAFAAPSAAPPAHRTDTSLLEDELLAIPIDGTEPQMTEAFTEAATGTAAGQVDSGAELAPSAAPGMPAGYTDTEAMEAELLAIPLPPEEDGAVAPSGSRQEDEGQQQRSAGAAAGVSIAGSAPTPGVAAVAAAPAAVQRQQPPPLPQQQSGYASASAPDAYDDFADDYEDYLAAQQQHQQQAPAEDVVPKQTAGAGASSRNVASAHASNAVAGRQQQPQQRQPQQQHANYDDELDDMLAQMEEQQQYQMGLHEQGMEEQEQQQQRRGGGGGAGPSNVRPGGSGAGRPTMEELFGEEEDDFGAAAAGGSAAAGVRYAXXXXXXXXXXXXXXXXXXXXXXXXXXXXXRKRRGRQAEQEEAERRAAEEEAARRAAEEEAARAAALFPPQRLAANITGGTAVPVTAASGERVYCRLSEGVMPVATVAAAAAGKPLSFSARLARSSLLERPITELMRVLEERELRAAVEASEREQEIMARSGLEHTNADELTAEERAFAGIGGQEETAEDELLGAMQADAGGAAAGVPGARRRSGAAAGSRARAGQLWVDKYAPRHFMSLLSDERTNRQVALWMKDWDECVFGRKAGAGANKARGGAGTGPLGAKADTRPQNKVLLIGGPPGLGKTTLAHVVARHCGYHPYEINASDDRTAATLATKIQDAVQMTAVLGGGRPNCVIVDEIDGATGGTEANSAVAALMKIIKAGDAAPGGSGRGAGKAAHAGSDGEDSDSDNEGGAGGNKRGGAGGAAGAKRRGGKSGAASSRPLSRPIICIANDLYAPQLRPLRDVARVFTFTPPSSERLAARLQQICRAEGMEADPAALTLLVERTERDVRACLNTLQFLARRKQAGAGGGCRRRIETKVLNGLHENVPRVRFMDINLSRTAQAAEAMGQADILLRSCRRTGDFSALRFVPPCLATVRSLVAQPEQPRQLSWPRLGADVARRASAVTQLVRSWVGGGGSDPAVLSAHGARVMILELAPALRTIVSQPPLRAVAPNMMNAEEQATLRRMAGVMLHYGLRYCFESPPPPGLQPLLLPETVVPVSNTLHCFTAFAGGAAAGARPSLPMVVRQLISQATATEAIRRAEAARLAALGPAAVAEAAAAATAAAAAAAPHGGPLKPSVAPPQRQMAGRMPEGMKQGTGAGAKRKGTWMDAFKQQATAKARGTVGGGAGAGAAARNVAAAAGAVGAENGGPQAEVPADAGAVGGGSAADGDRLPFPVLYRYNEGYTNAVKRPLLMRELL*
</t>
  </si>
  <si>
    <t>C_820038</t>
  </si>
  <si>
    <t xml:space="preserve">MAMGMGMGVGMGVGMGVGVGVGVGVGVGVGVGVGVGVGVGMGGALHTLAVRGCDGVFSLELHTPLHVVHLVAAAEPHSFQALPCPTNAGFKNYSVESFTATVQLRVLERPFPFAPPSIARLLHEDTFTAAAMEFGGAYVCPEAMPQTAGVLSDELFPMVPVGW*
</t>
  </si>
  <si>
    <t>C_820039</t>
  </si>
  <si>
    <t xml:space="preserve">MFRGLALAALLVTSVLASQQTTCQRATNNTEFNPHEPPDADSADGSWFEGWYLRVSADDGSGASFGVGIGHFPGQAGHLSSPTATCFILVSSGPGSGPGAAGEQVRLYTRNFNSLHIASPAPAPAPPHLTTAGDLQAAAAAAAGGRTEDAYGEDVAVVAAAGDRQRAVIKPFASDQLDTESADSGGGADSGGSDVGDADHSNGGAGGASTPNADDGGDFCAWRVTSEGVAVAAQLQGTRLQLASSPGACAAAEPWRGPGGCQSPEGWVSKIGFLLRLRYDVLTLRTPVSYSLSEAGDGGGGGGGGGGGGGGADAKAGEGKQEAAAGDVAAVTEVAGQEAEAAAEAAPGGAQRADVGAAGKNAGGDGDGAGPGAAAGRLRHGRPLQLSGLGRVHVEKNWGQSFPDQWVWAQGHGSAAGRQTSFVMAGGLLPHALSPALPTVRQYVLAYHPPPPAQPFAVDPWDPPLYSRFVSA*
</t>
  </si>
  <si>
    <t>C_820040</t>
  </si>
  <si>
    <t xml:space="preserve">MSVTSDVSGGGGVGFGRISSAIGAGDSTSETAESEAVARSPLAAGGGGYGSGPGSSGIAIAIAGAAGSPGGSAGRADDGAMGWPDPSSAGGGGGGGGFGSPLASTGLLFSRRLSEGVATGAFNTPFRSPVAAAAQAAAGPSGGLLGSPAALQQQLQQQQLQSYQARGLLAAAAAVATRGGGPLADIIPSSPSDGRYGGLDLRKTALLRSLSRRTEEAGSGMGAAGAGAGNGGDAAAVAAATAAAVAAGAAVCGVVGGGGGGGPSPQQQQQQQVQQQQVQQQQVQRLGFGAGFGLGLGSGFGLGSSGPGAVCLEPVPEEGGMAAAAMAAAAAAATSGSGALAAGLGGMADGGGGGGAIGGISSAALLGMLRATATGGVVGPGNGGGLAGGGLGGTNGGGGGLGRPPVSRSNSVISDGMSGGGGAAGGTVSGSGGNGGGGGTAMETSSTSAGCVGALEVDGLDEQEGSGEARGLAAAGMTAGAGFTFTGFAGFTGGGGGGGGMGAMARAEGPAAQGSGCGGSGGALGVGVGGMGGFFMPGVAARSASPVGDMARPRLPREGSSNVAGAVTAAVADGVAAIGAVSMIGPIAAAAAGAGEGNGDSGPLLRPSHSCSMSCDGTPGSVPPALLAAAQPTALGFGPGQGPGQGAGPGPGLSAFGPRGL*
</t>
  </si>
  <si>
    <t>C_820041</t>
  </si>
  <si>
    <t xml:space="preserve">MRCLPCGTGRSRLVVACQVTKGAVFKGANLRNADLESGNYEDADFSDAILEGAFVNNAQFVRDIQKALCAIADGVNPTTGVSTRESLMCP*
</t>
  </si>
  <si>
    <t>C_820042</t>
  </si>
  <si>
    <t xml:space="preserve">MPGSEEELDQVCWVIATIGHLAPSQEALLQLLPPEQRARVEAARARGPLLDKMPKVASCPALGAVLRACLNPDPAARPTAAQLQAHPFFDDLRAALAAAANAAAASKPASCDGSGSDGDGSSARRRSSADGCTATAMDIDTPPSAAAASGASGSASTSPDEAAAAAAAGRTLASADGAPTAVAPPRAPRRVGGVQAAVQPAPRPRVSALTATIRGRGPFEGDGSYIDLMPAVLRLAARWEMAVADEGKGPIALAACHSAALPAPLTTACSGELPLAPQAIGTSFGGCSAAGTSVGGASAAGAWAGFGSVGASGGGGGCTSAGVIAAAAAAVGSMPGASGCMTPIAAAAGGCGAAPPGGTGVAGTSAGGAASTAPSPMQCTPAAMPASAASPPPLASIAAAAATTLAPSTTDPTLGIPIAAAVPVSADAAGEATGAKASIPISSSVGHVPYLARVSRLAASSSGAAAAGSGTRAGSGAYDSPLSKGAGGGAAAAAAAGSLPSFGLSPAQLRSRAIVNRARRHAAGSGHQHQNSNTSGNHFHHQHQLHGEFAAAARAGSPRAGRSGGGAGLGASATLLQQELHGAQQPHHHFRGHAGAPPAARPHGAAGGAAATGLGARHAGHATRRSFADLSELASVSEMAPLACGNDAKQDTKRLRRIAANGGGDEAGGGGGGGGSLGAGSLLSGELGLLSSLPEHAQFLGSADTTTLGAGVGSGSAPRRRMRRSSSGTGMAAQQFAFGAAGVVVAGGAGTAAVQQPWRPEATGRSQPIAMKPRVGGGGGGGFHVLMDSPSTELNNNSGASEAYLQEDVA*
</t>
  </si>
  <si>
    <t>C_820043</t>
  </si>
  <si>
    <t xml:space="preserve">MLVPLGLDFLTFLSATVLVIPLFKSLKLSPVLGFLFSGVVLKQLGLFQDLKDTERLAELGVLFLLFEMGLELSLDRLKALAKYAFGIGSLQVLLCTGIFTAFALPAGHSIGTIFLEQVAHAPHRLVSIRSVDEAVVIGAALSMSSSAFVLQLLRERGEVTSKFGNATLGVLLFQMVAQSRNSETFIALCLLTVAGTSLITQRLGLSDTMGAFLAGVLLSETSYRTQVEADIRPFKGLLLGLFFVTTGSSINLQFLQLHWQEAGWILAGLVTIKTVVVAAVGQLFGLTRSESIRTGFMLSQVPAFSSLDMIVLTGEAEDIARGAAAAAAVAAAERDAQVAAALSAEAAQPSPRQPVHGANGAVGAVNAMNGGVNGGANGGSSSGALAGVAMPRRTLEVEVEVAGFVGAGQNGGGVTASAATATPPTSSSDVEGPAPGEAGPVAVVDADSQARVRA*
</t>
  </si>
  <si>
    <t>C_820044</t>
  </si>
  <si>
    <t xml:space="preserve">MDPELQQLATVFQATLSPDKDAIKAAEQQLKAAAQQPGYCIKVLKALDAGRPSHAALAANEAAALRHLEAAAVAAATTAAAAAAAITTAAVATKPQATVAAAGGGTTAGGSQQGEEATAAMEAAAAAAAAPGPPDSWRRRRLQAWAPAVRLLDTATADVDMRRLLQLLLPTAAAAPAERCVGHGGTGGGSSAHERRVLTRQQQEAEKEQEEGQEPLWGAGAAAGAAAAAPAAGRRRWRCLVLEALGPTAAD
</t>
  </si>
  <si>
    <t>C_820045</t>
  </si>
  <si>
    <t xml:space="preserve">MGDFQRERVVVCDNGTGLVKCGFAGDSFPRAVFPCLVGRPSFKYNDPFSQHQQLKDIYVGSEASGNKDQLELSYPMRNGVVQSWEEMGLIWDHAFGPQQLAVDPAECRILLTDPAMNPTANRQQMLEVMFETYGFAGANMQIQAVLTLYAQGLLTGLVVDSGDGVSHAVAVVDGYAFPHQTKRLNIAGRHVTAYMLELLQRRGYSLNRTADLDVVRDIKEQLAYVAFDYAAEMRLARETTHVMRSYTLPDGRVIRLGPERFMAPEAMFNPRMLDIEAPGIAEMAFNAIQDAPIDNRRGLYEHIVISGGXXXXXXXXXXXXXXXXXXEGSGDMSGLRKLKLHIADPPNRKHMVFLGGAVLADIMKSHPDFWITRAQYAEDPAGALRKCGIA*
</t>
  </si>
  <si>
    <t>C_820046</t>
  </si>
  <si>
    <t xml:space="preserve">MADLSGLKRYFRRYHVCEMHIRAQRRARKAAHGGGGGGGGGGAERTTGGGGGGRPAGSGRGARSGGAGNDDDDDGGGESEGEPGGGGSDDGGSGSGRGQARKRPPSVSSSQQQQAAAAAQRRRMGSGPMPGSAQDLALAAAVAAAAAAGMSVASPGAGAGAGPGPGAGALGLGPGYSRMGSEARTGAMPGPAPGPGPRGVSPGFEGEDDEYYAGRTGHPHTYTHHQHPHPQQLPQQQQSREGYMGGANARDSLSGGPVVAGXXXXXXXXXXXXXXXXXXXXXXXXXXXXXXXXXXXXXXXXXXXXXXXXXXXXXXXXXXXXXXXXXXXXXXXXXXXXXXXXXXXXXXXXXXXXXXXXHRGQGYSGARSEHLRPPLREASGVLGAPSGDGLGGGGGGGGGGGGGGGGGGVLPAGLSEEEALQRQLEELRSAITWRQQELQQHQHQRYQHHHQQQQQHQQQHQQQQQQHQQIGLKQEGREQEAWARGPGPGPGGDEPRWQQQQQQQQQQARHGYPAPGMGQGPGLGLGRQGAPVPAMPAIAGAANGANGVGGVNGVRVARDGAFAPPPLDPARRRPGAPGGPPPPPHLPQHPHHHHHHHQDVEMALQEQQLLQELRRQQQQQQQQQQQQQQEQQQRQQQQQQRQQQQLQEQHNMQHGHQQQLRPPPPVPGATAGWSYAHTGTRPPVEVKMEVEADVGAGGGGLGGTGGLRKELTLGPAGFTSAGAPPPYHPQHPSPHASSPRGPLVGRSWDGRGPPSDPSARPPPPPPPGVSLAGFPSDVPARLQLPGSARGPAPGAAAGRPTGDGMAAAAAAVRQHQQHQYQLHQQQQEHQQQQQHQQQQHQQHHQHQQQLLLAEAEAELQRQRQLQAMAAAGGPMAAAMRLRAGAGLGGAWQQHQHQHPQHQHQQQQPQQQPQPQSSRRCRRSHASGWRRRRRRRRRR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ARREGLSGGGGVGGGVVMDAEDVDMDDTTSLAAEAAAAAAADLAAAAAGPAVGAVGVRS*
</t>
  </si>
  <si>
    <t>C_820047</t>
  </si>
  <si>
    <t xml:space="preserve">MPRPPLPEPARQAAPRGRPPSANPLPACHRPRPKATQKRPSAGGAPPQRWKPAPRRPRPCRHSGLAAMTGQPLTRAARQLPRHRRQSGAPQPNAPRSQAPYQRRRALPSVTAAALPAQSPQRLAPPLPPPPWQGPRRRPSGPFRCPRAPRRTAVRSQRRMHCDGSWRKTDRLKSRRTAALPARLHARRRPLRSEHRLRRQRRHQ*
</t>
  </si>
  <si>
    <t>C_820048</t>
  </si>
  <si>
    <t xml:space="preserve">MANAIHKGPEAVKALLEAGADPNEVMTGGARPLHTSTSLLIEAGADIEALDTYGYTPLHRMASNNLPIGAEALLKAGADPDRATGQPYAGETALRIARQAGAREVGAVLLSYGATR*
</t>
  </si>
  <si>
    <t>C_820049</t>
  </si>
  <si>
    <t xml:space="preserve">MEEYGGAPGACRVEPIQGGPQGGSGRAGERVEDVFSCVLPYLAPADRVSLRGVSAPLRNMANRSTTRVSLCGTAVLHALGSSQLLKRFPRLSSLDFTLGSPAEGKQATLALLTQPDQQSSQLARLTWNENRIAAQQLHQQQNSTGGYGQQSESRYQHYNASGSRSSPATFDFTESILAAVCSGAPVKSVSVDKTALLETEAAAIARMTALEELRLATNSSAQPLRRPLVQLMLGNMRNLRVLKLSYIRDTTADMVLSLPRLPNLSKLILHYAYWGESGAGERVMSALAKHQRKLTELRLYECCVNDDMLRIITGITTLRRLAIQDEDAPEESCPTTKGLARLTQLQRLEQLELFGEELQLDGELLSRLAALPALRYLAMAGLDSLQADDLDMGGAGEGVEELDGEVEDMDLSSTMGDEDETEESSAQSYGDEVTSRPQHSSARSHGAAAFSVRIQQAPQQQLARLPVATAGPGGASHPAPNAGPQRFPQQSPRQPQPAPRPAASPAGGAAALPAAPAPLQVLRRLDTLRLYGPSSLSSSPPPLALLLPQPGLRRLKLSACASHANLRALGAQTGLQKLIVSHTAVPQLYPMLQALPLAPQQLAPPQQAQLLLQQQPLPAGASILGFHSEVILSLTSLVILRIKDLPGFMDGNLADLASALARLPCLAELKLRSLGMVSDMGLHTLIAVSQLRRLKLYALGDGVTEHGAAHLAASLPRLEELKVKDCRRVGPSLRQTIELFRASAVASGAGGASSSVGSLSCSSGQAPSGSAGGSAGGVGRAQVVVPVLGPMPVVRYGPQECEGGRFPSAA*
</t>
  </si>
  <si>
    <t>C_820050</t>
  </si>
  <si>
    <t xml:space="preserve">MTQCRGAVALASARSVGLAGEPATAAYSAAAAAAAAAAAAAGQNVNQAAAAKAAAAASRAAAAAAAGGGGGHAGKRIGDTAAAAAVRTLPPAYRLLMSRSVANLNAAAHALTHAAAAAPGPASFAALLTHVLGELRELVAEAGGDAALVGWAC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WVAEEWWYQGLADLEAILREPGDP*
</t>
  </si>
  <si>
    <t>C_820051</t>
  </si>
  <si>
    <t xml:space="preserve">MAVPAAVAAAAEIHLLAPAVVLAVAVAVAVAAAAVAAAAAAAAAAAAAAAGAAPSAHRHLCPSLSQSPNPSRSPQDPGLDQRLRPELGTLLLLDVRVATGLLQGGFSVALKETVNTDIFSVELLTADGGPLGVADAARLRARDLKGQGLVTACDANLARCIDGLADYFVRHAGAPNMGLALSATGALAHAHGNRAFRVRLLKPAGAVGSLTAVAAPPPDQSAVGLGHIPGWEPVTLLDQAACLNAARLHDALHLYHDANGRLAAALQTSGGWGC*
</t>
  </si>
  <si>
    <t>C_820052</t>
  </si>
  <si>
    <t xml:space="preserve">MTHWRLGGLVGEPRNASLLDTATLGHFVSRHEVARGDSPTSLAVRYGVSVTAVKRLNNLISDHSLLSRSAVYIPVPNAACLAGAHVLFEYCRNACRELLVLVGEDEAAAAREAAKAAATAAASNAAEGEAEAENEGSSSRMQEASKLRDKLVALLGRSLHVDEHTARYYLAEAGWCPKKAVAMCEQDLAWESRAPGSSRRRRGPIRPVDD*
</t>
  </si>
  <si>
    <t>C_820053</t>
  </si>
  <si>
    <t xml:space="preserve">MQSLHNCVSSARCSARVCSLRLRGPALAARFVVTVRAESSPAETSTSSSGATQPASLDWMPSSSSNSPPPSVVRVMKGGRNVRLLRPDSRSEKRWASFLSAVALTWLAFYGQSIIEQLNQMTTLPIDEIDGIIYFIIAFNIVSLVLPKSRYQ*
</t>
  </si>
  <si>
    <t>C_820054</t>
  </si>
  <si>
    <t xml:space="preserve">MLVLSAMQPPKLSSAAAAASGGSGSSSGNVAAGAAAAEAATSAPATRLELDGLAVQRKKGTLRVVMLEAKSSRANLQMARQQLRRAGTILAYVYNVAADAGAFGGSPPRLQLEGRIALSRLEGLSPTDEVVVLEPAEGPQHEMRERVSGLLDFGAA*
</t>
  </si>
  <si>
    <t>C_820055</t>
  </si>
  <si>
    <t xml:space="preserve">MNVTPPRPPQTLTLENYQNTMYGVVRASNWGSSVFFVAWIVVGKYILLTLFLAVTLEAFEAKYDTQGANSSWVSKMRSAMGSAVGSVVSSVKRSIGSRRSSVDGGSGTQTPTHQQGRGRTSGYGGQSSWISPQLTAQDTAALSARSEAGAGAVALAALPAPDMVAGGAGKGDEGGNVAAATFDPRARRSSAPNGAPSAGWPLGAAPSRTSASGAGVLAGGPAAASAAAPPPGVHAYKRYATNLNPQKPSPRGGARSGDQPAAGGAAAGRNGTQASGSQEEDSEGGYERDVFATQGTDLSSEMDTPRAINPHPHPAVAPVPSPSPDVVPPGVQQLHPHTPPHPAMPVPPPAALAAARHAASIRARTPTRELDEMEGLMSGPPVAPSSRAQFEMARSFHHNISLASLASGSGGGGGGGGGAGGGGSTDGDSAPHSFTPALASLSIAVPPQAGGVDDLIAEEAARAGSPTAAAAAAAVAAGGRTPLATHTGFVAAGSSSMPADHLDRRGRSTDSGQYVIGPSLNKYASIGVVGRAGAALDAAGGWPPSGLSRSSGGGAPPPTQAPPGGASTRSPSPLGSSSGAHVAHPHPHPHPHVQRHGGPYMAPLPPPVAIAEDLAEAEAEAEERRLSPRSPRRSIGGASRASGNGYAAGPGAGAAGGAPASAFVMTGVDLTSSTDDDDSDVPQARLPAHAHPNARRRPHPHPHPHPQAQAHPYPHPAPHPHSSSHAHVSHAEDVRGEPALPRHTSMEASSSPEATAAGISAPTSASAYKAAATAAGAAAVAAGPGRLDGGGTSRSGEDSGRRRRRPRRSSVGTATTTGDEATTEDADTDGNGVSYDDDDGGGLVDDNDPLLLAFNEVDTQGLMGNSRGPSPGPSPAPMPPSLAAAAAAAMSVKPVAPTVVPVPATPAAAAAAAAAAAEADADAAAIAAATAASAGALPVGDVIAGRASRASITGQGYHQHQHQHNGHGGGGGAESAAARIAALVHADVSGLSDDLGLGGGGGGGGGGGGDTARNLGLEELSARDAATGARVSGTGLWSASAAAAAAGAKAAAAPSLGRKAAANAAANSPSDSEPTPALSPRGGGRGSPAPIAKASAAAVAALAAGGVAAAEPSPHKARPRVSMALPPEVEAEGMAPGERATPSTAGGASGPASGGSAGGLLRSGGLQSMNTNDSLGNESIEHMESIVSRATTALTDDTLDGAGRTRTRSASGGKGGDGASGEGGGGTGGEGEDGAGAGGGEAGVKTKKSKKSKHKHTGDRIPLEGKSFFLWGAQLRLRRKAYRMVYGRPFEYTLFAIIVFNCGMMALEGPDVPETSPLGLFLKWGNAACTGLFTLELLVKVFAWTFVRYIKEVTNQVDFLVVATGLLELTLTSFDMSAVAALRALRALKPLRLLTRSAGMRLVFKSVLLSLSAMAHVSVLCVMFFLIFAILGVQLFSGKLYSCNDGSVAGKWECNGTFVDPATNTTLDRDWENMFVGFTVVVAFTLLNLYVGVIFSQFSKIRNMSTTGSAFLTSKQQGKLNIAFTAVYVAEAALKLFGLGRRVYFKDPWNRFDFFLVVVGVLDVALSFLHSGFMRILRIFRLQRLLRVMRLVRKSKGIKTLFQSLVMSLPAFGNVGALIGLFFFMYAYVGVMLFGKVKRDDMAAINASVNFRNFLYALSALFRVATGDNWTDVMYGCMLQPPDCDKAAGNCGSWLSVPYFMTFFLIIAVIMLNLFTAVIIENFEKTHEQDAWRLTPQVRACRACV*
</t>
  </si>
  <si>
    <t>C_820056</t>
  </si>
  <si>
    <t xml:space="preserve">MQLQALLQQQQQRPASGAQGAADGLDRKGADYGAAAAAAAVGAAAAKPPSAAQVPLVPLMLATVPLEDKAAGAGGGGGGDRPGSRPGGPRRPDTANSLATSLAHEGTYDIDEQEMAHYSWLRRTAARICAHPDFEMVVVLLIFGNMITLALYRPTEDDSSHWNHALFWAEAAFNFLFSAEMALRMAALGGVFAYLRHPWNVFDCSMVVAGYVAFIPTGSSEGSSGVRALRALRALRPLRTVTRFESLRAIVVCFLEAVPLLGSAVGLMLLFMFVFAVAGTNLYANVYHQKCYDDLTGLPEESPQDPDMLGCGNWRTCPSNFTCEITAASDAINIAGFSNVGFSMLSVFQCITVTGWSFAFYRTTDNTSPVAAIYYVLLVSIGAYVLVNLFLAVLKIKFAKAQTAFRARNAGRTKGRRNSVMTLFAAAKSKFTEYSNKRSQAHSLNTSIANLISSRMSQFSSVSRAMSGPAADAAAAVTAVDALMATDGAAAAAAAGSNPQQPLLLMSSSDAAAGAKGEAATAATAAGATPSLHLPGAVPPSATSGPGSAANSARSSLNGSPRLPPKGTAMGADAGMGGGGGGGGGRPSADGALPPGVPLGRALVPNGSARVSLEVMRPPPLPLAAPPPHGRPPGQRLQHGSARPSGEADLAAPSPSVDSASAAATPAPAAPVVAVATAAAAQDRHHQSDTAHREPAVGGACARSEPSLPASGPPSKKVLGTGAQEHEQPLAAVDSACGSGSGGSAAVSRRESHSSMLSGPEASLGVYLNPSAGTLAAAAGAAAGGGAPGPAKRASRIPATAVVAEEEGEEDEEADGPRTFAQRRSGAAAAQADAEASSALHRGPGPVAEGVGAHESLPSVESPRGSRPPGTVVAAPGSRSPRASAPASPRRSEPGQPPRPSDTGSAAGFVPHPLHPNPNYRPSLPSPRVSAAGVAAAPGGSSNEHAHAHTHQSHQGSHQHQSHDGSHHAHHHEHHASHQHGSHEHPGSRTDSRDPRQHSHSHGGNPPDSRQHSHQPHGHGPHARSNQVLPLPLPLGGHYPPGSKPPVLRGSMGGNNGSFVRPFGGMGVGVGGSMLGGSMLGGSMIGGSMLGGDPQMMLGGNLGMAAAMMDPAEFDDFVAGEPPLRRLHLRAMFRARLLVSSQSFSYLMLAVIVANTVVLAMEYDGMTASYEQGLMVIKLFGMGVWDYLRDTFNLFDGAVVTVSWLEIILTAVGSGESLNAMAALRAFRALRLLKAFRYLGPLRKIASMLLTAFNSFAAIAVLIGLFWIVFAIVGMHVFGGLALDRDAYPNFDTFLNSLVATFNTLTLENYQNTMYGVVRASNWGSSVFFVAWIVVGKYILLTLFLAVTLEAFEAKYDTQGANSSWVSKMRSAMGSAVGSVVSSVKRSIGSRRSSVDGGSGTQTPTHQQGRGRTSGYGGQSSWISPQLTAQDTAALSARSEAGAGAVALAALPAPDMVAGGAGKGDEGGNVAAATFDPRVAAAACSPVKNFQLVHWDHNTDRKGSDLVLQFGKIDENTDDFALDFTYPLSLQKAFAIALASTDTKLCYAL*
</t>
  </si>
  <si>
    <t>C_820057</t>
  </si>
  <si>
    <t xml:space="preserve">MPVHPNVFLTDAKRIVDLLLVGVDAAGRAAALSAIVDRLRRVGPRVVVLYATWRVLADLARLLQQQEQQKQQELEQQQLGPAATNSPQVGLHV*
</t>
  </si>
  <si>
    <t>C_820058</t>
  </si>
  <si>
    <t xml:space="preserve">MGLLGAEAVVELAAALPKCGPLGRRRQSTCYQAAAFRPRDGDAADDPSSYRDGGGGGKRFNGHRERSRDHGGSPPVE*
</t>
  </si>
  <si>
    <t>C_820059</t>
  </si>
  <si>
    <t xml:space="preserve">MAKLIKNVGASLRARTHDEDDTMMKQKGATGVFRNLAFADADDNLVSTSARAMATSESTKKNNFFGGSQDNIASIDVTPRSRDAGNGASSWAHADLPTSASKRVGSTGSASTPVKSATFARTASAQKRAKNATAIQEISAFEHEHAVMDEMSGSEDGERPAGLVSGGSAIGATTSTTVIAVRSVARGPSITQQVSTSGSVRAWEEEVKRLIASGRHEDAVRWVAPSDGIIRCTVRRVKNFLGHTLAYQLFLDSGDTFVLAARKRKKSKASNFVLSTSQEDLGKDSDHCIAKLRANFVGTEYGLVSRTGGHISGSMDIDGGAQSGGKLAPPAEPFSREEIAVHYKQTALTAKGGPRTMLVATPLPEVSWAPSAADGSDSLANCLEAARRRELSPRMERQLCMLATRPPEWDPSLKAYTLDFHGRIRASSVKNFQLVHWDHNTDRKGSDLVLQFGKIDENTDDFALDFTYPLSLQKAFAIALASTDTKLCYAL*
</t>
  </si>
  <si>
    <t>C_820060</t>
  </si>
  <si>
    <t xml:space="preserve">TLSPHFSRRVPASPHHHLAGSASLSFPRPHPRRPFSLPRVCHPVATAPLCCPAPPPHFRLTIAAALL*
</t>
  </si>
  <si>
    <t>C_820061</t>
  </si>
  <si>
    <t xml:space="preserve">MTCAELHMWEGAHLELSQSSLAARAARPLLASSSSYASSAPASLFASLRAMATTMGSPSIISMINQDHAKFKNLWNEYQGPNMNGEMKQKRECAPHPWAPNKPPLNVIANMATAPLDAAADMWRFAGHPPTM*
</t>
  </si>
  <si>
    <t>C_820062</t>
  </si>
  <si>
    <t xml:space="preserve">MKADNADASDLKQAENVLQESAMMIPQTRQRLEAAVAELQSFVSENEEDVKDTEELTAAKEMLAEIEKLFK*
</t>
  </si>
  <si>
    <t>C_820063</t>
  </si>
  <si>
    <t xml:space="preserve">MLFAVADAPEGEPLDPALLELEPSIEDVLEDGVKRLKEKGTWKLWQWPADGAEMFDAEAFRQHITEKHIREELRRLLPRDEGRTTEKPAEAAFRQRMSDLMAKVQASNNANSLRPSPTAATGADGDAAAARPRRRGDPGSYLRDANIELLGVLLEALARENDHLYHSLLVPITAYVMEMLPEGHRETTKLELRALDEHLSWESRAKQCRELLSEMLKSRLEAAELGKQGHDLRPVPNPKREGPVDATTPLLEDSAASSSSSGEPGAGAAPPRPLPDEVLLFMLRREALLTRAKLHYLVFEHISQEKDLRILKQLLRQGEPEFERLKRELDEVKHAPRGMDGAYRSAAEMDRHRHQLEVQTAFREQGARLQAAYDKKQNAEYAMAKRETEIKQLQGWKGTVDNLVDKFQELITARSERQAAAAAAAAASAASSGDGGGATASASTDTELDGESYVGSLTPTQYIQLTKMRNHFNKDVRKQLYTDADDRTFFDNLKTALKLLAAEREAAERERKKAAKAKKNEKAKSEKERLAAEKAAKEEAERAAKEEAEKERVVREEEERRKRAEAMEEARKAAEVAMEQRRKELLSDENGYWRQRMMLEERLTAAAGSGSGGRSGSSQSGGGAPAGLGEERPARAGSSSPEPAADAAGSSASAATDEGFVTESRRRRNAQDTRDQDEEVASGPGSSQGQGQGQGGARSALRSGSRDRMGQREGGGAGPRGEHARDREPRRAQQQQQQQSGSSGGAAPQSQQQSQQQSQPQSQQQPRGGARDAPGGRQAGSSAGRPPAVPPPSRAAGTPAAAAVAEAQPEPVPSTASAAAVPAPVPVPSPGAIPEAAAAQPHASASAAAAAATAAGTAPDVASASSVPEEAILFGDIPVIPSSSSSGSAAPSATPAAAAAASEAAANKTQSEQAAQPPQAASQAEQQQQQQQQSQQQQQQQPAGSAMSNMQPPPPPGPGPMSLQGMAGPQGMAPPQGHRHPHAPHGHGNAPPPPQFVHMNGGMQGGPPPMPHPMGPPGGMPGKQLPPGTILVPMGPGGPRPHMAPPPPGMAAPCSGGGAGAQAGSVLKPGSTLNANARSFVPSGKPASGPSTSGQQQQIGRGGQGPAQLQQQPGGYGNRREQRVGGRPGPGAPPPPRDGGVGPSSLAGGPSGRKLGGPGMMGPTSSHAASHMPPLPPGADMGVGPGGMMPPPPHGVMPGMLPPPPMMMVMGPNGVMPVPAPPHPMGPPPPGMDGPGEPGPGGPMPPPPQEAGGDGPPGLPMPPAPPPHHGHVALPVAPGPPRMMLMVQPGMPGPVPMPIMPVPLVPVALPLPMHPAAAGPAGPAGLAGPGVDGPQQKNGQAAESVRAALTAQQEQAEQDGARDGMDSAASASAAAPTSSMTPTTSSSSSSHSSSGGNLEVSAGPGAPEEGGNEAAEEAQAPRKEAPGAPDATAAAAVEAAVPAAKADRKQHHTQQPRQPAATGPAPAKAPAAPPSWSAVAARRDAAAAAGSGSGSSTSLSGLAQDAFPSLGAGASPGGEAGAAANPAAGAAAVAASTWKARLHLAAAGSPAAAPSPGAAVTPPPAPLANGTGAGFGRSSLPASGPPVPNGVHHSGGSGTSGGVRGSSPRGTMSGASLLANGAGTEPRAGLAPRPAGNPVSGSAALNGPPSQLVGSLSLPAGTAAAVGEGALITYHPGVPGAAAGPGAAGPRRLRLVRGLQNLGGQHNCFLNVTLQALWHCAAFRGALLAMDPEALAPPAGGRAAAAAAADLVVTRALVDVFRAMAAQPPSPAAPGGGAGAGAPAWVVSPLPLRQALSKPETGAAAGVQAMDLEEMHDAFEVMLVLLTCCHRAEAGAAGAGQDPQLPRRVRLRDLQLRTAAAAAVGVAGIFGIEVQVPASSSSAADDDADGASGRHTRRRESGTGGGDSPASALGLAPTAAVSSVSASAASSAAPSPSAGSYLAAAAAAARRAAAAAAAQDGGEVQVYTKFFHLVHAQALRKAFAVLGGNDSGACFEDVLCAAEAAGGTDGAASPLLSMLLANGGAGVGAGGGGSAGGAPPRRAGSSGAMSSAAASATSAGGAVANGVGSAGAGSGAGGGSGGQLLVPGSVAAAHPLATLLRFPTVFTLALVWESPQAPSDALRGVLEALGPRLDLALLFRHAAPPAAAPPASAPCALRSVICYFGHHYLVFALSEELGLWLMIDDAHIALVGHWPDVVKAMAAKRLQPSLMLYEAEPVQLQQ*
</t>
  </si>
  <si>
    <t>C_820064</t>
  </si>
  <si>
    <t xml:space="preserve">MMLERVVELGAGLGLPGIVAAALGAAHVTLTDLPQALPLAAANARLNGVAGTCTAAPLDWGEVARLARAQQGQPPQLCQHVGAYDLVLAADVVYVSALAPLLADTISAVCRRPPQASSPAAGQQQVSVHG*
</t>
  </si>
  <si>
    <t>C_820065</t>
  </si>
  <si>
    <t xml:space="preserve">MAKVTSVQHGPLAAPRVRGVAVRADTPQNLTPAAPTQPAQRQAPAAVAIAAAAAILLGASAPVLAAEAPELFANKCAGCHMNGGNILAVGATLFSEDLQKNGVDSPEALYKIIYSGKGKMPGFGKECAPKGACTFGARLSDEEVTSLASYVAERAAAGWKS*
</t>
  </si>
  <si>
    <t>C_820066</t>
  </si>
  <si>
    <t xml:space="preserve">MVAAGQIHAKIDGRTGMVRFADETRSSGQAGSSSAAAAGGSWDNVAGVAALDERLRQVLELNKRLQQAHDMVSQDRAYLSKVTARERSKYDLGGGGGGLGGSQGAGGSQGLGLGLGGDGRQQG*
</t>
  </si>
  <si>
    <t>C_820067</t>
  </si>
  <si>
    <t xml:space="preserve">MDDYHLQPHQPQVEEEEAVEAVEAEEDHQQHAQHQNEHQKQRQQQQQQQPAAAAAAGTTDALDELLDQIDLMDAMVLAEPLSSVAAGGDRDEEQGGGGGGGGQMEEDEMAAAPPMVMLRKWLPAAARRQQQQQQQPQQQGAQQVGRWEAVAAAGSAVAAAEPAAVAAAELARVMEYAEEQEQQQQQQLLLLPVDAMQQLQPQLQPQLPLLQQLQTSLSGIIAGDRSGGRSGDLGNSSSRLLLLSAAHASSLSAAAAAAAAAQQWVGDPPLLMSAQHHQCVYPPQLSSAAAAVAGAAASWSCPPLPPLSPAVAVAALSHTTASAGGDRFAGGTVTAPLLGPPPRPAAAFTRPSSCFDIFEAAAVASSAAATRRGGGVLVGSVPDSSSGCLPNQLLLQPPSPPHHAALWGAAASSSSGAAAAGMHTSSAAATADALAAACCTLAHTGACTTAGTTGGGTLCNFPNISFVAAGGTAAGGGGGSGTLPQLLDANGSHHRQSAGSWGAPQYMLQQQQPQQQLLQWAQQLQHGPRSSGLLLAASTSENCGGGAYGGGYGGGGGGRRSNLAPAFNATGSDSYIFLPSQEQYVRQPQQQQRLHSSCKQLSAIAAATAAATAAAAASPFATPVAIGGAAAAATSLAAWPAAVLTDVYVTLGKDDLDMDGVWEAVAAAAAGDCGGCSSSSYAMMEM*
</t>
  </si>
  <si>
    <t>C_820068</t>
  </si>
  <si>
    <t xml:space="preserve">MSEKPRLDIRAPTLVKAPLRRGTSSVTAGALTARDSEPGASSRLLLIGGVGGGAVGRAGSGASTSGPVLRGYASGDVPGFARAPPSAPLDSPAGHGHGGGYGHGYGHGGGHGSGHGGGGVSHGGGADSDNSRLPAIGGGGPPATPSSRGLSSPQPGGAVTLPSIGGAGGPNGLGSAGVVGGGGGGGDGGHSLHGGGGGASAPDSPVVVSYVHRGAPPLAKSYSRAALSSRSTTGISSGPGGAGGGGGGGLRASGAAGQAPPPGGFLKGLRRFFGIGGEAAAAAAAAAAAAAAEAAAVAAAGDIDVDPQDDTQLHSLQPQRSQASVMLLARHKAEQDRVKRLRQAALADTGGGGGGGSDLDDDECGTNTLQDRLRSKSFTATALADPNNPAFRTAAKLARMQEREGAERRAAAEREAAAAAEAGRVVVKPTLVADGWR*
</t>
  </si>
  <si>
    <t>C_820069</t>
  </si>
  <si>
    <t xml:space="preserve">MLGPISSWCDAKAQLCVVVEQDRTGSAPGGDQVVVDLAPLRREATEQVEAALAGLAAECGLRRVPYQERPLDALPWNILADWVEGEEDEEEEGEKVEEVEASAPAAQEQRRRQQQEPMSAAELEAVRAAVAAQAAAVRQLKDSGLGNKAPEVVAAVEQLMQLKVRVPVAGGDGPSDDGDAAVLLPAPRRSPVEHYYSLPIWRIHAVPLFYQGERAAAKAFAAAAVKTAAAALGSAAAGGGGGGKGAGAPRAVKRTDAKEVLKQSRKAPIYR*
</t>
  </si>
  <si>
    <t>C_8300001</t>
  </si>
  <si>
    <t xml:space="preserve">MSGAAVSPADFVHVLLPAQAGTPGYSPPEACEEDSGFKRLKARSGAIVQKQWQSHDCSFDYHSAGACVVAVAVHDEKELEAHIKAVREAKMKSEYEPIVKAVQNAHPAVDVEVVEELLEAATDALRHLAVIRLQETFSAFRDTGDSSRGAKMRAFVRRLRSIVDKGVTNPGRPCIPAGLKLVA*
</t>
  </si>
  <si>
    <t>C_8310001</t>
  </si>
  <si>
    <t xml:space="preserve">MSVCLQAELYELRAREEQQQQELVRLRRQQQRQQGQQGQQQEEEEEEEEQEATVAGGVPSGGDGGLEGSPAQAQAAAQEPRAGVAAGSAAASHAGGFVGPEDDVGSTRPHHHHPTNPAAPHAAAPAATAAATAAATAAPAAAAVAAVASGVATVGGLTCRWGAASITTTTAASTSTATSTTAATAAAPINTVTALQPPSTNTTSNNTTTGRVSLAAAAAAAGGTTPTLAAIGHSGGGGGGGGRYGSSTSPHSGSSSSGGSSSSVLLDGVGSSSDEGGGGGGDEDEAAGAAVGRDEANAGGRRVAAAAAAAAAAAAADSRSSGSSSRCWAPAAAEEAEADAVGAPVARANGNSDSEDDSDEDDAAGSAVTAATRGRGHPHSLHHRYGPRGQQAPAAVAAAAPQGLGPPATAALPLAAATAAVGHSSSLGYGDRSGGGGAAAAAAAGGAATSSRAALSAAAAGAAAVGAVGAVGAAGAARYAAHYGGGGGGGGGWGDEDEDEDDDAVEAALMAKYGIRM*
</t>
  </si>
  <si>
    <t>C_8310002</t>
  </si>
  <si>
    <t xml:space="preserve">MVMCQEEAEAMTQLEEAAEAAEEEEVQQATRQLQPAAAPIPRPQPLQPQPLQPLPLQPLSLQPRLAAAARCGSTGAGGGGGGGTATRGQQHHQQHQREEQEEDDDLDVRRRCAAADARVRAATAAVDARVVAAIAAAAAAAEAGHAGER*
</t>
  </si>
  <si>
    <t>C_8320001</t>
  </si>
  <si>
    <t xml:space="preserve">MAAGVAATSAPPPPPRRHRSMRTSGSLAQRPVADGAGGGADVSAGTGGGIGGGGIGGMAAPQELGGGVAAAGLAAAGTLGGSGMGGAGTGGGGGGGAAGRYERAGSDGGNSDKVAPSVGGTIRPSLTSPWGLGAVAAHEICSLCTP*
</t>
  </si>
  <si>
    <t>C_8320002</t>
  </si>
  <si>
    <t xml:space="preserve">MSRGTQRAVGSFMIITPVAGGGGGSRVAVGSMSSSLDGYDDVYDGMYEDVPFDMYGTRRTAAGGVPTGAAGPGSVPGAATDGSAPFWQAHGGRYMSGVGGGSGTGVAGGGNNINGYGNVWNGAGGPGGPAGGNGGGWYVPPPDALVVPGAMYRQQQQQQQQQQQQRQQQQQRQQQQ*
</t>
  </si>
  <si>
    <t>C_8330001</t>
  </si>
  <si>
    <t xml:space="preserve">MPVTAAAAAVAAPPPPRSLPADLGALLDVQPDGTADLTVRVGERRFHCHRLILSARCDYFRQRLVGDGFADARAAELELPDADADAFALLLRWLYTGSATVAVDQSCGVAELADRLLLPELLGVALAVVAESVFETLVGLRDAATLRACLGPDVHVSLAVGGSGRTM*
</t>
  </si>
  <si>
    <t>C_8330002</t>
  </si>
  <si>
    <t xml:space="preserve">MGAAHVGHTRGPHSSATVFETLVGLRDAATLRACLGPDVHDSLAAALEERRSCLASIKAGLGRVRERQAPPAEAAAPRQETSVAGRPVCYPLAALAPGLTWPPDVDGGCREQWLGADDWAAAFGPIAGACGGGGGGSGGVLSYQEFVALPAWRRNKLKQVGGVA*
</t>
  </si>
  <si>
    <t>C_8340001</t>
  </si>
  <si>
    <t xml:space="preserve">MQAPPTPQELDKLVRPLQLKDLRILCRARGLTPAGGKEQLEDRLKQHMMQTGNFSTVLPADGDAGGPPGAVPQGYAVAPQGYQQYTTGVNDNNYSRPGGQQNVGNFITDRPSSHVMAPPGGKSSLQLGGYSEPGGGYGATSNDVRSGSLANNYSRPSGQQNVGAGAPRRQQPGSRATDTQSNNYSRPGGQQNVGNFITDRPSSSPFAGWLAVWHVLPH*
</t>
  </si>
  <si>
    <t>C_8360001</t>
  </si>
  <si>
    <t xml:space="preserve">MDDPSEANIARLEAMLEQDLIIALSKATGIPPQRVIRDPGWCSVRWQYSPYAKWVKQERLMKRLQPPGDGSSSNNATTTGSSSGSSTGSSSPGSSILNRVFAGGQQRFRFDNRHKDRLVFLFDMISSYAGCRYWPHSVPVV*
</t>
  </si>
  <si>
    <t>C_8370001</t>
  </si>
  <si>
    <t xml:space="preserve">MRELLQSNAGDAGLSTGAAIGIALGVLGGVLVITAVLVYFYKRYGLPCFKELQGIPPERKQLVFTDLGRIPDSSAAAAGRGRPGTGATGAAGRPVSAGPGAGAGGAGAVVVAVSAGQGGSGGAATGGGASSGPVSPSGGGGSGRPFSAGGNRPASARPASAANYAAGNRTAAATSAMMAMAAAAGTGAAASPRGRPASAKAAAAAAAAAASAAAIAVATAAAPPATAMTGTAAAAGGSVGSQPPPSPARPPALPALSMGAEQEPLPTTPGSISSPRGAGRAFASTLEPSPLRVSATGLSAAGGGGGGGAGPGGSLAAESTG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SGQWQRWRRRAPGQRWRPDVGGGRWDCGAQELTSLA*
</t>
  </si>
  <si>
    <t>C_8380001</t>
  </si>
  <si>
    <t xml:space="preserve">MALGGNMLSGPRQLQASFLKLQQAASDAATSAAANISIAAAAAAAAPSSVQQQQQVPTPVMSAEENAAAQAAQARQFAEWRRADMEQTAAQDATRTVFPTLHTVLSYQWSKVPSVYTEVSVAPGFVIQPKAASA*
</t>
  </si>
  <si>
    <t>C_8380002</t>
  </si>
  <si>
    <t xml:space="preserve">MIRFVHWVRTNGGWRFFVRLLFQGYQGGAAGVGPFRWQWGPAAGQQAGQQGAGRPGASRRRVTLEEVADALAKLPTEAYMTPQQMAALSVHELKALLHGRGLEPVKCLEKGELVRQLLEHGGSSADSCSICCEEYAQQASGAAAETAQMPAAGGAAAAGAGAGAVEAAAELGHGGAGSTEWVTDVAERNEAGAEDHRASVASAAGAEAGPASHCGAGGGGASAGEHAVPANSGCRATGGIASDAAAEAEDDAPVVLRVLRLDKRAG*
</t>
  </si>
  <si>
    <t>C_8390001</t>
  </si>
  <si>
    <t xml:space="preserve">MAAAYAWSLKRGITLSREDFQADWTKKATDFNAKRTTYEKTTAAARAVKDKNQPKNERGWYKNAWRSKWGKMWDGYKRDPVRFTAGEKQTLTEEEVGLCKELESLLPSRASASVKDAKVSYGAIDAGGLLGPLAKALSGLSSKTKRSSLGSTGAVDVAAAPQPSPPMPPPMPQSSPGAIDKLAAAGAERMKIPG*
</t>
  </si>
  <si>
    <t>C_8390002</t>
  </si>
  <si>
    <t xml:space="preserve">MVARVCKLLIKDPDHPNKVYHQWATTISPGTKPDTFRGDLLPETDSTVNYKLSVDPEDPEDPVEYYSPEQVLAFALEYLASGSDGPACPLPCASWDAEKQRLTLTIVRESKQDPIKKPKKSNAKEPITRVRTPDSALFMEAVRRFYPFAKRGPGEGPACSTPDWPPMAS*
</t>
  </si>
  <si>
    <t>C_830001</t>
  </si>
  <si>
    <t xml:space="preserve">MLHSRTPSSLPCCHWVPRSCVPHFVQCAGTAELRAPAAATSAAAASTAAAATRFSKLASQSPASELGQLPVYVTGRTGHRAGYLKVMKM*
</t>
  </si>
  <si>
    <t>C_830002</t>
  </si>
  <si>
    <t xml:space="preserve">MVLKSAPQHARVHHGSQARSSRVIPVNITLHATSTTYKARLGHSARVQTWPRHALRVRADSAPAPTFTKQDAKAAEMLNFKREFDLPEGRVVIQPLTVPYIEQTSELLATSFVTAVSYLAPYAAYVRRNIAAYLREHQALPPKALVLVAVLQPYAPAPVPGAATAGREEQGKGQGADSTDGAGGAGGDGNGVGPGAVLSGSRARVIGTAEVSFNPSTRSSQPFLDAPARCAYLTNMAVSPVFRRKGVASRLLEAAEQVAAGVQGEQRMFLHLRFVDETAAKLYESAGFTIARQHPLILAFLGPFVGIQRMKLMVKPVAPVAAPPAAAAAAVAVAADADDGGAAGNLN*
</t>
  </si>
  <si>
    <t>C_830003</t>
  </si>
  <si>
    <t xml:space="preserve">MEDALELADRLLLVDFSADYDPRLAQPPAAGQSRPGSRSATPPRAAVQAARDLCQRIGDAAISSKTAAAGASGPTASRPASIKLPTQLPAQQPQQQQPNGTRTPTRIGSMTARDRYGGQAATAALSPVRPASQQLTAAPTASPGFMTARGPRSSGGGGGGGGGAAQLNMRTSVDGALQLRQPSPARPVQQQQQQQLTRSQARSSSHIPYGAAAAAANMLAQAIGAAKTAGTPPRAPSGSAKPPASASGPSVPSLLLSRLSSQQPAQASTSTGGVTVIGGALGSPLSPSRSAAAQTGSPLTSRQRGSSGSITLAPHGGGALTVRSPRTPSLQGLQQAVAGVTLPAEQPPLSARQRYPAEAEAEAGGGKGGKLVLQVPQREEGAKEVGGKVQAAPAGPRGVVPSLRLGGIAR*
</t>
  </si>
  <si>
    <t>C_830004</t>
  </si>
  <si>
    <t xml:space="preserve">MLRARCTTVASARSTQDQTRAVASAARPTRRGLLLGLGASLAGLASGANSAQAAQLSDLVKPLVVSMDANGDGVLSVDEVRGAIQRSSGQAAPRLTVVQDVMAPVDFNNDGEVSVDEFSRGMALELGVDERWMRVMERDGGAGVSRAELAAGLGDLGRNADEVLRVAFDMADQNRDGRLNAAEAQRAMNMIATGLLGDYGEGL*
</t>
  </si>
  <si>
    <t>C_830005</t>
  </si>
  <si>
    <t xml:space="preserve">MSGATRAFFAAALGQDHFADSAARRIRLSLDAAVAPHWPALVRYFYTDTVALSDTCALPLLVVEAVVRYLASTHVEPEAARALCAQVSGCGEGSPAHVLSADPDCFFETNDSAESLPWIEMYGTARVDLMQQAGGFTVQPAWVLTRAWNG*
</t>
  </si>
  <si>
    <t>C_830006</t>
  </si>
  <si>
    <t xml:space="preserve">MASFLSSLHVAFLSNCIGSPAREGGSWACAPVAADVVSYLDAASPAGPAPAPQTTDLGAWEQQLSRTGGVAIPSAAAWAVSPPQLEWLGATGAAADVGLAAASDPHLRWSDVLQGLRGTGLYGNRVLGLPYDWDPPLLFYRRDAMVAAGLAAAAATSAPPATWEELLLAAEALDTHQRACSARSGGGANSSGGANSSSGSSGAREPGCYGRGFCLLLPPGCANDGVVLGAVWASMAATSGPAAGLYFTAPGMVPRLGGPAMAAAVAIYRRLAALGLPAVAEAASGASGAGGAYAAGGCSRRHDWAEARPPSSPEVAAGTQSLGRALPGVQQEQVRVVLGHDAGTPLGAASGGASAGVATGSLFGATGSGGGGGGGGAGFAGWGMTAVAPLPGSLLVEAASDDGAQLVLRLCSSQRCPFAQPHPDPGLLPVAAAAARRSNLNSAAAPTAAAAGAAAAGADTSGDPDSSSWWAAGLQAAAQQVAAAGNGSSSNSSSSGSSSTASSSGGEVLVNRAPHPGRGPFFMSLSAEPAGGAASQLAAWRAIAAALSPAASWARLTDPTVFATPVRASQLGEGALAAWAAAGWHPDDAAAYLEALRQVAAHPNAVPPAGFLGAGHGWAVDGSPLPGAVRTSGDVPRGLGVKDRIGIAVGVVAAAVLLVASALFKRRVVHFSFPSAAAFGRGRRGRRGGATQMPGYGQQTTLVVTDIQDSTVLWEAVPAAVMDLSLNQHNHCCRQLVRKYHGYETHTEGDSFTLAFHSAVEATCFALELQVVGVEVLRAWNAAVAEEALEAFRWQAAEVVAEHGGTLVELDGGGAVAAFTSAAAQAMALERLAREEPEGWGQPPHTPPLAPPLLQPLDSAGVSGSGPLLSSPNNASVPAATGVRAIAPAAAAWHAGGTGREGRDSGGSASRLRGSSSEVGGGGTAAMHRISSVQACSGSATPIPSAPALRVAAAAGTGTAAAAAAAAAAGSGGNSSNPSDLSDFDRDWPPHAPLPPLPPARPAVSSGRGGSGSSRAPGQPAVSAAASGHAADPHLQPLEVVVVVSPACAAADGLLPPRPSQGSTGTGAGAGAGVLPGRSRLASESREPSIRLARLAPPDAGAAGSGAEAAGAAGQEKGTAQQQEQEAEVEEEQEEQEGSLQEEEATMALREPPQPSPAVSSAGPSPRKPAAMAADPAAGPAAAGTAPGAAEVTAPGEMPSQEDGGASTPTPAAATQRPRPQPPRAXXXXXXXXXXXXXXXXXXXXXXXXXXXXXXXXXXXXXXXXXXXXXXXXXXXXXXXXXXXXXXXXXXXXXXXXXXXXXXXXXXXXXXXXXXXXXXXXXXXXXXXXXXXXXXXXXXXXXXXXXXXXXXXXXXXXXXXXXXXXXXXXXXXXXXXXXXXXXXXXXXXXXXXXXXXXXXXXXXXXXXXXXXXXXXXXXXXXXXXXXXXXXXXXXXXXXXXXXXXXXXXXXXXXXXXGGTAHQDPAGATGPSAQAGAQSQQQQQQQSSGWQSRPAAHLHTQGAGAGGSVGRLPLSVAVAAPAGCDSAAAGGSSEIRDAADVTDLAAAAAAHLHPHPQPRGRSPLASQPPVTAFSAMPSALSPLPAGAGAAAAAAAAAGEAPVVMWRRAPTAVHARRAAGAAGASGGGAAGPGGAVVGKYALPPPPWLSGLQDATSGGVQSYPASLASPLGPQQLPTPGGSGAGVLARNHTLSHRSYTAAVLAAASPMPSMSGAAAGAAGGGGSGMWPAQAPTAPVPLAQVRGRSRGFGLGQALPSPLVVPDSDGNTAGAEIAPGGTAAAAAGTWAGGGTQAQERERGSRPTLRGLLVGSGADAGGGGGARPERSPRMSLSSRLLSSDFAERADRGAIYVCRWKWVVGPWQVQGQQPSQQPK*
</t>
  </si>
  <si>
    <t>C_830007</t>
  </si>
  <si>
    <t xml:space="preserve">MRGGSEHTPQGRSGGGGAAGSGGRHKQQKQHATAAAAACVLAPQQPPRLGGGASRAPPRLLIQGGAKAAAGAYPFVAVVSRLDGSYLCAGSLVHPRLVLTAAHCVTPAVGGTANPRVHLGLDRLEPGATIENRGARLMAAGAAALAALVGLGSTGGVAGGPALATRSLPHPRYNPGNFDFDAALLVLERDAPAGARVVRLPDPAGDLPQSAAGGGDPGLTVLGWGSTEMGVLSQDLRSADVRPLPVATCGLLFGPYGTVMTPRMMCMTGRTCAGDSGGPLVLRGSGGGRGRGGNMDDDFTLLGHVSFGFPRSKGQGCPAPNPATVFANLRDPGISDWVRNVMAQLQQQSAGGVGGGGSSSGFDGLGAGLEAMLQAAADAQEQQAAAAAAAGGGADGGGGGAGARQQAQQGHHR*
</t>
  </si>
  <si>
    <t>C_830008</t>
  </si>
  <si>
    <t xml:space="preserve">MACHPDDEDYGYGGTDVDEDFDQIEQRPPPARALPSNGPPSNAYVNNGSIKRGRTPDEHHLAIPPGAGAGAGGPGDPQQVPDTAADQRPPNPYTAGNGAAAAAGFHQDQPPPHHHQQSSYDGYGAPLHQQQQQQPNKRSAGGAPGAQFAQPAPGYNNTHAFNNAEDGAFQQPAYDNGVGGTAAAAAAGGPGAVDAGGGGSSPYGAFAAAGPNGEPVPCACGEPAVRRVSNSAANPGRPFFKCAKGMGQQ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WMALAAGGGSARAAAGDGRGADPTRCRFFCWADEVDKNGGGAAGGGGFGGGYGGGGGGYGGGGGGGGVCYVCQQPGHFASACPQKGAGGGGGGYGGYGGRGGGGAGGGGGAASGDRPCYLCQQTALPVA*
</t>
  </si>
  <si>
    <t>C_830009</t>
  </si>
  <si>
    <t xml:space="preserve">MLCHSKLQCQPGVGSNVTRRLAIVVPLAQRKQGALAATTKPAKSRQKDNPFTIGLVTVLTEALRVLGVGKERYVEVAAAPSRAAPVRRGDVAGLMRRLTADFKQAYFVTGVLDDSIYEPDCYFADPTVAFRGTDLWKRNLALLTPFLEAPNVQLYGMRQLGRDEDGAEVVRAEWRLTTILKLPWRPLIDLDGATEYTLNEESNRIVRHVEFWSISGTEAVLQMFRPSGTKAA*
</t>
  </si>
  <si>
    <t xml:space="preserve">MVAPVTADSRGTAPPLTTDADEQLSRLPPDLIHAHVAPQLPPGQRLGLRCVCKAWARALEATTPHVNLVMEAGWMRQQEAKAAAAAAAAAAAAAAAAVAAGGTSTGAATSALQLLPNEDSGMDPDDTDSPPDDDDAAEPQGREIWTHADLAARHEEAQGSVRRVPNAEVDLACAGLGGAGYGASVARRFEGARALRLWLGGRPWGADNLLPPAWDQREQQGTGDASVAAPGSSSSSSSSSHHSTVWGRIGNVVSMGGSGSGPGAFSVAASRGLAQDVRDTAVCFARAPFAAGHRQIVGSVVAVISVAAMASATALPYLVYTAVCLYALAFCKELVRLSRVRAARARGQRQAVGAAEGWRAAVAAAERDVRWRAVHSPAEDAADRGRSVFQNMARERPGLTEWPSLAACLAWLSAARKKTPRRAAGAGGGAAAVGGGGKSGGGDAGGGGGGGGGGGGLRRLTHLSAMIVSYTSELEPQVLSGLTRLELLDLDYIGGAASASQFDKAAAEARAEAEAAEAEARRDAWRRARLAAHGEWTRRVKEQKARREARAARRSARAAAAAAAGAAAQARVAHAAATTAAAAAASTEAAAAAAPVAPPGEVAATSAADAEVNDGGGGDWVVVSAAASSIEMAGASTGLATGSDTLPLATAAPVAAAGSAGAAASTPAAQHPSGGGSASNMAAFVTASKAATAATAATCDDDVSGGGSGTSTDVESWNSEGDPQLGLLWDAMMNDDAHTTSNDTTDANTSGCNATVGSPAAPALPLDPDDGGYAAPFFGLHHFRGYERPWPRWREVMAALGDLVAAVSGGGGGGAGGGGGGGGGGGGGGSGGGGGGLRVLSLNVECPADPERGQPAWELLLRSVRRHCRGLTELRLPHLGLASQQQAAALAAALPALRHLELGSLPAASLSRSDLARRRRLQRRDAAAARRRERPQQLLQPQLLLQPQQLLQPQQLQQAPTAAAAAARTNGGANDNTAAGAGVGAAPTSGLGRGTTNSHDATASERLGAGGGRLACFRSLESVDVRSSAVEELAAYGLPLAAAGLCRRLTGPVRLQLRNRAEGQAGDHLTVLMLPCAWVAFSSLLPPRFTLIGTCSLPPSPPPPPSPPPPPPPPPHQLAVTDLLHLHSSLLPSSLPRLRRLATCLWAVRPSLLSPDASGSDGEVLAGNGAPAAASSSSSSSSSKSSRAAAEARVAALTRAVRAAGGGRDAVTRGAAGGVPWALVECVQGLHELQELRLKVVALADWARPPVSPGVGVSRAYQPQRVPLGLLAALAVPAAGRAGGPLKIVDCSPLECWCCVDDAGKDADPRALITNTRAALATVCRTLHGSSSSSGSCSSSSGGSGGSSSSGGGCVLVLAVEEQLAAAEGRSPAAEERWREEVVAAGQQ*
</t>
  </si>
  <si>
    <t>C_830011</t>
  </si>
  <si>
    <t xml:space="preserve">MYAAVCRGSAAVLVGGSTGHRTACRAVDRDLDWEPDLKAPKAGPAPAGRPGNSYMPPPPPPPPPVDINVEAEARAKGIKGR*
</t>
  </si>
  <si>
    <t>C_830012</t>
  </si>
  <si>
    <t xml:space="preserve">MASKGQVPTRDLPHPRPHCSNQRYRESQFGADVANVAHCPQCFCYVCDVKASECAFWGTGILGSDHANAHPDNTYWARLRMRARVAKPPAARQRLLTAASTSAVAPVRAALARWEQAAAVAALAKAEAEEAAGGAGVEAGVVAGGAAGPAGASSSSVVGVREPAAPPQRGAAAAAAGPALGAAAASTVTQQVALQRRAGAQHGQRLPLLPPLPQHHSQQQLHNQQQQQPQQDPAKALMMQQGLAQLPPQDRHTMQLQVQAQLMALQQQQQHLPAALGHKTEEQDPAAQLLQQEVERAPPQHRDEWQQELLAQWMAPQQPQLAAGVQREDVLAAARQCLSHLTAQQHKAMLHDAMSQLPAEQRQPKLEELRGLVGACLAHTVRARACVP*
</t>
  </si>
  <si>
    <t>C_830013</t>
  </si>
  <si>
    <t xml:space="preserve">MAAARSESASARKKTRTLLEKVTKEYERISRKRMNDDARSDELTALVLLRSVLTDLEKCILEHEQPPPALSQKRALIKVEKARKEVLAAVKECSGRVSECQKLLDEVEMFTELRPNEPVTPRNFKVEWRRPAPREAPRRKDLARSRTGKGPGDSLVASIVGLAALAEDLDGGETPTSDAAGPASFAPMSPQLRAKQLGLQQEAAGAAVLRGSKDAKDRVVPPDEVSLLGSVGTVVAVSAAKAAAVASGTGAGAAPCNSSTSGVRGPAQQSVARPSGEYGGAAPHALRHQLDGENDLRPTMSTGVADSSATMCNLDSCASGPNHRGLASAAAGGERSYEEGDDSQDEDEVSSADNGRYAGSARASQERVVLLSKPMSLLHTPQQPLHPHPPHVPGSRSARPSPLKSSAPAGRAGVLPLQPLSARSQGSAAPQPFAPAPAVHALNSSSDMLAGVPQLADEAAAGAPAQQPVQRSAQALEMALRSQEAILGNRSYVGKEPRNRPVGPTTATVLLQQRSAAAAAEQQHLQQPCPHMQQQQQQGAALPPPHTYGVPLSEAEAARLRAVVSQQLPPAPRYSVQRHLPQPAHVAAAPMVMHPQQQYAQQQLHQGPHQPYPVSGAPCAAMPAPGAAPAVAGPRPASLPAGPLQVQHSGDVVVGAATAAGAVPRQYHPHHAHYGGSQPVSGGQSLENIPPPPPGGSAAFPPHLTHPYHQYYHPSYPASQVAWDSVSLAETEPLPGADGRRKGRRNGRRRGGGLFGFVKGVVGFVGVSVLSGAAMVLGAAAVNTIARGPDDLVPQRTLLQLRSPDLLAMSRG*
</t>
  </si>
  <si>
    <t>C_830014</t>
  </si>
  <si>
    <t xml:space="preserve">MNAALAKQPDKIRAVRMTVLNGSRLAMGWQPTMVFNPGWNWGRPERVGSLLEVTRVEGSRLHVRDPAPGPSPPMTCTTCWLAATWPWLPLPALPPGVIIHIRTLKLEGWIDLATGEVDLDFASSFATSLAGGLWATQPLAVAARMASGEQAGTVFHAVGERLRGADATLVALSEVPPTSDAAQNAVLMLPTDALSVLKVRLEFIPGDER*
</t>
  </si>
  <si>
    <t>C_830015</t>
  </si>
  <si>
    <t xml:space="preserve">MGPGEWSTGCELHLYFSCVAMLLHTIWSALRPVRPLDEGFVQIAIPLACAMLLDQPSLYLLAAWAALMPGMLAVEACAMLHAGRSLTRTLRETLWLLLVPSLLLLLGHLMQLSQHRDWLEDPQDAANPATAANAAAASGAGSGSGAPGDTASGLAGPGGGAAASHAGGGGGGGSRLTAQGLAGGSRPGSKTVSEEDEPYERVMFLGLMPALHSRRALVQSALRRLRRYQAATSAADFLAAEGGGGGGGGGGAGPAIEASGGDVTGGTKAAGGAAEATGAGTGAGMVSGLEADAISQGRARAVSVSGAGAAAGSGFRSAGAQARTASCGLTLAGGEMLPSDASASGPQTAVTTPGMLFMATAAGPSSAADAAAAAAVATAAAGGVSAMGRPARGTATSVGEALSLARALGAEEDDGVDSILVPGEWSEAMTPPTMITSHGGFVTQSGEEPTTLPGGMPAGATAVAADAFRPSTVALLSGCGSLDKRAAAGGVVVVGPSQAQGGASFNNWNLRRGTAGAAAAARSYEVPHTPMPTSTGAAADEEQHKLRSQSAAAAVAAAAASARNAHILAVQLQTWKHTAAGGLLAVPWVWRRLGPGRAAPLAEVCLRGEAAVLTAALQAAVWLLSLNDRLEGGLQALARFVGSGDIFLLATALTAPFSGYMALQFYLYVAVPGRGGICLAAPEVALALAGAFLAGKLRADTLAVRLRAAQTVLYDLLPKHVALALLHQGVETAAAPPPPSAAVLNAIPQPASAAAAAAAAAAASRQRHQVHRRSRRTGSAAYVVTPVLHTVAASPAAQQQHLQHHNQQQQNAGAAAAAAGGGNAHDLASDASAGGVPSAAAYTAAMSDFDVDAYGALSGRADRDVSLLSFEERSGVFGRGPLPGASGGSGRGISSQRAAVVEAGVVEGALGKTPPLPSLGPVGEPRGSQNGGSGSRLADRLAGGGATAVRPIGAAVAGVQQLRFEDEEGELCFSPRRRSAGGGGGAEDSEVAAGELGTAGAAADGSRGSHSGADPLPEDVRPSSEGRPTAPSLTHGSSGVSPSRSRGAQGPPPAAGHGGARPSLPSLPELGTLPETPDRSGGRHDEGRKGEVVAAEDSCSLPALALAGSSVAGGRYHGDPHDEDEEVEGAHGLRLRSRRSAGAADGGGGDATPPRTSQNRTLSRSVSASANPAPSNPGTCSPPAAAPPPRRVTSARAAAASLFLGLQVSGLRRLAVRVAAAMSPASAGSPAGSPMAGGGAASGSGVLAVGTSGPSYLAPRDGALAAAAAAAASPGSDLHGAPSSSGAASEVSASAGASVGAAGDSGRRAVRPPSASGLAFLSGGGSSASGGGWGMGVAVSSLSSRWAGAVGAAVGAASGVSSSGVPSGGGLQRWGLPTFSERRTMPPPAAAAPASPGGTRRASGETAAYGQQQQQQSLAPSPQAAPAAAERQQYLEEGECASDSAHADGASGDDADGTSGSNAGGGAAAAGGGGGSGGGGGCRALAHPQHPDPTTTRAVAPHGGGLSGLGAAAAAALPLPAPYTEWHDSVTVLFSDLVGFTDLCAQIDPGAVVAMLNDLYTRMDALCMSRPVYKVMTIGDAFMACTGLVHDDPDHAATMVDFAAATLREAAHVRLPPGCVGSGQPLQLRIGIHTGRVMSGMVGALRRQYTLFGDTVNLASRMESTGQPGRVQVSQVTYELLKDRPQYKWESRGEVFCKGKGVQRTYLLATDSPVVLQEAALEAELEAAAAAAGGSGSAGGGVVGQLLDLPTDGLAGGSRVCSFTSPGGAAEGMATRGGGGGAFGGFGGAGLGAHGSFTAAGRPLGRQLLTNALMRTAQQYGRVLPGGGGAGEAGGGADSMGGGVSVASELSPLEAPSLALTDAYGEAYDYGL*
</t>
  </si>
  <si>
    <t>C_830016</t>
  </si>
  <si>
    <t xml:space="preserve">MEPAAEASNAAEQMEPERAAASAEPAPPAVPVASESDLIAFTRLPLEERALTPQLRGVLAEAALTGRIRYKWPLLRPLVDFVLEQVLTAYDAETRVEVGPPGPDSVAETIERFQKLLSAFSDAPWTFQRLSEILLEPKRQYSRLPKVRVHPALAAPVWWGASQGSPPTHGRTQLCARGRH
</t>
  </si>
  <si>
    <t>C_830017</t>
  </si>
  <si>
    <t xml:space="preserve">MVVVVVVVVAGWQHVQARWLARAPGHFASACPQKGAGGGGGGYGGYGGRGGGGAGGGGGAASGDRPCYLCQQTGHWARDCPTKQAGGGGGGYGGRGGGGAGGPPQSFASRFNRDGGGGGAGGYGGGGGGYGGGGRGGGGGGGGNCYKSLGVAVPHWAVAAVAERWSNSGGSGGDGGGCSGTDAIGAA*
</t>
  </si>
  <si>
    <t>C_830018</t>
  </si>
  <si>
    <t xml:space="preserve">MSLPAVPSSSPFQLSLPAVPHQLSHPSCPFGSLLKRSFSEIYSLPDSRRVRPSARLPKRNSPRLSSPAAHSRNSASFLISHKHQPQTMPRKQHLGNFLPSSARPQLPYRTSQHLSSPSATLPHLRLCCWRVAPHSACPPQLSYTFGPLFCFASPCSCPCLSHCRPAIVLLHAVALR*
</t>
  </si>
  <si>
    <t xml:space="preserve">MDVEPIFCAEQIVIPHNLADILKAYTKEVIRRQPTDLIAFSAKYFTNLANVASGVSNSSAPAKEQLRQVYTRGGSGGATLTESQVTGLCQQAGIADAVVAKVMEVGAFTPAAVDLSKFVFLCLAMSCEDFNRVCMGVFDVFSDNGSLPAQDLLTLIAHLGPDMDPEVTPAFLDAVAAELPAGGGAVTYMELCEAPSLKPKLGLS*
</t>
  </si>
  <si>
    <t xml:space="preserve">MCAGALSDSSSASYLDVVTRLVSTPSPNSRGSPVAAKGRSIMRTTSPMVGFHSTTLLLKDATLNSVKGYANLKAYLKNATEVTTALTAANLAGATALVVDARSDAVAAIAASVAANDMTGFYTAVGTWLKDGGNLILVDGGVGGWLPVVSKLMGKAQNCTGVEFDQPKNTFARRVSNGPFAEIDSWRKVRTSEVASGLRCANGNGRTVLSTRPFQNAVSVLHAWAVGRGTIIYFGNTFETKTVRTQFTVRGWRAPGGPGGPEGCTVACACVLLAGAMTNQR*
</t>
  </si>
  <si>
    <t>C_830021</t>
  </si>
  <si>
    <t xml:space="preserve">MAATRFLLAAGFVLLALTSSVSAVIAPSSSSVALLKEASFNSATAYANIKKALPMAKEVSLALTAADLKGMTALVLNARPGVEAVLNASVTAKASAGFYKAVGDWVRKGNTLVLVNGAVGGFKPVIEKFMKKSQACVGVQLAANRTTKFTLRYRQDPYTALAATWVTNSTEVPAGLQCQKGSGRPVMTSANTNGVSSIHQFAAGQGTIVFLAASFEGATVKTIFTDALYAAIANTPIPTPSPTPSPKASPSPTPTPSPTPSPKASPSPSPSPKASPSPSPTPSPKASPSPSPTPSPKASPSPSPSPKASPSPTPSPKASPSPTPSPKASPSPSPSPSTSPKVSPTPSPAGTAPKPAPTPSPSPTKKNKPPPPEDAPPPAEMPPPMEDSAPPPPKKKTG*
</t>
  </si>
  <si>
    <t>C_830022</t>
  </si>
  <si>
    <t xml:space="preserve">MSSSDICRQEVGKWCRPELAVAAAGEEEEEEEEPEPALAPALAAAAPARLTASLAMPPTVLSSWRAAACRGWEALRRPPLSSRPLPYPAARPRRPRPRPPTW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SLAVWDLAAALAAAPPATAPPPEAAAEAADAASGGGDLRSPHCWLTTDGEEAGEGEGEAAAAHPGRLLAAAADGSLAVSGCDGGVLRVWHGGARRLLGSGDIRSLTLLPPVPLSPQTSAAARAGAPGLRHHLRLAVNERCGLAAAALASPLAPTVHVFR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RPPHQQLLALSHPLGDCPCWGGPQADDQEKEQGVEEQEDQGEQEEGQEEEEAVEGEGAGQQQEQAQGERQGEPQQGVTPAAPARGGTGAASRTGSSGGGTGGGKFVVLSEEERLPWIEVVEDAGGVLAAALPTPRHLVLLRDDGRVGLYGVLPP*
</t>
  </si>
  <si>
    <t>C_830023</t>
  </si>
  <si>
    <t xml:space="preserve">MTELPAVTLVAPPEPGAWVSHVPLWANPALCEDGRTWEVAFADLFALPGLACVGQLVAAHDGLNELRQALTRPWAEGSRSGEACVDMYVTAVWLRVLHWSTRARLPSPLPGPASPQEAADRFAAAVALLPAGWAAAARAAQLARGPAAALPLSRSRWPTSLVALRHSDINRPFWSFPRHSSRGLMSESDRGSGCWQRPQRTGQPHTGALSSRHGRAPLHCLLHLPAPPLLARLYGRIGAKDAANQPFAVLLDTINGTPACAQLLLLLAASRQHTGLPAAPPNAEERLRRVEEKRGIVQWPQDGPELIRAYVMAWLGLRVILGEWLGPVGASRFTEEDLRLLWDGGYATLEDLEAASYSGLRDAKLKPARADQIIRAQGSCV*
</t>
  </si>
  <si>
    <t>C_830024</t>
  </si>
  <si>
    <t xml:space="preserve">MRARVKGTPAAMDLALTARTVGAAEAHRLGLVSSVAAPPEGEDEKAAAGGGXXXXXXXXXXXXXXXXXXXXXXXXXXXXXXXXXXXXXXXXXXXXXXXXXXXXXXXXXXXXXXXXXXXXXXXXXXXXXXXXXXXXXXXXXXXXXXXXXXXXXXXXXXXXXXXXXXXXXXXXXXXXXXXXXXXXXXXXXXXXXXXXXXXXXXXXXXXXXXXXXXXXXXXXXXXXXXXXXXXXXXQTKPRSGDSPRVSGGLDYVATWNSAQLLSDDLAAVLAAGAGGGAGGRGAGAGAGGGAAGKQARSKL*
</t>
  </si>
  <si>
    <t>C_830025</t>
  </si>
  <si>
    <t xml:space="preserve">MAETHAEEPRLDGSGPPAVPHGHGHGAAAAAAPETHAEQQQQQQPQPDDSELTPPQSSRYDETYGGGAGGGGTYGIRTLAVSYDPVTRCLLRAVRCRTLLGDDTRVAVQAVALEWEEEVKEEEAGTAHDAAEDPAAGRRRAMSPVQAQQLEALADLLPAVMCAAGGRLYLPAGPRGQSLAVWDLAAALAAAPPATAPPPEAAAEAADAASGGGDLRSPHCWLTTDGEEAGEGEGEAAAAHPGRLLAAAADGSLAVSGCDGGVLRVWHGGARRLLGSGDIRSLTLLPPVPLSPQTSGALRRQRRQFAAHHRHSLGLEAAGAGAGGGGGGGGDRPGIQ*
</t>
  </si>
  <si>
    <t>C_830026</t>
  </si>
  <si>
    <t xml:space="preserve">MQSVLRSSASALTNPMMGNKMSYRVSAAPVPTTTAFREVTTMAKKKGVRLIVTIECTESKGEGATPSRYCTQKNRKNTPERLELMKYNPNLRRYTLHKEVK*
</t>
  </si>
  <si>
    <t>C_830027</t>
  </si>
  <si>
    <t xml:space="preserve">MKTAFHSAVVLLVFLISILCTYALSGGLRLRIPRTRLAVSITSAWVPWLATGLLLLLQAITFRDIGVALSGDGNLRPWKVVLQMLAVSYISLTCELSGLYGWLVLQAARCPAVAARPPLLLAALAALSAALSAATSPDTALICLTPVYVYVAAATAALDPMVLAAAHLGAAAAAGLLLPAGNVVNLVVAAGFDLSFARFAGWMALPTLGLQPVNHYASTSLGGGGAAASSATAAASSGGAPGTPPTPGMRQWFSRRFASLRPSQPLPPALGTELVEAAAAAGADLGILASYGGSAGAAAAVAAAAAAAAAAAPPPRGGSSSSRPAVAAAAAAPCGSQELQQLLSQGTHGAPDTADWWAAAAAAAEQQLQLLQLQHLQQQDQQQQQQQQQQHQHEHAESSGLTAAAGLSLPYSHMTGQPLPPEHQHQYKHHQSHLAPKAHDAQAHAAAGTGGGSGIGGGSGGGGVGCDGPAAPSSSAFAALEAMRVADWEGRFESAVAAAPPLAAAAAAAATAAAAGGLGVGGGAGGGIGGGGSGGSGGGDAWGAVRVTAAAGPVAEAVEGDSEGEVWTQGRGADQREAEGQARGRGGGLGDAGRRVRLRTRPDGGDGIGTGEDGGGAAAAFTDGANGDASNGDGGDGVGAAPGGAAGGGGGGAAGGLLRGLLGYRPWPRWPLGAEGRAAAAAGAAAEEEEEELEAAALLGGGRSRLAASDALQQHHQRNHHLTTTAATHPDGVRRDASPAATAAAAATAAAAVEAPPRPWAASTAAGGGGGGGYGCYSGGGAAANPLHDLEADEDADVTAVLLRHWDNRAGGGGGASGGGGPRHSMASASTADGAASHHCHDVHGWLDSLTYALDSMAAVADPAAGFVGSSNSAGSSGFGRNAAAAGGGGGGGAAAAVASAVFSMGWLAAGLSVGMTGPWAALLLTRAMMRPEFLAVDTAAVGGAAAVTVTATAVAAVARRGAALAVAAGCGLAPALSLTGSLTALRWGLGLPGLGVRLRCCRYLAGALAPAAVAALAAALLVMWGLAAA*
</t>
  </si>
  <si>
    <t>C_830028</t>
  </si>
  <si>
    <t xml:space="preserve">MSLQQWLHNVNGKTSEAIVEAEEQCPHNFRPALPKLCDANEDVAKVAGTGSELVERSDSVYEHRLQELQNWKDRVEFTASFKKLPKYQQALDAGAEELETMSAALDLLTYMSQAESFDDEVMQDIFITPGNQLMREAWYEEVVRQGLQVDEYVALRQFKGLTNNCFRDHDRAKPADALRVLKSSLPVPADCAQYKQPLMKLLELLSRFAPRRQ*
</t>
  </si>
  <si>
    <t>C_830029</t>
  </si>
  <si>
    <t xml:space="preserve">MEEGGVSLVAVTEEVLCTKTGGEHADGGRARALELLQIGAVYVGFPQKGLDHINWVRSTDLPVAVTAAHVERGHYVRVHPAPKRYPACYCKDWPSRVLHCDDDLIVVNKPPGLPCMRHESNATEELAACVGKALGVEGLEDREAGLVKTYKALTYSPVPLGPLEHHMYDGPFNEGAPVLGGGNLRPRGPRLLSTSAHARWRACKLEVVECVEHAGALDWHRRRYPPAQPDRALPDALAAASAAAADTAAAAAAAPAAEAAAAATAAVQPPVRLYESTIDLYTGRTHQIRAQLAAVGCPLVGDVMYSPIQNLLVDESGVVSDPALVSVIEELPNLETHIGLHAWRLTWRGRTFTAPPDWEQQQLGEQGEAAAAAAAAVQQGQELGQAEEKEEGKGFGKEQE*
</t>
  </si>
  <si>
    <t>C_830030</t>
  </si>
  <si>
    <t xml:space="preserve">MTPSLRCLPSLAIEVPDCLKDESILDFATPPSSASDSTGAVTNVTPGSWCEPLSPSAVSAISPRAWGLEGASAPASASLLPAPFAFVRCSALAADCCRRPSASASGFADTRYECLAYSPRQVSSSGGSSQYTNTLFGSSCSSDDDEEEAAEEPLSSPNAAACGTTRLISFSACASAFASTCSSPRPRPVPSPPPKQQPQPLCPATLTITAIDGDLSSCCDSCCCMSPRTEARVAAAFGRFDWSCWASAAEWAALRDADMATLERFGLLHWTLDDLHDAQLAEAFAAVDWAAVAATCAAAFPTHFPAAASSLATATATTSCLFESDDEAEEAEVDFVLLREAADQAVATLLLSPTVAAVAAVTPPSLRGSSGYGLCAEDVLLMCADMEDLEACGLVGWTPQRLARDTAYRRLVLEAEEDKALGGGEGENNEESCGSTPCTSAGSSPCYSRCSSGRSTGSSSSKGGGGAGMQHALCGLEEEC*
</t>
  </si>
  <si>
    <t>C_830031</t>
  </si>
  <si>
    <t xml:space="preserve">MALLYAAEPRPQPAPENAIRNALAKLISAEAQAAAVARLAKKESARDAAVAERLRAAEAAAAVRMAEWKQSNPDPPPPPTVHEIAAAAAEAARAAIEDSEDEWEASMEEIRAAVRQAADAAAAAAAAAAEANASVLAALAAASLGTGEAAESEQQQQQQRQVMAAEAEAGPAALARSAADLSSAAAVTPLGMPPPPPALVAAAAVQPAALRPGAAARIRQMAEDLYRELSLLPPPPEAPPPAPPAPVPPSRSSTVLASAAAAAMAAPRGRGAAAAAAATAAAASSNGNGNGNGVGPSYAAAHPGEYGDAAAEAESEAMVLYSSIDPAGAELGQNLNQEDGEGLVLEQQHDDLDNNNDYDNDEIDETAVTISVLAAAAAASMEAQGGYGGGGADEDPRAHIPRPEPRRRTGTWEQRPARVPPRLVSFPAGGGLRELQELVSNARGPTLIDLGGAVVTLRAAAEAAAGPAAVEVEAEAGASASASASGASGGGSEGTALVLASSMRVLDAEAPGWWRTATAMPGPALQTTALITVTGNPSPALLAGALTTGAAGGAASASPFRLPHRAASPAPQFYGIWGSAPGGGFNGPSLELDECQVSAAARDRDLLTVDGSGGAAAAAAAAVAGAGLLGAAVTARYCKLRGGANAVVATNRASLHLDCCVIEDYATAGVVAVESPVRAVGCRLQGGPGAGVGLQAVAGAVAHGVGCFLRGHAANVECMAGSVVDLQVGGGELEMERCTFALAPAAAAAQQQQQSAAAALATADIASVLQLSDPQLAAKLTALVAQQQQQQQGGSGVGVGAKLVGPGGSSSGSGSSSGAAAASAHHAGTVAAGAAVRVVRCIAGGGGEGEAVWLEAAAGAAVHVSGSAGVLVNRRNQP*
</t>
  </si>
  <si>
    <t>C_830032</t>
  </si>
  <si>
    <t xml:space="preserve">MSTAWAAGLVPDKRPPCMLAFAAAGTLLQAPTVPLESGHIMRSPDGLRTCCLLQGFFRKSIANFATEQAPFASFELLQDVYSQMSKPEHRRHIIQVYDIEGHAGPQLLNDVYTVHVAPVGVPCQGAPADLRTLARAVSGVLRGLAALHSEGFVHRDVRWANVIFLPAERRWLLIDLEHAGLHDCDCSGAPYPLQHWSHRTLDAGGKYTFRSDLRMLAEQLLCWVELDEGGRDLRQQLLSGQLTAAAALEHEWLVGSGLE*
</t>
  </si>
  <si>
    <t>C_830033</t>
  </si>
  <si>
    <t xml:space="preserve">MLLSAVGHCQLRKLQLATAIAAAALAAAALATPTQAPAPCSAAAAASAAAVWAAWASRAAIAAVAIAAVAALATPNRRLLSLLNLGGSGSVSGSGSDSGSSSSGRIARRWARACSSGLGGRSGLISFQDSHRMGGSGSVMSCSSGLYDTVQCTVATHRLAPLGLLGLLGQLWQLGLLGQLWQLGLLWQGRRWGWAGRAADLRQRGLSG*
</t>
  </si>
  <si>
    <t>C_830034</t>
  </si>
  <si>
    <t xml:space="preserve">MQAAGFLEGYLTAERIFDYAYNMKAWLFTQTNDSFAVGDWLFAQDKWTRQQVAAHAAAAADTAAADAAATMHSGVGAAAAAGSYNNQYLIVDLNRFSPGQELQPGLLTVMEIIPGLVVTADATSDLERGHWPSYNIPYFPQVYEATGYRRHAAALAARGADYAAAAADLSYQLSPRAKIFRRDAAGATDLASLRALLRSNAFGARPADPLAADSPWEALCGRGDLDPEDPDVYGCYDGKVTNYRWPRTGSVRGRHQRPTTSGGQRPFAWADHPRFERIPHRGMLEVFDTAWEEQAP*
</t>
  </si>
  <si>
    <t>C_830035</t>
  </si>
  <si>
    <t xml:space="preserve">MSSRGVGVQNISAFAQTPISAFSSCMAVATGTTGLEPKRVRWILYPGWQGGVFFDVMRYAAGVLRLARVDLLSLLDAYAGLVRRQQQDDPASLPSRLPALPPFPVCINTDALCGRQTDVLSAIAASVIQTRGTDQGYFLDLSPRPPAVAPLFNTSGWRYAAGVMAALLRHNPPAAASAAAAVETGGADGEGGPSCHGLSQTFNAGKCLLMFELDTALLMGTNVPALNKPGQIGVAPLPGSRMVAPPTGATAAPENGGDSSSGGGSSSGSGSGSGSRSRGAKYGLDERGLVPCTEELCGVSLNHDLLYLQPTLQGAEAAAAASSSANKHGNSSSGGSSSGGVLADTGDSPLLAFAKREREAAARLRASPRAAETPPLVNRAPYSVVLDWVLSVRYKGSGVDTASLGDMVALQQWSVQGLDGFRSRRQGAVDGLRQRLGFGTDVGNGTHHSCNEYVTEDWWRLLTPSQRLNASSAASAAAGAAAAHRRRLGTAQGTEAGAAPRHNLSFLYSDWGELAGPLAASAWSLDTAGFGAHYLRALWHALHSPNLAVDMQSPVSVNFFRYGLDYGSMLLLPPNSTSNGSSRGSSSSGENTAAAVDDALGLVDRVWGLATAALGPDIVRAAYEGAISARAWQAPPVPSSNSLDPGEVAAVATAVSVFVLFLVILAVTLAVVRMRRRRRERNRDVWGRVLAPKAGPNTTLLVTDVQNSTVLWEGLPVSVMDIVLKLHHGIIRSVLSEYDGYESATGGDSFIVAFTSPSAALDFATSCQVALLKADWPPALLDHPDGAPVLVLSPHDPRDAEHATAALAALGLLPSSGRMSSTSRLRIAPPAAAPGVNKSSSGIPPGAAGAGGDGVAQRATGGRSSLRALFLGSNHGGRQSRDTLKASATGVGNAASAKRMSAPGAALSLGSSPAPRPASSLMASLPPGALVGSVAPPSPAVDLVSESGPCSWRDMMAAAFPVLPTDSPEGCRLAMLVGASGRKGRAGGGGGSGPHGVGGGSRAATGSEEEEDAVADAAAAQRAATGLEELMMQGSALLMHAEGWEPGPHAPCVHLPDGRLALVAFRGLRVRMGLHTGLDDPEAVAFNRVASAYAYKGSFAEMAKLVSDAAHGGLITLSGEAFVRLRNTRGATTTTAKDKAAAKAHHEDAAAAHATGGEGDEEEGGAAANAGSASTAVRDSVASFFTGFKRLFKARRAAAAAAAAAAAAASRGAIVVFAGRHILTDKPTPKPPPPRAASGSRVAMSLGAVVRRAGSGRRHSTGRLGVSCPVAEATLSREPSAGALERAGGDADGTLEETPTEVPAGGSAAAEPAASSPPRTTTHAPGAAVAALPPRFMRISSNRSQPHHHTHNPPHPPHRLHHSVGPDALAAAAAANGGGDGSPQPGSAPASVPTHAFHRFRSGGMADMIAEAMAEASSVTNSAILNVSNSRKTSAMDDRADVGGDGHSSIVAGGVTGGSPAPPSRLQLVRTAAAVSVKVGDVGSPVGGGRHHSAALLAYMMPDGAQPLFLATHPSLVCRLALAAPLRVVKQCAQGSLAAPVRYVTVAFMKVAGASVLMYDLPGPAARALDAFQRVALGLMAAAGGYAVEAGDGLVLAAFGSAVAAVGWAADCVAALRRYPWEEALLAHELCAEELALAGAVAAEPPSAASPTAAFGAGGALKSPHSFTLRRQQSMVMHAGPRIKCGLDVGEVTHTLTEASGRLSYRGRPMNRAARIAGICAAGQVLVSGDVWAAAAGEDAALLDRYCGVSLGRMALKGLAQPIEVVEVVPEEPLANM*
</t>
  </si>
  <si>
    <t>C_830036</t>
  </si>
  <si>
    <t xml:space="preserve">MHTLAPRGCVGNIASLRSACRRQQLAACSPVAPRPHAPASHLWLGARPAPSRAVQARIFDGLKNLFPGGGPKNQEPEKQLLSEEEDGEEEDEGAEMKRLDSEGGGLAEGQGVFGPLAVLLVGFMAEEVERFRKFMIDMEADMVKIVPASPAMMAGTLGSALEADFPQYEQPPLGTRRTVFLSGMVGAEIMEVIAAYKDEGMPPTVWAAAVPNNWGRVVRELVEEVHADNAVMRQRAQEAQARKALEQQQDE*
</t>
  </si>
  <si>
    <t>C_830037</t>
  </si>
  <si>
    <t xml:space="preserve">MVKVPSTPSGGAAKPGVSGAAVSLSVSVSGSGGGAMRSGSLGLTLSRGRSLVGPDQLPLPLPLPPLSTTTAGGGGGVGAGAGAGVGAGGAETPASTGGGAGAGGGGTPWSAQQQQHPGGLFSPGAGGGGATPAAVAAAAGGTVIAGPGGPLVLVPLTRRESGAGATPRGSTGPSGAPPVGTTTTTAAATPASSGPAPPPPHSAAVPHGLGNPLQQQQPPVQQQQQQQQQQQQQQHSHQHQPHLQQQQQQQTASGHPPFSLASALASAAAAAAQGVLMSPPQQMMQPLQLQPLQLQPLQLQPLQLQPLQLQPLQLHHHQQQAGSTAEPPGAGGGAFRRVSAFSQGGVGPGDYLGEEDGKEGYGGEDEGEEEDDDDEWEDADAPLAGRARSGNAGGSEGGGKRQRVMAEEF*
</t>
  </si>
  <si>
    <t>C_830038</t>
  </si>
  <si>
    <t xml:space="preserve">MVSFVQLAEAASNFGDTAAVFQNGYALLSELGDLLADLESSVLRLPVHLGNEPRCKAALDELQALLGNVAQYRAEAEDTRCHLEAALSELVQSSGDPSGEASPSGSIAGVTAQTAAMAASPGVAAPPDLSLSAPQPQAQPPQRQEPGGPHGEVLDRVRRVICSLGLDVDMAEVSREGLDAELLALREQMRQELRQQQAQQQQQQEEEDSEGEEEQARFGVAMVLTGIAEEPEEEAAEEEGQGLEAVMSAWQALARQSAPAGTGAQGVAQEEREPTRSRVERKGSRRARHGPGGPEDPFDHGRSSVGGRTSASGRISASGSSNYASCVSSPSSASPPGRISAAGNGYVPVEDGEQLAAAAAAAAVAPGAVGAAGLVSAGAGAGAAAAATQSAAHGAALQAAQHARVARLHAARHVSRRLAAQHLARMKEQHRQRQQHVQQQLDPGQGLQLQPQQRAGGLQPLQILRPLAAPAAPPPPLMLAPLRESDEPAARRRKTGGQQLTDEELMAVLMEGGGAPVAAAAAAAAALDAAAGTATTLPDATAQLVSMATSSALTTAGDSSSEADSDEEEDGDNDMSGPGRAAAAAALASPAAVPAAPAAKALLATTSAPGEEATAVAAAATAELRLRRRSSVSSLRRTLSMDAVEEGAGLEDEEGEEAGFAEQLPELSLGSEGGGGLGGGLHEAASVAALRRLNRVTRLAGMWEAGGPVAPAPEDSGVAAGLAGHPAAAESDAESARAKVSAGGAAAACPVVPAAAAAGEAPCQPALRRHVPDLPDLPPLPGCGGGGGGILGRALPAVQGGGAASPFLLLAMQGRAPEAPPPPVLGRLLCPLPAAPQPQQQPQAEEEEAPASPAGRRVRRGSGGGAFMSPRAAAIAHRFNMAAGVGAAAPAPLPMPEASVHLRAVGPPAWLGPSPAAGPLGPPGWGLGLAGELDAALQQQQHLLAQQLGALAGLAGGGGAVAGGGGAGEGGAGAAAPVLDFGPDVPTLDLHKDISGWGACLGRGAFGAVYKAMWRNRPVAVKVLHGGALDARDLRALRTEICLLAAPRLRSAPNIISVHGAAATPFGDVALVTELMDCDLYDYIHRRRQNCVPMDEVLLIARSIAAGLAALHPAIVHRDRECRAPVFSAVGAKEGAAGAKEGAGAAGAAGPAGAGGSRLVVKIADFGLARHKRSQYLSTRERNAGTLKYLAPECIANGAASRSGSASLSGPQQGDQQQQQPGWCDGELGGCVSSLAGNNNNNNGGGGGGNGNCSGITEKCDIYSFGVLLFELITGKEPWEGCHPLYAICQVQSGAVLPVPDDPRRCPPALRALVLRCLAYRHTCRPSSAELVAELDAFIEQHAQGLPLQGRAAQPVQRVPAPAPAGAGATTPPPLQLQPGLPAEQQHPPSLPSPVGSAQPCDPSHSQHCNNINNNPHHLDHHHLDHQLHRPVRHKDGCRHAGGGGGVGGGLVEPQEGASTESEWGDAERCCGGF*
</t>
  </si>
  <si>
    <t>C_830039</t>
  </si>
  <si>
    <t xml:space="preserve">MSMRLQRAVRQYKRRYGQAAPLQLAWNPLLVDSDVSAAGEEVESYAARRWGLQSSAEWRARLSRSGLPEGAAFADWRTVPNTLLAAELVAIATDQGLADQAVDLLFTRTYEEGANISLLGELLDIGEALGMQRHELRRELTRSDSQVRAAVMERDAAAKQRLKINAIPHYIVCAGPNSRTKYSLNGAHQTSDLLGAMERVAKEELQAAGRDAAAVARAAGGQPAYGAALLKAAAGKPAGSNALFC*
</t>
  </si>
  <si>
    <t>C_830040</t>
  </si>
  <si>
    <t xml:space="preserve">MSKTMRPACVAGSGAARARVLGAGLTVILLRYSLAGGKYWLCVACAVCMRYSDNSSSRNCTERYRTGTTCWPMCLRCVGVGCVLLRCYRDY*
</t>
  </si>
  <si>
    <t>C_830041</t>
  </si>
  <si>
    <t xml:space="preserve">MVGKCFCYVCDVKASECAFWGTAATQRPGPVASPAAGADGRGGGRPDAGGTGGGGGGAASRRAFGRNRSSRRSRRSRGCGSSRGSGGGNRASGGGNRASGGGNRASGGGNRASGGGNRASGGGDIGTRGVGPSSGSAAGRGAHRGGSAAARRRGAGGPSTDRGRAPAAAAAAGSSSSSSSSSSQGTLTSKNRFIRDAPASVGGQWGAPLLVWVRFAQWRQVLAAEPPPAFVFQPPLTGLGAGNATEAAGEGGNNSSTSSGGGGGGGSGIDATAAAVAADVAADPRLDPELRAAVAAAAGRGPLRGTDFTPDGVEYARVLWHFSRVMALAAEAYLGDLSQYPDNPWSVRGLHMALPPAQQQMDQFATRRDAARADADAAVARGDKAAAAAAEAEAAGLDAELTAAAPLVAAARAAAAAVSPATLTTATVLRSSCLAFSDFAK*
</t>
  </si>
  <si>
    <t>C_830042</t>
  </si>
  <si>
    <t xml:space="preserve">MPRADDDTFPADMTLMPTGIFAWQRGRQIGQGAFGTVYQGLVHATGQEIAVKQVQLPRDNANSGKVSEHIRSLESEVAVLRSLRHENIVRYLGTERTSEHLNIFLEYVAGGPISSKLAQFGPLREETVRVYTKQILRGLEYLHKQKVMHRDIKGANILVDSNGVVKLADFGASKKIEDLATIGGGSRSIRGTANWMAPEVIKQSGHGRAADIWSLGCVVIEMATGRAPWANFSDPYAVMYHVAATKELPAMPDSLSHAAKDFITLCFNRVPRERPNATRLLQHPWLCSVQVPRAAPSNPLPMIVPPAPNTAATAASYSASAGAGPSQPPLQKQAAAQQQPSQHHQHLPPDLRAPPSPIKEESDSRYDSPMGGGTNASTPSTARTAVLNAASALVSPPHRTPGSAARPPMVPPLPLNLLNGSQQQPVLPKPLAAQQQPKAQYPAVSAPAPQQLQQQFDTLVDPDTVRLQMAQMQAAKQLPPAPQPVPASAPVPALPTMHHQAAPGMHDSICMGEGMTISMGPTGGCYDPAMQQYQSHVGGGSSAACRASTMTLSGYNPIEEPSWMPQPHDQAQRAFFQQLAAVAEHSAPTSPDGSSGGAPNSTAAGAAPARAMDSSEGSGANVPDATRVAIPHADTTSKLPMAAHMALMEAAGASPRSGAGTQRGTARTRTVPARPALAGVFNNNNTDDAADTYVEPDQPSPAATGPSPGGMNKQHPAAAGGNNAGRPRVSASRRALEEAGILGGTLDPARAKLWRDELVAELEAERMRAAGGNVARESIAPVRPSVADL*
</t>
  </si>
  <si>
    <t>C_830043</t>
  </si>
  <si>
    <t xml:space="preserve">MPTPIRTRSPEAQALFDQGMMLAFDYNQVEARAAFRAALYYDPYCAMCWWGLAYSRGRLGEGPPFQNKPAVPPALPVAMDAILPRYRLKDLLAARRAATTAAQLVGLLPPSGSSSKGGGPRAAGQLRLMARLTHCPPSYDGEQQGAADGSKGAGTGRRALELTGSRLLQAVDGQGKWQGQGLQQPGPLGLPARRLLKPWLVSGHNATAPAPAPAPARAQTAAVGGGKAGGATAGGVTAGGATAGGKAGGKAGGKAGGDAGGDGDHPDAAHFPFGNPYGAAAGSGAELLALERHYVAAMVDRVSEPGGATWGPAWAAVERRFAQDMADIAGCWLEDADAAALAAEAAANLSPWNFFDPVTVTGARFQG*
</t>
  </si>
  <si>
    <t>C_830044</t>
  </si>
  <si>
    <t xml:space="preserve">MGAALLLPLLLPLLRASLLGSELLLAATHTKVLCCVGSPYPEVYLSAQRYRYFVWDLVSVQAAFWATDPGGLQRLLARSRSASSASGAVAASGDPHTSSRTRSGTKPAGNGSCSLCTADPVAWHLHVHQQPPRGSNAWRSSAAVPSLLQQLWARLRQLRLRGLAAAAAAGHAVLHVFYIAAWNQPHARRHDQQQW*
</t>
  </si>
  <si>
    <t>C_830045</t>
  </si>
  <si>
    <t xml:space="preserve">MHRQRSGLAVMLALTTALALVGPPAAAAASGPSKPNPSTPGPLNARASDPMEPELAGLRRQLAETQAALDSIATRVGLMSPQAAATGPASGQPRSGPAPYTRTQLLSTLSAAATAPTSSAATAAAAAAASSAARELLGAEQQLRTEVGVALQRANHLRPDGGTRLPEAEAHYRVVLSAMVEAEQEVEVEAVAAEAAGAAGAAAEAAAGQRRQLHQARL
</t>
  </si>
  <si>
    <t>C_830046</t>
  </si>
  <si>
    <t xml:space="preserve">MRPLGASLQAAAGAPGTAGATAAAAEAAAAVPGSGTRGIPAAADLPAIATSGAAGVAAAAASAPSLMAGRGGGGSGGAATGSGAGGGGGGGRSGTPQLHPEAERILMSAVAAYGISKGATLGGGPVGGGRGGAGGGGGGGGSLVGSALPKPSLFKLWQLFMELWNDACARHGMRRLVPLDPLGLYVAARRHRELLARLRRAQLATGRLVAAAPVATEVEPDVLDEAPEAAAAQQQAAAVAVATAVEQVATGVDVGGGAAAVPPTAATGAEREAAAAGVEAAAAAAASLAHYHRSPTVGEAPTGAAIMQPAAPQRATLHRSRTSGGGGPAATGGAGRAGGGCAAANGVELSAPSMSFLDDPDRRTASITRPPSVLAAARARAVAAAAAGGSGDGGGGGALASLAEAGDGNVDGDVDVAGGDGGGGSEEAGADLEVELPADAGLLPDLSHPATLLTELVTATNYSRAAYGYAMAAGHLTSVTKLIAMLGSSAHFNPITGASAEANLEAIHLFTGIPVEDVVMAEWRSAVFRPCHYLAVDRRRRRLVLAVRGSLELSDIATDLTARPIEYDFGGGMVGHVHQGLMSAASYVQLNTAAALRSAAERFPGWPLLVTGHSLGAGVAALLTLLLRQPGRPLSAPAAVPVVHCLAIAPPAVLSANLAEAARSCIVSTVNAGDFVARLSCYSVDRALLELVQASPAAAMADSLLQSTGATWAAIQQRLAALGGGGGGGGGNGGGGLLGWGGQGGDASAPNLRALGGGAGGSGMGMGMEVELVTASASAGLKQIPLLTAAEQQQRAARAQQQPHHPHHGHHYSDTAGAAHAQHHHHHHHHGHQHQHGRGQHGGAGGGGDPAPVIGSAPSAAGVGTGGGGGLFSGQLTAAYTRAAQQQHHTTSVHVHAHHSQHQHQHHPPSQQQRVDAVAALAAATDAAAAAIAGTAAAAGDEDEERRSASMRSVAMEEAVAAVGDPADDIMSYHSAASMHDSYISAASSPGYSSMSISTFPSLTPTAFSNGNGYSLPGLGGGGGSGGGGGFGPFGGAAAAERAAGGGDDGDDFGLGVSGGHDDGFLYRATHPTAPPPGAKAAAVAAAEGRVRQQQPQHSQPDVGLGLQPAPASARLEEGGRSGPAPEDQVAHPLSPGPHARGQQQQQLRQREAGEAEDDDEDEQFRDREGAPLAHGHGSAAGLAAAAAAAAELPPPPLSLRRSSDPLAARLAAGELSRRASPFGAAGVTAGRGRGSYDDADEDGDESDDEEDEADIVAEAMNCMRRPPRRRRRSLAAAAERRRRNAALREHDGAGGGGRVTVGSEGADGLLSWEALSQKLMTSWFGQGFFDEEEEGHHDDQDDYQRDAEAAAVAAGDAARNGGGGGNGGGTGFGSWLAAMAGAPAALASRMSNPGAAAGGELPPAATAAAGGGSISTSRLTSWWPGLEEPPGPHCPSAIDAAAGVGLRGKYGALPPPQSGPGAWLFGPSVQPPPQEGGASRSAQRQRAPQRAGGGGAAGFGAGGGEASGMEGASGSSAQGSGRGGGGGGGGGLHRPSRSMPDVLGMELDLDPDFRLEMDPESALDPDDAGDAGSMPQRSKPSDRLDAKHQYARAVQRRHQRAAHTAGTNHTNSNIGSNNGGSGAAAGAAGAAGAGEAPHYLHSAHKELYPPGRVLWMVVDEEDAAPAEVRAALRQQQQQQQASGTGTGAGAGGAAAAAASPPPTAPAASSNSSRPAAQAVAEAARVLALVLALALVLARALVLVRALVLAWLAAPGVAQHPSSPGGGGSSGSGGSGGAAAEAKTPSPGSKRQRVSFTGTAEDNAVAAAPPPGDEAASGGGGGGSAPASAARGGGGTARPPLPPQAAAGATAGGGSAAAAIAAAGAYLDTAMATGAASSSPQAGFSARVRDSLKRIKSGMETMLRQAPSLPNVPSVSNILAAAGGGGGLGAVGLGDEDDDVSGHGSSVHGGGGGGLGSRRPSDAGGGGGGGAGGAFGSSSSLGAVFGRMAGSSNGAAGAGGNGGANGGGGAANGGGQWLYLVEADREVFESMALIPSCVTDHLPDAYFQRLRQLAKGNAMAPALGQRVLRQAGPAPPQQQEQQQRQQQGQQQGQQEQQQGAGAVGM*
</t>
  </si>
  <si>
    <t>C_830047</t>
  </si>
  <si>
    <t xml:space="preserve">MACSRLSKGASSAVYKATCKHSGLDVALKVYFLELLPDAVKHMVVRELEIHSSAVHPNIVQLYAAFETEKHVVLVMEYASRGDLYGIQRATADHPFGRRQDEGRVVSVVLRPLLAALAFLHSRGICHRDIKPENVLFTSNWQLKLADFGVSIDLARERAVTRAGTACYMAPEVVRCPLKHRPEDNKNDPRLAYGTACDIWAVGVLAYELLVGFTPLSVARTPTDSCFNDGLCSVNLSQTGTTGEGGEGSAYGGSANAGGGGGGGGDRVALMFPGSASTACRSFVSWCLAPRPEERPTALQLWHHAWVLPPSMAAYAAVDAEL*
</t>
  </si>
  <si>
    <t>C_830048</t>
  </si>
  <si>
    <t xml:space="preserve">MPDCRRLCGYSPRSSAAFGSNGGASGGSGVSGGSPPLGSSPPYIMTLNSNSSRPYLRKNSSRFGAAATAAAAGGASPTGTSKKVYPVDLPSPVAPPAVINNGNHSPFEHPADVGRFLRASLFTRRSNSSPQNEMAAMRPAEIIKAAPAVPGVAAGAAAAAGAAAASQQQPRGSSGAIMALENMESPVFPMGGGLPSPAGMGHGGHHALLSCLSGDFFAAMPASAAASPAAAVAASPPLPPSAPVYLRTAASATTLLSSASVSAGLPRLNKDDSHSSGTLLMPHPPPAPAPQQLQQQRTLRGGRLGSGTVEESAMALAASASASVGGRPQPGSGIDIDGGSPPGTLAGGSGPVALNAAWSRRGSAPEALLENYLALAPPLHAPPPAIKAPQPPAPLHVPPPAVRTVAPPPSSCRSLMPAGGLEVVTPGSTPRLVPVLPREQLLPPAAGSADINGAAAPPAAAAASGAAATPVAKLSLPQLLRSASTANAQLANPYINPVACAQSASRQNAYRPPEAAKLSAVVAAAPAAAAAAKARPQPPPAAAAAEANRQQAVLQAPAAAAARDAPKPQPKASATVEPVAAAAAPVDAGAEADGEEAAAGVAPPSLLLCVSPALPKAMDREDWSLEDYTVVKRLYKGSSAAVYRATCNRSGMPVALKVYFLSRLPDAIKHMVVRELEIHSSAIHPNIIQLYAAFETEKHVVLVMEYASRGDLYGIQRATAEHPFGRRQDEGRVVSVVLRPLLAALAFLHSRGICHRDIKPENVLFTSNWQLKLADFGVSIDLARERAVTRAGTACYMAPEVVRCPLKHRPEDNKNDPRLAYGTACDIWAVGVLAYELLVGFTPLSAAHGGGGATSEAEAKGPGGTTLMFPGTTSAAARTFLHHEWLYPAGASAAVAAAMSSSGVVTTAQMVAAAVQAEARICCSAGHS*
</t>
  </si>
  <si>
    <t>C_830049</t>
  </si>
  <si>
    <t xml:space="preserve">MVPPGSATPAVSLVVLNAALPEGDQAEVAAALVDLITLGGSSSGSSSGSSTAPNVVVAAAMLLQQLSKPAPLYQHLLNGAKPLGGAAAAAAHPLPTADAGATAGVAAVATAGGLRVRDGQLAALLHVLAVGGEAAACLVVPGTKPAASSPLDLPDAVSACDTLGAALAAATGLSYSPGACRAVTASYKWFVPERTAGSDVMYTLCNYAL*
</t>
  </si>
  <si>
    <t>C_830050</t>
  </si>
  <si>
    <t xml:space="preserve">MPFGVRHVPRGAGTWFVVGLLVLVLGAFFIAAFAVIRSQRLYNPRMGRTLSRGRSMSGSLPTWAGPGSPPGALPR*
</t>
  </si>
  <si>
    <t>C_830051</t>
  </si>
  <si>
    <t xml:space="preserve">MNGDSTFRQQKNFLCSFLQPGFIKGGWALDNTFLHEQRESSCYHPGLRLRVTFIDNSCCDTRRLAYLATHPDKDPYGNPDPPVWRVPGSGGSSGSSSSGGGSGNDTAAAAAGSDPTLVMYMNCGLHLLHLGTARPFECLPQQALYGAVLQNFSHAATELYPGSHQVFMTSNNICEGLFTEPYATVVRAIRANRTAVVAACVAATLHDRKVAGPLLAGNLAAVTAACREGLFTGESTRRLRQRMIAALAALSSSGSSSASSSSSSSSSQAQQQQQQAGKAGEEEREEGAGEEEGAEQLEEQPEELPQQRRPGEEAQAQVMQEAREEGVQEPKARATAAMHLRGGDSDYEGAYIKRQQHEQKQRGKPEQRGSSRRPQHHHAGHRAQEMVPAAAGAAGAAADGAHPRHHHGSSRQPQHRKGLRKQLSEAPATSSSQPSSSSASSGAGAVTASAQHPRQSRSLPSEASSSTSTSSSSSMQDGAGVAGGVSTGSAPPSIDLVDGWSLTAGQCWASQTSDGRHYPYLVPLQVMELLQILYRRLLPPPAAAPAAAAQA*
</t>
  </si>
  <si>
    <t>C_830052</t>
  </si>
  <si>
    <t xml:space="preserve">MTPSLRRLPSLAIEVPDCLKDESIVDFPTPPSLPPSASDSTGAVTNVTPGSWCEPLSPSAVSAISPRAWGLEGASAPASASLLPAPFAFVRCSALAADCCGRPSASASGFADTRYECLAYSPRQVSSSGGSSQYTNTLFGSSCSSDDDEEEAEEPLSSPNAAACGTTRLISFSACASAFASTCSSPRPLPSPPPKQPLCPATLPSIATDGDLSSCCDSCCCMSPRTEARRVAAAFGRFDWSCWASEAEWAALRDADMATLERFGLLHWTLDDLHDAQLAEAFAAVDWDAVADKSTTAFPTPFPAAACAAASSAAAYAAAATTSLSTTTTTTSCLLGSDDVAEEAEVDFAMLREAADEAVATLLLLSPTAAAAAAAVAAVAPPPLRGGSGYGLCAEDVLLMCADMEDLEACGLVGWTPQRLARDTAYRRLVLEAEEDTALCGGGEGEGENEESCGSTPCISAGSSPCYSRCSSGRSAGGSSSCKGGGGSMRCAAWWLAEEAEAVRVLLVFGQQQEEGCR*
</t>
  </si>
  <si>
    <t>C_830053</t>
  </si>
  <si>
    <t xml:space="preserve">MVWAVGGWQQDNTICPTVWETGETAAVCFSINYLTLDNSKVHAGMERIETALKHNMEWVGDRSQDWPDGSKEVQGSELEAPAELAAPVWHAFDAPLGGPRTSAYGGKQPEVNRDQHNQIVIINPSKMRMKAALPPAPYASAEHSDTDHVRDLEEEEGGRRAVDLDMVQENVAAVVLMHNELSSLQRQLVTSEATAAVAARRADAAEAAMQRLAAAAAGEWAAREAEAAQGEEEGEGGADSEARKAAAELKVLTEQLNHQLGALREELEVTKGLEEAVAAVPGGRAMLPPVRAAAGVGGASASGEGPPGSADGSRPAAAAAAAAASFSAGPGGAARAEQLRQHVASLSREVAALTRERDSLLAIVLKMQGPAAAGAIGALAHSLNGITAGSSFSSVPVAAGGGLGAAGGLIGLQSIGGGGGGGGGGGSRPGKPGRSGLAAARKGSPSKLRPRGSSDSGLPLPRPDFNSRDVPLEAKHRVARIRDRATKLDSAERLPGMPPVPEPVLAGARDAELFALKRKLVAAEKARTEATAKAQAEMRAMQMALAAANKEVKDFSRAQAAQMRQVEVAHDEELAAARGEAAGLVRSLMDENARLRLALATAGGGGGGDEAGQPRQGFRQGNP*
</t>
  </si>
  <si>
    <t>C_830054</t>
  </si>
  <si>
    <t xml:space="preserve">MALPPLQKSHSISREALAAAAELDVVLEENPGLLAVVSDMLRPESLPAGWEARFDAEKGRREYVHAGRGEVQFTHPLAAYYRGAAFMEAGGYSR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MQKSDGGQLGSGRGRGLRGRRSHNSETGEALPSHPLDPYFLELIARRRKELLIRTDGVGIRSAIAAKRLAAMGMPGVSVPPELQAIDLPPELAWMMGDPPTRPATEQQRKNKNNNNKGSEEEEEDGDGNEEQEKEQEGREVRKGEGDEAAVDQGTVDLGGGLRQQQQRQQQERDETARLVLGGGPGGVSSRSHKSVRTGKAAEEQAGRPTXXXXXXXXXXXXXXXXXXXXXXXXXXXXXXXXXXXXXXXXXXXXXXXXXAEEEGDEEQEEQQERGRAAAAAASRAASARQPSPPAFPQPDRVAPRRSPGASAASARGGRRAEGEEEEGQQRQQEGRQEQEHEEQEQAEQEQEEELGRGGALHVPPGGPSYSQQASHKSHASGSYSRSRAPSSQQPRPPSASPPRDASPPRSRRYTDEDVGGLSQRHSPA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GGVPI*
</t>
  </si>
  <si>
    <t>C_830055</t>
  </si>
  <si>
    <t xml:space="preserve">MGSSNSARAITTTAATTATTATTATTTAAVMEAARPPPLLLPLPLPLPRSLSRQLLPAADSLPLLLPPEPLAQLLSPEDVALLAADMADLEACGLVGAAVRRAVASGGGGTDSGFRGGNARQAATPVATVIVSTTASASWAKP*
</t>
  </si>
  <si>
    <t>C_830056</t>
  </si>
  <si>
    <t xml:space="preserve">MTGAEVDAAEVDAAEVAAVAKALGLAVVPRRPRPSAVAATASAAEEPAAAPAVAAAVAAPIAPGAPAAGVALLAARRLAAAELRAAASRRRHRARDGGGYCFPFPCLDSSSDAGDRGGGGGGGSSSSSNECDSNSSRQRRVPRRRRAAAAAPLLLLLCALVAAPAPPRALAQGRALTQQQSDGGSSSSNNSSSSSSSSDGSGVGHATSARAGRGGGGGGLGAWSDPNANFTVPVTARAFRFGAAGEVAAATSNVLAPGRLLLQVADTCNSCDPLDLNLHTDAWTRLADPARGSVNVTYRRVSCPALAPAPKVDAADQPAAAKVFGGAPTAIELALAQLAAAGQQRASGAEAAEGGSSSSSGGSSSGGGGSSNAGSPTPAAENTTPAPESSSASSTGGNSSGSSGNSGSSSSSNGTSGTSSNSNVYGTGFGGGVTSLSAGGGGGGGGGGGLTPGGAIPGDTAPALYGTHAQFPPMTAADVAAEDAQAAAQGIATGVGPGVGPGNAGGGGSGGGGGGGGGGGSSSSGGGGGGGGKR*
</t>
  </si>
  <si>
    <t>C_830057</t>
  </si>
  <si>
    <t xml:space="preserve">MATKGQPVYNVYPLTNYTFGNKQPKLEKDTSVQERLARLRSSYEQHGMRRSVEAVLVVQEHNTPHVLLLQLGLNHFKLPGGRLRPGEEEVEGLRRKLTNTLAPANPSLHITWDVGEVLGVFYRPNFDTVFYPYVPPHITRPKESRKLFVVQLPERCVFASAKVACTLAGHTGMVNCVLWLSAEDTPELPPHQHILVSGAADNTIRVWLVSYSDGGGSGGGGGGGGGAASGGGGGAQQGQSAAAAAAPKWSCLAVLEGHSGPVTSLAALRLAAAAAPAVAATGEAAAAPTVAVAAAAALPRLLLVSTAGDADVIVWGCSCAAAAGGSDSSADAAGTPQPPPPAQPAWAATAAGCYGPGCWCEDQRIHVGGGGANKMVMATSAALTPLPLDPEWTLLALGGTDRRVTLHIRPPAAATAVAPAAPAVAGVESQQQQPQRPRFVPACALEGHENWVRGVAFCVIDGGSSSSSSSGGGGSSTPKAAAGGETAGPHLLLASVSQDRWV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LIHGHDFRCVAHVPTAAGGSGSGSEPGHLTYVSGAEEKVLRVFEAPQAFIDTLVALRGGDATTSSTTTTSSSSDTALSALRRRRGLGFGAAVAALGLSQKAVYEEEEAAAAGGGGAGAAEGGGGAGGGGGGDYADGPDFVPYAAPHEGTAAALAVGGGGVNGGGGGGGAAQLASGSEDHSVRVFSFRFA*
</t>
  </si>
  <si>
    <t>C_830058</t>
  </si>
  <si>
    <t xml:space="preserve">MESREEVDREEERREERRREGSGQEGRGQEGGGVGGRVGGGGGGGGLLMGCRTADMDQEERRRDGELREFESMERQVEAAAAAARDTAAAATAAAAAAAGAAATGAVSGIGPAPEVAVALAAASGDVGGVAVAGAASALWAAMELELQAAYGGGGGHAAAAGAAAAAAAAAAGASAGAAAAAAAVAKAGAAAANVTAGAVRDAGAGAGTTSTGAGGALPNYWLQSVDLCTAGSSRQPGVDASGEASQGAVAAVAAAAAPAERRAPRRAASRAGETSAAQRQRQRQLWRWLAAAALVVACCGASQP*
</t>
  </si>
  <si>
    <t>C_830059</t>
  </si>
  <si>
    <t xml:space="preserve">MSIPHLMVQLGNGVWLTLTRIIIRPAEWDEAAFRSPRFRLLLPTPPGPKGVLQIKDACMNLPYAFDPSIAEAYITSWTRPPEMPGTQLTQIIAKPDQVPPFNEYVQVLYDRDVSADTTVSDATTGSVRSLNYITWVVESWLVFDTQISLECMAANQGDPVPCYLSEVKGINPYGLHANGTASGAASPAANSTSKGNALAQPTDSGGGGGGGGGGASTGQVVGAVVGGVIGGLVVFVAVAYGWVAWRRQRAYRGHSTSTSSGDLQELGKAPGTATSNGGGSGGSGGGRSGGGGLGRCCGLGAASAMRVDVETGQLSREALAEGDKGSKGVGGGGSGGGDILPPAVGAAAAGKGADGASFAVAAAAAAAAVAAGANGSSRQLSKGAQTAATTAATTAATTAYSTGVAGGDFSLSMQLAALGRLGAQESSNFGPGSAAGCGSDAGGLGSTLTTQPTGSSDMGAGGSRATGATATAASNAHVDLLSPGGPSRASTVVAVAAVAAAEAGVAGSAAPSGSAGLGGSRGLGLGLALALSEEVVGHRTPMREGLVMDVEVDDGLDGALLASDNTGLERVIGIAGGGAAAGAAAQPGAGQQEGGGGDGVAAAAAAAAAAGAVAGLAGGVSRKRLPGPEVVEVLPVVLGKGSYGRVFEGRYRGMRVAVKQVLAASGPFGMVQAAAAADQSGGGSDRDKEMMETFAQEADVLGRCDHPNIARLYAVCLTRPRLALVMELADISLDKLLARTYAEAPMPLPKVLHIATQIAQGLCYLHPTIVHRDLKPANVLINDPTSDTPGVKLTDFGLARIYESTMSTASPEAGTAAYLAPECFDLDNDVITHRADIYSFGVVVWTMLSGQEPWKDTRGIVEIAVKLTMRNERLPLSEVLGGERCPPKLERLLAQCWDADPKRRPAAADVVKELLLISEQMSQPRRSTGTSGFTAVSSSLLAAMPATPSVTYSPAGSGRS*
</t>
  </si>
  <si>
    <t>C_830060</t>
  </si>
  <si>
    <t xml:space="preserve">MTTGVDAATRRSVSADLEARRRAIGDLEAAGAKVLGGDAAKAKKVAELSGDVSVLEQSIAAARSQYDKIKDVNRQLLPLVLLLVPVLVLVPASGQQQQQHLELDFSEIYNLPDSRRVRIGYAIRASSIC*
</t>
  </si>
  <si>
    <t>C_830061</t>
  </si>
  <si>
    <t xml:space="preserve">MALLQLQPMAQLQLRLQPMAASVAAAVTAAAVVTAAAATSATRANCRGWRTRSGTPPPPAFMATQEAPPQLPLSQLPLSQDGETWRGRGGGGGGSQGADAAAVAAEAAGQRRGRDKDRPSRRRRGGGGAMDVAAAAAVVERAPSFDRLGVAVVRPVRPAGLSAGVWALLRAGEAAEAAEAAEDNNSNGDDGVGGGSGGDWGEGREAADSRNGGRRRRRRLEPPAAPPAALAFAARVVKQAVRQRLQVARHPVLLSELTQAAVDAAGSGGGAAAALLHKRSAAQKPSQRARLQQTMRPLRDWSKLRQDAAVWRLGEVLSAESAAAAAAAAAAASVSAEAAEGGGGGGGARTGVVGGGSGLWELEYQEQALMAVEAGRLAAEVAAEVAAAAAGGGGEGEGAGGGDHRAAQQQQHHHHHHQHPPPVAAAVAPGGGSGSSNGTTAASAAAGASGGGGGGVSAFVPLRLASESTGAAGARAGSGDALEWSMQHQQQQQHHHHHHQHQQQQLLPLAMTQTGSQLSQPPLPLTQLATQGSQQQQPALLLPPPASQRARGGGGGGGSRGGGSRQPAAPSRTYTEGF*
</t>
  </si>
  <si>
    <t>C_830062</t>
  </si>
  <si>
    <t xml:space="preserve">MAPAKRRSARAGHVNVASGPGAAAAAGRSAGASPAASPAIKRFKYRQYEDRQFWVACADLKQQERLYKARQRHHEPSQREACEAAGFPRTTFITWWIKLQCAARSEEECITYAAGQPWAPPQQQSPVAQAVAALEAEARMEEASPARVAMQAHGARQAPMSPTVSGGRAGPAAAAGEAMAEAVDQAPMPQAAEEEAVVVSLEYHNDHGLSVSRQQVAGLIFNIVRAREREVPTAWLLAGRPSNKWYKGFEKRWRHRIRLRKSDPLEHSRLTLYKEQVDSFYTVLQREEAELAAEGISITADMCWNLDETCFMPDGSATKVYARRGSHQSYTLGKTNRESVTILIAICADGSHAPPLVITKGTDNKPPHWWADCAADLAGTAFEHATCVQQANAYMNNVIFLRWFQQKFLPYTAVLRADKFVILVLDNFAAHVHVDVLDLAAANRVHVIGLPPHSTHVLQPLDRTCMHSLKLNYTNNLQSWRMIPGNELRTVRPKDIMHILTHVCAGGAVAELRKEKNVKVESPWSVGLSPKNITQGFKVTGIWPLDPTATAVYRAPLPSLEAVKAVAAQVEARKAAAAAAAAATAAAAVATAAAAAATAAAAAATAAAAGGGAGAGGALAAAGGGGGAVAGGLVMLAAAAAAAEGGTGGSGTGAGEGGEPGQGQTVTGTGAVTAEGAVQLGAGPGAAPRGGGPGAGFRRAAAALTAAAAQQAGDDDDTVASDQSPSGSRAGSPLPPEPVTLLERRKAAYDITAAAHSEAAAKEVALREQLAAQRAAVTSAHGAMAAAAAAWSEVGGTPPPLPPAAVHTPVTEARPPVPSLQQLVQGPAHRLEFALSQTVLNKQAAGASLLTASEHRAVKRAELQTKERLQAEKDARKAARAAAKAAKAAAAAAAGPSRGRRGRGPGRGRGRSRTAAGDDSEPEQLLGGAAGEEQESDDGATVPDQQRQCPQRARRAPVWMQHGAAAGGGAAGSDAGGDDGSDYKASGEGSSSSSGDEEDEEDFFTEESDMDA*
</t>
  </si>
  <si>
    <t>C_830063</t>
  </si>
  <si>
    <t xml:space="preserve">MDPEDSRYPAAVVALAEQAAAAAADPAAAAGWPSARATALDMVGLMDAYLAAKAAAAAATAAADAADAAAGGATAAAEGGEGAAAAADGEGEAAAAAAATAATAAAADAAAATAAAATASPLGSAAALLGEELTMRLSQLYAALDLNDKYIEILRPAVEASLAALDADLARVNDPSLPVGLRRAIKRRRMFMRRGGRKGEGAAEVGTIFKGTTRRDRRSAKTREMDRQAAAVLGLPPDSGYVSGPEGPGGGGGGGSGTEGGGATSGEGSGSEMSGGEGGGGGGGRRRRGGVPKLPRGGLIGTSVLSDPGQAAVLLQLTRALAATGRMEEAKWGTDLRAWGGHITSMRRRHPHSVPLMVLQAYQRARGSSLGQEVCYNLGRAAHQLGLLHLAHHYYEAALAATPAAPPPPPHTGGQGQQGQQGQQGQGQGAPGSVAAGAGGAADGGGGGGGSAGGAGGVGGSWDLRREAAHNLVQLYRSSGAHGLAREVMARYLVV*
</t>
  </si>
  <si>
    <t>C_830064</t>
  </si>
  <si>
    <t xml:space="preserve">MLVARYSTHIIAQVRNGRNAVFGAKPAFKGPIAASSARAPATPLGASPADPAAVPHATRPDVSLRAVNENSASGVSAAAGSSSKMEVATLGGGCFWCVEACYNMLRGVQSAISGYANGDVKDPTYKAVCSGTTGHAEVVQITYDPTVISYKEILEIFFTVHDPTTKDRQGNDVGTQYRSIICTHNDAQRAIAQEVIADISAQGLWPAPIVTQVEPLDVFYPAEVRRMAEGGRRRAGRVRGGIWAGLLSGSFSTPHTHTPAPNPFRSSLFMHVTPPPPLLALLHWVWFSLGWYLQPLPRHTHTHAHAHAHTHTHTHTRRTTTPTPARSPTCSFALVLV*
</t>
  </si>
  <si>
    <t>C_8400001</t>
  </si>
  <si>
    <t xml:space="preserve">MSSAADSTSSSSSSSSSQQQQPPAQQQQQPEASTSSAAASSPDGPMSEVVQQLTKASPTGRLLDLFTPSQQQIQTLQRSRGPGRGSRSGTGPAGPAAGTGVQAAEAAAPLTADSDVLEVLMRAVDNCKPLMKVIQSKAGTRVVYQPRPLNPDQSTNFAVKWILQASTVPPYICWPAAAQKRRAGAKGVAGAASMAEALAVELLLAAQRKGGARARRDEVHKLALDNRANLRR*
</t>
  </si>
  <si>
    <t xml:space="preserve">MVRAAGSQEALSAGLSQLGRTADGLKPAYLTLSLTGTDLANADVLGAFPHLQTLVLRDNRLVELRGLAALRHLTAVDVSGNKLTQVLDLRLPADGASGPTNLRSADFSRNALDMLRDLSPFSRLTSLSAAHNRLERVGEGLTSLTLLKVLDLSHNRLVSVRGLERCANLRELRLGHNALQSLEPLAGLSQLQVLDVSHNRLAQLSGAAGLSSLRTLDVSCNRLGRLEELAVVRGASLLGTLDVRGNPLDKAMCLRLHVVHLLPQVVMLDGVAVESKEKVGRGGGAVWPRGLRTCPRKITHM*
</t>
  </si>
  <si>
    <t>C_8410001</t>
  </si>
  <si>
    <t xml:space="preserve">MPDLLRARPVALRLAIEGGVQACDDGVRASLGAAKAAGKAAVQAVLLDLYACRALLPDPDDAAGADPTGPELRRDVLTFIRAAVGFATDDEASVVLLVAHRRHSHMKNKSPQQVTADVQRLLRHIRWPHVSDAFLLQYAPHVSWLGMSFERAVWLSMKAGV*
</t>
  </si>
  <si>
    <t>C_8410002</t>
  </si>
  <si>
    <t xml:space="preserve">MSFEFNCRTSDNVEMILEGTFFWEVVDLPAMMRYTGDAPGDVCAHARSCFIQDALRRSGVLPAGGRDGRDTAEEFWKLLRKNEALTAVAQGSAHVYFTPQDAHLTIENRS*
</t>
  </si>
  <si>
    <t>C_8420001</t>
  </si>
  <si>
    <t xml:space="preserve">MRLTSLIFPLQGRAALAEFLKAVLITKLDAKFSEQNTMLDAKFSEQNTLLDAKFSEQNTKLDAKFSEQNTKLDAKFSEQNAKLDAKFSEQNTKLDAKFSEQNAKLDAKFSEQNTKLDAKFSKQKTELDAKFSEQNTMLDAMCSAVLWKRWSVIC*
</t>
  </si>
  <si>
    <t>C_8430001</t>
  </si>
  <si>
    <t xml:space="preserve">MADLDVLVVRIDARLQLQRAQFKEQKAGRKRIQKKQLPEGLPAKPPPPVFRVKQEARAAFQQVVRPVLQVAFGQEQWKQHLCHGGEPSKQDAYKSWVVVDGACGCRDFTCRLARAHLSAITHDPAAGTAAEAEAAPAAATAFGQDAAAPVRVPSGGATAAGGVAEAEAAPATAAAALVRVPSGGAAAAGGVAVAEAAPATAAAALVRVPSGGAAAAGGVVVAEAAPATAAAALVRVPSGGAAAAVGVVVAEAAPATAAAALVRVPSGGAAAAVGVAVAEAAPATAAAALGQDALAHAAVESVPYPANLAVMDFVATTAASQQNRMLVEWCARVSPTYKLWLLE*
</t>
  </si>
  <si>
    <t>C_8440001</t>
  </si>
  <si>
    <t xml:space="preserve">MTQTNSPNTMEKKESTANDGLCDLAVTSRFVSAHGQGHTQPAAHENGQGSAQQSNGNSSSPAVGVAINLGEANSAPGTNPEVAHAHKADVEAPEMPNVARQSEKVLTWMPSSQGLCMSSAPASAVRKQTQGTSFKNAPKAEEHKECAAAIILTPKQTYDHIVATGVAKTTLPLSKQNWFLSWWCNLAGCLIMAQLVVWAELFHGKESFPIFLAHKKTSYPFGATVVKGIICNWLVNLAVWMANSARDVTGESVSA*
</t>
  </si>
  <si>
    <t>C_8450001</t>
  </si>
  <si>
    <t xml:space="preserve">M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WETYCQLEGLEVKHPITRAADVASMGLVLADAAGLHCLGGGTQAYLEYLRDLPRRTPPALKELIEWMVAEDPAARPTPDQILAHRWLTE*
</t>
  </si>
  <si>
    <t>C_8450002</t>
  </si>
  <si>
    <t xml:space="preserve">MSQAAAAACQQFAAGTSSVLQPPELNVGPLGVQARSHDVHMAEAVQALHPALVDRVKTLREAAAKLQAAPSDAAKQAARRAFMNAKGKVAGLMVVVDTMFNENSRDEVLALLSTSEVARAATTVRDAVASIQAVALQ
</t>
  </si>
  <si>
    <t>C_8460001</t>
  </si>
  <si>
    <t xml:space="preserve">MMVPRRELLWRVMLEAVQNHGPEVLVVDEISSEEEVLAAQSIAQRGVMLVATTHGPSLKALLRNHTLNPLLGGIEVVTIGDVAARESNSGNKTRLERKDMPTFAAVVEVKPGGRLLVHPDTAESVDLLLPTLTASTTGGIGSSSSSSRLLRAAGGAMDHGPPLAPTRALSSADAAAAAGRPEAVRAAHLAGLAAADAGAGGRGGATGAAGGAGSGSSGSSSALLASLVAAAK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PLMLLFVA*
</t>
  </si>
  <si>
    <t>C_8460002</t>
  </si>
  <si>
    <t xml:space="preserve">MLVATTHGPSLKALLRNHTLNPLLGGIEMLVVTIGDVAARESNSGSKTRLERKDMPTFAAMVEVKPGGRLLVHPDTAESVDLLL
</t>
  </si>
  <si>
    <t>C_8470001</t>
  </si>
  <si>
    <t xml:space="preserve">MIPIHVNNTKNHGLRALIYSGDHDMPERQSPRRRQLRHRIGAAAPREPACGLALGLATPQRPGWQGADEGTEKVNLITGEPFGRAETEVKALVPAPVTHAKAPDTGGLGLPPEAEEALRSQPDYQQFYYANVRNNPRLPPPLPARGSWANNGKEDPGKADEAQAQATFNLLFGAQLNLKQLVSATQMQAAVEAFQNLPPAAASAFAAALGDQSGGGVGAQQLMAPDVYLGGGGVQAAAQSQHMQAQAQAAQAQAAQAQAQAAQAQAAAMYMAAMYGPAALGHMGNPMAGVGHVAPLSSQAAAASMYYAQQQAQSLQAMQAAALASASGFPGAGMPGLVGAGGFGPNA
</t>
  </si>
  <si>
    <t>C_8480001</t>
  </si>
  <si>
    <t xml:space="preserve">MSSYNRKYQLSLQQQQQQQQQQQQPQQSQQQQQQQLCSTVEQVEELLAGGSRAAAAAATTPGRKAAGAGGYASRHTQRAAYAAAAGSPGAGPAGGLPPTASSPAGSKAAASPGGRAGAAAAAGAARAAGKAAAGTAAGGADAKAAGASTGKAAGQ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HRSLRVAAGRPLTYAELQGSSRLQGCASAATDPAAPASGATSRRTTGERPSAGDRPSTASAGAGLLRGMADNNLSDRTIPEESGGQSAPNSVSSVAGAARAAEATAALAAAAAAGDAAPAAAGQSGRLSQRVSQGRQQTPPAAQPPKQAEVKKRGFFARLFSCFGGGGGEKGSQLCNTSSGSASAGAAVASVPAAMPTAAAVEQPVLSDGGGLLLKRRRRARQDARSSAGHSHACGV*
</t>
  </si>
  <si>
    <t>C_8490001</t>
  </si>
  <si>
    <t xml:space="preserve">MAAALPASWREGIITLIYKGKSLDRAELASYRPITLLNCDFKMVSKAVSARLQPALDAVVDELQTAFITGRWIGDNALYLQGLIEWMRLDVEQGALRTPLLPSGEQAPPAAHHADDTTLTARDPAVDGPVLMAAVQLFCRASNARVHPDKSKAMGLGRFAHLTGPCPHTGVPFTTGAVTHLGVPLSWDSDAAAADLYTRRARGMAFVARLWAALSLTLVGRVHIAKQVLAAKLAYHFSFLNPSPAQLKELTDLVDHFAARSMHAEDASLVSHGNPLLLPKRETACLPYKDGGVNHVDLPAFLSALQAKTFALLAQPGRQPWKMLTRALLTHVRPESATTWAWVYSDAPAPAGLPARLAAAVGHSVS*
</t>
  </si>
  <si>
    <t>C_8490002</t>
  </si>
  <si>
    <t xml:space="preserve">PLRLPLRQPRLCRRLGPRTPRLLLRRQEVRRPRPRPRPFPWLQEPPRVVDLRRQHLLRNVHTANKSQRQGSPQTRHKRHATSPPGVQVSCSRIRVPRQGHTQADPAQHAWPKPQSLRGCIQPLPVH
</t>
  </si>
  <si>
    <t>C_840001</t>
  </si>
  <si>
    <t xml:space="preserve">MNVLPPPQVLLVDGESRIAIFADKPVTPGMEITYDYRYSEDTAPHWVNSKKKMRGG*
</t>
  </si>
  <si>
    <t>C_840002</t>
  </si>
  <si>
    <t xml:space="preserve">MKRCQCLPGKAHDADTVWDVAWVATAAASGGTLTHRGSGGVTTSAVRGDTSSSSTATSSSSSSSSSSSSSSSRRQARSLLQSSLSCPAATSCNAETTACGGGPHAAFAAAAELDPGAVLPNALNFTAALGPPTFAAGNSSCVDSWQAVLAADAAGAAGAAPLAGQLWSLSSGVSGQQAPGQLYPVRFRLEAPLYACQVSVLVVSSPPNGGVKAVTLHDDYNGLTRAAVCQPRLPACTGASGSASSRAYWHSCDVLAATTLTSSVSVQLPPPGASYIAVSLRLAAADAWSGNVSAAAAALGALGGGALAARLADTLVGWRAAGRAALAGLCLPAAADMTVVTEAVHHTGCRWLRLRLLLLLLLLPLLLLLLLPSCRIQRRGRRGARWQPAPVQGAQGPEGCWPRGAPA*
</t>
  </si>
  <si>
    <t>C_840003</t>
  </si>
  <si>
    <t xml:space="preserve">MTSDAAGDVDPDSAAAVEDARPLPAPAADAAAAAGGVAAASASPRKRRASSGSADSPRKRSGAEAAAQDAGAASEPAVGPEGAAGQQAAGSGPAAAAAAAATAVAGDELPGAEAAAVADGLTPAQRAQGEANSHAKRGWEPFSDAAIRALSQRRRGLVFLLWGKPAQTKAALVDRARAVRAPQSADGRAAGG*
</t>
  </si>
  <si>
    <t>C_840004</t>
  </si>
  <si>
    <t xml:space="preserve">MLIELAESSAGPVGPDGEVLLLQSDSQLVGMTAEAVSMCLPGCQCVIAQAVAGCLTTGTAQ*
</t>
  </si>
  <si>
    <t>C_840005</t>
  </si>
  <si>
    <t xml:space="preserve">MLVVKDLNDFVLHVKESPDDELGLELVAALVRTQVLEHTARLLLHVAKVDPAAPAGSADRKASVWLTVTKFSGTLMCLTTWNLHFTALSRRPREKDVMCLAMDPSTRHQTCLLEQVRPLLAGRCVQLFAAWAGLLAAVVAQQQQQKAGDEGSGKQSPACTGSPLWHKLPPALVRPPLDPAVCSMELADLSNVAAEALAAVFHATVSGPCDLAVAQPPVGYGRRLRQSPHTWHMKTLGLLALVMARLLTELRPRQAAVLLPRWWRLLAQEPCMLIAVHEVAEDAGVLLRLQLNAPPPAAWAVEVTDAASVAAESMDWPPEPAAMQHVEADSAGKAAPSATAANAAAAAASLARGRDPSYSLRCALDAGLLPALERCLRAPQAWQQTGTGPSSAGRLLSVVNCVLRYSGVWPAVLARGPLQQAVSLIATLGTAARLLQVKDTALGGYVYAAAHPGALQMASGGAGGYLCAYLAALLEQVADLRALRERAQQQQEEGAQQGQGPKQQTEEEQQQRGRPEQSAAQLAAAAAAPNAAATATATAAFDTDAAAAAPHAAATTAASPLLPLNSVLEPPPWDWSGDLKPPTCSLVWMAAAGGLPAAGSTADRQQQLLTSFALHHWLPALAHVTSSVLETRAAAAARVTGVWGVYQKLLAQVVLVGDLVLEVLGREGEPCDEAGAGAGASGAPLGPVAGAWWRGDSLADELRTSMHRIASVLEADAVGLVSECCTAGQQAAALDLLQRVWTRFPARAPMATEQWAARVAEDQQRLQGDEQQLQQQQQQQQRGEAQQERQAESGMGSTGSGSSGSSDRPQQQAPPPELVLQCVAPLPVRRLAAARGRQDLAGYLDAVAVLAAAAGQGSSSSSSGGPVFEHKLCANPHCSSLDGPSALIAPGSGKTCVRCRAVTYCCGACQLADWRERHSGTCSGAAAKPAGVGVDLR*
</t>
  </si>
  <si>
    <t>C_840006</t>
  </si>
  <si>
    <t xml:space="preserve">MGAPSGGSTPTSSARTSTDRRLVAPLPVSNSTRKPPACSLAPWLSAPRLPPSAALAAGAAERHAAATAVARVPALPPHPAPAAPAASRTPSTATCARTAAAAAAAAAPAAAPAPAVVPAPAPAPAAAPPRPAVSSSRTRATAAHAATPVPQPPSPPPPDAAAAAPPPPCPAPPVPAAPGTPATVPHRRRRRRRRRCRRRPPLPGPQPAPPVPTAAATPPPPPATAAP
</t>
  </si>
  <si>
    <t>C_840007</t>
  </si>
  <si>
    <t xml:space="preserve">MLRQRGAPFPTAAAAHASPAAAVALKTSATSRQVTGCSGSSSQLLLLAGQRHAAVAAARVSSRPPGGAGRGFILFAHGNSGSGADNPSSSAAGRERDDDGSSRLVDRRRGAGDSAGGDSDAMNAGDAFVGLYNAGAWDRSGGGGAAAGATEGGADGSRGASGLVAVDDSEAMATDNFTAAAGAAASAAATAGLGVMPPAEPHQGREGAGPEGAAAAAALRADDSDAMGAEELQGEIGGRGGGARQQQQHSGGGGSSNRGSQGQARAAASPSAAPVGDSMSGQGVEPTPPSLEVAAAGGVSSGGGGVNAGAGGSMREAAPRHLDVSQQVGDLLETEGEGVRAGGSGGGRQLTPDQEVELYGSGPDEATFHPHDSTTGGDGGGRGAPPFRRSEAPPQRRPPRGIPGAAPANFWTGDVDRADKRGTAEKHEGGERPC*
</t>
  </si>
  <si>
    <t>C_840008</t>
  </si>
  <si>
    <t xml:space="preserve">MRTNVPGLGGEAPGSRLHLQILFQATAPEHKRHGLGRLLTRCVLSRAVGAGHEYATVVVGGRDVEGYWAKMGFRRPAGAGQDTYEARQVLSHSAIHAMNAPVWIAYLAAEAAAAADAAAKAADTDTDAVGAARPPLEEDVEGANGGSGDREAGEARAVPEEPGXXXXXXXXXXXXXXXXXXXXXXXXXXXXXXXXXXXXXXXXXXXXXXXXXXXXXXXXXXXXXXXXXXXXXXXXXXXXXXXXXXXXXXXXXXXXXXXXXXXXXXXXXXXXXXXXXXXXXXXXXXXXXXXXXXXXXXXXXXXXXXXXXXXXXXXXXXXXXXXXXXXXXXXXXXXXXXXRGGRRGGRARAGSRSAAWAGSRTSGADIEEASGQMDGEEKEEEEEASDEVVEEEDNLEGGTSGKTKGTTKAALAKAIARKAQQQPAHTASEGMAPASPLKKRKVLLAAEAEAEPQVDGAANGEAHGEREGARAGPASGVVGQANGGSKLPTKKGIKRAKAAAGTNGAVPKPKSKAPKANGDVASVTAVAVGAAGAASGPSGRAGGLRAGRRLTPAEHADMPEPPPDRKTASLHDLAWQAETVKAGGSSRRGKSGGGGGGAATKPAAAAANDHWREQEEAEEEEERRRQQEEEELQDEDAEEVVTDEDEEEEEEQGWGSHRRGRRRKATVKAVNRRAGSEARRARGRGSRRLQRTLSSSSSDEDWSPSAAARSDSEAGPAGARERERERGRRDPSRERERGRYQDAEQQGHDRGSSMELDDDGDDGSQDRGAGRTRVANGSSGGAGRPQRWGPPAPHRL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ASAYNGDQRGQDHDRLELQPLPGRDSDGGRGGGLPGHKGWHNPGPRSVLSHSAIHAMNAPVWIAYLAAEAAAAADAAAKAADTDTDAVGAARPPLEEDVEGANGGSGDREAGEARAVPEEPGAAANTLGDGEGGGGAEGGDRAATPNPTPPAQQPPATIDLYAKPPRQVAEQHAAALLDTAAARVTAAYAEALARGETFTPQSRRAAAAAAAAASGGWGGGDWPGGVPSTPGMDGDGTGEGGEGGLAYGRARLQQQQQPVPLQPQQQQQPKPRGRLPPGVLTGPRPVLPPTLSPLELLPVAAALPRAPAAAGSGAAGSSATAPEAPGPSALPPAFERAWRPAVEQVWSAAQHVLQSLNAQLQLLGRIAAHTAARRAAGLGAITATSAALAALLREGGELEGALADGVPYLLQGVTERLGDLLDGLDDDDGDDGGGSLPPPPAPAQPPAAASGAVQQQAGQQEPPAQPQRQPQQEPTARRTGWGRLAAASAAAAAGRVTLSAAAAAAPTYA*
</t>
  </si>
  <si>
    <t>C_840009</t>
  </si>
  <si>
    <t xml:space="preserve">MEQQQQQQQQPLTLGHQQAQIITIAIPAADWLAVTGPATTAAAGATGGGVPGMGHLPLVIATTGGSSWQAPPPAPQDFLQGPPPHAAWQPHPHLHLQQQLMQAPQQGQQHQAPMLQPMPGAAPGMDLRASAPWHTRQDAPHAPVQVLPPPPPQQQPQQQQYSYQHAQQQ*
</t>
  </si>
  <si>
    <t xml:space="preserve">MCCWCLQATAPEHKRHGLGRLLTRCVLSRAVGAGHEYATVVVGGRDVEGYWAKMGFRRPAGAGQDTYEARQVLSHSAIHAMNAPVWIAYLAAEAAAAAEAAAKAADTDTDAVAVAARAPLGEDVEGANGGGDDREAGEPRAAKPPRQVAEQHAAALLDTAAARVTAAYAEALARGETFTPQSRRAAAAAAAAASGGWGGGDWPGGAPSTPGMDGDGTGEGGEGGLAYGRAVTPGPGRTPLLLARRGSWHGRGGRRGGRARAGSRSAAWAGSRTSGADSEEASGQMDGEEEEEEEKASDEVVEEEGNLEAGTSGKAKGTTKAALAKAIARKAQQQAAHAASEGTAPASPLKKRKVLLAAEAEVQPEVDVAANGEAHGEREGARAGPASGVVGQANGGGKLPTKKGIKRAKAAAGTRGAVPKPKSKAPKANGDVASVTAVAAGAASGPSGRADGSRAGRRLTPAEHADMPEPPPDRKTASLHDLAWQAETVKGGGSSRRGKRGGGGGGAATKPAVAAANDHWREEDEGDEEGEERRRQQEEEELQDEDAEVVTDEEEEEEEEEEEQGWGSHRRGRRRKAAVKAANRRAGSEARRARGTSSRRLRRTLSSSSSDEDWSPSAAARSDSEAGPARARERERERGRRRDPSRERERGRYQVAEQQGHDSGSGMELDDDGDDGSQDRGAGRTRVANGSSGGAGRPQRWGPPAPQRQQQQQPVPMQPQQQQQPKPRGRLPPGVLTGPRPVLPPTLSPLELLPVAAALPRAPAAAGSGAAGSSATAPEAPGPSALPPAFERAWRPAVEQVWSAAQHVLQSLNAQLQLLGRIAAHTAARRAAGLGAI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LRRRRRRSANLRLSPKSGRPGASCCGMWRCPHPR*
</t>
  </si>
  <si>
    <t>C_840011</t>
  </si>
  <si>
    <t xml:space="preserve">MVERRIRDSVARGELDNLKGRGQPLEALPAKHDAQFYRIDPLLAALSRSMGAQAIKPRSLELRDELAEARREFEQAVAAEARRRRQQRARLGRPAAGPSRAGPGSVAAPVAGGDGNTHGSTSSSSGNGSGDTRREEARCIGEELAAADLPGLAYRFEQVAQLRAQYNGVVLADKEVYGAGWPLEQLRRLEYGQEVAAAAEAALVEQDAHAQERGV*
</t>
  </si>
  <si>
    <t>C_840012</t>
  </si>
  <si>
    <t xml:space="preserve">MAALACGWFNEEEFAGRMRMYEAAVLARIRQAGVAAQQCAAEVVAAAEVAAAEGATAGGGGGGGNNVNDAHAFPSTPVQMDCSLVPFRGGVWLMCSLCYGHVDEQGALHTSKVYCVRFSQADPTGADTIETPPYGRASTGALRAARAAIAAFAADLPGAGLHVAVLRLGQGLLPLLHDSRMTMALRGAAAATAAGGCQVHPSSAYRRVLAAAAAADAANEAAARQRRQEQLQGQRQQLQVADQEPAAAGTAGPSAAGRGQQASAATPAGHGGGGGGGGRMLMAAPSPRPMRAEPVDADDCLLGYLIGNSRSAPGGGALGLGYGGSAAAAAAAGAAGAAAGAAAGAAAGVAAAASGRTGGISPMQC*
</t>
  </si>
  <si>
    <t>C_840013</t>
  </si>
  <si>
    <t xml:space="preserve">MAMADCCFLTTLSETCWCARVRVWDTHRLEERAYAITLTQRLGGCYDGYWYTDRWVCEGQDVNKLWAD*
</t>
  </si>
  <si>
    <t>C_840014</t>
  </si>
  <si>
    <t xml:space="preserve">MHRTGRRQPTPHSAKRARPKGPGVGGSGIGPPLAPALLSAELAAAVARLFPRLQSLELHGHWGLAAPLAHTDAAHGVYAHADVADTTPAPDVADTTHAPLPPVLQAQPSAAAGRSPQPPPPPPLALLAAGLPRLRQLALPASLCDSPDAVEASGLSRLGLAAAQDPGSGSGAGSASSSTGSSPCQLEELVVVSDPTQQVQRTRLGWAAALVTALPRLRRLALIGGCSRLEQLLLLPRPGPSGVRLEELCLEQHLAFTPEPLKVSDLVLDLRAGRLALACTPLNTARLVPLMRLAERAAAAAAAGFVDLDATVAADDAVAAGGVGAVRGGGGNGGDGGWAYLEAWAAAQVPAAAEAALAAGWRTGRGGGGRGGGGGGAGLEAACGAEPGGLAVGCVVATYPECGGGAAAEGAATATAVAAAAEGGARGEPPPPPLLPPGPLQRVLRLCARGSVRRLVLRVPWEVEPAGQTEDEARAGLQRRAGLGRGSAAGGGGAGLGGAGALAVAGRGKVEALVRAAVAELSALAKEGWTLPDELTVELILLRADDGGR*
</t>
  </si>
  <si>
    <t>C_840015</t>
  </si>
  <si>
    <t xml:space="preserve">MLPRSRGGSSSGALGTVSLPLLASLDIPSSLLRPAAEAACAALPSEATAPASPLPAGPCCRCSLPGLDRLTNLCHLTVVTVVRGGSGARRGSSSGIISGSGSSATGSSGEGGGGGGIGSLPPLPAAILAAAAAADEAAAAEVAAAEMVAVGVAGRDEGAGVAGDGSEVVARSRCREGRGTGGGQRIGILEVQVSWYEMAGGGGLERVLRPAAVALLELWASWKSEQLMRRLMADDGAKRLLSASSINM*
</t>
  </si>
  <si>
    <t>C_840016</t>
  </si>
  <si>
    <t xml:space="preserve">MYVCAFRLADLPNNASNPVDNTTTTYFNTQLTETGLASYFSRIGVRRNTNDSRPLAAQVVGSTTAAGLLEVDVPAGAAYINLLDRVPQFYWDTPYDVLKADPEFSTLVSQLDNVPTLAGVKASLQRANLSQTFLAPTNAAIAKFAATYNTSLDDPLLAHTLYSYLRNGTWANVTVPNIPTGFQVRSFVHKIDAVVVPLPYTAPQPGAAAAAVTFASIWDYVTSRPDLSIVVISLKSLGQETLLRNASLDYTVFALTNDAFDNFAKVIGLNGTADIYQRPDLLTAVIETQWYHMVPQVFRVGDQPLNSTSYFQTRLATVLGKVGNYSRVGIQRGGAADPAFVVSTSTTANLVAQDIPAGAGYVNVVDRVLQYYYDTMYDAIKGEPDMATLATQLDASPQLAPIKAVLSTPNITRTFLAPTDTAVARLSSVYGLSMNDTSYGANIYGYHQLTDARNLDSNYPGSSSAMSSLGCCAVNFTVTRNNGTTASSYLRDGTRATVVSANIPVGFGPVAFVHKIDQVLLPVYTSAWHYVSQQPDHRALSALLALEGSVQGELRAPSPPLSLLAPTDAAVTKAAAAYGLTNLTQLLTTTALQKAVLANHALSGSYPLERLNGTLDTRA*
</t>
  </si>
  <si>
    <t>C_840017</t>
  </si>
  <si>
    <t xml:space="preserve">MAAGAPELEIRGIPDDISVHPALHEAVCWRLGATTARLPAAAIRLVRKSFDARKAQAAADPRGGGRSDGGGRGSRDRHSSGRGGRAGPSRDGNGSSGGVSSYGHISGSKSFVYVVDVAAGAVAAAGGGSGXXXXXXXXXXXXXXXXXESCMAYLICEGGAGTWSDGKLTTRIGRNADPVRRVLQALVDFGAPEALRAAAADAPGIAPPVDGGADCVAEPNGGEGGGGMTEASPSSLSSPSSDKRGVYSFCMCPGGQIVSTSTNEQELCLNGMSFSASCTDFPNILXXXXXXXXXXXXXXXXXXXXXSIWANAALVVAVRPSDWAHLEQQRGALAGMELQVRMDRDPTTCQSVTMPGLFPAGEGAGYAGGIMSAAVDGLRVGEAVAAHLLALAD*
</t>
  </si>
  <si>
    <t>C_840018</t>
  </si>
  <si>
    <t xml:space="preserve">MPGAPPPLQPPHSPGGDARSAAALLLLLTQPPAALAAADGNSTSGAASKMERLRQLATPDVAGMKEVSEELASREAPPGAVVTPAAGGSGGRGGGGGKQQQSDPKSKLKAADLAALLRVSPATAQSLLASERELGRLSVGAAAASFQAAAELLGLSTPASTSSSSAGAGAGAAPSAPGGLTRQAERDLALAGRLLSRQPRVLLVPAAELRARFGELQSLLLVPVSTARKLVAAQPGLLSHSPEVLRARLSGLCGTFNVDTQLAVHEPALLAANAAELSARASALAAELGLTRPQVVAVVRRHPRALLVPADAMRSRLRKLAEALEVPRGAEGLGRVVLNAPRLVLLGEGEVDKGLEGLRGLLKISRDRAVEVAAEVPALLTSPAPVLAERLKTLAELAGVPAGQMRALVADKPSLLTKTSTAMKRAVAEAEAEEAGAEAQAGRGKGGSK*
</t>
  </si>
  <si>
    <t>C_840019</t>
  </si>
  <si>
    <t xml:space="preserve">MEEQPAVAGTAAAAVEEVDAGTRLAQRHEQRQGGRRHVLPPVLPRQPRAVQLGGGAYG*
</t>
  </si>
  <si>
    <t>C_840020</t>
  </si>
  <si>
    <t xml:space="preserve">MMTENTLKKLSIKRREVEREIKKVLAAVEEVDCTINGNKDNLSGVASELGQIAVELRTPGLNAGLESQLLTIEELLLRKDELLLRKELQLRTEREQLLRQKEQLQTKEEQLRTQEAQLSGGLGPTMSSSQVYLDRALLMDPPSKTNMKREQLDPVAGPLIQNWRPTQDKSSGLLPELAHPTFGEVVELLASDDEVDEAVLNVASQLCCIGADIYENEAQLTKSVQDLLQRFLADKAVTTIKSGFAGTNVSPSWALGDSPKNPTNLFLIAEVKPGIGGTGDSHFQGANYHMHFWRQRAQSSIFKYTRCPAFLLEVVGPHVRLSAVAWLNRVTIFPLTPLLNLLPAHPVTDCLLMPVARMLAALRAGLRKLAQDHATAAEHEVAQAGSAKAEDAKAEAVDAETEDAETEDAEAAEELAGLQEAVALFEKKLPWPIAMDARYQAATARSLAAPNHTYRVGLAGDDRGHESVVAVKLCRRYSLATHQQWADLGLAPKILRSMPLPGGWLLVEMEWLSAPQWRPLSQLPEEELDEAHCAVQQALERAHAATGMVHGDARPPNCLMRRDKASWEVRFVDFEWAGPEGKATYPACLNPDIPWPEGVGYRKQLQREHDIKLLAATLAARGAAAASAARTGTTAGGGRRPRARGAVRPLNTASSSERSVASPGIAAVVARHQIAGMSWRRRGAINWTQPAAAGRRLVW*
</t>
  </si>
  <si>
    <t>C_840021</t>
  </si>
  <si>
    <t xml:space="preserve">MGPFRDLMGLNKAAKADAKQRAAAEIRALKVRT*
</t>
  </si>
  <si>
    <t>C_840022</t>
  </si>
  <si>
    <t xml:space="preserve">MTRRTNRASINAQSFAATGRRCTAKVACSPPVQQTRGVASSNRGQQQQKQRTLSGRSLPRSALLQPLLLQPLPLLLTLLLATTGGRTAAAAPTGPTAGAAAARAAALAGKQASASTVARAAAAHFPTPPLALGSRRLLQADSPFSGRSNSGSSSGSSSATANTRTLWDPGPGSAGGSAGGSAGGGQGSSAAAADDVEHEAAVAVAGAVLGRLFWAVVMDDSSGSSSGGGRGAAAGQGAAAAVAPGSPGGSMMQQIALPAGLGPAGGSSVGSSSSSSSSSSSSGGGAFSGGAVAPTINVYTSTPVTVINPITVDSSNQGMGSSSGSSSGGGSDATTQLLLAAALLRKPRTVVVVPVILGR*
</t>
  </si>
  <si>
    <t>C_840023</t>
  </si>
  <si>
    <t xml:space="preserve">MGARHSLYKAGPEDVVDPQRPGAAGAPAAARPPPIAVPDPSAAASRNATGGGAAGLVSRLGLPLCSTVDTVDLAATHPHSPLPSPAAHGRTDVWILAGQSNAVGDNAADGLPMPAAAQPLPGLVLSYEGGVGTSGGGSGGSGGRWVDAAPNVHLGLHGYEDAGEADAEERHGPGPAEAYAANFSAFVAAARRDLSAFHAQLPVVVGVMAVRKRDCFPHLPAVRQAQLNVPLPGLIRIDMAGFEFFEEYGPYHVHLTKDGACAMGAAMAHSYYSAVVRAGLPRGPPGSCAVGGPTASVAPTPAAGGAAAASFRQQQHQQQVLQPGSTNGGAGVAGGVVGVALALATIPSSDSPRSGVSAATPLATAGAAAAEPAAAEVVTAEAVTAEVMKVEAVKVEAVTAEAAPGDSSESDLATFPALAKGEGMESRKRRLLALRTASSKLEAAFEAFGRDRDRDDFQRLWYDFLQRHSPEALLGGSGAGASAGAVPNPACQTQSAIPTLLLSTNGASPADRLDLYGAFATYLREQQDAYVALLRPEDLAGGVGACWGAALAQLSGLGHDCAAEDVMGLVAWYEHETGRAQPQQPQQQASDAVGRQPLSAAAAAAVTPAKGARTPAGKGRGGGGGRGAKTPSGKTPGRGGRGGRGRGRAADADAADADVADADAVEETEEGADKENADGAGAGDVDGEGEDDGGMAVRLRARRAAAAGPAAAEAEARAAREAAAAAEAAARAARNARRRVVLLVEAAGRVADRSVLRALLAALHAERHRLPVVLVLGVSCPASLYTARLPADMSGLLAVAAAELAPQPQQLHRLFQGVLLSPRAASPSALSPGCGSCLLLLDGGCMRQLLLQSRLLEPSLAGLQAALLEAHEQHFRSQPLAALALLPLQHQQQAEERAAAAAAKAAKAATKSRRGRKAAACGDQDESSGDSSDSSASDSDSESSVSVRSDVEGDGGDDSDAEGVSVDDLDEGWLQRRRERHMRRLTAAVSQLPAELLRAAADASAKAAAAAAAGAAAPPGAAAAAAAQLAPAALPKGGKAQEVAAAVGEAFSALTSWRLGVHWMACVAERTGALRQGGGAGRYSLPALYVAAASPRLWRPPPAAMAMGAGGATVVSYGGAAGSASVGEQLLAGLLGPGAGGAAAGGGRGTLRALSEQEADLLLDELAEVAAAALAGPGAWMPSAAALAAARGLAALRRAHAEEQERRQGPRGGGAGGLAQVEEHEEAEADEVEEAEKEGAGPDLTSPVRRRLAAQGLTSPNTAQKLQRLTDRELQSKAQVAQRRAGGGATAAGGGGGMKLPSSGQTQTKRQRDQALKAAVQQSAAAPAGAAAAAAAAGRRQQQQQQAQSLAERAAEWLSATLRVLLGSCPFTMAGSSAFTFRDAAALQVRLVGAPSLVLHTALTQPELFMGGLQPGLHPGQEDAALAYQLLLGCREGSDLRDWLADFCAASGLGKVQEVTDPAAQDQEDEEEAAAAAEADGPMGRSRHSKRRAAPRKRKAAPKQEVVLALDGPAAEAAVDALACRFEQAARELEAVGLCRFTKRRKGTYVQRTYFPPEALIGWQ*
</t>
  </si>
  <si>
    <t>C_840024</t>
  </si>
  <si>
    <t xml:space="preserve">MWASGPRGAGALLWSTLRATFLYAVWCAYWSHEPAKQTSEHVVREVVSELRRLKAAKLEHFVAIWSAGGALCEVEEVQGARSMDRMAVR*
</t>
  </si>
  <si>
    <t>C_840025</t>
  </si>
  <si>
    <t xml:space="preserve">MSNKEQKGGAEAYARFKQFDYKANSSLVLTADTRTREYATEPSGEPETLWGRMKGKMGDRAQQQRPDSERKEKAAKKKRDAAGADLEAGRAQGPQAERGQRVAEVDDDDDGDDNGPSETDLRTTAMDDVDAGEEARDDGLKVQEVDAYWLQRRIAKALGPSVDAPKAQALAEQVLGVLGGPDDQRAVENELVLSLGFEHFELIKELIKNRLKIVWCTKLSRAETEEERERIETEMSGAPDTAAILAALRATRTSARDRQTAMERSIREEARRLKQGEAGEWRALVAEMVGNFTKRLTEKYGIKVRELTGDINLSKSEIDDTQIIVTTPEKWDIITRKSDDRTYANLVRLLIVDEIHLLHDDRGPVLESIISRTIRTVESTQEMTRIVGLSATLPNYEDVAVFLRVKPDKGLFYFDNTYRPCPLAQQYIGVSVKKPLQRFQLMNEICYNKVLESAGRHQILVFVHSRKETAKTARYIKETALAADALTRFMSRDSASREILQAEAENCKDSDLRDILPFGFGIHHAGMSRADRTLVEDLFADGHVQVLVSTATLAWGVNLPAHTVIIKGTQIYNPVKGAWDELSPQDVMQMMGRAGRPQYDSFGEGIIITGHNELQFYLSLFNQQLPIESQFIKSLADNMNAEIVLGTVSNLKDAAHWLGYTYLYVRMLRSPALYGVPPADLDTDPLLQERRLDLAHSAALLLDKHGLVRYDRKTGNFQTTDLGRIASHYYVSYTTIAHFNEHLKPTMTDIELLRLFSLAEEFRYMVVRDEEKLELAKLVERVPIPVKESLDEPTAKVNVLLQAYISNLKLEGLALASDMVYVTQSAGRLMRCLFEICLRRGWAGLTDRALALSKMVTYRMWGSQTPLRQFKGVPNDVLVKLEKRDLPWERFYDLSSQELGELIRAPKMGKSLHKLIHQFPRVELAAHVQPITRTCLKIDLTITPDFAWEDKVHGFVEPFWIFVEDQDSEQTLHYQYWLLKKTAAAAGEEHVVAFTVPITEPVPPQFFIRVVSDRWLGCEATLPVSFRHLILPTKFPPPTELLDLQPLPVSALRNAAFEALYKGLATFNPIQTQVFTALYNSDDNALVAAPTGSGKTICAEFAILRMLARAAEGKCTARCVYIAPHEALAKDVAEAWGAKFGEGLGVEVTALTGDTAADLKLLERGNVVVATPVQWDMISRRWKQRKNVKDVALFVVDELHLIGGPKGPTLEVITSRMRYISSQQDKPIRIVGLCHSTSNAKDLGDWIGATSHGLFNFPPGSRPVPLEVHVQGFDITNFEARMQAMSRPTYSAICSHAAGQKPALVFVPTRKHARLAALDLLTYAAADGEPLKFCAASESDLAPYLPRVRDPALRHALQYGVAFCHETMPAGDQHVVRLLFESGAIQVLVATAALCWGLGSVAAHLVVVAGTQYYDGSGLGASDYPITDLIQMIGRASRPQVDDCGKVVLMCAAHRKEYYKRFLLEPLPVESHLDHYLHDHFVAEIVTKTIENKQVISIEDDMELSPLNLGMIAAYYYIAYTTIELFAASLTAKTKTKGLLEILANASEFDGLEVRPGEETALQKLINHAVVAMSQPRLGDPHTKANALLQAHFSRTGLGGDLQLDQREVVRDSVKLLQAIVDVIASNGWLSPALAAMEMSQMVTQALWEKDSPLLQLPGVTPEVAARLEAAECGSVFELLEMEDAARREALGPDFSEEALVELAKVANRYPDINVSYEVVGGEEEVLPGESVTVVVALEREMDEEAGGEVGPVPAPHYPGRRDEGWWLVVGDAKSNSLLAIKRVNLGKAAKTKLEFAAPAAAAGTASLTLYFMCDSWLGCDQEYEFKLKVAANDDAMEQ*
</t>
  </si>
  <si>
    <t>C_840026</t>
  </si>
  <si>
    <t xml:space="preserve">MAKPTRQRPSAPIRLPDVEFAYNGDDDANWAFDWKDRGKLQTNFHGGPFPLVAWSKSERSSAILIPDSGAFRCMHDGFDNFLERLDAINKVEWSTRKQVAFGRWTKFCPLYMLLGQPRLPSGEPYKCPRAWLPAVSNEAPELLVYFLFGSLVIKSASDRMGYFYDALRPDEHFVTCLNSSARDILDVVRWARSHDAEARRIAETAQRFAVEHLRRSARLCQIRTVIEELGRRMRYTPDCSRRELCIPLGHFAIANLISNKQFWPRDNDFPPLEEEPYFGVPRM*
</t>
  </si>
  <si>
    <t>C_840027</t>
  </si>
  <si>
    <t xml:space="preserve">MRQLKRALQELKEVDFSESGDVLAKVYAIEFVGYDGTDGQPDFCAIATYTKDIIAGRAGGLLIKTDQRECGADACGSSYGIGCVR*
</t>
  </si>
  <si>
    <t>C_840028</t>
  </si>
  <si>
    <t xml:space="preserve">MARQQQHQQQASDQQQTGARANGRRACRRGSDEPAEEVNAMDSPSSSPAGAGKVSQRGRKAAAASGAAATKRGTSASGAGSGPDEGGAPGNNGSGSFALPLSTGGGARSRHRRSPSDLSEPSASGLPGALPLPLPLLDPKRARRIIANRQSAHRSRMKKLQLIHELEQRVTTARAATDAVRQQNVAAAERRRELLTAAATAQQQLAELRREAAAVAAMHSALAAELAKIGIAGPPPAPAAAEPAAAPADGMEVGLRGSSGGAVAPATPPNGSEVGAELHGRMSVNGAATRAAGGPSASGSSGTSASMGQAGAAGSQPGGAAVPESPFLLPHLPPPHIMSAHTAAAAGSGGGGGSFSNHHHHHHSHSHSGSGSAMPLLSAPGAASYTFGQQHNPAHQQQHQQQPAPFLQGALPQHTQLAHPAPSHSRNPSASSLAGPAPSQPSAAVEAAAAFQQAPTAADVTPEPGARQDGGGGGGGEVAHGSSPMALDGFGLAGLMGLGMGNDGLAGGGGIGGGGGEGEAGAVGDSDTDVGDFLLMGMGDGDGDDTAPTDGAGL*
</t>
  </si>
  <si>
    <t>C_840029</t>
  </si>
  <si>
    <t xml:space="preserve">MMSSSLVSGKRVAVPSAAKPCAAVPLPRVAGRRTAARVVCEAAPSGAAPASPKAEAAAPVAAAPATPHAEVKKERAPATDEALTELKALLKRAQTAQAQYSTYTQEQVDEIFRAAAEAANAARIPLAKMAVEETRMGVAEDKVVKNHFASEFIYNKYKHTKTCGVIEHDPAGGIQKVAEPVGVIAGIVPTTNPTSTAIFKSLLSLKTRNALVLCPHPRAAKSTIAAARIVRDAAVAAGAPPNIISWVETPSLPVSQALMQATEINLILATGGPAMVRAAYSSGNPSLGVGAGNTPALIDETADVAMAVSSILLSKTFDNGVICASEQSVVVVAKAYDAVRTEFVRRGAYFLTEDDKVKVRAGVVVDGKLNPNIVGQSIPKLAALFGIKVPQGTKVLIGEVEKIGPEEALSQEKLCPILAMYRAPDYDHGVKMACELIMYGGAGHTSVLYTNPLNNAHIQQYQSAVKTVRILINTPASQGAIGDLYNFHLDPSLTLGCGTWGSTSVSTNVGPQHLLNIKTVTARRENMLWFRVPPKIYFKGGCLEVALTDLRGKSRAFIVTDKPLFDMGYADKVTHILDSINVHHQVFYHVTPDPTLACIEAGLKEILEFKPDVIIALGGGSPMDAAKIMWLMYECPDTRFDGLAMRFMDIRKRVYEVPELGKKATMVCIPTTSGTGSEVTPFSVVTDERLGAKYPLADYALTPSMAIVDPQLVLNMPKKLTAWGGIDALTHALESYVSICATDYTKGLSREAISLLFKYLPRAYANGSNDYLAREKVHYAATIAGMAFANAFLGICHSMAHKLGAAYHVPHGLANAALISHVIRYNATDMPAKQAAFPQYEYPTAKQDYADLANMLGLGGNTVDEKVIKLIEAVEELKAKVDIPPTIKEIFNDPKVDADFLANVDALAEDAFDDQCTGANPRYPLMADLKQLYLDAHAAPILPVKTLEFFSKIN*
</t>
  </si>
  <si>
    <t>C_840030</t>
  </si>
  <si>
    <t xml:space="preserve">MLILPHVHASRLLLSGAARERLLAGYRAHRTRLEAAGGYVLSVAGAVAAMCLLLLVLPPRQTAVVERLVLWGGAAELVLQLLAAGVLGAQGHGMEFRQYAMQVRQYGMQIRQYTVQLRQYGMQFQQYAVQLRQYGMQIKQYLTQLIGQNGVQFQQYAVQLRRYGMQFKQYLTQLGQHGMQAR*
</t>
  </si>
  <si>
    <t>C_840031</t>
  </si>
  <si>
    <t xml:space="preserve">MLQTGLRRLLLCEGSLGTSLGAGSTGLSPPTHPPDTIAAAWANVGSASAAGSAAQQLDSLLGAFGSPKPGAGPMGLSPLLTELRAQASGASLYSARSADEQTLHDSLYLGSQPHTPLGGSQHGGLTVNVAPGGPTGQAPHPLFGSFTPDXXXXXXXXXXXXXXXXXXASG*
</t>
  </si>
  <si>
    <t xml:space="preserve">MTRRQQPRCAALGGHVEVVEALLGAGVDKEARDRAGATPLLLAAKEGRSGAAAALLKAGADKEAATFVGSLEALLRAGADREARAGDGNTPLLLAVYEGQAAAVEALLGAGADKEAKDLDGWTALHLAAKDGREEVVAALLKAGADTSVAIGDGRTALDLAQQWDRTRVVEMLAAKQQQQQQ*
</t>
  </si>
  <si>
    <t>C_840033</t>
  </si>
  <si>
    <t xml:space="preserve">MDAWDPVQAMMKDQFGNYVVQKVLEVCSDEQREVMLARVRQQLHALKRYTYGKHIVARVEKLLSAGTRYQTHAKGRMLPDDEALAAAAAAAGGGGGRLGAVSGAGAGPSTSGMLPLPPLSPDPGAGASASSSSTASQSLNNSVSGETTAGGEAAAASRGGTASGQAAEGAAALTGVSESGGGAAGAGGAAAGDTAEAVAVSGSGGGAAPEQPSV*
</t>
  </si>
  <si>
    <t>C_840034</t>
  </si>
  <si>
    <t xml:space="preserve">MELDTDTSRPADTDPLPKTCTGPDLLLPYADPSGRFRLAVPCGWRQVTSLMPGGSVLASFYNPEEPGAETLAVYVAAAPEGVRRTADLGPPEEVAAGLAGIAPNGLVMGSYGSSRGGRQYVTVHVQSPPPGV*
</t>
  </si>
  <si>
    <t>C_840035</t>
  </si>
  <si>
    <t xml:space="preserve">MSQDAAAEAGCTGGGAASDPAVAADSPDPDAASTAAPVAASDTAACGSAAAAAASGVAGVAAEEEEDCGGAAGGSGSGMDDPFFMGMGMGLGMGLGGRDGGLGDDDEPMELMPPYSDGDGEGDPPLLKTEPDSEPERRQLQGQALKQEEVKREEVGQQALGQGPSDWQAAGSGAASVKAEQPCAPPAAQQLPCYSQQGQPQQQQGQGQGPDSQQPQTQQQMWEAEQAVMAAEAAEQAVIAVRQAAAHEAALAAQLSHHHAAAPAAAMSFVPDHNSSTPLAAVASTPSHTNHTHGSTGTGTGTGGLQGQDSATDTGATAAAAAQDRARIIHPTGGPKLKLSPQPQPHPHAAQPPHLQPQLPGMVPMGPGGMGGKVGLMGHMAPGSHGGAPPHGHGGMYPLAGGAQSGPGAAGAGTDLAGAPGAAGAAGTGAGGGGVAAVPGFIMQPGMVPNGLMTHATAAAGPHGHMGGPQQQALRPPPPTGAGMPPQPHQPQPPGSGPAAGAPHSGTPPAKRARVAPAALKGELGGGTDRAPAGRAPAPAPHPGGGLGLGPGSPPGGRCDVCRRLKKGRCGTSTSSLKCEYRRFNNLPYADPVTGAPGIWGCERVVPPGYLASESSDEDTGTPAAAAVAAAAAAQQEQQQVQGQQMHMHMHMHQQMQQXXXXXXXXXXXXXXXXXXXXXXXXXXXXXXXXXXXXXXXXQLSGSVGSAGVGGLMGAGGSGVPQGDVAAAGGAGGPGLLDPGLAMGGAGGGSGLVPVGSVGFSAGSGPSGAAGAAGAGGAAATAAAAAGGGGKPTGVRSSGRPVIKPGARAAAREAAQAAAQAANGGVAKERKTTKASGGGAKASAGGGGGTKSKQAQGHRNGAAAAAGNSSGSGSGRAAQMASLDSEADLMLDPDEELALAAAAIFDTDDGPGDDLALLADEEAAGGGGGVGRGHHVPRPSAGSLLLDDDLMFGGLGLGLLDGPLGLGPGDLPGTGAGTGAGAMAPPPQMQQQQPGGGLMAQDGLQGQGVQGAVAGKGRPSNGRRRSSGTTDTEGGSASGRAGSSTGGGGGSSAGGSRPQKTVAQAQQQLQAAQAALSAAQARLAELDRSWRSAEQQHAERKKQAAEARASKQQELERLGGQVAARTAAMEAARLAAAQAAEARQQMERLRQQLAALGPAPAAAAGGPHHHPHQQQQQQAGDGGGAAAAAGAAAATATAPGSSIAGPAGTATEASSVAAAASGAGGEAAGGGTGSGNGGTAGADGAVGGHGHAAGGAAGVAVHQQPHQQPHQQPHQQPHLQQSPPLQQSSAHGSSTHTPAGSGSDAAQAHPGAQQPQAQAQQQQQQPQAQQQQHPHATSGPGAVEAAAMHAAQPPLINSNSSNSSSSSSRRHSSNKHPRRSKAQAQAQAQMLHLQQQQARRQQQQQAQQQVQAQAQQQAQAQAQAQAQAQFYAAKHQQMMLQLQLMQQQQQQQQQQVAAAAAFMRPGAVAMAPGGLGLGLAPGALTAMQQAQMVAAAAAAAGGPGAASLLMQQQQQQQHQQQAAAAAAAAAGASHHLMGGGMVVGPGGVLQPAAAVAGMGGVGVGGGVPGDSQHQHMQAVAPGSAGV*
</t>
  </si>
  <si>
    <t>C_840036</t>
  </si>
  <si>
    <t xml:space="preserve">MAPVPLPRALLRLAAAALWRGSGGVGGGRLQAMRLVVRNVEVRLRPPPPHPAAAAAGGCCGVSGSGSGDGDAATAPADTANGSAQAHAASPPPAHASTPGTAASAAGLAAATRPTPLPPPPPPKRKQRPPVPLLRRLELLSRAAAAGWRLLSALEVRVEGLAVEGGGGSGGGGGGGGGGAQWRASLGQLALGAQGMEAAAGEPGAAAAARGVGVTLAQLRLEASACGSSASSTDCNVGSGGMPVAVHGKEPARAVGMQADCRSRGSGTAAAAASGGGGDGGCGTGVAACAAVARVRLELTAGRGGAAAGAGAGAGTTAGAGAAAGAAAAAAAAAVRAHVAVEGVRLAAGAAGAGCGGSAGTLATAVAAACLSAAPAASAADGGRRGAESHGAKEQALPLPLPLPPPLLLELGTQSPLSLSVELGSASGSAIGSAAAAAAGGASTSARRGAIVSVRLALPALTAALPHAPAPEPGAAGRPQLSYALRLGPGSGRLEVQLPPPPPHPSPSSASAAALGAADSATTAAARDSAPGSVDSAVKASGLSWRFGSRRTAGTGPAPADGAAASSAAASSASAAASPAGGPAPVEAELCLGGLELEAQEGPREEAGVEAASQGARSSGGGVVTLLALPPGATLRASAGDAAAAAAAVAAAAAQAGGAAAGQRAPAGASKARARAAKAVKRSSPAAELAGTVEGLLHLLLRRRRQGSGLHARLTYTSPRVWITGWEVVLDGDTQRGVSSVGDIVKRYSYRTKLSVGKYMLNLQASKVKRLRNMRLRNNRELNAYAAEMGITVLAELVGVLPPEGAPILQKLVKAVREDVEEAQQEAQQRVEKAEQRAEKAEQRKDEAVAVMIREKDAKMVLVDAKMVLADKLHLRDKLLSRAMYSAGVRDGRSCLEYLEDLIGIAKWQRVQGWTKVLEQRPDLIKCLAEAAPSWGVDANNPSAAGKLAGKIAGMFNVLSCGIHPFIPGVGLVVYTGVLDAPTCEGLVCLAEALGVPCERHRCLA*
</t>
  </si>
  <si>
    <t>C_840037</t>
  </si>
  <si>
    <t xml:space="preserve">MGYTACDHNSLLAARTHSIRLIHAPTAYTSTLSERSRGYFAQTFRFFRATRLRNMQLTSCLCGTSLRLVSRRAVAPATVRVPAPKMLGPHIPKLPSARGMRAACRAQFSDEVMLGALVLAGAVVPFTLLSSFATSIKGDIVADIKAADDRWAVAEARWYALAQRVAPLEVLAIGKLPVTKAPGLQADNRIKVACWSRLHLLDAAARWRWPAVLARHWLVLEVVEALVALVLVGSACAVLCAGWLHSSAFGIAHRLAAVVSCCMTPWLLTGRWFPGTHGRHCLMAPHRGFCVCYSCGP
</t>
  </si>
  <si>
    <t>C_840038</t>
  </si>
  <si>
    <t xml:space="preserve">MLHKFVYGTDEERNKTLKLIPHIASGSWMIKQSVGTTPVILGKALKVSYHCTPTYIEVDIDISANSVANYVTGMVRGATSSLDIDIGLVLEGAFGFVHVFVSFSRILATGGRL*
</t>
  </si>
  <si>
    <t>C_840039</t>
  </si>
  <si>
    <t xml:space="preserve">MQLQEAAAGNGGGGRPQQAFEFWSVVDWNSGAAAAAAMTGAATTLAPAPPGPPQPHRLLPPLVEGVAYKNTRVAGVVVRRRLALLRPPGAMPSPLAAAAGAGSTITAAPGVAVANRNGGVAGNVSGAGARSTGSRTGSTSTGTSGTSGIPRALITCHAPDLSAAEQPPKAVTRWVLDAGCALRPTGAGALVAAGPMRRGLRRSGTWALTAALHGTSTHVLLYEVTIEWPPAWAASGYTSLTLGWESPEEAAHWHTLLAAVLRALRAARAQRQAERVADALLRLRANTTILGPAEAAEVLQPADKDKEAAATPGAAAAVDTSGQGGAGPSAGVDAASSGGSGGPHPGAQDAGEGVIMVLFKSVDPPSGLAGSRSGQQQLYGRGLYRRPVRGSVAGGYTIAGLKGKGTHSEESLVTCIIKAFIGGLVRSGRPAPPLPRMASLRLISIRGPPAPTDATDATDATNAAATAAAAAANTDLYSAAGGPTATELGGPTALLVTHEGGAQQGEMAPASPAAAAAAAVAARGAAPAAAPGAEGQDGAVAGTGSHQQLLQPPSAAGTAPPLAGALPYTPPYAAAATAAVLDLPYIQSLALLPRSCWSEIHVPGTDAPFRVRGRTYLKDRKKVPAGLPAFRLGAVEMVVLPPPGTAVGDEGGDGAGAVVSGGGRRGGGSGTPGVLQHVGRFVPSVRRSGAPFSIIINLVSHMRRLCEPHAPLV*
</t>
  </si>
  <si>
    <t>C_840040</t>
  </si>
  <si>
    <t xml:space="preserve">MSGDDPETSFHFQAVQQPRWTRAESLGDAANLVLEGKAYKGTRTGLVVERLVGLYQDRCTTYHDPRGVRPKGKWAITAAVQGVDTYIDLTQQTAYAALYLTAAKSPASATLAAAADDDDDDDIDAWAEPGDSEDGEYSEDEEGGADGAADGVRWVPYRQTNGVAIYRHSGGDDPQDAGGEYMVSCVIRGRPQRVADALLRLRANTTILGPAEAAEVLQPADKETGMGREVVRLVLTATGSAGFFCAPREVILESMRKEEEDGVIVVMFKSVDLPHEASSQSGGKQQHLYGRGLYRRPVRGSVAGGYTIAGLKGKGTHSEESLVTCIIKIDLGGVCADKSWARPLVALAGWTDAFLERILMSVTLLRDEVEQRRFTVQPFKMVSSAKARFNEDGAFVGSLQAAARAQAAGLLTSYISVTGPAGVPPAAGPTPSASSTTAAALRPAARMQSLRVGSETTAATAAAAATIARAATRRIQSITEGDEAAGEGAAAGGDGQAPGALFTVLDIAWIQSLASMPRKHWSEIHIRGTDAPFVVRGPTYLKDRKKVPAGPPAFRLGAMEMVKLPAPGTAVGGAKEGTPGVVQHVARFIKSIREGGAPFSVIINLVLPGSPLLGLVTVFCCDKHPSILGSPPQNPMDEPHDWQPFDFMLHKFVYGTDEERNKTLKLIPHIASGSWMIKQSVGTTPVILGKALKVSYHCTPTYIEVDIDISANSVANYVTGMVRGATSSLVVDLGFVLEGQAPWELPECLLGCFRLANLDCNKAAVDLDWSTEIPLTGCPEELKK*
</t>
  </si>
  <si>
    <t>C_840041</t>
  </si>
  <si>
    <t xml:space="preserve">MGTEYRAFLSLGHGEIFELDLDRVLPHEAGWRNPSANPGDYFNYDMNETAWRAYCAAIRAFRDTFDLRAPVPALCPELSGPAGRGAPQGVDFGIDYGLPPEVVAGLRAAGRTRRFQRFDAEGNPLPGPEQLPATAHDWLGEMAGATATGGWDGNEYAFNGRTGQREAPRRRGPPPRVRGAAAAAAAARWATAAAADEDDTIIPLTEVELDEVVVDGPDQQQQQPEEEEEPEQEQEVKQEELQAAQQEQEGVAAAEGQEQAEAEAGNAEAQEPAAAXXXXXXXXXXXXXXXXXXRRSQLAKCSRQTRAPPSPQVKAEPGTEEGAQQPPQQQQQLGAAAVKAEVKREPASGAPRALPAAPVKRAPVWVNADYDPPTAYLPGGDLAPPHYGPLPKRPRSPEPPSRYFRRQDDDAGPSGRDRERERERERENRATRRERERERERERERERERERERRMGLAAVKFEATPPPPPGLLAGMPPIDGVGLGPMSGVMLDGMRTGLDSDAVLVGGTGGDDDDGDFYLDGGGGGDSDEEEQRGGGGGGGGGAGGMGAGPGPGPGMGLGLGMGMGGPPGRGAELDLGPDMPPLMGMGMGLGMGMGLPPVVPPQAQQQQQHQQQQGGRGGGDGDDGGEAAAFGDFSAGGGDYYLDDGSDQQQHQQQQQSSPSGQHHRGHHNHLNNNNNNNSSNNNQHQQHDSLFSDPMGSGLDLLDPLAMMGGMGGLAGLGGHMGMPPPGMSGIMLGGMPGLLPPVAPLPVAGPGGGGGSSAGGAGRAAADRGPSRDRDRERDSSIGGGGGSSSGRDRHRSRSRERKDREREKERERDGKDRSGRDKEKDKEKEKDRRRSRSRDRDRDRDRKDRDREKDRDRRDKDRRIVNYLKKTKYSRDRATGFPCPVVLPTGKQCPGYVCKMHSFFPMNQKKKAARVAAAAQAAVQVKAKPPLPPPKPKQAGVVAAISAMKSGTPQPVAVKAAAKPLAVINGNTQATAAAAPRLIPGLTGAFQDPAALRAEVAKLKAEAKAPATANKHQNNKAVATALGGGRAGRIVEEDDRAPRQPTLWDAMGNTGFGAARGDTAGWMEAANLNIYTMEQPGGNFSALLQRRKQGNAGAGGITWNKPFERDGSESDATGSCDGGELGLDLSHANSSLLLSPSGGGMISPRSATDVAGFPALPTKDPPPPASDVSNPNTTTTTPANGNGGGGRPLADYVDDDVDILALVAEQVEKERQQQEALRREIELQQQQLAAGGAHDIAVAAGLTDPTYNTIVANALNATDNTVYTTDNADQLLLQKPQALTAVAPAADPVVSYDIVYSSEGQEVVLEPTSNAYYRLEDVYGVPRAAMAFADCPGEDGNVYRCVAVTASMAAARAALATAWVDAQDDALAAAAAQEQLRQQAAAQPAVLTASEMMFGVQQPHSGGYAVNGVALVAAKAAGASPGGSPYGGKAKGAATVAVEEGGEDDDDDVSDLMALLCA*
</t>
  </si>
  <si>
    <t>C_840042</t>
  </si>
  <si>
    <t xml:space="preserve">MVWRRYTVHSLIGKGSYGLVCAAKDNLTGEMVAIKKIQNVFDNVADAHRILREITLLRVLRHPDIVEIKHIMLPSDPNTFKDLYVCFELMESDLHTVIGANDDLTADHHKVFLFQLLRGLNFMHSNGVLHRDLKVHRPRAAAAAAAPKNILANSNCKLKICDFGLARPHLLDGAGAAPLTPVLWTDYVATRWYRAPELCGCFYGRYSSAVDMWSIGCIFAEVLLGKPLFPGRDAVHQLQLITDLLGKPPPHVVDAIGNVKARAFLNALEPKRPRQLSSKFPAADPLALDLLGHLLAFDPADRPTAAEALAHPYFAGLPSAVNQESVRIADDFQFESCRLSEGDVRHLIYREALQYHPHVMCAYTAQVAALQQQQAAAAAQVQAAQAAQAAAAAQAAQAQALAAQAAQAVQAAAAAQAVRGGQPGARPPPPRPASARASSSSSSPNSSPNNSTSTAALGNLMDCGRVPSDGCAATNPYTLASTSSSDAVSLAFMLHAQDSSSMSGMSGGSSSSHKMDSLSGGGNSAGFLLQPHAAQQQPQHQPLQSLNPNTLHNMPQQQQAGGGIQCLPAAGNHAHASQGHQYGTNLAGAAQQQPIGPPPGFGYGWGQQQAPQQQVQVPQQPQHAAQAPYGLQSHQTLQYPQYMAPGVQQQQQQVMSGGLSPSAAAAAAAAWAGGLSGLAPRAPQPTAPGQVASGAMTPRYGAGSAW*
</t>
  </si>
  <si>
    <t>C_840043</t>
  </si>
  <si>
    <t xml:space="preserve">MAAVRQVARDAALAVLEAQTAPRKPKSFSSVGNTEASLFLRDLKLVQVVGNAVFEEELQLPDGTPTCIGFDMSGYADEDAATGPLLAHHKEQLRLLGVRFGRAAFDIYDVHSLKSDSLLIQHGNKAFRGIFDGCIAPYGLSLTSSLTQCRIVYEHKMPKALNARKGQAIVELLAACAYGPCPVLLDLTDGMKHIVYTIRGAELIAWTELTPTQAYNLQARHLMSDTSRTARGLTLEQIPEEEQAWMRPLHQLRPESGLHEQLESVIPFLPPDERMPAALELIHAWAQQAQQPAPPMQLPDSMWAFYS*
</t>
  </si>
  <si>
    <t>C_840044</t>
  </si>
  <si>
    <t xml:space="preserve">M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EVEEEVEEEVEEEEEEEEEEEERLQLSSLVPFGLGL*
</t>
  </si>
  <si>
    <t>C_840045</t>
  </si>
  <si>
    <t xml:space="preserve">MLQWQVEQRGERQHQHQHQHQHQHQHQHQHQHQHQHQHQHQHQHQHQHQHQHQHQHQHQHQHQHQQKSPQPGQLKTAGRQCSCLPAAAAASIAAAAEQAEKAAAASRAQLNALQAEVDAQRVQL*
</t>
  </si>
  <si>
    <t>C_840046</t>
  </si>
  <si>
    <t xml:space="preserve">MREDGLCVVYEPVTSSAGGDIAAAADGREPPADAVPPGLSSESRAATLAASADVVVAFWRPAAPASAGTAADGDWAAPLRLVVVPAAGAPQQPDPPGELTAAMAAAAAGAAGGSVTAVGRAAALLSAGVAAGPEAAAALGTTSAASATKRARSSPLAVGGKGGDRGSGGGGTLATAVAASSGISGRSGSSCWPVLLRGMLLPLPHGLGQGGDVGGGADTATSGRGLLLLPQLPRAVRPVASAATAEAEAEADLELGAAVERLRLQGTWLGLWLAGRIATPHQAQYHTQQQRTPPLARGLSSLVSGAAPGWARTSTPGGGGGDGPGGAAGARTAPAWQLPREPLWAHVLGAAANTQGATAPSSASSAAAAAAAAVPVSVPGPSTAPAAQARLWPGSSLFQQHPTLLLGALPELPEMSFRTEPLPRPLHPGRLGAQPGTQAVPDEEQEPERPWSPLAEALLLPGHTPRRRQQSGAVQAAAHVRQQMEFELAALAAEVEAATREVRVEWSELLVGHSPRRRRASMPSRPPLTSPASAALVGRGLGGRDPSPGSGSGSRRGGGTRWAAAGPAEVRSPLRMAAAAAVAAAAAEYSIRGRSLLPLSLSSAPTSTSAVAEPRPRTHGPTTHATSSRGRGSQQQPAPQRPMQAFARRSPAAGMGVGVGVGAAALDLYSSAGSARGSRWGEAGAGADSSLHIWRLDEDVEDDGGAWRWQGRAQGQWHTAPQAAVGGAVAATATATTAAAGADGEADADAEPALLCAELDMDPAGTAAGAYLLLQDLSSGAASPTATSHTPANTNAKAGQEAATAAAHGRHHNDIRNLRLRLDGQAAGAAAGALDGRSALSPSXXXXXXXXXXXXXXXXXXXXXXXXXXXXXXXXXXXXXXXXXXCNRDVSAANVIRVLLLLKLMGFERPTKLQRPPWPPAVAGPG*
</t>
  </si>
  <si>
    <t>C_840047</t>
  </si>
  <si>
    <t xml:space="preserve">MDDASNDTWSTPGSRGPPLPEVTGLDNAAGVTAAAELDMPPQLSLRQLLQQAAATSTSTSTTTSTSTTTSAAPSTATSRAVRLLVLDGVQDPGNLGTLVRSALAFGWHGLFLLPGCCDPLNDKAVRASRGAVLRLPVAAGQLRELQEAAEELGLLLLCADMEEEAEEGGVGAAGSGDSGRSASSSASSSASSSGGDGGPGKERGLLESGGLLPLLEANAGAPAAAATDPGSSSSGSGSGCSGGVALVLGSEGQGLSGAVRALCSPVAVPMTPGAMESLNVGVAGSLLMFALSPGPPRLFARLADKLRQRAGAGQA*
</t>
  </si>
  <si>
    <t>C_840048</t>
  </si>
  <si>
    <t xml:space="preserve">MAETTDLAEQALSAKEQGLIEVIKLLQHPEDLSRLADITTEYESRHRSAKATLSAMVQSQEEVVDDPEELQHIDIIQEEVFDEATYLDELLNGLYDMTDELAAVYDYVAPCFPPGYDVFNRCFQTYHVQFSVVVDVMGHGAAEGMSTAGALRVMDWVQKYMVLGGYGREGGRKGLGLEMAVAFLNNAVHCHDQSLEFAEDVAAFRAVVVMFNDPGMSGQLKGLYGTGPGDTYLSGRVTSTLIATLRDYFSDIKTWVTPSFVKRVAEAALEELVRRAVNIFAVAPPQSDVSDLSAYFEAYVTKADRLRKHLEVLADLRELLVADSPETFALAYSNLLAYNDKAFTPELVAKITSSCRSDLTKKQISDISSQCRDLWKQHEAAAKAAAGGGGAADKSDGWWFGWGKKG*
</t>
  </si>
  <si>
    <t>C_840049</t>
  </si>
  <si>
    <t xml:space="preserve">MATASATQPVPQAHVARRRTADGGPEAAEEGQALEQPPTAAAGGPPVAEGGGSSGRQQPGSQSGTSGGAGGDSHGSDGEADGAGGRGPQGGGLGGGAGRGTGASGGSGGSGSGSGNGGDREGPGRERSGADQGGQGDKAARKQKAKRESEVSEGEALAVAADVQSPPMIGEDVRVMASGSLSDRDTTGPRSQAEGGGCAPAAAAAGASDKPAHANEPQGPRKGGKQQQHQQQQQAGGCPPAEPKPTVKLIPESSASGGSEKRAPSSLQQQPPRAPPQANGTPWQSSSSASSSSPPQAQQPHAGKGAPAEPHPAGAYPHPAMPAMHPPGPQQLHHGGHAGHPPMPNGKLRNGEVLDPAGLLPPQLLPFLGAFSPQGHSPSAGTSPPVYGGGGGGGGGPGHGGPGGPGYPNGMDVALLQQLLMAQQHGQHGGGGNSGSGGATGGAGGYGWQQQQQQQHSNMYPHQAGPTQQQQQQQQAAQAQAVQAQIMHAQQQLLQQHILQQTAAAAAAQQQQQHHHHHQHQGHHVPQGLGQHGLAASELPTDVAGAGPGDVADDVGLGHTLMPPPIHAPLPSLAASQQQHQAPMSAGAGDAAAAGGVAWDGVVVPSTRSEPSSAVAQPPVERVGPPPPRVQSQGNILGSQQGGGGGGGGGGGGRNGDGGRRGEGGAAGRDASYRGGRTSFNGQAGAAGPMPGGGGGGGGGGSGQGAGPNQQGGFNNRSFNTGGGGGGGGNTRQHGSGSHPFIRGGGGGGGNNRFAEPGGGGHGGSADSSRPSSRGPGMGPHGGGGRHGHGGEGMLPGPPDTISLPDPKGSCDLDRFISQVEPVLACDPAKPLQQALQELRLRDLWSFYFEPSLYGREVFTLGGHRGASNSYFVPYLSAIQIFTKAGPGDVGGTNRLYVSEDSCGWPRHMHLKFEYFEHELPFNRLPLYDQIEALSTAMAAKAAAAQAQAAAAAAAASAAAPGVGSPGSTDGSGAEAAAAAAPQAGPSPAEREMNGPAGSDEAAAAAGSASAAEGEEGGTAAGEVAAEVGKAAEASKAASPEQARQQQAQPGAAAEAAEPGAASSAGAEPSADAESDAAAVKTPAPTKKAPSVASSGGEATAGAASAASSAADSPAGPASGGAAAATSAAGGSPAASTASSSGAAAADPAGSRLLYDMRLLDLHPASWFAVAWYPVYRIPDAPLYARFLTFHSFGPLVESMRNVHERLAMGQLGPYSHLTLPVVGLIWYNMQGERWMEPLDESAAAAQMAGGGGAHGPPPPPPSGPGGSMAASPTQRPPRGGRHGAGTDMWYQHLLNQLQGNADRLARGLNLKVLGQHGAEEVRLRVPDYEFFRARA*
</t>
  </si>
  <si>
    <t>C_840050</t>
  </si>
  <si>
    <t xml:space="preserve">MMRSWLSGRWGSSSSDRGSSSIANSSGSSSGGAGSSSANGCGCSAGGSSRRVLTLRVEAGEIEAAKAVVRWMYTQELGAPAAAAERERLTKPAAAAAGATCGNSCCSWLDADGDGDGDGEPDAHVHLLTCMLLADSTADVFVDTIPELAWEDPDMRRLVAALPAERLADLLLRRPHTASTHTSTNTSTSPGDGGLHTVQHLPALLAPCTTNVISGGRWCGDGSAAQQLAVSSEDVVLSALNHWFTHQPFHRATHGGRCAGCRNAGARSAAAAAGAAAGAAVAPGFLVTAGVMERGDGVMEESSVDSMALVPDEEAAEAAAAEAAAVLLPWVRYDLLTDHFRAAVAPWLPGLCRIRLHRELLAAAAATRPAAAGSCSARVGRSRRSSLEPPMVTAEPPQAASPPAPQPCVPQAQPPTQPPLQPQPPLQPQPQPQPQSEGSASGPALCCSSEMSSPADASMKPAAQAVWEDLPASPQRVAAGTAVTATKHGQPGGPQDLAHSSAVVVGAAVSGGRLPYRVIRRIDWNRPACVGGFAGDGRSLAPPSPATRSLMAALRSRQAVLSGSSATCSTTSSSTSGPGCSSVGAWLQLQVGLVCCAPRCRRCYSHGQGCSGCSTALAPPLPSPPPLNVGCLVLGLTVGAGKLAWSRSWSPCELSPVVVAAEPGPAVGQGGEDGEAEEAGPEEAWWEVWSDMDGMEPTWWDAGGAATAGGLLRLHCVLQL*
</t>
  </si>
  <si>
    <t>C_840051</t>
  </si>
  <si>
    <t xml:space="preserve">MVAQQSGGGGGAAAAGGDGAAAGGSGGGGGGGGGRKAIVTYFEGDIIDNLNHTFFTGAKWGLAGGAPGRDSDLDHWGRCPGFSGRMREQARRCEGRSSLLATSGAAGW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YTAAAAARGGRRGTPAATEPVAHICAYFRDCPLTITGFYYLALCRATGAITGFYHDSRSTPLQGQAAAPKSGSGAKGSSFTFDKAQASTSGRSAPASQQRPSRQQQSKQDKPKSQKQLRKEAKDAKKSAKAQAAKDAENAAVNAAIAKRAKELGMGAEVAAAERDAPQRYTTVDYEGVAKAMDRITEWQATGKKRYN*
</t>
  </si>
  <si>
    <t>C_840052</t>
  </si>
  <si>
    <t xml:space="preserve">MVLNHRAGSSRAPPTLPPVPDGAEEEAAAAAAPPPVTTAAPAGRGGRRQGGGGGGNGGGVPHRHAPLFRGGGGGVGGGGLPLGRYLLLVVVAFAAVSALWLAPAVSARGLRNYVSCASPPCLPTTAEAGATAGSALELPPPQTSSSSAAAAAAQPGSGSRPLTTGSGPGYTGTGSGTTAVLSEFVPASPSPAPAPASAQAFAAAAAPPYTPTVVGSGGINVISSNPISISNPINIKNPNVNHDLNKVGALGAGGPAVGGKAALLQGVAGLINGVFCVALWALDEYFYYSAFTLFMLVTFESTVVGQRLRNLKELRSLQTAKQPIFVYRSWGCLGRPTTNWSFSGGSTGGGGGGSGVDMSFSPDRRVRATLLHRFHFSSHLKRMSAVLRVEDDTPGLLGASPYAYGDSPAPGAVPPGPAATGPQFVVVAKGAPEVIKGLLASVPSDYDAQYRRYAAEGARVIALAHKALSPSAHQLLMITGDAPLTACYAAARVHIVTRPVLVLGHVEEDRGHAGGSAGAREPGTEPDAAFVWSSPDEAVQLPFSRVWDDMLKVASEYDLCMERWAKMIDQMEGAAGPMDADLPMLKPGDASMASPFTAKATSVAPVTDIIKQGRCTLVTTVQMFKILGLTCLSTAYSLSIYFYRMALAAMPETDRLGSDSEFKPNLVNTVCYIVQAVVQMMTFAVNYVGHPFNSSLVENRGLFNSLRISAAFLFVVATEIVPDINNSIGMVPIPQNIKAQLITLCFAAFVGTWHLERLLRALFPAPIPPAKGYQVYAADVKRLQRAGVIRKKLDGAAIAFTDKPEKAAAKAAAAEEKAAAKAAAKEAAKENAAAKEAFRQRQAAFLEAFRQQQAEAFRQQQAGEKAVKRQRR*
</t>
  </si>
  <si>
    <t>C_840053</t>
  </si>
  <si>
    <t xml:space="preserve">MCRLRKKVTILVSVLPRADVADIPQDQHWFRNNGVKINTAAWLSYGVDTPAVRNAAVWQFTSDPPPSHHLSNYPTVLEHRDAIGQQFDDLLSKGMTEAYNPDLHGTLDEFAAVISPLHVVFKADGDLRPIIDPTKSGVNACMAPLPCPLPTLSTILQDLPKGGALGKRDVASAFHHIILDPSARRYMAFRHPVTNAIQRWVVLPFGASQSPAIWVELATAACAIFQAECDRRGLNIKIHVYADDFMLLGATHADITAAFEVMDTLGAELGLEWKASKDVGRDQHLQQLDFLGMCFDTVRMEMRISPEKRARYASAAQDLLAAARVAALALQHDFQLRALHIAGVDNGRADRLSRQLAAAEEQNLSLVHSVYRQACRRARLEPEVDCCCDVLGLNRRQAAPAPTPGRCSVCSGAVDTLDLECSGCGEWSHRRCQQLAAAAYPGGVFVCRRCLLAEAQLGGIPDAALEELAAKAVAAAGNAVADSSAETYLSHRRRLTQFAEQVLRLPAQQVFPRGPGADINRAHVCLFLAWAVRRYAISTINGSTAERAQDSCWLVLGFFGMLRRSELAGLQLRDVREVPGGGVELFIRRSKTDQRARREGGLGEQPLFTRRAEWGLAPVGMGKAAFNSRLRSLLAEAMRQLGPRAPDLSMYTAHSLRRGGATAAANGGASLEEIKAHGRWKSDAVRRYVQPMAAVRMRIVGRM*
</t>
  </si>
  <si>
    <t>C_840054</t>
  </si>
  <si>
    <t xml:space="preserve">PALINRRITSASPLLQSRQDHGTTHLPCLAPVQNHDSLHPASVHSPPCPALVAAAGVVRRRHRAHLAARLLVHLALQRHHHRHALARQHLLLAAHHLVRHLLRPQRLPPRRVLHLQQLEHAAALGRLQARRHLGR*
</t>
  </si>
  <si>
    <t>C_840055</t>
  </si>
  <si>
    <t xml:space="preserve">MYRSAPAGYVTVDEARGRRLFYYFVESERDPANDPVVLWLNGGPGCSSFDGFVYEQGPFLYDLIPGPGGRGAQAVSLRRNPHAWSKVANMIFLDSPAGVGLSYSEHAADYVVDDGRTAQDADAFLRGWFARYPQYQANDFYVRCGEGVGAVCVRGFRPCTPDL*
</t>
  </si>
  <si>
    <t>C_8500001</t>
  </si>
  <si>
    <t xml:space="preserve">MCVYLDGTGGGGGGGRGGAGSGPMGVDTPVGGGGGGFGLLPPSTPKDVLLYADWPEAALKFWREEWDEQGNLLFRGPRMKVGICEGPPRSIIPDHLGRADYHGASINQAARYMDAAAHGGMIALESSW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AAAATAGASASASSTSSAPTFGAAGSASSAHSAAAAAAAGRQPIVLGSLGGSGGISAAAAAAAAAGASESGGVGGGRRMSVVQEGGEGDLSPVEASQLGANAGRRGSTGAVSRAPAPWDDSGSLPAAVAGPAAAAAAGTPRSGSLGGAAGAAAAAAGKALATALPPSFHAAAAAATPAAVTSEPLQRLRLGGNVSRKVVPLGAAGGGGGGGGFGGGALVAAPLVASAAGLEQEEEQEGEGAGDGVEVERTSEARPSIDLWSQLLMLSYS*
</t>
  </si>
  <si>
    <t>C_8510001</t>
  </si>
  <si>
    <t xml:space="preserve">MAAALPASWREGIITLIYKGKSLDRAELASYRPITLLNCDFKMVSKAVNARLQPALDAVVDELQTAFITGRWIGDNALYLQGLIEWMRLDVGADGTPRQGGALYFLDIEKAYDRVHRQWLYASAEGLGFGPRMLRWIRLLTANGSARVYVNGMLSDAFPVLNGLPQGSTASPPLWVIQMQPLTSFLRRQVEQGALRTPLLPSGEQAPPAAHHADDTTLTARDPAVDGPVLMAALKAAKLEHFVAIWSAGGALCEVEEVQGAGVAFIVISLSGAHVF*
</t>
  </si>
  <si>
    <t>C_8520001</t>
  </si>
  <si>
    <t xml:space="preserve">MALPGMLTLGTAVRCWEALAAVRQLVASKPAAEAIHALRVALARLWALVWEPRHKEPLWRLAVNGFTSFGQCSYLKKAGRTAEVDVVRRIGVEVIADFWSRLAAFVSLRQPPRRWDLVPNQHPFLARDDVRGVIFVGPAADSPPASP*
</t>
  </si>
  <si>
    <t>C_8520002</t>
  </si>
  <si>
    <t xml:space="preserve">STCPEPVASLLPYTHCSPSKAPSCTPVAAPPLQRQTYRCNKPHGAPTPSPTQDSPVAPACSHIASPSGGLPLPGCSPAAAPAAAAAAPAAAGIPTAPAAAPAPATAAAPAAAAATPAAGGAAAPAGAAPAGAAPAGAAPPAARAAPPAP
</t>
  </si>
  <si>
    <t>C_8520003</t>
  </si>
  <si>
    <t xml:space="preserve">MSKAVLQAWEGRFLSGELSDCDVVFFLEPECAGSPLTGPYALSTQADGRVLVGAPLAAHTRILCDGSELFPAELERWRVAAADADGDSGGASCSGGEGAAGADAGTGGAEAAARGADGARPAKRQRVAAAAGLAAGGGGRPQLHVGLWAPGERRLAEALLRFMYCGVLRLSTMPDLLRARPVALRLAIEGGVQACDDSVRASLGAAKAAGEAAVQAVLLDLYACRALLPEPEDAAGADPTGPELRRDVLTFSRAAVVQRCKDMRHSHMKNKSPQQVTADVQRLLRHIRWPHVSDAFLLQYAPHVSWLGMSFERAVWLSMYARATTPEQRSTMERNAVTPGTAFPGKDVVLSVLDSEGRVAHSRPYGSANGGTGARIRFTGEAPLMLDLVDKAAEGEARWARYLWAGKLHIRVEFRS*
</t>
  </si>
  <si>
    <t>C_8520004</t>
  </si>
  <si>
    <t xml:space="preserve">MGAVRNHLHTDPSHNINLRSSACSITASVKALPAVFQGRHSSQAHDVGCPTPPAAPERFLVSRLPHQSPQPRQGHPQRMNRFRCRRRGA
</t>
  </si>
  <si>
    <t>C_8530001</t>
  </si>
  <si>
    <t xml:space="preserve">MYSPLRLVFTVLCIAYSPRHASSYSTYDGAQGPDSRLWPIDVQKIHEVVREVAHATNDPYNHASVNRIALSMERIMQYAQQRSRFLFIGEHGNGILPSIISLLLDPSWIQVTTWDAPSGRHKVIPNLANGWFSLRIRNHTFEYPLFKHDVEQEPIPLPSASIDYVIMFHVFEHLSLDPMFGILEIHRVLRPGGILFLSTPNLGSLRGIAQMLHGNSPHSYHKFLFRRRHSLGLAHSREYTSGEVVSALEASGFDVTLAGFSAQPDDSVWYDFNRRVSKIPGLSVPLNMTVAGSTVFAVAQKARAPYARYCEVLYDVYGIGAEFRMYPNGESYVAAWDSV*
</t>
  </si>
  <si>
    <t>C_8550001</t>
  </si>
  <si>
    <t xml:space="preserve">MNPVAAGWAPSPTPASLPCGSASGTPATSGPTPLRKRSLPSSCATVMTRRSRTARPCQCTRCRCRQRDGSPFVRTFRLRGSAENVKSRARRQSSALALALALALALALALALALALALALALALALALALALALLALALALALACGFGFG*
</t>
  </si>
  <si>
    <t>C_8560001</t>
  </si>
  <si>
    <t xml:space="preserve">MATPHAAGHTALVRQYLRTGFYPTGSPADAAAAPFTPSGMLLKAAIIAGAKSLMGGLAMALGIPMGPPPDAYQGWGRLSLPDTLPLPGLTPAGFSLQVADRGQFTASGQQAALTGITPGKGPISIVLTWYDYPADVNSAAQLVNDLDLTVGLGGGRDGSPPQSLMGNNPEGALLPAPDRLNTVERVYITSPSPGAALTITVTAHSLPSRLLSGPDALLPQRWAVAVVGHFSGTLASELNPAYVRQGQLGTRGDSGGGGMQQIQA*
</t>
  </si>
  <si>
    <t>C_8560002</t>
  </si>
  <si>
    <t xml:space="preserve">MQLLASRRVGFNIAEHASDSHQAAQAAAGDSSTVASRSASISDPISSLDPLAYRSAEAWGLAPLLRLYVVQYSPEGGSSSSSGSSSTGADASPPAAGLLVSAVSAAGGSVLSYVPDSSLLVAALPEAAAAVQRDTGAVMVELGAEHRLAPECAPLLAHEASSGAGSGRIDPELVSRRRLQGPTVAGKLQGQQARAPQQQTNLPLPDLQQCTRGEVKQVRLQPVDASEEGSGGHSSSGAASGSGSSSRRLVATAAGHSLNDGSSSSALEMARRALLRRMRQLPLADARDVPAALAGAAEHAARRRQMAASDATAAVPPPQYELLVELLPVSAVTAEAVAAAEADWPGAMSAAFEAATGAPVGTCVPLVSAVRGFAGQAMVVEQQSEDDAGGAVAGARLRVFVCEQTAAAARKRRGGPTGRRGWTEAARSWG*
</t>
  </si>
  <si>
    <t>C_8570001</t>
  </si>
  <si>
    <t xml:space="preserve">MAHVLPPHFRVMAGMVSAQLLEGNQANAVLASREIQQQVLAAHQLAKDPAAATDLLQTQALWKLLITLITSRNLVGSLPASATAAAASASAACPAESAAVACNEAGSPDSEATAPPSGGVLAAAQQRAAGRKRKAPSSGAADKAALPPPMEVVAAADETEEEVAPPAAKRPRIEASSMVTQRPAPQQLLAGTQQQQALLPVQQAPELQQQQQQHPSHQHPPHLHHQQQKALERGRPQAGPFRVIFACPCGKELRDHMATVSAKGSVTVSHVCGGNRYERNIRLAKAEEEMRKHGVIQVHSGNLAASGLLQASFRKMTLVKASGCLLQGRDHIRKTLKHFRKGPEAPTP*
</t>
  </si>
  <si>
    <t>C_8580001</t>
  </si>
  <si>
    <t xml:space="preserve">MPAAVRSGRHALQPAGPHTPVPAERANPRKPLPTCGRPHTAP
</t>
  </si>
  <si>
    <t>C_8580002</t>
  </si>
  <si>
    <t xml:space="preserve">MKPQSLTPANIADTLLTLKHRSVDHCPQTLLQLPDLDAARQLALEQPGLMSLPPDTAERKLAVIAAALQRVPLPAAPPASGSGTVGTSSNGAGSSGSGDSGVQMAGKTSRKSIRKREPESDADGASASGSAGGRPGESRVGQDGITWSNVPSSADTPNGRAQADTQAALAEARRMVLEAXXXXXXXXXXXXXXXXXXXXXXXXXXXXXXXXXXXXXXXXXXXXXXXXXXXRQRRSREAR*
</t>
  </si>
  <si>
    <t>C_8590001</t>
  </si>
  <si>
    <t xml:space="preserve">MSEGSVRALRIAYNCGMAAAWPLLANLFVALLPVERSLLLLAALGAGHEDGVAAHTWAGTAAHGDWERRLAAAAEQDSALEGGAVST*
</t>
  </si>
  <si>
    <t>C_850001</t>
  </si>
  <si>
    <t xml:space="preserve">MGPEVVFNGKEAAEEEESEQDGEEAEEEVEEDEAGEGQEKEGGEGDDDDEGEEEEEGEDNEGEDDDEEVVDNDGDMDWEQEEEGDDDDADAAAGMAQRQRQQYHRDARHGQGHGAAAMATGGGSGTPHGGRSTPATKPWRPRLLVAISLDGGPLIPMNATITLYHRNKHKLVLRKLREVMGGLGVTDRSSIMHDLTLYRTRPQGHLLLVADISRLEPVAEPEAAAAPAAGAAAAPLSDSEGGGRRRAMAGSGAGGSGAVQRLKLRVGGSAGAAAGAAAAAGAAGVPRTRAAADRNRSGVGLRDGDGEQERPPLLQHLRPHQHVALCHRTTAVKKAVSVLMKEVDAVCLENASLHAENESLKAEVRQLRLELAVEKAARKEAEDKQKASQELLENMKANMKAMFEQLNLAEGTLG*
</t>
  </si>
  <si>
    <t>C_850002</t>
  </si>
  <si>
    <t xml:space="preserve">MLLFAIALFTYSFGSAQLHRALLSEDGAAEATQPPLTLADLVIVIPTTKERLPLVHASRLARRGIRTIIALETAADAAALNEQTGGLAGPHAEAYVAWADAQPDESAGGGPYGRYPPPATLHAEHRTGPRAAMAPMLAHELLMALARKAAANATGLEHYSLGAPNSAPPPYRWLLLARDDTLWLPHHALSLLSGFSGRAAAVCDHLADWNGITLLSPSRVAAACLPCGFNLTAVMGRKRPPKFPQPVCPVCRPASGCEFRFDLCNGLVGDGNGCGTRRFLGSGDRCGHSWPAAGAGVALNFKLLSYINKEKWVSCVRDGQPTTGERALGRCLWRVGFGLTLSGAGLSAALSRDPLSPHHMLFGNPMARQAVFGTEADSVLGPVYKRLEAAAAAARAAVEDKARAAAAAATAAGDAAGAIKAIAAGGVTTPGGQPWLYGAADLTIATPSTRLAVAAPPPPPPPPPPLVIDGVVVDTEAGVTQAPPLKQCDMACTAKWVAGAAVSAHLDVPLDEGAALTRAELTAAAALLAAAAERAAGMSYSVRKQHLLWKDYFDAFAAIQSSNRHCSTS*
</t>
  </si>
  <si>
    <t>C_850003</t>
  </si>
  <si>
    <t xml:space="preserve">MLMGFASSADGVGRPWAPGEERVSRLVFIGRNLDRSELEAGLRACLLREGEVVERVEIGEEVEMGEGEKEGEEEVGKEEAME*
</t>
  </si>
  <si>
    <t>C_850004</t>
  </si>
  <si>
    <t xml:space="preserve">MNHHHPTPTQPPTYPYTHTHAAPLPQWARKGLLEAALDAGRRLATGSEACAGLRPGMLRGACL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STLDVIADPWVGPRLLLLVDDFGEQTGSSSSSSGSSSNPWLRAAAAVAEELAAAGGGDGGGRGGEVPFVVVQVATTHDPEPQPRHATNTNTHAHTYPPREPRPLDGGPPYGSPERAYGTIEPPAGGVLARAATTLPAPATASPTPAIATAASVSARQQLLQPLLVVRGVAEAESGGWRRAMGVPRGSCLLVRPDGHVAWRHLGPPKVRPMSPGQSGAGAAVGEAGRGEAAVAAAAAQLRAVLGALHFA*
</t>
  </si>
  <si>
    <t>C_850005</t>
  </si>
  <si>
    <t xml:space="preserve">MSWLWTFGRVPELDSTGINAVSQRIQAMSEKERVQPDAPRIIDVRTRGEYEAGHIAGAVHASFLPPWSWPSNVAPVLAGGVDKGTPLFVICLSAHRSIGALKWLRDQGYTNVQQLKGGMQAWRAAKMPEVTKTMAASGDGSSTAAGASSASRDSNRKQDGGAGGAGGVEASAWTVPTARRFVSGLHACASKPDARPGIHFKGFHAIRTASHLLHSSCRGSTGCPPMARDGPSRAELDTDAQRHDVHDLAADAAANAQRDSLASSMGENADDEVDSGPAPPPLALAPIPQLVVVAVPFAVLTEPRVLVPMAEYQLLRQLAAESIHQDTTISQLQAQLAQAQLEAQLVQAQLVQAQAAQAQQAHVAQAPAPAPPVQAPAVNGLPVPSRQRLYMGR*
</t>
  </si>
  <si>
    <t>C_850006</t>
  </si>
  <si>
    <t xml:space="preserve">MAGAPHPHPQTLPYGRRSFDTAVYSSQQQLRARAGGSSTCGAYPAAAATGGAFPDYTAALEARHTFAHGAGRREGAGDREWGQGHSQQLRGGTSCQLPEAVAALLRQLMDLEAPAAGAAAAGAGGGGNVSNGSSAASDAGGGLSRGGPAAASTGNCSCGTDISAEMTCTTTPTTTSSSRANSAMVGVCSGVLGSCASGSSGVLNTVEALYRGPATSSSGTGSAAADSYPQDAPPACPVCARAAGDVPTATTATTTTATAIANTTTGMSAVATCPTSHAYRLFGRAGDQVLHLRLPGASPAVLAAAAALSAESWRWVQARLPLGAEAALPAAAAAAAASGFAHQQQGQGLQRRRQPALLVATTLADGCEEEGGGGGGGAGMDAAVMSFTAATLAMDAPETAPVAAMSPWAPPPLTLTLARPPLAAFPLNASEEAGPGPSVGVDVTAFHVYASEDGLQVLLLLVVERPLLMPMRVSPRRLEQPRSATLPVRSGAAAVVAGTATRSWGRLRHQVVPAVLRPSDAGMTTGSGSSSFASLEAVGASAAASGGAAGGAAGMRHPLPLPPPPPLPLPPASHVGSVPPRGRVPLNSGACTVHLPDSAEKDDLRAAPACSGLKTVASDIQLSRPAPGTHGSWQPPAPDCEAHVLMTVTAPNYPVVRTSDVAAAASMKPSEQQAKGLQQQRVEPTEGSPGGPNTGRGAHSSGGRKHRADSSRSAAFAGAAVTPAGVAATVAGPSAHKGSDGAGTSRAVAEAVTVIPWAAFVSGDVASSAAPHLLAVPPSPFSPHRSTSSSSSSYSTTSRGSAASAIASASAAVASPFLRSFSSTSPPASAAQLRRRHRGEHRPRERAPEQEGGEGERELRTLYPTLFPPSMSPPAMPSSAFTSEELFMLSMPSHASGALSSFSGQGRFNNSSSSGGGDGAARFSAAAFATAADAAVAAAAETTTGWLLAASPISPAAGVGLGGMSADSGGVGLLVSPASRRAAVNAADAARMARVRAGWRVREAEWSEREAAWRVTESRWWQQAGGGGLWG*
</t>
  </si>
  <si>
    <t>C_850007</t>
  </si>
  <si>
    <t xml:space="preserve">MRPAVVVKQNAIGCYGDDSVDRALDGYLSTYQFGMTVELCAATARSLGLPYFGVQAGGHCLAGNNLTRATQYGPATACVSNCTGNSNQKCGGGWQQNLYFTYPEDVCRSNPCNDAGVTVGANCTAVPGGVGLSAYTCSCPDNSIQWIGEPACICDEGYVLSNGACVGTFPTDQLPPPPPPPPPPPPPPPPPPQDGSQQLPTGLDNLARNAIPYSSSASTRLDPYNWLSLDLGAPGAVISAVRIWHRPGYLKYTQLSELRIGNWSVVYPDDPLTNNTLVWKQRAASTSKTTLVVFQPPVVGRWVTYQNKKLEPPHNLQVLEIEDAYVGCRALWDNSPDDLLLDETPSGTMEIYTESGMATPDTCAQAARRLGLDYYAVKGGGCWGFHSDDPLLAAAFLPDSGNTSSSGSCDVACPGDQYQKCGGRHAFDLYAVNPEGLVTPTSSALLVRKDESSTRRYAAVVPPDTVDWRQSASLPPVTNQRDCGSCYAHAPAACIQSLAVLGNAYTPSALMPSSPGSAGGARALLGPEQVVQCKPGGCAGGWVGDTYIQAMRGLLYQEEWAKAVAAAGPDASTCPKAPLDKLASDLDSANITYSPTGLRIQAWETIPPSEFALIQALANQPVVALLHAGEDWSLYFGQRGRVYDGNCSSDPMKSTHAVVIVGYTPDTFIIRNSWGESWGDGGYMQIVRQGSSQLAARLNKCGILNSLSYPTLKPVSPERRGQLLRQGWCAAEDVVVPADGGGNATATTLAAKHDVAINDLIRVNTHFKADPDALIEVNTRYFVPPCSVNPPRPPVPDLECGTRAVLQLLGDDRGGAEERFTATCPSGAHMIGFRGRAWAGQPEVESCVLAALAGQQSNPASSILYNQLVNLRDRIVNSILEQAAVSADPAWNGLFTSVDLVCSDGSVRPTGRGTSDIGGYDLQAGDSIPVDTTARDCPGGYDMARSRLRRAPYERFEFFLRCAASQQWTSYPAGLLAARRAPGITTSSLTIARYRFSSTDAGASTPGTAGTAGLSVTEALLLTAIRNSCGPVLAAPPVGVPDTLLQFNESAPQTLRPPTSTESARLAVPSLLLPAYRSAEHLVYFQRQARLEVLGGVGGGGGCPPGQVVVGLRGRRLALQPSSLFFNGSAEWKYGSPLPFRFRYAPDYTSLSAVDELVCGRTGTSTVMPKAPQPKVASGFDAVKLMDGSTWDGSSNGSGVGGVALRCSAAAKAQSDERYWVQLGAPNFLRATDSSPAFTLSEAFLNQPEYSVCAAGSVITSLNVHTATVGVASVVVKLEFICGPRPPPASYASLSDIAAGYGVTVSDL
</t>
  </si>
  <si>
    <t>C_850008</t>
  </si>
  <si>
    <t xml:space="preserve">MLWNRPSAAAAATTTQPTTAAAPKPVAAAAPKPAAPKPAAAAVAAAASKPAAAAATKPATAAAPEPAAAPAASSSSQPASASSPSQSAAVTATTPPAAATTTQPAAATTSPPAAAGPQHGSASGTVVTQSLQGVTVTQVHACCSAAAYQGVARVQLLTAAHGVFTQGVGCDVNNTWVPVPAGYRFAGVRTWTSSSLLSTLSRSSGEQFIHRIQFLFAPTAYTPSPSPTGYTPSPTGYTPTSYTPSPTLTPALAPRATSLSPAVCGGSPSYQLTSSDVSLAQFYTLDRIGYRWGQVLGQIRSYYDNDRQVGPLHGDSHNGGPGEFLITPDLNIVAARACCIVNTFYDNSVRYIELYTSAGRTLVMGDNTTGCEAMQAWWSVPSGYRFAGFVTSTNPAKYVQRLQFVAAAASAVATCQAWSQQGYCDSQYTYNGQSVHDVVCAKSCNIIACDMPYFGVQFGGFCFGGSNLTAALDMYGPMTDCTMQCSGDDTQYCGGSWEQNLYFTYPEDVCQSNPCAEAGVTDATCTAVSGGVGLSAYDCNCPANSVRLDAAAACTCEEGYYLYFGSCY*
</t>
  </si>
  <si>
    <t>C_850009</t>
  </si>
  <si>
    <t xml:space="preserve">MLHVAQSGERLAAAEASRAASLARLQHRAAAMAAGRSTSQRQEAATAIAAAVAGAGANGGAAAATSSQERAAAETAARSSRLQGRLAAAAAAREARLARRAARAASKVERARALGEASRQQQQSEVEARRQALEAKLEDARRRPRPGPQSAWRRPPPAWRRCRWMCRRRRRLRRWQRRLTXXXXXXXXXXXXXXXXXXXXXGDDGGGSESGSEADSEAEEEAVAAAEAAAAAAGLEAMASTTDFETELEMVSDADAAASPDRRRREGAAALAASAAAPAGPEASGDEGGGRAAAVDPKDQEEQAQASPQELQPQAAPEGEHVALEGLRRSISSRRLQAGWRAFASGKHTTRALAEAFVAQRVTDVQLPTAAPAAAPAPAPAAAAAAEEAAARAAGAIDVPRPRNSGGGARPAPPAVVIGLGSPRKGMNGGGRGGSAGSHPDADALDEEGDEFERFAAALRSPATLKATQALMRRLEQRLEARSAGAATAASPGGGGGGSSSATAGAKATGAAGKANGSHAGAAGAAGAGTGAAAGGDNTQTLLRRLFPRAPAESRIERYPARVLLCAFMIVKHPEVVFSGAGPREAALAAAAKELVYRFEALLERILIAPAAAASATAASPSAQPPSPSAADVSMLSASPVARGLEELRRRRAAQVAAAAAAQTPAQRSAGGFGALELPPVSPSGAGLSSMTVGSLLEGYDAAWLAYLDQFTAWKGADAAALEADLVRCAAALEGSMLRKCRGDPGSERVRRSGDLQAVIAQTSHDQALLRERVARLGGPAGLSRLAAALEAVRQQVAGELAAGAFSSLTPSASEADTTDGDSPNPRRRRSPTAAAAAAARAGSATPPTTPPRVSLNGLTAITSPYTAAAATAAAAAAAGPATGGSPTAAAASTAAAPKTPTGAAAAAANGASANSGSIPAAAAAAPAAASVPIAVPSRAHEDSGATGGGAASARAAMMVAPSPLAASPRSPGALSHSVLGAPSPSAALAPAPAAAPAPAPAPAPGGPAQSALDAALHSNSALVHDMLLAANTGSSGGGGGGAGGGGPYKLSAADAEAAWGRAVAAVERGKDGLAGVPPPPEPAELAAMGQEALIRVLRSRTGAIAECAFWANVAAALTAALSPPLPAGAAARRFSAAGGPQPPGGSRRHRAHPTAPSAAAARAAVTAGLAGMVAPLLSEVASDMAGVLNNPQQAGALRSEFSEGAVRSAIMSAAAGGPDAVSALRRALSSVERLAGLLVAGGAAAREEEALAAHAAVRQQLAAAAGGWAQRLAESDAAFAAAGSAAAGSEFEDSDESDMSDDEADGRVSAYRSDEDEEQAAEEAAGGAAGGVAAPSPQVAALAVALARALRLLAAQALAVSLGGEGAVTYLRSKFAAIFGLQPPPAPTTATAAAATPVNGENSVAAAAPAAPAAPPRRPLLAALPRTAAWLAGAAANAAGITSYMSANGVDMRAAAATAAAAAGSGAGVPLHLRSGLRQSPAAAAAASASADVSARLVIPPVVPVGPAPEIASSSSSDPSSNAPVGAPGDWRWLVRAGVAALVCSDAPAVGPGLAESLLWDGEALHGAQNQFQQLLVVTAGMLLVTQLRGAAAAAARAAAPDAAAAAAASAAAAAAWGPEARASACRRLLVVAADPGMALPDLTTELAAAAGVAGDAEAEARLKTAFMALVTPSSGAFRSLTNALGAALLLHLALGPPPGAVAGGSGTAAAPAGTAAGTAAGGGVAAAAAAALLGRVGAAGLAGDVAALGERLLGLCAVNEAVHGHLYEGLLAELEEQRERQEAEERERAVAREHEARLGAGAERQEGQAVVVGQVNGEEEEEKLGEGDEI*
</t>
  </si>
  <si>
    <t>C_850010</t>
  </si>
  <si>
    <t xml:space="preserve">MGYLWARVDYSSGSSSGGGSSDAAWYPVCFRTENEPALKAANLMYAVTACVDAGYSLGYSLPPSYTAAYGGSSTTGASTPPPHFPGGGGGNGTVGQGEQQQQQQQLFISNMGCILYSGPDGSSTECTGDLGPQCLGAPAVLSCIPNATDPGSVLDLDVVVDWRAPPATAVTSGGGTAPTYEGDNVLYGRNYERYVWPAGSTPYETVYDVCVGHFAVVDPPTPLRLELTVWDAGSLALHQSVTWAYPEYATGSPQQLLADLLRGAFGSDDGNGGPASPPSPPPPGPGSGGACAPGMRGYLGSYMHTGRNSSSDSGSALVVGANVTVTNLMPRTYIEASRLWTLYRPAGAVAFLWASVGDPTGVSSYLPVCTKRGEAIVDYYAAMACWNDPGRAGGYVLGYGLPPWYLAHRPGTTLAPAGGGALLGPAAAGPPRFLTDLECGGGGADSPQQQCAATVADSCEDYALLSCIPHSSDYLVLFDLDAVVDWAAPASAALSVGSPPTFMGDNVATGLDYERYMWPPADRTDVYHVCVDNFQVVEPAGPVRLDLTIRNGGAVVLSMSVVWNSSALGHGGLFGSFGGPPAGPPIPGRAVACNPSKRGYLASYNYTGRVSGGRYSTTWTTGSHDALPPELEVVVGWSWAGESPPPRLPPPSPPAPPGDAAAAGAPLVSFSSLLPWQYQYPNRNWAFYRNPGALTFTLATVRGSADEALRYPVCGGAVAKVVTLLAATTCRAAGYIFGYALPYWYVPRADLDTGSLGHPEDRRFANNVRCNISMQALLKQDPLPPYECTGTLSDTCDGGYALASCIPNAAAATNAVFDLEAMVDWMPPGGTEAAVAAAAAAAGTGPIFMGDNVATTSNYERYVWQAGSSPYKTVGTATGGVTVMDQTVTFPNTTLVGGRLLEVVPAAGRGVACNAGSRGYLGSYTYTGRNGSASGGSSGGVSGSGGSGAGAVPAGSHDLAPPELEIVVACAAPSATRSAARHHAAGRSVAPIAIAIAVTVTFAITGTVSISRSVLIRATYVVDGDTATDKQMLHTAPFDFDTWLSLDLGAPSIISWVRIWHRSGFLGRTQMSELRVGNASVMAATASDTANLQKNTLVWKQPAALSEDVTVLVFDPPVVGRWVTFQNLVPSPRMDDEHALQVRELEVFGVRVPATPPRLYQNVYVGCVSQEALLSPAASAPPPAASLLAIYRNNTAATSDLCAQAARRLGARYYAVQGGDCWHLSNFSTAAVSVVTQQCDAACPGDAQQMCGGSRAYGIYEIAPPGASASPPPPASRLAPPPPPPPGGADARECCACPAPWPPSPPPPPPKPEHTAGSPAPRKLPVRSPRPLRRPPPRAVGQERRSAGAGPAP*
</t>
  </si>
  <si>
    <t>C_850011</t>
  </si>
  <si>
    <t xml:space="preserve">MSKLEVPSQAAVIGTLIGVCVLAIGFGIGFGVGWGAWGAENGSGGASCPTSVTVTPDGSSGADVDLIRPYEPLSAAVIRGGNAPGGGSPEALLRRKAATEAVMGPAFQVITHAVAALSGTNVTVEGHVSPKFLASLSDIASAFIDIFNYIRKGTAAGFATSTSTSGHHHHRSLQQTTTSSSSSSSTGSRSASNQPLPEQLLAAFLTAGLQAPELQGALGGLSSMYGDDLDQLVQLVVDVYVAVRDLATKIRGLSDAMRAAHPDPPVRNNTATPQTVGGLNTTLKVTVEFVVEDDGTSGSGRRMLQSNPALPAGFSPKGPADRPALLIPIAFHIMLYDNGDGTWGPPDYQNAAFMAERMVQVANYRLAPAKIQLFVREIRNDPTAWPYLRHASHEAYNDCVADGAFYYDKCGEGILINSNAVDFPRTLNVFVVGDDPVWTGYAFPPGANDEVMWGHIGLSWKTFSVAGVNNRAAFEGGAATLVHELTHHMGMMHTFNDARTCADADAPLVTDTPIVLGPVWEQTRWAQQAAIACSKYWSSTLSANYDRANALAATRVGAVGAEVANPAFDSCPQLAGVDELGNYMTYSYDICTMAFGHLSETQMAAMHRVTFESNPTQYNWAQYYAANPPAGYTPISLTTPSPSPSPSPSPKPSPSPSPSPSPSPSPSGSGSSGTTGGCRSTSETGCPCKATWDFGTATCKDCATAVPGAEARGSWCAVETASGNCGTLRAGWWGYCTPSCGSTTTTTPSPSPSPSPSPAASTPPECGGGAPTRRGWACTTARWQLSGDATKYTGCANPNNDVNGAWCPLNKTQAAAAGFAWDYCQVGCPGGSAPAAATTPTMPRKKCSSGYTGLLAGCTCAALYDIKFDAYGTSYTGMSGCTAYDESGGEGMCVLTGCNRAANNGKSNTCGCS*
</t>
  </si>
  <si>
    <t>C_850012</t>
  </si>
  <si>
    <t xml:space="preserve">MSSSDTDLFDSRLERYPALFSRVHPAATPLRLLVRGAADRVLNKPLTPAGKPFARLLKAMTELPALTLVAPPEPGAWVSHVPLWANPALCEDGRTWEVAFADLFALPGLACVGQLVAAHDGLNDLRQALTRPWAEGSRFGEACVEMYVTAVWRRVLHWSTRARLPSPLPGPASPQAAAARFAAVVALLPAGWAAAARAAQLARGPAAALSLPVADVVSATAESVQQVVRGLGWLQCGGPPIMLTAYTVKAGTVLQMAPQLAALKAKHLQYVCDAGVSGDGDRRHWFWDCTVALSLRECMGMAMGFLPEEALSAFSREELWLRVVMAGLAARAKLPSARVLSIRLAVVADFWGRLQTFVTLGIRPKGWDTVPSAHPFISWAVGEGMVLRLPYDADSLPPSP*
</t>
  </si>
  <si>
    <t xml:space="preserve">MSPRPGSSLYYCFVQLSPAISSQITQMPAKVAVIGAGQVGKTLGGKIARTNPVVYGVRDVSKYADLAAANQTVKPVAEAIKDSDVVILTVPGAHDDAGIKSIAKSLGPEVKGKVLLDACNPLGAWPGLESRWTAGTSFGEVLAAELPDTVVYKAFNTVPVEIMAAADGSSIPEVGGPLTLLYAGGPERHELA
</t>
  </si>
  <si>
    <t xml:space="preserve">MAAAGSAVRAAALDEQYAEQAAATAKMKYVAPHIAKKYGIKQHIRPASAAAASPKAQTTGSKFLYGGKADVPNPGKYFPRYGAMDKAQPARDWSKMYGGPNGSATAAAAQARRPGSAPPGGQRSEMTMGGGGAAAEASGYPTVQASTMGAGAGGGGVGGPGAPKRSMSLSAGAAAAQQQQQQQQQQQQQPTAAELARAQTAARHEELFAGAHHVHERAPSPGPGTTSFKAPGRRPPETATTAGHLYGEYFHDGYDALTRRSSRPSSAFQRQVPRPPPTSLAPHGDTGPALGPGVYCAEKPLPATHXXXXXXXXXXXXXXXXXXRHVTAGHSSLSQTRDWSRTGARPGSAPHARPPPAGAYHQGYWGPDGPSAALFPDAPEYDQMVALRALQATAPIQQPQYAIADADPHADGRPLAYVGPERYRQYSSTGLAKRVQGGAFSNTTRAIAAHGMRVMADGKVTPPANVAVRVANDLTYDYDAAVEGHRGRPPAWQLPPNRNALSQRWVSTAATAYLNT*
</t>
  </si>
  <si>
    <t>C_850015</t>
  </si>
  <si>
    <t xml:space="preserve">MAAGSSSTPLSALRTVEKVQQLQRRLLSLQQEGASLVSEMGED*
</t>
  </si>
  <si>
    <t>C_850016</t>
  </si>
  <si>
    <t xml:space="preserve">MASGLRKVALVPLRPLLETTYMASFEQQQAGSWLALSSSGCTTGSPVLPASNSSLGTSEGAGIGRLQAGPPYNLNANSPMDDSSTHFLAGDDECTNARRACLMNGSVTNSGSGGGLFSGLVQHQPTNGGSTTLTGAAADFGGYFGGCGSGDIAMALPLLSLSPSAAAGGAMAAADISGGSESGAGAGTAAAGGWPPPLLTPKRSKRRLLQSAGDQSSGDPDTPRSNGSAKARSGSGGAAAAAGGVDNTQRNREAQQRFRQRQR
</t>
  </si>
  <si>
    <t>C_850017</t>
  </si>
  <si>
    <t xml:space="preserve">MATGTLAGVPTSQDRGAAPTADRLWLFDFDYTIVDDNSDTWIHRCAPGGQLPSAVRDSYVAPDWIGYMNRVLSHLAGATERTNGGGTGGGVAAAKDKQGDAAAAACVSPDAIRAELEGIPWTHGMRRLLEAIRDSGRSTSNSSSSSSSGAAASQAKAATANGTAAATAGGLAGVNHAAILSDANSLFIPWILDGGGGGGSGSSSHGDQSDDLQAANGAAAAAAADVAAVAAGAAAAAPPQGQGAGRLPPLSPMFTDIITNPAAVEAGAGDAAGNGSSSSGQAAAAVVAAATAAGGGGVIRVYPHHGSAPQCAAPPHACRRCHANLCKREAMRQLLQRRAAAGFTYRQVVYVGDGRNDLCPCLALGPHDVAMPRVGFALQKLLAAAAATTATATAAPATAPARSAAPPATATGPGGGNDDFIYAAAPAAAPLATAAPPPPAKAAAGPDPEPLLAAVVPWRDAFEILAWAVADDRKAAEAAAARAAEAVGLAESAAGLKL*
</t>
  </si>
  <si>
    <t>C_850018</t>
  </si>
  <si>
    <t xml:space="preserve">MLEEYRTCKKRERDLELKIKQLGAQLARTEEAAKRALVQTDATAKGGAAQKLLDAERAIAKLRAENAELASKLAREKKRSSDLKAMAXXXXXXXXXXXXXXXXXXXXXXXXXXXXXXXXXXXXXXXXXXXXXXXXXXXXXXXXXXXXXXXXXXXXXXXXXXXXXXXXXXXXXXXXTRRKPEDEFWGEEAGRRFVAQQEELVALKEENTALKELIESDGPLAQCKAYEGQINELQNLVKFYERKITTMAEAGLGGLEALGGPGNQPGPDDWVLEEFWHNDEMYLLDRKTGKMFTVPGDNNFPRPLGIRTNKEVKMGVHNSMERFLATLDSFLANNGARLQIEELRMMLDVDGDGLISLPEMLESIKEAFAARTAAKVGKNIEVNDALDRIREVLRDNKQVKASFDELDGDRDGCLTHLEVVRLVRRFLKDMYQKEVRYLLAKLQQWDVLGESRVSFDELYQCLELVRVFRVGQGLGTAMRTGSPMRSPTRSTSPSKVPTAGPNIRASGPARASMIRSTVGGGGMKEAFMRERVGQLEAELRDAQRRNGELEDDAKKVELLQRDAALYKARIEELERDFMKIDVLGNLEAAGGDEQLQKAWEIASTFKKRFMEHKGELDNIRILYARMQAQLDETHKLLHEEHRKRFKLEDEITRLNVELMRVQDLESRLTHEKGERVKLEREYLSLQHKALNAPGEALAEVRALREELFAVKREKATAQQKEAEVRMELQHVRTLLDGMDQTSYKAMQDDTDALKKKVASLSLELQAARDKLAVYMRTELPGAATNTDLLFADDDLLFGSDRKPDSDKTPEELRRELIQLRDVWRLDQGEIKKLHKVLETESAITMEAKAAVEEAHREMERVKRELQADLRKLEVLEDLEIGAALGYNRAYHYADVFGADGKRLGRLRYGYCFRRPLDALLKEWRAAGRHKRRSEPDERDPATAAVQQRGGERVWGGELV*
</t>
  </si>
  <si>
    <t>C_850019</t>
  </si>
  <si>
    <t xml:space="preserve">MTRAAAALGIQTAAAAAPEAAVAGAAEAEPDLDEIPPTQLTPPQPGVNPVELACARAVADFWSRLMQFAQLGVPQKGWDGVDATHPILADEHRVGDRIKLDVLRDGKATGLTVTLGERVLGGSEE*
</t>
  </si>
  <si>
    <t>C_850020</t>
  </si>
  <si>
    <t xml:space="preserve">MAHTHTHTRAGTELGRLPEQCRDRWRHIGISQQRTTGVCCKRRWRLMLKTVADHRNMEFTDILQLLIDKYAPKLRHANNAAAAAAGALGLPAAAMAAAAQNAAAVVAAAVQQAQAQAQAAAAVGQAPTPEQLLAQQQAQEQLQHMLTFQGAMGLMGAAAAAAAAGGGDPAAAAAAMAGGVDGLGMLPPAHGGHPQLAGLDPQQQQQAAAAAAAAAAAAALAGQAAGGGGAGVMGMPGMDHQHHQHQHHQHHQHHHNQDVMAAAAAAAAAAAAGGGAYGDIE*
</t>
  </si>
  <si>
    <t>C_850021</t>
  </si>
  <si>
    <t xml:space="preserve">MLPCYCRATGAQAVFRRIYELVLEEGIAAPHQIHVPPRLPPDEELLLVHDPDYLALFSSGRLDEERVRRIGFGPAVTRSEVLVRRTKAEVAGTLLTARLALSGGLAVNTAGGTHHAFPSHGSGYCILNDLAGDGTAFIFRDRPDVFTLSVHAASNFPARKQRSTLDIALPDGTPDAVYLARWIRTWMMRWGGWR*
</t>
  </si>
  <si>
    <t>C_850022</t>
  </si>
  <si>
    <t xml:space="preserve">MAALQRAFGEDCMCTTEYKPVCGTDNTTYSNKCYAECALGPGAGKWSEGRCAADQLNPVAGCIGNARCAADACAQPWPARCKCGTDGKEYGNKCTKEFVPVCGSDKVTYANKCLAKCALGDGGSWSRGACAAASPSPAPGPSPGAKPAPSPHSDCICTMQYAPVCGSNNVTYSNHCVAACRLGANGTWTEGECGGGGGGDGGDGGGGSEPCLCTMEYAPVCTTRNVTYPNSCAAVNCAGQQVSYDRACGQLPAAAGGSGITCAAGSAAAVACFMNPCLASECPARPDAVCLANYCPPGAATYRGRPLTTLPGGGSGGGGADVLPCSAVYIDPVSGDVVDCGGGDNHNSTAASSPSPSPSPSPSGGGGGGDDGGSGGGGGSSRLEVQNIDDCPPDQVIAECFASPGRSCALPCPGSFSPTQPPGSPAPICTFKFCMSTYRGAHLPFCQPIWYNPASGDVVSCLLANGSRPAGLDCRACPTDYRPVCGGDGQTYPNRCLAVCSGVGVAAYGKCGRCARSGGGGGGAGCSSPQQGELCHRECQPKKTLTCAPRPGAAESVLGVCVPKPGQSSPSPSPSPKRGPKRGPSPSPAKGWHRQ*
</t>
  </si>
  <si>
    <t>C_850023</t>
  </si>
  <si>
    <t xml:space="preserve">MHNELLEALARSGVVEHAAAAVMWVETEGLLAASTAATAATAAAAATAAAGFAGFGVRDLGDDSSSSTGSPARHCRCCYSCRCCCYCYCWACYCWACCCRKPGRRGGTSPRPAAPHVSGPAVQWLALSALQIRLEEVKEQEEEKEEEEEEVEEEEEDAPAEGEGLEAEAQKRRAQGGGRGQAAECGDGCGGSAASTGLGSLVAESSKGDAEAFGHMFMAIELAAHVFAFCPPSDSDLLTRAAAATAAARLQSRRREALATVAQPQPPPQLQPQLQPQLPQQLQPQPQPSQQQAAQAADARFFRMLLFMLYSAETAGAQAAVRLIAEDLAAAWRRLWPVAVAVSAAATAADDQAAGQSGSVAEPAAAEAGSVGSSDVLSTSGGGCSYSLRCALDAGLLPALEQLLRQAMAGLAAAPAATVAGSDAGRDAERRLRDASAAILVFDTLLCQSGVWPAVLAHAAVEDVVPLVATLARAAAAAVEAAAAAEAVGATAAATPVRQFLAGRLCLSLTAMLEQQQAVAAVVGRRAAACRADAAAGAAAAPAAPAAPAVPDQAFNCAAAAAEEPAAEEAAAEAATEDAAAEEAAAEEAAAPTAAEAAAEAAAVQAPSSQSPPRPQLLADWAALQWLPVLMSAGAAKLAAAELAREGNPAPMHAAVCEPLLGSRLSRSLARRTADTAAARAACDCGADASGAGTGVAGTGAGAGAGADVRGGSQARPRGGRGASGKCCGEVEALGGVDAGRLALETAAEVMDLAELATVDAWFEAEAMMIRRTGDAALTXXXXXXXXXXXXXXXXXXXXXXXXXXXXXXXXXXXXXXXXXXXXXXXXXXXXXXXXXXXXXXXXXXXXXXXXXXXXXXXXXXXXXXXXXXXXXXXXXXXXXXXXXXXXXXXXXXXXXXXXXXXXXXXXXXXXXXXXXXXXXXXXXXXXXXXXXXXXXXXXXXXXXXXXXXXPAAAAAAASAAAVAAAAKRAERQAAAVAVLEELAERYGLAGPSMDLRSAAMQLFVLDPASLGQRLLLKDCDKLLSSETALAMWMVVRTAAPSLLSSQALCGNPACRSLDGPSALLPPGAGKVCARCKAVRYCCGACQLEHWRQRGGHEEACGLMRKSVETLRAAVAQVTAAQAPADQGVAAAGEAAA*
</t>
  </si>
  <si>
    <t>C_850024</t>
  </si>
  <si>
    <t xml:space="preserve">MQAWTKQSRELWVPVCSALWRQVDGSVGVCTNRAVTGQGSTGSSTGSSTGSSTGGGAAGGFPGDGGAGSEGGDTEGSAGTEGAGAGLPTGCVCPMFYSPARLRVPKPRCPEGRTAACLVDPCSIPGADGQKPVCKAEPAATCRYSTCSETLVLEDGSEVGPCSAVWIHPVNGMRVDCDAEVAGDGGLVIMPGPVDESLNPFAGCLGNVRCAKDSCALPRCAKAAALPASAVCFQLTCSGQSLNGAEVEPCSAVWVDPDTKEVVVCGGEDEDETPDSGNDISCPSGVTAACFADPCTVLPPDCPWATAPAGAATAGAAAGTAGSAPATAASGFTCEASYCDKGVLPDGSVVGPCTAVFRSTTDGSILGTCPAAQQPQPEDDLDPFSGCLGNVRCAGDPCAAGPCAAAQPDWRCFPVTCSGQSLDGVPVAPCSAVWVDPESRDAVVCPAPDTPVEKPVVTCPSGVTAACFADPCAVPPADCRWAEVKDAKCEANYCAGGLLPDGSKVGPCTAVYTLPDGTVGACPAATAPTDDCVCTLEYMPVCGSDGKTYGNECAARCTLPPGGSYTPGACGDGGGQSGTDGSGGSPVKCPSGEHTSPCFVDPCAVPPAGCPWAALSSAQCYSSTCLDGQLADGTKVGPCTAVYRLFDGSVKTCPQQPPSCGCTKEYRPVCGVSNNVTYGNKCMAACELGEGEGKWTDGPCGGTKPGDGDEDGCVCIELYKPKAGKCEHCNGDECTIGKRNDICFLAGHKNCWSKKYSCQVPANPDAVPPSGGSTQVFGRCLPKTPARLHHLRHLARAMLGDIIEEEADE*
</t>
  </si>
  <si>
    <t>C_850025</t>
  </si>
  <si>
    <t xml:space="preserve">MDIWAELAGRQGGCWQGLHIQGVLGRGAFGVVYLGTWRNLRVAIKTLVVHDALAGGKARQRHRAIIEAAISKSLQHPNVVTTYEAEVVPLAVMPAAAAAAGAVVHTTTQGKPMEGPVAAVAAAGDDYCDVYKLLIIQAHCNVGSLSAALDAGVFGSIADGGTGLLCGLTLALDVACGMRHIHSRNIIHGDLSAGNVLLSSFRGSNLEYHTELPAGASATSPTAEVPVGDVPAVAESDVQLLRPLAGLWRPPVTAKVSDFGLSTLLTDVLTQGTPGYAAPEVLSRGRLSLAADVWSFGVLLLELCHGMRFKRIIAQCATAGGMPPHHPAGDGGPGGSGVAGAAAAYGADVATAPWCVHAAVAERSVLC*
</t>
  </si>
  <si>
    <t>C_850026</t>
  </si>
  <si>
    <t xml:space="preserve">MEEQLAPVPEFRGGAAAAACGGGAWEQWLLEYRQQRAKRVQAVTAQMEAALKEQARPQPQAPSRLPTEQQHHQQQQQQQQQPQPQQQQQQQAQETEPEQQGQQLGAWQAPAPAAAGASQGRAQPQDLIRRILSGPALQWLSLSALQKDRCREGAARPRSEQAAADPQQQQAGPRRQERWPQQPPQSQPQRPQQRPQQPQQRPQQPQQRPQQPQQPQQPQQPQPQLQLQQPQPPQPQEGREARALLALQVGGGASGAGATPRADVSCYPCWLGLRLLVRLWAQLRPAQAAARLPGLWAVVAALLRGLPGDRPGCSAHLPVLYGLADVLTSPVEPAAPAAAGPPTAPRRAAAAVAADQTTGQPAAAVPAPEVEVGAGSGGSSITTLDTSGCSYSLRCALDAGLLPALEALLRRAMAGLAAAPAATVAGSDAGRDAERRLRDASAAILAFETLLCQSGVWPAVLAHAAAEEVVPLVATLARAAAVAVEAAAAAEPAAAAVAAAAAAAXXXXXXXXXXXXXXXXXXXXXXXXXXXXXXXXXXXXXXXXXXXXXVRSGAGYGTAAAAATATAAAATGAAPPLPQLLADWAAEAAAEAAAVQAQSLQSPPRPQLLADWAAEAAAEAAAVQAQSLQSPPRPQLLADWAAEAAAAAAAVQAQSLQSPPRPQLLADWATLQWLPVLMSAGAVKLAAAELAREGNPAPMHAAVCEPLLGSRLSRSLARRTAGTAAARAAGDCGADATDANTGGAGVAGTGTGADVRGGSQARPSGGRGGGGKCCGEVEALGGVDAGRLALETAAEVMDLAELAAVDAWFEAEAMMIRRTGDAGAHAVDGAYAFLEPFSAKEKGARLVRSLQRYGLRRRPGLEAFLLMLSGQEQQQQQPAAAAAAATTAAAPAASGPAARGTKAQQRRGGGQSQAAAAAVAASAAAVAVAAKRAERQAAAVAVLDELAERLDGPSALLPPGAGKVCARCKAVRYCCGACQLEHWRQRGGHATECPHIRVHYEVGQEAAAECAAQEAQGAETTAAQAPAAQGVAAAGEAAA*
</t>
  </si>
  <si>
    <t>C_850027</t>
  </si>
  <si>
    <t xml:space="preserve">MPSCARCPNGTIAYLGATTCSVCDPGRVLTNAPGAVGLSSFDWSYYGWQQSPIDCYDCPLGTFSNSSGSTACTPCPLGYYTAQPRSTSCQLCPAGRYVPPGDNRCLPCPPANTYNPNGGLSGPGCPACPRGSTSTPGSPNCTVCAAGRFVSDDPAYSVRSIYMTCIACPANTYNPQPGLQASGCAQCPAGTVAPPGSSNATACSPCAPGSFFDNSTATSATVSDDKGCQLCTAGKWAEPPRIG*
</t>
  </si>
  <si>
    <t>C_850028</t>
  </si>
  <si>
    <t xml:space="preserve">MPDRVGCGARALATSRGFSSTGNSSSTGVSGSSSGSGSKGGQRQPPPPPLPLVAEVPVVICGAGPTGLTLSLLLAKYGE*
</t>
  </si>
  <si>
    <t>C_850029</t>
  </si>
  <si>
    <t xml:space="preserve">MRHSLTNDAPVTPSLHAVTPSQLSDTTQNKAARPQPAAGPCQLCHMEDMHGPVNSHPNQPPRLHCQPSGDKISSLAWQIWQTPQQYRTALQRAHTLPAPGGRSALGPASPSRFAAARSSSVPSSCAADSLARTPHASS
</t>
  </si>
  <si>
    <t>C_850030</t>
  </si>
  <si>
    <t xml:space="preserve">MQPAVAASSAGLARSTSSIGSISAYAGAAGASRHAKVAALARALTGHAQPPTAGADSSSVSTSSPSGPQQAAVAGGGEPVGATGKPGVSGFSPGGGAFGRSSIGIRSGGSGGGSSGASNAGPSASSGGGGSWGSWALLVQTLVWTGVAVFAAWFIGDSVKGGLQSAGNSVQEGLTDAAKEHGSRGAAGGRGDINAAIISRLLSAPQGYTVAEPEDLGGRLLATAAATGRPLQEPKTATADAITTTAAGQQQHASVQGAFNGGSSGNGGSGK*
</t>
  </si>
  <si>
    <t>C_850031</t>
  </si>
  <si>
    <t xml:space="preserve">MGGRLQARVWPALTEPVWKSELGPAATELLAAALKLRANDVTELKKLLASRSSAAD*
</t>
  </si>
  <si>
    <t>C_850032</t>
  </si>
  <si>
    <t xml:space="preserve">MPAHFVDDGWHAGANADPGNGKPANLFGDYAAVADSIGVYTTNDYANIVDVLVKRWDIEHVAVRSGEAAEAQAFLMKHSERIRRLADITMERRLRDRKRGKNKSAAFSWVFKREVSLM*
</t>
  </si>
  <si>
    <t>C_850033</t>
  </si>
  <si>
    <t xml:space="preserve">MHSPDLFLYVVVRLDEEGGQGQAEEEWEEEEWEEEEAGEAGLG*
</t>
  </si>
  <si>
    <t>C_850034</t>
  </si>
  <si>
    <t xml:space="preserve">MAAASAAAGAVSQVQEQTWETKIPVHLSLAPDNISSPAAVRPIYLMAPRQGYLHALAAQAWPHLQ
</t>
  </si>
  <si>
    <t>C_850035</t>
  </si>
  <si>
    <t xml:space="preserve">MAQAFSCGPPPRALALLRPVTVKAPAASSGCGLRLRHRRSSYGATAGGGGGTLCLQLVCGGRGRESTRPAPAALAAAAAAAGPGSAAGTSPLRALSAASGAAAAAAVPAAEQSCTRRPPTLLVALSSCGGHGRQEPVLVAATLRKVTIRGASGGNAAGVAAASVPTHAQPATPNVAHEGHSDSAFPAMPAAASAAFVSAAGVHTVAATGTGSSSQAPVQPHGPGRSGYDRRCVRVWLRLHDLASVAPAATTTAAAASSGESESLNGEAAGERQQQRQQQQQQQQPEEGPWVTGYDVFVSVGGRHVLLLLHTAATPAEAAAHAAAAATAATCSTAKAAAAAPSAATPVASQDPAVSVASGEEGEPMAAQGQGPAGRGHMPGGNVDTASEDEAMPDWSAPPLPHQLQLRMALSSPPSFSGWGSVTTSGPAAAAAAPAPAGAAASGLALPALVVGVKRLSDPDGAVTHDGAARRQRAFPRDPSASGADAGSIRSGGFGPISGGGPALDEGLCLSPLPSPAHDHDAAAEAAADASAAAGPMGMDTAIGHIGAAGGAGDRGAEGVVGGAKGSRSGHDSGASGCDECAVMRSPRSVAEAALLGVAAIHSAQAEAEELRAELEAARRAQRAAEGTVDRLRGELRTRVSMERCALKRIEEILESQHAALREAQARAREAGEAAELMRAQLAAEVAARGAAERRVWDFRALAERAMQI*
</t>
  </si>
  <si>
    <t>C_850036</t>
  </si>
  <si>
    <t xml:space="preserve">MHVATLCRSFTNAGFFNGRSIFVYRPSLTNYSRCSSICTQELGGSGGNLLSIRNVADNSVIQQIFAFYREEIFAGSGSFPSYLITGGIRRANGTWYWDDGTAPSFGLAAGYSNWPWDVGEPNDATPGENRVAMYADGSWNDVNETRDGMCACWRPYIPGDTPTPVTGVVPATAPLLSTAEQFAYYFTTPFRQSFLYSMLYRGRQYFSTASMPLTSCNTTCRNGLVGGGHMLSIHSAEENDVIAQLFRATRRRLYDAGSGIVWLLMTGGSDAAEEGAQPDNAAAGPGEDCLNMWVNGSWNDIGCGTLQGMCMCYVESV*
</t>
  </si>
  <si>
    <t>C_850037</t>
  </si>
  <si>
    <t xml:space="preserve">MSLAACTAVLRQYSAGQCKSLGAALCDEAAPPLSVDPAQSPPMGDEPALPPGAGFEPPGGPADGDVRLVGPEAPLRGRLEVYYQGVWGTVCDDNWDKKGNLAAQVVCEQLGFIGGAWSTITTPTAYGPPGPVLLDTVFCGANATRLDECTHDPWYQTDCDNTEDVVVACVGGCYPFYAVDGDTTDETKMLHTAAGDTLPWLSIDLTNVSRITSVRIYHRPGYLGRTRNSELRVGNASVTSTSDSLYGNTLVWKQPAALSENVSVLVFDPPVVGRWVTFQNRHDNATSGEQVLQVLELEVYGNEVAATQRRFPDVLLGCVDEVLDIPLLLYDNTASTPDLCAQAARALGAEYYAVQGGTCWGFPSNDSLATQLVDNIAGGAYYYAFCNAPCPGDATQRCGGGAAFDLYQANLQGAAASTSTSTATSTTPAASRRPAPPVLRLPCAATAVAAAATSAAAKAGANGYSAVVPPDTVDWRSSGVLPPVTTQGECGSCYAHAPAACIEALAVMEHAYTNLTSLLGAGGARALLGPEQVVQCKPGGCAGGWVGDTYIQAMRGLLYQEEWAKAVALTTGAVSGAPSANGTCPVATIQRLWTDLNSTALRYSPTGLRIEAWETIPASEFALIQALANQPVVALLHASEDWFDYWGRGRVYDGNCSSDPSKSTHAVVIVGFTPDTFIIRNSWGESWGDGGYMQIVRQGSSQLAARLNKCGILNSLSYPTLKPVSPERRGQLLRQGWCAAEDVVVPADGGGNATATTLAAKHDVAINDLIRVNTHFKADPDAIIEVNTRYFVPPCSVNPPRPPVPDLECGTRAVLQLLDRGGTEERFTATCPSGAHVIGFRGRAWAGQPEVESCVLAALAGQQSNPASSILYNQLANLRDRIVNSVLEQAAVSADLADPAWNGFFTSVDLVCSDGSVRPTGRGTGTSGGYQLLPTAAANASATGSYSILDWQEPDCPGGYDMARSRLRRAPYERLELFLSCGPVLAAPPAGVPDALLQFNESAPQTLRPPTSTESAQLAVPSLQLPAYRSAEHLVYFQRQARLEVLGGVGGGGGCPPGQVVVGLRGRRLALQPSSLFFNGSAEWKYGSPLPFRFRYAPDYTSLSAVEGLICANATAASAANATVAAPYDPQPNVMQGFDAVKLMDGTTWDGSSNGSGVGGVALRCSAAAKAQSDERYWVQLGAPNLLRATDNSPAFTLSEAFLNQPEYYVCAPGSVITSLNVHTTAGQEPSGDVPLLPGLWTQP*
</t>
  </si>
  <si>
    <t xml:space="preserve">MLFTTPPTPGSSLPHAVWSGCAPRXXXXXXXXXXXXXXXXXXXXXXXXXXXXXXXXXXXXXXXXXXXXXXXXXXXXXXXXXXXXXXXXXXXXXXXXXXXXXXXXXXXXXXXXXXXXXXXXXXXXXXXXXXXXXXXXXXXXXXXXXXXXXXXXXXXXXXXXXXXXXXXXXXXXXXXXXXXXXXXXXXXXXXXXXXXXXXXHSSELDPLLRQFEHERSRSRAAAREAAEWERFLRCVDVPHPRQRVPLAEFLRRMHEAATKDVTGSPDGRDLRAAFLAVEHCDEYANDKNEIQLGHVAPMPAWWPTAPGSGSGSAGSQQQQQQGGGGEQQQLAEGAGEGPGGAFKWGVWVNTAKNPRLKAVEMPQLGVTLEIPKQIALANIALRVQQVGVFLMASSRWNQTAGPEEALARLSEVTDWEEGGRTAPHHLARIFDKEKEDGERRVLVVMRRGAKGVAFSDALNRRPEYPALPGVGSVEAVKECELSIWGEVHASVLTLLRGQFSAPGAADSPXXXXXXXXXXXXXXXXXXXXXXDTCWRCGSSASARVPRRTA*
</t>
  </si>
  <si>
    <t xml:space="preserve">MPPPPPPPPSAPNFDSPEYDASQQKHQPGNAEQAVQDLIRGCFDDVLHKLSLAVHEQKAHTRQAGDAVDSCLATCLEVIQMQYPAREDNPVSAVSLEHSSWEQERAPDPCSLDSWLRSALPEAAPPAASSSERDSYIMQQFLSKAPSIRRSLSGRSAGSGALDGEAGGEAGGGGGKAGGGGGGPGTPERHARMSGMGRLAGVSTRSMLHAGASRCVCVYGGG*
</t>
  </si>
  <si>
    <t xml:space="preserve">MLSAKTVTRQTGTAPADDTQTSDELEEDLEQSGEESSDVSSEEDGKEMRKLHRGARGRVQRAEANLNGMVEAYAARGVKGLRMKRLAGFALLVSLPSNPHPFVAYGGYLKNATGRKILAQFVRQANALQEVMAPQQLLIVPKKNGRRIRTLEAPSDFKRRWGRQAWAALESVLSRRVLQELVASGKEYKLWAVGSEGECKCGGSCRLFREALDWPTSIALIQWSKDCYSATNTVNDALISLACKQCPDYAAEHKAAKKSRKAAEAAAQSKTAARGKLERAKKEQAELAADIDDDDDDDDKEEEEAGDAVGQAAGASGVYDPERLKTAFEQYNMATKAKGLALLRDKLGGTKAQLEQALGSLGLTFKQPTDRQADEMCQVYVRLREEGRTNQEAITEVVTVLTAPGGSWKGDMIRRVLVANNKFTKDKPGPKPTKRSVVKPRKGNRKRGSSSSIVSGGSTGGAGHTSGGGSTGGGGSTGGGGSISGGGSASGGGSASGGS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TPPPQPPLGDPYWTPSIPPPRPPVPPLPPAASLVTSELLLPAYVAEVSELQPAMKLLGSSWVATVKTYNVMLQLRVPSSSSGSPPPPPPPGTALGCGAELQLNVTLVVEVAGGATSASAAAAAAAGGGQQELLQPLHDLADRLLRKYALLSDGDGSSSGSTPPPASCLPTWWASRNDFAPQLPTAVASSIQLTTVSGLPLDPTGGGSNNSNSTAAAAAACQAVQAAAVSAFQAALGLLASTSVSETWGSGDQIHPMPED*
</t>
  </si>
  <si>
    <t>C_850041</t>
  </si>
  <si>
    <t xml:space="preserve">MSCCFVAISFAKSPGTMFPGDTVLGWADATGTSSFIGTFHVTDRSLDDSNRLTGAADWAYDKGVSQASLCGVDTDGGRPEGSITTICFSRMLLEPRAFASADLRPTVMMSTDPTTNTTTGATTAQPLGLNWAVASWDELREHYARNRGGFYLDLTAGAAAQAADNTWSQQRRGWVIAHGVLMTVAWVFFLPLGPLFPAHRWLLRGATAPPQWYRGGGKQLWFLGHVSCQWVGFALLVAGYGIGHSKHVHERGRTQSSLIPPGGAAKAHNPLGNAVMIIAFVQVLIGAHVAAGEGIGRFWQWAGPMIGGMATMVLADLSLRVVGWRQREPATSLEALSAATDVGTDKQHYVEMGKGGDNMGASEATPAQAGHGKGGRLGEPLVGAGGAGNGGSSTAVAEALVRSRPSMAAASVASVAEA*
</t>
  </si>
  <si>
    <t>C_850042</t>
  </si>
  <si>
    <t xml:space="preserve">MLSDRATARARATLPAAPAPQAHEVTLQFTKQYDAATRSTLPGSCLWRFGATGHTQLGFDCENAALLLQHHQLQPASAGYRTHERLAAGSWRLRGVGTAPAGGGRKAMTVVRVSAGETNRQTAFVVVRINGQMFAVSADLLVAPLEGGPTGPHKQQPLVTSAGDIGGSSVRGVTVGGSANTTTSGGDRNATQFMHCVLLSAVAPLLRAAASAAGCSDGSGNAVQAPTAAHITRCDVYLGEVNLHGYVVHLRLVPDPALAPQRQSQLVPAAGEMQPARQPLQAQVQAPAARALLPAAAAAQLNFGVPHSSCSSAGNGGERGGWAKLQGRNGGAAAATGTTAAAAINCDCRSRLQCAASQAVFVAVDLEEEAGPTASGSSSSTSAQAGAQPPTQLQPLWARLRVDSARGHWALALPSDVASQRLLRPPPRPFGGPDSGYEEPHQQQEQPAVLQPAAAQRNGAYTAAAAQHQQQQHKPHHRQQGWVWTRQWSWKEEACRRSCSGAAAAAMMMAAQASRLATTGGRASPVPERLPPRRRYRQFRQQQQQQQEGQKQLHGSNHRGDEGCDTGGAGGGSGDGEMAAWYRDQVAAAARIILSLGQRLAEADAERGELRARLEESERRLAMVRAALVEGGKGWEWRHDRVPGE*
</t>
  </si>
  <si>
    <t>C_850043</t>
  </si>
  <si>
    <t xml:space="preserve">PPPIWSVSGGFPSPSTRTALPTQPPHKPPPAAPSAPPSDHTQAHPRPNVPAYPPPPPSAPPRPVPHHPARGTPHAPAAYAHAVWQPPGPPPTYTSPQTLAPSFPHPCLSLTHAPLHSRLPHKPLSTTQTEPKSVCLPAAPPQPTHPTVPVFGPSQPFSTTQFPKPRALHTSPLPHLQ
</t>
  </si>
  <si>
    <t>C_850044</t>
  </si>
  <si>
    <t xml:space="preserve">MPPLFTKRLLDALDDKDAGALELLRHGVSPDAQRPDLAAVAAGAGSSSGSSSSSSGGGGGEHPPGGGAPLHYAAAALHAACSSSGGAAAAALAALSSAARGGGGGGWRAAALEAVVGVLLAAGADGAAESGAGHTPMDLLLLGPEGCAAEAAAAAARDAAAARGAVAVAGGATAAAAGRPEARGGDASAGAVGRTASGGGGGGLLSKLKKKLTRGGGGSGGGGGSAGGGSGDAGVGRAGKHGQKLGLVRAAAARRLAEAAGLAFSPALVQVAPPHAASATGPAAADGVWRRVWLVAMPRHVAANSRGGRSGRQHSWQPQPREQQRGAHGAAAAAHAYATAAAPATSSSSSAMVVGCDLLGFALPAEGEEAGSGSSSTDGIGGRGRGSSSCTADGRYARLLFRLRLDAGVVAAESGGGVTVVAVPSAAAGCGGGGGEPSKLLREYLQPLQPATAPTAASGTGTGTGAGGNRWALRLRPAPAPAAGGASAASAATATLRRVVEVAVAAAAARIGSAAVLSNPHLDPGIPRRAAASAAAAAANAAAAAATAQAGIGAVDALGGANKQGGVGGGGGGSGGGGAGGEPVRVYICGVDDADDSGSEDTNDEDEEQSGGGGIGVLKWQGGSEGPAEPKTSDAKLQPPLAAAPGAGAVAAVRGGGANSSAGGGGGGRCAVCLVARPTVGFKHGGTVHCCACRDCAAQLLTRAAAAAAAAAAGGVARPPARQLQQRQLGAPPAAPGAAGEGMCCPLCRQRVEEVLQVYGS*
</t>
  </si>
  <si>
    <t xml:space="preserve">MVDPSPAELDDIKLAAQKLWTLDENRLKPGVDYAVNLQSGKSMWQKGDAASDKLFKGVKKDTWTKPTYVIFYNLLDNYERETGVSESETAQEKKEVNDFLDACLRTKVMQYAHKYCAERGVAPADAAGFKKVLQQMWFSYYRRDGGGNDSCGFEHVFVGESKGESITGFHNWIQFYIEEGRGNVDYLGYVRPKYGRDAADDEDRLISVQFAWKGEEKNVSTFFVGTSPEFELALYTMCFLCSEEEKTFLEIGPYDLNIVCYRIRSKYGDKVATAYPDLIGEDPSNALANLTL*
</t>
  </si>
  <si>
    <t>C_850046</t>
  </si>
  <si>
    <t xml:space="preserve">MVDPSPAELDDIKLAAQKLWTLDENRLKPGVDYAVNLQSGKSMWQKGDAASDKLFKGVKKDTWTKPTYVIFYNLLDNYERETGVSESETAQEKKEVNDFLDACLRTKWVWMAS*
</t>
  </si>
  <si>
    <t>C_850047</t>
  </si>
  <si>
    <t xml:space="preserve">MMASTKLSALALVAGALALGTARALILDPLPLSDWTSGTSVFWGGPQDGQDDPFNVRLPPGACGYGELDSKMWPFFYVTGISAHSDLVRDRPQASCGTCLEIRCSANDTKVCAGPANSSITVLVTDECPQCRANELNLHAFAFEQISQLKYGSVAIQYRQVECSPADNMTVVVDGFRVSQGGWLRLSIKSVASDGGISRVELARSVDGAVGSNSTALPQPAHAVAAASAGPILGAGDAAGPQAAAAASAATNATTPAAAAAARVWKVMDNTYGGEWEASALPSPPFDLRVTDLYGRKVVLKSVIQKAGVLGEFPGHGQFPPLSNATVAAFRNTVVLQDPLEVTMQDLPEPDQTSAPAAPNATAAATPTAKPATANATTLKAPPTAPPARTNASAPMPVTAASAVPTPIAAAAAAVPNTTAAPAPVHTTRRSYQRRRLQSQQQAEQQHQRRLHQGTREQQRGPMP*
</t>
  </si>
  <si>
    <t>C_850048</t>
  </si>
  <si>
    <t xml:space="preserve">MELLSGGGGEDPEQFLDLVSDAPRVMEPRRRGGAGPPLSMRQLAQAQAAQAEARRRAALQQQLLQLNMAAQAAARRQAEAEEEARREAARRAMLESARRHLPRYGTTDEVARLASALAAAGVRDPELCNAMVRQLVSEQQQQAQQAQQQWQAAWPPQPRQTAPQAQGQAPAQGQGQGRVAERDVDSNSLAELLDAFAAMRHRPSDAEMAELLRRHHLQQQAKQQQQQQAAAAAQAAAQQQALLQAQQQAAQAQAQRQQQAGRSQPMLQPRGMGIPKPPTPAPPPPPTPQQQQQQQQQQQQEEDAGPSTSGGVRTSPEAAARLLQSLSRMGYNPDDATLQRLLEQLQPQRLQLQPDAARAAQLQQQRQRQQQQVAAAAAAAAATEEQRRRQQAAQQQQQQQQQMQMQQQRQRQAEPERVAGAAPDEVEEEDDDNDEDELSFSLARDAQAVANAIRALERMGRRGEAAALRQRFQRHVQEVQER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QRAGERLAAFAPNDLAGLPVWLARLGAHPGRSWLSSYLDVLQAREGELSQAVVSEAVRAVAALDRPLLNAWREAAAARQQQQRQQQQAQGQQQGQQQQGERERDQAEPVQRAKQAQAADPDLQRANALASVDETLAEEAQDQEDGADQEEAEGGVEAAPGQPRAADASTSGRGAETATDTSRGQARGRGKVHAANASAPSSPPLQFIELDVDSEQQAPPRAAGAAAPTTTSSAPTAPAAVASSAATAGAGLGVGRGAGSEAAGGAAAGTQLPGSYSVDGFYTPLPYEGADEGEEEAETEEADSEQGEQRASGTAAATAATATADLEGSNLVLDEAVAEAVADAAHGGAAGTAAEAQQTAPTAKPGSGQGGIRIKVQSAKPEQPQQPQQKSQPQPQPQPPKAKPQPSPQEVAQARALRSLLLERYEAVAACAQQARERQERAARGEEASASDLGNGGGLGGGFSVPSGLGGGVSDRDVALAAKVLAARDQLARLQADFDNAKRRAELEREQATARAKADVLKPLLGMADNFERARQSIKPQTPGEAAVHDAYQALAGQLEAFLKQQGLEPVGGEGEVFDPNLHEAVMREDRDDVPDGTVTGVFQKGYRLGELLVRPALVKVAYS*
</t>
  </si>
  <si>
    <t>C_850049</t>
  </si>
  <si>
    <t xml:space="preserve">MLERPPTSLETRPYEGSSSAAAGAAFGADQRRCGEPLPAHSIVLRLASDKFAAQLPEVHLTVGGEEELPAARAAIHFAYTGRVEAGASIREVLQVRRQAAYLQMEGCMEACLAAVREKLEAGGGAEAGAAAAAGGGAGDGAAAEVPPPTAVLELLYSCRDVWPDPSEDTAFAALLTEAKRRLVAHFGDALAVLNKKQLYEQMRVLPAEGLEALLESDDFGTDSESSVVLVLAE*
</t>
  </si>
  <si>
    <t>C_850050</t>
  </si>
  <si>
    <t xml:space="preserve">MPPPGLYLQHSRRSHRHTPPPVLARRPAPAASAPLPPTLLPRRAHPPPPPPPPPPPPPSPPPAPSPLQLLAPRPPPPRPPPPPPPQRLLHPFRRLPPAPPSRPTSPPRPHAPPHHCEPGPQAARCASAPRDHPPTGLPLARELLRRRSRLLKAAAPQTRFRCPQHALPPSHTIGPPPIHSSLIPRPPSGIQTSPLPTFAPPNCSVRTTSPSPP
</t>
  </si>
  <si>
    <t xml:space="preserve">MGCGASTPASNAQPQAKAPTSPAAACAPAKDLKNADSGKNGAAPTNKDVGNAIERALDEIGDAVEAVADAVVDGVVDGANAVKDGAVAVGKGAVAVGKGAVDVVGDAAEAVGDAAVSVAKGTANVVEKAANVVTDAVADTAKMKYTQRQMLLRQYLHPCMLGCLGARPGAAAEVASDVAEAVADAAVAAKDAVVDTAVAVGTGAKELTTEAVEAVGDAVVDGAKATAGAASKAASFVADKAEDAVEAVGDAAEAVGDAVVHGAKSTVEAAGDVAEAVGDAVVHGAKATVEAVGDVAEAAGDVAEAAGDAVVDGAKSVTAAAGKAASFVADGVEGAIDHVQSGIITAADEVGEKADEVKEAAQEADADGEAPKAPAKNESARYSAAAEQSEAVYMEESAVEAPPSEPSAVARTKTGDDDAFD*
</t>
  </si>
  <si>
    <t>C_850052</t>
  </si>
  <si>
    <t xml:space="preserve">MLPSAQSSMSGAGVCSTIAGGAVDPGAPAVAESDAQLLRPLAGLWRPPVTAKVSDFGLSLPMGENQTHASNRFQGTPGYAAPEVLSRGRLSLAADVWSFGVLLLELCHGMRFKHILARQQAAFGGVAGAGVAGGGEERPGDDAGTADGGSTTGSAPAWAVLPATCPPQLAALVVRQLVSVLAELHAACC*
</t>
  </si>
  <si>
    <t>C_850053</t>
  </si>
  <si>
    <t xml:space="preserve">MRSSEADLRSTPDTATTTTTSTTTTSPPRLVLEDVTLVLPNEAEWRALAAAMLLVHQPDALGGRHHHHHRSSRRLLAELGQGQGQGQERQLQGRGSRSHSYMPPPVPHHAQVYRAYVGQVIVRAQQQSLRDKASRAAGAKDTTAKEADNNNENSKNGDAAKAEERKAQPPPLETASSKDSAAAATAPPAPSAPVAVSVAAAAAADAAAGTSGVLSQAMATGASLQFDGPNSGAFATAGLRDAAAAATSGAASPAGALSPAPSAKAMSTLPSTSALLATASSAGVAAAAAAAARFATAPLGAEDEAGFLREMDPGAYNYAARTLTLAAARHYGWYGTNITITCRLPPDAPAAAAASVAALPYAPLSLPYQELAALLATASSAGVAAAAAAAARFATAPLGAEDEAGFLREMDVAAAASSSSSHSAASPALTQRGDVWSFGILLLELYYGVGLDDCRRLYNSLQLEAGARTGKPLEALLIEDMLSRSETRPYAQLAAECLSRDPRRRPDFVQVVARLQAIYATASVLALAKATRQSSAMSAAPGGAGGAGGGDGRSSSNGTMRAPNNADAAPFASRAGGAAAAAASLNVRTSSVKQISMSGMAGGGGGGGGASPGLANGSPGVSRASSSFRIRPVPM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AGPPPPPPPSAHALGSTGSGSAHNLPAAAALAAGDRRRVSGGGGGLVSRRSSGSNLAVVGYADGSVQVAPGSAFSRAQI*
</t>
  </si>
  <si>
    <t>C_850054</t>
  </si>
  <si>
    <t xml:space="preserve">MLEQQQQQQKQKQRATAVAASLGPAAASAGASAAPGVQVPVAAGWSSPCEPLALSRWLRRNLGGGKECDATQAAALASPASVSVPASGSVPPPAAVSQSSATAGDPGIEGAAAAAAATAAVATGLAPPQQPPQPPQQPPQPQQPPQQQPQQPLQQQLLADWAAVQWLPLLYRQPVLTLMSNTLSDTAYLEPLRFGRSGALLLSRLSRSLVALSRHYVAAIWRYRCHCIEVDLVSGLAEGERRLKALKEEVMQRALQLEAAHEVRMQRLVRLEELACGVRARLSAAQEEGTEEERAAAKREGEALGAEYLALGQQSQRFSIESGAVERQLAQIQEAEAQLDKQHPIMLAALSWRAQASELQIVDVESALCCAAHHFVAAALLLEATPLDSTAAGGSATPVAAAGGSAGAGAVAGGGGGGESVGRDPAGAAAAVQAAHHGWDPEATADAAALATAVMDLAEVVAVHSWFDSCIPRRGEGPLLDPVLLLDKKRMSETELLKWLQRFGLRQRPRLEAVLWAPYREQQEAPAAAASGSAAPAAAASGSAASETKAQQRSGQQWAATAAKEEAAAAAAAAAKREAREAREAAILALLDELVERYGLADPSMDPILDDTDPACALVQDPTTLAQRLLSASGPGRADSAGAATQAGVAAWASGSTAGARDGADASSGGSGGSGSTDKPPAPAVPGHVSGVGLCCNLACRSLDGPSALLPPGAGKVCARCKAVRYCCGVCQLEDWRQGGHEKRCMGVKKRREAAAAESASYAATGTSDR*
</t>
  </si>
  <si>
    <t>C_850055</t>
  </si>
  <si>
    <t xml:space="preserve">MMSGATSGCSVYAQILSNIRQYASVASKAATDSSKSAAGEEWAGSSTGSSTGNSTSSASSTAAADAAPSLELLATTLDTVLQAALSLGGVCRDLQAEEQYTEALDAMAHSAVLEHAAAATLCLDEALTLQAMAARTEFMASVSMSVMRSVPAGVAEAGMAGSGAAADSLRALVQDVVRDAMHGEKPGPFKEFMRLCLSIIRVRQLYHTLLTGLNLHLGRCDWPPVEPSSRPAVQAPPAAAAAAAAAPGALSAAMEPAAVMAPGLRRNQNQAQRQENEQRQQQRQEKEQRQQQLLCQVQLLDVIQEASQVLAFCAAEVPRWCAAAAAAGAADGAAGRRQHQHQHQHQPRQLAPALPYAAQPQYDALQRCLRTTRLALLRHAATEPVEELSRERWWEAMHGLVRLWAQLRPAQAAARLPGLWEQAAGMLPYLPMMLPDKGAGGGGGSCYNS*
</t>
  </si>
  <si>
    <t>C_8600001</t>
  </si>
  <si>
    <t xml:space="preserve">MTLQARTRLCNTVFQLIDSWKEQHRAEAEIDAAASSGKPDVGAGRHSSNGVGAAATSGRGGLSGVAPGSFLDLMLGQRQGGERGSGGKKAEGEEGVEHAPLTDEQVAGQRKRPDAATWFLTATNTEM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PACLPQSSPLYESLQPRGAAQQHAHAPFGYGSRMCIGYKFAMQEAKVVLATLYRRLTFTLEPGQQPLQVEASLTMAPRGGLRVMPVPRRKL*
</t>
  </si>
  <si>
    <t>C_8600002</t>
  </si>
  <si>
    <t xml:space="preserve">MTLQARTRLCNTVFQLIDSWKQQHSAEGATAAGASSGKPDAGAGQSNNGVGAAATGGRGLSGVAPGSFLDLMLGHRQGGGSGSGGKKAEGEEGVEHAPLTDEQVAGQVQLFILAGYETTANALAFAVYCIATHPEVESRLLREVDDVLPGSDQLPGESDLPRLAYTEAVVNEALRLFPPAHLTSRVVPPGETLTRRSSFPSASCR*
</t>
  </si>
  <si>
    <t>C_8610001</t>
  </si>
  <si>
    <t xml:space="preserve">MWRLGCALTAVDELAELLQRNMQLELRTHDNVTDFLWLSTLSPVQGARVVAAAYPFVPDALAILHACRQLLGS*
</t>
  </si>
  <si>
    <t>C_8610002</t>
  </si>
  <si>
    <t xml:space="preserve">MMTWGGILCLNADRSFPMFTHLPHVLRHGELPPESKQSIPDILTTFGSDVAAAEFFAEGMTGASLGNFNLLARSFPFARYTSLGDLGGSSGCLACCVAAAHPHLTATTYDLAPVHAAAERHVRAQGLEGRVQVVLVMDDAR*
</t>
  </si>
  <si>
    <t>C_8620001</t>
  </si>
  <si>
    <t xml:space="preserve">MLHRTPPALQRSTGHYDIPHSEKQYPWSRPDAPDRMPALSKPTDAPATLLPGIADSTTFFGCVNHLSRRKAPGPDGIPNELLQTIPTSLQTAIHQLMTLMWVKAHIPTHWTQSDTVLLPKKGDPLLIQNKRPIALANTLYKLYTSLITVNAALFSEQAHIFTESQEGFLRGRNTERQVQNLLHAIEDAATTGRDLFLLYIDFTSAFNTIDHDKLLIVMHDLGYPTDLIEVVRDLYGKAATSVRTEHSTTPPIPIQRGTVQGDVLSPLLFIIFIEPLLRTHDVTSLDSLIASTAKMCYGLKRGFPTRAILQPTNALGLGVGSIRELYVRRAGKALVQALNDGGRLGAVTRAMLHLQHSVAQKIPADQLRTQCRFYTSLRQLSLITDAGLELTQQGSAYHTTLHGLSALLARTVPPGADAEQALPFRLIQPLLELTSDFRELLTPDRTCVIDANTLKNTWPRAQRRHRLALNRLTLALHAETRTRAKTHNSTAPLTTAQRTLPDGHTFTGLHTAHTAPAAVDWGTLNRFLRQRAPATGQTANAGETAAATTAAATTAAAEPEEDHHAGENHAPAQTRRPGTQQPTFTHRHKLSQEEQDAYLAATSDTWKHFSETYRTKALTTTNTLYGQQERVQQVIAHTTSKGAPFYRVQWEPTVITPGSLTLYARNRYRPKPGGLTWLLTPGNEPRVLVEWEDLEEPAAILDAQDNKQELLDALNARLAVPLGPRPPPPATDTHLSHDQRQGRWTDASNDTARGQRTLRHYVDINVEPCNPSRDIHPTQAYTVQLGTVLDPGSPACGTHLAHVYDPRGRVTLLGSISATTTHALLGQIHNDTGITLKHDLVLPLRLNPYEGFYTDGSVQKDALEFPAESCNGGSRVNSVLDKLLA
</t>
  </si>
  <si>
    <t>C_8630001</t>
  </si>
  <si>
    <t xml:space="preserve">KGESCSNPWKILHPDGTVKNFTQALNSKYDRIYNAIRPFTYKRCLPYLDWDNEDSQFKTQIRGANPGAGVGHHRLLTAASERAIATRRRAQAAVSAELAERPAVFQAKVE
</t>
  </si>
  <si>
    <t>C_8630002</t>
  </si>
  <si>
    <t xml:space="preserve">MKHTQHAPLPSSLAPDPRR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CPRLQILHPDGTVKNFTQALNSKYDRIYNAIRPFTYKTCLQYLDWDNEDSQFKTQIRGANPAAGVGHHRLLTAASERAIATRRRAQAAVSAELAERPAVFQAKVEEKSVPVPQDILKADVEKWFAFNNAEYYLAMQARMDIAHRPSATMAWVSLIRLG*
</t>
  </si>
  <si>
    <t>C_8640001</t>
  </si>
  <si>
    <t xml:space="preserve">MISLPRVAPVSVQQGSHRLLEGLGPVVAGPVEAFPERLKACVGDESTSMKRGPHVGQVLSRVARAQVLRRRRPLGPQRRPRLAALGGRLSSPFVRRIAVLIAALSPEFLELPGANQMAARIAVDQVAEFELEFR*
</t>
  </si>
  <si>
    <t>C_8640002</t>
  </si>
  <si>
    <t xml:space="preserve">MAPPLTALMTGGPAPQPLTPAPNTTTQMDIEEASPLYHNPPLQYTPTALGQMAPTPAPAADTAAPQPPSLPSPAIPTTTFPPQAATPSPPPQQAGPSPERPMSMNP
</t>
  </si>
  <si>
    <t>C_8640003</t>
  </si>
  <si>
    <t xml:space="preserve">MKRALHNTLKIMYVKSTIPESWATSDTVLLPKPGDALDIKNKRPIALANTCYKLYTSMLTLGIGELAGPLQLFSESQEGFRAYCNTERQILNLVHVLEDAALYCLSCSWNRLCGGSTQVGGATATD
</t>
  </si>
  <si>
    <t>C_8650001</t>
  </si>
  <si>
    <t xml:space="preserve">MLAPRRPAPLPFLGNLVSVATRDLTAYLADCRQARVAYRVLSRPFSHTDSIHLLAGEQWEVDCNTLVFLKVDFRTTDEQQDGGRPADPSAPGPALVAAVRECFDCLDVNKTTMYGPLKVRQKVADVSRQLMAQWQAAKAKTAAAADTAGATAASGAGAEAGAGVGVGAGAQAKPGGGGAVQAFVEVGGGISSSSFMASLLEGRRGAAKEEERLTDLQIVAQCLTFLLAGFETTAATISFTAFCLATHPEAQARLLAEVDEHFARQAAAEQQQQGQQQREGDDALPEMQG*
</t>
  </si>
  <si>
    <t>C_8660001</t>
  </si>
  <si>
    <t xml:space="preserve">MRAHPLQQLRNLCEVLRRQDQALPLTGPAVQLLLRQLLFHVGPIHISTAGSSSTARSRHPQLLWRTGWEQPGDVLDTLCAELGALADTLDGKVRDHDAILLLGEVAAYLADWHAPCGAVARRFAVITMREADRLQAELDAAAGIAGDDRRVSELLARQVRWRVMALLCYGAGPLAPAGSSTGQKHQAADVAVMVRLMVQICHGLTFQDDPAKLKELQLLRARAHNVMASRVERLRELISGREDAVLTAAVASVLERTPASLNWYELIYPTLAQQPPAASYQAEGSDGRLYSINILDGTVLFDGCPPSRLPKEIVQHPLYVRTFGSFNFEVAFAGGTEQGGGTEMVLQTLRKVRGRLYDFRLCAAAASEQSVQLVITEVDAENGSERLELLDAGADSSCRGWGEQLPVRLRELHSHWLSRQRGVLVLRPRSFQEHDCAYLAKCLPGSGSSASSLRLPISAATPSKYDCRRVPLHKQSQHWLELLSLLLIEGQAAAEAAAAQSALLDRLVLLRGSKVVDSILAKFEDPRFIHTFISVSSGEASFELPRCGLEFSMEQQAPGAGQQQLGAHQASCCQLLSRNYTGYRLRRVQQLAERCNTGGGATGTVTYTLPEFRQYLVLERIPQPSVAPVGAQRAEVLVLVPAGVVASRVWDANGDGSNVTGVEALVCITLPARSSDSIKVQCYEVHGRFGHMRAGTRLARLQLAALYAXTSTLLPEPGSRCTGAQMAMELLRQCWITGRWGG*
</t>
  </si>
  <si>
    <t>C_8660002</t>
  </si>
  <si>
    <t xml:space="preserve">MHAELRESWEAHHLQPDLAAYGVKPGCLERGTTTAHRRSLEAHLLRQLALVPVTVGCHGSSLRLLRAGAAAPEAGPLDLMRVAVRPELVAEFNPFLSREAAQELQQRMGMWLQLCVLEDRLGRVEALAAAREAGDDCLPQLVQELGVHRTWDAAAHPEWLVFEVESQLQIRPQQYTVARMLMEGGDGPIAQLNMGEGKTRVILPMLVLALADGKRVVSLAFLSTLLDEAYAYLHGALCAGVLGRKLFTMPFHRDIELTPARVLRMRAALAHCMQITSCIV*
</t>
  </si>
  <si>
    <t>C_8670001</t>
  </si>
  <si>
    <t xml:space="preserve">MQLTPQLPASLVKAWTSARGREVVALGRELLGGNGILSHFHVAKGTYDVNVLVAGRRITGAAAFRA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*
</t>
  </si>
  <si>
    <t>C_8680001</t>
  </si>
  <si>
    <t xml:space="preserve">MNHTLRGGQIKYREYISCGKGRDMGFDSINAFEAKISSGFGEVSLSRDLLRLATRVDLWRCLHLYHSLVGNYINTWLVMGSVYAHIYALVFFALAQAAVYRVFVYYPSPPPPPPGTPLVPVGPAGAPPPPAGTLKEVLAYDTIRVEHVLQLGLLSLLPYIAEVALEQGLVRALLAAFAQLVSGSFSFFIFKQQTTAASLHSSVMYGGASYIATGRGFSITSSSFLNLFANYGRSHM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ACPPRGPRREQGHYR*
</t>
  </si>
  <si>
    <t>C_8690001</t>
  </si>
  <si>
    <t xml:space="preserve">MSRVVRSQAQQAVASAAAAAQAAAEREGSPDLVESPSLPPAEVTTTEHIEPAAPGSTLGGPHRDDSLDLVVGQAGIPRLAAELHERCAAAAGAPGGLGPDSLLGRRLALLAEATTTAELLEDLLEAGGGGSSGAGWDVLEVRSARVRVCVWGGGG*
</t>
  </si>
  <si>
    <t>C_860001</t>
  </si>
  <si>
    <t xml:space="preserve">MPECTHDGTIVLSCQGLPFAVAGVGDLLALFRCVSVRYRFSTDVMKPSLMGAIGRVYSTLEPEMSHNVQKYDKQVYLRVSEAQRCRVHSTLIIPIFGSDARDTPLAVFELVQGDRDVTFPAVLSQLSASLQNVNLFTIDLETAATAAGLRKWPMHIDMLPASEFSSGAAGTAAGAAGGTAAAGSGPARLSPNGEGQGLHRRLGSARLADVAEDKEPAASSNVIATEEREHQSPSTSRQDEVGSWGAKRTSLTRVSTGNLHGAGGGAAGSGPVHMPTAAGGGATAGAGGIKLSSSPQTMQGPLAAAGTSPPGAGMSQLTASGSGHAAGPGGAAAGLAGAGGSGLLPGSAPALLKLETAGSAGTSDGLGARQAMTPPAPVPGPPLDPNNAAQLMAWLSQQGNAGNAALDQIKALLEQQQQQQQQQQQQQQQQQQMQLQQQLQQLQALQQQQMQQQAQSQALQVRQARMSESMSVPGALAAQQLQLQQQQQQQQAPHQHQQGPMMMDVTVGSSGPLQHLAGAAVSTPSPPTTGSGLAQACSGDTNANAAGPNTLVAAVAAAAAAEQQQQQQQQAAAQMQQAAIQQAVAQASTAAAAAASMNNKLSRSGSAPRVQAAAAGAAAGDAGDDGDEEDISSGGDDDDSDDERGGGGNPRNNNRVGGGAGKRLRFEDLQAQFGLGLKEAANNLGICATTLKRA*
</t>
  </si>
  <si>
    <t>C_860002</t>
  </si>
  <si>
    <t xml:space="preserve">MGYQGAPPPGLVQNAVINGVGPGGTATTATKPKPKPKPDPVALQHATQMLLAQQQAALVAAAAANGGNMAAFPSIAAAAAAGMMQVHQGHMAAAAMAPHGVYALTAGQQGAGGGGQPGSATAGGGQSMFPTHGTTTIMTPMGPMQVATQPGGGPGAGGQGMMVGGGGMQGGLTPMQMQAMGMQGTGAGGMGAVGLHPLLAAGGGYNIQQALQQHMQQQQQGMQQQQQQQQQPGAPLLGSMQNLQALQQQQQQQEALQQQQQLLQQQQQQHHHQFQHHQQQHQQQQQQSQQQVAGSSPGVSWLTHAMGGGGGGGGGGMHMGVMPPGTGCGSAATAMDIGPRVSAGDAPSPFSGLGLSPGITDSGIPDIPEDFIANLNGAGAGPGAGGGMAPMTASMFKTNAANSELLGLFDDELAGISAR*
</t>
  </si>
  <si>
    <t>C_860003</t>
  </si>
  <si>
    <t xml:space="preserve">MIPRPASIFAGTTQLAALGPANLVFSFAQYMFQSLQVASLSLLAGFMRDGRLRRSEEVLSTAVFMAAVLGVATMLLFEAFPEAIITATGVRDMSLLPLSAEYVRLRGLAQPAVLVTMVAQSGLLAQQDSLTPAITVAVSVLVSLVGSVVFVAGLGWGLAGAAITTVACQYVGAIALLFALSKRGKLRIRLTLPRREVLWELLTTMGPLSITYLCKNVSYLFIQTTAATLCTIKLAAHQALFSVWNLLSWTITPFEQAALTYLPGTRGWRKRAGITLLVGLGAVGGVLCGVVLAALACLAPQLFTRDVDVWPHMNNVAALASASMFALGIDVVSSGVNIGMGDAKYVAQSYIITLVALGGFMAVSRAMGWELWGVWCGVVVFFSVRALQSTGRTLWAHLRRGTPEQEAAEEAAAAAAAGEGRRVIQPTLWSTDVDSPDQQSEAAARNSWGALVVSGYY*
</t>
  </si>
  <si>
    <t>C_860004</t>
  </si>
  <si>
    <t xml:space="preserve">MVALRRHAEELTRQVRLARAKQETDAQAIQELQQDNARLRRLMESANEMSEAAAASLRELGRSRRANEELQQEVERLTARVEGTDARVEQLRNLLREAELQLEAADQRTVRSQRAALEASERMAAAERAAARSDEAAAAADERAQAAERRAARVEQVATQERERAADAVQRAVRAEAAAEDDHERALDAERRAAKAQQLLEDLQDAAVDLERRTLRSEQLLEAEAARALEAERRAAAAEAAAARERDNAAAAERRAARAEDDVEQVRTESLAAQRRAVLAEQAAEADRERAEAAERRAVRAEQAAEEDRAAALETERRAVRALAEREAAEARALEAERASARAAQARLEAEEHAVDSEARAVRAELAREDALDRAAEAERRAARAEAAADEALALVREEEKRAARAELVAQADRENAEDADRLAARVEQDRDAAHADALAAERRAERSEREAEEARELARNAEARAARAEAAAEQHGDRAEEEMRHAARMAREAATDAERARDAEDRAQAATLRAQAAETQLAVKEGHSAALEARLAAAQAAADAVDTRCADLERRHNRLSAEARDLRDQLQLALQLLAQLGAGRSAGGAQGDGGSPRRLRWESSVTSALSAGGARGASAGGSSRRHTTDVAGDVGSPRSRVQHEEGVSSGASSPRVAVPAGSSGSRAGFTASAALADDADSDSRRTRGRSADAVSRRSATSALSGPSLSALARTGSPSRLAVSPRRGGDSPSVVVSLDAFADGGGTRRLLDEVRRVRAELRSARQELGDVTSRYRVAASRVQQLEEQVAGAEQLRAKLNRVTAQARDADRLAAEVRTYRAQIAETEGLALDLRKAQAELAEAQGHRAALEDARTVTRERDAARTELAEASAQLVAMAALRAELQRTEAALAEAEAGREEARAAAATVATQQTKLKAQLASVEEELAEALRRCGRLQASADEAAHQRDRLQATLAGAEGALRAAEEERATLAAAQERLRGKASELTEAQEELRSLKLQLQEAAAAQRRTAQAEQSALKRAEEAQLHINALKAQLAQASGAQVEAAELQQELAAARDQAAALKAELRSAADRLQDLGRLQADLAAATERAERNEAQLRVSGDEAARGAERAEALQRELSATQRDLARSREDELAATQLANSRGARAAELEHEVAVLREKSYQLEVEVAGMTTELQRLKADLASGSDMIDEASLARNQLAEQLADALKQQARAMAAAAAAEEGFRGELQQLQLRLAATEAECGALQHSNAGLHDDLRRAQSDLLALQGQLQEEGRRRDDLISDCRRLQRELDSTTEGLSATQRAQRSAAAGAAELEVEVERLTGAKVALEAELQAAGARAQRLQDEARQLSERNSELSSQLHAMSSALRTLEAENARLADGHATLTVEAEARAAECRSARGEAAELAADRARLVAELSVLRAELAAGASPVRPGLLGDYGRPLELGASSGSDPRITITGGGIPPAAHPAHENSPVAGLTDPAFDKRGQALLGAEMPPSPGSSLVPSPNMGAHDDLQALMAVPLDTGALLAGGGDLSQYEALLAALDEEAAAMDEELAGKEASSAALLQRMRATKQAVTQRLDAMQASLQSAREAESDMRRAAADKDITILKLQQQLAQVAGAAGSEVLDSAGGITAGGGLAGNVVIDALRQDIDAAHERLREAGRQLREAQQRAEMAEAEADRLRAALSESRGEVSRLQAELAANDRVLADAESALMALVAEKEALEAAAAAARQAEASAKSQVAALQGQLEAALEAAVSLAPSDTTASAAVAGAVQDRMANYLSSLAATVGAPAVGRFLGAVTPGSTGNTAAGAAQPVTRATGPAGGAGGAVATASAPRYGAGPRTSDTGSVQSTSQRPDTVGGSTLTRVSEEDVDLSAAAGRGGQSSGGASSPGGASVTGTVMKARAASASATVASPGPAAPSASPLSPGMSPSASFRRRGGAGGISSMQRAASSTRQSLERLIGEVGVGGGSGRLAGAGGSLSPGGAGSSPGGLRFGAMATPQPGGGAAPSTQQTGAGAGTGARANGTDSGGGGTTLTGLFDSYSSSPVGSPSRNGSATGATAASAAGTPAASASGRSAAGAAGIASTGRAAAVNAAGAALQNASYRLSSVVGLPGASSGGADASGSGSRSGSMGGAGGGGGGSPMISPRNALEGRSLSRAVRPVAEALMLSPLRPGGSSGGSLSSNPSGSAVGSAATPSSEAQAQALAAAAAAAAAAGPSRSLPILQALAASHQPHATSATSSSLRTPSALAGSSPAGARLGVGGLGAFGRAGAATSVPSTPMAPGVPASPATSEASLSLTQLARRASTEVSHSLGGAAGGSSSSRPGGASMSFGAPRPSLMSRASGTPPPATGGQQQGAGGAGAAGQAPLAYRTSAGGSGLAAGAAGGVPGSRQSEGGEGSQLAARLAAMDEALRLIGA*
</t>
  </si>
  <si>
    <t>C_860005</t>
  </si>
  <si>
    <t xml:space="preserve">MVHIRFGEEADEGMAGASQAQPSTSAPAAPPGALKLPQCCGSARVDFNFSDPCYVFRAVPNPASGLVAASVSNHTIKLYQPTGPQLSLVGELRGHTGTITDISFCASSSPSLLLSSSADGTVVAWDTRTGQPAERYEVRGQEVFSFSSLGHMLAAGSTGEVRFHSSGRVLSGSTDGLIAVHDVSKSFDDDDVFQATGIAVRPVAFDPQAAINITNSVEEFGMYGSDGGRLWIRTGTESVHLWEWLRATDEAVPGGDMQFADFAEARNTASQACAASAAASLLPQVDYLVGCHYDAASSQLFLLAGHNDGPVAFVPVLEQAGPQGNMVAAAMACPGVALAGGHSSIVRSVHWELDNVL*
</t>
  </si>
  <si>
    <t>C_860006</t>
  </si>
  <si>
    <t xml:space="preserve">MAAAAGPAPAPYINVASADKLDDAYWSNNRWGPQGKAQTSAPPNSLEAKKARMHYQQPVIPIVKPPADVFASLNELENLMRVTLGALANFNEDEKMQLLKQFRKEENRARLKGEFAPPGLITVTRFRHAWKKFSVRVSEEQAHALFIKYGCDSQGMLPYDMFATKLLSSPARLLALEPEQKGPYKAGKDASFRGKIVYRYCRKPVFPPSNWDGLPALRSARKPKAGLKLEFVYGYAGVDNTCTNIFFTGDGRLVYYQAAVGVIYDPGTHTQKFFQGHDDDIKCMAMHPDRFTVATGQVASALDGSYDNPFVCIWDVRDPLGMICRLNFPSDGAATRYVVALAFSGNGKRLVAVTGDNRHTVNVFHWKSKTLIHSDVGHNGQPPQVFGVVWNNWIKDRDGEGREFIAPSMFVTYGVKHLKFWTQEFNERAKKETYKSFMGKFGKAQVQDVLSAAFISVNTLVTGIATGELLMWDVLGDRTANGQPGFCIKVITAHGPGVPAPNIHDGTPTLQGVRALALRANRTELVSGGADGQIIVWDITTGVVGRVIKTIQVQEPGEKDPAVFRSLDALENGYDMVAGTQRCEIWELSRDTPEPLTQGHTSDVLGLAFHPKKPHKFATACDSMNVFMWNAKRRQLVAKVNIGEKAQSVAFSPNGAHLAVGTITGMCKVLMVENLTQKVAEFHTLKEMVHELKYSPDGTKLAAGSHDNFIDIYDVTRHYARIARCSGHSSYITHLDWSADSRIIQSNCGAYELLYFEAATGKQIRQNQRDAQWATWTCTLGFPVMGVWRDDTDGTDINAVCRSFVGQFQETDPIVGDGELVVTSGDDGRLRLFNYPCVVDDAPCRTYLGHCSHVMNVRFSPDNRWVVSVGGSDRSGMQWRVLREAQDEIVTLQPPVPEVYVYEAPKRKLVDVEAPPPPPKEENKADDGKERKRAEELKHLYEITTVTSDIKGAGTDSNVFAVVYGDKNTSGEVKLEGRDEDFARGASGVFKVKLMPLGEVSSMRIGHDAKGTMPRWHLDRVTVKNLTLNTAPVVFPCAQWFATDMGDKKIVRLLRLKGAKDGEVGEPKLLRYKVVVKTSDVKGAGTDANVTMQIFGEHNGKKYQSPQLKLENSANNFERAQVDTFEVEAAVGEIKSIRIGHDNSGFGASWHLDQVILSNPAIPDLQFVANRWLSEEEGDRQTAVTLYPTGAKDIPKPHKYQITVFTSDIRGAGTDANVDISLYGTNSQITGLKLENSKNNFERNAEDVFFFELPDLGSIPEIEIGHDDSGAMAGWHLAKVIIEDQTARTRYAYPCDRWFDKKEEDGLIRRRLKVAETGGENTDYTVTVVTSDIRGAGTDANVFLEITGEHEGKELTGKRITLDNSTNNFERAQVDKFLLKKYRNCWNLTKIKIGHDSAGMAPGWHLDYVEIQDDGTGLTYFFPCGKWFDKDEGDRATERILPVAPFDPKSGKAQYKITVHTSDIKYAGTDANVYIEVHGEMDGAPTTTGRHNLNNSKNNFERAQVDNFTFPALPNVGDIKRIVIGHDSSGMGSDWHLNKVDVLNVNTNQQCYFYYNGWLSTSEPPYKTEVELFPSDSDAPPTCRYTIITYTSDTRGAGTDANVSCMLVGEKANTPMFALENSANNFEKGQRDEFVHETIDIGPIKQLKIGHDNKGLGPAWHLDHVEVIHQARQETYYFLADQWLDAKLNTLMITLEPANAAGAKQVYKVSVRTQDKRGAGTDADISVILFGDKNKTGELKLESSANNFERNQASQQARSPAPLADTDDFTLNLGHLELGELNKIEIGYATQQSAAGAAGGAFGKDWGLEAVEVTHMNTREVKTFWYDDWITSDKRRVQLVPTKKGESNVYKISVKTSDIRGAGTDSNVKLTMFGKLEEKPTAGPETKLDNSANNFERGAIDKFMIKCKDLGDLTHIVVASDGSGLGAAWHLNEVEILDTARNRITVFPCGAWLDPSDMASLTQTLLPRGVDGALGNLLVYEVSLYTSDIRGAGTDDNISIELHGDKASSAAMKLDTSANNFERGMKDVFKLKFIDIGELQHVIVKKDSSLDNKLTGDWHLQSVEVLHPGLQKRYFMMCNDWFKGACQKKLEPGKVPANGICDYRIVVHTSDLRGAGTDADVTMQLFGDKGDTGERKLDNSTNNFERNQVDTFFIKAPDVGVFNSLRIGHNNSGFGAAWHLAKVEIVNTNTGESAVFPWHNWIDKEHGLSQLLTPDRDGDGKGDALVGGPIVEYTINTHTTDIRGAGTDANVFIALFGDKSNMGETRLDNSSNNFERGRVDTFKIKGSDVGNVQKVVIRHDNSGMGSDWHLEMVEVTNPNTSKTYFFPCNDWLRKVGDDESGLKKELVAGSPDQKGPTNYKVTVYTSDMRGAGTDSDVFLTIYGPLGDTAQTNFERNQEDKFIVVSDNVGPVQKLKIRSSGKGLGAAWHLNKIEVISSATGEKLVFPFAKWIDDKHGLEHVLWPDRDGDGIPDPTADADLIKYKVAVYTSDIRGAGTDANVYIEMHGDKAFVGKTNLDTAANNFERGRKDEFEIKGSDVGELQSIVIGHDNSGVGASWHLQQVEVFHPILNKLYVFPCNEWLETSKDKGVDGCKRTLLTGAAAADAGIASYRVMVKTGDLRGAGTDADVFLTIYGPKGDTGERVLDNSANNFERNQTDTFILKGRDVGEPERIRVRSSGTGLGAAWYLETVDIVSSATNQQYSFPFKGWVDDKHGLDHFINRDGGAGPTTELVDYRITTYTSDLRGAGTDANVFVELHGELGAVGQSRLETAANNFERGQVDNFVVKGTNVGDVQKVVIWHDNSGLGGDWHLQQVEVFNTATQKSYFFPCNDWLRKTKEQGEKSCRKELLAGVAGASLNSYKVEVQTGDVRGAGTDSDVTVTVFGSKGDTGARSLESSANNFERGQVDTFFFMGPDIGKIQSCQVVCSGTGMGAAWHLAHITVTNTVTNESARFNYNNWLDDKKGWSHTLYADGVDAAKAAEKQTEYEVHVFTSDVRGAGTDGDVFLQLKGDKGAMGETKLENAANNFERNREDVFTVMGSDIGKLTEATVERGFGAAWHLQQIEVLNKKTGDRALFRYNDWLEGAKTTVTLFESSSDKAKEQAPGKARWKVATQTSDIFGAGTDAKVWVRVWGPNGMLNGAEISLDNSKNNFERNALDQFFFEFPQDKDCGTPISKLVVERGSTLLPGGDWHLDWVEVVDMNRGHTYRWKCGAWFGSKDGLVKEWNAEKAIAGEKQPLELIESPAGVAGAPAVTGDRYRIVTMTGNVLGAGTDAKVMLQFADMNGITWVPVFTQTKREWRFNCRDWVPKGAGPAQGKMLPASVSRDVPLQGPPPGADTSAVDQDAAAAGPPKPPPRPLVQYEVTVATGDKFGAGTDALTSIELVGSRGSAKHTFDQSKSLFERGSRDRFRLTLPDVGNITAVRAWHDGSGFGADWYLDGVTIEHPLAGCKWEASFAAWMKGGETNGLTKPTRQVAGSPADAEKVYDAAMAAAAAKEAERQAAIARQDAATRPPKPPPGASDTAAAPDRFAKKPGDEGIAKQVLKPDEFSRLPQMQPGDAKYRFSNEVRNNPEPPPPAWQKHTAPYAQDPKYMVTYYHNPVTKESTYDKPAEYADWEKKYDTWLATVMK*
</t>
  </si>
  <si>
    <t xml:space="preserve">MAANTEQLTEEQIAEFKEAFALFDKDGDGTITTKELGTVMRSLGQNPTEAELQDMISEVDADGNGTIDFPEFLMLMARKMKETDHEDELREAFKVFDKDGNGFISAAELRHVMTNLGEKLSEEEVDEMIREADVDGDGQVNYEEFVRMMTSGATDDKDKKGHK*
</t>
  </si>
  <si>
    <t>C_860008</t>
  </si>
  <si>
    <t xml:space="preserve">MASTAIVVILEKITSKDKDFRYMATSDLLHELQKDTFKVDSEQERKLCNVILTQLEDPSGDISNLAALEGFVLRCPHDTRPLLEPVLAAALRYLRYDPNFAADDDDDGE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EEEGHKGVRGVPAAGAAAAQLPRLLLLAAAAVVLCPGWVAAQPSDPLDQLVSQLNTTAAAAASPVGSFTPAGPPPGWLRGRTTYYGGPDFLSAAYDPARGEGSFGAQGGCTRGGQGRRGQNHFDLSYFAFEDLAHPVYGVMGVDYRPVDCDSGAPLPLPPAPGYVSTTVYDGGIRPGWGWYTYSAGSADLAVPGAGLSNDSATCVQLSPGGGLTFRCRACGITPGYQPFAGASGLSLWIRPNSNSSDPFASSTPNNTLPPLKLFVTSDDRDAPNANGTIRYCFNEVYFNSTSPAATRPVPGSNNTWYQMSVPLSAFKCEGAVATEQLNRFDLQNVAERDAFFCLDKVAITAAGSGVGPGGAGGGGILLRLVLLAVCCCCFCRVPPATAQPRLSEVMREINAAVAQIGGIMDASVVASGMWAPITAGAALQMEPPQLPAAAAVEVVAVGVAVVMAVLVAVVMAVLVAVSAAGVTRASPVGSFTPAGPSPGWLRGRTTYYGGPDFLSAAYDPARGEGSFGILSHGECGYTNSDGTLPFAREGYAASADANYDYPGSCGRCYQIKCVDGAVAENSTAYVHIENGYFGGDPGRTYLPAIKVVRDTRNRTWPGNPGEGQGLQVVKCWDTNKVVTVRIADACPCRQVLPDGAPGVKAGGEVRRQEWCCGGQNHFDLSYFAFEDLAHPVYGVMGVDYRPVDCDSGAPLPLPPAPGYVSTTVYDGGIRPGWNWWPYSSGYHRLLVPGGGLDGQDGTCVQLSPGGGLAFRCRACGTTPGYQPFAGASGLSLWIRPNSNSSDPFASSTPNNALPPLKLFVTSETPEGKRYCFNEIYFNTGVFPNGTDAVATRPSNWYQVAVPMSAFKCQGAVPTEQLNRFELQNVNERDAFFCLDKVQILKGRGSSEGRGSGREAAGEGGSGGTGGGGGGQ*
</t>
  </si>
  <si>
    <t>C_860009</t>
  </si>
  <si>
    <t xml:space="preserve">MALQATSQLARHVISKTLGGAFATKAADVVPTFDWKKVPVPSTTAKDIPVTVKGATPAGDLRATSGLGLGDGIKNHTDKWLDGDKKSPMEYINEVAPIKVKGLVVASYGSDDPALGCPVEYINLKGTSLENPAVCKYTGNRYYSDDWKGGAAHH*
</t>
  </si>
  <si>
    <t>C_860010</t>
  </si>
  <si>
    <t xml:space="preserve">MEIHGSNTTFNLENVLRQNILSSDYYKGTCSELSNCSDIVDEIYESVDHVEPWMSGNARGPSTAFCLLHRLFTLKLSAKEVKGMLDHKDSPYIRAVGFLYLRYVGDPKTLWSWVAPYVKDQEKFSPSGPNEKEVAMGD
</t>
  </si>
  <si>
    <t>C_860011</t>
  </si>
  <si>
    <t xml:space="preserve">MAGRWRSPAAAPPCRRWLSREIRVDTGHRTPTSNTHPAPPHMPNPFLHTLRPWNPGAWTQQATRGPQPVARPVVRLQTTPSTLALNEHTTPSAPAACRVPALPAHHAPAPAAPAGCRAVSGRTSCSPAAPARAAPSSPPSAPAARPGWPVSPSPSCPCPPAWPHTRAAASPPPAACCSRRWRAPPRAAPRPPRSWQSAAAAPRAPSPPPSPRPGARP
</t>
  </si>
  <si>
    <t>C_860012</t>
  </si>
  <si>
    <t xml:space="preserve">MPPPPRQPGGAGPISSGKLHKKERILQAINRMNDRDTQKAAADDLLNIVKHMDTEGLPITISCLCSTGPEYKVYARKECARALGVIASPLCPLRDTALQQPHLGKVLGQLRKCLQDADSSVRESSTEALTLVAQGLMQLQAVMPPQPPPPAAAGAAGPAAAAANPVLRLLFECLTEQRKELNAAACATLGVAAPYLGTLEPPLARELLRKLNSPAFLAAPALLAALARTDPVSGEPTGLIKSGPGAFVPIISALVGQLPQPGGGTPGGSGAAAGTSGSGVVGCLHRQADWQTRQAAADMLRATALLLGPLMEVEGVWAPGDLRGVTTRAVRGLESCKFDKVREVRDVARAALAVLEDLQAYGSAGGSAAGWPPHIADKLRARAGSGXXXXXXXXXXXXXXXXXXSSPSPGRRRPVSANVRASPPRLSPERRSSPVFARAGSLSERFQAAHQDGDLVRDPLRREYSDGWEAAEAAAAAAGGGAGGAEGGAAAAGSRALSRQGSKAGSTSSRAPGPVEPQVSIRSRDGGRPEDPNATMRGLAGLGLGGDGGQQQHPDPGQQEEEDVLLASGGPPTFARQLSGNSSRAPLPPRRGHDGGQPPLPAWVTAADTPPQAAQQQAPAYQPSPAVFGGGGGGAGAGAGAAGGGEYVDPVAAMPPPLIPGAVPSAATPPSPVPGWPPHLPPPGALLPAPANLFPGATAPGSPLPPPSALGPTVTVSSEEWLGQQARLRELEGQTRALLGAFNAMSEQSGRAITGLQARVRILEAALEAAQSQLTGGAPASGSYALPPPMALPPPPPSPPPHLPHPLAGGASAASLGGLPPLPPLLTVQDSDVWLGTGPGGAAAGRGGGGGVLRSSSPMHASSGVGGGSVAAGRLAAYAYENGGVVSPRVSLQLPASVQASQDLALGSLAGAGSGPGSGLATPTAGGAGAGAGVDLRSAYREVLAGGRPGDMPLMRLMQRSGPVWNELGHELGCQLLVSFISSLQATRPDGPMLSRILPWLWRLADDDNTRFEAPLPLRAQLLAALRAAHGAASDPALYEKMALLLSTLQTHWSQPDSPTAASRAAAAAAAQAAPEGYAAAYAAAAAAAGSAAGSGGGGGGGLDDGGHSTMSITPALDVQASPPRPYLQAEPSTARSVAGSVAGSVAAAGERPLERAGSAAGSVASAAARQVPPLPTAALQSPPPLGSLPPSARSSVAGSGRASVLGSARGPGDAGTTPPATPPPLPGGSSSPAPGSARASVAGSVRASAAGSGAGGGDYTPGADGGGDGGGAGGPPRPGSRGGLLGAVPSINTLQHDFAALQRDFAAMSPAKSRTPPPPSM*
</t>
  </si>
  <si>
    <t>C_860013</t>
  </si>
  <si>
    <t xml:space="preserve">MNASRCVCSPPFLNNGYLTQLRELEALAAAKLEQFLTLTRRNADLKLRNTVLSEALLIRDVQLSTSAGRPLSTGPLPPELQGATSMAAVVRIAGSMKIVCLQEPAQDVETIRAMGRQQLLDQHRAFLAELSAPLLAFEDNPADEAAAEAIRAVLARLSALYRTASVLSPETVAVMLQRASLELATASCIRIH*
</t>
  </si>
  <si>
    <t>C_860014</t>
  </si>
  <si>
    <t xml:space="preserve">MRLCGLEQAGGPGGRQAGTTANAAGRPGGGGGGGGGPWNAPATAEERRSLAEALTPALRLEAMLRLANRRVFGNESFRPNQLEVVRSALAGRDVFVLMPTGGGKSLCYQLPAVVSTGVTVVVCPLLSLMQDQVRALCSLRAGGGVPATFLSSQQTAAEAMAVMRELRKDRPSYLSAADVAAEHYHAGMTPKQRTRVQNRWRDGEVAVVVATIAFGMGIDKADVRYVIHFSMSKSLEGYFQEAGRAGRDGLPSECVIYADPKRDGHRISFLIHSGRLAALGGVQWVWEGGRGATCTPPXXXXXXXXXXXXXXXXXXXXXXXXXXXXXXXXXXXXXXXXXXXXXXXXXXXXXXXXXXXXXXXXXXXXXHRCDNCCNRNNPDWSHVENDVEQAPPRTPPWLVPDEDDEEGDGGEEEEENGGGGRRGRGRGGKAAGGKRKAGTKRPASAGGAAGATGGGAAGAPAAAAGFMTAANFMQQQAAAPPAKRPATGKGKAGGGKAAGGPSGGPAGGFVTAASLAGGGKGANAAGGASGSNSGAAGFKSITAFARPPPAGSAVTGALPSDLPAIRGSSDMSHEQQQPQAPGVSELEEVFGPSIWESAAHAKIPKTAWEYHVRRQLNDAAYNHLE*
</t>
  </si>
  <si>
    <t>C_860015</t>
  </si>
  <si>
    <t xml:space="preserve">MPQVAPCNIWVSCAGAAVQQQPQQQQPQVVLVVPSTEHWLLEVLGGSCAERIANSRKRQPRKRGGGDGGGSDANGGGLCFEPLVSAYPEATPEQLEQMWRSATVVSAAPNVLIRAARAYARIGSGWKSAAAEPKCAPLPFRAFAQDPVALALQGGLFRCSKQDEDGHGEAGGGGGGGGRGGGKGGRDAEAEVDAEAQGKERRRRDRALQRAGKAEDKDEEPENRGRQIKQKERKKGKDSGREGVAPVKRGAAGAAAAAPAFVPAVHDLSLLEPLSPCLTGMSGLLAADFLVRPDPDHVLEDLREVAQLVNTASRTAAGSGSGAGAGAGAGAAAGLAAGAGRLLVDELALAKHLRGEHERWKQYRQLFSECGEECVRQLSAFYAQDIEVLGVGQ*
</t>
  </si>
  <si>
    <t>C_860016</t>
  </si>
  <si>
    <t xml:space="preserve">MMSFELNARANRLLAEQKARADKEKARIEKERVLAERQRQRELAREQEAQQRRQQQLEAEQRAQDAEFERREANRGVYLRLELAALPTDEAAVAAKGVRRSKDKIILPPSAGSLLMSQDASKNGAMLFEVALPAAASVPDPSPAPSTSAPAASTSATGTSSTAAGVPGRTHAGVLEFTAPEGCALEAEMMTLSTLSEGDWITVHQPDTGREWPLRVQELLPAAAVSVLDTDLAADVVPSLEAEEYLARWEEDQRRQQERLAAAAAERAEQEAAEAAFAARRQAEEAAAAAAAAAEQAALQARLAASLPPEPEAAASTSDSGAVFAYGGCDVTLGELGLGAGGGGEAFLLEAVETPRAAAGTEGAGGSSSMEVCS*
</t>
  </si>
  <si>
    <t>C_860017</t>
  </si>
  <si>
    <t xml:space="preserve">MAMQLLDMKPEPADMTMAETEADAVPSPLAQAIAQASAQGRRRKTSTRKKPLRPQQQALVDMEDKLAELLQVYQTAVQENTRLKARIRVIEAVLPQRQQTPGPASSADAALALVAGTPDTSAGQGDGSDPATSMPFATAAPGQVAGGSPAMHPLPPSLRTQPAGAGARSASPAPRPQRSRRSEAVSGRSVERSCSPGSEACSRSTAENDGSQRQGSVSQGTPAQDKSDLWMAAWVNWTREAALLICAYEARPAEEFLQRMEAAFDRLKGRVVELGLPHSELVSNMDQRNLDTGTAAAPPYSFWRVVVERLNCNTAQVSACRAALALYRERMEVVMQQRRQLAERLAASMQSLQLAQGQEGQLRSSHHLEKTSVEAEAAAAELDANVAAEGHAMRLARELLRSDIFTPLQRARISVLSYPYFPDALAIVATIAGEAELPSAAQATAE*
</t>
  </si>
  <si>
    <t>C_860018</t>
  </si>
  <si>
    <t xml:space="preserve">MGVTQQQVSACRAALALYRERMEVVMAERSRLTERLADSMAAAEQAAEAPCASPCELPGSAHFQRVGVEAAAAAEALNANVAAEGRATRLAREFLRSNILTSLQRARCAALSYPFYPDALAILAAMASLNSQK*
</t>
  </si>
  <si>
    <t>C_860019</t>
  </si>
  <si>
    <t xml:space="preserve">MSQFNCFGQQVPQATPWIPLTLHSHLTTGHGQWGIETEAVEHVQGALVSEAQGALSSPVQTEDAIQMCVDSGSPKAARKAAERRRKGASAPRPQQLQLNSLHAKLDQLREQYKAAETENKRLKDRLMLMEVVLPTREQQARIAAAGAAGSSGTLSQPQTARPAADADEAANAEPRARSFGPVSGL
</t>
  </si>
  <si>
    <t>C_860020</t>
  </si>
  <si>
    <t xml:space="preserve">MASLCPPVAASITSAPPVCVPDRLAPMGNRPVRAMTPPQPLPTPIRHTTPNPTCHHSYTGSPSRPRPPVPPTRPTASAGACPPCLPPRPSPSGWRSSLPPLPPWPMAPSAATSCTACNSGACSPITSSSSSATTPRPFVAAPRFPAAPLLASWARLPAAAAAVVCPSAPQLPHPTAPRRLTIHKSSDWPPTDEGACGVCTVPAPRAPHPPPPPPPPPPPPPPPPPRAVPLPPP
</t>
  </si>
  <si>
    <t>C_860021</t>
  </si>
  <si>
    <t xml:space="preserve">MDNVQCLGGEQRIWDCDAERPNRECTHSDGTIRLLHGNSSSIGLVELSLFGHWGTLCSATWTPQTAVVVCRQLGLTGGTLLFDAKYGTRTPPTGPVWLQGLACDGSEASLMACTYDAVLDPGCSDPYWAAAVMCGVDDGAVRLANGTGSAGRLEVMHNGAWGTVCHDRFGDREAGVACRQLGFSSGRVIPGDRYGAGRNVVWMGECCSCRLYLGACRQ*
</t>
  </si>
  <si>
    <t>C_860022</t>
  </si>
  <si>
    <t xml:space="preserve">MVDQVVPPPHHLGLHHVSHPQYVAPPTHPANQLQHPQSHPPAATTGGPNVGINVAPATAQGAPAIVHRPNVMERMSLRASRTLRRIPNVPGLLALALCSVAFWAGRISLTGMLLPEPSGPVINTASGVMMGGHGRTLQEKSTNSAVRLIGADGAKAVAIKSGAAASASVLGTAAAMVDPYDIENFEKAVGNALAKVKPPMTPGDSGEAFYRTIPFQILSLYPRIKVFPNFVDKARREEIIALASKFMYPSGLAYRPGEQVEAEQQVRTSKGTFLGGDSSPALTWLESKIAAVTDIPRQNGEFWNVLNYKHTQHYDSHMDSFDPKEYGQQYSQRIATVIVVLSDEGLVGGETVFKREGKANIDKPITNWTDCDADGGLRYKPRAGDAVLFWSAFPDGRLDQHALHGSCPVVTGNKWVAVKWIRNKGSYNP*
</t>
  </si>
  <si>
    <t>C_860023</t>
  </si>
  <si>
    <t xml:space="preserve">MAAAERRDDLGIEDGDDDDIDENELRRQEEAYQRQYENEQTWDQLQEDEHGNLFVDKTAEQRARRQRLLSAAQSARIRKGMIRYVLLVVDLSRAASAQDLRPNRLGCMLSLCRSFVREFFDQNPLSQLGIAVMRGGLVEKLTDLSGSPEAQVARLDAGKLGAPAGDASLQNALELGVSLLKQLPPYGHRELLLLFAALASCDPGNVLDSVKACKDNNIRVSVVGVAAEVYVCRRITEDTGGTYGVALNEGHLEQLLMAHSPPPPATAAQAKAELVRMGFPQRSTEEASSAVFVGQEARLLPGSYTCPRCRSRVPELPVECHTCGLTLISSPHLARSYHHLFPVQPYHEDSEERAEAAAAVQAQQPAMCSEVMTTTGAYCFGCLREVSEPGVKGQLHLTLRCGQCKQVFCFECDAYVHESLHNCPGCEFLGAG*
</t>
  </si>
  <si>
    <t xml:space="preserve">MAAHRFKADEPFPSSFSSELQPQHQQTEQPQQQQPEELAQMQHHHQRQHLLPQPPQLQLQPLNLPPLNLPPLSFQLNPGANATANTFVTDVTLGIHVKAEPRVSVSSGPLPAPLQQQLLLQQQSSDVQQRIQAEPPQQPQQQASAEEPEPEQLDDEDDESDSQGATTGGRGGRRRKPAAKSGRGAAKGGVGKKGQAAPKARAAAAVAAAAAAAVVEVSPGRVLYTGTVGSSGLMQTGEALPWSLSLQALNAQLAASSPPGSTAWPAEADS*
</t>
  </si>
  <si>
    <t>C_860025</t>
  </si>
  <si>
    <t xml:space="preserve">MLLKRAPIVAAPRVARRAVVVKAQQDDSPNPIQKMALPLASMVAAALIAGAAMPEDALAASSRSGGRVGGSSGFSARKAPAPSRNVQTQAAPTVNNTTVVVASPPVFSPFGFSPFGGFGFGFGMPVFMPVGGGFFSGLIGLMFVTLLFSVVFNVIRGVASASQKAQNKKDDQWGDL*
</t>
  </si>
  <si>
    <t>C_860026</t>
  </si>
  <si>
    <t xml:space="preserve">MQQNLGYPRVSPRALVLRHLLGDVLTQPHDVLSHLTEAARSAAGPPPRTAAHRAVPPPPPPPSPGPAPPPPPPPPPPPPPPPPPPPPPGPAPPPPPAVSNFLSPFQQLTVYWTPK*
</t>
  </si>
  <si>
    <t>C_860027</t>
  </si>
  <si>
    <t xml:space="preserve">MGRGQKRSWGGGGGRGGGRGANEWKQDKRPKAQQEYLGRNDMSNAAFEEYYLAQNIVPEGEWGAFLAALKRPLPVTFRINGSGRFADHLRDRLTSDFFAQFGDGNLRVDDEPVVPPRSLPWYPNGYAWQLEFSRNQLRKLPLLEDIHKFVVAANDAGSISRQEAVSMVPPLFLDVQPHHRVLDMCAAPGSKTFQLLEALHAGSRPGQTPPGFVMANDADFMRCNLLTHQTKRVCSPCLLVVNHDASRLPASLLPPPLPEGGKPPRLEVRFDRILADVPCSGDGTMRKSPDIWRRWNLSGGNSLHPIQLRIALHGAKMLEMRA*
</t>
  </si>
  <si>
    <t xml:space="preserve">MNDDHLVGGRMVYSTCTFNPVEDEAVVAELLVRCKGAVELVDVADCLPDLRRMPGKHAWKVKDRYRFYDTWDEAKDICYKLEESMFSTPEKAQLPLERCMRFLPHHGDTGGFFVAVLRKVAELPHEVGGPKPAAAAAAAANGAEAEAADEAAEEAVDEAAAAAGDAAAAGAEDGEGAEGGDADAAQPDAEGEGAEAAGSAVPAATAQEQEAEATPLDAARSAAEAALAAAEAAPLKLGCVVCELAAADARALGFAAPAHATASDARALAESGAAAAAAAAAAAAAAPSGDGAAEVTGGLAANAPLAVVAWKGKASLAIMVEKAECLQMIDKLSSELQKQKEIMASS*
</t>
  </si>
  <si>
    <t>C_860029</t>
  </si>
  <si>
    <t xml:space="preserve">MQPAPLPQPSAAAASAAIIKVRLFMPCLRSWPWRWHFSTPPSPSPPPPPPPPPPPPPPPPPPPPPPPPPPPPPPSPSPSPPPLPSPSPPPPPPPLPCSSTARSAGVTRHSHSLAYPPGRLVVVQPSPPPLALLALPPLDGTRYAQLMIDAGAAAAAQLPDLPQHPAGGPAAAGQQRRERDVEGCQVPTPAAALAAHASGISSTSAARSPAGRCLNPATPATPTASIAAAAFTAYASSLAAPGSVLPAALPPIPEALSHVSGGVVNINGRNSSRWLASTAVAAAGRSLAAPRFLGSRGPASSSSCTAVAPKAPACWACWAWAWACWAALIPAFAP*
</t>
  </si>
  <si>
    <t>C_860030</t>
  </si>
  <si>
    <t xml:space="preserve">MQALQLIIQRTLSLVASGIPSPRADVALQLSTPHGGHINRMINTSESIVELDSILYRFRKRLRPANIGAAAMRLEHLNRLERRTPYALRVQRVAAELQKYVATYTDRLALTQAANVLRGLSAVRHRLPPELVLRLAAGAVADGGAALRLAPDVDVRDLCFGLAGQGFNNTAFWARLCAAVLPRLRSFDPNTLPALVTALQAAQQLPAPASASASSGSAGSAVAAAAGGSTPQAAVAAEALRLLSRSETLAALAPARLADAASLLAGLGPALGVAVDARLVEAVQAHAFDALWVNSMTYGATRGIHMEAGGDDGEWYA*
</t>
  </si>
  <si>
    <t>C_860031</t>
  </si>
  <si>
    <t xml:space="preserve">MPPPMSRTSSMPYGSPGSHAAASAGLLQPHKYQVTDWASELATLGGGKHPPAKGGAPAEPHQGGGKHHAGAWWRALEIGQLNERPELEPAGGGKHGAAGEHAAGAHASSFMPQLLPNKQKLDFGAGGGGAGASEGERI*
</t>
  </si>
  <si>
    <t>C_860032</t>
  </si>
  <si>
    <t xml:space="preserve">MMSATLLCRSRFAFGAARPRAVGASTPAYAKPLQLTRQAPRRNGPVSAAPQGPRGPTDGDDAPLWQQLVFGVAAGVGLGWLVAVGTAVANNASGAGALADPAVVGPSADTLLSAGPDFSFTSLLLFTMCGYWLLKSLSYLSQNPLDGPDAKNGGDQNQQQQQPPPKEGSGSRLTDMGHAPIRSEVNSAVPASGSDADARGLRNTSLARSAAYRVSAAVREAVPRIHALVEELAGPAAAWPPAGPPRHADVDYLVNMVYSRVTAERSAKAPTGDSSLCPRERAALERALLEEVAERTAAEQVAEFVRLAAAGQLHPRAPSSGGAGLPPSQAAH*
</t>
  </si>
  <si>
    <t>C_860033</t>
  </si>
  <si>
    <t xml:space="preserve">MQAAVSGPEGAIQVISVAEARVVALLKGHSCEVTELRGCAGVPGLLLSLGCDGGMRLWDVAAGVCLAELSCADITTALETVCPYVHTLPTDFATFIGPHHHHHRTIVPQELHPDGSCIYTGHRGGRVSRWPLQLQRGAAAPAAAASPTPGASCFGPSPRLALAAGCAPAPAPLSLPANPPLGDYIDCIRCLPRGRLGVKSTDGRLAAFELAAGSSGAGAEAEAGAAMEAAGEAPSSSGSGEMQGGEGEARQVLSLRVPGTHPASGSRGGVQRCRFSATRDGAFICVGNSAGDVYVYDAASGGRAAHHPAHKVGGPARAAALSEDGRHLLVVRGNGYILRYEYIRKLDAAAAEAGPSSREVSPDPPGAEAAAAAAGGGGGKRGAEEGADGGRRVKGRAGGADAEDDEREDPEWSGGMEE*
</t>
  </si>
  <si>
    <t>C_860034</t>
  </si>
  <si>
    <t xml:space="preserve">MDDSDDVSGGSAGQGAAGAAAAADAAGSGGGGGGSTRGQRTSLQQPQADASAATSAGGLPLASGSTGTGAGTPQGDGGNVVAAAAGGSTPQSKAKAGGGSRSKTAKSDSIPSLDSAPGVPEKLGDDPLRLVIVGHNPSEHAWRSGHYYSNPSNHLWPLLRRTGIAPPDRIRGPQDDGLMPAVAGVGFLDVGCGVPGTDSSRFKSEVFEGWSRGFYSRLRAHMRRAATSIGCRCGLCGAPRLVAFTGKRQYLELMNVGAGPARNKVKTVEFGRQAALPPGWPLPPSTEVWVCTSTSGAAPMTREAREQPYVQLAERLAQLPWPLPRQPALHRSQT*
</t>
  </si>
  <si>
    <t>C_860035</t>
  </si>
  <si>
    <t xml:space="preserve">MPPPPPPPPLPPLQLFHPHRRRSRRSRRRRPAAATRCRTP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DSDATAAAAATPAATAAATIAAVAATAAAAAAATAPPAAGLPASGSGGGTAAAATSSPTTSHSVVTSLLVPPPLPLVLPQLPQSRLPEAAGGRGGTDAAPAAAAGVSSAAGGGATDAQTTAAIAAALQESPHPSAW*
</t>
  </si>
  <si>
    <t>C_860036</t>
  </si>
  <si>
    <t xml:space="preserve">MVMGMQKPEAVCAEPKVFVGQVPHEVTQDQIFALFSKYGTIKKCALITGPDGRSKGCAMVTYDRWAEAELAIEHENGTANLGGGRTLLVKFADPPRGRGDGPVMGVAPKKLFVGQIPQHTTEQHIRSLFAPFGNITDVHVLNKGNAPGCAFVTYERWAHAEAAMLSLNGQTLIEGATTPMVVKFADAKVQDMGGQKRGFGAVEGAPPGVFPGAAAGPGGNKRTFTGAGAPGAMGMAGMAAAGYNPYAAAAAMGYDMSTMAAMGYGNMGMMAGMAGMQQGIPGQGGQQGMGGGAMGGAGAMGGAQGLGAGGMGGMGGMGGMGGGLMAGMNMMGLGMGGGMGMNKPGLQEGPKAWKLFIGQVPFEANETDLWPIFSPLGNILELVILRHQGKSKGCAFLTYENRTDAEKAIRTLDSQVSVPSDPRGRLLTVKYANSAAAAAM*
</t>
  </si>
  <si>
    <t>C_860037</t>
  </si>
  <si>
    <t xml:space="preserve">MVSTDGFDCRSYDLQTYADGIHKKRLERFSTVYACAFVSSTLGNGDAAASSLALAPSDLLVTASSTGHLRLFRLVDMVTRWTAAGQQSAQPACSWAAHVGAVYCLATARTPRGGDTLLFSGGDDGYVRGWRLSDVLAGLQARELKQQQQQQQQQAPDGSGAGAEAVLEVRPFLAVRLPRAESPLGAISLPPAVQSLALSSDPAGEGSGPTTLFAGCSDGGVHSLDVATGALSSPQRAEGGCHVAGVLTMDHSWSAGSLATGSEDGTVRLWDARIGGARACTSTFDTGAAGRSVPGSGAEALRCLRNPPTTCLRFEASGSWLLCGHGAGGGSAGSLSMWSLGMGQRVQQVSTTAVPQAMVVAPSEVLVVGSESALCRYSAALEGPGVKQPLQGCRSAFGLDLHPRTGQVAVGGAGGAVELLSRYGKKTGGCLFTSDED*
</t>
  </si>
  <si>
    <t xml:space="preserve">MVRPVCFVCEQVKQLKAKGVNPLVLFSGDAYNPSLMSTMTMGAQMVPILNEIGVHCSCMGNHDFDYGLPNLLKLNSQCKFPWLMANVLDRATGKPYADAAGTWTTEWNGIKVGVVGLVEEEWLDTLASINKDEMQYQDFVAADGAELLIALTHMREPNDRKLAAEVPEFHLVLGGHDHHYVSAFIEPHNNLLVKSGTDFRDMSLIEVEFPNGSTTDPKMSVERLVIDGSVPEDPAAKEIVDEYMKLMGEKMDEVVVETLEPLDGRFQTVRTRESNLGNFVCDVWRKAANAQIAILNSGSLRSDTIHPSGQLKARDLVAILPMLDETVVLECTGAQVITALENGVSMWPKLEGRFPQVSGVKFSFDPSKPPGSRIVPGSVFLTDFDDDVDDEREPLQPERKYRVTVKEYMAQGKDGFDVLKDCRVLVDAESCVMLPTAIKQHLAVLSVLTLLDPLVKLSPIATFWKNRSNQRLNEAEQQQQAPDSQQQEQEQGAQVARRRAHNHGIAVHHPTKGYYCISPVNEGRIINVAGDHEPHTAP*
</t>
  </si>
  <si>
    <t xml:space="preserve">MSLIEVEFPNGSTTDPKMSVERLVIDGSVPEDPAAKEIVDEYMKLMGEKMDEVVVETLEPLDGRFQTVRTRESNLGNFVCDVWRKAANAQIAILNSGSLRSDTIHPSGQLKARDLVAILPMLDETVVLECTGAQVITALENGVSMWPKLEGRFPQVSGVKFSFDPSKPPGSRIVPGSVFLTDFDDDVDDEREPLQPERKYRVTVKEYMAQGKDGFDVLKDCRVLVDAESCVMLPTAIKQHLAVLSVLTLLDPLVKLSPIATFWKNRSNQRLNEAEQQQQAPDSQQQEQEQGAQVARRRAHNHGIAVHHPTKGYYCISPVNEGRIINVAGDHEPHTAP*
</t>
  </si>
  <si>
    <t>C_860040</t>
  </si>
  <si>
    <t xml:space="preserve">MPYLKPSLAPPRLPASDRAQVKELKSHGDNPLVLFSGDAYNPSLMSTMTMGAQMVPILNEIGVHCSCMGNHDFDYGLPNLLKLNSQCKFPWLMANVLDRATGKPYANAAGTWTTEWNGIKVGVVGLVEEEWLDTLGAVNTAEVRTTAAGRAGQDSWTDGQAQHSSKALQPHSSVAGCLVPCTLHMEL*
</t>
  </si>
  <si>
    <t>C_860041</t>
  </si>
  <si>
    <t xml:space="preserve">MHQLSAYAALALLALATLPSSLAVQSIVTDWLTVTQSTVIATGIDHQTTARLYGDVASAQYDAIKIVRDYKKTKLNEEAAVAYASHSVLSTFFHWRQSTIYDILLQQQLDKWGISDSQVPLYKKLIVPTIQARLQKRIGDNFSIYANFRPAGNGTANWGKYQYTPGQTSARYPQLAYTTANYLSAADVDEVTKEFKRFQLDDPEYARQLQQSKDYGSVNSTVRSAYDSNSPRFWALGGGTATVAGLYVNISIAVIPDSTPLIHQARFFKLLGSSFFDAAVACFRIKYRELFWRPITAIRTTHGVGTADPTWTPLLATPAHPEYPSGHQCSSGAWTAINEAYFGALGPLNVTSYGALDISPRTFPSFRSAAVECGDSRLYAGVHFNKSNVDGFNLGYKVAQHIHTKYFAGKTFVDSI*
</t>
  </si>
  <si>
    <t>C_860042</t>
  </si>
  <si>
    <t xml:space="preserve">MQSLTARGLPSAAPIAPSARLHVPVLASRGLGCQRVPLKVCRVATGSAGAAEGVKEDVPAVPVVPQLGGSDGNGVGKNNGGGGGGGGGGGNNGDGKEPMDPKIVALLAAAGRSVDSFPADFKYGLLANKVTPEILQRYFSFEANFIAKLVWGIDGFRERLLADPSFFVKLGIEIGIGVVMKITAEYTKRQENFAKEADFVFANTLMAIIADFMLTWLPAPTLSYRPRATASGNALVNFFASCPDNAFQKVPPGMEPFSLSQRLGAILRNGSKLLGVGFCASLIGVGVTNSLLFVRQQLDPTMAPPNAPQNVLATSAAYGVYMSVSSNLRYQIIAGIVEERGIEVLFKGNHQLCHLLSFVARTGNTFLGSLLWVDFVRLCGMQKASAKPAEAH*
</t>
  </si>
  <si>
    <t>C_860043</t>
  </si>
  <si>
    <t xml:space="preserve">MARGVAADVGRLLQADRSSGWWDVAPQYREALALYGGTVAAVPLGAGPLLMFVRSDVLAAAGQPVPPQSWQALLAFAERYNGMRRPHDPAHALCLPAGPDCTRLHLLHAVWASVAQTRGRRQGLYFDPWTGAPRLDTAALHYALQLVANLTAAAAPQPVAAGAGCGGDTGQGGFAAGQCAVVLDTSTAQLQPAPGSELVWDNATNTLLPCTTGARGGQTLCPAGEPPEQLPLLQPLQPPPPAAAQASPPLGQRRQLRSRNLRAQPAAGAGLGAGSATAAAGQAAVLVNRSPQLTAVSLTGVISSRATPLAQLRAYLLLTHLAAPPAAAAVGIDGSNGTTGGNSGTGSGSSSSGGAALPPIRTSQLMDAASGAGSAFVAPAGGAGLAALAAEAVRVTAAATQHTNAGWQESLPAVAAIRSELLQVLSAGLKCAPEAPGGAAPPGCWQSLQATMAGAQARVAAAFAPAAFLLQYREAIGMRLVGSSWPGDPMDGGGMEERSTGGDEVGSSSGGGVRLALQIAMPCGVVMVLAALALLLQRRRLTLLGHVVSRLMPHTPRWSARAPDASPDMCLVVTE*
</t>
  </si>
  <si>
    <t>C_860044</t>
  </si>
  <si>
    <t xml:space="preserve">MTEYDVPADQAAKPLPSTFTLLPPPSLTSTVEPGPTRAGIAAASAAASAAAVAAASLLSAGLGRSGVPGSGATTLGQWIVQLVSSTAGAVTRVHGLCARTTFTATAEDSGAAGVSRPAAAAVAYKPRSRLLRNCGTKAGPHGDALTVSRRSLSDDISRVSRTEGGAVSASLGHGPGRTASGAPSAAQQLGQTCVFCGLRVRVGVSLGPTNPAEVSHNAASQRTVYGGAAAVLAKAVSDAAHGGMVTLTGDVFSRLSALSTSASGGAPKLPPHVAVKAGRYALSDGDGGMDLLLAWPESLTTRMALMPPPRCSARALGCSVYDAPVAEAAVAKLHIPHLGALMAADEPATRAGLALVMEVAAREAASCGGYLAVAAQPDAPTRQLMPNMVNESVLLTAAFGTALDAARWALAVQEALSAPDCPWPPALLQHELCCEAMLPLLDAAELAAAAATAAAATVAATASAGGAREALLSRATHNGGMYSSLPLPQPPSHTSARRGLAALHSLKLASWRSNTSAAQAQPQAVPWAPLPTAQSRVHAGSPPIRPNQSAEPLPRLRMPPHSQYHSHNSSNSPYHRGSHPHHYHHQQQFPPFPQPPQLRLPQQQYRRASRSDFGYASLATGPDAVDATAGVDLTTHRASRGLFRSSTANTGVAVSALPSTASTGGTGGGEGGHHVAGRGLSVSSMRFHVHRALFPRQQADPANQPRPSAGGAARSATAGGSAGACTVEAVDAVELLGASSVLSAAGGLSARSTSTPRLHIAGTVYRGGAFAAMLEARGELQSIPSRGHHRASLAGGRLSFLGPGARMSASVAAASSPTSSRVATDAGPGGGGAPSSTAEMGVVSPQHSVTAISTGGTSSPQTNTAAPRSLDASDMAMMRALGKSSIGPLQQRPAVRSPRSFASAVGTSMPVPPLHAVAAAAAEQQPLNAASAAAIRLPAHTASPRGGAFAGAGAGLEPGPSATYTDTDTDTDVPQRQRQQPMMASGSHHAAPYHASPTKRNLVAASTSFLRRVNHDLASRLRRKSRVVSSPMCNVGTNDAGAAPEGSMGTLGMQGAGGGGDMSPWTSAMAPPLAVPEDAVAEGLGTLRNTATGDWDYQAGERTSSAVGAMGAGFATGPGASATSIGACGALRPLSMAGGGDWGFSWTSVPAAGGWPAEVPAAAALGALTGMGVELEEEWAVRARGFRLQFGIDVGRVDWHVAASGSLIHTGEVARKARQLAVKAARPGQVLLSRRAAAELAEMQLPQAAAAVAAATALGVPLAGGGAAPRAAPAASTAAAAGPLAGSGYGPCGLGVGAAALLSAAVHWTGTGTEGHRASATSIDPNAPRPSVTAIAGAGQPQPQEPPPPPPPQLPRPVAVVAVRRRAMSLASNTLSVCK*
</t>
  </si>
  <si>
    <t>C_860045</t>
  </si>
  <si>
    <t xml:space="preserve">AAAGTPGSPAGPAACGIAPNGASGAGGTAHGPAGRHGSGAGRGIQGSSAGAAACGPTG
</t>
  </si>
  <si>
    <t>C_860046</t>
  </si>
  <si>
    <t xml:space="preserve">MGWTVESELTVLNDLEHPIKIYWLNYDGDAELFGSLNPGSVFTVKTYESHAWRFVDSSTGYTVAEHVAAAGQQVVRVASKTGGVVAYTTAQSPGLAAPQQRTLAGRGSGGAGLAQQEQLAAPSATEPPRPLEPSSPAPPPAAFEGFDGLGNDEAAYSLAQLREVSIYPGGGNVLLLLPGSDTPLEVALAGPEALSLVAATGSLEQRRPSTLGTWTRSLMASASGVEVRRVCITRMVDGIFYSRIVLSRPNEPGGGSEAGASSLCSLDATPGDSLSLALALRRPIYVNNEVVRLHRSVMDVFIRRREAMEAAAASGVFDEAAEAEADRAAQDALDSITRAIPSAPRAVHDLQLDHTLSA*
</t>
  </si>
  <si>
    <t>C_860047</t>
  </si>
  <si>
    <t xml:space="preserve">MVLSFGLTYYVCIFAELLFPTYASLKAIQSPGKLDDTQWLTYWVVYAFISTFESVGSIILQWIPLYYEIKLLFVLWMIAPQTQGARKIYEDHIMPLLKKYGDKIDPVFARAEQALESQYVNHLAKYVDKHGPAVLDQALAQAQKHGTVVAGMAQAAYQEQLKKAASGQPGAAAFSGAH*
</t>
  </si>
  <si>
    <t>C_860048</t>
  </si>
  <si>
    <t xml:space="preserve">MNRGSGWSLLDAVRNHSVEAVQACLDGGANINERDNQNNTPLILAASKGSVALVRQLLAAGADATCQNSSGHTALTRACAAGKVEVVQLLLAHPSPSAAAASHLNLRDNHGNTALLWCARTGNAQLCKLLLDAGANVNQPDSSGRTPIFHACVAGSSAVAQHLVAAGADLSARDTSGKTALDYVQQNAEMRALLQSAAMGSRRTSFTGGATGSVSASGFLSSPGMAAAAAAGSLTPPGSAPTSVAMNAAPGSFNVSGLASGGPVSAGGVAGGTIAMLSSPALRASLVAGSNSNNNSARPSQAFHSLTTALQSGSDATVISMLAAPGAEALLQQRDMLRNSALHFAASRGSLPVISRLLELGRGLYGPPVAGGGTLGNGSESGAGAGNGNWVDDSNMDGHTGLYLACRGGHRAVVQVLLAAGASPNTPSREASTPLHAAAAGGHGDIVRLLLDRGAALNAADSHNNTPLLRAAELGHANVCSILLRQGASINARRSDGSTALLLAVRGGRQNVVQVLLAAGANPNIADNDGETPLIEASTAGAAGVVQTLVSHGVDVQACNHIGETALMRASVHSDPAIVEELISVGARLDAADRELGFTALMYAASQGSAAVVGRLLSAGAAVGHANNMGISALLLASRSGYLEVVEQLLAAGASIDQADLKGYTPLMVACVGGYTGVVSHLLRAGANVNLRNYEGYTALSAALEFGQKGVAELLVRHGADATALSGAASLGSATGNGSLKAGGGGGGQGGVSQDGGVVSGGLGSGVGPGGGGANAHPGGGTSRMAVGGGGAGGGGGGGGGGMHHMDGLPNSVSGTNLAGMVGAGGGGAGAGAAANGGGGPVTHASKFLQELDVYEVPQRRSSKQNMASAAVAAGLRDVGNGNNNGAGSRSAGQLSTGPGGGDLTRGAPNGLLQQPNHHHLTLDDASHASTSSDLSKDVNASPDKRLVAGPGGVAGGTSGGQNGAGGYPIHSSLKGGGLSGHGGGGTPPRPLFKKAGPPPDNLIVLDPDGPDLFEPGMVYRSPWAKVVAFRDPSADDVIWYEPSEPDEVEHAAPTSEPGCSCVIS*
</t>
  </si>
  <si>
    <t>C_860049</t>
  </si>
  <si>
    <t xml:space="preserve">MLDMSAMNKVLEFNDDRETVTVQAGITFEALERTLLEYDMSLPGVVVAPQLSGMTVGAAIVTSAHGSSLVGPANIAAFLQSALLVDGTGDIHTLDTPGELLEGSLGMLGVVTEVTMYVQAKKKMAVRQIMSEDFDLVADLRDIIDNSEALALDVTWNPTAGMYQARVWHETDAGSRGDARNMVLQPPADWLAALPDRVHADQLDAHDREGHMCEIIGEMSHFPPFVHSPGQEPDESTPPDTAVGWLNHMASASCTPHPGLADAAKAAGAKGVLHGSAPSPSCLLGAAKWTPYELAIHSQDFSAWLADARAVLRHARGCPPFTLTFRFVGESDAPLALSSGRQVVAVELSVLSSPRAGGLPPKFARLHEELLQMTMCKYNGRPQWALATNRLFRGAPCAVRDLYGSAFDKFLAQRSSYDPAAMFVPPLFEDVVERREAVRYPGCAARMDCFCTADEHCGRGHVCVPGHEFPEYRVCAPIEQQERHEL*
</t>
  </si>
  <si>
    <t xml:space="preserve">MRRSGQVPADSPADGDRDTWTQHFIKTLHHKLHDPSLLQACPPPPIELFKHNDKNAALEAPAGAGSGGLGTSSLAAAAALASGHPDAWGSPAHPFAAPPGAYKLLSSDYAWLDQSARTPSRRGGLGATGATAAAGAGGGGIGSARGGWGGGRGGGLNYGEDEDDESVPEPPLSMQQTRFLANARLVLLKLRQQLEEVCVGAVRRMEEAAAPSLGPPMPSALQAMASNTSGLFGSSGGGAGPGAGAGGGLLGGALSLRSPGAGLASAVSAYGGLGGGLLGSANLSGAMSQGSPLGDGFGGGGGRGAGGGGGGGGGGGRLPPGMANEIAENVRAKLCAAFEDCLSDTMDQLWGALQYAGSRHALVERMKQGMQLREAELEATAAKHREEAASKLRALRRQKEEAEEAAEKERVSLKSLVVASNQRCEMLDRELAATRAALDRERASAAARLEAMRVAHESEITARDSAYEALRADSITRQEELRQAAAGLEAQLRARGEEVERLASRTGDQSEMLDVAFARRDAAVRAAATMAEQLDDYRRLVTGPLELPLTSWLLGLREGGKPLTPPSLPATWLRFVRAPLSEPMEPPDLQALLAALAGAKLAADRAARLRGLPHPDLHVFVYKHILAENPCAADADEVVVRLVQSLKAHAKRLPRAATWQQLLQVVSPVLPPDACDYYCEVFSALVSPAPGLPPPLVDKATGTVWVPSGRWKAVLTAGPFAAEFDTERRAALMKQAAAARMDTTRGNPWFGMSDADALMTAVMNAWLAQRQAAVESLGSAWQAVEPLGGGVLSTSLDVDALARVARTALGAEEVPDDRDALLELYSNTVQAARRAQAAARIRWSGLTPASLADALAGAGLLPPRPVGQRASQEGARLAAASAHVVRIADSALAEMRGHVPFRSHEAYEALEAAAKALKELVRPPGGVGSKSKRERDRSKGGAAAATGGEGDGEAGAPTSGARWEAAEARRVAAGWAALDELTAALLTGREALRLFETGVHNAAKETAVRVAVDAALARAAKEAVRRRSSADGGGGKGASRPSSGRRAPRATRNLRGSKTMAGTSTSGIAAATGVLLLPDDLYCSGGSPSGRAGRGRPVSGRSVGRGSASSIWGPKDLKSVLASGKWDSDEEGEAGLPPTLQLRRPSRPRGPGGSRASSAGGGVLASPRMAGGGGGGDGDEGGAGGDGGFDDEDEVYVDDAGEGGDEFDAIEGGYGDVRHMHPAAARLAALEGKYGRLRARYEEAMKALTVAFRAGGGGGGDDGGGGGALGLPPRAVLDSLSPAVRLRLIAELLAEVHREVEGGVWPRLSEAVAAALGVGAVGGAGSTSGGAPAAARASVSGVVLSAGGGGGGGGTSSRPASAMAPAAGSHAVPVSTSGLGPRPASGKASAASGTSAAAGRAAGEQAEPMVVAEESSLPSAESQHGMSAEAQELAGRLHAHAGVVGQAVAAAAVQAAALAAALEDLDSYGARRGASAGRRMSAGALWSGLRINVGPTTPGAGAAAAGGGPGSAAGSPRYGDGLALSGSQPGSPAHTSAMGAWPAGGAAAGSAFSLLRSARPSSGLSRAAAGGPWPMSPLALSNLGPAGGGGLLGSPRPGTAGSGAGAAGGAGTHRSGATALSGAVPGEGGLADADGVGAQQHPGSGYESYGYDPNEPYGAAAPAGVTKDTDPRDTMYLDALRALHLAAEGLAEEAAEADGAGTGEGRDAAAAGATTAVRSAVAALVALMGGHPRVTAHGRIIEFFPRRIPKDWRHPLLRSSLTRLYVYTCGALLQQHERGALLREAGADLAQRHAALAAAAEQLTGKAAALRGLQAALGSQMAALAAWVGHSSVLVCCLARMGAASTALQERLAAAAVGAAPAAPAAPTSAAPEGSAKPGSAGAGKGPGASADTGVGTGEGAAGAGAGKAHGGAGGGGGVVVSGPDWRVVVNAGEVVAQGVALLQSSAAQLAVLAAAGLHANSSAEAWSHPPVPGAPAPPPPGPLLLGPLLPSGDQILSVQVTVAPPPPPQSGPGPQPGAVQQEQQQTPRVAADAAEANGLHQQPHLRFIVDLPAAPTAPTAAAAGAGRSPAPRAPPPPPAQSPLRTVTQPTVRAPDSDGDMDDDDDGDDSVAPSRDVTHGGEATAAGGVPQYPDLPTPPASPARAGGGGSAATAPVYSLQMALKRAERALASGAAADSADPSALPPGEALITLSNSMLTRSATAPSRQHQRLRLRPRTAAAASGVPPLPPLPAADGWGPVPPHYERRPLTARAFVEGVMADARQQQLAALQSPAVPMPRGALPVLEAVAAVDAAEAAALAAAEQQRALMEVGVLPYPASALETLLWQHREQAAAAGAAAAHAVAAAADAAEAQAAAEAQAAAAAAARAGAPLPGSFAAAAAAGRGVSPPRLAPGTGSGRQRLRDSQHLQRLLTPA*
</t>
  </si>
  <si>
    <t>C_860051</t>
  </si>
  <si>
    <t xml:space="preserve">MVGRLQLTAAAEVAAVTRGMWSWLLRCAGHLAAAAALLAAMGWAAVAGGAVAAAAWALGALVRQLRSAAVLEVRARRVWAPLALRAVDTALALAAPLLGGNGRQRLPTAGVATTAAGAAGAPPGTAQPTDVNQGGKAVEEQQHGKESNGAGAGGGDKAAAEQRELEGRQAAARDATPAAQPQPPQQRETGXXXXXXXXXXXXXXXXXLCHHRRGGRGGGRRGRRRRQGVMDKAEEVAGKMGGAGSAATPGSDTRAPTGPSSQGPAAAGAGAGPTAPGRDASGGRSGARGVSGSGVSGSGVSGGGGGVARWSVWDTVRGWQDYARETLLAVRAAVARLVPQDALQEEAAAARAVDEGLGLGRLAVAAEAAYRSTRRLAAASLAALGDMAGNTAADLARRYRVPLPKLAWLHSRATQLAKDQAVASFAAVAGAGPAHLVASVVGAAPPPGAAGSAATATATAAAAALAITPRRRSLTWYGLGQRKTNFAGTVTPDAGVQGALSRTVGPPLPPSAKGGGAGGGGGGGGGGGNGGGGGNAAVLALASLGAASADAGWIPARSTWFDIGPDLSTANCHYSWTPTGRNVGAFSDQMDGFSSSCGKCYDVKCRNSQITDGYRQSMDPTNACFDESKSVIITIADACPCRYPNNEYSNQRWCCGDMNHVDLSREAFEQIADLGLGVIGLYMREVDCGAAASTGSGTPTPTSQYSSGSSQGVPQQSAGSNDPSWGGWGSWTPKKGGRWGRHRV*
</t>
  </si>
  <si>
    <t>C_860052</t>
  </si>
  <si>
    <t xml:space="preserve">MDAAAPRTGKRGSKRSPGVAAATTSSGPKQRKATGASSTTRTKSPGKARPLASAGPTTSPSHQTIATTRRASGVYQTVDLSTVPGIQRCVHEALVRLSAWNAGYAGPMADPLETHAFVALERLEAALGGLGGLTERVRHLVALMAPPPVPPAPAAVAVATTSAVGVAAGISIAATQPEPPQPYGQYTPEAVQKQEGGFDEEEQEQHHGLAEQEQESEEGQWKWQEDAEYAASQTQEQRWHAEKVHERGEADEQVDHEGAQAAAQQVAEQHAQPHMGPAGSDGSDDERLAVAAYQSVNNEGEVGAHGATGSAGSAGDTGAPDGAGDADDAASSASSQQHQRILDAACQVLTENQALRALANMLAAERDEAQWQQAELKARLVEAQLAHNEAAAVAAAAAAESARAGAMVSGGGAAAGGGEGGGSERQQPEQQQPEQRQPERHQHQEQQEQCQQRQDQ*
</t>
  </si>
  <si>
    <t>C_860053</t>
  </si>
  <si>
    <t xml:space="preserve">MGFAQVSCRVPHRLLDALSSGAEGLERIDCTSLRQYLALSRGVLAPKLSRVLDAEELEHLVLVVTEAFVNSLPSQPADGAAGNLAAAARASVHCLRGAAVKDSCVLPGVVLQGADLPAEALDLLGLEAGAQGGESVTVEVGVLLLACSLDTHSNQYNSADVGGGACAAPARGVPLVMEQRDELAPGERHWVQVLADRLHSVSG*
</t>
  </si>
  <si>
    <t>C_860054</t>
  </si>
  <si>
    <t xml:space="preserve">MWGQPSDRGGFSPSFILGLVLIMFLLTADMSSWGNGNNGNPQQVRLGQQAQQQAQEVREKLLYELTLSNERLEKENRHLHQQLLVLRRLLRTCRGGAAGNRTLTPSELAQLAQEEIDLASGKTSALTTGAGAGTGAATAGSGATAAGAGAAAGVGATQESAAGTGSTGTGTAAAQDQGAAQKQGVGGTGGRKLLSGSA*
</t>
  </si>
  <si>
    <t>C_860055</t>
  </si>
  <si>
    <t xml:space="preserve">AAGAARSRGGGGACRAVAADRLGISSKSKLREKLSTARPLRERRAGPGLIAAGEERRGLLRTAGRDSWEGQLGGGTAGVGQLGRGTGQLGRGTGQLAW
</t>
  </si>
  <si>
    <t xml:space="preserve">MPGEKYNVEVDLPPERLEELKEAFKLFDKDGNGHITHRELGLVMRSLGQNPTEAELHQMIREVDTNDSGAVEFPEFVKLMMKQPENPADQEESLREAFRMFDRDGNGFINADELKHVMCNLGEALTEQEVEDMIKEADVNEDKMVNYESFVSPLQEFVRMMTTR*
</t>
  </si>
  <si>
    <t>C_860057</t>
  </si>
  <si>
    <t xml:space="preserve">MLGESPRCRHVAHETIDAVCAGDCATEVLCAGCATVVYCSEQHRDEDASNHGQVCDTLRLMRAAEALPALNGDIDGKAELQQESATDQPSAYQGTADGFRVPAAAAGAATAGGEAAEGAVAPEGWAAVMPAKFQAVFGGVAGEVAEEGAAAAADGAEEKAEHPRKKARKAPTDGAAGAHTAKASAAAKADSADAQLLLAAQLADRTAELTYVYTAAQALLAGPAAKVAAAAGRSGRALQLVVLGAAEDAELADLAAWQVVAAALDTDVRIVFVGPQVPERLAGMGAQYGRVAMRFVQATYDEMSGGRVAGVDPSSLDSAATVFLAFNPGFTCPDYDWSATLDAIAARSAGGRGGAGAGAVLVVATNTRVEALMDCELLLERGWRPAGGAEHNPYTSLQARQSGTLANDLYRKNAWLVAYQHVGQQEEAEEGGRDGRRRRRRAARSGGPRGAAGRVARALLDTLKKPFKGLMRRR*
</t>
  </si>
  <si>
    <t>C_860058</t>
  </si>
  <si>
    <t xml:space="preserve">MAARRLIPLLDRVLIDKVQAVSKTAGGVLLPESVTQKVNEGIVVAVGPGRRNKDGDLLPTNVKEGDKVLLPEYGGSQIKLGDKELYLYRDEELLGVLKD*
</t>
  </si>
  <si>
    <t xml:space="preserve">MGRLVAQVPNEDPERLKRVLDAKWRTIGVDKETLELQAQEKKDREQAEKDRDEAFARLTAYFDDQLTLMQQEADQIRKAYNHDTEAFRQQQQLKHTRREWDINRPDAKQLDMPGRVGDDDNRLGPSSLQKFDGEDLTAGDRKKAQIEQSVNWWAEQTAIRDALRAAEKEAETAHAELVKYQDLLQQTAKSEEAAVRREVARATADYNKRLAEEKRLREYAAKQADLAANMAEMEATITSSFMTEDPNMAASSMSAYRVRKDHYKGMTETEKQAILDAQLAQMEEKKARRAQEQLENMMYARTQHDIQRALQEQAQRVDDFKKAQMARASEILKKQQEEKAERDKHLASLYRNKMAPEFFTQFGTSHR*
</t>
  </si>
  <si>
    <t>C_860060</t>
  </si>
  <si>
    <t xml:space="preserve">MELMHDPVMVATGHTYDRQCIEKWLNQGNRTCPVTGMRLRHLELTPNYALRTAIQEWATTHGVSMNAGGGKLNAPYRYEDEPRNILQGHEEIVWAVEVCGRRLFSASADKTIRVWDIESRRCEQVMEDHTRPVLSLSIANGKLFSGSYDYTIKVWDLATLQKIQTLSGHTDAVRALAVAGGRLFSGSYDSTVRVWDENTLQCLDVLKGHNGPVRTLVHCRNQMFSGSYDRTAKVWDCNTLECKATLTGHGGAVRALVASSDKVFSGSDDTTIKVWDAKTLKCMKTLLGHDDNVRVLAVGDRHMYSGSWDRTIRVWDLATLECVKVLEGHTEAVLALAVGNGVLVSGSYDTTVRFWDINNNYRCVRKCDGHDDAVRVLAAAEGRVFSGSYDGTIGLW*
</t>
  </si>
  <si>
    <t>C_860061</t>
  </si>
  <si>
    <t xml:space="preserve">MSDSDDDVPLVKRAAAAPASAKPTPKSTKPTPKPAAAKPVANGRSTPSRKKPEPEPEEEDDEDESEESSSSDSESDDSDSDKPLAARRKSKSPGASGAKRKRATTPKKESSAKRSKKEPGSSKSGQVMWKTLKHAGVLFPPEYEPHGVKPLYDGKPVDLTPDQEEVATMFAVMKETDYMNKKVFLDNFWEGFKEVLGKGHVIKDLKKCDFTPIYDWHMAQREAKKGISKEEKDRIKKEKDEKEAKYKVAYVDGRPEPVGNFRVEPPGLFRGRGEHPKMGKIKKRVYPRDITINIGENEPVPEHPYPGQTWKEVKHDHTVTWLAYWKDTISTKDYKYVFLGATSTFKADSDLAKYEKARKLKEIIVDVRKNYERDWDSSDQRKRQMGVAMYFIDKLALRAGHEKDEDEADTVGCCTLKVENIEIMGDNKVKFDFLGKDSIRYENIVEVDPRVYKNLEKFKRIDHTGKRKQQGDQLFETFDAQDLNKELKNIMDGLSVKVFRTYNASIVLDRLLSEWEATKKGHSTAQTVDQKKVDYDIANKEVAILCNHQRSVPKTHTNQMEKIQEKLAGMNKELAELEDELRAAQKGKAENKKANVDSLNSKIDKKKQAIAKVELQARSKEDLKTVALGTSKINYMDPRITVAWCKRNEVPIEKIFNKSLLAKFNWAMDVDPTFRF*
</t>
  </si>
  <si>
    <t>C_860062</t>
  </si>
  <si>
    <t xml:space="preserve">MSQTAPQQEVFEEEQVAVEWTPEQVEQQFLTFLDTYKEPDAYDDEPYYIKTLRSVKAEDKCTVYVNILHLNEFDQALCAHVIAQYSRIEPSLRRALNTFIKQNEPGLVEGADAREYYVAFVSSWPQRMRDLRTSKLGQLTAFAGTVTRTSEVRPELLYGAFKCMECNTIVRGVPQQFKYSPPIMCSNPSCGNKSHWSLVREQSVFCDWQRLKVQEAVEEVPAGSLPRTMDVIMRHEAVETAKAGDKMVFTGQLVVVPDVGSLAAPGEKVHLKESSRGRDGGDGVSGMGKGAGGRELTYRVMFLACAAQPADVTKGMVNIRPDVDETTEGIIAEYHDGGQSILSMTRDPNIYQQLTKSICPSVFGHDSIKQAVLLMLFGGVHKKTAEGINLRGDINVAIVGDPSCAKSQILKYVSNFLPRAVYTSGKASSAAGLTASVVKEPENNEFAIEAGALMLADNGICCIDEFDKMDVKDQVAIHEAMEQQTISIAKAGIQATLNARASILAAANPMGGRYDKSKPLKYNVALPPAILSRFDLLHVMVDETTEATDARIATHIVNVHRYQQSAFDVPYDTESLQHYIRYARAIKPEVTPEARAELVRSYKELRADDAAPGTQSSYRITVRQLEALVRLSEAMARVYCDPLIKPSYVREAKRLLRASILKIEQSDTLLDDDLGVPPTDLPAGVARQPEDAPEARIERGEDVNADENDENAPPGANVGEKRGAGAPMEDRQAKRLRADPEAAAAAPAAGGAPPAKEPIRVSAQKFNYVKNMLAKKMMEVRDAYLRQLPAVRPDGDSADEAATAQLPESGIRQEELMQWYMDEESLKGKLPTTAAALEEVDVVRKIIAHLLKKGDTLAVLSRPKRKEGEEQKPWEERYQNERVLHLHETYAPELD*
</t>
  </si>
  <si>
    <t>C_860063</t>
  </si>
  <si>
    <t xml:space="preserve">MALLASGAASLAAAAPGTAAAAAAPVEPPLPCPLLDLPNDLLLLIMLACVTPGGGGGGGASGSPSVAFQEALAALRKSSPAAAGYGGGGGGGPLGRHGGGSSAAATSLLQPPASPGWSFALIASPGPSSPVRLPAAVAAARRQGRRRGGGGGAGEGVLGGSSITGGSGCSSAEGLRA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VRAALKDGASQQRGGSGCW*
</t>
  </si>
  <si>
    <t>C_860064</t>
  </si>
  <si>
    <t xml:space="preserve">MTAADKTYLPPEERRRIFWALRTPKGTRPGSFSRSQPPPSAPPSPLLRVFCHGIDDVRLYRALSEAGALGRVVVAASVGEADAVLAVRIKRTGRAVSMDLVTRSARKAGKPLLELPAISAVRVMEAVQALTGWPVPAHLRRSPTAPGGVAYLPALEPGTDGAAEALVLMAGGHASSLAEYLALRGAGQGGGGGGGPSGAAAWSRAVQPAPELVAELDAADVYDSREADRPANPQDREARRQPALSRPHMPGSRQERIRLRLELERRAAEEAGLVDW*
</t>
  </si>
  <si>
    <t xml:space="preserve">MDRGLGKEQVGLIGALRPWVSAPAAFAWAALADRLHAHQAVLLVTFVGSTAVRLLLLLPRDFGGLLAVTLLAEVLSAPVGVMADAAVMNVCDKESDYGKFRLWGAVGWGAFSTPAGWIITRLGIQWAFYTNTIMSLPCIYFGARLKHSQQQPAARKTAHSSSGGASSSDERGTLSGDGEGPGPGASAGDGGERGLTSKNGAAAADSAGHWRRLWVLVRRPEVAVFFVTAMTMGYGFGTIDSFLFLYLRQMGASETLMGLTLTLVYALRLALYALLPYAGSVLWVLPVEVLHGVTFACGWGAGTVNCKTLAPPGLAATMQGAFQGLYFGAGYGLGSLVGGWVGGRLGWQLMFATAASVMFGLWLCVRLARWVLGVSLSGRLAASGDEDDRDEDYVANDGDDGGDDDDEEDEAASEDAPPARRRGGGRAAAASAAASKRTRRATRSTKSYKDDSEEEEDFEADDDEEEEEEDDDDDDDGGGGDGDEDEEEDYAPRARR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KSISSDRRSVKAAELLAACSHLRLLARKVAAARDPAVQHFRLDATSQLSVPKWGKPINWTARDDALLLLGVHLHGLGHWDKVAADDSLKPFLGDKLAGAGGGGGGGGGAAGAAGAAGAAGGGAGGAGGKEEGGAGLPKASHLETRALGLLRKLHATHKAATAVAPVKRGSGRNSNNANNSHKAKQQLDKEHRLAAAAAADAAAGPSGAAREREHPSHAAAAGGPAAGREELRALLEPALPDIKRMRKLQDGSITDKALVVRSTKELLTAIGGHIQRVAATRGPKVGKKLWDLAAKTIGNGKTGEELHALHTRLAQQVVPPAAGGSAAGTKGGKAAAAPKGKQAQQHSPEQEQDRSRHTEKSKSQSHGNAGNQTQAQSRQQQQQQQQQQQQQDVAAADPKPAQVPSRAAGAAHSPRVERERSRERDRGGNSSSQHPHSPQPKAASPPATAPPHPHPHLSPLQPRGHAATPPAAAAHPPSHRPVPGPHPPPGNPPGCSPTPPLGPRPPAEPHPHSHNHTAGPAAPPHQLPRVPPPQPPSAPYPYAGPAPAAVPLPHPPPPPPVPPSQPPPEPPLPPPPQPTAGGEAAGAESAAGGSNRPTPVTGAAASPPAAGGADVAERGRSGEGSAPPQDPRDRDRDRDRDVGRDRERERERERDGDGRREWRERRGSRSRSRDRDRDRDYRSRDRDYDRERDRGARDRRDRDPRDRDRDRDYRSRPGQGLRAAWRPQPQP*
</t>
  </si>
  <si>
    <t>C_860066</t>
  </si>
  <si>
    <t xml:space="preserve">MERFRARLADPAVNAKAWYLLSFAASVAVGPFLNLYFQQLGLTHSQVGVIGALRRWVSAPSAFAWAAVADRRNAHQAVLLATFVGSVAARLLILLPRSYWGLLAATLLAECLRAPVNVLADAAAIQLCAKESDYGKFRLWGAVGWGAFSTPAGWIITRLGIQWAFYTNTIMSLPCIYFGAKLHSMRPAAAAAGNLAHEAKSGAAGKRGAATKGRGVVALDEEEVIGEQAPLLQAVQEVAADGAIGHGGSGGKLDRQPEGLGRGGKHGGQAPATAAVAVAAPAPVLPVGYWRRLWTLVKQPEVAVFFMTAAANGYGWGTIDCFLYMYLKQLGASEALVGVAVTITCAAEVPAFQLQDRLLXXXXXXXXXXXXXXXXXXXRQYGTRVPAAYVLRLALYALLPYAGSVLWVLPVEVLHGVTFACGWGAGTVNCKTLAPPGLAATMQGTFQSLTSAGFGSKVLQ*
</t>
  </si>
  <si>
    <t>C_860067</t>
  </si>
  <si>
    <t xml:space="preserve">MRYPYGPFRQRYAPAPLFHAPPTPLPRPSTQARTSLPNPGPLAASPAPPWPPHPPPTPCGQLPVPPCPVLRDPAPHAPSLPAS
</t>
  </si>
  <si>
    <t>C_860068</t>
  </si>
  <si>
    <t xml:space="preserve">MRGRVRRVAPDGSVSTLVTDLQVEYWWPAILPNGYLALGSSKGKARLLDMGLQPLLPQLPGQAAAAAAAAAAAAGAAAAALPRSLPSDLGALLDADGADGTSDLAIRVGERRFQVHWGILSARCDYFKQRLAAGAFADANAAELDLPDADPDAFALLLRWMYTGAADVAPEQARAVAELADRLLLPELCDAALGVVAAAVSGANVVDALLWAEACCEARGGGGGGGSAFERLRQRLKCWYVANHQQVAAEAGPSRKRLAEAPSLMLELMDAALQGEPRQGEPRQQGRRGRRRG*
</t>
  </si>
  <si>
    <t>C_860069</t>
  </si>
  <si>
    <t xml:space="preserve">MSALQRLTLERVTGTDVAGLGALAACPRLRELALGKVSASCSAANARAALEGLAQLQRLERLTLAGSFFQRRGGGRLLTKLLVSHRPTQLRTLVLLGFIDTVRQEPVLEVGFAPVIGVDDVDVPETAAASPGIMSCVQLFMEETKRNEPLLVSALLAAADSLQQQSIPKLLIRNQWNAWELAGSGLWSEAALPRLLARCALVDLERLPSDITSDRPAEVLSAVRLMGLPRVLELKHGALPCRDAVLGPSDTAEMAAAAAATGAAARGPGGRELGLMLQQLDLLGGTGGGDGSGGAAGTAASFGGAGQLLHLDTASPGEVLREAVERLWAEAALASGAEAAAAAGGGAAIVADRSGGREGAAGSSSSSSSSSSSSSSSSSIAAVLQTWMTRVGVTGWRTCSTRASPPLGLLGRSQQ*
</t>
  </si>
  <si>
    <t>C_860070</t>
  </si>
  <si>
    <t xml:space="preserve">MPNDAGGTAAGSGSSSGGHAGTHVAAGLKGRLRQAYGAGILLVTAVLWASGGPTMKYLFLLPAPPSAALVTACIAVSTALFLVVGLLGSAMEQQQPQQQHLQHEQLQQLQPGGAAAGTEAAAGANGRRRAQPLGAAAGVAAEVEVTVGDGAAGGRGSAGGGGLLGSLWRWLRDVGAAAGPGPGPGLHAKDKSGSARGSEAVEAEVLLASGMHAAGGGALGGGGGMRLALQRITDGGGGDGALAALLAAEPEVRGGLHHRHQVHHSRVHQGQAGGAAGALDADVDVDVERAQRTTALVEAALGPEAGAGAGAGAGPGAGAGVSRLAGGAAPEGVFTSAGAPPGHHLLNGAAAAAGLGPGRPSLDGILASPLRPAALGSSTSPRPNKLGTTHSGGLGGGAEGGGTPRRRSLSGGGAFAGPDGWDAAASASAGGGCCGGGGWRLAALTAPARSLAAAGMELGCYNTAAGALGAWGYQRISATRAAFLMQATALITPLLVVAGGGRVGPLVWLACAAGAAGGGMVALDQVQQAAAAAAAAGGRDDSSGGGGVGGPSTGDGSGSGDLLTESVSLAATAGTDLARRLLSGEGALGTAAASATAASSAFGSSSSGISSSAEAEAAVAGQAMGVLYILASCLVWGMVTVRLGVHSARFPPLQLAAAAAITYAGLALLWLLAEIMRAT*
</t>
  </si>
  <si>
    <t>C_860071</t>
  </si>
  <si>
    <t xml:space="preserve">MQPCDLLAAVAVQGLAAAVAVAVAVAVAVAVAVAAVQGLETAVAAAVAPRLPAATAAATALGPDPRRSSVVSATAEAAVMNGEWEVSPREVAEHIMRLREHIAKEMAEDLARVSADNTEVLKRTLSMTFTEVQPPL*
</t>
  </si>
  <si>
    <t>C_860072</t>
  </si>
  <si>
    <t xml:space="preserve">MHPHTPGAVRTDWVNQWAWTGVAAVAPWAIKTTLNYLSETNGELHYFLHNYCTRLQWTPPWTPMTGWWVRLEDAAGAAGGHPVDPGAAVQELVWQSAIARV*
</t>
  </si>
  <si>
    <t>C_860073</t>
  </si>
  <si>
    <t xml:space="preserve">MVRAAHSHCGTPTGPIDAGSGGAQRQHQHHQHHQHHQHHQHQQPTTQECAAAAITSTREVLDAGYCSVRADHSRHFLVELQSLRGVLHPALRAVLEQGSGGGGGGGDGEGKGGGDGDGEGGGGGGGGGGGGGGGGGGGGGGGGGGGGGGEGEGGVEKCQRQGQDRRQGMNTESEQQPLQQQEPPQPQEQEQQAAKVAAAGAQAGLVLREVVDELKRELARHEAHLDSQRTLMMAALAAAADGCGSGAGCI*
</t>
  </si>
  <si>
    <t>C_860074</t>
  </si>
  <si>
    <t xml:space="preserve">MKXXXXXXXXXXXXXXXXXQCTRTVRTRYPYPYPSPYPYPHPHPLAHCPPGAAGPPGGYVLRRRWTVASPAAEAEAAGAEAAAAAAAASRSQAAGRVRAAPGAEPLPQPLPHQALPWHLHHHQQQHPGGLLPAAPAHWPQPMQAMQPRQPHQDVAPGDATAAASVAAAAPTRVASSAAEVAQRTAAARMRRYSYCPAGGVSTGGGPTGAAPPLPLQPQHLSTQPQPAAPNSACVMPRSVSWHTPWCVPLTLCKQ*
</t>
  </si>
  <si>
    <t>C_860075</t>
  </si>
  <si>
    <t xml:space="preserve">MRREGGSLASAATAAHAPHVAGSAAAALGSAQQLPGLPGLPAIITSRRTSVDMVALSTAAAACHGYALASGSHGGGYHHLGGGGGGGGSAMASLLNTGSSQPATPARETPTAELAAAAFGAPGTGIGSGAAAFVLDTALAPQAAGSMPVRRTGSGSTSGSAAVHMKLGRSSVGGMLQHHHHHEQQQQQDHQADAKQPHKLQYKLQEQQAQHQQLHTYASLLPPPPPPHVAALALASPASAKHVPAAAAAPTAADTGDCRVGSSSAKAGESAATSGGCLLAPATPPYSPSGGATAAATAAAAADAPAPGACSCTQPCSGRGGCCSAAAVLASPARGPDAMELTNSACSPGGAGAELPSPARRCFRRSTGGAPPGEEAAALMPPPPSPPQRQVQVRQPDQAVAMDLGARKGQSQPQQHGDATCDNTPCAMRAAAAAAAATATATAAASYTDTASK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ADADGAGQPQQPQQTQQEQAAAASNANGQSAVTLRRLLEAAAAASAAGSGASTSAGGDGSAAARGRGEQRMCELVAAAAAAEAAATRGSGDHAGGGCNGTSGGRTGGGLAGMLARLNELRLRL*
</t>
  </si>
  <si>
    <t>C_860076</t>
  </si>
  <si>
    <t xml:space="preserve">MHRQSALLIICAPIANTQQQYAAVPHPSGASHPAFQSRPRRHHTWEQTDCIVSARAASASTSVPLHLQQFHWAPRDHWRAAPNKPERPFATRTHRQSGQAPPHSTSGRITESAAAPTLLPATPTPSCSQARPHGAISATAPPRCFHPPWQPPFRPFRDPAAPPTARPPAHSDALALTGARSAAPCAK*
</t>
  </si>
  <si>
    <t>C_860077</t>
  </si>
  <si>
    <t xml:space="preserve">MPRDGGNGNEEDNSAKLAQVRAEDALDEGLGWKLFTTGEDRLGWLMNIQSSHMADKDTGQVVASVDCYFMCQDGSMFKARLAFAPYFYVRVQEGREVEAENYLRRKCEGAVREVAVVEREDLDLKNHLSGIRRRLLRVSTYTVQQLMEVRKEVAPLVAANTRRAATTSAYSMAGGGAGAGGGGGGGGGGASTGGLGGGGAGLGAAEAGLQQLLQGQEAAGGGGRNGGGRGQDIREAFLEMREYDVPYHIRFAIDTDVRVGHWYTVRCHEGVTSLDRRHDLLQRAEPRICAFDIETTKLPLQFPNAEYDQVFVISYMLD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AGGAAAAGHWQARAARRALHRCAGAGLWLAERAALCRYAHAPLANLDPSGGGCGAGAGGAGGAGGAGGGEALGGGIGSVADMLMCRRLRDAGLTLPVVDPALPDLGGTETAEGDPREDSGAGEAVFNAGRPRSELHYPGVYRSVCVTLRLHHLAVAAVEAAEALAELEGGAVGGAGGAGAGGAGVGSGVFKVLRALQAAW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APAEWRRLAEAGAGAGTAAAAEEEAGQEGDAAAAADDEPVVKFVWNLKEHLPPAVQQDLVLLLTEFLYLPWREARKALQQQQQQQQAGAAAAGADAGGGSQAVPASQGGSTQAAVASTRAEEVQRLLARVSVWRAVTPGSAPEWTFPQLAGSYLRPLAGWLLGEEPEEAERERQADAEEAAAAAEGR*
</t>
  </si>
  <si>
    <t>C_860078</t>
  </si>
  <si>
    <t xml:space="preserve">MMMMVVVVMMIFRRFWAALARTQPADPEASTAEASTAWTAWTEAPVAAVAAGRRSGAKAG*
</t>
  </si>
  <si>
    <t>C_860079</t>
  </si>
  <si>
    <t xml:space="preserve">MAGGYLTGTTLPVRLAVAAGAAGSRSGAAAQPSAAAAAQPPPAAAAAQPLPVRRQQPQPPQLPPQQPAGRGKLDADSDPDGNGSQPPEAPPELQPQQATAAAAAAATAAAAAAACFAAGPDFGTSRPGAIPGSGLLAASGAAGGGGSGGGGGGAGGGPAPTNARSPAGSSRPDPLRALTAQLRRRVADMVAEDVGVSLQHPQHQKQQQQPEQGQQQPSQQQPAAPLPEQQSPTQAPLPSSHDCGRAPAPAPADGPGQAGTGRADRRAGPAAAAAAQTAAAASEAGSQLLSGSAMAAVSTTTGSAGLARSVSTSHELSGLTAVAAGAARGGGGGGGGGLGWAVMLHSRSRPQGPAATGNSRQPPQ*
</t>
  </si>
  <si>
    <t xml:space="preserve">MEEGPDGTPRRSGAPRTSVIGHVPSPKPAAGKAAAPAAGKGGEQTTTMVHSDEGAELQKVERPDDRVVTEIVGCLKMKNSMLAMGACERVKKIARVYPMEALSVMALNPEGRQKVCLAGASLPLIHFIRAADLSRPNLDRAVTLLMNLAADTSNRRSIREQGGVEALVEVLKVAPLSEPLMEHALGALHNIALLDAKAKGRALEAGILEPLLRITTAKGLPEADMCAVRGRMILTELLKMPETEERLAAVAAEMGVRL*
</t>
  </si>
  <si>
    <t>C_860081</t>
  </si>
  <si>
    <t xml:space="preserve">MRHARTSPAAPVHDCTPSGGAVLLQPLSLRRRRRLLPSRPHGLTASYSPQ
</t>
  </si>
  <si>
    <t>C_860082</t>
  </si>
  <si>
    <t xml:space="preserve">MPRLHMLRLPALPPPAPHTPRPALHCPTSPQRHASPAAPHLGAGGQAACAPAVPPSARCGLLSAPVATSRLCTPPSLQPAAPRASRQWARGTQGNGAVAISMLGPASPATAPPAAARWRPGGSPPAAAAPPGTAAPPAPPPPPPPSRLAPAVAAAVAAASALAPAAPPTRSTRPPRAPPSCRPAARSAAPPRSSASPC
</t>
  </si>
  <si>
    <t>C_860083</t>
  </si>
  <si>
    <t xml:space="preserve">MLVDSFEVQSPNVVYSDEHITSTYDYASTKLDRAPDGKWVVKPTSTSYQFRVDRRVPKLGVMLVGWGGNNGTTLTAGILANKHGITWMTKDGLKKPNFYGSLTQAATVRVGNFEGEEVYAPFKALLPMVEPNDIVLGGWDISGLNLAEAMERAKVLDWTLQEQMVPYMREMVPLPGIYDPDFVAANQEERADNLIKGTKSEQLAVVRQQIRAFKEANQVDKIVVLWTANTERFAQVVEGLNDTADNLLASIERNEAEIAPSTLYAVACVQEGVPFVNGSPQNTFVPGMIDLAVKHNVLIGGDDFKSGQTKLKSVLVDFLVGAGIKPTSIVSYNHLGNNDGLNLSAPQTFRSKEISKSNVVDDMVASNSILYAPGEHPDHCVVIKYVPYVGDSKRAMDEYTSEIFMGGRNTLVIHNTCEDSLLAAPIILDLVLLAELVTRIHLKKDGEEAFHGLHPIAVLLSYLTKAPLVPYGTPVVNALAKQRAMLENIMRACVGLAPDNNMLMEFK*
</t>
  </si>
  <si>
    <t>C_860084</t>
  </si>
  <si>
    <t xml:space="preserve">MAGEPAKTSSAYWRWALAAGVPVAWYLYSRGRKAEDERTDIDAFFKAPEPVGSTGSRPVGGGLQSGPIDAFFRNAGEEVDTRNPLDFDSFLVGNKRGAAGKAASATAAPAKPKEAGPSPEMKPVTVLYGTEFGFSKEIAEKLCSQLKAAGCKLWPQLENMADHADGYDFSKAQGDGVPPTEAREFCEWLFAGKAGSLAHLQYAVCALGDKSYTHFCRCGKQLDSALEAAGAKRLAERVDVNKEDWPVVDAWLEGVVAAVRGMALKSFVELGLDVGDSSAAKAAAPKKWGKSRPYFATVLALEGLCTLSGPDDKNTVRMELDLGDSGIGYLPGDALGLYPTNQPQAVEELLRVMGASASESVPVPSWHYEEEGVAPGGSMPLAQALTKCYDIRSPKPELLRLLVAALDGTANDHAANGHANGHANGHAINGDAAAVPPQQRLRDALKDQAAIEAYLEPRHVVDVLADAAPAKLTSSQVLSCLRQLQPRLYSISSSPLEAPARVQVTVAEVKYLSLGKGRVGVCSTMLSERLKVGARVPVYVHKNPDFRLPADAAQPIIMVGPGTGLAPFRSFILERLLEAQASNGKKAPGEMVLYFGCRRSDQDYLYGDVLEGWAAEGKIKLFTAFSRQQAQKVYVQNRLTESADLVWGLLEKGAHFYVCGDASSMAGSVEKALLQLIGERLEAGPAGADAYLQKLSDTGRYQRDVWY*
</t>
  </si>
  <si>
    <t>C_860085</t>
  </si>
  <si>
    <t xml:space="preserve">MQHPLAALLREAARRTLVPRRRQRELLTFDELETFVAFHLLDPAAPPSLEVRMLVTGCVLAFTGLLRFDDLSRVMVHHELLRVEPGAALEIHLWRSKTDQRADGADVTIGATGGLSCPVALVEQLFAAGAYNRFPGEGEDAGPLMRAVTPGTDGAQRLQQVTAPLASPIPALPYSYVYPRVTELLRAAGITKKVGTHSFRASGATAAVEGGADRTLVRKTGRWAEHSKVFEKRYVKESAATMAAVTRAMTFRR*
</t>
  </si>
  <si>
    <t xml:space="preserve">MMKLNSQCNFPWLMANVIERGQEFPYGGAGTTWLQDWNGIKVGIVGLVEEEWLETLGAVNVADMEYKDFIEVGRAAARELKAKGAEVLIALTHMREPNDRKLAAEVPEFHLVLGGHDHHYVSAFIEPHNNLMVKSGTDFRDMSLIEVEFPNGSTTDPKMSVERLVIDGSVPEDPAAKEIVNEYMKLMGEKMDEDIGESLEPLDGRFQTVRNRESNLGNFVADAWRKAAGADIAILNSGSLRSDMIHPAGVIKAKDFVSILPMVDTTEVLECTGAQVITALENGVSMWPKLEGRFPQVSGVKFSFDPSKPPGSRIVPGSVYIWEFESEPVPMELDHKYKVAVKEYLAQGRDGYDVFTQCKVLVDEEAGVVIPSTVKNHFIQLRVLNKWDGRKIYLRSLTNRWLKQTKSSKSLNNLAALDTGGADDSTTPTQRTQARTHGLAVPHPDGGHYCIAPRVEGRIVNVLEAV*
</t>
  </si>
  <si>
    <t>C_860087</t>
  </si>
  <si>
    <t xml:space="preserve">MLAGELLLGCLFAQLAAAQVTLCNKFDSVAGQAQFDQACWNKAPCGGANVTIPTAWNYSSPCTSNTSNTTSSCVPLPPGYASCADWQAVTNASPAPCRTLTCCASPYGVSYSRYNCAPANTTCLDTGPNSVACMPTQACPPGAPPPPPPWTPPPPPMARGMAAAAAAGGMASPGRSPRGTGRLEHGAAERQHDHQQQQHRDHQHHQQCHQQHQQPPWERQESHRASPL*
</t>
  </si>
  <si>
    <t>C_8700001</t>
  </si>
  <si>
    <t xml:space="preserve">MLYVPPQLAAEGVEVCSCNGTPNAARVAAAVAAAPGAGSEQEGGGTGTGTGTGADGPGAGSGLGAGAGCSPGSPLQALPGTCGPPERYTHCVEVLLRADDLGLVAASSSCCGTGYDALQSQLCPGVAAVMLAARLGRGQAVACDADVRQLAAAALAAATGDKATATGSADQAAAAAGGGAPDHSGVGATADGGVERLAGLGLFGETAAAAAAGGGGRSPALARLLVAAGGGAVAALCKLLLCCSLPAYLTASAARLLGAWRLRLGEAAALGRRPAYGGAGGSAEAAVGDLMARMYTVRTAGERVHCA*
</t>
  </si>
  <si>
    <t>C_8710001</t>
  </si>
  <si>
    <t xml:space="preserve">MKEAKGRRARSATNTGVTGPQATGACSGRYQCRAAVPPPAEELPSRGVSLPESTPSELECLSELIDLSQVTSIYAPLNVPDATMVWARTWLQQLWACVAPQAAAPPVMDAGFMLGDRMGMWASGPRGAGALLWSTLRATFLYAVWCAYWSREPAKQTSEHVVREVLLTVQLKAAKLEHFVAIWSAGGALCEVEEVQGPLGFLLGGVSFQALAWRFIVISLSGAHVF*
</t>
  </si>
  <si>
    <t>C_8720001</t>
  </si>
  <si>
    <t xml:space="preserve">MGWRTCWRRRRRGRRRARRRVGLFSGVHQDCVYCLQLRPQRQHQQRQQQQQQQQPALQAAGPPSPPPLVVATGSSDGVVALWDGDTRVRLAELIPGLPPQPEGDVGEGGEQEAEAQTVTFGFDLSEQRATTSAAAAAAGHKSSSGAVQVLAFSPDGAWMAVATGAGPVAVWDVAAGLMRERLRGHHDAVTCMAAAPAPAAGAGAAGAGTGPHFATGATRGDCSVRLWRHTPSADPAGWAAALRAARRQAEEDASAAAAAAAERKAARAAERAAAREQALANGGDGDGAAPAAEGGEEDVEDSEEEEQEVQLLRCRRPCQWQCVSVLRGHTAHVTSVVFLPPASPVPVVAVPGGAGLAEAFRGMRVASGSGEYPGWRRVMG*
</t>
  </si>
  <si>
    <t>C_8740001</t>
  </si>
  <si>
    <t xml:space="preserve">MFALSSRQTARSACRASCPCASCRGVASAPVRATYAARPVKKSAASVVVKAQAASTAVAPVENGAAPAVAHKRTFAQRHSELIKHFPSTMGVDDFMGRVEVALAGFGFTGDNTIAMTNLCRDEVTQVLKDKIEAIFGSSFNTNGLGGVLTCGVTGMKAGLSHSPVCNGGRERYVFFAFPHIAINSEGEMGALSRPGRPKQSCACGALLAILNAFKVDGVEKSCKVPGVHDPLDPELTILQQRLARRVRYEKLDVSKLDLPGLTSVAERTITDDLEYLIEKAVDPAVADYAVITGVQIHNWGKELSASGDASIEFVAPAKCYTVVNGLKTYIDLPQVPALSPRQIQTMAQASLNGFEPKHIQPGMRGSVISEVPLEYLVTKLGGSQLMEDGNSYAPVFASSDSFEWPTWQSRIRLDNNPNRLLSVERDANAPTMESPEPVHPSFEAPKN*
</t>
  </si>
  <si>
    <t>C_8750001</t>
  </si>
  <si>
    <t xml:space="preserve">MDHLGVRYAIVSCHYAMWAVLLENQPEPQPRQQQQQQQAPSAAVAVAAAVLMAWVVSAAVAAWQ
</t>
  </si>
  <si>
    <t>C_8760001</t>
  </si>
  <si>
    <t xml:space="preserve">MTRERQRRHAEIFGYGAPVVAAAASGAAGGGGVAAEAAAEAEAEAAYARVVASAAAVDDAEREAVAAEREVPKACPHCGTLVTAGRDVLRLQCPNCTTRFLNIAPDKLLLGTSVLLPLRQLQQRQQQQPEGSRMQPAAAQTEPGATSSNGGAAASAGAAAKGGHQHAGAAAAAAADTGAPAAIVAAGPTHVAHDLTLDDIHEDFTDDDVDGDEDDADINDDDLIATAAVGASGTVDPKALVVDELAVLEVAARAAGLPLAAVLRDQRGAPVSHLRAALEAAVVGQREAVRISSRIGRELGLSGQE*
</t>
  </si>
  <si>
    <t>C_8770001</t>
  </si>
  <si>
    <t xml:space="preserve">MLGDRMGVWASGPRGAGALLWSTLRATFLYTVWCAYWSREPAKQTSEHVVREVLLTAQLKAAKLEHFVAIWSAGGALCEVEEVQGSGSTKAFQKATEPSRVAQDSGRTKGHPCGPPLGGLDVAHSHVNPNRQVYVQILFRYC*
</t>
  </si>
  <si>
    <t xml:space="preserve">MEQNSDDSDADTVGTDASDWSGGDRDPEVDGIRQELQTQIPGAKLDQAEGQFLAARHLASDISQELNATAGTGALGARLGAKIKLLFQLTGARAGDASGGAEPPSPRSLHSLGSPTRGIRVGGRRRADGTSRTLRGKARRVTVRQIKLMMKRMGRAVVAHLNSGRGNLAMCNFAVDQTGVAHKTAAEPQELQEFLSTTTLAALVAMLGPDCTLEQAMIAVMQRALNYRITEDVPELSPGNRTLGLKALMAQSQFTVPMLRSTAKSLIAITKRGLRVLLVVGPKFNKVRQTAAAAPHGTTAAGEAAAGPGSTAGPGSAPGPSSAAEPSSAATAGGKTGAAGGQVTQLVAFWERRSSHRAPAPAAAPAPPGPQHAAGTAGAPADGGTTAPTAATTAPGASTGGGGGAGPSAASAAAAAGVDGADAGGTGGGVQQAAAAAVRDGSGGGGVQAGPDGDGTALPPANVGILLKCNPSTWNKTKCQDACCELVEYIGANSFLKRLVYDVLPSEASEAKCWEQKSDILKTMRGLFKAPGHVAGEDEDGDEEADHDPASATGEPAAGAGIAAGEAADAGGLQGSQGCSDVPQSKEEVISAVYFVSRTFIYKPIPICVPTPDSCRQC*
</t>
  </si>
  <si>
    <t>C_870001</t>
  </si>
  <si>
    <t xml:space="preserve">MAFASSSMAALSRPLAAVSSGLGSALSRASQLLTSGSLSSSPTASHSSTRRFISDGTVGSKGRPDSLFLSDIRSRGEAGVCGKGGRSLPREHHAILSSQLRDKLERAGLPFAGALPEDPVLSSVRPLVVTSADRLDIVLGLLAAQLSVRGPSVAGVLLTQAGASRITRSYAKSAVDNIFAGLSNNTGASGGGPDGAAAANGSAQGSLYRGALLPVLSTDKHLAEALAVIGRMDASILPTSIRKVTQCKVAGAAVMLFDKYIDANAVVTGLQKSRPTRVTPKMFQHTMKAMCRASPQHIVLPESVDKRVLAAAADVTARGLARVTLLGDPTTVQSSDRFDKYVDMLVEARKKKGMTREAAADTLHGDINFFGTMMVAAGDADGMVSGAIHTTASTIRPALQVLVYGDCAVNVSPSAADLAAIATTSADTAAAFGIEPRVAMLSYSTLGSGAGPDVQKVTEAVALVKQQRQDIKVEGPIQYDAAIDPAVAAVKVKGGSEVAGRATVFVFPDLNTGNNTYKAVQQSTGAIAMGPVMQGLLKPVNDLSRGCTVPDIVNTICVTSIQAMQFKQRTQAAVAAAAAPK*
</t>
  </si>
  <si>
    <t>C_870002</t>
  </si>
  <si>
    <t xml:space="preserve">MLALRTDLIRNIANIAKSQLHEHFVSIPDDIGRYLAEMKEQLAQLVEWPEDELSAEEKLAFFRETRHTFGRTALLLSGGGGLGTFHIGVVKALFERQLLPRVLAGSSVGSIVCGIIATKTDAELRDLFSRLDEFDVGFFSNSRAVELVQHLINKGSLQDMSYMIKKLRGLMGDATFLEAYERTGRILNVTVCPADTNEPPRLLNYLTAPNALIWSAVAASSAFPGLYPAQHILARNSRGEIIRFSAQSTNDSLERRWRDGSLELDLPVQALGEMFNCNHFLVSQTNPHIVPLLNLKKALSRKWANVLEAELKHRCQVAQWLLPEWVPSKWLMLFTQAWEGDITMTLPSALWHLSKTIVNPTTEELIRNVKVGEVATWEKISAIECNCSIEATLDKCLANIANQVRGYRLQRMHNRIPSWLHMSAVGLPAVASWGDSEFAEAAASIAAAAASGGARGTSWGTPHAAATSLVLADAXXXXXXXXXXXXXXXXXXXXXXXXXXXXXXXXXXXXXXXXXXXXXXXXXXXXXXXXXXXXXXXXXXXXXXXXXXXXXXXXXXXXXXXXXXXXXXXXXXXXXXXXXXXXXXXXXXXXXXXXXXXXXXXXXXXXXXXXXXXXXXXXXXXXXXXXXXXXXXXXXXXXXXXXXXXXXXXTAGSTGAGSSSAAGAAGGTAGGGEPGSGRNSRSDSAGRISQELLDLAYCDCTDSSARDLWSTLLPLAQQSVSLGETAPARVGGGASATGLATAAAARRAGGTSDPDALDVFAGNKA*
</t>
  </si>
  <si>
    <t>C_870003</t>
  </si>
  <si>
    <t xml:space="preserve">MGQGFLCRL*
</t>
  </si>
  <si>
    <t>C_870004</t>
  </si>
  <si>
    <t xml:space="preserve">MSVAPRGCSSSTFLDGEGSGSGGGAGGGGVSYDTFQRVCGRGFAPWEVHRPQQAVRELLTAGAFKGAVLDMGCGIGDNALFIAKYTHCSVDAVDMLPKCITFAEMKAGLRNMREKVNWQCFDLLLWDESPLARAGRSQTYDVALDCGGWVVGSHGWRAVVHDHVLKPGGVLHVLALSDQEMAPGGPARVSRSELEELFSAGAGWALQSVRPHFIELHPTFWGGKGQAYLVAAQKVDTGAAAGAGAGEAAGGGAAAVPSGPSV*
</t>
  </si>
  <si>
    <t>C_870005</t>
  </si>
  <si>
    <t xml:space="preserve">MPREDALQHTASLLLLSLSRAAVSEGVHAGETLDRGTVLITWTPRGLELCKQLPYKHRCVLDTEHRTSGSMGFHGQGFNALGFAKAKYILNTLADPLPYLISRGADMSTSLDRCLVFNDTLAYRRHRPTLRSSSSSHRRLSSRSARSSSSHHHHHSSISGSSASSNSGSSSSSSSSSASQSNPQPEPEPDYLSWRWPLPPSNIGMLYFRANAAVTRCVYSWMTDMRFEADINPKMWDQDMYGRVMSKCAALLGLRWQALDPRLFQSACFKECGCAHEDADVGEPGRVGRDGGHLPYMARGDAVEAVEAAQLMANLLRGLRQHTPVRIRYRP*
</t>
  </si>
  <si>
    <t>C_870006</t>
  </si>
  <si>
    <t xml:space="preserve">MMDAQHLKHLKPELAAVLNCIASVVSEISTVLRSAGSGYSGTSNAFGDNQLDVDVQVDRLIFERLASCSAVQGAGSEEQPEIKALPGQGYTVVFDPLDGSSIMGANFAVGTIFGVWPANGGSDAAAEAPAASTSGNGGSSGGATGSLCCSAARLADSHEVQEFLLQADGSWRLLRSGVHIQPVSRTYAPANMRAAAQNAEYAALLQKWIEEAFTLRYTGGMVPDVHHTIAKGSGVFCNPCSEKAPAKLRLLFECAPLAFVIEAAGGSSTTGQCSVLDVVVRTPNDRSKICLGSSQLVEESLPAMQAA*
</t>
  </si>
  <si>
    <t>C_870007</t>
  </si>
  <si>
    <t xml:space="preserve">MGQPPQPPQPGARTSPAQSQYGGAAGLQAAGHVGHVGQPGGPVPAGQAAAIPHIGHMLARKGSGRSLRGTVSLGPAGFPHIHHVGGSGGGGSGEDGSPGGPGGGGGGGGGARISASGYGGGRLEPMPRTTLAQYQRAMSSHNGGAGPGAGGAGAGGAGASSAGHGGHGTAAGGPVAGGGSSAGGGGSGPDGRIGGMGSAGRGLDPNDPHVTHIRPATQLALLVDSPLRPPPGAPGAVSSKRLGAATAGSSAVARASDPGGGGRIAALMPTHSVRMPAGAGGGAAAAAAALGAAAAAAAALNTAGAVAHPAVARLQLSAASGGSNAVSRTGSAGSAGGISGVSAATRVSSSLLPGSQGVKTPAYSILGTAAASGMGGAGITRGPVAMSGGGGGGGLSGSASLPLPTPFSG*
</t>
  </si>
  <si>
    <t>C_870008</t>
  </si>
  <si>
    <t xml:space="preserve">MVVPAAPPKPELGLNGGQDGNELTSPGGASSGAFGCMPPLPTRMATQTGALHAGVNALGSSGEAALSPQGHRRSISGTGQQAALQPSPQSRPLPQPRGLAVPAGVAAGAGLDAAVLVQHPQPRPLQHEVRHRYGVLADEETDSGAVQPYRPSATGEYDAAVGSYDDGVGSGGGGGTYDGASGGQAVYAHEDDREKHGRQVAVAQSTPQGAARGAPPPPVYGRVSQLRAAVPVGALSGCSGYTSDASGSVSDWYPPPQHRPLRALRLPAGAVGGGAAAAGTAADQCTSPAAADDAGDGGSSSSGGAELASHHARRLLAAELLRVRSSGVVLPGVTLETLQAEAEVESPQLRSPTSPRGHGRLHNHNHKHHRHRHRPRAGEVAELQQLLQQQLDQQQPQDAWPAGAQEWLPGSTAPPVSQPPAQAARSTHVAASRSNLLAQSLPTLTPGAGLGHALVGASRLSRPAATASNSAIALEGAHEVEQVQQQPRSQPYQQQQQQQPPPRQQLQQPRPQRQSSQQQNQRSTQPPPEPQPLLLKSRSMGPTFDTTALDAAVESMDRADVAPTPPAGRQLRKAPTVAAYHRLPAAPAGGLPLTAAMLRASAEALLQRGGLVAPAAGGKTAAAAAVAAAAGAELQVEAAEEMRLPMGTPRDALERWLVDHSMQLAALRHVGPLDPLDELPTPPQQPQLQQQQQQQQQQQQQQQQQQQQLQQQWHQQNAQKQPQQQQVIVTMATAGMSGGARLSASGARVSNSGHAAGGSGGASGSRPMVRVSSNGMALGGARVAYPAFDARVPAAGPTTAAAVGPTAVEPAPIQPRFSNSATVGARGARLVPEPDVLQQWLHGGGPAGGGPVAH*
</t>
  </si>
  <si>
    <t>C_870009</t>
  </si>
  <si>
    <t xml:space="preserve">MGALLRLLLPLLALWGAGRPAAASDLTGTAFPFENCKQDQRNSPYYATLYSYRENPEKQTSTVCIQIRTLDVCLPGKWRCCNTSINKVKFFPALGCRGSVASALINGNSIMSYYWEEHQGLDILKITPLAQWLSSPAKSDGAIVCLNLRAPCWTVQSFSYNAALMEYALYDKKVNNYECCPVGTIVLPGGSLEPNFPSRPPPGRQPPMPPGLPPPDLPTTPPPRGKSPPPKGKRSPPPPPPKAPKAPKNRRPPPPPVAVDQTCTFTAAIRRTAAANQGFAQSVCQLFGALIMLPLYDGSDSGSNPTFTCAISTPSYMVLTGSDVPAASVRALFDAYGDGGQVDNAVILLGLGACGTDSALLRTDCPGVAVNTRVLTCGDPNAALTSPPPPPPPVRRSPPPSPPPPPPVRRRPPPPPPPPADVATPKILVFQDSAYLIFYTPTDWNSGQSTCQGLGGNLAAIDSQDEYNLLADAMLEDLAPEGFINLWFGLTVTTAGGAAIPGFNADGSRMSYMPINFQYDRTRAAVRYYYMTCDAMTRVCSWNYSPGGAGDIQSGYICEFMTAALTG*
</t>
  </si>
  <si>
    <t>C_870010</t>
  </si>
  <si>
    <t xml:space="preserve">MCKPAMRFGGAAVVLALGVLALIHGGEASYLTGTKVPFENCVQNTMFSRYYATLYSYTENKAKKSAQYCVQLHSAPADSCTPGKYRCCNTHINKLKFFPAPNCRGSLSSVSIQSKMMNRTGITSIYWEQHMGFDIVKITPLMQWLPNADAVDGAVVCINLRAPCWSLAMLSYDKEVLEYALYDKKVSNYE*
</t>
  </si>
  <si>
    <t>C_870011</t>
  </si>
  <si>
    <t xml:space="preserve">MRPYQRHRQAVAALFQLLQPGYAASRPGELMELLECATRLGWLLGPCGRVTPPPPPKLRPPPRQVAEETAGLLAADRALHRLLADLLPPLLAARQQLPPSDVARLLVAAAELRPAADPYLTACWDELCAALAGGGGAGGGGGGVSGGLGDGRGAANAAGVGQLSSDELVRLAAALEDLRREDAKRAAEAEAHTRGRGREAAAAAGLGARDGASVRAGCFGDA*
</t>
  </si>
  <si>
    <t>C_870012</t>
  </si>
  <si>
    <t xml:space="preserve">MWAFARQGAPQPELGAAALQAALRWQQLGQLPRRCLIKILAAAAALGHVPAPPGPAGAAAAKGGGGAGGGGGGGGGRGKEQAAAEEKEGGEQKALLALARRLAKAVAEGAERLPPAELAAAAEALVPYCAPGAALHDEYGSAVLRGLVAAGRQHVGDLRPDACVSLLCALSRLAPAGSPSSLSSALDPRLMSRLQQRLAPSVSAGRLAAPQLAALLQALAELGARSAPLLPALEQQLLRQCSAAAEPQAGADNTGCSSGSSSGLSGGQLVATLLALGELQRRGAVSELFRLTSSQLTADLRQVTSRGGSSPGSSISGSSSGSSAVSAQDLSKLLRLLGSTVVSRQREEQQRQPGPQPQPQQRWGKRAAPSGRRGTAADADSGASAAAAAALADGVLGPGRQIFLDAAWSALSEHRRVAGKKCRSGGAAGSSTAGSGSSSSSSSSGSSSRQRLLEELTPTQLVDAVWGLAACRYDNTDAYDTLCTRLHGRVKHLPGWSLSRLAAALHTAPHPPPGHPAAPPPPSSAPAAAAADEEELYQGAPPSTASGKKASARSDSSNNNSATTGTANKQGSSDKDAQASRTPAATDGSSTPPAATQLSRHPEMMERLAKYGTKEVAGAGSSFRPEAVAQLAGVFAAEPCGRQYGGLFLAASYTARRWLLQLRQRAEEEAAGGGRAAAAAARRRAQERERAGEDEDGGRGGGEEDGEGAAARELRQAATRVAAACEAAGYSVDEVLEPELLQPPSSPSGSSRRRGGNSSVPARGRDGWSDADESSWRPAATGGSSYGRSSSSRAPSAPGRGQRSGGEAGFDGSGGGGGRAAGPPGRRGRRHQHQHSQQQQPEGGEMLEKLRLVLSYEYDMPLEDVRPDLDLGQLRRPAAAAGVAGAVVVGDGAHDDDDQSGQQAVVDCVERSFEMFLQLGGG*
</t>
  </si>
  <si>
    <t>C_870013</t>
  </si>
  <si>
    <t xml:space="preserve">MASFAACKSAVSMRGFTPRTTGRPAVPHLCNRLSIVARVASPDIAGPPGDGLEWEMPFSERRRLEHELRAARAASERLPAEMRFSREQLFYFGPAEILTYLRYILAYEFSVPVDLVTPATTLVSLVSSSCGADGCAADDDEALAQAQAVGMGRLVAAVDTAFHAFFPLLGQLDWGEASVQALADAICNDLAAEWN*
</t>
  </si>
  <si>
    <t>C_870014</t>
  </si>
  <si>
    <t xml:space="preserve">MRAVAGDRVTTSDVLKALSKAVASSVGKPEQWVMASVTTDKPMIYGGTEEPCAFGYLMSIGSIGGDKNKKISAAICEVLTAKLGVPANRVYIQFSDAKASDVGWDGSTFA*
</t>
  </si>
  <si>
    <t>C_870015</t>
  </si>
  <si>
    <t xml:space="preserve">MSALLPGGTPSSSARGGGSVGKDRPHGSISISVPGGARKANTDLEFNLGTSKARVMKLLDDRTPAPFKKFFSGPLYDSLLNACLLYSQXXXXXXXXXXXXXXXXXXXXXXXXXXXXXXXXXXXXXXXXXXXXXXXXXXXXXXXXXXXXXXXXXXXXXXXXXXXXXXXXXXXXXXXXXXXXXXXXXXXXXXXXXXXXXXXXXXXXXXXXXXXXXXXXXXXXXXXXXXXXXXXXXXXXXXXXXXXXXXXXXXXXXXXXXXXXXXXXXXXXXXXXXXXXTTRALSCMCFSSLVLCWHSLPRVNVHPQEMEQQRLELSPIYSQIILKYSTYDKPQQDKMFFESLYETLVSILCDAFCSPKMTGFLPPPAGPAGQQAPPAAAAAAAAAAAAAAGAGGADNSAATNAAELAASRRSEIEGEIGGLFRSRHFNTNQRKYAAPRSVDTLGVKELYALKHETSNRALNAKMLTSLYAKPPSLAVQVASVTNSPLISQYISSPIVARAKVRPRETCES*
</t>
  </si>
  <si>
    <t>C_870016</t>
  </si>
  <si>
    <t xml:space="preserve">MLEAANVGPEQLLGAMYGPVLDYSSDDEDAEAAEGLASMILTRADGGASGGKAAVKGKAAAKGKGGAKDKSESQGPQEEEGGGEDEPWFCGAARLGHLGVLRKAVAAAATKPSQEQLAAALRAAVLCGRRDAYRLLLDECGAPADAVDIARDLMAVATGSTGCSSAAASGAAGGVAPAAAALRWRRLQQDRVAQAVQLLVAVARERGQLSQVGPELILSALAAAAQALQPEAVRALAATAHGAVAAGGGDGEEAVAGAATALLWELVCGGAGAGQPLGMRGGIDDDSAAKAAAGGGAEDGDEEDQGPGEDGEMPEDAALSPQFATYKALVAAGGARVRLSPAQLRELQARPGAAAALAALPGDELVRVAAAGGGAGGGTAAGDTQPLEAAAGKGAEPWASDVASVAALAGLREAGGGKEGPAAAAAAAAIAAASTELSWAEVPLLQSPAAAPQAAAAAAPAAKKRKTDTAEAAALAAGVEVEPADGVHVLLAAAHVGNAAACLFLLTGDGDDEERDLDEDEDEEPEEEEEEEKEKQRGRALPEEARPRPGEVVQAVQVAARRGGGGAASGCWRVVDMLVGRLLCQVMMDQIMQVTGGGAGGGDGGGSDDDASDGEGKKRRRGAEAAGGSGSGSSVAEMIASNPNLKLLCHVVSGDGASAGDIMAGFRHATRQRGKTQEAPDTQDRRDAGHGSASHGCRPQWXXXXXXXXXXXXXXXXXXXXXXXXXXXXXXXXXXXXXXXXXXXXXXXXXXXXXXXXXXXXXXXXXXXXXXXXXXXXXXXXXXXXXXXXXXXXXXXXXXXXXXXXXXXXXXXXXXXXXXXXXXXXXXXXXXXXXXXXXXXXXXXXXXXXXXXXXXXXXXXXXXXXXXXXXXXXXXXXXXXXXXXXXXXXXXXXXXXXXXXXXXXXXXXXXXXXXXXXXXXXGSSTVQLCGFRWGAVAPAVREAIEEARSEAVGGGGVGGEEADGLWESWESSEEAEEYGDEEAEEESDEEMEMGEGESGSGSGLSGEESDGEDDE*
</t>
  </si>
  <si>
    <t>C_870017</t>
  </si>
  <si>
    <t xml:space="preserve">MQLCCRQRGRGQRQRSDGASNICNASTSSRGASQQRRRFGGVPPHLPRAPRHPGRALPLLPRALRQRHGRQRHARPDPARHPPRRPGGAPGVPVRRQAGAALPGAGAQLPAAGRRAAATAGRRHADSAPGRNRLARLLRRRPTTGLGARRRRRRRPDTAPDGAAGSLSGLCGGAGGRRHGSTGGGAAGANAAAAPGARGQREQRWRRGGGLWCRQRRQADANALS*
</t>
  </si>
  <si>
    <t>C_870018</t>
  </si>
  <si>
    <t xml:space="preserve">MEPHSHNSFKHLDVHTHIHSGRVQPLPPSGSLPPKPAWSPAGSKDLSSQTSRSSSREDFTMSKPPPAGWTVDKHTDTPDVEHGKPLVNLELRKQPSAHVDMLPPPPKAASEPSTAKDEWVRGDPGPFGLLCFGMTTCMLMFVTTGWTDKHFIPTVFCYAMFYGGFGQFVAGALELIKGNTFGGTAFASYGAFWMGWFLLEYLSITNKAMFPGVQSGKSLWCGLWAVLTFGFFIVTCRKNGCLMTIFSTLVITFSLLSGGVWDPRCEQAAGYWGFFCGSSAIYAAFAFLYKAELGILLPGVRPVHFI*
</t>
  </si>
  <si>
    <t>C_870019</t>
  </si>
  <si>
    <t xml:space="preserve">MTVQHVAFFVGTPDSSDPWPRAYLASALEARYRVTYLQKDDAFSYKKEEYDALVIPAPDKNLGGAYPANTAAAAAFLEAGGNIILTKWASDSALAYSYITKVLTDPSGCCKNSNLDTSKCLPQIYSPSSIASTGGYVSSQSFHTAVPLRADSKTTVGYPPYVNQLYGGSGIATLGCSGKTGGFQSLYEIIAEQPLVEGVTRGVGQLYYVAYNWDDEGGNPKQGWTDVVVAMVQDAYNRPGALALAPVAAPQTAPSVQPGDLTSINMGESYLPVSRGRMSWSSGGGLTGLGAALKGPVVSTAAASGVYNARRWNAAEWGCHDVAQAGFIKGAFWVAFDLGLARPVARAALQYFEYWDSSTLKLNPGAVLQMEVRVDDKPFSGVADTGTVLCSKAPPVFVTSGSKGPTPTIACPSIAAADGGAVVGRYVAVRLLDVSAGAWGSQVYKAAMCGVDVLYKDSGFTAAFGRRPPDNATAGLAVDGLYHDNREGAGAGMCGLSFAQDGPWISVDLGSVQQVMWVELTKSADPNYDDQLNTVFVIVYGTSANPYSCNSFGGLQYDKVVGLSTCGGLSEAGGKGLALTAGMTFLADCGTAGVSGHIVTVYRPPTTRSPTLGYWGVLRLCEIDVYTLQPTYGELAHTSYQVDLATLPPPGHSHTTWPDSPVGQTAALRLQQVSMHRYVDFGPAKSGVSMLPDSTNVVGAATYPYTAKGLVVDGIKPAAGAALESYMCPRVYDTSTAPSANSYGAGDGVFMVVDLGVSGGVDLMDAVYGHAVEAVVVHFASSLVSRTNFQAEEGPYIDVRVGNTASGNRLAISPGATGSENPLCAYHVGHMLGLDPHDDRWWLADGTVKRRYACSGLPGRYVVLSTPRRWQFESDQPANSLFYSPAVCEIEVYARVASGSASSLALVSSSRTATQSGDATAIVGGASLAGRNPNTLVRENSSATLAMEQGVCAYAGALGFNNYYVLDLGADYAVAFVRTLASLNSQLGASARVLSSAWDGKTHPINVTAGFTDCTVTSDGVATYLQGSKSIRDATAEAACIDTKTSAMAVGRYVALWQADATLTAEPLVLCRVYVYVNGSSIPEQGDVAGSAGQPFAASGFGINATSLSGAASSSSSSGSSTYYLGGGIVLGTKSSRKVTGRTPASLGEAPLEFILPGGGIVKGGVRRRDLLAARPAADLVDALAVVTVDGGGHAGTASLADYGADGAYEDYATTAAAGTAEAAATTGGRRGARWRRRRGLLHQDDTAQPLAVVTSGAGAASSGTSRQLLAEMAEAEAQRGGLRRLLFTAPSQNTSVWSVDLGRSQRVDGVVLVVTVVTSSYFEYGQIQITVGDDASGATGAVVLSGGVINLLTERWYFAAGSALGRYVTVTRTVAFSLPLNSVEVYVIPDNNEGQVVSGRPTNQAGGVVTGAGGSSNAVNGYYSQDAVIAAGGHTGNANLFWGSATPAVVNPWWAVDLGVAMKFLFVDITPSTAALAGYELRLTNSSVSTGLEGVVAVARTATPVVALGTTARVPMPPGADAARQLIVRLVTDPNTASLALGQVDVVVDATVLAQTQNSGVSYPPSRTYDSAATTSGGALSAPLATDGTSTPAAAASCAFVAAPGSGGSATAVWLTLTMPLDAAYAAYSTALEVRLGNTEPAAAGEGADNGVVVAGPFSLTAGEAVIKYLATATSGRYLTVRSTNASPIALCEMAVYGERAGMAAFEVAVVAASPAAQFLLRSLRLRCIADRSLAASAESPTAAQPHATCAAVTRATQPHTPSAAVSGASQPQAANPAASAAQASGTSSSAIPVAFAASVPAPPSGSSSQPAALAIAPAAFASLTGAATGAVASSSQTVSAVAATTVAVAAVSSVTASVAGSVAASVAASVASSTAASAAAATAGGIAGGMGSSTMGAASGSLSAGGAVAASFFMSHLQFFAMTDNAAANSTTSYKSVNGELSWLNLGFSTFALKNVPPLQRKAYNQIINCVLLVLIVLAVHLFAVVVLRCLLKTWTVPAWLVFPYLEIFMFFFSLVSLAGAAAILLSSAATTPGGGGAVIAPAVVGAVTALLLICFVAAATFIVHRLRKAARQLGLLYEHRPPTLGKARFFAKKPAPAAQHAGSSSDRTPPAPIAEALEREGAGASSRTASGAPSAAAIPPWERGSAISSPQWAGGSSGHDSGSSSAAGAHLRLAAAGGSAGGSRRLSISNAAPAKSIAVAPAPVPLATAAAGTTPLTLRPGGGGGPGSHSSDDASDELGSGRETGRAGSKSVGVQDKFHLHHHHKNPNTEHAGGDGKEKQQQHELDGKVAGEHKEAEEKKSWLERFEVGHWNRPGEEALLGKMEPWRSYKYKQDGMSVRAAVRCLYPVDFAAEAARLRAEYEAKRRARRRQRRDKRRDAATAAAAGAGTVGSSVAAPPSRGGSRNAWGSFVGSVASMTGRRASAVAATGGGSGGDAAAAHWHMARVKIDAAQAMERQRQRVEKIDEAADGIRSIRGMLQAITRAASRVYSRRVPAESPETGGGAATGGVAGGGGGGARSSVEEDWRVRTNPLSVPGEGEEGPGGGDGDGRASTGAEEGVVTAVSFAVPPARSGASAMSVMSVDEAAFGQPGGLSMSHGIAGGPGGFGSAIGSSAIGSKSGGPASASGGRPTASVSAGRHVGFAAVGTAVTAAQAISNAERPPWRPGGGKARRGATAADSDGIPSPPPAPLPPAPAPLPPLPPVRGARPAAIAVAAAGPHAIGSAEFDQASESRRMTWAGTGAEHLDPNAMHRPGSAKQRQHAEHGADGGVSSPGGGSPTAEAHAGAAARGRALLWGPSADLASPSGSDAAAAAAAAVAAGAPPNAILSPHASEQPQHGGGGGGFQGFQLPDGAVRRGCVAAAPLPLMSFGHNLKHATAAAADEALAAAAAAGGAPPDYDGPRPYTPVPQALPLPPRAETPPLARPTPPAGAQQAQLLSLQSFAPRASDSGTSIWANAADPKLLHVGAAAAAQPPQPPSAGSAGSAAGSRQSTPPTDAEGLTLQASTSGNHLNAAYGSAAPAVPQMLPPLKEEPRSGAVEGQESERSSPVRPDRFKAPPINLISFGVNHDSDTLITGGGPKVLTGSVTAGGGAAGSLAARPPSARRSTSGQNSPHATVAGMEEEFGGAEDGAAGGPAGRRLAVRRHGSRPGSPLAVTATVATVAAQPPPVPSWPRKAPGTTAGGDHTDDCDYSSDDDSEPLSDEEEWKRTNPEPPDEATLRVIARAEIYERFGMVFAENQGHRMLAITFWVAVVINAIVPAVLLGLQSGGGLAAGSAAALSANIALLCVKGGYALYMTVVLPYINVILIAAEVICAWLETAVVACIVVITLDSANDKLPSAPPPPPGVTVVAAPLQAAPPPPGASATQSHAAAIRMAGDFMMVAELSVLGVQILAMLLTAIIPAVIALVGVARIKLRMWRHYHTHGNLQRALTAERANAAGREAAVAKAMAELSAEEQAAAQQQQQQXXXXXXXXXXXXXXXXXXXXXXXXXXXXXXXXXXXXXXXXXXXXXXXXRQERTQIGVDRLAA*
</t>
  </si>
  <si>
    <t>C_870020</t>
  </si>
  <si>
    <t xml:space="preserve">MPNADADSNGIAAPRDLNGMGARPPAPASTQHNTTDSDAGDGVTHVLAAAAGPLAGPVYGGTLFPPPAATAATATATGGRQSSRAQDAAEPLSPQGPQQPQARRRRGARTQPLQREQPPSSPPHGEVQSPGGGGGSGVAAELGPLPHPQPPPPRPPPTGAGSKPWPLGAWSRGGGDNGDGGGGADNGGGGGVLLDAASGQLRPPEAAAQQQQPPPPPPPSPQAQQESGSSLSGAEALETHTTQDTDGGSSSAEAVGAQMTQDVGGSAASLLSSTEPPPPPPPPPSPPPPPPPSPPPPGGPKQRKTARGRKTGTQAVEDVPAMPAAEAALEAAAGGPKQRKSARGRKSGTQAVEDVPATPAAEEALEAAAAVPPPPPLPPPLPVPRTSELRTPGAFLSCYDPLVEVVRAEQAAKRKPRRRRSATASAPLQDPAADPETDGDGAGGDGSSSSGSSSGSSSNNHWEEYLATLSTADDTQQPDGAATAWAAWAGGSSSGSSSGNKERGEEPWLDRTEPLPRELRHAFWLELTQPDHFQHRHFHASGGSSSGVGRSHSGAASSSSSSTGDSPPLDFTADNAGGAASIGDRGGLPADEQEAALAAATAVAAATTSRFFRTADGGLLRPGCDALPVIIGVRQPQPYGPAEVYELPDLGLGPMDEQTWQAWGDLPYSNRPQPLVEIAPAAAAPGGAGGGGAAGGPGFELCPEEMRGAGGWRTYEVLVGPGYSHDPTGTLHPLILRCNGRVCVNARHVWDLLEFVADPSRDAVRSHLTNIALLQRRAAGSSSPAGGSSSAAGRSSAGGSSSPAGGCRGAAEGRADGGLSDVEDWAHAEWEAGATATAAASGGSSNVGSGSDGGHKVHGGRRRGVGSSGGTVTGSGELLSPLFCHWLLLRRWGARGLAHVRWGPGDTLSHVQAVRRNPAYELSRSVSAPAWMAVARAAAEARLDAAPLPPPPPPPPSSGGAPRAGAEDGGDAGSAGGGGSGLWR*
</t>
  </si>
  <si>
    <t>C_870021</t>
  </si>
  <si>
    <t xml:space="preserve">MAEALSRLLPPAAPAPVFISLVGDDTAGAFLTASLRRLRGGEVAACVADVAAVEAHLTPERLADSTLGVVLTLGSLGAAIITLGPAPEDAAAAAGSSSSSSRSTGLEPVDACSSCSSSCGNSSGSSGSSYDAVSARPCSGSEPHMTPAAAAAAAAAGTRYCRCRLRGANTSHVHPGPPPSFLNRSLTSAAVAGAGPAAAAATASPPPPAARAPYRLDVVHLRALPAEVVSCNGAGPVYAAWVSAWGNGL*
</t>
  </si>
  <si>
    <t>C_870022</t>
  </si>
  <si>
    <t xml:space="preserve">MLADGVLSSLSTASFYLIVPGPPPQPLKSLSHPFTPAPHPSLQESGSRLHLFPADALAALLGGLTALGHMPPADWWGRFSLEVYARFGLFNCQELAVLLYGCARLSYTPSPAWAARCLEAYRAAAAAPSTTSSSTTSSSSTTSTSSSSTASYLPLLDRVWLDAWLRCTARRLPGASAAALVLAAQALAVLQVYPLPSKFSAALLDRLAEVLPQQQQQQQQQQQQQQQQQQQQQQQQQQQQQQQQQQQQQQQQQQQPQQQPAEGAPGGGLQASSAGGAFDGAQGHQHEEEEGVEVEEQWGPEAADARERLSGPEVVSVLLSLVALRVRPGPDWMEACLAEREEFASANFQPASNLSVHCGIPIKGKRAVVVGRSNIVGMPAALLLNKRDAAVTVVHSATPKADAEAMCRQADIIIAAAGQAQLVRGSWVKPGAAVIDVGTNPIDDKTKLASPLPLLAAAVGVAAGAVLQRATAGRR*
</t>
  </si>
  <si>
    <t xml:space="preserve">MDRLHIMDEHLKNVQQELKYTQTRVEAKNKEIESEKHLNAMAEREMGRLKKDIGKMEAERQELADKINGLQNQIYKNNEKLDQFKMLMNWNQEELEQWALAERQKAEDNAALEKYRHADDGKVKELTLALERVSKQVVGRKEELEAEVVETQAAQIQLDKAAEDFRKLHVERQDLIRQWEEAVEAMRHRDAAIAAASEQFAMQKDARFLENETLNTKEADARVAYYEREVGKQRDVLAREQARTEELNNQVELVKATLSKAATELAQRTVENKQAREDLDAKRQKLDAARKRFVVLKRKLENEFGNLDSMEAKASELEAMRRGEEARLKAILKEHELLKKEQYKRSQVLFDLRQKERELISEISGGQGQNKNLAARIHALDEQVVRQQELLYNVEFQLQQMERKVARAGGVRSEEETRALNARIEKLTAILEGVNAEYSMLLEQVKRAEDDLLAARRANTSLRADRAKLDETISTLKLENDMVSRQVRVDGLRAELRLLREDVHRITLELKERLLRCEKLQAKFEIISAKHRGSGEDDGEERTQAYYVIKAAQEREALQREGDDLDGRIRVAEKEVAALEATLAQLMAVNTNFAASYKKVGSKEAFEERAALRDKLDKAYDKLKARRADEAAIAGDIQVSEARLSNLGQEQRSLQALVDDMTRRKAEAQRQLDEQREKLGRALGRTDKLRQKLGLANSPQGADVELAEVRDVTRAMLLELKALALANPGAMIAEACEAAGIRLPSGGSNPPSLGGSRPGSARSQTSLGSVRSARSVASQQRGGMGGSPAVRTIQLGA*
</t>
  </si>
  <si>
    <t>C_870024</t>
  </si>
  <si>
    <t xml:space="preserve">MVYACAFTSVSTDISSRGYADSKTLTHETREKLFKAIDADSGVGWVAHIMSAQFISGHMLGRDKTSLNALAFDATCAIIRRALESGANVKQVYVDTVGDADRHRDRLSRAFPGLDFTVCPKADSLYPIVSAASIVAKVIRDKSLTDSQKSLGLTGEVGTGYPGDSATTTWLKQHMHPLWGFPRLVRHSWETCSRMLEPPEGVGLKFEADEQGDDKDGGAAAAAGQQRLAFARPGGAGMLESSGLGRHTFFSVGAADNRAEQVAAIEQLGDQDVAKLETPTFKQLKARVQHIQVLSARKAELVQRKEELEKQLKLINAVVRADAVSDIMQGLDKDMHMELILNTTPAFKEILMGAGIQLAGSNVPAFQQHLQKTIQALEKEQREQQELATCSALSERTSAALRGMALAQKVTELLRFEQLLPDLVRAAGGSFPAFLEAMRHPRPEVKQMLEGAALLEQIKARHRPLTAGGGESRYGEEPALKRQRPYGLAPGRGDV*
</t>
  </si>
  <si>
    <t>C_870025</t>
  </si>
  <si>
    <t xml:space="preserve">MQGESYSVCYAQFSFGLGLGDTKEEALEDAEYVLAYGLHMVADEAPIPEPVALKDAKELARNRLSKLGLREEDVEWVTVEVKPEAIKDEVWD*
</t>
  </si>
  <si>
    <t>C_870026</t>
  </si>
  <si>
    <t xml:space="preserve">MPHTRCGGSVSGGC*
</t>
  </si>
  <si>
    <t>C_870027</t>
  </si>
  <si>
    <t xml:space="preserve">MGAAGRMDRRDAEAAVPPEHRGKYLGILDRLDSLKAAGATTVLLSPVCLSAPGPSPAAGRSPLALLAPDPAFAVGGPLAAAAELKAVIRGLHQAGLEVLLQVEFCVTAEGGDAGAGRLQGLRGLDHAVYYRDGLEAPVLNCGHPVVRQLVLSALRHWASEYRVNDRYAADLCSYLVGCQRGMLSAVATRLTGSADLFAPRWDAGLPGGLAAGRRAGFGLNAVAPLGDVPLGGVIDSENAMRGDALARSLLVAQFVSAGQPLLAAANLSRPGVPQLLAALAAVRRGYRSLICPASITAPEREVAWHSPYGGGEPDWSGSNPDPVANCVLLTLGGGASRPGHMLAAGFNPHGEPMSVSLPRPPAGAVWRLLVDTSRPVPTATAGGASLGAVLPPSEQAQYTLGPFGSVLLDAVPQAGSAAAVGGPVAAAAAPGYGLSPAAAAARKH*
</t>
  </si>
  <si>
    <t>C_870028</t>
  </si>
  <si>
    <t xml:space="preserve">MWTSHGTSSNLSRPGVPQLLAALAAVRRGYRSLICPASITAPEREVARHSPYGGGEPDWSGSNPDPVANCVLLTLGGGASRPGHMLAAGFNPHGEPMSVSLPRPPAVAVEGLSPFSRDRGTLV*
</t>
  </si>
  <si>
    <t>C_870029</t>
  </si>
  <si>
    <t xml:space="preserve">MSMLGTYLQGYHFFIAMFYVMVGGLVLMVGLSLWVAWCFKSRSFPSVWPIKVLRVYANLFFQVLDVFTLTLFQVPFNCRFIGYPAGMANYMAAYPDVVCSSFPHLLHMIIAGCSLLIFCVCALLNLGADFELSPLQRGLLSVSNAEVEMQAFAIKFALTFVSYGIGWQKVRLVMSLMLSAGLSWLYLRWSPHLVAWVNHVRVGLYATILLSAVLAVVLVFPPEDEDKAQEHYSLTTRLLWALMGPVFLAGAGVSYCRLNAWSAYVLRRFRNAPAGEKARRIYKFGDPREVEIVSRVCRKWVDQHYEVLDRVAVKEGEIVSAGRSRSCCCCCCCCCCCCCCCCCCCCCCCCCCCCCCCCCCCCCCCCCCCCCCCCCCCCCCCCCCCCCCCCCCCCCRQC*
</t>
  </si>
  <si>
    <t>C_870030</t>
  </si>
  <si>
    <t xml:space="preserve">MLILYSNYLIDVLDNSQTGYSQMAAAKQASPDWMQRFAIFAREQEQLQRMSSARGGGESGVDLVSYVEYQKNHRLVIRAHKDALIATRTFWQALLHNNVKFTALAAALNEIERTVLKAEAAYKMVLGRYPTNAKLARTYARFLENVVNDPWKAAKFFAIAERLTEMQEADEAAGAEMAASGGAQGEAGVENRLLHRVDERVNAVFIINANGIIQMANKNACSLLGYGKGELDGKNVNVIMPPPFSQRHNKYVRQYVHTGRETLLNTVVALPALHRDRYVIPVRLGVTKSGAADSSTFMGVLEPVATERNEANVYLLPGGTVAAVDRAFVDWFAKELDDCIAQHLADLAADSHSANTIRDTIESFSSAVTKAHAGPGTGGSPNAAAHAHAPLTSHDAAAHTAAAITAAEAAAAAATDNTVVVLRHKYAPPVRVTIRLRHVGVGSESLVCATLTRTQPPVSLVLVDGRGRIGFITSELAEALGATPEGLVQQSIADLMPPPWNNLHAHAGSAGAGNWFRQADSSMANIGAPMIGDHAASAAEPGSGGAGGGADVGAGGAGAAGGGHGHGHGHGHGHGHGDAHGHGHGHGHSHGHGHGHGHGHGHGHGHGQHGAHGSHSMTGMSASAAAVHNAVQNRGFGHRHSDTGRSLVHCASGLVSAEAAAAAEAAAAGWAPGPNGEYPVIEGAPQGSCMGGTTVILGSSSKVQDLYRVQVSARGEAADGSAMRVVMVRKSNINAALQERRLSIVVDAATGIVLEAGNSSQGLFGFKPSTLVGRNVSDIIAALRPTPPTTATKPRGRRPPSKRSSILSVITGDTPLSTQQLLCQLAAASMTVNGASWRVGVTPPMDDRLLDNLGLLRDAFIARQTRAAVMEVDVLVPPSTLIMGDHDEEEEEEAEEEEEREAEEVAAAAAGPSWEDLGTRKLQEQDGLPLPQPWEQQQQHTGAVAGKGAVLTPAELLCGSASNGGRPSGRGSDEVSEVDPAGHMIDFYAESLVAKDGGNKADVLDRKGSKADFLKLDRLDSKHQLAAAANGGKGSVVATGQNGYALAGQLSVEAAALIEAGLTELTEAAAASAAAAPGAGHGGGNGAAATAVSEGNPKGTGDGSSGGGLKLRLNLWRSEMLCGVLEVDGQGEVVSVAHSQLHPAGLIFGMATAGLTKTKLGRLVSLPPSASMPVKSAAGTGTGGAGTTGGGSGGGAVTPAHLFEMAAVVASPAETSSPGDLRSSSGQLLSPRGDAASKLPAVRGALKSRAKQVKVSPLHQLNGTHADGGRLSLNVQAVVREGGGSHSSTSASSRSYVFVRLREPEKPADQASLLRALLAVLPRKGHHHGHHGQRHGTSKRRSSVLSLGDALQKPAGGVPKAPTAVPSLPPPTASDGKQQGAPAWLNDPEELEKGEAIGVDATQAAGALAAQPQDHIPDLGAAAAAGAAAAAATSPRNLRVPATLGGSGSDDEGKGTMKGKGVKTGAKLEDSAGGNGSQNSGSGNGSNAGGDVRAQIQISPLMPGSGSKDSDEVMAAQAAAAVAAAAAAVAAAGPPKPVAEEGEGSEEYDEGEEEDDWDEEASEGGGTPRGGASPRAGEEGEDGRRLGPERSSSSGSSSSEGRGSRSLHRQSSSGGGRSPLTGGVGLSRHSTGGSSSSSRKNSASPTTKARRNAAGGAALPDKADRKGSTLLDRKVSLGVESSQGAESTGRRVLLNTPSMAAARQQQQQQQRAFSPSPLGRASPELAAGGAGGAEKGGPGSLAIGALGRTRSPTRRAASAASLLPHAVTLGTSEVASPDKLTPRTSPRPGGLLFSELRSAVFSSVPPLAAAGGGGSGGGEGGGSGAYEGPGRGAGEGARGGGGGGGGGGPAPPPDDPDEVGSQGSAMSGIEEDVGITGHHTDYRRGKRFKKLAAMLGSSSVQRAARDFRWQALLANVAQVVSNLISFVLLTLLLKAQISSVDRMTYTAVGLRKANELFIEMVRLDNIHRGLFPNTSCLLHTWNYPIHNVMSFYSVEPPAVALTPTSLWELGTRISERSLEVHHLHLELAAAALVGAPWAELQAPLRNATAPSNGDPYTDFIAARHLAGAYQALNGSLLMSSAADAIANISVSGTNSTGSGNGTQLAAAVAAATSNGRRRLLQQSIANASVTTSGNSTTATSNATAVTAGLQVAAAAGAVVASAATANGTVNITAVANAKNVTSNGPPLEFALNSGYEDTLVRVWLVVVVVVVVVVVVVVVVVVVVVVVVVVVVVVVVVVVQGRRRLALVDRAVEDSNAINRVQLVLMLVEGCAVATLLVAYMWWLQHRVTQQRYRVYSVFMAVPVGMIRALASRTIQISQGSDSDEDSDDEDYALQQQQAQQQQQQAQLNIRQESLAASGSFGRGLSGLKGALAVIGAFKRNSTGDNVLYGSGAQSSNGRSGRRNKRKLVLNSRDSLKLLIPFVAWGVTICVIYAAGYYYLNQVQAPVNLLSVIDTSLIHIHRLVLYAFMTCSEIAGPAREVMRGLLAEELYEFKLAWDVTLYGSNATTAGLDRRYDRVHTGVSFIKGNMATVLYREKQCSLFGMSDVDPCPAPTDSLYMATVHGLSYMVDRLVEDVEGLLAEPLEAANINSTRLQYIMSIGQGPLEAALSVLHGDTVTHVDSYYKLVDQLHVAAMVLSWVLAIGFVVLMLRPFLRRNKGETTRIAKMLAQLPAEVDIEGLVFRLLLASPAINRRNRRASVATLIADDPVLAAKLAQAEAQAEELASGGAEAMQRFTSHLGTNNGGEQGPPQFGSFRGRTMSNQGYLASPLPGGGGGAGGGGSRTPPPRSPLGPSGGGGGGGSGKFGAAVSAAMVLKGNQVSPMPSPRKGPGGGSGKGAWV*
</t>
  </si>
  <si>
    <t>C_870031</t>
  </si>
  <si>
    <t xml:space="preserve">MPKPRGGGGGAGRGARGGRGGGGGGNRRGAGGHHRDAASRNDQAVDAWEDGASGAAAVAHTSTRHGVSVADDVDASGSGSGDDDAEDADGATXXXXXXXXXXXXXXXXXXKFPVQLAMWDLGQCDRKRCSGTRLARQGIVRELRLGVTFPGVILSPMGTRSVSAEDAALIRTKGLAVVDCSWNRLDDVPFGKPCKLSCAEAFAAALFICGLRDEAVGVLSRFKWGHSFFSTNAHLLSLYSSCATAVDVIAAQNAYLAGGSPAAGPASAAAALDVLEIAAAGRWERGAGRGGGSDEEVDDGYDDEDGGEGEEGEAEEEEEEEEAEPDEAELEDLRRRMNRELPPSEFVG*
</t>
  </si>
  <si>
    <t>C_870032</t>
  </si>
  <si>
    <t xml:space="preserve">MLVGLPEVRRKAVGSVHDTVTQRILKANGVTKITKKAKEKKAVVIPPGPGMLVAPGAPPTAVAAPPAQPPPTLAGLPAGVGRQKPPTLAPAIEVEDTRTGGCCGLFGGRAPPPRSPALADIKGDTGGGAGPGAGSGGSALGSGAAGSSTSPAGAAARPITASSRGAPSLYDSTFRQANQSIKRGPQSARTRSGGARARSAGSEGGVSNWGDVEEGEFEELQELDEDDEDDLLDDHDPREDEVTALGPGSSRQTTATGEGGEGLQATSVGPSRAGTAKSLALSTYTVASSKAPTKSILKSATSKREQSSNGAAGAHSVDGRVSNGGGAPGGATPSMRVSAGGGGAHLLYGDVASSGGGGGGGGAVATRPPSELLFGSTPPMGAGLSFVTGGGGGGLFGAAFGGGGSGGGYAPPPAARLSGAGAGGSGSPMGGGAAAAADAAAMAPGAGAASLSAATAARPGNNMMVSAEQLLDMLMAQGKITEDDVQGVMGLGMQQHQQHQQHQPPAGSSLPPPPPQTPQLQAAASVAGAIGPNPFASGGSGSGGQPQTHSCPGHSPGHSATDVPQLMAGQPAPAAAASGAATGGAGPRAVAGTGPGSGLAAHGSLQRDSASRVRFGANQQMGQVPPPGSRQLTHSNSGGPGDLPPPVALPPVASHAVSESVMAASPSGDGGGGSAAGLAAPAPLQGAAQGDLRVRFIDETGMRTGGDAGGEVGSPRVPHSPSKTPPGAMTPMEIGPGPGYNPQSLLSAASAALAQPLAASSAAGLPPSPPRAGPGGEGLATAASSAGGLGHGGGGGARITLSPYTAGSALLAGQPHPQPHPVSAGGAASAARDAHPLPPPLGLGGVGRAGDGTGVLQLRISGGLSPMPTHTHAYGHSSKAPAGFDAAAAAALASPSPPAQQVGHMVAQGVAPPQGPSPMRLTTSGAYAGGPGGVGAGTGGAVLRHNTSGGSGGSASIRVASAGSVASGSTTRSGYVSGQVTGAGGARDAAPAREPSAFGKKVSEAAAAAAAVAAAAGGSTGGGGGMGAVERLAALKLQSHMRGGASAGGASQDGTHGIPGLDGSRPRQPHAGAGSSSKHAGSRSGGGGGAGSSWMSDGGAGNAYHQSRAQAAPQQQHQQQHHQQQHQQGPQAPAPSRPNGGRSVRWTAAVVYEIDPGEVEDVAGRGSNQNAKGGAGVQAAAAGGRGGGASAAADGAGGRGGGWI*
</t>
  </si>
  <si>
    <t>C_870033</t>
  </si>
  <si>
    <t xml:space="preserve">MPPAGELIPYINAVFPARDATDYNLLLRRAVALWLYGGEYRYPKDVLGYQSSMYLLGHFLNITFCDICRLRTVVGPELLSHITANGGGRIHLKSLLARPHEGGPKDEAVTGAHAFMRCVQLPYDACCVLDLHGLLEWHANNGGGAGPLGAAAPPRRTGGGGGAVNIDLSGLVPRYGTPGANQASPYVSSGGGSGSDRDDLSGLPLPEAAAMAFPGVAAAAQLRRALAGRLAVAKGAAGDDGGGSSNSLEAALPRHTAPWSLIAPMVAASRAAAIQPSLKTPGPFRAFLLHPASGGVFDTVRLYVFNPHSGVKEAVDCVQLSPEALRRLVPAGVAAAIAAAWPADDDFSRLRRAAAHVLSRWPRGSGAGDAAYTGQAGLVGAEIKKREPALFGVYGGPNKGLFTKLDESAGGRRAGAGGAEAGGYIAYVREDGREGYLRLKAHALVRDFPQHHNDAELGLVIEVPAAVAAAAGGTRPAGFAAAPAAAADPWAGLAPPPEASADFGGGFGYGYGQQPQQEASYDASGNGYDPYGVQYEGYEGSEAAAAAGGGDAGGAAAAVAAPPPAVAESGVQHQMIMSLTPPVVTWVKDIAGFNTMIAHCQGVAQLGVAVHAAGGRAAVCVGLYAPAANTASDGANSAWDAYGNPSVREPATVYLFRVTDILGGGGAGAGAAGSLGGAEGFSSTANGGAGSTSSLLSPPGGGLPGAKARVKALLESPMVVKVVHGCEQVWIPLLPGTAEGAPPLPALPPPLPAAMALGPMGTMAAAGLSAHVNALQAALGGTGLWSDRPALLAALMSRHSAALREDMFGAKDWDSNPAAHEAALAAAAQHLPELYEAVQGEGLPWVAMAGAAAAAARALEKVMAAAPP*
</t>
  </si>
  <si>
    <t>C_870034</t>
  </si>
  <si>
    <t xml:space="preserve">MRLFVKGLDGATVAVDVGSCGGGSNSGDSCSGADDAAGSSSAGEAAAAAAACGGSVAELMAAVEVTVDLEPHTPLRSVKLQLAAATGLPVGRQRVMLGGIGSLVLIDKSSNIGASYCGSTNNLYFATLPATEAPVEQPPAKPAAATAATAAAATGAAAAATAK*
</t>
  </si>
  <si>
    <t>C_870035</t>
  </si>
  <si>
    <t xml:space="preserve">MAVVMLPKGFTVMYGLLNPGASMGEAANVMLPRHVAIVMWLAFAFPLTWRRQALLAATYAAHMLMVIRMLAVRGWPYTAGGAAATPAALSAKLLICGALSVLFAAIADWREARAAARAAAAKEADPADEADAAAEEMGFSSGKQQMAPASAAVTSGAAEQPLQNDQLLAEAVRRLGLLRRRRAAAAAAAAAAAPPLPWVAAPAAAAAAPGAALHFLRLSDPPPSASFAVPPLLARMTPTPGPGGNIAPGPLGDTAAVRAVAERGPVSAPQLQAPLELETPLPDSARVPHTPGPQELTDHTGPEQHADPDPGALAAPHAAWRCDPQLAPAKPAQPSAAPQEVLKQAVAVLARPPRYRSVSHVRRVHVKMPGAHAAQLGSGVVTALMDRLAEGGYVLTGIAVREGCIEAVLELEQGCAPVATAPLVRSGLQAKARVQARPAGAGPLAASGRDCCGGAETPTRLQAGAQEAEQRSVVTIDADSSLLLRLATTPRASVRGSATGFGAGDAGLSLGRGSSGGADITRFLRSGSWRRRRPAQRRAELLMRSPFNVVADGNRAYGTDVGNGCEQAGGRLRGCGAAHAGRGDICGAACDDGELVRQVADMLALFAVPQQQQQQQQQQQQLQQHDWAQPGAMAPAAVAPAAGAPAAAAAAAAAPADAVQAQVEGGGRYVLRRGRLARRGGAAAGSSGGGIGAAGSGTSADTQDWDMRVLADEGDAAAGFAVTWVAAPPVAEGVERNQGEVTAAALPPCFLLQPKSCSSNVRTAGAVVEVTLLVHGARGGLEGAQRDGSGVQVCAWQRGCFLQVLAVKEVEEEAEVGGKEEGQAKGAVVTSEPAAKRVRMSAAGAQHQDPAAASSSAGKNLQGNAAIPRNSSSSSSRHLRTLRVRFDSTDAVPVDLAAPLAADAAAAVQAGDSAAASSVSDLLHDMHEWLSNETYLLQPAAATAAAQATELAEAAPLCLVAAAAGPAMAVQPLGLQQLQSLDLAAQAPLLQPQPQPQPERADAAIHWRVLDPLPRGVPASPCAAVANAGVTGGSGKLVSAVLDNSADGAKHQDDTCSTAGGVSGSPHLLGLGGDSTTTTDTRFISPGVSSWGCGCHGGFGSGAGGISPVPRAASCLPGAAQGPLLQSFEGNGHEGEPLRVKQVDSFGFRRIGTLGGGGGGGACSPTVCCGAGAGASAGALASGRCGVAQRPPQPATATATGAPAAAQLRQAVGVSRVLQLHPLPGSLCDIVGADAMQADAAGPLTGPLTGAAIVPSGRGTGDAGHHAFEEAAVTSAGDISGSWSAAARFGRPAAPPPLARARSILALATEAGAPGVCAVAGCSVSPAPTLAPLSTVASVDGHMGARAAATPFLTMAAPADLTEPMDVFLGVGGRMLGGGRLDLRVEAEEAVRLARRGGAGSAAAAAAGTALMPAQQRRQMEQRRQALLAHCVRRGWAAVAAVLLRLPLAADGSALRSATTGYCCCPASCQPGLAATPSAPRSNFDIGAAAVTAAPDLPEGLQAAYRTVEPAFAPEDDDGCDLLLAAEAKAIAQMMENVCGTPRAAAAAAVRASGGGARGAALQEAERAEPRPTLLHLAVASGSTEVVDMVVGAAAAAAARGDVGAAVALVGRGGWGTACLGLGRKREEGAAALQRAAAGSGGGGEKVVEQLEDPGVGAREDDYEQEDGYEEDQEEQGQEEEEEEEGVEEALTPLQLAELLPDGGVMAAHIRDRYPQPCGADCSDVGCGVEPMKCCGGGKCC*
</t>
  </si>
  <si>
    <t>C_870036</t>
  </si>
  <si>
    <t xml:space="preserve">MYHWPQPSAGAALAAALQQQQQDNATNYDAWVVRIASLAEVVWPEALPQERGAPLDDPAGPDARRQRRLTAIWVAQQVAAASAEAATKRPWTMVRRLAGYIYREEPEFWSSGGGRERPKMREFLHAPESFGVFTVNRRTVADGSQTDFIRLNEDALEAQAQAVANSMRPAAANGARPAVTNGARPAVAVANNMSEESLRPQYMRAVLPVQVQAGQLQPQYGNGRGGDAARHGGGGRPRGGAAAAADGGGDSDDDGGDDREALAGINIYSLADAVWASPGSDAAGGAAADADGLSSALDRSVAGLAAALRRSTAAYLFTANATTRRRAVPVGLVGAHLRRQYPEVWAEDAPGAYAPLRRVGDTLLPGPASRGAFGVVQLEAGDRVWLSLTSLRAAAAGGGTGVLAPAPAASRALAGQQQQQGRGGSRRQRDGSGGTGAEGLGDINDWRRLEAAARQLCNNNTPGGRLRQQVASILAGVTSGPAGPRSMLMSDVVEELRMLSPNLLEAVALELGRRGGSSGRAAEPLDIRPLLLLSPPDTGAAGAADGSKEGGEENAEDWDLEALAAATGLKDKLQVRKNGAAAGGASRRDFLSAQGPTHTGDWVLWLDAVALLRMAVDAGPPTSTAAASAAAAAVPVVTAVALPPLVDIRESSLAARLAATRPVAAPSAAVQTVSAVVQDQQTRPQGWDFPPMPSTAEEAPPLWSLLQDAEPAAAGEALEDDGDQPVNGPDSHGGWRQMSFGVLLPELKEALGPQLLPLMGGGNVRRSLMAEPDVFEVEQMEQDPYATKPHFMVRLLVDGLAKRGAEAAVAGPRTRSTATNTRQRAPAPAAAGPVIAAVPAQPQAPAPGPLPAQEMAPAAAAEAAHAAAVAAAVAGSVTVKAALARAASYERETRHGDSAKPGRSPSATSGGGGGAAAFHAGASGGGGAEAAEETAAAPSGTPGYAATAPPVMQQAVVMGQPHRPLPAVHPQVTGAVPTAAAPMPPPMAAAPTVAAATPSAPGQAGAVDVEGDDEDDDDQRAMVAMLLHGTAVAEPGAAAGQGKTAPVAAGAAAAAPAVAHVQMPAPLVPVPAPLPVPAPAPEPASSLAGGVQPLPGSSLVGTQLLPASVETAPLPGVILQQPTHVLHEQQQQQYMQQQQLQQQQQQQQQQQQCEQQQQQYQQQQQYEQQQQQQQHQQQQQRQQQQQQQQQQQQQQQQQQQQQQQQQHEQEVAYLQVQQQDLSDAVVAEAQAAAALTYLPAAQVFLIHSPHTAEYAQMVQHVAGCDSLGLSVQRTAQGSCVLVSIYAPCSMVMDAAGNVAREGFETATYVLDLTSGNAATALAASAAAEGRHVDAAELDAASAAEQQGVLALIDGLRQLLENPGQHKIVYGAEQVRAVSCLEVATGATAVAVLDVRGLVDALVTLLPPLPPPPSIPGFAAAAATLPPSERLVWMATAMAAVQAHVSALHAALVGTGVWTEAPELLAALVARHATALRDDLWAADGRDWMWLQQRPLADGVVLLAAAGCRHLPELWTSLIDERRLADVAYQAATLRLQAVRAARRQQ*
</t>
  </si>
  <si>
    <t>C_870037</t>
  </si>
  <si>
    <t xml:space="preserve">MHTHLAPPTRRTCPPPHARTHRALEQPRPPHWGCPPHTDTGHVPRNSHAPNPAMPMPKQVPTTPPTTPPTRNTTPARLHAPLPCSPPVPGRSTPHKRLTMTLRSPTPPPPRLLLPPAHFHPLPPTH
</t>
  </si>
  <si>
    <t>C_870038</t>
  </si>
  <si>
    <t xml:space="preserve">MDAAVHACAGGQGHVLTWLEQGLPPPLPPPGARGSREDQGQGQQQQLQQQQQQGEAAYAAAALEDGDVAAVSPTADAYPLPRLLAMAGAAARGGHTAMLDRLIDRRGLYVRSLFQRDDASTAGVWHHVLGSVAQGRCAAEALRRYCGDERIPWRVDAADSVHEGWVGTRSIASLLAKAVSSERDWRAKAAFVMRLLLLKLRGLALPGAEQLPGGGEALAEANTNEQLLQQLNEAEAAALDFCLHELASAWNVQSAAGCHASVLRLLWERLVPAVPRSEHVLLAAHTSRLPDVQALIEAVGVREPQPAGAPAEAEWEEDEDETDTQESDWDEDEEGTETEEMEWEEEEEETETEAMDVGMAGARQEGEECEEGEESEEEDEEEEDDEEWNGREDDGSGMDEGEDESAAVAAEWEEDGEAAGECGPGGGPGVWSGVFSVLAKRGADLRLLQHLHERRGAAIDLAAVVEGGCLDCCEWALAALTQQQEQQPAQPQERSPAPRIHRSSWYLDLLCRGKLAAAAWALDRGLVTPPAALIAGGALPHPTSLQARRHWAGGRGPVRLILNGMPQVVNCARLWRYCRGPAGLEEEDTETEASALAMASAAAAEGGGRWARLIGGVQARPQAPLLPAHQLAWLERERLAAEERERLAALGLGLARLGV*
</t>
  </si>
  <si>
    <t xml:space="preserve">MHLTNVAIQKHAPGFDSQKGMKWSIRSLRTYITTKHGEAAAAELFHAIQNIIIRALLAVQPAMINDKHCFELYGYDVMIDANLKPWLIEVNASPSLTASDRADWVLKTAMLEDLLDIVDLEGRREGGKVELRLGGFDLIWDGGPVMRFDKPTSLPSMLGCYNERDKNQLRVYKKTGPPDGGKEFKPAKPGNA*
</t>
  </si>
  <si>
    <t>C_870040</t>
  </si>
  <si>
    <t xml:space="preserve">MYADSFTFSVYGTSQTLESLPDVRVTYDVAPTNTPAQFSREFYDAIVIPKLALFNADPLTDDYYSLIDFIYDGGAVIIGPGTQMLNVTSVFLSSLATKSSSRGDPGYSTVLVCNSSVGVDVPNAASDAMRQLPGFAPATDATWSSPAAFPDYLAAGGAQASAYLVDCGDLSSVNGTVMYGQDSNFIPMPPPWEAAVLSFPRGDRGGRVYYVGVDLDTAPWTATWGQLLRAIVMKAASGALPSNLAYASPPPSAPSAPGDWQATAPAIDPATSNASQPWPLARGRYSYTSSGATAAADLAEPLSTTAGRSQYTCHIVPRPTVDVDGYADPTSSWLVLDLGTARRVYSVRIQTLIARMSDEALINTTSVDPVRIQVRVGDTPVQSSLQSAFGQSSNVAANPELCSPAASSTGGSSDHYLAVGRSPTAYDDPGALVVSCGSAGSLVSLGAMLGTAYEAWLIVQPVPAASRAVGRYVSISLLDDVAVPFAMSSVMLCGVDVMGVIPDTWQLVSRSKPVCATESKGGVVYPAEAQPSLAVDGLYNNNRNSIMSMCALSDLAASPYIMVDLGGIMVVERVEVTKSVSAAHSHELSGFTIAVTTENPCVSPESVAASTQPWQFCARGLSLAPGETGVYNCSGMVGRFVSLALPEDFNAPRYLRVCELDVYASLPGSGLTLAGSWGSESFLMSVNKPTATTPNALVDSLLVGQSNTTAKAMPGLLVDGVTPKDVRAAAAATGSDPVSLPLASMCVNITSEAAYNTSAWVGVDLGAVLMVRYVKVHYMYDHDRLYTLDFSYYSTVRADVTLRLSNSSVDGVKTFLGLQPACVQGAGFFTGVEYTTDLYGTGGNHIRRYGCGFMGRFVYLVAERPAGDSSNPVALPPVCEVEVFVASDAARPLGYLSSLNRLAAVTTGTAVDVIATRFDKTAGSRALQGPNYDPLKSIAESTRCALCLGVAGQAVPRAFWVVDLGSVRLLSMVQMLGGIQFTNVKIMALDADVPLDPTSPLSTSTALVLPGAAFLTISQTTGIVTWTPAANNITARYVLVMSMQPEQPITLCQEGVPGSGARPGVAVALVRGRATQEVGSVSVGITLNVVARRRELLALQQQPPLGGRRAMSAAGAAANAITAFGSSSSSYDGRSSYDGSSSSGYSGRRRLLQSTFGPALLLLDLALVRSVEVAVLTTPKVSTYAEIANVQIAVSNSSTGAGGGAFCAFDVTLPLSLTRHVFGCGGAFGRYLVAQRSDGLGLLPGSGLEAFLVDPGNQLNVALNKPTNQSGGVVTGIGGSNNAVNGYYDSASVAAAPVAGRVVAFGSATAAVAAPYWSVDLGSAVPLVWVEVTAHPTAADGQGLLSFDIVLSNATLVTGSEGVTVLTGLSLAAGATGRYPLGGAAARQLVVRQPTATRSMELAQVDVIADKATITANDNQLITPKPLFYPTVRDTYRTAGAYLDSFGVSTTGELAPLAVDGAAVSDSVQRCSRTEVPLSDLPWLMVDLGAPRKVLRLALLKANDPAAAGQLDDVDVVLGDSPSGSVVSANPVVLSGLRLPTPGVWAFFELPATAAPGRYLAVRGRSPGATLVVCEIAAYGALQCVRVGVVTSRAQPAAVARATQPRTARAALPRAFASAASAASTPAASTAQPGPFATSNTYTALASTLTSAPFPTTRASTPSAASKQSTLTVAPVATDPTAVTVVTASVVAVTVATSLAATLAASAVASAAASGAGGAIAASVPGGAATGGAGGAAATAFVGHLQFFALTSHASAQVSGSYTDTNSALGWLNLEYDTLLKMGVTWLPDAEQKAYSQARGGTWRHALNVGLVFTGVLLLHVSLVLTVQYIRRNSAACAAFWCWCVRRRPPQPPRVLAAGGPVAEALESRASIAAATSPASFRKRKLGIMLPDFLVFPYLEIFIYVFFLVSLANAAGMLVAVGFAASPHRVAPIAVGIGILVLMAALTAAAVVLLTRMYRRAARLGLEYVPKPRPPPQGEREGRVSRWLRLAERGFWERPEGVEVKLLEPLRTEHYLTAGAFNPAAALAAADPDARLTHLSRLATRFSRMASTLTFLNSSRRDRDREMFDTGSPAGKDAAAAAAVTVAVAGAGAGAAAAAAALASDGDGMAGSGVDGGREGVEGLSAVVVRPSALRIAGMEGALGGSSHSSSVSGIADGCTGGGGGGDSARGTLVGGSSFFNQSRRSNRVSASNAPLSDGEASSMTGSASAAAVAVRTGPPPFAERRSASGAVSVGAWGSFTPGTGGGSTNGMAPPAPASVDAAAAGGAIVGRASASGTVVVAAASAAAGSRPGSGMPHRSESGSLAAALLGHFRRGGVAVVDLRDNALFGDSTYSAATATPPLTPLGVAAPDAAKAALVAPHVVQTDSLLLQSGADYAAAAVLGSPTPTATAGATDVASAAAASAFMSAAAVTAASAAAAGEVDGSMAAFAAALESHDSFTHASHRSPTRLSGGGGSGWHGSPRLPGAMVGSPSASHDAARHSQLEQKRRRRKSLIMADGGAALPHDSIGSPRQLSDDEGEALTEAANAAAATLISRKSGGGGGGAGHITGGRSRLGAVEMTGGGPGALHMPAPPEAPLPPAPAPPPPAAPVPAGTAGVAAASEPPPQSAAARMVAAAKALAEEFAAMEHARAQKLAQQQQEQQPQEQQQQQAPPAPPSRRTSLSGADASNGSQGGGILAAGSSALSRKSPRRTTIDGAAASSDRQMSGRPLSGRPPSGRPPSGRPNASGAAGPGRLPSAAQRNSNSISRRDSGLKGSGGAADDAVAAAAAGLGAEPSATDTAAGGGAASGFMAADSRAAAAAWPASVPSAMPPPAIRVPSSSGDKAEMQRAAAAAAAAATANGVASGGAAKAPTVVIGSPAGVAALSTRDSVGAAKLGSPAGQEPVLPIELQIRRVEVYERYGQLFEEFRGGKIAAATFQGALLANAIVPAVLLAVQAGADMAAGSRGAKATNIALLCVKALFAIYMSAVLPFSNAITMTAELVCSWLEAAVCAGLVALQWYAGAKGISSAMAVCEVLVIALQILRILLTSAIPCIIVVWEWSRIHCCLRCRRRKSGSGTGPAAIASGGHGNATHEGWNEDDGNADRAAVTGRHSKEHV*
</t>
  </si>
  <si>
    <t>C_870041</t>
  </si>
  <si>
    <t xml:space="preserve">MADAAVQAASTAERFDAAIASDLEAANIVGRWWKVAKSRHKEAEKDKAEEWEEEVKEEEERERMHGVMEVRAVVAGDLERRFWGWVAAEGWKRAVADAQAEYGDESEEDSESTGSDDGDDDSDYLDPDSPRS*
</t>
  </si>
  <si>
    <t>C_870042</t>
  </si>
  <si>
    <t xml:space="preserve">MAVRIVALALFALGASAALGPDIDVMVPGYPLVDGPMPHKRMSYAPLDRSKPYAIGHRGDAGEFPEHSSLAYLSGIKHGADFIECCDVVLTKDYVPICRHEPLLSNTTNADSVFPTKKRTYVIDGYNSTGVHAIDLTLKEIRKLRLRERLYSRSQVYNDWYPVITFEECIHFAQHAPRVVGIYPETKHPTWHDTLIKARKGKTTITDQSNAEAMQALVADLKAKVAKLAEGGGDAARDKHLSRGKLLPRDRVQQLLDPGTPFLELSQLAAYDIFPNYGAMMTSDALAKIAKYANGIGPWKETLQQTVTRTDGTQYLNSTGLVERAHAAGLQVHLYTLRNEPNYHTNTLTSIEDEYAYYFKTLGVDGGFTDFPGTLAQWLRNEVAKNTTWPALKI*
</t>
  </si>
  <si>
    <t>C_870043</t>
  </si>
  <si>
    <t xml:space="preserve">MAAMRRHKLGSSDLEVPIVCLGTMTWGEQNTEEEAWQQLDYALEHGVNFIDTAELYPVPPNPKTVGRTEVYIGNWLKARGCRDKVILATKVAAPLPGVDRSWIVANRSDPLADHTTCPQPELDEPSIRAALAASLRRLQTDYVDLYQIHWPARYVPLWGKRQYRVENERPFTPFEEQVRIMGELIKEGKIRHWGLSNETSYGVAQMCEAAKRLGVPPPVSIQNDFAPVYRHYESELAETCAPSAYNLGLLAYGVLAGGTLSGKYSDGGKPKGRHTDFPQFQSRYHNPRTLAAAAEYAALAKRVGLSPATLAQAWAASRWYMGSVIIGATSMEQLKENIEACLVTLDASTLEEMDAIHLRLKNTNDLD*
</t>
  </si>
  <si>
    <t xml:space="preserve">MARWPLQPVVNVGLQILLAIGLGWALVAARVLDAERYMPQVNTLVLWVGITSLNGYYLGVKLQLFDAEAWRSLAAYVLWICLTQLGILVYCLALDKQEAGAKQQQKQKLSGAGFVQNGHSYSHVQGHLQKVAGNGSSNGGCSGSSGSASSGGGGTHSVCSSSLGAQPEGDSTDGGGGDSSGGGSNDGGGGLLREAGLLTLLLTANNCGMIGLPIMDATYGSGGRRLALLTGSSSSRGGRLLGAGGALLRRRRSTSAAAWSSSEVLAGAAGGGGAAAAAGGGGRTSIEIFSRGPSSGYNGIAAPDQRRTATPRPSRDGADSRRSSISTATAAINTPADLISSPPVTPSFRATAANSAAAAVAAAAARNRVSPFAQWAGCGAAAVGSGDGSQAAAWGSGADGAADASGERLVAVMQAVAVMDRKRRRVAQQLQPLMLAMAPYDTFDGDAEGPPQPQPQPSPGAAMSAALSLGSGLSLPLPLPRPGGGSAQQATPRGTRGGGAAAAATPSAGPAAGMAPAAAQLPRTSSSAAAGPRPSCDRQEGAPLLSAAAATTPAVNRSSGTVGSYGGGGGAAGGGPTATDVHHGRGVVARRREGDAAAGAPAGPCPPDTDPDTDTDADAGRRGAGDATAVVNKATATAAATGIGAADDAAPLRSDGGCRSLAGGAGLEGGGAGGGAGGRGDGGGDAAAEGSGATVAAQAQLLTVLRTVGKNPLLWSLLVSLIANLSGLRRFLDPESPAYVEGLGFIAELLHWFAGTAIPVSLVSIGVWMYGKRLPSAVLKRAGLLLCLKVLVLPALQAACGLALGLPTPAVMALTLLALCPTVCAVTVGGTLLLVPVMVAALQLPRALGVDIQLAAAAVAAAPAGAGAEGR*
</t>
  </si>
  <si>
    <t>C_870045</t>
  </si>
  <si>
    <t xml:space="preserve">MSLKSELNRLRQSPLQHSKSFTELSQKARIIPKRGNEVLIVSPTVPPRMQRAEWSLRDYAVVEKMYKGILHRDLKPENILFTRNMTFKLCDFGLAIDLRDERAVTRAGTLEYMAPEVLECPFKSRPIDNKDNERLHYTAAVDSWAVGVLAYELLVGRPPFEAPEREGVEDCIRKQVPRYPFGLSELARGFIATALQKDPELRPTMQEMLAHPFISGGKPAPAPAPRPATVVASAVAAAHHHHPHPQQQLRAAGSAINAAAAASAVAQVTSPGGGHALPAVTPKGGAAKAASRAIAAAGGMDDDDLGVGALANRMKSYTAGKAIAISHQALQANRHVHLPHVEHDNTTRAAAASAAAAAGPSGAHGSAGGGGGPHAPGSIHRDRPISPLAAEAMQQQGGGGGAPKLAALNPKLAATLGVGAAAGLVGRTASVSRIM*
</t>
  </si>
  <si>
    <t>C_870046</t>
  </si>
  <si>
    <t xml:space="preserve">MLEEGFIDEDEDMEDAGDDGDDVDRAPGVACAPPGEASCRSMLSYSSVGSDPSALSLVNPMLLSPGGSSLGLGRAAAPGSMMFDPIAEQVEDEAAAAMSTLAGSTSDHSSFSAAASAFARLSSSVGAESVPASVRGTSTGVSVGAASAGGGFTRAVPRAAGAAAAGSDDAAQYPFDLDPAAQHQKALERRSQEQAQQAQHAQHVKGGAERPLDTKSLERVSSHSHGGSFGSVSNISIGIAAMASSPPAPSGAHDLLRPGPRTGAAAHAGAATAAVGAFGSADVSTSTKATLTSPPGTAEHSRVCSLDVTFGASHQVQPTAAAASGNSAEATAAAAATAAAAAAAATAEAACAAEPAPLPPPRTSLGGLPLPPLPAGLVYTTPTPAFRGQGPFGRASYSGAGGGAGAGTGSISRPPLGPNLSGSIPSSSSAAMGAIAAVAGGGCGEGGRSTPTAAAFVKLPSFRNKVMLTSVAAPLAFGHLGGGDGVGGVLLPSKALSTSGVLAGSDSETGRVDSPRPVASVAPPSRFLRTTSARLRTGGSVQQDIKAANSNCLPGAKSGNGGCAAAAEVPFGRVSMPSGGAGSHDRHLLPPLPHHAEGPGAASGSGDSRQSSVVMPPTSDALLRAGSAAGPGDLIGLMGDPSVLTAAIAGTSPGSANGGVAAAAAPAAALLQPHPSPAAEADEDEDSDPDDPLAAMMRRRGHQMVRPALPPLEEDAAERDPSSPLAATAAAASAAASEALASASAPPPAAATELASASRRDGPGVLPSGVSAFSTDVAQLAAAVQEGSAETVEIISQGVRPIVGVIMRLKQWKRLARDRAKAARGAAVAS*
</t>
  </si>
  <si>
    <t>C_870047</t>
  </si>
  <si>
    <t xml:space="preserve">MPGTPPRASLALQYNILLGKGACKRVYKAFDTEAGTEVAWNQVDLLGMDHDEEARQHLYEEIRVLQKLKHKNIMTNFITELFTAGNLRQYRKKLKYMSENVLKRWSHQILEGLLYLHGHVPPIVHRDLKCDNIFVNSATGEGIPPASLQRVSSPELREFIALCIAHNPADRLSARELLKHHYLESVHADTSAHGGLPGSMSVSAGLAALGSTGGVAGAGGSVAAGLGALASSANGSGWNTPSGTLHAGNSFRDLREALHQQETLARAQQLHAHGHAHPHGHPHHHPPQHTNSTGQLLPLPHALSQPNNIPGGGGYLPYPHPPQPSHLAPPGLFAPGVRGPSGSQVTAGSSVSANGMAPMDTGPSTGLTPPASFTRNSPLRGGSICLAALHVPSSPPGSSGAAGVSAGVMSPLARSNSVAPSPLGRGAGGSPRSGVPTSSGVTSDASSPTAVNAAANAACGAAAAAAPGPAD*
</t>
  </si>
  <si>
    <t>C_870048</t>
  </si>
  <si>
    <t xml:space="preserve">MMTRADGGHPAAADSADGASAANGIEEAAAAAADALAGLSIGAATRGGDGAATELSASGQDQGPQVPESGTAGSRIAGNPTALQALRELVAWPVLYAAQGAALGVRWPRGLLLHGPPGCGKTLLVQAVAAEAGAVLHVVTAARVTGAYTGESERRLREVFAAAQADADAGRVAVVFLDEVDALCPRRDGGRSHDSRVVAQLLTLLDGAATGRATGLQGQGQQGQGQQGPASTSAPQKGHLVVVGATNRPNALDPALRRPGRLDREVLVALPDAAQRADILRLHTRGLQLAADVDLAAVAAACHGYSGADLAAATREAAMAALAEVAAAALGIGASAAADSSDAAATADGGDPVGATADGAGDGSTGFAGWGVGGLMSAGPLPALVVRAAHLATAMKKVRPSIVRGAEVDIAPVSWEHVGGLEEVKRRLRQAVEWPLMHAAAFERLGLSAPRGVLLHGPPGCSKTTLARAAATASGATFLALSCAQLFCMYVGEGEAALRDCFKRARAAAPTIIFLDELDAVAGRREEGGEGGGGVGGPDAGVRLLTTLLTEMDGIELAAGVLVLGATNRPGAVDPALLRPGRFTTLLYEGRRAALQVHSRKLPLAPDVDLAAVAAQTHNYTGAELAAVCREAALAALREDLQGAEQVAARHFAAAVAAVRPALSAAELDTYAAWGRGGGGGVAAA*
</t>
  </si>
  <si>
    <t>C_870049</t>
  </si>
  <si>
    <t xml:space="preserve">MTDAPPPSIQPATQPVSRPHPSTYARTSGRRVGPVRACDPRSTRSPSHNARATTPPPRLIKPNHQPSPKPQSSHQSSLNPPRLESCAPQPPPPRARTRHPSGPRRRSPPDP
</t>
  </si>
  <si>
    <t>C_870050</t>
  </si>
  <si>
    <t xml:space="preserve">MSPVAEPFAMDVESQSSDGAKTKAQLVAMAPIKDEWVRGDPGPFGLLCFGMTTCMLMFITTEWTTKGFLPTVFCYAMFYGGLGQFVAGVLELIKGNTFGGTAFASYGAFWMGWFLLEYLTWTNKALYAGVQSGKSLWCGLWAVLTFGFFIVTCRKNGCLMTIFSTLVITFALLSGGVWDPRCEQAAGYFGFFCGSSAIYAAFVFLYKIELGISLPGVRPVAFL*
</t>
  </si>
  <si>
    <t>C_870051</t>
  </si>
  <si>
    <t xml:space="preserve">MPSRETWFCLYQPVRGQTAYLYEFDEPIDAANYVSKVGPELRRVLGRPAKDCFIATIGGESFTGADVPSHPWYCYRLLLRGARLGQRLGPYGADDIVSPNVVALPLQQRWRNNVSGLESLKELATCVRRPLAARTKPGGGQQAVTSELLRELIDKEYPDGDPVKPDVEAVLACLQELAEHLGERIFIT*
</t>
  </si>
  <si>
    <t>C_870052</t>
  </si>
  <si>
    <t xml:space="preserve">MLCARSQLVCKPVKAARASRATVKVQAFQVTLRMPSGKTKTMEVGPDEALFDAVERYDVDLPYLCRTGTCGTCAGRVQEGQVELKGQHRLPPLRLHHPHAPGGAPAHLRVRQAPVSGTHTPHVPFVSASAAWRLLGARGGRWRSGTNMTRDS*
</t>
  </si>
  <si>
    <t>C_870053</t>
  </si>
  <si>
    <t xml:space="preserve">MHDELYTSYLRYLNLVNGGQGLVTNNQVLSLTDQLNLGVRFVELDVHWIQSGLYIAHCGGFHSARLNALVAALSAVAAWFGHPPVEWDAETLGCSPSLSSLPARDQRLFSDAVAEVAAWLAAPGNEAEFIVLYLDDQLTNPQTNRAASPFLNSSLXXXXXXXXXXXXXXXXXXXXXXXXXXXXXXXXXXXXXXXXXXXXXXXXXSPPSIESLVSRHGKRLLLMSAADYGAAMSHTAFNHSSPCGLAEPLFQRFTAAPSCSFAGWRRGRPALPAMSGRLLRTPTCRLTYGPYNCSLKLGDNTPQLDSELLPGAVSCGINVPAPDLLTPDLLAAAVWSWAPGHLPPPAPGQQGQQGEKQQGEGQQGEKQQGEKQQGQEGEEQQGEKQQGQEGRVSGMAAAAAAAAAAGSCAVMRSGDGRWEMRPCAEAAWAACRLDAGPAHIPDSDGAADSRSGAIAPASWVLVPALAACPLGYLPGAPHTARESYDLWQRLAAAAAEATVEAEALDAGVEAAAAGETGDGARGGAAAGAAGAAAAAGLSPFRRQRRQLLASKAAAGVVQVKAARDGVISSGGGSGSSKHADKRHEETHRLGGGGDASGGVYAILALQAPEWLPAGLAQSQH*
</t>
  </si>
  <si>
    <t>C_870054</t>
  </si>
  <si>
    <t xml:space="preserve">MVWFHCEDCGDTIKKPKVVNHFRMCSASRFSCVDCLQYFTRATVQCTVCNVNCTSRETLVNHAAGAKHKRRARAALAAQNGGAAAGAAGAGAAGAGANGNGAAAAPAAPAANGNAAGQKRKADSSSSSDSSSSDDSSSSSGSEDSADKKKKAAAPAAKRQAVGAGAKPTAKKADSSSSSESSSSSEDSSDSDDSGDQKKKAPAAAAAKPAAAATKKADRSSSSSSDDSSSSDNESSEDSDDKKKKKAPAKAPAAAAGKPAAAAAAAAPAAKKAASSGSSPSSSEDDSSSSDESSDSDSDDKKAKKAPAAKAAAAAAAATKPAAAKPAASSSSSESSSEEEENSSSSDSDSDSGDAKTSSRPASEPSKTPVSNRSAAAAKAAKAAEAGGDGSGQGSGPGTSSSSSDSESSDSESSDSDDGDTKKAAKPAAAAKPTPTPTATATPAKKAAAASSGDDSSSSSSEEESSSDDSDSDSDSGDAKATKAKATPAAAPASSGKRKAASSSSGDDSSSSDESDSSSEDSSSSEDEAPAKKTKKK*
</t>
  </si>
  <si>
    <t>C_870055</t>
  </si>
  <si>
    <t xml:space="preserve">MPWLARRATGARAAAGAASQAGATSPAAGSGSSSAGDAGGGATGRQRVSSSGSREQLMRRSRSGQKLAATVVAAAGAAAGATTGAAAAPAAAVASGAKNGSDGDPWIGPAAAAGGMAAAPLTAAAAAAEPPAELEGKAAAGQDTAKGADREQVMMEVQAEAACAEAPAAGPRPSEPPPGSPLGPPPPQPPKKRLHRTESLPAEGPAKPPVVAGGGAASGTAAVAAAAPAAMAGVVCGDGASGAAASDEAAAVEASDAKLAPLPNTVPALVGTKAPTAPETSASGRMPPQPQPPQPQRQPQPFQPASTLMPPPAAPPGPQRPPQQSHPYHPAAAPKLPATRRRSSDTGGSAGGPTRDLVALADASAAAGLPADDTGAHVADAALPLRRRPPPQTHSQDRARSLLQVLPPVGGPALPPQLEAMAAEDVAAAEAVVRMTAAAVAAAPGRAGYGAGAAAAAAAAAGEDGDVALLDLERSERVSNLLAHGRDIVRRMSHVQRTQTKLAELECILSDQMDVIRTELRRELAAARAATAAAVLSGRPLPQSLEVFAAAAMTSTTPSGQDTAAPPPPPPAPAFGRHPRHSASGGAATASLDMSGGGDLRGMALGRDDGAAMAMVVAPPPQPPGTMLLPGLPARAVSGAGGGGGGGAMRRPEPATLRGQLARQQAGQPLPLSQPLPHQQLPLLQRTGSLEASQQQSQQHPSRLQLPPPQQQLWRQYSDGAAAHSHSQGHPHSDGAAPSHQQQQQPQPQPQPHVPPIFAQRQRRLSAAGSDASEPSATPPPMPLQQQQQQRSGGRAPQPALMPPTVALSRTASGTVVAGSLAAGTPPLSSDGHPSSQHAPQHHQHQHYPVSAQAQPQQLRPHPQHQQQQYRLLPARQSPPLPPLQRYGSGEPQVGGGGGSGRGGPAVASTTASAPAAARGHSAGAPPLPLGAMGLRRTASLEVAAVSDPRLAGGGGGGGQQQPRPTATGTTTTTSSCHSGRSTEAGPSVGEAAPSHAHHQYAHGHHHSPRLDNQPLPQQQQQQQQQQQQQQQQQQQQQLLPASRRPEAQGQPSRQPLGPADAAAGADMPRRQLPGSYGACGGGLGYGNNSGHAGVNVQYDRSAGGIDLNGRYWLPPHQQQQLQLQAQQLPAPRVVRTGGYGFQRPQPPRPHVLLQPHPEYAVLPVRPVLRQLQPQRHEYGDRGGNLYEEQQLQLQQPQQRSGPLGAIDLYERMRRVSNSVTDVTPTSYDGTSGSGSRYTAVQRESHSLYAPREVQSLDARPGDGQDGGIGGGAALFGPPMPQSQRQQLQLQQQQQARGWQQQQQRLLQPQARQCQRQLQQRNDAAAWVDGHDGEARGRMTEPAAAKRARHAGGPAAAAGVGRSGGGGGGGSQYTHSDSGTGDLYGALQLAKQVEAIEAARSGGGVGGGIAGSGGTDARKTAAADAAATLLGKRRWTEPEGLGPADGAAAAAAAAAAGAGRTQSTDTAAVAAAAAARLLDIPPELAAAAAELLLGPLRARQISATGSTGFGSDGAARGGGGGGGGGEPDHELEEGNTALLRDAAAGSFVGRRALGEGPPQRAGPGQGQGPGQGRTVAQLLAAAAAAVAAAGAVPDEREVRGRGHSLPSPQQLQQRDQLLQLQQRQDGAHGFGGDGANDNQPAARQPR*
</t>
  </si>
  <si>
    <t xml:space="preserve">MPFKRYVEIGRVALINYGPEFGKLVVITDVIDQNRALVDFPEQERRVVNFKRLAITDFKVDIKRHAVKKDLKKALADADVVAKFAASSWGQKLAKQAAKAATTDFDRYKATVAKAKKARAVRKVLNGLKKTAAPKKK*
</t>
  </si>
  <si>
    <t>C_870057</t>
  </si>
  <si>
    <t xml:space="preserve">MDNDMELPAPELRNLENIAKVLSHVPPFHRDRIAAQLMKPNYLAGLLDLFKQCEDLENTEGLTHMYAIVRSAIMLNDSSVLEEMLKEEHVMDVLGALEYDPDVKQPQKHREFLQSHVQFKEVVPITNAQILAKIHQTYRIQYLKDVILPRSLDDATYATLSSLALFNNMEVVGALMADSAFLPQLFQRLQSADPADAQWHDLVAFLQEFCSLARHLQQQQRASLFNRLVQLGLFEVVTRIMMHSVDDVKLKATDVLMSSMQHDVLALREFLYKQEEHTLFGLLVRELTDGTDAGLAEQVCEALKLLMDPDTMEAPVEKNEFLDVFYDKYLDKMTEVILSDQSINTTGTRSVPAATLGLILELLCFCVQNHSYRIRYYTLRKHLVEKVLKLLHRRERWLVCGTVRFMRVCVALKDEFFIRYLLRHNCFGPLMVVFFENGERYNLLNSAVLDLIDFIRKENIKPLLDHLVEQYGHRFDEFSYVKTFEQLKLKYDQAPERAGNGAVEGAPGAAAEAPDAAAAAAAAAAAGGAAANIRGRTIVFNTAGPHRPGMPPYHRRRRRDDRDMDKDEEDYFSEDADDEADGQEDGQRHHHHAAAAGQDAGDADGAAPRVDSNSRDHGSRALRGGPSRVPVEAEAEGAAGAPAGSDEAMPQAAQEPEAAAAGTAGADGAAGAQGTAGGNRQWPGLVDYDDDESEPHAQPQQQQQEEPQQPQQQEAQQQSALEEAAQAEPLTAVLVLLT*
</t>
  </si>
  <si>
    <t>C_870058</t>
  </si>
  <si>
    <t xml:space="preserve">MPAPPGRANARRCCPAAAAAPPSLSSPCSSASNLRPTPSGGSSMLRGGACRWGTCGGLPESGPPLRDTYTSMPHSPAPTALGSPPVSPLTSPAIQPFQSRWPTRPTLPWSATRPSSRFQRTPPLALGLVPVAAMLQAIPAPAPP
</t>
  </si>
  <si>
    <t>C_870059</t>
  </si>
  <si>
    <t xml:space="preserve">MLGRMHHLHFXXXXXXXXXXXXXXXXXPSGPGGDGCRAAAAGSADGGTGPRVLSGLVPTILPAVQPQPQRRILPTSSVPLQVGGGGAGIRPQTDSGAADGPMQTAAAAAALGAGGTYTGGGGRPMHPFMRAALQGQASRRAAAAAAAAAGGSTKVLSLSGAANPRLSGQMSGELHNFLFTTSPGGAFASAFAGAGASAGAGPLQLPGGGASGLLSNQHTGELASELSSTYLVGPNGELLMEVGTPMGAPQLASAIPGLVYPHRRPPPLSRMPSHGMLSTCGSIVNMPSGTLSPSAAALYGIGGTAMHAGMLPGGGTISGCADDVFNMSPNLPALQLPGSPYHRDVYSGSGGTGGSSAAAAQLAALQRRTMDGQQRFAIAAGVEAGRVSYNGSAGGLAPAGRAGIAGVPPGGSMRRLMKQAGAAADPAISSSAGAVGAGAAVAALLARNAASAAQTPTAAGAGGGGGGAGMSAPLVKSAFQAAGSGMGSPRESGAPNTAWAWEARPPLELQLSGGGAVVSPRGSGGLSPPGAAAVDTDGTPRSSRSLRLMATNKAASHRLSNAGNAAFGVTATAVVATAASRSSLGGPAPVGSNSATATALLAANASMSRLVGGGGASGSSGGVGSGPSLTARLVAPGAAAAAGGTAAVPAVGVDSPSGPLAPGSGVRGGAPATSGGSGGGGRALQGSSAGSPGGGGGSNSTRVLPAPAAFHASQEEAAAASAAASRQAAAGAGALESMGSQHSNAGVAAAASPRDASDGHRCQDSGQEQYGGAASPGGCAVGAAKGDKSLLARAKGKIKRLFSAQSKN*
</t>
  </si>
  <si>
    <t>C_870060</t>
  </si>
  <si>
    <t xml:space="preserve">MDLTAAEQDLERLSTKEEHLHKKEGTCARRRSTCASRRSSCARRSSSRTRRRRLDWQKPALPLRAQPLFWTRMVMAACFGCCSGTSLKQRITMWPTGACSWRLADPVVAPAPGLEDRAHLDCWGCAVPYLSVSASTVHVGLWVTACMAHLSCVCAGILTMQKLLAERYASVYIIDEYLTSQDATQELACVCSSAKTAERSGRHAMASCAGQAAQAAQLD*
</t>
  </si>
  <si>
    <t>C_8800001</t>
  </si>
  <si>
    <t xml:space="preserve">MGLAVHVALAEACLAADPGRRPTAALLVAALRQQLAAAAAS*
</t>
  </si>
  <si>
    <t>C_8810001</t>
  </si>
  <si>
    <t xml:space="preserve">MWGVAWNMTFFRSTFAQLQAGLFTANPAAFPPAVFTLPNFVWAVAAVRSRSHPPLEGDKIALAPLVDLVSEGNEEAVCAMLAEGARAALAGYPTTLDQDLAALRSNSTPLGSRAEAALLVRLGEKESLDAVARGGRLPLLLLLARGCSLLHLSQGLQLPLHLPEVLLLQLRLRPRLRLCPRLRLLPPLRLRLRLPPQLQLQLYLQLL*
</t>
  </si>
  <si>
    <t>C_8820001</t>
  </si>
  <si>
    <t xml:space="preserve">MGGRRTPTRTV*
</t>
  </si>
  <si>
    <t xml:space="preserve">MGGSVIVIDSKAAWDAQLAKGKEEHKPIVVDFTATWCGPCKMIAPLFETLSNDYAGKVIFLKVDVDAVAPVCRGCRHHRHAHLPCVQGWREGGRPSGRQPGQAQGPGRQARRRVKALQGSQQLREGSEERVGVVVDGVGADTQPLLDWVAGGLKEREWGRAQMGLHTCAHLTALGKVA*
</t>
  </si>
  <si>
    <t>C_8830001</t>
  </si>
  <si>
    <t xml:space="preserve">MEPLVRWLHAGGRGYHYGCLTPSENLQYHCSAAAYADDLAALTNSLDDLQVQCDKIASYAEWASLRVNHTKCATTAIWHDKSRSDPNLDGPTGKATLAAMRRNMTNTIKIGTTPVPYFPPTQPYKYLGVQLTFSLDWSAHVARVTEIVKDKGTAIATSLATPAQRLRMIQQQRQGRHDAEPLDTASRARDIRTTTTITTSPCNPYKDIVAPGAYTITTTGGTRRGPAEAHVHEPSGRWLGTITYPRLLTLWEHFRHTGNQRPNAFEEAVAALIMRYRYDPAQQDRKAMPMHQWLQHPLCHELANWSAGTAGLDTGLGTNTQAERQKGLRLVTVGNPAGLQCFAPRLKRLVDTLKRGANAPTHISDPRTVTTLRGTANLYYRLEREMGIANTRCRPGGRTQGTANGGPRAGEPG*
</t>
  </si>
  <si>
    <t>C_8840001</t>
  </si>
  <si>
    <t xml:space="preserve">MAPPPRRSAPGSFSSPAAAAADASTATADNNTSSHAAGSASASAAASATASAAANALLFSSVASVDEADDAGLLQPLVIGLPHRDAAAAAEQLFRHLDVNGDGRLSLGEVRQVLADLAAPASDRDAAALMAALDANGDGGVSMDEFMAGIRAAQAAEAAALEAAARERERAEEEGRRREAAARLQRLPAHPW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CRRHHRAQRRGRCCCRR*
</t>
  </si>
  <si>
    <t>C_8850001</t>
  </si>
  <si>
    <t xml:space="preserve">MSALAAAGLIPGGTGPLSEWVEVLSLLDTYASLVRRQQTDPASLPSIVPNPLPPFPVCINTDSLCGRQTDLLAAIAASVIQNRGTQQGYFLDLSLQPPAAVPTVNNTAWRYAASVLAALMRYNPSEADQTAATKVTGGLDGTGPGAHKCHALAQDFNIGRCLLQFEFDIEMFMGTNFAQINKPGQYGVAPLPGSRLVAGAALLLQDLPGPAARALDAFLRLAAGLLGAAGGYLVEGGDGLALAVFASPAAATRWALDTVAALKRYPWEEALLSHELCAEELAIGGAVAVSHTASQATVA
</t>
  </si>
  <si>
    <t>C_8860001</t>
  </si>
  <si>
    <t xml:space="preserve">MPGEEPMQVEVRGAPQAAGTATTAVAGSPAPAAAGVADLGGNTLGVARPAAAMATAAVIVDHVGDVQMQEAAGLGDAAAAAVGAANLRLLTVNVNGLGSPLKARALVSHLQQVGADVAMVQETHATDTTAVESCLRAAQGACLPWRHCLAASPAASPHSCGAAILARSRLSLPGCVLQQPSTDAAGRVVCWDWDVGHLRLRFVCVYAPTAVADKPAFFAGLHTHLATDRGSTASPPLWIIQIQPLTSFLRRQVEQGALRTPLLPSGEQAPPAAHHADDTTLTARDPAVDGPVLMAAVQLFCRASNARVHPDKSKAMGLGRFAHLTGPCPHTGVPFTTGAVTHLGVPLSWDSVAAAADLYTRRARGMAFVARLWAALSLTLVGRVHIAKQVLAAKLAYHFSFLNPSPAHLKELTDLVDHFAARSMHAEDASLVSHGNPLLLPKRETACLTYKDGGVNHVDLP
</t>
  </si>
  <si>
    <t>C_8870001</t>
  </si>
  <si>
    <t xml:space="preserve">PRGPPRPLTRLLGRGRIRLQFSRRRVLQPGCRGAGAGSRLPARHQAGVLSVHGARSKVVHQVGQLQPHQSPTTEAHPVPVPTDNKHPVRGQPARQPRGPPRPLTRLLGRGRIRLQFSRRRVLQPGCRRVEHCIVPAV
</t>
  </si>
  <si>
    <t>C_8880001</t>
  </si>
  <si>
    <t xml:space="preserve">MPPCVAAALKPLATAPLPAHAFEPPSLGPFEFALPEDEQAAAAAASAAAEGGPGSKRLMQVREGEPAAAEDGGGGGGGGGGLGRSSARPVGPLGRASIRMGRPGLSAASVHLARIYDADGGAGGGSGTDGGGGPSRASGRLPTPGGGGTDGGGGGGGGLARSSARHPADGTPGLGRGSARMNDVVAAAAAAQAGERPSLASQSQSASVAGNGILAQVALINHHRDGGGVGGSGGGAANGGANGGVGGSGHGQHGFKAVANAVLHGAYLQSLVRRSAGAGSRGGAAAAAAGGGQYSREGSGRGTEGVGLGRRTRMAETAAALARASASAGRDLEGGGAPLPDTLDSPLLVEYRMRLLSGLKQYYMQKHAEGSLSPSAYKVLSYVADQSYHHPEKPLALWAMVRQEVGAGLLLQAEATVYFKLKHWTAGAKTSNNAFVRAVVPRLLVPFVWLLSGHISATTLRGLETAVELWASLTQSLQTEWLQYSGLYGELLLEEVQHDADGAWSYIIERRIEAPNKFGAVQTHRATIELLTQQQNFVRDMNAGGMIDEAECRKIVEVVERRLQLLARRGPRWRQPTVTEVLSNTAFLRGVPQRVVEWIRKNSVMRVHPQGEAIWDMGRKFPGSEPDGLIVVIRGVVRMMADHDGIQVPYYLGXXXXXXXXXXXXXXXXXXXXXXXXXXXXXXXXXXXXXXXXXXXXXXXXXXXXXXXXXXXXXXXXXXXXXXXXXXXXXXXXXXXXXXXXXXXXXXXXXXXXXXXXXXXXXXXXXXXXXXXXXXXXXXXXXXXXXXXXXXXXXXXXXXXXXXXXXXXXXXXXXXXXXXXXXXXXXXXXXXXXXXXXXXXXXXXXXXXXXXXXXXXXXXXXXXXXXXXXXXXXXXXXXXXXPTWTSCVLEAHVPGMSSAAAYAEGNAMGKGPVVMHIPWSLLQVLRRFSREEGLAPYQALELQLYRTAAAYVLDILKHQVGGVAGL*
</t>
  </si>
  <si>
    <t>C_8890001</t>
  </si>
  <si>
    <t xml:space="preserve">MKPAELPPGRAFLHVKVLGGRAFADFLARAPHRGEQLQLALELFGQRFTCEPVPAGAEPAFAGEAFFELPAGAG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ACSWAQXRLELRPGFSGPLDEALLRSQQRMEAARDADVMTAFVAHAKAWWGEYVSQNLAFKSRPIKVAILSRVLLFLATPSLLDGSRM*
</t>
  </si>
  <si>
    <t>C_8890002</t>
  </si>
  <si>
    <t xml:space="preserve">WEQRVPCRRRLPSPNPTGPQPPISQAPQRHNPISKPDNPRAPTHAPCPAASPPQHRPRTGLPQQLHQHRIPLRRAQLPHSPRPRPRARP
</t>
  </si>
  <si>
    <t>C_880001</t>
  </si>
  <si>
    <t xml:space="preserve">MTACGRRLQEFEGQEAVSPLQCDLGTDCADCGAWEGTVPEGWGGGGGPVAWIRSEHNASLYVRRTDTPKSFLAAITYHKADPDVSAMLHHYGAMEGGINRILHHVLDGQCEAAERGGRRAAVLDVGASFGYYTVQAALYGCRVVAFEPVRKFRALLDWSIHAAGVSHLVDVVDKALGDAEGSLPLGIPRDGTYWGLASIHGVNLMGERETKETINVPATKLDAWESWAPADLRREDLLLIKMDIEGWEGPVLRGGSQLLAAHGDNLLLEYSPGIFERRNMTDFAPQARSAKERPFGFALAHLPLFAYAAPWPPRHIDPAEPLPAFEEVTEAMLRHDLQALRYRQRMEVAPGGCPLPEELVAKAPAWRGCREWSYGTHPKVWTSVKRPGTAYGLINCTLIGAGHVHLFRCPCQPDAAAECREAEAVVTRLAREGRMPFTGPDSGGE*
</t>
  </si>
  <si>
    <t>C_880002</t>
  </si>
  <si>
    <t xml:space="preserve">MSEDLKAKFRAAAAQRGLGSAKDQLKAIRAQKAAAAAATAGPGPSSQRLQATGKPQAAAAPAAAPPAPASRAGALPADFFQEPASGSKPAGATAAGAGPSSKTNAQGTGASAAAAAGAGPSAALPEGFFTDKTADAKARGVKLPTAEDKEAEFRAFTQIIDEELKNQAVEQAEEAEVEAEEKADREAFLLRRQAERLELLRQRKAALAAAGAAAAGAAPELPADEELREAPPPAFGLDDEEEGGGAEGAKGAEEGGAKRRRALPVLVGKKRRVMDALAATLAASDAEGDSSGGEDDEEGAGGLNWRAKRV*
</t>
  </si>
  <si>
    <t>C_880003</t>
  </si>
  <si>
    <t>C_880004</t>
  </si>
  <si>
    <t xml:space="preserve">MARMAFSTFVLFACGVAASSRATSVSTDTSILISSDSRHVPWLQPSSWQPAHSGVTELDALLKLRASPSRWVTVYLLALPTNATALDSAETRAFLRLALNTFLTYRVYGHADHDIVACMNAPALDWCRRYRLPCADASTYAADAANLKRIGWAKFKMMRDILKKGYHVHLSDLDVSYLKPLAPAVEEVFSWSNGAADGSMMQEEWVHQDDADNPATRRPIYLANTGVVWLRANERGVKLMESLLKWEGDSYQDQYIATHVAYESWAPCQEEATCLVVRGRGMAAITRHPAQFAHSNCEPEPHYAHCASRRLYVHAICRGQNTDKEAFLRSVKAMFILPPPVGARSGGGSGRLQDDVAVFGQQDMAVAAAGGLPCPAHQQRAWSVRFYPAYTASGADVGAGTAGASTADATGPGPTTTAAGGAGGAQTGSGSAAEMQTSQEAVAAHMSAESDKVRAQALQERTSSSKPGHSRKAHQRPHRHLMRLRS*
</t>
  </si>
  <si>
    <t>C_880005</t>
  </si>
  <si>
    <t xml:space="preserve">MRGSGSPARHWVQCALACAVALLSAHSAFAGPLAGTQFPFEPCRKTPGNSRFDVFLKNNTYDPSSQSSQVCVQFEVKPADECDPMGNRCCDTYFNKFKFYPGPNCRRAMSSVKLQLSDGSTQTRGSIYYEDSGDRFIGKITTLPFNLQNANGAVLCWTLTAPCPTLFEFTHPATRDKGLFEIALYDHKMDNYECCPLAALPNGGNYTFPPSPPSEPPDGATRAVLWIGVDPVSLGVWLDGTTVSSWPANSGSQQAGMCYAANCPSNGQPCTWDALPCDSTAVDGFICEIDTNAVSYALGVPETGSTYVYSNTTIFSRSAATFCGRLGGLLFSANTQDEFNRVVAPIVNGQVPVNTNRNPNGSGPGRYRYWLGIADAEATKWVDGSDVTFSRFTETGAPGCYDIDCPAGPGASASLTPADCVWELATGCLRLYNFICEIPGVLEGPSGPL*
</t>
  </si>
  <si>
    <t>C_880006</t>
  </si>
  <si>
    <t xml:space="preserve">MTIGLVPYFEKTLLEFNPIVSVASVGSLALFHHFVGSTGLAVQHSFLSKILAYDVLWLLEDCPVQAFLPLHVAAVLMHTSYHVCSGTDLHLLSMGLGYVGLGVVLPVVVSGLLLPSNSQVKVPGSLHTVLSASVAGFLLVDQLLRAPALV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GGSCSHGERSVLSMNVKYGRPGLDQQPGVYSLEEFIRGAAAAMKGIFPGVAHASFCLLNSTRNCVNMYTFLGDGSRKPPRINVAVAPGTLIYHVLHNCQPVFISNVAAFPGPYADVQFMRFVLSLRSVACLPLVVAGSRVLGVLRLGFEEQWNWTEQEKDAIEQGVFVVDGQTRGGGGAAAGSAAGGGGKSKGGATAPAGGGAASGTGSGPGGQAAPGRAGAGAEAEVDMELICMTLAELTMNVTTPLAAVYAFGIIMWEIFTSASPYQGMAHPQIMVGVVTHNLRPKFPAHCPEWYKGLAYRCWRKDPKARPPFNEITKSLLALVTDKDWNPAD*
</t>
  </si>
  <si>
    <t>C_880007</t>
  </si>
  <si>
    <t xml:space="preserve">MAGPATLVVLLVCSLGILELNGVQSAPVVKLHRNPPPRRANSPHKGRPPAVRVTSPPSAQSPAVLEPPSPAPGPPPASPPPRPPQDPPASPFAPPPDYGPTYTLRAQTAAVRFFQNNDDFGLRVDLAVPNPAAPTTKVWAPWCATQKQMEQRVFVGSIVSLLCKAALPESGGGFIASDSAWAIPTGPVPTGMGYLNPAEYKAWVFIPDEKLPGADVAYDKTTIDLSLFKVMTTPCESGLVLVANCVFLGRR*
</t>
  </si>
  <si>
    <t>C_880008</t>
  </si>
  <si>
    <t xml:space="preserve">PRSLPLPPGTRLLAASKQQPPLADSGPYRSVDGGGCTELRRRQHPARHCVRAEPARAAHGGADQGSSGAGLRRAALPQAHALPRAAPRRHRLFCRLLRRRLGRRPHHPQLRRHGGQLVQPAAAHCRCLFRGVRVPGGGCGDQGGAVAA*
</t>
  </si>
  <si>
    <t>C_880009</t>
  </si>
  <si>
    <t xml:space="preserve">MASLEPAPDTATPCACACANSVCATVTQAPSTPSTSGASGGQARPGLSRQRRSTIEVPGPAATTRPSLQPTASTAAPASASTHVSCSSAGRTSRPPATSDVLRDTPPGVTAPPPPPPPPPLPRLPSPAPPPPPSPPPPPPPARGVPGPPSAPAPVPAPAAAAGSSGGCTLTRQPRSSSRPPPTTCNTGTGRALTPSPDTASAQGGCAAAVTPVGDRDKPPPPPPPPPPPPPPPPPPPPPPPPPPAPAPPPPLPPPPPP*
</t>
  </si>
  <si>
    <t>C_880010</t>
  </si>
  <si>
    <t xml:space="preserve">MRRTLVWLLFAAVAVGPHAALGAKPSGLVVKRDKLKGCLKNFNTHVNEKLVKEKDGEGKGRGKVKQAKGSKYIARKKALSDYYGKTSKQIKYEQQSRVCSAQTFDSAAANRDYAENSKQACYNKYCPNTNPEDDYTKNPCAKDAQPCIDEVVVVFGTADGVDDTDTSDCTEFDCRPKCVKVVSGAAGKSSTFDVDDFGSYDGTSARRLAARRRFSRMMLEASIRGEHDDATVTPNLSDMPEVLIPVYEHLRETSRKERFLQAAVIDEDDDFDTEQEEGVDIDTDERTNEVLDRVANKFDKKTVDAFCADLDDDDFRDAAVKQRKSFMDQDSDRPSPPNPNAGRRMRRNLLNSMRARRLGARESDSNTAESCVATSVTTPLDLRAAENDDSLLYCCTVSGTTLSSKSDAEELECTDATTGAVADPSLTLNVDPGGTSPSCVCKPASFAPPDLLYTLGNRDMEMDCVSNGTGLCNIPDAGYDIPNDPDEPMPHYYAMLKRLHTGDGITQNLIPREDSGDPHWYKRKVRRTXXXXXXXXXXXXXXXXXXXXXXXXXXXXXXXXXXXXXXXXXXXXXXXXXXXXXXXXXXXXXXXXXXXXXXXXXXXXXXXXXXXXXXXXXXXXXXXXXXXXXXXXXXXXXXXXXXXXXXXXXXXXXXXXXXTAGAIYQNLIADIDNQNSVIDGTETTLMYQTLHIVGYNQEVALDRTLEYTQAAGDTVAAALGDETTKIKNAITAMGAEVITKIETEHTKTRTELTQLVNSVEADILGDIADLLDVVTKSQNRVDASLCDIKTKVSLAQREVDYQRRLLLVPQGKMPGYVGSIKDANTTAYKQCNSPFGSVNRDGSSPLNTCTQLSRTNIAGTVISWGCDVPIA*
</t>
  </si>
  <si>
    <t>C_880011</t>
  </si>
  <si>
    <t xml:space="preserve">MKRARSDEPEAAVRQAVKSAAAYPLPGDEDDDDVVPLSLSQDGIAITGEAAAPGPRAFDADVLVVGEAPATDPSATQRRAATPFARAAAPARPGSNGAAAAAPNKPVVVDLSLDDDDDEAGLGNVRPGAARLGNGTTGARTQPGGPAAPGGARGGEPINTYSLFAYPDDSPETQRRKLEALQQDEASMTSGEFWTVLEVQLRATPRNVHVRRF*
</t>
  </si>
  <si>
    <t>C_880012</t>
  </si>
  <si>
    <t xml:space="preserve">MDAATGLSDGGAAGPLSGGSSPVGPHSSGVLTGLNGVGVGGAGGAGSAGSAAARTAGPRSPKPFPGALPGHSPPVWNRPSLHLPGGAPHPHPDLASTASPYAPNGLAHGGPRPSSVVPGPVATAGGGGSPGSGFSGAAAAATHGSAHLTGSVPMLHSVLESPSKRPAPSPGPPPGQGPAGPGLAPGGGGGGGAGTAAAVGLGPGAPARSQSARHSNGGATGGRLASARTAGALHSSPYSTHSTHSTHSPQHRSHHGAYGGGGSGAPHPPSAAVLQYISAAAPHGGGGGGVSVTMSSALYVNGRSPCASSGGPAAAAEQPQEGPVGSDGVQPGTGRAPEASGGGEGAAAAAAAAGAGVQLPAIAASPGGARQRTESGGSSGGGGSATGMMLNVSHL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WR*
</t>
  </si>
  <si>
    <t>C_880013</t>
  </si>
  <si>
    <t xml:space="preserve">MEKSPFFAALALVMLAGATAVHATAMEKVGNYLIPVESGEIEGAETVMPKKCDVVVVGGGCGGIYSAYRLLSGTTLKPSVCTFEATNRVGGRIFSIRGLGKLADMTVDLGAYRYVDGRHTLVQGLVENLLKLKYVLYDPASTQFRKIVDDKGDDLGFVTFVEELTKLSMSLGMKLFLNSPVTKVDRMPSTSADAQYAVSVMGPNGKIMKVVAKHVIFNTPQRPLMRILQNSNLARVTEWSSALDMPFPLMAAKMYLYYDDAWWVYMNRTTGSLNDPNTNNATTFNSSSLFTTPPLRGRYHDGDWKCNADNTKCHGMFMYTYASDNGGTYNRGGQGLDISPYNGVVPRYYWNVAVNPDPSKPYVVLDMTSSGGKNLIMEAHKKVVDYHISINASIPEPYASTYPSQAVVVVWDPQIQWTGGAWHSYKNGIYGSQVSTNYTDPRNAVPVASIKPFAGENVWVANEAFSAVQGWAEGSLIMAENVVTQLGAARPTFISTQRHDCVLYPSYNYNATLCALSLNPLVQGVTRRRAAAVSASASIASETLKAAAAGLSGGRKLGAY*
</t>
  </si>
  <si>
    <t>C_880014</t>
  </si>
  <si>
    <t xml:space="preserve">MSWSDGHQWSLENNLPQETFEFKVIAVEGGHVRWESGSNRVVQTDDDGDIPVEVVVWLTCHFDHTADTGMQLAVPRANVQDAFETGRAHLEMLKKRRSRMSLETEQVANPVERKRAAAELIRLTEAVVEASTSVHQLGHMLGNAPGSGSASDGEGAAAGAGTGTGAAAEDENKVLLMAIDSVRLPKAMRRISFASVVQARGAGGLEAAAGSDADAAATAAGAVSPFLRGELDARAEELMSAAGALLQEMQQQKQQRQQANGRAKPDTAAPASAEWAELAQEAGHVAEALAHLGAPADTQLQLQGLASVGSALASGNGNGVHLPSHSAALASPPEALEAVGAAANDADDVADDADETVASWDDGPAAAPEADAAAAPRKNKGGPLKQLAANLTGALPFKLPFNFGSSPPPAVAASVAAAAPGGSNGTGSTSSGGAARHGIFGTLRTGGVALRPAAARSAAPGGGMSRQPSVATAAAAPAAAGGSVVGLTEAPTHSYASEPTAEVELSADNGPAAAQVAVEQPGRPKTSKGRKVRTYKGVHRSSKST*
</t>
  </si>
  <si>
    <t>C_880015</t>
  </si>
  <si>
    <t xml:space="preserve">MSLAPARLCSGLGASTSKVKQSPTFHPLLAKPRSIACASSGRPSTSTSGSFDFDEAARTAKSKWESFAREQELEKKANQAMKKGGEVFEQAKDKARRVYVRLDSEYDISSKTAKAAKKAGEAARDIDQQYGLRRRFRAAREDLARKWPGWQKQLDEFTQTTPGKITVFAGLCLLISTPLFWQLLNVLLLLWWLTVPLSLLAINAAANQQAEQMRRQQQAEAEAEARRRANPFAEMFRDAGAAFGGAAASSGGGGGRGRGSGYVQQDGPVIDAEWTSLDEEGNPRGGKGGRR*
</t>
  </si>
  <si>
    <t>C_880016</t>
  </si>
  <si>
    <t xml:space="preserve">MVVKTCQADDALEKQFEGWLKQQGGPEVRAVGVLAGKHAAGAKVVLYGTIKTPSQEGLDPILVDSAAGGAAAAAAAGAGKGGKKPARAAAAAAGSVVVTLESEWIVEHARQVSRMLPGGLSVLGLYLFASEPAAAAASPQLASALGTMGAFCLPAALSSSSSSSSSSSSTAADAAPTELLLLHVDSGSRKQLLRCIPAAPGAAGAGAPSGFHPCELKYAPALGSLVCVRCWHGIDVRLTVVGGGAAS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*
</t>
  </si>
  <si>
    <t>C_880017</t>
  </si>
  <si>
    <t xml:space="preserve">MPCGPLTAADTNSSTAVSELEYWVSEQYSSQLYDSCKDVKFGAANVPAMSFIGGGATNGQAWLDFLGTLKDKRFPPIGSPIQINFRPENATPPGLSPLADRVVACGDNAFRCSCSDCPAAQGCAQPPPPPSRQPPPAASGAPPPPASSSSAAAAAAAILSGPHLQLLFDMQQLVDELEAPIRRPDGSEGVVRLRDVCFKPFGDECATQSVLQYWRLNRTLYETEQARPAGSPGRMTPEYCFTHWYTECRSAFQAPIDPHVVLGGFPVGDQFTTYTAGATSFVTTYPVSSEPALRAAAAAWEAAFIDLAAGRLGDMAAAAGLSLSFSTERSVQDELTRESRADAVTDHALPPAERLALSLAAAGPSITLAAACETAAFALGGLLTSMPAVRNFSLAAAAAVALDFGLQVTVFAALLVLDVRRLQSRRLDCLPCIQLQPEQLQPGGSSASSSASRRRRRGGGSPYRPSTAMMMERHYGGTKDVLDEDELSYEQRQQQEYGSVTREDDRPPYIGPSSDGEVDEHSYWSLQRVLQAYFEWLHAPLLSRPAAQVAVLLAFAASACVCLALLPQLQVSAAARXXXXXXXXXXXXXXXXXXACLLQSLATTAAPAFGPAASPSITGAAAGSYCPPPDQPPCSTNASTCAGCRTVSQFQSYLPWFLGARPSEGCAKGGVGAYSSALQRADPDDPTSSRAFAAAASRDLGLRIYSYSLFHVFFEQYLGVAGDAVRMVGLPLLAVVGVAWGLGGSLAAAALLAVVLASLLLHLAGAMVLAGIQVNAVSLVNLAMALGIAVEFCAHVLHAYMVAAVPLAAAVGGQQPQQPQQQQQQQQRQRGQGQQGSAGGDGSAWSRLIARLRGGYTQLPAAAAAADGAAGGGDAAAGGGVWRLGFLGGPQRAARSRAALVSVGASVLSGVTLTKLVGVAVLAFARTQIFEIYYFRLYAALVVAGAAHGLVLLPVLLALAGPTAVF*
</t>
  </si>
  <si>
    <t xml:space="preserve">MLHGLQDLPYGSSPAPLISSLRDRASLSPIHVRQIPKMATALCNKAFAAAPVARPASRRSAVVVRASGSDVSRRAALAGFAGAAALVSSSPANAAYGDSANVFGKVTNKSGFVPYAGDGFALLLPAKWNPSKENDFPGVILRYEDNFDAVNNLVVIAQDTDKKAIADFGSQDKFLESVSYLLGKQAYSGETQSEGGFAPNRVSAASLLDVSTTTDKKGKTYYKYELLVRSADGDEGGRHQLIGATVGSDNKLYIIKIQIGDKRWFKGAKKEAMGAFDSFTVV*
</t>
  </si>
  <si>
    <t>C_880019</t>
  </si>
  <si>
    <t xml:space="preserve">MEWLFSGKVDVGTVLVKVAVDQLSYGPVCNVLFMAFATLVLEGRSLAELRVKIGKDYPSVQLYGWRLWPLAALINYRFVPLQFRVLFINLVALCWTTFLLLRAKRAQQLVAAAKPHPA*
</t>
  </si>
  <si>
    <t>C_880020</t>
  </si>
  <si>
    <t xml:space="preserve">MFHYLLPIFLGAPLVYTLLGAAVLVPVYAALEASTLLRAAAEAAAAAAALAAKAATAGAGPLAPDVCAAWGLGTTAAMACAVDAMDAAAAMAGGAGAGGRGGAEVAGMSSAAGLPPPADAPAVLLLPLTARGAAYLLLRALWTGVGPFLFAVVVHMSYVKNCGSGELALLSQALGAAESSDDEAEDGVKGNRGGRSDDTNAAGGSSNNSSSAAAAGGGIAVDRASTPRRRGRRRWRLRRSLLNALAAALRFFTDLERRLYGMSSVLDPKLVLVLVCVPVALVAFVKQTAGFVAGSQDCSLRAQPMETLIAMTVCFLLGTLEPQAVLNRQLGTVQALLYDLMPPHVAQALLRSELERRQNVLGRSGDAPGGADRSPLTGAHTSFRSAGGGLAGLGGGGGGGACTSVDGAYVGYAHSNSSVSTRSSLNDEALCGLRHDAVEPEELMPAAPGEEEDGEDAAVPAVVAATAAAAAVAAAAGAGTEMVQAEDLGDGGPHSGSWGLLGAGEPHPPLPQLQLQVPSPSPLGDGGDSSAALSAVSPWVATLRGGGLYSSTVATSSAAAAAAAAVPAGASSTTGDAGASGGGGGGYGTGAVSVASNVGGRARGHHYWSSEFIQDLEDRPSRACQQPPSIQKGTEDDWGLVNYGGAAREAPFRGSYERWRDAAGQAQEAAAGNGGGGVRAWATPGGDSDSDNDSGRGGDGGGRSAAAADRAGDDGNGAVIAGCPLLLRAAASAPPDFEFPGPFKASVKRASALGGGSGGASLSPSGGSSSAVVTAAAAGGDGDGGGGELSLAVSRMTSARGGVRASQSWQMLSTVMEGRAVSDDEGEEEWAGRRGRRGRAGGDGSDGGAYGTGGSGGGSSSDATPRIGGAAAARSAAAGAAAAATALGVSGRGLGDLGRAAEGWEAAAAAAGSPNGVDEGEAAAEAGLVLRQGGGDIAAAAAYITTTSPRLAGLLLGEAAAGASATSGAEATGAAAGGVESGITAEAKELEMEMEQQRQQQDINAASHPSRAGETGTRGDADGGSSAGSSGGAGGVLSGGVRHLTRLLNGLDPKARRQSHEVASVSLAAGSGLRGGGGFNAAGGRPASHVPRSSQSFSVSPASAITGLLAELRRRGGGGGAATGTGFSGGGGSSSGGGAGGGGGGGTGSGFFSGFSATHQRHLSAAAALSSPMGSPASPVATPAVALPGSGQPVRVRIGVASGRIMSGVVGTIRRKYSIFGDTANTASRMETLGEAGQIHVAQSTYLQVRRRVAADWVCRGEIEVKGKGRMTTYWYKYALWRLH*
</t>
  </si>
  <si>
    <t>C_880021</t>
  </si>
  <si>
    <t xml:space="preserve">MGVRLGPGGFVSDDEPRSAPTDELRINCPQAYAPAGCVPSPPTDAAAPGPAAYPAFSFAHRQPALIGLPSNSGGGTASAVPIPLPFAGSRIAAAAAPAAAPACCSPLSEVDVLLMLPPPPPPLPPLATVRGAAASGLDEEGERRDAGEPGTPPTTKPASSALAAGIAAAAAAVPAAATHASTVATSSAGSCGSHGDGEGEGGDGPRRGDGSFAGTAATAPLTASSYAGSGAAATASSVAGRSLGDCDTAHGGRGGLEASLASTSGAAAHPPHAHHTSYTSHVPPHHSHAAAAAATSTYSNNSTSRSPRHSLDAAPAQHAMQPQTRGPTSHSYVQSGLLASLGPGVDETAMDPGSYASLLQAAATYKPSVALESAAAAAAYAARAVGSLAAGVTEAVTDSSGGGVGAGANGGEGKGKGKSQAQPQPQSHPVEEAGGGGGGSSSSTGKAGGKAGKMGSSGVAAALKGAVSAGGPPSTSIKSATSSSAAGSARGAAGTAGAAAGAAGLKKSPESILGLRNIGIEGWQDRAGQWERLHTE*
</t>
  </si>
  <si>
    <t>C_880022</t>
  </si>
  <si>
    <t xml:space="preserve">MLTAEDPGSTARGATPPGRHTPQQPPLASTPPPPPPQQTLGTVALGFEQQQPAYEDDWVTIFGFGQQDVPLVLREFHRCGDILAWGFGETGANFMHVRYQNKYGAQRALIRNGEQLTPSLIIGVKPLDPRHRARVESLAEGPDAAGAAFRPKPVPERPYRVEATVGQARVPQPSRGVLGRVYEFVLGM*
</t>
  </si>
  <si>
    <t>C_880023</t>
  </si>
  <si>
    <t xml:space="preserve">MCVCVSTFVEELVRLPGCFLCYTPAADAPPVAPPPCLHNGYITFGSFNNLAKITPQVLRVWAAILAAVPRSRLVXXXXXXXXEAARSHLLRQLAALGVEGWRVDLLPLAPGNSQHLSQYALMDISLDPFPYAGTTTTTESLYMGVPTLTLAGRCHAHNVGVSLLTAVGLHPLPPCGGAGSGGGAGGSPGSSGGGGTGGSGAGRSGAPGLLPSGGSLDALADLRAGLRGRMLASPMCDAPSFILRLEGVYRGLWRRHCAQMLGDAAAAAAAARSVGIDLSRRRGT*
</t>
  </si>
  <si>
    <t>C_880024</t>
  </si>
  <si>
    <t xml:space="preserve">MGSETTRLFSVRCSFMDTYLAGCCPPPTPRAPRLPPAAPKPPPPPPQQGDAAVPLPDWSHSCQVSLRDPGSLNPNAPAPGGGSSSGTPYIRCEAAAATAAAAAVAAAGVVAAAAGGGAGGPAEQGATAAVGMVAVMLGPSLAPLHAAGLLQLSGVQVLQWIRTGSSSSSSSSTAATGSSNSTSSGPDFGITFVGVPHLLLRDSELTGMPLSGAAPLVVCVNCTFLTVERLTVEDLTGEPLVPSANGIPYVRRVTYGAVEANGLVAARLAGVSCSRVVNSYGFACVRLSYLPLDVRRSALLAAAKVTGAAAAASSSSSSSSGEAGVAAATTTADVEVGSAPTAPAPVASLDATGTAAAAEVTLADVRPPPVLHLLDSSFANTSVVWSASKDVVPAKMFVPTASCGASANNKTMLGYGAVLIDFDARYPMPTNDTTTAISTITGSSISNDTTSSSSGEPINVTMGPVVMSGNAPLAASVNGSSSNGSNSSTAGGGGDEDASAWSAVVVQGARFVGNRGGCGAGLALDLKKLPVKLSLSRVNATENDVMTGTFESGDGGAFYVLGGGRSRVTISGGSVLSRNGATHGGAVYAESSTSLVFEVSGGSRLVLNRAGFAAGAISVGGKQEVAIRITGSSAVSRNSVSGFGGAILAFAKTGSLVVSDHSSVSGNVANLYSPSDAKTNGGNGGGAWLEFQNTTLVEVSGGSAVSNNAAYNNGGGLYVWKDLGTFTLNGSIMSGNSARGGPFCEGGALFIDRSAANIILDGGAVMNDNRAGLWGNATVTIINCTITQNQALLYDGGALWFGTVDTLRLAGGTVIANNSAARCDIAETLPCKSGANRARGGAIMVQSNAGEVVLEGGVVAADNRAGVSGGLLHVGGALTSLRVDTGSVVRGNAALWAGGAVFGTMAVGAVEVAGGSSVSGNVAQEFGGFMAAAGRLATFTVSGGSSLTQNSVVNGSGAVLAVDRNISSFTITGGSDVSYNSAPYGSGAVLYVGGSVNGFSVGGGSTCARNTVGRAGGVVAAEGAVRNVLISEGSRVEDCAAAAYGGVIHAKGSLQNVTVKNSTIRNCTAGIGGGAFSTAGDVRNLSLAGGAALWDCTATDAAATRTGGAVFAGRDLEGLTLTGGSSIEGGGADQGGCVFVYGGARRIVLAGGSSIRRCTARLGGALFVGSEGLTGLSLTGGSSIGSSNAAARGGCVYVGAANGGGGAAGGASDTDSGSSSDGGSGSGSSSGGGMRRVTLTEGSEIFGCTAQEGGAVFVALGAAADWRLSGGAAIRANRALLDGGAIWAAAAGSWTLEGNSSISDNACGRDGAAMYVSDGAVSTSSSDSSDGSSSGTGASGSGSGSSSSSSGSAVQSAGAAGAGRTKSSSTASPPRPPPLLAPLPPPPVPLLLQLTLASGGRVSSNRAERFGAIFLKGTGGLQLLNVTGAASVTGGAASVVVADGAEVSGNRARFGGAVAVKGRVAAFELTGGAAATNQYAQYSGAVLHAGGGAAAVRLAGGARAAGNRAGLHGGLLWAAGVGEVVMTGGVMVERNRAVLGAGGVLAVEGTTTGGFVYSEDLVAAAAAPVAADATASASIATADAAAPATATDVTAAAASAEPAAAGTDAAVATQVRLASSSFTGNSAGTAGGVLAFGSTAVAVAGCVVANNTAAASGGFLFLGRQQAGAYGGVVALYGSSGSSSSSSSSSSGGSGSSSSSACGVPRQQLVASVARSQFVGNGAAAGGGAIAVLMMTADASGANSSSSGSSSSAVAGSSNGQQQQQLPLGGQPAERCSTGGSSSSSNSGSSSSNSSSSGLLVEDLVKQFEANGAAGVSDWLAALYTAHQHQQGTADYCWPLLLLDTAVPPPSVPDAATQRRPRPVWMEDANMTAMAAWCQGASTAAASSDSAAGGGGRVAALLQTLAQCSLPQLSSVSELSAAAAAAVEFPPTQLRLQLPCSMLQSGSSSDSSRSSSSSSSADTGSSSGGMCVVGGRAASAYGAGAAAPQQQPRPPATTTSTATATATATVVSVLPEEPFAVQVQLVDAHGSATAPVASIYKVTLSVRALPPPSAAVWSAAGSINSSSNNTPSATAAQATPGTAAWLDSICAPQLGKLQPAVADTGGAWWWCDPDFANLDVGRSQSLTAVMEAGAAEWPRVLLRGWPGDYLLVLRAAGPLQISELSVPLEVRRCAAGQTPDNRFAATSQVPAWTGCRTCERGQVGLLPDRRATASELATAAATAATAAAGGGAGAGGAVAVAVATRQQLLLPQLTGRAMAGEVVRASSTGGSSRSSLNTYPPPPALGSSSTGTGGSSSDGSGSSSSSSSSGVGGVGVNERTQALLACQVALYSSGSPPYGDASAGWASNATSSGGAGCSLGAYMQLQCGDGYTGNLCAACLPGYAVSQDLECGACPSMARTLGLSLLAFFGSVALILYTAIASLGAATASSEDASGVTKGDIMKAALGSITGAASQGISFNYGCLVAAAPTAQRAMAQLLGSLLVPCVVVAFSLALWALSGTSLQQQPSTQRPSSVHQPHQHQHHHQPRTSGPRGPPTRDSAGSHNPWSSNLASRYARDRSSAGGAGGGYERYSHLSHVSSAMRKLGSRALMLVRPRDAAPTSALALADTSLGFWQQLGLVLLSGVFVLYAGWAQAALSVFSCYRIDEGGSLVPENERANWPRGYWFLDMQQACYSGTHLALYLPIGIVSVCLFCLAPPLSSFLLMWRARHRLAEYRTQQMWGFMYKRYRQRFFFWESVLQLQTLALVAVDVFGRGMPVVSQPCCYVRLYFIPTDALPLSDGEATAVGAIMFALNITLLIAYVAYILALSWPAFKPHVDRVRGSAAHAARRVLRRRGAVSSEGPSQHAEHGARNVEGKGGAAVGEGGGHDGSYEVEEGRPAGGGGELRQPGLEGRWAEAGSCGREDAALGTGATGVRRELGGAPELPTGSSGAAKEDGKAKAC*
</t>
  </si>
  <si>
    <t>C_880025</t>
  </si>
  <si>
    <t xml:space="preserve">MAAAGLPGTRRAGAASAAGEHDLEHLLELAARGDAGAAAGAAAALARQATSGLDGLVVAGGGAGLGAAAAGAAGAAGGDGSEVPLSWRYRQHRAGMRPAKARASTDDGGAVEAAWGVSSPLVGGGGGGGRGRSAQGMAPRSSEVGGQRTSATGIQPFGAPSNSTTQRGLPSPSPRGLARGRSGGLAAGAAAGEAAGAGAGAGAGGAKGAWQLPGSNWWAAFQAGDGDKDKDPREKAGTATGFLRSALPQSVASGEPAGAGPAAAAGFRDADSRLGNGADGESSDPETPLPGGGMPGADPITATAFGFERTPAPARGLAPAVNFALGLGPGMTLAEMKATGAGGGGGGGGRKKATFLLTAGSDNDGGGSELAWGRAQSFDARSAYNRSQTAMSTLSVAQRRFSVADLEAMRAAREEEEEDAAAEAVGGKRRKKRRHRHHRRTWRERLQMFHPLTVMDACLPILRPDTIGRRM*
</t>
  </si>
  <si>
    <t>C_880026</t>
  </si>
  <si>
    <t xml:space="preserve">MRLDPAIASPGVRDIDLSIYSYSSRAQSLKDQLRDTWATTLQLCLEDEANNPHAAFKVANVQVIHAEVKLLKCLVDNIVVDISFFQIGGLNTYNFLEDVDAFVDKAITARKHLFKDSIILVKGWCYYESRVLGAHHGLISTYALETLVLYVINLYHRELSNPLQVLYKFLVECSGFDWERYCLTLQGPIPLASFPNPVVETPEPLQREPLLTEHFMTRAYNKYTAPQVAAMGGEVKPFAIKQLNVMDPILPNNNLGRSVSKASYLRIRRAFEHGARMLAAIAEQTKELGAVVASRNFDNFFGKVWNAQRPNRKPLAATGVVDQLNGGAVMGAPGLHHPVAVRPMPQPFPHMPAPPPPSISAPPIAGGGASSAPSGGGAGSSLRGGGGAAAAALPQVVFGNVAGDLHVGRR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GGGCGAGGGAGASGAGGAGGAPAAGGGAGGGQAGGNSRRAAALTDQQLRQQQTRAVLMDGTGDEYEPAGGAEAGAGAGRGGRGGDGRESTGSGSRGGKGQRKGG*
</t>
  </si>
  <si>
    <t xml:space="preserve">MLRLGRLLRFLDGFKNAKIFRIVQLFMAMILISHWLACIWYMMYAFGGKNNAEEWAFMKATVPDGGSQGLAYYIMLFYSSFLLLVGDNINAYNNYERTFYCVVEVLGVFFYSAVVGQMATLVATLNVTINRHGQKSIMTQDALRYMGVQDKVKDNVQSFFDFLQERSHPGAEGMAFLRELPSSLLRELQMYLYFKSVEKVPLFASLERGFLRALALRVQLQSMQPAEPVFRVGDVGHCMYFIRKGCVAVTSAHHEMVALLKQGEVFGEVALLSTGKRTANCTALGFVDLAVLGKAELAVGVGVGAVMADFPQSAALIRQRAEERLTELAVSRKLWLPGEFEDDDDFFEAHAAGRHAYAHANSHKEAADDGSDERGDHASDGAERDDGGGHYGDGDDGDGGEGGVHGKSGSRPPRLQPVEEDEEDDSPGSEQDLGKGARATGVWEKDEGGEDEEEAGEEEAGGGGGGLAARLLQGGRARDVDQVSSIKRREGAAAASATAAEALAVRRVAVEASAFAPAPGATPAEGRVVGSQRAEPTPPEPQQPAAPSAAVAQAPSPPAAAAAAGQEAGGRPSLGSSRAGSRRYWREVREPAPTDVLQLTPRRGGDGDSDNGDGQGRAGEEAAAAAVAVAVAVAAPGGDAGGGSGGKQAPLAALSAAQAAALLLDDSAAGRPGSPSSRPASRVYCTGAGYTSMASSTRDGVSAVFPEPGPGDVALVSRMSSSELSSIAPPPPARPAAAAGAGGATARGQSQAGLAAPDIFSSSLYVPSVGAVPGAGRQGAGTGAGTGRVGPGPVAEAMLEAISPPIAPSPGGAAGAPNQHNPLSPGRGVTTGGIAPGRSTGGGVRGGVPTATANQRRSSALSSGAQDAAADDLVAAVLAAGGVPLDGPARGNGHPYGHPHRAFATPSPTLPADAAAAAAAAAAAAAAAAEPDATAPARLPRSGAATGSGMAAAGARGTSGGMSTGAGMLSMAAAGSRNTTATGLLRGGPGRHLSRRASKLTSWYHGAAVQHEAADPAEEAREEMPAQQQQQQHERPPGEASRGSSRRAGADLLSPMSRGGGGARSAAAAVGGGAGHVRDAEHPDGGGGGDGGMVLSPVRLIGGGGRGGGGGSRVPRLALPDPNAPPPASAAAAAVAFAPDGADIHMRVVISRRPGSADTGTASVAGGGIVSPPPHGGGAAGAQHRRNSRRESMIRLDGGPSSVGGYSAAAVGSPISHYARRSSGLITGTGLLALGAPPPPPLHTYVPVSSGGAAVQKLPDGGYYVSEKQVPARLF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PRGTVSYNGSGAAAAAMGIGFTTAMAAGGVGGGGGSFVASSPGGAAAASAAAAAAAAFLGKGDGAASGGPQQLRMGSRAGARRGGGGSVRTNQVVPLQAGGSSSAAALAAAAAAAVAADGGDTQSWVLPRGAHGSQSWMPYGSEALGNGE*
</t>
  </si>
  <si>
    <t>C_880028</t>
  </si>
  <si>
    <t xml:space="preserve">MASTARRKPVPEAMSEDSVEQEFGGDYSEASLEYIRALGPKKGAPFAEVDPAEQAAALPPSQAECEAAKAVLENYKRDIDALKTYRPSEQERAAIDARRALALEATPEELTWLKMREYYATQRAAAADGAASTSAPGAGDAASAAADNDVAALRAEMLRVAMEALGSATETEELEARARSHLAASSAGRQWSRGVAGGAGAAASGEASAAVLAAAADAAVASVMVGTGARYRDDYLEEERLTRQVAKQRGQRSQAFALSLAAAVGVSVARWWLRRGRGGAGAGGGSGGPSRSRSTQQMQ*
</t>
  </si>
  <si>
    <t>C_880029</t>
  </si>
  <si>
    <t xml:space="preserve">MSPKTRSGVADSEVGPGELPDDARKYGSGHPFTQGMVTGCDEVKPGEDPPAAMLRLAHEVAEQGVEPQGQRQQQQQHGGGGVGGARGDNRQMMAQEGSAAATGGYSEGD*
</t>
  </si>
  <si>
    <t>C_880030</t>
  </si>
  <si>
    <t xml:space="preserve">MQQAHNDTLLADSSRLTEEKAKELLFFPVALFMRLVLHNAAAGFCSVCICLGSVRHDRHVVLLGGGPALAASAPPSPALAPQHQRALAPRPRLIMARKPVKSAMRKRARIPYCIERSVFVLGAAVMVTAMLLLWQPLPRTVWKVSPPWSYVILALALGGMGIVYSSASAIESADLLGLQRAFAGAREEPARHEGPGLVVQSWYKHVRHPIYLGYLLFLFCAPHMSAGRLLYAFLNLAFVLWSLPLEEGDIAEELGKPYDTYRRAVPALIPSLRPYIPVPEGPGGAAQAKKVG*
</t>
  </si>
  <si>
    <t>C_880031</t>
  </si>
  <si>
    <t xml:space="preserve">MSADNAAALTGPLWPLAANSLNSHPTGSQFDSLIAVLNPGAPGNGDAAVGTPTSRTIGPDFFQEYQEDGQVLFASSDADDGGGGRQAAGAAGQQLQGAIPQPPSGSGVLSGAAAAAAAGAAVTPAAVAEATAAAAAAAAAALAAAQQQHADHQPGPHPSAEGQQAAAAFMPLPQPPLQQDMLLDYATWALDACAAIQGKRRDAALSMGRRLLQETGALQQGGGGQHLADNLVIPNEPRESVVFITKGKPKDSRINPGGKKSGAAPKLVREATATEPVAVYVTTSYTRVCCECCKTYTFAKASRPGDTCQSLDHRFRPASVYRLGKLAAPDEGKEHRGGVCLDVPAEPLVMGWYVGPEGDKGGGGGGGAGGGGGGGGGGSSGGQEDEEEGGGGSGLDREGSGEVGGSGGAGGSSRSSREPVPPGDAAVSADWKPAGDAILRFLEGLPARMEAAAGGPAVAAGQAAGQAMGAVAAAENAALEEWSVRLRAVGSRQLCDMRSWNGQRLAHWLATPPTPGLLHDVEGWADEQRKQREKQQLQEQLLQLQLRQRQRQQDCVAVVDDDVPAAAAAGGRSGGGATGAAAAAAAAAAAAAATNPSGAATACPPEMLSGYDPQADRRAERDPDWPISQRLAVGLLQRARERLGPLRWRRLLEVQDGTTHGTALHRVARYGHRQQVVAELLTHASRQALMLTSKHCWMAYHSAFRHGHGAAGEAIMLRLQRVAAELDAADDRQAAAAPLAAPPLPLPAGAERRVSAEGAAGAAGAGATSWRWLGTGTSDAGSGGGIDDMQSGSVSGGSPSSSTTGGGSGTDRTAGCWQWLLYELSNQYFTGIDKLGAPMQGLQQPYGLELMLRAVARQLGPAPAAPAAAPAAPAAGASPFVTQAPWGAASEPAACAERQQQLQQQQQEWDAVLGCPGAAAAAAAPVAGAAAGRLALARLPEDKWEVKAWVERLAKFRAVAARLDEQEESGAGWVVAAAPHGA*
</t>
  </si>
  <si>
    <t>C_880032</t>
  </si>
  <si>
    <t xml:space="preserve">MQLASRALAASAAALSAPRAAKCAVPAPVAVSASRSKAVAPTRRSQGPGRQVSVKVAAPESPASSGEVIVNFDNTTDSGYTVISVQANNKPGLLTSITALFRDLGVDVGKAVVEGDEDRINDKFYVRSLSGGKLSEDKAADCVKALDVLLRSKPTGTEATRPKFENTAATGGTGKARLYTLMDTYMKNDVLSIQEDIVNHVEYTLARSRVNFDNFEAYQATSFSLRDRLIERWNDTQTWFKEKDPKRVYYLSMEFLMGRSLLNTLYNLDIKESYQEALAELGRVVVLWRAEASGTGRGVFEARVMTIQNGFQHEQPDYWLTFGNPWEIERLIVSYPIKFYGHVSVVNEDGRQLFRWNAGETVTAVAYDNPIPGFGTRNCINLRLWAAKPSKEFDLEAFNTGDYVAAILSKQRAETLSSVLYPDDRTYEGKELRLKQQHFFVSATIQDCVRRYRDAHPNDWEQFPEKVAFQLNDTHPTIAVAELMRVRNKFGDDWERISRMSVIEEQPNGEKMVRMAFMAVVASHTVNGVAAIHSEIIKETIFKDFYELWPNKFQNKTNGVTQRRWLAFCNPPLRQLITKKLGNDDWILHLDNLRELRKYANDPEFQVHXXXXXXXXXXXXXXXXXXXXXXXXXXXXXXXXXXXXXXXXXXXXXXXXXXXXXXXXXXXXXXXXXXXXXXXXXXXXXXXXXXXXXXXXXXXXXXXXXXXXXXXXXXXXXXXXXXXXXXXXXXXXXXNQSWRHSPQIKKMTPQQRKSVVPRVCVIGGKAAPGYEMAKRIIKLICAVGDKINQDPDMGDLLKLVFLPDYNVSSAEVIIPATELSQHISTAGTEASGTSNMKFTMNGSLIIGTLDGANVEIAEEIGDENIFIFGAKAHEVARLRAERRNLHVDERFNHVVNMIRTGHFGWEDYFGPVVDAITTGGDYYLVANDFPGYLETQFRADEVYKNQTEWTRMSIMATAGGGKFSTDRTIAEYARDIWHAEPCQVPQPEAKSKSKPASS*
</t>
  </si>
  <si>
    <t>C_880033</t>
  </si>
  <si>
    <t xml:space="preserve">MVAGGCTASLAACRLIANAAAGLSARGHGTAAELVDCEVLRNGGSGVSCGGGAAVRLVTVSSTDSVGGSGLALDGAGSSGAAEICAFEGNGASGVQVGSHGCYVTSGGGLRAVGAELSQNGGDGACADGGGVALSLEGCSAFGNTEQGLFVCSGAGAAAEGCRLGGNLHGDVAVGGRGSRARLSRCDLDFNPVTAIRVHMGAKVVIKDCDVGAPPATSVYASSGGGGGAGGQNSSSGGAGAAGGGAGGSSSGGGKWEVGTVRSAAVQLLGVGSTIVVDGKPFTATIGEDGEPIAPPGSAQRAEPWA*
</t>
  </si>
  <si>
    <t>C_880034</t>
  </si>
  <si>
    <t xml:space="preserve">MRGAASLLAHDVPHEPAVRAAYKLEGEAAAAARASGGPGGSPGRGGGGGGDGGGAAAAASWRQWLLHDVSVVALLELGLRLLAALPPRDPHAVGVVLSVRNTLLVLPLAAPDALAPRLPRLPLPPPGSPWRSDTLRGVLLKYMPTLATAGLPAGMLAAAAARRNSGSSWRCGMYGAQLHAASCGGPATRVALSHMTAMPAGDGACLAGPAFALEAVEAVVLEASLAALQPLGKQQQERPQQQRSAGPVLLCCANPRCTNLAGQSEAALPLSAPADGELNSTDWKAGGGGGR*
</t>
  </si>
  <si>
    <t>C_880035</t>
  </si>
  <si>
    <t xml:space="preserve">MWSASVCGGGETRRGSSSCGGVRG*
</t>
  </si>
  <si>
    <t xml:space="preserve">MRGSEFEPAKIGAGLLICCEGSCLLLRRSNAGGNPGKWGLPGGNADSADAGLLQETAMREAVEELGELPSELQVLGSVLTKRGKALQKHYTVFVASIPESARSTYTPTLNNEHTDCSTEPYLTTSPPAPLPPIVDASFRPXXXXXXXXXXXXXXXXXXXXXXXXXXXXXXXXXXXXXXXXXXXXXAEAEGGAGEGHGDDDDDDDDDDDDDEEGAPPAAAAEPAEGADAAGGAPASEVTLLHPVLCNLFRGKHAEALTAMLPPPP*
</t>
  </si>
  <si>
    <t>C_880037</t>
  </si>
  <si>
    <t xml:space="preserve">MTIGEGASAIPPADPAAEGEVWQMGDACELAVPLAVPLAVPLAVPLPPARPLPPSGAELDAIEQEQEKEREKRGSEQATGGTDVVATLGPQPSGSALVEVRYDTATRTLTCTPTPAVAGGDTAAAPAPAAVAVPRAAASAVTAAAAAAGAAEKTPSSAPAASAPASTAAGEEQPQPPAAASAAGVPEADEAAPQFPAGVGSPEQRMYWQQLGRQSRPQPKPLSPEDPQLGEKVRQCVEQHLKQKEV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PADSTSAAKEAGFKALEATASLQEAPQQAQRAAVKETAAAEAKEAVKSAAAAAVAEFAAAAEEAMAAAEEAETAAVEATAAAEEATAVAAKAAAEEAEAAAEEAKAAAVPAWSYYTAQYNGMIASELKPYRAVADMCWTDLRPNAWQPAPPTAAAASGATAVASGAAAAAAAAPPPAETTAAPAPDTVPAANDASASATATASPTSTTATSTTTTINTTTSSNSRRLMPDISAYARFTGVRELDRAFPTTGGAVPGSWISGGVLRMPRRASIDGGAGSASEGERESATRSANAAARRRSFRARVATLRSQGQVAAGAAAAAAAASAAATAAVSTLNGQSVDDFYRPLPSPSASASASSAASAASAIPAAAAAAIQAELLAAAAAAAAASEVLVFSLPPATLPLLVQEPEQQEQLLTQAVAEAKAAASILHQHQEEEQVAAEPELTEAELHELAALAAAASG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GRRGGRGVGAEKVLMYEQRAAEFLPAESGLDAAALDRPTGACLLVCALFEALGRSISA*
</t>
  </si>
  <si>
    <t>C_880038</t>
  </si>
  <si>
    <t xml:space="preserve">MTWRPPTATRLRSCPSPLAXXXXXXXXXXXXXXXXXXXXXXXXXXXXXXXXXXXXXXXXXXXXXXXXXXXXXXXXXXXXXXXXXXXXXXXXXXXXXXXXXXXXXSIIIRNSQATGVLPVVGPGLHATCPAAAATGPAAIRHVPDSVEAAAARVARAGRIPATTAAASTAGASGAAGATATDGRSSMSSPPAALAPESSPADDAYDTPWTDLARWAAYCLQFQATAADQATEQAAEPAAATAAAAAASTTPSAAAVSTDTGNHANAAAAGAKMLHDALKASRAATAPAPDAAGGSRSTQQEASASAATTAMTSGSAASAATATTGRGALVRGARAAVRLSVGLVELPLRVVDWALQFDSAPPLVAPTSAAAAAVAASPSAPATTPLATTADRRGAPPPPTAATSTTTTASPLNAMGTSDVPALSPAEAGAEAAAAAWQRLLQQMDEINAATLAAAADGAAAAAAAASASINAVVDAAAADQAAENGAAAAAVGAGADADAGVNMLAAAAAPPPLPPLRSWQATSEDTDATPAAAEDASGGVGTTAVQALRDAAAGVRGAAAAVADAAAQRLAVYGAGPSPTADAVTPQAVSSLPGRATTAVYGLALGSWLVAWSLVLLGRAAARAAGAEAGRVAGGKAAAARRRSGEFLRIQGLNGWGYS*
</t>
  </si>
  <si>
    <t>C_880039</t>
  </si>
  <si>
    <t xml:space="preserve">MPRPHRKGEKRVAEDPDLSPGEGGNGKSKHGRLGAFLQKPERTAKLSKLRDTTSKSRKFDQMDGTCKSSKVETKKSKAKNTCHGKGKGKNGDADCGFLALGGPTSTPCSDLDCREDCLAASKTEAETSAVRRMLTAGDDDEFEDADDISTEEDETLDLGADLLADREWERVCDTVDEDVSSGRTDSYVDSLTDSPPSVRRSRRRLSTESYSQPNTPTYLKDNGVITLDIDCTKNSHGLCRMGQARYPTLSDPRHAEVTKLIDDKDFETWDDKVNDAVSDYTEVLMGMSYASLVLGTAETVAGTTEASSGVASPFFAALVQFNPWKMAAGIVKGAFEIATVAFGSEASTTGVHDVGFNSIEITSVHENARVAIHNQHQALLATKEKTEATADALVQVAADNTQVILDLLDVTKQSLIDKEDEESKATRAKLTTEVLNELKTNVRKAIADLKKYYEDRISSLEDELCASKAQLALLAEDQNQERKVILTPEGRRNMYNSAPKAQPPFAELECIDPLAFWEGCSARKPGFLDVEKLITKNKPIASYVQAHLIASTHKLI*
</t>
  </si>
  <si>
    <t>C_880040</t>
  </si>
  <si>
    <t xml:space="preserve">MACAAACSVVPHKFKGDSSELVDRLIAVSQARPAMAEPMKVRELTPFDFADAPPLPLAPKANRPSPPKRSPRTSPPKQQKAASGQRVKATASPNSCSSPSRGSLDGRAVMAKPSANQAKFQSLDDDLAKVLRNVPCMRSAAPRACPGFFASPSPDVVPMPTSLLMGRALVKA*
</t>
  </si>
  <si>
    <t>C_880041</t>
  </si>
  <si>
    <t xml:space="preserve">MHAAAKISDSCWKELQCAFEFDPILVDYVPFIHDSGLSGNAGAPTPALAAAVAAPPAAPEPASFTAVALAAAAYSPPTELSRFGAATSSILSGVTVPATYAVYWSSGTVPAVKNASAPAGSRERFGNTTEQAISILERMSTLLAEAGLTLADATYLRVFLVADPHLNNTVDYQGWFNAYALYFSKPGSVKTARSTMAVTSLVNADWLIEIELWAAYPTKGAVAPDVVSAGGPDSLLRLGSATSSILSGVSVPTGHAYYHSSGTVPAAKNASAPRGSRERYGNTTEQAISVLTRIQALLREQGLGMQDAVYVRCYLVADPFLNGTVDFAGWNVAYAQFFNIPGSTRVARSTLAVAGLVDAEWLVEIELVAVYPERQPLVYVPTGTPGVPSDLVRYGANGTGNILSGVTVPADRAVYWSSGTVPPTANASAPVGSRERLGNTTVQIRA*
</t>
  </si>
  <si>
    <t>C_880042</t>
  </si>
  <si>
    <t xml:space="preserve">MREIKLLRATTHEHVVSVIEAFRSQSSGNVYLVMEYADSCLNLELKKHRTGLPTADVMRVTWQLASALHYLHTKKIVHRDLKPANILLTAAGDLKLCDFGFARDLPPAGQQADMSSYVTTRWYRAPEVVVGADYGAAVDIWALGCLFAELLNGQPLFPGASNMDQLALIVACFGHLPNRLLAKALTNPHLVGVQLRTGNPRNWAVALQQRFAPYGEHAVTLLLACLNPDPLKRATSDEVLRSAYFEPIRQKKVPALLGPPSVPAAPPAVVSSSVAAPAGAPVPLAAPPAAAVATAAAAAAGPMHPAFMVPQPPQVHPSQAAVPAPAAAAAAAAPAGPVHPAAAIPPPRVSAPQVVPAPLLRDTRSGSQASDVVMTPPSDSSRRPGQEAGEPQPERPAPPPAAAPPGPAPAAAPEPSAAARVTALAAGSTSGATAMEVDSQPAPPAIAKPAAAPPHPHVTFQEPTVAQQPRASDQLQYADARASAPAGRALMAGGEARGATVNGVGAMPVHGGAGAAAMQSHQVQHGKPGATLQQQNKRVSEHNVSFGGPRGGGSELQMRMARVSLVNPNPGDAAQADDDSPGSSPVTTPTGSAAAANAAAAANAAGQRRAAISPAVAANAAQPPAGAPIRRRSTATGSSRLTRMSHTAEGPGDSYGKDDDSEDDSGGMLPMAMTVAGGAGVAAQPGGGVSSGLAVVPPPALGPAGMPAAHPSPRRASRLSAVTEPGQLAPTIDTIGGGAGAGASHPGHVPDLPQPHAHHTHSGSVGAGGTHTRAPQAPAPQMTSPLGRSIAAAHGAASHGPMHYAHGQPAAPVPVPALAGAAGVRHPHHDKLAGTMSAMALNMHNTHRVTASGNEGAESSGDSGTGGGGGTLRSNPGNVPTPAAPTAGQMRSFTAQHVSTPAAAAAAAGLMSRPVSNLYINLGQPVETSSNDSSNVVSPCTPTGTAAGGAPPAASSGRRHTMAEGPSSMLRSMLRSLSTRRTTGTSLSGTPGDQQSTPSASAAGGAGGQLAQAQSVGGAPSGNASTAASSGGVGSGGSGGVSPFIPSRASSNHLVAGGPASSADSGGSHPDDGASVQGPAGGASLRRAATHTGHHSTATSGARIGLPQLSVRPNGVPGAAAGGAAGAGAAGAGGGAVNGYGSAVVSPAGRRRSTQVSQPMRMSDAGIVGVPGQQGRKSMSGETAVPPVAGGQQQQTVRPTPPTEAPPAQRTPNKGVREAS*
</t>
  </si>
  <si>
    <t>C_880043</t>
  </si>
  <si>
    <t xml:space="preserve">MERYSHTTFKLANHGDAAVYAYGYQVATSNHIEDMSADGEDEDEDEDEDFDEGEDEDEDDDDEEAPEAVPLANGGKGKQLRRQRREADEEDEEEDEDDEDDGIPDYKDLNPDDLVAENQGEDEDEDEDGEGGEDEDDGEDDDAEMPTAEEEEEEEEEEDTPPRLPAKAGSKRPAPAQTPQPAKAQRGGGQPKPEPKSAPPKSQQAGPRQQQQQAGPRQIPVTTPAAAAKGGKETKGTATPGNEAEFRQALVALLKSQRGPVPLAQLGHAVQRPVGMKGRDFKLGSFLEQHSELFEVDPKKGVSLKKGGGGKKALRYQLGCPCYLRTNHH*
</t>
  </si>
  <si>
    <t>C_880044</t>
  </si>
  <si>
    <t xml:space="preserve">MSGFPIRDQLLARGPVQPGGTTTPGRSPGAAGNAASGQQQQKQPERRSEPQPAAQSMHHGGSFSGYMELKVQKLREQYDAQQLQHAAAAKSDIFRGVSIHVNGLTNPSHAELKQLMALHGGRFENYLYRDAVTHIVCAHLPDTKIKQLAKERNPIPHVRPEWIVASIAAGRLLPH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HGGSHVAAGTAAATRSEAGPQPPSRKRSAAAAGLDASGSAGSAGGGGGGGGSGGGGGGGTPDVVLVDSTPLPAPPVGSGAQQRLAHAAAHMFIFRPPSTGGNARGSGSGGAAGGAAAAQLQPQQLQRQMSAVRQGLLRAIRCAGAVAAQAAAAVSAAAAARAAASRPAPGSYGGDNAAAAAAAVAATAAAAVDAERRLRLSCMACALWLSTAADWDLEAVALTLKQALRAAAAAAAAAAAAGGGAMGNAGSAAATGAGASGGAGGAAGGQLEVGGWVLGHVRRAARAVQAHVAAKYGFELRLL*
</t>
  </si>
  <si>
    <t>C_880045</t>
  </si>
  <si>
    <t xml:space="preserve">MLSRAAAAAASLGLFQRLGATTVNSLASTSYSTSADTVNGQQHVSEERRRGIANKLLYRSKQRGFLELDLLMGLWAEANIPKMTMAELNQMAFVLDEENPDLFKWLTGQLQAPEHMQKNPVFVAIQSHVAQQLQDSAPPQTRAPAGRDWVRGWDDGWRGQQQKPPAEPLPKAS*
</t>
  </si>
  <si>
    <t>C_880046</t>
  </si>
  <si>
    <t xml:space="preserve">MLHLEASKHTARTSARGRFGLAPAPVRLPCAPASRPASLAPSLPLRHAASLAPSSHLPLPSTSPRSSVVSAASHGALPEYKLTPAAPARLAVFVSGGGSNFKAIHAAIQDGRINGTVAVVVSDVPGCGGVTYAQQHGIPTLTYPVVKKGDFVGQGLTAAQLVDGLKNAYKCDYVILAGYLKLIPQELCRAFPRAMLNIHPGLLPSFGGKGYYGERVHKAVIASGARFSGPTVHFVDEEFDTGPILAQRVVPVFPTDTPKQLAARVLKEEHAVYPHCVAALCDGRIGWREDGIPILWEAK*
</t>
  </si>
  <si>
    <t>C_880047</t>
  </si>
  <si>
    <t xml:space="preserve">MSAADVAALLAGRDAAPSPGTIFEAVLWQVLLDASDQYAVRCRGTGRALILRSLPGTSAPGSGSGWRTVALPWGLVPQLWRSRRARTRSCCRRSGRGPF*
</t>
  </si>
  <si>
    <t>C_880048</t>
  </si>
  <si>
    <t xml:space="preserve">MRHSTGAAASASAAASTAAAASTAAAAAAATAAPGGAPAFDASWRCRRPGRHAGGSALGGGRRLRWLERTAALLGVRGAPWLQEARLPVVVAKPAVALGRLGPGTIFEAVLWQVLLDASDQYAVRCRGTGRALILRSLPGTSAPGSGTVEVAARADAELLQALWAGALLVC*
</t>
  </si>
  <si>
    <t>C_880049</t>
  </si>
  <si>
    <t xml:space="preserve">MADTTEVTEFDTKRQKTRHGFENARDDQDAAVLEHQVAAEAPEKCPSEFQVQRTRLASATNKMASAATTFSALLTNVESFCGYMIGKLQDDEERYKFLARYRNFVGMFEERAFTRMRLLPKYKAALAAGAKPLKKRREALELMSDLANAEKKQNVDVRAETLTQGNLLMRDAWNESVVLKGLALDEYAELRIFKYDTDSHLYQSVSPAQALAELKTSLPLPDPYARYKPLLVKLLELLSGP*
</t>
  </si>
  <si>
    <t xml:space="preserve">MRIRNAETTRLILVTLCCLAILWLVHSPERVAKTLYLSEPESANLGNSGSSAARAMGKAEAINEIQKAVASNKVIVYSKTYCPYCVKAKNALNQFIAGKYTVVELENRADCDAMQDALLDITGGRSVPRVFINGKFLGGGDDTAAAASNGTLEKLLQEAGAL*
</t>
  </si>
  <si>
    <t>C_880051</t>
  </si>
  <si>
    <t xml:space="preserve">MPRADLLFDLAADTVAVALAAAEAAGVPPDTILSGGLAAMTSFILGRSADDVEATAAEADWQAAKAARRATVARQRQEFVEGRTDGVSGVPPPLPPPLPPPLPPKQSDMPAEAAAAAPEEAAEAGDVTGALSAGAEEAGSSSSIGIGIGSSSDSSTHGSGAWVPATPELLLQSEAERRMAVDESTERLTAALAADVAASLAAPASGGGAGGAGGAGMDTAGPDAFAGSGQWVGYFGVPSEYMGGQRGSGDGGGGGAGGRAAATAAAAAGAKAAPSWRIADTGAGGAGGYGSEEEGSAALEQPPLQQLQQQQQKQQQVAAAGVQEAALPPAVAGAVAAEAEGKVGPLELEDLAALQRAGEQVEQQAAGATAAATAAATAADAAATAGPKRRRGSTSGAGAGDDEQISQGAGEGAAGRGTGQEERAVAGPAEAAAPEAGPLQQPPVAVADPLTPTREEALAALTGGAAAAAADAAVGGGAAARLLQEEIAQPPPPPPLAAAAEATEAMEAVAEAAAVAGAGSAGRGSSSSGGMLAADVDSDWEVAAMSAAVAAGGDPAAAPVPGAATADATGSGAAADATATSAAGAAPPPATAAAAGPVSGKLRVADGGLISGLSVERDAAAVLAALPSDGGYGAGGGSAVGHVGGVDDGSGTGTTGSVTGSGSGGGGGGAGKEGLATPVAVDSAAAEAAAAEAEAEGTGKQEEGGVKEEEERGGGGSGWRDVVGRMAQAEAAEGLASPQAAAELSEAPPPPPGATASASAGAAGGDASAAAAAAAAPASGAYAANQARAEAAQGLSSAEAAAAVAGHGELHQPQQAGEGEGEGEGGGLEEGGGGSSYESDQAEDPAAALGARAEVLELLSHPEEFIRELQASSGLDSVCPDYIMGVVEAARDPGIGTPDHMQPWPSPHPAAPAQAPPATTATNGVGAAAATADAAPTAADAEEHEAATAAREPPPTPASCGSGSSSAVSDLDPDDDIAATAAEPAGAAAAPPSQEAAAAAAVQAAAGGAVGADVPAATAAGTDEPNATDAATAATVTAATMAAALDAAVDVAALSIAAAAAAVEVEAATAGSGAATAGGEPHPAGAMEAWAHGPVAVDHGQQQLPATAANAGSGTATAGGGAATAGGGAATASSAAGQRQLAAYGMSRAATPAVHGLLHDDPMLLQPQAEAEAAAPAXXXXXXXXXXXXXXXXXXXXXXXXXXXXXXXXXXXXXXXXXXXXXXXXXXXXXXXXXXXXXXXXXXXXXXXXXXXXXXXXXXXXXXXXXXXXXXXXXXXXXXXXXXXXXXXXXXXXXXXXXXXXXXXXXXXXXXXXXXXXXXXXXXXXXXXXXXXXXXXXXXXXXXXXXXXXXXXXXXXXXXXXXXXXXXXXXXXXXXXXXXXXXXXXGGGGSSGGGAPAAEGGGGAAGLLSSSLSESSDGEERHRRVLAFREATGMDSLDFIRDLNGTSTSPAASPGSSSRSRSPTPSSSGSAGEDAAAEDATAAAARERWAGASQDELIAAVAVEGPGGAATRAFAERLESRRPSAAHAQAQEKQQAQEHEQRQEQEEKHQEQGQQEQPQAQQDQPLDQQLDQQQQQQQLDQQQQQQQQAQAAAPPPPSPAQARVSAVAAGLEGALPRRTGELQSRLAALRAAEARGGGPEELAAARGALAAALAGVGLAQDAGYRALDCLADTLALLRRVHAGEPAAAAGGVSAAAGDRASAVAGGAGGGAASTGDSSGQSAADGRKIAAAAVLGAWVVGLRLART*
</t>
  </si>
  <si>
    <t>C_880052</t>
  </si>
  <si>
    <t xml:space="preserve">MVAAEASGAAARAGASPALATPAGTSRITAPHSQAAAALAAALSGGLPEKKQLQPHGTPITPHQEVLELERGKGDSYDSLMVSKIANVKSEISRRHGHAIAVDANYICYGLKGGQIRILNRHTGARTLLKDHAAPVTDLRFFRHDAERCLLASVDTTGQVHVRKVYEEDTGGEDTVRDEILARHELPIPTSGPAAHPPARLAWHPTYDFVLAVAAGPTIYFINVPPTADVAAAPEYAAPVAAARSADGATLITNVAFSPDGGLLAAGDAAGYVSVWALTADQLDPALIQPLAPEPDIRFQAYEEAAGSASGGSAGSADGGAAAGEGAAAGAVVSLQWLTRGGGAAAAGANGAEGGAAAAADAAGPRVLLTGDGVNAHVKLWAVDLSSKPTCTHALRLVSAAGGGAAAFFNHLETQPLYDCVVLANELRSHVCVLHVDLGAGGAAAGVSDGGASPSAAAVAAGAHFDYCTEFNLAMPVLSATLVPEVFVDEATEADAFHMYTIQGEAVQQYTLVPQLCFPCAPASGEAAAADGAGGAADHGHHAHAPASSSTSHGRGHTADGGAAGSSVLTPVVRDPLAALLAGHAAGVGAVPKPKEVEPSEAATAVVAAVPPAPAPTPATGTGTTVTPATSAPAPLVGMPSDVSDATSPPAAADAAPRVAVSAPAAPGKAAAAPERQRAASASGAATSGTVAASAVRRYGGAARRRRLRLGRRRGGGGSCCRGGG*
</t>
  </si>
  <si>
    <t>C_880053</t>
  </si>
  <si>
    <t xml:space="preserve">MATGMDPIVEEFHEADLFEDDNGDAASSVSSEEDIALEEAQDGVGPLPNEAHDDPDTSSAKSSLIQVTLASEQLDDAPHTSARISASMPAMSGHIRMGSSVPVSIPHMARWKKADASPDSPTTIAAPATFVPPHQLSGAPPDFAFSFTGDSPSVAIKRERLRARNAILKSTGFLEPGVQSIGTIGVQEQKRLALAPPVAGGLSQALQQRGNAMAQAAISAAIQSS*
</t>
  </si>
  <si>
    <t>C_880054</t>
  </si>
  <si>
    <t xml:space="preserve">MLRRPSAADGTTVHFL*
</t>
  </si>
  <si>
    <t>C_8900001</t>
  </si>
  <si>
    <t xml:space="preserve">MNWNARFAGIWRVLEALGALRATADKASDRALRDERRADAATSAKKGKATTAAGGADGQRRGRKKAAPAAEAPEEESADEPDSADSSSDCDSTYGDDFVCQLCNEPEPADAMLLCDSCDKGYHNFCLTPRVDGIPEGQWFCPHCAQVAAPAAAIARKRAVDAVPAEAKRTRPAAAAGAERNMAATGKDAAAASGAVVAVGVNAGAAGLAAAAGMEPVAPKRGRAKRGLPAEAPPAQREGARKRLPSVRLND*
</t>
  </si>
  <si>
    <t>C_8900002</t>
  </si>
  <si>
    <t xml:space="preserve">MLECTRCLQQVSAVNPSVAAPQHVKACDKRVKKALEAGAASGTDRTSAPTPGPTPDPTPTPGASNSATGELKRQRTDSGLRSFLFPAPQIAIFLCNLALFFFKCNIALHLIEHPNLVAACAAVGIILPGRKKLATTMLDEAYTDLKSELEKVEEADGGLAAIATDGWRSRVALTGTPLINVMKLLFNRAIFCKVIAAAGVVKDAPWIAQQHIKLAADAQFGVFKGCADKCLGFIMDNTKANRKAMVLLRKHNPQWICVGCVAHGFSLFFKDLSDERKCSWTAGVVSAMLMMSLLINSAERIRALLHTVMATVYGRVYPVATQLRAHVKAFEEKHPTLKGVLSLFDKRYESTIRSPAMLAAYLLDPIYFLQEEGDWTPPFSKLSVPDQKDAKQFVCELYGGADKEKQAVAAKEWDLLELSGVPTDCGGPVPSLVERKDITDAKGKKVGIEVAALSLRLRFWRKKLKATFQALAFAAERLLCMHATTCAAERNWSLWGNIFTKARNRLGQERAEKLIFIRQNSVVLESRGRGVLFDEEVMMSLLGSGEEEEEEAVEASV*
</t>
  </si>
  <si>
    <t>C_8910001</t>
  </si>
  <si>
    <t xml:space="preserve">MRLGPSSALAAAAAAAPGAPLCEIQRVELNGRCNSRVEIAGIVGAAADRLGQRSIPELVIKDIDSDGSASMQDGLAQLVARCERVEWRCLNLWNHRLDAARPLLALLGLPQSLRLSCGKWSWRDDVMGGGRRYRQAAAAATAAAAGAATAAGAAGSAGAEQPPRPPLNLDLGAVDPEWVVREVLDRLWARGLGKQAGQGGDACSSDDSYGSVDDSDGSDDDSGSASDSGSGSGTPSSGSSSSGAAAAAGGSSNGSSSAHVGGVGPALMILRGVLPSRGHVLVYDDVWDRAVHKCFGSLDPSSKRLVNDPGHEVMTVPLTCTAVVGYESRTDAAAVLALLRPGMEKRVAVVPLPPGESTIPIDHLRQCVSEVLLEVWA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*
</t>
  </si>
  <si>
    <t>C_8920001</t>
  </si>
  <si>
    <t xml:space="preserve">MSVTPPFPLGVGTPHDQAIKXVHWGMQVAGTDWIGLDNKDYACIQVLPRLRVAPGVWRRGVRVDPGGAAAAAGHPAGAAVQAPEAQQQQEESEELDDLAPPRAAESGLGRPEWKVPPRMEWMLILR*
</t>
  </si>
  <si>
    <t>C_8930001</t>
  </si>
  <si>
    <t xml:space="preserve">MFDLGLPTDLIRAVRNLYAHATTRIRTEHGSTSAIPIERGTVQGDALSPVLFILFMEPLVRWLHAGGRGYHYGCLTPSENLQYHCSAAAYADDLAALTNSLDDLQVQCDKIASYAEWASLRVNHTKCATTAIWHDKSRSDPHLDGPTGKATLAAMRRNMTNTIKIGTTPVPYFPPTQPYKYLGVQLTFSLDWSAHVARVTEIVKDKGTAIATSLATPAQRLRMIQQSHHLTTLKQMTLAKEYGVTLYQNGSAFTAPTCPCNPYKDIVAPGAYTITTTGGTRRDPAEAHVHEPCGRWLGTITYPRLLTLWERFRHTGNQRPNAFEEAVAALIMRYRYDPAQQDRKAMPMHQVSLPAGT
</t>
  </si>
  <si>
    <t>C_8940001</t>
  </si>
  <si>
    <t xml:space="preserve">MLGDRMGMWASGPRGAGALLWSTLRATFLYAVWCAYWSREPAKQTSEHVVREVVSELRRLLTAQLKAAKLEHFVAIWSAGGALCEVEEVQGDGACTQWEADKFFLREAATSIHRRHARQTRDGLHGVVLAADAAAALADRPGASAAQRQAAAMANLAVREERAAAAAASHNARAALMEEHGERGTRWFHRQADEPAAGAQEPITHLKVQGQPVPVALTGPGTRNTVSAATAAMYSSTSPTGLFRVQPVCTASQQQLLAAIDRKVPADLQAAAEGSGDGALSDAELMAALAGSANGKAPGWDGVPYEVYKVFWALLSPRLCAAAAAAFAAAADAHDGGEMAAALPASWREGIITLIYKGKSLDRAELASYRPITGSLPVLQAQSARTSIPSSPPWASLPTKPGSAATPYTTTQSPPSTTLS*
</t>
  </si>
  <si>
    <t>C_8950001</t>
  </si>
  <si>
    <t xml:space="preserve">MSAAGSPGEQRPVVCFGIDAGTMTTLVGIVKVVDGNASDVEFLVDGAVEGPARRRVGRKGTVVRNIKRLVGVTPAPTDIEMLSKMVGAPVVIGSGGGAAVSLPGCEDELSPLQYFALMFGHLKNLIGAELTGLGLTWDDACVAITTPARWFAHDHE
</t>
  </si>
  <si>
    <t>C_8950002</t>
  </si>
  <si>
    <t xml:space="preserve">MGASRVQHKHKVALNRLSLALSMAARAGENAPAHGSPAPLTTALRALPDVAAIVALAMRADPLPLGMANPLDWYQPHPAAPPAQTNTTQAPADLAPPLPSRARKPATTRQPPQNQTRARRVTKHAAQRACIAETSRTTPEDLLTGDRAAINHALRLTNGDESLPRRGLPPALTTRLTANAANPEPNAISEYLNNTGLPMETNQAAAHNDPMDVDSPAPPLTAPAVQAAGGHGARPSWRLARARITHDLVPRPADNRTNGDTQLTYDLDNDGQELAQRQGRHDTEPLDTASRARDIRTTTTITTSPCNPYKDIVAPGAYTITTTGGTRRDPAEAHIHEPSGRWLGTITYPRLLTLWEHFRHTGNQRPNTFEEAVAALIMRYRYDPAQQDRKAMPMHQ
</t>
  </si>
  <si>
    <t>C_8970001</t>
  </si>
  <si>
    <t xml:space="preserve">MPVAPQRRRRSSWAEGTGGVFGPGGADIAAADLQEELLAPECDADTGSRRATTEDTAPQSGEAACAAADPAHPPQLVAASADYMRALASAAQRTLLPLATSSGSFGAGGTLATAGGSRQLNSNLSIGRTHASANSFSTAAAAATAAGAAAPATGRSSPFAGAYTHLPLSGMPSHDVAGXXXXXXXXXXXXXXXXXXXXXXXXXXXXXXXXXXXXXXXXXXXXXXXXXXXXXXXXXXXXXXXXXXXXXSAAHRPPHPHPHPRGAPARASPLGREVHSAAAAAAVAGGMAQQADTRAAATPVAEIAPASAAAPGAVTVTAMADQEEAGEVPAARLGKRRGAKRGLLGCFVCGAPQ*
</t>
  </si>
  <si>
    <t>C_8980001</t>
  </si>
  <si>
    <t xml:space="preserve">MRTCMAFDEDEEGGGSTTTPIAARHAAAAPATATAPSPCLRLSFAGSSPQQLEEGMRRLAAAAQQVAARRAVQAEKVAAAAAAAAQTAQQG*
</t>
  </si>
  <si>
    <t>C_8980002</t>
  </si>
  <si>
    <t xml:space="preserve">MKQFVLTTFQTITFADGVHVISYCTCNPTWRDKASVFECDTSPCTRAASLAALGHACPHARALQLLWTWQPTLRSMPLHPLTRLSDPDPPPKIQQTQFPGAPHPHLCSVWLVGSPLSGDAAVVYCQGGVHRVLCRSAVAGRGVCWGRRALRTELRSGAPSRVRGKPLWHYHFSAFRRKRWAAFIQRDRALHRVAKQLTGGRPKEEVVVGWGSWAFQGGQGGSPISVRGGRAPTGRLIKLLRERYAKHVFIIDEYKTSKTCYNCGCQEMAIKRLGGLKEGQRPWSVKVCNDCLTTWVRTVHRDVSAANVIRVLLLLKLMGFERPTKLQRPPWPPPAAGPG*
</t>
  </si>
  <si>
    <t>C_8990001</t>
  </si>
  <si>
    <t xml:space="preserve">MAFVARLWAALSLTLVGRVHIAKQVLVAKLAYHFSFLNPSPAQLKELTDLVDHFAARSMHAEDASLVSHGNPLLLPKRETACLPYKDGGVNHVDLPAFLSALQAKTFALLAQPGRQPWKTLTRALLTHVRPDSATTLAHGVQDLTTQPQGPSLPTYPVLLVGATTGLPEGEQLSSAGVREVTSAALSVLDTMCRQGNQPQLLQGHSLHSTGRPSRTFAGLAFSRRATSASKAAFTAELMRKSPLAVPLQRGQAVLTVHVPVDTRPIIPGTYTVTVKMCAKSVGPKGEPQAPAGQGITNHIFACVRGPIWDPQLSYLHCAKFEMPGEEPMQVERTSLTT*
</t>
  </si>
  <si>
    <t>C_890001</t>
  </si>
  <si>
    <t xml:space="preserve">MRANVGDTIKVVLKNDAKIDVSLHPHGVRYSKANEGTLYEDGTSGADKADDVVAPGTTYTYVWNVPDRAGPGPCDPSSMLWMYHSHIDETAETYAGVAGGIIVTAKDMARSTADLTPKDVDREIVIFFTVVDEIKSSNFMENLANKLGDGGALAAQLAANATEMTALVTDPVFMEHMLKHGINGHMYCHMPRLTFEQGDKVRLHVMVLGTLEDMHTPNMGGPRFDYNGMHTDSIQISPGGMVSADVQMTSPGDYELQCRVADHVMAGMRAKYTVTANASRMVVNPSGVTRTYYIQAEAVNWDYAPAGYQKCTDTDFSYQSSVYLRRTSYTIGSRYRKAVYRAYTDATFSTRVPTPAYYGTMGPMIIAEVGDRIVVHFKNAVTDLEEYPLNISPGGGLLVEGAADENCAEVAAGETCVYRWIVPDSSGPGTADFNTAVYGYTSSVDVATAPSAGLAGALVVAGRGQLVAGPDGSLLPRGVDLMVPLYWQVVDENSSPFLDLNVEAAQLNVTKFENDAVLSADFDVXXXXXXXXXXXXXXXXXXXXXXXXXXXXVLVAYGTEGDFHSPQFTGQSLEADKSGYSTLASLMPSIARVADMTAADVGTWLLYCDVHDHYMAGMMSQFAVTAA*
</t>
  </si>
  <si>
    <t>C_890002</t>
  </si>
  <si>
    <t xml:space="preserve">MHRALVLHRCSLKHLDPDVAPAMRYFVERQRQPLAPSYDNETGQLVEPDQYGIALVAVINSTLVNLDVSTNAATMSFELRTVSYSDGDVQVVDERGRISAPGVTVKSDVSHFFERRR*
</t>
  </si>
  <si>
    <t>C_890003</t>
  </si>
  <si>
    <t xml:space="preserve">MMVTLLFAMGNIRNVMPGIPGIGIGIDQYGYIWIMILLMASATTMLGKLICQYVHPLPTFYDRLMQNECYTEWRKKEDEKEKKAKEEAEKKKEEGEEQAKKQQEAEAKKQQDGNSSGSGSGSDSLGVKGMGSDTSSLATPRVQVLAAEADAQQQQQATQALDNTRGQSGGVSLRKQGDAGMDATCAGII*
</t>
  </si>
  <si>
    <t>C_890004</t>
  </si>
  <si>
    <t xml:space="preserve">MKVDFTLKRFPINGRLKEHCGLPFSCVLQPYHRLSEKEAAAGDASSVRSEAIARCSHCYAYINCYCAFDTAGWVCSLCNRHNALKPQQLKRYRLDPAVLQSLPEVRSDCFETLADDPLPXXXXXXXXXXXXXXXXXXXXXXXXXXXXXXXXXXXXXXXXXXXXXXXXXXXXXXXXXXXXXXXXXXXXXXXXXXXXXXXXXXXXXXXXXXXXXXXXXXXXXXXXXXXXXXXXXXXXXXXXXXXGNRLGCRRWSGSRGSWDGKIGLHDVRSEEPCVRYVQMYEPAPRAAGVSPFASAFASPAVAAPLSDVRVGRG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VYYTARCPPGIPFPPPQQSALRKAVAAIRSERRITPQVKILREGGEDSELFDQLLLDEPDGHDGGGGGGGASGGDGNAGGSGGGSSSQGFGLVQFVEHVQHEAAMQLTYESGTNGKPFAKSDCARINFDAGAVRNRAASKASGRKRHRGPPPLQGSALLARIERKPLPPPPAPAAAAEAGAGAGKDATGEEGGKAAAAAAAAPEAGATGAAGAAESGLAGKAGGTGGKEGKGGGSSAPRHAPSFPVWAVSGGQLLEVNERLAADPGLVFERPCREGYVALLFPTKEQAAGLRRRLLGEAQYLALRGLTPEDLM*
</t>
  </si>
  <si>
    <t>C_890005</t>
  </si>
  <si>
    <t xml:space="preserve">MYLIITSPLFPCEGIRHFVSFNIFVDYDELREVGQAEVGQAEVGQAEVGQAEAAGQEAGPALISSQIMEPRAPPTPPTPPTPPTPPTPPLPPPPPPPPPPLPPPPPPGWTSRSGSRHSGLPALLVPPALPPPALPPPPLPPCSCDLKPTDLSAARWRSSLCGGGQAAQTTALVGGMPPAICHKRAYSVWDTQPDDIRITEVLF*
</t>
  </si>
  <si>
    <t>C_890006</t>
  </si>
  <si>
    <t xml:space="preserve">MRGAALQVVGPGEDAASSLSLPPLVPTDSSIRGRAQELHRQLRWAPGCHSLEWSHSRKCLEVLIQSEKAGGGGGGGGAGRTGSPAFKGHEQRLRERLERLNLDMLIVAGDGNCQFRSVSNELYGTQEHHAAIRRQAVAHIVSQRDSFECFLGEDFDVYVRQMSRSGTWGD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PGVSTSTSTSPRTTATGAAGAGSGSESSQQAQGREG*
</t>
  </si>
  <si>
    <t>C_890007</t>
  </si>
  <si>
    <t xml:space="preserve">MPRLEPVDERNACTLSGSVLYSWRRARPRRRTMSRASLPSSSATSGSSFAYRWVAEAMGVEPYARPPALRPPDEPPAPGAVGPASEPGSSASSAPDVGRSPQKKWVDDWARFRIATEAYLGQLREQLNWAQHQAELRALHEQHQAQLQAADEQHQAQLQAAEERGRAQAQREAAAAALAAPAPRC
</t>
  </si>
  <si>
    <t>C_890008</t>
  </si>
  <si>
    <t xml:space="preserve">MAKLVDAGLQREAEGLFASTDEILIAAFHVLKVKQQGESTGTQLLKALGGKTFLAKEAPQPRLLCLTVRRSKTTRGFKPSLHIRHPPDASRGASGASHHAHTASAAAAAAATKSYPLKTLTELVLAASNQFSEQMSATNGNRFAWLQDSQAGDSKAGCVPAVPRFVPTLAQNTMRAEGVTASAIT*
</t>
  </si>
  <si>
    <t>C_890009</t>
  </si>
  <si>
    <t xml:space="preserve">MAKLVDAGLQREAEGLFASTDEILIAAFHVLKVKQQGESTGTQLLKALGGKPVELEVRGCRASAGCPGPPTPDIIGAFLAASNQFSEQMSATNGNRFAWLQDSQAGDVDMDMAVHHCWCTCTEPDGKPEGHA*
</t>
  </si>
  <si>
    <t>C_890010</t>
  </si>
  <si>
    <t xml:space="preserve">MAKLVDAGLQREAEGLFASTDEILIAAFHVLKVKQQGESTGTQLLKALGGKNNYRLPALSGADAGEVQGWWLGQAAAVLPLLGPFAAEVLLPGGEGGGGEGSGGPGGGGSRVLLSAKEERDLEELSDMFAMGASARSLPAPPSSLLRPLPCCCGWPSASSGSVTMGPAEVEAEVETFLAKEAPQPRLLCLTVRRSKTTRGFKPSLHIRHPPDASRGASGASHHAHTASAAAAAAATKSYPLKTLTEILVPASKYEHNPAHLLELHFSGTGAYSNARGEVVNQLKLRSGEELMLVLALLLALLSLCVPVC*
</t>
  </si>
  <si>
    <t>C_890011</t>
  </si>
  <si>
    <t xml:space="preserve">MSGTTKTWASKPGALRLILIYNHGLLALWPELAVAAIADVDEYLVTPQPTTMAQVMTQCGAPGAAEEHSRKRRQRRRAQEGQGLEAAPAAAGGGEGDDDEDELPTAILRRDDVECTRQCWRASAKLQQQTG*
</t>
  </si>
  <si>
    <t>C_890012</t>
  </si>
  <si>
    <t xml:space="preserve">MDAPNSPLPVHELLKLAATANVQSQDIVRDMEQHLRSMAEQPPSRSLSAPLEGTAAAAASPPQPPCWPSTSADTRPDCATPHDDLYLDHDPDHDMDLDGPDGHDAGGVTDEAEGEVKVEQVVMERELGIAIKRLRHYDAAVTAAAAAAAVDPAALAGAAASSPLCASSPAFASSACGTGTAATATGHTGNTGPDTPAATAPPPLPAAPSGTGCNGGLLSPPQPPQPQPLSRNMGAAAAAAIGAPSKSRRRRLPHCSIMAQRRRRRPPTPAAGGGAAAAAATHQQQHQQQQLQQLGAVAWRPRGASEGGFRAQQLAAAGLQQQHYRMAQQPLQPLQPLQPLQPTERLGTSLVDQHQQLCEEFRQQQERLRQAQQHHEELARRQLQEMKTGASAAAAQPPAAAAATALLLQTASSAPAIVPVAAALQPIPVVLAPVVARSASLATAAGPLAGSAFTTAAAAAATVPVLGASTATGVGIGQPCIGGATAAPLHGFQALLQAGGGEAGGMPFSCSRYNSGGGGNGSGFLLLPRDAVLPPLGPQGEPRPSHMPLQQQQQQQPVQVIPLVPVPPSLRPTSMQPGFQQPVSGGSGGGFPPSGFPAPAASSRPLSAPLYVSSASAPGPAQPQQLQQVPPASCISAPLPLAGRPASSASAAAAGAAGTGAGGAGAADCGLPLWPAGHDEDDWDQLLERVGAM*
</t>
  </si>
  <si>
    <t>C_890013</t>
  </si>
  <si>
    <t xml:space="preserve">MGLRDHAASITQHLHTATSSSAPATAAAHAMGGAEGGAGSGFSFGFHLPAPQGWGGGLRLPGTGAGGSPQGPSMRQLPLGKPPAVPPSLSPRSTGPPHTQHQRRELPEEEQWDDEHLWAPSPAALFLPWAYGLALLQEQHEAWAAQQPALLHLGTSRHHHLGRHGHQQGHQHKQHKQPNHPHLPTSAGPGGRPTTAPGGAVAGRMAAGSGGGVSGGAAGALPAPAPLSASAKRTASSGGLTAAGAAAAGAAGAEVFAGYRDDATAAVGEPPGAFDLRDLYRLIRVLEVAAEDLEAYDSSAKAGAAAASKLARQLNYRSLL*
</t>
  </si>
  <si>
    <t>C_890014</t>
  </si>
  <si>
    <t xml:space="preserve">MRLARERLNTEQWELQQSLLARVPEELAAPGDGDGLDALPAPGPGPAAPWAAWPAAHTDSEAGAPHAPGAMPPAPSVGYSGRGYGGTGGGGGGGDCGAHWEDAGLLDGGGGGGSSAATPLLAGGEAYEWAAPANLDLFFTRVYRCVYVVHRLVLVQRTSRLCIARDLDELGIVARIMRKENYLIAMINRNVLQLHLTLPHVSMADVAEGLTAAAAAASTAATAATEHVRHRLARSRAAGSEAGSGGGPAMGLQNGNYRNHHHGNGTGNGYTSLAVDSNGLENGGGGGGGAAATLRQRLLSRLGGGSGGAGGDSGSRGGGGGSGRRRRRCPPMLTKXXXXXXXXXXXXXXXXXFAVHVAASD*
</t>
  </si>
  <si>
    <t>C_890015</t>
  </si>
  <si>
    <t xml:space="preserve">MALQQTRAFSGRMSLKSAAAPVRVSRASRARTVLVEARQFRKAMGVLGTKAGMMSYFTEDGLCVPATVIALEEGNVVTQVKTQDTDGYNAVQIGYKATAEKRVTKPELGHLKKAGVPPMRHLVEFKLKDRAAVEAYQPGQALDVAALLKEGEPVDIAGITVGKGFQGTIKRWHHKRGAMSHGSKSHREHGSIGSATTPSRVFPGLKMAGQMGNVRMTVKNQSLLKVDTERHALVVKGSVPGKVGNVVEITPAKLVGVNW*
</t>
  </si>
  <si>
    <t>C_890016</t>
  </si>
  <si>
    <t xml:space="preserve">MLQLVSDDCHHVDLSHEAEGHCKEPYHGVRSYMSNGGGAASGLSAAAGGGGGGDGGWPPGLRPQLESPVLLMAPYLAAAGTGSGAAATTTQCRTTTRRRSRPLPPATPAPAAPALAAQTLAGELPTASGMAXGGGAWL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LPAAPEGAGLAGRVAAGQQLLQSLYESRDHTVSHMRQQQRHASGLLGGGVGVGGGGMAGLAGSAFGGGGGASTFGGGGAGGGGRYEGGLGGGAESFVSALLRARVWNG*
</t>
  </si>
  <si>
    <t>C_890017</t>
  </si>
  <si>
    <t xml:space="preserve">MLRAPVMSSAASRKAAVPAVAARAGCRRVGAMRVFAFQKSTGSVHDKNALHERIQKSKELLDAESAMMCYQCEQTKSGTGCTDIGVCGKTPEVSALQDLLIYSVKGLGSLAHVARTSPAKIEDAAVNTFINGAIFSTLTNVNFADDRFLEFVTDCRKLHAQLAAKMAAAGVAVPAAETAHQPWFGSMPHPLAWNSDTHVALAGVGDMLEVASKTGVKERQHVLGETLAGLQELLMYGLKGLCAYAHHAEALGHTDPAVYADVQAYLHFLCSPAAADVGQVLDACFRAGATNFRVMEMLSNAHTDTFGHPVPTPVTLNPVPGKAILVTGHDMHDLHMLLEQTAGKGINVYTHGEMLPAHGYPGLKKYPHLVGHFGGAWYRQKIDFAAFPGAVAVTTNCVLDPLTAYKDNIFTINETGLSGVPHIRPDANGHKDFTPIINRAMQLPGFTAESVAKMEKKRDVTVGFGHKSVLSVAPQVIQAIQEKRLEHIFLVGGCDGSEPQRKYYSKLYQFMPTNTMVLTLGCGKFRIFDQDFGTLPGTDLPRLLDMGQCNDAYSALVVATELAKVFKTDVNSLPLSLDLSWFEQKAVAVLLTLLHLGVRNIRLGPRLPAFLTPEAVGVLVDRFNLIPANVADPGADMKMMMECK*
</t>
  </si>
  <si>
    <t>C_890018</t>
  </si>
  <si>
    <t xml:space="preserve">MVLQAAAPLPAAIENPTAVTELQRAASAPQPPGPMHLVMNPAAAMQAQLAAAAAAAAAAAPAWLTAFPPAAPYFAYAAFAAAAQQQQQPQAMHLGLPAMLAPMQPPMAAPAAAPAPSPVVAVPVPPANAPALAPAPPVPAPLGAPYPGLGSASPLMLMGDADDSLLGEEWHPGAGVSGGLGLMGGDDDMMMGWGADGVGGVGGMGCADVGMGADSEWAGWGTAPSPSPLADTSAASGDAGADDGDAAAAAAAAAAAAAAAAAAAAAAAAAAAAAAERLQRSGSMPAHQSLPPPQPSAAAAQSPYGGCGKHLGEAAQHQHHPQAASQAGELSAGGAAAAGGAAASLAVPHRAAQPAAAAGRLAAGVAGGGGGGGYGSALLAGGARRPRRLAAQAARRVIEVCAASDRQVAAEEDEDEDEAASSDEDAMADELGELDEDERLPLPGGGRSRSQPQLQAPQHRQQLQASAFGQPRHHGLHGAAAQSHYLHQQQQQQQQAAAAAAAQRSGSGGLGGGTAGKAQRPPANGRSGGGGGGGGSSHAKQQQRQQQRQQQQEQREQQRQAAAAAAAAAASAAPGGSASRSPGDGAGRSCAECGVGKTPLWRPHGTLPGVHTCNACYLRHYRTGSYQARAPRSGANKAAAASAAAGPAASATVYAASPSPLTAAAAGAGAGGEAVAAAPAARSDVTSDTASDATAEVTADAAASDATGASDTLTAASDGADAVVVGDLITAVAGSAAYAHHADIAGSVFSFVGVGGSGAELCGGAAADAVLLPPASASQEDVWAAARPPPALPQLPEVKMEACGGGGDASASLALLPAALAAVPAAAKAEHSMDVDGGAGAAAASVAPSACAGAGAVDASSPPVDVACDTCSAPYIRRPGMPSGFFAHRTRAFTCHGCCTRNRRQHGFYGPPGARSLEEAGGRACSECGTEATSRWTAHPARLGDYACHTCSQRLGPSSPHQPSFQPPPPSLQQPPRPQHQQQQQQSAQWPLKAEQVAVGLSDAAAAGTELVPPPAPPPPAPTPAPAGATCSARLRAKAAAAAHRPLDGSDASAAAGSPGSLAAANGHGSSTCGGHGSSSGSGGGGIRCATCSSAFVHRPGVANGFFSHPSRAFTCHKCCQANHATHGFYGPPGTRNLEDAGGRACGHCSATETHEWRTHPTMVSAYICGKCRGRLRNGTLSPADLRGDGPPGAAVTPAARGGGAARAMAAPVAPPAPPSAGDGGGGSEDDDEPLAVLLQAEAQAQPQALLGGGRRASGGGGGGAKRSAPDGDVCAAAAGEASNDGEADAVAAAAAAAARGSPSGSGAKRGRRDAV*
</t>
  </si>
  <si>
    <t>C_890019</t>
  </si>
  <si>
    <t xml:space="preserve">MTAAAGGAAQLSAAGPVPALAGAAPGRPCSATAARVGPAVDAIACGQATPAEEPAAAPAAAANVTEPGAAGAAGRATASGPGAGSGVWTEAELSTAEPSKAEAAAAASVAAGGSGAARRGGGGAAAEPAEPPAPAAGAWGVQPEGQAPGDKQRAQRAGQQQARLPKQPPLRPAPKKRSERPPASRRQPPRAGPLQSAACSTGPVVAPATQPPWPPPPVEGRRRIEARRLPAGAATGLEDEDWEVVLSDSDGEKEEGQEEEEEGQQEAEAEEGQEEEVQEGEAQEGEAQEADAEEGGEGQGAEMPQAATRRLRSNGLRGEGLEQVGKRVPQAPAQQPLPPQAQAQAQRPPLQQPQQQAQAPPAPGAGPGSVAPVTGLSPADVRTTW*
</t>
  </si>
  <si>
    <t>C_890020</t>
  </si>
  <si>
    <t xml:space="preserve">MLLGNTVICPAQPSSDCSAFYSSCASITCTNLVVTIDVTGSGCKGGSYSWGACLKWGLGDTRCGLMTSCAGTNKGDYCDGFTKVSFAIDQSDTKVGIQIHDGTFTTGTNNCTTTNPLGTGGCWAGSNQCQTCEYVYTIPSSCKTNSKPPSPAPPSPAPPSPAPPSPAPPSPAPPSPAPPSPAPPSPAPPSPAPPSPAPPSPAPPSPAPPSPAPPSPAPPSPEPPSPAPPSPAPPSPAPPSPAPPSPEPPSPAPPSPAPPSPAPPSPEPPSPAPPSPAPPSPACKQAVMESLSSTAGTEQQIPAPVGSVFWNARQDASKANAWGGYFRIVPPHDVSAIYEFDVCAGCGQNRVSKGFIMGRLQFVLTNLNGKTSITTFVAPSLTASTTSSVLHMYQSFIAPPSLTPGQFSKFTGVVGPATTPFTYGASWASTVVTGTVKSGSSSYPVPSTEPSNGLYVAIHLTVGGSMCF*
</t>
  </si>
  <si>
    <t>C_890021</t>
  </si>
  <si>
    <t xml:space="preserve">MRPCELVYIDYHDGTGDYAVTDTKNGKGKFEALGKGKKPPKKDKNNKDIQIGDYVTIGCTVDTTTGQCSAISSTDVAIVKPSYIPPATNVFPKLLVLLVNAPACGSSLPSTASVSSISQLYFGPNLDGKGGWAFKAENCSYGEVQVDVPNSMVMTVSPTCTWPTSSCDAWAVANAANAAAKASLGDAVFNTYTHFHTLMAMPSACSWAGLATLGGGQSGGQVWLNLNTFSQTFASWGQVPLQENWLGWASPVQGGEGLDAVALAPGAAMGPYTIPATWVTGLGNFVRVKPTWTSWYTNTLYGMNLYFELRQAVNSDANLDPLYAGKIVVHEILSYMDNDIPTYRSSDPHSNYMTAVLPNTRTVLSSPSLGVAYNLVLYAGPLSGSQSQFVPLYLCRFTTADTECPTLTVALSNTPKSPPPPPSPPAPPPAPSPPPSPSPPSPPPSPPPRPPPSPPPPSPPPSPPPSPPPPSPPPKGGKAKPGERAPPMPPMPVEFEGSPPPRTRNPPPRRNPPPRRMPPRHRHGKHGGKHM*
</t>
  </si>
  <si>
    <t>C_890022</t>
  </si>
  <si>
    <t xml:space="preserve">MDANESEFNLDEARETLFTLQRACERFAVALCKTVDTLHSKKEDDEWLLEVLDEAVKGVAFHEQQLQLWGDFQGRVHAYVEEVRQEANQLAITELQGRQEDGTAANAGGGAEEASSSDAAGSGAAGADVASAAAVAAGAALSTPLAGASRRKSTKTVHPELLKFKLEKQAKILGRYGGVPALGGGLVLSRLMKDSILKATGSPAAREIHYSKVENKDAANLAEVMRFKVRKSEEGGGPGGPTPALSPWQAELSTKKGKTALDGTDAKDQVTPSTRSHAVYGDELGDALQQRQAALEQALAAERQAAATPAAALGPVISADAMGELADKLRRRQSVAQEAEAAAAAAAAEAAEAEAEPVALSWSNTSAPFGGELAAALQRRAEHQRQPAGTPGAAAGGEGRTSGSGEGAADAAGRLPPRPPLASTPGPATPGTPVMGLMTPAATRLSAPPGSLTPHLPLPGMGMGGSNELAEKLMRRRSTVDASNSASNSASASASSSAQQRDTEAEGGGGAGGSIAE*
</t>
  </si>
  <si>
    <t>C_890023</t>
  </si>
  <si>
    <t xml:space="preserve">MDPVSAAVPIAVLGLGCLLLAVVAWWLAKSRAKALKQRSEKEAGKDFKDLDIEGSTQLSVAGRAVYDQLLAIHDQLMREGIAKFNGTQIVTEGDSFLVAFPHAAEAVAFCQISDAAHGGQILLSQEAWNQLRGHMARAGFPIVRRLGLFEVKAEDGKPYWLYTVEGSLLRPIKRQTPPPRKLVQLWPPPGATMAGDWGLYVTDPPEPLPGSDDLTFVSLRLRLPSGKRTRRRRYSSHANVNRTSHHQVPSSVLLAMQQLFVKHAQQFGGYMFGSDALTDRRGYFSFGFGCPSNALRFCHTVQVGLMYTRWLDAATEYFGQTVMGIDGRLVFKGPRVAAAIHRGPDYDIMPIASYHPTAAPGADYCGPDVELARALADAAHGGQVLMTEEAWHGVQELLQAFPSALYTINLGLHTVAPEFRKPRYLLEVLPTLLSGRSFKPPSTLQQLELGYREAPSAHEPMTMVFAKVAKPTAVSRAEATAGDLGEEQVLEAITAYQLAVGQYGALARSLLPSYGGYECKEPEPGKFTMAFGCLTDAIAWACHVQKDLLQLDWPPALLRMQGCEEVRGDHGQRVWRGLRVRVGMAFGYINVKKPMNTGRADYFGELANTAARVAALAAPGQILIESSQVDVTMPDGTTLLMEEFPTYLPVKWAASGQPRLSAPARRNASDGGALGFQAAGSPLSAGLGGPDFAGGGANMLSPLQQMLMPSLSKKRISLLEVTTRSLSLGAQQLLAMRRRSRNGSVSGAAEGLQLGRAGSSSLAPVEHIELRALGRFLLRGLDNPKVLYQALPDTLLERTYTIATDALVSMPETSITMRAATQRRGGLLALLRRKVMGGGARAALLADDGAGSRRRRGAAGDAAKLHADDTGNAATDDGLILKPGLRHASDLANQQAYRAPSTLVRAARHHSTINMPLHGRGLGVARTMDAAVAAASLAAAGGELAMTRNLKTFNSIGSGRRCSGSSFGSQQRRTQPGTSSYRQPSGQRCPEPGASEDEGQGMGGLGSGGDHRVASPVQRAFTEQSTPGEDVLAQSTGGSRPYGAGPDSMSARRQHLAAMRLTATTTATSNSADSLHAHSRELHLTTRTAADAGSYLPGPGRAGQSPLNASFAEAAGSVGGGGATGASAVTAVAVIAPQLLASRSGGTGSTVGGLVPPSRVSDAANDEARALPSPQPQASPNASGYGFRATPEGLGSQIQTSDPSTGPQTVVGPRAMHTSASAAALPGPNALRSAPWGALAHAPSTASQASSPTQSNPGVSSPVPGGMSLGMGRPGSPYRDRAGMRPSPLGGATVGSADSFTGGGRRPGRSMLGPHYLAPLLSASASGRVGSVSDMSRLAPPPKVLQPGGVGGAAGAAAGAGVDAGPPSVTLRLHGASRGGSEATDLGTPVDSPGAMHSPFATNAGVPLEPRAEAHSPGSARASSSLRKMFLGTLANWTRKSIFGEKPSSSPRGGAQAEGVGAAAGSSGTGGGYPSLPMMSSSGGLNPAHTSGTLDLRVRAVLRAANAQAATSEGGSREQSQSGSAQQGDSFGGAGSTGMPHASGGIFGDGSTASSPPHSQPPAAMSHSVGQLSGTPKQPLSLWQRIRRGPNRRKSRRISDTACDMEAQADSSPASAREEPLPSRVRMRGPGAMRATASVTYPATGAMAAAARAGYGDRIMHVALAAASASGSGNPPGSPLGRRSGGAGASLTRATGGGARSKAERAMASVMRGVRGARAMGTGGGASASANPSLAHAIAVAAAAGGSVYSPPGSGRSNQVRSGSQHHSHSSSASSMYSGTASPRMTMTGNEQHHHGGTSSGVATMLANVFGRGPAQRRTQHAPQMLSTRYRRRSAHIVLNEAARMELMQRSAAATGAMDDCSPGVEEGGHQTFAAAVARTYVQHRRQQQQQQLLQSGGIASASGAGFVPSGGLPEAAPVMDRVSSNNDGAGSYDPGHGDSFSNLPMTAASQLRLASSMYSGGWTAAAAVAAGIGATADDSFNGAMLSALQDAASAPAVSSGTGTGVGIANLNAASMQPSPGGSLNGPAAAAAAAAAGMIGGESSHFLRGKRQ*
</t>
  </si>
  <si>
    <t>C_890024</t>
  </si>
  <si>
    <t xml:space="preserve">MSEWAEPEALAAMTAAAEASTASAAAPPRRVGGFGRKSNRGLSVTQGQPSALTSPVSPGSGPSIPAQRDRLSAPAPGQNALVWAVQQQQVQQQIQQQQQHLQQQKQAAMPQSQLASHDTYIRERLAQLRNRASRAMPDLQQQQHQLLASQLQAVPYGLQQRAAQPGQTSALSAPAMAEPAESLDRASASLQMQSSQQLPNWRSHQPPHKSRTSPSLANLHGGSEAAADSNDGQDGPYSAYAGHHIALAPGAPSGVARLQQLATFRTSNNGGPEPPGFHGPFSEGRVHSHSVRAADAPGFLSGDSDREPRRSAQQPHFALVSEVHRADRDQVQAADPRMSDRSASSLQFMSRPASQSLRQQPSVVTTPPVLRTSSNRDKQEPQEDLEAVLRRAERELVAQLDHASSREAHNISRILHEIRRSQSRNASSTSGALAVGEPSHQVLLAMMRSNSTRSEIQSAAPLGSPSSAGGLAVMPGSSVAGVSPGSTTVELSPMSHTPPPAARRGGEDAEAPVLQASPGRAAPRQPPQLQAAATVAAVPVAPQSRPPKRGAELNEVDSLELLAAQLHDGSTDSAGGAVAVDIAEGAELYSPFASIQALSEDLLREVSQASARRITRTSTGSGLAVAAGAGAGGPAGVGAGAAPRDAAQALGAGVKDLKPGTVATGGASLGGEAVMSGGTAVQSGDSHCTAAQSMGSSQGKPHSSLASSDAHTVSTSTMLQSVRMSQNASYSVQKLDSSSADAQRPSARPAVPPASGLNSPAAAALAAASSPPAGLRPLRVPASSAAAAASTASELGGGGGGNRPPRELNLAMQPSQASGGGADAPSEALRMHGGAPSSTYSGAISGLGLMLDLESGFGSPLPSFDVVTGAMMRPLNSMGSAGGSTAGHGSSQHGGSIQLLAGSVLLHSQSVGGVSTASLLAPERPPLQLNMHSGGVVSASLTGLTMPAALLPPSPPGSSRRASHLRPAAVQALIAREMSGGSLHGSASITAASLADGMVGSMVGSPTGAGGALGLEAGDIGATTGSASMGGAGDGSASSHAPPSVGLLLRGGSGRASNATGPFSSSLLGRRHSHSTGQLDGGGGGSLTMATPLVLGVVDMRQSQGRGSSSSTTQDMEDGEAERESVVEVDTGPGAVAGVVQAAAPAAAAEAVVAARSQAAAAAAALASEETGDELQPARVDAAGAAQSHAAAWRAAQQQAIAAAQVSAATANAAASARSLSGGTRTAVHGSSFGGGFSYGEDDDGEDASLYYDGDRPSVATVNFSDRTSAFSLRSLQSGTDRTSAFSYFGPSAFNTASGWASGRPSDRSIRSHLSASARASRDAAAGSPHAGASRTSAGEGDGDSELSTEEQLLLWRRPPGGFQGGGGAAAAAAAANRAFTRNAAGQRSFTANTRPGAALSPPALAAMFSGGSAQEPAAAGARVLDQRRSRSLTVRAGARAAAAAADDASEPSSSGQGTETGAVLLEEARLWQEPPFPHGHARSARRGGSSAMNFGAMSVVPEMEGEEHSGGLVGHHSSEAVSGAGLAAAAPAGEAQGEAVELEWGRAVAGPIRLGMQAPRADADVGLGPEAVGHAVEAGIGAGAPLRQMAGEQQ*
</t>
  </si>
  <si>
    <t>C_890025</t>
  </si>
  <si>
    <t xml:space="preserve">MTVRYSIERDLAIHRELGTHYNSTRYIIKWLHRRNGMPIGKSLAHHSKLHIAYLRMIAHLERTFGAAIPDVVLVVSSSDTPRYVSPRLVNVSSPEPQLPPTRDGGPAPKALVTGFVPGPYPVAGICKSDFWPDLLLIPNFHFHMNISSRLEQLLPLGSVVFTESTSVGYYAYYYRTYVRTS*
</t>
  </si>
  <si>
    <t>C_890026</t>
  </si>
  <si>
    <t xml:space="preserve">METSKLHGGGLLQAVQQRLQQQSMAAAAVAASYAEDEERTGGGGGGLGNLVQLLQRALVQQQMQKQQEELKARQQQQQEEEKEQAAMARQRQQQYLVQQLSDLLQLRTITAAPDADALAADGDAAGYAGASRNKYQRRQRASSGSDGRAAATAAFVPPDAPVVGDDLDAFAMAAAMAGTEAMLGGGGARDDSRGGGVVMQAAAKRQRLSAASGGGGGACKQQQQQPSATADAADEDDGAAQQHYYARAYGESFLSSLLLVPSRSSLGQLPPDAEWLLLQYQQQRQQQEEQRQLQQQLQQEAPPPELLQRLLQREKQQQQRQREQQTASRGLDGAAAMRSQPQQQQQQSHSLHIRNGQQQIDDVSSEARAEYDMHVTDVREEYTDEYVSRQEQQQQQQQPWARRQRQQQQQQRQHLLALMPLNGAYSERHHHQQQQQQPQQDRYGSSSNGGGIPTGGQLLRETGVAAAGAAGSAAAAAASALLSAATTPSAALETAAAALMRMLFPLSAAAHEYA*
</t>
  </si>
  <si>
    <t>C_890027</t>
  </si>
  <si>
    <t xml:space="preserve">MPTSTKLRIIQELQHGHAARFCHELLGSHPRLHADNLAAWLARSRSFLTAYVRGLWPVYHGHVKVAINQTALSGLPLVRRLLLSQLLTAWLEDWGRQLPEGAEQGVAALVAQVGREMGRGWGRWGRVLRATKFRGCHARFDHMAAKGFSYTSNEYTLQGGQNDIYDVHTCPQAVNVVTVRCGMLWRGANRSALVHAVGHVSSGNGSTVNFDALVNATLAGYQGDAADPEGVVDPRDQADGSSAAGSTDADEDGSDKEEDGDGDTAGGDDFHDDAALMGKEGSGGSAAPGGGGGGGSAGGRGGGTGEAQGSAGALRQ*
</t>
  </si>
  <si>
    <t>C_890028</t>
  </si>
  <si>
    <t xml:space="preserve">MKCYDASCGIKVILLLLAWVICGEAAALPPGASADYILDDAVKSYNNSESLPVELKRIRDLSLQLLQRLTADGKLAGAAELAQIASSDKQYVSTLDAARRVAEERPTLPVLARRILFAQLLLKYLEQGKASLNDQQEQEIFELAKGSHLHYMLPFIRRTVRRNGEGEGGESGDAVFQRVFCSGDPGVWERVAPPVADNYNVRSFLGESGFHTPLGGIGDQHVAVARNNLLQVGAAGS*
</t>
  </si>
  <si>
    <t>C_890029</t>
  </si>
  <si>
    <t xml:space="preserve">MAFHVCAGDAAGGARTAQPSSAPEPAPAPAATHNNTDKTNNQTEASAAATTTQATAAAPEVTTASAAEPAGTAGNDAATPQIHPPVERSASPSAQPPAATSPGLGAATTAAATATATAAGATAASSAATATASALAAAYSEDKGCRTAMEDVCVLQLDARPPGGPECRLAFFGVFDGHGGVACATAASQQLHSRVLEAGLLGKGLLAGGKTDAKACKAAVAERSRRRNAPSESSFV*
</t>
  </si>
  <si>
    <t>C_890030</t>
  </si>
  <si>
    <t xml:space="preserve">MPADSSSPASSAADAQAPKPKAIVLVIWEGS*
</t>
  </si>
  <si>
    <t>C_890031</t>
  </si>
  <si>
    <t xml:space="preserve">MASSCCSSRILEPAARRMPTPTDLSAIAAAAMTEAAAAEAFGAPSIPPPPPPPELPGSALLAPSASPLLREVVHEGRVFVVDTSSNLVYRDSAQAGVLERVGKWVQGTLVFVPPLTEQQFFATLRAFLAKRKLGLADLFAALDTDLDGCLGSGSELRALAAHVVPGAAPSEVAYITALVDWDDDGYVSLGELLDADEWAEVVADERAEGAGSDWVRVLQDTSYILHTQRRHAQVVFHTLAAEAAAAAGTAWQQPPEAGAGMWPADDVLGLGSSSGSGAWTSQGPGDSRRSLPQVLHTLHLCDTAYSADKQQAAQARRMVEQRHAESLAAEAAADAERAAVEAEERAAAGGADPAAAAAAGQAAAAAVRSAAAAAAAAEANRLPNVPDAGAEGAARQHAAGNSRRRPGGGPGLNQRPPPLGPSRLRRRGGSPRDSVPRFFYRLGYYLRASRLGLRELLAQFDSDGDGGLDPLDTRRLVAEVLPGASSAQIVYIRAAMSSPAAAMLTLPDLTRAVQEHSAEVSAGRQDAEALAAGAAPTSPLAHLYLYGGGGAAAPANANAVMTVGGGAESFFLRQQQQQAAAAEPADVLTWITEYMARRKGRPHTAGAGGAPGSAPALVATGPGGAKRLPDDQLHLFGRLLPNGTLERVETPLAAQLFAALDWQLRAGQARLEEMWAAAVMGVRAPRQLGPATPSPLRDADLXXXXXXXXXXXXXXXXXNARNKLHAAAYKLLARVAGVVLGDYAESYKAFAGYQRQAGGLNAGAGAGPGAAPPVNASGSYGRVELSMTQLARHAPLRANALTLPPAPHPGRRLVDLRFHVHADGRTFLLDNVTGMLYAANPYILAAAAAAADVAAAAAGLPGGSGGRAGAGAALLTSQLQQLQLGAMRSGGGAGGGGGGYGGGGVGGGLWVGRGGSGGGGMRLSPRLLGVGVAASADGLGPDGLPGVPPPLLLPYPELAGKLTYPDNRLLPAQCGAGVGLVTGALARLAAEEPRVEALYRVLDSRLPPRSRLLPPAGGRGGFDPYAEEDASLGLDAPLPLPPSRLRESAMRRLGGGVGAGGGGGGGQAEVLSFLDEGSGGLGKSGSSTGSRSGGLGGLGALAGGSGGGGGGFNPYGDEDVPNAGSAAPSRPMTAATLMRDSSGGGGGLGGGLGGGGSAAGGGRVGVRPPTATRVSGAAGAGGGGGGGGGLFREEDDPYGLPVESPLILGRRPSDSGRAGGGAGRGAAAAAALGIGIDERTTDSASGPALFTSFGDALPEPSAGGAACGAAAGGGDDFGLFAGDGGAAGGGLGLPAPSSGFRRPAAAPAAGLPALGGGRSRLVKGTSRNDRDEDVDEDDGFGLGAEPGLGGGAGGGAVAAEPPPGGILNASIRSQAAASDRLGASLRSNRGRKGAARDDDGDGDGGLLDYDENDLLGGDEEIDHGLGGGDGDGDDF*
</t>
  </si>
  <si>
    <t>C_890032</t>
  </si>
  <si>
    <t xml:space="preserve">MCLLCVCAHVCVPPARAQIDSSQEDLQALAAKVASWSRQAAGLAGGLQEEALLLQLSRQAAALAEAEAAAGELQKRERVVRLSRENGLLRNELRDMIRICKLLLDRDSNNVSGGGAASAAVEPIAPARPAARPATAAAKPTRPAATQVPPPQPLSAPPARNVTQTTASLYYGSEDPYGALYGGGPDDDLAALAAAEAEAYYGGSRRTTNLTNDASMDAIIGAGDAALEAADAAVAAAAAEVAAAEAALAATTGGHGRGLPGAPREGVAAEVAARAAEFDQELRLDRQQVGAALAEVDKALATLSSHFPAASQPTAGGAAAADGAGGAAAAAAAAAAPYGSSFGGFAPTPEITPAGAAGTAAAGATAAAVAPSGAYHGDDGLVESYLPEPQQVVAAVTPAVGVPEYEEPVVGTPMGTPVKLAEGIPAGDAGGGGGTSAPHTPLYQGVVTGTATAAAEGRPVVARGLPTYEAPDTVLRGAGGAAGAAGGSISGPTGGLSPQVLLGVPAAAVPASPTVHAGAAAPAPAPAAAYPSVAAAAAAVPAPVLPPSTPGAAALDALLLTEVEKLKRVNAALAGTLASYGHVTERLGSAATSLAAAAASTPTGASTARTLFPPTATSPAAGGAAAAAAGNVPSWYSYGYASNNEASVSPYPAISPAAAASAAAAAAQPTWTPPRSSLRHTAPLASPSPASPALATFTPAPATTTRVAGSTAATTYRGAGAAAASGNTGGGLYGEIRNMDLTMDAQLYDIRQQLLELRRDVALGRVATTAAAAPGGTPGYSPGSAAFAHTSTAVAAPNTFFSPRVGAGAPATSAAAAAAAAAPPPARSYGASAVEISRMKDEIADLRRQLSFDKAWYLHSLDGVVAGRSSMFADLQRRIDDLLAPRPFR*
</t>
  </si>
  <si>
    <t>C_890033</t>
  </si>
  <si>
    <t xml:space="preserve">MTLAQHLGLIPRPPPLLTDDQWTEVHLRSRLRQVLLSCSHTFHRHCLASFERYSIQAAWRGHAARRVYRELQRRHPPKDERLRKKWAAERLQEENDRLLSEMEDEVGDLDSLFAELDASVAKSREVCDAALRPLAARLQQGLMREAAAEAAAAGAGGRGGTGRRRRAAGEYCDDSGEDEEVDEEEGASASGRGIAWLSCTHCFHIDCIMAFEVGRPGAGCCA*
</t>
  </si>
  <si>
    <t>C_890034</t>
  </si>
  <si>
    <t xml:space="preserve">MGLWKRVSERVLHPLDQWQAAYRMIKHRNAKCEELRLELDAKRREAASMNVTLEKQKTRAHAADAKVPTGSDGGAGSPNKFEDAEFKLQKEEDKVTRLTQRFKDVEAEVYNALLTLINDTKVLKQYAATALVVYQNGFAHAYTAFTEALQSLQLTTSQAHMQLSAGGGPAPESTPSKRITGGGSDVGSPASGGASPPTAGLPVSTPPAPPAWYNEARQAATSMKYDSDDES*
</t>
  </si>
  <si>
    <t>C_890035</t>
  </si>
  <si>
    <t xml:space="preserve">PHPPARLPNTSLSPNPRPLHPPACIPNPPIPQLPPPHLQALPPAPPPPPHAPINPPPPPPPSRPAAQPPSRPHPPASCRPAPPPAARAPPPPARPPGPRWAPWPRPRCWPPPGLILCSKLIPTHPPPPPPHTAPPPPPSAQLPPHPARSSAPRTVLEPTLSPPKSATPPSRNPKPAPSLEPPNLPAHVLAAAPRPSLVATLQPHPPCRPARSPPTAPPPPLHGPSTAPPPPLHTPCHARSRRRWPPNIRLLPPDWPSPTPVAPPPPVLLPTLPSNHTPSTLPYPSPPTCHSAQPPPSLPLPPAPPHTPA
</t>
  </si>
  <si>
    <t xml:space="preserve">MSTKLYVGNLSWDTRADDLTNLFSKFGAVEDAFVATDRETGRSRGFGFVTLEANAAKSACSECDGTEFMGRTIRVNEATPLGERPPGGRGGGRGYGGGGRGRGGDYGGGRGGYGGGGYGGGGYGGGRGGGGYGGGGSGGYGGGGYGEANTGGNGGGGYGAGGGGYGGGGY*
</t>
  </si>
  <si>
    <t>C_890037</t>
  </si>
  <si>
    <t xml:space="preserve">MRVYDCNDGGPAAAVGLRRVHGVLRAAGFGYGLSDLRQFDVAALLMAEDSGQALSAAVLDVYGSHFAELYLLATCAAVQRRGYGRALVRQLEQELAASGVRRLLVSVDDDDLVNQGLWHHAMGFGSVPDAELRQLARSWGAFGPAARRGTVFLYRPLLGGAGEAQGQGQHGKR*
</t>
  </si>
  <si>
    <t>C_890038</t>
  </si>
  <si>
    <t xml:space="preserve">MSGRSVTDPVLSFLTFPRYPTLPVVSPRYPYLHLYLAAADTAPGDSVAVAVACYTDASLTEVDKYLVLQRIPTAADNYRCPSCKWFWSFEVRTPAAPSC*
</t>
  </si>
  <si>
    <t>C_890039</t>
  </si>
  <si>
    <t xml:space="preserve">MAGAMLLAGGASLLLHPPHQLPRGASEPDLTCHPRLFLQDEKQGRGQSVLDAAIVEPWQGSSSVLGGVAVVAALVVVMALALIRLPALITRAAAPAATTAVVAASVAKTKKAKEGTCRQW*
</t>
  </si>
  <si>
    <t>C_890040</t>
  </si>
  <si>
    <t xml:space="preserve">MRRVVLFQPFNTQELDQAADTVLALFGGSAGPSTSTSVSTSAGPIVTEPEDADGHPAAARQCLPFVGPADHQPQATAGAWGEAQEGVEEEGVQEQGGGGRARRGGAQPKRGADLVLGGVMALAVAVFAVAVIRRPLVLRQLSRSFR*
</t>
  </si>
  <si>
    <t>C_890041</t>
  </si>
  <si>
    <t xml:space="preserve">MEGKSPRVIENAEGARTTPSVIAFTDKGERLVGLPAKRQAVTNPTNTVYATKRLIGRGYDDPQTQKEAKLGNGSGAAAAAAARGKLGEGAGIRWQQPSPAIEAAPDAVLRIINEPTAAALAYGTDKKEGLIAVYDLGGGTFDISILEIMGGVFEVKATNGDTFLGGEDFDNTILNYLVGEFKKESGIDLSKDRLAVQRLREASEKAKCELSSTTSTDINLPFITGESCFPNLSTHPQINQMVRDAETYAEKDKTRKELIEAKNEADTAIYTTEKSLAEYKSKLPQAVVDEIQKAITECRAASQVRGRVGR*
</t>
  </si>
  <si>
    <t>C_890042</t>
  </si>
  <si>
    <t xml:space="preserve">MVDCRTYSRLSYIVPDATYHSSL*
</t>
  </si>
  <si>
    <t>C_890043</t>
  </si>
  <si>
    <t xml:space="preserve">MLRAPVMSSAASRKVAAPAVAARAGCRRVGVMRVFAFQKAASCDNLHDKNALHERIQKSKELLDAESAMMCYQCEQTKSGTGCTDIGVCGKTPEVSALQDLLIYSVKGLGSLAHVARTSPAKIEDAAVNTFINGAIFSTLTNVNFADDRFLEFVTDCRKLHAQLAAKMAAAGVAVPAAETAHQPWFGSMPHPLAWNSDTHVALAGVGDMLEVASKTGVKERQHVLGETLAGLQELLMYGLKGLCAYAHHAEALGHTDPAVYADVQAYLHFLCSPAAADVGQVLDACFRAGATNFRVMEMLSNAHTDTFGHPVPTPVTLNPVPGKAILVTGHDMHDLHMLLEQTAGKGINVYTHGEMLPAHGYPGLKKYPHLVGHFGGAWYRQKIDFAAFPGAVAVTTNCVLDPLTAYKDNIFTINETGLSGVPHIRPDATGHKDFTPIINRALQLPGFTPESVAKMEKKRDVTVGFGHKSVLSVAPQVIQAIQEKRLEHIFLVGGCDGSEPQRKYYSKLYQFMPTNTMVLTLGCGKFRIFDQDFGTLPGTDLPRLLDMGQCNDAYSALVVATELAKVFKTDVNSLPLSLDLSWFEQKAVAVLLTLLHLGVRNIRLGPRLPAFLTPEAVGVLVDRFGLIPANVADPAADMQMMMECK*
</t>
  </si>
  <si>
    <t>C_890044</t>
  </si>
  <si>
    <t xml:space="preserve">MLRRGPAPGGQVDAIRAAASATDGGNHGGGAGLPSASPAADTKAPAKRQSARLNSAGLQETQPQAEQQQQPRRQQQGQQRQQQQGSLWRAARSAEQQQQQKQQAEEQQLQRQVEEGQQGTATATGARRQAPPQRAGQQPLKRLRAAAAAAAAAPAPAGGGDRAGSEAVGGNEGNEEGAAAAAAAAAAVSYACVTCGSPYLLRKNKQHGFFTHRTRAYTCDTCCRRNVSSHGFYGPTGTRSLEEAGGRECANCVKPAADVQTGGTAQAQVAGDAAGDAAGDAISQAAAAAAEAMAVAAMAAEEAAAAAAVPHRGTAAVLLEAAALAAAEVPADVAQAAPADVACDVPVVAAAATAQPVAAPGPAAQHAREEPLLGMQGPGQPPQPPQPQPPQPQPPQQPQWEPQPQQWEPQPQPLQPQQPQWEPQPLPPQQPQQPQQPQPQPPQPQPPQQPQWEPQPQQWEPQPQPLQPQQ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WVGGWAHVWGRPLALMLGQEAEALGLDLEQPPLGLAPEEQTGWQCSRARVCAAYARVADAAMNVAQPQQQEGKEQEAKSGHQQQQQRQQKEMEEAEEYQQQRPEEARSPPSAAAVASFRGVTYMLAHQLAAELAWVGPHAPTTTSITTTSSVGAIGASGVDGRGVGEGGAPLQPEWRH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WCFLFSAAL*
</t>
  </si>
  <si>
    <t>C_890045</t>
  </si>
  <si>
    <t xml:space="preserve">MVAMGRKSLEQGKLDTALTILSGVPGNLLQLARDNMVLCGEKVLPRDWLPALQDSHIAARWADALQHHAAAVAATAAAAVAAAGVAVAPPQSDAKLRAAVVGGLGLQALLLHALLSCYSRGTGTDATAGAAGDATAGAGAGGVEVTWLQGDDLSSTLAAMMAASASVPAAELTVTTAWPEPAAAVPVAGAAAGSGEAAGDGSGAGGPAQQEGGGGGGLLQLVVAPGLCTARLALREWAAALAQARPLLAPGAALCPSAARLVGVLASSEDLVGMNQVDVDWMAADSGGLSYSPANELLWRPARSMQVSGFRYSLLSEPFLLLPEVSAQQLMLQPQQVLGGGAGSVAAAGAARRHEVTVAPTAAGRADCVITWVEYELAPGRWLSYAPHELQGRTDPPALSPHVWQRVQYLSASPAVQPGTPVGLQVTLSGGGNDVRVEYDEDVLPPAAAGVAAGGGAASDGGGGGALPAGEALVGSSSDDEEEEKREGAAAAAATAAAAATAVTAATAKAQSGMLLPYHMSMLNDRMRTRSYAAGIRAAVAEAQAQESLAAPDALFVPSAFRIIAALAHSPALQTHLQRVAPPTGLQLLPRAEAEQPAAAQSAAAQLAADRVERSAAEHKAGQAGAAGLGLSAEAAARLERVLPAAVGAALQSWVPWKAEVDLMRSPDLRLLTRPVMVAALSLQEARPLPKAFRAAANAEPLPAPTPLADLGYTRCDPDGRPLTTGGTGAATATATAVTAATAVTAPGAAGGAGAVAVGAAAESDAEPPVGNCIVFWFEADCGAGGWISTAPGSGSTYHGHWIQNVQFLPEPLPVVAPGLVAAGGLRVRLSAECVLDRVRLSAEWVQLGDESSSSSGEDE*
</t>
  </si>
  <si>
    <t>C_890046</t>
  </si>
  <si>
    <t xml:space="preserve">MLGNTVICPAQPSSDCSAFYSSCASITCTNLVVTIDVTGSGCKGGTYSWGACLKWGLGDTRCGLMTSCAGTNKGDYCDGFTKVSFAIDQSDTKVGIQIHDGTFTTGTNNCTTTNPLGTGGCWAGSNQCQTCEYVYTIPSSCKTNSKPPSPAPPSPAPPSPAPPSPAPPSPAPPSPAPPSPAPPSPAPPSPAPPSPAPPSP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PPSPAPPAPNAASCSSGTCPAMSYFTAAGIPSVDSCTPCTSKDCLVESSAGDFAKPLTAQNFLNTYNCLAKPNGVFSGTNPVTGQPQDYTLYSPMVTSTYPGLNSFFSATTSTGAAVAVACYTDTTYTTVANYLYVSRVNTAADNFKCLTCKWFAVYSVNPSACKCSTDTAWAIPPKAVMESLSSTAGTEQQIPAPVGSVFWNARQDASKANAWGGYFRIVPPHDVSAIYEFDVCAGCGQNRVSKGFIMGRLQFVLTNLNGKTSITTFVAPSLTASTTSSVLHMYQSFIAPPSLTPGQFSKFTGVVGPATTPFTYGASWASTVVTGTVKSGSSSYPVPSTEPSNGLYVAIHLTVGGSMCF*
</t>
  </si>
  <si>
    <t>C_890047</t>
  </si>
  <si>
    <t xml:space="preserve">MAAAPAAAAAAVDRMPVEGLGGHYAAAAAAAGSQELTLPYRQSRVTLVEPVLQLHPHSQQHQPQTRQPCHQYPRHQQQPEQQQQQQQQQTEHPQQTEQVLQVPHQQRWVQQPQPQPQQQQQLFEDDYAMADAAAAAVGTQDEGQFLSAAQLVPPPARQLPLRTQMEGRQQQLQQHQGLQQERHPDTGSTTEVLRSIILKLAHEQDQQQRV*
</t>
  </si>
  <si>
    <t>C_890048</t>
  </si>
  <si>
    <t xml:space="preserve">MAGLAARAKLPSARVLSIGLAVVADFWGRLQTFVTLGIRPKGWDAVPFAHPFISRAVADGMVLRLPYDADSPPPSP*
</t>
  </si>
  <si>
    <t>C_890049</t>
  </si>
  <si>
    <t xml:space="preserve">MSGLALGDLLFQQRRPSDLLGWSVYDVFLENYMAHFPLDQILVLYTNELATGTMSTMRKVEKFLGVAPHSYDEEKAVLVFNSRECYHWHCAKSRNEIREARSRERDPMLDATPFGQASARLVRFFRPHMQRLIKWAAAGKIAPVPDSWKSTYA*
</t>
  </si>
  <si>
    <t>C_890050</t>
  </si>
  <si>
    <t xml:space="preserve">MATVTPALPRGDVFADASAASLGLDGPNASEDPWGVSVPQSGLGLLNGLDARAFAALHFWKPVQRLSEAQFADELAGKLADLAAEPRHGPPPLNYDVYGYGLYGSMHRKHVEYGMERAAAHEQEAPYAGPLPYSHSCPVAAAEVAMEMEPSGLDAALMMRRQWGGGGGGGEDEEEGGGGHMGTWADGLEWYVRATYAAVTIQRAFRAWLEQRRLAVLAGAVAVAADGAEQDVAVRRARMAAAAAARAAAAAAAAEAAAAAAAARLAVAVSANSSSSGRTRTRRRQQQQQPGXXXXXXXXXXXXXXXXXTAGGRRGRSVSGWVAETAAAARAGGGGGGGSGGSASVSASGASSERASPADGGRRAAAAAAAAAAAAAAAAAGGPLLEWGQQQGQAAGSGARAGVVVPALLVAAEAGRGGGGGRSRAAGGASSRRLPRLSAPSGGGGGGGGGGGGGATAAALAAAAARSSAVSASGASLAAAAAPPPQPAAHAHGSRSSGSGQQQLPQSPYTAALQQRRFSISGGGAAPAAGAAAAAGGVGGGGPGPSYPMLLPSADLLLPTPLRFGGTFTTTGAALGSSAVAATPHQQLQQQLLQPWPQPRPQTADASAPYTPLPSPNLHVSAAAFTAAAAAAPSQDAANTAAGGAFMYTVSAAAAAAAATAATAATAATAATAATAAVEESMEPPAAGATASGGARSLAALAGSAAVSSLRLWHEEAPPGHGGGGGGGGGGGSGGSLLRPTPSSPAATAAAAGSAGQGPVGSSRQCCCWRQQLLGGGLAVSSGAVAAVGLAKAPATALALQQQCAAEGTSHVVIGGRDLR*
</t>
  </si>
  <si>
    <t>C_890051</t>
  </si>
  <si>
    <t xml:space="preserve">MRRVTNARRVASLIAKAHRDALRPLPAMQYSISVNNTSLRLKEVFVSQNTRIRRPHHRSGHILHAGSAMPLADASATTAALPLPDDDQLRDIALAAVKESGMYVKDDWVRDFIVEIVVADVTDAGPPATGDDCYSRYSSLIVEQLPEVEDDEVRDFATALSARLAAAVEALAAEQRRRLAGGGGGSSEDEEGPVGGCALCGRQMPLTFHHLIPRDVHAKYKRKALTAEELNRGVDVCRPCHSAIHRTYDNKTLAASYSTLEALLQSEPLQKFIRWAQKQKVTTREDMANPNFRYRR*
</t>
  </si>
  <si>
    <t>C_890052</t>
  </si>
  <si>
    <t xml:space="preserve">MKSDFGTDLLQYRIEGSHCLYRSFARANQTSFVGYNAYAAEPVLHELFLTSEHRTLDPEEADFFFVPVNVGCLFDVYGWNEIPRWPRGLLGPRTHGATMMQREAARWLNATFPYFARRGGRDHIWLNPHDEGACYVWREVWPGVMLSHWGRMDFPHASNTAYGQRDVFAFFIGDLRMEPGRDPACRYSRCIRQRLYNISREQHWREAHGVMFGERKDIGGDASYSELLSRSKFCFVVFESLIDVSLFSLRIAESDLGRVVEVLKGVSEVRLAEMQAHLAKVWHRYRYMGLRMLDDSARAYLWDYRADAGGKAPRTPGAEFSVSRQDDAFATILQWLYHRIPDVHGTQQGGSKGAAAAAAGAGALVGAAAGVGAGVGVAAA*
</t>
  </si>
  <si>
    <t>C_890053</t>
  </si>
  <si>
    <t xml:space="preserve">MKNEGAQDAFDDKGEISKKRGRIARCSSQWLDIRTFPTTAECVAALRADGREIWATDLAQSAILLEGTAIQLPPRLAIVMGREADGVSAEMLEAANRCTGLRVCLPMYGYNDSFNLSVATAMVLHHLFLCCPEARGDLTPERKRALRLEWYGRLARTDAQRAEFLARVDDPPPPFGDVRRPDEHRTAWVPPKIARKEQEQAATLAEQRQALRGDGSGEDGGAGVHDAEGGGAM*
</t>
  </si>
  <si>
    <t>C_890054</t>
  </si>
  <si>
    <t xml:space="preserve">MPYARTHKHIHRVSSFPANAGYNRHIAGQPPLPRSGETVDPRRLTQLARQRVVNRANAIAQSPAVQSQQQGQGHQQGQGQHPQHQQGQQRGQQHQEGRQHQPEVLTVHHHQSGGGGGGGAGGAGGGAGGAGGGAHRMATVREDEGEVEGSGQEAAAMALSSGEEEVEGEYEEDYAEEVEVGVEEHPEQPDSPLRGVVRAAAAAPRTPADPAVAAAAAQLATAAGMAAAADAAARVAAAERW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VCLCRCPCVPQESMKQDAYKDKLRQAGEDMRDREYEEYGHVNSAPMEEEQEQEEREEREEARGREDEGGSRRGSGGYGEEAVADEDMQDDD*
</t>
  </si>
  <si>
    <t>C_890055</t>
  </si>
  <si>
    <t xml:space="preserve">MLVRHRQGARPESLRRSLTPAPFGLKPRRTIYVRPTCAVPGDAAASGALAIVGSLGIVGGTLFAALFVLEKQSKEALVRKIAQLEAAAQERERELAAVRAQVDAAKERTKENEMYRSRYGDATRDILKLERALELKDGQLESFMVVAQRQIAFLESQIKELQKMG*
</t>
  </si>
  <si>
    <t>C_890056</t>
  </si>
  <si>
    <t xml:space="preserve">MIMMTEMFSRIEQNPEGGLTAQDMEIAVTKALEQSRWWWKGTVKGTPTTAASTAA*
</t>
  </si>
  <si>
    <t>C_890057</t>
  </si>
  <si>
    <t xml:space="preserve">MAVGGNPASQTQPIPLPTSQHLRHRSGAGGGSGGGAGGLSSTMGSAGGAGSAGGAASTTGFNSMSAELGDPDELGMSGFSASEVLSERGFGIRGSAPGSSGGGGGGYGVWGMAGTAASAAVVARVAVSAASHSGSSSSGGSSSGGGGGGGSGRGSSRGSKQEAAPFSGTASRRSTQSQHSGAEAADGAAAGAGAAPGGGSGGGGSRGAGSERQPSAPVSRAASTASHHSYAAASEAAGHSGSEPERLLLPESFSGASSLGAGLEGLSVAAGGDGGDGNSGSGAGDGGYGMIEAGMDSVEPGDGVWAEEVHAGEEEASAYDEPLEVSGLVEEVGGGAEAGSVAAADSNDLEGVAPLQPSAADDDSGSGSVF*
</t>
  </si>
  <si>
    <t>C_890058</t>
  </si>
  <si>
    <t xml:space="preserve">MAAGGGSQRSLRQESGGAAAEAEAARRRCLELESQLEAQAAEMQRLLAAAKANAEAGERRAHSSAAEVQLAARCRQLEGQLQQVHGEMEELLSRTAGMREVVSDGAAGLRAHLQQLEERLGGLEAENGRLRREAELQGREAAASAAERAAALAGRINALQDAVEGLSQDKQELQLQLELAQMAPTAAAAASRTAARERQQLQNRIEALSDHVTRLLRDKAALEQEAMRLHSEAAAAKAAAVAAGPTAGFAAAGTPATMPRSRARTAAAISLQHEQTPAASPQAAGPGAAATAAGPGATATAARRGAEAARAREARGVSGGGGGGGSSGSDSDGLLLGRIMQLQRQVKALSAENDDLRIQAGAGSSRTSQAARAQSLSRQLDAERRLRSHLNDLQPRQPPPPQTQAAAAPPASPMDYLVTIETHSGSRCPGPCGRVRGGSGGGGGAGAPGTSTSTSCRDQAPGPELFGE*
</t>
  </si>
  <si>
    <t>C_890059</t>
  </si>
  <si>
    <t xml:space="preserve">MLIERRLAKNYNMIDPRPGTASAAAGTSTKRTPPPRSDSDTLSLTDDDYDSATIASSISMSTMPTTVMALLTDDERRRRGRRDYGVNGGGGSSRGRGLTSALRSNSQSPDRRNRRPPGLASSAPSDAGTRTSRGTWLSFLPPPPTTHASTYDDTYTTDDSSDEDTVTSSDASDAGGAGRRGRRRGSDREDEVMLAAAQQGPEVDRPPNNTAERRRLEARRHSRREAVAHEMRLMRKELGLGAPAPAAPAAAAAAARAVSRSPHRRLPASSGSRAGGDGGGASDWESALGADDDGDGGSSVEGWAEDGLSDLVSLVVGRRGRGHGGRRGRGSRGASAPADSSGSAETSGEDSDDPSYIVRQRLAPAKRVRLLRSLRALHTERPELLQSRGYMRRLRRLLRWLAGEDGATGGRRGAEIAATEQRLFRAVTSGIGGSGGGGGGAGSKRTGSPSRGGALAALAAILGGGKRRSGGGASGVTSQRTSSPGQGRRRLRSSSGGGAGGGPATDASTFLSTRASSSRGTSPDSAGDDGSTSSSSSMEDMVHAARRVLGGGAAAATAAGTRRSRSASRHTPRREQTAGERQRSHSRSRSVSLSAASRGGRPGAVETPTPARRGGGSRRRGSGAVSDSVAEEALQAVLGSVAKPSPAAHKVEVEEAQQEARVLRQALRATRQELDRAERERLSLAQELRAERTAASAVAAAGSPRGAPASPRGDAQAVSAVARARDPVPTQAMHIADAAVHELAARVAQLEAANSKVPANAGAAAAAAAAAAAAAAVSAVGSPRALQAASPQAWQAAGFQVAPAASATVLQPSQVALGAALAAGDSSAIADIKCKLTLA*
</t>
  </si>
  <si>
    <t>C_890060</t>
  </si>
  <si>
    <t xml:space="preserve">MFKEGINLTKISLPVCLFEPRSFLERLTTNWEYNSLLVAAAACADPADRLRYVVAFAVSGLCRQVSFHKPFNPILGETYQFVFFGNGNWVAGIKGNSVKGRQTGTNCVTFASDGASVEYELPGLQVKGVLWGTRVLKYSGQMVFKDVKNGLTATIDVDPQPQAGFLTGWFRAKKAVHKPDQVVGKLCRGDTVIDTCHGNWLHYFEWDKGANGGRAKRLWDIRTASVTPAVAVADPLPSDCRNREDVVFLKAKDQPKSQEWKLTLEERQRRDRKLRKEGGGVNEH*
</t>
  </si>
  <si>
    <t>C_890061</t>
  </si>
  <si>
    <t xml:space="preserve">MAATMIAKSLRPGALPRAEREGHGGTLVVAPAWPKFAGLRASAASWQRQNSKREGPKSVPATMVAARAATVDVDLLSDDSYLTGPALLRQVLGRQILGKMAGAPADALKKLGVSRLRSPPPPASFRALEAELASAAAAGADPAAALRRHLGPEEGYSGWLNSAGRRCLLAPSERVQRFAASAAAAGHGAAASQGNGNGASPQVSGGYAAALGPSDLERWLVSLFVTLEEQLLPQISLSPHCLFHAHLFLAQPPNPDTAPVAIETFGRAPPPTAAASAPTASPASRRHGHPQHHAAGAYSGADPACGLGLLFHACEYPAYDPQHFPYQLGYCQEDSHVVYSPHRMATRNLLWYHGQLVQLDVSEGLPARGLLWPETQGSVAGHNPASGLSGLSGLSGLSGPSGLSGL*
</t>
  </si>
  <si>
    <t>C_890062</t>
  </si>
  <si>
    <t xml:space="preserve">MRLTLLNTAPAAAGDNSCNPAAPAPAAAATATEHLYGTPASVSSDPAVAAAADVIVLAVPSLAHGEYLAALRPHLRPGAVIIAMPARSGGDLLFSTALAERAADCCFVGCDTLPWACRFTEWXXXXXXXXXXXXXXXXXXXXXXXXXXXXXXXXXXXXXXXXXXXXXXXXXXXXXXXXXXXXXXXXXXXXXXXXXXXXXXXXXXXXXXXXXXXXXXXXXXXXXXXXXXXXXXXXXXXXXXXXXXXXXXXXXXXXXXXXXXXXXXXXXXXXXXXXXXXXXXXXXXXXXXXXXXXXXXXXXXXXXXXXXXXXXXXXXXXXXXXXXXXXXXXXXXXXXXXRKGSEPGLSDEVQAVRAALEAAVPAMAEAAATQQQQQQQQEEQEEEEQQQAQQPPPIGRTHHPRTHRTHRTPPLVLDLSDALPLHEWYLQSYPGAIADPTTLGSCMRTCSAYAGLTHPMVPHQQQPQQPQQPQQPQEQEEPLQPLQPQEQEQLLLLPDLRHRYLSEDVPTGLAFTRGLAELVGVATPTMDKVLGWAQAALGLELLVGGRMVGRDLAKSRAPQALGIHSLEDFLRVSGIILALDAARA*
</t>
  </si>
  <si>
    <t>C_80001</t>
  </si>
  <si>
    <t xml:space="preserve">MSSSCVGRPGLRGPRLRECARVHRGSRALRPICAASPPEGPKPSGPGPNLADPVGTIAWGGTLPSTRRAVLGGLSGLGIALGGNLGGCTSFLLGLDGGQLAGRLRADVLIPVRGIKRCVYGSGGSGFEFTYPASWLGDQTLAYRAAKRAEAARGGPPTFGSRRDDFDDSGFPALSPPRRPAPQQARGAEVAEPVVAFGPPGTTGEENVSVIVAPIMAGFSLDSLGGPRDAAERFLASLAPPSSGLEATLFSAEGRTDGSQLYYTLEYTVKGPRFYRHNVSVYTARENQLFTFNAQCPEARWQEDAAALLAAAASFRLT*
</t>
  </si>
  <si>
    <t>C_80002</t>
  </si>
  <si>
    <t xml:space="preserve">MSAAALELEQGGSPLASGLARITSSGPEDASEAAGVAGIQQAQWVEEWVVGGGAGPARGTGGVGAGVGAGAAGAPGAPGLANAGSIAAAATAVTAMELEESYARKNPELVEALQLQGIKIRVRRSEGEYGDLDEILEGTAAAAAAAALDEDDEFGSDLDLDLGLQTDLAEPDDSRGKAKGGGGGGTDWYSSLAAAGFSVRTSATGEVFLERTTTKRKPAAASAAPPAAAAAAAPGNAAAPAATTTAAARSAQKQQVVAAVAAAGTATASSSAAGSPAAAATPAEAAAVAARQLLPPLVGRPAVAAALKLLSTPQQVLDFLELAYPQWAANGFRLLDQRSGRPIPTAPSPSEAAHCLHALALTARRSDIGGWRCLDVAAGRQAQGLAECLRATPPRTLQSDAATAQLSAQMFDAARRYWLTDPHPLAAAAAAPATVAAGAAGGAAAAAAAAAASVLPMLDNPRAKGLVFDTEDRPTATGSSSSAAAIAEVAAATDSGGVSTAAALDDAEFDAELEALASQLQQQPGSSGSSTPSGGTGEDASYQTLAAKYAILSERKKRREEAIAALRQANEQQLQRAKPALNGHAPSGAAAVAAADKAVAAVVEPRASPAAAPGGAAARAQAARAAKVAEAATAAAERWLVKVDCLVAALWGMSTLGGTPYFAAETEALLAILVRCLASASAAAAGASAASAAAATAAAAAAGQAGASSSTSGSGIPASLAGAGSLGGWQAGQVLWALGNSRHVTPRLPDLEAAMIKAGGLSAMSPRDVTRVLWGFASLGHTPTALLLSIRPDWSWREQQPGATEQEEQGKRRGKGKKSKAKSGRGGDVRDFSPQQLAGVVWALAAMRQVDTVPFRAAWAQLLRRATEVPPAEPVLTQVWQANLALHLESEDASLRAAAA
</t>
  </si>
  <si>
    <t>C_80003</t>
  </si>
  <si>
    <t xml:space="preserve">MSPRDVTRVLWGFASLGHTPTALLLSIRPDWSWREQQPGATEQEEQGKRRGKGKKSKAKSGRGGDVRDFSPQQLAGVVWALAAMRQVDTVPFRAAWAQLLRRATEVPPAEPVLTQVWQANLALHLESEDASLRAAAAASASSSRSATISLNPNTSAAAKRRGGAGPSGPSAEDLTAVGLAAAASAPTASSTSSSSPSSSTSAPTGLDAAAARALLLRARDVFLSATSGLRRRVQSGYQRQMANALTAMRHMHLLEDNSAGYSIDITLPALRIALEADGPTHTSRTPGGAMLGATAMKRRHLQRLGWQVVNVTYTEWDKLSSDAARRAFLQERINQALVNSLDVGDEL*
</t>
  </si>
  <si>
    <t>C_80004</t>
  </si>
  <si>
    <t xml:space="preserve">MASICDASLLFSCFLMISLANIYTTEARAMSSTRKQQAGSHAHMGHGQPVLDQLRAIQKSIDELKASILVSQTSKAVTLGGGSTGGAAQAASTFLSPLMSRYDLGAEAERHGYKTGVELGVQTGAFAEYALKTWPSCQKYYLVDIWKTQENYVDGANVPQEQQEQYLADAKRRMQPFAAKAVFLRNFTSAAAPLIPDPVDFVYVDARHDYCGVVEDLGLYWPKVRSGGMMAGHDFIDAAEMTKINEKEHWEVCQDGTKHPGAVRGAVVEFFQRLGLAVHVTYRDGPWNSWIVIKP*
</t>
  </si>
  <si>
    <t>C_80005</t>
  </si>
  <si>
    <t xml:space="preserve">MKAAAFLARACGPLRKLRAAEAAAAPQPRASVQPRPLRPGKTPVPPDVEAALRARFCGFVKGRVPYLLSTFHPHYHAFKYGTEAGGAAKQLERDLETAVSRFKYSGFKVLETAPGSHSDEAFITFRYNSVAKTRAVRPTGDSFVAETNFDGTAKVSTTIERSRFLRDPASGGQWLFADYTLIDYPTWMEEAKQAELRARGEAGAGAGAGGSA*
</t>
  </si>
  <si>
    <t>C_80006</t>
  </si>
  <si>
    <t xml:space="preserve">MPPRQLLPMPRLLPAPPPTPAPAAPLQPAHASNANVNTPADPAPPEPKPCPPFPPPPTAPTSTPRTTPPRPRTRPDGLVALAPDHFPPAPGCPVRLPSLPIVPNITPVRLPAPTDEPATPPHPQPIPSQDFQPSPPPFPAPHTPPRRLPTTARTHTLLPASLPRLPRWARAHNPPPSP
</t>
  </si>
  <si>
    <t>C_80007</t>
  </si>
  <si>
    <t xml:space="preserve">MAALTISGGAGGFNPLSRAWNAYERSLRRHPVLTQAASSALLWGLGDAMAQRIEARCSGVAQPDGRRTALTAAFGGGIIGPSGHAWYQALDSLVLRCGLVGSSRRAMLLKVVLDNLVYSPAYVLAFFAFGCLAIDRLSPAEFKEQLRSQFVPTMLAEALVWPPYMALVFSRVPVPHQLLAVNVATLFDVCFLSWVRCTHDHATADAGSSELLHSDVATASEYAHAAPLQLEPAQPVTAVAAALPEGDVAPAPAPEPEPGLRVERRQLAGRSAVQRTGVGYSFLLTSES*
</t>
  </si>
  <si>
    <t>C_80008</t>
  </si>
  <si>
    <t xml:space="preserve">MVKGVSLGISGSFRSLWGKYERTLQRRPVLTQCVTSCILWGCGDVLAQRVAEQRRLSEVDARRVVTTAAFGACFMGPVGHFWYHSLDVVCARLLTAGSPSFLAAKLIADTAIMGPLYVVAFYAWGCALIDGSGVEGFKKKITKDFIPTFTAELAVWPLFQAFNFTRIPVEHQLLAVNGMTLIDACFLSWARSQDDWVATAMAAIEAVKEGRPVQLTGKAAEAAKSL*
</t>
  </si>
  <si>
    <t>C_80009</t>
  </si>
  <si>
    <t xml:space="preserve">MSSPLAGCTADADRGVVAFLDFYKAYDTLDRNFLYRCLAVMGVGSGFLAWVKLLLTGTRSAALANGYLSAFVLIIAGVRQGCPLAPPLYLAPAQALFAYLDRAGFGVSWADIRLVATAYADDAAPFLRRMANVPGFLAAMETFRAASGQRLNLDKVELLPIGARRRATPAPARAVAAGLAAGGAAAGNMAAHGVAATSVAAAGGMAAGGAAAGGAVAGGGPGASHSGWTPGVAGARTRAV*
</t>
  </si>
  <si>
    <t>C_80010</t>
  </si>
  <si>
    <t xml:space="preserve">MFTLNLVASRYRTLFAGSHIVRKGLRRSIGDAYAAYVGQVVNLPDDTYALALRALDGTFSAKQQTNCAVDFNLWTSPFATSRAKHAQVFNTAKKIMRDLEGYVYDVSYYCPRQLDELRETRRRGGARTPGGESYKEGDQLQTAEPPLHKEAVPV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PGHRGMSPVTPIMGVARPPRAASPLSPPQAAAGHPPQPQYQGAAGAPAVAAAGAANPYGYAYPSPPPPHHPPPPGYYSHVQVPPDWQGPTGYAVEVAAARRRVHEAYPDPPAQWYPRSRRISP*
</t>
  </si>
  <si>
    <t>C_80011</t>
  </si>
  <si>
    <t xml:space="preserve">MYIKTPPHYKISNYYSHDVLGFMHKRLHQQAERRKQVQQDKVAAAAEAGVDFGQPPADAAAAAAAAVDEAAAQQQEQLKVMEKILKLGTRHAGPVPRGGKGAFQMGGGPGTSRSSPRASPGRDGNDTPVLITTYNLPPQPDPAAAAAAAAARRYSTGGEGGAPPSETDRIMWIVETAYDLGLAEVLGLEGPPQYPRSRRISPVKYRRQYYDALYGSPERLYGPADAAAAAAAPGHRGMSPVTPIMGVARPPRAASPLSPPQAAAGHPPQPQYQGAAGAPAVAAAGAANPYGYAYPSPPPPHHPPPPGYYSHVQVPPDWQGPTGYAVEVAAARRRVHEAYPDPPAQWYPRSRRISP*
</t>
  </si>
  <si>
    <t>C_80012</t>
  </si>
  <si>
    <t xml:space="preserve">MQLTIGYAIPLYVDATVLANIENGVSNDFNMPVADVDATIYARYLTSVYILTPNVPPAVCDQALEIAFEATLCTQLAMPNCSYVIAECVKPGAPASMTRVPFFPTSTTPLIVNVSTAGTGTTSTTLIAATVKAAGGSPALAEATAEAVAAAAAKEQQPTQSQGEQHPAGGSAGASRRLWGLEGGANEAAGLERQAVRRGAQAVVSPDSVAMAVRFLMDNETDNAQFILSIFQKQINLLNWQVANPAPGNVSQVSSVDIVLRNPDGSARPILYVLDTRLSNDLALAVGLPVSKLYIERPGVVSYIPSAPKKCDNPVLGVLCGADAVGAIIGIILGGLVLIGLALFGILWMRRGRMTKVVVMDDFAWARKYAHIVPANVIASPYLTQYGTTSTDPHAYGGMPQ*
</t>
  </si>
  <si>
    <t>C_80013</t>
  </si>
  <si>
    <t xml:space="preserve">MLLMCYCGSIPVTDCQRKSFKEHKPFCKALRLFHALQADLPPESWPRTAHEFYVQRINCQQLLEPMLGRPLSRAEHRALLGEAKCSVCVRTRAQLARKAGTATAPNAAPSAGAAGGGAAGNGDGDGSTKATAAAEAWAAGNKDGASGGDGGKAAADKASEPAMDVAGAKDATTTPAPAPAGSSAAAADPATAAASTAAATAASAAGSPLTCCPHCHWGWVCGEHRDAYLSGPHAVVCLPYRHMNESQLLTQRYLTATGRVPNYVPDTPRRPTTLPPEAAKVVATAAAAKGRAAEAAGGCAAGADSSSGGSGSGSGSGSSGGGGWEPVPAGGWAAFQGWRPLPVFDQALMCLLTKRVSQALTVIQQLAARSSLEVHVLGASAFEVPADRIWEELLNLLPPFDPAAAAAAAMESLSADNGAGSGKDGGGGGSAGASGDGMAAAAKAAGRGDGGSSSSCFSKEAAPRRLHVAFVGPELCDIIVDESDGRAMPQGTALSAPPPPPGRELLYSYHLCTYQEYAAGRIPRSEAPGAPPPPAGSVAAPWRRPDLAVAFNSGISESEQKLWAPALQLLVRHGVPVVFTSYNAHEAEGDAAAWRAAGGVVTLGPERNPYRALEPISEPSQVDVFYYQNYYWWCGRT*
</t>
  </si>
  <si>
    <t>C_80014</t>
  </si>
  <si>
    <t xml:space="preserve">MAGLDDAGRAGVGTTRKDAPNLENTSATGAQHDMSGLAPLHRKQGPRAAVLDPDGGSDSSDGSPQYPTAPAPPREVMGVPEYRGTPTSSCCHWCFTQDFRLYHAGMAPTCSNPNLSGDCHLRFSGGNHSATPCAHGFRTHIKCMAVPWRVGGAVVHTA*
</t>
  </si>
  <si>
    <t>C_80015</t>
  </si>
  <si>
    <t xml:space="preserve">MAGVADAQETLLTHLAAMQAALKQSDEDRRALHSDFTRIRKKLETAEAAAAEQRRVLQMQCEALQQENSQLTEMNQEVKGQLDTVLGELSNGKKTWNADAAQLAKYLADMEAANGRVRVAEAEARSLQAQLAEAGAAAQQAAEREAATQEQAPLLVVALCLVFDVMLLQLANAGTELETARTALAAREEELTAARAELTKLTGELSHQQQLYQSAAAELRDVRQSEAAAREALESCRGQLATSQRDLAAAQQQLAESRTALTTTSDRLSRALADLSGQESRLAEANSQYLSSKQSVITTAKQLATMAKDHSAALARLHELDAEAGTLREQLEEVTAAEAAARKAAEESSAAARAARDAAETASSEARRLRAAYDNASVDLRRKIMLLTAIARMANKGQASQAASSGRSSGGQAAESADGYSAVVSEQRLRLKICESPLPLLGALTAGIMDSSRLRHLALDLDTSREVTWEKAGLRIVSLAAAIGLNNSLQTLQLAGWTWGEMGNGTALPFLALGGCGGGMLRSVQLATNLFDAESAAMLRDLLAAGLVELATGCDGDDELAAVTAAANASGGQGTLHLYSGNERLDGWYRDMLRLAAAPSRPQTACSTASSAATADLLAVSASAISLSVTEQAALECDLSSEALESHHMVLVMAVLLSCPGLRCLRLDGNKLGDGGAALLALGMAGNTGLRELTLSRNSIHAAGARSLARCLDTNSGLRRLDLSGQRMEGLGAAGAEALAQALRLNRTLEELNVSSCGIAGSAAACFAGAIRAAGAVRPRISAAGTSLSGAGSGSDMLSGRVSSDGLSAGGGALHVLSLSGNNIDAPTAKALIVAAAERPALTLNL*
</t>
  </si>
  <si>
    <t>C_80016</t>
  </si>
  <si>
    <t xml:space="preserve">MGLAMLLVAASPGAWVSYDHTVLRRRAGFSGLRYLSDIQALSRINKSEGPQVAFTLPRFCYNVTRDASQQCSTDLVYAVDVSAQLGPSESSFFASGVALGQYVMTLRESALVTDHLVNPECVQSLSEGACISQLLKLLDIEPVIIKTKPSDSNLVKIVASLAILAVSVLLFLYFRRHYKSYQQRRARRMRRLKDALGMGPEAHGIMFNGLDGEEPDWQIMPMPVGYAADEHVPEPPMHQDSNILNLIKDISNRPNRRIPEYGEGEEVRIDVDCPIAAEVGLRMSEAAAEAAGGRVNGGGVSRGEDGGPAIPAGRMLAPQDGLGPLRGEGGPHPSTDSAGHPSMLPGHASMGSHVTSHRSGTSSKSRAQGIAVGMDSGQLPVMHGSGGAQASTASPRRMPPSMALTTAGMEALLVTRAAAVGAVGGSGGTGRPPGSDDRTSSVPVGGPSNATIQGAGSSPAGTEATTTGTATPPLRAPGAQEGAALPVATATPADANRAAVQFAAADITERVMKSKDSGSEGRNGEEEAGGNPQVANLMDELEALRRDIMSGINDTQLQIMSVVGSGAFGTVYRGQWQGLEVAVKTVVFSASSENRKRALQEAALCQSINHRNIVATYAVDVQPLGAVTTPVLANPNARNSTLSNLLRVICEVALELAQALAHLHSKNVIHGDLNPNNVLLKRDSSSPIGFRVKMADFGLSVMVPLQKTHMSNLRLGTLYYIAPETCFRGQLGYAADVFSLGVMLWELYHGRLAGTRTPTGEPRYQPDFPDFPAACPTDYRKLAHRCLQKQPHNRLHSSQVVQRLHEMLAAYRAAGTLGPPLPPLPVGGPDEYTAAMGPMFAGTHAVNTPAGDPTPTEERDRPADGAANGQEIAPAESPQAGQGQRR*
</t>
  </si>
  <si>
    <t>C_80017</t>
  </si>
  <si>
    <t xml:space="preserve">MASTQLGAALPQGVSARLKKRIRIIQPISRAWEEETFRTPSGTGGGGGGCGGDHGDGDAAAGDMGGSGGSGSGGAAAAGHGAGAAAAGAATSTDCGICRQDSSASGRTVQGKAPALTPLRATGTARPASSAAGLEGRGAAPAAAVTAGMAATAAAVGAARTGDAAAALVQCHRACSQDGSRLAMDLQATLSGRAAGAMASAGTAPAAGDGPASDTVSLDLLAAAAADESAAATAVRRPLGACPKQEDLMLLPTELEAPALADVDMAECSPFGLGPPACLGRVQGELTLLYQWYVANKTVYLDQARQQLQRVESLTAQAVSNAAAVAAAAATSGGPHAAGDAAIALSSAAMARAESSEAIRAFETALQIMRVCSKVEQQSVAVGGGLPQQQQPHPLLHPQAIPQPPRPLLPLGVPLAAWQADVAAAAAAGGGGGMPPLHFRQPMTGQESRESADLAMALAASQQQQQQPTGGYTAAGVPPSPWAAMAPGPEAALAVAAALVGASGLGGRAKDGKARSAGAAEAARLPQLPLLVPPGGLGSPQQPSPRGLPLKLNHTCAAAADALAPATLAALGTEMAALSGPPAAAASAPLLATLPNTGLPAAAHPGGRAKA*
</t>
  </si>
  <si>
    <t>C_80018</t>
  </si>
  <si>
    <t xml:space="preserve">MAPAPGPFTVVTTITRIPRRPPPAAAAVAAAAGAPSASAAGAAAAHAAQAGGRGSAEPEGEGGLAALLGYGDVAASDDDDEELAEEQEGAAGAGRAAAGDSAVPASNTPTGSGPVEDAAAVGVTEDQAAPAAQQQGDGMDTELASFMQELEASGLLEDGGDEPPPLPPQPHREAAEAAPGATANGGEAGATASADPAAVDAVAGADASAGAGDVPAHDSAGELAAAGLSAGAGVGASGSSEEQQLLGYLVGAPEWCKCLDGGSGRTYFWNLTSGEVAWEPPNGADPDQLLPPPVGPGAAEAEAAEAEAAQAEKENGEEDQEDGDAILNDAVRAAGSEEPADAGEAGKAGEAGPSPAAEGGMEVDDRGPGAEEEEEEVQPSVPPNSALAAAQERAPAVRAGDGSEQHTGEAADVDAGAGRRPAAAAPAASSGAAAAAPDAADAASGQGEAAAAAAAMELLQAVTDMVLRPPQPHIHQVMAALETEAEVAARGYMESLSPLVRLAVEAQVRAADWRVLAAQQAAAAAAGQPADAVTWPALERHMVGAVRLLLEALPQARVDAERSRELPGAAATAGAAASAGAGACGRPAAAASADAAPIKGAVSPAPAPEALDADPVAGRPNGPAGARSITVGGESQAGKATAEVADEEQAGAEEVQAGAAGSEPGADGDVDMEEGELLEEAEEAVAGPQQPPDARSTAPGSPETAVATSTQAEQSAADPPPPSPAHPPPPGSPPPPPPDVGLPPLPGSPPPLPPEAPPPPPHAADTEDGSDDMAIDDDDEAAGAGTAAAAPAAVAPASTAANAAAATAAVAAHYYPHYSHDAGAGLPGAAPGAALPPGFEAAAAAYASGAAYGASAYDTYMSQAYGYAYGMPPPPASTPAGYEALQYVNSYLGYGAAGAAGVDAEGAAARPEVKSAKEYRAEPIRNPAAAGAEGTPEPQSGRASASPTPPPLDLLNMHAATAPDAAAALAAARRKATAAGAVLVGGASAAGGGGAAAVGSKKVKAGGGGGGGLGGKMGAMVQKWSAAQRELEAEEEKAARKAAEAEDPNALERKRKAELERWKWEQQVTGAATSNANFAPLGDWRSRFPKMAEGADGAATKKDKKEKKEKKEKKEKKEKKEKKEKLLTTAGAVDAAAAGSSGAGGGGAAGGAGVLNCNSRPDLDALSAGLPSGWRAMWDKSTGDVYYGNLATKVRSKTETG*
</t>
  </si>
  <si>
    <t>C_80019</t>
  </si>
  <si>
    <t xml:space="preserve">MTDVGSFTAVAALVIFCLAIVFTLLLVFKPVAVNIPLPASSRRKPLQIAIKYYIAPVIAVLLMLACTCMTIQDVGRGLLGNDQIKPYGILILFMSMAYIAESLDATGIFAWMALKFTVLSGGRGFVLFLFYFLLSSFITTFTSNDVCILTLTPIVCYFAKATGADPMPFLFAEYAAANTFGALLYTGNPTNIIVAQAYDMTFLGYSKYMTLPTFAAGVVTFLVLLLEFRSSIPRRIPLPAVDASHMVRDRLGAVFGSVNMLTCLSLLAAAPTLGWELWAITLVCGGVHAVYNLWPFRASLPHVWGPLSECWSCGGERLHGEEGEHEGVGDKKDRSGRGGGAENGGSGRSSGSSGDIAKAGKDVGNDGGGGWGLPPAGAGAAVGSEADSSGVAAFASPASGRQSPAAGAVALTPCVTEPPAQLHASRSVRRKQAIASSGNGNTGGAVDDPLVAPLINMPAVSAAAAAARTDSALGTRPLFERRPSASGVGSAADAHSRPVAEAMEVTSAAVSEAAPVVAAAAGLAAGPVAEATETPPTAEPLLPAAIAADDAAADGRPALPPGTVSINIATPPPPPCVASAAIDESTTAAAIAAGSTALSPLSAAAGTGPVAMTVDDLRGRAPTYWGLLFDLPWEVVPFTLGMFVLVEGLSVQGWLAVFGSGLGDACRTLPAAVFIIGFLSVFLANTINNQPMTILLTRVLLSEQFTSRVGYGNTHMASLFALVLASNIGAVFTLIGALAGILWSNILGLHGLRCSYLRFLRVCFPVGFASLVAGLAVLWFEFGVFPHS*
</t>
  </si>
  <si>
    <t>C_80020</t>
  </si>
  <si>
    <t xml:space="preserve">MREGLCWRASPSEHCPDAAWYASGAGAAQPHSLRSALPRPPLAIPHLSFSPPPILPPSPHSAPPQDLANTLASVALLGLPPDADLRTSFYAAVRQQQRRFGPRELATTLWAYGAMGTDVQEDAVQLVLELSRARLKSFSPLQLAKAVQGLAALRYRPSPEWVEAYCSVLRPALRRMSSRELCAVLLALASLQVGLDGGTRAALLVHTFSGPLPGMAPGEVALSLWALGRLSAVDMDLPALIDLDMSGRVLDLTSRLLAAGGFSGGELQQLLEGLTRLALQPPLEWMQAFVAALQPQLDKLDAQQLAGVLNSLAAQQYRPQPQMQEVVLAATQANMKQLLADTTCSAALLTALRRLNIEPPPGWVGALLEESRSALKNRCTDLHLANLAGSLAAWGVRPDGRWAARLMWRSQVLMNEDRMSPRALVALLQAMVSLGLSPNPVWTQLCLQAAVRRASQPAFEPHHYGTLMASLHALGIQPPQEWLTRMLLSTYRCWDRFSVTHWSSLLPALVLLKARPPREWLRRFEATSAARLADCSALQLLTLAVSLAQLHQLHAAGAVADTPLLLPGAAAAAAAAAPAGASSAAAAGDSPAALSAVPAAAGDGALVPSFMSIDDDGTAAVAAAATALAAAEPAAHAATSTTTATAVAHPQPQLLPQAQALPQPGPEWQAAWWAASTRLLLRVRYAPSELVLTAGWLGSLGLRPPPEWLQACAEVAARYSKVMDAAERQQLAAAVAPLALEAVAPPSAPPAGAASTAH*
</t>
  </si>
  <si>
    <t>C_80021</t>
  </si>
  <si>
    <t xml:space="preserve">MSRLGATERIAQKQVGTLGQLPEQLAAEAASLEHQLASSSGRSGHTHDLDGAGALADRLASAAAAGGPDGRAGGADGAAVTAGQRLLHNKYGYAALGGVVPDGGEMMAAAGPAAVLRSDLNPYSSASPESRQRGVGVAVPRPSVAEVLEKADYKNVAFLTRWFLSPAGRLLPRRQTRLPVAVHKHVSRQVRLARHMGLIAGEARLDKTHVQALREVEAAQLLAGRLVAGAEAGAQQQAAAGAGAGAGAAPRQRYNELLDFGA*
</t>
  </si>
  <si>
    <t>C_80022</t>
  </si>
  <si>
    <t xml:space="preserve">MQIQELEATAEVPPRAAMLDIFRRILSQPMPVPEQQAAATGAAVASAGPAAAAEPASSTATEGTQTRSAQEDAGEADEEENGEYGEDDEDQEQAAREAAELAEAFRTLAASSTSSRPEAASAGASGSRGVGEVTASASGQGPAGGSGANGGGSGGGDGVEASGAGEGAAGVVRIRAPPPQLVPPDAAVMALPDMAAVRARVRRRLQELVPGLQLEGPGLGEGVEVEQARVQEAAAAAVGAQVQ*
</t>
  </si>
  <si>
    <t>C_80023</t>
  </si>
  <si>
    <t xml:space="preserve">MWFWAKIASNATQTCVVHRDIKPANVLLSGTGAATVAKLCDFGFAREVSSSRPEAQERLSSYVVTRWYRAPEILVGDRYGMAADVWSLGCTLAEMAAGGVPLFPGASTLDQLARIMRCFGPLAPSQTLCLHAEKRLAPLRKPPPRSRNLAERLKGIDPHLLDLISSCLTLDPARRPSARALLLGARYFRDVPLLLAGSPTLNDLLQPCVMALAQGQEQAQRQEQAQAWQEQAEAQQAQAEASRKQPRDLPARDSITTYSAADTSSHRSGCQQPAAKTAGGAPYAAAPAAAVAGGTSGGDGDAAMQPPSSTFTAAAAEAALRAAGVTTTAGSDTSRATLLLAEAATPQAVALAPPPAAVAATATSASAHAVSSGPPVSAVSPANNAVSARGGMTAGIASASRSSCRLPPNPSSCASGPGGAGGAAGGSDAGGSGVGAFFGGLMSTFSRFSASNTFTATTDIAPATSTTGHIANAMGSSPGGGAAAGVASRWGMPDFAGAAAQPPAHRPLSSAHAQFETIIGSPPGSVYSSRLLSEVMASPAGAPALRVPPGSAASRMGLPHVRREVMVTGLGSVGGIGINSTGGGAVGAGGAAGGNLSYAGRAGNSPCGSLGNLSLLIGSGSVGGPEGSTAAAGGGGGGGSAGGAGGAKGPADDQPGVISIWSLYNTTSFRRQPPPASVLSRSGTVVVGGTGAVPAVASDAPLVNSNCGGTGSRPPSAVFATAAGAMQQSAAPQATAAVVQQASVLRGVQQAQEQQKRSVSHFMTISTSSLDYGLMLQPNGTAAAVAAATTAAATEAAGCNGHAASLLTSGGDFATITEAMADADEGPAGTASRATTAVVGGGGRAITAAGGDAGPLAMTAGFIHLISTSGYHLPDVMSTASQKQLQSIAADSNHQQHQQSRGMGAAAPGAAEERARSAAGISSPVLQSGGGDGGGNGSGGGGGCNGTAAAHHAVAGRRVTLGAPVAGAVEQHEVAAATVGDNRAVFGAAGMPDGNSTGSAIFAPTVDCSRGEPAAAATTAAAATETARAAAGVPRHTALSFAGLQRPKSLADVFGATVADARLPAAAAAAPSRLQRASLPAAAVVTSRGGAGVLSNGGGGGPPLLLPAPAPRPAGMPQHALSRFASSQLMAAAAATIAHGACVSAAIAASSARARASGIRGGIAIVVVGGR*
</t>
  </si>
  <si>
    <t>C_80024</t>
  </si>
  <si>
    <t xml:space="preserve">MMLRSYRPPMLAAITMQGPVAVGGAGPGALSGALATAGGGSAEAKAKAGGAADGAVGAGGGGGGGKGKSEPEDRILISEVEVVGCDGELKSIAKQALTTRPNFAYTLEEVKADVRRVFATGWFSEVSPDAEDTRDGVKLRIRVKPNEEVRSLTAAGASLLPTSVIQEAFEGMPGRTLNLGSLQKAIARLDAWYHDRGIMGMVSDYTFEGGQLQLQCAEAVVGSVTLRFLDAASGQPKAKTRTRPHIITRHLTTKPGQVYNLRGIRRDINAVYSTGLFEDVNVVTREAADSTEAAPKVDLVLDLVERKTGGLSAGGGLSAAGSGEGAWPGLIGSFSYNERNLFGLNQRLSVSAEIGQVDKLFRLQHTDPWVNSDPHRTSRTVQVMNNRTSGNSIHGKAESDGDDGGGAGGGVLLGRLQGGVEWQRPLSSGWSGTLAASCQRTRCMDERGRPITHDMYHAPITFSADNNDTALIAAVTTSYSDPHDVDTHAVLGLEQALPLRREWLHYTRLKLRLDKALRLGPYLGLFLRGRAGAVVGDLPPYEAFPIGGTNSVRGYAEGGVGSGRHSVEAGAELRAPLPVQPLVATAFFDFGSDLGSGQAVIGDPAGVRGKPGSGYGFGGGVRMDSPVGPVVLSDGTDVSDPEEEGHKQQAHQQHQSHATANSKPRTDAAAPPPRRSRPGAVKAQAGQTRPRHGGNGWSEAVARLTSGAAARPVLTVLLLLAAGALMASGSQRLVTAFRQPVPRGSHRLGGSASPLTSFRPVAAAAAAAGSGSSPGRGARGAASASVWGTAAWIGGAMRLASSRSLAARAVPAPSTASATGSAPGMPGRNGGAALATRSGAGWWSAAAAVRGSGSGSSRSPVAAAAAAAADAAGGAAAAPEHSYEWRESAAVRVISIVSDAASPYRTSWDALAEHTAQRLEWTDPSYQMIVFRQDQLASKPDVQQAFMDAVGGGAHMLVGLDVSDAGVADFLQSSRVTSRLPGIVLFVGGVEALGRQLTRLPGGLRPQEPESWRTQLARKLTWTPDGAGLAVWDTVQLLLGRHDSDNFLFVFLVLVNQYVTTVRQVADTTKGFDLTSIICMIKNCGSKVVGCVQDPTCKTALDCLNGCTFNDQVCQYRCIVSYESPLLEQFSLCILQLHNCRNLDAKPPALPDPAPMTSFRGAALTHEAAEDLFIGWLDQPGQGAPAGQHLGQMPGKRYSWLVAAGKNPAYDYFPCQHQLYYRGKGRGQMWYEPIFKAITLDGREVWRRRVYRVRRAKVPGTFYLSVLDNGVTSNEYWRIVDCDENLDWCLFYYSGAASTAGLAYSGAVLGTPDGGMPGPQHTQRLHTALRRAGIEPWELSFVDNSKCADAPLQITGPTPAPVV*
</t>
  </si>
  <si>
    <t>C_80025</t>
  </si>
  <si>
    <t xml:space="preserve">MLQQQLLLLQRPQQAQQQAVLQAHRREAAAAMAGLMAGGSGGLTPEKEAMLETARMADWWAARAVAATARALLAGGRGGGLAGMLAGLGNGGAGFVGGSSKQQQQADLDGRVAAGVRQFGELLTLRRANEAAAAAAASARPAAAAADGKPAPAAEAAGGGQGAAQPRTAAGRRHTWPYAVAGGCSRGCRAPSGSKEREGSVPAAGSSGGAAAGAKAYAAAESNGGPAQAGGVGTAAAATGAASGPSKPVQQLLAQLAAAAHKQEATAAAGRTAKGSDTVASNGGVGSASSAGGGHGGGGSATSSLEALA*
</t>
  </si>
  <si>
    <t>C_80026</t>
  </si>
  <si>
    <t xml:space="preserve">MALAMACHADQHERGPPSCPTFGGGDTVGAGIHLGRQELFFTKNGTKLKAAHRPVRGGLYPTIGLHSKGEMVQVNFGAKPFVFDLEGMLAEERAAQRAAVERIPVSPGTSHALVRQYLLHYGYADTLAAFDAAAGITAAADSSASAAAAADNAASGLALRAELRRAIMGGDVDAALALLQARCPALLADSGRFGDVHFQLACQKYIELVRGGQVQEAVVFAQGTLAQLRGVSAAALEGPLRDVVALIAYQQPETSPLAHLLGQGQREAVSDAVNTAVLSVMTAAAAAAAADASTGEAAPGAQDAGAAGASGSAAVATTSGAAAGSGGGGGKDAGGTGAGPVLRPALSVPEAAAAARSVSLVERLLQQLVAVQATLHEANGGQGGVFNLREHMLAPGAV*
</t>
  </si>
  <si>
    <t>C_80027</t>
  </si>
  <si>
    <t xml:space="preserve">MCDSPNARLAVLARQLCAGGPGGSTWEHVQQAPPDPIIGVNDSYRADTDPRKLNLGVGAYRTEEGKPYVLRAVREAEAALAADPAANKEYLPIAGLPEFNRLSRELALGPSHPAIRDGRVATVQALSGTGALRVGAEFLAQHLPPGQPRVVYLPNPTWGNHKTIFGRAGMQVREYRYFDAKTRGLDFAGMCADLSAAPPGAVLLLHACAHNPTGVDPSPEQWRQLLALTQERKLLPFFDSAYQGFASGDLDADAASVRLFASAPGPQEMVLAQSFAKNMGLYGERAGALSVVCKSKEVAGRVESQLKLVIRPMYSNPPMHGAAIAARVMADPRLNALWKEELAGMAHRIKAMRQALYGQLVARQLPGDWSFVLKQIGMFSYTGLSKAQCEVLTRKWHIHLTMDGRISMAGLSAASCPYLAEAIADVVTNGGSA*
</t>
  </si>
  <si>
    <t>C_80028</t>
  </si>
  <si>
    <t xml:space="preserve">MQDLQDCCDAPLPTDGAAAARDRPNRHLLLRAYAQAVGGNCIDAGLRKAALEAARAQLRVQQQLLLLQQLKQQEQQQGQQPQQAQQQTAAMALAAASGLKKKQRRHQQQQQQQQQQQQVSRTAVQAAAGSLQVMAAPSSPDVATQRLLASSCRRHRRRWRRGAGALPPPPPPAQPQPQSQLLRQLRALAEAAAQGNAAAPAAHCGGWFRGGGGAGGGDGQASYHSAAAWQGMSAGPHGTRDNGGCAGGFDSGSSGAAAGAAASSGGAKNTWPFSPPVSPTTWANTACPYVQQEQEQQQEQECVMTTAARLQSPTPPSLPPLPLRPAAPLPHNQQRQQRAVAAVGTTTPPWLSSDPVTSSAVIMLQQASCAPPPPPLLLQQIVPGSGGQPMQMQHHQPPEQQPQQAQCFLSAPTPADVYATAETAAVAATAVVAAAAMRAATASAAASGGPAANGALKLDTAAGFGIGSSSAAYYANVAGGGCSSSMGPILSHVASMHSATQLQHTLPCHQTYQQTQQQLEHEQWSQPSTQAGAAWGRQQQQQQQHPLR*
</t>
  </si>
  <si>
    <t>C_80029</t>
  </si>
  <si>
    <t xml:space="preserve">MDWVLSGFTKYPLRSKGVGVAFVDGTPHLITPPALFNTVGHHKRLITGYLELMLQLSKTFGDQIPDVEFIVTTGDEPSTLLHHYANGSDPERLPAVLRFCKSDRSHADILVPDVHFHMRNFTSNLLSHADDFTSEWPWEKKQPVLFGRTAGPDLWFCDVRKHFIWEWARGANRSGLPVDVAQQPKRDMSYHASNKWLLHLDAQTCSSRLEQLLVLGSLVLKEESGYRAFFHHLIKPHEHYLPFWKTSPEEAADAINWAKENDGKASEMAAAAQAVAKRYLHNKAIMCYWLTLLQVGWCRD*
</t>
  </si>
  <si>
    <t>C_80030</t>
  </si>
  <si>
    <t xml:space="preserve">MCVHRWACAVYLVCQLVDICIIGCRSEHVQVCPHFAAIACPRHCPARRAIICTCCYMLLCIAV
</t>
  </si>
  <si>
    <t>C_80031</t>
  </si>
  <si>
    <t xml:space="preserve">MHAATAAIEQHHLLQQQQQQQQRVLLDSNDTDAASASAFASSRYWRDCEVTTQAAATGGCSGGGTSSASGFGGAASFGGDSPAAGGGVGGWGLCGGGDVDMTNVSEAMVLEDDASFEAFLVNAFRDMLQPAPQQQPMQQQQQQQQQTQLP*
</t>
  </si>
  <si>
    <t>C_80032</t>
  </si>
  <si>
    <t xml:space="preserve">MEPGGNSVLLGPWVTVFSLVALLLINGVVWLVRRHKNATTGVRRARLNAEIGYLRRESAKLNAPATYAKCAKFQRLANAKDKELAELTAAPAVPGLGDRMVLLANAVKLLAVGAASLWLWDTPVAQVAPRSLLSPLGGLLAFPRGSELAPFGVITLTPWLFVADSATKSLVRAVFPTPSAGSTGVAALDVEQLTREADAAGRIRPYSAAAAAASAAASTQG*
</t>
  </si>
  <si>
    <t>C_80033</t>
  </si>
  <si>
    <t xml:space="preserve">MARGCGCSKEAFRIILWMSWVTNMIITTLYYLLSGVTFFKLLTASGEAALDIQSLVLNRVWRAPLAATFLGALLVFGFNMFSCCILIKKSINRSGPGFGYGFLVAFCFTLAFFCLLVGLIMDSFKNTVEDNLTGFTSWTKYSTELYIATEVFCFICFVMFMLFFLVLVILQGAITDHLGINTEMTNPYVPMADPAALGLTAAGAGGAVGLGATVGAGTSDGKGMEGDAQYTTQYNPNDYMTSDQYNQYYSNQYNQASDAYQTTTEFNPTSEYAYDQEQGYQAPYDAAGYSAMPAGGAAGATTPPYAAAPPPAYDNAATASAAFYGQQGAYAAPAYSTAASAREPIL*
</t>
  </si>
  <si>
    <t>C_80034</t>
  </si>
  <si>
    <t xml:space="preserve">MCYSLVDSYGLTKKMMVQRPRPREFEELTDFHADDYINFLRGVTPNTVDENMMQLRRFNMGIAGEADCPVFDGMYEYCQTYSGGSVDGAAQLASGNAEIAFNWSGGMHHAKKAEASGFCYVNDIVMAILELLKTHARVLYVDIDIHHGDGVEEAFYLTDRVMTVSFHKYGEFFPGTGALDDIGYGKGKYYTVNVPLKDGMDDDSYKLLFNVPMLILGGGGYTLRNVARCWCYETGRMMGIDLPDVLPEKALDEYNMYLDTQRLRIAVSNMKNANERPELEQIKTAVLAYLSQLPPVPSAQMAYVPPAAGRDKPTDGLPEEDPDVRGGGQAHDEVRRVRDGDESDGEEGTGRGGFGEHTNPTAAAGAAVAGGRVFMRFTPDGQPEARPVDGQAAAGGDAMVVDGVGAARPAAVPAPAVTGPGPAAAVPVAVPDVAQPVVDGGAVPAAAVAAAMAAAVAAGAAPDLMTVRQTPELAQAAAGLPAGLQPVSEPPQ*
</t>
  </si>
  <si>
    <t>C_80035</t>
  </si>
  <si>
    <t xml:space="preserve">MQAVLAVSLDRWPRFAQQALAWRGPASVAVYIPCPPDHPLAPHYLAYLQPLARQLDAALTEAVIGADSAAAAVPAAPAAPAPAGPGNALATVSPPAPPPPLLTVSILHAHHVAVEGAGVLGARLGVSLEASSNSTPSTSTSTSTSTSTSGGSGGSTTSPDVYEQLYPINALRNAALAHARSSHVFLVDGDFMPSAGLRTHLLLGAAPGSGRASGGGAGSGGGGGGGGVGRSSPPSPLDASDAAVHPVMWVVPAFELAAPAATATATAAGGEGGGSVSAAVAEVPDEQAVDVPRTLDQLLSYYRGEPQLGGSTVVGGAPGRPVLRPFHCGRYPQPRPSVDYAGWLEEAAAAQQEQQGQQQQQEQQQQQQGKDQQPTQAQAVAEEDGWVLWREVPYHEYFEPYGIVRRDQVPWYDERFRGYGLNKVQHAYHMAAAGFQFRLLRRHFCVTVPHKRSASYRAAFGTAADPQQRLRVEQLYGRFRTEMRQMYGYEYGSAHSS*
</t>
  </si>
  <si>
    <t>C_80036</t>
  </si>
  <si>
    <t xml:space="preserve">MPVRQVHAVPEQHQDASAPGPSHLSHHVAPAAPLPLEPESAPLRISRRIAAARAVESHRHQAGSGSSSSSDSAGSSSSSEAPLFVDPYAELLAAGRAPAGSSLAQVAADLIATAYTDELLLRAVGLTAVNGISDGDYRQVVLLGDALDSRPYRLPWPPGTALYLVAPREAHAAAEAALASEAAAAIAAAVAAATTVSPPTSTSSSASSSASTGPATTTTSAAAYVDADADAAASAPAASGAKAKAGVRAAKRPAGPRPPPGCLLRRVCVDLRPVAGGGAPDLLGPLTAAGFRGDRLSVWGLQGIAGLELDQQDVAALLAEAANAAAYHSLLLGELPGELGAAQAANAIAEAGLLGAPLAVGTEDTSYGRWQAEWGPPEDPEQPQRWLFASQQVRLSIAQMDTYDDHGAAAAELDEDFFDNFS*
</t>
  </si>
  <si>
    <t>C_80037</t>
  </si>
  <si>
    <t xml:space="preserve">MYHSPVAMRASWPAHPSPHHQHGGAAAAVGTAAAAAAAPGSVAGSQDGGGAGGSMDAAANKGLVHSGSRASFKNVMNRSYTGEALFVLGGSLIGAALCYWTVGTPLRRFNPYSFQLALPTASGVVTGTPLRMKGVPMGSVLTVTPRLDHVEVHVEVNEVKTIIPRNAKFELTQSGMIPAAAIDISIPEGVSADVLAAMVAARQQQQQQQAATAAAGSSSGSSGGSEAAGASGAKEGGKEAGAKKAKRGASKPVKLASPKDVAACHLQGVLVCNGDKLDGLQGGSMDELMAHMLKQLRQGEPETATGGTVPGRGPMQG*
</t>
  </si>
  <si>
    <t>C_80038</t>
  </si>
  <si>
    <t xml:space="preserve">ASLPTTWAARCCGRSCLWAPASSSATCPSCARTSRWWYWALWRCPWSQSSTSYGRRGRRRRRRRRRARARAARTGSRAAAASPTLHEACRPGLGGY*
</t>
  </si>
  <si>
    <t>C_80039</t>
  </si>
  <si>
    <t xml:space="preserve">MHGRKRDLNNGQPGFITVPLLAHRDRDASWTPSVMPQHPNMHTRWQNGPALERRAQSGPRARPPIGAAGLAVGRQRDKFVALPEEADDTTLPLIEEPAECMESPLPEQWIEVDEFQFSFSHEKQQHVQNDTVTLHRRYAQDYKMKLSISYALAQSTKLSVYEKRVTDVVLETKNLPEALAEHGEVAISGHDIARLIGKVFLQKSAVNLLGSVLGTPEFFWHAPDSFQALYTRVTEYLELDSRVELLNSRFAVLQEMLDMLRDHQNNHHGVRLEWIVIWLILVEVIVGMFELLGLFGIVGKHS*
</t>
  </si>
  <si>
    <t>C_80040</t>
  </si>
  <si>
    <t xml:space="preserve">MSSVYERITSALSSLGKRRERDSSAHEGDGAGASAAGGGPTSPGGRSAAARTPKRFRPWEQADLHKRLETYKPLTWFGKPASVGPVPCALKGWVNDGSDCLTCEYCGSKLVYPPHVAYDQRQAAADMFSPSLTTKHTATCPWRQTACQPKLLAYVPSTTPEQLCSLFYSLADKLMRVDVLPDMDTLAIQTLRSTAMPYGSYDDFITAAAPGGGAVVGGGGAAGYSHDLAPRRRQMPSATIRELDQNGDEVMTPSGSAAGAAAAMAPAAAAGGGGDAAAVLQALVAAGDAGEGQAVLVQTSKLAPAQKARLLALLGWDVDVLQPDSASGMAVAPFAAGGSYSLSHLGVKPKAAAAAAAGAGAAALPSPGRRVRAASAASGPFGSAAAAAAATPSMPAPSGSATPAPAGRKRKAEAPEPMALDAQHTPSAGMATPVAAPDGKRQRMAATPLWGGAGFGAVGGPAASPSGLGLGGASALAAASAAGQPRELDPVAQHRSWCRSGDEKHMSGWQHMLSALSQHQQHQQQQANVAATPGAAAASPADARQLRDNALEAIRKL*
</t>
  </si>
  <si>
    <t xml:space="preserve">MRQAEPRDTSFDDDDRAPPASGGAPTSTPGAAQPGTNSGTTTTSSSGSGQLGLVAGRNDDGSLSFSLDFMEAYRTRPSTAAAAATELGATADTGAGVGTGDGAGAGVGADADGAGVAYGRQQQQQQWGARGSESFDAEELLRRYSLGRGRLGGSSQGGLQEEEAEEEDDIEEDIADDTAGAAGPDQSPTRHTPSGVRTAGAGASRSRTPTAADRPGRTASAAPAYAHDAAARASLNRSRAAPVSAGTGGGGSGAGVMRMSLSIAAAVASPLASSVALTDDAFELFKRDIAARVIQVHWRRWQAWKAKVRRDAEQRILQQLFADDPSGLSLKLLLGGVGGADAGSGSDGASRSGGAASAHPAGEPSATATRSAGHGAREDESGLPLPSRHASVDRHAVAVPASPASGAAAGGALEKQPSSTRLPALKRPMSAGATKPASAASGVSSVDAMGNLPAAAAAGPGSGSGSNTPHKSAAAAGLASLRANGKGDTSAAAGARSGTPGKRPVSAADAYAQARAESILADADRGRRRPATAGAALVESPGRVRGAATSVFEDSLDVEDTEWQEAMEYDEDEDNPHAVRATPRKTHKGGHAVYTFVATPRRRAAAEAAAAAAAAEADAPAQPQTAPGITSTCPQAEEPIATEPAANRGAAGMRASRNLSRAESGAAPALQPQQQLSGQQLDQRPSGQQENLRLREPSLDADTNPAMASPALSAITGEAGGAVAGAAGLPAGTGAGPMSWVEDDAQSRPKRRPLPLQQWQQQPHAPHPPAERQHAEPHHRERQQQQHHHNHNHNHNRDSVAVDDGHRRPMSAAATLGAGHDHSVHDRRLTAGEGEGNELAGPSGRGHPRPASAFAAAPPAQPRAQEQQQSARAQQLRQSRHPGRRVSSDSESDGSEEDEEAFEEPITIGLRAQEPSRWRPEAAAAPGHQQTGDVWAERRGGAQDEAGRHDDRPVPRQVQPDAPAAAAASRSQPAASSGRPSSSGVGWDHPQALQTRAQQQPAMQPQQEGAASKAKVGAGHKQQQQPRQPQQAEVAASLTAEKMTSILKYLDEVELQAEQEAACAAVAPALLLAEPSTAAALAAMAAVPGSGSRPATAAAASMRSRGASAGPARPSTAHTAGGAQVMTQSRPRGLASSRRSGFDQDQGYDDDGRRATEDCDDFDDQGYDDDGDLRDGDAASVGAASGVSGLTTGRPAFLAESVYESVRAKIRRLQEDVSERDDRIAELGQEVEALTAAQRSMALEADARLNELLAVQRAEYEGAVARHLAFVDRLLADKEALTARTEQLEAAVKGADDKQERAIAKLKEGWAAELRRQKEGWAAAEKQRREAWMAAKATEIKDMTVKGLEGEVQKLLSRHKAELSAAQQAAADEARRHLDTYVAQNEAAVRQLKERMAREAEEAVEKERASAGVRLREVSERYEQQLQTQRMRLVSDADLRLEHLEQARKEDKKRYEEALSSAREAAEARQRDMEEDWRREKEALRKAHDKQIESLREQYETGQEGWRAAMAERARKEVAERVAAIREKLLEERNSEIQAVMTRLEEEHAAAVESLKEDFRRREEAAAAKATAALKEAKRAETKMAERFRCAGAAAQTAEERVAAAELAASELRRELEQRNSTIRWLEGQVGVAKEEAAARERDLRSLGADKAAVAAEAAAAANRERQAVEARLAATHQEMSEMRNKHGAEMAHVEARVKATLARKDEVISGLREQLATLAAELRGTQEVLRLQQEELGR*
</t>
  </si>
  <si>
    <t>C_80042</t>
  </si>
  <si>
    <t xml:space="preserve">MSVVPRTRALAPGARCMHGKCELHTKLHTLSSVSSVRSRYFSRSLASSPLAQGVASDAGYRIVAPQPTAKLLSGYTIPLVGLGTWKSAKGEVGAAVATALRAGYRHIDCARIYQNEHEVGEALAAVLAEGVVKREEVFITSKLWNTDHDPARVEAACRKSMEDLRVDKGLVRTIGVSNFSAKKLEALMARARIQPAVNQVEAHPYWRNEELRSWCAARGVHLTAYSPLGSPDSAAVIGRAADVPSPLKDETVAAVAAELGKSPAQVLIRWAVQRGTSVLPKSVNPQRIAANLEVLVGGWQLAPEQVARLDALPVQRRMVDGSFWVDARGPYRSTAELWDE*
</t>
  </si>
  <si>
    <t>C_80043</t>
  </si>
  <si>
    <t xml:space="preserve">MQRSYDFVSVIDEGAYGTVFACVQQPAGTVVAIKQCKHATDPLVRRLLLREIRILRSLPRHPCVVTLLDAFRSHSSGRPHLVFEHMERSLHKELDARGGNPEPQCAIKTKLVAWQLFQGLAHLHSQKGIDPHLLDLISSCLTLDPARRPSARALLLGARYFRDVPLLLAGSPLAASLAPLLEPEASPHQAQQPRVQQSQHQEQSGAAQAQAQQHQRAASKRAHEESSSAAAAAAGPDSGRAAPDASSGVAYRKRASDFLPQTTSQIETHSMQTKAASDGFIGGAASRTAPAAAAAATPATAATAATAATAAAAPAGVAAAVGDTAAATRVGAHARISEVKPATTAVPEDAPMRDFGDLGNLPGPRPSNPGGGAGFRGGAMGARPSYAGGGAMPGYRPSYAGGGPADPNVPDRWASTISEPPPRGGYPYDRTSSIGVDGLSAPTGGDARSTLLSGPMGSDLVIVGRGGSSMDTAGGTGGGYGNGGDGCGNRTAAAAAVATDAAARHQLPSGSERMLQPLPSGSELPPLLPAPPAPPLRPLDETLQPPIAVGPVQHSRPRAGVQGLDEPTSAALPAGGSNSSKLRQLLLQPFLAGGGSVSASIGPLPPPPAVQPAAAATASGSTGGGGIDVMSSSVLKSLRATGRSRGLPVMAVAPHEVAAAADEAATAATAATAAGSGRFAEGASQGDTSDDEDAIEATVSALLGVNTPVQEMGSSSYGEGIGAAPAAAGASAVRRPGRTGAAASVADASASAVARTPPYNVSVVIPIRSSPRAALAAAARRSSCAAAIGGGVNLSAAGAGTGGGNSDAILSSTATNGYEVALDGLVTLGSPAVAAVAAVAAAATAPGVAPPPFSASPLGPTSAGAAAAATVAARASSLGNTASGGEAAAARAAVAVPNPASAVAAAALAAGLALRRPAREQRMAAGGPPRVVRASASMVEFVPPAPWLAQQQHQYQYQYQRQQHQTALPMRYNTAGGGVAVDAGAGVSGSGGMGPGAMASGVGGSAMFGGLSLVATNINNDLHLHAEAGDGSNRILRNLDFSMLPDHHQQQLQQLQQLQQQQAQRMLRPPGGAAPPVSILCPESSAVLLSDILASPAGAPPALPSSALLVHNLSLRRPGAAAAAAAAATAAAAGHQPPPPPLVHMPHVRGGISTTATSVAALVAGTPTFVSVTNIFGSIAAHDAATLPGGYRYSSANAAGAGGAAAAAVGTGGGGGAGGSAMAQFQATERFHETLYEGEEGGGGDDSKGGDPAGGGGVPPRLLQNHMEVFMQQQRPQQPQQQQMQPQLLQQVPQPQQQISWDHQRGPTPSSASTVGGLNSGVVATGANNGSGSPTAAAARVSQLLDLAAAGRAGVGVAVSAAEAYSSGSGQQRGLQALQAGSSRPGLAGVPVAPGSILPGMECSGGGAAAVAGGATSNGPSSNTVSGGGNGYVIGAAAAGAALSGGGGLGAGGNSGSSGRMRVGEVVLSALGSGSCGVSRLNGRALGATSTALEVLSEEEAVTAADDSTAGSAQQQHSASLQAAQQAQLQQQQQVTRQQLHAGTAAAISMAGVAAPICRA*
</t>
  </si>
  <si>
    <t>C_80044</t>
  </si>
  <si>
    <t xml:space="preserve">MNTYLDHMLEVNQTMNLTAVRDKGDAWQRHVVDSLALLPVIERHAAAMGLLRPAGPAVAGAEAGAAEARGSSGRSAGSSSGSSSRSSGDGVELRLIDVGTGAGLPGMIIAAARPQWKVTLLDTLRKRCDFLKEAAARAGLRNVDVVWCRAEEGGRRPELRQAYDVAVARAVAETRVLAELCMPFVRTGGLWVAAKGPDPEAEVAAASNAIGQLGGRKLALERVSSTTLAPAAAPAPGSAAAGAGEAATASDALGAAGEGQAQQAQAQQFTALVVLKDKSTPARFPRQPGTPNKKPL*
</t>
  </si>
  <si>
    <t>C_80045</t>
  </si>
  <si>
    <t xml:space="preserve">MAQDLEKSEKAARHSAEQLTELQTKHSAMTHELTEAKRQAKAAATEAAAAAAAAAAAAKASSINVAEVEARVSSRYESRMAELKQQLEASASGCECACGVKSQYSSEVSSLQEKLDASLSKEAEAQEMVKTLREIVQKDVARLRTELSQLVNEYIAARQQLQEQAQQIEASEKLRMQQIDGLSSEIKNLITKYNNAQNTISEQQRLLEELQAARGGPPMVLPRGDAIAAMQPPPGPDSQAGRDWRSDWARLRKMQAAGGAGATAAAPVTANATNGR*
</t>
  </si>
  <si>
    <t>C_80046</t>
  </si>
  <si>
    <t xml:space="preserve">MAASMKWHLPGRAQVQQRQRSVVSAGWQTVRDVVRASASGGSAAVTAGSLKAAATARGAALVARYATSTPATSTTLPLDGPALTVRTRVVVPYHPTSHGQQLVLVGSCEELGNWDPKKGVKFTWCEGHSHEVELELPVHTNVACKLVVLGENDSSSWEPEANRELLLAPASLASRAAGYTMLMHWGFPDCTQVMSNSLRRGGVSPGGSGRATPGLNGSSGSSGVMGNPLIAGMKKALEAASSRERFSSVISGSASWEDEFGVEEEPVLTQCQVTVLMPKNGPKLKPEQSLVLVGSSAALGRWDPANGLPLERAGEDSPMWTSQAELPLGDSLQAKVVVVDAVSGKAEIWEPCENRTLARYRGSKPVMVTAYYGTAPTHSLEVDRLSAAAAAGSPQVVQLLRQQLAATSSQLDGLRRERDDARKAVADKEHALKGLDGKANSAAPGRFEMVHLAEQLQTTRKLYEVTKKEAMELGGTVGVTRQLCDAAKKELSGLAKQLVAAQKAYEALAPQVERMEKQLASTNRAFDATKPELAALEAQLERARGLFDRTLSKIEAAKSLAAGSSATASGDYDLSRRRVDTRVREMQLAK*
</t>
  </si>
  <si>
    <t>C_80047</t>
  </si>
  <si>
    <t xml:space="preserve">MVKPQRRPAPKGPPAKGKRLPEEDELFSDSDDDAFKGKKDKVGLNMSDDDEGDDDSLDVEGVYDLEDGSDDDEDDGEDEGDEDEDDEDDEEAIYAAAIKRGGRDAELAKHAKALGQKLKLQRGLEEEDGDDDDKADGDDERLWGANKKAYYGADEEEASDEEDAKQLEAEALALQREGAAKLAAADFGLDSEDDEDEDEDEEEEDEDEEGRATMAALAKGAGAKGGKKAGRGKEAGAGGVQVEAVARDLSALGDEARLQALLADAPELLSLLRDLQDSLGEVRHRVSPLLTELRDGGLATGEGLSYLEAKHLLLLSYCSHIVFYLLLKAEGRPVRDHPVIARYPS*
</t>
  </si>
  <si>
    <t>C_80048</t>
  </si>
  <si>
    <t xml:space="preserve">MPEHRLVELRAYLEKIRPIDKQLSYQIDKLLKAAAVANTAEAAAAAGARGRGGDEEGAAGPGPGSANLDADALNYGPRPDALVPKLHKGVAAAAGAGGDAGEAVGKYVPPKLNPVSMELDEKRAAGGAESAAELNTQERRRLKDLKSKAARSDTLRALAAEXXXXXXXXXXXXXXXXXXXXXXXXXXXXXXXXXXXXXXXXXXXXXXXXXXXXXXXXXXXXXXSWPGLPQGCGGSPAGFAQPWLPTAFSAKGARKRLLEDFGDEVADIVDMTRGMGGAAGGASDRGNALNDLFARQKVSQRYGTDHPSLTARPKGGDEDLPLREPLHERRAKFDAAAARRAARDGAGGFGGDEDDGAEEYDLSGGAKGGKRRAGGEEDDFYATAKAGAAARKKARSDAHRAPELKPPAPDPKADGARGITDEIQRNRGLTPHRRRDQKNPRKKNRMKFEKAMVRVKGAVQQVRQPEATAYGGEATGIKTKVAKSRRL*
</t>
  </si>
  <si>
    <t>C_80049</t>
  </si>
  <si>
    <t xml:space="preserve">MQLKRLRLASVQVEPEEQAGAAAYGVNETEAGARGTGVGSALARVKAALAEATARTERAGCAADADDGDDRSWDGNDNGNGNGGTGARSPGLQRRPFGSGPDLLSTGGAIAAILAAAAIRRVSGAPSSTCVGSGQYAGVDGAADELGGVGGAGDNLRSLLAADQPANEAVLAGAAPAAVVGARALHLEVSLPPATGVDGLDDDPEPLVGPPSLGGRAKSGSGAGLVRRVGAAGGAGVAGGLRADGPLPLSAEQSALDAAAAGGRVSLGSGAGQGQLSNAAVSAAAAAAAAATAKAASDAASAAAAVAEAAARAAAVGGGEVAASPGISGHGHEPGVSVPHMCHAAEPPHPSAAASISRGMAALRHVDIHTMSAVDFIMLLLSPPDIREALGPAFIRISQQQPQQQQHAPQYQAAVQYQQQAPPPQQQQQPQRQGYPPQPPRYADRDSKPEPSMQQQPQRYPPDAEYAPWASVHQALHCDAAMGRCRARIHSCKADRNSHRGSSSSSSSSSSSRRQQQQQQQQQQQQQQQQQQQHQQQHRMQAARQHHQHQQQQQQRLAAVEVDAEVARLKEEPEDIAAQSQGQEACPQMPPQQEQNQRQQQQQQQQLSESPAEHCAGGALSEVEASMACARMEALAQLLRRHDTAAGQEAALADADDADADADAASASEDGSAGAARGTGARGSGGAGSSGALLERQPSPSRLDLEALQLRLQLQRSQQAQEDEAAAAAGSEAGSVAGADEPHTLLQQLRRHLMQRSR*
</t>
  </si>
  <si>
    <t>C_80050</t>
  </si>
  <si>
    <t xml:space="preserve">MRALCCIVEATSLAKSTKALAAASFHAVDDAGELVAFCEQVLPQVFSLVEQAPSAEEDAVADCLQGVSGSLQQLQASLIALAEYQGEGILGVLMEHPAAWLDLYRGFRVLTAQLGCLSNLIRSCSSHRRQADAVESAQSALEESLRSLLAICARAKDAALLLGSDLPDFARAAAEAGWNSNCLATALSAQSSPAACSIPSSSCITSASSTAYGALCASSPESAAAAAAAALSTAAAAAEEADASASGAAAQGGLARGLRKLIGRSSRNSAGITPSCSPRCVASPCGSATANGGTGGAGLGPAACTLVSRIQDSILYDSEMDQLEQDRAYLLHRIQGMRDFLASLSASASSPPSSSPASPSAAASCRAAEQAAAAASLLQSEVLLAAVDARVAVMRELEELQTSTASSYFRSAAAKAVATAACSGGTIPNATTARCDTPKLSPAGSLGLSEAADVLCGRLKGVLLCYTWILFGTRKFEAPLV*
</t>
  </si>
  <si>
    <t xml:space="preserve">MHRFKASRVKEIIGSVLVARLSGQQYHADNTSSWAREIADEIKNKLKGRRQEARAQCFEALGKGGWLGIRVPVSWHEEVAGEGTTMVVRAEENWSRYKYVVQVFIAEQRGEGVRLACRGFWDPNTDNYAHDTFSNESLFCVATAFGVYLY*
</t>
  </si>
  <si>
    <t>C_80052</t>
  </si>
  <si>
    <t xml:space="preserve">MHQEALPLRKLALAAALKAALAAARGASLRSSEYQPWSHTQPPCLALRLRLRLRLRLRLRLRLRLRLRLGLGLGLGWRKGQTSPQPAAPPGAAGAASPAVAAGSWGRPSRSAAARASSAIAHQMHQEALPLRKLALAAALQAAAPQRGVVPRDAVSSPAAVAAAGARPDGSRPVGGQLGASATSPGAAPQQPAAAPARDDTSVPPNRPQTQIKCGSCGGRYERKPGAQSGFFVCGTGAYTCRSCCSENLVSPNGFYGPTGTRSLQEAGGRESEECGTDTAVAWQLVSPVEGTYACRKCYHKLQRKRQRIEQASSKELGQLGEQEEAQQHTDGPVDVXXXXXXXXXXXXXXXXXXXXXXXXXXXXXXXXXXXXXXXXXXXXXXXXXXXXXXXXXXXXXXXXXXXXEEEEEEEEEEEDEEEVEEKEQEQEKEVEEADAAEQADRRAKRPRQQRRRQDVGVAAAAEPAPVPGGAALFTACVDASAQAIVAHLAAERPGGGRSTLVITAPPALALCSPGQLAAPITSWLQAHVCRRPMALLLGPPAEALGLDREEPPPGLTPEEQANWAGARTRVFAAFLRAADTAMLAAQGGGAGEAAAMPAVDTFRAITFSLSPPSEAIQGGANESFC*
</t>
  </si>
  <si>
    <t>C_80053</t>
  </si>
  <si>
    <t xml:space="preserve">MSQKRLDNAGGAPELQCAEQGGSGSDKQQPLQPQQQHQPQQPQQQQRQVVAGSRDTGSRSAVSMQEPAHLTPAAAAPLAPQAGAAPTASEQQLRAAEQQPDECVGKDQDREADSDLGQGLGGSGGSGGSGSSGGSGGSGGSGGSGGGASATSAASGASAASAAPAAPAARREPATAMEAKVEAGAETAKLELQEKLLAVRADGDFRAIVGAEERAAVEGGAGVNVSPAVQKQGPAGGGPSPVLTLAQELVTMAAQAAVAAASVAAGAEAAEAGPGAQASEAQAGLLPSATAMAQAPAMAAAVPDAGVALAPYELATRKGGFFAHGTGAYTCHRCCHGNLRAHGFYGPLGTRSLKEAGGRQCAECGTEASPKWRPHPLRPGAYACRPSARTAHHRIHKQLQKPQAAPAKASRLDVVAAVAGGEHAAAAVQQACTADSAGPGEAQVEAEAEAEAEAEAEAEAEAEAEAEAEAEAEAEAEADAEAVALGSPQLMPQPSPEGLTCSEPGLPAAGQAAAPPRLAAANTGRTPAGGAASAAPPTTTVQKKCATCDAPWAACSIPPCRVLKQQLLLFLLLWRRRRRQQ*
</t>
  </si>
  <si>
    <t>C_80054</t>
  </si>
  <si>
    <t xml:space="preserve">MAAAQRAEAEAEAAAAPAATTSTAALSGSAAAPASGPANDTSGIRCITCAQPYCQLLDSPGFFAHGTGAYTCHGCCISNLTSHGFYGPPGTRSLQEAGGRECAECGTEPEGPDCACWYLVQPPDLSCRSQYRCHGCHVATTRSSAAKAAAKQATPPPPPVSQLRQPPPLAVVVPAVELVHSSREPLGDARGRSGFFARGTGAFTCHRCCLKNIAANGFYGPPGTRSLEEAGGRECAECGAVQSGKWYSVRLDQASTVTNAYHCGACYRKTRKRAGSGPEQQKRQQQAEAADGGDGEANEGGEEGEDADAAVQADRRAKRPRQQQQQQQQHEDVAAAAAAEPAPMRGVPALFTACVDASAQAIIAHVATALGNAGGGGIAPTGSRRPVSKEQVAAHMTTWLLAHVCRRPLALMLGPAAEALGFDREEPPPGLTAEEQVRANPCTCSADL*
</t>
  </si>
  <si>
    <t>C_80055</t>
  </si>
  <si>
    <t xml:space="preserve">MQLQNKVWLQGSRLGELDRCGVGAWRGRPNSHGSFARGPALPHDLLLSDVRVVLVAPKHEANIGAVARAAANFECLNLYIVAPRCDGAAAGWTGEARKVACGDSVLDRAVVALADTSSSIGFTRRTGAARRTHASLGHLLAEFPFALPLQPPPVAVPTSAAAAGPCATALVFGREESGLTEAELRLCSYASAIPTGRVQPSMNLSHAVAAVLAELFSRRCGLLAVASAVAVDEAAAAVDAAGIGGGGGGSGSGGASEGGSGSGTRPLLRMPVGGSAAEDARVSTSLPPGATAAAAIAAAGLVGGRHGGGGSVVPAEGAGEGAGAGVGAPDAGMLPASAQEVELLLRKVAAIAEAVGMSGAESKGGGNNGRAS*
</t>
  </si>
  <si>
    <t>C_80056</t>
  </si>
  <si>
    <t xml:space="preserve">MQSLRASPRLSSVRACSSRQRLVVKAASFDVRPYTLRKGDTLESIAKKRSVTVDQILGINPDVKPGKVVEGQTILLPAQKLSDRDREILGGIGTTYRVYPIRAGETLSEVLSKRGISTDEFLRLNPGVDMKAVKDNQVIKLPIDKFTVREREMLIGSGILPPEFFHAAKNPFVIGLGGLMLVCGFVMAWQRFHSDPDMQATD*
</t>
  </si>
  <si>
    <t>C_80057</t>
  </si>
  <si>
    <t xml:space="preserve">MPRLKRVDSDDSIGAPWIEAAPSSHQECFSPGASKAVLTRTGKAQESRAAAINRTESSASSCVGVQACAGGEEGPASLEAVMRFRGHRVKVKSTATHVSWKAVNQAAGCCVDRRKLARRVPFDEVLSALALNKQPVCCYARDHSFVIYTFSRAGSADPNTWRPEEYVLTAASGEAVREWVALINGRLQALRDRPRNLLVYVNPFSGARRARHIWERVAAPVFQRARVAVTVVETAKMDHAKEMVELMKAEELAGYQGVVAVGGDGLFQEVVAGLLARRARGDVTAHRIRVGHIPAGSTDAVAYTLHGARCAATAAMHIALGDRLSLDAGRMAAADGTVRHFVCQAGYGFMGDVMRFSERLRFMGPVRYDVTGALQLLRGASYRVSLAYREATSTTADVQQLCTSQCEVCRLAGIRMEGPHGAYHRSATTSALLGGSAAATAVVVNSTGATHVGAGGGLGTPLGGSSPHATSPPGPLAASHGIVTSASAGAVLGTPLGSRNASAPLPVSSAGAAPGGASGAATADATPLQPGTPVHGAHGATAPAASSSAAAAQAWQAQALGMFTSATAGWFTPYPHAGAAHGAPGSSGAGAAGPVAGSGSTHSMSGHGTGDAAAGGQASGAGHGAAGGLALTAAAPGAALSGSLATDGSGDNSSGPLHATAATHAAPAPLAAAVPGTAGGGGAGGGGFVRASFPRSGGGGGAGSACGGSPRGPSSLTGFAAAAAAPEQLPPPSLSSNSVSVTATAVAGGAGGGGTAGAPSGPAGAVSQPLHNGMPASSGPAGNGDGGSGGGDGSGGLCTAPVTDAEGWTHVEGEFASIMCVVTPCRSDKSKRGIIPNGHLSDGRMYLVLVSKCAHPNFLRFLIRLSARGLVDRCLPHVRVVPITALRVSPLPGGHYLGGCLWDAAAPESAWNVDGELLHCADVRVDVLRGAVEVFARGPETPASARQHR*
</t>
  </si>
  <si>
    <t>C_80058</t>
  </si>
  <si>
    <t xml:space="preserve">MLSRCLGMAGTTLGGSLASGAQSAVSGMFRASGRRATSLQVLAWQLPNLFAGDQQARNAASIKAKMAEANKALESDKMLCYQCEQTKSGTGCTEIGVCGKTPEVAGLQDLLVYSVKGLASLAHIARNSPAKIEDPAVNTFINGAIFSTLTNVNFADDRFLEFVSEARAHHARLSAKMAAAGVQVPASATEQQVWFGSMPHPLLWNSQAAALGGVGDMLEVAAKTGIAERQRVLGETLAGLQELLVYGLKGVCAYAHHAEALGFTDPTVYAEIQGALHFLNTPGAKDVGQVLDACFKCGATNFKVMEMLSNAHTDTFGHPVPTPVTLNPVPGKAILVTGHDMHDLHMLLEQTAGKGINVYTHGEMLPAHGYPGLKKYPHLVGHFGGAWYRQKIDFAEFPGAVAVTTNCVLDPLQVYKQNIFTINETGLSGVPHIRPDANGHKDFTPIINRALQLPGFTPELIEKRPKKKDVTVGFGHKAVLSVAPQVIQAIQEKRLEHIFLVGGCDGSEPQRKYYSKLYQYMPTNTMVLTLGCGKFRIFDQDFGTLPGTDLPRLLDMGQCNDSYSALVVATELAKVFKTDVNSLPLSLDLSWFEQKAVAVLLTLLHLGVRNIRLGPRLPAFLTPEAVGVLVDRFNLIPANVADPGADMKMMMKNK*
</t>
  </si>
  <si>
    <t>C_80059</t>
  </si>
  <si>
    <t xml:space="preserve">MQCRADRGWGVSHAEAFEAWLQSLQRLTRAGPTYVVFDNKRGKAAGGRGGPGRGSAAAGAGVAVAVQEERRVLVPGYLDKRHAKGGRGGSQRGSQGGTGGAAAAEQKRSGPPQPRHPRLHEVECLMDMPPSHLAPFVAAIRRAGGLALYGAPGLEADDLIASLTAGLLTLPPPPKQQQQPGLSAGQQCQQHQQQQQHQQQQQHQQQQQQQEGQEGQQQQRQEQQQGAQDGPATAAPAAPPPLRVLVASGDADMLQLLALPGVAWLELRQLSRAASAQEPPPLAVSVSPALVAFSHTQPPTSGVMGAAAVGPGSELLRLHQAASSSLGAGTEHVGSAASGSAPQQLLPPAAYPDLLALVGKPEAGVVGAGVSAKSARNLLLRLQHLEKGRRQRRRQRRQGQAAAAAAAAAAAAAAVARSAAYQQERQQQRVEQDSAQAPTAPLGSSALAALPLSLPLHPHDAMHAASAAPYVAALAAALAARGLACLVFQMGPRGGLVDLSLTFSVQPSGLAAGPGAAAAVGGGGEGRGESSGVGRMAAAGASAAAGAQALQGVGLGGVSAAAVERVASELARLAGSAAGAAGAGVVADDGDGGRNAAGSRDTGVSGRAASSPGAGVALGCLGPLNPAYERAPMYVCVLSPWDFDADAPALQKARGGVGNGSGNGSGNGSTNSSTTRSNSGGSDTRSEPQAPAASAAGSSDVFSRTDPHARLAALASSLRRAAGPRQSLCNTPNALRAEVTGPDSVLV*
</t>
  </si>
  <si>
    <t>C_80060</t>
  </si>
  <si>
    <t xml:space="preserve">MPRSEFYELVCSTLTEYNYKYVPSSDEIKAACSLKERRRHIIVLLCGTSGSGKSTLASILAGRLGISTVLSTDSVRHMLRSFTRREETPLLFASTYEAGEALRQQHALDEARHAAARQQQQQQQQVAAVAETAAAAEAGVSVAAEAVAVAAGEAAVAAAAELDGAGRGAEQGDVGPDGKHVERMAVRAKYMTMDPNKNKYVKNMKNIRWIQEYLLRKAEKHAIPCVENSNIDRSVGLIHLTLLGCLKRMMKGEAVLDAGSGTMRMLHSEYSGVVDGLAAAAAAANSGAGGGKGSGNGGGNGGAAAAGPAGPVAATAAAGAPGQGAAGQASLAAGPPPAGSGEVENRRGSHSSPRDAAQQLALLTQQQQQLQQLQQQQQQQQHPQIGSPSHRPQQGALLQRPPLLSANASNGSGSGDRHRRPSRHAQAVDLVASGASDSEERRRSEDSGEDDSLQLLDSGVAFSPPQVAEGIRSVRASPLPRRVDAAAGKVRSSSADATPLEGAAPGTSGLRLGTAAAAPLPPAGLDSQLGGEASFGSAVAGSAAGPEREADRKEEEDEARGLHGLQIQASAPPHGDRSSLNGSAAVAGPGGSGPSGGGGGVCGVCGSGSPMRGPAVLSGLLHLARQQSQQPQPNGGLPAGALPPVSQPGSPCAPRPSLPPRSPSPQVCSASGQLRAAPTPDPSTAAPSAPDAAPGVAAPRSPTPGPHAEPAADAAAAAAAMAASAIAIPCRDPAGGGPAAGMLLPVRASPSPRASPVGAGTAGSLLASFAPSQALHAAVGVPWSPPASTLPADIATSPAAHASSAGAVGGGVLGGAGAGVCSGCGAGSGGGGGGLLGSGSGFVTGVAGGGAASDGGGAAAADAAPAAAGLSEEQRQHLDAVLPAWLRNMDVSGTAAPVSGGAGTVAATTAAVTAAPAPAPAQPSAAAAAPASRAEDAGGGVRGSEDASGSVAALGKANGTATESSAATAVCNGAAAAAPVFSKRSDATGASGAAPPLPSGTPAAAADLGAAPSALSGPPPVLLDAPTAAAAAVAAANALSRFGDHCSDEVLAAAVASAILDRQMDGVTEPPVPPAQQQQQQAPAGGGSHDGHHRQHHHRQHRSHHSGTHAAGRLQAAGEGTDTSTPSGNGVQSSGPATATAPSFSGGEWESNSLSKAVPAAMEASPPSAAAAGALASTSAVAAASASPVSSRRPSGAVTSAMLSQQAQHPTALEPGQAPTAVPAGAPAAVASASALTSAVPSMRVSMSGEAGGGTEQPLTSVPTSRQPSVASPKPLGTRPVADGTAGASAFAGSGAWAAAAVAAASPGGGGGGSLPTPSFLRTDSRRLGGSSTPSEDFSSDDISDGGDDYAEDSGAFGAAAAAGGARRGRVGAAAAGRRRRLRFGGGSGAAAAGATTGTGEGDSDEGEGYGGYSPLQEYGSVYESATHDDMDEHGDDDDAPLLGRSNTLMRHLAGALERSRMRATA*
</t>
  </si>
  <si>
    <t>C_80061</t>
  </si>
  <si>
    <t xml:space="preserve">MATPEQEGAAGEELFPHQRSRLQALVSHFGFSPHLQRPGKEPLFIQKLSPDDLEDVGSGTLAWPCSRPDLEPHLQRATCRSKAGCFCLGVQVLALGGGGHSGGVRSLGDVDLWYMDSAEAEDEGMFIVNRLLTQLRPQLRLRDTLALFPTTAKNRFQLAIFPDVCGECLAPISEDATDAVLCECCEDIVDLDCSGLTELPEARASGACAGAASISTTATTAAAVRNFHTRTSTNTTSTRTNTNINSTNSTSTINSTNSTNTMDMDMDRLATLQPVSAVAAAATGAPPPLRAASMEADRGVVGQMIPMHELHPPPRPPPGPRLLHKPPAYAHAGGGAGGAGAESDGGGDDTETEGLYGSGQGRGQGHVAQRHRYGHGQEQGQVQGVQHYTDAQPGYAAHPHPHQQQHQQHPHQQARQQQRYYTGGPGAEEGGDGEEEXXXXXXXXXXXXXXXXXXXXXXXXXXXXXXXXXXXXXXXXXXXXXXXXXXXXXXXXXXXXXXXXXXXXXXXXXXXXXXXXXXXXAAAAEVAAGSWEEKFGNRTIAAVPSQGAQHLMNSAMSPAAIAAAAAAAARAAEAEKAARLAAAGQQQQQKLPPGRLRYSLVQQELQRQQQQQQQQQQLQQQQQQHQHQQHHSYPAKGLASGPEASGSGDGEGEEEQEGAGEDEQEEDDDKSTESADPAPSAAVAAAPGAAAPVAAAAPRLSGSPLSTQSQEPALQRPHPAAPELSSERHQQHQHEQQGQQQAQPLRQPVEGTEEAAGAASMQQAEAEAAEGDNQAGEEEEGTAEAPVPYPAAAAAAAAQSAPATAPASAAAPAAAVHQQHSASQHVVSVVHAGLHASSGSDGSRAEHRHAEAESAVGDTSAHAGGAPAEAEAEAGALEAQTLEAGALAAGAAVHGWXXXXXXXXXXXXXXXXXXXXXXXXXXXXXXXXXXGGG*
</t>
  </si>
  <si>
    <t>C_80062</t>
  </si>
  <si>
    <t xml:space="preserve">MLGNVAAVEGSAQRALQGAALPRGWELREALAVLDPDLYANGPGPDRPFLDLPGLASPCWRHGDEGAQPKMMIDGSASTFAFYYAPGVRTHRTFLATMQPCWKGCHDDHKEGAERCVPA*
</t>
  </si>
  <si>
    <t>C_80063</t>
  </si>
  <si>
    <t xml:space="preserve">MGSITGPSGGSSAVPPEAGAMPAGCESCGLQDASQALHGGLTQRDPMPPMGSYTGSDDSGGTSTCRQAAAAAAAADATPPPQLAXXXXXXXXXXXXXXXXXXXXXXXXXXXXXXXXXXXXXXXXXXXXXXXXXXXXXXXXXXXXXXXXXXXXXXXXXXXXXXXXXXXXXXXXXXXXXXXXXXXXXXXXXXXXXXXXXXXXXXXXXXXXXXXXXXXXXXXXXXXXXXXXXXXXXXXXXXXXXXXXXXXXXXXXXXXXXXXXXXXXXXXXXXXXXXXXXXXXXXXXXXXXXXXXXXXXXXXXXXXXXXXXXXXXXXXXXXXXLKRREMEGGEIGGSPMAKWYRSIRVVGSDEPLGSWLTRHGLPVHTGMARQRKPRASGPASSSAAAAAAAATQRRRDDSSEDDDAAGAAAAKGRGRGRKRAAVGSHKPLLPKSSSFSVGTVGSGGGGGGTAAAAAAAACSAVSGAVAAAVRA*
</t>
  </si>
  <si>
    <t>C_80064</t>
  </si>
  <si>
    <t xml:space="preserve">MRKWYELLENESLVFRQAVVLATAPSLALPCPAHLEPGTAPRRKPPEPARWIMHGCGRLLVGALGVRASFQGVSSYLHMFRTSLAYKVFAPPHLIPFPRGKVTWPKLPSNDSIILEGASTAENLLILHSCKGIRNIRALLLGHFDWKAFSPLLPSLVQACQMFRSAARCSLLLHRPALQLLSGAAGSAVGGVGPTIIGSSATPLAGSTGRPSSALSAICGNLPAGLANNLLSQARCFALIGMEDDDGL*
</t>
  </si>
  <si>
    <t>C_80065</t>
  </si>
  <si>
    <t xml:space="preserve">MMGFVSILGPELSKKQPVLEQVGDAWFGILLFSLTITFASILPKLVSGVSLKELHSVATSENLKGEGLQQALALFDTNVELWAGRLAMLGFAGLIALETIKGGEAFF*
</t>
  </si>
  <si>
    <t>C_80066</t>
  </si>
  <si>
    <t xml:space="preserve">MTLCHLLCWRGSGSDLPAAPRVPGSVAERPSGPAAVVTTKAPAGPTNSWQDRSNPVHEASHADKQDQELQQTQTQVAGEQEAWVPRPSALLGEAWGASAGPGGAAGQGPSVVGLQLRALIREVVLGDFLGAGYSGGKVFRATWRGSTVALKLMVSSDLDQLRLTTREALLSRTLSHPHLVQTYALSISQLTAEDLAPETYAPPPRVAGAAGGRGYGGGCGGDSFGPGAGISTAANALLATSLLQTMSPMLAMAAEGSGRGGEVGPGAIMTVGGGRADAIADLDELPFGEPPARLQWGAGTMASSGSRRRVPSGLGLHQQQLTPPQNPLLLAALRAGGGSGGGGGGSNGGGFARVSVSNALTGIPEPLEGEAASGDCPGDEASVSAAGQGGCEGGRTAAAGVTAPQEGGGGTISLVGTPTGESAAVPASGPGGWAAYNSRRSSSHICGSNHSRSRSSLTSTPRGQQVLSAAVARVVSESPSAGPANRRMSTSALGAATATQGRVAGCSDNGEYSGAGAALAAASGPGGASYSSTRRMRGPRRSLPALAAALTCVAAAAF*
</t>
  </si>
  <si>
    <t>C_80067</t>
  </si>
  <si>
    <t xml:space="preserve">MLRRRQADPEIVRFLTELVHLGAAPGRYLTAVIMELCDRGTMLAYINNQQAAKVARQERLSQQQQVQGSSGKAAGANPSGLCASSPFTQPLQQASTSVTAAEAEALKLRRQGAAGSGGGMSVEGLEQLQNALEVAQALAHLHTLDLVHGDLKPANVLLRASAPLALGGGAWGPGDLGLAFGLGTATIVSDVADGSGGSNALPPLPARGYIVKVADFGLTSPVASADGLPKSTNGSGWGALPYLAPEVVTAGRHGKPADVYSYGALLWHMCSGVPPHSQLHPAQILVGLAGGELQLEWPADAEPTLRKIGAACLQHDPAARPSFEAIVAALLKAVKRTTARLLRASAPSSTVAAGAIGSGSGGGADVRRSTANAPPRPAQMPMPLLGGLAQMRRQL*
</t>
  </si>
  <si>
    <t>C_80068</t>
  </si>
  <si>
    <t xml:space="preserve">MDPAAEAAAQAAAQAAQAAAAQQALAQQAAAAAAAAAAAAAAAPRAGSGGSAAPSSVHLPPRPASAPGMGSNNDDEMLSAGEGDEYGYDHQPSAPMAPASYGPGPTYGHAGPAFGTGGPAFHQPPSVMSQLDTLRHRQNGHGHLLEDVQRTGHGTQQAVESLRNGLQNMHSLLVNTNTDVANLRNSQAPLNAAVHEIQLGPAATWFKNLRAYYHSTGKALDATALQAEFKRAYGDLENQSEPQRVRERISAGEARQTPGMPVSQYVQKFTTLLLEAPDMAEADRIQYFFDNMLPSLARDAIVDGDNKRHKTLASAIDAAYAAELGYRMRKRASASAAVASIPKGTDSDDCNNASSSDDEGSDGDGDATVAYALGRLENKFDALRDRMGDGAGGSAKRQRSEEDKSIAGLKTLGFCTKCAREDVSRKWNTCRDHNPKFAA*
</t>
  </si>
  <si>
    <t>C_80069</t>
  </si>
  <si>
    <t xml:space="preserve">MFSRAEFLSLQTASGRDFSFDAACNDEGSNAHCATFACPKRSFFKSDVGGHHVWLNPPHGQLQYWVKHYQRCKAARPFDTSAVIIAPKGSLSGKLTTGMTLLQEYATGTLLFATSADSNQLDPAPQDLQAWYDPPQQPKLRVASPDNALIFKCRIGHTQHKVLIDTGASHSIVSKNALPPGLTVAPHGAKEVEVADGKRVTLEGTAQLPLHIQKYTAAVPALVMPSLLPGVDLILGMDWMRANGVKLDIPNLTCLLTKPANGSTKHILLVADSAARRAMRKNVPGMLVVVREAKPDVLSRLDTESSAPPACAAQLRTNPPIFPETPHLCATHTTPTNPTSPSPTPTIPETQLNALLDEFKDVFEPIQGPPKDRGIEHTIDLEPGAKPVFSRMYRLAPNEREEVSKQVQELLRLGLIQPSSSPWGAPILFAAKKDGGLRMCIDYRALNKVTVKNRYPIPNPEDLFDALHGATIFSSIDLQSGYHQIRINDKDRQKTAFRTPDGLYEFLVLSMGLANAPSVFQAVMNQVFQPYLNKFVLIYLDDVIIFSKTPEEHIEHLRTVLTALRQEQLQAKRSKCEFNRTELKFLGMIVSKDGLKVDESKVATVRDWPTPKEVSSLRGFLGLANYFRKFIQGYSSLVAPLTQLTGSTAEWQWGTQQEEAFNGVKFALTNAPVLRFPDPNKHYEVISDASLAGTGAVLMQEGHPVAYTSSKFTPPERNYTTTEQELLGVIKALKQ
</t>
  </si>
  <si>
    <t>C_80070</t>
  </si>
  <si>
    <t xml:space="preserve">MHATVLAAKAQSRYSLTSSLPGEIRVSYSHDPLFVDARALARHGVTYDQTDGFYRCQGKIVVPNYNDLRTRIIRELHDSPYAGHRGIERTLELVQREFWWPGITSDVRRQVLGCELCQRNKPLMQKPAGLCKPLELPRHVWTHVSMDFITHLPTTRDGHDTIVVFVDRLTKMCRVAPTTETITAEDFAQLFLETVWRSHGFPEEVVSDRGSVFVNKFMAELYRLTGTKQNVSTAYHPQTDGQTERMNRVLQEILRNYVNPTHDDWDKKLPLVEFAINNTYQESIKATPFQLNYCRNPRLPTLGSADSKVPAAARFCSDIEESIQRAKRCISAAQERYKHYADRNMREVSYKVGDRVLLNTQHINLKHPGTKKFLPLWIGPYTVTQTIGPVAVKLDLPANYRIHPVFHVSRLKPHKQAPGSVWTPPPPVAVLDDGAYWSVDRLLAHRDKKRGGKTVKEYLVSWEGYGPEHNTWEPEAHITESAIDEYWASQATRRSKRKV
</t>
  </si>
  <si>
    <t>C_80071</t>
  </si>
  <si>
    <t xml:space="preserve">MVPSGPGSALTGPGRPGGPDGPDGNNPVTVDAEEIRNLKKAVEDLQNTVGQPAPAAAPEVAKKPKTLKEDTDDIKKFVRAMGKDVGAMGNDMQALKKHLDDVEGAMNKALANLAAELAKMKAERDADDEGGPRRDQRKLENAGDTMADTINAMAALNAAQQQQLARAGDGSRNDDIDALNEAMRQSENQLARLLAFLKQDVMDRFAVHEKTLIRMAKQIDYIQRLLKGEFDDQREASRDAGSSLTVSTPEGHTMATYDS*
</t>
  </si>
  <si>
    <t>C_80072</t>
  </si>
  <si>
    <t xml:space="preserve">MDMLISDVFSDDGSEGAGGARLAAVAAPSPAAGAAVAADVAPHLLSPTALAAAAAAAELDPLIAALPEIDLAVIEDPAAAAVAAAAAAAAASPEAAAVVAAAAAAAAAAXXXXXXXXXXXXXXXXXMAAAPVATAAGARPQPHASQQQAAQQRTQSRAPLGPPPQASQRSLSHAATAAAGRSGGAAAGEVEQPAPALAQCTARGGAGDAAVIGGRDGAATSPGSGSVQMRGRAAAGAVPAAAHLPAPLPQQAPQQAQVGRQQAGLHRALPQAAAPQRTPQPTPQQPQXXXXXXXXXXXXXXXXXXGNVRGSVRGKVRGGGNGDDADDEGDNERTDTEAGGDGSGSSGSEEEEEVDATAADQGTAAAPVQAPAPDSVAPAAPDVARAAGVAAAITSGTGARAAAQAPVVAAGAAGELAPGLADAHPPMSDMEIAALLPHLADMEDLAGAAAPLAAEPAAETGLQLAGQAEMGAGGADEADDGGLPLLPPSPAPTWSLNPHADDSGLLLGSHGAAAGAADVDAGEVASPDAEAAEVATAAAAVXXXXXXXXXXXXXXXXXXXXXXXXXXXXXXXXXXXXXXXXXXXXXXXXXXXXXXXXXXXXXXXXXXXXXXXXXXXXXXXXXXXXXXXXXXXXXXXXXXXXXXXXXXXXXXXXXXXXXXXXXXXXXXXXXXXXXXXXXXXXXXXXXXXXXXXXXXXXXXXXXXXXXXXXXXXXXXXXXXXXXXXXXXXXXXXXXXXXXXXXXXXXXXXXXXXXXXXXXXXXXXXXXXXXXXXXXXXXXXXXXXXXXXXXXXXXXXXXXXXXXXXXXXXXXXXXXXXXRAFVAMSAQRQRALVPLQLARMPSDEQRRQTELLTRALEEHRAGLFPSQPRPGV*
</t>
  </si>
  <si>
    <t>C_80073</t>
  </si>
  <si>
    <t xml:space="preserve">MSAAHKGVPLSEAHKKAISAGMKGKKA*
</t>
  </si>
  <si>
    <t>C_80074</t>
  </si>
  <si>
    <t xml:space="preserve">MGSGPTAAHAAAQHAGLRRGRRRAPVFLHRACRVWWGAGDANQRHNGPRHGAGPAAGVDCLVQHLAAAGRVRVAGADRSHRHGASRVFAGRPAHLLPAA
</t>
  </si>
  <si>
    <t>C_80075</t>
  </si>
  <si>
    <t xml:space="preserve">MADDFYLRYYVGHKGKFGHEFLEFEFNKDGRLRYANNSNYKNDEIITREVYVGQSVIQELKRIVEDSEILKEDDNNWPAPDRVGRQELEVIQGGQHISFTCTKLGSVLQVQNSKDPDGLRIFYYLVQDIKCFVFSLISAHFKIQPIQK*
</t>
  </si>
  <si>
    <t>C_80076</t>
  </si>
  <si>
    <t xml:space="preserve">MRAALALLLLLPAVALASSGQYVGFSAPLLVWGSKGQGARVSYEVVSNVEEVASELVLNALGKEAGSHKLQGVESSTVVMFVGNQLDAADMRSRTEAVDALSGLINAAPASLVMPYSVSKGAPIRESVCGKLDTAGVQHEVVACKAPSEDLKADVAAALAKGNGAKKHVVIVCSNVDAALEGTNAGLAAEVEQLQQVQAAVDAAEIDSVVVYASQPVPRAADLAAQAGKRRSLLATYTGFGPYTSCGTLCQTQVRWLEAMLAILFMALASCAGLLCLYVLDTPTRFESAKEVGAGPQN*
</t>
  </si>
  <si>
    <t>C_80077</t>
  </si>
  <si>
    <t xml:space="preserve">MLAETLAGSELDEEEGLKRRRIPAVWQLLKDNVLTHRKRKVQDEDDIMICHCKPGFCPSEDKCTNQMFSKRMYANLEIRRAGAKGFGLFALEDIKAGQFIIEYIGEVLEEDEYQRRKEYYMSVGQRHYYFMNIGNGEVIDACRKGNISRFINHSCEPNCETQKWLVHGELAIGLFAVRDIPKDTELTFDYNFERYGDKPMRCYCKSGGCRKFIGGTQDNFDVSLLPAVETVEDATHDWPPIMLGETDMDPNMRMLLDWRVGTRVDRPKEMGMVTRLERLCKARNVNWTVDYFYNPTFVPVQKQSAQPLILPPELPTAQAVTGKGAGAAQQQTSGGSGKAEKDKPGADSTPAPSTAKSKQQRKAEKAAATATAGKGKASAAKQDKQDKQRAEGGAAAVSKLQLEDGAAAGPGPGSLAQAMAGTPQFRGPKALFKQWKIMQQQDATPAPAVEEKPAAAPSSPPSPRSPRSQSPSPSQRSGGADAEAGLEDEDAEVEVRAAAAAAAKHAPLRKRLKRLPVKKPPPPAPVPEAPQQQNGSAAKASARKQSMDRSASPARSSSPPPAGAGRPLDRPNATGGTSRRGLRSEIDRRLDEVVGATGRLKDPSRQNIIKVLRLFNLCDMGHPNRTFGAAAGGRYLNGGRMGFGDDGGPGASSAGMTARQRARMADLSLLLDVVLKTTSSAAKKDFVTCGLLTQLHQAMGRNTGKEYCVILRKVLRVVEALPLEANDVYSVRSAHGNFADMLRQLSTNADYDVRTKAAALLKKFPPSAVTDQRLLQLMAAPPVRFGGMGRPGMGGMGMGGMGRFPSMMQQQMMQQQMMQQQMLKQQQMMRMKEAQAAAAAAAAAANAGGLPPPPPLGGGAAGSASGDGMGMMGNGMGPGGRPGMGMMGMGPMGMGPSPLGLPPRPPSPASAEAYAGYGSGAGGDDASGSAAKRRKYSHTGLDGADASSFGGPLPGPPPRHPYMGGQQGYGLHHGYPGSYYGRDGMDMDREPPGPPPLPPDLPLPPPPPLLGGLYGRSSSEERDLLGLGLADLPERLGVEQVFALARPRPRPPLLPPLQGTLQPERHLHGQLTDIVALFALGLYGSGNSAWGPRPGAAGAAASGAVAAAEGQEEKGKERAKEGATGSREKDTGAAAANGGDKEKSKGDEGAASAAGGGGEEGEAAATVAAVDQGDAASSLSDMTACCCWSPLVAVDGADVAMSPLVETAAAGTNEALPPPPPLPLPPGVSGNANGPPLGEGGVPLRPLRTTSTMGVAAAAGPSPYHTNSPAAYGGRDGPAPAGLPTGTNSTNSTPTVAGFEWLRPVSTSHLEVWEEPDSSFEAYVADMVRHRLGKYMQPEHPSRVSVQEATALRAKVYREVVAKERRAWEERRSAGVFKPIERHKLESNLKEFVRSTIKRMRDREKEKGGVPAPAAATPATEAAIATAEAPTPATAHPVVAAAEPAAQPAEQSNGGDVVAPGDHVMGEVEEEPLTPPEEETRAEAAAVRDVVMAVGS*
</t>
  </si>
  <si>
    <t>C_80078</t>
  </si>
  <si>
    <t xml:space="preserve">MLDSCPSFQSLRGSMRRTHTNFQLSEGGGSAAAAAAESPRAGGIAAAGLRHGRAHHSVAFAAGLAAATSTAVAVSSAGGVAVSGFVGAATAATTAAAASMAALSTASAAVQLGGHAIEAGSDMLLNRVQGKAMKKASALVADAVLGPAASAGLRHGLLQRLRATVAGASVAWFMLDLATSGPQVLENCRELMQIGVALTMGMAGRNSSTGGAADGSMHAGGGAGEGGMLMGSSLADAVAAEAAATAAAAGDAATGGLVAAAAMAVAVGGTAGGLLAEAGSAGGGTALKEALQGALHNIESLAARDGSFGRLV*
</t>
  </si>
  <si>
    <t>C_80079</t>
  </si>
  <si>
    <t xml:space="preserve">MRGHWTARVAEGTHVGVACMSAGGCIEACRYMLGGRVELVEVWAAAAMFCKRVADGWSQWVTGSVPQHEGVGLGAWCGGPTPALQADIRVGCPGRSGGCWATTLQW*
</t>
  </si>
  <si>
    <t>C_80080</t>
  </si>
  <si>
    <t xml:space="preserve">MVKAEPPEGSHPGPYQPSGGYQAPGHKGATVAPSVDESDEEVVDDEGEDEREGEDDDDDDSGEAEDGHGAAAGHGDDVRGHAPQQAETADAKADDGSDGLGAAHAHEDPEREVDGVSSGDAGPSGSGGAPAALLCATAAATTGGGSRKKRVRQRRGSVRTAADGPLMHLCFYCNQPSPNGELTRCCSCTPVSLEYNCHRRCHLRCAAKVPGQLLPGFE
</t>
  </si>
  <si>
    <t>C_80081</t>
  </si>
  <si>
    <t xml:space="preserve">MALMGAVNCCNVVTVVVVLNSLGPITLRSQTTTQSPETRGTTRYVSLHSSRRLGARLQTAQIRQVMCSSPPYFKYYQLLAQPAHDCWSAVAAGDVGKAATSPCATAACTPSAVKVQEIPFRPPSTNYALCGRQAPVVSITACTSPARPN*
</t>
  </si>
  <si>
    <t>C_80082</t>
  </si>
  <si>
    <t xml:space="preserve">MAPPVQLQSALAEPGCAALFELDPSITEPDWGMQVVWLNMAALLRELGLPQPPPQPAPPAGGVATQPATPHFHAPQPGTGPSPAPTAPPLGAEGGMSAAELSAVLSAVEAAFPTHPSDDDEYLTVAACYCLATRRDPRALLPPHSLHLADLAAHLRGCAVADGRLAALLQRFAAAATSGAAAAVGLAARLGELLAAPRARLIFRQSESLSRKGERVVSLALDQLLRAAQAPNGNISSNNSGGTKLPVDAWQRSATLGAAAAAAAAAASGPLGPYGAGNSDSLPSFLFEYESGSGAAADGRQAPAGPGDAGSAGPVVSRSASSGGAPSLPTPQQSVQLQHSWSDNNRGGGAANLHSAGSMPVPLPAGGNANGANSNGTGSASIAQAAAAALARRNTEPHSDALSSITAGSGAGLGFGSSWSGGGVGGGAEGVSPSSSFNGGGPRFPQLFNRSSSGYTSANNNGGTANNNEALFQQALAVAAAGGNAAAAVMASQLAAAARDGMAASPGGPASDLMVPPEIADVWSNSAANATGAGDMARRPSLTAAGLDGAGGGVFAMSPTNEQVALLVMRSVGSVVPRIAALLPMQSYLWERMARQQQQQQLAASQPAGAGGPGSSLASANAGLGYSLSGLGYSSSPAANGFGGPGLMVGSAPMHHHQHHHQHHQQQGLQQAFMPNGLSNGFNSLGGLVDYSSWHSSSPDLGSSFGRRPTVAEENAAAANAWMVAHGNAAAAAAAANAAAAAQGGSNAASRLIAAAAGAGGEPAPSVSEESEEVASVGNGPLELDSMALTLEAIIGYDPSNPRGANGGHKGLIAAAAGGDASAFASAAAAVAGGGAPGNGDSSRNSSMDSADALHARDVTAAAAATLAAGGGSASAANAAAAAMLTSWSAMAARNASLPPPSPHTSGAASIQQQLAAAMASPAGGAGRLAVGSAPMPHAAGSIMAQGLAATVAAMGAAAAARQGAAGGATVGSLGALGALPGSVPGGGAGSVTGRDIFGGRVLHPKLTPRVREEICSLIRTVPGLRPEDFDDGVLHQLTLKKSEEEAVGALRMLAAENVSGIQHMAAYINHVIKNYHITGPGGAAGGVAGLVGAGASLPSGEAHATVRANSTPVSSKAILQKLPLRVYKRLEEVIAKCSYMEWKHFDAGVVKVMAQLAEIGEEDVFEELELLQSTDLSNVEYMPAYLNKRLNNRLWSRRKMLTSAAAASGLAASMGL*
</t>
  </si>
  <si>
    <t>C_80083</t>
  </si>
  <si>
    <t xml:space="preserve">MALQSALAAALVWRHPGHGEGALVPLYVAGYLCVALLTGSLGKRKLRSRKRFELEAGEGERHGVMAQGTLLAARNYAAVICTVHLAVQAAAGALAGAGAAVAGTGAAVAVGASGAILPGPILAAYGALALAYAAAVAFRFVPALQTGDGAESL*
</t>
  </si>
  <si>
    <t>C_80084</t>
  </si>
  <si>
    <t xml:space="preserve">MPNRSEGLYCNRCVRTFPASPSYLDLTLTAGIKQKVYNQRSWGGTELFRSPLVSFVYERGWRQGFAWAGFPGADREYDIAMDYLLPAAGGKVLVDMSCGSGLFSRRFARSGSFSGVIAADFSESMLQQTREYCMQEGEGLNGSTPIMLLRADVARLPFATGSVAAIHAGAAIHCWPNPQAALAEISRVLAPGGVFVASTFLTASAPLGQVLGDDLVRPLSQLDPTNIGGITNSTYKWWEEQELRDLCEAVGLVKFQRERSMRFIMFSVQKPQPAAPLDSAEFEE*
</t>
  </si>
  <si>
    <t>C_80085</t>
  </si>
  <si>
    <t xml:space="preserve">MRGAGHGRQWAVLVPEAEEVKARALVLVVLQQQPRPQSMKYWEEQELRDLCEAVGLQGFQRERSWQFIMFSARKPAAAVAMDSADFSE*
</t>
  </si>
  <si>
    <t>C_80086</t>
  </si>
  <si>
    <t xml:space="preserve">MLRSLFALAVIGGLSWAPAALAVRLAVEPERLSTSGEVTSVPAVFTNGAWDGSSPAAPLNAYIAALLSKDVYFKHVVNPQARPPIARHNFTAFAALFCRSMQRLGADDCEAVAGTQALVWALVRAGPSVLLVVRGSNSPENWITDVTSLRTTNVGDFGGGTAGTNVAAGFYKASVFNANRRDILTRVQKAMQAASAAAAAQKAAAAAGTEGALQDGGDVGARLWVFGHSLGGAVALMTAAYLDFRAGLTPTGVFTYGCPRVGDSTWAAAYRLHAITQRLENAGDIVPTLPFGTAWRHVGSAIAISDCAALTGEATAQPARDVAAAAAAAAAGDDEARAVETYVSVLWSCLPETQQDLVPGPQDVYEPLATAA*
</t>
  </si>
  <si>
    <t>C_80087</t>
  </si>
  <si>
    <t xml:space="preserve">GVVGWATPGGVVGWATPGGVVGWATPGGVVGWATPGGVVGWATPGGVVGWATPGGVVGWATPGGVVGWATPGGVASHLLRRACRAPTPAAPAAPAAPAVLAAPAAPAAPTASAAPATPAAPAAPFRPSPPFLAPLPPPWLSSLLPSASSAPPLLPQSLPTCRPPA
</t>
  </si>
  <si>
    <t>C_80088</t>
  </si>
  <si>
    <t xml:space="preserve">MVPEDFAMSRKEVIPRPPSWSDTLAAAAMSDFGHRLLTEHLTEAALAQEEMRRAMASAAAIAGERLVRRRSAEDRGDQPHIPRLLRQARAISLHVPYTVGVRRFAGDVYGALAKERDLYGRVGNMEVALAEAELREQGLREEVARLHHRMAELEAALEAQSEVLQAANGGVVRPSRGSGSGARAGGGNGGSSGATTVKVLVVEELAPDA*
</t>
  </si>
  <si>
    <t>C_80089</t>
  </si>
  <si>
    <t xml:space="preserve">MHAGGHEFRKDKADAKKGAFDDMDAEEFLQGGFEDDDFEDGDGDVAGSGSDDDIDDEDLDELEGGSGGEDDEEDGDEDDDEEDGDLDGEEEAEEEQAEDEEAEEEEEAAAAAAGDAVAQDNKRLRGEISKHKLNPPSPXXXXXXXXXXXXXXXXXXXXXXXXXXXXXXXXXXXXXXXXXXXXXXXXXXXXXXXXXXXXXXXXXXXXXXXXXXXXXXXXXXXXXXXXXXXXXXXXXXXXXXXXXXDGEEEDEDDEEEDEDDEDEDEEEDEEAGAKKKAKKDAKKSKKAAEEDEEEEDEQEGGSEDADEQPGTSGRIDVTSALVAKWCAAALGQAPEPGKKKKNKQGKGGADEAAGAPGAPALGSFGYLIRAYRLACHYGDPSEDAEEGRLRITSSTVYNTVMLFMLREADGIFRRLLGLPAHGPAADPQQQPKQQHGGKGKKQADVAKNPRWRKVGPLVKSFWGNSIHLLGSVTDPALLAFTLRRLRASVSLLAPFPRLRDRFVRACLGVFGGGEVAPRLQAFLALRAAAVELPAPALDNVLKGVYRTYVSNAKFVSSASAPHIAFMSTCIVELWGLDMAASYQHAFTAVRQLAALMRTALSSKSADSYKAVYCWQTVNCMELWAKLLEVVADHLACWACSIAFPELAHVPLLALRRFAKACPVERFRRSAKALVEAVQRNVVWVGAARDRVDFGPKDTAKVQNFLRDEREAGRAPLQQYAAALAARAAQRAALRKTDEVGGGGDSDSDEEAGGRGAKGKKRARGGDSEDGDEGEEEDDEEDDMEEDEEDEDEDEEEAAGKGKGKAAKRPRTSDSEDGDADGLALGDVDGDDGDILADYVPSDDDSADDVVEGEAGSSEEGEEDDEDGGEEEESSGDDEPRGGLSGSEDGMEEDDEDDEDEGGRGGRGRAQIMEVGNKLLAG*
</t>
  </si>
  <si>
    <t>C_80090</t>
  </si>
  <si>
    <t xml:space="preserve">MGSRLASLLAIQPAPGMGQVHAIDLNVVDAVAVDTDDDESQQAGPGPASEAVAATASAGKGARGKAGGRPPSARTRRQAREPQQGAAAEEDAGAVEHGDAAAGKQAAATTSSISGGAIAAVGEELSSSSGGEGPGEEEYGDEEEYGNDENAHPGRHHQNAQLLAAGQQPQAYDAVLVASAPRALAAAVSAALPTSTRAAAATPGGADAAGAHGAGSGEEAGEDEEEEDEEEFVEFDPLLFIKQLPPLEQCVPAHRPALLPKQTRAMARRKTLVLDLDETLVHSSLEAVDRSDFNFPVTFNGMDHTVYVRQRPHLHDFMARVAALFEVVVFTASQRIYAERLLDILDPGQALVRHRIYRDSCVVVDGNYLKDLSVLGRDLAHTVIVDNSPQAFGFQVDNGIPIESWYDDDSDTELLKLLPFLESLAASDVDDVRPRIRQQFRLQELIDRSG*
</t>
  </si>
  <si>
    <t>C_80091</t>
  </si>
  <si>
    <t xml:space="preserve">MILDTSCNWLAASGASGAAAAAALSGAPSGDGGAVIAAGGMPHRNHCMKVADFGLTSHLVNGLPRTIHTGSGWGAIACGALLWHMCSGVPPHSQLHPAQILVGLAGGELQLEWPADAKPTLRKIGAACLQHDPAARPSFDRVVRQLSAGPEIVAPAALQPLGRQQGPACSQPAGQRR*
</t>
  </si>
  <si>
    <t>C_80092</t>
  </si>
  <si>
    <t xml:space="preserve">MVFKASWRGSQVALKLMVAPDLDQLRLTTREALLSRTLSHPHLVQTYAITLTQLSAADLDPETYAPRRPAPVAVAADSPVTPRDLGAVFESGIRAAATAADMFDSSRRSGGGGGSVGGVAAGQQRCALLAVLQQQQQAQQLQQLQEAPSPLLADERERAVSLLPRSHSLDGAAAAADTQAAAHRHPGHPSSAHRGPHNEAAAQQLQPGRGGQGPQQQVHRGGSGRLMSSLTSAPLRSAAAAADEAHRNALLSLLRELRLLGAAPGHFLTCVIMEYCERGNLLQLIQEQAAAAVAAVAAAAQLPPPELASMSAAGAAGVAGTGTFVGVTSAPTGASRMLFLTSGGRGSRHRRSLLPQVASLSCNTSAPVTGNAARSGAWASVAGAPANVLLRAAPAEDDDDGVTCAAASLDPPPPTPAASMASSSHTAYVGTAVMSAPAAGGAAVDRLMPSPPAVRGGMRPPAASVDNPERRRRYICKLADFGGGGGGGGLADCGAVPYLAPEIVVQGTGGKPADVYSYGALLWHMCSGVPPHSQLHPAQILVGLAGGELQLEWPADAEPTLRKIGAACLQHDPAARPSFDRIVRALIKAVEKTALAQALSFRASVDSRLDSRLATGGDDSVPAASAGPATLSAVAAASRVAAAAAAGIVMGCCIALAVAAQYV*
</t>
  </si>
  <si>
    <t>C_80093</t>
  </si>
  <si>
    <t xml:space="preserve">MRVVALAALGAVVALVNGLVLASAQGNPARFPVPEHVVKWTDKLKVQNIMDVMDAEITKNGTQAVDQQCDSLFGKGYINSWANAKKEICKPGGGSTFTCHEHPNTNRGANIGSLFCHATNLVLDSTDFLGEVITKPGTRYPTPKAGSAKVACDIDRPYTREQVADQHTDRWLYDALATAPAADVNAACADPRRTVSYPVYFVTRMDPTNAYHHFEEVMNFFAAMYIYPHKELLQQGITIVAFDGAPKGFYLELWRRIAYPFRIRFLRDRPYPPGTCFKNALIASMPHRSMYTHFWPGVKSMCRSLYMSSVVRWTHMLMADARPELYTWPDGQHRQNEDTVVGRVTWVSRRHFEAANQGKMNSWQVQRMLSNEDAIVPVLSNAVMTWNSKSCLRNPGDGGCRKVPVYFEFATMELGDHRWYPEQLQQLSRTSVLMAVHGAGVFNEIWLRPSTSSVIEVLHNSGGNHHYHNIASFIGLPYHDMGSAHDPNMLAAKLTEVMDSTALRMAEEHGRKMAALRAAGTA*
</t>
  </si>
  <si>
    <t>C_80094</t>
  </si>
  <si>
    <t xml:space="preserve">MAETLCGSPLYMAPEVLQLARYDAKADLWSVGTILFELLAGRPPFQGANHLQLVQNIERGDAVLPDAVARALTPGCRQLLYQLLRRNPVERISHDELFAHPFLQGEAASAAVQLPAPIAAAVAALAAQEPLVPPGPLQPPAAQHRHMPVSQGAVRFITPAGRDRSPVHPLLRPTPGTSPNTSTSPPAPGAAAINVSKSQESAAPIQHHHKQQPSQAAAAPQAAGGVAATGVGVGVGAATTAAVESVFMEGAAAAAHAAATATRAAAAGGGGGDALAESSDSDYVVVSSPSATPRQQQHQQPAQLLSPRTQHPAIANSGANSRSNSGGGAPPSPTTAHPAATAAAGAAKQPTSQQPAAPWQQALPPIAAATLPHSAQPAHTAQPAGTAGTFTMRMPGAQPASGLNGGGAVVGSGAGGGDGDVALLPRVISLLLDHAKARCTSLLDQEAEARQFGVGASGLGGWDGAGLAGTEEGAGMAEEAAEAVGTLLVAVRLLAAALSSRSAAAAPPAAAGSGGGAAGEPVVSSGVAAAPEAAATGANMVSSPQPVAAALPAQASSPFATAATPPARNTTEDDATAAAGAAPADSTCGRLATATSLRSLAVQARDALALMDEHMHGTVAQLLLGGADVAAAAAATSASASPAARPPAAAAATAPPPSQLLVPCALDALMATAVRHSRAAAGEELLGHAAGAAEHYGAAADVLAFLLAAPLPPGGAAASQLRHPASVVARGGAGGGGNNGEEDVALTDSELLMQSVRPPLAPHDRQRLAKYYAAVKVRQSAAAAAAAATGAGAGNPQNHYSNTNNYFAAGGPKGALPQPHGTAAAVAGGVPAAGVYGMYGNRHQGAVVY*
</t>
  </si>
  <si>
    <t>C_80095</t>
  </si>
  <si>
    <t xml:space="preserve">MSLWGCEELYVTGLHAEVTDIECRNIFGTHGAVKEAVIVQKKGPSAPGAPQSCIVRMMNHLDAVKAKKALNKTDWNGKQISVKWSHNQRVLWVTNLHEAVTNEVRGGGEVLHAAFTQFGAVSKALVACDAPNNASRGWGYVAFENKRFAVKAIESCRERPFLVGPGLKPVVVDWARNEELVEGFSEEVRLTAHAKAPPTPPLEGAGHFPPPGSKEGMQAGRLLALRHEYDELRRLLRIRLAEAEAQVMMTEPPPGPGGRPQPPPPPGPRDGPAGPKPPSGPEANRPSPYAATYGAYAAQQQQQQPQAQAQAQPAPAQPQAQQPQQQQPQPQQSQYGMQPVQTSQPQQQQQAATQYGMYGAPQQQQQQPVAAAAAQGVYGQQPAAQQQQQQPAAAVAYAQPVAGQQQQAAAQQQAAAQQQAYYAYYAQQQQQPQQQAQAYYAQAPAGAAQPVVLATYTVAAPQQQQPGAAQQQQQQMYGMVAAQQPQQQQPQMYAPQPGQGYYSAS*
</t>
  </si>
  <si>
    <t>C_80096</t>
  </si>
  <si>
    <t xml:space="preserve">MAALFICVVQQKVIEFNIADQQLHRAQKDEDLRAELSALQPPADVTGSSSKSAADPLVQPGGGCLLLSPAPTTSVANVGSAVCVFEGILSNAAALAEAYAPVPEDEPSPAVISLSNAQLICHMYAQAGVDLLGLLRGSFTFVLYESKTSRVLAARDGSGRCPLFQGRTGRDSLALSCSRQLLEGLAGCHDVVEFMPGDYKYGWSATPRRYQPADSAKLSRRSLDGHHGGAGVGSASGSRRSSVDLQHGGAGGSSSRPGSRRTSLDFHDPHAPAAAASMSPLHPHPHRTYVVTAEDPRIHKAQAGAAAAAVGQQSPPHYHGSQQQQHRPGSGRRTSMDRRRSVDQQGPWRLGSEQLQQHQQHQQQQQQAAQGQLKEANHKPQQTQGQGQQGAGGRRRSMSSRDGRASLDGRSNASSTDSRSTAPKAAQPQKAKEAAKASAHDDHKDSAACSLRVDAPEWKPTWVAAAGAHKQPAPVEAVTAP*
</t>
  </si>
  <si>
    <t>C_80097</t>
  </si>
  <si>
    <t xml:space="preserve">MHQGSSTLFVARLPLVNDGWLAAGREVALVRPHPLLKSLLSVVDSHGILRVVRLGEGAARSSVVAAYELQLSTAGGFTQPVAKAWSALEHQPDDGVLLSQAGSGRIMFAQLPLGEGEAGPVFLFGSHEAPVLALASTRELLLSGGADGCVRLWSLDTGAQIDSAQQPGGLVAVTAVAFVGPLMAAAGTDRGDVAVLDCSGGRLEAVARFRADAGPVSALAARVSPRQAADVAVAEAPRGLDGGGVLPAPVGLSWRDGGRGATWSGAVDPPLLAVASTAGWLHVFSASATGTATAADCGCWVHAYAGAVSGQPHLSFSPDGRYLAVASGAGTGRLVVLDTCSGSRQSGPHSSMAVMAEQRYPGPLAGGGFLPAAAGGSELVALQRGGGLAGGVRLRLYAAPTAAAMGLPELIQCDVVEQQCG*
</t>
  </si>
  <si>
    <t>C_80098</t>
  </si>
  <si>
    <t xml:space="preserve">MEGGGSEAWFRSSISASAGIAGTAAPAAGAGSFRFVTLPMSQPRATQPAGSQAFGQSLAGGSLDAGDGGGWGADAYNPDPASDEPQDEDGGADDAGGDAQVDLDADAAAEAQDWSQRRYSPLEQAAYLSRQLADLQLEVGGSAQGEGQEQGAEEQLEEGEEEEDGALMPRGAAGLPAPSRRGNNEDVEDAQPHQSLHPHGSRMHAWRHEQLQPIEEEQESRKEEAQAAEQAQEEEGNDDAGAGLGTAAQLPSDSVHVGYSLLPRPEEHEEQVSAAGLWEGFANADVLSGRGMAQAATVEVGARGGVRAAAAPGQHSPARSRLQSPGVLLGSPSTSATGSTMAAAARRAEAPSASAPGAAGRGAPAAAARSSKAATSAATQAQPTAGSRMHLAYLRQQRQQHHQARAAVAAAAPSGGVTHSEDDDVAYAAAMQADEDAAEAAATPGALPQFGATALLLRKMEGLRDVLESPPPGALPPPSEAAWVTGAGLPLDVTAAAAAVGMSEAAAEEAARRAATRAANVPFDAAVYDELPPVHYVPAKAPTTKAQLDPRWVASRQQRPEMWSLWRPAEVASEVSKGLWRAAVC*
</t>
  </si>
  <si>
    <t>C_80099</t>
  </si>
  <si>
    <t xml:space="preserve">MKRGAEAFLMLVRPEGEEGAPSGPSVAAVTPDLPSPTPTSGLIPTPQLSALLDKYSPIFQKVDGIRDSTDPVEHTIPLIPDAVPPAKRSYRLSPDEKAECKRQIADLLAKIFIEPSSSPFGAPVIFVKKKDPESPTGHKLRMVLDYRALNKITQKRRYPMPNIQEIFDQLAGATVFSSIDLESGYHQLRISKADIPKTAFITPEGQFAFKVLCFGLTNAPATFQATMNGYFAKQLGKSVLVYLDDVMIFSKTAEEHLRHLEDVFQVLQTHNLRAKLAKCEFNKPELKFLGHIVGRDGLKVDPDKVRSVAEWAVPQNRKQVRSFLGLANYFRKFIQGYSSLVAPLTALTSEKSPWLWCDACQRAFEGVKRALITAPVLALPNTSEPFEVKTDASIYVTGAVLLQNGNAIAFLSHRFTPAEKNYTTTDQEALGVIHALQ
</t>
  </si>
  <si>
    <t>C_80100</t>
  </si>
  <si>
    <t xml:space="preserve">MEAGRSSLGPSTAKKGMGTQASASNSSGRGASSRVAAAAAAAAEAPAAAGTAESRLAAADLALRLQAAAEAASGHTDSHIYGIPRDEWLQLQGPSRYLGNEVGAVHKPWQDAAVRFCLTYPEIYEVGASNQGHIILYTVLNAAAGLSCDRAYFPAADMRALLERHGLPLFAVESRRPLRDFHVLGFSLAYELGGTNVLDMCRQAGIPERLEPAGVPWDPAAGSWPLVFAGGPTATSNPEPFADFFDFFALGDGEELLVEIGQCLKVCAACRVRIGLVPYVETVHDRMTVEIRRGCTRGCRFCQPGMLTRPARDVEPEKVVAAVEEGLRKTGYKEFSLLSLSCSDYLSLPSVGLAIKNRMQEEGVVLSLPSQRVDRFDDNIANIIGSGQGRKSGLTFAPEAGTQRLRDIINKGLTNEELLRGIKTAWDGGWRQVKLYFMIGLPGETDADVMGIAETIEWLQRECRTGKWHLAVNVTISNFTPKPHTPFQWHSVSTSEFARKQAMLRQALGKLPQVKANFTSIRVSAMEDFVGRGDRRVAGVVRRAWELGATNDSWWESEERAYSYWCRAIEEAGMDWKYRQVEAGEWDVLEALGDERFRGQGGGGRGRLDRGVLADDRLNMPLPWDHIDTGIAKWWLKADLQRALEASTVPDCSHSGLCSECGVCEEDAGFGQNVVAVPPPVPEFQGHYKPRTAKTQRLRLRFSKGGDLVFVGHLDLLRAIDRAIRRAALPVAHDKSPFHSRPLVAVAQPLPLGATSSCELLELYLAERMEPAEVRQRLQAQLPPGMVLEEQADGTRSETMAKLTRSVEWYIAVQQVYEVETDAAAASEPATSSSTPVAPVDFGAAVAAVRAMDKYVISKRTLKKQRKVKEDLRCQLLDIAHIADPLDSPLATAAPALLGRLAGAELAGTGGTWAVIKYSSGKKEDNNVLPPERVVEMLAAAAGGEAAGVKLALVHSHRSAIELEPPARAPVNETQAQVLRSLARWEGHMAAKRQFGMGPWAAGLETRGAREDTNVMV*
</t>
  </si>
  <si>
    <t xml:space="preserve">MSYAYLFKYIIIGDTGVGKSCLLLQFTDKRFQPVHDLTIGVEFGARMINIDGKQIKLQIWDTAGQESFRSITRSYYRGAAGALLVYDITRRETFNHLASWLEDARQHANPNMTIMLIGNKCDLTHRRAVTTEEGEQFAKEHGLIFLETSARTAHNVEEAFINTAKEIYKKIQDGVFDVSNESYGIKVGYGAGNAGPQTVKPGEGGAAKSSSCC*
</t>
  </si>
  <si>
    <t xml:space="preserve">MPAGKSEPAEEGAPRRNVRISTGGPAILEVPPTPAGHAPGMKERGILELTLHSDGRDSQGVPVDPASMFDFCKEYASRPLWDTTSHKLAAVSDAEMPEVFRDKCVYCFTAVNEHFTFARPDYMHASFFQPVQVYVLLTSTTKVPQWLRNDFNRLPESKASMPVDWQFGLHTKVLAILSQKLALIKNARMHVWERKQHCVPGVAYTFGGTEGNSPLEDFTYLLAWRPLEPEEVVNPDARTAVTSAVDSEENKEDRLQLLGRIAEAVAEDDMEQLKRSVEAYSARAKAAPAAWPRPSFLTSGGRLLTTLAAERNAQPRLVLYLVSQGAELDAMGLRYVLNNSKALVSAGYCDVSHLLLSYLALQRNPIASGMACAQVLEECAATNSAKAKEWRALAEQLRSVAVELVGCLEKLELPPAEEGAAAGGAGGAGASAGGAPPEGGDGKQGGGGGVDDAPLGPGVGTGGTIPAAISDVLAPRGVPCSVNDSSPLQVAYDANDLEFMAAPVVQGYLQDRWLGPDYILLALQEKGATFHYQDHHLMLRLLEGSGFVGSLGRPIMRYHSYILHMLVFASRAFYDSPRGRWIWKVFLEAFFLYIYHSIQLMPDETSLHWQHIVFVLYLAGMLVDEWQEGAHQYGGRIAQYFASGFNMVEAMCWLMLVAASGLKIAMWALPDGQDNPTWADLQTAKEFIYNTASILVWARLLQYIIPLYDGMGSQLMIMSQMFREVFKFAIPGTILLTGVTFCLYSMYNGRIPELSSFPKVMLKLFRTFLGETMFDVFDEDPTPIYQIYGTIIVLMYALVATVVLANLLIALISYHFQPEKTEAQSKFQMAEILAHYEYMIDHHLIGAPFSLPQLILRNLLPSGVRQKGSSSWLAETFSLSPMDGIVVSGENTENKFLPIGTNEVPYLIYLLTFYPAVLGMSWAMYFGMAPYCIAYFTFLGYKKWTGESENKNAPAFGAGGAAKVGPDAASAAASAASAAKSQKAPIDMFEMSGKRRHASADHLDGAVHDGTPNYEEWDNKKNFLQLVRLVWSTGIYIATRPLWLVLGVLGYLVLLGGLLITVWLGVYTWVGKLAFHAYWVVRGWLQGWFGATNIVLAKKDGASTNQSTTSTLNPLARVHDCVWVRLQQALLKDAGQVITWKELSRALRHAGFKRWELAVARVGALAPSEASAGAKYAVRRMMMANTVALGAVAGMSDAARRQSMTQRAEATLRLLGSTGGDNEEASSSSSGGGSDSSDDENASPRYGGYGMSRQHGHLRMHQGQPGPAAAAAAAGSAAAGPIGGAAPGGGGVLDSAAAMGHLARKMARKLGRELKETVASLKAEVEQVARSASMAHPGGSGLGGIGASGASLSAPGPAAAGAAAGVPYGGIPRGPSGSGVLVMGGPSSLTRRESGARRESSLEE*
</t>
  </si>
  <si>
    <t xml:space="preserve">MNKAGFAVAGIDHQGFGRSKGVRSYIDRFQDHVDNLMLLSDHLASNERASFPVHRLPHYLVGHSMGGLAATLACVQRPGRYAGLVLIAPMLSLAHRLRETGNLRYALKLLAAMAPKLEVGDSSTVRHVPWIYDAWDADPYVYDGRMRARNVEEFFKATEQLNWAPGLGAEQEGEEGNGGAEDGAEGAGGKGKEGAEGEGGQDKKRKKGRRRTAKVAPGPDGSPPDMGMMTRVALPLLVFQSERDTHVEPDGARRLIARASTHDKTLRMLTKQWHVLSKEEGWEDLCMETVEWLAARADGRGPTAEAMGGSGGYSTGQQQPPSNHMPQQHHQQSTPEPAQHEADGGVPGVGSGSVAAAHASRDAGAFEEGSSTRPSGLPPLPGSGTGDGSGGGAVPLPPMPGGGHRSIGGLAPLAPIQQRRSLGQPPPELESAPGGAAGVYMGAAAAGSAAGGLPPLRPMTARSRLPPI*
</t>
  </si>
  <si>
    <t>C_80104</t>
  </si>
  <si>
    <t xml:space="preserve">MLDACSCIDVLLEVVRTTIMPRMGWKLSGSETLKVPLAKLSVRMATSMQLDDVATRRADLHEDYERAAQGLPPRAVVRREDLPAAAAATLGAIRDTLARLWQKVRWERRHFETLWRLAIDAVPLPGNSHMPLARREPCGCGQHGHGGAAVETHAAAAPTPRQHHFWDCAVAKAVVAQINAHNPGPAPISQAQLWLVQAPPGFQQCVWDVVVMVALAATEHGRVRLRGMTRAAAALGIQTAAAAAPEAAVAGAAEAEPDLDEIPPTQLTPPQPGVNPVELAERRLSISRFA*
</t>
  </si>
  <si>
    <t>C_80105</t>
  </si>
  <si>
    <t xml:space="preserve">MGRNDGETRDYGGADVPLIASAGGFFELRNRPRRDVSWLLAYLLFLGVSIGGGIFAFYHRNTRYGEFVSPDVWTDPKLCPVGSNHATRRLLQSPDDPDAPPSFDLGLFVKTAGAWIGASVGGAVLVGLLFVWLVRVSPAGLVAVPAAMGAVSLAQGATVPGIILLAFAGLTIILFLLWRPQVELVTRLLGLAGRGLSANPGLVPLALGLQVFLLGLLELPLLLACAAAYMNGSVAYNTQRADGGAATSADQCVDADGNQVLCCTWQVEPWVPGYLGLVGVAMTWSMFLAFQVKLFTVAGATAMWYFEPRQQQEARAAGSRTLKCLGFAAGSSLGSLCCGSAVLTLVSMIRQAMQKARQERDRNLLVACAAACLSLLLSLLEYVTRFATVRAAITGEAFFAAGRNVVALLSRNAMDAFGVWWLPPMILQSCSFILSFCWAVAVAFISYATTWRHQHPEPGTPAAAAGNQAATSAVLTAVVAFFASWAVLGFLASLLLNVIDALFVCFAMDRDAGQVSSVEVHAVLTKLPTVGAVVQQPDGGIAYGATAPPQEQHYPPRGYDTRV*
</t>
  </si>
  <si>
    <t>C_80106</t>
  </si>
  <si>
    <t xml:space="preserve">MAAVLEPDNRELWRLLAADDGREAALPLTAAQHVLRQRELQLRERERERERLRRRQEAAAGSEEGGSGATQPAAYVKWPPPIKVPDGQGMAAGTGSGGGDVIAPRAFLCPITHDVMTQPCLLISPQLLSAPTYERSAIQTWLTLRQTDPRTNTTLITWILLPNDELFRCIDDWARGLEVVAVEATEAVAAPIDAAAEQCAQ*
</t>
  </si>
  <si>
    <t>C_80107</t>
  </si>
  <si>
    <t xml:space="preserve">MRLSARRGAARVPIKSLLQNISTVEKQAKGLKNRAEADAVLATVQEAREVVTGMGPGGDLRKFCKPRNPWLVSLLLGDKINLVALRRDVSQGIREEYHAFRDNAALIMLLGPLSLVLGMSWADRHQGVALGTGTLTPWLQTGVQLYLAWLSYFYLAMALRENVLYVNGSRIRAWWMQHHYWSAVASLGMLGLPINSQAVHVFFRSFLVWSVCQAIVMFVQNRYQRRRMYTRIALGRNTSMDVVAGESSGSSGQLLLLYPMLYTLQVAQFAIGAGVAWRTYQAWLSPEGWLENEAQGSDLRGMRGVCLVGATFAYMAYRNFVTTLVTQMEKSGRGGRSRSSKGGSSSRRPGGSSSTSSSAAPAAAAAAGAKGKAT*
</t>
  </si>
  <si>
    <t>C_80108</t>
  </si>
  <si>
    <t xml:space="preserve">MPSTPQDLTGLGPVPAFLSSGGRISFSVVVFHFLPSTTWVFTAPAEQSFWAREHNVMTDMYTGGLLQLEAPALYSVAVCYAPVDLEGCYADNDDKTTLVYCLYTFADALRNPHVRYARIFHDVGVDRVAYNPRNPIVLTAPKTYSACPGARPSINMDAVYAGVAVRAPLELIGLRFRGSLPTNYTTWPRNLPLLLGLMNNEGTGSVSIINSTVEVPDLATTVRVLKSLPSKDTAEPSRPNLQPTVDAWPTAAALADAQAMVDSSKVVAGGGWIVDAWAFRTFNIQPSTGLVNNFSVMPTLPAAPGFHISNWVLSQNSWQQFASLNVYDSLSTPSAAVWRFSNVRVEQANITNVRSMCFGAAIEQGSAMRSQVAVVATDVQLRAALARAARYIQVVSDIKLDPANWPSGDNALLVEAGIIEVRGCHPLPGMRYTIDLSNLRGVVRSSGRLLLQGNLRFVNLAWQSLSATDVMKVASGGMDLSLLGAFEVVLNRAGGVGTVEMEGVVLQEMLGAPGNGALRPSDLLAVLHLNAVTPETRLRNVTVGSSAVMLGMWGMDQWGTQSGSWIFINTELQWAPSELVASTASNDSGTDEGASTNVVVIAVPAAVGGAALLAGVIFGVIYLRRRHQSSGSNSVKAAGYACKDTEDGGGGREVTDTSSSNSIAGDMGAAAADPMRLTGKGDGPELLGSGHGTDVLIAAGAHTTPRASTAPDGPASSRGPLNDIDAAKRAIAAGRPTVAPSSRTAVDELELQAVLGEGSYGRVYRALWCGTTVAVKVILLPAHMSGRERHERMAVMEAAISSSLSHPNVVQTYTYTVEEVQGAKARAASRLQHESLNHSTNPNSVPAMHLLSFGTRNDASGTGGGCASNNSDLVGYEIRLVQEFCDQGSLRDKLNDLVFLKPAAPLAAATASNTGPDRHMSMPGNSPVAGASADVATPGRVGSARNLPTGRSSVSVTSEHVNRVKGSAGMAPTNPVLVVDLAAVLDTAIDIARAVAHLHREGIVHADLKPRNVLLKGSTHDPRGFVAKVADFGLSMRLDHDETHISNAFHGVGAPTTYGACVQPPEMKRTKLINGLISNIAPELVRCNRRSLTWRPRRCSMGTCPVPVTSTASASCCTSCTAARRRTRTCPRRCWGTPSRRTTCGPCSRRPWARPLSTSC*
</t>
  </si>
  <si>
    <t>C_80109</t>
  </si>
  <si>
    <t xml:space="preserve">MVFHDVGLDRSLYNPRNPLQITAPTVVQSCPGSHPSINLDFITTGIAVRTKLEFRGIRFRGTQPTNFTTWPPGVSLLLCMFDVFDGGMVSLVNSTVELQNLPAAVRILKALPAGTSMDASRPNLQTIVSTPRTVGEGGAVLTAWSDTPFPLAAAAGSVAVAASSLTATPSTPTTSPPSFEITQWLLSMNAWTQYSSGNVDAGFAGSEPSSAAWSFEHVHVEQADVANVYALCFGAPLEQGIIFRSQVAVVATDVQLRAALARAARYIQVVSDIKLDPANWPSGDNALLVEAGIIEVRGCHPLPGKRYTIDLSNLRGVVRIAGRLIVERVTLEELLDSTSAGLRPSDMLTVLHLTHLTPALRLRNATLLPGDGGVSMGVWAVQEDAGYTWTFVAAKVQWTPQATDADTWDLTAPPDGGSGSGSVPVAAIAVPAAVGGALLVAVAVLTVLFVRLRHSKRNGGDLAGTGAGSGYQPGAVSGGSSAAAAAAGILAAAAGGNTNSGVPGGGRPASGSRSMLELSLAVTAGGPRDRAAVPGPLEGIDAAKRAIQAGRPVLATERNSLDDLELMSVLGEGSYGRVYRALWRGTTVAVKVILLPAHMSGRERHERMAVMEAAISSSLSSETGGADGLQGSGTYSEGGPNPGLSGLQLGDGSATAQTHGAPSHHEQDLIGYEIRLVQEFCDQGSLRDKLNAKALFKPVLPPGLQAATAINSGATGGNLAAPSTNTAMVAGLALARASRSYANSPALGPAAMGHTTAPGAVDLVAPMMGPQSGSLCGASAAIATAPTAAAGPDGAGPAIPNMASLQRLGGTPHMQAMATAGATGPLQPRPPSLQQVQLRPATNSNLDASGGGPVGSSSLPQSAPLVVDLAAVLDTAIDIARAVAHLHREGIVHADLKPRNVLLKGSTHDPRGFVAKTLAYMAPETLLHGHVSRASDVYSFGILLYELYSGETAYKDVPKALLGHAITKDNLRPVFPPALGAPFEYQLLACRCWESNPEIRPEFDFIVDELKRLRCRLCEPTDDASNTRGVWSSMGQGAGASLAPGVFALPEQWPAPASSRLPAIAGVTAGCLLPSSSESCSSSGDDDDDHDEDDDDGSVTMSAAASVLGRRSGPAAGPGADRRRRAWF*
</t>
  </si>
  <si>
    <t>C_80110</t>
  </si>
  <si>
    <t xml:space="preserve">MFGGRRRKEEDKVVEEKNGWMEKFMRAADDADMLRAELFLVQREAATSRAQLEVYRKQEESRARGDGSTAGTPGRSVLAPSVAGSRGPSQTSTPVKGAPPQQAVPASPPGALSVTGVRAAASTADDLVSGLRAEVGRLRRQVEAAELASHQADMRTAILEERLTDAARDLDAARRQTEYMRTTAEAHQREADALRAEVLSQRFINDETANETTKILSELSAAQQRCAKLAAELSSKEQMVGLLQLQLGDMAAAAAASTGGGVPSSLSGMTSAAGAAAVGTSAAAGTASVSPAAAIAVPSSVSSDSGPPGGSVSLSASGLGLAATIAANAGGSGKPVTGTAASSSAFSTAGTGPVFGGSAAPGLLGRVTEGYGSGGGATGSGVSEWPSARLESPLDGGKSPVFGQPSGGESGSGDTTPGASSAQATPMGRLWAAANAAAGAASPSGTDVATPPPGTAGPSPALAVSSNANGNSSSGAVSPGSETSSASPPVASAAAVPNAAAAGVPAPEGGAAPRAYQETAMQVEVTPPAQPPSVLRKSLSKGFAAAAAAATGRTGDASGAPAPAAGSSRVHHRPPQVPHLPLATALRSGGVGGAKAALYTGGAAAAAGAEVYAVAHIGKRDPGQQPAPEAEDTPRTKKTMAAGTGKVAAAAAMFGGKAGLPPSNVTDQEVKAKAEAQAKANADAEVKAKDQEVKAKAEAEAKANAEAEVKAKAEAEAKAKAEAEAKAKVEAEAKAKAEAEAKAKAEAEAKAKAEAEAKAKAEAEAKAKAEAEAKARAEAEAKAKAEAGAKATAEAEVKTRSPPSGRKGKGKSAAADGDGPSSSASSPAISGGPIKVGRPGLVRAAAAAKKGAAAPSDVSAAVEAPEAGGSAVPGAQTTPRTQEPAASASTPAAAPAAVASGALPAAQKPPQAPVPAAAQDVAGKGNAANGASKGSTLSATAALLKRFNSGGLGSAGQASDGTSGPGSRARSPSPLAAAVGGLEAGAAAGSGLANVTAALRRLSGTGNGGMDAAASSTSQPRSLQPTPPRRLLDTGVTGLLNKFHNVTGGAGVAPGPASRVPASAKIAQMRSAFEKK*
</t>
  </si>
  <si>
    <t>C_80111</t>
  </si>
  <si>
    <t xml:space="preserve">MAKKKSKTAVADAPKIAKTALKKTSEGKSAKLTPQAKAKQDSAGAAPKAAPKGKQVATTGGAGGKAEEKAAGGGKKAAEIDDIFSAGKKKAAENAKEKEKRAAEQAEQEPAAKVPKVAGNKDDIFGEQTGKGRKRTEEGFAIYTEDELGLGRKGGDTDLCPFDCECCF*
</t>
  </si>
  <si>
    <t>C_80112</t>
  </si>
  <si>
    <t xml:space="preserve">MLSCHGAMQGPLASTVPDFWRMVASEDVGAVVMLTNTVERGVSKCAAYYPQQAGTRLPLRQAASGQQQQQQQHGSAQGGGTAVAVPVAGAGAGGATAEADVDEVVTLNSRALLGGDLTQTQLAVLLSPAQPHAAPAAAQPPREVQVLHLRYNAWPDHGTPADSGAIRSLCDLLGPVREAGRGVVVHCSAGIGRTGTFVAIDVIRRRLQALSAAAAAAPGSVSPAAVQAALDLPELVHSLRRQRCGMVQTFEQFAFCYQAVYEELAAALHADQQQQGQAEPGRGGGSRVR*
</t>
  </si>
  <si>
    <t>C_80113</t>
  </si>
  <si>
    <t xml:space="preserve">MKAGAKAGAKKTNSYGTFIIIICFSVGLLGGYILLGSPHTAEHVVKADGSLSSAGSAGGAVRTWTSRRELFTPKSSSHSVSGASASSSSPELPQNVALGNKPPANGDVSKEMAAALKQQQSDKSEQGAAKDDSKTAADLMKAQQSDKSENKAAVSNTEAQAKSAVTGGAAASATTTTTAATTTATTNTAAAGTATTGATATAVATAKPANGVFPDANKWPITPVKEKMPGNTVHTLFTSNGSPYQNIQARIMVGTYNIVRKMPGGERLVALTRILHRTTPDEVMDEIPTFIAQPLQPDCDKWCWFPVADRANAMQQFIDAAEKDPSMLKAPWLLLLETDYVWMKPLPDPGDAYDRSVPGWSFGFDYIAPSIPIIVKLLKERCPDCDPKDVPNSGPAPVLARFSDFKSLVMMVTLAAKSAAQRAATPIWEDLSKWIETHEEAKKQLGWVREMYAWDIGVAANKLNIKNLPPPSSPLISQPPHDRAIGNASMYHYTWGSIYKRPGVEKEIWMFDKRTYTAYEHQLKLPLIPMPPEWSEGITLQDGLGVTKELHGTVVDMISRMNEAIKQLPDLTESVAKKKAEEEAKAKAATTAAAGATTV*
</t>
  </si>
  <si>
    <t xml:space="preserve">MQLTRTQVSRSGVRPTRASRRVLVAKAAKTANGPRVAIVGITGAVGQEFLTVLTERNFPYSSMKMLASARSAGKKQEFEGVSYTIEELTENSFNDVDIALFSAGGSISKKLGPIAAKAGAIVVDNSSAFRMTEGVPLVIPEVNPEAMSHIKVGKGGAIIANPNCSTIIALMAVTPLDRVANVKRMCVSTYQAASGAGAAAMEELRQQTRDVLDGKPAQPKIFPQQYAFNLFSHNSGMDVALGYNEEEMKLVKETRKIWNNPGIRITATCVRVPVMRAHAESINLEFEKDISEAQALEALAAFPGVSIINDRQNNRFPTPLDATTKDNVFVGRVRRDISRDDNKGLDLFVCGDQIKKGAALNAVQIAELLL*
</t>
  </si>
  <si>
    <t>C_80115</t>
  </si>
  <si>
    <t xml:space="preserve">MWNNVIGIENEQKGTNSAIEAALHAPSYGGGHKAQRMERAQALIEQAGYQPKATDLQGLLALAKSQGATGNATRGACKICGGLGHLTKKCKNGVSGHTGDIGDLDAAAAVASMRALLPDPDEVSSLGSSDLDGSDLSDSDGDGGEKRKRKHSSSKKEKKEKDKKRKKEKSSKKGKKERKEKKDKREKRDKKRRHEEDDREGSGKRARDESDSSSDSGSDSDGDRRREKRRRSSRERDSKEREQRGGREEDAREERRGEGHEDRRGEGHEDRRGEGREERRGEAREPEREREREHEREREREHGRGGGRDEGEREYDREAWRRMERQRGEREGGAGGRNRDRDREERERGKEREQGRERDRSHERDGSRERR*
</t>
  </si>
  <si>
    <t>C_80116</t>
  </si>
  <si>
    <t xml:space="preserve">MPRPLSPPSTARRVLGSVPPQAMVPTGSARLGPGPVTRPPDGTDGGSARLSRKGKQPQAVPQLLPRAAPRKRSSGTSSSDDEQLSTNSGAPGASP
</t>
  </si>
  <si>
    <t>C_80117</t>
  </si>
  <si>
    <t xml:space="preserve">MPSRKSRRAGALRDLVSELQPLLPLLSAAQLQRVLEVLAEARHTPSDTWFHDYLDASERLLPPAPLPSAQGGAQQQHAWTAASSPTLPAPAIVADAADVFGMLAAMRRLRLRPQRPQWTSAATAVLSANLPQLAPAQVVELLSCFADLALQLPDELMGRAFALLLPDVPQLQPPLLVDLLAACSRLRRRPPAHVEAAVWRALQPEVLAAAPAGELCRLAAAAAALGLQPPADVLAALGACSEGLLRQSAAAAALLGGGASSGCLTVTQLSCLLRDLNKLAVPFPTMAWSQLLSQYLEGLCVRACSVQHVPSSSHQPVSRSGAEVSVEALAYLLGSAARCQLELSDGAMAAAAAHLEAGLRRDPDQPQQPRRPLPPPELVSSYLSCLQGRMRRAEPHHLSMCLFALHRLHVAPPAAWMRAFTLRSFQQLPHMNEVQLASLAWVLARMDYRPPALWVDALLGAAGGRLSCFTPKHLAQLLWAVGRMGYRPGEVWTQRWLGKAAAAFRTADGVTLGALAWAAAGVEARGAAGPWLQELSEHLVRRLPHVPPRSLANTLAAMEALGHVPPPALLHAVAAHVRSQLHPSIAAASPEHEQQGVGMQRRARSGPGMPLRDLSLICHSLAVLGLQADAEWAAAVAGAAAGFAAAGPDLRAAFDGDADDEFGGPVAPGGPMRLPQQAATAEGEAARTAAAHGAHAHHLALLTAALSRLRHPLPPRVWPVLLQGLLSVLHAAAPESLAALLTAAARLRLPLSREATGALLLATHRRLGAMSPACMAAVLQSFVKLGVDPGGRWLGAMEEELRQRQWRWVLGRSRAAAAAAASAAGGQDGGSRDGSEGEEADQPQAAEGAATAWMLPGPRERAVLLWAVVTLETAQPRGTAPALATAAGAAMAGRGGARRRAPLLPSGTAARAGSNEDSARPDEEPCALPSWEMKPPAARRQGLQHDGLLELLLLPPSAELMAAAAAEAGAATSSPSTSPSFPLRPRDAASMAAAQAAEGMLLQQQLRSLCGADLAVVCWALGRLRLRPRGLVRALLPELLRRLRSTQPNEPSPAAGPPASLPAADATEPVPAAAAVARGLGRGLLDSRSLATACWGLSSMGLWPPVEWQAAVAEEALRRLAAGQLAPRECATLAAALARWSRQPASRRHQQEEEQASGSSSAADSDGEAGAGGKSEAKAAQQQQEQQPQPQCYDARSLSWLLWAVAALGCVRELPAWWTAAFLPGGLRLLAQLAPSHRVTLLDSLSRLGLRPGAAWLERAEQLHNLQ*
</t>
  </si>
  <si>
    <t>C_80118</t>
  </si>
  <si>
    <t xml:space="preserve">MADLESQLLQALNEKECIADSGDFAKSQGVDHMAVVGVIRSLQASEMIVAEDIDHFRYALTEESQTYLTAGSPEAQVFAAVGADGISLAELKVKVPGEAGDVGFKQAMQQKWLALDKSAGEPRVVRKVDSIVDSTQALLADIAAGKEVPKADAENLAKKRKLIKPEQWKTYKLSKGPKFALERKKPATDLTFDMLAKGTWRTQEFKDYNFNALGVLPAGGHLHPLLKVRTQFRKIFTQMGFEEMPTNQYVESSFWNFDALFQPQQHPARDAHDTFFLTKPAATPSDRGVPADYLQRVQSVHEVGGYGSAGYGYSWKLAEAEKNLLRTHTTAVSSRMLYRLANQPGGFKPAKYFSIDRVFRNEAVDRTHLAEFHQVEALEEGGDLTLANELDLEELGWGSEGIRGCLVCDRGLTLGDLIGVLQQFFSRLGLKKLRFKPAFNPYTEPSMEIFSYSEQLGKWMEVGNSGMFRPEMLRPMGLPEDVNVIAWGLSLERPTMILYGIDNIRDLFGHKVSLSMVRRNPICRLGL*
</t>
  </si>
  <si>
    <t>C_80119</t>
  </si>
  <si>
    <t xml:space="preserve">MGMFSDPITARPPTNPDPSLINEDFSPTTQDKRTFDTTDYATFWITLVISITTYYLAASLVDLGMSWWQGILTVFFGNLITLLPMVLNAHPGTKYGVPFPVLARASFGIQGANLPSLSRAIVACGWFGIQTWIGGSSIFQMLMAVTGGAVAAAPIAWLGISLPELLCFLGFWAAQVWIVVRGMESIRILEKYSAPILIGLSLALMGWAVTTAGGFGPMLSTPSQFGVGMPKVMGQAIGLPLFMALFTFLGLAVTSATVVIYGEAIIDPVQLLGRMEGLVPICISLFGLMWATLTTNIAANVVAPANAFVNCAPKWISFEAGGILTAVLGLLMCPWNLVSSTHGFVNTWLIGYSALLGPVIGIVMSDYFIVRQRQLDIDSLYSKGDKSIYWYKGGWNPAALWAILIGVLPTLPGFLSTIGVLSGLPPIFGQLYDLAWFVGVAVSSVVYCLLMRGAPGAYKSGGDPSFNGVGGGGAAPGGATI*
</t>
  </si>
  <si>
    <t xml:space="preserve">MTQASLWTHFTEDELKEYISKLAEPETAAAFLASVLKLDNYRFDARQAILLDYASYALEFAHKQGYGPTRTASWYNVAHGVLQTCISGAAYTECEAHFKGLMLQLVRPRPGTDTPHFSPDQVAAAAAFMARGLLRHYRLYQHVFSTAQAHTEYTAELMVETPVVPSFEAALGQADWAALHDQRRAEAEAARKAAEEAEAARQEAEAKAAEDEARRLEEEARKAELARKPATLEEAIEHLVATRLENEKESLAAAYKAKEAELLAKINSLEEAAAAKKPVSAVGAKK*
</t>
  </si>
  <si>
    <t xml:space="preserve">MAEHPQSASEVDIKKAYKKLALQWHPDKNADKDAATLKFQMISNAYARLSARNHPGDDDDLDDLDPDDIFDEDDFEEFADFMRSEFFYRMFFGGMGMSGGRRRGGGGGGGPAHVFFSPGMGFAFGGMPGMGGGMFGGMPGGMFGGPSAGSRAASGRRPGQPRGGRGGSFYTYDSESDDDDDDYDEDDSGSYSTMDDDEEVRAYYEAQQRGAKNAARKEERKRRAREADTFFARSEDARRAAAATAPDPGLAKLAGQQLPRPTNPGGVRSDSSLRISLDPKKKAEHWLERRQIKFELEYRRASDPTAAPSSWTVLASDSTATFDVTGLAPGTKYVFRGRAGMSVPAPDGRGSVLQWGKYSEESTFATTGKSLSETAPPAAAAGTSSWQPASGARARGSIPVAPPSSVADVAARAAGTNATSLSDDAGPSTSGHRHGQGTGEDSSGSGRGAAAGAAAAAGAVGKKENKKGKGGKGGGRAEEEAEGAGKVDSKSREQLMQKDAEGRRREEERQRRAEEKKRAEAEKEAAMRAAMEAAAAEYERSVREAAAAAGAGGNGGVTGAGKGGAAGGKKGGAAAAGGGKQQTEAAAAPSKPAAGPAPPSAAAAGAAASKGAGGKAAKQAHAAGPGKGSQQQQQPLQPPQPPQPQQRGPPPHPKPQPGAGGKPHAAAGSSDDLDLELEMAIAASLQTAQQVRATSRSASFP*
</t>
  </si>
  <si>
    <t>C_80122</t>
  </si>
  <si>
    <t xml:space="preserve">MVPGGQGGGDGGIGGEGGGDGGSGGAGGGDGGGGLGGGGGLGLGGVGGGEGLVLGGGEGGNGLGGGRGGRGGGEGGAVGEFGGGMGEGGEGGKGGEGGKGGGLGLGVMQLLNPLQSTSMKVLPAAAQMVMSREV*
</t>
  </si>
  <si>
    <t>C_80123</t>
  </si>
  <si>
    <t xml:space="preserve">MVSGGDLKAWYCHCNGDKFERGKDIHVPGVVIRVNTSEEASPDLQHPVFSACTRPIVLWQRWLYNVGEVFESSFVRMWMEFRGKDLNGAVVQAPDPRHSLVLATPHGLRVPRYAKMFFNSLFTQYEVTSLSELSARRHDMKEPSNSTAEGYHVSGLNSAGAHLLRHYRDRLPAVSDLFDVEGGDADTLKVVIASRPNATGRAILNEQELLDACSQMDPQQQLEDAGEPGWAKGAESYRGERRAFKRVKCVAHVFGRDIMYDLALAQAIDVLVATHGAAGYHSFFMSRGASFVEVLYWQVWIQDSAHAHASAFEKSEVFRDEYVHREHHVTLPWSVLQQHLVSILQVGADALRYKAAYKAGVHCINDSGQQVEFRPNVADGGWTAVTREELQALEEQERAEAEVDTAAHNSAMQPPHPQDGALGHTAGAAGAEEPAEGAGGGGEGGSSETFIVPEVAAVLSQANDFWAQNLMPRARAIESEVVALTYEANAVTGRAEAEKQDLVKELGRLSELVLSFQSRIQQFLHFGSYGGQA*
</t>
  </si>
  <si>
    <t>C_80124</t>
  </si>
  <si>
    <t xml:space="preserve">MDPQQQLEDAGEPGWAKGAESYRGERRAFKRVKCVAHVFGRDIMYDLALAQAIDVLVATHGAAGYHSFFMSRGASFVEVMPFHFTPQWANIYYARMLENDKKVIWVSGRGQFGQLSGVSGLKCGMQSGYLDATNA*
</t>
  </si>
  <si>
    <t>C_80125</t>
  </si>
  <si>
    <t xml:space="preserve">MVGCQAPPRPLPDNLFEEWQCKEFRKMCVDQQQFVSYDPRHYGPEAVPLPGYDVHEVVYNLPNPYGNGDKFKTGTALHVAPVEVRRAVPAEEACPDLQRPVFSACTHPLVLWQSGGGGGGDGGGLDPALSLVVATPHGLRLPAYWQLLAGPFFRRQVTSLAEFSARLHVRQGGSGDAAAAAAAPQRSNATAEGLHVRCFERLTMCRVVKRKRYRTTAAGAHLLRHYRDRLPAVSDLFDVEGGDADTLKVVIASRSNATSRSFLNEKELLDACNRLDPGEAYRAASMNGTSSHSNSSSSSSSNGSSKRLQGARPVFRRLKCVPHVFGRNPMYDLSLAKSLDVLVATHGAAGYHSFFMSRGASFVEVLPLGFGAKWANVYYARMLELDKKVFYWAIYIRNSSNAEDSALQTWPTFRKAIGASPAAYKAAYAAGRHVISDGLKRLPHRPKVNDSGWVNYTAGEAVRQARLRLA*
</t>
  </si>
  <si>
    <t>C_80126</t>
  </si>
  <si>
    <t xml:space="preserve">MGGGARIGSRLMERMGWAPGDGLGRARQGQAEPLRAFIRPKKLGLGAGQPQT*
</t>
  </si>
  <si>
    <t>C_80127</t>
  </si>
  <si>
    <t xml:space="preserve">MGGSEDGCSSSNSEGLDALLRGGGGDDDDDTGSSASGGSDTDTDTGMGAAGDGDVGRGRRGEVAAVGYYYEYRVGEDGREEVVVVAEDEREGGSREQPQGLGMEQPGEGQGEGGGNGASVNRFPFVMRSRGQVRAAAAAAAAAAVGSPSALMAAAASGGATPARPGRSSGGRQDGAMTGGGGGQRRSGAKGAFEGALRPGEKKKLRKEKIQAKRSAREAARGFDVMSLVSRIADFVGGGSGGGGGGPGDVLALEPLGALGTGVAQAIAGVYGLRHGLQGSGKKKFLLLQSTDRTKAPDAKTQAKVDKIVAAEVARQRRGAAAGAGVGAAGAALHDVTAASVAAARKGKG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TRKMNAALCDDNGDAGAAEAGGTRGGGSYFRSHFCRGPGYEAEEGELPQPAAEAGEAAGSAGGAGGASSCATAAAYAAAPFALGRSGITQLSPGDAAAAAAARAAAAAVTEAAAAAAAVPEASTAAVATQGENDESEGQGDGRQEEVEEEAVAGHAAGAAAMEEGEDEEEDGGDGGGWERDKKRRGRGKKAKAAAKAKAKNGRVAAAASAADGAAGVAAAAAAVPASRSTAVAVAAAAMGQVPTGPSGQPLDRTSHQVKQVGKKAAKEARRQERRLQEAAGLAAPGGGVGVQMVVAAELSYEYGHFERHGRGATARVAASFVLDSNDVAVQVWM*
</t>
  </si>
  <si>
    <t>C_80128</t>
  </si>
  <si>
    <t xml:space="preserve">MLGQQEASAAPSDESSSNVAVVVPAVVVPVVVLLVLGVGVLVWVRRHKRQQAYTKSAGPGGADVESNGDGKGSGAMQGSGAQGSGAVDGIFMGLDENQPLPEWTPMLAAEERDLDDDDDDDAPCASDTHHQSFQLVSTSERAGGDISYSVQNQQQAQTLSVEPEAGAETKAGEDQETSGQVTKQQQVANGGSRRGGSLLRPTSAQLQQNEPQPRKPNLSMSGTPAHNLAPAAAAVAARAAACGAAAAGNGEAGTGLASGAVAGPGREDAGGATPSGEVSSSRVQQQQQQQQLVEPPSDMLAELGRMAAELRSNVKDVAIKLEGVIGSGSFGTVYKGTWQGLPVAIKTVVFTASQDSRRRALSEAALCQSISHQNIIATYASELQPIGVVNSTASAGSSSQEPSGGTGLGPQPSGGGGGMMGRAMTQIVDWRLYIVQEFADGGPLRKLYGHKSIWMGNGQVDLPSIVGLALGIARALSHLHSKRIIHGDLNPNNVLLKRDPIEPSGYAIKVGDFGLSVLLPQHRTHLSNVRMGTMFYMCPAVVLKLYNGRRAGVRTDQGPRYCSIFPAFPPTCPEAYRAVTLHCLQRQPQNRPTATAVEEHLEQLLSSLTGGVLPAQREYI*
</t>
  </si>
  <si>
    <t>C_80129</t>
  </si>
  <si>
    <t xml:space="preserve">MLRGLKKAFSRGRRGGDDSTQDVECEEEIDHGDDATNSPVMVVSRQQHTDAAGGRGDMAHSAAPPPPGGYRGQPIAPARATNAWSFGNLAVEDDAPASAHTGSASTAATTVPRSPAAHVTASSPSAAAAQPAHSSAAWSAAPGVEKEHKPSKLSALFHRSGSKKAEKVTALGSADVHTHFSDKFREPTEGGATDADDLAASSPSTRSGAARTGSLLATPLAVEDRRGLVM*
</t>
  </si>
  <si>
    <t>C_80130</t>
  </si>
  <si>
    <t xml:space="preserve">MRGCISGAMLMALHDLGISQVFDVVYGASAGAINATYFLTGQRNGLRIYHEDLTQGTAFLDFRNLFSSSGAPVMNVDFLIDQVMNTSKPLDWDGVLTSPAPLKVVASCLDSLQPVIISDFADRAELAEALKATAAVPQIAGPPRQLRGRQLVDAAVFEPVPVPSAIRDGCTHVLVLCTRPAPTQRSPWAQRMRSTIEAMAKSTVLNAPYMREAWRTARSPDIVSWDQQLVATLHGCPHEVQRSMGAYVLPLYPEHTAGCHPLCLDPNTLLAACDVGRQALLRLLGPLVAAHKGPEAVLAAAASGRMASAAAAMAVGGSGGSMDDLAGLTEAMAEDLDLVTAASAALGGGGGGGGSSSHGSGNGADGNARSTSSRRAASAFGGAELYSADMELQYRP*
</t>
  </si>
  <si>
    <t>C_80131</t>
  </si>
  <si>
    <t xml:space="preserve">MLARAFRSGAITTVAPIRSLVALFPRAKALACSLPARPETMSGRPRRAPKRSKKYDDEVDDFSDDGSDVPLSDSDSEDRKPRKKAAAARGKKSVEAFTTDEGWSFEPPSIFYKEYGDAQPADKIAAFDLDGTLVNTKSGAMFAKDDLDWKWYNKSAPEKIQAYADEGYKIVVFTNQGTIKSAVKGKAAEKVLSRIDSIMEELGVPVQVFACTMDDHYRKPERGMWDFFVSRFNGGVAPDHSKSFFVGDAAGRTADFADTDKGFADNVGIGFRTPEDEFGHADGGKKTAAKKGGGDVEVAVPENEALVQVFEELSAKAFEFSKSDPKAKFKGIALKKAGKALAEFPNQITLANLKEVSGLPGVGKGSIAKVKEFLETGTVAELSGVDDLAGVGKAAPQIADPGKDMAMNFM*
</t>
  </si>
  <si>
    <t>C_80132</t>
  </si>
  <si>
    <t xml:space="preserve">MTGKGHTHAMSQEEKDHIAQEKFGKPFEELDTNEKKTVGALHHSKQMMGPEGGQQQEGAPTPAHHTRSHK*
</t>
  </si>
  <si>
    <t>C_80133</t>
  </si>
  <si>
    <t xml:space="preserve">MSGRPRRAPKRSKKYDDEVDDFSDDGSDVPLSDSDSEDRKPRKKAAAARGKKSVEAFTTDEGWSFEPPSIFYKEYGDAQPADKIAAFDLDGTLVNTKSGAMFAKDDLDWKWYNKSAPEKIQAYADEGYKIVVFTNQGTIKSAVKGKAAEKVLSRIDSIMEEAFHTDLDLLSQLGVPVQVFACTMDDHYRKPERGMWDFFVSRFNGGVAPDHSKSFFVGDAAGRTADFADTDKGFADNVGIGFRTPEDEFG*
</t>
  </si>
  <si>
    <t>C_80134</t>
  </si>
  <si>
    <t xml:space="preserve">MKLLAEGFAKGAEGFVKLLPEEAEDMWHTFNLVREGDHITATTFRKVQVDKGTGADTERLKLKLTLEVAAIEFDAEGGVIRIKGRNLTESEHIKLGAYHSLELELGRAFTLKKAAWDALDIERVRQATDVSLSADLAAVLITEGLAHVCLVGGSTTLVRARVEANLPRKRGAAAAGYDKAWTRFLDHVFTAVVRHVDFGVVKCLVIAGPGFAKDQFKEHLEQEAVRREVRPLIENKEKIVLASASSAYKHSLKEVLSCPTIASRIKDTKAAREVTALQDFYDLLATDATRAFYGPGHVFAAAELGPAEAAVAGGAAAPDSPETDEAVSFTCVATSGSGSVWVVVNGSDLFHLDVAKCRGHSITHGGSHAAAADAPAAAAADAAQAPACQRLCAFSEPVTALAYDPHHLCLLVATGTELYAVPALAGADASATSLPPAIAAAPGSHRRSQRPHQPWAWGHCWDGEPRLLLGGVGDAEARRLGPQRDGGAEAATLAGVVGLAACGRRGEWLVLEQVMAQCSRRRGVAPRSCVRRLRLQLSADAFGGGGGDGGARAAAARIETLVTAEDAAWRSPLVLPGGVLAVLQDGGGGGGGGSAGGGLGGGSGGCEVVLMRLGLTPPPAPMTALAAAEAALTSADSSGGRPGEDQLLPLPSHHQLAAPLPLPAHHQLLPLPAAPQSAEANPVFGAGASGQQQQERQQHLIDLAQQREAHGHRRRARRVAVSPVAPETIGDGSDGDRHLELLWSVAALADQLLLPELSRAAGRALLRWADSGGALVSSAAARSAATAAAGMACASAAAATDGRGAGGGRGCREAVAGESGPAAATAAVETSGGSCLGPAADALLQRAEAQGFVELAEELWRRRRLLVLDSGTWLDTWRAVPV*
</t>
  </si>
  <si>
    <t>C_80135</t>
  </si>
  <si>
    <t xml:space="preserve">MDFARDPRRALVKDFTAPQQRRFTDLMTNCRHVKRPDYCVSHKCDSSPFHCLVRSATTLQWRGARRVAVNQHSPQEQDIHLAQLNNAITYASGGVDAGWGLGLSLCTC*
</t>
  </si>
  <si>
    <t>C_80136</t>
  </si>
  <si>
    <t xml:space="preserve">MIRPEATVGEWRLQQPLRLFIESGYSYPKDAKWIMEKNWMPWPYTDPASGREALHVTHMVQPHRVLECAPSGACKVAHETTGAPALFAKFEGHSIHGGPPVIRVDAKLARDGKPYYMGIMHHIELLAPVSRNGKPKKKMKLYRHFAYQFQPEPPFAITAISDELPLTFYRNEHHAAKAHVTYVAGFFMSANGTVYISYGSGDRQARVRVMALGELEATFTGKIAFLP*
</t>
  </si>
  <si>
    <t xml:space="preserve">MVRLISNEEYDVIVLGTGLKECIISGLLSVDKKKVLHVDRNNYYGGESASLNLIQLFERFRAGAAPPPSLGPSRDYNVDMVPKFMLANGKLVRVLLHTDVVKYLEFKAVDGSYVLQKGKIHKVGWGWGGVAXXXXXXXXLQNTVVTLLLRLLRNPALSSLHETSPHPCTACPRPHAPPHLLATPSTHLLLVLLLPQRDDAYLTQSAMPTVLRIKLYHESLFRYEGLNSPYLYPRYGLGELPQAFARLSAVYGGTYMLNQPAVEVLYENGVAVGIKNGADVARAKLVVGDPSYFPDKVRVVGKVVRAIAIMNHPIPNTDNAHSVQIILPQKQTGRKSDMYVFCCSYAHNVAAKDKWLAFVSTTMETANPEAELSAGMALLGPVEEKYIEVRDICEPLDDGTKDQAFISKGYDATTHFETTVDDVLDMYRRITGRDLDLTAKEPVTVEA*
</t>
  </si>
  <si>
    <t>C_80138</t>
  </si>
  <si>
    <t xml:space="preserve">MPALTSPDANSAAAAAAAGPVCEVPVLPACRISASQDASSGPPMVGSVFPKNCQCLKQLQNISCLESRYVYDYYLCEHGAFWSWKSMHCFEYSNRPLDQQLSGIPEPDAAGVVWKKGEWLSVVEGQDPFSFGNVSEPPKTAMNSKQFFPLSRCPDRPLHFPIYLAEHEFFNRLLGDWATRTENPWEANLFYIPTFTYYYIGNVGQPGKLFSRVVSYVRHNYPFWNMTGGRNHILTSVNDRGCCDIYRLGPDVQRPIKLVHFAQSGKVALRGRRAAAAAGVNESMLLDGQQLGWFIKERLPEHDVAFPNYLPATEHGSWTKSLQDAYIYADPATYGGAVTHNSSRPRPVLFSFDGFSKPDMAYSGGVRQGLLALFGNTTRPDVSINKGGGPSLMLRSRFCFTPMGFGWGVRLTQAAMTGCVPVMVQDHVWPTLWDVLPYEKFSIRVSRHNLYRLFEILDSITAEELASLQAGLAHWHRAFVWQPEFGGLAYNYTLESLQRRLSNMWTAMF*
</t>
  </si>
  <si>
    <t>C_80139</t>
  </si>
  <si>
    <t xml:space="preserve">MRNIYDMLGGEADVLAVTHAGHDPQIPNPSGTVWSLQEQISHKVSFLREHVLLPGRPPVVLVGHSIGAAMMIRAVAELEGLRRRQDTAENQQQQQQQEATPNPLSAHPPAAVPYFAADARLPPIVKMVAVFPFFETNFPGNSRQRRLRMLAPYYELLGWVGAAVNALPEALRRGFVALNASMEPDARSLTARLLTRHVVRNAFYLAGHEFKELSQPWDWALMGELGSRLHVMGCEHDTWLSRRQYDDMLQHVPGLQRQSLEAAEHVVGSIVRPLLYAASPSAAAAATANDHSNGHVELPQWGSAVLRGSPSAVSVSRGPASPSPSGSSSRSGGSGAGGGAADTADTAAAQPHATYPAQHHPLQQHYAPHGDQQAALYGQTAAVRRQMYGDDVAGSARHDAMAAVAAAGFGSRGAADGVSDDQIELDVFGDGAEPAAGGSGGGSNGKLAQRGSAAAATASSSVAVLASSGAAAVAAGGVVTRSMARRQGAAGGGR*
</t>
  </si>
  <si>
    <t>C_80140</t>
  </si>
  <si>
    <t xml:space="preserve">MQFASLRSTSVQFQPQLLRTDRLRALRTAATAHAAAQSSAAGAAGPMASVTLVPQGGLHVSKPTWWLESRFHFSFADYWNNEKMNFGALRVLNDDLVKAKAGFGAHPHRDAEIFSYIVSGELSHADSMGNREALPRGCVQYMSAGTGVTHSEMNDGDETCRFLQIWLTPDRRGHAPQYGSTRYERADRHNRLLRILGGTGPAPAWPQLHSPHSISLHQDANVIVSESDAGTRFDLSLGPRRQAYLICIEGDMQVNDQKLGMRDGARIVGGGSEAAPAPLSITAGSTGAHFLVVEMARSD*
</t>
  </si>
  <si>
    <t>C_80141</t>
  </si>
  <si>
    <t xml:space="preserve">MADNKPPITVVSVSDMHGLYLRHCIDVPQGDVLVIAGDIELRHKKRDVALLEGWLASLPHPHKVVGFGNMDRAAFEAGESLSIAGATVVVDKVVEVGGLRLLASPWSPEYAGVWQIESEAEGKAHWARLLPHDLELDVLVTHTPPAGYGDLTRGSHVGDKQLLAAVQALRRPPRLWVCGHIHEAVGEYRVPHPAAPEGILLVNAAAFYTSKHGWEAKAQPRAVALPQAQVVAQGDPARAAAAAASAKSPGSDSDAGGGSGGAGVWKAPRDCIVL*
</t>
  </si>
  <si>
    <t>C_80142</t>
  </si>
  <si>
    <t xml:space="preserve">MVQCHRGQFSNRLMCLKNGVTLARALQRVLVLPVFTDVEPVVDVSKYVSLDCFRRSNQAVTYQEFRGELCRGVGLGLPEHAVASGGSESASSHKIKSEGGDTSSFCEDGALLQLETSYSLADYRGYTCWARREDITNARDLGITIKGCKQIDPANITVAGINNNNPYPLEYVKRTFADRPEKVLLFLDLFGVNLLPDVKDLAETVSQPEEMCGWMPAEQAAAAADAVMQTLIPLSGDTRRLSTGTQHSVVASAVAASPGAQPLMRLRGTRRYMAVHLRRSDWFYYCAGARKCFYSMTEVGAWLNETLAQHGLNTLYASTNADEREKQMLRRAVSGRVLFWEDVVSELLRWQAGATPGAGGDILGSGTSQAGDGEALASASGVEVLPEWLRSIPLDDALMVQMVEKAICMQAASFISSSGSTFSNQIRDFRDGGLDELERNVLMRKFGAATITAAVPTVADGKTVAAAVATEPHESATYLCNEQMPALPDTRRYPDFHNPNIFLEQAKGLWARIKYSLGALWQAVGGSSSSNDPSAVTAKAVRIARPPTLGSMLAAPFRLFERWVLIMEDAHALAAANRFVEMYTGGAVASLVLEGRQDVPVAALVECVVAEASRAGALALHVAMLDVPEQQQVLIMQQLEAARSLAQVTRMGGAAQERGNTFTMLWRGDGLGRRAEPALLEELPVFLEHTDVYVLAKGRVLLGDPRSGLFRQVANTRRLFGFQAVRDGACAPAALRAASGAVRSV*
</t>
  </si>
  <si>
    <t>C_80143</t>
  </si>
  <si>
    <t xml:space="preserve">RPPIRHARRLQHRLLLRRQAARPARHQARHRCRRLAAVRLQHRLLLRLLRPLQQQQLLLQHEPCEQPVLLPAAASEPAQPASKPSAKAAAAAQLSTCCPSWSIPSRSLSLPTSIPSRSLSLPTSIPSRRCAAPSTTPSRRCSAPLTTPSR
</t>
  </si>
  <si>
    <t>C_80144</t>
  </si>
  <si>
    <t xml:space="preserve">MRTHRVSIILQLCCYFAALLLGPLSALTVVQEDGNWWPLENEEAHPGQGLARPGRSLQSVGPVKGLPKRFSIRPIVDNSLCVHLVHLDASRLNPGLTAQQQSAAAATAALVAAARQRSGLPPIQAKDVQDFGTSRLVLLPCAGGATDTFIAEAILGRFYFNNGTNYRQGFLKPFTDKGLCAYGVNASYTAGHPVFGVTGTTYYTEHPNKTSGAAADEPQYLADDNEMDWFDEYIFDWAAYTRYGYDPATIPSTGFKSANPLPPTMLDASGWGPFHSSWGVCMSNPTADVMTPIDDTTTEVALRYHSWTFVNVQDTGSVSHLPRAAARQAYALLTLGPDRPQPDMSPLAGEMDAGDLSAAMGGSDKPYGTGYSTLVSNELCMRLEAIKEGGQVQLAQCNPVAPALDQVFQLIASKKPLGKKKAAKMAAKAAAAAAAAASS*
</t>
  </si>
  <si>
    <t>C_80145</t>
  </si>
  <si>
    <t xml:space="preserve">MAFVVSGLGDVRVSNVAGWAGGGDSGGAGPGSCGGGAGPGSCGGAAGLGGGADHIPDDNCRRLL
</t>
  </si>
  <si>
    <t xml:space="preserve">MPAPSSQTASLPASHRGVPSPRLPGGGSNAGNSPMYQPQITEAWAEPPQPSVNSPSHFLPDIREHAARGPTMGPGGGGLRGLPAGFTLPPEVPSPESLRGEVRIRGLKNELLTAKNRFEQELQLRDAEAQKLREYIEQQRDVMAAQKGTIRELERNVAELTRTHTTNRANHERYSVKAEAKVRALQPVLLLVPLLLLRVSGLADLRDFSGSLLLQGRLREVEHEHSAAMSGMAAQLERARKERTALALGIAAVASQALGGDGASPEDVHMDAERAAAEGYEQLPRTAAAWLGLRYELDDDGNLASFSRAAGSPTRPFDRDGARAVAALVAQTRRLFEQRSAYRSKLRATGQQIEHMQAVLDNVEADFNLVNWLIDMMGAEGRRLGAELGTPPLLPADAPPPDSAARLSERVEGVKALVARLSEELLVADAEKRALASQLGHDLSDSPVDRRSIIEAYAAKLKELYGNARRPQPPAAPLNSGRRSPPQGRRPVPPPPAKERSVQPAASPSAASPPAGAKPTGYPVSPKVRAAAGRTHQPTVASQASPPPPDAKEAEERRTEQKAKKANELSDHFSEVLHGKPAEKGRRAIKAAAAAEKAPAPPVAQKAHAAPPEPSTPARGIAAAGKVSREQPPAPPSKEHSVDAAPAEPEPPSPVREPEPEPSQAPEPEPEPEAEPEPEPTAEPQPEPEAEPEAEPEAEPEAEPEAEPEAEPEPSEPAVEPEPQPEPDAEEAPETAAAGGADGEEEAGGDEPEPSEPEPVRVAEQEQEQQEQQQEQQEEEEDVYPEAPSSAVPDTELTADLTADLTMEPTNAETDASEPLSPVRVHLRPSSAQSAAVRMRLSMDAEEPAATAYGTGTGGSEGAEGLAAVEEGEEAMEEAVAAEAEEEEAEAAAAETYNGEPAEEPEEPEDEPAAEEPAAAEEEPAAGEPAAAEEEAAAEEPAAAEEPAAEEPAAAEPAAEKPAAAEEPAAAEEEKEAAEEEPAAEEPPKSPVRVHMRPDSAQPSESVKVRLSMDAEAPMPEAAEAAGGDEGLEPVGEADVEAPEGHDGGDAEADLRAELEAAEEAEVNAQHAAEMAKDAAGDE*
</t>
  </si>
  <si>
    <t>C_80147</t>
  </si>
  <si>
    <t xml:space="preserve">MSFYSRGTASHPWHDLHPGNDAPNFVSCVIEIPRGSKVKYELDKDTGLCFVDRILYSSVVYPHNYGFVPKTLCEDGDPLDVLVLMQEPVVPMCFLRAKPIGVMQMLDQGERDDKLIAVHADDPEYKGFTDISQLPPHRLAEIKRFFEDYKKNEHKEVVVDDFLGAEEAKKVVKDSLNMYQEHYVPRKLRNVYE*
</t>
  </si>
  <si>
    <t>C_80148</t>
  </si>
  <si>
    <t xml:space="preserve">GSFRRGAHGYCLRRGDYSGRRDGLREEEVAAIAAWWPGFWCGVRGHRLDHPEPRRLCGPHRGCSHQRGHGHHDGPAPGQDQEGYAVRYPNGPGPAGVAVPRQQGPAVGLVTRRPVTYGKCTRPVWLLPAKTRCQAVAAENAPKPS*
</t>
  </si>
  <si>
    <t>C_80149</t>
  </si>
  <si>
    <t xml:space="preserve">MAGRATTVGVIGGGSWGTALAIHCARRGHDTVVWARGAATVEAINSRHENTEYLKGHPCPPSLRAXXXXXXXXXXXXXXXXXXXXXXXXXXXXXXXXXXXXXXXXXXXXXXXXXXXXXXXXXXXXXXXXXXXXXXXXXXXXXXXXXXXXXXXXXXXXXXXXXXXXXXXXXXXXXXXXXXXXXXXXXXXXXXXXXXXXXXXXXXXXXXXXXXXXXXXXXXXXXXXXXXTTTQAAVAVAILVSCSKGISLDSLETVAELLEERVVPPEFRPRLAYLSGPSFAAEVAAGLPTAVTVAAKASMGGAVAEGVPTAVAIRRLASKMGVEVPIMEGIHAVIHLGANAQKVVTDVMSRELKAEVAPDIIRGVLASSSGSGSVHGSYASLPGAGAEASTAAAAAAPHGDSAVATSSSTSLGPAGLPPKPPKQVQLAATAAASGNGVTAGEGAGAARSPEDGERWRLLAAAATGAAAAAVVVWVLGRWRHA*
</t>
  </si>
  <si>
    <t xml:space="preserve">MDWEKKTVARASLREAAADVFNDTKTPGQALLSALETAETIRKDRYGSTVAAKMKAAREYLPALEVRHPPRSDTTIFGKPGAEVASLLPDGRPRPGGKVTLDNVKSMMEEQMERHKQLEAAVAAAAADFQSQLAADDAGIAEDMGALDDDKVMRLTEQEVHQVWDCVAQRIPQRARWIEECAAALEAAEEHRRETVEAALVSLCADLNEAAVVSEGEVERLVEKEAMALNVAILENRRAYADVVHRLQVAEVEAERARRAAWTEGYRKWRTLRTQHAIKVFVDRIRSPEFAEPADRLAAFGNLRDRQAGVLSGLAAHWARAGAVTPPHLSAKKVAGWTADATALDAAWARERQQMLASLRAAEDALDSRAAALLAALREEVGEYQGYRPEELDALVAGSAGEAVAARRAAALEVLAAAEAFLDEQAAGWAAVSVALSAWLNRLCAMFDEHRKLTGADESEVRGGLKAAREAFNAADAEREAALDAAVAAVTRGSGEAALDARVAEALKRLDDIEEGYRGFHRDMTALARAYPARVRGANDTYHVSLCDQLGCKAQTGAAGWPALNGGGKKQVLGNIKLPDGRSFALVTDMLQHLLHPEDEEKKAKEAQAAEEAAAAAAAAAAAAAAAPPAPASGRAATPPKSAKKGAAAPPPEPPPPPPPPPEPEPTPTPPPAESPLSNAGTPLCRSIALPEDILRRTIESIQSGLLSDMMTFCQRSLEAAEDWSAEREVALTEELDSWLRHHRPRAGRIEEEVRMARSVELVAQRRRVELHLKAQSTAVKAQAAAFEEGLRALESEARKGVSRLRATEGFLGQCLSSKAIAIRQREAEALRVRLDKELAARVAELGEKTHAAIARITDANRKFESDELKTFESGGKYADENAAAYKRSLAAIDAHLERAWSEQRGRLEASRAALAGEADSSLSEVVGLVPSHLEDMGLLEKMDSLVEGARRKAAGELDRNKAAAAAITAQLDQLDALLDGRKAAAAPPRRRRVSGSGPAPGADGRRPDSPGAASVASSARPGSVGGGPPGRSPGSSASMAGPAGMRSSPSAASMQRGSPGTANGGGGGSPPGRRGDGSGGKPAPAEVPAAPLERCRAILECADSLRKALLRQAKVLDFLQSSGLVAPPVDLRVDAAGVDPPPPPLGSPEALATMGGGAAGGSPGGRPGSTLAGAKRPTTPSNGKPGAAAGAGAAEAPPVKLATDVEAVIDACKKETEAVAKTYYAAKDKARPIRYPARIPAAVEELLRGTDAVLEGLRQQTLSYVTEAVKELRTQVIRSYRSLERLPAVALALLCEHEVGLLAAAHAGLVGELEGRRGALLKLDLPPPGESDSWVYDLPHKDTKQLLRLALAQAEAEVEAPPPVDAKGGKPGAAAGAKPAAGAAGAKAGAAAGGKGKDAAPVPDRPYSPGEWALPAGNFDLVSLGWLDEEGKPPHGLPQPQQVEAAAPTKASKPAPAGKRPASAKPEGAPGRTPLVPVPAPLVALDTPCHRCVVRAYRSAVQRLEESLRSAMSGHRLRLSSWAKDEELWGRTWAQLVGRLEGL*
</t>
  </si>
  <si>
    <t>C_80151</t>
  </si>
  <si>
    <t xml:space="preserve">MPIRRAEDGQEGSGEGVNDDGLMDLDLSDEQLAEVNRIRTSSKSRGTLYAHLGICCHFCRQKKLCGEEDCPRCAHLDGEAECIGKSMCSRCMSSTGMFCRACLDCRYGLELEEVRADPNWICAHCYEEEHGPWEKHGWFCNSSFCMQAAGKKETGIAIHDAKRLGYKSVAHWLQALTLAMSPAEVAAIKTRAAAKSKSKGRKTARAGKKREVQAKGKAGTAEAAQQAGKAEVEMKAKEATVEEAEQEVRAKAEEEGEKRSRKRKAAVEPTAEAGAEEGEEEGEEEGADEAHTQPEPSSSPRGAQLEGGVEAGVELEAEAAEAGTGSDGQQAAEADGLDVPLLKRRRGGRKAEAAEEKAKQLKAAAKEAVATGKADEPLASRRRTARTTRVRA*
</t>
  </si>
  <si>
    <t>C_80152</t>
  </si>
  <si>
    <t xml:space="preserve">MDLDKERRERMAKNQAMLAELGVKQAMVAAKRAAAEEKSAAVGPKAAKPAATRKPRAPAKPKAELDDDGKPIGQAEEEGANQGSGDESEEDDGLFEMVDNMDLRARAGRGPLTAAGVEELEEPAGGSRGGAAQRRGKKLNKRATR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VGEEAEAGRVEAQAVPGADTAAGSATAPSAEEMGEKCSRKRKAAAEPTVETGAEEGAEDGAEEGAGDAHTQPEPSSSPRGAQLEGGVEAGVELEAEEEEAEGGAGMGSGGQQAAEADGLDVPLLKRRRGGRKAEAAEEKVKQLNAAAEEAVATGKADEPLASRRRTARTTRVRP*
</t>
  </si>
  <si>
    <t>C_80153</t>
  </si>
  <si>
    <t xml:space="preserve">MYFPSGRYTLFALHLPDAWRLPQACQAKLQAGETHPEAEKVLGLEWVSLRQLGSIKQGNAQYVTLGRGLPGSSRSGVPSRAAPKHASNGLAQPATTTSTTAATEAASAPERPSAATSDSAGTATVTSGSAISSPASGVAASGPASGSGSSGAGGGQGEAGADCSARAHHFLADILRNKRTSVGVHGWLLCMRRHMRQWHGFQGARPDETAEEEEALAKAARLALGLADVDEDRFVDDGGADSDGEVQEAASAAPGGLEQLFSELPSSLQHQH*
</t>
  </si>
  <si>
    <t>C_80154</t>
  </si>
  <si>
    <t xml:space="preserve">KAAPASALLAVALVAVPHPAAAAAAGSPPARRYPPPPLLPGPSAFLSGPPSFCRSRPSPTPAPGRRPAPQARLCPGHPSPRPSPDTTDNPSPHPGLRSAAQHSPARPASHPVPQPSTKAPNPSTQLRPTAPTLPPPPP
</t>
  </si>
  <si>
    <t>C_80155</t>
  </si>
  <si>
    <t xml:space="preserve">MAGISSAPYRRLATSHGAAMATSEMVIASTLLVKNRRTRKLASFADDERVRSVQLYGVKPEQLEQAVRLLVCEHGVQHVDLNFGCPVRKITARGGGSALPLRPRLFAKLVAAAVAGAGGEAPVTVKFRVGLTPELPTHLQAGRIAEAEGAAALVLHARTADQLYASPVDWAAVRALVEAVRIPVVGNGDVFEGADALRLLRETGCAGVMVGRAAVGRPWVFDEVAAALTGAPPPPPPRLGEVVAAALRHAEMEVDWYRGYHDSERDTLLRFRKFIKLYLLGFNSTGSLQSCLFAAETLEQWRAAVYGGSGQLYDAAEPFPAAAVRFPRLKGGGPLVRKPMGLPDGWLEEARGGGGRAEAQLTDDACEG*
</t>
  </si>
  <si>
    <t>C_80156</t>
  </si>
  <si>
    <t xml:space="preserve">MEQAGQRELSLLGRGASRAAHGSLACQRGPEPAQQGSSGVDEVVGEEEGVGRPADRDEVRSWRHPACPRRQQQEMHGAAEFVPATSSTSTCSGGGQGAAARSSSLPKTRCELQGGGRRRRAPTATAAGTAPASGPAHSKQHERNPRLPSLLAALLTPLLLLVAAPAALLTPAAAQLATDPPPYMVNPLNPFGGCLSLQMDVYLYVNCQYIYLGDLPYCNIIFTCADCAGGVSKAPWNITLFNDPNVAPSPSRVSCPTFNLDDAGNAALLLNYNLGNNCPDLPDDSSIPEAAAAAARPAEAAAPAVTGAIAVAAVVAAGAPGAAQPADRAALTADTALAAGRSAPPAVTQAAVTAGAAAQPSLATGARRDLALAAIARAAVTGTALPRTLNAAVTSTTIAGAALPRAAVASTSGAVATLAHATITCAASRLKIISDNIAKELGLESDGVTTTIATTFPSATXXXXXXXXXXXXXXXXXXXXXXXXXXXXXXXXXXXXXXXXXXXXXXXXXXXXXXXXXXXXXXXXXXXXXXXXXXXXXXXXXXXXXXXXXXXXXXXXXXXXXXXXXXXXXXXXXXXXXXXXXXXXXXXXXXXXXXXXXXXXXXXXXXXXXXXXXXXXXXXXXXXXXXXXXXXXXXXXXXXXXXXXXXXYRMLAAICTQLSVDDCSTIKVACVGVGGLNASLTVFPAMPDSAYGYGDNCSARVTATFSLPASAAGQQALFVLNVITNKASERARAAAGRDFLPSAFLARPSAARQVAVPGYAVTSPTTQAEVAVSTTLQNIISNSGSSKVPVSDQKVALSIATTLGLPPDQVFIVTGPSGNTTGGGSGGGGILTPLSTPPPPPASRCDSPRLGSLCGAEAVGAIVGIIVGGLLLLGLLIGLAYSLISRGRQPVLPVDDYAWVQKYAHVAPGLATAYTPPVFRATPYSVDLNHPTMYAGTATFKE*
</t>
  </si>
  <si>
    <t>C_80157</t>
  </si>
  <si>
    <t xml:space="preserve">MLPRREVWEYGLVSSADVAAVLELTATQVEVLTEVLAALSFAHAAPSATPSDAASAASAAASAQPPAATLGSEEVVLQELSLFLLAQLFSKEAQRADAVEYWPSADAAGGFGGGFAGGPGGGGGGFAGDSLLSPTRRSSSGRSLLRQQLQGHLRTQVMAVRGFGDYLRRNLRPALEVALEAWPPAAGAHGRVGARADRLVFFILASVTD*
</t>
  </si>
  <si>
    <t>C_80158</t>
  </si>
  <si>
    <t xml:space="preserve">MVSGFTVLTDSHRKLRKELKKETEVKKKPEVKKKPELKKKPDDELKKKPELKTAQPPGRHALKLYDLLYRCRQAGLVPSRRQLQALGEWLQTLWCSEYMAAPLITEWHAPPGQEPQRQQRPQRLAAEAEAEAGAAEAAAAGATEAVAWVGAAEEYEEEAAESLGQAGAGVPVPQQQQGDDREAQRRCLLALLASPAGTWLVREGLCRVEDFCSIGVDKASDSSGDYCASSSGDSNARDCNGASATSGSRASSASSASSASSGTTVAEVAQALRETVSLSRRAWLLRELSSVKRDGTDTTWPVGCDTGVKEAWVAAVRASVAADAASIHATTLAGARTRMPRRGRQQRQELKQQDGPVRTVELRGVIVKLHGLPQTTPDNAAPSLALAEHDSALAASLAALGWQPLCTAKLPAGPGVYWFGLRRQQEGACGEEVVTLYHGTSSNLGGRMVDHKRSMYRSTRKGAMPVYWGMRLAALAGTLVVAFSPMPSARAARAAEAEELQRRNYALNSQNNEGPRVRQALLAVGFAAEELEAIWDASCA*
</t>
  </si>
  <si>
    <t>C_80159</t>
  </si>
  <si>
    <t xml:space="preserve">MRDRFWVDEVLWSQGRAAVQLIEQVFLEAGGVKAGGPSREQERARQQRLAHAGGDADRGGALGSSHMGSWEVLWTKSTYAIPAARAMRPGQLVSAVIGLNCLTMKKRLLLTLLQAYGPAGAAALTPRSFALPEQLEEWAAWVARQGPRQLWMLKTGQDAGACVAQQYVTDPLLVLGRKCHLRLWVLVTAHCPMRAYLHKRGLVLFSSEPYDPAAPLPAASTYSASPAHHHKPQHTMHDRGVHHSLTAPPPPPASHVTNYAQNANSLVWGLDQLQAHLGPATWAALWPSLCGACARALGAARGALAEATAWLRPAVQEYGFQMMGVDFLLDRSLHPWLLEFNSSPSIMVQHDQPDCRTLIHEHKYGMLRDTWALVRRRVWRPEEADGGAGGAEGDGGGAGGGGRGYWRRHAVRQAAVAERAEEEALAGTEYESLRPYLPPPE*
</t>
  </si>
  <si>
    <t>C_80160</t>
  </si>
  <si>
    <t xml:space="preserve">MDQFRRLSALGQKDCKVVLSAKDGTKLGWFLIDMRAAKLQAQYKKDDGVWNTLSGAKKGETPQVCVMALFYEDRPDAWSPGPKQASPGRQRAPGRKPAAASRANGGGDGADDVGAGGDLPGPGDGAAFPSAQAAGGGDAGAGDGAGFVAAGEPPGANPTAGLPNFGSPPRRGPADDGPFRHFALTVDVRSFQSTKRLPLSSASVYVQAVLPAELLELVVGSGFKLPSRLAPLTSHPAVDIPRGAEGAVPNAYGTLEFSAGVVELARVLAREPRISVEAWHKERFRTDMLLGSGSVPLTPLLQGAWVDGYAPLFAVVASSVGGELREERVQMGMLRVVLALEDKGPAPQPGSEAAAAAVAAAAAGGGGAARTSALVAATSAPAAAAAAAAKPDPYAADGDTGGLDALVAAPANIGAAAGDGGLQVREIYPDPTAATRAAAAADAAAVGLPAAHAVAPPPALLLPPPPAMALGGGPVRPPSGMGLQGSPEFEAAWELEVWKKAEEARWRSELREREAQRMMVLEAEWRRRERAREAEIGALKAEYLGLEDRAQQVLSSAEARERRILAAEEALLRRRKELEREAGSRLAEAEAAVRRLQVECEHQLDIERDRAASSQQQELAAMRLQLQAIKAAALAQLSPSSSPRAVQDASAAATQSAAGGGAGAAAADDAPDLRNSDQQRDGACRD*
</t>
  </si>
  <si>
    <t>C_80161</t>
  </si>
  <si>
    <t xml:space="preserve">MHAAAPGGAGAAGAAVPPGHVKVQIVVPKGQLPPGQQLVLVGGHPRLGEWNPQAGPRLYLAPAGNAHRTEVVLPTDTPIAAKGVPLRRDPGAAGCFTARAALRMDRQPLNAKLVLVAAGAGAAGTTAVWEPGADRFSAGVVELARVLAREPRISVEAWHKERFRTDMLLGSGSVPLTPLLQGAWVDGYAPLFAVVASSVGGELREERVQLVRRVAMLEERLAASDARCLAVENEFADFRAASRSTPEAELARQLAAAREAAKAAEVRAAKAAKAKQGYKDQVRKLAEQLASLQRRRQRDEDVAFGRPAGAGLGGGGGGGQLSMSLAKLEASQSEVEAAAAREKAAVAAARAAGEREGDLLGRVEKLQANIASYKSKLQEQERSLSTAAQRESSLQAALAEQEVERVALAEQLHDAVETITSQKQVERPGRG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VVQETESLPRAASPARNASENARMRGWPVRIADMCPEDKEQQEQGEGGAKAERESERGQAAGSGKRSESSERSERSESSRASPSKGKGNRWANLANGESAGAAASAASSSSSAAAAAEKPQERQRGSGSNTSSSNGASSNGASSSRNGTHAAGEDVREVGKDDAAEAGRSASGRRNASPVRRTAIPANWRDAL*
</t>
  </si>
  <si>
    <t>C_80162</t>
  </si>
  <si>
    <t xml:space="preserve">MLLKCSRPPCAEGRRGSSLTPKIGAVTSIPVMLPALSPATAFRNAPRSALVAPAAAVSESPAELQSEEQPVRGFGKRLASVSFEQPDEASLVSCRFIVPHHVTKPGQQLFLSGSSPALGEWDPARAVPMEWQEGHSHVAVVRVPASRLVQAKLVLMENGKPVYTEEGNARDLMLLPSGVSLQPGASLNSMDEESQPAAAAANPGQLDYQIMCHVGNTEATQILRLPVVLPAKDSSESGCGYSRDRRVLCKFVVMLDGIKLEPRQFPVVVGSAAELGAWNAGEGVKLMRQVGGYWTRRVELPLYEGSGDIQAKVVICNADGSPAVWEPGTTNRVLSACRSTPGGSAMHIFVCRWSQPGFTPTVCVPVQHEDASKEYVKQLDAAQKEIGMMRQAVTAKSRQVQSLESELAAVRRSERSMREEVGALRAELGQFAQEAELAAKSEMAARREVAELSEQLARVEENYERQVNFLAAKLEEMEREILSLQDQLRESGNGSSAQGAVQNQHAGQHGYSNGNGNGSGRPVTRASWR*
</t>
  </si>
  <si>
    <t>C_80163</t>
  </si>
  <si>
    <t xml:space="preserve">MVLPGGRRSRVLAQTHAACHSNPSRRSSAHRAGYHGCQAQPHPTHPRPAPQPALPSPAGTPLLSLSPQPSPPTHTHTHTRTRTHQHLCGHLPGQHGGGLGVAPVRHHHIVGSRPACHDLAPPAKRLAVAHQHQPLPGHRHAARHHHVHTNRGGVPHQHGVVKPRAGLLPA
</t>
  </si>
  <si>
    <t>C_80164</t>
  </si>
  <si>
    <t xml:space="preserve">MAAPDALIAAFIPASAVVAILFAVFLWKRVAAIQMTGGRVLSSQNGREYLLEEEQRGGEEEIVAKAADIQKSISEGASSFLATEYYYLGIFMVIMSVVICSLLSIVTPEEGRTSADELRNGVFSTIAFALGGATSILSGYLGMQIATFANARTAVEARKGIAPAFMCAFRSGAVMGFLLSGFGLLNLFLAITIFSKFFGDDWKGLFEAITGYGLGGSSIALFGRVGGGIYTKAADVGADLVGKVEKDIPEDDPRNPAVIADNVGDNVGDIAGMGADLFGSFAESTCAALVISAVSSLGKEHDYAGMMFPLLISATGIFVCLITTFLATDLKPAKVIAEIEHTLKMQLIISTLLMTPVALGVALWSLPPEFTLSVPSSSPDKPFDEKVVKSWYMFVCISTGLWGGLLVGLQTEYFTSNRYKPVQDVADACRTGAATDIIFGLALGYKSCIIPTIVIGVAIYVGTSLAGMFGIACCALGMLSTLATGLAIDAYGPISDNAGGIAEMAGMGEDIRERTDALDAAGNTTAAIGKGFAIGSAALVSLALFGAYVTRAKIDMIHSSILDPRVFAGLLLGAMLPYWFSAMTMKSVGKAALAMVHEVRRQFNTIAGLMEGTARPDYKRCVAISTQAAISEMIAPGALVIFTPVVVGALFGTQCLAGVLAGSLVSGVQLAVSMSNTGGAWDNAKKYIEAGATEHARELGGKGSDCHKAAVIGDTVGDPLKDTSGPSLNILIKLMAVESLVFAPFFYNCAHGQGLIFSFFGIA*
</t>
  </si>
  <si>
    <t>C_80165</t>
  </si>
  <si>
    <t xml:space="preserve">MGGTHRLKVPLALVTLAPKTTRMASDDDNPDTSAGGLKLPSRFGMVGKASTTTQYTMGPGTSGNSGGEAGHTIEASRTSICGAKRRRPSGTSIFHNICSHRLFNQFAALPHCLNTLESSQACPQQQSPTTFPALSPQTFLQLKQNGPLDDSALWRSLRGCEALERCQALLAPGGSRGAQERERWHRRAHDHRYRVLCWQVLHS*
</t>
  </si>
  <si>
    <t xml:space="preserve">MATRAVLQTFERYQKERVAFVTAVAEMAKNPQNIEALQQAGAMALLRPLLLDNVPSIQQSAALALGRLANYSDDLAEAVVQNEILPQLVYSLSEQNRFYKQAAAFCLRAVARHSPELAQSVIDSGALDSLVTCLEEFDPGVKEASAWTLGYIAGHNAELAQQVVDAGAVPLLVLCVQEPELSLKRIAASALSDISKHTPELAQAVVDAGAVAYLAPLVINQDAKLKRQVCCALSQIAKHSVDLAEVVVGAEIFPKILTCLKFPDEFVKKHSATVVREVAKHTPELAQLVVGNGGVGALVDYISDSAGNNRLPGIMALGYIAAFSETLALSVIAEKALPPLVSALNEEPEDHLKSATAWTLGQIGRHTPDHAKAVADTGCLATLVSLESDGASSDDLKTKCRRALKSVIAKLTHLPALDALVHRQLPESVMKMVLEQVGKVLANDAAGRAQFVHSGGLAAVQQMAEAPGSKLKEAVEIINSCYPEEIVKYYSPSYSQQLLEKLESMAATTTAY*
</t>
  </si>
  <si>
    <t>C_80167</t>
  </si>
  <si>
    <t xml:space="preserve">MGRAKAVAGLFAADQAPACSGGGNGEGSGGSSSCSSSYRLPASPGPEQVAGRMSDWLQAHVCRWPLALLLGPAAEALGLDREEPPPGLTPEEQACVSV*
</t>
  </si>
  <si>
    <t>C_80168</t>
  </si>
  <si>
    <t xml:space="preserve">MSHAVNAIAPPAQQNQLKELEALAAQKAEEVERLLRQNSELKFRHSILQKVVNMRDHQLKVMRGPGSGAFGGPGYTVPWGGANGAQQQQPAAPSCSGASGTNGGVCGGGGGGSGGAPGTPQNPAASDGCGTWAAGEAAGEVAGAGAGPDGGCKSWKNFLSDVAVPLLALETDPRDEAAAAQLAAAAAQAAYLIKGASLLAPDTLATAMQIHLESEAPGAPEPGHWLPVVRTLELSPQQEAELRAVWGLYSGVMRAVVAERGGIMATLATGVHGSTQDIVRMMSQMTVSPECEVMQTLQRNMRREKSAHLLLRGYLYGHTLTTLQFVKASVYSYPWLPDATAIVAVVAEQGAGAAAAAPGAAP*
</t>
  </si>
  <si>
    <t>C_80169</t>
  </si>
  <si>
    <t xml:space="preserve">MGAEQSVPAGVEVQPAAPATAAPSNQPDGAQTEESSSQQSSAMPSALVLVGPSGVGKGTLAKRLMDGAPERFGFSVSHTTRAPRPNEQHGVHYYYTTKEQFAKEIGEGKFLEYAEVHGNLYGTSVAAVRDVLESGRVCILDIDVQGARAMRKSGLKGIFVFIAPPSLEDLANRLAGRGTETVEQITRRLHNAKQEIESINEKGLYDYLLINDDLEEAMKRLTAIAGRAAVGLGPEPGMVPERVVLEDAPLPDIRALTEQQQQQAAASAGGAAPASQPAEAAPAQAAPAAPAPEASHAPEASAAPVAAPQANGVVVSAASAVAEQQXXXXXXXXXXXXXXXXXXXXXXXXXXXXXXXXXXXXXXXXXXXXXXXXXXXXXXXXXXXXXXXXXXXXXXXXXXXXXXXXXXXXXXXXXXXXXXXXXXXXXXXXXXXXXXXXXXXXXXXXXXXXXXXXXXXXXXXXXXXXXXXXXXXXXXXXXXXXXXXXXLLRCMAPTGMRVVAVARRKDRLEELQRHMHAMGVPLVNFLPVVCDITKEAEVATLPKIVAKRWPECGVDVLINNAGMSRNDASLFEGNIGSWVEMLSTNVLGTCMMTRAVVQDMKRRSSYGHIINMIGLSGHRIPDGPQGGGFYCATKSAVKTITEGLRQEARGAKLPLRVSGISPGVVETEFFAVRAFGDADATRKATSAFKCLQPVDVADAVMWCLSCPDHMEVNDIVVRPTEQLI*
</t>
  </si>
  <si>
    <t>C_80170</t>
  </si>
  <si>
    <t xml:space="preserve">MAAAAAAAAVAAAAVAAAAVAAAAAAAAAGAAAAGARARFLVAEAAGKATWRKRAQRRPRSGASAQAEEPAGV*
</t>
  </si>
  <si>
    <t xml:space="preserve">MMTPAEVDALVKPLTIKDLRVQTRVRGLTPAGGIEALRDRLKEHMLQTKDFAIKSETGEDLAVVQVTAGQASSEVAAGAGKNNYVRPAGQNVGNFITDRCSSRVLAPPGGGSQIVFGDADTKTGTSNNNYSRPSGQQNVGNFITDKPSSRVHAPPGGASQIHFG*
</t>
  </si>
  <si>
    <t xml:space="preserve">MQEESVYALIPQPQEVPQRPAMHTSKFGGKTHPAQFDFGQNKVQPHATMGRPDGANGPAFLHAHEKEPKLPSPGPPSNPKQKIRPPVPAKEEKPTMGLTSNKNFITANAVDVILAKPGKVPQPEFQWTQKPDYGKVPMYLKRNKDRVAKEKEHFTQYLRMREAPEANAHVSQLSPEDRQQLVRHLKAKWGSVNTAYQGLSLSVDSAVKKGRKEAMERELAEIERDIRTLERGEVVLVVDD*
</t>
  </si>
  <si>
    <t>C_80173</t>
  </si>
  <si>
    <t xml:space="preserve">MEQAVRVLIHGLGEDLEREGLRDTPKRVAKALLDCTQGYHQDTSSTLGTALFHEPIVHDGDEGVVLVRDIDFASTSEETLLPFHGRCHVAYRPKNGVVLGLSKLARLTKQYAKRLQTQERLAAEVAHALQQSLECYGIAVVLQARHLSNAAAPEQRTSACVSGVFATKGSSHLEELLSLLDLEGLAPAAVHNLDLCPRYGRPSAAACTIAASAPALAAASAAATSAPACNGTGCRLHHGHGHGPHGHGHHGHGHGHHTDVGVAAPGTPDPSEKDTDGDSDDLVLEAPCACDEMEGAMQQLIAELGENPTRPGLAGSARRYVMSLLASTSGYTQQPAVLGASMSVSAGASASAAATAGYGLEAAAGSGANVGAASARPAGCSRCCCAGELASAHAEQEQDLEGSGCSSRTASGPQAGSGPLRGVVTLRLPFSSQCEHHMLPFYGELLIAYIADDSSASSSSLDASSEAASGPVSCSGPQPLPRSAVEQVVSTYTQRLQVQERITHQVADAVEALLRQRQQQPAQQQQQQEQQGSGLAGGAEDAGCAGGVMVVCDAAHMCMVARGVENHSGSTTSFAVRGAFASRPDMRRAVLRLFREKQ*
</t>
  </si>
  <si>
    <t>C_80174</t>
  </si>
  <si>
    <t xml:space="preserve">MCQAPRATDGNRSVAPSGPEQEDKAAVGQLGASTLESAASGAEVASGSLLACDGKPPSPLPLRRTGSLRRPSTDSAFDAAELPQPTSLLQPSQPAARPGPKQHADLLLRQLPWDAGTTAQPQASGADDSGCGEGDWQERPGTPRCVECASPVLADAPASALAAASAFASPLGRRNGAAGLLGNPGTSVADGSPSLPCPAAYVLQRGGLEGLAAPITAPRPRRMSALHTPPAQLLTASPAGPKVKWLSLGGASSAADADGGATTCTTARVTGAAAVLQAPLSPTGAAVVFVRATATNAAVMASLSSDKSQVAAVAACALTSDGGSLAGSTIGGATAHMGAAKAGGAGVAGSSPASACGLTQGKARTARVQQRSALSVRQSAGGACGGGASGAGTVSSGSSSLAGGLHGAGGALPRYLQTTASFAAKQGSK*
</t>
  </si>
  <si>
    <t>C_80175</t>
  </si>
  <si>
    <t xml:space="preserve">MPNDEEWAKRGSSFPEAVGYLHEHHRTLSPFLATTLALMSEVARGGESAWAAYVGTLPPSCPDCLLNWSKEEKKDLEGTALEELGPDPAADAFKRHVAPILAARRDLWPLQQQGEGEGGAAADEAAADLALFVRVAGLVQSRAFHLEAENWVSGAKEISKLEGGGTQVFLLPGIDMINHSHNPARRNAHLQRLNVAQAAAAKLTEGGAPEGVEAFFVMRADKPIAEGEEVLHTYGNLSDAQLLQTYGFLDSEDGFAQLPGGAASGSGSQPPEAAAEEEGGNGGKKGGKKRGKAGASAAKGKEEAEEGAGYRNPYNAALVPWEAVEDVCCGLMKSMDQGLPAALKRAKREFLAAAGVLQVAAPEATQFVLLAREPLPDELLTAVQVLLMTKEEFNELKREHGGEQAAAGGSAAGKKGAAGKSPIKGAAGKGKKGKGGAAAAKEEAEVDKAGEGKEAAALPKLSLGTALLEEDEDFAEMVCIATLQVLKSCVERYPSTSKEDVRLLKSSECTGRQRLAVRVRLGEKDVLQLAQKAVVELLRKLREGEPIGKDAGEEEEEEEDEKPQGKKPAKGKAAAKGKPPAAKKRRGLGAEASSDEGGMEADAAATAVDEEEDDDGLLAGSDDSERVGYGADEFDDGIGEAHDRGKAHEAPKASE*
</t>
  </si>
  <si>
    <t>C_80176</t>
  </si>
  <si>
    <t xml:space="preserve">MPPAALFRSDPPAPHPVVMPLPAAATVAAGELALVPPAAAAPRAEAAATPSVSRPPTSRSASAAPACPPPPPRRRLPPSPPVHPWGWIRQKAPRRAPLPHSKPAAAAASRLRLRPPAPPLPLLAPAREVPAGAAPGSSPPSSLVTGVPGVAPPPRPRRWLPRCLDDEVPAARDGGCRFAPSVLAAAVASASGAFDVACSAAAACFACGGASASMPLLPPPPSSSGRRRLPRRPAAPPSSILPSYQLRLPRAPCPTPAPLRSVPLLPTPTKLGLSRADPAGPGPSRPPVSPATAERPCGRHTVPTLLQPLGPPRLATSPPVPPEQPDALSHLPDLPENAKGVTTHMMEANSPSTCVQPSASVTGAVHSPPEPSPPPLPPSPLPAGPDDAGMPLCSGCDTAPAGPDGAPAVPPPPAPPATAVAALPAPPPPPDLGKLALTKPPPPAPPPPAVPGTAAARGAGAACVAAVAAWPWPPPLLPTPTPLPSVARLPLNAAPGAAAVRASPPAAPCPAPDAWPPAAASPVP
</t>
  </si>
  <si>
    <t>C_80177</t>
  </si>
  <si>
    <t xml:space="preserve">MCGACEDPLPVAAGAINGAATVAAAAAAASASAATAIGAPGGGAGGTAGEVASSGMQHDGDDLGGPQEHDRHAVQAARRSPAAAAAAAATVAAATAMNPPDSAPAPGSDSAGGAAAIAGADGGRSCHLGGAGAANRATAAAAAAVSALHTTPLITGTPPQQQQQQQQQQQQQQQQQQQQQQQQQQQQEEHQLEEHVCRRPLALMLGPAAEALGLDKEEPPPGLTPEEQRNNTVRHPPLTAQREATRPRRL*
</t>
  </si>
  <si>
    <t>C_80178</t>
  </si>
  <si>
    <t xml:space="preserve">MEQLRTLLQDNDPGGGEAGLPLGVLFSRCQVVYAQQDQLVVSRDPDLIDSALALLARTQSAVESAGIFSSNEDADDLATADVKFLLVPFYIGSLLSAAPVTPGASGSAAVARLSAVHRALPALGTFLHRCEQYDMLGVLGRNAMDAAASGAAPDPAAKRTFKVEKFKREKALSAALAGLEARRAAAAAQEREDEAAAAGTAPGITRGGADGAAVAGPAAAAAAAGGAAGTGPGSAVAAAASRGAGGGGALDEEDERQLWKWRVELCVLQALDTQTSLKQEDEMLQHVAAREAAAGPSGSGRPGGSASSANGPSEAERVMLMEKLRGICRDLDGGRRAQMARDVFKPSHILPTLTVEEAGEIEGREAMEREARQAKAEAKEAARRAALDSDEEDEEDKVKARAWDDYRDANPRGAGNSKLRPCG*
</t>
  </si>
  <si>
    <t>C_80179</t>
  </si>
  <si>
    <t xml:space="preserve">MQQPAAGGAAAAAAATKAHLPEGLLQGLTGLAARLHGLMDALAVAGGAAPGGAARPADAEPATTAATAGGYGNAAASMDVDVGVSVAAAAAVTAGAVRSEWTSALSSKSQRMLRLDCLPQIYTAYAAALRQAAWQRVADATAAAASNSSSSPDAAAATSTPPADAGGGVAGGGEGGSSGGAVGGGGRDAGVPAALTAAVAGLRRAAGVYDYLGAELLPALGGGAAAPGDVPLELLPAAARCMSALCLAEAQALMAAAAEARGMSPGARRALHGGCVTLLKSAEAAAGEVVAAAGATAGAGVSDRLLRVLGAGGALHAAAGCYCLALERQKELELGEAEAAAEALQAAAAHLAAAAHKDRLAVTYQPLPKQPPDAAANAARAAAIMEANEHLLWHQHKHRNAAEEAAAAAEATGAEPELAAASGSDLAGAAFELLLSHLALLPPVEGAAAAAAAAAAVLPRPPAAADASLVAELSTPPWPDDSTTAAGGGGRALDGGSGAAALPPLDADSPGGGSGCDVGAAHGGRR*
</t>
  </si>
  <si>
    <t>C_80180</t>
  </si>
  <si>
    <t xml:space="preserve">MLARCMSMASTTVRGHLVRGSSGSLSASVARGTGAVRVMAWEWNPFAGDQQARDASIKAKMAEANKALEHDKMLCYQCEQTKSGTGCTEIGVCGKTPEVAGLQDLLVYSVKGLASLAHIARNSPAKIEDPAVNTFINGAIFSTLTNVNFADDRFLEFVSEARAHHARLSAKMAAAGVQVPASATEQQVWFGSMPHPLLWNSQAAALGGVGDMLEVAAKTGIAERQRVLGETLAGLQELLVYGLKGVCAYAHHAEALGFTDPTVYAEIQGALHFLNTPGAKDVGQVLDACFKCGATNFKVMEMLSNAHTDTFGHPVPTPVTLNPVPGKAILVTGHDMHDLHMLLEQTAGKGINVYTHGEMLPAHGYPGLKKYPHLVGHFGGAWYRQKIDFAEFPGAVAVTTNCVLDPLQVYKQNIFTINETGLSGVPHIRPDANGHKDFTPIINRALQLPGFTPELIEKRPKKKDVTVGFGHKAVLSVAPQVIQAIQEKRLEHIFLVGGCDGSEPQRKYYSKLYQYMPTNTMVLTLGCGKFRIFDQDFGTLPGTDLPRLLDMGQCNDSYSALVVATELAKVFKTDVNSLPLSLDLSWFEQKAVAVLLTLLHLGVRNIRLGPRLPAFLTPEAVGVLVEKFNLIPANVADPGADMKMMMKNK*
</t>
  </si>
  <si>
    <t>C_80181</t>
  </si>
  <si>
    <t xml:space="preserve">MAHSAFCIAMALGLLCRAAVAIDAAQSTASSSQDAFVGEKLLHRWREMLSARADKGEPAPSVFEQAFTATFTSKQEGEVERTLEQFSQLMAWVDTTPSPNATQLAFLPELRSDAARELAALALALAKSEGADAKALVASLNAISAKLQSASSWRGYAAGRRMLVGAILKKRMDFGGRFPLEVQAAVDAVMLQLFQMHKLSVANRGAVQFFHVSKSGGTNLCQSAEANGCASQGFDTRTNCLIRDFADQPRWVTYNAHKYVQYRMSSRQALPWFVNFHTYRAELTCDQRRAYLLRNGLTFYANEYTNPPTGIPAGASAEEAEAATSGMCEDFVNLIMFRHPHDRLRSQIGWVQKLYKEFYLDTDTQKSFVNRTTGFWERLMPAGVNNYYIRSLLGQRFFEFPVTQVLPQHVTLAKLAALQHDILLSLDAKPRNELALRVGLGWAQALRDDVIRSSAELGDAVALPIDYTTMLERNAPDVEVYNFAREMQALDTLLWNFVSIADAQLGGGSNLSSDKCGYVSMGTEAAVQEREKRYADVVIPASSLRTGGVGVNGVTGAPPADTADAAAAAVRAADSANVEGEQQPAGAKEEEMSTGTGKSVLRGAADSSSSSSTDTTSKRVISISRRTRSSSHRRMLH*
</t>
  </si>
  <si>
    <t>C_80182</t>
  </si>
  <si>
    <t xml:space="preserve">MDQNVFALLGDDENADPHVLAAKAPKPVKKEAPKEEAKPAKAPVAKQEAPRAENGGRGGRGRGEGGRGRGGRGEGRGRGRPFVDRNGGEGGEGPVMERTDGEGGRGRGARPGRGRGGRFSGEGRPPRREYERHDGTGRGHETEKRHGSGRGNWGKEGDEEKPEGEEVKAAEEVPAGEEGAAAEAPAAEAPKEEEKEMSLEEYEALMAEKKKALNKSAEAKNVDPNAELKGLKVFTKQSTEEQGCWGRHXXXXXXXXXXXXXXXXXXXXXXXXXXXXXXXXXXXXXXXXXXXXXXXXXXXXXXXXXXXXXXXXXXXXXXXXXXXXXXXXXXXXXXXXXXXXXXXXXXXXXXXXXXXXXXXXXXXXXXXXXXXXXXXXXXXXXXXXXXXXXXXXXXXXXXXXXXXXXXXXXXXXXXXXXXXXXXXXXXXXXXXXXXXXXXXXXXXXXXXXXXXXXXXXXXXXXXXXXXXXXXXXXRPQSARGEGRGEGRGGRGGRGGEGRGEGRGGRGEGRGRGAAPAMDESHFPALS*
</t>
  </si>
  <si>
    <t>C_80183</t>
  </si>
  <si>
    <t xml:space="preserve">MELNAAVQTPFSCPQPAGYTFLRLHGSAERNLGRVARPPSTSAAAWTAYLAFVCSGLSACTGFSSAGWLKAERAGFGQVGGRWYALSSWEVVDDPAGPCAGMYVRHGWERGGCPQASGFFFLEGKDSSGGDLVAPQPAGRPSLAPTSAGRVAGWAAECEGRGSCLAFNSFGDIDPALVSGYGDCLGLYVRIPQPLPAPAFRPPMSRSNTSVELPVFANANYRPLAPDFRVPADWTSGSNWLELSFEGTYLPSSAALPADLGILELAQSRNVFTNAVPLWLTGPDGSRLVRVTWYLPNVDLSPNGLARIRIRTPYAGWSGLRFTVAFTWRSPAPPPAPPTPPPLPPVPGMPPPPPSPEPPAPPPPVPPTLPPANPPPWLNDDVEPSPPPPPGLPPPPAPPSPPSPPGLPPSPQPLQRTSRSSSAAPVTLPPLFGSRSAVLVALPLPAGWRSDDSRLVVSWAAAAYVPTANATTSPGPGPAWGAMGAYGQFLFTEERYAPAPPPSPAPPSPVPPSPAPPSPDPPSPQPPSPAPPPSPPGLPRPPPDVPAVVTYTYTLPIEATSGSVLLVNPPLAAGSRLTLAAPSPPSP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EVVGSSGGGSTNLALAVGLPAALAAVGIFACVAAAGFVMAARRRRREEAAAAAAALLSKSRDGSSAGGEVVGAAGPGGSGMGPGGPAATGGAGGGGLGPRAAQARQLLSPLGVPASSPHPSSSQLPNVGSTSGSMAGSPSGAGGGGGGAGGGVGGGGGGIGGLLSPRSQVLAAKARRLLRTVTTLNPFGRSGRGGRLAAGAPVAAAGAGPGAGRRPHLAPLAVAAVAAEAAAAAAPSPGGGPGGTLSSGFLDSDVEGPQGAAGAGGAFLDPPAHAAAIFTTGGALPVGRGSNTRDSPAGGEGRGSGGSRGA*
</t>
  </si>
  <si>
    <t>C_80184</t>
  </si>
  <si>
    <t xml:space="preserve">MDPMQKQEAKYKTKSMLAIINDKMEVGMAKLRGEESAALDVAIIKATLQDEVVPKEKHVRTLKTACVGSSPRQSVNYVIHGLAKRLEENPKAWLVTLKTLIVFHRLMRETDPSFQEELLRYAERTGHHRLLRLESFADHTTKETWDYSAWIRVYSLYLDERLAVFRTMKFDPEQDQGLENRESKLKACATPELLDQLPCVQRLLSRLVSCVPEGAAQSNEVCLLACALVLKEVRSIYKVVCEGVLNLVDKFFEMDRGDALKGVELVKENLVINERLNAFVGTIGSIPPLRGAVQFPSVQPLPPDFLTTLEDYIKDAPRSAGDTAKAPLPRAATAVRQPGPGAATSAALGGTRLVVGGPIKDPPSGPTSPQPPPPAPVVDLLGFDSLSINPAPPQPAPGQGPAAVASPAAGAPGVPPYPGAQPPNPYALAAQAPSAPGAPPAAAAPFDPFASFGGAPAPTAAPAAAAPPPPAYPYGGASAFTQAPVVAAAAAGYPGAPAPQAPQQPPVPAPAPGQYGEAAFGNAFGAHPPAPAPVPQAPAPAPAAAAAAAAPFNPFANPTSHATVAPHMPPAPAAPAAGGYPPAPVSAAAPPAPAAPSPYAPAASPAPAAPGGFNPFGSPGGPAPPPAAPANPFGSPGAPSPSNPFGGAPAAAAPAPAAGNNPFAAGGWPAQPTGGAAVVTQQVAGYNLKKPADPLMDLSMDLFGKPQAPPTQQPMRPQQAAPNGSPGGALF*
</t>
  </si>
  <si>
    <t>C_80185</t>
  </si>
  <si>
    <t xml:space="preserve">MLLLGPATPPPPPPIPPPPPPGAAAASMPPPVGRLGMPPPPRPPAPAPTCLPSGDECDRGGRADASPAAPTPPVPAPAPLRRWPHPPGPDAGTAADSPVGVPTRLMVPPPPSCGAVTPAAAVRPPSQPPCPAADTLASSPGQSPDAASPSSGSGMPVSALLTLTRAKPPPLLPPPPPPLPPP
</t>
  </si>
  <si>
    <t>C_80186</t>
  </si>
  <si>
    <t xml:space="preserve">MTVNEGGNGGRSGRVPSGGGTTRRAVSGGGSSGLNSSGGGTPGYQSIFDYQPQPQSSQYSQPQQPAPSGRSGSGGGVAGRGSPTSSSGAGYKSVFNSATVQQQAAEVAQRMAAAAAAEAARRWLLRLLLRLPLRLLMRLPLRLLMRLLMPAPSAGAPPAMAAAPLLYPPRKQGAAQSGALAAQVLLLPLPRPRPRPRPRPLPLSLPLPLPLPLPLPAQLRPMPAAIWPPPPPGASPFPRSGSVGGSPSSSTNSTNSISAPSSAGAARPAGTVGVGGPAGPGATMAEVAARLASLASSPARSFNGGNSPARGYASIFGGGGARAGSAGAGAPAAASAATPRPPPTPSSSPSRSASSGGSGALSGMYNSIFGGAAPRAAAAAAAAPPPAAAGPSAAPTPEVTVAVWPPPPQVPHSSPYAQSVPAAAPVAGPSQQPQSASAPAAQQQTWPQAAPAQPWGASPPRAAAAAAPTHPPAPTQPPAPAPTLTPRATPAPFQINMSSAAASPAAAAPSAPAPPASAVTAAPASALSPTLAPAPSTQASAAQAETEAAEALQAAMAAAAEAKRAAAAAEAMAAQAAAVAAQARAAAIAAEARLSAVIDAAVPAAPTNLAETEAAEAAAALAAAAPWPGSVAPQYEETGAPAVGQSPLSVDLNPKLGQQDGRAAVGGGAAATSGAGQGGIARSGSPRLGQVQAENAVQWMKKVGAFFSP*
</t>
  </si>
  <si>
    <t>C_80187</t>
  </si>
  <si>
    <t xml:space="preserve">MTPVALAMLSPPPHETYPMPCLYPGENDLAGVDFMLSLHKGQHAKDTRVVSGFKPGDRVRLLEATGLFDKEMATYSQDFFYTVTRQKGYRFAMEGKRRLHSPSEMLLQQATRAIEAQEAPPAAPANKPAGKRGSRKREQARQLPSRPTVQLPAPSRGTAAATETQPTTAPVRLRRASATTQSQK*
</t>
  </si>
  <si>
    <t>C_80188</t>
  </si>
  <si>
    <t xml:space="preserve">LVPWPPLPGPWLSADPRPVPPEPSRALQSPPEPSRALQSPSERFRALQSALEPSRALQSPPEPSRALQSPPEPFRALQSPP
</t>
  </si>
  <si>
    <t>C_80189</t>
  </si>
  <si>
    <t xml:space="preserve">MKVAALVLERLLAASRLPGSTFEPGFLAALAALQPDLAVTAAYGALLPQSFLDLPRCGTLNIHPSLLPKYRGAAPVQRALQDGVDVSGVSLVFTVLKCDAGPVPVPPDAQAPQLSEQLFELGADMLLRHLPAVLQRGRAAAEGAARQDEAEATYAHKILRQEAYLDFRLTATQLHNTVRALAGWPGARATLLLEAKGTGTRDPIEIKILRTPPRSTQIAPAPSEPPRPH*
</t>
  </si>
  <si>
    <t xml:space="preserve">MFGKILRAGKGSHGLKYKIDVQVTQLENLPYSIRRCRVVWARSAKVQMTDIKDARGSVASFKQTLSQVTTVYRDKSGKLEAKEYEFKVQVPGKNESDALATIGKATQDMTKFCTDQTTTQNVTIPITFKVGGTTTGYLKLVITTVFLGDANDDGLTEVSGLTGLTSDHGSVREQDLEGFGDEEGKFGKKKSKRDDGASSSARSSKLTESKSSRRKPPPIAEEDASDLEEDAPPSAKPNKWPKPPADEDEGDDNPFAKKASKAAKKAPPPKVWEDDEDVSPMNSDVSAPSSRPGAGASTSAAAAAGPSSSKAVAASSKAKAAAPPAEDEDSLRGDLFSAKPRSSAKPKAAPLPADEDEDSLRGDLFSAKSKGAATASSSTKAKAAPPPIEEEDEDALRGDLFAAKPKATAGKSKAAAALPPAQDDDEDELRGDLFAKPKSTRTGASKAAGAAAAAAVTTAAVAGKGKSKAAVVESDEEDDYAPSTSAAAASKSRAAPGPSSAELEQLRQRVAELEEQLADEKAAKDDLNKKMQKYVDKIADLEDQLAEALAQADVAALFSQMREMETKYQAEIKELMEHHQTEMEEMEERHRLELEEAQEVANSSGRGRGGASADELKRLEAELRDQEASLRTRTAKLEAEQASADSARKAAEAKLAEANRMIDESLLVATKSQQENKALQEDIARLKRQLEDASNRDTSAAVAAATAASANDAHRSSEDDAELEELRERIEELETDAAERAADDMLDDVRSLLQDVHGGDDLLNSPGSAPRLPLLAAGVHSLCSAYGRQSVELREVASRLRDMTHQLSTAQAAARSETASEVGDGAGGKVKPHELLSRVQQLTAERDTLHAQLEASRQQLREQTAAAQQCTTEMRQQVEKLEAEKLVLAQLEAECVELRKQVLTIEQLEADRDALQKQLDTNQQQSSAQTASQRRVAELQQQVEKLAAEKLAAEQFKVATIAELRRQNDELRSSLHTLSPARDKHGGPDGDSDSSRGGSTRLAAAAAGPEGNWHELQTLVTRLKSERSELRRETEVLLDEKANLQNQVQELQRKLQEAQRQVQEQQRQVQELRLAQRSAAVTANAAATAATASSAFASRQMSMPPMGRVEELEAEVERLKAQLADLSEADAVIKEWSDYSAGLATDKSRLEVQLHELSRQLEVAASTAAAADLKAEKAERRAETAERRIEAAERQAGQAQKSVQAAEQRAATAEARVAAAEAAAAGAAAAAATMAAAKRSMEAAERRAEAAEEKAAQAQRSLQITERQLAIAEAAAAEAAAAEARSRAEVAQYVASGMQPADSSEVEELRQQITRLEASLSLLRTQLQERAFGAPGDGAAGRPATQQRRSRGLDLQRQSSSGAGGDDDASSTRFSDEGRSRSWEVELEQLRAQNAALETTIAGLRTGLAIASQQQETAIAAHRAADDAAAQQLEDLRLQLAQAVQEKADLEGTIVMLRAEVERAPLIRAAASVASAPSSPGGELEALRHQVAELEADLVDIRNDRSMLSATVAGLRSEVSRLQEDKADAESTIGRLSAEMEELADALDTSNNENERLSMEVFELRSKVEELEGDGAASAASEEPRRRSLQSAASASSADVPVPVTHGPRAAAAERELAAARALTRELLQQMAVRGMYGVPPDDEDLTDALKLLQTQIVELQKQCQAQQAAARSSSAAGAQVSSAATEAQLSKATARIVELEQLLEDAEIENQHLTEQLEECLTVGRAGPGSVGSANDECQSASYGGVAAGATGVSNPYSYGHANTLTLSALEQRLALAESRRDELSNALEEASAGNKRLEADVASLQRQLAAVRRGQDPSTVDDFERVPQVPSRSRGSRATSDTEEANKKRMEELEAANRKLEAVCDDLEEKSLLAQERVETLQEELQESQDRIRALEASLATAVAAQKRLEEEAAGGASDRQAKEKVADLEGRLARVTRDKAALEDQLAEERANRQELEETLKDKLDRAGDDEAAETVAAFEVKYNRLKERYKMLEESSQEEIDELQDQLTDAQNQITDLQRQVKQLQSQAAQSRAAPVAAAGAGASAEEVRRLRQENEQVVSQLVAKTMELAQQSENEITLKRELARLREVNMKLADKATSLEAQAAQMQMQMQAMMLQASAAGKKGKK*
</t>
  </si>
  <si>
    <t>C_80191</t>
  </si>
  <si>
    <t xml:space="preserve">FARAAATSAFRSSEGALQATTWVGHAAAHCLRIRASTASVRLRISDATSSTLLTT
</t>
  </si>
  <si>
    <t>C_80192</t>
  </si>
  <si>
    <t xml:space="preserve">MLDLTAPDTPIGGFRQWPRSLQLWRGFAVNNKPSLKYVPVPESQHDDFTSEPTTYTQLLASIRAAKSLKRLEHLVDTYADRFDAVHVAAAVARLPHLLKYREADLVDMSASAVVLPSGMTRTRRKHGAQLRSGSAEVAARLAARVDAMLPQHVAHFFPRQAACSIWAFGELRRHGVIERMDSLPQVLMSVTRGNLQPLRVHAAGVDFAQLLHGLAKLGHNDEPLLDALLPLVTERLGSMQQRELQMTVWALATLRRATPELLDEVAQQLLSTSTAFLLPSACASVFWSYAKTEGLARLSPGGEGGARVSRRRARVAAARVKLFDSLAATMMAQALLLAPQDVATTLWACSVLGYHHSQLPAVLGDAVLRALPNCSDAEVASVLESLAHLGYHHAPLMDAVAAGILAEPVVSTEPVNIARVLYAYGVLARRGPRDLQLVGTLAEALVRRLARVERLDTVALACRGLGAFAYDDQAVLAQVAARTEQLLQTSTTGLEQLQAVLRCLDAGGCSYFQLAVAAARMLDDRLRAGACRSAPLAVEVLYYSARQGVEDKEAVKAVLDKVAQHQSQLRATDVARLVVCCQVMGQSATSLQGLLQTLLSNAASVDAATARAAATSAAALGLSDVAHALKTASVAQAVATA*
</t>
  </si>
  <si>
    <t>C_80193</t>
  </si>
  <si>
    <t xml:space="preserve">MGLMLPRSLALLHAWWLSSTEDLALALAHLSQGVPLVLDPDSSAGLRVEPDAVLRCSLADPEQDPDQAAAGGGPGGLPLEQQGNGTSGGRRRRSAAAGSGLGGEGPEDAEEGAADVDEEDEDGDGDEDDGDDDGEGGQPEDGAAESEGVPEAAQPPALTQGLNGEADRVDVVAEDPTAAAAQAALDAAAGGSAGANSDSHAGGEAVAAGAGQEGAGKPTAAGDVLPAPAAAGAGAGATPLRPAGKRARGGAASGIGAKKRRWGGADAEPMRPFRCVVLEARGRMPLLNLNTAAPKPAATTAPASDTESSETSEPSEAQQPSPEQSQTPEPAPSAGEDGAENCGADTNMSAAAGGGQSSQRCRAPAPPATDAVTASCAAVGEGENGSCAAAAEGTVAGSEAINSTGAPAQPNNIDAATAASNRTTAAGAGRGRAGTGTGAGRAGRRQRRRGATGGPRDTAAGSSVCRNVIFVRPPQRAELADHVREVEASPLGLPPVELLRRMMPKAAELAGWLVLPHAMLARYVLLLSNPPPALLLGAPGVGPAPQAAAAMPGGSSGVFSLGAWDGAEAGAGHVGTAVRLLAAWLGRMPLLHVGTQLMLLAGGLMTFCDLQLWSRVAAELASLRRPRRPWPRRRLAAWRVLYEGLVQPQREALLSWNITHFVLLPLLRMALPASALDVALLLPLVYSVGVLGAGNSDVAARASAALLRVARRVRRHEGGYHLMLLSVVEGADPAALPAGCRLLLTAIMDSGLGPPARAAVAAAMLEEAPALAAALAAEAQRREHAAAAAAGGAGAAGAGAGAGAETGADGGAAGGGFGPGGELAAAMQAQVAPPVDRHLRLGDAAGGAVAGAAGGEEGAAAEEELEYDSDEEDEDAAQGQGRAGGPVVLRWPAPLQLPPEVADWEDVPRGFTCAITQGLMQQPAMLVSPDLPSAPTYERAAIQQWLASQMRDPKSNTPLRSYSLLPNDDLSRAIDDWVHWRLRAESKAARRRQARDALRVQEDAEADAAGPSSGAAAADLDQGWDSGASSSGDEVGGGGGAAGAGGAGASTSTGGGSRQLRARRTRSGAAAPTRSTSVLASLARGASSLLEGGAEVVSRGVAAAAATAAAAAAVTAEAVTRQGVRRRNARRGAREWAAAGVDGVVEEGAE*
</t>
  </si>
  <si>
    <t>C_80194</t>
  </si>
  <si>
    <t xml:space="preserve">MSFWYYLFLALFVPLFGTYIVQHLICSVFYKTQNLKKRYNAEWALVTGASSGIGKSIATRLARQGLNVVLVALGDSLLDNTFEELKAAYPKCQFRKVAADLGGSDYLAPIIDATKDIRIQIVFNNAGYMLTGFFHTRPLDALMKNLNCNAVCAVAITHHFVQQMIGSGLRGCVVFTSSAAAAIPSPFSVQYAATKSFISVFGASLAPEVKPHGIDILVFHPSPVASRFYDKAHKLDALDFFKRFAVHPDALPDTVFASIGRTVWRDIGPTALAFRTVVKIVDYNFLATVIAAFGRYMPDFKRASAEGVPAAPGGAAGVKKTH*
</t>
  </si>
  <si>
    <t>C_80195</t>
  </si>
  <si>
    <t xml:space="preserve">METQPARTKPDECAPHVHVGWQRQEAAGTACARAQQAAPPLLDPETALEAVVDQRLPLSHTAAPQRPPPASSAAAAGRIPAVAGSSILAIALCCVTATELLSSSS*
</t>
  </si>
  <si>
    <t xml:space="preserve">MAKKQNYHLEDSAPSVSVHSEGFDDFVENESQGHEQEGRWRPPYGLLAVALFLAVCVGFGGGFGAGWAAHPDTQTVAPAVPVADVSNGSAASGNVDIIRAFMPIDYERNANNKAIQTHYDQTSILNPAFHALSVVISTLGGTNATYDPNVLRIYVLSKYKGSQDLLARLFNVAQRLQVSPDFNAQLYQLTTSLADVFGYIRDNQSKMGTASGAGGRRLLAANSAEPLAVQLVKAFIKSGLQAPALQGALGDLTPIFGDVDAIVDLVVDLWNSIRGIAAEANSIAATQQDYHPSFEPPPPPTPVQVGNVNVSVLTWNPIIAGEEGDDIVQDVPRGSSRRRLLQDNQIVIPLPAGFTPQKPANLPTVLIPLVWHIMMYQNGDGTYGPPGYDKACDMAQRMIAIANFRLMPARFQLFLQECRNTPSYQYLIKPSREAWINCASPGFFYDLCGDVIQPSAVDFPRAINIYVVGEQPPTDWVGYAFAPGATDDPFYGHMGLTWTTLSTDGVNNRANFESGASALVHETMHHLGMAHTFADGECVDDDASTGVTDTPESSGPVWSQPWAQKAYIGCMNAWNKVLTSNWDTANRQASLRVGIPTTDVNPAFDSCPSGSGSDETANYITYTYDICLLAMGHLTSGQITAMHQITADNNPTLYAWGQYYAQNPPAGYTPPVAATPSPSPKPSPSPSPKPSPSPSPSPSPSPSPSPTTSNTGCQSSTNKGCKCVNSWSYQNNQYSDCVTVPGEEDKGNWCQVDRSNGDCANARNGWWDYCTPSCGTNPAPSPSPSPSPKPSPSPTNSGGTPNCGAGATTKQGLTCTMANWKLKDSTTVYQGCANPNNDPKGSWCVLAKGQSTAAGSAWDYCPDACNTAAPPADTASYPKAYNCKNGFTGLPGTSCTCSNSYAISFQGYGTKYTGQSGCTEFEETGSGMCVTTCTKNADKSFNNKPYTCACK*
</t>
  </si>
  <si>
    <t xml:space="preserve">MPGVAVLGTKGVVPKPKGKSPGRDFACCFGTLVNLLQAVFDEVESDEVTYSHLLPKVMAPFETRRRRQFAAQDVAELVHGEGVAQPPQELFPLEVFDNTNFESRMHPEWVPRRPGVPLTSGRALVAHDDGTGHSVVDWVPCTVVDFDEATNSYGVTLHQLAHSGNGSAEADAEDMHVMWLPRVKVCFSAEDPAQFARRHAEAHRSRARAESLLRYNLYVDSMPTDDIPPLTNEQVNRMLSFALNSKKLKDKLMDTSALIAEVNIEYARTMNKVVFDTALTAARAEREADAEAAANGGSVRRSTNGGVAAAVMNVGKPPAAPGAPLIPILEDFPRDPPRPVPERGTVPVEGGADFPQQFSEFSFKTLLTKTEVIMAITKIKVECAKVTKMCLFNTHYTKSARLEELEQTQVAALDSAGNYLKDTWCVALRNAIRNSFKDVGKGWFNLGEASMETYEFSKLRKFLTLTRFVMEDTMRALVEDSLGKFTGFIQSCCPGRVTVHSTSSVEILDASSPVPVPAIGPGRKPPLLVMDLATNKEATRFVYSTQPESIVTKIMALFDAAIGRTQGLHTLEPAIMENLFWATAPVLSTVHQQEEIVVRHRELLRAALSAALVPLEEYMAKFEKYVPLLQLNVESYVAALEAKGEELSLTEVRAEIKRASADLESLMESVPIGISLGLVQINLVKTRELLVKKQEKLVALLKALAARVPRRAMASVSTKFAEIDRALKAKANNLEDVDEQRHYIESLPNKVYELMADVEAQRGWYELLEGMRYLLPEEDLKEKFAGESWGMRLTRQAEKQLEVLAGDEARFKGEMITEQDMFRDTIGDLQVLVSNFGLYTDLGKMEAVVTEVRSVDERLKKADRDAGVYNSREALLGLPPTDYSPLKKVIDTFEPFLQFWTTASNWRSLHKSWMHDSWEKLHGETVEREVTNAYKVLFKTAKVFGQRGGLDKCAENCELIREEVEAFKKFVPLVQALRNPGMRDRHWDQLSALLGFKLHPDKTFTMAAAEQMGLLQHLQAITKVADVAGKEYSIEQALDKMQREWESAEMQVLDYRETKTFVIKVEEQISQMLDDHIAMTQSMAFSPYKKPFEERIAKWEQQLSLVSEILDQWIQLQRQWMYLEPIFGSEDIMQQLPLEGKRFATVDRMWRKTTDAAKRNPLLLKVCSSQKLLDSFIEANKLLESVQKGLADYLETKRLAFARFFFLSNDELLQILSQTKNPLAVQPHLRKCFEAIESLDFAPNGEIGAMNSREKEKVPFDKPMMPQGNVEIWLGEVERRMRFSVRHQVVLAVAAYATTPRKQWVRDWPAMVVLAVSAIYWSREVEEAISEGSVPAYLDKCSADLLDLTDLVRGRLSGQERLTLGALITIDVHARDVVAELAEAKIKNPTDFEWVSRLRYYWRNDDVCVDMVQASIAYGYEYLGNTPRLVITPLTDRCYMTLMSAMHMNLGGAPAGPAGTGKTETTKDLAKALAKQCVVFNCSDGLDYQAMAKFFKGLASSGAWACFDEFNRIDLEVLSVVAQQILTIQLAIQAKVKRFIFEDTEIDLNPACSVYITMNPGYAGRSELPDNLKALFRPCAMMVPDYALIAEICLYSYGYKNGKDLARKMVATFKLCSEQLSSQDHYDYGMRAVKSVITAAGNLKREFPDDDEEVLLLRALRDVNVPKFLSHDLPLFDGIITDLFPGVKMPEVDYNSLLKALDESCGELGIQPVESFVGKVIQLYETTIVRHGLMLVGPTMGGKTCCYRSLQKAMTKLAAAGDSKYERVRVVALNPKSITMGQLYGEFDENTHEWTDGVLACYMRECSEDTKPDKKWIMFDGPVDAVWIENMNTVLDDNKKLCLVSGEIIQLSASMTMMFEVEDLAVASPATVSRCGMVYMEPTALGLEPLLTSWLARLPPGGVAENSGKLGAIFNALVPDALRFLRKNLKETVTTVNNNLVASCFGLMDSLTKPFVRGEGEDPLTADEKVKLGGFLPSLMLFSIVWSLGASCDKAGRTLFDEWFRKHAAECGLPLEGAMFPGEGTVYDWVYDTDGTFAEGGAPGWVGWMATVPEFKCDPDRPFSEIIVPTADTVRYTYVVDKLVANQRHVLCVGETGTGKTLNVSNKLLNDMPPEVQPVFMTFSARTSANQTQDIIDAKMDKRRKGVFGPPAGKRMVIFIDDLNMPQREKYFAQPPIELLRQWMDHGGWYERKPPCPFRTIVDTQFVAAMGPPGGGRNPVTNRLLRHFNFISFTEMSDSSVSRIFTTILGAFFRKYFGDAIQALTDPVVTATVRLYNSIRAELLPTPTRSHYTFNLRDLSKVVQGVMRADPRSTGDSKQVLSLWLHECSRVFEDRLINDEDHGWFRARQEALLTENFGLGYGDVVTSERLIFGDFMVPGADPRVYSQITDMPKLVKVVEEYLEDYNSVSSAPMKLVMFLDAIEHVSRITRVIRLPLGNALLLGVGGSGRQSLTRLAAYMEEYDVVQIEIAKGYGSNEWRDDLRKVLRKTGLDGRDTVFLFTDTQIVQENFLEDINNILNSGEVPNLWGNDDQEAIANAMRPLMAAAGLPITKMGISTFFINRVRSYLHVVLCFSPIGDAFRQRLRMFPSLVNCCTIDWFREWPEEALRSVADSFYGDVDFGDDTGAIMAGVVDCCVGVHQSVEKKSKKFYDELRRYNYVTPTSYLELLTTFIKLLGEKRTEIAEKRRRLEVGLQKLLNTAGQVEVMQKELQELQPVLAATAKEVEDMMVVITNDKKEADETKKQVEQQEKDANEQAARAKQIAEDAQRDLDEALPALERALESLKNLSRNDIVEVKSLQNPPAGVRTVMDATCIMFDEKPKMKDDPANVGKKVPDYWEPAKKLLNDPTKFLESLFSYDKDNIPDHVIKKIEPYIQRDDFTPEAISKVSKACTSICMWVRAMYVYHNVALSVAPKRAALAAAQEQLNETMEQLRAAQAKLKAVEEKIATLEAQYEEALAKKAQLAQQVLRCTVQLQRADKLIGGLGGERVRWQATVDQLADDLINVVGDVVISAATIAYSGPFTPLYRSSLVHEWSGFLEAAKVPATKGTNLLSTLQDPVKVRAWTIAGLPTDTLSVENGIIVSKARRWPLMIDPQGQANKWIKNMERESGLDVIKLSDKDFLRTLENGVRFGRAVLLENIGETLDAALEPLLLKQTFKQGGSEVIKIGDNIIPYHPDFRFYMTTKLRNPHYAPEVSVKVSLLNFFVTPEGLEDQLLGTVVTQERPDLANLKSQLVVSNAKMKKELSDIEDRILQLLSASSGEILDDEELINTLAQSKVTSNEISAKVAEAEATEREIDETRELYRPVALRASLLFFAISDLALVDPMYQYSLAWFISLFIRGIEEAPKAASVEERGHNLNEYFTYSLYVNICRSLFEAHKLMFSLLLTIKILQNRNMIDGREWRFLLAGPTTSELSQPNPAPDWLTDKAWNELLNLSHLPTFKGFADHVAANLPHYRAIFDSNDAHELPLAPPWEDKLDTFQKLSFLRCLRPDKVTGAVQAFVSQHLGQRFIEPPPFDLATCYKESSPSVPLIFVLSPGADPMADLLKLAEDMKFSRKFEKVSLGQGQGPKAEKLLEAGMERGIWVCLQNCHLAVSWMPTLERIVEGIQPDRVHKDFRLWLTSMPSPDFPVAILQNGVKMTLEPPKGLKSNLVRQYNRLTDAYLAASSKPEDWRRLVFGLCLFHAVIQDRRKFGPLGWNIRYDFTDGDLNVSLAQLQEYLDKYEVIPFKVLRFLFTEINYGGRVTDDKDRRLINNLIYTFCGPSVLEPGYAFSPSGTYATPPEAVVSVRDHLELLRAYPIVPKPEIFGLHENADITCDQNETYDMFSTVLSLQPRVASGAGQSQEAVIGALAADILGRLPELFDVDAVIERYPTTYKESMNTVLTQECIRYNALLAVMKRSLGETIKALKGLVVMSPELEGVAYSMYDNQVPELWASRAYPSLKPLSAWVVDLLERCAFISGWVDKGTPPVYWISGFFFPQAFLTGTLQNFARKYTYPIDTVSFGFKVMDALDEGAVVSGPEDGCFIRGLFMEGARWDNQTHVIAESRPKELFTEMPIVWLKPEQHRKKPEQPAEGDASGSIGVYDCPVYKTLTRAGTLSTTGHSTNFVMYLELPSDKPQGHWINRGVALFTGLAF*
</t>
  </si>
  <si>
    <t>C_80198</t>
  </si>
  <si>
    <t xml:space="preserve">MRRWRVCAAALLCSSLFLVSLHEAALAQNLPQGQAADAQKGGTAADNTTAVADDRSAAAAEKPLPLPQAQAAGSGAVEGGAGAEAGSKGTAAADGAGTEAKEAAAAEGATADSEALAGGGGNSASGTAGAAAAGAAAGDKGAAADAAATAAGGAVDAALAQQQQQQQQQQQQQQDTSTIGHPDPANDEPNFKYRGPEWHPRSYGTTNCSAPTPALDEAGNIFGCPVLRDVCVDQGVIIYQDARYHPWTSEIRFPGLNITDILWNTPSVLGIGDKWKIGKNRYQPIVVRPWHHMEESPDVAKPVFSACTTPLLFYHHFPFNVAEVYRFAVNNIYFMQQKLKFFDQHITLVPGNPPMSRVPPYTSFWLQPFSTHAVTSLGRLSQRREPDQAVARSDATGEGTAVRCFKRFVMCKITLKKPTGAYFEAGQFVAEHYMKQVEEERRGANYSARLAAALPGGAKQLADPTVLKVVFAVRSKSHKDVGRVLLNEDELIDRCNAQEVKLPNPGSAAGGSGNGSSTDVYSIFGSMACIRHIFGVDNLYDMWLVRQMDVLVGVHGSALTNAMFMRPGSSLIELRPFGFSGRESWPNIYMKSQTRRMDVFWFGIDVMSANLSSPGEFENDMQDIYTRAKGCIARDRNVAVPWAAMGHQLLNIAVTSRSVWRYKVLRYSHSYYVTHDLQAVELPGKEKWVPKELLTWFTDLDQERTRAAAVPLTPEGEAAARAAEEALLADITKKREAEEAAAADAEAVEAEAVAAAGGAA*
</t>
  </si>
  <si>
    <t>C_80199</t>
  </si>
  <si>
    <t xml:space="preserve">MAVAEKKAKLAPWRHDVGPLGPREIDIRVTHNGLCHTDIHMRDDDWGNHGGFQDVCRVDSDFAYKIPPGLDSAAAAPLLCAGITVYSPLRSARPGLWAHTGSPPGTRPPGYKGMQGHFDLLLNCASAKIDAGQLMSLLKNNGTVVQEMLEFSAINGVKPMLEIMPLSKLLPPPLLLLPQVNEAMDHVASGKARYRVVLTSDWPETRGEGQEGQQQ*
</t>
  </si>
  <si>
    <t>C_80200</t>
  </si>
  <si>
    <t xml:space="preserve">MAALLGLALGVMACVSIVELVLRNAMSGESDPLLILAAAGAGSLAYYVAEPFFPKMDEGHDHLAKKQDDVDDHEAFFRQLQHEEEEAAAARASGGDGGTAAAGGGAAAGGGTSHHHHHHHHHHHHHHLSDGDVERSGHGGAVALGVASGGASQRKVATTAGAGGAGGVGLSRKGSGAGDLATPLVGGGGGGGLPGGAGELGLDGSGHGGELGGGGAHTHAAQSESQRIKAGRMMRLGLLMAVTMTVAFSAFTDFGPVMALAIALHNIPEGVIIAAPIYAATGSRWKAIGLATASGLSEPLGALLSLLLLQLAVCGIELWPEGRNCRHDRAFAAGILGGVAVMGWTLLHIWGGGGGGGGHLAGQAQHERLLLLPGARPAAAAAPAAAEASAASSPHRPALALGPAAPPVPLAPVAVAGDGEAVATGRTAGAVQPPNAGGTALAALGRAGARQQQQQQLGAAAAEAAAEVAGTAVAAERMHG*
</t>
  </si>
  <si>
    <t>C_80201</t>
  </si>
  <si>
    <t xml:space="preserve">MPSTCAHVADAGAARVSAGLAAGCSERRLRLSLPVPPHLFSCGPGAMAFSRVFFLVLELDAVEQACHTAAPSRPVYAGPLDNALAGEGGAAGCSFIVLTATCDPDTCPSDPTGTATTSSSTASSSPTSSAPMPTSTSTALPSPFSAAAVATATSSSTAAARHLAAVSAAATAAGVDRPTAALSDLADGPVADAAAAAAVARGAAAVRSGGALLLLAVAVLSGMFIMRRVKQQSRSRSAATQSKEGEAAASSTTTAKADGVTGTAGASLMPTLSDDMDAVSSCGSAPTSSDAATSTDGSSVTAGDAASSTADSAPLPPKIRSCGSAGMLGLAPPPLPPAPWARRCSLPGDACSYSHSARLPGARSQPLPPAAFSADTSRSSGAGATIGRPPAPPQFGYAPPTHHGSASGALPPPPIMPLQPFSSCVSCSGVGAGPRSSCRRSSDPGVAIAGSIAAQQRRQGRTGAGAAGTSSSGGGALPPPPMLQSGPPSVRLSGSGALPPPPLHHYVLPPLSAPGLVPMGSGSASGSARTRGGVSYSVPGYGGTVYVAGGGVHGRRMSISSGLGVVFEEQGSPRHAYTCAASGSAKVSASSSGVVAAPSASSLAPAGGRRAHYTNSASGAPPVARTATPGTLTPAATSGAKVVVAAARTMSPVHSDACSSSESESEDDEASVLPASLGSADRHWHTAPLLPLPRRLDNNCRDSPFADVAGAAFSGFPVLSSPGSANSSSVVSGDASHDGDNDPATCVASARRSLLCRSKSTRR*
</t>
  </si>
  <si>
    <t>C_80202</t>
  </si>
  <si>
    <t xml:space="preserve">MGLQAPAKATPGQTLRGHGANGWKDAGWDYKQPKELSPQLRELLMHYGQLSQATYDNLGLNPCDAATWGYTTTKPGTSLIDYLTADYPLDPEARVTSKAPGTGDVYHLPLSDRLSPVIYAQAGGDDPDAAVAAVTAGAGSVAGVTAHSATMARSVKSPWGLLDGGVDGVFGFLAGIPTAIIGGARPLFKQNPATGRGTVPRPAFMGYVAISPSAGAGSGGEVDVAFVWRGTIFKEEWAANFGADQLVRWGDMSADGHALPWQVGVHRGFQDLYLRAAPQPDAKTMTGAPPEGAKSVAPREVVHNWIVELCRNHNVTTISTTGHSLGAALSTVSAFDIGEEVERLWAPANEKERAGWKTTAKPTVTAFAFAPPRVGNWNFVRTFRDKYNVRQLRICNVHDFVPKVPGGWVQLLTTLLAKVGIDVYSDMDSAAARAFAGFYTWVSAATALLWRSRWGYFHAGTILEVDSNSDPAFQKVGTTPLSGFMQLPSGKHHNLEVYLYLLSLKGVKTDTTTRNKLFLNKGDDILNDTKTYTADWWRAPADRHYRLRPQDGRWEHY*
</t>
  </si>
  <si>
    <t>C_80203</t>
  </si>
  <si>
    <t xml:space="preserve">MSHYGGGYRGDRGGDRGGDRSADQRNNYRPEPEQGYGYPPMRDEVWPAAGGGGRMDRGRQVHKEAFARPLERFDDRDRGREAGRRERSRDRAEREPRRRSRSRSRSGSPPVKQGRRRPTLFDVLPAGMAPGAPPPPAVLPGAQPNLAAAAAFAAPPPSIGLAPPAVAGFGAPPGGPPAVSQQATRHARRIYVGGLPPTATEQSISSFFSHALAAIGGNTAGPGNAVVNVYINREKNFAFVELRTVEETSNSMALDGIMFEGVSVRVRRPNDYNPAAAVSLGPSTPNPALNLAAIGLSNSNLGGGGGGGGGGGGKSNPNDNPDRIFVGGLPYYLTEDQCRELLGSFGAIKSFDLVKDRDTGNSKGYGFVVYQDTSVTDIACAGLNGLKMGDRTLTVRRATEGAPGGGAAPAMGPAGLGGLAGLGGLNPLAGVGGVVVNPLGLATATRIVVLTDAVSAEEIIDDQEYQDILEFAGRVVNATYLTEAAYFGGRYDELAA*
</t>
  </si>
  <si>
    <t>C_80204</t>
  </si>
  <si>
    <t xml:space="preserve">MGDYFFHAYDNCGQALDFMESLLAPYWEEGVLVPAQAQVRCSGTQLQYCYTAYSSERAAQVKAGLEALGVAGLIPRAFGFSDVSSCPEDLAGSTLQFTSSNSESAKLACCHTLACAQYSRPAFLASSSLLRMHCVAD*
</t>
  </si>
  <si>
    <t>C_80205</t>
  </si>
  <si>
    <t xml:space="preserve">MMIIPVLLCDYNWCKDSQKRSFLRTYALAVHDHAYDYATRKAMFDIAVRQCGPPPQQAADMIARAQLAPGGVDHQEFMGGGGGGGGGGGMRERGGGGGDHDRYLGGGPAQALHDQALHQQLQQLQGRLPSPGSAAAAAAQQADQLAALSHLLSTRDELAQHQLLAQLTPQQQQQLLMLHQQQQHMMMQDEDAAIDDGGVGDDDGSGMDMPNGVGQGGSRLVPLSGGKRSSPYMDDGYDQAEGDTPPPPPAPLQRAAPAGGGKPPSGLPPRGLPTPPLLMGAAKQGPMENGGGGVGMGGLAPPLPLQLGDSGGPLIDPDEALAAVRRLAALQGPGTELSLAALSGLPPPPPPQAGGADAGPSRSTGKMSLPGVAGGGTSGLDPGLGPIIAQLAAAAPPGSAAHEALVAALTNSAGGGASNPQLAMLSNLLQNSLESQGHNTPVALAALLRQGASGGGPGDGDGDDASPSLLLRALQLPGAGPAGLRLVHGGPADDDFSGPGPGPGPGRGGGRPGALALGPLGLAGLGLGGTLRDDGGAGAGGGGGGDVDADELGAVEALALAARRGNAGGPRHSVGTGAPRMSVPGLPGGRFPNAGGPGGSGRLSLPGLPGAAGPGLGDLISLRQGGGNGAGLPRMSANGPPGPVLDLHPPSSLRAGGAGPAGASSGAPPPALLAGLDQDKELLQQLQQLQQQRLPVPRGPLDEGTVIDSDGPLAAAAAAAMAAAAAANAPLSLPMQLPMLKPDPHAASAGRPPLPKPLGPAGPNLSHQGPRGSHGTDMSASAPGRAVSSGTGAAAPGAAGRVAATLDAVTVLNNPALRRQVRWLPAEVFAALLGSPALGSEGTEDSVLVVAADWLAANAASATTAEEGAGAAAAAESGRRAGVTREQLSLVCSTIRLAALSGFYLSAVMPWLLLLDESSGSSSGGAGGLAKGGEVKAMVEGAGGSDSAAEQAAVAAEPAANAASPNGAEGANADRAAADVEGEAGEAVAGAKQDAGPKPAAALKVEDAPMEDAAPGDAGCKEQAQPDKPEDGGGKDDSTAEAAKATSPAASPTAGAAANGADADKSAGCTAASTPSTTTISNNSPGAPGPGAAEPQAAAAAASPGTALAAAAGTSGAVTTSGWFPMRPEELAFLSNYARAGQAERAHVALLARSVYDTTSPWYTTRPRMPGPAGADGSLCFEWHISRQTLVDALARARSAEGGATPVPAAAAAAAVGGSGALAEAVFAIRDAEGGDGEGGDGGPRETVFLMNSVVCRGVEWRLSLDVSPGGAATGGAAGSGAAGASLTRGSNKGAVMYLECAPPAVLQQAAAAVASSCASGAADGSPPAVRTRAGPGFGGLGLGVVCGKGIQVTVHGWRGGLLEEVVGWSFMSDEYFVPGMRVPFPSMLPLRNVPPRRGGTMDVAAELSALTSGSGAGGAAAGGFNAEESVAAFGEYMHEGGLSGTLRFMRPHGV*
</t>
  </si>
  <si>
    <t>C_80206</t>
  </si>
  <si>
    <t xml:space="preserve">MLKSNRIRPIKGRAVQSNIVHFQLRNLVWASSPNDVFVVHDNCVNHWNPVSRTVTEVLNLNGGGHGGGLHGGGGAGVVRGAASTRVPGLGRVQVSTLCVSGDLVAAGGFMGELVVKRLSGRAAATAARAAAAAAEAGAAAASGRAPVFPDNGITNGLEIYNDRSAGTVVMAANNDAQLRLFAAAAGEGALRPLARWPFEWAVNYATVRPGGDGNLAAVVGDDPATLITDVHNGVTVARLEGHRDFSFAAAWHPGGTLLATGNQDTTSLLWDIRNTATPLTRLAGRMGAIRSLRFSPDGRFLAMAEPADFVHVYDVVAGFMDCQEHDFFGEIAGVAFSPDSSCLFVGVSDLTYASLMQLQRQTCEW*
</t>
  </si>
  <si>
    <t>C_80207</t>
  </si>
  <si>
    <t xml:space="preserve">MGVDMAGAAAGAVLRRPPPPASRPELVSADHWSEDEDEEPDTTAEQFYAAANPKDIQGIPWERLQFNRSTYRDTRLRQYRNYTNLLLLVPGAH*
</t>
  </si>
  <si>
    <t xml:space="preserve">MFGAVKLNPRRSHSGGEENAHIAGEVAMSSKKNPMYAQKVDEEATGERSYGRSEYTWDLPWRLLTVIGIVILLAGFGGGFGAGWGARGVNQNEEPCTIQVSGTGGNPAAADNVDILRQFTPFKISSNSSNSAVQSYYDQNAILNPAFHTLSVVITALSGKNATIDPNVLRIYVLGKYEGDQDVVAKLFNVAQRLQISPDFFENILEITTGLVDIFNYIRDNMSKIGTTSAASGRRALLQSSSSNQPLPSQVLAAFIKSGLQSPTLQGALGDLTPIFSDIDNIASLAVDTYFAIKDLAQQVDSMGVVMNNYHPESPTAPPSVTEPLTIGGFTNSSVQVTVSYDYLVVGEATEDAVATVPSNGRRLLQDNQIVIPLPAGFTPQKPADLPNVLIPLVFHVMLYSNGDGTYGPPGYANSLAMAQRMVAIANYRLQPAKIQLFVQEVRASPSFQYSIKPSRDAWINCASPGFFYDLCGEVIQPSAVDFPRAINIYVVGEQPPTDWVGYAFAPGATDDPFYGHMGLTWTTFSTDGVNNRASYESGASALVHETMHHLGMMHTFSDGTCGDDDAPSVSDTPSTNGPVWSQPWAQKAYIACMNAWSKSLSANWDTANRQASLRVGIPANDANSAFDSCPSSAGADETANYITYTYDICLLVLGHLTSGQVVAMHQITADNNPTLYAWGQYYAQNPPAGYTPPVVATPSPSPSPSPKPSPSPSPSPSPSPSPSPSPSPSPSPSPSPSPSPSPSPSPTTSNTGCQSSTNKGCKCVNSWTYLNNQYSDCVTVPGEEKKGNWCQVDRSNGNCANARNGWWDYCTPSCGTNPAPSPSPSPSPSPSPSPTSTGGTPSCGAGAPTKSGLTCTSAAWKVKGSTTTYTGCANPTNDPKGNWCVLAKGQATASGAAWDYCLDNCNAASPAPSTGGAVTYPYNKQCNRGFTGLPSGCTCADGYAISFTGYGTKYTGQRGCTVFQETGTGMCVTSNCKAASNNKKAFTCDCAV*
</t>
  </si>
  <si>
    <t>C_80209</t>
  </si>
  <si>
    <t xml:space="preserve">MAKGGKDKNGKSIAAKNLDAWGTGSHFMATAIPTRDAWLEEXXXXXXXXXXXXXXXXXXXXXXXXXXXXXXXXXXXXXXXXXXXXXXXXXXXXXXXXXXXXXXXXXXXXXXXXXXXXXXXXXXXXXXXXXXXXXXXXXXXXXXXXXXXXXXXXXXXXXXXXXXXXXXXKTKKEKKEKKEKEEKEEKEDEKEDRTA*
</t>
  </si>
  <si>
    <t>C_80210</t>
  </si>
  <si>
    <t xml:space="preserve">MSTKMPLQRKCRQNAAKEAEEEWEGWSVVEMLAPSSSVGNGEDVAQVRGVARSGVAVDDQRPQAAQGNQQHTLQGVDAVGSQIVQAVWQGDASGTEVAADDGEAAGPAAGGQGPDAQ*
</t>
  </si>
  <si>
    <t>C_80211</t>
  </si>
  <si>
    <t xml:space="preserve">MAGSVASRHQWTQLAAAPSAAAALAQRPAGSDDGTAAPAVSWDVATQAAPAAAVAESSAGSLTPPPALVELEQAAAPTARRRPSTSAASLAAVPFELPSASAAVRQPYALAVKPPYVLYAVESPGHRYVVYRYTDEAVWRFRPMLRVSGTGTGSNGDGYVSSQPLVAVALPGSPVAAAVAAAATTAPLQHLGPHLHPQQPPQLNRHAAPAAPAAAQDGIAASVPLTSGQQQQQQQQQQAGVAPLCDGALSFFLAEQPPADAVPCPLMGGLAPLRPVAAVGAKPTPTPAALKTAAAGTKANRSSSGGRSHGWRGREWDAAAAALRRVWDATQRVRPGLLVLATSRLMKPLQQAWRDKQAFAPQPDVLLLGLGTAIAYRVPRPPPPLPRQQHQQPDGCSSSGGGSGSVPAVGGWALDEQWAAYLDRCCDAAAVRRAVDAAVTQFAGALVLPRHDHQQPQQLTGSAASASRSASAPCTACSQASDSSAASTSGDSSGGRDGSRGPGRPAVSYGLDKAQGRHKASLVVHRSAVTALVEAVRQQLQAASGQAAARAAEAAMAPPRRDGAQRHNRGRVTVSARSPTRADAATTAAATAAAAAAAARCGPDAVQFVVQRRGGTRGEWCSVDVIPAAAGKAAALSHVLGRFGIAPAAVVAAGDTDRDAELLAAAGAAVVTSPRPSPALRELLQPRPSGAQMPAATGVGGGSAGAEATAAGSGVVQSAVCGPAGVVEGLQLLGLL*
</t>
  </si>
  <si>
    <t>C_80212</t>
  </si>
  <si>
    <t xml:space="preserve">MSCTHNKLEDRFGGKPVAMAWSDYVTQLRQQHHDYFDQHGLNEACLDLLEKGFGTPYPGENPAAHRPRRDVVAQAAVEEPLWNTLFAFIDNQHFVEKEMVVEVNLGKSRRQHATLAQRVEELSTQLTALKHETSTQLTALKHETSTELKAQEDKANERFSALELESKLYRTVALRYVMSCTHNKLEDRFGGKPVAMAWSDYVTQLRQQHHDYFDQHGLNQACLDLLEKVFGTPYPRENPAAHRPPQDVVADAFTQAAVEEPLWHTLFAFIDNQQVRQAHMDANYN*
</t>
  </si>
  <si>
    <t>C_80213</t>
  </si>
  <si>
    <t xml:space="preserve">MQKPPPPQLAGCVCHNDDQTSDEDNTVSVVTLVWKRAVRPSARGNARPDVAQVTKAAGPAHASASPASPASLRPPGSLSGSLAAVLVCNEACLDLLEKGCGTPYHEGNVAAHRPPPDIIANAVEKATVEKPVWNTLFAFMNNQQVGMLAGLNQTCDFGCRFVQAGTIMHQRRDYVVRRKVVPQSRVGIQVENAMRLILCHWVSMNAAEQCVHAQCEASHCYELRSTGETHRKQRPSMAINGYPVTPPHIHMLGRELVPCIAVRYLYPTRA*
</t>
  </si>
  <si>
    <t>C_80214</t>
  </si>
  <si>
    <t xml:space="preserve">MPPPPPAPTILSRPPPPPPPPPCWPPLQPTRLRAPRWRLGHCRRRQSPAGCPVGCPPTPGRITPAPGPAGYGTAPQSAKPPPPPPPLGPAVWVPAGPATPAGILRIPESPRAPHPNPPASDPQKCPPPPRWLLKGPSGTPPSQQPYTSTRPPPHPSRPPPPTSTPPASTPPRPPPHPPRPPPHPTRPPPPPPRPPP
</t>
  </si>
  <si>
    <t>C_80215</t>
  </si>
  <si>
    <t xml:space="preserve">MREGRSQKWAWTARLFTSRSLCPANPRLGKRRHCQSTENAAARLFDELLGDGSNGELDPALLEDIAQQVQQMSLQQHTNQLQRPTQNHQGAAGARSPASAPRAGGGYGSTALCLTSSPGGPGLGPGPGFNQQLQQQRSNSGYHQQHRPGAQQWPSIVRGASPPPRPPTTTADLEYSLMQLFTVSGSIGAGGGGSGAAGGGGGSPSVSRPSTASSSHDWGSQSGSVPAEEFPSLARAATTERPATAAAAAAAGSTKRKARAGSHRVGLPVGRHGPHGTTATGVKVLHAARPHAGGGAGQHGHQAAAGGGADFNLRLLWELLGSGWXXXXXXXXXXXXXXXXXXXXXXXXXXXXXXXXXXXXXXXXXXXXXXXXXXXXXXXXXXXXXXXXXXXXXXXXXXXXXXXXXXXXXXXXXXXXXXXXXXXXXXXXXXXXXXXXXXXXXXXXXXGIQLGCRRL*
</t>
  </si>
  <si>
    <t>C_80216</t>
  </si>
  <si>
    <t xml:space="preserve">MPTARSRASAATGGSGNSSANAQQPAAGPTSTQLINERAHILGLQLQAAALAARIQHAVASYGSPSLHQQLRELLQRGVLSADATAARSEVAYLQALLERVQSGRLASTSAAGGGGGGNGAASGGARQGGRRGGGAAAGASGAGGAGAAKQFSALAAEHVRHWLEQAGEAVGLLEDLCAPGSIEEWPLEPPEPPPPRPPGGPPVAHFIARIPAELASHMELPTTGYSQLQPPPAAAATAAAAGATAAAAADGGGVCVEAGTANGVGAGAGAAHXXXXXXXXXXXXXXXXXXXXXXXXXXXXXXXXXXXXXXXXXXXXXXXXXXXXXXXXXXXXXXXXXXXXXXXXXXXXXXXXXXXXXXXXXXXXXXXXXXXXXXXXXXXXXXXXXXXXXXXXXXXXXXXXXXXXXXXXXXXXXXXXXXXXXXXXXXXXXXXXXXXXXXXXXXXXXXXXXXXXXXXXXXXXXXXXXXXXXXXXXXXXXXXXXXXXXXXXXXXXXXXXXXXXXXXXXXXXXXXXXXXXXXXXXXXXXXXXXXXXXT*
</t>
  </si>
  <si>
    <t>C_80217</t>
  </si>
  <si>
    <t xml:space="preserve">HVLNPFSTNARHSRHSRHSRRQPGLSRAPSSTPLPLRPRHTQARQNAAVQHPSRHPHSCGSPCPYYPRSLLSSPTRSLPPPLKLIQTLNAPDCRCWH
</t>
  </si>
  <si>
    <t>C_80218</t>
  </si>
  <si>
    <t xml:space="preserve">MLVRREPGRLLLPPAPPCCRSTLLRRLPDALPTPAPPCSVTTPATLLIPRRPSARACPLPQSLLNMLAPSRPFPPYTLQGSGAPPTTTPTRPAPTPRRPP
</t>
  </si>
  <si>
    <t>C_80219</t>
  </si>
  <si>
    <t xml:space="preserve">MSVTGLTEFEDSYEADLAQAIAASLQDAPATDELYNPAWDALLAAGQAATAGGGDAATTATAGRASPVLMLPAPPPQLGGALASRLGAVEDDDADFQRQLAAAMAASIQSAEEDSLRRKHCLPTAAPPAAALPSVFPGMASGLYGGAGVYATTAPSLPANASSSAPLPELALVPSLLAGPPPGSPVSSTAASAGGSGPSSPVTFPAAAQHIAAHQPACHKAAAIPPRPAAAVATAAAASLLLSASPGKHGRTPSHTSLPEASQPHMKRSRPASDSGAGAGVSAFGVGAGLQATAESSGAGVRLGGGAMGAGAGSVRVTSSGLSGHLAARRLGEGDAADPNSGGGGGVRGTWTDLRGRCASVAAADLIAGAHGESPPTRPASAASGCNPAALAEASAAVSLAAIAAASSGERQGLVPLDLSGSFVGSRSLAPPGRLHPHQHQLSQHQHLEQQAHAAFLQLRERSGSVAADGGSGLRGAVAALDLSRPALRLEQLLQRPHQAHQPAAEVGIPLRRAASLTTIGLQAVAEPMSIDTAAQPPQPLPLPDAAEGAADGTAVAEVPAFDGAADRRLLQHQRVWWWLGPSQAQLGRVISIDRRSNPLLYSVRLDAPAGSGGEGEVVIATADCLLPFVMFGEAVMCRLEAAPDLESANEAEGQADVEADAAHIAPASARSSEAVWRDDEYVQST*
</t>
  </si>
  <si>
    <t>C_80220</t>
  </si>
  <si>
    <t xml:space="preserve">MVLKTNTCRFSGLRIYPGKGMIFIRTDGQHYMFLNKKCKSYYHNRLRPAKLAWTVTYRKQHKKDQISEVQKKKRRTAAKSNNRSIVGTSLEVIQKKRAEKPEVRQASREAAIREVKVGFSRAKKQKAERAAAAKAAAGPQKAAPKVVGRGKR*
</t>
  </si>
  <si>
    <t>C_80221</t>
  </si>
  <si>
    <t xml:space="preserve">MLSKTLTQQEAAVRDAQIGQLRECKVLAEEEVVELAAKCKELLQQEQNVTHVRAPVVVVGDTHGQFHDLMEIFKIAGQAPDANYLFLGDYVDRGYYSVETVCMVIALKVRFPSRIVMIRGNHESRQITQVYGFYEECLRKYGSAKVWQVLTDLFDYLPLAAVIENQLFCPHAGLSPSMDTLDQINQIHRFEEVPHEGPMCDLLWSDPDDRMGWGISPRGAGYTYGQDISEHFNHVNGLKFIIRAHQLVSEGFLWQHEGAVVTVFSAPNYCYRCGNKAAIVDIDENMNHKIIQFDHAPPKGAGITEVKRSVPDYFL*
</t>
  </si>
  <si>
    <t>C_80222</t>
  </si>
  <si>
    <t xml:space="preserve">MGGVQFFDVRDHSGLLQVICEPQSVAPEVSRTASRLRNEYVVCVKGVLRARKDPNPKIPTGQLEVLAESVDILNVVTRSLPFPISEAEEQEPPKEDTRLKNRVLDLRRPKMAANLRLRHKLLRLIRTFLEDRHGFMEVETPILTRSTPEGARDYLVPSRVQPGEWYALPQSPQLFKQMLMVAGMDRYYQIARCFRDEDLRADRQPEFTQLDIEVRAGRAEESATAERPLRVFAGAVADGGVVKAIRVPDGKRISNTRIKPKGDIANEAVAAGAAGLASIRVAADGSLDAAKAIKEGLSPEQAAQLMAATGAQPGDLLLLAAGPRDTVHRALDRVRQLLGRDLGLIKPGDHSLLWVVDFPMFEFNPEEGRYQAIHHPFTAPRPDDWASGDYVNARALAYDLVYNGVEIGGGSLRIYRRDIQQKVFELIGLTPAEAQSKFGYLLDCFEYGAPPHGGLAFGLDRLAMLLAGAPSIRDVIAFPKTTQAQCALTGAPAAVADKQLVELSIASTAPPKQN*
</t>
  </si>
  <si>
    <t xml:space="preserve">MVYGAVSGNQTRRYPHVKEHYQTTKEHFHDSPNAKEPNKTSTFGLLYNNSTHFMDRRLDPKPVSRSSMVGGGATTLKFGQGESKPITWSGRLPESSYRGNGTFELANGLTYSYRSHKPVKLVPYASLTKSEYQANYNRTAQASEHPRWVTMRAPYSVDYKTTGRFNGTGGY*
</t>
  </si>
  <si>
    <t>C_80224</t>
  </si>
  <si>
    <t xml:space="preserve">PTSPPYNPCSAQPLPACVGSHAPPPRCGPSAPRRPRCTPVYPGFTTPHNLPPPPTRQPLLQSCPFPSNPLKCPHSPHTHAIPPSPARLTPLHSCPHAPRASPAPPPTAPCRTASWRPCDPPTAPATAAPAPASPPRPPAAPVVPAPR
</t>
  </si>
  <si>
    <t>C_80225</t>
  </si>
  <si>
    <t xml:space="preserve">MGELAVAAAGGGQGYVLTRLEGLVWPPAHPPLLPLLPQLPTQLPQPQNCLSCAVRSVDGGSGGGGGGGGRQRRPVAAGGGQQPQHQHHHSWSCTSSTSSSTSSNXXXXXXXXXXXXXXXXXGSQCYYADQLAGLSPGDYGALLCGMAAGCPAAALQHHHSAWVPHRTSPPDDKLLLQALRGTSPDWRATCDFLLAQARQAAGGAAAGVAGGTVAEMVGAGQQAMVAEGPQAGRGMRAESGEETAEARLARAAVYELEHYGCVSGWESAADPDFPQRVRYLMDLGVLPSGEWEPNVATALAAAGNTAALRQLLDEWGDAGAEYAAEVAEAAVLRGRLEVMQLLRERFGPGIFTAGDLKAAAGLGHFQALRYLITLWRDTEGAAAESGGEAPSWDQVFGLAARSGAGVELLRLLHEGCGAVVDLGAVAAGGGEAALEWAVGELRAAGQDAARLTPDQVYHMAACGNLATATWVLNQPPGLLLVPPPSQSSPLPPPPPSAPASRCSGCGPLPHPADVVMEADEAEYEDDVEWGRPRLSNSVRLWALWARTAAAPRGAGGAARAGAAGTHAGARRRQEAEWTFEEEEEEEKGGKQKQMQAEGKHEAEVLEGQAGEAGGEWARLEAFTAYYVDSRWVRWSAHQQAWLGRQAAGREGGG*
</t>
  </si>
  <si>
    <t xml:space="preserve">MGCGASVMNRDGGDGNTASAPQPKKEAAEGESFGSDLKSFLIKIIKEPEYAKSLPDHLAATEDPTNQVEKMLKMLMSIVDMVKDTTTPKHDIPEFLVGCLVAFLYHLTMKPAAPEKQVELQSLQDTGYHVDAKWADAVYDKEEVEDPKAALVVSMAAEPTPKTLKVEDVAYFRAASKLGQPAVAVVADRERELILVIVRGTANMKDVLTDLAGAAREWEGGYAHESVSLGARKVFDEIKEYVLNLKAQNPSFAVRCVGHSLGGGTAGCLSILMHHDEEFAARIYGGVPMPGKKSKGSYMITAVGFGSAACINKELVEEAHPYCTTIVHDADLVPRLCTDNISDFIVLADNLVDTFKLVADDMRMLMKGTKPEGYDFRKVLGMLKKAASDPGGLLKDLLDEKMDKAEDAVDAAAASNEKRLYAPGRLMFLSKPEKGNGPYTISKGSMASETSKMLLKGSMFKDHSCGGYVKVCCLGRLPPPPAAQVKGNSSTWEQLKQEVG*
</t>
  </si>
  <si>
    <t xml:space="preserve">MGDERRRRGPSRSPEPRDQGRDRDRARERDREPRDRADHGRADREREPRDREAGRSRDRDADRERDYGRDREREHEHDRDTGRDRGGRGGHAEPEERGGRGGGGSARPAVKEEPAHEDAPGPRYGGGGGGAGRDEGLDGGRRGWDRGERDSSDRGGGPPGDGRGGDRGDRGPAGEGRGGGDRGGDGGFGGRREWDDEDRRGGGGDGGRGGGRGGGRGGGRGRGPKRGRDDDDEWGGGGRGRGGSDSRYMSKEEREFKEREAEEAAKPKAPKASEQPNLGLSGKLAAETNKVAGGVVLKHVPPAEARKPDKRWRLYIFKNDQLQDEPYHIHRMDHYLFGRDLTVADIVTAHPSCSKQHAVLQFRLTEKAGGAGGFDEYGLAVGPAAAVRPYLLDLGSINGTFLNGGAMGEKVEPLRYYELLEKDVVRFGQSSREYVLLHDRSGGDDDD*
</t>
  </si>
  <si>
    <t>C_80228</t>
  </si>
  <si>
    <t xml:space="preserve">MLRSSRRRTPDASIAVAAPPVRPAAPPEPELPDLVPRTATALPDPVCDRILGIFRLAVDTQRPEVIEVALDCIQKLVAFRFMQGAVYAVNAERAQGAGKDGDDAGEGGQTGNAGANRPQAQAIELICKCDEIPDDKVELQILKNLLTATTSTTFTVHGQALLLAVRTCYNIFLMSRSDVNQQTAKATLTQMLNVVFQRMEADSVFVEVRPIMVTDVLGLPKTNPSDVGSLTAVVQSFLNNVVMVTAGMGQQQGPNVDEVRSSVSAAVMDARGAPALGLAPDPPLPSPAASAPSTSAVFKPSTSGIDLSGDGSAGGGGATAAAALEEAGGVPTAAVATSAGSTSAGGAAAGAAAPTAGAGAGAALASGKASEGGSDVPAVADAASRTAVLQRDAFLVFRALCKLSIRTNDATSANDPSAVRGKVLALELVKVLLENSGPVFRRADKFLAAIRQYLCLSLLKNSASALPAAQALCVSIFMSLLTRFRTALKAEVGVFFPMILLKPLEGPAGPPQGAPGAPQQPQPLNAAAVQHKGAVLRAIKELTRDGQLLLDIFVNFDCDLESSNLFERLINSLVRQAQQPVQTPSSQGLASLPGLADGSAALAAAEQGLRQEALVCLVNAMEAIWTWYRHACGLADPVTGARRATPQGTGAPEDDTGDDADLAAAAAAAEREARAAAAAAGGEGAAAGATGGPGGGAGQDDLVAKRAYKLKFQQGIALFNKKPKKGVEFLQREGMLGSEPAEVASFLSRTEGLDKITIGDYLGEREDFSLKVVGVVMHAYVDAMDFTSLEFDTAIRIFLQGFRLPGEAQKIDRLMEKFAERFVKCNPGSFKAADVAYVLAYSVIMLNTDAHNPQARGAACGVFVKNKMSKAAFLKNNRGINDGADLPEDFMGALYDRIVTNEIKMNKDEAAGGAAAQQDTGIAAPARALFNTLLGIMGGRGPAVSAGPSDAAIRATLDYLHQRAASATTVTVTEADAVRPLMEVVWAPLLGALSTMFDEYTDARLVTTCLAGFASATCLAAQTGMTHLRDVFLNALCNFTHLHSPGTMRHKNALAFKYMLRVAETVGDQLQERWVDVLRCISRWELLQQIASGMPTDAALFRQPEEKGLKAAAAALGQKLRNVANEIPGMPRSADLADSFFHPPTSTVGGGPGPGFPSSAVPGGLAAASAASSSSAAGTGPYTRSSTSSSVAGGAHDEATIKRVHIGGSAMFGHSGKGVHHGHHGAHHPHDPLSVPAEVINSVDSGDLNRVFLTSGQLNSEAIVEFVRALTAVSYDELRDARAPRVFSLTKIVEVAHFNMTRIRLVWSRIWAVLSEYFITVGCHSNLPLAMYAVDALRQLAMKFLERDELANYTFQNDFLRPFVVVMRQSQAVEIRELIIRCLSQMILARVTNVKSGWKSMFMVFTTAANDRDPMIVRLAFDTIEKIVREHFTHITETETTTFTDCVNCLIAFTNNPHSLDVALNSIAFLRFCAMKLAEGAIGDVNMLPEGTLPQSLQHHPLRVVAIDNNPEASTSFMRSGDGCADQGPSGQATAAAGTSVSAVRASEPGRTPLTTSASYAHRPLRFIDRDEHVYFWFPLLAGLSELTFDPRQEIRHSALEVLFDILRYHGGSFAQSFWVRIFDSVLLPIFDHVRAEVTDTTTFTSEKRRQQEEQWLYETCTRCLQHLVDLFVQFYDEAFTLLSRLLDLLRGFMNRSHQSLAAVGVAAFVRLAVNAGPIMNETCWEMVIAALLAILEETAPEVRDLITPPQRLVGAASALPAGVPMPSGGPQGSGSEITPVAPSSYGSAGSGGPGLGSSPPGGGMMGPPSVAGSGGSGSAAGARAFTLREGVGARRLAKFRCQAATQLLLVQGCSEIYAKAAQSLPPGAVRGLLDALAAMHRHAHAADMDMDLRRRLAVQQAEDRVAEDKAVADPPLLRLEVEAAAAYLSVNMAITAAASAPGASPDAAALARLTNAQERLVRLCLSTLSRYTLGVRHELHQQHHHPGGPGAPPDGASAAAAPPPPRDRPRLLGFLPGRGGGAPPPPPSMLPQPRYIVVGRTAGGAPVLMAPPAVEFASFSPLALSSLCALGELEEATFRKYVAELFPLLTQLIRADYAPADVHRALSSLFARRVQPMVLAVAGGGAGGAALLGLGGAAPGAAGLGGRAG*
</t>
  </si>
  <si>
    <t>C_80229</t>
  </si>
  <si>
    <t xml:space="preserve">MQRALAERRVPLYRLGRSLAVVPRAQQQQPLPLPGSARPAQLPATAGVPQPAGPPPPPPPPLLDRAGDLPDKLLRDYLSGWSSQEEEELWGAGADFGMTPTRAQSLAAASTRGERVVPALPTRLDPLSLLGLPPLPPLSALFNPLDTSFRTPVNANIVYWGGRLLAFTDLSLETVGPYDFGGAMADMGRLVGGYKVAPAPPAAAAAAAAGERKGGGSGSSSRVQPKPELTRIVVDLATRTATARVLSQRTAAGVTTAAAYTGNPAAAAAVGTPTAAAAAAGPLVPVGSGAAFSGGYHHLYAAAAATDAAAGWAPAQVLVKLKLSPDTGLPPPAAAAAAAAGQVPFSPDTATPLQRRRGGGAEVWSPGDRVFLSPPVFIPKRTAGSVATAFTGYAPPGSALAAAAASPAFRLPGTLPLPLETEVEAAAAAAATEAAARRRQEEQDGWLVVLLNDAQSMRAELCVLDARDITAGPVAVVELPHHVPHPRALHFTRAYAGPGLAAPLGWRPRTAGAPLAPTAAPPAAAQQDPKKK*
</t>
  </si>
  <si>
    <t>C_80230</t>
  </si>
  <si>
    <t xml:space="preserve">MLRRVKAHAQGIKLHDALSNSPLTIVFQCIGNVKAAQLEDSLKAQVTESPDGLNATPISFRVKNRLATATGRADVSAFLQATNVLVGWELRTKEQAESSASMGTGSVSVRLADRLMDVVASTSAPTTADAPPRKQPPQRTLAAIIKASLELSKKFPVAPLAGFFHGQRIRLADLARWSELDDKAVYGELIAQLESVPAGLVSAVNVGDAGISSILDGQSAPLLLFLAAKQAEAEAAAAAGAGQKAAA*
</t>
  </si>
  <si>
    <t>C_80231</t>
  </si>
  <si>
    <t xml:space="preserve">MAVITGGGGQTTPVGERVRGLINFGLGNWDRLWGETSYQRQDTTNDLVLFVAFFAFLILSGTLIKPLLLEEVSADGPDGFWMDLYEILALSLSQDLPPASPTQFTAQVFSVGVAALGLAAFALVLALVEQVVFEVFDENVRRGGEVYEDGHVLVLAWCAGQRDFEVLTKVLFQLCQAYRCDGGTVVVVLSQRPKLEMEATLRRSLPPADRHGTRFVFRSGSPLVPDDLRAVSAHTAATTVIIADQSRPPDEADAQSIRCAILLDELEPPTPPADAAVPTSAGGGGGGGSTWSDNLGLAGGALQAIGLGLRGASGTGGTGKSAGASSSGAAAPRPRSPIVVELLTGNAMAMLYYSCSSRVLAVPTAQLNARRIAKLLQNPVVSTISQQIMSFETPASCLYVQLSADEDVVLLRPTDVSFPGFRPLPQVLMGALPVPSAGKQQAATDVATAAAATRHPAGSGGSRGPTVSRATQLDSASEDDIDRDMWRAFASDDFTTIRINDDGTVDLDSVTAAAEAAAAAGVRVDAAASSLDGGAIMTIDAGDITAVAKSTPPGAHEAAAAAGGASSAANGNGGGNGTNGASRSGRGSSSSSSSSSSSLAGAAATSSAAAATAAAASSAAARVAGGPALSSVGLSSSDSTGAFTLLQYLVPMEYLMVDNRAERILLCGWGETRFMTTLLRELDHGSSALPKGSEVLLLNDHDPAASLGEALKTVKISNIRVTHLPADPLQRAQMAARVDMTSIKAALVICDERWVDPDENANNGVDRLVQIDMLRLDSMVMMVQLNIRKLLEDSGRPTINIVCQKVASTGMTRFEDRCRLPLGISMNFASFAAKLLVLSAVNPANLSAFAAFGSPVDLAILDALELAGVGERLSFLELQRRAQAQRKVLVGYYLLPTSVDEPLTTVINPRGLTARTALRVWNRGNCLTKFLVLHRKDVAAAPTTATASHNSRSNAGAAAVEAAASRSPAPPAAGAAGPVPAAAGIAAAMGNAPAVGADGWSASSGGIAEVMTDLTAPVSAVASKATATVASMGAVAAAVAATAAASAATTLAGAAGALNAAAAEVGSEGGRRSGSDSSDSAGEGREAYGPLAPAMTVAAASNSPAAGLGWAGAAANGQPQPTVPVVPTAAAAASAAAAAAAAVAAVADSVAADAQALALGVVVGSSSEEDEVPEYGESRQPAIWVSAREGIVTPICVMAGADTPEAQEAEAQHRAMMAALEATGSSEAATMAAGAAPAEAVTEATSGPVAAASPPLAAEGDLLGDEQGPGEWVVKETGTVYVENGGPDASIGAGGGASGAAAQAAAAVMELGGVVASAAVAAATAVSSTLQDQRGSTGSSAADSCQEAGNGHGADGVGASDMQPESVQH*
</t>
  </si>
  <si>
    <t>C_80232</t>
  </si>
  <si>
    <t xml:space="preserve">MGLGDLGNSASESASGPVSICGLQPQLRFSTAGQLAHEVAALHLLGRGGYGVVLSGNWKQEGRVAVKVLVSDEKSWMDSCYKEAVLSKCLAHPNCLQTYDFQSAVLTEADVQRARASWEAAHTAVHSGARDVVSGNKGAGAACRKPGVPGHGKLSVSRGLHRPLGARSYMYIAVLLGLGTTGSCTDLWQVLFMLGARAGQFLTLIVMEYAEVGTLQRAISAGAFREGGRLSKWAALRSLLVTAKEIAGGMCLLHSYKIIHGDLSPTNVMLRASRIDKRGFVAKVADFGLSKVTASGVARTEEYAGQAQYLAPECLDYEARLASDVFAFGVLLYEMAVGCKAFAEYQPAQILVGRITGDLELHWPAEAPAEVRALAERCMQLDPDVRPSFREVVEELRRQDNEAKMAHRQYNARRRSTMEGLASGGPLPAVRQMSSLGPHRSSTALGTCTPRNAGNGTGSGMMPAGCFGAGCASGAAATISAYACISSACGAVPSSSTSGCQGLRSSDQTPHTASHAGGAPGGGSSSVFSVTPLHHESPMAYFATTPGDSITNLVPGVAKPPTAASALLGMAPFATSAASSAELPALLLAPGQPAHLQMNITHRQHSPAVMQLLAPAPAALSAPAMVTMTPVPPSQVRGLAVPVPVAPAAYSYYALAGISPAGPVAKLETIASGEIHLLERSLASANSSQVLRRSLESAR*
</t>
  </si>
  <si>
    <t>C_80233</t>
  </si>
  <si>
    <t xml:space="preserve">MTDLLRGWPGASGAPSAHSARLPTHVNPIPAPKSSRRAKYGGVGAADLEEQKLRRQPAPRVVRPKPLRGSQLFLHIIRTAESQQQQQQELGSGLRQQGFGHGHSADEAGGDDNGPATTTRPAGRRRPSSATAAAVDNGTEGVEAVARNRARAAAPAPGLSPAEMGSGGFRRRAKLFADSRDAPHPHTTARIVARLAACRDWRHPLSSRLLPTYLPLFDEHAAAYFFRHVPTLQPLGPSSLSSQLATYEMDAGLLLRRRQLQREQQRRQGAPGVAPDASRAPLVPASEERGFRLMVEAVCSSLLPKIPHFGPRALSYMAAGLGRMGIWYAPAVRAWDAASVGVLGSMRPDQLVSALEGRAQLAAAAAAEAQGGAMAVAATGGVLAAAEGAGAAAGGRGTPPHAWREAAVVAVGAALGDMRVDELARVMEALFTLGVQPPPALVEAACRRVVAALQEAAAAISTAAQPARAAPAAGSNDMNVSRPAPSRPPPVASLSASPATTGTLLRLAGLEPAAAAAAAGAPSAPPAAGVDSTAAAQIASGTAVMRAAEATPSAPFALHPSSGSWQFSPPVQDRLGHAGRRVQPPGPDLGEHLAAFVCALGRSGTDTGPGHPVPAWWLDWLVAETAAVLEAQVGAMQRQRQAKQEVERVAQSARGRRAMRRALAAAAELQQQTFAVHDLQGRLSPAAAAAATDSARAAAPTAVITAGNVSLAEAAAIASAAGTAAAASRAAADAAQPTSVLLAALLGLGSSSTGSSLPQQVADGAAQLQSFAATTELWRTLAGPDLGLRLVPHLSPAELQVWVQALAAWRGDSTGGGDGSNVSGGGWGPAARPSGQQSLLRTAPSPDFDRWSAAVDVASRTRLDHFTGAQLCRLPVLAAAAGLRLPPGWAAAYVRNLTERLVAPERSSDAEAPPQDAAAVCLREAAEALAAVRTAAPGAWPFVGAVAPDVVQPR*
</t>
  </si>
  <si>
    <t>C_80234</t>
  </si>
  <si>
    <t xml:space="preserve">MASDLANIFNDEEAGSDRANSITSSDLDPFLLQGDDQTWAVEDWNWDPFNMFAAPKETPNVACCQALKRRKVTEQSATSAPQQAAQQHHQHAACQPCHGASGSRAGPPAAPTAACCSMAPGVQQHAPAPAPAQQLTGPLQTALNSMMPGQQQQRVADACGVSNMCHAPGMVAPPPPMPVAAPLAATGHQAGGMGMGHMNPAMGHMGWPAMPDMSNPAAAAAAAAAAASFFPTMGAGGRGPLATMGWGAQPMALQMPSMGLPGFPGGHTQCAPALQMPAVAFPTPSSGIFHQQASMAVPPSALPSPALGCSGDTTSLQGSADNCAKPPCCSGNRATGPTCSGGRQQADSSNKAAPPPPKQPAQNTVGARGGAAAPAPGDLSDFNISDSEDDDEVARRPSAAGTQRGGVGNAAALNAAAYANLGDIVSLQDVGDDTGAMVCQVPGCGKDLTNLKEYHQRYRICDVHIKLQQVLKDGRLQRFCQQCGRFHDLTAFDGNRKSCRDQLSKHNARRRRRAQAEQAKGRAAAQEAAVAAAGAMAAAAAVGGAAGGAPAVPGFEGGDVGKLLACLMQNPTQLHALRLLLGVPTHPALPAAAPAAGLGMAAGGDTAAQPDQARTYGLARDILAGRNEFSPAFESEHRMIRLSMKLFNKTPADLPHDLRNQVTSWLASAPLAMEASIRPGCVFLTVQMLVDEAGAQQAAAPGALHGLVEHLLTRTGCPFWHMGMYTVQMGTDMLLVRDGKMAGDANVNASGAAAPAATGEGAEAAARVRGDGRFPVVRRLGPLAAVAGQPTVLKLHGLNLDAPGCSVILRWGNKHLKAHMQALSTHRAIVRLPPLPDLCGPVWVEVARGAYLSPAKQLLVARNEELVQEINKLDVKTGPLRHDTVELLLQDLALVLQHIAAQPGVAAQLQHAVIALKARRLLAMACDMGWAAVASAVLPLACARCSCASEMVAAIHSASTPSQTGAADKRGLTLLHRAVRSGSVSLLAGMLAWGDSHGYRWRVDAEGPAGITPLHLSAMLDDARIGLLLLDHCGWPAAFTHLRSDGGVTPFHLAFQMGHYQVDALMSALGGLHQVADPNNAAAINNAAAAAAAAMSPSRRSRCGNAAAMGCKPDPDEDVKPDLAALQRGGRNGGGGSGGCTELDPCENCHCTLPPLLLSIMASCTDCGRRRMCMETECNNAAQRCGDCGCGGARPTARVDSGEVCSSRQHGTIFSITALCQGCHANRTLAVA*
</t>
  </si>
  <si>
    <t>C_80235</t>
  </si>
  <si>
    <t xml:space="preserve">MAMEFKLRGELRGHDEDVRGVVVCPLGVLTGSRDKTVKVWAPDEATGSYSLVQTLVGHTDFVVAVLYVPPGANDDYPAGAIVSGSRDKTVRVWDPQTAACVAVLSGHEYQVTALGLLPKADGQAGGLVSASLDKTVRVWRDGKCAATLTGHEGPVLCLLVLPGGEILSGSGDTTVKMWAPGGGPCIHTIKAHTDTVRRVWRACGVPQVWDSTGGVLAELVGHTAIVYCVAAVDAPAVAGGGVLLASGSEDNTVKLWRPNGDCLQTIEHPGCIWALDFAADTGDMLSGCSDAVTRVWAADPARAGPAELADVLAATLAARKAEKEAAAAQGGSEGAAGGGGGGGLPPGLKVEEEFALSQPGAKDGENKFIRNSATGEVAAYSWDAKAFQWEKIGVVVEGPAGFHAGKEWDYVFDVDIAEGMPPRKLAMNEGDNEYLVASRFIEENELPPYFAEQIVQFIVQNTGGTKKTAATGAGPMDVTGGFCDPFTGGAGGGSRPQPQRPGFQLGGAAGAGPMDVTGGGVDPFTGGGGARSGALPAHSLTHVPCHTYLTFDNVPNLEALGRKIREFNGALAAPQQLTEPELAPGGALEALLAKLPKVASAATSPAAAAAAAQPGVIAAADVALLRRLLAWPADKLFPALDVARLAALDGGAGGGAELLAAPEVAGGLADAQPTPGTLAGALASAAASSLAANHQLALRLAANAVAAPGGGARLRSWALAGSSPLLDRLAPLAAGSTANKAVRLSAATYLGNLAAAVGLGHAQDPDLPLQALSACLELLSAVPSPLDEPDTAFRGLVAAGTLLVTGGRELCQIAKDLDIIDRIHAIMTAARGGGVAEQKLLQAGIDVSAVIARSTGVKVEDK*
</t>
  </si>
  <si>
    <t>C_80236</t>
  </si>
  <si>
    <t xml:space="preserve">MEADRQLVTLKPPVFMAETPAQILLGLLEGLLDGADPDVKDIVFLRSALIRSIDFYTPLNLKSHIRDSDLDADVIHSLLRQLASTGSGPDTACRRTSDGGLAIDDLLLPAHINPSSILASHPDNPKDEDSSSRGFTRSTRLSRLTPLKDAAAASSLLAIAGAAAAAGHDNALSRSPPAITQPQQLCFDTIADALNIVLAPGLLGMAAIMYPSPGAAAAGGVLGGDPGSSLGLCNSGPRPPCEPAPASLSFQSGLPCEHTANSGGAPDACALLRWDRGGGTVQQPYGASMDSAWHPSDSSAPDMYVTPAGGLRSNSSCGGGAAAAGAVGMVSSGSDRHDHFGAMVGNQSSLPVSAYTTPTPDLQLQLQGMQQQAEAALLSAPTARPAPTAEGPASMPAAAAAQALQTRPASMRRQGGGRRSASGLSLAGILAALRSHARSSSCDGTAPPSGGGAAAPAPAASAGAAAAAADRPQQQRRLSKSREQQLQEARTLSPQVLLHMHQQLAAATATMAYLNTKPAAVQSPVAPPQPPPALLPPPPVIEDVERLLARADDWCFDTWALDEATQGHALSALGFYLLQRQGLLSKLGLDPLVVARLLRTIEAGYQPNPYHSATHAADVLQTLHVIIQGAGLAVHYLDRVQLLAVYFAAIVHDLGHPGLNNDFLIATGDALAVRYNDRAPLENHHASSLFELVTRPELNALAALTTSERNAFRKMVIELVLATDMKQHFAIISHFNTVHSLVAHTPNIGAQQQPAGGALLQRQRCSDIMATPQSPRGQRAQQHMASLDLEAADAAATQATGPEHPPRPLDDAERLVTLQVCLKAADIGHLGENSDVHERWLSSLEEEFFRQGDKERALGLAISPLFDRSKKGVSKSQVGFYDFVALPLVHALAAAFPGAKPIEAAFNRNYVHWKAIEAKQQTSTS*
</t>
  </si>
  <si>
    <t>C_80237</t>
  </si>
  <si>
    <t xml:space="preserve">MASALGEVSAVIFFLLGAMTVVEVVDSHQGFKVITQSLRPASRTQLLLAVVGVTFVMSSVLDNLTTTIVMVALLNKLCPEPDTRRFLGAAVVVAANAGGAWTPIGDVTTTMLWIHGQISTAATMRDLVLPSALSVAVPVAAWALTAPEITSKTGVLLAVAALDKAGLLRELAAALSAALPRPELVAGVIGFASAVVDNVPLVAATMGMYDMATYPMDSDLWQLIAYCAGTGGSLLVIGSAAGVTLMGMDRSVSFGWYARRVTPWATAGYLAGLAAYVAQQQVMTAAAAAAGTTTAAEAAAVGIAGRHAHPRSEHHYGTRGNIVSMDS*
</t>
  </si>
  <si>
    <t>C_80238</t>
  </si>
  <si>
    <t xml:space="preserve">MMPDSEGVIALVTFKCAKASLDCAQDTGITSANKALRVELAGADDTVPAAPSSCAAARADAVSSGDLHLLQNHETSDSVPGSSLPGTASNGRSMLDEFLSVRPAESTTAAAAQTPVAATQQRQSHPVTGTSGGPSWADMADESEGGDEQASATFDVGSGGRYDSACEGAVGEGAPADEDDAIVFDDGDDENVMAGPTAAAAAAELAAAAAAADAALEAESLLMEACAVGMRGSGGSFSGGAHGSRFAQAAQLLPSFGRTSYGSGGNANGGEGSSRLLLAATQPRGQLHQSVAQSWEARHLWLGNLLPTTTGAQLERLFAPYGPLESVRVFADRNFAFVNFMTAQHASTAKAALEGQPAFGITGGRPLLIRYQQQRQQQQQQQGAAPAATAAFGHSSSASSLPQGQQPPSLFGGLMRDDGGDRRQQAQPPSLPLELGMMTLSLPGSGGDGIAGSGDTLSSAAAAAMAAASAASGGGLAGSLASPSSYLSSLFAGIGNRSAQPLLTHVAPAGAAAGAAGEDAPTGAANLFGRASLGSGDGASQPHPPSSQQHGERSSVSGSLSSIVYCGNGGVDSGASTFPGGMEASMEPGGSPSNLGAGWMQQAGGLAAGGGGGAAAGGDDRLSRNLCRYGPLESVRVFPDRNFAFVNYLSASDAATAKAALDGQPAPTVTPVDRALEVRFQQRQAQQHLQQQQQQQQSQPQQPFAAGGIASGSRASSACGPLSAVPPAHRMSSMFSGPVSGQLGCEMARPNSSGGSSSVPVVDVMAGAFGGGTGGGGGSGSAPFLAPAVGLGAVGSDWESAMVGSSVLSAGGMGSGAGGGMPGSTYSLPEGRPNRHLWLGNIPHNVDKAELEALFSRFGPLESVRVFPDRNFCFVNFVLPQHAAAARLALDGQPAPSVTGARPLFVRYQRDQPKARDGKPGGDGRDAAATAAAAAAAAATLFGGGGPGSAAAATTSAAAQAFLGMPAAGGARPMSGGPLDMVGGLGGLPGGLPGMSAEVGTQQQQQQQQQMAEALAAASLSTQTWFADAGGAGGDIGDLAAALKMEPAANLSNMLNPNNVHYDHQLASWYKLLTREAKLALSGRDEAGGGLEAAAAAAGSAAAPGDLSQPPLSLDPFTAQLLDGGPIPVDVRALSPSDAAATSTGSSRAAVARPSIEAAAGAACTSPVGGPGAAASTHSSVGAVSTAGSGAVVQPAQQRLLAQLQEQTMSQPGSQGPASGSSLPNFLGSSPAVAAATVGDQAGVFFDMLLSEGIGELTPGQSQDHQHGQQQQQQQLSDELVTMLRSLHMQQNLMQVQQQGQVQQQQQQQQQQQLHHQQQLQLHLQQHVQQQRQAFSSFIPPPVPQLRPMPPQVFHHRNPQLQAQQQAENAARRQHMLLRQQQMLQQAQQAVASSSQMVLRPYGVTSMPAPGAAAAAGFSGVGFGGGGGVEQVQAQLLAQQQLQLQQQRQQQLQQQLQQQQQQQLQQQRLQQQQQLQQQQLQQQQLQQQQLQQLQQQQLQQQQLAQRALLEGPATADGPPLGFRNPGSSLVRGQQQQLVPAGGVLSWGMHGSQGLAGAAMVENNPGGTMGAFDIGAGQGMMGGGQQAAGGGGVRPLLATVHPFELASVNPSQQLRSQQQGFEWR*
</t>
  </si>
  <si>
    <t>C_80239</t>
  </si>
  <si>
    <t xml:space="preserve">MSTMMLQSHLSLSCGPRGGVPGLVTVPGFTVPNARTWHQRRPDGRRHVQWRCPTATPPQSPAGAVAPDLPGTCTPDPNIAAWELLRDFTLKEFRGIAQAPYLSSAASRQRLREALKLAYSDPSVPAGWLGAGHPDVEVLLGVVASDVKFAARAYRDWCEELQLELVKPDSRVDGVVDAMQVRGGVYLKYNSKTKLCYVSRYDGKDRGVLIQLGQLQLGHFPLGFFDEAMSKPPPSF*
</t>
  </si>
  <si>
    <t>C_80240</t>
  </si>
  <si>
    <t xml:space="preserve">MAAAPQRSGHSGTSGKPVTPFTAAIRELMGLPGSAPLEQSRAAAGAAVGRGGQLLDARGQWPSRLTDEEDRLLASLKRLDAEVLKRGLAAAGLVNGPSVTGGKGGKAAGSKGGKAMAASGAAGGGGGGGSNKLTNSLQQDQLRESLDRLDSQLGALRRKMEAAAITPGKPAASTRPRDITPTKTPEERRGPPATLAKSRTPTPNKAKAIRDQRQQQLTSHQGATPPAARTASGTASAPPKPASAPVMGAMGGVPAVPAAAQYQQGPIAASSISPPPASASAVPSAGYSGIPQGPANGVASGVSGAQPHGMPPRAPPARAPASAPTGPAATNAAAQQQHHHQQQQQQQGPPDAGMMMLPNGMMVPYPAPAYGAMPGGGAHVMNPYGTPSSPGGGGSGAPQGMLMPPPPQHQNLQQPQQQPQVAYVPTMLPNGQMAYVPQYVMPGGGGSYMQSNMGFPQMMMQPTGMQSPQLVASGGGVQGGGAELAAPQSTREPSVQFQSFGPNGGSRGLGPGAAWGGGAAGAGAGPADGGVIKAGNLGLLFS*
</t>
  </si>
  <si>
    <t>C_80241</t>
  </si>
  <si>
    <t xml:space="preserve">MSGSHISAAPLSEAGSSSSAGAGGAGARPGSAATAGMMGSGYQASLLGMLDDSVSSFDFRVPRSAGGNSGGAGTGSRPSSAAWAAPASPAAPVHATIAAAAAAAAAAGVPSAATARKGDSVPGKAGPAGNGVVTVAVKAGAPVPLGCSAAAPKAGHAGALPSANSFQVLQPSKAAAAARAVSGDLMYGGADDGEDDGGRGFDEEPVGMEEPVLPQPASYHLAAIPPPAVAPPLQLPATAAATGAPATAAPAAAAPAGAATAGAPAAAVPAPGEPDMDDLMREIQALSALRK*
</t>
  </si>
  <si>
    <t>C_80242</t>
  </si>
  <si>
    <t xml:space="preserve">MRKSQQEEKRKELRQGLQDFIRQQRQAAVAPKNPAGAGGGGGGGGNDGAPVVPLTWEELRLAAEAGFDELVRQQEEDAEQRAEDPVAARATRHRSPYKSPFRGAPAPPQETVQVALVPTQQHAPIAAAAHVPDTPTTAVPATADRMAALRTSYKFSDAPGWTGQHPAALQQHQPQRVGLDAGTGGGPMATTPAAVLYPPGDGPEAATGSGDVGAASSVASSGGLRRGVTAAARYRVAPLDAETLDSAAEDPWGRDNAAAGGAVVDAGSGGAGEGVGHSQQQQQQQQAVGTPRRPAAVAVSGPPADPLEASLLAGGTLAALQQADGFRLTSPRPAGTTPQQSWDQPAASAHVQEPLSLQPSQSADYARTQQQQQQQQQPSAQKTARRGWGAPPGQAQAPLQQPGSPGAHYGDDPPMPAWAQAGSGAHGGGAAPEHSGAWAGGEAGGGLGESGADFGGEVGLDMGASGGLAGAGVQTAVRHSIGVGDSGGPAMWQPRRTKLQHPG*
</t>
  </si>
  <si>
    <t>C_80243</t>
  </si>
  <si>
    <t xml:space="preserve">MDGADSLFAFLSSHVAQVAASKQEGGVPEDQLQLEQQRPQDGQQQQQQQQTARPSKTATQLQHQIRRLKRTSLEAKLGRKDAALALLDDGLARWPGNVALLLPLGRTRAALGDRAGAREAFRAALAAEPDNAYVLHSWGMVEAAAGDVAAARALFRSAVRAEPDMAATYTAWARMEATARRGPAGEEAARRVFEEGQRADPSHVPLLHAWAMFELNHDKQSAARRLLARALELDPHHVPSWMALGQLEWRQGNAARAREVFELGLSLGGRGAGMQVSLLSALAELELGMKNVKRARELFERLRQYAPRHVPALLSAAQMEHRAGNAARAARLYDEAQAAVEQQGVVRGSEGVPARILRPRRRQQAATATEQAQAGAGTAAEPATAELGEPAEGAPGAEATAFRGSPPGAVVPVLHARAQAALRDGDVEAAERWLAAVESLEPGNGYLCHTRGLLCQREGRVEAAEDWFRRGLRCRGSHEGALLCYEGLAELLAFKGLKDEARAVWRAGAAAVQPLTSRYLRQAALFEKKERNWAAAAALFSDAVRRDPQDYRSWLQWAVFERRQRNFEAAERCFQRGTAVAPGYPYLWYSYATMLVALKRLPEARAVLQTATRNCPRSAPLWMEWALMEAAAGDVQAARRLFMRGSEVPPTFQHAPLYQAWAEFERQQGDEATAQRLAQQAEVLSQAPGPGRRSRGSQVEPSAGPSATV*
</t>
  </si>
  <si>
    <t>C_9000001</t>
  </si>
  <si>
    <t xml:space="preserve">MHASACNRGVLLSAMCLPGWKGPDCGVRDPRPCTHRFRLPSDANQTVPMSHVGPDGRDRNWSVPGWTASRCAGYCDEDYGLCYCPPDTRLGRVPAAQGSAPYTPPIKIGRVVGDTCKPSR
</t>
  </si>
  <si>
    <t>C_9010001</t>
  </si>
  <si>
    <t xml:space="preserve">MQSRRAALAESQELVAELLGGGAAAAVAGGGGDGAGTGAGAGAGLGAVAFGGAGIGGGGGGFVTAAEVLQLVGMVAAAAARRRAVEEAEAVAPPPPSAPSSDSXPSDRQSDTAEGGGAGAEADVTAAAAWSCLESAPLLCDLGDWCLWGRVFAPHLGSLKAFLQHGGGGGGSGSSRRRRPAVHRRQQRGPEGRQEQQGGEAADGGGDGDGGSGGGSGSSGGGFGSSSSSSWRAVEAPGGALFKVPAGLGVEVRMLFGSASAAARGGAGGAKPHQPPPHPRLPLLRCVLDCLAAIPQPLAALRRVAAERVLLPPLESPAVVGRGWREALLAACARPAHKAVLHRLGVELGVEEWCRDWAAARLPPAAAAAARRTAQAPPAPKPQPAQVATPSSSGGGAEVLAAVTAAKPPPPAPPSASTAALSPAAAREQAPGIPAAAAQQRELNPTATATATATAAETEAEAPSGPQPPEPSAEGASAGSSGATAAAPATDDATCAEAAAAARATAGGGGGDIVSRSQAEAEALRRRGAEVVERIRHVSDAPEVHSGGFHVSFSRTAHGNLGMVLPSLVPPYTGADIAAACQLGLLAAAPEREEGEGEGEREAVAAEAAREKGEVVVVGDGGGGGGGAGGGGVFGSSAARTIIRLPLKRDEAAAAAMAAAAAAAAGAEAAAAGAAAADGAEEEAAAAEAAVEAAGTEEV*
</t>
  </si>
  <si>
    <t>C_9020001</t>
  </si>
  <si>
    <t xml:space="preserve">GSHVASPHSAFSAPARLDKAGGVHTAQPSPHTPPATPTLTRAGSHVASPRSAFSAPARLDKAGGVHTAQPSPHTPPATPTLTQAGSHVASPHSAFSAPARLDKAGGVHTAQPSPHTPPATPTLTRAGSHVASPHSAFSAPARLDKAGGVHTAQPS
</t>
  </si>
  <si>
    <t>C_9020002</t>
  </si>
  <si>
    <t xml:space="preserve">MYKSHQFTLGNNMRWLAHSGTALGQKCGRQFIHPNNTFAGTRLVLDTILDQDARNSKVYAMVRVPVDASAGQWEKAAKVVVGDVMCDQVDYRELFFALSYEGTNTKLSKGGHLSVKEVKAAGSVIYNPATKQWGLMRNVAPGEVEVWLSPTDREGAWPDNSIVEGIVVVDVRSFAFMPVFCNALENAEYTACMYEDIGVSM*
</t>
  </si>
  <si>
    <t>C_9030001</t>
  </si>
  <si>
    <t xml:space="preserve">MSSGNCITDATTRNLIKAVGPGGGGGGGSSSGSGGGSGSGGGSGGSSGGAGGAGDGNA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IELPVSGVV*
</t>
  </si>
  <si>
    <t>C_9040001</t>
  </si>
  <si>
    <t xml:space="preserve">MEKVRAKAQTAIDTANRDYQNAKAVLTQRMNLYIEYLQSQLNVVGLVVG*
</t>
  </si>
  <si>
    <t>C_9040002</t>
  </si>
  <si>
    <t xml:space="preserve">MGACSAVGCQGLCYVYERVAPAPPRKPGFQSLLFTQLISAVWHGLYPGYLLFFTGTAVWIYFSQVVFKAEAYLPKALVASLPYRAVKIAWTTFVLNYMAAAFQRGVLAGRRRVAARAGARRGGCHRRHGRGGLLLLRGRGLGLLRRALQRLRHLAQPLQRHLWVGVGDIRD*
</t>
  </si>
  <si>
    <t>C_9060001</t>
  </si>
  <si>
    <t xml:space="preserve">MRAPAPTAPTSAQDWFWGDEDAAAAAAAAATAAVGGTPDTPSSSATAAAATPAAEAAATEGKPAHERHRLQLPLPALPRLPRLPLRHKPHNSHGRHQHPHQHPHQHPAGSGKQRPPPHGAPGRSEPQARQHSASSSSPSSSASSSAVGVIRRADAADFLAYAFWGSTRVDELAVGVRDALAALGHPRATLVGHSYGTLVASRFSKLFPEQVHSLVLLDAVCFGMVMPQLLRGSIYYHLRPPSEIVPQNRRRQAAAAAAAAVAAQEAVKAAADAAAAAKGAAAAAAKAAAAAQAETEVAETAVALCRTHTQAARATRARSLAAAEAEQASEAAEVAAGAATVAAALEADVAGKLLHAHAFHERCDISGGGGGRAANGFKISGKEGRGGDSSSSSGSGSDAVAGGGLTTRLGAWGTGARLAAAVAAARVRMAAVAAEAAARERYACGSCGGCYSGWSGGRGHRDRHGGQC*
</t>
  </si>
  <si>
    <t>C_9070001</t>
  </si>
  <si>
    <t xml:space="preserve">MGPDHQDVWNWQRDGATPAGQIQALDGLVFELQGDISNITFNNLDPSMVLVALPATPSVICPPDVKSPPITDNNNQQSTNAVKAPPPPPPFVSGKPFCWT*
</t>
  </si>
  <si>
    <t>C_9090001</t>
  </si>
  <si>
    <t xml:space="preserve">MANLAVREERAAAAAASHNARAALMEEHGERGTRWFHRQADEPAAGAQEPITHLKVPGQPAPVALTGPGTRNTVSAAAAAMYSRRSHVQQHQPDGLFRVQPVCTASQQQLLAAIDRKVPADLHAAAEGSGDGALSDAELMAALAGSANGKAPGSDGVPYEVYKVFWALLGPRLCAAAAAAFAAAADAHDGGEMAAALPASWREGIITLIYKGKSLDRAELASYRPITLL
</t>
  </si>
  <si>
    <t>C_9090002</t>
  </si>
  <si>
    <t xml:space="preserve">MPGARPAVMPCLAADSTPAGGGNAASPFFSPGLQLHLALSTHSLAHGVQDLTTQPQGPSLPTYPVLLTSQPAGGGKGRGRGLGAPAGVSANTPGRAGGGAGSEAEYGAVSLTRDTCVAIGSDLVTHQNRCADVQGFEWAQLGHDTLGGRLLAYLRDQGATVPDWAVCRVPAGRTAVLAQLHDEFTGWWRLYSAQPADTPLPSDVTEQLDDTAQQVQTAYMDYVLLDARTLRSSKRGPADPGGASGPSRRQRQHRSRSTFSLMSLGSAPLRPGGASSGAASMSTSSGGAPPSQGGGRRGKRHISNSNRNRHGAAVAGGGS*
</t>
  </si>
  <si>
    <t>C_900001</t>
  </si>
  <si>
    <t xml:space="preserve">MGCSPLLSTRRATSSPSAHATAAPCGALTTCAEPPAEPSLASSGISSLRASAHVHRPNPYPRPSTVHTSAHPRSPPHTPSHGWLPPPPQPHLPPSDAATHRTCTCIPHTRAVPPAPPGCRGNHPAPRAAANSRAQSFHGATHHVLACVPSRSHLHSHTPVPASLSSRPHLCQLPHPPAMPFPFHALA
</t>
  </si>
  <si>
    <t>C_900002</t>
  </si>
  <si>
    <t xml:space="preserve">PCAFAALPSPVPPPSPPVCLCHPSPLQNIRSYAASSPCVRGLPAPPCLSPTLVTQPCRSPSPACHPRWWSPSPACHPRWSPTLVTQPCHPALSPTLVTQPCFPACHPPCLSSLQLVIPPACHPAHPACPSPSSTSLSTLICRPHLPSPPSPPAS
</t>
  </si>
  <si>
    <t>C_900003</t>
  </si>
  <si>
    <t xml:space="preserve">MYVDGSYQCQNKWDIAGTNLVYYSGMGFNDEVCRFLCSELPACTMYVWYSNGVCQIRRDAFRPYHGTTGPNEQIVRSCVKTDIQNLNGQPPKEDVYLIRAAGPTPRACPDANLITANAYCYWTGQFSLKPFEGAHQAWIVRRTNSSSGSYYVTNYYRQSVASPACERNVWNFQPQCGNTDIDLAAAWGGAQQEVFFEPVAGRRGGVRIRAAGRNCTERYLAAVLACPGYNSLYWAPLNLRDSAFIFEMLPISASYPVPDLPCGRGMLTEAGGFVRSGPPSPSQPQNVVLGLLAVGTYPWFWGKSNVLGVAPDLLYTDCFTQHGLVGPPQYYRVPAKVVPGDSNVYVAKTDRDVFVAVRGTDNDADWVADFVAVWAEANTLFGVTGSSVKLHAGFKDLYVSMADWLIPTVNNTYNSLPPGAKIWITGHSMGGAVAQIASLHIATRLGADKIGGVVGFASPRAGDSGYRELYNSVLGTRHLKFRAGSDPVSNVPPGSLGYTDVGTTVMLCPDGVVKMAGPSQPQSAHDDLSCEGLPLSQNFHWPLQYLHGLQRVYGTACTRAAMELPQCDVRENCRLSTDSYKDYCTACTQPADCDYYGLQGYYCDNMVPVASSFTCKPKAPVGTVCLYDRVCGSGHCVAGFCRACGEDKHCAAGEFCELSDLAVSSPCERDSQCGSGVCDRLACRECRSDAQCNAPGESGRFCDTNPLLIDNTYGKCRWPKPTGSMCTADRECGSGHCVTGFCRACNADAHCGDGAWCELAVVLQPTTAWTCKAPQSNGSPCERDTQCGSGHCVGLFCQECGSGDHCAPGQYCDVTSLFKCRDLKPDGSICLADAQCASGHCHLGGCRTSDSHCAPDQFCELFDITKLYTCRGDMGRGSACDRNSQCTSGKCDGIPLFKKCT*
</t>
  </si>
  <si>
    <t>C_900004</t>
  </si>
  <si>
    <t xml:space="preserve">MALREVSQKRVLPLLAQFTRGLSASAMPEQVSLDANAPISQPAPFSYVPPGRNHLFVPGPVNIHERVLRAMHVPGQNHRDPWFAEFYKECLEDTKHMYGTKAATPFIFPGTGTGGWEAALCNTLSPGDKVICFRYGLFSHLWIDMMQRLGLDVTVVDRPWGEGADEGALEELLRKDTGKKIKAVCVVHNETTTGVTSDIAGCRKAMDAAGHPALLLVDGVSSIGALEFKMDDWRVDVAVTGSQKAMSLPTGLAFVAASPKALEAMKSAKLKRVYYDFADMLRTNPSGNVPYTPCLSLLYGLRESIKMWKEEGGMEAVAARHHRLAEGVRQAVDGWGLKLLCKNPRWRSDSLTVVEVPEGVDSNKIVKNAYAKYDLSLGIGLASINGKVFRIGHLGNMNELMLAGALVGAEMAMIDSGISIKPGSGVARATEYWHKTGSVIKTRESLLK*
</t>
  </si>
  <si>
    <t>C_900005</t>
  </si>
  <si>
    <t xml:space="preserve">MRATILALVLGTLVLLANAASDAPAPTKAAPAPKSSNIIPSAGQADLYGGIGDVSATGDCAGDAKALCKDVNSGDGRLAACLTKKVRAQRQGNTVGRKVSAKCVNALAAFKMDRSKMINKDVPLAKACKDDVAKVCKSVSDTSSPGAVLGCLKDNKPKLSAQCSAEVFRTQQEVAEDYRLDYKLYTACKDDVSNLCKDADSGEEIDCLAEKRLQVSWECQNQMFRNEKETGDDIRLSTRLFNKCLVDQQKFCPDVEPGHMRVQECLEDNIDESGFSAECKTELENVIAKRVSDFRLDTALREACEDDLKETCGTSLKDMDEDDKVKKTALNCLQQYREELKRDKCKAEIHRRLTRAARDIRFDEVLASSCMEDRNRFCSDVTPDNRNNLDQKCAAALFDHEVKMAEDIDFKFPMKRACAWEISSFCKDIPHGHARIVRCLEDHIDNTDMSKECKDEVMKDMNRMAQDYRLNWRLNHACEADISKLCPNMCSSQPGITCGGLVLQCLQDKQDNITSQACQDEVFYYELMEVTDFRNDVILAEACRGDVEMYCKDVEPGEGRVHQCLRYNRDKLTEQCRNEEMKLAALEYRDIRLRPKLNKLCSEEKAVYCKDTKPGKARVIKCLMENMAQPNFGEECKEELQKREDMMKSDYRYDIGVFSNCEGDVETYCKEAKSKLRGNATVLKCLVDNFKSLAEQCSSEMSRAVRLALWDYKPGAALTTACDDDVEAQCPRGVRSRAGAIFTIGAVGRCLSKSLVEGKRLDTKCRALVLAAAPKDARVYFDHPDSTSALIQKIAEVQQAAGLESVLVDADSSTVTVTGWVALACIISLIVVFVGGAVMLYKRLVGTEKPHTLHIKSGDA*
</t>
  </si>
  <si>
    <t xml:space="preserve">MAPYRVWQKHGYSITIASIKGGEVPMDETSLAPPFLNKEVEEFLLDDEAMKGLIESTPLADIKAADFDAFFLAGGHGTVGDFPNDANLIALLEAAAAAGKLISAVCHGAEGFVNVKGPDGKPLVAGKCVTCFTDKEEYAAAKEKLVPFLLESRLREQGARFESAKENWAPHVVADHKLVTGQNPASSAAVAKLVAEVLSS*
</t>
  </si>
  <si>
    <t xml:space="preserve">MANKICIIATSCDKIGDEPTGAWAEEVVAPYRLWQKHGYSVTIASIKGGKVPVDPTSMAAPHATKEVEEFLLDDEAMKGLMESTPLADIKAADFDAFFLAGGHGTVGDFPNDANLIALLEAAAAAGKVIGSVCHGAEGLVNVKGPDGKPLVAGKRMTGFSDKEEVAAGKDKVVPFLLESKLREHGALFETAADLWAPHAVADHKLVTGQNPASSSAVAKLLAEALSS*
</t>
  </si>
  <si>
    <t xml:space="preserve">MMEKGQKQQDAQQQQQGLQVSAPSREQVQQRAEALAREVLVQGLREAAAGAKPGRRGGCRHGGVEGAGADADGDADASGGDGGGPEPRPHQVEAVAALLCAVYWDPLDAPASSSATSAASSGPAASGPAASGPASSGPAASGPATDAPPVNYLLQHSTGSGKSFTIAALATALAGWRDGAGGGFGTVLVLNDRLQLDVQLGGCVEAFWRGNGRPPGGLRRATTTRELAGFLAAPPGSPGRPAVVLTTVQKLATLWRARGGRSRIAVIADEAHRHHGHGTTDQIHQILAGALAAGGVGGGEAAAGAAPGRGPAAAAGVGAGGSSGHSKLRPQQRRQPRGVTYVGFTATPSPKALELFGVATEVPADPTAPDGDAAAAGGRGDGGIEALLLEGDGAGAGAGAGGGSRGTGAEPPAMLYTPYHAYTMRNAIQLAARREGAAGVDQEAKAQEAGGAEGAEEAEGNAKGGAGEVEDGGGGGPGVAEEVLVEAASNSREVVERKAAYIVQRFLALWRTASAAGYSCLRGMVVARSRQHVAWYTQALRQAVSQEPEFARLAEAAAAADPSDAASSCRGPSVYGAFSGAVQLPAAELAALRRRLNQQQLERWRRWQAGADWGQGVEDVDVAGSAAGGDGDGGEDGRQRRPSKRRRQDPGPVSAWDAALAHLDGVEEDAAAGPLEQRRQQRLGTDEELADADDEDEVAEAQEEEVVMVPVTEAELNGSGAGGGGRGAADPRAARLLVVCSKYETGYDDPRLGALFIDRTLTGSRAVQVLGRLNRPAPSLGKAPGLLGVVDFVNGVGGLREAFEEFYDVTYLHTGKHARRLRQERQMERALCRILEALQPAADRAAAAAAAAAATVTGGGNSGSGNLMAMGVREIAAAAGAHLPPEVRRALESDLSVYTALAGSLRLELPELPHVFAAALLARLTADREARERQAAALGLAAAAAAAGGGADAEEAGGGAGAGAAAIALSAVQVIAAANAALDGAYERRLAAGFRDICARLAAANAAAAAAATATATATEAANGGPATAAASAGAAAATADSYELLSLLRRLSMWPVGVEQLKATAVGREVAALKKHECPQVANLARTLIARWKAVAASHAAATAAAAAGSANGGAAQDGRKPVDGGVKAQRAGSATPSGGAAAAAAAAAAPAIDEGLRTRARAMLTDALKAHATAAAAAAAAKAAKARARDGAAAAPLAPPLLPVESERLAEAARALEDAVFGVHGREGAAYKSQTRALVAALRHADGVARGLLAGSTAAAELAAADSMALAPPRVRAQAEELERKKRLEMEAWEKLAGQGAGGASTYKSAGTICPGCGGAGATVHNVLSGGTYAQERVQIQKFVCDHCGSTWRND*
</t>
  </si>
  <si>
    <t>C_900009</t>
  </si>
  <si>
    <t xml:space="preserve">MGRVLHQVLVVSKLPLDGLYTWHPICTNLFIIFASLGIWSAQSIRGKAALSRSAKEPYVTRHGIFNWLALFSLVGAGATIYLNKERAGRPHLATYHGVAGASVAGFFVMNGEGAGLQXXXXXXYKYIKFHRLNGYILFLALLGAHGTAVWRGYAGFKTEPTGRYALVGLLGAMGLAVLSGVKLSLLPGGAAAKAKAN*
</t>
  </si>
  <si>
    <t>C_900010</t>
  </si>
  <si>
    <t xml:space="preserve">MEXXXXXXXXXXXXXXXXXXXXXXXXXXXXXXXXXXXXXXXXXXXYKYIKFHRLNGYILFLALLGAHGTAVWRGYAGFKTEPTGRYALVGLLGAMGLAVLSGVKLSLLPGGAAAKAKAN*
</t>
  </si>
  <si>
    <t>C_900011</t>
  </si>
  <si>
    <t xml:space="preserve">MMLAQKNGVVCKQQARLLSTPAVSARSAARAFKPCDSASAGPAAVCASRPAHSGRRGQSIQTEAVARPSVYFFGFGGDDEDYEENYTVMKVQVGMFGDVKKWQKDLERLSEQFDTEDEEGLHYILQDTVTKLLRNMEYISYAATAGKVYDNLDECEQKFNQVSLEERSKFKEETFSNVDGRRRTRALDVSSSPDVGLDTWLCCTLVVAVEGKFKLPKVNSAADLKKALTLLGSASPDTLLAFELLWTPQAEGDSYSKDELLGDFPTLALL*
</t>
  </si>
  <si>
    <t xml:space="preserve">MCGILAVLNTTDDSQAMRSRVLALSRRQRHRGPDRSGMHQFGNNFLAHERLAIMDPASGDQPLFNEDRTIVVTVNGEIYNYKELRQQITDACPGKKFATNSDCEVISHLYELHGEKVASMLDGFFAFVVLDTRNNTFYAARDPIGITCMYIGWGRDGSVWLSSEMKCLKDDCTRFQQFPPGHFYNSKTGEFTRYYNPKYFLDFEAKPQRFPSAPYDPVALRQAFEQSVEKRMMSDVPFGVLLSGGLDSSLVASIAARKIKREGSVWGKLHSFCVGLPGSPDLKAGAQVAEFLGTDHHEFHFTVQEGIDAISEVIYHIETFDVTTIRASTPMFLMSRKIKALGVKMVLSGEGSDEVFGGYLYFHKAPNKEEFQSETVRKIQDLYKYDCLRANKSTMAWGVEARVPFLDRHFLDVAMEIDPAEKMIDKSKGRIEKYILRKAFDTPEDPYLPNEVLWRQKEQFSDGVGYNWIDGLKAHADSQVSDDMMKTAAHRYPDNTPRTKEAYWYRSIFETHFPQRAAVETVPGGPSVACSTATAALWDATWAGKEDPSGRAVAGVHDSAYDAAAAANGEPAAKKAKK*
</t>
  </si>
  <si>
    <t>C_900013</t>
  </si>
  <si>
    <t xml:space="preserve">MALQSQGQGQRASSSGAVGVAAGPAATMDEESRIRAELLKPRRIKSAAPGASRALSAKIEFYRAHPELAQRKADKAKTEQLEEQRAAAAAAAEANSGAPPPVNFIASNRRSIMPHSLPYGLQMTIETLRDHGIRNLHVRDNPGTALAGPTFGIGDRMPINGPGAIRRPASAMPALGRSTGRVGAGSRVGPAGPAAGGGGSRPDSGVHAAWTAAQQQPAPVHSHERPVPDPTVAHEGGHVHDSHTSTLFLTAVDVPGPLHPPSNPSGPGRGSTSGTGHPHSPPPAPPTATGSGAHPGLSLNLPQSPYRPGSGMPHSAYGPYSPYTASGAHANGGGTQPGSLGGYFQAWAAAGSHGGPPEGSVVGSSMAGYGVDSRRLRLVLSSRPASGGSPTRRREFIAEHATIRAERAAHAAEVRERAWALEEHRRRTIAMAAEVRAQQRREEEARQAEAKAAAELQERQRGWTAIVGLCSKLAFIAEQVQEDRRVRSLRALRKEAAVRIATWYKGILLRRRQRELVELVQRLRRLVMPYVATQKVALRQRCAMRLVDFMQYAESSNMAVVGVRRLKHGVELLQTSWRNALLVRNLQRAALYNQLTRVEREIVTANKRNERNLQLHMMRLGKSVNIMDPDSALMPAGYGSMHSRTGGGLAGASAAQSMRSMMLASDSMRSGAAGAAGFGGGWGDWQSNAGASQKSMAVGGMPGSPSGLERGGSRSYDRSRLPGRGALHEPGDEEDEALSRHAEMVGREAREAVAERFLLAARKEHRKLLEKYSADKAVYLARRPIEEMRQKMLRDAGLHVEPEVRPPVMPRMRLVYPRAILRDLLKEAIQVHAERMARLAEEEEAQRLADEAEAAEAAQFGHGGGGHHGGGGVTWGDNAYQVLDGDVMRHGRCVLVAL*
</t>
  </si>
  <si>
    <t>C_900014</t>
  </si>
  <si>
    <t xml:space="preserve">MPHRQEGTSTTARPGEDFMDVASRCKADIPTGCLHGSCGVCEVELFKYQVDAESGEAREAGNPVVMRACVAKVPRGWGRVEVGMMAIDQVWGQDGWDT*
</t>
  </si>
  <si>
    <t>C_900015</t>
  </si>
  <si>
    <t xml:space="preserve">MALRAARATRLHTSAKCNGACSCSYTAHVSQGHRRSVARGRWDFHKPPSVCARSSSHEEMYERLFNSPVFRSDLVMNEFNKIVQEATQLSGMAGRFPDFDLQGKQMYLDKMQEMSDRYEIFIKRLELSQDPAAKEYLRTTNAQMLEGGFTLNQMFAGLKQSVAEYRKWVEQEERVSGDPVAHQEFLKYFREMWGASVLGRLDLSYLVKTTDPQVILKAQNDPQFWVMLKEISTSPSPAAMTKWMDHPTLGPLVAELWKSTQKGQ*
</t>
  </si>
  <si>
    <t>C_900016</t>
  </si>
  <si>
    <t xml:space="preserve">MRCLGTLARLAASARKENSETRIRIRWVLLKILLDGWQLFATVIQPAKQGWDIDPNGAAWSVVGVLNFTWLGDLSYSAYLALLYAAVALLVMNIGLCVWVAWCFKEQKFPVVWPIKVLRVFSSVFFQAFDVASLNLLQVEVNPLGRRPMALGHSGAEVMAFAVKALLTLVDVFLGWRKVAACAYLALSLALVWQYLRWNPNLVAWVNYLKSGVSTSIVWCCITLMLLVFAPGVKQSELSGWSSAMTITMLAGLAPAFGVGAAMSWFFIRKMTTTALQAMANAKPDQPLQDICDNLDDPRDVEIVARCARVWRDRYTLAPEAVQKAHNIIKAGLAMFPGSAYMVLLHANFMIDVLGVSQSGARRIEDARKLSPSLLVRFMMFVRQQQATQKAAGSHANDGVSMDLLGYVEYQRKQRMVVRLHREALQAMCNFWKALDASRVSFTHLSKALGKIESSVSQAQAAYRVVLESYGTSPKLIRLYGKFLERIKNDPWGAAEYFAEADRLEEVKNGDARGPLLPDGTPLGRMDEMAAAVLVINATGEIQMANKQSHILFGHKRGTLEAKPLAMLLAPHCARRVAEELARMVASTSVTALVNGGQSDSGRTAEATSHDGPDLVVVAMHFDRVAFSVNLSLRKASGVGEDSTFIALLEPTPPVPNMARMWVSPNGIVAAVDPQFVANFGWRATEVNGSNLTALMMVQATDSMAAGDGRKGGDEEVAIANTVTESASDTVKRLLKLVKVNGDEEGAKPIKGLYCLLAHKYDSQPVPCTVTVIENISADISVHELRLQLSSDDPAQLLVVNRKGVILHASTGVASALKDSVAVGGATSSGPRFGGVTGSLPGQMGGASALAPTTQNSGTGMVFGADLLTGFTLYDFLPAPWKDMHVRFLKDITSSSPPTRSLWSCRKAAPQPTLELRTMTGRPLYMQVSITSGDLNGESTHVIGLQRSSLDTALSERRVRLTVSDDGLVSATSQGLALQVLSLEPSRVHVEPPSDEEAAAGQGNHVYVDLWPVHAVSGVLQLDATGRITSVLEEHTRPAGLLFGLHHDALIGEALDSLVTMPPGRTSAAELLSLHGAKKSNLKTKQKDVAVKVGPVHKLRATHTDGKPLVLDVQVVGKPGPNEPVIAILRLHTAPMAPAAAAYPAAAAPPPPSLGGPLQPAAGLQEPAAAVAAIQPRGAASIKRQPSLDDLMDKVEAAGSPDEIGKKRNSKESSSVGQVHTPPTGGSLRRNDSTAQQKPRGSGVEAAVDPAGGAAEAPLAPPPMPAMLLGGVGDGGLPVPSVTAAATGRNKLADLVKSVGGDQAGSQKAALGSGDGSGLPVPRTRPGATRRSSTGDGGSAADLPHAVPLARGEGKGPDAEKGMEAQSVDGDDDDKADSEGGGKVKGGDRILSWVASKGAFYQNSVAVEGGANAKSDDEGSVKAPSDGAASGLHAPHSDMTGLAYAASERTERTVATMATMATARTLAGLKASGPPDLPYADDDAGSEGGQSAMSAQSSSGGAEYKRGKRFRKLVKLMDSGQAQQVQKRFKLHALITVGILAAVHVVCFATTLVAIGQQRASMLQLGRSVELQLSLHQILADVRSMDVITKNKTLPTLYTADDSTVGGERF*
</t>
  </si>
  <si>
    <t>C_900017</t>
  </si>
  <si>
    <t xml:space="preserve">MTKLVQQSGAQWLADGVSFVDQDPGQFLIKSGPDFFRASRRILDALLYAAVDSAKRVNTLQLVFLAVEGAAISCAAACYLAYLLRAVAAQRYKLYGTFLVIPVAQMCVFAPVNPQEDDDEDEDAEEADKAAAAQANNDGSDGENEDAGAKPAAKQKRTLGFSAAAVTPSADTPGGKKGGSRKKPAAPWESPREGARVPGGGGGGVRGSDVLLPGDDDDGASGVMAHQRTYTGSFSSGGRSRAAAGGCWGWVRRLMFRSRSLGSVSPLPSTRVGSILNPRGWTASSQQALAAAGQQAGSKRTLKYDSHDTAIMLTPFVMWSVLVIAFYASAVIEMRDVVDTVAVHSVVNFMNARTSRNVFLSQELAVVEDPALVPAKQLALQAGVKLVRDAFYTLQLGDQAYRTAVLKRPMNALNHSHNGIGAAGNATERYPLVTKGLSFKSPRLADLFYGGGTCHRQFPEYLPCPGPEYRYYEISHTGFDTMMQQFLRSLESMAFNSTGLPQGLASPNFDYIYNVGYKDMIGAILEIKEEHYNIIVALFDRILLLHIILFLMLWVIFAGFLFILLNPLLKRVSKERRRIAELMSQLPLELDVEKLVGRALGAGAPAAGNAGGAGSGAPSGAGPGGGGGGGGLFGAGGNNGGGPAGQGDQGADATNKWKAIIKQASTNFKSGKRASADNVA*
</t>
  </si>
  <si>
    <t>C_900018</t>
  </si>
  <si>
    <t xml:space="preserve">RTCTCAHVHVHAGSSKHTYGHTSATTHKVAHPKAHPIAHPLAH
</t>
  </si>
  <si>
    <t>C_900019</t>
  </si>
  <si>
    <t xml:space="preserve">MPGLQRLTLPQLSCPVALPWLGALATPGSPLSQHLRQLTLTTCSYTAPAHLTEAGLAALCGLTALEQLTLGCLELGGHLEGAPDRGEYYQQYQQGYPQAWGGGGSNEADDLWPLQLLLGARRPPRLRRLALEGGYFSLAPSAELLEVSYEPGLRLPRPSGLSGPEAGAVAGAGAGGGVATAAGSPGGGWGISHVRVQPPPCHPLLCLDAMAAVLLEATEALGQRRVPELAIPQLVVAVEEQQQVEDEEEQARVLGPQGALPQLVARCGRVLMDRLVVEQEPQGRQQQGQHQDQHQGQPSRQHDAVVAAVVRVLGLPRLLKLRHGEWACCVPEELMPPAAGQRAGWPTR*
</t>
  </si>
  <si>
    <t xml:space="preserve">MSALNLRSSRLQAPRGAEVVSDIASAAAVAEAPAAAAAPSAAAAPTTAADADAGLGSDLRSLLLQTLAAVEGRSAPKQQEPAPAPAAAQQPAQQRQQPEAPPPIASSSAAREESQAAAEAEEAVAAAAEEAGAAVSQASASDSSAEAGAVPDVTPVEAATEPAAAKEVAQEEAGAETATAQPAEAEAASAGEPPATEPAVAAAAAGAAVNVNADTPATTAAAPDLPAPVAEPAVAVVEEVQQEAVTEAAAEVQEEAVEEAAAAAPAEEEAPAPAPVEASAAAAAPAGEEEPAPPAPVAVEEVAVPEPEPVLAAAVEAAVEEVAAEAPAPEPVSAVEAAVEAVEAVVEAAVVPVPAAPITELVEESPFAAPEAIVPAEPPMPEAAAEAAAASAAATAVLEAVVEPVTEAAEAAGAAAAAAATAATTAATTAAASAAAAAASPSVDFQELLAGITAALSAASGSAAGADGAAAAPAPEDVERVTYLALGSAAVTFALTFFVAPQFRSSFKEPVDWREMYKVLVARGGVKTVTPQEAAKRAKSGAVLLDVRLADKAAARAALPSLNLPLYRPITGSGLAANIRRVGFAFFGIFGTGESVCVYGSESSVKGEVGRHKITH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PEPVAAAASKPEPASKPASTRGSKPTSQAGSQAGSKAGSQASSKAGSQAGSRAGSQASSKAGSQAGSRAGSSKVGGSGKTPSAKDLVSAVNRTFGGRK*
</t>
  </si>
  <si>
    <t>C_900021</t>
  </si>
  <si>
    <t xml:space="preserve">MLHQLCLRAGTGEYFLICDCRADSWCDPSLPIIMLTDGPHLIKKGRNGLERSRNGTGANGRNTAEMMWPASDGGGWLEPSWRDVVTVVEWDMHHQPQLMARVNRSHIWLTSWTRMRCHLVSQLFRGLEEFGYWVEKEGWKRDAAQAPEPQQPQHQPVAPQPAAAATTSNRSSNAEPPADIKAAALRLRGFVRLFNSTMMALEREEPITRTEDPFLVQLLRNAETVYNWHDALNGNSWALQVTCYGVVALVRSYIGEGSGRSVALATLNQNCVENAFSQLRWHGQNPAPDARRVMDGEQHLRTNEVLLVTSHARLQHQRNGSYAPAAQADAGHASIEAVNSLLHWRRRGAARGAAAPSTWRLSDFPADRNLSAGTTVPDQPAKSAAAAALRQLAWQDLVGTAAFSKHRSTYPSLFAALQPDVGVSHAWEAYCAWLLPAVEQALVQSNGTMAAAKHVFGAQLSDTCYAAWKWLCAQPAVGPVSMPPFTDTTPLVQSRVHQQAAAATSNTTAAGTAPADNLPVTAADWQQLGQPACLAHSYVFAAAVRVGVLRGLLLPATAQQATAAPRRRTKQPKQPAPSPQDETFTLFSNYTACGRVTGWALNSTLRAAKKEAERGSSTASARASLVEQLVSSRDDGCYRRSFDSDLLPELKLGSIVTPHPAITNFFYQVQHRLLGHVKSASSVLHGGPLVVKGWLDEVRYDEASWEAFQHACGEAGVQRPAAAVPQPTPTPAPQRPAAAVPQPTPTPALQQPAAAVPQPTPTPALQQPAAAVPHPTPTPAPQRPAAAVPQPTPTPALQQPAAAVPHPTPTPALQRPAAAVPQPTPTPALQQPAAAVPHPTPTPALQQPAAAVPQPTPPPEPALQPPQKIYALEGLRTLMGVLITKYVHATLNELLRHTKLLVQPDKADDRVLRDERRADAATAAPKGGKKAAKGGEGKCRAHKQSARKAPAAVADESEEESEPEPESQPSDSDDCDSSYGDSYVCQPRAWASLTHIFLECPAYAQARTWLQQLWACVAPQAAAPPVTDAGFMLGDRMGMWASGPRGAGAVLWSTLRATFLYTVWCAYWSREPAKQTSEHVVREVVSELRRVMQLRFTAATLTPETLSALPTQLLTAQLKAAKLEHFVAIWRDGCIGRLEGRVLTGCLRRGQELPHSDGQTRGQGLGRWRQRLGSVPAGDGGVVEQRFRQHRPLIVLAGLLEGHTHVTGGWPGT*
</t>
  </si>
  <si>
    <t>C_900022</t>
  </si>
  <si>
    <t xml:space="preserve">MELTPQCLAHVFSQLPARDAARAACVQRLWRDLVQPDERLWKHFMEEDLGMVTKASPDGTEASTYRSAYCAWRKAYGPEYWPFLPRAIRAWGQIKDGTSEEEIRSVEGLLGFSLPPAIKVIYRLHNGQALLFDASRDRRHAAAKAARAGVSGGPGGGGPPPGAGLGPESEEELGSIFHGLFGGYSVYSHLVVSRLMPLRRAAMWTQELELHKLRPQLLAFACSFRVRDKMFVADAATGGLAVARRGGRGMALQPAAPAADSEPGACDGVLRWFEEYARRLEAGYYEVAVLDEDYPQGSRAISLFPLSSPR*
</t>
  </si>
  <si>
    <t>C_900023</t>
  </si>
  <si>
    <t xml:space="preserve">MPHQRLDQQYRRAEEKIGDFREKLKEARGELSTKDRQLEATRRLLAKLGQEKSELAAVAEESRDLSRKLGAKLSLSGGEVPELTAKLQRSKRKVTELTAQLHEAQTRLLLAEEATRQQSAEVVVLKKALGLRSELPDFSGYGYDGQAQLLQSLAKSQEESAALVGQLADSGRRVNALEQQVVHLHGELERLVGARVAAEEALLGARREAADAHGRAAATQIESLRSEIRSVVEASEAAAEQGRAVHAAREAALEAQVAGLQKQVLEQEARAAQSARDHEVDLLRLQSRAGALEASLEGSKLREGSLERDAAALREEVERLARNNQDLSMGLAAARAEAAANAERAEDAAASTDSERRLRMQAAAQMEAATNRGAVREEQLGLDAARLRAEGATMALANERLTAEIKQTV*
</t>
  </si>
  <si>
    <t>C_900024</t>
  </si>
  <si>
    <t xml:space="preserve">MIAASEGEAKSSFREAVPANTAGWAEAEGSNTGAAQDAKAKSAAERSRFTAEAAAFIAAPAKKAADKATAKLAKK*
</t>
  </si>
  <si>
    <t>C_900025</t>
  </si>
  <si>
    <t xml:space="preserve">MARSPACLARCGGIPAGAWRPGPCDSPKRFVGGVEDVTANCGNKVQCLRDPCSDPWPSTCSNPLPAGAVCLSNYCPHLTLPGGQQPGPCSAVWVDPATRQPVTCVSGGSGATALSATTASTDAAEAPCTCPLDRNPVCVNRLTYPSLCMAKCAGAVPKDATSGWKLGVCGPQNPFPTCPGNPNTPPVPRCLWPCSSGPCTADPSAICVPNPCGTLLTYRGYKVGACDAVWIDSKGAVVDACMPQPDDIYSCNAGSPQFFCTVENSNACDTATCPGAPASAQCLVKTCNLTYRNQLLPACAPIFYDPATGDVYNCGA*
</t>
  </si>
  <si>
    <t>C_900026</t>
  </si>
  <si>
    <t xml:space="preserve">MGLLTIIKKVKQKEKEMRVLMVGLDNAGKTTIVKRLNGEDITTISPTLGFNIKRMSFKGYKLNIWDIGGQKTLRPYWRNYYEKTDALIWVVDSADLARLEDCSAAPYASATWPYSVTRSAVRQSHQALNIGSITKRHCRVVACSAVDGSGLLEGFDFVVHDISSRIYLFS*
</t>
  </si>
  <si>
    <t xml:space="preserve">MADDELPPQPVWEGPLDEDGKPHGLGKMEYPPPPMGEDDEEEKPGDKFEGTMEHGVRTGKGTYTWGVSGAVYTGDYVNGKKHGKGKMVYPDKGVYEGDWVEDVMQGQGTYTYPNGDIYQGAFWAGKRHGKGMYHYKGPCCQLVGDWADGGFTYGRWVYADGSMFMGKFGGAAADSKPTAGSYFYSSSSLVQEGHFAKDGSWVGHRDPAVGKEFSVA*
</t>
  </si>
  <si>
    <t>C_900028</t>
  </si>
  <si>
    <t xml:space="preserve">MPTLDAGAQSNSYDAMSAIIRAAQAAGYSKLKNINKALSSKTFTFPRYGGNTGRNRDANAAANIRLITACLEEGLPRPEALTRPIHGSGGGGAGRQGGGQRAPCTRSAPGAAAAATAAAAAADADAAVQGGGAYG*
</t>
  </si>
  <si>
    <t>C_900029</t>
  </si>
  <si>
    <t xml:space="preserve">MAMPLSLRVQPLAVPRRVIKKARPLALLRITDQAMMHGTYVSQGVVGGLGTLRGTATLDDLETSFQGGKNIYIQGCAGSGKTTLLKTKVVEMLKQQYGQDCLDSGAVQ
</t>
  </si>
  <si>
    <t>C_900030</t>
  </si>
  <si>
    <t xml:space="preserve">MIRLPTGLVPLVAAWGLQSALHSGLVWLQADQPTSALTAHVVLSMLTLVLVLAALATVHLSFAPRAISQSSQTEELQIFIRLPSGQLVTFVGPVDATVGSVFDFIASTTLFHLDNSRIWRLVARGGDTLLQRSTVLNRVSGRRGIPVCGQH
</t>
  </si>
  <si>
    <t>C_900031</t>
  </si>
  <si>
    <t xml:space="preserve">MPRNPPGPPLRGRPTPPTDKTLIPPQLLRMDPPFTQQRRPPPPTLAAQNFLTRHPLTKLKAPGGGQETKCQTPCPEIPRDPPEGRTEPPPDNTLHAPALSSPPPPPASPAASPPSPPPPYLPCASSSST
</t>
  </si>
  <si>
    <t>C_900032</t>
  </si>
  <si>
    <t xml:space="preserve">MRRCSGMMSYCGNWRGLQGMREREYVRLIPDVEMLSLQSLLRRIQKARGWQFRDDAARDQAWARVLATAQSAAGGAWPLDFTPNDVTPEQLQALCDAVEAEFLGGLLAEQVRRAGRPRIRVVLGVDPRDPYSWLSGLHEDNTIFVNSNRWREEVSQDNPLVFEGALCRSKLEALAHTLGHELTHAVVLNFFPAMDASSPAYTPDDKHGPVFMWLNRRLFGHVGHASKRLFNT*
</t>
  </si>
  <si>
    <t>C_900033</t>
  </si>
  <si>
    <t xml:space="preserve">MLVVARVHAALPPARHQCPTSHSQRPRPLPLPHLQPPPTRPRRMRAAPWKYFFLGDKLDKDKLAQLGMGAFASYGFISNVTYGICLGIAWISFVKATGQSPLWAGQWPAFLAFYAGLWTFQNFVRPLRFSLAIALAPVFERMILWISSKTGLEKKWAFGLYLFCFAITTCVVLFGSLYLLGGFPPAPAAA*
</t>
  </si>
  <si>
    <t>C_900034</t>
  </si>
  <si>
    <t xml:space="preserve">MSSMEVATIGRAAGQLVFGAQQPSKAITWGPGPSSAPADNKSSQSKKGAKPARPRGGKRPLRRIAIELDQLEVEVKAKLEELQKAESEHQRLANRLKVLETVIPVRERELNFLCQQASQALRGPVPLPALPAPPRIVELPPSLPGSPCDSLDVDALLFTHEDLSGDIFDVPPIVDSPATESTEPQAVGGPAGSPSTSVPPPLVGQQQPTSSISSGSDASGEKIEPLLEPMSSGSSVFSTPTPREVADEQLARALAGFRDLWSNWLRDAGLLLHSHDARPQDPGPELKLLRMRQQLMPKMHALRQEYPCLSKAVFMYNLETGEREGAPVSHWAAVARSMALSPDQLAACLAALTIYRERAAPALAERERLANEVVAGLRAVCGGGSAAAAAAAEPAAVEATPEAVLRLCEGTEVLSRNIGAEGQAIDIVKDFLSNGVMSVVQLARIAVLSYPWFPDALALLTTLEELHLRQQQQQAAEAEAAADAVAATIMS*
</t>
  </si>
  <si>
    <t>C_900035</t>
  </si>
  <si>
    <t xml:space="preserve">MLPSRAVGEGEGASVNTEVVRAVAEEQQPQQQQQPAELPPSPVAEALADEVGTAATVRAVQQQQQAEQAAAALTAEVLEREVGRRRNFAIISHPDAGKTTMANMDPKHRDKVAFVRVVSGKFEKGMKVRVARSGRTVTLAAPQRMFANERQTVQEGFAGDVIGLTNPGAFAIGDTLVTGPTLAFPPIPTFSPELFAYLRCPPNQKKPFLKGVEGLLGEGAVQVLYSTDEYITDPVLAAVGQLQFEVVQYRMKDEYGVDTTLEPLSYNVARWVAGGWGVLEGCGRLFNTTVMKDVYGRPVLLFRNEFALQQVLGEHADKLGELSPYALPPDV*
</t>
  </si>
  <si>
    <t>C_900036</t>
  </si>
  <si>
    <t xml:space="preserve">MALNNLEKFARENMAAGSVKVFETNLRIMQRQEEKRRLQQQQGAASSTAPAIPPPMTSEEAAARVALIRLFHTLDRNQEGMERLCASELTDDDIRMISDALGVHGGYLDIDAFMDVLESSAYLQQAAVQGRTAHASAGMAANNAYLRHHQPVPHISHTQHVTHTMPHTQQGGVEGPGSGSGGQAAGPKSPAKGGPIPPRNL*
</t>
  </si>
  <si>
    <t>C_900037</t>
  </si>
  <si>
    <t xml:space="preserve">MSDWALRSRLRDWRKQKAAECGWDDKVYFIFKNDTLDDLVARRPATAGDLLNVVGLGPKKVNDYGTEILRIINPGAAVPAAPKLPEAKSHAGEHWRPEDIGALCRMHSQGDTVKAMAAQLGRSNLAVSMKLEALGLPPHSVSPARVAHAPLPAPAPAALAAPAPSATLALHAGSKRKKEDEEVVGKEQQGAPAPSTPAKRREIMK*
</t>
  </si>
  <si>
    <t>C_900038</t>
  </si>
  <si>
    <t xml:space="preserve">MQLFHLSARDACITLNISQSRLKKICRQHGISRWPHRKLASLDSLRQQLKGDSGLTTQDRAVLLARLEAQVAAVIAEPDRPLEKLFEDMRQTSYKVRYHARNKLRRGTGAAGEGADDGDAAGTASGGDASSPAGRALSTERGGGRRGRRGAASPRRGPQRRAASSGPASGSRLRRAGRRRGSDWGGSSGEEEAASDSTEAASDDEEQAAGGAAAGGYSERDDDEDDEGDDGEDSDEDDEDDEEDEDWPQLSGRSRTVASRSASARAGAPAGLPGFSPVRDAATPSSHTGPAAASRGRLHSGGHGHGHAHGRAAKPERGGAAATLSAFAAAERAVAGASAAGAAGGGGGGGGGGGSAVKQEREQSAGQLVGPGGGGGVAGAAGRGADGAAARDDAHRSQHQQQQAPLPPLQARTSREWPPMDMMPSGWQQPYRQPMPLDATRTTPATATTATTAAGGGADVGSGRHQDRRLDHPSHLQQAPQHPHPQEPLHQRAQRPASSPTASMGGPATKQQAHGSYGAAAPLHHTAAQSHSHSYSHAPPTATTAPPAEPHPFFSPAAAAAAAAAAGPGIESSLGLGSSVPRSGALEHGVEDWEWRWREEGQQRHQRALLQQQQQQQEYMPPAPHHHMPHEQQQRHQQLLQSQSQSQSQSQSQPQSQQQRHDLHREQLPPLPPQPEALSRQQQEQRQQEHFELQQLQLLQQQQQSQQLQQPQQHLMPSSSSFQRDWIPPPQPDPQPLPSWRQSEPLHAEPQPRASRSQQQPQQLQSPGHVQQGQPLQHGGASGSAPTYRGGGFGSELDGGWHWQQQQQQQQQQQQLLQQQQAASLSHQLQEREQQELQRQQAQARHHMQLQQQQQGAPPSSSWHGQYPPLHQRPDQAHAQYPHLQQPQEHQHPQQERYPPLHQQTQQQLQQQQQQPQLQQQQQAQWPGPGSAPPSTSAGHPTLQQQLYPPMYQQQTQQQPQPQQQNAGQQPAYHHHPLLSPHSPQYQQRMQASAPVGSGGAHRQSQSIIPGPPSALLSLPSPASNEPSPRDFAYPSPLPPHHQPPHQPHPHHHSLSGSGFDSEGGADAAAAARRPSNQSQSFDQQHQAAAIASGTLRNWSSSSSASSLLVWGSAWPPGSGLGGMGPGGMGPGGVGSGGMGPGPLGPGGSNPHGAAGSGGGSAYGAAGFRSGLHSGGGVGGAGGAGFGGSAGGGYGWSSGGSSYSGGGFAHAMGLPSSGGGAAAASGTGGDGGGGDENRMLHEGLRGRSAYVSDAGDRRDEAVAEAAAAAAATVAAGPGGGRMGGRDAAGTRGGGGGTGSGAATTAAVAAAAAAAAAVAAVAATSGAADHETRHRSPALQPPTHHGAPTDLLSSRHHARHSHVLPPAGMNYAAYLPPPLSLPPALDSPHQPPYSASHGPAHGRLNPAAYSRVVSTGFPGIHPGSLPGSSSPSPSGGGGGGGANAGGGRVGGGSGTAARRRGGDRAASPLGSYGSGAAGGGGGIAAGVKAEDRGPSGGSGGDGGFGGDDTRDVEPHLGHVAFHGGNAGQQQTAAYRRTSAPAAAAAATADPRAQSASGERDSGGGVAVDLRRVPYTGRLSEPVMRAPLRALLGLGSDLADEGEGEAELAASMAAAARDEERFRMLSTGSSTVAIFAPEAQPQPHQQTQHQQPHQPSRPVEGRPHHGYGLPRLQQGAPEGRVASASAADRGGRRTSGDMERGGNGGRRPHTVPDARGWAGPADLLLACQETDAIAQAEAADGVRGAVGHLHQATYQAAASLHVAQQPRAHQRPQQLRPHAAAPPSATSSRHQVSRRAAAAEAAVVTATPVAATGSSGRPGPAAGPSPAAAPVTAAAASGAAFLSPVASVAAGSGVAGGPATSSASSGRRSSGGGSSSSGGRTLLVWTGSQPRWGQVLPPLQHQSQPQQQQPQQQQQPQQQPELQSPSMRPPQLQPLPLMPSSAPLRTGPQRRISGAGAAGAEVTTGTATASGPGQESTSAAAAGAAGALPPMPPLPASLLAALAAGGGAGGDLSPDAYPVTALQPPAVGAADRGTDAGQREQDRPQGRRASPPPAATDPANATTAGGVPLSILEYLRHGSGSEPPLDLEALEDLDMDLDLDFQTPQAGDAAAALALMRPRRQQPGSLLVRTPLAQLLPAGALLQHLLRA*
</t>
  </si>
  <si>
    <t xml:space="preserve">MEKVNDVGWDGVVEEPGESFAYSEANGRPRYVPPSESGLPDDDASIAFSDAGLSDKPPASKPRSAAPSVSGSVRAGGSRKPSQTGGAAGGGGGGLASEKNFSMADDDASIAFSDAGLSDKPASVKPRAPSQRATSTSGSAKGGPSAPAAPAAASSIAGDEYDPSASIAFSDAGLSEKAPAAKRAASTASSRKPSEAGGAAAAGVAASRPARNSGVSGSISGFTVDHDEGDDDDDGAASSFAAPAAPPRRRSSGISLASSAKPTPAAAAPKPKPKPAESGSIDLDGDIDLAATVSLSQSQLGDDAASARSGAAAAAAAAAKRRSSAASGRGAPSESGLSVRSNRTAAPAPASAAGKSTSSIGGGYSEPVGSDGEGSDAASAKPRRVVAAPAAAAAAAAAAAGSDDDDGAELSDGDVKRVSMSMSGRVSLVASASQSSVAAPRPRSRAGERPPSASGSRRSAAPTASGGGYSDDFDDAATSRKSSRVSRPAASAAAGESGSIFQEDHVPDASVSSMSASAASRKGGSGGPVFKRVPANAPDSPSASVTSSPAAAPAAKPRPSSSRASSRAESQPAAPASASGADSFEGAIRVPPPGAPRPGSGRRQPPPVDDYDEAGSSGGGRNVFSRQRPASAAPRDRQGSQVEALIRKHPATWDALDVANWVDFIGLGQYRRRFLHHCVDGRMLLRIKDAQLKSELSIGPMGHRAAVLEAAAQLVRNYEEAAAAREAGGDDGEGGRHEYGARGGSAPRHRPASALPGGAGALTAPPPPPGGPRRPASASRSVIPPDPYLGPAQGKQTVYEQRARLLFELDRAQARAEQHRALAEQLKHTANLSSDEVAHLRGLLADIEAKNRTAFGTSGAVDSSARIPWRHVGPGTRHNNWASERFARPGDPETVDMTFQPRISKESKKIMGGGEYGEGSGGANNFLDRLNNDLRKRQTNRKELERRYYSEGAGAGSPAQAEADWQVVAEGLQSRCHVALDRDDPAGTEELIDEAVDKLSTGESWREAGCRAGPIRAAKGPGKVAAMAQALRSLAFMERYKSDLKQKNGKMKALETKWLHQTLGAQYLPGAKDKEDLTQAVGFFALLGWRGHDGGPSEEAVTEDLLDRLLDRAIEYRIRYDAWWDRVRERPEERAAGFVCDVDWRNEPRWAADGLGSMMSREMDRHQRGVDNDASGQPDAPGQMDFVDFTVQLLGKSRLDDLRRLRGSSAGSAEGGGLSERGKRLAVYRAIRTQKFIEFTQKDLEERERKLRQAYTALAPPKRVLQSSRIEGFFERLMEDASKRRAKADKLAHDKVAKEKEILASSVMYGRPRSAR*
</t>
  </si>
  <si>
    <t>C_900040</t>
  </si>
  <si>
    <t xml:space="preserve">MSLQATMNAPCATGRVARRSVKVSAISAPPTPARAPSSTGSVKRAMTMTEKILANHSDNSAVKPGDNIWTKVDKLMTHDVCGPGTFGIFQKEFGPNAKVWDNERVVIIPDHYIFTSDARANRNVDILREVAGKYNIKYFYDITDRSNFKANPDYKGVCHVALAQVQAEAGIRGTRGCKNGVIAPDQTTFDYVKARTQEAFEPVYSDGAASYIADYKWDVSKLEPLVAAPHSPDNRKTARECSDVKIDRVYIGSCTGGKTEDFISAAKLFYRAKRQVKVPTYLVPATQKEGQIYLASPYTAAASALKGFVCDPREYM*
</t>
  </si>
  <si>
    <t>C_900041</t>
  </si>
  <si>
    <t xml:space="preserve">MPTAQSVMLAIHCKKTETVDIKTPLLTYIRATYSDREADDAADDLEKVQTLRAEVAQGQSGAQPGVRDTLSKYYRYLNAIETRFPIGKEKSQAQVSFAWFDAFRPSRRVAQNNIHYEKAALLFNLGALASQQGLQSDRTSGDGLTAACKLFQEACGTFQLMREVESAKTESPRPLDISLECGTLLEKLMLTQAQECVYHKAVIDKKSPNVLARLAKQAGTMYEEVERLFNGAALANYFDKSWGQHVSLKASIYQVEELIQASRQHRLDDKVNNEIAVLKEAFARLQNTRRIAKAIGQEMLDSVNKTQELVQALLAKAEKDNNSIYLMKVPAFADLPLTTGALLVKPALETRTSAALPDALSRELQEIEGIGGVNHLKGILAEIGELRREVDDDLIAAQNSLDSDARADAEARAKHGDKWRAQPAATAAKPYWDRIQQYRTAMQKAGDSDQGVLKRLADNEAAFAALGVEAAAAQMPRLQAPMVSTGPEDPVAVVAGLRRNLDALQSLANERGGMEEALKELKNRDNILQKVMATNPTNHDALFREEIKKYDSLVADVDKNLAAQDALLAATGGANASFRTLFDVTGWRSACEAAAAGVRETVRQYRELLDHCSEGLRFYLGMSEVVRKAKQEAADFAFTRQVQRDELNQEVDRRAAQEDADKLAARMAAAGLRSGAAPPPPPAAYPAAPPPPAHAQHPQQHMQQHPGSYSQPAPPPPGHHGAPPPPVYAPPPAPAAPPPPPHGHYNYAAPPPPQHGYAAPPPQPPSGGYGQAPPPPPSGYGQAPYGYPGYGQQAPPPPPPPQYGAPYGAPPPQQPYPYGAPQQPYYQQ*
</t>
  </si>
  <si>
    <t xml:space="preserve">MEGVDPAVEEAAFVADDVSNIIKESIDAVLQNQQYSEAKVSQWTSSCLEHCIKRLTALNKPFKYVVTCIIMQKNGAGLHTAASCWWDSTTDGSRTVRWENKSMYCICTVFGLAI*
</t>
  </si>
  <si>
    <t>C_900043</t>
  </si>
  <si>
    <t xml:space="preserve">MALGHSGAEVMAFAVKALLTLVDVFLGWRKVAACAYLALSLALAWQNLRWNPNLVAWVNYLKSGVSTLVVWCCLTLMLLVFAPGVKQSELSSWSSAMTITMLAGLAPAFGVGAAMSWFFIRKMTTTALQAMATAKPETPIQDICDNLDDPRDVEIVARCSRVWRDRYTLDPEAVKKAHSLIKAGLAMFPGSAYMVLLHANFMIDVLGVSQSGARRIEDARKLNPGLMCRFMMFVRQQQATQKAAGNSANDGASMDLLSYVEYQRKQRMVVRLHREALQAMCNFWKALDASRVSFTHLSKALGKIESSVSQAQAAYRVVLESYRNSPKLVRLYGKFLEKIKNDPWGAAEYFAEADRLEEVKNGDARGPLLPDGTPLGRMDEMAAAVLVINATGEIQMANKRTHILFGHKRGTLEAKPLAMLLAPHCARRFADELAELVANNGMATSVGGETTAGHAGDSSQSQGPDIAVVGMHYDRVAFPVKLSLRKASGVGEDSTFIALMEPMPPPHNTACLWVSPNGIVAAADPQFVANFGWRATEVNGSNLTALMMVQATDSMSGGSQKGEDEEAGVMMVTESASDTIKRLLTWAKVGSSQQQLSAATSQGLQCLLAHKYNSYPVPCRVTITPSGSTETPVHELRLQLASDDPAKLLVVNRKGVILHASTELASALKDSMTGGGHNKHGHTQLGSAFGEGLLGGGGSGAAGGGGGFVFGADLLTGFTLCEFLPAPWKDMHVRFLKDITSSSPPTRSLWSCRKAAPQPTLELRTMTGRPLYMQVSITSGDLNGESTHVIGLQRSSLENALSERRVRLTVSEDCLISAISQGPAAHMFGMDTNRVHVEPPSDEEAAAGQGNHVYVDLWPVHAVSGVLQLDATGRITSVLEEHTRPAGLLFGLHHDALVGEALDSLVTMPPGRTSAAELLSLHGAKKSNLKTKQKDVAVKVGPVHKLRATHADGKPLVLDVQVVGKPGPNEPVIAILRLHTAPMAPAATPPPAFSSPPPAQPSAARKPTVESALEATKQVGASKRFATDTEQPPQPSAVEPVSAVVAAPTGDMGKVEPKQSIDSVGTPPEAGSPRRVDSVLLKGQSTGGDQQLSLPQQDPSAIAPASAPQPPPPAALLAALSASGLPTPGVTAAAGAARNTAAEVIGRSKLADLVKSRASSSGGENALLQQPAVAAVAAVPQPPLPGTATAKPGQGGDADLKEMEDFIGAGADGDGDDVAKPREAAALRAKPGSPRPAAGRKAAAARAPAPGTPDDSDEDAGGDPEDGEHQDGSDSEKGARPGKIKGNDRISTWVTSKGAFYQNSVVLGDGKADEDGDNGSMGSSECPEEEDGVGDFAAPAAAAHRASGPGALKGALAAGGAAAAAGKLGGDGGGGGNYADDDAGSEGGQSAISAQSSSGGAEYKRGKRFRKLVKLMDSGQAQQVQQRFRMHALITVALLAIVHVVCFTLTVVNIQAQRNSMLQLGYSGELQTSLHQMLTDVRSLDSISRNKTLENIFTAADAPMFVKRLSRNAEQIKVRLNNIMATQGHKGSKIMDLFYFYDVSVWDGWEADGSSSYINLTVWDFATRTYAMAKNVEQHWQDWLDEGTHVLDTPEAYFLHTSSPLLFQATRKVLDALLFEAVDSVKTVDFYQLAFLAIEGAFISCAAAFYLAYLLRAVAAQRYKLYGTFLVIPVGEEDEEDDDEEETKPAALVTEDDTSGHGGKQKRRANFASGGGADASGAAAGGTFGKPQGSVAAAAGAGRSASNVKRGSASEVYGGKYGGGQKRGSSGDLGGGAADGKYNQSNGDDWDVDDGGGNSRTTSGAKGPRLGCWAGFKLSMRRMFRRTRGVSPLHRIGSSQRGGAAGGGAVGAAAGGAAPASSKRVLKYDSYDTAVMLIPFVVWSALVITIYAVAVASMSHVVSEVAIHSVVNFMSARTSRAVFYGQEVAAVDDPADLPARQADLLVAIKLVRDAWYTLQLGDQAYRAAGNDTALFPLVTTGLSYRSPKLANLFYGSGSCHRLSPEYLPCPGPEYRFYEISHTGLDSMMQQFMISIHSIATNTSGIPEGMEDDHFDYLYNVGFKDIVDGTMEVKQAHTEILLSLFNNILLLHIILFLFLWVIFAGFLFLMLNPLIKRVSKERRRIAELMSQLPLELDVEKLVGRALALPTTAAGALVGSGGSVTVGGGHGAEGAAGGGGGVDTTSKWKAIIKQASVTTGKGNKGAQ*
</t>
  </si>
  <si>
    <t>C_900044</t>
  </si>
  <si>
    <t xml:space="preserve">MLVNLDFSLEANGIFGVLFTLSKENSETRIRIRWVLLKILLDGWQLFATVIQPAKQGWDIDPNGAAWSVVGVLNFTWLTHLGYGAYLALLYAAVALLVVNIGLCVWVAWCFKEQKFPVVWPIKVLRLFSSVFFQAFDVASLNLLQCRLCYRVSVRS*
</t>
  </si>
  <si>
    <t>C_900045</t>
  </si>
  <si>
    <t xml:space="preserve">MQILDALLYAAVDNAKSVDTLQLVFLAVEGAAISCAAACYLAYLLRAVAAQRYKLYGTFLVIPVEDEDEDEEEEDAERAAVTNNNGGGVGSDDENDEADKQQQIKQKRTLGFSAAIAPNAGAAATRASPRGKPFSQRQGTRESGASGEGGGDALAGDDDGRAGGGAKNRRSSSAPLNGSIHNRGGCWAWFQRLFSRTNRSVAPLPTTRPGSINGPGGWAMTAGHQQQAPAAGQPGTPAGSKRTLKYDSHDTAIMLTPFVVWSILVIAFYATAGEFACKELAVIEDPKALPAKRAALSAGAKLVRDAWYTLQLGDQAYRAAGNDTERFPLVKSGLSYASPKLADLFYGSGSCHRVAPEYLPCPGPEYRFYEISHTGLDSMMQQFLISVTAMATNTSGMPEGMRDEHFDYVYNVAYKDLIDGTVEVKQAHYDTIIAMFDRIMLLHIVLFLMLWVIFAGFLFILLNPLLKRVSKERRRIAELMSQLPLELDVEKLVGRALGAGAPAAGNAGGAGSGAPSGAGHGGGGGGGGLFGAGGNNGGGPAGQGDQGADATNKWKAIIKSASVSLKGNKQASADMSAAQPF*
</t>
  </si>
  <si>
    <t>C_900046</t>
  </si>
  <si>
    <t xml:space="preserve">MRVMNVFGPLDKVPLPPRVSEPPQNGIFGVLFTLSKENSETRIRIRWVLLKILLDGWQLFATVIQPAKQGWDIDPNGAAWSVIGVLNFTWLGDLSYSAYLALLYAAVALLVMNIGLCVWVAWCFKEQKFPVVWPIKAFDVASLNLLQVEVNPLSRRPMALGHSGAEVMAFAIKALLTLVDVFLGWRKVAACAYLALSLALAWQCLRWNPNLVAWVNYLKSGVSTSIVWCCITLMLLVFAPGVKQSELSSWSSAMTITMLAGLAPAFGVGAAMSWFFIRKMTTTALQAMANAKPDVPLQDICDNLDDPRDVEIVARCARVWRDRYTLAPEAVQKAHNIIKAGLAMFPGSAYMVLLHADFMIDVLGVSQSGARRIEDARKLSPSLIVRFMMFVRQQQATQKAAGSHANDGASMDLLGYVEYQRKQRMVVRLHREALQAMCNFWKALDASRVSFTHLSKALGKIESSVSQAQAAYRVVLESYGTNPKLIRLYGKFLEKIKNDPWGAAEYFAEADRLEEVKNGDARGPLLPDGTPLGRMDEMAAAVLVINATGEIQMANKQTHILFGHKRGTLEAKPLAMLLAPHCARRMADELARMVASTSVTALVNGGQSDNGKTAEAASHDGPDLVVVAMHFDRVAFSVNLSLRKASGVGEDSTFIALLEPTPPVPNMARMWVSPNGIVAAVDHLFVANFGWRATEVNGSNLTALMMVQATDSMAVGGNNNDADAEVETPKIVVTESASDTIKRLVKFAKVGEGANIDSFAGLHCLLAHKYDSQPVPCTVTMVENLSADISVHELRLQLSSDDPAQLLVVNRKGVILHASTGVASALKDSVAVGGATSSGPRFGGVTGHVGHLGDGTRAHHTIQNSGTGIVFGADLLTGFTLYDFLPAPWKDMHVRFLKDITSSSPPTRSLWSCRKAAPQPTLELRTMTGRPLYMHVSITSGDLNGESTHVIGLQRSSLDTALSERRVRLTVSDDGLVSATSQGLALQMLSLEPSRVHVEPPSDEEAAAGQGNHVYVDLWPVHAVSGVLQLDATGRITSVLEEHTRPAGLLFGLHHDALIGEALDSLVTMPPGRTSAAELLSLHGAKKSNLKTKNKDVAVKVGPVHKLRATHTDGKPLLLDVQVVGKPGPNEPVIAILRLHTAPMAPVAAAYPAAAAPPPPSRGGVLLPVAGLKEPAATVATNSPRGAASIKRQPSLDDLMDKMEADAANAAAEQAAAIPMVKEQRTSMESSSIGQVHTPPGVGSARRNDSTVQKALGSPAKAADAIGAEDEVQQQVPMPPMPAMLLGGVGDGGLPVPGVTAAATGRNKLADLVKSVGGEPQTGSGVDMQSLDGEDDKDNKVIDGGGKQKGAERISTWVASQGAFYQNSVAVEGGAAKQQSDDDGSVKAPSEDEASDIRTTYSDMAAVMKGAAAKAAVAAQTAGAQKAGGMGGGPPDLPYADDDAGSEGGQSAMSAQSSSGGAEYKRGKRFRKLVKLMDSGQAQQVQKRFKLHALITVGILAAVHVVCFVLTLASLQEQRASMLQLGRSGEAQKFMHQVMTDVRSLDTISKNKTLENLFTANDTDLFVNRIATNAEQIKVC*
</t>
  </si>
  <si>
    <t>C_900047</t>
  </si>
  <si>
    <t xml:space="preserve">MPSIIGWASACSSPTKQSLFDLPGHFELLGPDEVDGLLKDLASSDCPVGALEKLVADPHLLEDLCFGPTWPQLCDSLGRLVCLLPPSGGTQAAVTGAGHHQHGHTRAAAAVGGGAGRAAASVPEMPKQQQLLLQALNEVVSAVAASSPPHAAELLDGLAPYLTALALRLSLPLPGAGTGHATPVAPDQLQTRVQAGMAGPGAGAGDGGPGGVAVVGTGAVGLLVAVTARDAFAVEIVRLAQQLVVGLSQEFHTLPHSCAALAARAVCDVRLCSSTHATQRMADAAAATQLAAALEAALAAWAYATAAAAAAAGHHSDGGLAVAVAAAGVRSPSHLVACAALLGGLVRANNPALLACEQPAGSRRVVGALPAVVAAPAPAPAPHVANGHSGVGTGGLSSAGVEGLPVAMAAALPQGAGAAAAGATGPASGAQAAAALPEYSEVPQYTPAQVAEQRQRLTRLLGALCGVACALADRPGLLRPGGAGHDSGTGGARGSVFVTLAADVLAAAAELGVLTWHQPMAPGAHGGTSAAVAGAAGGNGGAGGGALAALLQAMMRAASVTAAAAAAAGAAGNGGAGTGGRTRAAAAAEADAWLEAATYALSGLLRHIAGRVRGCAGGGGGGGAAGTNSAAASAAAATAAPAWSRAVVRLAVAAAPQSPLVAAALTDLAEPLCALLTARSARRTASAAKAAAAATAAQAAGKAAAVAAAPAAAAPALAASGSSGDAAAGLAASLSLLDILSGGSSSKSVTAACPGTAATAAGRGEVGTAPPPPPPPPLQAVELDAMEELAAALPVAALPQQLQRPALLTCAARSLCRRYDTAGLVYAVPPSGSVEEELREGGAGSEAEEPEVPAAEAHPGGGLLSIRGGSGVACAATAAQRRAVAAAGGLARSCPAGQQALLAEGFARRLLRDVAATLHEGEYTSPLCEPLAYADPLAGLAAALAELMAWPGLLAVLQPVQAQPDAVAAAAGAGAPAAAGAGVGAGSGARQRLAQETADRARAEVLVLLQELVTWLDPCCDDSRGVAPQDAAAVSLAAFRSLVEHDPGAAAALDADTNIRWYLCNLTGDDAPPAAPPAECVAPQSDMLLDLARRLLAALPPLAAAAAPGAAPA*
</t>
  </si>
  <si>
    <t>C_900048</t>
  </si>
  <si>
    <t xml:space="preserve">MPGQITGWVTDAQLVAQFGSGQETAAQLEGRQATAFGSGQDEVAMGAVGRAGKNVSVWCSNCKKSIGIDIEKWGLEVVGSGTEAAAVEGAARCVVGGGTEAAAAGAAAAEAAAAEVIDLCDSD*
</t>
  </si>
  <si>
    <t>C_900049</t>
  </si>
  <si>
    <t xml:space="preserve">MWTPGVLRTVLRALLAHAYTSYRGQPYLQIRGVAMGANFASYVANLVLAYDELRWQRALYTRVFMPSASSLCAEASLALDVLLAFQDTQRYTDDLLGCCNPFLPHLLLQSQSLAGIPGIYSTDLTLAASGATPAAGVATPYLNFAITPHSSNIYGHVVYDLQPYDKRDSPKFAQLGISRFTPFYSCIPRHVRFNVVIGALVTLARLCTTLGTFITCPFQ*
</t>
  </si>
  <si>
    <t>C_900050</t>
  </si>
  <si>
    <t xml:space="preserve">MRGRCDVSVIFFEGLHVAQLKFSEKYGPVCRFANPASLNGATSWVFINSPENIQHVCATNVRNYSXXXXXXXXXXXXXXXXXGQCGYVTHGKGILGSQDEYNARHRRLCSGPFRNKWQLQRFSSVVVERSKRLVDIFSAAAAADPSGAFTTDVATQTQRLTLDVVGLVAFSHDFACVEQVQRDLAGATAGDGRSGVLQDRVLWAVNTFGEVLAQVFITPLPLLKAMDRLGAPHLRQLGEAVSVMRAAMLDVIAREARQHRFQWLPFGAGPRMCLGASFAQMSVALMAATLLQRFRFTPLAPCSPLIPVGYDITMNFGPSGGLRMRVAPRQRGQQQ*
</t>
  </si>
  <si>
    <t>C_900051</t>
  </si>
  <si>
    <t xml:space="preserve">MLAAEAPAAETAAVAQEQEAEANTRRLQAAAAAAAAAAHPDDANSHDGASGVGSGEGGAAELDGCPPAALEAGWGRLRAILRRLDARPGDYLTRIVMEDADLGSLAGAIRNTTAATTATGGAAAPAGAAPSGSLGATVGGGGSAGGGGGGGGVSVGMVRRSATGGAAGMAPGTPRSSFSMALLQMSSASFQLPHSHSQQLSRALPGPLFCGDADGGEGLQWLLMTALDIAAGMLHLHSHQVIHGDLKPGNVLLVSDPHDVRGFVAKITDFGLSRLVGHEPSLDNHDLYGTVRYMAPEVIDGRSYKSSDVWSYGVVVWQMVTGEVPWPGLRSMQVMMGVLHGELRLSLPPRTHPRLAALLEACLDHDHSRRPGFDEVAWQLQEMLLMHDIAVLGPGPLLSLPAGELPGEAGDEGAGFATATTSTTTTTGAAAAATALGGRAPHEVAATVETGADAASVEAGALGPLPALPPAPPHLRPPASAPHDSPWLRLAPAAPPVPALQAGGAGDAAAASHSTLDVDAEVLAAGGVPGSTAVTTAATGTGNLVSAASASAYIGGASGISAANTPISSAAPPGAAGTASIHAAIRGGAIQTGPVSADAAAAPPPRLSTALDASTPGMASAASAAAAARGARSCIHAYQSQTASSVAGEGSLSSGLYAFVNMFARELAPLPPPATATATAATAATTAGDAAAEERLRSLAASAARGARGFGEGPAPPSGSYAMDAVLPSRSRRGGAGGAGPAAAGSPARTGSASGAPGGMSVAAAAAAAASSPSTGPSSNNTAAPAAPALAPTASASAAGTGAMAGSVAELLRHAVRASPLQPLPQRRTHPSLPPAAAAAATGRTSRDVPPHPVLRDLYPQPHPAPADGSGAVAVDGSSATASLTWDSLSPSLLAAYLPQPQPHPYTNQHPLQPFAAAAMRPPSGAAFPAYMGPSAASLAAAGGAGGGGRATSDVDTAAVRLMLASSERGSAFAALATAGPRAGQAPLFPPSRVREDGGAAAGGGAPAARAATSAFGGAGSGILSTAGSGAMPPAAAAASGSASGWIGTPASGAAAVIPSTSVATLQTAPSYASTSSATIARAGSSTPAVGSAAAAATTAPGTGGGPNSSGALSSTVSSSSVLGPQRSTAGSSSLGRPYFPGPRRQQSWGQSAWTTGAGGAGAGGFTGGFGGGGGGWMMGSTLSNVQPTAALPGAPSGTADRTSGGSTLGTYGGGTWTHGTRTRSTFDRSHSALGASGAGRGSWELAPQPYGGIGVGVGAGVRVGVATVSPYALMCESPLAPGGPGAMSAGAGASAGAGGSGTADGTGSQRWLRQPLSYHIVPQPPLLRPPAPPPQALLQQHSYQLQQQAQYGRRSGSGRSWDPPLPHSSSSARPTPSGSLLMSPRAAATGGGMSGGAAAAGTRTGTGTGTGVDGSGSASVWADAEVPLELLDWRAVQEKFKRELSVVRPPPLEPLRTTGPGQHHTQQRQDGQGGGMGTVRSVLGPVGGATSTAGTATASGDGGGSGAGGLSPLTSLEPPFTLGGFMAMPSTSMDSDQRTSAFLSAGGGGGGAGGPAACGSNSSGSLRHSSFWSSQLSHSQLLASSSHVLQQQQQQQQQASASLQQLPASLLVIGNLPLPLQAGGGVLLPIREERPASASAGSNSRETSDSRTHSHSHIYPASLGGGSRGSSTMGLAAPAVALVVVVAAAVAAAQSTAAA*
</t>
  </si>
  <si>
    <t>C_900052</t>
  </si>
  <si>
    <t xml:space="preserve">MAGWLQVLVPYQLYGDVTERKELYGNGGGGGSSNGPNHRNHHVHRSQQSITAWQRTAAVEAVETVEAVGSSTGADGSSSPGGAATAAMSLQPTLLRQPSVGAVGAVGAVLVKSGSTRAVAFAPDTAGGSASTSASGVQPPPPLPLPLPLPLPGPPPHPEVASQGDTAGSGGGGGSGGGGGRS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TAGGANGQLLDSISDLVESLMDVLPPSAPHGLSRMRVLSRGRNGEAAAYVDGGIVVAAAGIEQSNLSASMAATAAAATAALDAPEPPEPPPAQTTPRRAPRRGASRLAPGWSAFAAPGAREEDLEGADGISATAAAAIAGNISALLQPHLSGAGAAAAPTLLLRRTRSRFFGSDGGSITGGAAIAAAAAAATAASANPGTLGSQQSIKDLEAKPAVGHTAHAAVAATAVAAGAAAAAATADTGGGVWQASASSPRTRARRRSSESSAGGGRGAGGGISSTRSSLDLGAPPPAKPYRNSGEFAAAGLAASRLEPAAQLQMAVGVLARMLGAGDAAAAAAAGAAAAAVAAVTAETASGAAATQRKRSGTGYDSSSAARALLLSPAASVHAAATAPAATAPAAAAAAATAPVEATAVDPVMPPPTQQLDAMNGSPLLAALLSQQGSRQLLLSIADAVVRREGAAGVPAVAEALAGAAAAAAAATAAARQAAAAEAEAAVRVLLTSVAGGVEQVEHTVVGLEESVRAANRRLATLERDAAAAQGQGILAAGLAEALTRAGSNVDGGGGGGACDGGGGSGGGGATDGDGGGDAAVSGSDDDDDATGLVKQLRACVASLGAGGGAAAGGAVGGGGWASDLESATDASWLAAEGAWPLPPPPLAHGGGGGGGGGGGGGGGGGGAAGGSSRRSLNVSGWVAGSNGSAGGGNTRGSGRGSGRGSGRGSGTGLPFVGSATGLLDESTGGRDGGGAQNNRRSIEMLAAAIFSNQHGTPPTIRTGFESSGGGGGAAASRAASRAVSRVPSRISRASRRTTMHSSHGEDGDGDGDELLLSNQDAGPFRRRSTESAAALSHALSGVVEALPLSHNRSRTSSLYGDPAVPYGAMPYGVVPYGAASTSRRRSLDASGFVEHFFQPQQHPQQWPYISSAGGHVDGAAGGEHLSADGGELGALLQAAIGGSIGGEAPAGADGGPKHGTATSRERRRSRAVIGDGAAGAAAGGNGGDGAAVAVLPGADPFSPVGPRSRRASLLLMQAAMQTDGAGGVTIAPGSPAAAGAAGLGVLPRRAPVIAVLDDSVVAGAGSGGGGAGARGGVAPSERPGARRAAGAGGAASGYSRSRTAATEGVLGAPPGAMALSPSASSATASSGGGFSGSQYRRASTSLLLPSGGGAGSIGNISNLSALAAAIMGPGSGRGGSGSGGNRTAPAAGADNGAPGSPPRQSQAASRLGSVLLPPEVSYYGTAAGSSKAASRRSSRASGGGGPVDAVASGAATSREEDDDEGAGERDEGPQTGGEVGQEAAVV*
</t>
  </si>
  <si>
    <t>C_900053</t>
  </si>
  <si>
    <t xml:space="preserve">MRSCGRTCTTSWGRGTRPPPPPPPRCCTASAPTRMCASGWRRSWMP
</t>
  </si>
  <si>
    <t>C_900054</t>
  </si>
  <si>
    <t xml:space="preserve">MGLAAAASAAAGLLAATSSGGSSGGAANGGLGHEQPQHQPQQHQQQPAGLQRIASRRHQLPPVPALSMPLQHQHHQQQREAGGGEGGDLVTAFSAGGNTAAGLRGVAAGPAGAWALLDTTPEPPPPHASGSPMGDGGGGGSLQRVPSVAARLGQVQQLRPRLPVALSSLTIPAAAAELPQRWSEESAPPPHSAQAANQHQHQQQQQQQQRADATAVVSLLDSWGNIPSLDCDGGGGAGGGGAGGSGLAAAAPLGPVGTGLSRRNPRMATLASRRADRLGRLLARSGDGAAPGGGSSAARAADASGGADTAISFHRAEPVHQVSEDGGSGGAAADGAGAGAAASGLLSPVRVSSPAAAATGTTAAAAASPVAKPAGVAATSAAASAAAAAALAELGDGGAFMLPPSAAAAGAGTCAKEVDWWVRFARDSMDLTAMSASGDGGGARGGSTGLRNRRRGRSSRRVSQEEEEEDRGRDGKASSVGAGGALTAVVAAARWKKKMGLAGTAAARQHGGGGGAGGALAAEHVPWWALALDLLSLADRSLPLFLPSTSRTSWDVFMLLLLLYTAAVVPMEAGFRALNAVSSGGTAGGGGGVLAAADLAVLLAFWIDIGVQFREESPQDCACDAVRRWRYY*
</t>
  </si>
  <si>
    <t>C_900055</t>
  </si>
  <si>
    <t xml:space="preserve">MTGNGFV*
</t>
  </si>
  <si>
    <t>C_900056</t>
  </si>
  <si>
    <t xml:space="preserve">MASTKHLRLRTPPTRGRCVVASRHRTTARPLQQHNAPSRATHRHPFTAQCHSLKPTTSARTHACTPNSGAPSGRALFVVFFNTLSHTHTHTHTHTHTHTHTHTHSHTHTHTHTHTRTHART
</t>
  </si>
  <si>
    <t>C_900057</t>
  </si>
  <si>
    <t xml:space="preserve">MLGYKLRGCVSRGARDQSQGKKLPSVCPGARGRRSSTRRAPGLGRSTVVTVRAGPVEIDEDDLIQGKDRYKWYEAKFCAEDQPAWNIGSFVSNVQVSPLYRAVTMSVEVSRERIPLAAAYKAAGQRAVLRVNNGLERHCAAATPPFPEEINNEPLFKVRGDLFAQEIKAVREPISVKAHLTVLVTRKEAPEVWGLGPDDVVEVGPFAGTGLDLRNSPLMAIYACPTVVIFVEGRGIATCRALLESSSDVANLNLGFRRDVRVYYKVPNGASVVFKEEFAAWEARGPVRVFTTTASFQDAFDDDDTLTYDPETTGAIILVGGDEEAEKEAREVCKDADINRILADSVEQAPVVHLAPNPFEHLISGKPRKPMRRKSREQREAEAAAAAAEVEAAAQKEAQTAAAAAQAGEDDEEEHGNGNGNGNGNGYYSSAKSPSAAAAKR*
</t>
  </si>
  <si>
    <t xml:space="preserve">MKIYTRSGDAGQASLFNGERLYKDDDVFQALGDVDELNSALGVASAFITNTKMLEQLETIQSRLIDVGSAVATPLPTSDEDKLQRTHFAGKEHTEQLEAWIDAMDEDLPKLTKFILPSGGQAAACLHHARSVCRRAERSVVVLSRRQAVSSEVNMYVNRLSDYLFTAARHAAMTQGAVEKVYQKARS*
</t>
  </si>
  <si>
    <t>C_900059</t>
  </si>
  <si>
    <t xml:space="preserve">MLLGDDDTLFSLPAVMAMLGKMKLSHTKPIAISDFLVRCHFENNKRHPRSPFSRDTRCPAPNATAAGGGGSKGIQPCMLPPERMQPPRFAKAPDCPPEGEISYYGGAGVILSQGLLRRLSNHHLRAHSVMVRSLANSRGTDESSSDGPAHASVVAKDDASFYAVVMSTFSEYGDTSMSEAWRRAGVGFTPPPPLPYQLRIPKHLMPQQGQEQEQEQGAQSRKLLGTPPLAPPSPPPHRLSCAKIKSTGAPPVECRRFGSLGYHMDRATPAEVLARHTDAAAASPEAFRLIVSAHLRPQHGVVDEAYLSTMTELGTLLAQDYEG*
</t>
  </si>
  <si>
    <t>C_900060</t>
  </si>
  <si>
    <t xml:space="preserve">MYINCRGIGSCGTCAVEIEGEVQPAVWTTAEQLRLNFPPHSAPGNQRLRLACQVACSGDLLRVTKYDKFWGEGSAALPDLPSAHPVAAVAEAPEAPAGAGGAATSRTAAGGVTPLGELEFILDRGARQAERRQQ*
</t>
  </si>
  <si>
    <t>C_900061</t>
  </si>
  <si>
    <t xml:space="preserve">MPGFGRVAQYQGRGVCNSRPGPWILPGSGLK*
</t>
  </si>
  <si>
    <t>C_900062</t>
  </si>
  <si>
    <t xml:space="preserve">MMHRYVNLNYAGLQKILKKHDKLIPSAPCWQFYKLHINRQPWVRGDYHDIQVTLSRIFSQLHAASVASAGGPSGSAAAAAAAQAAAAAARQVGIYNASHREFTKHTYWVRAEDVAAVKHVIMQHMALAPPPTNAAAASPNSAAGGAAALWAECDSASRDLVNVMFLDNPSLELYHNLLYGRPNATVLQLRWYGSRLPDTVDIIRQVHHEGWRPEECEADSFPIQETRVSDFLNGRWTWADARKLLMPEEAREGSAGGSAHVPLSRRDRLASYHSSALTSSADPTKLAQEYALFKTFTEVARLVESKGLQPMVQETGSRTGRRLPAGWGQVR*
</t>
  </si>
  <si>
    <t>C_9100001</t>
  </si>
  <si>
    <t xml:space="preserve">MGASRIDRIMLSPELLSSLRACAHVPGRPSDHRLVVATLAPVDGAVSPGPGLRRLSDAYLAFPDLRRSLLDWNRGACAAAPEAPAPLLRWFVAYKRDLVRTVGRLNRIARGRILEETAEEAAARAAEAAALAVVEAGGPDAAQAAAAAVAARSAAAAAAQRAVARHARAARLQWLRTRETASPAITRLVRPPGGAARIAAIRRPDGSVCDSLPEIPTHIVDYWRRISAAVATDPDACDRVLAALAAFGRRCTDEDAVRLGADTVSSAEVEAALAAAPAGSTPGRDGIPAELYRELGGPTARVLARVFTASLAAGAPPRGFLDGVITCFSKPGDPLQPSSYRPITLLGTDYRTLARVLARRLIPVFSNVIH
</t>
  </si>
  <si>
    <t>C_9100002</t>
  </si>
  <si>
    <t xml:space="preserve">MQLQQQGQQQGQQMVMTPQGLMPAPGQQQQQLGPGQQLPGAGPQGQHMGGPMGNQPKTVGKQGSKGRYYVKLFVNHKFVDQSDVATLAENFSGDFKDLFSCMSDTR*
</t>
  </si>
  <si>
    <t>C_9110001</t>
  </si>
  <si>
    <t xml:space="preserve">MACLLVWPRLWRCAGVPGGHGRFSVCRCGGWRPMRAGRSPKMPPSVQLGWQCPC
</t>
  </si>
  <si>
    <t>C_9110002</t>
  </si>
  <si>
    <t xml:space="preserve">MASFKRPRAKPSRALAVATPEDLVALVLRCRAECAEPHRAGFLAAIEARTKAALADSTVGTSFVAFTTLTPAAVKAAATAARLQAENGTPEPAPAQRRGGAGGARGGPDNEHAAGLDGGGGPPVHRRHPDGLWARSWRGRGRRAWDVCRWAIRWNTLRQFLTVYVCCALCGFTAYPTGDEMAKWGMRTPLPGERPPHELYNSLHSGVMAAPDGTWMLCPTCAGKQQQDGRAEHVVFHTPDYARQVVRLEPSLQMLLSLVNVGAGFAANAKGYFTARLQQPHAVGAAMLAWDDSAAERAQLVPDGVREVLGWSLAFNPIYQAYLSVIEQRGQDAPQPFLGPEAVASFAADAIARSPVAYMLPEHNDMCKRVLAAVMPTLPPPLSLRAPPTSYTAGTLQPRAGLLGAAAVGGALAVGGDGLTQPQVIVLPDGSAAASSAAVSGQDLLLTAELAMFPYLFPFGSGAFGGSAMAFSEYLQFRARCFLSVWTLVQPYLLLMFAVRTTTQLYGGHRTKVVLERAIADYRKRHPDASDAKLIKHIIKYSLPSTMPNTPSWHRRNLQDLLALVDRWGLPTHFLTLTADEFSTSRWEEVETLEDMVRK*
</t>
  </si>
  <si>
    <t>C_9120001</t>
  </si>
  <si>
    <t xml:space="preserve">MIWKSLMLVTGSESPVVVVLSGSMEPGFYRGDILFLNMGKAPIRTGEVVVFNLDGRDIPIVHRVIKVHERRNGTHIDVLTKGDNNFGDDRALYNKGQDWLHQHHIMGRAVGFLPKVGMVTIIMNDYPYLKYALIGVLGLLVLTNKDA*
</t>
  </si>
  <si>
    <t>C_9130001</t>
  </si>
  <si>
    <t xml:space="preserve">HRRSTAVALTGATAARCPNHIRPGPRHLYNHVCACYSPCRLTPLPDRRHT
</t>
  </si>
  <si>
    <t>C_9130002</t>
  </si>
  <si>
    <t xml:space="preserve">MPPGRPHPGARQWRPPRRGAGIGKSSFPMVGCAIASGDETALAWAWAYVIGAAGGGGARHKSFARLSVIRRWACAAAFGNRPHCSVVFGYPSANELRVRAVAGKVTCAATLWVRSAAALGVGTETTFVAVS*
</t>
  </si>
  <si>
    <t>C_9140001</t>
  </si>
  <si>
    <t xml:space="preserve">MRGGPPSPPPAAAAAAAAEGPLGAATAAAYAAHTAAAEAASATELHRAVLQPPAGSGDVRDFNSDDRASDRAVGAPQQQSSSQQSDPAGRVAEAAGPAAAAAEEAAGTHLLMEQPRGPDTAADAGATAATAATAATAGGAQQPQLQPEPQLQPPQQLQPVTHVLLPLHSPEVSAHQLAAPPPGVPVVRPRPESLGAESLTSLEQQEQKQQEQQQEQQEQEEGSTFSSPTAAVWARGSRSGSGGGGGGSSVPSSPQLRTSAGSMSLASSDGGGGGGGGGSVDRPLSRPPHQQQHQHQHHPADVHHHPPLHSQRDGSQTTPTAQAARADGSSGGCSGSGSGSGISGAQLTRHSASTSGVPATSVSGLVTRAVAAAAAVWRLVRTRPLAAAAAAAAAAAALAAAPLLAAWLAFELMLLPLVAVPAAALSFAAAFATSAVVAGYYRLSTAAAERRHAILGDTPPRLEAVRVRPLASSEAVAEAVTAVAEAARQQQQQEQGTGAAAPATSGVAGPAGAVAVAAGGNGAGGVVLTGVTEAAVAAVATEVAMREQLAAAELAGAATATATAGADPAATATAAADPSATAGAAKDAPATSGAAAGGGGSGGGGSSSSGGGSSATISGVEAVEVELDFEWRGRPTVGLLVEAYLSPG*
</t>
  </si>
  <si>
    <t>C_9160001</t>
  </si>
  <si>
    <t xml:space="preserve">MEKTVQELVKELRKMSSVVQTDKDLANVACVSAGGNTDIGSLISDAMAKDYEREKLQERIARLSGGVAIIQVGAQTETELKEKKLRVEDALNATRAAVEEGVVPGGGCTLLRLSEKVDVIKRRMTDPEQQMGADIIKRALCYPIKLIAQNAGVNGSVVMNEVMKNLDRPAAR*
</t>
  </si>
  <si>
    <t>C_9170001</t>
  </si>
  <si>
    <t xml:space="preserve">MFRAFSHACTRAQLAGGHSNLGAAAKSGLLCCADTGVYSSSVWPCATPTVWWSASTSIAARPALRNALHALGPRLASPGLLSAPQLLGGSSSSSLRCYLAACAIASRAVNAPSGPGRIRRGGCRGLHTTAAAGMQEQQQQPPPLTGPPAPNAATAAVAAAAGAGADVGAVRVAVGQMTACGDQAANLEVCSRLVQSYLPAISL*
</t>
  </si>
  <si>
    <t>C_9180001</t>
  </si>
  <si>
    <t xml:space="preserve">HPCVYACIHPTNCKAHPCGLPACHGRVHTLTQPGRQPLSHSPVWLPPTLRVHRLRHPNAAVPELPCHTP
</t>
  </si>
  <si>
    <t xml:space="preserve">MANIDPMYQYSLRWFVDLFVRAIADSQRSDDLEDRLQLLNSYFTFFLYQNVCRSLFEKDKLLFAFVLASKLQMDEHKMLSEELRFMLTGGVAMGDLPLPNPAPEWISERMWGEVCRASALGASDTWADLAEHVAANTEAWKRIYDSLEPHTEQLPEPWHSRLDAFQRVIVLRTLRPDKLIPALTLFVADTMGKRFVEPMPFAIEPSFNDSVATSPLIFVLSPGSDPMASLQMFADDKAIKMESVSLGQGQGPIAQRLVEAGMAEGYWVVLQNCHLAKSFLPALELMCETQLVEGKVHRNFRLWLTSYPSPIFPISILENGVKMTNEAPKGLRAGLLRTYMSDPISNADFFTGCSKDAEFRSMLFGLAFFHSIVQERRKFGPIGWNIPYEFNENDLRISVRQLRMFLDEYPEIPYDTLSYTAGECNYGGKVTDSHDRHTLMTVLATYYTHTIHEPGYRFSTSGTYYPPAYTSYKGYMEYINGLPLISXXXXXXXXXXXXXXXXXXXXXXXXXXXXXXXXXXXXXXXXXXXXXXXXXXXXXXXXXXXXXXXXXXXXXXXXXXXXXXXXXXXXXXXXXXXXXXXXXXXXXXXXXXXXXXXXXXXXXXXXXXXXXXXXXXXXXXXXXXXXXXXXXXXXXXXXXXXXXXXXXXXXXXXXXXXXXXXXXXXXXXXXXXXXXXXXXXXXXRTRTPPAQETNLLLDSLMLTQSREASGGAASFEATVGEVAGEVLERLPPNFDIEAVERRYPQDYYNSMNTVLAQELGRFNTLLSVVRSSLQNLGKAVKGLALMSAELDGIGRALYDGKVPAAWLKKSFPSLKPLGAYVKEVLERVAFFQSWVEDGAPTVYWISGFFFTQAFLTGAKQNYARKCRIPIDHIDFDFEVRDGAGDVDAPPEDGVYCAGLFLEGCRWSSDLHELDESEPKVLFTPLPPIWMVPREIAKFSSFPHYLCPMYKTTERRGVLSTTGHSTNFVLDVKLASSKDPAHWTKRGVALITSLND*
</t>
  </si>
  <si>
    <t>C_910001</t>
  </si>
  <si>
    <t xml:space="preserve">MTVAPSRGQEPKPLALWAKEVFGSMEQMLLAIGDAHFGASTWSLTGAVAERSAKLARLDESHTPQSQRSGFSTPTCCTAQDSCRRSSDCGSLSAVHSSEQPSCSQSEASWSLRSGCNGAQTGSAVCSPPLDAMTSSGSEEQPLSTASPASVASYDSLRANSGSGSLVGLVESAPLLFQWHPAQLSFAVPYLAEYLSAAPDVVAWGSGSPYFSLQGYAAAVYGSFEGLLLEVSRVFFGGCWRLEGGQAPGEPRVLCVPRCAHNVMLRSHGSHGHAHHGHQLPSHGSGSGAGSSHYGSRRPSTANSCASSVSGGQHGHYHSHHQHRHYQHNHGKAHGHGHLGLHSSLTSYSSAKQLSRMSGGPSAAGSGGSTGDGSAPQPVCAVPASAQRTLTSSRSAINLR*
</t>
  </si>
  <si>
    <t>C_910002</t>
  </si>
  <si>
    <t xml:space="preserve">MAKTHASAATAADNAAATASGWQLQPPCRSPAAASLRRLDVSGCSKLGDEAAALMARCCDGGGCSRSQDGACSDADWCALLPHLPALRRLDAWGTDAGDGGDGGEQLLAVLATTGAAAAAAAADDGSSAVLSRGGGGCGSSSMGMHRLEQLSLAWTQVRVAPAFPALQDVWWPGGSGGAAPLPLRQLLLRGAVVSGRAAAAESGIAALVRHAAATLELLDLADVSAPTAAATITLAGGGGGAVWPLPLAALAGRRGDGSDSSGGGCGGGGGHGGGGAPRLTHLDISRTAVPAEQLEELQHAPALAKLVAAGCRGAGSARGAAALVSAGLRQLRELDLSAAGVGDDCVSWLQQLSSLTSLNLSGNTALSLAPPPPPPPLQPLQPPAQEQGQQQQQQQQQQQQQHLDAEAEEEERVDAMADVWRRDERPAAAREEAGSSSRRSSSSSSGEGEDGCSSNGSSNVWPQLLRLNLLGTRVTEAGLRALLPALAGGGGWGRGPRGGDGGSVGSGGGDFSRPPAASALEQLKLGGGGFTDGAAAVLAAARLPRLHSLLVRDAPLSGHGALLLAASGGGGGGLGGGGGGGGLTALRRLELQACWLVSPQDAVRMADCMAATASAAAAGTAAAGPPVLVVVNGKAAGAAAAAAPAGLTGSSVAARSGATSLHIATPAGRKAVAAAAATAARAGAVASAAAGAAAAGDLSAYDQRLRYSRQELITVLAAAPLAGGGGGGAAGCSWPEELGEAPATATALSGRQPVVGAVAAGTAVPAVKAAAQTAAAARAAVVAVLPADLLRPVGAA*
</t>
  </si>
  <si>
    <t>C_910003</t>
  </si>
  <si>
    <t xml:space="preserve">MLALKLFKPADDKWSSTRSCPWIVSATKSNHVSVWDWRTRQVVWEAQLGGSDEELSSDAELARLHLRDAAFAPNPSLLHPTPHAGGPGAKREPTGAVRDVKFLDSDVAQVRGSLGGAGPGVGSPVSVAALTAAAAGGKGSGRGGGWLLDSPVLAVGCSDGIVRCLQIFPVKPVVRLMSAHKTAVVAMAVMGVRGQRFETLAVGHQGGSVALFEPMGRAGGGGGAGGGAAAAAASGGDALGPRADVKAHDKELLPGSLVVVPVSEDPENSRCLLFSAGGDHRVCGLDMSSLKETTKIKVDRASLTCMAHWPRGWVCAGVHSLLLGTEGGHVLLLVVACENKVLVVDLASRRVIELGRGVFEGRSPTCVAFLFKAGLHTAGLGSAFGGGGGGAGGGSGGCTYVAAMGSAVLCVTAATLPGAELADLPANQVMGKLTVASDGPSGRALLSASSDGGYVAVAWPAARTYAVYRQGASAWQEVARGSGTAVAWHASQPIFAALEEAPPALGAAAAPPGKPSKDPKKAAAAAEAARLAAEAAARAAAATAAVRIKGLGGVGGASVVPHGLAPAHPQDLDWTQPLRAASSSARAAATAAVASRPLAAAYTPTSSSXXXXXXXXXXXXXXXXXXXXXXXXXXXXXXXXXXXXXXXXXXXXXXXXXXXXXXXXXXXXXXXXXXXXXXXXXXXXXXXXXXXXXXXXXXXXXXXXXXXXXXXXXXXXXXXXXXXXXXXXXXXXXXXXXXXYGLSGAADAMAAWRRQLLAAAPLGTAAALGRLDELARVSEAFRKGPKTLVSVIYTKA*
</t>
  </si>
  <si>
    <t>C_910004</t>
  </si>
  <si>
    <t xml:space="preserve">MLKIAKGLRTIKQVKARGVFWATLQARGVFWATLQARGVSREAATYARTRPAHEGDLVGPRGGLVRKPSHGGSRSGGGAGPTAAAVINQAVVNGTLNGTAGSLLAVVQAAQLQVALAAARQAQQQQQHQHAAAGGCGSGTGAGGYQTGLPDPAMLGAAAGAAAGAAAAAAASGAGGGGIPEGSLPFLDCWGFQSEDAAMAAMDVVGDVSDGEALTDSEHEDGAVQAPSETTCTRTHSHSHTTYGATTMQDTVGTGAPTATATGLTHGGGGVTAALAETAAAGPMSAVAAATAAATVAQQSDLLSLLTNPEEGGSNEEHPAAAPSQDGGHGGGAPHALPYAPMPYHDPWAAMQQQQHPYQHHHSQHMGPAGAAPPASASALPPQHPQHMPASYGMPPGMAARRFLRAVRTSGGGARTTDGAGGSPASGAAAAAAAAAAAAAASVFNSAGGAPGMHHHHHHHASAGGAAAVTCRRTRIRTSAGGMWQQEVMEAVELSAPSGVPYGLHMPPYPGMPLHDDPAAPRPPVDTSGPAAAPPLPMPQLLPGPGEEHGGHGSVHVRLAAPPPRKQLRCGDRGVASCSQEEGDACAAAMGAVGSGGGASMQLSQHHPHYAHHDSDASTMPSSGGAGSLTSSGPASVPAAAAGADGCDATAAAAAAAAGGLNPARRMAQSYGGYPASLSTSTAAPPQVTSGGALRHKPPHGASAMALSDGGAVYGAGAAYPVAAMHQAAAMHQPQQQQQQQQQQQGLHRPGSYSAGHPQQQMTAAPAAPAPVWPHSQPQAAPPQAHGYQGYPPPHPAYGYAAPRHAHAHAAYAHHMPPPPPHPHYHAYGYAAAGGAHGHYPSGPYGAAYPPHAMPPPYGHPYSHMYGPYGHFYGLPPTVPEGSEAGTLPEQELQHPGAYAYTYAGMPPHSYHHHGYVHAPPPPHAAAAHPQPHMPSQPQQHQHQHQPPPLQPVASVEPPGTGPSTEPQQQQQAAGGAATAAAAAPPRPLHLGELPQGLLAGGGVNGVGSGATESLSLSGLSALGLAESDNEGDEAASGGGAATAAAAARQARGSHGGAHQHHHPHHHRRQGAQGAQAQSQSAQAHQQGEGSSNDKPVDAVARVEAVATPLRTRLAGAAGTGSGDPAADAKAGSAVEAKSPRVKQHRHGEEAPARDESGAAAVAAAGAPPPPSFLSTPVPASARRLTGGGHAAGPHGGHALTHSMTYTHLQSQLRREARGSSGGANGGASDAAAAAPAPAPASSHGGTGSDGGHDGTASVYYKTPKTGHKPPPATPSFSFLGDFSAPHMHSPYLQPSSVGHLSHYPHHHPGMPLPPPPGSVGQPGHAAPYPHGHGHGHQHQQLHHAYSHHGPFSGMHGSVDAAAAAAAAMGTASKAARGGGGGAGTAAVPMTIHVLQEEVVMMGGLGMGGSLSELAGGLHSPAGSLDCLAMMDAHGPGAGEDGGDVSMWGAHH*
</t>
  </si>
  <si>
    <t>C_910005</t>
  </si>
  <si>
    <t xml:space="preserve">MTAPGAAASSLAARPALGAGPSSSLTPAPTTTASARGLAAARPTAQPHRASEGGGAHRYGTAGPDDDVGDETAADSGEDDGALGRDTSHGGGSRSSSGVSRGRGRLKTDGCAVGGDTDCGGDCSDMVQTLRGEPYSGGGHVSRRSARSRRSTCSSSRSRSRGGSIGGVASSGGNALLACGGTNLRLPPAALTSGCSVTSIASRTAQMSGAFTPGSLAASAAASWRRPSSIKLETARRTRATTGWASDEDDEEDEEADEEEEDEDEGNERSSGRLNSAVNAAAQVAFARGVAAAAPSRTPPPAALLAGRGSGSGSGGSRSVAGRGSANSKVTSSSAEARGGWRGYWRRGWSHFVAALGRGRSNKANAGGAALQQLQHQDSAHERQGVPASGLSTMSFSSRSPSMMAFRLRAADSRTVNLRRMSKAKRNRARPPIFATGPSAADDTAAAVPPPPQQLSPGLSRFAVGAAGPATPAFVPQPPPLRPSGPRHGTDPRAPRLSAPGLASGLGAALTPGKVSGSGEATAAWVAAGARSSMPHGPQPPAVDSNRQSCHRHNSLPAHRSYKRSSSSVLPEPVAEEPAPGPAAGMASLNPHPHPQQHQKHHAPPEPVAVAVGPVLHRSRTTPRAKKTLSFSPTVHNDCGWTEPLRGTTSERRRPTAAASAAAAPAAATSSRPGAAAAPTWAQCTEAASRASAATAAEAGGKKRVGWLQKLVRVFSSRADPAVLPATPAVTAAPFLVGLPRLAAHXXXXXXXXXXXXXXXXXXXXXXXXXXXXXXXXXXXXXXXXXXXXXXXXXXXXXXXXXXXXXXXXXXXXXXXXXXXXXXXXXXXXXXXXXXXXXXXXXXXXXXXXXXXXXXXXXXXXXXXXXXXXXXXXXXXXXXXXXXXXXXXXXXXXXXXXXXXXXXXSRL*
</t>
  </si>
  <si>
    <t>C_910006</t>
  </si>
  <si>
    <t xml:space="preserve">MGSVHSFVGSPGSLAAAARPAAHRAGAVVAAEASADSGSTPGLWDTDSEPASESELIVEGPTERASMSGQPHHHAVGGRGSSSGVGAVAGLGPPLPAFRRSSHCGGALAAVAPAPGAALGAGMGGADAPMVSKGAAGRGALHASVGEWKQGVRQWKHNAGYDAQQLQPLPPPVPKPILQNRRSAPGNVGGGNGGAGAGGGGGGGGGGYQHSRLQQQRAARKLRFEVPGGGGPPGVADDEDDAMDPRVAAAAAARSKAGARVGTPAANPAAKTGWRGAWRRITAALGRRPSTPAPKDLMRRAAEKAAAGAAGGWESDGGEEDEWDQQEVQERVEIPDSSDDSDGLEGEDGDEDEDGDGHREDGGDREGARRGGGIALAGAVGAARGGRSQHGAGKPTAAMKEDDNEQEEDEGGNVGAAVGLRDRGGQEGWRRQSASGLMAEGSASPRSARLSSAGGVPSSSRGSKRNSHSSSGAPGGLDVDEDDGPGALASTTSPRSPGSLLAAVGTGLQTSPSGAASASEAGGSGRPRVAFSLRGGGGNAVAPAMPGTREQSPVGSNGGAGPSSASAATSPMQYASPVAGGGGVGRAPRRTVTLSSMSSAGSAVPALSSPAPPPGPPPAPPPGEPMGPRRLRRNLTNVSEASRRDGPSPSVSISGAAPPSAPPSRYVSVSVSGSGFGSGAGAAAAAAAVAAAPAASPSPALTGVPALHLHPASSVSSHASSAHGAHASSHYPSASTPSRAQLGPTSRLSAETSASALPGGSRHVDQHPHSLSRSLPHSRSIAMGALGGGGHEPQPGSPGDSGSFVGSDAGENSGRWRTVFNKIKSAISGGGGSSRDSSPGRGGSPAGSGRNTPRRSSVASMSDSGRVAPVAAADVLGADGGGAGGDASGPPTPTAAAAAARHRAMDSRISHRKRMALERKPSLVLAASRALAEEAEEEEEEDEAAADAGGPGGGGNVGGAGSRVDRVVRFEELVAHRKSAPGTLYASGGDRWLADGRDGGGGGGSEGGTSATAAGYAGQQQYRHSTGAVPAATSGRSSGGGAGANTSGGGSAPAPPPSDGERRSSRGGFLTRLRDSLSGKSSNA*
</t>
  </si>
  <si>
    <t>C_910007</t>
  </si>
  <si>
    <t xml:space="preserve">MACTVSRVERSLDLHAHTLDLSQWHAAPAGPQLLSLSPSASSLVREPLPEHHHTHLKKTLKKLKPGQPLPGRKVRHLGKGGVGEVHLVELXXXXXXXXXXXXXXXXXXXXXXXXXXXXXXXXXXXXXXXXXXXXXXXXXXXXXXXXXXXXXXXXXXXXXXXXXXXXXXXXXXXXXXXXXXXXXXXXXXARARVACRAARVGYNAQRHAREMAAMEMAVGCPFVLRCYGGSQPGKAPYSVYTEFAPLGSLHDLIQHRRRAGGGPGGGRAPYFCEEEVRWLGARVLVALAHIHEQGLVHRDVSPHNIYRSASGHPLLADFDAAELLDEDGEVAVTGGAGLVGRLAVAAPEVRAAAYGGGGVYGAKSDMWSLGMVLLEMVSDQEVADGPKLEGCGPELRALLLEGLLVPQSRRLDSAAAQRHPFFASIRWDTLEFEEAPPGLKAEGI*
</t>
  </si>
  <si>
    <t>C_910008</t>
  </si>
  <si>
    <t xml:space="preserve">MEVVDSLPALERMLGALVGVEWLAVDAEGVSLSRDGKLCLLALQPARLLVRTWQWLPGYLVDVSVLSTEAFSHCRRRDCSLKTLLECGDVTKLLFDVRRDAEALYHQHGAREWERAVERTRVWEAAVEYGGARRRLAVGAAREWECIVAGVPFGKLRVLGARN*
</t>
  </si>
  <si>
    <t>C_910009</t>
  </si>
  <si>
    <t xml:space="preserve">MGDHYQQVQQQQQATRPSEGGKTDAFADLWVRWEEDTGADAAPAVCKDATASGPGMQPRTRVPVHVFHE*
</t>
  </si>
  <si>
    <t>C_910010</t>
  </si>
  <si>
    <t xml:space="preserve">MNWRGGRQWTKYLTGLRQSLDTYLTGAQAAQWAAARDRKEAIDYASGDVVHLYGLYDALHLVSRDTWRRVLQFSQNRVNDSCKPLHLSVGGQLQGRERALAPKGL*
</t>
  </si>
  <si>
    <t>C_910011</t>
  </si>
  <si>
    <t xml:space="preserve">MCLRKLLAPGLGGGAARLLLAAVVLPAVEAVERVMPKPLLEALGAAAGPHPRPLTEAVLVPAAQRRGLSAGQCQLLLKAATVGNTALPRQLQAQLLAAVCAAHVAAEWCEPQVALAQGLVEAAKQRLEEDAASAVAAGICTAARSGHLAKSVALCRLLLSLLSKAGVSGAGGGGLGRAELLQLQEAAGATNTFMTKACLAKLQELMR*
</t>
  </si>
  <si>
    <t>C_910012</t>
  </si>
  <si>
    <t xml:space="preserve">MWRTVLGFLDGGSPLPSHYRQTHRLAARRDLPDLEGQARDDAESDEEESMATNEDGGPLARRRSYSGSAGGASLEGHTAPLFPDSQQAQQAQQPQPQQQQQESIVVDVDGPSGEGGAGHAQPVWTGRASACGGAVDHSPIGVVGTSGAHALAAGPGPPVQAAPASPINMGTTVLGPSAPLAPGAGMPGAVVVAVGRGGGPNPNNHDYNNNGAVQNLNKGPTKAPGAPAPYLSDYATMSPDQGAGTAAGDATAELRATGAGADANKAAAAAGRANGGNGRRPSHHQHQQNIPPNGALGGLYGPGLFRHDSYPPPLDSSKADMAALGGGARGPPIAKFSDLRFVQQIGEGGFGRVYYGYWQGHRVAIKLAHPPSGSASAADLEHLVREFRREVEAMSALPPHKNVLQLLAACTEPPQLALVTDYCAAGSLYQLLHGARVPGHSHLHPPWPQLLAICLGVAQGMSWLHRHSILHRDLKSANILLDNAGNARIADFGLAKIAAGSGRQVMTGGLGTYQWAAPEVLAHQRYSEKADVYSFGMVLYECLTRKLPYEGMTAVQAAVGVVNHGLRPEIPRGTPPAVAELIRACWAAIPEQRPSFTQIELQMMLLLDQARTAAAPPPMPQAAGAGGGSSGGGGTGGMYV*
</t>
  </si>
  <si>
    <t>C_910013</t>
  </si>
  <si>
    <t xml:space="preserve">MAAAAAAAAAAHAMHAPTAGFESQAGTSGGAQESDQEALCYTPQPDVEDFGASLAHQGSWLQSVQEAAATMAPPPAGLGFTQPPAAHTGGSHAPSPAGAASITRSYW*
</t>
  </si>
  <si>
    <t>C_910014</t>
  </si>
  <si>
    <t xml:space="preserve">MPPRPEGTDGSDWSYREVVEDRYKRMAVNMSATLVLHQVQTLIVVLKLAWTCIPIYTGEGTPNQFFYAWAVLLLLGNVCFYLGKPRGRCILPYMKVAVTCVLLTMALTFIGIWKMYMLEPKTSMLSRRLFKYLKDTGRVTSIKALDTFTTIEGLIDAATLAACGVCFFVFNNWVKDAMEVVKERDERIKAAGAGAAAAKAAGLKKRR*
</t>
  </si>
  <si>
    <t>C_910015</t>
  </si>
  <si>
    <t xml:space="preserve">MDAPLPQQHSWGSPRSSDMQRSVSSSDTVAALMQEAQALQSGGGAAGSAHGRSSGGGRPSGVPPLNLARVGIASAAAAAAPPAAPHHDRAAAGPGGAGAAAGADSHSALQAGVAELEQELAGWAAAPQWQPSSQGRWYVYPPIGRKDVAPVEALVSTLTPAQAAEVAVLWRQYAAARYSAELMAGRAVRLCRELTRELANSRAHTGHVAEQGAEHAEKLGQTIKSLQQQLDEARHAAAAAAAAAPAMHGNSSAHTCSSCRQPQAQQQQPQPAQSASAAPAAPAAAVNDYLASPTRHHASAAMAMAAPAIGAGLTPVGALRVPVPAPARPQLEVSACKAAARQQGNGATRGSMAAAAVGLLDTDDGYSYSSCSSSPGRPEDLAARLHTQHTQHAQQQGQQRAAAGPGGAEALRALAQENEELLDQLEHMRGLFLEAHADGRALREALEDVDAECAALRQHGSGLGRQAAAVLAENTSLRVEVEGLRAALLASQQQQQRQQQQQHQQLHVGVAGAMGPGQAQQPVAPLHGPHAPAHIPRPPPGSAAASGTTSRTPLATAAAAAGGSGGTPLTAPRPPVAGMASAAAYAAGVATNTWTPPPVIGLAVPSTAAPGTGAGPHSGRRTAVLRTAATEPRSLAPQQQEQLQRPAAQPYFESRLGGGGSSSSSGGGGISDAGAGQVARTLAHALETEGAVAVVHAVPAVASSSGVGSLQVRALSRSGSASALAAAPLPHQHHQQSYVQQRQQQAAEQGRNQQQQQLLLHELAW*
</t>
  </si>
  <si>
    <t>C_910016</t>
  </si>
  <si>
    <t xml:space="preserve">MNNVTTGALSAVGLGSKEQLGQYLGSWLGWGLSAVTALASQPQVATAAGAEGATSQSTSGDTAASAGQSGASQSPLADGTAAAVEAQQMQQLEEQGGQDLSVEQLQQLLAVLQAAAAADAGNSSSNSMDQQQLAEVFGPVVITRDGGGDSSNSAGSGPSDAAKAAAVAAALEQLIQTKQQAAAAAAAAAGAETADSPSTSTAAAAASGTASGGGSSSRRSDGGQAGAGGGAGGGVASRTTLPMAPLPGKAAGPNLSVGRDVNGA*
</t>
  </si>
  <si>
    <t xml:space="preserve">MSRSYPGEQVEHAFNSKRLKNWEVPAVDKSQAISTSTGTRFGTLQPRSGRTQFIVDDNGHLKSGVPKLEKSAFNFTQTTPVFMDSAPRWPKENPTWPKNMKATMGYKGIQSNYLPTNTVTLKAVEVPGTTERNFNFM*
</t>
  </si>
  <si>
    <t>C_910018</t>
  </si>
  <si>
    <t xml:space="preserve">MPTRDAAARWPGAGAGSGARLGLVLRLHALPQRLLRHGHLCPARWSAAAAVGGGRLYGAKREQMQDEQERDPRAEGALGAAEQGTAAAAPGSGRRGACGDHGPRRAGAGERVRAVRGREAHGGAHAVQDSLLPGAAAPPRRLPGGRPAAGGAGRLQHRSGAA*
</t>
  </si>
  <si>
    <t>C_910019</t>
  </si>
  <si>
    <t xml:space="preserve">MIATAAAVPDTASESGTNNGSGAVTGATPHAAATEGAASAAGAAPELPSFWWPVGADAGLNGFGFGFPDDASKIQIHMSGVTPEASTLSGGGGAATGPGDALRRSSTVDSAAGAAAAAAAAAAALVPQVPDGADYSAAASPMALADASYLGAHGDDKDAVLDAMAFHEIKMEFEGGAEDSLGGGGGWGGLALPGGGFDFADLLTEEVAVGAAAGDETADPQRSEGSTAGVVPDLEAADPEAEAVARSAEVPRPASEFFQDLFPRSGADTTTASAAVKAEPVDAFGGFDTADMGMGASGYEAFAAYASAAIEAPAAAPQLQQPRGALAATAAARRKRSWRDDESDLSELEAEDEDMAPQDDSDDEWRADSDDDAEARRRKKKQASRAAKQQATAAAKGTAAGGATSAAKAAAGAAARAPTPTGAVAAAPHLGAPPPGFTSFVGVDGANLTRAQRVARYLEKKKNRRFGKTIRYAARKAYAEIRPRIKGRFARKDEIAAWKAANGGDDAIVPECLDIVL*
</t>
  </si>
  <si>
    <t>C_910020</t>
  </si>
  <si>
    <t xml:space="preserve">MGLKLSCKDAAACLREDYSTIQLAARPAQRRQPNHLNPVISASPWPAWQFVAHWGRPEPWRLLTLRQRQRLLCLAASSGDAPSLDAALAHCGCSLSSEVLISAAAAGCTAACKRLLEEGCEADLNAACAAAEAGHRHLCALLWSKRCWDHTFLDGDGGGDGPDAEDLARVAEAACAGGHAHVLQWLEMHEGLYDDAERWGREYRRQEINEGLAAAAARGGHVPLLQQLLAKLPQPQAGSGQDINWSRLLCDVALGCPLPVLRELAGRWRQLEPPQPRQQQQQQQQLQLGAQRGGGVGRDILLRALGSHTPDWRDKAEWVLSRRSELLAAATTGPGSALRPDGVGGYDWAAAQPDYEQRLRYLVTDKGARSLPAEAAEAAAAAGDVGALRFLLEECGMRLPDTCVSGAAQCGQHAVLEFLRGRGQLPSYSGGGRTLNAGEAPVGVLAAAAVVAARDARHAGYAMSHAYQERDFWSRVFSQAASQGADVTTLRYLHEALGAQWEWLRAAFLASPVSPHATAASTAQRFAGWVARDLIRRRMHALEEEPVGSAGSGHTEAAAAEKAARLERERVAGVMEVRAAAVAGVETSFRDGAQREDKWMADADAQAENEAAMYDDAGYNTDRDDIDDDDLGDPFYPY*
</t>
  </si>
  <si>
    <t>C_910021</t>
  </si>
  <si>
    <t xml:space="preserve">MSRAPRALRREKFVASHTHHNIFDFNAPLKDLKEFGEGVLLYFYLLKYTAYVFAVLAVFPALPLMVFNGMGGWYIKADVERTTLGNFGLLSFDGSSSELAAAANTTFGHSGKSATTEGAVTALFMSTFNITSVKMAGMDKRQLLVAMSVMDLLGVLIFFAYCCYMFWFVRATANAADRNTTTIKDYSVRVNALPPDTHSVALRDYLQAKAGEGAEVVQVELCRKVHALLALVIEREEALDAGDLALAVLQRSAECYPKVPIDLEVDVLDAKFRRADLEDLIRQEQAAADKNQVVTAFVTFSTAESRYRAMEALPRSLMRQWRMPPADKFDNGGRGSAPATCRVSVKSTAPGASEHVCPGPRPPLLIAAKYVVLLIGFLVVSLAPALRMGLNASGADTTLAQCAASCTYTDTAGNYVLSDANRALYKGCDSVSGTGTLANKLDCEEQTICYECFCRAALTSGQYGELVYCSRFSGVVALSTGAQALAVLGIVLANTLIQYAIGWLTHLEKHHTRSKEAVSKARGLFITQFINTAFSNLVANWYLPGPAAALPKWLDGYIFGGAYADTTPAWYTDVGRPIVISVFLNTVITHAKIGFWWWWRRYKLSSRFRCLTQEQLDRSFEGHDFELAIKFGQHLYLIFVVMTYSSSMPLLYVLAAVHFATCYLSEKYELLKICKRPLTYSRDLAVYAAGTLPFACLWHLALALWFYSLFGCAKSPLVAGAFKSSLQNTLEGLQGLMSSASELTPAGVAARLTQSSSAHLFLGFLALAAALFVFFTLSNWLALMRWLASLLGCIKDSGAAGEAEFSNTPEFAVAVRSQLLVGPATYSIHANPAYTHAFERMEQLHWEEQELEAKAAAIPEAYGDPAAAAASPGPAAALVRAFSRRSRQRRTAAGRLRARQQATAAAASGWAADGGAGYGGGGGGAIAGNQVAPAPGPGPGAMMPAGFVAPVVFSIPGQGQGVVPTQPAAARGGGGMPRQDPNLVLSFN*
</t>
  </si>
  <si>
    <t>C_910022</t>
  </si>
  <si>
    <t xml:space="preserve">MAELASHASSTGGPPPEFASRALRLVASNNFADPVFLEELVESNLVAALCATLPALKAKAASRTGSTGIQDLTDLEEALRKLRHELALAEKRLPSGGSGAAYYPSWACVGYVAVLMQQAIVHGAAAAAAVAASGAAAAALALAAGSAGAGTRASQPAYSPGADDAASTRTVDGSGDGADTPAAAANGGPAPSTAPGTGATTPAPAGPLAAFAASVAVAAAGGNSASGTSTPGGTVSAFKLATSSATASPAAAGAVMPALATEAQLVKLLSNKHVLLRAKEVVRAIPAQYAPAVGRVLLGQLSTDLKGVQSSVNYICSILRGDPAATTPAPTKLPMWFATASLLNTYNQLFKTSPTPLQPPLHAPTVGTGAAGPGSQAEQDERAASNGAASTSAASGAGEAGSGGAATDAEHAAAAAPTAPAAQTTASGTAGAGPGSAALGAGQDGAAAAPSPQAAPDASADNSGDVEMAEASTPRAGGAGVFGQAAEEDVRAALCRLMTEVAEGLHDAVVKAHGVGKMALLLRGEVTAKFPNTASYMPAALTVNELVAQLDALGLAGGALGRDGLEAVRQPVSALLTSAEVRELLGAGKVYVTTVIAAGALTRDLAIDAAIPQSLRQGYMTAVLTPLETGALLNERRAPQVLAYRNSITESSYYQASSGDSTARRHCCCFVPTLPGAAARMCYRPPTASGPTSGLIATPPHFLSSSLLAQVMDADALPFGVNVRFEDEQEAEGMGVVREWLSQIAADLFSPERGLFVRGAADRRAVHPSAAAALQDDHLGYMRFAGRIVGLALRANVPLGVVLSTGLFNFLTGRRGTLQDLQQMDPQLHSTCQNIMSMAGAESLDLFWVWHGAVGGQEREVELVPGGAALRVSDANKADYVAALAHHVVVTMVEEQASAFLSGIQDCAHHLPDDVRLRRAFLAPLLVEDLNRITAGEAVLEPADWAAHTDVAGFEGPEERATLDLFWQLVGEYSAEDRQRLLQFWTAMTHLPSGGFKALNQRLQIMKLGGAAAGAGAGAGAGAGAAQPPDTTGAAANAGAAAAAATPATPVNATGPQSHRIEGDGLEGEDPDQSEGVDEPAGDGAPAPAGAAVAAPPAQQQQAQPQAADAVAAAAVAVAAAQLPGEPVTPTAHTARAPDAGPAAPPEQMQAPAPEQQQPQPQGQQTEAGAAQAGGDEGVGEGHDGDGGDDAEDGHDGHEEPHHDDDDHDDHDDHDDHGHDMEDEDVFDEEEEFERQLAMALALSLQDLPAPAAPEPARENAAAGAAGPTGAAGTAGAAGTDAGAPGGAGEGAGSGAAPGGAGAAAAGAGAPESAGSAETSETMHGEGGTAGQAEQPRAAPEQQPGQPQEQSDPEEPQTRGDGGAASAARSPRAASEPAAAAEHDSAEAAASEAAPDQGAGAASLPAAEADQPEMSAEPAEPADGAAGAPAPAAGAGAAATTPATGRSAPLLPQARTCFLQLNMPAYASIEDMRRAFAIALDNMSFGLH*
</t>
  </si>
  <si>
    <t>C_910023</t>
  </si>
  <si>
    <t xml:space="preserve">MCASRFALEGPLYTIHALVCHAAYAFGVTTGFIHYHGAAFLQWELSTTFVHLRWFMYKAGWANTRAYVLNGICMVLVFFGCRIAWGYIESVVLVGDVLRERWVPGGSPFPVGGTFGYCVAAVVMNTLNTYWFYKMLTAALAVLLGGKKASDVSTHKDE*
</t>
  </si>
  <si>
    <t>C_910024</t>
  </si>
  <si>
    <t xml:space="preserve">MDRTQWDAHQTQLARGRNSTFDLITLDPALVPDLVASGALLDLEPFIATDAWGGTWPGLMAAVRWSLSRNTISTTNAYQAADAGGGLAGSGTSRGGGDSVYGIPLGTSIVALHYRRDVLAAHGLGVPATWEQLAGAVAAAHGRPDGPGGAPDPEFYGLCTLPFATCHADAFELLAVYASFVQTQGLAQGAFFDPASFQPLVQSPAMSAALRVLRRLYAFGPPRGLANTTDLAGSCSSLKGTAERLYAAGRCAFLIGPHPIHKDHLLHAPSDAVRQFGRVAHLPGSTQVWDRASGLLQSCTPALCPYAVATPAQPCDVAAAAATAIAAAAARRRQRRSALLAAGTAAAAPANVSSLVLTTAAASTASTASTTSTASTAAALAADQAPLAVGDTVFANVAPLMGLSPLAVGVDALTTHSMQAHTLGWLARITDPEVVWAFMLDPDVPLGPMAYEHVAPSSMRRWAGAGYPAAAIQDYLTLTSQALTHPNQLGFPAALQRFGAYRATLHAAAYNMSLYGNGAYGNGSSSNSASAAATGRTEADIMAAMADAFAAQFGPNIPGYSTLRLQYLVSIGRWDLLNAPAPAAPPPPEQARNLVGRITVPRSVKYKPAGPAVAAAVTSVGVAALVTLAALGYKQLLVKRGWGRRADPGVGPDTSLVVTDIEASTVLWEELDALVMDVALNLHHDTLRQAIAQHGGYESVTEGDSFTVAFHDADSAVRFCLQVQSDLMAQPWPPEVLQHDACRPVHVITAKQLRHVMAKATAKAEAAAQQAQEAAAAAAAAAAAASGSQSGGSALSLATHGGGGMGGVLRTFSRTARRLEMLSGLSGNMRRQLSFMTRSGSHYLHLDSAALAPAAASPAPSQSGLLTSASLSLRVGSPRAAALAGAVGPVSGAASARLLAAAAATNAQAGSGGIPVPGGGGGGSGSVVGGAQRHPLASSSVRGLARVSGGAEQESVEGLAVGALGAAHGDGGGGSAGVTAARPPSLPVSRTGVPMAVTASARTLLGSASAAAAAGGAAPSLPSVLAGAGAGAEAKSCGSAASGFVGGGTLGLAPVSAGGVRGAAQPRAPSSALTATLGQLPQSAAAVGQLTALPEESPPQSAALMRMRRTRSSNAMTAPAPGMGAAAAATSHHTDGEGEGEGGSAGNNARESSTGGGGLAGDVLLVHLTAAAQQQQGGGQRPASAAAGVQAAPRRVLDHLTALGGPAATAAAAAAAGAGPAPSLRLLAHSFHVGTLHPDATAAPAPAPAPLLRPASDRHALDAARRRAAALSGSDAAPAIGGHINSVVPLSPGAAAAALDTTILTAAAAPAGESTGGSGGGGAGLAPATWTERLLTSGFMRRLHRGLHNTASGGRTRPLSVGAAAASDGSGGMTEGGGANDAAGAAASPSAEAWDADAAGLAEEADPLASRGGEEPSSDSRSQSSTTGTSILSYGTSLQSALMLAHSRRTAAAAAGGGGGRKRRGGAAVSATAAGRGSAKKLFASPTTYGAELKAKWXXXXXXXXXXXXXXXXXXXXXXXXXXXXXXXXXXXXXXXXXXXXXXXXWSGMSKRGLRLRCLEETVRCGIHSGVEEEAEVNRSHPSGRTRYSGPTLLCAKAVSDAAHGGMVFASRHAVRRCDKDLLAGGGVVLWRLGDFLLGSPKLPATLYQLHSTALVLRAALQRPLTRTFMPLGLGLLDAPLVMVGVGLVRISSLWLLRGADPRVSLEAACVFQGVVHWGASAAILNSLTGVLSYEGPVVDELMRLLGGLVPNTVVCTQEAAASLRRYYPPGYAGPAGSTNAPGGSETAAAAGGGSAGPTPPGTSGQQPQLLMTGGGGRRTTGTSGGMGDVTGDAVMVVGSSSGAAVSSGWAPHGERGSGTGFDGAGHGSGSALRDSTAALRAHLHANYHLPAPALSPSARFLPAPQHPAPAPARGSGSGLGLTAQSPSQSQSLGQPGLRGSSGVASGGLAAAAAAAGRAQQLLPRSSLDLLSSSRAEPMTYQQHHQQQQHPLAAAQLRSQTYVRLPPANAPAAASMRAPAFLAPASGPASGGAAAAPATALGLASAPRQGLSAGPSTPPLRSPSPAPQAAARPQRPASAAGPLY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KNSRKALGSGTATVASVTALAAKGMESGTGQPEALAAAEAATGTGDPSLLLQSGLLERAPSSLARRPSMRQLMQSQQVQQLQQLLQQQQQQMQQGAAAAAAMAAAAHARSRQGLTQQLSSRSSLKHVYRIELLSGGGGGGGAGQPQRQASERRFSTQRGLGSDRFPPVPLMSPQLQQLQQQQQQQQQQAAAAPATSSAEIPRAMGSGPAAAGSAAAALGSAPLPPLRVQPQPGSSLLLPLPGTAGDTAGATATTGPASCALLGHSSSTGIDVSVVGTDLSAAGHGSLRDVAPQLPPQSLQGLLQLQPQPPPQPLLDPVAEALGPIASARPHIGPPPLGPPPPPSGVSSLVLTTEQLTATATMAQTLTRTSPLPKAASLRIGQLPPPPPVALPQSAGGSAAVSSALSPLPPAAADEDXXXXXXXXXXXXXXXXXXXXXXXXXXXXXXXXXXXXXXXXXXXXXXXXXXXXXXXXXXXXXXXXXXXXXXXXXXXXXXXXXXXXXXXXXXXXXXXXXXXXXXXXXXXXXXXXXXXXXXXXXXXXXXXXXXXXXXXXXXXXXXXXXXXXXXXXXXXXXXXXXXXXXXXXXXXXXXXXXXXXXXXXXXXXXXXXXXXXXXXXXXXXXXXXXXXXXXXXXXXXXXXXXXXXXXXXXXXGRRGEEELRAMLEELEAHAQVFDRDAFLF*
</t>
  </si>
  <si>
    <t>C_910025</t>
  </si>
  <si>
    <t xml:space="preserve">MVGLVERLLLMLELAKVATAGLLDHLWEDALSAFSREELWLVRPPAGLAPPVWDVVCLAAMSALDFGRQRMVMAGLAARAKLPSARVLSIGLAVVADFWGRLQTFVTLGIRPKGWDTVPSAHPFISRAVGEGMVLRLPYDVDSPPPSP*
</t>
  </si>
  <si>
    <t>C_910026</t>
  </si>
  <si>
    <t xml:space="preserve">MTPDLRPVAQLPPHPSHRTAPLHLAVWRGGIKVVLRGGALPTDKPGHLVSLQDGDHLLVAPQRKGPSAEVMAAVTRAAAARGGGSGGGADDDDERIELPANAARQYD*
</t>
  </si>
  <si>
    <t>C_910027</t>
  </si>
  <si>
    <t xml:space="preserve">APTPPHTRLPPHQHPAPKPSTATSVPQRTRSSHSAARLPSPPSPKHTNAAASSSATPSPAAPLHRRSPHAHSRPPPPLPPPPLRPPPPPPPSWLPPWVPPPHPRPRPPRGCPH
</t>
  </si>
  <si>
    <t>C_910028</t>
  </si>
  <si>
    <t xml:space="preserve">MPQVSWSPGAPEVFLVPGSREQRGTDLEEALRGAAPFFSSGSSRGGGSSRGGGGGSGEGSDDGALSPTSSSVPARDQGRRVQAAAQLVMDCVADLMAGPAGLHHLLSMLAGGLTLLEAPPPAAAATSSSARSPSGRGGGGGGGGATSPSSTSSAGGGRTKLLLRGRYPPNTSAAGMGAKQRSAAAAAVAATADPAGAAAAAAAGAQNGGGSGSSDEAGKAGDSDDGAAGRGGMPIAGAAVGAGAAAAAAAAARRR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DSSGCDVAAAAAAAAGEEEVAAAGSLAEAAAVAAAEQQQHGVNLDPALHPHHQHHHHHHHRHHHHHHNSHSHGSGHHGNGKESGSTCPPPPAAEPAATAAAAAATAPTGPGTGSSNSSGSAPPMLVRSVAAPAPAAASAAAAAAAAAATANGVSPLTPTESEGVFDMDDMVSPSAPAVAAAGTAVAAAGTAVAAAAAGAKTEGIAVAAAQQPAPAGSSSDSSSSSLANSAATAARAVGGILGLLSPVGTLDEHGQELPPKALLLEAPVAVAAAVAPAAATQPLHHRQGNGSIASAFAAAAATAAATAAAAATAANANATPAAAAPAGSAIADAAAADTAATTPTSAISTNADADATTTTTTSPTPPVPPASPATAAVTPPPPSRVAAATGTSSSSPGGGGGGLRSAGSGRAFLRAAAKQYHLRRAPELLVLHLKRFGMDARGRLNKIDKHVAFDFTLDLEPFLAQARAAEAQAAAAAAEAQAAAAAAAAAEA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AGAAGG*
</t>
  </si>
  <si>
    <t>C_910029</t>
  </si>
  <si>
    <t xml:space="preserve">MVKEAAEDYKRYKQDKEINNRAVEVMDPATGQYVTKMWKDVRVGDLVVVTKDQQFPADLLFLTSETEEGTCYIETMNLDGETNLKIKKAPDETKDLNQMDFASFKNATIECEGPNARLYQFTGNLLLDGKTLPISPAAILLRGCNLRNTDKVVGAVIYAGHETKIFKNAAPAPSKRSRVERIVDKIIFFMFGLLFSFCIIGAVYFSIWTEKKSPNHWYVGSANATGQYAQYAPGNPAFVGFASFITSFILYGYLIPISLYVSMELVKIAQSMGYINLDRDMYHAETDTPALARTSNLNEELGMVNTILSDKTGTLTRNVMEFFKCSIAGVPYGAGITEIEKANALRKGQVLDDRERPDAAKFRERFFNFYDDRLMGEAWYSAKDPVTIEMFFRLLAVCHTVIPDGPTDEKSIKYEAESPDEAALVVAAKAFGFFFFKRTNTTITVRERTPRGTADVEYEVLNILEFNSTRKRMSVVVKEKANDKIIIFCKGADTVIYERLDPNYAPNEEMKTTTSRDMENFGAAGLRTLCLSYAEVDRDWYTNVWMPEWVNAKTSLEDRENKVGEVSEKIERNLRLLGCTAIEDKLQEGVPDCIRMLALAGIRIWVLTGDKMETAINIGFACSLLTEEMHQFTISVYGVEEIEKAEKAGNKELAEQLSHAAVANSIKTIEETMTSKSEGSRFAIIIDGKALSYALSKDLAAGFLKIGLRCKAVVCCRVSPLQKAQVTKLVRDHGDTTLAIGDGANDVGMIQMAHIGVGISGQEGMQAVMSADFAIAQFRFLVPLLLVHGRYSYKRITRMVLFFFYKNMLFGVTIFVFNAFNAFSGQFIYNDFYMTLFNVVFTALTPVVIGIFDRDVDKAMALKYPGLYMQGQRNEYFNFKAIALWLLSSMYQCCVIMVFVLIGCNSTEVDRDGGNPYTMWQTGVLMYSCVVITVHFQVVQVIEQWSWPYHVAIWLSQIVWWLYLLAYGAFPLYFSSDLYNLFVGIVAPGPQYWLYCLLIPCACQLPDFFARMVKKLVSPFDHTIVAEIQKKLQRAGRSLADERGQEPPSILAGIFSGQANKNRGFVPPYDPRSKFYGLVSSGARNSGRIDTGVRNPVLQHLDQELADNPYRSGRKKGLPGISPKGSSATAAAASAASAGNVQPVAAAAANGAADAAAAAAAAAAAATTATAAAVAGAAPPAAPPPAVRSPAARVLPPVIPPGGHPNGRAPGRLPPMGTPPVGLTGADTMPSNNSDAPAASSVPMPPPPAVGLAPNPRSKNKLPPLIHGGASSPALAATAAAAPGAIASPGAPALAPPATANPQEREILATYTDALQR*
</t>
  </si>
  <si>
    <t>C_910030</t>
  </si>
  <si>
    <t xml:space="preserve">MSARRALTLAQPLTGLWPGAQEFARSISTSVGALSGPPPPPPPPPPPSDHLEVFVNEQPVKIPKGSSVLQACDAAGIDIPRFCYHQRLSIAGNCRMCLVEVEKVPKPVASCAMPAGPGMKIKTETPMVKKAREGVMEFLLINHPLDCPICDQGGDAGRDPGLGRSPDWKYLCCPPFAIPQPPLSLSGNPDACSCVRFASEVAGTAELGVTGRGRDSEIGTYVEKLMGSELSGNVVDLCPVGALTSKPYAFTARSWELKGTESIDVSDGLGANIRVDARGTEVMRILPRLNEAVNEEWLSDKGRYQYDGLKHQRLDKPMVKGPKGLQVATWQDALGAAAAALTSAAPGEVRGIAGKLADAESMVALMDLLRGLGAGDLAHEGGFSDMPADVRSTYTANTTVQGLEQSDLVLLVGTNPRWESPVFNARLRKMFLDGTQQVGLVGAPVDLTYKYEHVGSDPAALAALAAGQHPFLERLKKAARPAVVVGPGVLRRADREAVMKAVHELCGKAGVVKEGWNGFNVIHDTASRVAALDMGFGPSAAARARRAQGAQPKVVYLLGSDDYSEEDVPEGAFVIYQGHHGDRGASRANVVLPGAAYTEKSGLYVNFEGRVQQTRAAVPLVGDAREDWAILRALSEVVGKRLPYDSHAAVRARLAGIAPHFANIDAVQTPVWLNGEYVKGVEALAKAAPLQPSAPLTSTISNFYMTDAISRASRTMAKCIQARQQTK
</t>
  </si>
  <si>
    <t>C_910031</t>
  </si>
  <si>
    <t xml:space="preserve">MGLWISKLWSLFGDQEARILVLGLDNAGKTTILYRLQVGEVVSTIPTIGFNVETVTYKNIKFQVWDLGGQTSIRPYWRCYFPCTQDLPNALSDAQIAEGLGLHDIKNRDWAIFKTSAVKGEGLFEGLDWLANMLKTRRK*
</t>
  </si>
  <si>
    <t>C_910032</t>
  </si>
  <si>
    <t xml:space="preserve">MGARGCGASTATGAAGRSGGSGSSGQTGVVEPVRRVRAAQPPAASTAAGGGGGAATRTARSGGGSPGVGASAGAAAGAAAGGGGGGPGNARSGQSQLARGYGELPLDLPLERWDDYQVRTWLHTLPPVLQPYTELLCSPGGLLLQWDEQLLTEAGVANAFHRKQLLEYVKQLKADVAAANIQLLANRQAAAGTGGGGGAGALPLRARSQGAASNGNGNGYAVDESYGGYDNDPLGDSELELTESPASDVGGGGGGGGQKGGSAAAGGGGRISGGFLPGSIMSPRGSAERPGPAIGSAATAGVAAAAATGAKRTKSAAAVLLGGGGGGGGGKPGAAGTQRAHSAAVGTGSSSGGDDDEDEEEQEAGKGKAGAATSGANKQQKLGGGPGGGGGGGSPASSEQLGAAKAGEQLLVDYEAVEAASGQEASHKLLRRLHARQLRYDDEEAALRRQIEAAGGVEALVRDPTRLARAAAGLGVGQQLTLHKVQEAVSLLEADRSEGVHSLIPHPDLRVLWRRCFSPRQDVTWPLWWAAFPSELARVPVEAQAAAEAEAQMEAEAEAEAEAAPQLAQAPLQPQAQAAAAAAAEREGALAAPPQPPPYVLRCNELYDNAPPPALEETADEAAALAAPMVGGGGAANGGGGGGGVAADGLLRHTGAVSGLTPPDTDVEGALGEVRGALAIRRRALGPEHPEVAQSLNNIGTALTSQGRHAPAEQPRRSAAGAAGGGGGAAGASAGGGAGKPPLAPHAPPAQGPAAAGTPPRPGRAELAVKGTSAAFGAANGNGNGNGNGAAAAAGPVTEARVPGGAGGGGGGAAAAGLQAPQAQAAPPVQAQGSPALLSRLDASALLRQAMAEAARLAHADIKAMEAAARTRVSGGKRVSGTNMQQRPVTSSASPPAGAAAAAAAAGVGGIKGVNGTPAPWAGARAPAAAAAPAVAAAGGGAAAAPAGDRRGVVVSEPRGVVSVSVNGGVAVGGSGSGSGSGSGGSKSPAEFLG*
</t>
  </si>
  <si>
    <t>C_910033</t>
  </si>
  <si>
    <t xml:space="preserve">MGKEVVVGIDLGTTNSAVAYIEAGKPKCIPNADGETITPSVVSVLKDGEVVVGKRAQRQAVLHPAATYYSVKRLIGRRADDPAVREEAARLPYKGEISNLMVMDQWQASLMRALAKLQLRSDPRDSRQQV*
</t>
  </si>
  <si>
    <t>C_910034</t>
  </si>
  <si>
    <t xml:space="preserve">MERRVAFTNPHSEKLAGVFVDAGSEDVVILCHGYAATKDGFHLPAIAEALAQHGRSSLRFDFAGNGESEGQFSFGGYWREVEDLRAAVDFVRRELHKHVAAVVGHSKGGNVVLLYGSRYDDVPLIINVAGRGVMAKGIKLAAAGAVEQAVKADGGRLIKYMLTKEAVEERMKMDMFAEAAKIKAEVLTIHGTADRVIPIEDGRAWDAHIPRHRLLEVEGGDHNFRAAPEHRQQVVAAIVAEVTAAAERRGSGAGKGEGVPDRQA*
</t>
  </si>
  <si>
    <t>C_910035</t>
  </si>
  <si>
    <t xml:space="preserve">MASVLRIEIDELKNAIKHLERSNRELQTLLEFDPDPEYRQAIGENIVTMAKKRARVAALEEELRRITGEAPAEEPEAVEPEAVPVEDGPEEHACSKLARATSTAVNAIRRVNALFNTDMDLW*
</t>
  </si>
  <si>
    <t>C_910036</t>
  </si>
  <si>
    <t xml:space="preserve">MPATETPEQLAAAAAAADAGDGGSVGAGSGEDLVPLRLLYRGLRMRAAVSCGPLKGGMVAGDVSGHVSYRGKAFAQLAKLMAKAKTGQIVATADLARTLPPSLSEELTLIDKL*
</t>
  </si>
  <si>
    <t>C_910037</t>
  </si>
  <si>
    <t xml:space="preserve">MLGEGVAVDRACLRSSLPALAASCDATFNSTDSSRLRVVMSSLIHACTRFDDDGGSVRRLRVIAGVARLYPELQRLSTQFSAATGYFNFSTRIGSSGALIRSAMARPPPVVDSGDNTAGGADAFITTTSLLPNLDQGGKLLDVNGLVGDDGQLRWYEINKALREQMAVYGNKVVGIPVTTSPVFLFYHKPVFARDNLTVPVTWEQVLALAERYNGTDLNGNGVPGYGMCMTPPDCFVDGTILQWILGSFVQTQGYSQGLILDPETLADLANSSAMAEALTIMKRLRRVGPLSGNCAVFEDEAYLEGRCLLSITTPTTFKAAYSPEKPARFAAMRGRMGMAPFPGSTRVLDRASGNLTDCDAARCRMARVKARDASGIKRPVNQPTPSSSIVVLINAQTPVKYQFYAYSARCTAAAVVYTNATPGYVAPPLPVVLGMIGAAVDAVVEEQGGAAVFGPLYRSLLNWGRSQYSTGDGDERTGDAEGGSGGAAGGGGKGSGLSSEGRLVLAIAMPCGVGLLAVATAAVLWRRNRRRAAALRRGRGVVVAPPGAGPATSLLVTDIQSSTGLWEHLDAGVMDRALSTHHAVMRKAIADWSGYESATEGDSFIVAFRSATDALMCALAAQQALLDAAWPEELLSAEPGLVPGLEAPDVDPLAQVGAVPVTASSK*
</t>
  </si>
  <si>
    <t>C_910038</t>
  </si>
  <si>
    <t xml:space="preserve">MHDVHVNPLIADSTVANADAAVAWVAALRRGMTGLEWPAGLLEHELCDEVWAPAPRGARYGYGYGSAASTGIGNGLAPAQALSPTHGARASLTAAPTDAQNLALGRVVADAAAAALPAGPEAPAFAPSPGSIAASAPGRADDTVAPERLSLFGGPGAGSNGVGGAGGGGTQETPYDDAATVASVGVSELPLRLLYRGLRLRAAVSCGPLKGGLVAGDVSGHVSYRGKAFTQLAKLMAKAKTGQILATADLARTLPPFLAEELTIKDQL*
</t>
  </si>
  <si>
    <t>C_910039</t>
  </si>
  <si>
    <t xml:space="preserve">MLYRIVVGIPVTTSPVFLFYHKPVFARDNLTVPVTWEQVLALAERYNGTECFVDGTILTWVLGSYAQTHGASQGLFIDAETMSNLANTSALTAALDVMRRLRRVGPRSGNCAVFEDETYLEGRCLLSITTPTTFKAAYSPEKPARFAAMRGRMGMAPFPGSTRVLDRASGNLTDCDAARCPMARVYINDTSGVRRPVNQPTPSANVVVLINSQSTVKYQFYAYSHQLAALDAKAVKAWLQDASWKGRANKNNPRFYADTPSTRRRGRSTFALGVKHTAATKAKMSAAQKGKKGKKRTAATKAKMSAAQKGKKHTAATKAKMSAARKGKKHTAASKAKMSAAQKGKKRTAATKAKMSAAQNRRRLRESRA*
</t>
  </si>
  <si>
    <t>C_910040</t>
  </si>
  <si>
    <t xml:space="preserve">MHSSESLRFSPLPPPQQRPSLWQTLGGQTLRHGALCAPRNRTCFPRIQVALIRILTTHTRGGAPRRRPAGLPKRHARDYALPLARRANRQPPPSSAVLHCSFPHACALNCPLPLARLPTTANDPCASLQPDSFRAGPPCRLPRYLLHSHPVTPHTPAVRERLTQSRLTRLQPMPLTLGIHR*
</t>
  </si>
  <si>
    <t>C_910041</t>
  </si>
  <si>
    <t xml:space="preserve">MRRSAARLLRGVGQAVARSGEVAEASAVKLFDINASRGLSAQTLSMLGALSHAATPLPSGFAASGIRSISVAALQPSDDFKPRHNSGTPAEIDSMVKATGFGSLDALIDATVPKAIVRKDGMNLGKYHEGMTESQFLEYFKAMASKNKVYKSYIGMGYYGTHVPNVILRNVLENPGWYTQYTPYQAEIAQGRLESLLNFQTMICDLTGMAISNASLLDEATAAAEAMTMCSAIARGKKPKFLVSSKCHPQTIAVCQTRAEGLGLEAVVVDEDKMAYAKDVCGVLLQYPATDGSISDYKALVAKAHAANVKVCVATDLLALTMLAPPGEWGADIVIGSAQRFGVPMGYGGPHAAFLACHDEFKRLMPGRIIGMSIDAQGKPALRMAMQTREQHIRRDKATSNICTAQALLANMAALYAVYHGPEGLKTIAHRVNGLASVFAAGAAKLGHTVPSAPFFDTVSVTVKDGDADKYVALALNEKINIRKLSKNTISLAFDETSSVADVDALLRVLNCGRDAPFTAASLAPAVEGGVGGFARKSTFLQQPIFNTYHNEHDMLRYLKRLENKDLSLVHSMIPLGSCTMKLNATAEMMPITWPELAALHPFVPVDQAEGYAEMFRDLSAQLCSITGFDAMSLQPNSGASGEYAGLMAIRAFHLSRNEGHRNVCIIPVSAHGTNPASAVMAGMKIVTVSTDSQGNVNIPELRAKAEEHSKNLAALMITYPSTHGVYEDGVDEICRIIHQHGGQVYMDGANMNAQVGLTAPGLIGADVCHLNLHKTFCIPHGGGGPGMGPIGVKAHLAPFLPTHPVVPTGALPSRPADPKPFGTMAAAPFGSSLILPISYAYISMMGSAGLTMASKLAILKANYMAKRLAGHYPVLFTGPNGTCAHEFILDLRPLKETAGIEAEDVAKRLMDYGFHAPTMSWPVPGTLMIEPTESESKEELDRFCEAMISIREEIREIESGKADKANNILKHAPHAPGVVLADKWERPYSRERAAFPAPWVRQAKFWPTVSRVDNVYGDRHLITRWDNGTSAEAVAAHA*
</t>
  </si>
  <si>
    <t>C_910042</t>
  </si>
  <si>
    <t xml:space="preserve">MLKQLNYSSARLQRAGARASTRRCQTVSHRAVCVKASMDMEAERSSSSISNRRELLACAALAVAAGLAAAGPAHADDANLSKFEPMDALKGKDYGKPRMKVKDYVTTPSGLQYQDIKEGNGASPQPGDTVVIDWDGYTIGYYGRPFEARNKPKGSSFNDDNKDFYRFVLGEGKVIPAFEEAVADMKPGGIRRIIVPVELGYPEDNWRKLGPKPSTFAGDRALDFVLANRGMIDKTLLFDLELVRVDAPKGGR*
</t>
  </si>
  <si>
    <t>C_910043</t>
  </si>
  <si>
    <t xml:space="preserve">MALFGDDADREQFFEAARQQAQREFEADNANVQGFLCPDKSKALQNFDEAKKAFKHCADKEPNNETYKKALEMCEKAPEYYDEIQSHIAMQGGPGGDGGKGKGGAAGGVQISDFWFDVGGWVILGAVVVGALLLAKGSAPKPTAS*
</t>
  </si>
  <si>
    <t>C_910044</t>
  </si>
  <si>
    <t xml:space="preserve">MGVSCTLQDLANLPKPGFWADFYSSQGGGGRGEGGGHGGSAADLEKFREFRCSWRRPTKEQRAAKAAAAEEKAAAKAAAKAAAKAAAAEEKAAAAEAFRQRQAAFLEAFRQQQAGEKAVKRPRR*
</t>
  </si>
  <si>
    <t>C_910045</t>
  </si>
  <si>
    <t xml:space="preserve">MWLQPAFNGPASLSDMRVFPAPVPKRAAPGGGGRPAGGAARKAALVWFRNDLRLHDNPALEQACRQSSSVLPVYVFDPRDYGKAGYSVCLLPQTPSGFDRTGPGRARFLLEAVADLRQRLRDAGSDLVVRLGRPEAVLKELAAAVGAGAVYCQSEVTAEEMQVEGRVRAALDRESCELRPQWGGTLFHLEDLPFRLDAMPTSYADFRERVANLKVRQLSESDGGIKGLPAGNSVEPGDIPTLQRLGFSPAAATAGAAAPGSGLGAPLQLGGGPALVLRGGESEALRHMQAFIDELRRAVSGAAAAASGSGKPGAAPPSATFSCRISPWLALGCLSPRRMYHEMRQQLAPAGAPVIRSSSSSAIGSGSAAAPLSGPAKQGGAAAGGAGSPANWLVFELLWRDFFRFVTQKHSAGARLAAAKSAARSGRSAAAAPVAPAMAAALA*
</t>
  </si>
  <si>
    <t>C_910046</t>
  </si>
  <si>
    <t xml:space="preserve">MAAILTLAAEKQHQQHNTRQQQQQQQRQQQQEKQHQHQQQGLGQGTGALGCGAACHAPVPAPAAVATAQDRAALARVYSQDVLVLGLGRQQQALDWLAPLAPAAASTSPAGGGGAGGGDADKAGTCDGGGSGGGGGGVAGCIQGSSAQSGGAAGARAGAAAAAAAATAVVSARELLGGDEAVAALRAEVEALVAAAAGARYLSASRSTSGRSGGSSSGKQHSEDHPRHHQQQAPRQRSCEGPGQLPAAGHGGGGASAAGAVAQAPSAGGRAAGGAASSSAGRRSCSRSTEIQAAAGAFGRSSSGRSTSTAMMSALAKLAAAARSFASAVVALAARLAGGAAVRLTSAQAWLVCAAASAAAKLRAGVRISGGAAGAAKGGGRLGGGSWGGASAAHLAAAVVLGAVVVVAVSAEAPHLRAGMQGLMAGLMGLAREAMGMGLALHPSPVATSAMGR*
</t>
  </si>
  <si>
    <t>C_910047</t>
  </si>
  <si>
    <t xml:space="preserve">MQVSFARSTVSRARAGISGRTSRRTHVAVSNKLVLQPIGSGSTEHLDGEKVTPPGPVPLREGTLDVGRVEPCDIVLPVPTVSSRHAILTIEGDKVLVIDVNSTNGTMVNGAEIKAMDYVELPIGGEIVFGDEFLAKFQLQKLPDDA*
</t>
  </si>
  <si>
    <t>C_910048</t>
  </si>
  <si>
    <t xml:space="preserve">MNQNMTRIDFTNWTGGWDSKARDGKRLTVLTRSSSTGGQYFEVNVFCSPTAEAFHKGKPCSGPMLSHDHQTVELTALSGKVVLSINGTETELELGHKMVLRPGTPYLYYNGGSGPIEANLRVSPGAPDERYLETLIGLARQNEGLSKTNPIQLFLVYADNAMTLHDMPQSVWKIARAVVIPLAKAMGFQSRYDKYTTKAGEPEPVVWPAAAPAAVAEEVKEEAVKVGEAKVEDAKEAEPAPAEAAVEEVAEAEPAAEAEPAAEAEVAAEAEPAAEAEVAEAEVAAEAEVAADAPEVAAELEVAAGLEVAAEGDQGETA*
</t>
  </si>
  <si>
    <t>C_910049</t>
  </si>
  <si>
    <t xml:space="preserve">MLPSTVGVIGGGQMGWGIAQVIASRGMNVLLNDTNPLALERGLGQLKKALERLVKKDSMLPDDAAATLGRIHTSHNGLESVRGADFIIEAVAEDEALKKEVFRKLDRATRVETILASNTSSISITRLASVTTNPHRFLGMHFMHPAPVVPLVELAKGMHTSQQTYEAARSLAESLGKSVCVSQDRPGFLVYRLLMPLVNEAFFLLSENVGSAEDIDRSMRLGTNMQLGPLRMADNIGLDTCLSIMRTLHSQFADSKYRPCPLLVQYVDAGLLGAKSGRGVFQHDAGSGGDKQHASQPHLNLTMMPNNKMPNNQFHQHNNN*
</t>
  </si>
  <si>
    <t>C_910050</t>
  </si>
  <si>
    <t xml:space="preserve">MTKTTGSYKPGAFKPAETPTKTGSSAAKGASSTPSSGSKAGAASGLVKPSKSKDVTSTGKSAAVKTAEKPLGPTPARRAMDGPELAEPTEAEVESEIQQLLNQADDREPPQELTLDLIVNAHIADDPLLASRKNAGEMFVRQLTHVRLDRLRLAALPAEVLRQLPAATHLYAQHNRLDSTASAAAALPRLRFLALGHNRIEKVEGLSGLTDLMFLDLSHNRLAALDPAALPPGLSFLKVEGNPCVDTHLKRCLLRQAVRARCPGLKHMDRDLDAAGEEVEEDSEDEEEEDGEEEEQAGQPGEVDREEGSQLSGMLDLLEDLERRAYRDGSMARAESLMRTSVSRSNDLRASMDLRASVQLAVAAPGSSSTSRPGTASAPLQRPGSAAANGAAAAAAPPGLSPSASGRGLLGQRAGATAPLPAAGAASGKAAAAAHAVLMERAVAEDLGMLEARLATLLEPTSTSTLTQDAAIYDARQLIHAQLDRLMGAASARVSAQRQADSATSDAIRGLRTSSMLAQLKEQVNLGPSRAAAARTAAAVAAARAVVPRGSGAAAVAEAAAAAAAGGPSTSAAARPGSSGGSGADARPWSAGGSGGVPLALGPGPVQTLPHNVLRESLSRLEGMLAGSSAAAGAGGAAAAPASGSGAAAAPVAAPGEAGPRAASAALTDVERKALSVFEATGKTSKEETLRLLVRAGLGRLVDQETVEGAILHMERLAEQEKSGPTPDIAGRWRLVFGTATKFRPFQYIPVKEDFVLDAQAKTVALESSLGPFDFYIRGVMNQWKPDSGELDFQFTKVDIHVLGEQKWQVSPKTKPKTYTFFYVADDLALARSSAGGVALLIK*
</t>
  </si>
  <si>
    <t>C_910051</t>
  </si>
  <si>
    <t xml:space="preserve">MAALSLTPFSPLRPWTCWTPLVLVVGVSMIKEAREDYKRYKQDREVNERPTRVLDRKTGEFVTIPWKALRVGDIVQVCRDEYLPADLVLLSTSSDEGTCYIETMNLDGETNLKIKAAPEETRSLEEADLVGLNAIIDCEGPNSRLYQFTGNLRLRAPLPPTVVAAMAAAQAMAAAAKAAAAAEAVAASEPSRWNFRASQRRASTRVEPPHEYVASLAASAVVLRGCSLRNTTCIYGVVIYAGHDTKIFMNSTEAPSKRSYIERTVDRIILMFFCVLLIWCLISAVYHAWWTNTHFRQHWYMRPDALDADSDPDNPAQTGAVNFFVALLLYSYLVPVSLYVSIEMVKVFQAMVLIAQDRDIYHAETDTPALARTSNLNEELGMVAAVMTDKTGTLTRNVMEFFKCSIAGVPYGAGITEIERSNALRKGQVLDDRERPDAAKFRERFFNFYDDRLMGEAWYSAKDPVTIEMFFRLLAVCHTVIPDGPTDEKSIKYEAESPDEAALVVAAKAFGFFFFKRTNTTITVRERTPRGTTDVEYEVLNILEFNSTRKRMSVVVKEKANEKIIIFCKGADTVIYERLDPNYGPNEDAKQATTRDMEDFGASGLRTLCLSYAEVDRDWYDAWAKEWDAGKKSLDDRESKLAEAAEKIERNLRLLGCTAIEDKLQEGVPDCIRMLALAGIRIWVLTGDKMETAINIGFACSLLTEEMHQHTVTASSARVEELEKAGRRQEAEALAAELVAKQLDKIDLELRQATEAATGAAGKAGGAGAGPKQGGAGPGIGGGMGGDAIDAALIIDGKALSYALSKDLAPLLLRVGLRCKAVVCCRVSPLQKAQVTGLVRSTGSITLAIGDGANDVSMIQRAHIGVGISGQEGMQAVMSADFAIAQFRYLVPLLLVHGQYSYKRITRMINFFFYKNMLFAITLFTYSAFTTFSGSYIYNDTSMTLFNVAFTSATPLLVGMFDRPLGKRAMLRYPQLYRQGIANRDFNAATILGWMFSALLQSGIILVLCLVGCRGTTASADHGIPWSMAEVGVVMFTSIVLTIHLHLTMVEEAWTWVHHLAIWGSVALWYLYLVAFAYFPVSWSLEMWHLFEGIVAPNAQFWLYSLIIPAAALLPNFAFRAVSRLLWPSDEDIIREMQKVERAANSDSSHRAGGAAGAAAGAASEHHALQKHKGGGGLLMAAMGSGSNRVAPEPPASPLGGGARGGGGAGVKSAAAIAVAEGGPGNKSFAVTAVIAAGGDGAGAGGAGGGKGKGGRWSATGQDGVEELDGEEAADDVTAAPPQPPPGALTGTRSSRDGNPNGFRVVGNKGPGSTMHSASAALAPPPPGATSNTSGLDELTLVSADGGGIDGADGGADGRDWPLAVFRATQG*
</t>
  </si>
  <si>
    <t xml:space="preserve">MDGRDANAGSAWLGAALCFARGTTTGTFLGHHFPPEMCDLDTLARVGDKGRSYGAAMADAEPLIDYVKAQLQEAVDGDDGSKRGVQETRAWTRAMAAAFLAPFGLGDTDASTTSMTGTKSGIHSTTAVRGAKVGRGQVHLANPQLPYLVIAQVLLLPNDPQLYYPYEWTPLYSGCPVPYSSTQPRLGGGWVEAVGYNAVLAEKPAHPVAPGSALTVSVRPTGPASLGEAIGISSAYNSYKWAMGKTSKGRAAHKLLGFHTGDLFDMQEWDTNQMQLTDGGGSDYHAIYPALRRRVANIIVLSASKAPIEDYEKFTRDMRDIPGLFGCWPGNDRDTKGLAGPEFNKQRQVFAEGADGYKRLYQALLAKFQAGEAAVHADEYEVMANPAMGVPGGWRVRVLWVINEVQRKWEEALPADTRDKLHHDRTSFAAKVEEGLNPLDADTFQQFPLVSTFAFNYPPELVGLMAAHAAHMLTSNKALVEGMMPAPPPRQM*
</t>
  </si>
  <si>
    <t>C_910053</t>
  </si>
  <si>
    <t xml:space="preserve">MIARASPAIRLAISGSVALVTMANFPERLWQSQLRRLALLCGFIFMTTLLLADSVPPLLQTRAPPLLLESLPAIPATGYQYVLLHVGPITVTHRSLNLAITASSLTFSALQVPGPGQQGAGGNRTASLCLVTTPGEEMAVALRWWLAPLRWLRVPVEEVAMTLLLSLRFMSLVFEEIRNLSLGLAARGINWEAQGGAGSLNMAGRLCVRLFGNLFQRSENIAQVCGCVCARAMLVRGFQGPADHHLYQMKVNPTSYFANVCALALLLAYSVLIYYFK*
</t>
  </si>
  <si>
    <t>C_910054</t>
  </si>
  <si>
    <t xml:space="preserve">MVKPGAVLQSLGSNTSSNTTNGSSSLSTTADTELMSDSGGGAIGGVAPVIAHIMETPRDLAGGTGCSPHRSGRSPQVQVRRYVGRTRLQRTAIKVHGVEPSQVPDGWQARVESALQQQGLKLEAAYLRSGCCELVVDTVVWEADGDGDDGTNGDDSAASVGLAGLLLSDAAAAAVATASEPAADAGTGAAGSGDAADGTFPMLFRRSRSRSSLNSRSNRDSDAPRNSRDGSSANVDIGALIRALQLPYEGDVEYGVTYGIDDGSVGGGDGGESFDAPASPADAMAAAGGAGAGADTSAAAVALAVVGGKDAGAPGDGAATAHAASGVARSGGGAGGSGATCLDWCTITSVRPRVLCRQGPLLIAPSASHAASQPDCQEASPPSPTPGACLSVELCLRSQGDLSDQFAANAAAATPPPQQQQQEQESRGLSSELPELLVRSQGCCLPLTVSLRAPGSSGGSSSSRAVMAGEDDGTDVAQPPLLLSPPPQRRCALTAEVGLQALPELPGLLLLEARMPHQARASVVPVLLVDDPRVAAEVGDLADSWQGAAAELRDVLLDLGCFTHHVHRAAGCLLTAALDESALPEPGSPEAEAAAADAAAAAFDGVGGGRGGGMSPRAAAAALAGGVGVVLGGVGAGRVTPPKALSPQLRTRLVDLGAHLLSWFDDAGCWPHTAVWLEVALALVESLPTEDLAQQQQQQSLVVQQAQQHFAPAARLPVPPLPAAPVPAAVSAPVPLATLTAAAGAAGRATAVEVEAAVEAEPAELEAADAAALAAAAAAADAEDYDTWRTAFSTRLIRQMHLLVLCLYIAITARSWSRRGDLQPASATAATAGAIAATAGATAAGAAAGAAAGEDTVWSWLQLLRDLAPSLVAVAPVLAPAAAWPVLRRRPDGGGAPWRALVRRCMAARHVAHLAAGVAVGWLAAAPRLPAVNDYHLGPAVFLGDGVMYLGTALVPLPAAAVLAVLRVPVYVRMWAAMGATFAPAYAWVRAALVSGLALATNAALHVFMEEMYRRRRLRRQQDKR*
</t>
  </si>
  <si>
    <t>C_910055</t>
  </si>
  <si>
    <t xml:space="preserve">MATGTTEQWHIRPQRPENPVVFFDVNVGEQPAGRVKFELFADICPKTAENFRQLCTGEYRKNGLPVGYKNCTFHRVIKDFMIQGGDFVKGDGTGCVSIYGSRFPDENFIAKHTGPGLLSMANSGPNSNGCQFFITCAKTEWLDNKHVVFGRVIDDGLLIVRKLENVLVDKQTNRPRLPCIIKECGEM*
</t>
  </si>
  <si>
    <t xml:space="preserve">MPKLVSGCESIHARGQGLTNSSILSPVTLLAAISSCLDSGGQVDPVALADLYAAGMTLDLSQVVLDPLYKDQIAFHQIHQLFRGSVVVAEGTVSSLPFGGLIYQMYYRRDVLAQHGLDVPATWDEFLDVARIVNGTDMNGDGVPDYGVCLQRPRYCFNGFNLASIWSSFVQSGGTRQGAFFDPDTMAPLTNNSAFQTAMELWVALRDYGPPDESTAQCLPFNMQFVRGRCALTLSWGYQLKANTFLPFSMVRNKVSVALLPGSTHVLDRRTGELVLCTSRAVCPYAAELPIPADTNSTNSSSSSKSRVRYIQTGVDETGRPTRLVNRAPYLALATVSAAINSRASVAAQSLLLSVFAHLSSRNMSWDLVTSPLTELGPYRYEHFDPANLDMWTQRGYPREVIAEFLQVMKAQVDSENVMLEVRTADAYAYRRIMDVYASGSMPPAAVAAMSAELQGIFGRSNPRFDLIRHLYRYSIGIITEGGTPPSGGGGGSGGSDDSNVNVVAVTVPVVLVVAVVALVAVAGYAEVQRRKRRARHSLHKGHPGVGENTTLIVSDVEGSTALWEIIEASVMDTVFDLHHDCLRRTSVRFGGYESQTEGDSFIIAFHHPDDALQFSLAVQQALLEEPWPRELLEHDKCRPVWLARTAAEVPLELPFEPAAGTSGPPATAAHPVVVQTPPQQPQQQQPQPQQQPHANGHIPNPSQRVQYGGHGPRSTGGGNEGIPYTASRLGTPSAVEGTAGPATATAGSAVSGLRRILAWQGSSKRRVHSLNGTPDGAAGAGSADAAMAAVLASHDGGGCGASTSGAATSDATPGDMSPPGTALDGRGTPSLLPASRILTVGDALRAMWREVSVANDPWGGSGNVASGAAMRWQGMKAALSLRLPAAIPNSMSRPRQSASGISIGGAASVGSGPTSPPRAGSLQSVSRDGWHLAGGGSGGGGTGSRQRMAAAAAGPVAEARLLSTSGDGSSDSGGVGVDGGADEDIAAAELVGITIGGGEGESSGEEGEEVVDVVVDAAELRARRRAAAAAAAAAARMAPVAAVVNVADVAGSTSGGAVAATAAAASGSTAHSVSLARASAAMLGAGHATDAPGNSTHSFSGSRLGSKTFGRRLLSALVEMAFGPGSEQGAASGAGGATEDSYAEGNTGGTAAQDALDANGTAGSSRRTTLGNLAAPAAALSAPPAPAVPQAMASAPAITVGRGPSSRALPYARSMARSEGTPSYGAGRLAPAGSVGVDAAVVSAEQCTLVRRGLAVRIGMHTGVRHATDLVYSDVAARWKYSGEVLAAAKAVSDAANGCEILLSRTTLDRLSPELFTRKAVCLLYLGRHVLRGGDPAAAAAAAAAPAGLAASGAAAAGAAAGEGPAPAPLAPGSVADLYGAYNARLMGRMGLYRPPRTAVCTGLSSLEAPLGRAAYVLLVSPGLSAMAAHSDGCSEVVLEAQAALGSIAADQLQACSGVPAAPGAGLGGGGGAGGGGGMGGGGGAEMLAGANSAGVVGGGAAGTVVGVFSNPYQGILFALQAQEDLLNHPWSSDLLTHEQFEEIAMPAAAAAAIMGDASPQKPAPGTPTAAAEAAAAAAGFARASAPGDMSPRADPQAPLAALAPPAHSSSSFVATVAAATSGDAASTGGRLHAYAPHLQPMSRTPSRLQSAATGAMAAAAATGAASSSLIPLTTAAAAPAAPPPGSTAFDAASIVGASVPAAPNTAHGTASAPAAAVAMDGDVGGGGSLVLFRGPRIKAAVTYGVFKAFLDPVSGRIRYDGKPAAQASKIVSYAAVGMVVASVEAVDAGHADKQEMLVNPMPDGASHGLGLGPHSYYGAATPRANMVSTSGLLAPGYSDAGSGALGGSGALGGSGAAAAAAAAALGPSSIHSPLSPRDRGQSASLRLPAIDANAAAASAAAAAVAAQYEASGRACDDPEGPNAAVAAAAAAAAAALLNLAPDGGGVLARSRSVSLDVAGIRRGLGLGGSVNGGSAASAAAAAAAAATSVTTDAASMTRSDSIAALAALLSPTGSTSRPHQHQQHRQHQYHQHHHYQSPYPHPQPYHTHASAAPRPVSDLEIDPDYRSSNSEPVAPEGRLIIGTSAAAAAAAAAAGSNGSGAVRGGSASGESTPHSGPSISFQYAASLAASALAGERAASGAQQAAARRVAAAGAGAGGSGAGAGSGGGAGAGSGSGSISVGGLVAAAGLSPLAKPDSRQVSRSAMPPVLAAAVGAMPVLPSPRQRQPLLSDTEGDSDDAPAGGQLLAAGLERAAGGGVRAGEGEGEGAAAEPATFVTTSPLAVVSAAAVVAAVAGAGSAGSLSGRPPRPRGAPALSVPDSDEVPHAAAAAAAPPAAAPAAVAAAATMAGVAAALATLPPEPSRMDPTHVGLLESGADLEAMLPPPPDLQSPAYASRSMVNNGTASPATASPEPPQPQLQPQGRSVRGLHEAASAALLPPEPSQPAALTSASPQPADAALLHHGLRSSSLGAASAAANAVAAAGTTAAGSLSAVPQDPARWPPSRGSNMPAAAGPSRLKRNASASSAAMVRGGGSLLPVALRQASERMVRPGGAGAVAAPASDVLAAPILPTLGEVPGDAEAAPAMRALAPEVLLGAAAAAGAMWPPPAGMSVSALAAPHGGARTEGSLIAFAASGAGDSNGGDVSGTGTGTTGGGESESQLAGAAAVPALGRVQVGSPRRTGSMGSGVNVSRNRTAPPHQPPQMHSSQRLAYAVSPAAAATTAAPGLMAAGAISAAGPLSGSSVGLWPYPVPAAAMLAAGGGIAASIGTGGGGGVGAQWHPDATPSVRLSHQLEAVGMDEVTMIPVALRKRANSQPLVVYLCRFASGQRAAEVQQRLVSMGRGDPTAAAAAAATAAANAAAARRTATAAAIQAAAANAAGDNAGGPGALGSDAADAMLGPMSAAQAYLPPMASPLPHTAGERTGERSKLSASVAALFSGGGAGGAGAGGLRSLHSRMPVASSTADGGGRGPPASMFPRRASLTSRITGQPLPSDLGRRSASVAGMIQTEGGAAAKAAVTAPGIELLPLAQLTAAAVAQAVGAAAVVGTSGAPSRSGGGFMRRFRRASLDMSQQPVKKRHGRSTAYGAVESVGEARTMSVKRVQRSTAGGISGPLHMLLPPAMRGAGAGGAVSAALPQLPYYFGAAVAPQAASSHYAHSSYSTSGMLCHGAGAPALGPLTGASLPASSVAVAVGPDAAGPTHAVHVVRSLAPWVPMCSHGGSMPDETTGSAVYSHPGAAASGSLALSAATATTGGAGAGSVGGTGGSAVSLAGYASSTQHSDSAVPGSGGAIAAAQAATAAGGGPAVGGGSAAALGTGGASLSSQQLIVLGLASGSNAVLPSLGGGMGSGAAPVVGGMAAGAASDADTAGAAAAAGGSGGGGPLHPGASSRHMQLPWQEHGSLGPAGGGGAAAGMYMLLPGAGIRTTGARVPPQMSMMTTPTVEEHEECLD*
</t>
  </si>
  <si>
    <t>C_910057</t>
  </si>
  <si>
    <t xml:space="preserve">MKGLKVIVNLYDILPPRLNSCLSGCGLGGAFHSGVEVAGTEYAFGGASAEDQGIMALTRPLYVLRREAEELVKAGQDDAGSAAAALGWMPALRSRAVVGWWLGSLAELDEQVLRPLWLQGRWVGPAYRLLSRNCNHFSRALCGALLAHPSFKAAPGKSDPLRMVPRKVTRLSSLAAALRCCTGRMDSPMPLAPYALNLFQGEPRSIVGDLPPWFRLQQQRLATAAAATAAAAEEGSVEGADKAAAGLSLPGAAEAGRAAGDGSAGSGGGGLAAARPATVSGSGTSVSRCRSGRSTPVEGALGAEAGACSVARAAKARSPIPLQRGSGGGAAVRVKAADAGASGGVGGGAEAAMPTSPLSRYEIMAAVDAIGSSHRASRHNDRSVSDP*
</t>
  </si>
  <si>
    <t xml:space="preserve">MVSLGLETVLAGTPSNICKTKVVCTLGPKSRSVEVLEELLRAGMSVARFNFSHGSHDYHQETLDNLRQAMANTKVMCAAMLDTKGPEIRTGTLKDGKPVQLTAGQEVTITTDYALPGDEKTIAMSYKKLAQDVKPGSQILCADGSIVLEVVSTDPAAGTVRARCMNSAMLGERKNVNLPGVVVDLPTLTDKDVDDLINWALPNDIDFIAASFVRKGSDIDTIRQVLGERGRSIKIISKVENQEGIQNFDDILAKTDSVMVARGDLGMEIPTEKIFLAQKMMIQKCNYAGKPVITATQMLESMIKNPRPTRAEATDVANAVLDGTDCVMLSGETAAGNFPVEAVKVMTKICREAEASLDYYAMFKNILKQAPMPMSPLESLASSAVRTAHKVHASLIVVLTREGSTARLVAKYRPLVPVLTVAVPVLTTDSLTWTCSGEAPARQCLVTRGLIPVLAEGSARATDSDTTDEILAAAIEHAKRARYCAKGDSIVALHRIGNASVIKIVDIK*
</t>
  </si>
  <si>
    <t>C_910059</t>
  </si>
  <si>
    <t xml:space="preserve">MVTIHLWATISSTAQLATFSQPTLPFLRLPNFHAWPGPRELLGGKTLEEAESEAMSTLEPAKRIAVAAASMTSPTTWSFLHDVVDSAPESDGGPPTVTAEHVRAFVEHMAKKQRTR*
</t>
  </si>
  <si>
    <t>C_910060</t>
  </si>
  <si>
    <t xml:space="preserve">MLTDAVRRRPYSVVLFDEIEKAHVDVFNVLLQILDDGRITDAQALLRSEFVEGDIITVTLRPDGAGLALARSGSVPPTPKAAAKKAAAEAAAAKAEAAKAEAGANGHVANGGSH*
</t>
  </si>
  <si>
    <t>C_910061</t>
  </si>
  <si>
    <t xml:space="preserve">MGSPHTKLATAALLALLCLLSGAAAKSSYKKSSKSSKSEYPKAPKGAILATAELKAAAGVKVWQHSTKDGGPYTSYIKLTGKLRKVTMAHVHWMNATAKNPIRLGLFPSITAPRTAVLLNPPFSYNKGEVSYERPWNTTDIGYWDTSLDTFLTLLRDVAYPGGEIQGTLKCKSPCRFN*
</t>
  </si>
  <si>
    <t>C_910062</t>
  </si>
  <si>
    <t xml:space="preserve">MASRRVAFAVALVALCLLATAVHAKPNKGKGKKSPKWPDAPAGAIVAAADLMAAVNKTTDGKGYAYLVLPKGGPYKSYIMLGGSMKAVSMGHVHWMNATAKNPIRLGLFPSVTAAGTAVLLNPTLTYKGSATFERTWNETDIGYWGTDITTFLTLLKAEMLYVNVHTAANPGGEIQGTLKCKSPCMWS*
</t>
  </si>
  <si>
    <t xml:space="preserve">MAPKTLLILACVLVATSSFTPCVLAKPKGPKLPKSPPGTVVAVAKLSAAPNKTTSGKGYLNLFLVRPDIGPSYFNLILEGSMKGVTMAHIHVANKTANNPIRLGLFPKVTAPMSPVLLNPPLTYKGTVNFTASFNATDLGYWGSAGPTDFLIQLGAGDLYVNVHTAVGRMWVPRVRGWPGRRCVRSVSVEVLRVPMKDG*
</t>
  </si>
  <si>
    <t>C_910064</t>
  </si>
  <si>
    <t xml:space="preserve">MGRVIRSQRKGRGGIFKSHNTHRKGAAQHRVMDSAERNHYIKGVVAEVIHDPGRGAPLARVTFRDPIRYKHQKELFIAAEGIYSGQFIYCGRKAALSIGNVKPLGDMPEGTIVCNVEEVKKAGDRGALARCSGDYAIVVAHNPDTGITRIKLPSGAKKVVSSACRATVGQVAGGGRTEKPMLKAGRSYWKYKAKRNSWPKVRGVAMNPVEHPHGGGNHQHIGHASTVRRSAPPGQKVGLIAARRTGRLRGTNVIKGAAQNE*
</t>
  </si>
  <si>
    <t>C_910065</t>
  </si>
  <si>
    <t xml:space="preserve">MLAATQFECTADKAANADKAEELVRKAAAAGANIILLQELFHGLYWCAVQDPAFLSWAAPLEGHPLLARFGALAAELGVVLPVPFFERHNNAHFNSVAVMDADGSCKGVYRKSHIPDGPGYTEKFYFNPGDTGFRVFDTKYGRIGIAICWDQWFPEAARALALQGAEVVLFPTAIGSEPQDPALDSYGHWVRVQQGHAGSNLVPIIVSNRIGAERLPPPHQAAGNTFYGGSFIAGPQGQVLAQVGAAPGALAHGNADPAPARVEGFCVAEVDLGAAAAARAAWGVYRDRRPELYGALATLGAXXXXXXXXXXXXXXXXXX*
</t>
  </si>
  <si>
    <t xml:space="preserve">MDLSTVDLESSRQKAAASKEAEAKQEQGEDVVLLFSLPGGQKAAHSFKVGVTVAYVKAFLAEQHELEFAKLKLLMAGRLMIDPLSLSDCPGVAPGKEVEVEVNLG*
</t>
  </si>
  <si>
    <t>C_910067</t>
  </si>
  <si>
    <t xml:space="preserve">MPFPTAALDFMAVRRAYTVLSSAELRAEYETKMGLPSARAADPRFARFERWRREVIPDLEYQLEFWVRPVEGHVEAWRLAREQRERTLARLYNACLQSLKALKRLREQELQQQRQAAAAAVAAAGAGTATAVPAAGAAGGGSGLGAASRGAGEAAGGSSGAGVGSSGRVCAGTASSPADPFTDVAAAASGAGASMAGAAAAGSMDAHAAVAGPAAAGPGTAAAAATAAGSGAGYQDLLPALAECLAQMSEQVAGFAADSGDGTARVQREVDKRYEQARRWLGMAAEQARGCSEAEARWSGVLQQLREEVAQAGALGAGAAGGAAAGSFHQAA*
</t>
  </si>
  <si>
    <t>C_9200001</t>
  </si>
  <si>
    <t xml:space="preserve">MQLLASRRVGFNIAEHASDSHQAAQAAAGDSSTVASRSASISDPISSLDPLAYRSAEAWGLAPLLRLYVVQYSPEGGSSSSSGSSSTGADASPPAAGLLVSAVSAAGGSVLSYVPDSSLLVAALPEAAAAVQRDTGAVMVELGAEHRLAPECAPLLAHEASSGAGSGRIDPELVSRRRLQGPTVAGKLQGQQARAPQQQTNLPLPDLQQCTRGEVKQVRLQPVDASEEGSGGHSSSGAASGSGSSSRRLVATAAGHSLNDGSSSSAQEMARRALLRRMRQLPLADARDVPAALAGAAEHAARRRQMAASDATAAVPPPQYELLVELLPVSAVTAEAVAAAEADWPGAMSAAFEAATGAPVGTCMPLVSAVRGFAGQAMVVEQQSEGDAGGAVAGARLRVFVCEQPVVRWVSPRMTHTHRNARASILTQSGSLTAAEYADPVGDGSSGAEAARRPYWAAGLDGTGEILGSGDTGVDLDNCYLSDPRYDSGAVAGQLAAVTTQFLFSQGGGYYARPGDRVWRPSDHRKLVQYYLPADCVYGDNPAQGTAGHGTHTAGSMVGALLALQLAPGYNGSVLGGAAGDAAAYGPTGLDAGSGAAPRAKLSFVDISLTAAAAGGLQVCGSGLEHVG*
</t>
  </si>
  <si>
    <t>C_9210001</t>
  </si>
  <si>
    <t xml:space="preserve">MVEDTNTLNQYAIKLAANPAMSLNYIGSFSDDTAKPALSSDVASMRTWILTSRTVGQYTSFTLVGTNRCIVVDYPSFHVRTCIAFQAQTLYVYAAVV*
</t>
  </si>
  <si>
    <t>C_9220001</t>
  </si>
  <si>
    <t xml:space="preserve">MALTWPGSSTSVACGDAARCHRAVACAFSSGGGGRATTGSGRKPRPFGGWTAVHMAVVSGGVLSLRCCAPVPAGGELCITYAGALGLGPLPLRRALLERNHRFSQTSCRRRRRYSNSSNSKCNCNNR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RRAMAAARRHQHQHHQQQQQQQQQQQQQQQQQVRK*
</t>
  </si>
  <si>
    <t>C_9230001</t>
  </si>
  <si>
    <t xml:space="preserve">MVAAYLRGQGLHDVVEVEHGTHYKHCVNVKVRGVDVDVKMAAHVASQQGKQATTPDRGKAQRDVLMQALWDTPPHLRQADPTREAALAEALTAVVKDTHDRVKSLVRLIKHNGHVPK*
</t>
  </si>
  <si>
    <t>C_9240001</t>
  </si>
  <si>
    <t xml:space="preserve">MQASAASSTSVTHPEPPPLHKARHPPTRWQQSGVRTVRPQPPAPRGHPWPNSLARPVQPARQVSMLQPVH
</t>
  </si>
  <si>
    <t>C_9240002</t>
  </si>
  <si>
    <t xml:space="preserve">MLRWIRLLTANGSARVCVNGMLSDAFPVLNGLPQGSTASPPLWVIQMQPLTSFLRRQVEQGALRTPLLPSGEQAPPAAHHADDTTLTARDPAVDGPVLMAAVQLFCRASNARVHPDKSKAMGLGRFAHLTGPCPHTGVPFTTGAVTHLGVPLSWDSDAAAADLYTRRARGMAFVARLWAALSLTLVGRVHIAKQVLAAKLAYHFSFLNPSPAQLKELTDLVDHFAARSMHAEDASLVSHGNPLLLPKRXXXXXXXXXXXXXXXXXXXXXXXXXXXXXXXXXXXXXXXXXXXXXXXXXXXXXXXXXXXXXXXXXXXXXXXXXXXXXXXXXXXXXXXXXXXXXXXXXXXXXXXXXXXXXXXXXXXXXXXXXXXXXXXXXXXXXXXXXXXXXXXXXXXXXXXXXXXXXXXXXXXXXXXXXXXXXXXXXXXXXXXXXXXXXXXXXXXXXXXXXXXXXXXXXXXXXXXXXXXXXXXXXXXXXXXXXXXXXXXXXXXXXXXXXXXXPVPAGSGLGDQAAFGQ*
</t>
  </si>
  <si>
    <t>C_9250001</t>
  </si>
  <si>
    <t xml:space="preserve">PLAVRALAARNRTPGHDVPARSNAPAACRRRARPSAISGCYLDGRGSWKR*
</t>
  </si>
  <si>
    <t>C_9250002</t>
  </si>
  <si>
    <t xml:space="preserve">MGGTPKRRPSAPSGGLGDADVPEGGRDSPAGSVSESDSMDTSGSGTDRGSGTDSGSGTGSGSGTGSGSGTGSGTDGGSGGNVGNGSDRSGGGYSNSGSARVDSDYLYSDEEEEDAADAEPGHFLAAALHRVVASLDQDDPANINTIELLNAILQQFGHLAPVDGDGDADDQAGAVANDLAAQGMVMQPTNISELQHGARSVQHFKGIMSEPLWRTGTQYNSRIWRLVARGGDTLLERSTVLARRGLASGSELQVLARLMGGTPKRRPSAPSGGLGDADVPEGGRDSPAGSVSESDSMDTSGSGTDRGSGTDSGSGTGSGSGTGSGSGTGSGTDGGSGGNVGNGSDRSGGGYSNSGSARVDSDYLDSDEEEEDAADAEPGHFLAAALHRVVASLDQDDPANINTIELLNAILQQFGHLAPVEGDGIADDQAGAVANDLAAQGMVMQPTNISELQHGARSVQHFKGIMSEPLWRTGTQSAPITVGQFAYAWMKVKIDGRVRDNVADRQLRFLRDVCFPPGNNLPPSLYIMKKMLDIPDARDFEKHVCLSDKCLFPDFPRDEWHQHLQDECGCGHRRFKPARPGHQPVPNKIRLLTGR*
</t>
  </si>
  <si>
    <t>C_9260001</t>
  </si>
  <si>
    <t xml:space="preserve">MWVRDLYGFDLASDWERQALQQLLTQQRRGRAPTAAAAAAGAAAAAAPAAGSVNGAAAEGQQVGGREGAGAEAEAHLEQAEGGGDEDGIELQLPLLPEEVAAAEKAERKAAAAARREEKQRAKEEREAERERERWQAWEAYYAAQGYGGYGAYSGYGGGATVAAADGANAGSHTTPSAAGAAAAAGQHQSAAYDPYGTVAAAATAAHEGAGYGSASTSSYYAQYYGQPYGKQYGQPYDQAYGQQYYGQAYGQSGSEPAAAAAAAHDQAAVAAAWAAYYQRQQQQQLAGQHYDPYHQTHAAGAAPAAMAAQVRGREGTVAAAAPAAAAQEQEEEEAYDDEAPELAFEALRGQVVWAAEEAEAEGAGAAGEQEQPEEQQAEGGEGAEGEDEDEAEDDSWVLGEEDFPPHVARAVDNLLVLLPPAGGGGAAATAPGRRGGAGAKAPAAAAAAAAAAAGPQGLGGSGPQAEGGAAEAAARAHGTRVPYYMTVGL*
</t>
  </si>
  <si>
    <t>C_9270001</t>
  </si>
  <si>
    <t xml:space="preserve">MAATSMRLYARGWLTPGQLFVRPDPLASAATSPRPATAASTSASAASTSSTSPPAPSTSPPTTXXXXXXXXXXXXXXXXXXXXXXXXXAATTAAALLTNIVSKPAARRLLLPYVNGGGLPLLYEMLLESSRPEMRQFTIHTMPRHGRPGVWKRSCFCLRVYLSDALHRVALAGLESREELAGLDMAAFERAPPEVMAATLAYVRRRYGSLAGYLDSVGFGRDKQERLRAALTGADCYSATATAGAADYL*
</t>
  </si>
  <si>
    <t>C_9270002</t>
  </si>
  <si>
    <t xml:space="preserve">PTTGRPRPLTAAVPADTANIATPVAQRNPSAHAGPGAATPARCPAAPPHPLSTPSALHPTRSPPHPLSTPFLRPPATPSRPAYLWRRPLERRHLPGPAAWLPASVLRHSHHPPAHPTRPVVAASSARPPAPVPTTTSAHPPQSPPPPPPTCPSRPHHHLRPPTCPSRPHHHLRPPTCPGVSHPRAYS
</t>
  </si>
  <si>
    <t>C_9280001</t>
  </si>
  <si>
    <t xml:space="preserve">MNNPKPRLARRAGRGLGGMQLGGGWAGLGGGWAGLGGGWAAGGSWAGLGRSTQQHSGAPAPRPPLDQRAATGQDQEQTAVMRRYLAELADLNLQQKRRLQQQQQQELQRQVQPPRPRTGSQVVVLATRGGQDGVGGGPGAAVSRRGQCVDVVDHVGDVQMQEAAGVGDAAAAAGGARGPPAVASPSLPALVAGGSTRAAADPLRAERQQQPSSQQRVAAGGLSGGQPSAGVGGPPAARRRSADAGPAGAQQQPSGAPAAQSPFDQRAAARQDKQLAAVMQRYLAYMADLHLQQQQRRVQQQQQQEQQRQARTWLQQLWACVAPQAAAPPVTDAGFMLGDRMGMWASGPRGAGALLWSTLRATFLYAVWCAYWSREPAKQTSEHVVREVVSELRRVMRLRFTAATLTPETLSALPTQLLTAQLKAAKLEHFVAIWTAGGALCEVEEVQ
</t>
  </si>
  <si>
    <t>C_9290001</t>
  </si>
  <si>
    <t xml:space="preserve">MPRTHTPQHQPGPPVPRDGCPSPATRATSHFARHAAIHAPMPPPSLPPVETPPPSKAPAHTHSHTPAHTHAHAPAASSCPAAPRPPPPAPPPRSAPARGCSALPPVP
</t>
  </si>
  <si>
    <t>C_9290002</t>
  </si>
  <si>
    <t xml:space="preserve">PAPRPAWNWRQRTTAPSWRASWGRRWRRRTGGRWAAGGSWCRRWLTAPSRSWTAAAWRWTTPWASWPRRWRTGGCCGCWPRSTSSRSGPRRQAARRDVTSTPQPTSGTRWWRCCWGTSDLHRCRLAAAAAVAAVAAAAAAAAAGARARILVAEGAGKATWRRRAQRRPRSGASAQAEEPAGGV*
</t>
  </si>
  <si>
    <t>C_9290003</t>
  </si>
  <si>
    <t xml:space="preserve">MRMLQRGQSQLPKTPSHHMLSGPNPDFAANPPAGKVRVTPRTVSPSQASTRQSPTAVPQRHKPRHRISHDGKSNAQHPGRRQLRSRRQPGHNHTLPTKVQGRHSSETHHIPHSHPHTFPQ*
</t>
  </si>
  <si>
    <t>C_920001</t>
  </si>
  <si>
    <t xml:space="preserve">MTAAIEELPSSEPSAAPGVNGSDADDAELAAREAAWVEELSAAEEWDAEVARLVKAEQVAEGIDEDFDDHSPKDWQRFYMGYHQRFVDDCVLELRGGTLQIRLAQAPSASVAAKQAAKGGGGGGRAGGGAAGAASGSGKGGGKVGGKAGGKPQSQPQQQDLDKASDPALTGTTVWDGAVVLAHYLTETPVLAAPPPAVAAATADGSSSSGVDGGGAAAAGSSRLWPCSGAALPSVLELGAGTGGVSLALAATRTAASVTATDLPDLLPTLRLNAGRNSGVLPPGGRLHVAALKWGPEGEADVQALGPVRPPYDVICGSDLIYYSYTPDTPHTALLLWTLRRLVAPTTRVYLSLSLHHNPEEVEHFLGWAAQDFHVLRLRRSVPEHFRVPDSLVVRLTPRRAKLVQRRQQAERERREAEARERREAAAREAEAREAGAA*
</t>
  </si>
  <si>
    <t>C_920002</t>
  </si>
  <si>
    <t xml:space="preserve">MDMATAAYAWFGLLEAKAAGRPIPGDVAMNAEGQATTDPNEVLQGGAIRVFDKSYKGSNLALMVELLAGPLVGAAVADKLEEKNWGNLVVAIDPGLLGEPDEIKRRVQVNDPYGASMPPLWQTATFAQPSATTFGEYDYTRSGNPTRTCLEEQFAELEGGDRAFAFTSGMAALAAVCKLVKTGEHIVAGEDIYGGTSRLLMQVVPNAGVSVTNVDMTDLDPPHQAVLVNYPGLPSSDGHALHMRQATSGGSLLSFETGSVEASKIIVEATQLYKVTVSFGNVNSLISLPCYMSHASIPAEVRAARGLPDDLVRISTGIEDARDLIADLDQAMKLAMEKTGFRPAAPSTSTSAPSTSAAAPVTYSFRPGQPQQQGGNGTAAAAKAAAAPLTAGVPASDREQWLMERISSLESQLASRQSQSGGHH*
</t>
  </si>
  <si>
    <t>C_920003</t>
  </si>
  <si>
    <t xml:space="preserve">MIAAISQRRPGAAHSAALQAAGPAQDDTLPEHVVAALEAAAEEAMAMVTGVTKGEPGGEDEDKEALRAPLRPRALVRLRARRSNMRRQRQWRSTARSQVPPLQPEDQHANGEDEGEDYDEGEDYDEDEDGAQAEQEKPGQAAEAAAAEEAEEAEEAAAAAAAEEARARAQRNNTAGSLQQLLLPAFHNLYTTNVLAVSAVLLTSAWHKGLASGVSDPVNAAFFGVTPTALLDLVGHLATHIPLEALVVAGLVTHGAWIHAAGTTIGLLHSAVCSNHDSVLHRLTRATDTPAPWLLAASWVHHAAWCRLCEDVKVSCQLISLNQAVSHTASLPAPTE*
</t>
  </si>
  <si>
    <t>C_920004</t>
  </si>
  <si>
    <t xml:space="preserve">MPCYQRMRMADSM*
</t>
  </si>
  <si>
    <t>C_920005</t>
  </si>
  <si>
    <t xml:space="preserve">MLEESAAPASSRLHGRRMSADGGTAGYGLTANAAGVMELPARSLPATLLPKLGSAAASTTPEPSVEGFGGRHGFGEDDLQQLQMFQLDTVELSPWKTGGTSWMGSPRATTTPAGAAASGPFCQNTVAMDDSILCGCISSGILLGSPPFASPLVEYLPVAPASPTRPTLDGEGLLTTDTAGDAPSPIAFHWRSCADGMAVALPMLMTGLSPPSTSKVVGRGLLAAAGASAPVLGYSASSSRPPAAGATSTSSVESSSGMMMPMPAGFMATPPALPPPAPSAAGGQAIMGPSAAAAVAAGVQPTRRSTRARVIRDAATGAAGCAATAAAAAAPQQPTAARRRKVAVSTEFAPSILEESAAPAFSRLHGRRMYADDGTAGYGLTANAAGVMELPARRRSLPAACFGGRHGFGEGDDDLQQLQMFQPDTVELSPWKTGGTSWMAPAYNGGNNQQQ*
</t>
  </si>
  <si>
    <t>C_920006</t>
  </si>
  <si>
    <t xml:space="preserve">MCGRAKWRACSPAFALVLLLLAVRTELARCHGQYSSLGDLLHWYKHASTTHSNLMSFTEMKEPGHEHVMMPVITITNPSSGLPPAEKSLAVLVFGEHARELITCEVGLWMSRVLVGDTAEIFSWAEWATAFEPLGIAKADVEKTVKDWVKNITDNLVLKVIPVENVDGRQAWEAGNLCLRKTAHGVDLNRNYPFGFASEPAHSEMYGGPFAFSEPQSRMITRLATNGPARDRGVAKAYVNVHSGEWAVYSGWDSKAAIGPGLPGDMGEVLLKSGDVCRCQAGPAGAVSNYLAYGTGMDFMYTQLGVPYALTYEVYGSDNAGLLGGRKNQPLESFPFANDDRIAKAVPRPDDIFPKGLGHHHHQHQKQHQKQHRVAAHATRARRRSAWEQQQGAGSAGGAGLDAADATAATGGSGTDSPGWRHRAAALRRVFAKRGAEGEGVAIAERFRATAFSGADGAEVSGGSRRLRTYATPRYSAEELAGEDTDVDEDAEDVDVEDVDVDVEDADVEAAAQVFLGSDRHAGGRERAALEVEELGADAEEAEVEAEVEAEGGAGAARTLQAEAVATREDAILTMVRSRPAVLQRCFDIFNPQPGPTYRDVVARWVVILLYTLDHVADPANPKPSAHPLPGTVLAGAGAAQAGHRLQHHRRLMGMEEEAEGAGAEAGAKPGVEAGRGQGHAHARAHVHAAHAHLHKRHSGEQPPQHVADAAAARSTQDAAEDNGAGAAATAAASAAAPAAGSEPGASSGEEGEGRLGEFESRLRRREHEVDPVMRQHSLVVFLALCCLGAVFVPWLLALRKLPSGGAGSLAAGGPGAGGHLPFAVATGSKSVGGRRQRTYG*
</t>
  </si>
  <si>
    <t>C_920007</t>
  </si>
  <si>
    <t xml:space="preserve">GQTETRTGECSAIYIRQAVARHSYLAHPRVQPAEYPCGAPSSVLPTSALNQVLREYNEDFAVGPRPER*
</t>
  </si>
  <si>
    <t>C_920008</t>
  </si>
  <si>
    <t xml:space="preserve">MTRARSCTFKVEALAAACPGLEALSLEGNPLSMVPHYRSRVILALPGLKALDGRPVTEEERAAAPGELAAEEATVAVLMRNACEVHKMASVVQRAQLHMELLHTMYSRGAVMARVEALGDAAAAAAEGRGGARSLTRLVELWDYEGGMGAEVMMAQQQTTAALLDLLTQCQAALDELLRSMAATAGPHTSSWSAAAAAVGGSGVQGAGGVGGEGAGRARLLREAEEDAERQLALRMEREGAMADMRCVFK*
</t>
  </si>
  <si>
    <t>C_920009</t>
  </si>
  <si>
    <t xml:space="preserve">MQRDSVDFPRPPTATSILATPAFTLFAPPAGGAAGMGPASRAGGGVSFINAGGATAAAATPGGTIVSFNDAAGGTARVEVAEMITEDSAGYKDQHIHLHIHPTGSQAPDTGGTDASTPQLFMQTGPDRRRAGGVATGAPPTQPTLFGADTSSAAGTLAVIAPPGSPLHASLASGKVVYEKIERIKPAGGGQGAAGASAGRVAKSGGETRRSKRRVPGGVGADGRAAVPGFGYTYEDDEEDLSGTEAEEQGKVSLRRRARGPLAHSAEEGGDAPHDEEGQDQEDREGYDDDIARDGDWRQRRSTSSTSGRSGQAQYAELQRQLSEQAVLSSQLEQQLAQMQTQGLTAGAAGGVPAPAEVLEPGAATFVYGTQQHASPQASMASAQRGPLAAVVAADAPAGMTGAGAGERALLPSGSQRERTQLPSVRRPATSDMLPTFQLAPTRDTAAAASPEPRGQQQQQHSTTSFQASPSRLGATASTAAASATGTTGAQLLPGASSTPTKHAPSSPPPPGTTRQQSGQQLHSEQQPSRPLQGAEDLPPALRGISDQIQAQAARNRSLQEQIRSLHAQLEVEPAADAALLQAPAEAAAAGVALRSQLPTATAAAAGLSGPTTDPLPAGSLRALEQQLVSLTLEKEAVERSLLGEQGEVRLLQQELGLMGQVADALEESQAQLQETRLAVAHLQQEVVERDQQLDAGRAREAELLEQLADAREELVTETRRLEGEAASATVRHQQQMEEARVDAAERLASHEAASVAALAAAQAERAAAEAALLEQHTAQMQELADAHAAELATLRSAYAAEVAAVSAEHAEAVQRDAEAAAAAQAQLEERRVAEAAAAAEAAAVAAVALEEAVRVGRERLEATEAAHKGQAEEAAELHKQQLQDAVVRGRAEVEVARQEGEEREAATRAAAQAAAEAAAAEHAAEVAALHDRIRYTAEDAAAARRQGEERAAALQAQLEEALVALGNERMAHSELRVQHQAVEEVAADTRRQLEQLLDRLEVERRREGAAELLARRTLLRRALWHWYGNGQLCAEEARGLHRAAEHFRRRACRAALRRWHVVALRTRLLKRMLRERRTKVQRLVLASLKRLVLERRSEARSDTIAAAHHGMWLLGRCLSAWRRLWRAHARAIAHHDEDRAAAATTHHRHHVLRTAIAVWHRQVHEHCLPKTQKKRRAAAAHRRRLLRRGLQGFRQLLERCAAKRNSMARSVRRHRFSLLGRALGYWLDFMETVRRKRSAVAAAELQFGHSLVRAWHRAAGRSAAIRRGVEGMQASSGTRRLRTCLARWRAFLICRRQSALAKRLAEEHRRGAVLWRCLSAWLVLAQQAAARQLQVKGMREYQRMMQAAIRWQRMVEQSRRQAAVVERAVRLFRHRVLAATQRAVLRGWRDLVEERRALMRSAAIAFVQAFLVIRTRRLVTEWQGLARRGAIARGRAAAEELRSRLEASESSLRAAFARLEAAGADCDALQQQLREAQSDVLHLKQQLQDTERQLAEACAALEEARTGMEERDVHLAARAEQLATLQEERDLLQQKTQTLRQQIAAGEVSITSLHEQASSLQRSLAAAQAQSRELGLQMKQQAAQYEEQLLAARDATALVRREANSLAAAAARAEQAAAEGEAQLRTVRTGHESLVASLRQAQQHEEVAAQWRERERLLAAAIAARERGPLFEPSTAAAIAATATAVAAAVRPPSPEVVLRSYEARGPDTMPAAGSEATGLLRTSLVSQPLLQPTAQRASPAAPAADVWIRSPDPPASSSPQPYLHLHPQPVAGRSGSHHVTFAGATSYLANAAGGGEHDGDGDDSSSDSSAALQSAALEEAVAAAAERLRRSAAEAQHAERSRQVGEADFLRRRAGILQQRQEELQHLSGGHTPGAAAQGRPANGSVAAGGHVGLAGAAGSTSAPVDRVVILAGGTAPGPAEASAATTHRASRNVANPRVSSSAAQVGARPSTAAAEMDRSLDFAAQQLQVLGAQQQAYQRQLLLQPPPPLPPSQPEARAQQPQPQPRQQPQAPVSSSSAANVDVMGEGPPSELPALTAGIVSTLTNLRDAIRFGQPTHHFSWWPAAAGAGGGTSPGMSGESGDSRGAGDGAAVPSLHSVPASYRAASPAGSTSGRVATGSDGVGAASAFAGAASATHGARASGAWLRRSADGADALSSSMGSMSAGTAPAALGRSAGSASGAATALQQLRQLASGHARPQLPPLPQQQQDQHPLPRYLQDQGLSTQLLVEGGVDASVEAERLPDAGAAFPEQGHELYMLAGAHVAAAVVRRRLLGDTVEAEVSMALMAAGTGMAAQGGVGKIGYVSDDDEEDEALCLVDESTPSSTARSMTHDV*
</t>
  </si>
  <si>
    <t>C_920010</t>
  </si>
  <si>
    <t xml:space="preserve">MGSYLVSALLALGVLLASFDRSDAQVVAPATVSFTACQERKLCGTKANCVAVNRKDPSKGFTCKADPCALPNTCKSPNCCQTTYNAAGAYVGYSCVNRCETVRCANGYCINGMDGKGRCTGARCVDPCANQPCPTGQNCRPVFDNAGALVPDKFQCVDPCKDPATCKEGYCCKTRMTDSGTFVPVCVPTCTENSCPAGKNCVAITSPTSGACRSTCVDPCVKPGIDCKDSECCRPKRVIPTIGPAMWVPTCENPCATVKCANGAFCRVVTDEDTGRCGAQCVNPCKPNPCGSYENCEITMLAGTMTPVIDPATGLPAFSCVNPCQKAGFTCRRGMCCRPRFNTSTETFEPRCVNPCFLNSCKKPTPFCKPVVDPDTGMCAGSRCFGWPCDYARCGGSDVRCIDLRPDNWFETGGDQPVFNISLGIGLIGSLPSGGNHRRSLLRSDQAGTGSASVSSGAGQEQEHAAATEAVPQHLHHPQHHRHIGVGQGRRGLLQDEQPPTDGAAGTGDAVEPRAASIIDPGFILGQLISVPLPSEDDAPTIDPASELFSCGVCPPGYVALPLTASLLQTAASLSTAAAISIDPVAVAARALGLPAGTVPTVRCIPGVDACRREKLCGDDSDKVCAAPPDLSELQKLADLGDTAIGAVEALQLRAGYICNRNPCLSIRCKQPLCCRAFTNRWGLYTGFTCTDPCRGAGCRAPDFCRSQVDDQGQCTGHCCGNPCNAKPCPARSICRPKFDGFGQITEDYDCVPSIPVNPCTNPSTAISCPNNGCCVPSQLYPTGALVATCAFPCSSSSGATCPDPSSVCRPNMDRQGSCLGGYHCEPILL*
</t>
  </si>
  <si>
    <t>C_920011</t>
  </si>
  <si>
    <t xml:space="preserve">MMLKAYSGVHGSTQPRAGRVERRAIRGAVRRLCPLMRNAQGRAPLRTPLCEASAEPGTATTSAPVRDGKFEITLKGLEALQTVRLGLVPDGRGQAVVVTEVAEGSRAEELGVTRGMKMNALSDPIRYGELWDLQDRPSLRFVVDTFKMRRNQPIDLQFEPMMKQSEMDIIFGPSGASSSSDDREPSEVNAQAAASGSPSPSPSGAASPARVSLDQTPDSPLGSVNSIDQLLGTVSDSEETIGDKLALKYQEQQRIRVAVNQVQKRIDRRKEYMAIDDQRDDTGLLLGLAAAFLIPPLIILIIAFASGYLDQIYLTSLGMFRD*
</t>
  </si>
  <si>
    <t>C_920012</t>
  </si>
  <si>
    <t xml:space="preserve">MLFVDESSRRDGWEAFPSTAHTADSYATELQRAHQQANARGRANAAAAAAARPAGPGATGAAGAGNGAAAAGGFSLGNLALSGLGSLGLGALLGGSSENPNALEDLHDIMTTDPLAAAAGGGGGSPVGGRRRRHSDGEGDPYSEYGEGEYGAGPHELGHGRGGSGGNEISPSTHPSAPYLADGARAGAGAAQRRPGAGGGSSTWDPIGSSMSTLIPGLGGNGSGSGGPAVLSLEPPLWLPDSHAAECLSCHLPFRAFTRLRHHCRLCGKIFCSACCHKRALLPPKYGVRTPQRVCELCWSVLTPHQQLLAGTMAAAAQAPVQDSPDAISLRAWLNSPWTSNLGEDIFKGANLLTTFVKAIHRHPEADLPTAALQGAQGLALLTVARVAAGWSLSFGTGLVVARTQDGGWSAPCAVSAAGMGWGLQLGGQLTDVLLVNHDFYGYPVTPRQLLLEAAVPQPPAACMLYEGIRALLHRFESRRRLVHSRHSFSSSSSTHNGGASASDGFVLVRHRGGGGGGGAAAAAASGDDLYADTSAPPQLVAMAHAAPVMPSAPSAPALLPGGDMHAAPVLRW*
</t>
  </si>
  <si>
    <t>C_920013</t>
  </si>
  <si>
    <t xml:space="preserve">MLLTWMFLVRSSIGGAPPSPASGTGAGASIFAAGTSGRGPSSSGGAAPVASPDGGPAAGGSPSVHGVSAAVQSEEAAAALRRAVGGANHALFRLAKCAAVGGGGTGGVSCVGSGGVESTAAAATAATAPRRVEPLTAAAVRGVKLVLEATVRTSRQAASDATGGSEAAAVAAAAAAAAKAPPSRASSSRSFSSAFGSKKVRDAPPATTLRPAPLLLSPAAAAMPHRAVHDALEVAVAAGRAAWSGLPALSSDVSGLISEAEMLFSENDHLVKKAAGDMMAAGRVRAALDRNANTIIACPALLGQLQAAVIRLVAALHRGSHSMRLMADGLEPLDPDAAATSASGVDVAPLTPLERGSAFTGPGSPLCITSWSN*
</t>
  </si>
  <si>
    <t>C_920014</t>
  </si>
  <si>
    <t xml:space="preserve">MPSWPTALGGMLFAGYAATQAQKVGIDAPSALVASALKSLGNDTGYSPSPSGRGGSELSVLQGEVDRLHKLLSDVVRGQKGGQGYTVIHTGRGGWSVLILPTALAAGAGYIYIRWRGISVSDFFMVTNKSLQQFRELVSTSMTQLWEEMRKQKDEFMARIGAVGAQQQQMMAAQQQMDEKLGAVSVNVDDIRDISNTIEARVGQMDHTINIMSTGVQRANEGIYLLCAAVADVTRRVGVDNSRLKMYVQATPPEIADGNPGLRTLLEGMSSGDAAPAVGRITELPSEDGDVMSDGAGLAVATRGVGVVAVANGNGAAVRSGSGVVGDDMRVLYRRDSGVPAATRSGGIVGFFGGGSANTSANRSRTPANAH*
</t>
  </si>
  <si>
    <t>C_920015</t>
  </si>
  <si>
    <t xml:space="preserve">MVQDATGHNQSRHTIALRQLQSYRPGSSMASRVEWGAVNTDLDLLWSSPRPWAVTAAAATGPRRGPLQPASGAGGQQLTPYLSSGSAVAAMAAATALVASGQGSQQQRQRSAARHLPVTAAAGAAAAAAAQELSSTGLLSNLPPQALDTGFTEACAWLMQTQRQPPLQPPLSHSQPQAAQRSELQELQQSLKALPQPQPRQTSPGQQKQQQRQARSLRPEQAVRQAQRMRLLWRGSSGEAPARLPSGNSAGSDDADLYMLDEALASLVAEYQHPLRDDATGAAVADGAATAAEPGRAAGTASAAAATAAEPRRQPPPRDVRPRLRLQEASEGEPELEALLLGGPQEPHDAAEEEGSGGSDVNGSAGPVQAPAAARSGTRAPGIAPTKAAAARAGWAGGVSIAAVGAAASSAAATAAAAGPATASSGINSGGTVSDGPTSSAVAVAPLGFAAAAAAAVTASQSSGGPGTGAGAHVDTSMSIAAAVGVSGLMSLSQPAAPFLKVRQSPTPGAADATCSASTAALLASDAMDTAGSMEVTTEAAAEALANGNAGAATHAATQQRRPQRPASEPPGAHFQGQFQTYGAASAYCDSFWATTIPEATGEGSQESGSGDHDQANAHPAPAVATHAPAAAAVAAAAAHAEPSVKEASAGGSAAAAAALAALGTRGEDDGEEDEGGLVVVGLDTDAGSDGEAGAETAELGALLTRVSSATIRRVALEAMEGNWLGGPDDAGPELVGACPVAMEEDGGPDRQESRDSRSGRWGTSRSSWSGRGPPPPSGHVTSAEGMSGGLPGRGRAPDQSMFATLPDATEPLQPSPARPAHPSQRQEHQQETLAQPSHGLRAAPRQASYQLRRSAAAYGAFADSTAMANAVAAATGLDSIAIFTDADPWASSLWDRSAAAAAAAGAAGGAAGEAAVAAAMMVMGPPTLEPAALVPPPTPMCCASFTVHGLPPTWAAAPPPTSGADIGAGGGGAVAAGPSAWRCSSVMSTLSVAANGGGAGSYWGMLTTFVSPPGDEGAAAAANGASPRSGATGAGGGGGSGGGADGSGGLLVAVRCAGRYLPVQWNWRHQQHVGAAAAEAGASTGAGALVAGSPVLELSVSGLMGQGLLVVEVWYGGVYYASLPAVVTYDPRLVDDLLGRATSGTSSASGATHTSHSHRHARRHRHSERRPGSAARHHRSSTVQAAAAGSAGATAAAVEQGRSGGGAGAAPRAPVPDDVVYDLGIWLQYVASTAPLFRREALAVVTTAAMATAASAAPAATLDAVAPAPELDVGAGLWRPTLDTASAAEARVPRSNFTALAGRVHPAAGSPTPETTTQQARGGGAAAGAAGAAGAADTHNPPVAGASGGGHAAPAFAGAASPLDDARPGSDASLLPMPMQLHVHHDHDREQEQDTMQELQPSDVLRYTTAPPSAGGGLEQWLPRSGDTMGSSQIFSSSSVAAFAARSRTVLPLPSAPVPAAALPEGASAGTSTVVASANNVAMFIPADFEAAEAAAAAAAASTEGSTFRSDGTAFSNVGIHSQLQNSASSAADTAGGTARGTATAALAELAQPLAALGPSGGSGAEDEGRGLGDAAITATSASMLDSAPPSRRRICHDSAADMTVPILPGSVDMSAAVATLQRGPAYGQQMQELAVGLLAWLVFAGRPVAAAVVLRGLMGHRALRFTEVCEEVRRLGSGAAGAAARGAGGGGIPGLGTGGEGAAGGGFAAVGYGGMGLLHLAVHSGRREMIEAVVGWSAALSPVSQAAGRSNASHNSRATELSPAAAAPDLAAAGLSVAVGGAALPASEWCELCAAGVGPLHLAAALVMPAATVAVGAAPGASGGGGRSPDATAAAADATPGLEGVDAAGLDTLVWLLTTFPETRALWGIARDAYGTTPGAILSYYLRALPPASADAVRQALVPLVGPEWMWAPASLPELTVAERELGHGLHSQQLDQHQQPPASAHVAAAELQPAWARHLFQQPQQQQQQPQQQQLQQLAAELGAVPAVQRLARIARLLAALAAVAVLRPHAPPANSPGAGNARADSIRVALGAEVRALLRELLLQAVADPAPVMLVAMALLAVLVVRVWDALSPPGQQ*
</t>
  </si>
  <si>
    <t>C_920016</t>
  </si>
  <si>
    <t xml:space="preserve">MTDYLKDFIDRAADVPLQLRRRLALIRDLDEKAQALHREIDEHCKRTLAEKSQQHAAKKQKQAAGEDAGGSAAAPYDVESALKRLIGLGDEKVNIANQIYDFMDNHINQLDTDLQQLDGEIEADRKELGLEGDETACEKLGIEAPQGSRPHTVGKGAADQKKKRGRKKDESTAAAAGGLPPIENEPAYCICNKPSAGQMVGCDNPECTIEWFHFECVGLTEEPKGKWYCPVCRGDLQVKSGKKSGRR*
</t>
  </si>
  <si>
    <t>C_920017</t>
  </si>
  <si>
    <t xml:space="preserve">MVHVNTDVEDVGFVNFLLDSGSSGALITGELRDVLGLSPTDGQVVKGVDSSGLTLRQKVRLPPLRLGPQLLDIRDAYVTTLKSDHDIDVGGVLGLNFLRMFEVEICQDRKRMAFHPPGHIDKGVLDVAGMAVLHCDVLKGGLLGVPVSLNGSARFPAILDLGANFSILNWPAAELAGVRRGADGAPADSSMQEQVTSIDGQRSNRIRRGYLDVVLGGEDTSYVPSRSLALMVRDIPSFAVLGFGESPVMVLGYDLLSADRLVLDLRNQRIFINLHLLFGKNFAKALEVVDGGGIVCFVGEHTGRRVYKVPGRRAGDHYIVFPAHYCACQSFQYDVVGRSEAVACKHQLAARLAGVLGRTSVSRVPDYTIAHMLLEHCA*
</t>
  </si>
  <si>
    <t>C_920018</t>
  </si>
  <si>
    <t xml:space="preserve">MEPHNLTAAIRKANYASEKGKLSKAAPVPSRWRRRQQQWQWRRRRSAVRPLDRQPHPDRAAGPGCAHSVERGAVDAQYAVGDAAKDAKHAVKMAGKDIKYTTEEKAKDVSHAAKMAGKDIVYGTEDKAKDVSHGAKGWFKDTKHVAEDTGKDTKHAIDTTAKDVKHTVKSGSKDVAYVAEDAAKDTKHTVKNVARGAEDLVEDVEHGAKRGVRRALEGVKDAAISTGSALRWGASKAECDLEQGLAGGGTATSRDTRKVALLTSAGIMVAAAVVGGSWYVWDKKGRPSGKDVAKNIQDSLRSAGNKLASEPSGPKVID*
</t>
  </si>
  <si>
    <t>C_920019</t>
  </si>
  <si>
    <t xml:space="preserve">HRARAQRAVHHQGRPLWPLPRRVPELSFLHQEQSHRPSRRAQARHPAAPARLATHPQPCPQRKHLVLYPYPLHHSHT*
</t>
  </si>
  <si>
    <t>C_920020</t>
  </si>
  <si>
    <t xml:space="preserve">MFYFLTLSKSLDIHPKHFGSKLREVIREKLIAETEGTCTGKYGYVVAVTKVDDIGRGRIRQDQSGYATFEVSYGCIVCRPYKGEVLDAVVTSVNKMGFFAQAGPLQLFVTQHLIPDEFEFDTSDDNSWISMDQTTRIQGGTHVRIRIVGIKYDPSEVFCIATMKEDYLGV
</t>
  </si>
  <si>
    <t>C_920021</t>
  </si>
  <si>
    <t xml:space="preserve">RAGDVHPHLRGNIYGACYRAGTYPDRVRDGEHYCAYAALLAVCQAAVSPAHGGPAICAVEAAGQDLPAGRRVRGPA
</t>
  </si>
  <si>
    <t>C_920022</t>
  </si>
  <si>
    <t xml:space="preserve">MHQVANDAGNLELRTTKQHAAPAVPPCHGGTGGGEPPAAYARGPDTLPSAAAAASTGWTGGYYSSLLVGAGDDAAAAGCGGGMAPMPMAKLPAALPALLPPAVGGQAVVGPSGAVAAAGAQQPTAAGRSAVEQVALQRMCANLGVMREEDIQYIQEHMRKAASGPRPVPKQRPSSGYCPRQTQQRASKSAGPMALPAVAAAEVLQTLLAEVDAACAEVTAAFGDPAREAAALEKAVARVSDAMFGAVEAMRVRDRHAAQAAKGTSGAAATAGCTIAAASKPMAVGTGNKPQQLQRAKQAAPAHPVPSVASAAMAAAAAAAGQQQPQDCKPAAAVGSKRSRGAEGAAAAVRQEGDDMPPAAKRQAVARHATTATAAAAPGPAAAVSPAAALAFIQRLQLLQAIKAMQACAAFEHARGGLAPVAAAVPAQQPHPQQQRQQQQQQQQQQQQQQQQQQQQQQQQQQHLHHHQQQQQLQQLLLLLQQQAAPAKAAAAQVLMPLQPWQVEAQRWLAKLH*
</t>
  </si>
  <si>
    <t>C_920023</t>
  </si>
  <si>
    <t xml:space="preserve">MLPTVVVEAVEALEAQQQEQARPRQCNGGGSGSSSGGEAVHVPCLVAAAPPPGGPGATATASAGANTADSYGYGSSSNGADADVGALGATGARAGVAGLSGWAWLPCTCCSGGAAEAEVAEAAAEHYHWHATPGLLVSLGELLGRVTCGLSGWRPPALQGATHDWHPQMGAAVLRRLVPHIGAFEPERKPGWRVIRLLQPGALMSQSELLGALLRAARLQ*
</t>
  </si>
  <si>
    <t>C_920024</t>
  </si>
  <si>
    <t xml:space="preserve">MHTAQQNNRTYLEEIYRLRLRSLAAVDELIEQVVKTLDEAGVLDNTYIIYSADNGYHVGAHRFGAGKTTGYEEDLRVPFLIRGPGIKASKSDKPQNSKVGLHVDFAPTILSLAGASHLLGDKGLDGTPLGLYANDDGTLRSDYPRPEQHRQQFQGEFWGGWSDELLQNLRSQPNNTWKVVRTYDESSKQGWKLIAQCTNERELYDLRKDPGELYNIYDKAKPAVRSRLEGLLAVLAVCKGESCSNPWKILHPDGTVKNFTQALNSKYDRIYNAIRPFTYKTCLQYLDWDNEDSQFKTQIRGANPAAGVGHHRLLTAASERAIATRRRAQAAVSAELAERPAVFQAKVEEKSVPVPQDILKADVEKWFAFNNAEYYLA*
</t>
  </si>
  <si>
    <t>C_920025</t>
  </si>
  <si>
    <t xml:space="preserve">MEVLSGVGAGECWHKKSSFKAHLFEVYKLCKIWGQLLGPSAEELIHTFCVVPRHNLVYDDVLAAAPSASDMAAMVAAAAEAAEKAAGGDSAAAAAAAAAATEPLRRVVPAEGITVKHIKTGEPLLVPRKTIAQFLAMTIADFAEQLFSWQDAMFENEGDGRLLYAGGNARSLWPGPCKPGLWHSALSRMALMLRHGLTDGSGQPLVPLPPVFERCTQVLTEADQLAARDAYWRAVCDHTEPHQHDEAARLLRAAVDHNPHIAGGAPPRVVGQVLLHNAGRRTWPDRPFGMLNLGLVPDLDLTYHV*
</t>
  </si>
  <si>
    <t>C_920026</t>
  </si>
  <si>
    <t xml:space="preserve">MGVVNLFTELADYSGVIQNWTGANEQLVAEMCGQTLAIDTSVWIFQCSQQQDLKDAIYDEHARVLYTMIHRIISLLRHGVTPVFVLEGDTPEAKMGRLQQR*
</t>
  </si>
  <si>
    <t>C_920027</t>
  </si>
  <si>
    <t xml:space="preserve">MDAKAQGAQGQGGRSKKQGQVDAKGGRRRHGLGRPIAQVEEVEVKDKINLVRLRYEGAVKDGLDDPTKVLLSKVHKAAQLQLGEDRLSVTGHKGFRTARASHGAHEGALYCEVRITRLGRTGHARVGWCTRRAELQAPVGYDTFGFAFRDVDGSKVSNGLREPYMPGGAGFREGDVPEGCPPPTPVCELAAAASGAAAAAAATGVAGVAGGAGAGMEGDGGEGALQQRDVLMAQELPGDVAAAMAGAAAAAAAVAETGTAMADMAAAL*
</t>
  </si>
  <si>
    <t>C_920028</t>
  </si>
  <si>
    <t xml:space="preserve">MFMEQISHHPPVSAFHMEGPGGSYRFRGLSQPTVSIQVKYYGFKTVAKGFRYVEFRDGTRIELHYPQYYIKNVVYGSSRPRAEVDGQAILVDVRNKLKTVISFGALKGARSKVLRRVDAVHGFIYDCRHNQASLEEKTSTADMAEALEEAGAAALRQRGGTGAGGPGGEGPGSGDADEDEFESASENEYDPDKEEGDATAALERAAVEAAAAAAAAEEADAMAAVESANGANGGLLGPDDARDSSGAASRSGASPPRPGGGGGGGGMNSARASQSGDGAGLGPSSSSGLPKLDGSAHGGGKAQSGGSFFSMSALNSMGKLLRISQTPSPSNIDPTPSDKEGVAVAAIEGSWLSHINIDGARYWSITKEVPDAWRPVPDPLPSDSRYRQDLVVLAAGDMKGAQAAKEALENRQRNDKKLREVALASNSRGGYRH*
</t>
  </si>
  <si>
    <t xml:space="preserve">MADAKSHSTPVADDWNWTARIRNELGANKAWERNWGFLVEQSASPDSLAAFMAKSKAAGGDKALEGMSYIAAKQRDSARAATRRAREATLQRQQQEPQPHRPQAVKEQQPELHPERGTVAGALRHQDSLDGFVAGYQPRDPKTRKLPTEEFRKPLTTSHDYGWGRNLEVFGQMALVLK*
</t>
  </si>
  <si>
    <t>C_920030</t>
  </si>
  <si>
    <t xml:space="preserve">MAKGGKDENGKSITAKNMGAKARGARGHISWQPLFLLVDAWLEENCGQGRRPQGIWEKVLAHLRQLPDGAHLPPSITGAILKNRYNTNKWIKEKKEKKEKKEKEEKEEEKEE*
</t>
  </si>
  <si>
    <t>C_920031</t>
  </si>
  <si>
    <t xml:space="preserve">MALTSEPWTKQEQQQQYQLQPEHPALLQPRSSHPPAHGAYGGPHPPGACCCRRGGGGGGGGGCATQLQPYPQLPAPSQYGCRPGELRPENLLIGADGYVRLTDLGFAKVVTTRTYTLCGTPDYLAPEVIMNHGHTTAVDWWSLGCVVYELLHGFPPFYTGNPQETYTRILNRSFQFPSKFGPYAVDLIDKLLTVNPATRLGAGAEGVQAVKDHPWFTNLDWALYWKETKAATRLA*
</t>
  </si>
  <si>
    <t>C_920032</t>
  </si>
  <si>
    <t xml:space="preserve">MNTTTRHEHYHVTDHEVRHLRRESDVKSAVSAHICNRVLEKLAECSCHLQEGGWEPEYQNEYSHSKAVERQLCGEAPHGLLGDEQLGAGEGVAAVPAGSSGVRSLAREAPPAAGTGARTRNATSSDSGRRTDLTLVLVKQPQQRDQQQTQALCPEPEEERPVLVLEVKRLATLMAPDGTPFDLMGLYDLEQRGITASGTGAPKVAPMFAQLYTSLIGFGLCHGALTCYGATCLVYVPLWNRERMYVSEPILATASGPTTLLRALSWLQQQALRFAMSQEYPADPPPPPPQQQQQQRELWRSSRRHVGGGAPGGGGQAAGGGGGQPGQGDDDGYGGPCSGGTTSSSGNDTDCVPSRASLEAARRCTQLPRAAAALEPAGASAAADGGAAAATAGGSGSGSGTGGPAATAAQPEVLAQLWFRSVMAGGRDGTVYDGVLGAAGGAVGGTPVVIKVYCCWDPQQAAAYPREVAAYRALSRLQGSWIPRVLASGRLAGNLSRLRCLVMEPVAGGQRLSDYPERPFPGAVVEAALNALRQAHSVAGFLHGDIRLENMLLVTAAAGDGGSSGGAGKKRGREGGSGGPAIAGGGGTSGGASSSSSGVAGAGQRCVLLDFGGSRLDGTAAKQAAELAELRWLLGVGR*
</t>
  </si>
  <si>
    <t>C_920033</t>
  </si>
  <si>
    <t xml:space="preserve">MLLTWMFLVRRWLPLLLIVFMGGMLQRANTALRRVLALRREFGPAACVRLAAVVVAAPALVLLSGVGPWGSGAAASDAAGAAGGGGEGRPEGPQPPDAVWRALSLRTVPLSRVVDVLLLVVLADSVARLCGAAMKVLVMAVFRARLLQQQAVVLGGGGSGGRGSLASVLGSGGGGDATRGINSAIASWLPGLTSRSSGAVVVGGGAAGLAAGGADTATASSGRLGLPGSGGVGGSIGHLHVGGGGGGGAFMAASKQQRQQSRVLTAVECAVAVYRLLLPTPVWVRAALDRNANTIIACPALLGQLQAAVIRLVAALHRGSHSMRLMADGLEPLDPDAAATSASGVDVAPLTPLERGSAFTGPGSPLVEASHKVEARDRLGGFEAGGFSFFLSNIVKVIDVKQTETGVLLRVQSEGRVAVKSLVQAQPYFRAVVVPLTDSVDLDTLQDVQNLSNKFKGPETSNLQRAMQWVDNPQPLVFASSSLMLNSRPSSGAAPSGLRTPPTGSFASGSYDAEDFQPSKILANQIQPDVDSIFTESISGSISDSESDAHRGGSGSGGGGLGFSTSSGLAAAAVLGDGSALGPGGVIRTRPSLLDLERACRLSMAAIQILPRTTEEERAAVRAAQTEALETQDVLQRLHLANRVMAEARGLLSAKCALLTLSSASPGS*
</t>
  </si>
  <si>
    <t>C_920034</t>
  </si>
  <si>
    <t xml:space="preserve">MPLLKPASRALDGRQRVRAVAALPDGGGHMRWLQLEGELHRMGARSAEAAEAKVWRVQVSPDSATQLDTALEGRWPGWREMSPVLTTVQQDVFAPADGDAGVGATLVIVFGPFKGLGYQRVDLQAAGLQWLSAAAVGAAASPSSHMRHPSNGCTPVVGRSALELMPLAEGNQTASPTQGPGPGTPGTPGTNGGSGTAAQPQAQLLEGPTRTAARAAVRDLMAAEELTLTAAKCGKLAVCNVLDAMLALLEAREAALQREKPALGLGVGAGAGASGSAAGPGAPADQDLRRLRVGAALKADAELAQRVAADPLVREREEALRQATHQMGIALKDSAAMV*
</t>
  </si>
  <si>
    <t>C_920035</t>
  </si>
  <si>
    <t xml:space="preserve">MPFQWVGVGVHAPEYKLDVDGDVQLFVLNKKKRISDYVKKFNVCDYGAIGDGLADDTDAINAAFLAAASNDMVYFPAGIYKVRQATAVAAKGVIVAGDGRGVSIITRVGTEPVFSVSGADVTIQDLGVDGNSESYPVGSTLILGQSSGLRVLGCALYRSPGSGISLTGATLTCATSTVADCDVYDCKGAGILLNKATDCVVLGCRVQRSQLDGIVLQQSCQRCIVSTNFVTLNCLTGGLAGISVDNSNDIAIIHNVVSQTKTDRPGFCTPNNQGPSFRLQVAGNQLFDNMGGGNNALFGVRVDLGSLWNIISHNHVLDNTVSAANNIIDNGGVNNEIHRNMCQRPIINKLDMHDNLGVNTRTPEYPLDINASAILRERFDVDGSIEVHGAKSVLRGNTVAPIHVLVGPGNPGTLLNGIVVENTANSAGQHTVLALRTAGATAGNPYVAYDVAGGVQSWRHGIDQVDRGKFKLKTGLTFPSGVDRLTVEPTGEVLITGNIVCINGSLQDGQDGVRMMRGGDGNAYVDVRNASGLRGCIFRTGTAAGTEVVLAELDGQSRSIRVNGNTTITGNDHTIYGNVTIRGVNITTLSNSVSVTNNASTLACNTLSVTAAVSALTNTPALSLYGLTTTTELSGTTMTIGNASTAALNVRGTASTHACNTLSVTAAVSALTNTPALSLYGVTTTELSGTTMTVGNASTAALNVRGTASTHACNTLSVTAAVSALTNTPALSLYGVTTTELSGTTMTVGNASTAALNVRGTASTHACNTLPYQKKTP*
</t>
  </si>
  <si>
    <t>C_920036</t>
  </si>
  <si>
    <t xml:space="preserve">MWELEACAXXXXXXXXXXXXXXXXXXXXXXXXXXXXXXXXXXXXXXXXXXXXXXXXXXXXXXXXXXXXXXXXXXXXXXXXXXXXXXXXXXXXXXXXXXXXXXXXXXXXXXXXXXXXXXXXXXXXSNDYVAREKVHYAATIGMAFANAFLGICHSMAHKLGAAYHVPHGLANAALISHVIRYNATDMPAKQAAFPQYQYPTAKQDYADLANMLGLGGNTTDEKVIKLIEAVEDLKKKVDIPPTIKEIFNDPKTDADFLSHVDALAEDAFDDQCTGANPRYPLIADLKQIYLDAHAAPILPIKSLVFFSKIH*
</t>
  </si>
  <si>
    <t>C_920037</t>
  </si>
  <si>
    <t xml:space="preserve">MMAWPPAADGAGGGSAGGVAIKPAGIGIIMPLLLSTLLVLVAPAAGGLLLLAE*
</t>
  </si>
  <si>
    <t>C_920038</t>
  </si>
  <si>
    <t xml:space="preserve">MQQDLVSLVRTHAAAGLLVRLTCQNADRRLPRLAAAAPPGAGHAQHLQAARVNHALAVLRKVAPGLRVRVDVVPSPAPGARTFAWRLVTREQERPQDGVPLLTGRRATATPLQVAAAHGAAAISDAAATVAQQAAALAAAAAAVPTIELQTRAQRRIVAVTPRSDAAAAAAAADAALPPTPHSPAAGNFAALASGFVSVARSVGSITYAAAHAVIPAAMSHRFNDASPLARSSIGGAPPSPASGAGAGASFFAAGTSGRRPSSSGGAVPVASPVGGPAAGGSPSVHGVSAAVQSEEAAAALRRAVGGANHALFRLAKCAAAGGGGTGGVSCVGSGGVESTAAAATAATTPRRVEPLTAAAVRGVKLVLEATVRTSRQAASDATGGSEAAAVAAAAAAAAKAPPSRASSSRSFSSAFGSKKVRDAPPATTLRPAPLLLSPAAAAMPHRAVYDALEAAVAAGRAAWSGLPALSSDVSGLVSEAEMLFSENDHLVKKAAGDMMAAGRVRAALDRNANTIIACPALLGQLQAAVIRLVAALHRGSHSMRLMADGLEPLDPDAAATSASGVDVAPLTPLERGSAFTGPGSPLVGAARNGAGSPLGMGGAGGLKKSMGGGKGSGAAAAAVVGKGRFAAAGIGSTASGSPRSGAWSAAGEELQAAATAAATANAATVAARTAAAIAAAVADGEADAVAAAAGLPLNGVVATRSVSASTNGISIDDGSQAEASSAPVGAASTVGVLPALSPARKRSGAASVTVVLPGGGSGGPGHSRPSKSLLAGRGLPPALSPLGPLGGAAGTRDGSTNKNGASPLGSGLSRKKLPPLPPGRVVSGDGGDEESPRIAAASGGTGDEDATGGVGVADKRVSDSVAASSRRGSGSGAAAPVPAAAGISDSGGVLGR*
</t>
  </si>
  <si>
    <t xml:space="preserve">MVAEVSVGRNVDVVNLDLVTPFNKQRAAPQHHILLEWLKNKDLREADAALAQARLSLMEFMEQQADAAATAGRASAGLARGSGSNNIVLDVPRLARLDTSGAATLALLTEASPHASSPSGDARTASGRPGAGATAEAATTSSPPRASGLNGQPGSDGVPSGPGRPPGTAESASTDASDTQDLQPLTTTQHLNHFNACVSGLQQHLGPNFGIYFHVTPAACPVKGRCTHVRLMRHPQPSKLAVAVTSGAAADPKSAHNPRASARHGRTGSVTSPSGAGALSRAASQAASKHYPSSNGMLHGPSNLSNVRSNAEEPGPAPGSAAAILGVEAVPATLVDVVYSGMTDALLKAERSVAVVGNELARLFEKYEPPLSLVEEPKNCRKLKTLPVAKEYVEANRKIQQLNAVLFKLAKATAKTAWIYSTPLSLPDGSLGDIAFMVCEAIRRVADTTWVMCKRQLDSVHLVTLLTHYEPFTITPRFTNDAATFRFELDVVVDQALLIDKTFPDFLPAQMRAVWDALLALAAVVQESRVSLGPLREQYKKLHEEVREFYTMAPEVAKAHKLSISEAAAVVKVVNTDLAAIFEAEQVFEAYARNVQRIVDAYTRAQKEVKADLTAKLAELQTKLPRTIMKPNFSPEMLALARAAVNPTELAATMTLALTAANMDPAALAMAQNALAAGAMGQQGQNLAASAGVAAMSGTGAAGLPGAGVGGMSALTAAGALQQQQQQQMAAYQQQAAAYQQQQAAYQQQMAAAYGQAYAQGMYGAAGNGSAAAHTPPPAHDAPALAAHGTSADYTAQMAMAQAYGYAAYGGASAYGMPHMYGSSTLGSMSMGKSMRHLPALAGENSAASAGSFSAARHQQMQQMQMQQQQQQQQADAVTGAGAGGNGVYQSAGYDPNTIAMLSRMGYGGFAVSASPGAPGGAVTPGAPAAAAAAAGTAGAR*
</t>
  </si>
  <si>
    <t>C_920040</t>
  </si>
  <si>
    <t xml:space="preserve">MDPGKPWNSLSLRRKPAVLAIRISRELQRRPLLAKCVPTAIGFAFGDCLTQFMNRDRKRTLREQWSFSRTGTMLCVGALCAGPVAYITINPAYRRSAVALLESSSVMIETQTQRLGLRHAHHAVAS*
</t>
  </si>
  <si>
    <t>C_920041</t>
  </si>
  <si>
    <t xml:space="preserve">MWWRLGTRLAAGSYHLSLLLVSNSVDAAVTLRGLLTNFTAATDPATNVTTVTPLAYPNSTAVFSFALHTTHSTPSSQLQLTRRQLGYGAYTGLYLCAESTASTTIMLRGAQHSCPHTLLPNGTLELCSGRASADTCPHGACTCPPPYAPPANWVQTAGLGFDDCSSTLQQLAPGGTPLPVSGQAPGTWAFFAVEVPATGAAHLHVAAAATEATQGGSLALYLRYQQPPGEGETQHDLASDVAVTTTSSSWAREASVHLDLMRSDAAFRPGTWYVGVYNKGSGPVTHAVSAALYACPNDCGGRGTCAAETGVCTCADATALAPDCVASRYELKLGEPLTVAPRPHLLLDKLVLSGVKALLASAATQRLTVTASFNASEAPSLPPWVTSRPVVVVSPKVDEVAPGAGGSVVWPDAPVARMALSQPGSQHTMSVGPWMVGEDDALHLALWNPLSGDTPAGQSVGYVLLVSTAGSCLRDCSGHGTCDTATGTCTCTAPFAGGDCSVDTSASGKVCAAGAVQPMRREDLRGTCWQPCKADGSGFETEGCGELTCDGKTADHGNLRRKGTEMLCVEDQCQQGANTTVVDAAGRSACQQACTCPDDGSACVLTGSCLPGTLVCLNGLQLSKDGSTCESPPVCAEGSLKKAYDLQGGSAGSAFAVCACATAADPASCAYTSPSEAGGNVFRALSSRSVSRVCMPGQGQRPRVSHSAGATTPTHLSDGSAVATGGVCVAAQHGGGRRRGVSGGMVFFYCLLSIALAAGLVVGGKYGLIWWEQYKYGRSVFSQGYVSWPLFGNRNNAGGGADDW*
</t>
  </si>
  <si>
    <t>C_920042</t>
  </si>
  <si>
    <t xml:space="preserve">MVLLAPCLGPGPGLAPPQRQGGCGLDSSNGQGTERPLCRSPRPGTGPGTPARAGANEGASGSYQAAVGAAAWRLVQAMRQLQASIVRLAWAAAAWRLSGSFPYPAVTQQRPPLLKEAEGYHSAVAALEALLPELLPEEAWEEAGEEAEEEVAKDERQRQDGATGMGAAAELQREPDGGPQATSAAASTSSITSTHRNGSSSYSSAGALRQRRALTRLLLQPQLLYVLLGFRLTAGSAGSRLVAPLPSAAECVAAFERRHAPPGNPSVLTVGARALTKHCHRDLRGVWWPSMSGSEAAKNQVARDMLSRLMRGAVWLNLHQLPPFDAPRFVLEMRNEQGYGARWAVDPSPTAAQQQRQAADGQAAAAADGQAAAAVGHAAAQSAATADEPLAPVPAAPCGAGAASTPPAAAAMSDACEGFEALAGAGTMTVAAAAAARQNSLTAEQEASSTQPSTGRVSFRGFLEPQMEGGHELGWRH*
</t>
  </si>
  <si>
    <t>C_920043</t>
  </si>
  <si>
    <t xml:space="preserve">MPAAAGTGAAAPLPLPRLLLAATLSLTRVSSERPQRAQRWWQPPPRQEALLGRLCPGPPLPPPGSTTVMLAAPERLRAGLRAGKTPTVDAAPAGAGDASACGPSSTEVPLVEADAERAPTAAAMAGAVRAATVAALAVAAAVAAACSSSPAALHAPLLGLPEAVLPNPDPRGREAALPSHRRRRGTTALASTHRLLQPPAPPIPSGEPAPFLAAPTNGDPGPVNAEP*
</t>
  </si>
  <si>
    <t>C_920044</t>
  </si>
  <si>
    <t xml:space="preserve">MMMPMPAGFMATPPALPPPAPSAAGVQAIMGPSAAAVAAGVQPTRRSTRARVIRDAATGAAGCAATAGGAAAPQQQPTAARRRYKKDEPQRRVEQRTPPLPPVAPATMAAGAAAGQQPQQAGCKPAAAAAAVGSKRSRGAEGAALGPAAVRQEGGDGVQPVAKRQAVARHATTATAAAPGPAAAASAVAALHPTQRRLLLQVCAAFARVRGGLAPAVAAAVPPTQQPPHPHQHQQHHQHRPLQLENTNRMTPGHQQQQATPAQAAARVPAMPWQAQSQAAQQQHQQQQQVLPACCLEAALQPQHHHHQLHHQQLLLQHHRNQHQLHQHHHQQQAAALPPVQVAPAQAVPVLSSQQQYWQAQAQAQAQAQAQAQAQAQAQAQAQAQAQAQAQAQAQAQAQAQARAQAQAQAQAQAQAQAQAQAQAQXXXXXXXXXXXXXXXXXXXXXXXXXXXXXXXXXXXXXXXXXXXXXXXXXXXXXXXXXXXXXXXXXXXXXXXXXXXXXXXXXXXXXXXXXXXXXXXXXXXXXXXXXXXXXXXXXXXXXXXXXXXXXXXXXXXXXXXXXXXXXXXXXXXXXXXXXXXXXXXXXXXXXXXXXXXXXXXXXXXXXXXXXXXXXXXXXXXRALPQQQPQVSQQLHGHYYQQHQQLLWDGINSSVPATGYHHQHHHDHHHHQQQQQQAAPAQVAVQMQSMPWQHTHWQAHAYWQHVQWHRHQAQWQAHARRQAQWQQWHAQQHPQAGANHVPQQQPQQQHSQQAYMACPVPAAPPLEQQWCEGAHGVWCAMPAIPAPAYNGGNNQQQ*
</t>
  </si>
  <si>
    <t>C_920045</t>
  </si>
  <si>
    <t xml:space="preserve">MNATGEAGTALLTDNPILQAPSPTDVLPIQVQLVGLVALGVCALAFVTQISLFVVRIVRATSIFNYVTFCHDSKEILIVDCTHPHAKTLSHHKNVRNPKGLRAADTSTGLVLNAVKAGPWSAGQPYEWCQLPRVSTNHFDVDSFLSAWCYINRSLALQHESVLRHMARIGDFREAFLSPELVSTHGAEDGIVNVVSGFDVLTGEPPSVERHTSVGLAVLRAPEPSLHYYALFSHTVGYDTVLTMYDGQRYELESKYTQFVTTASRPVWPRIDMAPLARVLNRMDAGVLDPQFQWSTSRFTDTGPVLRIEDTARPLSKAQRYGHPYARPLHASAVPPPVVVALVVSFLEYGMQGLKPKRGGWSWDELQSLNAGIPWQTWEDTVLAQWHRGELDPSNPTPHHPAAAATNGQHPHHPHHHAAPPPPGSHHLSSQPSSGGALPPLYSPSGSFSGGAGGPGLGPSRQGSLSATSSLGPAAVAAIAAAGGGAGGLALPRVGAAMTSGGEFWEPVLSEPSAIMSMDDVRALAAAVPARLAQSKWQLLYGSSRDGISLRTLYRKAAGRAPTLLIVREAGGMGHIFGAFAAEAWKPGPRFYGTGETFVFMLQPHRAKYAWQRPRQGTGGGAAMGGGATGMSPASAAAAAAAHPTRLWAVAPCRRWRRXXXXXXXXXXXXXXXXXGRLEVTVWVS*
</t>
  </si>
  <si>
    <t>C_920046</t>
  </si>
  <si>
    <t xml:space="preserve">MAGGSSSSAAAAAWRPYGTPPLAFANGEDGLEGLLGPARLPASWHGAAGGGGGGGGGATADGNASELLHYGGTGAGSGALRQHPPLDDFSLLAPIFLLSPRVDAAGLLPAQLLIGGEDAALSPLGFVTGGGGRGAGSGGNAGNGGNVGNGGNGNGADNAALRDALTAMGLSHDALAVGGLGHGPLRTTYGALAAGYLPPHLLGMPASGGGGVSGAADAAGAAGGGAGGGGGGGRGGGRARLELAEVARSVAARVAAPPGGPALLTAEPMAMDLNNGYYYRRVHARWAKVLEAAGEQVHLEFVGFDEPSFWRSLTDATIWWGPSEGEVAAHLPPHLQRYRINWKCVNRTDGSWVPKPWCKPFSLLGLSEVAEPPVRAAAEAEAAAEPTAVAAKAASDRADSAAPGGCKAGGGTAGDRNRAGGSAAAAAEFEHMKRRLRELLPAESQLHDGGLGGAGLGVGGLDLDLDLAMGMGMGVAGLHGLASSFNSSGLALPGTAQRQQPTNPVRAAVAAAAAGSNSSKSSCQLATQLCAVVPSGAAGASMSAAEPAGGEGSGAALAAAPSEALAAAAALSEVVARPVS*
</t>
  </si>
  <si>
    <t>C_920047</t>
  </si>
  <si>
    <t xml:space="preserve">MLALATSAEAFRAALVDLQALCGNLQKYESAFSADAKALYQSTNASTEAAMAELEALPPTDDSSIAGYLTTGNKAMALRAVLQSVQQATSNFTSGAIPVPRSQKEELSRVHGNILSVKFALSSEQQLLISQLRKLVLELESQKQDFDVIETNLDNTMRNLLQQVHGTEKLDDEALAAEAERLQNGIADARISGPRQLESMLTLALNSLQRLHASQTLAGGAVGASDSDEEEGPVAGGAGGAGGDEEEDDDDDPFFMPMPGAIKWAEASKFKELAKPLAPEQPADKQFMIVMEDEEPARTPTSVSAAAGEPSVASTSTTTPPPDLQQLSIDEKAAPVASAAAAISAGGAAVATEAAADGQAAAAPLPSPKERVVEHEAAQSLIVPTGPVTEPGAAGAEEAQSPEAKAASPAAAAAASTSAPVAADGAAAAPTEAGPPPEKLTDFVNFLNGENPGACMFHAQMRLSPEGCMKLANFLRSSARVRALSLSHNYLGDAGLRLICDGLRENKSVTALDLPDNNITDLGITFLAESIKDNPSLTQLQLAYNKIGDQGAMALAQVIRHSNSLKKLGLAFNNIGKAGCQALTAAISANQSLKHMQLLPGNPVEEKDAKALAKALKRNNKFSIKQLLGLKSDN*
</t>
  </si>
  <si>
    <t>C_920048</t>
  </si>
  <si>
    <t xml:space="preserve">MRSSSGFSLASPASARPPSSITLIVSTKSSAQSWLTRVSAPVAAAATPVAEPQRHPAPVAHRHRAAAPTNMASASCVAPPATCHARSSVACSGYVGQGARPAAEYHEHDFDWEEHAAAVRHIVEAQEAAGRALRAAKQVFSDAEEGTASERVAASLAGAACAAAAGDGHRPEQQAAAAAAVALAERPREDQSAPSTDATSTSSSSLSQGAASWRNKGRQAGLGGGALSAAAAAESAASGGVPAASTSYEGDRWEEFYKAHPSARFFKPRKALPAALYLPKRWSHGFGPGVLTPRPATNTHMHPHTLQAL*
</t>
  </si>
  <si>
    <t>C_920049</t>
  </si>
  <si>
    <t xml:space="preserve">MGLSFPALATLALALALGYSRHSVTHIARTPQTKLETVWDSPDHTGTSYTVLERSADTGGAYWTVEIRVEATAKGFFPLWPGSPPLHAHDEQAETFTVLSGVMGAVVAGQQSELHVGQSVTIPAGVIHTFWNAAGQGPQRPALVVNCTLSPGSVATEAFFENLAGVSNLYGGMDRINPLQMLLLFVHYKLTPTFIPRPVWGVIKVLEPPLARALGFRAAYPEYRTLGRVRAE*
</t>
  </si>
  <si>
    <t>C_920050</t>
  </si>
  <si>
    <t xml:space="preserve">MTRAVSAPGEVVWTTAAGGVGAGDNGSGGGGGLEEPASPLPPRLRKHHKQDQQQQQQLLPGVAAFATPGPVRPVVTSTAITFTGLTPDVVAAVTSGGSAGDGGSAGGGAGGGAGGGDAAAHAPAGQLQAAAPPPPPLTRRGTRSTRSGSAASASAAALEQLLLPHTPPPLFTVTTNSAGMNTSCGAVPGGGGAAAAAAAVVAAGGGGTAGLPAAPARPSSGMGPVVTTLNYLARATRSPSTGSNANAAAPAAGGPASGPGGPGGPGSPSRARSVQLASLPAAASAAAAPAAAAAPGPVFGMAAADDGAGSSERSSNHLLAAGNSNESGGGGGGSGGGAAAGAPSLLVAAQRRASYAGGGQTPQPPPQPQQLQPPPPPPQQQQLQAWASAGTGASSQQQQQQQQAHSAVVGAVAGHGYGYSQYHHHHHQQQQQQHQQQQMSHMQPPPQHPLLQPQSPRGLQLLDEEYHLSLLRQNQQQHQQQTQAQQQHQHQQHQPAGSSDHQSQQEQQNQQQQELQQLQWWPSGAVDPTRGSGGGGSEQQTVVAVGVQQHQHQHQHQQLQLPPMPPPQQQLLQYQHLQQHQQHQHQHQHQPSAPQLQQQVSYAASQGAPGSGLLLGEGATDTDIDMTEAGAGLYNLQAAG*
</t>
  </si>
  <si>
    <t>C_920051</t>
  </si>
  <si>
    <t xml:space="preserve">MAGRSRSALPTRKKDAVDELFAHEIAAYKRNVEKVHYVRRLHEDRAKAEKLLRDLLKKPSPQCEALMAKAYRLEDAGHLGAAADAYLRVLTCPDQQMQAKAKAAEVEKQQEEALLAGVAVAGARARGQQVVAQQRRPATAGPAVRGRAAPPPPGAVEMWRARPVGPPMPMNPEAYRAELAAQAMEVRRRRAAAAREAELADQKQVAVAAALEALEQHRQRVTAVNDRMAYGNELAREIAAREEDRKRRQLMEWDELKAAAEARHVGLGPLGGVDEYDRRRQADWEAAERWEQRETVHRAHAHRALARNAWEAPADPRALYHAAHGHDPRVMQEELAYRAGGLSPHGIGPAWREHEHLYYIPPPGGPHQHGGPVAMGLRHDRPASAGTVARAQALAREREREHNNXXXXXXXXXXXXXXXXXXXXXXXXXXXXXXXXXXXXXXXXXXXXXXXXXXXXXXXXXXXXXXXXXXXXXXXXXXXXXXXXXXXXXXXXXXXXXXXXXXXXXXXXXXXXXXXXXXXXXXXXXXXXXXXXXXXXXXXXXXXXXXXXXXXXXXXXXXXXXXXXXXXXXXXXXXXXXXXXXXXXXXXXXXXXXXXXXXXXXXXXXXXXXXXXXXXXXXXXXXXXXXXXXXXXXXXXXXXXXXXXXXXXXXQAAHAFVRGKR*
</t>
  </si>
  <si>
    <t>C_920052</t>
  </si>
  <si>
    <t xml:space="preserve">MRCRVSAAATAAWVRPSRLGLRAALAARSYRREVILMSSDSERMMPAMMAVQNLLRLGLEHVMMMSSSGPDCAGAVPTAGCVWLDFELPVFGADREFVVPAIPMWHNRYRLAARVVRLGYNVFLTDTDVIFFDDPYVYFKSPPFAYYTVINQPELSP*
</t>
  </si>
  <si>
    <t>C_920053</t>
  </si>
  <si>
    <t xml:space="preserve">MHARKMGALAVLAVACLAAVASVAHAADTKKPNFVVIFTDDQDAIQNSTHPHYMPSLHKYIRYPGVELSQYFVTTPVCCPSRTNLWRGQFAHNTNFTSVLPPYGGWAKWKGLGIDQSYLPLWLKDQGYNTYYVGKFLVDYSVSNYQQVPAGWDDIDALVTPYTFDYNTPGFSRNGATPNIYPGEYSTDVIRDKGVAQIKSAVAAGKPFYAQISPIAPHTSTQISTNPATGVTRSFFYPPIPAPRHWQLFSDANLPGGTPNKNLYEVDVSDKPAWVRALPLAQQNNRTYLEEIYRLRLRSLAAVDELIEQVVKTLDEAGVLDNTYIIYSADNGYHVGAHRFGAGKTTGYEEDLRVPFLIRGPGIKASQSDKPQNSKVGLHVDFAPTILSLAGASHLLGDKGLDGTPLGLYANDDGTLRSDYPRPEQHRQQFQGEFWGGWSDELLQNLRSQPNNTWKVVRTYDESSKQGWKLIAQCTNERELYDLRKDPGELYNIYDKAKPAVRSRLEGLLAVLAVCKGESCSNPWKILHPDGTVKNFTQALNSKYDRIYNAIRPFTYKTCLQYLDWDNEDSQFKTQIRGANPAAGVGHHRLLTAASERAIATRRRAQAAVSAELAERPAVFQAKVEEKSVPVPQDILKADVEKWFAFNNAEYYLA*
</t>
  </si>
  <si>
    <t>C_920054</t>
  </si>
  <si>
    <t xml:space="preserve">MVNVVICGGGIIGAATAYYLARTGGPEVARRVMVVEREAPACAASGKAGGFLALDWNDSSPVGPLARLSYRLHPQLAAELREQLGRDVGYRTVHTWQVVGVEAVPAGAKGGRLRGSEALPDWVDGNVMGSSEMGDTDSTAQGLQLEAAGAEEQGRRVTGVVVDGEVLPADVAVVAMGPWSDAARAWLEGAAAPGAVPHITGLFTGFKYASGRTVEPEVYPRPDGTVYVCGEPQALPVPPSPAEVVVEGQLIDNIRRVAGSLASCLKEAPVEAQQACYLPCAPDSLPVIGPVPGVAGAFLATGHTCWGILNAPATGLVMAEMILEGKAKSVDVRPFAPARFVRGAAGAGARR*
</t>
  </si>
  <si>
    <t>C_920055</t>
  </si>
  <si>
    <t xml:space="preserve">MGPVGSGKSTVAGLLSRFYEPQEGSILLDGRPISSFSRGEWAKAVSLVSQDPVLFSGTIADNIAYVTTGGGPVSHKECISGSGGLVSLCMGAWRLPLV*
</t>
  </si>
  <si>
    <t>C_920056</t>
  </si>
  <si>
    <t xml:space="preserve">MDVDKPAEQPVVGPKEGTPTPEAQTAPAPAPPNPDLEAYNQKWTTVQNDPQDFNSFTALLGIADRLAWLKQQEAVYEATRAELAKRRPFEEAARRPYFHIKPLDGVQLFNWIKYLDFMEGRGEPTATQTVYERCLVACANYPASPPHCAP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KAPRLDHGHHHAPPPPPMAAAQPAAAAHHAMAAGHHAAAYGAYAQAPAAAAASAAAYSQYYGQYGAAQQYPAYGYGYSGYGY*
</t>
  </si>
  <si>
    <t>C_920057</t>
  </si>
  <si>
    <t xml:space="preserve">MVCQACEKKLSKVACPEKWRDSKGDKQGESSGRKVNENKLLTGAKRYQPYTKKCKTCKQNLHQDGLYCQACAYAKGLCSMCGKQMLDVTKYKQSAQ*
</t>
  </si>
  <si>
    <t>C_920058</t>
  </si>
  <si>
    <t xml:space="preserve">MRSGMTSSAAFDNCAVSAGCGWLCVASRLLGTWFGYAPVETDPGYVRAMRLFGLRLWRGSAPLFSRDRVSAGAAGVPGSAAVTCCGGRLVEHSLVASGTAPAFMHRLNKNRS
</t>
  </si>
  <si>
    <t>C_920059</t>
  </si>
  <si>
    <t xml:space="preserve">MAKLPAALPAALLPPVVGGQAVVGPSGAVATAGAQQPTAAAVRSAVEQLLLQVVIQRMCANLGVMREEDIQYIQEHMRKAASGPQQPVPKQQRPRSGGYCPSKGDGPMALPVVAAAAVLQQTLLVLAEVDAACAEVAAAFGDPAREAAALEKAMARVSDAMFAAVEAMRVRDRHAAQAAKGTSGAAATAGCIIAAASQPMAVGKENKLQQQRAKQAAPAHPVPSVASAAMASAAAAAAGQQPQDCKPAAAVGSKRSRGAEGAAFGPAAERQEGGDGVPPAAKRQAVARHATTAATAAAPGPAAAVSAAAAPTFIQQLQMLQAIKAMQACAAFARARGGLAPPVAAAVPAQPHSQQQRQQQQQQQQQHKQLHHHHHHHHQQQQLLQQAAPAKAAAAQVLMPLQPWQVEAQRWLAKLQ*
</t>
  </si>
  <si>
    <t>C_920060</t>
  </si>
  <si>
    <t xml:space="preserve">MVLRVVTVMFSKRPAPKRSNPAKTMIVLGSGGHTAEMLMLMDSMGREHYGPRTYVVAATDAMSGAKALARERTWQKTDSPTGFNVVQIPRSREVGQSYLTSVATTLYSLAFAFRIVLRERPELVLVNGPGTCIPICAAALTYRVLGLAPTQIVYVESIARTRRFSLSAKLLYHLRMADLLFVQWEQLAKTYPRAVYAGRLY*
</t>
  </si>
  <si>
    <t>C_9310001</t>
  </si>
  <si>
    <t xml:space="preserve">MVRQGLHDENVGKTSLDRIRHAKAKRRAGGPGTGTGTGDNSSDSPERDPGPHGDPGSYGGXXXXXXXXXXXXXXXXXXXXXXXXXXXXXXXXXXXXXXXXXXXXXXXXXXXXXXXXXXXXXXXXXXXXXXXXXXXXXXXXXXXXXXXXXXXXXXXXXXXXXXXXXXXXXXXXXXXXXXXXXXXXRRRRRRQWRLQPRRRRRRRRRTSPHPQMQQAQMQPQQGYHQQQHPHPHPHANALHTQHQQMLMQGRGGGGGGGRGCASGGSVGPQPGHVGGGGGGHGPSLFGVTDRGGVSSGGGIQHQQQQYQQQQQQQHPNQYQQQQLAGGYQGGHGGASPDDSAGRVSSPSGSGGAAAGGGGGGGMMGSQLSSHVGNATAAGAIAQPACWR*
</t>
  </si>
  <si>
    <t>C_9310002</t>
  </si>
  <si>
    <t xml:space="preserve">MTLNPHLPPQILRVRAAHPGTPPERYRLVDERFRRFADCELDDEPPAGVRLCTYGYDRDLVRLAPTPYCGWREYGKWGIPGGAICEGADNIAQCPRPWQ*
</t>
  </si>
  <si>
    <t>C_9320001</t>
  </si>
  <si>
    <t xml:space="preserve">MPPPPLPRPQSARPPPRRRSAGLRPYPSPPPQPCGGSPCALQPRPRPPGGMQSPAAPPAVGVPLSAVLAPAAVQQPTLCPTPAPGARQAPALAVAAAAAAAAAAGAALTAPSRPPPSARSPPATPWVPPIALPLTAAGSCSTEPTPEAGPPCAPVPARSGPGRKAVETRRPFPRPP
</t>
  </si>
  <si>
    <t>C_9320002</t>
  </si>
  <si>
    <t xml:space="preserve">MVVAWTAPLAIAFLPIAAVLPQLPHSGPPTTGRAAALLACAVWPALQLGLLQQKLGETLAAAIYHMMVPVLACVFAWAVARTFALTASAGRSMQHQQPLLQQQLQPPQEQAPDARPGLESGTASAAAQLLAPAQQTEARPQQLEVPPGVSFEAAAAFVSARVHLTVQELTRDLSSRNTSGHSHRGNGSGDSSGGGGQSRGGGDAGVAGEPAGDASSNTNGGSGGARGSFKRGAGSASRSETPTPAADARPAVADAASAALIAASAGTGAVPSIPDPIYIPSPVELNAMSRSFSSSPADAAAVAVQCVPGCIEIILQLQFAPEDEDEGQAADGIQQPVNVTGSSSADVSSRRRTGVAPLSAGAAAAVRTADAAAVEAALEAAVQAAVMALEAKLMEQLQQAATAAAVAAAPPQTQRVPAAVASGGGVGQGGSSGDGHGDADADAAAAVALAGELDDGGGDGGSGDEQQREEQVRRALAPEGSHGSPLRVGRTGSSRQRRGAGSSSSSGSSGSSGGGDQGDGSGSSGSGGGGGEATAATDPGSQQSTGGGIPRAVWVVTTPVASRAGTASPDKSTAGSRGRRSSSRGLNSGTAQVAAGRDSTGGGGSSQAAASRGLQSGTAAASASGELLPVLSAGASAAAGAGAVVVEVPRLEVGPRGASVSLDLSGLAEGSAALLVLPYRGGREAEPDGSSATAPATAPAALAALHYSPIAVVSPEVAAEMCDLMNRMEQELAEKEEAATWCQCSWVAAG*
</t>
  </si>
  <si>
    <t>C_9330001</t>
  </si>
  <si>
    <t xml:space="preserve">MQVQQHFHQQQQVQQQQQPGRSPMPGGSQQNGLFAQQQQQQQQPRSQPRSQPHSQPHSQQLLQQEHTMQLHPQTYSQQQQQMQQQQQIQQLHQQQQAQSPRGVYYTPSGALAGAAIANTPHSHQQQLQNQQHQHQQQALQLQLMQAQAHVAPGAMEVERQDGAGSATRVVGAAAVVVAGGGSQQRQYQQSYQQPYQQPYQQGRSHSSSPSQRSSQQLQQQQQAYPQQRQGSQQHLGSPASGYGGTGSQQQRQQQHSGAMSGGAGGGGRSAGGGGGGSSQQQQHQQFVLLPRSFAEGQRDSLAPPLSGAPSGGGGPGGGGGVGGGLGGTGSGGADHVYGASGGGGGDGYGGGTGCGNLPQ*
</t>
  </si>
  <si>
    <t>C_9330002</t>
  </si>
  <si>
    <t xml:space="preserve">MRCLHPALLAATTGGALAPSQQQLQHQLQPSQLLPGSLAPTPHHHAQHHHALLLLHASQLAAYPTPTPTPGTTPGPLATLALTAPGGAGAGGGVAATAGGATPGLTQQLQLMSQQQLQQQLQRATPAGAVGRSDASLAPSQQHHH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V*
</t>
  </si>
  <si>
    <t>C_9340001</t>
  </si>
  <si>
    <t xml:space="preserve">MLPALLSATRNLPPRGGSSTAAATQTRNATASPRDGDTGGGGGGGRKAPSKQQDAAAAQLSAHERRLARMQERVAELETAALSEKAWQLTGEVGGGNRPVGSAMELDLDFESTAKPVPVQTDEMTGDIETLIKKRITERRFDDVVAGGTSEDKDDKLRAECRTLFKALCAKLDALSRFHFAPKPVIQISMYPA*
</t>
  </si>
  <si>
    <t>C_9350001</t>
  </si>
  <si>
    <t xml:space="preserve">MNGGSSSNAAPAATTAAAAVAAGGAGSGAAAAAPVAALAPAAAVDSGGTGGGAAAVAGIEGGGGGAAAAGGEDGAEEGPLAPLPVEEGEAEAEAGSGAAAAARRLLPGVPAKLRLLLCAPSPSDPAGSGSGSAAAPAGGAGAATGSASTGGYTGSGSGSGGGSVSGPVLLGALLPPVWRALLVVDAVMAESELQPLQVGGVIDLSEYGTAAPPPGGAATNASTITAAAAAAAAAAGLPAALAAHWRRLKDGLGLPLLAAACRAAGVAAPVGLPALPMELQLAVLKKLKDALWRPLYESEFAAAGAAAQSDQQLAAARGWAHVFGRRWQERVEARRRRQQFRPAVPGWGPPPLAPLARPPFMPPGTIGGDYDRLPAIGGGMMLPGGGLPGGLPGGFGFGGGVAGRGGGRFGGGGPGGLGGFGVPRPRQWGGGGMGGGWM*
</t>
  </si>
  <si>
    <t>C_9360001</t>
  </si>
  <si>
    <t xml:space="preserve">DANLLQPWIDDEAPLDDFNAHLVGYEDCPAFIRGYDLVIQFDPFDGPCLTGRSQKAWSNARVQRVEGTGPSSGRRNEGLSQPFICVPCHGRAGLSFGGYRDGGRCRAWHGPLSAVVYYPLELHDSGSGNSSSSSSDNSGSSSGSGSEQHGAAATEGA
</t>
  </si>
  <si>
    <t>C_9370001</t>
  </si>
  <si>
    <t xml:space="preserve">LQLPINPVTECTCFARVLEFRPPQAVIAEAKGGNGRPQSQLGQSITNV*
</t>
  </si>
  <si>
    <t>C_9370002</t>
  </si>
  <si>
    <t xml:space="preserve">MLQALAGGALGGLQTNGPANLVGALGLLQRAAAAVVTGVPSSSSPVPPHADRSLASLSAGAQSAAESACSHGGCGHDEAPCCSARSSSNSSSDAGAPRGLQQQLRSQQLQQHQHQQRRGIATSAGSALAYKFQSNVSPASSRGSGRGSKVATRDNYQ
</t>
  </si>
  <si>
    <t>C_9380001</t>
  </si>
  <si>
    <t xml:space="preserve">MDTESGSGGSSSADEDDLGEDGREEAPATQAPIGGPWVAAPAVLTAPALAAGGAAGAGGVEVIELASDSDSDSEAGDDGDGEGDADVAWEDDESGEGIEAGDAEEEVEEEGEGSEEGSEAGDDGMSDDGEAEEEEHDGEEGAAAAADDVGAEGWELEQGQDVGEEAEEELEEVPVPVRRHRPGDVDWPWSGWEEVQA*
</t>
  </si>
  <si>
    <t>C_9380002</t>
  </si>
  <si>
    <t xml:space="preserve">MEPGRLNFRHDNTLVYSTWWPDAQLQATTIGRDGGDLAWNYPISDSTGVYSVLVVSGEDLGLPHDALFYNDNEGLVTALALGSDGPTEVMWTVDLTDPRLWPGVENLLTPGQPDWAQITYSNQTLYIPTTQGMFVVGATNGEALWSDLRSRLNANIHVIERPGGPQVIYGRYLSNFESNTPQCRPPKPTGLVTKIPVRGSMPADGGEEPSTPTDAPAPDSRPRPSSPAAVAVALGLSGLPYNIVKADSKLRDRVAGAVEKLVSGQVIGFVRVRVLGVESAAGGTAAVLRLSLQRSGGASATAVASAIEDAALNGKLQEVVLAAKVPAKVRSVVLKV*
</t>
  </si>
  <si>
    <t>C_9390001</t>
  </si>
  <si>
    <t xml:space="preserve">MLVTAAVVTLVVFVGGFGALAPLYIVFVSWRCRDLLPRPQRQWRGVMAAAVTVACAACCVSMVVASAGFVSQAVAHAAFYPGVLMLIHMQHVAMRHSIMSHGSPANRACPWAAAWAPPAAAAAAWAVNALFGAPDKLILAGLASEAAVSGYHADNVGPSLLGGFVLIRSCKPGEPVELLQLPFPNPERLHFVLVNRKVRSMDAYWCIAGSGRMVAHGFQAFTDNLGHDNHVAGILTGDVKLVGESLDRDVIIEPVRAPLIPGMMAVKEAXXXXXXXXXXXXXXXXXXXXXXXXXXXXXXXXXXXXXXXXXXXXXXXXXXXXXXXXXXXXXXXXXXXXXXXXXXXXXXXXXXXXXXXXXXXXXXXXXXXXXXXXMAMTLGVWHGGR*
</t>
  </si>
  <si>
    <t>C_9390002</t>
  </si>
  <si>
    <t xml:space="preserve">MQQRVSNRSYAGAYVLERLPEDSPVLDFCNSYDTSGARESFLIDQDKRRRKLKRRMSTGCGRSEVRKALAEELRRLEAAERHRLDAERRAAVIARYLPLMMKAAEDLTAAQAYARMAALLDMLATAAVVTLVVFVDGFGALAPLYIVFVSWRCRDLLPRPQRQWRGVMAAAATVACAACVSKVVASAGFVSKAAACAAFVSQAVAHAAFYPEVCMAELYCEKSHRM*
</t>
  </si>
  <si>
    <t>C_930001</t>
  </si>
  <si>
    <t xml:space="preserve">PHTHTPTPTTHLARVHVPGQAQPLLQRRHQCRPPCTRPAPLHSRSLILCHTRPCRTQLPYPSTALTAVPHCRTQPPSCLLPTHQWGAALRPGSPRPGRAPRQRVLPSSRRQPAPSLNHCPPPQRPGTAHPAPRR
</t>
  </si>
  <si>
    <t>C_930002</t>
  </si>
  <si>
    <t xml:space="preserve">MGGLARSASARRPHSASAAVTALRHSQHPIAASPLQGHRLSHTSSSPSLRAGGARTAPAAASPSASASASSPPSPSPSSSPASSPSAEPYPYPHVPVMLREVLSAFAPLHVTSYLDCTLGAGGHASEMVAAHPELLTVYGIDVDPTAHTLAEPRIRAAAAGREGFGLRLLRGNYRDLRPLLGTVSSPPPQPTAILMDLGVSSMQVLNTWSEAELGRILRDYGEEKLWRVVARRLVQAREVEPIRTTTQLVKAVGHTQIGGKLGKGPKGVHPATRTFQALPDAIAALAPGGRLAVISFHSLEDRLVKHAFARAAGRPTPEDEHRTYGADKFAFLDELEASRVAVLNIFWSAERAKTGCPKCPLLALYAREMKAAGEGVEQEGVRRAALASAKGQLAEHSRAAQVQILRAKQAQQALQLQLQLAAAATDSSALGCGTGVAKAGGAEAEGGGTLGPAAGHVGGGGDSAAVRAGGGGGGAVTASCCCCSDSCVSSSSACRGRPPPMLLGSGSGSGGTAAAAAMTSTAAAAASAAGWGSSAAAVMGGSSSLVSSRQQSAATAAWMPATAASLTAAGSVGSSAGCLGAPPPPAVAPAAVAAARVMPPPALSMSPLLCTLSALAHAPTSTSCSHYPLLPLPPPLLPPPVPIGSSSSSLALAPLGYSCGFAWGGGPAGSGCAPAAAIPRGPCVAVMPVALSSLGAPWQHQHQQQVQHEPPDVHVHSGGDTAARANAPAPAPAAAPSAAATAAVGYGVGAPAAVAVASGNGLPPPAGPALLLTVVAAATAAAAAAATGDGGSVGGEQRRQQHVMDGGAADCFDDAFIDQAVFMDWCPAAPDVSPEQWVPVAAAGTAAVAVSAPAAAIAASTTRTTSSATPTATAAVDGGGVMQPIRRVQQQAAVTAPPAGWTSSSSAFRMSAAGSTSCAAFANYSSAGACTAGATLGSSSCYSYGNSANTCSGGSWRAYGTGACGGWPGAAVGAPSPPPPAAVPPPPFASPWLAGPPLHVPPPQQYAPHASLAATAAVTAVAFAPVDVGQAAACWGLGGSTSGGSSRLLLAPGGRSGAGSDGNSGGSSSRLLPPATPVAGSGHPMAVMSTMLQPCMQQQLQPQQPASHALLPPWGLQAFQPPLPPPPLHPLLSNYQHQQWWA*
</t>
  </si>
  <si>
    <t>C_930003</t>
  </si>
  <si>
    <t xml:space="preserve">MQVPRGRFLPYIPADNKTWAADDVIRAINDDLAELLSAPASEFWATVRDDASLHVCLDTYLRHKRRVFDDPGGGDDAEGGGVASSAASQQLARRVFMVLLRLVTPPEADPGGPPAATRAGLLYDGWLLHVPELMDVAALYGGANPGLTRKFLEQVFALQPRYWDDLAAAAPLLAGNLAEVVQRASAGAERALRSAGGGGGAGGSSGGVSGVQLRELADAVDYLRDAALTLAAFAAAAPPAAARLLLEADGGGLVLAAAAAHDRLLPQLGRLLASSSSSSSGSGSSSSQAFSSSSAAAKLAPLAACCRRLGAVLLKYGGCGAAPPGGAPPPRPMPQVRDLLPDYGAGFVAACLEAYGDNTETVRVGGAAGAMSSWSSLAGLAAAAAPAAPAMPPPPGAPGGAAFWKTGAGGGGGGGKMHRGTLKAIHGLGPGGNKGVMRQPHHQQQQQGGGGGGGGGGGGGGGGSDSDDGPDGNGGAGGRGTGGRGGSGGGRGGGDGGRGGGEGGSNPQRSYARKEQNKAAVANHHRKDRALRKQGMF*
</t>
  </si>
  <si>
    <t>C_930004</t>
  </si>
  <si>
    <t xml:space="preserve">MLRQLATLLPGALRSASGVNSLALNRGFKAVADVEIDFNNREVLKKYVGIRDHLSKEPGTRGKLIEALTEVLSSIKAAPEGSDYRKAVEASCIYRLKVCKENESDAAIEEVLDAHLEELIKEAKEEARLVPLIAGNAPWDVPADYAVPVVDYTDAATILDAPPKK*
</t>
  </si>
  <si>
    <t>C_930005</t>
  </si>
  <si>
    <t xml:space="preserve">MVKYAREPENADKTAKAKGSDLRVHFKNTRETXFALRKMSLXXXKKYLEDVIAHKRCIAFRRYQGAVGRTTQAKNENNPSGQGRWPVKSAEFILNLLKNAESNAEVKGLDIDNCFISHIQVNRAMRQRRRTYRAHGRVNPYMSSPCHIELMISEKSAGVKAEKASGHQGAQAQQGAAGEAPAHRHRLGVSSSISPHHLKCCV*
</t>
  </si>
  <si>
    <t>C_930006</t>
  </si>
  <si>
    <t xml:space="preserve">MAEFTLGLWGGLSDAPESAAGQPETHGVETSAAGGPENVIHAHGLLTESQAHGALLAESQAQGALLVESLAQGDLLAESQAHGQVLLDAASGLDAPVSAAATAAPDQQAQSQLSMDAAPRHPETQQPLDLQRIRDEYVISPDSLSKLAASSGADSVASLPFAQGAKHGSFFASNEALNAVVNLAQKVRVVVDGIIAGVWAATDDGRHVGTAATNTALVEFDKGGNVVDARPVMPTEAEAAHSQHKLEKVVQSVEPPQEPTAQPATPDVPSAAAIGEAVHLQKRALTPQSIVNATGPLNTAPPAITPLVTQGAMDHVIEGHAPAGRGMPGSAVVGPSDQSVLDRAFNLHGFSQLGREVNELVGRFDTMSDLYAAVNFGVSHTGGNPTNDLRIVFDHPIGHVVHTVDHRQVVVETNVAVVAWRRNGGVVELVTAFPSPASTTEAQQAPGMNTNVQPFPPPAPTPPTPTPTANSHLTFDVATGANMTAGAVTGAVTGGAILGPPGAAVGLALGAFVGMLGSLKF*
</t>
  </si>
  <si>
    <t>C_930007</t>
  </si>
  <si>
    <t xml:space="preserve">MADPMELANAQAAVQAVNTLAARPLIDAAKTLLGWTPSGSKQDAVKQCVRNMLGCQWAYVDALQDNFNKPGEEFTVKMKKCLESNNFRELAVAAKAFGNRMKDAEARVLDIGAALIGRPFLRQSIHQAERQVKEGERKMLVTTSGVVAAGIMCGVLGVAVAVDIICPTGGLVTAGTAAAMGIAFSAMVPLAFMASGAGMGLLLASIGAATSLHTKERTVLESIAAADKNQTDLAQKCMAASNIAVILQTCFKKLASFAGRVERAAAQGADAVRKVLPTAVPEIKLDSGIRLELQQLLSNGLETYKVDNDWLTRQAGPKQEAEALY
</t>
  </si>
  <si>
    <t>C_930008</t>
  </si>
  <si>
    <t xml:space="preserve">MLGPDGQPLEVVPVESTGEDAWAGVARVDRGGSSAFDLQSALLLAAGDAVALLLFAAAGRSNHGEATQVADALGTALPFIIGWFATAPFLGGFGADARKKGVPTAAATAAKCWAVGVPLGLVIRGLSRGYVPPTPFIAVSMGVTAVLLVGWRSALAATTKPDEPDSLKARKDKRGNPFEFLELLMSLTKRW*
</t>
  </si>
  <si>
    <t>C_930009</t>
  </si>
  <si>
    <t xml:space="preserve">MRWHCGEGTDQLLGSCRNELCRIFRGAMSRPDGVSRVRLLWEERGWRPGDGLTAAVGEAATRCDAAAVAFLFEELGAEMQADDMYGLSYPPLTGPIQAGDLRFLQLMLRTYRVRCRSKRFYCLVLCAAEAGHLAILRWLFEWAAERERVQGNDVPRHYYIEDALQNGLRRAIRNGHAAAVRFLLGQGARLEPGPPWWLEAARSGSVETLRVLAESGYAPNAACVYEAALEAGDRRVLREVARLGFTGCDAAAGLTALLGEPDVPLSELRWLLEGGSAGGGAGAGGSGGGAGGGGAGAASAWAAGRAGGRGKAGKKEEEKRAGPGAAAAGVAGAAEGASGGGAGEGPAAEALRYEGEWQRAVAAVRQRGRGREVREVCAWLEGWRQSQQGRMWPGHKPDCVEIE*
</t>
  </si>
  <si>
    <t xml:space="preserve">MGPVAAAQAAAGISVGFFKGFLEASSGPDGSAPPSGVWTFADVRDVGRAHIAAAVVPAAAGKRYIVSARRSTSAKSVTDVLKARLPQLAHIPDGQSGEEAEKVDPSAVESDLGLALTPVEDTLSDMATSLLRLGLAVPAGAGAEAKVADGQAAAEGAAKA*
</t>
  </si>
  <si>
    <t>C_930011</t>
  </si>
  <si>
    <t xml:space="preserve">MVPTPERWAFNSAARNGAGSAASWISYVATRLLPTAYASSPSSPTSSYDDECGGDQAEAAAAKLFDESEGHLGLLEGGHLITQWFAGLAGPHQLKPSHVTQLLSYLLLLPLSGAADSSSPAGAPAQCPRVRAWASRLMTILNLNPSNNANASHDNNASEDISPAAATATTQEEEARLLACNAEPLTASYRPLVFYLLMEAVAAATHVALRLMGFRAAATPNGCAQVYVWTPPAAAAATDATDATAAEETEPLVFLHGIGLGLTPYVRMLGRLVAGAAGRRAVYAVQYKHVSMRLTTRIPAPHEVAADVGAFLMREGVTRMSVLAHSYGTLVASALNKAAAANPAAAPAITRLTLVDPVCFAMFLPHLVRNAIYQQPVVAAATAAEAAAAPAAASVGGGLLRQLLKGLVVAEFHCSVALRRRLDWTTVNLWPSELPANSTIVLSGRDNLVPVAEVRQILANRAKRVASDANAAASLPTVLHHAHIGHGGFLVDADVQSGVLAAALGVPAATYAERIAAATAAAAAASAAAPATAGATAAASAEKPVAAAATAAEAAAAAAMAPPNPVEMFIAAVHSFAANANLLAAAAASNKTATPAAAPAAAGADVAAAATTAAKHVAPPTRGPPCRRRLPLQLLRRLQQKQQQAQQGLSGPGADATGGCSGRGPAPGLPMGFPAPELQLVPAFAYNSSAVAGCSGSSSGTRHQQQHPYTHSVPTPGHLWMVEEGRRASLQHATPSSGYSRHQHHQASAAAAYSTASVLRGCSSSAVGTVVRRKLLASAAVGSANVASAVVSVAARRGGVALPRFCW*
</t>
  </si>
  <si>
    <t>C_930012</t>
  </si>
  <si>
    <t xml:space="preserve">MTSEVPTTSRQGSVVPFTRIEGPDAWVAADFPNLEKEMFHLTPEHIAELDAAVDKVIASGKPLQEVSLADVHLPTLSLPLIDVGQQAQHGRGWSLLRGVPVQRYSRQQQLTAWWILGLHWGRAVPQNAKGHLIGHIKDLGRDPADPNTRLYATNAAQPWHNDGPADLVGLLCLSDGAEGGESGWSSSISVHNEILRTAPHLARVLADSWFFDRKGEVPAGKKPFFEIPVFNYHKGYLSVNYSDNYYHLSQRHAEVPRLGPDHHAAMELFNSLACSQQLSLRHILQPGDVQLLSNHTCLHYRGAFRDSPEHTRHLLRLWVSPPDDRPLPEVYSEIMGGSVVPGKRGGIFIQNGADHNPIPLEAE*
</t>
  </si>
  <si>
    <t>C_930013</t>
  </si>
  <si>
    <t xml:space="preserve">MSASSSAASPSSAMASCAATAAATYSARSVCERVSAASCVMVAPSSPMAALAAAAAASCRSSSRSTSAAPTRLALVAAPLSPSSAASAACARAASSSSKAAAASPKVVLMAEGSAANWLDTSVSEAASAEASEAAATATSSGPATPAVRPVSLSSRRSSRRPSSCCCSCWVAKALGEEVVGPDVVRARRARSGRDWVRSSRSRCTARPRQTSAITSDTSTGISIPSMNPPSHSTLSSSPAASPSGSRPSKSRRRRPASVPLALPAAAASSATPCAPRCSAGGLYSVTATDTTRLAGAATVGGGEAGSTEAAVMSTSDARTARPARVRRAVTLASAAAYAGAAAPVSSCSVGAAGDAASEAEARDREKLAARAEVPSSRSPAQASASGSSTWPGREARSGVPHTVTRRSREPSRTSQAAAPASQVAVAGSSEAAQRSKLEPCVTVTSALPIRRSEGGARDADVSSVVAVMLFVVELDAAAVAAAASVCSSAVRSPSVASRATAPGSAQAVPTSTVSTITAEPSAVSAGIPEPSSEITGGSVSRLTASGAEPPEAAVPAAAAAAAASMEEVVEAEVEEDTAARAKARVARLGLQTRPTEQAPKAGHQNSPAAALQRDRTTSARCRGTAAAPRELTALYDSRYICEAALAVDASNVKPLAKTVSEPLVAVALAELLALAAAESAGLERQEKTAGGGAAASATAATETAAAVVAFPLAPAVALAAAAAALRAYMSDATSDGRLHSRTVTRTPAAALKPSSGSVTTLKLSQSTYAKVLVLPNAPSSHGSTPPAQGSAPQPAAMSPSEFPSATDESAGMGANTSRSTPSVASAN
</t>
  </si>
  <si>
    <t>C_930014</t>
  </si>
  <si>
    <t xml:space="preserve">MRTRDCPACPATATTDSTQQLPHTRQQRPQRVDQQAGGVTGTAASAATAAASKAGGKAGAKTDYSGTYSLDDDEEEEGKESGASAAASGIVRPGEASTAVALSNGTAAAAPAAAGGNWTRFVVDGQCPPVSKELAAAVARRHTAAGNGAVIVTWANFALWDFVRTWVFHAKDVDDTYVSVELRRVPSATWADHSAKNNSAMKRYHFRGLDMQLDSVWPAVRVAAVTNRSLIVPKLACYCDKYW*
</t>
  </si>
  <si>
    <t>C_930015</t>
  </si>
  <si>
    <t xml:space="preserve">MALLAAGRRLPLVRDLSALAIITRREAGTGSSWLTSALMSTSSSSSGGSASASGGADAPDAAKTPAASPDADGDKQPVATAPATVPESASSSPATRDDEGDWTEVVHASGQVYYWNQRTGETTELGQPKPGGRGGGSGGGEGGGAGAGAGPGAGAGGSEGSGAGGGAGAGGGAGVHADPRAEAPLEDRTGTYAAVGIVVGAFLGWVSQFV*
</t>
  </si>
  <si>
    <t>C_930016</t>
  </si>
  <si>
    <t xml:space="preserve">MTSLLQAITPVPEAEDFSRRMSEFEYGLATFQRATVDFLEGLLPMMSAPLPRVWDQLPDGGLAEPVRARLSHGYPSELLGAGDCDANGLRAAALELEXXXXXXXXXXXXXXXXXXXXXXXXXXXXXXXXXXXXXXXXXXXXXXXXXXXXXXXXXXXXXXXXXXXXXXXXXXXXXXXXXXXXXXXXXXXXXXXXXXXXXXXXXXXXXXXXXXXXXXXXXXXXXXXXXXXXXXXXXXXXXXXXXXXXXXXXXXGMEVERLRRDLDREQGGLDRTFHKAERRHRLQEGLPEGGGGGGGMSGLLYRSRAARPLKR*
</t>
  </si>
  <si>
    <t>C_930017</t>
  </si>
  <si>
    <t xml:space="preserve">MADEMDPMTACITALTDAAMTTAQATALCGQFAFAADNSDLSDRLDQTNQGLNTLYLVSCGALVFVMHAGFAMLCAGAIRSKNTMNILLQTVMDAAVSAVAFYILGYGFAYGIGNNPNGFIGDSLFGLSRWVSHSSSSDAGANWQAWFFQWAFAATATTIPAGAVAERLNFNAYLIYSFFISAFVYPVVVHWVWAAEGWLGYARFGGYSHLFRSGMIDFAGSGVVHMTGGLAGLAGCIMVGPRMGRFDSNGQPVEMPGHSATLVVLGTVLLWFGWYGFNPGSQLIINYTASAAVVGRAAVTTTLSGAAGCLSCLLTAFLRHKAWDLVSGCNGALVGFVSITASANVVEPWAALIAGLVGGWVFDAVCLLFLKLRIDDPLSAAPMHAFCGAWGVFFAGLLAKKEYICESYGRDCEGYVADGLFYVGDGRLLASQVIGIISIFAWVFGLMLLLFGGLKAVGLLRISAEEEQAGLDVSKHGGSAYNYDHGLGKPEKAQALGL*
</t>
  </si>
  <si>
    <t xml:space="preserve">MSGRGKGGKGLGKGGAKRHRKVLRDNIQGITKPAIRRLARRGGVKRISGLIYEETRTVLKTFLENVIRDSVTYTEHARRKTVTVMDVVYALKRQGRTLYGFGG*
</t>
  </si>
  <si>
    <t>C_930019</t>
  </si>
  <si>
    <t xml:space="preserve">MSDLQGFSKQQFDEAYRRALERKRLFKEYLSRHQVMEKLNGAIEQLYECERLPENPMDWIADVITGREAGAGAAAAAAGGAGAGAGAGRPGSGGQAKPKSIGPKLTSA*
</t>
  </si>
  <si>
    <t>C_930021</t>
  </si>
  <si>
    <t xml:space="preserve">MALSAVSINRMTRDIKEMTQAPPAGISAWATGNSISRCQAQIIGPEGTPYMGGVFQLRVTFPDRYPMEPPNVKFVTKVYHPNVSKEDGNICCSVLNMPPKGDWKPAHSLRTVLLSIQSLLAEPNPADPLDADAARELTSHPQLFHSRAAEWTRLYASPDAQRNGYGASASTSTSVAAPAEKAQPPAAAGSIGMSRVQEPLVEVKGQARTQAAGTSSAALPAPLLGKQPQPASCTIAAVEALSSAAPAADGVTSAGSGGGDAAMPSNTPAGQDAQAGSTTVERTAIDGAVEGGLPPSTAAVGAQQPPVAKPAAQEGELQ*
</t>
  </si>
  <si>
    <t>C_930022</t>
  </si>
  <si>
    <t xml:space="preserve">MNGLRARNLVVVREAAATDLVEAKQKDANGKSSVDVDSTVVPNAHLRNGTVVYDARTNGNGNGAAHAASNGNGNGNGAKLPSPPPVLPSKPVAVPAAPAAAAEAPAAVAPPRPAATVNGSAARAAGSALSTQSLDNAMDAQAAGQIETVAATGAAKKPTSAAGTPYANPGGRWSQFKTYSTFQRTYEIWSFAFQFAWRYALLGQKWSYXXXXXXXXXXXXXXXXXXXXXXXXXXXXXXXXXXXXXXXXXXXXXXXXXXXXXXXXXXXXXXXXXXXXXXXXXXXXXXXXXXXXXXXXXXXXXXXXXXXXXXXXXXXXXXXXXXXXXXXXXXXXXXXXXXXXXXXXXXXXXXXXXXXXXXXXXXXXXXXXXXXXXXXXXXXXXXXXXAAGGRGFIKIGQQFSTRVDVLSPEFVKELEKLQGFQDRLATQRAEREVKGDDYSKSFKPQRSKDEAKERRKQILSSIGEDLLLAANDQPFRFPATFTFVVRSFTVLDGIGKSLDPRFDISEIAAPYARELLLEGNPVGAKFQKEFAKGLQQQAWQRVIAAALAASTLVNIGTVLSVSALTAGATASFAGAALFGFMLLKNWLTVVKLEKKELQLSGQVA*
</t>
  </si>
  <si>
    <t>C_930023</t>
  </si>
  <si>
    <t xml:space="preserve">MQGRAASSTSSTTTSNSNPASPAAYLEPGPYSCRQLPGQLSFLIGQGSSGPLDCAVRVFVPEDGSGMPRRWPLVVLSAGFLLRSELYDSYARDLAAWGFAVALYDLPEITDDVTMVSAITRGGKLSALAAAGDPRVRGMALLDPVDVTGMTPMGPNYPSALPAMRVACGPPRRLPALVVGAALNGDVIPADGNYKRFASATPGPCWLVELRGAGHLQFLDMQVGLFSMLSKSGPTPDDLVRRVSKAALVAWARELALPLARGEQVDGQQAMDRLQQTAAAAERLAPLSYSLKGFEPLGAAGSVSGSSAGSSSCCDTDVGSSNSSSSGFGSGAFGSGGFGAGGFGAFGSGAGGSWGSWGAGPASSSGASSPGASSSGASSSAPTSSSSSSTGGARKTWSSSWSGGFKAPEPSSDWSNYTSGSSSASAPPPPPPPPPPPPPPRSGPSTSSTSSGSGSGFAPVTSSYEDLMKMRAKALKALLVERGVDCSDCFEKADLARRIVERCR*
</t>
  </si>
  <si>
    <t>C_930024</t>
  </si>
  <si>
    <t xml:space="preserve">MVVVVVVVVVVTYGDRLEREHGGGSGVGDDDAPLPDYQPPVFKEELSDSEMEDAPVPVVRGAVAATVHAAPMPATANAARATAGEADAGSPEVAAVEAEAPRTTRRRAAAGSGKGAAAAAGAKAQAGAAGSGGRRGAAAGRRRGAASPATEEEAKGREAVEDAAIEVAAGAGEANEAAAAEAASPSESGEHAAAEEAAVEEQEPQGPKVAAAGRRGGRGGGGGNSGRAKAAAAEPSERAAGAAAGGPKPRAPPRRRGRGASADPDEAADVAAACVGVGTAGDGDADDDEAVEAAEAADEPAALPAAAAPAPTTGVRTRRSHLPPSVSFGVAAAGGRNALLALASPDATAAAAGAADGDPAGPATATAAAVGKRSREAAAGAAPAAAAAGAAGGGCAAGASERAAKMLKTENEQLKQRLAEMEARDKERMEEMRALRAAADKVEKKHTAAARELRDALEAARSEVEKARADNVKTTGR*
</t>
  </si>
  <si>
    <t>C_930025</t>
  </si>
  <si>
    <t xml:space="preserve">MQSSYLSGVTHVYYAFAWINEGPDFGLRDEFDNLGVVMGLRRRYPGMRALISIGGGGFDTSIWSAATGSAAARAKFVAGVAEWLRLALDALGPRDGGGGAGPQRRLLTAAVPGYSGDMSGLDLASLAAQLDYFNIMSYELADPCYGDDVTGLHTGWTQVAAGLAAYGSVPANKVRPSYKQLMADLSSSGGSVFVEVAEKAAYYVRGRRWVGFDIPETLWMKQQAAAQRGMAGVMIWDVTLDSDQQLLRAVTAGGPPPPRPCGGGWGGNGTCVGASAGQCCGEMGYCGLSEEACGSGCRGGPCAGGEQSPPPPPRGPLCGGGKINSGQCANSKECCSQYGYCGTGREWCGEGCKAVAVTISLAITIPEAIAIAFALPIAIVLTFSLTISQASPQPQAEPEPQTQSKPQAQA*
</t>
  </si>
  <si>
    <t>C_930026</t>
  </si>
  <si>
    <t xml:space="preserve">MGGVHFVNETGRDKIVIVFTVVWVPLPAAYYREIVRLAPGEEKWVPTFGGHANVFAWPSTGDAGKDRLIMDTLGKVFVAFNVVRAGVNVFGGFAFDWAEIFGVAFGEGLIAAVLDFFVGLVVDMVMDGIITGSADGALELVLRRAKGIIKKGVRSHQPSRPVTIRNCFVTNTLGLISARTVKLLESRGGADFEVHKVEAWKVWERNFAFVGRLV*
</t>
  </si>
  <si>
    <t>C_930027</t>
  </si>
  <si>
    <t xml:space="preserve">MPALVSVTSRIGAQHRAAAPSKASVRVPATIARAEPKFTLDNSRNSAEGYVEKDTAGQSNMYPTVMKPFEAGSASDTVQQDNFNNALAAGASVAALGAIALGLTALLNAGSSTPAVDTEDFSAYDSLSSYAAKFSPRAAPAPVAAPVAEPVAVEAPAVASE*
</t>
  </si>
  <si>
    <t>C_930028</t>
  </si>
  <si>
    <t xml:space="preserve">MAVMASATPRLLILHPPVPAYVDPYALAPRPGPAPWARAPTXXXXXXXXXXXXXXXXXXXXXXXXXXXXXXPPPRHSSACALTGLRYGLNLPLGPTSGGFIGPAPGLYQAGVSVNLTRVWLGFNLNARRVLNDFGVLRWYAYLVQFLSFELTRVATRLLVVPLAPPPGAAAAASGGGGGGAGTGGGSGGGVVGVGGVVTSGAGEGAGTPAALDAGAGGVSGGGGGAAGGGVVAAGGAVNAMTGGPTGTGGGGGGAGAGGVSALPAAAAAGAAQDAAATAAAADNSSSQSGGDSSSSGSGSGGSSSNDEQYAQGTLGGTFNVRGDTPETLAGQPERDASGQRVARGTAAQAAEDAALRQALMLQLTGGSSTGSSTGSSTGSSGAGLGADGGSSSGGGADGLFLPDSLMWLLEEEY*
</t>
  </si>
  <si>
    <t>C_930029</t>
  </si>
  <si>
    <t xml:space="preserve">FPVRNRIFARSINGVVTNFIWNLYLDHLFLIITQIGTVGTVISARQDSTFDGRTTFTTSVVLGKREDPGLELASRQLVEVIGAAGHNKPITLCLGLKEASPALVKELVAAVREDNVW
</t>
  </si>
  <si>
    <t>C_930030</t>
  </si>
  <si>
    <t xml:space="preserve">MDTPWSCDPAPSQPTVRQQQATWQQQQGFPMTKLVGGMRHGAWQVHASGGVGAPAAHEMGVIVEGKGAAPLLSNEEVMCTGEKGRAWV*
</t>
  </si>
  <si>
    <t>C_930031</t>
  </si>
  <si>
    <t xml:space="preserve">MTTWVTTVTRRSVKWWVSVQEWLRYRRKVGGAGSGGGGGGLLGSGGGPGSPARQDDEVVSLALLYLAAAVPLVAFALASGGN*
</t>
  </si>
  <si>
    <t>C_930032</t>
  </si>
  <si>
    <t xml:space="preserve">MREETAAAGAVHTHAGGRSSGGGGGEASGGSNRKSQQHQLQEPLQQAQPLVKQEEHEQQAASVPPSTVTTTTTTTKGSAPKPRVTIVSRRRASDGGHVLVRRREHSSGSPSAAALAAAAEEATVLAAATAAAGAAAGRRARSFVSRGALVSSDGRRGPSSAHTPTPPPPPQQQLQQHGEEPLPQSPQQQLLLPQSVEDYYYCTGGAANGRSPSTAAAGSMRKPMPCAAVALTFVDNAAAAPAAAARQLSAGPEAFATADAPMDWDMADTNGAGAEFMMVDEEVSGAAATETATAFDIHHNEHGFRVNPAADVESAETEAVTGAARSGSSLCQQRLAPAAGRVLQYGGRLVSGAGAAAAAAASPAAAANTPALAFTVATLQAALPLRAAAQADANAGGFRSGLHYDSKRDPLLLLRRGGSGTSGGVGGAASVKAALMPSSSEPCAASPFSAAHVVATAPAARSLACPSPSASSCSSHHRHHHLAHYDSSSGGPTTGAAIGATQQQAIAATYMEDEHASPFQAPWACPLPSPQDHRRAGALKTGHSHGHDGRADCSSLGSTGGMPRPYPPSSCPPQAPPAAGATASVLNGSSSSWCAGATVASCRIVPPAACYEDMLAPFLSAPGGYCIMDTDGNTTTAASAAAAAAATAAATAAPPCATPVRQTAPAVPAAPAALLPSQQQLALPLPQLQPLREDDFNDDLIRMLLEDERRQNETLVASLAAISTATASIAAPTAATAYTAPPAANSPAAAAAPPTAPQPPQPQPQNGAQYFYSVGGAAAATAAAAAPASAALASAVSTAATTASLSADGSSGQLGSGYGGTSVGSCGGSPRGHAGVATGEAALRSCGSSCPRSAFATATAIASATAVPDYATAWWMQPQQPSAVAAGRNGCPCFTCGGAAGDTSATASHQQPQMPLQSQSQPHQMSAVETASAVHTRASPGAVPPPWQQPQAAATASAAAATASAAAAGSLPYFAVCDPQCLPYLHAQQQQQQQQHWGTASGVDGSSRMAAPPTAQAAQYEMLATAMKWQ*
</t>
  </si>
  <si>
    <t>C_930033</t>
  </si>
  <si>
    <t xml:space="preserve">MNVTRLIAPPPPPPPQVYDAEAADIWSCGVVLFVMLFGCHPFLAAEDTAQRKHAQVAVAVMKLIENAVRGNIQVPPGAAELYPAALDLIRRILVSAPGQRSKLPAIMEHPWFQDKLPPGALLLNAAYLAMEHPAAELRQTPEEVHAIITAALQASGGGGGGGPGGGGGGPGGSGGQQQDDKSECNSGQGGGGGGMGGMGGMGGDVSVMSEASRSFAPAPHSGSGHPGHQHQQHQQQQHHQQHQQQQQQQGVGSPAAVQQQHHQHQLQHQQQQQQQHQHQHQHQQQQQQQQQQQLGPGSGGGGPGSGGAATFMQMGHNPHAPYGTGSAHGGGPAGSALLAMSVGMTGANDANGITGGTSRGNSGSSHPQMAPGIMLGQPGPAGGAGGMGSMGHMGPGHAHAHAHAQMQMQMHGQQMHGQQMHMHPMAPHPSPAMSAASASMVGGGGGGGSGLPPHAGNTAQLMSTADGGGGGGGGMQPAHSSGNAGHGHGHGRGGGGGGGGMMPGGAAASSGVGMSAMDTSGGGPGRGGAAGGGHRPPGGPNAMELHYAKLDVVLQYAKGAQAF*
</t>
  </si>
  <si>
    <t>C_930034</t>
  </si>
  <si>
    <t xml:space="preserve">MAVGKNKRISKGKKGGKKKASDPFAKKDWYDIKAPTMFTVRNVGKTLVTRTQGTKIASEALKGRVFEVSLADLQKVKNEDDAFRKMRLRVEDVQGRNCLTNFWGMDFTTDKLRSLVRKWQTLIEAHVDVKTTDGYTLRVFCISFTKKRQGQIKRTCYAQSAQIRQIRKKMMEIITREATSCDLKELVAKFIPESIGKDIEKSCQGIYPLQNTFIRKVKVLKAPKFDITKLMEVHGDYSEEVGAKIERPAAAAPAVEEAATA*
</t>
  </si>
  <si>
    <t>C_930035</t>
  </si>
  <si>
    <t xml:space="preserve">MAEGDDEDYHFVGTPLEDEQEGRANQYRKPVKDPGTVRTLPVWKQEVTDEQGRKRFHGAFTGGFSAGYYNTVGSAEDRHGLGYDPFVGAEEFRQAAKRRKMAGGRGVGGGAGAAGGGGGGGGAGGGGGGGQEGAQRGRIAFGTGALEDTDTFGYMEDYVEEDGLAGAGRRRQPLLLESGKPAPLLLQGRGHTYSHGGRGAGAAGGQQQGNGLIPGFVPSSSSSTTGVVITEYFPAPQQHAAATATPPAPAAATAAGGAPPPPAAPLPAAPPPPPEVPPPADQELRREMEGLAAMVARSGPAFEAIARKTAVAALAAVAADGAGGGGSSNGGSSGWQRPGPLTVEQRMAMLGETPLPGTAATTAAAAAAAAAATAAGGASASASAAAAATAATGAPGAAAAQGRHGHGHPHQPVVGRVAEADKRQVAELLQSNFVRGEMQDLQMDGSGQGAAPQVGLRPGGRQATAAAAAAAAFLSRFTGGSSTETAVLQPEGEGGLQQAGAAAAAAGAGAAAGGGDEGVVVRQEPVRTSTEWRPEPLLCKRFNVPDPYKGKPQQQQGPTSKLDQLVLHETSTCHHLPPGQPPQQQQPAALALPPPPPLPPGGGWMAIPPGGAPAQPPAPAFGMPPPPLPPPPAAFPPPPPFQSRPGMPPPPSAPAPTAYASGTAFPPPPPHPHGFMPPPPPLPPHMALPPHLAAPPPFPPPPAHHQPPAPAASATATDAASAFLSSFGQSLFSEAAEPARPPDAAAAPPAAPEPEAWAPPLPMEPPPPLPEEDLVVPLDRPLDLFSAIFEAESESDDEDEPADQHSNGQPGGAAATAAAAQQPEAVQQQQQQPQPGPNGAGSNGAAPAAPAPPQGPAKSLAEALMRAQEVSAQRAAEARQRGAADALQQQLLQPVTVAAASAATAGGGGATAGGGAGGLLGSVDPEVQERIRAALSLFQKHRGGVKESKDRDKKRKDKDKDRRRDKDKDKRRRKEKRSKSKDAGKDRRRRGKDKGDKEHKEERRRKKSSKDKEKEKDEDXXXXXXXXXXXXXXXXXRRRRRGRLVGVRGGERSSPAVAARPGAAAAIAAAAAAAVTAVAAAGGS*
</t>
  </si>
  <si>
    <t>C_930036</t>
  </si>
  <si>
    <t xml:space="preserve">MPVTLPSRTWPTSDSTHIGMARIQPPLPCLPPSVVLPYARTPQTTIPVPRGKPPMLVSCRCPARGIYTSAPKPPKTSTLPPFLRPNRPKPSTLRRCVAPKPKNFSP
</t>
  </si>
  <si>
    <t>C_930037</t>
  </si>
  <si>
    <t xml:space="preserve">MLASLLPSAASALSAPAVGALPLLAQQLGRRLYHKNVVEHYERPRNVGSFDKSDPDVGTGLVGAPACGDVMKLQIKVDEQGNIVDARFKTFGCGSAIASSSVATEWVKGKSLDEVLKIKNSDIAKHLSLPPVKLHCSMLAEDAIKAAVKDIQAKRTKTATAAA*
</t>
  </si>
  <si>
    <t>C_930038</t>
  </si>
  <si>
    <t xml:space="preserve">MLEGFEDKSAAFQCVFAFAPGPGSEPVTFVGRLPGRIVPPRGPSGGKWGDLSRLFELEGYGRTYAEMDEATLRAVSHRRASKAGKRQ
</t>
  </si>
  <si>
    <t>C_930039</t>
  </si>
  <si>
    <t xml:space="preserve">MPMDIPASTACVVRIVHEASAVVPSMVETTADGAILLAITGEAAIHNRLKELNAAGRANEHAGGTTVEIRVRLPALEHWRSDAPYRLVLLDTPGPNEAGARHLGLQVDRVLENADCILYLLDFTKMGTSDEKVLLDQLKSLNPALLQSISSRLFFVVNKIDVQAPGALQPPDTPKYVADYVKRQLDTVIDSSQVLLVSAAHARLSRLVRENRASQLDMRHFKQIVYGMRGMDKEYSAQELFTASVELETSCDIKLLEEIVLGYLAEHGGYVKLQAKASELPKRLQQLHNFLALYEAGLRKDEAEMKAEAAKLAEQLSTVKTEAQATMGTSQILTEPLEAKIRAMFEEKRLSLVNQLCRVVDGGKDQETSSGHRGVWETVRKKYPSLSSQQDKEELRDQLEELEAYVVQALEAELRTWAQTLVHTVESEHGRLVSNVDAEIEKFSRRVEEVVGKALNVTLQKADLNLPRTLRIDFDSNVDSFMGSGIRSATQQMQEVIQKTIDYYVWVSGPFNWGGRWYVLALGIFFARQCINHTLRRNEEAFDKAIGLAAAEYIGQAIQAVDGYTNR*
</t>
  </si>
  <si>
    <t>C_930040</t>
  </si>
  <si>
    <t xml:space="preserve">MPTNAPSAKPTAAPGGPRMAPPVTAPVTAPAVMFAPPRWASPDARPPRYRPYRTPPAPRAPSSMQPITSSVLRAPFQRPKWPSPIPKSPMERSRTAVPAASVRAPNTGTQVTAPGPISHPGLATPPAGHPALATPPREHHVLATPSA
</t>
  </si>
  <si>
    <t>C_930041</t>
  </si>
  <si>
    <t xml:space="preserve">MAAPEQTQKTKSDELLEGQRKIERLLARARSLVATCGEPGDAHIAVARGLLDARSRDDEVTVAVVGLMKCGKSSLLSALCGTNLMPMDIPASTACVVRIVHEASAVVPSMVETTADGAILLAITGEAAIHNRLKELNAAGRANEHAGGTTEEIRVRLPALEHWRSDAPYRLVLLDTPGPNEREQGIWGSRYELAAAQFPGRGGSPESTTAIYTHPWAVCCMRYACIYCVAKSHDCLP*
</t>
  </si>
  <si>
    <t>C_930042</t>
  </si>
  <si>
    <t xml:space="preserve">MVLQELGSRISKAVATLAASSVIDEKVLDALLKEICTALLQSDVNVKQVANLRNGVKKRVNIQELAAGLNKQRVIEKAVFDELCDMLDSGADPKKLELKKEKGKQQVVMFVGLQGSGKTTTCTKYAYYYKKKGWKPALVCADTYRAGAFDQLKQNATKAQIPFYGSYKETDPAAIAQQGVLRFREEGRDLIIVDTSGRHKQEAALFEEMKQVAAAVSPDVIIFVMDGSIGQAAFDQAKAFKEAVEVGAVIITKLDGHAKGGGALSAVSATKSPIIFLGTGEHMDQFESFETKRFVQRLLGKGDVSGLMDKIQDVIPEDKQPELLDTISKGNVNMRVLKDMFESVLELGPMSQMMSMLPGFNSELMPKGNDKQNQMMIRRYITIIESMTDKEMDTTNIKMLSETSRVNRLARGSGSTPAQVRGLPPTRPASFYPCPQALKAANLPKNLKGMKGDVQMNPRQMQAALGKMSRALPPQLMQQLGGMSGLQSLMKGLDGKMMGGMGK*
</t>
  </si>
  <si>
    <t>C_930043</t>
  </si>
  <si>
    <t xml:space="preserve">MSSEIPTTSRQGSVVPFTRIEGSDAWVAADFPSLEKEMFHLTPEHIAELDAAVDKVIASGKPLQDVSLADVHLPTLSLPLIDVGQQAQHGRGWSLLRGVPVQRYSRQQQLTAWWILGLHWGRAVPQNAKGHLIGHIKDLGRDPADPNTRLYATNAAQPWHNDGPADLVGLLCLSDGAEGGESGWSSSISVHNEILRTAPHLARVLADSWFFDRKGEVPAGKKPFFEIPVFNYHKGYLSVNYSDNYYHLSQRHAEVPRLGPDHHAAMELFNSLACSQQLSLRHILQPGDVQLLSNHTCLHYRGAFRDSPEHTRHLLRLWVSPPDDRPLPEVYSEIMGGSVVPGKRGGIFIQNADHNPIPLEAE*
</t>
  </si>
  <si>
    <t>C_930044</t>
  </si>
  <si>
    <t xml:space="preserve">MXXXXXXXXXXXXXXXXXPGKVMSEDGAGGGDGAEHDPAELLSVEQRGQALLAARRVMERVGRTYGSQTPEFQALERAAAEEAARRRRDERLLDGADALMRGACGADDDEEGGGGTPGEAASPRGPLHHSLSTEIAIHLSIYDALNAAVDSIVRWQSGVHRWQLRTWKQMASAYLFNQQLMAGLGVAPGPAFVERPAALQDESGGPAPAARTGSASNMGAEAAAAAAAAAAEGSFSVLPPWLRVNSPAAAGPPKRASFVEHASGVLSPSQLSMTEAAHRARSTTGPGGSHLGPSPHPYAHPHNAVAPAFMPAGAGPHAATVAVAPAQQQQQQQQHGAAAQEGGRWASSSPHPYAHPPPLPLGGGYTMSPPGSAGTGAGTARHMPLLLEENSQSSWGATSPSTVAPPQPEEQLGEAEMAAVMAAWATPLAAPLAAPWRPLSTVAFSQTAATAAAAAAVVVAAKDQPPAPQPMTWAAPAPGRSSQSGVAPTSADGAVVGMSPPPRRPSTTGGVRTSGSGSAGGSSRGSGDADRTTGQPTAGGVRNTPVFTGSVTMPPIRGGAAVAAGAGVGGNASGWLRDRPSPLRDTQSADVQAVLAAAARRMPAPPPAGPARGARGYSYSHAITPVPEERVGLAAAG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*
</t>
  </si>
  <si>
    <t xml:space="preserve">MAAGCGALPWAGGVDPCDDGAFGNTSTFAYVDCDNFNVVTLDLSGQMLTGCQFPSTWSTSPGLSFLKTVRVNNATGLALTQDVALPSIETLEFIGAQGIAPSAFVNLAAMTGLKTLRVIDYPFFGPIPSGLGALVQLTEVRLSGTNLAGPIPSDFASLTNLAILDLSYSPGMCGPVPTGLAACTLLDTNGTYIARSXXXXXXXXXXXXXXXXXPAVAAANVSVALSGPASRRTVAPGANFTSLGGGAFRYVHTLEAQELLTAVLHVSGAAAATVTVAVAAVSPAAVAYGASIGAATVQLYGAGSSTSSNSSSGVSLAPGLLLTGLSEVSNRLALPVVRPSGVAFGGNPGLLAVVSLVGPRPGSGGAAVVTTTTFNGSWSYGNRSYVAFFRAPSPGLYDVTVSLTHPAMSAATASVAVVFNATQPPLAVTGSLTLSVLNASRVGDWAYLTAALNDVAGRPALSTSGVALTARGSASGSLDLALTPAGSAWRARYNFTQQESVAFTLTVAGAVAGTAAVSVLGVAPSYLSLPASLAGARMINVLSASAAPASSSSTSSSSNTSSSGLLGTDVTTGLTSAAIATGAALVVPLAQAVSVEVPVLTALGGRWLSDPGLSVVLSLVPSALLEDVSSTYAAALQGSLRRLLRAAGELDAAAWERGDDEEAGASDLRRRGLQSGGGATYYDVSAWNSSAASFYGSVYSHAYDYPTYTGEFAADNAAGAGVDLGAYAWDPASEPRDPWPVAAAGGAAPAPPLNADSPEAVSAIQDQLAATPGVLTFKGNFSTFKSAYLLSLWLPASDTYTALLSVRHPAAAGSLRLSRFLLTGMDMSALASAANASQWDPAVNPLVTLNVEYPGLASAAAYPGGVTALLADVRQLLAGRAGLASRDNLVVWSLGAGAAGTGVKLVMQIWFDSNWASVSSGFAAMSALQFFYLRLTSLPGPLLTDTAAYPALPATSVAASNVSLSEPFASLLLGSSDAVNADGSTAGAAAPLTILPISLSDASTVTTASVLAAAAASGDPALAAPPVLTLVGEPYVEVVEGGSFADPGAYMYDPLDGFSAAAGVRVTVRLCSRPSDVASLMYALNAAAAAASATAGASGNATTAAAVSVAAVAEAAAPPPAVFSCLSSPALSAAANANSSANATATSGSLTVFASGFTLDASTANAASQMYLLSYSAVNSRGAAAVPRHRALVVRSRCNAAAGEFWCPALGACSVGRVCSPSLATLAFALAAVSSSTSASTTSSIDAAAAAAAAGTAASGGSAPLAVLSTPDGGVAVVGADGSTVFLDPLAYTRTSFASADALVAFATDPSNYGVLGNLLLSATDLSGGAAAAATAATAAAAGFVSADQPTYSRDTLPPVISLLGSGMPALTADGSAVMVDTVEVGTAWADPGAVARDATDGDLTALLQTYGAGAVDTSRPTPPGAGFSFLVEYAVSDLSGNAAEPAHRLIVVACPAGQTACTDAGGLPACATPDGICGGDAIAPADGITGATADTTDAAAATAAASSSTTNNMTATTLLTSASLAPPSLRLIGKAEVTVTQGSSFERCAASLLPATATCDAGAAAWDVRDGSLDLRVTVCGTPLRASRPGQVLLPLALACSASTATPGTYTLTYAVANSAGLTAYASRRLTVLPACPPGERVCSGGGATGTPVVCSTGGGTCAGDLLEGTSALAANFSLSLASASDAASPAAPTLQLLTGAAAPALVTLRRGRPYAPCAAGTDLSMPSTQPCEPGAIAWTTAAAATDGASNFTTAANLTDRVVVCPPLACLRALAAASSSNTTFAALSANATGCSADLLRRHTLAAKGLAGCGINTLAPPGAVFYIDYWVWDDSRPPLNATARRTLVITEPCPEPAAPNFCSDGDGGFLCSPTPCGDATAVFLPPRTDGPAIALLPSGGSGDATAAAAGGGGGSIVYVEFGTVPPVYLGPCASGNDTRGCGATASGYSLPLAPGGAVTAADLTPYLSVLATTPCPASASATEPCLACSLEALAVAGACLPGVYTFRYTVSDEQGRVAAADRTVVVYQRARVDAVMALLPSGLTDPTAAGQLLTHLRNTSHTDYAAALANVTARLTRAGLAVRASDVDITAASVEPASPPPTVAAPASLVVSVAVTLYNPPALHRGAQGVAELAAAAGSASGTLAGRRRRDLLGLLPDGDAAGDDDSVEWEGGFMDGIEIPVDVSDVMAEVWRGLAVQRLRELRTQSRPLRALLALTTSGPTTSSPSAFATQQLQQQDEGRRLLRLELSETGLTAGVAGPELVLLPSGDYEAEQEQGREDEAEQEAAGRDASERLLARTARMLLQANSTTSTNTATTSNSSAITANLLSAMAAAVTLSLNATSSSASMPASPDMLAGYAVAAASLASALAASLTDVSSQLAALPSAINTTFGDAAAAFEEELAARAQAALAALLGDSGAATNASLVGAAEVERLLDLQLAAAAAASAAIGELGATMTQLAADTRSQTDRALYVAAAVAAQLAMAEEGDAADELALMGAGCYRLQQEGFRTSFTVSRFGGASTGSSSSSGRRLLASSGSFGSSSAATAGAGGSSSGVVAWLGYYLTGGSAAAASSALLAGLYGGGNLDFGASLSSAGARPRHLGSGADNRVVGGLMLHTTRRVLPVLVLGGDGGSGAGVAAGGGASGRCSGSSRSSEFAELDASCHLYELAYLRQNGNSSAGNASASDGSSSSSSGSSAATTGLDSGALAALRRLFGSANNSVAPYGVDPVFLRASPLYRADLAAKQDWYYNTSDPGQTSATGAPYGFHARDLAGRPAGFPVLLESGLGAGRAAALLRYLADGNYLDRRQTQAMTAELLVYNPGLHAFAFYRGEFDWTPSGAIAGRLSAVGFPAMPYVRPGGSLAQAMPQVFAKELLALWLLTGFFIVVTAVGLVSAALRARRHATAAAAAADEALIAEAEALGLPKPAAGDFHGLQQAPGAAKGGRALKPSMTTVRRVLVKGGAGGMTMKMSPHQRMLRDEESAEREERLEASGAAGLSLRRAIFREFVRHDGGLLFDVAVCLLLLVAAAYWTAVVDNHLALYDAQAYYNIYDAQGSAAANWLLPVRARNATLLPAPLAAATASNSSSNGTDASADGSDAAAATLSGNAALLLTQLGLTAPDTAGDPGRWMLPAADPVAAGGTDEWDAFNQVINNAHELVDLWTGYGIIQAVVIIFLIAKLVGVLEFQARLGIICRSLMTMANPIAHLVIVLSVVVVMLAAASNLVMGTRVPAFSTLTGALTDTFALIVGVGMLDLSYLSDPSLQLSAVERSAAGLILAFQVLLLMFVLVSFFFALMGHIFMKQKHSIDWQAAPGVGADLVNVVFPDMARKLMDMM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GWLRDRPSPLRDTQSADVQAVLAAAARRMPAPPPAGPARGARGYSYSHAITPVPEERVGLAAAGSPGCGAGAAGPLGDTADVAKLRTASEFIPRSGGSIGGGGAGGAFAGMKERLVGLMRGRSQLASRDGSASGADASSAGNSPTGMARRQGSAGGAAAGGAGRVSAGGSAADRNMVYNMAYTLPRQNAEGTDASASEAEGGPQ*
</t>
  </si>
  <si>
    <t>C_930046</t>
  </si>
  <si>
    <t xml:space="preserve">MHRAQAVAPLRRRGAAVVAHASSNGNGNGKPPGSGSPGDEVFKNLDLKSLNDLPLSKLTETANAVWERLKWVWVGVGRGVDREDLRSQLSSLETSRAAAAGERDEVAESLRQLVGWVEELGELVSEGEELQLPAAAAGAAAGAGGAAAGGAVEVPAGAAALTTSNRELAAAADTLRAEVAEVNTQLAAARTQATEAAAREAAATAAAAAAGAQRDAAVAAAAAVAAERDALAAGVAQLSAIKDAAAAAGLGLVELAQMSSQMMFDFVKAVAARELALVEAPGFLGMAVLPESATVVRVQTQWESIPAWEAWSGGPAARRHHYPAGLYQYAPKRGEGFPEDYLPFKDLEEPVNAKY*
</t>
  </si>
  <si>
    <t>C_930047</t>
  </si>
  <si>
    <t xml:space="preserve">MPPPAARLPLHSGGGGASPASAPPSAAASAPGGAAGGGSGAGAAGGAAGGGGGELRRSSGSGGLTGALVAAAAAAAEEEGLPNDPRLRWKRACRAQQEQQRQQQGQQQRQGQQQQQQQQRQGQEQQQEERRKEVLSVTVPLPPPPPQPQPRVHSPAGAGVPAAPSTGAAFATATARAATAAATAATAAGADAAHAEGGVSPSGAAGVVAAVVQPPHPQLLLPQQQQQHEEQVLLQPPPGPGAQTPEQAAGNLLTGPPPLWPPDPSPVSAAEMEDGLDAAVAAVAAAAVAAAAPPATGAPAASHLHHSNAAGGQTRPAAGRGLPPHLLPLPPPPPQPAPMAATMAVPAAAPLVGAIAPGTGQRRRGMLPPPLPPHLLAVVQSGSPPPPPPPRPQPLHRVSLAPRPARGGAHTTHQQQQAPAGDGSTNHHCHPQQQQQQQQPQHQPHQHPHQHPHPHQQHEGHSSTQKHSSSTPRLHHAQANNHQQAQPHQQPHQLPHRLGSEAAATSAGAGGSGDGSIGGGGGAGGSADVEAEVEVWALRHAPPQCWADGNAGPGAGAAAAAGVGADAGAGSCLAAPATADGAAAAAAAANGHAPPPPPPLPPPPPPLLRDLVRAGNVGGGTVDAGHRLQQLLSDLYDAEAVAAAAAAAHVRVGAEEDTEAEVAEEAEEAGEVAEELPLHSPPTPPEQAAPRHRAMCGSSSGSSGNGLVDGGGGSSSGGRGDAPIGSSTGARVPSGGCSSTTWRRRRVPLTPALAATWLYVPAPRLAELMEVAGCLTVVASAAAAAVAVVVMLTEVAVPATSMAAAVAAAMAAGAGNGATMLETRLVLEPAAPLLSAALNPAATTVGTAAGAGCARVVCCDLPPEALLQLLLGGSSSSRGAGSSTGGQPTHAQQEQEQKQEQMAPPGGTGGSVCAGPGGGGGNEAWRAVVEHLGADISAGELLDAASRLVRHTACLPHIRAALRQRRRAQERLLQRLPRSRQRPQPQLPPAAPASTQPPSPPGKDKEHEEEASAHEAEPTHLQSQQHLPRQLGRLQQEATAAAAAVTAAAKLNPNPDSGIDLDSDPVNAAATAVSEGSSSSSGDEEQEDKRDSEHGGGGDDGGDGDAIPAAARRHYHAIACALNAPLDSWPELAPLLAHLRAATAPTALLPPVTDPAEAAAAGSWADVAGRPQQPHWESPEPSMEEVEEAGEANAAAAASRHGAPDPAAAAAATAATDTAFTPAAAAAATATADAVEQPPPLPPPPLPGRPYDQLPYDELLERYERDLYRLLAARPLTLFQIRDRLPIPPLLLGRARPSTFLLRRPHLYCQVRVMRGRRVFAAAAAAAAGCDGDGDGGNEQRSPGSGSSGTGASSSSGGASSSSSSSSSSSSSSGDDDADSTECAAGSAQLHDGRRLMRAPPTADDIGGGGGSGGDNGGKGAGGGGGGGS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RRRWRSWK*
</t>
  </si>
  <si>
    <t>C_930048</t>
  </si>
  <si>
    <t xml:space="preserve">MASVPGEVARSDRGEVLALWDRVLEQVAFAAPDLTGQQAVAVAGALAALPFSHGPRVEATLAALQRVLRYSSHAVVPAAPPPPPKATAPTVAAAAAASRRRGAAGGAAAGPLSSIDGGAGPESQQQQQQQQRSGPAPPPSDMHGGSYARLLYVLGRINSSARPWRMSVRLPPSYIRGLLLGSYAALAPAAPPGAVAASAGSSAAGGLRPKDYAHMLYGLACLRVAPPVPWLYAFYVTSARAVPAMNDTELSMLMYGACRIAPPAGAPAAVVAAAKPPAPWIEACLDQFARRFAAPRPAAAHAGRGGRGSAGSGSGSGGEEEQHQVQHQHHQQDGEEEEEQDAGREAGRKEEYVGMDGAALAGVVLALGRLKYKPRRVWLDAHLAASGAALAAGRLSPTEISHLVRGYAFLGVTPPDEWLAALWEASGAALAAAAARQQQLAAARAQQQQQQQQGAQQPAAEGVQKQQGAGHERRQGTGVGASKSAAATATAAATYSATATFSPAMLADLAWALGLLKVPIPRRWYGALLSVLAATPLEQLRPYHRRRLLAALAAFECKDLQRWYEHFRIPLKEMPGYGDLKAAAAQRRVQAARAALLAERRLKQQQQGQAGAGAGVGAKAGAGAGAGAAAGAEQKEAAKAAKGAKKGQKPQKGQRSGGKKKGQQQEQKEQQQA*
</t>
  </si>
  <si>
    <t>C_930049</t>
  </si>
  <si>
    <t xml:space="preserve">MQVVIAPRGFPEAASSLADDEPEGLLRVGGPSAAAAAAAVAVAGVLDSDHEEVFATSPAEQEEEEEEAQLESRRRSGLGASTSASGNSSGSGSGKLNNGGGNGRGNGNGNGRAGVSANGAAAAAVGSSGSSIAAPSWPVPPQRPVNGTSTAASKSGSNSSSSTPAVAFPGFPSPPGSSAAAAAPPVLRPLGSPASSIGGGGGSGSSSGGSPGGSFSAGSSMDVSPEAVSLYAGTPVAGNLSATVVSSDVLIPEIDQLQLLPPAPPGVAPNAQRVYKSVPEGGSSSSGSGSGTGTSTGSSSGGGSSTGSGGAAGAVGGDAGAAAAAAAVKRRRAKVRVLDASELLLARDEAVRTELLGRTWKDLLQFEERLGAGLAGTGAAAAAAAAAAAAAVATQQQQQPGATAGATTAAAASAVAAAPGLDELLQLMQSAAATAAATAGGNGAAAASAAATAAAAEAEAEAAQEKLLGLVWRAGSWQQLRRLYASHRERFGPAHVAATLTRLARFWKKVGVGARGRGAG*
</t>
  </si>
  <si>
    <t>C_930050</t>
  </si>
  <si>
    <t xml:space="preserve">MAVFMAALAALQRLEDLRLAVSCDGMGRTLLPPPGLLAAARRSCPRLRRFVMRVLSEWQAHGAHKTLYNWVAVDTADHSLAAIRHDSAHNHQGVFIWQGLDWSSAAQQQPQQPQQPLEQQQGQQPGTSAGLLGAVTSPTSPTSASMSTARLGSTSAPPSASKHGTPAGGGGSGGGRAGASSAPRPFISQSDMGLAGAAAAAWEPMPLVVAGPADVSVSLRTSGSSWLGACLAAPAALEAAVRSLPGSHVRGLALQDAAVRGQEPAVGAVGELPDVVLEALAGLQRLAVRGVERRPLRRRRASRGRPESVAGAAVAGAAVAAEAGGSAASPAVAAAAAVPVGRAAGATLATAAGRARAAGTGPGGSSSGSGSSSSYSCDYLAQLLQLPSLTSLSLEASCPHDSRSEEEEDEDAEDEGLEHMYCVGRNDKQEEEADEEQEEEEGAAGQQGRGGAAGGLALGGGGVWPRCAAAALPRLQLLSGLRTLQLDVPVLLDLSWLPGSLEALQLALATLQLPAAAAVAAGKTREPTEGEEPSQAGASGGQSLDRAQHQLQRPPLLPRLRHLTALSCHLPPLAALLPAAGCSCLQELALSHCSTLAPLGCAADTPAWRPPRYRGRAGALAPPTLQYRTEDNGPGRGALGTAARGAASRLRTRRAPPAAAAAAPGSGPAGATRSRARNQGSASTAAAGAASAASVTPAAAAELLEADLAALADVAGSSLAVLCVSCPAAPHDVLSHAGGHDGAAAAEMLVSGLRRLPRLQSFCWGVGVGAAGGEGGGGGAGRLRGEEEAQELLLLALAKEAAGDAASSSHSEAVQGQRQGQDHFPRLRMLVLHGGVTSAAGLEALVRLGAGCSTRSPATAPSHPGAVAGSSGGSSGGGSGGGSGGAAAGTTGGGGVAGGARVHLGGMGDGAGMGGAGTDSGGCSGGGSGSGGVGGGGWVRRVVQVVGRGRALDEEEEEEVAACQLGAEAWMRRLQARLPLCLIKPVRGRDLE*
</t>
  </si>
  <si>
    <t>C_930051</t>
  </si>
  <si>
    <t>C_930052</t>
  </si>
  <si>
    <t xml:space="preserve">MAPKKDEKPATRAATQEAGAEATAKAEAKPKAEKAAKKAKKEPAKKAAKEPKGDGEKKDKKKKSAVETYKLYIYKVLKQVHPDTGISSKAMSIMNSFINDIFEKVATEASKLSRYNKKPTVTSREIQTAVRLVLPGELAKHAVSEGTKAVTKFTSG*
</t>
  </si>
  <si>
    <t>C_930053</t>
  </si>
  <si>
    <t xml:space="preserve">MAAADCEALAKQHIAFLSLAQSQAFEAAFVTVVTDHYNTVLGKTGAAATGGDAAAPAPAADGAEGEREREEGTPAAATRSGSKVAKREEPEPEVQPLSSQKPRRTPKPTAAVLAAEEEKAIRRAAAASSQAATPKSAKKTGAKPPPSPPAADWAAGTGSSSARKRSRKLFEDKDDGAGAGADLPRYRSPVVDRWRGRHNTDVDEGVDALLSLASGAHPSAAPLDEGHRAPGLEAGSTAEPDLEGLHHHPHADLHEHLAVAGLGGAQGGTPRRGGGGGGGGRTGRSGAGRATPTATPTGTPVKGGRGAAAAAEMLPVAAAATGLRSPRARGGAGGVGSPLAGGRGGGSLVPGSASKRHLMSPTRGGGGGNALAAMGIALGEAELPDEDAQSPEEDAGVGSDDGVGGGGASQEAHGMVSASGRPVRRRKPTAIALAAAAAAEEDEGFGRSGRGSVVAAVAAAVAAAGATHAETTAAGLLAATVPMPDGMGVPVFGGEGGSGGGGSGSGGAMNGHDLLSTEALLAKVPPVRTRGPARGGAGSAGPGSRRAAERVSPAPAFAGGAEDGGAEVTEGGDGEGTEEGVGSQEPLEGAGGAARPARTTSGAAAAAAQQAALQEQAAAAALQQQALAEALAAQQPPPRPAKPLPVRARRRKSLPEKAPPFWEAANVLPPRQQAADAGAAPADDVAAATGPSSTTTTTTTTTTTIITTSATAPTSGGAPALELALRHCLTNSRARRWAMYEFHYSALDRPWFMRNELMEFCQHMQLPTTRLSRLEWSVLRGALGRPRRLSAAFLREERLRLEGYRSHARLKYEEVGMGLELPAELPRQLRVGQEVTARHPTSRLLHDGVILTAKHNKYKVSFLRSELGADVVRDTDVMPLDPHDCLPLATHPPHPQLLNGRPHDPLRAAAARAAAGMGGAGGLLGGLLGGLGSPTMGGGGGGGGSARAMAGQAAAGSAPLGRPLGSWTPGLDNQLMREQEAAMVTEVQQALEVKEGLLARLAQLNNEAAMGMHSDEAGGRTEHFQLQYTSVVLQLKETNAVLEAALARLQARQQQVAGANSAGAVLALQQQQQQQQQQQAVAAGLRSAAAAAAVAAAQPPQQAPAALLQQLPESGADGYKAAGQAQQQQHEQGVPVVVPPPRSSTGAGGNGAPASTPSAAAAAAAAAGGGGGGSAFALPAQLGPLSMLLAGTFMTAEQVVEAAMEEARAVVESCRSSSGSKPAAAAGGEPAVAAAAGSVAGTVIAGSGTVPLVLPPGGAPVSTEGADQQQQLQLKLEAGGGAPPQQPDGSGSLPAQESQPAPAQPAPTPPGAEPGADLSPSQPQPQPPPHPGGVDAEAWLRDVITGCVGVLFTVQRCTSGTVPAGTAAEALDQAAAALRLHSGGDGHNEALLRQVVASVQGLKGHLARAMTS*
</t>
  </si>
  <si>
    <t>C_930054</t>
  </si>
  <si>
    <t xml:space="preserve">MLTLPFSANRSLIGNSSGQTLQNKPLFAAYGLQYSNNGRGAIVGLSGGGAPGRNAATMSPYRARPSSSTSPVSSGAAAAAAMASRPSTSQAAQRPSGGENWFGNTKLSVTLPGHAGGDAQRVISELGHLLSVFSPVSPGAGAPALNRPGSFRSSKYPAPGGGTASGSNTHREAWGSIAAGGAPEAPGMGAGHMGAGMGAGAGQGAGMMRPNSAASTSSVAGSSKPIMAPYMGDGRHGSQSSHGANLSLMRLQQQQAGPGSAGGYGAGAAGPGSAPSGVGSSSAGGPSGSYYPQQQQQYGSAGMSGGGGSAPGSGPAPASGSQPFVHTTYITFQSPASGGGAASGGGMPPPGSGPPGSQSHAPPRLSLASNGGVGSPLTSPSGAGGAGSPHPPHSPAPYPGQQAYGGHGPGMAGGSGRPWEQTGAGGSGYGGGGGGMQQSGMSVASPARGGGGGASGGGSHHLPYVSVHDSVEGAPGSGSASASGGLGMSAGGMGPGSSGGYGGGMGMGGYGGGMSTGGYAGGMGMGSPHGMAAGGGGGGLPAPGSLQPLSATAPPSLAFSSAMSAAAAAALAGGPGAPAPAPVSISAIASSHPVPNASGPVPQPPHALLAPSAHSAPLHFQPHLSFGSAGQPQTQPQANAAAVKALGRAVDPLSLANSSSGNISSPSSSTSQLQPGGGGGGGFPGTSAASAPNAGAALQLAGLRASSLANAPHPTGLPPPSPIKGGPNAGAAGMAPGPPGPAPPSPSPGPYQQAPYTPTRGQYGSGAYGYNASSMSMSAGGAGHGSGAGTGDGAPPPPASPLPVAPPSPGYGSHVTWGVGIPQGSAPGTPTRPYHGSQADLSSRRASTGSQLGGMASFEVGSPFGRGHEGLNLSRMLVEHGTLTCLRPSTVPSNFAADSQPDIGMFADLGPVMASPGSESVGPGGGSGGGMGMGMGMGGGPGAGMFGGMQVSGMPQASGGSTTTMPWMTGGGGGGVGGAGAWSRRSVDGVEPSGGSSSGAVSASQSLQGTGSGGVGGGGGGGGTHQPSLLHQLQLQQAQVAAAATGMGAGPRSGEDAGAGWGRSRDSTPTRTYGHAAASASSQQQQQQQPQSASSLQRQPSSQSQPVTFQPQSQQQSQQQAPTQQQQQQQQSQQSQPGVSDAMAAAAAAAASAAAAAAAVQQAVAAAEAANVTRRMSSSNGLAQAQSAASAATSASTPAAPAPAPAMAASPAPTSSSAPAVRTSLSGLPASAAPTSNTSGPAAAAAAAASAAVAPVPLPNDLPLRPRSTTPTGGQWGSFTGGSRISNSGVPATSAAAGAASGASATGTTAVAASGSIAAAARAPSPAPASAVPAAAGAATSSGSTASSSSAPATATHSAAPSASSASTTTASSGAGSAASSAASTSSGSGSGSAAAAAAAAHAAAVAAAAAAATASTIPPPTAATPSAATASSAAATATSTTAATSASAHASSASSAPPTAAAAAAAAAAAAVLQSPAGSTSTRRSGSMRFNPAVLLGHEPDAAFGSLLPGYTVGKVIGEGGFCQVRIAVHHLSQRKVAVKVIDRAKLTDPNEAKRMQREIRVMKHLSHQCVIKLFEVIESPRHLFLVMEHAPAGSLLDYVRARKRLPEADACVFFQQIVASLEYCHSREVVHRDIKLENILLDADQRMKLIDFGLSAFYVPGKRLRVHCGSPSYAAPEIVARKAYEGPPVDVWSLGVVLFAMVAGYLPFHASGGNKQELCNKIMAGTYTAPEWLSAPMKDLLARMLTVDPDKRISFQQVWQHSWVRNGPTWHERGVNCYEVTPDPGALGGLRCDEQVVAELESAGYPRSSLVQYLIAGEANHLTASYFLLCESKADAMRKLRASTSHGHRGSGSSSAAGGSSSAGGGGGGGSSSHRSSSVTPGSAAAAGYSAAHGSAQVAAAVAKARAAAGESPGRSSRPTTAVGASGYSSARGGRSDRHAEDYTPGRTAVAV*
</t>
  </si>
  <si>
    <t>C_930055</t>
  </si>
  <si>
    <t xml:space="preserve">MTTTVVVESIIRAATAQARCSFAQLGNQPPGSFGPATHFISHAWAGNFGELVSVILDIPETDGPAFFWLDIFAICQHTNDAQAEELGQLADVLMRARSTVAVLTPWQAPVAVSRVWCLYEYMVSCSSKGPESLCVRLSKDQQRDFIAHLVANFEEVEKLISKLDVRKAEATKPADKEMIQRKVEETTGFVLLNETVQMALRRWLRESAEEVLARMLEERGPDDADVLKLRDRLGMLLRALNDVAYTLMATGAHEEGEALLKAGISTIEEQLAASGGNDSSSLAELQDVRCSLLSNLGKAHTMQGRPLQALEVSQQACSLKTERYGAKHPSTIMTAADVAVVLRLLGRLPEALALQRQQLELCVEVLGRQHRHTAMLQNNLAVMLAEHAAAGAVEPAAAAAAAGPGQAQVAESEALFKTALEGYRKCRSPSHSSTLTVLHNWSLVRWRRGDPAAALSLLRDELLPAAPAAAAAAAVAAQSPAGQAAVAAGATAAGVELERAVSLMAAGSADADAWVGGQAALAYAALERHLSANSVANIIVVKP*
</t>
  </si>
  <si>
    <t>C_930056</t>
  </si>
  <si>
    <t xml:space="preserve">VGYGSRRLGIHLREGRQAQVFERPAARAVRAGGPAGRAVSAAPGAAEQLSGLESGGGGGDGGGGTAGGQRVRTGGWGGAGGSAKVLRPLHALPLGRCDHHHLRRRALGRLHRERRLQPLDVALPRGGGGGGDGGRATRRLWADPGGGAGGAPGRPGAARRQHPAAAAGGGAGGAADGAAHAQGVRSRGTWSCGAHAGRYLERYLERYGACVRGTARGVAGEVSGPV*
</t>
  </si>
  <si>
    <t>C_930057</t>
  </si>
  <si>
    <t xml:space="preserve">MPDMPGCAVVVACEEGSGQKVAAKYCRPFTLLATLCADMPGMRGCEAYKALCGKAGSVVAQLPTWSVARNDVFSACDDHPMSACATCSSTDCPNPLGSLAGICHEMPNMAVCKDFWGFCNTAGAQDVAEWCAEDDSKYLPSMLMYFHQRTQELLLWKEWRPMTQGISLTLDYFMMLIAMTFNIGFFCAVIGGYVLGSMVFGHVLENYGAILHHERRVANAKARRGSGDALGANTADHKKGASSSAAAAANGSSTTRLTASDEEEEEEEEAFRVTVADADCNCVHSA*
</t>
  </si>
  <si>
    <t>C_930058</t>
  </si>
  <si>
    <t xml:space="preserve">MKVDDTRSFSEQTGLRPMFFRRDETLQRLLRSTAGIPEEGAAGEGEEGAVAGQQQQMPLQQLQQGEGQQPAELQPQQQHDQQGQHGEQPRARTSTGATPYLPSWDIASRHHHHHHHHNVAFAVGLAAATTANAAVNSVGDLAVAGLSAVASTALLGAVSSAALQQLGPHALAAGSNMLVNRIQSIIVKKTSTAAMDAALDAAAAAAGPSAHPSASAGISAASSSAGGCSREALNQRLRATMLGMSVTWFLFNLGGMQDGLMHLDFQHDFVHSAKTMMDLATSGPNFMENCRELLQIGFSVVLNLSARNAAGGGGGGLVAGAAAGNLEFVHGIAEGLQAMQNIATGILGC*
</t>
  </si>
  <si>
    <t>C_930059</t>
  </si>
  <si>
    <t xml:space="preserve">MDFAPPDVVEAFLHQHVYKELQDAGIVGAAVCVAKRGRYPFTLSNVYGFLDPARGEVLSATGSSMGGSSSGSSSTAGGSSSTGSLFDLGGVAKLLAAVALLRLLQEGGLSVATDISALLPPAVKVRG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PRLVVAAADVSDGGGGGGGDAEQDEDEEQMYDSEVMSYLLEEPVYGARPPGGYRPQDLDYWLVGAIIQHLTGASYQDVGVAYGGLAAVGLGRCGDGVVFGESPPPPPAARELALGAQHAHPHQHPHQHQGRQGHQGHGHHGSHHGSHHGSHHSHHPGEQHQQHQHSQQQTEPPEPPLHAALLALAPESGLAVVVVANTAAGAQGGAFCRKVRAVQPPGHGIRRGEPPCLRLCKLVPPLASAVASSVPAEAPLVLLGHGLGGLVAYEVARRLECWYGRHVTHLVVVACAAPPAFVHTGGGGGGGGGSHTAAGGHKKPFDPWRHAAAGGGGGGASNSHSGEAAPSASVTVYEHLYELPDAEFVHALSNHPRCPRQLRGNPSAILEYAPLLRADIEAESSYAWAAPSPELAPAVAAVLASVQNRAEEEARTCSGLLTCPVTVATPEGDTQLGAAAAGGAAATELLSGWEKVTTGAVRFASLPGDFASCVEDRKQAAALLGLVXXXXXXXXXXXXXXXXXXXXXXXXXXXXXXXXXXXXXXXXXXXXXXXXXXXXXXXXXXXXXXXXXXXXXXXXXXXXXXXXXXXXXXXXXXXXXXXXXXXXXXXXXXXXXXXXXXXXXXXXXXXXXXXXXXXXXXXXXXXXXXXXXXXXXXXXXXXXXXXXXXXACRRLIRVAGRRGCVGVGTA*
</t>
  </si>
  <si>
    <t>C_930060</t>
  </si>
  <si>
    <t xml:space="preserve">MQHDTAHSQFILLVLMRACVWHSCFALVLCCWYYMRPLAIVCGVRRLRLSVTPLARQLVNPWWVRVAMVRWCGKAAMRRERLRRSLSVGRRSLTRAMGCNQGSN
</t>
  </si>
  <si>
    <t>C_930061</t>
  </si>
  <si>
    <t xml:space="preserve">MEEGLASSEDDDDGAHADESYRSQRPPEPGDVFTGTVSSLFDTGCFVTIRLHGRVFRGMLYNTPWAHERAERQAERRRRRRQQGQQEQQEPGQQQQQVPRAVGDVAVARPQQGQPQPQGGAMPARALQHPDQLAPEQRQQRQQPIPHLQQQRQQQQEQHQDSLSCAQGQAQPQQQQEGEVEDWQQHVGWQGVEDAPEGGPDQQPYGSDAGGMDADGAGGQERRPPPAAQHDPQGRDTGNRAAAATPPPPAGAPATGGTSGDLATADAGADIPDMAARPARGAFIFFFADKQDGVQAAHPGVDAMELNRRVGMLWMQAGPAEKQRYGHLAEEDRRRYEREAAEAGASGVTTAPSGSGDELLPRGDTAAAAAAGAATGAAAEGASAAAAAAALVVVDRAQSAGPAQQQQIDQQQQRQRTAPPPALPLQTRRGAPPVGPAAVARPTPVSGAQPSARLPAAPESSSWIMASAATAAAATAAALAAEVAAAAGGAGFGGSNLPLPPGGSAVQPTSSGDAGDAAAQAEHAPSTPSTEVIGEGPGGTGGDGPEQDDPSPPNGLNGPTGSALQQPQQPRLPQLLQPASAVQLFMAGGSGATSAAAGAGAGADADAAGADEEPRAGSPGLPSPGQQLVLPPALPPTRVSQQMRRQLHQHIQQQHDQQLQPQPQLQRQPPAAASQHDGGERATAVAPAVARQAGGPPEGPTVVLAPEQPQGAPSTQLDAQQQPRGQPQRIGQQGQLQQGQPQPPSQLQQGQATASGAAGPGTAQPVPEGMAAAAGGAWTQPPHLLQATQQQQQQQQQQQQQQQPMGAPDLRHDARMPPTRGLSRQNVMRPGQPAPAPLNQQPQQQQQPQQLQQQQQQPQSQQQPQQQQYQQHQQPQSQQQPQQQQYQQQQQYQQQQQQQQQRYGGAAGRHVSQPEHQAAGYGDGDGDGAAPGTTGDGDGGFGQGGGDGVLQPPQLEQGQQEEEYEQQQYEEQQEQQYEPYNAEQQQQLYEDQQQQQQGQHDEEEGEQQYDDQALMYDQQYQHAHNQAYDQQQYELQQQLLYEQQRRQQHQQQQYQAEGGEAGDMQYDEHLQQHDGQQYYPNHHGYGAYGHEDPEAAAGGHVAAAPYYDGNDVDADGYVQAGGYGGGAEDGGAGAGEYDNGDGGHGMYGSVPYHGEHMEVDGGTHDGAHPYGDDCGDGGVQYTSGVDTEEPAAAAAGGAAATGGAAPGAVAAAAGTADGGGPQTPGAIYCYVEQNGQMVRQALQIDAAMMRQLKEMAARQGGPVTLELPLAALAGGQLAAGGGGSGGAGAGGPEAAAGLEAHGAQQLHAGQGGVAGGGELHG*
</t>
  </si>
  <si>
    <t>C_930062</t>
  </si>
  <si>
    <t xml:space="preserve">MPHSLAAPAANFLRCYACPDNSGPEGADSAHASSASNAIGFNWSAYAVLSGARSVERELDAAAAPGAAAAAAAAAAASALASAASGAATSTASGLAMASAVSAAEEDGLGPDTDPGSVAAIREALSQRRGATVRLVNYTKQGCRFVNELRLAPVREPGSGRVIAIVGVQNDVTELLARTQSEARMRDAKEAAESATEAKSQFLANMSHEIRTPLNGMIATTQLMLASTLTPEQRELAETILESGSTLLSILGDILDFSKIDHGRLEL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QSCAQLQKRSAAATAGAGNGNGSSGADNVYGGPDGWVVHFAVTDTGIGIGEESAKKLFQHFRQGSETMSRRYGGTGLGLAISKRLAQLMHGDIWVESKLGAGSTFHFTLAADWAPPGTPLGDGGVGRGGVGYVVGYVGGGVGGAAIPGSGGGSGGGSGAGGDDSVWSASSGGSSARSTPLATPAEGCTPRTSTDDPNYLPIGGASAIAAASAAAAAAAMGSDGGVGAMAAGAARGRPPPDGSRTSSGSSASGRGGSASGRELRTSPWRPDGTPMPDSGAATAGTASGTVRSAGAGSVRSAGAGSIRSAGSLGSDVGSAPSTPPPLGAFFAASGLPAAGRSGGGGGGSGTGSGTVTPGSGVGGASGGASVAAAVAACRGVTATEAVEERTALTGRTVLIDISHAATSQQVWNSCRQLGLVAVQARACAVPPPAPPPTPPPAPPQAEQELAAPRTARSATTPGLGASSIISGAGGLAWSTAAAAPPPAAAAAGADGVLGALAAAAAAANEAFSGDASAPTLAAGLLLASAAAAPTDGDAGAGACDDGSSLDMLRLPFDILVVSMDRLVPAFKAGWKGRAVVALGDREALPPTLQPLVVAAALPVRHGRLAAALVKATALLRWNGTGAGGAPKLANAPIPNECIQNLKSWRLRRGGTDADSMLRRTSLDNSALERAAMMRVLSAAAAAAGGGGGAGGGGGGGGSGAGGTGGPTGLGMGVLGGKGVAGTPAAAAASTAGQRPPLAAAPANGSGAAALFAPPATARAPTSAGPLAAFGLATATPTPANGANGNGNGTSHLQHLRILIAEDNKVNQKVVLKVLQQILRGCTPPDVVENGLQVLAALQKKTYDLILMDIHMPEMDGLEASKRIQETYKPEDRPRIIALSADTVQTLHERCREAGIEAFLVKPFRIEELARVMRSGSGRPLRNSAGGNPLPPVAV*
</t>
  </si>
  <si>
    <t>C_930063</t>
  </si>
  <si>
    <t xml:space="preserve">MSETPGGAAFGENTSLCVSCMSMTLVGRHQPEDSYVAAGAPLVFRPLFKPKRPSDGMVSNAEDDEASAGMGPVINPSTLCPPGDEHTNALLLSLMHNSAAAGGGRGGGGGTAAGSMQQHAKQQAAHQQHMNNARRSSGSASGFAGGAAGTGGEAAFSGPTADLVTASAKVMVANFIAQVQAESEAAVQAHIRQQQQQQQQQQQQQQQQQQQQQQQQQQQQQHQQHQQQQQQQQNMMLLQAGQQRVLGGAGNHAPPAIAALGAVTPVHPAAIVFGAAGVSGGGDGGGGGNLAAAAAAGCASPIFGSPSLSAPQPAAGATTLSGQPLLLSAPSTEAALFARTSGMSAPSPSLAPDPLPQGLHVMHGGMLGGGGGGLSGGLGGRLGSGLLLGGGLLGGAAAGGPQLQRLQSLPLSSAGLGYGMQQPPLGGGTAAGLQLSDVGRMQQQQAAAALKLPHQQQMPPSRPQMLRELMQLQAQQQELQHQQELQHQPSHRHHLQQKQLQQVALGFDTGGGGVVMQQQQHSDEYQQAQRQRHLLLLLHKEQQAQRAQQLGMPAVGGGMTAEEALMMRLRSASAAAPLATAQQLAQQPQLLAPLPPPPPPLPSQQLQQQQQQQQQQLFHQQAPLQLLRAQSKVEDDVMEDAVAAPPPPPPPPAAAALYAAAQQALAAGGLARGTRDEPSSGSPDHAAAAVPTDARSGGPGAGVAGASGDDSSNNGGGGNAAERDSEAAATTAATAAASKDRDGGSLPPSAMPAAEPAKPSTMPAAQPAKPAVQGAPPPAAGAPNGAAPAGCSSPSQRQSGNGKAAASSGTAEAAAAAPSKPAAAVAKAELKQGAAGGDADSGSQREVAGGASRQPQAARRASRRSAAAAAQAAAATPVAAVNNGNGAGSGSAASGGGARAAARTQAPAATATAGTAAAVATAPIASKGQKRGSGVAGSGAAMPSGGGTSGGAGGGSKAAKKARRKGSVDEGKESAAEDDGEEEAEEEEEGEECNDDDSTSSGGEGSARKRPRKASGAGAATRRQPSATSKRELCRERNRSAQRRFRERQKDTIRILSDKVAEQEALIADMQRRLDAYERAGPPPAGKRPAAAAAAGRKDQQQQQQQGKK*
</t>
  </si>
  <si>
    <t>C_930064</t>
  </si>
  <si>
    <t xml:space="preserve">MGSPKNPLVMTFAEPSFSSQMWRTIRTLGGAFILVTCLGTLLDDKGLTKSFLNNPDLKPQMNSSTRFADVXXXXXXXXXXXXXXXXXXXXXXXXXXXXXXXXXXXXXXXXXXXXXXXXXXXXXXXXGHELEEIVEYLRDPHKFTGLGGKLPKGVLLVGPPGTGKTMLARAIAGEAGVPFFYTSGSEFEEVFVGVGARRVRDLFAAAKKHAPCIIFIDEIDAIGGNRNPKLPEEDATSMSRRQMMARLDVCMGGRVAEELIFGHDDVTTGASSDLRMATQLARAMVTKYGMSDKLGQVALDYDDSHAMSSETRAAVEEEVRKLVQGAYDRAKAVLTRHEPQLHKLAAELLDKETLSGEQIRTTLGLAARAAASAAGQHVQM*
</t>
  </si>
  <si>
    <t>C_930065</t>
  </si>
  <si>
    <t xml:space="preserve">MVSGFNSTVFAYGQTSSGKTHTMRGTPDSPGIVPLAVAEAFRLIESNESREFLIRVSYMEVGDGVGAASKELYNEEVNDLLAPENMKLPIHESKENGPYVCGLREDIVTSPEQVLALLESGEANRHIGSTKMNEKSSRSHTIFRMVVESRAVNAESDDAGAVLVSVLTLVDLAGSERVAKTGAEGIRMKEGTAINKSLLTLGNVINKLSEGALATGGHIPYRDSKLTRILQPSLGGNAKTAIICAMTPAGCHVEESHSTLRFACRAKRVVNNAMVNEVLSDAAVLKRQTKEIEELKRRLAESGVGVHVEEQINNLRAQLLRSEQEKELMRVKLQEEQQQREKAQKQVEVAKKLMFQQRDEPAEGMSRKQSRRETWCPGKSAWAAPAAGLTDTAADTPTQSGGGEPAERRKRSFGRLDGGLAGKSNPHLSALIEEDEEEGDAVEGPTPQRRRRDRSSIPSDDVFSEGDEDEEGSVRQGLDRIMALLPSQDRQVLRAFAQQLQDSQERLSSMQQELQAAQEAAAQHEATGRSASEALEAAQQQQEALTQQLEQAKWQSRKLDKKVEELQAACRAADQERESLAAASAAQLAGATERLEELGGRHRELNDSHAELKEKLKSLKAELGDTRAKLELRDYEAGLREAKDAAAAAALEELGGKVKGKADELEAARRTLKAAEERATEAEARARELYECNKRLEVHVGELESRKRAPLYQKKQEEELKAAVEKAQECEVRAIEAELRAKQAAAETEAAQKLLAELQGEVAATARAAARSAEEAAEKHALEVQRLSLESAVTQERHEEALTALRAAMQEAEAARVAAQEALAAKEQQLAEAGEAAAKLRKRITEMESAEVELQACMTAAQERIAALEQTAEEENATHEAAMAERQQQAEQAAAEAAAAHEAALTALRTELSDAKTSAAAALSQLEGELRSARERAEMLVKASLEQSAEAASGKAELQRQVEELSAKVQEAAGALKAKEELKEERLKSKQEIANLKGELQKLQLESKTGAKGKDMAQKELDAVKKRLTDAEAKLRVALQDKATAQQEKAALDRQLKQQQGQKLMMEKTLEKKDAIEYKKRESIMVNLSKSKEQLNSFEERLKQTSVELQKVQMDLMAKQSECAGVEEQLADAQKEGAQLREENGRLEVEGTELRHKLDCLTEEHKDVSGQLQTATAELEALKAAAEQQAAELARLQSELAGAQSDLAQRQSVMDTMRTQHEVATEQLAAAQQKVERLSAEAVQQAAAGAELQAALDASHAATAAAEVKTMEVQAAHERVSKEVEQLRSRVSALEAQEAALRGDSAAASDLLATTQAQLAERTAACAELQGNLDQAQGAAAALQEQLSQQAATLAAAGDKLTASEAQAQSLAAQLTAAEDQHQQAAARATAAEAEAQRLTSELAAATALVEQLQAQAAGAAAEAAAAAERTGAVEAESQRVSASLVAVEAEVRRLTDALATVQASAASGSEELVGKLCESQAEVQRLTDRVAQAEAALEEAQRQVVEAQTASEAAAQQAAAQLAEAQTEAQQLGQQLEAERAAAQQLAQQLEAAQATAVTASGDAAGQLTAALEEAQRLRQELAEAQAGASAASSDAMSQLAEARSRMQQLEATLEAVAMEAATARQAAAEAKQALQVQQARVQEVEQQLAAVAEAGAAAAPLAPAPAHAATPAPAHRDEDDTAGLLDSPAPQPRAASVAAATPAAAPEQLQLLLGALDQLRAESAAEIDRINAALAAALHRSDSLELELAAARRQLAEAPVGGIGSGELTRSLNGAGMARLQITEMQQQLEQLSQELKDAEFARDEDRAAAACEQQQLRARLAAADAELGRERQAAVELQQRCAQLEQRCAQRQQQLAVVAAAEGAAVAEVQQGAVGADTAVLEGIPCRKPRVSELAVQRETLESQLAAALAAQEQFAAAAAEQAEQRLQLERVIDELSVRLAAPAAAAVSVLEGDAANEELQQRLHAALQEVAQLAQTKQTLQELQERAAQLQAATEEQVAQLAQATAAQEAAVAEAVALQARFDVLASQHAAVEQQLLSLQQQQQQQQSATAAPTAMEVTGQSLEQQEELVSGLRQQVAELQARQAELEAEMSDVQAACNVARAEKHTVERATTHRILELETANIRLQDEVAALRGEGPGASRVNVPETAPPSLDVDALLAERDGLSAKVAELAAALENAAAAKEAAAARLGAELAEMRQSAVAMESELAALREAHTMAEAGKAAAESRAATLQESLEGATAARTALEGSAGGRVATAEAALEALLLQYDQAVAAQEAAARQAAEVKADAEALRLALGEEAERRKAAEKKGEELADRAEDLKCQVEVLQESVRQLNDSHQQASQKAADAEGAAGEAAQLQLQVASLQAAVKRLGEELAAAKEAAAASEAELSELLDANTLLESQMQELRASHAALQAKTESSAAASDAQGAAALAAALRESEVLRSKLEVQVLELTEQMSGAAEARRAAAVERAELDGALEAAVEARSRLEVELAGMDKAVKELREENRSLEDELARAQEALRDAGGPGQPTAESLAELQGQLQLQENRHRLATEQLQAELAAANKRLAEEQQSAGSRVCELQAQLRELQAELATQQEAQAEAIDELELSAKQREAELNAEKLSLESQIHWLTEENQRLQQQQAAGAPAAAAPAAPPPELQERIANLESELRRAKRGEMKLQALLYRLRKDVDSAGGPAAAAAAGSVGGAVFDNLRDVRSLQYDVDMLTEKCKRFAREAQQHEAERRRLEALLEVQQQQQQQGGGSRHVGGSGSGKGQQQQAAHLAAGGGGGVLVDKENMPYR*
</t>
  </si>
  <si>
    <t>C_930066</t>
  </si>
  <si>
    <t xml:space="preserve">MRVLERYIRLGSASLAALNYDFALLTLAQDMPPGSATLPIAPGSGRPVLDLQTAGFPGDKPRGTMWTVRCPHVAFDFEGSELQDVCGSRRACDNMVV*
</t>
  </si>
  <si>
    <t>C_930067</t>
  </si>
  <si>
    <t xml:space="preserve">MTSLADLGKRVEGDLAAQTTLANLDLRRVSGAGDPSNTQRKQPQHHQHRPSQPQQQQQRQQRQPQSSKARPANGGGGVGRSGQTSGTRRRGPGLGAAENGKALCRRCAAGAATLQDGSGATGATAVAAAGAAVGAGGATAADSTIAGATPPAPERSPSAASTGRSNDNNSNCGGAGNTGAVDLKPQPSGPSPDCVLSPISPSSSPSRGNSLSAPGASSDGSGGGAGVGAGPATASATVVVAAVEAVAAAPDALAPATKPQASALKPRKPPPLQQPPQQQLTRQQSKPRTPQQQQQQQAPLLRRPATLRLRCIVRDPLTASMLATATGHVDDPQVPLRRTRAAGAASAAGSPPRSVNGSSGSGSGSAAAAAEPPGSLLLIEEAVLGRGAFGFVTLVSDAVTDQPYALKRLRRSDVSVRHVMQEQEAVRSLMRDVEESSEGESEGEGGSEGEGDDEEDSGSARVVAGPAIVWRGLPEAAVRFYAAGLVIALQELHARYVVYRDLKPGNVLLDGAGYPRLADFGMAKPLGGPGGRATSACGTLDFMAPEVVKIECEALAREGRGVVAGGLLDNCRRLAEEEDKLNNKNNNDNAKAWWSLGAVLYVLLTGTKPFCSPEAEAAGEDAARLLMRIIDPCPAARDLVKKLLTRQPRWRLGCGGGGAEEVRQHAFFKGFDWQAYEERRMPPPFPPQEAESVARFFGFYGSSVAFSSMPDSLPKNRHQNQNQQPQQQPQQQQQKPNAGRNGANGGAGPAAGANGAHGAGNGGGPGAGAAPAAAAAAAAAGGGRLQQPPVDAAAAAARRRLQQLCGSTCSNAAAATCRLQ*
</t>
  </si>
  <si>
    <t>C_930068</t>
  </si>
  <si>
    <t xml:space="preserve">MHPTLVARTAASASAFTAGFFPEVGSAADPADDSPSVNPAAPSLAARGAGAAAGGGPGVRAAEEKVVVEVEEERVAVMDVDAAGRPRLRAADAAGGLLSAADELDASLREVPAVKRPQAADPLLRFFDVCPAYAQHDEYTEKWMGGWMQGNWSALVPALEKRLGLSRDMDPCEVEALWQLCLLEAGLEGVGNRACSLFTPQHLVRLLYNEQVLPVPGCGAAGSGSDCDLDEFLELMESAAPARRXXXXXXXXXXXXXXXXXAPQPPDASAAAINAAVSAAAAQRHLLQVDTLEDLSMLVNDLHRLNDQDARKAATGGKARAKGRLGSEDSHSCYPGRAPVDPDAVPPPEGCGSPQHLVRLLYNEQVLPVPGCGAAGSGSDCDLDEFLELMEGKMDADALDRLCGPAATAARAAAATGGLRGDGGASLMFDRKGVPSKSLRHRPGGFVRGGGGSTGGDTQARLYAQ*
</t>
  </si>
  <si>
    <t>C_9400001</t>
  </si>
  <si>
    <t xml:space="preserve">MANLAVREERAAAAAASHNARAALMEEHGERGTRWFHRQADEPAAGAQEPITHLKVPGQPAPVALTGPGTRNTVSAAAAAMYSSTSPTGLFRVQPVCTASQQQLLAAIDRKVPADLQAAAEGSGDGALSDAELMAALAGSANGKAPAL*
</t>
  </si>
  <si>
    <t>C_9400002</t>
  </si>
  <si>
    <t>C_9400003</t>
  </si>
  <si>
    <t xml:space="preserve">MVARVCKLLIKDPDHPNKVYHQWATTISPGTKPETFRGDLLPETDSTVTYKLSVDPEDPEDPVEYYSPEQVLAFALEYLASGSDGPACPLPCASWDAEKQRLTLTIVRESKQDPIKKPKKSNAKEPITRVRTPDSALFMEAVRRFYPFAKRGPGEGPRLLNTRLAANGELKKYWQDKMAAAYAWSLKRGITLSREDFQADWTK*
</t>
  </si>
  <si>
    <t>C_9410001</t>
  </si>
  <si>
    <t xml:space="preserve">MPPKKAKPRFLDDYGPEPQQDRGKDPPIEHPAGDAHFNVTVRSGTAPQRQHAPLAEFPGHSPHGASVEPQPRDIMTSGSSSQPTAAGGDRLELDVLTGRVSDGETHMSTGAAGAYSGPAPQAASNSTRLQTRTRGSRTERPASGGAVCLAPASGTSQDCYTWAYVNPTAAAAAAAASYAHLLEPTKGPARVARMREVMAAASALLEAQHPRHMTLLREHGRGR
</t>
  </si>
  <si>
    <t>C_9420001</t>
  </si>
  <si>
    <t xml:space="preserve">MRVWMRTCLCPAMSRRLSAAATTTTITIITTTTTIPQKKHGARKAAGTSAGGSPAGDGGSGSGLGGGSGGHMPMEYLVKWRELGYEQCTWEQESDIAGYEDAIRRFRESRRTPALPTT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ALHAECCELPHLVVVPLSTMRNWEREFAAWAPQLNVVSLAGNAEARAVRGSFAGADRVVNTSPN*
</t>
  </si>
  <si>
    <t>C_9430001</t>
  </si>
  <si>
    <t xml:space="preserve">MHAARGGGRGVYTA*
</t>
  </si>
  <si>
    <t>C_9430002</t>
  </si>
  <si>
    <t xml:space="preserve">MAENGDVEQPALDLKAEARDGERPTPNHIKLERFNTPTRKVLLKYDDNGDGRIDASEIQTVVSSLVAEKFKSKAFKIGLIILGVFTTLLLGAMFGLTWAVVAALKDTQVSASGARKK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WDLEAEGGSVMKCPDPDNYIDECPTDDLIYKWVSADYTTPLEPGQSASPPPPSADQSVGGGDCSGGGVPKVSNCYEAIIACSANTPDKINALLDKPFCGRNCGRNQEEVPFSGAFGVSVDRTTMCQMKAGFEPNNQFCCP*
</t>
  </si>
  <si>
    <t>C_9440001</t>
  </si>
  <si>
    <t xml:space="preserve">MRHCCVGEVEVIVQLQRRGAPGERVLLRDTGVQVGVEVIFRRREVAWVLLTLLLHLVDVILIAPLRALMLTAAAAVAAAVAGAVAAASHCPRRGRGGASRPTAHL*
</t>
  </si>
  <si>
    <t>C_9440002</t>
  </si>
  <si>
    <t xml:space="preserve">MESCRKAVKERILDDMLGSVQDTTGGGWKVLIVDKFTTRVLSSTLRMSDIMDSGVSVVEDLAKAREPMQQAAVYFIQPTPESIARVLDDFGGPEGKAGVGKGKSLYPSAHIFFSNKLPAEAVEKLKANPRLLKALKTLKELNLEFLTIDSRTMITDHPDAGSLLLSDACVTEKTA*
</t>
  </si>
  <si>
    <t>C_9440003</t>
  </si>
  <si>
    <t xml:space="preserve">MAGVPLAAAGGLAAAPAASGAVPVVLVEAEVEVEVEAEVEAAAPCCSRRQSADQLPDQPSDAEATTEAEAEVEAEATTEAEAEAEAEAAARAEAEAEAALVGVPDAAEPRVAPEGWFGPGGEAAAAGGGGGGGGGVLVTLSCGGGDLGKGTRSGAWESS*
</t>
  </si>
  <si>
    <t>C_9450001</t>
  </si>
  <si>
    <t xml:space="preserve">MPAAPQRRCRCFFMQDSVFLNAT*
</t>
  </si>
  <si>
    <t>C_9450002</t>
  </si>
  <si>
    <t xml:space="preserve">MLPAHKPGQYVPSPYAPQALRHAYDGHLRRLPVDGRGPKKQCTSLAGYLWTGQRPKEQRTSLAVHKSGRAQVWPCTSLAAHIPGRAQVWPYVPSPYASQAPRHAYAAHISGRAQVWPNRPLFTPSTHTPSPRLAGGNDAC*
</t>
  </si>
  <si>
    <t>C_9460001</t>
  </si>
  <si>
    <t xml:space="preserve">MGSGFDVRDAYVVCKQLKMPFGGT*
</t>
  </si>
  <si>
    <t xml:space="preserve">MQLRGLQSQKQQKQQEQQERQEPQERQERQERQERQERQERQERRQAPEVLLQGGAQVFLYDVAAWRQVAAAEEGLAANDGGGGDGDTAVQAAGAAAAGQGASPLPLPLQPPLPLPLRLALRPAANPFTRRHAFNPGASGSGHARHITQCVAALRHLHAYHLGRGSGGRRGSPASEGAAHDRGRSQGRSGPAQSATALRPRGSKVLAASAAPAAPAVAAAHAGGPGGGGSGGGGSGGGLRGLARDEVVVEPLIVGVLLFVPLLALLPTVAAWHLLAAAAAALAAAVRAALAVAAGLLRLSPVTVLGWRLARPLDFAGVWLLMGFGR*
</t>
  </si>
  <si>
    <t>C_9480001</t>
  </si>
  <si>
    <t xml:space="preserve">MMQSSAAELVLIKKYEKFKSKREEAAAARRQVAAQQARATLASKLPPSLAQALGAAGGLIPPRGGGGARPPGTAPAAGNEAAAAAAAAAASAAAATAAASDSGSDGGPPGETAKDRALRALKMQRQRREAGLEAEPLPPPTVGLGGRKLPSAARRNFAAGGPPPTPLHTSTSGDFHMESLGGPPAAAAAAPPPHHAAAASYTPIMPRPRVPAVAGAGGGGPGGEAGGASSSGSVTAAGAALAAHSGPPGFKPPGSGPPGFKAPGSGPPGFKLPGSXPPGFKPPGVGARPPGAGPAAPPGFKPPAPPGFRPPAPQGFRPPAPFKPPGAAAGAAAGAGAGAAAGPGRGGAGGSLTGNKRATPEPPSGSSAGGGDLSDDDPNAAVSGRAASFWREPACGDGSSRAGSSMDGGGRSSGGAVGATTASNRLLLPPCQLGWRAVLSGCSSQQQHELCLDCGCSGCISCSSGGGGGGWLSLAFGNRPDSVAGCSGADRLGGAGGGARRQGGSGCCGDGDGVCARRGGDGSDADDEGEGGCSGGTGGGGGGGGGWGLSGGGRTIPQYDGAAAAPPAVSFFGGAPGVFPLPHDDPAAAAAAAAGASGAAALPLLPGCLPGMTPGVADPAAAAAAAAAAAGLPLQLPLPGMPFGGDYMNSFAAAAAGTDPISAAAAAAAAAAAAAAAAMVAAGGTGALGAGFGDAVQPQAHREGPAGHMASDLQAFGAVQQQQLAQQQQQQQQQQYQHRQDHQQDQQQDQQQAAAAASDGVGACVDLAALAVAGDAVANSVGGLGMMSEDIAAAPHGAREAYALDSDEAILAAAHQVHAAAQAAAAAAAAQAAAEQAVAVAVQAAAEAAAPSGYHAQQQVQQQVQQQQAQQMQVAMQVDTAQAWDPQQQHQRQEQQQQQQQEQAQQGLRPGAASS*
</t>
  </si>
  <si>
    <t>C_9490001</t>
  </si>
  <si>
    <t xml:space="preserve">MHTNRTRDHGLFRFQPLWCFLAGEVAGLPLQPPGPGSSSGSSGSGGGGGSSSNGGRRSGGGAHEGGGAALEAGSAPDPHGSSMNGRRDGANGSSGGSGSSSGSGAEPGPAGGIMWATATEAAAAAAAGGAASPVTPIDAVPVAARPWLLAVAAAFLPYYCLDEQVSELARRFPPPVPPPSAAATASASPAAAANAAFATAAGWDFFVVEVTDALGRIHSEVRRAAFAALDALFPGGRSLRRLVRWVSRTLHMEWLPSAAAAGGRGGGRGGGGGGGGAGEEEEGEEEVVAGWLGGWALGWIYWPLHWCTALYGRILLAIFQLIYGLVVWRPWRRPDRTPESGLVGGRSPGGQAAAAAARGRAAVAAMARGLSPARSGLEEEWQSDAGRGGGGGGGGGASTSVLLQSPHQQLQRRPGQWR*
</t>
  </si>
  <si>
    <t>C_9490002</t>
  </si>
  <si>
    <t xml:space="preserve">MFLGGYLGSCAAQLATYAACTACQCASREVLRHSARVAWSVLFFLAMILAWVLRDFATPILEKIPWIVKDVTQVDMDKWFGQQAVYRVSMGNFLFFGCMSLALLGVKQRGDKRDAYLHHGHPLAKL
</t>
  </si>
  <si>
    <t>C_940001</t>
  </si>
  <si>
    <t xml:space="preserve">MRGNFSERRPPAGFPWPNPKVPVCFIPVRGRESRTSAANDAATPGGAAGFSYQNDDEAGVVAAAVAALLTPGAAAGLENGVGDIGVITPYNGQLSLLFAVCVPYPKG*
</t>
  </si>
  <si>
    <t>C_940002</t>
  </si>
  <si>
    <t xml:space="preserve">MALRAAQSAKAGVRAARPNRATAVVCKAQKVGQAAAAAALATAMVAGSANALTFDEIQGLTYLQVKGSGIANTCPVLESGTTNLKELKAGSYKLENFCIEPTSFTVKEESQFKGGETEFVKTKLMTRLTYTLDAMSGSFKVGSDGSAELKEDDGIDYAATTVQLPGGERVAFLFTIKQFDGKGTLDNIKGDFLVPSYRGSSFLDPKGRGGSTGYDNAVALPARADAEELLKENVKITKALKGSAVFSVAKVDPVTGEIAGVFESIQPSDTDLGAKPPKDIKVTGLWYAQLK*
</t>
  </si>
  <si>
    <t>C_940003</t>
  </si>
  <si>
    <t xml:space="preserve">MNVAMNLAQGLPRHCLKAVGTRSARLSRGLCTRVSASASAGEQFDFDLFTIGAGSGGVRGSRFASSYGAKVAVCELPFDYISSDTKRLNGAYKNTLKNAKVELVEGRGRVVDAHTVEVRKFAAEQYAAAGLHLHAGCNPVSVSKQPNGKLSLVVKGPDGATSTLTDLDQVMMATGRVPKTSGLGLEEAGVKMGSKGQVLVDEYCRTNVPSIWAVGDVIDRIQLTPVALMEGMAVAXXXXXXXXXXXXXXXXXXXXXXXXXXXXXXXXXXXXXXXXXXXXXXXXXXXXXXXXXXXXXXXXXXXXXXXXXXXXXXXXXXXXXXXXXXXXXXXXXXXXXXSHFMKIVVDAASQKVVGMHMVGAEAAEIMQGFAVAVKVGATKQQLDSVVGIHPSAAEEQPRQLRQ*
</t>
  </si>
  <si>
    <t>C_940004</t>
  </si>
  <si>
    <t xml:space="preserve">APAPASPGSPAAPAPAAPPAAAPAPAPAAPDPRSDSHTSPRPHPHPHPHPHPRLPPKPRSPPPPPPAPAAAATATGYSTLPAPPPPPPPLLPPPRPPPSPPDRRPASPCPPSRPCLPSPPSPPRPAAAWSAAAAPPGAPPPGPQPAPAAAPEAAEAPPGPRTAAAAPPPPPPPAAAPEPEPAVVPEPAAAVPPPAAQAAASPPPAPAGQPAASGPPRRPTGCSQRRLRPPPLPSAPPPTTRPGPVALPPTGPPTRCSPEPPKPAPSTPPRPPEAAAPPSPEVPSRGFEASVPRGILPQPTPAVPAQGNSPEVPKPALQPVPEKGRPPAQPLEPAPEGPRPVP
</t>
  </si>
  <si>
    <t>C_940005</t>
  </si>
  <si>
    <t xml:space="preserve">MATPLVAGLSVAAAAFVGKQVVQTYIKFKTSPGLFNSVGRQYYKGGFLPEMTRREAALILGIRESAGEERVKDAHRRIMVANHPDSGGSSYVAAKVNEAKDLLLGKKKVGKSPF*
</t>
  </si>
  <si>
    <t>C_940006</t>
  </si>
  <si>
    <t xml:space="preserve">MSCPTSEAAAAHHAAPVHCPSQAPGEVFLVGTGPGDPGLLTLRAAQLMATADVVLYDRLVSDEILQLVGPSARMVYVGKTAGYHTRRQEEIHELLLAFAEAGALVVRLKGGDPYVFGRGGEEVGYLAAHGIRVHCVPGITAAAGICAELGIPLTHRGVATSARFLTGHSREGGEEALDEAVALAADPHTTLIVYMGLSNLAKLASQLVGAGLDPATPAVAVERGTTPGRRVVYGSVAELHELAGRAGLRTPTLIMIGEVVALSHGWQGWAAAGRPLEWNEASSYPALKLSLQLDMGAVGGKVGAAGVEGEGKKRARRGAGSRSGEEQAGLVGAA*
</t>
  </si>
  <si>
    <t>C_940007</t>
  </si>
  <si>
    <t xml:space="preserve">MHRPQPGTRFPTISRDTPIRRTSMPRGRKPLEARMHPWAKRPHLHNRSCTIHAEPAPAWTFHGIPHTSTIKPTATPSARRSGPGPARPAARPATPTVPPQRRRRSPAARAARSAAAPPCARWAGGSYAHEQLHWSRARHAPPRAVHGGYQLAHVVEVGPHRPLRQELRAVGAGRGTTAAASTLTVGVGVGFVVAVRHAGPATAALVAAVLACG
</t>
  </si>
  <si>
    <t>C_940008</t>
  </si>
  <si>
    <t xml:space="preserve">MAPPADSVTLPSPTTAVTAPPPSSREAPPPRAAFRPAPTPRPASGPHRPRRPTCRAPPSAVTEPSTPPTNTAPPWPLDPELDTGTAALGRSWRRRHAAPPIGCPREPRHHGPSSAAQMAPPLPPAAALRRMLPPSDSSTRPTGPPQKTAPPSLAERFPSRLDPDPPKGPPEYSAPPLPPAALSSTTAPPVSRTSDSRYAPYTAPPSPPTA
</t>
  </si>
  <si>
    <t>C_940009</t>
  </si>
  <si>
    <t xml:space="preserve">MSSRSRLRARRRPCSPSSSASSLRSSSTSATASSRPAGPPAVPAWARAAAPAAPPPVPAAASGGVCAAAPPFPSTAAAAPATAASGGLSDLRRPPAAPASAPGAAGPAAGSSESLGPSPPTSTSSTSRSISARSWNAPGVAAACCSSTAPCCSCCNPTAGFCAAAAAAAAAAAVAAASTAAGAPPSAIAGHAPIIPPSIAGGIVAAATASPCACCMCTAPAVAATGCACDAPANGPAGAAAGPAAMPAAAAPYGGCPFQGCPPETAAAIAACSACSACCACWCDCSPGATAAAPATPAAAAGPVAAATAGTILNCRWKPSLMRCSASLATATPATCTGPGMPTASAVTTPSGMGVARSTAACCMAASGACCTFARRQCCTCITCAAVTSAGSAIMRAAVTMASTSCASNELLLAARSAAAASRAVLVPSATTAPGAGTLPSSAAPAVVAAGVASAVGASSPPAACCAASVPSPTEATGAAAAGGCLAARDRFGRSATAVAAVGVAAAFGGYRRAMALAVVWSALAATVAAAAAAAAAAAAAAVASGGTGAPGNAAKTAAAAAPAICFSCSVCARIAACMATARSAWAASAATAMLGMPDSVACASATAAAAAAISAAASSAPGCPAVPPAAPAPAAGGPIHTAARCVAAGATAAWACEGPAAPPAAPPASVAAPASPPPSRSIWVTSVDICSGVIISASTTSAPRCRACSSNSRSCWSCSSLRARKKPRVRRAGLPGAAPSTMSSPLLTPAPSSRLGELSNAIQPPPASPDPSSSPSTSSKSGSSSELTSGSGSANRACGRTGWRSVSAAGRAVVAGPGAAAAAAAAASMRPYHPQEAGAVAHSPGLAAAAALRPGPVYASNAGSPAAATVGQVPRRTSSSSSASLSTHSLSLSTFSSMLSSTSSASSRSSSVPATQPTKGGTEHDTGHQSTLAGASQRQSASYHHYRSVGQGVKPSRGPTATILPSAALATNRFSSPSSGGRAFSCSSASSESLSSASTSLSTLYSSSSSSPSSSNSHGSSVRSGSSTSNYEIDTVSTATGTTAAGLSLSVHCSGSGS
</t>
  </si>
  <si>
    <t>C_940010</t>
  </si>
  <si>
    <t xml:space="preserve">MHDIYGTHSWTELLDFIAFYRAFSAAQQGSATAGSADGGTKGAAGGIPELPPYPLCLPVGVACKHLFNLNVVWTTIAQTHGVEQGVHFNASNDLEPLIDSPAAAEAFRVMAALLAAAAPPEPDEACTHGALGFARGKCALVVAGMVPQLKYFTDPDVRATVRQSDIRLSRLPGSELVWQRGGGSGAAGDGGSRGLVPCSTGLCPYGRAPFLAQLLAFEALSYLASPDRYGPDEPASPVTSVAPVRDQFTDLSGSNANIYTRAGYEPSLMDGGLAMARVGSRHHPNRAWPLRMAGSTLYNNVIQDLLSDVRASGITLSGLPASASPYYKAAAAAAEGWGSAGSVGAAPASGWMQSSSWAASLLVSSSGGSSGSDDDHVSTDYAGYADDDSAGGGVPDTISLEAALDAARNTLAAHYLPKDYLAKYLTSLGRSHLSIDDTGAAPGAAGALLLVYQLRRNRCSALQMCGKGCKHPDSSFCGRRTSFVLGAGGGGNSPGGFFEGAASKSSVQMAKYAPEPHQPAVIAVTDIESSTQLWEDLPAEVMAAAMHLHHAAVRRLLLRHEGYESATEGDSFIAVFRSAHRAVMFGADLQTELVRQPWPQQLLEHPVCKPVHTLLPELYPFLRKKDAPVMSPSPTTAAAAPPPPQTQLGRQQSGAGGGVPPSSASQQQGLQQAALAARPALRSGGVDGASGGARGSAPSAAADMAAVGLMTSSLCYDDDFVTTAGAAQLATEVATWCDTTLTDMAAVAASHHGGGSNGGMQQSGRQQQQQQQQHSGSFKLVSRSSYCPGLASDSQQRLGRQCAPASPQLLQPSQQQSQQAAAADGSRGAAAAAAPPAVRQRAADLTAA*
</t>
  </si>
  <si>
    <t>C_940011</t>
  </si>
  <si>
    <t xml:space="preserve">MPPPPLAAAGSASKRPTSLVFRGLRVRVGMWAVPSLSPAELGHNAAAARLVVGGPCLAAAKALADMAHGGQVLLAGATEGALQQELRYLKLKSAAGSGGIALLRLGTYSDLGKHQAAAAAAKSAVLPTPEETALADLSLNVALERSQMQLQRLRLRSVHDRPAAEATASLDALVARAQLLRPQLRPQARLQQEALLDGGAAADAAAGQRRGATDVLCVVPAALSARLVHTPPLRVPATLGRISQVYDAPTASTSYLVVQVPKAAALLAWDVEVASESLRLLRDTAHRLLMAAPVRGYLVPSREDQIHVAFPAAAAVAALGFAEALRLALLDAPWPQVGGQANEAGSY*
</t>
  </si>
  <si>
    <t>C_940012</t>
  </si>
  <si>
    <t xml:space="preserve">MLLRGLRIRMGLATGAAEWRISRSAQALIYTGAAVVSATKLASSAACGQLLCDRATHVQAAAAARDEGALAPPPSLTWAAPAGLAPAVAAALSNPQPALLFSPLERWAGAPLKARKVLSGAQLCSFVSTSALPSAPNVRPLVEASGPAGLHSAPSGTDALRAPVLLSAFRPSETNLQSGSPAARAPPPVAAAEVEVELQQQHQQQQQQTRSAASLPSPLPHSMRRQSRLRLLTTACGTVHATDVSGSRPQQASAGHHPATSSTASNTASNTATGMASNTATLVTSTTSQSARPGLLSGNQSRTSSDLGQSTSRGEVEAPALASASDHRPPPPFAVVMPASGAAVSSAGQISSACVPPNLASSGMFMSANASTTASNYWGGMSMNARLASLPEVPERGASACQHDESCPASFVTDAAGIDRVAAGPAAAAPIELTTQSSSCQPQPGGSPRADVAIGGSPGTEPPPLLQRDSPAQQPAPVRNSSFDRTLPIRVFRALLRSSTSGPDEYAPASGGAAADTAAAAVVHPTRAGATLTNTTVAASGASVTRRLVNSQESFVGAAAGVAQQQPAAGSSLASPRLRRLSSARYQGGFDLLLSSAHSAASGMRRGGADTSGDVADMLRTHTGGVEVDSRSCSSGLHAQVTVGASNGGAAPPLRMPSFLRSSLPHPRVLLREGSYASPLGTPGGRGSLHALAGASTSIEVEAETAAAAVAVAAGAAGAGVRGDAAAAPHGDAAAATGAGAGIDKQEDPYEQRHPQQQQQQQQQQAMHEHAGLWSPFDASAVPCSPFLSGPPAAAESVVTRMKESSLAFWAAARSAGNAAGAGGAFPRLTSGMRAAGSLLLLPLRSSSQQSERPAGAELPRAASRQA*
</t>
  </si>
  <si>
    <t>C_940013</t>
  </si>
  <si>
    <t xml:space="preserve">CCWGTSGLHRCRLAAAAAVVAAAAAAVAAAAAAAAAAVAAAAAAAGARARILVAEGAGKATWRRRAQRRPRSGASAQAEEPAGVYR*
</t>
  </si>
  <si>
    <t>C_940014</t>
  </si>
  <si>
    <t xml:space="preserve">MPMPRMDEVGQRERSAVVELQRQLVELRGMYDELKSTKIHELEKVLAEQVQYTEEQVRHAEQKAKLWQAAAEHAEQKAKAAGSEEVASRIASLEAQAQQLLAEKGELLLRVAQQERELAQTQQALHDMRAELMLAGQGQQQQQHEGGEAQVLQLTGAGDGAAGAAGAAARGGDAMEVDDAGGNGRVAQGPSPRQVHGAGATPADANGAAAGRSVQFPSITPGPGVLFPTPGTQLVRMRGFLGSGIGGQSSGETPSATGPGVSTECLRVVNMLPSLRAVSTEDGGSAPLSGAATGGTGLNTHCQRVVNMLPQLRAPTPSIQSRLASGAVPLALQSEAAAAAAAEGATPGPSGATGAEQPAAGNKSRRSNGSPIDGICGADQRKAGAQPAATSAATAAADMSFAHAMRAPEAFHMPARQQDQYSFVDLNPASARKGPPPTEGPLAAQVALAAATALPRSPVAAALARSPLLPRASPAARLLLSPSGRVSIQAPGLAGFSPRAAAAAAIAAARAALALDSGNNSNQGSCSGLVARAAAQQECAQEPEAATGDGSATAAQGGTGTPMSARKLPAASAAAAGPGADQAAAPVELPAALSPAANAGQPTAQAQAELAMPGSPSPRTAKLIMYERMLDWHVDTVSLRPEACRLTHLGCGMSFELRETELDEEELADLAEQSDAVILPGTKFFQYTLLQPGSAGDCLPEHLKDEIKIPADQRRPLLHELDKAIKAHLANQQPVA*
</t>
  </si>
  <si>
    <t>C_940015</t>
  </si>
  <si>
    <t xml:space="preserve">MFVFFGYSLRKRWQLRKIPGALGWPFLGSIPEFSIYGYEYVLGLSAKLGNVLIAWLGVEPLIIICDPALIRGEVWRRGRRVFEASVINGVSLAAHLPAINRCANRFVAQLAQRVAAPAAAHSGKTLGEEGIDMFSIVGGYTMAVTGEVAYGVDLGTADDDIAVARNVSILEDAGSKSGSGLGDGGSASVGGMSIGRQLVAAALASFRCLQVS*
</t>
  </si>
  <si>
    <t>C_940016</t>
  </si>
  <si>
    <t xml:space="preserve">MAAMMEGRRGAPQEERLSDVEVIAQSFTFVMAGFETTALTLSLVTFMLATHPEAAARLTAEVDGLGPGELTHEVLAEKLPYTEAVIKETLRLHPPIPYFIREAREDLDLGNGMVAPKGSYLTMYMHAVHLNPDVWPHPERFLPQRFLPEGSAAFGPADPGAWAPFGIGARMCVGHKLAMMMAKTLLVRMYQRFRIELHPRQPLPLKMKTGLSRVPVDGVWVTLTER*
</t>
  </si>
  <si>
    <t>C_940017</t>
  </si>
  <si>
    <t xml:space="preserve">MSEYGHVLTGENYEIEQANAFVASLAAHLPAINRCANRFVTRLAQRVAAPAAEPGAGGKDDGHSGGTGNDGGGAGFDFFAEVENATKYLPLRTAAKAPVRRLSPLTQVMFPWARPLVRWLATHFPDRAQREHMAARTQIANISRLLMERWAASKKAAAAAAGTGGGAGNAAGAGGDRAGGFKEVGGGISSSSFMAAMMEGRRGAPQEERLSDVEAAARLVAEVDAVGGRELTAELLAEGLPYTEAVIKEAMRLYPPVPYLLRQAREDLDLGKGMVAPKHSYVVLYVHSMHLNPDVWPHPERFLPQRFLPEGSAAFGPADPGAWAPFGIGARMCVGHKLAMMMAKTLLVRMYQRYRVALHPSQPLPLRMKAGLSRVPLDGIWLTLTEREAAAAAVAVP*
</t>
  </si>
  <si>
    <t>C_940018</t>
  </si>
  <si>
    <t xml:space="preserve">MGHDSGGAGGAGGAGGGGPPPPSSLPFPMPGTGGEPAAAQPGAALLSPGQAADMAWAAAALGYRPADSVLGLLAAATLSGSWEGPGAGGGGGGGGLALLAPEQLGRLAWAFATYNYFPPDEWVQAYWLDGIWRRDVSPGGACSVLWSLGAMQLPAEGLWLKHYFLTVRRT*
</t>
  </si>
  <si>
    <t>C_940019</t>
  </si>
  <si>
    <t xml:space="preserve">MAAAAATAQAAAAAGGCEPTELLYISRSADSLAAVLRRAQKALAAVAAAAAAAPPLAAAPSGEGKEGVAAGASQSAEKGGEGGEAGEDEAAATRAAAAALAADMGEARAAAAALAGAAFEALSRQRLPPNWRRMNPRFPPYAQPKRLNIGGGGGGGGGGEA*
</t>
  </si>
  <si>
    <t>C_940020</t>
  </si>
  <si>
    <t xml:space="preserve">MELVSGLALAGVALFILGFIWAGFNPIERYLSPLRRFPGEPLDLSSDLADLTLAVVGEAAYGVDFRTTDEQQDGGRPADPSAPGPALVAAVRECFDCLDVNKTTMYGPLKVRQKVADVSRQLMAQWQAAKAKTAAAADTAGATAASGAGAEAGAGVGVGAGAQAKPGGGGAVQAFVEVGGGISSSSFMASLLEGRRGAAKEEERLTDLQIVAQCLTFLLAGFETTAATISFTAFCLATHPEAQARLLAEVDEHFARQAAAEQQQQGQQQREGDDALPELPYLDAVLKESMRLYPAGSALIRKSPQPLDLGRDGLVIPGNTFVCLATHAVMHDPAIWPEPEAFRPERFLPEGSSSLGPMVGGAAASAPAGGGADAAAAAWVPFGMGPRMCVGSKFATMVSKAVLLQIYRRFTFELHPKQVLPLRTRTALTHAPRDGIWVVVKAR*
</t>
  </si>
  <si>
    <t>C_940021</t>
  </si>
  <si>
    <t xml:space="preserve">MWTYRQKARDLVSGCLLLDLSALNSVTVDVAARTAAVGPCVSGRELRAATAPAGLHFPGPHLSEVGLSGFILGADGNGSSSSNGNGDGSSSSSAYGAGSSSSNGNGDGSSSSSAYGAGGPRLVAAFFQRFHTSLPSYIEGSLAIVGGGDGGGSEDDGADGGGSSGSSEGVGSSGAAGRRRVTPVVIVSCTAFVEAGRPEVEAAYAQGPAADGDAAHAAWVRAAAAGLSPHVSGLYVNEVMHDQPGNSQVRGSYEAAAYVRLRALKARLDPGGLLRAL*
</t>
  </si>
  <si>
    <t>C_940022</t>
  </si>
  <si>
    <t xml:space="preserve">MTLSAAPAQPSTRGRAAPQTAAMCAGTASQRTASAAARPQAASCISDSSNVIMAMMVALSGGYGYRTSDGGGTASSTASSATAAAAAGAGAPACCVWVSSASPSAPAGVLICPEDAAAGAAATATAGSRCGSNAARASVTCWQAAPQPLSCGAAAQAAAPTANTQQANTHKHRAQSPCNARAMHAGSAPTCTATGADEMRHTCPVLSGCSSATASGSSHDSA
</t>
  </si>
  <si>
    <t>C_940023</t>
  </si>
  <si>
    <t xml:space="preserve">MSDKQFPKKVIEAMKEATGASEEDVKSMLQACGGDVNLATEQLLESPFEPANKKKERKAANESERRTDSRTGRRQVQPRHGHQMGYQQAYQAPAAAAAPQQPYLQQGGQAHMGQRAGGFPGYNAANPAAAGGLPAGGYNANPAAAYGLTGYEDATNAAAGVNAAAGGAGAYNVPAGGVKQAADKQDPSGLGGYGMGGQQMPQQGMQGQGTPAGQGHMGGHHQGGHQGGYGGGYGNQGYNQGGYNQGGYNQSGYNQGGGHYGGGGGGGYGGNRGGYGGNRGGYGGYNRQ*
</t>
  </si>
  <si>
    <t>C_940024</t>
  </si>
  <si>
    <t xml:space="preserve">METLAPSGAFSNASCTPVTRRTRAYCKCRSLKDGAAATAAAAAAAAASSSSASPNAEITCLLFRVGYLVVSTAGDNLFSVRVNAAPPLAPRVRNPGARRRRPADTRLGGGAAAGAVNRGAVIRQQRRRRRRDPEGRAAAGDGGG*
</t>
  </si>
  <si>
    <t>C_940025</t>
  </si>
  <si>
    <t xml:space="preserve">MRLPTFSGTTGKSWRVTPCCSNSSRAADILPSAHATFTTDCSPRPPRYIATKHPGNHLPAWHSPPASVRHLSHPDISTPTAMLPFPASGSLLPAPF
</t>
  </si>
  <si>
    <t>C_940026</t>
  </si>
  <si>
    <t xml:space="preserve">MTLQSYKGLPKGATIRVRLYRPDDHDAVCRIFSAGMMGLVLPGVEEITRGDKRLQAFAVAVPAVAMVLARRCSLLTKLGVGLLSTAAVPAAIYVLMRSLFAKYVKKSLHDDLANIEGFYSTHGAGAGSAFWVAELVEPSAVTASSAASAPQALQAPALTAAASSSATPAAQEPTAVPAQTSAQAPAGQDAEDGSPNATSDVAAASGQREPAAAPAVPTSVAATAQDEPEASSSAAPDTSGAAASTASTEAEDPEAEARRVVAGLVASAVRRLEAAATMAAPSGSAPPASPGPKANGASAAGASGLASPRAGSSAVKKPPAAAVPAPAAPPVQVASPAAAAPKPAPVPVSVPAHPAMAIVGSPSPAAAAKPVTSFTSLAAAASLPRTPSSAAFNGTVALAPATRTRVVGHVALERKTWQVAELRRMSVAPECRGAGVGRALLEALTAHARNVGFRELVLHTSSLQLPARRLYERAGWSLTKRVPESGIDIFTYTYDLTKKR*
</t>
  </si>
  <si>
    <t>C_940027</t>
  </si>
  <si>
    <t xml:space="preserve">MLAGIPGRNATGSGSGSSSSSVSGSSSVSGSSSGSGSSSGNTTSGAGDWGLSFVGVPHLRLVGCRVKGLPLSSVAPLLQVIGSNYLTVQGLTLSRLWGEPVVSGSSSGSSSGGSSSGSGVGGSSSGSPRRRVYGPLHAAGLLGADLRGVSCADVSDAHGYSCLALLFRAPGSSSGSSSSSGSGSSSNISSSGGVSALLRIADSRFQRGRVVWPGDLTGGGGAATAGLGGASGSAAVAATAAAALANVTAGAVVVWSPPAAAVAAAAGNASAGSLALGEVWLEGVTADANAGGSGAALALLGGSLGTLTLMKTTLRNNTADPAAANTDGAALVALIFGGVAGSGGGGSGGAVYIETAVQRVVLANRSSLAQNRAAAHGGALAVGGGPLGSLELYDSSTLEYNTVQYGSGAAVHCGGDLGQMLMYGGSGAYGNAAKGSNGFGGVLYATGNVTRIQMYNGSSISGNSAVRSGGALYGASSMGEIVLYGASGINGNSVGTGSGGAIHVAQSLALLRLTD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VGAGGAVYCTGGVVSITLSGGSSVSNNSVTGLQRGRGGAIAVDNRLSQLLLTDGSYMVGNVVNNGNGGAVFAATIKYVDLSSGAYVINNQAVGGDGGAVYGAYLLSDVRLTGGAVVDDNAAGGSGGALYSGGPLGSLVLSDEGSSMSRNTAAGGPGGAVAVPYGTGVETAGRVSILSLSGGAAMNDNEAHGGPGGALFAGAAIDAVLIEGGSSVTGNTALDPELGYGGALYAAVGISSITITGSGSSLDGNRSAKEGGAVFCGGPVGLVLLSDGGSMRRNAAAGGNGGAICAAAPYFTNGSALAVPSTAPALSGMGELNGLTWWRGQQWR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SPNACRVASVLIDGSSGGRVGGVGGQAAATPSMTTGILNCTARLGNGGGIWVEGNLTAMVMTGRGASLSHNAAVPVSNSGSNGQGGAVFVGGVLGSVTADGGAAISGNRGKSGGAVYAARSLGAVWVLGGSVVDGNVASSSGGALYTAGTISLLTVAGAGSAFSNNAARGGGASRDDGGGAVTAVVGLGNFRGGLWATCGCWTAPP*
</t>
  </si>
  <si>
    <t>C_940028</t>
  </si>
  <si>
    <t xml:space="preserve">MTSADAVLAALRRFAYLDGAAASEAVAAAEAEAGGTGIAPPAPAASGESGTAQQPPPPRRASQLPQPRSVILSHLRHAVAMPSTTKLRAVLELRSGAGRWLAAHTAAYAALNGSCLGAWAAGANAFLEVILRRHYGLELQPVAVAAAAGAGGGGGGERGLLQPTAAGAGADADAGAGADAAQQAQQQPQSQQQSRRATLQQAATVGVVTGAVPGTAAVAPRFRTVPAAAMAATAASGGAGGAVRGNAGGGAMQAARMPLAPAPGLPLLRRVLLSQLVAAWLTGDLYAIHRQSVEARGVLQHLHISKSGGTSWGEAAGANGCVSPPTLGKHVRGFSDECRWIDMPAYLAVSRGHRILWGRWGMVERPDTARTCRQRFAAVAAPDAGYSFISNEYTLLAGDGGMYDAHLCPQFVNVVTVREPLRRQHSHMRFMLTLIKAYWLKRNPDDGEDVFHNVVCGANASFVRQLAPPVADNYMLRSFLGERGFHSPLGTLGPEAVAAASDQLLQFDLVLDLDALDVMWLEAAAELTAGVAPAADTAGLMRHVSQL*
</t>
  </si>
  <si>
    <t>C_940029</t>
  </si>
  <si>
    <t xml:space="preserve">MDGLLGRMLPDLCRWTGTELKLDIFRTAGVGWGNIPLGTDASNPLLGTSGLGGAAASGGLGGVLGAGLGGSGAGASQQQQRQQQQQRVGGPVGGNATGLSAAHAGKAQQAQHQQQHAQQQAQLQQAGKEAAAGTAGSAIARPGPGGTPTAAAGGTANAAAGVPAGSLANLEAWLLAGAAGAQPLPTDPFDQTAANRAAAAAAATTTSGWGASPLGTIPGSMAAPATQGASSVAALTAAAAAAAAAANSQWAAAAGRSQLVGQQAQAAAKQQLELQAAAQQQQAQAQQQAQAQAQQQAAAVAAAQQQAQQSGTQLTQETLRLHTMYSHYHHMFNSASPSSQPQQPQQPQQQQQQQQPQQQPQQQQAQLQQRSAAPAAPLQPLAQPQAQAAAPAAARQAVPPQPTKLPPGAAELPGLPSTSSDAPFEVQWEYLDTAGQVQGPFPVSHMYIWWCDGHFDS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KEKPEKGDKGSGSSEAGSGGRGTGKDKEKEKGGKDKAEKGDKGEKGDKEKRGGDQAAKAAGVADSAKAAVVRMLGSSGAPGAAAGGGAAPRKDGKDGKGGGRGVTVALRADESGDVKLSISVRSPAAAEVAEPGSGKGAGSTGGKSGGGGGGGAGKVESAKAAAPASVSAPSADAAAAPPAPAPTPKKEAPAAEAVPPPPAPAAKGAVAVVPAAPAAAAAPSDGGVALSLASDDSGRIKLRIRASGGEEAAAKPAAAIASHSFAIAEDDD*
</t>
  </si>
  <si>
    <t>C_940030</t>
  </si>
  <si>
    <t xml:space="preserve">MCCRNEQRPGSWPHYYLRLDKGAEGEPAVSGGLKDGTFRKNLKALALKHLGLAAPPQSPSPPVGGCGGGGAQPPPPPAAAQPAAAGLPPPTGPLDLDTLRNDRNKLREVLDQRRRAEDAAAATVMGTFSRRLMRICESAVGMLQRVAGSEDDDHGALDIARIVRVFEAVRKSTVQLGKDQTFAMLGPHSIGKSTALSVQILRHMDLSAYAADPYPNDLVRLLPALEHMMATYTVGASDEYDEDLLLELATDPAEMLVVNMPPDYAADVAEKEYKRSLGILKRYGEDCKLSGLRTLLPSMLPHGQGTTQVATCYSFYSYGLMVADLMTVEQVQDKASAFIKHLAMVFRQAARDGGAGSAKARWSRMGDNGKPEWYNECVGENDEDADEESEELEDGEVQTVEKIKRMKEAELEVLRDWYLEACGTQLPWDADKTTGIPFIGTDKDKVPVRLARLLRDRRFISCCGPKAPPPAAADQTAAAEEEQQQQQQPKPGCQVLLWLADIQVLLNNLSGIDQYKAAAERIKSCLPTELSGVEDWAHLMAVLKMPVRIFYPSLSLAAVGGLEDLPGAGAEEAHDSVSSQALTDRITTAFLVSSKGLNVDKGTKAVVMQSFVPAMVTTAADNLAAAMQAAAAQPAAAAGGSAAAVAAATSPFRAPLPDRKVVLVHMPEKEILVEGGERASACYLQQRFEAFQKVDKHFIDRNVAAWDKAQQSAARTAWKNWKDKWLEQQAGAAAASLKFGPDERKLVLEKVTRPPSDKYYPLLEYSLSHNPHLCGRLQQVREEAAAASASPSSGGAGATSHQLPSVDELVEYCNSQFVLRQLVAASKGQLDGWVDELLLELDQQEDTDLDLDKLLREYADRPLPPILSKSKRPTREQAEMFTGPAAKASEALVFQLQSRLKERASAWTTAIKHAVPSADILAAAVGAWADKHKTKVADPVTFLQPAHAGRHPDANLYNVLLGLCKGMKDEIAKIERDMKADILEFTNKAANVLTQSAVGYFQDCMGMDNEVRAQMQALLGNKLQDAVQRLLERTLQGKLGTVAETLGRRLRDALTDEMTRMLGKLLRSLEASPDEQAAEEVGSKRPLDGARRPVAKRVKDFLRHSAKGAPGMLRRVSMAVVEAVDSLVGNVLDTVETVAMQPSKKGGAARNARISKKDRGQFQTVMFQVVKYCSDRRHAKNPHAKTTKERLDYYKGLLKALKADVMAMGEELEPVVVLTRQPPVRLLDPGARDKPLAAADAGGARACKCNSGAPNKALDTGVLSGLRLRRVGVSPRGDRLCSALLVALTGDKTTPGPQQLRLELRRQAVEASLSLAATNAEFHAAMAAQLTAGGSASADLHQWAFDKEKEGAVVDYPLLQGIVQAMNIRLLIFVAPAATEGTPATTPAPSRQSQQVPATAGTTTTPATGRTTTTAKRRRSAAADAAGAASPDALQSPAAKRPPAPSAPPPPGPHVFLMEPLGPAVNEVLPMFAIALVRSKGKKHRLNHIEAVMPMPPMPTGPGGATSSDAAAVGPGGSSGGSEAGPSNAGDDDQVMTDVLQQPQAAAGEDSGDESSGGGPGMADSDDETDTDTDREGAGGGGGAAAGPNGAEFLTERTVWLVIDQSIENADLNDVRQLVAAVNSSRRGVAGATPVKLLVGVSCSYADYVATWDGTLRCQEPKQKVAEQLHEVFYPAAGGPRVVRRMCSLSSEEIQELMRVPSPGTGQRIQLHESLLVARQILHDNYRRPNARMLLLRHRPLEEELDGGDRSRMVAIAQNFQPTDGAWIHVAPLRSVLPVLRGCGDAAAAALWAWLDARQGAQGQVLSLDRHDYWIKPLE*
</t>
  </si>
  <si>
    <t>C_940031</t>
  </si>
  <si>
    <t xml:space="preserve">MPLELQATVAVRRELAQWQGDAQALQGLGPEVLTELAGRMEAALSRVRAAALAAAAERAHQCPVCWEARKGLVFGCGHQTCVDCGEKLAACPICREPVALRIRVYG*
</t>
  </si>
  <si>
    <t>C_940032</t>
  </si>
  <si>
    <t xml:space="preserve">MAAAAGRSRSGGSSGTPAGLLAPAQLLALLDNNSAGGGAGGSGSDLVSLLQFAWRGAAGVNGAFAAASAAAGDVTAASDQDALSEDVGDCRRHVGYPGPAELASTLSRLELQRAHTLERLAAWGVLRPPKPQAAMAAAATPADAAAGAAAATVGSRGQRQSGRGCGSRVVPAAVGTGEVGGADAGEDGEDVAGDEVEQDTDLELAVAIQLSLQEASAAAAGLAVYGLADDGQSGDGHPHSRSLGPDPRRLPSAVPATSLTSAQHAARHAVAAMADGHPAMGAPAATASGPLSVSAAAAAAAGLEDAAVLVDTAAVAALPPSLRERVEQLVCQLMQVQQRRTRLQHACQHSIIAAGRKLLLILLQQLWAELLQAADRAAGAAAATVVEEATAAADSRAFAAPAASLEGLAAELAGGVPQRAASATERSGARAAAAAAAAAATGRALGGLAGARSAPSPLPPAVSPSPAGSVGAAVLSVSPGVASTARRQPRYAGRLADLAEGLGDEETHLDLDSLDPDSELNRNLDPAGRGLLGLPAISDLESVLGDVARLREREGRAGRHGGGGAGGVGFGGAGLSGRSFPGGSYGYNNDDDDRRLQLHTWHGRSAADHHRRLRRQQQQRQWQWQRWGA*
</t>
  </si>
  <si>
    <t>C_940033</t>
  </si>
  <si>
    <t xml:space="preserve">MALRHAQKLHSAAGRCSFHAKCPRVRYSLSRVSASSTLAVPANSDHGVVHSQSHQPALLAQALATSAGIEDILTSKSWTEVRSLWTHHKDHLRTEDLAATWVRLAKVSKEPTVRASPELQKFVDILACATIDRIQQFSISSLCSIMWASSKLKKGLGHSGMFKSFLKAWAAEMEVHLDHLDLEQSRKVMAAITRVNYQPSAPWKMKMEATLTANLATCACPKTLACCLVSAASLGFSLHPAPAFREAVGAACGAAFAGAAGAPPPAAARRIHGPVDVARCACSTLWAAAVLGVPLPGSTVQRMLTHVTFVGVGGLASGVLASASSPFPSLESVESTLEGACFASEGGPGLAALDFAQVYWALSKVAYKPSEGEMGALLDATAAALPTAPPVLLATILWALADLEVVPSETWLQRAYSSFERQLDAASAEPLQALLHAAATLQLPPPQWSSKLMDRLQDVDLRVLPDGNIVDLVMSMHALRMHPPQQLAVTLQQECVKRLSQRGASPEAAEAGCRIDGADEAQQPQQKAAGGASA*
</t>
  </si>
  <si>
    <t>C_940034</t>
  </si>
  <si>
    <t xml:space="preserve">MTPLHLAAWAGRAHVVAHLCAWSAEHASQRRSLVNQACGLGAQLTPLALACARRHTEVVAVLLRHGASVTQRGHCVCLGTRLPYPGLSQYGLPASAGTHATALHIAAAVPDNAAVVKLLLGYYLENVLVRARAPMYDPRLQRNGEGQRALELHVSASLAAAAAGRRQRQVQPPAPSPSSSSAPASSMAAAAATTTAVQQQVSLAALLDPNTLLQDTLPEVSRAATSLVGHRTLTNGSVPTLQQLAAAALAGRLSNRLQQE*
</t>
  </si>
  <si>
    <t>C_940035</t>
  </si>
  <si>
    <t xml:space="preserve">MHSSRLATVSSRPTCTRVVCPAAPRQHLYRLNALPGDLAVPSSAAQSSSLLNEAPTANAEASPLPAPALPNGPDDDGRYTLGHYYGSTKKVKVPELNHDARRRQRVVGEIVEAGRRLGIKEEVIRGNLDKMEALLPELTPDVNKMRAADWAKLAKDINQVAMMLVVIKTSYPGANVGKIVSRAPKILLQSPEQLQADAAVVSVLT*
</t>
  </si>
  <si>
    <t>C_940036</t>
  </si>
  <si>
    <t xml:space="preserve">MGNTVTSLSGVGEGARARNLPKLLKALRRAKDERGVQFVARTLARNPRYLLRREPKYSALSTTVWHEAASNPRVGGELIDVLEAALRAWVPTFTAKQIKKLDAKLKVLRGKKPAPTGAGTTSAASPGAFQRASAPTSVATSPLAATTAPATSLTAEAEAQDTAEEEARDGGALAANGANGAADHPRQRSRSTTGVARPPLGGAGAGVGAGGAETGTDVAEDDDDDDDEEGEEDEEDDDDDGDEEDDEEEAALLGNDAGTAAARDQTRSAAATANGGAAAAGHANGGPVATAAAATPATATPAATSAGAAAAAAAVPLSSAHEALVAKVLEAAMDGRNQLGQTPLMVASSEGAVGAVKALLKMGSDPLAIDNRGSRTALHLAARDGKAEALELLLLAAAERYPLIRATDVGTVTSLTPLHYASYGGWVDVAEVLLRHGAALMPVSTGTQYDTSPDDPGTTPLHVCAWRGDVVMCRQLLAAHLERSLMRDPRRAHTDPRSARTCHGHSPMLMLHRRECDRPIAKLLNPSLDLVALMPDVVAAAAAAAMRAGGAAGLSCVVPPLQFLAAAVLSSQMLVSISKATTAAARAAGKAGGSSAAAADGAGGANGSGAAAAPKATTADAAMSSIFNPDASSSPSSGPSVTADGAAAGGAAAGLAVISESQAAPAAAAAAAAAAAAKEAAAKKAKPAPQSRAALAAAAAAEARVRAAEKREEEEAAAALAVLAAAEAAAAAAAAEVADLRSSNPAGDAIRDDVSVASTAASAATAATAATAATAGPAATGSAAATRAGGAATGIDPNAAADIVQVHVVAHSTTGVTLSSVPAGADPRGPQLFGRMSSSVAGSSPLAGASPILGSSPRASGTFAVLEARVSGAGNGELAHMSGAAGEGSLRPPPALGASSVGLGAPSVGIGLGSVSIGLAPVAGGAGAVLGAGGGNTCSVCMDAAVMVRSSGCGHPLCAGCAQKLAAQVLRRVRPLACPFCRQVVPNFEAIAVKKQ*
</t>
  </si>
  <si>
    <t>C_940037</t>
  </si>
  <si>
    <t xml:space="preserve">MEHFEVELPERTLEPWLFDDEGEDDDDEYKVDSDVEADDSDSEEAEEHENALPPDEGTLELLELADDVLDSIEEKVLSDSECVESDAEDEEERREAAHRQHLPTIAEEATPCAQQLPPNQDCALQPQLPGDDTDAYWQQQQQQQQLQGQQQQPAQQLDRQEYEPQEHPQGPDGSGAVGGGGGAGGSIEVQPSSGICRRTRAHVNLRDVRMEELEQQLPEHVDHEEIEAAEDDEEYSRFLQALFAEPLPEVSSDEDPDFEEVLGLELGSGDAGGGWMALLNSPSREEGAGVSSGDDIVDGAAPGSPARRTRGFFRARKLLQDQQERELLEQARQRGAEVVDAEMMTPEQMSTLHAQMLVQMYVMMARDPDPQAQEVARQTKLLMDQLELAREVHSLMRKGVGLHPYTADIICRPGPPILLSDLVTQIEREGGGEAGAATDAGGAAGGAAGPSHAHAAVAPAATQRAAVWMGPPAAGAGAAGGTAGQPGADEAAALMAAAAAAVAEAQATLSGMPSMAVAALAALQPQTGMEDGAYGDTDADGGADLDGDECGSASNPADASSIQEQLLGCPPETQGERGSAAAPAPAQAEGYLCAALCFIPSPMMPDAYWTDAEDDLLWHGISKLGTMYNAIAALYLPNRTFKQAAMRAQTEQEKQIAGAAAAAVFAALPGAPVPPDATAAAAAAAAAAAAAATVAANADQTTANAMARRYPPKAAATPTAATAVAERPKRSRAAKQPPAAAAPVASVGEGTEAAQQAALAAAVAAAAAAATAAAIGQVPEQPQAAPAAVPPGHETISTGVYGADGGEEAPTADATPAATTAGAAEDGSVPAPGAVVAEGTRTAREAAAALRAASSNSLLAHDVLAMVTAARMMALPADVTAAQVMQVQHCRLAKVQQLVQQQQQQQGKTKRNVIGPLAYAPLAAMQQAAVDRATPIPLGVVTALAVGIPGPVQVAGVAVLNQILAGDPDTQTMQDIRQLMVVALQHRAAREGYYSPRGAQAYAMATQLQDRANTAYAREALQRISEGFQRQFRMVPAVAAATGPAAAAGVAGAAAVAPAAAAAAAAAAQNPAVGLQQLQQLQQLLQIAKAMPAVLQHSHEHGHGAVDEQHAAATPGAFHDLAEMDLDVDDVEVGGEGPSDSLEPWHGLSRGPWSPPPLASPLGSPTPQAQAYHPPHPHAQQQQQQQQQQLQQQQPMAAAGTGAAEQAQMAGHGAAHAAEGAGAGPGPFATAHQTPGPPHAAVAAGASVLPTDPRLTFGRFLHNRSSHTQLPAPVEGQLSGQAHLGAAAAVDGNGGAAAQTPPEAAGAGGGGGKAAGAAGVAQPPRVGPTPTRQLFSPTSPTSGGVGRRGQLGSMQRVASQLRAAVDVTPSSDPKAKCRSRIGALAEASRQEDTQPSPFEGTAQNDSGGPGSGERSGSQPPGSQQRQGRGTTSRYRPRPPLFTDDAQEDSSGPGPRRTPSAGNAPNSTGRAPAGTGGGAAGAAARAQAGTAGGPAGRLEAVAEVDEERSEEADEEGEQGLLRARKRLRLDMDDEPPAGKANATGMPGTGADATGAATSAAASPDGGAASTLTAATEPAGRSPVGAQPPVGRSRLGKQLPPRDQLRGKAMARALQAEATAPVKTAAAVSKEGSPASPRPAAGQHAAGAPAAAAQTATDDQTDGLVHGVGSCGGGGSGSKPSSRQPSSTAATTSATRSNSGAAASSGETSNGGVATGSDPRKDGGPPDAAGGGSSGGAGAGGGTIKRRSTASAPAADTTGTKRARSGRGAGAGSEQTRSRGGSAAAPVSPPDAVGDRAGQAPGSAGPALSAGDFSLGGLSLHSMLGMDMSTLGGALDIVSMLPAISTRSMHAVEDGSPPRTAAQLSGGAGPAGAAPVAAGVGAAGSGAGSDPVTARAGTAAATTAAAGDAHGGAVPMPQSATASAAGCFGGLRAGAGLAPGCVTGAGVAAMNTGAAPGAGGGAGAGCLVSPPRGQLLQVTPYAPSTCTLNTLDILPLFSNSNSLWAALQLGSGGGSVGDLALGLGGGGSGGLPRTGAAGRPVVAATTTASDGGAGSAGGGGGVAPDATPAFASRRSRQDDADMATDNAPRRAAPAVAPQATPIHGRAVGFEGVSRRGAPADDAAAGVASPAEGVRLPAGGQEKAVGLPAATPAVTRTRLQPLPEAMPTPAAGAGPALAVATVVQETPAPAVAVGAPLTLTPIAIEPNEAAEAAAPASVAHAVTGGARLASSRTATSRSAAGAPSSGDPAPSASAWGSHEPRPEPRYQGGASRAGDGEPGAATSRGGDADTPGGTCISAAVRRAPRVAFADHQPERVAATPSASVSGLGACALGSGGAEASAAATGEDGALSNGGDARPTAGGAQAPPVAPQLPLQAEPLAAAEPGGWSKEQDKLILRSLFEHGDCPGTWDGIREQLGMQFNTEAIEQRGRQLMARMMALA*
</t>
  </si>
  <si>
    <t>C_940038</t>
  </si>
  <si>
    <t xml:space="preserve">MQQFAQQLQHAGPRRGLRRPNFAFARPSTQAAAFRIAAQHHTLPSGHSIGWLPMGQLAPSFAAQCRWPGAHSTPTGGRRMATVAAAAAPPASGAGTNGVSPPPAEIEATCLRCVISAIGGSIADDISDVLLSLGAQSVVVQEHRPDGAPDRRSLTMARRSCGTCVTSWRTSRWK
</t>
  </si>
  <si>
    <t xml:space="preserve">MLRSDQPALLDFEILEPGSPKEVFTGEPIEVSSYIYVINTCGWPQSTTADRIQQLYFSGNQNIENYHSTCSYNKVFFREENTRIFDNINVPCAGTVQSGVLKYNYDGSKNCGAAEQFAWRMAGENLARSLGYGAEMDSIQRRRLIVVLPSAVKCGWAGLGSVGCSGKSCSVYIKGGYANDLLVHMHELGHTQGLSHAGRGLDEYGDKTDIMGTAGSSPGYLCMNAGNQLRVGWNSPIITLTPPFAEFNVVGRMLDGTPTEGGRWELPAAASTDTNHLFLNFNSLGGVPFPNTFISFRARSPTFDNILSSDMNNRVLVHFFNGSASERDYNRTLVVGVLSSGQSFASPFVDPVGGINQYGGGWKVTVLWIQNGNSALIQLCRMYSRADCSGTIAPVPHHIVP*
</t>
  </si>
  <si>
    <t>C_940040</t>
  </si>
  <si>
    <t xml:space="preserve">PFPPPPLPRCAHAPPLLLPPPPPPPLPPLPPLPLPPLPPPPLPPPPPPTTEALPSRHPAITQTDPLLLPQSRPAPDQPVGTAAPSDLAQLPAPPTPLSRHPASHHPLSPTEPSPSQPPGRKVDSPTPSRSGGAALSSSTWPCPPPLLRTCAPPLPLGPGPPVPPPPPGP
</t>
  </si>
  <si>
    <t>C_940041</t>
  </si>
  <si>
    <t xml:space="preserve">MAVVARGLPGLTFGTTPLFAMASTKRTPAKELPRCWQSFDPSHPTPITSAIKEEVRKAGVPAGLRADFYFVASGAHKLASDAPAGTYNALAASTADLTDDVIIQVEDDIRVARILHKDETRLFSTAKGAESLSRVIFAYLQREGFSYGGYWKGLASVAAQLLTVFGREREEHAFWTLVALLERRFFPHAGGHVPAGARVEVHVLQQLLEQRQPALAALLAKLCPEPMELLAGSWFSTAFARTLPHQVVLRIWDCVVVEGPKVALRVALAIIKMCTSSIQSCTSMDVLCRVVEGRLSRCTDADALLAIAFKGLGSLSGSSIDAIRARVIAAAQQHAAAGGAASRSRAQLLLPPSAPMFVLGGSSGGVLTRSSGSSDGIGGGSASNASSSSRASPWPSPKGHAVLSSASERGM*
</t>
  </si>
  <si>
    <t>C_940042</t>
  </si>
  <si>
    <t xml:space="preserve">MEPRSISPIFLRGKDPFPAQRGVLFPAQQPRSVSPLAQQYAASVHYKLLAGLRPRPRPAPPPQQAPSWLPPGASLSKAAAAHRAHRASSAPYQRKPPQQQSSSVSPGRSVSPGTSSGHKPGAGPRSSSLSPPGGHPATLQTPWGLYHSHVLAAASSAATPGLWNPARSSILPAPAAASRSAAAVGGPSRPPFASLTPYATTGALQTPAPQLAGVPACGGGPTASAEGAGTGSGSGAATPPSLGPLEQLVRSALSLSAAGYTEEEHRRHQQLQLQHQQHQQLQPKQLRRQQQQPSPHQLQHPPHLPGDEGESSAAAGTPSPVGALLAALGRHGKPGAATSSQSAATGGRTTASSRARRSAVIVPSAGEFGSPGSLASLDLHAMQPTYPQQQLAQALQPTVLQPHQHSRQHQQEQPQQLPLRPQQAWQPQPPQLQYHHQPLPQQQQQQQQVWGLQRPGQHAAVSALAADGGAKGLQQPYLPSQQALTDLAPASQGPELVLWQSAPLAVPIPPEWIDGLPRPELELDARVRYTAFDAAASAIAARLLDDAQQVARWPERARMALAHLTSPQPPGSGAVAPAAPAAGEPGRWATGVPGGAGAILAAGGCVGADGSQALHAPGDSDALLGAFSPRWSAGAPWAGAGEAAATAGRGVAWGEVQSAAPATAAARPPLRLAASPGLMQLAARAFGGWKHQVALRRLFRYLASGRQTRAMVQVFGAWHDVALAQQVRRLEYDTVQRLECCTVDKCRSPAACCGGASAGTGAGASGSRASAGSTPPSMQRPQLHGLPVSELCQVLESDLEWLTERFLTPSGSGAAGPGSGGWPWDDGAGGGGSLDRRLRSASMGGGVTPPSSRAEAALRTGAQSEGGAGAGVGIAAAWEAMELQGSGRGWGGGASAVRLGLEAVREGSDEETEVMGAAALESSQGEGFRGPGERQLQTALEPRLLGSLWAGAADGEGPIEVTFGDSSTASGGSSRRPSVTGTEVSLADAATLRAGPPGPRAQSAQAPQEQEHQAWPALAAGAQEDDSLPAFGHYEVAVEGLGAAATWSQEPLSRISGGLRAGSGGVGPGFQPAANGVRGDLLEEQQASGGQQRTQQAAHDGQEQYSEGPQQGYEEQGYDGDHDQQHLEPESLEQYEEALEAEAEAEAEAIGEEAAEAPEEEEPPAVYDEESWPPMGRWQASPMKRQDRTPYKRYVALPGPAGVLRLRSEQ*
</t>
  </si>
  <si>
    <t>C_940043</t>
  </si>
  <si>
    <t xml:space="preserve">MLEQVAQGCPLEALQRAYSRVFGGTQPDLNTKLMLVLTAAVSHTPDWEQKLDWILRQQPPFGHADPDDIDFIHADMRICGAGRLPDWLQRLQALRARNVPLPPLSDLAAWAAHMNDAAALTWLLAEQGAAGAVVSDELAHIAATSGHVPILAALQNRGYTFSGRHTRDAALYGKAAAVSWLLAQPLQPSVDDLEAVFNGLAYTGADLTTLQQLHERHGAPIHLETVADHGSMEALEWAVTVVRGHWGEARRGAQQDVDQLLLAIQDTGVVWRTALSGNLAAADWLTQLLVMNGFRQGPTLPAADALCDAARGGSGSTFGALRWWLRQRQEGHGAQSVAQDESEGRQPAEGALTDTEWRTVLQGVASFVCAKPVYPPYLTYSRAQWNWVVAKRLEAAAQAEAAGQAGAVAAAQAEAEGLVAEWAKGSEP*
</t>
  </si>
  <si>
    <t>C_940044</t>
  </si>
  <si>
    <t xml:space="preserve">MDTTAFLTSSAVKYGPVCKVWFGTRPWVLINDPELISLAAHVPAMLRCLGRFTARLDRHAGSAQPLDVAAALGDLMLAAMGQIAYGVDFGCEEGADSSASNSSGVAGELVAALRDLFETMRMENATAYLPLQLMFPALEPLWLWAAHHMPDAKQTKAMRARSKVAEVSRLLMEQWQANKAAAVAAAASGGAGGADGGDRAGGFKEVGGGISSSSFMAAMMEGRRGAVEDRLSDIEVIGQGFTFLAAGYETTSAATSLALFLLATHPEAAARLAAEVDAVLGGGRELTAELLAEKLPYTEAVIKETLRLHPGITFLVREATEDVDLGAGRVVPRGSTLCMATHAVMHDPDIWPEPEAFRPERFLPEGSAGGGGSSSLWPTAGGNNPHVWAPFGMGTRMCVGHKLAMMLSNPILTSITCCNPEQASKATLVSLCQRFSFALHPKQPLPLKLKTGLTYGPADGVWMTVTRRG*
</t>
  </si>
  <si>
    <t>C_940045</t>
  </si>
  <si>
    <t xml:space="preserve">MGRVWQLLRAGKTPEVLELCAAVGQPWRAAALGGGGPWGALPVGAAAAEADEAVGEDVQVRAGGRVRVC*
</t>
  </si>
  <si>
    <t>C_940046</t>
  </si>
  <si>
    <t xml:space="preserve">MRRPPILDLSPRVPDGAALDEEAAGSERVHAGKPGSKAGPGQAPLARSAAAAAYEPTRATVPPGYVPGSQPGTPGVAPGFPGDGADGDDEGSLLTVAVRSPPQAVAEALVSPGGGGAAAAGAGAYTPFSQPSERTAAQLLEAMPFGLQPQPHENGGGGGGGGGGGGAAGAAGFHGLLHQQQQQQQGRQGAAGHSRVSANGGGGGNAAGPGPGGLAQAQGHDLNSAAQLAHIYGPKPAAALRVQAHARSAAVAAVAAAGGAGAVAVEPPSGGRVQFHDTPPPGTSWANPGEIPSPAGGASPYGIGGGGGAGAFNALY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GAHAAAVAWRAAPPARSPEDQPLKALAAEGSRGGGGGGAAAASLGSVSVASVAASSVSAAGEHGGAEGAAPPARAEGSAVSLGAAAAVVAQAAPRMPSRPLMPRLGGLAASALVKGEGDLAEGGAGTSGGGGDPE*
</t>
  </si>
  <si>
    <t>C_940047</t>
  </si>
  <si>
    <t xml:space="preserve">PPPRRPAAADAFATAATAAPIRAVVFTAAAVTAAHDGQRPLYPTKEREARLRRGGRPPTHSYYPPPPTTSPPRFSLFGLASKPPFPKHTHTHTHTHTLTHSHTCALETPEQLWVTLRSDTHQPWPAGSPLTVPSRAP*
</t>
  </si>
  <si>
    <t>C_940048</t>
  </si>
  <si>
    <t xml:space="preserve">MARLEDVAAEAGHLELLRWLRQARRDQLLSTPPPQLLPERVPEELATAVAACRGGHAHIFAWLLEEEEQAQGLGRAPGAVAAEPLTLAHPKVVPFLAGAAGAGGHVQLLDQLLPRLEPIPTGAACSMLETVAQGCPLEALQRVNRRVFGTGMHLTASTKQSLAIAAAVSSTPDWEQKLDWVLQQQPHGAALPGHPNPAGPRGGNDSAVLRRGAGRLPDWLQRLQALRACSVPLPPLSGLAVWPAHMNDVAALTWLLAEQGEVAPPPVDDWAEVFKCLARGGADLATLRQLHERHGARIDLEAVAKYGSVEALEWAVALLRWPDADVPGVPWNWVVAKRLEAAAQAEAAGQAGAVAAARAKVEEQVEEWLRRLA*
</t>
  </si>
  <si>
    <t>C_940049</t>
  </si>
  <si>
    <t xml:space="preserve">MALAGSAPVTAGGWVLGGEGGEGEAVAAGRHGSSSSQHDGDGGGDGDGEGGGDGDDGCGGGGVPEVRLHVPVVLSVLRDGWGGSSSGSSGGGGSSICGGVDTTAAAAAAFREGWSDVPLGCFLPWAGQMCSMLADLDSAILGPLTALSYAYPQLLHAPLRMSAAGFASAGSGSSSSNSSSGSSSGGRAAAAVAPLLAATASPVLEGFIDALDAATYPAQRWQVFVSRIRGALQRGGLDAAVRVWTHEAWPNLFGRFLPHGAAAAATAAAAGAPHRAQRATRRVAADGGAAAGGAAGAMAAGDTVNAAFAARYRAAFEAQLGGADGGELAALAAAMRREHAAARRAAAEGRLSPEGAAAAGGGARTREARLAGMSEQQAVCAAFDGAVRKIMTTCMQRGGGGGGGGGGGSSSWEALQAAGPQPLSWFSPWFGAYQRAAEDAATQAAAAAVTPGGGGGNRWGLRGVKWRSVLLGGPGAPRDPDAGARVALACFVCPPAGVPPEVGGWTRGYEAMYGAMGPGQRAEPAAAREAFRKAAGALPPCLLRSALLRSCGGGPELFLARRRRLASSLAAGAAAGYLAGVGDRHADNVLLQAATGELVHIDFGYSFGAGTQVVPIPELVPFRLTPQLQAALAPAAAAAVLEPALAAALAALSGPSARQLLGAVMEVFLREPVAEWQHEAAILRSLQESAAAAQAAAAARQRRKGQERQEGAEAEVEDSSSGSSSGSSGGLVLTDDAGTNSSEAPAAELARARVSTALQKLARRHPSLITADELRPVHGARPYYAALCAAVAGGAAADQAGGGGGGSVRARLLQQGPLLGAGGAGGPLLLSPLLQARCLLEAATDPNLLARTYLGWKPYL*
</t>
  </si>
  <si>
    <t xml:space="preserve">MGGVVPRAPVSDDVLQAINERATAIFSSHKHXXXXXXXXXXXXXXXXXGGGGGGDSELQMAQKVGRRALSFEDFMTAVEAMVSLHGALAQQQVKRLPNNDMSKALRSAFDMYTKLNVGGFVGGDSRMNSNQFTKMCTDAGMMEPNGPASVSTLQLSWASCKATFGSTRLQYSQFLKILGALAAELSGDVMLLVAGLGLQLPTVPPLRNGFRKPDAGEVNLNVPKPELVQGMGAHMAANEEYEKFVEGGMGRRDPLRANASPIKARSSMNGGAVPNWVKAMQADQGGGSVMTSGQDIRGIPVIETPDSDDDMPKKPQPRKSGMAPQPPSEGPQRVAASPMRGPRGGKLPQMGSSSGGPEALSSPLDEYVIKADAPNYGGRGNQIDITESTGPMTVRPRESLRNGPRGDPDSPTFNPLEPSILSGAGQRMRKSVIQPEAMQEVVQQQQQAVKALETKVEEQQQREKDLFQRVQVLTEKLQEAQVAAAITVKPGCPGAPLSMPDVPEGKPRTVVSGRCPLTDQVEKLTQQMAEVMSRLSALESIRMQSKSEGDAKTRNPVAARAPTFEDNGALAPSTGWTPPGMGAARRPNGDEAPALIGALQPANATQGEWMSRLLLNLDKRVRGMEAAAGKPDTDKDEEALAEVLRQLQAYEGQRRQAAAPPGAAPITPVAGADPFSPAFAMVDHRGRPMPAPAPGAPPVLMPTGDPELDKRLRALADDMRNKNATVGLLLDMFNQTRAEVASLSAQLADMRKAGGGEPAEAMGMAPSPGGKARNPIRVVDSGFMAPEVTINAAPGRRAAEPGSEAALGPLAPQLENVIAENSSIKMAMRELCAAVGVTPPPLLAAGEPGRAGPAPAAGADAFEMSPWGAAGRRNLKEETQEVKKNVETVQQDVGELKKVVEQMRAGYGEWPQPMRAPQPGAAPGAAAAQMPDMDAMQPVAAGGGRNPIQVTAGAPLHSVDPLLVPKDRRSLTPLGEPGAVGGLPDAELGHLKDDLQKLKAFVGLADAVATMPQLPGAGGAAPGMGPTAGAGAVELGAWADAGRGPRPLKETVQTVAQDVDALRKHVKAMDAALRTNINNTNNMTSFLNTNAPALMAAAEAASKEAEEAKAAGRNPVKVSAGGVEAGGALAPGQKGLLPMQTAGERARERGVGREGKDAERMRNFEGGVVDPGEYQALRDQVRNMATYLGAPATATAPGLGATPGAKPGLEPMAQAAGGPWGAPGRAGPGGGAGGFGPVGAAGGTLPEQMDNLQKQVAAMGRAMMAAGMNVDSFEGGNAAAAAAAGGNAASEEMANVKSRNAIELVPGMAAVEVQQKFMSPGRGPLATPKGGAAALEPSVSALQDEMRAMKAYLGIEAVPPGIKPVGRSAAPGLEPMQAAGVPGDSWGTSGRTGRDFSEVRAGGALGDMARDLDNIKRRQADVEEALRVAGVPLAAGGQGGAGGAGGDGSGAGGGGAGSKPRNPIIVSSGYVAGPEADKKGFQGPGRPLQPLGNIEGVPEPVISHLGALQDDVRRMAQFLGMTPAVAAAPALPGAAPAGVAPVAGAEAGAAPVSWGSAPPARAAPKIQNIGDLVNDVENYKARQQGVERVLRSMGAQIPWPEDPVPAPAPAAGAAPDGDAAGESPVQVSRQRNAIAVSAGPVEYGGALAAPAGRGGLAPLSPGAGAEALSPVVAAMADDLRRVQAVLGLSPAAAAAMAGLPGAGGAPGLALMAGRDDGVSGNWGVAGRDVPRWPNDQPKNLVEIARDVDDNRKRVAAIIDAMKAANIPIPATLAAEAAGDDFSTPEGAAAAEQRRRNAISVSAGPLQPGGPGAGQFMSPGRKLPGMEGLPEPVQAELAKMADDIRKVHAYLGMNPAVAAAPALAAAPAVAAMVPIAGRDDGVSGNWGVAGREGPRGPGEPPKSMGEVVKELDDNKRRMAAIIDAMKAANIPVPPGVDGADGAGAAGESPVQVSRQRNAIAVNAGPMMPGGPMGAAPGRNLPALEGLPEPAAVEMARMADELKRVQAILANSPAIAATPAAAAALAQAGAPPPGASDDGMSGNWGVGGRPPASGGPEKNVSEIIREMDNNKRRIEALENVVRGGVPGMGSGSRGDGSGGDADDKSSPEGGTEQQQRRRNAVNATAGGVDGGSPMFAPGRVPASLQGLPEPAQAELAKMADEIKQMKSFMDMGPAARAKGPGADPIQPVMAAVPGGGFDSWGGPGRDPRAAPEGPRNMGEVVKDLDDNKRRVAALETAMRAAGIPIPSPDGEAAGEAAGEAPAQRKRNPIMVSSGPAMVTPGGFNAPQRPVGVGAAAAGDAAEPLQPHMGNMADDIRQMKAFLNIGPPVLAPSMPALPGAAPAPGVVPMAGRDDGVSGNWGVAGRPPRQAGEPPRDMGEVVKDVHDNNRRVAAIIDAMKAANIPIPQALAAEAAALPQESPAEVQRKQQRNPIMVSAGGFESGPGFAAPSRELKAAMAGLPEPLQAELAKMADDMQRMKIFMNGTPAVAAAPGLAAAPIAAVMPMAGRDDGVSGNWGVAGRPPRQAGEPPRDMGEAMKDVQDNNRRVAAMIDAMKAAGIPIPPALAAEAAALPEESPAEVQARKQRNPIMVSGGPMDSQGFTAPAGRQPAMEGVPEPVKAELARLNDDVRRMQAALATVPALAAAPALVAAKAGAGPDAGRDDGVSGNWGVPGRDPRGPGEAPAPSVSDLSRDLDRYKERTNALADAMQAAGIPVPPPGALGEAAPAEGSPEAAARKRNAIAVSPAHYGGPEQQGFAGPGRGAAGAGPDAAPLPARVDNLAEELKAMKAFLGMPAEAQAPKLGPDGKPLAPGAEAVEGGPWAGPGRVPIAKAVENVTRDMDDVKDKLKELDRALKAAGMGAQLPKELGGPGGGPGAEDRGPEAAAGRQRNAVAVMPGMQAPHDPQAFSGVKTREAPPIDNPQFVDGPEYDKLRGDVEKIKALMGPAAVAAVPVPGKEGLQPVPGAAEALGPWANKTIRQAADDTKNAVDGVQADLGDMKKRMADMAEAMKALEGPLRAAAAAAADDGKGGPGGPGAAGGRNPIAVNAVMVPSGPGSALTGPGRPGGPDGPDGNNPVTVDAEEIRNLKKAVEDLQNTVGQPAPAAAPEVAKKPKTLKEDTDDIKKFVRAMGKDVGAMGNDMQALKKHLDDVEGAMNKALANLAAELAKMKAERDADDEGGPRRDQRKLENAGDTMADTINAMAALNAAQQQQLARAGDGSRNDDIDALNEAMRQSENQLARLLAFLKQDVMDRFAVHEKTLIRMAKQIDYIQRLLKGEFDDQREASRDAGSSLTVSTPEGHTMATYDS*
</t>
  </si>
  <si>
    <t>C_940051</t>
  </si>
  <si>
    <t xml:space="preserve">MMSQDASQGGGYFRGRQRPPRGLLRATASVSFNPTVSLSLTGAGGGPFAAPLGGGGGGGGGASQASGGGAAFLGPSLAAAAQGGGGSQQGLAGASQQHGYSLGADGSSGGGTSGGDVTELEAPVQELLGAAGAAGAAAGGVGAASSSTSGAGLFTGADAAPPDLLAAALVRGLARGSSSSAGGGVNGNGSSGGAAGSAELLRRALRAALFQLRESDVAPSGHGLGAIIGGGGGGGGGDVMMADAATASDGGSHAAIAAWIEALLERLDGSQAAAAAAAEAAAPLELVAAAVVRACRQGSWERCLGEVQSALARLRSRWAGLHPLSAAARVAALSLLQPLAEISEAVRQVLQPTAAAAAAAYGLPAGSLRLSGGGGGGSSRAAAAVAPGHARGAAGPLAELRGLVARWRRRGLGLAVAADGGGGGAGATAAGSDLMSVLHQQQQQH*
</t>
  </si>
  <si>
    <t>C_940052</t>
  </si>
  <si>
    <t xml:space="preserve">MGPSWLTYVLTAGHKVVVKQLVGGGLARATFCSEAWGAAFDDKMYIARTTWPPGAMSMELPAGHLGWYAAFLAYGRGAYVLHPTAESWLLPDAVAEEQPESTGHVWRISSAPVAVQLEQRLGQPPRMTCTCSSFRVVGAAVSRCLHTAYVSSVEWLLEAGPPPPRLVPAARCARSDDGRVLPGDYIWLPGRTLVACTRQTGALRCCHSGCGAACQHVTEARAAFEPHLLPAVAVAAAPAAASSGQIRTPAGAEGDADDTQTQQAGAPAPAAAAAVADEAVEEAVPPPSEPYTERRVATVTTVYGPDTVGPVRAHLFELYSGCSCLACVMAYDGVADGLFRYSRSSFFCLRHMYTYADQLLGSGMNVEAYVSSQRRLAATTLLADAQRPKQFSATLFRRTWQQFEARLDRFHTFKCPICDWRPRVLICDATAITFLVEHYRGTPVTTLAAQLSSGRREHKRSDRCWCPEEKGRSALRGFSSALLGDGKDVYGHRVEGWAGAADSVMLHSSPAALEAVHASLPEADRASGLTVGFVRVVSSAVSSVGGVPGSPARLALARLLDCMGSTAPAVAYMPLLYTAASDACAMVVESQPQHPAVSLALATLADALKDGAPVLSRALTVLSQHASIVPVAAMLPIAVFLRRLSQLAQLCGTGCDGGPSLEATGAASAETDECLLTANCCGLGVVRPRYAMGMDGKSGSADEEGGAASCKHNFCARGPRTGGIFTVFCEHGVCYAFFVLPRAEGRNEMYSWMVSFLPRAPEVVVYDFACSLHEYCLNRAPAFFCGTRFVVDRFHWSNHTGCSHAYNMSLYPDLDGLNSEVAEQVNSQLQPYKSMVSQMRQDNFMSCLRFVLGSKNTERISKIMKHLKHALTL*
</t>
  </si>
  <si>
    <t>C_940053</t>
  </si>
  <si>
    <t xml:space="preserve">MRYLSSGCTAEAALGPQPQGRYQVRNRAYRTAPTASRGAGVAAGAVNAVNASTASADASPAVVHTDVAIVGGGPGGLAAAAALSRVLDPSVRIKVFEAARGYSEAGAGVGMHINGLMACEAIHPSIAHTLYDKACYSLCSYQYDDVTGQRNAGGTIAVDRTGQMEATGHCQALMYWNDVRESLYEHLPDPGMVEFGWRAAGCQALDTAEQELLSGAAAGAGAAATELPWGQQPYHYELRMTRQRASGSVGGGGAAALAAGEDGGEDAEGGEKRREAGDPAAGELMVRAKVVIGADGYFSRIRRELLGGTPPVFSGMVMWRGSFTAEELSSGAVPLPPAAFGAGASDRAASHRWMPAGTGIAPGQGRVLLLFLAQGGDGIGAWYLQNSVKAVQEAGVEFPPAGAAGGVGGLVGSAALARGLAVNAHLPPDVAALLAATAPERVTEHGLYVQPLDSVEQGSWTRGHVVLIGDAAHAAPPDGQGANLAIEDAVVLADVARQHGGVLSPQVFAEWEALRQPRVKAILGDTKYPFPDRMAAIQASSFAQLWAPGDPGLPTSLPADAGSDGSSSSPGSSGGGSSGSEALPSMEELRAWSRRTIRAIVEKRLAEVAAKGAVAQPAGEGGLQGQGRGQAAPIGAAVGAREVAGGR*
</t>
  </si>
  <si>
    <t>C_940054</t>
  </si>
  <si>
    <t xml:space="preserve">MFVEAETRDPHPVRSMAGPISAFSQPPPAPHQRAQLPPPQAGVPSHAQISDRLLQLQAQQTQQAQADAALVQAAGGQSQEQVIARLVQIQLQQARQMQEAARQRYQQYSGVQAPLPDQQAQLTREHIQLQNEWMQHVQPQPLQQRPNQPYSAMQIQGQHEGPWHQPAQQQRVQAWLQQQSAPGAPADILRQMTDLSLSQQQHATSTIGHVPQQAPPSAPPGLVPPQPAAAGTNMLHVFFPHLRTQPQAQPQAQPQAQPQVQPQAQSHVQQLAAELPLFRRHELVSAAAADPDLALAFTDPAEPTQRPTPQAVGMVTRKLAGLLQQVRDSSPPPTDEAHETRQGPVASDEAAEPLTLKVLPEYEKYALGKEACRAVISIKASAEVKQRAHVALTCVLDRSGSMGGERIELVRETCHFLIDQLTADDYLGIVSYSNTVREDVPLLRMTPEARRLAHTMISSLTLHGGTALYAGLEAGVKQQMAAASELKALAAAAGGGSDSSRIVHSCFLFTDGQATTGPCTVNEIMGQMTSLQSPADQNITVHTFGFGDDHSVELLQGVAEAQSGVYYYISCADDIPSGFGDALGGLLAVVAKDVRVSIRTKPGIKLAAFRSGGRVVGATGAASGARNSAAATTPGAKGHAAPFSQPFGPQAPSSIAAAAAAAAAGKVPAPPRPTAVPTASQPPPTAPVASVFNDMFAAESRECLLVLGLPAVASARPGRPASGAHVLCHVDLEYTDVATGRRRQATATLALPRSAAPRTADAQPAELVFITAARFETLDAIEAAGAAAARPGGTASVAAAQGLLDAHMARLRSTPRWGGPDTPLSQALDTFTVQAQSARASVGPRFAFNADGVAAAASIAQATQALRHQRLGTSTLQPSPEYAALDNPFKSQYRTISSARVTACCPSLPPPPF*
</t>
  </si>
  <si>
    <t>C_940055</t>
  </si>
  <si>
    <t xml:space="preserve">MLDLWSGALQGRAGSTYRRASPDATPPAAEAVADVTAQHDATSSDAAATLERKASGRKATTSASSSASSRDRPQRGFISAGDKRKQGGDRPAADGRPARRSGDDSGSSGSGGGSRFNPRMFTKELSSAQTVADLQLLFEVGRSHGLNSIHIATVWTRLAKLMTADPASARKGPWQRRGADAPDAASASPAATAAAEVDPRMLALFLESLESETTKERLQGMQARGLANFIWAAAKLKPAPSGPSGQAAGAPAVAKAAATAAEDAASAEGEGERARPRRIRGGYANAARKESEAAAAAAAAEAAERLSTTVVSRSTLDAWAEALDARRADLNMHDLSNVFWAMGRLGYQPAHGSLNRLAIALYRELGAMVRAGTAAQQARLQPRAADTDSGSDSSSSAAAAGGAEGALDPRAPQQLSNVLLGLVLLDWRPDIRDFWETMWVALDKVVFSDANTDVQSVVNVAWALGKMSAAREELEQQGVTRHDLPVVPEKVGSRIAYLAAVRHSERMLPSHVQDVFLALPRLGFIKPSEQQAAKLSSLARRVLPACDAQAVSSLLVSLLRLGGMKRSLKLKHALLNAFARQLEAGAASPEACARVLFFLSVTASRQPDWLPMLWARMQEDALAGRFAAADVAFAALGLKRMFAEDVVDAGLEAAVEGATAEAVADADAADVEVSGGGEGQQEGEDQEEEWPTFPPPPELLAALRQAWDAAGEGRLSVKAVRPTVTTRMLKARRPRYDPARSNEEGIREEVDDYLAQV*
</t>
  </si>
  <si>
    <t>C_940056</t>
  </si>
  <si>
    <t xml:space="preserve">MATLSRQQQPRRRGAGIARPYSSAASAASTSASAALLLMGLLATMAVPASAQLEQIFDPSAVAGVVGSAYTPGGGGLGTSGLGQGLNGQGWVGQGPGLGGGLAGSGLGGAAGLGSSGLGLSADPGKGNVGSGGLLSSGAKAVLALLKGLGVPPALALFVVRSLARNSNVVATVADALTPLNLLPGSDAANSWLINPAALLNTASGAGGGAGGLPAGGVAGQAAPQDGVAGVRQLTDGAVGRITASLINRLFPRVPTAVTPAALGAASTLLGAGGSGLAAPITSAISNIGIGGVGKSGYFQLPTTNWAGQQQPSAGSSGRDGSAGGSNNSTNSGGRGNAIGGGRWTAGTGLAPGQLLSDMAAQTQAARRQLDAQAAALQDLMTNANGTANGTSSNTSSSVNGTNGSNMTGGSNTTGGMWGAYDAARRDRANTQYEQMLDQVCSQWGLSRFFSGLSSTLALSNSPFSQLYDSYARLYGQTFQGLGSTGQQYLDRMCCDLLNTQQAGGAGYSAGDFVARRWGGGGVGGGVGGGARSGKTKTAAAASGGTGGSSSGVGERQHQAQNQTQTQQQQQCDPRMWLARALGATIGNGNSNGARGSSSGDGNAIGGLNGSGSGNGSTSSDAQGRLAQDVGTLLGQRLGQQWATGSSTTDEANGAGSSISSGAGGIQQQQALQQAWEDWQRWVQGRGGSGDVTQQSQQQEGGGAGVGGGLTQQLLQTRAAQLFSSAATAPPSGTGSSGGGRRQLRTAGVV*
</t>
  </si>
  <si>
    <t>C_940057</t>
  </si>
  <si>
    <t xml:space="preserve">MSNTIFPTSADDEERGGDPQPLLLSPPATALTQHHRRNTIKAMRSGPLLHVPFPAGTSRAAATDAATSTTGDGGGGGGGGYAERSSSAQVAAAASTVSTRMLATAVAAGPATAAVPSTTAMPTPPPFARGSLLPTGGGGGGSVSMRATTGGLASGGGTAGGGGRCSISMGMAAGSGSPRGGGPVNQFASAARAQPDAAAAAAAAASSASGSIGGGGLSLQPVQPRSSDIGVPLPRCNSPTATTTTATTATTATTATTTITATSIRRRPSRLGAPGGGGGGGGGGSLWAGMQSVVLSLSAPIHTIESAGLDADAEDTVMQLIGAPVAPPSIGGGGDDGIGASAFAAAAPAAAGVPGAIDSGYDYGNQLLRRAASAASAAAAAPAAPCASSSPKMPAAATAAAAAFSPNAATSAPAVGAAAATVPSPQARPVAITSVLAAKPPSARGSGSSSRETSSHWGVPRPLPHVVSAYATSITAATSPCTSASSASAPASRAELYLLPKDAAAAAGVGMGVVAAMSAGSSVDSAPPLSPPVVATTQRAAAGSGKPALTPVAAAVAGSNAAAALAGNHVTREGSGGRSRRSGYVPRLLPGNGMLHVSPAAPPAMLHERLNGGTWALADYQVVRKLYEGYASSVFKAHCLQSQTDVVLKAYCLTGLSAFLTHQVLRELDIHSRLAHDNIVHLIGAFREGDVLVLVQEYMRGGSLTRVIKELGGRLTEFQTMHLVLLPLLAGLAYLHARGIVHRDIKPDNLLFTPDWQLKLCDFGVSVCLHEERAVTKTGSKDYMAPEVVVCPLKRGPEDNKDNAQLAYTPAVDVWSLGVLMYQVLVGFTPFPAGPPPMPRPGCGAAAPGALEPADALRFPSSVSEPARAFVRDCLRLHPGDRPTVRQLLNHDWVLRALESVSPDGEDD*
</t>
  </si>
  <si>
    <t>C_940058</t>
  </si>
  <si>
    <t xml:space="preserve">MRDAQRFWLRNIATGINVVRTEGVGALWSGLGPSLARGFFFGGARLGLYTPIKTVICGENSKPSLEMKVLSGSLSGGLAAAVTSPIELIKTRLQAAGRDPTVPKTSVGVIRAVVAADGVAGLWKGAMPGLIRSAILTAAQCATYDEVKRTVTATTGWTDGVELHLTSSMIAGLVTTTITNPIDVXXXXXXXXXXXXXXXXXXXXXXXXXXXXXXXXXXXXXXXXXXXXXXXXXXXXXXXXXXXXXXXXXXXXXXXXCPHGGKSYSGPMACAAHVLKSDGLIGVMKGWSASYARLGPHTVIMFLTAERLRKYAGLQSL*
</t>
  </si>
  <si>
    <t>C_9500001</t>
  </si>
  <si>
    <t xml:space="preserve">MFLPFVLLCVYAASAQAQAVDITQQKNNLWGERGLSNPSRRIRDIADNALLYFNATTEMRAHDRGVHLNAGATGMRQPSTSIPTQMLRVRPRAQRWRGGHVCTQQDKGARVLLRSNTHKGTRGHDILGLRCVLLRPAPHLFPEPAQVHVHPDNRAGAVGSLFAGQRHRRHEPRPGAAGPGPPPRHLHRVRGLCRLRLHYWLLSDASEATAAAAAAPAAGAERAHGGDRRRGHGAGGGGGCGWRGCTGGRRVRGRGHRGRAVSGGGFGSPG
</t>
  </si>
  <si>
    <t>C_9510001</t>
  </si>
  <si>
    <t xml:space="preserve">PPRSCSQCTWSRPPATLPATLQPPSSSPRRRRPRPPLRQLPPGPPRPRPPPPPHPPPAARSRPPGPHPAWGPARHTPPRLPSHVNQDYEPTTPPRPAPGAHAPCSWSPPPGRPSASRWRCWPRPRP
</t>
  </si>
  <si>
    <t>C_9510002</t>
  </si>
  <si>
    <t xml:space="preserve">MSPRIVVLLAVVLALSNLAFALKKIDAPCTACKAVAAELQRRINKEPVRNHLDLRHRLDKHGQRYGKVIAYKSSELRAVELLDGLCERMRDYALVSPTGKKTKFWLKVKGEGAASTANVTRSAGQEEDSKSKRLESYCGTLVEEYEEDVYAGIMKGGFDSEGVESVLCRSIIKPCPAAAPPADDGSVPPEAGEAVEADEDAEDLEAAAAAAAAASSSSDSSLGAAGSQEASQEGETKYIENMTVEVGKDGKFEL*
</t>
  </si>
  <si>
    <t>C_9520001</t>
  </si>
  <si>
    <t xml:space="preserve">MASRLSSLTFPSFSLDSYGPDGKSYFATAAGPAGGPSSLLSLAVDSYGMRYFKLDMGTTCVNLGSALQSLGVTMAVPATSFTLCNLVVTRVPAVTGVPDVVLPDATTMAPSFAASFIISIPELGFNNVAARIATSQSTPSTVQIQVSGAKLPPKNAVSDWPPMPVHIMIMTPKNNPMFVEESRLSYGAVGRHRRRGCRSRGEDVCGEA*
</t>
  </si>
  <si>
    <t>C_9520002</t>
  </si>
  <si>
    <t xml:space="preserve">MCAGKSYFATAAGPAGGPSSLLSLAVDSYGMRYFKLDMGTTCVNLGSALQSLGVTMAVPATSFTLCNLVVTRVPAVSGT*
</t>
  </si>
  <si>
    <t>C_9520003</t>
  </si>
  <si>
    <t xml:space="preserve">MAAAAGGGGGGGGGNVRSERGGAAQPGLGRLGPGGGGGGANASGSSPPGDGGAGAGGSWPQQHARASTATGHDHASMAAAAGGGGGGGGGSVRSERGGAAQPGIGRL
</t>
  </si>
  <si>
    <t>C_9530001</t>
  </si>
  <si>
    <t xml:space="preserve">MHLKGLAQGCMTRLQAQFNRNGSNYFEKAEGDQHEKKGRLGVRTQHHGCGNGATVCPIFAHQVAAQFNRNGSNYFEKAEGDQHEKKAGAWSEDKTIPIPPPALSAEMEAELRRVHAEEEAAQARADKARAEGEAAQAGSSHTSIGERPPSSSAAALAA
</t>
  </si>
  <si>
    <t>C_9530002</t>
  </si>
  <si>
    <t xml:space="preserve">MMIYPEPFHFPLELNLRIPRSKSPGLLSTSLSASSASRVQLEFKEYRSWNTNHNAVGRNAAYRAVKESTHLGLQKTASAFLGHALHNCRVPPTLLTFKLATNPSIVHSYVSHEVAHKSPTSALQQISNLKRIVGYLKDTCPYARVDSNKMAKLDHMEEWLSSAYTTSKRTQPLARAAAPGAIDPDDPSYPAAPTAEAISQFTEQLLDQLRGLKQPHLLPGGRGRKLCCELLHNCLSYCALPKRV*
</t>
  </si>
  <si>
    <t>C_9540001</t>
  </si>
  <si>
    <t xml:space="preserve">MKAASLRAPWSAASNKALPTSTTCSWPGSGASATASRQATRPSPTAQARRRPCRPRPSCGCSSRRRETCAAGR*
</t>
  </si>
  <si>
    <t>C_9540002</t>
  </si>
  <si>
    <t xml:space="preserve">MRSDTDSSSGRPLGWSRDEEEVHHHGAAASSRLGTAGVAPAPCGTQGAAAAHHSASVADAGGEDDGRVWDWEGDEAEEDDGGLDEVLQAAARGCRLPTLASFQVTGCYHHVWCAALRCGVLLMGAGCGPSHLFHGLTWMSTRSLQAPDGAPRSPIPFQDQVRLQMRAIVQADEIGGGGSGG
</t>
  </si>
  <si>
    <t>C_9550001</t>
  </si>
  <si>
    <t xml:space="preserve">MGLPYTLQYLVDGLGAIAAVVSAPAAAAAANAPAAAAAHAASAAIASAAVAAGGVTVAGARLNTTAADTDAGADADVGADTGADGEGARRAPGFPARELGAGPVPYQEEPQEPPRAPGSDGVDDSSSSSGGGGADDGSRGAAGGDTSSGGVLAAVDDMAVRLPALAAESEWLLVAVKSVACGFG*
</t>
  </si>
  <si>
    <t>C_9550002</t>
  </si>
  <si>
    <t xml:space="preserve">MGLPCTLQYIVDGLGSIAAAAPPDAAAPHAAAARASSASIASAAVAAADTDAGADADVGADAGADGEGARRAPGFPARELGAGPVPYQEEPQEPPRAPGSDGVDDSSSSSGGGGADDGSRGAAGGDTSSGGVLAAVDDMAVRLPALAAESEWLLVAVKSVARGFREERSGSR*
</t>
  </si>
  <si>
    <t>C_9560001</t>
  </si>
  <si>
    <t xml:space="preserve">MVMELEGLVKGAPGEVVGIVGHDLFRRAVLELPAVAPGSSCSGSSSGKSARSSSSSSRSGSGSSSNGSGNGTGHCGAGSEELEGSGSAASSLDDWEEAAAGGSSSHSSSSSSSSSSSSSSGRGSSSSSRGSSSVMGPGGSGSDSGSEEEAQRQAVTEGAASVAAAAAEAAAAAASEFGRP*
</t>
  </si>
  <si>
    <t>C_9570001</t>
  </si>
  <si>
    <t xml:space="preserve">MAFLRAATAAAAAATSAAATAAAGSTGGATKLQPLPHQQPSWQRRLQQLLPEADPAAVTAAADAVAAPAPVPATAEAAPTADATAAADSTTPTPAVAAADPAPLAAAAADGAAAASATDAATADPSAAAAATADPATDTTAVPADIAAAADTAAVPDTTPATDSTPAAATGAADGTAAPADTPAAPAANATTAADTPTAAPSPSSTAACRNYTYTGAAGAAPSPASQPLLAPVAVPAADWPAGSAVGSVEVAGLQLTHPRIGALKTTSDAEDLGLVQRLIARLEELNVTRNARGGAAAANATATAGGGGGLFGADGATADAAANGTVAAGAAAGGLLPLTRRGAGGGAGGGGSVWRLGNLTLTGSQDDGLVADFLSGLSDVVGVVNYRE*
</t>
  </si>
  <si>
    <t>C_9580001</t>
  </si>
  <si>
    <t xml:space="preserve">MDAIGRARGRGGAMGGHDERENTLNQLLVEMDGFATTSGVVVLGGTNRPDILDKALLRPGRFDRMITVDTPDIKGREQIFRVHLNKLKLAKEVDYYAERLAALTPGMSGADIANVCNEAALHAARKNQDTVDLPNFEAAIDRVIGGLEKKNKSPHP*
</t>
  </si>
  <si>
    <t>C_9580002</t>
  </si>
  <si>
    <t xml:space="preserve">MRHTTTPPTAPCTSCITRIIKDNKYPHPALTGRVAAAPCPGCRGGWCRPAPPRRCAQGSVPMPPTLPRNSSPMPPTLPRKSSPMPGTFKPQWRPISVTAFGIRSGLSRPPPTPP
</t>
  </si>
  <si>
    <t>C_9590001</t>
  </si>
  <si>
    <t xml:space="preserve">MVQQLPRNVDDAGIVIMRTGAALPNGRQPNVQETAQGAFVMAALRWLKLNNPLYAAVEDRLPGAVGGGNDRGDGGGAYGAPDEVDLPMVDVEVPGVAAEAAGGAGGGDGAAAAAREGSGGGEAPIRRT*
</t>
  </si>
  <si>
    <t>C_950001</t>
  </si>
  <si>
    <t xml:space="preserve">MQLAQRVTRVAAAAPGSPQPHKPYLGPFIRKAQQQPVAAAVSSSSSSSSASSFSAGSISISSGLGSKGLLAQLRAQQPQQQPQRAAASQQPQAPQAPQPLFAAPADPLGGTVQSYEDEYVLPGWGVELPLEVQAERLRQVLAAVAAAPAAEDKVGVSAAAQGLASLPFLAEIYPVGGAGDRLGLVDEATGESLPAAMLPYAGRSLLEVLLRDLQAREYLYFQLTGRQVTTPVAIMTSDAKGNHERVSRLLGELGWAGRGRDAFRLFRQPMVPVVGVEDGKCASYSGPVCVGARMDTTLLALAGAGFSRRNGGASAFGFMSCERAVGAAEGMNVVQERKRWLPDNNHPEGGRYVFEYGVTNVEYTEFEKLGLNDEAVSAGSKTSVFPANTNVLYVGLKGARSVVAEAVARGDGAQLLPGLIFNLNKKVSYTDPLGGPSRQVTAGRMESTMQNMADYLTDRFEERREPNDLLANNQLSTFLVSNLRRKVTSSAKKRREPGSARIAQTPDGSFYDLQRNAWQILQRCGLKNVPEPGSPEQYLEKGPGFIFLFHPALGPLWDVISQKLVGGSLAQGSELVLECAEARLVDVDIAGSLQVYAENVMGHLESPADTAAATATALHAALAEDIAQQQQQQQQASVAAAGGAAAAAVAAAAASTAAASSPALTMPFGFGTNASAAAGSPSVSAAGGGILRYGRRCGRVQMVNVRVRNAGIDWASPDNVYWKHQVRRHESCKVVLLGQSEFEAHDVTLTGSHTFVVPDGHRLSVTAAPDGAGIEAKLTPLTPLSAVDGAAATLLGGAAGGFQPSWEWQYVMDSNGAVKLSYVGTTTTVGSRSAPAVGLTAPVMAAAERQGRQVLDFSI*
</t>
  </si>
  <si>
    <t>C_950002</t>
  </si>
  <si>
    <t xml:space="preserve">MRSGALPLAEMLVAFWTSVSVPHEVELVERTSSYGGYGGGGGSGGSRVSGSGTAAAALRMSGTVMNAVAVGLSPWRWFSTGAGGGVVAGSAGGGGGLAEATAATAGANEFGTAGSFSQGGLMATASGRVGSMARAGGSGGGGGVAEPPMSVAASQEAVLAVQAVLMWHNPWRTGRIFGAGLYLFVCLRQLAKGEALSEAVVSTGHDLLQPSTALLVGCFLLLLRNLLRQAVAMRRAQQQEGSGGGAATEDGAEAEAEHAQAAVEMQQRVELVLRRAALGGARYGAALFVLGAGLLSGRRGTTSALVAALLWLGCVVGELRVMSQPTFWLLCYLGCFTIPAAYGRCRAAMDEGTEAALRFVARLLVTGSRASLALAGGVGVVLLAALPLNLVLRATLAAVAAFGVLLWQSEALQQAKAGITCL*
</t>
  </si>
  <si>
    <t>C_950003</t>
  </si>
  <si>
    <t xml:space="preserve">MKSWSCLRFWGGVYRIEVDTSLISQDCTSALRLRAETALADGVQPNLDVGNGYVYAPELSFKVHISNGNPACPVRYSPDYVPEVPTIAAGFNDFPWSYTRLSVFKDALPTKPLSGNWTIRQLMSFDQRLFNRVSPPVAPVTRSFVTLNPKFHVVDPATGIAMPILGSIQLDVDDMIYRNLVIDTTKLPNGRSIFFFRSDAFVEPGTILPDTIPWLPGVNHTFSGGKPHPGGTSSAVLAFAFFVNNPIPSTSTS*
</t>
  </si>
  <si>
    <t>C_950004</t>
  </si>
  <si>
    <t xml:space="preserve">MATCLLHSRRYRSIIECMLNSGKLALTGAQCAFVRGREGGLCSCVSATAVVDTETPAQESEPADATLSCVSVDSAQAEAEADGDWVEVRHGPHPERFNMTEAQVAEVAAVQARLEATARKEESGAWERLAPYIAALPHAIQRACIPKPGAEAAAKARAEKRAARKQKDRARVIVPRVRGGGRRGRRLYAAPAAPTAPAKPTGPYATLRWPPRRIVGTALKAGHTPVPPKAVAFTVNTPRETYYEPEPEPASSLVDSYYLEMSEDYEEKLMKGARGAKRHAATAGKTLAGASHHTSHGHKRGGRAGGLVLRPIAEGDGSFAVRIAHPSETRLQMVRPNGFGPAGDARARRQLHRSSAACRSTCKADVPVAELWPYL*
</t>
  </si>
  <si>
    <t>C_950005</t>
  </si>
  <si>
    <t xml:space="preserve">MSNRPCILHTRRYRAVYEGLVNTLRDANALQPNQLARLKELQHSFCSCSEGTLPALGAGDSGASPSLAAATPAADPAASPLTSLEQPQPPQQQPSGWHSALQGAQAQLLHLAQRQGGASVEVMALAVQRLGGVVAGVVETSELQLVRRRAARRAIRDAEDWLYAVATPVVKRRGGARHGGPFGRPVAGRLTSTCLGERPVRLQETATGIEEMHVVDAFAQGAGVGNEVLRRGDGWQAGWRLEWA*
</t>
  </si>
  <si>
    <t>C_950006</t>
  </si>
  <si>
    <t xml:space="preserve">MPLSSSLSRAPVSSAHVKTSCCSRARVLRGRAPFCAHAVQSPEGAVTGQLAKKSYDDIWSAFASKAQGEWEGITVTFDASGAAQPLPDHYVPGAYRDWGVELFDWQSQSSCIVPQGRSLRNIFKRLMPTVGCEADAIAFVEEAADVWQADGGSLVKPVTPDGGYLAAPAQLPADGGKVKLEGCVAAPGGKSRLRAVLTLMQHWESKQWQVAFVDLSRETEPQLLLPLGVWVRYSAAGGDVELELGALRGAAAASSETQAAAAAAGVRDVVRASYKAGKLHRAELVAEARATMAHGKKLSKCKILGINVTDVCKQIMQPDVPHSLRLQGILIGGVVVVFNKQQIYLLGKPKLEDLQGMLRRVRAASAPEEAAMAAANTVLQKGKDRARAEAITLADDQLGGAGGGMGGAGGVGGFGEWGGMGDLADLEQHMLVLPTAELMKGFRDLDDLADPDEEAAEQAQAKQGRRRRGHGATENGGAAAAGGAAGVDDEDFLVAPTLAPQSGTEGLSNRLTAGTGSHKLPTQNQPFHTNFEDDVFEAPDLELMMDPDTDGAGDAVFLALAGFGRDKSKTNTGNKNASAGPSNTKTAAGASAGAAGTSAGGRARGGRADDDSMMDLFEAPSDLLLQDLMGDLPGAAGAAAAGGARRPARRAAAGAAGEITEEMGEGEEAEEGGEAGARRRQQQPSRSMSVSVPFPMVEEPQEHSVPPSPMQDDDMFPMLNDPNDLAMHGLHDDNNNSLGQQQPQPTGSEGGFGFATAAAAGGAAAAAAAAATAKNQKRRRTSDEDNDSASEASLSALLADSPSQNQQQAADQQQQQQQQQQQQGQGVRTKAQQAQRRDGTAARPARRRAGAKVTLDDDAETLVRTSLYREWTLDSRPLLVSPRGAAGPGAARNRRLSAGASPTALQRRRGLFATGAATAAAAGGARQHAGPGVGVSMDVSIGAALAAGDSDAVAAAVLRAPAVALGLGFRSLGWAPPLLQLLEMAADGRSPAEAAAAAAAAATAAAAAEDNEGDGRGAKRQRKAKTAAAPHLAAAGGTGAQQAAADAAEASLLVSEASDLHARETRLGNDGMMAEGEEGQMDMPLPEEYEMNFQDEDVEMERLRAEDTPDGQRLQAQQRAALGLTPGGAGAGGSSGGGRGTLRDLLLAATGGRGGSSRATGTTGTTNSSGLLGRESETDGSAHGGSRRGGRTSGGGPLGLLRFGTGALEDLLPAIEEGGMGMAEDTMMMEDEEDLTLPPSERATSGANGSGGNALRSSRLRAGSGPDSTQLPGSGGEFHLRETFGQTQALPGGGGLGGGAMAYMSRNTSIVLSIYRQRLSALRQQQGEQQQQQQQAPSGAEGATTDGAAPSASAGAAGGRTAATTTGLSFFSLACELTRPEAVKLFYQTLVTHTTGLVHASQAEPYGDITIVMGQVA*
</t>
  </si>
  <si>
    <t>C_950007</t>
  </si>
  <si>
    <t xml:space="preserve">MVRLTLIARVQDGLPLAEGLDSEKDVEIDKYKSQAKSLLKKFSQQPSHQAARLSVESGAYTFHYLLDAGVCYLTLTEKGYPKKLAFQYLEELTNEFSRLYGPQVHTVSRPYAFIKFDTFIQKTKKLYMDTRTQRNLSKLNDDLAEVHSIMTRNIQEVLGQGEKLDNMAKMSSTLAAESKQYATRAKDLHRQALLRKWVPLGVVVGIVLLLFWVRAKFYT*
</t>
  </si>
  <si>
    <t xml:space="preserve">MAFTMRAPAPRATAQSRVTANRARRSLVVRADKDKTVVIGLAADSGCGKSTFMRRMTSIFGGVPKPPAGGNPDSNTLISDMTTVICLDDYHCLDRNGRKVKGVTALAPEAQNFDLMYNQVKALKEGKSVDKPIYNHVSGLIDAPEKIESPPILVIEGLHPFYDKRVAELLDFKIYLDISDDIKFAWKIQRDMAERGHSLESIKSSIAARKPDFDAYIDPQKKDADMIIQVLPTQLVPDDKGQYLRVRLIMKEGSKMFDPVYLFDEGSTISWIPCGRKLTCSFPGIKMFYGPDTWYGQEVSVLEMDGQFDKLEELIYVESHLSNTSAKFYGEITQQMLKNSGFPGSNNGTGLFQTIVGLKVREVYERIVKKDVVPV*
</t>
  </si>
  <si>
    <t>C_950009</t>
  </si>
  <si>
    <t xml:space="preserve">MRGDAAGELLAAAGGGVADTGAGGAGGRATGGDRAAAINGGGGGDGGSGHMSSGGHSTRGGGGGGGGGGGGLSSLDGSWAAVDDGSGSGGGGAGGGGGDQASAGSASVAPSALSAPSTLWLGEPAIALPASASASAQRQHSPPPQQQQQQQQQQQQQQHGMEVEAEAEVEHQGQGQQGRGQEAVAAEMEAEAEARGSRRRRRVSAGDGGRAGGGDGAVAGAPASAQAQLLQQHYAAEAGGRLRAQAGEPQQAQHVPGLLELMTGMDTDTAAAAGAVPAAGRTRPSGGGPAISGTGETTGGGGAGGGGGSGGGGGGGGGVTRRISGASTSREPVVRTESEIMEEEMVASGARPGAAAARAAAVQAAEAAEAAVTGGRGRERERERRYPGTSHSSSSRRGSGGGGGGTVTGTGTGASSGSSDNPAAELLQRFLLDEAQIASPVLRPQVAATAPPPPLSLLQPAAAVAAPRGQGRGAATAVAPAAADPVPGPGSSADAVAGGSSVGGGGGVTEPGATTQLQPLLAQLQPQRQPQQRQTHGSDTPRLHPLPSPPLPPPPPLPPPLTHAALLPGAATTAAVAAPPPAVPLDMEPALSLASGISAAAPASDVVHAAAEAAATAAAGATTPDDAATASPAATAYSALVHRPDEVLQDQDAEAAEEALAALRRSRWRQEYSRVSFEVSGIITQPPPPPPPPPPPPPPQTPAGAPMLDHYSGGGGSNRRVGGGGGMPAVSESPVEGDEAGRGASGAGAGAGAGAGAGAGGGGGGGGIAAGRFGSAGSTWTGGSGGDTDALAPAGVHEASEAALDDRDNEFEFAVPPLQATPTMRRVPPSVSAPSALPALATAAALGGGRSAAAGGGRAGKGSGGPGGVRGAAAGAAAAPLHRRGGGGGGGRMVPHWYFLDAGGGAATGTDVEDPAAAAAARHAALWRDADLHGGTPTTVDSGDEAARSICTENEEILPGQDAASFAHHSALQLAAARAAAGRDAGGGGGGGGGRAGSRVSWSGAIGSAGLSGQDNDSGSSTQQLAPPAAPVAPQPPRRRTGGILRTGSVASATSYLSHGSAIPPLDDTNPPHPHPHPPSPYLPAQQQPHQPPYTRKTVSFFDDEQYEPPQQIWGRRQYGGGGSGGRRRSSSTYDDSGASDYGSDSAASEAAGDAGGRGFRDRDRDGDRDSGPDVGLLYDVAFGGGTGTAGGGGGALPYDVGSERGSTSEVTDVTELTTSTTAGARYSRLRSYLASASAAATAGGGSGEAGATAAPPAPPRGVPRQRQKQAGQAPRQAPVPVPASPSAAAASAGFHPILGNIKLQLQPQPQPELAPTLYAGPVVPAAVPATAATAGPPLPPTGSSSGVGGQARDWTFTRTTQFGRASFDVPMAAAVPGGSGGRLCALAPYGATAAASQPGSGAAGQPSAAFGSTYTAGGAASIGGTGSQASPLASVTSHQQQQQQQQQQQQQQQQQQQGATAVQLLPPYNSWPVTAVAARPAAAAPPAAAAANPLSSPTPAPAVAGDPNPMTTTAVAPMSPGGGAPAATAAAGYGAFQQPADLLWSPFATPSEGRSAPPPPAGMPPAAAAPPPPDATGPPVHPILSAGALAAAAGGNGGGGGASVSGASGPGGVAASGAAGGVPPAPQPTAARQVAVTADAPVLGIPVQQQPVQLQAMQLREQQQQQRQQQQEPAVGVPVLDAASSLVFVRSPGLLQPLQEQLLQPSQQQQLLPPQPQPPSAPPPPQPQVAARHPALVPPPAPPPAAAQSAAPQPPLAPPPAFVAVPGNQPISAALPAAAEPAPVLQPAAATAAPLDAAASSHQRHLSQGSSRDLELGLGTVSHAAGRRRRADAADASSAASNGVGEAGDALEDEASELRDGDGRWRQAAAATATVSRATSATPPPGCAGREARGEDEEGDAATATAAAATATGVAPPPLPAPRVVLAAAALPSVAAGALPAPGGGGGAAVAAPLLLPPAPPAAAALLQPLLEVDRDVALTAPMYLLQLGPSGAAVAAGVAPPAAGVTAAAAGLPGFGGGVATVGGVGSGGAVTDGSGSATGSGGLGSGVDLDVRPSVTLRRLSISQARPHLSTSASVPPPPPPSQLYGESHSEPLPSTARYAALAGAATGAAAPPPPPLPAGAAAVTSAASHSSISAIGKTVDSAAKAPKALAGDEELVAAEAKAAAAAPAAEQQEDSSEPATPRYGVLAGGSGLNSPFIDTPSTSLADAGDGHIANSAAVRTTASTTAAAGPPPGLPLQPLPPPSPVPRAEAAEPWRASSPASSGQRSLSLGLSAPLASSGSLPVPTAAATAAASPAAPPSRSASNVSDARRGAADLTGGGGGRAGSGGGGGGLDGGGGGFHDLYDERLVRMHRSASAGLGSSPAGAAGAGGGIAASRSRQGSASRLAPAAPVAAAAAPGTLLTAAAARATSGGAAGRAAGGGRKAGGXXXXXXXXXXXXXXXXXQPVRQPAAWRQRGSRQRRPPRPA*
</t>
  </si>
  <si>
    <t>C_950010</t>
  </si>
  <si>
    <t xml:space="preserve">MQQTAQPLPLSLSPPPPPPPSLFGLGTNLPVFPGAGGGSAAAGLSHADLDQLMMLTAPGSMLAEVEAPSRLQQQQQQQPLAAAWGQWPAAAAGGLDGGGVAAYGALVWRLRQHAAGAAAWFCASAAANVPAGGAPVSPAAASAGAGAGGYRGGVLAAAAAAQLAAADLAEAMDAYGDALDGGEAGGGGGGGARAAPLNELLRKVLLRPLPHDEYRQELLLQAEAARRQLAAAAAPGLAAAAERLAAAALEDAAAEGGLAAHMRALAGDVWHVFVAAASPAALKPRAEDGGAEYAEAQAAAAAAAVQHLQQQHLQRLASHLRHAAGAAEAGLAPAAAVLARAADAAAGLLLRHQTALRLALEAASATFWTSPPADYDTGTGVVATDTFAGGGAVGSSSGGGSGSSGALQVFPAAWSEHLTRLQRLQTALRAVAAECGGGGGGGDAGGGVEGRVEGLAAAAESLRELLLAVGAAGTADGGGARGSSRGGGGGGVGGLCIAAELHGQAAAGEEHEAVAPAPARASASPGGRTAWRVVWRLHAAPRCGDGDADCVARSAAGLGGSRSGDGGMGYVDDLLDDAAAARRLAAANRQAQQVAALERAAAPGWVWAVAEPGSPPREPSAAAAAAAAHGEEAGVGSGPSEGAGGKVGSGGGGTGGPEGAVQRVVVSLPLAVQARLWRQAWEDVAGVLDTCAELCAASAASGAYGRR*
</t>
  </si>
  <si>
    <t>C_950011</t>
  </si>
  <si>
    <t xml:space="preserve">MVDQALWKKYPPGEPDSDEEQIEREYQRNQETAGAAAAGGAGSGRGGGRGGGRGRGRKGVAAALETGIGPHDIPFGDTLLVXXXXXXXXXXXXXXXXXXXXXXXXXXXXXXXXXXXXXXXXXXXXXXXXXXXXXXXXXXXXXXXXXXXXXXXXXXXWGIRCRGAYGGGAHGGGTQAAAAAAAAAAPPPRKKARRASGADDGEGGGGRGKKDYVPRPGTANYAFLVLMYMGMISKDPQLVLERTKTKGVRGKDYSLTNAGWALAARVYKYREVQPLPGLTEAAVHSDITTYCSLEGLPLLLEAYPAGTPKSNRGRAYTGFVPPPRSDNGGGGAGCGGDDPASPAAAAAAGAAGAAGPSGRGAAGASGGGASGRRRKPSTARAGSGGSGGGGLGSQGQGTAGGGYGGYGGYDDGDIVDVDDGIEDLVGSMGSQRAGSQDSEGGGDGDDSKTLLSYEWALPRLCEVPAVHGELAVRLPPLAPGQRFEDVYELWESYKAAMRAAAAAGSDPGAAAEQLLVPEVGARLSGQLYRLLFKKGVPPEQVAAAGGGGGGAGR*
</t>
  </si>
  <si>
    <t>C_950012</t>
  </si>
  <si>
    <t xml:space="preserve">MAAAMVAAGVQGLAAATAAAAPSAVAQQGLAAAAAALALAVAAVAQGLATVAAAQGLAAAQGLGPAVAACIGTQLAHGDMAGTACTN*
</t>
  </si>
  <si>
    <t>C_950013</t>
  </si>
  <si>
    <t xml:space="preserve">MSASVEERQSFHDKVNDVFKNLTGEAGKRWARPDEPILHTLNDEKEEPHIFFHNTNYRTSRKYINVEKTKILREQALECVRAAGTARYHKCTEVMKRLQAAVRVASNVDRGPLARKRDVGFIYHNNRLRELQQQAAELEIENPFPAPAKQATGGY*
</t>
  </si>
  <si>
    <t>C_950014</t>
  </si>
  <si>
    <t xml:space="preserve">GLPPPTTPVHILPQPLAPPGTRLPTCSRPPPPILPELISVLVPSPSREPAQPAHASNLPLPPSPHLSAPRPIYTSSALTHTSTRTPPLPPPLPPPLPPPPHKPAHHETRTTPTLPPPPTPTRSLPPPPTPSHPSHPHPHTLPVSHLVVLQEEQYGQKCCLVLVVRQHHQPPRRQVAEQRPRRRNGSRWLHPGTRHLHTPPAYPTQHRRDPHAHIRPHLPPAPTRTPHLPATHRCSSTRPPPQPPLRLHTQARP
</t>
  </si>
  <si>
    <t>C_950015</t>
  </si>
  <si>
    <t xml:space="preserve">MSSRLAQKAVEVAHQDKRLFGGAARHFYFEICRCLPFIQRLHKMEEMVSLKELRAIVKEKFKEYKDVKDGRVVDLLIFKGREEIETYLLMHKQRHHVVTEVVEPYYAKQRAVKKVTTNSPFLDSFLSSGYAAIGVRNS*
</t>
  </si>
  <si>
    <t>C_950016</t>
  </si>
  <si>
    <t xml:space="preserve">MLSALPSTRVAATRSAAACRSRAQLPARCKHAVRRAQRSSQAEIAELECSTSSRGCETVATIPLAALLAVAACGNLLAPGAAEALTIHAEPANALSLPTWAIHVSSVVEWVTAMGLMWKYAEATNNPRWKGMAWGMVPSLGSAMAACTWHFFYNSPDLEFLVVVQSALTVIGNCTCWWAAYRIYEAAQAEKSSA*
</t>
  </si>
  <si>
    <t>C_950017</t>
  </si>
  <si>
    <t xml:space="preserve">MDAKAKPVGSLGALEALACRLAAAQRSLTPHVGRAALLVFAADHGVAAARPAVSAFPAAVSAPVFRAVVRGQAASAVLCASNGVSELIAVDVGLAADVTDAVPPTPTPLAPGEAGGEGRGLRISLLHRKVRPDGSRNMLTGPAMSQEELAAAMAAGAEAVRAAVRGVMPPAVVEAGQAAAAAAAAPAGEAAELPADWRQSIVCLGEVGIGNTTAAAALLAALTGASPEEVCVDDAGLESKRRAVLEALAANAELIAGGGALGALRAVGGLELAAMAGAALEAAALGVPVVADGFISGAACLAALAHDPQRVGRVLLLSHRSAERGAALLVSALTGAAPLAPHLQQQQQQQQQQQQQQQQLLQHKHAVEQQAGGGGAGGGGGDGGGAGGMEVLTWPAPAVLDMGMRLGEGTGAVMVLPLLRSAAAVLRNMASLQAVLAA*
</t>
  </si>
  <si>
    <t>C_950018</t>
  </si>
  <si>
    <t xml:space="preserve">MELLAYNIRVRTQAAASGNLDPSNPGSGASRSLQAAKRGKASGRKPTPHSRYVSVGQVRPFTGDVAPAPALALALQARSVQREVILITDTRPRSALQLADNLLQLGFAHTLWLTSGHAVCAAAERLRADREALRAARGGGGGGGGSSSGGNGGGSSSGMDSDGGAKGGAMGALAGLAARRGGGGASSDELSGNSWADKHRTAMGLGDKAGPTDLMMHEVTQVEEQAHVALVAARSYTTTWVNISIPRAATPLLPTEPGYSLPGLKNGFSADAFQKQLAADSKHLELKRRRQQRRRVLLLQEQEQLQSDEEWEGQEEGLRRGAFAEEEGEEEVDSADEAGWGQRQRRQLLQSEAAEGAVSLPHERRAMERLAYAADWLIGGWPQRGALGLWDPLLTSGKQRQVFAHLVRAPGPTSVGKDAVRMQYGEYDWELAALAGGGPFPFLGSPDPSEAPRVVALLPEVDTACDSHTAWTNTARGLVQVGSGPWVSPNPGSRRSLPLNVNLKFLAHGASFGTKDGRAGSGLQCTPASIFHQKCLYERHVVIRNDSAAAVLNGAGAAAAAVGGAAVDSDADVGAEYSVRVEGPRGLLPAEFEVYRRLLPEREGEPGPHNTVHLQGDDGEYEDGEKPIMFDEPPRFEGVVYVKAPVVAKALREGPLAAQRVLYLAQRTFLTQLDKLGEPALVTAYRTFRNECPALK*
</t>
  </si>
  <si>
    <t>C_950019</t>
  </si>
  <si>
    <t xml:space="preserve">MLPTTNPTLAGEDADLTVFNGHELHVVPAPSTLTFEHTYTWFGHQRKLRVTANPNVTLSRAHVPRHCQRARTVILGPLTQHELDAGSFLEYDGVWDALVRGRQYIGLMAQGFQRRLGPDGRVLPLLTPSPQLLAGLGRSRRVSLFLSDVETEPWAEDWLGLVVGSSERVLITRGSAGATEYNDTGVHDIHIVPVDKVRDTNGAGDTFATGYMLALSRGLADPGAHASWAASRAVMQPQSCKPHCAGDLIEGHMPAWGAREKLVAAARGLGSMARGVLDRGLREGLAAALHLRELPPGTLTQMAAKAGRGPHGPQYGAVCKQKAASGAGGGGKLAAGPEEDDDDEEELASMTVATVTL*
</t>
  </si>
  <si>
    <t>C_950020</t>
  </si>
  <si>
    <t xml:space="preserve">PGPCHPNSPPPPSQSPSRPTPPPSLPPARPAAELRPRRPPPAAPAPPGSAAASPSRSAGPAPAPPPDPCPPHTARRPPRAAPPPSPPPPSAPAPPAAWAGSRWGACPPRTSAAHSRGPPRPTPAASAWRGSRASCGPHPGRRPRCKSWRPP
</t>
  </si>
  <si>
    <t>C_950021</t>
  </si>
  <si>
    <t xml:space="preserve">MTAAEEKPAAEESAAARRERRKRSRWGEETEAGRKVLEETARQLEGTPGPDQPQQDAEREGSVGPPTGDAPRKRRSRWEPEETKSVTLPGLSAAITLPPSLAHLVDINPETLELQMQLNNVRCWRDTGMRVVLIAVS*
</t>
  </si>
  <si>
    <t>C_950022</t>
  </si>
  <si>
    <t xml:space="preserve">MQMRAAALPSASRSLRFAQRWGQRPVARSTICASATRDTVTDQDRAYILKALELAKRAQGKTHPNPAVGCVIVKDGKVVGEGYHPKAGMPHAEVYALRGAGNNAEGATAYVTLEPCNHYGRTPPCSRALVEAKVARVVVGVGDPNPLVAAEGIATLEKAGIQVAIMDGPEREACYELNRDFMERMKLEAAQAARARAAKEAAREANEAANKQAKQ*
</t>
  </si>
  <si>
    <t xml:space="preserve">MAPRPSESLADRVEPVPDAILPNALRNSPASVGLFKEEFRAAQRLRSSESVFIPEVLRTTHPPDLPPQGVAAAPAPTYVVQPGARPPTAKKAMGPGALSRPTSGLPSRSLSGGRPGGGADLQESLNKPGADWLLSKHPRPISPSKPRNTTDVRPTSALDLGLHSRVATSYAASAANAVGLDVPAAAITNPAGATLTGRTSLRSPSPGSRTASALAAVVAAAAVHADGASGAAAASGLGMTTSTKLPRIPSPGTYAAEQAAAAAAATGGSAALAAAAAAAAARHSGRPVADDEKFANEGTAFSRPISAYPARGPGAPGAAASNGKPPPGPAAGRGRGAGGLPTSALRPWTSKRAGLVDTTTDAATAGAVQHLRAASASLRKYSLPPQPTALSGVATTYARKPRAPYTHDINTPTPSERIANNLSPLARGLSPRTLEVLAPGGVSPSALGPLPHPTWREVDDPEVVDGVPEADGVHTATRKHMAYMPLELFDDLDYEAASPEEWVALGAEEGGTPAETMMYVVASDSYQWTACQVVGWDAADRMFVVRYDSAANTGPKTKKVKRLNLRFLAEDPVLFERRVTAAKAAREEAESELRLFFYIDSLALVEVLHTYNYAAALEKAASQIRGLSPETLARLTPDLLDDAADYFERAVKAAVLEYRRLDPLEEGRLKVLRVPPRRTRPPAPAFGLLPLLPPGREELEGPPVAFGDVLGWARGHLYSGVAPLHAALVSLNQLCAHVGDQLLWCMAPLSEAFKAMGGNDFDLTDAGVLPFPLRKWEALQHAHLRRVLKFVELKMVTACRMLSRDSPLASLLNDGRLYGAAGGKRNGAGVNGSEAADGLYNEEEDHYDPYGDAYGNGGGAGSHRSGTRASGVEDEMLSEPHANLLRRLGLAMGAAAHSLLQDSAAAFADTLESFQVRLLLVLPVLPAVLPVLVLL*
</t>
  </si>
  <si>
    <t xml:space="preserve">MQKYEPSVATAQEGDLPYGVVRERFACGTFLTLHLLHEGIDPEPLPEAEAPPAGGEDDAEEEQQGGAARREAPPAEVRMGSFRILLSPTREEIQEALEAAFSDMVAKMCELPNIYISPRAADPAALEFADFEPEPNTGGAEYGLEPLVAPVLLQSDTRVARARERVRHAAAVAVEAAEEVALLFEPAAEALAVDVPSILAQLAPLATPLDAYHKWIGAFRAAAAAVQAAAPTQVFTGLLQVDTAPLKQALVAKAAAGEAALLAQLQAKTVDVAARVCARCEELSAQALAVSSGVRSVLDLKATLVSAEAETREMMGWLTASRERDVVVAAYRSAYSDTDLDLAMAAQAWPKRMYETLERGWGKVAEEDRAFQAKLRAARDKMALDLAELSDEVQAFKEVANFDDMSELAHQGESLLARIQQLSDTAEAINEDEGLLGWEVSEWPAIKDLSVELEPFASLYSITNDFGLRREEWLFGPVRDLNAEEVEASVADWFKKTVRLSKALPRQDLRQLAEDTRGRLEQFKEYVPIIMAVCNPGMRGRHWERLSSTLGQRVYPGGDAEVNLQKLLTLGISQHADFLQELSDTASREMSLERSLDRMVTEWGGVKFEVVAWKNTGGSILKGAVVEEVQMLLDDHSIKAQAMLSSPAAGPFLERIENWVKKLASMQDIIDAWMLAQQKWMFLGPVYGSEEIAKQMPKERYEFSAADTRFRSVMKSCERNPEVLVFTDTQGVLSDLQSCNNSFSIIERSLAAYLESKKMLFPRFFFLSNDELIEILSEAKEPEHVQPFAKKIFEAVSEFEFNSEQEICALISIEEERVPLDRPVVTNSELTPGVEFWLLKVEEQMRVSLASIMKQSIQWPGQVVLAGAQTYWTRGVVDALAGGGLYGLVQFGEQCGRELMEEVMLVRGQLRPLERATIGALVVLDVHARDVVAEMIADKVASVDDFSWQSRLRYYWEKDTMVVRMLNAQCTYGYEYLGNSGRLVITPLTDRCYRTLLGAHYMHLGGAPAGPAGTGKTETTKDLAKAVAIQCVVFNCSDGLDYLAMGRFFKGLAATGAWACFDEFNRIELEVLSVVAQQVLTIQRAKSAGKNRFVFEGCDMNLVATCNVFITMNPGYAGRSELPDNLKALFRDVAMMVPDYALISEIILYSYGYLEARSMAQKLVQTYRLCSEQLSRQDHYDYGMRAVMAVLRAAGNLKRRYSSAADAAVYSEPVLMLRAINDVNQPKFLDEDVPLFKGILSDLFPGVVLPSIDYGDLTAALSANAVAANLQPLPSFIEKAIQLYEMIVVRHGLMLVGRSFSMKTVAIKTLAAALGDLCAAYKGEHRVKMHTINPKAVTMGQLYGQDDPLSKEWTDGVLAVAFRTLARDTSQDRKWVILDGPVDAIWIENMNTVLDDNKKLCLNSGEIIAMQGLMNMIFEVQDLAVASPATVSRCGMVYMQPSLLGWRPVARSWLAALPARVTDDLKEHLTSLMEWLLPPCLRLVGKDCVQPVACQDINLVSSLTRLLQALLLPYLEPPAPPPSKPGQPPPPPPPPRDPGATRSGADCLFLFCLVWTVGAAVDTAGRALFSQHLRRFLKADYGAYEPYVTGEAVPVRQPLPAAHSVYDWVYDTVTESWKGWMDMRGAASQSISPEAEYSTIIVTTADVVRYSYLLELQVAAHTPLLLVGPTGTGKSVYIKSFLANKLDRTQWTHMVFNFSAQTSANMTQDIIDGKLDKRRRGVYGPPVGKRAIAFIDDLNMPQLDRYGAQPPIELLRQAMDHGGWYDRHDNSFRKLVDIQFLAAMGPPGGGRNPVTNRYLRHFHVLYATEFDAASLSQIFGALTDWWFGRCKYKEEVLALRNPLVAASLQLHAAVSAHLLPTPAKTHYIFNLRDLSKLFQGMSFVGEALEHDPQRLQRLWVHEALRVYHDRLVDEGDREWIAATLRTTAEKHFPGCKFDSLMSRLADEGAGGRVGAASLRRLLFADFTVPGAEPRRYVEVTDFVRLTAVVTEYLSELNAGSKKPLSLVLFQFCLEHVCRVARCIRQPGGHALLVGVGGSGRQSVTQLAAFIEDFHLHSIEISSAYGMSDWHDDLKTAMRSAGEKHKDTVFMFSDSQILNETMVEELSSLLNTGEVPNLFDTGEMITIGEAIRQKARAARMDASRADLTNFFVATVRQHLRVVLCFSPVGDAFRDRLRRFPSLITCTTIDWFTVWPNDALASVAEQSLSDLAGTELQLRHRLAEQCVHFHLTARQLTERYQLEAKRHTYVTPTSYLQLLDCFRGLLARQQQAVTAQRRRYEVGLEKLAGTEEQVLIMRAELEEKQPKLIASGKETAELIALVEVQTAEADKVKTLVQAEEAKAKEEADKVGAIKQECENDLAEAMPAFNAAIKALNTLTKNDISEVKGMKAPPQPVRMVMQAVCMLKGLQPTKVKDKEGRWGQDWWETSKRMLSDMGFLDSLMTFDKDNIPAEVITALQPLLSDPNFQPAKIKKVSQAAFGLCSWVRAMDTYDRVAKVVAPKRKALQEAEQQLAVVMADLATKQEQLRAVAERLAGLQAQLEAAKGRKAELEADVALCEEKLDRATKLMAGLGGEKKRWSAKVEELGDQYVRLIGDMLLSAGVIAYLGAFSAEYRAAAVSGWAAQCASRGVPCSPHFSLLGALGDPVSLRQWAIWGLPKDDVSAANGIIVKESSRWPLCIDPQGQANKWIRNMESGRHMLVLKPATDPTYLRSLAAALPMGFPVLLEGLGERLDASLEPVLLKQTFKSSGMQCVKLGDQVVEWGPGFRLYMTTKLRNPHYPPEVCTRVVLLNFCITPAGLEDQLLGIVVAKERPELEEEKSKLIITGAENARRLVEIEDQILAVLSSNQGSILDDGEAVAVLQEAKRLSDEIAAKQVEAAKTEQAIDKARTAYQPIAAHASVLYFCVAELLAVDPMYAFSLTYFVGLFLRAIEDSPRHATVPKRLALLQEHFTFFLYVNVCRALFEKDKLLFAFSLAASIQVAAGRLAPEAVRFMVTGALSMDNPHANPSPAWLSDQSWSHLCELEGVAEAFEGLRGSLATHNELWKAVYDNPVPHEQVLPGGFQDRLDAFQRLLLMRCLSPDKLVPAVAAYVAGSMGARYIEPQDFKLGSIFLDSVASMPIVFVLSPGSDPMADLLAFAEEKRKKVEAVSLGQGQGPIAEKAISQGIREGSWVVLQNCHLAKSFLPRLELLCEQQLAAGDVHPEFRLWLTSYPSDIFPPAVLENGLKITNEPPKGLRAGMERIYKSEPLTDKTFFEGALKQPDAFKHLTYALAFFHCVAVGRRNYGPVGWNIPYAFNENDLRISLRQLRLFLDEADSPPLRMLVYTAGECNYGGKVTDAKDRRTLMTLMEVYYRKEAALGDAKFGPGGNFDLPETGDYAHYLSALSRLPLGEAPPEVFGLHPNAAISRDLAEARQLLDGLALTTTTLTSAAAAAGAAGADGEGGAAAAGAGFGGEGSASVRRGGEESAGPSAQPSEANGPRAQHSGGGAAGAEANGAHAAGPGHHGPGGGGSLRSIAAEIAAKLPADFDLEAASAAYPVTYLDSMNTVLVQELGRVNALLQVIRVSLDELARALRGEVVMSGELERVAHALSAGKVPELWLGKSFPSLKPLGSYVKELLERVAFFDGWLHAGPPTVYWISGFFFTQAFLTGAKQNYARKHKIPIDLIDFRHTVCDGPADTAAAPADGVLCGGMWLEAAGWDAVHHRLCESEPRVLFVPLPPVHFQPAQVAQEGGGKKGGGEGDKGEEEAEEEDDSAEQLPAGSTVAYVCPLYKTSERRGVLSTTGHSTNFVCDVMLPSAEPESHWILRGVALLTSLDS*
</t>
  </si>
  <si>
    <t>C_950025</t>
  </si>
  <si>
    <t xml:space="preserve">MAGRSRSTAMLAHASTSFATLAVLACMASAAYLSPDAFDTIYLPATPEEKIAQTWTLSEAGSSIDGIKNLLAHNNILGNGIATLTDPPANLTSGPGLQYLATAVQAYLALYGGVSLVVPGIFYFWPSNTNSFYHGATTYVPGGAVDFNGGAVYSKAFTTLKDGPLLLTTPPFEYDNIWTVNFYDVYGQVYHTIGKQHGSNGGAKIYIVPPGWDGELPDPEFELVRSPTIEGILLGRTLVGGNNSAVKPFNLAWTLEVYDNPDAEGLPEAIRFAYPETSLTAGDWQTPEDPLIFWKLVGEVYRRNGAWHIEDPLKRLLPTLGLWEEYGFVQASVSPLALDALKIAPYYANRILTAKWINLGPKERGYWQNPWNLGSYGVDYVNLAAQQKFWNIPNKQTDAVYYWGFVDSDGVPYTGANGTEYDIEFASAPPVNDYSFWSIVANRHPDVLLGAPPLPGSPPGQPAWSSIYKDAYSNNGTWRFRLSATPPPANTTAASRGWNWVSLPPGTFYLTLRLYSPGAAPLADTYIPPPVVRVKGGGASPTPTPAPTPAPTPAPTPAPTPAPTPVPTPAPTPAASGNTSVAGPSPAAGRRLRQR*
</t>
  </si>
  <si>
    <t xml:space="preserve">MGPMLLQGRCLGTFTGIGTLRSRRGDALLAHARKQVKKNRKQQQRGPGDEVDELGSDPGMSATRLVLENVELPAAPSPRSRPGRNEAVSPEQIYPVFAPKPGAAQSNAPWRWEDGERDSDREDEGEEASSSGASDVPKWNPRTGFMKTQADIEAEQAAAVEAAAAAAAAAAVTALGTGFWMAVIAVFFRNYAALNSAAAMGTDPEAVAALLRWPSGFESFADVAVAAGAAAAVTAARQALLGVWGDLREATDRSNAQILTTLNPFDIVLVALASGIPEELLFRGALIPATFPDWRGAAIAAVIFGALHTSGGRNPAFAVWAAAVGGLYGAAFLVTGNIWVPAVAHVGANAASAFIWKGKKIADMEAAREAQAREAQVAAGKR*
</t>
  </si>
  <si>
    <t>C_950027</t>
  </si>
  <si>
    <t xml:space="preserve">MTAFVPVSLPSTSALNDAYVKSQLTKWDLLRNLRCVAVRYTKYYHKLQGQELLADLFRDEKVQEAFQVLRKGGAWGQLGGPVTKVDATLLASSLTRMDLFDKLTETSPPIVRSNGDIGKCMEDNREGFQVSDQLRELILVEESEHAALFSEAERDELLWRLFEHVVLGGACCQFEDKVEPYVETSKRLYKELVCAQKDPATGKVQTVSAVYKINSIQGDSGPLELYPSRSRQNFCYAAVDPVRRIVKILYHAYVPYW*
</t>
  </si>
  <si>
    <t>C_950028</t>
  </si>
  <si>
    <t xml:space="preserve">MKSDEDVRMISAEAPVLFAKACEMFILELTLRSWMHAEENKRRTLQRNDVAAAITKTDIFDFLIDIVPREDGKPEEGGAAAPGGAAPATAPSPAGPGGSGNQQAASAASTAAPAAAAPRPPAPPGMPTAPGMFFPPPFPMPPGALGDPSHAAAAAAAAAVMMRPPMGVDPNLVLQYQQQILAGQAPGWPHLPGLPPPPTSQPGAAAAAAAAAAAAAAAAAAGAAAAEGQAEAAKQE*
</t>
  </si>
  <si>
    <t>C_950029</t>
  </si>
  <si>
    <t xml:space="preserve">MNPDEYLRETFRAAKRDNQVRHANGSC*
</t>
  </si>
  <si>
    <t>C_950030</t>
  </si>
  <si>
    <t xml:space="preserve">MPPGPSLLDLPLSQRQQQRSRRQHPRGHGAAHPPAATHLQRPHPPQEQQQQQPQPQHQQRPQPQQKEPQQGVAHPQHHQQPQHATPAAAPHELEPSPYHQQQQQQHDFFGHGYGEDPIAPGPYQQYQQQQQHQQHQSEPEPEEEQQPGSLGQRLLQWLLRSGALDEAAGPEAQDEEGRLQLPPDRAVSLPVDVMSLITSDPEVGCWLLADMKAAQWAVLDELHAQGLCATACPRIHLRPTHVPMPCQHVPELLAALCNSSCSSASCYSPLGTPSGRAAAAAATPACCYGVVVGASSLGRRPHSRSLVCLHCGGGRQILEDRGLAPAHGAEEEEAAAAQARAPGGRRGPGRGGAGAGPGAWAGMAVCDCGGSTTIHDVQEDLSGRVMVECQELWLGGLRSAGPGSGHFARLGCVRVVLGDGLAGTVRVGDVVQLVGLVRLLGPPGARATAAIGGPGGGGPGCGSGGGSAASLALRSAASAAATAEIEALSISQASPLQAWAPLGVGASGGGGDGGGLIAASGRPLQLLCDVLCRLLGRAVEPLTCLALLASAVSVGGGGSSSSSSNSNGNGDATGEVTAAAPSNKGGVLHLHQHQQHQHQQLCVLLGCERHDPLGPRLLRGAAALLSPLGTWLGGAAAAASAGTATSHLTDDVILPRLQQGSRPDGSADGAAAATVACSALLAAANRGVAVVDADVLSSKQKAQLCETLGRRVLVLAPGRPELSIPVTATVWAAAVRHATAADCDPEASGAPSSRRGGGGGRGPVPGSLRGGWSGLDESCFDMVLGHVAVDDVAGDMALDEGSLDPGDRRPCDRTEAEALTAALRAHVAAAALLAPAPTLSEAGLELLMGYYVAVSQAEVLRALVKVATACARLHLRRQGFVSG*
</t>
  </si>
  <si>
    <t>C_950031</t>
  </si>
  <si>
    <t xml:space="preserve">MQEEGSEHVGSGSEMGDVVVQPSSFTMLHEKALSQQVVLGCWCPTMDLLALVAEDGQLAVHRLEWQKLWVAVPEAPITALCWRPDGKVLATGHRHGGVCLYAVEACELFRTLRHGGAAPGLPTAPIVHLSWVQGVPPHPATASPSLHLAYRYRHTRFFPAPPPGAAAAGGGGGGAAKPAPGAAGGSGGGGAAAAVFEWPAPPDSLDVLVTSDAGGGISMAACGEVLVAALPPRDAAAAAAAAAAAATAAPPHAGDVGGPGAPAATLPASLASARGEVAGLLQSVLSRDLSTLVVLSQPSAVAAGHGGGSGGSTGGAPASAAPVASAVETSLSIYSCGKLGSCQILELSLLGGLVAGRLEAAAAALAAAARAWKGARDELGKRLDEQLKEQLEGHGHDTEDVAGELTCMLASGHVSPPLQAFLTNTLTEPGLRRLAKTVDSAVQEVCSQLLDGVLPALTLVAFVAGELRGRAAAARITQTLGLQERAVAVVEVEAAKALLQAEALRGLVGAVGGQYRAFFTWLLKTLQGLEEARPEGEEAALPGAGGSNGSLAAVGVDVATVLAFLAEGGQLAEDAVARDLDASQNTLGLPVGSLRYPPELAPHLQALQQAAFPLPPPEEAEDAEQQQQQGQGADGGDGGGGGGGGGGATASGAGSSSWPDRPLQRQLALLGELCRGAFGRLQRDVSPSVQLLVRIPLVPQPAPQVGPRPPLLLPAALSAAALPAAAATASAPACCCLQLPQIRTEPHSGAPALVAAVLPGCGGGVGSGSSGGGSVLLLMRLALTTGGGGGLGQCKPLQAQACLLALPAGLRVLGMSYYRTAQLALLLGPEEGGAGGSWQQQHGGGGGEGGDESEEGREAGPRRCAEAGAGLLALVPTEGMAMTEVGGSVHMAAAAAAAAEAAAVAAACGSGDAAALAASSGIAQLCVRRGAVATWPVAGTRLRRAPTGPAASSDSGAAATRAAAAGGGAHGGGCGGWVAPLLVSGPRGLAAAFTDACRSYMIDLEEDEDAEEEQEEMGVDGQVGEGGEVEEEDAGGVEDMEEDG*
</t>
  </si>
  <si>
    <t>C_950032</t>
  </si>
  <si>
    <t xml:space="preserve">MPCGASPHGKAAPPLCTTGGAGSSISTFLDGVDDPHDKNDCVGAAGAVDPADDRPPSPSSTLAAFRTGRLRRRGRAVTAAADVAAAAAGATGLLSEEHGPPPPPALGAVAAVAAAAGRTSTEKQQRQEQEQEQRSVATAAALGSAAADAQGRCRHGGSANGTSSGSSSGCCGPAGSSSCSTTAGMLCSSSAIGSAGGLEGFSSGGSAAAAAAAAFGLIGGAAAASRDFRRAAMSLVSDTAYDTSVDSSTASMGLLMGNHRCYPEAAGLLGTVGSAGAAAAAAAAAAAATATAAAAAAAPAATAAVAAATGSPAGGRGLVLGSAAGAAAAGSPTGRSKPTVIPAAFAGLAASSPPPTTTIVAALPSTGTTKVAVDNAAGGASAAATDPPLILQPRVPYVPSPPSEPQAVASPPLTPAATHPAAVAVVPVAVAPVAVAPVAVAPMPVAPVAGPAPQVVVSGGVGRGGGSAPGGGGGGADGGGAGGGGGGLQVLAAQQVLYARPVPPPVRPPPASTQQPGRVLLQPQQQQQQQQLLQPQPLQSQQQLLQLQPQPPQPHRRTPSLLRYRGLTSVQAVSVKVHAPTGAPDQFALRLSAAAAPLLFPEAAATAAAATPAGLPAVLSPAVAVGDAATTVRATSDGSDTAVVAAPPLGRHSPAALAPGGPVAAVGSSDDPSSACCTSRSSSASLSTSSTFPKSGASEDRAAPSPPAVAAAAAPPLQPPLPLPQPAAGAAAAAVVVPQDLLLPPAGRWSTGGIVVVAGCVQLIAWLRGLSEAAVAASLAGGGAAAAGGGLVGGGGGAVLLPLSEAELAAVAAAMGLESTSVVEMLQLQLLQPPRPGHHIPLQEHQHQHQFQGITGAATSADVVPAVAARQAVAAASLPPTFPAAAPLADALAAALPDAALTGPWQLQGAGGELIDLGGGGGNGRRGGGGDDDAAAAALGSVAAVAPPKAAAEPADTMSAAAAGCSRAGSSARWSLDLEWTPCVAVAPDADAPPAYVELDFAVLPAGGDGGGGSGGSGGGGPEPLAAAPPAEMRLMLVQHGRLLADFKCVLAAPAGGGGGGGDGSGGEECRQVVAVPVPPQVRPAVLQLVIAPVATTGTAHGGGGGGGQGRAAESRATAATAAVAAAPPPLVYDIATLLALPADVAAELSQLSQVMRMDYCGSSSCSGDTGSSTGGAGGAAATAVTAIAGGGWRDHYAPLVSDLAFLMERAELAEAAAAAATQQAAAGAAAGGTAAAVAAALPPDGAAAVLQVASQLLEYLKGLSQDLQEQSAVAAGAAEAAAEAEDASDRNATAMGAGGVAATAAAPVTGGMPQTAAFVAAVARTALRPYLASGALQVVAAAAGAGGGGTGAGAGAVVGAGGEAAPAADGGPSLRAAGEKATGGGGGRPAAAGDSGGCSGGGGGGGGGGGGGGSGRSGAALWSPFIKDQHEVNNNETTTMLQMMMPLAVFSRASDALHALHRDRLMGAAMAWMGTGAGGSSAGGAGRGGGAASRGGSGPSGIGMAVAASGAGEMVGWAGGSSSNRALRRSLDWALGGRGAATAVSAFLGLDPGGFVDDGDDAGAPHQHLPVFRSQPHEHLQDFSPPPSPHHLQHHHHHHQQQQPFTATAPPAGQPPAAVLLAAGAAMPNEAAAAAVAAVEEAAAVAASKEAGDDIAGEAMAASAGRLGGSISSASAVGAGSSTMAGGISSGIGRIINSHLMGARALLAACFRGFPDAQLEAEYGRYHARAAAASDGWTLLNHTALVVLMGCRLLAAAVAAAARGGAATTATAAAVAAAAAAREGGTGVSGDAGGDAAGAMLPSAAAAAATAVASRPPPFLLPNRTLWLVQGVVRLTGAAAARLAGPVRREAALLAAWALETTTLAVVLLGEGCVMDEGGGATSAGAAGIRLRRRLLLAAVHAGLLLVCELRFARAELAPAAACLRAAALLVLACGVCLALELPRRRAFLRSRAAPRPQ*
</t>
  </si>
  <si>
    <t>C_950033</t>
  </si>
  <si>
    <t xml:space="preserve">MADTVTNWLSAAGAGAGGGGAGAGGAAGAVVSPATGRKRQAASSAAGAKRSPSLRRSYSTITRPSLWHRTVHADWRGITDSILPIINPDTRAKRAWDLLVMSMVVWTAVTVPLSVSYGMPHTTPWDVADYMMTVLFGIDLLINFRTAFYNFQGELVRDSSAITANYMKMWFWIDLVGTVPFDSLVIGVGLVDPNNASDNSAMAALGFLKAPRMLRLGRLLRFLDSFKNAKIFRIVQLFMAMILISHWLACIWYMMYRFGGKDNAEDWAFNVATENEDSAITSYVASYYFSFLLLVGDNLNAYNNYERTFYVIVLIGGTFFYSAVVGQMATLVATMNVAVNRHAQKLLMVQDALRYAGVPDQYNEKVQGYFEYLQARSHPGGEGMQFLSELPSSLHLRLCEFLHSRSLKKVPLFADCEEGFLSALALRMRMISLSPKEVIFRVGDAGKEMYVIKKGCVAVTSPNGQMWSLLVAGEVFGEVALLSTGKRTANCTALGFVDLALLTGPDLHVVMHDYPVSAAIIAERGAERARSLQNKNKMWLEMSDDEGDGDVWLGDDPDDLDAGADNDSIGSAAPPEDDADGDAAADSSDGDAGSSRSAAADGEGSGGGGSDPGVAAKVLAGEGGTLTKTAVVLSGRSSPEEEPAAAAARLGSGRPPSGRPGSGRRPMSARNGRLVAEAWSHGDGDGDGETEGGAARQPSLPRQPLLARSTSSGRRMSMLRRRASVEMLLEGDEFAAAAAAAAAVMRTAALPQQQTLLRQATSNRRQSMAFWLNDEASQGTLAALAAGGGAASPAGGGGAADGFTPKQDGDEIVWLAPRAGRRRSSDSRAADYADAVASGGLSSSRGPYQAARMQAAQQQQQRPQPQLQSQLQPQPQLQPQPQQQAAVAPDRLRNRAAGAGAGSGPGPVAEAAEGEEGQQQQAHAGSPFSTSAFSPVNLMKALAVLSPSRINRRGSTDNLLASGGPASPMLARLSTNEGSGGVPQVGSSGGVPQVGSGGGEPPSQLPSGVAVVSGGAPQVPSAAYLKLHRRGSGGLPMPEAPLGSPNARRAPRLSTSSPEPAGSRHAGAAAGGGGGGDDGGLVDDLGPLAAGDELEWISTRAKLGHQLTHTRSSQLRHATSSEILNHDDLARLAPDGSPGVAAGGARGRHSVGGGPASLLPAGQAAAAPLHGRSSATGLSAGGPSQGSTANGMMQAMGTARSRRASVDPYGQRAMGMNMSMRSRRSSSGMQGRAGFPYMPPPPDGVFVPRESWNTLLQAVSKLGYFEDVLQQLLDLVTQQDEAMERLEAKAERANAMAKAGGGGAFSVLGIVADHPALKAGGGGGAAAAGAGAPAGVGAGSAALARSSVGANGSISGGGSAGAVNGSSNGRGGMGAAAGSGSARGAASRRGSATALGGGGADGADGEASAPPSGLPLSGRQRLQGTVRAIGTASRLRNMLARSSGGASGTASGTASGNNSAVFRGSFALPPGTAEITEDGGAVEPGGNSSSGGGVGGGRTRSGAPGDGAARLHPWLVSGATGA*
</t>
  </si>
  <si>
    <t>C_950034</t>
  </si>
  <si>
    <t xml:space="preserve">MTPYERRWLQLLADCCAASAAASAAAAAAAAAAVNQAVGARAGPVQQTGAGAAAAVAPLSVPVGPVPSSRELLARARELLLAAAEEQDEEGGGSEAQGNVSGSDILPPALFGSAPEPKRTFTSPLLTTAAGGSSSSGSSSSSSGGLVVDVVARYSYCEAREDAAVAELLDVDLVLEDGLPNSSSGANGSSRNDADDGSHGFVCCCPRCLMEQEHFPSRRLPGLEAARAAARAATAAAALLDAAFGSGRFAAAAAPDHLLLRDSCTAVAAELEAGVHAVLTAASRPAQQQAELLARXXXXXXXXXXXXXXXXXXWWVHGRVERNCAHLELPPRGRLLVLAAVLGVLRLTCELGELSTQATPERRLQLLVTTAEVVEAVAPGSDAHVTAAVKAASMARRVHGAEGAAARRAELAAAAAHIARYGRGLLTEPGLLRRMSGTRRRLATGSGLAARTGVLAWVLQVGGGTE*
</t>
  </si>
  <si>
    <t>C_950035</t>
  </si>
  <si>
    <t xml:space="preserve">MTAAEEEAGTGPGGSGDGAAAAGAPAAAAAGPGRVQVRRFRHHYMSGAVPGTQSGYMSSCLQHHLPRDADLVLLDYAVNDPPQPAPAFDVSDPHRRAFERLLRKVLTWPSRPAVVLVNMFAAGAARGRYYYNAERDFSELSSYYGVPAVSLKAALVPAYSAAAVAAAAASAATAATAPGRSSSSSSAAIGGGGAGLLRGNSNGSFTSSGAATAATATTTTAVAAAQAAAWRLQLPAAAVGYAPGSSSATAARQTAALRNASLPVLLPAVFNGGKHHPGRGGHVVAAELLISLVMLNTRLPGERAARGARDPIVVQVAYLQSYSGMGAARVSCESGCVCEAAAAAGLEVDAHDPRPVSVTSIADLRVSQHEACMLRITTLGPGRNAKRSKRPAGGGGGGLGQPGSKFKVMGVVVGEEPGASAGTVNWVRPESHESAQLMRLMANHTSNFSMINHY*
</t>
  </si>
  <si>
    <t>C_950036</t>
  </si>
  <si>
    <t xml:space="preserve">MRYSQAELHGLLHNAEVIGRGAFGTVYKCSDGLRDYAVKLTSDERSYQREVTALGTLHHRNIVSLHGHGHYSAGEHALVYEFCVEGSLGSAIRDRRLTPSMGLEILKGAASALACAHARGYLHGDLKPGNILLDKNFSPKVGDWGLSAHRHVAPARGDPRFRDGRPEYTAESDVFSFGAVLQLVRWNCGLSSRLKVLEQACLHPDPRHRPNMASVVRTL
</t>
  </si>
  <si>
    <t>C_950037</t>
  </si>
  <si>
    <t xml:space="preserve">MRSLFVAASAVALLLGSASALHPYRTKQPGMPAGLIDMDVLGAPSFLFAGASEGPGRVLVSSMGTAATSVAGRAAERRLAASRPPPSRSKKTIMNACTYVTNSHEYGNGNFTEARNCIPNFDAAPYLQKTIGKTGSVWAKASLQDSLTTIECFKHNNFTKEGQDACRADRKNRCWVYNGQCGNAVLNYVVYGGDGKGAGAACKGAPQTENRRCQSLFKDECTPANGCVWNMVSYYGTWDNYVRYEPMMIQQNGGPTIFGACMSPLAQEILIANYKSSNMSEQYFNDTALAVVWNAPNGPGNDFGTCAFATALRQSRAYQNACIYANTIMAHPEIDPSIMAVAVENGTTPGAIDMAASVQQCLANGCTIHPWSAAFLSASYGAKVTSGHYECIFSQGEYQSFFLNPFTDGGVYTQFTQCTQPHRHASKERCEAVKIEV*
</t>
  </si>
  <si>
    <t>C_950038</t>
  </si>
  <si>
    <t xml:space="preserve">MSDLTSLHSQAKRLILLLREGLERLEALEGATRHQPGTDTTSALARDLRSQLQQLARISTEMDSIWRMQVIRENASKRDVWKRKVEQVSEELDTLRVAMDRHGSRESKRAAEARDREELLGRADAGRRAKQEMDEEAQVMGSVARSKRYLEEMFESGTNILVNMAGNRERLKSAQKRALDVLNTVGLGESLLRLIERRQRMDMWTAYGGMIVITLVVCLCVWWFWF*
</t>
  </si>
  <si>
    <t>C_950039</t>
  </si>
  <si>
    <t xml:space="preserve">MTRDRQCRDLTAPPNQPLFRQQDLINLFQQGKLSRCTLLAGFNTKRPPNRPISACFYRTLDFLLQHLAAGNSYRPITDKEEAKGYPPAGWLRPCTVAAADDAPGALAAATAGATAAQLEACPANSPLRFFFAARSWCYINSFRTTTSSMVAIIGVSPEEMYQRYMDGEFSEYTPLLGLTDPAPPSNTWVPPCVMVPLAALTYMHDYNRPYLPLGLDELRFIKAEGMAALGPRSDARPLPLPPAVAEHYTPVVPATIPGADAPPPPPPAANANRATGRAAGRAAGAGAAAAGAGAAAGVGAAAGVGAAAGAGGARAASPSSSAGGGPPPPPPDDDPLLNRGNWIMPKPFDAPATSPSPTPDGADSAAAAAADDARAAAVMAALPPSPFLVEEFANGARPTFETPPLRLFLGERAQAALCVNWWYQEPAEQGGAVRGPYSPEQMMLSYVAGCCELHEETLVCGTEADLRTPPPAAAFVPLVQLLPLINEGQHYVPLTRAELLNPLGQRLLGDRTRATPLPMPAGPAAAAQPPPALTPVVVQQATPAAPPPQAAQPQPVMVASQPQPVLVTSQPQPVMVTAQPQPMVVNAAAGVPFPGIPHLMRPMHVLPHMAAAGPMMRPRPVGQYVVPSVVYAQPYNPAAGGVVQQQQYTQQQPLYTGGTVMMTPVVSAPPPPPR*
</t>
  </si>
  <si>
    <t>C_950040</t>
  </si>
  <si>
    <t xml:space="preserve">MKPGVVGAQKLQELYPVASKAYEKEGLRLTLEGLTGCNMDAHRLLAWAADRHGHRRAWDLLEGIYNAYHCHGLYVGSSPEGHVNLLAAAERAGLPRAEAAAVLAEPGVYAERVQSDMAAHKGVKAIPRVEIAGRLRLSGCKTVEQYVTAIRAALRDMEDEQAPAAGSPRCARQREDAAGTALLPQLHSAPCSPWPSAGALRPQPQPRVEPMSPTEGLPSAGASASIDGTGAGSDGRGGGRTPGAFAKSSDGGVTGGGCPAAASPRTRMARVSSDRDGPSSAGAASYSSPVRGAYGVMDVAVEDVSSPVGSPAEQQQQPRRYRRPPAKGKSLLQLVRSDLAAGAGAGGGGGGGVLVGGDRSERVESAVQVLQLLHSNLLGGGGASSGSSGGGGGRDVSPSSRSLLAGRLGVGGSSNRVRVGATDREGALIATALQRKTFRERVVASSDGTTDVFPQPGMLGSPGEDGGVGGGGVGRLGRAAAMAVRAAGGGGGGGDGDGDRSAAVTSPGGPTAGGSGPTLKHGATGRSLLGVGSTSSHHHLHHHYQHPHQHSPQRVQYDRSASLGLGGGVSPSGGSGVSPSGGGAGSDSGSTGAGAGGLANSAPGPPTRFSCNGDAVGAAPPHFASGPLTLAAAPPAPPAGGATSTGAAAAAGAMPPPVRLVLDTAASAGGRGAAAGSSDGRDSQGVPLAHTGGLNTVALSPGGWPSVRSLL*
</t>
  </si>
  <si>
    <t xml:space="preserve">NQCICLRNIRNHGWQSNAKLVPPNSNLLSLAPCDKPVVDQRATTDLLKGDTHRKSLRRQLGAAVLRSERAGPKNHVDVRARQAAKDHIFPSCGAHGHCS*
</t>
  </si>
  <si>
    <t>C_950042</t>
  </si>
  <si>
    <t xml:space="preserve">PSCSPGSPALPPSPQRPHPASARTLGHPPGPCPDDTRGFHPAPPPPP
</t>
  </si>
  <si>
    <t>C_950044</t>
  </si>
  <si>
    <t xml:space="preserve">MPPAPAAVRRRCCAPHSCAEPRLLSPPPPLLLLPPRXXXXXXXXXXXXXXXXXXXXXXXXXXXXXXXXXXXXXXXXXXXXXXXXXXXXXXXXXXXXXXXXXXXXXXXXXXXXXXXXXXXXXXXXXXXXXXXXXXXXXXXXXXXXXXXXXXXXXXXXXXXXXXXXXXXXXXXXXXXXXXXXXXXXXXXXXXXXXXXXXXXXXXXXXXXXXXXXXXXXXXXXXXXXXXXXXXXXXXXXXXXXXXXXXXXXXXXXXGSAGPATGAAAQPLAQELAAALQQLAAMCEAAQVQCEAAAETAAAAALAALQQEQQQEQHEQQETVAAAGGEAVAAGGDSAVAATADPADTAATAGGGATAATADQLLAALQQQLRLTAFSSSSGETTAPATAAPAAPAARSAGMAVPAAVATAAAEAERPVAAVAEASLGATAPSSSSSGAAEMLRLWTYTSAFVYMAQAAVLHSRRARRGDGEEGDTGCDERG*
</t>
  </si>
  <si>
    <t>C_950045</t>
  </si>
  <si>
    <t xml:space="preserve">MAGAAVPQLAPPPASRSRDVRAGASAADIDALRAALGMPPAQQPLLQPHTQLRQFYGEGSAAAASSSAAAAGRMAAAASARAQAAEIEGLLGRLRHVQSSGGGSAADRDAIVMEAARQLLQAAGEPQPGSVDAAGAGEDFAAAASAAAGVTRRMGGGGGTAPAPGAPLTLLPADSSADWGLRRHQQQQVLATEASPSLLVASPASTGRQSAPAPAGNAAAVQPLQSRGSGGTAPSIKAAAAVAAAPGPMGVQALGNLSTDQEQLQRAARTAEGSAGVPSVFTSALAPVTAAATAAAAEAAGSRKRAPGSTGGGGGSGNGGGSSNLAGSSHALEQLLLGLQRQQQQQQQQQQESREGVKAEPHDFLLPAPGPLLSGTLQAAAARALGAPAASAAALEAVASNATLSMHSSLGSRLFAYGALPDSAAAGDKTACISPEAAAAALAAAPRLLSAGGRGRRTSTGGGGGTATAHHMTQEQKKAALRARNRLSKQRSRDRQKVTMVALQAKVAEQEARIKKLEERLSRYEPV*
</t>
  </si>
  <si>
    <t>C_950046</t>
  </si>
  <si>
    <t xml:space="preserve">MAVKVVNDTTTTYLKTCLPPFDPLFLWGSASQLRQLLAEPITPGLPLPEPVATRLFMQHGELKGPLVSTAASDAAASADALASHVRNVMDLEPRDGSEVYTARSTGIVVEDTLRLIKKRLPAGAHIWMDRNTPDASGPTLESLRPDFLCWVDGALVFKGEEKALSAQLGDAIHELTTKISTVWAAGLVLGKRPPCMLAYAAAGTILQFFCIQQPESGYGVKATPISGELDLNTALGRLRALTASFNIWRLLAGYASQAPAMPVASGCISRSPDGLRTYCVLQGFFRKSIQNFSVEQAPYASFELLQDVYGKMSKAEHRRNIIQVYDVDGHVGGPQLRDDVYTVHLAPVGNPCHGPPDGLRMLARAVSGVLAGLAALHSEGFVHRDVRWANVIFLPAEMRWLLVDLEHVGLNNCDCSGEPYPLRAWSQRTLEDGGKYTFRSDLRMVAEQLLCWVELDDAGKDLRKQLQAGQLTAAMALQHEWLGLFLALEWNSF*
</t>
  </si>
  <si>
    <t>C_950047</t>
  </si>
  <si>
    <t xml:space="preserve">MRTDLHSYRFCQCHGCAWFSLLLWLLPLVFSGRALDTLVRWRNSQAAVRVQDNVTGNKRKLYGLAPPPAKVEPLRQRRPFSLTPAREGGAAGAALQRQLTPITPPQRYNGATSATGVLTSTPYSAATGGVGTGGVGSLLGTPQPLGFGDPSRTPLSDPYRRSPAPGYSPGGAVVASPKELNYYFDSLVGGGGGGGGGLGGAGGGAAMASPQQVDMGGGMYGYSMAAGGGAYGGLGGDQDQVPTGTLPIGVQAPMYRMTWMPKKAATVAAADTPTLAPSAPEEVDDFVVSVLRARQDWLELWTERLREWLAGRVLQPLVAAVQGAHEPVNTLLQQFNHTHRLPPLPDVLSDNRGGGGGGGVSGGAAAAVDVDGLVRQLGAMLQQHIAQQPAAATTPKAKELLAAVNRYADLLTVVRGKRPADILPPSPPGYVWARLQQLADSSCLKDFTWNGGSAYGGRPWSPDQLPNDSALVLYLFAAFLDAPGWTFTAPPNTQHEGCTQPLHLGTLTPGARPNAPASAVLTFRPERHGRELDALLGLQLQTSGPLFCYLAAGRLMVRYGGAIGRQHMGDADLGLEGVVQPPPVGAVVALGSRLLGGLGWFA*
</t>
  </si>
  <si>
    <t>C_950048</t>
  </si>
  <si>
    <t xml:space="preserve">MQLSVEVAELLQRTDTMLSGSSAAGRALSENGRSFGPSAGPGSVSRGLGRTTSMRSVGGAMGGGTSAVGGTGGGDALSEAASRMRSSYDVARSKLSLFKKTASFKEPLSVDIPSGHPDAPTPRFSPLSPSRGGGGGSVALTDPSIERILDRSASMSLFSPHRAGGTISGGGGDRTYNSFAGLQDMVSMVDEMVATAPTSPKPLGAFGGAGLGRTAGRLGLGGGAGSSIGGGASKGSGVGLSSDGLRSPGIGLRPFSRFGGSASPSPRSPLRKSPGLGGAPVPAASPGSKGGSSRRAQLLGLLGKDLAAPYEVVK*
</t>
  </si>
  <si>
    <t>C_950049</t>
  </si>
  <si>
    <t xml:space="preserve">MDSTPYADNAVTRMSAKFNQRVQYWLDKSSPHTTARWASLVIALLCYVARVWFLRGFYIVSYGLGIYNLNLLLGFITPQFDPESEGPELPTKADEEFRPFVRRLPEFKFWYASIKSVLIGTAMTFFSVFDVPVFWPILLLYWFVLFFVTMKRQIRHMIKYRYVPFSFGKKRYGKGPVVKDSK*
</t>
  </si>
  <si>
    <t xml:space="preserve">MAATVDVERPVDIGELDLRPCEHQAGGHFASDQRKAAGTFVDSSGKFYKAFQDDIRGGREAAVYELIFGDADESVRKEDMEQLRRFVPKYFGTLVSDGKKLLALEDTCKAYTKPCVLDCKMGMTTIYDWAEDKYKTKNAGKDTATTQASLGYRVTGFKVWQQAKAEYFFADRHYGKKLTDGTMAAALATFANNGAIGPDAVYGGPNGAVAQIRALQSWFESQRSLVFFAASILVIYEGAATRPEDANVTIRFIDFAHTFPSKGQADANVTPAVKSLADLMEQVATGQAS*
</t>
  </si>
  <si>
    <t>C_950051</t>
  </si>
  <si>
    <t xml:space="preserve">MYTMPPLDDSLGGGPVQFRQVQGSESPEFQRLFPRQRYLAGGYASGFRDAGAGRGEGPVRLYQVKSPNKNCVQMFEVPLKLSSLNHGDCFLLEDVGARLLWVWRGRGSNIREKARALEAAAVFKEGTSMKTYTLDDVPDDDKYTGGDVAPFFSRLGCATVPSPSEVKDAEPDAPAATTAATATTAAVAKLYKVSGGGKSFEPVSADDAAPSHSQLAPGGQFVLNAGGCIWVWTGPDCDKAEPPLKVGGQFAAAQGLPVSSLVKAVKARFEPGVFTAHFPDWQADDAGGRARADSYGTVYGGPGKGTDEQPYNVDEAVAAMVAAAAAAADGGEGGAKANGLEAAFNNLTSSKFQVWAQIGNSSLELPRQEVGQFCDGASYVGRHCGNLEQGRAALKAADLHKATYAGKSTLVRVEQNLEPGHFIRLFKGGMLVRKGPRPSNMAPGRSPPGVHLYQVKGEAAAAAHAVEVDAVAASLSSSDCFVLERAAAVGAQAQEPVMLWLGRGSSAAEQEAAVAVAAALSVGGAAVERVEEGKEPAAFWEALGGKADYAKESTRGGGGGAPKLFHLRDCAGRGLKVEMYSSFSQDTLCNDDVMLLDVGTEMFVWYGSSCKPMERPRARDVAARYLAATGRTGKAITVEVESGQEPPFFTCNFVGWDSAAVTSIPDVYADKVRAMSLGAAADNGAAATSSK*
</t>
  </si>
  <si>
    <t>C_950052</t>
  </si>
  <si>
    <t xml:space="preserve">MEGAAGQGAAAVGAQAGSGCSSSGSSSSRSSGGGGNGGGGSGSGDAAGGCFVSLLLTYGPGVWLRVRPVDCAAAKLLPSAAAARTSAVMAMVPGSAERLRQAVAAAAVAAASSPRGIGSCGVDGATGGGCVRLQLGPGPCGSDNHDAHMAGADGGDGGQLSPSLGGSLHGTAADGAGGSPASKGLGGRGGGVRGQPGTAIAAATTGRAEPDRAAAAAAGAANGGGSGGGGDGGGSGQAARQAAAEEVLWRLHAADPGIFFKAVKAVATEASKRAHALARLAAEAEAAAGALCLEEDAPSNGSMVP*
</t>
  </si>
  <si>
    <t>C_950053</t>
  </si>
  <si>
    <t xml:space="preserve">MLRAAHRANLQLRGRRPLTVMTMAKKSINVEVVSDTVCPWCFVGKRRLEQAMSKFADRADFTVTWRPYQLAPEAPKEGLSKLQYYNDKFGPARVAQMMPMMTKWVAXXXXXXXXXXXXXXXXXXXXXXXXXXXXXXXXXXXXXXXXXXXXXXXXXXXIGDRQVLLAAVSRAGLDAAAAAAVLDDPAAYTEQVKQQIARARGVGGVPFFTVEGRYKMSGAQPPEMFEELFEQICSK*
</t>
  </si>
  <si>
    <t>C_950054</t>
  </si>
  <si>
    <t xml:space="preserve">MDKFMELKTAYDTLVDSNARAQYDRHIMWQQAAWQTAGRPMPGYASSGGPVRRTSSVRGRSSSAGGRNQQQQAYANPATNSPPRSGSGGSGDDYDSVFGTAAAAASTQAAYGGYSSIFETAAPSGSSSGGGGGYSGGGGQTMRRSSSVRSRSGGKAARTASTLRYNTAAAARTSAPRQAAAAPGQQWHSSAAHVHVRSADDYIHAAASSCLNFASGSSSPATAANTASSSPGGAGGTTAAGSARQPFAPPHDESAMSWSASSSVTTSYGGDDFIPQAAPAVPAAPAAAQASAPAPAAPPPPTPPPPPAPAAAATAAGVSYHQPQAQPSSPRVAAAAATVAAAAAAAPSLESMAAAASTVAAAQTTVVASAAAAAAAAAAPRRQKQSTAVAAPPRPRSQGFTLFSFFPAFLGLINMLLNDGFVDVLLASGRTM*
</t>
  </si>
  <si>
    <t>C_950055</t>
  </si>
  <si>
    <t xml:space="preserve">MVLKASPTCIAILTPAKELVPSGPCTKDNSANAPTGASSSEPDSGRVSGVASGVAATEAPASCSGAVVPCSPSHEEQIRPVSSDSTDSRPNGGPCYNYETDTDDDEEDYRTITEIVRATPAEKLLGSWRHDGMPALGTGGFGAVYRGHLPLSAGREIEAVAKIYSAAGDQGAAHMKRESRAMRMLQESGAEGRGCVLQMYAAGMHPSENRPMLLVELASSCLYDSLRAAEKCRQNAGMTSADAPLMGEAEMVGVLLAVAGALTEMHDIGIVHQDIKPENVLYRANGNPCVADMGLAVVLGPGRRSYRSGCGGTCWFAAPELGLHLPALTDWVMLRRSLEEQEQLAAAAAAGAQQPDEQVAMTVEESDETETETEEEESSGGMDLGSSLEGSGASAFESGSGSDSGSESGSESSEGRQSQQQHQPEQKRKRAPALTPAVDVWSLGMLALSMAVTGNGVQAWAYAVMRRKALPGVPVSTA*
</t>
  </si>
  <si>
    <t>C_950056</t>
  </si>
  <si>
    <t xml:space="preserve">MSEDGEKVWLYVYDLTNGMAATFSPMLLGRQIEALYHTGVVVGGVEYFFGGGVQRCIAGQTPFGNPLKRVELGRHPHPQGPARGAASGPVAALPATGLQPHQQELQSLQQRVCRAAHRQPRAGRVRESGAEHPLLAAGPNAATHHGADGATLRQCHSRGLPAAATRPVVLCGRPVVGADRCPGCGDVPGGGAPAQEAARLPREHAVWHRGPQRRHRRSGQCTG*
</t>
  </si>
  <si>
    <t>C_950057</t>
  </si>
  <si>
    <t xml:space="preserve">MQTTMRGAPVSRAAFKAAPVRAASSRTALVVEANKKVAKKTKIILISDIPNVGKEGEIKTVPVGYWRNFLLPNGMAKIASEGILNQIRAKKEDEIRKKLEEKAQAQAFANALTTIGKFLLKKKTGEKDQIYGSVQVQEIADAIYQQTGRNVSDCEITVPEIKSVGTYECTIRLHPEVVGTFSVVIQKEKNQIKVTTTEPKKAKK*
</t>
  </si>
  <si>
    <t>C_950058</t>
  </si>
  <si>
    <t xml:space="preserve">MRLEAYMRDQGYDATADAAAHRLRELGQRAAGSEAAAIDPEAARQAAEAKRAAAADIAAWSTVQKKTEAALEAARQAASGREAGVPPVRAPPAPGAAPAPTPSSMPAPAGDGKKAKADSAVGLQVRSGRDYYDAWDKKVEAALAEADTGGGGGSSADGAAGEAAAAASTAGLRRSPELTQRLLELNRSLSAPERLALSGQEKAKGNEHFRAKEYVEAVELYTLALGLRGAAGDAALFANRAAAYVKLSMWDCAETDCSAALEADPASYKSYVRRAAARLQLGKLMEAKADAETALALQPGHVDATGLRERILKALEAKGMKRMVIEEAEDEDEEEGEEADEVPVPVRKAPAAAPAPAPAAPAAPAAAPQSPEGGAPRRKLQVVEESDSEEDDAPPGDQRQRAAPPAPAAAKSPVPTPAPAPAKVPAPAPAPAPKAAAAPPPPPAPVVDLPPPPPLPPKPEPPAPTPVSEYEAAVAAIKEAGNMAFKAQQYVQAARQYSDALELAPDLQLLYINRSMARLNNKLAREALVDACVAVALDPTSYKALHKRARAKVQLRLWQSACDDLLQCHDLIPAKDAKVRGGIVRELEAAQVQLSEAARRAQERAAAAAARPQRVTRYARAQVTIEEHSDHEDEAGDDKPDIDPEEVEAMEADALRAVPQLRAAGEAARAAWLVQRDSAAHAEYQQRLLSWQAAVERAEAAAADARAAAAAASAAAAVAAAQAAAPAAQPAAPAAPLPARSADELKEEGNVLLRTQQPAEAAAKYREALELDPTDVPVLCNLLMALNMQQRWPETEAVPAQLLQVVEGGDAADVAGFTSKALHRRSQARKCLGRLEEAAFLARL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EEGNRLFGVGNYVRAGDLYSRSIRACAQNPAAYCNRAFVHLHLKRPADALLDAEAALEQSGGRYPKAQLRRALALRDLGRYAEAAETLAPLLEAQPGDAALQEEMARVQQLMAKAAAAAAGGAAPAAPPPAQAAPVRHKILVEEVSDDEEGGTQPAAAPPPRPEPAAKAASKPAAAAAAAPAAAAAATSGTASSSGDASPTAAAARGGSNGGAGGLYEAATAKAAAALAMAASKTPKKPKAPKNAHEFEQALKSLSSHPAVLESYIRSIDPATYAEVIKANLSTRMVQALVDAAKGAVGAAEGSSEALDVDYAARSLEALTLVQRFEMNYGLVAKAVKEDVRAVVNALAAAGRDVALLRKSYKL*
</t>
  </si>
  <si>
    <t>C_950059</t>
  </si>
  <si>
    <t xml:space="preserve">MDFGKFKSVFLKSHECLERWLALQVLHDRRNYAALPDSQQLQTLVLAKQIRALESVFGRLQENISEMASVTRAQERLVVESWKLLGEHPSAAACGAVQSGGASVAQLVECMEDVWRCCRDDLAVRAAALAGMSHTTSPQQFARLSGALAASTGLGKWSLPVVLMSSVAPVLRG*
</t>
  </si>
  <si>
    <t>C_950060</t>
  </si>
  <si>
    <t xml:space="preserve">MSSTYQKFAASLREQEGPSGSLPTNGPSTTTPFANATNRYLNNHSGPNDFAMAAPATEEKFAGVPRTGTMPERRLSISSNYSRASEMVFGKDALLGPRRPRPHKIWKKKYIKLIVVGDSGLGKTTLIKSLISIPGERLQVHDGSYTPTEQFRRDPESLSSTVSWRDEEDRVIWVYKIQDTPGYGDELDVFRNLKMVQDYIESQNRKWLELEQARDRKEDLAEIEDPRVDLCIFCIPPHRLRPIDLKYMFELGKHVPVVPVVTKADTMTIREANTYRTEVANRIANPMVPGIHDKINIFKFERDTLERAGVQDHATPHPPFLVIASNDISEELAAAEPPLFWPERRYPWGTAEAFNKEHSDLLAVRALLMKEALEEISKTKRARYEAWRRTTLGGLKLGRRITGALMWTIIPAIVCLQVGRAGVRMEDVRRFIGNNVDRIKRRLPKKAEAKPAPAPVEEPKPAPAPAPAPPPPAPAKKGWGF*
</t>
  </si>
  <si>
    <t>C_950061</t>
  </si>
  <si>
    <t xml:space="preserve">MDVSNWADPSCRVRRQCRPRLVGLVGCEHVALSDVALADSAFWTLHVRRSRHVELSGLRVSGNRRFPNNDGIDIDGSAHVTIRNCTVSTADDAVCLKTTLGQAERDPDPGLRALEASAAKAAKAAAGCKGQGRSQDNGNRSSSSSSSGDGGGNEACGQALRLPPPRATEHVLVEDCVLRSRSAAVKLGSESRADMTNITFRRVRKRARHQVLDSNRGLGIQLRDWGDVRDVAFEDVSVTTSRVTAGRWWGGGEPIYVTALPRHLDAWGRVGQLRNVSFRRVAATATGGLVVVAGSPESVVRGVTLQDVTLRILPPPPAPHQPPLALAIAAAAAAAVPGSPAAVQGPRGALEAAGAKEKAGGNAQGASLLGQAAGVRATTPAAGRRRLLELVTAAAGQQRPDRSAGHDTAAGAASANAAAAAAADGGAQRGSGDGHAGTDVAGDATDWPLGVKLDLRPGPYDVRRWPLSAAGPVLAQYVQGMAMWDVDIQLVAPAPGHGAEGQAGSEDGQPWPAPPPPPRSWVTGWLDWWLARPPPWCVELVARTVHGLQARGVRWPSQRALV*
</t>
  </si>
  <si>
    <t>C_950062</t>
  </si>
  <si>
    <t xml:space="preserve">MGGAPAAAAAGAAPAAADGVGEQQQPAAPAAPLPPVVPAAAAPGLMPPAVAAGAALLFPAVVVAAAAAAPALQAPPAQLMQEDQAGGAPAPAAAEAAAAEAAAAPAAGAAACLPPTPVAKAQPRNAEADVEPAVWPLPAADANADAGADSSEAPRRLSEPAMVFLRSVNSNVRSRATFVNDCTEPVTMVWLDYNGQEVVYGALRPGQSKVYDSYASHPWVFRCSTTDKRMMAGGRMAHYMEPPPPGDTGLLLSSSARRQAANPEPPRVHITPPPVLQHTAETHAAFPADYRATCRALLLAHQRLQSPELEAAAAAAAAAAAARRTVTDAVWRMFGNAVNAALTAAQPTLQAMQVAVCSPTFNRPTSAASSPAGPARASGAAAGASTSTASSSPDTCARAVGRWLNQPGAADAVSGLPRPINLDDDSESVAEGFSHSSAVAGAATTGGPSTAPQPLEMSSPAKKMSARKAAAAASAAVAAAAEQQAAELGQQLARLPVDLVRHIAHLAAPVVRQYTSHPRAHPDILPALLPSDPATWARPSQPAAQQPAAAAAAVQAQQPGA*
</t>
  </si>
  <si>
    <t>C_950063</t>
  </si>
  <si>
    <t xml:space="preserve">MFESAKVAQKAWARTPLYKRAEVLHKVASLMRQYAQPIADCLVKEVAKPSKDSLTEVVRSADLIDYTAEEGVRYLGEGQLLNSDSFPGNARNKLCLVSKCFHAAGLPAGLLSVATGRGAEIGDFLTTHPDVNCISFTGGDTALVSILASLPGCVFTRDINAAIRISDAMETGTVQVNSAPARGPDHFPFQGFRDSGIGSQGIRNSLAMMIKTKSTVINLDKESYTLG*
</t>
  </si>
  <si>
    <t>C_950064</t>
  </si>
  <si>
    <t xml:space="preserve">MASAASAAKPADDGVKFTITVQCQIGGEKRAVSYTVFKRTLLSQVFDSSVQFFKLDPAQVILVVKNKVALTHKCIEDYRLTDKSVLDLIHLKEELQGRLWDSILAGDCGAVRALLAAGAELSTSIGPEEWGKHPLHAAVANGHVELVRLLLAQQPQAGQQQQQQQPGAEGAAGAEGAAAAGAGAGGEQPQPQQQQQQEPEAAAGGAAGGSTPLDAGGGGAVLSPPAAGGCDPNQLDYASDPPLWHAVENNLVELAPSQSPQQQPQQQQAAAAAYTPTYPLPPKQIPIRVQVHVSQPNPQQATTAAAASTGSAAPTPPPGFAPAQSPGGGNAFGSASAAASAHAQQQLHMLQHQQQQLQQQQHQQQQQQAHNQFASLSLSHEEMAAMERYAAAAAAAADAAALQSELERHLESSLESMVLSVVDQGLEESVGVDRLMLGGGGGGGLGLGGMGGLGASLGGAAAAEMAAALLPQTGQGGGGGGGGGGMLLHEAQQQLQLQQQLQQLQQLHSKQQHQQQQYQMLLQQQQQQQQQQQQLAAAGSGLGLGLGGGGGGGGGGGSASNDGN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YGGYRGGGAHAMPQQPGGGMGHSSHSSSSGAAAAGGGGGSVWFAGGGGKAAAMSSGRAAGSGVTGSSDGAAAAAAGGSGVSVGGKGHGHNHHAHSHGRGKGRR*
</t>
  </si>
  <si>
    <t>C_950065</t>
  </si>
  <si>
    <t xml:space="preserve">MVGQMETKLQQRLQRLQRLQQQEQQLLQQGQQGDAAAADEAGRRAKLVGEGLVFLAALRAAMRPLMAAAPEARPSTRQVRAALAQLQTDWC*
</t>
  </si>
  <si>
    <t>C_950066</t>
  </si>
  <si>
    <t xml:space="preserve">MVEDATATKYASPRPAELGASAPGGGPAAAVNSCTVDCCAPNNISAPSPVASPRPAEDESSATTATAAAAAAVAAAAPGAAADEAATAAAAAPTAAPPTVASPQQQCQALRQGIELVSKGHLKQVPCEHVTLVYQHVIQEVRDPITGLASVREVRAGALLPVAAAAAAPQAAKAAAAAAAATTTAAAATAGGGATGKCGQYTEVVIKAVTLELQPQEAEVLAAAGGLIPAQLKPAVIDALKTSLANTQRREAEQLRLIMAAAGGGRGCGGGAPATPAAAPAAAGDDLAAALSFAPLLGYDVVFVAPRVFVFVTFWEMLDVAPSLLPPPPPPPPAAPQQQPAPAPAANPPPANPPPPQQHMPAAAAVPLLPAAPLTTTTTTTTTTTATATSSASRDVLVAAIAMSERHLPAHMPATALAETGPRETVHRITADDGTGAILRKVEKVFTAAAHFGGAVACKSARFVVSAASVVQLAKGCCSVQRVVGGEAKEVLREVRFAALLRNDFAAGAKQRLPALLGWDVEEVCAAAGTYNFLTYW*
</t>
  </si>
  <si>
    <t>C_950067</t>
  </si>
  <si>
    <t xml:space="preserve">MGWRDAGEAGSGLQLQLLVLDLSELASVRRAAEQVLAAEAAGEAAAGVQLLILNAGVMACPLMHTQDGLELQTGVNHVAHFYLTQLLLPAIKPGADGAPARVVSVASSAHQFAQGMPMDDLNWEKRSVAGKYGPWQSYGQSKACNVLFGRELARRMSAEGRPVLAFSLHPGIIMTALQRHQSGLVKAAIRWMTAPWQKTTAQGAATSIYAATAPELTSAQSGSYLTDCAISPSSKLTSDMAVAAGLWEATEALLARALKGELKHLVEANKEVKAEVKAEVKVVKEEAKEGKEVVVEEEAKEVTEAVDAEAKELKAAVKAAAVKEEAKEGKAEAKEAMVKEEAKEAKAEVKEETKEAGEEVGDKAKGNEVAKEGAVKGEKEAAVDGANGEVKEAVGVAAAAAN*
</t>
  </si>
  <si>
    <t>C_950068</t>
  </si>
  <si>
    <t xml:space="preserve">MTVTYQCLWSPDGVSSLCKQTEQVFFITIISAILVFTAWMAGPLTADAFASVDAAELPGSWYRNEVHGLTVTVAVVSGLSIPLNPSLLMLFTRAVERYVDRRWPSRIPHDDLSRGGRSAQEVLQEEQAKRRLRLQALGAASAPVGAARAATEGAAIRKSGHYQ*
</t>
  </si>
  <si>
    <t>C_950069</t>
  </si>
  <si>
    <t xml:space="preserve">MLQQRESTAPVSSTQGPGAGGSGNPHLNEVLGFSRRGVGTGPGSGTGGADAMPTPRIRSARPLIDVSRVGAAAAAAEAAAGGVGGAGGGAVDGGRSQVLGRRGGGGGGGNGGGGGLGAMLRSCDDDTMSDLQLSSPALARLAEQTAAAQSSQAQAQEKQLGASTGAVQAPPRVTASTRATSGGAAGIGGGRPPHGPQPPPSLRISSGVLGGNSPMASPSAVGAGAGASAVGGGGGGALGSGSAARMALLASPGAAAAAGRRAAGTADGAAPSSPGALPFSRTHSYATQAAGGGGAAADRGHHGPPPWAAAGPGLSRSASGTNYRTAACGPGGGGMGGGAGGSGSTSASGAPAALGSPLFASHHNLAAAPPAGGVVAGSHSGSGAVTGGGIAAAAAAVAAAAAGRYSSPSPSTRGGGGASRQSVRSSSYSHHHGSSSRGGAAGSYFRVREAVPEAVLESPASVLATVYADDPQLQQAQAHMQHRPSAPGGGGGGGLGLRPASPLADVPAAAAMAAAAAATGSQDGLEPDSSNDGRLMRLHSPTTLSTATLSARPMTPTSPTSPMSPASLAPPPAAAAARPSRATFRSSSKMRLISLGLGGAFSPAAAAAAAAEQEALLALLGSSRMMSSVLTVTGGGAGAGRAGGVGGGAGGGGRDGSGGGREGAVHGPRDPRYDPSAHIPHIDAIPVIPEHRQGLIAASISFFKRAFTMRSSGRSSGGSDSGGGGGAGAAAGGAAAATGAGSNWRSSVDGGGGGVTPSNTAPSMSLDGRGSEGVAAAGAGAATWAYQRPASEPQHAGGWGPSASPLQLLQPQSPQHSEAATSAAGGAAHLAGTPTTSRRRMLASQKSFVKHSAVLGWVHGGAGHGEEDGGAGGAAAAALAPVEGGTDSEGESSAAAGGASRTSRLHSLQQSLMAMGGGQLTCDAVVAFGGGGGGGGGGGGGGGGGGGGERGRRSRKPRGSFRHLGSGRNSEAGSDTTAAGGGGGGGGSAGGGSGYSYGQTPEALAAAAAAPPAVVLVHPPAHGTLGSAGGGGGGGGGGGGSGSGGGSSSQVAVAHGGGGGRTAIASPKEEPEEAVASRAGGDWP*
</t>
  </si>
  <si>
    <t>C_950070</t>
  </si>
  <si>
    <t xml:space="preserve">MERERRQQQHQEEAQEREHMHGGGSSSSGGGSSCCAGAAGPEEGRRRKLRTSRGGGSSSSSSVSSGGGGGSSGGSISGRAAPGGGAKSCGPEAACGQEEEAACCWLCLGGAEDEGAGPLVAPCRCPRVCHPACLSRWQLHCAGRKEEKACRFCGEQLPDWRQVAPAGFTMPLIPPPAPASAACGGAASGAGGASSSSNSSSSSGSNSSSGSGGGGANTAAAAPGGSGRQAAPTAVEAPPAYMRISYNGRSHKIRVMPGPDGTRQFIEDCRLLRRIPEHLDFDVVFHCKEPATQSDLRFRGLDAFDAAVYCAAXXXXXXXXXXXXXXXXXXXXXXXXXXXXXXXXXXXXXXXXXXXXXXXXXXXXXXXXXXXXXXXXXXXXXXXXXXXXXXXXXXXXXXXXXXXXXXXXXXXXXXXXXAVGHDMIGGGGGGSGSIGGGGGSGRAFGPLGYHARESPFYHQHQQHYWDQHQESFDYTDEEGGSSRRSSGGGGGGTGLPYGGDGGGGAAAAAGRDHGGGGGVGAALAAAVESVLGAFKRCSSNWDERR*
</t>
  </si>
  <si>
    <t>C_9600001</t>
  </si>
  <si>
    <t xml:space="preserve">MVVAFNDRLGAQDAINFCAGMGAVPHRPVGARGREAVAELTAVARGDIWIDGVNTDQQDYANATYGDGSPIDASVLDYHSGKPNPPYCLAATGSYTEERPLYPVSCSAQRWAVCHWIQDNGTAGPPYPQRLPSANLPSWEGRLDKLPARVRLQRGSAYVFITNPATYPVGVAMCQQLGGNMVSIHDGATDALTWLDLDPLSNNFVLIGERRVLTYIGLDNVHGINLGWTDGTPYDYQGELFTLTSSPVVVCLTVNTVGPSGPVRWEWANWSDASVSYTDFTWVGNASAPFDFPMWYETFPIGQPVRFPVKGLPSAAVFTSPVGNPTFARRRSQISRPFLCEIDVVDTLAEQQADDGTTYEVLRTPYALPYHAAEQVCQARGGHLAGVSSPQQLGAVAQLCSAALQALPRAASGGFESHDVPDGCWVGLYCPAGYRGDVSFMDGFGERALRRLASFQPSILQGSSCSSGFDLMWLDSHSTAGDGGLAGLVSGAASSLSPGSRCGMVRPGASSNSSSTATLAMSACKQFAAFVCERGGMSTPPPLPSITIAQPAATAPAASADQIPSGAARYQGCYTLVDGQQRAAATAGSLALAPTPLPVLLSQNASSLAQCYSLAQQSGLALYSIVGGSACWGGAAAPGLPFVNVSDDTMCRQACSSGDTSSNSSGGQQPGCAAAGYAAVFALTAATAATATAAPAAPYVCLTEQLLAALNASVVGQLHISPSQLSRCEALCSSLAACDIYTYDTRAGACVLLGVPGVASLTSLPVFDAQWARTTCVKATRL
</t>
  </si>
  <si>
    <t>C_9610001</t>
  </si>
  <si>
    <t xml:space="preserve">MAPKNNKSPGAHGHAGSAGGAAAGPHAGQASIRQALVVVVISLPWSARWLLVLAPHKLPYVRQEYGWRCGGGSGGSGGGGRGGGRGFSCVITLVQEVITKRKYRHIPGPKPQPISGNLREFLTSPGGLLGCLEGW
</t>
  </si>
  <si>
    <t>C_9620001</t>
  </si>
  <si>
    <t xml:space="preserve">MVDRLTKMVHLVPTRGIPDSPTTARLFFDNVVRLHGVPKSLVSDRGPQFTSKFWGSLCTLVGMRSNLSTAYHPQTDGQTERINRVLGDMLRNFTVGSPNTWDLYLTAAEFAINNAVNRSTGFSPFFMNYGYHPATPVWRELDVSAPAAREFAKSYVQRMAEARACLEAAQSRAANYYD
</t>
  </si>
  <si>
    <t>C_9620002</t>
  </si>
  <si>
    <t xml:space="preserve">METEEEDNRPTPAPKRQKRADGSGPSAAVTEIADGSLPCPPRTSDETKFGVSEAILKARKADGLCFVCGKSGHSVKAHVGYDNWRTVVRKGGQGGRGNGRGGGQGGGRGNKGGRGGAAGKAGGRK*
</t>
  </si>
  <si>
    <t>C_9630001</t>
  </si>
  <si>
    <t xml:space="preserve">MCVCVRVLVCVCVFAPVCVSRCWLRSDWQGGSTGPAGSELPEDWSRGGTTWYKHFAPQETRASYDSDPGLLEDKALWGSSNWRGNHSVLPPAACPGRCSGRGVCFRWEHEQYPRCICAKGYNGTECAGTGESCGHAACVSPA*
</t>
  </si>
  <si>
    <t>C_9640001</t>
  </si>
  <si>
    <t xml:space="preserve">MAAEQMAKWNEVLPKRLELITSIVDAVISALGLQPSAELSASLRKCVYEAKAGSNNWTLTDGTKVSALGMAITLPSEQAARALVALSKIERFIMTYSDGAIIPIKRVPTITLQAGPSKAAPNAEGKIPFLSSLHRKEDYEQMFDNTLLTVVTWATRGRDSAGDPNAAVQALAFELLQSIRDKSSTKEDACGWATDKCRETFGSEIGALLNVRLMPVSATHPAIATTLVNYGIDPDTLHGTLCLAHLASPEVCDEIQRMGGYQLESPSTRLRIVSLQARPDGAISFPAMESQWEKTGLAIEITGDTISQQDVMLWGQRLLDNMKAGFDKIFPTLSDKQRQRAGLHTCDGDVATLSKLDANRTLEFLFVKRGRIYTPLADLQPSEWRADGRVMYRVPDRKIYFLPCDPVSAAAALLCASGGANLYTTYLRPDEGRGRITLAPATSDYQFNQVPGESEELWDQYGAHLGLAIGYAHAGLAGCGVTAQLIGTTAAHAKRAVKVVLNQLTVNDSPAPLKPPGLHVRLGYVGPILTAAAAATADDAMEDEEDLDTLMFALPSPKRARVDDDA*
</t>
  </si>
  <si>
    <t>C_9650001</t>
  </si>
  <si>
    <t xml:space="preserve">LRAGESSESTSEPPYASVHSLRAGQVVPTGRAPPPGSRQKYPGLVTDEQHTAGPPSASYSAR*
</t>
  </si>
  <si>
    <t>C_9650002</t>
  </si>
  <si>
    <t xml:space="preserve">MQRPARLLPRQRRALVMAPLALALVFCWLLGATGQSSTNTYVMVFTNNGTTIILVTNTFILAAGRAGAGINTAMGTLMLAATKGVYTLPPQGLVTQIVEAQLRRAMLPWAYGESEASSLTTLTMMSSVKEECVTAPGYYWRPTAGAGSSLPAGTSCPENYYCTGSVRAAQAQPPTLCTNAYVGSEISSLLSPLRSDEMTDCVTAPGYFWRNPAGGGAAPAGTTCPADHYCTGRVPAAQAQPPTLCTAAYSGSETGSLQSPQRSDEMADCVTSPGYFWRDPGGGALPVGTTCPARSFCTGRVPAAQAAPPTLCTDAYGGSEVDSLDSPARSDEMADCVTFPGFFWKLPTVAGALPAGISCPTDNYCTGRVPAAQAEEPILCTAAYAGSELLSLQSPAQSDEKTDCVTTPGYFWRDPGNGASLAGTTCPADHFCTGRVPASVTTRGYYWQTVATEAGRAGMSCPADSFCRGLVPAAQSEQPTLCTNFYTDSEPSSLTSPVRSFTEDSC
</t>
  </si>
  <si>
    <t>C_9660001</t>
  </si>
  <si>
    <t xml:space="preserve">MRIWKKECHIDRISNPDNVMYVGSGVDVLFIAEDSSGHETNVMWQYDLRSGDMHRVLSAPVGAEVTGTAWFTLPNGDSYLFSNMQHPYDGFPAAVINAPEATGLGGYIGYFGPFKLGRSDALGLQAIPTPSDAASKHAVTASKQAVQGTWVVYITDDGANVGFYKFVADAPGDLSSGSLYALKVTQVDAVNGGQFRVDWIWLAHGNQDKLMTAASDLTFSDIFETAAPLSRSAPATAGACPAGFKATNGGGRGCECLKVKAGMEMYAAFFETRR*
</t>
  </si>
  <si>
    <t>C_9670001</t>
  </si>
  <si>
    <t xml:space="preserve">MRLLLPQTLLGRRAGPEGEQPMVSYLQEEWGRQMVAGVAGSNRWQLTAQRWETEAWKQKKGMSTTVAVWPFELKLQGMVYAPDSDHFANYRAAMVRQRQRQSVAADVEGGAADAHTSEADALALALPLLLEQEPWQQRWMFERLNPDWDMRKEEIDLRAALRPSPPRTLPDMLADWVAIDFSARLHERRKELMQVLPRVRHQSSKSVMVSGVRKLNEEDWRGDRWLEPQVLRLQGKGLYMCDVEELADGGGGTSVASQQLAFECGDFVRVHPRSTGDQHAYQSSRDIRNGFDAIIEAVEPPPRVEPPPGQQRAAPRRRRILLTAFSRNRQSRQSAFIFPSSPANYYAHATLDESWSDYVGAAVHAALTGLDAAKRHHMDELVLQGALAAPRPSTAEADAAVRLLLDELQRTEAGTGKQLPAAVASAGAAGGGGAGPSVLSAEQAEVVMAGLSLGLQVVSESLT*
</t>
  </si>
  <si>
    <t>C_9680001</t>
  </si>
  <si>
    <t xml:space="preserve">MANPPSAMFGSSLAAGRAAAAAAAAAADRSSRASNPRHTGGTSVVGAAGLAGALGLPVRATAALGGGGGGASDVAPLGNLRSLTRAASLPLEEIWPLLEIEEPRPTAAAAGGTTGPGSGKPRAVGKARITSASGRGRPSSRVLGKSILGPVALGAVALGAAGCMRADQVERSSCSAPDILSGWVSMQAMRRALDGDSCSGERLPEEELMALEEGDEMEEQEHDLQGQQQGQGQGQGQGQGQGHGYGAGTAAAYASESGGAQPEKPPAPASDVTAVGGGSSTIEHTGCAPLSTTSNATACGTEDRHAGAAAAEATAPGDAGTLLGGILVGTPRAGGEGGEAQTPRIALPLEQLWLAAHAQPMEGSSHGFLVMELCEGGSLQSWRATQLCCCL*
</t>
  </si>
  <si>
    <t>C_960001</t>
  </si>
  <si>
    <t xml:space="preserve">MFIITQIEDQIRVQPADLTKAPLDAVTQVIEQRFVDKVIPNLGLVVSIYDVTNIEGGFVYPNDGAAFFTVQFRLVVFRPFIGEIIVGKLKSCSREGLRISLDFFDDILIPEHALQDPSFYDEAERLWVWKFDGNDMYMDLQEPIRFRVHSVKFNSPPTPIQLANATGDDKLLGTAAKPFSPMVVVGDINGDGLGCTSWWAG*
</t>
  </si>
  <si>
    <t>C_960002</t>
  </si>
  <si>
    <t xml:space="preserve">MLARQQPQQQQQQPQFDLGAAVPQGDSTYRTGNGGLGIGATLLRLPLLGGSLGVGGGVNGGGGGGGGGGGGSAGGALGGGALGGGSPGGSNSGSRSGGAGLDALLSGGGASAGVGAAAGSGGGGASAAAGGGLLSWAGVEGAVEQLRQDASLAADSAVGRAAQLANSTAAALQRLRQDGASALMPSGTGAGGPAASAAAAERLSQSAGGQGSSGSLAPQRIQWQWSEDQCGSCPPAAQPVCCRQRVTYRNACKAVACHNEVATSCVPGRCDNGTATPTNSATSAAGAASSTSTPAPGQSTASTAAAPPPPPASNANTPTPNNSTGSAFTSSSNTDSTSSTPAPAPASDSGTASSGPDPAPAATAAAASPAPDNAPATPSSDSGGTSPTPDSSSFRSAATSGPVIATSTSSTAAAADAADAATTNVPSTPSTTTAPSASTGASANAAPSDKDTAPYTYSSDPSGVCGCVGELAAGGPLCCGGRAYSNKCAAQCLGEQLDTCTSGWCRAGAEPAPMLQQSSGDVAMQQPVRGVFRPLLPLVEALPSFAAATAGGSSSAAPQPAAAASSSAAQTQAADAATTDTALAAAALPAPASEPQPQPQPQPQPQPQPAAVPAPSAAPGSCDCVPLWAPVCCGGKTYMNGCSARCAGGVTDLGACVSGVTCSAAAAHVAPDAVEGAAGGSAAGVEVAEVQTGAGAALLPVVTVQPVAPAAGTFGVQQKKR*
</t>
  </si>
  <si>
    <t>C_960003</t>
  </si>
  <si>
    <t xml:space="preserve">MVANIAAAANKLDIETDVSLTEAREVVLDTADEEELSSKYQDVEFVLGDDLNAGKGVLHLTTRRVVWVSSAAGGPALALRYPQIVMHAVSRDPSSYSRPCIYLQLDEGSEDMDMGGGEEDEEGEEGAGDVSAEVRLVPGDESKVDDMFKVLCDCAALNPDSEVEGEGDFFFDEAEVMAGLDPAIRAEVMAERLAGGMELADGEEGEEGGSGAPEDLQALVGDDPSRFEDDDEEEEGAPQPASNGR*
</t>
  </si>
  <si>
    <t>C_960004</t>
  </si>
  <si>
    <t xml:space="preserve">MLAARSQLPATFHNQSTRSVLGSILRLYNQPTQRSHFSASQRTMAAATGKARTALDETSKTGEFKRTDAGFRNQIAPGTRFEPEAGRYHLYVSLACPWACRCLAVLHMKGLTDAIGVSVTHPTWQRTRPEDPADEHTGWVFRAPGDAPLSSATGFGAFPCTGCVPDSINGATTVYVVYFKTNKRFLREYPNIAGYVRELYQESGMKPAVDMYHIKTHYFTSHPKLNYYAVVPRGGEAWWEQPHDRAAKFPAAGKL*
</t>
  </si>
  <si>
    <t xml:space="preserve">MRSDNASKFGTAAQRPEVPKESTTKPGPIYELPSTLSAISAGFGSPPTTARGGSRSARGGSPMRDQRSLMSERFPLEHMDTPGPNSYGLVQTDKLSHHGASPRVGFGRATREAATRSSLSTAQLQADPTMTTANETPGAAYETHRSTLNSAQSTVFSKGPAHYSPEKGGSARGPYLGRLHADANKGTEGPGPGTYASSSTLQPAGGAKFGPPSPTRTPKPNEMEVPGPGAHNPNFGALSVRAAASSYSMGANIRTDFTNMAPNTPGPAAYALPSPDRVSQGASAPAYSMGGTGAGGRLSYVPKNTTPSPDNYGRVEDPRDKSPVKKGFSFGLKERTRSDTTISTRYHGPLAAQEAMGTESPGPGCYELPSPTARAGSPATRFGTSGRDSGAKLYISHMHAAAEGFGTASPGPGCYNVADAGGVGSPSRFRAKVAPKLAAAGAMQGY*
</t>
  </si>
  <si>
    <t>C_960006</t>
  </si>
  <si>
    <t xml:space="preserve">MLRKFAFVALLAMCLSGACFAEKSEFKHLYKKIKDVPGVAKGEDGQFYINVEEEKFYVVKDQESKNIYFVNEATSEPQWHDPRGPAPKAGENNVDITIPLEPPSLKAKGSTLTVAFVAMLPVLLFAGGTFARIIYLQIHYPEMLWPTKERRDRRRASGGKNKPQKQRGKMNQDGKGGRSANS*
</t>
  </si>
  <si>
    <t>C_960007</t>
  </si>
  <si>
    <t xml:space="preserve">MAAAVQARGGGLVRLRVRQTTSWVVRQRRSWRARAALVEALGIERYDNPSSAAKLVLLQAQPGAVLADVSPGEHMCMVLSALLGLLACPDLEVQVYNEIAGLLAGVEQDHGRALRQRIGGKLREAVEVLEEYVAHLRSISDSAQLPKAEHELREALEMWAAPADTDDSMLEVDTVKVVVDIMTGLDINVLVVSLVDQQELGGHVTAAYSRTTHVALHELAVSGGGALELPSCSTVVLFFAHNHANSVLLGKVGDQKTEVEVLL
</t>
  </si>
  <si>
    <t>C_960008</t>
  </si>
  <si>
    <t xml:space="preserve">MSQALLANRLIGSRLCPLRQRALRQAAPCKPPVVLSRRTSTQVRAETQRRGGLGDDDIDVAVFRFTLGIPGFDDRFIPRVVGLALGALLVVNHVLGADPTPEAQELAWASFSLLKNTNCCGVAVAAGGRVLMARGALGSGVVAPGNAAASLAAMSKDLSAVSGSSKVAEALAGAAAGSQQLWLPDRGGFGGSGAGSLALLPAGAQCLLVQHIPLPGGGPAALIVFSERPRALADRERGWVAAVANKLAAFV*
</t>
  </si>
  <si>
    <t>C_960009</t>
  </si>
  <si>
    <t xml:space="preserve">MPARELQSYASPFQHSGEGPPHYARLQEQAAGGAGPSTGPATAAAAAAAAVEGDPRMPPPDASLLRGTWRRLWDSHASRGAKVLVYRLQHAYLPCGLYRAGKGIRPRVTTGCGGLGAHCPHPSCGPPGPRAWASLTHIFLECPAYAQARTWLQQLWACVAPQAAAPPVTDAGFMLGDRMGMWASGPRGAGALLWSTLRATFLYAVWCAYWSREPAKQTSEHVVREVVSELRRVMQLRFTAATLTPETLSALPTQLLTAQLKVAKLEHFVAIWTAGGALCELEEVQAPDRNLTARQRQGRHDAEPLDTASRARDIRTTTTITTSPCNPYKDIVAPGAYTITTTGGTRRDPAEAHVHEPSGRWLGTITYPRLLTLWERFRHTGNQRPNAFEEAVAALIMRYRYDPAQQDRKAMPMHQVSLPAGTVAAIVQCLRVTQAVHIREMFASPLNSSTAAHEYWTRDPADGAFGALHDAYQTAWTGLQYAHPSSTPDDARKALIGFNTHFATSWPTGPRAPRALTQDLAPTPRLNARRGSDWSLLGNPPDSSALPPA*
</t>
  </si>
  <si>
    <t>C_960010</t>
  </si>
  <si>
    <t xml:space="preserve">MACYPAWLAESALEELCRQQPGPLLGWISHRPLLAVPGGGGGGGGGSGASGPGGGGGGSSSSATALMRPSMREAAVTQALLRRQLAREAAAGAVGGGGHQAVLLLLVGSGADHNGATATWQLRCFQARQVPSTHELQLSPVPLTTLNLGGHTGHGAYAELHASLGLTATSTTALSITATSTSTSTSASTPSELAPGLGLGSRPSSSSSAAAPLPAQLSSPPPPVAAGATSNNLMYGSPVAAAAAANSNNNNNNSNKPLLGLGSPPQPTASLTSATPLTPPAPHPLLPALIDPGTLAALAAGSRAQVGAVKHHCEALLFHKPLEGALS*
</t>
  </si>
  <si>
    <t>C_960011</t>
  </si>
  <si>
    <t xml:space="preserve">MGPSAFVHHELLQQQHQHDAQYEEAAAPEPAYDEPGYDEADWDEDYDDDDMAPAAAVSVAAAWAGAAAAAWRRAAGAAARGGRGASRGXXXXXXXXXXXXXXXXXXXXXXXXXXXXXXXXXXXXXXXXXXXXXXXXXXXXXXXXXXXXXXXXXXXXXXXXXXXXXXXXXXXXXXXXXXMGGADDMYGDGDGMGGGGGGGGMMMVDPMTGVETAVVLQRPEFPYPRDTLRPGRVVWAKVEGHDWWPAKIVRRRAVPREVRPCEVEERLDTAAGIVAASMRALGXXXXXXXXXXXXXXXXXXXXXXXXXXXXXXXXXXXXXXXXXXXXXXXXXXXXXXXXXXXXXXXXXXXXXXXXXXXXXXXXXXXXXXXXXXXXXXXXXXXXXXXXXXXXXXXXXXXXXXXXXXXXXXXXXXXXXXXXXXXXXXXXXXXXXXXXXXXXXXXXXXDGMRQADQGQGCCQLCQRMAGAGGEEEPAPEDEEAEYAWLPLDCIKPFKVGDVSGNGGDATAPIDANLKTSIAHAEAAMRTADGGGVAAAAAAAGGGAAGLDGIVPKLETDEELLGNGSRGLGGEDDFQSDSDGGWGAPVTFQAAAAVRGFRGRGRGRGRGGRRGRGGRRGRGRRGIMARGSDEEDEMMDDLDAGLMGPPGAAGVGPGGLMDPYGLAGGAGGAGGLAAPAAPKSIVEAIYGWRYPLSEEQKTQERCV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DRKGSVGHGREDCPSKVAKADVVIAGYESVMNDLQALKDADAAYQCCCDYTEPSCVIVKHTNPCGIASRADLREAYRLAVRADPISAFGGIVAFNRPVDAELAREIREFRSPQDNETKMFYEIVIAPGYTPDGLEVLKGKSKNLRILEAQPRAPSGLSLRQVAGGWLWQDADSLQPEAITFTCVSEAQPTQQQLEDLKFAWRWDAIDVCNKYGVVLLTTGVRHFRH*
</t>
  </si>
  <si>
    <t>C_960012</t>
  </si>
  <si>
    <t xml:space="preserve">MLRSHARSGARSSGTSGQGRGSLTPRNPLSFVAHAVTGPQLQSQLAATEHTPTTTASASSPSAPGLGLRRRDVLLALLPFLGLSTGAGAPAPARADEVPETLPVPVIRPELTPDQRKYDPAVGRAWGNRGNARSRQGKLQEALDDYNTAIAICPWSVDPVLNRGVALEALGRFEEALYKSLDAFLQLKSLPAL*
</t>
  </si>
  <si>
    <t>C_960013</t>
  </si>
  <si>
    <t xml:space="preserve">MRNHPYRMRSSSFGMPSGPVALFLERARGQGVLQRCGCGLSLGFGAALISFRSFAAAMAASTSVCCPTPVVPSGPYGWLDCPYTSSIVLINDRDKAVTMAGYDGGGGVWAHMSKQCPAGAGLPATAAVGVPASWGAPRTSTCMGSSPGISNLAQCRPNPAQAALWLGRRYCRGPACATSGTALLALVARQLKASGGVFVGGVISAVGQPRAAVFVVRWCLGFLGGAAWWPGLVVPRYAGYVAGQGRATLDE*
</t>
  </si>
  <si>
    <t>C_960014</t>
  </si>
  <si>
    <t xml:space="preserve">MPHPPAGAQPPANNAAAFQAQLAAAAANGQLLQPQYQMLQQQQYLQHHHHHHMQQHQHQSALQHAQTYGHGHALDGNNAAAAAAAYAQLQAQAQQLQLQQQSKGSVSGGGLPLSTSPGAPSPVAAAAGMGSAIGAVAMLSAAPGSPARLGSPARLGGSVSKTASMLAAAAAAAAAAGGEAGGCSPMEVEGSPHTAASRGASFARNVGLAQ*
</t>
  </si>
  <si>
    <t>C_960015</t>
  </si>
  <si>
    <t xml:space="preserve">MAPQRRSCAPCRLAAAAQPRVLLAAVLLLSAAALAPAAAAADASRRLLVKPHHNLLTTASESSSSDATTSSDAADLFEAREQAGHIAQPRARSADTSTSFPPVHVPVRPDYLPALPRVRLGPGESASIIMEAVDLQFSVRGPHKAAHTDGRAGSSNGLLSLSFTAARYAVAGTNAPADSLRTAPAIILDAVCDSFSLKLTNNLPFQGVSTCPNAPGDNGSLFFTNGPHDFEWTNLHTHGLKVDPGPVLFDNTCEPNPDSEEDADE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WEWEWEHARRTHTHAHTQILKSQPLESSTILRIDAVWFRLDPKGDPEEDSFPMLGTGLDGRPDTASPLLYEADGSPRFDNSAGRDWGMVNGAFQPTIDITEKTRPVVCVPGLASIIRFWLLGRDALPLPHIPRRLQSKPRGAAAAVSDVIMSPGTRIDVLVKCNTPGTYVLASGAGPFHTNYTLGADADAGVSPREVGAPVHADLPDNLARTKLERFAYLNHTAFDSKKTVEQCFSFMNAAYGGMCAVNNALLPGTQAFVEMGTQQVWKLRDITFHPFHMHESPVRLLSLPSCATSVTNMWQVGDWVDVVMLPVCQNGCEWPDLGSGGGECDSPVSVCDEVTVQWVADHYYNPSASAGTHHQADDLCAAIGRPLPPAPAASECRQRLSMFHCHILSHEDEGCVAVLKWFCPGDKDIPSPTPLATCPATTTYTCDMEMRRRQQRRRLSGPGGAAAFAASQQ*
</t>
  </si>
  <si>
    <t>C_960016</t>
  </si>
  <si>
    <t xml:space="preserve">MSEPPPPQVGFTTDPKDSRSSPYCTDVAKSLNCPIFHVNADDVESVVRVCQLAAEWRQAWKSDVVVDLVCYRKHGHNEIDEPMFTQPLMYKKIKAHKHSAQLYAERLIAEGTFTKEEVQQVRDRIMQHLNAAFEGAKDYKPSKKDWLASHWSGFMSPAQMCDENPYEMPHHDEAQWFSGGHLGTQIQRANWQVVNCTTPANYFHVLRRQVHRQFRKPLIVMAPKNLLRHPRCKSPLYEFDDQPDDANIVGVRFKRVIMDDTDARAHRACRYDQGCVGKPATVWEAAAXXXXXXXXXXXXXXXXXXXXXXXXXXXXXXXXXXXXXXXXXXXXXXXXXXXXXXXXXXXXXXXXXXXXXXXXXXXXXXXXXXXXXXXXXXXXXXXXXXXXXXXXXXXXXXXXXXXXXXXXXXXXXXXXXXXXXXXXXXXXXXXXXXXXXXXXXXXXXXXXXXXXXXXXXXXXXXXXXXXXXXXXXXXXXXXXXXXXXXXXXXXXXXXXXXXXXXXXXXXXXXXXXXXXXXXXXXCTQVGEVAIVRVEQLAPFPFDLVCREIRRYPNAQLLWCQEEPMNMGAYMHVQPRFDTCLREEGKPMMGRMPYAGRPPMAATATGFGEVHGKEQARLIANALDVNYSGAI*
</t>
  </si>
  <si>
    <t>C_960017</t>
  </si>
  <si>
    <t xml:space="preserve">MPRHQQSMPPPRRRQQPQPLPQLLLLAVAAAALLLPGPSAHAVSIVVPIQPPRLPSVPRVRLRSPPGSPASPVPSTVDISVEPVELRLSLGAAAGAGTNISLSFTTPRYRSSGGGPPNQLQPPALVLDAVCDSFGVRLTNNLPFQGVSTCPFYPGQNENAPLFENGPHDLEWTNLHTHGLKVDPGAVSLINICQPGQPTAGFPAGSNTDLTAYYCSGNTSSAQLCQVFGDNVLAGGRPLVSAPVTPYAKPGVAPGGATLSYTYPLGAVVPGMGWYHPHTHGSVGIQTPTAAGPLLVPESWLPGGLSRLYEPSDPASAGECSRLLSVLSSQPLETSTILQINALWFRKRADGSFDDDSIPFLGAAPGGTKVSPLLYDVLPDGTAVPKFSNPAGRDWALVNGAFQPTISLVERIYSRWEILSTITMKWLDLTIQQVLPSGALQPADCSLWLLGRDGVPLPRVPRRLQSVPDASTGAQFSDLILGPANRADVLVKCNTPGTYVLASGAGPFHTNYTVCKATHCELFGDVPPAASGLPRSANNLYGGLELSAAVLAVVQVNSRGANPRAQPDFTDGVCRSRLELFPYLDYLRFPTPAVQQCFSFMNQQGGGFCSINSQLFPTATAYVEQGTQQVWQLRDITFHPFHLHETPVRLVSLPTCATSVTNNWAVQWLASMFNMPSMRGASDLCGGRGAAAALTPATCQQRYSVFHCHILPHEDEGCIWPVKWFCPGDTSVPQPSEAQCPSAYPPCPAAAGGAAVVPDKTVRRRRLGRRL*
</t>
  </si>
  <si>
    <t xml:space="preserve">MHTIQAPPGHPGQPAALIAAAFLEQPLTIDAPDPDLTAPVLKAGDHAVHGSGEALRYLASHNAAGSKLYPAELKASIDKWLELGAVLEAAALAWVEPFASKADDEARASSRAAATTALEQLQVDLLDGKKYLVGDSLTLADVAVAAALTPLFESALGRGLQAQLAAVLGWLAGCQALPQFQKGLGTPGLCAAEGEWVEPKKDAGKEGGKKKKGKGGAAPAAAGDASGSTPATPAATEPLDPEKAAKKAAKDAEKAAKMAKFAAKQAAAEAAKAVKPADTAAEDKKAKEKAEAEAKKKADAEEVAALIEAARATPKGAKKELPGAMYKAYHPRAVEAGW*
</t>
  </si>
  <si>
    <t>C_960019</t>
  </si>
  <si>
    <t xml:space="preserve">MDKALQHPCRGDTLVYEWWEECGFFKPDLQSDKPPFVIVIPPPNVTGALHIGHALTNSIQTVVEKKLQREKGVTRHDLGRDAFLGQVWEWVDQYGHRIHDQLRRLGSSVDWSRSVFTMDDKLSRTLMNVPGYAEPVEFGLLTSFAYPLEDGSGEIVVATTRPETMLGDTAVAVHPEDPR*
</t>
  </si>
  <si>
    <t>C_960020</t>
  </si>
  <si>
    <t xml:space="preserve">MPSEDMGRWVVGRTKEEAEAAARAKYPDRAGAIKLVQDEDVLDTWFSSGLFPFSVFGWPEGTPDLDKFYPTRCARDINLDIKRVVAYRHWCNKLWNAIKFAMMNLGEGFAAPERPLDAEAPGFPPACRWVLSRLNVAVTSMVQAMEAYDFATATQRAYAFWQNEVCDVFIEVMKPVMAFDDADPKAQYASIMLAPYPTPTAGWDAPAAERAMEYALAIVSTCRRLRNDYGITKQKPHIYVAVTDADKAAALRSLSLEVATLSSSSAVTLLAAGEAAPLGCSVAIVDEATTLHMLLKGILDPALEIAKLDKKSSCCPT*
</t>
  </si>
  <si>
    <t>C_960021</t>
  </si>
  <si>
    <t xml:space="preserve">MGGSSSGSSSKGREALPSASRAVRWAADAAAAEGAGGGFMDGGDEEDDQEAAAEAERALARVQCGFCGRSLGRRGARSSLLCDCCHRPFHADCCRYRGVTTRRSQPQAEGQGGGGGRGVDAGSWFHSPDCAAVSTQWSGRAAAGPQPAAASRTWLLLPTQLRGGSSSQAEARDGLQQAAGVLAGEYGPRVVDAVLDSDWAVLLRDPRGTAVSAATLDVYGREVVVMDLVATAEQARGQGHTRALLDAVADWLTEADIRQWVVALPTPASASPLAALGGDGGADEDEAAAARRLQR
</t>
  </si>
  <si>
    <t>C_960022</t>
  </si>
  <si>
    <t xml:space="preserve">MTLIAFAQQLVALYIEGTKSVKRPQRFSLRAVEIERPTALKASTNASLGNSYGSGNKSEAHKAAISAAKKGIKIKRQSEAHKAAISAAKTTCICGKCGKCKARARQQKCRAKKAKRA*
</t>
  </si>
  <si>
    <t>C_960023</t>
  </si>
  <si>
    <t xml:space="preserve">MPPPPPYGYAPAPYGRYSSSASAPPPPPYAAPPYPTGTAWLSAAAAAAAHAVHPLTAGFEATLSTPPTQQ*
</t>
  </si>
  <si>
    <t xml:space="preserve">MDGNFVADVRLDDSDEVLQLPIVKSKVKKLLQGAVKKIALLGAPVIPSSDDSLEQFLQSAGRFFGKDPAKWDQVGETKVDVVEEAGKRTTKLTGVFTGTELALMVENPSYDERLPAREDKPELNFSQKRTPIRTDDEWQELIAEQPWTASKRRQLLTAYLHAKVEAEEPVLATEGAQGFWELAINKDHHADFRLDRLAALLNRLSSPSLEVATTTAAAIWGLATTGLSRKNLADLDIVSLLLSNIKRSFKMPVIPDEATLAAAAAAAKAAGKDGDAAAAAAAAAAAGGDEGGGVGGKPAAGALPEAQRNKYQSFLLGALSVLLIDRNCRRAYLQQEPEFGTLFVLARNLDGYEPGHAAARREAAAKLLTTMVQRDADARRSLIASGALRNVISLLNPKGPGENMIQFCAASLLATLVLDDDAMELIRDRGEAPLMFEACIVLLQSTLGKLKREVQRFYGQLTPEEAASTPPFDVELGVRLGEAASQAMWGSAHYCVMMDPIQVKMDHIQQLGVMGNDCYTTVALPLSRIAHCITASLATLAANPDAALLIMTSPNDVALVFLMSMLDCVETENFEQAGHVKASACAGVAFLACHPIGAEGDECMFGPFRQKLLGLGAFGALLRAALSSVLESDCDRIIQQAAAIGLMYLSTMAGAVDAAELAMYAALLTDSDNSEMIEFLMAGMWILLRDGNNRKVLGTSFNPSPANALAKNMINKLNDAITLHEINDEVAAKTAKLKQTMAGRGGEDEGGEDSGAVTAEPSALESMAAASASAPSPPPPAVEGEASATAAAGAAEGGEPGAAPGEGVGAGAEGGAGGEGGLPGEVGDAGAGPAPGEDGGEEGLLSPEASGVNVAMEPEPAAAAPPPPAAAAPADEGEEQLERDPDEAFAMPPDTNMPDGEKFYENKDTAFPSPMLMKREESADRVRRKAEAVKGRMKQLEKRFDKQLKDNWGLETLVSVGESWLPAMLEQDEVGEATDVPVLKLFEFLVASICMFMVDDDGVPERRELDVFRLSAPEGARNKTWWTVDVRAPEADGTVDSDTERALRILLQILGMHLSAAWKSMQLGVLTLWNACCRHPNMERHVVERGVALKLLMVVNNPMWPPSLREISAGCLEFFQERWSNLATFGAGATLLPGGLPAEVSGVSAGGVPPEGVVPYIAAMVGLVNTGVPLMEYRGCHGLARMTYTAPYACPEPKPFLKEAKAVAAALGGVEALVALMKRLNRRYQDLCGPAGLGGSLRATGGAAGGSGGAPPPGGGGGAAAGGGGGGNSNRGPTGQGEEPENPAMFERDMQNLEAVQDIYFVCMAALLNLSVLRGNQVPIAKRGLLVLLGTNTVFYNRVVVLRANLNATRPGGAHAPSAADALAREEQLLHLCSAIIQNIAQHPQNRTRMYKAELKGSVALDKVIEAATDVDEETRTAASFLPTIPSTRSMSPSAVPSAASLGRGGRSAGAAGGSLHASASAARVGAGGGGSTSPTRAATTGRLAQNAKMTQNGQVINGGVDTALAGSVRPKVVFPPICERGAGGDAITLQRYGPGGAGSPGVMRMGSQHSGRSGSPGTADTSGMDYNEGGGAGGAGMSHEAITDSRYRFLTWIDNTFHDLEAGANVPFSKKGGADDRSLASGSGRTYRKALWDEHGDWLPNEPESAKALNKLLARPMSHLWQDMPEHRARQGRQRWEPTVSEYRELQGAKPLTRPAAKLLSTLPPRDQEDLMATMEIAKPTVSASLNWNDGPPNRPRTAERDNGRVGLTVLAAPPEALQATAARKAAEAAAASGTHFGAVGMDISDEALAAAAGSSTAAKADAVPLKVCLGPKRPRQIITFEDRIVIDNDNRPTLTLFEHVEGSRVSDGLFPSYILPNGKRAHMYYNGGTLLDEVGVEAVIPPPRPSTVPQALQQTMPLANVLNLIAKPPGSAPPFIPYKPVPRLVPLPPEHTLTVKRPDIHAAEAFGDLREDNLQLVIQAKKIIKTQTTTRVENIEVKQQEEREPWTLPSSIFKNRVKECDARAFFDSHTVEEKMFERDWQRACAKEKFTSMMSRENKANKEGKDEKVAIKEVHDVLLKYWPQVVGAFVYYATGGSSDPYHMSLNAFTTFLDECCIADSESQYCKRSDCDTVFIVCNFQPDKKSAEAQVNMENAMMRYEFLEAIVRLAISKYGKGQATDDLPTAVTMLLEKNIIPNLVPGAVIQSNTFRSERLYHEEVDLVFKKHSVLLKALYSRYRLKPVGGGLRPKVLKLDGWQQFMNDASLVDSQFTLQDASLAYLWARMYTIDEIKDYARYTCLSFTDFLEALGRVADMKALPAASDLXXXXXXXXXXXXXXXXXXXXXXXXXXXXXXXXXXXXXXXXXXXXXXXXXXXXXXXXXXXXXXXXXXXXXXXGQGAHTRPLYVKLEMFLDLVFRRLYWDPSQPEVPFNYDGLLKLVKKIDKELGP*
</t>
  </si>
  <si>
    <t xml:space="preserve">MPALSPAKKGTDKGKTGKKTGKQEQNAQDYIPPPPPMPGDEAFAMPIREIVKPDNQLWLSEADLNEEVAKMLTANNPAAPKNIVRFNMKDKVFKLEPMVEQTVVHYATDGWLLHKSSDEAKRQMDMEKMEQEASARFQADIDRASHEHKDHGDVEPPDDSRQLRNQFNFSERAAQTLNYPLRDRETFTEPPPTATVSGACTQWEIYDEYIKDLERQRIDEAMKSKGGKKAAAAAAAAGAAHAAKNEHVPTLQSPTLMHSLGTLDRMVNQNMYEEVAMDFKYWDDASDAFRPGEGSLLPLWRFVSDKSKRRQVTSICWNPLYDDMFAVGYGSYEFLKQASGLINIYSLKNPSHPEYTFHTESGVMCVHFHPEFANLLAVGCYDGSVLVYDVRLKKDEPIYQASVRTGKHNDPVWQIYWQPDDAQKSLQFVSISSDGAVNLWTLTKSELIPECLMKLRVVRAGETSEEEDPNASGPAGGCCMDFCKMPGQESIYLVGTEEGAIHRCSKAYSSQYLSTYVSHHLAVYAVHWNNIHPSMFLSASADWTIKLWDVHDPKRAVMNFDLNDSIGDVSWAPYSATVFAAVTDDGRVHVFDLAQNKLLPLCSQKVVKKAKLTKLVFNPKHPIVLVGDDKGCVTSLKLSPNLRITSKPEKGQKFEDLEVAKLDGVVEIARKSDADLAKNAAH*
</t>
  </si>
  <si>
    <t>C_960026</t>
  </si>
  <si>
    <t xml:space="preserve">MAHASLSLRAGGHLGITPCTSTARRPVPFSAGAGGCRHAVSVCRAPTHCRRSAADEPAAADDAGLAALFSQTVRVKGIPSPVAAVQSAQPSPLVPPHAVVHQILDVLQRNDYPDQDAGVTAAFQLTAPAEDPQHAGTVRSWFAGGESWLPLPRFHALLHTAYRPLLNCDSWRPLSPLVFPSTRHDNKAVQAVEVMAKPRHGAAAASGSALRPYTYTFCLERLENGPCKDCWMVAGVRMGNYAL*
</t>
  </si>
  <si>
    <t>C_960027</t>
  </si>
  <si>
    <t xml:space="preserve">MISAGKRANSCLSNQDPLRPDYTIHIQIQKVVHDHHKDFLEASRDISDVEGLVDELRNYVSGGATVVANLLDLPQLPQQAAAASALLPATNIVPDPSGTPQQQPSVWASILALQTDLLQDLQVAVAEQDFATARALLAAGRDMIAVVDRDSAQLSAQAGGDGISAWRYNFEGTLAAQKAALIEELQRQLSRTNNTGGDPDGVEYAGGLAQTTFLAIGAAAEDVRAVFPGPPTALLPNGTTSAAAAAAGGGAAAALPTVAALVVQWASEEARNCAALLRRHALTPFLATGTAVGALLCVGLALVFCAALEGSHGLALRVTFQAELWALMEAIVRRHLHRVREEAATATSLDATNAALQAYAGGGGVAATTAAAARLPDAATNGNSHPPGHPPTGQQHGAGAAAGPASWGSAPSFAVAARLKGLSAMLPELRALAEGLAPLGTTAAVAVLRQGVVAAFTAVCEQVLASVKRMLGSGSGSNAAAAGGAAAAGAGGAAGGAAAGAGAVMAALAGPAAGREGARLAAYMLNVEQQLRTFAEADVQVALAPLASVVGPVAPPELLLPSLYPLAELRGTLPPPAAEEAGMALDAPADGAGSAPNVLEQHSGRKVTATGD*
</t>
  </si>
  <si>
    <t>C_960028</t>
  </si>
  <si>
    <t xml:space="preserve">MPLGSAFQELIGAAAQLKTALIKQRPGRQEWENAPPFMRCTAAPIDSVLRAREGGFSIQHSTALQLKEEGNDLVNKDPEAALERYAQAMSVFLWFDRGPDRAAEDIPLVCAADTLPEAEREQAHHLLAVNFCNAAACLLSLNMAADAAYACTQALRYDPYSVKALYRRALAHRSADTSAGLEAAVADLAAANQLEPANNQVRLALQAVQHELRELRRTERGLYGNMFNKGGLYDNDKATEQLAAAAAAAAAAGAAGEPGASDGEEGLSSSGRDPEDLTFDALQGPGNRKAQTKEAEVVLRRMQRSLAAARNRKMAQRLDAARAPNAGRFPWWAVPWWAYALIALHLVYRVIKIWRIPLPAGTNGASPGHPLSQQEPLTTPAHGEL*
</t>
  </si>
  <si>
    <t xml:space="preserve">MAGTMGDSTRARMAGLVKAANAGGGGGDRAGGNYVGGYGGGLGGTWGKAPTNRGIDPRGGAGGGAGAFGGAGAGPSPGPGPGAGPGGDFGGGGGASARPPSAGRQRPGSAVGQRDKIRSGSSGVKSAWDMPQRELPKAPPFGTAVKLVKPPGATMAGGKSTKPLTGIGMDFKATGRGAMEAVGGATGTQRMGGGGGAAGGGIFGSPGGPPRRAGAGGGMVSYDTGPMRMGRAAVAAEEAAQRMGDITIEESEPGRAPDLTDAGLAMLEDQIRDSLRARRSVYEDSKTLLLKMFKSVDDGSGDVSWEEFCQMCALLGVECSIPEAQKLFERFGFKDRLPYNRFAHVLLTQPSRQLAEEMPIRAGPFKDVGAANFHGKIKDKRCRKPLYTPTNWDPSVDAARSAELPNSRLVLQFVYGYNGKDSTAQNLFYNALGQMVYFVAGVGIVYTPPTGDAGSAAAGAGHCQHFFLGHTDDIKAMTLCPAEVDVAGKKFPGRTIAATGQVSSHEEGPYICVWDTRVGSQQGEPELMRRDFKKEDRGFCALAFSPDGVFLTAVATDNSHTVYIIDWRRNKIDGSGKGQMGDPPQVYGVEWNPHAGRHPNVQPAFLTFGKKHIKMWTRENGNWAAKQLTTGRLDMQNVHSAAWLPPRQEGGGECLVVAGMADGQIYVFRGTTAIKSIPGHAKGPQAIQVDGHVAYTGVRGMRLTEKRDPATGDVSRMLLTGGADSTILRWDVTDGQLAEGRFAGPPLVVRSSLPDRGHCIRSLDYDPARDTVLVGTNQCDVMEVADNYQKVLVYGHCDDVWTVAFHPRLANRAVTASEKVVYVWNTEERSMERFTVVGFAARAVAFSSAPLEADKTTHHIAVGGAKGDIVILLESTLKPVHKCKDSREGVTDIKYSPDSRLMAAATADTWIDIYSVVKGYQRVQRCTGHSSTVRGIDWSVDSSIVQSDSADMELLVWNARTGKQIPIPSRDTQFATYTVRLGFPVMGIWPDGSDGTDVNALSRSARGDLIVTCDDDGLVKLFNCPCVLDDAPHRAYRGHSSHVMGVRFSADDRTVSVGGYDWGMFQFAVVDLEPAAPEPAAPQKVWGALDPEGRAYGWTYTPYDVKPAGGGAAGPSGAAPRASASGGIPSREPSTAAAGYPAGPEYGAGGGGGAGGRLVGNAAPTRMHETGASGAGDDFGDYPEDTAGLEVNDEEEF*
</t>
  </si>
  <si>
    <t>C_960030</t>
  </si>
  <si>
    <t xml:space="preserve">MASLQEVPLPGTALAEELDQRLLVVLRDGRKLLGTLRSFDQFANLVIEGAVERIIVGEQFGDIPMGLQIIRAENVVLLGRVDEAIDAPEGLTRIPAAQIKEAQKGEKELNKLKSTIRARMDFLDLD*
</t>
  </si>
  <si>
    <t>C_960031</t>
  </si>
  <si>
    <t xml:space="preserve">MTRRATPRLRRVYAARGLLGALASLSGLALVLLHTLPALGQDLVLVGGSVGCIDKVPGPPSNLKVRLQHAGQQPQQGSVGRATAKDGKVLLAWEPPADGACVSQYIVNVMDAALPASLQSTSTSARSAVVEGLMNGRTYAFAVQAYASKYLGGGTAKVLATPSDRCDPSVAPGNPTNLRVQGLDNAARVCWDGVGNDACVDEWRLSAVLVSGPAFRDANGGSSGAQQKISKGACANVTGLVNDAKYKFSVQGYSKARGQGAAGAVTAQVGALSAASNGWVCNSMDGCHPDRPGLCSSGGGCDAVKRMGQCYAPAMQDVDWVQKQVTQWCSSTCDCKLTAAQGGSLMGGSLMGGLGGRGLGALAGSGSGGAGGGAGNGALLAALTSAAPGGGAGGGSSSMPPLGGLGAFLGAAGGSGGVTAAGVPYGQELSNLLGGTLFPGGGVPGSAGGGGGGASAAAAIPALFNPASGIFGGGGGGGGAGAAGGGGGGVPAGGTLLSDLQDTRTGQFVTGVANGLVQSGVVGDAVGKMTSQYVNNMLQSRLGLSGSGGGSGQ*
</t>
  </si>
  <si>
    <t>C_960032</t>
  </si>
  <si>
    <t xml:space="preserve">MVKVLSPRALEGLKNYVYKPGGYTWLDHAHTPFWNWLTAQLPMWLAPNLITLVGLIVTFIAYGTMWYYLPEYTGEGPRWPYFFAGVSILVYTNLDCIDGKQARRTGTSSPLGQLFDHGCDAVALHVMLSLVQASLAEPPSVFASVAAMSVYLPWWVSHWEEYHTGVLMYGDGNFGILEANYVLALVTFITGTFGPAMWDTPMRSIVPVFPWDTSVKHAFIVFAMCIALIQNYGQLYRVFSRHWTMLPEAERGHKELGNASRLTHLASGAALIFLGAVYLADNKLQPGQARLAGLLYGLVYAIVATQLIMDHMCKEPFRSPLLPLAVLTVAAANSVLQLVDARATAATLAGAMIVYYLVYVTTIVDQVCAYLGIKCLTITPKRA
</t>
  </si>
  <si>
    <t>C_960033</t>
  </si>
  <si>
    <t xml:space="preserve">MLASKQITHCGMRQYAGCTSSLTENDYHRVADATMDSMAEKLEAYVEECDVDGGDVEYSQGVLTVKLGTKGTFVINKQTPNRQIWLSSPVSGPFRIRGASGSAAAAPSSSQAPTLPELRVLLGAEEELPAAHAVIQFARGGWSWAA*
</t>
  </si>
  <si>
    <t xml:space="preserve">MLTEDEIVRKTTLREVKMLRALRQENIVNLKEAFRRKQKLYLVFEYVERNLLEILEEHPGGLEGEQVRNYIYQLIKAVGWCHQHNIVHRDIKPENLLISPSAAGGVGKLKLCDFGFARQLPPADVSITDYVSTRWYRAPELLLGSTHYGKEVDLWAIGCIMAELLDGQPLFPGESDIDQLYILQRLLGPLTREQHDLFLRNPRFNGLKFPDMRNPETLDRKYAGKMPHDALAFMKALLAVDPSARLTCSQALSHPYLAALDERSGGGVGRAASSSAAPADSGVRQGRKVTADPMDEDMPSPPARHEPMDHDMSDNESTASTVAVARRKAAAAAAAASGGKGGNASFRGSGRRDINEMHAAATAAMGGGGGHGADPYGSRLDSAGSRVGTPQQGKGALQAGGYGGHPQPRQSHLGQSMGMGVAGYGQQSMERFSASSRNTPQGSTGGKAGAGGQQRLNASPPQMHMDGGGYASGGRTSIASSGQPVLYQTNAAAGASKLSRAPSRGDPWQQSGGGQQGRGAMPPLPPGGGPRMSGHWDDDGGNPERPYSRGMLGGGGGPMQPGFGQNQMWPQLNVQQQQQQQRRGNY*
</t>
  </si>
  <si>
    <t>C_960035</t>
  </si>
  <si>
    <t xml:space="preserve">MRSWWRHWNLPTHDQDESEQGQEEDSDEGQDGAPKSVQPGILKQNGSAARSVTAPAAPAAAPPAGWDEVVAGDWRASLAALAAEWRAAGPFDGLLGFSNGAAAALLLACHAVSDPVRDCXXXXXXXXXXXXXXXXXXXXXXXXXXXXXXXXXXXXXXXXXXXXXXXXXXXXXXXXXXXXXXXXXXXXXXXXXXXXXXXXXXXXXXXXXXXXXXXXXXXXXXXXXXXXXXXXXXXXXXXXXXXXXXXXXXXXXXXXXXXXXXXXXXXXXXXXXXXXXXXCTFRSSQVPGGTVTSKAGGGGGSNTSGGDRSARGCSQSAGSQGACTTACTSAGSHGACGTSACATSACSPGPGPNVAPMDLAIFMDEYRPHSTAPPRFTIHLREPGAGSDGEGAAGSSGAGPPSRLFSLTFTLPAGYPSSQPPVIAFTGPLGGNDPRRHALAAHLAATAQEAVDSSGAGCVFQVVEAAKEWIDTNLPADIGERREAGGAGGSLGVMAAPGAHAAASAAAAGAAPAGSAAVGASGMGAGGSGAAAAGCGSGGRMSPAAAAAAVAAAAQNSGVLNLGWGATALGISTATGAKDKWWEREDADGELIRAAVAEAAASAPWRTGRQEALELAEGDEEAAAALQWGADAGDAAADAAAAASSSGAAEWTQRGRWDYVVGLVGKPSAGKSTFFNAIVDPVTDEDGARVAAFPFTTIQPNVGRGYVLMPDPAPLLGLAPQDCKPLHGYAESFCLEAAAADHRTTNIDPLRRWVGGAGWAAPGRPLLWRKVPIVIKDVAGLVPGAYQGRGRGNAFLNDLCDADVLIHVVDASGTTDREGQLVDTDAAAAAEQQEQQAAAGDKKPTARGGDPLDDVGYGGTGAALALAAAVAMRPPRPMYPVSELETYAALAARGIASAAGGLLGSGLDAKARAAEGATPGVLRDCVLLKPGSHIVDLFEGDFVRAECSALTSAEAAAASAAAARQQAAAAGDGGASTHQHTGLAAQTWRVVKKDEVLDWGSCVARIMTNRRSNWQHSHAPKAK*
</t>
  </si>
  <si>
    <t>C_960036</t>
  </si>
  <si>
    <t xml:space="preserve">MQSTRPNSWSDALSVGPSRHRGPEPQPPWPQAGRRPSHQPPSHALLPRTPPPASKLALQLVPPRAMLACLYAAGSAPVVTGQSVPVECVRSPPAPCTPVQTPCGPAETPTRPVRTAARPPGLLAPSFECPPTP
</t>
  </si>
  <si>
    <t>C_960037</t>
  </si>
  <si>
    <t xml:space="preserve">MAELPAHHPHRYQVQGPVIHNLLTGDVFDTSAPGTDPLEVAGQLVQEDLVLLTRGGGDSHYRVLGGVVCFPAHWSVLEKLGQQLPDVHDPVPRWRTDAARPALNFLSRLSPDSPPLIRWNWTLMPTPELHLSNFYDAPPGPHTAPPDDVSGIEHLHLRLERQFFHRLPQSQCVVFTIRTYQRPLHQAVAGRPVMAGALAGALRDLPYEHLQYKVNLQNGVCMIVRKKQHYSAA*
</t>
  </si>
  <si>
    <t xml:space="preserve">MSTVVPELLAKKRKRDDEAAAKRAADALTSRKKARATRKDIFKRAEKYVAEYRTQEKDIVRLKREARSKGGFYVPPEAKVIFVVRIRGLNKIAPKTKKILQLLRLKQLNMGVFLKYQQQALKAMIDADGSDSSCWSQLCWRPKRRAQTHHSRAGQSFLRYASGGSGTRSSWGYRVSKPVLNMLQRVEPYVAFGYPNLKSVRELIYKRGYAKIKNNRIPLTDNRIIEEVTGEARADLHGGPGARDLHLRPQVQGGEHLPVALQAVVAQRRHGQEAPALRGGRPGRQPRGQDQRLHPQDELSGWSWTGGGGMDAVQEGLGWRRAFAAAAAERGVGLGPLTASRAVETRFSCPCGCETAAGWGVRSCGAAPAPAASWKGAWALVLGPACRSGECNSKPVQGL
</t>
  </si>
  <si>
    <t>C_960039</t>
  </si>
  <si>
    <t xml:space="preserve">MRVPLVEDHFVDTQPSGTMLKVEEGQACGVLCAADDELAGPARRGAESSSGATPGQTRATAASHEPAASTTPFATSAPNGAAANGNGNGDTSVYDEYDEIDAYGDNEDGDAAAGALGSGSDGDTFSELSDPGGTEVVYVREGVAVWPGPRAPRIPGRLSLVKQAGVLFLAWLPYSRGCLQQDGSFRVVPAAAGRPAGKAAAAAPVAKPQRAESAPAAAAAAAARSGSDAAAAGGMRAGGGAASLASAGSAGAAFAAAASDRTQYAVHPIALSEVRCLRRHSPPLGLGWGCPSLTVVLASGVTLPPLHFTRGGIKALITTLKQHIYLQRAAGDPSAYLVNDTTDPLARSLSALALADVLIGGPPHGASATFQPGQGVVAGAAAAAVAGDPSSFVDGVVGLEAAGRGAAAAASGGGVGLAAAAAAAGSRTGVSGAGAGAGAGGPQGEPPRPGPGTEGHFLGPGTGLRLGSGQAVSWSWADAPTSNSTGATAIAGATAGAGAGAGAGAGAGAGGMRMGGGGGSGAGLAPGRSGSSSCPPVAEEEDGYAVARVASEDAEAGPPASGHGGNNDGDDAGEDADDDEDGYGPWGSGGGGGAGGGGGQWAFGIVSAINRFVQNVRGTASSWMSALDEFDDVDSDLYGGSGSGFRTAYDNGGSQGPLEQGQEEWGEASASAAQGWRTQRGGSGAGSSAASASGGAWGAAIGLGELAALGLPPGPLDGAGPSSTKGGGAAAGPSSTRGGGGGAANGRGGGGEVATEVGEFELLDDGGCYGEAAAHPAGRRRVRPPPLSAEEWASMFDAEGRLVSEAAMRDRVAASGCEPSLRREVWKWLLGMYPRGSTAAQRAALTQKWAADYLGLRAQWQSRTPAQEARCAAWRGARSAVDKDVRRTDRRHPFFAREGGAGLRALRAVLLSHVTYDADLGYCQGMSDLASPLLVVMRDEAEAFWALAALMERHGPCFAADLAGMSGQLAALRQLVQARDCLSYYFAFRWLLIHFKREFKFDDVLSLWESCWACRRTRHLHLYLAAAVLIHHRRLILASDLDFDGMLRFCIGLEGKMDLRPLLDIAEALVGYGGEAGREVTAGLP*
</t>
  </si>
  <si>
    <t>C_960040</t>
  </si>
  <si>
    <t xml:space="preserve">MFDLGLPMDLIRAVRNLYAHATTRIRTEHGSTSAIPIERGTVQGDTLSPVLFILFMEPLVRWLHAGGQGYHYGCLTPSENLQYHCSAAAYADDLAALTNSLDNLQVQCDKIALYAEWASLRVNHTKCATTAIWHDKSRSDPNLDGPTGKATLAAMSRNMTNTITIGMTPVPYFPPTQPYKYLGVQLTFSLDWSAHVARVTEITGLIAEPLPCGEGSSAARVWAIDALAEHITARACPNVAYCLRLLDRRCATLLRRYDVLHLSRPVPPSIFKAHWARPGAMSHLTFSQRREFATLVAGSGVLENVKLAAMLAGCVLGCEPVAAAAAGGHLDVIQYLTGPECGCPLLPSSFGNDVVADPARAPLAAAAAAGDHRTCEWLILNGAASLDGAPPPGLPLLLGDAAAYGGVSQHCLALWEVTPREVGCKGLVLLCFFVLLGGVVRVGGVSCFDDVDGVAFAGKHDKVWV*
</t>
  </si>
  <si>
    <t>C_960041</t>
  </si>
  <si>
    <t xml:space="preserve">HARSRSRWRRSPAALSDPSPQHSPPPQSVPAPPEPHPCLLTPSRPSSASPPHASPVLTTYSQSSALPQSFPPFPIPAPWPLHLQAPPATPRLSRLHPLLTPHLRLLHLALHLSLLPLSPSTLYPHIHPTTQPPINPSNLPSSSGGSGARPWSAAPR
</t>
  </si>
  <si>
    <t>C_960042</t>
  </si>
  <si>
    <t xml:space="preserve">PWTCAYPPPGPQPPPTPCNTRHTRLTASPPQPTPIPPRPIQPLPSTPPQPTPPHPTSHHIPQPPPPRPRTGPSWACPPRAGSPRPQLHPSLRPDPHPIECPFHPQPQASPPCRYAAQARPTTYGDVPQLAYAAAVAPCCFLTKLVRFKNNPHPQLTAHKAHLPPTHHPPPTAHTPPPRGPPPRALSPVSLLTGTVHRPLPVRVHACASPPHLLNPTSLRISLRPPSSSRPDRPLLLLPVPPLSPVPPLPPAAARAPGATPPPAGTRAPPT
</t>
  </si>
  <si>
    <t>C_960043</t>
  </si>
  <si>
    <t xml:space="preserve">MRTSWLAILALALGALVAAEAKCVVKPRKAVVDIAGIKNYTGPGPSSITILHVDAWDGDDAFLSAYLTMPPGAVFPIHRHLDFSEHVLVTRGVGSWEYWPLDAPKPVADPIKAGSSVYMAPNVLHRIVNTSPTETLEIMITAAPGRNTVQEAYEDWPDSPTAAGHPIELPWHTDCPPGQELKQEL*
</t>
  </si>
  <si>
    <t>C_960044</t>
  </si>
  <si>
    <t xml:space="preserve">MVPAGGGDGGGGGSSSEWSTAETGFLPEAFWVSCSDAPAAAGGAGDGSGRATASGDGLAPIPRQLQQQLQSRETQDWDRASADAAARDAGGSGSGSRGAGTSGPITIKARRVLAATAADAIAESARSAPRLSSTEPLQPLAAALAAAAAAGEEYLRSPHP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ARSRLQLPDLPAAPAARALRLSIRLDPGPDTCNTSHEPQSSELAVQLSAPLLVLPPAAAAQVAGLCASMTRKATAVAAAAAAAASGDAGEQQAEAVAALVAGALAAEAVRGSSSSNNGSSSNNGSSSSLWTAAAASEPQTRRLQPQQQAKTPPRTALPAHVAQLLAPAERTAAAGAARAGAAAASSCMVPAGAAAAAGAPPVLSAGAAAAAARVWGPYPTPLPEDVAAAAADAAARPRGARRCSTLQPLSRPATLLAVVTEGVPLDPAEAAAAEELGGGGATAAAGPDVCSPASWGSSGLLRQGEVAPSATAAAAGPAAGGEAAVNGAVSAAGNRRGGFVRQWTGDLGGGSLRSRRGSDGTVTGGGAASGGGNDGGCGGGWAAWEEAARLDGLDPRIAAPPLPAARQLVRSFSAAMLLDPGLLGLGLQQQLQQQLQLQPPAAPKSVLVGLALATPDASSSAATDPAMAAVATPAASVARMLPATSAPPLAAAALPPLLMPQSRGQGSKSRGASNSSGNSSGNSNAASIHGRSPSDMGVDAAMVSPAPPPPPLPPPPPPSRQLGDELLALMLQQQQQQHQCTTPAAPGARGSGGTGNLLLQPPVPPPAPRRAPLLPAPCAVSWAPPPAPGPWPPTAVGDVAGACGDTWAMPPLPPVLPPLGAYLHQRSAVGDGSIVASGTGDRNRSDAHRRRNVKELLTAW*
</t>
  </si>
  <si>
    <t>C_960045</t>
  </si>
  <si>
    <t xml:space="preserve">MVRLHELSLGDTFEDLLVEVWQLEGVDAASKPRDPVYSAVVRDPSGYCRLIYRATNACKPSAVKKGKFYRVSGERVWGQAWERVWQQVWERVL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NGSTGTGEGGGRRWTQIGEPSQRNKAEISRRQADWATSAPATAAAATAAPMTGRGRIASIAALAAAAPAAAAPAAAPAAVSVSELQRGAADLKTHLQAAREAGGGAGRPLVVAWLSAPPAAAAATEGGAAVDAAALRQQLMAAVAAAPCRPALLLAEAGGGAAPANRALAEALRVAAAPTLQLKGV*
</t>
  </si>
  <si>
    <t>C_960046</t>
  </si>
  <si>
    <t xml:space="preserve">MSADTPAAAKLAKFQKKLAKVQKQAKAGELTADEAREEEARLSKKVKKFEALAAAEAAAEAPEAAEEPKEKKKGKKDKKRVGEEAPAAEEAKPAKKQKKQKDADEEAANGDAASGHHHHHHHHHHRHHHHHHHSKHHRKHAEVGCADLANKGKAIVKSLYDEHAEVTALTADKVAELRAERETVVDGFGPDDDFVAGGPTDIKPVFKFEHTGLPANMLHATRNFVAPSPIQAQCWPIILAGRDLIGIAATGSGKTLGFGLPMLRHIAAQREAGVVTGKGPFAVVMAPTRELALQINEVLEEAGSKCGVRTVCVYGGVPKHPQIQALRSGVEVVVGTPGRMEDLLNDGALKLNQITYAVLDEADRMLDLGFEPHIRAIMNLTRADRQTLMFSATWPTAVQKLAVAFLSHPVKVTIGSQDLAASHSITQHVEVIEPHARDGRLLDLLQQYHGAKGRKNRVIIFVLYKKEAPRVEQLLTRKGWKAGAIHGDISQQQRTDAVEKFKSGAVPLLIATDVAARGLDIPDVEVVINYSFPLTTEDYVHRIGRTGRAGKTGVAYTFFCAGPDKPRAGELINVLREAGQEVPADLLKFGTAVKKKESKMYGAHFRDVDVHAKATKVTFDDDE*
</t>
  </si>
  <si>
    <t>C_960047</t>
  </si>
  <si>
    <t xml:space="preserve">GGAVAGRDRAVCLPAGQQLAAAAARRRFRGGRRRAGGGARGLHPGGHLLVLLRWRLRGLTGRPQPQERAADAAARRQRPPSQGHGRRGGWRCGRGRCAPAGAWRRRQQQRSVPRHVWAASGQQRLRLPDLYSWERGGSGCVRRLCLAAHAHRPGAHGAGRSAPAAAHTGAGRCRRRRGWRAQDALRAAVRASAGAWAAVAADAAVRSWDDWQ*
</t>
  </si>
  <si>
    <t>C_960048</t>
  </si>
  <si>
    <t xml:space="preserve">MTTWYRSNALLVWGPKDLPPIEDMKQLSKGMRSTKNVRAYFQEYRXXXXXXXXXXXXXXXXXXXXXXXXXXXXXXXXRGRAGLGYERNNESRAISGGGSPIRRVSVGRVNKPTRAAKPRRGRGRRTSSSSSEDEGPDYAAESEVTDMEDEVIAQLVEDVEEVTAGQQQPQQPGFGATAARQAYNVACAASLMAAATAAAAAAHAMHAPTAGFESQAGTSGGAQESDQEALCYTPQPDVEDFGASLGMQRSWLHSVQEAAATTALDPAGSGFTQPPAAHTGGSHAPSPAGAAISPPTPAYTGAAAPASHQSPTGYGPRGMEGAGCSFSSASLLPPPPQQQPAATTSTMPSAPACEGAAALHLPRHQLGGRFDSTAGSASLPSYGSVPLPPLPPHVTRHVHLQPPHGPAVSELPGGGSRSHSVPCAAFPPAAAPQRFTAPSGLFKEDFAVAAPAESWQYHHAQHAHPHYAPAPPPQPPHGSAAAPAPYRCGPSGYPAHPNYPHTNHPGYSGYGGYGGYGGYGSYGGYGYPPYGMPPPPPYGYAPAPYGRYSSSASAPPPPPYAPPPYPYPYGHGMPPGYPHGPAASHEEAGNSLTSFHDDVDLDAVLEAEMGDHDQQVQQQQQQQQQQQQATRPSEGGKTDAFADLWVRWEEDTGADAAPAVCKDATASGPGMQPRTRVPVHVFHE*
</t>
  </si>
  <si>
    <t>C_960049</t>
  </si>
  <si>
    <t xml:space="preserve">MGYVSCSGSRRLSSWAGLGGSWAALGGSWAGLGGGWAAAGRAWVASGPTAAAATSSPAHKLDTPGRCASGWPTPVGQVARRRARKAGPVLGPAPPAACSCSRADRRGPSPNCWDGDAYDCSSLAGVFCSPAAAEWSAAQAHEAGGTAAAVLALPAAGPAGPAGVLLSTLSGPQARKAGPVLGPAPPAACSCSRADRRGPSPDCWDGDAYDCSSLAGVFCSPAGKGRRCPIAGPPHGTACAAVAAPCAGVLYGWCWPLLLTTQLKAAKLEHFVAIWAAGGALCEVEEVQGRQPWKMLTRVLLTHVRPDSATTWAWVYSDAPVPAGLPARLAAAVGHVLSAGVEQHPPQPATQPPAAPPQWRVSLDQLWVANAAGAVSYVHYTGRLLEPGPGVLPLAAFGNRPHCSVVFGYPSANELGVRAVAGKVTCGATLWVRSAAALGVGTETTFVAVS*
</t>
  </si>
  <si>
    <t>C_960050</t>
  </si>
  <si>
    <t xml:space="preserve">SRAQSAAPERIRTAQSAALDASCCVPLLTSTQQQSSKVSRKPRTGTEAGRDRAPCDCFRRAARSTCPPSRTRSFRCTSGRWRRPGSASAIALTPETNTPAAPAVCCIAQCPRRCPPPPPHLPRPASTSTSTTTTTAPPPARSPSC
</t>
  </si>
  <si>
    <t>C_960051</t>
  </si>
  <si>
    <t xml:space="preserve">MQASTHPTQLGSQRLKPAVVARPMSSSNYSSGRPKSSNKRSAPELERPGSSQAAHAHPSQMQPEPIPLKYVVQEAVKRWFEDTLLEAQRGDVKQQALVGEMYKEGYGCQKDARAAKEWSDKAASRGYKMQGVYCEL*
</t>
  </si>
  <si>
    <t>C_960052</t>
  </si>
  <si>
    <t xml:space="preserve">MVLLDSVKQNPLLWTCAAGVVGLGVSLLSWKAAKAAELYVPIQYQYRPGTISGWLANALANHSKSRRKRRPVRVYLDGCFDMMHYGHANALRQAKAVGDELVVGLINDAEIMRCKGPPVMNEEERHTLVEAVKWVDEILTGVPYDLNPEFVNELFTKHRIDYIIHGDDPCLLPDGSDAYAHAKKLGRFKMVKRTEGVSTTDIVGRMLTCSRVNHFINADEPHPLAKSFSMGTPREESNAEASTSDASTRTTLSKFLPTSRRLVQFSNGRVAPEGARIVYIDGAFDCFHPGHVKILQAAKAQGDFLLVGLHTDEDVQARRGPHLPIMNLHERSLSVLSCKYVDEVVIGSPCVITEDLMTTFNISVVVRGSMSETSMLGPVEEERYEVPRRMGLFTELPSPSDVSARNIIHRIVDKRAAFEARNAKKVKGEEAYYTGAKQYVQEL*
</t>
  </si>
  <si>
    <t xml:space="preserve">MGCASSSAAAAEEDRATFDGVAGGPNKPTKQYMRPKWKTQEPMTASQLKKKREEFWDTQPYYGGDRVIWDALKAACEADQETCKLIIESAGIIVAAPDMTICYDERGCSHRAVRRLSGATITSLPILYA*
</t>
  </si>
  <si>
    <t>C_960054</t>
  </si>
  <si>
    <t xml:space="preserve">MRVGAALPTSRPPAPPPPPAPRCADSGPCMQTIPTPPTVPSHPSDWNVPPVSHVPPNRAQTPPFTKAPPPHTHSCLCATFSLCSLTQLYEAQAPAPPTHPSTATPSQSFPSIHPPLAFTSVPSLPSGQMPMTGKPSRTWVGSACCTSYCNWPETLTGSAHCGGSHSPWLQPIAPKSEPAPAPAPAPALAPAPLRTHSIVMSPIRCAASSAATAARPMRIGPVSYDTMPPPAPARRGGPPGLPNMPPPAAPPPPPMRCVPVAPPTASIAPRPVALKSMPMPVSGLVLLPPAMVAPGGFTSLTARGKTRRHVVPNTAHRADAPPPPPKSPPGPAPGPGPGLGPAPAPPKAPAPPPAPPRGSMPRLVGALPHVPPRPP
</t>
  </si>
  <si>
    <t>C_960055</t>
  </si>
  <si>
    <t xml:space="preserve">MRSSLPTSGVGQASTSGRNASLKPWPAVQPRLRAPTLPGQSSLAGSESLRDRSGHRSVHARATAPGPGSSTKKQVKAPPTAPAPSSASVASRVDITAASTGPAAAATQTTEAAAASGPTVLQPLSQPKQTQDDVLRRSDERVRRLTTLVETRRLYRNLIRAQHLLGLATPIYVAPPPPPEVDTDAEAAQASTSAAAATGLSSAAGLSGGEESGEGSGERAGTASTRGPSAEEDKALKGALENAAEMALVAEQLKAGLRSLPVGFGSAIFSGALASSSEERVRALVRQVAADLRDRLAAELPHIPVSGDGALHYIEARNAKYSRRVALDELQGGGSGGAGAVANGSSAADIPGVSPRKSALERLEAAERVAGEIIANNIKPALKKASEQDFLEVVKGTSSYLRGLWVRLNGGSPMHPAGLAAQRAGLDLPMPVGSQEQSELAISQLSLELEGLEKKLQDASKTRENRLRKAGLQDRVQVAIQLKGLDAQVLHLSSMLAVRTLQLEMEHIFGSLEAEALDFFNGVQQGGLLARDGSTNELALLVAEFAWLDEQLTLLAAALQAGGEGPSNTAGAPASHGAPAGTAGADAAAAVVMGPALINDEVLGKLAAEIPDMRMRVGVADQTVFGGQGFSLTKARLQLRESLDKVKEAVNFLTRGFKLLGSDVNTGVRLFLKAALGNVLKPREVSALRRTARDLLTFIPFTIILIIPLSPLGHVLVFGFIQRYFPTFFPSQFSSRRQEIMVRYEELERQLLEAQANAEAAEEEVELARAREAVARLTAPESAAPVLLGSAVAAAAAGAAVDSGAVPGADGGLNGIAGGTGKSGRGSPAAVKNSATSVSMSSIDEVTLQEATQKVRILSEQLDTIRDEVDLPHSDGPEQGQAEQDGGSGGRGSANSASRKQA*
</t>
  </si>
  <si>
    <t>C_960056</t>
  </si>
  <si>
    <t xml:space="preserve">MSALDAAAIPYELVPGVSSALAAPLFAGVPLTHVSLSPSFTVVSGHDVAGTDWAAFRGLPTLVVLMAGRNLGQIARRLVQDAGWAPDTPVSQPSG*
</t>
  </si>
  <si>
    <t>C_960057</t>
  </si>
  <si>
    <t xml:space="preserve">MSEARGKLESVDYCGVVEAPQWRRIEKKLVCNRCGMYYHRHARFPDWSYFSGLANKNSTRHVVITHRGREGLQQNQPQQTQSQQVQILSKPPLPAHMQQTPSPLASPSLSPALSPNLLHVRDPAPVPQTLAQAAGPEVEQHEQAAAPGGMSDGNLSELLRQAGASADLEAVQRLLTTPVRQLDIDTIRKLQALLGERVRQQQHTQNRSPPMSPSREAMAAKPGQQEPPASPQRGASPGSPRSDSTFAPPAHALDGAPAVASGRGGAGGSAVAEARQVPSGPARSPLRTPPSSLLQADSVTMMQLGQQPATGSALSPGGSSLHGAANRAGADAWEACRTAAAEQRSPRVFTDAEVESVSAGPEMHPVKRMRVTPPPAADTWAVEPARRVQVTSQAGLQQQVLLTHMLLQQQQQEQDKALRAAAMQQQQQRQAAAARQLAAAQRQAAVEEAGMLMAQQQQQQQQQRRRAQMAAQSATPAGAGAAGRSLMETIAAAAALQQQQHGPSRGGQQEQQWQEHQQQQQQERGLQGAMGGLLMRDLQQRAMLVHHHYHQQQQQHQHQQAQHHQQQQQQQGGGQRRLSGSGYSAAPQLRLVALDGSTAAAAAARGGPARGGYDGGYLQQQQQQQQREQGRRSSQQGYFAGGNNGGMSQAVAGRGAGLSEAQAKELLSALLARRAGGGGGNNADFEAAALAALAAAKGAGQMGGGGNNPGGVAALLPVLDLGKPSAAVAF*
</t>
  </si>
  <si>
    <t>C_960058</t>
  </si>
  <si>
    <t xml:space="preserve">MLPAPPQGPNCSLVSVGVEDGAVKKRFEASKYPITAIALAPDGKHVFGGGSTMQLWDVTSEERAAKYTGHPTEVRAVAFVPGQPHAISAATGERHVAVWDVPPAKKSKKQHPAVTTLSLEEPAVAVDAACVSEGETFSVGAVSEGGEAYVWVCHRDSAGGGDADGPSLLVARGTSAKPAFETLAVPLEAGADVVVSLRPVGGVLLQANQKGAAAAASAPGAQDKSVQPRPKQAPTSGASVTLLGTDNIGAPVLSRAAAEAAAASGRKRGAEDDEDMSTAAAAGVEEEEVPDLPEGDVPLGERVAALEARSLGTAGAAAEEAGTSGAAGAASSMPGGSAKADSLSVLLTQAIRSNDRALLERCLATSSTTVIANTVARIVPMDAALFLKAAVDRLVSKPNRAVQLVPWIRAVLHHHTAYLMSAPGVQPALTSLFQAIDSRVRLHDPLLRLYGRLGLVLHHTRTDKAAAGPERPGPEVEYVDDLEEEPAAEDPFAPAPVSDDEDDEDDEDESGSEDEDGEAKFDAMLADGPQGSDDDEDLDSFLDDDD*
</t>
  </si>
  <si>
    <t>C_9700001</t>
  </si>
  <si>
    <t xml:space="preserve">MSWLHAARLGGALYCGEGAAAASSSAGSAYPCGGGLWSKLLWSLSSGAVLDPVLRLRMWDYGGLLYTWTHLAVVLIALLAPALYERCRHALMAGVGVAMLLGVHWSLWAAPSAALTAAAYYAAGRRRMGAVYMGWKSATVFRVPASAQLVTGPLLWLLMAAALPMTDRRMPPPGSDAGGGTDILRLAVQSLLSFVVIAVLPYVLCRVREARVLRPAYREYLRSLLYRSHTMANGLLSRSRSALPEQLSGAAAAGQVRKAAAGASAAVTAEGGAGDEERAMAAAAAAAVQQLLAHIEAKVEQMPAATGVSAASASNGPSVTAASTAAPAFCWPPALPLLTAAPGDAAAGAEVGGAAGEGDEAVVVLLQLPAASGGGLRSVRCVLAGPAAVPPAPEPGGEGAGEGGRAGAAAAVAHMDVELPLRPLQQPLAGGEAGGGVETTVSAYVRLPVPPRVRMGAGGLRMMYVLPPLGHDTAAGTANAASAKESPFTITTTTTTIRPTWLAAEHGAEGTNAFPAASSLASAASAAAFGDGAGTYAESPAGANPSSVSTNATVNASADAAGTSSARSSMSGGPDSTAPLAVVPLLVVGSEAAAELHQLHGHVLGDEAVAQLHQLTTTAVAGAAVEAEGGSSHSAGEGLSGAAAALQHSGLTSLVLDFGALLQLPQSFAASGADADEAAITELAAMAFGDLLRFLAAQRMAGCRCEALAALQRAGVQLLLPGEDAQEEGGSEAAMTAGLELCAAAGGGCPRPYLEGRCGGLTGSQLEVIGQCLFLGAGMLGIALAACTRLHQRRRNTFLLLRAGLDAAVLLAMTLPLPRWPAPLLGLPAWWLENNRRCLRTCKHGWS*
</t>
  </si>
  <si>
    <t>C_9700002</t>
  </si>
  <si>
    <t xml:space="preserve">MRRLQPCAPDQPRLRRTAALAEAARGEQTGVGRNPRLEPPAPQTAHQALPLPPPPSRSAPPSAAARSPPHTPPTGSAAARPQAPLPA
</t>
  </si>
  <si>
    <t>C_9710001</t>
  </si>
  <si>
    <t xml:space="preserve">MLYKDNLYVLSPYAVSAQTTEDVRAVLPPSARSLYYVDLIGNISSSNTRKTVQATVVDIDLRYPLMGGWKVDFTLGVVR*
</t>
  </si>
  <si>
    <t>C_9720001</t>
  </si>
  <si>
    <t xml:space="preserve">MVAVQLLASLALLVITLPSEIDAQMSHNYASVLGLSYRFYEAQMSGNVPSWSRASQAAGGWRNKSHALDGTGPGGVNLDLSGGWYDAGDHLKLHLPLGVSVSLLSYGALTFEAAYRAAGQWDIAVRNLDWAASYIAKCHTQASDTPADNKFVAQIGDVATDHNTWWGRPEQQPEGGAQGSAGYRPVYVITSSSGKGADIVAEAAASLASVSLLLKRPGTYSNTTKAAAFLARAKQLFEFAKTLTGGTYVSRWAPPDNNGAYGSSSWNDDMAWAAAWLCRASVDEGVTPTNSAACAAALAYWKPFVGNAWEVQDVNWDRMAGMAAVLLRDVGAGTATDVATYNTAINAVLSRWMEPGTRTCSSGAAPPCYTSGGLVWGSEWGSCRHTANAALVALAAARGDAGAGLEVAYSTRVNRNCWARSQVDYMLGSNPQSQSYVVGYK*
</t>
  </si>
  <si>
    <t>C_9730001</t>
  </si>
  <si>
    <t xml:space="preserve">MRALAGRLWGGFFFWFKSLGAASPRASGSAPRRFASGASYLLGSLPAVAAVQAHAHAPSTRRAREAAMLEFEGWLLGRASGVSAHSCTPEHVLIYMERHWVSTHRGRAAGGRPSPSSVLTHLSLLSGGFELYGRKGPWTEDTPRGNPCESTDVRLYRRGYGRQAGAGGYQERSARPLSYDKFAQLCRYLLNAAPSTAGIEEACLYRDLLCYQFMWHTTTRGHDCGRLRLSDLRDPANSSSAYSRYPLPLPLLGTPLTAFPTLVVSQLGTKTYQGRRAPARDLAPAPVTSQCFVRCLAVYLKLCSEGGWAVGDWLFRPLRADRRGFEERAMSTSDLNYRLRRHLEQAGLGEGETCHSFRRGSLQHARATGAGLDALLQLAQMRSVGTLRRYLDPDRHLEPSAVEAE*
</t>
  </si>
  <si>
    <t>C_9740001</t>
  </si>
  <si>
    <t xml:space="preserve">MLVPMLGLDEALRLVSSAVQLQPRAAKYRNSLGVIHQEAGRWAEAADAFERANEKDPMNAAVRAFGGRVASR*
</t>
  </si>
  <si>
    <t>C_9740002</t>
  </si>
  <si>
    <t xml:space="preserve">MAVVVCSPADMQQVTGEAAGGPGMAELGVLPRAMLPRSASLSILNKIQPWGNNKSARLRAALGLTGPQTATAFAIDTTAVAAAAADPLAATGARALGRSVASAKESWPGLSPAPSPGMPLSDDGAAGCYASPLKAWTASAALLEEADGEGDEQDEDDAGSDDAGEPGAAGSCPSEGEQAPTGAGGGGGCGGGGAASGVLGLGRPGGRPPMPPGHSSARPGRSPARARDTAAGPFQQQYQQQQQQQLQHQQQQQQQLQQQQQQQPAAPREPLYPSWAASAASRRSALAAGGGSVRGWARAAAAAVAVIPVDLAGLAAAGHHQHQQHQQQQLQQQQQQTHHHHGRAGGAGGGGGGRQRRQSLTEFGNVRAQLQHRSADGEAVAPPGTGSSASQSGAATAVAAVGIVGVSGAPAPSGAGGGSGR
</t>
  </si>
  <si>
    <t>C_9750001</t>
  </si>
  <si>
    <t xml:space="preserve">MSTSNTPGKTAMAPTARTYAAVLAASLSPSPSTKVTKKARIETAVTGTVAFATAGSPLKDGAQKRTEQAAQPAESQIVMDLTNSDDEAGPVKTAPVPKAVAKARTISAMLMSAARGAGTRTVAPTAKAAKTAAPAAKSAAPAPAAKSPRPLPRAPRPLPRLLPRAPRPLPRPAPHPLPSPPP*
</t>
  </si>
  <si>
    <t>C_9750002</t>
  </si>
  <si>
    <t xml:space="preserve">MVKLQAANCADCKHDCKAHTCRKCDASKACGSGITISGPYHTAEKASEMLACLSEAISEEQLKNIRASPVISMMIDESTDRTVSHNLAVYITYVAPDDSIKTEFLQLEAMNNGATAVNIYDRLKEVFTEFPALVKVDNMLSKIYNYAKTSTVRTAALNDMYKERKAKAYKILKPHTVRWLSRSECVRRIKITYPILLAFFNERKKDKKDVAAAEIYEWLRCVDALGCQECKRVQVGVGAHSCSSAYVRCMCVRDCVPVLD*
</t>
  </si>
  <si>
    <t>C_9760001</t>
  </si>
  <si>
    <t xml:space="preserve">MHSVIHGRQPLPSPPPHTRSVHVVYINTSLRTKARAHALVPTITCTSSNVVQTVLAAFADVPGATVWYGPDTYMGANLAQLFADLASGAASDDDVRALHPAHTVDSIRSLLPRLRYFTDGTCIVHHIFGGEVTELVAAGYGDAYLAAHFEVPGEMFRLAMQVRPASGEGCSLEGGCAACPYMKMNTLAALVSVCERVGSPAGEASLERYRPRTYGGETVGGRSLAAAGCVPILHMRNFQRSQGRRLGPDLLQDIASRHTAR*
</t>
  </si>
  <si>
    <t>C_9770001</t>
  </si>
  <si>
    <t xml:space="preserve">MKEKIDGRVRDNVADRQLRFLRDVCFPPANNLPPSLYIMKKMLDIPDARDFEKHVCLSDKCLFPDFPRDEWHQHLQDECGCGHRRFKPARPGHQPVPNKRFYDFGVENVVRGMFMDPRFCTFRGTGRDNNPDDFYGSRYAQDINAKTSGEFFEPDSSAYDLGFDFGEVFSFKKYSCGMLFIRC
</t>
  </si>
  <si>
    <t>C_9780001</t>
  </si>
  <si>
    <t xml:space="preserve">MWWLWLEFEDGAVESCDVLIGVDGIRSKIRAQVRQEAAAAAAATAGDAATAAAAAAAAAPEKLRYSGTVCWRGRLPMSRVGGGAEWLAKPNT*
</t>
  </si>
  <si>
    <t>C_9790001</t>
  </si>
  <si>
    <t xml:space="preserve">HTHTHTHTSQFSELDYDQRAGIWELGVLGKRCLARPGLIAGKYDYLGDGNHATLGKLVGIGELDYDQRAG*
</t>
  </si>
  <si>
    <t>C_970001</t>
  </si>
  <si>
    <t xml:space="preserve">MRREFPNLKVTVASRSDDSFKAAVERRPELSKAGFQRVDITNADSVQALLKSTGADLVIHTAGPFQRSKNYAVLEAAIASGTGYIDVCDDTPFAEGAKAAYMEKAKAAGVPAIVSGGIYPGTSNVMAAHIISIARAEYDDNWNYRTPAPGESVEPKWLRYSYYTAGSGGAGPTILETSFLLAGEDVIVYKDNKEVVLPPISNRREVDFGPGVGRKGVYLYNLPEVVSGHKYMRVPDVSARFGTDPFIWNWAMWLTARLVPRSLLNDRNFVKGFAKLSDPFVRNVDKIIGEAVAMRVEVDMVGGKNSSGIFVHKYLSQSMGYSTAAFAQSVLQGKTQPGVWYPEEKEALQDRRQFLQFAATGCSRFELNRSAWALESEIKQIGGMIYW*
</t>
  </si>
  <si>
    <t>C_970002</t>
  </si>
  <si>
    <t xml:space="preserve">MEDEARTVLMRVHLEDTAESQLLKLQPDWPPAEAIVAGHDQYMEQGTPHDRALAMMQPSRDWTALPDELVVRIATVGAALLAPDNPDATICGALMSACTAWYRVLKPQQRRLRPSSLGEAAQGRTWDQVQVLDAPLRRTMPVSGFKYLAPLREPARLVSQFPSLTSLNISHQDLGGQGLALLLPLRGQLRHLDASGMQLRHSDMAALSQLTTLTCLALNCVRPHPEPPPASWNEGSAIVRLYSLLSRIEEVRFARLWVSLPEVQLAAALAEALPAMSGLRRLEVGLHVEIDMVSVLQAAGVMPLAAPVPAAVAEAAEAVAAVAAADDPAGADMEALMEAAAAALAAAAGAQGALGAAGALADGGAGAGAGAGAGAGPAGRLYIGGLPLLGLLAVGSLPNLSCLHIRNQELLNDDVTAMGLALSGLTQLAFQFPSRRLNAATWNALMADLGATLEVLDLGGATLAPLRRLTHLRAARCRSTTMLLSIASLGARLRRLELTAADRDCIQPALLAHVCSRVQLEGLDVSGWKSWTRRAEKFQQAGDLLLRDLPMVAPQLKYLVMHNVRLYGAGLPYTARDFELLPIPGPAKDTQQPQQELDAAADVMAVVAQRLGRGRGLAGGSRAGNRASGVKQEAAGVKQEAAAGSGLSCAAGSGGEAMDMDKEPSAQGTRGTAGADPGVGAMEQGDRERAEMLAGVVQPADAPMAEGLQETMGQEVAMQQEAVTGPSTSQPPQLQPAQLRAAWAADVDPLGHEPFPRMHSLVVHYNKRFMRSRLRSLANILGLRELRIAGMTEGTFGDAARLGCFDGLSKLGSLTALYVHRQELTHERAVLQALQNPVHDFDGLPDEPIAADGWVLADPQLQEGVADSQDGDVAQSGAGARGEMHLDFLAALPKLQVLVIDVINTRGRIFQHIKRLRNLTHLSLRGAIFFAHEGLQQFQDAGMARLRSLRLLDCQWLARLDANDLLVLLPEATPQLEELELGPCPRITAARLGAGLYSHAGLRSLRRLCLHKAPLTPETVMSEPLLLAGILSFLMVADPTPLDPPGASPPPPGEDGQPPPREPSFCVTRHGDRFEQVPGGALARAAAAEAAQYGSIAAETAFSRAQQDDVAWARCPVPVKELVRAPGWPEPARAGIAGA*
</t>
  </si>
  <si>
    <t xml:space="preserve">MDLECLWTVDAKVTGKQQNYYMAMTSIGDAWMFKISKRKKKWVAHGVHPFKVAAPPGANTAHTNCEGARAYLENGQLWLEYASRGGRHQGQPVAPWVVRHPLDIKAIRKGTFTVNPASLTDVTYWPPTVGGNPDVRQCADLGQAVGMARFGQLHAAAFDDEVHETGFFSYILERLPGAQSGGVENLKPLFKLYGGKIEAIYDITKDLSLIGTDDEGRGAYLTLLHRHSGAAWKVQLTPPGGADPRLYGISGISPVDPSIKKEKDESSSEEEEDSDQDDDEEEEEREVEGSHHSKASKMSAADVASAVGDAVEDVADTGTLGGLFGGGNKDD*
</t>
  </si>
  <si>
    <t>C_970004</t>
  </si>
  <si>
    <t xml:space="preserve">MRTRAGAFFGKQRSTSPSGSSTSASRQWLRSSPGRTQRPAAHRVLAVCVRNPARPAADHPLVSTTQAAAQRQARQWDSRSKPPQLQPQLRHTHVSRQAQRRQQQQVQQQAEAGALVVPTVITSFPEHLRPEVLANGVLLVDKPPHWEVPEVVAAVQRATGADKVASVAPLDARASGLMLLCFGSATRLAPRVERAAKRYTGTLVLGGSSLSGDVRGGSFRAAQLPAEHLTDEDLREAAQGLVTAAAGAPVHGAVATGHQGGGGLALRVLPRTWRLRQLPSSTEYYEERVEPSRRTLDMELLDFRVWRESALSHNDGAAGAEYDQHDQHKQELGRGLVWTRSPPHPRPVVLRFSALLVGRSHVRSLIAMYGRRLRTAACLDDLRRTEIGSFNVEEAWPLEALVPVLQRHAH*
</t>
  </si>
  <si>
    <t>C_970005</t>
  </si>
  <si>
    <t xml:space="preserve">MEFVVPEPEVSALSEPEGEGNKSSSNVDLADAFARLNFGTTTTRASSSGQEHERHLPDAAVRSIANYLWRSVGREVNPGVCIGFDVLENTFCAQSSIQRFRRRTTAQKEDVFCAAAKLLIGYTEVCFSGEAVSDRLVEAVAQRVGANLVKVKLHNTKQVTDAALCALVRSSPLLECFVAEDLDRVAGKFLVPLMEDCPLLATAHVANIPSLNWALCKQSSAQWGRKCLTKLVVRTVGLDDSFGGIIAKLGQLTDIELDGPAVNIKAGALHCPSLSRVSYLVGRKSDLDEALAALMSIKELKQLELIVRNFVLTADELRVIGMLPVADLRLDSYVYKQQPTLSRSSYSHVDNEGVKALVDGICTRWCSHNNADMCPMKLSLCGATALTHDAVSALLRLPVLTELDIGGCCRITAMDKMRLVAKVKAGREMLESGRRPQVRMNSRFPGLLL*
</t>
  </si>
  <si>
    <t>C_970006</t>
  </si>
  <si>
    <t xml:space="preserve">MPPAVLEHRAKIYANVCNEREPEYSDYERLSVSWGDQDNYEVVRKVGRGKYSEVFEGVNVAAEPPTKCIIKILKPVKKKKILREVKILQNLQGGPNIIKLLDIVKDPHSRTPSLIFEYVENTDFKVLYPTLTDLDIRYYIYELLKALQYCHSMGIMHRRVRNVKPHNVMIDHSKRQLRLIDWGLAEFYFPEREFNVRVASRYFKYGLELEPQQESLLGTHSRKPWTKFINADNQHLATPEALDFIDKLLRYDHQERITSKDALNHPYFDPIRNSAAGASA*
</t>
  </si>
  <si>
    <t>C_970007</t>
  </si>
  <si>
    <t xml:space="preserve">MVVVLAPPGLLSAAKLGSGLAQAIPLGAVTPAGCAASTAAYSASSQLVDECCAFRSSAGAAASRWLEYVVTKPKLRKRRRGGRGHDESDGDSGDDGSGFGGSGGNWGNGGHGDWSSYSGGQSLTTVLESCPPVGAVPRVHTKCLLARVRTLLYEDDLTRTGLKSSGRFANRHGPVTAGLPSTRPSLHNTAWLRQVHPAATPLRFLVRGAADRVLNKPLTPAGKPFARLLKAMTALPAVTLVAPPEPGAWVSHVPLWANPALCVDGRTWELAFADLFALPGLACVGQLVAAHDGLNELRQALTSPWAEGSRSGEACVDMYVTAVWRRVLHWSTRARLPSPLPGPASPQEAADRFAAAVALLPAGWAAAARAAQLARGPAAALPLPVADVVSATAESVQRVVRGLGWLQCGGPPILLTAYTVKAETVLQMAPQLAALKAKHLQYVCDAGVSGDGDRRHWFWDCTVALSLRESMGMAMGFLPEEALSAFSREELWLVRPPAGLAPPVWDVVCLAAMSALDFGGQRVVMAGLAARAKLPSARVLSIGLAVVADFWGRLQTFVTLGIRPKGWDAVPFAHPFISRAVGDGMVLRLPYDADSPPPSP*
</t>
  </si>
  <si>
    <t>C_970008</t>
  </si>
  <si>
    <t xml:space="preserve">MVKLVRFLMKLANETVQIELKNGTVIQGTIAGRLASLQASFVAAHLILKSPGVDIAMNTHLKAVKLTARGKNPVSMDHLSVRGNNIRYYILPDSLNLDTLLVDIDKPKQRPTKVRTAVGRGRGRGRGRGRGRAR*
</t>
  </si>
  <si>
    <t>C_970009</t>
  </si>
  <si>
    <t xml:space="preserve">MSLGSAPLRPGGTSSGAASMSTSSGGAPPSQGGGRRGKRHSSNRNRNRHVNVNGLGSPFKARALVSHLQQAAAEGSGDGALSDAELMAALAGSANGKAPGSDGVPYEVYKVFWALLGPRLCAAAAAAFAAAADAHDGGEMAAALPASWREGIITLIYKGNSLDRAELASYRPITLLNCDFKMVSKAVSARLQPALDAVVDELQTAFITGRWIGDNALYLQGLIEWMRLDVGADGTPRQGGALYFLDIEKAYDRVHRQWLYASAEGLGFGPRMLRWIRLLTANGSARVCVNGMLSDAFPVLNGLPQGSTASPPLWVIQMQPLTSFLRRQVEQGALRTP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AGAWPRAPYFLAPEAGVVVHPEHCRIAGVSLADYTVRDVRRAITAANPAAPPAPARPAAMPCPAPTQQAGGSGPQPAAQSRLAKREAEWQRAAAQLTTTAAQHFHNNPVALDPWLHRTSAAAGLQNTPARELQSYASPPQQSGEGPRRSARLQEQAAGGAGPSTGPATAAAAAAAAVEGDPRMPPPDASLLREKK*
</t>
  </si>
  <si>
    <t>C_970010</t>
  </si>
  <si>
    <t xml:space="preserve">MAALLARSSASTAFAGRRASGVACPRAPVSPVCIRRSVVSVRASAEPSAPAKPAGSQEYVEDSEFAVSKISFGSILTPVGLGLLFWGFGAYFLLLPGADLSSLFLIYGFPISLLGFALSYAQLKPVPCKTTKAAFALRESQMTDIQKQIREDVTRFRYGDEQHLEEALDRIFKPTRPGGVARKFLPTLIGIREEVIDNAYALVLEFSSTLDEAKWNEFQPKIQSFFGPGIVATVTKTGAGVDVALICDGSGAGRSGKDKKDVLPPLLPGLKARQQE*
</t>
  </si>
  <si>
    <t>C_970011</t>
  </si>
  <si>
    <t xml:space="preserve">MLNSLRLQHGKGVRSRSHESLATSIAQRNCNKQRSRGALADGCAAPATHAPASRPAAPARHCRLLPLRATAPAAEVSSSSQPTNGPSFTLECVETGTDIHVFGVEHLAPQPHIGEWIIRQRPQAVVVETAMGPEHGAVSGNVIRCGDQVADPTAAFYLRMFCQIGVSLQDFKEGDFTESPLWGNVRTSYNGEQLAYIGAFATGAPLVFGDRPKDITYRRLFGLTTIEDLDKGYSHQATANYRAFMGLPPPPYDPEALPVTEIITMQEREAVMLKVVYQLCHNRLAQQQLAGGRPKSIALVVGSAHLAGLKSLWESGKWRELLGIGASPDSPLPASDLLSAPPLPTPESDPKYGLRRGLMESMMRLNVTREVLKDVETVLGPLPEREAVAAEAVKEVYGSPRMQLASLPKGLLDQLIVGLPRGTDFQEVLQSLRDIRPMNGGPGYSEDMVMYVRGLNFELE*
</t>
  </si>
  <si>
    <t>C_970012</t>
  </si>
  <si>
    <t xml:space="preserve">MYMTQDAVSFWVWPFYLALVIFGSFFMINLALAVLSINFSTDNFKEEQHAKEAEQNERRWLSGDEGEAQSQSGPSIAVGPGALGSVTGALMLQPQGQSQGQPQASAESEEKLNAMLLLQARHKRHEADPDEEEMAPGAPPPPGLGPMRRAAWRMSVSRWLEILTAVVIILNTVLMCINWFEMPESVAEATNYINYVFTIYFLLEMILKMTGFGLARYFRDGMNIFDCLVVVISVTEMVLDIIPSVSGLGPLSVLRAFRLLRIFRLARSWRDLNIIIRGMFNSVKASFMLVLLMVLFLFIAALVGMQLFGYQFMFCDYVEGAAPTCPLGWNVWGQCPDHFHCYLPCTSADYGSWVNATGSFYNDLAYCERFCANDQAAAAADANATSPDVAAAGGCEYLANVGKSEVPRANFDNIFWALFSVFQVLTGENWNDVMVNSMRTLSPWASLYFVCVILIGNYLVFNLFIAILLDNLQFTDELRKEDERTEARKANKSSASRRGTQGAGASGTADGGSSGKAHDGLQLLAAALQPLDSGVAGAAGPATKGHAFGHANGSSATHANGDEEQETAAAFRAILLNGQAATLYDNPLAHHRSSSLEEGEGEEGPADADEYGSGGGRQLQLQGAGADGAPGSLPPLHAGRQQMAGPVAEARAVSLNGTDPAAATDPAAVDSLRQAAPLMENASVRGQQRAKSAGAGVSALLAISQCREDSVVLQSRLPLHEGGPTNTTLHPQPAVAAATPLQGQQHHHHQDYQDQQQQQPAPMHSPTKTAGEWIDRLRTVTSESQRVRNDISVSTSRGEGMDGEEDEADFVEKERDDDDDWQGKAGGDSAHGGKAGPKALAVASQPSGALVNLSQAVWEERLQGRALFIWGPESRFRRGVANLVFNRWFDTAMLFVIVFSCVALVLDAPDLDPESTLASVLRVLDYFFIAAFTLEAALKIITFGFAFTGKHAYIRNGWNVLDFIIVLAGYALIILAAIIGPEGSSKLKVLRVLRSLRALRPLRAVNRFEGLKLVVNTLFAVLPAMGSTLLVCALFYIIFAILFVNLLKGTHCWYYGYMRECGA*
</t>
  </si>
  <si>
    <t>C_970013</t>
  </si>
  <si>
    <t xml:space="preserve">MPCCSPPPGLLSQWCEVGAQTINSSSYYNGRGITSMPPYIITTSWVNPIANFDNVAVGILTLFQVATMSLWLDITFTAVDSTEIGEQPIWNNQPIYCVLFIIFIVVCSFFVLNLFIGVTLDKFAEIQEETNRAGVMLTQQQQAWVSMQKVLAGVHMQHQPPPPRQKLRAAVHRVVTHSVFEGFIMAVIVVNVLFMAMVHADMSLQWQDVMSYTNLIFTVIFGLEALLKIVAFGPWNYLRDSWNAFDFFVVIISVASVILDFSNTKNLSFMPVLRVLRVVRVLRLVRTAKGMQKLLYTLITSLPALANVGGVMLLFFFIYAIIGVNLFAGIKYGQALNSHANFDRFANAMLDCMVTSDCVLVTAPGGINATDPASTNSTILIPPGTYLNPSDPVLNGLPEDAFDNQCALSPFAAAFYFPTFVVLCTFILLQLVIAVLLENLVQADTDQTLPVAKPDLDAFVAAWSDLDGHATGLAHASQLSVLMMALPPPLGTHGQPDCRMKTARAMLALDIPLYVGNKLSFVEVMHALAGNVCGTELPDAAEEAVRPALARRLPRGSAATRFTAAHYHAADNVRAAIKGFLLRYTYRDQLGDAQFSRQLQGLEEMRSNAAATAGAALSGAAAGGAAAATGSASRRQLPTGGGGSRVQSRQGSWSGQVGESQDALLDSLSRASPFAGGAGVAAAAAAAAIAAPGAATAALPPRSPAGLVTSHSMAPVSSNSMKALLAAPSFAKLGSGRHPSNATNGSGATGGGANGDGGAARMGSMVVNGRRLSDVRRELADETAVTMHSFTEALLQAAVMGREAEELEERARQQAELSRASTVTSKRSLMGFLGSLGKQQQQQPGGDVARPV*
</t>
  </si>
  <si>
    <t>C_970014</t>
  </si>
  <si>
    <t xml:space="preserve">MQDPTLPFQYKSHDSLRLGLPSLKEDAAVKHPVEIIQVESRQRAQAAQGQMLRDLYGIAAPAKAQIESQILGRFTRLPGAGPSSLLGLESLTGELDEFKYESYLGLPDMSTLPPVDLHSQMELKHGLAAVGKDQMARGLA*
</t>
  </si>
  <si>
    <t>C_970015</t>
  </si>
  <si>
    <t xml:space="preserve">MRGPQWSAAHLLQQPVYLYLTAKNDAEAAQLPLDFQALYKYGLRSFLSIPISTDHEVLSVLTIAKEDADGFEVEWWEPMLGCLSTGLLYYLRSEQTQNLCQLMRNLDSSPDYTNVIHQLLRGAHSLLLRATNIRTGCRLALLPTSDMSRALIFEPDRAMSAAEGYGTAGMPMDARDSAPQIHVTEIQLENTLLLDAVQKGKARFVSDCASYIQSCMKPATDIFISGQEMVASIVVLPLIFDGVTFGGFYVTLEMTSNFQNIKDLLMGLVNSVVLLLAKRLQPQRDQIWDSILSRGGPSNLEERERNDAFPPGASTAGGQGDSMYLNSEGMAKPVVVKRSCTEAMLKVLQHELRKTHAKTAQQHEWIEELTLSEIVGKGGFGVVYKGTFKGSVAAVKVMYARQHERQAMKDALEMAVLTTVSHPHIIQVFNCFTDMVEDASGTNTPSPVEGRINVRFRRLQPDEDRSLATCNILVMEYCDKASLRHAMKKGVFHKRLGNTSVAVDLCAIVQVLIEVAQAIQHLHSLKLIHCDIKPENVLLKSDGSKPIGFVTKLSDFGLAKLLRENYYIVNRSGSGTVTHLAPELFQVGSKLTTSVDTFSFGIMMWELYTGQRAYGGLGRDAIIDRVYKKKARPIFPLGVPQQYASLAKACWDNDPASRPPFTQVLLRLSEMLSSFTSASAQAQQAPAAAAAAAAAAAAASMPPQSPPVAAPPALAAPPQVQTPPAPQPPPPASQVASPAAATTPGVPLANTAGRVA*
</t>
  </si>
  <si>
    <t>C_970016</t>
  </si>
  <si>
    <t xml:space="preserve">MRRLARLGWTTLSGSCSKQVAAAEEAAGALLGRNATRGVASTGLAATEETASKGAAAAVMFVPSAVCACLAYWQYERMRWKEELIATRERVATSEPVDIFSLEQPADYDKVSVTGRFLHEYSLYVGPRPRSIPGQGIRPGYLLITPMVAADRKGVVLVNRGWVPAEWKADAQAQAAKTIQEREAREAAAKAEKDKAASATVAAGSGKGGGWFGRGKEAAKPAPAAVVAPAKPEPVTVLGVIQPDEEPNQFMPANAPDSDEFHYIQREQMARTLGLPADTPLVLVVTSDASAAVPVQQRSPLEQSRAAALGGPEDAAAASYPAPKHVGDLVRFTTMPSDHRNYALIWATLCVVLAAMGRTAVTKPLRGPRIVDYQADARAAWGKSHNAQ*
</t>
  </si>
  <si>
    <t>C_970017</t>
  </si>
  <si>
    <t xml:space="preserve">MTEVLKRGFPGMKSVKDMPIVQDAPPPGGFPTIRIERRLPSTGPTGVAIFAGLAAIMGYGFYKLHEQRQEKRFEADEILTVRKIVHPVLQAEWDLRYLEHLKREREEEAKVMKNVPGWKVGESTTRHRWLAPLESWDKRPLV*
</t>
  </si>
  <si>
    <t>C_970018</t>
  </si>
  <si>
    <t xml:space="preserve">MQRTVQGISQLARALSSAHAVAGQRCFAAQPALSNEEEYSRFSQDASRAHVTWPKVLNAGLAEVDPDLFDIIEKEKNRQFKGLELIPSENFVSASVMEAVGSVMTNKYSEGYPGARYYGGNEFIDQAERLCQERALKAFHLDPAQWGVNVQSLSGSPSNFQVYTALLQPHDRIMALDLPHGGHLSHGYQTDTKKISATSIYFEQMPYRLNEETGLIDYDMLEKTAVLFRPKLIVAGASAYTRHYDYARMRAIADKVGAWLLADMAHISGLVAADLVPSPFGFADVVTTTTHKSLRGPRGAMIFYRKGVRRTDAKTGKPINYDIEDKINFAVFPGLQGGPHNHTIAGLACALKQAATPEFKSYQQQVLSNSQALAGALAKRGFKLVSGGTDNHIVLVDLRPKASTGVDGSRVERVLELAHIAANKNTVPGDVSALVPGGLRMGSPALTSRGFVEKDFEQVAEFVDRAVNIAVDLKKKYPKLKEFREAMAKESTPDINALKKDVETFAMRFPTIGFDKAAMRYKN*
</t>
  </si>
  <si>
    <t>C_970019</t>
  </si>
  <si>
    <t xml:space="preserve">MGEIARAAEDPEKYNLIMNVISERLQMRDENWRLCYKALLLLEYLVKNGPWRVVDELNRSVSSLERLRDEFEYRDPQGKDHGVNVRQRAGELASLVSNTDRVRQEREKAAKNANKYKGVSSSDMRGFGGGNVGGYGGYGSSGSGFGNGGGGFGSGSGAFGGGGGGGGGYGGDRFGSGSGGFGSSSSRQAYPGTESVHMPAGSSSSHHSRTGSGSNANTFNAFNNPTAAGHSGGGFGGLRGTGPAAGSGVGPEEGEDPFEATRKRIERLKAEGALPEPPPSALPPGLADVPAAGAKAPKKLSEIKINPAVAATFASMPIAPPPSGATIGKLAPPPGAGGAAKPPLPLPAASNTLDLFGELSGPTSSQPAQSQPAASAASDWDAFGSAPAVAPAPAAAPAAPVDPFAVLASGPTAATATSGGSASLGGFKPAVATHASTSSKPGVPPPLSFDDFAELPAAPVAPAAAFAARPAAPAADPFAALASSSGDAPAAAVRRVRGSAAGGGGTGSHAAACSGGRPLRGTGKRRLRGGFAPSGTSASTCGGLRPVCAGAVDHGDSACDEQWVWRLYERQPVLIARDPFADPFAPAPAAPSFNAFPAPPAGAGAGGAASSGGAASSGGATMAMNKAGAAHGAAGQKSNDPFAGLGF*
</t>
  </si>
  <si>
    <t>C_970020</t>
  </si>
  <si>
    <t xml:space="preserve">MQALQSHSSNALLKRACARTATLPVVAARTNRRLSTVARAAADAAGVNPFAAAAPGLAPSPASTPAPAAPSNDQGDGWTTHTWKWRGYTISYKTAGCGEPILLVHGFGLSSFHYRHQLRTLGQKYKVYAIDLLGFGGSSKPIIQYSMELWRDLLVDFMAEFMGGKPAVLVGNSIGALACLMVRVAXPEGAVRGTVLLNSAGAMNNKGVIGDWRIVSVYPLLLLIDFLLSIPAVSAALFKNLARKENISQILKDGVYRDPSKVDARLVDEILAPSQDPGAREVFVSVITGPPGPKPWQLMPQLKGPLLVLWGDK
</t>
  </si>
  <si>
    <t>C_970021</t>
  </si>
  <si>
    <t xml:space="preserve">MNNKGVIGDWRIVSVYPLLLLIDFLLSIPAVSAALFKNLARKENISQILKDGVYRDPSKVDARLVDEILAPSQDPGAREVFVSVITGPPGPKPWQLMPQLKGPLLVLWGDKDTLTPADGPVGKYLKDLPGKRPDTSFVMLEDVGHCLHDDRPELVHSHLLPWLEAVMAGRPTCAQVGTSTTSTSSTSSAPVLIGEDDVVGLASASVSGSEAEVELAPTGAEKEAPASQ*
</t>
  </si>
  <si>
    <t>C_970022</t>
  </si>
  <si>
    <t xml:space="preserve">MVGAVAAAYGCRCSITMPDDAAIEKANMIQAYGASVRRVRPVSIVHPEHPVNVARREAASTPGALFADQFENEANFRAHLKTGEEIWQQTQGRVHAFVSGAGTGGTVAGVSTALKARNPRVRVFLVDPPGSSLFNKVKRGVMYTSEEAEGKRLKNPFDTITEGIGINRLTANFNRALIDDAFRGTDREAVEMAAYLLRNEGLWVGSSAAMNCVGAVKAARAMGPGHTIVTLLCDGGHRHLSKFHSKEYLESMDLAPRETDRSLAFVS*
</t>
  </si>
  <si>
    <t>C_970023</t>
  </si>
  <si>
    <t xml:space="preserve">MTLSGPLNLVQGFYGVIVRQPVFVRGSAPNATFGLFWGFIGVVVDVDALTDTDSKLESLRHMGYSYSITVVGAAQGSRPVAESAEPPKDPVTAMVALPNAQWEVAVAPKDGWNTN
</t>
  </si>
  <si>
    <t>C_970024</t>
  </si>
  <si>
    <t xml:space="preserve">MMSDLLEGFTPELCDVVFIRTALLRNMDLYTPIDVKNHIKGANLDAEVAQALMQQLVGAGPRSGLWDPAQFNMDLAAAGNGTDIEEDVERNSNPANEAHAGTFDLFSTTLAFIVSSEAVAMGRFSMTPSGVRQVPSNVDSDGPESVLPAFARGSSVLGGVMGALRGLQREREVTFSASGLTLVADSDGAAAIGDGPEASGGGGAGSGAPTRAQSGGGMRGFLAAAGMSVKRRSSIMSVASSQQQYPSTDGAAASGGGGGGAGSPNGLRLTVPGAPVASHVQMEEGLAHRAGSVSGRTPPQGHRSSRRMALFANKERRDSLGPREYRERRTSTESAPGAEANSTPAQPSPPPVIADEVERLLVKADSWHFDMLEVAKATNGHALSVTGFFIIQRAGLIRRFKLNPVVLARFLRCVESGYVNTPYHNSTHAADVLQMLHVIIHNAQLHVHYLDELGLLAMYFAAVIHDFGHPGLTGDFLVNTSDQLALRYNDRSPLENHHCAAAFTLMRRPEFGLLAPLSAAERSSFRKQVIELVLATDMKQHFSILSSGDLREVVVSGGPDTVAPPKPLDDTERSLSLQVALKCADISNLGRELECYKRWVALLEEEMFLQGDKERELGISISPLCDRTKVGVSKSQTGFFDFVALPLVHAMSSAFPGAAKLNRFFLDNYNYWKKPVEASSGGPNGTGAVPPTPSGGASGKSVAAVAPEPQSAAGQPAAAQLEQPEPQTPPQPRQGAQGPPLDFKPGGAEGPKKQEAAPLPVNGGPV*
</t>
  </si>
  <si>
    <t>C_970025</t>
  </si>
  <si>
    <t xml:space="preserve">MGGDVLRGGGGPVIGLAADSGTRIAGAAVATAASPRPAAMTPGSSGPSAAPAPYAPRPVPLNNVEDADVALPSFAMFRRSTGAAAFTASRPTPAPSTAYDASAAQSPLAGAYGAAMPVAAGLGSDAAASTSIAQRSFPSAFQPRNLSGTVARAGPSTAPGGAMLTGEQRGGATAAGMFAAAMAAEAASAASGGAYAAALAASAASAAATGSGPAAVELARSHAGLPQPLVFSVGQEFRSVRASGLAAHDSMSLSAHVAAAAAARGKSSFAR*
</t>
  </si>
  <si>
    <t>C_970026</t>
  </si>
  <si>
    <t xml:space="preserve">MSTSLKMSATLARSLAVVAVFGAVLVSSHLLAGSAEVVHTKFPNVVIAGHSSSLLSGVRAWFASFATQADMPVAERLRLMREENEWKNNLVMWLFPDSVRDQIPHFWQTWLRCWILCAAVYFGVGGLWCYYTYFCFGDKWFAPGTIPAWKDVAEQMRVSNIAMPLYSMLPALTEMAAEKGWTRAYPRVENVGLPAYVLYFFLYMTSVEFGVYWMHRILHWGPLYKYLHWDHHKYNKEHTLSPFAGLAFHPLDGILQAVPYAWTLLYCPMHFLTHELLLFATGVWTTNIHDCLHGHVWPIMGAGYHTIHHTTYKHNYGHYFIFMDYLMGTLTTPEQYDADKAARATKAVKAQ*
</t>
  </si>
  <si>
    <t>C_970027</t>
  </si>
  <si>
    <t xml:space="preserve">QDLGLTAQRGRAHNGAGGQLAQVLGDRRDEHIAHILAGQVAGQDGALGQVGGHHAACLHGVHGDVNLAAQQSIIDLLGKQTLATDVSQGLVQDFVTGGLDDHDLQSTLLAQLREALLQQVASHVSLGQSQGRAARAN
</t>
  </si>
  <si>
    <t>C_970028</t>
  </si>
  <si>
    <t xml:space="preserve">MHRLLVAFGNADHGRLGLGATTLSSVMTPRVNLALARYDLENLAAGGAHTVVVTRGGLVFTFGLNTRGQLGHSAEADSAAEPGNVLLPEPVAAVAAGDAHTACLTESGRVYTFGCNASGQLGVGRDAIPGGRSHSARPMLVEALTGQRVVSVAAGAAHSLAVTDSGRLYAWGLGDHGRLGLGPPPSAASSSNSSCGSDGSSDSSSDRTSSSSSCSEGGGARSPWVEWLPRAVTTAALGGSKPAEVFAGPATSACMDEAGRVYTWGFGALHQLGHGAGAAAGGGGRATPDDEWEPRLVDVSSLRRTRRLALGGAHALACRTDERVHVWGSDPSGIGSLGMMPGSGLGLGPAPGPLPGSAVVIPAPTIFRWWFTDVAAGLAHSAGVSSDGKLFAWGWGGAVSSAGALQLPRLAAPGQEEAYSPRGGPQVRLRLGGGQLGVGSGVNLPSPTLVTKLEILPGEVFRQDGGDPFNYQDSNLGWIYRRVACGPNHTVALIQVARSWTQAISVGGRWKRPGQLPTRPLSVPACLPACVDKKYCDLLAAVAVQGLAAAVAAAVAAVQGLETAVAAAVAPRLPAATAAATALGPRYSSYA*
</t>
  </si>
  <si>
    <t>C_970029</t>
  </si>
  <si>
    <t xml:space="preserve">MAGIPPAPSPGVVAKKPARRCAEVCLELLCAESVRLFHAKQSGPAAAAALEAVGYRVGQQLAERYTRDKPRLGDTLEIIKFVCKDFWQALFKKQVDNLKTNHRGVYVLQDNGFRWLQRLSPPAPGSDPGREEAARQLALSYLHLPCGIVRGALCHLGVICTVEADPKQMPSCTFTIRIMA*
</t>
  </si>
  <si>
    <t>C_970030</t>
  </si>
  <si>
    <t xml:space="preserve">MLTSITPPVPSCARIRLDTATSSPITPGPDSTSGSPEELAPGHLATRTDPSRTLPPSRPSTFPFPSPGPRP
</t>
  </si>
  <si>
    <t>C_970031</t>
  </si>
  <si>
    <t xml:space="preserve">MQLNARLHTQLRVSAARRHAAHFSRARSVHASRAPFCPPLKTSSYDEAPAVEERVLVKLENDVEPAGNLNADAQATNLQEAERQRQAFIMNDTCRFLATDLKMLFEKGEITEARYSPDITFEDPITKYTNREGYIFNIRLLRTFFNIQFDLFNVAVSGPDTVTATWSMEMLFWLVPWKPTLTFTGRTVYRVDPQSGLILSHTDYWDALQRNGFLSLEGLQHVLRQFLQLQVTPGIETPKYTVLKRFKDYEIRAYEPYTVAETSMGSGAGPASGAGFSDLARYLFGGNTAQLAMEMTTPVFQNIEPSSNSSTAMQFVMEKRYADLAALPAPSDPRIARKREEARYAAAIRFAGWPLDFEVVSNERQLRDMLIRDGYKPAVGYQLARYNDPSTPPGIRRNEVLIRLDGFVWPESEATSPAKLP*
</t>
  </si>
  <si>
    <t>C_970032</t>
  </si>
  <si>
    <t xml:space="preserve">MLHKNAVANVEASMRGGVVLGLTSPAGPTATLDVVIGQLNFKRLLACARNKLWWMTPEWRGDTWALPPETQFLLAEMREGGPYAILLPLIDGDFRATLRAPAK*
</t>
  </si>
  <si>
    <t>C_970033</t>
  </si>
  <si>
    <t xml:space="preserve">MYVGASWDPYELIDRGVAAAAAMSGGARPRSTKQMPPSLDGFGWCTWDAFYSTVSARGLAEGLAALEAGGVSPQLLIIDDGWQMTDVDPPMRKTPAADLADKLHVEGEPRRLLEATQDEFFYESQEVMADAAAHMPQAAGTTLGTVMPTLANLGPQHNAPLHSHSGSVASLDTLDLTNNNTIASQSQDNTGTRPTGGQRQQQDRPAAPSSTAGMATRAQHAGASAVESSGVGVSITEAVRAREAAGASTTTQEPAVPPVAPAPAQLAVRPATAESELAAKNAATAFWLVRASQKVAGWFMGIATAGFLIFYQWVVEPAPPNSLAVRAFAAAAKGLLKPAMLSFYATASDFTRRLTSVRANGKFSHPDAGPDTDWAGVPEALGTVVAHIKRKFGVRYIYCWHGLPGYWAGVMPTDHDELGGGAGIPGLESHIRFASPTQGVLEIEPSMAWNPAVLAGIGVVADPNRLYNAMHRYLHDSGVDGVKVDCQAGVGLIGSAMGGGAALSAMYQGALEASVAHHFVGNHVINCMCHSTENLYRMTATAVARASDDFYPRDPASSHPHIAACAYNSLFLGALLQPDWDMFHSKHPAAKLHAAARAVSGGPVYVSDKPGEHDFALLHSLVLPDGSVLRASLPGRPTRDCLFVDVLRDGKSLLKVWNANSVTGVVGVFHLQGSSWDRVRRKFHVHDKAPRRLSTEVRPYDVDAFRPPSNGSAAAEAAVAASEQFAVYSRAGGVLSLLHGNEGVKVSLPSAEADVLTVSRVTRVGGNAFAPLGLTNMVNGGGAVRAVSHTFGLPAPASSVSGGASNGNGRHGGVVATRECVFTMTVRGYGELVSYCGREPDLVLLNGARLQPEVSYTYSPGVVAAGSGAAAEGGRLRVDLPRVSDLENEVQVVFRSFE*
</t>
  </si>
  <si>
    <t>C_970034</t>
  </si>
  <si>
    <t xml:space="preserve">AVWTVGNHGRSVFRATLAAGPHPGWSCHTRSRSPPLPPRAGGIPVHRGHGRPQRRAGGLPPHDATQRPIHRPASRPPTKWTHPHRPAVVAHLDLVST*
</t>
  </si>
  <si>
    <t>C_970035</t>
  </si>
  <si>
    <t xml:space="preserve">MQVAGMPCGGALLATTLTEDQDTATVYTFSCDGTLSVPGSVASLVLPAMCCATNVPRPPKRHTPPRPPPVLPPWRALPDPPSPEPPSPQPHPQLPTRPPRPPTRRYPPPAAVPGAPQLTLFVMADPQRLLCAKLLAACETLAQPYGLLNGKYGCYASNELSSSGSTTPMPRYGSAAPLPSAYTASNESLAVNGTGANSTDLAALPSSVEVFASLGAVPCNTENGQEWFPPPPPSISYTSANLSTGAIVVIAALASAAFVSTLVVVFVLYRRRSLGGAGANKSGPAPGPGPAPAAPASSEGYQAQHESGAAADTAWVGISLTDGDSTYHQLAHPLQQQDKQHVEQLLQQAQKKQLSTKRADGGLLAYQSSLESQVSVAGTGVALGGTTSIGTEAAASAPCELTLQDLFMQSPLTGAYLATPPTSSGGAPPSPPRHAASEPQTPQRPASSVARLQRWRTYTEGLGRGVAAALSGLACGSAALHDVVSGGDGAPEQREDGLANVNHSSAGRRNYSTDTSASAATATTAGAAGSSGQAVLLPAPADPHLDLDISPRDLKLQADGLLGAGAFGSVYRGRFRDQPVAIKVLHHLHLQQPMPGGSPGGPGGALPYKDKEVESFRQEIAILASLRHQNIVRVLGGCAHAGRPFLVMELLPRCLHNVIHGANSRLPLSEVLRIATDVARGLRYLHPAIVHRDLKPANILLDATGTAKISDFGLARYHLKPYISTQQPDAGSVAYTAPEGFDPAIGRLSSKCDVYSFGVLLWEMITQEHPWSGDSNVAIIYRVAVHRMRLPVPADLAVCPPRLATLLEACMAYRPADRPDMRHVLGELEAMSTVAVRH*
</t>
  </si>
  <si>
    <t>C_970036</t>
  </si>
  <si>
    <t xml:space="preserve">MLTSSPSSALWNRDGSAAAASATEMNSRLWLGLLVAVIYGAVAVAANFVNKYAVLVFPLPTAILLMQTVTAMVLLRVAAALGFTTVPRLGKIRVWMLLPLTICYAAHAVLVLYSLAFLSVPMYNTLKRLTPVIVLVMKGVMDQRMPDMATTLSVLLIVGGCLVAGAGDLSFDGNGYSLTALCALMQATYILLAERLGSGGSTSSSRSGSAHGPAHTARAHKQREVASAGGPGSDVDSAEAGGSHGHTQSHHHHHGAGFEEDGGSKGPLGPIELLYSICVIATVPLIVASLISGDAAAAPTLLKELHESMGYVGFMTWLVVTAVMEGLLTGMVILCTQLNSALTTSVVGVLKGVVSSVLGFFLLGGVKFHIVNVAGMAMNMAGGVWYSFAQVLKGKSAS*
</t>
  </si>
  <si>
    <t xml:space="preserve">MPSADATRGGGSAGSMGKGTLGAGDTLGHKSVLDKQRAAIEKLRAQNEQLKTELLLENKFSVRPGDPFAQALINRLQDEGDMLARKIVLEMRKTKMLDQQLSEMGSTLTTTRNNMGGIFSAKEQSTAVQKRIKLLENRLEKAYVKYNQSITHNKQLRESINNLRRERIMFESIQSNLERELAKLKRDMADMIQQANGAFEAREKAIGEMNALKAQADKEQQGFEEEWRQLTTIIEEDKKERERARAQELAMRERETQELLKMGTLSSAEKKKRITKGSWNVGYNKAMAQNVAAEKVEMYGQAFKRIQDATGIEDIDQLVNTFLAAEDQNYTLFNYVNEVNQEIEKLEDQINIMRGEINKYRETGRELDMTKSRELTEEEARLAASEAQSQLYEKRTDSALSMTTALKAGINDLFERIGCNTPAVRDLLGEEGVTEANLTAYLGIIEQRTNEILQIYAKRKAQQGTDGLAEALLAQPLTQPGNRIIIEPPSTTQEEEVEGLEPEPVEEDRPLTREHLESKVQRTLPRKLETAIKVRPAGADATGGKRGSPTRR*
</t>
  </si>
  <si>
    <t>C_970038</t>
  </si>
  <si>
    <t xml:space="preserve">MPPRLCVRCNTSRAMLNRPKTQEQVCRECFFTAFEEEVHQTIVDNKLFKHGERLAVAASGGKDSTVLAHIMSTLNARYNYGLDLFLLSIDEGITGYRDDSLETVKRNEQQYGIPLKVVSYKELYGWTMDEIVSQIGTKNNCTFCGVFRRQALDRGAVLMGANKIATGHNADDVAETVLLNILRGDVPRLGRCANIITGEDSSLPRVKPFKYAYEKEIVLYAYYKKLDYFSTECIYAPFAARGFAREFIKDLEAARPLAIIDVIRSAEDFVFAAASDEKLPQPRTCERCGYISSQPVCKACVLLEGLNRGMPRLGVSRTRGRRGEKAGLHPDVGRGGGGGSSGPAEVASPVEIVYETT*
</t>
  </si>
  <si>
    <t>C_970039</t>
  </si>
  <si>
    <t xml:space="preserve">MEASTSSATAARVPGSSGRARRKGSAAGKPVRNGGVRAYGQQYGNELMQPEWMTDVPVDLGGNWGRTVSWLRNGSPLHRFHCALPGGSPGTAARCGGAAGASAAAAGLGGSGDYCLLDCIFHPPNNTYYIQDLLCWRGYALYDCAAEFRQYWLAAKLAEEEGGRLRELLAQPCTQEGLRAAYGDPAQMLAAAAALAAGAGPDAGTGSGDLAMQADTHIGAPASAPAPLAAAGQGQAEVAGAAVDFMRDGLYLLHRQGHYVPGPTPSPLALLWKDLGCSRYLMDTDNKGLPLEHQQVILAYRADRTVATEDDPPVVLGKLPEAFATTAGERLGLKPGRLLRFSIKQGGITFHEGRPCGADLHFEGTVPQRRGRADSFSKIMFQRLARTAPLSISDLEGALLASASAECVLGMDSMS*
</t>
  </si>
  <si>
    <t>C_970040</t>
  </si>
  <si>
    <t xml:space="preserve">MQSGATHTAPGAANGVPPPGRVMVRLYNHPASLTHIRALKSSSIGKLVTLRGTVVRMTPVRPLVTHMDFVCAKCGSRTTQAFTDGVYALPTKCAGDGCRSRTFAPHRASARCVDWQKIRLQELLGADKAAEGQVPRSVEVELSGDLVHGAVVGDVVTVVGIVKVMATGDDLGKFAATGSVNGGGPPGGPGGFQGGGGGGGGGGAGGSRNGSSLFLMYLEAVSLSCPRQQLQGEVPLLGDSSAAGGLPGSTSLPSFITRDLAFVVKFCETFGGDQLRQLVHALCPSIYGHELVKAGIVLALLGGVRKHTGAEGSGGAGAGPECQPRAGRVPVRGDIHVLVVGDPGLGKSQLLQAAAAAAPRGIYVCGNTSTSAGLTVSVVRDAVTGDSVLEAGAVVLSDCGLCCVDEFDKMTNEHQALLEVMEQQEVSVAKAGLVANLPARASILAAANPVGGHYNRAKTLAENLKGTSPAMLSRFDLIFVLLDRPDEQLDQALSEHVMALHSGMADRADKARQRLLQYGSSAGPVGLLTAGPSASGLGGPSQSYGGGTQAGFGATQAGGPGGPGGGRVPLSQRLKLSGAEGDNAKLPIPLLKKYVQYARTYCHPRLSEEAKQVLQAFYLQMRAQAVPGSKNPVTDVVDLVREALYDRFGADLALGCTDYRAGGGRAGSRGAETARFMSALRRQAEREGRCVFSSAELYSLANELSLAVRDVAAFVDQLNESGQLLKRGGGQYKVEGVSLPSASNQGNGSVCF*
</t>
  </si>
  <si>
    <t>C_970041</t>
  </si>
  <si>
    <t xml:space="preserve">PAASAAQPGSPDASRRVRPPPTAPHPRPGCRPRPPAAAGQPGPSRPRRWAHPGGRQNRGQGSGAPAARPSRAAPPASACEGRARAPKGPRAAPRPPSRRPRHPAPAAAAVCPWQGRGWAAARS
</t>
  </si>
  <si>
    <t>C_970042</t>
  </si>
  <si>
    <t xml:space="preserve">MKSFMRRDALGAGLRGAASTKPVSRVASVRPAPTAYRTACQVAKVDEMVSVDEELTRLRKENELLRAQLALYQQNQQPSVGAAAVAPPAAATKVLEKPAPAKQASVDGGIIWPKPGEAFWERSPRASPMPLQGGAAEAPPVERDGNPMHIIHITAEMAPIAKVGGLGDVVTGLAKAALARGHFVTVMLPFYECLPKDQIEGLKHECDIEVPKGYRWDGEIRVGPLKTSVFWGRVQGCPVYLIKPADDTNCNIFRGGRIYGGSYNEMEAYLYFCRACLEYLNVSQQNPHVLQLHDWHAAAASMLYWDVYNPNGFSRTRLMLTIHNLDNTGETRQDEFFFTGVPGENFATIDKALDERTIGHNPERLNLMKGGIVYCNAVTTVSPTYANEVLNGGAAGWLRSTFARPELRSKFHGILNGIDCEEWNPATDALLPANFDADRPAGKALCKEFLQKGLGLEVDPRKPLVAVVSRLVPQKGIHLIKAALFRTVEKGGQFVLLGSGHSDPAFRQLADGQFKDHPNCRLKIMYSERLAHMIYAAADVVVVPSMFEPCGLTQMIALRYGAVPLVRRTGGLADTVFDVDGPAGGPAQPRNGFVFDGSDDGALHGALDRALTLYTTQPERWAALQQDNMRLDVSWGKSAKSYVDVYRSISA*
</t>
  </si>
  <si>
    <t>C_970043</t>
  </si>
  <si>
    <t xml:space="preserve">MVLKMRAVGGGGAGCTGSGSTGFMLGDRMGMWASGPRGAGALLWSTLRATFLYAVWCAYWSREPAKQTSEHVVREVVVVLGLLLTAQLKAAKLEHFVAIWSAGGALCEVEEVQGPLGFLLGGVSFQALAWRLSSSAYLAPMCFSSGWCRSAWAAVGLPAQRVLQRAGACLVSAISGPFSFLLVSPLPVLLGCCLSNRLVGVGWVWAGRVR
</t>
  </si>
  <si>
    <t>C_970044</t>
  </si>
  <si>
    <t xml:space="preserve">MRARAPAAAAAAAAAAAAAAAAAAAAATTAPATAIMQRCRSLMRQRMEPEAEDERERVFLVGAAIKGEQKKYTYDVHESVEELGRLAETAGLKVMGSTFQMLEAPNMSTYIGSGKVAEVARAVAALDVETVIFDDELSPGQLRNLERALGGTGPDGLPVDVRVCDRTALILDIFSQRAQTREGQLQVELAQTEYQLPRLTKMWSHLDRVGGGGQVKGTGEKQIEIDKRLLRDKAAQLRRELEAVRTHRRQYREKRSSTPIPVVGICGYTNAGKSTLLNTITGAGVLAEDQLFATLDPTTRRVRLKGNKEILLSDTVGFIQKLPTELVAAFRATLEEIQDASIILHVVDISHPNAAAQNEAVMQVLTELGVDHIPIVTAWNKIDACSNPDEVRRIAAKRTRTVCISGMTGEGLEQLMEVLGGELEKAMVEVHALLPYSAGDLLNDLHTGGRVKNQEYKEDGVEVTAAAPKSLAGRLHSLGYLLNELEGEEDEDEDEDDGVVLLA*
</t>
  </si>
  <si>
    <t>C_970045</t>
  </si>
  <si>
    <t xml:space="preserve">MAPPSLESAKATLEAALDVFAAQNSLARPPGGRTELKALGEKAKQAASRAAILASGGSTPSAEEVSGVVYGLEQSTIAICSYTHGFTHGSGPSLKDSLKQRCSGLVEPTQELVAKLMSGADGGELRAIVGKVWAAVDELVAGPIDNKGCLFRKLADVMAGVKSAAKELEELVVESKQELAAADRTSAGSRGPAARTSTEGSRPPRSSDDEEDDAQSSEVEEDEDDFRDMGHLSASELGAAEAAAGLLAAAQEAMRAVSRPLLEGPEVTGSHCLDEWESMAWHAQKLRSSCEALVACLYPPHEDFGELLGTAESVSITLELLLSEFPEAYAGAAPAGAGAGAGGMEAAGAQAEGQQQAAGRTSDASAALEAAQQSVDAAAQRLQDTLSRQAHAARTGVATS*
</t>
  </si>
  <si>
    <t>C_970046</t>
  </si>
  <si>
    <t xml:space="preserve">MSTPHAQHGGDGRRARVLQCSTRLHTAVTYISTHASPDREPSAQGLVNACRSSFRPSCAATSWPTHASPGRANKSAKANSHVRPSTHSAGPQHSRKKFAHHDYSPPAPSNRTGCATAAFPVASVAPVASAAPETAAVVS
</t>
  </si>
  <si>
    <t xml:space="preserve">MATGPAELMPPDLKDCIFEVTRKFQYTQKKMLINQLTTVGLVPEEVFAEVKEDGPDADGNFHEYLLSHKSIRSKERNALMKLFRGYRNEKKTNESEYLQIVGDSILYGQTFQLRHVDTNKFLTIKRTAADVEVRALKVVLDEGGDEGSWFQVFSGYRTKAEGSRLEPGDVIALKGLAFSPGSNSQSEWPGLHVSSIRIEDIKREDMLPVEKNPYLTASKEVSAAPEVSAFKVIPFAVHERSTRLDPPLNERMRGMSSISIQDLVANTIYINFLGAYEKLDGEKSQKVLYFESPMTRKDPDRVSGPDCWRVELVEPEGKWCGMPVKHMSKVRIRHLPTGMYLAANSEKAKLEAKRSDMDRRGKMDDLERKRSGAGGARRKDGIMEQEEAPEAPEPQVPVTPGGVEQALRSAVATDADVLHEEGYRLVLTHRYAVPATTWQVYTVQGPDEPVGQKLYAFFKHVETGFWMSGAGPAMPADPNDDMDDDQEMQWYPIVHPKKLERNVMQVVVVPDDFTKKVMEVQRVAAVIRSVSKELKRTMRKDKLPSEEELIALVQAGEEEKALAVLGSTQYAIKFKTRHKALKRALRDLVYWLDKDSWADTIDSAPHAEYQAVFRELGLFELIVVYMEAARVRLFATSHKLRSHALLGKLVVDTGRMCHRILQLACVACEDNQEHMKKHEGMVQLHLSLPLTAPDTLAAIYEDNMQMMQNVSREVVQAAVSLIRLHGQQPRFINFLRQISGTRERPMPNNQNWIISEIVGKGRNPLEIFCRAGMQKRHDKRGQLIDTWIISCKLDGTARPVEEVDASSFSNDPEDLTKAAIKEWDLSGDEEGNAPRDLFIYYCYTLKFIVSLCYGRNSLVRDLILQASQDYGLGLEFDGLLAAIHNENLPFGLRSYMVQVMRALYLDVEPFQPLKLPRHIRMMTKSAADNQSVLGRTSTPEDMARINQLIVTTSDYLKMMAEVKPHRSMLDKVEDAVEGAVDGAVDAMKSMLDMPPTTPKGGNVDEELVIDDEERALRTVGRNTLLLNQLKLTRELFRFGMMNLDDKKTQDLLKQLLDIIQLVDAMPLDNLARFKRGYASKVVMDMKKTALSIIDFALDMKTELHCAGIFTKFGEWQRSPKRQAYWAKKRGTQQPKARSSGAGVLGLARAAGGFMGGIRSAATLAGNKVSPTPGPSSAHGSDPEAPPPKDGSAPAETPDDGMFDWVRAAEEVIARDNDEDDFVLFKLDTIDDKEPLYKQESSCIMKLLDLRLTSKREKLLGELMRTFVVTDEDLVALAEVAGNHIEEAQKAYNYMGSLDVERSKDACQAATKAIDGLNSLLMVHKHVITGPNDSDRVFVSRATAINCQFLLSDMQVHQMVIKFLKLPLKRKSGDLKNQLREVEDPNRKEVFRACLTFLRNFMVVGDLDGSTSCAPSSANQAAVLPSLELLLSFLDTQDLPASDTVIALFVKNQSVASKEGLKVIRTLLQKLIPRYGDKRSAGWLEMLSKVMVVDGQHIKRNQAEAMQRISQNEEKVLFLPADDNRDAELRGLLAVEKMTASPTADPPVGRLAYHTACVQLLADCCIGKEPELVVKASGYMSLKDVVDVLLLRPCPKWSAASLRYIQRGYWRLMLTCYFATDTDNTKVQVRDGSNRMWPLTDEAAADGGGGGGDLLMRRYLENAAPGGAGSRAATEESCSSLIQAVMDEVERAIEEPMNALEDADSATHYLVTAVFPALKEYFMNHWHGHAGKLAVRPDALLSSMFDKIAALDDQLKALKDKGIGQSLKSELKMARTSTRALLNAMPEECNNTGKNYNTKPMATKSQAPGKESAPSMSQTTAVVAKNQKAVQEDWRTFVCKLAEMINVMINPRTNEIVEVLHLNNAFGAAVASLRMEGNPTFEQASLLRMARLLAAPFGYGVAGSNPGMSFEDLIEMLCKLLGSRDKRKKTVGPSDWKLPLMVKMVRVIRGALMLDDGHGAEELSQMRDAWAHMGLLKVAGKPIDMDDINEPPQELVTWRQSKFDKLSATKAAVTLLAHSANEVQFEAMQLLEELLRGGNTAVQGTLFEIMKRGNDLSESVFANLMAVFEMCRKYVSKRDYTYKSKPVKKEANIVEDAAKVVAGAVGAVVDTTKLIGNKLMEGALALEVAVPGLQRTVDSLVPPLPPQPPSHQNSGRTHPGPAPPSHMASGLSNAGPPSGPGSRRSSNHGGGSPADPMARQDSVRSNVQLPGETGAGAEADPEAAVPPPPPLQQERSASRLDKPPSIKRNSLSIKERTSRSGALPPLRRSNEGGEDTGYTGPGPIAEGVEDAATTQNGPEEADDEDEEEMQWQDKPPRLNHADSPYEFCKLVLSVLRQMVEGHYTNLQKLLQRQPNTIAPGSNVDLLMQAVDLFNVLQDYVGISLEVGDSEVADLMMGVCMFVQEMVQGPCESNQAALAATSFLAVCNRIFDNMRYTEEATEKAEKMLAHRRAMHYKCAIKTSVLNLLISLLEHSEKPDIPDRCADILEFANIEHQIEALCRVLGMNGDLALFPTEEDQEEWEAGHPPEDHELCGINKRLSGELLLLCGYVLKLNSVRKQAPGMVRILPYIDKLYQGEDVEKMEDELEHRVSFAADLQAFLRKHLGYVEIQWGSFVEPCFFTLTAECSELVDKAVWTKVTLDRLHNTVSPDSRQFHAVKAAELVEVLVDVVDDIELEAKLTQNKWLKVVSVLGQYRMKLLELTFYLAVATLIFQALADARWGPHTPFNERGQSWETVVLSVAVILQSTCTVLLYISMWYTDLNKHLNKMMPEVAEKLSNIAHNVRDFFNRSGGDDEKGGRGNGGGAGGKGGRGNDSAASAAPQAAVEKLKLAPPPEGRRRKWTDYIKIALSFIISVVTNGKFWYFSMLMAASFAGFFVSPFFLVFHFSIYFLDFDSGRQLVLAIQRSGINILNTFVLAVLAIYVFAVVTFLVFKDPTRVDKGDGPPCDTFYQCMGAHMLTGIMGDISNLFNSDLWDTVPEAVDMDGLQQARTIFVLFFFMIWNFVLSNIFVGLIASAFEAIRDDQNTITTDRLSRCLVCSIEMYDFNQKIEGGFDEHILHQHNPLMYVFFLHHLRATEKEDYTGAESIVSSTLTNAKTSTSKGAWLPVDRSLAIEHAEQMATQEKALADAANAKKDSGAGAQ*
</t>
  </si>
  <si>
    <t xml:space="preserve">MGSCLAKPAESAEQKKASSVPSPPPAPAPQPVQQAAAPAPKDSGDVKPGQQATPVPPPSPPPQPKPAPPAQPAPAPAAKVVEAIPAVADEKSPQGKQPRRSQEHDNGVKAEEIELVKQKSTEPQPSASATAAVATPKAIEPAMEPKVAAPSAPAAAPAPAQAPAAAPTPARPGSKLRTDVKLRDLYKLGKTLGTGGFSVVKLATDRGTGVEYACKIMALPPVGQEVGENENTREDIFKEIDLLCGMNHENVIFLKEYFEEGNKVYLITELLTGGELLEAVLKRGSYTEAEARLCFVQVLRGIEYLHSKNVVHRDLKLENLLLAKQDDISLVKIADFGLAKHAVNGMQTICGTPQYVAPEVIVGAKGHVYGPGVDMWSAGVVLYILLGGYPPFWSDSEPQLFDMIRKGKYSFGDPVWNKVSEGAKDLIRKLLVVDPTKRLSATEALQHQFILEGNFNPPSTPKGPR*
</t>
  </si>
  <si>
    <t>C_970049</t>
  </si>
  <si>
    <t xml:space="preserve">MAVAAAMPGLQALSVGLHESRQVAALKGLPERDTVPCISVVLNAPETSASSFFSTLTLVLRPSLVSLRMGTLEATDNAFLLALGTLNQLKELKMGVSLAEGGRPFTCNLAALSGLGQLRTLEFAVTKDLGLPLSVKQVSMLALAWPTLTSLSISVMGKPEVAPEALGLLDNFSRLSSLSLFAPLDYSVEDEMEAIMLPVHPHYLPRGLKSLVLECAQVRCPAASASSDGHGSTGGGANGSAPAADAGDGEPGSIAARASRELLRQGASGTGRVLPNLEHMELNSCSASDEALAAILGSATGLCHLELTDVSSISDTGLVALRSLTRLEHLVVRMSRPPQPPPPASSRGWASTSAAAMPPKAPVSTVTHASLGTLRTASTLRHLEWSLGEPLTDAELAPALSIISSLGNLQHVALDVDPELRIARNATGGSGASASGREGAGSAAVGSSAKALPEARQATGKEVDSDSEEDEEDEDAEPVPWHEQLEAACPLVQATDRPGVVMYSLWADCTLNLTSR*
</t>
  </si>
  <si>
    <t>C_970050</t>
  </si>
  <si>
    <t xml:space="preserve">MTYPEYSLLFLRKSNFVRKWCVYTTHTRVFEWTILAAIIANCVTLAVSSNRQDFDETPLGRTLVNLEYLWVAIFTTEALLKIVAMGFVLAPGTYLRDGWNIVDFTVVALGFVDIFSSGNLTALRTVRVLRPLRAITRIRGMRILVTTMIAALPMLIDVFALCAFTFFIFGLVAVQLFSGRMTHRCAVPVFDGSYTEVVGGSTFYRNVTYVVQDEESGDGCSGPMSEGLEWVDVNGTAVALAGGDGLGRACPDGLYCTNYGNPNYGITSFDHILWAWLTIFQMITQEGWTDIMYFTSDTITWWVWPFFVALVAFGSFYIINLALAVLFMQFSNDNHADDPSKKKSGRQGSGDGQRQGDKAGAGGGGAANSGGEHKDSDSESSMSDVGSEEDERLRPTMAEVTGLRTVGQHSTKLKSATSSPLTMDEVERLSPFRRRLYRVAASRWLELFTMSLIILNTVLMCINWFEMPESVERATNYINYVFTVYFLVEMILKMTAFGLVRYFRDGMNIFDCLVVVISVTEMVLDIIPSVSGLGPLSVLRAFRLLRIFRLARSWKELNLIIRAIFKSITSTTYLLLLMLLFMFIASLMGMQLFGYKFMFCDYVEGAAPTCPLGWNVWGQCPDHFHCYLPCMSADYGSWVNATGSFYNDLAYCERFCANDQAAAAADANATSPDVAAAGGCEYLAMVGKSEVPRANFDNIFWSMYTVFQILTMENWNNIMYDGMRSTTPWCAAYFVAVVLIGTYLVFNLFVAILLDNFSSVFGESDDSDGSGSGSLKADGQAAGSGKHKSRRSSSSSSDTDSLHDSDLDAGEAGDAFGSMRSHCEYAGNEFADSPHADDASRPSSPGGTYYSTEGYHTRFSREYERAHGAGTGRGSGEGGGAGYTTHEAHAQRATGGPGGGHAPTGASPAPQQGEGEDVAAAGGADGPGAGAGPGIGIGIGGSRRAPPTLHLPDSPSAVGALPPIGPAHQPVPSPKTPFSAGIGYAHPSPGAKGGHPVTQSPSDLSRGLRGVLRKVVPVDDEGRPGSSHSGSQPPRPSLRPVSAAPRPLSSVRGGGGNRVRPVSGRPPVKFDGVDSGREGGGGGGVTFANDAVSRRASFIAAHQTAAAGSQGAGEANGGSTSQGGLAASISRSIGRSIGRSVSRTLQRAMSSIRSIREVRHNEHLAKQIKGRSLLLLDPEHWVRWRAARMVHHTHFETVILGLIVLSSITLALDSPGLDPDSQLAQALRYLDYIFLGAFTLEAALKIITFGFAFTGKHAYIRNGWNVLDFIIVLAGYALLAVELSGANGEDLKMLRILRTLRALRPLRAASRYEGLKLVVNTLFAVLPAMADVALVCALFYIIFSILAVNLFKGQLYNCIDADSGERLDPYYLLPPGQTLERGMCEAGSITVNSSVYTAARNISLMPYNITTSWVNPVANFDNVAISMLTLFQIATLELWVDIMFTAVDVAGVGKQPLWNNHPVVILFFILVVIVCCFFVLNLFIGVTLDKFTELQQAQTASSVFVTPQQQNWVDVQKLLLRTGMTSRPARFEEPAWRAGLYDFVMGSVFEEFILITIVVNVLFMAMVHADMSPQWQACMTYTNLIFTCVFVIEAALKIMAFGAFAYFRDRWNAFDFFVVVISVASVVLDFSGTQNLSFMPVLRVLRVVRVVRLIRRVSAKGGIAGHRFFVYAVIGMNLFGGIKFGDYISRHANFNNFGKAMLLLFRQAMITGESWSGVMQDCMITHNCVLITANVTAPATNATLVEGTYLSPNDPSMSGLPPDVHQNQCSLSPWAAVVYFPTFIVLCGFILLNLVIAIILENMITSENDEGLTVSKSLVGQFVDAWSQVDNCATGYVHASKLPLIISHIEPPLGTRGQGNARAVTQAVIMSVDVPIHENNTVTFVETLHALAGRVAGTELPEIEEEWLVEKYSKRLPDGGAAFPKLTAAHFHAALYVQAAIRGFMARHKMRGMMQTLAGGPGGAGGGTGSGSGADADGLHNGGKAFEKGGKVA*
</t>
  </si>
  <si>
    <t>C_970051</t>
  </si>
  <si>
    <t xml:space="preserve">MAQPHPHAVPAPYAVIKPEPGLVDAGPAGPLGPMQTPVPGFGMGMDMGMAGPPPPMGAMYAAGPPLPDAAGAPGASGGAAAPYQHQQHQQYPSQPEEQQQGLQPQLQGPMEATPTGVPESPALAGASVPSIDAPAPAAGAGPVTVKPEPDAAGSAPGAGPAAENASAAVDAGLLGLNPQSTASDVNRVRFKIYGMYAFLCDPYVPEASTEEWGLKKDNVQQAEDVIRLDEDDDDPEASLEDDEVVIVEPVATAGAAGAGGAGEGAAAPAGPAGAAAAAGAGAAGAVAKMEAGADGAAPGPAAAGPAAADGPAAAPGAAVVASAPVAAPTLVDEDAMRLLLTLLGGS*
</t>
  </si>
  <si>
    <t>C_970052</t>
  </si>
  <si>
    <t xml:space="preserve">MSLQEGWRYLDAGGEVQGPVPWEVLLKLLDVCTLKHESQVHHRLFGWRWLGHVLNGAAYTHPAGSNHRATGKAAYAEAPAAAAAAAAAGAGSPQAAGAVGAAGKPGLTKAGLTNGAIARSHKPVAAARSDPSAASDVGTGAATPGAADEPGVAAAAAAAVNGQGAPAAAADPWAHAAAAPARQVEASFIEAPHGPHRAEDAVFLDVDELEAEEQAPGAGAGPATGPGARAPWPAALRTLDGNKXXXXXXXXXXXXXXXXXPAAVGKAVAPKAMAVAMAAGAPEAGAAKSAKPQSKPAKPSKATAAVRSAPPPAEEPGAADEEGGLRVRSAKRRKLLTAESSDEDDVQGLGGAAPLPSGGGAGGRDAASRTGTGTGTGAQAAGSALAAKNKPGALLGGILGGGIGGNRKTTAAAPPPNVRHKPTLLSAWDNLPSARRDGMFPQLAPVLERVYEFKIGHEVFSDACILGIKDAVDGGELSEDAMVADQWGDASCVRMLLQNHSYLIQVMESVRDNRPTPAQPLPAPQR*
</t>
  </si>
  <si>
    <t>C_970053</t>
  </si>
  <si>
    <t xml:space="preserve">MRVHPADRRWFLTLGGALRRKGVQVDDSLTPSGVLLRKTRGRVFGALLAEAKKSQDAGRPVKRVRWEQGVEISYLNASNQRVRYDFDKPANAQGLPEAVAKAVQAALDAAPAAPAAAPTAAPAATPAAAPADVNMTAA*
</t>
  </si>
  <si>
    <t>C_970054</t>
  </si>
  <si>
    <t xml:space="preserve">MASLTMGSGLVVESRGLLGHSPAQRQALKPCIATFGRKWHPRATAAGASRGAQDACIGRYAASSRKIVCQASSTPVPYNNNSPRSPEVFSAAGNGVFVLMLLCVLVFIADNLLHLPGMSLLHLNHYKPQWWQWGTHLFCHANFAHLSGNLFNLCVFGKMVEETEGAVGVSLAFLVCGIGAAIAAFFLTPALAHGRITVSVGASVSVATRLRWNLKQLLEAAVLGQFVVRQVLEEAKNQATGGLVLGGLAVSHVAHLAGAAVGVALVLALSKLPPA*
</t>
  </si>
  <si>
    <t>C_970055</t>
  </si>
  <si>
    <t xml:space="preserve">MSTASTNPPVAPQLATMVAKPKDLLRELREGNALKALKTIKNQVIGSKSKKSAFISAGAVEEVLGVLRSCLASAATTTASAATALHPQEHDLQQDQQLLLQQQAAVVLGSLAYGHPAGLRQLISHGGLPQLVAMLGAADQAVVQAGLRALKLATEQQEALLQLQGGPAAVAGEQQREQVQLRLDEPAMAAVVRCLDAATAPAAQGQGVAGAGPNAAAAASGSGSCGSGDSVRGSVAALAAAVVAAACRRPEELMLAVKAGAPAGLIKLLLEGERPDAQAAALEGLALLLPHDPAACGLALSRPAVYGRLTALLRDTEPGVRLLAAGCIATLSRDPACEQPEAMQRAALPVLLRLLANPSTRPHVPAVLARLIEGSEPLQKAAADADTVRLLAGLLAADAAPPPASAAAAAASPATKAGAGAPAAAAEAGSSAAAAAGLASTSAVAALREGCLRALGSLCLNRDDSRKQLLEAKVLRHIVRSLEDPCDGVRAAAALCVRALSRCVRTLRSSLLDGGGELAPVLVALLDDANVDVRSSAAAAMCNLVLDFSAAKSAVLAAGGLRRLVALTGAEQPPALRHHAAWALGNMLYRADAAVRTQLVQALPWSRLVGLLSDPEPGVVEQALVILRNLCMGDRQHIAAAMEWAAASPAAAEAAADAAGADAGKGTEDAGASAAGSGSGGGGERSGAQQGLLAVLQDRIEAAAAAVKTGLPDAAGDDQAAEPMDISGAGEPPASRAATPGAAAASPLPASSSSPGSSTNFAASSSPQQPAAIAQGTHALYAVANLLTGGAALKDAVMSRRQLLAALVAHLKPAAGDLALPAVWCVINLTWAAAAAAPPAAVGGGAGDREARTEQEALGARCRALQELGALEALEALSHSHSSRDVQERARTALEQLRRGLGQGSADADAEGAAVL*
</t>
  </si>
  <si>
    <t xml:space="preserve">MGFFDKLLSLFGMSGKKVNVLVVGLDNSGKTTIIERLKPRPRQAAEVAPTVGFTVDEVEKGPLTFTVFDMSGAGRYRTLWEQYYREADAVVFVVDSADKLRMVVARDEMEHMLKHSNMRKVPILYFANKKDLPVAMPPVEIAQALGLDDIKDRPWQIVPSNGLTGEGVDKGIDWLAERLS*
</t>
  </si>
  <si>
    <t xml:space="preserve">MSGQSGAIAEAAKASLKDAAKFLFFNEQGTVLASNFTVEPAELKPLQALFNDRDDAIKHGIIVLGTRYEVGGRGAGGQRVQAGSRQGPLPAARCSRYLLYPWMASHRPCRQLRSQQRSCLGVKGICSQGRSVRGCGCQQLCFPETMQIPHARMPWRAVSVYDGKPYCFLHLLSGSDR*
</t>
  </si>
  <si>
    <t>C_970058</t>
  </si>
  <si>
    <t xml:space="preserve">MLRVPGFTVLKSAGEVAAACEQLRRVGVWAFALDFAEGGTTAAPAGANTNLQLPSVPQVALGRGIATNSVGLPQHFELEPLPAGGCGPAASAGGMPTFALGEAAASVTGRLEGIALCAADGCAVYIPLAATVALPGAEGGSSGGGAGGAPAAVEKAAREAEAVWLEVRQLLAHKQSTKVTFELKSQLLMARAAIQAATATTSKAAIAGSGDRTAPDTWAGAGGSRAGSAAGAFTAALAACDASGQAAGLPMSKAAAAEAGMGAAAAAAAAAAAGGGGGGALPPLYVADPVVDNMPRGKSGKLSLTKGLEERMKMPEVCGSTAHTKALGVLNCAGVVVRQLPTRQADACRRAAMVRRIYIDKLPRLQSEGLLRPLLELEMPLVRILARMEGEGIALAPQVLKDQRGPLEARLRQLAAKAHLAAGMTFDLNSPKDVSEVLFQHLNLPPPPCAFSNQNQRHPSTKKEVLEELEESTHHPIIRLLLDYRTLHKLLTGFVETLYHTAKGQWQRQQHELERCQGQGQQPQRGGAATGGAVKPGGPGPVPDVIRLCGTWLHTSTATGRLAMDEPNLQTVPRPVEYTFMASQLSQASAGTPPAAGADGAELKLLPGEERGGGAGEGGRSVTLHFNLRSAFVAPPGYMVLAADYKQIELRLMAHFSSDAALCALLRNPAQDPFILLAAEWKKVPVEQVTPEVRVQAKRLAYGMLYGMGTNTLAQELGVSVAEAGELSDNFRRAIPSVDRWMREVVEAVRSCGYTTTLMGRRRYYSRINERASKDARSARAQAERQAVNTVCQGSAADLIKAAMVTLQRRLEAEGLAPHVRMVLMVHDELVFEVAEQLLPAAARLVQAVLEGEVALSVPLPVKLSAGPSWGQLRDYEPPPVPPLPHQQQEQQQQDQQQQQSALGAPPPVWR*
</t>
  </si>
  <si>
    <t>C_970059</t>
  </si>
  <si>
    <t xml:space="preserve">MATRHAAQLVAARSAPAIWQRRWQRSPVAQAAQRLEAYLPEPLCQAYYDRSGRQFDLYEWQAECLCQMGVLMGRNLVYCAPTSGGKSMVAEMLGIRRLLTTGKPFMLVLPFVALCAEKADALQALLAPINRTVNSAYGGQTSGKIIQPGVGAIVATIEKANMLVNAMLEEETLGELSAVIVDELHMVGEEERGYLLELLLTKLRFATSAAATANSALSSPGGGGGPNGMTEVEEPPFDWTTVGPAYQRDGLQVIGMSATMPNVDVVARWLDAALYITDFRPVQLQEYVKVGRRIMDGSGALVRELAPDKGWEDKDTDHVALLTQETVREGHSVLIFCASKFWCEKVAEHVARLVAIAQRDPPPNAAAAAGKDPDGGVSPAAARNARDTYVQELRRLSGGDPTLPDLVARGVAYHHAGLSNEERDLIEAAYKAGAISVLTATSTLAAGVNLPARRVIFRHTYIGKQDNPIDATKYRQMSGRAGRAGIDTAGESFIICEKNRPVAPLLALMQQKANPIASCLTEARKGMKRAVLEVVASGAVSSGTDVKRFIACTLIHAQHGFGAVAKATIAALHWLKDNGFIRVDEATLNWGPTPFGKATLASSMPPEEALVVGVSVRADLERARMSLVLATDLHVTYLVTPIKEDLRVDWEIYFHWFEKLSKVDARVAELVGVVPGYLVKLRQGHRGARSGAAGAAVTADSEKERIARRFFAAMVLNDLIQEVPLKEVAEKYGLGKEKGPLEGLQERAGRFSAMVAAFCERLGWSDMEVIIAKFQSRVWYGVRPEVVALTEIPYVKGHRARLLFKAGLRMPEAVAACEFDRLLEILSAGGGAKNPEQEEQQRKTERRAARMILQGAKDLVNQKVGCRFTG*
</t>
  </si>
  <si>
    <t>C_970060</t>
  </si>
  <si>
    <t xml:space="preserve">MDWDAVTADPGSKLRGLQQLGFRYTVAVTGTPGGSRVVAASDTSPPEHAVQATIQLPNAQWEVLVSPDSGWNADWYAGLLAGVVVLSVAVAVALFVALLSRRQHQMLLEALLPKELIHDLREEHTASLAACPRMNMGETPADLLLDVVFIRTALLRNMDLYTPLNVKKQIKGANLDAEVAQALMQQLVGGTGHQLSTLVPYRSGMTYTHDGSPMPGCASPDTHSSGHHGPSGGGATIAAGGAGGLPPGPPHLTALRRSGGSVYNLETMSGALAFVLSPEADTTPPAPPPSALPHGGPHGVAVLQLQLQAVAGGRIGLGGSGSAGGLTLAGQNGGEQYARSSMPLLPHQASPHALQQSQQQQRQQQPLRALRPDVSLDGVLLPPASAHGHLLAHTHSTGHSTGGGTAASGAGTGPPTVGVRLHAEQHGPGAGAGHTGHGAALSAGSLHEFALHAGGDNALPLAREDGVLSLGTSPALTGRGTGLATASGLPGSSPPTGACAISFGGVAAAAIDSGNGSTHPGAAGSGPASQCVGGEGGGSATPSPRLRERECGRSDSSPQPYTVTAQGVQLSASPGATPPLFGSAARRGTGPGAVLGLAGGAAAAAAAVAAAASEDVVLQVAAPPLGVAAALANPTPAYLPVVPNPIPVVNIVEQAEKLLARVDDWHFDMLEVAKATNGHALSVTGFFILQRSGLISRFKLNPVVLARFLRCVESGYVNTPYHNSTHAADVLQMLHVIIHNAQLHVHYLDELGLLAMYFAAVIHDFGHPGLTGDFLVNTSDQLALRYNDRSPLENHHCAAAFTLMRRPEFDLLAPLSAGERSSFRKQVIELVLATDMKQHFSILSHFNTVHRLAAYSQQQQAQAQPATATGPPAATGADGHSKPLSIIKNPSEVREVAAAVGELTVPKPLDDTERSLSLQVALKCADISNLGRELECYKRWVALLEEEMFLQGDKERELGISISPLCDRTKVGVSKSQTGFFDFVALPLVHAMSSAFPGAARMMRHFLANYNHWKAVAPAAAPTPPAAAHKADSETKPAVAAAELAPSSGRPTLAGAVVEVPAALASAPTALAPMTKAMAKLRSMGSRRLVAAEPPAAADAAANGHAASKADAEDKREKEREKEKEREKPGEAPTEAPHGHVDQGGGI*
</t>
  </si>
  <si>
    <t>C_970061</t>
  </si>
  <si>
    <t xml:space="preserve">MLRAFNKTSLLSLGASSQGQPAGMGEIASAEGALEHRNTSVTLNPEERNDTGEMEVASQNGGQQGPSGGAGGASLPLFVTGVMIRGHKGDLARFFELPPSESLRGDFHCALRKRVLLQGRMYVFDHYVCFYSAVFGFAKKRRIPMRTINSVKKKTHLGFPNSLEIDAEERKDFFTSFLSREEAFQLIMKLLPDAKRMCEDDSVTARRSTDTGSGVGGPREMASPPQRGAGGEHGVRGGRAGGDRSLMTRNSGSMVDEGDDEEEEEAGVWTVEPRSAPPVIAGSRHVLHSALPGSPRDFFETVLADNAPFFEDFLDSQGNRRINLTTWKRHPQLGHVRDLQFTAPIKGAFGNWGVSHTACFQSHRFCLYSDDHIVFESSQTMTDIPYGDCFTVDQRWDVKRDLAADPDKPQVTFDLHVRVPFTSRCLFKGVIESGSYKQVQDTFAQFIDQLRPVMTERFVTRNTLNIRDPDGGTSAGGGGGGTAQTPRVGSAPRNASMARGATLQHTPSLRTSQTMPRNNAMHSPQQAFDAVEASPHGDGLANGSALGLGAEGGGRGHGEPGVGRLLLSLGGRLADGARGMLERGIDVVLNLTQCQCTPQMRFLVAVVILMFLANLTCMLTSMWPLGGSLPSASPAPRLLVQQSSVGAPGAESGFGLPQDLLHAAGAAAAAGGGGGAAAGGLGDGGLGGSYWLQRLGVLQQELQLLQGRLEFVTREVNVVMSHLAQAGAAAAAAAAGAPGGEGATATAAAGGPVGQEL*
</t>
  </si>
  <si>
    <t>C_970062</t>
  </si>
  <si>
    <t xml:space="preserve">MMLNALRARPGCPGRRKMSCQAVIKYNSKIAQNKSKRKGAGWINIDYDRLYTQPSFNPGRLVGPIKLQPVPGKGRGLVADRELPAAETLLVSEPVGTALAAPEGRELLPHHLVAALENMEAGGRMGAADRARLRLLYDGSAPDSPASARVRGASLDDFRKIDDKLRRAAEAPKKAKGKGFGAPAAAAAPKAAAINTGGELERLVAFNSWGNSYSDLGVAALRKERSEAVIGVWPEFALLNHSCAPNTVAFNVGQSLVVQAAAEIEQGQEATTCYLGDLVQTPREQRRAWLKGSYGFDCQCERCRAEAAVPAEVSAAVTAAYELATSEQVRQWLRNSAYAAYFTLAVIRDLPDGSGPGDLGGLFGRTGAAAPFGDPEAPTRLAGMVEAVAPGSDLHLYLTLEALSRTAEAYDREDPRVAEATKSCLRAHILRYGVVSDAVLRSLLEARSRTQHYLGRITLASQSEGAGTALAGSLLKQTAAQAAREMAGTGAE*
</t>
  </si>
  <si>
    <t>C_970063</t>
  </si>
  <si>
    <t xml:space="preserve">MQQCVGRSVRAPSSRAVAPKVAGARVSRRVCRVYASAVATKTVKIGTRGSPLALAQAYMTRDLLKKSFPELSEEGALEIVIIKTTGDKILNQPLADIGGKGLFTKEIDDALLSGKIDIAVHSMKASSGANDVPTYLPEGTILPCNLPREDVRDVFISPVAKDLSELPAGAIVGSASLRRQAQILAKYPHLKVENFRGNVQTRLRKLNEGACSATLLALAGLKRLDMTEHITKTLSIDEMLPAVSQGAIGIACRTDDGASRNLLAALNHEETRIAVVCERAFLTALDGSCRTPIAGYAHKGADGMLHFSGLVATPDGKQIMRASRVVPFTEADAVKCGEEAGKELKANGPKELFMY*
</t>
  </si>
  <si>
    <t>C_970064</t>
  </si>
  <si>
    <t xml:space="preserve">MVFKGLVGGHERWDNKGGSNWTVAVEVAPGVGLVQALNPTYASTRELTSSLLLRLEALVAARLLTPEQGSVLRVLAWQHDMGLIKAYQEIRNNKDERQVAGVLAGRCSWLRPPGLNVVHIASEMAPVAKVGGLADVTASLAKAHQASGLLTEIILPKYDCIKYDDVKELKKMATLHVPWGPDPNRTIETYVWSGLVDGLPVYFIEPNCSERYFWRGKFYGEPDDGARFSFFSRAALEFLAQRQHEAPDIIHCHDWQAAAVGPLLKETYRASGLARTRAVLTIHNMAFQGHLNGAFLQHMGLTPRAAHVTSPDIMLDGNAPPPAPANNSGNPYGHMWLNLLKGAIVYADRITTVSPTYANEVLGEEGKGLQHMLQRHRHKLAGVLNGLDYETWNPATDPCLPAHFTSEDLSGKRACKAALLRELGLPFDGVLPGSNGHDSNGNGNDSGSPWGPNGRPLIAIVSRLTQQKGLHLMKAGLKAAVAAGAQVVVLGTAPDPKDQAEWEALAKEVGAGGDARIVLRHDEAMSHRIFAASDMLLVPSMFEPCGLTQLIALRYGTVPVVRETGGLADTVRDVAKAMPEHEKNGFTFTAKDAPAVEHALQRAINAYRDGRTWWQQELMPRIMRQDFGWTQSASTYQRIYNEAMH*
</t>
  </si>
  <si>
    <t>C_970065</t>
  </si>
  <si>
    <t xml:space="preserve">MSAQLWQPPAECCSPMLFPHTTGASTASDGDAAHHGDSASSRSAHQQQHPFWNSQEQRLLIQQMSNLQWQLVQAQEHVEQLQDELEAARVAMSELVAERSEARAEVARMEATANQFSKTVAAAQAAEVQARESEQHAQHATGLCEAQLLAVLSQLEINQQQFNMREQGLQQLVVQLQGERETLKQGSQQELMSLQQQLEQLKCTCQAIKLESGQEVEGLRQQLAQAQAQVRQVAWEQAHQWQQQDDAMEQEKQQLQEERCRSAALEVEVQTATRRLQDFKKQLQAVSTAAHAEVVNMACWSTPTSAVQHNVAAAATAAQYPAAGHADSLPGPEHDLDELHSSLDMAVTGGVFDAPGRLTTCMLPAYADAMQGQEQLDLASGGLLVAMSSTQHVIGSSACQHLAEPVLQLRYALKTLAQTTMELVKIITGGATLGNLPAMDIGAPTMHSAGSTTGISCSLKEHVWIVENLHEMTPAVQQMARQLAACLPYLTTSELRVQLTDLKQQLDQERAQQFEEQLETRVHLASLQRVAQQLAAKVTEYEAIIPKLH*
</t>
  </si>
  <si>
    <t>C_970066</t>
  </si>
  <si>
    <t xml:space="preserve">MQAALRAPVTAPVSTKCRSAPITVRCLGTQLPRPAVSVAAGVQSRQAVVPRPLQHASQQQHARGESVIVASSAASVPAEAPQSNWKLPVYIVLWYAFNIIFNIVNKSTLNTFPCPWFIGTWQLVASGLFMAFLWITRLHPVPKVDSKFFMALMPVALFHTVGHIAAVVSFSQMAVSFTHIVKSAEPVFSVALSGPLLGVGYPWYVWASLLPIVAGCSLSAMKEVSFAWSGFNNAMISNMGMVLRNIYSKKSLNDYKHIDGINLFGLISLASLIYCVPASLYFESGIWKGMWEASVAKTGEWGTAQLLLWGGFFYHLYNQLSYMVLDQGISPVTFSVGNTMKRVAVVVSSVMFFKNPVSGLNWIGSFIAILGTYLYSLATDRYADEKKKAAAAAKKAQ*
</t>
  </si>
  <si>
    <t>C_970067</t>
  </si>
  <si>
    <t xml:space="preserve">MQPGCIGPRRAPPPSAVLAYDATFSATAAASAAAAAAGHAKGHAGHVASGGGAPRRQAASDTWGSHDRGVDAAISRQQVQAEPLRRQRLAAHRRALSGGCPDFPPPNLVMCAGGVTYPSTCDAQVKGFCAEHILPGNCVPGSRMALTCSLSFAEQQLSSGAFAPAPKPLTLVLTAALKPSGNEDGGGCPWYLIKELVGGGGSSAVGSSGAKLSYGGKSYSLALAGQGDFNGNDNLVQLADDPLEPTSQILSYAGLALRAGSAYGLMQLGSGEVGADPEPAAATFAAAAIAAAAAAPPATASVALAPAAPARSVLRLSATPVPEAGDGGNGTTGPVFNFRVRHVEGTVTVIDPGEYATAPVVTEEVDLLPPGPDGYEGNDNLLQPLPSPGPGGSSNTAARLLPVFSSRGLALRGTSSGSKFLIRVEDFGSESESNSTGGSAGPGPGPRWRTVTTALVGGYNETEDVAEDEFVYTPNGTLSRYVSVPALCFDTNATAANTNASSSSPGADPGRTDILFLTDSTGSMGTAIADVRAQARRIKDAIAAVAVDVWFGLAQYRDTGDVFVWHLDLAVGPHPPAVIQAAIDTWSANGGGDEPEGQLYALQQCALNPGVSWRSDATKWLIWFGDNPGHDPSNAGVTLPASIAALTSRGIRVIALEMGKLNQWGQATAIANATGGAYLSGATVNPANLSSAIIGAARSGLAGRLAARPAAGGCDDPRVSLSFGDAASAFALAAVDRGQRLCFDATAQPHT*
</t>
  </si>
  <si>
    <t>C_970068</t>
  </si>
  <si>
    <t xml:space="preserve">MLNPQAASRRGLLLGSATIAAAALTPWLGLDTGDAQAAAAAGALLHSRRSDVPCSLTIRNRSAMVVEARWVNYDGDEEPYATIPPGHEWTVDTFETHPWRFRDARTGGLVVEYVAARGPRLLQLTDTGAAEAEPAGSSAQGRGARQSQASDSPATRTGSGSPHAMDDVYADEDGSSEGAVTALQPEPPATGLAGGFDGLGHLQAEYTLATLLSVGILTREEQALLVLGLEAYPHPLTLLVGLLEAGSVIDAAGGSRGRRPSMLATWANTLQALGGKVERVVITRQVGGIFYARIVLSQPEQPQQSQPRGLGRPGAGSASSTGGRRIVSVDARPSDALSLALEAGVDVFVSRPVAQLVQRQYEDAERELPDLLLPPPEGGPPGLGLDEAGQYAAGRQLRSGAGQLAGEAMSA*
</t>
  </si>
  <si>
    <t>C_970069</t>
  </si>
  <si>
    <t xml:space="preserve">MIAVAFVLCNMDKVNMSVAVIPMAAELGWSATERGLVSSSFFWGYSATQLPAGYISTKIGGAKVLAAGVALWSFGTLIAPPAAQTSLLALCATRVLVGLGEGFAPSAATAVLAKLVPSTERSRAVAAVWGGLDVGSAVGLLLCGPLIRMFGWPSVFYLFAVLGLVWVAAWPLVQPDKMDPDMIAENKKKEQERATRLALAQANEVAASALESVDETPVSATYAKLEKSLPPDGKVPWGEFFRSPPVWAVTVAHFCFNWGYYTLLAWLPSYFELALGLNVERSSFLTLIPYIAMTAMMPLVGPVADGWVKNGVPLTRVRKICQGIAFVGPAVCMIACAILTPAAAATAKAATTGVSAAGPVLTAVLVGLMSVAFALGAWSRAGLYCNHQDLSPKYASALLGITNTAGAIPGVLGVTMAGYLLDTTASWANALFIPTAICQLFGAAVYTWLASSERQSWS*
</t>
  </si>
  <si>
    <t>C_970070</t>
  </si>
  <si>
    <t xml:space="preserve">MQRAEVWPLELVPSPLAGQHFTPSASISTSFYFSSSPLNADYSSAAQVSADYNKKAIDDVSQLLDADEACSAAGGIGSFTTDACSAPDQSPSSQRELQRSFGSEAAAHGKCSRVQAAAPFKPASPAVLKQQLQLEADAILTEFRQALSYGHGAQQSNVVTGDAPMAQMQEWTLSAGHNVTSCAAVATMDETPTSWRGVGRTALESITRADGRQVDITPQSEAASCMGPHCTSVSGVGGLDSRCTALLRPVSTTTASGGFTDQPSANRCSLAGIAARAGTASPMHAHSRSAAGGPPVTPPHKQAGGEACTASVISAAPDQIAAADAVGRAIPQLLKLVQENSGLARANEQLRGELGRTQAAQLEVQACTKLLQAMLEERGHEVARLSKAHLWHTVQLESQLTCCQEHILQLECAQSQFTLQAQQQAQQLEEANAQVAALSADMAGLHARVQEYASECHTQQQHAVVLERELAAMSVAVQQEADAVQVADAAAAAVAADTQEQHSNWLQLLPPLMVNYTQVLIVTMVKV*
</t>
  </si>
  <si>
    <t>C_970071</t>
  </si>
  <si>
    <t xml:space="preserve">MQQPQQAQQQQQQQQNHASQVNPVWLAQSRLRRRKFDECIEVCTGILEKNPYDQAVWYLKTRALTLKNWLDDLEIEEEGVADVLLDEHQVAQVPRPGTSLSRPLTSASGSGAPSQAVRPMTNSGRPLTGFARPGTGSQRPTTSANGRVGTASLQQALKGAKPGTARPVTTSGRFVRLGTASLASEPGGPFINVERLDLRKYAARPLLARALCDYLIYTEHNMKKALELCALATQVAEYQDWWWKARLGKCYYQLGLLRDAERQFKSSLGQGQGAAAAAAAGVVGGGSGGPSGPGSNGLNGGAVMISCVLELCKIYLRMDQPNTALEHYTSALGAHPGDSSLLLGVARVYDALGDAEKAVAFYKNVLFHDASNVEAIACLAAHHFYTDQPEIALRYYRRLLQMGVTNSELWNNLGLCCFYASQYDMCLGCFDRALALADDNALPDIWYNIGQVAVGIGDLALAYQAFKIAISINPNHAEALNNLGVLEYRKGNDDSAASLFRSGQREGSHVFEVFFNGALLAFKAGDFQVSFDLVNKALEAYPEHTESHELLKQLKAHFTML*
</t>
  </si>
  <si>
    <t>C_970072</t>
  </si>
  <si>
    <t xml:space="preserve">MKGNTGAGEPSKRPRLAVLQTPGGLPTVSSLGLTTPSGSLVPPSTVDRLNALPSGDGLLDYLRGRGGKIKELEDELAQARARADKLQMELAAKNEAVAVLTEENKALKSTSASSISGSSTALQHVNRQLDEQLHATMLLEQDLAASKQREAISVQRLSSAEAALAEHKAEQACLAAEAEAATARLRLELDAARAEAKVAAQKVELVERMAAKRVEAEQEVLKVAMVQLDELRASSADLQAELESARQRATRHEAELTALRTSAQHVRLQLLEEELRAARDALAVSQAGLLKPSDIAAGSAAGRGVMVDSSFADRLHVQAAAAPSTAGVGAASTGGVGAAGETELPEPLQTAWAAITRALSVPQGLPVAAQAAEAWRSAAALGEEVMDLRAAVKAKDETLMQLRAALSNPQLSSCFQASGSEAYATELQAQLSDSRSRLEKALTAERVAERRAAAIAQERDALRAALGAASTAASSTSAGAVLPGSLSGQLLAAEQAAAVTQLHALNEDLQKQVAALQAEVAASASAAEAQTMAARTSTTRAEAAEQRIKQLEREADGLAAEVAQLQERLGRGELIRGGGVRVLHLRHNPEAEAKQAAREAAVTQLGAENEALRLQVAELEAAVAALQTMAGAAPGVDAAQPMASESDTIPPIPAPALGGGVAMAVKDAEITVLRRKVEECEKAMHRLKAVFKERITVFREACYSLFGYRVDMTAEATTAADAAGAPTTFILKPQHADDPAALLVFRYSGGRMELVPNAFTRDRLSREVDTFVRKFNCIPALTANLTVENFQKQTQC*
</t>
  </si>
  <si>
    <t>C_970073</t>
  </si>
  <si>
    <t xml:space="preserve">MPRVQVLEHTAQQLAGGRPKEEVIVGWGNANTGYGGCISRLAAAAAAEVAAAAAAAAAAAAAAVAAXXXXXXXXXXXXXXXXXGACAHLGSGGGGKGHVEEESAAPPKKRRKRAG*
</t>
  </si>
  <si>
    <t>C_970074</t>
  </si>
  <si>
    <t xml:space="preserve">MRPRALHVSRPGIPRPSPASRLRCLSGMWVRCIWDIMDREVAWPLLCCILSAISLRLRLVLIRKRWSPSCSCPQPTFRLRHSKIFRRTGCAPVTACGQNIPPHRMCRCHSMRAVVTPAEHAVPSLPTSKIKRFVPGISKIFPGGYAPGTPHS*
</t>
  </si>
  <si>
    <t>C_970075</t>
  </si>
  <si>
    <t xml:space="preserve">MKGEGQTDKDKAADVAKEGAAKEEEASTAPLPDKVLVGGSPEYYVERKLGKGGFGQVYVGRRVSSTKQKDGPQANQVALKFEHRSSKGCNYGPPYEWSVYNSLGGVHGIPKVHYKGRQGDYYIMVMDMLGPSLWDVWNSSGQVMSQEMVACIAVEALSILKELHAKGYVHGDVKPENFLLGQPGTPNEKKLYLVDLGLATRWKDAVCGTHVEYDQRPDVFRGTVRYASVHAHLGRTASRRDDLESLAYTLLFLLKGRLPWQGYQGDNKGYLVCKKKMATSAEMLCRYTPPAFRQFTEAVVNLKFDEEPKYEAYMKLFEPLCGPAPSRPILVEGGAKVGQKRQRDADEQLEDAGPKKKVRLGLPATQWITVYNAHRPMKQRYHYNVANTRVEQHVEKGNDDGLYISSVACCQELWALIMDAGTGFTAQVYNLSQHFLPKEWIMEKWEEGYYITAMAGSMSGSSLVVMSKGTPYTQQSYKVSDSFPFKWINKKWKEGFYVTSMATSHTRWAVVMSRNAGFADQCVELDFQYPSEGIHRRWDAGFRITACAATPDQSAFVLSVPRRRPMDETQETLRTSAFPSSHVKEKWAKNLYIAGIAYGRTVS*
</t>
  </si>
  <si>
    <t>C_9800001</t>
  </si>
  <si>
    <t xml:space="preserve">MYSSTSPTGLFRVQPVCTASQQQLLAAIDRKVPADLHAAAEGSGDGALSDAELMAALAGSANGKAPGSDGVPYEVYKVFWALLGPRLCAAAAAAFVAAADAHDGGEMAAALPASWREGIITLIYKGKSLDRAELASYRPIALLNCDFKMVSKAVSARLQPALDAVVDELQTAFITGRWIGDNALYLQGLIEWMRLDVGAGGTPRQGGALYFLDIEKAYDRVHRQWLYASAEGLGFGPRMLRWIRLLTANGSARVSMLCPAPTQQAGDSGPQPVAQSRLAEREAEWQRAAAQLTTTAAQHFHNNPVALDPWLHRTSAAAGLQNTPARELQSYASPSQQSGEGPRRSARLQEQAAGGAGPSTGPATAAAAAAAAVEGDPRMPPPDASLLRASHRTAQGG*
</t>
  </si>
  <si>
    <t>C_9810001</t>
  </si>
  <si>
    <t xml:space="preserve">MSGNKRKANVMAPAFTLLAEAIRRDTFIMRVVYDKMLQLLDTNGEGQGGGQRGPRGQAAPQVWLRDTVALKEIRETFYVPGHVPGSAMLEIQAGKVKDVACNMRQQKRARGAAKAANIAAAGRRTGRRRAQVDTAAAGDDGDAVPPAPARRRYTKRGAATAAGAVPKRPRSEKPHDLAAAGTGTAGTGGAAAGATARGQQAAAAAPSASGAELCVGEPQLQLRRSLRDLQGSQAQGSRSVDDHSARAGGGGGAGAAGTSAARGGAATAGGRDAVHVEGRAEDGGHRVVVKAAARPQPPTKGGGEGRSRQQAAAAAPSVSGGPHDGQAQPT
</t>
  </si>
  <si>
    <t>C_9820001</t>
  </si>
  <si>
    <t xml:space="preserve">MLDGGVGGVIPGPSGGADVFRAARNPLYDLEHLDADMEPELEAAGTGTGLGRGPSGVMNLDAALWAFTEDGEARASNSGATGLVRMQPSHSAAAAAGRLGAGGGAGSNASSSHPMLETLGSAGPGSSQHMGLPPLAPAPSRGGGGGTDASAKYANPLFREGSMVSTSFTAAARAAAMAAARNVASMRTTAPLEPGGGIDAAAVAAAGGQDPGAAAAAAEQRLASGPALTWKGPSVSGEAAAAAAANGSGTAGPRGLAKVFSLKRSGTGARGQADAGSGSGSSAAAAVAAGAAVAAAAAASAGGGAGQEASMSVVRPNSVGAAPGAVAAAAAAAASSPQSQRRATSATSGLSFVQQQQQQRGGAASQRLHHQHLGGIAGSSGTGSASQLPGASATPRALAAAYGSAGGGRVGSVTGRYASVTGGAAAFGVLGSGNSLTGGGVPSTPGGGHVPKAAMAAYDVGLLNAGVGEVDMALVQRKLRALFWFRRPQILIWISHVNFLQNSLSLTLCIYYLFSYNTGNSILQVSSRLLYVWLPLLGANLLFMVYMGWVVVPLYTLVSTTCVRNPRALQAHIRRHKKAEAEEEGGITGCVRADVTEFRSAFNALDADGSSTVTTDELFTHLHVLGTRATKTELKSMISQIDNDGDKRVDFDEFVVFMVFSVFDDNGNSE*
</t>
  </si>
  <si>
    <t>C_9830001</t>
  </si>
  <si>
    <t xml:space="preserve">MGAAPAVATVCPPGYLVSRLVFSSARSSSGSSGDAPYTGLGAVCMDAATAATANSSSSSMRGSSSSLTAGVPATVGPFDQFHALACGDANSDFITSVSGCSGHKPAIATKGNPTADSTGYITSVTLGCRGDTGSHQRRRMIEDAAIGVSWSYDCPSGTVLTEIRWAIAPAAASTDSGTSDTGLLSGVAFRCGLTLAGLPPALPPATPSNAIATFTASDSSGSGQQQQEVVALQCPPGQFLTSLYGRYMAAVEPAEDGSGGSSAQINSLGVVCSGAALALREASARAHNASANNSSSTYVAFTAAACPAG
</t>
  </si>
  <si>
    <t>C_9840001</t>
  </si>
  <si>
    <t xml:space="preserve">MAHAHHTMDVESLSSSEGKAKAQLAMMTAPVVKDEWVRGDPGPFGLLCFGMTTCMLMFITTEWTTKGFLPTVFCYAMFYGGLGQFVAGVLELIKGNTFGGTAFASYGAFWMGWFLLEYLTWTDKALYAGVQSGKSLWCGLWAVLTFGFFIVTCRKNGCLMTIFSTLVITFALLSGGVWDPRCEQAAGYFGFFCGSSAIYAAFVFLYKIELGISLPGVRPVAYI*
</t>
  </si>
  <si>
    <t>C_9850001</t>
  </si>
  <si>
    <t xml:space="preserve">MGLPYTLQYLVDGLGAIAAVVSAPAAAAAANAPAAAAAHAASAAIASAAVAAGGVTVAGARLNTTAADTDAGADADADADTGADGEGARRAPGFPARGFGGGPVPYQEPQEPPRASGSDGADDNSSSGSADDGGRSAAGGNTSSGGVLAAVEDKAVRLPALASECERLLVAVKSVARGFSDPQVEAACRRFRCYECQRLRLDHAAAAAHAALAVATIILAARRLRDGGSGGGSDGWDAGSSWDMLKGAAGGTLLQPAAAAQQLLQGLPAACLLLSLALVPALVLPAVLLERIGPQAGASWRETIVNLMHVVLVAALCLYGKYGAGGEPGGGGGEAWQLPLQAGRALALLLVVVQPAAYGIHFASGYCCWVLDMVLLTLVHWRCTALEAAERGGGGSMGGGGAEQWGVCWAPSSWVEAIAPAVTGVVASGALVAAVDTAWRLHFLRHQHQHQWQQQRWGSQQPRRRAVRREQQQ*
</t>
  </si>
  <si>
    <t>C_9850002</t>
  </si>
  <si>
    <t xml:space="preserve">GPTSCSFPPCHGPTQEPRGPSHLTPTDSPADGSANTLPCSSAP
</t>
  </si>
  <si>
    <t>C_9860001</t>
  </si>
  <si>
    <t xml:space="preserve">MPPITVLTLRLPQPLPLRSPSQPRTPPCPCSHLPQPRIDVGRTRPWCAVPPTRPSPKAQQQLTSPAPMHDTRVRPLPKKASFGPPNGPPPARGLINRISTYLVVTHVPLLP
</t>
  </si>
  <si>
    <t>C_9860002</t>
  </si>
  <si>
    <t xml:space="preserve">MNRRGDRGLEDSPQPYAPINTGIYFLRQWSGGAAFLDEWLSWQERDVGHDQDGFNTLARGFFFHRDPDLRLPVFPDAHTRITLPRGSTSGSGTNDGSERDVGGVGDGNTTGEWAAPRTFRAAYSNTTGVSFLPASMFGNTYTYVNARLWEKLKHPLYAIHWVWGGSTLESKRQNMRDAMKFHDEPDYYTSPNLVTFDLDLLPVPPTFNSWFSTEHMIRFHVQAANYQLQQAYYAFAIALIANRTLVMPRFQCYCSKNWYQTQQCRINFEKATTFPFTCALSHVLRVKKLEAGFRLPDNTEYSGHRVFIREYSFLDNPKVPDSLKKSFVEIVPSQMPRAANLGADELVVSVEPAPRGYGQRVTVAAPLVDRELRQVLGRFKGVRVLHFPQPARTLSGFSTYATWEQYDAEIQKHVAYWCCRAPGDMRAYNLTERLQLVALPPERYKSLPALTAAGDPTGAPAPGSSSYLHEAPPLPPRAAGGRPWCDGVVARHVARHGRAEGRLGELLQCIGDDAGG*
</t>
  </si>
  <si>
    <t>C_9870001</t>
  </si>
  <si>
    <t xml:space="preserve">MVWLPFNSSTWTTVSDGEADPLAAAADRGRRLPPGLSQMCVVLPPDSPPPAAPSSGDSPSPSAYLMTGPTTAREDADSEEASGGGNGTHARPAGRKDNCEQHAPGGSTAGHQARVAVVVVACVLAAGGCVLGVSWCCGLLPDVRSLLRLRCSCRSSSCRGSIMLRGRLIAA*
</t>
  </si>
  <si>
    <t>C_9870002</t>
  </si>
  <si>
    <t xml:space="preserve">MCVRGFFWLATRHDVMGIWQSAGGAWQSEPGARWACLLQDDDPTAAAASPEQQDTSGWDPVWGDRCQQLVWIGVDPMDETALRAMLDGCLLTDEEMALGPERWAEELEDPLPPWAVEGEEDEGEWEEMEEGEAGEMEDMEEGQQQEEVLASGKPGKGRS*
</t>
  </si>
  <si>
    <t>C_9880001</t>
  </si>
  <si>
    <t xml:space="preserve">MLRWIRLITANGSARVCVNGMLSDAFPVLNGLPQGSTASPPLWVIQMQPLTSFLRRQLFCRASNARVHPDKSKAMGLGRFAHLTGPCPHTGVPFTTGAVTHLGVPLSWDSDAAAADLYTRRARGMAFVARLWAALSLTLVGRVHIAKQVLAAKLAYHFSFLNPSPAQLKELTDLVDHFAARSMHAADASLVSHGNPLLLPKRETACLPYKDGGVNHVDLPAFLSALQAKTFALLAQPGRQPWKTLTRALLTHVRPDSATTWAWVYSDAPTPVGLPARLAAAVGHVRSAGVEQHPPQPATQPPAAPPQWRVSLDQLWVANAAGAVSYVHYTGRLLEPGPGVLPPAVDGAWQPACVLQHRKPRHLWTFEERAAYDAASPGDRAGAWPRAPYFLAPEAGVVVHPEHCRIAGVSLADYTVRDVRRAITAANPAAPPAPARPAAMPCPAPTQQAGDSGPQPAAQSRLAEREAEWQRAAAQLTTTAAQHFHNNPAHSCCSHVLACA*
</t>
  </si>
  <si>
    <t>C_9890001</t>
  </si>
  <si>
    <t xml:space="preserve">SSPPPRTGPDESDYCQRLPSVPLPYPTPSEAGPSSCPKDPTPVRSFCIWTRPTPFRTPPPPAAAQCP
</t>
  </si>
  <si>
    <t>C_980001</t>
  </si>
  <si>
    <t xml:space="preserve">MVLEVQPAPGGVPSGSGGLRIWPQLPPELSERVASHLPANVVAACVRLINRAAAAQFRSARHCTVRLSQPCPHAAFAAHWSRPEVWEPLTLQQRRRVLCLVATSGDVANLELAFDHAGCVVTADVFAAAAGAGRVGPGSACAWLLRRGCAWGSDVMLAAVRAGQLAAVAWLHAAGCPWSWAHTAVAAAEAGQRRVLQWLMTKGGGCNVRGDGAADGVADVEEVLAAANQMSSVMAVAADEVPLPPLAFRPALHYRLPTAAARGGHEATAMWLLRLLWQQEDLQARRRAQWLQQQEQLDVGVADAPADQPQPQPQPQPQPQPQPLLPLLLLPRWRYADSLQLMGSAKLLMAAAHGLPLPSLLRLLTSMQRHLLECVPAGPAGGGGDGGGELALEAAAQLGTTAARAARTPLAAERVAALASSASSAPSASASSSPSSSSSSAAAPALDGEVAARLAALRRRGFPLSAPPAVEWLAREGAEAALGYLLREAAVRPGEEAALFAAQCGRLGALRLLRRSGCSVPAGDVAMEAAQAGHMHPCPFDDGDPVFNENVLVAAAESGRVEMAGWVLLRLQGQNYCIDESRYDAARLLSAAAGSGNVSLLRFLVEGGHLNVPDSDSEARSSSGGGGGGARGRCCRGAAAYLRAATKGDLATLRALKRLGVPLAETDGEASRGSSSGGGNSGGGSGAGCTLQSLMPALMRCPLESLRWFEECGVAVTAADRAELEQVARRVRAPPEVLAWIQRQGQGQ*
</t>
  </si>
  <si>
    <t>C_980002</t>
  </si>
  <si>
    <t xml:space="preserve">MATAAMKPPGGSIFNYYSKQKQQSQQSQQQQCSESTSSLQMSLRHMNLGDISRPPAANPPDGPVLSQEPRPHMRALRPRVLDLSSQPSQEQYTPDHLTPQEQLFRMEYEPSTMQVDDDVSRSPAPSPRAMKRPRPLKVLPGNMDDEVSSQSQSQSRSVGEPSTCSKALSGRPPIPKLREVQPPMPRNPYLVRADDDNHVFQASQSCLNRGNYSRFLWDYHQEAELGHGNFSKVYKAVHRLTGIAYAVKTNKVPITTLQARNMWLNEMQALAAVQPHPNIVGLYDTWFEPGGDAEQAYIKQELCGESLRDMFKRRVQFKEVEVLEILRQMASALKRIHDLGMVHLDIKPDNIYLAAPSPADLALRAASGANASSSAGSSSGGSSAAPVYKLGDFGLAMLPGGQRAGTSEGDVKYLAPEALKSRDFLTSGLADRLDVFALGASVYELLRGTELPKNGQSYHDIRQGKLFLPSASTRIINLLKKMMSPDPAQRPTADGILRSTLLQAGTSSSQLAATTSTPLPMSQ*
</t>
  </si>
  <si>
    <t>C_980003</t>
  </si>
  <si>
    <t xml:space="preserve">MAGLGGIEYPLGGTCVLFGVALMVFLEHLAHIMHGPHSHAPAADSAAAAFTALPSSCTDIEAGATPCGAAKRATAQTSSNCEADPSGVLASDSSVPMKSAMAVAVAEGVASGCCDGAAAGSEGTPAGGAPGDSCYTRASEPGHNHVCVSRGSAGNWFSSTSPAATQAASGSLRLKILAYMFELGCVFHSFIIGISLGVNTTDLVEVRALLIALSFHQFLEGVSLASVVLRGGFSTLKGAIMILTYSLTCPVGIAVGMAIASSYDAESERARGVQGTLNGVSGGMLMYISLVQLVAEDMGRFVPGSPSGGASARLLSFLALFLGAGSMCILAVWS*
</t>
  </si>
  <si>
    <t>C_980004</t>
  </si>
  <si>
    <t xml:space="preserve">MLFLITGPDATSDASMHAQDEVSGAVQSQDTTQLRLAALFIILIAGLCGALPPLFMKAFRNHDGLASQLSRSLAAGVILALALVHIIPEAIEDMSGLGGMTYPLGGLCVLGGVALMLLLEHLSQILHNSQAAVAAAAGTGGCGHSHGSSSRGRDSGLVNDHRRRAGTAHLAGDPKHQGHGAHAHAKHTLPPHHPGAHGHTAEQQHKPHAQQHPASYEQLPPQHQHTCVTYGNAPSLLTIAVGNGGEAAVGGDAAAAGGLGGGSLRLRLLAYMFELGCVFHSLIIGVAVGVITEDVAQVRALLIALSFHQWLEGLGLGSVIARGGFSTLKAAAMAGFYSLTCPAGVAAGMALARLYDPESEVARGVQGTLDGVSGGMLLYISLVQLVAEDMGRFVPAGGEGGAGAGRRLMSFAALCGGAGAMCLLAVWT*
</t>
  </si>
  <si>
    <t>C_980005</t>
  </si>
  <si>
    <t xml:space="preserve">MRREALSAAVWASSLHEAGGSTGGTGRPSAGPNSPSARAAGSPIAVRGTPTKHVAGSQGGSILSPRGGPLSAGSPGFAAASAQLAHLGLGSGPGSGSAGASRHLRSSSGGGGLGGIAAACLSPQFGATASAGGGGNASSTSSEQRRLALSSVSNLAQLRETVAADGALPPREKQNLLQLIEGAMAEQQQSQQLLQTRDAAGSSASGSGGPPAPGGVAGAPAGFGRQSFGMDTSRSQAASLSLPESMGSMGRGAGGILSGGGGYGAAMHGVGLASSISAASGSRLRRCSGGLSPPPHTAFTEIPGLSGGHVHGHQQLHQQQYHLQQQQQQQQQHAKTEDPQQQHAKQEDQQQLLREVYTAFAGDAAQREEHQQHQQPYPMRTSAGGGDGSGTGLIMPSRLDSNQSSRSLLTPGGNRVATSGGSGSGSGSGGASSGGAAPHGMEGVLHHGVCGGDGVTAAVGADTAAGAGNAAGRATSGSRSGSEGPRAPRPSRAAGSEGGSQISSATGCSGEPASVAGVQQQELQPQQQQQQQELQPQQQQQALQPGAAAVLHGVSVSPLARQMLAMPFDVSGRSGQANSTGSGGGGAGAGGGGGSAVTGLLPMDVRARMLAGASMPALLPSYQQQQHQSRLQPRPPPNFASGSSGWVPELHGGDAAAPAHADTSTWAARNDSVAEFPSLSHPPTNGSGGGLGGRGGGPDVPQLLDSPQHRHLQQQLQQSRFHRSHQQLLVSSGPASSTGELTAAAAAQPAWHHMDARAHAPYVDDAGGSSLSSRSRPASSTFGGAGGGLPGTGFAANVRAGAPPGYNTEPGFPQSPLPHHPASTPQSGFGFSSPHSRPQQQQQQEQQHQQQRPSGYSTPTMQAATAQQGSLQQPGATAAAAFGSPGVFTGQQQQPQERQWQVPREMQRAAAAAAAAAAQARAQALAQVAHGFTGARLSGSVADLGPAPPPLQAFEEAMASEPGRAPVAGRGGTAAVAGVAGADQDGDLLMLGGLGVAGGDDGHTGLLRDMWNTTGGAAAPIAAPGGVGSSPLLLDGSGGRRAAVRRGSSGGRRAGEGAAGAAGPAGADPVVQQQSQLRAGGPAAGAEAGAGGLGGLGGSFGHLAARGSSEMMGVVELGADGGGGSEVDILALGLGDGTDTDMGFMSGF*
</t>
  </si>
  <si>
    <t>C_980006</t>
  </si>
  <si>
    <t xml:space="preserve">MQSGIALSYFKDRMRPARFVMLEPDDTPKTARLDAVFALPQLLWPVLPPGAFYVLEGGHDPRASYTYLQHSTFPDIRVRLGTYYGKWSSAQVDCVVCWQPPPSDSAWQAGGAPPPTMPWETRQVVAFTTRGEYQYSRTRMRFRAAKSALRPHEEPTEWCDAHGVDHPDTKAANECAARNSDKDRDAHLIDPPKPNTWGEHARRLLVSGLRHAGGGAYCHHVLYDHSGVRTGCARRVPAGYFFSLLPATTSTPLPTAGGGGGIRGPMPAAEAAAARAAAAAAARPGSASPGSGPGGIQRPHTSMGFRPASAAGMYGSPTAAGAGGVRSSSVLANKIGSGVNRSGTPAVRPGSAVPGGAAARRAPSPGPGVPGRPSSPGPGAIRRAPSPGPPGWHSSSPSPTKGGGSGNGNGQDAAAAGAHHGAMRGSGSLLAPMSRWRSYGVPFSHPIHRTRAAALYAAVAQGPAGPADNEAAAVLQVGEQELRLPAPFMPGPLVLRRWDDIPRLYAEHMEAARALLPVSEEEASMTSKLHVLLYHLTLTDGRDIGQYGPQEQAEEAEETGEDWAELQDAIAEAAAATGNEADDYASAVAKRCAIAAARVARDAGRFMPRSEVFASYRGAAERHTSAARQSAYLDCLLSSGWQLSPAEAELLGWSQRLGHLSLSDPPRLQQLLTALEPHMEQVDGGEEGRQ*
</t>
  </si>
  <si>
    <t>C_980007</t>
  </si>
  <si>
    <t xml:space="preserve">MAQLGRGSNCLHLMALMTLAFAQMTAGNIIKVDPNTQAWKVDRSGHPKPSSRRNPPSQRSPTAGGRRGLHPPPPRAASPSPTSSPPSTSNDRDIPSLLTSPPPPPALPPTLKVVFSLDWNFTGDVDIVVSPPPPASTTISFVQKGCAACPEAGYGRLTTPKTNARSGPETVEFETPLLGTYHVCALYMAAASITGHVSIPTHGVSLAFTGTTTGRALNYRACDAAQAGA*
</t>
  </si>
  <si>
    <t>C_980008</t>
  </si>
  <si>
    <t xml:space="preserve">MYRKATRGGWLLRLLRTSRLEALVRWRLDDIADLAEELAAATAATTATATGTTGGSGSTGGGVGKAQHRGSSTSGAAALSGLDAEEAEAAAKLMAGGLRSARKLQEAAAAALPGILAPHGAAGDAGALEGFLKKLAPLVAGGEEPIRQLELQEEAQIAVAAMTVGPHRALRQPDLQLFWWAHMGGAEEVTWTSLWPHLATFLANAPRLSDGAGDAAAAVQLLQSPEACRAMQAAVNCMGYTNYINAAELDMALGGPGHSAGLALTGAAEAAAAAAAAAGGGDAAALGGGGGGGAGEGGLSLEEQLRALLAAAAAAAAAGAAGSNGLAAGGGLGRTSKGARADGWASEAAAAAATARAAAARSSGGAASPWGHVGQYGYVHGSGSAGGGGGRQQQQRRHSHGGGGGYGLLGQAGEEGSEQWEDANSEFSRGASSMYMSAVGLPSAAGAAPGFASQPPSQQGTPRPSSEEGPFSPAAGTAAPHTSAGGGGGGGSNGGGGVGALASRSSAGLNGSAFASMPVAAAVAAATAAAVAGVAVAAPPGAGGPPPPTRTHLVGRLEDLQLLVTVMYGGGATAAAAAAGATXXXXXXXXXXXXXXXXXXXXXXXXXXXXXXXXXXXXXXXXXXXXXXXXXXXXXXXXXXXXXXXXXXXXXXXXXXXXXXXXXXXXXXXXXXXXXXXXXXXXXXXXXXXXXXXXXXXXXXXXXXXXXXXXGPRGAGKTSLVAAAADHLVSTGAWAGAAYADLRVCSGPEEVALAIALALGVPFYAADRPASARLLGWLRRHGSRWSGPVGPGCGLVAAADRGLVLDNVDLLLGAGVRDEALEAAREGTGPGHAPATAPGTPTAGSTTSASGQLHSHLQPHAAVLEDRSGPLQAQQAQQQVEFDRRRRVLRLLRDIAQATPALRLVLVSGQAVTREVLQPAIPSGLSLALHAVTPLAPEAAVALLRKAAALTGLRAGGASAAASPTAAFAAASQEQDKHLASIAEACGRLPELLRLAGGGVRCGAADLGMMGAAAAEALRRSEVXXXXXXXXXXXXXXXXXXXXXXXXXXXXXXXXXXXXXXXXXXXXXXXXXXXXXXXXXXXXXXXXXXXXXXXXXXXXXXXXXXXXXXXXXXXXXXXXXXXXXXXXXXXXXXXXXXXXXXXXXXXXXXXXXXXXXXXXXXXXXXXXXXXXXXXXXXXXXXXXXXXXXXXXXXXXXXXXXXSHALRRCHCNRAAPPFPSTTVHPPHQVYSGRHEVCGHVRTWLLRCSTSLVAPVVHGAGGLALAGALAGGGGGGGSGMGGLAATHGRAPRSSAAGASTGGAAPAGAGGGAGAAKHGQHGSISHRESGVRLRLLVDHLDELLGQVGELYSAGCRVAALRLHNNCRGLADRALLLLPAWLLRAGPGTATAAVFAGVLSRHLNGVCRHVLLPGQLGRAVRDLAALLPSLPSPHDRLVGHVAAARAHTHQLAAEAAAAQLAAADALAAQLYPALSAAVERARGGSNGGGGGGSVAGASGASVPTTPQAASKKAAAAAAAAVPAEVAQLALAHAEAAAAGGRDAAAAALLHTFIDLLLVTAPSAVGGSGSTTDKGLQLLPASAASPAAAGGRGAAANANAAGAAAMAAVAALVSSGGKPLPPTPAILEAAQARMQLGDLMLRMGRSPAEAAVQYDAAAAALAALYGARHFRVGRALLAAARCRAAVPSAGVGSLAGSSFKALARTSADGGGAAGAGGGAGASGALATVGGGGSKGARSLVSVLQDCLYIQQLSQGKFNLDVAEAEVALGWATLRLASPPRPDEGLSAGLVALGIAMEVLGDGTQQVAECLDLIAAALRQQHRSAAAAAMALHAEAIRSYVATALAAQTAAAPPPAAGSTAQLAALAPPPTESVVLEHLAPPAAVAASMALTAAPMAIAPRSAAAAAGGRAVSASPPHPAKTSLQHSPLVQVPMPAGGVPVATDPLTHSPELVVQLPDSDGGAVAGAGAFGSPGGAAAAGAAVSAGAIDGGAAAAGAGAGGNVRYVARPPPLAPPLTEETMRWGPDGRSPAAAMAAGAAAGVAAGAVAAVAASTAGKDEEAEKDEEEEEAAPSQAQGQADAEEADAAEAGAAEEEAGAVEADEEPGNAAAVAVSRGAPPTAVEVEPESTAPAGGYDTAAGADGYDTAGGEHVSANQPTQDEEEEVAAATAAAAVAVAVPVAMSSSAPPPQQQQQPQHAASAAEAAHEDADAAIAADPGVTATNAEVRTVTATGADAEPRGPFIAAAAAVGAGVAAAGAAAAGAFKRRKDTDADGPEARDADEEKLSEADDVGAEEAVEPEEYADVSAYARSAPPPAAAAAGGGAASAAATIAAAGATAAVVGTASSHHDGGGDPDAGHNGAQAGAEVTDATAADVEDAEVVEAVAEEAREQAEEAREQAEEARKQAEEARKQAEEAREQAEEAREQAKGAPREAEALAQSSAIAGAAAPRAVATPVAAGQASGLTEPLLGGEGKELLEAEAPAAVPVVTATAVAGPLQDGETVDEHLPQSHADELDSSEVAATAAAVAAAAGAAGEESGAAMRSTTDVQPGVAKELEAAASEQVELQVKSEAEAVETAADADDVFLEGLSEQEQDEKAAEAAAGTAQEAKVTTRSIPGPEAQTQAAFDAASGDAASSAEASGAASNAGTFGDAPHVAASRPESGEAGGMAASEAAEEPAEVEVVRGVAPAAIAPAAAATSAAVVAGGAVAAMVATASDQDEEEEEEEQEAAAEEGGRQATSREGGSVEEEEKEEVEEPSGRKLSEEDEEVPAESVSASRAAPASAATAAAAATAATPAAVAAAAADSEEAASAAQAEPQAGLSGEAALGAEAEAGMEADTDTEAEYADAEADADADTEADADADAEAGPRPSRTSASAAEEVHSTAAADVQDHRVDDVHVKEVAENMAEVEVAQQDSDSGLGAAAAADRASVDEAAESPEPGVEPGAASPPAASSSFRGPTVTTAAHQQEASTDADTGSPFAAAAAAATAAVAGWPGATSSTADTTAVTPRCPSTDAAAAPLTLLTSPAAASDVAASPGVSLPPPPSVADGVGGMDAVDVDGAAAAGTAAAAAAAAAGGVAAAAAAGRRHRGSADGDDSDAESVETPIAALSRSPVPPSAPPPTESRDAGTATAAAAAAAASRLSPGPSPLQLNTLPSSRSLAYTENPLASLTWADGPESPMGLGGGGSRRSLQPRALRYPAAVAEEEDEEEAAAVAAVAAAVGAGAAAAAGVGAGRASEDGSVHRTSASGTRSARASRRVMFAEAAPEGGDAAGAHPHSPPVLHTYRGAPAAAAAAAAAAANGDVTDVDAALRELEGLGQHHAPHAQQHVGLHDSAPAGATGGGGGGDGAAGLEGVASFLALKQRTLGGRVGVSSEGAAGSKGEAVAPPPPLPRRSASGADAHSAAPLPPPVSILKKTAQTTTAAMPGQAALAREQEDNAVVGSPAAVAAVSGLQGVQAFMALRQQTISRRSLGGSEATEGLDAAAAAAAERPAPSTAAAAATEAADAMEKPSPFAGMSAAAMLEMGSFRGSSATPTPASTSSTIVGPPSDEAVSDAVAAAVAAARGAVADAEAADEAELGEAAWSQLAADASLAAKAVAVRPPGGAAGGRAAGPATAGSGIGATTAPLLQPGDSSLLREDDSLGAAAALAAGVSTDIIGAGMGMGMGTIAEAGGEDDADEPEWRLLQAEAEGAAALVTSPPRHVASATPAAAAAAAAGAGVLSGGSSGLLHQEEVEEVEEEGVQGRLLAPAEAGAGSSLRFVPSALVDLSTLDSGGPGPAPVPGVQEQKQHEQGREQEQQQEHEQELLTVRTGDVVRAQPPGSVDGEAVAVAAGAVAAVARARAVMDDMLGSSWGSYTAAYLHQQRRSTAGAASGGGGATSAGAAPAGADGGAGTSAAAGSGTGAAAPGGANPHHVPSGVKVHNPLFVSSSTHMRMQQAGHGGGGAATASGGGATAVTVEELHGGLGDGGDIDGEYDTGHVEPYSDTPPVSGDVAHYYDEAGEELHTHQHPQPTPQTTPAAAAAGAVAAGAVAAGPAGGAQQLNYAATPGASGTAAAQSAAGMATPELASPRRPKSLIPTSPAATGAADRHTPAAVNAGAAVAAMSSAAAKRRLPRPPGYADAQPLTPPGPGAAMTSPRSGAAAGAEQQAPPGARRTPSSSLPRPPGSGPSKTTPAASKLPVWR*
</t>
  </si>
  <si>
    <t>C_980009</t>
  </si>
  <si>
    <t xml:space="preserve">MGGATVRAGPVPGLAFDDTGVPYLELFLGFTVAVYLLHTYLDVRQLRVSGPLLPLYLWGFLFGLSLFLMTLYPVAIAPLFNKYEPLPEGAMHVDSWYSAYHYSHPPLVDRLAAIDAGAAAAAKKGQWAPPGLELEPGADERAAAAEVGGPGGGLEAAPSARRKKRGLLQRLIDKCDCTKAVPARSVGAPDAAAAPGRPSLHELEYHSAGQQLLPPSLAAAQLTSARSTAGGAHSGSHSQSCSQGHSRASHSQHTGGGAIQPQPQPQPQPQLQPQLRAGSSSRRTTDFVPMVPAARTGSSGAGGPAGGGGGGAVLLTHEVYRQHPPPPQTQPAPQSAQQQPASTLPGPAGSSGVSTGSGGPHHHPQPQQPPPLRHHSSLRAEGPLQFEAVAPPAPERTTLPVPPHQHHELYQQHHQQQQQPHQQAHPQQQAHDGRQRRPRQQPGAAAPGAARDNDWDGRDPGAPAPALLDAWGSAGGGGGGGGGANVRELHRALRAAHLAAAVGVDWSTGVGGGDAVGGGSDDTGARVQPDQGQQQQLQLQQQLHSGPPAGAAAAPAGAGPVRPPAGVHTAAWVSPPAHMAHTDEDISSGSSSATGGLAAAAGGAGGTAGGRRGIDAGDAERRAAFTVLASGLQVRTADEAAAEEGLLGVAAEEGLLGEAGEEGLLVRTSEVAAAAEGLLREAEAEEEDRGSAEEGEELFGGAEEAAAARVGPAAAGTAVPGLSGSGGEDCQEAAAAPAGAPVQGPGSADLSAADFQYQGLDEGADEETAAAVAAAAAEGAPEEHVSSQSAGRGGSALLRSPAAARARLQLRPPAAGAGAAGADWQEGRSPREGSSVILSADSHSAGPRPLWRPQLQHPQHPQHMPPAAGSAAPPPPPSPVVSGGVWTASAPPSAQLSRESSGAGGVGTAGTGTGAGAGAGAGAGAGAGASLPLHGGGGGGGSVRARQPAATQARAGPVWAQSELYRLTAPHPPPPPLAGAPAAPGLEAPPEEEAVDRHDTSSSRGLQVARWQPPSPVPPVSPPNADASTRPLQPPQHTPTAGHPVATDAAEAATQTSPTSSAAVAVAVPPPAQLLQPPPAATAAVTAGAHRGQQPQPQQQQQPQQQGMAGAAQRRLQAAAAAGTGTGTSTTSTTAAGGGDAAARRHASVPSSTAATAGTSTRTPPTVAGSSAGAGSAAGTAGARPAGAGTEGVVGVVGGLAGRAAIMRQLDELLTGIAAELRQLEAAEQHCDVRWAGVRVSRRQAGPLQAILFSDTLSRIRAFQRAQQDDMSLLEPEEQQAQLMGHAAAAAAAAARREPAGRMSGGRPVAHSGRSPPGRHPGAAGGGSARGSAAAAAAAPDAAERVAARRRRLPAIMEHHNHEVAVAAGNGGGGGNGGGNGGGGADAAVRQAAAPPRRRPQPQLPAAQLHEQEQEQGEGEEDEDSWQQQQQQRRQQQELDQLYPYGPEHEQQHPAAQHPRQQRQQQYVEQAHEQGQGYVGEGSEGQRVVGGEEPEDGEEEEEDQEEYDEDREQQEDEEEEGEEEEEAAMYDYLEQHLSGAGFVAEQPQPQRREGREQRGTRGLPLRLYDNGLFSQGMPEQGPTQRPRHGQKPAAGPVAGWPRPGGAHGAEDQKLLEQEQQEEQDEALDEDEEEDDDPMESELQSAFLTSCLTYARNSLDVGSATAATAATTAATAATTAASITPRQGLLISQARMAAHQRRWQQQSATTATGGSSKEVAGGATAGGWAAAHGGAAGGGQLDTGPDGYSYLQDLDVRPMGR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DGGGSSSRGCVADFWSRLMQFAQLGVPQKGWDGVDATHPILAVVNGEMLCAMPQAMELEA*
</t>
  </si>
  <si>
    <t xml:space="preserve">MSSSRGSLRALLLAAAAAAAAAAGAVSNKLGYWFSCRRFGLDCPEQLEWRHWNPGTEYVKQLVLKNVSTSVLKIRFKQPTSKAFGMDFPEPFKLRPGMSQPLKVVFRPLKQQHYSDNVELFVGNVSCLVPVHAYTPVTHIEVPPALDFGFTPTKETVTAQLPVRNTGDVRVDVLWKLDAPFSISPLFASLAPGEVVAFTASFTPPEACSYTASAACQLESGAAAICKISGIGKFPYLSVEQAGVDFGAVVVGQRVERLVRFGNHSVVPAHFAVTHDEAGPDDGVFTVGPARGTLGPEEYSMLKLSYTPRATGTFSSETFHIGTAGGNRVALNLRGTAVAPLVTLSTRAFNFGNVAAGATASRVLYIRNHSAVPVPYDFQVDPLDVFAISRTRGVLAPDSTAHVTITFRPMAGLAANLWRRVTLLLKDAEPQGVDLVATAYTDKSRPPPLSQRHVERYMARVLSGGPAVEESQLDSKPPSAATGDPAAALTVDSDALDFGSCSRLSASEYRSVTVTNHTPAKLTAFVLVPEWADPGAAPGDAPQRVFQVFPESADMRPYGQATFKVAFRPPRDAAFFSQQLALVAHTKSQRNFRLVAEHQVLPAWCVPLRATGNTFLHSNPEFGPKVELSSRAVAFPPCRPGERVHQTLLIANSGDTPVAFSFGAAGAALGPLFSAKPAAGVVPPQGHVLVALRFAPTDTRPAAANALVTFNGVASNAVSVSLRGAAHTPRLTTDLPSSTLYFRPTCVGASSQRAVTLHNPSRVPVAFRWRLPARLQGLVTVSPAAGALRGNESVQLQWSFTPAAQKLYEARAACLVMSPPEAANGNAAGATASAASLFPGAGLATGIEWYEGAGATAALAGMGEEEAADAVLLSLVGEGTQGAVALEPPSLELGDLRVGHPVRRPLLLQNCSDGVLRYSLEVGPAEDDQPPAGDATLVDFTAGLDSAAEGGVGGGAGGAGGAALECWVDEPEGALPARASKTVMVTLFPRYRKRYSLQVRCRSSTVAPLLTGPNRPPSGGAGPRPLDAGSEAAAAAAAAAAAAAAPLPPPVIAPLTASTTFPTLEVTDVYCEGLPKQLLWQLLGLNDLNHHLRTEVTATELRLRAAQDRGALTTEAASAAMRPFLMEFGTHGLGGRPRVVHVEISNPTPLPASWQLHSFDDPDGVELENWVEPGRPRTEGERMRDLIAEYKLFEMRPRSGELEPGARCTVTIEFRPSVEGSFELPVFLHITDGKRLRLQLQAVTTPEPLQLLALPPPLRTFRLEPVALGERAPPLQMYVLRNGGPAPLHWRLDTAPLAALAEASWGHPVLELVGPEEGDIEEGGVAAINWRFSPLEAKEYRVEVPVLLGDGGIEVIELLGRGFAPPPAPPHGAAAVQLIGPGAATSPAAPTTAAEDDDTPAAALDSVGGDAEAEAARAAAAADRDWITWRGLSSAPSAGMAGRLALVDHDLVSLGVTPVRGLTRRIIVLTNKSRYPLAFDWDLGCLAPPPPPGLAATQRAAAASAMMGLGGGSLLPASQLQLLAGRPLQGALAISPAAGSLEPGERLVCRVSLHAGVTPQVFEGEVRCHVRIDDDAVAEAEAAAAAAAAAGAAAVAAELPFVEQVEEVIAEAPVRGPPAPPPAVAAAQRASRLRSRLPVHQYMTTAVRTRIEPLNAAFTATMEARTRRLADATRPPSWPEPQSISVTLRGRILDERQLGALRYVPPHERAAARAAVVAGAAWVPPAMVPFWEEEGRSTPAVSAQPSSQGGGGYGVGGYGGGYGSGGSQGGEASVAPSGGDPGGYSPRGGMADSWPSLEPGLGMEETVVGPPTVGLDLSLSLQHAGGAGGAPGGDGDSDSRPGTPSMTAAAHHHHHHPRHAGPAPGSGTAEVMEVTFSGDQQPTGGPMPSPPSISGAPDPDSATPDDDFATSDAAVNAAAAVRAAGGGMGSPQPVDPGGSAAAAASELAPPALPPAPPRGGDIEYDALVSAREVLAGLFAELMEDADVVRAVAFLPEHEVPSFAEVRATPPPCYDPAVRAAAEAARAEAEARAAAEAATKAAAEAEAGAAFAIPAAAAQAATEPPALEDELAADTELARVLVAPEWRAFADFVLESAVLGLMQESAAGDWEMPEEEVGR*
</t>
  </si>
  <si>
    <t>C_980011</t>
  </si>
  <si>
    <t xml:space="preserve">MMLPRRHRQEEVTSTRTGTSGTRNPTSTETGTGTGIGTGTGTSGTRNPTSTGTGTSTGTGTGTGTGTGTGTGTGTTLGLGNSAPAHEDEEELVFRLQPPFRERTDCAAAKERSREVAKHLVAEFPGNKAEIEMRVTRSWEERSAFPFAGLWARAKAAGGSSSGGGGRCGGGGGGGGAGKGEQLLCAALLRLHLDARDSKKSLVQHMTVVLAGPDVRPFWTKLGFAAPARSSPEELVCSQSAASAAGQTKEVWLAHLSALQPAELVAEAVQRAQGARQRALGLSATEPASQLQEAPQPQPQHRADAAQQLPAATSAAAEGSNDAAVPSPELAPLGAAPSEPPLMSLAAALGAVTRSPSAQEGPAQPA*
</t>
  </si>
  <si>
    <t>C_980012</t>
  </si>
  <si>
    <t xml:space="preserve">MLVEEIVRGGLACRDMFIASRAGLDALAEGVEAKQHACLGTYPMPSLDSWETAEMAMVGLARDADAYLNMDWQLWDRVLGKPLNCHLWELRRAIRFLNLDWKAGCFFVPDMCEDKSELAAALHKHFRLPEGGVCPVQARLWLFGALEALANRAKDPRAERAWRQEDVRSCRRLVVAEFGCAAAVMDAHRVLLAREEEQQEQPPQPQAQQPADQPPPPQQRQQQPQHQHQQQQQVRLQLEEQQRREAGEAEDARWKSEEARRKTEDTKRQLEDKQRSKEDARRQSEDNRRRNEDRRRQQEDERRRQEDDRRAQALARRDREAQAQAQAQAQAQAQAQAQAQAQAQAQAQAQAQAQAQAQAQAQAQAQAQAQAQTQAQAQTQAQAQAQTQTQTQTQTLPQPQPQPQRNLLPLPDPRPCQPLHWNSYHYQQQRSQWQAQERAQQQAQQQAQQQAQQQAQQRAQQQAQQQAQRQVQQQALQQARQRKEAELQQRLAVLDSSQADIEQKIREIGWHREVMNVLHTEAQSAELARLTELAAAEVRRIPGDAQRGSAGER*
</t>
  </si>
  <si>
    <t>C_980013</t>
  </si>
  <si>
    <t xml:space="preserve">GEGKGGGNQGQPAPFLRKTYELVDDATTNHVISWGPSGKSFIVWKPSEFAANLLPLYFKHNNFSSFVRQLNTYGFRKVDPDRWEFANEYFQQHNRDLLLTIHRRKP
</t>
  </si>
  <si>
    <t>C_980014</t>
  </si>
  <si>
    <t xml:space="preserve">MVGPGGPLATGPGPILSTGPGPGVTPSAGSAFSRPLLPASGSGAGSGSVPSLKTELPPPHALGPLLSPQAAAAAAAAVAAAGGPSPPPAQLQQVLAALASQSGTPGSAAAGQLARDGSIEVGSGWPAGSGSGMTDGAAHAQGTAGNTNAATSNSPADAPGGASAAAANGGGPRPSHSHSSNNAPSASSSDAQQHQQQQSDPMLAEDEYGGQGGAGSAGKAAKRSRADMYTSARTAGGGGGGGGSVEAALAAVAAGGLPSASGLPSASGLASGALPSGGGGMGHLTSAGLPSGLAGLSGVTGAAAATAAATSGPASLTSFDAAGNPLPAGITRPLPQHHAMRGTTAALLNEMAGQLGRLSALAREVEGLKEENTALKRSMEALTHAYTGTGTGGGGGSGSAGAAGPSAGSGGMGAAGLRSSGAGAVAGGCGGIGLASGPQGVSLAALAGELGMGMDEEAGTGNGVTAMDAAASGDGGAAAGGGGGASDGSGGVPSDLGAGGSSSGAPAVNKDGTTATPLTQAVEEQGKRLWDQKLRHDELEKQLLAQKELSARQAAKTAALELALAANSAKAVHDAAFLGRVLEERVSAESGNMRGRLEAQARVAELEAQLRALGQDTAPGSSNRMSQHDNTNTNNQQQPHLQQPTGAEALGSRTFAGTAAAGDVGSQHGQQGQPALLDGARNGSASGGAAAAAACSPPPPGTGSAGFVAFMQRLGSGAAGLGSGQAGQALGLGAAGGPLGSGAAGLGSGLGGGLSGGLSGGLSGALPLEADLYAKTIEDRLWGTVEQIVNSAPDPAHGARLVLQVAKARQDAYAAAAVVGAAAASTSTGGRSTSSGGNGGAVSGAGNGTSAGCGTGDSNTSGPSGSNTPGGAVAAAGQRGAASLAAAANGVAGSRGAAKEDGQSTEGSGSCPPPSVPVAGTAAAATAAAAAGGDMMDTGA*
</t>
  </si>
  <si>
    <t>C_980015</t>
  </si>
  <si>
    <t xml:space="preserve">MTLTTFALQLVALYIEGVKAFLPTLAWQGRADRAHARLKGKRHSEARKAAISAAKITCGCGECEKCKSRARQQKCRAKKAKKA*
</t>
  </si>
  <si>
    <t>C_980016</t>
  </si>
  <si>
    <t xml:space="preserve">MLVLDVREPDEVALGSIKSALNVPSGVFKSDDKSQLDAVIKDKLSGFQQVVVHCHGSKVRGPTSARALNERIKALGLDNAPEVKVLAGGVEGFINAFGSDPALTVLPEGGWKPNHS*
</t>
  </si>
  <si>
    <t>C_980017</t>
  </si>
  <si>
    <t xml:space="preserve">MAPKKVLLNGCGRIGRLAFRVAWAQQDVFQFVHLNDITAIESVAYLIKYDSVHGTWGPDVSVDGNCIVVKEGDRVDRIPYTNCKSIEGIKLADGVAVDQAWECTGVFLTRAAIAPHFDALGANKVVVSAPVKDTPAVLNVVVGCNDDKYDPAVDHIVTAASCTTNCLAPVVKVIHEKLGIDRGCITTIHNLTNTQTIVDAPNSKKADLRRARSGLVNLAPTSTGSATAIALIFPELKGKLNGLAVRVPLTNASITDCVFDVKRKTTEEEVNKLLKVIDGTMVKIYAWYDNEYGYSCRMVDLAKIVAAKM*
</t>
  </si>
  <si>
    <t>C_980018</t>
  </si>
  <si>
    <t xml:space="preserve">MVAPDYSVSPGLLPGMGADEARVRAIAEVVSLLVAGVREGRDVDLNQLKCEEHRTTLLPMLRAKPVRTASGIAVVAVMSKPHRCPHIATTGNICIYCPGECASSSSRHS*
</t>
  </si>
  <si>
    <t>C_980019</t>
  </si>
  <si>
    <t xml:space="preserve">MGINGLLQQLKSISKPKHVSAYRGQKVAIDGYSWLHKGAYSCSRELCEGIWADGYVRYFVGRVDLLLGNGVVPIVVFDGCRLPMKADEEDNRRRGRREALERARAHAESGNMAAANECYQRAVNITPWMAKVVIEALRERGVRCLVAPYEADAQLSYLALRGEVHAVLTEDSDMLAYGCPRVLYKLDRAGHGEEVLLADLPLVRELNMAGFDHDMLLQMCILAGCDFLPNISGVGIKKAHGLIKKHRDFVRVVRTLRFNGTTVPPNYEVRFQRTLWLFRHQRVFCPAARAMAHLRPLPPGGLGGADVLVAAALPAEGPEREALEFLGPVMEAEVAAGISEGELDPSTLKPFDLATIYRGCPHPPRHLWQALGIPASGPQQHHQQHHQHQRGHGGATPSSSQGGAPSGSQAAAGGSQGAGQGASGSSSQGAAQHMHHHSQQRRHTRLSAAGGHGGKPPPAPNGGIQRFFKSNPAASQPFRPVLPGGAVGGGSQARASSDGEGSAPAAVVTLTGQRVQVMPCAAARPAGAEVAASAQASKRPQQHPAAAAAGGLAGDEEPGAELEGGGDEGRSASLGDEAVAAALGGCGVADGYEAADEEQVDVKRSTPNGKRRRRSSDHMRTAVETAGGGDGAGMGAPSPGLLDTISGGSLFARLRCGGAAGGRVGGLAAAGSRGSRPPVGPSTTAAPAANDTEGAAASTLAGAAAGAAAAARLLRVPPAADSAHEGSVSGLMSNFQSQGRSQGLSGADSDAAAGSGYDSQYDSQATAGGEAAASAGGGGSLLGGWGARRHGNRARAPAYLAMEALFSQPSDTDQPASQQQPAGSGPALSLGLRPGAGALPGLDIWRRPPAAGAPSMSQPCMAAAVEDACAAAAGAAAAGGSSATAAAPDKCTGATEEQEDEEAGEDEVTSPWKGATGVLQGSQRPMMAGLRRRRLGAGGGLLHASARRRLNQEEQEEVEAAGAAAVGRTARAGAVPQAAAAAGDWLRGAAAAADDDEHLLFAGLSAARQQHDGASNGHMDGTGGDVGNLFAFVGDEELELGRAAGGGGGGEAIDDGGECGDAEAERLFQALDRKEADRQSLLAELQAAQHDDEQQQQQQQQDIQQQERQDGRETGPTRVGAGGGSGGSGGNGSGGRARRRLLDGFAHAQQQVSAEGAAGATEDTGANAAPPGNTTPFGAYAASAGAAAAPRQDRRSGPSPNCNGAECGSGAGPAATEEEAQAAAEEGAAAAAVQEMEDEDDEDDDVLITQEVAGRGGGGGGFHSVQHVEKFAHLARRAVDRLQLALQPPPAAAAAAAAPWRLREHQQQPPQRRASAAGAAKAAQTGGPTPSQLPHQQQSQRPAPGMRPLAAAQPAGATPWPFGDFTCTRAAPKRRTSAPGSKQGAAARGHGGYFGSVFVSDQGQEPQQQDDCGEATAAEDAGGGQHRHHQQQQHKHQAQAQEPTQGGAGEAQGDGDDDDGEVEIVGMRHTPAMFNRRALAEAHLRQPFQVPRTVNTSQPGSAAGSGAGGGGEVMHVL*
</t>
  </si>
  <si>
    <t>C_980020</t>
  </si>
  <si>
    <t xml:space="preserve">MKRRRRRLTQPQGTQQEVAPVWFGAQLTFTASLQFTSVTSNTVLSSCSSLFVYLGALALRE*
</t>
  </si>
  <si>
    <t>C_980021</t>
  </si>
  <si>
    <t xml:space="preserve">MVLTLLLLLLLLLLLLLLLLLLLLLLLLLLLLLLLLLLLLLLLLLLLLLLLLLLLLLLLLXXXXXXXXXXXXXXXXXXXXXXXXXXXXXXXXXXXXXXXXXXXXXXXXXXXXXXXXXXXXXXXXXXXXXXXXXXXXXXXXXXXXXXXXXXXXXXXXXXXXXXXXXXXXXXXXXXXXXGGARGEPSPGRRCRLVDYVAADYAWARAVMLLGPTATSCGLAMQIPAAAVIDALANGNKLAWTETPSHEGK*
</t>
  </si>
  <si>
    <t>C_980022</t>
  </si>
  <si>
    <t xml:space="preserve">MAGGTGDWALLDKAVRKFEPLGKGKKPPKKDKNNKDLQPGPGEALWPPLARPGCTVDPTTGQCSFIDSADVTVLKPAYIPPATNVRQSLLVVIVDAPACGAAAASGATVSNLQSLYFGPNLDGKGGWAVRLENCSYGEVVWEPPTSGLTQFVTVTPSCSWPTATCDAYAMSNAANAAARAKLGDLVFYDFTHFHLVMAVPSACSWAGLATLGGGVGGGGQVWLNTNTWTQTFGTFQVPLQESIHNFVLYHGFASGIEYQDKTTFMGTGQACPSVTEKRWLGWASPITGADSLDEFALTPSAASGPFNLPASWTTGLGNHVRVKPTWASWYNNTNYGMNLYFEFRQAMLGDASMDVTYANKVVVHEILSYMDNDQVTYRSSDPRSNYITNVAPNTRTVLSSPSLGVPYSLVLYVGAQFGSQSEFVPMYICRFITADTECDTLANVLANAPKSSPPPPRPLTPPSPPSPPPPEPEEPQRQAWRARPAFASSAHPATPPFAAAQPPPSHAL*
</t>
  </si>
  <si>
    <t>C_980023</t>
  </si>
  <si>
    <t xml:space="preserve">MSTSGLLFQRRSVTAATYKRSSNRQTRLNVVAFGGQQGAAPEHAARARTTPQASMAASTMPGPQGAELGNWLRQLDLFFSKSRDTRSLSEISDFNMSDEDHDDDHASHMYVSHLAARMAMEPLPGRE*
</t>
  </si>
  <si>
    <t>C_980024</t>
  </si>
  <si>
    <t xml:space="preserve">MLEAGAIRSKNAMNILLQTVLDGAASAVMWYLVGFGFAYGIGDNPNGFVIGILSIAGWVLGTMGPFFLLFRAAGSLRISAEDEHKGLDASKHGGSAYHHHHGGGPAGAFYGGSPNGPTAGMGGMGLGLGGMGMGSSHHVVPHPHLGMGLGLGMVDSNPNSTTAAGGPHTHPHLRPHSPHGGAGGPGPGGAPAHTLLANGGTHYHQVYNGKMVPGDSIMRGXXXXXXXXXXXXXXXXXXXXXXXXXXXXXXXXXXXXXXXXXXXXXXXXXXXXXXXXXXXXXXXXXXXXXXXXXXXXXXXXXXXXXXXXXXXXXXXXXXXXXXXXXXXXXXXXXXXXXXXXXXXXXXXXXXXXXXXXXXXXXXXXXXXXXXXXXXXXXXXXXXXXXXXXXXXXXXXXXXXXXXXXXXXXXXXXXXXXXXXXXXXXXXXXXXXXXXXXXXXXXXXXXXXXXXXXXXXXXXXXXXXXXXXXXXXQAARECDGGCGGGGARVSTGSGGCTRSRIK*
</t>
  </si>
  <si>
    <t>C_980025</t>
  </si>
  <si>
    <t xml:space="preserve">MHPAFSHARDSFRASKIMAKRALEHPKIEVLWNSVVEEAYGNEKGLLGGVKVKDVVTGELHDLPVSGLFFAIGHQPATAFLNGQAEHFISAHEAEPEADGAKEPAAAAAAPVADGNL*
</t>
  </si>
  <si>
    <t>C_980026</t>
  </si>
  <si>
    <t xml:space="preserve">MAIANGTTTTTATAARMASSSGTVQSLDTGKLANTIRARAAGTSRGRLCGPKGNSVLAELMRQAKARQQEQERGGAGSAPGQIANLAECRSVDEYERLNRISEGTYGVVFRARCKKTGRICALKKIKMEKERDGFPVTSIREINILLNLHHPNIVNVAEVVMGSRLDQIFMVMEFMDHDLKSLMNDKSQMTRSFSVAEVKCLMLQLLSGIDYLHQNWVIHRDLKTSNILYNNRGELKTCDFGLARQYGSPLRPYTQPVVTLWYRPPELLLGATHYSTAVDMWSTGCIMAELLTGKPLFDGQGEIEQLDKICSVLGTPNEDVWPGIKQLPNWGKIVLRPQPSQLRSRFTSSFGSSATLTEAGFDLLSRLLAYDPAQRITAADAMEHKWFQESPFPQRRELMPTFRSNKDGVGPVRAAAVGGGSPPLNFMSAAAFKAGVGR*
</t>
  </si>
  <si>
    <t>C_980027</t>
  </si>
  <si>
    <t xml:space="preserve">MSAPAAPSTAPTHDVEHGGRDGRVHDENGRDLEEQPLIHIGYNPNSRWHRFKKVMFEPPKATVSIYADIPFNHAEWKRHRNAAWRHRPQPALFARVAGGFWWQLTYVFLVSLFVGLYHHHIAPITTASSKLATAFNLTTFALSLLLVFRTNSSYSRWWEARTIWGSVVNLSRNVCRQSLLWLPAREARVAVRWMMAAPYLLKCHLRFNASVRENVSHILMPQELEWVLGWTHRPNAAATVIVNAVAAAKLDTNRELVLMELINLFIDNVGKCERIFKTPIPAAYTRHTSRYLMIYLTVLPMVLWNSLSWWSLVASVLITFLLLGTENIGVQLEEPFRVLPLDDMCSDEAALRRFHHIPPPAPLAAAAAMVMRASFRRTSSMSVSASHHSPAAGGGGGAALPILGGNRTATGSGDLSHHLFPGGYPHISAGAVAPHYPWGAARDSRTGPADAAAGDRSTSQGAAGHGGGDYSHGGPHGSVHFPHHIRHQHRHLPQNPLDMPAGAAAGGSAHPLTSPGGGPGGSGLGGLVAAAKSAVSRLSHEAHSTGGTGRSANTSSHYQLSSISAAAAGMVKEKRGSGGGGGGDRGAAQSSSPFAHHEQQEQAQALQRVVPAGEVDAAGVGVCAEAAAAEGGRSGGGGAAAHDAGAGAGPHDKHV*
</t>
  </si>
  <si>
    <t>C_980028</t>
  </si>
  <si>
    <t xml:space="preserve">MTIDDNTQRHHRRQEYKLRQLFNALLSQLWGLKRKRDAGFGATAGADSWNEFAEAVAAVCPPGAARCSVLVLDNLEWGAHKNMLPQLLAAIRWQRASLVVVAITSTAPQDLRYGPAVGLGLPLMHGVHFPAYSREQLAEVLAANPPTGYGTDASATECRPPGSAQPQRPPPPPGLLRELWGEFCRACVANNFSAVSRSAADLAAVRAGSAVETIVRQLDGLMQQQQVVRQVMEVYRPGMRSPPPVLQALSAAAAAAGQGSVGSAGAGSGGDGDGGGGALVANLGKAAKLLLLAGELGGGTDEAEAAKEARLKGPHAFPLTRLISIFHRLWASVPSLGDDLVSSGLYGGSVFTAEGGGGAGGADVLDVDLATGFAGGRNGLEAVWSQSAAVLSAVTGLQGMGLLAKHGSGEDPLEQPRFTCAIDDPLAQQLAADVNLQLNNYLMYDK*
</t>
  </si>
  <si>
    <t>C_980029</t>
  </si>
  <si>
    <t xml:space="preserve">MDGAGAGGGGGGSRPDYAAAIAASRRGGGGGGSQAAASRAAAGAGADGEDEEEDAADVLTAPEFEAGFYYNTGERVVWGGHEYVCRRSHEGRAGGPLQPVMLPARQVKEQELGAGAAVAAAAAGQGAGVFSPEVCWVRVQAAGAHGTGGGSSSGGSHRALGHGSQGQGHGRHPHTPHTPRLPQSVAAIDDVPVAGDS*
</t>
  </si>
  <si>
    <t>C_980030</t>
  </si>
  <si>
    <t xml:space="preserve">MRAYDNRGKAVPADEESHSPGNGEVQENDGAPEDDGAPEDDGAPEDEAMGHGRGRGRGRGRGRSRGTGRGRGRGTGRGRGRGCTSGTEGSGEESSGEESSGEEGCEEEQQLRGAEGDEAAAGHRGRGRGRGRGSGRGRGRGRGKAAGGGGTARRSAGGRGRGMSEAQAACRIRSTLRSYKAAVKSLDYTQQLNLVDELFRLLAIITRKKTHAFRVGAAQWLDSAGASKTVIERLGRWFNNEAIVNSYLLQQPPEGLLLLAGFLYKDKGQTMSSAYWAPRFMAGIPAVVMEECKVALFPFLPQLRETVDAMGTELRLEYMSVCNNLSAMEYISECAVQDTLELADTAPRNVMVLRLQQIPGWVAVRNAYASALVQQRIAVTKPPVQLDILAGLQQQVSVLPLQLFAVIGEIQRAQQEREARLLESFKRLLADKEAAAGRNLLAGGSGAAGGLDEPQMYAQSQRQSDLLQEVLTPTRATQQAPCSGDGTQQPQELQQQLRPRQLWAAPVVGVGAGGAYGGEQLGGSQTSPSHFGMPPQPPQQQQQPQPPQAWAAPVVGVGAGTAYGGEQLGGSHTGPSFGVPQQQQPQPWASALPPHFVSPSLSQLRHAATQAAAAVAAAAAKAQASPGYTGTPPPQQQQQQQPPPPHAWAAPVVGAGAGTANGGEQLGGSHTGPSFGVPQQQQPQPWASALPPHFVSPSLSQAHMQVQGMASQGAVVGGVHVGGQGVNGLTGLGYAGAQQQQPQPWALALSPRFVSPSHSQLHHAATQPAAAAAAGARSQASPGYTGAPQQQLRPSQLLPSYRPAHMQLHGTVPQEKQAAMFWTEKQQQKGLGSLNQLLKYAKAMTQEELDDYISCRREAAFVSPAKGQQAAARVERTEVRRSGRWGAAGAAAAAPGSGGGAAGFGAVGVGGVSTVGAERSGQAYAAGVLAPLPPPPQQYQPAQPPQPPGSGGGAAGFGAQPPQPPQPLQQPGSGGGAAGFGAVDVGGVSTVGAERSGQAYAAGVLAPPPPPQQYQPPQPLQQPGSGGGAAGFGAVDVEGVSTVGAERSGQAYAAGVLAPLPPPPQQYQPPQPLQQPGSGGGAAGFGAVGVGGVSTVGGERSGQAYAAGVLAPLPPPPQQYQPAQPPQPPGSGGAAKPTPLLRRRHCRRRHS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VSNCYMLWVKDKKAEAKAAGVKEDWVGLPSREQTKALSKIWKALPIEVKDTYKAKSMLLRLERQQM*
</t>
  </si>
  <si>
    <t>C_980031</t>
  </si>
  <si>
    <t xml:space="preserve">LLQSNAFHVLHALRSLAPPKAAPQAPAPPSPAQPRPAPPSPAPPRPAPPRPAPPRPAAPHLGTLPSTFKPPHPKPSARSSPYTASPKAPHTGPQPGAIASCPYP
</t>
  </si>
  <si>
    <t>C_980032</t>
  </si>
  <si>
    <t xml:space="preserve">MLRGVVEAAAHNVYSRLGVKGASTVLQGMDDVLQFVLPCNIMLTARQDYEFFRAVRAATTATMLNKDTGFLNAVIVLLKAEGMEQVCLRVACRERAALLETTLFVRCAAATLRGSCTGVLEVDVGGGVGFEVDQGVGALRLCAGETKNSPEEMDDADEQLQTLFLVVAFTLDKVLAAAVAAPAASKARAALAQLPRRFIMDGYCVYAGRASEQQLQRRKAAADRRTVVDGFVVGGGGLKSAVLQMHFERAHYEKL*
</t>
  </si>
  <si>
    <t>C_980033</t>
  </si>
  <si>
    <t xml:space="preserve">MFELIAGGMGRSVPPAVLPVLARHVDWLAGAGVDLAAMAAGMEGRYKLEEHKQGTELLRAGEAAPAVFLVAAGECVMRGPVVGLRPGATAGGGSLDLATLREGSTCGELSLLAGRPLWYSLVVASPTAKVIALDLQALRGWLLGAPAGMAAAAEVVAAVAEVDIALYGRAVKQIAIQVLNEKLELSMFQSNMKSMIRRVIEDNASELNAILAQQLQQEAAASAAAAGGKAAAAAAAAAAASRPRTIVLEGWDQVEAIAASVARPYEPGVQSWELIAQARFNAARRAKARYLDSLYTATALATQEDAGGHAAGGQRVALPAPGPVAAGLAAPGTVRQPHLHDIRVVPKDLRGGEVEVRRRGGDAVLHMPPHELSAMMGAAVHLVAPTAVAAAVGAVAAGASSAAAAARAAGAAGPGTEGSGKGAGTDGGLSATGGASASAASVTAGASASLLARKPVNYAATAVSGGFGSDLGSPSRNAKRPAGAPVEGLGRALTAARRTYADYYGAPGTTDDDGVESPAAGAAAGAGAEDDNTGGSKPGLGATAGGGVAGFRSRLRVSAPVLDAPTVVQLSPGPVAPWDSKGRLPPWNLNGEAAGAGEPRRFPWDAPTAGAGAGGASRLGGGAAADHLARQRELLASGGAASTAWSTAPLEGHRGRLVVALSAAPSMASVALDPETRALIERQMEEEEAAEAAEAEVAEQEAVRMALGDAAARKLLQAGLQPAAAAGSGPVAADAMAAAERAASLSSTTATSLSGSLGFSRPGTSLTDDPHGSLNGSQPDSRSASRAGQLLQPPHGHHPHGHRASSGITAAEVRGLTELPVHVLASIGEEDSMEVLAALEGAQQHMAAVAAARAAAGLPPAPSALASASMTALPPPPARASAGAWISKSQEISAGGGGKASTLPPLRAAQRPTSTPPAAVGSVSSLLLGGGASAVSAPGPLADASSSALLHGLTAAAATASDARSTASGAAASTQSGANAANAHAAAAAARRSRIQARNAAPAAAGGEVAEAPDRAFWVRDRLHDPQGLASSVMADAAARAVVQAVEGGGAPPDPLSMTAPAALGGVGGGGTSRVGPSTSTSANVLLASAGRPAIPTAAAGSSTASGRSPRLQPLRRNASSATAAGKSAATTPRQRPSGGGGVAGGLAAAAPAAAELAEQGMLYVTLVVPPAPKLLPEFPSPAQAREAAEAAEAAERAAREARVDAAINNPATRPLSIDHRGEMRYVPNYLRQRQRPPLAPPPVRPVLLDGEDEGSSWVVPSYTSGIGFTDGFYDEDSQVIYFD*
</t>
  </si>
  <si>
    <t>C_980034</t>
  </si>
  <si>
    <t xml:space="preserve">MDFQLPAVTRYLADTGGDGSGAVAVGSLRESLPRSKTAEVTTMLSEQMYATSPPTRRLQPGSVLGAELLMRRGAVPLSATTDPHFEAQLAVLCWVDYEEAVRGWAAERIAELVPDLQASQVARLRSGLQRGVQYVQRQAGEPLWVGGQPADAVALLVQGQVLLASPWEANALVTENQIVSQLRVLMGPLADTMVLNEMPRPATHAAARAGGLRGGLKGGGGGSMRGSIKVALGGEAAGGGGLSASTSFAVRGRGGDGDEEEDGAGGRGTGSGSGGGKPVGFSLAEKLERAATGSGAGSADSTPRRSARIAEPPPPTTTTASLGKEDEDEEDASPLRFRLAGGGGGGGSSKKGSRKVALEGPAGPRFVEDSPEPQPEPEAGKAPDPQAAGAAGGEGGAASGSSDRPASGQPRRARQGQPPGRNSRNATGSGTSGEAREEAGPEVDASEATAEAGGDTGPAEAAADAGPAEGEATQAEAGPPPAESAAAASSRAARVSLKFSDEPDAEAHGAANVAAATAADGATAAAAPQPHPESQPQPQHEASAESAAAPPSVRSAGMSAEASLLPAVSVWDLHDGAHPPADLLTPVIGLRAAMDAAEASRAAGGHGSDVGDGASSVGGPLSAEASLTSPPMDTRGMGFAFGGAAGPGVGGPADAAGPTASASFLAAVGVAPGPGSGGGGGGGAALASGMMTPALVLRPAAPAAVKDAGAVPAAAQEQQDQEQQPGDAAPTGNEAAADEAKAAGDASSLPPRPAPAPRSLISKIGGGSQAGSAAGSKAVSRTGSRTASAHVSPSSSRRVTGSGDMLPGVTSTAPASAASAAAASVPTGLPPRPPASSGGGSARSAGPTMAEAAATAAAGGLSSVDSTAAAAGCSSARERPSTPMSEAPSLDDGRSEQGEAVAGGDELLLGDCSHPVLPPRSMPSPPPGQDEARCAAAPPVGTQPAAADPAAAAGMREGTGSGAGDGATSSLATQDGSVDAREAAEAEAAARRPHARVLLGAAAAAPALASIEDSFAPSSEASGAVVAGAEAADVGRKPSKLRMRIAEGPVGVSALEGERGDVKPSSLRPKLRMNDDSNDADDNDGAASVAASNTMRFMPARASVGGLKPTENGGGGGAMSARGSVAGHVSGHGGGGGGVTGPCQPLANALATQFKFHRQRVAAVYSAPVVFGEEALGDPVPAAVEAGATAGKKGAAEPTKPPMVHSAIATARCELILVPAALLRALLPPPAQVPGLLGKVAAAAVAAQRRLLQATGHNTNDSGHAQWPAAADRVREVLTSTQPGQRQPWQVELLAAAFSGMPAFARLTWQARLRVFQELEYRRLPVGSSLDLARLTVTEKELPDPAAAAAAAAARNGLLSTRMSQAVISPPPPPDPSSAPPPSEAAGLQQGQEQHQHQGQGQGHSLSVSPVAGLAAGAAVSASPPAPSAGAAGATDAIPPVLPSAAGQGAAVAGSAPGCPAATPPVGAPAAAAAAAADIAASAVATHASAPAAAQRQSSTASAASTDGSNVPGQASGSGAQQQQQQHQPDHQLQPQLQPQQQPHQHHTVEAVFDPSAEEPLIPSLALLQRASASTITGDGGIGDGSTPRGGGVAPTESALAAAAAADMLRLTTMYTAESSAPSVGTPFTPATPHDPAAAAAMSAKYANYIIGEAKRGPMTPPTPVATLPAAQLTAPVEHFPPKPEAPPAAAPPPQPLPDPTQRPAPAREPPAPPPATRQKQREAVALRLDDNEGGEDGDDTSAPASRRASGVGPYGPAHASITGGGGGGFTSAAAAAAAAVATAAASGDISARAATAGGHKLQLVGLGDAFSGSALADATAAALNTPVMLSSTPRMSTTGGPGDIQLQPSIAGAPTAEGSFAQGSRRQPSPTSPQRRNTGSPSSPKRQQQREQPPAPPPPQVPLLCLDPHTAENAALLHESLPLGDNILRARVLTAGGDHPPPPSEGGEVAHSAGGAGGGSPRCCA*
</t>
  </si>
  <si>
    <t>C_980035</t>
  </si>
  <si>
    <t xml:space="preserve">MLSSMLLRASGSTWRQLRAAWQPAFAPASLAGYLPLMTGCADQLARRLEAKATAAAGATASGATAGGGSSVDMWRELGGMTLQVVGSTAYGVDFHSINEEDQAGSGSGSATATAGATAAAKGRGDDGYGKQLAAACGQIFRYGSPVHGSPYLRVAMLFPELRSLLLTLAHTLPDEKFTILTKLIDSWKQQHSAEGATAAGASSGKPDAGAGQSNNGVGAAATGGRGLSGVAPGSFLDLMLGHRQGGGSGSGGKKAEGEEGVEHAPLTDEQVAGQVQLFILAGYETTANALAFAVYCIATHPEVESRLLREVDDVLPGSDQLPGESDLPRLAYTEAVVNEALRLFPPAHLTSRVVPPGETLTVGGYTIPGGTAVYLPMYLAHRDPAVWPRAEEFLPERFLPSSPQYESLQPRGAAQQHAHAPFGYGSRMCIGYKFAMQEAKVALATLYRRLTFTLEPGQQPLKLVASVTMSPRGGLHVTPVPRRKL*
</t>
  </si>
  <si>
    <t xml:space="preserve">MQADDPARLLRDVVNDLIAPELDVANVDVSGKRVLLRVDFNVPVDEATGAVTDASRITAVLPTIRLLASRGARLILASHFGRPEPKKQSRAQMEAAFSLAPVAAWLERELNGSSSSVPGGGSNGSSSDAKNNHANGDGSSSSSKLFVGLAGDCIGPEAEAAVAALQPGQVLLLQNTRFHAGDGANDSGFSGALAALCDVFVQDAFGVVHRDQGSVTGITAHVSECYPGPLVRRELTELAHRLFEPVRPLGVVLGGAKVADKIGVVAALVEMADVVAVGGRMAFTLLAARGVSVGSTQIEPDWLEPCRAMMARAGQRGTQLLLPGDVLWSSSLAAPVDTGVQRCKTIFWNGPMGKFEVPEFAQGTVAVAQAMNEASRNHGAITIIGGGDSVAAVTAAGLDGAITHISTADGCGGAGLLRC*
</t>
  </si>
  <si>
    <t>C_980037</t>
  </si>
  <si>
    <t xml:space="preserve">MRETPSCRALRRASGPAWGSHCCRRWWRCSCTTTAAACCAGPASPLSSRRRTQPTASPLRSRWSRGVSYLAFCCGCRKPRERLAEGRLERRRSTVGFAVACLNAMIWRSAVAD*
</t>
  </si>
  <si>
    <t xml:space="preserve">MPATCGLTVGQLKTVVASVLGVGSFVFQASTSTTSTSGTSSTSGTSNSSGTSNSSGGVGGAMAAWAGGAAAIAEQATEPLCPPVRVYDSLHAAAEALWLGMGPPATASEAAAAAAVPCAHAALSPEEVAQPLELMQRLLGSLQPAEAAVRLPGLWRLLLWASGQTPQMRLAVEAFKLLELQLPPPAPPTVAPALQPAAAAMPGPVLSYSLRCALDAGLLPALEARLRRPADWLQPDTVRAVAAAGGRSAGRKMPGARLVLCSVHLLCAKGVWAAVLAHAPPAQVASLVVTLAAAWRLLASGGAGFSGGGAAARSGTPAAAYIESGKALAGELVRLLEVALQTERRTSQLLDDESEEGEGEEDEDEDEEGVTMQPQPATTHQQRLLASLCLWQWAPATMGEAQRQLQAELAAAPATASSPDDMLNALARVLVDEDSCLGAVTPSLGHLTTIAVHVLLNKAAHAGASTPSSNPSSINSSTPGTSTSSTSPPPAAAAPLLTSLSEIAANDYDAVEADAAAAEASWRAFLTSQQLGARGLLATLLRWLLTHAAAAQAGPQAGVSSALALLNPVVILTLGNVLPTVAAAAPELVLAAACDATEQQWQQQQQQRQQLRAAGCGARGVGASSLLGCDAGAVMGPLLVLARELRCNPELLRWLQAAAGVLQRLPAPWSSAAAQVHLRGELAQPRLAVATSELRQATLRNRDLLVDAVPSGVALVCPAGVQRRLQRGLWAPGDGGPRARAGEQAEAEASAEEAVTGGDGNRSGSNQQGLEGSSSSRGSSSGQYGVSVVLCDNPLCCSLEGPSAALPLAGSGAGGSGGGKTCARCKRVRYCCGVCQLQHWREGGHSAECGRLQEQHAAP*
</t>
  </si>
  <si>
    <t>C_980039</t>
  </si>
  <si>
    <t xml:space="preserve">MVFTRAASAGSAAPLGSYQGSAAAVAAASPAAAAGVSSWVQLRRAKLRRKAEEEADAVASAAIPPALHPLAPPAPSQLGAAPATGAKRPAATFHAAMTSVARKRIAIQPPRGCPPMLPGGATHLGCHLARKVGLADRNSGGVGSGGSSLARVYGARLRVRELPDDYRDCFVGLEPEPQAEPDPDELMMLAAGTGGAGAAGGAADAKALQRKAQRARAAAAAAAAGGEAAAAALVAQASGALLGGGDEAVAAAAYYTMQQQQPSGHLLSDTFLSGAAAAAGMAAAAAAQGLGGAALSAYDAAAAAVAAGAAAAAAAAGRDHLMLDADEDDDDDDDDVETEEADGVQDALAEAFDELGAEADGGAAGGADGGGFHEDDVEEF*
</t>
  </si>
  <si>
    <t>C_980040</t>
  </si>
  <si>
    <t xml:space="preserve">MWRSRCVRLEQTLAWHGIVHGSTVFATSVLLGGVGVTGADVRRVSTAVQALAAADPVALSHMEAGRWDAVLAQLVRRSGVAEEVAVAVVSEHRGALMGSVAAGKLTARMWVARRTTHAAPALAAVVARTAAGASAAARPVAAGAGGGAAAPSALSAAPPSSMT
</t>
  </si>
  <si>
    <t>C_980041</t>
  </si>
  <si>
    <t xml:space="preserve">MRYLVTLMSGWLGPAAAGSYFAPMVTAAQWRALLPAALDNLYARALLGERVFYAPQGGLTPEEHLTPARAVLAAAMDVVLVLEDPEPLSVLGHRWGLGWQHTLLDEEGRSSEDVGGRVRAVMEQALGVLAGSELDALVAANALDQRLYDWARLLTRLDGMVWAAAAAEAGGGSSGGKAEEPAAVAAVRARAAASGADVAAGGDAGGAGLRNGGVGTSEVAAVGGVAEFRHQQHRKLQRQVHSKGQRRQEAESAAADKLAAAQGRCGHVGATARMH*
</t>
  </si>
  <si>
    <t>C_980042</t>
  </si>
  <si>
    <t xml:space="preserve">MYANRNISTSTGEFVLTYIDYHDGTGDWALLDKSNGRHFEPLGKGKKPPKADKNGKDLEPGQYMTIGCTIDTTTGQCSFISSTDVTVLKPAYIPPATNVRERLLVVIVDAPACGAAATSGATVSNLQSLYFGPNLDGKGGWAVRLENCSYGEVVWEPPTSGLTQFVTVTPNCTWPTASCDAWAMANAANAAAQVKLGATTYATFTHSHLVMAVPSACSWAGLATLGGGVGGGGQVWLNTNTWTQTFGTFQVPLQESIHNFVLYHGYSSGIEYQDKTTYMGTGQACPSVTEKALTVWTQAL*
</t>
  </si>
  <si>
    <t>C_980043</t>
  </si>
  <si>
    <t xml:space="preserve">MKALSVRWRGGCFCCPAIISFGQCMSGMWSASRKPKQEADSLAHWGLNTAKFLYEAGPPQGAPGAAGGAEAGAGAAALGRMLLVEGGYMPLTAALLAAAGAGEEVPQGMMLTPQVSFTQVWAVGAKQLPLTTTPQLVLVQLLGQITDWTPGLRAAAHCPELLTALVRTLAATSDDRYRSLVLSTLTDWLNVVDQEEEDDDEDEDGQGGDKAQPQAAAAAAGENGSSTSSSKAATGKCSSPPNPHQFGPSEHDALVHGLLDAGLAPVLAAVASKSANAVALRNVAACALALMTAGAGAGGHGGEHGTRPAGKGAAAVTAALTNPELPAGLVLRGGAQCRAQAELIKAGMVQALLTALSRPPCPPAPAASTPAPAASPLVFWLAINMGVTGARLLELQWWLLVVARVLLVPPEMGPAGAADAGASDAAPSASSGGKGGKSGGGKRKGGGGGAGANGSAGGAGAAGDAARRRVAAAEAVLVAPVLQQQLTRLQAQEGAGAAQAPASEVPAKRAMQLLSAALAASSRSCVLPWASPLELLPARERAATPDWRAAQRDRIRKAAEEARAAAAQASAAAAVDLLSKLAVA*
</t>
  </si>
  <si>
    <t>C_980044</t>
  </si>
  <si>
    <t xml:space="preserve">MPLTRVAADPWAASHSVPQFSPLPVDTTSQHVPLTAERAEAVVRTHIERSRPSLDAGALLDEAALAEAAGLLLNPTAPNAMGRTYSTPGRPMGGRGGVSGVGQGLAVHVGPQLHDGYDSGPPTRSPSRRPGPRIGDEEEDEEEEEEAEEDDESDGEGRAAPSPATRARMLDPDLMAAWMRGAQADGAEAGGQGGAAASPGSRARTGQSALARRISCPEALLAEEAEAAAAAAAGGGARPEDALEPLANHHMWMANRGRALGGYDPGAGHTGLLYCAKSVLEAAGGGRRAHLVGDGWQARDAVSIFASDKNRIGGGFPGESRGARLARLAAEGAAPEVLHSLAAVIIQSYCRGWKARREVARIKSLRRGDAEAAAARASALAAAAALAREQERCRRQLRTAAKDCLLAVQAQQDYERTRARLAAARGLGAGAAAAPPPPPPSIPPALWSRCQELGLDPIQILLDGGMLSRQIEDIIAASQLAAQLPRRAADVAARMRVIPGDGSAAGTGAGNASAAGGAAPAGRYGGGRQARDSASSGGGGGARTSGGGGAYPSATSDDGGASLSSAARASSGVLGPDAEGSSSTNIGASGSFAGAGGLPSGGSGVMAPRASLQGQRGGGGAAPLRPSLAGAGSGKQLLPLVAGSGAGGGSGIGGGAAGRAYNTAELVEQLLQQQALGALALPNGPSGGGPLGPGRKISMGPLAAAGSAAAAAAAAAGGMGAAVKRNPARRMSASGAMGDGAGGSGGGGGGGGSVMANRRPAGGFAAGPTAPHLGGGFAGAGANSNAAASTGAPSLGRLSVPVNASSAVPQPFTAGSGVTGTRAQLAGPSGRQRRMSDLVAGSGAAAGAGLASQPSATALLPGLPQAPSGLAPDAAASGAQYSQHLPMRARSFVLGEHSSVSASGVPPPHPGAGGGAGGGLPLAPIRTGRVSQTGGASGSPANGPGTAIMAALLANMGAGTGGAATAGGSAGHHGPAHAPHLRPASGGLHSGAGPGGLPLPPSAMLQGHGLGTGLGSAANSPLAAVAAGGGAFARLTAQSSASSFGESSPGLPLRRRHSYVGSPTPSSGGGEAMPPAPGPNSGGGLGGVDGVAMLHMQGQGQGAVPHGVSGNVGSGGSMSGPVGAAAVAAALGRAGGGSGSGKASPATGSPRSFTHGSMVPRQASGSSLGPLSGQPGGSATTPGGPLPPLLMAHGSLGALHGTGGFTGSGVSSGVSSGTASPSLSSLNTTPGSGGAAGPVPPGAGEVPFGRGNIRRGSNLAPTTVAAALAAAASPPPAHPPPHPPAAPGASGSPITARRLHSLTSQSQAPIGVSSSTLGIGTTGAACGGGGVSMSPVGMTAAGLAGGLAAFAQSPIASTANSFSGPSGSFAAAALVPAVADGAGGSPSVGRYGGGGTAAPKPPPAQRPPGPAL*
</t>
  </si>
  <si>
    <t>C_980045</t>
  </si>
  <si>
    <t xml:space="preserve">MLEAIGDSMHAALECVIESANYAMLDFACCCLPAVKRLRRTLRDALSFGAAFGGAAAATAAGGTSLHHDLNHVQSTLLCVGGGVNLFEDSDSDGGGSGFYSELTLLPPPPAAPVPPPRARGDTRIQQQQQQQPAAAPNSSLPPQNASLAVTSSTAANGTADVLLPAGGGGTAWQPPAAAAAAATLEVQTNLPMATAPLSAATGAAVAQQPESISPLMTAPQQVATLVQQPLIPPIPRAPALPADTAAAIAFDPAAMLAFLLPAATAAANAAASLLPAAGDAGPMLLPPPHRDSSISGGTTAGGDNSSSGNGSGSGGGAAATDGRGGSPGPAGSPLQKSGGSIAHSTVEKQRRDRINNLIEQLGELVPVCDPRQRLAAAAGATSATFEAAEAAGAAVAAGGGGGGGGGGGGGGKRPKHAILADAVVRYQQMQRDNEQLRRQLAAAAVSLAAAARPAAAAMVAAAAAAAAAAAADKAPSAVGTSGTTGTAAAPVATFPPIAPLAIPEATAASSIQPYPLMAPPVAAAAAAAAATTAAEGAAAGLATRRAAASITDGSGIIAPGALAPATAAPSTPAAFVPNCYYWPPTMPSAATGAAAAEYPEGATPPPGGAQSTGAPVSPAAGGGGPLHASAAGHNAAAAAFTTSTALPQRTLARPALPPMPCLPPATAPAPRPGLVRVATAALTRAGVRLRSVVVRPPAKPFQNTTLELEVWCEEEVMPREQQVAHIQAALETALQAVVGENPANPAAAAVPAAPVAQPVIAAQPPLGARARASEHRYRRTEGRPSSPPPPARSGKAQRGRRKAAVVRTWGRCLSNCQRRPWRRRSHRCRRFRWRRRRFRWRRRFHCCCRFRRHRRFRGRHHFPRLRTGDASGPAAMLAGFLLLLAGRRLSPSVAGADGGAAGCASSSLAAGGQFCAGGGEPSGGASLIGRLGWALTLLLVVASATTGPSIMSAADVAALLADRDGALSLGVTFEAVQQAAGAVGCE*
</t>
  </si>
  <si>
    <t>C_980046</t>
  </si>
  <si>
    <t xml:space="preserve">MAEAEAAPPVREPVPPRVVEYDPITGVPAEFNEYLPKDCEEYKKWKAAQEAALAGESVEKLTVKEKPEEEKKLPGGKTKKKSKPQVVVSVAQRQKNKSTTTVAGLELFGVKLSEAGKLFGKKFACGASVVKTASGTEQIEMQGDFLLQIPELLLKNYKNITKEDVFFVDMADGKKKKNFFAEEDEEEDDS*
</t>
  </si>
  <si>
    <t>C_980047</t>
  </si>
  <si>
    <t xml:space="preserve">MDFIESAYNAEQARRRALLQQQQQQQQQQQQQQRAAGYAGGNAAGGGQAEIAAAAYEAGQMAVAAAAARRMGVPEQIINALNVKQQQLQQQQLILQLQQQHQQHQQHHHQQRQQQQQQQQQQQLQLQQQLRANGFGGQDASAVVREAEMLLREHQHQQQQQRQKQMQQHQQQGRQQPAGAAAQQQHQREQQQQQQWEREQQLLRALEGSLAAGRAGGNGGRHVGRGQDESEMAERRRLIGHQLEQQQHQHHQQQQQQQQQQQQQQQHHQQQQQHRQLLAAATAAVAAAERGHMQLGVRVKQERTPPSPGPGPPAPPTRQPSHHQTPPVPQHRPATPTSATQAAEADLLRPAGGGGGGGGAGTGRGGARLPGLPGLPIHMPLMPTPDHLAWRVTKDGMLQIQLPLDPLDWTTAAEEAPAPDPGAASRTHPVIALALTPLCLSSGMPIGDSCLLPLAEVLGHIQQQLTQRAAGRRDTAELRSPGWDMFHPPEAEAAAAAAAAVAAAAPPRSPTDSQDRGADGKPAGQQPQPYKLQLLRLQDGATLEAAAGAAGGGGGGAAPVPVAPALKLRPLDSKAATGPPRGGAAGGLGAAGLALVANTASRLGATINGRAPPAAATATAAALGGGGGTGGVLDLSGGTSGAGSAVDQVCELLRARRGAAGAGGAAALQAQGQGQGQGRGHRVVSPALAGLPHIVVPLGARRQPPSPAPPTPPAAAAVAAAAAAEAALNGGLAALSPAHLELLRQVKDSMVAHQTQQVQQPPPLAAAAGAAANARAAAAAAADDVSTDDEKPARGRGGKGGGRAGGGGVLTVEGPQGQVLKLKPGAAAKRSRGAVHYRGVRQRPWGKYAAEIRDPLKGGRMWLGTFDSAEEAARAYDEAARMLRGSAALCNFPLPGERGYGGQAGGGGGGGNGAGGGGGDSDEEGGAQDAYEEDDGAAAGEAWIGGGGGGAGGSGGGAGGSGGVGAFRPRGGLGGLSGLDAIAAAAEAAEAAEAAAEAEAAAALVAAGGLAGARGEQEADDMAAEAAAAALLGAVAAANGRPAKRSRVSPAHGAAGAVGAVGAAGAGAGLGADGAHEDDPLLGPPPGRVPPGAAGAATGFGLELAADADLTAAAAAAQDLDGDADAVAAAAAAAATAAAVEMEAQVAAAAAAMAAAPDVAIDLGGEPDVELGGELEAVAVQGVFGAELLGAAGAEAEAEADVDIPAADADNGAAADVEPRSLADAADVDVAVEETAAAATDEAVAVAGAADDGAAADGSDGGGEPDDDGDADSIGVDADEYEEQVDVEAEGEVEGGPVEEAHAVAGQHERGGEGCDHGGADSDGAEAAAGGAADTDAADVEMGGEMEAGDDE*
</t>
  </si>
  <si>
    <t>C_980048</t>
  </si>
  <si>
    <t xml:space="preserve">MVGVGVSCRYLYDMRPGDVVFTTADCGWITGHSYLAYGPLLCGCSSVIMGGIPTHPDGGRAWRMVERYKVRQFYTAPTLLRSLLQLGDAWPRQSDLSSLRVLASAGEPMNEHAWHWFHEVVGSSRCPVVDTWWQTETGNAMLIPLPCKWFQAKAGSAGVPFFGVCPVVLDPTTGNEICTTEAEGVLALRGVWPGMMRTLHGDHERFESAYFAPYKGYYFTGDGCRRDADGHYWITGRVDDVINVSGHRIGTAEVESALTEHPDCAEAAVIGVDHALKGQAIYAFVTLRGHVQTSDAMRKLLMDHVRKSIGPFAVPEVIHWAPGLPKTRSGKIMRRVLRKIASGEEKELGDISTLAEPGVVDMLIKLRGK*
</t>
  </si>
  <si>
    <t>C_980049</t>
  </si>
  <si>
    <t xml:space="preserve">MQSRTQLQEKALWLLNNGCRWSIATAVPAAAQAGNVQALQLLQLLGATADAPPPQPAAAAAAAAVAGHAAEVAGEAAGPPAAVAAIIGAAAAPAVAAADLAPAGPGPAPAAVAPAAGPAAGPAAAAAAAAAAAAAATGSNASRFLDCLVEACDRAAGEGRIGDFIQLEGLARHVAEAAASWGGSGASGAGAGAGAGPVTGGPGALVAADSVAAALWRRPVQDVARVLCSAASGRQLAMLRWLLEVRRLPQLLLQRSPPGGGGAGGGAGGGSVGSSGGDRLCHVASLLLLAAASGGDVRVLTYVIGCDLVWMSDPELRGSGAAGGGGGWAEAAGVAGAEGGGRRPETRRPGQLLEQALVEAAQQGRAAAVRLLVARLQVTALPQALRERVTELVAALGVREPDEDTAALGEAGPAAADAQQHQAVGAAGGAAGAESMLIDSGPDAVERLRRGSRGRGSSSSTQSGSSSDSSDGSSGSSSVGGGRRLWSRAGMLRWLHRRGFPIGPRCIISCLRAGDVEAADVAAAVAPPPAFHAGVMEAALRAAAADASAWQLSLMQPAAAFGPHRRSFLRRHGRGTSLMAAAVQAGELEAAAWLHDMRCPLDESVFYAAAEAGHGAALEWLAGPPAARCPTCPIPPPGRPRDGSPAYVRALRQSPGGPDWITLEALRRLGCPMGSGSELLQACRVLAAGGDTAGAVEAALWLAASGCPFGAADAWSLAEACQRPDLVPRLAAAAAAARPAAQQQQQQQQQQQQQQQQTPA*
</t>
  </si>
  <si>
    <t>C_980050</t>
  </si>
  <si>
    <t xml:space="preserve">MDAARGAGGAVSDGAQPQDVATMHALLRSMGVEEFEPRVVNQLMDFMYKYTTDVLLDAEVFSEHAGRQPGQVDASGVTMAIQSRTALYVQPPPQERVTELARQVNDTALPDLVTKPGLPLPPEGKQMTAPNWQYDPQQQYQR*
</t>
  </si>
  <si>
    <t>C_980051</t>
  </si>
  <si>
    <t xml:space="preserve">MFSRGSFLKARSAAPQAAAAPAAVASNGNGGDTAHRRTRRPSIVSIGLLGGGEAGSEDWSPLGCSRAAAGGMLPGRTASFHQGAGSAAGRSHLLLQQSTSGNNMPLRRGSLDLYSSSAAAAQQAALLASGRMSMEAKWGAAPLACGGGGGPMEPAPQQSARRMSGVLAHTPSLRAMSLTAAGGGRAGSGCDTGGADVGRLLPLLAGVASEVAAGDRRHQLLRGEESRGGPSDTDHNAEEAGSAFNSQQASPSQRHAVGAGMRRASFTLRREGMGGSEAAMPDGGTSYPAAASGMVSRTDSMRRNSLLAGASSVSQRSLAAATDEDSGVPSPAAAAMLHSPSMRARPGSVPSVPLVLQSPSGNAAPGSGRTSSMPQAALLPDITASNGLGRVDSGRRLSIGNYGSGALGHAGSGLVHGSSSSGGGGPGSPGANGFQGTMHVI*
</t>
  </si>
  <si>
    <t>C_980052</t>
  </si>
  <si>
    <t xml:space="preserve">MWRLQYNKYGAEVREDEAWKLALPLLGGLVLATTLIGPLIIGVAFTAVAVGAALSAGALFTSLFLPFFLLIGFGALFWGGVTFSAFATLGAALIIKPLMSLMVAGAGLGMGALAVGAFLKPASSRAKVQGKWMVAMTCAVRLNPGAVCAASYEEKAAAAKSGAKQQGDVIEVEPEVDPEVDRQLREFDELLMDREQQRRKTDRFRQGGR*
</t>
  </si>
  <si>
    <t>C_980053</t>
  </si>
  <si>
    <t xml:space="preserve">MVAVESRVAAELEGAGLLAVPGRPEPRQLAWGDLGGLKYLNAVIHESMRLMPPTSGGTVRVVPRDTQLAGHVLPKGTMLWIPFYAMQRSERVWGPDAAQFRPERWLAAAAGAGGPGVAAEEDDIVRAADTQSARGFLPFSEGPRNCVGQSLALLELRTVLALLCGSFRFRLADDMGGVEGAVSEARQHITLKPGDRGLLMHAIPRVPA*
</t>
  </si>
  <si>
    <t>C_980054</t>
  </si>
  <si>
    <t xml:space="preserve">MTEDDDASRGCDDVGRQLDGVAGPHRQGLLLAYASGCTAEEFEAVYDEYLQYEWGRGNGGLALGELCSALLQRAASSLRPDGSWALKVDLVLARLRERMGGVDAAAASAEHWLHMFEEACGSGVSDTAILAQLLSWAGLSGPVQPAAAGAAAAGAAADEEEDDCRVLTVTRVVNSMLAAGSETAVLWAARRLRELGCHPGPPLTLLQLWAAALGGNFAAVRAACAAGLGRMPDWLPDCAYQVSAVE*
</t>
  </si>
  <si>
    <t>C_980055</t>
  </si>
  <si>
    <t xml:space="preserve">MLHTLPGFVWRSFYSARWQLSGAAHWPCPAASAMGCGGLTGPDPATSSATSTSTLATCSGPRPSTSRPVPVASASPAASTCGSASASACGSIATSAAATPLSCSPASDLSCGPGGASPLPLPCLGARGWSPAAAAAPRSGWALGASPEGAAAASGVLSSGGGGGGGGGGRWLDAGGEVRWQRAYGAKMQRLKSWGGRYSADQVVGHKSAVRSVRLLPAFNLLATASLDRTVRLWDLSAGLPLAASRPHGGTVRCLALGAGLLASGCSDNLVRLWEPPAAAAAAATRYRALGAAPPPALDAAGAGALGLGGGCGGGGSQSAAAVPLFDLVQTPQLLRGHTGPVSCLSLDEGGGCGSSGGGGGRGCSSSGLGLGADGAETLFSGSWDCTVRIWRRSEPQASGDDSDDGGGAGACVSSSGGGGSSGDESGSSKAAGGSSSSSSGWACSGVLGYSDWVYAVAVRAGNLLVAAGGEVVVTDAQTGRAVRRFAGLHDGGTVACLEGCRSGRLLFTAAGDGLLLAHDLRMKQALAAGGPGPGCWGGKGPVSVTHAATAAACGAGAAGGGGPRCRALHCPPGQPALCLDLSDQWLAAGTESGVVRLWDFTGAAAAAERATAARAARSAARAARVTGGGGRSAPAQPQSQSQHDQPAANGRGKAAASGAAASQSAPCGAVSHDEWGAAVEEAPKPPAGRADAAWADEGEDAGGWGGEWDSVAAASNRRGRGGGGGGGSSSSGSRSRQGRAPPQQYHHQALASGSAGGGSGGGGAGAHGPRHGAHGRQHQHQQHQGRGGHLPACAAASGAPVFRYVSTHNHNHAGGSGAGGAGGPAGAGGRGQQHQQQMYSGGGGGGAGYVPGGGSGGGGGVRRRGGGGGGQRRGGPRQT*
</t>
  </si>
  <si>
    <t>C_980056</t>
  </si>
  <si>
    <t xml:space="preserve">MADDIEAELAEQLNEQREALASIQEAIASIGGDAAEGAEELLQMREELSAAVAELEAALLDLKKTRILQQLAAAAAADTSTGGASAATAAAAATEATAVAGPQSGAAGREQVTWGHAEADGGADAGAPPPPPGPLPVAPGCTCRFRYMDGRWYAGRVRGRGRQPDTVSVAFEVPTRPFMLDPVDVMCALVQPYQPPHHHQHHHQQQQQHNQQQAGGGGGLGGAAGGGGRPHGIAVGRRALAQLPGSRLYLPVEVVALDWGRATATVLPLLQPGAAGGAGGGGGEAVVPLERVARHTHADEVAAAAAAAEAQECDQGDGGSESSDSSVSGLLRQAGGGGSEDSASGSGDEYGYGDDGGDDDVYGSDEGGGGGAEDGDDGEGGLDVFGHAKAAAAAGALDDTARLTAWEAHGRGVASRLMARMGYVAGRGLGRRGEGVMSAPEVLLLPERKGLGAVDRDRVGGGKLAAAGGVDKKRRRGGARQKRKRVIAAAREARAEVREREGGAPGGGGLFDFINSSLGDSSVAARIRKAQTSVVGGGATAGAAAIVGAVAAAAVSRGGPAAPPDRRGLMSHHDQVSGIQTKLARLQEMLGRHAGNKGMRSQIEAQMRGVQAELAAAQSAAARVSKAIHDKDAQKKWMKF*
</t>
  </si>
  <si>
    <t>C_980057</t>
  </si>
  <si>
    <t xml:space="preserve">MSVLKKQFAALTRALWDSGVACVCAAAVVFSLSAFFVKLMGHDMPVFEIVAVRSVSSFLVCAVYARAAGVSPLFGRRANLKFLMSRGLFGAAAMTSYYFSLQLLPLADAVTLFFLNPAVTAVVAWAVLKEPLGGRGAVGVLVSVAGLVLITRPPFLGFSSGSSSSSSSSSAALHGDGGVGVSAAGAAAAGAGGGGGGVEWDAQRLLGTLFGVLSAVLSAGAFISIRFIGKGEPALVMSVYFHVCAAASSALPLTLGLPAAAVAPGGLQWALLAGVAATSFWGQILIGRGFQLLSAARASAINFTQPGNIMLRPTNEIMCV*
</t>
  </si>
  <si>
    <t>C_980058</t>
  </si>
  <si>
    <t xml:space="preserve">MQRPDPMAVVLTDPEAVSQVLKVDRFEKLTTSYQNMEKLTAEQQPNILTEPLSAYYKAVRRAVTPAFSTANLRRFFPLLLDITQQVMTGLAAAGPSAALDLDRVAQRLTIDVIGRFAFDRDFGATADIAKTNEALQVVGELMTALQRMLNPLNRWFWWRKEARGLWASRRRYDALVRRALEDLRSSPPAQHTLLHHLMSLTDPDTGERVAACGAQLGCV*
</t>
  </si>
  <si>
    <t>C_980059</t>
  </si>
  <si>
    <t xml:space="preserve">MGRPFYEWLEGRCYACKMCHCNLASATELVSRQFHSKHGRAYLFNTAVNLSSGPREERMMTTGLHVVCDVYCSKCMWPVGWKYELAYEKSQKYKEGKVILERACV
</t>
  </si>
  <si>
    <t>C_980060</t>
  </si>
  <si>
    <t xml:space="preserve">MATRSSLNRRRVQTLKTLQDPQPLQPLQALQPLQALQALQPPSSHQPQLYPELHPQLHPQLQPPHALQSGAYGSSTAADDTAAALPAPSPAARAPAAPKPRRARVLQDRASAARLSLIPFGHDDRVLWARRVGGFIRAMRGVLGDRALNYRWGGSVLDSVVGTFLTQGWXXXXXXXXXXXXXXXXXXXXXXXXXXXXXXXXXXXXXXXXXXXXXXXXXXXXXXXXXXXXXXXXXXXXXXXXXXXXXXXXXXXXXXXXXXXXXXXXXXXXXXXXXXXXXXXXXXXXXXXXXXXXXXXXXXXXXXXXXXXXXXXXXXXXXXXXXXXXXXXXXXXXXXXXXXXXXXXXXXXXXXXXXXXXXXGGDGGGGGGGGGGGGGGGGGAGGGGGGGGRLSLEWLRDLSGEEAIKYLLGVEGLGRKSAACIVLLALGKKEFPVDVNVARVFVRLGWIPIEVRRAGGGPADRDAPPLPAAAELPAATEYVGFAAADAPSPSPSPEPGRSPLAQAQAQAHAQRCSERLPPLLLPPEPHATPLGRQARLPPLVLSAPAAQSEPWLQPPAAAVPLPEQQAELGNGLQQSRLGDGLQRADAPQGGAGLGDGREPADAPGGRAASKAAPLKMEVEAQGQEQGQEQGQHQAQEQGQAGGSAVAIVPVGAAAAGPAPQPATPRKSPRQRHQQQQQRPPELAPADGATGGREPQEPQAPAERGQPASAPAADPPRRLSRAARPPSRFNDFLTDMSDLGGLGGLGGLNGHGLGLGRSSSGVDGSGLGPGQQAKLSCAGLPDMTFHQGQGQGLGHGLGLRRAPGGGGSTGGNGAEQVARILAVLQRHRGQQQQQQQPPEPQADSAGQLPAALPAAAAASCGGAGHEALSVAAALEVLGLPPDTLVRRPDADAAGGGGGGGGGGGGAAESHPAAGADGGASVAPQAAAAAAVAAAVRRHYRALSVCVHPDKCGREGAADAFAALAAAHTAVQQRLGAEGLRRPGSGTAGGRRGRRGGGAAAGGGGGWLEDEAEEEEARAAAAAAVGLPLRAVHLGRAPSESRTRRLFAGLEVSHAVLQSISPPGTAWPPPAPPPPPAVPDSSPDASASQGAGPPPPPPPPSPAASTADGALLPYVLLLLTPLTDQERRAAVAEAEVAAAKAAARAAAKTAATTAVAPPGGGAPHDAATAGTATAGTATAGPRKGPITPAFARRQAAGTATEDATAEAGAERGGAAMAAAPPPPAAASEAPAVALAVAPAVAAATGQVMGVPEEAAALLARVAALSAVPLRAAVLVPALAALRGAFPLNGTYFQTNELFLVQHTAAQTPDGPLRLTLGQLLGLSPAASSPHAPSQQHAAAAAGGTGQLPQPSHLPSTHLHTHHHHLHHLPLPLPRRRAVYFGSATSAITRDLAAADVAWLFNRGAVCVRSFCWHTGYPRPLPLFLSPASTVGGGGGHKGGGVGGGNARRRKAEAAESDVE*
</t>
  </si>
  <si>
    <t>C_9900001</t>
  </si>
  <si>
    <t xml:space="preserve">MRPRPWRTSLLSLPGCIPTWPRTGCLLSVGTGTVSPMPVRRRPLAHHVLQVPRNLPASSPSSVWWTLGRASVAAPRATRIRPRPSRPLPHAWIGGMSVPPRRRGCWMSHARDGACTQWEADKFFLREAATSIHRRHARQTRDGLHGVVLAADAAAALADRPGASAAQRQAAAMANLAVREERAAAAAASHNARAALMKEHGERGTRWFHRQADEPAAGAQEPITHLKVPGQPAPVALTGPGTRNTVSAAAAAMYSSTSPTGLFRVQPVCTASQQQLLAAIDRKVPADLQAAAEGSGDGALSDAELMAALAGSANGKAPGSDGVPRPRWR*
</t>
  </si>
  <si>
    <t>C_9910001</t>
  </si>
  <si>
    <t xml:space="preserve">MDVESHLAELRDEYERSRAFLAQLELSRKVREPEPEESDACRGEGTAKVDDSAHVPKLDAHPASPRPQAIGELEAEVTSPFKTAPKGLGSRFTGWIKNKLAPGGHDDAPSFTRCTKSCVLPTRRRASFATVNLDFGGALGGMGGVAVAPYSLGGAVQANGHLSYGQVPLGVPSLGGHCNSSGGVPLLSGGASTPSSAAGGRGWAPMSRRASFVTSIIMRSSASNQVHSQPGGCGDGDGDGDGVLLNTDENGVARFSRRRSSLDERRPAATAVAASGSSRGLVPSGPRRASLDLQRSPPMALSTTTGAGPNAALPAVIRAEVAAAVPDELAEVQRHFLPSVNAAQGQQPPQQQRHSTGYWPCFASEQQVWIKRDGSGGADPAPATFSQAGPVSASGTGGVAGARAGASASDAHAFYSGTGSSGPSTRFSSVTAMSGAGAPGGGGVAEEADVDDPMIAAAAAAYWGSAAAPESAKEVAAGVAGAWVMRGGAAHGLTASSPGAGDGGMQQQLQPHYQYQPPHTSSPQRYVTAAAAEPTGAAAASGSHNGGGSTSGSMRFCRFAAAPPALGVPGTGVASARPNSTRPGNPPRRLSS*
</t>
  </si>
  <si>
    <t>C_9910002</t>
  </si>
  <si>
    <t xml:space="preserve">MPEAALQLTRGPQRPPKYGLLAQASQFPTTPPSPPCPPKPAPTFPVSTSWPSCGAGTSPGVVPPPAGPISLQPVEYGLAPPAGLDPDLTLTPATPAEPSYGPRMDPEVLPPPLWEPDAAAAPAVRPWAAPPRITQAPATP
</t>
  </si>
  <si>
    <t>C_9920001</t>
  </si>
  <si>
    <t xml:space="preserve">MAAVQLFCRASNARVHPDKSKAMGLGRFAHLTGPCPHTGVPFTTGAVTHLGVPLSWDSDAAAADLYTRRARGMAFVARLWAALSLTLVGRVHIAKQVLAAKLAYHFSFLNPSPAQLKELTDLVDHFAARSMHAEDASLVSHGNPLLLPKRETACLPYKDGGVNHVDLPAFLSALQAKTFALLAQPGRQPWKMLTRALLTHVRPDSATTAGVEQHPPQPATQPPAAPPQWRVSLDQLWVANTAGAVSYVHYTGRLLEPGPGVLPPAVDGAWQPACVLQHRKPRHLWTFEERAAYDAASPGDRAVAWPRAPYFLAPEAGVVVHPEHCRIAGVSLADYTVRDVRRAITAANPAAPPAPARPAAMPCPAPAQQAGGSGTQPAAQSRLVEREAEWQRAAAQLTTTAAQHFHNNPVALDPWLHRTSAAAGLQNTPARELQSYASPSQQSGPPRGQRCPLRSPWQPRASPHQRCCHPGVLSAAKPGSGRRCPKAGPPHGTACAAVAALCVGVLYGWRWPLVSWLR*
</t>
  </si>
  <si>
    <t>C_9930001</t>
  </si>
  <si>
    <t xml:space="preserve">MSEGRRRQSASLLYGAHEQSTVRSTPSGLRTHRSAAVLSQQLWGPRRHGRGALATVIASGLLAEGAGSMELFVAMAGFVGGIAGAVIVGAALGLGGTNVPRTVEGGMKACLIGLPDGRALVRQIHALAQQEASGAYLAGCAAADAVLLTSVLGCSLQSGLIGGSVRVTWFG
</t>
  </si>
  <si>
    <t>C_9940001</t>
  </si>
  <si>
    <t xml:space="preserve">MSLPGADTTLLRPGDVLFLPSLWFHNVTTISTSAGSSSSSNGSSNGSSSGSSNGSSNGSSRGGSGSVGAAAGEVSISVNAFWRHLPARHYHRKDLYGNRDLVEAETADKAGEEAAAALSSLPPHYRDFYSGRLLGRLGRRLLGRELLQPPAML*
</t>
  </si>
  <si>
    <t>C_9950001</t>
  </si>
  <si>
    <t xml:space="preserve">MPPPNMPAAATDTSGLTPTADAATSAGASAGALDNAATQTAAPALAAASTDTESDAVAGAPSGASGGASGGGLSAEEVAHDEQLVADLVAQLAALTARQEALIGEQEALEAALAARDTELEALRAQLAAAGGASAAVTAAPLAAAEGQPDGQQTESRHAAEAKTAKKAAAAEAAAGDGWGDDDEGWDAWDGDADKAQHREQQPGAEAEAEAQAVPSPSVPEASAPQLQPHQPSAGSAAMAGSDAGALAAAQARLAAYESELAALQRTRAHHHAAAAAAAATTPAAVAAAQGEEAAVLGGTVVALLGQLQGRVAEDGGGAVAAXXXXXXXXXXXXXXXXXXXXXXXXXXXXXXXXXXXXXXXXXXXXXXXXXXXXXXXXXXXXXXXXXXXXXXXXXXXXXXXXXXXXXXXXXXXXXXXXXXXXXXXXXXXXXXXXXXXXXXXXXXXXXXXXXXXXXXXXXXXXXXXXXXXXXXXXXXXXXXXXXXXXXXXXXXXXXXXXXXXXXXXXXXXXXXXXXXXXXXXXXXXXXXXXXXXXXXXXXXXXXXXXXXXXXXXXXXXXXXXXXXXXXXXXHAEAAEAAAAAAEAALAEARSAAAAAESALDGCKAEAAAALAEAHDAVAAHQARVADLEAQLAAAAAAAVATSSARSSFDAGASAPSGTERSGSASSSSGGGAAAAASIPPEFTALMRQLLASASTFKPFFDATRGSHGSVAGLSDRLSELEALADRLAAAVQAAAAASAATPAAAAPRASAPPSYEQSFSSRAIGPAEAAELEAVAEAEAEAEGVMGAAGPGLDPAGLHGPPRLAAAAGGSMQRRRSEDVSAHSVHSRLDAAEAAARSAEGELRVALNVAESLRAELRDQAAALEALRASSXXXXXXXXXXXXXXXXXAAGRKEPAEVAALEASYRQQLEALQATLSRAVDKQARHFESLEAQHEQALADVHKQQAATVAAATAAAQARLVELEAALAAARDEAAAQAERAAAAVESESTAKQLAADIERGWAERIDRLQGINKKRAAELDTARAEASELSRQAARAAERRGRGGQ*
</t>
  </si>
  <si>
    <t>C_9960001</t>
  </si>
  <si>
    <t xml:space="preserve">MDAYRCIAGSGRMVARGVPGLSRVSMTTWVTTVTRRSVKWWVSVSNSVASLGGLSFRFLTQGHYLCHLWIVRGHQGFRKSGRVLALLAGARFSNEGPMGGPLG*
</t>
  </si>
  <si>
    <t>C_9960002</t>
  </si>
  <si>
    <t xml:space="preserve">RPLVVVELTYRQRWKHGHRAAARKCHGHGADRGLCLPGGVCARACVPGRADSPTRCR
</t>
  </si>
  <si>
    <t>C_9960003</t>
  </si>
  <si>
    <t xml:space="preserve">MTAALLAHWRQHLPPGRLLTLYYEELVAAPEATARRLLAHCGLPWDPAVLAFHTSNRTVATASVVQVRQPLYTKALKQFISRAAVAYTTSAILEEWLERPDRAGV*
</t>
  </si>
  <si>
    <t>C_9970001</t>
  </si>
  <si>
    <t xml:space="preserve">MPVLRLLLDRTRLSTIESLYTTSCTAAARAGQLPALQLLLDSPASGAVRARVLREVAAGACAGGQRDILAWLLKAHGYSPSLVDAVAAARGGQVALLEQLLPRLVLQPDRLESELASGGNAAKQPLYRRWIVLEAITAGCPVEVLQRHHDRLWSVAANANANEARSENAAAAEAAASSSKIRRQLLLATAGSGTACWGRKLDFFMSAWGPDGVARELQQRFDLTAFCNAAALRPDYAQRLRRLHAAGMPLGVQALRYAARFGHVDALTYLLDEAGAPAAAIDTAFVWSYVSERGPQLADSQLLRLLKERGYAFTAADVKAAVRWGWPDEPLIALIQMAVDGGSEDANGSDWSAAFNYAAVGGASTCVMQALRARGAVVDLAAVAKGGSEEALDWAAAELEAEGQGGSSDGGALLTPLRESEVHAAGTMLATPLPNGSGTVADLVVGRVVVRHYHRACLRGTVQVTVAPDPAHPREKLVELRFCRNNGTEEVEFAAFVKSFGITEDGGFFGLQGIRVREVQFTLEHRSERNGHLNGPLTVRFEWELSGAVHDVVISTGFGKIM*
</t>
  </si>
  <si>
    <t>C_9980001</t>
  </si>
  <si>
    <t xml:space="preserve">MALNMQQRWPETEAVAAQLLQVVEGGDAADVAGFTSKALHRRSQARKCLGRLEEAAADLRRALDLNSGVSATRAQLELELKVVEGMLEDKREAEADQAKEAKAREAEAAKAKEAKAEAEAAKAKEAEAAKAKEAEAAKAKEAEAAKAKEAEAAKAKEAAKAKEAAKAAPASAPVAEAEPAPAKPATAPAAAAPAAAAAAAAKPSGVRRRMVVEEESESDEDEASSPPATAAAKIATATSSSSASSDATSSKPAAATAAAAPAKPAAAAPAPTSAPAPTPTASTSTSAPSAPAAKPPAPAPASTSTPASSSSASAAAGAAQGDAGNSEEAARLREEGNRLFGVGNYVRAGDLYSRSIRACAQNPAAYCNRAFVHLHLKCALVDAAKGAVGAAEGSSEALDVDYAARSLEALTLVQRFEMNYGLVAKAVKEDVRAVVNALAAAGRDVALLRKSYKL*
</t>
  </si>
  <si>
    <t>C_9990001</t>
  </si>
  <si>
    <t xml:space="preserve">MTTAHRPTWAPAIGGEEQGGMRIFKPSVQQSAKNLPGHTKLKFRQTGQAAEEELRAKDLRAELEAKERKHFGKQSGTDTSFEDERKRDLELLQSAPPEGGARQLIPKAIDADDEDPESSESSDDDDDDALI*
</t>
  </si>
  <si>
    <t>C_9990002</t>
  </si>
  <si>
    <t xml:space="preserve">MAPASKAIAAEVKAAEKAAATATTSTATVATAAPAAAATAAAGAAAAAADTASGSARRTTADAVKAELKHAGV*
</t>
  </si>
  <si>
    <t>C_990001</t>
  </si>
  <si>
    <t xml:space="preserve">VPLPPAGRTRPPAHPPTSPACRGWTVPPPPLALTVSSPIPPPAVNAIVHPPTHPLSSPPLSRRPSRLPPPAAGRLAATRSSDLPLPPIRTPRVPPSTRQLHCVGAGPPCAPPCHHPAPQP
</t>
  </si>
  <si>
    <t>C_990002</t>
  </si>
  <si>
    <t xml:space="preserve">MAAPANDAEEISEAEEEEHKLPPHPTTPQQKSRKDYAPPPYLIANVDLDFDLREEACTVTSRLTVTPNYGQLPAGAAPPPLVLDGRKDVKLVSVAVAGRKLEAGEYQLTDKTLTLSGLPEGEFGVEVVTELKPQDNTLLEGLYKSSGNYSTQCEAEGFRGITYFLDRPDVMAKYTTRIEADAAAYPVLLGNGNLKETGQADGGRHYAVWVDPYPKPCYLFALVAGKLAMKERHFTTCSGRDVTLRIFVQERNLGKDTYGLEYDLDLFNIVAVDDFNMGAMENKSLNIFNSSRVLASPATATDLDYSRLEGVVGHEYFHNWTGNRVTCRDWFQLTLKEGLTRYRDQEFTSDMNSRAVKRIEDVMLLRASQFTEDGGPMAHPVRPDSYIKMDNFYTLTVYNKAVTCDDFRAAMADANGVNLDSLGVWYGQAGTPHLHVRTAYDGISQTYTLTCRQRTPPTPGQPDKRPVLIPIRLGLLGPDGSDLPLRLRHKDGSVEDLGTTGVLRFETAEASFTFVEVGPAEPVPSLLRGFSAPVKLEVEGQTDEHLYFLLAHDSDPFNRWESGQRLARKLLMRMYHAAAAAAPAANSADGGHEAAAANGLQGDELRARVELACAAFGGVPDSLVEAYRAVVTDPALDGSFKAMAMSLPTLNELMEGVEGGADPPLLHACRLALSRALAGVLRPELQAAVKDNSDPPEQPYRYAADACARRALKNRALALLSTLEDPAITAELLRRFREATNMTDEIAALGCLVELSGPEREAALTAFYDKFTHDPLVLLKWLGLQAGSNAPGNLERVRALTSHPAFNISNPNNCYALLLGFSHSPAHFHAADGSGYAFLADAVLKVDGINHQVAARLVAPFSSWRRYDPPRQALMKAQLQRILEAPRLSENVFEIASKSLKAA*
</t>
  </si>
  <si>
    <t>C_990003</t>
  </si>
  <si>
    <t xml:space="preserve">MYDCSQQQVAYPTGAAVISGGANLKDTNSSSGGGGLAGPPNYSAGLPCVSDGGNATTKAVTLHTVSQAATGSVGVTFSTPLAASHVCILVMTCAQGTIRGNLTLRLANGTRVGSGCPADACGSSGSGSCTGAHTYWYDCCVVGSDGSQPVVAGLTFDIINPPVGPNAYKPGPAVATALACTAEPQAPLPGAALARAAFTGAIQPGIAFANPASPAATEP*
</t>
  </si>
  <si>
    <t>C_990004</t>
  </si>
  <si>
    <t xml:space="preserve">MSRPNDGIYYRLDWISRAYTDVCHANWPNWWDWWHRGFCQRPFSVGKPSNRCNNMASC*
</t>
  </si>
  <si>
    <t>C_990005</t>
  </si>
  <si>
    <t xml:space="preserve">MCPAPGSSNSSSLQLVAVLKLPAAELNNTDFYKARLRQTLDAWAAEAAVGNGTAGGGLLLCGPASDSDITSTTQVGGILVTVSREVALTAAGTTALASVCGSSSLTITSALGGAGSSVACQVVTLAAAGGAELPPVQGGTTQASPDSGPAAAPAGANKAGVPMAIIIAAAAVGAMVSAAACAVAAVVVVRRRKRKREEREPGVSVKHLGQTPTAAAQRPSSAPPASGNEDFWVSWQPMPVPAALAGAAAAAAAAGAAGGGTPGAEGNQLAAGNNALAAAADAEARREGVVSPRSVVAYFVPHDEAGRSLAAPIEEEDWEEERARLSAPAYDAAAVAATGAPAAALAAGGGNMARASAAGIDDARASSQQAPRRSFAALMENAFRKALSLSSSRPGSANGGVGGGDLNGDGGSARTTARGGDGGGIGLMGQDVAPQHFSGSAAVAGSAAAGAAAAAGALSGLSAVATGGGDGLRRRSSYNTAEGSPGAADQHSGDANPPRHASGAGGSAGAVAYRFLAGSRKVRPDRAPEDSGTPGSPSAASSRSSLTGIGPRPVSGSSSAAMAGAGFAGTAVNVIGPSNYKPPSQIRLVGDAGNSNSLPVPVIGAGRFSDGPRSPAMGSSPLGSPGPGLVMGQRRSMPQTLVEATSVGIVSASALADLRQEEGRPEHSRNNSSGVGWSSIRREAGGGVAAAVLGGSVSDYGAHSNRGRPAVLRLRLPA*
</t>
  </si>
  <si>
    <t>C_990006</t>
  </si>
  <si>
    <t xml:space="preserve">MYYRIPGSCYRTCRTRPLRARPHRESEEEDEEDEEESGPEEEAEEAGGEARQAAGSKRPRRAAAPKPKLTARQQKKQPQAKAPAAAGPRRAAAAQRAAAAKPAAASQPRRAPAAAAAAAAAPTAARGELTQTQSQSQSLGRRGGAGGSQRPASQPRSAANAAAAASSDLAAMSDDLLAAPSEDLRAASQSELRSGQAVSGASSGRGAGTAAAESEEFADAHAGGEYMEVEEQEEEEQEQEDEAAGDEEEEEEEEQEEPSATIDEETQHDDVGEEDEEEEAPAVRVMPSEEQLPAPVAAAGARGRRPQQQQQQPRQAAAAAAAAAPAPAAVRGGRATRATQPPLLQQQPPPQQQQRQQLLHPQRQRGAPARAQPAPSTSLAAGSSAAVSGGSSGLAASERPPGYSAGGGAAESEYDEGEEAAAVGEAEGQAEEEEFYDAAGVEGAAEGDGEEEEELEGEGEEAANEEEGAGEGEEEEEEPPRAVAGRKRRLSTADSAGAEDVEAEEQDEGDEQDAAEAGGAAEEPEQEEGPDWEALQQQAPSASLQTNSEANTQSTQATAEPPPRPKRRRRV*
</t>
  </si>
  <si>
    <t>C_990007</t>
  </si>
  <si>
    <t xml:space="preserve">MASALLRAQTLQALAQQLAGVNERLKPAAAAAAAAAAAEEAVETVETVETAGGGGGSDASHAAAAGSGDGGGTGAAGGGAARQRRVAAATGGGSGGGGTRPSSSSSSSSTPQPQQRDPSPPPPPQLLLHHCSFVVTVAALLTEALMGATLSSAVAAIGAGSGAAGGVSSNSGNSGNSGNSGKLIIDMEDEDTRTRAAHRAAVEAALPALQMQFASALCASGILDHGVQSQALLNLLLGAPVPACFGGGRRHEDDMWACRLGQYYEMVRLHLLCNPRRRLQQHGGGGGGGGGGGGGGGGGGGPLTAAATAPLQLVCLQLLAAVAVGQQQGGTAATTAAAAATAAAAAAAAAAAAAGLRRGYRRGYRRGGGGSRRVRQSQRRRRRRRRRSTAGRGAAHAVSXXXXXXXXXXXXXXXXXXXXXXXXXXXXXXXXXXXXXXXXXXXXXXXXXXXXXXXXXXXXXXXXXXXXXXXXXXXXXXXXXXXXXXXXXXXXXXXXXXXXXXXXXXXXXXXXXXXXXXXXXXXXXXXXXXXXXXXXXXXXXXXXXXXXXXXXXXXXXXXXXXXXXXXXXXXXXXXXXXXXXXXXXXXXXXXXXXXXXXXXXWRREMAVAAAAALVPEVAALGAVAAAVAALVPEVAALGAVAAAVAALVPEVAALGAVAAAAASVPEMAALVAVAMAA*
</t>
  </si>
  <si>
    <t>C_990008</t>
  </si>
  <si>
    <t xml:space="preserve">MELVVFQVEEAAGIIGSANNEELRALGRCLTPPATIWGLRSAAAAAGAPRAEAAAAETTAYATYCVTWPLPPVTPMTAAALAAGLPRALERLLRVASRPIGASSGGGAAAATGPPDRQHDGGRSYYSREVLIGMFMSQPRGALALLELLMFSPPRQAAAVVVTVGKLLRLPVVLLEAAAAAAAEPSNPGQRRARRLAAPGSSSAAAGSASPAAGAPAVTRNGSNGGGGGGGGGAAGDMLFRLVPQAAAVWLPALSRALQQQLLVLMTTARVTYVGSIAGVIAGMLEDGVLPFVWLLARHALRLATDARKGAAPELRRQHFGRDWLGPATDRGGDGGRSLEGRGGGGGGSGGGSTGVVGGGGAAGAAGATAAACAVAKEDKQRALQQEQEQEAGALKQLLLYEADVVSLLGAALLLLQLLNQDHQRQQQQQQQQQQQQQQQQQQQQQQQQQQQQQQQQQQQREHRQQHQHQQQQQWGPPGYLQKLTGACCAVAALCPEEVWAATPRPLPARSRGLPVVAAESGDDGASVVESMGDRVKRLAAAGFTDEQGHKEVCVAAAAGAAAAGAGRG*
</t>
  </si>
  <si>
    <t>C_990009</t>
  </si>
  <si>
    <t xml:space="preserve">MRADVLTKHPKSAERAAKEWVERYQADKVAATAELMSMIARAGGCESGVSEDDVEAGEMDDVVRRLVDTIVKDGGSEPFRDRKLRQLRGAYESFWTALSTELHAVGRLLDDHVCDRLSNLLVRLLTRLVAVRSLGERELPPGDCYRLLTDNPPAVRRAAAELAAQLLFEDAARLETEHTCCSCACLIVIXXXXXXXXXXXXXXXXXAAMRKALACRHCRFVYCRRYCRCHCRCYCCWRWRWHWRCYGR*
</t>
  </si>
  <si>
    <t>C_990010</t>
  </si>
  <si>
    <t xml:space="preserve">MFFWLPPHEIPIYAPPYIPPQALANQPVVALVHAAPDWADYAGGAGSKSASGSGSEIQVYDGACSSDPADANHAVLVVGMYADAWVIRNSWGRGWGYGGHMYLRRGVNRCGIANLATYPVLRPAPAARPGKLAQQAACSAVQVRNTTLRAVAAAADAPLYDLLRANPHVLPPAEAACGLSYTVQLAANASGTAAAAVIAGREGQLGNQQQGLRRRQLQLLEVPGLLMGGGANEAAAAELQVRMEARRAARREMQRTRSARRQLISGGTDAQGCPAIEGYSFLQSVDVRAAGNVTTVNMNDDFSIYENATQLAARCSKTCECAGFVSIEGMSGFLKTTVAPELRRTFNWSPCSGLYVRDSPCGAYGSSAGGLKPN*
</t>
  </si>
  <si>
    <t>C_990011</t>
  </si>
  <si>
    <t xml:space="preserve">MYGWEEDGVMNYAYAPTGYYNYWQNSLGETFVNGVFLSNKLNTSHISNAKPPPSPAPRPPGPAPPPPYVSDWGQPLPNYVFVPNAKPSLRAYYSFNAGNLRTDAASLVEVANLPELRLRSDAGSLPPAEPAAGAALTTLTPASASVAATAPIPPPSPPTELAATLPSSEAAWPSGYIASSFRNSTAFRNYARVCLIMGPACKMFDFNGNFYTWDEPAPTKLWYGRPQEEYQWGYEVGLYVRLRQPAAGAQLQPPPSPPATAPEDQLMQPPPVEEEAADGGARRPPRRPPSPAPWAPQLPPAPPAVSSLSARDLDYLYSRQRKFKTYLEAAAAAYVDSFRQATYSLPAGTALKPSQEAPAEPATASAIMVNGPAMPLLVSAADDQVYMAAAEYGMGRVVVLSADVVTRGGAIAARYLPLVKHAVLWASAGAGKALAPPYRRVALAYDTPGLRALAKVLISDGVAATAKFYDGNVVGPPPPPPAEVLLLNASRSGYGTDPDSWLRGGGYYNTINNNLDTYSTGVVVLGAAIPPPASYRPLYGRPVLFEFALNQLLLMRVGLALQMDQTSLTGAAPAAAASSPSPAPSPSELLLAAWPLPPAQPEPTPPAENDNVTVAAPPPPPAAKPFVRPLMWNIHYALVTAALTKESPDYWEVEAVARSSLAKSLKAYMQIQSGWYWVTWGRLDNYLADAGFSSPPPPSPPPSPPPPRPPPPPRPPRPPLYLLSDLQPAFVRAHTQVLNGTRSTKYPVSALVSASATAATAAGAAGATAAGGVEPVPARRLLLLEQSFPLLTDPYGAPLTAAASYGGGRVLVAGQAEVWRGEAAMQMAALDWVAGEGWRRYALRADDTPYQLPLNVTILPDFGADKLPKQSRRVVRVTTSLQPLTSTQLAHQQVVLLSTSQQPLAPATIATLRKWVSRGGGLVVVHTEPRAPAEVPSPTRQPQETWVDGYSFNQLLGPMGILITPTLLVPRVAPAPLQASQPDAGLLLANSHFAAQRLLAARQDAPLPAAQMRRAMEAVQFAERSLGAQVAAFPTFATTLSALRAAAGPSSQPPAAKADSAPPPPASSPPPPATPLGGLDPESSVVGPLYDAWIRSPITEPLDPIIIDFAATCPPRAFITQLSGKAWSTEDARLTGAMRSGLLGLLVTELRLNCSDGSVVKVGYPTAPKLYAQLTAPLGNSTAAGKASFGVEWAEAPCPGGYDRARARPHGGDVRNPVKSIQLFFRQECVCRDTGAWTMLTAGIGATAVAPEHVSLMGPGSAAAAAAYAAVGNHHVGWLTADAGAAAGDGASTAGGGAGRAENALQQFAAAVDLEATPGAVECPGDQVLAGFSGALLEPDLYEWSSAATSASSSAFRAFFRPDEGLLLNPAHTSLLAVEGVLCRAAAAAAAAASAAPEAARSPAPAPTSNSTAPGGTAGGSFVDLACGPGVALVGLQAAMSSESAAAQPKLDYLAVRCSDGSVVSIGAVISGPKTLLVDSSCGGGYRAVKVAGAGATASGNGTARVGMGGAFALRCGEGGSPRSWTRVGPAVLPLTPPAAPLTASEALANAAEVACAHGSALTRLRVGVAAGGADGTPESITDVELHCGPSSTDSASGDQSLTDLAARYGITLAELLAANAGGRPGPQRLNGTSRLSDLKAGADESAAVVVVPQPCGVSPSPLPATSTVAKCGYWWPSNADERDASAAGNVTCGSYECACAAGFVLRADGATCVPPTENVALRKRAFSSSVLRDGSSPDWAHLPHWAVDGDVASAFASAEDGSDPAPFLAVDLGRRYGLGRVEVTGLLRSAAVYVTDMSVASAVDWAAAQAAPGGVRLCWRQPSKGRAASSYGYSCGGGVEVVGRWVVVTDERAPPQGPAALHVAELRVFGTRA*
</t>
  </si>
  <si>
    <t>C_990012</t>
  </si>
  <si>
    <t xml:space="preserve">MVVFLPAPACTQLREYFQRYNAKKQFGKPFTDLRQARHQSSSGAGGSGGQQHRSHTGASPGPTLSDPGTAFTGSGAVTGPSTLTTQSPRQSSGLAAGGGGGLGGAVSSAFGGLGGGGGAGDGRYSDGGGVAGNGGGLLGGGLGLGGNGGLGGAGGDGASSDGGLAQVVAQLTTRALQQQQLAQLQQAAAAAASSGGGRSGGTAAGGRGGSASGGQHQGPRSPGLGAMSADTSGNSHGGGGGSMLSFGGAPPPQLASLFGSLQAALAARGGAGGSGSGNGAGTPPPTLMLGSLAPPMSQQQQQPQQQRSSSILPLSRSAAGTGPLSASGTTVTRGAVAPMHGGDDEEDGSGGVGGGGGGGGGGGGEGEGARRNRLAQLLEGLTSSGLGLHLLAGDVEALAAAATVAGIDLGMSLEGIQNGGGAAAAAAAAAGGGLSVRAGARGPAAAGRSSVSEDGRAAATAAGANDDVDLAAALLAIRRGDSDGAAADPSAAVRGGAGRQQRSSHEPGFGQAGPGGRVSLSAVGEALVAAERPIPLDRLTGSKRPGPPASLDANGGLAGGSGGRPPKVLRLEQLLGLSGPAVGPGADCTGAVAAPGNGRGAGSGSGAATPPPSPPLMPSAFGGGLAPSSMRGGGGAGPPPDPFRMPGPPGAGGGGGTGGAGGAPPPAAAAFELAPAGAFAMLPTVLSTRDSLEPRMSLASLLPGRESSNNARGGGGAGGGVLLPPPLLSGRDSLLSRASLPPALHGRESVGTTHMGGPTSLLLPPAMSLEARGSAPPPGMLAGRESLEPRGSRLMPPPPPQLPLAERQSTPHQRPSPLGLGPSLGPQAAAAAAAANNNTAGKESAGLGDGAASAGRQRGSSGGAGPLGPPPPPLQPADSVILAERPPPMPTAGSVKQNRQQQQQQQQQQQQSRGGVLPPTVSASEALAEAEAAAAAAAAGGQQPHLPILVHPPDVQAGVMSTKQPGGGVTETAVQVVTVRLTLSAATVSALRSAVASERQAGVSQED*
</t>
  </si>
  <si>
    <t>C_990013</t>
  </si>
  <si>
    <t xml:space="preserve">MFGYLSKLTFCDGHASDKSFTALSSDLLDQYGRVTAITYVYDSKAGGIVVAVKLVFGTGPSTHVETVAGSLYDPGSPTLSETTASLVSASGSALDSVSVCCSDTGGEKLITGCCKPKAKPGRPTSDPGTDQLIVNIATWAAWYGTKVGKALIRVADIKFLPMAKYVVAQRPDSFQTAKSARMNFVLPLATFLKGGHQKCDVYVIGSYDARYLQTKVSGFLRDFVFKGKGIIVVGPDVMPTIFYLGTGTASRRRSLFESLELPLGREAASGSQLWNAEDEPLVQEEGSGMDARVVVNSGGRTLLQATAAGAASAAAARIGAPQFNSSLILVNLVSGPMGLLITGYVSDPGGNLTVTSPSELQNAELAASQYVEYLQGQIRLSVPDLKIVLNTITRARASVPRSGAASSPRFWDLVDASDKLATSAPALPPLFDDPPPPPVFRAPPPPKPPLPPSPAFLPPLTSYVGCFFDNAQARALAIKLLVGQPTSVTRCLDAIPPEALTNRTAAITFLAMQRTACFGASQLSAAFVAAQLPDGTCSQPCPLVAQQFCGGSASGTRVAPGTAPPPAARG*
</t>
  </si>
  <si>
    <t>C_990014</t>
  </si>
  <si>
    <t xml:space="preserve">MPLPRAAELAAAADDLAVIREVVSSDPSHTTPDIFTEARLCGQLQGLMALLGWCLRLAVPAQPPFVTLGGGGSSNSSTTTGGTASGSAAAGAAATHGGRGSSSISGGAAAVGSNSGSSSSGRGSTGVAAASSGVAVPTSAQTATAALGTDNDDLRAAAFRTMGLLSGALFDCGRHGWLDSSWRRRVSSNGDGGDRQPTAADRAQLAMLLVRCGCFDVMCAALTRLKLLDCYSRTLLAASAAVAGAGGGGSGGGGGGGGSAQQAGALARALGYYAQRMTGRTLVLPYVAACPALSYALAAHAVHTCAAVDGGDTYGLRCGPVAAAVARAVAPPGGTRSGTSSAGLAARIHAAADAGSGGGSSGPGPDDDDDDQERGGAGTCCGVVLPLQGPGNRLLQPPDQCQQQQLKRRHGGGGGGGSGGGSNSSTRSSVVPAAIGVARPAQAAVNINAALAHRAAEVWRDALSDGWQWLLEHPPPVGRRLSPQEQLQLCRTQPGCLRAAYARALGLAEGQPQQLQVQLSSVAAGERGSSHGAPCSAAAAAEELSRRLAAARSCPLLHCGGAFEVGMRLAAAAAGCMAHAPATAEEHAQQLLGVQQLALAAVVGRRSTAATAPSAAPGATTAPGVPAAAAASAGGEGGSQAQADTEEGRQRGLPPPQSWRLELAGVACIEFATAGLKLARAAWLDTSAVWMPRGAFAHQDSDGSSTCSGGSSSSTGGSSTAGGGRGHGGVPYPPAPVQRDLLSWWRAALGWAGLLDMDWGGTDGGGGAGGGGGDEVSSGGGDLERRIRLIGEAVRMSLPPLRLRPCPDVAAALAAGYLPVLGRLLRKSAVLDSICLMEPHTHSSQVETAAATAAAWSQLLVFGPPEEARAFVAEAAGVIGVREDILREAVAEEMQAAARQRRQAEQEQKTEQQQGRQTAGRRGLLLASGACGSSSAISGSSTSASTCTSSGCSSTTTTSTSGSSSTPGPSSSPLAGLQLGNEAAVAARVAAVARVVATQLLPAASEAVATLAAFLEMSHMFGLEVVLSTASSGMAGAMTPLASLLGWVPLMLRAAAAEGEEEQQQQQQQQQQHGNEAEWERGGRREECGCCWERVLWRDINLPALLAALYGLIRRVRNNSHDTAAATGDTGAAAGGLSKRAIEERSYWRRARDQVASTLLPEMARVMISVLQLAPLRLLQPAAPPGRPPQPSLPPPVQQPAAAAGAASAPAAVTQTFSGSSTSNACNSSSHGSSSSSHGSSSSSAAACQPAAGVAAVAARLLQLTERLLPTQTSREAVIDVGCICELLRAWGGDGDGPAMSTHLAGVLESAAAGDWAAVRAKSRWLRFGGVVTHAPSDVAAQLWRQQRQVMAHGAGHGGVPLEASVLDGALDAAAALLVGQGLQQQQQRA*
</t>
  </si>
  <si>
    <t>C_990015</t>
  </si>
  <si>
    <t xml:space="preserve">MTRKDTEDLIKQLKEAAECQGPGEQVVLELPLFQQALXXXXXXXXXXXXXXXXXXVWRGALDNRPSLIKKLNEKIIKLESDLEVLRDQTRVNELEKKVQ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RADG*
</t>
  </si>
  <si>
    <t>C_990016</t>
  </si>
  <si>
    <t xml:space="preserve">MGSMSREGGSMLATAAAECCSSLCCSSKRSCACGCTAAGAAAGCCWEAPRRGLPSSDDQKAGAPAAAAADGTQAAASGVSASSEWAAGAKPQIGDAPTSCCQAAGSTGDACSAPGTMPPMMGVPTTQPALPIDMTGERGAVSAEEGVCCSAGCASTISPAAPAPASASAAAAPQLPRKPPCAAGVAPSSTAPGAPKLKLTGSAGTEGPGAWPWLAAKAPGLGTSASAAPKAISLAKLGIASATVTGSLAPGEAAAASGAAPAASAASFCSFLVACSSLDSGSCGWGTAGALMGWLAAAEERLSRCMGMGSGECSCVSSCAKLKAAGLPGTAGAASGAAAAAAATGATAAAAAPSAARSAAMRRAATGCGRGDCRCASMAARSKAAGSVGTAADAWDGPDAAGGDGAGAAIAAAGGDAASDSAAAAAPPLAPPCVTAFASASRRCATGSGECSCDSSCAKLPNAMGLAAAGALRVVAAGEACCCSCCSPARLASSGELVVLAFASSSPSSAQVSTRARSEGLMAASTRLARSSSVRICTGAAAGRTGEASATVATSATGGSASAACAAAAGSVSAPVSPMASSAYGSLAQVCSTSGCCNKSPTSSVASYRTGWLTPPGTGFRCCTADATSPSASSLTASAAGTATGASTGPSAAGMLPEACGDDMAPVGTSCGCSAAKPCGDGSASAAGACTDAGDAARLLGSRPAASGV*
</t>
  </si>
  <si>
    <t>C_990017</t>
  </si>
  <si>
    <t xml:space="preserve">MQRPEPSAPAVPWADLGYGLGSDTDAEAEFVPSGGERTPPPQQPPPPPPRNAGQQQQQLQLQQQQLQQQQQQQQLQQQQQQQQQQQQQLQQQQQQQLQQQQQRQQRQQRQQRQRQQDQGPSHAHQLGDKRGSRTPQSTEQSRLPKPAKPFAHATVADVRNQAPTRAADLPRSKRDPRAPQQQAQAQVQVQAQAQAQAQAQAQAQAQVHAQAHAQIQAQVQAQAQVQAQAQVQAQAQVQAQAQVQAQAQVQAQAQVQAQAQVQAQVQAQALFAAMYAEYQAAQPVPSAAAAYPAAAECG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SPHFTTIC*
</t>
  </si>
  <si>
    <t>C_990018</t>
  </si>
  <si>
    <t xml:space="preserve">AQDPAPACPRTPPAAPPPLARGAAPVPLAAARPLRAAAAAPPQAASRAPQPASARARPAAPPAAATPACRLAPAATAAATAYCAPPAPPAAAIPAARKERSATARASVCASQAPSPAARSACPPTTHAALPAPRVWRTTAFLGLAAVVTLASLPAASAAATELFAPPTARAAGANAAGPARVASRELIQPAAPRASCAAARARAC
</t>
  </si>
  <si>
    <t xml:space="preserve">MSLSKQGDTAGVQKLLDASINPNVTDESQDGNTALHLAAGLGHTAVCEALLTAGADAGAKSKALLKAGAEANAADDKGLTALHRACLKGHVRVVEALLVAGADLEARTEEGETPLLKASSEGHAACVAALLQAGAKHTATDQSGETPLHWAATFGRVEVAQALLSAGAATGAQDKEGDTPLHKAGKTALEVAQEAGVEGVVAALRQAA*
</t>
  </si>
  <si>
    <t>C_990020</t>
  </si>
  <si>
    <t xml:space="preserve">MGCGASSAAQVHPAPERQAQTPASPAAPKTNHAETPVVLVRPEGNPVVSAAPSTERSPCPPERATTPPSQKASQPVAASGQPEVSTSKPQQPLAAGEGESAPTAPRTPPQSQSDVAFPTAPLPTEDAAASFAAASGSAPARPGSAPSGRPG
</t>
  </si>
  <si>
    <t>C_990021</t>
  </si>
  <si>
    <t xml:space="preserve">MGDTQPVQPRPGLGASSVADASGPSAASAPAPVAGTTVRARFRPRSSKEAEARCVEFLGNSDSGAIGFTGPDGVKHNFAFDKVYATSMNAESSRSHCIVTVRVERTRPDGAVQGGTARTVLIICCSPCAENSAETLSSLRFGARAKGVQNTVALNAVRLAPDKMAQQLEALRARNAALAAELAAAHTRLAVLGAAAGGXXXXXXXXXXXXXXXXXXXXXXXXXXXXXXXXXXXXXXXXXXXXXXXXXXXXXXXXXXXXXXXXXXXXXXXXXXXXXXXXXXXXXXXXXXXXXXXXXXXXXXXXXXXXXXXXXXXXXXXXXXXXXXXXXXXXXXXXXXXXXXXXXXXXXXXXXXXXXXXXXXXXXXXXXXXXXXXXXXXXXXXXXXXXXXXXXXXXXXXXXXXXXXXXXXXXXXXXXXXXXXXXXXXLAAVTLRQAQKRPADHLYFTR*
</t>
  </si>
  <si>
    <t>C_990022</t>
  </si>
  <si>
    <t xml:space="preserve">MAVVLHEDKKYYPSAEEIYGAEVETLVMEEDAQPLEVPIVAPVKVKKFETLEAEPLRTHYSNEFLATLMANPELVRNVAVVGHLHHGKTTIMDMFVEQTHELRKMTAAQQAAGKQLRFTDTRLDEQARAMSIKMMPMSLVMESHSGKSFLLNLLDCPGHVNFNDEVTAAMRLADGVMLVVDAAEGIMVVTERAVRQALQEGLSITLMISKVDRLITELKLPPADAYHKLRHTIEEVNNLIAACCGGEVPPEQLLDPVRGNVTFSAAQSGWSFSLQSFARLYAEIYGAGFDPREFAKRLWGDLYFVPEDRVFRRTPPRAGVERSFVQFVLEPLYKMYSAVIGEHPKTVEGLLAGLGVYLRTATYNLDTKPLLKEVCSSVLGSCAGVVDMLVAHVPPSRKASADKVAAHYSGPSDAPAVSFMSACNPRGPLVVAVAKLFPRQDCSRFDALGRVMSGTLRPGDTVKVLGEAYTPEDEEDSAVATVGSVWVYQARYRVPVARATAGNLVLIEGVDATITRTATLVSDAYDEPVHIFRPLRFQTRSTVKIAAEPLNPSELPKMVEGLRKVSKSYPLCSTRVEESGEHTIFGTGEMYLDCLMKDLRELYAEVEVKVADPVVAFCETVVESSSLKCFAETPNKRNKITMIAEPLDKGLAEDIEAGNVRLDMGRKQLTEWFQSRYEWDLLAVRGLWAFGPELQGPNVLLDDSLAAETNKGLLNAVRDSVIQGFQWGAREGPLCDEPIRNVKFKILDAAIAPEPIHRGGGQIIPTARRVCYSAFLMATPRLMEPVYYVEIQTPADCIAAIYNVLAKRRGHVTADVPKPGTPIFIVKAYLPVVESFGFETDLRYHTQGQAFCQSVFDHWQVVPGDPLDKSIVLRPLEPAPVQALAREFMVKTRRRKGMSDDVSINKFFDDPMLLELAKQDADLAMIF*
</t>
  </si>
  <si>
    <t xml:space="preserve">MLESLYQSERQKTLNAIRAEEEERIAVAMARKQQEKDRSEREVQRLREQSDELRSLAEKIRVARVNKERSDQLVEKKIIGEQQQEYDRAFNQFVAGAAAEAEAQEQENQAKRREANVRARMVLEEQMQEKAEAARLAELEAVRERAMIDEVVRRIMEEDAAEMATKRQRQEETKDFISHFLEQQDELRRKEREAAAAEDKKIQEYWQSVREREREEAERKAMRKEIADRMYEKVKREMEAEMARREEEEELINMLRQEELEAKRRQEDEDRKRKAEESKEEMRRANEYQMKLKEEREAAFRAEEEAFRQRMLAKFAEDEKLEQMNAQKRRMRMAEHAREVQRLIDEKRQAFEAAKAREEAEDAAKRSEDDRVRGLVEEERKKLLREAAELKDFLPRGVLRDQADVDFISNVLEEMALNRAKATQGR*
</t>
  </si>
  <si>
    <t>C_990024</t>
  </si>
  <si>
    <t xml:space="preserve">MMKSELSPQLAARLGPGPANDGGPRGRGRPSLDQSMLVPGAGAGRGGSDYSKLRGIIRTQKDQVQALENEVAHFQTRLHRIEDGHRLELARLKKEVEYHKRLRQGADQRSYELEDRLARVQREAAAAHHTSHDEEKDSLIVQSQLLVSKNSELTYKLKTMEAQVSQLEELKAALESELNQAYCERDELAAELEHILSRQHQQHSRDPDADGEDGFDDGAEAAAASGPEGGAGAPGSSEEQ*
</t>
  </si>
  <si>
    <t>C_990025</t>
  </si>
  <si>
    <t xml:space="preserve">MLSESSPPTHLGGVDAEAWLRDVITGCESVLFTVQRCTRGTVPAGTAAEALDQAAAALRLRSGGDGHNEALLRQVVASVQGLKGHLARAMTS*
</t>
  </si>
  <si>
    <t>C_990026</t>
  </si>
  <si>
    <t xml:space="preserve">MLLLIAVALLTMGLQQVTAQSCSGSTWTGGGSPMYDCSSNMTAYVSSNITTPSSAIGGSAGGLAGPPYWGTSSKCLSGEPTVLAEQLTSWFTGNNGATSCNITVYFDTYAAVGILIVHKGAAKSNISPNLTLLPVWGSPVTTSCGSEPAAKCGTSDNVFWYTCSFSGTLTYVAGITFGVQDNGYKVFDAVRLIGYRGYMPPSPPVFSPPSPAPPSPSPPSPAPPSPNPPSPAPPSPAPPSPPPSPAPPSPKPPSPAPPSPAPPSPPPSPVPPSPAPPSPPPSPAPPSPSPPSPPPSPAPPSPAPPSPPPSPQPPSPGPPSPAPPSPAPPNPVPPSPAPPMPPPSPTPPSPDPPSPGPPSPLPPSPPPSPPPPSPMPPSPAPPSPTPPNPAPPSPEPPSPVPPAPPSPAPPSPVPPSPHPPSPAPPSPAPPSPEPPSPPSPSLPGASTTCTIKPEPASPGPPSPNPPSPSPPSPAPPSPAPPSPAPPSPAPPSPEPPSPPPFIIPSIGVPPEYVAVNDSLPQGYLTVTQVVDVPDDLATSPEALAALFPGGASLAVTGKNIRVPVEITTAVQATAVLTTSLGISTQVEVGCNSAFLDAFRSELALRANLTTDIISNVSCNAGAPQQAASRHHRRRLYSSDSQGGIAGGGEPYSDAWDGGEQKDEAGLELDDGYGGDGDGAGAGSLSLLVVLSVPAAATNNSQLYKSQIAAALDAWTAESAAGSGAPGMLQLCGPSMDDIVTTTTVRVVSEVALSSMGASNLSSVCGSADLTTTTALGGAGSSVACRVTAASTGDDGRPPAVSNPSPAPASAPVSAAGATTSYLSIIIAAAVTGGVVGAVCLAVIGIVARRRSREKRQREAGDPGELSSSELDHGVRNAASRTRDGRSSSARPVAGTAGATAAGASGGGNAFGRRTADMSAAEESEIRSAFQHALQSAGPPPLPRSDDWSVHGRHADPTSSALVPLAVSAPPAGGAAAWSGPNGPMSADQATIGTWGGSSGGPGTGSGYVGGGAAAAGAPAMRASFDRRASSPGISGRSVRVSRRVQPLGNSNQVPLQSRGASPAVSGAHISSGGLPPVELSGPQEPQAFRSFASMSGATGAAAAASAPVAGSFRRQSLVMNPAFESDWEPRASPAAGAAAGTSAHGGARPMSGSVIVARATAGGGAAADGASRVAGSPTGSEAISLFERFKSQLTGGLNSASGRPASIDGSPGGSPRAGNRGLSLRNITAMFKEGGGSGAGTSVRPSLDGLPVANGGGAAAGMAAGGALGLPLREDVPDIEGAPPLETRGSGGAALARHQMSEAPPRLRGTLGGRSSNLRPTLASPLGPGGAAAATPASGAAAGGSGAAALAQAMSSGGAVRRFMVSPAAGASTVGVRFAASIPEGSPEHSPSTGADDAIADGGAAVTGVPPPPPRAPNSAAPAGAGAPVPVLGSPLAPPSAFALGARPSRLLRKAKTQTASPSLHGDELGAFDDDEPGAGLQQRQRPGAAASALSAISPANVRAGAAAGQRSTDTGMLSSAAGASAAAAAAAAPSPGIRSSVRRAMFPTGSKSASVLGGRRATHSGVPDDVAVPGARSAKPPSLLSPDASASRAPAPAAAKQPLREAFAPVPDAGPPGSLNA*
</t>
  </si>
  <si>
    <t>C_990027</t>
  </si>
  <si>
    <t xml:space="preserve">MYQRAQLHIDDEEMDGWTNITISQLLPERLEELESVKFWNGLAKELHQVYAFFIHGFPADLWNRLPAELTAGQQRPEGGLEIRMTVTDSRAGAARVVFEATLARDASEEALDAGGGGSQGEQQAFASDLQAVLREYKERCCANELLKPCVTISRLQQQFPQHRPQAQPQGSVVGSVATGGLDLEAVGEVTVLVGDSGTDTKTWLKDAPCDFITIWLYFPYAQGMRTKPKPDHSQELFVFPFWSGKDMVKSKLHGQYLDTHKAAVKMAITNHAVQAHKHKLDDTGRLVALVLVSPDALAHQHKSDFEGRAYRMFCEAGPAANPYVPAGPDQPRLFTYIWPAEQASQLQLNGAGTAAPLIDLVGGGTPAPTPAAKAAMASRRTSAAATPLHPLYQFATDGLATASTVGGAAGGSNGRGGGGRTPWTGRSGGGGGGGGWRDAPMQADWSGWREDRERGWAALQLLQAFTVWRKLDEDGQLVPPVQMSCLSLAPGMEEPWGFDVEDRGIVEFSEKYMYGPGWEPLQRGEMIMVGDAGKIHQRWASAAPAAAGGAAAGAVPAAGSGAGGSRGGIRRRPEVARIVELFYLKGSDYARDMYTVARPWRPYWSPKPPALSICVMEIQPILKEQSDRPPTLMARQKEQNGTQIKLPAAELATNHSFDSLTVALAKPPPASEAAGAAASAQAKKIKPGRPRGSGKAAAAGDGGAGGKAGATGGGGGGGGGDGGGGGDEDLLLDASKLTYFCKAESKYEPELKLLIEREVASGGAAASSSWEEVFCLDQIEPDNKGRWTFSGFEEHIREPGRYRLRVLVSEGPAADPTVPDEAPRDPSKPPARPNMSALFLLDRSCDRANMYGDYFTALEHSFVVNAGLPGALTACFLASSELDKALATGKNIPSIGPYKEATRRVPQVARLGEPLPVLAVQLQDWKGGKMAFSTDLVAKLQLPWDPAAAEAAPASPADGAAGSPSRAAHRTHPLKVNAMVVGGNPLNLPLRLCGPSGGRSQEGAGPSQPRASGAAAAGGRSGASGICFSDDRMAMFVSGLYFRPVELLQDVTEPDGRVQKVGTRGLGCTLVC*
</t>
  </si>
  <si>
    <t>C_990028</t>
  </si>
  <si>
    <t xml:space="preserve">MHIPEAARKGAASTRGNRPDENPNRSSQRQRANAHVREYTLDGTVTARAEVQEALRLRPPLRLSWEQLLLPAPGDAEEHSMLEKAFESRVRYTCDGPQEVWLRPNGSPLFSRSEVVALVNTVLTAPPPPSAAAVAAAATAAGAGGSGTAAARVAGGGVTYEQVFLLRPGQLTLGGLRLSLSDAEDDVVNELLAASVRVFIGGRDAFSGGASSLAVKGGRVDLPDLIFTPADFAGPRQTAAVHVCDAESATAALRGAGVRNNSQAAAAAACSKAYRYGTFYVRQVPAAAASAAAGSAAGPSGSAPATAAGASAAAGEERQQPQLLELVCSSASTAARQRQGGSQQQQAHDASVLLSCGIRLAKRQRIAVRTDDALQIPLVVVDQHGMPLRVSPEVAAHLEAHSRAELVPHTARAAAANAVADGSPAAAAIPCHVQWVWAGALEGQEEQVQEPPDVAADEEQQEQEQEQEQRPEAGSAPRRSSRSASASRSKPQAPQRQQPKPLPALPYFIAQVQLPQVQGAHGLRLTYDPVGAAAAGSGGSAGTAGAMEGDWQLHSEPAPAAAAALPAAAGAIKPMVLVLELDILHGKLAPDGYRLSLTAPAGMQPEALQAHPTGRSQTDLLLLPAPECDRIFRVEVAEQTSLVLSVQLQDAQGFLVAEDGSFTLQHVHAGQLQEAALNVRGGVLTLHLPVGSGPMWLSAPAAPGAAAGDGDDVDGHGPATVGRLLVLRPTSDNFKHAQPLCVYLHVRPGRYPVEPLRLLSVGGQNEGGAPELQLALRNDDPPPQVADPDAPHIHADDVAAEEDEEEEAPGAEGGGGWPKLPGFRLQVLSADGVKFEAAELNPLQLHWERQADGDEQQWETPDGAPVVELLPHKSGVFAARRGGVALPTRAGCWRLVAVYADERVVSPTRQLQPVTVLQLQLAAAPPAAIRLSVESAEALGSAPGRQRCQLVPLTELQQGAPVLPVLSGCLVDRWGNPTLSAPCMPPGAPAPLPRRMHLVAYERPADAAAGDAAPAEVPMIHVASCDVSEQDGTFTLPPVSLAGRPLRMGWDYDLILQLSEEQDPERPGELCALVRTLYVCSVANSQKLHEDVVRLEAEISSDRATLAACNQNLRNDEDATRKAERALASKWKALAAVLGTELPTPEQVLAELEAAEAEAEAVAAAAAAAAARAGSGQPVQQPPRRAVAHEQAVSAAVRRLAEEEAALEGLYEPGLLVRYQPQQRYPQPQQQQPQQQSLCLTPALSRQAPNAPVDEAASRQYQRLRNIADASMGVRGALGPLVMLGAAERADVADALAYLSRGSLDKLFVIGGEALDTVKSRLRQLGAGSALDLTNPLLERFYDLHPDGVDTSHPQMPLRKHETRNRFRDVLNFDDGVQGPNEHGFLGFAVNLIYLPPHLMELRVPTSRGSASLRQTMFCRIFNHALVFDTEGSVNAFQRRCHQRQVRIDIPVIAVDGRGGLNLGGLGEEQFGLRARMSVRYSGIPLDHVTPLELAPGPQQQLRIRVAMARNDSARLRAMATEVNDALQRLRVGRRVEEVRRGDLAARQQQLQPRLDELQQQLAEARAEYKRMRQREQAAAELVVAKQCA*
</t>
  </si>
  <si>
    <t>C_990029</t>
  </si>
  <si>
    <t xml:space="preserve">PAAPADPAASGSSAPAPLSSPTAADAILPSPDPGSDVNPRTRRLKSPPSGPLLQPEPVSRSPGTIPAPPQSWPPAGAVATAAAATACLLAPRSSPAASPSAAPSPPPPPQRLQQGAPRPSLHPRLNPPAP
</t>
  </si>
  <si>
    <t>C_990030</t>
  </si>
  <si>
    <t xml:space="preserve">MHQRIMALPVEGQAAADTASDRLARYLASDTSGGDGGISSSCGGDGTATNHYGLQTDDLHQQQHYHHHPLLLPQQQSHGVNASRARRASALASGPEGAAADFGGGGDGGARGVLQLGSHGGAGGRAGGGSLSCGANAGGLAALVAAGGSVGGGGGRCSPQPLLPMGSMGLLVCTATTATTACLDDVDDADDSGGGSAVSSGVSVALAAHTRCWGW*
</t>
  </si>
  <si>
    <t>C_990031</t>
  </si>
  <si>
    <t xml:space="preserve">MEARAYMEEAAQVSSASADVYGDAAAGGAAGGGDSAGGLVWLQRAGCMTARGAGRARRHSICSLLVPSTSAKSNASAGSAAAVPPGPPQHQTSGGKVASGGGGGGSTASGRHRSGGSATVEHEAAPLEQEAAAVVGMLAVGGGTTFSSTRQRVKTATGSSSGATARQLQSQTTQAAAPPAAAAVEAAEMGANPRLTEAKLLHYLFNNAGAAALTAAATGLHWRLWQQ*
</t>
  </si>
  <si>
    <t>C_990032</t>
  </si>
  <si>
    <t xml:space="preserve">MSLVLQLRVPVDAPSAAGWLPSPTPFMSATAAPNTTADGASASPSSSPSSNSPADVASPLVGTNSTDALVAEYRAQVLKALSDWEAESAAAAAAAAAAAAAAAAAGSNNATNAPVPPPASFPLLVCGPSSEDDVLLETQVNVMRALPLNAAGTAALAAVCASSTPAASSTTDPGGLGLSPTTALGGEGSHVACRVTTQSALSSYGAPPPLFVDAHVAANRNGALLPLIITGAAVGTVVCVLCAAAAALLAVRRRKRQRQDAEDEDAASAANPQQNEQRRRQQQPSADGGEQQAGQPPFRVRGAAATDAAVGDAAGGLDPGGVLCILPPAGFSQHVAPGRAAATAAAARAATARGGRVSAWSSTGAVDSGGPRVAAAQAADRIHDAVPKRASSPVVGFAEATAAAPLGAAGGGAAYDATRAASASILPAGGAAWALALPADGRQRQPQQQQQQLRVSSPLSSPRSPASWPDELPLSPTVAVAAAQPPATAASALLSAAGPSAVASSHSRGTSSNRSGMMLQHNLMFEDDARDRALLAFATAAAREAAVARGVGASAHASQTSSFKSAAPHHGGRATPAAAEGGGGAGSPGSRTGSPLTRAAIVSNPQRQGQRVLQPSVAAVGVSSSQGVVALRVAHGGPHATADEPEGPPPWLARWHRQQGALAAAVMAGGAGNSGPLARVTWDGGPPHSGGASSPLVVSSPRARRGVAAVATAHSSSAANGMLQLASQAGLGQAGVKDGSSSAAATASGTAAAVLRSGSSSSAGGSSKGSRNAAGHASSTGGGSRFLASNLSARIMRVFRGPSAAPASTDAAADVGAGIGVPAQPPAARASPFPVAWGGAADGASGIMIPALRSAPAAVDMAMQPAAATQPSAWAMGSSGFGAQGRRAQSRRQLLDRPRYPTLDPQAPAAASASAGAVASGQAAAVAHSRVQLQLPPHRPAAWGVLASTSEATAAAGGLEGGDGTRSLAAGGVPRAAAAAAVAAAFTNGGGARGTGASYGAGAAATVSLRP*
</t>
  </si>
  <si>
    <t>C_990033</t>
  </si>
  <si>
    <t xml:space="preserve">MSRRLHARPLLAPCVLLLAVLLTLGWGLDGASAQTYCDGSGNWNGTGPALYNCGLGPTVQYALNTSLDAKSAAPLKGDASGPPDWSAGLGCLMSGASTNALQTTTLYSQTQVGEWMAGATAAAWSQLLVFGPPDEARAFVAEAAGVVRERTALFRAAVAEAVEAGKEEQAAARQAQEQEQEKEQQRRRRVQVAAAGAQEPAGKQQQQQQQQQQQQQQ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HLQDPEAFDGSSSSIGHGSRSGGSSGGGSSDSSGDGMIISSRGSAAAATAPLPPAMGAGATAPAAAPAATVDTDTSDAVIDVRRVCELLRAWGGDGDGPTLSTHLAGVLESAAAGDWAAVRAKSRWLRFGGVVTHAPSDVAARLWRQQRQVMAHGAGHGGVHVEASVLDGALDAAAALLVGQGLQQVQQQQQ*
</t>
  </si>
  <si>
    <t>C_990034</t>
  </si>
  <si>
    <t xml:space="preserve">MPPSKFIRLLSVRTGAGSSSASSHQAEPSHEERVARVCALGGRVLQALLLQQQQQLMSASGNNGNAGSSSGGGSGGSNSSSHVGAAAATAAAIARGSGSRGGGSSRRAASGGGARVAAAGGGGGGGGGGAPLPLPRAAELAAAADDLAVIREVVSSDPSHTTPDIFTEARLCGQLQGLMALLGWCLRLAVPAQPPFVTTASTSAAASSSFGSTAAASSCGGSGGGGSRSTTGGSAAGSTAAAPALGTDNDALCSAASRLLSALVLALANHFTCNDTPAAAASAAATEDGGLLKAQVLTLLVRCGCFQVTCAALERCCCALEPALPPPPPPLLPPPPPPPQPPQQQQQQHQQQQQQQQQQQQQQQQQVTAALASAAVAPQRRVRLGKAGWCTVWYWLTHTWDLLATLNCLYDSATDDFRSVRHAIDALRSSLPDPTFELKLLDCYSRTLLAASAAVAAGASGGGGSSTQQQAEELSTAIRRFTTNVLTPKLLGITPQVLEPYVAACPALSYALAAHAVHTCAAVDGGGTYGLRCSPVAAAVARVMAPPGGTRGGGAGGGRGPVVGMGASWMATAAGGLRAVWGAGGAGGGPGGSDGPDGEGSCKRCHVMLPLLGSGGVKPLEPPPPPLLLSQESRQQLFGSSGGGMSVVMDPPVIVHGRLAHRAAEAWESALSEAWQWLQEHPPPVGHRLSPQEQLQLCRTQPGCLRAAYARALGLAEGQPQQLQDQLSSVAAGERGSSHGAPCSAAAAAEELTRRLAAARSCPLLHCGGAFEVGMRLAAAAAGCMAYTPATAEEHAQQLCGVQRLALAAVACCC*
</t>
  </si>
  <si>
    <t>C_990035</t>
  </si>
  <si>
    <t xml:space="preserve">MDGRLGRVLTGVLLWQGYLYATFSDQVAVVALPPDTAGLTPVPNGTALPQRSFSHQVPRFADRTVLGPAGLVLGPWPPAKAEAVPLPDGSVADLLFFGNEAGTVYGIRAANASGKMQPVWGANQGGGRVRGVVYWDGHIFFQASYTGGSSSSCHVSSRGGGPGSAVVTLLPVTIGKGRVPRFADRTVLGPAGLVLGPWPPAKAEAVPLPDGSRRLLSAGPDASFKLYSLNASNGSLIWIYAAAVPGAAAAPPPPAAAVLPGGGSSLLAGGGGAVYNPGMPPVVTAAGSVIVSVGSAVYSLQYDTDAALAALARPAPSFRWSTAAAAASGGAAGAGAGNSSSSSSRSSNSSSSSDGGGGSSSSSASRTTPSTSPPRAVPYPPASDAHPLLLPLRQAVALATSRHLDNVWAWVELQPPPPPQPAAAPSSSGSSNNASNNGSSTVDGSSNGSSSGSSNGSSIQADEELVYVARRWPAARSPCDVENRLGCGGSDTYSYRQRRPPAGAAAAALAGRGAVVSLRVEGFLTLDAAAAAADSVQDHVGRGTINALLFALPSSSSSSSGGGNSGSSSSSSSSSSSSSTSRVPQRRFAWGEGSPRRNDSSSSSNSSSSSGCSSGSGSSGWPRPSVAFPYYNEPVLAVLWSRAVVRDDVAEAAPPGSAVLGVLVAAARHVEAAMDPFGQRWKTGSSSSGSSSSSSSNGSDSGSTVGGGGGGVNGSSSSNGGGGGVNGSSSSKGGGGGVNGSSYRNVFAEEAAARGQISGSTQTATAAAAAAAAAAAAASSLSAHRSQRRVAAAMAAAGVVMHTNVLAGPDTEQRPGHGQGQSQPGRSVPGVAAAAAGAAAAAAAAAPAAAAAAAAATAAAAASVPSAAGPQAVSALRASVPTAAAAASVTAAGAPAVAASTGRTPRPLRPLQRGASAGSAVRSPVAAASPAALVPAEATASPRAACAAPPPAVAAVAVAGDGGGGGGGGVSFRQKLEGAFATAMQQLQQQRAAAIAAAGGGSLSPVAVAATTGGATAAALPVAAAVAAPNSSDATAAAAAAGKASGLRSYQSAPPPPTGGLAVAPAAAVTTAVAPASAAGGGVALSPAAAAAVDGVRVAARVPAAAAAAAVAAARQELSPAKLHEEEGPGGGELVAAAAAEGAGMLPAAAAAATGTAAGARHDRVRR*
</t>
  </si>
  <si>
    <t>C_990036</t>
  </si>
  <si>
    <t xml:space="preserve">MLFLAAVAAPQASSRPPGSNSSSSRSSGSSNGSGSSSESSRSSGSSNKSGSSVARGGGRRAGATAPGSATSPQPPPPPQQQQQGGTWAVVAAAVQAGRLDLGLAAQELLEQLQQRELELLGGSSSSSGGSSSNSSSSSPPAALAASPPPPATAATAAGSGGGLAGNEQEHLQQLLLREVLTSQLGPEAAAAAAPPPPPQPLPPVAASAARAPSTASHTSLHQRDASEEQLEHFQRSLLAMAGEQAPLPVITHAAAACAALTEPPARPLLASARLPDYWALAGHRPTGLSAVSGFRNAAACDLVAGLTAAEAAEAAEFKAGAAEVEAGAAGGKAPPPRQPAVMRLGGVAAAGPAAVAARVSTKLSHDNKFALASFNGVMARLPGSGPGAPQLRQLLVQVAAGAAAEAEAAAVDGKPLAPAADKPPAAAAAAAAAVVLEGAEAWGWLWERAAVRDPEALAGALEARAREVLLLVQDTGDLSGGGGSGGLLQHQLKEARSLAGVQPDVIQQQAEAGGRALELAAAGASADGPGPGPGPGPGPGPGPGPGPGPGPGPGPGPGPGPFSGWRCVCCSAAAAAAFAAPPVAAAAASDAAAAAAAAAGLPRCVMLLDEPVVVPFWVRDETEVKAAAVVAAAAPPEHAAAAAAAAAVAAAAPTSRQALVVSYSPIDQPAELSDLVSYLTSRLTAPATSSGGGGGGAAGGGGGGNAPVPVPVFVHWEPPPRAKKRGGGGGKRAGKDGRPPPLRTPSQAGDEDPTAAPLSAAAAAAASGGGAPRLTAQAAAELLRPLLCHTGPAGPASFDNGERSNTSNTSNTSSATTTSAATDPAMAXXXXXXXXXXXXXXXXXXXXXXXXXXXXXXXXXXXXXXXXXXXXXGSVCVGDGDGWQAAPGDRRAARDECFQPDDAKPPVRAAAAATTAAATPGAATTTSRQQATGTDDASGSVAYAAALAAAAAASNAPAVAAAAAIAAAADADADAPVTMHTPLQQGIPLDVVVMVLAQAIAEDSAAAEGAAAARPAAEAPVDARALPPPPPPPLPEEPVLEMAPAAPGQSGAGEDQPAGPPPQPQLVLQGQQRLQGQQQQQQQHPAEDHKQPRPREAAAWQQAVKGQATGASDACGSLSQEIQVLARLRHPNIVKLLAANTRPPMVCLVLERMDTSLEKVMYGQQGAAAAAPLPLNKVIHIALQIARALAYLHPTVMHRADSDRPLAKLADFGLARLRDTVLVTQNPEVGTGPYMAPETFDAINFTITDRSGFTLVMVAYIVAVLGKRLPMEPLVARGAPHRLIRLVEQCFDTDPQRRPAASDLVKGLLLVQEQLGQEDEVSKAVLLQAARPI*
</t>
  </si>
  <si>
    <t>C_990037</t>
  </si>
  <si>
    <t xml:space="preserve">MFPLSVTAGGALQSVTAGGALDPGAAHGPAGAAGTPAAAARGAAPAPRHAVSAGGASLFGGWGTAAATATATGTSAGAAAPGRGFGLSRFGVWAATASVGGALFNFGRRQQPQTAAAAAAPGIGTSQPDGTLGGRVPSGPPRTDGGGGGGYGGYGGGGGYGAEAASSSAGAAQAPGGLLRPSYGSTNIATTSATPPLPMPLLLSQRLLPPHMHTSALDRVSEHPGDAASVVGFASPSSIAAATDSGGRSDGAYGGSPPPPHHAGTGLSGTGGPAAPPPPAALAAVETVAAAAAAEAGLLAGRRLQEAGPSRACERDQWRRRRRLCASDRRPAGQVAAAVGVGGRGSGEWGGVAHRRPQPC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GTVLPPLQRTIRSSVQQAGVKLFLHCGVCLLSIIALLLLDAALIAWIYLDRQFRLSLSLVIVAASNAGLVLLVLLITIVRSCMADRAAAIEAAAAARRAAGNGNGGGSGGGGIVEFVVSNFVAPALRTMGVIGGGNGNGGGGGAARSAGGGGDAEGRSSGGAGTPGGGGGGGGDGGWGSRLKVLWTTIGRVAGFDAALGDVSQHGGAGGGGMGGVGSGAGGGGGGGGGDPMMSSGPGGGSGGMGGMGGGGRFGVDVEAGGMGPGQGGRMGGELGPGMGGGGGGGMGGGGSYGGGGGGGGYGGYGRVMSLEHEGGGGGGGGGMGQGMDPGGDVAGGNGGDAGAGLQGSVNGGGGGGGGPGGGGVAARQRTRGVAVPGSYQMSVPTMRRVEQAYPAI*
</t>
  </si>
  <si>
    <t>C_990038</t>
  </si>
  <si>
    <t xml:space="preserve">MALAVSYEQAISCCASTRFAQQLSAHAPYSDIDALVATARRIWWTQTGVPGWLEALAAHPKIGDKKGMEGKPEAFAGFSRNEQAASNSSLSGDVQAELTEWNQRYLEKFGFIFIIFAKGRSAPEILAALKKRFNRLPHEELHTAAAEQMKITELRLSGLFALPPDAADRAARRAEQVLTHLAPGHGGAPLRSPITTHVLDTATGLPAKGLPLALSRQDELSKVWETVGEGVTNEDGRVGNLLPPGNYIQPGRYRMFFDTAAYLGACKAAHPAFYSEVPFYPEVVVEFIITADKASEHYHIPLLLSPYGFSTYRGS*
</t>
  </si>
  <si>
    <t>C_990039</t>
  </si>
  <si>
    <t xml:space="preserve">MEMTPRSKGACAVASVKQRLTLQPPEPAAAGGGGGGNGSGGGSSPVGAGGAAAAAAAAAAAAAAAAANGELPRIAVAAARQGDLPLVIAALLRDSPLTAGSLQSRIDAAYRAAGAKPEAREYVKRVIDNCCALANNRMNLKPDVLAREGPRLDALSVGSSPTAADGATHGGGGGGADRGRGGARGGGGGGKRVASCSPDPRVSPEREAAAARRRPLQMAWARRAGGGGGGGGGGGGARTASAGGAAAGSDSVPDTDGGRGVSGGGGVSAGAGAASPEQHEESALDPEMQAYADLELAGEEDAREGDWYRPYVDWRPPPHAAVASHEQYEAYEREYRSKYDVYHSETMLR*
</t>
  </si>
  <si>
    <t>C_990040</t>
  </si>
  <si>
    <t xml:space="preserve">MGSLQHMLYGNKTREITGYPTKSRSSSKRTACAVSGGATAVDPLRASAPELTPQVLASLSSPPSRAGGGAAATPAAAAAAAAGGGGSGKGPQGEVYGELASAAASLASVAQKLARGSAAATDRKVAASYDALAAAAADLAASACLIKPLTAVAPPGGDKDGPAAGPSRQQSTASGAGAEAGAGAGXXXXXXXXXXXXXXXXXXXXXXXXXXXXXXXXXXXXXXXXXXXXXXXXXXXXXXXXXXXXXXXXXXXXXXXXXXXXXXXXXXXXXXXXXXXXXXXXXXXXXXXXXXXXXXXXXXXXXXXXXXXXXXXXXXXXXXXXXXXXXXXXXXXXXXXXXXXXXXXXXXXXXXXXXXXXXXXXXXXXXXXXXXXXXXXXXXXXXXXXXXXXXXXXXXXXXXXXXXXXXXXXXXXXXXXXXXXXXXXXXXXXXXXXGGPYADVRLADWPPPPITVTDMEQDELDVRYNKVRCR*
</t>
  </si>
  <si>
    <t>C_990041</t>
  </si>
  <si>
    <t xml:space="preserve">MLGSPYQDLPATSFEDERPTTPPQAALSQVEEDPILRRTPSPRVSQHPSVAALYQYAQEVCTPVSCNSKPVRSGTPPDCAELVSALEGAAHGVDTDATGGELCGSFGSWLAGMGLDAGLLSASALAKMQLLWEKAKEAMQLQAVVEQLKEAELQLAQQEAEDNARHVDILLAENENLLGTKAQLQEQLAVAEQRLAHLAAAAPVPTPHVQIAPADDPCPGAALAAAAESPAKAHSWAYGEHREASSVSVGQWPPAFGAMESPSTAAFAPAASPQALHSPSGGAVPATSGAASGAAGGFSISLGSLAHPSPGVASPTAQALPVPQSPSDSVNGPAAPAGAAATPGLSFTSAVSQLPFGTWGAGGGFGGDDFGAVPSPSCSVGFGGFGSVGGFGGAPQIPSPNEAQSAAAQEPMPEAQAADPRQAPSSWPLSPGGAVSTYSAQTEQVQPGAADEATSRASASAQPTPVSSAAPQLSAGLSTVSRQHPPAFGYESWRALQEAQTPEAAGLLPSSLAASPASVQAPAAEALPSPQGFAALQPQLVPTGAMSSPHASGLQSLQPSAAPPSPQPAGAMPSPHASGLQSPQASAGLSVVSHSPAPVPFGAWSSAQQGDGQDAQSLGGGFDLGAATHSQPTLPASPGSFVSSPAIPSSPAVASPLLSPVPDTLLHTASASATTAGAAAGKDSPSAAAQLRSNPLFEYEMESPAPHTPLPTRSDGLLGPMPAPETSPEPAFPSLASTPMTQVSAAGRTPGDAAESTAEPMDYSPAPAHMPFGLEAVMESPIAASGFGSPGPFGEGFGASFGGPFGGGFAADGFDDLGDMPSPPAVSALSLPAHGTAAGQAFSGMPFDACVPVEHAAAAAEAGPAGAQTADAGAPSAAEAAESTDAVVTGAGKAFHGVQVEADGYSMPAAEGPVEAPVAVPAADAVNELAEGDVASAVQQRKPVPGGVSQPVRYEATDEVGDLLQQPEVEHTCANDPYAEEAIGDTGAETEPAAAHCFPDPASPIAASYLGLGDVGSPPCAGAVLSPVGSVQANAQSLAQPPAAVTPAHAAEAEPPVAEVATVAEASPVRPAAACPAPVLDQEEPATSSPAAEQQARDAAAAAPAAEVMSPVPAAGPSFEAPASGASSAVKPSTPGGGEGCPDADGGAHSYPNTPSGAWPASPTSTMYATPLEAFATPHSLASFYTAAHMTALRMLSAVQTPATGNNGGLAMLGIPTPVASFSFGMMGPAGGAPGAAAAAATPALARGFPVMVGGDPATPGFGFGDVSPAEAQAQPFAGAGGDSFGSPLPLMALTPVQMRTLDDLASRVLAAMSPSLLARVETCAELGEDEAKASTTSSPEEASRAGEQQEQQHASPAATTLSAPAAASPIAFGSFAQLLSQLHSPLPVAHRRDALANAVTHGGASGGAAAAAESDAASPPAAAIAAPAFLVPGSPAAFNFAQLVAQLHSPMPLAHMPRRAAPSNAAAAPAEASTPSPPAASGPSQASAAVPTDPAAFDLAAMLAHLQSPLPQPVAARRMAAERAAEGAAAAAVAPVAAAAAAAPEAAPAVPGSPAAFNFAQLLTQLHSPLPMPMHRLSRSSAAASQPISAPAVPQPQEPLSKEEQATKKEQKEAAEAAGAAPDAAAASPGANEPVTVADAMPNFAKLMAFLNGNGRQPASPAPARATARAVGDSNAGAQDNAVHDAAPSAPAPMDGAGAAAAMFNFASLIAHLHSPMPNGAALALVPNPGAFAASQGQAPGPSVPADSPGAGLEADSPAAMAGGAMSHGGAAQQDSPANSEAASFGFSTAAKLSTRVTPSTTPGAGNASLMRWAKETAPPTFRLDSDRPGGNGRSRLSRTPPTPVSFSFGAPGAVDDGATPAAHGGFRGSWGAAAAEADAGAGAAGEMVLAQPAEQQTPSSADTAPRSPVMSLGFNFHAAADGTQSPAYIFGNAAAAAAAASPHSSMFMLAAGGPPGGVAAGAMPHSPMFMMAAPGGGAGGPMPHSPMFMIAAAGHPAMAPASNAPHSPAFSFGHAAEGSCPITPGFGFADAAAAAATVAATSPQSPAFAFGANGTDSTAAPHSSAFSFGNHLVAAEPGAAAGTPVAFLGGRPYMLAHAASTPTTARGVAGGQSAGTPGADAAAAGAVPPSPTPSLGFWMMVPRGGSAVPGSPAPTDLSFAFGDMGSAGCVVGTPIMGGMVPGAEHASPVLPAAWQQLVGASPIWGLAPAAHSDDADTPDAAAWVPSAAAAAGAPAFWSSLLGSLHSPMPMMLNPRRGASQQQPAAAPAAVQPQAQLRFEEQQSEEQHSAAAVASMDPPSLDMLPMAAGGSAATTGAVHGAATQASGATAACAAPAAATFSFTSAAAPEQQQLQQPALLQQEQAQEGQARAAAGKVEAEEGRAGVAAGQVEAEEEEEEDQDTPREAVLPPPSYEDLPELIAAGLCMSVSATMAPPPPVLPPPAESPAASALDACSSVGENPTPFSQRLDGIAAADVAVSRPALLAATTAGAPAAIAAAAPDGKAGYGGLLFTPVRRVTADAANLSPGDGAAAAAAPVLETLAVQSVSDSSRSGLDAQVSTAGMEAGRTTDDAAATPSRLLTAASGCARAEEDTPSVHSSPVFSFGQPPSSAGEPSICAGSAAAPPRLTVAQDRHDLTSLSSPPPPGDATTPVSLRSRGFAAGGGSGSPGLHVVMSPAAALLRRAAAAGQDGEEEAVVVVEMPDVRDSIRGFVSSANSTPQQPPPSTGAGAAARDRADRAGNPFLFASTGASLSATGQQQQQNSSASASAGASINFSADAVQRLLFDAADAVADSAATQPAADTPSAESSSYSCDSDIAAPPEEDDAGTGASGATPHMTYTVTAAPGSPVLSSRPSVYAGLPTPGCLTPFSYMGPNSLPATPLTAELASAAKGGAAAAAAAAAGSASASKAIGGGAGAARHHPQPFWAPNASGPVGGCMPSTNGERVTLEVLNRRICANADLLLDFQGSPGRQSMPGTSASGATPPRARTSAGGGMPQHRGPAALFISPSRKSSDGGATAAAAGRSILTGAAAAPAPAAPAAAPAPARTTVATITAATAQADAAAAGAAAAASRTRLFLSGAGVPVQQLVAASLGSTLAASGAAAASGAMNAAAAAHLPLSQRLGLWHAATLPPPYGVAAWGVPLAWPGMPAFGMQPAAANGIAAYPAPRGSGGGAAPVQQQQQPRAQAEPAVGQPQPQARPPPAPVAPAAAPLSQIPAKPAVTSRDVQTTPSLAAKPNAAGAAAKPAFRSRIPTPGSSASSAAAGVAANARAIHSTATSGTSLTPAQPAGPTSRTAAVAAAAAAAMVTPVMPPRPAQSPSPGGASSDDESSLLMSSPVERVVRRRRLLTSAAAAGGPQRVPVAAKRPAAGPPGARRLPGGGGGGGGGGRMIGGIDEDEVRRRAMVLGMRISPYLRPKKK*
</t>
  </si>
  <si>
    <t>C_990042</t>
  </si>
  <si>
    <t xml:space="preserve">MPPSPRPALLLAAVPVALLLLAAGPATVSATWVPAAGCQAGVPCTASNTCLAAAATQVAYLPSAPKSCPAGTQQVGAAYQQVVDYNQCAWTGCSIGGCAAGEQEVTASQCCCCKLVTNTTLTCRQILNCIFYPNPPSPRPPSPRPPSPPPSPPPPPPPTNWAAFTNGAWDAAATSNNVRMAYVANTLARSIYSGRLLSSDPGATVFGATYQSRIVARLGGIATTMRYLDQSTEVALVESTTSYMIVFRGSEQATDWFATNLDIGWSYTTVFGPGVYVWDGFLSALMANEQALRSLVAATYAAGTTQPRKPLWFAGHSLGAAMAVLFAHYVRTNMGIVPQGIFTFGGPNVGYSDWAAAYQPLLGSRTYIYEDIDDVVVGQPPWPYNDADTPXXXXXXXXXXXXXXXXXXXXXXXXXXXXXXXXXXXXXXXXXXXXXXXXXXXXXXXXXXXXXXXXXXXXXXXXXXXXXXXXXXXXXTMRAEAVSRRCKGDVRGGPKDNVGAAAGSSGSGNGGGSGGRRLLAKAPPPRHSGGTAAAATTAAAAAATTLPTETQQPADTEGLVPLGALGSLDGGSSSNTTGGTATATDAAAGSGTDGDDDGDVQARGNILGLDQHDAQASYMTTIYYCFLSATDKTKVPSVGEVSSW*
</t>
  </si>
  <si>
    <t>C_990043</t>
  </si>
  <si>
    <t xml:space="preserve">MEETGTRVLACSPNLPGAMDRQSWTLQDYRITNTLYSGYAAQVYTATCRYSGMEVVLKVYNDVNKAPDVAQHEMYREVAIQSSLQHHNIVHLFAAFQEGQTLVLVQEYAPGGDLLGLMAAHGGRADEATVVKTVLRPLLEALLYLHRWGIVHRDVKPENVLFAADGTVKLADFGLAINMVEERPVSRVGTLDYMAPEVLRCPIKQHMGMAPGPTTPARYGFATDCWAVGVVTFELLTGLPPYASDCRYQAEARIIAAAPPPFPHGMSHPARDFIRRLLAPIPGDRPTVRQLLAHPWILDPEACVSAHLHHQHAHAVSSASAHHYYHPLPQHAQHTGCSPLATAGGAATASSLSATAYSHAAAHVHAYAGAAAAYSPYGSAHAQAQAAMTSASVHATTSHQAQQQQQPSTSGGDATCSVAAGRTAVAHGLEQQPCAAGKQPSASAAAATQHAAAADPMLLSSYSTLPYTQASAAASAAAAAAAAAHQHHVHAMAASHPHPGAYHSSYHYHGSHGALNTPPSQAASSPAAPAAPQATLSIPTFSTGKHQQAHPHPHPHSHPQAPQPHQPHNQPAASAAPAAAESHPDPAVRQLNEQLRALQQHQLLDLSKLPLDQIQGVIAKLQEAMRIAVVHQQQQQQQHAHCSTDGGVTAASAAASPAPTAPSAVSAAAARAAAIGTADVQMEEAADVGASQTGACGSAAAPAAAAAATPVASGSCVHSSCHSPHSPLSVARRNAAAATASTGGAAPYVQQAPHEPQSAATPFAFAASLASHILHHASTAMTAAAAAGSDSASHASTTTPVGFGAHAGPSSSSLTASRRTTAEATGPAIACCQGALTAEAVTAALLGMAHQQFQQHQQGTSAAATPAPAQCGSSQEATPRAAVFEATLHSHSRAHTHAHTPLVIPAPPAAAPASTSAGGAVPMDRASGGGGVHDGDGLVYVSIGSSRKLPAGSVGGAPPTQALVVVGGNDAAAAGAGSGEEDELQRAARQVAATWFQQQPQQQQQLAAATAAMS*
</t>
  </si>
  <si>
    <t>C_990044</t>
  </si>
  <si>
    <t xml:space="preserve">MATEVSAPAPAGAGMQHHPPSAFAEVQHQQYECGPHGGGADVSLESLLPADLTFAIEFDQPAKLLPAKPPAYKPTALPTQLLQPSTSAAVIPAVNPWAYEPSPPTTGNGMYGNDGGLQPTRSVPDRSAAVGMRYGGVGGISIGAAAGLPRGCAPLPLSPSGPVRLASSPSASPHCSPAHARVAAGSDYGAGEGYYAAAGQPPPPPPPRDGAAKLTSDGSLRNAVLARSFVRRNSAGSGSFAAAPPPPPPPRDGSMSSGQAPPPFCPPLDLGTLSSVGDGAVLVTQNSRGAAGNGGAVADGSWPPPPPPPPPPSSKGGTPRAMGMLPPPPPPPPRDADGAARLRSRSSSSAMYAGTGAGGGMPYSPAGLPPPPPPPPRSAEGAGLDIASVIDGAAAAAAAFKPPTLEEAQKLVAAALADGTDSSIAAALELSAQLQSLAALRVGAAVAANAAQVGSPRAAAAPAAAAASMRSPSPLGNGRSSYSGSQQLGAAAVPPPLTPADSAGCIGIGGAGRLPSMGSGAYVRALGGGAVTPRAAAGVPAPPPPPPPPPPPRHVSAGSGGAPPPPPPPPPPPRAPVPQPPTPEVAAAMAAMPEVRSPFAVYQRGASGAGAPAAAAAIDEDFCPTPPDEVTLLQQQLDQLTAMGPMGQAYAAAAAAAAYGNPYAALFGGAAGAAAGFIGMPQLHVPGFPAAGSAASAASAAAAAAAGGVYGSGAFGSEVYGSAAPSVAATVATAGGGAGDSREVSLASLASLLTTLAALAKQGNPSSAGDGAASASIATAATAPANTFAAVAAAADAPKLQVQPPSPDAVSACPATSSSASGSGAQSEAGTPAATGALSPIEPPASPSSTRSGGSNGNTAAGGAAVSDATELLKAAAAAVSAVDASHAAAAADAAQQQAQVDAELARQALALLAGEATAAAAAAAAPLPAGALSPAAAAAGAESSAAAAAAAAVTLALPGVTAQEVQMAKSLHAALKVVALLDSISGSSTGVGA*
</t>
  </si>
  <si>
    <t>C_990045</t>
  </si>
  <si>
    <t xml:space="preserve">MSPHEMAMLKYNTSARRLPRIADCYVEPQPAAGPAAAASPWPCXXXXXXXXXXXXXXXXXQAVRARSLLLEGGDPQPGLPVASGRTLNTARAVQAAAALAGTGATLLTPMPLDVGAASGVLLRGLSDDYYRLSTEQLAAAAAAEAAAAGGGAAAGSGSSSGGGGALTTLGLTPFGSSVRTASTRLTSFKYGGAGVLVAVRGHLRLPVPGVYGVRLATSAPPARLAVTVGQRRLDWRLATATAAAAATAANASSSPAPPPPP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IPTPSSGSSTSTSSGSGSSNATAAPPQLTEPATYALQLRFAVRSVAAAALVVQWGACIPTNPTSSTASTITSAASALAPVAAPPPPPPPSGPVVYQRLSPLLAGTLWYRIPPGGAAAAAGAAGNSNTTSTTNSTTNTTSTTNTTNTTNSTLLLPASMRCAVWRSNAVSLAGPGQVQELPRPQDPSSGPPPLSFSLPHPRASYLPCPGPVGTFCPSGYNFTLRLSDIFPAELPSSALGTQLYVRCWGWRAAGLAAGLVAVRSAGSLNTAVYLGGQRVFYSLSLSYGDPLNRIPRAPNATSLTPPPA
</t>
  </si>
  <si>
    <t>C_990046</t>
  </si>
  <si>
    <t xml:space="preserve">MLKMFKKPDVKEQVRESQRELRKGTRDVDREVLALRREEEKLIREIKAAAKTGNTPATRVLAKSLVRLRGQVAKLQGSSAQLKGISTTITGVMDPAKINKTMQEFARENQRMDMAQEMIGDAVDGALDTDETEEETSELVGAVLDEI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RVAVRLSLRYSIRLHDV*
</t>
  </si>
  <si>
    <t>C_990047</t>
  </si>
  <si>
    <t xml:space="preserve">AHAIKPGPAAFAPAARAVGGANSSVAAALAAGREASVTTAARPRKAVADRAAGDGAWLAHTLARAVALRSFRAAGIAAAGGAGGAQYAVAAAVAAARHAGVTAALCSRGTPGAAEAAARRASRHAGVAAAGAARGTKVDLPVGAHRAAGGAGLQTERPARRAAGLARALAG*
</t>
  </si>
  <si>
    <t>C_990048</t>
  </si>
  <si>
    <t xml:space="preserve">MSCPFSPKQPGFGHFREPTTCSSVTKIIERNSGAVIVVGGAAACVAAGWKVRGYLADRQLSQLQQRADVEIQAVKQRGDLEIQAVKQRADVEIQAVKQRAEQAKGLLDLVLHGDYDKYRATAYFDVDIGAKSAGRLVIGLYDNGVPQAVQNPQEQQEQEQLQQPPPRQLHWHCHRHTSTGGKSIYGARFNDKNLKRKHTGFIHSPPAAATAP*
</t>
  </si>
  <si>
    <t>C_990049</t>
  </si>
  <si>
    <t xml:space="preserve">PPPASRPAARWGPAARGRTPTGRAPPAGPTPARCPPRCPQPIPCPAAQRSCQCPNKVPCRRSPSPRRACTRHAPPPPPHAPPTRSPTHRKIAPGTPTRCPPWPPRCPPRPRACRPHPAPERATRVRATSHGRVQALPSGPTEPLHHPIPSHPIPSHPIPSHPIPSHPIPSQLSPPPTVAPAKPFPPTAPSCSPGAGIAWPPPPPAGRAAHRAFPLRSTPPLPHPSRPQSSCKLAQPQRTHPGPQVGPPPSWGPAALRRRERHSLPHCPAPWPHQNPPRPTAYPSPAPRPTAPTPPHPIRLPPLPALSTTPASPPTPCP
</t>
  </si>
  <si>
    <t>C_990050</t>
  </si>
  <si>
    <t xml:space="preserve">MPRPATPAALVTPSSVGCEPLLPPFRVSPAQPPIPLAVAEPPHARAGEPGHPGCLATVAPPRPLPRPTRLQIPPGSRSLPWPGGREQRGGPGAPGRRSGSRGAAWAGVVACVRPRPGVGRRPVGRASNPAGARGPCPSPAAGAA
</t>
  </si>
  <si>
    <t>C_990051</t>
  </si>
  <si>
    <t xml:space="preserve">MALATTNYGQGVYNSSVDMQNLGNLMHVAEVQYQRQLKTLQALQKQAELTAEENAAWRHREQRRMEKYAAIDYERQQQAEHRAELATQVAENRAARMEAAAQHEEAMRAAAAAKVQAVEDRLARFASERAEHAAHERQRIAALEAKREATYRANLEMLEGRRQAMLARERKMEDILRQREELRQLQLQIKAEEDYLRDHQRRTIKAKAERDLEGRLATFAARNTAKDEYAARRKQELEHLRKIRADELRQRFDYIAAQANEAAAVAHAERQALAMRLDDKAARGEALAGQRQLLLNEMAALRQAMQRQEEVLRASLLRMRQKGSVALPEEVVRSLEAFQTGGPVKATTLLGGPRGSPGRLPGAAPRLALPAVPAEEALAAGAFAGTTIRRPRSAAVTPRTPAGAGGYGRGGAAATGRPGSTGPGQAKCADARPLTSPATPTRPGAGAAPTPYAPYTLPQARSRGRQPTVEEQVAEMTKTSDAAAEAAASRRYSGVHEVARPGSRREEELRAVLQEEIAKEGERQAMLAKVADDTERARLVKYFTLEREEAKRRILALSNAAQAALYH*
</t>
  </si>
  <si>
    <t>C_990052</t>
  </si>
  <si>
    <t xml:space="preserve">MKARRSESCPRPSRKPVSGAPPQAELQVLPGPLTPLLTRACTLQDLGPEDKQKVTKLLKQVVELGQEVQTLRQQRDETAKQYSQREEELKETHRQLHKEHLLLKKKLGQVLLVLRASQAKVHALEAAQQAAELPQKTQPSNDRSGESDAAALPRDQEAEPQAQAGLGRAVGSTATGCPSSPAPKAASAPSLLHVAPGTHAPGPNPVIAIPTTTAAMPAATVEDHAVGAGPAGAGAGGSRARAGPRSIQVNSSMQHFEAVPVDEVLLESPTGQVGSPMIVPPSEDVVAAASSLLGWQAQQGFMSADEATSTLRPVPGPGDDAPVCSAGSGAAAARGRAVSSHANVGSGSGAMARKVLSYDPAIGKNGAFYFVDVDSPPASDVLPAGRPPIHNKAGAGRVIEHAQLQGALCTPSSATSSMTLGAGGTTRDPATSGGAGMHAGHASTLHMVALGRAMGQGHGQELQQPLPTVLQPPQSVAPFSPYSYAASDSTAAVTPLAPLHAAALALARAGAGNGRLAAGSCNSITGVKHAPHAGAGSRRAGVGFAETPGSATGSLYRMAGMLEDLARQQHWDMQPPPGVAPAQPLMPAASPKPGAAQEQQQQQAVGMAGGPQAVAAWLEENAGSASSVGGSCITDRYDESLVDILSQADEDLEQEHRQQQRQQQRLKQQQDQAAKLGRQRGQRGGPASYAYAGGQQQHGPRAAVAGIAADLPVPRPQKVSIDALLAANIFEENDVLSAILEQER*
</t>
  </si>
  <si>
    <t xml:space="preserve">MAQQPVTVHDLYGFPIKVLPSQEDERRSCDVNAEREVPLWQHYIEKDKLPSNETKLKEMIRKGVPPTLRNWVWMETSGANKKKAGHAANYYSIMVKAGEESQYKKDIETDSTHTFPDHPWLSSPDGRAALCRVLQAYSVHNERVGYVRAMNTIVGLMLVALNRNEEAAFWLLAALVEDILYPGTYSRNLEGCQIEMRALDELIGTKLPRLQQHFQAIDFDISMLATDWYLCLFSVSLPSETVMRTWDSLFYEGPKILFRVALAMLKIYEDNMLRVGDAGELLMRMRNAAATMHQRDVLMATAFDHIGSLPMATIDKFREMKQREVEEMLAGRGIRADVSGGGASSGGAAPSVEKVKQGLGKFMAGMTKMAEKVADKTAEQLAKMNTRDDGAPPAASTSGAPAAPAAAPAPATPAPAAPVAPAPAAPVAPAPAAPLVPAVAAPAAAEGIAAAPAKEEPGNPFL*
</t>
  </si>
  <si>
    <t>C_990054</t>
  </si>
  <si>
    <t xml:space="preserve">MGMGAGAQPHLQQQQQQPHQAMAVSPPQQMQQQGMPTAAAMGVTSGGTAGTPGQAQVQVQQQPAAAGQAQQQQQQQQQQQQQLLQQQHQAMQQQIQQQQQALQQQQQQQQQQPHAGALVGTAGPPTTAPTTVGTGAPSTAGATTAVAPTAVGATGHAAVGAVSPGAGVVAASGTVPAGAVAAAGGATAAAAVAAAAAANPTPEYSRVVILVECTAAMQQFQHNMRMLYVEPLLRHIDKGNFGLVELAVVLVGTPDWTCDQPVDGTSWTTSVSEVRSQLDAVQFAGGGFGPIALTQALAHVIYLQTLPSSFPVSPPLPGGGSLPAPADPVVKCHVLMLVASPADQLPVHVPGLKGSAAPPALGAGGSANAVRGAATHVPGMHTYHSLARLVRQSYHIHLSIVLLYTRETAMSCKEYMFMIVNEHLECRDREQQSNELAQNIRIGFPERREFIAFISPTWVTATHALKREVESKNRVRQQQHQLLLQQRQQAAAAVQQAQQAQAAAAAAAAAAAAAAATAAAQHAGQAAAQQAQMQTQQQALGDAAATMAGQEAQSAPRSTTPVYPGQQPHAAGGVTPAYGDPAQQAAVAAAAAAAVAGAAAQQHQAQQQQQQGAGYPGTAQAVSGMGQYGGAPGTAAVAPGAAAAAMYSVGVGGTPGQAPGQLSTTASPANYYHQSPQYTQAQQAAAAATLAAAAANRTGSGTLPVSAAAAAAQQIMAAQQVAIAAAAAAAKKSVAQQGHLGKPGAMGQAGTQPARPPMMGVTYNPALAAAAAAAAAQAQAVQQQQQQQQAQTQAQVQAQAHAQQQAAAAVAAATAAAVAQQQYGVQAQQQAAQQAQQQAAQQAQHAYMPAMVAQPPQPPQPAQFIVAVPQMWAARLGVHNDNSQYQYPIFQVRVMPENIQPAIPQGSAAEAEKLFESLQTRPNLCMSRAVMPPEVSALYPTRVADVRLDVILVTDFPESIDVFNKVVNDVRSAGSMALELEQPLHGYSLIIWPPAINAGGLKGDGTDSRDPILGMVVRRG*
</t>
  </si>
  <si>
    <t>C_990055</t>
  </si>
  <si>
    <t xml:space="preserve">PPDRKTQALFSTPSSSQAPPALIGAAPNLHLQAPPAPSTPHCSSLLPGAPAPPSGPDAAAASAPSSKPSSPSASGSRLCCCPSPRRGWCGEPPPPPAARAPAGPPA
</t>
  </si>
  <si>
    <t>C_990056</t>
  </si>
  <si>
    <t xml:space="preserve">MFFPVMPATYVSVPLKLQVYL*
</t>
  </si>
  <si>
    <t>C_90001</t>
  </si>
  <si>
    <t xml:space="preserve">MPPAAPSRYHARAHPDGQVFRGAPPAPANTHAPPAPRSPPARPLYDTAPKLCRVPMWPPLPMPPPTPTSVPALLPYTLELLATTTDPMPNLPPTAASTSACNSLMPPPCRRAVLSWTELPPLTSTAPIKAALYTPPPSPAPDAPLLARTRPANTAPPLAALQPWSAVPLVTVSDRRPSSNTTPPTEASPPFKPATLAVASAPGTKCRLGMCPPAHIAPPLPRTAVLPAIALPGSSVNVPTLRLALRISTTTPATSGRLSSSAGSAPATPALSAVRTAGSCDSARPPAKTAPPSRAARFRDSCEVPVTARAPTRPPHSPPAWMAPPLTAAALLPITPSTYAIPPEPPAVQFATSLPCDRVTEPMWPPLLTRPPPPPSRITTGPTRPPLAARPTDTAPPSPRLAVLLLRLLPVSMVMLAAAAPTNTAPPDRPAALPETALPFCTLNAPIRPPAKSAPPELVLPTAAFTTSPSAYTAPPLPPAVQFTTRLFVATMKLPMRPPLLMAPPAPPLLPHVFPDTLLPPRTSTGPTKPTAAPTFTAPPKSPAVLPSTLLPESTVRLESASFANSAPPETPATPPPEAPALQRPASQAAPPAPPECHPPVYIAPPPLPATVTAPTSPPEYSAPP
</t>
  </si>
  <si>
    <t>C_90002</t>
  </si>
  <si>
    <t xml:space="preserve">LQTCLPPRSRPPNPHARDHHRTHARTCPPGSPCTPTTPSRPPTRTINPSLPSAAPLSRLAQHDTLPCSQPLHTSQNLAPRPRPSPPPPSRLRLHHLLHCLAQTHHGLR
</t>
  </si>
  <si>
    <t>C_90003</t>
  </si>
  <si>
    <t xml:space="preserve">MSAALCALHECIKGDPRPYKNLIPSFTSILKQVSEHRLPKTYDYHRFPAPFIQVSDLAERYAPSPSWFVATISEVFRLGGEHVDEGVGHGLCRLIAEQDASLHASAVEAYLGLLDGAVGAAAAAGGGVVPSGKKLPETILLVICWVLGEYGHLAARPPGAVLGRLMGLLAAHKTTTDRVRGALLTALAKLAAHTGGAAGPVGAALAAPHGSGGGASGGVCEASPADFVHACLSSQNLELQQRAHELTALLKLPPPLLAAALPVNAAAEDLTSDLGTVVALPFLDGLVNSALAAGAQPYLSPEARGSKGADAQAKGLRFEAYEPAPYAVPIAAASTSAAFGAGGSASTSAAADPRQSSYSGPSPSAASTSSAAAAAAAAGPSEPQLTLKGAGGRKWGPAQYESGPDAAGAGGGGGGYGVSSSGPSTTSAPAPAAPRSGHHSRNASGSGPALTGQAAERERLAASLFGAGGGGGGAFSAASRPAAAPAAAAARASGGAPSRPGAAPAAAAPAPNVMDMLLDLDVPPATQPAAHSARSHAPAGAPAAPGGDWMDSLLGGGGPAAGPGGNHTAAGMGMGGPGMGAGGIYGGMGPPQQQQYQQYQQQQQQQQPAYGGGMGGPGMGMGAGGMGQPGPGYGAPTYGQPQPYGAPAGGMGMGMGGPGMGMGAGMGGRGAPPPHQQMPQKAAGADPFGDLLG*
</t>
  </si>
  <si>
    <t>C_90004</t>
  </si>
  <si>
    <t xml:space="preserve">MALWFGSFVGVGFVLVPQLYRAAGVSLYDLPPEVRTQRSWLCNCIPSPRTLPPLADXXXXXXXXXXXXXXXXXVCQAVETAVSLLLVRLLTAGPIARSGASEQQLGLFNFSPAAPFSKPRGWAFWGLCGVLASPAVVGGMASLLGAVGYEKAVGGQGTVDGVAGMIDLDLPTYLSLLAVTGVLAPILEETVFRGFLLTSLTRFMPTWAAVVASSGFFGLAHLSPRDLPVLSALGLLLGWSYVRSRNLLTPILIHGAWNSGVLTVLFWLASEGVDVQQLISDLREAAAAAS*
</t>
  </si>
  <si>
    <t>C_90005</t>
  </si>
  <si>
    <t xml:space="preserve">MASFGLLGRVPTCGELPKCSARSPESLARSGRARAMVPSGFPSVARASHMPTHALVDASRPPAVASPVLCSSLRKERKKLSKVLKSHRKVLERRLSALTTSSVDVDSPLLTELLSELKTLRTSLEGQRSAALLCAADDSSDSDSDDDGCDTRSAAALAAQRRAAATSALTAAASTSQAMTSPARMVVSGLGGQMELTVPELEEGWEWSEADFRAARFEGAPGRVMVCTGSKCQRKGAQQVLEAVSALADGNTNIEVVPCKCVGKCSAGAALRVRPQGQACATYTQVRPAQLRDMFEEHFGAVAAAAGAPSAACCVECKSPGSESQPHLHSHAEGAAVEQHVHQLVA*
</t>
  </si>
  <si>
    <t>C_90006</t>
  </si>
  <si>
    <t xml:space="preserve">MVHYVKSVHYDSAAKYEHDAPFQDVLKSHKITFKSSWRSMQRYDPTLPKNLKGPRGQSITIEDYRCNSSRPNTIKYIIIVCPAFGVVLWEPVAGTSGRAYTPPPELQYQTLAGKDARFITKAEFVKYIGRMLGAFREKAARLAAKQTAAVKAAQKQGRQAASEALAAVPSGCCTLLGCITTVFQATTKEATVPMIVTTGPTSVAQASALEPNDGVDGSAFFFKKPRLQQMLTHAGRRCHPNTGAASTRCPNSCLRSEGAGQQTADRVKQAAIFGCS*
</t>
  </si>
  <si>
    <t>C_90007</t>
  </si>
  <si>
    <t xml:space="preserve">MAMNGAGGAGADEESILSLLEHFKDDGKVGLLVKELQELSTRVQTAELATIVNPRRVGRASGGGAAEPPNAERGASGSAGGEKLRGIDAFANAVRRVRHQLPSGSITGMGSAAGGSRDASVSGAEAGTAAGGAAANNDNNNSGVSGAAGVRETSQPLPAPTGGHEWEALQAAVNDSVAAFGAAAAKMGWKKWALTRAHSVLLVSLFWWVVATAFKSDHPLSRPLQDFAFGHFCRHYVTVVLQLRGKARDQYQQVWIEMMAAASLYLLAEVFPRSQHKFDEGLRALITKQLRLWTAGALPADMHPSAHADAHDPTPAAYSISAQAAAATAAQSGATRAQQQAKAAAAAAAAAAAAPAPSLPSFSGLSTAHFGRGASSRSFRSASRRQSLNGTARSRANTAAGGLGGFGHGGGSDGEGGGSAGPQAFVFTKNSPVMARMLAGQAAGTVPTGHGPGGAAGGGGGGGPTLGGPGAPPVIKGLRKNTVGGTLARMHRALDEASDEELSYSRLAASATTSASDSVAAYEASKRAAAAEAAALRRGLAEARAGIEARQRAALAGGGVAVKQLSDRLSGYMQNDLDKALAGHPASSEPVGGQHGGAEAPRYLRPTAAQRAAGGGGDGGSAVVKPARLMAPLYEMRRVEGNIRAALAGGRHSSTDTAARTAAVTAAREAASAADWRPLAQYPVGTKDTRRRKMAATILHGLDLEQYAV*
</t>
  </si>
  <si>
    <t>C_90008</t>
  </si>
  <si>
    <t xml:space="preserve">MQYTIWDCAQDLAPVFTEVDRLVAANVRKVQKAFRDHRIGPHHFQGSTGYGHGDLGREALDSVMAQIMGAEAALMRVQFVSGTHAIASALYSVLRPGDEMLAVAGHRQCILYLFPTIFATTPR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PPAPRSSRPGPNVVVTVDNCYGEFTDTREPCDVGADLAMGSLIKNPGGTIAPGGGYVAGRADLIGAVAARLYAPGIGIDAGGVPGSTLRIFFQLLHREGFTVIPAPGVPDVWSMITAVELRSRERMTAFCRGIQRTCPIGSYITPEPGKRDEDDEDDSEGGQEGSTSRSGD*
</t>
  </si>
  <si>
    <t>C_90009</t>
  </si>
  <si>
    <t xml:space="preserve">MDTEFCITCRGDDFVEFKSEGDLVCRKCGTVKESRLIDERSEWRTFSDKDKDTTDPNRVGGPTNHLLEGLTTTIGRERNDGGLSYALNRIHARTNNPDRLLVNAFKEVGRMCDLLGVRGAVKDRACEIYKEVVEAKSLKGRSVKALAASCLFWACRQEKQPRTFKEIVSCLGNDVSKKEIGRTFKDLQQLKKDELHRQGAAADALASSCNQTVQHPAEFVRTYSAQLRMDFKWRRLAEDIATAAKPADRRMPWDGRTPTSVASAVVLIAMALAEIRKDGEAPGGAGSSRSVKARFDEALSKVAVVSSVAEGTIRGVYKDLFPHLRELVPTESVRDEELQRLPNPDWRNAGPQPVTQPQPAAAAAAAAPAAPVAAAPPAHAAAAMPPPAAVPAPVVRPALVQGAAAAAGGAPGVTPATQQQAQAVLQQLALAMYTSAMAQAQAQAQQRA*
</t>
  </si>
  <si>
    <t>C_90010</t>
  </si>
  <si>
    <t xml:space="preserve">MASASNNDVAAFCLENERTDASSTQLWELLNTQKLLKQAFLPEYYPSPRGTPLHPLLATVMTGPFTDVLPPAPDWQGVFKTPGCWHKPLDQLASKYLANVKARVRKRVEQHVRAMELQPDTPRGTKGLLIASVLGRPRPLIAHNQDYSQVMDFRTAMGAVGTEPPPKDPKYSHDLFLLHLHLARYGPKERSYLPVVKLGRRFCYVDGRVAAGLTGVSYDATAAAAAAAAAGRVAASPSSATAAAAVAAAAGRVAASPSSTTAVAAAAAAAGRVAVSPSSRPAFAGIDEGCVKLLVVAYSHDGKTPPHVIVVTRSWYYHEMRYRELTAYGKDWRRQQRSGILVAHQALSASGGLYNCDPAKWRAYLAVQRQYWPALLQESVISKQFAQRRMLLLSNKRSAQDRAANRVMRALTHGLPKERPLVIGVGSASFSPTAGGGALAAPNTAMREALSRVAQRERQATGRSVKIVXXXXXXXXXXXXXXXXXXXXXXXXXXXXXXXXXXXXXXXXXXXXXXXXXXXXXXXXXXXXXXXXXXXXXXXXXXXXXXXXXXXXXXXXXXXXXXXXXXXXXXXXXXXXXXXXXXXXXXXXXXXXXXXXXXXXXXXXXXXXXXXXXXXXXXXXXXXXXXXXXXXXXXXXXXXXXXXXXXXXXXXXXXXXXXXXXXXXXXXXXXXXXXXXXXXXXXXXXXXXXXXXXXXXXXXXXXXXXXXXXXXXXXXXXXXXXXXXXXXXXXXLDGRPRGTVAVIDALSALQAEGDVAAQRAAQAVAAAMDQQVEASGGNSLVGEPQLQAIDVRLAAGPPAEVMDAASGRPRGTVAVIDALSALQAEGDVAAQRAAQAVAAAMEQQVAEASGGNSLVGEPQLQAIDARLHRDSVLS*
</t>
  </si>
  <si>
    <t>C_90011</t>
  </si>
  <si>
    <t xml:space="preserve">MVNVPKTKRAFCKGCKKHMMMKVTQYKTGKASLYAQGKRRYDRKQSGYGGQTKPVFHKKAKTTKKIVLRMQCQECKQTCMKGLKRCKHFEIGGDKKKGN*
</t>
  </si>
  <si>
    <t>C_90012</t>
  </si>
  <si>
    <t xml:space="preserve">MRREPALLAMSLVYLVQGLSDMAWLAEKYFLKDDLGASPAQVSLFLSLASVPWMVKPVLGFISDSLPLWGYRRRSYLLLASVAGERAEGEGGG*
</t>
  </si>
  <si>
    <t>C_90013</t>
  </si>
  <si>
    <t xml:space="preserve">MRPWLGQRSATRSPSQPPTSAPAAASSSGAVSTSSGDGGEGGGGGTSAGDGRHAAAPCRPPAAEGPAPDPDPDPDPAESQSHSTAATAAAGHPVPPRTAAATSPCPTRTACRAASTPPAPCGGAYEEGGGAHHPEGQPPAVQPQRRQAGAAAQVGREHRTQHAAHGAWGVQRRMAASGTGASQVPTHISHWLYTSFH*
</t>
  </si>
  <si>
    <t>C_90014</t>
  </si>
  <si>
    <t xml:space="preserve">MERLDESLVPTLARPLGCAWRARPQQLGLITFARALVQALVCPLGGLAGHYFDRVSVLCVGCVLWGVCSAVFAFARNVKQGMAAWAFNGVGLSLIIPNSQSLVADYYSATQRGEAFGTLMLTGALGGMLGGLYATNLGGLPPSGTSTGLAGWQLVFLSVGAASVGVGVLVLLLAVDPRAPQPPRRPAPGRDGGRGSRSGGAEAQAAVEAAGAAESKGLLGRGEGGAYLGGAVDAADAAGNGAVTPAGAGGGGGGPPPLTWRRLWRMLTTPTFLIIILQGIVGSTPWNALVFLTLYFQLLGFSDAAASALVALFGAGAAAGSLLGGWLGDRVAERHPHHGRIALVQFSVAVGIPLTALLLRGLPADVAAAGAGGGVAAYGAVLLTMGLLITWASPACNQPMFAEIVPPDMRNLVYAFDRALEGAISALGAPLVGMAAERWFGFSGVAAAEDSCAELLGLEAGAGLHGGGGPTANRTAAMAARAGGPAPDLLKARSLGDAMLLFMVVPWGGGGTRLVCQHL*
</t>
  </si>
  <si>
    <t xml:space="preserve">MYVRPRAAGGSGSGGTAQPVASQPQQQQQQQQHQQPTRQRSPTRDAASGGGTLPYQASLEELRRMIAAKAASGAAAAGAAAGPVGTRTSQQQAIPWEQQPPLSQQAPPQQPLGRSQQPNLPLGATQAHNRPAAGAGSLLEHQHQRQSLAAHGQQQQQQDQRPLMQQQQHQQHVQFSHGGISGIKPADRGGGTVRTGGCSSIGAGAGARHSSAPRVTVRRELSNPRQLPHRPSAVGGYASAAAIAAALAAAQGQGQGRASAAGPSAPLGNSGDSGENSRDRVAPRAGSLGRVRTQALRFSAGGGVMSKPAGPGVAGAHPRPHGGAIELAELLQQHTTHGQAARTRAGSYPLFAGVRGSGSGANVGRAHGAAAAKGPGVGPGGLLSVLAHMPHAAVERALVSPLSASRHSHQRQHQHHQQDEEEPAAGFHAQQPPYASTCYMYSPPSVLTEGPHVVAAPNQEGGEAAEAPASTAAGPAPAPTPVWTTEAVIEAVIADTYVPAPAPEEPVAPVDEEVRGRLEGLFDQQAVSKATGAPPQLQLQTLPQHPPAGAPSAATQPLQGKVGAAAPAAAPADCSPAGVRPSPGAVSVASLADSRLSLPAAGPAPNLAYLCESSPEASWQSFPRNSHPVAAAAAAGPAAGRSPPALPVPVAAGSAGVFAAASPPARSVPVGGLEGGGFAFEVPPQHQQAKPSPSASRLVLAPDARRIDTIPATAPVIVAEPAAGEVGSRSTTTAKADVEAEAGDATRGHAETEAAGMQPSFASEVSRETDEMAELLQLMAEEAVQLLLTPNRQQQQQQQQQQQLQEAPRERDLDGAGPAAAASAAAGELPGELSGELPGELVGEEGVGSEVEPELEDEDEDEEEALRANLAEIMSQAIRIVPLATDLGGANSAAPQLSGASCGSSGLRLQAADPTTCQSAQDEAAAYSPSRSPSHSSSRSMSPAGGRGVASGAPSPFNPHGPSPAAEVSFASTLSEGVSVPPSPLPAVSVELEDEGEAGQAGQGQGQGLAGQQLQQAADGSADFELESPPRASTQHLYSLGLAEPAAAAAAAAVPVTASSPVASTTSPSSAANNETLQRASVVPARSQAAAGADDMATGDSLAGPRRTLLATYVEPADEAARGPLPQQEEVPSLSLGPDAASTAHTSASGAATGLEVSHPEHPSKRQPQRHQPSEVAAGARRGNRLQLRLAPPSPLAVAEFSRQQQPHLPDQNGGVSGPQEQQLHLHQHQQQHQDARGPPPGRQHVGRLSTDRLQFLASGGGSAGTGMEGLPDLSVSVAAQRRRFEQARAEARGSDTGSARTAGSGSGLRGSLTGRWPPSATASGAAAHGMQPDPLAPPPPSGPNSVRAPAAAAAAAVAASELLASPQLPATDTPSASSASSATAATAATASATRSSGRVAGSGGRAVSGIPRAPHLHLHQQDPGSHSLAAAAVRPGTSASAAATQPGGGAEGKASAASSGSGSGRSQPASSSGNDSQHAAPSPSLLEPLFEAASSPWAAAPAQKSIGSGASSSIGGGGSHAAGARLGSSAEVAAYGLEDLLRQEAEAGGLAGLGEGGSDSAEDGGDLLAWSTRRSQSPGGASTRAVSLSTPKAAAASSAAVSLGAGGVEGLYSAAMRTPGPAPWSQAPGAAPAAPPSSAAGSSASSGGISHHRSAAAFQTAGNTAMPDPWGSAGAAGTSAASGGGGGGGGASSFTSTPSVDSPAGLPRPGGATRPLPSALSPLRPLEEAAVQAAVAQSRAQAAAPAAAAAGGDPGSGSGLGSSWLPAFDIDSFLGSGAAAGAGPDPTAPSGSARGPGSRRSSHSHVALPPSPPGPAAATASAGTGATATAGAAPGGRWQRSGLVVAIPDTAMAPGAPSGALTLGVASTAGTITTTTAAPTGSIFNDPVFRSHMLGLGLGVDTSDQVQEHTAAGGSTASAAGPVLRQAAAASARPAIAAAAHATPAAPAAGMTAVTAAATPASALAAALQPATRTPPSLSFAVYAMEPGTAAAAAAAAAGDRAAVMYAARSTAAGYGAGGGLDAPAGGAMAATGTTAAAASAMITAAAPPQATGPSSPSPSSARKSFGFPGLAGPASSPGGIIVGRGWGRQGSQQQAAAAAGAGVGGAAGAAVMDSPTRSTAAAVTIGGSSCSFGDDLVAAGPEAGPEAGPEAGPEAGPEAELGADLGPAALGPIGEAVEAEEVEAESQQQALEGAHVGQDQSPAALAAVPGPAAPAADPLAAHPLASELPPLRRFPSVCSSGLGGSGGGLTGGLSAANLRYSGEDEDGEAEAEGDEEEEGEGEEDEELGGEDGLVDAALEEDQREATGAADEEAMEAEAMQGVGEAEEEAMVAEVEDLVLFQSLRLRQEELQTAGAEGGEGGEAETDTAAAGEELQAEADNAGVDMEETEGSPLSPLGWHQQASAAAAAAAAAAAHSGSAIIQVCSGLEGVPATPGPAGSSQRQVERRLVFDDPPAPDHHQHHDYQQHQHHQKGAEGEVPPAGQLPPVPVPVVGAPGSTGPAPQGWVPLAAQRTSDGGSAGGAGELELLLPAGVSLDELLDAAELAAAEAALEQAQAAAVAAEQAQAAEAPPAARAEAGQAAASASPELKVEAEEVASSCGSAPGPMTRAARLRQLDADLSGRGAGPQAADAGAVGCMAECPGLGGLLHGLSFLSPRPAGPPRPGPGGYMCSAATPLPLPRSASSAGSAGSGAAAATPTAHSVFVSRGGQRQPGGRRREAGGLPADHPWRPLAGAVADTAAADDQDARTPAAAAVPGGRARGSGNDTDSGCSSSSSPRVDSRAFGSGQGGADSGGSGGGGGLSMGVSRRADHGGDSSLRGSGALVSFKLVTPTREQQLRLKQLHWVKLAEAAPGSFWESVQTPAAPLLLLLQADGAGGLRPELRDQLRAVFALSDNAAALRRLAGGGAAAAGPSAAPNGPGSVRLVENNRAHNISIVLKGIRRPPSALAADILTLDATGLEGEQLRALLKAAPRSAELAELAAYVQGAHPAYPGLSDVALLGPVEQYFLEAGRVPWLCERLSAMALMTGFEVGVRQVADLVAQVEAAIGGIRHSEQLKTLLGLLLEVGNTLNEGTARGGARGYKLDVLTHVAGIKGADKRSLLRWLVEALHREANSGGTGGSTGGTGGPVPLHQVLPLQLAGPVRAAANVQLSSVSVLLEELSGGVELMEGQVQALRALLDSRQQQQQGDKQQQDKYQDDIGEPAAGTAATGSDSPAAVAAETLLRSRADGLFLERCAGFLVGARPAVAGLQRRTTSTRADPARPLLQLLDFLAALDKTVAELEAERRREAAQAAAAARVAALRLRTTTSATAATGAAAAGVGPTSSSSASADVAAAAGTTGAAHAEAVDVEAAA*
</t>
  </si>
  <si>
    <t>C_90016</t>
  </si>
  <si>
    <t xml:space="preserve">MAXPCTPLSPRALPAPYLQALTAKLVRDFNVPELDRLRAAHLPWTPAPGGTKATRAAELADWISEHAAEYLEQQGAQFERRRQRYGMFGF*
</t>
  </si>
  <si>
    <t>C_90017</t>
  </si>
  <si>
    <t xml:space="preserve">MQSRLVLHRWQRHGYGHVLLVNPTAEPCRRLEAGGAFHPLLGCGWFEDRKRVGWIVDQKGGCKGMLEKWLIHYTAARAVRLGYHVLAVDADTLPLGDFYGLMRQPPYSGVQLWSQREGNFNVNGGFYYVHNASATGPVAFLLYDNLLKNARWYADARPLRAAVGLSPNDSSTGIMDGFLCNDQFSLSDAVHSAVTGTPQVLECLFYHTRTPTERSAWEAPHLHLYRTTGPRGPQQLGPYEVSPFPVPPPLRLGSGGAATADVTSALLHVPHGRGAWPSERGGLPFAPGPLPEAAAALRELFREGAGPEGEPQVLPDFPDPYNPADQAAATAVPPERFAYLPPWVANTWGSAPGANAGVEGHYNSHLTGQLPALVSHLHAGLTPGDFNKQVHLAVGVPRAWSLDMGGAAAAAGLGAGAGLGAGAEAEVAAAGADVVVTAIGAVGSAAVGLVGSAAGASAALAARGGGPRRVGRRRRMLAAAVAAPYAYLGTAEAAGEGMPALLALAPGVVRPDMSGAEFTALMQGLMRLGLALNRVVVWPWVPCEAPFLRREGATYDPVASGHKIPWSDYLNVSAAIPNGPGSSDLRRDGLRCLLAAMDKLSCLRGGTAPPGPSPTAPRGLLPHEFDHWLAGAQAGATRRRRDWQRLLQQEAALGTGRRVQSRALSGAVSGAEAGAGEAVGVDLEVPLLPAPVNTIQDILERRGGSRAADSSSAGGAAAVVVPPLVLTPADLQLLRQEPAVWSRGALEAELRRKLRGRKQTEGGSEDDEDQGDEDAADEDDSDVDQSEDENETGTMSARGQRRSSTGHHSGSARKGALPKGAASAAAAAAVGAPAAVLWLRGPVSVPQLPSAALEVFYNQQVEPLCCVLGWPAAPDCMWRSPAAQSAVAASAAAAATATAGQGA*
</t>
  </si>
  <si>
    <t>C_90018</t>
  </si>
  <si>
    <t xml:space="preserve">MGGVGGSGSVAGTGSSSRKRGRARDGVLHLAGPFLAPTEHTDQQPAVTAAAATLYTMLLSLPEVPDPPAAGLARRRLRSAPPGQPDAGPSRSSGGGDGGGAVGRGGQPGGAAAGGAGHTEGQAVGGAGLAAHGSRAATSPPAGAARRAAAGGEAEAQPSMLQHWDEQGAARLALAPASPSEARGGDGASLAPVTGSSAHHWRRRACCLRQPPPLPPLLIEADPEVLHVGYAGLACTGRVNGEEAVLKILDSDEHGV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CSAATGG*
</t>
  </si>
  <si>
    <t>C_90019</t>
  </si>
  <si>
    <t xml:space="preserve">MGQTAGEVDNPVKAVLLDLDGLILDTESLCVEVARSVVERYGKDLTLEAQRAALGKRPLECWASVAEILALPVPAEQLLAESEPLLAARWADAPLLPGALRLVRHLAASGVPFAVATSTPRATFNSKMSRKPELRQLLAERPGAVVVCGDEVTNGKPHPDVFLAAAAGLGVPAAQCLVLEDAPSGAAGATSAGMRLLPSLLAFCPESYGLPRFHDTLPPAGHPGGGVIPMDRVVRLRGEVVKGFGRGSKELGIPTANVCPAAVAKHLAEAVTGIYAGWARVGQRPEIHKTVLSIGWNPFFANKEKTLEPWILADFDQVENYTHLYGGEAGRTLGRMSLFAGLGHIHADADVSRAALDCPPLAALAADPFLLDLEASGSAAPSRQSSGLGPA*
</t>
  </si>
  <si>
    <t>C_90020</t>
  </si>
  <si>
    <t xml:space="preserve">MRLLLACALTAAWGCRLTYNFARKGGYSLRFEDYRWAVVRTLMPRALFEVFNLVFVAAVQHALCLAITLPAFVAATAAHKARQAGGTPEPMGAGGWVGVAAFAVLLLGEVVADEQQWAFQRHKHALIAAGKPRRGDYRRGFRTSGLFRFSRHPAFFCEYSLWWAVYMLCAVGPSHCGLGWAAAGSVGLTVLFHAGSLWITERISVSKYPEYAAYQATTSALVPWLPGKPLPEPRDD*
</t>
  </si>
  <si>
    <t>C_90021</t>
  </si>
  <si>
    <t xml:space="preserve">MAWKNGQDGLRATCFICHQVSDDGKGHKLEWGQVPFEQIYGPDGWCNSDQPVIKCGCMFDGFAGELCEEVTETMCVNQCSGHGDCDSGFCKCHPGWYGTDCARKASGLAMEPVVVSPEAAAASAAGASMARGSGAMPLHGAARRPLIYVYDLPAAYNSRMLQYRNDRGMCTWRAFGSRNHTETFAWTYGLEVLMHEMLLQSEHRTFDPEAADFFYVPVYGSCFIFPLHCYADGPWWYAPSDIYGSSIFLTHWGRRDSDHKSNTAFTPDNYTQEYVHPMQDKGWLHLIEGHPCYTPGKDLIVPALKLPHHFSGSPLLFHPPRPRDILLYLRGDVGKHRLPNYSRGIRQRLYKLWKDHDWQNKYNAMIGDGSDVPGGYSEHLASSKFCVVAPGDGWSARLEDAVLHGCVPVIVMDNVSAVFEEQLDFNSFSIRVGEAEAELAYLPERLKSVPPRILEGMQKKLRTIWHR*
</t>
  </si>
  <si>
    <t>C_90022</t>
  </si>
  <si>
    <t xml:space="preserve">MRTQLPAGAPSLATGRMTRVSRPILAAWTKKVQHDHYFKEAKKAGYVSRAAYKLLEIQDKHKIIKQGGTVLDLGCSPGAWLQVACQQIGPRERGGTVLGVDIQPVTVPERFCDARVRVMQADARTLPPSLLAEYAPGGFDTVLSDMLQFTSGVNDVELSLELAGTALHIATGYHFDVYGEAYVQQVGFRHTGFLRPGGALVMKVYEGTGVTEFVRDMQRYFTKVVRMRVDASRSMSREFYAVGLGRKPPPKQQQ*
</t>
  </si>
  <si>
    <t>C_90023</t>
  </si>
  <si>
    <t xml:space="preserve">MLLRHTREWPPGTCWCWNLGDEGTAYVVEALAFNTTCRALDLSKNGIGGGLGAAALVQVLPSAVIQTLVLNTNSLGDGGSEQLAKAIAGKGQAQGSCSQKAEAERGGVAVLAGALRNHGALSSLELGYNPLGPEGTKTITDLAKFQLPKLTTLKLGWCKVAGGDGARALSDLLLLNASLTHLDLRGNSLGNDGAILLSRGLKAAENSKLADLDLGYNEIKDDGACALAQALKANPEGAPRELKLNSNYITRFGQVALSEAVDQVFDMGGGKMTTVHF*
</t>
  </si>
  <si>
    <t>C_90024</t>
  </si>
  <si>
    <t xml:space="preserve">MADSGPSSSAHNAGDGDDEIAEVDPEGSYCRYKEPVGKGRFKTVFKAFNSQIGIDVAWSKVSAESNHLSQEQLHSVAKDMMTGLELDHPNIIKCFRCWEDEEHGCINLITELFTSGNLRQYRNMHKHLDLKAVKRMAKQILRGLQYLHGMTPSVTHGDLRCDKIYVNGHSGEIKIGDLGLATLLPYRWEDHEGHKAAFDTSVDVFAFGLCMLELITLKQLDPQHCSNWPDLLADVVDEEARTFIAKCLGPPEQRPTAEQLLADPFFAVRKEKQLTDNPEHSASAKSLPGLPMDGERGGGERRPTGDVEAEVGAGEAAIAVGRLKGEDYEFVFSAKTAEGKLHFQLTMLGVTKPGEENQLKRDIEFVFDPETDTADSLAGELSQQFNLSPTDTEICAAALKEYLAKELGSELND*
</t>
  </si>
  <si>
    <t>C_90025</t>
  </si>
  <si>
    <t xml:space="preserve">MVVRLCGQIATGVDPQFMRQRWFKSFATPQTTKDGTMDSLVTQCSYGKWAFNDFENLVVPVIVDLPCSGRGSLGDWSASNCRDVDRQGWAEAAMKYLTDVKLRLDRQLLHLVIRRDQPAQLAARGSWQTIRLPPSFVSDSNFVTVAVSWMSDPVLRRGYLYLSYKLARLAEAGLPKELDAHVHIHSYTGDLTLAARNYSMLVGNISAGEQWPPADQAAATAAFPWRLLVLARSTPRDTSTVDGMTATLQICRFTSSPRECGTAPAPLESGASTRSAALGDMAVAAAGSDSSGAGVRSASIDTSAAGEMVAVQAAFDSAAATGLDQLSALSDLASSLLAGVCGDGVCGTGEDRGWGTTGSMLKRILKGL*
</t>
  </si>
  <si>
    <t>C_90026</t>
  </si>
  <si>
    <t xml:space="preserve">MKDVANKDHISRVEVTMKNHISRFEETMKDHISRVEATMEGHISRVEETMKTGFVEQQKFFVLLALAFPVLVAIFLALIFGAITQFPVDPSSVMAQIMGAVAALMRVQFVSGTHAIASALYSVLRPGDEWRGSETGLDEII*
</t>
  </si>
  <si>
    <t>C_90027</t>
  </si>
  <si>
    <t xml:space="preserve">MLAAGAHAYTLLHAPGAAGAGASSAAGGAASGAASGAAGLAGPGGDSSTTERLALGEDGELGGAEGCSSDAGSAAGDSDSEYISPNRPICEHASSWASLTAGLLARVMGVLSAGGALGAMAPLMRCVCRHWRSVVDVHLECLSPNVMKVRTVITRFATLRALHLDHCANIRNRDLLVLSRAPSAAQLHTLTLGDDRSRPWVSNRGVASVCRITSLTRLTLRDCMSLTNRGLVPLSALTGLTCLSLRGCRKLTNQGVESLRGLRLLQYLSLHGVVRLSDKGLLPLAALTALRGLELGHTRVWDEGLGSAARLLPGLRSLSLVREEVTDAGVRQLSALTCLSRLVLRDTVEVSGDTLAVLLPALKELQVLDIQRNWSFNNVQLARCLPALAAASNLSCLDLRASWVTDEGVAALGRLPGLRRLALSPQHEHWAKYLHVLPGLTGLTGLVMGNLPSVPYQLVEALAALPNLRELDMSEPPPPLEGAVGWAASALATATAVSAKEPLRPFTVAALARLSALRHLDLSRRHVLPDQALFLAVCMPSLERLTLVQCGLAPSAVARLWQQRPCLVVISSASAAAYMGGGGGGGGVACHGRV*
</t>
  </si>
  <si>
    <t>C_90028</t>
  </si>
  <si>
    <t xml:space="preserve">PHLPYAGPPAHEADRGSCPAPPSHCEAARRRNTAPQAPDPPAKRQSVPTGPPACAASAHRGPVPCPPILPEDARRLGPAARHPAAA
</t>
  </si>
  <si>
    <t>C_90029</t>
  </si>
  <si>
    <t xml:space="preserve">MELSDGLKRTADSKAEERWHSTLPPACTLASPAKPPLAPTDAALPPPSPAPAPAALHPTDPRNKTERFRLVLQQPAAFMTPELRDQLRQRVLVIVRGYLSSLYRACLGAYLDHQAAAAQALGMRVLVGNICCCSTSARNSASLAAQIAAHTAPHDRVIILAHSHGTLAALDLLCNPAHAAVSQRVECFLPLNGVFGGTPMADLCTSSSLVSAVLEATWGRLLAVVGGGEAGVLRDMTAAARRAYHAQHGDRIAAVLRRVAVVALASHYRWPRWPPPRLLRVAAVEAAVGVALLPQRMVMDAMGWAPNDGCVPLASQLLPGAAYVVCEGLHHVHTVDDLGALDLRAFTHTLLVLASEARLALMKEQGEEVQGQAEREREEKEAEGGGGGKGGGGGGGAAAVHRHEEEVARRLLAPGGAGGGD*
</t>
  </si>
  <si>
    <t>C_90030</t>
  </si>
  <si>
    <t xml:space="preserve">MPFGAITVRFPNGTKYTEDFGGIVPQSEICTGSIAATPVFAYAGTGEENRVGTLVTYRTQAGWLVATVRLDCPYLSWFSYNGKDAPGATIVDAYNSVYNLTTKQTTANVTTRRRNLLQANKASTTTCPSLTTDGSVLYGNGNGQYQNGKPDARSYIALSYKVDGAVTAFSIPTYRYQNNGDGSNNVEDNGGDGWYSCYTFMHQVSFGSKNTDTCATINMNIGLFMSQIFMVSSDGKHPSPPPSPPPSPSPPPPSPPPPSPEPPSPEPPSPSPPPPSPGTDSKDTRSEGQVQIIKSTGEDEILPNIDSPPLIPSDTQPSTGPTSAAVEGTGSFTEVVPDCVENCAIVGGPGKVEGGSAVGVPVEELKNVDTNGGMSVPPTVPEVPVPTATVVTNTDGSTTTTYPNGTVVIEWNDGTTKTTTTDGTTSTTKVDGTEIVTTPNGTETTTKPNGEVITKYPNGTIVDEKPGGTTITTTPDGKTVTESPGGTVTTVTPTPSGGTNTTVEQPNGSTSTTIXXXXXXXXXXXXXXXXXPTSDGTSTTTYSNGTVVTVKTDNTTTYTYPNGTTSTTTPDTTVTVKYPDGSSTVTQPGGTTIVTTTDKTVTVTEPDGTKTVITVDGTKTVTEPDGTKTVEKPDGQVTIVEPDGTVTIKTPDGKVTVTEPNGVTTVTTTNGTTTITDPNAGTVKEIPPSGNPVTTTTSDGTKTVVDGTTGTTTTTTPGGDVTVTTKDGTTNTNRTDGVVIVTTPDGTTTTTVPGGTTVTEFINGTKIVDDKSTGTTTVSYPNATTVTTTKDGTITTVDADGTTNTTTSTGTTTIWYPDGTTVIDPPGVGNVTVIYINGTVEIIAPNGSESITYPNGTSKDVLPNGSTITTYPNGTVITTTPGGTPQITQPPTTTTTTTDNSKVTTLPDQTTVTTKPDGSTQIQTQEGVNITTDKTGVTTVTPPTTTPEVTPPVTVVKPDGSSTQKDPDNTVTTQDTTGKVTTVIPSNDPTVPPEVIVNNPATGETIRTVPEIPIVPDVVTPTPSPSPSPSPSPSPSPSPSPSPTPTPPVEAPVTVITVRDSNTDTPLVAIITSNGDTTVQTSNGTVVTTEVETGQTTTVTTDGIVSSGTPLEWYTRTVKPDGSFQDNLVATQCVDAPTVTNADTGAVVFSFCWRRACITQGKTLDNEALFFKAPAVALPAKYQASSSYGIALTILRPSCATNAAATGHTVAANFMPLDFNEAETVETTQASGGLLNFDAKIVAPGGCDDTGATYMLNIMAISLVETVYNQCPKHAIPDGTNGNADCTFPLVPVYLDITDANFVKDPSFPTYKQCVDPCNFDLFSGELACSYCWSFGQLPPQFSSNYFVIELRNVTKYNIDLMAGGTYRSLVNQPQLIMPDGKKVEVTFTLNPKDEIKGKGAKAVVFTTNGNYTLPDGVAPVSSIGDIRGDFTKTTKYGGIHDVNMQIKVPRGLDDQSVSVQMFGSPNPPPPEVLCPCPTPLNSEGDCDGTLTKIKLYPSDNSTTFVEGCIPSPYWDGAKGELMISHCWRASCLENPPFFTPTAAKPNSPFYRKDYDIEMLLTDKYNIAAVPSGKHELSFFKPKVVDMFVQFQYVDRARPTETAQFSSRDGQVQSITVPAGGIAKMGLRMKVPFNPIYDINSASANLNTDPSRLIPPPPPPLAITNYSYTINRNAQVLRSTVLIDDLLNVTTAASNGSDAASGAFNFTQVKSTFARDFSNDIDMSMSGYIMSQDISFPDYGLVQSCTSADVQAVINKIAAKYGVSPDSIAASCQYDYKKPDAVTTVTAAHRRRRGRSLQQTTVTTPAVCYPRISITVSMPLGVPMDGNVTKALAAATTAADAVYDAVGTDACYVPTGAESRVGTVVAFTTTNSKATCEYITQAFANAGNFTADMIRTYNCGEENPKKPYPPGLIALWCVLGVLGVVVIGVVTYLGVSWRKRRAANLQFVNQEGAISGGLPKVAPSPSSLAMGGNDYKYSTKAAAVAEGLQRPDTPTRYSPRAAVPAIERNRVVPV*
</t>
  </si>
  <si>
    <t>C_90031</t>
  </si>
  <si>
    <t xml:space="preserve">MLLARLQHQHQHQHQHQHQHQHQHQHQHQHQHQHQHQHQHQHQHQHQHQHQHQHQHQHQQ*
</t>
  </si>
  <si>
    <t>C_90032</t>
  </si>
  <si>
    <t xml:space="preserve">MYLPFRRFTFIAAYAIISHLSPFDAATHTALFLICRRVPYLLLFPVTGLAADRLNRGALLVAVCLAEGAVSFTLPLVQQQQNIWLLYPLIFCQYCAQAFYDPARAAAIPGVVPRHLICVAGTLDTFGFSLMALGGAALLTAALPAAGKDTERPWSGMGSVAAAAAAAAAAAPEVEAPPELQPLLATHSSQADDAGLLHKRGAPSRGGHGAGSPGNLGAGAGEGEDVSMCGASGTCGALAFIAQRQNWDVAILIWIKATGAMVWGAADILNGRFSTDRAMQSLGGPDQTLGFILAAVGGGCVVGPLIANSITPGVARYWRVSVASAFGLLAAGYAVMAAAPSIFWILPATCIRAAGQYTVRYKAVLIRLHEWQLARVKSVGPCSNTLYIHSFAILQHRLHEGIRGRVFAVEFVFFTISEASSSLAAGWALDGLGWSERQLSTAMALLASGFMAEAAAELAAATRPQATCRMLRRRRRRGHHFTNRSRQVAEQAASHGPMVLRSDQHSYTSVNATYLVGITAPSGQVVEAMLAAQLRPGAPVWLQCAFEAVTRVCFSLEALGRAPGSAAGGAVGSGAASPPPPPPAALLTAGLAGSLRVMAASVSLRCGPGADWPPGGSLSEVRAQLHTAVDALSGCSRGAFSPQLDLVDLHLSCSRDDDRQLFTGRCDELRMSQALTDRLQQQLQPLGNGSSSGDDSSGSSSSYSGSGDVAAWLFVLPLGELLHVLGELEHAGVAAGPLAPDTDREDDRSSALGCGAAGGAPLCPPLGGVCPNAPQFEPGGGVVRITPDWLTPASYGLNLYLAHRRAPTAAAAATTGNSSASGGAVRTALSGRCYSRVSARRCYSPSLRNAIRQDAAAG*
</t>
  </si>
  <si>
    <t>C_90033</t>
  </si>
  <si>
    <t xml:space="preserve">MAESVTEALDVSQRREVMLAGLSAAAVPTAEPLLNSLSTSLRKLELAVKTQQPDAVALRVSDALKAVAELELLQAPGLPFLIPKEYASLPRLVGRAVVELTFEKRDGSLGFLDPVAGGPAKRATLRLTLDGYSAPLSAGAFLRNVKEGLYDGRSINANYTSVLVTAPEGKTQPPVPLEIMPLGEFEPLYRLPLDVQSGELPVLPLSISGAVTFARLPTTDSYLSGTDWFVYKFDKQQAGLGGLAFDEGQFGVFGYVTEGLEGVLPRLAPGDIIVEAKVVSGGDKLVVP*
</t>
  </si>
  <si>
    <t>C_90034</t>
  </si>
  <si>
    <t xml:space="preserve">MSPRTFLTGRSCRPPPPRCRRPCAACPSPMPACCPPPPTPACRCLRAPGCCSPAWWRRPRFRPSWPSAVWLATRPPPVAAPPSAGRAECWRTGSFPESLSTHSGPAAWAAAQRLPYSHPHPALTNPCPTHPSERIHPPTHAPCRCCTPSRRCAAPPGAPPPRPGRPRGPPPAPAGRRPPPRCRSRWVPLSGPCPRASSTSLPWDKEPKPHSAAPSRPSGSCVSLTPFMGVPSGRAPATSSSCQQRTQPSAPPLSTSNTP
</t>
  </si>
  <si>
    <t>C_90035</t>
  </si>
  <si>
    <t xml:space="preserve">MAPKGAAEMALEQLYLERERREQLEAQVESLQSTLRDAQRQSEEVRGHRDVLRQQLLRSDERATRLAGAVGQLEGEVGGLGSKLAAAAQEKVQMNAKLEAAQIRVSELEQGYVSLAGGCDDGMEWRDVLRRSRLAPLLRDPATAAVLGEAATSDAATGGGVMERHTVTQMTSTVAALTRERDALQRRVHELSVKLAAAVGKEGAARGAQALRSATWRRNAAAAEAKWRIKELNEELRRRELEAKQRDRYTAQLERTVMAQHRSLQQQRRMLELVGVAGAAGATGGEGGNAAAAEVGPSAAAAQGGSGSGAEPVGAEAGGGQAAAQPGANRDRDVLQAAAADAAASLAPWAAAVTADGAVPRGSPAPAVIHAQLTSVEASLEALYRELEEFKAYAASPLAPAAYGRRGAGGRAGATGGRGAGVGPAGRRALEEEEQEEELEGEEGLAAAHAEAEEQDAELGGDYGGACKEEGEEVEEAPGELWRGRQLFGEGYSLAASPAGAARLQAGGSRAGRGAWHYPSPSLDHPYSLGVDNTYGAVHGDSVDVTSADMGTTGAGARPWSPGGGSSVGRAWEDRASCGPAASRRGAQSRASRDVAVAAAAMEVAASARALSSGARGSVASSQAHADRSGTGSYPHTDGPVEVGDWFAADGTSEGSQVRSHSDRRRESSVTASAGAAASGRRPSSSASERPPLGAGQRPGSAGLPPSSAAASTSGREAMAGRKPLPASAASAAAVAAARSSVGSAGGCRDSTCGGGGSAKGGLDSGLGSARMSDGEAALLEVLYATQQHLDDVEAAQQQYQRQQASAAARSASSAAGSRSGRQLQEQEQGSAWGHEAFQQQPGSSRWPLEDSFGNAGAGSARSGSLAPPEQLPLVWLVLCTVGVLQHSHLTPGCTHKVQVAGYAASASARSAAAASRGSAARSGVSAASRPGAPISVGPSTIGTGASSSRSGAGGSVPIAASAGAAAPSPRRSPRVSEGHRILRSSASGDAAASFQASGSTGSPDENHAGSAHMRSPRAPVTSGDAGRGGAALSIKDKLSPRNSSASGVALAWVPGGGPHVRRSSDNASAPASETGSVASKGISPALTRAGGLAARVCAAS*
</t>
  </si>
  <si>
    <t>C_90036</t>
  </si>
  <si>
    <t xml:space="preserve">MGAGGRSPGSPANGGAGRRGGRGTAAAATTNGRQPASPTPPAAPAAAAASPGPDSSASGPGEVQSLLVANSKLVADRELLAVEVRRLAAQVQHLTAQQGLLQGELQRLLSKNTSLNSTLASAVTTSESQAELLDILNEAVRSTVLVDEHAQQLVAVGGGPGGGGSESGAAAREEEAA*
</t>
  </si>
  <si>
    <t>C_90037</t>
  </si>
  <si>
    <t xml:space="preserve">MHSSVYKEFQRKWDRANAAAAAAASQAEAAAARPSHSAPPSAAPQQQPYGGAGSYPFGSSLTTPCSSYGSGYGAGYGGTAAAGADWPPGYEALLQTYLEQELPLSAEEASTLVAAAKKGLLPGSRSLIRTRFMHIKDLEPRFPGFDARAAVLGEPRLLRHAADKVMRAMLVFQDHWPSHPVGPLMGRIGCPVIRDPAGVGHRLYALTRALKTDLHYELDPHRLTPESEGFLASGVSPFELEARVSALVTIFGREGAGRLLDVSLDVLTYAPRDLDRAVLALREVFSAAGDRGYGRHSLSTPEGAAAAAADRGYVTDLAVAWPGVLALPGRLGGADGVARLLARVRRAGGARYRGAVGRRALLSEVLERPELLQAAAEAAMRGEEEDEEEDVEGRAELEGKV*
</t>
  </si>
  <si>
    <t>C_90038</t>
  </si>
  <si>
    <t xml:space="preserve">MPHGWVARRFLPFAAAMLQSLQAGRDKAPLHLLMVGDSTMRKQKAYLCDFLEPGVQHGVVVAVVVVVVVVVVVVYFHGPEMVESSCFNRELKRLADEGSVAKRALVEPQVVYHNCGLHLMHLGAFRPFECLPRPYEEVITGFQRALQEVYPSTLQVVMTTHSICEPLFTGGYRDAVDQAHWNPEALTDACVKDLSQRLWRAKDAPSAAATRAAPEGVTRVLAGLCRSGMMIDDTAARQRAAALKAVDAARRRGGGAGIDVVDAYALTWQQCWASEKMDGRHYPFLVPLEAQQFLAVVSRWLGGGVVGVGGSGSSGV*
</t>
  </si>
  <si>
    <t>C_90039</t>
  </si>
  <si>
    <t xml:space="preserve">MGLGKTVEVIALMLARPAPPPEARAQAAAAAAAAAAAAAAAAEQQEEAAAADTGGAGVKEQGDGEEDADVDGRRRSGRQRRAVRFTDNYYDCVDDDDDEDYKPGGGSSRHGGGRGGTRRGSAPGMEAVGSGSGAAGGGGGAAGGVVRPLGPSLIVVPATLLQQWSNELEDHSSLKVHVYDGLKWHRVQAQEREKQAIKRLVSDPYRTGSAEGRSRLAALLKPIMWRNSKAVAAADHPLPRRVLQEARLCFSAAEASFYEVVLGKTRKAVTAMDSHTAEQQQQQGQLGQQQQQQLGQQQAATGVEVVDLTQDHTAHVANGHGHGHGGHKRKTKDKGAELQAEAGAELHQLRRACVHVKLTRHWRQLSTELGFGGGAGEALPTADVVMVRLRDQAQLELQNAERDLCMTLNALAWRLEATHRRVAALAAKKRAAEAAAGGGGGGGGAAGATPKKGAKKGGPGALVPAAAAPAGDVMVVEGEEEADVGALGSPGGATGGAGAGGEVVVSAFRYNHSGKSAADLAADARHLLADAYRTLDTSWQVGENGIEAAAAAEAEAGEGGDDGGGYEADIKAAGASIRAWRFVQAHTSQLLVDLLTRHPHVLAHTNAAAFATGTAAGGNAAANGGAAAAADGAGPSTAGAAATSATVTAAAAPSEPDAAALAAAAAAAASRAADLRQYVSSRAADIRSGADRELGKARERRDKVMTAIQRLEKQVVEEHETAVGRGLPPQLVSEPRAWLAELGQRLEAARQAEAARRAEEQAAAGANATLSLMGKEVPALLAAEEAAVNKQRVGLDAVAGQHLVAAALARLRAAERGLRQRYGGGGGASSITPDPALWTPVLVGGITLMVPPEGYVDTGSSGGEADPARAARAGWAASYPPALGLLRRAVAGCCEPEPVEGAAVGIAHACDTMTVMLVGVGGAAGSGSLSQAAAQPGQYPEGQQRQGQPQQGQQQQAAEADDSNMCILCCDQFGHDVRIFPCGHWFCGNCTDQLMSAPPDKRRCPTCRCEVRDKTSILQASGVGGAARQRRAAAGGEVDPPEGPHILNVKVEAADELMTKIGALLRRLVWLRNHRPAEKSLVFSQWADALQIVERGLRANDIGCVTLESGRRMRPAMNAFLHDPACRVFLLSLRQGAAGLTLVRANHVFLLEPALDPAIEQQAVARVHRIGQTRDVSVTRLLVDDSVERHVMAMLKAKQQLFMEAAGSASTSTSGGAAAAGAGAARGALVAPTAVPLLEGGEGEEASLQAPAPAKEVAAGADLRYLFSAVLK*
</t>
  </si>
  <si>
    <t>C_90040</t>
  </si>
  <si>
    <t xml:space="preserve">MNCCTAVRRTAPPHWMACCTASHTPPPPSHRPRTAGPSSSGRCCGTGPTCDWAAGAVCRRCWST
</t>
  </si>
  <si>
    <t>C_90041</t>
  </si>
  <si>
    <t xml:space="preserve">MEAALIARLEKAVERLEKLEVGPGARPTGASAAAHGHAAAPAAAAAAPAASSGSTSATLAEWDHLMSEHLGPVLALVQYLPQEAQASMQNFDKAFQAARRVLEVSAAAKQPDSPEQLQTLLAPVAEAMGAVSAASEARRVSCPHHLKVLAEAVAALGFLAYTGHGCGMPPPRQHVADSWQSAEFFSNKLLMEFRGKDENQVAWVRGLKSFIQQLEQFVVRNCPTGLRFNPAGQPLAAAMAAAPGASKPAAPAPPPVRKPGKNLAAMCPLYLLELQGVKWAVENWSGRQDLVLENEAPKNSVYVYGCRDCVLQVKGKVNAVSLDKCVRVGVVFGDVISGVEAVNCSSVQLQVTGAVPTLSIEKTDGAQLFVSKRCAADPNFQVVTAKCSAVNVVVVPDPDTNSEEDPQEHPVPEQFISTFQGGKLVTAAPQPPALLDAMVISDPRALSQLPPVIQDLHGGMPPELAAAPMRLMLIAAVVGWGTGIKVYEDVRAEECVELPYADVSEAQWAATVVLSWRWGAPKPAAAQPGFSPMLPTQFAELVTALTRLQDAGFTYVWIDWSCVPQYSAPSMVEVLRSKVHGPSGGGRTVFYARARAMLVIPTFHPLPAEGIARPLLARVLTLLTEQQQQQHAADVAGRAAAGSSNPAVAEDAAATAATAAAVGSMLGKGHVACREYLSRVWTLAERLARYGHAEPLCAWVSLEAWLGMLADAVMAAAGVAHACWGQQAAAGAQSTVALYRKILDLGTRLEKGAAQEGAAEEGVSGAAAAPALLDTLVPLLAAASGTGSLLGSGSQGLDVQFAALLRLGTCVWRDAQLEEAPSEAWLLGYLGDMQAGVYQAWSDADRIWAVYSYFCWKRTDITSVEALSEAVKDLVSVAGGGAQHLAAAGAKLGLGARRVAAIADVLGLEELRRTEEKRANDLCSQLDAPAEAGNVEEVARLLAEGAKPDYDPAAMPSDL*
</t>
  </si>
  <si>
    <t>C_90042</t>
  </si>
  <si>
    <t xml:space="preserve">ERTRRGRDRAAGGGREHEQEGQGGQNPSLGSCRERTPAGHGRTAGGGRGQEPAGQGCHHSPAHGCRERKCCGPGDVAGRGSRRDRTRQISGHTAAHSGRERACRGREGPAGGGR
</t>
  </si>
  <si>
    <t>C_90043</t>
  </si>
  <si>
    <t xml:space="preserve">MGLFNYFVARADAEVVEEEHAPPPPPPPPKKSSRKPTLESLSADELEELKNEVVSEVVDKIAGEDGTKLADFLEPELITAPYDPRFPNRNQARHCFVRFNEYYKCLYERGEEHPRCQFYQKAYQSLCPSEVRSRAGRSCARRACGPASTKRLSAGLPAAT
</t>
  </si>
  <si>
    <t>C_90044</t>
  </si>
  <si>
    <t xml:space="preserve">MQTRMLGQGKSLAFQPKSIATCKPCSITNVAHIRRQAPVARASPNAGETSPTTSTQTTAKPGALDLQAKMEFLREDLAHLFDDQGIDPTXXXXXXXXXXPITRYDSLGGYLFNIAFLRRAFDPAFTLHDIIVDPHIDNAITTRWTMSMRFTPAGSLPTKKYWNPTITFTGTSTYVFNPNSGKIFRHIDTWDSISNQEFFSVEGFVDFFKQLLSFYSTPTLETPQYTILRRARDYEVRRYEPYVVAQTDMEAAGQLNREVLRSGQVSVNPAGAGNKAFNTLARYIFGDNQARAKMAMTTPVFSDTAGSMRFVIGQTTLKTLPSLPQPNSSAVSLEQVEGGVFAARVFGGYAKEADAAREAGALK
</t>
  </si>
  <si>
    <t>C_90045</t>
  </si>
  <si>
    <t xml:space="preserve">MLMLCDAPAGRRARDYEVRRYEPYVVAQTDMEAAGQLNREVLRSGQVSVNPAGAGNKAFNTLARYIFGDNQARAKMAMTTPVFSDTAGSMRFVIGQTTLKTLPSLPQPNSSAVSLEQVEGGVFAARVFGGYAKEADAAREAGALKAALTRDGRKAASGVWTLARYNDPSTPAPFRRNEVLLPLEGYELWK*
</t>
  </si>
  <si>
    <t>C_90046</t>
  </si>
  <si>
    <t xml:space="preserve">MASKHFALVTLALVALLSGAAIAKINVNLTDKLVDLVKKKTMEPFVEELQREDMDVNQPDSKGRLPLIEAVRTKEVKLVDALLQYGALAKSKDPATGASPLHVAFQQNLPQIARLLLQYGADINVEDKAGKKAREFAPSKEIRDLITAYDADGALAFEDAPGTWTKQNKDAKEDYWFNAKTGESRWNLPPSCAWQRVDVQGHPIKYINA
</t>
  </si>
  <si>
    <t>C_90047</t>
  </si>
  <si>
    <t xml:space="preserve">MEPFVEELQREDMDVNQPDSKGRLPLIEAVRTKEVKLVDALLQYGALAKSKDPATGASPLHVAFQQNLPQIARLLLQYGADINVEDKAGKKAREFAPSKEIRDLITAYDADGALAFEDAPGTWTKQNKDAKEDYWFNAKTGESRWNLPPSCAWQRVDVQGHPIKYINAVTGQEVTTVPPALAWAKLHTEGQDIWYNWKLNVSQIEKPHEVPEAMLADIEKNINVRWHNEKTGEFAWIDPAYHTPWRELHDDEHKKPYWFNVETGESVWDMPEAVAWTKVKDDDSGHHYFFNRLTQDSTWEAPEHLAWVRHDSDL*
</t>
  </si>
  <si>
    <t>C_90048</t>
  </si>
  <si>
    <t xml:space="preserve">MCTGSDAAAAQDSDTNGRAGASGPRNSLSSGAGGAGARSQGAGTGTGRGHPQGPEWVLFNDFCVAGGIPPAEVTATYGNQKLPALLQYKQVPPPAHLKDAVRATTGTPPSAPAPAGPLPSELPGNNNSNKGRNGGGGGKHQKHQQHTAAQQAAAAQQAAAAAAAGALTTLAAMAAAPAAAAVTADQFKQLCASPPLQGAMANLPPFRFKPLDMVRMAPRPGTRFAIDAEFVASSPPESRAVERGGGGGGGPDSVLGAVGPLAMLSASAHHHGGTVDLVQLKQSRVTLARVAVVAAEPGPLAGSCCVDDYIRAVEPTYDYLTRWSGICPGDLDPQVSRHYTTTLKHTYLKLKYLLDCGCVFVGHDLRKDFRCINMVVPPEQVIDTSELWRHRGGRKLSLRFLASYLLGANIQQGTAAAAAGHHAAAHHHHHHHHAHHHHHHHHNHHGGGPGGPGGGGPMLPPPQLGHDAIEDARTAMRLYHKYLELTANDTFERVLNEMYAWGKANGWDPMALQQQGLGQQGLGSNGGGHAAGI*
</t>
  </si>
  <si>
    <t>C_90049</t>
  </si>
  <si>
    <t xml:space="preserve">MRQAEVPIRNPKLDPLSPYASNVLASPTFSPPFSPGTSLMLAPTMPPPLSMLPHSAVPQRNTAANGSYGGGAPPGHIVMSPPSHGGPGSTLAAAAAAAGISGSGTVLSNGSVGGASSAVGTGASERAVAVTAAANLLPVLPVALPGQQGQEGAGGGEPGLRLQHSSGGAGLTARKSGSLQIDLGCLLAPEQRGLSLSAGQGVVSRQGSMGGAAGPMSSTQPPMELPHVAAPPPRGPAGAAMLLAKPVVAAANGPVARAAQAAKGEELPLPPPRRSATGTSADSAGDPSKPGAAARAASAISAAAASAASNLAERIQSLRRELGEGEGVSALLERSAKNTAAGMVAAEDEGLMSDDEFGGRPMSPLTRLRYDTFGATLDFVDALCDASSALTNYSQDERHRALRVGLEHINREIEAANRRDVAIWFPMGRGGDRVLRLTAREAVLLNSREKAPFMLFVEVLEGQNECGDPYGAGLSPSVGGAGVDPIFTSGGGAVTAVHGCEGVSCVGGPAGGLAAGGPAPPPVVQFGRRETYGIALTGIGAQHQQQYMHSSYASSSVGAPSVSGGSHGQGHSIGSVSSPVGRQAGGGISAAADGASGSTGGGGGSGVGSTASGRASLPSQGGGTTTATTADTASLATSTFDTPSGLSPSVSMSPTQCRSDTGSPVPAGAGATACSGPACSGGHAHAHPLGVSNVHGSVAAHQHQHQQQQQQQQKEPAAWAPPQQYLLAAPVASYPSNSINYAGVLEEVAAARTASPAAAAPGGAVPAAAASPLHASTSSPTATVAGAEGDGTTGTSTSGPQALSGSAAAALLGVSLIRPPSAGPPSFGSGGGLPSPSVPPPGGAVVIPTRSASNSNIAAAALAATTAAAAAAAANANAHAGTGMTSAGPSFASAASVMSVGSSGSLDTLGPLPGSAAATGLPPRPPPAPPPGGVSPINAAKEVSPHVTASGAGAGSVTASALLRRVMGDRSEDNAGAATGAGQGQAAAPGQPCSPSSHAPSGAVAFGSGVIGSGGSGSSSATGSFTRAGKAQEGASGVARSLCFSGAEAPGSPDAPARPDPAIAAAVAAAAVASYSQQQQQMAAQQLAQQHVQAQLPPIPPGSRPPPPPSLPPSGPGPLGHRGLSGGGGGHLSGSGGEAVQQQQPAAATAAAGGMGGRELTEEEIAELMAAGCISPPPVKSDPTMASKLSGLLASLRGEAPMVRVRIRVLPQPPAQQPHFQPQSLKQQDPQPSAAAVGGQAERPGAPADAGAGFGSVAPSLASSMHGGSGLCNGAGVSSNLLPLEHAAALATTADAAAGAGGDPSLAASGSFTLATLSALGGRAKAALTSSSSAAAAAPVSGPAAGPCPVSEDSAASGADSGLLDKSKALALLSRFGLCRKPAAEDDVDGSAVLAPAAATSATAPGAGGGGAGSGGGSQMGPVGSRIGAGGGWPMGGSGYASRTPRLVQVSFEVAQGVNLAIPSPYRKSRRTPSHEAIEMLAGKYKIQHMPPPYECGPPLVPLPSYLMGAGAGGGSLSGSFSAVQEERPGEEAEAAAAPAAAASDGSGSVAGPEPSFSRRRTTNASTVINVSLSGSPATAPMDVTTAAAASPADGPSSSGGGPSGLAASLKSSLTTMLSRASGADKDKDKPPSDPASHATNTPTTGASPRGGSPVRGGHSGLPSGPAGTSSSSSSGAGRLARLINSVSSSGTEDRAAAAAVAASAAGRNIGGAAASALSAGGLPPAPAPSTSTSAAAAAAGVKVTDGKQERESLEERRRREAVAVYGERWAAKVKRIQRESPHGRRAGWALRCVIVKSGDDCRQELLALQLIKVFGDIFREAGLPLWVRPYEVLVTSNRTALIEMVPNTLSLHTIKSRSPPSTSLSDHFFAKFGRAGSPGCTAAQRRFTESLAAYSLICYLLQIKDRHNGNILLDDDGRIVHIDFGFLLSNSPGGVNFESAPFKLTRELLEVMDSNSDGRPSEMFDYFKVLMIQGFLAMRKQADRILLLTRMMHKSGFPCYKAGERAVKALEKRMQMTLTEVQCVAHVLQLIAESLDAWRTRQYDYYQRVLNGIL*
</t>
  </si>
  <si>
    <t>C_90050</t>
  </si>
  <si>
    <t xml:space="preserve">MLAAILKEEGNKSCADCKTRNPTWASVNLGVFVCLTCSGIHRSLGVHISQVRSCNLDTWLPKQVEFCRVMGNVKGNRYWESRLPKDFRRPPSGNPNPELAAFIRAKYVDRAYAATDVAQPPTIDDYLDHPYAKDDPSNSSAASSASAAATTGAAGTSLLRGTPNKASASSPALTMDLLGGFDELASGPSCSSATAAAAQQQQQQAAAANNDPFSAFGTFVSAPPASSSGTGAAAGLVAQRNSLEWTDFHSATDFTSAPPTTALHPQALPPPPAAAGSSSGHHRSYSISEGVPTAPPSAGPGAASGHQPSRFSAAAATGGNLLGSTMPAPSSSAHHNHHHGHHNHHGQGHAAAGTPQPAFAPTTSPSQQSRQQPSGSDPFASLAPADDLLAGLTIHAMMESFATPSAASSTGGAPPAAAATTTAATATSGTGSTIDDLFTFSSSATPGNLPPPGAGHRRRPSQAKAGQEEVLRLFDAAPSTSSAAVGAAAADPFGDFLSAAPVANGHAASNGLGLAGVPNLL*
</t>
  </si>
  <si>
    <t>C_90051</t>
  </si>
  <si>
    <t xml:space="preserve">MASSTSAPSVATEPEYRIKRVQFFGRESVPIFMQNVNGPCPLLALYVSIFDLLDISLCHGWLVDPDDAEAVRVVGGRSYNELIELIVTTLDAVQPTQQPEAAPAAQPPAAAVAAAAPPPPPEPAVKLEPNVPVMLSPQASAEETERARAVAAAAAASAAAAAAGAAAGAVEGATASGSPAAAAASSPNGGGGDGPAAPPPFRLDPLEEAPPGPPAYPAIVPTPSVAAAPVPVGEPVPEAAAPAAAAPVDVPATAAMPAPTRCSHISACTRGTDGSCVGGAGSTAASGDCNTATSGAGGSTAPSGAGSTPTSSAGGGTAPSGAGSTATNGACSTVASGADGGSATSCAAGNTPSAASATPSPPGHHDAHDPDRLARRAYEVMVAKDFLDGSCSQLTPWGLRALKAGLRPSQLAVFFRNNHFSVVFKHGTSQELYLLVTDQGYLNEPDVVWEHLSSVAGDTQLCSADFKPFKPHKDPAVVAAAAAAADAGAALVPGGDMTEADAAAIAACLAEDEAAMAAQQDAAVAAAAVGDGDLDLSGLDLHDSPGPGGAGAGAGAGARSSPQYQIGLPVGAAAASAGARVPQSYGATAGGYPSPSPHAASAAAAAHHQHDLDADLALALRLQEEEEEEARREEAARRRQGQQGQGQQQAGAYGHHHHQQQQQQQQQQAGGGGYRGGTYNPAYRQQAQGQARPPAPQQPPQPPPEDKDSKCVMM*
</t>
  </si>
  <si>
    <t>C_90052</t>
  </si>
  <si>
    <t xml:space="preserve">MTVFPTRAALRMLAVLLLATGPLRSNARLGPKPDPPPPAPPPPPXXXXXXXXXXXXXXXXXXXXXXXXXXXXXXXXXXXXXXXXXXXXXXXXXXXXXXXXXXXXXXXXXXXXXXXXXXXXXXXXXXXXXXXXXXXXXXXXXXXXXXXXXXXXXXXXXXXXXXXXXXXXXXXXXXXXXXXXXXXXXXXXXXXXXXXXXXXXXXXXXXXXXXXXXXXXXXXXXXPPACTQAGCELQHTYGRSHNETYLAWPDRPDRRRPGDARVALAPWLAAGELKYSFKWMLFGDDDTLFFLDGVKDVLRDYDPELPYVITDSFWHRDKQYMQEAPRCLPCHVTPAYRAWAADRPDHHVPRLRPGQTHATFAAPPVPPAGCPCTPDLACAYTLNVSTEISDEDKVSFDQALACMYDFPANTSSAPGSFKAMAHGDRLTSRCFWQHGLAITDPGLALTKHRLSAYVGRAMDSDSANRHALERALEQQLGPEWLWSILHMVAAHVRHSNVSTATMRRMAALYGGARHRAAAALEAAGLSARGELDAHTAATRAELERLLPQEAWVAAASGLQRKFDGAEEGAGMHLMDVEVLH*
</t>
  </si>
  <si>
    <t>C_90053</t>
  </si>
  <si>
    <t xml:space="preserve">MGKKKKQKEIEQCFCYYCDRIFDDESALIVHQKNKHFKCPECNRKMNTAQGLATHAFQVHKLTITAVPAAKAGRDSMAVEIFGMAGVPDDVRPAKLQGDGPALKKARADDDDDVTPPPAPPPPPGGMPPPMGGYHPGMPPPMGYPPYGAPPPYGYPPYGPPPPGYPPRPGMPPPYGAPPPYGMPPPGYPPRPGMPPPGMPPGAPPPLGGPRPPFPPYGMPPPGMPPPGMPPPGMPPPGMPPPGAPGGPLFPIGQAPPGAPPALFPIGSSAQPPAAGADAGAGAAAAPAAAGSVAPAPGDGSVVVWTDEECSIEERRAQLPRYAIAAGGPGRNGA*
</t>
  </si>
  <si>
    <t>C_90054</t>
  </si>
  <si>
    <t xml:space="preserve">MERMAAVSATIEAEGYPDLLLFQARGGWEVTPHILLIFSQAAWFRRYRCSPPPQDGDDGPFLPYFVLLLTRRDTVVLPPPPDRWEFQLFANTQMARGLLYTRAVVRGRPLVVGTVHLESPAGAGSGTSQQKREQLAAALQLAEAAAGPGGDALVAGGRVRVRVG*
</t>
  </si>
  <si>
    <t>C_90055</t>
  </si>
  <si>
    <t xml:space="preserve">MAAAAVGATPSTPVSRGLLGAAALAPPTPQSRSGHNGHHGQAQGDVPDVFTVQMAAVTEHLARTQGQTYGDRRASSSLGHYVQSQSGVMAGAASVATMQQRLQGKFGEEAAAFMLHDLHQVPHHLHVLFYTIIHQLRELPSPLPSTLGQAYHAVFSQHYARTVTSVEKRHAEYKAKMATAQAQAQAQLAALQQKVAALTPSGMRQTPLQQQAQAQLLQQQKQLQAAAAARQAEADALGAQVSKSRELHAKVMRLLCVLVAAQEPLTRQQLAGMGLEVVLPHLPAWEVLFRMEPPAGHAAVSAMHSLHGHAHAHFGSGSRRMSINDRSSFSGNSPAAAAAAAYASASQLPAATLAVVDPSLEDWLVDAKEAGPFACDPRVGHAALGQHYRQLILSNVEASPPAGGAGASASAAGGGQGGHGGHGGGGRGPHGTTAAAALDGYGLRYVVLHLLLSEREVTAGERLLMDADYLEQVFRAQQEGAMYLCLVRLASKTEIVSEALRWLRCNMGALRAHPRAVVPLWQAAPHRTLTARLVSASSSGAAPPPPEPEHVAAGAAPAGKVPPSGGAGGEAGPDSAPPTPRDPSDVPFTSPRPAAAAVWRRAGRPQCLPLSSPPFWPVGITQLPGHTGGVTGLVFDRDNRLLLAATAGGVIHAWDHATARRVGTLGGYSPVVPTQDLHPSGELLAVGSSVDSTVRVRAIESGSGPLVTFTEPDQGGPDGGSLVAVLRGPVAGSAYGSVTPTARHVSYSPDGNLLAAVYTDGSAAVWDWAEGVKSTHMPLLSKSSAARHACFSPDGQLLALACANGTVRTWHLKQLDPLHVSVLRVSPAHAPGVAVRLVQYSPSGLLLATVVEGGCEVALWDVGSGAQQQLLEGAGGAAGSPVRALAFSPSGLLLATAGDDGDVCLWNTNTRGQWTQTACLQGHAYAVNALAFSPCGQVLASGGNESAVRLWDVGSVMHRSEALRADAGLLAVSGPQPLPPGAVIRDDEATISGRRPAPGVISCLAHSPSGSQLAAGLADGGLCVWDAAAPHRWARLQGEHRRPIGRVLYSADGGLLASASDDGRVCIWSVPRPPPPPSLASTSSGGSPVPGAHDNGTVLLWSLPSGLLAARLSGGHSKLAYGLMFSPPPTAPTASATSAGLQDALVGPGLLASSSDDGTVCIWDPAAAAKATEDALRVAPLSILRHDDHVYGVDFAPDGLTVATVSRDGTLATWEPRSGTRRVWVSHGHSTATKACVDGVRYSPSGLLLATGAADGSGVRLWDARSGALLREVVGLRLLGWPGLGPLPWAAVFKADYAPFVVRLPERALILTGALAARRREQLNRCRLASFPAPPPPPQPHDRASSTADGDGGSGYGGAIDRPQPLLNDFTATPLRPAVRIFSGVRSLPHVALRGRSLVLADSGCNAQE*
</t>
  </si>
  <si>
    <t>C_90056</t>
  </si>
  <si>
    <t xml:space="preserve">MKHLQVLVYVRPCTIGEFLDPTTKDMCIGCPLGTYNMMPAATQCETCPDSTNCTAPDEGAMMLPDDGYWQSNLYSEQVLECPNPDSCTYDAREDSLREIQAVTWWAVKWMQGNASQRASMNTLADQKWKDLLGRRQLRTLGANVDVVKPIETMSDEEFVNAVYNLTYVYNQNYTTTLCAEGYMGTLCGACQPGWGLVDEASCIKCPAKSLNDLYYALATIFTIFTIGMTVLSSLEAQKTARDIRDHGLDVAEVQQHTERLHQLDPAGQGWHGQTSLNPVRDSVGPVDGSRPGSRAASVTAGPSSGTQLPPAAEGPNGSKSPLRPGPVAEATETDGGAPAPTPPPAASLPPAAHQQAGGSATNGSGALNVGAVALLFDGQQADAHKPKPDIASAGGLASSFRPDKSGYSATAGASGTQRQGSVQGGVNASGRLPSTKEAYSKYQGLTEYEIDELKRAEEEMREEALNRYAANQSTIMRIFISYIQVLALLRNVPIRYPDAYNNYLKLNNQATAYPGDIVTMDCSLPYFAAGGLPRSMLKVILSCASPLYILLGFAILTLFGDMAIYYKKRKSRAKLMKATKKRGMSGKGVPLGESVEGPEPYAAAITTTTSNNNNGFTTVNTFARTKTSGSATAAGGASSLPVANSFAPGGAQPVYGFNSGALFFGLVKDNYCPTGRDDPLRNYGAFLWDRYFSQVLVMMIVIFFVLYPDVVDNLLSIFSCADVDFDKDGNPLAVKMGLYNKQVWTVDYNVTCYEGQHFVLAMALGIPGIILFAAGWPSINAVLMSPLGRQLCGHKTRFTEDMTEYYLNDYKPNFIWWESLVMLRKLAIALATTFLGSRDTDTGLNLLICMSILVVAVSLQLWFRPYHHVETNTLEAGSICVLLLTLYLSLYFLLDASVVSNSGAIAVSAVIIGINVAMVAIFLYYVMRSHWHTYIKDMGFDAEVLHGMSRAQIHQHMSKAMDDALPSFVPESVKSVITRAATGTLAHTVALQKRFSSPASLTVGTSAATMGTHISGPLSPNSPSGANGSGSPKVGTVNSLGRPQQQGQPDRVNTLGRGKEEAKPKQSINPIDRLKSNK*
</t>
  </si>
  <si>
    <t>C_90057</t>
  </si>
  <si>
    <t xml:space="preserve">PPHATHSVPTSTIPAAPKPNTTTRHPGLDSHRHDVITLTPSPAPITTPRHPRPCPSLLALSPPGTPTPQPNPPPPPPPPRGVEPFPDDPWCCSPLPPPAPAALPAANPSKLAPPPPVP
</t>
  </si>
  <si>
    <t>C_90058</t>
  </si>
  <si>
    <t xml:space="preserve">MGCGTVPVGCVLGR*
</t>
  </si>
  <si>
    <t>C_90059</t>
  </si>
  <si>
    <t xml:space="preserve">MRSAVHRDGAIYKQDGRTAEGPGVSYFFSRLEATCVPAWTRLRAACRAAGVEVMYTVIQSLTANGRDRGLDYVISGFHVPPGSWDAQMIEQLTPGPDEVVLPKTSSSVFNSTNIDYILRAMGVRQLVLAGCVTDQCVAHAVMDACDLGYLVTLVPEATATYSQQRQDAALAAVGGYCRQRSVEQLEVELHALTQQRPQQDQGQQGQAGRKRAAAGPAGGSGDE*
</t>
  </si>
  <si>
    <t>C_90060</t>
  </si>
  <si>
    <t xml:space="preserve">MHIQEAEAEAHAVNLAQVAEAAEAAAQPSAARPTASARPAASARPASTAQDAGGGVITSTVLANAIAAATAAAAAVRNGLPQQTVVADVGAYAAALPLPLREAAPPPRENGAVTLVDPEPGGLQPRRTRPVASSRAPSLGGRNEAADPERTAAEAAVSGAAGPATSGSTGRRPTTSVPAATARQAQQSPQVQQQQPALRRGGRPASAQTSVDGAARDAGVEEVAAGSRPLPVPVLVDLQAQAQPLPPNALRGLPPLQVPFPQQPDHAASSAAVMHRLQLQLLQQQLYGSGPHDGGGAPYLATGRGGGGAGGGRASAVAAAAAAYGAGAGLLPGMDMDLGGASLYDTLGLTQAPAQQQQQQQQFQLAPQGQPSQQEAARRRSRPLRPAYAQQQQQQQQQMAYVGNADGQGMELDMRGALQTVGVAFGAHAGGAQGYGLPGPHLNLIPLVRGGGGGGGGGGGFAMAGGGAGAGGYVQYGDGYRGGCRGDLDLGPEDDMTQGLDLAPFGGGGGGGGYGPLGFLAPRESESYPRNMRGGAALPLDDYYSQQAVADLTATLGHYQAAGMLLGRGGGGNAGAGGAAPMRQPGGQRGYGGGGGVGPQMNATAQLQLLLASQQSGDGSLVALEAGGAAGGGRLGQAAQGPGGGEAGPQGRASMAGSVDLGAGAEYRGY*
</t>
  </si>
  <si>
    <t>C_90061</t>
  </si>
  <si>
    <t xml:space="preserve">MHIPVSPHSLPTPPFASCRRPLFTGTTLLQPTLSVSGTSPPPPHTQPDTCPPRTNRVPHPKPRTATRIPPTTNTGNHCHPPSMRQSSPSGHISAPRPALFIWGVNPDYPSGPPSTHIHTRPPCPPPPAAAPPPPWTAAGAARPPPSHSPQCRLPAQPTWGQPPWPPPAPAAGPARTLPWHAPPAPAGLHPPGPGPRVPAPSWRRAARPASAGGRPPPPGAATTPPPSA
</t>
  </si>
  <si>
    <t>C_90062</t>
  </si>
  <si>
    <t xml:space="preserve">MATYLGAKAGLAGAKRPSATANAHLMRLGSQWRLRLEAPIAGWRFNGSGGCTTIPNFTDEAAHAKATASRRACATAHPTRHLGGLLWVWGSSGPGAEAESAAKQPVLPPEIQEDGTGAPGVDAPGWSFRDLPYGHVYFIENVVDPAHVPVSHHKVAGDRYRDLKKSFSMELSRPVTKDGGFEVSIPKSWRSDVQTSSTGFYPPSHVRIQQNHHNGGTTILALYSTPTVPGWTRHVGMQLLKKAPDSSAKGSGIAFFGLPLPRWLAHLAGALFLHQDMVFLHHQERTVARDQAERLQRAAAAAAAAGSSSAGQQQQGGQQGATAAAATAGAGGDGRMLPPPKYYMPTSVDTGVTAWRHWLATFSDGDVPWAPGTPPLGPRERDPAKLFDTWHTHTSKCTVCLAALERMRLVRTVAVAAAAAAILAATVTAAARAAAAASAAAAAAAAAGATAAGAAAAVGSSGGLWGAIAAAAQAFACGEVGVLALVAALAAAVAAVTVKLEALMHRYDYNHADNV*
</t>
  </si>
  <si>
    <t>C_90063</t>
  </si>
  <si>
    <t xml:space="preserve">MGPGSLESSAPALILRPASGIALKEGERVWEICPIRPGAGQLYLDSTNVVKSIKSWAEVRCRYVGHPRRSHALPALFVSGLMKTGKSYTLENVVPAVLAQELSQQRPDHPLKGMAVLRLNCLRLDRQGTTALLYSVLETMVAWVERAEVKVKDGAWQQATRVRGDAAGSRTRTRAGMAILELLQGLETPVLVLMDEVQALLQPTNARGEPDLDGVSYIRDVVLRQILVASPDNVLWAVTGSSMAFVWTALAAMPVDTPSVCPPGLMAALLDDLEGVWGVRPEDVAPLLERAGSSPALLSTMLESWVMEGRPADVAAFADTFTNYKLYPEGLKEWQLGLAHWKDDERGLLLDLADPVIGAAWEPHISDPGLWRFLKPHLKQTGEGRYYLADPTQRQLLRAVLGKGTKRRQPWAGLPAPGLTLVQRDWSWLLLHLGQVADYLVGVRPPKDVIAKDIKGVEELQVMLRDLADKVELKLPAGGSVASRWEALSTFAMASST*
</t>
  </si>
  <si>
    <t>C_90064</t>
  </si>
  <si>
    <t xml:space="preserve">MRVPDLSELVLGGMSQLEAATVHAAAAAAEREDTAMEAGGGSGGGSGSGDGGGGDDGDDTVATVAVRGGRFNTGAGLVNYGTSSWPRGTTLGRGGMGSALVPQLLPLSLSPVPLLSRVPALAALRQAGWASPAPVPAAAAADRGAVYQRGLVSAARNVQASFAASTYSQQEAAAREFTAWLARFGGGRTVLDCTPDDVLVYIAKHWLPCHSSRQTEASGPSAFKSHPLLLSGALARAGRDGRYDAVTGEGNPWPSAWVEDCRKGYRRQQMLAGYQEVSAVPLLAAQKYEAGVTSSVRYVVGYGVA*
</t>
  </si>
  <si>
    <t>C_90065</t>
  </si>
  <si>
    <t xml:space="preserve">MLVVNKVVITSVLPAPTLVLTVQLLVAVVVVLSGDALGWIKVDKLEWDKVQKFALVVGGFLGTLFANIKVLQYANVETFITFRSSTPLLLSVCDYIWLGRALPNARSWGCLLLLLAGSVGYVLVDADFRLSAYTWLALWYAFFTFDTVYAKHVVDTVQMTNWGRVYYGNFLALIPLAVMVPVMAEHNILAAVVWTAPKAFILALSCLMGVGMSHASYLLREAVSATFFTIIGILCKVLTVIINVFIWDKHASPEGIACLMVCVVAGTFYQQAPRRQPQAPVVSNADSGAAGQAQKQSGAEVPKQASGSRNSSSGGPPADATGGQLLQERQSLLPKTTSSQLASRPSVSNNSHR*
</t>
  </si>
  <si>
    <t>C_90066</t>
  </si>
  <si>
    <t xml:space="preserve">MASMTASLRSSTLASTSAPSAVRPVMGSRARSVRVHASDAFCRDKVSAVRGVESKGISYKVTFVGADGETREISCPDNQYILDAAEAQGLDLPATCRGGICGACVARVAKGTIDPSDIADLTFTLDEEEQAKGMALLCMTRATSDLTLETQSDWGYSLGVGEWKGATGKFSSRPEPTMGKGWAELQK*
</t>
  </si>
  <si>
    <t>C_90067</t>
  </si>
  <si>
    <t xml:space="preserve">MEAKSRQWSPEDPEGNIILTVAENRISSDIVRERLSQAAADFPEEALTYQGISVDPDQLSVSAGAGAVIENLFHCIAGPGDIVLIPAPYYPAFDNDLQVKCGVVPWPFHLDEDRPLGPQLNAAAEAAAAGSNGAPESGSESNGSRRPRVAALLYTSPNNPLGTMYRRDTVVELLRWCLEHEVHCVSDEIYGNSVFGEGASFTSAEVIARQEAAGLPHPARLPDLLHVVWGLSKDFCASGLRVGCLHSRNTQLNKSCES*
</t>
  </si>
  <si>
    <t>C_90068</t>
  </si>
  <si>
    <t xml:space="preserve">MSSDGASYALSLGLGNPQLFTHLVAFSPGFMRPPPAAEAAMQRGGISGSSGTSDSGSSSGGSTRLIVVVPESAGRTWDAVRGGAFGPDVAGLDAALAAVFGAYAVDPGRVALAGHSDGASYALSLGLGNPQLFTHLVAFSPGFMRPPPAAAAWLDAAVAAAAAVAGTAATASAVGNSTTARLALPTPEAGGSTPGATDAAQAAAKAQAQAQERVMAETATLTTAKPLGVSAVAPAKAAAALETDEILPVRCSHRIVSRLRAAGLDVVYKE*
</t>
  </si>
  <si>
    <t>C_90069</t>
  </si>
  <si>
    <t xml:space="preserve">MRDEAKGFDYFMFVSPFHFTIHGLWPNYNDGTWPQFCDTSYKFDEDEVSDLEEALDLEWPSFMGENADFWDHEWSKHGTCALDLFPREHRFFKTVLKLHWKYDIAAALRAANILPSKSNTYKVSELADAVEDMYGARPVIHCYNKQLSEVWMCVDKDLKPFTCDSHQKDTCTEVSIPPLPKRNKTTASAAAASGRKAARAALVKAALLAEDAAAGGQDDFDALNRQLAATRAAAAAAVSDGVVELAARSQEAEPERVQTPDQLAEQRELDSLFGSLTASRQAAADMLLPLLSAGGTSEAGSGSDVAVNTQEPELLVDPVVAAPGDVVALGAEALAEAEAEVEADGGDAADDSVFAFLAGAHKLLRGAVAAAAESLAAGAAASEQQQQRLAAVQQLAAAVAAAGAEERVSNAGESYATTGAAGAAVQAEAEAAQEVSAEAQAAAEAEAAELDVVSGGEEEEDEYLAGNMYVDWLPMAATTHAAAAASSSAEAVVSATLSAAASIVSALANQEVELATGAAAAGASAGAGAEVAVGEGNQWDAWQREQEAHATELVQLAAARQAVVAAQHAQQLQADVLSGVLGALASRVGSLMQHLQQVTAASEGAAAVAAADDEYEAEGTFAKDSSMQAPREIDGLGLGGFVWTSRLRAEAHAAAAAAAAAMQEAEAEAAAAANGAAAAAQQQQRSAANAAAVHGHSAGGAANRVSVAADGDGHLTWVVQHVVVLRGGAEAGGEGAGRSGSALDWVAMGQMLCATVLAVSLALLALLALARAVQTEQDEPAAVQRERQQAAAAGGCPVSWLLRGRRQRAAAAGAGSELAAPLLLAEEAGKAVAAASEEEERVRGCGETLLRAGIIVVMPVEGSSGQQQQQPHPYAATH*
</t>
  </si>
  <si>
    <t>C_90070</t>
  </si>
  <si>
    <t xml:space="preserve">MTLLGQRPQLGAPGSAHHASSGAATSASGASADAGFQKFLDAVKSGANLVPLSQRIFSDHLTPVSAYRCLVPEGDSQLPSFLLESEASDPAALRSAYEAGQSRLAALTAKLAAGPVAGAGGLLPGAISLDLNRRPEAPGNSNMTKQKEIAEHVMLVDLGRNDVGKVAVSGSVVVQKLMEVERYSHVMHISSTVTGELLPQLDSWDALRAALPAGTVSGAPKGVAPTPVL*
</t>
  </si>
  <si>
    <t>C_90071</t>
  </si>
  <si>
    <t xml:space="preserve">MAFLQRLGSGIRDGLSSLLGGKDEGKKHEVGNASPQRTLAKISSRGNRPSSAAVGILESHTREAIATYVQAKFDKGEAKPHMFTQFWLQFPKLEAGFEVLRRQLEAHTGSRDGPLPLALLRTHASDFGLPASCAVVQDLCSKSAVHKCRDLDFVGLVMLLLVAHLTEPAATCASLPEDVRTMLDCLELAFTHFNSARRGKLDKREVAEALQYESAKAHIKEGRGGRTSNRLAHRLFEGLDWEYDNTISFENFLRGILQLISDEFGDDDGDNGDEYVVLTETGEAPPDGAKRSGSVPTTPGGTASGGSPGAAGQPGTPGRVWGASASGMGGAAAPANVA*
</t>
  </si>
  <si>
    <t xml:space="preserve">MGGCMSKAPVDEGSVLSQALERKLINAIITTKRRKSFKVKKSSFNNLMLQMPKLTAGFKKIREAHSAVTGGKATVPWSTFCQSCATALGLDGSSASLKELL
</t>
  </si>
  <si>
    <t>C_90073</t>
  </si>
  <si>
    <t xml:space="preserve">MQSAALDLGLNFDSRSSPKAEAPKAEPAKEAAAPEPAKETPKKSWADEAEEEDGPPPGFDDIVKAVAATKVDASAHNGSGKTTCFVLSMLSRVDPSKQLTQALCICPTRELVVQNLSVLRRMAKYTNITSTSTASELEVGGSGLRRDPINEMSLHAEMERDGYKCTSITGDMQPTDRDRVVQEFRDGTTKILISTDVLSRGFDVSQVTLVINYDVPVERDGVTPAYETYLHRIGRSGRFGRKGAAFNLICTGQDNDVMTRISTYFKKTIEEIKWDDEDEFIKVLDKTL*
</t>
  </si>
  <si>
    <t>C_90074</t>
  </si>
  <si>
    <t xml:space="preserve">MDFASQHRQRARDALSNLGFDAEAVSSFDDKTLDRLVSAKFDLPGRLRAATCDGLEKAGLAPGDVCFIMSKLQGAVAGPGPGSTTTGGDLGPESAAMAGVSATDALVFQVAKAVKQLKPMLEPLLQRAYGPRSRSSAQSEYRPAALQYYTGEPQPRHATCAVSGVQLPVQDVVAGHIYQRRWPPTKGVKIDDPPNLMLMHREVEQHFDNFAFTVVLLDKKRKDKVLFEYTDDGGRQKSVKLGDLDGRLLAVAAGTAPSEYALSVHVASAFDHALQRQWCTDATPWKDLSGSSVAAGPGFVVSLHPAKMAAMWEALASSMLHAAHPVLTNPKPRYGAPGKGKSNSRATARRQAGRQAEAAAAAPAMAQRTQRGSRGGNKNSSSS
</t>
  </si>
  <si>
    <t>C_90075</t>
  </si>
  <si>
    <t xml:space="preserve">MSAAATKAALQRELGVQDLGQLFEWIDLEQPLGSASISQVHKARLRRFSRSELARAANSLKRQRPSDWEVAAGQGAWDVCNALGMSLRELRSLNKGVDLDHLQPGQRIKVLQPKCLQLHDHQPAGAAGSAAGGAGSGSGGGSGSGGARGRSSSSSSSSDGGGSGSSSSSPDLPPAVAALMHAVAVGDAPKNGLVAVKFDLVSAVDELNKQIRLEFDFTREARVMDTIAEHLAPISSRLQVPRTVGGLVTRRALVMSFLEGVPLLEASSRVAQLSPLQRDLAKRRILTRVSEAYGRMIFGEGLFQADGHPGNILIGRGGRVGLLDYGQSKQLPDQQRRGFAELVDPFDPNSPIKRSAISTFPADLFFVLRVVQLLRGLANGMGINDFSSARQWAPYARDTLSRARRGEGGRYGLRHFLWPLHGINVLPLQFPWRGAGFINATRGP*
</t>
  </si>
  <si>
    <t>C_90076</t>
  </si>
  <si>
    <t xml:space="preserve">MPTSLPQCPSAPRSVQPLRSALLAAQRLSQCRGSRSQRGSGACHSQGRQVTHPTAHPRTSRTLDDDSGFASFAPEPIVTTPGASAFSEVEDDLQIHRLLRETGQHIKIPMIDEDRFDTQYPESQAEEPSSSGSGCPVYVMLPLDTVWVVERDGKRISVLKKERSLDIALHTLKQAGVEGVMVDVWWGIVERAGPRQYDFSAYKRLFYKVAAAGLKVQAVMSFHAAGGNVGDTCKIPLPKWVLEIGERNPDIFYTDKAGHRNRECLSLGCDEVPLFWGRTPVLMYRDFINAFADKFQHLFGTVITEVTVGLGPAGELRYPSYPEGDGRWRFPGVGEFQCYDKFMLESLRRTAEAAGHAEWGLSGPHDAGHYNSSSWETGFFVSQNGSWNTAYGHFFLSWYSNMLLEHADRVLSSAAEVLNKHGRPRVFNSMRDASNGHVIYEFTPACKMGIKLAGVHWWFKSRAHAAELTAGYYNTRDRDGYLPFMAMLRRHDASLSFTCVEMRDCEHPPEGRCSPQALLQQVIEAAEKYGVPLSGENALQRYDDYAFERIAESAFGRNARAGRLTQVTFLRMGDLMFDNWDAFSRFLNRMRNKA*
</t>
  </si>
  <si>
    <t>C_90077</t>
  </si>
  <si>
    <t xml:space="preserve">MFYPLHRIKILLQTQDSNPLITSGQGGVRELWRGNGAYMLRHVPSTTLSFAFKDALLRHVLPHIDLAPPPPPPPQPSPPDAAVAGGGRGASGAAAGPGPGSIAGAPGWSRVDRERLEAERVARDREGMKRFAAATAVNLAAGFLGGAAALLLVYPLDFATIRMASELRKQKKSIGMLETLKSTQRAGGLRALYRGYGVSALAIGAYKSLYFGLYDTAVAAMEQRNARRAAAAAAAATGGTAQSPRLAPHHLVPQHLHSHAAHAAAPSHALHAHAAHHGPTVLERWAAANVVVLAASSITYPLDVVRKRLVADTAMGPGRQQFRGFMDCVTKIVRTEGLPGFYRFYGYDMLLRLGGGVLLVLYDELKAHGAGRMRQQGAERG*
</t>
  </si>
  <si>
    <t>C_90078</t>
  </si>
  <si>
    <t xml:space="preserve">MTTEEPNEGAIVAVGEARSVPHSTDIVAAGGVGSGSSTYIPDLEGLKKVITHTKAVGVILPPPDIRAIIDKTAQFVSKNGSEFEKRILSNEKNNVKFNFLVPTDPYHAYYRMRAIDWHDFVVVETINFTEEEDPELPPPLTLRDVIAMNKSREALEALNLHXXXXXXXXXXXXXXXXXGWGAGGGATDDEITRNLVGLATSRPDIFGSTEEELQQAVRDEIKDKMTSGAGRPVAWDGSTTGGDALQNQSPDVQADGRVRL*
</t>
  </si>
  <si>
    <t>C_90079</t>
  </si>
  <si>
    <t xml:space="preserve">MSAEPSPKRLKVDDEEGVDEGAPAENGAADWAPEAAEDSVAAELEDCQRALDKVNDEASDRVLAVEQEYNKKRRPIYAQRAEIIQKVPLFWQRTLLSHPTLADQLTDDDSQVLEFLVELDVVDFDDIKSGFKVVLTFAPNNTHFSDRTLVKAFHYGDDGKVTIEPAVIHWNEGYAPFPESGGPSYFFFEWMTIAEAVGEGTPDEVAEVLKDEIWPNPVKYFLNGEVEPAAYEQADLDEGLLEGEEFDEMAVGLEEAGEGEEAGGLEAGEGEEGDALYDEAAGEGELAGEGEEGFADDGGGEGEEGDA*
</t>
  </si>
  <si>
    <t>C_90080</t>
  </si>
  <si>
    <t xml:space="preserve">RGAEARPADDWPRPLNTRRQPGTTGGAWLAVASGPEGCQRPLERLPGQESLGDSPHRAGYSSEPDWTQGLCRRVQPPDPASHRQ*
</t>
  </si>
  <si>
    <t xml:space="preserve">MSYMPRNVRETVERNEMYARLQKQNKEELRTAIIAQWTERDLQRPPPSTGLTKASITLAGTSSDRDAGIKSGVQTVKAARQARLRELFEREALMYEKELNARGLSLVKPRD*
</t>
  </si>
  <si>
    <t xml:space="preserve">MADGRAAGREGETPTLVPVLAVGMTCVPGGVCLMAKDAVAYPVGRCLAMYSTRRGRPVTCPLIPFLLLHLXXXXXXXXXXXXXXXXXXRGITALAVSPNKKYLAAAENMADGYMPQITLFDGSTLERLATVTGPHVTSSYTSVSFSSNGSMLLAVGADEAHGTSTFHLWEWGASPQPKCSGTIETGGEEAAGGGGGGGGGGGGGGGSGGSGGRPGPVLRAALDPRFDSNVLVLCARDVGLWRQSPNGFRRHAVEGVDLPVLVVDRASAHVALTSDRPILTVLGLPDGCVAVGTERGFLQLFRRRAKDDHDHYAIYSETRVPESAQSVSLDAHIRAMCADAAGDTLLCTTAGGGPTYQFNLAYARTLALTPEASSDLWEMLLPGAHEQSIVSASLAYKRDFLATASKDLTVRVWQTSPLRLVLTHMCHHSPLALSIDPYGRELVVAFVDCVRCYSIVEGLLVDGDELRHEFGPANPGAAGATTTTAPQPTAAALAAAAAGAAGERGGRRGAGXXXXXXXXXXXXXXXXXGGCAAGPLLAGQAVSRMTAMVGGGPPDSAAASAAAAAMVGCELKLRSNFQTIIQPGRGGLAVVHCAPTLMPAGHGAVAAYGGYDAVVGAGVLGRVRVCPLRPRSNDDVEEYFLHASDVTQLVVAFVDCVRCYSIVEGLLVDGDELRHEFGPANPGAAGATTTTAPQPTAAALAAAAAGAAGERGGRRGAGAEAGVLPGEPAGVPLDHCSLNVRELKDRLAKFATEAEYKMYEREQVVRRELEGEVGRLRQEVDVLRADLAYTRATAADDANTSERTRENMTRDFERALREQQDMFEKKLAAEIARTDAAEREMQRLRAKFGRKLWQLDEEHGAALREAGETQAVLQTTIEATKAEAQKNIAAGRAQMETELRVDGELNEEELQRAADAAQKQVKGEMLEREAYFKNFTTQLFRTVQDVPHHQWPTLFGRMIEDYHKGRDKASWARYLEADHGAAAHPPGSAGAGMASGSAGRNTSASGVSCAQGSHLCATSLPYHHPSFSCRPRLPTPHXXXXXXXXXXXXXXXXXXXXXXXXXXXXXXXXXXXXXXXXXXXXXXXXXXXXXXXXXXXXXXXXXXXXXXXXXXXXXXXXXXXXXXXXXXXXXXXXXXXXXXXXXXXXXXXXXXXXXXXXXXXXXXXXXXXXXXXXXXXXXXXXXXXXXXXXXXXXXXXXXXXXXXXXXXXXXXXXXXXXXXXXXXXXXXXXXXXXXXXXXXXXXXXXXXXXXXLAEKRAIELADLRMTVAVAGGVAGTGLAGAGPSAIATTPGGGGGGGPLSGAVSTADVGGLPQGPAGRAMSRLPSRLGDPSRQQTTGPNGMQQQQSPQPPSVSPRASDGAAGAQGGSPGPRGGGGSSSSNGAPGSSPLGPNGRSPSIPEHASVSQPLSSSSAGGQVAAPMVVTGDMPQGGWWLGECSPFELPSSMDHIASNSLRRSLNSSAAAGGGDSGLLQERPGTSVLMMSSRRPGTSAGVSGGGRPGSYSVSMPPGSARPSFTPPTPHGSLPGPRRPDTSGSTSLVAAAVSGAALQAYNNQRQQQQQQQQQQQQQQSAQQSLDGQGDAGMDGGGGPAAPQSPSLANGGMGHGPRASSAGPPSGSATSRSGNSVLRSTVAFGAPPPHGPFGGAGHSSATSPGAPGAPVVLSPGGGGGAGYAGTHNMLSGQVRPSTPSKVTTLGAGFRSFVPMGQGQHGGGGSGGGLRGNSR*
</t>
  </si>
  <si>
    <t>C_90083</t>
  </si>
  <si>
    <t xml:space="preserve">MRGLLLASLALALLLGAALLNVADAGKAHAPGQQKKKSPKPKPSPSPKQKPMNPFAKLPRNRYVMSADTCAPTCPINTAKPLCALFEDAAYAPADAGAADCSTLVSESGLTQIAVAGGRLTAQHGADALLSTIWPLEAEDEGVAVAAVAPNGKGSWGIKLANAPLWMGPPTSVASWAPAASSQSSAARRRGRSTCWRTRARDWRTTRSAWSTPSASRFGAAAPATAAAATARTKATQHPPHRGVCSTIRS
</t>
  </si>
  <si>
    <t>C_90084</t>
  </si>
  <si>
    <t xml:space="preserve">MSQRDVATQSDDTEYYAILNIPRDASDEDVRRAYRALAQVYHPDKHSDPEQKIRAQEAFGKLQEAYEVLSDPNRRQVYDVYGKEGLLAGFEVGTKLDSVEEMKKKWEEFKRKQDEERAEQLSNHRGTYTCRIDLTDVAAMGRLVRGGQTFEVPVVVSHSLSDVRVVAAAYLLPPLTVIGLSRGLVXVGPPVFGWADGQRAATAELALIEPVARRKARSEAARRPASGLVVLDAVYGATDQYLQGAAAAAAADGLGGGGGGAGGSGATPQRQAIAAAAAAAALPPATAAESRPPRDGTPGASASSTAAADEPPPPWLSVTAALQYQVSDSRLTLHPGVPKKNQMGFADPTPGSSTAVRRLYVAYLYGSLVYETTCDDLEGLSLPGSGEVVWDAGRRQGLLALGAAALGCPELMQPPQAGAGAAAGSGAGSVAGTPR*
</t>
  </si>
  <si>
    <t>C_90085</t>
  </si>
  <si>
    <t xml:space="preserve">MLSNAYGAAAGELALVTAGTAGGLLAGENTEPESWAGRRREEWFLSRVAEGGALAAAGGAGARPWCFGNATEPGAVGPGAQQVGLRCGGIG*
</t>
  </si>
  <si>
    <t>C_90086</t>
  </si>
  <si>
    <t xml:space="preserve">MGMNSDLDKWIEKVKKCEHLAEEELKSLCDYVKEILVEESNVQPVNAPVTVCGDIHGQFHDLLRLFETGGEVPSTNYIFMGDFVDRGYNSLEVFTMLMLLKARYPANITLLRGNHESRQITQVYGFYDECQRKYGNANAWRYCTEVFDFLTLSALIDSKVLCVHGGLSPDIRTLDQIRTIDRVCEIPHEGPFCDLMWSDPEDIETWAISPRGAGWLFGSKVTAEFNQINGLELICRAHQLVQEGLKYMFPDRSLVTVWSAPNYCYRCGNVASILIFDDKLNRDVRYFTETQENSNMMAPRATARYFW*
</t>
  </si>
  <si>
    <t>C_90087</t>
  </si>
  <si>
    <t xml:space="preserve">MAFIARRLVSTNKRRYQEDGFDLDLTYITPRIIAMGFPCDGFSSKPPTRSLGCELPNXXXXXXXXXXXXXXXXXXXXXXXXXXXXXXXXXXXXXXXXXXXXXXXXXXXXXXXXXXXXXXXXXXXXXXXXXGRVVRLPLYDGQAPPLPLLVSMCRDCRDWLGAHPAHVVAVHCKAGKGRTGAAVCALLLALRRTRDGKGLTIPSQRRSVEQFHRLLLAALAASTPSAGPPSPAAAHTEAGHPAAGAGASSHVGSAALLPGSSTAAPAAAGSSLTAAGLGATDAAAATAAATAAAAAAAAAAAATTAAAALDAVEVPHAGVVLRRLVLRGLPEPLLQRCTVAVWWRPSGHYEARPLCCVHTGAPAAAAGGNGGGGRGGGKDGAGCLGGGAGAGPPGDGQCGSGTGGATWVVKRGAAGGGAGSAPIGSSPMSHPSSSSNASAPELIIDLTSVPSPPPPPAPTPLPYFQPPDPPPHPPPPSRSSAWPHAAARYTGATGASGTHGHSGGAQTGGGSSMAGGSGGGGGGGPLLAGDIKLQLFKGHVVDPAPDIFKGRVSQFGAWLHTAFMHDLSQQLQQQLPQRQQQPGELGGQQQQQQAAQVAGEQQRWAHGAQQTAAAAAAGPGGACTLTLTGAQLDKLAKALRKRRPEISVAVEYELH*
</t>
  </si>
  <si>
    <t>C_90088</t>
  </si>
  <si>
    <t xml:space="preserve">MKEQRLILPGQQQRGAPGGGRIVFPEKQGGSGKPGGASMDNFLPDDSTLGLVGESLVGGPATLNKYRPPAGFMNENLPEDAYSSMDPQEMLNKLRARAGHWHELAKLMAPLNSSGYSSSAIDELTGITPLEQSKWVVAATVYESVKASPAVSPDTLRHFNQGGEELLHPFRFLSAERRVSAAQYIAEQNLDPPMCEILARSMKEYERRPTERVGFTDHPADCLAFKYLRDAIECRKREEAVQKVEQGLSVALSDGARQRLYELLAESPEEADTGSGVSASLVTLRLNPEELGVRPVAVLGELGHATIDDLQAAPRASQGGAFGMFTIEPADADASAGSSSAASTSGRRASAAASSWVALPMWRALAMARQPVGLMLKDCAAVQAVLAGSKAKTDEDKKRLSGPGMIVADKAPATWQEAGLDENAWYLAQPEGARAIQLVDGRRAKAQELDKRGALCGVVLFLARPPVKETEDRGHNLLQVVFNTSLSGYQEIMTDPSYKGQFVAFTCPHIGNVGINLEDMESTKCHLGAIIVRDLSCVVSNYRSRMSLDEYCKKENVIGLANLDTRALTKVLRETGCLVGVVTTDASKTDAELVTMAKGWTIVGKDLLSVVSCTEPYEWGKGTTDEWEFNHRAKLNKQHGPFHVVAYDFGIKTNILRRLASFGCRITVVPATYPASEVLKMNPDGVFFSNGPGDPSAAPYAVDNAKAILGKKPVFGICMGHQVLGQAFGGKTFKLKFGHHGGNHPIRYMPTGRVEISAQNHNFAVDPSTLPAGVEVTHINLNDGTCAGMVFKEKKAMTIQYHPEASPGPHDADVCFEQFVDMMRAEKAAHASA*
</t>
  </si>
  <si>
    <t>C_90089</t>
  </si>
  <si>
    <t xml:space="preserve">ARHASSPLPSSQQPHAPASSPSLPTFKHALPRPHRAAHPAVPIAPHPRCRTTQPHAGAITVRLQQPAATARPLFPVVRAATAAATPAASLLVAAPTPARSCTQAWWLGPPRPNPQVPSPATSQTHRCLQVQPRVPTRQQTPLQLTP
</t>
  </si>
  <si>
    <t>C_90090</t>
  </si>
  <si>
    <t xml:space="preserve">MTAHRLGVLVLVAVVDGYHQFVCISPVVLRHWRALDVAFIFVASIPLTWGLAYFVMPPAAAAALTAVTVGLALHAWHNAAALPAGADIDKKANTRYVGLVVLVYTFPMVLRGVQDLAAVYGPGADGVWPAVAAALGVDPLYGAKCALAVAFCFVYGGVVYTSSFPDIYAPGLCDLVGSAQQLMHLAIAGAHVVEWLFAIHMYQRRQVMPQ*
</t>
  </si>
  <si>
    <t>C_90091</t>
  </si>
  <si>
    <t xml:space="preserve">MTSSEAEPAPATAASASPAAADASGSSAGASGAAATPAAGGPHGVVDYEALYEQIKDKPCHVVQINQRKDGFNGGTFRTRASLIERELEPIYKAETLAEVHEEMEAAGKRLRQLGVFTGVSMLAHEEPLDDPTACTVELAVEESNWFKLRAATYVQGGESTFELGAGLTNASGRAEALSANVEYGMENSHTASVAFKQPRLELRGSQLFRNNQKSSSYTEQLRGAVVALRSMDGSQGLEYELGWRRLLDPSRSASRAVMGQLRPPCILYGFSKHXXXXXXXXXXXXXXXXXXXXXXXXXXXXXXXXXXXXXXXXXXXXXXXXXXXXXXXXXXXXXXXXXXXXXXXXXXXXXXXXXXXXXXXXXXXXXXXXXXXXXXXXXXXXXXXXXXXXXXXXXXXXXXXXXXXXXXXXXXXXXXXXXXXXXXXXXXXXXXXXXXXXXXXXXXXXXXXXXXXXXLVSLLLPWGPEGGLTRPTCIADRFFLGGPSSLRGFKYKGVGPTDVRRPPEGRAAAAADSASAAPRRDALGGDAYTSIFASLMFQLPHPALKLLRLHGHAFVNGGNVIQLAGTGRSPSELLSEFGSSWRWSCGTGLVLPTPFGRFEANYCVLLSSQEHDRVKRGLQLGFAASSVA*
</t>
  </si>
  <si>
    <t>C_90092</t>
  </si>
  <si>
    <t xml:space="preserve">MHFLAPLETVEDLVLWRKPKEAGAIFGGATAAYLAYVYNPFNGFTIVSYLLSIISLALFLWSHLGHFVSRSGPPVPEFLVKGVTQEQARQVADAALPVVNKALGYVGVLASGKDLKTSSLVVVGSYTAGRIFALASPFTLAYVVVVLAFVLPKAYEAKQDEVDKVLAVVKAKVDEAVTAFNNNVLSKIPKAQPPAPKKVD*
</t>
  </si>
  <si>
    <t>C_90093</t>
  </si>
  <si>
    <t xml:space="preserve">MHSLSKALLGSGRRGQQNSALLQAVRFYAAKDVRFGIECRDKVLAGVNKLADAVQVTLGPKGRNVMIEQTYGGPKITKDGVTVAKAIELKDKFENIGASLVKQGPAPPTTWRETVRAGGAQEXXXXXXXXXXXXXXXXXGGCPARGTTTATVLTRAILAEGCKSVAAGMNPMDLRRGINMAVEHVVGVLKARAKMISTTEEIAQVVEGMKFDRGYISPYFVTDQKTMKVELENPLILICEKRISGLQSLLPVLEKVVQVQRPLLIIAEDVESEALATLIVNKLR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ERLYGVIEPRRGRLPETSVTFRRALETSCT*
</t>
  </si>
  <si>
    <t>C_90094</t>
  </si>
  <si>
    <t xml:space="preserve">MYLIIYIFRYLDLLYLYTGLTSSIVKVLHLIVALAIVLLMRYSPASSSYDADLDTFPRLGLILPCVVLSIFLNRVKLIIEICHSFSVYLEVFALIPQFVLLYKRQVYELWVLLLTVLMGSERLLQTVSVLTDWQESVRDDPYSVLADLVHAVVFVVGLSMLLWQRLQVRKQQGLNESGAPLPNFDEVWDASKFKFEDQEANRK*
</t>
  </si>
  <si>
    <t>C_90095</t>
  </si>
  <si>
    <t xml:space="preserve">MELTRQIRWAASWRQVRELLAAAAPGSLDEVHLSTAATRLRAVAPPGQASASGGSAAPSSAVAVEDDPGRGPGAARSQRPSGGGGRGARSGGVGGGASGSRAAKRERAAFRTFVAGVTELCGHHLPLMSAAPLTGVLYALAMLKCPPPAPWMEAWLAAAAARMAAQMELVAGATAAGTGEGLAAPGTSSQAGTVSGGRAGGDRRGAGFGPQELSNCMYALGQLGFDPGNDWMQRYCAAAGPLLLPPAGTAPPPPPPPLPMAATSSHGTSTSRSAFTAQGLSQMAWGFARLGFVPEPAFLASLLAAVRRALPDFTAQGLANTLWAAASLGLAPPPSWVAAAAAAALRLLPSCSAYDLSVVLWALLRLGHTPGPDWVSAYLAASYRQLPSASPEQAARMLWCCAAVGLPPPGDWVRRWLGCSYVKLLEAEPAALTTMAYALAALGIRPTDRWSDMLLVAAWEAPLRAFPPPDLALLMWGLAHCRVVPEPAWMDEWWAVSYKRLRSFTPRHLSLLLWSCVTIGQAPSRQWLAGYEVVTLPAMPYMTAQGLSLLSYTYGCLERRPPRVWLAALYGAAAGVPVEPVAPSPQLVLAEAEVEAEAGHKAEAGHKAEAEGCSGSANVDSVAAAGSSSSSSSSSSSSSSYEGLSRFTALGLERLLWGIAKMEPPAGSLPDDVLPGWTDAFLAAAAARLLPAHTGSSGSGSSSGSSSSGSSSGSSSGSGETGAGAAGMGEVGLGVEEADGTYGNVANTLYALALLRVRPEAAWLLPVMDRVEALLPDFGHTTLVKVAWALPRLTSGPPTHRPFTGCTAPAPAQAATPQPAAASVPPHNDAREAGLPSDVGPDASEQRRLRERLVSLQRLVATRMRRTIGGRRAAGAVAVASGGDADSASDAEAADWDESLEEPGAGVAVFGVAGDVAGSGSATDSDGGDGAQAGVARAPRRHVRRRAVQD*
</t>
  </si>
  <si>
    <t>C_90096</t>
  </si>
  <si>
    <t xml:space="preserve">MASQKRGQRPAARPSAPLIVACTAGAVLVGAGALFARLRFCRRCEAATANQVLAVAGTGSNLDGDIAPEGQQGQVVHAHGLELQVYRPWQLEPCVAAPEAQERSGSTHPSVSACGAVMKAMASEPGDLRRSLEDDTAVWDIIAPRPAAAAPIASAAVAVASCVLPPLDYAEVLDAAPTDPQPLDTPTAAVTLAPLLLLAPVPALTPAPWFAAGDTAGVAVATSAAAACSAATAADTSDAHVEEQSALAPDPAPCPGLAGTTKANTAAAYTAVVAVLPQPAAEEEAAVGGCLEAESSWDPPQSWCGDDSEGECELLEAEWVEMDKVRLVGQEEEEVVLVDANAYVASEEADSCDGEDFFSKYENAAFIQAADASEQQERQEVQQRERLPGAPATSQSAFAAYRGGNAGALPFAPCTPCASFHMRDNDVFDASAVSDAICAAAAAAAAVSAASRDGSSGGHAEWSCLGAAQDTAPSKNQQQQQPSQLPRVESFAPATPALLSACPSLARADSLLTAAPAPSASRSASLRSPSCRRTASARRALWLDGCVCAEEQEEEAGGEPVVAEGVAFLVAAVEAALVENPLFADAVLPAGPRASQEHGLKRSSLEYVNPCYAAEGEDGEEGEAAEPATAVSDALPAADCYTGAGRPSRDDTCSRPQQPQHR*
</t>
  </si>
  <si>
    <t>C_90097</t>
  </si>
  <si>
    <t xml:space="preserve">MPPPHAATRRRTPPHTPPHTSTHTPHPRTHARTHLVVHVLLQLEVVERLSAQRLRRGRHRAVPQRRTAHRRHRRLRPLPRSHGAGDQRRHLRCQCGTVSQRHARRLLRCCRP*
</t>
  </si>
  <si>
    <t>C_90098</t>
  </si>
  <si>
    <t xml:space="preserve">MFSNEYQGGTHVEVLGTQGQNPLSAWKVSGPQKGVQKVYDKALKGYVFACGAGCKMALPRDDRSSLGLSQPHLLLQLEIGLGGPFSVEVGVTDSSGTRRRMILSSSFSELKSTPLHCQVPLSSVPRDAWLNLVLPLADLAAAVFRPGGGGGGGGLGGSGPLYRSLDSLHLAGTCRLRRVCTLRDAPHLPQEGHDGQAMAPVKPLDFPPGLDCHTLLLDPRSMAFVSHTPANGGGGSGVGLGATGTGLGATGAGGGGSGGAGGGLGVVGTSTGATRTRPAALSLTHTSGGPGGGVVALGAVGTGRNTPAAHHGGPVAAALAGAAPAGAPGSSDDDDSGSGMAAASAGGLSGAPSGQLSGPLASLVEGSNLTGTLSGQSTPTGRHAPAAAPPSPWAISRGPATVGQAGAGAGHGHGHGEHPPPSRLGRSPGSLLSPNGAAAAAAAGGLSLLSLAPASGGRPPRGHTHGGASAGGAPSGGAGAADGHGGNTAEDPTGGDASPFGGRRAVSAQTAVRHGVSSTVPGGDSSTAPSGSGVVLGGAGVPGQGGAMAGASGAAAGGAGMPRSPPWPRSVMSKRAQSGPARISTEAMAQGLGETQAPDNMPMSPSLVPRHGRRAHNASNFPPTIVEHEALSMSGGGAPPGNGGPTTPGRGRGGAIANAHVPDRLPPLGAGRGASSTPAGGRSAGRGAAAGASGPGGHGGPSRARTTATNEVDVEESITLTAGMWGGFGVDEDDDMLGSRHFRSPGGHGGSDEERGGDMATGPSFGHGLAALGGADESGDGVSPGRGWGGGGGGGAAGAALPPMGASGPSPPGSAMGGARGVGGAGGGSVFGGAAGGALWPPRVPGLGGEELPASPTRYPAAAVGPLSPPIRRSGNRSGGSTEVPPPQHYQPTLTGHIAPLDNSPLQPSEGGREATFNGFAHFAPRRGSGNGGDGLDGVRASSPLAAPLPFDPLLDEEALLAGHHHAGGLLGAYGFGHLDPHDDPMAAAERMPDGATGADGGGGGGGTDWSRVGTGPTPPELLNPHRAFTPPVVPASKALGVALPPGGRTGGGRGGAGRGGRGGQVLKVAGGKEAAPPQPPASRPVIVPSVRESMVDLVYDPVLNCYYDGNTGQYYELKT*
</t>
  </si>
  <si>
    <t>C_90099</t>
  </si>
  <si>
    <t xml:space="preserve">MDGQSGGNSPLGGNNRASESGGGVWAGRSIIAVYATDANIQQNTAIYAGGFLGELLMDASHITGNSADRQGGAIRTGVAGIQTIRMTGASYISNNLATIDGGGIWTAGGLDALEMSGGSYVSLNKAITGVGGFLCAVGGIRAISISGASYVTANTAPASNGGALYSGGDVGAVTLSGGSYMTLNVAGSGGGAMYTAGALGSLTLSGASYMRWNSAGTSGGALRVGGKPLASDAAALAAALAAVATIPAELAALPEMQALNATVMSGLASVGAISLDASSYMADNWAGREPAGGVALYGGGALFTAGHVQSLTLTAGSYLRNNSAGVAAAATGGAVLVTGMIGAVSLAGASYVTDSSAGGSGAAVYARDGVAALTLADASQIQLNSAGASGGGVYTDGFVGPVSLVGASQLGRNTAGVSGGALFAKLALSSLTVDSGSSVDGNTAGDFGGAVNVGAAVGFVGPVLVRGGSSVSGNTCGKSGGALRVVGYALSALPSISAAVAAGLSSLPAETRSIPAIAALDASIAAGKVGIQSVEVSSSSQLSNNWAGRSDTAGNGGAISSGGLIGSFIVATNSLVVNCTAGGSGGAVYADGLVVNLTITSNSSVSGCRAGSGSGSGNGGGVYATHGVPELAVAHGSTLRNNAAVGSTSSGGALFAGGLIGAFKVQNGSAVSGNAAGLSGGAVFVGAAAASITIETGSSLSSNTASLGDGGAVSVGLAASGGLVGPVVIRDGCDVNDNTAGRSGGVLYSVGIPLSATPSIQAQIATSLASIPTDIANAPDVVTRAGTVPALVSASTGGGGLVSSGGHIGSVTLSQGSEVANCTAGGSGGMAYVDGVIGSLLVSDTGSRGVSRCSAGLSGGVIYASEAVVALTLNNSLIRDNAAAVSGGAIHAGGLLGAVDVVNSAVVNNTASTAGGVLAAGLAVGSLTLRGAANVTDNAATGAVPGSGGDGGAVYCGGLVGALAVTGTSQLSRNRAARDGGAVFAGGLALSQLPAVRTALSAGVAGALPAELLSLPDVAGVVVDILNASLSVGTFTLDPGSAMAGNTAVRGSGGAICAGGHIPSLHFVPGADATANVAGLNGGLASVGGVVLELVVTSSSSVTGCEATAGGGGAIHSYLGLLSLTVTNGTALHGCKAASGGAVFAGRVLGALVVSNRSSITGNTATGGPGGGVYAGLIGSLQVIGGSAVAGNRASSGASGAGDGGGVYSAAFIGAVEVNGGSSVHDNTARRHGGGIYAAGLSLQRVPPIAAALNVTLLSGISVSGGAATSELQALVDAAVGGKLGIGSVVVANSSSVYGNSAGTDVGVGGGIGSGGHIGTLQLLSSTVYGNTARHGGGVGAVGILANTTITSSSLYSNTAVNGSGGALLGQAVIQMAVRGSALYSNHADVGGVLCSYSLTYDLSITGSEIRDNVADSFGAVSYSGLAYVNTALDAVHVLRNRAHPEAVSEFPDQGRQYPYLFQQLCAMIGGVAASPTAPAGFAVPSECAAGLGALSTVPASFLPAVQLMIPYMAAHSDEPLWSGVNVTGGGGVFFTWGNILNMVAVRSTFTDNTAARFGGIIACTGEIQTLEFSRGTVVAGSFAKWIGGAIMAFRQISDMTLQDNTVFYGCSARWGGAIASLLGFNRLRIIDNSHVRSSGPGVSTGGGILSGWTGYIYNLLISNNSGVWDNTATSGAGLLLDGDLVNATIQYNSTIQGNNATESGGGLEVRGRIRNFTVEHGSSVRRNRAGFGGGIHVSGTLDAVVISGNSGFFDNSANLAGGGIYSNSSVYNLLLADNSALNNNSAGDGGGGALAVTGDLRSVRVAGGSTIGSNRAAFFGGAVRVNGTVESLEVTQQSRVVLNSVTGAGGFLWAGGDVTRLTLTGGSALSGNSAAGAGGGVCAVGALSQVVVAQTSVVSENSAGTGSEGGAFYALLGVVAMDVAGSSSVLRNRAGSGGFVAANGTISGLSFRDGAAVTENSALRDAGGVVWSASAITDLAIRDNVGVWRNEAQERGGFAHSNGNLSDVVVAGSSLYSNRAGALGGVFSAADTLRNLSLTAATHVHDNVVTGRLACGGVVSAGAVADVAVNGGSTVWSNTASGAGGVIHCIKTLRRFIVSGASRIFNNAAGQQGGVIFCGDEVTNLTFTGATGITGNRARDGGVLASNGVVSGMRVEGASDVSTNSASERAGAVFAGELQLTLTGGSSMRGHTANWGGSIYVQSALRSLVISGASTLSGSKAGEFGGAIYIFGGGASSTNTSINSTSGNGTAAGGERFGGASNVLIAEGSNVTDVAAGGSGGFLYSYVGDVSTFIVTGGSLVRNISAARGSGGVLSTGGGVGSFRVEGNSRLHATSAGGRGGVVFAAAGIEEIAVVNGSAVFDVQAGADGGVGATLGGVGRLAVTGASTVRDIRAVGNGGVVFANASMGSITVSGGSSLRRCAAGLSGGAVHVGGPLHSLELSGGSSLDSNTAAGGDGGCVAASTLLRLVVADSEMVNNRAAAAAAGPNAAAAAGGNGGGGARGSGGCVFSGSATNGAAGNGIGALHMGASPAAAGDPLPSLELSQLTAANNSAAGGRGGAVAVRGVCGVNVTHSQLVGNSAGSSGGSMALWDPESALELPTGGSSTTAAAKLRRLQQQDPAGTGTSTGTGTSTPALASSFTATGLTVAHSASWAGDGGAVWVRGASDAQFLDCVFTACRADGDGGAVALVGAMSVGFVRSTVSGGRAVSGQGGGLSVEGAENVLLAASNITSNAAVQAGGVYVGPAVLNSNASATIVAYDIRVNDNTAGRPRSGHASAAHPGFGGGLFVGVRNASVLVSGSDLGGNCAWLGAAVVSLVHRSLDTQQLEATAGAAVGMAELLGGGTGGGGDVSSSSSSSSGDTNVTGAASGAAGGLQQSAGSSSSVTELIAQADALMHSVAYAQQQSTSGNGDGGSTAASNNAGSSFMFVSNSSLQQPANPNNCSSFWTAQDLLPAQRLGPAAFGSVLLLNRSSTVLRQGEAFTLKVKLWDAFNMSVSSVLDRGAYNGTLMLFNMGPDAAATLLTSPQSPQQLLWLRSRAAALDGTTTLACLPDTTVVEALTDRYNASSLVTNVSACVPDKAVAYLAATGEQGITEPFEELGVLTWSDLAVHGWPGGNYTLAVVVAGPSAVEPILLPLTIDGCQLGEFLQTAGSSTAASPSFDGNATSTTAAASATSRLALMSQAECAACPRYQVGQVADPREALPPDASYPASLQSLQRGVASVSAVCLECPDNAVCTGGRRFMIRCPNTAACSLEPPMPEAEEEAQPGDETTGTSSSTTTTATSSRPVIRIDSVAESLLMLSADDPRTTQLTMCQAWTFAGGNTDPNATAYAPCVLSDPAGDTWRANELLRSIQAAAAAAVAAAAGQRSQGTRALLAVQQQQQLTGGGPISYMQQQCAEGYTGTLCAVCGDGYVLTSSGFECTTCPPHATAVTAVIGAALVVVAVTQIMLLAIEHFKEVAPRRGGGDSEARRGSRVALEDEANEVEGGKAEEGEEEVEEQEEEPERASFGEVWKQLLVIWQLDIAFPPVITRFVNLMGASTTPLASNPFVYLPVCLLPTHTPEQQARLSYLFELLMPFVSVASTLVVWFFGFWIARKYFWWWSIRRAADKQNKVVIAVPAGRPVSAVRPSRTTERRPSEDDAEPPSPTKQCPENHVSFADLGDVTEADHSVEVFKQTRRSASYTVGSNPWAGIKPVVERPQDDTAAAPADAEAPPGPLRAGLPDPWLRLGRQLYVVLLVAVFFEYPAWAGVALGTFACFVIDTDLGPSAAAQNAVATSTTSGWAYNMNQECFVGEHASMYVPLGTVVLALCCVLPPLWTLGALLRTTPQQRQHDGRTRLMYGFLYKSYKPQYYWYDSFMQLQLLGLVAIQAIGRVLLIEYQVLLMLVAMLTTAAANVLCRPLQLDQMNGLLFMSSSALCTTLTLSMYFVLGGYLQLTAGAEDAIALIIIALNTIVAFIYVGYAVADVKDILRHPLVWLASHWARLRQALLPLLRCCGCAPKQRKAAVRPRKLRPWQLAWWADLHTPPRDGAGEDGWAASNAVSSGGSLMHHNPVALLDGDHDGDDHDDEGVAHIMIMAHHGHDGRRMGWASMTAQRFASVVHRTFVRASHLQSAANRRSIGGEHASAAAAHGGGGGRESMDVHDLHSNRNSIEVGGPAGRGKRRSLQLPGAPPKPAAVMHSASARVPAALSSLEEEPAADAALFDNDLLPAHLASALLSARDGSGGSGGGGGGAGSSPLWSASGAVPASQRRQSSPHGGGLTDLDALVSNAGGGMYRSNSRGGAGGVLAASVSGALSPPAAHGGALAVPGAGEADHVPMASLLPTIGLGLRQGSVTEIFMMQPPTALVALAASRPTSDRKLSRAGSTCGTPRRSTLAAASDTSTSGGASAVSTGGGGGSSVHGGGGGGGGGSPLPVQLVASPLLMSGAGGLATSVSVGGGQERRPGTSGGVPVLRPAPRGQQGTADGGADDADAMP*
</t>
  </si>
  <si>
    <t>C_90100</t>
  </si>
  <si>
    <t xml:space="preserve">MFGGAMPMPKPVPAAGYGGPMPMPMGAPRMRYIMFEIDEHNGRFLADRPADQPFQFLDVCCCQGGFSTYSSTDNGAAAGHRSASSSAAEVASGAEVAAGAEAAVEVSAATRVIIDEGGGGDGRRMLLGEDLHQVAKDLLGHIKRVAAAATAAEGGPMGNGTLSDGASSCRVYI*
</t>
  </si>
  <si>
    <t xml:space="preserve">MHPMPGFTSTLGAEGCSPCQEGTFHGDGWQLAANGAYGARGMRNASGGTGGREASVVELADITGIVPTAGVEYTVLPNTCIACPRNTYQPLKAQAATGSLGLGAFSACRRCEDGWWSPPGSAYCQPCPAGSYRNSYFDGTVQLSNAAQSLTYNLANETAPNTLASCFLCPKGTFAPDPGASVCQPCPAGTHAAATGSTGCNRCGAGTNSLYGLRGQQLSWQSNIATGPTAAYYTYTISGFDKALYVGGGAAPGNRSAWRLLRNATTEDRNFWLAGKGEPCAYNLPGYYTDVEGLPVQLPCKPGYFSPEPYTDKTKCFTCTFGTFNEEFAQPICKACWPGSFASQRAMTKCEITLPGYFTNPNPVARNATYDLTVLTTTAPNMTELVAGQSAPTPCGLGYYQPEYEKSYCLACANGTYADVVGLRTCKDCQAGRCCDMGWYSDYGSDRCTRCPAGWITPAAGTARCSRCKAGFYADKPIGATACRSCPRGYYGPYEAAYSADGFTPEGPRGCFKCNFDTYTNRGAMTYCNNCTDLLLSTGNAVPTCTETTGAMRCKPCSMLINRVENRTTIFXXXXXXXXXXXXXXXXXXXXXXXXXXXXXXXXXXXXXXXXXXXXXXXTITGATDAAALATASRQPRAAGWSGRDQEQDEMEVTDEAMLAERLRARQLHQSQQQQRQQRPLELEDLAEEAELLRLMAQLPQEERGTGGHAGGA*
</t>
  </si>
  <si>
    <t>C_90102</t>
  </si>
  <si>
    <t xml:space="preserve">MGSPASSPPVSPQNEKPPGWEDAAVARVAAANAAAAAQRAAVGTASPRLGSSLRVRVEDGAGGAAHGHGAAGANVDDGEDMLPLPPPPALRGVDSYTASPRSLAALQAARGAAGPLSGLLTPPTPTPEASPEKALPPAAAKSAEPAQAEEAPAGESRVVSRAASQAGMKPVDEMREVEPEPELVTFMVQSGMKSRAAGDAAALAAAALAAEEDERREREALAASEGLDSLAPPPGTSSSSGQVHVPAPYGPVEYGAAPHIARLEMAGMRPSSGASQSSDPAIKVLSPASEAHRRASTPKSSHGSRVGSPLLPTEAIRRLSPETSNLSRPGSAAVVDAAPAREAPEEASARRNLPLPSPQGGSRPASPRWQPRTSFSAAAAPGAAGLGLQSMDSTGSGAATDAPGGGAGPSTSSAIPPPPGRAAASPLRPGRRALLASAQSGAGFGLDAAPGEEPSNAVQMAAAALERKQAEEAASKAYVDELMNRMRSGMSATGERLALSGRLGSAAGPSGAASPALGAAGGGSRQDSLAGEVSRGSAGLLQQDSLSGTMQLRPSGSIVAPRGAPPMAAFGSLRKPGTGRSSLNLPPMSPLGATPAATGSGEGAGSGLGPIVPPPPLFTNAPGRPQRVSQLMGQGSQGSFGAGSPSAARSAAAQAQLSAFTGDLDVEDFDLDSFGSMRRAPAGPTPKRRQAGDDE*
</t>
  </si>
  <si>
    <t>C_90103</t>
  </si>
  <si>
    <t xml:space="preserve">MLWRGIPSAAADVVAVSAAALAGTSIAGATLTGTSIAGATVAGTPIAGAALTGTALASASVAATGIYGDSPWFTTRNGFRWALFKDAATFSAAEEACRDLGGYLANPVSLAVYQDVLDAYSVPFTYLSDTRVWLGISDQDTEGWFYFTSGRGTATVEQVDLITWEDAWDSSHWTQDGSGLDCVAAQLGTATAALTTGAWLEMDCSTPLPFFCSGPTATLTNAPPPGAVAPAPPPPYAAVAYPATSVVVSYATYRLVSPTASTWLAAQQACVGLGGHLASFASAAELTAVRDALVAALAAYSPPYTTSWAPLWIGLYERSLSYGEDWRWSDRSPLTFSGFGQYELNAASNPPTTPNCGALHLDRAGQWSVQGCGTQLQYLCKLANVANAPPPSPPPAAPATARQLAFRFAVGDLTYTLVMQPRSYAAANRYCGSLDPGGTLAVPADAREYMDVMSQVYLYLSSDPAAA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QRRHLYDPSVWFGLYRSYANSADWFWYGNTTLNGTAMADPAQFLFNPTSAACAALGTGWASSAAWTTACR*
</t>
  </si>
  <si>
    <t>C_90104</t>
  </si>
  <si>
    <t xml:space="preserve">MAWLCPASARFPTYLQLVAASLSSMVKDNSIPKYMTLVKDLHETQDLDSLMHKVVQHLRTVLGHSNNHHIWYRIGLTAPNNTASTIFDDLTQVPPTLMQRTLSNPTGSSSFKLLKEVQAAGGVMRTVVAMKNTVMKIAVHNRQQVMIPDVQKVINQSGNVSADIFNTRLIKPPTSVLVFPLKVKQHIFGVIFCMSSVQSDFSDVSPKLREVCEVMSPHLLFMLTQPLANDYKTMQTASLTQTAGGSVISEGGSISGMVTGAGGSIGRSDSLGVSLSGDSFMYTQSRSSTGALVTGLTEKLNQKRIRSSMDFHNNTTMTDLQITGLLGEGGFAKVFRGLWRGLVVGVKVVCDDGKNEKMVMKNAHEIAILSALSHPNIVQAYNCLTDVLVRDLLNTTVHRFNNPTVLNSPAYKYLLSMEDKTCHLEVIEYCDLGNLSNALKNNIFMIPNPVIAAAAGAGDGAAAAELAERARQQPMKVNMRTLLLTLIEIASACGYLHRMGVVHCDIKPANVLLKSSNIDFRGFTAKVSDFGLSRVEDDDSCASFPFNSCGTAAYVAPEALICNKKVNSSVDVYAFGILMWEMYTGQRPYGNMKQQQLVEEVVMRGLRPKFPSTAPAGYVVLAQSAWSGSPQARPSFDEILTHLNAMLQQVDDREMDSMVNGSFGSMGEKFEYMQLQQQQAAAAAQAQQGGVPAGMDRRPSQISRRGQPQMPSPMGPGASPRNGVAPGQGGSQVGQGPVPMVAPQQQVQPGMQAAGRPAQAAAPAAPAQGSAHMYSSA*
</t>
  </si>
  <si>
    <t>C_90105</t>
  </si>
  <si>
    <t xml:space="preserve">RSARRGNLPRSTPSPPPAPAPSTPSDRPGPTPPCAPATSSPGKLTPLRAARTPSSAAGLCSRQRQQPPPNRAAAERKPIRRQEPAARTVRVSARLAAGSQRGLQPPEGPVAPKPTAGPP
</t>
  </si>
  <si>
    <t>C_90106</t>
  </si>
  <si>
    <t xml:space="preserve">MAACFTRSTVCCPAPSLRRHELGQRVEAAPVFGWQRRPACVSICCSLGFLKKKADPSTPSLGSKALAWATDVGPVVTIIGTVASLVVAWNTVVIQPNKAPLQELRTDWQKQLHELRTDWQKQLQELRTDQQQQIELLTTRLEQRLGPLKPLPERVARTEGQVDVVLKQQTALHLHDFGPRA*
</t>
  </si>
  <si>
    <t>C_90107</t>
  </si>
  <si>
    <t xml:space="preserve">MRAGPARPAGVLKATGGDGPGKPAPAPLDSPTPGAAPPTTTSAGAPQTPATSSLTTTSPVSPAASSKTAAGSGEGQQPEQQPDPDAQVVAELGGVWENLKKEMRKDMTPEQAQVLDSIKVDDLLGDNNNLMQKVADDQLGPLLRSVGIEEDPLAFFTDLLRLGTALQLGSAAVLFYGAELAGGYDAGEAFRCVGGLALGYLSRPFFKVEQLLWPLYDAVLSFVAPGAVYEVAHSAEESAATLSRLGVAVAVASFAPQLLWGWNTEQTLQLVLPLACGWVLFDVAYMAALLIKLGSSDRQ*
</t>
  </si>
  <si>
    <t>C_90108</t>
  </si>
  <si>
    <t xml:space="preserve">MERQCMWCNELLRNRVSAQQARERKKQYVTSLEDQIREQQSHIGLLEKRIELVESQNEALRNIIRTMRGFADAPAPAPPAAAAGPADAAAQPKPQEGAAKPHRPGAGTGTDAAAAGGARPAQPQTAAAPAAPAAPASAVAGGAAAAPAMGTGKEQAPQRQPPQSRHSRAQVVPAAPHGGGGAGPGSGPAAGAVADTAGASAAMVPQQAPHPHPVAQQAQHLQPHPFGQAGACAPGTWGSVGNCLLVVP*
</t>
  </si>
  <si>
    <t>C_90109</t>
  </si>
  <si>
    <t xml:space="preserve">MEHDIAIHQIRGDQRPAATAAAKTQGKHQQHHHSTPDTAAPADQPLPVPGVYTALSPHPPISTGTGTSTTSAFAEDAAAPPAAEPGRPASPVSFPLTGPLSGANSARTSYRSLLDTADAAQIDAAAAAAFAQQPAVPEDDVLPLLEGVPVPQQQPPRRPSAVEAVAPPPPAVAPSHHQQQQQQQDAAVYGVYDPSGAIDYLEQPSEQAAPAAATAAAATAAAEEEVEALSATADALGIPQATADDVAALAVGTAFVLSSAAASNSAVAAASADPAAAAELQEAAAVAADAADAAAAGLPATAALLLGSLTHQVDLALSTAPLPATIGTSPPPKTSPRVSQPRYPEPTTSATPTTVNNSNNMSTTTGTTTTTGGITDLRSALAGGATDGAVAHTVSPAAPTHTPAACPELAAAEWRDYNSLPRRYRNTVDGLRSLAAARYMEQHWDAARHLDVXXXXXXXXXXXXXXXXXXXXXXXXXXXXXXXXXXXXXXXXXXXXXXXXXXXXXXXXXXXXXXXXXXXXXXXXXXXXXXXXXXXXXXXXXXXXXXXXXXXXXXXXXXXXXXXXXXXXXXXGGYAWVPYLKEITAHVIN*
</t>
  </si>
  <si>
    <t>C_90110</t>
  </si>
  <si>
    <t xml:space="preserve">MAATAQDSQAPLRGPEKKDEDREDETEFSPFYGIDKGAVLQEARVFNDPQIDPRRCQQVITKLLYLLNQGEVFTKKEAAEVFFGVTKLFQKQDINLRRMMYLCIKDICPGADEVIIVTSSLMKDMNSKTDLYRSNSVRVLCKIIDSQLLAQIERYLKQAIVDKSPVVASAALVSALHLLGNNAEIVKRWINEVQEAAQNKNNMVQFHAVALLHALRASDRLAISKLVSSLTKASVKSPLAQCLLVRYVAQVIQDSQPGAGGEQRPFYEFLESCLRHKAEVVIFEAARAICNLRDVTARELTPAITVLQLFLSSSKPVLRFAAVRTLNKVAMTHPLAVTHCNIDMESLISDQNRSIATLAITTLLKTGSESSVEKLLKQIGSFMSDIADDFKIVVVEAIRSLCLKFPAKQRALMNFLSGVLREEGGFEYKKAIVQSILVLIQEIPDAKETGLGHLCEFIEDCEFTYLSTQVLHLLGQEGPKTKEPSKYIRYIYNRIILENATVRAAAVSALANFGAACEPLRPRIIVLLRRALSDNDDEVRDRATLHLEQLEGKAGGPDAVQPRLDVNLVAMEKALADYLAVGTDKPFDISVVPKAPPPARAAGSGALGMPGASSTSGGGALPAASATRKDPTAEYAEMLRSIPQLAPLGEVFKSCEPVRLTEEDTEYAIFCVKHVFEGHIVFQFNCTNTIAEQVLEDVSVAMDLADAGDFEEAFTIPLDTMPLNGVGQCYTVVTRPPGAIATGKIVNILKFKVKEIDPGTGEAEEEGYDDEYVLEDLEVSPADYVKPTLLSNFRKSWEELDPSTEKEDEYGLGVREGLQEAVEAVIGILGMQPCEGSEAVPPNARSHTVLLAGIFVGYQQVLVRMSSGIDAANNVAMKLVVRAESLELSEAVHQIIQDA*
</t>
  </si>
  <si>
    <t>C_90111</t>
  </si>
  <si>
    <t xml:space="preserve">MPLPAVPSCASRSCSRSSSACSRSSDVAAADAGAAPELQPAVQSHDLDLDSAREEAPQPPQPHSTAAGQHLHLHPQPRRHHHHHWQHQQQPRWQQHEEVQVYEEVQQQGEVQVQVQGAPREAAVARPWSADLAAPRHQQYHQQHLHMLTAPRPQGACSTAPERRTTSQEPAQEPEQEEAPRPAADAAGRLAVACAAADTSVVLAQEAEEAEVAAAPQGPGCAAATAAAARRQLFQEPLAAAPSSASLDMLAAASTTASTSASAAPVAATTPQPPQPSQPPQPSQPSQPSQPQEPQEPQPQAQQAPAAGPSSSRAAAAPPLTSLGYGRAQYSQQQYASTAPVARGRKPPQQQDSEGGAAADEEAAAAPLTAEVSTPPRCSTPPPGAPPLVGSGFVPLGPQYMQHFTITNHHHHVHTDTERGSSGSSGGSSRGGSRSGSRSCSRSRAGSRRATGSSGAMDGAAGAGAGVGGCLTLDLINPATSPLHLLLQAHNHHHLPLPHLPYHGRFHPNGQPTAPSPHRLRTSMSAATAAAAASGVSECSDSPRAAAHTFGDLHEAASAGSCSSAAAAAAAATDLAPPSVPSLPIMHENSLYGVTSVPYDDDDVVAEEEDEEEDGEVQEVEEAPVAVEEATVSVPPPQQQGTAWKQAAPRSANTSPLGRPRGRPAVSCGGASPVAATTAVTASAACSPTPAAAAAAGGGRAARASWSSSSPRHHHVRRPRPTMREKVMLLGFDRRRNRAFEEEEEEGVAAQQQEAQQPAEAEVGFGGFASTASRPVQVVASAPSTPTGLCRPRLHLRRRCGXXXXXXXXXXXXXXXXXXXXXXXXXXXXXXXXXXXXXXXXXXXXXXXXXXXXXXXXXXXXXXXXXXXXXXXXXXXXXXXXXXXXXXXXXXXXXXXXXXXXXXXXXXXXXXXXXXXXXXXAATAAAAADPFAAAAAGGADDDDGFFRVLVSAGRTGPSIDGVMSGDDELPEEEGEVEESATGQQWAVVATAASATSAGVIAAAVRRPRMGQQCEASPALPLPPPPPPQQPPPPQQPPLTQQPAAVRLPAVQWQQWQQWQWQQSQTSHRRLMQTHLRHTPSVGSDDGLSGGDSSAALLAGFEKSAVAPCGYAAAAAAALASAAAEEPEPETDAATADAACGASRRASTSTSIEADISSSEPSAPERADGGVGDVEVQIQQQAAAAAAATAAAATNSAAAITNSAAIGDTSAGDVASVPERLSKTVFEAVPDEAGVYRYACDEALLEHLGALDDAIPEEEVEEVEEVEEVEEPCEEEAQPWTQPQSQELQLQLRPQAELLDGGSSSASAACSTSFWLGSTHTSAAATTTTAAADADADSAAAIAARRCSRFAGEAAARASGHVEEDEDGVVASAGEEASDDDSDHDEAWPASNLRARFGQRDVKSQGGTTEPGAKQQQQQLLLQYSPYPPYQPAAAAAAAADPMAPATPPLATIVAAAAAAAASAPTSCFSNAAKATAAACPTVTASTATSASTTATRNAATWAWAVEAAAELEAEAAAEAVAEAATEAAALYSDCCGCSIASAAASAAGASPRSSLLPERHQQLALLQPLRPSHRCAHTHAHAACCHRHHLMLGEAPDAGPVPTPEAFGAARADTADTGAGVDDGAEADGCPPVIALSRAVVGGGRRSSNASSSIGGPARPASEWEPCRRCQCCGGRYQALAAAAATSASAAAARSPMSAASGGGRLRGTTRHSVCGAPLTYGGPASPALGTRSARTSVAGADLATASPFQPCCTCHRRAFLSAASTPRRASDAGVAEARARRRLQRLSEAAAAAAAAGDAPGFMRPTATFLAKVRTRPVPLVVTHLPLAGTPPPAAAAAAGLGVSPLSPPLYRSPVQEQQLQQ*
</t>
  </si>
  <si>
    <t>C_90112</t>
  </si>
  <si>
    <t xml:space="preserve">MSVPLLEVRGLRRDVGERTILQNISFSLDEGQVLFVRGPSGVGKSLLLRALACLDHAQAGTLLLHGSPPAAVGYPAWRTAVAYVPQXXXXXXXXXXXXXXXXXXXXXXXXXXXXXXXXXXXXXLPALVAALGLEQGVLHQQWGELSGGQAQRVALAISVALGPQVLLLDEPTSACDLEAALRVERVLVTCGAALVWASHDPAQAERVGGRLLELPLANITHLPPPQHPHPLQLQGGGVTGAAGSGPGAAAALGGGAAGAAAAGGSGGAHHQHQHPHPAPAGAAGPAQLLRGDVPFFPDEGEGEGESLSALLSPPFSPPPEPQQQSLQQSLQQSLRPPAVAAAARGVP*
</t>
  </si>
  <si>
    <t>C_90113</t>
  </si>
  <si>
    <t xml:space="preserve">MTLPHTPPPGSAVPHSATSAP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RRRSGAASWASHQDRFPFVGPVPGRRGQFLAAGFSGHGMTRTFTCGRILADMVAGTSPPDPAFPATWLPSTARLGAATPEGAALLAAVAPVLPAADHKAAIAVTAAVFGGLLLLFWRVDYLSPGFNRHYYAKWWRAVESGGGAAGDDASGDGGVHAAVAAVGGSGAGERGASGPVKKGAVLPFAGKT*
</t>
  </si>
  <si>
    <t>C_90114</t>
  </si>
  <si>
    <t xml:space="preserve">MAGGTISTSSCEGRMRPHQPSPTAAVGSAAVAAHVAGSGSVHRDQQRPQQLLWSHTPPPPPQPAGEILAVSDPVGCVHSSGSITHLLLLPAAAAAGGTTSIPVRRHNAAAAAFAASLARHSPRSSPSRPLLPPPSPPAAPSGSAATSAHPSSSSLAARSSFLAVRRRTVALINAVSIMERMDEQIVPALSRPLGCAFRAGPHQLGLITFARAVVQAVASPLGGLAGHYFDRVSVLFVGCAVWGFFCTAFAFARTVNEGMAAWAFNGVGLSLIIPNSQSLVADYYSATQRGEAFGTLMLTGAVGGMLGAVFATNLGGRSGLTPLRLDGWRLAFGVVGAASFLIGATTLLLAVDPTRHHLLAHRRRRGGGGAAGGAGGAGRSGGGGPRRHRVARGGGGGGLPKDAATTEHTAAAAAAADAADTEWDWDSAGSGSGSGSGAGPSAAGGRQGAAAWRPSPADVPPPPPSPPSPEDVETAPLLLAYRSSSTSQQAAATAAGSAVLKARGDEEFEPPAELRSSWEEDEEAQAAAEERRRRRRGSVGNVSVDGDAVTPAGAGGGGGPPPLTWRRLWRMLTTPTFLIIILQGIVGSTPWNALVFLTLYFQLLGFSDAAASALMATLLGGTAAGALVGGWLGDRVAERWPNHGRIALVQVRGRA*
</t>
  </si>
  <si>
    <t>C_90115</t>
  </si>
  <si>
    <t xml:space="preserve">MCIQLVLRLAVTEAFGSKRPLLSPHRQSGGRARLDSGSCGRVQRLLVSDLTQAAAHLGIHVTQPFAPAACELEPDQVAAAAGDGDMVLARWQVCGRPVADEDSGLVALALALQLQEAADSYYAAALGPDFDTCPTRLSGLVAALEVVRAPGTAWECVTAAHLQPLTGPCSSVRVSAGASTVLVDDSSASGANST*
</t>
  </si>
  <si>
    <t>C_90116</t>
  </si>
  <si>
    <t xml:space="preserve">MASWVTGLCCLLAALQAGETWARPVSLSSDSSLEVTRHHAREAIGSSGEGGLTSAWAAFVAFVSGGRATASARSGLGDGTTCACSVCVRITLRAMTLSPQQQQQPEQLGGSGTGSARLDSGSCGRVQRLLVSDLTQAAAHLGIHVTQPFAPAACELEPDQVAAAAGQQGAAQAGGGAAARVVSAVSVCGRVQEGPAASSALALHLQEAAARYYAAAELAEQDLYTCPPAMAGMSVSVDLVRQVVPLAQQPAGAQGEGGAGAHAHARHLLAARAEEEAECVTTVHELSCMRRKQHKL*
</t>
  </si>
  <si>
    <t>C_90117</t>
  </si>
  <si>
    <t xml:space="preserve">MQAAAGAGPVGPGGRGRLVVDVREFMSGLPAVLYKQGFELLPVTLEVGDYVLSPQLVVERKSLPDLTASLASGRLYHQAEVMCRHYARPLLLIEFDPDRQFGLQSPAELGDDIDPKNIISKLTLLTTHFPKLRLLWSRSPHATADLFAALKSNQDQPDAAAAALVGVPLGPDGAPLPIGAPGGAGATGAAAGGGPGQLLEAVMNQPAMELLRRLPGVNDSNYRALLGHIPSLAALADTPLARLEAVMGSAKNARALREFLDAPCPRL*
</t>
  </si>
  <si>
    <t>C_90118</t>
  </si>
  <si>
    <t xml:space="preserve">MWGTIYGYKQVAQSAKQRREMAAKGARLQTGSQDDGALGVYGEVFRRREPDAPGQAGLAGLVALGTDDSAPLLFQRNTGGPPLGLKELASARRLSAATVASSTHLALGLLGAMYGCTQGTTRKPSGSDEAGREAAVWAPGLVVRHRRGGSVGLGLGALALSACGSSSCATLDTLARCSSSANSSAASTGGDASAGGPGSEGPGMEPCAGSLAGGSCSGQEDREDREEEEEEERELTAQEQQLAELRGLASSLFALMTTNLVFCSREAGAEEAEAGEEADQDDVEAAAGCPCCSASTGSAYSPGPSSAAAAGTCSSATSPGAACSPWAAAAAAGADAVASCPMAPRGFDLLRVRSNMSYALGAAAQDPGGASSDSEDDGGAAC*
</t>
  </si>
  <si>
    <t>C_90119</t>
  </si>
  <si>
    <t xml:space="preserve">MRMRGDKWTLDRGAGYYAAERTRKKLSYLVQTGKHAGRTRVRYVGVGWRSFLAHVLRRDFFTTAVNATLVQLVAVLVVWYFSMLLGWSTVYYIIWNWNSNCFIGFHGFRSAFMYATETQQTIGYGERATGECWVAALCVSVHSLQALLLDSVILGIVFSRISHPKQRLPGLFGARSQSPENQLRVEMYTWGGGRRTAEGERIPVIAQELSVSMDRTLLLPVVVEHNVDEASPLFGHTLQSLEGVSAEIVVTFEASSELGDTFMARQSYLPSEIHWGHTFVNIIKPPQPPDTQAEVDLSRFHDVEPQPGLGDEMTMPHRLSRRVVAGGSSGAGAVVPGRLLCENTLVLSEDAVVTCRNGRPYLMFRLGDTFPGHVVDVTVTATLYRWHASHTAEGEFLPYEEQVLEMEPSQLLLRYPVTLTHELDPATSPVAHWATQKGLRQDADAEVVVVARGTLYSRQEVVTRSRVYSVLGDVKWGHAFLPVVLPGTSATSGGNVTSSKLGAAVDWSHFHSTSPINMPPAPAAPRASPKAQSPRLSSADGNSAQPGGTGGGAGGGSTSGAAPSAASAFASDTAFASAVSTAGAHAAAHAAASVFAPGGLGGGTGTGTTSSSGLRGGGMFAPASGVHGGSRLVYDESLTGPGSEDHLSGGSPNSTLGSGPAPQQQPGIAVYGSGVMGRPVAAGAGGAGSVTGPREGDRKDVDKTWHQTRSLFAALEGIQDYLQQQEAERLAAEAAGLTTAPASEDGAAPSGGSGNNRPLPPGAFF*
</t>
  </si>
  <si>
    <t xml:space="preserve">MGSPPGNCISQLPPGCLSGLTSLTDLTLAGNRLTDLPPGELEPLTALRKLALNGNRLGQGRDTGAQGPLPLGMGRHMSALQELMLQGNCLEAVEASLFECPALTELSLADNRLTHLPDRLSGATRLARLHLFGNRLQRLAVRQLAGLPALSTVWLEGNMQLPGADVAALVAAAGLGGMPALKALGLDQSQLAALRQQVGAGGGSAGAAAAAVEVLPRNVRVGSVLEWQGPGPYDTEEQAGGGGPGYFKLQYGPQRPGAPLNGAASSNDVLVVAFGSAPGTPNWGGLLGKVYKAAQSAAESYFDVLYVADPSRDWYGGGSEAAYAYYRSRLAATTRSYRRVLMLGDSMGATACLLFADLATAALAFCPQVDLTTASIRPGRPAEWFASLKRRLMASVAAFGGSGGGGSADGLPAPDGTGDGGGQLVVLVGTWAHDLDQANMLPHATQQQQAAQEKAAVMRLREQLEQQLAQEQQRSASLSDKATSLTEKLAEQQRSLEHQARVNARTERKLQAEEQKSRRLQKQLQSFTVTMEEVSKVLYSVEREEKVVATGSLSRSERKVRSSAADTLRQSLAAFKAFKEAETEGPEGPQPDQDKQVAA*
</t>
  </si>
  <si>
    <t xml:space="preserve">MFTVSNNRLTPYTPLATPRLAFHFRSRSLIARSHSLGAKMTTVVSFDVDGTLIHSVGDKSNKLHKDAFTHGLKVGLGLDTHIDVIAHHGSTDPLILIKVAEHHGISKQEAMAKLPAMEAAMNAYFTEHRDEAAVGLELLPGVKELLTRLKALPNVATCLVTGNLEPIGWGKMEKLGVLDLFSSPRFGGFGSDFCSGNTEESWKDRGEFVRVAARKCEELHGKVGARFHVGDTPMDIKAAVDAGAVPVAVATGIYTAEQLKAVAEGVVVLDSLSDVQAVLRVMKLAAA*
</t>
  </si>
  <si>
    <t xml:space="preserve">MSTKKRRLLKVIILGDSGVGKTSLMNQYVQKKFTKEYKATIGADFLTKEIEVDDKKVTMQIWDTAGQERFQSLGSAFYRGADCCVLVFDVNNAKSFDDLDNWRDEFIIQAGPPDPDNFPFMVLGNKIDENGGSSRQVSEKKAKAWCASKGSIPYFETSAKEDINVEAAFTCITRNALRNEKEEELFMPDAVDMNTTATQRKRAGCC
</t>
  </si>
  <si>
    <t>C_90123</t>
  </si>
  <si>
    <t xml:space="preserve">MARLLGLPSPHCSDGGSGGGDGNSGDGSGSSCGSSDSSDGVGGGRNGGQTGRRLWQQARLEEQPALKRCQAGIPSARVASAAEHELRIRHLYSGGGVDAAAAAGSAPAPVQQYGLWHLLRFYRQWGQRRWRLTVHVRTQKVLEHTAQQLAGRRPKEEVIVGWGNANTGYGGCISRLAAAAAAAAAGVRARILVAEGAGKATHVEEESAAPPKKRRKRAG*
</t>
  </si>
  <si>
    <t>C_90124</t>
  </si>
  <si>
    <t xml:space="preserve">MEAMVNLVRSKEVNPGEALSCFKTDLREGTPDEQHRALLVLAQFVGTDPHLGNLLHMELASKRWRERFVQLAQSPHPDVKPLLISTLQGWAASYRAHDIGIHYQATLREIEGGAFRGGGYAAQHTGYSTQYTGYSAQATGAGGYPPGPPPPSGYPTAGTPVGYPPYGAPYGAAAVPAPYPPAPQPSFGRNASPADVSNKLDQLSSEVEQLRGAIRAFEAALADYKAQRAPFAALSGALERGQRTADRCSSLQVQIENLVGHSDGGDEGLMARLFSTNDSAVAALEQWKRLSNQELAPEDAAPGASSPAGAAAAAAPAAAPPPPPPKPAPTPLDLLLGDEIINPTPTPQPPPRPAFANGTGAGPSGYAAPAAAASAAAVFDAFSAAAAGPSAGAVTLPPSTPVVPASDMEGLRAQVRLGC*
</t>
  </si>
  <si>
    <t>C_90125</t>
  </si>
  <si>
    <t xml:space="preserve">MYLCSCSFQDNLLPISCGGKDWQGGLAITLVDSLDALMLLNRKQDVLDSMELVRRELHFDKDIKVHVFETVIRVLGGLLSGHMLLDRNPGMVDAADPHAAAAAAAAALNRTQQAQHLDPAEAQARARGAGDAHLLGGGEVSAGGQHAEEQQLERRQRDQGQGWQEGSSSAEPGEHGGGSEGNGAGPDTGAATAPYTSPGDESTSNSTITNDNSTNSSSHRQKPSAYDGIFLRKAVELADLLLPAFDTPSGLPALFVHLKTGPVHDSFNSTCTACAGTLLLELGMLTALTGDPVYLEKAEFAAKALYDRRSRLGLVGASLNVVNSQWASRESTIGPGSDSYYEYLLKAYLMFGKSEYLDWFAELYGSTMRWMQIPGTFKGYSWMVDVHMDNGRLSRPFVSSLGAFWPGMQALAGQEREAVELHANFTAAWRTFGWLPEVFGIDLSKVHPEDPGYNLRPEHIESTYLLHCLTQNPYYLRVASNIQSTLHAHNRVQCGYTQINHVDTGEHGDLMESYFLSETAKYLYLMFSDAPGLIDYYVLTTEGHLMPPVPHPDSLDLDRLRRRHVRRQRRRGQQAATKEQGAGQQQQQQQGEQAGAVTQEHHGKPGGVAAVRAAVDAIFAAVAAVSGHHSHQQHQHQHAPSTHARGEQVESAQHQRQPQDQHPHEGAVDLDAAAATVAAAAAAAASTAGGDTATTAAAAAAAAAAVAALAEGAGGGSSSSGGSGQWTPESLAAAVHALRQAAEGNESALTGHGAASSHAAGEDGNDDADDEAWDEAGDEAAEGDAAAGGWASELPVPQPVPENCAKICTPPPEAEQAAEEARLRAAFPLLGFRRRDAELVRHRRCVACCVVTARIADNPPQDDASRARIMKLPHGQQQQQNQHVLAQVVCTIKVFRDGSLSCSTAFRTTRSFFKCKVRKGEDPECGLVSDLGPWTRPPYGSGAEGGGSRPVRRRRQPLQVQVEVDAAAEVAEVPVAALGAEAVHGTGQEAEPQEQEHPVQLQHQNQDHDQDEDQHYLQLQHQGQDQHLQYYQEPEPLEGLPPDGFASVDAFFLARDAELLREQQQQQEGQQQGQQLQQGQQQEQQQDEGQGRDEEERRISPHHLSRMDPDGDIPPMEYVQLYQEVEPLEGLPPDGFASVDAFFLARDAELLREQQQGQLAAQLEQQHRLQQEEPQNAVAIPGQHHEEQEYEYDCDCGAHLAPATVVPRALPAAGAAAAQAAIAPAAVAGEVAVQEDDDGGGSCGDPDSYDIIDIYVEDDEEDDDDEGVGEVAAIDSGPDRGLGMVPVLPGDVDLDSQQHEHQHQHQQPQEGAGAATPEGNVKAGGQGTAPTPVPAQPEAPAQLPVEPPAQGRAEAAAKSAARRAQEDDEDEYEDDDEDEELVDQPLWRWSIESHHDGACAHAPTATGALVLAEPRDGCEQAANPAALAGAVAVVVRGGCSFVAKTLNMQAAVRCPDRVR*
</t>
  </si>
  <si>
    <t>C_90126</t>
  </si>
  <si>
    <t xml:space="preserve">PAITVPGGPGRVLACTRGAAAHYPSPPRPGTKPHAARPQTLTAPPRPSQPPLSGCSCPGPAPYPQWPWPAAPSRRRPGCWPAGGSAQAAPLRQPAPVSQPQSPAPPPLIHPCSSNPCCSALQPTAALPSPRPPSLRLRSPAPAPPHPARLQCRSCLEPPPHRQCPRRPGSPCVGQQPGPIPHSAPSPSTSRSPGATPAFTLPRRLPLPQCSRPNVPLPHSQPPSRTLHSTPPRVSSPPHSPAASPSLAVSP
</t>
  </si>
  <si>
    <t>C_90127</t>
  </si>
  <si>
    <t xml:space="preserve">MAKRVPIVCHGHSRPIVSIDWSQNTPEGYFLASASKDGKPMLRHGENGDWYGTFEGHKGAVWACVLDTPALKCATGSGDFSARLWDACGGNQLHEFQHNHIVRTVNFSFQNSNKLATGGMEKLVRIFDLEKPAAEPLKLPPAHSGIRSVNFIQNDNTIICSYVDKPGLGVYDVRSLQHVQTIDTSAPVTSIEELEVNKGHHGPVHAIRWAPTYDAYASGSEDGTIRIWFPDLPEAAAAAAP*
</t>
  </si>
  <si>
    <t>C_90128</t>
  </si>
  <si>
    <t xml:space="preserve">MRMSQPLARLINARARRRPGPMQRSLRREYRNPEQARPSRRSRRLWRRLRRLRAALKLRKAAPVEDELLDEEDDAAAQQQQQGGAGWGWGWGTGLGLGALGGKLREVARGAVRDVKDLTETFQAALADVTGAEDEEEEAGRLSALDRAAEAAEGESAADAAGAEGARKGEAEDDGDPTHAPRPEGELMRAGHGVGGAAGRAYQPPAQVRGGNAAGSARGSTGGAGAEAEDAAPVDPALEVGLQAIDAQVEQLATGAAKAFSSLWGGLSSVAKVVAAEVAASVADVQSSEAVRGVAQIGTQLAHTAERGLERVGRTAMTLLEEVAGVSAAQAGRRRIWGEEADARAADMGHEPSNFQDFFYIYGGEQLSEEVDKLSNECSHLCNKSRAKLEADQQAALDEAVARLLPYFNDPWVHHSSSSGAPAAAASGSNAAGADTAAATAGQLHELDDSSREAAERLAHMYDPIGYLCQDSLARSEAFLMQLREAVEAAARLQGTAAAATEEGGTAKRVRKSVEEDDEEEEEDELDEEQQREEAEAAARQRPRALLDSFRAHFTKRMAEVTTAQLQLLLNLGASLVAPARTGRPAPDGISWPDSSEQQAALLATEARRMVADLVAITAAYLATLDALRETLAVVAAAEAAAAAAEPTSKVEGEDAEAEAGVEGKAKAASVDGAGAAKPPAVAPPLPLDAAALDELAAALRSYSESAGGCIKSRYKGLLYAVLLRRLVTRIAQQEEEQAAAAGPGKVEAGEEEAAATEAGSGKEVPGADKATEPVAVAEEGKEEEEQEGPQNA*
</t>
  </si>
  <si>
    <t>C_90129</t>
  </si>
  <si>
    <t xml:space="preserve">MKVGHRVKSISMGTFTAEEARALEAGGNAVAARSWLANWRPEGDARKPVDKNARKLDAWVRTVFLDKRYFGA
</t>
  </si>
  <si>
    <t>C_90130</t>
  </si>
  <si>
    <t xml:space="preserve">MLLHELLLLLLLLCREQRLLLLLLLLLLLLLHSEVEGPAGLVACESELM*
</t>
  </si>
  <si>
    <t>C_90131</t>
  </si>
  <si>
    <t xml:space="preserve">MEAILAFGIDRHSAARSQRVTAPSSTQCANCATSSLFVPYRPTHADPSSALAEQLLGPDLPAPPEVDALYNFMTTPPAAPIPVWGKLPSAPHEHFTAAKGDLASAFNHSLSGLLVQGSTEMFTVNIENTVVVSLLVALDVALPDKSCIGLVVERDQQDSSSMIAVTSPSGSSLRPDGVLRDQAGGRLLAKWEDKAQGLLDDAVNDLHKKTAIWTPLYYGNIKYLPCFAAAGAKLQFYAILAEGGLTTRPHPMSPTYDLTKPIDRARAVMATVKFYQLLKAQRACYPQYVLPAAQELSAKHPIAGFTRSVYFRTDELTLRKRVVPWERFAAWCGVSLSDMQRLYRSTVGQQGLVHAVRGPSDEKDNTYSVDLAPVGLCSGDALPRNEMEARDMIHGLLHGLAALHKAGFVHRDLRWDNVACCAREPRRWFLIDLECSAAADAEVLTGFQLMGWETGVTLVNGRYTRESDIYQLGRLVEKACERLELSDAAKEFMSALLTRPTQQRSSAARLLSNKWISCVGAACRAAGAQPGER*
</t>
  </si>
  <si>
    <t>C_90132</t>
  </si>
  <si>
    <t xml:space="preserve">MSKRVRDSADIQSEIDHVTRQIDDADAQVRKAEDAVQSATSARDEAQAKVDETAEQLKCPDISEQERSALVAELQMRKARLITAQKDLERLSKREEQLREEELQLREEKLQLHKRELQLREEKLQLLKEEEQLNAVAAESDSAGELVLVFMVTQEITSCGAL*
</t>
  </si>
  <si>
    <t>C_90133</t>
  </si>
  <si>
    <t xml:space="preserve">MATLTLNNVGQVSSVNSLRLSPSTLEVEAGVAGAVAAMAGAAGGGNSAYPAATAAVAYQYSHSSYAMSVPVANAHAAASSGNVNLANASNSGVAGAQPSSGANSGTFIDLPTIAVAGSPAPLSPLLVGTAAARAAARRMVSPEIGSSLSGVGAADGSSLSSAPGRGGGGGAGTGPGTGTATGVPSSVTVGGGIVEADAKAEAQAELEVLPLSNAPWLPGDATDAAGGPAAAAAAGGGRRAGPSRGGGGGALVFGAVGREGLLALAPPRGSDASNIVDASSPLSPIASAANSAAGAIGVAGAGPGVVSSGLPHGGVALLGGALRTVAGAISPVDMRPVPASHTLGPGPGPQPPAPVKAASQHSPPERPRQPLPQASASARQPSSGQFRTPDHHSMLHGAAHAPSSAPLQPPAHQQPYGPPPPQGAQRPGFPPPPLHIAASPFTSPPTSAPMAPPHTPRTSHTGVYGYHSGLPASPHQPLAPPHPHSHSHHQFFAGQPGSHPAFNLLPHSRSAVYPGGMMPGPGALPVGAGGGGGGNSGTLGRRSYMGGYAYGLGGGGSRRASATPDALAAAGLLPPNAFLPSGVYPHMNLGGGAVGPGGEGASAASSLHPTPSAPLQLLGGGGAEPQSAGGMARGSVSGLLGYSYASGGAYGYGPAGDQSAGGGDGYVMDGKSVRSLALSTARNSGGLSPRPGSAYVYGGMGMGGMGLGGTPGHHSSTGPGMAGGGAAAYASPGLPPSPPRSSILPSRVSLSGAGSVLSLPIETNSLADVTMPHTGLVGEQAALEMGLLAPALDLWAAGAHVSPQSKISAGAYGVVYRGLWHGCTCAVKLMLAASTENLSSQLTEVFLCKALSCHPNIVQTFDCNVWRITADTLVAAQYLCDGGAGSPYIGGTGGGGASGAASAAMMRPYGGGGGAYSPATAGVFGMVNNGGSGLTTHNASPATYGISGAWAGGMYPPAPGSWVAGAGTGPVAVGAAVSGPGAAAPVTFLRPAGPSNSFSTDVVPSALLAAHSSVGGPGGGGGTTGGGGTTTNGGGAAASTGGGTHPGGPVGAGGPALGGMFDTSTHCVTNAPTSTGTLASSLPGSVQDVTMRRGSNTMPNYQHYPAGAILESWSMIGGRPYSINTAGAVQMQAAPISSASGGTPGAGGGGGGTAGPGAGNSPVTPDGVAAASGSGGGSAGAWTHADVVGMLARMGSMGSSNASGGGSSAAQRGQALMRQRSWRDGPQAAALVAAAAAAAAGAGGSGGPSGGGPIAPGGAAAQSLLPRLLLGPVSEERLSGPEALVSASDGPSGPQPHASLCTSQQNTAPLGSLTAALGGVMQLGSSAGAANDNSNTTIGASLAGGITAAAGILLNSGTNGPGSAAAGGAGGSLTNFTLSGALASPGSSSVTAISPGAAATTSMMARARVGAMVAAVEAHAASAAAVAVTAAGANLADDISPLGSGVCSAPLSLVAGLPARQLSQSLHRRSSKPQQPSQSGAQPSHLGRTSFGRVSSGGGSGGGLASRSVSNGGGSGRPSLLGPRLQQSQQDLVPQSDQARGLQQQQQEEEAEEEATVESRAPTQAERGVTLLAEVATAKGANTVSLVASANGVQPGQASAAPVPATEVAALATDGGISLTAPAHTTSGAGASAIAVATAVVTFSAPASASGSRPHLIRTSSTAPESVPGTPRGTAGAGTAVASASASAGASAGGGGAPAAAAGSAGAASMLSGSGANVQGLTAGALNTQSSTRSATGGGGVMPGPLGLPRYHAPGYAPALMGGPSNMAHAASAALAAAAAAAATGAAGARFTSPDAYPRGPSPVPGTFSRSASKRSAGAAGIGPGGGGPLHNGGGSGSMGGSNGPVGGFAGAMPFSPQGPLPTAGSPFTAGAVPPGAVGPTLPSGVVGVGAGNMGMFMGMPSGPLSSSQPHYQLCSSPASSGILPPSMQPAYLAGGFAVGGFGGGLGGGAPGGAHGPGNGGGSGQNYTGTGANGYGGSRLLSERSMLGVTAMGVPMVVNSVAAGASGTGGGGMPGGSYAGGYAGGYAAGYAAASGAAAAASGVGGGGMAHSSSISMNMAGLAGGGTVAMGMGSMGMGMAVGLSSVSMSGPLQPKSAVMTGDDGDAEAAAGGARNLAHVLQLLGARDGQLAVVVVMEECDRGSLQQLLNKVAASARGSLDRAGGGAGGAGSGAGGMYAGEVSRPPTYAPFSGGGRYPPAAALRALVTTAKEVALGMAFLHVNNIIHGDLKPGNVLMKSSRQDQRGFIVKISDFGLSRVMHHTAQPQNALYAVGSGVEPTVSGQGMDPHGGGSGDADGDAGPHGALDGTVPYLAPELINRSQRSKASDVWAYGVLLWQLVTGRRPYEGLMHVQIMAAVCSGEQLLNWPPDAHAALVHLGRGCLAFNPRERPTFAQVSWCLGA*
</t>
  </si>
  <si>
    <t>C_90134</t>
  </si>
  <si>
    <t xml:space="preserve">MQWRQQQEQAALAAALQQLQPCDAVPKLLQAGLQRVLLCVRHTLSAVSTCSAGAAPTTVPGVDVGQDQQHGIPTGAVEPEPADLEDGREAAAAAVAAAQLRALRAQVCARLPRPAAAKGQDAALLGGPSATSWLGDTYVPALLHHYLLLSTSLLEDCGGVCRDILSGSRSPPASLMVVARDGLAAAAAGQAAAPLPVGVYGCVAAALGWQQQLLDLLAWMPDGEVAAEVAARVMAAAPALAPGMAAALLRATSSVDEDDREGGMVAAGLLAAPPSGARRLAGSPRMLLQLAATVRGAAAQAVEGAAEWLPCLVVLTAALTRALAEGPTASAAATRGADTWAAEACAALQEALCSWQEQLIVAEAGSASGEASSLLPLLLPPLRDGLLPLLDEHARQHMAAHMEVQVQGQQQGQGDEELADQQKPLLLPYALVIQLRSRISLFAMAAAAAEGSSATAEAPSCSVTVAKGSAAAIGDRDATTGGPLPAALLSAVRSAAQQQSRSQIGTAVNSVDDRCAGPAAVVERVAAVAVALLTPGMASWLVAVREPRALAAAGPDPFSPFRLALALLELLQGGVAAAESLAAGAEAEEVEAGAWSEGRWQAADGGWRRLELQVLRLAVECVAGVEAAEQQAALQAVAVAGSTFARLQSRLAADASLQSAAGRGLVALSNRTAAVRGSLEATGRALSAAAEAQHLAAAAREMLPYAVLAPATCVRRLVLDGLLHPGQQPWVLQLLRSLAATATAPAAGAAEASAAAAAACSAAAQVVAAGGASVLMTCLREVMQDAPRLLRTGGDRRALLALVEGLARAGVAPPRQVLSQLVTPLLQVAAAAGVDGDPDSAGGQLQLLAALQLAQHLLGLPGTPLAAPAASIAVGASASAAAADAGGGGIGGTAAVAALAPAWSPAAELAAAQPAVILLAAAAVLQKQYVAVDASGRADTAVLEATGSVLERTVELYGAHVRAVLYGAGGGAAMRQQAPPARQQLWVLRELQALARGVEVMPMRVVSVLVPVLEAASPHAQDGAEDDDTDGDANPDTAGEQGSGPAASDAAHGSRDATEVQLEAVAAGLRAQVRALAARVAAPAAWRPRALRSANTDAVQALLLPVLAFAAANPFHTSALHAALIEAAADADAADHGEEHVRGDAGALARHVAATAARGVSQLPEASLRDGLAAALAALLPTATVEQARRLLLALAPPLLLQLQTGGRGGLAALLCSAATPGTQPAGAGAQAQAAEVQAAVQAAAVALAPVAAVPPSTASVGMRSAVAASLILTCGAAIDMLTRAAAGSAPRSQAAEAGGVAAAADDADGTAAGTCGEAVAGAVAAASDRCTTHLALLTSRLVAVPPLSPGLAPMLALFFIHLSRVVTTAAAASAAGEQPSAGRWLDVWQLPPLS*
</t>
  </si>
  <si>
    <t>C_90135</t>
  </si>
  <si>
    <t xml:space="preserve">MARVSARDPPTWRQARRHRQEAVEVVVPPGAAVAAAAAAAVEAAALAEAAAPAEGAALAEAAAAVGAQAARPPPAVARVPPAPWLPSAGLVKLCRSAAGGGGEDGRPACGSGAGTGAGAERRLRRNDGSGDGSRGDGGGRWAVVRPRPPLPPRGAGPAAGAGSTSMAYI*
</t>
  </si>
  <si>
    <t>C_90136</t>
  </si>
  <si>
    <t xml:space="preserve">MAGCCSCNSRTKCFVWVLWLVNLLVSAVYLGISLTTFYNVQHGYKFVVNADRPYKDSSLGACMMGFLMVLFWVIFSFFILIGRLFSAMPLGYGLMLGSCSHTGLFMILAGLVLQTHYSLAEAFQKSGIWSTADLQTYTATYVFNYVLAGTYLIMFIVLLLTKGDMQAGEARGEAYVAKPAPAVPSAMGGTATSGTAPTQVQMPTYDNHGFGTNWPNQYRGGNV*
</t>
  </si>
  <si>
    <t xml:space="preserve">MAAALGVGQTQGRATSASRQRPASAPRIYPTAPRTEENAGWTPGGKVQDDLLRAKQRDLPAFWSVRAHGQPFNDERLGNGAANFYRLAQPAGLDANRDAVAGALGPATMQQAAMRKWNPTRQPCCPHPRSLETGKRHFTTLEELQPLDPRERPTHPLSDADREYLLQKLTPYQRIHALYHCLDKNPATSLKEWIPWPMAILNRATLHAQRVGLKPPPAKYDLEDWKGGPAQVDMLMRLATTELEYMMRRHLKFMSDRECNSARAPAALEKDILRHAFWRVDPQRTGAVSIQQFLQVWQNLLRLMEYDDVWVKKKDAHGKTKHMQVLQPKRLVLLDRNMAAAMFVKHGFDKDGLLPYVVFINALCSTPARLLGHEVVLDKKSRGKNGLEDDLDISLCLGNAKIKYRYCEQGVFPPGEFSAAMGRRSFHPPKAHMWLEHVYGYAGMLDYTRQSNVFYTHNTGKPLNAVTAAAVKKRLAETQREVGGTDTVREEGGKRVEFVYYTGSVGIVFDKEKYDAGVPCQRYFFGHNNDIQCLTMHPNRRWVATGQQKATGDMEVPYVCVWDVDQCMQLQRLDHGRDERGVIALAFSGDHVDGKGGDLLLTVTADDRHLIHVWRWLPHSNKYINAHYIPGWFMGPEKKITPLRMKGDVYFNRPHELRDGEYCEDSWLNKFPFDPDNWRTESDNKLELDKAEAARRMQEDPEYQVDPAAQKMSEFMKVKGIVDASRDEPTPMTAPAWEQPVEWWKQSREQWALSVPTPGTEKGPNPMWSFMEHPDFRVRAEDADGFYHDMRRVRREDGPLNPAAEEEKLRMPHHEQDLQGCNGTPPMVYGLVWNRLRPSDGRRGSEFASYGVKHLKTWIADEKGTFIGTSGSFAKFPIENVLSAVYVPAMHAMRSPGDSCILTGFASGNLGLWVPPYPTRAGATYTLIKYFPAHAPGKPIALNDGTQVCARGLPGRVSAPGPMTSICVPGGVRALKLRRTQAGVFEVLSGGADGCVRCWQLDEVAGARPDGTPMKGVKLTQLPLGRDGAAEISLMPPPNPLKKAEEPPIVVALDAHEALNREFLAGTNGCDIWEVDADPRVLVEGHEDDLDEVAAHPEEPHTFATACSSGKVRVWDARRRDVVRCADMGYALMGIAFSQEHLNFVDADTKQKSHGYHLAVSGDKGQLTIMQCDTLRPLIHHQVVPSKQYIPELKYSPRGGPKMLACAAADLTVYLYRADKNYQLLCKCMGHSGTVQHVDWSLPVDLGGTPFDGKFAIQSCDSSGDMLYWDPYSGKKLPYNMRDAEWHTWTLRVGFDVMGIWPDGSDGTDVNSVDRCRLGAPIYDPFEAEYEQSTEAAMHYSDRDSADGISGAGYLVTADDFSLVKMFNYPVVADDAPFKAFRGHASHVTSVRHLADDQVIVSVGGHDRGIFQWRTCGVASGLPPLPVIYQLLKKANEDVGYVQGQDGKPVLKDPEQAKQGRHEVWEALHKRARAFRSYERLKLYAMRLAVEEKRVNSMAGAVPQPKLPDLNVWTKIPGTNQYASIRRDQLTEEQLQEAGASPTKRQTAMRGGSAGGATTPVSSSPAPASNGKPVSVAGGSKRASGTGTPRTGGGSVVAAGGTSGLSETYEDSYALSGGDSATFAPSGARPASAARTTSARTAASGGGGSGAATPRTEGGGGASTSGAALGGVGGRSKRYSTQESVVSAAPHEASASIAEDVDEGVVEEEGVEDEF*
</t>
  </si>
  <si>
    <t>C_90138</t>
  </si>
  <si>
    <t xml:space="preserve">MADGEQKASLAFSFQKKKTVQKVAVNLEENKNAGQLITGFDGAKAQVVGGEAEAKALVIPKLENTFKTGVGPKKFTPTFKPPSGEVVNLKEGEDKFVQAESTVPTITEYGLQLRDVKPEERVAAAAAANGGKNMAAAAAEEKAYKDSVEDLPEVADLDAYEAMPIEEFGRAMLRGMGWEEGMGVGRNRKQVDAIEYVRRPERLGLGAQPVKVSEDKSKVVKMGDKPRKQDLVLAPDADGRQRNVRTLDEKLVSRATVLPGPQPNKPMRIMTGAHSGLLCTALEALPKPEGRPERWRVRLAASNEDVEVLASELGERWQKDPAPAAGGREERGGSAGPRRGMEEEEGGRAAPSGRGRSGSADPDGDYRRGGSAGDDRDRRRDKDRERDRDLERDKDRGRDEDRGGGGSKRKHRDDEEEDGGGGKHRKHHKQDKRQKHDKKEKKDKKHKKESKEHRHRDRGRSESDSEDDSGGDARPSGPSWLLPHIKVRIVDKSVRGGKLYLKKGTLVDVHPGATADVAVDDTGDVLRLPQSSLETVVPKHDGAPVMVVGGPHRGQRGRLLQINVNAGAAAVQLSADFSIVRLLLDDVAGYAGEMEEE*
</t>
  </si>
  <si>
    <t>C_90139</t>
  </si>
  <si>
    <t xml:space="preserve">MHPHQHQQLLQLPPLPHNALQPLASNGIVTGPGGQPLSLLYDDTTQEVVYADDVMARELAKQGHALLPLGDAYRGKLAALQAAVNGQLLAKREALLQQHARLAARAGEVAAARAGLERDVAALAEDMLGKVRSAESLKQALLGREQAEVDAQLDAIGRLLNDIVSASAAGPADFLNAYRRLADACDRLVARPFKSEVDVAADDLPSEAGVYRQLAEAHGALAKLLAVKDQMIAHLLQEREAMQEELSQVVERYGSELTALEAQAEGYXXXXXXXXXXXXXXXXXXXXXXXXXXXXXXXXXXXEGGELRSRGD*
</t>
  </si>
  <si>
    <t>C_90140</t>
  </si>
  <si>
    <t xml:space="preserve">MGAPRCAWLDPERQVYDVAKLEAWREKQRVSAALAAAKKRKGKDRGAVAASGRASPPPPPPAPRTGTGARPPAYVVVSPFFGLAPGDFVTLLLRHVEYHAQLGVGRHLVYVEEGEEGLAADGRVAALMAAGRLELVRWSELPVFNLPAAAAAPQDGTETGTSGAGGSDEGPRRHPYASQILTYNHALLALWHEAAVVAVLDLDEFLVTSSPQSLEAAMRACSPRGRYPPGALWVPRRSLLCTDCWQRAAGPAQALGAAAAGAALKAAFPEAQCDSVV*
</t>
  </si>
  <si>
    <t>C_90141</t>
  </si>
  <si>
    <t xml:space="preserve">MQMLRAKPFCGATPCARPTRVLRINAAQQQSPLKTLAIKRDEQAEASPSVLPLASLAALTTLFTASRAMAVEVPEVSAEDITIMAASQPDAGIQSIIVGLLFGTVVALLLVVTGGVAYINIKQWLDARQEKEDRDKEKAAPAAAASSSAAKSSGKEEDPNAVVPLKRANRIKKEKGKGFAAADQFTSRRALEKVYGVGEDGLEAILPAKAGELECVKLASPSRVALTKSVKDGDLPLNSSVLWNQHMLPQRPAGSTLDVKKSKHKKMSKFLQASEHMGGRSYGKAGLLTCKEDKHSGDVIVTAVNRKCPLLLDFRPYKASSTAAAESAGPTAGAPETAAATSGGAGASSSAAGGNDGSGCQAQLLIEEVYKPGRELRPIFEELKLNPEALYTGSEAAEVALAYVKAAGLDDPARAQLPDNRTLQLNPLLCDALFKVVRKGAPPAVAISTEKRQGNKRVTKIAGLEAFLVDPEVVAGECQRKFACSTSVVDLPGKNTGQEVVLQGSFPEKAADFLMTTYGIPKKYFLVKSA*
</t>
  </si>
  <si>
    <t>C_90142</t>
  </si>
  <si>
    <t xml:space="preserve">MITSMEHQLWWERSRRQQAEEDCKVLLAAVHTERGIGDALLGEQERRRLAAAEAGGKLSLAADELPAASEAATVIQKHIRGRQARKEYETTLRDILRGVDPSLDPAGLPAGAQSHISNVNATGASRRLGLRAVLGGHDQLPEGVSEQQAEAAGHYRRQVDRISQRIAGHKGEPGRLRPEVAPALDAGVPHPNDHSGDPLHADVKQLLGGSYVASGAQVIAALVRRCRELQAALLEAVGQLEESQLSIKDMIMAAQHGPPDPLYSMAVPDRSGFVYERDTPLIPTQTAAPLIRESLPPDTYMGVHEDLYRRAANAPGYGQPQQQQYPGQYPGQQQQGPMLGAGLRDAAGNLLPSSANNLHNYQNPNYHNGQSAGGAYDRLVAQQDAMRREAAAQADVAAAMAAGGGSGGRDRSFSYNRDTPVVPVYSVLPLIREDEFVRVTVATAASTTAAAAAAVAAAAVTAARSGSFFIELDPRGALALLAAQDLCPCAPSLPSEQAAVAAAAAAAATRRLVVTRRGGLNSSGAGGGFEVDMDGGGGAAAATPYPPAACVEVGRRYVAAVLAAVSYGVDAPGVRGELEALLAPGVEAHVGVTGAAPPARGRHVFLDMLGRDNSSYDNWRMVLLAAAAPPGGGGCYLWVDESARNVGPLLPPGPGGDAAPPSFRYVLALVLATDPQHAADKHHDYAAGGTTTATATTTTIINTAAAAPASPLDYLIDTDSSSTHTHDPQQHLHLLPPPHAVSPPAPQLAAQVGRGVAAWLGCVDSSFEGVRDVFGGLGEDCQLWEALGLWRHMAGARGRDAVLQQLQHLHAEYDIRIRRGSWALDAAGLVAFCAWEADVRRRRCRSPRVAGSSSGGGGAADAAQGIAGMCLGGDASGGSSGGGGGGGDAAAATAATAGEEEEAPDVVTWSSMDVYGLSPQARGMGWRVGGRGHLRDVVMYRTPLPGEAAGVFRQHLLPAWERQEQQQQEQEGQQVGQQVGQQAAQEPMQ*
</t>
  </si>
  <si>
    <t>C_90143</t>
  </si>
  <si>
    <t xml:space="preserve">MRGSEFVESEEIAVAASRNAPLRRRRRAAPSSSQTPTLAFQELPDYLQDNEFIQKYYRTPDMPLKRTLWSLFDIHNETGNVWTHLLGFLMFLGLTFYVIKLPPQPLAMGKHQLDTLWHSVQDRVHGISDSLQHLHLPHSLGDLSANLHSLQESLHHGVDTLVHGVQEEVQHAAHLLTHGVHHLSDNLHLASDKLQSVLQESLSDVIQWPVPRWPVYVFMGGAMTCLFLSAACHLFGCCAQHITQLIWRFDYAGIAILIVTSFYPPVYYSFMCEPSWRVFYLVTTTIMGFGAVAVSLLDAFQRAEWRTFRASMFVCLGTYGAVPLLHAAWAHSDIAAIRESTRYDLVMGALYLSGAFIYAARIPERWLPGRFDVWFHGHQIFHILIVLAALAHYRAVMILLHWRDASGGCAAPVGVPVQSEQHSGAIEQVWETLHQYALEYLGRHVAGGGAGVAGGGVGAGAGAGMPSAGTVEL*
</t>
  </si>
  <si>
    <t xml:space="preserve">MWGQLNNLTKLVTEQAGSVIEKAGLDATALNTAKQQLTGQLGKIAESVLVIEPGKTAASDALGELEDAKEELGRERAARSAAESRLEAVQEELERVLAEQRSSSGSGAGAGGTASGDVADEVAKLKEALEAAQAHGKAMETKGRKQYSLLMSTKQQLTELQAAHDQLAARNEELAAEVEQLREAAAAAEERLAEQAEVDRSLRAAAKGLQAQVAELSSRAAHSDVAGDDGSAAQHGALLAAEVAELRQQLETADARIAALEADLAAAEATAEAAKAGAIGQVDAGEQLEQLRGELAAANAAVQQAESAATKAAAEVARLTAELEQQQQRHQEQQAEQASARMGELWSQLSTATKQADALQAEAAALRSELAEARQALEERSAAAVAAARRAEAVQAAQVAQAAQAAAAQAALKEDAERAAEARDAEEARHRRQVEELSESIEELQKQLSTKSRAADDSAALAHRLMASVGQLHTAFTVYESVRAAPAAATAAAASPFDQLLDELDRLREQQAADVGAGTEGAADADGGCASPEPVSPPSSSSAQKKGGKQGGSGGGAPAPVSAGRRRSSSNGVAAPDAAELAALQQELSRLRSELAAARVAGDAAAQLRGQLTAREQELFEARQRLQAAEAERCGAEERAHKLQAQLREAREAGDTVSAEAGERRRRVEALETSLAAAEARATKLEEAAAAAAAEAAEAAKALEARLQAAEAAAKRAEEALEEARAAGAASSAAAAAGSEAAALAAALEADKSRLEAEAQRLAAEVDQLQQAVDRGAEALAAAHKAAAAAEAGREEAVATATALEARVAELTSQLSELGKRLEGGGEASKAHAAALAAANKSATELQSRVTELEAALATKSTALQASERSLASVKAELRDMRTELEASQKAAADARAQGDKLEKELAHKTSALDAVRTGSQAEVAVAAQRLTAISARVSELEAALAAATSSHQEALTALQHKLTAMEKEAVAARTSARQLEQQVAVLRDSLTAERDAAAATAAVVKSECEAKMAAELASASAAAVKQWQARLEEAAQRHATALQETQAELEALRTRATAAEEELAGLKAASGDMDRLRQKVADFGPLISRLESDKAAAKAAATEAVAAKDALEERVRTMEAEAAERNRKFQMLQRSFKGDAEATKTQLEAVRAQIASHVAAAAAAEQRADEAAARAEAAEAEREALAQQLLDAKAAAARLEAALAAQMAAAAEAAAKLASAEAVLAEERAGRAAAASNGESLQHDFDRLVAAAVAAREEEAERQVAAALQREQAALAEARAAEARAEAAEVAKIELTLALARVDESGPSGLGAMASFGRGASVSVPNEMSSSSGGAAGEGGMAGLGSAAAAAQERRIARQAELLDDMQRRLEEAELAAAVQTRRAVSAEGDLALMKEQLADAQRQVKELSWQIKVAFGGGGAATIGGKQGGPGGAGGAGGGGGGGAMGMLDILGCGANYRRN*
</t>
  </si>
  <si>
    <t>C_90145</t>
  </si>
  <si>
    <t xml:space="preserve">MAGLTAAAAAVLGSASSGPGPVTTGLTHSGRSTPPGHATPPGQVTPPGQTTPERLRGAAGAAGAAGGGASAQLRHTPQWPTGDAAMRAFHDVPRGAGADGAVKADAVAGSTAAGGAGSSGLASKSLFSQQQQQQQQQQQAQGAAPATGTLPDLDTGPMHESAGEDAEEGPDAYPDVHAPPGQARRPPQLRPPPADPQQQQQQQQLPEPIFVTVAASASKRPRNDRPGTSGAEGAAAGGGAAAAAAEPHTAAGGGGGGTDSSPLRRTVVLGSFTLQLRSDLVCEVLGLFHPRRYVEGRDCVGGAVTAKWYRSIRVLPQMEHLGDWLEAHGLQVFKGTGRKRGGRYGGGGSGDVLAMLALGAAAAGGAGSTGTGTEATAESEGPDMGAAVAATGAGMGLGALAAMPYSSRGAAAAALARAKPVDGDTAAAVAALAALSAAAAEGAAAPPASSAAAEAAAASSDGSEGPEGGSGDEAATAALAAAAAHGSDDAAAAAEATSSHAQHWATAARGALQGTRSRSFGASSTAAAAAAAVAAEHWRSAGGGTQHWGSSSGGAGGGYSHGQAGLLLPAASWPGPSPLGGGQRGQHGAPPRVSAPAATGSGSERGYELEARQAAVAATAAAAAADWLDTEHMPELQQQQQQQQQQQQQPLLALPAPPMTAAAGPSPPHGLLRGALEAAAAAAASSAAHGGGRQGAKGSPAVAAAAAAAAAAAAGGAAHHEELPTRASGERLSAGGSPHHYQPHQYHQQHQQQQRLRRTAHQNHPHHQHASRASHGIGVSHPGQAVTSQSPAAATPPRRSHGISTEALMPAAAANLLRSGGGGGGQLAGVGDGGALPTAFGAQLQWPPPGLEPGSRGAAAGAAAGQHTATPFAWAAAATAPGVQVRPLVPRAGSKRRAEGAEDGEEGQQ*
</t>
  </si>
  <si>
    <t>C_90146</t>
  </si>
  <si>
    <t xml:space="preserve">MFRNQYDTDVTTWSPQGRLFQVEYAMEAVKQGSCAVGLKSGTHVVLATLKRSQSELSSFQRKVFKIDDHMGIAIAGLTGDGRSLCKYMRNECINFRYIYESAMPTGRLVRQIADKSQVCTQRSWKRPYGVGLLVAGVDSTGPHLFNTCPSGNYYEYKAHAIGARSQAAKTYLEKHFESFPSASLDELISHGLRALAASLSEGELTEANCSVAVVGRESAFTLLEDAGVAPFIAALKEEEGAGAMQAEEPAAEAPAEQAEGAAAAPEEPAAEGGAAPMEAD*
</t>
  </si>
  <si>
    <t>C_90147</t>
  </si>
  <si>
    <t xml:space="preserve">MAVASADWRRRRRRRRRRRRRQRRRRRQRRRQQRRRRQRRRRQRQRRRRVRASCPATCWRRWRCRAWRRRWRWRWRWRRCRAWRRRWRRRWHRAYRRQQQRPRRWARWWWRHGRPWAQRQWRRACSEQRGRARPRGGGQRGAAFKAAPARRLRPAVVVWLATCADEDGVAGSRLQRQGYFPCCLVGLLPAALVLDSWARLGTYGGRCLYKPTPAMSGR*
</t>
  </si>
  <si>
    <t>C_90148</t>
  </si>
  <si>
    <t xml:space="preserve">MPAATEEHRRFIERMGLDIRGRIYISSQGMNCQYGGTLEHCTAYVEWVKQQPGFQEKKVVVLDVRNDYEWDAGHFVGADRPAEEVFAETPVGESEAEVPQPLQGKDPNTPVMMYCTGGIRCDVYSTFLRRKGFNNLYTLEGGVQNYLRQEGGDHWKGSLFVFDGRMAISANKDGDEGGPLPAAVPCQVCGSPASQLPHVNCANIDCNELFIACAPCKAKLQGCCCAECMTAPRLLRPAKVDGGQYGAWGNYADRDEVGPVISTGRNREGRVARRARRRAALKEKRLGQIEEKLSRKKMVREAMARVEEVEAAQREKGVEQGPRIACSQ*
</t>
  </si>
  <si>
    <t>C_90149</t>
  </si>
  <si>
    <t xml:space="preserve">MSLRNLKEVRILGPTPNDLIAEAFEHKAQASHEALRWKAQHLQDTANEARASHRFLHVGLPAQQPVHQGGDPMLSDDDEDERGHMPAYQLGVDAFSDDEASDSQPASEAGAAPGAATGAGAGAGGDAEEESAGGAATRASGPLMRLMTVRPAALQALQLPVGLEGGAGPNSEGAAASPAGISTPTRSPAVSGKLPGLRLGGASRVQASSAEGNTGPASTSGGPGRSGAAPLGGAELLGWSGAAAGGGFGAGVLAGGSGSMAFLTPNEMGEGGPRSPVIRSSVPGSLPPAPTCQALIIAAASRRSGTGYIAVPPAPAAVTASLLGGGPIGTGGSGVAPVSISTMFAASPGSVAASSSCASAPLPRLSLNLDRHSPAEAAAHKALVLPLPGGGRGANRLNALDVPPSAVANITPPAFGGEERAGSRSESPSHQLLNYTALSSKTGSSPSGLRLSITGGEDAVRGGHLAPLPGPASRFAPAAPVVALPNLPSPAGRASGLPSLNA*
</t>
  </si>
  <si>
    <t>C_90150</t>
  </si>
  <si>
    <t xml:space="preserve">MAQQLYEQWFRIADADKDGAIWEMSSGGGAKLNQFQFSSAMRLVALAQAPRGPPRAPPRPPRRRSPAXXXXXXXXXXXXXXXXXXXXXXXXXXXXXXXXXXXXXXXXXXXXXXXXXXXXXXXXXXXXXXXXXXXXXXXXXXXXXXXXXXXXXXXXXXXXXXXXXXXXXXXXXXXXXXXXXXXXXXXXXXXXXXXXXXXXXXXXXXXXXXXXXXXXXXXXXXXXXXXXXXXXXXXXXXXXXXXXXXXXXXXXXXXXXXXXXXXXXXXXXXXXXXXXXXXXXXXXXXXXXXXXXXXXXXQSQFGTSNNITAVLAAPAPSNMAAPPPPAAMPTRLDPSALPPVSLPPPHASAVPPVPASLLAGVSAMDRTKLQEEQQVCEAKEKALITADERAAEARARQQQYTTVLQDLVVFRQRTEVALLTSQDQARRLEEELEATRKRYPRAAIPPGLRHMARHHHNHRCPRRRQFVLSYKAAEAASEKSAAVHAHIMELMGQKAELEEKMKRLEGEIAAAERMGPADVARLESELAELNSRVAAAEASRNAKVAGVEGVRRQQEAARQQLAALAESDREAGAEVEACQSSLAALEAELQEARSGSTLAALPSLLSRTGVVYRGLHGLAARGGVAVPFEALPATLSGLHVWADEVAAGVLDWADDDADARGFITVNALPGADAPKPIIKDAPAPAAAAAAKPAAGAAAAKPSGAPAAAAAPAAAAAAAAAPKMLPDDFAGPSGGDGFGDAPAFNDAPAFGSGPAPTPAPLAVAASGSVASVGGAPSVPTPGAGLPAAPSATASGGGAGFAFAFEEEPPAFGASFGGAPPAAAAAAATAAAVPAAAGFGDDAFGSVPAPTMGSAGGSGAVASASAPAPAAAPAAAATAAASGGFGDDAFGSGGAGTAFGDAPAFGSAEAAAPAAAAAPPPLPTADSGALEENPFASGVAGSPAGLAAAVSNAGSVGAVAAAPSAAAAAAVGFGEEENPFGSSPAVAPVAPAPAAVPAAAHAAPVPAPAAAPAAAAASGFGDDAFGTGGDNPFGDDNPFGAK*
</t>
  </si>
  <si>
    <t>C_90151</t>
  </si>
  <si>
    <t xml:space="preserve">MNSGRRMWRVAGGPSSQVPPLAAYGGGYGGGYGGGYGGGYGGGYGGGYGGGGYYGGVNTSSAYAEPQPSSAAGPAPPHALNGPASPNITNGSANATPPSPQDTTTAKPTTRCLRTVHVVSAGGCAAVAAAAGLSLDRLRALNPAVNCSGRLYFGQALCVEVEAVVPSTPSSDAARAGVAVAGAPPPPGLLLGRHRRSARSSHSDSGTTRERFLAEQHDAPPPSEDDGNTNIGGSGGGGDGDGGGGGSSDGGDGGVGGGGGSGGGGGDGGDGGSSSNGSNDAPPPNSSDDTSSPSPTEADASPPDGSHHDNAPTTPRGSLCDKPDPNNLTPCTMISVGKFASSVMAPGSGGDDDLSKFTRLGQDWFEREFDNACQDGACHSTSPHDVTVWGSDADLNCDADDGSVREAFRIAWIQTITGAYYQRKSLSEVPTYNPYM*
</t>
  </si>
  <si>
    <t>C_90152</t>
  </si>
  <si>
    <t xml:space="preserve">MNPNLNCSRLAVGQELCTSLEQGEAGPANSIGSSVDASPPASLAPAAATGTPGGDGGPLVPCVVARSVALNDTCRRIARDYGITRTQLLRLNPRLNCSRLVVGQRLCV
</t>
  </si>
  <si>
    <t>C_90153</t>
  </si>
  <si>
    <t xml:space="preserve">MLQTTPTTQVLHIDGRRDLNFANVFHSVPPGQYAVVWRLQLQPGFVRGYCNFRAVFSRPRSSSSSSRSCRGDGGGGKGSSRGAGGAAARGSVKMGSRRLQLQQLMVCDGQQAQALERQREQAAAAAAAEEEERFGRKQQRGGGEARWRLQRQLKRWLPASCLPGGPAGMVAAEEAAHVDDIVLEGQEEAHQEQRVQGLRPAATGADRSFRGGCAARPTRAPLAATGPELEERAAAVAAAAAGAATVAPPHPGTSEGQALEVLGPLAVAPALQVPAVLPPYAAQHPEIEIEPAADPAAPPAPQTPVHLQQLPQPAAPPPRPPPQQQPQGPAAPQLAQAMGQLNTANVKRDAAYAAGAAGGPRYVHRLLTPLWGGHRSSWRQLDPAGPLGHGVWRRLHMGGLTVRRAADVHLHGVLVQMRPEGPEALAAALPPGEGRWRGALVDYVELVPLRPQGLAEQLLPDWLRPSRRSGGLGRGLGRGGCSGRAALVAPDPLNGMSSGGSGGGGSGGGGDGGVDADSELVHVPAL*
</t>
  </si>
  <si>
    <t xml:space="preserve">MQKAAEEIGKTFTYRATLSAAESAALESFRRRDRSEDDEQELNPLSAKQRNATYADIRQPVHSRPLGSGAEALCITASSSGNVLAVGGRHGTIQLLHPHTLEPMDTLVVAELGAPXXXXXXXXXXXXXXXXXXXXXXXXXXXXXXXXXXXXXXXXXXXXXXXXXXXXXXXXXXXXXXXXXXXXXXXXQADAIVHVHVGTKRVLHVQRESGNRINTLAMRADGRMFASAGSDTVVRVYDEAAAPGGAACRTLDHGDGVTTTGHTSHVFSLAWQPDDPQIILSGGWDNRVLVWDLRVHRSVRSISGPHICGDALDISPASGAGAPASSPLVLTGSWRATNPLQLWDLGSGRLLTNLPWWQPEPDGCLPYAARFGTGAAAGLVVAGGSGAKPMVRVYKLKAPGNCDLAFTVLTNRPVHATAQVQGFGVSNSAVAIGNRPDPACLGPWKWAPRKPAGAV*
</t>
  </si>
  <si>
    <t>C_90155</t>
  </si>
  <si>
    <t xml:space="preserve">MGKDAEAALRAPDSPASQAPDAAGQGTGASPGKAHGARGTGSSAAAAAAGPTQASGPEVTHNMVMLFGQTAWFRRYHCSPAPREQPYFTLVMARRDSVTLTAMQPWASKEYDNSVMGRGIVYTRAVVGGRPLVVGTTHLESPVGKGPQQMTAQRREQLGTALKELQAAAGPTTDCVLAGDLNWSDSRDGALPLPPKWVDAWRELRPGHPGCTYDCQANPMLTGLLCRLEGGSPGASGGSSRGWKLDSIKMLGTEALPGLTAMNKGTRVLVLPSDHFGLLLKLVPAGAAAAAAAAGPGGRSGGGYVLGSGPAAAGPAAAAAAGAAAGGSGATGAASPPKRAVGAGGSDGTAVGAAAAAAAGRRQAQVQSPAARAGSGSPSTRKPAAAAAAAEVTDLTTEGDDEEVIIL*
</t>
  </si>
  <si>
    <t>C_90156</t>
  </si>
  <si>
    <t xml:space="preserve">MALCAAFATNTPPLVNVTSVLTPTTLTAPVARYYIGVSASDPGGWVVNVTVFANGVPLPGSTVYGVLFSTNTTGHYIFTATAVDNLGAATTSTPSATLTVIAPSPYTGGGGGSTGSSTGTTSTMVNVTVNGGSGSGVYSPYTYHVITAADPPAGQLFDRWVAGGGYPQLGDAYNYNTTVFSASTTPIVLTATYKVDTPVPCPVCSHPRLLVTVGDLPALRARANSANAMHAQGFAPALQQALSHANQAWSWSFAGGTGKPNLAIWRDTGSDSWEGDHTEAYGEILAFASLIYNDIAYARRARDMLMWVINTAATNLATGNTSLPFASPFFATFNRASHFMEGLPLMFDWLQAWPGLLSPADKAAVRAVFMKWCEDNLPAYMAPQPIRVTNSPVLLANKGFRNIANNYASAHGRNLAYMALSIDPADDPVKDPKLGESYIGNTLRSYVYDVTGAWLYQKFACMEPPAAVAATLPGVAASTPGLGECMHGGNEPEGFLYGTSIAYVHETLQALHTSGWATAALAGPQVALLNSSWWDRWQQAYLHNLAPDAKMAGGALSYMGQYTQIFNYGDLLRHYVDPGQANPWLTLGWWAARTGASSSQAVDTLSAARWMTYNTVLGGPAQFYSRLAYGTWGNCDALLAIKHYLVWDTQAAAQPAAFPDPRPSLPSTTFFDPAIKRVVSRNRWAADATVFTYKASWMGINHQLTNSMNGYATDASEIVGVSSVLHNTLTIQNSCTNASLAMPVNMQEDEKGLWPLGSQLAEGFISAGDPKTNLSTWLGPFPGQRYVAATTDMTGLYNRPSPWMPGNAAVDVLQAVRSIVWLDMDFIVVYDRATTGRAGKFKRFNLNAVQRPRLQPGTGPGTGAPAVLTAVNASSGQALTLTSLLPDAAVANVTVTPSPTWTLVAEMEPTQWLVQVEDATRPTDVRYLHVLQATDAGVAPARASLINGAVAGGAAGSYQGAAFDHYVVMFARNVRSPAAPVTAATYPLPPAPAPAPAVHVLTGLVPFASYALMVDPVAGTATLLSGPGGAGALLATADNAGVARF*
</t>
  </si>
  <si>
    <t>C_90157</t>
  </si>
  <si>
    <t xml:space="preserve">MTSVGKAAAASTVGADFGDDFFTPLPKSEAAPVSRSNSLVMSTAQAAIAAAAMSGGAGALGTGGDTGGKESLERKLPPKKASSRLPGSHSASAEPADGGEAAGVGRSRTPGAAGAAPGTSGGGAWGPTAAGGAVSGAAGTSGRDQAAGQAAAGAGGTGKTSAAAVKGDSLGVGQAKGAGVAGSKPTAAGKDKDRDREKEGDAKEGTRPRDATPADAKDASGSGRGAGAAGAAAPADKAEKAERGSRADKGDKGEKVPVAGAGGSSAAAGTGAEGGDRKRPRSEVGKSKAGKDAVAAEAAAAGLLDLQSHYVVETLADRIKRAKRTATSSSDHDGPTSHGGSADRHHGPGTHGAAHGGAAGAHHAAGSDAAGPPHAHPVPQHQLPRGEELSGEAQSRGADAPPPCAGARETTWTTGAGGGLAGPGGNSASVKQQQAAKAATAKDEGVGSGSHKTQDARHPAAELNAVANLRGSAGGAQTDSSGGGAGPAVAAQRALNGSGAGKGASATPGLSPSVAAPLPPNGMKRMADFPSRNRGSGGGAPPAKMARTDPQLPRPATTGQDRRSGGGAPPASSELPASKLAAGQRSTSGPVAVKPEPGSGVGEGAGGGGGRTGTGPSPPSRRTAEVEPLPAAGSYKGKLGGGGGGASRGSKDGGGDRGASGPRGAGAEGGAGNGAAGGGNAAAAATTTTEPKTDSDTRTSRVVECFFDLDQPPRAGVVPGVSASLSGLGSTGSRLGAAAAGGGNGFSCHKAHAAGGGGEGGGAAAAPQLLDLAKVRSFKDLWVQLAALYEGTLPDEIDSKLIYLDEDGDWIMVTPDEPWASVSSAATKVLITNRT*
</t>
  </si>
  <si>
    <t>C_90158</t>
  </si>
  <si>
    <t xml:space="preserve">TPPAHARAHLPPARRRPAPPPPPPVAAPPPAAPASAARCRCPPPPGSPSAQCPPPAAARAPPRAPAPSPPPPLRTPTRKGPSSPSWGAGPVAVAPLLTPGSSAASRHASTAAPAVRPSSVPCPTPSHHGRKKTLEAPSPSRSQHRQKSPSPSAAGVLQDLHTAIPTPAHPPASHPCSLSSHAPLRPGPP
</t>
  </si>
  <si>
    <t xml:space="preserve">MEKTLMRMHPATSVIAVGAPPAAAPPSPLRSRLAAAGSATGPSGPGPSRLGVSSGPSASLGSGVGAARPAFSASPFDPRPAPVRLDEPLPPAPAASGPSAVSIIDAKKKEAEETKDAATRLRELQERNRLKSAGGLGLGLGLGATTPPSQGGGMGMGMGIGGGGWPAQPHHPHQSQFPHDMSALPGGGSSGVHGEASFTAGAKPRLAPLGGPGSGAGAAGHQAAAAAAAASLGINSKTNLTWLVESPVGSRQSSVSAPHGAAGIPGSLPSVSQHSLSVAAAEAGGHHTHSRFAQQPQAPQAAAPTAYPALRNSAAQLEAQLLAAAASPPRHAAGGGTGFGSAVGSAAGTASGAAPGAGGSGSAGHSASGEQAVFAFASHIPLPGARPGNRPGGAAGSSLAPLEGQQQQQQQQQHHHSTPGSLGGGLGAAHVSHGAAGYHSQSLSGTGGGGANFDGLAAGSAAGAGGGRGLQHQGSSGKGSFGRGGMQAPPQGPNLTASTPHESGLTRTTPLGGGGGGGGFGLAAESYGARPVTPAERRKEAAAANEAMLSSLLGGAGGGVDFASVKAHGVSAGADLERFDRVTEAMGRLDDLLAAPPPSSAMRPRTALKSENPAADFLGATAPAGSGMGAGVSAW*
</t>
  </si>
  <si>
    <t>C_90160</t>
  </si>
  <si>
    <t xml:space="preserve">MSCINKTTCSQDWRGAETNSKELCLVLIASVYGSYGAPRQPWGNSTLCDVRITGRLEPYVPPPAAPASNSTELLWWQILLMVVAGVVALAICAGCLMLSCGRGHAAVAPRGDSAAAHMAQALPKELAMVPPAMLLKAYSTRLTLSP*
</t>
  </si>
  <si>
    <t>C_90161</t>
  </si>
  <si>
    <t xml:space="preserve">MGLETLTPELLSDLAAAPPGPPPSLGVPRSEGATPACTHTHPHPHSHAHASSTSTAAAAAVAAAGGGGGSGHTAAGVGTAGGVGAGGCQQQLACGRDRCSSCWLPLRLGCMAYVGSCGHSFHFECLKGLGDANICTTCGVWYAVGQSPPDSCPAPSPTSIFQHVHQTLWFVPPFYRYILIYAVMLLASPFIILASWMGLLQ*
</t>
  </si>
  <si>
    <t>C_90162</t>
  </si>
  <si>
    <t xml:space="preserve">MVACSGPPAAARLDLEIIRGYVPGYNGVLGHEFVGTVVAYGPPPPAAAAGSGADTGSWPPPSTPLGTRVVGEINCNDAHYTCADAVFQRNHAPGRSVLGIIGRDGCLAQYTALPALNLHVVPPGLSDAEAVFAEPLAAACRIPEQGLPRQPGSDRVAVIGDGKLGLLTAAVLSRHLAAAGGHRLTLVGRHDAKMALVPGDLDRVVSEGDGSAVAERLGGQFDLVVEASGSAHGIRTALALCRPLGTVLLKSTVSTLQPPAAPATATTAGSEQGQQQGPAAATAAAPTWAELANDIVVNEKVLVGSRCGPFDAALQLMAGDEGVRRLLRSMVAAELQLAAAGTAALERAASKGTLKVQVVM*
</t>
  </si>
  <si>
    <t>C_90163</t>
  </si>
  <si>
    <t xml:space="preserve">MAKGGKDENGKSIAAKNMGAKAMAKGGKDENGKSITAKNMRIWEKVLRQLPDGAHLPPSITGAILKSRYNTNKCIKEKKEKKEKKEKEEKEECGNVEYRSNTHHQGGTNPVWNQTFVFKVDQETELDFEVYDEDAGKMDDFLGRGKVGLVGVRTAASRKEDLEAPIFRRISKKQQGHLKLTISFLPYAAMSTRVASKLPTASVPLEVAALPAGSATAAAAALQERTSLPAGVVPPGQAPDPHPSYEPTCGLIQPRPDQLLPCHTSSRNGRASSSSGFTEVPSEAPQQQQAADPHAAAAAAAAAAAAAAAGAAGAPAPAGYAPYPPPPAPHQAPPTAPPQAGAPPPGGQPQSQPPAAAPVGALPPAGYPPQQPAGYGAPPQPAGYGAPPQAAPGGYPPQPAGYPPAPGGYPPQQPPPYGAPGGGYSGYPPAAYPGYPPPPAPGGYPGYQPQAAYPGYPPAPYGAPPPQAPGGYPAYPGYGAPPPAYGGAPPPAGYLPPYPHA*
</t>
  </si>
  <si>
    <t>C_90164</t>
  </si>
  <si>
    <t xml:space="preserve">MTALPDALPAYSRALFYGYTALRKVVRQFVKRSKLVLHVGCGNSNFQEGMANDGYQLVNTDISEVVINQMRKKHAGMPGLRYVVSDCRDMPEFLDCQFGSVIDKGTVDALLCSQDASADVTAMFREISRVLLPGGMFLLITLGGPAHRLPLVNRPEFGWSVQVCLVRRVPDSQFAPSEPGRPIPLNDTPRPLSFIGPLPVNADGTLDGLPDDFEPAHYFYAYACRKAPLVLGGTQLAAAAAAAQAGAGAGAGARAEPRPAARAIAEGVEGRVRLPEGWCNTVRAVAQAIRADVGLPPGILGRGRRVRTTTRASFERQQQEREAQAVAASGAALSAVAAAPTAPISGAASHGTGAPNSSTAAAAGISRGHAAPMDSAAAAAGVAVAGNAACELAHAHPAGANEWGAGSSPSEPRPPPPAALPHHHLHQDQSHVHATHPHDRPHQHQDQGPSMRQGGSVNAVAGLMDATDMRQAAGSSAHAGRASCADGTPGWGNGCGCGCGCGYGCGGSGGCGCCCGGGNEGGTWARGVCGEPGVSPSDTSGGGEDELLVVVDDGTCSAPQLDLHVSDSMAAVLEQLQQAHLQHTRAAAGGAQAAAGAGHYTAPAAAAAAAAATAAAGTSAAPSLAPKLVAESAASDSRREDARQQCSRRQAMQEVAGVDGISFRRLSITVSDAFEALDKVDGAEAGEQRARQERQGADLQQQRQRHGSLGEALAELPVRQQDG*
</t>
  </si>
  <si>
    <t>C_90165</t>
  </si>
  <si>
    <t xml:space="preserve">MRRALGWTSVAEEDVAKAQDLLATTGAPPPPEQNNNVPEDSPLPPGLPPPPDVPPPPDVPPPPPKPPKKRGKSPPPEAKRSPPPSPPPRPLPPRPSPPRPSPPRPSPPRSSPKPVIAPQQESSPPPSPSPPSPSPPSPSPPPPPSPRPRSPARQPPSPPPPQAPYSPAPPTQPQWPPLSPNPPPGRVLPPNNVPEDLLVTGRYIRAGTSMIVAVHMTSVPGTDRFMFMERPSGYHPDGSNTIAGFFDVPTGGWTHIKSPDGLFCCGHTLLDSGDVLIVGGHQANAGYPDGMKSIRTFNRSCTDLQLRKLREMNWRRWYPSATLLPDGRALVMGGTQGVGAGTANNPFWEIYDWATNGLQQFAMRPGYLDSANQVYYPFNYVLPSGLLFTFCGRAGFILDWNTNTWRQPVPRLRGYATTQFPYTGTSVMLGLYPENNYQVEIMLFGGQKEAANKDLSLRANRGANRLKLYWDPAISNYTFDGWAEEMMTISRVMPDSVLLPNGQVVVLNGAQTGLAGDSASGGDSRADYPVLYAELYDPDARQGQRFTQLGWTQIPRMYHSTACLTTNGTIIVAGCDRCYRYTVNDGWDYVASPAKADYRVELFQPPFFFMDNLKPAIVSIQSDKMAYGGTFRITYAFPSVVGGGPGGAPLTFNGQPSLPNGVGNGNNNQLRITRAVLVAPCSCTHSFNTHQRLVGLEILSDNAATGALVVRGPPDIYTAPPGMYMLFLLNGPVYSRASWVLLQRPRREMP*
</t>
  </si>
  <si>
    <t>C_90166</t>
  </si>
  <si>
    <t xml:space="preserve">MHVTAAERLNKCAEIASSTSGCPLRKFDEGRRDDFFLLWQQYVPASQLGFDFETQKVYFAIYPVLPSSSVLVVVPGPASRLGGGSSSGAGAAGASAGADSAQLPAGRWPALPPRASTSHGSSAAASAAAVRASAEAAVKATAPVRVSARRSGAVRGAGSADDTYSDDGFIRDLGDDDDDDDEADEERQQALAKEKAKAAAAEAKQFGADDYDDMDDEELAAILNRPGADRWAVLACFIEADLLDCHCPLPPPPPPPALAGASWAPEGGEAEPRSLLQIEHVLRQLHHPDADEAAGADLESDDEAAPDGDADADPEDEAADDPYADVDALAAEPGGRAGESLVAVPGTCARSHLAAVRCSVALAALANAAPPPPPPGPPGPSRPGSARPGSARPGSSSAAAAAAASRSGAAAGAGAEARAAVAAGVVEEQEEHESEGESEGELPGSSGAVPTGDDDVGGGGGGGVGGGLAVAHVGLRESVLLGTLPQFGTMPPEGLLGLAQAMEAGALGVDGDPEDEDGEALEAMAAAVAAAHASRPGTASSSTGRQDTGSTFALLAASTASSSIAAAARALHAASLRASRAEVPDGAGSGSAGGSGVGGIEPASLASTSRGGAFGSEASQEHERAALTAEPSAAPSSISLGPPPSASNPRRLSSGGVGATGLVPTPPPGSRPGTAQPSSGNANANSVAPGGGALLGGGGAAAAAGGASGAATPVDRSWEPESSSLMALAQQRASAAGGAALGRSRDLSSSQQAAVAGTPPRPPSRSASPSLLATAHPRLGTAAGPSLLGSPAGVGLPAGGAAGSPAPLLRSRSGTPSAGFGSGPPLAPATTSPPHQHLEGAANGSRPTSGASVASVAAAGAHEGPRSGVPASARVMSPGAPVSLPSPAYHKGAAGVAAGTGAGAHAAGGQGAGGGRSGSVEDTHGTSRMTAVLCTNDSQRGVEEQDMRGAGPMSKD*
</t>
  </si>
  <si>
    <t>C_90167</t>
  </si>
  <si>
    <t xml:space="preserve">MNIRKSGRLAQDLQPHNVFSNVLADEGSVHGCTLGLGEHSGATAAGPTAGRNGADATARTVAPAQAQTRPPPPRPRHLIQSRGSVFAAHAQKRATRTLQAQSRSYAMTGTKGMKRELASGSFRAGPPYNYLLTLAGAKKRSARAVVPKAKAGKAKAAAGDEMQE*
</t>
  </si>
  <si>
    <t>C_90168</t>
  </si>
  <si>
    <t xml:space="preserve">MGDGACPPPLPYPPHQQHQHHQHSGGGAGCEGSGAAAGGMGDGAWQPPLPYPPHQQHQHHHQHSGGGTGLEGSGAAAGSMGDGARPLPLPYPPHQQHQHHQYSGGGGGLEGNKSRSTSATRTPAAA*
</t>
  </si>
  <si>
    <t>C_90169</t>
  </si>
  <si>
    <t xml:space="preserve">MTSESPLHIRRDCRVSLFQLFDSSEFVFDVPPYQRPYAWRTKQIYELLQDFVRAYESRQEYFLGAIVATRAASGGAAGGATDGAHTPYQLIDGQQRLTSLMLLLGYLRHWASSATAAPSATAGSAIAASGPGPGLEGRLRRMLYLEADPLDPGSTGRYRLQLREPDNAFLRAHMLDGWLPTRFRRAGIMAAGAGGSGSAADAGGEESAGTGAGDGWGISSIAGEVAEGAAGEVQPLASESHWRLYENATFLSSQLDRLAAAGLNLQDFAFHVLRNCFVVLMVARDENASFTIFSCLNGRGMDLTVVDKLKAELLQSLSPAERASYAAAWSDMEAVLGRPAFHRVFTYMRRLAAVRDPGLLSAAAVGGLAVGGSYGSYGDARDGEGGMDADGAAAGVLEYFTRRADDPAAVKQVALDYARLLLQLRQASWVPPPLPPSQSLQREERTAGSAAAGPQDAAAQQQAALLAELNARSAALNLFADEAWLPPLLEFCYQTDDLAQRVQFMKAAEALQLLLELQGDAAAKAARWGVVAEALLSRPFSPRAVLQAVALSNLERAAFRCEPPSVWAQVPDIRGLHVEKVVPQSAPEGSTWRKTRLSTPCDPQSAWPPVWFDSGSGSSSGSSCNTSPGASISRSTRDLNSSAASEPAADVASSFTSSAAAATAAAAASAAASSSYEVKYWYDVQRLHWHGKLGNLVLLPATAATASAAAAATASTAPSPPSSSKSSASPLTQSAAAPLAASAALAPAPAAATTATTSSSGSSLHQQHHQHHHPNDYDAKAAQWRAAGAGARLPGFTGPLLQPGAGRYSRFRFCYDECRQRHQEEVWNPGEPRKAMPDWLADWGVVLKGIKVVDAESKQKVRKELAKAARVKARSRMDVDDGAAAAAAGSGRAGAKKRSARVVVPKAKAGKAGAGSSKAAAGDEMQE*
</t>
  </si>
  <si>
    <t>C_90170</t>
  </si>
  <si>
    <t xml:space="preserve">MTTPAGGKYVSCGWYTIDATMWADSTSAWMYLTDLPCDPLTQTPCKPPSDPALTPVSCVGLATCERSTSAPSAVPLCLVVANTDAGAVLTINLDVQGSQVPVDAGGGGGSSGPLSDYEIILIASRAATPAFPPGMGPRIMTGTMTLLPPPVAGLPAYGPRSLAGPHAALSPGRSAAFLAPLPTTAYGALPYNSPGASPGGTGAIPAARPAQ*
</t>
  </si>
  <si>
    <t>C_90171</t>
  </si>
  <si>
    <t xml:space="preserve">MALNMRVSSSKVAAKQQGRISAVPVVSSKVASSARVAPFQGAPVAAQRAALLVRAAAATEVKAAEGRTEKELGQARPIFPFTAIVGQDEMKLALILNVIDPKIGGVMIMGDRGTGKSTTIRALADLLPEMQVVANDPFNSDPTDPELMSEEVRNRVKAGEQLPVSSKKIPMVDLPLGATEDRVCGTIDIEKALTEGVKAFEPGLLAKANRGILYVDEVNLLDDHLVDVLLDSAASGWNTVEREGISISHPARFILVGSGNPEEGELRPQLLDRFGMHAQIGTVKDPRLRVQIVSQRSTFDENPAAFRKDYEAGQMALTQRIVDARKLLKQGEVNYDFRVKISQICSDLNVDGIRGDIVTNRAAKALAAFEGRTEVTPEDIYRVIPLCLRHRLRKDPLAEIDDGDRVREIFKQVFGME*
</t>
  </si>
  <si>
    <t>C_90172</t>
  </si>
  <si>
    <t xml:space="preserve">MHLMLQAPPQQLHHRVPPRKQLQPHLFVHPLPHLQLGRLKAADSPCSLRQLPQPPGLLGKVRRCLTQTLLDTPLNLPAPFPQPATH
</t>
  </si>
  <si>
    <t>C_90173</t>
  </si>
  <si>
    <t xml:space="preserve">MARAAPAAAGAAAGRGLLAGGGGRGAAVAVGAAAAVAAVPVRPSSLQFVRTAWQDGRGYVHFQGRGRTFQLPTGPRARITAVVLVGGGLSYYLYCREEVPYTHRMHSIMLVSTANEQWMGSMVFQEQKAMAQAEGRLLPDNAPDAQRVRRLGLAIAAVAGDGGGGGYQAHMQNLQWEFAVIDNPTPNAFVVPGGKVVVFTGLLRLLGHSDDELAAVLAHEVGHVLARHTAERMSTLNVWTLFNMILRLTLGFGLPNVAMYMGIFLPYS
</t>
  </si>
  <si>
    <t>C_90174</t>
  </si>
  <si>
    <t xml:space="preserve">MTEFATCHLSFRTFTFISAYSVIAQLRPNDAATHTALFLICRRVPYLLLFPVTGLAADRLNRGALLVAVCLVEGAVSFTLPLVQQQQNIWLLYPLIFCQYCAQAFYDPARTATLPSVVPRPLLHVAGTLDFLGYSLMALTAASAAGRTAAVYGPILCFRVEGVAFGLAALLLMRLALHGAGTKKPGGRQHPRSRAVNSSGAGPGGSTGSKGAGSWDAEPPPELQPLLEEGEADVEILGLAAGRRVESASLGLLEEVEEPAGCGGCGALAYLSQRQNWDVAMTVWVKATGAMVWGAADVLNGRFSAQSCMQSLGGPDQTLGFILAAVGVGCVVGPLFVNSITPGVARCWRISIAAAFGLLAAGYAVMAAASSIMWILPASSIRTAGSTIIYIHSFAILQHRLHEGIRGRVFAVEFVLFTISEASSSLAAGWALDGLGWSTHRLSATIACVATGFMDEH*
</t>
  </si>
  <si>
    <t>C_90175</t>
  </si>
  <si>
    <t xml:space="preserve">MEAQGGDDSAATGAKAAHEEERITFLGRPALVVTLGTGGGAGAGERSQKRARPEEGGDEGAQGGIRQVARSMLRAHKLGVLVPLVYHTDVESGRAVLEAVPGRPLQALMEAAVAEAEAGSAGAEAAEAGGSGKAAADLDAAAVALGKALARLHDGDQVHGGLGGSSVLLRDSDGAVVLTDFRRSTNSLIAIDKASDLAALEKALLEAAAGRGGQEAAASTSAAAAGAESGGDGAKAAAAAPSKATEIASAFAFHV*
</t>
  </si>
  <si>
    <t>C_90176</t>
  </si>
  <si>
    <t xml:space="preserve">MYNQDSDVAKLICRQLGQPYLGAWLLHPDAFPSVATARLRGWALSTNPGYSCGNAATALSVLDCDDIELLRNMSDNCQSAVLTNEPDVKLRNYVPTGVVCTDTPRRRPPLPPSPPPAPPPGVRPATDMSIPAVNYTMRIVHLRSGLTTYRNGSRVTQGRLEVLLPRVGPNGTREGEPYACRSNGLPYKAATLVYGVRPKQPRLDSQPVHWVLLRGCTDRPDGLACGATMSRDDVAAFQSANRAAVRAGLPKQPLPYDDQTGWYTGLPYAMAACDTQRHQVDVFVRCTDSYPSYSRPPPLPSPPPSPPYPPAVIRNAVQFNVTTIADNLYYIMFGVPVPGGQPGELVWGHFCPRNTFPGGDDLYIDRTAANANDKPWPLLPPQDERLSRPVVLEAIDCSMVPPPAIAYDGGHVLTQTELQYPRVENISLCEVTLAAYPPEPLQDGDSCYFRAWGARRLISCIDSPWIETPYMTSVRLAGGDGTWGRLEIVMHRESSDYLGWGTVCAPEFTIKQAQGVCRDLGLGWTEARLLPTSAAAPLENADSVPIHMDGIACFANRVWWARPWSEEREQPPSFLRDCRPDWRGSIIKTCDHRTDVVIACGGSAEVIHAPVPGPPPAATQPTSAPPPYGAYGVQPPPPYGGPYGGYGSYAPPPPGYGGPYGGAYGGYGA*
</t>
  </si>
  <si>
    <t>C_90177</t>
  </si>
  <si>
    <t xml:space="preserve">MLLARIFFSQLNYLVTSLEGARGDRGLKVEGSARLPQVGVKETGGSPTTSKNGSANNHNFEEAKRQVDRDLRLFLEDVRDLYAQISLREGADVPIVLEVIASIMDIAEECLETPIEDFKLTITDIVDNIEEERSACQQRTIRALYTRLLFILTRCSRLLITEQQHLFATEPRNRRRHSQVFGPGFTTKTQKELGLHLPPQQQNSDTAGSTPKEEEEEEPVFRSHTMPVKTMFTMAQRLKQERPLDSSGWADGPQLARIESEQLPDSPAGPVGPVSASGQLEFNTLRHQSQSSDLEGFGGASDSSMTSASKKKKSLFGKISKGIKNFVADGFKRKVKEGLKETPDGLQRPQSEVVPAGQQHSVRFRIGSDQPHGMDSPGGSRRGTKTGVSDGNLDSSPPAPTRKLDQQRSVRFQETPVTIIGESDDSLSRRPPERDRASGSCSAGGAHAHAHAHSHSHAASGAGMSAGGAGPPLGPDADLDLEHGKRAKLMVHTEGPHTPPPMGPDGILGLDPSERTSASPQPSSELQALGTGRAKLFRRASVDLYALGHMAQPGMEPMSPDGAAPPDDLSVICSICEEAWLSTHLEEHSIHCAVLRTLSGNGLSIDAQLTTIANVLEEWLETPLAFPALGPAPNVFHVKNQLMKLIKAARNAAALQPDGSKVPTTRCFSIQAELGEMLETAEQAGKLAVVTQTYAHRVMRLISEKVNLLAETGGPRQRAQGGSDAGDSGTSTPRSMPGMSIEEFEIIKPISRGAFGRVYLARKLATGDLFAIKVMKKRDLIRKNMVESVTNERNILAMAQNPFVVRFYYSFTSRENLYIVMEYINGGDCYSLMRKFGALDEEVARQYIAETVLALEYCHAQGIIHRDLKPDNLLINAQGHVKLTDFGLSCVGVIDRTDNLNGPQPMDTDGPEHEGPDSAWGPSTEGNGYAGGDAMDASGPRPADEGPTSNTSLDGAMQSGSQHGGASGRVSVPGQALGAAASSLGLPPRPVVQHQRIVAPEHESRRAVGTPDYLAPELLLGTGHGPEVDWWALGAILYEFITGAPPFNAETPEEIFDNILDRRITWPDEDDMSCECRDLIDKLLHPNPLKRLGHRGAGEVKLHPWFEGLDWTGLVRNKAAFIPAVEDETDTSYFESKHVSQRSMAEDLDKLRTSVAGGSERSSAQAGPSSGPAQLGAGPSSGPAGGRTQVDRLKDAYHREGSGLRSVGSSNSHGSSHMSRTSYTGQAGAVASGGQMQCGPDSASLDAATVSRMCSSPSHAAHAQMHSSGPESAANPPGSYGGPRHSGNVTGGLVSGTLHPRNSVGSNSGVAPLLLGGVGARNSGSGARNSGSGARNSGSGARNSGSGARASASGSAGASGLSERPSPGSIGTGAGGTMSGLNTCGGTVEGTTDVGSLRGANMYEEAEDAYPDEDYVEEEGVEVDVEEHDEDEEALAGDGDGDGGPGSRPRAGVLLDEPTAGTASGSGDEEGIDLNHDPFNNFSFTNFTGLSAANMEKIQKLREHFNRRTSYSGPDQGGLCIDNK*
</t>
  </si>
  <si>
    <t>C_90178</t>
  </si>
  <si>
    <t xml:space="preserve">MLGADASPDEWDDTVAIVPGGQAGDAAFFPSTTFIATRGLTAALRDVASRTTTTAAPSTPAHLAGLAAAARELHATIFAPYATWLRAARLRRPPGPGRQHLHGGSAAGAAPDADSLHVELADLAMYWLIYAEAANLRHTPEMVWFIFFCAQRSWQAMQVLNHLKLHRDALTALAAQPWLAAHGSGLPAALKSLHAAYRRFLAGGAAAAPGGGPGGLMSEATLTLPYGSVTTAAAATATTAGGGDAESERASVRVTVLADGSVSMPYNPASAATPKKVGMMETMEVTDVDATDDHAAPSGSGAGSSPSDDIRDARSRRRMGTESPSLPLPPSTLNGVGSGKAASASAIAFTANSSVANSHATATAEKTFVGGHSLALSYPHPAAVATAAGGQRHSAFAASAAGAAASSEIHAAGATAAHAFATASRLTPMASTPTAPMWDPRVAPADYRELLLRICPNQAAVAAALAASGCGGAAAAGGTPAAGSSAAGPAADPTKRGGAGACFFLERVVQPLFLFLSEQVFELGQARRQGLESAVRIGYDDVSESMAHPKVVAAALAALPWANTIVSDARAAGFERVDRRTASMGGAAGGGAGASTHMPRAAIHDEELFWSRLLKLGDLTPHAASARIPWMGDMAHYRPQLLKLITGIGASDANATPTAVATAANDSNVRQRERWEQQARRHQRRQQRRYGTESGATSDSDAGGRSEAGSDVEAPALTSAQASQAAAAAQAVSPEAAAELSSLRGANAAADWWARHVLRKTFVEHRSLAMPLLAFARVYQFQLLWFYVLAVWSWADPAELMAWIASSAALHWGFNCLLWSAQAVLSTGAAMKRTGTVIPFYASKQGKPQRGSGPAAPSSGHGLLWWVVQVWLLALCWGALGAGLYIAYIVWPKHDLYGLQCYPLLWSRSCYWWIAVVYWGVIVLYELVYRQLNLGGYARAHIYDSLLRLVPGGGTASAASAASPMYDPGTFLRTGLPYLLGNTALWGAALGLKFAIDWFVLVRPAGKQLAEIMSTNLLAWSFYIPWGWWPEGWPRNYTVDMDPCMAAALVIVLFLLSMVSSSVSYSVACAVLGALQGVRQGLGAIRHWVHIRAGFHRVQVAMRRKLLVAAGAEPRKMESRSFAYRTARTFFKSLGALLLLPFTCVLALLRWARCLPPPRDDKPKSWEQREETLSLTAPFWNAVVRSMRGRDLLSNREAEALSFVAVSLSPASMMATWRRNGSVGAAGTATMRQSAGAAEGAAARGPRETYLPPVAVYVAQIPAMVITGSATAEQLEALQEAYLYLLHMLVAVGAIPRSAPPAAGAVDPAADAAAAAAADAAAHVCPDLHKDNFHPDKFIHMPTRAGSHKRLVARRELLGAVVALVRALGDTGKVYKDTAAAAAQALGAPGGGGGGKAGANALAARGRAIEKLCMALHAVARCMTQMHDLPWSVGVIANRVVVRQHYHQPAVRAALDRGFAALVAVSRNNATAWGAQHLPTYEDFAKVAGWLLAILRPSDEGTAPSNAEALALLADFCAGLLHPELPTPPRVEAMRSVSTLIPHYQETVLYALSSADARRVLERAAASSAGGSGGGSVGGTAQRNGAVASTLPALEGNLAEDEVLFKNDDGAPSELLQYLVSEFPDEFRNLLERCKGLVPLGKGEAPYVLEDFLPFGRLYAHRAQLLLWASFRGQVLARTVDGMCMYGTALAMQAVQDAMMAPPSPSKGGAAGGGGGEGRLRLSGVQKLMVRGIMRDTSLGVEEVVAQLQDVVPGLGPLLERKYGLVVSSQVYAKMAGAASLADRWRAHGIRLLATRYPLLRVAYLEADGEPLTLFKAPDFTYRVTHQASVLVRAVPVQDELEQRRVARAERAAAAAAAAAAAATEYGTGMMAMMGGGGGGSMYGGSAAVPPVAGGNSPAATGVTLTSGSWLQQSPMAAGGGAAAAAAAVIASLETCSILDGTPRGASSDGEDSDDDGGADGATSHGDDGAGAALRLWRRRHTLKHLDAAELEVLFRQQLPVNYYDTSASGVGVILGEGKPENQNTAIAYCTGVVLQTIDMNQDNSLAQAFKLRNATREFEPLGPGKQQQQVAIVGYPEWIFSYRCGLLADLAAATERTFGTQIQRVMAYPSAVRCHYGHPDLWNKLFSMTRGGISKANAAQHVSEDVFGGYNALKRGGLSKYVSYISVGKGRDMGLDSILGFEAKISKGCAEQLMSRDVRFLGAHTDFFRSLSLYATGPGHFINTWLTVQTIQLGVWVQLLLLLGGVGAQGGSLAAALGAVQILQLGTLPLLGYLFNLWLEAGLATALATLFRQFIAGGLLFHIFRSATSAFHLGRATLFGGAAYIATGRGFSLRRKTFTQVFVNYGRSHMYLGMDVLIMVILILVVGNNSGSSLSIPAAAMWSPLLVAAALLAGPFWFTPFFFRLSQVLRDTREFRAWVAGSAARGVPEGWAEWNANQLSALRNDAGVQVPRYRFYSTLAIVLPRAALTSLSAIAAVTGAHFNAPPVPDLLWVLGGSVFFWALLWLWATTRRSYTASGLAQRWRWAKGLVQLTAVAALCFLAAICIFMTQRGLRFSGVLITLYANYQVAQLLVAVAVSWFPKTMAARRLANAAFRQADVALGTALAAVLVVICFIGEIGLVMVDKVQTLVQFNDRYSHAQAARPYAGDDDPAAAAVRGDGGGGGLVAAAAAALRRRIPSHQAFPLLSGAGAPPSGGGGGGAAAGASGVPPGSGWVSPAFGAGAGGGRGNNGGGNTPVVAYGSTNVGGLLAAVQRSPSSAALMSAGGGSGYPAQPLPLPPPPAMPAAVSALRVPGTAESSGAATPTFSAPMPAAPAQAQPQAQASRLGPSRQTSINASGGPSSKDLSWGSSGALSRPIDLSRAPTSSTVVGGGPSRTVSGNVAVSSAVPPLSTENQRYPAATTGSLASANSANSAVNIGSVTSPSASTVVMAAHNRLPPAEDWQAVANAAAEAALARGAMFTPTATFSANINSNSSNGGSNGGGNNAGVRSSLRSSTGSQAAAGPPLAAAMVSAPAGGGGTLELGLPQPAWGSRPTSGTNSTSSAARAAAAGAAVAPRVSGSGSGATILDNVLMPPAGGSDSSNRLSPMRARQTPRAVLPAIAPPPPHAALAAAPPSNLPAIRVSPRRRISGSGSGSNSFAAPPAVADGPLSGWVQPRTMPYDGNSTGGSSSSAAPAARR*
</t>
  </si>
  <si>
    <t>C_90179</t>
  </si>
  <si>
    <t xml:space="preserve">MADQAPQDNKSAKDVEKEQEAMLMAKYGGLKPKKKLLPKDHKFFDSADWAMNKEAQKKGEKPPAPEDQQETLPPRLEPMPVPSRRVSHLDPLDK*
</t>
  </si>
  <si>
    <t>C_90180</t>
  </si>
  <si>
    <t xml:space="preserve">MSSERSHNVTLLAPSGREQPVVLVVAREGVQLQTTEGKDINTFVYETIRKWLPSHLRSKNPGPDDCLDLQIETDKGPRDLRMRCSNSMGVKQLMKDLRDTVEGIMREIDDKQIEEQEREQQAMEQQQSREAPAIQTQTLVDLAPPQHINQGSDGGAMLVQGPPGAGGVAQLFVAHPTGIALPVGSRGLPTPALMEGLNVAAGSPGGVPLKLLAPLLGAYDGRIAALEADLRSRTDTVAALKATVDEVVEENDRLRADAAAAAEARDAALAQASRNAEAMAQANSAAAAAAAAVAGASTHAEEAELLRRENELLITQQGELDGEIQRLHRQLQERAAEVMRVSQEQAALAAAVQQANAKAAESEARSIKLTEALRAAEAKAAALAAQAARSKAAADESSTAAATTKAALDELRHAHAQLQAEAAAAQQRYKIASDGAASLQLELSTQRERGDSLAGQVSALSRECETLRNALGGVEGKLTELQKRDVDVWSRVKEAMSAAEEARLARDTALARCADLERQVELANTRLTTARQATRDAVVDEFSAQVSAAQTAAQHVREELSSAHSAVTEWRARAERLERDQASLTAELAALREDTAATLASKSRLGLASLGAVEKVASLERERDDAVAKLESAQRKAERAARDWQLERQSYENTIRGLKSNIAELEANLSTTRAEASTTRRQADAVGRELAAARAQRQQAEAELRQQIASLRADRDAEVRALSSKIDAQAAAATVAAAEAERLLSSKQEVLARWREEAQTLASRMEAALSDHKRELASKAHEAAELRARCEALAGENVELAGAVSELEAKLDDLQAQLAEAEARAEAAAGQVMGSANREAELQQELRQLQMALDRLHFEKSRMQRAHDPLVAKYDALKKDIRQAAVPAGASAQQYQQQPHLATPVGAAPPAAHGTPGISAAAVAQTLYGVGPGNGAGAHMGWPGSPDGVVHAARVPRGAGGR*
</t>
  </si>
  <si>
    <t>C_90181</t>
  </si>
  <si>
    <t xml:space="preserve">MLNELAELSYGMDQVQIMFAVLDYRIRSPEHKWRCTYKALQVLEFLLKRGSPACLTAAAELVVPLAALANFQYVGPDGRDYGLNVRLSQAAAGGYRPPNALPAGGAAGLRNAGETKGVTFEQNKRQLEQLRQLTMAEYADKVWAAHGTWPPPPEDGPTAAAAAAAPGSTQPGADGQRYPAVAASAGGGFGDAPPAWGSLGMSPPGTAQPAAAAAAEHAHTNGVAHSQQQQQPRRLLVPPPPGSGQKQHQQRHQQQQQQQAAEQQLLLMALDSDTEEDGDESGEGSGGGAGGATAGGGRRGGSGGRDRAGGAGGPQSASTSAASAGGNAALWELLDPTLDVMTWLDRRTGASLGSASSGVIHTSEFPVYDLLTPNPTGGGFGPPSAGGGVAGAAQRATPHFASPPPHYPSHHFQQAQQQGGAGGGTAPGMSAISSPPPPQAIGYAAPLHAPQPLQQRPAHNHHFPSNGSAGGNAGGAFVAGGNPGAASAAVTSVVAGSGAGAAGGFPLAAGVWPPAGPQGPGAVAGRGGVGMRAMAAGNAGGGGMAAAGKPAAAPAGATAGTAATAAAATAAAAPAGPPVNLDSLLAMQLDGLGSSLAGGGGAAGRQANGAAQAPWTVSPAGVRGRH*
</t>
  </si>
  <si>
    <t>C_90182</t>
  </si>
  <si>
    <t xml:space="preserve">MQVRRPEALQSSEPDEISVVCYNLLADVYATPKRYPYVRPEWLAWPHRWAALQQQLASFGADVICLQEVEPARWQEIVSSPALAGYTGLLQDRGRGSDAAPVITNALLWRPDKLGLVWSESRSRALLAAFVFWDGVGQQQLLYVANLHLEGSPYRPNDRISQTRSALQRLEAHQLSHGLSPGDAAVVVCGDFNSGRHETVCSFLHRGRLEGGTTEPHLPQVEVSAVGGEIEGGSRRRALCTVTKTTIAHPYALHEAYSSGGVELPFTRKVQSAGGPGTADMALRWPQHVCRTPLLLRLMEAVPSLASSLDFIWASCNLEVTALYVPVEARHQGLIAHQALPNQHYPSDHLPIGAVLKLKHFYVEAFGDAHPPQPPAPGDPPQAIQDFEGL*
</t>
  </si>
  <si>
    <t>C_90183</t>
  </si>
  <si>
    <t xml:space="preserve">MALAQKMNVPVAAKAQGIVAPAVRPMAAARRVRSSIRAQASQALTVSQSKAVAPSNGAPAPLAQVEEVDIARHMNDRHAHILRYFPTALGVDDFMARTEIVLGGFGFTGDNTIAMTNLCRDEVTQVVKDKIEAAFGSSFNTNGLGAVLTCGVTGMKAGLSHSPVCAGGRERYVFFAFPHIAINSEGEVGAISRPGRPKMSCACGALQKCLVELKAEGVDAAVRAPGLHDPIEPEYSILKQRLARRIRYEKLDPQLMDLPSLTALAERTISDDLEYLIEKAVNPATSDYAVITGVEIHNWAAHLEEGGDPSMEFIAPTKAYVVVNGVKTHLDLMMVPPMSFRQLQLMAARSLADVPPGDICAGQRGSVLQEIPYGYLEKRMGGAATTGTVGRAANPVNLQIAAEWPSWQSRIRRDNNAAPYTLHQLERDMSAPTMDSPELANMN*
</t>
  </si>
  <si>
    <t>C_90184</t>
  </si>
  <si>
    <t xml:space="preserve">MICKLAATPQDARVALDAFASVRASLVRQGRVAPYDTRLAVAFVHMIRDADAPDVLVEALRRAPELGLLLSQTRLHELLQRWGELGELAKIEEQQQDMTQQQDVY*
</t>
  </si>
  <si>
    <t>C_90185</t>
  </si>
  <si>
    <t xml:space="preserve">MGVFLPWYVYPDTAAYSALVRNKQSPPPSPPKPPSPSPSPSPSPSRSSKPSTSPSPSPSPSPSPSPSPSPSPSPSPSPSPSPSPSPSSNPSPSPSPTPGPGASGGIWRPTGPLRWQWQLSGDNFRPLLRSRPQVVDVDVDNVEQLLQQAAEVGDVYVRFEDYAADWAPGLGAGLRCDCAAQSSCAALLHGLAPAAAGAAATAAAVARIVSQADARSFSYVFVTDRVMPDPWDGLPSYFAALMDTRQVSWPDLEKAAAAAAAAAGLSVGAGGGAKPGPLYLQSMDPPFGEELWLSVDLDSTQQLLLEKVMIPRMQYAAARGCDGVELDNVDAYDNVPPASFKSVTPAQRPARGVTPQAQLAFNAALLDAAHGLGLSAGLKNALDLLGRSFADGRRVSDAYDWFLNERCWEFNECDAYGDNIGWPASVMAVEYCDSVRRFGAAGSQGVLRPDCVCPLANAFVGAAGNATLSHLIKTVDLQALGLDCRAYCAAPGVNCVPPAGGKVARCKEPKSVKDVCPRYGITGAKSPAAPGAPPPAGGGNKRKPPRRRASEPPGSSAPRVVPCSPPTVTAITGPVTNTG*
</t>
  </si>
  <si>
    <t>C_90186</t>
  </si>
  <si>
    <t xml:space="preserve">MAMQVDKTREAEEALKPPEPPRPPPRPASTSSGPPASFGLSLGGVPSDFAPEDVERMMQDLLPHVRVLRLQRVPGPVVFELELTSREDVDTVCRRFNGMDVEGCRMWVQPAESHGGPYSGYGPGGGYGGGGPRGRAPSGPYPPSGGYDDRGGPYGGDRGGPYGGGGGGGRGGYGERGPYGGREGPLAPHSSFPGPHRDASFGRGSRGQGGPYGGGGGRGDRGDRGGGGPYGGGPGGPPPGRGGSAYSLDPRFDDPYGAPPGRPHGGGDDRWGRGPGGDRGADMPLGPRASAPMPPPPPPPPPGGAAAGPGERGSLPSSVSQPALPFMDGDRPRLKLHPRSSTQLATAPSTESAAGPEAEGEGEGRRARASAGSEGAQGVASYSR*
</t>
  </si>
  <si>
    <t>C_90187</t>
  </si>
  <si>
    <t xml:space="preserve">MRHSLYPAGEAAYATPDNIAKYGLADVERGMDAAAEQQQGGLEKLIKALDTKPVVPLNLRLASEPQRQVELTVHVDRRGKPQQPGATAAAGGGSSGEGGAGAAAGAAGGAGAAASS*
</t>
  </si>
  <si>
    <t>C_90188</t>
  </si>
  <si>
    <t xml:space="preserve">MQAKGKGLVVVLRTVTTDAVSGRDVAINEFTTFILGKGDFNPLHIDPQVSARVGFQQPILHGLCSMGISVRLVLRRFGGDDPARLKSVKVRFAKPVLPGETLRVEMWAEPSAPPPDTDTSADSASASMLSRREAAPLKVVFRTWAVERKALAIANAAVELHPEGPGAWSRVRKT*
</t>
  </si>
  <si>
    <t>C_90189</t>
  </si>
  <si>
    <t xml:space="preserve">MDPPGAHARRQRAALRHARQEPLLPPPARPALRLSAGCPRLAYLQITSLKTHTLFLYLRIPPPTPTSISPNHPHVRPSPPLGRLGNGLHPRRPHPCNQPPPSPPRTSLPPYLTLPWRAGHTPRTRPRRRTRARLRRLHQLRASQRRRPQRQQPLPPARVPHHLARPRQRQPLQHRRRRRPARLPPPPPPRPAGTGLSWKPHHHSPRQPNHGQRRQQVGRRHHAHVRQRVRHHHRHLEGLAAPHQPALSGARGRAQCALVPLPTCVLTHAQPQLLLILIHSHASACTTLTPQPXPAPTSTLLPNH
</t>
  </si>
  <si>
    <t>C_90190</t>
  </si>
  <si>
    <t xml:space="preserve">MVRGPKKHLKRLNAPYHWMLDKLSGIFQAPKPSAGPHKQRECLPLLLILRNRLKYALTGKEVQSILMQRLVKVDGKVRTDHTYPTGFMDVISMEKTDENFRLVLDTKGRFVVHRISKEEAAYKLCRVRKVEFGKGGVPYVITHDGRTIRYPDPEIKRAAALRKPGAAAAVCKRDGVMQQRLAAAAQPGARMLYEGPLCGPRNNANDSIMLDIETGKIKEFVKNDVGALVMVTGGHNAGRVGKIVHKEKHKGSFEIVHIEDAAGNRFATRLTNIFVIGKEGKPLISLPKGKGIRLTIIQEQKKRYEAGQA*
</t>
  </si>
  <si>
    <t>C_90191</t>
  </si>
  <si>
    <t xml:space="preserve">MFGGAMPMPMPVPAAGYGGPMPMPMGASVGLGGGVVPEILNTTPGVTGEGRRQAVAATRRRTAAGQEGRGEMCQALLDKRLAQRPRTGRFTNTCGRIFANVRCTAGERCNSAHSFAELHPFVQKAFREPRGFLHQPGSLALLSAPVVAYDPLPETLLELRQQAHMQNVLRAQAVADSQRARLHAAAAAGAAAAAAAGGAGGPGGGYAGGSGGPNHQNHQNSNMLGMAVGGGYDEAVQLXXXXXXXXXXXXXXXXXXXXXXXXXXXXXXXXXXXXXXXXXXXXXXXXXXXXXXXXXXXXXXXXXXXXXXXXXXXXXXXXXXXXXXXXXXXXXXXXXXXXXXXXXXXXXXXXXXXXXXXXXXXXXXXXXXXXXXXXXXXXXXXXXXXXXXXXXXXXXXXXXXXXXXXXXXXXXXXXXXXXH*
</t>
  </si>
  <si>
    <t>C_90192</t>
  </si>
  <si>
    <t xml:space="preserve">MASRFEEGEGPPQPPECANCGAVENLLRCSRCRTEWFCSLSCHKSYWPFHRQHCRRNEFADAVEEGGGDARFAAWLRRHGKQAVIGDAPKYSLEERQRVAERERREARQARLMSRQDAAWAAAVQTIAPGMGMECSRYSWTQNQSHVYVYARLLERGDSWGGGGGGASRLRVHLTPERLSVSLVHAGGGGGGGSKMPGSQPLPLPAAAGGDGGAGGPRTGPLAEAGSFRDDEDDERVEEEEAEVLFGGRLFAAVKAELSTWFVVHSNRPSPGPRPPASADDGVLTVSLLKRCRRGHYATGTTNANTWWRSVWAAADCPPGEALTQAHPPTTYYWSEYEEADLPEEGHLPPALPSPPAPATWYQKRQQHRPAAAALPAQMLSEQQHMDVEMEAAAEAEQKAASRWRGGKPVGRGQGKLEPSHVVTALAAGGADG*
</t>
  </si>
  <si>
    <t>C_90193</t>
  </si>
  <si>
    <t xml:space="preserve">MHTLSATHLKAPRLAATPRRLQALATVPRAAAVGGPVATRPLLLHAGETTISLPFSNEKAQELQVAIQKLFQTFAEKQKAQRPKRWDMMEWQHKDEQVGIEIFCNPNAHTTAFDAKLLVTLWSQGAVSGSGLKVTTEARLSTFTSDLDSLLQG*
</t>
  </si>
  <si>
    <t xml:space="preserve">MAPGDDYVEPGAGADTEAEPEAAEPEAAEPEPEAAEPEAAEPEAAEPEPEAAEPEAAEPEAAEPEPEAAEPEAAEPEAAEDAGAGDDSYADDAFHEHDEAADDTEAAEPAAAEPEPEPEPEPEAEAEAEAEAGNTEPRGVGEEPTADAAEGPEGGGEEEVPEHSGKILTYISPSFERAASAVYRIQADPEQLAAAKEAVLASIASAAPSRNASSVARASSGSASGSASGAAAATAASGAASKRTGASRGASFSSAAPAAAPEASAVSAASSSLRKQQSGGSAAAATDRPQASAPSASGAPSGAASRATSFVGAGQLSQSQSQSQSQRQGSRPGSTEPLEPSAPSTSSAAAQPPLLPRGLSFASNTSGPVRRAPSTSTSSMAAAPPPPLPPLPSSAAGSRPRSAASAAASASSPAATSDPAAPASPPPPPEPSSPPPPPPPPHHLSTTRVQPKGPLDACAAQSASEHVRTVWSTANICGIRSLPNALNPDFRERLYQELVAAAQRERAGDTSGDRGRRADLSYGLEGGPLAMPLSVGQKQVARIHPLSGMFTQFEYLPSEYDRVKLMGKFDRLKHKLSQTTPSEFVVRAPPAPPRGAPAFSEFAYVTDPAEAYDSSVLADNDVGRSRVVAGPFYPAGRPKSATSLKGRLDECMMGLCRQLSEDWPTGFLQIFEDSNGSVVVSFDKSRAVSEGDLTSYMNTLAKRHHLVAAFHLLKDATQWGLVDADTGAVFYVLWPPWVRHKYLGPHAAAAFGEAANGRPGTRGSDSSDEEGGGGGGGGSGGAYDGEEGPRSGGGLLESYGDGASMGLGSTATGMGGDGYGRMGSAMRAG*
</t>
  </si>
  <si>
    <t>C_90195</t>
  </si>
  <si>
    <t xml:space="preserve">MSAFKRSKHAAIALRKVRAGLTKLTCFAGLVASTLWAIHRVERLAAAPTASPRAVLVARWLMLACHCGGGAALLLEVDGCGDLVDAAALAGWGVAAEPHFDRVWLSSSFTDLWARRWNLTVSSVLKAAFYEPAMEGRFFADGPSGTTSVSSASRAAAATPADSSSATPFQTPATPLAAAVAAAPATADARPSHAEVAAWAAAAGADTPTAELNSDEPIPTIALTAADATAGATDSTAMTSPTSSHRSRSDAACSLDPSSSGSRTLLQSEWSAGRSSAAAATSPHLPSGDSCSGDSFQRDPVQSCAGLLATTAGAEAAEVGCGDQVKAEAAAEGVPAAEKEEDGETGPAGGVSPNGLRRRRVNSQRPAADPAADSTQAAPAPTPARAPAPAAPPSVAHSCVSSSRGGGGGDVRLRRFLSGLLTFFASGVWHELVAFTMTGRTTGGSWLLLFTLQAVILMVESELRKATRRAGVRVPLWAARVMTQLLFMSMLSVLWYPPMRTTGMVDALMAQGDRAVAAAAAAAARLEAVLLPAVAAVVPAAAGGGGAGVAQGVRAWLLSAVTAS*
</t>
  </si>
  <si>
    <t>C_90196</t>
  </si>
  <si>
    <t xml:space="preserve">MADDLDDWETADIESTLSKPAPAPAKPAQTFETKGEAIRAKINGPDMSQFEDEDANFSAPVEHSVPAPQPKKKEEKKFREERINPDDVPLDDPVLEKLRQQKLVEQADYEAARELFGGVSTLKPLESYMPKTLKEFEDFAAELVSRHVVEHGESKHYKAFIKALIKAAVEPLGSEEVKDLETCLAGVRADKIKKKKEEEDKKKGGKKNLNMGKKGLSAGLDDYVYEDNLDNDDDFM*
</t>
  </si>
  <si>
    <t>C_90197</t>
  </si>
  <si>
    <t xml:space="preserve">MQTTMTRPCLAQPVLRSRVLRSPMRVVAASAPTAVTTVVTSNGNGNGHFQAATTPVPPTPAPVAVSAPVRAVSVLTPPQVYENAINVGAYKAGLTPLATFVQGIQAGAYIAFGAFLAISVGGNIPGVAAANPGLAKLLFALVFPVGLSMVTNCGAELFTGNTMMLTCALIEKKATWGQLLKNWSVSYFGNFVGSIAMVAAVVATGCLTTNTLPVQMATLKANLGFTEVLSRSILCNWLVCCAVWSASAATSLPGRILALWPCITAFVAIGLEHSVANMFVIPLGMMLGAEVTWSQFFFNNLIPVTLGNTIAGVLMMAIAYSISFGSLGKSAKPATA*
</t>
  </si>
  <si>
    <t>C_90198</t>
  </si>
  <si>
    <t xml:space="preserve">MLGNPGGLDPSGARGFGYGQQAGQAGFPLGALQGGMQGGLPGVRTGIAGLQAGAAGPQQTAQNRFAAASTLQSNLQQQLGQYAQAQGRPLTGAQLANGVLAGAAGAGVRAQGIGGLAPLAAMRQPGVDRAANLSLAANLNAAAAGAAGAGLAGLQGYAAAQNPLAAALQNPQRLTGLGLNAQLTAAAAAGLGGLQGGNLQSRLQMANAGGLGLLQQNLAGAMPNTNTNTHELLAMLNRQQQQKQQQVAQQHQQQQMPGGANAFNALNNLGLSAAGFGAVGGGVGNLGGPGLGLVQQSAQQQVAAAAAAAQQQQQQQQQQQQHGDQDGPSFDNNDFPSLLANAXARQGRANAEAMGAAAAAAAAANDPFAKLGLRTAAAAVAGGAGHAGAGAGGAGGDFQIQNEDFPALPGTSTRDGMGGAGGLAQQQGVGRGAGASGFGAEHLQQLAAAAGQPGSAEYEAYLRLQQQRGLAPGLLGPGGPGPMGGKGVGPGGELQGGAAAAKADRFGLMGLLPLIKMTDPDLTMLALGTDLTGLGLNLNAPGDLHSTLVSPLADNPIKAEPDFDLPSCYKFVPQRLQPGYLSKFKEETLFYMFYSMPGDEAQLLAADELSVRGWWFHRRYKLWMLHAPGAATQKSQRGERGSFLIFDINQWEIVQKADLEILYEDIEVAPRLPRNAKLTGGGQGGAGGAQGPVGAGGAQGQQPGGAGAPQSQGQAGVPGRH*
</t>
  </si>
  <si>
    <t>C_90199</t>
  </si>
  <si>
    <t xml:space="preserve">MPTAAATVANLYEDRIKAKKSLGQNFMMDDTILRDIVAAAAVGPGDLVLEVGPGTGNLTKHLLAAGARVTAVEKDDTLYGRLGVEYQQVPELQLVHGDAVKPHHXXXXXXXXXXXXXXXXXXXXXXXXXXXXXXXXXXXXXXXXXXXXXXXXXXXXXXXXXXXXXXXXXXXXXXXXXXXXXXXXXXXXXXXXXXXXXXXXXXXXXXXXXXXXXXXXXXXXXXXXXXXXXXXXXXXXXXXXXXXXXXXXXXXXXXXXXXXXXXGRLVSDLHLMLQHEAGERLTERTPGGREWRAANIRTLFYCRPKYRFRISRFKYDPVPGVDGALVTFALRPPGARLQVPSEQALMELXXXXXXXXXXXXXXXXXXXXXXXXXXXXXXXXXXXXXWGGAGAVESALAACGLDVDARAQELTLEQFAALSWQLHRQRVAELGLKPPAPAEEQKAEAAPAAGGCGAGSGQGAEAGSSRAGREER*
</t>
  </si>
  <si>
    <t>C_90200</t>
  </si>
  <si>
    <t xml:space="preserve">MQQYVVSTLASLSSQLDNLRALVASHPHTHVAQLGNSARATLVPGSALLASGLTGGLPLSLLGGLGLAGGGGLAGWPGSAAGAGLAAARSGLVRWPNTVGPSSSMASIDMLAAEALVGLGLEQDEVAPAAAPAAAAGARGAGAGGSAAAARGARLGGMAVPESGWEVEAAMWPPAQEQAGGSRGPPAHQPTRSCRSLRHLAMTLPPVQAQGLQAVPAQQQQQQGQAAALRNGAPLCTSAEPGDVAPDGAAAATAAPAVAAATPEAAAGAEGPQGAEQCEVFQNAQANDAIANGVNGASGVGIGSRAAESMPGTETRASPDAAEAAGNPTSADAAARSHLGAPATDAPGPSAFGSQEKEEEEQGLACRRLMPLLSGQAAAQRALLSQAGLTRPTAAVLPRRRTPYWEGPAEELPPLEREAVRDLLLGNDADAVSPGDPESQDAAEAGARDDDLEDGSEVDEEAEAQRRAAGITAARVSGVAEASRRKRRRGSKPGSGLPLPIKVYVGRRPGPEDIGKERPYAEGYFDPQAYMRREPCVLHDGEMLLPTK*
</t>
  </si>
  <si>
    <t>C_90201</t>
  </si>
  <si>
    <t xml:space="preserve">PSPPPYPVKPSPPGQGSDPTRVRPAGPKPAANPRCRKPDSPPKPQRVPAPPSPLPAHRCAVPAPPAQPSSP
</t>
  </si>
  <si>
    <t>C_90202</t>
  </si>
  <si>
    <t xml:space="preserve">MEADVDWSRYPTFAQLSEYLALRVAGSLGRCSLASAGKSVQGRDLWAVTIGDPAGVYYPDPTNPDVPFPKARAAYIGVMHGDEKGHISAVLRLVGELCDPLSEPKFAPGGVLDSNVTDLLGSTVLYVLPLMNPDGYTATQRYNANGVDLNRNFYTSAFPFAMPTAADGYALQPGTSNALYNAAADWTDNGGGGAHEPETQAVMSWLASVRPHVSADLHGGALVGSYALDACDSRGALLDCPSPEAPLPGYLANVYSMNHPSMRFSWGEVQASRQVQFFNGTTQGATWYPAIGTIADWLHHTYRRHMLTLELHYYKYAMFLNDKLNMYATNRPSMLRLAGVGAHMGLRALLRDAASGAALAATVTPQQPAGAWAPEVESGGLVWKMAMPGVTYSGTIYPYDPADSSIAYEPIPYSFVVPYTWDDVLSKVPRANLSIARVFRAVRVGGSQASTATAPPPQQPPPPNAPQPPLQQQQQRRRRR*
</t>
  </si>
  <si>
    <t>C_90203</t>
  </si>
  <si>
    <t xml:space="preserve">MALSVVRWYRNTNGNHIESGFEYMKFQIGAAAWWWKYFTAARAVALGYNMMAIDQDTMMTGDFYRFAKSPAGREYNMWFQAEDPNAINAGTWACLIMNVPPXXXXXXXXXXXXXXXXXXVRWSEDASLLSALDPALLLGEKGRFYRQEQTILTDTLFSCMAGRPVHRAIMYEVRRDDAWAKIGGKEAYQKYIDSLTIDRWWYKTLTLDRELADYVGGEAWPDMAASARDGEGRTNVTFRTATLYQPHANGQYPMLLGGRLFSDPGPLTRAFRQSFRDLGVPQMPDQDDPSQAAAANATKPELFAFTNIDFGDHFRGGWLESTWLFYGRYGYWNKAMSPRHTNLMSHVHAHLGASDESKVHVLQHIGWHNWHLAASLAGGPAHIFFATQQDEHALMTLSRGVVAYAPGVIHYGLSRSQYLDAVEALGQVAVALNAVAAWPPADCSSDWVLTESGRNLTKPIRHTVPWVHLNTRHMVQAFGQSVDQVKCDWTGFFTYGCTRNNNGHGRGLLGVEFDALLELKNVHGPDAEHTLRLVAPPGSNPAPPPALSTAVTGVRHSDLVSWNADLVLGLSRWGQPLWLDRLVSIEGGLGGRAAAAYTAWRTQCRGLRYRELAANERDDF*
</t>
  </si>
  <si>
    <t>C_90204</t>
  </si>
  <si>
    <t xml:space="preserve">MSTVGFTIPCSWTYLRIGTETLASSSLSPPSTTSLKAQVSAAALTATKNAAALYGGAVYLHHQHQQQQQQAAGTPPPVASLTLSGVTLTENTARYGGAVASDVGTNVLLVQKNGATLSLIKNNTAAQQGGAFHVAGVLTSFTLADGSSVMHNKATAGDGGALYAGGHVTQLRLSGGSQLSGNSAGGSGGAVFAVGTSLAALPAATRADVRSRLAAVLPTEWADMSGIVAFVAAAVSGAAASLSLQALVLEGGSAVSGNAALSGRGGAIAGDGHILSLPLLGASAGGGFMAGNTAATRGGAVATDGLIGDVTISAAAAISGNTVSAGGTGGALYAGQGLLSLTVNTGAAITGFTAAQGGFAYAGQVIGTVTIADGSSVTSNTATSGGAFLYAGYAVARVLLTTGSSVSGNGGSAVVFSGGVMGSLELADDSHLHHNTGGGVYAAGVPLADCPTLAAQVAALIAGTVAPGQRSEAPVAAVLEAVRGGKAGIGRVSVRGRSSIHHQQATGAAISSTAIGGAVGSGGHILGVFVSDSSVYSCGAYSGGVVGSEGIIANVDIRNGSRLYDNTATMYGGVLYGGMGIFNTRLSGGSKADRNRADAGGVLAGRGVLAGVAAERTTFENNLATSLGGVAYAAVLITDWAMSDGSAALGNGAVTATAETLGTEPFYNFELQEDMYHQLCLFVRRLNASAVPPECTGGLPYPDDYARGPRPARNVSFALAPVLPGLLTQLGLAINSPVWTGINVTGAGGALFSWGNIDKFVATGNTRIEGNRAERYGGFMAAVGLIRGLQVSSGSRVVANRALWSGGMAFAYGNITDLVFRDNTSVTTNVAYMGGVVTTLTGIKRFRVVNNSTFRDNFVNATGAAIYLGGWIHENTVMIGWLGDLDDMLLANNSGFYANTALWTAGAIYVGGNLTNVLVQNNCGFEKNNATSGGGVFHVIGNVNNFVCERGCRMSGNYAQHAGVFLVHNNVWNFTLQHDSVIEDNISGGHGGAHPTITIRYGGTPVRIAVHMCAVFSIYGEGDLRNLTVRGNSHVRGNVALADGGAISATGPISNVVVSNGSYFGGNLAKGGGALRSNSSVTSVLVTGQSSMFNNSAGDDGGGVLSCNGDLRDFVVADGSALDSNRAAFFGGALRVAGSMQGLQVRGGSRAVNNAVTGRGGLLWCGGAASDVVVAAASNLSRNSATREGGGLYVGGRLARVSVSGVARVEDNSAGKLGGAFYAADGVEGFFAGVQSTLSRNRASSGGLLASNGSIVSFIVTSACDVSENAAFLDAGGAVYGAKDIREVEVRDGSAAWWNDAREKGGFMYAAGSITDFIVSSSVFAFNRAGLLGGVVAAAGSLEHVALMLGSEMHDNRVSGLGGLGGALQAGAIVDVAVSGGSGMWANAATENGGAIHSASSIRGLSISQQSRLDNNTAGASGGAVFAGEDVSSLFLLEGANMTGNSARDHGGAVACSGRLANMRLEDGSHLSFNAAGKKGGAVYAANVELTASRGAALLGNAATWGGALYVQRALDWLVLEAGSRLAGSRAGDSGGAVYIVGDGAAASNNASAGATATAGSGPAAGPSSVVVRGSSVVEDNVAAAAGGFLFSIQGNISSLQVDDRSSLANCTAAGGSGGAVYSGGAIASVRITNGSSVKHNSASQMGGAFFSALGLDEVVVWGGSSLSANQAALDGGAVAALGVMRRVLVAEGSSMDDNRAVGGRGGAVYTPNALANLTVAGGSSASRNRAAGGGGLLHSLPGLAALEVMGGSTLDGNIATAGDGGCVVAQVVARVRVSGSTLRNNRAAAGYGGCVSSRNVSSVVNAITTAGNVTTAIPLDWVVVGSLLSNNTATAEGGVFYMNAAQNSATASTLQISDTEVVGNRAEGGRGGAFAVVGNCHVDVTGCSLANNTASTSGGTLALWDPAVASAASLRRRHRRSRSLLQLTNSGSISAAGITATQAIADVYPVNSSAASRFDASSSVFSFSLAEAGDGGAVWVYGATHAMLQGCSFGHSRAHSDGGAVALAGVAAVVVLNTSVSRCRAVVGHGGGLSAVGSDQVVITGSDLSSNAAVQAGGVYIAPPSPLLSYSSAPAILIHDTRMNDNSAGKLGAAAALPSANYPGFAGGLFVGYHTASVLVSQSDLGGNCAWLGSAVVSLVDRSTNTSDLRGMDSAGLVAWLEAGSNATSSSDAGSTGATGASSTTTTTTTTMLQRLGNLTSAMQDFVVSAPGDSADAELVEHASSFMFVQRTLLNDPAADNNCSSYHTDTGADLVPAERQSSAVWVDDIDTHGVFSDDACSYRDGVCLTTSLTAGLTWLEGPAAAGTMRINGQLESVVRSGRRFSLTVILRDEYGLPVSTILEGGEYNGTIRLLRLDLPAARALLRDTPQLLPALAAPRDGTTSLSCLPDTTVVVLDNPDPLNSTALTTNASACSPDKAVAYLVATGEQGLSVSFAERGTLQWSDLEVRGWPGGNYTLAITVTGPSPVSPVFLPIFLDGCDFGEYLDTSRSTSTSTSSSSTSASSPADGSADSSLSGVLAQLETASCVPCPRRQLSQVSDPRPLLGAEDSFPASLPDLQAGVHAAQAVCARCPDHGVCPGGRVVVPEPGYWHSSPTSLYMIRCPNKAACVGDGVVDVSGTTSTAATNTDSTTVAMAETLDSIGSADTRTLRLAVCQEAWYAGSIDKLLAGTNRLTLPPTNLTTWPCVLANDNGLVAGGGAASPQLYTQQQCAEGHAGNLCAACQPGYVSSPDFTCEQCPEDATAHTAGIAFLMLCVHVYFITWLAIQHFREIAPRHSDKEDGDDEGAGGDSSGGKEGPGDRGGGGSDGGGESASLGEVIKLGVLHFQQLLIIWRLNIDYPPIITRYVGAMGAATTSLTSFFAYQPACLLGPDLDSSEQSRLAYLYGVMSPFIALACSLALWSLCYATFRKFFWWWSVNHSARPSQAPQQRQHQQQSGGSKRGPVLGWGKIHSVVMDSGGAPQPEALEVRTAAEDGSGSGRPGGNAGGRSSSGLGMQHRRKGHADTDMPGTQSPYKPPLSEDEMAVPALNAKTDSPTDFTALWRMQLFVVVLVAVFYLYPAWADVGLSTFACFVLDASYGPITPDQKCYTGEHAAFFVPIGIAILAVCCLLPPVFTLVSLGRTSLDERQYDGRTRLMYGFLYKPYKSSLFWYDSLMQLQVLGLVAVSVFGRVMLVEYQALMMLAVLLVFSSINVLARPLTSDALNNLQFFSSAVLCTTIALSLYFVLGDYLPIAQGGEVAVALIIIVMNCLVAAIFLSLKAVEIRQQAAEAWAWLAHGGCSACAARYCCCCQRPGSWWRRWSGPKQAQPRDAPLEINDLEEGMRIPLEADPNSSKLPADPNDGISDGAGSGSGPADRQADGESCMSAAWWKSCFQPPADDQPPASATEAAAAGATAAPANAARGMGAVAGKEYVHVAGPTTATPVLPIVPIVPLSMAVALVTARVVPADPSSSGSHSPRMGARLDPAAAELMQESISVATHDIASTGSSTANEIDNPQPPPRAPAPAERRSTGSCSGVHEAVCETAQVDAGAATTAAAAAATKQESM*
</t>
  </si>
  <si>
    <t>C_90205</t>
  </si>
  <si>
    <t xml:space="preserve">MERGLWGAGRRLQGSPLDNATLFWVIIAVSIVVGLIILAVVIWAIVTKCGRAKSAPVVPYNDPVKAATAAQGAHPGGPDQHLAGKGMDLEKGMIKSAYTAPDVQAVNGMHAAPVILPVPPWEANPQALPPGIVLAPVTPPTFNALFSNPRLASEPPYERLVLLSSRVHNVELVARAVLPNVAYVAYDWKNFTLQELLRYIKKVLGTQKVVSIAVVAPGSKPGSVGLLEGSSTTPEKLATKTELSQFWRVLAGCVALSGTADGRRIDLLGCRLVEAPREGAALLRELWNLTTVPFAAADDALGGYMLSTFMEEPTTKQLSLISSTIPAIDLYFNRHALLGVPPPGSAEAVAMAPPLVASAAPLPPGPPPPGAIGPVGSAPPMAVPAGAGQAVPPGAAVPPGAVQAAPLLGAVAAAAAGAAAVGTAAAVAAAHAPPPPPGPAPPPPPGSAPPAPPGAPPGAPPAPAPAPAAAQAPPAVKAAALPPSVPGGDIFTRFNMALAQRGKTPDAAFTEGDKNANGSLSTDELTALMLAHVPDASSMDIKHFMAMLDTENEDGVLSRSEFVLGLPENVRIQDLVRSGRDDDEVVLRLQEYLTDNEAVIKDTMMEFDANANGELDHRELQQLIACIPGLAPPEKKFILAFLYHHDANKDMKVSYVELRKALDQFGKPPPAVAKSAAAAAAPAAAAAPAAAAAPAATAAGQAVQAGQAQAGQVAQAAQVQAGQAAAAAQVQAHAASGLAQAAAGQACQAAQAQALAAQAAAGQAAVAAQAQAQAVAGQAAAAAQAQAAATDKALR*
</t>
  </si>
  <si>
    <t>C_90206</t>
  </si>
  <si>
    <t xml:space="preserve">MLPATAVVLLVILASRNVHGAATTDRLPAAHDPLLGGEDTAVSSSSSSXXXXXXXXXXXXXXXXXXRRSLVTGPTTGAPMVPCDFAIDPSAAAGDPARCRLQCDAASVGGAVPDVAVGADLHACLLAAPAGSMAGVNVVATSRVVAVSGTPPSTADWGFTLGANAVALRLRGVVNRAPLSYYGALVHCTHCADVDLGVTATSLYGAVASDAALAAAAAATAAGRDVGTGAVHLGAAADVDAAYVRCTNITGAAGWACLAMSFNPAQGLSARVREVQASATATYWPAAATACADFAGGGLLVGGGAVLVRPGSAYMAAGTDTCSAAATAAAVSVTFTGATPGMVSGNSGGCGAFLSVLGCGSVPVSG*
</t>
  </si>
  <si>
    <t>C_90207</t>
  </si>
  <si>
    <t xml:space="preserve">MAMISQRQCGLRVASSLSSRSSPAVMPCPMRRQSLGRAMTGVCRAQKVSDLPASLKKIVGAFQMVPDPMARYKQLLFYATKLAPMPDEDHIPANKVEGCVSQVWVVPEMRADGLIYWRADSDSQLTKGLAALLVTGLSGCTPAEILTVQPEFIEMLGLKQSLTPSRNNGFLNMFRLMQRKTLELVAASGASASAAAAAAAPAGGESVPQAATAAATAATSSTNGAHASTPAPAPEAPAASAASTSRTPLQDGMRRKLTEALKPSTLTIIDESAQHAGHAAMMVAKPGKAGGPGETHFKVEVVSEAFEGLTQVKRQRMVYQLLADEFNMGLHALALVTRTPAEASK*
</t>
  </si>
  <si>
    <t>MRSLSGSVALGLGLLLGTFLLGGSARGLLAGGSPAQAAGSFDSKEGCATIIEQGMYKTFYDRGAAPDEYMSFTAAVCSLTLTADLYPALPASEYANFQQVVAQLAPNLKSTRWSSTSAFLDYWTATNDPDVASATAMGAYAPYARVRAYVLTVCRGLSTASAPDLTDTDFELAGTVLTTSTRSTFMSCVQLEAAGLQLLRTSAVGANPFTMRMTFDASTASNPASMIKVIEPVLSSPSSAVSCAFTTASGSTVQWEDDRSFTLQDKATITVSCSIAPAASNNGRTTAVALGFYVDGSSVSYAATLFNGLPFPPSPAISCTHWRAPRRPFWSWWGRLRLRCLLVASSPRSGRCLTPCTQPTKRSTSRPLKSTPCKPRSTILNPRPLKLTPYKPRSRTLRPRPLKLTPYKPRSGTLRPRCRPHHHLWTCSVCALARFACSSPPATPLTVTGACSLCARAHHSRPYASAQL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</si>
</sst>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222222"/>
      <name val="Arial"/>
      <family val="2"/>
    </font>
    <font>
      <b/>
      <sz val="12"/>
      <color rgb="FF222222"/>
      <name val="Arial"/>
      <family val="2"/>
    </font>
    <font>
      <b/>
      <sz val="10"/>
      <color rgb="FF222222"/>
      <name val="Arial"/>
      <family val="2"/>
    </font>
    <font>
      <sz val="11"/>
      <color rgb="FF222222"/>
      <name val="Arial"/>
      <family val="2"/>
    </font>
    <font>
      <u/>
      <sz val="11"/>
      <color theme="10"/>
      <name val="Calibri"/>
      <family val="2"/>
      <scheme val="minor"/>
    </font>
    <font>
      <sz val="16"/>
      <color indexed="9"/>
      <name val="Palatino Linotype"/>
      <family val="1"/>
    </font>
    <font>
      <sz val="12"/>
      <color indexed="9"/>
      <name val="Palatino Linotype"/>
      <family val="1"/>
    </font>
    <font>
      <sz val="8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3C7AC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9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/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/>
    <xf numFmtId="0" fontId="20" fillId="35" borderId="10" xfId="0" applyFont="1" applyFill="1" applyBorder="1" applyAlignment="1">
      <alignment horizontal="left" vertical="center" wrapText="1"/>
    </xf>
    <xf numFmtId="0" fontId="22" fillId="33" borderId="10" xfId="42" applyFill="1" applyBorder="1" applyAlignment="1">
      <alignment vertical="center" wrapText="1"/>
    </xf>
    <xf numFmtId="0" fontId="21" fillId="33" borderId="10" xfId="0" applyFont="1" applyFill="1" applyBorder="1" applyAlignment="1">
      <alignment vertical="center" wrapText="1"/>
    </xf>
    <xf numFmtId="0" fontId="24" fillId="36" borderId="16" xfId="0" applyFont="1" applyFill="1" applyBorder="1"/>
    <xf numFmtId="0" fontId="24" fillId="36" borderId="23" xfId="0" applyFont="1" applyFill="1" applyBorder="1" applyAlignment="1">
      <alignment horizontal="center" vertical="center" wrapText="1"/>
    </xf>
    <xf numFmtId="0" fontId="24" fillId="36" borderId="24" xfId="0" applyFont="1" applyFill="1" applyBorder="1" applyAlignment="1">
      <alignment horizontal="center" vertical="center" wrapText="1"/>
    </xf>
    <xf numFmtId="0" fontId="24" fillId="36" borderId="25" xfId="0" applyFont="1" applyFill="1" applyBorder="1" applyAlignment="1">
      <alignment horizontal="center" vertical="center" wrapText="1"/>
    </xf>
    <xf numFmtId="0" fontId="24" fillId="36" borderId="26" xfId="0" applyFont="1" applyFill="1" applyBorder="1" applyAlignment="1">
      <alignment horizontal="center" vertical="center" wrapText="1"/>
    </xf>
    <xf numFmtId="0" fontId="24" fillId="36" borderId="28" xfId="0" applyFont="1" applyFill="1" applyBorder="1" applyAlignment="1">
      <alignment horizontal="center" vertical="center" wrapText="1"/>
    </xf>
    <xf numFmtId="0" fontId="24" fillId="36" borderId="29" xfId="0" applyFont="1" applyFill="1" applyBorder="1" applyAlignment="1">
      <alignment horizontal="center" vertical="center" wrapText="1"/>
    </xf>
    <xf numFmtId="0" fontId="25" fillId="37" borderId="30" xfId="0" applyFont="1" applyFill="1" applyBorder="1"/>
    <xf numFmtId="0" fontId="0" fillId="0" borderId="30" xfId="0" applyBorder="1"/>
    <xf numFmtId="0" fontId="25" fillId="37" borderId="30" xfId="0" applyFont="1" applyFill="1" applyBorder="1" applyAlignment="1">
      <alignment horizontal="left" vertical="center"/>
    </xf>
    <xf numFmtId="0" fontId="25" fillId="37" borderId="30" xfId="0" applyFont="1" applyFill="1" applyBorder="1" applyAlignment="1">
      <alignment horizontal="center"/>
    </xf>
    <xf numFmtId="0" fontId="25" fillId="38" borderId="30" xfId="0" applyFont="1" applyFill="1" applyBorder="1" applyAlignment="1">
      <alignment horizontal="left" vertical="center"/>
    </xf>
    <xf numFmtId="0" fontId="25" fillId="39" borderId="30" xfId="0" applyFont="1" applyFill="1" applyBorder="1" applyAlignment="1">
      <alignment horizontal="left" vertical="center"/>
    </xf>
    <xf numFmtId="0" fontId="25" fillId="40" borderId="30" xfId="0" applyFont="1" applyFill="1" applyBorder="1" applyAlignment="1">
      <alignment horizontal="left" vertical="center"/>
    </xf>
    <xf numFmtId="164" fontId="0" fillId="0" borderId="30" xfId="0" applyNumberFormat="1" applyBorder="1"/>
    <xf numFmtId="0" fontId="26" fillId="37" borderId="30" xfId="0" applyFont="1" applyFill="1" applyBorder="1" applyAlignment="1">
      <alignment horizontal="center" wrapText="1"/>
    </xf>
    <xf numFmtId="0" fontId="0" fillId="0" borderId="30" xfId="0" applyBorder="1" applyAlignment="1">
      <alignment horizontal="center"/>
    </xf>
    <xf numFmtId="0" fontId="27" fillId="0" borderId="30" xfId="0" applyFont="1" applyBorder="1"/>
    <xf numFmtId="0" fontId="0" fillId="0" borderId="30" xfId="0" applyBorder="1" applyAlignment="1">
      <alignment vertical="top"/>
    </xf>
    <xf numFmtId="0" fontId="25" fillId="41" borderId="30" xfId="0" applyFont="1" applyFill="1" applyBorder="1" applyAlignment="1">
      <alignment horizontal="left" vertical="center"/>
    </xf>
    <xf numFmtId="11" fontId="0" fillId="0" borderId="30" xfId="0" applyNumberFormat="1" applyBorder="1"/>
    <xf numFmtId="0" fontId="25" fillId="42" borderId="30" xfId="0" applyFont="1" applyFill="1" applyBorder="1" applyAlignment="1">
      <alignment horizontal="center"/>
    </xf>
    <xf numFmtId="0" fontId="28" fillId="0" borderId="30" xfId="0" applyFont="1" applyBorder="1" applyAlignment="1">
      <alignment vertical="top"/>
    </xf>
    <xf numFmtId="0" fontId="26" fillId="0" borderId="30" xfId="0" applyFont="1" applyBorder="1"/>
    <xf numFmtId="0" fontId="25" fillId="0" borderId="30" xfId="0" applyFont="1" applyBorder="1"/>
    <xf numFmtId="11" fontId="0" fillId="37" borderId="30" xfId="0" applyNumberFormat="1" applyFill="1" applyBorder="1"/>
    <xf numFmtId="0" fontId="27" fillId="0" borderId="30" xfId="42" applyFont="1" applyBorder="1" applyAlignment="1" applyProtection="1"/>
    <xf numFmtId="0" fontId="0" fillId="0" borderId="31" xfId="0" applyBorder="1"/>
    <xf numFmtId="0" fontId="0" fillId="0" borderId="32" xfId="0" applyBorder="1"/>
    <xf numFmtId="164" fontId="0" fillId="0" borderId="0" xfId="0" applyNumberFormat="1"/>
    <xf numFmtId="0" fontId="26" fillId="0" borderId="32" xfId="0" applyFont="1" applyBorder="1"/>
    <xf numFmtId="0" fontId="27" fillId="0" borderId="0" xfId="0" applyFont="1"/>
    <xf numFmtId="0" fontId="0" fillId="0" borderId="33" xfId="0" applyBorder="1"/>
    <xf numFmtId="0" fontId="29" fillId="0" borderId="0" xfId="0" applyFont="1"/>
    <xf numFmtId="0" fontId="24" fillId="36" borderId="30" xfId="0" applyFont="1" applyFill="1" applyBorder="1" applyAlignment="1">
      <alignment horizontal="center" vertical="center" wrapText="1"/>
    </xf>
    <xf numFmtId="0" fontId="25" fillId="37" borderId="30" xfId="0" applyFont="1" applyFill="1" applyBorder="1" applyAlignment="1">
      <alignment wrapText="1"/>
    </xf>
    <xf numFmtId="0" fontId="25" fillId="37" borderId="30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24" fillId="36" borderId="16" xfId="0" applyFont="1" applyFill="1" applyBorder="1" applyAlignment="1">
      <alignment horizontal="center" vertical="center" wrapText="1"/>
    </xf>
    <xf numFmtId="0" fontId="24" fillId="36" borderId="25" xfId="0" applyFont="1" applyFill="1" applyBorder="1" applyAlignment="1">
      <alignment horizontal="center" vertical="center" wrapText="1"/>
    </xf>
    <xf numFmtId="0" fontId="23" fillId="36" borderId="16" xfId="0" applyFont="1" applyFill="1" applyBorder="1" applyAlignment="1">
      <alignment horizontal="center" vertical="center" wrapText="1"/>
    </xf>
    <xf numFmtId="0" fontId="24" fillId="36" borderId="21" xfId="0" applyFont="1" applyFill="1" applyBorder="1" applyAlignment="1">
      <alignment horizontal="center" vertical="center" wrapText="1"/>
    </xf>
    <xf numFmtId="0" fontId="24" fillId="36" borderId="22" xfId="0" applyFont="1" applyFill="1" applyBorder="1" applyAlignment="1">
      <alignment horizontal="center" vertical="center" wrapText="1"/>
    </xf>
    <xf numFmtId="0" fontId="23" fillId="36" borderId="13" xfId="0" applyFont="1" applyFill="1" applyBorder="1" applyAlignment="1">
      <alignment horizontal="center" vertical="center"/>
    </xf>
    <xf numFmtId="0" fontId="23" fillId="36" borderId="14" xfId="0" applyFont="1" applyFill="1" applyBorder="1" applyAlignment="1">
      <alignment horizontal="center" vertical="center"/>
    </xf>
    <xf numFmtId="0" fontId="23" fillId="36" borderId="15" xfId="0" applyFont="1" applyFill="1" applyBorder="1" applyAlignment="1">
      <alignment horizontal="center" vertical="center"/>
    </xf>
    <xf numFmtId="0" fontId="23" fillId="36" borderId="16" xfId="0" applyFont="1" applyFill="1" applyBorder="1" applyAlignment="1">
      <alignment horizontal="center" vertical="center"/>
    </xf>
    <xf numFmtId="0" fontId="24" fillId="36" borderId="17" xfId="0" applyFont="1" applyFill="1" applyBorder="1" applyAlignment="1">
      <alignment horizontal="center" vertical="center" wrapText="1"/>
    </xf>
    <xf numFmtId="0" fontId="24" fillId="36" borderId="18" xfId="0" applyFont="1" applyFill="1" applyBorder="1" applyAlignment="1">
      <alignment horizontal="center" vertical="center" wrapText="1"/>
    </xf>
    <xf numFmtId="0" fontId="23" fillId="36" borderId="17" xfId="0" applyFont="1" applyFill="1" applyBorder="1" applyAlignment="1">
      <alignment horizontal="center" vertical="center"/>
    </xf>
    <xf numFmtId="0" fontId="23" fillId="36" borderId="19" xfId="0" applyFont="1" applyFill="1" applyBorder="1" applyAlignment="1">
      <alignment horizontal="center" vertical="center"/>
    </xf>
    <xf numFmtId="0" fontId="23" fillId="36" borderId="18" xfId="0" applyFont="1" applyFill="1" applyBorder="1" applyAlignment="1">
      <alignment horizontal="center" vertical="center"/>
    </xf>
    <xf numFmtId="0" fontId="24" fillId="36" borderId="20" xfId="0" applyFont="1" applyFill="1" applyBorder="1" applyAlignment="1" applyProtection="1">
      <alignment horizontal="center" vertical="center" wrapText="1"/>
      <protection locked="0"/>
    </xf>
    <xf numFmtId="0" fontId="24" fillId="36" borderId="27" xfId="0" applyFont="1" applyFill="1" applyBorder="1" applyAlignment="1" applyProtection="1">
      <alignment horizontal="center" vertical="center" wrapText="1"/>
      <protection locked="0"/>
    </xf>
    <xf numFmtId="0" fontId="24" fillId="36" borderId="19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left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ill>
        <patternFill>
          <bgColor indexed="26"/>
        </patternFill>
      </fill>
    </dxf>
    <dxf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24"/>
        </patternFill>
      </fill>
    </dxf>
    <dxf>
      <fill>
        <patternFill>
          <bgColor indexed="2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659HsProteinsOUT_1" connectionId="1" xr16:uid="{00000000-0016-0000-05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ncbi.nlm.nih.gov/protein/7484392" TargetMode="External"/><Relationship Id="rId117" Type="http://schemas.openxmlformats.org/officeDocument/2006/relationships/hyperlink" Target="http://www.ncbi.nlm.nih.gov/protein/6466293" TargetMode="External"/><Relationship Id="rId21" Type="http://schemas.openxmlformats.org/officeDocument/2006/relationships/hyperlink" Target="http://www.ncbi.nlm.nih.gov/protein/2494208" TargetMode="External"/><Relationship Id="rId42" Type="http://schemas.openxmlformats.org/officeDocument/2006/relationships/hyperlink" Target="http://www.ncbi.nlm.nih.gov/protein/1663748" TargetMode="External"/><Relationship Id="rId47" Type="http://schemas.openxmlformats.org/officeDocument/2006/relationships/hyperlink" Target="http://www.ncbi.nlm.nih.gov/protein/1663738" TargetMode="External"/><Relationship Id="rId63" Type="http://schemas.openxmlformats.org/officeDocument/2006/relationships/hyperlink" Target="http://www.ncbi.nlm.nih.gov/protein/" TargetMode="External"/><Relationship Id="rId68" Type="http://schemas.openxmlformats.org/officeDocument/2006/relationships/hyperlink" Target="http://www.ncbi.nlm.nih.gov/protein/" TargetMode="External"/><Relationship Id="rId84" Type="http://schemas.openxmlformats.org/officeDocument/2006/relationships/hyperlink" Target="http://www.ncbi.nlm.nih.gov/protein/46370386" TargetMode="External"/><Relationship Id="rId89" Type="http://schemas.openxmlformats.org/officeDocument/2006/relationships/hyperlink" Target="http://www.ncbi.nlm.nih.gov/protein/" TargetMode="External"/><Relationship Id="rId112" Type="http://schemas.openxmlformats.org/officeDocument/2006/relationships/hyperlink" Target="http://www.ncbi.nlm.nih.gov/protein/" TargetMode="External"/><Relationship Id="rId16" Type="http://schemas.openxmlformats.org/officeDocument/2006/relationships/hyperlink" Target="http://www.ncbi.nlm.nih.gov/protein/47680185" TargetMode="External"/><Relationship Id="rId107" Type="http://schemas.openxmlformats.org/officeDocument/2006/relationships/hyperlink" Target="http://www.ncbi.nlm.nih.gov/protein/31442297" TargetMode="External"/><Relationship Id="rId11" Type="http://schemas.openxmlformats.org/officeDocument/2006/relationships/hyperlink" Target="http://www.ncbi.nlm.nih.gov/protein/" TargetMode="External"/><Relationship Id="rId32" Type="http://schemas.openxmlformats.org/officeDocument/2006/relationships/hyperlink" Target="http://www.ncbi.nlm.nih.gov/protein/755460" TargetMode="External"/><Relationship Id="rId37" Type="http://schemas.openxmlformats.org/officeDocument/2006/relationships/hyperlink" Target="http://www.ncbi.nlm.nih.gov/protein/46518741" TargetMode="External"/><Relationship Id="rId53" Type="http://schemas.openxmlformats.org/officeDocument/2006/relationships/hyperlink" Target="http://www.ncbi.nlm.nih.gov/protein/915194" TargetMode="External"/><Relationship Id="rId58" Type="http://schemas.openxmlformats.org/officeDocument/2006/relationships/hyperlink" Target="http://www.ncbi.nlm.nih.gov/protein/134041" TargetMode="External"/><Relationship Id="rId74" Type="http://schemas.openxmlformats.org/officeDocument/2006/relationships/hyperlink" Target="http://www.ncbi.nlm.nih.gov/protein/1170672" TargetMode="External"/><Relationship Id="rId79" Type="http://schemas.openxmlformats.org/officeDocument/2006/relationships/hyperlink" Target="http://www.ncbi.nlm.nih.gov/protein/48249490" TargetMode="External"/><Relationship Id="rId102" Type="http://schemas.openxmlformats.org/officeDocument/2006/relationships/hyperlink" Target="http://www.ncbi.nlm.nih.gov/protein/20219008" TargetMode="External"/><Relationship Id="rId5" Type="http://schemas.openxmlformats.org/officeDocument/2006/relationships/hyperlink" Target="http://www.ncbi.nlm.nih.gov/protein/1169693" TargetMode="External"/><Relationship Id="rId61" Type="http://schemas.openxmlformats.org/officeDocument/2006/relationships/hyperlink" Target="http://www.ncbi.nlm.nih.gov/protein/" TargetMode="External"/><Relationship Id="rId82" Type="http://schemas.openxmlformats.org/officeDocument/2006/relationships/hyperlink" Target="http://www.ncbi.nlm.nih.gov/protein/27922949" TargetMode="External"/><Relationship Id="rId90" Type="http://schemas.openxmlformats.org/officeDocument/2006/relationships/hyperlink" Target="http://www.ncbi.nlm.nih.gov/protein/" TargetMode="External"/><Relationship Id="rId95" Type="http://schemas.openxmlformats.org/officeDocument/2006/relationships/hyperlink" Target="http://www.ncbi.nlm.nih.gov/protein/" TargetMode="External"/><Relationship Id="rId19" Type="http://schemas.openxmlformats.org/officeDocument/2006/relationships/hyperlink" Target="http://www.ncbi.nlm.nih.gov/protein/58201898" TargetMode="External"/><Relationship Id="rId14" Type="http://schemas.openxmlformats.org/officeDocument/2006/relationships/hyperlink" Target="http://www.ncbi.nlm.nih.gov/protein/" TargetMode="External"/><Relationship Id="rId22" Type="http://schemas.openxmlformats.org/officeDocument/2006/relationships/hyperlink" Target="http://www.ncbi.nlm.nih.gov/protein/2494209" TargetMode="External"/><Relationship Id="rId27" Type="http://schemas.openxmlformats.org/officeDocument/2006/relationships/hyperlink" Target="http://www.ncbi.nlm.nih.gov/protein/2493447" TargetMode="External"/><Relationship Id="rId30" Type="http://schemas.openxmlformats.org/officeDocument/2006/relationships/hyperlink" Target="http://www.ncbi.nlm.nih.gov/protein/5639737" TargetMode="External"/><Relationship Id="rId35" Type="http://schemas.openxmlformats.org/officeDocument/2006/relationships/hyperlink" Target="http://www.ncbi.nlm.nih.gov/protein/41745812" TargetMode="External"/><Relationship Id="rId43" Type="http://schemas.openxmlformats.org/officeDocument/2006/relationships/hyperlink" Target="http://www.ncbi.nlm.nih.gov/protein/1663746" TargetMode="External"/><Relationship Id="rId48" Type="http://schemas.openxmlformats.org/officeDocument/2006/relationships/hyperlink" Target="http://www.ncbi.nlm.nih.gov/protein/5931718" TargetMode="External"/><Relationship Id="rId56" Type="http://schemas.openxmlformats.org/officeDocument/2006/relationships/hyperlink" Target="http://www.ncbi.nlm.nih.gov/protein/53771767" TargetMode="External"/><Relationship Id="rId64" Type="http://schemas.openxmlformats.org/officeDocument/2006/relationships/hyperlink" Target="http://www.ncbi.nlm.nih.gov/protein/" TargetMode="External"/><Relationship Id="rId69" Type="http://schemas.openxmlformats.org/officeDocument/2006/relationships/hyperlink" Target="http://www.ncbi.nlm.nih.gov/protein/" TargetMode="External"/><Relationship Id="rId77" Type="http://schemas.openxmlformats.org/officeDocument/2006/relationships/hyperlink" Target="http://www.ncbi.nlm.nih.gov/protein/5053113" TargetMode="External"/><Relationship Id="rId100" Type="http://schemas.openxmlformats.org/officeDocument/2006/relationships/hyperlink" Target="http://www.ncbi.nlm.nih.gov/protein/4689324" TargetMode="External"/><Relationship Id="rId105" Type="http://schemas.openxmlformats.org/officeDocument/2006/relationships/hyperlink" Target="http://www.ncbi.nlm.nih.gov/protein/" TargetMode="External"/><Relationship Id="rId113" Type="http://schemas.openxmlformats.org/officeDocument/2006/relationships/hyperlink" Target="http://www.ncbi.nlm.nih.gov/protein/32130553" TargetMode="External"/><Relationship Id="rId118" Type="http://schemas.openxmlformats.org/officeDocument/2006/relationships/hyperlink" Target="http://www.ncbi.nlm.nih.gov/protein/29124955" TargetMode="External"/><Relationship Id="rId8" Type="http://schemas.openxmlformats.org/officeDocument/2006/relationships/hyperlink" Target="http://www.ncbi.nlm.nih.gov/protein/29825690" TargetMode="External"/><Relationship Id="rId51" Type="http://schemas.openxmlformats.org/officeDocument/2006/relationships/hyperlink" Target="http://www.ncbi.nlm.nih.gov/protein/47131154" TargetMode="External"/><Relationship Id="rId72" Type="http://schemas.openxmlformats.org/officeDocument/2006/relationships/hyperlink" Target="http://www.ncbi.nlm.nih.gov/protein/" TargetMode="External"/><Relationship Id="rId80" Type="http://schemas.openxmlformats.org/officeDocument/2006/relationships/hyperlink" Target="http://www.ncbi.nlm.nih.gov/protein/33591148" TargetMode="External"/><Relationship Id="rId85" Type="http://schemas.openxmlformats.org/officeDocument/2006/relationships/hyperlink" Target="http://www.ncbi.nlm.nih.gov/protein/1098639" TargetMode="External"/><Relationship Id="rId93" Type="http://schemas.openxmlformats.org/officeDocument/2006/relationships/hyperlink" Target="http://www.ncbi.nlm.nih.gov/protein/" TargetMode="External"/><Relationship Id="rId98" Type="http://schemas.openxmlformats.org/officeDocument/2006/relationships/hyperlink" Target="http://www.ncbi.nlm.nih.gov/protein/" TargetMode="External"/><Relationship Id="rId121" Type="http://schemas.openxmlformats.org/officeDocument/2006/relationships/hyperlink" Target="http://www.ncbi.nlm.nih.gov/protein/33311064" TargetMode="External"/><Relationship Id="rId3" Type="http://schemas.openxmlformats.org/officeDocument/2006/relationships/hyperlink" Target="http://www.ncbi.nlm.nih.gov/protein/167456" TargetMode="External"/><Relationship Id="rId12" Type="http://schemas.openxmlformats.org/officeDocument/2006/relationships/hyperlink" Target="http://www.ncbi.nlm.nih.gov/protein/51242686" TargetMode="External"/><Relationship Id="rId17" Type="http://schemas.openxmlformats.org/officeDocument/2006/relationships/hyperlink" Target="http://www.ncbi.nlm.nih.gov/protein/" TargetMode="External"/><Relationship Id="rId25" Type="http://schemas.openxmlformats.org/officeDocument/2006/relationships/hyperlink" Target="http://www.ncbi.nlm.nih.gov/protein/5230843" TargetMode="External"/><Relationship Id="rId33" Type="http://schemas.openxmlformats.org/officeDocument/2006/relationships/hyperlink" Target="http://www.ncbi.nlm.nih.gov/protein/2150041" TargetMode="External"/><Relationship Id="rId38" Type="http://schemas.openxmlformats.org/officeDocument/2006/relationships/hyperlink" Target="http://www.ncbi.nlm.nih.gov/protein/" TargetMode="External"/><Relationship Id="rId46" Type="http://schemas.openxmlformats.org/officeDocument/2006/relationships/hyperlink" Target="http://www.ncbi.nlm.nih.gov/protein/1663740" TargetMode="External"/><Relationship Id="rId59" Type="http://schemas.openxmlformats.org/officeDocument/2006/relationships/hyperlink" Target="http://www.ncbi.nlm.nih.gov/protein/401050" TargetMode="External"/><Relationship Id="rId67" Type="http://schemas.openxmlformats.org/officeDocument/2006/relationships/hyperlink" Target="http://www.ncbi.nlm.nih.gov/protein/" TargetMode="External"/><Relationship Id="rId103" Type="http://schemas.openxmlformats.org/officeDocument/2006/relationships/hyperlink" Target="http://www.ncbi.nlm.nih.gov/protein/6979562" TargetMode="External"/><Relationship Id="rId108" Type="http://schemas.openxmlformats.org/officeDocument/2006/relationships/hyperlink" Target="http://www.ncbi.nlm.nih.gov/protein/9716372" TargetMode="External"/><Relationship Id="rId116" Type="http://schemas.openxmlformats.org/officeDocument/2006/relationships/hyperlink" Target="http://www.ncbi.nlm.nih.gov/protein/46562016" TargetMode="External"/><Relationship Id="rId20" Type="http://schemas.openxmlformats.org/officeDocument/2006/relationships/hyperlink" Target="http://www.ncbi.nlm.nih.gov/protein/18277872" TargetMode="External"/><Relationship Id="rId41" Type="http://schemas.openxmlformats.org/officeDocument/2006/relationships/hyperlink" Target="http://www.ncbi.nlm.nih.gov/protein/1663732" TargetMode="External"/><Relationship Id="rId54" Type="http://schemas.openxmlformats.org/officeDocument/2006/relationships/hyperlink" Target="http://www.ncbi.nlm.nih.gov/protein/7484373" TargetMode="External"/><Relationship Id="rId62" Type="http://schemas.openxmlformats.org/officeDocument/2006/relationships/hyperlink" Target="http://www.ncbi.nlm.nih.gov/protein/" TargetMode="External"/><Relationship Id="rId70" Type="http://schemas.openxmlformats.org/officeDocument/2006/relationships/hyperlink" Target="http://www.ncbi.nlm.nih.gov/protein/" TargetMode="External"/><Relationship Id="rId75" Type="http://schemas.openxmlformats.org/officeDocument/2006/relationships/hyperlink" Target="http://www.ncbi.nlm.nih.gov/protein/1101777" TargetMode="External"/><Relationship Id="rId83" Type="http://schemas.openxmlformats.org/officeDocument/2006/relationships/hyperlink" Target="http://www.ncbi.nlm.nih.gov/protein/21039486" TargetMode="External"/><Relationship Id="rId88" Type="http://schemas.openxmlformats.org/officeDocument/2006/relationships/hyperlink" Target="http://www.ncbi.nlm.nih.gov/protein/1418268" TargetMode="External"/><Relationship Id="rId91" Type="http://schemas.openxmlformats.org/officeDocument/2006/relationships/hyperlink" Target="http://www.ncbi.nlm.nih.gov/protein/" TargetMode="External"/><Relationship Id="rId96" Type="http://schemas.openxmlformats.org/officeDocument/2006/relationships/hyperlink" Target="http://www.ncbi.nlm.nih.gov/protein/37624751" TargetMode="External"/><Relationship Id="rId111" Type="http://schemas.openxmlformats.org/officeDocument/2006/relationships/hyperlink" Target="http://www.ncbi.nlm.nih.gov/protein/1019887" TargetMode="External"/><Relationship Id="rId1" Type="http://schemas.openxmlformats.org/officeDocument/2006/relationships/hyperlink" Target="http://www.ncbi.nlm.nih.gov/protein/135394" TargetMode="External"/><Relationship Id="rId6" Type="http://schemas.openxmlformats.org/officeDocument/2006/relationships/hyperlink" Target="http://www.ncbi.nlm.nih.gov/protein/6002292" TargetMode="External"/><Relationship Id="rId15" Type="http://schemas.openxmlformats.org/officeDocument/2006/relationships/hyperlink" Target="http://www.ncbi.nlm.nih.gov/protein/51101256" TargetMode="External"/><Relationship Id="rId23" Type="http://schemas.openxmlformats.org/officeDocument/2006/relationships/hyperlink" Target="http://www.ncbi.nlm.nih.gov/protein/2494215" TargetMode="External"/><Relationship Id="rId28" Type="http://schemas.openxmlformats.org/officeDocument/2006/relationships/hyperlink" Target="http://www.ncbi.nlm.nih.gov/protein/2501201" TargetMode="External"/><Relationship Id="rId36" Type="http://schemas.openxmlformats.org/officeDocument/2006/relationships/hyperlink" Target="http://www.ncbi.nlm.nih.gov/protein/31540593" TargetMode="External"/><Relationship Id="rId49" Type="http://schemas.openxmlformats.org/officeDocument/2006/relationships/hyperlink" Target="http://www.ncbi.nlm.nih.gov/protein/9409781" TargetMode="External"/><Relationship Id="rId57" Type="http://schemas.openxmlformats.org/officeDocument/2006/relationships/hyperlink" Target="http://www.ncbi.nlm.nih.gov/protein/32265046" TargetMode="External"/><Relationship Id="rId106" Type="http://schemas.openxmlformats.org/officeDocument/2006/relationships/hyperlink" Target="http://www.ncbi.nlm.nih.gov/protein/14133547" TargetMode="External"/><Relationship Id="rId114" Type="http://schemas.openxmlformats.org/officeDocument/2006/relationships/hyperlink" Target="http://www.ncbi.nlm.nih.gov/protein/32454910" TargetMode="External"/><Relationship Id="rId119" Type="http://schemas.openxmlformats.org/officeDocument/2006/relationships/hyperlink" Target="http://www.ncbi.nlm.nih.gov/protein/19338976" TargetMode="External"/><Relationship Id="rId10" Type="http://schemas.openxmlformats.org/officeDocument/2006/relationships/hyperlink" Target="http://www.ncbi.nlm.nih.gov/protein/15987823" TargetMode="External"/><Relationship Id="rId31" Type="http://schemas.openxmlformats.org/officeDocument/2006/relationships/hyperlink" Target="http://www.ncbi.nlm.nih.gov/protein/747964" TargetMode="External"/><Relationship Id="rId44" Type="http://schemas.openxmlformats.org/officeDocument/2006/relationships/hyperlink" Target="http://www.ncbi.nlm.nih.gov/protein/1663744" TargetMode="External"/><Relationship Id="rId52" Type="http://schemas.openxmlformats.org/officeDocument/2006/relationships/hyperlink" Target="http://www.ncbi.nlm.nih.gov/protein/662906" TargetMode="External"/><Relationship Id="rId60" Type="http://schemas.openxmlformats.org/officeDocument/2006/relationships/hyperlink" Target="http://www.ncbi.nlm.nih.gov/protein/401051" TargetMode="External"/><Relationship Id="rId65" Type="http://schemas.openxmlformats.org/officeDocument/2006/relationships/hyperlink" Target="http://www.ncbi.nlm.nih.gov/protein/" TargetMode="External"/><Relationship Id="rId73" Type="http://schemas.openxmlformats.org/officeDocument/2006/relationships/hyperlink" Target="http://www.ncbi.nlm.nih.gov/protein/" TargetMode="External"/><Relationship Id="rId78" Type="http://schemas.openxmlformats.org/officeDocument/2006/relationships/hyperlink" Target="http://www.ncbi.nlm.nih.gov/protein/13676773" TargetMode="External"/><Relationship Id="rId81" Type="http://schemas.openxmlformats.org/officeDocument/2006/relationships/hyperlink" Target="http://www.ncbi.nlm.nih.gov/protein/27922947" TargetMode="External"/><Relationship Id="rId86" Type="http://schemas.openxmlformats.org/officeDocument/2006/relationships/hyperlink" Target="http://www.ncbi.nlm.nih.gov/protein/7441381" TargetMode="External"/><Relationship Id="rId94" Type="http://schemas.openxmlformats.org/officeDocument/2006/relationships/hyperlink" Target="http://www.ncbi.nlm.nih.gov/protein/" TargetMode="External"/><Relationship Id="rId99" Type="http://schemas.openxmlformats.org/officeDocument/2006/relationships/hyperlink" Target="http://www.ncbi.nlm.nih.gov/protein/115506" TargetMode="External"/><Relationship Id="rId101" Type="http://schemas.openxmlformats.org/officeDocument/2006/relationships/hyperlink" Target="http://www.ncbi.nlm.nih.gov/protein/24638460" TargetMode="External"/><Relationship Id="rId122" Type="http://schemas.openxmlformats.org/officeDocument/2006/relationships/printerSettings" Target="../printerSettings/printerSettings1.bin"/><Relationship Id="rId4" Type="http://schemas.openxmlformats.org/officeDocument/2006/relationships/hyperlink" Target="http://www.ncbi.nlm.nih.gov/protein/167458" TargetMode="External"/><Relationship Id="rId9" Type="http://schemas.openxmlformats.org/officeDocument/2006/relationships/hyperlink" Target="http://www.ncbi.nlm.nih.gov/protein/21700234" TargetMode="External"/><Relationship Id="rId13" Type="http://schemas.openxmlformats.org/officeDocument/2006/relationships/hyperlink" Target="http://www.ncbi.nlm.nih.gov/protein/11528335" TargetMode="External"/><Relationship Id="rId18" Type="http://schemas.openxmlformats.org/officeDocument/2006/relationships/hyperlink" Target="http://www.ncbi.nlm.nih.gov/protein/" TargetMode="External"/><Relationship Id="rId39" Type="http://schemas.openxmlformats.org/officeDocument/2006/relationships/hyperlink" Target="http://www.ncbi.nlm.nih.gov/protein/4493339" TargetMode="External"/><Relationship Id="rId109" Type="http://schemas.openxmlformats.org/officeDocument/2006/relationships/hyperlink" Target="http://www.ncbi.nlm.nih.gov/protein/50660932" TargetMode="External"/><Relationship Id="rId34" Type="http://schemas.openxmlformats.org/officeDocument/2006/relationships/hyperlink" Target="http://www.ncbi.nlm.nih.gov/protein/21654757" TargetMode="External"/><Relationship Id="rId50" Type="http://schemas.openxmlformats.org/officeDocument/2006/relationships/hyperlink" Target="http://www.ncbi.nlm.nih.gov/protein/5566262" TargetMode="External"/><Relationship Id="rId55" Type="http://schemas.openxmlformats.org/officeDocument/2006/relationships/hyperlink" Target="http://www.ncbi.nlm.nih.gov/protein/115745" TargetMode="External"/><Relationship Id="rId76" Type="http://schemas.openxmlformats.org/officeDocument/2006/relationships/hyperlink" Target="http://www.ncbi.nlm.nih.gov/protein/3122601" TargetMode="External"/><Relationship Id="rId97" Type="http://schemas.openxmlformats.org/officeDocument/2006/relationships/hyperlink" Target="http://www.ncbi.nlm.nih.gov/protein/45735396" TargetMode="External"/><Relationship Id="rId104" Type="http://schemas.openxmlformats.org/officeDocument/2006/relationships/hyperlink" Target="http://www.ncbi.nlm.nih.gov/protein/21239432" TargetMode="External"/><Relationship Id="rId120" Type="http://schemas.openxmlformats.org/officeDocument/2006/relationships/hyperlink" Target="http://www.ncbi.nlm.nih.gov/protein/7671199" TargetMode="External"/><Relationship Id="rId7" Type="http://schemas.openxmlformats.org/officeDocument/2006/relationships/hyperlink" Target="http://www.ncbi.nlm.nih.gov/protein/" TargetMode="External"/><Relationship Id="rId71" Type="http://schemas.openxmlformats.org/officeDocument/2006/relationships/hyperlink" Target="http://www.ncbi.nlm.nih.gov/protein/" TargetMode="External"/><Relationship Id="rId92" Type="http://schemas.openxmlformats.org/officeDocument/2006/relationships/hyperlink" Target="http://www.ncbi.nlm.nih.gov/protein/" TargetMode="External"/><Relationship Id="rId2" Type="http://schemas.openxmlformats.org/officeDocument/2006/relationships/hyperlink" Target="http://www.ncbi.nlm.nih.gov/protein/27358004" TargetMode="External"/><Relationship Id="rId29" Type="http://schemas.openxmlformats.org/officeDocument/2006/relationships/hyperlink" Target="http://www.ncbi.nlm.nih.gov/protein/2501200" TargetMode="External"/><Relationship Id="rId24" Type="http://schemas.openxmlformats.org/officeDocument/2006/relationships/hyperlink" Target="http://www.ncbi.nlm.nih.gov/protein/118968" TargetMode="External"/><Relationship Id="rId40" Type="http://schemas.openxmlformats.org/officeDocument/2006/relationships/hyperlink" Target="http://www.ncbi.nlm.nih.gov/protein/1663734" TargetMode="External"/><Relationship Id="rId45" Type="http://schemas.openxmlformats.org/officeDocument/2006/relationships/hyperlink" Target="http://www.ncbi.nlm.nih.gov/protein/1663742" TargetMode="External"/><Relationship Id="rId66" Type="http://schemas.openxmlformats.org/officeDocument/2006/relationships/hyperlink" Target="http://www.ncbi.nlm.nih.gov/protein/37528882" TargetMode="External"/><Relationship Id="rId87" Type="http://schemas.openxmlformats.org/officeDocument/2006/relationships/hyperlink" Target="http://www.ncbi.nlm.nih.gov/protein/20514387" TargetMode="External"/><Relationship Id="rId110" Type="http://schemas.openxmlformats.org/officeDocument/2006/relationships/hyperlink" Target="http://www.ncbi.nlm.nih.gov/protein/2129456" TargetMode="External"/><Relationship Id="rId115" Type="http://schemas.openxmlformats.org/officeDocument/2006/relationships/hyperlink" Target="http://www.ncbi.nlm.nih.gov/protein/4809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884B8-8B93-4A34-8D1F-A38EB26B2447}">
  <dimension ref="A1:A3"/>
  <sheetViews>
    <sheetView tabSelected="1" workbookViewId="0">
      <selection activeCell="A4" sqref="A4"/>
    </sheetView>
  </sheetViews>
  <sheetFormatPr defaultRowHeight="15" x14ac:dyDescent="0.25"/>
  <sheetData>
    <row r="1" spans="1:1" x14ac:dyDescent="0.25">
      <c r="A1" t="s">
        <v>3840</v>
      </c>
    </row>
    <row r="3" spans="1:1" x14ac:dyDescent="0.25">
      <c r="A3" t="s">
        <v>3841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96E5B-5413-40DC-BA17-190021BB0FAD}">
  <dimension ref="A1:C19834"/>
  <sheetViews>
    <sheetView workbookViewId="0">
      <selection activeCell="D43" sqref="D42:D43"/>
    </sheetView>
  </sheetViews>
  <sheetFormatPr defaultRowHeight="15" x14ac:dyDescent="0.25"/>
  <cols>
    <col min="2" max="2" width="15.28515625" customWidth="1"/>
    <col min="3" max="3" width="159.5703125" style="47" customWidth="1"/>
  </cols>
  <sheetData>
    <row r="1" spans="1:3" x14ac:dyDescent="0.25">
      <c r="A1" s="46" t="s">
        <v>3842</v>
      </c>
      <c r="B1" s="46" t="s">
        <v>3843</v>
      </c>
      <c r="C1" s="47" t="s">
        <v>3844</v>
      </c>
    </row>
    <row r="2" spans="1:3" x14ac:dyDescent="0.25">
      <c r="A2">
        <v>152320</v>
      </c>
      <c r="B2" t="s">
        <v>3845</v>
      </c>
      <c r="C2" s="47" t="s">
        <v>3846</v>
      </c>
    </row>
    <row r="3" spans="1:3" x14ac:dyDescent="0.25">
      <c r="A3">
        <v>152321</v>
      </c>
      <c r="B3" t="s">
        <v>3847</v>
      </c>
      <c r="C3" s="47" t="s">
        <v>3848</v>
      </c>
    </row>
    <row r="4" spans="1:3" x14ac:dyDescent="0.25">
      <c r="A4">
        <v>152322</v>
      </c>
      <c r="B4" t="s">
        <v>3849</v>
      </c>
      <c r="C4" s="47" t="s">
        <v>3850</v>
      </c>
    </row>
    <row r="5" spans="1:3" x14ac:dyDescent="0.25">
      <c r="A5">
        <v>152323</v>
      </c>
      <c r="B5" t="s">
        <v>3851</v>
      </c>
      <c r="C5" s="47" t="s">
        <v>3852</v>
      </c>
    </row>
    <row r="6" spans="1:3" x14ac:dyDescent="0.25">
      <c r="A6">
        <v>152324</v>
      </c>
      <c r="B6" t="s">
        <v>3853</v>
      </c>
      <c r="C6" s="47" t="s">
        <v>3854</v>
      </c>
    </row>
    <row r="7" spans="1:3" x14ac:dyDescent="0.25">
      <c r="A7">
        <v>152325</v>
      </c>
      <c r="B7" t="s">
        <v>3855</v>
      </c>
      <c r="C7" s="47" t="s">
        <v>3856</v>
      </c>
    </row>
    <row r="8" spans="1:3" x14ac:dyDescent="0.25">
      <c r="A8">
        <v>152326</v>
      </c>
      <c r="B8" t="s">
        <v>3857</v>
      </c>
      <c r="C8" s="47" t="s">
        <v>3858</v>
      </c>
    </row>
    <row r="9" spans="1:3" x14ac:dyDescent="0.25">
      <c r="A9">
        <v>152327</v>
      </c>
      <c r="B9" t="s">
        <v>3859</v>
      </c>
      <c r="C9" s="47" t="s">
        <v>3860</v>
      </c>
    </row>
    <row r="10" spans="1:3" x14ac:dyDescent="0.25">
      <c r="A10">
        <v>152328</v>
      </c>
      <c r="B10" t="s">
        <v>3861</v>
      </c>
      <c r="C10" s="47" t="s">
        <v>3862</v>
      </c>
    </row>
    <row r="11" spans="1:3" x14ac:dyDescent="0.25">
      <c r="A11">
        <v>152329</v>
      </c>
      <c r="B11" t="s">
        <v>3863</v>
      </c>
      <c r="C11" s="47" t="s">
        <v>3864</v>
      </c>
    </row>
    <row r="12" spans="1:3" x14ac:dyDescent="0.25">
      <c r="A12">
        <v>152330</v>
      </c>
      <c r="B12" t="s">
        <v>3865</v>
      </c>
      <c r="C12" s="47" t="s">
        <v>3866</v>
      </c>
    </row>
    <row r="13" spans="1:3" x14ac:dyDescent="0.25">
      <c r="A13">
        <v>152331</v>
      </c>
      <c r="B13" t="s">
        <v>3867</v>
      </c>
      <c r="C13" s="47" t="s">
        <v>3868</v>
      </c>
    </row>
    <row r="14" spans="1:3" x14ac:dyDescent="0.25">
      <c r="A14">
        <v>152332</v>
      </c>
      <c r="B14" t="s">
        <v>3869</v>
      </c>
      <c r="C14" s="47" t="s">
        <v>3870</v>
      </c>
    </row>
    <row r="15" spans="1:3" x14ac:dyDescent="0.25">
      <c r="A15">
        <v>152333</v>
      </c>
      <c r="B15" t="s">
        <v>3871</v>
      </c>
      <c r="C15" s="47" t="s">
        <v>3872</v>
      </c>
    </row>
    <row r="16" spans="1:3" x14ac:dyDescent="0.25">
      <c r="A16">
        <v>152334</v>
      </c>
      <c r="B16" t="s">
        <v>3873</v>
      </c>
      <c r="C16" s="47" t="s">
        <v>3874</v>
      </c>
    </row>
    <row r="17" spans="1:3" x14ac:dyDescent="0.25">
      <c r="A17">
        <v>152335</v>
      </c>
      <c r="B17" t="s">
        <v>3875</v>
      </c>
      <c r="C17" s="47" t="s">
        <v>3876</v>
      </c>
    </row>
    <row r="18" spans="1:3" x14ac:dyDescent="0.25">
      <c r="A18">
        <v>152336</v>
      </c>
      <c r="B18" t="s">
        <v>3877</v>
      </c>
      <c r="C18" s="47" t="s">
        <v>3878</v>
      </c>
    </row>
    <row r="19" spans="1:3" x14ac:dyDescent="0.25">
      <c r="A19">
        <v>152337</v>
      </c>
      <c r="B19" t="s">
        <v>3879</v>
      </c>
      <c r="C19" s="47" t="s">
        <v>3880</v>
      </c>
    </row>
    <row r="20" spans="1:3" x14ac:dyDescent="0.25">
      <c r="A20">
        <v>152338</v>
      </c>
      <c r="B20" t="s">
        <v>3881</v>
      </c>
      <c r="C20" s="47" t="s">
        <v>3882</v>
      </c>
    </row>
    <row r="21" spans="1:3" x14ac:dyDescent="0.25">
      <c r="A21">
        <v>152339</v>
      </c>
      <c r="B21" t="s">
        <v>3883</v>
      </c>
      <c r="C21" s="47" t="s">
        <v>3884</v>
      </c>
    </row>
    <row r="22" spans="1:3" x14ac:dyDescent="0.25">
      <c r="A22">
        <v>152340</v>
      </c>
      <c r="B22" t="s">
        <v>3885</v>
      </c>
      <c r="C22" s="47" t="s">
        <v>3886</v>
      </c>
    </row>
    <row r="23" spans="1:3" x14ac:dyDescent="0.25">
      <c r="A23">
        <v>152341</v>
      </c>
      <c r="B23" t="s">
        <v>3887</v>
      </c>
      <c r="C23" s="47" t="s">
        <v>3888</v>
      </c>
    </row>
    <row r="24" spans="1:3" x14ac:dyDescent="0.25">
      <c r="A24">
        <v>152342</v>
      </c>
      <c r="B24" t="s">
        <v>3889</v>
      </c>
      <c r="C24" s="47" t="s">
        <v>3890</v>
      </c>
    </row>
    <row r="25" spans="1:3" x14ac:dyDescent="0.25">
      <c r="A25">
        <v>152343</v>
      </c>
      <c r="B25" t="s">
        <v>3891</v>
      </c>
      <c r="C25" s="47" t="s">
        <v>3892</v>
      </c>
    </row>
    <row r="26" spans="1:3" x14ac:dyDescent="0.25">
      <c r="A26">
        <v>152344</v>
      </c>
      <c r="B26" t="s">
        <v>3893</v>
      </c>
      <c r="C26" s="47" t="s">
        <v>3894</v>
      </c>
    </row>
    <row r="27" spans="1:3" x14ac:dyDescent="0.25">
      <c r="A27">
        <v>152345</v>
      </c>
      <c r="B27" t="s">
        <v>3895</v>
      </c>
      <c r="C27" s="47" t="s">
        <v>3896</v>
      </c>
    </row>
    <row r="28" spans="1:3" x14ac:dyDescent="0.25">
      <c r="A28">
        <v>152346</v>
      </c>
      <c r="B28" t="s">
        <v>3897</v>
      </c>
      <c r="C28" s="47" t="s">
        <v>3898</v>
      </c>
    </row>
    <row r="29" spans="1:3" x14ac:dyDescent="0.25">
      <c r="A29">
        <v>152347</v>
      </c>
      <c r="B29" t="s">
        <v>3899</v>
      </c>
      <c r="C29" s="47" t="s">
        <v>3900</v>
      </c>
    </row>
    <row r="30" spans="1:3" x14ac:dyDescent="0.25">
      <c r="A30">
        <v>152348</v>
      </c>
      <c r="B30" t="s">
        <v>3901</v>
      </c>
      <c r="C30" s="47" t="s">
        <v>3902</v>
      </c>
    </row>
    <row r="31" spans="1:3" x14ac:dyDescent="0.25">
      <c r="A31">
        <v>152349</v>
      </c>
      <c r="B31" t="s">
        <v>3903</v>
      </c>
      <c r="C31" s="47" t="s">
        <v>3904</v>
      </c>
    </row>
    <row r="32" spans="1:3" x14ac:dyDescent="0.25">
      <c r="A32">
        <v>152350</v>
      </c>
      <c r="B32" t="s">
        <v>3905</v>
      </c>
      <c r="C32" s="47" t="s">
        <v>3906</v>
      </c>
    </row>
    <row r="33" spans="1:3" x14ac:dyDescent="0.25">
      <c r="A33">
        <v>152351</v>
      </c>
      <c r="B33" t="s">
        <v>3907</v>
      </c>
      <c r="C33" s="47" t="s">
        <v>3908</v>
      </c>
    </row>
    <row r="34" spans="1:3" x14ac:dyDescent="0.25">
      <c r="A34">
        <v>152352</v>
      </c>
      <c r="B34" t="s">
        <v>3909</v>
      </c>
      <c r="C34" s="47" t="s">
        <v>3910</v>
      </c>
    </row>
    <row r="35" spans="1:3" x14ac:dyDescent="0.25">
      <c r="A35">
        <v>152353</v>
      </c>
      <c r="B35" t="s">
        <v>3911</v>
      </c>
      <c r="C35" s="47" t="s">
        <v>3912</v>
      </c>
    </row>
    <row r="36" spans="1:3" x14ac:dyDescent="0.25">
      <c r="A36">
        <v>152354</v>
      </c>
      <c r="B36" t="s">
        <v>3913</v>
      </c>
      <c r="C36" s="47" t="s">
        <v>3914</v>
      </c>
    </row>
    <row r="37" spans="1:3" x14ac:dyDescent="0.25">
      <c r="A37">
        <v>152355</v>
      </c>
      <c r="B37" t="s">
        <v>3915</v>
      </c>
      <c r="C37" s="47" t="s">
        <v>3916</v>
      </c>
    </row>
    <row r="38" spans="1:3" x14ac:dyDescent="0.25">
      <c r="A38">
        <v>152356</v>
      </c>
      <c r="B38" t="s">
        <v>3917</v>
      </c>
      <c r="C38" s="47" t="s">
        <v>3918</v>
      </c>
    </row>
    <row r="39" spans="1:3" x14ac:dyDescent="0.25">
      <c r="A39">
        <v>152357</v>
      </c>
      <c r="B39" t="s">
        <v>3919</v>
      </c>
      <c r="C39" s="47" t="s">
        <v>3920</v>
      </c>
    </row>
    <row r="40" spans="1:3" x14ac:dyDescent="0.25">
      <c r="A40">
        <v>152358</v>
      </c>
      <c r="B40" t="s">
        <v>3921</v>
      </c>
      <c r="C40" s="47" t="s">
        <v>3922</v>
      </c>
    </row>
    <row r="41" spans="1:3" x14ac:dyDescent="0.25">
      <c r="A41">
        <v>152359</v>
      </c>
      <c r="B41" t="s">
        <v>3923</v>
      </c>
      <c r="C41" s="47" t="s">
        <v>3924</v>
      </c>
    </row>
    <row r="42" spans="1:3" x14ac:dyDescent="0.25">
      <c r="A42">
        <v>152360</v>
      </c>
      <c r="B42" t="s">
        <v>3925</v>
      </c>
      <c r="C42" s="47" t="s">
        <v>3926</v>
      </c>
    </row>
    <row r="43" spans="1:3" x14ac:dyDescent="0.25">
      <c r="A43">
        <v>152361</v>
      </c>
      <c r="B43" t="s">
        <v>3927</v>
      </c>
      <c r="C43" s="47" t="s">
        <v>3928</v>
      </c>
    </row>
    <row r="44" spans="1:3" x14ac:dyDescent="0.25">
      <c r="A44">
        <v>152362</v>
      </c>
      <c r="B44" t="s">
        <v>3929</v>
      </c>
      <c r="C44" s="47" t="s">
        <v>3930</v>
      </c>
    </row>
    <row r="45" spans="1:3" x14ac:dyDescent="0.25">
      <c r="A45">
        <v>152363</v>
      </c>
      <c r="B45" t="s">
        <v>3931</v>
      </c>
      <c r="C45" s="47" t="s">
        <v>3932</v>
      </c>
    </row>
    <row r="46" spans="1:3" x14ac:dyDescent="0.25">
      <c r="A46">
        <v>152364</v>
      </c>
      <c r="B46" t="s">
        <v>3933</v>
      </c>
      <c r="C46" s="47" t="s">
        <v>3934</v>
      </c>
    </row>
    <row r="47" spans="1:3" x14ac:dyDescent="0.25">
      <c r="A47">
        <v>152365</v>
      </c>
      <c r="B47" t="s">
        <v>3935</v>
      </c>
      <c r="C47" s="47" t="s">
        <v>3936</v>
      </c>
    </row>
    <row r="48" spans="1:3" x14ac:dyDescent="0.25">
      <c r="A48">
        <v>152366</v>
      </c>
      <c r="B48" t="s">
        <v>3937</v>
      </c>
      <c r="C48" s="47" t="s">
        <v>3938</v>
      </c>
    </row>
    <row r="49" spans="1:3" x14ac:dyDescent="0.25">
      <c r="A49">
        <v>152367</v>
      </c>
      <c r="B49" t="s">
        <v>3939</v>
      </c>
      <c r="C49" s="47" t="s">
        <v>3940</v>
      </c>
    </row>
    <row r="50" spans="1:3" x14ac:dyDescent="0.25">
      <c r="A50">
        <v>152368</v>
      </c>
      <c r="B50" t="s">
        <v>3941</v>
      </c>
      <c r="C50" s="47" t="s">
        <v>3942</v>
      </c>
    </row>
    <row r="51" spans="1:3" x14ac:dyDescent="0.25">
      <c r="A51">
        <v>152369</v>
      </c>
      <c r="B51" t="s">
        <v>3943</v>
      </c>
      <c r="C51" s="47" t="s">
        <v>3944</v>
      </c>
    </row>
    <row r="52" spans="1:3" x14ac:dyDescent="0.25">
      <c r="A52">
        <v>152370</v>
      </c>
      <c r="B52" t="s">
        <v>3945</v>
      </c>
      <c r="C52" s="47" t="s">
        <v>3946</v>
      </c>
    </row>
    <row r="53" spans="1:3" x14ac:dyDescent="0.25">
      <c r="A53">
        <v>152371</v>
      </c>
      <c r="B53" t="s">
        <v>3947</v>
      </c>
      <c r="C53" s="47" t="s">
        <v>3948</v>
      </c>
    </row>
    <row r="54" spans="1:3" x14ac:dyDescent="0.25">
      <c r="A54">
        <v>152372</v>
      </c>
      <c r="B54" t="s">
        <v>3949</v>
      </c>
      <c r="C54" s="47" t="s">
        <v>3950</v>
      </c>
    </row>
    <row r="55" spans="1:3" x14ac:dyDescent="0.25">
      <c r="A55">
        <v>152373</v>
      </c>
      <c r="B55" t="s">
        <v>3951</v>
      </c>
      <c r="C55" s="47" t="s">
        <v>3952</v>
      </c>
    </row>
    <row r="56" spans="1:3" x14ac:dyDescent="0.25">
      <c r="A56">
        <v>152374</v>
      </c>
      <c r="B56" t="s">
        <v>3953</v>
      </c>
      <c r="C56" s="47" t="s">
        <v>3954</v>
      </c>
    </row>
    <row r="57" spans="1:3" x14ac:dyDescent="0.25">
      <c r="A57">
        <v>152375</v>
      </c>
      <c r="B57" t="s">
        <v>3955</v>
      </c>
      <c r="C57" s="47" t="s">
        <v>3956</v>
      </c>
    </row>
    <row r="58" spans="1:3" x14ac:dyDescent="0.25">
      <c r="A58">
        <v>152376</v>
      </c>
      <c r="B58" t="s">
        <v>3957</v>
      </c>
      <c r="C58" s="47" t="s">
        <v>3958</v>
      </c>
    </row>
    <row r="59" spans="1:3" x14ac:dyDescent="0.25">
      <c r="A59">
        <v>152377</v>
      </c>
      <c r="B59" t="s">
        <v>1533</v>
      </c>
      <c r="C59" s="47" t="s">
        <v>3959</v>
      </c>
    </row>
    <row r="60" spans="1:3" x14ac:dyDescent="0.25">
      <c r="A60">
        <v>152378</v>
      </c>
      <c r="B60" t="s">
        <v>108</v>
      </c>
      <c r="C60" s="47" t="s">
        <v>3960</v>
      </c>
    </row>
    <row r="61" spans="1:3" x14ac:dyDescent="0.25">
      <c r="A61">
        <v>152379</v>
      </c>
      <c r="B61" t="s">
        <v>3961</v>
      </c>
      <c r="C61" s="47" t="s">
        <v>3962</v>
      </c>
    </row>
    <row r="62" spans="1:3" x14ac:dyDescent="0.25">
      <c r="A62">
        <v>152380</v>
      </c>
      <c r="B62" t="s">
        <v>3963</v>
      </c>
      <c r="C62" s="47" t="s">
        <v>3964</v>
      </c>
    </row>
    <row r="63" spans="1:3" x14ac:dyDescent="0.25">
      <c r="A63">
        <v>152381</v>
      </c>
      <c r="B63" t="s">
        <v>3965</v>
      </c>
      <c r="C63" s="47" t="s">
        <v>3966</v>
      </c>
    </row>
    <row r="64" spans="1:3" x14ac:dyDescent="0.25">
      <c r="A64">
        <v>152382</v>
      </c>
      <c r="B64" t="s">
        <v>208</v>
      </c>
      <c r="C64" s="47" t="s">
        <v>3967</v>
      </c>
    </row>
    <row r="65" spans="1:3" x14ac:dyDescent="0.25">
      <c r="A65">
        <v>152383</v>
      </c>
      <c r="B65" t="s">
        <v>3968</v>
      </c>
      <c r="C65" s="47" t="s">
        <v>3969</v>
      </c>
    </row>
    <row r="66" spans="1:3" x14ac:dyDescent="0.25">
      <c r="A66">
        <v>152384</v>
      </c>
      <c r="B66" t="s">
        <v>3970</v>
      </c>
      <c r="C66" s="47" t="s">
        <v>3971</v>
      </c>
    </row>
    <row r="67" spans="1:3" x14ac:dyDescent="0.25">
      <c r="A67">
        <v>152385</v>
      </c>
      <c r="B67" t="s">
        <v>3972</v>
      </c>
      <c r="C67" s="47" t="s">
        <v>3973</v>
      </c>
    </row>
    <row r="68" spans="1:3" x14ac:dyDescent="0.25">
      <c r="A68">
        <v>152386</v>
      </c>
      <c r="B68" t="s">
        <v>3974</v>
      </c>
      <c r="C68" s="47" t="s">
        <v>3975</v>
      </c>
    </row>
    <row r="69" spans="1:3" x14ac:dyDescent="0.25">
      <c r="A69">
        <v>152387</v>
      </c>
      <c r="B69" t="s">
        <v>3976</v>
      </c>
      <c r="C69" s="47" t="s">
        <v>3977</v>
      </c>
    </row>
    <row r="70" spans="1:3" x14ac:dyDescent="0.25">
      <c r="A70">
        <v>152388</v>
      </c>
      <c r="B70" t="s">
        <v>3978</v>
      </c>
      <c r="C70" s="47" t="s">
        <v>3979</v>
      </c>
    </row>
    <row r="71" spans="1:3" x14ac:dyDescent="0.25">
      <c r="A71">
        <v>152389</v>
      </c>
      <c r="B71" t="s">
        <v>3980</v>
      </c>
      <c r="C71" s="47" t="s">
        <v>3981</v>
      </c>
    </row>
    <row r="72" spans="1:3" x14ac:dyDescent="0.25">
      <c r="A72">
        <v>152390</v>
      </c>
      <c r="B72" t="s">
        <v>3982</v>
      </c>
      <c r="C72" s="47" t="s">
        <v>3983</v>
      </c>
    </row>
    <row r="73" spans="1:3" x14ac:dyDescent="0.25">
      <c r="A73">
        <v>152391</v>
      </c>
      <c r="B73" t="s">
        <v>3984</v>
      </c>
      <c r="C73" s="47" t="s">
        <v>3985</v>
      </c>
    </row>
    <row r="74" spans="1:3" x14ac:dyDescent="0.25">
      <c r="A74">
        <v>152392</v>
      </c>
      <c r="B74" t="s">
        <v>3986</v>
      </c>
      <c r="C74" s="47" t="s">
        <v>3987</v>
      </c>
    </row>
    <row r="75" spans="1:3" x14ac:dyDescent="0.25">
      <c r="A75">
        <v>152393</v>
      </c>
      <c r="B75" t="s">
        <v>3988</v>
      </c>
      <c r="C75" s="47" t="s">
        <v>3989</v>
      </c>
    </row>
    <row r="76" spans="1:3" x14ac:dyDescent="0.25">
      <c r="A76">
        <v>152394</v>
      </c>
      <c r="B76" t="s">
        <v>3990</v>
      </c>
      <c r="C76" s="47" t="s">
        <v>3991</v>
      </c>
    </row>
    <row r="77" spans="1:3" x14ac:dyDescent="0.25">
      <c r="A77">
        <v>152395</v>
      </c>
      <c r="B77" t="s">
        <v>3992</v>
      </c>
      <c r="C77" s="47" t="s">
        <v>3993</v>
      </c>
    </row>
    <row r="78" spans="1:3" x14ac:dyDescent="0.25">
      <c r="A78">
        <v>152396</v>
      </c>
      <c r="B78" t="s">
        <v>3994</v>
      </c>
      <c r="C78" s="47" t="s">
        <v>3995</v>
      </c>
    </row>
    <row r="79" spans="1:3" x14ac:dyDescent="0.25">
      <c r="A79">
        <v>152397</v>
      </c>
      <c r="B79" t="s">
        <v>3996</v>
      </c>
      <c r="C79" s="47" t="s">
        <v>3997</v>
      </c>
    </row>
    <row r="80" spans="1:3" x14ac:dyDescent="0.25">
      <c r="A80">
        <v>152398</v>
      </c>
      <c r="B80" t="s">
        <v>3998</v>
      </c>
      <c r="C80" s="47" t="s">
        <v>3999</v>
      </c>
    </row>
    <row r="81" spans="1:3" x14ac:dyDescent="0.25">
      <c r="A81">
        <v>152399</v>
      </c>
      <c r="B81" t="s">
        <v>4000</v>
      </c>
      <c r="C81" s="47" t="s">
        <v>4001</v>
      </c>
    </row>
    <row r="82" spans="1:3" x14ac:dyDescent="0.25">
      <c r="A82">
        <v>152400</v>
      </c>
      <c r="B82" t="s">
        <v>4002</v>
      </c>
      <c r="C82" s="47" t="s">
        <v>4003</v>
      </c>
    </row>
    <row r="83" spans="1:3" x14ac:dyDescent="0.25">
      <c r="A83">
        <v>152401</v>
      </c>
      <c r="B83" t="s">
        <v>4004</v>
      </c>
      <c r="C83" s="47" t="s">
        <v>4005</v>
      </c>
    </row>
    <row r="84" spans="1:3" x14ac:dyDescent="0.25">
      <c r="A84">
        <v>152402</v>
      </c>
      <c r="B84" t="s">
        <v>4006</v>
      </c>
      <c r="C84" s="47" t="s">
        <v>4007</v>
      </c>
    </row>
    <row r="85" spans="1:3" x14ac:dyDescent="0.25">
      <c r="A85">
        <v>152403</v>
      </c>
      <c r="B85" t="s">
        <v>4008</v>
      </c>
      <c r="C85" s="47" t="s">
        <v>4009</v>
      </c>
    </row>
    <row r="86" spans="1:3" x14ac:dyDescent="0.25">
      <c r="A86">
        <v>152404</v>
      </c>
      <c r="B86" t="s">
        <v>4010</v>
      </c>
      <c r="C86" s="47" t="s">
        <v>4011</v>
      </c>
    </row>
    <row r="87" spans="1:3" x14ac:dyDescent="0.25">
      <c r="A87">
        <v>152405</v>
      </c>
      <c r="B87" t="s">
        <v>4012</v>
      </c>
      <c r="C87" s="47" t="s">
        <v>4013</v>
      </c>
    </row>
    <row r="88" spans="1:3" x14ac:dyDescent="0.25">
      <c r="A88">
        <v>152406</v>
      </c>
      <c r="B88" t="s">
        <v>4014</v>
      </c>
      <c r="C88" s="47" t="s">
        <v>4015</v>
      </c>
    </row>
    <row r="89" spans="1:3" x14ac:dyDescent="0.25">
      <c r="A89">
        <v>152407</v>
      </c>
      <c r="B89" t="s">
        <v>4016</v>
      </c>
      <c r="C89" s="47" t="s">
        <v>4017</v>
      </c>
    </row>
    <row r="90" spans="1:3" x14ac:dyDescent="0.25">
      <c r="A90">
        <v>152408</v>
      </c>
      <c r="B90" t="s">
        <v>4018</v>
      </c>
      <c r="C90" s="47" t="s">
        <v>4019</v>
      </c>
    </row>
    <row r="91" spans="1:3" x14ac:dyDescent="0.25">
      <c r="A91">
        <v>152409</v>
      </c>
      <c r="B91" t="s">
        <v>4020</v>
      </c>
      <c r="C91" s="47" t="s">
        <v>4021</v>
      </c>
    </row>
    <row r="92" spans="1:3" x14ac:dyDescent="0.25">
      <c r="A92">
        <v>152410</v>
      </c>
      <c r="B92" t="s">
        <v>4022</v>
      </c>
      <c r="C92" s="47" t="s">
        <v>4023</v>
      </c>
    </row>
    <row r="93" spans="1:3" x14ac:dyDescent="0.25">
      <c r="A93">
        <v>152411</v>
      </c>
      <c r="B93" t="s">
        <v>365</v>
      </c>
      <c r="C93" s="47" t="s">
        <v>4024</v>
      </c>
    </row>
    <row r="94" spans="1:3" x14ac:dyDescent="0.25">
      <c r="A94">
        <v>152412</v>
      </c>
      <c r="B94" t="s">
        <v>4025</v>
      </c>
      <c r="C94" s="47" t="s">
        <v>4026</v>
      </c>
    </row>
    <row r="95" spans="1:3" x14ac:dyDescent="0.25">
      <c r="A95">
        <v>152413</v>
      </c>
      <c r="B95" t="s">
        <v>4027</v>
      </c>
      <c r="C95" s="47" t="s">
        <v>4028</v>
      </c>
    </row>
    <row r="96" spans="1:3" x14ac:dyDescent="0.25">
      <c r="A96">
        <v>152414</v>
      </c>
      <c r="B96" t="s">
        <v>4029</v>
      </c>
      <c r="C96" s="47" t="s">
        <v>4030</v>
      </c>
    </row>
    <row r="97" spans="1:3" x14ac:dyDescent="0.25">
      <c r="A97">
        <v>152415</v>
      </c>
      <c r="B97" t="s">
        <v>4031</v>
      </c>
      <c r="C97" s="47" t="s">
        <v>4032</v>
      </c>
    </row>
    <row r="98" spans="1:3" x14ac:dyDescent="0.25">
      <c r="A98">
        <v>152416</v>
      </c>
      <c r="B98" t="s">
        <v>4033</v>
      </c>
      <c r="C98" s="47" t="s">
        <v>4034</v>
      </c>
    </row>
    <row r="99" spans="1:3" x14ac:dyDescent="0.25">
      <c r="A99">
        <v>152417</v>
      </c>
      <c r="B99" t="s">
        <v>4035</v>
      </c>
      <c r="C99" s="47" t="s">
        <v>4036</v>
      </c>
    </row>
    <row r="100" spans="1:3" x14ac:dyDescent="0.25">
      <c r="A100">
        <v>152418</v>
      </c>
      <c r="B100" t="s">
        <v>4037</v>
      </c>
      <c r="C100" s="47" t="s">
        <v>4038</v>
      </c>
    </row>
    <row r="101" spans="1:3" x14ac:dyDescent="0.25">
      <c r="A101">
        <v>152419</v>
      </c>
      <c r="B101" t="s">
        <v>4039</v>
      </c>
      <c r="C101" s="47" t="s">
        <v>4040</v>
      </c>
    </row>
    <row r="102" spans="1:3" x14ac:dyDescent="0.25">
      <c r="A102">
        <v>152420</v>
      </c>
      <c r="B102" t="s">
        <v>4041</v>
      </c>
      <c r="C102" s="47" t="s">
        <v>4042</v>
      </c>
    </row>
    <row r="103" spans="1:3" x14ac:dyDescent="0.25">
      <c r="A103">
        <v>152421</v>
      </c>
      <c r="B103" t="s">
        <v>1321</v>
      </c>
      <c r="C103" s="47" t="s">
        <v>4043</v>
      </c>
    </row>
    <row r="104" spans="1:3" x14ac:dyDescent="0.25">
      <c r="A104">
        <v>152422</v>
      </c>
      <c r="B104" t="s">
        <v>4044</v>
      </c>
      <c r="C104" s="47" t="s">
        <v>4045</v>
      </c>
    </row>
    <row r="105" spans="1:3" x14ac:dyDescent="0.25">
      <c r="A105">
        <v>152423</v>
      </c>
      <c r="B105" t="s">
        <v>4046</v>
      </c>
      <c r="C105" s="47" t="s">
        <v>4047</v>
      </c>
    </row>
    <row r="106" spans="1:3" x14ac:dyDescent="0.25">
      <c r="A106">
        <v>152424</v>
      </c>
      <c r="B106" t="s">
        <v>4048</v>
      </c>
      <c r="C106" s="47" t="s">
        <v>4049</v>
      </c>
    </row>
    <row r="107" spans="1:3" x14ac:dyDescent="0.25">
      <c r="A107">
        <v>152425</v>
      </c>
      <c r="B107" t="s">
        <v>4050</v>
      </c>
      <c r="C107" s="47" t="s">
        <v>4051</v>
      </c>
    </row>
    <row r="108" spans="1:3" x14ac:dyDescent="0.25">
      <c r="A108">
        <v>152426</v>
      </c>
      <c r="B108" t="s">
        <v>4052</v>
      </c>
      <c r="C108" s="47" t="s">
        <v>4053</v>
      </c>
    </row>
    <row r="109" spans="1:3" x14ac:dyDescent="0.25">
      <c r="A109">
        <v>152427</v>
      </c>
      <c r="B109" t="s">
        <v>667</v>
      </c>
      <c r="C109" s="47" t="s">
        <v>4054</v>
      </c>
    </row>
    <row r="110" spans="1:3" x14ac:dyDescent="0.25">
      <c r="A110">
        <v>152428</v>
      </c>
      <c r="B110" t="s">
        <v>4055</v>
      </c>
      <c r="C110" s="47" t="s">
        <v>4056</v>
      </c>
    </row>
    <row r="111" spans="1:3" x14ac:dyDescent="0.25">
      <c r="A111">
        <v>152429</v>
      </c>
      <c r="B111" t="s">
        <v>4057</v>
      </c>
      <c r="C111" s="47" t="s">
        <v>4058</v>
      </c>
    </row>
    <row r="112" spans="1:3" x14ac:dyDescent="0.25">
      <c r="A112">
        <v>152430</v>
      </c>
      <c r="B112" t="s">
        <v>4059</v>
      </c>
      <c r="C112" s="47" t="s">
        <v>4060</v>
      </c>
    </row>
    <row r="113" spans="1:3" x14ac:dyDescent="0.25">
      <c r="A113">
        <v>152431</v>
      </c>
      <c r="B113" t="s">
        <v>4061</v>
      </c>
      <c r="C113" s="47" t="s">
        <v>4062</v>
      </c>
    </row>
    <row r="114" spans="1:3" x14ac:dyDescent="0.25">
      <c r="A114">
        <v>152432</v>
      </c>
      <c r="B114" t="s">
        <v>4063</v>
      </c>
      <c r="C114" s="47" t="s">
        <v>4064</v>
      </c>
    </row>
    <row r="115" spans="1:3" x14ac:dyDescent="0.25">
      <c r="A115">
        <v>152433</v>
      </c>
      <c r="B115" t="s">
        <v>4065</v>
      </c>
      <c r="C115" s="47" t="s">
        <v>4066</v>
      </c>
    </row>
    <row r="116" spans="1:3" x14ac:dyDescent="0.25">
      <c r="A116">
        <v>152434</v>
      </c>
      <c r="B116" t="s">
        <v>4067</v>
      </c>
      <c r="C116" s="47" t="s">
        <v>4068</v>
      </c>
    </row>
    <row r="117" spans="1:3" x14ac:dyDescent="0.25">
      <c r="A117">
        <v>152435</v>
      </c>
      <c r="B117" t="s">
        <v>4069</v>
      </c>
      <c r="C117" s="47" t="s">
        <v>4070</v>
      </c>
    </row>
    <row r="118" spans="1:3" x14ac:dyDescent="0.25">
      <c r="A118">
        <v>152436</v>
      </c>
      <c r="B118" t="s">
        <v>4071</v>
      </c>
      <c r="C118" s="47" t="s">
        <v>4072</v>
      </c>
    </row>
    <row r="119" spans="1:3" x14ac:dyDescent="0.25">
      <c r="A119">
        <v>152437</v>
      </c>
      <c r="B119" t="s">
        <v>1507</v>
      </c>
      <c r="C119" s="47" t="s">
        <v>4073</v>
      </c>
    </row>
    <row r="120" spans="1:3" x14ac:dyDescent="0.25">
      <c r="A120">
        <v>152438</v>
      </c>
      <c r="B120" t="s">
        <v>4074</v>
      </c>
      <c r="C120" s="47" t="s">
        <v>4075</v>
      </c>
    </row>
    <row r="121" spans="1:3" x14ac:dyDescent="0.25">
      <c r="A121">
        <v>152439</v>
      </c>
      <c r="B121" t="s">
        <v>4076</v>
      </c>
      <c r="C121" s="47" t="s">
        <v>4077</v>
      </c>
    </row>
    <row r="122" spans="1:3" x14ac:dyDescent="0.25">
      <c r="A122">
        <v>152440</v>
      </c>
      <c r="B122" t="s">
        <v>4078</v>
      </c>
      <c r="C122" s="47" t="s">
        <v>4079</v>
      </c>
    </row>
    <row r="123" spans="1:3" x14ac:dyDescent="0.25">
      <c r="A123">
        <v>152441</v>
      </c>
      <c r="B123" t="s">
        <v>4080</v>
      </c>
      <c r="C123" s="47" t="s">
        <v>4081</v>
      </c>
    </row>
    <row r="124" spans="1:3" x14ac:dyDescent="0.25">
      <c r="A124">
        <v>152442</v>
      </c>
      <c r="B124" t="s">
        <v>4082</v>
      </c>
      <c r="C124" s="47" t="s">
        <v>4083</v>
      </c>
    </row>
    <row r="125" spans="1:3" x14ac:dyDescent="0.25">
      <c r="A125">
        <v>152443</v>
      </c>
      <c r="B125" t="s">
        <v>4084</v>
      </c>
      <c r="C125" s="47" t="s">
        <v>4085</v>
      </c>
    </row>
    <row r="126" spans="1:3" x14ac:dyDescent="0.25">
      <c r="A126">
        <v>152444</v>
      </c>
      <c r="B126" t="s">
        <v>4086</v>
      </c>
      <c r="C126" s="47" t="s">
        <v>4087</v>
      </c>
    </row>
    <row r="127" spans="1:3" x14ac:dyDescent="0.25">
      <c r="A127">
        <v>152445</v>
      </c>
      <c r="B127" t="s">
        <v>4088</v>
      </c>
      <c r="C127" s="47" t="s">
        <v>4089</v>
      </c>
    </row>
    <row r="128" spans="1:3" x14ac:dyDescent="0.25">
      <c r="A128">
        <v>152446</v>
      </c>
      <c r="B128" t="s">
        <v>4090</v>
      </c>
      <c r="C128" s="47" t="s">
        <v>4091</v>
      </c>
    </row>
    <row r="129" spans="1:3" x14ac:dyDescent="0.25">
      <c r="A129">
        <v>152447</v>
      </c>
      <c r="B129" t="s">
        <v>4092</v>
      </c>
      <c r="C129" s="47" t="s">
        <v>4093</v>
      </c>
    </row>
    <row r="130" spans="1:3" x14ac:dyDescent="0.25">
      <c r="A130">
        <v>152448</v>
      </c>
      <c r="B130" t="s">
        <v>4094</v>
      </c>
      <c r="C130" s="47" t="s">
        <v>4095</v>
      </c>
    </row>
    <row r="131" spans="1:3" x14ac:dyDescent="0.25">
      <c r="A131">
        <v>152449</v>
      </c>
      <c r="B131" t="s">
        <v>4096</v>
      </c>
      <c r="C131" s="47" t="s">
        <v>4097</v>
      </c>
    </row>
    <row r="132" spans="1:3" x14ac:dyDescent="0.25">
      <c r="A132">
        <v>152450</v>
      </c>
      <c r="B132" t="s">
        <v>54</v>
      </c>
      <c r="C132" s="47" t="s">
        <v>4098</v>
      </c>
    </row>
    <row r="133" spans="1:3" x14ac:dyDescent="0.25">
      <c r="A133">
        <v>152451</v>
      </c>
      <c r="B133" t="s">
        <v>4099</v>
      </c>
      <c r="C133" s="47" t="s">
        <v>4100</v>
      </c>
    </row>
    <row r="134" spans="1:3" x14ac:dyDescent="0.25">
      <c r="A134">
        <v>152452</v>
      </c>
      <c r="B134" t="s">
        <v>4101</v>
      </c>
      <c r="C134" s="47" t="s">
        <v>4102</v>
      </c>
    </row>
    <row r="135" spans="1:3" x14ac:dyDescent="0.25">
      <c r="A135">
        <v>152453</v>
      </c>
      <c r="B135" t="s">
        <v>4103</v>
      </c>
      <c r="C135" s="47" t="s">
        <v>4104</v>
      </c>
    </row>
    <row r="136" spans="1:3" x14ac:dyDescent="0.25">
      <c r="A136">
        <v>152454</v>
      </c>
      <c r="B136" t="s">
        <v>4105</v>
      </c>
      <c r="C136" s="47" t="s">
        <v>4106</v>
      </c>
    </row>
    <row r="137" spans="1:3" x14ac:dyDescent="0.25">
      <c r="A137">
        <v>152455</v>
      </c>
      <c r="B137" t="s">
        <v>4107</v>
      </c>
      <c r="C137" s="47" t="s">
        <v>4108</v>
      </c>
    </row>
    <row r="138" spans="1:3" x14ac:dyDescent="0.25">
      <c r="A138">
        <v>152456</v>
      </c>
      <c r="B138" t="s">
        <v>4109</v>
      </c>
      <c r="C138" s="47" t="s">
        <v>4110</v>
      </c>
    </row>
    <row r="139" spans="1:3" x14ac:dyDescent="0.25">
      <c r="A139">
        <v>152457</v>
      </c>
      <c r="B139" t="s">
        <v>4111</v>
      </c>
      <c r="C139" s="47" t="s">
        <v>4112</v>
      </c>
    </row>
    <row r="140" spans="1:3" x14ac:dyDescent="0.25">
      <c r="A140">
        <v>152458</v>
      </c>
      <c r="B140" t="s">
        <v>4113</v>
      </c>
      <c r="C140" s="47" t="s">
        <v>4114</v>
      </c>
    </row>
    <row r="141" spans="1:3" x14ac:dyDescent="0.25">
      <c r="A141">
        <v>152459</v>
      </c>
      <c r="B141" t="s">
        <v>4115</v>
      </c>
      <c r="C141" s="47" t="s">
        <v>4116</v>
      </c>
    </row>
    <row r="142" spans="1:3" x14ac:dyDescent="0.25">
      <c r="A142">
        <v>152460</v>
      </c>
      <c r="B142" t="s">
        <v>4117</v>
      </c>
      <c r="C142" s="47" t="s">
        <v>4118</v>
      </c>
    </row>
    <row r="143" spans="1:3" x14ac:dyDescent="0.25">
      <c r="A143">
        <v>152461</v>
      </c>
      <c r="B143" t="s">
        <v>4119</v>
      </c>
      <c r="C143" s="47" t="s">
        <v>4120</v>
      </c>
    </row>
    <row r="144" spans="1:3" x14ac:dyDescent="0.25">
      <c r="A144">
        <v>152462</v>
      </c>
      <c r="B144" t="s">
        <v>4121</v>
      </c>
      <c r="C144" s="47" t="s">
        <v>4122</v>
      </c>
    </row>
    <row r="145" spans="1:3" x14ac:dyDescent="0.25">
      <c r="A145">
        <v>152463</v>
      </c>
      <c r="B145" t="s">
        <v>4123</v>
      </c>
      <c r="C145" s="47" t="s">
        <v>4124</v>
      </c>
    </row>
    <row r="146" spans="1:3" x14ac:dyDescent="0.25">
      <c r="A146">
        <v>152464</v>
      </c>
      <c r="B146" t="s">
        <v>923</v>
      </c>
      <c r="C146" s="47" t="s">
        <v>4125</v>
      </c>
    </row>
    <row r="147" spans="1:3" x14ac:dyDescent="0.25">
      <c r="A147">
        <v>152465</v>
      </c>
      <c r="B147" t="s">
        <v>1101</v>
      </c>
      <c r="C147" s="47" t="s">
        <v>4126</v>
      </c>
    </row>
    <row r="148" spans="1:3" x14ac:dyDescent="0.25">
      <c r="A148">
        <v>152466</v>
      </c>
      <c r="B148" t="s">
        <v>4127</v>
      </c>
      <c r="C148" s="47" t="s">
        <v>4128</v>
      </c>
    </row>
    <row r="149" spans="1:3" x14ac:dyDescent="0.25">
      <c r="A149">
        <v>152467</v>
      </c>
      <c r="B149" t="s">
        <v>4129</v>
      </c>
      <c r="C149" s="47" t="s">
        <v>4130</v>
      </c>
    </row>
    <row r="150" spans="1:3" x14ac:dyDescent="0.25">
      <c r="A150">
        <v>152468</v>
      </c>
      <c r="B150" t="s">
        <v>4131</v>
      </c>
      <c r="C150" s="47" t="s">
        <v>4132</v>
      </c>
    </row>
    <row r="151" spans="1:3" x14ac:dyDescent="0.25">
      <c r="A151">
        <v>152469</v>
      </c>
      <c r="B151" t="s">
        <v>4133</v>
      </c>
      <c r="C151" s="47" t="s">
        <v>4134</v>
      </c>
    </row>
    <row r="152" spans="1:3" x14ac:dyDescent="0.25">
      <c r="A152">
        <v>152470</v>
      </c>
      <c r="B152" t="s">
        <v>1279</v>
      </c>
      <c r="C152" s="47" t="s">
        <v>4135</v>
      </c>
    </row>
    <row r="153" spans="1:3" x14ac:dyDescent="0.25">
      <c r="A153">
        <v>152471</v>
      </c>
      <c r="B153" t="s">
        <v>4136</v>
      </c>
      <c r="C153" s="47" t="s">
        <v>4137</v>
      </c>
    </row>
    <row r="154" spans="1:3" x14ac:dyDescent="0.25">
      <c r="A154">
        <v>152472</v>
      </c>
      <c r="B154" t="s">
        <v>4138</v>
      </c>
      <c r="C154" s="47" t="s">
        <v>4139</v>
      </c>
    </row>
    <row r="155" spans="1:3" x14ac:dyDescent="0.25">
      <c r="A155">
        <v>152473</v>
      </c>
      <c r="B155" t="s">
        <v>4140</v>
      </c>
      <c r="C155" s="47" t="s">
        <v>4141</v>
      </c>
    </row>
    <row r="156" spans="1:3" x14ac:dyDescent="0.25">
      <c r="A156">
        <v>152474</v>
      </c>
      <c r="B156" t="s">
        <v>4142</v>
      </c>
      <c r="C156" s="47" t="s">
        <v>4143</v>
      </c>
    </row>
    <row r="157" spans="1:3" x14ac:dyDescent="0.25">
      <c r="A157">
        <v>152475</v>
      </c>
      <c r="B157" t="s">
        <v>1383</v>
      </c>
      <c r="C157" s="47" t="s">
        <v>4144</v>
      </c>
    </row>
    <row r="158" spans="1:3" x14ac:dyDescent="0.25">
      <c r="A158">
        <v>152476</v>
      </c>
      <c r="B158" t="s">
        <v>455</v>
      </c>
      <c r="C158" s="47" t="s">
        <v>4145</v>
      </c>
    </row>
    <row r="159" spans="1:3" x14ac:dyDescent="0.25">
      <c r="A159">
        <v>152477</v>
      </c>
      <c r="B159" t="s">
        <v>4146</v>
      </c>
      <c r="C159" s="47" t="s">
        <v>4147</v>
      </c>
    </row>
    <row r="160" spans="1:3" x14ac:dyDescent="0.25">
      <c r="A160">
        <v>152478</v>
      </c>
      <c r="B160" t="s">
        <v>4148</v>
      </c>
      <c r="C160" s="47" t="s">
        <v>4149</v>
      </c>
    </row>
    <row r="161" spans="1:3" x14ac:dyDescent="0.25">
      <c r="A161">
        <v>152479</v>
      </c>
      <c r="B161" t="s">
        <v>4150</v>
      </c>
      <c r="C161" s="47" t="s">
        <v>4151</v>
      </c>
    </row>
    <row r="162" spans="1:3" x14ac:dyDescent="0.25">
      <c r="A162">
        <v>152480</v>
      </c>
      <c r="B162" t="s">
        <v>4152</v>
      </c>
      <c r="C162" s="47" t="s">
        <v>4153</v>
      </c>
    </row>
    <row r="163" spans="1:3" x14ac:dyDescent="0.25">
      <c r="A163">
        <v>152481</v>
      </c>
      <c r="B163" t="s">
        <v>4154</v>
      </c>
      <c r="C163" s="47" t="s">
        <v>4155</v>
      </c>
    </row>
    <row r="164" spans="1:3" x14ac:dyDescent="0.25">
      <c r="A164">
        <v>152482</v>
      </c>
      <c r="B164" t="s">
        <v>4156</v>
      </c>
      <c r="C164" s="47" t="s">
        <v>4157</v>
      </c>
    </row>
    <row r="165" spans="1:3" x14ac:dyDescent="0.25">
      <c r="A165">
        <v>152483</v>
      </c>
      <c r="B165" t="s">
        <v>4158</v>
      </c>
      <c r="C165" s="47" t="s">
        <v>4159</v>
      </c>
    </row>
    <row r="166" spans="1:3" x14ac:dyDescent="0.25">
      <c r="A166">
        <v>152484</v>
      </c>
      <c r="B166" t="s">
        <v>4160</v>
      </c>
      <c r="C166" s="47" t="s">
        <v>4161</v>
      </c>
    </row>
    <row r="167" spans="1:3" x14ac:dyDescent="0.25">
      <c r="A167">
        <v>152485</v>
      </c>
      <c r="B167" t="s">
        <v>4162</v>
      </c>
      <c r="C167" s="47" t="s">
        <v>4163</v>
      </c>
    </row>
    <row r="168" spans="1:3" x14ac:dyDescent="0.25">
      <c r="A168">
        <v>152486</v>
      </c>
      <c r="B168" t="s">
        <v>4164</v>
      </c>
      <c r="C168" s="47" t="s">
        <v>4165</v>
      </c>
    </row>
    <row r="169" spans="1:3" x14ac:dyDescent="0.25">
      <c r="A169">
        <v>152487</v>
      </c>
      <c r="B169" t="s">
        <v>4166</v>
      </c>
      <c r="C169" s="47" t="s">
        <v>4167</v>
      </c>
    </row>
    <row r="170" spans="1:3" x14ac:dyDescent="0.25">
      <c r="A170">
        <v>152488</v>
      </c>
      <c r="B170" t="s">
        <v>4168</v>
      </c>
      <c r="C170" s="47" t="s">
        <v>4169</v>
      </c>
    </row>
    <row r="171" spans="1:3" x14ac:dyDescent="0.25">
      <c r="A171">
        <v>152489</v>
      </c>
      <c r="B171" t="s">
        <v>4170</v>
      </c>
      <c r="C171" s="47" t="s">
        <v>4171</v>
      </c>
    </row>
    <row r="172" spans="1:3" x14ac:dyDescent="0.25">
      <c r="A172">
        <v>152490</v>
      </c>
      <c r="B172" t="s">
        <v>4172</v>
      </c>
      <c r="C172" s="47" t="s">
        <v>4173</v>
      </c>
    </row>
    <row r="173" spans="1:3" x14ac:dyDescent="0.25">
      <c r="A173">
        <v>152491</v>
      </c>
      <c r="B173" t="s">
        <v>4174</v>
      </c>
      <c r="C173" s="47" t="s">
        <v>4175</v>
      </c>
    </row>
    <row r="174" spans="1:3" x14ac:dyDescent="0.25">
      <c r="A174">
        <v>152492</v>
      </c>
      <c r="B174" t="s">
        <v>4176</v>
      </c>
      <c r="C174" s="47" t="s">
        <v>4177</v>
      </c>
    </row>
    <row r="175" spans="1:3" x14ac:dyDescent="0.25">
      <c r="A175">
        <v>152493</v>
      </c>
      <c r="B175" t="s">
        <v>4178</v>
      </c>
      <c r="C175" s="47" t="s">
        <v>4179</v>
      </c>
    </row>
    <row r="176" spans="1:3" x14ac:dyDescent="0.25">
      <c r="A176">
        <v>152494</v>
      </c>
      <c r="B176" t="s">
        <v>4180</v>
      </c>
      <c r="C176" s="47" t="s">
        <v>4181</v>
      </c>
    </row>
    <row r="177" spans="1:3" x14ac:dyDescent="0.25">
      <c r="A177">
        <v>152495</v>
      </c>
      <c r="B177" t="s">
        <v>4182</v>
      </c>
      <c r="C177" s="47" t="s">
        <v>4183</v>
      </c>
    </row>
    <row r="178" spans="1:3" x14ac:dyDescent="0.25">
      <c r="A178">
        <v>152496</v>
      </c>
      <c r="B178" t="s">
        <v>4184</v>
      </c>
      <c r="C178" s="47" t="s">
        <v>4185</v>
      </c>
    </row>
    <row r="179" spans="1:3" x14ac:dyDescent="0.25">
      <c r="A179">
        <v>152497</v>
      </c>
      <c r="B179" t="s">
        <v>4186</v>
      </c>
      <c r="C179" s="47" t="s">
        <v>4187</v>
      </c>
    </row>
    <row r="180" spans="1:3" x14ac:dyDescent="0.25">
      <c r="A180">
        <v>152498</v>
      </c>
      <c r="B180" t="s">
        <v>4188</v>
      </c>
      <c r="C180" s="47" t="s">
        <v>4189</v>
      </c>
    </row>
    <row r="181" spans="1:3" x14ac:dyDescent="0.25">
      <c r="A181">
        <v>152499</v>
      </c>
      <c r="B181" t="s">
        <v>4190</v>
      </c>
      <c r="C181" s="47" t="s">
        <v>4191</v>
      </c>
    </row>
    <row r="182" spans="1:3" x14ac:dyDescent="0.25">
      <c r="A182">
        <v>152500</v>
      </c>
      <c r="B182" t="s">
        <v>1551</v>
      </c>
      <c r="C182" s="47" t="s">
        <v>4192</v>
      </c>
    </row>
    <row r="183" spans="1:3" x14ac:dyDescent="0.25">
      <c r="A183">
        <v>152501</v>
      </c>
      <c r="B183" t="s">
        <v>4193</v>
      </c>
      <c r="C183" s="47" t="s">
        <v>4194</v>
      </c>
    </row>
    <row r="184" spans="1:3" x14ac:dyDescent="0.25">
      <c r="A184">
        <v>152502</v>
      </c>
      <c r="B184" t="s">
        <v>4195</v>
      </c>
      <c r="C184" s="47" t="s">
        <v>4196</v>
      </c>
    </row>
    <row r="185" spans="1:3" x14ac:dyDescent="0.25">
      <c r="A185">
        <v>152503</v>
      </c>
      <c r="B185" t="s">
        <v>4197</v>
      </c>
      <c r="C185" s="47" t="s">
        <v>4198</v>
      </c>
    </row>
    <row r="186" spans="1:3" x14ac:dyDescent="0.25">
      <c r="A186">
        <v>152504</v>
      </c>
      <c r="B186" t="s">
        <v>4199</v>
      </c>
      <c r="C186" s="47" t="s">
        <v>4200</v>
      </c>
    </row>
    <row r="187" spans="1:3" x14ac:dyDescent="0.25">
      <c r="A187">
        <v>152505</v>
      </c>
      <c r="B187" t="s">
        <v>4201</v>
      </c>
      <c r="C187" s="47" t="s">
        <v>4202</v>
      </c>
    </row>
    <row r="188" spans="1:3" x14ac:dyDescent="0.25">
      <c r="A188">
        <v>152506</v>
      </c>
      <c r="B188" t="s">
        <v>4203</v>
      </c>
      <c r="C188" s="47" t="s">
        <v>4204</v>
      </c>
    </row>
    <row r="189" spans="1:3" x14ac:dyDescent="0.25">
      <c r="A189">
        <v>152507</v>
      </c>
      <c r="B189" t="s">
        <v>1115</v>
      </c>
      <c r="C189" s="47" t="s">
        <v>4205</v>
      </c>
    </row>
    <row r="190" spans="1:3" x14ac:dyDescent="0.25">
      <c r="A190">
        <v>152508</v>
      </c>
      <c r="B190" t="s">
        <v>4206</v>
      </c>
      <c r="C190" s="47" t="s">
        <v>4207</v>
      </c>
    </row>
    <row r="191" spans="1:3" x14ac:dyDescent="0.25">
      <c r="A191">
        <v>152509</v>
      </c>
      <c r="B191" t="s">
        <v>4208</v>
      </c>
      <c r="C191" s="47" t="s">
        <v>4209</v>
      </c>
    </row>
    <row r="192" spans="1:3" x14ac:dyDescent="0.25">
      <c r="A192">
        <v>152510</v>
      </c>
      <c r="B192" t="s">
        <v>4210</v>
      </c>
      <c r="C192" s="47" t="s">
        <v>4211</v>
      </c>
    </row>
    <row r="193" spans="1:3" x14ac:dyDescent="0.25">
      <c r="A193">
        <v>152511</v>
      </c>
      <c r="B193" t="s">
        <v>4212</v>
      </c>
      <c r="C193" s="47" t="s">
        <v>4213</v>
      </c>
    </row>
    <row r="194" spans="1:3" x14ac:dyDescent="0.25">
      <c r="A194">
        <v>152512</v>
      </c>
      <c r="B194" t="s">
        <v>4214</v>
      </c>
      <c r="C194" s="47" t="s">
        <v>4215</v>
      </c>
    </row>
    <row r="195" spans="1:3" x14ac:dyDescent="0.25">
      <c r="A195">
        <v>152513</v>
      </c>
      <c r="B195" t="s">
        <v>4216</v>
      </c>
      <c r="C195" s="47" t="s">
        <v>4217</v>
      </c>
    </row>
    <row r="196" spans="1:3" x14ac:dyDescent="0.25">
      <c r="A196">
        <v>152514</v>
      </c>
      <c r="B196" t="s">
        <v>4218</v>
      </c>
      <c r="C196" s="47" t="s">
        <v>4219</v>
      </c>
    </row>
    <row r="197" spans="1:3" x14ac:dyDescent="0.25">
      <c r="A197">
        <v>152515</v>
      </c>
      <c r="B197" t="s">
        <v>4220</v>
      </c>
      <c r="C197" s="47" t="s">
        <v>4221</v>
      </c>
    </row>
    <row r="198" spans="1:3" x14ac:dyDescent="0.25">
      <c r="A198">
        <v>152516</v>
      </c>
      <c r="B198" t="s">
        <v>4222</v>
      </c>
      <c r="C198" s="47" t="s">
        <v>4223</v>
      </c>
    </row>
    <row r="199" spans="1:3" x14ac:dyDescent="0.25">
      <c r="A199">
        <v>152517</v>
      </c>
      <c r="B199" t="s">
        <v>4224</v>
      </c>
      <c r="C199" s="47" t="s">
        <v>4225</v>
      </c>
    </row>
    <row r="200" spans="1:3" x14ac:dyDescent="0.25">
      <c r="A200">
        <v>152518</v>
      </c>
      <c r="B200" t="s">
        <v>4226</v>
      </c>
      <c r="C200" s="47" t="s">
        <v>4227</v>
      </c>
    </row>
    <row r="201" spans="1:3" x14ac:dyDescent="0.25">
      <c r="A201">
        <v>152519</v>
      </c>
      <c r="B201" t="s">
        <v>4228</v>
      </c>
      <c r="C201" s="47" t="s">
        <v>4229</v>
      </c>
    </row>
    <row r="202" spans="1:3" x14ac:dyDescent="0.25">
      <c r="A202">
        <v>152520</v>
      </c>
      <c r="B202" t="s">
        <v>583</v>
      </c>
      <c r="C202" s="47" t="s">
        <v>4230</v>
      </c>
    </row>
    <row r="203" spans="1:3" x14ac:dyDescent="0.25">
      <c r="A203">
        <v>152521</v>
      </c>
      <c r="B203" t="s">
        <v>1255</v>
      </c>
      <c r="C203" s="47" t="s">
        <v>4231</v>
      </c>
    </row>
    <row r="204" spans="1:3" x14ac:dyDescent="0.25">
      <c r="A204">
        <v>152522</v>
      </c>
      <c r="B204" t="s">
        <v>4232</v>
      </c>
      <c r="C204" s="47" t="s">
        <v>4233</v>
      </c>
    </row>
    <row r="205" spans="1:3" x14ac:dyDescent="0.25">
      <c r="A205">
        <v>152523</v>
      </c>
      <c r="B205" t="s">
        <v>4234</v>
      </c>
      <c r="C205" s="47" t="s">
        <v>4235</v>
      </c>
    </row>
    <row r="206" spans="1:3" x14ac:dyDescent="0.25">
      <c r="A206">
        <v>152524</v>
      </c>
      <c r="B206" t="s">
        <v>4236</v>
      </c>
      <c r="C206" s="47" t="s">
        <v>4237</v>
      </c>
    </row>
    <row r="207" spans="1:3" x14ac:dyDescent="0.25">
      <c r="A207">
        <v>152525</v>
      </c>
      <c r="B207" t="s">
        <v>4238</v>
      </c>
      <c r="C207" s="47" t="s">
        <v>4239</v>
      </c>
    </row>
    <row r="208" spans="1:3" x14ac:dyDescent="0.25">
      <c r="A208">
        <v>152526</v>
      </c>
      <c r="B208" t="s">
        <v>4240</v>
      </c>
      <c r="C208" s="47" t="s">
        <v>4241</v>
      </c>
    </row>
    <row r="209" spans="1:3" x14ac:dyDescent="0.25">
      <c r="A209">
        <v>152527</v>
      </c>
      <c r="B209" t="s">
        <v>4242</v>
      </c>
      <c r="C209" s="47" t="s">
        <v>4243</v>
      </c>
    </row>
    <row r="210" spans="1:3" x14ac:dyDescent="0.25">
      <c r="A210">
        <v>152528</v>
      </c>
      <c r="B210" t="s">
        <v>1343</v>
      </c>
      <c r="C210" s="47" t="s">
        <v>4244</v>
      </c>
    </row>
    <row r="211" spans="1:3" x14ac:dyDescent="0.25">
      <c r="A211">
        <v>152529</v>
      </c>
      <c r="B211" t="s">
        <v>4245</v>
      </c>
      <c r="C211" s="47" t="s">
        <v>4246</v>
      </c>
    </row>
    <row r="212" spans="1:3" x14ac:dyDescent="0.25">
      <c r="A212">
        <v>152530</v>
      </c>
      <c r="B212" t="s">
        <v>4247</v>
      </c>
      <c r="C212" s="47" t="s">
        <v>4248</v>
      </c>
    </row>
    <row r="213" spans="1:3" x14ac:dyDescent="0.25">
      <c r="A213">
        <v>152531</v>
      </c>
      <c r="B213" t="s">
        <v>4249</v>
      </c>
      <c r="C213" s="47" t="s">
        <v>4250</v>
      </c>
    </row>
    <row r="214" spans="1:3" x14ac:dyDescent="0.25">
      <c r="A214">
        <v>152532</v>
      </c>
      <c r="B214" t="s">
        <v>4251</v>
      </c>
      <c r="C214" s="47" t="s">
        <v>4252</v>
      </c>
    </row>
    <row r="215" spans="1:3" x14ac:dyDescent="0.25">
      <c r="A215">
        <v>152533</v>
      </c>
      <c r="B215" t="s">
        <v>4253</v>
      </c>
      <c r="C215" s="47" t="s">
        <v>4254</v>
      </c>
    </row>
    <row r="216" spans="1:3" x14ac:dyDescent="0.25">
      <c r="A216">
        <v>152534</v>
      </c>
      <c r="B216" t="s">
        <v>4255</v>
      </c>
      <c r="C216" s="47" t="s">
        <v>4256</v>
      </c>
    </row>
    <row r="217" spans="1:3" x14ac:dyDescent="0.25">
      <c r="A217">
        <v>152535</v>
      </c>
      <c r="B217" t="s">
        <v>4257</v>
      </c>
      <c r="C217" s="47" t="s">
        <v>4258</v>
      </c>
    </row>
    <row r="218" spans="1:3" x14ac:dyDescent="0.25">
      <c r="A218">
        <v>152536</v>
      </c>
      <c r="B218" t="s">
        <v>4259</v>
      </c>
      <c r="C218" s="47" t="s">
        <v>4260</v>
      </c>
    </row>
    <row r="219" spans="1:3" x14ac:dyDescent="0.25">
      <c r="A219">
        <v>152537</v>
      </c>
      <c r="B219" t="s">
        <v>4261</v>
      </c>
      <c r="C219" s="47" t="s">
        <v>4262</v>
      </c>
    </row>
    <row r="220" spans="1:3" x14ac:dyDescent="0.25">
      <c r="A220">
        <v>152538</v>
      </c>
      <c r="B220" t="s">
        <v>4263</v>
      </c>
      <c r="C220" s="47" t="s">
        <v>4264</v>
      </c>
    </row>
    <row r="221" spans="1:3" x14ac:dyDescent="0.25">
      <c r="A221">
        <v>152539</v>
      </c>
      <c r="B221" t="s">
        <v>4265</v>
      </c>
      <c r="C221" s="47" t="s">
        <v>4266</v>
      </c>
    </row>
    <row r="222" spans="1:3" x14ac:dyDescent="0.25">
      <c r="A222">
        <v>152540</v>
      </c>
      <c r="B222" t="s">
        <v>4267</v>
      </c>
      <c r="C222" s="47" t="s">
        <v>4268</v>
      </c>
    </row>
    <row r="223" spans="1:3" x14ac:dyDescent="0.25">
      <c r="A223">
        <v>152541</v>
      </c>
      <c r="B223" t="s">
        <v>4269</v>
      </c>
      <c r="C223" s="47" t="s">
        <v>4270</v>
      </c>
    </row>
    <row r="224" spans="1:3" x14ac:dyDescent="0.25">
      <c r="A224">
        <v>152542</v>
      </c>
      <c r="B224" t="s">
        <v>4271</v>
      </c>
      <c r="C224" s="47" t="s">
        <v>4272</v>
      </c>
    </row>
    <row r="225" spans="1:3" x14ac:dyDescent="0.25">
      <c r="A225">
        <v>152543</v>
      </c>
      <c r="B225" t="s">
        <v>4273</v>
      </c>
      <c r="C225" s="47" t="s">
        <v>4274</v>
      </c>
    </row>
    <row r="226" spans="1:3" x14ac:dyDescent="0.25">
      <c r="A226">
        <v>152544</v>
      </c>
      <c r="B226" t="s">
        <v>4275</v>
      </c>
      <c r="C226" s="47" t="s">
        <v>4276</v>
      </c>
    </row>
    <row r="227" spans="1:3" x14ac:dyDescent="0.25">
      <c r="A227">
        <v>152545</v>
      </c>
      <c r="B227" t="s">
        <v>4277</v>
      </c>
      <c r="C227" s="47" t="s">
        <v>4278</v>
      </c>
    </row>
    <row r="228" spans="1:3" x14ac:dyDescent="0.25">
      <c r="A228">
        <v>152546</v>
      </c>
      <c r="B228" t="s">
        <v>4279</v>
      </c>
      <c r="C228" s="47" t="s">
        <v>4280</v>
      </c>
    </row>
    <row r="229" spans="1:3" x14ac:dyDescent="0.25">
      <c r="A229">
        <v>152547</v>
      </c>
      <c r="B229" t="s">
        <v>790</v>
      </c>
      <c r="C229" s="47" t="s">
        <v>4281</v>
      </c>
    </row>
    <row r="230" spans="1:3" x14ac:dyDescent="0.25">
      <c r="A230">
        <v>152548</v>
      </c>
      <c r="B230" t="s">
        <v>4282</v>
      </c>
      <c r="C230" s="47" t="s">
        <v>4283</v>
      </c>
    </row>
    <row r="231" spans="1:3" x14ac:dyDescent="0.25">
      <c r="A231">
        <v>152549</v>
      </c>
      <c r="B231" t="s">
        <v>4284</v>
      </c>
      <c r="C231" s="47" t="s">
        <v>4285</v>
      </c>
    </row>
    <row r="232" spans="1:3" x14ac:dyDescent="0.25">
      <c r="A232">
        <v>152550</v>
      </c>
      <c r="B232" t="s">
        <v>4286</v>
      </c>
      <c r="C232" s="47" t="s">
        <v>4287</v>
      </c>
    </row>
    <row r="233" spans="1:3" x14ac:dyDescent="0.25">
      <c r="A233">
        <v>152551</v>
      </c>
      <c r="B233" t="s">
        <v>4288</v>
      </c>
      <c r="C233" s="47" t="s">
        <v>4289</v>
      </c>
    </row>
    <row r="234" spans="1:3" x14ac:dyDescent="0.25">
      <c r="A234">
        <v>152552</v>
      </c>
      <c r="B234" t="s">
        <v>4290</v>
      </c>
      <c r="C234" s="47" t="s">
        <v>4291</v>
      </c>
    </row>
    <row r="235" spans="1:3" x14ac:dyDescent="0.25">
      <c r="A235">
        <v>152553</v>
      </c>
      <c r="B235" t="s">
        <v>4292</v>
      </c>
      <c r="C235" s="47" t="s">
        <v>4293</v>
      </c>
    </row>
    <row r="236" spans="1:3" x14ac:dyDescent="0.25">
      <c r="A236">
        <v>152554</v>
      </c>
      <c r="B236" t="s">
        <v>595</v>
      </c>
      <c r="C236" s="47" t="s">
        <v>4294</v>
      </c>
    </row>
    <row r="237" spans="1:3" x14ac:dyDescent="0.25">
      <c r="A237">
        <v>152555</v>
      </c>
      <c r="B237" t="s">
        <v>4295</v>
      </c>
      <c r="C237" s="47" t="s">
        <v>4296</v>
      </c>
    </row>
    <row r="238" spans="1:3" x14ac:dyDescent="0.25">
      <c r="A238">
        <v>152556</v>
      </c>
      <c r="B238" t="s">
        <v>4297</v>
      </c>
      <c r="C238" s="47" t="s">
        <v>4298</v>
      </c>
    </row>
    <row r="239" spans="1:3" x14ac:dyDescent="0.25">
      <c r="A239">
        <v>152557</v>
      </c>
      <c r="B239" t="s">
        <v>4299</v>
      </c>
      <c r="C239" s="47" t="s">
        <v>4300</v>
      </c>
    </row>
    <row r="240" spans="1:3" x14ac:dyDescent="0.25">
      <c r="A240">
        <v>152558</v>
      </c>
      <c r="B240" t="s">
        <v>4301</v>
      </c>
      <c r="C240" s="47" t="s">
        <v>4302</v>
      </c>
    </row>
    <row r="241" spans="1:3" x14ac:dyDescent="0.25">
      <c r="A241">
        <v>152559</v>
      </c>
      <c r="B241" t="s">
        <v>4303</v>
      </c>
      <c r="C241" s="47" t="s">
        <v>4304</v>
      </c>
    </row>
    <row r="242" spans="1:3" x14ac:dyDescent="0.25">
      <c r="A242">
        <v>152560</v>
      </c>
      <c r="B242" t="s">
        <v>4305</v>
      </c>
      <c r="C242" s="47" t="s">
        <v>4306</v>
      </c>
    </row>
    <row r="243" spans="1:3" x14ac:dyDescent="0.25">
      <c r="A243">
        <v>152561</v>
      </c>
      <c r="B243" t="s">
        <v>4307</v>
      </c>
      <c r="C243" s="47" t="s">
        <v>4308</v>
      </c>
    </row>
    <row r="244" spans="1:3" x14ac:dyDescent="0.25">
      <c r="A244">
        <v>152562</v>
      </c>
      <c r="B244" t="s">
        <v>4309</v>
      </c>
      <c r="C244" s="47" t="s">
        <v>4310</v>
      </c>
    </row>
    <row r="245" spans="1:3" x14ac:dyDescent="0.25">
      <c r="A245">
        <v>152563</v>
      </c>
      <c r="B245" t="s">
        <v>4311</v>
      </c>
      <c r="C245" s="47" t="s">
        <v>4312</v>
      </c>
    </row>
    <row r="246" spans="1:3" x14ac:dyDescent="0.25">
      <c r="A246">
        <v>152564</v>
      </c>
      <c r="B246" t="s">
        <v>4313</v>
      </c>
      <c r="C246" s="47" t="s">
        <v>4314</v>
      </c>
    </row>
    <row r="247" spans="1:3" x14ac:dyDescent="0.25">
      <c r="A247">
        <v>152565</v>
      </c>
      <c r="B247" t="s">
        <v>4315</v>
      </c>
      <c r="C247" s="47" t="s">
        <v>4316</v>
      </c>
    </row>
    <row r="248" spans="1:3" x14ac:dyDescent="0.25">
      <c r="A248">
        <v>152566</v>
      </c>
      <c r="B248" t="s">
        <v>4317</v>
      </c>
      <c r="C248" s="47" t="s">
        <v>4318</v>
      </c>
    </row>
    <row r="249" spans="1:3" x14ac:dyDescent="0.25">
      <c r="A249">
        <v>152567</v>
      </c>
      <c r="B249" t="s">
        <v>4319</v>
      </c>
      <c r="C249" s="47" t="s">
        <v>4320</v>
      </c>
    </row>
    <row r="250" spans="1:3" x14ac:dyDescent="0.25">
      <c r="A250">
        <v>152568</v>
      </c>
      <c r="B250" t="s">
        <v>4321</v>
      </c>
      <c r="C250" s="47" t="s">
        <v>4322</v>
      </c>
    </row>
    <row r="251" spans="1:3" x14ac:dyDescent="0.25">
      <c r="A251">
        <v>152569</v>
      </c>
      <c r="B251" t="s">
        <v>4323</v>
      </c>
      <c r="C251" s="47" t="s">
        <v>4324</v>
      </c>
    </row>
    <row r="252" spans="1:3" x14ac:dyDescent="0.25">
      <c r="A252">
        <v>152570</v>
      </c>
      <c r="B252" t="s">
        <v>4325</v>
      </c>
      <c r="C252" s="47" t="s">
        <v>4326</v>
      </c>
    </row>
    <row r="253" spans="1:3" x14ac:dyDescent="0.25">
      <c r="A253">
        <v>152571</v>
      </c>
      <c r="B253" t="s">
        <v>4327</v>
      </c>
      <c r="C253" s="47" t="s">
        <v>4328</v>
      </c>
    </row>
    <row r="254" spans="1:3" x14ac:dyDescent="0.25">
      <c r="A254">
        <v>152572</v>
      </c>
      <c r="B254" t="s">
        <v>4329</v>
      </c>
      <c r="C254" s="47" t="s">
        <v>4330</v>
      </c>
    </row>
    <row r="255" spans="1:3" x14ac:dyDescent="0.25">
      <c r="A255">
        <v>152573</v>
      </c>
      <c r="B255" t="s">
        <v>4331</v>
      </c>
      <c r="C255" s="47" t="s">
        <v>4332</v>
      </c>
    </row>
    <row r="256" spans="1:3" x14ac:dyDescent="0.25">
      <c r="A256">
        <v>152574</v>
      </c>
      <c r="B256" t="s">
        <v>4333</v>
      </c>
      <c r="C256" s="47" t="s">
        <v>4334</v>
      </c>
    </row>
    <row r="257" spans="1:3" x14ac:dyDescent="0.25">
      <c r="A257">
        <v>152575</v>
      </c>
      <c r="B257" t="s">
        <v>4335</v>
      </c>
      <c r="C257" s="47" t="s">
        <v>4336</v>
      </c>
    </row>
    <row r="258" spans="1:3" x14ac:dyDescent="0.25">
      <c r="A258">
        <v>152576</v>
      </c>
      <c r="B258" t="s">
        <v>4337</v>
      </c>
      <c r="C258" s="47" t="s">
        <v>4338</v>
      </c>
    </row>
    <row r="259" spans="1:3" x14ac:dyDescent="0.25">
      <c r="A259">
        <v>152577</v>
      </c>
      <c r="B259" t="s">
        <v>4339</v>
      </c>
      <c r="C259" s="47" t="s">
        <v>4340</v>
      </c>
    </row>
    <row r="260" spans="1:3" x14ac:dyDescent="0.25">
      <c r="A260">
        <v>152578</v>
      </c>
      <c r="B260" t="s">
        <v>4341</v>
      </c>
      <c r="C260" s="47" t="s">
        <v>4342</v>
      </c>
    </row>
    <row r="261" spans="1:3" x14ac:dyDescent="0.25">
      <c r="A261">
        <v>152579</v>
      </c>
      <c r="B261" t="s">
        <v>4343</v>
      </c>
      <c r="C261" s="47" t="s">
        <v>4344</v>
      </c>
    </row>
    <row r="262" spans="1:3" x14ac:dyDescent="0.25">
      <c r="A262">
        <v>152580</v>
      </c>
      <c r="B262" t="s">
        <v>4345</v>
      </c>
      <c r="C262" s="47" t="s">
        <v>4346</v>
      </c>
    </row>
    <row r="263" spans="1:3" x14ac:dyDescent="0.25">
      <c r="A263">
        <v>152581</v>
      </c>
      <c r="B263" t="s">
        <v>4347</v>
      </c>
      <c r="C263" s="47" t="s">
        <v>4348</v>
      </c>
    </row>
    <row r="264" spans="1:3" x14ac:dyDescent="0.25">
      <c r="A264">
        <v>152582</v>
      </c>
      <c r="B264" t="s">
        <v>4349</v>
      </c>
      <c r="C264" s="47" t="s">
        <v>4350</v>
      </c>
    </row>
    <row r="265" spans="1:3" x14ac:dyDescent="0.25">
      <c r="A265">
        <v>152583</v>
      </c>
      <c r="B265" t="s">
        <v>4351</v>
      </c>
      <c r="C265" s="47" t="s">
        <v>4352</v>
      </c>
    </row>
    <row r="266" spans="1:3" x14ac:dyDescent="0.25">
      <c r="A266">
        <v>152584</v>
      </c>
      <c r="B266" t="s">
        <v>4353</v>
      </c>
      <c r="C266" s="47" t="s">
        <v>4354</v>
      </c>
    </row>
    <row r="267" spans="1:3" x14ac:dyDescent="0.25">
      <c r="A267">
        <v>152585</v>
      </c>
      <c r="B267" t="s">
        <v>4355</v>
      </c>
      <c r="C267" s="47" t="s">
        <v>4356</v>
      </c>
    </row>
    <row r="268" spans="1:3" x14ac:dyDescent="0.25">
      <c r="A268">
        <v>152586</v>
      </c>
      <c r="B268" t="s">
        <v>4357</v>
      </c>
      <c r="C268" s="47" t="s">
        <v>4358</v>
      </c>
    </row>
    <row r="269" spans="1:3" x14ac:dyDescent="0.25">
      <c r="A269">
        <v>152587</v>
      </c>
      <c r="B269" t="s">
        <v>4359</v>
      </c>
      <c r="C269" s="47" t="s">
        <v>4360</v>
      </c>
    </row>
    <row r="270" spans="1:3" x14ac:dyDescent="0.25">
      <c r="A270">
        <v>152588</v>
      </c>
      <c r="B270" t="s">
        <v>4361</v>
      </c>
      <c r="C270" s="47" t="s">
        <v>4362</v>
      </c>
    </row>
    <row r="271" spans="1:3" x14ac:dyDescent="0.25">
      <c r="A271">
        <v>152589</v>
      </c>
      <c r="B271" t="s">
        <v>4363</v>
      </c>
      <c r="C271" s="47" t="s">
        <v>4364</v>
      </c>
    </row>
    <row r="272" spans="1:3" x14ac:dyDescent="0.25">
      <c r="A272">
        <v>152590</v>
      </c>
      <c r="B272" t="s">
        <v>4365</v>
      </c>
      <c r="C272" s="47" t="s">
        <v>4366</v>
      </c>
    </row>
    <row r="273" spans="1:3" x14ac:dyDescent="0.25">
      <c r="A273">
        <v>152591</v>
      </c>
      <c r="B273" t="s">
        <v>4367</v>
      </c>
      <c r="C273" s="47" t="s">
        <v>4368</v>
      </c>
    </row>
    <row r="274" spans="1:3" x14ac:dyDescent="0.25">
      <c r="A274">
        <v>152592</v>
      </c>
      <c r="B274" t="s">
        <v>4369</v>
      </c>
      <c r="C274" s="47" t="s">
        <v>4370</v>
      </c>
    </row>
    <row r="275" spans="1:3" x14ac:dyDescent="0.25">
      <c r="A275">
        <v>152593</v>
      </c>
      <c r="B275" t="s">
        <v>4371</v>
      </c>
      <c r="C275" s="47" t="s">
        <v>4372</v>
      </c>
    </row>
    <row r="276" spans="1:3" x14ac:dyDescent="0.25">
      <c r="A276">
        <v>152594</v>
      </c>
      <c r="B276" t="s">
        <v>4373</v>
      </c>
      <c r="C276" s="47" t="s">
        <v>4374</v>
      </c>
    </row>
    <row r="277" spans="1:3" x14ac:dyDescent="0.25">
      <c r="A277">
        <v>152595</v>
      </c>
      <c r="B277" t="s">
        <v>4375</v>
      </c>
      <c r="C277" s="47" t="s">
        <v>4376</v>
      </c>
    </row>
    <row r="278" spans="1:3" x14ac:dyDescent="0.25">
      <c r="A278">
        <v>152596</v>
      </c>
      <c r="B278" t="s">
        <v>4377</v>
      </c>
      <c r="C278" s="47" t="s">
        <v>4378</v>
      </c>
    </row>
    <row r="279" spans="1:3" x14ac:dyDescent="0.25">
      <c r="A279">
        <v>152597</v>
      </c>
      <c r="B279" t="s">
        <v>4379</v>
      </c>
      <c r="C279" s="47" t="s">
        <v>4380</v>
      </c>
    </row>
    <row r="280" spans="1:3" x14ac:dyDescent="0.25">
      <c r="A280">
        <v>152598</v>
      </c>
      <c r="B280" t="s">
        <v>4381</v>
      </c>
      <c r="C280" s="47" t="s">
        <v>4382</v>
      </c>
    </row>
    <row r="281" spans="1:3" x14ac:dyDescent="0.25">
      <c r="A281">
        <v>152599</v>
      </c>
      <c r="B281" t="s">
        <v>4383</v>
      </c>
      <c r="C281" s="47" t="s">
        <v>4384</v>
      </c>
    </row>
    <row r="282" spans="1:3" x14ac:dyDescent="0.25">
      <c r="A282">
        <v>152600</v>
      </c>
      <c r="B282" t="s">
        <v>4385</v>
      </c>
      <c r="C282" s="47" t="s">
        <v>4386</v>
      </c>
    </row>
    <row r="283" spans="1:3" x14ac:dyDescent="0.25">
      <c r="A283">
        <v>152601</v>
      </c>
      <c r="B283" t="s">
        <v>4387</v>
      </c>
      <c r="C283" s="47" t="s">
        <v>4388</v>
      </c>
    </row>
    <row r="284" spans="1:3" x14ac:dyDescent="0.25">
      <c r="A284">
        <v>152602</v>
      </c>
      <c r="B284" t="s">
        <v>4389</v>
      </c>
      <c r="C284" s="47" t="s">
        <v>4390</v>
      </c>
    </row>
    <row r="285" spans="1:3" x14ac:dyDescent="0.25">
      <c r="A285">
        <v>152603</v>
      </c>
      <c r="B285" t="s">
        <v>4391</v>
      </c>
      <c r="C285" s="47" t="s">
        <v>4392</v>
      </c>
    </row>
    <row r="286" spans="1:3" x14ac:dyDescent="0.25">
      <c r="A286">
        <v>152604</v>
      </c>
      <c r="B286" t="s">
        <v>4393</v>
      </c>
      <c r="C286" s="47" t="s">
        <v>4394</v>
      </c>
    </row>
    <row r="287" spans="1:3" x14ac:dyDescent="0.25">
      <c r="A287">
        <v>152605</v>
      </c>
      <c r="B287" t="s">
        <v>4395</v>
      </c>
      <c r="C287" s="47" t="s">
        <v>4396</v>
      </c>
    </row>
    <row r="288" spans="1:3" x14ac:dyDescent="0.25">
      <c r="A288">
        <v>152606</v>
      </c>
      <c r="B288" t="s">
        <v>4397</v>
      </c>
      <c r="C288" s="47" t="s">
        <v>4398</v>
      </c>
    </row>
    <row r="289" spans="1:3" x14ac:dyDescent="0.25">
      <c r="A289">
        <v>152607</v>
      </c>
      <c r="B289" t="s">
        <v>4399</v>
      </c>
      <c r="C289" s="47" t="s">
        <v>4400</v>
      </c>
    </row>
    <row r="290" spans="1:3" x14ac:dyDescent="0.25">
      <c r="A290">
        <v>152608</v>
      </c>
      <c r="B290" t="s">
        <v>4401</v>
      </c>
      <c r="C290" s="47" t="s">
        <v>4402</v>
      </c>
    </row>
    <row r="291" spans="1:3" x14ac:dyDescent="0.25">
      <c r="A291">
        <v>152609</v>
      </c>
      <c r="B291" t="s">
        <v>4403</v>
      </c>
      <c r="C291" s="47" t="s">
        <v>4404</v>
      </c>
    </row>
    <row r="292" spans="1:3" x14ac:dyDescent="0.25">
      <c r="A292">
        <v>152610</v>
      </c>
      <c r="B292" t="s">
        <v>1604</v>
      </c>
      <c r="C292" s="47" t="s">
        <v>4405</v>
      </c>
    </row>
    <row r="293" spans="1:3" x14ac:dyDescent="0.25">
      <c r="A293">
        <v>152611</v>
      </c>
      <c r="B293" t="s">
        <v>4406</v>
      </c>
      <c r="C293" s="47" t="s">
        <v>4407</v>
      </c>
    </row>
    <row r="294" spans="1:3" x14ac:dyDescent="0.25">
      <c r="A294">
        <v>152612</v>
      </c>
      <c r="B294" t="s">
        <v>4408</v>
      </c>
      <c r="C294" s="47" t="s">
        <v>4409</v>
      </c>
    </row>
    <row r="295" spans="1:3" x14ac:dyDescent="0.25">
      <c r="A295">
        <v>152613</v>
      </c>
      <c r="B295" t="s">
        <v>4410</v>
      </c>
      <c r="C295" s="47" t="s">
        <v>4411</v>
      </c>
    </row>
    <row r="296" spans="1:3" x14ac:dyDescent="0.25">
      <c r="A296">
        <v>152614</v>
      </c>
      <c r="B296" t="s">
        <v>4412</v>
      </c>
      <c r="C296" s="47" t="s">
        <v>4413</v>
      </c>
    </row>
    <row r="297" spans="1:3" x14ac:dyDescent="0.25">
      <c r="A297">
        <v>152615</v>
      </c>
      <c r="B297" t="s">
        <v>4414</v>
      </c>
      <c r="C297" s="47" t="s">
        <v>4415</v>
      </c>
    </row>
    <row r="298" spans="1:3" x14ac:dyDescent="0.25">
      <c r="A298">
        <v>152616</v>
      </c>
      <c r="B298" t="s">
        <v>4416</v>
      </c>
      <c r="C298" s="47" t="s">
        <v>4417</v>
      </c>
    </row>
    <row r="299" spans="1:3" x14ac:dyDescent="0.25">
      <c r="A299">
        <v>152617</v>
      </c>
      <c r="B299" t="s">
        <v>4418</v>
      </c>
      <c r="C299" s="47" t="s">
        <v>4419</v>
      </c>
    </row>
    <row r="300" spans="1:3" x14ac:dyDescent="0.25">
      <c r="A300">
        <v>152618</v>
      </c>
      <c r="B300" t="s">
        <v>4420</v>
      </c>
      <c r="C300" s="47" t="s">
        <v>4421</v>
      </c>
    </row>
    <row r="301" spans="1:3" x14ac:dyDescent="0.25">
      <c r="A301">
        <v>152619</v>
      </c>
      <c r="B301" t="s">
        <v>4422</v>
      </c>
      <c r="C301" s="47" t="s">
        <v>4423</v>
      </c>
    </row>
    <row r="302" spans="1:3" x14ac:dyDescent="0.25">
      <c r="A302">
        <v>152620</v>
      </c>
      <c r="B302" t="s">
        <v>4424</v>
      </c>
      <c r="C302" s="47" t="s">
        <v>4425</v>
      </c>
    </row>
    <row r="303" spans="1:3" x14ac:dyDescent="0.25">
      <c r="A303">
        <v>152621</v>
      </c>
      <c r="B303" t="s">
        <v>4426</v>
      </c>
      <c r="C303" s="47" t="s">
        <v>4427</v>
      </c>
    </row>
    <row r="304" spans="1:3" x14ac:dyDescent="0.25">
      <c r="A304">
        <v>152622</v>
      </c>
      <c r="B304" t="s">
        <v>4428</v>
      </c>
      <c r="C304" s="47" t="s">
        <v>4429</v>
      </c>
    </row>
    <row r="305" spans="1:3" x14ac:dyDescent="0.25">
      <c r="A305">
        <v>152623</v>
      </c>
      <c r="B305" t="s">
        <v>4430</v>
      </c>
      <c r="C305" s="47" t="s">
        <v>4431</v>
      </c>
    </row>
    <row r="306" spans="1:3" x14ac:dyDescent="0.25">
      <c r="A306">
        <v>152624</v>
      </c>
      <c r="B306" t="s">
        <v>4432</v>
      </c>
      <c r="C306" s="47" t="s">
        <v>4433</v>
      </c>
    </row>
    <row r="307" spans="1:3" x14ac:dyDescent="0.25">
      <c r="A307">
        <v>152625</v>
      </c>
      <c r="B307" t="s">
        <v>4434</v>
      </c>
      <c r="C307" s="47" t="s">
        <v>4435</v>
      </c>
    </row>
    <row r="308" spans="1:3" x14ac:dyDescent="0.25">
      <c r="A308">
        <v>152626</v>
      </c>
      <c r="B308" t="s">
        <v>4436</v>
      </c>
      <c r="C308" s="47" t="s">
        <v>4437</v>
      </c>
    </row>
    <row r="309" spans="1:3" x14ac:dyDescent="0.25">
      <c r="A309">
        <v>152627</v>
      </c>
      <c r="B309" t="s">
        <v>4438</v>
      </c>
      <c r="C309" s="47" t="s">
        <v>4439</v>
      </c>
    </row>
    <row r="310" spans="1:3" x14ac:dyDescent="0.25">
      <c r="A310">
        <v>152628</v>
      </c>
      <c r="B310" t="s">
        <v>4440</v>
      </c>
      <c r="C310" s="47" t="s">
        <v>4441</v>
      </c>
    </row>
    <row r="311" spans="1:3" x14ac:dyDescent="0.25">
      <c r="A311">
        <v>152629</v>
      </c>
      <c r="B311" t="s">
        <v>4442</v>
      </c>
      <c r="C311" s="47" t="s">
        <v>4443</v>
      </c>
    </row>
    <row r="312" spans="1:3" x14ac:dyDescent="0.25">
      <c r="A312">
        <v>152630</v>
      </c>
      <c r="B312" t="s">
        <v>4444</v>
      </c>
      <c r="C312" s="47" t="s">
        <v>4445</v>
      </c>
    </row>
    <row r="313" spans="1:3" x14ac:dyDescent="0.25">
      <c r="A313">
        <v>152631</v>
      </c>
      <c r="B313" t="s">
        <v>4446</v>
      </c>
      <c r="C313" s="47" t="s">
        <v>4447</v>
      </c>
    </row>
    <row r="314" spans="1:3" x14ac:dyDescent="0.25">
      <c r="A314">
        <v>152632</v>
      </c>
      <c r="B314" t="s">
        <v>4448</v>
      </c>
      <c r="C314" s="47" t="s">
        <v>4449</v>
      </c>
    </row>
    <row r="315" spans="1:3" x14ac:dyDescent="0.25">
      <c r="A315">
        <v>152633</v>
      </c>
      <c r="B315" t="s">
        <v>4450</v>
      </c>
      <c r="C315" s="47" t="s">
        <v>4451</v>
      </c>
    </row>
    <row r="316" spans="1:3" x14ac:dyDescent="0.25">
      <c r="A316">
        <v>152634</v>
      </c>
      <c r="B316" t="s">
        <v>4452</v>
      </c>
      <c r="C316" s="47" t="s">
        <v>4453</v>
      </c>
    </row>
    <row r="317" spans="1:3" x14ac:dyDescent="0.25">
      <c r="A317">
        <v>152635</v>
      </c>
      <c r="B317" t="s">
        <v>4454</v>
      </c>
      <c r="C317" s="47" t="s">
        <v>4455</v>
      </c>
    </row>
    <row r="318" spans="1:3" x14ac:dyDescent="0.25">
      <c r="A318">
        <v>152636</v>
      </c>
      <c r="B318" t="s">
        <v>4456</v>
      </c>
      <c r="C318" s="47" t="s">
        <v>4457</v>
      </c>
    </row>
    <row r="319" spans="1:3" x14ac:dyDescent="0.25">
      <c r="A319">
        <v>152637</v>
      </c>
      <c r="B319" t="s">
        <v>4458</v>
      </c>
      <c r="C319" s="47" t="s">
        <v>4459</v>
      </c>
    </row>
    <row r="320" spans="1:3" x14ac:dyDescent="0.25">
      <c r="A320">
        <v>152638</v>
      </c>
      <c r="B320" t="s">
        <v>4460</v>
      </c>
      <c r="C320" s="47" t="s">
        <v>4461</v>
      </c>
    </row>
    <row r="321" spans="1:3" x14ac:dyDescent="0.25">
      <c r="A321">
        <v>152639</v>
      </c>
      <c r="B321" t="s">
        <v>4462</v>
      </c>
      <c r="C321" s="47" t="s">
        <v>4463</v>
      </c>
    </row>
    <row r="322" spans="1:3" x14ac:dyDescent="0.25">
      <c r="A322">
        <v>152640</v>
      </c>
      <c r="B322" t="s">
        <v>4464</v>
      </c>
      <c r="C322" s="47" t="s">
        <v>4465</v>
      </c>
    </row>
    <row r="323" spans="1:3" x14ac:dyDescent="0.25">
      <c r="A323">
        <v>152641</v>
      </c>
      <c r="B323" t="s">
        <v>4466</v>
      </c>
      <c r="C323" s="47" t="s">
        <v>4467</v>
      </c>
    </row>
    <row r="324" spans="1:3" x14ac:dyDescent="0.25">
      <c r="A324">
        <v>152642</v>
      </c>
      <c r="B324" t="s">
        <v>4468</v>
      </c>
      <c r="C324" s="47" t="s">
        <v>4469</v>
      </c>
    </row>
    <row r="325" spans="1:3" x14ac:dyDescent="0.25">
      <c r="A325">
        <v>152643</v>
      </c>
      <c r="B325" t="s">
        <v>4470</v>
      </c>
      <c r="C325" s="47" t="s">
        <v>4471</v>
      </c>
    </row>
    <row r="326" spans="1:3" x14ac:dyDescent="0.25">
      <c r="A326">
        <v>152644</v>
      </c>
      <c r="B326" t="s">
        <v>4472</v>
      </c>
      <c r="C326" s="47" t="s">
        <v>4473</v>
      </c>
    </row>
    <row r="327" spans="1:3" x14ac:dyDescent="0.25">
      <c r="A327">
        <v>152645</v>
      </c>
      <c r="B327" t="s">
        <v>4474</v>
      </c>
      <c r="C327" s="47" t="s">
        <v>4475</v>
      </c>
    </row>
    <row r="328" spans="1:3" x14ac:dyDescent="0.25">
      <c r="A328">
        <v>152646</v>
      </c>
      <c r="B328" t="s">
        <v>4476</v>
      </c>
      <c r="C328" s="47" t="s">
        <v>4477</v>
      </c>
    </row>
    <row r="329" spans="1:3" x14ac:dyDescent="0.25">
      <c r="A329">
        <v>152647</v>
      </c>
      <c r="B329" t="s">
        <v>4478</v>
      </c>
      <c r="C329" s="47" t="s">
        <v>4479</v>
      </c>
    </row>
    <row r="330" spans="1:3" x14ac:dyDescent="0.25">
      <c r="A330">
        <v>152648</v>
      </c>
      <c r="B330" t="s">
        <v>4480</v>
      </c>
      <c r="C330" s="47" t="s">
        <v>4481</v>
      </c>
    </row>
    <row r="331" spans="1:3" x14ac:dyDescent="0.25">
      <c r="A331">
        <v>152649</v>
      </c>
      <c r="B331" t="s">
        <v>4482</v>
      </c>
      <c r="C331" s="47" t="s">
        <v>4483</v>
      </c>
    </row>
    <row r="332" spans="1:3" x14ac:dyDescent="0.25">
      <c r="A332">
        <v>152650</v>
      </c>
      <c r="B332" t="s">
        <v>4484</v>
      </c>
      <c r="C332" s="47" t="s">
        <v>4485</v>
      </c>
    </row>
    <row r="333" spans="1:3" x14ac:dyDescent="0.25">
      <c r="A333">
        <v>152651</v>
      </c>
      <c r="B333" t="s">
        <v>4486</v>
      </c>
      <c r="C333" s="47" t="s">
        <v>4487</v>
      </c>
    </row>
    <row r="334" spans="1:3" x14ac:dyDescent="0.25">
      <c r="A334">
        <v>152652</v>
      </c>
      <c r="B334" t="s">
        <v>4488</v>
      </c>
      <c r="C334" s="47" t="s">
        <v>4489</v>
      </c>
    </row>
    <row r="335" spans="1:3" x14ac:dyDescent="0.25">
      <c r="A335">
        <v>152653</v>
      </c>
      <c r="B335" t="s">
        <v>4490</v>
      </c>
      <c r="C335" s="47" t="s">
        <v>4491</v>
      </c>
    </row>
    <row r="336" spans="1:3" x14ac:dyDescent="0.25">
      <c r="A336">
        <v>152654</v>
      </c>
      <c r="B336" t="s">
        <v>4492</v>
      </c>
      <c r="C336" s="47" t="s">
        <v>4493</v>
      </c>
    </row>
    <row r="337" spans="1:3" x14ac:dyDescent="0.25">
      <c r="A337">
        <v>152655</v>
      </c>
      <c r="B337" t="s">
        <v>4494</v>
      </c>
      <c r="C337" s="47" t="s">
        <v>4495</v>
      </c>
    </row>
    <row r="338" spans="1:3" x14ac:dyDescent="0.25">
      <c r="A338">
        <v>152656</v>
      </c>
      <c r="B338" t="s">
        <v>4496</v>
      </c>
      <c r="C338" s="47" t="s">
        <v>4497</v>
      </c>
    </row>
    <row r="339" spans="1:3" x14ac:dyDescent="0.25">
      <c r="A339">
        <v>152657</v>
      </c>
      <c r="B339" t="s">
        <v>4498</v>
      </c>
      <c r="C339" s="47" t="s">
        <v>4499</v>
      </c>
    </row>
    <row r="340" spans="1:3" x14ac:dyDescent="0.25">
      <c r="A340">
        <v>152658</v>
      </c>
      <c r="B340" t="s">
        <v>4500</v>
      </c>
      <c r="C340" s="47" t="s">
        <v>4501</v>
      </c>
    </row>
    <row r="341" spans="1:3" x14ac:dyDescent="0.25">
      <c r="A341">
        <v>152659</v>
      </c>
      <c r="B341" t="s">
        <v>4502</v>
      </c>
      <c r="C341" s="47" t="s">
        <v>4503</v>
      </c>
    </row>
    <row r="342" spans="1:3" x14ac:dyDescent="0.25">
      <c r="A342">
        <v>152660</v>
      </c>
      <c r="B342" t="s">
        <v>4504</v>
      </c>
      <c r="C342" s="47" t="s">
        <v>4505</v>
      </c>
    </row>
    <row r="343" spans="1:3" x14ac:dyDescent="0.25">
      <c r="A343">
        <v>152661</v>
      </c>
      <c r="B343" t="s">
        <v>4506</v>
      </c>
      <c r="C343" s="47" t="s">
        <v>4507</v>
      </c>
    </row>
    <row r="344" spans="1:3" x14ac:dyDescent="0.25">
      <c r="A344">
        <v>152662</v>
      </c>
      <c r="B344" t="s">
        <v>4508</v>
      </c>
      <c r="C344" s="47" t="s">
        <v>4509</v>
      </c>
    </row>
    <row r="345" spans="1:3" x14ac:dyDescent="0.25">
      <c r="A345">
        <v>152663</v>
      </c>
      <c r="B345" t="s">
        <v>4510</v>
      </c>
      <c r="C345" s="47" t="s">
        <v>4511</v>
      </c>
    </row>
    <row r="346" spans="1:3" x14ac:dyDescent="0.25">
      <c r="A346">
        <v>152664</v>
      </c>
      <c r="B346" t="s">
        <v>4512</v>
      </c>
      <c r="C346" s="47" t="s">
        <v>4513</v>
      </c>
    </row>
    <row r="347" spans="1:3" x14ac:dyDescent="0.25">
      <c r="A347">
        <v>152665</v>
      </c>
      <c r="B347" t="s">
        <v>4514</v>
      </c>
      <c r="C347" s="47" t="s">
        <v>4515</v>
      </c>
    </row>
    <row r="348" spans="1:3" x14ac:dyDescent="0.25">
      <c r="A348">
        <v>152666</v>
      </c>
      <c r="B348" t="s">
        <v>4516</v>
      </c>
      <c r="C348" s="47" t="s">
        <v>4517</v>
      </c>
    </row>
    <row r="349" spans="1:3" x14ac:dyDescent="0.25">
      <c r="A349">
        <v>152667</v>
      </c>
      <c r="B349" t="s">
        <v>4518</v>
      </c>
      <c r="C349" s="47" t="s">
        <v>4519</v>
      </c>
    </row>
    <row r="350" spans="1:3" x14ac:dyDescent="0.25">
      <c r="A350">
        <v>152668</v>
      </c>
      <c r="B350" t="s">
        <v>4520</v>
      </c>
      <c r="C350" s="47" t="s">
        <v>4521</v>
      </c>
    </row>
    <row r="351" spans="1:3" x14ac:dyDescent="0.25">
      <c r="A351">
        <v>152669</v>
      </c>
      <c r="B351" t="s">
        <v>1685</v>
      </c>
      <c r="C351" s="47" t="s">
        <v>4522</v>
      </c>
    </row>
    <row r="352" spans="1:3" x14ac:dyDescent="0.25">
      <c r="A352">
        <v>152670</v>
      </c>
      <c r="B352" t="s">
        <v>324</v>
      </c>
      <c r="C352" s="47" t="s">
        <v>4523</v>
      </c>
    </row>
    <row r="353" spans="1:3" x14ac:dyDescent="0.25">
      <c r="A353">
        <v>152671</v>
      </c>
      <c r="B353" t="s">
        <v>4524</v>
      </c>
      <c r="C353" s="47" t="s">
        <v>4525</v>
      </c>
    </row>
    <row r="354" spans="1:3" x14ac:dyDescent="0.25">
      <c r="A354">
        <v>152672</v>
      </c>
      <c r="B354" t="s">
        <v>4526</v>
      </c>
      <c r="C354" s="47" t="s">
        <v>4527</v>
      </c>
    </row>
    <row r="355" spans="1:3" x14ac:dyDescent="0.25">
      <c r="A355">
        <v>152673</v>
      </c>
      <c r="B355" t="s">
        <v>4528</v>
      </c>
      <c r="C355" s="47" t="s">
        <v>4529</v>
      </c>
    </row>
    <row r="356" spans="1:3" x14ac:dyDescent="0.25">
      <c r="A356">
        <v>152674</v>
      </c>
      <c r="B356" t="s">
        <v>4530</v>
      </c>
      <c r="C356" s="47" t="s">
        <v>4531</v>
      </c>
    </row>
    <row r="357" spans="1:3" x14ac:dyDescent="0.25">
      <c r="A357">
        <v>152675</v>
      </c>
      <c r="B357" t="s">
        <v>4532</v>
      </c>
      <c r="C357" s="47" t="s">
        <v>4533</v>
      </c>
    </row>
    <row r="358" spans="1:3" x14ac:dyDescent="0.25">
      <c r="A358">
        <v>152676</v>
      </c>
      <c r="B358" t="s">
        <v>4534</v>
      </c>
      <c r="C358" s="47" t="s">
        <v>4535</v>
      </c>
    </row>
    <row r="359" spans="1:3" x14ac:dyDescent="0.25">
      <c r="A359">
        <v>152677</v>
      </c>
      <c r="B359" t="s">
        <v>4536</v>
      </c>
      <c r="C359" s="47" t="s">
        <v>4537</v>
      </c>
    </row>
    <row r="360" spans="1:3" x14ac:dyDescent="0.25">
      <c r="A360">
        <v>152678</v>
      </c>
      <c r="B360" t="s">
        <v>4538</v>
      </c>
      <c r="C360" s="47" t="s">
        <v>4539</v>
      </c>
    </row>
    <row r="361" spans="1:3" x14ac:dyDescent="0.25">
      <c r="A361">
        <v>152679</v>
      </c>
      <c r="B361" t="s">
        <v>745</v>
      </c>
      <c r="C361" s="47" t="s">
        <v>4540</v>
      </c>
    </row>
    <row r="362" spans="1:3" x14ac:dyDescent="0.25">
      <c r="A362">
        <v>152680</v>
      </c>
      <c r="B362" t="s">
        <v>4541</v>
      </c>
      <c r="C362" s="47" t="s">
        <v>4542</v>
      </c>
    </row>
    <row r="363" spans="1:3" x14ac:dyDescent="0.25">
      <c r="A363">
        <v>152681</v>
      </c>
      <c r="B363" t="s">
        <v>4543</v>
      </c>
      <c r="C363" s="47" t="s">
        <v>4544</v>
      </c>
    </row>
    <row r="364" spans="1:3" x14ac:dyDescent="0.25">
      <c r="A364">
        <v>152682</v>
      </c>
      <c r="B364" t="s">
        <v>4545</v>
      </c>
      <c r="C364" s="47" t="s">
        <v>4546</v>
      </c>
    </row>
    <row r="365" spans="1:3" x14ac:dyDescent="0.25">
      <c r="A365">
        <v>152683</v>
      </c>
      <c r="B365" t="s">
        <v>4547</v>
      </c>
      <c r="C365" s="47" t="s">
        <v>4548</v>
      </c>
    </row>
    <row r="366" spans="1:3" x14ac:dyDescent="0.25">
      <c r="A366">
        <v>152684</v>
      </c>
      <c r="B366" t="s">
        <v>4549</v>
      </c>
      <c r="C366" s="47" t="s">
        <v>4550</v>
      </c>
    </row>
    <row r="367" spans="1:3" x14ac:dyDescent="0.25">
      <c r="A367">
        <v>152685</v>
      </c>
      <c r="B367" t="s">
        <v>4551</v>
      </c>
      <c r="C367" s="47" t="s">
        <v>4552</v>
      </c>
    </row>
    <row r="368" spans="1:3" x14ac:dyDescent="0.25">
      <c r="A368">
        <v>152686</v>
      </c>
      <c r="B368" t="s">
        <v>4553</v>
      </c>
      <c r="C368" s="47" t="s">
        <v>4554</v>
      </c>
    </row>
    <row r="369" spans="1:3" x14ac:dyDescent="0.25">
      <c r="A369">
        <v>152687</v>
      </c>
      <c r="B369" t="s">
        <v>4555</v>
      </c>
      <c r="C369" s="47" t="s">
        <v>4556</v>
      </c>
    </row>
    <row r="370" spans="1:3" x14ac:dyDescent="0.25">
      <c r="A370">
        <v>152688</v>
      </c>
      <c r="B370" t="s">
        <v>4557</v>
      </c>
      <c r="C370" s="47" t="s">
        <v>4558</v>
      </c>
    </row>
    <row r="371" spans="1:3" x14ac:dyDescent="0.25">
      <c r="A371">
        <v>152689</v>
      </c>
      <c r="B371" t="s">
        <v>4559</v>
      </c>
      <c r="C371" s="47" t="s">
        <v>4560</v>
      </c>
    </row>
    <row r="372" spans="1:3" x14ac:dyDescent="0.25">
      <c r="A372">
        <v>152690</v>
      </c>
      <c r="B372" t="s">
        <v>4561</v>
      </c>
      <c r="C372" s="47" t="s">
        <v>4562</v>
      </c>
    </row>
    <row r="373" spans="1:3" x14ac:dyDescent="0.25">
      <c r="A373">
        <v>152691</v>
      </c>
      <c r="B373" t="s">
        <v>4563</v>
      </c>
      <c r="C373" s="47" t="s">
        <v>4564</v>
      </c>
    </row>
    <row r="374" spans="1:3" x14ac:dyDescent="0.25">
      <c r="A374">
        <v>152692</v>
      </c>
      <c r="B374" t="s">
        <v>4565</v>
      </c>
      <c r="C374" s="47" t="s">
        <v>4566</v>
      </c>
    </row>
    <row r="375" spans="1:3" x14ac:dyDescent="0.25">
      <c r="A375">
        <v>152693</v>
      </c>
      <c r="B375" t="s">
        <v>4567</v>
      </c>
      <c r="C375" s="47" t="s">
        <v>4568</v>
      </c>
    </row>
    <row r="376" spans="1:3" x14ac:dyDescent="0.25">
      <c r="A376">
        <v>152694</v>
      </c>
      <c r="B376" t="s">
        <v>4569</v>
      </c>
      <c r="C376" s="47" t="s">
        <v>4570</v>
      </c>
    </row>
    <row r="377" spans="1:3" x14ac:dyDescent="0.25">
      <c r="A377">
        <v>152695</v>
      </c>
      <c r="B377" t="s">
        <v>4571</v>
      </c>
      <c r="C377" s="47" t="s">
        <v>4572</v>
      </c>
    </row>
    <row r="378" spans="1:3" x14ac:dyDescent="0.25">
      <c r="A378">
        <v>152696</v>
      </c>
      <c r="B378" t="s">
        <v>4573</v>
      </c>
      <c r="C378" s="47" t="s">
        <v>4574</v>
      </c>
    </row>
    <row r="379" spans="1:3" x14ac:dyDescent="0.25">
      <c r="A379">
        <v>152697</v>
      </c>
      <c r="B379" t="s">
        <v>4575</v>
      </c>
      <c r="C379" s="47" t="s">
        <v>4576</v>
      </c>
    </row>
    <row r="380" spans="1:3" x14ac:dyDescent="0.25">
      <c r="A380">
        <v>152698</v>
      </c>
      <c r="B380" t="s">
        <v>1409</v>
      </c>
      <c r="C380" s="47" t="s">
        <v>4577</v>
      </c>
    </row>
    <row r="381" spans="1:3" x14ac:dyDescent="0.25">
      <c r="A381">
        <v>152699</v>
      </c>
      <c r="B381" t="s">
        <v>4578</v>
      </c>
      <c r="C381" s="47" t="s">
        <v>4579</v>
      </c>
    </row>
    <row r="382" spans="1:3" x14ac:dyDescent="0.25">
      <c r="A382">
        <v>152700</v>
      </c>
      <c r="B382" t="s">
        <v>4580</v>
      </c>
      <c r="C382" s="47" t="s">
        <v>4581</v>
      </c>
    </row>
    <row r="383" spans="1:3" x14ac:dyDescent="0.25">
      <c r="A383">
        <v>152701</v>
      </c>
      <c r="B383" t="s">
        <v>4582</v>
      </c>
      <c r="C383" s="47" t="s">
        <v>4583</v>
      </c>
    </row>
    <row r="384" spans="1:3" x14ac:dyDescent="0.25">
      <c r="A384">
        <v>152702</v>
      </c>
      <c r="B384" t="s">
        <v>4584</v>
      </c>
      <c r="C384" s="47" t="s">
        <v>4585</v>
      </c>
    </row>
    <row r="385" spans="1:3" x14ac:dyDescent="0.25">
      <c r="A385">
        <v>152703</v>
      </c>
      <c r="B385" t="s">
        <v>4586</v>
      </c>
      <c r="C385" s="47" t="s">
        <v>4587</v>
      </c>
    </row>
    <row r="386" spans="1:3" x14ac:dyDescent="0.25">
      <c r="A386">
        <v>152704</v>
      </c>
      <c r="B386" t="s">
        <v>4588</v>
      </c>
      <c r="C386" s="47" t="s">
        <v>4589</v>
      </c>
    </row>
    <row r="387" spans="1:3" x14ac:dyDescent="0.25">
      <c r="A387">
        <v>152705</v>
      </c>
      <c r="B387" t="s">
        <v>4590</v>
      </c>
      <c r="C387" s="47" t="s">
        <v>4591</v>
      </c>
    </row>
    <row r="388" spans="1:3" x14ac:dyDescent="0.25">
      <c r="A388">
        <v>152706</v>
      </c>
      <c r="B388" t="s">
        <v>4592</v>
      </c>
      <c r="C388" s="47" t="s">
        <v>4593</v>
      </c>
    </row>
    <row r="389" spans="1:3" x14ac:dyDescent="0.25">
      <c r="A389">
        <v>152707</v>
      </c>
      <c r="B389" t="s">
        <v>4594</v>
      </c>
      <c r="C389" s="47" t="s">
        <v>4595</v>
      </c>
    </row>
    <row r="390" spans="1:3" x14ac:dyDescent="0.25">
      <c r="A390">
        <v>152708</v>
      </c>
      <c r="B390" t="s">
        <v>4596</v>
      </c>
      <c r="C390" s="47" t="s">
        <v>4597</v>
      </c>
    </row>
    <row r="391" spans="1:3" x14ac:dyDescent="0.25">
      <c r="A391">
        <v>152709</v>
      </c>
      <c r="B391" t="s">
        <v>4598</v>
      </c>
      <c r="C391" s="47" t="s">
        <v>4599</v>
      </c>
    </row>
    <row r="392" spans="1:3" x14ac:dyDescent="0.25">
      <c r="A392">
        <v>152710</v>
      </c>
      <c r="B392" t="s">
        <v>4600</v>
      </c>
      <c r="C392" s="47" t="s">
        <v>4601</v>
      </c>
    </row>
    <row r="393" spans="1:3" x14ac:dyDescent="0.25">
      <c r="A393">
        <v>152711</v>
      </c>
      <c r="B393" t="s">
        <v>4602</v>
      </c>
      <c r="C393" s="47" t="s">
        <v>4603</v>
      </c>
    </row>
    <row r="394" spans="1:3" x14ac:dyDescent="0.25">
      <c r="A394">
        <v>152712</v>
      </c>
      <c r="B394" t="s">
        <v>4604</v>
      </c>
      <c r="C394" s="47" t="s">
        <v>4605</v>
      </c>
    </row>
    <row r="395" spans="1:3" x14ac:dyDescent="0.25">
      <c r="A395">
        <v>152713</v>
      </c>
      <c r="B395" t="s">
        <v>4606</v>
      </c>
      <c r="C395" s="47" t="s">
        <v>4607</v>
      </c>
    </row>
    <row r="396" spans="1:3" x14ac:dyDescent="0.25">
      <c r="A396">
        <v>152714</v>
      </c>
      <c r="B396" t="s">
        <v>4608</v>
      </c>
      <c r="C396" s="47" t="s">
        <v>4609</v>
      </c>
    </row>
    <row r="397" spans="1:3" x14ac:dyDescent="0.25">
      <c r="A397">
        <v>152715</v>
      </c>
      <c r="B397" t="s">
        <v>4610</v>
      </c>
      <c r="C397" s="47" t="s">
        <v>4611</v>
      </c>
    </row>
    <row r="398" spans="1:3" x14ac:dyDescent="0.25">
      <c r="A398">
        <v>152716</v>
      </c>
      <c r="B398" t="s">
        <v>4612</v>
      </c>
      <c r="C398" s="47" t="s">
        <v>4613</v>
      </c>
    </row>
    <row r="399" spans="1:3" x14ac:dyDescent="0.25">
      <c r="A399">
        <v>152717</v>
      </c>
      <c r="B399" t="s">
        <v>4614</v>
      </c>
      <c r="C399" s="47" t="s">
        <v>4615</v>
      </c>
    </row>
    <row r="400" spans="1:3" x14ac:dyDescent="0.25">
      <c r="A400">
        <v>152718</v>
      </c>
      <c r="B400" t="s">
        <v>4616</v>
      </c>
      <c r="C400" s="47" t="s">
        <v>4617</v>
      </c>
    </row>
    <row r="401" spans="1:3" x14ac:dyDescent="0.25">
      <c r="A401">
        <v>152719</v>
      </c>
      <c r="B401" t="s">
        <v>4618</v>
      </c>
      <c r="C401" s="47" t="s">
        <v>4619</v>
      </c>
    </row>
    <row r="402" spans="1:3" x14ac:dyDescent="0.25">
      <c r="A402">
        <v>152720</v>
      </c>
      <c r="B402" t="s">
        <v>4620</v>
      </c>
      <c r="C402" s="47" t="s">
        <v>4621</v>
      </c>
    </row>
    <row r="403" spans="1:3" x14ac:dyDescent="0.25">
      <c r="A403">
        <v>152721</v>
      </c>
      <c r="B403" t="s">
        <v>4622</v>
      </c>
      <c r="C403" s="47" t="s">
        <v>4623</v>
      </c>
    </row>
    <row r="404" spans="1:3" x14ac:dyDescent="0.25">
      <c r="A404">
        <v>152722</v>
      </c>
      <c r="B404" t="s">
        <v>4624</v>
      </c>
      <c r="C404" s="47" t="s">
        <v>4625</v>
      </c>
    </row>
    <row r="405" spans="1:3" x14ac:dyDescent="0.25">
      <c r="A405">
        <v>152723</v>
      </c>
      <c r="B405" t="s">
        <v>4626</v>
      </c>
      <c r="C405" s="47" t="s">
        <v>4627</v>
      </c>
    </row>
    <row r="406" spans="1:3" x14ac:dyDescent="0.25">
      <c r="A406">
        <v>152724</v>
      </c>
      <c r="B406" t="s">
        <v>4628</v>
      </c>
      <c r="C406" s="47" t="s">
        <v>4629</v>
      </c>
    </row>
    <row r="407" spans="1:3" x14ac:dyDescent="0.25">
      <c r="A407">
        <v>152725</v>
      </c>
      <c r="B407" t="s">
        <v>4630</v>
      </c>
      <c r="C407" s="47" t="s">
        <v>4631</v>
      </c>
    </row>
    <row r="408" spans="1:3" x14ac:dyDescent="0.25">
      <c r="A408">
        <v>152726</v>
      </c>
      <c r="B408" t="s">
        <v>4632</v>
      </c>
      <c r="C408" s="47" t="s">
        <v>4633</v>
      </c>
    </row>
    <row r="409" spans="1:3" x14ac:dyDescent="0.25">
      <c r="A409">
        <v>152727</v>
      </c>
      <c r="B409" t="s">
        <v>1492</v>
      </c>
      <c r="C409" s="47" t="s">
        <v>4634</v>
      </c>
    </row>
    <row r="410" spans="1:3" x14ac:dyDescent="0.25">
      <c r="A410">
        <v>152728</v>
      </c>
      <c r="B410" t="s">
        <v>4635</v>
      </c>
      <c r="C410" s="47" t="s">
        <v>4636</v>
      </c>
    </row>
    <row r="411" spans="1:3" x14ac:dyDescent="0.25">
      <c r="A411">
        <v>152729</v>
      </c>
      <c r="B411" t="s">
        <v>4637</v>
      </c>
      <c r="C411" s="47" t="s">
        <v>4638</v>
      </c>
    </row>
    <row r="412" spans="1:3" x14ac:dyDescent="0.25">
      <c r="A412">
        <v>152730</v>
      </c>
      <c r="B412" t="s">
        <v>4639</v>
      </c>
      <c r="C412" s="47" t="s">
        <v>4640</v>
      </c>
    </row>
    <row r="413" spans="1:3" x14ac:dyDescent="0.25">
      <c r="A413">
        <v>152731</v>
      </c>
      <c r="B413" t="s">
        <v>4641</v>
      </c>
      <c r="C413" s="47" t="s">
        <v>4642</v>
      </c>
    </row>
    <row r="414" spans="1:3" x14ac:dyDescent="0.25">
      <c r="A414">
        <v>152732</v>
      </c>
      <c r="B414" t="s">
        <v>4643</v>
      </c>
      <c r="C414" s="47" t="s">
        <v>4644</v>
      </c>
    </row>
    <row r="415" spans="1:3" x14ac:dyDescent="0.25">
      <c r="A415">
        <v>152733</v>
      </c>
      <c r="B415" t="s">
        <v>1003</v>
      </c>
      <c r="C415" s="47" t="s">
        <v>4645</v>
      </c>
    </row>
    <row r="416" spans="1:3" x14ac:dyDescent="0.25">
      <c r="A416">
        <v>152734</v>
      </c>
      <c r="B416" t="s">
        <v>4646</v>
      </c>
      <c r="C416" s="47" t="s">
        <v>4647</v>
      </c>
    </row>
    <row r="417" spans="1:3" x14ac:dyDescent="0.25">
      <c r="A417">
        <v>152735</v>
      </c>
      <c r="B417" t="s">
        <v>4648</v>
      </c>
      <c r="C417" s="47" t="s">
        <v>4649</v>
      </c>
    </row>
    <row r="418" spans="1:3" x14ac:dyDescent="0.25">
      <c r="A418">
        <v>152736</v>
      </c>
      <c r="B418" t="s">
        <v>4650</v>
      </c>
      <c r="C418" s="47" t="s">
        <v>4651</v>
      </c>
    </row>
    <row r="419" spans="1:3" x14ac:dyDescent="0.25">
      <c r="A419">
        <v>152737</v>
      </c>
      <c r="B419" t="s">
        <v>4652</v>
      </c>
      <c r="C419" s="47" t="s">
        <v>4653</v>
      </c>
    </row>
    <row r="420" spans="1:3" x14ac:dyDescent="0.25">
      <c r="A420">
        <v>152738</v>
      </c>
      <c r="B420" t="s">
        <v>4654</v>
      </c>
      <c r="C420" s="47" t="s">
        <v>4655</v>
      </c>
    </row>
    <row r="421" spans="1:3" x14ac:dyDescent="0.25">
      <c r="A421">
        <v>152739</v>
      </c>
      <c r="B421" t="s">
        <v>4656</v>
      </c>
      <c r="C421" s="47" t="s">
        <v>4657</v>
      </c>
    </row>
    <row r="422" spans="1:3" x14ac:dyDescent="0.25">
      <c r="A422">
        <v>152740</v>
      </c>
      <c r="B422" t="s">
        <v>4658</v>
      </c>
      <c r="C422" s="47" t="s">
        <v>4659</v>
      </c>
    </row>
    <row r="423" spans="1:3" x14ac:dyDescent="0.25">
      <c r="A423">
        <v>152741</v>
      </c>
      <c r="B423" t="s">
        <v>4660</v>
      </c>
      <c r="C423" s="47" t="s">
        <v>4661</v>
      </c>
    </row>
    <row r="424" spans="1:3" x14ac:dyDescent="0.25">
      <c r="A424">
        <v>152742</v>
      </c>
      <c r="B424" t="s">
        <v>4662</v>
      </c>
      <c r="C424" s="47" t="s">
        <v>4663</v>
      </c>
    </row>
    <row r="425" spans="1:3" x14ac:dyDescent="0.25">
      <c r="A425">
        <v>152743</v>
      </c>
      <c r="B425" t="s">
        <v>4664</v>
      </c>
      <c r="C425" s="47" t="s">
        <v>4665</v>
      </c>
    </row>
    <row r="426" spans="1:3" x14ac:dyDescent="0.25">
      <c r="A426">
        <v>152744</v>
      </c>
      <c r="B426" t="s">
        <v>4666</v>
      </c>
      <c r="C426" s="47" t="s">
        <v>4667</v>
      </c>
    </row>
    <row r="427" spans="1:3" x14ac:dyDescent="0.25">
      <c r="A427">
        <v>152745</v>
      </c>
      <c r="B427" t="s">
        <v>4668</v>
      </c>
      <c r="C427" s="47" t="s">
        <v>4669</v>
      </c>
    </row>
    <row r="428" spans="1:3" x14ac:dyDescent="0.25">
      <c r="A428">
        <v>152746</v>
      </c>
      <c r="B428" t="s">
        <v>4670</v>
      </c>
      <c r="C428" s="47" t="s">
        <v>4671</v>
      </c>
    </row>
    <row r="429" spans="1:3" x14ac:dyDescent="0.25">
      <c r="A429">
        <v>152747</v>
      </c>
      <c r="B429" t="s">
        <v>4672</v>
      </c>
      <c r="C429" s="47" t="s">
        <v>4673</v>
      </c>
    </row>
    <row r="430" spans="1:3" x14ac:dyDescent="0.25">
      <c r="A430">
        <v>152748</v>
      </c>
      <c r="B430" t="s">
        <v>4674</v>
      </c>
      <c r="C430" s="47" t="s">
        <v>4675</v>
      </c>
    </row>
    <row r="431" spans="1:3" x14ac:dyDescent="0.25">
      <c r="A431">
        <v>152749</v>
      </c>
      <c r="B431" t="s">
        <v>4676</v>
      </c>
      <c r="C431" s="47" t="s">
        <v>4677</v>
      </c>
    </row>
    <row r="432" spans="1:3" x14ac:dyDescent="0.25">
      <c r="A432">
        <v>152750</v>
      </c>
      <c r="B432" t="s">
        <v>4678</v>
      </c>
      <c r="C432" s="47" t="s">
        <v>4679</v>
      </c>
    </row>
    <row r="433" spans="1:3" x14ac:dyDescent="0.25">
      <c r="A433">
        <v>152751</v>
      </c>
      <c r="B433" t="s">
        <v>4680</v>
      </c>
      <c r="C433" s="47" t="s">
        <v>4681</v>
      </c>
    </row>
    <row r="434" spans="1:3" x14ac:dyDescent="0.25">
      <c r="A434">
        <v>152752</v>
      </c>
      <c r="B434" t="s">
        <v>4682</v>
      </c>
      <c r="C434" s="47" t="s">
        <v>4683</v>
      </c>
    </row>
    <row r="435" spans="1:3" x14ac:dyDescent="0.25">
      <c r="A435">
        <v>152753</v>
      </c>
      <c r="B435" t="s">
        <v>4684</v>
      </c>
      <c r="C435" s="47" t="s">
        <v>4685</v>
      </c>
    </row>
    <row r="436" spans="1:3" x14ac:dyDescent="0.25">
      <c r="A436">
        <v>152754</v>
      </c>
      <c r="B436" t="s">
        <v>4686</v>
      </c>
      <c r="C436" s="47" t="s">
        <v>4687</v>
      </c>
    </row>
    <row r="437" spans="1:3" x14ac:dyDescent="0.25">
      <c r="A437">
        <v>152755</v>
      </c>
      <c r="B437" t="s">
        <v>4688</v>
      </c>
      <c r="C437" s="47" t="s">
        <v>4689</v>
      </c>
    </row>
    <row r="438" spans="1:3" x14ac:dyDescent="0.25">
      <c r="A438">
        <v>152756</v>
      </c>
      <c r="B438" t="s">
        <v>4690</v>
      </c>
      <c r="C438" s="47" t="s">
        <v>4691</v>
      </c>
    </row>
    <row r="439" spans="1:3" x14ac:dyDescent="0.25">
      <c r="A439">
        <v>152757</v>
      </c>
      <c r="B439" t="s">
        <v>4692</v>
      </c>
      <c r="C439" s="47" t="s">
        <v>4693</v>
      </c>
    </row>
    <row r="440" spans="1:3" x14ac:dyDescent="0.25">
      <c r="A440">
        <v>152758</v>
      </c>
      <c r="B440" t="s">
        <v>4694</v>
      </c>
      <c r="C440" s="47" t="s">
        <v>4695</v>
      </c>
    </row>
    <row r="441" spans="1:3" x14ac:dyDescent="0.25">
      <c r="A441">
        <v>152759</v>
      </c>
      <c r="B441" t="s">
        <v>4696</v>
      </c>
      <c r="C441" s="47" t="s">
        <v>4697</v>
      </c>
    </row>
    <row r="442" spans="1:3" x14ac:dyDescent="0.25">
      <c r="A442">
        <v>152760</v>
      </c>
      <c r="B442" t="s">
        <v>4698</v>
      </c>
      <c r="C442" s="47" t="s">
        <v>4699</v>
      </c>
    </row>
    <row r="443" spans="1:3" x14ac:dyDescent="0.25">
      <c r="A443">
        <v>152761</v>
      </c>
      <c r="B443" t="s">
        <v>4700</v>
      </c>
      <c r="C443" s="47" t="s">
        <v>4701</v>
      </c>
    </row>
    <row r="444" spans="1:3" x14ac:dyDescent="0.25">
      <c r="A444">
        <v>152762</v>
      </c>
      <c r="B444" t="s">
        <v>4702</v>
      </c>
      <c r="C444" s="47" t="s">
        <v>4703</v>
      </c>
    </row>
    <row r="445" spans="1:3" x14ac:dyDescent="0.25">
      <c r="A445">
        <v>152763</v>
      </c>
      <c r="B445" t="s">
        <v>4704</v>
      </c>
      <c r="C445" s="47" t="s">
        <v>4705</v>
      </c>
    </row>
    <row r="446" spans="1:3" x14ac:dyDescent="0.25">
      <c r="A446">
        <v>152764</v>
      </c>
      <c r="B446" t="s">
        <v>4706</v>
      </c>
      <c r="C446" s="47" t="s">
        <v>4707</v>
      </c>
    </row>
    <row r="447" spans="1:3" x14ac:dyDescent="0.25">
      <c r="A447">
        <v>152765</v>
      </c>
      <c r="B447" t="s">
        <v>4708</v>
      </c>
      <c r="C447" s="47" t="s">
        <v>4709</v>
      </c>
    </row>
    <row r="448" spans="1:3" x14ac:dyDescent="0.25">
      <c r="A448">
        <v>152766</v>
      </c>
      <c r="B448" t="s">
        <v>4710</v>
      </c>
      <c r="C448" s="47" t="s">
        <v>4711</v>
      </c>
    </row>
    <row r="449" spans="1:3" x14ac:dyDescent="0.25">
      <c r="A449">
        <v>152767</v>
      </c>
      <c r="B449" t="s">
        <v>4712</v>
      </c>
      <c r="C449" s="47" t="s">
        <v>4713</v>
      </c>
    </row>
    <row r="450" spans="1:3" x14ac:dyDescent="0.25">
      <c r="A450">
        <v>152768</v>
      </c>
      <c r="B450" t="s">
        <v>4714</v>
      </c>
      <c r="C450" s="47" t="s">
        <v>4715</v>
      </c>
    </row>
    <row r="451" spans="1:3" x14ac:dyDescent="0.25">
      <c r="A451">
        <v>152769</v>
      </c>
      <c r="B451" t="s">
        <v>4716</v>
      </c>
      <c r="C451" s="47" t="s">
        <v>4717</v>
      </c>
    </row>
    <row r="452" spans="1:3" x14ac:dyDescent="0.25">
      <c r="A452">
        <v>152770</v>
      </c>
      <c r="B452" t="s">
        <v>4718</v>
      </c>
      <c r="C452" s="47" t="s">
        <v>4719</v>
      </c>
    </row>
    <row r="453" spans="1:3" x14ac:dyDescent="0.25">
      <c r="A453">
        <v>152771</v>
      </c>
      <c r="B453" t="s">
        <v>4720</v>
      </c>
      <c r="C453" s="47" t="s">
        <v>4721</v>
      </c>
    </row>
    <row r="454" spans="1:3" x14ac:dyDescent="0.25">
      <c r="A454">
        <v>152772</v>
      </c>
      <c r="B454" t="s">
        <v>4722</v>
      </c>
      <c r="C454" s="47" t="s">
        <v>4723</v>
      </c>
    </row>
    <row r="455" spans="1:3" x14ac:dyDescent="0.25">
      <c r="A455">
        <v>152773</v>
      </c>
      <c r="B455" t="s">
        <v>4724</v>
      </c>
      <c r="C455" s="47" t="s">
        <v>4725</v>
      </c>
    </row>
    <row r="456" spans="1:3" x14ac:dyDescent="0.25">
      <c r="A456">
        <v>152774</v>
      </c>
      <c r="B456" t="s">
        <v>4726</v>
      </c>
      <c r="C456" s="47" t="s">
        <v>4727</v>
      </c>
    </row>
    <row r="457" spans="1:3" x14ac:dyDescent="0.25">
      <c r="A457">
        <v>152775</v>
      </c>
      <c r="B457" t="s">
        <v>1653</v>
      </c>
      <c r="C457" s="47" t="s">
        <v>4728</v>
      </c>
    </row>
    <row r="458" spans="1:3" x14ac:dyDescent="0.25">
      <c r="A458">
        <v>152776</v>
      </c>
      <c r="B458" t="s">
        <v>4729</v>
      </c>
      <c r="C458" s="47" t="s">
        <v>4730</v>
      </c>
    </row>
    <row r="459" spans="1:3" x14ac:dyDescent="0.25">
      <c r="A459">
        <v>152777</v>
      </c>
      <c r="B459" t="s">
        <v>4731</v>
      </c>
      <c r="C459" s="47" t="s">
        <v>4732</v>
      </c>
    </row>
    <row r="460" spans="1:3" x14ac:dyDescent="0.25">
      <c r="A460">
        <v>152778</v>
      </c>
      <c r="B460" t="s">
        <v>4733</v>
      </c>
      <c r="C460" s="47" t="s">
        <v>4734</v>
      </c>
    </row>
    <row r="461" spans="1:3" x14ac:dyDescent="0.25">
      <c r="A461">
        <v>152779</v>
      </c>
      <c r="B461" t="s">
        <v>4735</v>
      </c>
      <c r="C461" s="47" t="s">
        <v>4736</v>
      </c>
    </row>
    <row r="462" spans="1:3" x14ac:dyDescent="0.25">
      <c r="A462">
        <v>152780</v>
      </c>
      <c r="B462" t="s">
        <v>4737</v>
      </c>
      <c r="C462" s="47" t="s">
        <v>4738</v>
      </c>
    </row>
    <row r="463" spans="1:3" x14ac:dyDescent="0.25">
      <c r="A463">
        <v>152781</v>
      </c>
      <c r="B463" t="s">
        <v>4739</v>
      </c>
      <c r="C463" s="47" t="s">
        <v>4740</v>
      </c>
    </row>
    <row r="464" spans="1:3" x14ac:dyDescent="0.25">
      <c r="A464">
        <v>152782</v>
      </c>
      <c r="B464" t="s">
        <v>1734</v>
      </c>
      <c r="C464" s="47" t="s">
        <v>4741</v>
      </c>
    </row>
    <row r="465" spans="1:3" x14ac:dyDescent="0.25">
      <c r="A465">
        <v>152783</v>
      </c>
      <c r="B465" t="s">
        <v>1012</v>
      </c>
      <c r="C465" s="47" t="s">
        <v>4742</v>
      </c>
    </row>
    <row r="466" spans="1:3" x14ac:dyDescent="0.25">
      <c r="A466">
        <v>152784</v>
      </c>
      <c r="B466" t="s">
        <v>4743</v>
      </c>
      <c r="C466" s="47" t="s">
        <v>4744</v>
      </c>
    </row>
    <row r="467" spans="1:3" x14ac:dyDescent="0.25">
      <c r="A467">
        <v>152785</v>
      </c>
      <c r="B467" t="s">
        <v>4745</v>
      </c>
      <c r="C467" s="47" t="s">
        <v>4746</v>
      </c>
    </row>
    <row r="468" spans="1:3" x14ac:dyDescent="0.25">
      <c r="A468">
        <v>152786</v>
      </c>
      <c r="B468" t="s">
        <v>4747</v>
      </c>
      <c r="C468" s="47" t="s">
        <v>4725</v>
      </c>
    </row>
    <row r="469" spans="1:3" x14ac:dyDescent="0.25">
      <c r="A469">
        <v>152787</v>
      </c>
      <c r="B469" t="s">
        <v>4748</v>
      </c>
      <c r="C469" s="47" t="s">
        <v>4749</v>
      </c>
    </row>
    <row r="470" spans="1:3" x14ac:dyDescent="0.25">
      <c r="A470">
        <v>152788</v>
      </c>
      <c r="B470" t="s">
        <v>4750</v>
      </c>
      <c r="C470" s="47" t="s">
        <v>4751</v>
      </c>
    </row>
    <row r="471" spans="1:3" x14ac:dyDescent="0.25">
      <c r="A471">
        <v>152789</v>
      </c>
      <c r="B471" t="s">
        <v>4752</v>
      </c>
      <c r="C471" s="47" t="s">
        <v>4753</v>
      </c>
    </row>
    <row r="472" spans="1:3" x14ac:dyDescent="0.25">
      <c r="A472">
        <v>152790</v>
      </c>
      <c r="B472" t="s">
        <v>4754</v>
      </c>
      <c r="C472" s="47" t="s">
        <v>4755</v>
      </c>
    </row>
    <row r="473" spans="1:3" x14ac:dyDescent="0.25">
      <c r="A473">
        <v>152791</v>
      </c>
      <c r="B473" t="s">
        <v>4756</v>
      </c>
      <c r="C473" s="47" t="s">
        <v>4757</v>
      </c>
    </row>
    <row r="474" spans="1:3" x14ac:dyDescent="0.25">
      <c r="A474">
        <v>152792</v>
      </c>
      <c r="B474" t="s">
        <v>1360</v>
      </c>
      <c r="C474" s="47" t="s">
        <v>4758</v>
      </c>
    </row>
    <row r="475" spans="1:3" x14ac:dyDescent="0.25">
      <c r="A475">
        <v>152793</v>
      </c>
      <c r="B475" t="s">
        <v>4759</v>
      </c>
      <c r="C475" s="47" t="s">
        <v>4760</v>
      </c>
    </row>
    <row r="476" spans="1:3" x14ac:dyDescent="0.25">
      <c r="A476">
        <v>152794</v>
      </c>
      <c r="B476" t="s">
        <v>4761</v>
      </c>
      <c r="C476" s="47" t="s">
        <v>4762</v>
      </c>
    </row>
    <row r="477" spans="1:3" x14ac:dyDescent="0.25">
      <c r="A477">
        <v>152795</v>
      </c>
      <c r="B477" t="s">
        <v>4763</v>
      </c>
      <c r="C477" s="47" t="s">
        <v>4764</v>
      </c>
    </row>
    <row r="478" spans="1:3" x14ac:dyDescent="0.25">
      <c r="A478">
        <v>152796</v>
      </c>
      <c r="B478" t="s">
        <v>4765</v>
      </c>
      <c r="C478" s="47" t="s">
        <v>4766</v>
      </c>
    </row>
    <row r="479" spans="1:3" x14ac:dyDescent="0.25">
      <c r="A479">
        <v>152797</v>
      </c>
      <c r="B479" t="s">
        <v>4767</v>
      </c>
      <c r="C479" s="47" t="s">
        <v>4728</v>
      </c>
    </row>
    <row r="480" spans="1:3" x14ac:dyDescent="0.25">
      <c r="A480">
        <v>152798</v>
      </c>
      <c r="B480" t="s">
        <v>4768</v>
      </c>
      <c r="C480" s="47" t="s">
        <v>4769</v>
      </c>
    </row>
    <row r="481" spans="1:3" x14ac:dyDescent="0.25">
      <c r="A481">
        <v>152799</v>
      </c>
      <c r="B481" t="s">
        <v>4770</v>
      </c>
      <c r="C481" s="47" t="s">
        <v>4746</v>
      </c>
    </row>
    <row r="482" spans="1:3" x14ac:dyDescent="0.25">
      <c r="A482">
        <v>152800</v>
      </c>
      <c r="B482" t="s">
        <v>4771</v>
      </c>
      <c r="C482" s="47" t="s">
        <v>4772</v>
      </c>
    </row>
    <row r="483" spans="1:3" x14ac:dyDescent="0.25">
      <c r="A483">
        <v>152801</v>
      </c>
      <c r="B483" t="s">
        <v>4773</v>
      </c>
      <c r="C483" s="47" t="s">
        <v>4774</v>
      </c>
    </row>
    <row r="484" spans="1:3" x14ac:dyDescent="0.25">
      <c r="A484">
        <v>152802</v>
      </c>
      <c r="B484" t="s">
        <v>4775</v>
      </c>
      <c r="C484" s="47" t="s">
        <v>4776</v>
      </c>
    </row>
    <row r="485" spans="1:3" x14ac:dyDescent="0.25">
      <c r="A485">
        <v>152803</v>
      </c>
      <c r="B485" t="s">
        <v>4777</v>
      </c>
      <c r="C485" s="47" t="s">
        <v>4778</v>
      </c>
    </row>
    <row r="486" spans="1:3" x14ac:dyDescent="0.25">
      <c r="A486">
        <v>152804</v>
      </c>
      <c r="B486" t="s">
        <v>1465</v>
      </c>
      <c r="C486" s="47" t="s">
        <v>4779</v>
      </c>
    </row>
    <row r="487" spans="1:3" x14ac:dyDescent="0.25">
      <c r="A487">
        <v>152805</v>
      </c>
      <c r="B487" t="s">
        <v>4780</v>
      </c>
      <c r="C487" s="47" t="s">
        <v>4728</v>
      </c>
    </row>
    <row r="488" spans="1:3" x14ac:dyDescent="0.25">
      <c r="A488">
        <v>152806</v>
      </c>
      <c r="B488" t="s">
        <v>4781</v>
      </c>
      <c r="C488" s="47" t="s">
        <v>4782</v>
      </c>
    </row>
    <row r="489" spans="1:3" x14ac:dyDescent="0.25">
      <c r="A489">
        <v>152807</v>
      </c>
      <c r="B489" t="s">
        <v>4783</v>
      </c>
      <c r="C489" s="47" t="s">
        <v>4784</v>
      </c>
    </row>
    <row r="490" spans="1:3" x14ac:dyDescent="0.25">
      <c r="A490">
        <v>152808</v>
      </c>
      <c r="B490" t="s">
        <v>4785</v>
      </c>
      <c r="C490" s="47" t="s">
        <v>4342</v>
      </c>
    </row>
    <row r="491" spans="1:3" x14ac:dyDescent="0.25">
      <c r="A491">
        <v>152809</v>
      </c>
      <c r="B491" t="s">
        <v>4786</v>
      </c>
      <c r="C491" s="47" t="s">
        <v>4787</v>
      </c>
    </row>
    <row r="492" spans="1:3" x14ac:dyDescent="0.25">
      <c r="A492">
        <v>152810</v>
      </c>
      <c r="B492" t="s">
        <v>4788</v>
      </c>
      <c r="C492" s="47" t="s">
        <v>4789</v>
      </c>
    </row>
    <row r="493" spans="1:3" x14ac:dyDescent="0.25">
      <c r="A493">
        <v>152811</v>
      </c>
      <c r="B493" t="s">
        <v>4790</v>
      </c>
      <c r="C493" s="47" t="s">
        <v>4791</v>
      </c>
    </row>
    <row r="494" spans="1:3" x14ac:dyDescent="0.25">
      <c r="A494">
        <v>152812</v>
      </c>
      <c r="B494" t="s">
        <v>4792</v>
      </c>
      <c r="C494" s="47" t="s">
        <v>4779</v>
      </c>
    </row>
    <row r="495" spans="1:3" x14ac:dyDescent="0.25">
      <c r="A495">
        <v>152813</v>
      </c>
      <c r="B495" t="s">
        <v>4793</v>
      </c>
      <c r="C495" s="47" t="s">
        <v>4728</v>
      </c>
    </row>
    <row r="496" spans="1:3" x14ac:dyDescent="0.25">
      <c r="A496">
        <v>152814</v>
      </c>
      <c r="B496" t="s">
        <v>4794</v>
      </c>
      <c r="C496" s="47" t="s">
        <v>4795</v>
      </c>
    </row>
    <row r="497" spans="1:3" x14ac:dyDescent="0.25">
      <c r="A497">
        <v>152815</v>
      </c>
      <c r="B497" t="s">
        <v>4796</v>
      </c>
      <c r="C497" s="47" t="s">
        <v>4797</v>
      </c>
    </row>
    <row r="498" spans="1:3" x14ac:dyDescent="0.25">
      <c r="A498">
        <v>152816</v>
      </c>
      <c r="B498" t="s">
        <v>4798</v>
      </c>
      <c r="C498" s="47" t="s">
        <v>4725</v>
      </c>
    </row>
    <row r="499" spans="1:3" x14ac:dyDescent="0.25">
      <c r="A499">
        <v>152817</v>
      </c>
      <c r="B499" t="s">
        <v>4799</v>
      </c>
      <c r="C499" s="47" t="s">
        <v>4723</v>
      </c>
    </row>
    <row r="500" spans="1:3" x14ac:dyDescent="0.25">
      <c r="A500">
        <v>152818</v>
      </c>
      <c r="B500" t="s">
        <v>4800</v>
      </c>
      <c r="C500" s="47" t="s">
        <v>4801</v>
      </c>
    </row>
    <row r="501" spans="1:3" x14ac:dyDescent="0.25">
      <c r="A501">
        <v>152819</v>
      </c>
      <c r="B501" t="s">
        <v>4802</v>
      </c>
      <c r="C501" s="47" t="s">
        <v>4803</v>
      </c>
    </row>
    <row r="502" spans="1:3" x14ac:dyDescent="0.25">
      <c r="A502">
        <v>152820</v>
      </c>
      <c r="B502" t="s">
        <v>4804</v>
      </c>
      <c r="C502" s="47" t="s">
        <v>4805</v>
      </c>
    </row>
    <row r="503" spans="1:3" x14ac:dyDescent="0.25">
      <c r="A503">
        <v>152821</v>
      </c>
      <c r="B503" t="s">
        <v>4806</v>
      </c>
      <c r="C503" s="47" t="s">
        <v>4807</v>
      </c>
    </row>
    <row r="504" spans="1:3" x14ac:dyDescent="0.25">
      <c r="A504">
        <v>152822</v>
      </c>
      <c r="B504" t="s">
        <v>4808</v>
      </c>
      <c r="C504" s="47" t="s">
        <v>4809</v>
      </c>
    </row>
    <row r="505" spans="1:3" x14ac:dyDescent="0.25">
      <c r="A505">
        <v>152823</v>
      </c>
      <c r="B505" t="s">
        <v>4810</v>
      </c>
      <c r="C505" s="47" t="s">
        <v>4811</v>
      </c>
    </row>
    <row r="506" spans="1:3" x14ac:dyDescent="0.25">
      <c r="A506">
        <v>152824</v>
      </c>
      <c r="B506" t="s">
        <v>4812</v>
      </c>
      <c r="C506" s="47" t="s">
        <v>4813</v>
      </c>
    </row>
    <row r="507" spans="1:3" x14ac:dyDescent="0.25">
      <c r="A507">
        <v>152825</v>
      </c>
      <c r="B507" t="s">
        <v>4814</v>
      </c>
      <c r="C507" s="47" t="s">
        <v>4728</v>
      </c>
    </row>
    <row r="508" spans="1:3" x14ac:dyDescent="0.25">
      <c r="A508">
        <v>152826</v>
      </c>
      <c r="B508" t="s">
        <v>4815</v>
      </c>
      <c r="C508" s="47" t="s">
        <v>4816</v>
      </c>
    </row>
    <row r="509" spans="1:3" x14ac:dyDescent="0.25">
      <c r="A509">
        <v>152827</v>
      </c>
      <c r="B509" t="s">
        <v>4817</v>
      </c>
      <c r="C509" s="47" t="s">
        <v>4818</v>
      </c>
    </row>
    <row r="510" spans="1:3" x14ac:dyDescent="0.25">
      <c r="A510">
        <v>152828</v>
      </c>
      <c r="B510" t="s">
        <v>4819</v>
      </c>
      <c r="C510" s="47" t="s">
        <v>4820</v>
      </c>
    </row>
    <row r="511" spans="1:3" x14ac:dyDescent="0.25">
      <c r="A511">
        <v>152829</v>
      </c>
      <c r="B511" t="s">
        <v>4821</v>
      </c>
      <c r="C511" s="47" t="s">
        <v>4822</v>
      </c>
    </row>
    <row r="512" spans="1:3" x14ac:dyDescent="0.25">
      <c r="A512">
        <v>152830</v>
      </c>
      <c r="B512" t="s">
        <v>4823</v>
      </c>
      <c r="C512" s="47" t="s">
        <v>4824</v>
      </c>
    </row>
    <row r="513" spans="1:3" x14ac:dyDescent="0.25">
      <c r="A513">
        <v>152831</v>
      </c>
      <c r="B513" t="s">
        <v>4825</v>
      </c>
      <c r="C513" s="47" t="s">
        <v>4826</v>
      </c>
    </row>
    <row r="514" spans="1:3" x14ac:dyDescent="0.25">
      <c r="A514">
        <v>152832</v>
      </c>
      <c r="B514" t="s">
        <v>4827</v>
      </c>
      <c r="C514" s="47" t="s">
        <v>4828</v>
      </c>
    </row>
    <row r="515" spans="1:3" x14ac:dyDescent="0.25">
      <c r="A515">
        <v>152833</v>
      </c>
      <c r="B515" t="s">
        <v>4829</v>
      </c>
      <c r="C515" s="47" t="s">
        <v>4830</v>
      </c>
    </row>
    <row r="516" spans="1:3" x14ac:dyDescent="0.25">
      <c r="A516">
        <v>152834</v>
      </c>
      <c r="B516" t="s">
        <v>4831</v>
      </c>
      <c r="C516" s="47" t="s">
        <v>4832</v>
      </c>
    </row>
    <row r="517" spans="1:3" x14ac:dyDescent="0.25">
      <c r="A517">
        <v>152835</v>
      </c>
      <c r="B517" t="s">
        <v>4833</v>
      </c>
      <c r="C517" s="47" t="s">
        <v>4834</v>
      </c>
    </row>
    <row r="518" spans="1:3" x14ac:dyDescent="0.25">
      <c r="A518">
        <v>152836</v>
      </c>
      <c r="B518" t="s">
        <v>4835</v>
      </c>
      <c r="C518" s="47" t="s">
        <v>4725</v>
      </c>
    </row>
    <row r="519" spans="1:3" x14ac:dyDescent="0.25">
      <c r="A519">
        <v>152837</v>
      </c>
      <c r="B519" t="s">
        <v>4836</v>
      </c>
      <c r="C519" s="47" t="s">
        <v>4813</v>
      </c>
    </row>
    <row r="520" spans="1:3" x14ac:dyDescent="0.25">
      <c r="A520">
        <v>152838</v>
      </c>
      <c r="B520" t="s">
        <v>1537</v>
      </c>
      <c r="C520" s="47" t="s">
        <v>4837</v>
      </c>
    </row>
    <row r="521" spans="1:3" x14ac:dyDescent="0.25">
      <c r="A521">
        <v>152839</v>
      </c>
      <c r="B521" t="s">
        <v>4838</v>
      </c>
      <c r="C521" s="47" t="s">
        <v>4839</v>
      </c>
    </row>
    <row r="522" spans="1:3" x14ac:dyDescent="0.25">
      <c r="A522">
        <v>152840</v>
      </c>
      <c r="B522" t="s">
        <v>4840</v>
      </c>
      <c r="C522" s="47" t="s">
        <v>4841</v>
      </c>
    </row>
    <row r="523" spans="1:3" x14ac:dyDescent="0.25">
      <c r="A523">
        <v>152841</v>
      </c>
      <c r="B523" t="s">
        <v>4842</v>
      </c>
      <c r="C523" s="47" t="s">
        <v>4843</v>
      </c>
    </row>
    <row r="524" spans="1:3" x14ac:dyDescent="0.25">
      <c r="A524">
        <v>152842</v>
      </c>
      <c r="B524" t="s">
        <v>4844</v>
      </c>
      <c r="C524" s="47" t="s">
        <v>4845</v>
      </c>
    </row>
    <row r="525" spans="1:3" x14ac:dyDescent="0.25">
      <c r="A525">
        <v>152843</v>
      </c>
      <c r="B525" t="s">
        <v>4846</v>
      </c>
      <c r="C525" s="47" t="s">
        <v>4728</v>
      </c>
    </row>
    <row r="526" spans="1:3" x14ac:dyDescent="0.25">
      <c r="A526">
        <v>152844</v>
      </c>
      <c r="B526" t="s">
        <v>4847</v>
      </c>
      <c r="C526" s="47" t="s">
        <v>4746</v>
      </c>
    </row>
    <row r="527" spans="1:3" x14ac:dyDescent="0.25">
      <c r="A527">
        <v>152845</v>
      </c>
      <c r="B527" t="s">
        <v>4848</v>
      </c>
      <c r="C527" s="47" t="s">
        <v>4725</v>
      </c>
    </row>
    <row r="528" spans="1:3" x14ac:dyDescent="0.25">
      <c r="A528">
        <v>152846</v>
      </c>
      <c r="B528" t="s">
        <v>4849</v>
      </c>
      <c r="C528" s="47" t="s">
        <v>4850</v>
      </c>
    </row>
    <row r="529" spans="1:3" x14ac:dyDescent="0.25">
      <c r="A529">
        <v>152847</v>
      </c>
      <c r="B529" t="s">
        <v>4851</v>
      </c>
      <c r="C529" s="47" t="s">
        <v>4852</v>
      </c>
    </row>
    <row r="530" spans="1:3" x14ac:dyDescent="0.25">
      <c r="A530">
        <v>152848</v>
      </c>
      <c r="B530" t="s">
        <v>4853</v>
      </c>
      <c r="C530" s="47" t="s">
        <v>4854</v>
      </c>
    </row>
    <row r="531" spans="1:3" x14ac:dyDescent="0.25">
      <c r="A531">
        <v>152849</v>
      </c>
      <c r="B531" t="s">
        <v>4855</v>
      </c>
      <c r="C531" s="47" t="s">
        <v>4856</v>
      </c>
    </row>
    <row r="532" spans="1:3" x14ac:dyDescent="0.25">
      <c r="A532">
        <v>152850</v>
      </c>
      <c r="B532" t="s">
        <v>4857</v>
      </c>
      <c r="C532" s="47" t="s">
        <v>4858</v>
      </c>
    </row>
    <row r="533" spans="1:3" x14ac:dyDescent="0.25">
      <c r="A533">
        <v>152851</v>
      </c>
      <c r="B533" t="s">
        <v>4859</v>
      </c>
      <c r="C533" s="47" t="s">
        <v>4860</v>
      </c>
    </row>
    <row r="534" spans="1:3" x14ac:dyDescent="0.25">
      <c r="A534">
        <v>152852</v>
      </c>
      <c r="B534" t="s">
        <v>4861</v>
      </c>
      <c r="C534" s="47" t="s">
        <v>4862</v>
      </c>
    </row>
    <row r="535" spans="1:3" x14ac:dyDescent="0.25">
      <c r="A535">
        <v>152853</v>
      </c>
      <c r="B535" t="s">
        <v>4863</v>
      </c>
      <c r="C535" s="47" t="s">
        <v>4864</v>
      </c>
    </row>
    <row r="536" spans="1:3" x14ac:dyDescent="0.25">
      <c r="A536">
        <v>152854</v>
      </c>
      <c r="B536" t="s">
        <v>4865</v>
      </c>
      <c r="C536" s="47" t="s">
        <v>4866</v>
      </c>
    </row>
    <row r="537" spans="1:3" x14ac:dyDescent="0.25">
      <c r="A537">
        <v>152855</v>
      </c>
      <c r="B537" t="s">
        <v>4867</v>
      </c>
      <c r="C537" s="47" t="s">
        <v>4728</v>
      </c>
    </row>
    <row r="538" spans="1:3" x14ac:dyDescent="0.25">
      <c r="A538">
        <v>152856</v>
      </c>
      <c r="B538" t="s">
        <v>4868</v>
      </c>
      <c r="C538" s="47" t="s">
        <v>4869</v>
      </c>
    </row>
    <row r="539" spans="1:3" x14ac:dyDescent="0.25">
      <c r="A539">
        <v>152857</v>
      </c>
      <c r="B539" t="s">
        <v>4870</v>
      </c>
      <c r="C539" s="47" t="s">
        <v>4871</v>
      </c>
    </row>
    <row r="540" spans="1:3" x14ac:dyDescent="0.25">
      <c r="A540">
        <v>152858</v>
      </c>
      <c r="B540" t="s">
        <v>4872</v>
      </c>
      <c r="C540" s="47" t="s">
        <v>4873</v>
      </c>
    </row>
    <row r="541" spans="1:3" x14ac:dyDescent="0.25">
      <c r="A541">
        <v>152859</v>
      </c>
      <c r="B541" t="s">
        <v>4874</v>
      </c>
      <c r="C541" s="47" t="s">
        <v>4875</v>
      </c>
    </row>
    <row r="542" spans="1:3" x14ac:dyDescent="0.25">
      <c r="A542">
        <v>152860</v>
      </c>
      <c r="B542" t="s">
        <v>4876</v>
      </c>
      <c r="C542" s="47" t="s">
        <v>4877</v>
      </c>
    </row>
    <row r="543" spans="1:3" x14ac:dyDescent="0.25">
      <c r="A543">
        <v>152861</v>
      </c>
      <c r="B543" t="s">
        <v>4878</v>
      </c>
      <c r="C543" s="47" t="s">
        <v>4879</v>
      </c>
    </row>
    <row r="544" spans="1:3" x14ac:dyDescent="0.25">
      <c r="A544">
        <v>152862</v>
      </c>
      <c r="B544" t="s">
        <v>4880</v>
      </c>
      <c r="C544" s="47" t="s">
        <v>4881</v>
      </c>
    </row>
    <row r="545" spans="1:3" x14ac:dyDescent="0.25">
      <c r="A545">
        <v>152863</v>
      </c>
      <c r="B545" t="s">
        <v>4882</v>
      </c>
      <c r="C545" s="47" t="s">
        <v>4883</v>
      </c>
    </row>
    <row r="546" spans="1:3" x14ac:dyDescent="0.25">
      <c r="A546">
        <v>152864</v>
      </c>
      <c r="B546" t="s">
        <v>4884</v>
      </c>
      <c r="C546" s="47" t="s">
        <v>4885</v>
      </c>
    </row>
    <row r="547" spans="1:3" x14ac:dyDescent="0.25">
      <c r="A547">
        <v>152865</v>
      </c>
      <c r="B547" t="s">
        <v>4886</v>
      </c>
      <c r="C547" s="47" t="s">
        <v>4887</v>
      </c>
    </row>
    <row r="548" spans="1:3" x14ac:dyDescent="0.25">
      <c r="A548">
        <v>152866</v>
      </c>
      <c r="B548" t="s">
        <v>4888</v>
      </c>
      <c r="C548" s="47" t="s">
        <v>4889</v>
      </c>
    </row>
    <row r="549" spans="1:3" x14ac:dyDescent="0.25">
      <c r="A549">
        <v>152867</v>
      </c>
      <c r="B549" t="s">
        <v>4890</v>
      </c>
      <c r="C549" s="47" t="s">
        <v>4891</v>
      </c>
    </row>
    <row r="550" spans="1:3" x14ac:dyDescent="0.25">
      <c r="A550">
        <v>152868</v>
      </c>
      <c r="B550" t="s">
        <v>4892</v>
      </c>
      <c r="C550" s="47" t="s">
        <v>4893</v>
      </c>
    </row>
    <row r="551" spans="1:3" x14ac:dyDescent="0.25">
      <c r="A551">
        <v>152869</v>
      </c>
      <c r="B551" t="s">
        <v>4894</v>
      </c>
      <c r="C551" s="47" t="s">
        <v>4895</v>
      </c>
    </row>
    <row r="552" spans="1:3" x14ac:dyDescent="0.25">
      <c r="A552">
        <v>152870</v>
      </c>
      <c r="B552" t="s">
        <v>4896</v>
      </c>
      <c r="C552" s="47" t="s">
        <v>4897</v>
      </c>
    </row>
    <row r="553" spans="1:3" x14ac:dyDescent="0.25">
      <c r="A553">
        <v>152871</v>
      </c>
      <c r="B553" t="s">
        <v>1617</v>
      </c>
      <c r="C553" s="47" t="s">
        <v>4898</v>
      </c>
    </row>
    <row r="554" spans="1:3" x14ac:dyDescent="0.25">
      <c r="A554">
        <v>152872</v>
      </c>
      <c r="B554" t="s">
        <v>1705</v>
      </c>
      <c r="C554" s="47" t="s">
        <v>4899</v>
      </c>
    </row>
    <row r="555" spans="1:3" x14ac:dyDescent="0.25">
      <c r="A555">
        <v>152873</v>
      </c>
      <c r="B555" t="s">
        <v>4900</v>
      </c>
      <c r="C555" s="47" t="s">
        <v>4901</v>
      </c>
    </row>
    <row r="556" spans="1:3" x14ac:dyDescent="0.25">
      <c r="A556">
        <v>152874</v>
      </c>
      <c r="B556" t="s">
        <v>4902</v>
      </c>
      <c r="C556" s="47" t="s">
        <v>4903</v>
      </c>
    </row>
    <row r="557" spans="1:3" x14ac:dyDescent="0.25">
      <c r="A557">
        <v>152875</v>
      </c>
      <c r="B557" t="s">
        <v>4904</v>
      </c>
      <c r="C557" s="47" t="s">
        <v>4905</v>
      </c>
    </row>
    <row r="558" spans="1:3" x14ac:dyDescent="0.25">
      <c r="A558">
        <v>152876</v>
      </c>
      <c r="B558" t="s">
        <v>4906</v>
      </c>
      <c r="C558" s="47" t="s">
        <v>4907</v>
      </c>
    </row>
    <row r="559" spans="1:3" x14ac:dyDescent="0.25">
      <c r="A559">
        <v>152877</v>
      </c>
      <c r="B559" t="s">
        <v>4908</v>
      </c>
      <c r="C559" s="47" t="s">
        <v>4909</v>
      </c>
    </row>
    <row r="560" spans="1:3" x14ac:dyDescent="0.25">
      <c r="A560">
        <v>152878</v>
      </c>
      <c r="B560" t="s">
        <v>4910</v>
      </c>
      <c r="C560" s="47" t="s">
        <v>4911</v>
      </c>
    </row>
    <row r="561" spans="1:3" x14ac:dyDescent="0.25">
      <c r="A561">
        <v>152879</v>
      </c>
      <c r="B561" t="s">
        <v>4912</v>
      </c>
      <c r="C561" s="47" t="s">
        <v>4913</v>
      </c>
    </row>
    <row r="562" spans="1:3" x14ac:dyDescent="0.25">
      <c r="A562">
        <v>152880</v>
      </c>
      <c r="B562" t="s">
        <v>4914</v>
      </c>
      <c r="C562" s="47" t="s">
        <v>4915</v>
      </c>
    </row>
    <row r="563" spans="1:3" x14ac:dyDescent="0.25">
      <c r="A563">
        <v>152881</v>
      </c>
      <c r="B563" t="s">
        <v>4916</v>
      </c>
      <c r="C563" s="47" t="s">
        <v>4917</v>
      </c>
    </row>
    <row r="564" spans="1:3" x14ac:dyDescent="0.25">
      <c r="A564">
        <v>152882</v>
      </c>
      <c r="B564" t="s">
        <v>4918</v>
      </c>
      <c r="C564" s="47" t="s">
        <v>4919</v>
      </c>
    </row>
    <row r="565" spans="1:3" x14ac:dyDescent="0.25">
      <c r="A565">
        <v>152883</v>
      </c>
      <c r="B565" t="s">
        <v>4920</v>
      </c>
      <c r="C565" s="47" t="s">
        <v>4921</v>
      </c>
    </row>
    <row r="566" spans="1:3" x14ac:dyDescent="0.25">
      <c r="A566">
        <v>152884</v>
      </c>
      <c r="B566" t="s">
        <v>4922</v>
      </c>
      <c r="C566" s="47" t="s">
        <v>4923</v>
      </c>
    </row>
    <row r="567" spans="1:3" x14ac:dyDescent="0.25">
      <c r="A567">
        <v>152885</v>
      </c>
      <c r="B567" t="s">
        <v>4924</v>
      </c>
      <c r="C567" s="47" t="s">
        <v>4925</v>
      </c>
    </row>
    <row r="568" spans="1:3" x14ac:dyDescent="0.25">
      <c r="A568">
        <v>152886</v>
      </c>
      <c r="B568" t="s">
        <v>4926</v>
      </c>
      <c r="C568" s="47" t="s">
        <v>4927</v>
      </c>
    </row>
    <row r="569" spans="1:3" x14ac:dyDescent="0.25">
      <c r="A569">
        <v>152887</v>
      </c>
      <c r="B569" t="s">
        <v>4928</v>
      </c>
      <c r="C569" s="47" t="s">
        <v>4929</v>
      </c>
    </row>
    <row r="570" spans="1:3" x14ac:dyDescent="0.25">
      <c r="A570">
        <v>152888</v>
      </c>
      <c r="B570" t="s">
        <v>1244</v>
      </c>
      <c r="C570" s="47" t="s">
        <v>4930</v>
      </c>
    </row>
    <row r="571" spans="1:3" x14ac:dyDescent="0.25">
      <c r="A571">
        <v>152889</v>
      </c>
      <c r="B571" t="s">
        <v>4931</v>
      </c>
      <c r="C571" s="47" t="s">
        <v>4932</v>
      </c>
    </row>
    <row r="572" spans="1:3" x14ac:dyDescent="0.25">
      <c r="A572">
        <v>152890</v>
      </c>
      <c r="B572" t="s">
        <v>4933</v>
      </c>
      <c r="C572" s="47" t="s">
        <v>4934</v>
      </c>
    </row>
    <row r="573" spans="1:3" x14ac:dyDescent="0.25">
      <c r="A573">
        <v>152891</v>
      </c>
      <c r="B573" t="s">
        <v>1326</v>
      </c>
      <c r="C573" s="47" t="s">
        <v>4935</v>
      </c>
    </row>
    <row r="574" spans="1:3" x14ac:dyDescent="0.25">
      <c r="A574">
        <v>152892</v>
      </c>
      <c r="B574" t="s">
        <v>4936</v>
      </c>
      <c r="C574" s="47" t="s">
        <v>4937</v>
      </c>
    </row>
    <row r="575" spans="1:3" x14ac:dyDescent="0.25">
      <c r="A575">
        <v>152893</v>
      </c>
      <c r="B575" t="s">
        <v>4938</v>
      </c>
      <c r="C575" s="47" t="s">
        <v>4939</v>
      </c>
    </row>
    <row r="576" spans="1:3" x14ac:dyDescent="0.25">
      <c r="A576">
        <v>152894</v>
      </c>
      <c r="B576" t="s">
        <v>784</v>
      </c>
      <c r="C576" s="47" t="s">
        <v>4940</v>
      </c>
    </row>
    <row r="577" spans="1:3" x14ac:dyDescent="0.25">
      <c r="A577">
        <v>152895</v>
      </c>
      <c r="B577" t="s">
        <v>4941</v>
      </c>
      <c r="C577" s="47" t="s">
        <v>4942</v>
      </c>
    </row>
    <row r="578" spans="1:3" x14ac:dyDescent="0.25">
      <c r="A578">
        <v>152896</v>
      </c>
      <c r="B578" t="s">
        <v>4943</v>
      </c>
      <c r="C578" s="47" t="s">
        <v>4944</v>
      </c>
    </row>
    <row r="579" spans="1:3" x14ac:dyDescent="0.25">
      <c r="A579">
        <v>152897</v>
      </c>
      <c r="B579" t="s">
        <v>4945</v>
      </c>
      <c r="C579" s="47" t="s">
        <v>4946</v>
      </c>
    </row>
    <row r="580" spans="1:3" x14ac:dyDescent="0.25">
      <c r="A580">
        <v>152898</v>
      </c>
      <c r="B580" t="s">
        <v>4947</v>
      </c>
      <c r="C580" s="47" t="s">
        <v>4948</v>
      </c>
    </row>
    <row r="581" spans="1:3" x14ac:dyDescent="0.25">
      <c r="A581">
        <v>152899</v>
      </c>
      <c r="B581" t="s">
        <v>4949</v>
      </c>
      <c r="C581" s="47" t="s">
        <v>4950</v>
      </c>
    </row>
    <row r="582" spans="1:3" x14ac:dyDescent="0.25">
      <c r="A582">
        <v>152900</v>
      </c>
      <c r="B582" t="s">
        <v>4951</v>
      </c>
      <c r="C582" s="47" t="s">
        <v>4952</v>
      </c>
    </row>
    <row r="583" spans="1:3" x14ac:dyDescent="0.25">
      <c r="A583">
        <v>152901</v>
      </c>
      <c r="B583" t="s">
        <v>4953</v>
      </c>
      <c r="C583" s="47" t="s">
        <v>4954</v>
      </c>
    </row>
    <row r="584" spans="1:3" x14ac:dyDescent="0.25">
      <c r="A584">
        <v>152902</v>
      </c>
      <c r="B584" t="s">
        <v>4955</v>
      </c>
      <c r="C584" s="47" t="s">
        <v>4956</v>
      </c>
    </row>
    <row r="585" spans="1:3" x14ac:dyDescent="0.25">
      <c r="A585">
        <v>152903</v>
      </c>
      <c r="B585" t="s">
        <v>4957</v>
      </c>
      <c r="C585" s="47" t="s">
        <v>4958</v>
      </c>
    </row>
    <row r="586" spans="1:3" x14ac:dyDescent="0.25">
      <c r="A586">
        <v>152904</v>
      </c>
      <c r="B586" t="s">
        <v>4959</v>
      </c>
      <c r="C586" s="47" t="s">
        <v>4960</v>
      </c>
    </row>
    <row r="587" spans="1:3" x14ac:dyDescent="0.25">
      <c r="A587">
        <v>152905</v>
      </c>
      <c r="B587" t="s">
        <v>4961</v>
      </c>
      <c r="C587" s="47" t="s">
        <v>4962</v>
      </c>
    </row>
    <row r="588" spans="1:3" x14ac:dyDescent="0.25">
      <c r="A588">
        <v>152906</v>
      </c>
      <c r="B588" t="s">
        <v>4963</v>
      </c>
      <c r="C588" s="47" t="s">
        <v>4964</v>
      </c>
    </row>
    <row r="589" spans="1:3" x14ac:dyDescent="0.25">
      <c r="A589">
        <v>152907</v>
      </c>
      <c r="B589" t="s">
        <v>4965</v>
      </c>
      <c r="C589" s="47" t="s">
        <v>4966</v>
      </c>
    </row>
    <row r="590" spans="1:3" x14ac:dyDescent="0.25">
      <c r="A590">
        <v>152908</v>
      </c>
      <c r="B590" t="s">
        <v>4967</v>
      </c>
      <c r="C590" s="47" t="s">
        <v>4968</v>
      </c>
    </row>
    <row r="591" spans="1:3" x14ac:dyDescent="0.25">
      <c r="A591">
        <v>152909</v>
      </c>
      <c r="B591" t="s">
        <v>4969</v>
      </c>
      <c r="C591" s="47" t="s">
        <v>4970</v>
      </c>
    </row>
    <row r="592" spans="1:3" x14ac:dyDescent="0.25">
      <c r="A592">
        <v>152910</v>
      </c>
      <c r="B592" t="s">
        <v>4971</v>
      </c>
      <c r="C592" s="47" t="s">
        <v>4972</v>
      </c>
    </row>
    <row r="593" spans="1:3" x14ac:dyDescent="0.25">
      <c r="A593">
        <v>152911</v>
      </c>
      <c r="B593" t="s">
        <v>1512</v>
      </c>
      <c r="C593" s="47" t="s">
        <v>4973</v>
      </c>
    </row>
    <row r="594" spans="1:3" x14ac:dyDescent="0.25">
      <c r="A594">
        <v>152912</v>
      </c>
      <c r="B594" t="s">
        <v>4974</v>
      </c>
      <c r="C594" s="47" t="s">
        <v>4975</v>
      </c>
    </row>
    <row r="595" spans="1:3" x14ac:dyDescent="0.25">
      <c r="A595">
        <v>152913</v>
      </c>
      <c r="B595" t="s">
        <v>4976</v>
      </c>
      <c r="C595" s="47" t="s">
        <v>4977</v>
      </c>
    </row>
    <row r="596" spans="1:3" x14ac:dyDescent="0.25">
      <c r="A596">
        <v>152914</v>
      </c>
      <c r="B596" t="s">
        <v>4978</v>
      </c>
      <c r="C596" s="47" t="s">
        <v>4979</v>
      </c>
    </row>
    <row r="597" spans="1:3" x14ac:dyDescent="0.25">
      <c r="A597">
        <v>152915</v>
      </c>
      <c r="B597" t="s">
        <v>4980</v>
      </c>
      <c r="C597" s="47" t="s">
        <v>4981</v>
      </c>
    </row>
    <row r="598" spans="1:3" x14ac:dyDescent="0.25">
      <c r="A598">
        <v>152916</v>
      </c>
      <c r="B598" t="s">
        <v>4982</v>
      </c>
      <c r="C598" s="47" t="s">
        <v>4983</v>
      </c>
    </row>
    <row r="599" spans="1:3" x14ac:dyDescent="0.25">
      <c r="A599">
        <v>152917</v>
      </c>
      <c r="B599" t="s">
        <v>811</v>
      </c>
      <c r="C599" s="47" t="s">
        <v>4984</v>
      </c>
    </row>
    <row r="600" spans="1:3" x14ac:dyDescent="0.25">
      <c r="A600">
        <v>152918</v>
      </c>
      <c r="B600" t="s">
        <v>4985</v>
      </c>
      <c r="C600" s="47" t="s">
        <v>4986</v>
      </c>
    </row>
    <row r="601" spans="1:3" x14ac:dyDescent="0.25">
      <c r="A601">
        <v>152919</v>
      </c>
      <c r="B601" t="s">
        <v>4987</v>
      </c>
      <c r="C601" s="47" t="s">
        <v>4988</v>
      </c>
    </row>
    <row r="602" spans="1:3" x14ac:dyDescent="0.25">
      <c r="A602">
        <v>152920</v>
      </c>
      <c r="B602" t="s">
        <v>4989</v>
      </c>
      <c r="C602" s="47" t="s">
        <v>4990</v>
      </c>
    </row>
    <row r="603" spans="1:3" x14ac:dyDescent="0.25">
      <c r="A603">
        <v>152921</v>
      </c>
      <c r="B603" t="s">
        <v>4991</v>
      </c>
      <c r="C603" s="47" t="s">
        <v>4992</v>
      </c>
    </row>
    <row r="604" spans="1:3" x14ac:dyDescent="0.25">
      <c r="A604">
        <v>152922</v>
      </c>
      <c r="B604" t="s">
        <v>4993</v>
      </c>
      <c r="C604" s="47" t="s">
        <v>4994</v>
      </c>
    </row>
    <row r="605" spans="1:3" x14ac:dyDescent="0.25">
      <c r="A605">
        <v>152923</v>
      </c>
      <c r="B605" t="s">
        <v>4995</v>
      </c>
      <c r="C605" s="47" t="s">
        <v>4996</v>
      </c>
    </row>
    <row r="606" spans="1:3" x14ac:dyDescent="0.25">
      <c r="A606">
        <v>152924</v>
      </c>
      <c r="B606" t="s">
        <v>4997</v>
      </c>
      <c r="C606" s="47" t="s">
        <v>4998</v>
      </c>
    </row>
    <row r="607" spans="1:3" x14ac:dyDescent="0.25">
      <c r="A607">
        <v>152925</v>
      </c>
      <c r="B607" t="s">
        <v>4999</v>
      </c>
      <c r="C607" s="47" t="s">
        <v>5000</v>
      </c>
    </row>
    <row r="608" spans="1:3" x14ac:dyDescent="0.25">
      <c r="A608">
        <v>152926</v>
      </c>
      <c r="B608" t="s">
        <v>5001</v>
      </c>
      <c r="C608" s="47" t="s">
        <v>5002</v>
      </c>
    </row>
    <row r="609" spans="1:3" x14ac:dyDescent="0.25">
      <c r="A609">
        <v>152927</v>
      </c>
      <c r="B609" t="s">
        <v>5003</v>
      </c>
      <c r="C609" s="47" t="s">
        <v>5004</v>
      </c>
    </row>
    <row r="610" spans="1:3" x14ac:dyDescent="0.25">
      <c r="A610">
        <v>152928</v>
      </c>
      <c r="B610" t="s">
        <v>5005</v>
      </c>
      <c r="C610" s="47" t="s">
        <v>5006</v>
      </c>
    </row>
    <row r="611" spans="1:3" x14ac:dyDescent="0.25">
      <c r="A611">
        <v>152929</v>
      </c>
      <c r="B611" t="s">
        <v>5007</v>
      </c>
      <c r="C611" s="47" t="s">
        <v>5008</v>
      </c>
    </row>
    <row r="612" spans="1:3" x14ac:dyDescent="0.25">
      <c r="A612">
        <v>152930</v>
      </c>
      <c r="B612" t="s">
        <v>5009</v>
      </c>
      <c r="C612" s="47" t="s">
        <v>5010</v>
      </c>
    </row>
    <row r="613" spans="1:3" x14ac:dyDescent="0.25">
      <c r="A613">
        <v>152931</v>
      </c>
      <c r="B613" t="s">
        <v>5011</v>
      </c>
      <c r="C613" s="47" t="s">
        <v>5012</v>
      </c>
    </row>
    <row r="614" spans="1:3" x14ac:dyDescent="0.25">
      <c r="A614">
        <v>152932</v>
      </c>
      <c r="B614" t="s">
        <v>5013</v>
      </c>
      <c r="C614" s="47" t="s">
        <v>5014</v>
      </c>
    </row>
    <row r="615" spans="1:3" x14ac:dyDescent="0.25">
      <c r="A615">
        <v>152933</v>
      </c>
      <c r="B615" t="s">
        <v>5015</v>
      </c>
      <c r="C615" s="47" t="s">
        <v>5016</v>
      </c>
    </row>
    <row r="616" spans="1:3" x14ac:dyDescent="0.25">
      <c r="A616">
        <v>152934</v>
      </c>
      <c r="B616" t="s">
        <v>5017</v>
      </c>
      <c r="C616" s="47" t="s">
        <v>5018</v>
      </c>
    </row>
    <row r="617" spans="1:3" x14ac:dyDescent="0.25">
      <c r="A617">
        <v>152935</v>
      </c>
      <c r="B617" t="s">
        <v>5019</v>
      </c>
      <c r="C617" s="47" t="s">
        <v>5020</v>
      </c>
    </row>
    <row r="618" spans="1:3" x14ac:dyDescent="0.25">
      <c r="A618">
        <v>152936</v>
      </c>
      <c r="B618" t="s">
        <v>5021</v>
      </c>
      <c r="C618" s="47" t="s">
        <v>5022</v>
      </c>
    </row>
    <row r="619" spans="1:3" x14ac:dyDescent="0.25">
      <c r="A619">
        <v>152937</v>
      </c>
      <c r="B619" t="s">
        <v>5023</v>
      </c>
      <c r="C619" s="47" t="s">
        <v>5024</v>
      </c>
    </row>
    <row r="620" spans="1:3" x14ac:dyDescent="0.25">
      <c r="A620">
        <v>152938</v>
      </c>
      <c r="B620" t="s">
        <v>5025</v>
      </c>
      <c r="C620" s="47" t="s">
        <v>5026</v>
      </c>
    </row>
    <row r="621" spans="1:3" x14ac:dyDescent="0.25">
      <c r="A621">
        <v>152939</v>
      </c>
      <c r="B621" t="s">
        <v>5027</v>
      </c>
      <c r="C621" s="47" t="s">
        <v>5028</v>
      </c>
    </row>
    <row r="622" spans="1:3" x14ac:dyDescent="0.25">
      <c r="A622">
        <v>152940</v>
      </c>
      <c r="B622" t="s">
        <v>5029</v>
      </c>
      <c r="C622" s="47" t="s">
        <v>5030</v>
      </c>
    </row>
    <row r="623" spans="1:3" x14ac:dyDescent="0.25">
      <c r="A623">
        <v>152941</v>
      </c>
      <c r="B623" t="s">
        <v>5031</v>
      </c>
      <c r="C623" s="47" t="s">
        <v>5032</v>
      </c>
    </row>
    <row r="624" spans="1:3" x14ac:dyDescent="0.25">
      <c r="A624">
        <v>152942</v>
      </c>
      <c r="B624" t="s">
        <v>5033</v>
      </c>
      <c r="C624" s="47" t="s">
        <v>5034</v>
      </c>
    </row>
    <row r="625" spans="1:3" x14ac:dyDescent="0.25">
      <c r="A625">
        <v>152943</v>
      </c>
      <c r="B625" t="s">
        <v>5035</v>
      </c>
      <c r="C625" s="47" t="s">
        <v>5036</v>
      </c>
    </row>
    <row r="626" spans="1:3" x14ac:dyDescent="0.25">
      <c r="A626">
        <v>152944</v>
      </c>
      <c r="B626" t="s">
        <v>5037</v>
      </c>
      <c r="C626" s="47" t="s">
        <v>5038</v>
      </c>
    </row>
    <row r="627" spans="1:3" x14ac:dyDescent="0.25">
      <c r="A627">
        <v>152945</v>
      </c>
      <c r="B627" t="s">
        <v>5039</v>
      </c>
      <c r="C627" s="47" t="s">
        <v>5040</v>
      </c>
    </row>
    <row r="628" spans="1:3" x14ac:dyDescent="0.25">
      <c r="A628">
        <v>152946</v>
      </c>
      <c r="B628" t="s">
        <v>5041</v>
      </c>
      <c r="C628" s="47" t="s">
        <v>5042</v>
      </c>
    </row>
    <row r="629" spans="1:3" x14ac:dyDescent="0.25">
      <c r="A629">
        <v>152947</v>
      </c>
      <c r="B629" t="s">
        <v>5043</v>
      </c>
      <c r="C629" s="47" t="s">
        <v>5044</v>
      </c>
    </row>
    <row r="630" spans="1:3" x14ac:dyDescent="0.25">
      <c r="A630">
        <v>152948</v>
      </c>
      <c r="B630" t="s">
        <v>5045</v>
      </c>
      <c r="C630" s="47" t="s">
        <v>5046</v>
      </c>
    </row>
    <row r="631" spans="1:3" x14ac:dyDescent="0.25">
      <c r="A631">
        <v>152949</v>
      </c>
      <c r="B631" t="s">
        <v>5047</v>
      </c>
      <c r="C631" s="47" t="s">
        <v>5048</v>
      </c>
    </row>
    <row r="632" spans="1:3" x14ac:dyDescent="0.25">
      <c r="A632">
        <v>152950</v>
      </c>
      <c r="B632" t="s">
        <v>5049</v>
      </c>
      <c r="C632" s="47" t="s">
        <v>5050</v>
      </c>
    </row>
    <row r="633" spans="1:3" x14ac:dyDescent="0.25">
      <c r="A633">
        <v>152951</v>
      </c>
      <c r="B633" t="s">
        <v>5051</v>
      </c>
      <c r="C633" s="47" t="s">
        <v>5052</v>
      </c>
    </row>
    <row r="634" spans="1:3" x14ac:dyDescent="0.25">
      <c r="A634">
        <v>152952</v>
      </c>
      <c r="B634" t="s">
        <v>5053</v>
      </c>
      <c r="C634" s="47" t="s">
        <v>5054</v>
      </c>
    </row>
    <row r="635" spans="1:3" x14ac:dyDescent="0.25">
      <c r="A635">
        <v>152953</v>
      </c>
      <c r="B635" t="s">
        <v>5055</v>
      </c>
      <c r="C635" s="47" t="s">
        <v>5056</v>
      </c>
    </row>
    <row r="636" spans="1:3" x14ac:dyDescent="0.25">
      <c r="A636">
        <v>152954</v>
      </c>
      <c r="B636" t="s">
        <v>361</v>
      </c>
      <c r="C636" s="47" t="s">
        <v>5057</v>
      </c>
    </row>
    <row r="637" spans="1:3" x14ac:dyDescent="0.25">
      <c r="A637">
        <v>152955</v>
      </c>
      <c r="B637" t="s">
        <v>5058</v>
      </c>
      <c r="C637" s="47" t="s">
        <v>5059</v>
      </c>
    </row>
    <row r="638" spans="1:3" x14ac:dyDescent="0.25">
      <c r="A638">
        <v>152956</v>
      </c>
      <c r="B638" t="s">
        <v>5060</v>
      </c>
      <c r="C638" s="47" t="s">
        <v>5061</v>
      </c>
    </row>
    <row r="639" spans="1:3" x14ac:dyDescent="0.25">
      <c r="A639">
        <v>152957</v>
      </c>
      <c r="B639" t="s">
        <v>5062</v>
      </c>
      <c r="C639" s="47" t="s">
        <v>5063</v>
      </c>
    </row>
    <row r="640" spans="1:3" x14ac:dyDescent="0.25">
      <c r="A640">
        <v>152958</v>
      </c>
      <c r="B640" t="s">
        <v>1206</v>
      </c>
      <c r="C640" s="47" t="s">
        <v>5064</v>
      </c>
    </row>
    <row r="641" spans="1:3" x14ac:dyDescent="0.25">
      <c r="A641">
        <v>152959</v>
      </c>
      <c r="B641" t="s">
        <v>5065</v>
      </c>
      <c r="C641" s="47" t="s">
        <v>5066</v>
      </c>
    </row>
    <row r="642" spans="1:3" x14ac:dyDescent="0.25">
      <c r="A642">
        <v>152960</v>
      </c>
      <c r="B642" t="s">
        <v>5067</v>
      </c>
      <c r="C642" s="47" t="s">
        <v>5068</v>
      </c>
    </row>
    <row r="643" spans="1:3" x14ac:dyDescent="0.25">
      <c r="A643">
        <v>152961</v>
      </c>
      <c r="B643" t="s">
        <v>5069</v>
      </c>
      <c r="C643" s="47" t="s">
        <v>5070</v>
      </c>
    </row>
    <row r="644" spans="1:3" x14ac:dyDescent="0.25">
      <c r="A644">
        <v>152962</v>
      </c>
      <c r="B644" t="s">
        <v>5071</v>
      </c>
      <c r="C644" s="47" t="s">
        <v>5072</v>
      </c>
    </row>
    <row r="645" spans="1:3" x14ac:dyDescent="0.25">
      <c r="A645">
        <v>152963</v>
      </c>
      <c r="B645" t="s">
        <v>5073</v>
      </c>
      <c r="C645" s="47" t="s">
        <v>5074</v>
      </c>
    </row>
    <row r="646" spans="1:3" x14ac:dyDescent="0.25">
      <c r="A646">
        <v>152964</v>
      </c>
      <c r="B646" t="s">
        <v>5075</v>
      </c>
      <c r="C646" s="47" t="s">
        <v>5076</v>
      </c>
    </row>
    <row r="647" spans="1:3" x14ac:dyDescent="0.25">
      <c r="A647">
        <v>152965</v>
      </c>
      <c r="B647" t="s">
        <v>5077</v>
      </c>
      <c r="C647" s="47" t="s">
        <v>5078</v>
      </c>
    </row>
    <row r="648" spans="1:3" x14ac:dyDescent="0.25">
      <c r="A648">
        <v>152966</v>
      </c>
      <c r="B648" t="s">
        <v>5079</v>
      </c>
      <c r="C648" s="47" t="s">
        <v>5080</v>
      </c>
    </row>
    <row r="649" spans="1:3" x14ac:dyDescent="0.25">
      <c r="A649">
        <v>152967</v>
      </c>
      <c r="B649" t="s">
        <v>5081</v>
      </c>
      <c r="C649" s="47" t="s">
        <v>5082</v>
      </c>
    </row>
    <row r="650" spans="1:3" x14ac:dyDescent="0.25">
      <c r="A650">
        <v>152968</v>
      </c>
      <c r="B650" t="s">
        <v>5083</v>
      </c>
      <c r="C650" s="47" t="s">
        <v>5084</v>
      </c>
    </row>
    <row r="651" spans="1:3" x14ac:dyDescent="0.25">
      <c r="A651">
        <v>152969</v>
      </c>
      <c r="B651" t="s">
        <v>5085</v>
      </c>
      <c r="C651" s="47" t="s">
        <v>5086</v>
      </c>
    </row>
    <row r="652" spans="1:3" x14ac:dyDescent="0.25">
      <c r="A652">
        <v>152970</v>
      </c>
      <c r="B652" t="s">
        <v>5087</v>
      </c>
      <c r="C652" s="47" t="s">
        <v>5088</v>
      </c>
    </row>
    <row r="653" spans="1:3" x14ac:dyDescent="0.25">
      <c r="A653">
        <v>152971</v>
      </c>
      <c r="B653" t="s">
        <v>5089</v>
      </c>
      <c r="C653" s="47" t="s">
        <v>5090</v>
      </c>
    </row>
    <row r="654" spans="1:3" x14ac:dyDescent="0.25">
      <c r="A654">
        <v>152972</v>
      </c>
      <c r="B654" t="s">
        <v>5091</v>
      </c>
      <c r="C654" s="47" t="s">
        <v>5092</v>
      </c>
    </row>
    <row r="655" spans="1:3" x14ac:dyDescent="0.25">
      <c r="A655">
        <v>152973</v>
      </c>
      <c r="B655" t="s">
        <v>5093</v>
      </c>
      <c r="C655" s="47" t="s">
        <v>5094</v>
      </c>
    </row>
    <row r="656" spans="1:3" x14ac:dyDescent="0.25">
      <c r="A656">
        <v>152974</v>
      </c>
      <c r="B656" t="s">
        <v>5095</v>
      </c>
      <c r="C656" s="47" t="s">
        <v>5096</v>
      </c>
    </row>
    <row r="657" spans="1:3" x14ac:dyDescent="0.25">
      <c r="A657">
        <v>152975</v>
      </c>
      <c r="B657" t="s">
        <v>5097</v>
      </c>
      <c r="C657" s="47" t="s">
        <v>5098</v>
      </c>
    </row>
    <row r="658" spans="1:3" x14ac:dyDescent="0.25">
      <c r="A658">
        <v>152976</v>
      </c>
      <c r="B658" t="s">
        <v>5099</v>
      </c>
      <c r="C658" s="47" t="s">
        <v>5100</v>
      </c>
    </row>
    <row r="659" spans="1:3" x14ac:dyDescent="0.25">
      <c r="A659">
        <v>152977</v>
      </c>
      <c r="B659" t="s">
        <v>5101</v>
      </c>
      <c r="C659" s="47" t="s">
        <v>5102</v>
      </c>
    </row>
    <row r="660" spans="1:3" x14ac:dyDescent="0.25">
      <c r="A660">
        <v>152978</v>
      </c>
      <c r="B660" t="s">
        <v>5103</v>
      </c>
      <c r="C660" s="47" t="s">
        <v>5104</v>
      </c>
    </row>
    <row r="661" spans="1:3" x14ac:dyDescent="0.25">
      <c r="A661">
        <v>152979</v>
      </c>
      <c r="B661" t="s">
        <v>853</v>
      </c>
      <c r="C661" s="47" t="s">
        <v>5105</v>
      </c>
    </row>
    <row r="662" spans="1:3" x14ac:dyDescent="0.25">
      <c r="A662">
        <v>152980</v>
      </c>
      <c r="B662" t="s">
        <v>5106</v>
      </c>
      <c r="C662" s="47" t="s">
        <v>5107</v>
      </c>
    </row>
    <row r="663" spans="1:3" x14ac:dyDescent="0.25">
      <c r="A663">
        <v>152981</v>
      </c>
      <c r="B663" t="s">
        <v>5108</v>
      </c>
      <c r="C663" s="47" t="s">
        <v>5109</v>
      </c>
    </row>
    <row r="664" spans="1:3" x14ac:dyDescent="0.25">
      <c r="A664">
        <v>152982</v>
      </c>
      <c r="B664" t="s">
        <v>5110</v>
      </c>
      <c r="C664" s="47" t="s">
        <v>5111</v>
      </c>
    </row>
    <row r="665" spans="1:3" x14ac:dyDescent="0.25">
      <c r="A665">
        <v>152983</v>
      </c>
      <c r="B665" t="s">
        <v>5112</v>
      </c>
      <c r="C665" s="47" t="s">
        <v>5113</v>
      </c>
    </row>
    <row r="666" spans="1:3" x14ac:dyDescent="0.25">
      <c r="A666">
        <v>152984</v>
      </c>
      <c r="B666" t="s">
        <v>5114</v>
      </c>
      <c r="C666" s="47" t="s">
        <v>5115</v>
      </c>
    </row>
    <row r="667" spans="1:3" x14ac:dyDescent="0.25">
      <c r="A667">
        <v>152985</v>
      </c>
      <c r="B667" t="s">
        <v>5116</v>
      </c>
      <c r="C667" s="47" t="s">
        <v>5117</v>
      </c>
    </row>
    <row r="668" spans="1:3" x14ac:dyDescent="0.25">
      <c r="A668">
        <v>152986</v>
      </c>
      <c r="B668" t="s">
        <v>5118</v>
      </c>
      <c r="C668" s="47" t="s">
        <v>5119</v>
      </c>
    </row>
    <row r="669" spans="1:3" x14ac:dyDescent="0.25">
      <c r="A669">
        <v>152987</v>
      </c>
      <c r="B669" t="s">
        <v>5120</v>
      </c>
      <c r="C669" s="47" t="s">
        <v>5121</v>
      </c>
    </row>
    <row r="670" spans="1:3" x14ac:dyDescent="0.25">
      <c r="A670">
        <v>152988</v>
      </c>
      <c r="B670" t="s">
        <v>5122</v>
      </c>
      <c r="C670" s="47" t="s">
        <v>5123</v>
      </c>
    </row>
    <row r="671" spans="1:3" x14ac:dyDescent="0.25">
      <c r="A671">
        <v>152989</v>
      </c>
      <c r="B671" t="s">
        <v>5124</v>
      </c>
      <c r="C671" s="47" t="s">
        <v>5125</v>
      </c>
    </row>
    <row r="672" spans="1:3" x14ac:dyDescent="0.25">
      <c r="A672">
        <v>152990</v>
      </c>
      <c r="B672" t="s">
        <v>264</v>
      </c>
      <c r="C672" s="47" t="s">
        <v>5126</v>
      </c>
    </row>
    <row r="673" spans="1:3" x14ac:dyDescent="0.25">
      <c r="A673">
        <v>152991</v>
      </c>
      <c r="B673" t="s">
        <v>5127</v>
      </c>
      <c r="C673" s="47" t="s">
        <v>5128</v>
      </c>
    </row>
    <row r="674" spans="1:3" x14ac:dyDescent="0.25">
      <c r="A674">
        <v>152992</v>
      </c>
      <c r="B674" t="s">
        <v>5129</v>
      </c>
      <c r="C674" s="47" t="s">
        <v>5130</v>
      </c>
    </row>
    <row r="675" spans="1:3" x14ac:dyDescent="0.25">
      <c r="A675">
        <v>152993</v>
      </c>
      <c r="B675" t="s">
        <v>5131</v>
      </c>
      <c r="C675" s="47" t="s">
        <v>5132</v>
      </c>
    </row>
    <row r="676" spans="1:3" x14ac:dyDescent="0.25">
      <c r="A676">
        <v>152994</v>
      </c>
      <c r="B676" t="s">
        <v>5133</v>
      </c>
      <c r="C676" s="47" t="s">
        <v>5134</v>
      </c>
    </row>
    <row r="677" spans="1:3" x14ac:dyDescent="0.25">
      <c r="A677">
        <v>152995</v>
      </c>
      <c r="B677" t="s">
        <v>5135</v>
      </c>
      <c r="C677" s="47" t="s">
        <v>5136</v>
      </c>
    </row>
    <row r="678" spans="1:3" x14ac:dyDescent="0.25">
      <c r="A678">
        <v>152996</v>
      </c>
      <c r="B678" t="s">
        <v>5137</v>
      </c>
      <c r="C678" s="47" t="s">
        <v>5138</v>
      </c>
    </row>
    <row r="679" spans="1:3" x14ac:dyDescent="0.25">
      <c r="A679">
        <v>152997</v>
      </c>
      <c r="B679" t="s">
        <v>5139</v>
      </c>
      <c r="C679" s="47" t="s">
        <v>5140</v>
      </c>
    </row>
    <row r="680" spans="1:3" x14ac:dyDescent="0.25">
      <c r="A680">
        <v>152998</v>
      </c>
      <c r="B680" t="s">
        <v>5141</v>
      </c>
      <c r="C680" s="47" t="s">
        <v>5142</v>
      </c>
    </row>
    <row r="681" spans="1:3" x14ac:dyDescent="0.25">
      <c r="A681">
        <v>152999</v>
      </c>
      <c r="B681" t="s">
        <v>5143</v>
      </c>
      <c r="C681" s="47" t="s">
        <v>5144</v>
      </c>
    </row>
    <row r="682" spans="1:3" x14ac:dyDescent="0.25">
      <c r="A682">
        <v>153000</v>
      </c>
      <c r="B682" t="s">
        <v>5145</v>
      </c>
      <c r="C682" s="47" t="s">
        <v>5146</v>
      </c>
    </row>
    <row r="683" spans="1:3" x14ac:dyDescent="0.25">
      <c r="A683">
        <v>153001</v>
      </c>
      <c r="B683" t="s">
        <v>5147</v>
      </c>
      <c r="C683" s="47" t="s">
        <v>5148</v>
      </c>
    </row>
    <row r="684" spans="1:3" x14ac:dyDescent="0.25">
      <c r="A684">
        <v>153002</v>
      </c>
      <c r="B684" t="s">
        <v>5149</v>
      </c>
      <c r="C684" s="47" t="s">
        <v>5150</v>
      </c>
    </row>
    <row r="685" spans="1:3" x14ac:dyDescent="0.25">
      <c r="A685">
        <v>153003</v>
      </c>
      <c r="B685" t="s">
        <v>5151</v>
      </c>
      <c r="C685" s="47" t="s">
        <v>5152</v>
      </c>
    </row>
    <row r="686" spans="1:3" x14ac:dyDescent="0.25">
      <c r="A686">
        <v>153004</v>
      </c>
      <c r="B686" t="s">
        <v>5153</v>
      </c>
      <c r="C686" s="47" t="s">
        <v>5154</v>
      </c>
    </row>
    <row r="687" spans="1:3" x14ac:dyDescent="0.25">
      <c r="A687">
        <v>153005</v>
      </c>
      <c r="B687" t="s">
        <v>5155</v>
      </c>
      <c r="C687" s="47" t="s">
        <v>5156</v>
      </c>
    </row>
    <row r="688" spans="1:3" x14ac:dyDescent="0.25">
      <c r="A688">
        <v>153006</v>
      </c>
      <c r="B688" t="s">
        <v>5157</v>
      </c>
      <c r="C688" s="47" t="s">
        <v>5158</v>
      </c>
    </row>
    <row r="689" spans="1:3" x14ac:dyDescent="0.25">
      <c r="A689">
        <v>153007</v>
      </c>
      <c r="B689" t="s">
        <v>5159</v>
      </c>
      <c r="C689" s="47" t="s">
        <v>5160</v>
      </c>
    </row>
    <row r="690" spans="1:3" x14ac:dyDescent="0.25">
      <c r="A690">
        <v>153008</v>
      </c>
      <c r="B690" t="s">
        <v>5161</v>
      </c>
      <c r="C690" s="47" t="s">
        <v>5162</v>
      </c>
    </row>
    <row r="691" spans="1:3" x14ac:dyDescent="0.25">
      <c r="A691">
        <v>153009</v>
      </c>
      <c r="B691" t="s">
        <v>5163</v>
      </c>
      <c r="C691" s="47" t="s">
        <v>5164</v>
      </c>
    </row>
    <row r="692" spans="1:3" x14ac:dyDescent="0.25">
      <c r="A692">
        <v>153010</v>
      </c>
      <c r="B692" t="s">
        <v>5165</v>
      </c>
      <c r="C692" s="47" t="s">
        <v>5166</v>
      </c>
    </row>
    <row r="693" spans="1:3" x14ac:dyDescent="0.25">
      <c r="A693">
        <v>153011</v>
      </c>
      <c r="B693" t="s">
        <v>5167</v>
      </c>
      <c r="C693" s="47" t="s">
        <v>5168</v>
      </c>
    </row>
    <row r="694" spans="1:3" x14ac:dyDescent="0.25">
      <c r="A694">
        <v>153012</v>
      </c>
      <c r="B694" t="s">
        <v>5169</v>
      </c>
      <c r="C694" s="47" t="s">
        <v>5170</v>
      </c>
    </row>
    <row r="695" spans="1:3" x14ac:dyDescent="0.25">
      <c r="A695">
        <v>153013</v>
      </c>
      <c r="B695" t="s">
        <v>5171</v>
      </c>
      <c r="C695" s="47" t="s">
        <v>5172</v>
      </c>
    </row>
    <row r="696" spans="1:3" x14ac:dyDescent="0.25">
      <c r="A696">
        <v>153014</v>
      </c>
      <c r="B696" t="s">
        <v>5173</v>
      </c>
      <c r="C696" s="47" t="s">
        <v>5174</v>
      </c>
    </row>
    <row r="697" spans="1:3" x14ac:dyDescent="0.25">
      <c r="A697">
        <v>153015</v>
      </c>
      <c r="B697" t="s">
        <v>1481</v>
      </c>
      <c r="C697" s="47" t="s">
        <v>5175</v>
      </c>
    </row>
    <row r="698" spans="1:3" x14ac:dyDescent="0.25">
      <c r="A698">
        <v>153016</v>
      </c>
      <c r="B698" t="s">
        <v>5176</v>
      </c>
      <c r="C698" s="47" t="s">
        <v>5177</v>
      </c>
    </row>
    <row r="699" spans="1:3" x14ac:dyDescent="0.25">
      <c r="A699">
        <v>153017</v>
      </c>
      <c r="B699" t="s">
        <v>5178</v>
      </c>
      <c r="C699" s="47" t="s">
        <v>5179</v>
      </c>
    </row>
    <row r="700" spans="1:3" x14ac:dyDescent="0.25">
      <c r="A700">
        <v>153018</v>
      </c>
      <c r="B700" t="s">
        <v>5180</v>
      </c>
      <c r="C700" s="47" t="s">
        <v>5181</v>
      </c>
    </row>
    <row r="701" spans="1:3" x14ac:dyDescent="0.25">
      <c r="A701">
        <v>153019</v>
      </c>
      <c r="B701" t="s">
        <v>5182</v>
      </c>
      <c r="C701" s="47" t="s">
        <v>5183</v>
      </c>
    </row>
    <row r="702" spans="1:3" x14ac:dyDescent="0.25">
      <c r="A702">
        <v>153020</v>
      </c>
      <c r="B702" t="s">
        <v>5184</v>
      </c>
      <c r="C702" s="47" t="s">
        <v>5185</v>
      </c>
    </row>
    <row r="703" spans="1:3" x14ac:dyDescent="0.25">
      <c r="A703">
        <v>153021</v>
      </c>
      <c r="B703" t="s">
        <v>5186</v>
      </c>
      <c r="C703" s="47" t="s">
        <v>5187</v>
      </c>
    </row>
    <row r="704" spans="1:3" x14ac:dyDescent="0.25">
      <c r="A704">
        <v>153022</v>
      </c>
      <c r="B704" t="s">
        <v>5188</v>
      </c>
      <c r="C704" s="47" t="s">
        <v>5189</v>
      </c>
    </row>
    <row r="705" spans="1:3" x14ac:dyDescent="0.25">
      <c r="A705">
        <v>153023</v>
      </c>
      <c r="B705" t="s">
        <v>5190</v>
      </c>
      <c r="C705" s="47" t="s">
        <v>5191</v>
      </c>
    </row>
    <row r="706" spans="1:3" x14ac:dyDescent="0.25">
      <c r="A706">
        <v>153024</v>
      </c>
      <c r="B706" t="s">
        <v>5192</v>
      </c>
      <c r="C706" s="47" t="s">
        <v>5193</v>
      </c>
    </row>
    <row r="707" spans="1:3" x14ac:dyDescent="0.25">
      <c r="A707">
        <v>153025</v>
      </c>
      <c r="B707" t="s">
        <v>5194</v>
      </c>
      <c r="C707" s="47" t="s">
        <v>5195</v>
      </c>
    </row>
    <row r="708" spans="1:3" x14ac:dyDescent="0.25">
      <c r="A708">
        <v>153026</v>
      </c>
      <c r="B708" t="s">
        <v>5196</v>
      </c>
      <c r="C708" s="47" t="s">
        <v>5197</v>
      </c>
    </row>
    <row r="709" spans="1:3" x14ac:dyDescent="0.25">
      <c r="A709">
        <v>153027</v>
      </c>
      <c r="B709" t="s">
        <v>166</v>
      </c>
      <c r="C709" s="47" t="s">
        <v>5198</v>
      </c>
    </row>
    <row r="710" spans="1:3" x14ac:dyDescent="0.25">
      <c r="A710">
        <v>153028</v>
      </c>
      <c r="B710" t="s">
        <v>5199</v>
      </c>
      <c r="C710" s="47" t="s">
        <v>5200</v>
      </c>
    </row>
    <row r="711" spans="1:3" x14ac:dyDescent="0.25">
      <c r="A711">
        <v>153029</v>
      </c>
      <c r="B711" t="s">
        <v>5201</v>
      </c>
      <c r="C711" s="47" t="s">
        <v>5202</v>
      </c>
    </row>
    <row r="712" spans="1:3" x14ac:dyDescent="0.25">
      <c r="A712">
        <v>153030</v>
      </c>
      <c r="B712" t="s">
        <v>5203</v>
      </c>
      <c r="C712" s="47" t="s">
        <v>5204</v>
      </c>
    </row>
    <row r="713" spans="1:3" x14ac:dyDescent="0.25">
      <c r="A713">
        <v>153031</v>
      </c>
      <c r="B713" t="s">
        <v>1130</v>
      </c>
      <c r="C713" s="47" t="s">
        <v>5205</v>
      </c>
    </row>
    <row r="714" spans="1:3" x14ac:dyDescent="0.25">
      <c r="A714">
        <v>153032</v>
      </c>
      <c r="B714" t="s">
        <v>5206</v>
      </c>
      <c r="C714" s="47" t="s">
        <v>5207</v>
      </c>
    </row>
    <row r="715" spans="1:3" x14ac:dyDescent="0.25">
      <c r="A715">
        <v>153033</v>
      </c>
      <c r="B715" t="s">
        <v>5208</v>
      </c>
      <c r="C715" s="47" t="s">
        <v>5209</v>
      </c>
    </row>
    <row r="716" spans="1:3" x14ac:dyDescent="0.25">
      <c r="A716">
        <v>153034</v>
      </c>
      <c r="B716" t="s">
        <v>5210</v>
      </c>
      <c r="C716" s="47" t="s">
        <v>5211</v>
      </c>
    </row>
    <row r="717" spans="1:3" x14ac:dyDescent="0.25">
      <c r="A717">
        <v>153035</v>
      </c>
      <c r="B717" t="s">
        <v>5212</v>
      </c>
      <c r="C717" s="47" t="s">
        <v>5213</v>
      </c>
    </row>
    <row r="718" spans="1:3" x14ac:dyDescent="0.25">
      <c r="A718">
        <v>153036</v>
      </c>
      <c r="B718" t="s">
        <v>5214</v>
      </c>
      <c r="C718" s="47" t="s">
        <v>5215</v>
      </c>
    </row>
    <row r="719" spans="1:3" x14ac:dyDescent="0.25">
      <c r="A719">
        <v>153037</v>
      </c>
      <c r="B719" t="s">
        <v>5216</v>
      </c>
      <c r="C719" s="47" t="s">
        <v>5217</v>
      </c>
    </row>
    <row r="720" spans="1:3" x14ac:dyDescent="0.25">
      <c r="A720">
        <v>153038</v>
      </c>
      <c r="B720" t="s">
        <v>5218</v>
      </c>
      <c r="C720" s="47" t="s">
        <v>5219</v>
      </c>
    </row>
    <row r="721" spans="1:3" x14ac:dyDescent="0.25">
      <c r="A721">
        <v>153039</v>
      </c>
      <c r="B721" t="s">
        <v>5220</v>
      </c>
      <c r="C721" s="47" t="s">
        <v>5221</v>
      </c>
    </row>
    <row r="722" spans="1:3" x14ac:dyDescent="0.25">
      <c r="A722">
        <v>153040</v>
      </c>
      <c r="B722" t="s">
        <v>5222</v>
      </c>
      <c r="C722" s="47" t="s">
        <v>5223</v>
      </c>
    </row>
    <row r="723" spans="1:3" x14ac:dyDescent="0.25">
      <c r="A723">
        <v>153041</v>
      </c>
      <c r="B723" t="s">
        <v>5224</v>
      </c>
      <c r="C723" s="47" t="s">
        <v>5225</v>
      </c>
    </row>
    <row r="724" spans="1:3" x14ac:dyDescent="0.25">
      <c r="A724">
        <v>153042</v>
      </c>
      <c r="B724" t="s">
        <v>5226</v>
      </c>
      <c r="C724" s="47" t="s">
        <v>5227</v>
      </c>
    </row>
    <row r="725" spans="1:3" x14ac:dyDescent="0.25">
      <c r="A725">
        <v>153043</v>
      </c>
      <c r="B725" t="s">
        <v>5228</v>
      </c>
      <c r="C725" s="47" t="s">
        <v>5229</v>
      </c>
    </row>
    <row r="726" spans="1:3" x14ac:dyDescent="0.25">
      <c r="A726">
        <v>153044</v>
      </c>
      <c r="B726" t="s">
        <v>5230</v>
      </c>
      <c r="C726" s="47" t="s">
        <v>5231</v>
      </c>
    </row>
    <row r="727" spans="1:3" x14ac:dyDescent="0.25">
      <c r="A727">
        <v>153045</v>
      </c>
      <c r="B727" t="s">
        <v>5232</v>
      </c>
      <c r="C727" s="47" t="s">
        <v>5233</v>
      </c>
    </row>
    <row r="728" spans="1:3" x14ac:dyDescent="0.25">
      <c r="A728">
        <v>153046</v>
      </c>
      <c r="B728" t="s">
        <v>5234</v>
      </c>
      <c r="C728" s="47" t="s">
        <v>5235</v>
      </c>
    </row>
    <row r="729" spans="1:3" x14ac:dyDescent="0.25">
      <c r="A729">
        <v>153047</v>
      </c>
      <c r="B729" t="s">
        <v>5236</v>
      </c>
      <c r="C729" s="47" t="s">
        <v>5237</v>
      </c>
    </row>
    <row r="730" spans="1:3" x14ac:dyDescent="0.25">
      <c r="A730">
        <v>153048</v>
      </c>
      <c r="B730" t="s">
        <v>5238</v>
      </c>
      <c r="C730" s="47" t="s">
        <v>5239</v>
      </c>
    </row>
    <row r="731" spans="1:3" x14ac:dyDescent="0.25">
      <c r="A731">
        <v>153049</v>
      </c>
      <c r="B731" t="s">
        <v>5240</v>
      </c>
      <c r="C731" s="47" t="s">
        <v>5241</v>
      </c>
    </row>
    <row r="732" spans="1:3" x14ac:dyDescent="0.25">
      <c r="A732">
        <v>153050</v>
      </c>
      <c r="B732" t="s">
        <v>5242</v>
      </c>
      <c r="C732" s="47" t="s">
        <v>5243</v>
      </c>
    </row>
    <row r="733" spans="1:3" x14ac:dyDescent="0.25">
      <c r="A733">
        <v>153051</v>
      </c>
      <c r="B733" t="s">
        <v>5244</v>
      </c>
      <c r="C733" s="47" t="s">
        <v>5245</v>
      </c>
    </row>
    <row r="734" spans="1:3" x14ac:dyDescent="0.25">
      <c r="A734">
        <v>153052</v>
      </c>
      <c r="B734" t="s">
        <v>5246</v>
      </c>
      <c r="C734" s="47" t="s">
        <v>5247</v>
      </c>
    </row>
    <row r="735" spans="1:3" x14ac:dyDescent="0.25">
      <c r="A735">
        <v>153053</v>
      </c>
      <c r="B735" t="s">
        <v>5248</v>
      </c>
      <c r="C735" s="47" t="s">
        <v>5249</v>
      </c>
    </row>
    <row r="736" spans="1:3" x14ac:dyDescent="0.25">
      <c r="A736">
        <v>153054</v>
      </c>
      <c r="B736" t="s">
        <v>5250</v>
      </c>
      <c r="C736" s="47" t="s">
        <v>5251</v>
      </c>
    </row>
    <row r="737" spans="1:3" x14ac:dyDescent="0.25">
      <c r="A737">
        <v>153055</v>
      </c>
      <c r="B737" t="s">
        <v>5252</v>
      </c>
      <c r="C737" s="47" t="s">
        <v>5253</v>
      </c>
    </row>
    <row r="738" spans="1:3" x14ac:dyDescent="0.25">
      <c r="A738">
        <v>153056</v>
      </c>
      <c r="B738" t="s">
        <v>5254</v>
      </c>
      <c r="C738" s="47" t="s">
        <v>5255</v>
      </c>
    </row>
    <row r="739" spans="1:3" x14ac:dyDescent="0.25">
      <c r="A739">
        <v>153057</v>
      </c>
      <c r="B739" t="s">
        <v>5256</v>
      </c>
      <c r="C739" s="47" t="s">
        <v>5257</v>
      </c>
    </row>
    <row r="740" spans="1:3" x14ac:dyDescent="0.25">
      <c r="A740">
        <v>153058</v>
      </c>
      <c r="B740" t="s">
        <v>5258</v>
      </c>
      <c r="C740" s="47" t="s">
        <v>5259</v>
      </c>
    </row>
    <row r="741" spans="1:3" x14ac:dyDescent="0.25">
      <c r="A741">
        <v>153059</v>
      </c>
      <c r="B741" t="s">
        <v>5260</v>
      </c>
      <c r="C741" s="47" t="s">
        <v>5261</v>
      </c>
    </row>
    <row r="742" spans="1:3" x14ac:dyDescent="0.25">
      <c r="A742">
        <v>153060</v>
      </c>
      <c r="B742" t="s">
        <v>5262</v>
      </c>
      <c r="C742" s="47" t="s">
        <v>5263</v>
      </c>
    </row>
    <row r="743" spans="1:3" x14ac:dyDescent="0.25">
      <c r="A743">
        <v>153061</v>
      </c>
      <c r="B743" t="s">
        <v>5264</v>
      </c>
      <c r="C743" s="47" t="s">
        <v>5265</v>
      </c>
    </row>
    <row r="744" spans="1:3" x14ac:dyDescent="0.25">
      <c r="A744">
        <v>153062</v>
      </c>
      <c r="B744" t="s">
        <v>5266</v>
      </c>
      <c r="C744" s="47" t="s">
        <v>5267</v>
      </c>
    </row>
    <row r="745" spans="1:3" x14ac:dyDescent="0.25">
      <c r="A745">
        <v>153063</v>
      </c>
      <c r="B745" t="s">
        <v>5268</v>
      </c>
      <c r="C745" s="47" t="s">
        <v>5269</v>
      </c>
    </row>
    <row r="746" spans="1:3" x14ac:dyDescent="0.25">
      <c r="A746">
        <v>153064</v>
      </c>
      <c r="B746" t="s">
        <v>5270</v>
      </c>
      <c r="C746" s="47" t="s">
        <v>5271</v>
      </c>
    </row>
    <row r="747" spans="1:3" x14ac:dyDescent="0.25">
      <c r="A747">
        <v>153065</v>
      </c>
      <c r="B747" t="s">
        <v>5272</v>
      </c>
      <c r="C747" s="47" t="s">
        <v>5273</v>
      </c>
    </row>
    <row r="748" spans="1:3" x14ac:dyDescent="0.25">
      <c r="A748">
        <v>153066</v>
      </c>
      <c r="B748" t="s">
        <v>5274</v>
      </c>
      <c r="C748" s="47" t="s">
        <v>5275</v>
      </c>
    </row>
    <row r="749" spans="1:3" x14ac:dyDescent="0.25">
      <c r="A749">
        <v>153067</v>
      </c>
      <c r="B749" t="s">
        <v>5276</v>
      </c>
      <c r="C749" s="47" t="s">
        <v>5277</v>
      </c>
    </row>
    <row r="750" spans="1:3" x14ac:dyDescent="0.25">
      <c r="A750">
        <v>153068</v>
      </c>
      <c r="B750" t="s">
        <v>5278</v>
      </c>
      <c r="C750" s="47" t="s">
        <v>5279</v>
      </c>
    </row>
    <row r="751" spans="1:3" x14ac:dyDescent="0.25">
      <c r="A751">
        <v>153069</v>
      </c>
      <c r="B751" t="s">
        <v>5280</v>
      </c>
      <c r="C751" s="47" t="s">
        <v>5281</v>
      </c>
    </row>
    <row r="752" spans="1:3" x14ac:dyDescent="0.25">
      <c r="A752">
        <v>153070</v>
      </c>
      <c r="B752" t="s">
        <v>5282</v>
      </c>
      <c r="C752" s="47" t="s">
        <v>5283</v>
      </c>
    </row>
    <row r="753" spans="1:3" x14ac:dyDescent="0.25">
      <c r="A753">
        <v>153071</v>
      </c>
      <c r="B753" t="s">
        <v>5284</v>
      </c>
      <c r="C753" s="47" t="s">
        <v>5285</v>
      </c>
    </row>
    <row r="754" spans="1:3" x14ac:dyDescent="0.25">
      <c r="A754">
        <v>153072</v>
      </c>
      <c r="B754" t="s">
        <v>5286</v>
      </c>
      <c r="C754" s="47" t="s">
        <v>5287</v>
      </c>
    </row>
    <row r="755" spans="1:3" x14ac:dyDescent="0.25">
      <c r="A755">
        <v>153073</v>
      </c>
      <c r="B755" t="s">
        <v>5288</v>
      </c>
      <c r="C755" s="47" t="s">
        <v>5289</v>
      </c>
    </row>
    <row r="756" spans="1:3" x14ac:dyDescent="0.25">
      <c r="A756">
        <v>153074</v>
      </c>
      <c r="B756" t="s">
        <v>5290</v>
      </c>
      <c r="C756" s="47" t="s">
        <v>5291</v>
      </c>
    </row>
    <row r="757" spans="1:3" x14ac:dyDescent="0.25">
      <c r="A757">
        <v>153075</v>
      </c>
      <c r="B757" t="s">
        <v>5292</v>
      </c>
      <c r="C757" s="47" t="s">
        <v>5293</v>
      </c>
    </row>
    <row r="758" spans="1:3" x14ac:dyDescent="0.25">
      <c r="A758">
        <v>153076</v>
      </c>
      <c r="B758" t="s">
        <v>5294</v>
      </c>
      <c r="C758" s="47" t="s">
        <v>5295</v>
      </c>
    </row>
    <row r="759" spans="1:3" x14ac:dyDescent="0.25">
      <c r="A759">
        <v>153077</v>
      </c>
      <c r="B759" t="s">
        <v>5296</v>
      </c>
      <c r="C759" s="47" t="s">
        <v>5297</v>
      </c>
    </row>
    <row r="760" spans="1:3" x14ac:dyDescent="0.25">
      <c r="A760">
        <v>153078</v>
      </c>
      <c r="B760" t="s">
        <v>5298</v>
      </c>
      <c r="C760" s="47" t="s">
        <v>5299</v>
      </c>
    </row>
    <row r="761" spans="1:3" x14ac:dyDescent="0.25">
      <c r="A761">
        <v>153079</v>
      </c>
      <c r="B761" t="s">
        <v>5300</v>
      </c>
      <c r="C761" s="47" t="s">
        <v>5301</v>
      </c>
    </row>
    <row r="762" spans="1:3" x14ac:dyDescent="0.25">
      <c r="A762">
        <v>153080</v>
      </c>
      <c r="B762" t="s">
        <v>5302</v>
      </c>
      <c r="C762" s="47" t="s">
        <v>5303</v>
      </c>
    </row>
    <row r="763" spans="1:3" x14ac:dyDescent="0.25">
      <c r="A763">
        <v>153081</v>
      </c>
      <c r="B763" t="s">
        <v>5304</v>
      </c>
      <c r="C763" s="47" t="s">
        <v>5305</v>
      </c>
    </row>
    <row r="764" spans="1:3" x14ac:dyDescent="0.25">
      <c r="A764">
        <v>153082</v>
      </c>
      <c r="B764" t="s">
        <v>5306</v>
      </c>
      <c r="C764" s="47" t="s">
        <v>5307</v>
      </c>
    </row>
    <row r="765" spans="1:3" x14ac:dyDescent="0.25">
      <c r="A765">
        <v>153083</v>
      </c>
      <c r="B765" t="s">
        <v>5308</v>
      </c>
      <c r="C765" s="47" t="s">
        <v>5309</v>
      </c>
    </row>
    <row r="766" spans="1:3" x14ac:dyDescent="0.25">
      <c r="A766">
        <v>153084</v>
      </c>
      <c r="B766" t="s">
        <v>5310</v>
      </c>
      <c r="C766" s="47" t="s">
        <v>5311</v>
      </c>
    </row>
    <row r="767" spans="1:3" x14ac:dyDescent="0.25">
      <c r="A767">
        <v>153085</v>
      </c>
      <c r="B767" t="s">
        <v>5312</v>
      </c>
      <c r="C767" s="47" t="s">
        <v>5313</v>
      </c>
    </row>
    <row r="768" spans="1:3" x14ac:dyDescent="0.25">
      <c r="A768">
        <v>153086</v>
      </c>
      <c r="B768" t="s">
        <v>803</v>
      </c>
      <c r="C768" s="47" t="s">
        <v>5314</v>
      </c>
    </row>
    <row r="769" spans="1:3" x14ac:dyDescent="0.25">
      <c r="A769">
        <v>153087</v>
      </c>
      <c r="B769" t="s">
        <v>855</v>
      </c>
      <c r="C769" s="47" t="s">
        <v>5315</v>
      </c>
    </row>
    <row r="770" spans="1:3" x14ac:dyDescent="0.25">
      <c r="A770">
        <v>153088</v>
      </c>
      <c r="B770" t="s">
        <v>5316</v>
      </c>
      <c r="C770" s="47" t="s">
        <v>5317</v>
      </c>
    </row>
    <row r="771" spans="1:3" x14ac:dyDescent="0.25">
      <c r="A771">
        <v>153089</v>
      </c>
      <c r="B771" t="s">
        <v>5318</v>
      </c>
      <c r="C771" s="47" t="s">
        <v>5319</v>
      </c>
    </row>
    <row r="772" spans="1:3" x14ac:dyDescent="0.25">
      <c r="A772">
        <v>153090</v>
      </c>
      <c r="B772" t="s">
        <v>5320</v>
      </c>
      <c r="C772" s="47" t="s">
        <v>5321</v>
      </c>
    </row>
    <row r="773" spans="1:3" x14ac:dyDescent="0.25">
      <c r="A773">
        <v>153091</v>
      </c>
      <c r="B773" t="s">
        <v>1347</v>
      </c>
      <c r="C773" s="47" t="s">
        <v>5322</v>
      </c>
    </row>
    <row r="774" spans="1:3" x14ac:dyDescent="0.25">
      <c r="A774">
        <v>153092</v>
      </c>
      <c r="B774" t="s">
        <v>5323</v>
      </c>
      <c r="C774" s="47" t="s">
        <v>5324</v>
      </c>
    </row>
    <row r="775" spans="1:3" x14ac:dyDescent="0.25">
      <c r="A775">
        <v>153093</v>
      </c>
      <c r="B775" t="s">
        <v>5325</v>
      </c>
      <c r="C775" s="47" t="s">
        <v>5326</v>
      </c>
    </row>
    <row r="776" spans="1:3" x14ac:dyDescent="0.25">
      <c r="A776">
        <v>153094</v>
      </c>
      <c r="B776" t="s">
        <v>5327</v>
      </c>
      <c r="C776" s="47" t="s">
        <v>5328</v>
      </c>
    </row>
    <row r="777" spans="1:3" x14ac:dyDescent="0.25">
      <c r="A777">
        <v>153095</v>
      </c>
      <c r="B777" t="s">
        <v>5329</v>
      </c>
      <c r="C777" s="47" t="s">
        <v>5330</v>
      </c>
    </row>
    <row r="778" spans="1:3" x14ac:dyDescent="0.25">
      <c r="A778">
        <v>153096</v>
      </c>
      <c r="B778" t="s">
        <v>5331</v>
      </c>
      <c r="C778" s="47" t="s">
        <v>5332</v>
      </c>
    </row>
    <row r="779" spans="1:3" x14ac:dyDescent="0.25">
      <c r="A779">
        <v>153097</v>
      </c>
      <c r="B779" t="s">
        <v>5333</v>
      </c>
      <c r="C779" s="47" t="s">
        <v>5334</v>
      </c>
    </row>
    <row r="780" spans="1:3" x14ac:dyDescent="0.25">
      <c r="A780">
        <v>153098</v>
      </c>
      <c r="B780" t="s">
        <v>5335</v>
      </c>
      <c r="C780" s="47" t="s">
        <v>5336</v>
      </c>
    </row>
    <row r="781" spans="1:3" x14ac:dyDescent="0.25">
      <c r="A781">
        <v>153099</v>
      </c>
      <c r="B781" t="s">
        <v>5337</v>
      </c>
      <c r="C781" s="47" t="s">
        <v>5338</v>
      </c>
    </row>
    <row r="782" spans="1:3" x14ac:dyDescent="0.25">
      <c r="A782">
        <v>153100</v>
      </c>
      <c r="B782" t="s">
        <v>5339</v>
      </c>
      <c r="C782" s="47" t="s">
        <v>5340</v>
      </c>
    </row>
    <row r="783" spans="1:3" x14ac:dyDescent="0.25">
      <c r="A783">
        <v>153101</v>
      </c>
      <c r="B783" t="s">
        <v>5341</v>
      </c>
      <c r="C783" s="47" t="s">
        <v>5342</v>
      </c>
    </row>
    <row r="784" spans="1:3" x14ac:dyDescent="0.25">
      <c r="A784">
        <v>153102</v>
      </c>
      <c r="B784" t="s">
        <v>5343</v>
      </c>
      <c r="C784" s="47" t="s">
        <v>5344</v>
      </c>
    </row>
    <row r="785" spans="1:3" x14ac:dyDescent="0.25">
      <c r="A785">
        <v>153103</v>
      </c>
      <c r="B785" t="s">
        <v>5345</v>
      </c>
      <c r="C785" s="47" t="s">
        <v>5346</v>
      </c>
    </row>
    <row r="786" spans="1:3" x14ac:dyDescent="0.25">
      <c r="A786">
        <v>153104</v>
      </c>
      <c r="B786" t="s">
        <v>5347</v>
      </c>
      <c r="C786" s="47" t="s">
        <v>5348</v>
      </c>
    </row>
    <row r="787" spans="1:3" x14ac:dyDescent="0.25">
      <c r="A787">
        <v>153105</v>
      </c>
      <c r="B787" t="s">
        <v>5349</v>
      </c>
      <c r="C787" s="47" t="s">
        <v>5350</v>
      </c>
    </row>
    <row r="788" spans="1:3" x14ac:dyDescent="0.25">
      <c r="A788">
        <v>153106</v>
      </c>
      <c r="B788" t="s">
        <v>5351</v>
      </c>
      <c r="C788" s="47" t="s">
        <v>5352</v>
      </c>
    </row>
    <row r="789" spans="1:3" x14ac:dyDescent="0.25">
      <c r="A789">
        <v>153107</v>
      </c>
      <c r="B789" t="s">
        <v>5353</v>
      </c>
      <c r="C789" s="47" t="s">
        <v>5354</v>
      </c>
    </row>
    <row r="790" spans="1:3" x14ac:dyDescent="0.25">
      <c r="A790">
        <v>153108</v>
      </c>
      <c r="B790" t="s">
        <v>5355</v>
      </c>
      <c r="C790" s="47" t="s">
        <v>5356</v>
      </c>
    </row>
    <row r="791" spans="1:3" x14ac:dyDescent="0.25">
      <c r="A791">
        <v>153109</v>
      </c>
      <c r="B791" t="s">
        <v>5357</v>
      </c>
      <c r="C791" s="47" t="s">
        <v>5358</v>
      </c>
    </row>
    <row r="792" spans="1:3" x14ac:dyDescent="0.25">
      <c r="A792">
        <v>153110</v>
      </c>
      <c r="B792" t="s">
        <v>5359</v>
      </c>
      <c r="C792" s="47" t="s">
        <v>5360</v>
      </c>
    </row>
    <row r="793" spans="1:3" x14ac:dyDescent="0.25">
      <c r="A793">
        <v>153111</v>
      </c>
      <c r="B793" t="s">
        <v>5361</v>
      </c>
      <c r="C793" s="47" t="s">
        <v>5362</v>
      </c>
    </row>
    <row r="794" spans="1:3" x14ac:dyDescent="0.25">
      <c r="A794">
        <v>153112</v>
      </c>
      <c r="B794" t="s">
        <v>5363</v>
      </c>
      <c r="C794" s="47" t="s">
        <v>5364</v>
      </c>
    </row>
    <row r="795" spans="1:3" x14ac:dyDescent="0.25">
      <c r="A795">
        <v>153113</v>
      </c>
      <c r="B795" t="s">
        <v>5365</v>
      </c>
      <c r="C795" s="47" t="s">
        <v>5366</v>
      </c>
    </row>
    <row r="796" spans="1:3" x14ac:dyDescent="0.25">
      <c r="A796">
        <v>153114</v>
      </c>
      <c r="B796" t="s">
        <v>5367</v>
      </c>
      <c r="C796" s="47" t="s">
        <v>5368</v>
      </c>
    </row>
    <row r="797" spans="1:3" x14ac:dyDescent="0.25">
      <c r="A797">
        <v>153115</v>
      </c>
      <c r="B797" t="s">
        <v>5369</v>
      </c>
      <c r="C797" s="47" t="s">
        <v>5370</v>
      </c>
    </row>
    <row r="798" spans="1:3" x14ac:dyDescent="0.25">
      <c r="A798">
        <v>153116</v>
      </c>
      <c r="B798" t="s">
        <v>5371</v>
      </c>
      <c r="C798" s="47" t="s">
        <v>5372</v>
      </c>
    </row>
    <row r="799" spans="1:3" x14ac:dyDescent="0.25">
      <c r="A799">
        <v>153117</v>
      </c>
      <c r="B799" t="s">
        <v>5373</v>
      </c>
      <c r="C799" s="47" t="s">
        <v>5374</v>
      </c>
    </row>
    <row r="800" spans="1:3" x14ac:dyDescent="0.25">
      <c r="A800">
        <v>153118</v>
      </c>
      <c r="B800" t="s">
        <v>5375</v>
      </c>
      <c r="C800" s="47" t="s">
        <v>5376</v>
      </c>
    </row>
    <row r="801" spans="1:3" x14ac:dyDescent="0.25">
      <c r="A801">
        <v>153119</v>
      </c>
      <c r="B801" t="s">
        <v>5377</v>
      </c>
      <c r="C801" s="47" t="s">
        <v>5378</v>
      </c>
    </row>
    <row r="802" spans="1:3" x14ac:dyDescent="0.25">
      <c r="A802">
        <v>153120</v>
      </c>
      <c r="B802" t="s">
        <v>5379</v>
      </c>
      <c r="C802" s="47" t="s">
        <v>5380</v>
      </c>
    </row>
    <row r="803" spans="1:3" x14ac:dyDescent="0.25">
      <c r="A803">
        <v>153121</v>
      </c>
      <c r="B803" t="s">
        <v>5381</v>
      </c>
      <c r="C803" s="47" t="s">
        <v>5382</v>
      </c>
    </row>
    <row r="804" spans="1:3" x14ac:dyDescent="0.25">
      <c r="A804">
        <v>153122</v>
      </c>
      <c r="B804" t="s">
        <v>5383</v>
      </c>
      <c r="C804" s="47" t="s">
        <v>5384</v>
      </c>
    </row>
    <row r="805" spans="1:3" x14ac:dyDescent="0.25">
      <c r="A805">
        <v>153123</v>
      </c>
      <c r="B805" t="s">
        <v>5385</v>
      </c>
      <c r="C805" s="47" t="s">
        <v>5386</v>
      </c>
    </row>
    <row r="806" spans="1:3" x14ac:dyDescent="0.25">
      <c r="A806">
        <v>153124</v>
      </c>
      <c r="B806" t="s">
        <v>5387</v>
      </c>
      <c r="C806" s="47" t="s">
        <v>5388</v>
      </c>
    </row>
    <row r="807" spans="1:3" x14ac:dyDescent="0.25">
      <c r="A807">
        <v>153125</v>
      </c>
      <c r="B807" t="s">
        <v>5389</v>
      </c>
      <c r="C807" s="47" t="s">
        <v>5390</v>
      </c>
    </row>
    <row r="808" spans="1:3" x14ac:dyDescent="0.25">
      <c r="A808">
        <v>153126</v>
      </c>
      <c r="B808" t="s">
        <v>5391</v>
      </c>
      <c r="C808" s="47" t="s">
        <v>5392</v>
      </c>
    </row>
    <row r="809" spans="1:3" x14ac:dyDescent="0.25">
      <c r="A809">
        <v>153127</v>
      </c>
      <c r="B809" t="s">
        <v>5393</v>
      </c>
      <c r="C809" s="47" t="s">
        <v>5394</v>
      </c>
    </row>
    <row r="810" spans="1:3" x14ac:dyDescent="0.25">
      <c r="A810">
        <v>153128</v>
      </c>
      <c r="B810" t="s">
        <v>5395</v>
      </c>
      <c r="C810" s="47" t="s">
        <v>5396</v>
      </c>
    </row>
    <row r="811" spans="1:3" x14ac:dyDescent="0.25">
      <c r="A811">
        <v>153129</v>
      </c>
      <c r="B811" t="s">
        <v>5397</v>
      </c>
      <c r="C811" s="47" t="s">
        <v>5398</v>
      </c>
    </row>
    <row r="812" spans="1:3" x14ac:dyDescent="0.25">
      <c r="A812">
        <v>153130</v>
      </c>
      <c r="B812" t="s">
        <v>5399</v>
      </c>
      <c r="C812" s="47" t="s">
        <v>5400</v>
      </c>
    </row>
    <row r="813" spans="1:3" x14ac:dyDescent="0.25">
      <c r="A813">
        <v>153131</v>
      </c>
      <c r="B813" t="s">
        <v>5401</v>
      </c>
      <c r="C813" s="47" t="s">
        <v>5402</v>
      </c>
    </row>
    <row r="814" spans="1:3" x14ac:dyDescent="0.25">
      <c r="A814">
        <v>153132</v>
      </c>
      <c r="B814" t="s">
        <v>5403</v>
      </c>
      <c r="C814" s="47" t="s">
        <v>5404</v>
      </c>
    </row>
    <row r="815" spans="1:3" x14ac:dyDescent="0.25">
      <c r="A815">
        <v>153133</v>
      </c>
      <c r="B815" t="s">
        <v>5405</v>
      </c>
      <c r="C815" s="47" t="s">
        <v>5406</v>
      </c>
    </row>
    <row r="816" spans="1:3" x14ac:dyDescent="0.25">
      <c r="A816">
        <v>153134</v>
      </c>
      <c r="B816" t="s">
        <v>5407</v>
      </c>
      <c r="C816" s="47" t="s">
        <v>5408</v>
      </c>
    </row>
    <row r="817" spans="1:3" x14ac:dyDescent="0.25">
      <c r="A817">
        <v>153135</v>
      </c>
      <c r="B817" t="s">
        <v>5409</v>
      </c>
      <c r="C817" s="47" t="s">
        <v>5410</v>
      </c>
    </row>
    <row r="818" spans="1:3" x14ac:dyDescent="0.25">
      <c r="A818">
        <v>153136</v>
      </c>
      <c r="B818" t="s">
        <v>5411</v>
      </c>
      <c r="C818" s="47" t="s">
        <v>5412</v>
      </c>
    </row>
    <row r="819" spans="1:3" x14ac:dyDescent="0.25">
      <c r="A819">
        <v>153137</v>
      </c>
      <c r="B819" t="s">
        <v>5413</v>
      </c>
      <c r="C819" s="47" t="s">
        <v>5414</v>
      </c>
    </row>
    <row r="820" spans="1:3" x14ac:dyDescent="0.25">
      <c r="A820">
        <v>153138</v>
      </c>
      <c r="B820" t="s">
        <v>5415</v>
      </c>
      <c r="C820" s="47" t="s">
        <v>5416</v>
      </c>
    </row>
    <row r="821" spans="1:3" x14ac:dyDescent="0.25">
      <c r="A821">
        <v>153139</v>
      </c>
      <c r="B821" t="s">
        <v>5417</v>
      </c>
      <c r="C821" s="47" t="s">
        <v>5418</v>
      </c>
    </row>
    <row r="822" spans="1:3" x14ac:dyDescent="0.25">
      <c r="A822">
        <v>153140</v>
      </c>
      <c r="B822" t="s">
        <v>5419</v>
      </c>
      <c r="C822" s="47" t="s">
        <v>5420</v>
      </c>
    </row>
    <row r="823" spans="1:3" x14ac:dyDescent="0.25">
      <c r="A823">
        <v>153141</v>
      </c>
      <c r="B823" t="s">
        <v>5421</v>
      </c>
      <c r="C823" s="47" t="s">
        <v>5422</v>
      </c>
    </row>
    <row r="824" spans="1:3" x14ac:dyDescent="0.25">
      <c r="A824">
        <v>153142</v>
      </c>
      <c r="B824" t="s">
        <v>5423</v>
      </c>
      <c r="C824" s="47" t="s">
        <v>5424</v>
      </c>
    </row>
    <row r="825" spans="1:3" x14ac:dyDescent="0.25">
      <c r="A825">
        <v>153143</v>
      </c>
      <c r="B825" t="s">
        <v>5425</v>
      </c>
      <c r="C825" s="47" t="s">
        <v>5426</v>
      </c>
    </row>
    <row r="826" spans="1:3" x14ac:dyDescent="0.25">
      <c r="A826">
        <v>153144</v>
      </c>
      <c r="B826" t="s">
        <v>5427</v>
      </c>
      <c r="C826" s="47" t="s">
        <v>5428</v>
      </c>
    </row>
    <row r="827" spans="1:3" x14ac:dyDescent="0.25">
      <c r="A827">
        <v>153145</v>
      </c>
      <c r="B827" t="s">
        <v>5429</v>
      </c>
      <c r="C827" s="47" t="s">
        <v>5430</v>
      </c>
    </row>
    <row r="828" spans="1:3" x14ac:dyDescent="0.25">
      <c r="A828">
        <v>153146</v>
      </c>
      <c r="B828" t="s">
        <v>5431</v>
      </c>
      <c r="C828" s="47" t="s">
        <v>5432</v>
      </c>
    </row>
    <row r="829" spans="1:3" x14ac:dyDescent="0.25">
      <c r="A829">
        <v>153147</v>
      </c>
      <c r="B829" t="s">
        <v>5433</v>
      </c>
      <c r="C829" s="47" t="s">
        <v>5434</v>
      </c>
    </row>
    <row r="830" spans="1:3" x14ac:dyDescent="0.25">
      <c r="A830">
        <v>153148</v>
      </c>
      <c r="B830" t="s">
        <v>5435</v>
      </c>
      <c r="C830" s="47" t="s">
        <v>5436</v>
      </c>
    </row>
    <row r="831" spans="1:3" x14ac:dyDescent="0.25">
      <c r="A831">
        <v>153149</v>
      </c>
      <c r="B831" t="s">
        <v>5437</v>
      </c>
      <c r="C831" s="47" t="s">
        <v>5438</v>
      </c>
    </row>
    <row r="832" spans="1:3" x14ac:dyDescent="0.25">
      <c r="A832">
        <v>153150</v>
      </c>
      <c r="B832" t="s">
        <v>5439</v>
      </c>
      <c r="C832" s="47" t="s">
        <v>5440</v>
      </c>
    </row>
    <row r="833" spans="1:3" x14ac:dyDescent="0.25">
      <c r="A833">
        <v>153151</v>
      </c>
      <c r="B833" t="s">
        <v>5441</v>
      </c>
      <c r="C833" s="47" t="s">
        <v>5442</v>
      </c>
    </row>
    <row r="834" spans="1:3" x14ac:dyDescent="0.25">
      <c r="A834">
        <v>153152</v>
      </c>
      <c r="B834" t="s">
        <v>5443</v>
      </c>
      <c r="C834" s="47" t="s">
        <v>5444</v>
      </c>
    </row>
    <row r="835" spans="1:3" x14ac:dyDescent="0.25">
      <c r="A835">
        <v>153153</v>
      </c>
      <c r="B835" t="s">
        <v>5445</v>
      </c>
      <c r="C835" s="47" t="s">
        <v>5446</v>
      </c>
    </row>
    <row r="836" spans="1:3" x14ac:dyDescent="0.25">
      <c r="A836">
        <v>153154</v>
      </c>
      <c r="B836" t="s">
        <v>5447</v>
      </c>
      <c r="C836" s="47" t="s">
        <v>5448</v>
      </c>
    </row>
    <row r="837" spans="1:3" x14ac:dyDescent="0.25">
      <c r="A837">
        <v>153155</v>
      </c>
      <c r="B837" t="s">
        <v>5449</v>
      </c>
      <c r="C837" s="47" t="s">
        <v>5450</v>
      </c>
    </row>
    <row r="838" spans="1:3" x14ac:dyDescent="0.25">
      <c r="A838">
        <v>153156</v>
      </c>
      <c r="B838" t="s">
        <v>5451</v>
      </c>
      <c r="C838" s="47" t="s">
        <v>5452</v>
      </c>
    </row>
    <row r="839" spans="1:3" x14ac:dyDescent="0.25">
      <c r="A839">
        <v>153157</v>
      </c>
      <c r="B839" t="s">
        <v>170</v>
      </c>
      <c r="C839" s="47" t="s">
        <v>5453</v>
      </c>
    </row>
    <row r="840" spans="1:3" x14ac:dyDescent="0.25">
      <c r="A840">
        <v>153158</v>
      </c>
      <c r="B840" t="s">
        <v>5454</v>
      </c>
      <c r="C840" s="47" t="s">
        <v>5455</v>
      </c>
    </row>
    <row r="841" spans="1:3" x14ac:dyDescent="0.25">
      <c r="A841">
        <v>153159</v>
      </c>
      <c r="B841" t="s">
        <v>5456</v>
      </c>
      <c r="C841" s="47" t="s">
        <v>5457</v>
      </c>
    </row>
    <row r="842" spans="1:3" x14ac:dyDescent="0.25">
      <c r="A842">
        <v>153160</v>
      </c>
      <c r="B842" t="s">
        <v>5458</v>
      </c>
      <c r="C842" s="47" t="s">
        <v>5459</v>
      </c>
    </row>
    <row r="843" spans="1:3" x14ac:dyDescent="0.25">
      <c r="A843">
        <v>153161</v>
      </c>
      <c r="B843" t="s">
        <v>5460</v>
      </c>
      <c r="C843" s="47" t="s">
        <v>5461</v>
      </c>
    </row>
    <row r="844" spans="1:3" x14ac:dyDescent="0.25">
      <c r="A844">
        <v>153162</v>
      </c>
      <c r="B844" t="s">
        <v>5462</v>
      </c>
      <c r="C844" s="47" t="s">
        <v>5463</v>
      </c>
    </row>
    <row r="845" spans="1:3" x14ac:dyDescent="0.25">
      <c r="A845">
        <v>153163</v>
      </c>
      <c r="B845" t="s">
        <v>5464</v>
      </c>
      <c r="C845" s="47" t="s">
        <v>5465</v>
      </c>
    </row>
    <row r="846" spans="1:3" x14ac:dyDescent="0.25">
      <c r="A846">
        <v>153164</v>
      </c>
      <c r="B846" t="s">
        <v>5466</v>
      </c>
      <c r="C846" s="47" t="s">
        <v>5467</v>
      </c>
    </row>
    <row r="847" spans="1:3" x14ac:dyDescent="0.25">
      <c r="A847">
        <v>153165</v>
      </c>
      <c r="B847" t="s">
        <v>5468</v>
      </c>
      <c r="C847" s="47" t="s">
        <v>5469</v>
      </c>
    </row>
    <row r="848" spans="1:3" x14ac:dyDescent="0.25">
      <c r="A848">
        <v>153166</v>
      </c>
      <c r="B848" t="s">
        <v>5470</v>
      </c>
      <c r="C848" s="47" t="s">
        <v>5471</v>
      </c>
    </row>
    <row r="849" spans="1:3" x14ac:dyDescent="0.25">
      <c r="A849">
        <v>153167</v>
      </c>
      <c r="B849" t="s">
        <v>5472</v>
      </c>
      <c r="C849" s="47" t="s">
        <v>5473</v>
      </c>
    </row>
    <row r="850" spans="1:3" x14ac:dyDescent="0.25">
      <c r="A850">
        <v>153168</v>
      </c>
      <c r="B850" t="s">
        <v>5474</v>
      </c>
      <c r="C850" s="47" t="s">
        <v>5475</v>
      </c>
    </row>
    <row r="851" spans="1:3" x14ac:dyDescent="0.25">
      <c r="A851">
        <v>153169</v>
      </c>
      <c r="B851" t="s">
        <v>5476</v>
      </c>
      <c r="C851" s="47" t="s">
        <v>5477</v>
      </c>
    </row>
    <row r="852" spans="1:3" x14ac:dyDescent="0.25">
      <c r="A852">
        <v>153170</v>
      </c>
      <c r="B852" t="s">
        <v>5478</v>
      </c>
      <c r="C852" s="47" t="s">
        <v>5479</v>
      </c>
    </row>
    <row r="853" spans="1:3" x14ac:dyDescent="0.25">
      <c r="A853">
        <v>153171</v>
      </c>
      <c r="B853" t="s">
        <v>5480</v>
      </c>
      <c r="C853" s="47" t="s">
        <v>5481</v>
      </c>
    </row>
    <row r="854" spans="1:3" x14ac:dyDescent="0.25">
      <c r="A854">
        <v>153172</v>
      </c>
      <c r="B854" t="s">
        <v>5482</v>
      </c>
      <c r="C854" s="47" t="s">
        <v>5483</v>
      </c>
    </row>
    <row r="855" spans="1:3" x14ac:dyDescent="0.25">
      <c r="A855">
        <v>153173</v>
      </c>
      <c r="B855" t="s">
        <v>5484</v>
      </c>
      <c r="C855" s="47" t="s">
        <v>5485</v>
      </c>
    </row>
    <row r="856" spans="1:3" x14ac:dyDescent="0.25">
      <c r="A856">
        <v>153174</v>
      </c>
      <c r="B856" t="s">
        <v>5486</v>
      </c>
      <c r="C856" s="47" t="s">
        <v>5487</v>
      </c>
    </row>
    <row r="857" spans="1:3" x14ac:dyDescent="0.25">
      <c r="A857">
        <v>153175</v>
      </c>
      <c r="B857" t="s">
        <v>5488</v>
      </c>
      <c r="C857" s="47" t="s">
        <v>5489</v>
      </c>
    </row>
    <row r="858" spans="1:3" x14ac:dyDescent="0.25">
      <c r="A858">
        <v>153176</v>
      </c>
      <c r="B858" t="s">
        <v>5490</v>
      </c>
      <c r="C858" s="47" t="s">
        <v>5491</v>
      </c>
    </row>
    <row r="859" spans="1:3" x14ac:dyDescent="0.25">
      <c r="A859">
        <v>153177</v>
      </c>
      <c r="B859" t="s">
        <v>5492</v>
      </c>
      <c r="C859" s="47" t="s">
        <v>5493</v>
      </c>
    </row>
    <row r="860" spans="1:3" x14ac:dyDescent="0.25">
      <c r="A860">
        <v>153178</v>
      </c>
      <c r="B860" t="s">
        <v>5494</v>
      </c>
      <c r="C860" s="47" t="s">
        <v>5495</v>
      </c>
    </row>
    <row r="861" spans="1:3" x14ac:dyDescent="0.25">
      <c r="A861">
        <v>153179</v>
      </c>
      <c r="B861" t="s">
        <v>5496</v>
      </c>
      <c r="C861" s="47" t="s">
        <v>5497</v>
      </c>
    </row>
    <row r="862" spans="1:3" x14ac:dyDescent="0.25">
      <c r="A862">
        <v>153180</v>
      </c>
      <c r="B862" t="s">
        <v>5498</v>
      </c>
      <c r="C862" s="47" t="s">
        <v>5499</v>
      </c>
    </row>
    <row r="863" spans="1:3" x14ac:dyDescent="0.25">
      <c r="A863">
        <v>153181</v>
      </c>
      <c r="B863" t="s">
        <v>5500</v>
      </c>
      <c r="C863" s="47" t="s">
        <v>5501</v>
      </c>
    </row>
    <row r="864" spans="1:3" x14ac:dyDescent="0.25">
      <c r="A864">
        <v>153182</v>
      </c>
      <c r="B864" t="s">
        <v>5502</v>
      </c>
      <c r="C864" s="47" t="s">
        <v>5503</v>
      </c>
    </row>
    <row r="865" spans="1:3" x14ac:dyDescent="0.25">
      <c r="A865">
        <v>153183</v>
      </c>
      <c r="B865" t="s">
        <v>5504</v>
      </c>
      <c r="C865" s="47" t="s">
        <v>5505</v>
      </c>
    </row>
    <row r="866" spans="1:3" x14ac:dyDescent="0.25">
      <c r="A866">
        <v>153184</v>
      </c>
      <c r="B866" t="s">
        <v>248</v>
      </c>
      <c r="C866" s="47" t="s">
        <v>5506</v>
      </c>
    </row>
    <row r="867" spans="1:3" x14ac:dyDescent="0.25">
      <c r="A867">
        <v>153185</v>
      </c>
      <c r="B867" t="s">
        <v>5507</v>
      </c>
      <c r="C867" s="47" t="s">
        <v>5508</v>
      </c>
    </row>
    <row r="868" spans="1:3" x14ac:dyDescent="0.25">
      <c r="A868">
        <v>153186</v>
      </c>
      <c r="B868" t="s">
        <v>5509</v>
      </c>
      <c r="C868" s="47" t="s">
        <v>5510</v>
      </c>
    </row>
    <row r="869" spans="1:3" x14ac:dyDescent="0.25">
      <c r="A869">
        <v>153187</v>
      </c>
      <c r="B869" t="s">
        <v>5511</v>
      </c>
      <c r="C869" s="47" t="s">
        <v>5512</v>
      </c>
    </row>
    <row r="870" spans="1:3" x14ac:dyDescent="0.25">
      <c r="A870">
        <v>153188</v>
      </c>
      <c r="B870" t="s">
        <v>5513</v>
      </c>
      <c r="C870" s="47" t="s">
        <v>5514</v>
      </c>
    </row>
    <row r="871" spans="1:3" x14ac:dyDescent="0.25">
      <c r="A871">
        <v>153189</v>
      </c>
      <c r="B871" t="s">
        <v>5515</v>
      </c>
      <c r="C871" s="47" t="s">
        <v>5516</v>
      </c>
    </row>
    <row r="872" spans="1:3" x14ac:dyDescent="0.25">
      <c r="A872">
        <v>153190</v>
      </c>
      <c r="B872" t="s">
        <v>5517</v>
      </c>
      <c r="C872" s="47" t="s">
        <v>5518</v>
      </c>
    </row>
    <row r="873" spans="1:3" x14ac:dyDescent="0.25">
      <c r="A873">
        <v>153191</v>
      </c>
      <c r="B873" t="s">
        <v>5519</v>
      </c>
      <c r="C873" s="47" t="s">
        <v>5520</v>
      </c>
    </row>
    <row r="874" spans="1:3" x14ac:dyDescent="0.25">
      <c r="A874">
        <v>153192</v>
      </c>
      <c r="B874" t="s">
        <v>5521</v>
      </c>
      <c r="C874" s="47" t="s">
        <v>5522</v>
      </c>
    </row>
    <row r="875" spans="1:3" x14ac:dyDescent="0.25">
      <c r="A875">
        <v>153193</v>
      </c>
      <c r="B875" t="s">
        <v>5523</v>
      </c>
      <c r="C875" s="47" t="s">
        <v>5524</v>
      </c>
    </row>
    <row r="876" spans="1:3" x14ac:dyDescent="0.25">
      <c r="A876">
        <v>153194</v>
      </c>
      <c r="B876" t="s">
        <v>5525</v>
      </c>
      <c r="C876" s="47" t="s">
        <v>5526</v>
      </c>
    </row>
    <row r="877" spans="1:3" x14ac:dyDescent="0.25">
      <c r="A877">
        <v>153195</v>
      </c>
      <c r="B877" t="s">
        <v>5527</v>
      </c>
      <c r="C877" s="47" t="s">
        <v>5528</v>
      </c>
    </row>
    <row r="878" spans="1:3" x14ac:dyDescent="0.25">
      <c r="A878">
        <v>153196</v>
      </c>
      <c r="B878" t="s">
        <v>5529</v>
      </c>
      <c r="C878" s="47" t="s">
        <v>5530</v>
      </c>
    </row>
    <row r="879" spans="1:3" x14ac:dyDescent="0.25">
      <c r="A879">
        <v>153197</v>
      </c>
      <c r="B879" t="s">
        <v>5531</v>
      </c>
      <c r="C879" s="47" t="s">
        <v>5532</v>
      </c>
    </row>
    <row r="880" spans="1:3" x14ac:dyDescent="0.25">
      <c r="A880">
        <v>153198</v>
      </c>
      <c r="B880" t="s">
        <v>5533</v>
      </c>
      <c r="C880" s="47" t="s">
        <v>5534</v>
      </c>
    </row>
    <row r="881" spans="1:3" x14ac:dyDescent="0.25">
      <c r="A881">
        <v>153199</v>
      </c>
      <c r="B881" t="s">
        <v>5535</v>
      </c>
      <c r="C881" s="47" t="s">
        <v>5536</v>
      </c>
    </row>
    <row r="882" spans="1:3" x14ac:dyDescent="0.25">
      <c r="A882">
        <v>153200</v>
      </c>
      <c r="B882" t="s">
        <v>5537</v>
      </c>
      <c r="C882" s="47" t="s">
        <v>5538</v>
      </c>
    </row>
    <row r="883" spans="1:3" x14ac:dyDescent="0.25">
      <c r="A883">
        <v>153201</v>
      </c>
      <c r="B883" t="s">
        <v>665</v>
      </c>
      <c r="C883" s="47" t="s">
        <v>5539</v>
      </c>
    </row>
    <row r="884" spans="1:3" x14ac:dyDescent="0.25">
      <c r="A884">
        <v>153202</v>
      </c>
      <c r="B884" t="s">
        <v>5540</v>
      </c>
      <c r="C884" s="47" t="s">
        <v>5541</v>
      </c>
    </row>
    <row r="885" spans="1:3" x14ac:dyDescent="0.25">
      <c r="A885">
        <v>153203</v>
      </c>
      <c r="B885" t="s">
        <v>5542</v>
      </c>
      <c r="C885" s="47" t="s">
        <v>5543</v>
      </c>
    </row>
    <row r="886" spans="1:3" x14ac:dyDescent="0.25">
      <c r="A886">
        <v>153204</v>
      </c>
      <c r="B886" t="s">
        <v>5544</v>
      </c>
      <c r="C886" s="47" t="s">
        <v>5545</v>
      </c>
    </row>
    <row r="887" spans="1:3" x14ac:dyDescent="0.25">
      <c r="A887">
        <v>153205</v>
      </c>
      <c r="B887" t="s">
        <v>5546</v>
      </c>
      <c r="C887" s="47" t="s">
        <v>5547</v>
      </c>
    </row>
    <row r="888" spans="1:3" x14ac:dyDescent="0.25">
      <c r="A888">
        <v>153206</v>
      </c>
      <c r="B888" t="s">
        <v>5548</v>
      </c>
      <c r="C888" s="47" t="s">
        <v>5549</v>
      </c>
    </row>
    <row r="889" spans="1:3" x14ac:dyDescent="0.25">
      <c r="A889">
        <v>153207</v>
      </c>
      <c r="B889" t="s">
        <v>5550</v>
      </c>
      <c r="C889" s="47" t="s">
        <v>5551</v>
      </c>
    </row>
    <row r="890" spans="1:3" x14ac:dyDescent="0.25">
      <c r="A890">
        <v>153208</v>
      </c>
      <c r="B890" t="s">
        <v>5552</v>
      </c>
      <c r="C890" s="47" t="s">
        <v>5553</v>
      </c>
    </row>
    <row r="891" spans="1:3" x14ac:dyDescent="0.25">
      <c r="A891">
        <v>153209</v>
      </c>
      <c r="B891" t="s">
        <v>5554</v>
      </c>
      <c r="C891" s="47" t="s">
        <v>5555</v>
      </c>
    </row>
    <row r="892" spans="1:3" x14ac:dyDescent="0.25">
      <c r="A892">
        <v>153210</v>
      </c>
      <c r="B892" t="s">
        <v>5556</v>
      </c>
      <c r="C892" s="47" t="s">
        <v>5557</v>
      </c>
    </row>
    <row r="893" spans="1:3" x14ac:dyDescent="0.25">
      <c r="A893">
        <v>153211</v>
      </c>
      <c r="B893" t="s">
        <v>5558</v>
      </c>
      <c r="C893" s="47" t="s">
        <v>5559</v>
      </c>
    </row>
    <row r="894" spans="1:3" x14ac:dyDescent="0.25">
      <c r="A894">
        <v>153212</v>
      </c>
      <c r="B894" t="s">
        <v>5560</v>
      </c>
      <c r="C894" s="47" t="s">
        <v>5561</v>
      </c>
    </row>
    <row r="895" spans="1:3" x14ac:dyDescent="0.25">
      <c r="A895">
        <v>153213</v>
      </c>
      <c r="B895" t="s">
        <v>5562</v>
      </c>
      <c r="C895" s="47" t="s">
        <v>5563</v>
      </c>
    </row>
    <row r="896" spans="1:3" x14ac:dyDescent="0.25">
      <c r="A896">
        <v>153214</v>
      </c>
      <c r="B896" t="s">
        <v>5564</v>
      </c>
      <c r="C896" s="47" t="s">
        <v>5565</v>
      </c>
    </row>
    <row r="897" spans="1:3" x14ac:dyDescent="0.25">
      <c r="A897">
        <v>153215</v>
      </c>
      <c r="B897" t="s">
        <v>5566</v>
      </c>
      <c r="C897" s="47" t="s">
        <v>5567</v>
      </c>
    </row>
    <row r="898" spans="1:3" x14ac:dyDescent="0.25">
      <c r="A898">
        <v>153216</v>
      </c>
      <c r="B898" t="s">
        <v>5568</v>
      </c>
      <c r="C898" s="47" t="s">
        <v>5569</v>
      </c>
    </row>
    <row r="899" spans="1:3" x14ac:dyDescent="0.25">
      <c r="A899">
        <v>153217</v>
      </c>
      <c r="B899" t="s">
        <v>5570</v>
      </c>
      <c r="C899" s="47" t="s">
        <v>5571</v>
      </c>
    </row>
    <row r="900" spans="1:3" x14ac:dyDescent="0.25">
      <c r="A900">
        <v>153218</v>
      </c>
      <c r="B900" t="s">
        <v>5572</v>
      </c>
      <c r="C900" s="47" t="s">
        <v>5573</v>
      </c>
    </row>
    <row r="901" spans="1:3" x14ac:dyDescent="0.25">
      <c r="A901">
        <v>153219</v>
      </c>
      <c r="B901" t="s">
        <v>5574</v>
      </c>
      <c r="C901" s="47" t="s">
        <v>5575</v>
      </c>
    </row>
    <row r="902" spans="1:3" x14ac:dyDescent="0.25">
      <c r="A902">
        <v>153220</v>
      </c>
      <c r="B902" t="s">
        <v>5576</v>
      </c>
      <c r="C902" s="47" t="s">
        <v>5577</v>
      </c>
    </row>
    <row r="903" spans="1:3" x14ac:dyDescent="0.25">
      <c r="A903">
        <v>153221</v>
      </c>
      <c r="B903" t="s">
        <v>5578</v>
      </c>
      <c r="C903" s="47" t="s">
        <v>5579</v>
      </c>
    </row>
    <row r="904" spans="1:3" x14ac:dyDescent="0.25">
      <c r="A904">
        <v>153222</v>
      </c>
      <c r="B904" t="s">
        <v>5580</v>
      </c>
      <c r="C904" s="47" t="s">
        <v>5581</v>
      </c>
    </row>
    <row r="905" spans="1:3" x14ac:dyDescent="0.25">
      <c r="A905">
        <v>153223</v>
      </c>
      <c r="B905" t="s">
        <v>5582</v>
      </c>
      <c r="C905" s="47" t="s">
        <v>5583</v>
      </c>
    </row>
    <row r="906" spans="1:3" x14ac:dyDescent="0.25">
      <c r="A906">
        <v>153224</v>
      </c>
      <c r="B906" t="s">
        <v>5584</v>
      </c>
      <c r="C906" s="47" t="s">
        <v>5585</v>
      </c>
    </row>
    <row r="907" spans="1:3" x14ac:dyDescent="0.25">
      <c r="A907">
        <v>153225</v>
      </c>
      <c r="B907" t="s">
        <v>5586</v>
      </c>
      <c r="C907" s="47" t="s">
        <v>5587</v>
      </c>
    </row>
    <row r="908" spans="1:3" x14ac:dyDescent="0.25">
      <c r="A908">
        <v>153226</v>
      </c>
      <c r="B908" t="s">
        <v>5588</v>
      </c>
      <c r="C908" s="47" t="s">
        <v>5589</v>
      </c>
    </row>
    <row r="909" spans="1:3" x14ac:dyDescent="0.25">
      <c r="A909">
        <v>153227</v>
      </c>
      <c r="B909" t="s">
        <v>5590</v>
      </c>
      <c r="C909" s="47" t="s">
        <v>5591</v>
      </c>
    </row>
    <row r="910" spans="1:3" x14ac:dyDescent="0.25">
      <c r="A910">
        <v>153228</v>
      </c>
      <c r="B910" t="s">
        <v>5592</v>
      </c>
      <c r="C910" s="47" t="s">
        <v>5593</v>
      </c>
    </row>
    <row r="911" spans="1:3" x14ac:dyDescent="0.25">
      <c r="A911">
        <v>153229</v>
      </c>
      <c r="B911" t="s">
        <v>5594</v>
      </c>
      <c r="C911" s="47" t="s">
        <v>5595</v>
      </c>
    </row>
    <row r="912" spans="1:3" x14ac:dyDescent="0.25">
      <c r="A912">
        <v>153230</v>
      </c>
      <c r="B912" t="s">
        <v>5596</v>
      </c>
      <c r="C912" s="47" t="s">
        <v>5597</v>
      </c>
    </row>
    <row r="913" spans="1:3" x14ac:dyDescent="0.25">
      <c r="A913">
        <v>153231</v>
      </c>
      <c r="B913" t="s">
        <v>5598</v>
      </c>
      <c r="C913" s="47" t="s">
        <v>5599</v>
      </c>
    </row>
    <row r="914" spans="1:3" x14ac:dyDescent="0.25">
      <c r="A914">
        <v>153232</v>
      </c>
      <c r="B914" t="s">
        <v>5600</v>
      </c>
      <c r="C914" s="47" t="s">
        <v>5601</v>
      </c>
    </row>
    <row r="915" spans="1:3" x14ac:dyDescent="0.25">
      <c r="A915">
        <v>153233</v>
      </c>
      <c r="B915" t="s">
        <v>5602</v>
      </c>
      <c r="C915" s="47" t="s">
        <v>5603</v>
      </c>
    </row>
    <row r="916" spans="1:3" x14ac:dyDescent="0.25">
      <c r="A916">
        <v>153234</v>
      </c>
      <c r="B916" t="s">
        <v>5604</v>
      </c>
      <c r="C916" s="47" t="s">
        <v>5605</v>
      </c>
    </row>
    <row r="917" spans="1:3" x14ac:dyDescent="0.25">
      <c r="A917">
        <v>153235</v>
      </c>
      <c r="B917" t="s">
        <v>5606</v>
      </c>
      <c r="C917" s="47" t="s">
        <v>5607</v>
      </c>
    </row>
    <row r="918" spans="1:3" x14ac:dyDescent="0.25">
      <c r="A918">
        <v>153236</v>
      </c>
      <c r="B918" t="s">
        <v>5608</v>
      </c>
      <c r="C918" s="47" t="s">
        <v>5609</v>
      </c>
    </row>
    <row r="919" spans="1:3" x14ac:dyDescent="0.25">
      <c r="A919">
        <v>153237</v>
      </c>
      <c r="B919" t="s">
        <v>5610</v>
      </c>
      <c r="C919" s="47" t="s">
        <v>5611</v>
      </c>
    </row>
    <row r="920" spans="1:3" x14ac:dyDescent="0.25">
      <c r="A920">
        <v>153238</v>
      </c>
      <c r="B920" t="s">
        <v>5612</v>
      </c>
      <c r="C920" s="47" t="s">
        <v>5613</v>
      </c>
    </row>
    <row r="921" spans="1:3" x14ac:dyDescent="0.25">
      <c r="A921">
        <v>153239</v>
      </c>
      <c r="B921" t="s">
        <v>5614</v>
      </c>
      <c r="C921" s="47" t="s">
        <v>5615</v>
      </c>
    </row>
    <row r="922" spans="1:3" x14ac:dyDescent="0.25">
      <c r="A922">
        <v>153240</v>
      </c>
      <c r="B922" t="s">
        <v>5616</v>
      </c>
      <c r="C922" s="47" t="s">
        <v>5617</v>
      </c>
    </row>
    <row r="923" spans="1:3" x14ac:dyDescent="0.25">
      <c r="A923">
        <v>153241</v>
      </c>
      <c r="B923" t="s">
        <v>833</v>
      </c>
      <c r="C923" s="47" t="s">
        <v>5618</v>
      </c>
    </row>
    <row r="924" spans="1:3" x14ac:dyDescent="0.25">
      <c r="A924">
        <v>153242</v>
      </c>
      <c r="B924" t="s">
        <v>1025</v>
      </c>
      <c r="C924" s="47" t="s">
        <v>5619</v>
      </c>
    </row>
    <row r="925" spans="1:3" x14ac:dyDescent="0.25">
      <c r="A925">
        <v>153243</v>
      </c>
      <c r="B925" t="s">
        <v>5620</v>
      </c>
      <c r="C925" s="47" t="s">
        <v>5621</v>
      </c>
    </row>
    <row r="926" spans="1:3" x14ac:dyDescent="0.25">
      <c r="A926">
        <v>153244</v>
      </c>
      <c r="B926" t="s">
        <v>5622</v>
      </c>
      <c r="C926" s="47" t="s">
        <v>5623</v>
      </c>
    </row>
    <row r="927" spans="1:3" x14ac:dyDescent="0.25">
      <c r="A927">
        <v>153245</v>
      </c>
      <c r="B927" t="s">
        <v>5624</v>
      </c>
      <c r="C927" s="47" t="s">
        <v>5625</v>
      </c>
    </row>
    <row r="928" spans="1:3" x14ac:dyDescent="0.25">
      <c r="A928">
        <v>153246</v>
      </c>
      <c r="B928" t="s">
        <v>5626</v>
      </c>
      <c r="C928" s="47" t="s">
        <v>5627</v>
      </c>
    </row>
    <row r="929" spans="1:3" x14ac:dyDescent="0.25">
      <c r="A929">
        <v>153247</v>
      </c>
      <c r="B929" t="s">
        <v>5628</v>
      </c>
      <c r="C929" s="47" t="s">
        <v>5629</v>
      </c>
    </row>
    <row r="930" spans="1:3" x14ac:dyDescent="0.25">
      <c r="A930">
        <v>153248</v>
      </c>
      <c r="B930" t="s">
        <v>5630</v>
      </c>
      <c r="C930" s="47" t="s">
        <v>5631</v>
      </c>
    </row>
    <row r="931" spans="1:3" x14ac:dyDescent="0.25">
      <c r="A931">
        <v>153249</v>
      </c>
      <c r="B931" t="s">
        <v>5632</v>
      </c>
      <c r="C931" s="47" t="s">
        <v>5633</v>
      </c>
    </row>
    <row r="932" spans="1:3" x14ac:dyDescent="0.25">
      <c r="A932">
        <v>153250</v>
      </c>
      <c r="B932" t="s">
        <v>5634</v>
      </c>
      <c r="C932" s="47" t="s">
        <v>5635</v>
      </c>
    </row>
    <row r="933" spans="1:3" x14ac:dyDescent="0.25">
      <c r="A933">
        <v>153251</v>
      </c>
      <c r="B933" t="s">
        <v>5636</v>
      </c>
      <c r="C933" s="47" t="s">
        <v>5637</v>
      </c>
    </row>
    <row r="934" spans="1:3" x14ac:dyDescent="0.25">
      <c r="A934">
        <v>153252</v>
      </c>
      <c r="B934" t="s">
        <v>5638</v>
      </c>
      <c r="C934" s="47" t="s">
        <v>5639</v>
      </c>
    </row>
    <row r="935" spans="1:3" x14ac:dyDescent="0.25">
      <c r="A935">
        <v>153253</v>
      </c>
      <c r="B935" t="s">
        <v>5640</v>
      </c>
      <c r="C935" s="47" t="s">
        <v>5641</v>
      </c>
    </row>
    <row r="936" spans="1:3" x14ac:dyDescent="0.25">
      <c r="A936">
        <v>153254</v>
      </c>
      <c r="B936" t="s">
        <v>5642</v>
      </c>
      <c r="C936" s="47" t="s">
        <v>5643</v>
      </c>
    </row>
    <row r="937" spans="1:3" x14ac:dyDescent="0.25">
      <c r="A937">
        <v>153255</v>
      </c>
      <c r="B937" t="s">
        <v>5644</v>
      </c>
      <c r="C937" s="47" t="s">
        <v>5645</v>
      </c>
    </row>
    <row r="938" spans="1:3" x14ac:dyDescent="0.25">
      <c r="A938">
        <v>153256</v>
      </c>
      <c r="B938" t="s">
        <v>5646</v>
      </c>
      <c r="C938" s="47" t="s">
        <v>5647</v>
      </c>
    </row>
    <row r="939" spans="1:3" x14ac:dyDescent="0.25">
      <c r="A939">
        <v>153257</v>
      </c>
      <c r="B939" t="s">
        <v>5648</v>
      </c>
      <c r="C939" s="47" t="s">
        <v>5649</v>
      </c>
    </row>
    <row r="940" spans="1:3" x14ac:dyDescent="0.25">
      <c r="A940">
        <v>153258</v>
      </c>
      <c r="B940" t="s">
        <v>5650</v>
      </c>
      <c r="C940" s="47" t="s">
        <v>5651</v>
      </c>
    </row>
    <row r="941" spans="1:3" x14ac:dyDescent="0.25">
      <c r="A941">
        <v>153259</v>
      </c>
      <c r="B941" t="s">
        <v>5652</v>
      </c>
      <c r="C941" s="47" t="s">
        <v>5653</v>
      </c>
    </row>
    <row r="942" spans="1:3" x14ac:dyDescent="0.25">
      <c r="A942">
        <v>153260</v>
      </c>
      <c r="B942" t="s">
        <v>5654</v>
      </c>
      <c r="C942" s="47" t="s">
        <v>5655</v>
      </c>
    </row>
    <row r="943" spans="1:3" x14ac:dyDescent="0.25">
      <c r="A943">
        <v>153261</v>
      </c>
      <c r="B943" t="s">
        <v>5656</v>
      </c>
      <c r="C943" s="47" t="s">
        <v>5657</v>
      </c>
    </row>
    <row r="944" spans="1:3" x14ac:dyDescent="0.25">
      <c r="A944">
        <v>153262</v>
      </c>
      <c r="B944" t="s">
        <v>5658</v>
      </c>
      <c r="C944" s="47" t="s">
        <v>5659</v>
      </c>
    </row>
    <row r="945" spans="1:3" x14ac:dyDescent="0.25">
      <c r="A945">
        <v>153263</v>
      </c>
      <c r="B945" t="s">
        <v>5660</v>
      </c>
      <c r="C945" s="47" t="s">
        <v>5661</v>
      </c>
    </row>
    <row r="946" spans="1:3" x14ac:dyDescent="0.25">
      <c r="A946">
        <v>153264</v>
      </c>
      <c r="B946" t="s">
        <v>5662</v>
      </c>
      <c r="C946" s="47" t="s">
        <v>5663</v>
      </c>
    </row>
    <row r="947" spans="1:3" x14ac:dyDescent="0.25">
      <c r="A947">
        <v>153265</v>
      </c>
      <c r="B947" t="s">
        <v>5664</v>
      </c>
      <c r="C947" s="47" t="s">
        <v>5665</v>
      </c>
    </row>
    <row r="948" spans="1:3" x14ac:dyDescent="0.25">
      <c r="A948">
        <v>153266</v>
      </c>
      <c r="B948" t="s">
        <v>5666</v>
      </c>
      <c r="C948" s="47" t="s">
        <v>5667</v>
      </c>
    </row>
    <row r="949" spans="1:3" x14ac:dyDescent="0.25">
      <c r="A949">
        <v>153267</v>
      </c>
      <c r="B949" t="s">
        <v>5668</v>
      </c>
      <c r="C949" s="47" t="s">
        <v>5669</v>
      </c>
    </row>
    <row r="950" spans="1:3" x14ac:dyDescent="0.25">
      <c r="A950">
        <v>153268</v>
      </c>
      <c r="B950" t="s">
        <v>5670</v>
      </c>
      <c r="C950" s="47" t="s">
        <v>5671</v>
      </c>
    </row>
    <row r="951" spans="1:3" x14ac:dyDescent="0.25">
      <c r="A951">
        <v>153269</v>
      </c>
      <c r="B951" t="s">
        <v>5672</v>
      </c>
      <c r="C951" s="47" t="s">
        <v>5673</v>
      </c>
    </row>
    <row r="952" spans="1:3" x14ac:dyDescent="0.25">
      <c r="A952">
        <v>153270</v>
      </c>
      <c r="B952" t="s">
        <v>5674</v>
      </c>
      <c r="C952" s="47" t="s">
        <v>5675</v>
      </c>
    </row>
    <row r="953" spans="1:3" x14ac:dyDescent="0.25">
      <c r="A953">
        <v>153271</v>
      </c>
      <c r="B953" t="s">
        <v>5676</v>
      </c>
      <c r="C953" s="47" t="s">
        <v>5677</v>
      </c>
    </row>
    <row r="954" spans="1:3" x14ac:dyDescent="0.25">
      <c r="A954">
        <v>153272</v>
      </c>
      <c r="B954" t="s">
        <v>5678</v>
      </c>
      <c r="C954" s="47" t="s">
        <v>5679</v>
      </c>
    </row>
    <row r="955" spans="1:3" x14ac:dyDescent="0.25">
      <c r="A955">
        <v>153273</v>
      </c>
      <c r="B955" t="s">
        <v>5680</v>
      </c>
      <c r="C955" s="47" t="s">
        <v>5681</v>
      </c>
    </row>
    <row r="956" spans="1:3" x14ac:dyDescent="0.25">
      <c r="A956">
        <v>153274</v>
      </c>
      <c r="B956" t="s">
        <v>5682</v>
      </c>
      <c r="C956" s="47" t="s">
        <v>5683</v>
      </c>
    </row>
    <row r="957" spans="1:3" x14ac:dyDescent="0.25">
      <c r="A957">
        <v>153275</v>
      </c>
      <c r="B957" t="s">
        <v>5684</v>
      </c>
      <c r="C957" s="47" t="s">
        <v>5685</v>
      </c>
    </row>
    <row r="958" spans="1:3" x14ac:dyDescent="0.25">
      <c r="A958">
        <v>153276</v>
      </c>
      <c r="B958" t="s">
        <v>5686</v>
      </c>
      <c r="C958" s="47" t="s">
        <v>5687</v>
      </c>
    </row>
    <row r="959" spans="1:3" x14ac:dyDescent="0.25">
      <c r="A959">
        <v>153277</v>
      </c>
      <c r="B959" t="s">
        <v>5688</v>
      </c>
      <c r="C959" s="47" t="s">
        <v>5689</v>
      </c>
    </row>
    <row r="960" spans="1:3" x14ac:dyDescent="0.25">
      <c r="A960">
        <v>153278</v>
      </c>
      <c r="B960" t="s">
        <v>5690</v>
      </c>
      <c r="C960" s="47" t="s">
        <v>5691</v>
      </c>
    </row>
    <row r="961" spans="1:3" x14ac:dyDescent="0.25">
      <c r="A961">
        <v>153279</v>
      </c>
      <c r="B961" t="s">
        <v>5692</v>
      </c>
      <c r="C961" s="47" t="s">
        <v>5693</v>
      </c>
    </row>
    <row r="962" spans="1:3" x14ac:dyDescent="0.25">
      <c r="A962">
        <v>153280</v>
      </c>
      <c r="B962" t="s">
        <v>5694</v>
      </c>
      <c r="C962" s="47" t="s">
        <v>5695</v>
      </c>
    </row>
    <row r="963" spans="1:3" x14ac:dyDescent="0.25">
      <c r="A963">
        <v>153281</v>
      </c>
      <c r="B963" t="s">
        <v>5696</v>
      </c>
      <c r="C963" s="47" t="s">
        <v>5697</v>
      </c>
    </row>
    <row r="964" spans="1:3" x14ac:dyDescent="0.25">
      <c r="A964">
        <v>153282</v>
      </c>
      <c r="B964" t="s">
        <v>5698</v>
      </c>
      <c r="C964" s="47" t="s">
        <v>5699</v>
      </c>
    </row>
    <row r="965" spans="1:3" x14ac:dyDescent="0.25">
      <c r="A965">
        <v>153283</v>
      </c>
      <c r="B965" t="s">
        <v>5700</v>
      </c>
      <c r="C965" s="47" t="s">
        <v>5701</v>
      </c>
    </row>
    <row r="966" spans="1:3" x14ac:dyDescent="0.25">
      <c r="A966">
        <v>153284</v>
      </c>
      <c r="B966" t="s">
        <v>5702</v>
      </c>
      <c r="C966" s="47" t="s">
        <v>5703</v>
      </c>
    </row>
    <row r="967" spans="1:3" x14ac:dyDescent="0.25">
      <c r="A967">
        <v>153285</v>
      </c>
      <c r="B967" t="s">
        <v>5704</v>
      </c>
      <c r="C967" s="47" t="s">
        <v>5705</v>
      </c>
    </row>
    <row r="968" spans="1:3" x14ac:dyDescent="0.25">
      <c r="A968">
        <v>153286</v>
      </c>
      <c r="B968" t="s">
        <v>5706</v>
      </c>
      <c r="C968" s="47" t="s">
        <v>5707</v>
      </c>
    </row>
    <row r="969" spans="1:3" x14ac:dyDescent="0.25">
      <c r="A969">
        <v>153287</v>
      </c>
      <c r="B969" t="s">
        <v>5708</v>
      </c>
      <c r="C969" s="47" t="s">
        <v>5709</v>
      </c>
    </row>
    <row r="970" spans="1:3" x14ac:dyDescent="0.25">
      <c r="A970">
        <v>153288</v>
      </c>
      <c r="B970" t="s">
        <v>5710</v>
      </c>
      <c r="C970" s="47" t="s">
        <v>5711</v>
      </c>
    </row>
    <row r="971" spans="1:3" x14ac:dyDescent="0.25">
      <c r="A971">
        <v>153289</v>
      </c>
      <c r="B971" t="s">
        <v>5712</v>
      </c>
      <c r="C971" s="47" t="s">
        <v>5713</v>
      </c>
    </row>
    <row r="972" spans="1:3" x14ac:dyDescent="0.25">
      <c r="A972">
        <v>153290</v>
      </c>
      <c r="B972" t="s">
        <v>5714</v>
      </c>
      <c r="C972" s="47" t="s">
        <v>5715</v>
      </c>
    </row>
    <row r="973" spans="1:3" x14ac:dyDescent="0.25">
      <c r="A973">
        <v>153291</v>
      </c>
      <c r="B973" t="s">
        <v>1310</v>
      </c>
      <c r="C973" s="47" t="s">
        <v>5716</v>
      </c>
    </row>
    <row r="974" spans="1:3" x14ac:dyDescent="0.25">
      <c r="A974">
        <v>153292</v>
      </c>
      <c r="B974" t="s">
        <v>5717</v>
      </c>
      <c r="C974" s="47" t="s">
        <v>5718</v>
      </c>
    </row>
    <row r="975" spans="1:3" x14ac:dyDescent="0.25">
      <c r="A975">
        <v>153293</v>
      </c>
      <c r="B975" t="s">
        <v>5719</v>
      </c>
      <c r="C975" s="47" t="s">
        <v>5720</v>
      </c>
    </row>
    <row r="976" spans="1:3" x14ac:dyDescent="0.25">
      <c r="A976">
        <v>153294</v>
      </c>
      <c r="B976" t="s">
        <v>5721</v>
      </c>
      <c r="C976" s="47" t="s">
        <v>5722</v>
      </c>
    </row>
    <row r="977" spans="1:3" x14ac:dyDescent="0.25">
      <c r="A977">
        <v>153295</v>
      </c>
      <c r="B977" t="s">
        <v>5723</v>
      </c>
      <c r="C977" s="47" t="s">
        <v>5724</v>
      </c>
    </row>
    <row r="978" spans="1:3" x14ac:dyDescent="0.25">
      <c r="A978">
        <v>153296</v>
      </c>
      <c r="B978" t="s">
        <v>5725</v>
      </c>
      <c r="C978" s="47" t="s">
        <v>5726</v>
      </c>
    </row>
    <row r="979" spans="1:3" x14ac:dyDescent="0.25">
      <c r="A979">
        <v>153297</v>
      </c>
      <c r="B979" t="s">
        <v>5727</v>
      </c>
      <c r="C979" s="47" t="s">
        <v>5728</v>
      </c>
    </row>
    <row r="980" spans="1:3" x14ac:dyDescent="0.25">
      <c r="A980">
        <v>153298</v>
      </c>
      <c r="B980" t="s">
        <v>5729</v>
      </c>
      <c r="C980" s="47" t="s">
        <v>5730</v>
      </c>
    </row>
    <row r="981" spans="1:3" x14ac:dyDescent="0.25">
      <c r="A981">
        <v>153299</v>
      </c>
      <c r="B981" t="s">
        <v>5731</v>
      </c>
      <c r="C981" s="47" t="s">
        <v>5732</v>
      </c>
    </row>
    <row r="982" spans="1:3" x14ac:dyDescent="0.25">
      <c r="A982">
        <v>153300</v>
      </c>
      <c r="B982" t="s">
        <v>5733</v>
      </c>
      <c r="C982" s="47" t="s">
        <v>5734</v>
      </c>
    </row>
    <row r="983" spans="1:3" x14ac:dyDescent="0.25">
      <c r="A983">
        <v>153301</v>
      </c>
      <c r="B983" t="s">
        <v>5735</v>
      </c>
      <c r="C983" s="47" t="s">
        <v>5736</v>
      </c>
    </row>
    <row r="984" spans="1:3" x14ac:dyDescent="0.25">
      <c r="A984">
        <v>153302</v>
      </c>
      <c r="B984" t="s">
        <v>5737</v>
      </c>
      <c r="C984" s="47" t="s">
        <v>5738</v>
      </c>
    </row>
    <row r="985" spans="1:3" x14ac:dyDescent="0.25">
      <c r="A985">
        <v>153303</v>
      </c>
      <c r="B985" t="s">
        <v>1414</v>
      </c>
      <c r="C985" s="47" t="s">
        <v>5739</v>
      </c>
    </row>
    <row r="986" spans="1:3" x14ac:dyDescent="0.25">
      <c r="A986">
        <v>153304</v>
      </c>
      <c r="B986" t="s">
        <v>5740</v>
      </c>
      <c r="C986" s="47" t="s">
        <v>5741</v>
      </c>
    </row>
    <row r="987" spans="1:3" x14ac:dyDescent="0.25">
      <c r="A987">
        <v>153305</v>
      </c>
      <c r="B987" t="s">
        <v>5742</v>
      </c>
      <c r="C987" s="47" t="s">
        <v>5743</v>
      </c>
    </row>
    <row r="988" spans="1:3" x14ac:dyDescent="0.25">
      <c r="A988">
        <v>153306</v>
      </c>
      <c r="B988" t="s">
        <v>5744</v>
      </c>
      <c r="C988" s="47" t="s">
        <v>5745</v>
      </c>
    </row>
    <row r="989" spans="1:3" x14ac:dyDescent="0.25">
      <c r="A989">
        <v>153307</v>
      </c>
      <c r="B989" t="s">
        <v>5746</v>
      </c>
      <c r="C989" s="47" t="s">
        <v>5747</v>
      </c>
    </row>
    <row r="990" spans="1:3" x14ac:dyDescent="0.25">
      <c r="A990">
        <v>153308</v>
      </c>
      <c r="B990" t="s">
        <v>5748</v>
      </c>
      <c r="C990" s="47" t="s">
        <v>5749</v>
      </c>
    </row>
    <row r="991" spans="1:3" x14ac:dyDescent="0.25">
      <c r="A991">
        <v>153309</v>
      </c>
      <c r="B991" t="s">
        <v>5750</v>
      </c>
      <c r="C991" s="47" t="s">
        <v>5751</v>
      </c>
    </row>
    <row r="992" spans="1:3" x14ac:dyDescent="0.25">
      <c r="A992">
        <v>153310</v>
      </c>
      <c r="B992" t="s">
        <v>5752</v>
      </c>
      <c r="C992" s="47" t="s">
        <v>5753</v>
      </c>
    </row>
    <row r="993" spans="1:3" x14ac:dyDescent="0.25">
      <c r="A993">
        <v>153311</v>
      </c>
      <c r="B993" t="s">
        <v>5754</v>
      </c>
      <c r="C993" s="47" t="s">
        <v>5755</v>
      </c>
    </row>
    <row r="994" spans="1:3" x14ac:dyDescent="0.25">
      <c r="A994">
        <v>153312</v>
      </c>
      <c r="B994" t="s">
        <v>5756</v>
      </c>
      <c r="C994" s="47" t="s">
        <v>5757</v>
      </c>
    </row>
    <row r="995" spans="1:3" x14ac:dyDescent="0.25">
      <c r="A995">
        <v>153313</v>
      </c>
      <c r="B995" t="s">
        <v>5758</v>
      </c>
      <c r="C995" s="47" t="s">
        <v>5759</v>
      </c>
    </row>
    <row r="996" spans="1:3" x14ac:dyDescent="0.25">
      <c r="A996">
        <v>153314</v>
      </c>
      <c r="B996" t="s">
        <v>5760</v>
      </c>
      <c r="C996" s="47" t="s">
        <v>5761</v>
      </c>
    </row>
    <row r="997" spans="1:3" x14ac:dyDescent="0.25">
      <c r="A997">
        <v>153315</v>
      </c>
      <c r="B997" t="s">
        <v>561</v>
      </c>
      <c r="C997" s="47" t="s">
        <v>5762</v>
      </c>
    </row>
    <row r="998" spans="1:3" x14ac:dyDescent="0.25">
      <c r="A998">
        <v>153316</v>
      </c>
      <c r="B998" t="s">
        <v>5763</v>
      </c>
      <c r="C998" s="47" t="s">
        <v>5764</v>
      </c>
    </row>
    <row r="999" spans="1:3" x14ac:dyDescent="0.25">
      <c r="A999">
        <v>153317</v>
      </c>
      <c r="B999" t="s">
        <v>5765</v>
      </c>
      <c r="C999" s="47" t="s">
        <v>5766</v>
      </c>
    </row>
    <row r="1000" spans="1:3" x14ac:dyDescent="0.25">
      <c r="A1000">
        <v>153318</v>
      </c>
      <c r="B1000" t="s">
        <v>5767</v>
      </c>
      <c r="C1000" s="47" t="s">
        <v>5768</v>
      </c>
    </row>
    <row r="1001" spans="1:3" x14ac:dyDescent="0.25">
      <c r="A1001">
        <v>153319</v>
      </c>
      <c r="B1001" t="s">
        <v>5769</v>
      </c>
      <c r="C1001" s="47" t="s">
        <v>5770</v>
      </c>
    </row>
    <row r="1002" spans="1:3" x14ac:dyDescent="0.25">
      <c r="A1002">
        <v>153320</v>
      </c>
      <c r="B1002" t="s">
        <v>5771</v>
      </c>
      <c r="C1002" s="47" t="s">
        <v>5772</v>
      </c>
    </row>
    <row r="1003" spans="1:3" x14ac:dyDescent="0.25">
      <c r="A1003">
        <v>153321</v>
      </c>
      <c r="B1003" t="s">
        <v>501</v>
      </c>
      <c r="C1003" s="47" t="s">
        <v>5773</v>
      </c>
    </row>
    <row r="1004" spans="1:3" x14ac:dyDescent="0.25">
      <c r="A1004">
        <v>153322</v>
      </c>
      <c r="B1004" t="s">
        <v>5774</v>
      </c>
      <c r="C1004" s="47" t="s">
        <v>5775</v>
      </c>
    </row>
    <row r="1005" spans="1:3" x14ac:dyDescent="0.25">
      <c r="A1005">
        <v>153323</v>
      </c>
      <c r="B1005" t="s">
        <v>5776</v>
      </c>
      <c r="C1005" s="47" t="s">
        <v>5777</v>
      </c>
    </row>
    <row r="1006" spans="1:3" x14ac:dyDescent="0.25">
      <c r="A1006">
        <v>153324</v>
      </c>
      <c r="B1006" t="s">
        <v>5778</v>
      </c>
      <c r="C1006" s="47" t="s">
        <v>5779</v>
      </c>
    </row>
    <row r="1007" spans="1:3" x14ac:dyDescent="0.25">
      <c r="A1007">
        <v>153325</v>
      </c>
      <c r="B1007" t="s">
        <v>5780</v>
      </c>
      <c r="C1007" s="47" t="s">
        <v>5781</v>
      </c>
    </row>
    <row r="1008" spans="1:3" x14ac:dyDescent="0.25">
      <c r="A1008">
        <v>153326</v>
      </c>
      <c r="B1008" t="s">
        <v>5782</v>
      </c>
      <c r="C1008" s="47" t="s">
        <v>5783</v>
      </c>
    </row>
    <row r="1009" spans="1:3" x14ac:dyDescent="0.25">
      <c r="A1009">
        <v>153327</v>
      </c>
      <c r="B1009" t="s">
        <v>5784</v>
      </c>
      <c r="C1009" s="47" t="s">
        <v>5785</v>
      </c>
    </row>
    <row r="1010" spans="1:3" x14ac:dyDescent="0.25">
      <c r="A1010">
        <v>153328</v>
      </c>
      <c r="B1010" t="s">
        <v>5786</v>
      </c>
      <c r="C1010" s="47" t="s">
        <v>5787</v>
      </c>
    </row>
    <row r="1011" spans="1:3" x14ac:dyDescent="0.25">
      <c r="A1011">
        <v>153329</v>
      </c>
      <c r="B1011" t="s">
        <v>5788</v>
      </c>
      <c r="C1011" s="47" t="s">
        <v>5789</v>
      </c>
    </row>
    <row r="1012" spans="1:3" x14ac:dyDescent="0.25">
      <c r="A1012">
        <v>153330</v>
      </c>
      <c r="B1012" t="s">
        <v>5790</v>
      </c>
      <c r="C1012" s="47" t="s">
        <v>5791</v>
      </c>
    </row>
    <row r="1013" spans="1:3" x14ac:dyDescent="0.25">
      <c r="A1013">
        <v>153331</v>
      </c>
      <c r="B1013" t="s">
        <v>5792</v>
      </c>
      <c r="C1013" s="47" t="s">
        <v>5793</v>
      </c>
    </row>
    <row r="1014" spans="1:3" x14ac:dyDescent="0.25">
      <c r="A1014">
        <v>153332</v>
      </c>
      <c r="B1014" t="s">
        <v>5794</v>
      </c>
      <c r="C1014" s="47" t="s">
        <v>5795</v>
      </c>
    </row>
    <row r="1015" spans="1:3" x14ac:dyDescent="0.25">
      <c r="A1015">
        <v>153333</v>
      </c>
      <c r="B1015" t="s">
        <v>5796</v>
      </c>
      <c r="C1015" s="47" t="s">
        <v>5797</v>
      </c>
    </row>
    <row r="1016" spans="1:3" x14ac:dyDescent="0.25">
      <c r="A1016">
        <v>153334</v>
      </c>
      <c r="B1016" t="s">
        <v>5798</v>
      </c>
      <c r="C1016" s="47" t="s">
        <v>5799</v>
      </c>
    </row>
    <row r="1017" spans="1:3" x14ac:dyDescent="0.25">
      <c r="A1017">
        <v>153335</v>
      </c>
      <c r="B1017" t="s">
        <v>5800</v>
      </c>
      <c r="C1017" s="47" t="s">
        <v>5801</v>
      </c>
    </row>
    <row r="1018" spans="1:3" x14ac:dyDescent="0.25">
      <c r="A1018">
        <v>153336</v>
      </c>
      <c r="B1018" t="s">
        <v>5802</v>
      </c>
      <c r="C1018" s="47" t="s">
        <v>5803</v>
      </c>
    </row>
    <row r="1019" spans="1:3" x14ac:dyDescent="0.25">
      <c r="A1019">
        <v>153337</v>
      </c>
      <c r="B1019" t="s">
        <v>5804</v>
      </c>
      <c r="C1019" s="47" t="s">
        <v>5805</v>
      </c>
    </row>
    <row r="1020" spans="1:3" x14ac:dyDescent="0.25">
      <c r="A1020">
        <v>153338</v>
      </c>
      <c r="B1020" t="s">
        <v>5806</v>
      </c>
      <c r="C1020" s="47" t="s">
        <v>5807</v>
      </c>
    </row>
    <row r="1021" spans="1:3" x14ac:dyDescent="0.25">
      <c r="A1021">
        <v>153339</v>
      </c>
      <c r="B1021" t="s">
        <v>5808</v>
      </c>
      <c r="C1021" s="47" t="s">
        <v>5809</v>
      </c>
    </row>
    <row r="1022" spans="1:3" x14ac:dyDescent="0.25">
      <c r="A1022">
        <v>153340</v>
      </c>
      <c r="B1022" t="s">
        <v>5810</v>
      </c>
      <c r="C1022" s="47" t="s">
        <v>5811</v>
      </c>
    </row>
    <row r="1023" spans="1:3" x14ac:dyDescent="0.25">
      <c r="A1023">
        <v>153341</v>
      </c>
      <c r="B1023" t="s">
        <v>1103</v>
      </c>
      <c r="C1023" s="47" t="s">
        <v>5812</v>
      </c>
    </row>
    <row r="1024" spans="1:3" x14ac:dyDescent="0.25">
      <c r="A1024">
        <v>153342</v>
      </c>
      <c r="B1024" t="s">
        <v>5813</v>
      </c>
      <c r="C1024" s="47" t="s">
        <v>5814</v>
      </c>
    </row>
    <row r="1025" spans="1:3" x14ac:dyDescent="0.25">
      <c r="A1025">
        <v>153343</v>
      </c>
      <c r="B1025" t="s">
        <v>5815</v>
      </c>
      <c r="C1025" s="47" t="s">
        <v>5816</v>
      </c>
    </row>
    <row r="1026" spans="1:3" x14ac:dyDescent="0.25">
      <c r="A1026">
        <v>153344</v>
      </c>
      <c r="B1026" t="s">
        <v>5817</v>
      </c>
      <c r="C1026" s="47" t="s">
        <v>5818</v>
      </c>
    </row>
    <row r="1027" spans="1:3" x14ac:dyDescent="0.25">
      <c r="A1027">
        <v>153345</v>
      </c>
      <c r="B1027" t="s">
        <v>5819</v>
      </c>
      <c r="C1027" s="47" t="s">
        <v>5820</v>
      </c>
    </row>
    <row r="1028" spans="1:3" x14ac:dyDescent="0.25">
      <c r="A1028">
        <v>153346</v>
      </c>
      <c r="B1028" t="s">
        <v>5821</v>
      </c>
      <c r="C1028" s="47" t="s">
        <v>5822</v>
      </c>
    </row>
    <row r="1029" spans="1:3" x14ac:dyDescent="0.25">
      <c r="A1029">
        <v>153347</v>
      </c>
      <c r="B1029" t="s">
        <v>5823</v>
      </c>
      <c r="C1029" s="47" t="s">
        <v>5824</v>
      </c>
    </row>
    <row r="1030" spans="1:3" x14ac:dyDescent="0.25">
      <c r="A1030">
        <v>153348</v>
      </c>
      <c r="B1030" t="s">
        <v>5825</v>
      </c>
      <c r="C1030" s="47" t="s">
        <v>5826</v>
      </c>
    </row>
    <row r="1031" spans="1:3" x14ac:dyDescent="0.25">
      <c r="A1031">
        <v>153349</v>
      </c>
      <c r="B1031" t="s">
        <v>5827</v>
      </c>
      <c r="C1031" s="47" t="s">
        <v>5828</v>
      </c>
    </row>
    <row r="1032" spans="1:3" x14ac:dyDescent="0.25">
      <c r="A1032">
        <v>153350</v>
      </c>
      <c r="B1032" t="s">
        <v>5829</v>
      </c>
      <c r="C1032" s="47" t="s">
        <v>5830</v>
      </c>
    </row>
    <row r="1033" spans="1:3" x14ac:dyDescent="0.25">
      <c r="A1033">
        <v>153351</v>
      </c>
      <c r="B1033" t="s">
        <v>5831</v>
      </c>
      <c r="C1033" s="47" t="s">
        <v>5832</v>
      </c>
    </row>
    <row r="1034" spans="1:3" x14ac:dyDescent="0.25">
      <c r="A1034">
        <v>153352</v>
      </c>
      <c r="B1034" t="s">
        <v>5833</v>
      </c>
      <c r="C1034" s="47" t="s">
        <v>5834</v>
      </c>
    </row>
    <row r="1035" spans="1:3" x14ac:dyDescent="0.25">
      <c r="A1035">
        <v>153353</v>
      </c>
      <c r="B1035" t="s">
        <v>5835</v>
      </c>
      <c r="C1035" s="47" t="s">
        <v>5836</v>
      </c>
    </row>
    <row r="1036" spans="1:3" x14ac:dyDescent="0.25">
      <c r="A1036">
        <v>153354</v>
      </c>
      <c r="B1036" t="s">
        <v>5837</v>
      </c>
      <c r="C1036" s="47" t="s">
        <v>5838</v>
      </c>
    </row>
    <row r="1037" spans="1:3" x14ac:dyDescent="0.25">
      <c r="A1037">
        <v>153355</v>
      </c>
      <c r="B1037" t="s">
        <v>5839</v>
      </c>
      <c r="C1037" s="47" t="s">
        <v>5840</v>
      </c>
    </row>
    <row r="1038" spans="1:3" x14ac:dyDescent="0.25">
      <c r="A1038">
        <v>153356</v>
      </c>
      <c r="B1038" t="s">
        <v>5841</v>
      </c>
      <c r="C1038" s="47" t="s">
        <v>5842</v>
      </c>
    </row>
    <row r="1039" spans="1:3" x14ac:dyDescent="0.25">
      <c r="A1039">
        <v>153357</v>
      </c>
      <c r="B1039" t="s">
        <v>5843</v>
      </c>
      <c r="C1039" s="47" t="s">
        <v>5844</v>
      </c>
    </row>
    <row r="1040" spans="1:3" x14ac:dyDescent="0.25">
      <c r="A1040">
        <v>153358</v>
      </c>
      <c r="B1040" t="s">
        <v>5845</v>
      </c>
      <c r="C1040" s="47" t="s">
        <v>5846</v>
      </c>
    </row>
    <row r="1041" spans="1:3" x14ac:dyDescent="0.25">
      <c r="A1041">
        <v>153359</v>
      </c>
      <c r="B1041" t="s">
        <v>5847</v>
      </c>
      <c r="C1041" s="47" t="s">
        <v>5848</v>
      </c>
    </row>
    <row r="1042" spans="1:3" x14ac:dyDescent="0.25">
      <c r="A1042">
        <v>153360</v>
      </c>
      <c r="B1042" t="s">
        <v>5849</v>
      </c>
      <c r="C1042" s="47" t="s">
        <v>5850</v>
      </c>
    </row>
    <row r="1043" spans="1:3" x14ac:dyDescent="0.25">
      <c r="A1043">
        <v>153361</v>
      </c>
      <c r="B1043" t="s">
        <v>5851</v>
      </c>
      <c r="C1043" s="47" t="s">
        <v>5852</v>
      </c>
    </row>
    <row r="1044" spans="1:3" x14ac:dyDescent="0.25">
      <c r="A1044">
        <v>153362</v>
      </c>
      <c r="B1044" t="s">
        <v>5853</v>
      </c>
      <c r="C1044" s="47" t="s">
        <v>5854</v>
      </c>
    </row>
    <row r="1045" spans="1:3" x14ac:dyDescent="0.25">
      <c r="A1045">
        <v>153363</v>
      </c>
      <c r="B1045" t="s">
        <v>5855</v>
      </c>
      <c r="C1045" s="47" t="s">
        <v>5856</v>
      </c>
    </row>
    <row r="1046" spans="1:3" x14ac:dyDescent="0.25">
      <c r="A1046">
        <v>153364</v>
      </c>
      <c r="B1046" t="s">
        <v>5857</v>
      </c>
      <c r="C1046" s="47" t="s">
        <v>5858</v>
      </c>
    </row>
    <row r="1047" spans="1:3" x14ac:dyDescent="0.25">
      <c r="A1047">
        <v>153365</v>
      </c>
      <c r="B1047" t="s">
        <v>5859</v>
      </c>
      <c r="C1047" s="47" t="s">
        <v>5860</v>
      </c>
    </row>
    <row r="1048" spans="1:3" x14ac:dyDescent="0.25">
      <c r="A1048">
        <v>153366</v>
      </c>
      <c r="B1048" t="s">
        <v>5861</v>
      </c>
      <c r="C1048" s="47" t="s">
        <v>5862</v>
      </c>
    </row>
    <row r="1049" spans="1:3" x14ac:dyDescent="0.25">
      <c r="A1049">
        <v>153367</v>
      </c>
      <c r="B1049" t="s">
        <v>5863</v>
      </c>
      <c r="C1049" s="47" t="s">
        <v>5864</v>
      </c>
    </row>
    <row r="1050" spans="1:3" x14ac:dyDescent="0.25">
      <c r="A1050">
        <v>153368</v>
      </c>
      <c r="B1050" t="s">
        <v>5865</v>
      </c>
      <c r="C1050" s="47" t="s">
        <v>5866</v>
      </c>
    </row>
    <row r="1051" spans="1:3" x14ac:dyDescent="0.25">
      <c r="A1051">
        <v>153369</v>
      </c>
      <c r="B1051" t="s">
        <v>5867</v>
      </c>
      <c r="C1051" s="47" t="s">
        <v>5868</v>
      </c>
    </row>
    <row r="1052" spans="1:3" x14ac:dyDescent="0.25">
      <c r="A1052">
        <v>153370</v>
      </c>
      <c r="B1052" t="s">
        <v>5869</v>
      </c>
      <c r="C1052" s="47" t="s">
        <v>5870</v>
      </c>
    </row>
    <row r="1053" spans="1:3" x14ac:dyDescent="0.25">
      <c r="A1053">
        <v>153371</v>
      </c>
      <c r="B1053" t="s">
        <v>5871</v>
      </c>
      <c r="C1053" s="47" t="s">
        <v>5872</v>
      </c>
    </row>
    <row r="1054" spans="1:3" x14ac:dyDescent="0.25">
      <c r="A1054">
        <v>153372</v>
      </c>
      <c r="B1054" t="s">
        <v>5873</v>
      </c>
      <c r="C1054" s="47" t="s">
        <v>5874</v>
      </c>
    </row>
    <row r="1055" spans="1:3" x14ac:dyDescent="0.25">
      <c r="A1055">
        <v>153373</v>
      </c>
      <c r="B1055" t="s">
        <v>5875</v>
      </c>
      <c r="C1055" s="47" t="s">
        <v>5876</v>
      </c>
    </row>
    <row r="1056" spans="1:3" x14ac:dyDescent="0.25">
      <c r="A1056">
        <v>153374</v>
      </c>
      <c r="B1056" t="s">
        <v>5877</v>
      </c>
      <c r="C1056" s="47" t="s">
        <v>5878</v>
      </c>
    </row>
    <row r="1057" spans="1:3" x14ac:dyDescent="0.25">
      <c r="A1057">
        <v>153375</v>
      </c>
      <c r="B1057" t="s">
        <v>5879</v>
      </c>
      <c r="C1057" s="47" t="s">
        <v>5880</v>
      </c>
    </row>
    <row r="1058" spans="1:3" x14ac:dyDescent="0.25">
      <c r="A1058">
        <v>153376</v>
      </c>
      <c r="B1058" t="s">
        <v>5881</v>
      </c>
      <c r="C1058" s="47" t="s">
        <v>5882</v>
      </c>
    </row>
    <row r="1059" spans="1:3" x14ac:dyDescent="0.25">
      <c r="A1059">
        <v>153377</v>
      </c>
      <c r="B1059" t="s">
        <v>5883</v>
      </c>
      <c r="C1059" s="47" t="s">
        <v>5884</v>
      </c>
    </row>
    <row r="1060" spans="1:3" x14ac:dyDescent="0.25">
      <c r="A1060">
        <v>153378</v>
      </c>
      <c r="B1060" t="s">
        <v>5885</v>
      </c>
      <c r="C1060" s="47" t="s">
        <v>5886</v>
      </c>
    </row>
    <row r="1061" spans="1:3" x14ac:dyDescent="0.25">
      <c r="A1061">
        <v>153379</v>
      </c>
      <c r="B1061" t="s">
        <v>5887</v>
      </c>
      <c r="C1061" s="47" t="s">
        <v>5888</v>
      </c>
    </row>
    <row r="1062" spans="1:3" x14ac:dyDescent="0.25">
      <c r="A1062">
        <v>153380</v>
      </c>
      <c r="B1062" t="s">
        <v>5889</v>
      </c>
      <c r="C1062" s="47" t="s">
        <v>5890</v>
      </c>
    </row>
    <row r="1063" spans="1:3" x14ac:dyDescent="0.25">
      <c r="A1063">
        <v>153381</v>
      </c>
      <c r="B1063" t="s">
        <v>5891</v>
      </c>
      <c r="C1063" s="47" t="s">
        <v>5892</v>
      </c>
    </row>
    <row r="1064" spans="1:3" x14ac:dyDescent="0.25">
      <c r="A1064">
        <v>153382</v>
      </c>
      <c r="B1064" t="s">
        <v>5893</v>
      </c>
      <c r="C1064" s="47" t="s">
        <v>5894</v>
      </c>
    </row>
    <row r="1065" spans="1:3" x14ac:dyDescent="0.25">
      <c r="A1065">
        <v>153383</v>
      </c>
      <c r="B1065" t="s">
        <v>5895</v>
      </c>
      <c r="C1065" s="47" t="s">
        <v>5896</v>
      </c>
    </row>
    <row r="1066" spans="1:3" x14ac:dyDescent="0.25">
      <c r="A1066">
        <v>153384</v>
      </c>
      <c r="B1066" t="s">
        <v>5897</v>
      </c>
      <c r="C1066" s="47" t="s">
        <v>5898</v>
      </c>
    </row>
    <row r="1067" spans="1:3" x14ac:dyDescent="0.25">
      <c r="A1067">
        <v>153385</v>
      </c>
      <c r="B1067" t="s">
        <v>5899</v>
      </c>
      <c r="C1067" s="47" t="s">
        <v>5900</v>
      </c>
    </row>
    <row r="1068" spans="1:3" x14ac:dyDescent="0.25">
      <c r="A1068">
        <v>153386</v>
      </c>
      <c r="B1068" t="s">
        <v>5901</v>
      </c>
      <c r="C1068" s="47" t="s">
        <v>5902</v>
      </c>
    </row>
    <row r="1069" spans="1:3" x14ac:dyDescent="0.25">
      <c r="A1069">
        <v>153387</v>
      </c>
      <c r="B1069" t="s">
        <v>5903</v>
      </c>
      <c r="C1069" s="47" t="s">
        <v>5904</v>
      </c>
    </row>
    <row r="1070" spans="1:3" x14ac:dyDescent="0.25">
      <c r="A1070">
        <v>153388</v>
      </c>
      <c r="B1070" t="s">
        <v>1737</v>
      </c>
      <c r="C1070" s="47" t="s">
        <v>5905</v>
      </c>
    </row>
    <row r="1071" spans="1:3" x14ac:dyDescent="0.25">
      <c r="A1071">
        <v>153389</v>
      </c>
      <c r="B1071" t="s">
        <v>5906</v>
      </c>
      <c r="C1071" s="47" t="s">
        <v>5907</v>
      </c>
    </row>
    <row r="1072" spans="1:3" x14ac:dyDescent="0.25">
      <c r="A1072">
        <v>153390</v>
      </c>
      <c r="B1072" t="s">
        <v>5908</v>
      </c>
      <c r="C1072" s="47" t="s">
        <v>5909</v>
      </c>
    </row>
    <row r="1073" spans="1:3" x14ac:dyDescent="0.25">
      <c r="A1073">
        <v>153391</v>
      </c>
      <c r="B1073" t="s">
        <v>5910</v>
      </c>
      <c r="C1073" s="47" t="s">
        <v>5911</v>
      </c>
    </row>
    <row r="1074" spans="1:3" x14ac:dyDescent="0.25">
      <c r="A1074">
        <v>153392</v>
      </c>
      <c r="B1074" t="s">
        <v>5912</v>
      </c>
      <c r="C1074" s="47" t="s">
        <v>5913</v>
      </c>
    </row>
    <row r="1075" spans="1:3" x14ac:dyDescent="0.25">
      <c r="A1075">
        <v>153393</v>
      </c>
      <c r="B1075" t="s">
        <v>5914</v>
      </c>
      <c r="C1075" s="47" t="s">
        <v>5915</v>
      </c>
    </row>
    <row r="1076" spans="1:3" x14ac:dyDescent="0.25">
      <c r="A1076">
        <v>153394</v>
      </c>
      <c r="B1076" t="s">
        <v>5916</v>
      </c>
      <c r="C1076" s="47" t="s">
        <v>5917</v>
      </c>
    </row>
    <row r="1077" spans="1:3" x14ac:dyDescent="0.25">
      <c r="A1077">
        <v>153395</v>
      </c>
      <c r="B1077" t="s">
        <v>5918</v>
      </c>
      <c r="C1077" s="47" t="s">
        <v>5919</v>
      </c>
    </row>
    <row r="1078" spans="1:3" x14ac:dyDescent="0.25">
      <c r="A1078">
        <v>153396</v>
      </c>
      <c r="B1078" t="s">
        <v>5920</v>
      </c>
      <c r="C1078" s="47" t="s">
        <v>5921</v>
      </c>
    </row>
    <row r="1079" spans="1:3" x14ac:dyDescent="0.25">
      <c r="A1079">
        <v>153397</v>
      </c>
      <c r="B1079" t="s">
        <v>5922</v>
      </c>
      <c r="C1079" s="47" t="s">
        <v>5923</v>
      </c>
    </row>
    <row r="1080" spans="1:3" x14ac:dyDescent="0.25">
      <c r="A1080">
        <v>153398</v>
      </c>
      <c r="B1080" t="s">
        <v>5924</v>
      </c>
      <c r="C1080" s="47" t="s">
        <v>5925</v>
      </c>
    </row>
    <row r="1081" spans="1:3" x14ac:dyDescent="0.25">
      <c r="A1081">
        <v>153399</v>
      </c>
      <c r="B1081" t="s">
        <v>5926</v>
      </c>
      <c r="C1081" s="47" t="s">
        <v>5927</v>
      </c>
    </row>
    <row r="1082" spans="1:3" x14ac:dyDescent="0.25">
      <c r="A1082">
        <v>153400</v>
      </c>
      <c r="B1082" t="s">
        <v>5928</v>
      </c>
      <c r="C1082" s="47" t="s">
        <v>5929</v>
      </c>
    </row>
    <row r="1083" spans="1:3" x14ac:dyDescent="0.25">
      <c r="A1083">
        <v>153401</v>
      </c>
      <c r="B1083" t="s">
        <v>5930</v>
      </c>
      <c r="C1083" s="47" t="s">
        <v>5931</v>
      </c>
    </row>
    <row r="1084" spans="1:3" x14ac:dyDescent="0.25">
      <c r="A1084">
        <v>153402</v>
      </c>
      <c r="B1084" t="s">
        <v>5932</v>
      </c>
      <c r="C1084" s="47" t="s">
        <v>5933</v>
      </c>
    </row>
    <row r="1085" spans="1:3" x14ac:dyDescent="0.25">
      <c r="A1085">
        <v>153403</v>
      </c>
      <c r="B1085" t="s">
        <v>5934</v>
      </c>
      <c r="C1085" s="47" t="s">
        <v>5935</v>
      </c>
    </row>
    <row r="1086" spans="1:3" x14ac:dyDescent="0.25">
      <c r="A1086">
        <v>153404</v>
      </c>
      <c r="B1086" t="s">
        <v>5936</v>
      </c>
      <c r="C1086" s="47" t="s">
        <v>5937</v>
      </c>
    </row>
    <row r="1087" spans="1:3" x14ac:dyDescent="0.25">
      <c r="A1087">
        <v>153405</v>
      </c>
      <c r="B1087" t="s">
        <v>5938</v>
      </c>
      <c r="C1087" s="47" t="s">
        <v>5939</v>
      </c>
    </row>
    <row r="1088" spans="1:3" x14ac:dyDescent="0.25">
      <c r="A1088">
        <v>153406</v>
      </c>
      <c r="B1088" t="s">
        <v>5940</v>
      </c>
      <c r="C1088" s="47" t="s">
        <v>5941</v>
      </c>
    </row>
    <row r="1089" spans="1:3" x14ac:dyDescent="0.25">
      <c r="A1089">
        <v>153407</v>
      </c>
      <c r="B1089" t="s">
        <v>5942</v>
      </c>
      <c r="C1089" s="47" t="s">
        <v>5943</v>
      </c>
    </row>
    <row r="1090" spans="1:3" x14ac:dyDescent="0.25">
      <c r="A1090">
        <v>153408</v>
      </c>
      <c r="B1090" t="s">
        <v>5944</v>
      </c>
      <c r="C1090" s="47" t="s">
        <v>5945</v>
      </c>
    </row>
    <row r="1091" spans="1:3" x14ac:dyDescent="0.25">
      <c r="A1091">
        <v>153409</v>
      </c>
      <c r="B1091" t="s">
        <v>5946</v>
      </c>
      <c r="C1091" s="47" t="s">
        <v>5947</v>
      </c>
    </row>
    <row r="1092" spans="1:3" x14ac:dyDescent="0.25">
      <c r="A1092">
        <v>153410</v>
      </c>
      <c r="B1092" t="s">
        <v>5948</v>
      </c>
      <c r="C1092" s="47" t="s">
        <v>5949</v>
      </c>
    </row>
    <row r="1093" spans="1:3" x14ac:dyDescent="0.25">
      <c r="A1093">
        <v>153411</v>
      </c>
      <c r="B1093" t="s">
        <v>5950</v>
      </c>
      <c r="C1093" s="47" t="s">
        <v>5951</v>
      </c>
    </row>
    <row r="1094" spans="1:3" x14ac:dyDescent="0.25">
      <c r="A1094">
        <v>153412</v>
      </c>
      <c r="B1094" t="s">
        <v>5952</v>
      </c>
      <c r="C1094" s="47" t="s">
        <v>5953</v>
      </c>
    </row>
    <row r="1095" spans="1:3" x14ac:dyDescent="0.25">
      <c r="A1095">
        <v>153413</v>
      </c>
      <c r="B1095" t="s">
        <v>5954</v>
      </c>
      <c r="C1095" s="47" t="s">
        <v>5955</v>
      </c>
    </row>
    <row r="1096" spans="1:3" x14ac:dyDescent="0.25">
      <c r="A1096">
        <v>153414</v>
      </c>
      <c r="B1096" t="s">
        <v>5956</v>
      </c>
      <c r="C1096" s="47" t="s">
        <v>5957</v>
      </c>
    </row>
    <row r="1097" spans="1:3" x14ac:dyDescent="0.25">
      <c r="A1097">
        <v>153415</v>
      </c>
      <c r="B1097" t="s">
        <v>5958</v>
      </c>
      <c r="C1097" s="47" t="s">
        <v>5959</v>
      </c>
    </row>
    <row r="1098" spans="1:3" x14ac:dyDescent="0.25">
      <c r="A1098">
        <v>153416</v>
      </c>
      <c r="B1098" t="s">
        <v>5960</v>
      </c>
      <c r="C1098" s="47" t="s">
        <v>5961</v>
      </c>
    </row>
    <row r="1099" spans="1:3" x14ac:dyDescent="0.25">
      <c r="A1099">
        <v>153417</v>
      </c>
      <c r="B1099" t="s">
        <v>1269</v>
      </c>
      <c r="C1099" s="47" t="s">
        <v>5962</v>
      </c>
    </row>
    <row r="1100" spans="1:3" x14ac:dyDescent="0.25">
      <c r="A1100">
        <v>153418</v>
      </c>
      <c r="B1100" t="s">
        <v>5963</v>
      </c>
      <c r="C1100" s="47" t="s">
        <v>5964</v>
      </c>
    </row>
    <row r="1101" spans="1:3" x14ac:dyDescent="0.25">
      <c r="A1101">
        <v>153419</v>
      </c>
      <c r="B1101" t="s">
        <v>5965</v>
      </c>
      <c r="C1101" s="47" t="s">
        <v>5966</v>
      </c>
    </row>
    <row r="1102" spans="1:3" x14ac:dyDescent="0.25">
      <c r="A1102">
        <v>153420</v>
      </c>
      <c r="B1102" t="s">
        <v>5967</v>
      </c>
      <c r="C1102" s="47" t="s">
        <v>5968</v>
      </c>
    </row>
    <row r="1103" spans="1:3" x14ac:dyDescent="0.25">
      <c r="A1103">
        <v>153421</v>
      </c>
      <c r="B1103" t="s">
        <v>5969</v>
      </c>
      <c r="C1103" s="47" t="s">
        <v>5970</v>
      </c>
    </row>
    <row r="1104" spans="1:3" x14ac:dyDescent="0.25">
      <c r="A1104">
        <v>153422</v>
      </c>
      <c r="B1104" t="s">
        <v>1128</v>
      </c>
      <c r="C1104" s="47" t="s">
        <v>5971</v>
      </c>
    </row>
    <row r="1105" spans="1:3" x14ac:dyDescent="0.25">
      <c r="A1105">
        <v>153423</v>
      </c>
      <c r="B1105" t="s">
        <v>5972</v>
      </c>
      <c r="C1105" s="47" t="s">
        <v>5973</v>
      </c>
    </row>
    <row r="1106" spans="1:3" x14ac:dyDescent="0.25">
      <c r="A1106">
        <v>153424</v>
      </c>
      <c r="B1106" t="s">
        <v>5974</v>
      </c>
      <c r="C1106" s="47" t="s">
        <v>5975</v>
      </c>
    </row>
    <row r="1107" spans="1:3" x14ac:dyDescent="0.25">
      <c r="A1107">
        <v>153425</v>
      </c>
      <c r="B1107" t="s">
        <v>5976</v>
      </c>
      <c r="C1107" s="47" t="s">
        <v>5977</v>
      </c>
    </row>
    <row r="1108" spans="1:3" x14ac:dyDescent="0.25">
      <c r="A1108">
        <v>153426</v>
      </c>
      <c r="B1108" t="s">
        <v>5978</v>
      </c>
      <c r="C1108" s="47" t="s">
        <v>5979</v>
      </c>
    </row>
    <row r="1109" spans="1:3" x14ac:dyDescent="0.25">
      <c r="A1109">
        <v>153427</v>
      </c>
      <c r="B1109" t="s">
        <v>5980</v>
      </c>
      <c r="C1109" s="47" t="s">
        <v>5981</v>
      </c>
    </row>
    <row r="1110" spans="1:3" x14ac:dyDescent="0.25">
      <c r="A1110">
        <v>153428</v>
      </c>
      <c r="B1110" t="s">
        <v>5982</v>
      </c>
      <c r="C1110" s="47" t="s">
        <v>5983</v>
      </c>
    </row>
    <row r="1111" spans="1:3" x14ac:dyDescent="0.25">
      <c r="A1111">
        <v>153429</v>
      </c>
      <c r="B1111" t="s">
        <v>5984</v>
      </c>
      <c r="C1111" s="47" t="s">
        <v>5985</v>
      </c>
    </row>
    <row r="1112" spans="1:3" x14ac:dyDescent="0.25">
      <c r="A1112">
        <v>153430</v>
      </c>
      <c r="B1112" t="s">
        <v>5986</v>
      </c>
      <c r="C1112" s="47" t="s">
        <v>5987</v>
      </c>
    </row>
    <row r="1113" spans="1:3" x14ac:dyDescent="0.25">
      <c r="A1113">
        <v>153431</v>
      </c>
      <c r="B1113" t="s">
        <v>5988</v>
      </c>
      <c r="C1113" s="47" t="s">
        <v>5989</v>
      </c>
    </row>
    <row r="1114" spans="1:3" x14ac:dyDescent="0.25">
      <c r="A1114">
        <v>153432</v>
      </c>
      <c r="B1114" t="s">
        <v>5990</v>
      </c>
      <c r="C1114" s="47" t="s">
        <v>5991</v>
      </c>
    </row>
    <row r="1115" spans="1:3" x14ac:dyDescent="0.25">
      <c r="A1115">
        <v>153433</v>
      </c>
      <c r="B1115" t="s">
        <v>5992</v>
      </c>
      <c r="C1115" s="47" t="s">
        <v>5993</v>
      </c>
    </row>
    <row r="1116" spans="1:3" x14ac:dyDescent="0.25">
      <c r="A1116">
        <v>153434</v>
      </c>
      <c r="B1116" t="s">
        <v>5994</v>
      </c>
      <c r="C1116" s="47" t="s">
        <v>5995</v>
      </c>
    </row>
    <row r="1117" spans="1:3" x14ac:dyDescent="0.25">
      <c r="A1117">
        <v>153435</v>
      </c>
      <c r="B1117" t="s">
        <v>5996</v>
      </c>
      <c r="C1117" s="47" t="s">
        <v>5997</v>
      </c>
    </row>
    <row r="1118" spans="1:3" x14ac:dyDescent="0.25">
      <c r="A1118">
        <v>153436</v>
      </c>
      <c r="B1118" t="s">
        <v>5998</v>
      </c>
      <c r="C1118" s="47" t="s">
        <v>5999</v>
      </c>
    </row>
    <row r="1119" spans="1:3" x14ac:dyDescent="0.25">
      <c r="A1119">
        <v>153437</v>
      </c>
      <c r="B1119" t="s">
        <v>742</v>
      </c>
      <c r="C1119" s="47" t="s">
        <v>6000</v>
      </c>
    </row>
    <row r="1120" spans="1:3" x14ac:dyDescent="0.25">
      <c r="A1120">
        <v>153438</v>
      </c>
      <c r="B1120" t="s">
        <v>6001</v>
      </c>
      <c r="C1120" s="47" t="s">
        <v>6002</v>
      </c>
    </row>
    <row r="1121" spans="1:3" x14ac:dyDescent="0.25">
      <c r="A1121">
        <v>153439</v>
      </c>
      <c r="B1121" t="s">
        <v>6003</v>
      </c>
      <c r="C1121" s="47" t="s">
        <v>6004</v>
      </c>
    </row>
    <row r="1122" spans="1:3" x14ac:dyDescent="0.25">
      <c r="A1122">
        <v>153440</v>
      </c>
      <c r="B1122" t="s">
        <v>6005</v>
      </c>
      <c r="C1122" s="47" t="s">
        <v>6006</v>
      </c>
    </row>
    <row r="1123" spans="1:3" x14ac:dyDescent="0.25">
      <c r="A1123">
        <v>153441</v>
      </c>
      <c r="B1123" t="s">
        <v>6007</v>
      </c>
      <c r="C1123" s="47" t="s">
        <v>6008</v>
      </c>
    </row>
    <row r="1124" spans="1:3" x14ac:dyDescent="0.25">
      <c r="A1124">
        <v>153442</v>
      </c>
      <c r="B1124" t="s">
        <v>1543</v>
      </c>
      <c r="C1124" s="47" t="s">
        <v>6009</v>
      </c>
    </row>
    <row r="1125" spans="1:3" x14ac:dyDescent="0.25">
      <c r="A1125">
        <v>153443</v>
      </c>
      <c r="B1125" t="s">
        <v>6010</v>
      </c>
      <c r="C1125" s="47" t="s">
        <v>6011</v>
      </c>
    </row>
    <row r="1126" spans="1:3" x14ac:dyDescent="0.25">
      <c r="A1126">
        <v>153444</v>
      </c>
      <c r="B1126" t="s">
        <v>6012</v>
      </c>
      <c r="C1126" s="47" t="s">
        <v>6013</v>
      </c>
    </row>
    <row r="1127" spans="1:3" x14ac:dyDescent="0.25">
      <c r="A1127">
        <v>153445</v>
      </c>
      <c r="B1127" t="s">
        <v>6014</v>
      </c>
      <c r="C1127" s="47" t="s">
        <v>6015</v>
      </c>
    </row>
    <row r="1128" spans="1:3" x14ac:dyDescent="0.25">
      <c r="A1128">
        <v>153446</v>
      </c>
      <c r="B1128" t="s">
        <v>6016</v>
      </c>
      <c r="C1128" s="47" t="s">
        <v>6017</v>
      </c>
    </row>
    <row r="1129" spans="1:3" x14ac:dyDescent="0.25">
      <c r="A1129">
        <v>153447</v>
      </c>
      <c r="B1129" t="s">
        <v>6018</v>
      </c>
      <c r="C1129" s="47" t="s">
        <v>6019</v>
      </c>
    </row>
    <row r="1130" spans="1:3" x14ac:dyDescent="0.25">
      <c r="A1130">
        <v>153448</v>
      </c>
      <c r="B1130" t="s">
        <v>6020</v>
      </c>
      <c r="C1130" s="47" t="s">
        <v>6021</v>
      </c>
    </row>
    <row r="1131" spans="1:3" x14ac:dyDescent="0.25">
      <c r="A1131">
        <v>153449</v>
      </c>
      <c r="B1131" t="s">
        <v>6022</v>
      </c>
      <c r="C1131" s="47" t="s">
        <v>6023</v>
      </c>
    </row>
    <row r="1132" spans="1:3" x14ac:dyDescent="0.25">
      <c r="A1132">
        <v>153450</v>
      </c>
      <c r="B1132" t="s">
        <v>6024</v>
      </c>
      <c r="C1132" s="47" t="s">
        <v>6025</v>
      </c>
    </row>
    <row r="1133" spans="1:3" x14ac:dyDescent="0.25">
      <c r="A1133">
        <v>153451</v>
      </c>
      <c r="B1133" t="s">
        <v>6026</v>
      </c>
      <c r="C1133" s="47" t="s">
        <v>6027</v>
      </c>
    </row>
    <row r="1134" spans="1:3" x14ac:dyDescent="0.25">
      <c r="A1134">
        <v>153452</v>
      </c>
      <c r="B1134" t="s">
        <v>6028</v>
      </c>
      <c r="C1134" s="47" t="s">
        <v>6029</v>
      </c>
    </row>
    <row r="1135" spans="1:3" x14ac:dyDescent="0.25">
      <c r="A1135">
        <v>153453</v>
      </c>
      <c r="B1135" t="s">
        <v>6030</v>
      </c>
      <c r="C1135" s="47" t="s">
        <v>6031</v>
      </c>
    </row>
    <row r="1136" spans="1:3" x14ac:dyDescent="0.25">
      <c r="A1136">
        <v>153454</v>
      </c>
      <c r="B1136" t="s">
        <v>1623</v>
      </c>
      <c r="C1136" s="47" t="s">
        <v>6032</v>
      </c>
    </row>
    <row r="1137" spans="1:3" x14ac:dyDescent="0.25">
      <c r="A1137">
        <v>153455</v>
      </c>
      <c r="B1137" t="s">
        <v>1713</v>
      </c>
      <c r="C1137" s="47" t="s">
        <v>6033</v>
      </c>
    </row>
    <row r="1138" spans="1:3" x14ac:dyDescent="0.25">
      <c r="A1138">
        <v>153456</v>
      </c>
      <c r="B1138" t="s">
        <v>6034</v>
      </c>
      <c r="C1138" s="47" t="s">
        <v>6035</v>
      </c>
    </row>
    <row r="1139" spans="1:3" x14ac:dyDescent="0.25">
      <c r="A1139">
        <v>153457</v>
      </c>
      <c r="B1139" t="s">
        <v>1111</v>
      </c>
      <c r="C1139" s="47" t="s">
        <v>6036</v>
      </c>
    </row>
    <row r="1140" spans="1:3" x14ac:dyDescent="0.25">
      <c r="A1140">
        <v>153458</v>
      </c>
      <c r="B1140" t="s">
        <v>6037</v>
      </c>
      <c r="C1140" s="47" t="s">
        <v>6038</v>
      </c>
    </row>
    <row r="1141" spans="1:3" x14ac:dyDescent="0.25">
      <c r="A1141">
        <v>153459</v>
      </c>
      <c r="B1141" t="s">
        <v>6039</v>
      </c>
      <c r="C1141" s="47" t="s">
        <v>6040</v>
      </c>
    </row>
    <row r="1142" spans="1:3" x14ac:dyDescent="0.25">
      <c r="A1142">
        <v>153460</v>
      </c>
      <c r="B1142" t="s">
        <v>6041</v>
      </c>
      <c r="C1142" s="47" t="s">
        <v>6042</v>
      </c>
    </row>
    <row r="1143" spans="1:3" x14ac:dyDescent="0.25">
      <c r="A1143">
        <v>153461</v>
      </c>
      <c r="B1143" t="s">
        <v>6043</v>
      </c>
      <c r="C1143" s="47" t="s">
        <v>6044</v>
      </c>
    </row>
    <row r="1144" spans="1:3" x14ac:dyDescent="0.25">
      <c r="A1144">
        <v>153462</v>
      </c>
      <c r="B1144" t="s">
        <v>6045</v>
      </c>
      <c r="C1144" s="47" t="s">
        <v>6046</v>
      </c>
    </row>
    <row r="1145" spans="1:3" x14ac:dyDescent="0.25">
      <c r="A1145">
        <v>153463</v>
      </c>
      <c r="B1145" t="s">
        <v>6047</v>
      </c>
      <c r="C1145" s="47" t="s">
        <v>6048</v>
      </c>
    </row>
    <row r="1146" spans="1:3" x14ac:dyDescent="0.25">
      <c r="A1146">
        <v>153464</v>
      </c>
      <c r="B1146" t="s">
        <v>6049</v>
      </c>
      <c r="C1146" s="47" t="s">
        <v>6050</v>
      </c>
    </row>
    <row r="1147" spans="1:3" x14ac:dyDescent="0.25">
      <c r="A1147">
        <v>153465</v>
      </c>
      <c r="B1147" t="s">
        <v>6051</v>
      </c>
      <c r="C1147" s="47" t="s">
        <v>6052</v>
      </c>
    </row>
    <row r="1148" spans="1:3" x14ac:dyDescent="0.25">
      <c r="A1148">
        <v>153466</v>
      </c>
      <c r="B1148" t="s">
        <v>6053</v>
      </c>
      <c r="C1148" s="47" t="s">
        <v>6054</v>
      </c>
    </row>
    <row r="1149" spans="1:3" x14ac:dyDescent="0.25">
      <c r="A1149">
        <v>153467</v>
      </c>
      <c r="B1149" t="s">
        <v>6055</v>
      </c>
      <c r="C1149" s="47" t="s">
        <v>6056</v>
      </c>
    </row>
    <row r="1150" spans="1:3" x14ac:dyDescent="0.25">
      <c r="A1150">
        <v>153468</v>
      </c>
      <c r="B1150" t="s">
        <v>6057</v>
      </c>
      <c r="C1150" s="47" t="s">
        <v>6058</v>
      </c>
    </row>
    <row r="1151" spans="1:3" x14ac:dyDescent="0.25">
      <c r="A1151">
        <v>153469</v>
      </c>
      <c r="B1151" t="s">
        <v>6059</v>
      </c>
      <c r="C1151" s="47" t="s">
        <v>6060</v>
      </c>
    </row>
    <row r="1152" spans="1:3" x14ac:dyDescent="0.25">
      <c r="A1152">
        <v>153470</v>
      </c>
      <c r="B1152" t="s">
        <v>6061</v>
      </c>
      <c r="C1152" s="47" t="s">
        <v>6062</v>
      </c>
    </row>
    <row r="1153" spans="1:3" x14ac:dyDescent="0.25">
      <c r="A1153">
        <v>153471</v>
      </c>
      <c r="B1153" t="s">
        <v>6063</v>
      </c>
      <c r="C1153" s="47" t="s">
        <v>6064</v>
      </c>
    </row>
    <row r="1154" spans="1:3" x14ac:dyDescent="0.25">
      <c r="A1154">
        <v>153472</v>
      </c>
      <c r="B1154" t="s">
        <v>6065</v>
      </c>
      <c r="C1154" s="47" t="s">
        <v>6066</v>
      </c>
    </row>
    <row r="1155" spans="1:3" x14ac:dyDescent="0.25">
      <c r="A1155">
        <v>153473</v>
      </c>
      <c r="B1155" t="s">
        <v>6067</v>
      </c>
      <c r="C1155" s="47" t="s">
        <v>6068</v>
      </c>
    </row>
    <row r="1156" spans="1:3" x14ac:dyDescent="0.25">
      <c r="A1156">
        <v>153474</v>
      </c>
      <c r="B1156" t="s">
        <v>6069</v>
      </c>
      <c r="C1156" s="47" t="s">
        <v>6070</v>
      </c>
    </row>
    <row r="1157" spans="1:3" x14ac:dyDescent="0.25">
      <c r="A1157">
        <v>153475</v>
      </c>
      <c r="B1157" t="s">
        <v>6071</v>
      </c>
      <c r="C1157" s="47" t="s">
        <v>6072</v>
      </c>
    </row>
    <row r="1158" spans="1:3" x14ac:dyDescent="0.25">
      <c r="A1158">
        <v>153476</v>
      </c>
      <c r="B1158" t="s">
        <v>6073</v>
      </c>
      <c r="C1158" s="47" t="s">
        <v>6074</v>
      </c>
    </row>
    <row r="1159" spans="1:3" x14ac:dyDescent="0.25">
      <c r="A1159">
        <v>153477</v>
      </c>
      <c r="B1159" t="s">
        <v>6075</v>
      </c>
      <c r="C1159" s="47" t="s">
        <v>6076</v>
      </c>
    </row>
    <row r="1160" spans="1:3" x14ac:dyDescent="0.25">
      <c r="A1160">
        <v>153478</v>
      </c>
      <c r="B1160" t="s">
        <v>6077</v>
      </c>
      <c r="C1160" s="47" t="s">
        <v>6078</v>
      </c>
    </row>
    <row r="1161" spans="1:3" x14ac:dyDescent="0.25">
      <c r="A1161">
        <v>153479</v>
      </c>
      <c r="B1161" t="s">
        <v>6079</v>
      </c>
      <c r="C1161" s="47" t="s">
        <v>6080</v>
      </c>
    </row>
    <row r="1162" spans="1:3" x14ac:dyDescent="0.25">
      <c r="A1162">
        <v>153480</v>
      </c>
      <c r="B1162" t="s">
        <v>6081</v>
      </c>
      <c r="C1162" s="47" t="s">
        <v>6082</v>
      </c>
    </row>
    <row r="1163" spans="1:3" x14ac:dyDescent="0.25">
      <c r="A1163">
        <v>153481</v>
      </c>
      <c r="B1163" t="s">
        <v>6083</v>
      </c>
      <c r="C1163" s="47" t="s">
        <v>6084</v>
      </c>
    </row>
    <row r="1164" spans="1:3" x14ac:dyDescent="0.25">
      <c r="A1164">
        <v>153482</v>
      </c>
      <c r="B1164" t="s">
        <v>6085</v>
      </c>
      <c r="C1164" s="47" t="s">
        <v>6086</v>
      </c>
    </row>
    <row r="1165" spans="1:3" x14ac:dyDescent="0.25">
      <c r="A1165">
        <v>153483</v>
      </c>
      <c r="B1165" t="s">
        <v>6087</v>
      </c>
      <c r="C1165" s="47" t="s">
        <v>6088</v>
      </c>
    </row>
    <row r="1166" spans="1:3" x14ac:dyDescent="0.25">
      <c r="A1166">
        <v>153484</v>
      </c>
      <c r="B1166" t="s">
        <v>6089</v>
      </c>
      <c r="C1166" s="47" t="s">
        <v>6090</v>
      </c>
    </row>
    <row r="1167" spans="1:3" x14ac:dyDescent="0.25">
      <c r="A1167">
        <v>153485</v>
      </c>
      <c r="B1167" t="s">
        <v>6091</v>
      </c>
      <c r="C1167" s="47" t="s">
        <v>6092</v>
      </c>
    </row>
    <row r="1168" spans="1:3" x14ac:dyDescent="0.25">
      <c r="A1168">
        <v>153486</v>
      </c>
      <c r="B1168" t="s">
        <v>6093</v>
      </c>
      <c r="C1168" s="47" t="s">
        <v>6094</v>
      </c>
    </row>
    <row r="1169" spans="1:3" x14ac:dyDescent="0.25">
      <c r="A1169">
        <v>153487</v>
      </c>
      <c r="B1169" t="s">
        <v>6095</v>
      </c>
      <c r="C1169" s="47" t="s">
        <v>6096</v>
      </c>
    </row>
    <row r="1170" spans="1:3" x14ac:dyDescent="0.25">
      <c r="A1170">
        <v>153488</v>
      </c>
      <c r="B1170" t="s">
        <v>6097</v>
      </c>
      <c r="C1170" s="47" t="s">
        <v>6098</v>
      </c>
    </row>
    <row r="1171" spans="1:3" x14ac:dyDescent="0.25">
      <c r="A1171">
        <v>153489</v>
      </c>
      <c r="B1171" t="s">
        <v>6099</v>
      </c>
      <c r="C1171" s="47" t="s">
        <v>6100</v>
      </c>
    </row>
    <row r="1172" spans="1:3" x14ac:dyDescent="0.25">
      <c r="A1172">
        <v>153490</v>
      </c>
      <c r="B1172" t="s">
        <v>6101</v>
      </c>
      <c r="C1172" s="47" t="s">
        <v>6102</v>
      </c>
    </row>
    <row r="1173" spans="1:3" x14ac:dyDescent="0.25">
      <c r="A1173">
        <v>153491</v>
      </c>
      <c r="B1173" t="s">
        <v>6103</v>
      </c>
      <c r="C1173" s="47" t="s">
        <v>6104</v>
      </c>
    </row>
    <row r="1174" spans="1:3" x14ac:dyDescent="0.25">
      <c r="A1174">
        <v>153492</v>
      </c>
      <c r="B1174" t="s">
        <v>1330</v>
      </c>
      <c r="C1174" s="47" t="s">
        <v>6105</v>
      </c>
    </row>
    <row r="1175" spans="1:3" x14ac:dyDescent="0.25">
      <c r="A1175">
        <v>153493</v>
      </c>
      <c r="B1175" t="s">
        <v>6106</v>
      </c>
      <c r="C1175" s="47" t="s">
        <v>6107</v>
      </c>
    </row>
    <row r="1176" spans="1:3" x14ac:dyDescent="0.25">
      <c r="A1176">
        <v>153494</v>
      </c>
      <c r="B1176" t="s">
        <v>1105</v>
      </c>
      <c r="C1176" s="47" t="s">
        <v>6108</v>
      </c>
    </row>
    <row r="1177" spans="1:3" x14ac:dyDescent="0.25">
      <c r="A1177">
        <v>153495</v>
      </c>
      <c r="B1177" t="s">
        <v>925</v>
      </c>
      <c r="C1177" s="47" t="s">
        <v>6109</v>
      </c>
    </row>
    <row r="1178" spans="1:3" x14ac:dyDescent="0.25">
      <c r="A1178">
        <v>153496</v>
      </c>
      <c r="B1178" t="s">
        <v>6110</v>
      </c>
      <c r="C1178" s="47" t="s">
        <v>6111</v>
      </c>
    </row>
    <row r="1179" spans="1:3" x14ac:dyDescent="0.25">
      <c r="A1179">
        <v>153497</v>
      </c>
      <c r="B1179" t="s">
        <v>6112</v>
      </c>
      <c r="C1179" s="47" t="s">
        <v>6113</v>
      </c>
    </row>
    <row r="1180" spans="1:3" x14ac:dyDescent="0.25">
      <c r="A1180">
        <v>153498</v>
      </c>
      <c r="B1180" t="s">
        <v>6114</v>
      </c>
      <c r="C1180" s="47" t="s">
        <v>6115</v>
      </c>
    </row>
    <row r="1181" spans="1:3" x14ac:dyDescent="0.25">
      <c r="A1181">
        <v>153499</v>
      </c>
      <c r="B1181" t="s">
        <v>6116</v>
      </c>
      <c r="C1181" s="47" t="s">
        <v>6117</v>
      </c>
    </row>
    <row r="1182" spans="1:3" x14ac:dyDescent="0.25">
      <c r="A1182">
        <v>153500</v>
      </c>
      <c r="B1182" t="s">
        <v>6118</v>
      </c>
      <c r="C1182" s="47" t="s">
        <v>6119</v>
      </c>
    </row>
    <row r="1183" spans="1:3" x14ac:dyDescent="0.25">
      <c r="A1183">
        <v>153501</v>
      </c>
      <c r="B1183" t="s">
        <v>6120</v>
      </c>
      <c r="C1183" s="47" t="s">
        <v>6121</v>
      </c>
    </row>
    <row r="1184" spans="1:3" x14ac:dyDescent="0.25">
      <c r="A1184">
        <v>153502</v>
      </c>
      <c r="B1184" t="s">
        <v>6122</v>
      </c>
      <c r="C1184" s="47" t="s">
        <v>6123</v>
      </c>
    </row>
    <row r="1185" spans="1:3" x14ac:dyDescent="0.25">
      <c r="A1185">
        <v>153503</v>
      </c>
      <c r="B1185" t="s">
        <v>6124</v>
      </c>
      <c r="C1185" s="47" t="s">
        <v>6125</v>
      </c>
    </row>
    <row r="1186" spans="1:3" x14ac:dyDescent="0.25">
      <c r="A1186">
        <v>153504</v>
      </c>
      <c r="B1186" t="s">
        <v>6126</v>
      </c>
      <c r="C1186" s="47" t="s">
        <v>6127</v>
      </c>
    </row>
    <row r="1187" spans="1:3" x14ac:dyDescent="0.25">
      <c r="A1187">
        <v>153505</v>
      </c>
      <c r="B1187" t="s">
        <v>6128</v>
      </c>
      <c r="C1187" s="47" t="s">
        <v>6129</v>
      </c>
    </row>
    <row r="1188" spans="1:3" x14ac:dyDescent="0.25">
      <c r="A1188">
        <v>153506</v>
      </c>
      <c r="B1188" t="s">
        <v>6130</v>
      </c>
      <c r="C1188" s="47" t="s">
        <v>6131</v>
      </c>
    </row>
    <row r="1189" spans="1:3" x14ac:dyDescent="0.25">
      <c r="A1189">
        <v>153507</v>
      </c>
      <c r="B1189" t="s">
        <v>6132</v>
      </c>
      <c r="C1189" s="47" t="s">
        <v>6133</v>
      </c>
    </row>
    <row r="1190" spans="1:3" x14ac:dyDescent="0.25">
      <c r="A1190">
        <v>153508</v>
      </c>
      <c r="B1190" t="s">
        <v>6134</v>
      </c>
      <c r="C1190" s="47" t="s">
        <v>6135</v>
      </c>
    </row>
    <row r="1191" spans="1:3" x14ac:dyDescent="0.25">
      <c r="A1191">
        <v>153509</v>
      </c>
      <c r="B1191" t="s">
        <v>6136</v>
      </c>
      <c r="C1191" s="47" t="s">
        <v>6137</v>
      </c>
    </row>
    <row r="1192" spans="1:3" x14ac:dyDescent="0.25">
      <c r="A1192">
        <v>153510</v>
      </c>
      <c r="B1192" t="s">
        <v>6138</v>
      </c>
      <c r="C1192" s="47" t="s">
        <v>6139</v>
      </c>
    </row>
    <row r="1193" spans="1:3" x14ac:dyDescent="0.25">
      <c r="A1193">
        <v>153511</v>
      </c>
      <c r="B1193" t="s">
        <v>6140</v>
      </c>
      <c r="C1193" s="47" t="s">
        <v>6141</v>
      </c>
    </row>
    <row r="1194" spans="1:3" x14ac:dyDescent="0.25">
      <c r="A1194">
        <v>153512</v>
      </c>
      <c r="B1194" t="s">
        <v>6142</v>
      </c>
      <c r="C1194" s="47" t="s">
        <v>6143</v>
      </c>
    </row>
    <row r="1195" spans="1:3" x14ac:dyDescent="0.25">
      <c r="A1195">
        <v>153513</v>
      </c>
      <c r="B1195" t="s">
        <v>6144</v>
      </c>
      <c r="C1195" s="47" t="s">
        <v>6145</v>
      </c>
    </row>
    <row r="1196" spans="1:3" x14ac:dyDescent="0.25">
      <c r="A1196">
        <v>153514</v>
      </c>
      <c r="B1196" t="s">
        <v>6146</v>
      </c>
      <c r="C1196" s="47" t="s">
        <v>6147</v>
      </c>
    </row>
    <row r="1197" spans="1:3" x14ac:dyDescent="0.25">
      <c r="A1197">
        <v>153515</v>
      </c>
      <c r="B1197" t="s">
        <v>6148</v>
      </c>
      <c r="C1197" s="47" t="s">
        <v>6149</v>
      </c>
    </row>
    <row r="1198" spans="1:3" x14ac:dyDescent="0.25">
      <c r="A1198">
        <v>153516</v>
      </c>
      <c r="B1198" t="s">
        <v>1595</v>
      </c>
      <c r="C1198" s="47" t="s">
        <v>6150</v>
      </c>
    </row>
    <row r="1199" spans="1:3" x14ac:dyDescent="0.25">
      <c r="A1199">
        <v>153517</v>
      </c>
      <c r="B1199" t="s">
        <v>6151</v>
      </c>
      <c r="C1199" s="47" t="s">
        <v>6152</v>
      </c>
    </row>
    <row r="1200" spans="1:3" x14ac:dyDescent="0.25">
      <c r="A1200">
        <v>153518</v>
      </c>
      <c r="B1200" t="s">
        <v>6153</v>
      </c>
      <c r="C1200" s="47" t="s">
        <v>6154</v>
      </c>
    </row>
    <row r="1201" spans="1:3" x14ac:dyDescent="0.25">
      <c r="A1201">
        <v>153519</v>
      </c>
      <c r="B1201" t="s">
        <v>6155</v>
      </c>
      <c r="C1201" s="47" t="s">
        <v>6156</v>
      </c>
    </row>
    <row r="1202" spans="1:3" x14ac:dyDescent="0.25">
      <c r="A1202">
        <v>153520</v>
      </c>
      <c r="B1202" t="s">
        <v>6157</v>
      </c>
      <c r="C1202" s="47" t="s">
        <v>6158</v>
      </c>
    </row>
    <row r="1203" spans="1:3" x14ac:dyDescent="0.25">
      <c r="A1203">
        <v>153521</v>
      </c>
      <c r="B1203" t="s">
        <v>6159</v>
      </c>
      <c r="C1203" s="47" t="s">
        <v>6160</v>
      </c>
    </row>
    <row r="1204" spans="1:3" x14ac:dyDescent="0.25">
      <c r="A1204">
        <v>153522</v>
      </c>
      <c r="B1204" t="s">
        <v>6161</v>
      </c>
      <c r="C1204" s="47" t="s">
        <v>6162</v>
      </c>
    </row>
    <row r="1205" spans="1:3" x14ac:dyDescent="0.25">
      <c r="A1205">
        <v>153523</v>
      </c>
      <c r="B1205" t="s">
        <v>6163</v>
      </c>
      <c r="C1205" s="47" t="s">
        <v>6164</v>
      </c>
    </row>
    <row r="1206" spans="1:3" x14ac:dyDescent="0.25">
      <c r="A1206">
        <v>153524</v>
      </c>
      <c r="B1206" t="s">
        <v>6165</v>
      </c>
      <c r="C1206" s="47" t="s">
        <v>6166</v>
      </c>
    </row>
    <row r="1207" spans="1:3" x14ac:dyDescent="0.25">
      <c r="A1207">
        <v>153525</v>
      </c>
      <c r="B1207" t="s">
        <v>6167</v>
      </c>
      <c r="C1207" s="47" t="s">
        <v>6168</v>
      </c>
    </row>
    <row r="1208" spans="1:3" x14ac:dyDescent="0.25">
      <c r="A1208">
        <v>153526</v>
      </c>
      <c r="B1208" t="s">
        <v>6169</v>
      </c>
      <c r="C1208" s="47" t="s">
        <v>6170</v>
      </c>
    </row>
    <row r="1209" spans="1:3" x14ac:dyDescent="0.25">
      <c r="A1209">
        <v>153527</v>
      </c>
      <c r="B1209" t="s">
        <v>6171</v>
      </c>
      <c r="C1209" s="47" t="s">
        <v>6172</v>
      </c>
    </row>
    <row r="1210" spans="1:3" x14ac:dyDescent="0.25">
      <c r="A1210">
        <v>153528</v>
      </c>
      <c r="B1210" t="s">
        <v>6173</v>
      </c>
      <c r="C1210" s="47" t="s">
        <v>6174</v>
      </c>
    </row>
    <row r="1211" spans="1:3" x14ac:dyDescent="0.25">
      <c r="A1211">
        <v>153529</v>
      </c>
      <c r="B1211" t="s">
        <v>6175</v>
      </c>
      <c r="C1211" s="47" t="s">
        <v>6176</v>
      </c>
    </row>
    <row r="1212" spans="1:3" x14ac:dyDescent="0.25">
      <c r="A1212">
        <v>153530</v>
      </c>
      <c r="B1212" t="s">
        <v>6177</v>
      </c>
      <c r="C1212" s="47" t="s">
        <v>6178</v>
      </c>
    </row>
    <row r="1213" spans="1:3" x14ac:dyDescent="0.25">
      <c r="A1213">
        <v>153531</v>
      </c>
      <c r="B1213" t="s">
        <v>6179</v>
      </c>
      <c r="C1213" s="47" t="s">
        <v>6180</v>
      </c>
    </row>
    <row r="1214" spans="1:3" x14ac:dyDescent="0.25">
      <c r="A1214">
        <v>153532</v>
      </c>
      <c r="B1214" t="s">
        <v>1676</v>
      </c>
      <c r="C1214" s="47" t="s">
        <v>6181</v>
      </c>
    </row>
    <row r="1215" spans="1:3" x14ac:dyDescent="0.25">
      <c r="A1215">
        <v>153533</v>
      </c>
      <c r="B1215" t="s">
        <v>6182</v>
      </c>
      <c r="C1215" s="47" t="s">
        <v>6183</v>
      </c>
    </row>
    <row r="1216" spans="1:3" x14ac:dyDescent="0.25">
      <c r="A1216">
        <v>153534</v>
      </c>
      <c r="B1216" t="s">
        <v>6184</v>
      </c>
      <c r="C1216" s="47" t="s">
        <v>6185</v>
      </c>
    </row>
    <row r="1217" spans="1:3" x14ac:dyDescent="0.25">
      <c r="A1217">
        <v>153535</v>
      </c>
      <c r="B1217" t="s">
        <v>6186</v>
      </c>
      <c r="C1217" s="47" t="s">
        <v>6187</v>
      </c>
    </row>
    <row r="1218" spans="1:3" x14ac:dyDescent="0.25">
      <c r="A1218">
        <v>153536</v>
      </c>
      <c r="B1218" t="s">
        <v>6188</v>
      </c>
      <c r="C1218" s="47" t="s">
        <v>6189</v>
      </c>
    </row>
    <row r="1219" spans="1:3" x14ac:dyDescent="0.25">
      <c r="A1219">
        <v>153537</v>
      </c>
      <c r="B1219" t="s">
        <v>1055</v>
      </c>
      <c r="C1219" s="47" t="s">
        <v>6190</v>
      </c>
    </row>
    <row r="1220" spans="1:3" x14ac:dyDescent="0.25">
      <c r="A1220">
        <v>153538</v>
      </c>
      <c r="B1220" t="s">
        <v>6191</v>
      </c>
      <c r="C1220" s="47" t="s">
        <v>6192</v>
      </c>
    </row>
    <row r="1221" spans="1:3" x14ac:dyDescent="0.25">
      <c r="A1221">
        <v>153539</v>
      </c>
      <c r="B1221" t="s">
        <v>6193</v>
      </c>
      <c r="C1221" s="47" t="s">
        <v>6194</v>
      </c>
    </row>
    <row r="1222" spans="1:3" x14ac:dyDescent="0.25">
      <c r="A1222">
        <v>153540</v>
      </c>
      <c r="B1222" t="s">
        <v>6195</v>
      </c>
      <c r="C1222" s="47" t="s">
        <v>6196</v>
      </c>
    </row>
    <row r="1223" spans="1:3" x14ac:dyDescent="0.25">
      <c r="A1223">
        <v>153541</v>
      </c>
      <c r="B1223" t="s">
        <v>6197</v>
      </c>
      <c r="C1223" s="47" t="s">
        <v>6198</v>
      </c>
    </row>
    <row r="1224" spans="1:3" x14ac:dyDescent="0.25">
      <c r="A1224">
        <v>153542</v>
      </c>
      <c r="B1224" t="s">
        <v>6199</v>
      </c>
      <c r="C1224" s="47" t="s">
        <v>6200</v>
      </c>
    </row>
    <row r="1225" spans="1:3" x14ac:dyDescent="0.25">
      <c r="A1225">
        <v>153543</v>
      </c>
      <c r="B1225" t="s">
        <v>6201</v>
      </c>
      <c r="C1225" s="47" t="s">
        <v>6202</v>
      </c>
    </row>
    <row r="1226" spans="1:3" x14ac:dyDescent="0.25">
      <c r="A1226">
        <v>153544</v>
      </c>
      <c r="B1226" t="s">
        <v>6203</v>
      </c>
      <c r="C1226" s="47" t="s">
        <v>6204</v>
      </c>
    </row>
    <row r="1227" spans="1:3" x14ac:dyDescent="0.25">
      <c r="A1227">
        <v>153545</v>
      </c>
      <c r="B1227" t="s">
        <v>6205</v>
      </c>
      <c r="C1227" s="47" t="s">
        <v>6206</v>
      </c>
    </row>
    <row r="1228" spans="1:3" x14ac:dyDescent="0.25">
      <c r="A1228">
        <v>153546</v>
      </c>
      <c r="B1228" t="s">
        <v>6207</v>
      </c>
      <c r="C1228" s="47" t="s">
        <v>6208</v>
      </c>
    </row>
    <row r="1229" spans="1:3" x14ac:dyDescent="0.25">
      <c r="A1229">
        <v>153547</v>
      </c>
      <c r="B1229" t="s">
        <v>6209</v>
      </c>
      <c r="C1229" s="47" t="s">
        <v>6210</v>
      </c>
    </row>
    <row r="1230" spans="1:3" x14ac:dyDescent="0.25">
      <c r="A1230">
        <v>153548</v>
      </c>
      <c r="B1230" t="s">
        <v>6211</v>
      </c>
      <c r="C1230" s="47" t="s">
        <v>6212</v>
      </c>
    </row>
    <row r="1231" spans="1:3" x14ac:dyDescent="0.25">
      <c r="A1231">
        <v>153549</v>
      </c>
      <c r="B1231" t="s">
        <v>6213</v>
      </c>
      <c r="C1231" s="47" t="s">
        <v>6214</v>
      </c>
    </row>
    <row r="1232" spans="1:3" x14ac:dyDescent="0.25">
      <c r="A1232">
        <v>153550</v>
      </c>
      <c r="B1232" t="s">
        <v>6215</v>
      </c>
      <c r="C1232" s="47" t="s">
        <v>6216</v>
      </c>
    </row>
    <row r="1233" spans="1:3" x14ac:dyDescent="0.25">
      <c r="A1233">
        <v>153551</v>
      </c>
      <c r="B1233" t="s">
        <v>6217</v>
      </c>
      <c r="C1233" s="47" t="s">
        <v>6218</v>
      </c>
    </row>
    <row r="1234" spans="1:3" x14ac:dyDescent="0.25">
      <c r="A1234">
        <v>153552</v>
      </c>
      <c r="B1234" t="s">
        <v>6219</v>
      </c>
      <c r="C1234" s="47" t="s">
        <v>6220</v>
      </c>
    </row>
    <row r="1235" spans="1:3" x14ac:dyDescent="0.25">
      <c r="A1235">
        <v>153553</v>
      </c>
      <c r="B1235" t="s">
        <v>6221</v>
      </c>
      <c r="C1235" s="47" t="s">
        <v>6222</v>
      </c>
    </row>
    <row r="1236" spans="1:3" x14ac:dyDescent="0.25">
      <c r="A1236">
        <v>153554</v>
      </c>
      <c r="B1236" t="s">
        <v>6223</v>
      </c>
      <c r="C1236" s="47" t="s">
        <v>6224</v>
      </c>
    </row>
    <row r="1237" spans="1:3" x14ac:dyDescent="0.25">
      <c r="A1237">
        <v>153555</v>
      </c>
      <c r="B1237" t="s">
        <v>6225</v>
      </c>
      <c r="C1237" s="47" t="s">
        <v>6226</v>
      </c>
    </row>
    <row r="1238" spans="1:3" x14ac:dyDescent="0.25">
      <c r="A1238">
        <v>153556</v>
      </c>
      <c r="B1238" t="s">
        <v>6</v>
      </c>
      <c r="C1238" s="47" t="s">
        <v>6227</v>
      </c>
    </row>
    <row r="1239" spans="1:3" x14ac:dyDescent="0.25">
      <c r="A1239">
        <v>153557</v>
      </c>
      <c r="B1239" t="s">
        <v>6228</v>
      </c>
      <c r="C1239" s="47" t="s">
        <v>6229</v>
      </c>
    </row>
    <row r="1240" spans="1:3" x14ac:dyDescent="0.25">
      <c r="A1240">
        <v>153558</v>
      </c>
      <c r="B1240" t="s">
        <v>6230</v>
      </c>
      <c r="C1240" s="47" t="s">
        <v>6231</v>
      </c>
    </row>
    <row r="1241" spans="1:3" x14ac:dyDescent="0.25">
      <c r="A1241">
        <v>153559</v>
      </c>
      <c r="B1241" t="s">
        <v>6232</v>
      </c>
      <c r="C1241" s="47" t="s">
        <v>6233</v>
      </c>
    </row>
    <row r="1242" spans="1:3" x14ac:dyDescent="0.25">
      <c r="A1242">
        <v>153560</v>
      </c>
      <c r="B1242" t="s">
        <v>6234</v>
      </c>
      <c r="C1242" s="47" t="s">
        <v>6235</v>
      </c>
    </row>
    <row r="1243" spans="1:3" x14ac:dyDescent="0.25">
      <c r="A1243">
        <v>153561</v>
      </c>
      <c r="B1243" t="s">
        <v>6236</v>
      </c>
      <c r="C1243" s="47" t="s">
        <v>6237</v>
      </c>
    </row>
    <row r="1244" spans="1:3" x14ac:dyDescent="0.25">
      <c r="A1244">
        <v>153562</v>
      </c>
      <c r="B1244" t="s">
        <v>6238</v>
      </c>
      <c r="C1244" s="47" t="s">
        <v>6239</v>
      </c>
    </row>
    <row r="1245" spans="1:3" x14ac:dyDescent="0.25">
      <c r="A1245">
        <v>153563</v>
      </c>
      <c r="B1245" t="s">
        <v>6240</v>
      </c>
      <c r="C1245" s="47" t="s">
        <v>6241</v>
      </c>
    </row>
    <row r="1246" spans="1:3" x14ac:dyDescent="0.25">
      <c r="A1246">
        <v>153564</v>
      </c>
      <c r="B1246" t="s">
        <v>6242</v>
      </c>
      <c r="C1246" s="47" t="s">
        <v>6243</v>
      </c>
    </row>
    <row r="1247" spans="1:3" x14ac:dyDescent="0.25">
      <c r="A1247">
        <v>153565</v>
      </c>
      <c r="B1247" t="s">
        <v>511</v>
      </c>
      <c r="C1247" s="47" t="s">
        <v>6244</v>
      </c>
    </row>
    <row r="1248" spans="1:3" x14ac:dyDescent="0.25">
      <c r="A1248">
        <v>153566</v>
      </c>
      <c r="B1248" t="s">
        <v>738</v>
      </c>
      <c r="C1248" s="47" t="s">
        <v>6245</v>
      </c>
    </row>
    <row r="1249" spans="1:3" x14ac:dyDescent="0.25">
      <c r="A1249">
        <v>153567</v>
      </c>
      <c r="B1249" t="s">
        <v>6246</v>
      </c>
      <c r="C1249" s="47" t="s">
        <v>6247</v>
      </c>
    </row>
    <row r="1250" spans="1:3" x14ac:dyDescent="0.25">
      <c r="A1250">
        <v>153568</v>
      </c>
      <c r="B1250" t="s">
        <v>6248</v>
      </c>
      <c r="C1250" s="47" t="s">
        <v>6249</v>
      </c>
    </row>
    <row r="1251" spans="1:3" x14ac:dyDescent="0.25">
      <c r="A1251">
        <v>153569</v>
      </c>
      <c r="B1251" t="s">
        <v>6250</v>
      </c>
      <c r="C1251" s="47" t="s">
        <v>6251</v>
      </c>
    </row>
    <row r="1252" spans="1:3" x14ac:dyDescent="0.25">
      <c r="A1252">
        <v>153570</v>
      </c>
      <c r="B1252" t="s">
        <v>6252</v>
      </c>
      <c r="C1252" s="47" t="s">
        <v>6253</v>
      </c>
    </row>
    <row r="1253" spans="1:3" x14ac:dyDescent="0.25">
      <c r="A1253">
        <v>153571</v>
      </c>
      <c r="B1253" t="s">
        <v>6254</v>
      </c>
      <c r="C1253" s="47" t="s">
        <v>6255</v>
      </c>
    </row>
    <row r="1254" spans="1:3" x14ac:dyDescent="0.25">
      <c r="A1254">
        <v>153572</v>
      </c>
      <c r="B1254" t="s">
        <v>6256</v>
      </c>
      <c r="C1254" s="47" t="s">
        <v>6257</v>
      </c>
    </row>
    <row r="1255" spans="1:3" x14ac:dyDescent="0.25">
      <c r="A1255">
        <v>153573</v>
      </c>
      <c r="B1255" t="s">
        <v>6258</v>
      </c>
      <c r="C1255" s="47" t="s">
        <v>6259</v>
      </c>
    </row>
    <row r="1256" spans="1:3" x14ac:dyDescent="0.25">
      <c r="A1256">
        <v>153574</v>
      </c>
      <c r="B1256" t="s">
        <v>6260</v>
      </c>
      <c r="C1256" s="47" t="s">
        <v>6261</v>
      </c>
    </row>
    <row r="1257" spans="1:3" x14ac:dyDescent="0.25">
      <c r="A1257">
        <v>153575</v>
      </c>
      <c r="B1257" t="s">
        <v>6262</v>
      </c>
      <c r="C1257" s="47" t="s">
        <v>6263</v>
      </c>
    </row>
    <row r="1258" spans="1:3" x14ac:dyDescent="0.25">
      <c r="A1258">
        <v>153576</v>
      </c>
      <c r="B1258" t="s">
        <v>6264</v>
      </c>
      <c r="C1258" s="47" t="s">
        <v>6265</v>
      </c>
    </row>
    <row r="1259" spans="1:3" x14ac:dyDescent="0.25">
      <c r="A1259">
        <v>153577</v>
      </c>
      <c r="B1259" t="s">
        <v>1564</v>
      </c>
      <c r="C1259" s="47" t="s">
        <v>6266</v>
      </c>
    </row>
    <row r="1260" spans="1:3" x14ac:dyDescent="0.25">
      <c r="A1260">
        <v>153578</v>
      </c>
      <c r="B1260" t="s">
        <v>6267</v>
      </c>
      <c r="C1260" s="47" t="s">
        <v>6268</v>
      </c>
    </row>
    <row r="1261" spans="1:3" x14ac:dyDescent="0.25">
      <c r="A1261">
        <v>153579</v>
      </c>
      <c r="B1261" t="s">
        <v>6269</v>
      </c>
      <c r="C1261" s="47" t="s">
        <v>6270</v>
      </c>
    </row>
    <row r="1262" spans="1:3" x14ac:dyDescent="0.25">
      <c r="A1262">
        <v>153580</v>
      </c>
      <c r="B1262" t="s">
        <v>6271</v>
      </c>
      <c r="C1262" s="47" t="s">
        <v>6272</v>
      </c>
    </row>
    <row r="1263" spans="1:3" x14ac:dyDescent="0.25">
      <c r="A1263">
        <v>153581</v>
      </c>
      <c r="B1263" t="s">
        <v>6273</v>
      </c>
      <c r="C1263" s="47" t="s">
        <v>6274</v>
      </c>
    </row>
    <row r="1264" spans="1:3" x14ac:dyDescent="0.25">
      <c r="A1264">
        <v>153582</v>
      </c>
      <c r="B1264" t="s">
        <v>631</v>
      </c>
      <c r="C1264" s="47" t="s">
        <v>6275</v>
      </c>
    </row>
    <row r="1265" spans="1:3" x14ac:dyDescent="0.25">
      <c r="A1265">
        <v>153583</v>
      </c>
      <c r="B1265" t="s">
        <v>6276</v>
      </c>
      <c r="C1265" s="47" t="s">
        <v>6277</v>
      </c>
    </row>
    <row r="1266" spans="1:3" x14ac:dyDescent="0.25">
      <c r="A1266">
        <v>153584</v>
      </c>
      <c r="B1266" t="s">
        <v>6278</v>
      </c>
      <c r="C1266" s="47" t="s">
        <v>6279</v>
      </c>
    </row>
    <row r="1267" spans="1:3" x14ac:dyDescent="0.25">
      <c r="A1267">
        <v>153585</v>
      </c>
      <c r="B1267" t="s">
        <v>6280</v>
      </c>
      <c r="C1267" s="47" t="s">
        <v>6281</v>
      </c>
    </row>
    <row r="1268" spans="1:3" x14ac:dyDescent="0.25">
      <c r="A1268">
        <v>153586</v>
      </c>
      <c r="B1268" t="s">
        <v>6282</v>
      </c>
      <c r="C1268" s="47" t="s">
        <v>6283</v>
      </c>
    </row>
    <row r="1269" spans="1:3" x14ac:dyDescent="0.25">
      <c r="A1269">
        <v>153587</v>
      </c>
      <c r="B1269" t="s">
        <v>6284</v>
      </c>
      <c r="C1269" s="47" t="s">
        <v>6285</v>
      </c>
    </row>
    <row r="1270" spans="1:3" x14ac:dyDescent="0.25">
      <c r="A1270">
        <v>153588</v>
      </c>
      <c r="B1270" t="s">
        <v>6286</v>
      </c>
      <c r="C1270" s="47" t="s">
        <v>6287</v>
      </c>
    </row>
    <row r="1271" spans="1:3" x14ac:dyDescent="0.25">
      <c r="A1271">
        <v>153589</v>
      </c>
      <c r="B1271" t="s">
        <v>6288</v>
      </c>
      <c r="C1271" s="47" t="s">
        <v>6289</v>
      </c>
    </row>
    <row r="1272" spans="1:3" x14ac:dyDescent="0.25">
      <c r="A1272">
        <v>153590</v>
      </c>
      <c r="B1272" t="s">
        <v>6290</v>
      </c>
      <c r="C1272" s="47" t="s">
        <v>6291</v>
      </c>
    </row>
    <row r="1273" spans="1:3" x14ac:dyDescent="0.25">
      <c r="A1273">
        <v>153591</v>
      </c>
      <c r="B1273" t="s">
        <v>6292</v>
      </c>
      <c r="C1273" s="47" t="s">
        <v>6293</v>
      </c>
    </row>
    <row r="1274" spans="1:3" x14ac:dyDescent="0.25">
      <c r="A1274">
        <v>153592</v>
      </c>
      <c r="B1274" t="s">
        <v>216</v>
      </c>
      <c r="C1274" s="47" t="s">
        <v>6294</v>
      </c>
    </row>
    <row r="1275" spans="1:3" x14ac:dyDescent="0.25">
      <c r="A1275">
        <v>153593</v>
      </c>
      <c r="B1275" t="s">
        <v>557</v>
      </c>
      <c r="C1275" s="47" t="s">
        <v>6295</v>
      </c>
    </row>
    <row r="1276" spans="1:3" x14ac:dyDescent="0.25">
      <c r="A1276">
        <v>153594</v>
      </c>
      <c r="B1276" t="s">
        <v>6296</v>
      </c>
      <c r="C1276" s="47" t="s">
        <v>6297</v>
      </c>
    </row>
    <row r="1277" spans="1:3" x14ac:dyDescent="0.25">
      <c r="A1277">
        <v>153595</v>
      </c>
      <c r="B1277" t="s">
        <v>6298</v>
      </c>
      <c r="C1277" s="47" t="s">
        <v>6299</v>
      </c>
    </row>
    <row r="1278" spans="1:3" x14ac:dyDescent="0.25">
      <c r="A1278">
        <v>153596</v>
      </c>
      <c r="B1278" t="s">
        <v>6300</v>
      </c>
      <c r="C1278" s="47" t="s">
        <v>6301</v>
      </c>
    </row>
    <row r="1279" spans="1:3" x14ac:dyDescent="0.25">
      <c r="A1279">
        <v>153597</v>
      </c>
      <c r="B1279" t="s">
        <v>6302</v>
      </c>
      <c r="C1279" s="47" t="s">
        <v>6303</v>
      </c>
    </row>
    <row r="1280" spans="1:3" x14ac:dyDescent="0.25">
      <c r="A1280">
        <v>153598</v>
      </c>
      <c r="B1280" t="s">
        <v>6304</v>
      </c>
      <c r="C1280" s="47" t="s">
        <v>6305</v>
      </c>
    </row>
    <row r="1281" spans="1:3" x14ac:dyDescent="0.25">
      <c r="A1281">
        <v>153599</v>
      </c>
      <c r="B1281" t="s">
        <v>6306</v>
      </c>
      <c r="C1281" s="47" t="s">
        <v>6307</v>
      </c>
    </row>
    <row r="1282" spans="1:3" x14ac:dyDescent="0.25">
      <c r="A1282">
        <v>153600</v>
      </c>
      <c r="B1282" t="s">
        <v>6308</v>
      </c>
      <c r="C1282" s="47" t="s">
        <v>6309</v>
      </c>
    </row>
    <row r="1283" spans="1:3" x14ac:dyDescent="0.25">
      <c r="A1283">
        <v>153601</v>
      </c>
      <c r="B1283" t="s">
        <v>6310</v>
      </c>
      <c r="C1283" s="47" t="s">
        <v>6311</v>
      </c>
    </row>
    <row r="1284" spans="1:3" x14ac:dyDescent="0.25">
      <c r="A1284">
        <v>153602</v>
      </c>
      <c r="B1284" t="s">
        <v>6312</v>
      </c>
      <c r="C1284" s="47" t="s">
        <v>6313</v>
      </c>
    </row>
    <row r="1285" spans="1:3" x14ac:dyDescent="0.25">
      <c r="A1285">
        <v>153603</v>
      </c>
      <c r="B1285" t="s">
        <v>6314</v>
      </c>
      <c r="C1285" s="47" t="s">
        <v>6315</v>
      </c>
    </row>
    <row r="1286" spans="1:3" x14ac:dyDescent="0.25">
      <c r="A1286">
        <v>153604</v>
      </c>
      <c r="B1286" t="s">
        <v>6316</v>
      </c>
      <c r="C1286" s="47" t="s">
        <v>6317</v>
      </c>
    </row>
    <row r="1287" spans="1:3" x14ac:dyDescent="0.25">
      <c r="A1287">
        <v>153605</v>
      </c>
      <c r="B1287" t="s">
        <v>6318</v>
      </c>
      <c r="C1287" s="47" t="s">
        <v>6319</v>
      </c>
    </row>
    <row r="1288" spans="1:3" x14ac:dyDescent="0.25">
      <c r="A1288">
        <v>153606</v>
      </c>
      <c r="B1288" t="s">
        <v>6320</v>
      </c>
      <c r="C1288" s="47" t="s">
        <v>6321</v>
      </c>
    </row>
    <row r="1289" spans="1:3" x14ac:dyDescent="0.25">
      <c r="A1289">
        <v>153607</v>
      </c>
      <c r="B1289" t="s">
        <v>385</v>
      </c>
      <c r="C1289" s="47" t="s">
        <v>6322</v>
      </c>
    </row>
    <row r="1290" spans="1:3" x14ac:dyDescent="0.25">
      <c r="A1290">
        <v>153608</v>
      </c>
      <c r="B1290" t="s">
        <v>6323</v>
      </c>
      <c r="C1290" s="47" t="s">
        <v>6324</v>
      </c>
    </row>
    <row r="1291" spans="1:3" x14ac:dyDescent="0.25">
      <c r="A1291">
        <v>153609</v>
      </c>
      <c r="B1291" t="s">
        <v>6325</v>
      </c>
      <c r="C1291" s="47" t="s">
        <v>6326</v>
      </c>
    </row>
    <row r="1292" spans="1:3" x14ac:dyDescent="0.25">
      <c r="A1292">
        <v>153610</v>
      </c>
      <c r="B1292" t="s">
        <v>6327</v>
      </c>
      <c r="C1292" s="47" t="s">
        <v>6328</v>
      </c>
    </row>
    <row r="1293" spans="1:3" x14ac:dyDescent="0.25">
      <c r="A1293">
        <v>153611</v>
      </c>
      <c r="B1293" t="s">
        <v>6329</v>
      </c>
      <c r="C1293" s="47" t="s">
        <v>6330</v>
      </c>
    </row>
    <row r="1294" spans="1:3" x14ac:dyDescent="0.25">
      <c r="A1294">
        <v>153612</v>
      </c>
      <c r="B1294" t="s">
        <v>6331</v>
      </c>
      <c r="C1294" s="47" t="s">
        <v>6332</v>
      </c>
    </row>
    <row r="1295" spans="1:3" x14ac:dyDescent="0.25">
      <c r="A1295">
        <v>153613</v>
      </c>
      <c r="B1295" t="s">
        <v>6333</v>
      </c>
      <c r="C1295" s="47" t="s">
        <v>6334</v>
      </c>
    </row>
    <row r="1296" spans="1:3" x14ac:dyDescent="0.25">
      <c r="A1296">
        <v>153614</v>
      </c>
      <c r="B1296" t="s">
        <v>6335</v>
      </c>
      <c r="C1296" s="47" t="s">
        <v>6336</v>
      </c>
    </row>
    <row r="1297" spans="1:3" x14ac:dyDescent="0.25">
      <c r="A1297">
        <v>153615</v>
      </c>
      <c r="B1297" t="s">
        <v>6337</v>
      </c>
      <c r="C1297" s="47" t="s">
        <v>6338</v>
      </c>
    </row>
    <row r="1298" spans="1:3" x14ac:dyDescent="0.25">
      <c r="A1298">
        <v>153616</v>
      </c>
      <c r="B1298" t="s">
        <v>6339</v>
      </c>
      <c r="C1298" s="47" t="s">
        <v>6340</v>
      </c>
    </row>
    <row r="1299" spans="1:3" x14ac:dyDescent="0.25">
      <c r="A1299">
        <v>153617</v>
      </c>
      <c r="B1299" t="s">
        <v>6341</v>
      </c>
      <c r="C1299" s="47" t="s">
        <v>6342</v>
      </c>
    </row>
    <row r="1300" spans="1:3" x14ac:dyDescent="0.25">
      <c r="A1300">
        <v>153618</v>
      </c>
      <c r="B1300" t="s">
        <v>6343</v>
      </c>
      <c r="C1300" s="47" t="s">
        <v>6344</v>
      </c>
    </row>
    <row r="1301" spans="1:3" x14ac:dyDescent="0.25">
      <c r="A1301">
        <v>153619</v>
      </c>
      <c r="B1301" t="s">
        <v>6345</v>
      </c>
      <c r="C1301" s="47" t="s">
        <v>6346</v>
      </c>
    </row>
    <row r="1302" spans="1:3" x14ac:dyDescent="0.25">
      <c r="A1302">
        <v>153620</v>
      </c>
      <c r="B1302" t="s">
        <v>6347</v>
      </c>
      <c r="C1302" s="47" t="s">
        <v>6348</v>
      </c>
    </row>
    <row r="1303" spans="1:3" x14ac:dyDescent="0.25">
      <c r="A1303">
        <v>153621</v>
      </c>
      <c r="B1303" t="s">
        <v>6349</v>
      </c>
      <c r="C1303" s="47" t="s">
        <v>6350</v>
      </c>
    </row>
    <row r="1304" spans="1:3" x14ac:dyDescent="0.25">
      <c r="A1304">
        <v>153622</v>
      </c>
      <c r="B1304" t="s">
        <v>6351</v>
      </c>
      <c r="C1304" s="47" t="s">
        <v>6352</v>
      </c>
    </row>
    <row r="1305" spans="1:3" x14ac:dyDescent="0.25">
      <c r="A1305">
        <v>153623</v>
      </c>
      <c r="B1305" t="s">
        <v>6353</v>
      </c>
      <c r="C1305" s="47" t="s">
        <v>6354</v>
      </c>
    </row>
    <row r="1306" spans="1:3" x14ac:dyDescent="0.25">
      <c r="A1306">
        <v>153624</v>
      </c>
      <c r="B1306" t="s">
        <v>6355</v>
      </c>
      <c r="C1306" s="47" t="s">
        <v>6356</v>
      </c>
    </row>
    <row r="1307" spans="1:3" x14ac:dyDescent="0.25">
      <c r="A1307">
        <v>153625</v>
      </c>
      <c r="B1307" t="s">
        <v>6357</v>
      </c>
      <c r="C1307" s="47" t="s">
        <v>6358</v>
      </c>
    </row>
    <row r="1308" spans="1:3" x14ac:dyDescent="0.25">
      <c r="A1308">
        <v>153626</v>
      </c>
      <c r="B1308" t="s">
        <v>6359</v>
      </c>
      <c r="C1308" s="47" t="s">
        <v>6360</v>
      </c>
    </row>
    <row r="1309" spans="1:3" x14ac:dyDescent="0.25">
      <c r="A1309">
        <v>153627</v>
      </c>
      <c r="B1309" t="s">
        <v>6361</v>
      </c>
      <c r="C1309" s="47" t="s">
        <v>6362</v>
      </c>
    </row>
    <row r="1310" spans="1:3" x14ac:dyDescent="0.25">
      <c r="A1310">
        <v>153628</v>
      </c>
      <c r="B1310" t="s">
        <v>6363</v>
      </c>
      <c r="C1310" s="47" t="s">
        <v>6364</v>
      </c>
    </row>
    <row r="1311" spans="1:3" x14ac:dyDescent="0.25">
      <c r="A1311">
        <v>153629</v>
      </c>
      <c r="B1311" t="s">
        <v>6365</v>
      </c>
      <c r="C1311" s="47" t="s">
        <v>6366</v>
      </c>
    </row>
    <row r="1312" spans="1:3" x14ac:dyDescent="0.25">
      <c r="A1312">
        <v>153630</v>
      </c>
      <c r="B1312" t="s">
        <v>6367</v>
      </c>
      <c r="C1312" s="47" t="s">
        <v>6368</v>
      </c>
    </row>
    <row r="1313" spans="1:3" x14ac:dyDescent="0.25">
      <c r="A1313">
        <v>153631</v>
      </c>
      <c r="B1313" t="s">
        <v>6369</v>
      </c>
      <c r="C1313" s="47" t="s">
        <v>6370</v>
      </c>
    </row>
    <row r="1314" spans="1:3" x14ac:dyDescent="0.25">
      <c r="A1314">
        <v>153632</v>
      </c>
      <c r="B1314" t="s">
        <v>6371</v>
      </c>
      <c r="C1314" s="47" t="s">
        <v>6372</v>
      </c>
    </row>
    <row r="1315" spans="1:3" x14ac:dyDescent="0.25">
      <c r="A1315">
        <v>153633</v>
      </c>
      <c r="B1315" t="s">
        <v>6373</v>
      </c>
      <c r="C1315" s="47" t="s">
        <v>6374</v>
      </c>
    </row>
    <row r="1316" spans="1:3" x14ac:dyDescent="0.25">
      <c r="A1316">
        <v>153634</v>
      </c>
      <c r="B1316" t="s">
        <v>6375</v>
      </c>
      <c r="C1316" s="47" t="s">
        <v>6376</v>
      </c>
    </row>
    <row r="1317" spans="1:3" x14ac:dyDescent="0.25">
      <c r="A1317">
        <v>153635</v>
      </c>
      <c r="B1317" t="s">
        <v>6377</v>
      </c>
      <c r="C1317" s="47" t="s">
        <v>6378</v>
      </c>
    </row>
    <row r="1318" spans="1:3" x14ac:dyDescent="0.25">
      <c r="A1318">
        <v>153636</v>
      </c>
      <c r="B1318" t="s">
        <v>6379</v>
      </c>
      <c r="C1318" s="47" t="s">
        <v>6380</v>
      </c>
    </row>
    <row r="1319" spans="1:3" x14ac:dyDescent="0.25">
      <c r="A1319">
        <v>153637</v>
      </c>
      <c r="B1319" t="s">
        <v>6381</v>
      </c>
      <c r="C1319" s="47" t="s">
        <v>6382</v>
      </c>
    </row>
    <row r="1320" spans="1:3" x14ac:dyDescent="0.25">
      <c r="A1320">
        <v>153638</v>
      </c>
      <c r="B1320" t="s">
        <v>6383</v>
      </c>
      <c r="C1320" s="47" t="s">
        <v>6384</v>
      </c>
    </row>
    <row r="1321" spans="1:3" x14ac:dyDescent="0.25">
      <c r="A1321">
        <v>153639</v>
      </c>
      <c r="B1321" t="s">
        <v>6385</v>
      </c>
      <c r="C1321" s="47" t="s">
        <v>6386</v>
      </c>
    </row>
    <row r="1322" spans="1:3" x14ac:dyDescent="0.25">
      <c r="A1322">
        <v>153640</v>
      </c>
      <c r="B1322" t="s">
        <v>6387</v>
      </c>
      <c r="C1322" s="47" t="s">
        <v>6388</v>
      </c>
    </row>
    <row r="1323" spans="1:3" x14ac:dyDescent="0.25">
      <c r="A1323">
        <v>153641</v>
      </c>
      <c r="B1323" t="s">
        <v>6389</v>
      </c>
      <c r="C1323" s="47" t="s">
        <v>6390</v>
      </c>
    </row>
    <row r="1324" spans="1:3" x14ac:dyDescent="0.25">
      <c r="A1324">
        <v>153642</v>
      </c>
      <c r="B1324" t="s">
        <v>6391</v>
      </c>
      <c r="C1324" s="47" t="s">
        <v>6392</v>
      </c>
    </row>
    <row r="1325" spans="1:3" x14ac:dyDescent="0.25">
      <c r="A1325">
        <v>153643</v>
      </c>
      <c r="B1325" t="s">
        <v>6393</v>
      </c>
      <c r="C1325" s="47" t="s">
        <v>6394</v>
      </c>
    </row>
    <row r="1326" spans="1:3" x14ac:dyDescent="0.25">
      <c r="A1326">
        <v>153644</v>
      </c>
      <c r="B1326" t="s">
        <v>6395</v>
      </c>
      <c r="C1326" s="47" t="s">
        <v>6396</v>
      </c>
    </row>
    <row r="1327" spans="1:3" x14ac:dyDescent="0.25">
      <c r="A1327">
        <v>153645</v>
      </c>
      <c r="B1327" t="s">
        <v>6397</v>
      </c>
      <c r="C1327" s="47" t="s">
        <v>6398</v>
      </c>
    </row>
    <row r="1328" spans="1:3" x14ac:dyDescent="0.25">
      <c r="A1328">
        <v>153646</v>
      </c>
      <c r="B1328" t="s">
        <v>6399</v>
      </c>
      <c r="C1328" s="47" t="s">
        <v>6400</v>
      </c>
    </row>
    <row r="1329" spans="1:3" x14ac:dyDescent="0.25">
      <c r="A1329">
        <v>153647</v>
      </c>
      <c r="B1329" t="s">
        <v>6401</v>
      </c>
      <c r="C1329" s="47" t="s">
        <v>6402</v>
      </c>
    </row>
    <row r="1330" spans="1:3" x14ac:dyDescent="0.25">
      <c r="A1330">
        <v>153648</v>
      </c>
      <c r="B1330" t="s">
        <v>6403</v>
      </c>
      <c r="C1330" s="47" t="s">
        <v>6404</v>
      </c>
    </row>
    <row r="1331" spans="1:3" x14ac:dyDescent="0.25">
      <c r="A1331">
        <v>153649</v>
      </c>
      <c r="B1331" t="s">
        <v>6405</v>
      </c>
      <c r="C1331" s="47" t="s">
        <v>6406</v>
      </c>
    </row>
    <row r="1332" spans="1:3" x14ac:dyDescent="0.25">
      <c r="A1332">
        <v>153650</v>
      </c>
      <c r="B1332" t="s">
        <v>6407</v>
      </c>
      <c r="C1332" s="47" t="s">
        <v>6408</v>
      </c>
    </row>
    <row r="1333" spans="1:3" x14ac:dyDescent="0.25">
      <c r="A1333">
        <v>153651</v>
      </c>
      <c r="B1333" t="s">
        <v>6409</v>
      </c>
      <c r="C1333" s="47" t="s">
        <v>6410</v>
      </c>
    </row>
    <row r="1334" spans="1:3" x14ac:dyDescent="0.25">
      <c r="A1334">
        <v>153652</v>
      </c>
      <c r="B1334" t="s">
        <v>6411</v>
      </c>
      <c r="C1334" s="47" t="s">
        <v>6412</v>
      </c>
    </row>
    <row r="1335" spans="1:3" x14ac:dyDescent="0.25">
      <c r="A1335">
        <v>153653</v>
      </c>
      <c r="B1335" t="s">
        <v>6413</v>
      </c>
      <c r="C1335" s="47" t="s">
        <v>6414</v>
      </c>
    </row>
    <row r="1336" spans="1:3" x14ac:dyDescent="0.25">
      <c r="A1336">
        <v>153654</v>
      </c>
      <c r="B1336" t="s">
        <v>6415</v>
      </c>
      <c r="C1336" s="47" t="s">
        <v>6416</v>
      </c>
    </row>
    <row r="1337" spans="1:3" x14ac:dyDescent="0.25">
      <c r="A1337">
        <v>153655</v>
      </c>
      <c r="B1337" t="s">
        <v>6417</v>
      </c>
      <c r="C1337" s="47" t="s">
        <v>6418</v>
      </c>
    </row>
    <row r="1338" spans="1:3" x14ac:dyDescent="0.25">
      <c r="A1338">
        <v>153656</v>
      </c>
      <c r="B1338" t="s">
        <v>6419</v>
      </c>
      <c r="C1338" s="47" t="s">
        <v>6420</v>
      </c>
    </row>
    <row r="1339" spans="1:3" x14ac:dyDescent="0.25">
      <c r="A1339">
        <v>153657</v>
      </c>
      <c r="B1339" t="s">
        <v>6421</v>
      </c>
      <c r="C1339" s="47" t="s">
        <v>6422</v>
      </c>
    </row>
    <row r="1340" spans="1:3" x14ac:dyDescent="0.25">
      <c r="A1340">
        <v>153658</v>
      </c>
      <c r="B1340" t="s">
        <v>156</v>
      </c>
      <c r="C1340" s="47" t="s">
        <v>6423</v>
      </c>
    </row>
    <row r="1341" spans="1:3" x14ac:dyDescent="0.25">
      <c r="A1341">
        <v>153659</v>
      </c>
      <c r="B1341" t="s">
        <v>6424</v>
      </c>
      <c r="C1341" s="47" t="s">
        <v>6425</v>
      </c>
    </row>
    <row r="1342" spans="1:3" x14ac:dyDescent="0.25">
      <c r="A1342">
        <v>153660</v>
      </c>
      <c r="B1342" t="s">
        <v>6426</v>
      </c>
      <c r="C1342" s="47" t="s">
        <v>6427</v>
      </c>
    </row>
    <row r="1343" spans="1:3" x14ac:dyDescent="0.25">
      <c r="A1343">
        <v>153661</v>
      </c>
      <c r="B1343" t="s">
        <v>6428</v>
      </c>
      <c r="C1343" s="47" t="s">
        <v>6429</v>
      </c>
    </row>
    <row r="1344" spans="1:3" x14ac:dyDescent="0.25">
      <c r="A1344">
        <v>153662</v>
      </c>
      <c r="B1344" t="s">
        <v>6430</v>
      </c>
      <c r="C1344" s="47" t="s">
        <v>6431</v>
      </c>
    </row>
    <row r="1345" spans="1:3" x14ac:dyDescent="0.25">
      <c r="A1345">
        <v>153663</v>
      </c>
      <c r="B1345" t="s">
        <v>6432</v>
      </c>
      <c r="C1345" s="47" t="s">
        <v>6433</v>
      </c>
    </row>
    <row r="1346" spans="1:3" x14ac:dyDescent="0.25">
      <c r="A1346">
        <v>153664</v>
      </c>
      <c r="B1346" t="s">
        <v>6434</v>
      </c>
      <c r="C1346" s="47" t="s">
        <v>6435</v>
      </c>
    </row>
    <row r="1347" spans="1:3" x14ac:dyDescent="0.25">
      <c r="A1347">
        <v>153665</v>
      </c>
      <c r="B1347" t="s">
        <v>1147</v>
      </c>
      <c r="C1347" s="47" t="s">
        <v>6436</v>
      </c>
    </row>
    <row r="1348" spans="1:3" x14ac:dyDescent="0.25">
      <c r="A1348">
        <v>153666</v>
      </c>
      <c r="B1348" t="s">
        <v>6437</v>
      </c>
      <c r="C1348" s="47" t="s">
        <v>6438</v>
      </c>
    </row>
    <row r="1349" spans="1:3" x14ac:dyDescent="0.25">
      <c r="A1349">
        <v>153667</v>
      </c>
      <c r="B1349" t="s">
        <v>6439</v>
      </c>
      <c r="C1349" s="47" t="s">
        <v>6440</v>
      </c>
    </row>
    <row r="1350" spans="1:3" x14ac:dyDescent="0.25">
      <c r="A1350">
        <v>153668</v>
      </c>
      <c r="B1350" t="s">
        <v>6441</v>
      </c>
      <c r="C1350" s="47" t="s">
        <v>6442</v>
      </c>
    </row>
    <row r="1351" spans="1:3" x14ac:dyDescent="0.25">
      <c r="A1351">
        <v>153669</v>
      </c>
      <c r="B1351" t="s">
        <v>6443</v>
      </c>
      <c r="C1351" s="47" t="s">
        <v>6444</v>
      </c>
    </row>
    <row r="1352" spans="1:3" x14ac:dyDescent="0.25">
      <c r="A1352">
        <v>153670</v>
      </c>
      <c r="B1352" t="s">
        <v>6445</v>
      </c>
      <c r="C1352" s="47" t="s">
        <v>6446</v>
      </c>
    </row>
    <row r="1353" spans="1:3" x14ac:dyDescent="0.25">
      <c r="A1353">
        <v>153671</v>
      </c>
      <c r="B1353" t="s">
        <v>6447</v>
      </c>
      <c r="C1353" s="47" t="s">
        <v>6448</v>
      </c>
    </row>
    <row r="1354" spans="1:3" x14ac:dyDescent="0.25">
      <c r="A1354">
        <v>153672</v>
      </c>
      <c r="B1354" t="s">
        <v>6449</v>
      </c>
      <c r="C1354" s="47" t="s">
        <v>6450</v>
      </c>
    </row>
    <row r="1355" spans="1:3" x14ac:dyDescent="0.25">
      <c r="A1355">
        <v>153673</v>
      </c>
      <c r="B1355" t="s">
        <v>6451</v>
      </c>
      <c r="C1355" s="47" t="s">
        <v>6452</v>
      </c>
    </row>
    <row r="1356" spans="1:3" x14ac:dyDescent="0.25">
      <c r="A1356">
        <v>153674</v>
      </c>
      <c r="B1356" t="s">
        <v>6453</v>
      </c>
      <c r="C1356" s="47" t="s">
        <v>6454</v>
      </c>
    </row>
    <row r="1357" spans="1:3" x14ac:dyDescent="0.25">
      <c r="A1357">
        <v>153675</v>
      </c>
      <c r="B1357" t="s">
        <v>6455</v>
      </c>
      <c r="C1357" s="47" t="s">
        <v>6456</v>
      </c>
    </row>
    <row r="1358" spans="1:3" x14ac:dyDescent="0.25">
      <c r="A1358">
        <v>153676</v>
      </c>
      <c r="B1358" t="s">
        <v>6457</v>
      </c>
      <c r="C1358" s="47" t="s">
        <v>6458</v>
      </c>
    </row>
    <row r="1359" spans="1:3" x14ac:dyDescent="0.25">
      <c r="A1359">
        <v>153677</v>
      </c>
      <c r="B1359" t="s">
        <v>6459</v>
      </c>
      <c r="C1359" s="47" t="s">
        <v>6460</v>
      </c>
    </row>
    <row r="1360" spans="1:3" x14ac:dyDescent="0.25">
      <c r="A1360">
        <v>153678</v>
      </c>
      <c r="B1360" t="s">
        <v>6461</v>
      </c>
      <c r="C1360" s="47" t="s">
        <v>6462</v>
      </c>
    </row>
    <row r="1361" spans="1:3" x14ac:dyDescent="0.25">
      <c r="A1361">
        <v>153679</v>
      </c>
      <c r="B1361" t="s">
        <v>6463</v>
      </c>
      <c r="C1361" s="47" t="s">
        <v>6464</v>
      </c>
    </row>
    <row r="1362" spans="1:3" x14ac:dyDescent="0.25">
      <c r="A1362">
        <v>153680</v>
      </c>
      <c r="B1362" t="s">
        <v>461</v>
      </c>
      <c r="C1362" s="47" t="s">
        <v>6465</v>
      </c>
    </row>
    <row r="1363" spans="1:3" x14ac:dyDescent="0.25">
      <c r="A1363">
        <v>153681</v>
      </c>
      <c r="B1363" t="s">
        <v>6466</v>
      </c>
      <c r="C1363" s="47" t="s">
        <v>6467</v>
      </c>
    </row>
    <row r="1364" spans="1:3" x14ac:dyDescent="0.25">
      <c r="A1364">
        <v>153682</v>
      </c>
      <c r="B1364" t="s">
        <v>6468</v>
      </c>
      <c r="C1364" s="47" t="s">
        <v>6469</v>
      </c>
    </row>
    <row r="1365" spans="1:3" x14ac:dyDescent="0.25">
      <c r="A1365">
        <v>153683</v>
      </c>
      <c r="B1365" t="s">
        <v>6470</v>
      </c>
      <c r="C1365" s="47" t="s">
        <v>6471</v>
      </c>
    </row>
    <row r="1366" spans="1:3" x14ac:dyDescent="0.25">
      <c r="A1366">
        <v>153684</v>
      </c>
      <c r="B1366" t="s">
        <v>6472</v>
      </c>
      <c r="C1366" s="47" t="s">
        <v>6473</v>
      </c>
    </row>
    <row r="1367" spans="1:3" x14ac:dyDescent="0.25">
      <c r="A1367">
        <v>153685</v>
      </c>
      <c r="B1367" t="s">
        <v>6474</v>
      </c>
      <c r="C1367" s="47" t="s">
        <v>6475</v>
      </c>
    </row>
    <row r="1368" spans="1:3" x14ac:dyDescent="0.25">
      <c r="A1368">
        <v>153686</v>
      </c>
      <c r="B1368" t="s">
        <v>6476</v>
      </c>
      <c r="C1368" s="47" t="s">
        <v>6477</v>
      </c>
    </row>
    <row r="1369" spans="1:3" x14ac:dyDescent="0.25">
      <c r="A1369">
        <v>153687</v>
      </c>
      <c r="B1369" t="s">
        <v>6478</v>
      </c>
      <c r="C1369" s="47" t="s">
        <v>6479</v>
      </c>
    </row>
    <row r="1370" spans="1:3" x14ac:dyDescent="0.25">
      <c r="A1370">
        <v>153688</v>
      </c>
      <c r="B1370" t="s">
        <v>6480</v>
      </c>
      <c r="C1370" s="47" t="s">
        <v>6481</v>
      </c>
    </row>
    <row r="1371" spans="1:3" x14ac:dyDescent="0.25">
      <c r="A1371">
        <v>153689</v>
      </c>
      <c r="B1371" t="s">
        <v>6482</v>
      </c>
      <c r="C1371" s="47" t="s">
        <v>6483</v>
      </c>
    </row>
    <row r="1372" spans="1:3" x14ac:dyDescent="0.25">
      <c r="A1372">
        <v>153690</v>
      </c>
      <c r="B1372" t="s">
        <v>6484</v>
      </c>
      <c r="C1372" s="47" t="s">
        <v>6485</v>
      </c>
    </row>
    <row r="1373" spans="1:3" x14ac:dyDescent="0.25">
      <c r="A1373">
        <v>153691</v>
      </c>
      <c r="B1373" t="s">
        <v>6486</v>
      </c>
      <c r="C1373" s="47" t="s">
        <v>6487</v>
      </c>
    </row>
    <row r="1374" spans="1:3" x14ac:dyDescent="0.25">
      <c r="A1374">
        <v>153692</v>
      </c>
      <c r="B1374" t="s">
        <v>6488</v>
      </c>
      <c r="C1374" s="47" t="s">
        <v>6489</v>
      </c>
    </row>
    <row r="1375" spans="1:3" x14ac:dyDescent="0.25">
      <c r="A1375">
        <v>153693</v>
      </c>
      <c r="B1375" t="s">
        <v>6490</v>
      </c>
      <c r="C1375" s="47" t="s">
        <v>6491</v>
      </c>
    </row>
    <row r="1376" spans="1:3" x14ac:dyDescent="0.25">
      <c r="A1376">
        <v>153694</v>
      </c>
      <c r="B1376" t="s">
        <v>6492</v>
      </c>
      <c r="C1376" s="47" t="s">
        <v>6493</v>
      </c>
    </row>
    <row r="1377" spans="1:3" x14ac:dyDescent="0.25">
      <c r="A1377">
        <v>153695</v>
      </c>
      <c r="B1377" t="s">
        <v>6494</v>
      </c>
      <c r="C1377" s="47" t="s">
        <v>6495</v>
      </c>
    </row>
    <row r="1378" spans="1:3" x14ac:dyDescent="0.25">
      <c r="A1378">
        <v>153696</v>
      </c>
      <c r="B1378" t="s">
        <v>6496</v>
      </c>
      <c r="C1378" s="47" t="s">
        <v>6497</v>
      </c>
    </row>
    <row r="1379" spans="1:3" x14ac:dyDescent="0.25">
      <c r="A1379">
        <v>153697</v>
      </c>
      <c r="B1379" t="s">
        <v>6498</v>
      </c>
      <c r="C1379" s="47" t="s">
        <v>6499</v>
      </c>
    </row>
    <row r="1380" spans="1:3" x14ac:dyDescent="0.25">
      <c r="A1380">
        <v>153698</v>
      </c>
      <c r="B1380" t="s">
        <v>6500</v>
      </c>
      <c r="C1380" s="47" t="s">
        <v>6501</v>
      </c>
    </row>
    <row r="1381" spans="1:3" x14ac:dyDescent="0.25">
      <c r="A1381">
        <v>153699</v>
      </c>
      <c r="B1381" t="s">
        <v>6502</v>
      </c>
      <c r="C1381" s="47" t="s">
        <v>6503</v>
      </c>
    </row>
    <row r="1382" spans="1:3" x14ac:dyDescent="0.25">
      <c r="A1382">
        <v>153700</v>
      </c>
      <c r="B1382" t="s">
        <v>6504</v>
      </c>
      <c r="C1382" s="47" t="s">
        <v>6505</v>
      </c>
    </row>
    <row r="1383" spans="1:3" x14ac:dyDescent="0.25">
      <c r="A1383">
        <v>153701</v>
      </c>
      <c r="B1383" t="s">
        <v>6506</v>
      </c>
      <c r="C1383" s="47" t="s">
        <v>6507</v>
      </c>
    </row>
    <row r="1384" spans="1:3" x14ac:dyDescent="0.25">
      <c r="A1384">
        <v>153702</v>
      </c>
      <c r="B1384" t="s">
        <v>6508</v>
      </c>
      <c r="C1384" s="47" t="s">
        <v>6509</v>
      </c>
    </row>
    <row r="1385" spans="1:3" x14ac:dyDescent="0.25">
      <c r="A1385">
        <v>153703</v>
      </c>
      <c r="B1385" t="s">
        <v>6510</v>
      </c>
      <c r="C1385" s="47" t="s">
        <v>6511</v>
      </c>
    </row>
    <row r="1386" spans="1:3" x14ac:dyDescent="0.25">
      <c r="A1386">
        <v>153704</v>
      </c>
      <c r="B1386" t="s">
        <v>6512</v>
      </c>
      <c r="C1386" s="47" t="s">
        <v>6513</v>
      </c>
    </row>
    <row r="1387" spans="1:3" x14ac:dyDescent="0.25">
      <c r="A1387">
        <v>153705</v>
      </c>
      <c r="B1387" t="s">
        <v>6514</v>
      </c>
      <c r="C1387" s="47" t="s">
        <v>6515</v>
      </c>
    </row>
    <row r="1388" spans="1:3" x14ac:dyDescent="0.25">
      <c r="A1388">
        <v>153706</v>
      </c>
      <c r="B1388" t="s">
        <v>6516</v>
      </c>
      <c r="C1388" s="47" t="s">
        <v>6517</v>
      </c>
    </row>
    <row r="1389" spans="1:3" x14ac:dyDescent="0.25">
      <c r="A1389">
        <v>153707</v>
      </c>
      <c r="B1389" t="s">
        <v>6518</v>
      </c>
      <c r="C1389" s="47" t="s">
        <v>6519</v>
      </c>
    </row>
    <row r="1390" spans="1:3" x14ac:dyDescent="0.25">
      <c r="A1390">
        <v>153708</v>
      </c>
      <c r="B1390" t="s">
        <v>1697</v>
      </c>
      <c r="C1390" s="47" t="s">
        <v>6520</v>
      </c>
    </row>
    <row r="1391" spans="1:3" x14ac:dyDescent="0.25">
      <c r="A1391">
        <v>153709</v>
      </c>
      <c r="B1391" t="s">
        <v>6521</v>
      </c>
      <c r="C1391" s="47" t="s">
        <v>6522</v>
      </c>
    </row>
    <row r="1392" spans="1:3" x14ac:dyDescent="0.25">
      <c r="A1392">
        <v>153710</v>
      </c>
      <c r="B1392" t="s">
        <v>6523</v>
      </c>
      <c r="C1392" s="47" t="s">
        <v>6524</v>
      </c>
    </row>
    <row r="1393" spans="1:3" x14ac:dyDescent="0.25">
      <c r="A1393">
        <v>153711</v>
      </c>
      <c r="B1393" t="s">
        <v>6525</v>
      </c>
      <c r="C1393" s="47" t="s">
        <v>6526</v>
      </c>
    </row>
    <row r="1394" spans="1:3" x14ac:dyDescent="0.25">
      <c r="A1394">
        <v>153712</v>
      </c>
      <c r="B1394" t="s">
        <v>6527</v>
      </c>
      <c r="C1394" s="47" t="s">
        <v>6528</v>
      </c>
    </row>
    <row r="1395" spans="1:3" x14ac:dyDescent="0.25">
      <c r="A1395">
        <v>153713</v>
      </c>
      <c r="B1395" t="s">
        <v>6529</v>
      </c>
      <c r="C1395" s="47" t="s">
        <v>6530</v>
      </c>
    </row>
    <row r="1396" spans="1:3" x14ac:dyDescent="0.25">
      <c r="A1396">
        <v>153714</v>
      </c>
      <c r="B1396" t="s">
        <v>6531</v>
      </c>
      <c r="C1396" s="47" t="s">
        <v>6532</v>
      </c>
    </row>
    <row r="1397" spans="1:3" x14ac:dyDescent="0.25">
      <c r="A1397">
        <v>153715</v>
      </c>
      <c r="B1397" t="s">
        <v>6533</v>
      </c>
      <c r="C1397" s="47" t="s">
        <v>6534</v>
      </c>
    </row>
    <row r="1398" spans="1:3" x14ac:dyDescent="0.25">
      <c r="A1398">
        <v>153716</v>
      </c>
      <c r="B1398" t="s">
        <v>6535</v>
      </c>
      <c r="C1398" s="47" t="s">
        <v>6536</v>
      </c>
    </row>
    <row r="1399" spans="1:3" x14ac:dyDescent="0.25">
      <c r="A1399">
        <v>153717</v>
      </c>
      <c r="B1399" t="s">
        <v>6537</v>
      </c>
      <c r="C1399" s="47" t="s">
        <v>6538</v>
      </c>
    </row>
    <row r="1400" spans="1:3" x14ac:dyDescent="0.25">
      <c r="A1400">
        <v>153718</v>
      </c>
      <c r="B1400" t="s">
        <v>6539</v>
      </c>
      <c r="C1400" s="47" t="s">
        <v>6540</v>
      </c>
    </row>
    <row r="1401" spans="1:3" x14ac:dyDescent="0.25">
      <c r="A1401">
        <v>153719</v>
      </c>
      <c r="B1401" t="s">
        <v>6541</v>
      </c>
      <c r="C1401" s="47" t="s">
        <v>6542</v>
      </c>
    </row>
    <row r="1402" spans="1:3" x14ac:dyDescent="0.25">
      <c r="A1402">
        <v>153720</v>
      </c>
      <c r="B1402" t="s">
        <v>6543</v>
      </c>
      <c r="C1402" s="47" t="s">
        <v>6544</v>
      </c>
    </row>
    <row r="1403" spans="1:3" x14ac:dyDescent="0.25">
      <c r="A1403">
        <v>153721</v>
      </c>
      <c r="B1403" t="s">
        <v>6545</v>
      </c>
      <c r="C1403" s="47" t="s">
        <v>6546</v>
      </c>
    </row>
    <row r="1404" spans="1:3" x14ac:dyDescent="0.25">
      <c r="A1404">
        <v>153722</v>
      </c>
      <c r="B1404" t="s">
        <v>6547</v>
      </c>
      <c r="C1404" s="47" t="s">
        <v>6548</v>
      </c>
    </row>
    <row r="1405" spans="1:3" x14ac:dyDescent="0.25">
      <c r="A1405">
        <v>153723</v>
      </c>
      <c r="B1405" t="s">
        <v>6549</v>
      </c>
      <c r="C1405" s="47" t="s">
        <v>6550</v>
      </c>
    </row>
    <row r="1406" spans="1:3" x14ac:dyDescent="0.25">
      <c r="A1406">
        <v>153724</v>
      </c>
      <c r="B1406" t="s">
        <v>6551</v>
      </c>
      <c r="C1406" s="47" t="s">
        <v>6552</v>
      </c>
    </row>
    <row r="1407" spans="1:3" x14ac:dyDescent="0.25">
      <c r="A1407">
        <v>153725</v>
      </c>
      <c r="B1407" t="s">
        <v>6553</v>
      </c>
      <c r="C1407" s="47" t="s">
        <v>6554</v>
      </c>
    </row>
    <row r="1408" spans="1:3" x14ac:dyDescent="0.25">
      <c r="A1408">
        <v>153726</v>
      </c>
      <c r="B1408" t="s">
        <v>6555</v>
      </c>
      <c r="C1408" s="47" t="s">
        <v>6556</v>
      </c>
    </row>
    <row r="1409" spans="1:3" x14ac:dyDescent="0.25">
      <c r="A1409">
        <v>153727</v>
      </c>
      <c r="B1409" t="s">
        <v>6557</v>
      </c>
      <c r="C1409" s="47" t="s">
        <v>6558</v>
      </c>
    </row>
    <row r="1410" spans="1:3" x14ac:dyDescent="0.25">
      <c r="A1410">
        <v>153728</v>
      </c>
      <c r="B1410" t="s">
        <v>6559</v>
      </c>
      <c r="C1410" s="47" t="s">
        <v>6560</v>
      </c>
    </row>
    <row r="1411" spans="1:3" x14ac:dyDescent="0.25">
      <c r="A1411">
        <v>153729</v>
      </c>
      <c r="B1411" t="s">
        <v>6561</v>
      </c>
      <c r="C1411" s="47" t="s">
        <v>6562</v>
      </c>
    </row>
    <row r="1412" spans="1:3" x14ac:dyDescent="0.25">
      <c r="A1412">
        <v>153730</v>
      </c>
      <c r="B1412" t="s">
        <v>6563</v>
      </c>
      <c r="C1412" s="47" t="s">
        <v>6564</v>
      </c>
    </row>
    <row r="1413" spans="1:3" x14ac:dyDescent="0.25">
      <c r="A1413">
        <v>153731</v>
      </c>
      <c r="B1413" t="s">
        <v>6565</v>
      </c>
      <c r="C1413" s="47" t="s">
        <v>6566</v>
      </c>
    </row>
    <row r="1414" spans="1:3" x14ac:dyDescent="0.25">
      <c r="A1414">
        <v>153732</v>
      </c>
      <c r="B1414" t="s">
        <v>6567</v>
      </c>
      <c r="C1414" s="47" t="s">
        <v>6568</v>
      </c>
    </row>
    <row r="1415" spans="1:3" x14ac:dyDescent="0.25">
      <c r="A1415">
        <v>153733</v>
      </c>
      <c r="B1415" t="s">
        <v>6569</v>
      </c>
      <c r="C1415" s="47" t="s">
        <v>6570</v>
      </c>
    </row>
    <row r="1416" spans="1:3" x14ac:dyDescent="0.25">
      <c r="A1416">
        <v>153734</v>
      </c>
      <c r="B1416" t="s">
        <v>6571</v>
      </c>
      <c r="C1416" s="47" t="s">
        <v>6572</v>
      </c>
    </row>
    <row r="1417" spans="1:3" x14ac:dyDescent="0.25">
      <c r="A1417">
        <v>153735</v>
      </c>
      <c r="B1417" t="s">
        <v>6573</v>
      </c>
      <c r="C1417" s="47" t="s">
        <v>6574</v>
      </c>
    </row>
    <row r="1418" spans="1:3" x14ac:dyDescent="0.25">
      <c r="A1418">
        <v>153736</v>
      </c>
      <c r="B1418" t="s">
        <v>6575</v>
      </c>
      <c r="C1418" s="47" t="s">
        <v>6576</v>
      </c>
    </row>
    <row r="1419" spans="1:3" x14ac:dyDescent="0.25">
      <c r="A1419">
        <v>153737</v>
      </c>
      <c r="B1419" t="s">
        <v>6577</v>
      </c>
      <c r="C1419" s="47" t="s">
        <v>6578</v>
      </c>
    </row>
    <row r="1420" spans="1:3" x14ac:dyDescent="0.25">
      <c r="A1420">
        <v>153738</v>
      </c>
      <c r="B1420" t="s">
        <v>6579</v>
      </c>
      <c r="C1420" s="47" t="s">
        <v>6580</v>
      </c>
    </row>
    <row r="1421" spans="1:3" x14ac:dyDescent="0.25">
      <c r="A1421">
        <v>153739</v>
      </c>
      <c r="B1421" t="s">
        <v>6581</v>
      </c>
      <c r="C1421" s="47" t="s">
        <v>6582</v>
      </c>
    </row>
    <row r="1422" spans="1:3" x14ac:dyDescent="0.25">
      <c r="A1422">
        <v>153740</v>
      </c>
      <c r="B1422" t="s">
        <v>6583</v>
      </c>
      <c r="C1422" s="47" t="s">
        <v>6584</v>
      </c>
    </row>
    <row r="1423" spans="1:3" x14ac:dyDescent="0.25">
      <c r="A1423">
        <v>153741</v>
      </c>
      <c r="B1423" t="s">
        <v>573</v>
      </c>
      <c r="C1423" s="47" t="s">
        <v>6585</v>
      </c>
    </row>
    <row r="1424" spans="1:3" x14ac:dyDescent="0.25">
      <c r="A1424">
        <v>153742</v>
      </c>
      <c r="B1424" t="s">
        <v>6586</v>
      </c>
      <c r="C1424" s="47" t="s">
        <v>6587</v>
      </c>
    </row>
    <row r="1425" spans="1:3" x14ac:dyDescent="0.25">
      <c r="A1425">
        <v>153743</v>
      </c>
      <c r="B1425" t="s">
        <v>6588</v>
      </c>
      <c r="C1425" s="47" t="s">
        <v>6589</v>
      </c>
    </row>
    <row r="1426" spans="1:3" x14ac:dyDescent="0.25">
      <c r="A1426">
        <v>153744</v>
      </c>
      <c r="B1426" t="s">
        <v>6590</v>
      </c>
      <c r="C1426" s="47" t="s">
        <v>6591</v>
      </c>
    </row>
    <row r="1427" spans="1:3" x14ac:dyDescent="0.25">
      <c r="A1427">
        <v>153745</v>
      </c>
      <c r="B1427" t="s">
        <v>6592</v>
      </c>
      <c r="C1427" s="47" t="s">
        <v>6593</v>
      </c>
    </row>
    <row r="1428" spans="1:3" x14ac:dyDescent="0.25">
      <c r="A1428">
        <v>153746</v>
      </c>
      <c r="B1428" t="s">
        <v>6594</v>
      </c>
      <c r="C1428" s="47" t="s">
        <v>6595</v>
      </c>
    </row>
    <row r="1429" spans="1:3" x14ac:dyDescent="0.25">
      <c r="A1429">
        <v>153747</v>
      </c>
      <c r="B1429" t="s">
        <v>6596</v>
      </c>
      <c r="C1429" s="47" t="s">
        <v>6597</v>
      </c>
    </row>
    <row r="1430" spans="1:3" x14ac:dyDescent="0.25">
      <c r="A1430">
        <v>153748</v>
      </c>
      <c r="B1430" t="s">
        <v>6598</v>
      </c>
      <c r="C1430" s="47" t="s">
        <v>6599</v>
      </c>
    </row>
    <row r="1431" spans="1:3" x14ac:dyDescent="0.25">
      <c r="A1431">
        <v>153749</v>
      </c>
      <c r="B1431" t="s">
        <v>6600</v>
      </c>
      <c r="C1431" s="47" t="s">
        <v>6601</v>
      </c>
    </row>
    <row r="1432" spans="1:3" x14ac:dyDescent="0.25">
      <c r="A1432">
        <v>153750</v>
      </c>
      <c r="B1432" t="s">
        <v>6602</v>
      </c>
      <c r="C1432" s="47" t="s">
        <v>6603</v>
      </c>
    </row>
    <row r="1433" spans="1:3" x14ac:dyDescent="0.25">
      <c r="A1433">
        <v>153751</v>
      </c>
      <c r="B1433" t="s">
        <v>6604</v>
      </c>
      <c r="C1433" s="47" t="s">
        <v>6605</v>
      </c>
    </row>
    <row r="1434" spans="1:3" x14ac:dyDescent="0.25">
      <c r="A1434">
        <v>153752</v>
      </c>
      <c r="B1434" t="s">
        <v>6606</v>
      </c>
      <c r="C1434" s="47" t="s">
        <v>6607</v>
      </c>
    </row>
    <row r="1435" spans="1:3" x14ac:dyDescent="0.25">
      <c r="A1435">
        <v>153753</v>
      </c>
      <c r="B1435" t="s">
        <v>6608</v>
      </c>
      <c r="C1435" s="47" t="s">
        <v>6609</v>
      </c>
    </row>
    <row r="1436" spans="1:3" x14ac:dyDescent="0.25">
      <c r="A1436">
        <v>153754</v>
      </c>
      <c r="B1436" t="s">
        <v>6610</v>
      </c>
      <c r="C1436" s="47" t="s">
        <v>6611</v>
      </c>
    </row>
    <row r="1437" spans="1:3" x14ac:dyDescent="0.25">
      <c r="A1437">
        <v>153755</v>
      </c>
      <c r="B1437" t="s">
        <v>6612</v>
      </c>
      <c r="C1437" s="47" t="s">
        <v>6613</v>
      </c>
    </row>
    <row r="1438" spans="1:3" x14ac:dyDescent="0.25">
      <c r="A1438">
        <v>153756</v>
      </c>
      <c r="B1438" t="s">
        <v>6614</v>
      </c>
      <c r="C1438" s="47" t="s">
        <v>6615</v>
      </c>
    </row>
    <row r="1439" spans="1:3" x14ac:dyDescent="0.25">
      <c r="A1439">
        <v>153757</v>
      </c>
      <c r="B1439" t="s">
        <v>6616</v>
      </c>
      <c r="C1439" s="47" t="s">
        <v>6617</v>
      </c>
    </row>
    <row r="1440" spans="1:3" x14ac:dyDescent="0.25">
      <c r="A1440">
        <v>153758</v>
      </c>
      <c r="B1440" t="s">
        <v>6618</v>
      </c>
      <c r="C1440" s="47" t="s">
        <v>6619</v>
      </c>
    </row>
    <row r="1441" spans="1:3" x14ac:dyDescent="0.25">
      <c r="A1441">
        <v>153759</v>
      </c>
      <c r="B1441" t="s">
        <v>6620</v>
      </c>
      <c r="C1441" s="47" t="s">
        <v>6621</v>
      </c>
    </row>
    <row r="1442" spans="1:3" x14ac:dyDescent="0.25">
      <c r="A1442">
        <v>153760</v>
      </c>
      <c r="B1442" t="s">
        <v>6622</v>
      </c>
      <c r="C1442" s="47" t="s">
        <v>6623</v>
      </c>
    </row>
    <row r="1443" spans="1:3" x14ac:dyDescent="0.25">
      <c r="A1443">
        <v>153761</v>
      </c>
      <c r="B1443" t="s">
        <v>6624</v>
      </c>
      <c r="C1443" s="47" t="s">
        <v>6625</v>
      </c>
    </row>
    <row r="1444" spans="1:3" x14ac:dyDescent="0.25">
      <c r="A1444">
        <v>153762</v>
      </c>
      <c r="B1444" t="s">
        <v>6626</v>
      </c>
      <c r="C1444" s="47" t="s">
        <v>6627</v>
      </c>
    </row>
    <row r="1445" spans="1:3" x14ac:dyDescent="0.25">
      <c r="A1445">
        <v>153763</v>
      </c>
      <c r="B1445" t="s">
        <v>6628</v>
      </c>
      <c r="C1445" s="47" t="s">
        <v>6629</v>
      </c>
    </row>
    <row r="1446" spans="1:3" x14ac:dyDescent="0.25">
      <c r="A1446">
        <v>153764</v>
      </c>
      <c r="B1446" t="s">
        <v>6630</v>
      </c>
      <c r="C1446" s="47" t="s">
        <v>6631</v>
      </c>
    </row>
    <row r="1447" spans="1:3" x14ac:dyDescent="0.25">
      <c r="A1447">
        <v>153765</v>
      </c>
      <c r="B1447" t="s">
        <v>6632</v>
      </c>
      <c r="C1447" s="47" t="s">
        <v>6633</v>
      </c>
    </row>
    <row r="1448" spans="1:3" x14ac:dyDescent="0.25">
      <c r="A1448">
        <v>153766</v>
      </c>
      <c r="B1448" t="s">
        <v>1315</v>
      </c>
      <c r="C1448" s="47" t="s">
        <v>6634</v>
      </c>
    </row>
    <row r="1449" spans="1:3" x14ac:dyDescent="0.25">
      <c r="A1449">
        <v>153767</v>
      </c>
      <c r="B1449" t="s">
        <v>6635</v>
      </c>
      <c r="C1449" s="47" t="s">
        <v>6636</v>
      </c>
    </row>
    <row r="1450" spans="1:3" x14ac:dyDescent="0.25">
      <c r="A1450">
        <v>153768</v>
      </c>
      <c r="B1450" t="s">
        <v>6637</v>
      </c>
      <c r="C1450" s="47" t="s">
        <v>6638</v>
      </c>
    </row>
    <row r="1451" spans="1:3" x14ac:dyDescent="0.25">
      <c r="A1451">
        <v>153769</v>
      </c>
      <c r="B1451" t="s">
        <v>6639</v>
      </c>
      <c r="C1451" s="47" t="s">
        <v>6640</v>
      </c>
    </row>
    <row r="1452" spans="1:3" x14ac:dyDescent="0.25">
      <c r="A1452">
        <v>153770</v>
      </c>
      <c r="B1452" t="s">
        <v>6641</v>
      </c>
      <c r="C1452" s="47" t="s">
        <v>6642</v>
      </c>
    </row>
    <row r="1453" spans="1:3" x14ac:dyDescent="0.25">
      <c r="A1453">
        <v>153771</v>
      </c>
      <c r="B1453" t="s">
        <v>6643</v>
      </c>
      <c r="C1453" s="47" t="s">
        <v>6644</v>
      </c>
    </row>
    <row r="1454" spans="1:3" x14ac:dyDescent="0.25">
      <c r="A1454">
        <v>153772</v>
      </c>
      <c r="B1454" t="s">
        <v>6645</v>
      </c>
      <c r="C1454" s="47" t="s">
        <v>6646</v>
      </c>
    </row>
    <row r="1455" spans="1:3" x14ac:dyDescent="0.25">
      <c r="A1455">
        <v>153773</v>
      </c>
      <c r="B1455" t="s">
        <v>6647</v>
      </c>
      <c r="C1455" s="47" t="s">
        <v>6648</v>
      </c>
    </row>
    <row r="1456" spans="1:3" x14ac:dyDescent="0.25">
      <c r="A1456">
        <v>153774</v>
      </c>
      <c r="B1456" t="s">
        <v>6649</v>
      </c>
      <c r="C1456" s="47" t="s">
        <v>6650</v>
      </c>
    </row>
    <row r="1457" spans="1:3" x14ac:dyDescent="0.25">
      <c r="A1457">
        <v>153775</v>
      </c>
      <c r="B1457" t="s">
        <v>6651</v>
      </c>
      <c r="C1457" s="47" t="s">
        <v>6652</v>
      </c>
    </row>
    <row r="1458" spans="1:3" x14ac:dyDescent="0.25">
      <c r="A1458">
        <v>153776</v>
      </c>
      <c r="B1458" t="s">
        <v>6653</v>
      </c>
      <c r="C1458" s="47" t="s">
        <v>6654</v>
      </c>
    </row>
    <row r="1459" spans="1:3" x14ac:dyDescent="0.25">
      <c r="A1459">
        <v>153777</v>
      </c>
      <c r="B1459" t="s">
        <v>6655</v>
      </c>
      <c r="C1459" s="47" t="s">
        <v>6656</v>
      </c>
    </row>
    <row r="1460" spans="1:3" x14ac:dyDescent="0.25">
      <c r="A1460">
        <v>153778</v>
      </c>
      <c r="B1460" t="s">
        <v>6657</v>
      </c>
      <c r="C1460" s="47" t="s">
        <v>6658</v>
      </c>
    </row>
    <row r="1461" spans="1:3" x14ac:dyDescent="0.25">
      <c r="A1461">
        <v>153779</v>
      </c>
      <c r="B1461" t="s">
        <v>6659</v>
      </c>
      <c r="C1461" s="47" t="s">
        <v>6660</v>
      </c>
    </row>
    <row r="1462" spans="1:3" x14ac:dyDescent="0.25">
      <c r="A1462">
        <v>153780</v>
      </c>
      <c r="B1462" t="s">
        <v>6661</v>
      </c>
      <c r="C1462" s="47" t="s">
        <v>6662</v>
      </c>
    </row>
    <row r="1463" spans="1:3" x14ac:dyDescent="0.25">
      <c r="A1463">
        <v>153781</v>
      </c>
      <c r="B1463" t="s">
        <v>6663</v>
      </c>
      <c r="C1463" s="47" t="s">
        <v>6664</v>
      </c>
    </row>
    <row r="1464" spans="1:3" x14ac:dyDescent="0.25">
      <c r="A1464">
        <v>153782</v>
      </c>
      <c r="B1464" t="s">
        <v>6665</v>
      </c>
      <c r="C1464" s="47" t="s">
        <v>6666</v>
      </c>
    </row>
    <row r="1465" spans="1:3" x14ac:dyDescent="0.25">
      <c r="A1465">
        <v>153783</v>
      </c>
      <c r="B1465" t="s">
        <v>6667</v>
      </c>
      <c r="C1465" s="47" t="s">
        <v>6668</v>
      </c>
    </row>
    <row r="1466" spans="1:3" x14ac:dyDescent="0.25">
      <c r="A1466">
        <v>153784</v>
      </c>
      <c r="B1466" t="s">
        <v>6669</v>
      </c>
      <c r="C1466" s="47" t="s">
        <v>6670</v>
      </c>
    </row>
    <row r="1467" spans="1:3" x14ac:dyDescent="0.25">
      <c r="A1467">
        <v>153785</v>
      </c>
      <c r="B1467" t="s">
        <v>6671</v>
      </c>
      <c r="C1467" s="47" t="s">
        <v>6672</v>
      </c>
    </row>
    <row r="1468" spans="1:3" x14ac:dyDescent="0.25">
      <c r="A1468">
        <v>153786</v>
      </c>
      <c r="B1468" t="s">
        <v>6673</v>
      </c>
      <c r="C1468" s="47" t="s">
        <v>6674</v>
      </c>
    </row>
    <row r="1469" spans="1:3" x14ac:dyDescent="0.25">
      <c r="A1469">
        <v>153787</v>
      </c>
      <c r="B1469" t="s">
        <v>6675</v>
      </c>
      <c r="C1469" s="47" t="s">
        <v>6676</v>
      </c>
    </row>
    <row r="1470" spans="1:3" x14ac:dyDescent="0.25">
      <c r="A1470">
        <v>153788</v>
      </c>
      <c r="B1470" t="s">
        <v>6677</v>
      </c>
      <c r="C1470" s="47" t="s">
        <v>6678</v>
      </c>
    </row>
    <row r="1471" spans="1:3" x14ac:dyDescent="0.25">
      <c r="A1471">
        <v>153789</v>
      </c>
      <c r="B1471" t="s">
        <v>6679</v>
      </c>
      <c r="C1471" s="47" t="s">
        <v>6680</v>
      </c>
    </row>
    <row r="1472" spans="1:3" x14ac:dyDescent="0.25">
      <c r="A1472">
        <v>153790</v>
      </c>
      <c r="B1472" t="s">
        <v>1418</v>
      </c>
      <c r="C1472" s="47" t="s">
        <v>6681</v>
      </c>
    </row>
    <row r="1473" spans="1:3" x14ac:dyDescent="0.25">
      <c r="A1473">
        <v>153791</v>
      </c>
      <c r="B1473" t="s">
        <v>6682</v>
      </c>
      <c r="C1473" s="47" t="s">
        <v>6683</v>
      </c>
    </row>
    <row r="1474" spans="1:3" x14ac:dyDescent="0.25">
      <c r="A1474">
        <v>153792</v>
      </c>
      <c r="B1474" t="s">
        <v>6684</v>
      </c>
      <c r="C1474" s="47" t="s">
        <v>6685</v>
      </c>
    </row>
    <row r="1475" spans="1:3" x14ac:dyDescent="0.25">
      <c r="A1475">
        <v>153793</v>
      </c>
      <c r="B1475" t="s">
        <v>6686</v>
      </c>
      <c r="C1475" s="47" t="s">
        <v>6687</v>
      </c>
    </row>
    <row r="1476" spans="1:3" x14ac:dyDescent="0.25">
      <c r="A1476">
        <v>153794</v>
      </c>
      <c r="B1476" t="s">
        <v>6688</v>
      </c>
      <c r="C1476" s="47" t="s">
        <v>6689</v>
      </c>
    </row>
    <row r="1477" spans="1:3" x14ac:dyDescent="0.25">
      <c r="A1477">
        <v>153795</v>
      </c>
      <c r="B1477" t="s">
        <v>6690</v>
      </c>
      <c r="C1477" s="47" t="s">
        <v>6691</v>
      </c>
    </row>
    <row r="1478" spans="1:3" x14ac:dyDescent="0.25">
      <c r="A1478">
        <v>153796</v>
      </c>
      <c r="B1478" t="s">
        <v>6692</v>
      </c>
      <c r="C1478" s="47" t="s">
        <v>6693</v>
      </c>
    </row>
    <row r="1479" spans="1:3" x14ac:dyDescent="0.25">
      <c r="A1479">
        <v>153797</v>
      </c>
      <c r="B1479" t="s">
        <v>6694</v>
      </c>
      <c r="C1479" s="47" t="s">
        <v>6695</v>
      </c>
    </row>
    <row r="1480" spans="1:3" x14ac:dyDescent="0.25">
      <c r="A1480">
        <v>153798</v>
      </c>
      <c r="B1480" t="s">
        <v>6696</v>
      </c>
      <c r="C1480" s="47" t="s">
        <v>6697</v>
      </c>
    </row>
    <row r="1481" spans="1:3" x14ac:dyDescent="0.25">
      <c r="A1481">
        <v>153799</v>
      </c>
      <c r="B1481" t="s">
        <v>6698</v>
      </c>
      <c r="C1481" s="47" t="s">
        <v>6699</v>
      </c>
    </row>
    <row r="1482" spans="1:3" x14ac:dyDescent="0.25">
      <c r="A1482">
        <v>153800</v>
      </c>
      <c r="B1482" t="s">
        <v>6700</v>
      </c>
      <c r="C1482" s="47" t="s">
        <v>6701</v>
      </c>
    </row>
    <row r="1483" spans="1:3" x14ac:dyDescent="0.25">
      <c r="A1483">
        <v>153801</v>
      </c>
      <c r="B1483" t="s">
        <v>6702</v>
      </c>
      <c r="C1483" s="47" t="s">
        <v>6703</v>
      </c>
    </row>
    <row r="1484" spans="1:3" x14ac:dyDescent="0.25">
      <c r="A1484">
        <v>153802</v>
      </c>
      <c r="B1484" t="s">
        <v>6704</v>
      </c>
      <c r="C1484" s="47" t="s">
        <v>6705</v>
      </c>
    </row>
    <row r="1485" spans="1:3" x14ac:dyDescent="0.25">
      <c r="A1485">
        <v>153803</v>
      </c>
      <c r="B1485" t="s">
        <v>1123</v>
      </c>
      <c r="C1485" s="47" t="s">
        <v>6706</v>
      </c>
    </row>
    <row r="1486" spans="1:3" x14ac:dyDescent="0.25">
      <c r="A1486">
        <v>153804</v>
      </c>
      <c r="B1486" t="s">
        <v>6707</v>
      </c>
      <c r="C1486" s="47" t="s">
        <v>6708</v>
      </c>
    </row>
    <row r="1487" spans="1:3" x14ac:dyDescent="0.25">
      <c r="A1487">
        <v>153805</v>
      </c>
      <c r="B1487" t="s">
        <v>6709</v>
      </c>
      <c r="C1487" s="47" t="s">
        <v>6710</v>
      </c>
    </row>
    <row r="1488" spans="1:3" x14ac:dyDescent="0.25">
      <c r="A1488">
        <v>153806</v>
      </c>
      <c r="B1488" t="s">
        <v>6711</v>
      </c>
      <c r="C1488" s="47" t="s">
        <v>6712</v>
      </c>
    </row>
    <row r="1489" spans="1:3" x14ac:dyDescent="0.25">
      <c r="A1489">
        <v>153807</v>
      </c>
      <c r="B1489" t="s">
        <v>6713</v>
      </c>
      <c r="C1489" s="47" t="s">
        <v>6714</v>
      </c>
    </row>
    <row r="1490" spans="1:3" x14ac:dyDescent="0.25">
      <c r="A1490">
        <v>153808</v>
      </c>
      <c r="B1490" t="s">
        <v>6715</v>
      </c>
      <c r="C1490" s="47" t="s">
        <v>6716</v>
      </c>
    </row>
    <row r="1491" spans="1:3" x14ac:dyDescent="0.25">
      <c r="A1491">
        <v>153809</v>
      </c>
      <c r="B1491" t="s">
        <v>6717</v>
      </c>
      <c r="C1491" s="47" t="s">
        <v>6718</v>
      </c>
    </row>
    <row r="1492" spans="1:3" x14ac:dyDescent="0.25">
      <c r="A1492">
        <v>153810</v>
      </c>
      <c r="B1492" t="s">
        <v>6719</v>
      </c>
      <c r="C1492" s="47" t="s">
        <v>6720</v>
      </c>
    </row>
    <row r="1493" spans="1:3" x14ac:dyDescent="0.25">
      <c r="A1493">
        <v>153811</v>
      </c>
      <c r="B1493" t="s">
        <v>6721</v>
      </c>
      <c r="C1493" s="47" t="s">
        <v>6722</v>
      </c>
    </row>
    <row r="1494" spans="1:3" x14ac:dyDescent="0.25">
      <c r="A1494">
        <v>153812</v>
      </c>
      <c r="B1494" t="s">
        <v>6723</v>
      </c>
      <c r="C1494" s="47" t="s">
        <v>6724</v>
      </c>
    </row>
    <row r="1495" spans="1:3" x14ac:dyDescent="0.25">
      <c r="A1495">
        <v>153813</v>
      </c>
      <c r="B1495" t="s">
        <v>6725</v>
      </c>
      <c r="C1495" s="47" t="s">
        <v>6726</v>
      </c>
    </row>
    <row r="1496" spans="1:3" x14ac:dyDescent="0.25">
      <c r="A1496">
        <v>153814</v>
      </c>
      <c r="B1496" t="s">
        <v>6727</v>
      </c>
      <c r="C1496" s="47" t="s">
        <v>6728</v>
      </c>
    </row>
    <row r="1497" spans="1:3" x14ac:dyDescent="0.25">
      <c r="A1497">
        <v>153815</v>
      </c>
      <c r="B1497" t="s">
        <v>6729</v>
      </c>
      <c r="C1497" s="47" t="s">
        <v>6730</v>
      </c>
    </row>
    <row r="1498" spans="1:3" x14ac:dyDescent="0.25">
      <c r="A1498">
        <v>153816</v>
      </c>
      <c r="B1498" t="s">
        <v>6731</v>
      </c>
      <c r="C1498" s="47" t="s">
        <v>6732</v>
      </c>
    </row>
    <row r="1499" spans="1:3" x14ac:dyDescent="0.25">
      <c r="A1499">
        <v>153817</v>
      </c>
      <c r="B1499" t="s">
        <v>6733</v>
      </c>
      <c r="C1499" s="47" t="s">
        <v>6734</v>
      </c>
    </row>
    <row r="1500" spans="1:3" x14ac:dyDescent="0.25">
      <c r="A1500">
        <v>153818</v>
      </c>
      <c r="B1500" t="s">
        <v>6735</v>
      </c>
      <c r="C1500" s="47" t="s">
        <v>6736</v>
      </c>
    </row>
    <row r="1501" spans="1:3" x14ac:dyDescent="0.25">
      <c r="A1501">
        <v>153819</v>
      </c>
      <c r="B1501" t="s">
        <v>6737</v>
      </c>
      <c r="C1501" s="47" t="s">
        <v>6738</v>
      </c>
    </row>
    <row r="1502" spans="1:3" x14ac:dyDescent="0.25">
      <c r="A1502">
        <v>153820</v>
      </c>
      <c r="B1502" t="s">
        <v>6739</v>
      </c>
      <c r="C1502" s="47" t="s">
        <v>6740</v>
      </c>
    </row>
    <row r="1503" spans="1:3" x14ac:dyDescent="0.25">
      <c r="A1503">
        <v>153821</v>
      </c>
      <c r="B1503" t="s">
        <v>6741</v>
      </c>
      <c r="C1503" s="47" t="s">
        <v>6742</v>
      </c>
    </row>
    <row r="1504" spans="1:3" x14ac:dyDescent="0.25">
      <c r="A1504">
        <v>153822</v>
      </c>
      <c r="B1504" t="s">
        <v>6743</v>
      </c>
      <c r="C1504" s="47" t="s">
        <v>6744</v>
      </c>
    </row>
    <row r="1505" spans="1:3" x14ac:dyDescent="0.25">
      <c r="A1505">
        <v>153823</v>
      </c>
      <c r="B1505" t="s">
        <v>6745</v>
      </c>
      <c r="C1505" s="47" t="s">
        <v>6746</v>
      </c>
    </row>
    <row r="1506" spans="1:3" x14ac:dyDescent="0.25">
      <c r="A1506">
        <v>153824</v>
      </c>
      <c r="B1506" t="s">
        <v>735</v>
      </c>
      <c r="C1506" s="47" t="s">
        <v>6747</v>
      </c>
    </row>
    <row r="1507" spans="1:3" x14ac:dyDescent="0.25">
      <c r="A1507">
        <v>153825</v>
      </c>
      <c r="B1507" t="s">
        <v>6748</v>
      </c>
      <c r="C1507" s="47" t="s">
        <v>6749</v>
      </c>
    </row>
    <row r="1508" spans="1:3" x14ac:dyDescent="0.25">
      <c r="A1508">
        <v>153826</v>
      </c>
      <c r="B1508" t="s">
        <v>214</v>
      </c>
      <c r="C1508" s="47" t="s">
        <v>6750</v>
      </c>
    </row>
    <row r="1509" spans="1:3" x14ac:dyDescent="0.25">
      <c r="A1509">
        <v>153827</v>
      </c>
      <c r="B1509" t="s">
        <v>6751</v>
      </c>
      <c r="C1509" s="47" t="s">
        <v>6752</v>
      </c>
    </row>
    <row r="1510" spans="1:3" x14ac:dyDescent="0.25">
      <c r="A1510">
        <v>153828</v>
      </c>
      <c r="B1510" t="s">
        <v>6753</v>
      </c>
      <c r="C1510" s="47" t="s">
        <v>6754</v>
      </c>
    </row>
    <row r="1511" spans="1:3" x14ac:dyDescent="0.25">
      <c r="A1511">
        <v>153829</v>
      </c>
      <c r="B1511" t="s">
        <v>6755</v>
      </c>
      <c r="C1511" s="47" t="s">
        <v>6756</v>
      </c>
    </row>
    <row r="1512" spans="1:3" x14ac:dyDescent="0.25">
      <c r="A1512">
        <v>153830</v>
      </c>
      <c r="B1512" t="s">
        <v>6757</v>
      </c>
      <c r="C1512" s="47" t="s">
        <v>6758</v>
      </c>
    </row>
    <row r="1513" spans="1:3" x14ac:dyDescent="0.25">
      <c r="A1513">
        <v>153831</v>
      </c>
      <c r="B1513" t="s">
        <v>6759</v>
      </c>
      <c r="C1513" s="47" t="s">
        <v>6760</v>
      </c>
    </row>
    <row r="1514" spans="1:3" x14ac:dyDescent="0.25">
      <c r="A1514">
        <v>153832</v>
      </c>
      <c r="B1514" t="s">
        <v>6761</v>
      </c>
      <c r="C1514" s="47" t="s">
        <v>6762</v>
      </c>
    </row>
    <row r="1515" spans="1:3" x14ac:dyDescent="0.25">
      <c r="A1515">
        <v>153833</v>
      </c>
      <c r="B1515" t="s">
        <v>6763</v>
      </c>
      <c r="C1515" s="47" t="s">
        <v>6764</v>
      </c>
    </row>
    <row r="1516" spans="1:3" x14ac:dyDescent="0.25">
      <c r="A1516">
        <v>153834</v>
      </c>
      <c r="B1516" t="s">
        <v>6765</v>
      </c>
      <c r="C1516" s="47" t="s">
        <v>6766</v>
      </c>
    </row>
    <row r="1517" spans="1:3" x14ac:dyDescent="0.25">
      <c r="A1517">
        <v>153835</v>
      </c>
      <c r="B1517" t="s">
        <v>6767</v>
      </c>
      <c r="C1517" s="47" t="s">
        <v>6768</v>
      </c>
    </row>
    <row r="1518" spans="1:3" x14ac:dyDescent="0.25">
      <c r="A1518">
        <v>153836</v>
      </c>
      <c r="B1518" t="s">
        <v>6769</v>
      </c>
      <c r="C1518" s="47" t="s">
        <v>6770</v>
      </c>
    </row>
    <row r="1519" spans="1:3" x14ac:dyDescent="0.25">
      <c r="A1519">
        <v>153837</v>
      </c>
      <c r="B1519" t="s">
        <v>6771</v>
      </c>
      <c r="C1519" s="47" t="s">
        <v>6772</v>
      </c>
    </row>
    <row r="1520" spans="1:3" x14ac:dyDescent="0.25">
      <c r="A1520">
        <v>153838</v>
      </c>
      <c r="B1520" t="s">
        <v>6773</v>
      </c>
      <c r="C1520" s="47" t="s">
        <v>6774</v>
      </c>
    </row>
    <row r="1521" spans="1:3" x14ac:dyDescent="0.25">
      <c r="A1521">
        <v>153839</v>
      </c>
      <c r="B1521" t="s">
        <v>6775</v>
      </c>
      <c r="C1521" s="47" t="s">
        <v>6776</v>
      </c>
    </row>
    <row r="1522" spans="1:3" x14ac:dyDescent="0.25">
      <c r="A1522">
        <v>153840</v>
      </c>
      <c r="B1522" t="s">
        <v>6777</v>
      </c>
      <c r="C1522" s="47" t="s">
        <v>6778</v>
      </c>
    </row>
    <row r="1523" spans="1:3" x14ac:dyDescent="0.25">
      <c r="A1523">
        <v>153841</v>
      </c>
      <c r="B1523" t="s">
        <v>6779</v>
      </c>
      <c r="C1523" s="47" t="s">
        <v>6780</v>
      </c>
    </row>
    <row r="1524" spans="1:3" x14ac:dyDescent="0.25">
      <c r="A1524">
        <v>153842</v>
      </c>
      <c r="B1524" t="s">
        <v>6781</v>
      </c>
      <c r="C1524" s="47" t="s">
        <v>6782</v>
      </c>
    </row>
    <row r="1525" spans="1:3" x14ac:dyDescent="0.25">
      <c r="A1525">
        <v>153843</v>
      </c>
      <c r="B1525" t="s">
        <v>6783</v>
      </c>
      <c r="C1525" s="47" t="s">
        <v>6784</v>
      </c>
    </row>
    <row r="1526" spans="1:3" x14ac:dyDescent="0.25">
      <c r="A1526">
        <v>153844</v>
      </c>
      <c r="B1526" t="s">
        <v>6785</v>
      </c>
      <c r="C1526" s="47" t="s">
        <v>6786</v>
      </c>
    </row>
    <row r="1527" spans="1:3" x14ac:dyDescent="0.25">
      <c r="A1527">
        <v>153845</v>
      </c>
      <c r="B1527" t="s">
        <v>6787</v>
      </c>
      <c r="C1527" s="47" t="s">
        <v>6788</v>
      </c>
    </row>
    <row r="1528" spans="1:3" x14ac:dyDescent="0.25">
      <c r="A1528">
        <v>153846</v>
      </c>
      <c r="B1528" t="s">
        <v>6789</v>
      </c>
      <c r="C1528" s="47" t="s">
        <v>6790</v>
      </c>
    </row>
    <row r="1529" spans="1:3" x14ac:dyDescent="0.25">
      <c r="A1529">
        <v>153847</v>
      </c>
      <c r="B1529" t="s">
        <v>6791</v>
      </c>
      <c r="C1529" s="47" t="s">
        <v>6792</v>
      </c>
    </row>
    <row r="1530" spans="1:3" x14ac:dyDescent="0.25">
      <c r="A1530">
        <v>153848</v>
      </c>
      <c r="B1530" t="s">
        <v>6793</v>
      </c>
      <c r="C1530" s="47" t="s">
        <v>6794</v>
      </c>
    </row>
    <row r="1531" spans="1:3" x14ac:dyDescent="0.25">
      <c r="A1531">
        <v>153849</v>
      </c>
      <c r="B1531" t="s">
        <v>6795</v>
      </c>
      <c r="C1531" s="47" t="s">
        <v>6796</v>
      </c>
    </row>
    <row r="1532" spans="1:3" x14ac:dyDescent="0.25">
      <c r="A1532">
        <v>153850</v>
      </c>
      <c r="B1532" t="s">
        <v>6797</v>
      </c>
      <c r="C1532" s="47" t="s">
        <v>6798</v>
      </c>
    </row>
    <row r="1533" spans="1:3" x14ac:dyDescent="0.25">
      <c r="A1533">
        <v>153851</v>
      </c>
      <c r="B1533" t="s">
        <v>6799</v>
      </c>
      <c r="C1533" s="47" t="s">
        <v>6800</v>
      </c>
    </row>
    <row r="1534" spans="1:3" x14ac:dyDescent="0.25">
      <c r="A1534">
        <v>153852</v>
      </c>
      <c r="B1534" t="s">
        <v>6801</v>
      </c>
      <c r="C1534" s="47" t="s">
        <v>6802</v>
      </c>
    </row>
    <row r="1535" spans="1:3" x14ac:dyDescent="0.25">
      <c r="A1535">
        <v>153853</v>
      </c>
      <c r="B1535" t="s">
        <v>611</v>
      </c>
      <c r="C1535" s="47" t="s">
        <v>6803</v>
      </c>
    </row>
    <row r="1536" spans="1:3" x14ac:dyDescent="0.25">
      <c r="A1536">
        <v>153854</v>
      </c>
      <c r="B1536" t="s">
        <v>6804</v>
      </c>
      <c r="C1536" s="47" t="s">
        <v>6805</v>
      </c>
    </row>
    <row r="1537" spans="1:3" x14ac:dyDescent="0.25">
      <c r="A1537">
        <v>153855</v>
      </c>
      <c r="B1537" t="s">
        <v>6806</v>
      </c>
      <c r="C1537" s="47" t="s">
        <v>6807</v>
      </c>
    </row>
    <row r="1538" spans="1:3" x14ac:dyDescent="0.25">
      <c r="A1538">
        <v>153856</v>
      </c>
      <c r="B1538" t="s">
        <v>6808</v>
      </c>
      <c r="C1538" s="47" t="s">
        <v>6809</v>
      </c>
    </row>
    <row r="1539" spans="1:3" x14ac:dyDescent="0.25">
      <c r="A1539">
        <v>153857</v>
      </c>
      <c r="B1539" t="s">
        <v>6810</v>
      </c>
      <c r="C1539" s="47" t="s">
        <v>6811</v>
      </c>
    </row>
    <row r="1540" spans="1:3" x14ac:dyDescent="0.25">
      <c r="A1540">
        <v>153858</v>
      </c>
      <c r="B1540" t="s">
        <v>6812</v>
      </c>
      <c r="C1540" s="47" t="s">
        <v>6813</v>
      </c>
    </row>
    <row r="1541" spans="1:3" x14ac:dyDescent="0.25">
      <c r="A1541">
        <v>153859</v>
      </c>
      <c r="B1541" t="s">
        <v>6814</v>
      </c>
      <c r="C1541" s="47" t="s">
        <v>6815</v>
      </c>
    </row>
    <row r="1542" spans="1:3" x14ac:dyDescent="0.25">
      <c r="A1542">
        <v>153860</v>
      </c>
      <c r="B1542" t="s">
        <v>6816</v>
      </c>
      <c r="C1542" s="47" t="s">
        <v>6817</v>
      </c>
    </row>
    <row r="1543" spans="1:3" x14ac:dyDescent="0.25">
      <c r="A1543">
        <v>153861</v>
      </c>
      <c r="B1543" t="s">
        <v>6818</v>
      </c>
      <c r="C1543" s="47" t="s">
        <v>6819</v>
      </c>
    </row>
    <row r="1544" spans="1:3" x14ac:dyDescent="0.25">
      <c r="A1544">
        <v>153862</v>
      </c>
      <c r="B1544" t="s">
        <v>6820</v>
      </c>
      <c r="C1544" s="47" t="s">
        <v>6821</v>
      </c>
    </row>
    <row r="1545" spans="1:3" x14ac:dyDescent="0.25">
      <c r="A1545">
        <v>153863</v>
      </c>
      <c r="B1545" t="s">
        <v>6822</v>
      </c>
      <c r="C1545" s="47" t="s">
        <v>6823</v>
      </c>
    </row>
    <row r="1546" spans="1:3" x14ac:dyDescent="0.25">
      <c r="A1546">
        <v>153864</v>
      </c>
      <c r="B1546" t="s">
        <v>6824</v>
      </c>
      <c r="C1546" s="47" t="s">
        <v>6825</v>
      </c>
    </row>
    <row r="1547" spans="1:3" x14ac:dyDescent="0.25">
      <c r="A1547">
        <v>153865</v>
      </c>
      <c r="B1547" t="s">
        <v>6826</v>
      </c>
      <c r="C1547" s="47" t="s">
        <v>6827</v>
      </c>
    </row>
    <row r="1548" spans="1:3" x14ac:dyDescent="0.25">
      <c r="A1548">
        <v>153866</v>
      </c>
      <c r="B1548" t="s">
        <v>6828</v>
      </c>
      <c r="C1548" s="47" t="s">
        <v>6829</v>
      </c>
    </row>
    <row r="1549" spans="1:3" x14ac:dyDescent="0.25">
      <c r="A1549">
        <v>153867</v>
      </c>
      <c r="B1549" t="s">
        <v>6830</v>
      </c>
      <c r="C1549" s="47" t="s">
        <v>6831</v>
      </c>
    </row>
    <row r="1550" spans="1:3" x14ac:dyDescent="0.25">
      <c r="A1550">
        <v>153868</v>
      </c>
      <c r="B1550" t="s">
        <v>938</v>
      </c>
      <c r="C1550" s="47" t="s">
        <v>6832</v>
      </c>
    </row>
    <row r="1551" spans="1:3" x14ac:dyDescent="0.25">
      <c r="A1551">
        <v>153869</v>
      </c>
      <c r="B1551" t="s">
        <v>6833</v>
      </c>
      <c r="C1551" s="47" t="s">
        <v>6834</v>
      </c>
    </row>
    <row r="1552" spans="1:3" x14ac:dyDescent="0.25">
      <c r="A1552">
        <v>153870</v>
      </c>
      <c r="B1552" t="s">
        <v>6835</v>
      </c>
      <c r="C1552" s="47" t="s">
        <v>6836</v>
      </c>
    </row>
    <row r="1553" spans="1:3" x14ac:dyDescent="0.25">
      <c r="A1553">
        <v>153871</v>
      </c>
      <c r="B1553" t="s">
        <v>6837</v>
      </c>
      <c r="C1553" s="47" t="s">
        <v>6838</v>
      </c>
    </row>
    <row r="1554" spans="1:3" x14ac:dyDescent="0.25">
      <c r="A1554">
        <v>153872</v>
      </c>
      <c r="B1554" t="s">
        <v>6839</v>
      </c>
      <c r="C1554" s="47" t="s">
        <v>6840</v>
      </c>
    </row>
    <row r="1555" spans="1:3" x14ac:dyDescent="0.25">
      <c r="A1555">
        <v>153873</v>
      </c>
      <c r="B1555" t="s">
        <v>6841</v>
      </c>
      <c r="C1555" s="47" t="s">
        <v>6842</v>
      </c>
    </row>
    <row r="1556" spans="1:3" x14ac:dyDescent="0.25">
      <c r="A1556">
        <v>153874</v>
      </c>
      <c r="B1556" t="s">
        <v>6843</v>
      </c>
      <c r="C1556" s="47" t="s">
        <v>6844</v>
      </c>
    </row>
    <row r="1557" spans="1:3" x14ac:dyDescent="0.25">
      <c r="A1557">
        <v>153875</v>
      </c>
      <c r="B1557" t="s">
        <v>6845</v>
      </c>
      <c r="C1557" s="47" t="s">
        <v>6846</v>
      </c>
    </row>
    <row r="1558" spans="1:3" x14ac:dyDescent="0.25">
      <c r="A1558">
        <v>153876</v>
      </c>
      <c r="B1558" t="s">
        <v>6847</v>
      </c>
      <c r="C1558" s="47" t="s">
        <v>6848</v>
      </c>
    </row>
    <row r="1559" spans="1:3" x14ac:dyDescent="0.25">
      <c r="A1559">
        <v>153877</v>
      </c>
      <c r="B1559" t="s">
        <v>6849</v>
      </c>
      <c r="C1559" s="47" t="s">
        <v>6850</v>
      </c>
    </row>
    <row r="1560" spans="1:3" x14ac:dyDescent="0.25">
      <c r="A1560">
        <v>153878</v>
      </c>
      <c r="B1560" t="s">
        <v>6851</v>
      </c>
      <c r="C1560" s="47" t="s">
        <v>6852</v>
      </c>
    </row>
    <row r="1561" spans="1:3" x14ac:dyDescent="0.25">
      <c r="A1561">
        <v>153879</v>
      </c>
      <c r="B1561" t="s">
        <v>6853</v>
      </c>
      <c r="C1561" s="47" t="s">
        <v>6854</v>
      </c>
    </row>
    <row r="1562" spans="1:3" x14ac:dyDescent="0.25">
      <c r="A1562">
        <v>153880</v>
      </c>
      <c r="B1562" t="s">
        <v>6855</v>
      </c>
      <c r="C1562" s="47" t="s">
        <v>6856</v>
      </c>
    </row>
    <row r="1563" spans="1:3" x14ac:dyDescent="0.25">
      <c r="A1563">
        <v>153881</v>
      </c>
      <c r="B1563" t="s">
        <v>6857</v>
      </c>
      <c r="C1563" s="47" t="s">
        <v>6858</v>
      </c>
    </row>
    <row r="1564" spans="1:3" x14ac:dyDescent="0.25">
      <c r="A1564">
        <v>153882</v>
      </c>
      <c r="B1564" t="s">
        <v>6859</v>
      </c>
      <c r="C1564" s="47" t="s">
        <v>6860</v>
      </c>
    </row>
    <row r="1565" spans="1:3" x14ac:dyDescent="0.25">
      <c r="A1565">
        <v>153883</v>
      </c>
      <c r="B1565" t="s">
        <v>6861</v>
      </c>
      <c r="C1565" s="47" t="s">
        <v>6862</v>
      </c>
    </row>
    <row r="1566" spans="1:3" x14ac:dyDescent="0.25">
      <c r="A1566">
        <v>153884</v>
      </c>
      <c r="B1566" t="s">
        <v>6863</v>
      </c>
      <c r="C1566" s="47" t="s">
        <v>6864</v>
      </c>
    </row>
    <row r="1567" spans="1:3" x14ac:dyDescent="0.25">
      <c r="A1567">
        <v>153885</v>
      </c>
      <c r="B1567" t="s">
        <v>6865</v>
      </c>
      <c r="C1567" s="47" t="s">
        <v>6866</v>
      </c>
    </row>
    <row r="1568" spans="1:3" x14ac:dyDescent="0.25">
      <c r="A1568">
        <v>153886</v>
      </c>
      <c r="B1568" t="s">
        <v>6867</v>
      </c>
      <c r="C1568" s="47" t="s">
        <v>6868</v>
      </c>
    </row>
    <row r="1569" spans="1:3" x14ac:dyDescent="0.25">
      <c r="A1569">
        <v>153887</v>
      </c>
      <c r="B1569" t="s">
        <v>6869</v>
      </c>
      <c r="C1569" s="47" t="s">
        <v>6870</v>
      </c>
    </row>
    <row r="1570" spans="1:3" x14ac:dyDescent="0.25">
      <c r="A1570">
        <v>153888</v>
      </c>
      <c r="B1570" t="s">
        <v>6871</v>
      </c>
      <c r="C1570" s="47" t="s">
        <v>6872</v>
      </c>
    </row>
    <row r="1571" spans="1:3" x14ac:dyDescent="0.25">
      <c r="A1571">
        <v>153889</v>
      </c>
      <c r="B1571" t="s">
        <v>6873</v>
      </c>
      <c r="C1571" s="47" t="s">
        <v>6874</v>
      </c>
    </row>
    <row r="1572" spans="1:3" x14ac:dyDescent="0.25">
      <c r="A1572">
        <v>153890</v>
      </c>
      <c r="B1572" t="s">
        <v>6875</v>
      </c>
      <c r="C1572" s="47" t="s">
        <v>6876</v>
      </c>
    </row>
    <row r="1573" spans="1:3" x14ac:dyDescent="0.25">
      <c r="A1573">
        <v>153891</v>
      </c>
      <c r="B1573" t="s">
        <v>6877</v>
      </c>
      <c r="C1573" s="47" t="s">
        <v>6878</v>
      </c>
    </row>
    <row r="1574" spans="1:3" x14ac:dyDescent="0.25">
      <c r="A1574">
        <v>153892</v>
      </c>
      <c r="B1574" t="s">
        <v>6879</v>
      </c>
      <c r="C1574" s="47" t="s">
        <v>6880</v>
      </c>
    </row>
    <row r="1575" spans="1:3" x14ac:dyDescent="0.25">
      <c r="A1575">
        <v>153893</v>
      </c>
      <c r="B1575" t="s">
        <v>593</v>
      </c>
      <c r="C1575" s="47" t="s">
        <v>6881</v>
      </c>
    </row>
    <row r="1576" spans="1:3" x14ac:dyDescent="0.25">
      <c r="A1576">
        <v>153894</v>
      </c>
      <c r="B1576" t="s">
        <v>6882</v>
      </c>
      <c r="C1576" s="47" t="s">
        <v>6883</v>
      </c>
    </row>
    <row r="1577" spans="1:3" x14ac:dyDescent="0.25">
      <c r="A1577">
        <v>153895</v>
      </c>
      <c r="B1577" t="s">
        <v>6884</v>
      </c>
      <c r="C1577" s="47" t="s">
        <v>6885</v>
      </c>
    </row>
    <row r="1578" spans="1:3" x14ac:dyDescent="0.25">
      <c r="A1578">
        <v>153896</v>
      </c>
      <c r="B1578" t="s">
        <v>6886</v>
      </c>
      <c r="C1578" s="47" t="s">
        <v>6887</v>
      </c>
    </row>
    <row r="1579" spans="1:3" x14ac:dyDescent="0.25">
      <c r="A1579">
        <v>153897</v>
      </c>
      <c r="B1579" t="s">
        <v>6888</v>
      </c>
      <c r="C1579" s="47" t="s">
        <v>6889</v>
      </c>
    </row>
    <row r="1580" spans="1:3" x14ac:dyDescent="0.25">
      <c r="A1580">
        <v>153898</v>
      </c>
      <c r="B1580" t="s">
        <v>6890</v>
      </c>
      <c r="C1580" s="47" t="s">
        <v>6891</v>
      </c>
    </row>
    <row r="1581" spans="1:3" x14ac:dyDescent="0.25">
      <c r="A1581">
        <v>153899</v>
      </c>
      <c r="B1581" t="s">
        <v>6892</v>
      </c>
      <c r="C1581" s="47" t="s">
        <v>6893</v>
      </c>
    </row>
    <row r="1582" spans="1:3" x14ac:dyDescent="0.25">
      <c r="A1582">
        <v>153900</v>
      </c>
      <c r="B1582" t="s">
        <v>569</v>
      </c>
      <c r="C1582" s="47" t="s">
        <v>6894</v>
      </c>
    </row>
    <row r="1583" spans="1:3" x14ac:dyDescent="0.25">
      <c r="A1583">
        <v>153901</v>
      </c>
      <c r="B1583" t="s">
        <v>6895</v>
      </c>
      <c r="C1583" s="47" t="s">
        <v>6896</v>
      </c>
    </row>
    <row r="1584" spans="1:3" x14ac:dyDescent="0.25">
      <c r="A1584">
        <v>153902</v>
      </c>
      <c r="B1584" t="s">
        <v>6897</v>
      </c>
      <c r="C1584" s="47" t="s">
        <v>6898</v>
      </c>
    </row>
    <row r="1585" spans="1:3" x14ac:dyDescent="0.25">
      <c r="A1585">
        <v>153903</v>
      </c>
      <c r="B1585" t="s">
        <v>6899</v>
      </c>
      <c r="C1585" s="47" t="s">
        <v>6900</v>
      </c>
    </row>
    <row r="1586" spans="1:3" x14ac:dyDescent="0.25">
      <c r="A1586">
        <v>153904</v>
      </c>
      <c r="B1586" t="s">
        <v>6901</v>
      </c>
      <c r="C1586" s="47" t="s">
        <v>6902</v>
      </c>
    </row>
    <row r="1587" spans="1:3" x14ac:dyDescent="0.25">
      <c r="A1587">
        <v>153905</v>
      </c>
      <c r="B1587" t="s">
        <v>6903</v>
      </c>
      <c r="C1587" s="47" t="s">
        <v>6904</v>
      </c>
    </row>
    <row r="1588" spans="1:3" x14ac:dyDescent="0.25">
      <c r="A1588">
        <v>153906</v>
      </c>
      <c r="B1588" t="s">
        <v>1547</v>
      </c>
      <c r="C1588" s="47" t="s">
        <v>6905</v>
      </c>
    </row>
    <row r="1589" spans="1:3" x14ac:dyDescent="0.25">
      <c r="A1589">
        <v>153907</v>
      </c>
      <c r="B1589" t="s">
        <v>6906</v>
      </c>
      <c r="C1589" s="47" t="s">
        <v>6907</v>
      </c>
    </row>
    <row r="1590" spans="1:3" x14ac:dyDescent="0.25">
      <c r="A1590">
        <v>153908</v>
      </c>
      <c r="B1590" t="s">
        <v>6908</v>
      </c>
      <c r="C1590" s="47" t="s">
        <v>6909</v>
      </c>
    </row>
    <row r="1591" spans="1:3" x14ac:dyDescent="0.25">
      <c r="A1591">
        <v>153909</v>
      </c>
      <c r="B1591" t="s">
        <v>6910</v>
      </c>
      <c r="C1591" s="47" t="s">
        <v>6911</v>
      </c>
    </row>
    <row r="1592" spans="1:3" x14ac:dyDescent="0.25">
      <c r="A1592">
        <v>153910</v>
      </c>
      <c r="B1592" t="s">
        <v>6912</v>
      </c>
      <c r="C1592" s="47" t="s">
        <v>6913</v>
      </c>
    </row>
    <row r="1593" spans="1:3" x14ac:dyDescent="0.25">
      <c r="A1593">
        <v>153911</v>
      </c>
      <c r="B1593" t="s">
        <v>6914</v>
      </c>
      <c r="C1593" s="47" t="s">
        <v>6915</v>
      </c>
    </row>
    <row r="1594" spans="1:3" x14ac:dyDescent="0.25">
      <c r="A1594">
        <v>153912</v>
      </c>
      <c r="B1594" t="s">
        <v>6916</v>
      </c>
      <c r="C1594" s="47" t="s">
        <v>6917</v>
      </c>
    </row>
    <row r="1595" spans="1:3" x14ac:dyDescent="0.25">
      <c r="A1595">
        <v>153913</v>
      </c>
      <c r="B1595" t="s">
        <v>6918</v>
      </c>
      <c r="C1595" s="47" t="s">
        <v>6919</v>
      </c>
    </row>
    <row r="1596" spans="1:3" x14ac:dyDescent="0.25">
      <c r="A1596">
        <v>153914</v>
      </c>
      <c r="B1596" t="s">
        <v>6920</v>
      </c>
      <c r="C1596" s="47" t="s">
        <v>6921</v>
      </c>
    </row>
    <row r="1597" spans="1:3" x14ac:dyDescent="0.25">
      <c r="A1597">
        <v>153915</v>
      </c>
      <c r="B1597" t="s">
        <v>6922</v>
      </c>
      <c r="C1597" s="47" t="s">
        <v>6923</v>
      </c>
    </row>
    <row r="1598" spans="1:3" x14ac:dyDescent="0.25">
      <c r="A1598">
        <v>153916</v>
      </c>
      <c r="B1598" t="s">
        <v>6924</v>
      </c>
      <c r="C1598" s="47" t="s">
        <v>6925</v>
      </c>
    </row>
    <row r="1599" spans="1:3" x14ac:dyDescent="0.25">
      <c r="A1599">
        <v>153917</v>
      </c>
      <c r="B1599" t="s">
        <v>6926</v>
      </c>
      <c r="C1599" s="47" t="s">
        <v>6927</v>
      </c>
    </row>
    <row r="1600" spans="1:3" x14ac:dyDescent="0.25">
      <c r="A1600">
        <v>153918</v>
      </c>
      <c r="B1600" t="s">
        <v>6928</v>
      </c>
      <c r="C1600" s="47" t="s">
        <v>6929</v>
      </c>
    </row>
    <row r="1601" spans="1:3" x14ac:dyDescent="0.25">
      <c r="A1601">
        <v>153919</v>
      </c>
      <c r="B1601" t="s">
        <v>6930</v>
      </c>
      <c r="C1601" s="47" t="s">
        <v>6931</v>
      </c>
    </row>
    <row r="1602" spans="1:3" x14ac:dyDescent="0.25">
      <c r="A1602">
        <v>153920</v>
      </c>
      <c r="B1602" t="s">
        <v>819</v>
      </c>
      <c r="C1602" s="47" t="s">
        <v>6932</v>
      </c>
    </row>
    <row r="1603" spans="1:3" x14ac:dyDescent="0.25">
      <c r="A1603">
        <v>153921</v>
      </c>
      <c r="B1603" t="s">
        <v>1700</v>
      </c>
      <c r="C1603" s="47" t="s">
        <v>6933</v>
      </c>
    </row>
    <row r="1604" spans="1:3" x14ac:dyDescent="0.25">
      <c r="A1604">
        <v>153922</v>
      </c>
      <c r="B1604" t="s">
        <v>1238</v>
      </c>
      <c r="C1604" s="47" t="s">
        <v>6934</v>
      </c>
    </row>
    <row r="1605" spans="1:3" x14ac:dyDescent="0.25">
      <c r="A1605">
        <v>153923</v>
      </c>
      <c r="B1605" t="s">
        <v>6935</v>
      </c>
      <c r="C1605" s="47" t="s">
        <v>6936</v>
      </c>
    </row>
    <row r="1606" spans="1:3" x14ac:dyDescent="0.25">
      <c r="A1606">
        <v>153924</v>
      </c>
      <c r="B1606" t="s">
        <v>6937</v>
      </c>
      <c r="C1606" s="47" t="s">
        <v>6938</v>
      </c>
    </row>
    <row r="1607" spans="1:3" x14ac:dyDescent="0.25">
      <c r="A1607">
        <v>153925</v>
      </c>
      <c r="B1607" t="s">
        <v>6939</v>
      </c>
      <c r="C1607" s="47" t="s">
        <v>6940</v>
      </c>
    </row>
    <row r="1608" spans="1:3" x14ac:dyDescent="0.25">
      <c r="A1608">
        <v>153926</v>
      </c>
      <c r="B1608" t="s">
        <v>6941</v>
      </c>
      <c r="C1608" s="47" t="s">
        <v>6942</v>
      </c>
    </row>
    <row r="1609" spans="1:3" x14ac:dyDescent="0.25">
      <c r="A1609">
        <v>153927</v>
      </c>
      <c r="B1609" t="s">
        <v>6943</v>
      </c>
      <c r="C1609" s="47" t="s">
        <v>6944</v>
      </c>
    </row>
    <row r="1610" spans="1:3" x14ac:dyDescent="0.25">
      <c r="A1610">
        <v>153928</v>
      </c>
      <c r="B1610" t="s">
        <v>6945</v>
      </c>
      <c r="C1610" s="47" t="s">
        <v>6946</v>
      </c>
    </row>
    <row r="1611" spans="1:3" x14ac:dyDescent="0.25">
      <c r="A1611">
        <v>153929</v>
      </c>
      <c r="B1611" t="s">
        <v>6947</v>
      </c>
      <c r="C1611" s="47" t="s">
        <v>6948</v>
      </c>
    </row>
    <row r="1612" spans="1:3" x14ac:dyDescent="0.25">
      <c r="A1612">
        <v>153930</v>
      </c>
      <c r="B1612" t="s">
        <v>6949</v>
      </c>
      <c r="C1612" s="47" t="s">
        <v>6950</v>
      </c>
    </row>
    <row r="1613" spans="1:3" x14ac:dyDescent="0.25">
      <c r="A1613">
        <v>153931</v>
      </c>
      <c r="B1613" t="s">
        <v>6951</v>
      </c>
      <c r="C1613" s="47" t="s">
        <v>6952</v>
      </c>
    </row>
    <row r="1614" spans="1:3" x14ac:dyDescent="0.25">
      <c r="A1614">
        <v>153932</v>
      </c>
      <c r="B1614" t="s">
        <v>6953</v>
      </c>
      <c r="C1614" s="47" t="s">
        <v>6954</v>
      </c>
    </row>
    <row r="1615" spans="1:3" x14ac:dyDescent="0.25">
      <c r="A1615">
        <v>153933</v>
      </c>
      <c r="B1615" t="s">
        <v>6955</v>
      </c>
      <c r="C1615" s="47" t="s">
        <v>6956</v>
      </c>
    </row>
    <row r="1616" spans="1:3" x14ac:dyDescent="0.25">
      <c r="A1616">
        <v>153934</v>
      </c>
      <c r="B1616" t="s">
        <v>1318</v>
      </c>
      <c r="C1616" s="47" t="s">
        <v>6957</v>
      </c>
    </row>
    <row r="1617" spans="1:3" x14ac:dyDescent="0.25">
      <c r="A1617">
        <v>153935</v>
      </c>
      <c r="B1617" t="s">
        <v>6958</v>
      </c>
      <c r="C1617" s="47" t="s">
        <v>6959</v>
      </c>
    </row>
    <row r="1618" spans="1:3" x14ac:dyDescent="0.25">
      <c r="A1618">
        <v>153936</v>
      </c>
      <c r="B1618" t="s">
        <v>6960</v>
      </c>
      <c r="C1618" s="47" t="s">
        <v>6961</v>
      </c>
    </row>
    <row r="1619" spans="1:3" x14ac:dyDescent="0.25">
      <c r="A1619">
        <v>153937</v>
      </c>
      <c r="B1619" t="s">
        <v>6962</v>
      </c>
      <c r="C1619" s="47" t="s">
        <v>6963</v>
      </c>
    </row>
    <row r="1620" spans="1:3" x14ac:dyDescent="0.25">
      <c r="A1620">
        <v>153938</v>
      </c>
      <c r="B1620" t="s">
        <v>6964</v>
      </c>
      <c r="C1620" s="47" t="s">
        <v>6965</v>
      </c>
    </row>
    <row r="1621" spans="1:3" x14ac:dyDescent="0.25">
      <c r="A1621">
        <v>153939</v>
      </c>
      <c r="B1621" t="s">
        <v>6966</v>
      </c>
      <c r="C1621" s="47" t="s">
        <v>6967</v>
      </c>
    </row>
    <row r="1622" spans="1:3" x14ac:dyDescent="0.25">
      <c r="A1622">
        <v>153940</v>
      </c>
      <c r="B1622" t="s">
        <v>6968</v>
      </c>
      <c r="C1622" s="47" t="s">
        <v>6969</v>
      </c>
    </row>
    <row r="1623" spans="1:3" x14ac:dyDescent="0.25">
      <c r="A1623">
        <v>153941</v>
      </c>
      <c r="B1623" t="s">
        <v>6970</v>
      </c>
      <c r="C1623" s="47" t="s">
        <v>6971</v>
      </c>
    </row>
    <row r="1624" spans="1:3" x14ac:dyDescent="0.25">
      <c r="A1624">
        <v>153942</v>
      </c>
      <c r="B1624" t="s">
        <v>6972</v>
      </c>
      <c r="C1624" s="47" t="s">
        <v>6973</v>
      </c>
    </row>
    <row r="1625" spans="1:3" x14ac:dyDescent="0.25">
      <c r="A1625">
        <v>153943</v>
      </c>
      <c r="B1625" t="s">
        <v>6974</v>
      </c>
      <c r="C1625" s="47" t="s">
        <v>6975</v>
      </c>
    </row>
    <row r="1626" spans="1:3" x14ac:dyDescent="0.25">
      <c r="A1626">
        <v>153944</v>
      </c>
      <c r="B1626" t="s">
        <v>6976</v>
      </c>
      <c r="C1626" s="47" t="s">
        <v>6977</v>
      </c>
    </row>
    <row r="1627" spans="1:3" x14ac:dyDescent="0.25">
      <c r="A1627">
        <v>153945</v>
      </c>
      <c r="B1627" t="s">
        <v>6978</v>
      </c>
      <c r="C1627" s="47" t="s">
        <v>6979</v>
      </c>
    </row>
    <row r="1628" spans="1:3" x14ac:dyDescent="0.25">
      <c r="A1628">
        <v>153946</v>
      </c>
      <c r="B1628" t="s">
        <v>6980</v>
      </c>
      <c r="C1628" s="47" t="s">
        <v>6981</v>
      </c>
    </row>
    <row r="1629" spans="1:3" x14ac:dyDescent="0.25">
      <c r="A1629">
        <v>153947</v>
      </c>
      <c r="B1629" t="s">
        <v>6982</v>
      </c>
      <c r="C1629" s="47" t="s">
        <v>6983</v>
      </c>
    </row>
    <row r="1630" spans="1:3" x14ac:dyDescent="0.25">
      <c r="A1630">
        <v>153948</v>
      </c>
      <c r="B1630" t="s">
        <v>6984</v>
      </c>
      <c r="C1630" s="47" t="s">
        <v>6985</v>
      </c>
    </row>
    <row r="1631" spans="1:3" x14ac:dyDescent="0.25">
      <c r="A1631">
        <v>153949</v>
      </c>
      <c r="B1631" t="s">
        <v>6986</v>
      </c>
      <c r="C1631" s="47" t="s">
        <v>6987</v>
      </c>
    </row>
    <row r="1632" spans="1:3" x14ac:dyDescent="0.25">
      <c r="A1632">
        <v>153950</v>
      </c>
      <c r="B1632" t="s">
        <v>6988</v>
      </c>
      <c r="C1632" s="47" t="s">
        <v>6989</v>
      </c>
    </row>
    <row r="1633" spans="1:3" x14ac:dyDescent="0.25">
      <c r="A1633">
        <v>153951</v>
      </c>
      <c r="B1633" t="s">
        <v>6990</v>
      </c>
      <c r="C1633" s="47" t="s">
        <v>6991</v>
      </c>
    </row>
    <row r="1634" spans="1:3" x14ac:dyDescent="0.25">
      <c r="A1634">
        <v>153952</v>
      </c>
      <c r="B1634" t="s">
        <v>6992</v>
      </c>
      <c r="C1634" s="47" t="s">
        <v>6993</v>
      </c>
    </row>
    <row r="1635" spans="1:3" x14ac:dyDescent="0.25">
      <c r="A1635">
        <v>153953</v>
      </c>
      <c r="B1635" t="s">
        <v>6994</v>
      </c>
      <c r="C1635" s="47" t="s">
        <v>6995</v>
      </c>
    </row>
    <row r="1636" spans="1:3" x14ac:dyDescent="0.25">
      <c r="A1636">
        <v>153954</v>
      </c>
      <c r="B1636" t="s">
        <v>6996</v>
      </c>
      <c r="C1636" s="47" t="s">
        <v>6997</v>
      </c>
    </row>
    <row r="1637" spans="1:3" x14ac:dyDescent="0.25">
      <c r="A1637">
        <v>153955</v>
      </c>
      <c r="B1637" t="s">
        <v>6998</v>
      </c>
      <c r="C1637" s="47" t="s">
        <v>6999</v>
      </c>
    </row>
    <row r="1638" spans="1:3" x14ac:dyDescent="0.25">
      <c r="A1638">
        <v>153956</v>
      </c>
      <c r="B1638" t="s">
        <v>7000</v>
      </c>
      <c r="C1638" s="47" t="s">
        <v>7001</v>
      </c>
    </row>
    <row r="1639" spans="1:3" x14ac:dyDescent="0.25">
      <c r="A1639">
        <v>153957</v>
      </c>
      <c r="B1639" t="s">
        <v>7002</v>
      </c>
      <c r="C1639" s="47" t="s">
        <v>7003</v>
      </c>
    </row>
    <row r="1640" spans="1:3" x14ac:dyDescent="0.25">
      <c r="A1640">
        <v>153958</v>
      </c>
      <c r="B1640" t="s">
        <v>7004</v>
      </c>
      <c r="C1640" s="47" t="s">
        <v>7005</v>
      </c>
    </row>
    <row r="1641" spans="1:3" x14ac:dyDescent="0.25">
      <c r="A1641">
        <v>153959</v>
      </c>
      <c r="B1641" t="s">
        <v>7006</v>
      </c>
      <c r="C1641" s="47" t="s">
        <v>7007</v>
      </c>
    </row>
    <row r="1642" spans="1:3" x14ac:dyDescent="0.25">
      <c r="A1642">
        <v>153960</v>
      </c>
      <c r="B1642" t="s">
        <v>7008</v>
      </c>
      <c r="C1642" s="47" t="s">
        <v>7009</v>
      </c>
    </row>
    <row r="1643" spans="1:3" x14ac:dyDescent="0.25">
      <c r="A1643">
        <v>153961</v>
      </c>
      <c r="B1643" t="s">
        <v>7010</v>
      </c>
      <c r="C1643" s="47" t="s">
        <v>7011</v>
      </c>
    </row>
    <row r="1644" spans="1:3" x14ac:dyDescent="0.25">
      <c r="A1644">
        <v>153962</v>
      </c>
      <c r="B1644" t="s">
        <v>7012</v>
      </c>
      <c r="C1644" s="47" t="s">
        <v>7013</v>
      </c>
    </row>
    <row r="1645" spans="1:3" x14ac:dyDescent="0.25">
      <c r="A1645">
        <v>153963</v>
      </c>
      <c r="B1645" t="s">
        <v>7014</v>
      </c>
      <c r="C1645" s="47" t="s">
        <v>7015</v>
      </c>
    </row>
    <row r="1646" spans="1:3" x14ac:dyDescent="0.25">
      <c r="A1646">
        <v>153964</v>
      </c>
      <c r="B1646" t="s">
        <v>7016</v>
      </c>
      <c r="C1646" s="47" t="s">
        <v>7017</v>
      </c>
    </row>
    <row r="1647" spans="1:3" x14ac:dyDescent="0.25">
      <c r="A1647">
        <v>153965</v>
      </c>
      <c r="B1647" t="s">
        <v>7018</v>
      </c>
      <c r="C1647" s="47" t="s">
        <v>7019</v>
      </c>
    </row>
    <row r="1648" spans="1:3" x14ac:dyDescent="0.25">
      <c r="A1648">
        <v>153966</v>
      </c>
      <c r="B1648" t="s">
        <v>7020</v>
      </c>
      <c r="C1648" s="47" t="s">
        <v>7021</v>
      </c>
    </row>
    <row r="1649" spans="1:3" x14ac:dyDescent="0.25">
      <c r="A1649">
        <v>153967</v>
      </c>
      <c r="B1649" t="s">
        <v>7022</v>
      </c>
      <c r="C1649" s="47" t="s">
        <v>7023</v>
      </c>
    </row>
    <row r="1650" spans="1:3" x14ac:dyDescent="0.25">
      <c r="A1650">
        <v>153968</v>
      </c>
      <c r="B1650" t="s">
        <v>7024</v>
      </c>
      <c r="C1650" s="47" t="s">
        <v>7025</v>
      </c>
    </row>
    <row r="1651" spans="1:3" x14ac:dyDescent="0.25">
      <c r="A1651">
        <v>153969</v>
      </c>
      <c r="B1651" t="s">
        <v>7026</v>
      </c>
      <c r="C1651" s="47" t="s">
        <v>7027</v>
      </c>
    </row>
    <row r="1652" spans="1:3" x14ac:dyDescent="0.25">
      <c r="A1652">
        <v>153970</v>
      </c>
      <c r="B1652" t="s">
        <v>7028</v>
      </c>
      <c r="C1652" s="47" t="s">
        <v>7029</v>
      </c>
    </row>
    <row r="1653" spans="1:3" x14ac:dyDescent="0.25">
      <c r="A1653">
        <v>153971</v>
      </c>
      <c r="B1653" t="s">
        <v>7030</v>
      </c>
      <c r="C1653" s="47" t="s">
        <v>7031</v>
      </c>
    </row>
    <row r="1654" spans="1:3" x14ac:dyDescent="0.25">
      <c r="A1654">
        <v>153972</v>
      </c>
      <c r="B1654" t="s">
        <v>7032</v>
      </c>
      <c r="C1654" s="47" t="s">
        <v>7033</v>
      </c>
    </row>
    <row r="1655" spans="1:3" x14ac:dyDescent="0.25">
      <c r="A1655">
        <v>153973</v>
      </c>
      <c r="B1655" t="s">
        <v>7034</v>
      </c>
      <c r="C1655" s="47" t="s">
        <v>7035</v>
      </c>
    </row>
    <row r="1656" spans="1:3" x14ac:dyDescent="0.25">
      <c r="A1656">
        <v>153974</v>
      </c>
      <c r="B1656" t="s">
        <v>7036</v>
      </c>
      <c r="C1656" s="47" t="s">
        <v>7037</v>
      </c>
    </row>
    <row r="1657" spans="1:3" x14ac:dyDescent="0.25">
      <c r="A1657">
        <v>153975</v>
      </c>
      <c r="B1657" t="s">
        <v>7038</v>
      </c>
      <c r="C1657" s="47" t="s">
        <v>7039</v>
      </c>
    </row>
    <row r="1658" spans="1:3" x14ac:dyDescent="0.25">
      <c r="A1658">
        <v>153976</v>
      </c>
      <c r="B1658" t="s">
        <v>7040</v>
      </c>
      <c r="C1658" s="47" t="s">
        <v>7041</v>
      </c>
    </row>
    <row r="1659" spans="1:3" x14ac:dyDescent="0.25">
      <c r="A1659">
        <v>153977</v>
      </c>
      <c r="B1659" t="s">
        <v>7042</v>
      </c>
      <c r="C1659" s="47" t="s">
        <v>7043</v>
      </c>
    </row>
    <row r="1660" spans="1:3" x14ac:dyDescent="0.25">
      <c r="A1660">
        <v>153978</v>
      </c>
      <c r="B1660" t="s">
        <v>7044</v>
      </c>
      <c r="C1660" s="47" t="s">
        <v>7045</v>
      </c>
    </row>
    <row r="1661" spans="1:3" x14ac:dyDescent="0.25">
      <c r="A1661">
        <v>153979</v>
      </c>
      <c r="B1661" t="s">
        <v>1422</v>
      </c>
      <c r="C1661" s="47" t="s">
        <v>7046</v>
      </c>
    </row>
    <row r="1662" spans="1:3" x14ac:dyDescent="0.25">
      <c r="A1662">
        <v>153980</v>
      </c>
      <c r="B1662" t="s">
        <v>7047</v>
      </c>
      <c r="C1662" s="47" t="s">
        <v>7048</v>
      </c>
    </row>
    <row r="1663" spans="1:3" x14ac:dyDescent="0.25">
      <c r="A1663">
        <v>153981</v>
      </c>
      <c r="B1663" t="s">
        <v>7049</v>
      </c>
      <c r="C1663" s="47" t="s">
        <v>7050</v>
      </c>
    </row>
    <row r="1664" spans="1:3" x14ac:dyDescent="0.25">
      <c r="A1664">
        <v>153982</v>
      </c>
      <c r="B1664" t="s">
        <v>7051</v>
      </c>
      <c r="C1664" s="47" t="s">
        <v>7052</v>
      </c>
    </row>
    <row r="1665" spans="1:3" x14ac:dyDescent="0.25">
      <c r="A1665">
        <v>153983</v>
      </c>
      <c r="B1665" t="s">
        <v>7053</v>
      </c>
      <c r="C1665" s="47" t="s">
        <v>7054</v>
      </c>
    </row>
    <row r="1666" spans="1:3" x14ac:dyDescent="0.25">
      <c r="A1666">
        <v>153984</v>
      </c>
      <c r="B1666" t="s">
        <v>7055</v>
      </c>
      <c r="C1666" s="47" t="s">
        <v>7056</v>
      </c>
    </row>
    <row r="1667" spans="1:3" x14ac:dyDescent="0.25">
      <c r="A1667">
        <v>153985</v>
      </c>
      <c r="B1667" t="s">
        <v>7057</v>
      </c>
      <c r="C1667" s="47" t="s">
        <v>7058</v>
      </c>
    </row>
    <row r="1668" spans="1:3" x14ac:dyDescent="0.25">
      <c r="A1668">
        <v>153986</v>
      </c>
      <c r="B1668" t="s">
        <v>681</v>
      </c>
      <c r="C1668" s="47" t="s">
        <v>7059</v>
      </c>
    </row>
    <row r="1669" spans="1:3" x14ac:dyDescent="0.25">
      <c r="A1669">
        <v>153987</v>
      </c>
      <c r="B1669" t="s">
        <v>7060</v>
      </c>
      <c r="C1669" s="47" t="s">
        <v>7061</v>
      </c>
    </row>
    <row r="1670" spans="1:3" x14ac:dyDescent="0.25">
      <c r="A1670">
        <v>153988</v>
      </c>
      <c r="B1670" t="s">
        <v>7062</v>
      </c>
      <c r="C1670" s="47" t="s">
        <v>7063</v>
      </c>
    </row>
    <row r="1671" spans="1:3" x14ac:dyDescent="0.25">
      <c r="A1671">
        <v>153989</v>
      </c>
      <c r="B1671" t="s">
        <v>7064</v>
      </c>
      <c r="C1671" s="47" t="s">
        <v>7065</v>
      </c>
    </row>
    <row r="1672" spans="1:3" x14ac:dyDescent="0.25">
      <c r="A1672">
        <v>153990</v>
      </c>
      <c r="B1672" t="s">
        <v>7066</v>
      </c>
      <c r="C1672" s="47" t="s">
        <v>7067</v>
      </c>
    </row>
    <row r="1673" spans="1:3" x14ac:dyDescent="0.25">
      <c r="A1673">
        <v>153991</v>
      </c>
      <c r="B1673" t="s">
        <v>1580</v>
      </c>
      <c r="C1673" s="47" t="s">
        <v>7068</v>
      </c>
    </row>
    <row r="1674" spans="1:3" x14ac:dyDescent="0.25">
      <c r="A1674">
        <v>153992</v>
      </c>
      <c r="B1674" t="s">
        <v>7069</v>
      </c>
      <c r="C1674" s="47" t="s">
        <v>7070</v>
      </c>
    </row>
    <row r="1675" spans="1:3" x14ac:dyDescent="0.25">
      <c r="A1675">
        <v>153993</v>
      </c>
      <c r="B1675" t="s">
        <v>7071</v>
      </c>
      <c r="C1675" s="47" t="s">
        <v>7072</v>
      </c>
    </row>
    <row r="1676" spans="1:3" x14ac:dyDescent="0.25">
      <c r="A1676">
        <v>153994</v>
      </c>
      <c r="B1676" t="s">
        <v>7073</v>
      </c>
      <c r="C1676" s="47" t="s">
        <v>7074</v>
      </c>
    </row>
    <row r="1677" spans="1:3" x14ac:dyDescent="0.25">
      <c r="A1677">
        <v>153995</v>
      </c>
      <c r="B1677" t="s">
        <v>7075</v>
      </c>
      <c r="C1677" s="47" t="s">
        <v>7076</v>
      </c>
    </row>
    <row r="1678" spans="1:3" x14ac:dyDescent="0.25">
      <c r="A1678">
        <v>153996</v>
      </c>
      <c r="B1678" t="s">
        <v>7077</v>
      </c>
      <c r="C1678" s="47" t="s">
        <v>7078</v>
      </c>
    </row>
    <row r="1679" spans="1:3" x14ac:dyDescent="0.25">
      <c r="A1679">
        <v>153997</v>
      </c>
      <c r="B1679" t="s">
        <v>7079</v>
      </c>
      <c r="C1679" s="47" t="s">
        <v>7080</v>
      </c>
    </row>
    <row r="1680" spans="1:3" x14ac:dyDescent="0.25">
      <c r="A1680">
        <v>153998</v>
      </c>
      <c r="B1680" t="s">
        <v>7081</v>
      </c>
      <c r="C1680" s="47" t="s">
        <v>7082</v>
      </c>
    </row>
    <row r="1681" spans="1:3" x14ac:dyDescent="0.25">
      <c r="A1681">
        <v>153999</v>
      </c>
      <c r="B1681" t="s">
        <v>7083</v>
      </c>
      <c r="C1681" s="47" t="s">
        <v>7084</v>
      </c>
    </row>
    <row r="1682" spans="1:3" x14ac:dyDescent="0.25">
      <c r="A1682">
        <v>154000</v>
      </c>
      <c r="B1682" t="s">
        <v>7085</v>
      </c>
      <c r="C1682" s="47" t="s">
        <v>7086</v>
      </c>
    </row>
    <row r="1683" spans="1:3" x14ac:dyDescent="0.25">
      <c r="A1683">
        <v>154001</v>
      </c>
      <c r="B1683" t="s">
        <v>7087</v>
      </c>
      <c r="C1683" s="47" t="s">
        <v>7088</v>
      </c>
    </row>
    <row r="1684" spans="1:3" x14ac:dyDescent="0.25">
      <c r="A1684">
        <v>154002</v>
      </c>
      <c r="B1684" t="s">
        <v>7089</v>
      </c>
      <c r="C1684" s="47" t="s">
        <v>7090</v>
      </c>
    </row>
    <row r="1685" spans="1:3" x14ac:dyDescent="0.25">
      <c r="A1685">
        <v>154003</v>
      </c>
      <c r="B1685" t="s">
        <v>7091</v>
      </c>
      <c r="C1685" s="47" t="s">
        <v>7092</v>
      </c>
    </row>
    <row r="1686" spans="1:3" x14ac:dyDescent="0.25">
      <c r="A1686">
        <v>154004</v>
      </c>
      <c r="B1686" t="s">
        <v>7093</v>
      </c>
      <c r="C1686" s="47" t="s">
        <v>7094</v>
      </c>
    </row>
    <row r="1687" spans="1:3" x14ac:dyDescent="0.25">
      <c r="A1687">
        <v>154005</v>
      </c>
      <c r="B1687" t="s">
        <v>639</v>
      </c>
      <c r="C1687" s="47" t="s">
        <v>7095</v>
      </c>
    </row>
    <row r="1688" spans="1:3" x14ac:dyDescent="0.25">
      <c r="A1688">
        <v>154006</v>
      </c>
      <c r="B1688" t="s">
        <v>7096</v>
      </c>
      <c r="C1688" s="47" t="s">
        <v>7097</v>
      </c>
    </row>
    <row r="1689" spans="1:3" x14ac:dyDescent="0.25">
      <c r="A1689">
        <v>154007</v>
      </c>
      <c r="B1689" t="s">
        <v>7098</v>
      </c>
      <c r="C1689" s="47" t="s">
        <v>7099</v>
      </c>
    </row>
    <row r="1690" spans="1:3" x14ac:dyDescent="0.25">
      <c r="A1690">
        <v>154008</v>
      </c>
      <c r="B1690" t="s">
        <v>7100</v>
      </c>
      <c r="C1690" s="47" t="s">
        <v>7101</v>
      </c>
    </row>
    <row r="1691" spans="1:3" x14ac:dyDescent="0.25">
      <c r="A1691">
        <v>154009</v>
      </c>
      <c r="B1691" t="s">
        <v>7102</v>
      </c>
      <c r="C1691" s="47" t="s">
        <v>7103</v>
      </c>
    </row>
    <row r="1692" spans="1:3" x14ac:dyDescent="0.25">
      <c r="A1692">
        <v>154010</v>
      </c>
      <c r="B1692" t="s">
        <v>1194</v>
      </c>
      <c r="C1692" s="47" t="s">
        <v>7104</v>
      </c>
    </row>
    <row r="1693" spans="1:3" x14ac:dyDescent="0.25">
      <c r="A1693">
        <v>154011</v>
      </c>
      <c r="B1693" t="s">
        <v>7105</v>
      </c>
      <c r="C1693" s="47" t="s">
        <v>7106</v>
      </c>
    </row>
    <row r="1694" spans="1:3" x14ac:dyDescent="0.25">
      <c r="A1694">
        <v>154012</v>
      </c>
      <c r="B1694" t="s">
        <v>7107</v>
      </c>
      <c r="C1694" s="47" t="s">
        <v>7108</v>
      </c>
    </row>
    <row r="1695" spans="1:3" x14ac:dyDescent="0.25">
      <c r="A1695">
        <v>154013</v>
      </c>
      <c r="B1695" t="s">
        <v>7109</v>
      </c>
      <c r="C1695" s="47" t="s">
        <v>7110</v>
      </c>
    </row>
    <row r="1696" spans="1:3" x14ac:dyDescent="0.25">
      <c r="A1696">
        <v>154014</v>
      </c>
      <c r="B1696" t="s">
        <v>7111</v>
      </c>
      <c r="C1696" s="47" t="s">
        <v>7112</v>
      </c>
    </row>
    <row r="1697" spans="1:3" x14ac:dyDescent="0.25">
      <c r="A1697">
        <v>154015</v>
      </c>
      <c r="B1697" t="s">
        <v>7113</v>
      </c>
      <c r="C1697" s="47" t="s">
        <v>7114</v>
      </c>
    </row>
    <row r="1698" spans="1:3" x14ac:dyDescent="0.25">
      <c r="A1698">
        <v>154016</v>
      </c>
      <c r="B1698" t="s">
        <v>7115</v>
      </c>
      <c r="C1698" s="47" t="s">
        <v>7116</v>
      </c>
    </row>
    <row r="1699" spans="1:3" x14ac:dyDescent="0.25">
      <c r="A1699">
        <v>154017</v>
      </c>
      <c r="B1699" t="s">
        <v>7117</v>
      </c>
      <c r="C1699" s="47" t="s">
        <v>7118</v>
      </c>
    </row>
    <row r="1700" spans="1:3" x14ac:dyDescent="0.25">
      <c r="A1700">
        <v>154018</v>
      </c>
      <c r="B1700" t="s">
        <v>7119</v>
      </c>
      <c r="C1700" s="47" t="s">
        <v>7120</v>
      </c>
    </row>
    <row r="1701" spans="1:3" x14ac:dyDescent="0.25">
      <c r="A1701">
        <v>154019</v>
      </c>
      <c r="B1701" t="s">
        <v>7121</v>
      </c>
      <c r="C1701" s="47" t="s">
        <v>7122</v>
      </c>
    </row>
    <row r="1702" spans="1:3" x14ac:dyDescent="0.25">
      <c r="A1702">
        <v>154020</v>
      </c>
      <c r="B1702" t="s">
        <v>7123</v>
      </c>
      <c r="C1702" s="47" t="s">
        <v>7124</v>
      </c>
    </row>
    <row r="1703" spans="1:3" x14ac:dyDescent="0.25">
      <c r="A1703">
        <v>154021</v>
      </c>
      <c r="B1703" t="s">
        <v>7125</v>
      </c>
      <c r="C1703" s="47" t="s">
        <v>7126</v>
      </c>
    </row>
    <row r="1704" spans="1:3" x14ac:dyDescent="0.25">
      <c r="A1704">
        <v>154022</v>
      </c>
      <c r="B1704" t="s">
        <v>7127</v>
      </c>
      <c r="C1704" s="47" t="s">
        <v>7128</v>
      </c>
    </row>
    <row r="1705" spans="1:3" x14ac:dyDescent="0.25">
      <c r="A1705">
        <v>154023</v>
      </c>
      <c r="B1705" t="s">
        <v>7129</v>
      </c>
      <c r="C1705" s="47" t="s">
        <v>7130</v>
      </c>
    </row>
    <row r="1706" spans="1:3" x14ac:dyDescent="0.25">
      <c r="A1706">
        <v>154024</v>
      </c>
      <c r="B1706" t="s">
        <v>7131</v>
      </c>
      <c r="C1706" s="47" t="s">
        <v>7132</v>
      </c>
    </row>
    <row r="1707" spans="1:3" x14ac:dyDescent="0.25">
      <c r="A1707">
        <v>154025</v>
      </c>
      <c r="B1707" t="s">
        <v>7133</v>
      </c>
      <c r="C1707" s="47" t="s">
        <v>7134</v>
      </c>
    </row>
    <row r="1708" spans="1:3" x14ac:dyDescent="0.25">
      <c r="A1708">
        <v>154026</v>
      </c>
      <c r="B1708" t="s">
        <v>7135</v>
      </c>
      <c r="C1708" s="47" t="s">
        <v>7136</v>
      </c>
    </row>
    <row r="1709" spans="1:3" x14ac:dyDescent="0.25">
      <c r="A1709">
        <v>154027</v>
      </c>
      <c r="B1709" t="s">
        <v>7137</v>
      </c>
      <c r="C1709" s="47" t="s">
        <v>7138</v>
      </c>
    </row>
    <row r="1710" spans="1:3" x14ac:dyDescent="0.25">
      <c r="A1710">
        <v>154028</v>
      </c>
      <c r="B1710" t="s">
        <v>7139</v>
      </c>
      <c r="C1710" s="47" t="s">
        <v>7140</v>
      </c>
    </row>
    <row r="1711" spans="1:3" x14ac:dyDescent="0.25">
      <c r="A1711">
        <v>154029</v>
      </c>
      <c r="B1711" t="s">
        <v>7141</v>
      </c>
      <c r="C1711" s="47" t="s">
        <v>7142</v>
      </c>
    </row>
    <row r="1712" spans="1:3" x14ac:dyDescent="0.25">
      <c r="A1712">
        <v>154030</v>
      </c>
      <c r="B1712" t="s">
        <v>7143</v>
      </c>
      <c r="C1712" s="47" t="s">
        <v>7144</v>
      </c>
    </row>
    <row r="1713" spans="1:3" x14ac:dyDescent="0.25">
      <c r="A1713">
        <v>154031</v>
      </c>
      <c r="B1713" t="s">
        <v>7145</v>
      </c>
      <c r="C1713" s="47" t="s">
        <v>7146</v>
      </c>
    </row>
    <row r="1714" spans="1:3" x14ac:dyDescent="0.25">
      <c r="A1714">
        <v>154032</v>
      </c>
      <c r="B1714" t="s">
        <v>7147</v>
      </c>
      <c r="C1714" s="47" t="s">
        <v>7148</v>
      </c>
    </row>
    <row r="1715" spans="1:3" x14ac:dyDescent="0.25">
      <c r="A1715">
        <v>154033</v>
      </c>
      <c r="B1715" t="s">
        <v>7149</v>
      </c>
      <c r="C1715" s="47" t="s">
        <v>7150</v>
      </c>
    </row>
    <row r="1716" spans="1:3" x14ac:dyDescent="0.25">
      <c r="A1716">
        <v>154034</v>
      </c>
      <c r="B1716" t="s">
        <v>7151</v>
      </c>
      <c r="C1716" s="47" t="s">
        <v>7152</v>
      </c>
    </row>
    <row r="1717" spans="1:3" x14ac:dyDescent="0.25">
      <c r="A1717">
        <v>154035</v>
      </c>
      <c r="B1717" t="s">
        <v>7153</v>
      </c>
      <c r="C1717" s="47" t="s">
        <v>7154</v>
      </c>
    </row>
    <row r="1718" spans="1:3" x14ac:dyDescent="0.25">
      <c r="A1718">
        <v>154036</v>
      </c>
      <c r="B1718" t="s">
        <v>7155</v>
      </c>
      <c r="C1718" s="47" t="s">
        <v>7156</v>
      </c>
    </row>
    <row r="1719" spans="1:3" x14ac:dyDescent="0.25">
      <c r="A1719">
        <v>154037</v>
      </c>
      <c r="B1719" t="s">
        <v>7157</v>
      </c>
      <c r="C1719" s="47" t="s">
        <v>7158</v>
      </c>
    </row>
    <row r="1720" spans="1:3" x14ac:dyDescent="0.25">
      <c r="A1720">
        <v>154038</v>
      </c>
      <c r="B1720" t="s">
        <v>7159</v>
      </c>
      <c r="C1720" s="47" t="s">
        <v>7160</v>
      </c>
    </row>
    <row r="1721" spans="1:3" x14ac:dyDescent="0.25">
      <c r="A1721">
        <v>154039</v>
      </c>
      <c r="B1721" t="s">
        <v>7161</v>
      </c>
      <c r="C1721" s="47" t="s">
        <v>7162</v>
      </c>
    </row>
    <row r="1722" spans="1:3" x14ac:dyDescent="0.25">
      <c r="A1722">
        <v>154040</v>
      </c>
      <c r="B1722" t="s">
        <v>7163</v>
      </c>
      <c r="C1722" s="47" t="s">
        <v>7164</v>
      </c>
    </row>
    <row r="1723" spans="1:3" x14ac:dyDescent="0.25">
      <c r="A1723">
        <v>154041</v>
      </c>
      <c r="B1723" t="s">
        <v>988</v>
      </c>
      <c r="C1723" s="47" t="s">
        <v>7165</v>
      </c>
    </row>
    <row r="1724" spans="1:3" x14ac:dyDescent="0.25">
      <c r="A1724">
        <v>154042</v>
      </c>
      <c r="B1724" t="s">
        <v>1381</v>
      </c>
      <c r="C1724" s="47" t="s">
        <v>7166</v>
      </c>
    </row>
    <row r="1725" spans="1:3" x14ac:dyDescent="0.25">
      <c r="A1725">
        <v>154043</v>
      </c>
      <c r="B1725" t="s">
        <v>7167</v>
      </c>
      <c r="C1725" s="47" t="s">
        <v>7168</v>
      </c>
    </row>
    <row r="1726" spans="1:3" x14ac:dyDescent="0.25">
      <c r="A1726">
        <v>154044</v>
      </c>
      <c r="B1726" t="s">
        <v>7169</v>
      </c>
      <c r="C1726" s="47" t="s">
        <v>7170</v>
      </c>
    </row>
    <row r="1727" spans="1:3" x14ac:dyDescent="0.25">
      <c r="A1727">
        <v>154045</v>
      </c>
      <c r="B1727" t="s">
        <v>7171</v>
      </c>
      <c r="C1727" s="47" t="s">
        <v>7172</v>
      </c>
    </row>
    <row r="1728" spans="1:3" x14ac:dyDescent="0.25">
      <c r="A1728">
        <v>154046</v>
      </c>
      <c r="B1728" t="s">
        <v>7173</v>
      </c>
      <c r="C1728" s="47" t="s">
        <v>7174</v>
      </c>
    </row>
    <row r="1729" spans="1:3" x14ac:dyDescent="0.25">
      <c r="A1729">
        <v>154047</v>
      </c>
      <c r="B1729" t="s">
        <v>7175</v>
      </c>
      <c r="C1729" s="47" t="s">
        <v>7176</v>
      </c>
    </row>
    <row r="1730" spans="1:3" x14ac:dyDescent="0.25">
      <c r="A1730">
        <v>154048</v>
      </c>
      <c r="B1730" t="s">
        <v>7177</v>
      </c>
      <c r="C1730" s="47" t="s">
        <v>7178</v>
      </c>
    </row>
    <row r="1731" spans="1:3" x14ac:dyDescent="0.25">
      <c r="A1731">
        <v>154049</v>
      </c>
      <c r="B1731" t="s">
        <v>7179</v>
      </c>
      <c r="C1731" s="47" t="s">
        <v>7180</v>
      </c>
    </row>
    <row r="1732" spans="1:3" x14ac:dyDescent="0.25">
      <c r="A1732">
        <v>154050</v>
      </c>
      <c r="B1732" t="s">
        <v>7181</v>
      </c>
      <c r="C1732" s="47" t="s">
        <v>7182</v>
      </c>
    </row>
    <row r="1733" spans="1:3" x14ac:dyDescent="0.25">
      <c r="A1733">
        <v>154051</v>
      </c>
      <c r="B1733" t="s">
        <v>7183</v>
      </c>
      <c r="C1733" s="47" t="s">
        <v>7184</v>
      </c>
    </row>
    <row r="1734" spans="1:3" x14ac:dyDescent="0.25">
      <c r="A1734">
        <v>154052</v>
      </c>
      <c r="B1734" t="s">
        <v>7185</v>
      </c>
      <c r="C1734" s="47" t="s">
        <v>7186</v>
      </c>
    </row>
    <row r="1735" spans="1:3" x14ac:dyDescent="0.25">
      <c r="A1735">
        <v>154053</v>
      </c>
      <c r="B1735" t="s">
        <v>7187</v>
      </c>
      <c r="C1735" s="47" t="s">
        <v>7188</v>
      </c>
    </row>
    <row r="1736" spans="1:3" x14ac:dyDescent="0.25">
      <c r="A1736">
        <v>154054</v>
      </c>
      <c r="B1736" t="s">
        <v>7189</v>
      </c>
      <c r="C1736" s="47" t="s">
        <v>7190</v>
      </c>
    </row>
    <row r="1737" spans="1:3" x14ac:dyDescent="0.25">
      <c r="A1737">
        <v>154055</v>
      </c>
      <c r="B1737" t="s">
        <v>7191</v>
      </c>
      <c r="C1737" s="47" t="s">
        <v>7192</v>
      </c>
    </row>
    <row r="1738" spans="1:3" x14ac:dyDescent="0.25">
      <c r="A1738">
        <v>154056</v>
      </c>
      <c r="B1738" t="s">
        <v>7193</v>
      </c>
      <c r="C1738" s="47" t="s">
        <v>7194</v>
      </c>
    </row>
    <row r="1739" spans="1:3" x14ac:dyDescent="0.25">
      <c r="A1739">
        <v>154057</v>
      </c>
      <c r="B1739" t="s">
        <v>7195</v>
      </c>
      <c r="C1739" s="47" t="s">
        <v>7196</v>
      </c>
    </row>
    <row r="1740" spans="1:3" x14ac:dyDescent="0.25">
      <c r="A1740">
        <v>154058</v>
      </c>
      <c r="B1740" t="s">
        <v>7197</v>
      </c>
      <c r="C1740" s="47" t="s">
        <v>7198</v>
      </c>
    </row>
    <row r="1741" spans="1:3" x14ac:dyDescent="0.25">
      <c r="A1741">
        <v>154059</v>
      </c>
      <c r="B1741" t="s">
        <v>7199</v>
      </c>
      <c r="C1741" s="47" t="s">
        <v>7200</v>
      </c>
    </row>
    <row r="1742" spans="1:3" x14ac:dyDescent="0.25">
      <c r="A1742">
        <v>154060</v>
      </c>
      <c r="B1742" t="s">
        <v>7201</v>
      </c>
      <c r="C1742" s="47" t="s">
        <v>7202</v>
      </c>
    </row>
    <row r="1743" spans="1:3" x14ac:dyDescent="0.25">
      <c r="A1743">
        <v>154061</v>
      </c>
      <c r="B1743" t="s">
        <v>7203</v>
      </c>
      <c r="C1743" s="47" t="s">
        <v>7204</v>
      </c>
    </row>
    <row r="1744" spans="1:3" x14ac:dyDescent="0.25">
      <c r="A1744">
        <v>154062</v>
      </c>
      <c r="B1744" t="s">
        <v>7205</v>
      </c>
      <c r="C1744" s="47" t="s">
        <v>7206</v>
      </c>
    </row>
    <row r="1745" spans="1:3" x14ac:dyDescent="0.25">
      <c r="A1745">
        <v>154063</v>
      </c>
      <c r="B1745" t="s">
        <v>7207</v>
      </c>
      <c r="C1745" s="47" t="s">
        <v>7208</v>
      </c>
    </row>
    <row r="1746" spans="1:3" x14ac:dyDescent="0.25">
      <c r="A1746">
        <v>154064</v>
      </c>
      <c r="B1746" t="s">
        <v>7209</v>
      </c>
      <c r="C1746" s="47" t="s">
        <v>7210</v>
      </c>
    </row>
    <row r="1747" spans="1:3" x14ac:dyDescent="0.25">
      <c r="A1747">
        <v>154065</v>
      </c>
      <c r="B1747" t="s">
        <v>7211</v>
      </c>
      <c r="C1747" s="47" t="s">
        <v>7212</v>
      </c>
    </row>
    <row r="1748" spans="1:3" x14ac:dyDescent="0.25">
      <c r="A1748">
        <v>154066</v>
      </c>
      <c r="B1748" t="s">
        <v>7213</v>
      </c>
      <c r="C1748" s="47" t="s">
        <v>7214</v>
      </c>
    </row>
    <row r="1749" spans="1:3" x14ac:dyDescent="0.25">
      <c r="A1749">
        <v>154067</v>
      </c>
      <c r="B1749" t="s">
        <v>7215</v>
      </c>
      <c r="C1749" s="47" t="s">
        <v>7216</v>
      </c>
    </row>
    <row r="1750" spans="1:3" x14ac:dyDescent="0.25">
      <c r="A1750">
        <v>154068</v>
      </c>
      <c r="B1750" t="s">
        <v>7217</v>
      </c>
      <c r="C1750" s="47" t="s">
        <v>7218</v>
      </c>
    </row>
    <row r="1751" spans="1:3" x14ac:dyDescent="0.25">
      <c r="A1751">
        <v>154069</v>
      </c>
      <c r="B1751" t="s">
        <v>7219</v>
      </c>
      <c r="C1751" s="47" t="s">
        <v>7220</v>
      </c>
    </row>
    <row r="1752" spans="1:3" x14ac:dyDescent="0.25">
      <c r="A1752">
        <v>154070</v>
      </c>
      <c r="B1752" t="s">
        <v>7221</v>
      </c>
      <c r="C1752" s="47" t="s">
        <v>7222</v>
      </c>
    </row>
    <row r="1753" spans="1:3" x14ac:dyDescent="0.25">
      <c r="A1753">
        <v>154071</v>
      </c>
      <c r="B1753" t="s">
        <v>7223</v>
      </c>
      <c r="C1753" s="47" t="s">
        <v>7224</v>
      </c>
    </row>
    <row r="1754" spans="1:3" x14ac:dyDescent="0.25">
      <c r="A1754">
        <v>154072</v>
      </c>
      <c r="B1754" t="s">
        <v>7225</v>
      </c>
      <c r="C1754" s="47" t="s">
        <v>7226</v>
      </c>
    </row>
    <row r="1755" spans="1:3" x14ac:dyDescent="0.25">
      <c r="A1755">
        <v>154073</v>
      </c>
      <c r="B1755" t="s">
        <v>7227</v>
      </c>
      <c r="C1755" s="47" t="s">
        <v>7228</v>
      </c>
    </row>
    <row r="1756" spans="1:3" x14ac:dyDescent="0.25">
      <c r="A1756">
        <v>154074</v>
      </c>
      <c r="B1756" t="s">
        <v>7229</v>
      </c>
      <c r="C1756" s="47" t="s">
        <v>7230</v>
      </c>
    </row>
    <row r="1757" spans="1:3" x14ac:dyDescent="0.25">
      <c r="A1757">
        <v>154075</v>
      </c>
      <c r="B1757" t="s">
        <v>7231</v>
      </c>
      <c r="C1757" s="47" t="s">
        <v>7232</v>
      </c>
    </row>
    <row r="1758" spans="1:3" x14ac:dyDescent="0.25">
      <c r="A1758">
        <v>154076</v>
      </c>
      <c r="B1758" t="s">
        <v>7233</v>
      </c>
      <c r="C1758" s="47" t="s">
        <v>7234</v>
      </c>
    </row>
    <row r="1759" spans="1:3" x14ac:dyDescent="0.25">
      <c r="A1759">
        <v>154077</v>
      </c>
      <c r="B1759" t="s">
        <v>7235</v>
      </c>
      <c r="C1759" s="47" t="s">
        <v>7236</v>
      </c>
    </row>
    <row r="1760" spans="1:3" x14ac:dyDescent="0.25">
      <c r="A1760">
        <v>154078</v>
      </c>
      <c r="B1760" t="s">
        <v>7237</v>
      </c>
      <c r="C1760" s="47" t="s">
        <v>7238</v>
      </c>
    </row>
    <row r="1761" spans="1:3" x14ac:dyDescent="0.25">
      <c r="A1761">
        <v>154079</v>
      </c>
      <c r="B1761" t="s">
        <v>7239</v>
      </c>
      <c r="C1761" s="47" t="s">
        <v>7240</v>
      </c>
    </row>
    <row r="1762" spans="1:3" x14ac:dyDescent="0.25">
      <c r="A1762">
        <v>154080</v>
      </c>
      <c r="B1762" t="s">
        <v>7241</v>
      </c>
      <c r="C1762" s="47" t="s">
        <v>7242</v>
      </c>
    </row>
    <row r="1763" spans="1:3" x14ac:dyDescent="0.25">
      <c r="A1763">
        <v>154081</v>
      </c>
      <c r="B1763" t="s">
        <v>7243</v>
      </c>
      <c r="C1763" s="47" t="s">
        <v>7244</v>
      </c>
    </row>
    <row r="1764" spans="1:3" x14ac:dyDescent="0.25">
      <c r="A1764">
        <v>154082</v>
      </c>
      <c r="B1764" t="s">
        <v>7245</v>
      </c>
      <c r="C1764" s="47" t="s">
        <v>7246</v>
      </c>
    </row>
    <row r="1765" spans="1:3" x14ac:dyDescent="0.25">
      <c r="A1765">
        <v>154083</v>
      </c>
      <c r="B1765" t="s">
        <v>7247</v>
      </c>
      <c r="C1765" s="47" t="s">
        <v>7248</v>
      </c>
    </row>
    <row r="1766" spans="1:3" x14ac:dyDescent="0.25">
      <c r="A1766">
        <v>154084</v>
      </c>
      <c r="B1766" t="s">
        <v>7249</v>
      </c>
      <c r="C1766" s="47" t="s">
        <v>7250</v>
      </c>
    </row>
    <row r="1767" spans="1:3" x14ac:dyDescent="0.25">
      <c r="A1767">
        <v>154085</v>
      </c>
      <c r="B1767" t="s">
        <v>7251</v>
      </c>
      <c r="C1767" s="47" t="s">
        <v>7252</v>
      </c>
    </row>
    <row r="1768" spans="1:3" x14ac:dyDescent="0.25">
      <c r="A1768">
        <v>154086</v>
      </c>
      <c r="B1768" t="s">
        <v>7253</v>
      </c>
      <c r="C1768" s="47" t="s">
        <v>7254</v>
      </c>
    </row>
    <row r="1769" spans="1:3" x14ac:dyDescent="0.25">
      <c r="A1769">
        <v>154087</v>
      </c>
      <c r="B1769" t="s">
        <v>7255</v>
      </c>
      <c r="C1769" s="47" t="s">
        <v>7256</v>
      </c>
    </row>
    <row r="1770" spans="1:3" x14ac:dyDescent="0.25">
      <c r="A1770">
        <v>154088</v>
      </c>
      <c r="B1770" t="s">
        <v>7257</v>
      </c>
      <c r="C1770" s="47" t="s">
        <v>7258</v>
      </c>
    </row>
    <row r="1771" spans="1:3" x14ac:dyDescent="0.25">
      <c r="A1771">
        <v>154089</v>
      </c>
      <c r="B1771" t="s">
        <v>7259</v>
      </c>
      <c r="C1771" s="47" t="s">
        <v>7260</v>
      </c>
    </row>
    <row r="1772" spans="1:3" x14ac:dyDescent="0.25">
      <c r="A1772">
        <v>154090</v>
      </c>
      <c r="B1772" t="s">
        <v>7261</v>
      </c>
      <c r="C1772" s="47" t="s">
        <v>7262</v>
      </c>
    </row>
    <row r="1773" spans="1:3" x14ac:dyDescent="0.25">
      <c r="A1773">
        <v>154091</v>
      </c>
      <c r="B1773" t="s">
        <v>7263</v>
      </c>
      <c r="C1773" s="47" t="s">
        <v>7264</v>
      </c>
    </row>
    <row r="1774" spans="1:3" x14ac:dyDescent="0.25">
      <c r="A1774">
        <v>154092</v>
      </c>
      <c r="B1774" t="s">
        <v>7265</v>
      </c>
      <c r="C1774" s="47" t="s">
        <v>7266</v>
      </c>
    </row>
    <row r="1775" spans="1:3" x14ac:dyDescent="0.25">
      <c r="A1775">
        <v>154093</v>
      </c>
      <c r="B1775" t="s">
        <v>7267</v>
      </c>
      <c r="C1775" s="47" t="s">
        <v>7268</v>
      </c>
    </row>
    <row r="1776" spans="1:3" x14ac:dyDescent="0.25">
      <c r="A1776">
        <v>154094</v>
      </c>
      <c r="B1776" t="s">
        <v>7269</v>
      </c>
      <c r="C1776" s="47" t="s">
        <v>7270</v>
      </c>
    </row>
    <row r="1777" spans="1:3" x14ac:dyDescent="0.25">
      <c r="A1777">
        <v>154095</v>
      </c>
      <c r="B1777" t="s">
        <v>7271</v>
      </c>
      <c r="C1777" s="47" t="s">
        <v>7272</v>
      </c>
    </row>
    <row r="1778" spans="1:3" x14ac:dyDescent="0.25">
      <c r="A1778">
        <v>154096</v>
      </c>
      <c r="B1778" t="s">
        <v>7273</v>
      </c>
      <c r="C1778" s="47" t="s">
        <v>7274</v>
      </c>
    </row>
    <row r="1779" spans="1:3" x14ac:dyDescent="0.25">
      <c r="A1779">
        <v>154097</v>
      </c>
      <c r="B1779" t="s">
        <v>7275</v>
      </c>
      <c r="C1779" s="47" t="s">
        <v>7276</v>
      </c>
    </row>
    <row r="1780" spans="1:3" x14ac:dyDescent="0.25">
      <c r="A1780">
        <v>154098</v>
      </c>
      <c r="B1780" t="s">
        <v>7277</v>
      </c>
      <c r="C1780" s="47" t="s">
        <v>7278</v>
      </c>
    </row>
    <row r="1781" spans="1:3" x14ac:dyDescent="0.25">
      <c r="A1781">
        <v>154099</v>
      </c>
      <c r="B1781" t="s">
        <v>7279</v>
      </c>
      <c r="C1781" s="47" t="s">
        <v>7280</v>
      </c>
    </row>
    <row r="1782" spans="1:3" x14ac:dyDescent="0.25">
      <c r="A1782">
        <v>154100</v>
      </c>
      <c r="B1782" t="s">
        <v>7281</v>
      </c>
      <c r="C1782" s="47" t="s">
        <v>7282</v>
      </c>
    </row>
    <row r="1783" spans="1:3" x14ac:dyDescent="0.25">
      <c r="A1783">
        <v>154101</v>
      </c>
      <c r="B1783" t="s">
        <v>7283</v>
      </c>
      <c r="C1783" s="47" t="s">
        <v>7284</v>
      </c>
    </row>
    <row r="1784" spans="1:3" x14ac:dyDescent="0.25">
      <c r="A1784">
        <v>154102</v>
      </c>
      <c r="B1784" t="s">
        <v>7285</v>
      </c>
      <c r="C1784" s="47" t="s">
        <v>7286</v>
      </c>
    </row>
    <row r="1785" spans="1:3" x14ac:dyDescent="0.25">
      <c r="A1785">
        <v>154103</v>
      </c>
      <c r="B1785" t="s">
        <v>7287</v>
      </c>
      <c r="C1785" s="47" t="s">
        <v>7288</v>
      </c>
    </row>
    <row r="1786" spans="1:3" x14ac:dyDescent="0.25">
      <c r="A1786">
        <v>154104</v>
      </c>
      <c r="B1786" t="s">
        <v>7289</v>
      </c>
      <c r="C1786" s="47" t="s">
        <v>7290</v>
      </c>
    </row>
    <row r="1787" spans="1:3" x14ac:dyDescent="0.25">
      <c r="A1787">
        <v>154105</v>
      </c>
      <c r="B1787" t="s">
        <v>7291</v>
      </c>
      <c r="C1787" s="47" t="s">
        <v>7292</v>
      </c>
    </row>
    <row r="1788" spans="1:3" x14ac:dyDescent="0.25">
      <c r="A1788">
        <v>154106</v>
      </c>
      <c r="B1788" t="s">
        <v>1475</v>
      </c>
      <c r="C1788" s="47" t="s">
        <v>7293</v>
      </c>
    </row>
    <row r="1789" spans="1:3" x14ac:dyDescent="0.25">
      <c r="A1789">
        <v>154107</v>
      </c>
      <c r="B1789" t="s">
        <v>7294</v>
      </c>
      <c r="C1789" s="47" t="s">
        <v>7295</v>
      </c>
    </row>
    <row r="1790" spans="1:3" x14ac:dyDescent="0.25">
      <c r="A1790">
        <v>154108</v>
      </c>
      <c r="B1790" t="s">
        <v>7296</v>
      </c>
      <c r="C1790" s="47" t="s">
        <v>7297</v>
      </c>
    </row>
    <row r="1791" spans="1:3" x14ac:dyDescent="0.25">
      <c r="A1791">
        <v>154109</v>
      </c>
      <c r="B1791" t="s">
        <v>7298</v>
      </c>
      <c r="C1791" s="47" t="s">
        <v>7299</v>
      </c>
    </row>
    <row r="1792" spans="1:3" x14ac:dyDescent="0.25">
      <c r="A1792">
        <v>154110</v>
      </c>
      <c r="B1792" t="s">
        <v>7300</v>
      </c>
      <c r="C1792" s="47" t="s">
        <v>7301</v>
      </c>
    </row>
    <row r="1793" spans="1:3" x14ac:dyDescent="0.25">
      <c r="A1793">
        <v>154111</v>
      </c>
      <c r="B1793" t="s">
        <v>7302</v>
      </c>
      <c r="C1793" s="47" t="s">
        <v>7303</v>
      </c>
    </row>
    <row r="1794" spans="1:3" x14ac:dyDescent="0.25">
      <c r="A1794">
        <v>154112</v>
      </c>
      <c r="B1794" t="s">
        <v>7304</v>
      </c>
      <c r="C1794" s="47" t="s">
        <v>4728</v>
      </c>
    </row>
    <row r="1795" spans="1:3" x14ac:dyDescent="0.25">
      <c r="A1795">
        <v>154113</v>
      </c>
      <c r="B1795" t="s">
        <v>7305</v>
      </c>
      <c r="C1795" s="47" t="s">
        <v>7306</v>
      </c>
    </row>
    <row r="1796" spans="1:3" x14ac:dyDescent="0.25">
      <c r="A1796">
        <v>154114</v>
      </c>
      <c r="B1796" t="s">
        <v>7307</v>
      </c>
      <c r="C1796" s="47" t="s">
        <v>4725</v>
      </c>
    </row>
    <row r="1797" spans="1:3" x14ac:dyDescent="0.25">
      <c r="A1797">
        <v>154115</v>
      </c>
      <c r="B1797" t="s">
        <v>7308</v>
      </c>
      <c r="C1797" s="47" t="s">
        <v>7309</v>
      </c>
    </row>
    <row r="1798" spans="1:3" x14ac:dyDescent="0.25">
      <c r="A1798">
        <v>154116</v>
      </c>
      <c r="B1798" t="s">
        <v>7310</v>
      </c>
      <c r="C1798" s="47" t="s">
        <v>7311</v>
      </c>
    </row>
    <row r="1799" spans="1:3" x14ac:dyDescent="0.25">
      <c r="A1799">
        <v>154117</v>
      </c>
      <c r="B1799" t="s">
        <v>7312</v>
      </c>
      <c r="C1799" s="47" t="s">
        <v>7313</v>
      </c>
    </row>
    <row r="1800" spans="1:3" x14ac:dyDescent="0.25">
      <c r="A1800">
        <v>154118</v>
      </c>
      <c r="B1800" t="s">
        <v>7314</v>
      </c>
      <c r="C1800" s="47" t="s">
        <v>7315</v>
      </c>
    </row>
    <row r="1801" spans="1:3" x14ac:dyDescent="0.25">
      <c r="A1801">
        <v>154119</v>
      </c>
      <c r="B1801" t="s">
        <v>7316</v>
      </c>
      <c r="C1801" s="47" t="s">
        <v>7317</v>
      </c>
    </row>
    <row r="1802" spans="1:3" x14ac:dyDescent="0.25">
      <c r="A1802">
        <v>154120</v>
      </c>
      <c r="B1802" t="s">
        <v>7318</v>
      </c>
      <c r="C1802" s="47" t="s">
        <v>7319</v>
      </c>
    </row>
    <row r="1803" spans="1:3" x14ac:dyDescent="0.25">
      <c r="A1803">
        <v>154121</v>
      </c>
      <c r="B1803" t="s">
        <v>7320</v>
      </c>
      <c r="C1803" s="47" t="s">
        <v>7321</v>
      </c>
    </row>
    <row r="1804" spans="1:3" x14ac:dyDescent="0.25">
      <c r="A1804">
        <v>154122</v>
      </c>
      <c r="B1804" t="s">
        <v>7322</v>
      </c>
      <c r="C1804" s="47" t="s">
        <v>7323</v>
      </c>
    </row>
    <row r="1805" spans="1:3" x14ac:dyDescent="0.25">
      <c r="A1805">
        <v>154123</v>
      </c>
      <c r="B1805" t="s">
        <v>7324</v>
      </c>
      <c r="C1805" s="47" t="s">
        <v>7325</v>
      </c>
    </row>
    <row r="1806" spans="1:3" x14ac:dyDescent="0.25">
      <c r="A1806">
        <v>154124</v>
      </c>
      <c r="B1806" t="s">
        <v>7326</v>
      </c>
      <c r="C1806" s="47" t="s">
        <v>7327</v>
      </c>
    </row>
    <row r="1807" spans="1:3" x14ac:dyDescent="0.25">
      <c r="A1807">
        <v>154125</v>
      </c>
      <c r="B1807" t="s">
        <v>7328</v>
      </c>
      <c r="C1807" s="47" t="s">
        <v>7329</v>
      </c>
    </row>
    <row r="1808" spans="1:3" x14ac:dyDescent="0.25">
      <c r="A1808">
        <v>154126</v>
      </c>
      <c r="B1808" t="s">
        <v>7330</v>
      </c>
      <c r="C1808" s="47" t="s">
        <v>7331</v>
      </c>
    </row>
    <row r="1809" spans="1:3" x14ac:dyDescent="0.25">
      <c r="A1809">
        <v>154127</v>
      </c>
      <c r="B1809" t="s">
        <v>7332</v>
      </c>
      <c r="C1809" s="47" t="s">
        <v>7333</v>
      </c>
    </row>
    <row r="1810" spans="1:3" x14ac:dyDescent="0.25">
      <c r="A1810">
        <v>154128</v>
      </c>
      <c r="B1810" t="s">
        <v>7334</v>
      </c>
      <c r="C1810" s="47" t="s">
        <v>7335</v>
      </c>
    </row>
    <row r="1811" spans="1:3" x14ac:dyDescent="0.25">
      <c r="A1811">
        <v>154129</v>
      </c>
      <c r="B1811" t="s">
        <v>7336</v>
      </c>
      <c r="C1811" s="47" t="s">
        <v>7337</v>
      </c>
    </row>
    <row r="1812" spans="1:3" x14ac:dyDescent="0.25">
      <c r="A1812">
        <v>154130</v>
      </c>
      <c r="B1812" t="s">
        <v>7338</v>
      </c>
      <c r="C1812" s="47" t="s">
        <v>7339</v>
      </c>
    </row>
    <row r="1813" spans="1:3" x14ac:dyDescent="0.25">
      <c r="A1813">
        <v>154131</v>
      </c>
      <c r="B1813" t="s">
        <v>7340</v>
      </c>
      <c r="C1813" s="47" t="s">
        <v>7341</v>
      </c>
    </row>
    <row r="1814" spans="1:3" x14ac:dyDescent="0.25">
      <c r="A1814">
        <v>154132</v>
      </c>
      <c r="B1814" t="s">
        <v>7342</v>
      </c>
      <c r="C1814" s="47" t="s">
        <v>7343</v>
      </c>
    </row>
    <row r="1815" spans="1:3" x14ac:dyDescent="0.25">
      <c r="A1815">
        <v>154133</v>
      </c>
      <c r="B1815" t="s">
        <v>7344</v>
      </c>
      <c r="C1815" s="47" t="s">
        <v>7345</v>
      </c>
    </row>
    <row r="1816" spans="1:3" x14ac:dyDescent="0.25">
      <c r="A1816">
        <v>154134</v>
      </c>
      <c r="B1816" t="s">
        <v>7346</v>
      </c>
      <c r="C1816" s="47" t="s">
        <v>7347</v>
      </c>
    </row>
    <row r="1817" spans="1:3" x14ac:dyDescent="0.25">
      <c r="A1817">
        <v>154135</v>
      </c>
      <c r="B1817" t="s">
        <v>7348</v>
      </c>
      <c r="C1817" s="47" t="s">
        <v>7349</v>
      </c>
    </row>
    <row r="1818" spans="1:3" x14ac:dyDescent="0.25">
      <c r="A1818">
        <v>154136</v>
      </c>
      <c r="B1818" t="s">
        <v>7350</v>
      </c>
      <c r="C1818" s="47" t="s">
        <v>7351</v>
      </c>
    </row>
    <row r="1819" spans="1:3" x14ac:dyDescent="0.25">
      <c r="A1819">
        <v>154137</v>
      </c>
      <c r="B1819" t="s">
        <v>7352</v>
      </c>
      <c r="C1819" s="47" t="s">
        <v>7353</v>
      </c>
    </row>
    <row r="1820" spans="1:3" x14ac:dyDescent="0.25">
      <c r="A1820">
        <v>154138</v>
      </c>
      <c r="B1820" t="s">
        <v>7354</v>
      </c>
      <c r="C1820" s="47" t="s">
        <v>7355</v>
      </c>
    </row>
    <row r="1821" spans="1:3" x14ac:dyDescent="0.25">
      <c r="A1821">
        <v>154139</v>
      </c>
      <c r="B1821" t="s">
        <v>7356</v>
      </c>
      <c r="C1821" s="47" t="s">
        <v>7357</v>
      </c>
    </row>
    <row r="1822" spans="1:3" x14ac:dyDescent="0.25">
      <c r="A1822">
        <v>154140</v>
      </c>
      <c r="B1822" t="s">
        <v>7358</v>
      </c>
      <c r="C1822" s="47" t="s">
        <v>7359</v>
      </c>
    </row>
    <row r="1823" spans="1:3" x14ac:dyDescent="0.25">
      <c r="A1823">
        <v>154141</v>
      </c>
      <c r="B1823" t="s">
        <v>7360</v>
      </c>
      <c r="C1823" s="47" t="s">
        <v>7361</v>
      </c>
    </row>
    <row r="1824" spans="1:3" x14ac:dyDescent="0.25">
      <c r="A1824">
        <v>154142</v>
      </c>
      <c r="B1824" t="s">
        <v>7362</v>
      </c>
      <c r="C1824" s="47" t="s">
        <v>7363</v>
      </c>
    </row>
    <row r="1825" spans="1:3" x14ac:dyDescent="0.25">
      <c r="A1825">
        <v>154143</v>
      </c>
      <c r="B1825" t="s">
        <v>7364</v>
      </c>
      <c r="C1825" s="47" t="s">
        <v>7365</v>
      </c>
    </row>
    <row r="1826" spans="1:3" x14ac:dyDescent="0.25">
      <c r="A1826">
        <v>154144</v>
      </c>
      <c r="B1826" t="s">
        <v>7366</v>
      </c>
      <c r="C1826" s="47" t="s">
        <v>7367</v>
      </c>
    </row>
    <row r="1827" spans="1:3" x14ac:dyDescent="0.25">
      <c r="A1827">
        <v>154145</v>
      </c>
      <c r="B1827" t="s">
        <v>7368</v>
      </c>
      <c r="C1827" s="47" t="s">
        <v>7369</v>
      </c>
    </row>
    <row r="1828" spans="1:3" x14ac:dyDescent="0.25">
      <c r="A1828">
        <v>154146</v>
      </c>
      <c r="B1828" t="s">
        <v>7370</v>
      </c>
      <c r="C1828" s="47" t="s">
        <v>7371</v>
      </c>
    </row>
    <row r="1829" spans="1:3" x14ac:dyDescent="0.25">
      <c r="A1829">
        <v>154147</v>
      </c>
      <c r="B1829" t="s">
        <v>7372</v>
      </c>
      <c r="C1829" s="47" t="s">
        <v>7373</v>
      </c>
    </row>
    <row r="1830" spans="1:3" x14ac:dyDescent="0.25">
      <c r="A1830">
        <v>154148</v>
      </c>
      <c r="B1830" t="s">
        <v>7374</v>
      </c>
      <c r="C1830" s="47" t="s">
        <v>7375</v>
      </c>
    </row>
    <row r="1831" spans="1:3" x14ac:dyDescent="0.25">
      <c r="A1831">
        <v>154149</v>
      </c>
      <c r="B1831" t="s">
        <v>7376</v>
      </c>
      <c r="C1831" s="47" t="s">
        <v>7377</v>
      </c>
    </row>
    <row r="1832" spans="1:3" x14ac:dyDescent="0.25">
      <c r="A1832">
        <v>154150</v>
      </c>
      <c r="B1832" t="s">
        <v>7378</v>
      </c>
      <c r="C1832" s="47" t="s">
        <v>7379</v>
      </c>
    </row>
    <row r="1833" spans="1:3" x14ac:dyDescent="0.25">
      <c r="A1833">
        <v>154151</v>
      </c>
      <c r="B1833" t="s">
        <v>7380</v>
      </c>
      <c r="C1833" s="47" t="s">
        <v>7381</v>
      </c>
    </row>
    <row r="1834" spans="1:3" x14ac:dyDescent="0.25">
      <c r="A1834">
        <v>154152</v>
      </c>
      <c r="B1834" t="s">
        <v>7382</v>
      </c>
      <c r="C1834" s="47" t="s">
        <v>7383</v>
      </c>
    </row>
    <row r="1835" spans="1:3" x14ac:dyDescent="0.25">
      <c r="A1835">
        <v>154153</v>
      </c>
      <c r="B1835" t="s">
        <v>7384</v>
      </c>
      <c r="C1835" s="47" t="s">
        <v>7385</v>
      </c>
    </row>
    <row r="1836" spans="1:3" x14ac:dyDescent="0.25">
      <c r="A1836">
        <v>154154</v>
      </c>
      <c r="B1836" t="s">
        <v>7386</v>
      </c>
      <c r="C1836" s="47" t="s">
        <v>7387</v>
      </c>
    </row>
    <row r="1837" spans="1:3" x14ac:dyDescent="0.25">
      <c r="A1837">
        <v>154155</v>
      </c>
      <c r="B1837" t="s">
        <v>7388</v>
      </c>
      <c r="C1837" s="47" t="s">
        <v>7389</v>
      </c>
    </row>
    <row r="1838" spans="1:3" x14ac:dyDescent="0.25">
      <c r="A1838">
        <v>154156</v>
      </c>
      <c r="B1838" t="s">
        <v>7390</v>
      </c>
      <c r="C1838" s="47" t="s">
        <v>7391</v>
      </c>
    </row>
    <row r="1839" spans="1:3" x14ac:dyDescent="0.25">
      <c r="A1839">
        <v>154157</v>
      </c>
      <c r="B1839" t="s">
        <v>7392</v>
      </c>
      <c r="C1839" s="47" t="s">
        <v>7393</v>
      </c>
    </row>
    <row r="1840" spans="1:3" x14ac:dyDescent="0.25">
      <c r="A1840">
        <v>154158</v>
      </c>
      <c r="B1840" t="s">
        <v>7394</v>
      </c>
      <c r="C1840" s="47" t="s">
        <v>7395</v>
      </c>
    </row>
    <row r="1841" spans="1:3" x14ac:dyDescent="0.25">
      <c r="A1841">
        <v>154159</v>
      </c>
      <c r="B1841" t="s">
        <v>7396</v>
      </c>
      <c r="C1841" s="47" t="s">
        <v>7397</v>
      </c>
    </row>
    <row r="1842" spans="1:3" x14ac:dyDescent="0.25">
      <c r="A1842">
        <v>154160</v>
      </c>
      <c r="B1842" t="s">
        <v>7398</v>
      </c>
      <c r="C1842" s="47" t="s">
        <v>7399</v>
      </c>
    </row>
    <row r="1843" spans="1:3" x14ac:dyDescent="0.25">
      <c r="A1843">
        <v>154161</v>
      </c>
      <c r="B1843" t="s">
        <v>7400</v>
      </c>
      <c r="C1843" s="47" t="s">
        <v>7401</v>
      </c>
    </row>
    <row r="1844" spans="1:3" x14ac:dyDescent="0.25">
      <c r="A1844">
        <v>154162</v>
      </c>
      <c r="B1844" t="s">
        <v>7402</v>
      </c>
      <c r="C1844" s="47" t="s">
        <v>7403</v>
      </c>
    </row>
    <row r="1845" spans="1:3" x14ac:dyDescent="0.25">
      <c r="A1845">
        <v>154163</v>
      </c>
      <c r="B1845" t="s">
        <v>1549</v>
      </c>
      <c r="C1845" s="47" t="s">
        <v>7404</v>
      </c>
    </row>
    <row r="1846" spans="1:3" x14ac:dyDescent="0.25">
      <c r="A1846">
        <v>154164</v>
      </c>
      <c r="B1846" t="s">
        <v>7405</v>
      </c>
      <c r="C1846" s="47" t="s">
        <v>7406</v>
      </c>
    </row>
    <row r="1847" spans="1:3" x14ac:dyDescent="0.25">
      <c r="A1847">
        <v>154165</v>
      </c>
      <c r="B1847" t="s">
        <v>7407</v>
      </c>
      <c r="C1847" s="47" t="s">
        <v>7408</v>
      </c>
    </row>
    <row r="1848" spans="1:3" x14ac:dyDescent="0.25">
      <c r="A1848">
        <v>154166</v>
      </c>
      <c r="B1848" t="s">
        <v>7409</v>
      </c>
      <c r="C1848" s="47" t="s">
        <v>7410</v>
      </c>
    </row>
    <row r="1849" spans="1:3" x14ac:dyDescent="0.25">
      <c r="A1849">
        <v>154167</v>
      </c>
      <c r="B1849" t="s">
        <v>7411</v>
      </c>
      <c r="C1849" s="47" t="s">
        <v>7412</v>
      </c>
    </row>
    <row r="1850" spans="1:3" x14ac:dyDescent="0.25">
      <c r="A1850">
        <v>154168</v>
      </c>
      <c r="B1850" t="s">
        <v>7413</v>
      </c>
      <c r="C1850" s="47" t="s">
        <v>7414</v>
      </c>
    </row>
    <row r="1851" spans="1:3" x14ac:dyDescent="0.25">
      <c r="A1851">
        <v>154169</v>
      </c>
      <c r="B1851" t="s">
        <v>7415</v>
      </c>
      <c r="C1851" s="47" t="s">
        <v>7416</v>
      </c>
    </row>
    <row r="1852" spans="1:3" x14ac:dyDescent="0.25">
      <c r="A1852">
        <v>154170</v>
      </c>
      <c r="B1852" t="s">
        <v>7417</v>
      </c>
      <c r="C1852" s="47" t="s">
        <v>7418</v>
      </c>
    </row>
    <row r="1853" spans="1:3" x14ac:dyDescent="0.25">
      <c r="A1853">
        <v>154171</v>
      </c>
      <c r="B1853" t="s">
        <v>1631</v>
      </c>
      <c r="C1853" s="47" t="s">
        <v>7419</v>
      </c>
    </row>
    <row r="1854" spans="1:3" x14ac:dyDescent="0.25">
      <c r="A1854">
        <v>154172</v>
      </c>
      <c r="B1854" t="s">
        <v>7420</v>
      </c>
      <c r="C1854" s="47" t="s">
        <v>7421</v>
      </c>
    </row>
    <row r="1855" spans="1:3" x14ac:dyDescent="0.25">
      <c r="A1855">
        <v>154173</v>
      </c>
      <c r="B1855" t="s">
        <v>7422</v>
      </c>
      <c r="C1855" s="47" t="s">
        <v>7423</v>
      </c>
    </row>
    <row r="1856" spans="1:3" x14ac:dyDescent="0.25">
      <c r="A1856">
        <v>154174</v>
      </c>
      <c r="B1856" t="s">
        <v>7424</v>
      </c>
      <c r="C1856" s="47" t="s">
        <v>7425</v>
      </c>
    </row>
    <row r="1857" spans="1:3" x14ac:dyDescent="0.25">
      <c r="A1857">
        <v>154175</v>
      </c>
      <c r="B1857" t="s">
        <v>7426</v>
      </c>
      <c r="C1857" s="47" t="s">
        <v>7427</v>
      </c>
    </row>
    <row r="1858" spans="1:3" x14ac:dyDescent="0.25">
      <c r="A1858">
        <v>154176</v>
      </c>
      <c r="B1858" t="s">
        <v>7428</v>
      </c>
      <c r="C1858" s="47" t="s">
        <v>7429</v>
      </c>
    </row>
    <row r="1859" spans="1:3" x14ac:dyDescent="0.25">
      <c r="A1859">
        <v>154177</v>
      </c>
      <c r="B1859" t="s">
        <v>7430</v>
      </c>
      <c r="C1859" s="47" t="s">
        <v>7431</v>
      </c>
    </row>
    <row r="1860" spans="1:3" x14ac:dyDescent="0.25">
      <c r="A1860">
        <v>154178</v>
      </c>
      <c r="B1860" t="s">
        <v>7432</v>
      </c>
      <c r="C1860" s="47" t="s">
        <v>7433</v>
      </c>
    </row>
    <row r="1861" spans="1:3" x14ac:dyDescent="0.25">
      <c r="A1861">
        <v>154179</v>
      </c>
      <c r="B1861" t="s">
        <v>7434</v>
      </c>
      <c r="C1861" s="47" t="s">
        <v>7435</v>
      </c>
    </row>
    <row r="1862" spans="1:3" x14ac:dyDescent="0.25">
      <c r="A1862">
        <v>154180</v>
      </c>
      <c r="B1862" t="s">
        <v>7436</v>
      </c>
      <c r="C1862" s="47" t="s">
        <v>7437</v>
      </c>
    </row>
    <row r="1863" spans="1:3" x14ac:dyDescent="0.25">
      <c r="A1863">
        <v>154181</v>
      </c>
      <c r="B1863" t="s">
        <v>7438</v>
      </c>
      <c r="C1863" s="47" t="s">
        <v>7439</v>
      </c>
    </row>
    <row r="1864" spans="1:3" x14ac:dyDescent="0.25">
      <c r="A1864">
        <v>154182</v>
      </c>
      <c r="B1864" t="s">
        <v>1720</v>
      </c>
      <c r="C1864" s="47" t="s">
        <v>7440</v>
      </c>
    </row>
    <row r="1865" spans="1:3" x14ac:dyDescent="0.25">
      <c r="A1865">
        <v>154183</v>
      </c>
      <c r="B1865" t="s">
        <v>7441</v>
      </c>
      <c r="C1865" s="47" t="s">
        <v>7442</v>
      </c>
    </row>
    <row r="1866" spans="1:3" x14ac:dyDescent="0.25">
      <c r="A1866">
        <v>154184</v>
      </c>
      <c r="B1866" t="s">
        <v>7443</v>
      </c>
      <c r="C1866" s="47" t="s">
        <v>7444</v>
      </c>
    </row>
    <row r="1867" spans="1:3" x14ac:dyDescent="0.25">
      <c r="A1867">
        <v>154185</v>
      </c>
      <c r="B1867" t="s">
        <v>7445</v>
      </c>
      <c r="C1867" s="47" t="s">
        <v>7446</v>
      </c>
    </row>
    <row r="1868" spans="1:3" x14ac:dyDescent="0.25">
      <c r="A1868">
        <v>154186</v>
      </c>
      <c r="B1868" t="s">
        <v>7447</v>
      </c>
      <c r="C1868" s="47" t="s">
        <v>7448</v>
      </c>
    </row>
    <row r="1869" spans="1:3" x14ac:dyDescent="0.25">
      <c r="A1869">
        <v>154187</v>
      </c>
      <c r="B1869" t="s">
        <v>7449</v>
      </c>
      <c r="C1869" s="47" t="s">
        <v>7450</v>
      </c>
    </row>
    <row r="1870" spans="1:3" x14ac:dyDescent="0.25">
      <c r="A1870">
        <v>154188</v>
      </c>
      <c r="B1870" t="s">
        <v>7451</v>
      </c>
      <c r="C1870" s="47" t="s">
        <v>7452</v>
      </c>
    </row>
    <row r="1871" spans="1:3" x14ac:dyDescent="0.25">
      <c r="A1871">
        <v>154189</v>
      </c>
      <c r="B1871" t="s">
        <v>7453</v>
      </c>
      <c r="C1871" s="47" t="s">
        <v>7454</v>
      </c>
    </row>
    <row r="1872" spans="1:3" x14ac:dyDescent="0.25">
      <c r="A1872">
        <v>154190</v>
      </c>
      <c r="B1872" t="s">
        <v>7455</v>
      </c>
      <c r="C1872" s="47" t="s">
        <v>7456</v>
      </c>
    </row>
    <row r="1873" spans="1:3" x14ac:dyDescent="0.25">
      <c r="A1873">
        <v>154191</v>
      </c>
      <c r="B1873" t="s">
        <v>7457</v>
      </c>
      <c r="C1873" s="47" t="s">
        <v>7458</v>
      </c>
    </row>
    <row r="1874" spans="1:3" x14ac:dyDescent="0.25">
      <c r="A1874">
        <v>154192</v>
      </c>
      <c r="B1874" t="s">
        <v>7459</v>
      </c>
      <c r="C1874" s="47" t="s">
        <v>7460</v>
      </c>
    </row>
    <row r="1875" spans="1:3" x14ac:dyDescent="0.25">
      <c r="A1875">
        <v>154193</v>
      </c>
      <c r="B1875" t="s">
        <v>7461</v>
      </c>
      <c r="C1875" s="47" t="s">
        <v>7462</v>
      </c>
    </row>
    <row r="1876" spans="1:3" x14ac:dyDescent="0.25">
      <c r="A1876">
        <v>154194</v>
      </c>
      <c r="B1876" t="s">
        <v>7463</v>
      </c>
      <c r="C1876" s="47" t="s">
        <v>7464</v>
      </c>
    </row>
    <row r="1877" spans="1:3" x14ac:dyDescent="0.25">
      <c r="A1877">
        <v>154195</v>
      </c>
      <c r="B1877" t="s">
        <v>7465</v>
      </c>
      <c r="C1877" s="47" t="s">
        <v>7466</v>
      </c>
    </row>
    <row r="1878" spans="1:3" x14ac:dyDescent="0.25">
      <c r="A1878">
        <v>154196</v>
      </c>
      <c r="B1878" t="s">
        <v>7467</v>
      </c>
      <c r="C1878" s="47" t="s">
        <v>7468</v>
      </c>
    </row>
    <row r="1879" spans="1:3" x14ac:dyDescent="0.25">
      <c r="A1879">
        <v>154197</v>
      </c>
      <c r="B1879" t="s">
        <v>7469</v>
      </c>
      <c r="C1879" s="47" t="s">
        <v>7470</v>
      </c>
    </row>
    <row r="1880" spans="1:3" x14ac:dyDescent="0.25">
      <c r="A1880">
        <v>154198</v>
      </c>
      <c r="B1880" t="s">
        <v>7471</v>
      </c>
      <c r="C1880" s="47" t="s">
        <v>7472</v>
      </c>
    </row>
    <row r="1881" spans="1:3" x14ac:dyDescent="0.25">
      <c r="A1881">
        <v>154199</v>
      </c>
      <c r="B1881" t="s">
        <v>7473</v>
      </c>
      <c r="C1881" s="47" t="s">
        <v>7474</v>
      </c>
    </row>
    <row r="1882" spans="1:3" x14ac:dyDescent="0.25">
      <c r="A1882">
        <v>154200</v>
      </c>
      <c r="B1882" t="s">
        <v>7475</v>
      </c>
      <c r="C1882" s="47" t="s">
        <v>7476</v>
      </c>
    </row>
    <row r="1883" spans="1:3" x14ac:dyDescent="0.25">
      <c r="A1883">
        <v>154201</v>
      </c>
      <c r="B1883" t="s">
        <v>7477</v>
      </c>
      <c r="C1883" s="47" t="s">
        <v>7478</v>
      </c>
    </row>
    <row r="1884" spans="1:3" x14ac:dyDescent="0.25">
      <c r="A1884">
        <v>154202</v>
      </c>
      <c r="B1884" t="s">
        <v>717</v>
      </c>
      <c r="C1884" s="47" t="s">
        <v>7479</v>
      </c>
    </row>
    <row r="1885" spans="1:3" x14ac:dyDescent="0.25">
      <c r="A1885">
        <v>154203</v>
      </c>
      <c r="B1885" t="s">
        <v>7480</v>
      </c>
      <c r="C1885" s="47" t="s">
        <v>7481</v>
      </c>
    </row>
    <row r="1886" spans="1:3" x14ac:dyDescent="0.25">
      <c r="A1886">
        <v>154204</v>
      </c>
      <c r="B1886" t="s">
        <v>7482</v>
      </c>
      <c r="C1886" s="47" t="s">
        <v>7483</v>
      </c>
    </row>
    <row r="1887" spans="1:3" x14ac:dyDescent="0.25">
      <c r="A1887">
        <v>154205</v>
      </c>
      <c r="B1887" t="s">
        <v>7484</v>
      </c>
      <c r="C1887" s="47" t="s">
        <v>7485</v>
      </c>
    </row>
    <row r="1888" spans="1:3" x14ac:dyDescent="0.25">
      <c r="A1888">
        <v>154206</v>
      </c>
      <c r="B1888" t="s">
        <v>423</v>
      </c>
      <c r="C1888" s="47" t="s">
        <v>7486</v>
      </c>
    </row>
    <row r="1889" spans="1:3" x14ac:dyDescent="0.25">
      <c r="A1889">
        <v>154207</v>
      </c>
      <c r="B1889" t="s">
        <v>7487</v>
      </c>
      <c r="C1889" s="47" t="s">
        <v>7488</v>
      </c>
    </row>
    <row r="1890" spans="1:3" x14ac:dyDescent="0.25">
      <c r="A1890">
        <v>154208</v>
      </c>
      <c r="B1890" t="s">
        <v>7489</v>
      </c>
      <c r="C1890" s="47" t="s">
        <v>7490</v>
      </c>
    </row>
    <row r="1891" spans="1:3" x14ac:dyDescent="0.25">
      <c r="A1891">
        <v>154209</v>
      </c>
      <c r="B1891" t="s">
        <v>7491</v>
      </c>
      <c r="C1891" s="47" t="s">
        <v>7492</v>
      </c>
    </row>
    <row r="1892" spans="1:3" x14ac:dyDescent="0.25">
      <c r="A1892">
        <v>154210</v>
      </c>
      <c r="B1892" t="s">
        <v>7493</v>
      </c>
      <c r="C1892" s="47" t="s">
        <v>7494</v>
      </c>
    </row>
    <row r="1893" spans="1:3" x14ac:dyDescent="0.25">
      <c r="A1893">
        <v>154211</v>
      </c>
      <c r="B1893" t="s">
        <v>7495</v>
      </c>
      <c r="C1893" s="47" t="s">
        <v>7496</v>
      </c>
    </row>
    <row r="1894" spans="1:3" x14ac:dyDescent="0.25">
      <c r="A1894">
        <v>154212</v>
      </c>
      <c r="B1894" t="s">
        <v>7497</v>
      </c>
      <c r="C1894" s="47" t="s">
        <v>7498</v>
      </c>
    </row>
    <row r="1895" spans="1:3" x14ac:dyDescent="0.25">
      <c r="A1895">
        <v>154213</v>
      </c>
      <c r="B1895" t="s">
        <v>7499</v>
      </c>
      <c r="C1895" s="47" t="s">
        <v>7500</v>
      </c>
    </row>
    <row r="1896" spans="1:3" x14ac:dyDescent="0.25">
      <c r="A1896">
        <v>154214</v>
      </c>
      <c r="B1896" t="s">
        <v>7501</v>
      </c>
      <c r="C1896" s="47" t="s">
        <v>7502</v>
      </c>
    </row>
    <row r="1897" spans="1:3" x14ac:dyDescent="0.25">
      <c r="A1897">
        <v>154215</v>
      </c>
      <c r="B1897" t="s">
        <v>7503</v>
      </c>
      <c r="C1897" s="47" t="s">
        <v>7504</v>
      </c>
    </row>
    <row r="1898" spans="1:3" x14ac:dyDescent="0.25">
      <c r="A1898">
        <v>154216</v>
      </c>
      <c r="B1898" t="s">
        <v>7505</v>
      </c>
      <c r="C1898" s="47" t="s">
        <v>7506</v>
      </c>
    </row>
    <row r="1899" spans="1:3" x14ac:dyDescent="0.25">
      <c r="A1899">
        <v>154217</v>
      </c>
      <c r="B1899" t="s">
        <v>7507</v>
      </c>
      <c r="C1899" s="47" t="s">
        <v>7508</v>
      </c>
    </row>
    <row r="1900" spans="1:3" x14ac:dyDescent="0.25">
      <c r="A1900">
        <v>154218</v>
      </c>
      <c r="B1900" t="s">
        <v>7509</v>
      </c>
      <c r="C1900" s="47" t="s">
        <v>7510</v>
      </c>
    </row>
    <row r="1901" spans="1:3" x14ac:dyDescent="0.25">
      <c r="A1901">
        <v>154219</v>
      </c>
      <c r="B1901" t="s">
        <v>7511</v>
      </c>
      <c r="C1901" s="47" t="s">
        <v>7512</v>
      </c>
    </row>
    <row r="1902" spans="1:3" x14ac:dyDescent="0.25">
      <c r="A1902">
        <v>154220</v>
      </c>
      <c r="B1902" t="s">
        <v>7513</v>
      </c>
      <c r="C1902" s="47" t="s">
        <v>7514</v>
      </c>
    </row>
    <row r="1903" spans="1:3" x14ac:dyDescent="0.25">
      <c r="A1903">
        <v>154221</v>
      </c>
      <c r="B1903" t="s">
        <v>7515</v>
      </c>
      <c r="C1903" s="47" t="s">
        <v>7516</v>
      </c>
    </row>
    <row r="1904" spans="1:3" x14ac:dyDescent="0.25">
      <c r="A1904">
        <v>154222</v>
      </c>
      <c r="B1904" t="s">
        <v>7517</v>
      </c>
      <c r="C1904" s="47" t="s">
        <v>7518</v>
      </c>
    </row>
    <row r="1905" spans="1:3" x14ac:dyDescent="0.25">
      <c r="A1905">
        <v>154223</v>
      </c>
      <c r="B1905" t="s">
        <v>425</v>
      </c>
      <c r="C1905" s="47" t="s">
        <v>7519</v>
      </c>
    </row>
    <row r="1906" spans="1:3" x14ac:dyDescent="0.25">
      <c r="A1906">
        <v>154224</v>
      </c>
      <c r="B1906" t="s">
        <v>7520</v>
      </c>
      <c r="C1906" s="47" t="s">
        <v>7521</v>
      </c>
    </row>
    <row r="1907" spans="1:3" x14ac:dyDescent="0.25">
      <c r="A1907">
        <v>154225</v>
      </c>
      <c r="B1907" t="s">
        <v>7522</v>
      </c>
      <c r="C1907" s="47" t="s">
        <v>7523</v>
      </c>
    </row>
    <row r="1908" spans="1:3" x14ac:dyDescent="0.25">
      <c r="A1908">
        <v>154226</v>
      </c>
      <c r="B1908" t="s">
        <v>760</v>
      </c>
      <c r="C1908" s="47" t="s">
        <v>7524</v>
      </c>
    </row>
    <row r="1909" spans="1:3" x14ac:dyDescent="0.25">
      <c r="A1909">
        <v>154227</v>
      </c>
      <c r="B1909" t="s">
        <v>7525</v>
      </c>
      <c r="C1909" s="47" t="s">
        <v>7526</v>
      </c>
    </row>
    <row r="1910" spans="1:3" x14ac:dyDescent="0.25">
      <c r="A1910">
        <v>154228</v>
      </c>
      <c r="B1910" t="s">
        <v>7527</v>
      </c>
      <c r="C1910" s="47" t="s">
        <v>7528</v>
      </c>
    </row>
    <row r="1911" spans="1:3" x14ac:dyDescent="0.25">
      <c r="A1911">
        <v>154229</v>
      </c>
      <c r="B1911" t="s">
        <v>7529</v>
      </c>
      <c r="C1911" s="47" t="s">
        <v>7530</v>
      </c>
    </row>
    <row r="1912" spans="1:3" x14ac:dyDescent="0.25">
      <c r="A1912">
        <v>154230</v>
      </c>
      <c r="B1912" t="s">
        <v>7531</v>
      </c>
      <c r="C1912" s="47" t="s">
        <v>7532</v>
      </c>
    </row>
    <row r="1913" spans="1:3" x14ac:dyDescent="0.25">
      <c r="A1913">
        <v>154231</v>
      </c>
      <c r="B1913" t="s">
        <v>7533</v>
      </c>
      <c r="C1913" s="47" t="s">
        <v>7534</v>
      </c>
    </row>
    <row r="1914" spans="1:3" x14ac:dyDescent="0.25">
      <c r="A1914">
        <v>154232</v>
      </c>
      <c r="B1914" t="s">
        <v>7535</v>
      </c>
      <c r="C1914" s="47" t="s">
        <v>7536</v>
      </c>
    </row>
    <row r="1915" spans="1:3" x14ac:dyDescent="0.25">
      <c r="A1915">
        <v>154233</v>
      </c>
      <c r="B1915" t="s">
        <v>7537</v>
      </c>
      <c r="C1915" s="47" t="s">
        <v>7538</v>
      </c>
    </row>
    <row r="1916" spans="1:3" x14ac:dyDescent="0.25">
      <c r="A1916">
        <v>154234</v>
      </c>
      <c r="B1916" t="s">
        <v>7539</v>
      </c>
      <c r="C1916" s="47" t="s">
        <v>7540</v>
      </c>
    </row>
    <row r="1917" spans="1:3" x14ac:dyDescent="0.25">
      <c r="A1917">
        <v>154235</v>
      </c>
      <c r="B1917" t="s">
        <v>7541</v>
      </c>
      <c r="C1917" s="47" t="s">
        <v>7542</v>
      </c>
    </row>
    <row r="1918" spans="1:3" x14ac:dyDescent="0.25">
      <c r="A1918">
        <v>154236</v>
      </c>
      <c r="B1918" t="s">
        <v>7543</v>
      </c>
      <c r="C1918" s="47" t="s">
        <v>7544</v>
      </c>
    </row>
    <row r="1919" spans="1:3" x14ac:dyDescent="0.25">
      <c r="A1919">
        <v>154237</v>
      </c>
      <c r="B1919" t="s">
        <v>7545</v>
      </c>
      <c r="C1919" s="47" t="s">
        <v>7546</v>
      </c>
    </row>
    <row r="1920" spans="1:3" x14ac:dyDescent="0.25">
      <c r="A1920">
        <v>154238</v>
      </c>
      <c r="B1920" t="s">
        <v>7547</v>
      </c>
      <c r="C1920" s="47" t="s">
        <v>7548</v>
      </c>
    </row>
    <row r="1921" spans="1:3" x14ac:dyDescent="0.25">
      <c r="A1921">
        <v>154239</v>
      </c>
      <c r="B1921" t="s">
        <v>7549</v>
      </c>
      <c r="C1921" s="47" t="s">
        <v>7550</v>
      </c>
    </row>
    <row r="1922" spans="1:3" x14ac:dyDescent="0.25">
      <c r="A1922">
        <v>154240</v>
      </c>
      <c r="B1922" t="s">
        <v>7551</v>
      </c>
      <c r="C1922" s="47" t="s">
        <v>7552</v>
      </c>
    </row>
    <row r="1923" spans="1:3" x14ac:dyDescent="0.25">
      <c r="A1923">
        <v>154241</v>
      </c>
      <c r="B1923" t="s">
        <v>7553</v>
      </c>
      <c r="C1923" s="47" t="s">
        <v>7554</v>
      </c>
    </row>
    <row r="1924" spans="1:3" x14ac:dyDescent="0.25">
      <c r="A1924">
        <v>154242</v>
      </c>
      <c r="B1924" t="s">
        <v>7555</v>
      </c>
      <c r="C1924" s="47" t="s">
        <v>4725</v>
      </c>
    </row>
    <row r="1925" spans="1:3" x14ac:dyDescent="0.25">
      <c r="A1925">
        <v>154243</v>
      </c>
      <c r="B1925" t="s">
        <v>7556</v>
      </c>
      <c r="C1925" s="47" t="s">
        <v>7557</v>
      </c>
    </row>
    <row r="1926" spans="1:3" x14ac:dyDescent="0.25">
      <c r="A1926">
        <v>154244</v>
      </c>
      <c r="B1926" t="s">
        <v>7558</v>
      </c>
      <c r="C1926" s="47" t="s">
        <v>7559</v>
      </c>
    </row>
    <row r="1927" spans="1:3" x14ac:dyDescent="0.25">
      <c r="A1927">
        <v>154245</v>
      </c>
      <c r="B1927" t="s">
        <v>7560</v>
      </c>
      <c r="C1927" s="47" t="s">
        <v>7561</v>
      </c>
    </row>
    <row r="1928" spans="1:3" x14ac:dyDescent="0.25">
      <c r="A1928">
        <v>154246</v>
      </c>
      <c r="B1928" t="s">
        <v>7562</v>
      </c>
      <c r="C1928" s="47" t="s">
        <v>7563</v>
      </c>
    </row>
    <row r="1929" spans="1:3" x14ac:dyDescent="0.25">
      <c r="A1929">
        <v>154247</v>
      </c>
      <c r="B1929" t="s">
        <v>7564</v>
      </c>
      <c r="C1929" s="47" t="s">
        <v>7565</v>
      </c>
    </row>
    <row r="1930" spans="1:3" x14ac:dyDescent="0.25">
      <c r="A1930">
        <v>154248</v>
      </c>
      <c r="B1930" t="s">
        <v>7566</v>
      </c>
      <c r="C1930" s="47" t="s">
        <v>7567</v>
      </c>
    </row>
    <row r="1931" spans="1:3" x14ac:dyDescent="0.25">
      <c r="A1931">
        <v>154249</v>
      </c>
      <c r="B1931" t="s">
        <v>663</v>
      </c>
      <c r="C1931" s="47" t="s">
        <v>7568</v>
      </c>
    </row>
    <row r="1932" spans="1:3" x14ac:dyDescent="0.25">
      <c r="A1932">
        <v>154250</v>
      </c>
      <c r="B1932" t="s">
        <v>7569</v>
      </c>
      <c r="C1932" s="47" t="s">
        <v>7570</v>
      </c>
    </row>
    <row r="1933" spans="1:3" x14ac:dyDescent="0.25">
      <c r="A1933">
        <v>154251</v>
      </c>
      <c r="B1933" t="s">
        <v>80</v>
      </c>
      <c r="C1933" s="47" t="s">
        <v>7571</v>
      </c>
    </row>
    <row r="1934" spans="1:3" x14ac:dyDescent="0.25">
      <c r="A1934">
        <v>154252</v>
      </c>
      <c r="B1934" t="s">
        <v>7572</v>
      </c>
      <c r="C1934" s="47" t="s">
        <v>7573</v>
      </c>
    </row>
    <row r="1935" spans="1:3" x14ac:dyDescent="0.25">
      <c r="A1935">
        <v>154253</v>
      </c>
      <c r="B1935" t="s">
        <v>7574</v>
      </c>
      <c r="C1935" s="47" t="s">
        <v>7575</v>
      </c>
    </row>
    <row r="1936" spans="1:3" x14ac:dyDescent="0.25">
      <c r="A1936">
        <v>154254</v>
      </c>
      <c r="B1936" t="s">
        <v>7576</v>
      </c>
      <c r="C1936" s="47" t="s">
        <v>7577</v>
      </c>
    </row>
    <row r="1937" spans="1:3" x14ac:dyDescent="0.25">
      <c r="A1937">
        <v>154255</v>
      </c>
      <c r="B1937" t="s">
        <v>7578</v>
      </c>
      <c r="C1937" s="47" t="s">
        <v>7579</v>
      </c>
    </row>
    <row r="1938" spans="1:3" x14ac:dyDescent="0.25">
      <c r="A1938">
        <v>154256</v>
      </c>
      <c r="B1938" t="s">
        <v>7580</v>
      </c>
      <c r="C1938" s="47" t="s">
        <v>7581</v>
      </c>
    </row>
    <row r="1939" spans="1:3" x14ac:dyDescent="0.25">
      <c r="A1939">
        <v>154257</v>
      </c>
      <c r="B1939" t="s">
        <v>7582</v>
      </c>
      <c r="C1939" s="47" t="s">
        <v>7583</v>
      </c>
    </row>
    <row r="1940" spans="1:3" x14ac:dyDescent="0.25">
      <c r="A1940">
        <v>154258</v>
      </c>
      <c r="B1940" t="s">
        <v>7584</v>
      </c>
      <c r="C1940" s="47" t="s">
        <v>7585</v>
      </c>
    </row>
    <row r="1941" spans="1:3" x14ac:dyDescent="0.25">
      <c r="A1941">
        <v>154259</v>
      </c>
      <c r="B1941" t="s">
        <v>7586</v>
      </c>
      <c r="C1941" s="47" t="s">
        <v>7587</v>
      </c>
    </row>
    <row r="1942" spans="1:3" x14ac:dyDescent="0.25">
      <c r="A1942">
        <v>154260</v>
      </c>
      <c r="B1942" t="s">
        <v>7588</v>
      </c>
      <c r="C1942" s="47" t="s">
        <v>7589</v>
      </c>
    </row>
    <row r="1943" spans="1:3" x14ac:dyDescent="0.25">
      <c r="A1943">
        <v>154261</v>
      </c>
      <c r="B1943" t="s">
        <v>7590</v>
      </c>
      <c r="C1943" s="47" t="s">
        <v>7591</v>
      </c>
    </row>
    <row r="1944" spans="1:3" x14ac:dyDescent="0.25">
      <c r="A1944">
        <v>154262</v>
      </c>
      <c r="B1944" t="s">
        <v>7592</v>
      </c>
      <c r="C1944" s="47" t="s">
        <v>7593</v>
      </c>
    </row>
    <row r="1945" spans="1:3" x14ac:dyDescent="0.25">
      <c r="A1945">
        <v>154263</v>
      </c>
      <c r="B1945" t="s">
        <v>7594</v>
      </c>
      <c r="C1945" s="47" t="s">
        <v>7595</v>
      </c>
    </row>
    <row r="1946" spans="1:3" x14ac:dyDescent="0.25">
      <c r="A1946">
        <v>154264</v>
      </c>
      <c r="B1946" t="s">
        <v>7596</v>
      </c>
      <c r="C1946" s="47" t="s">
        <v>7597</v>
      </c>
    </row>
    <row r="1947" spans="1:3" x14ac:dyDescent="0.25">
      <c r="A1947">
        <v>154265</v>
      </c>
      <c r="B1947" t="s">
        <v>7598</v>
      </c>
      <c r="C1947" s="47" t="s">
        <v>7599</v>
      </c>
    </row>
    <row r="1948" spans="1:3" x14ac:dyDescent="0.25">
      <c r="A1948">
        <v>154266</v>
      </c>
      <c r="B1948" t="s">
        <v>7600</v>
      </c>
      <c r="C1948" s="47" t="s">
        <v>7601</v>
      </c>
    </row>
    <row r="1949" spans="1:3" x14ac:dyDescent="0.25">
      <c r="A1949">
        <v>154267</v>
      </c>
      <c r="B1949" t="s">
        <v>7602</v>
      </c>
      <c r="C1949" s="47" t="s">
        <v>7603</v>
      </c>
    </row>
    <row r="1950" spans="1:3" x14ac:dyDescent="0.25">
      <c r="A1950">
        <v>154268</v>
      </c>
      <c r="B1950" t="s">
        <v>7604</v>
      </c>
      <c r="C1950" s="47" t="s">
        <v>4728</v>
      </c>
    </row>
    <row r="1951" spans="1:3" x14ac:dyDescent="0.25">
      <c r="A1951">
        <v>154269</v>
      </c>
      <c r="B1951" t="s">
        <v>7605</v>
      </c>
      <c r="C1951" s="47" t="s">
        <v>7606</v>
      </c>
    </row>
    <row r="1952" spans="1:3" x14ac:dyDescent="0.25">
      <c r="A1952">
        <v>154270</v>
      </c>
      <c r="B1952" t="s">
        <v>7607</v>
      </c>
      <c r="C1952" s="47" t="s">
        <v>7608</v>
      </c>
    </row>
    <row r="1953" spans="1:3" x14ac:dyDescent="0.25">
      <c r="A1953">
        <v>154271</v>
      </c>
      <c r="B1953" t="s">
        <v>7609</v>
      </c>
      <c r="C1953" s="47" t="s">
        <v>7610</v>
      </c>
    </row>
    <row r="1954" spans="1:3" x14ac:dyDescent="0.25">
      <c r="A1954">
        <v>154272</v>
      </c>
      <c r="B1954" t="s">
        <v>7611</v>
      </c>
      <c r="C1954" s="47" t="s">
        <v>4725</v>
      </c>
    </row>
    <row r="1955" spans="1:3" x14ac:dyDescent="0.25">
      <c r="A1955">
        <v>154273</v>
      </c>
      <c r="B1955" t="s">
        <v>7612</v>
      </c>
      <c r="C1955" s="47" t="s">
        <v>7613</v>
      </c>
    </row>
    <row r="1956" spans="1:3" x14ac:dyDescent="0.25">
      <c r="A1956">
        <v>154274</v>
      </c>
      <c r="B1956" t="s">
        <v>7614</v>
      </c>
      <c r="C1956" s="47" t="s">
        <v>7615</v>
      </c>
    </row>
    <row r="1957" spans="1:3" x14ac:dyDescent="0.25">
      <c r="A1957">
        <v>154275</v>
      </c>
      <c r="B1957" t="s">
        <v>7616</v>
      </c>
      <c r="C1957" s="47" t="s">
        <v>7617</v>
      </c>
    </row>
    <row r="1958" spans="1:3" x14ac:dyDescent="0.25">
      <c r="A1958">
        <v>154276</v>
      </c>
      <c r="B1958" t="s">
        <v>7618</v>
      </c>
      <c r="C1958" s="47" t="s">
        <v>7619</v>
      </c>
    </row>
    <row r="1959" spans="1:3" x14ac:dyDescent="0.25">
      <c r="A1959">
        <v>154277</v>
      </c>
      <c r="B1959" t="s">
        <v>7620</v>
      </c>
      <c r="C1959" s="47" t="s">
        <v>7621</v>
      </c>
    </row>
    <row r="1960" spans="1:3" x14ac:dyDescent="0.25">
      <c r="A1960">
        <v>154278</v>
      </c>
      <c r="B1960" t="s">
        <v>7622</v>
      </c>
      <c r="C1960" s="47" t="s">
        <v>7623</v>
      </c>
    </row>
    <row r="1961" spans="1:3" x14ac:dyDescent="0.25">
      <c r="A1961">
        <v>154279</v>
      </c>
      <c r="B1961" t="s">
        <v>7624</v>
      </c>
      <c r="C1961" s="47" t="s">
        <v>7625</v>
      </c>
    </row>
    <row r="1962" spans="1:3" x14ac:dyDescent="0.25">
      <c r="A1962">
        <v>154280</v>
      </c>
      <c r="B1962" t="s">
        <v>7626</v>
      </c>
      <c r="C1962" s="47" t="s">
        <v>7627</v>
      </c>
    </row>
    <row r="1963" spans="1:3" x14ac:dyDescent="0.25">
      <c r="A1963">
        <v>154281</v>
      </c>
      <c r="B1963" t="s">
        <v>7628</v>
      </c>
      <c r="C1963" s="47" t="s">
        <v>7629</v>
      </c>
    </row>
    <row r="1964" spans="1:3" x14ac:dyDescent="0.25">
      <c r="A1964">
        <v>154282</v>
      </c>
      <c r="B1964" t="s">
        <v>7630</v>
      </c>
      <c r="C1964" s="47" t="s">
        <v>7631</v>
      </c>
    </row>
    <row r="1965" spans="1:3" x14ac:dyDescent="0.25">
      <c r="A1965">
        <v>154283</v>
      </c>
      <c r="B1965" t="s">
        <v>7632</v>
      </c>
      <c r="C1965" s="47" t="s">
        <v>7633</v>
      </c>
    </row>
    <row r="1966" spans="1:3" x14ac:dyDescent="0.25">
      <c r="A1966">
        <v>154284</v>
      </c>
      <c r="B1966" t="s">
        <v>7634</v>
      </c>
      <c r="C1966" s="47" t="s">
        <v>7635</v>
      </c>
    </row>
    <row r="1967" spans="1:3" x14ac:dyDescent="0.25">
      <c r="A1967">
        <v>154285</v>
      </c>
      <c r="B1967" t="s">
        <v>7636</v>
      </c>
      <c r="C1967" s="47" t="s">
        <v>7637</v>
      </c>
    </row>
    <row r="1968" spans="1:3" x14ac:dyDescent="0.25">
      <c r="A1968">
        <v>154286</v>
      </c>
      <c r="B1968" t="s">
        <v>7638</v>
      </c>
      <c r="C1968" s="47" t="s">
        <v>7639</v>
      </c>
    </row>
    <row r="1969" spans="1:3" x14ac:dyDescent="0.25">
      <c r="A1969">
        <v>154287</v>
      </c>
      <c r="B1969" t="s">
        <v>7640</v>
      </c>
      <c r="C1969" s="47" t="s">
        <v>7641</v>
      </c>
    </row>
    <row r="1970" spans="1:3" x14ac:dyDescent="0.25">
      <c r="A1970">
        <v>154288</v>
      </c>
      <c r="B1970" t="s">
        <v>7642</v>
      </c>
      <c r="C1970" s="47" t="s">
        <v>7643</v>
      </c>
    </row>
    <row r="1971" spans="1:3" x14ac:dyDescent="0.25">
      <c r="A1971">
        <v>154289</v>
      </c>
      <c r="B1971" t="s">
        <v>7644</v>
      </c>
      <c r="C1971" s="47" t="s">
        <v>7645</v>
      </c>
    </row>
    <row r="1972" spans="1:3" x14ac:dyDescent="0.25">
      <c r="A1972">
        <v>154290</v>
      </c>
      <c r="B1972" t="s">
        <v>7646</v>
      </c>
      <c r="C1972" s="47" t="s">
        <v>7647</v>
      </c>
    </row>
    <row r="1973" spans="1:3" x14ac:dyDescent="0.25">
      <c r="A1973">
        <v>154291</v>
      </c>
      <c r="B1973" t="s">
        <v>7648</v>
      </c>
      <c r="C1973" s="47" t="s">
        <v>7649</v>
      </c>
    </row>
    <row r="1974" spans="1:3" x14ac:dyDescent="0.25">
      <c r="A1974">
        <v>154292</v>
      </c>
      <c r="B1974" t="s">
        <v>7650</v>
      </c>
      <c r="C1974" s="47" t="s">
        <v>7651</v>
      </c>
    </row>
    <row r="1975" spans="1:3" x14ac:dyDescent="0.25">
      <c r="A1975">
        <v>154293</v>
      </c>
      <c r="B1975" t="s">
        <v>7652</v>
      </c>
      <c r="C1975" s="47" t="s">
        <v>7653</v>
      </c>
    </row>
    <row r="1976" spans="1:3" x14ac:dyDescent="0.25">
      <c r="A1976">
        <v>154294</v>
      </c>
      <c r="B1976" t="s">
        <v>7654</v>
      </c>
      <c r="C1976" s="47" t="s">
        <v>7655</v>
      </c>
    </row>
    <row r="1977" spans="1:3" x14ac:dyDescent="0.25">
      <c r="A1977">
        <v>154295</v>
      </c>
      <c r="B1977" t="s">
        <v>7656</v>
      </c>
      <c r="C1977" s="47" t="s">
        <v>7657</v>
      </c>
    </row>
    <row r="1978" spans="1:3" x14ac:dyDescent="0.25">
      <c r="A1978">
        <v>154296</v>
      </c>
      <c r="B1978" t="s">
        <v>7658</v>
      </c>
      <c r="C1978" s="47" t="s">
        <v>7659</v>
      </c>
    </row>
    <row r="1979" spans="1:3" x14ac:dyDescent="0.25">
      <c r="A1979">
        <v>154297</v>
      </c>
      <c r="B1979" t="s">
        <v>7660</v>
      </c>
      <c r="C1979" s="47" t="s">
        <v>7661</v>
      </c>
    </row>
    <row r="1980" spans="1:3" x14ac:dyDescent="0.25">
      <c r="A1980">
        <v>154298</v>
      </c>
      <c r="B1980" t="s">
        <v>7662</v>
      </c>
      <c r="C1980" s="47" t="s">
        <v>7663</v>
      </c>
    </row>
    <row r="1981" spans="1:3" x14ac:dyDescent="0.25">
      <c r="A1981">
        <v>154299</v>
      </c>
      <c r="B1981" t="s">
        <v>7664</v>
      </c>
      <c r="C1981" s="47" t="s">
        <v>7665</v>
      </c>
    </row>
    <row r="1982" spans="1:3" x14ac:dyDescent="0.25">
      <c r="A1982">
        <v>154300</v>
      </c>
      <c r="B1982" t="s">
        <v>7666</v>
      </c>
      <c r="C1982" s="47" t="s">
        <v>7667</v>
      </c>
    </row>
    <row r="1983" spans="1:3" x14ac:dyDescent="0.25">
      <c r="A1983">
        <v>154301</v>
      </c>
      <c r="B1983" t="s">
        <v>7668</v>
      </c>
      <c r="C1983" s="47" t="s">
        <v>7669</v>
      </c>
    </row>
    <row r="1984" spans="1:3" x14ac:dyDescent="0.25">
      <c r="A1984">
        <v>154302</v>
      </c>
      <c r="B1984" t="s">
        <v>7670</v>
      </c>
      <c r="C1984" s="47" t="s">
        <v>7671</v>
      </c>
    </row>
    <row r="1985" spans="1:3" x14ac:dyDescent="0.25">
      <c r="A1985">
        <v>154303</v>
      </c>
      <c r="B1985" t="s">
        <v>7672</v>
      </c>
      <c r="C1985" s="47" t="s">
        <v>7673</v>
      </c>
    </row>
    <row r="1986" spans="1:3" x14ac:dyDescent="0.25">
      <c r="A1986">
        <v>154304</v>
      </c>
      <c r="B1986" t="s">
        <v>7674</v>
      </c>
      <c r="C1986" s="47" t="s">
        <v>7675</v>
      </c>
    </row>
    <row r="1987" spans="1:3" x14ac:dyDescent="0.25">
      <c r="A1987">
        <v>154305</v>
      </c>
      <c r="B1987" t="s">
        <v>7676</v>
      </c>
      <c r="C1987" s="47" t="s">
        <v>7677</v>
      </c>
    </row>
    <row r="1988" spans="1:3" x14ac:dyDescent="0.25">
      <c r="A1988">
        <v>154306</v>
      </c>
      <c r="B1988" t="s">
        <v>7678</v>
      </c>
      <c r="C1988" s="47" t="s">
        <v>7679</v>
      </c>
    </row>
    <row r="1989" spans="1:3" x14ac:dyDescent="0.25">
      <c r="A1989">
        <v>154307</v>
      </c>
      <c r="B1989" t="s">
        <v>7680</v>
      </c>
      <c r="C1989" s="47" t="s">
        <v>7681</v>
      </c>
    </row>
    <row r="1990" spans="1:3" x14ac:dyDescent="0.25">
      <c r="A1990">
        <v>154308</v>
      </c>
      <c r="B1990" t="s">
        <v>7682</v>
      </c>
      <c r="C1990" s="47" t="s">
        <v>7683</v>
      </c>
    </row>
    <row r="1991" spans="1:3" x14ac:dyDescent="0.25">
      <c r="A1991">
        <v>154309</v>
      </c>
      <c r="B1991" t="s">
        <v>7684</v>
      </c>
      <c r="C1991" s="47" t="s">
        <v>7685</v>
      </c>
    </row>
    <row r="1992" spans="1:3" x14ac:dyDescent="0.25">
      <c r="A1992">
        <v>154310</v>
      </c>
      <c r="B1992" t="s">
        <v>7686</v>
      </c>
      <c r="C1992" s="47" t="s">
        <v>7687</v>
      </c>
    </row>
    <row r="1993" spans="1:3" x14ac:dyDescent="0.25">
      <c r="A1993">
        <v>154311</v>
      </c>
      <c r="B1993" t="s">
        <v>7688</v>
      </c>
      <c r="C1993" s="47" t="s">
        <v>7689</v>
      </c>
    </row>
    <row r="1994" spans="1:3" x14ac:dyDescent="0.25">
      <c r="A1994">
        <v>154312</v>
      </c>
      <c r="B1994" t="s">
        <v>7690</v>
      </c>
      <c r="C1994" s="47" t="s">
        <v>7691</v>
      </c>
    </row>
    <row r="1995" spans="1:3" x14ac:dyDescent="0.25">
      <c r="A1995">
        <v>154313</v>
      </c>
      <c r="B1995" t="s">
        <v>7692</v>
      </c>
      <c r="C1995" s="47" t="s">
        <v>7693</v>
      </c>
    </row>
    <row r="1996" spans="1:3" x14ac:dyDescent="0.25">
      <c r="A1996">
        <v>154314</v>
      </c>
      <c r="B1996" t="s">
        <v>7694</v>
      </c>
      <c r="C1996" s="47" t="s">
        <v>7695</v>
      </c>
    </row>
    <row r="1997" spans="1:3" x14ac:dyDescent="0.25">
      <c r="A1997">
        <v>154315</v>
      </c>
      <c r="B1997" t="s">
        <v>7696</v>
      </c>
      <c r="C1997" s="47" t="s">
        <v>7697</v>
      </c>
    </row>
    <row r="1998" spans="1:3" x14ac:dyDescent="0.25">
      <c r="A1998">
        <v>154316</v>
      </c>
      <c r="B1998" t="s">
        <v>7698</v>
      </c>
      <c r="C1998" s="47" t="s">
        <v>7699</v>
      </c>
    </row>
    <row r="1999" spans="1:3" x14ac:dyDescent="0.25">
      <c r="A1999">
        <v>154317</v>
      </c>
      <c r="B1999" t="s">
        <v>7700</v>
      </c>
      <c r="C1999" s="47" t="s">
        <v>7701</v>
      </c>
    </row>
    <row r="2000" spans="1:3" x14ac:dyDescent="0.25">
      <c r="A2000">
        <v>154318</v>
      </c>
      <c r="B2000" t="s">
        <v>7702</v>
      </c>
      <c r="C2000" s="47" t="s">
        <v>7703</v>
      </c>
    </row>
    <row r="2001" spans="1:3" x14ac:dyDescent="0.25">
      <c r="A2001">
        <v>154319</v>
      </c>
      <c r="B2001" t="s">
        <v>7704</v>
      </c>
      <c r="C2001" s="47" t="s">
        <v>7705</v>
      </c>
    </row>
    <row r="2002" spans="1:3" x14ac:dyDescent="0.25">
      <c r="A2002">
        <v>154320</v>
      </c>
      <c r="B2002" t="s">
        <v>7706</v>
      </c>
      <c r="C2002" s="47" t="s">
        <v>7707</v>
      </c>
    </row>
    <row r="2003" spans="1:3" x14ac:dyDescent="0.25">
      <c r="A2003">
        <v>154321</v>
      </c>
      <c r="B2003" t="s">
        <v>7708</v>
      </c>
      <c r="C2003" s="47" t="s">
        <v>7709</v>
      </c>
    </row>
    <row r="2004" spans="1:3" x14ac:dyDescent="0.25">
      <c r="A2004">
        <v>154322</v>
      </c>
      <c r="B2004" t="s">
        <v>7710</v>
      </c>
      <c r="C2004" s="47" t="s">
        <v>7711</v>
      </c>
    </row>
    <row r="2005" spans="1:3" x14ac:dyDescent="0.25">
      <c r="A2005">
        <v>154323</v>
      </c>
      <c r="B2005" t="s">
        <v>7712</v>
      </c>
      <c r="C2005" s="47" t="s">
        <v>7713</v>
      </c>
    </row>
    <row r="2006" spans="1:3" x14ac:dyDescent="0.25">
      <c r="A2006">
        <v>154324</v>
      </c>
      <c r="B2006" t="s">
        <v>7714</v>
      </c>
      <c r="C2006" s="47" t="s">
        <v>7715</v>
      </c>
    </row>
    <row r="2007" spans="1:3" x14ac:dyDescent="0.25">
      <c r="A2007">
        <v>154325</v>
      </c>
      <c r="B2007" t="s">
        <v>7716</v>
      </c>
      <c r="C2007" s="47" t="s">
        <v>7717</v>
      </c>
    </row>
    <row r="2008" spans="1:3" x14ac:dyDescent="0.25">
      <c r="A2008">
        <v>154326</v>
      </c>
      <c r="B2008" t="s">
        <v>7718</v>
      </c>
      <c r="C2008" s="47" t="s">
        <v>7719</v>
      </c>
    </row>
    <row r="2009" spans="1:3" x14ac:dyDescent="0.25">
      <c r="A2009">
        <v>154327</v>
      </c>
      <c r="B2009" t="s">
        <v>7720</v>
      </c>
      <c r="C2009" s="47" t="s">
        <v>7721</v>
      </c>
    </row>
    <row r="2010" spans="1:3" x14ac:dyDescent="0.25">
      <c r="A2010">
        <v>154328</v>
      </c>
      <c r="B2010" t="s">
        <v>7722</v>
      </c>
      <c r="C2010" s="47" t="s">
        <v>7723</v>
      </c>
    </row>
    <row r="2011" spans="1:3" x14ac:dyDescent="0.25">
      <c r="A2011">
        <v>154329</v>
      </c>
      <c r="B2011" t="s">
        <v>7724</v>
      </c>
      <c r="C2011" s="47" t="s">
        <v>7725</v>
      </c>
    </row>
    <row r="2012" spans="1:3" x14ac:dyDescent="0.25">
      <c r="A2012">
        <v>154330</v>
      </c>
      <c r="B2012" t="s">
        <v>7726</v>
      </c>
      <c r="C2012" s="47" t="s">
        <v>7727</v>
      </c>
    </row>
    <row r="2013" spans="1:3" x14ac:dyDescent="0.25">
      <c r="A2013">
        <v>154331</v>
      </c>
      <c r="B2013" t="s">
        <v>7728</v>
      </c>
      <c r="C2013" s="47" t="s">
        <v>7729</v>
      </c>
    </row>
    <row r="2014" spans="1:3" x14ac:dyDescent="0.25">
      <c r="A2014">
        <v>154332</v>
      </c>
      <c r="B2014" t="s">
        <v>7730</v>
      </c>
      <c r="C2014" s="47" t="s">
        <v>7731</v>
      </c>
    </row>
    <row r="2015" spans="1:3" x14ac:dyDescent="0.25">
      <c r="A2015">
        <v>154333</v>
      </c>
      <c r="B2015" t="s">
        <v>7732</v>
      </c>
      <c r="C2015" s="47" t="s">
        <v>7733</v>
      </c>
    </row>
    <row r="2016" spans="1:3" x14ac:dyDescent="0.25">
      <c r="A2016">
        <v>154334</v>
      </c>
      <c r="B2016" t="s">
        <v>7734</v>
      </c>
      <c r="C2016" s="47" t="s">
        <v>7735</v>
      </c>
    </row>
    <row r="2017" spans="1:3" x14ac:dyDescent="0.25">
      <c r="A2017">
        <v>154335</v>
      </c>
      <c r="B2017" t="s">
        <v>7736</v>
      </c>
      <c r="C2017" s="47" t="s">
        <v>7737</v>
      </c>
    </row>
    <row r="2018" spans="1:3" x14ac:dyDescent="0.25">
      <c r="A2018">
        <v>154336</v>
      </c>
      <c r="B2018" t="s">
        <v>7738</v>
      </c>
      <c r="C2018" s="47" t="s">
        <v>7739</v>
      </c>
    </row>
    <row r="2019" spans="1:3" x14ac:dyDescent="0.25">
      <c r="A2019">
        <v>154337</v>
      </c>
      <c r="B2019" t="s">
        <v>7740</v>
      </c>
      <c r="C2019" s="47" t="s">
        <v>7741</v>
      </c>
    </row>
    <row r="2020" spans="1:3" x14ac:dyDescent="0.25">
      <c r="A2020">
        <v>154338</v>
      </c>
      <c r="B2020" t="s">
        <v>7742</v>
      </c>
      <c r="C2020" s="47" t="s">
        <v>7743</v>
      </c>
    </row>
    <row r="2021" spans="1:3" x14ac:dyDescent="0.25">
      <c r="A2021">
        <v>154339</v>
      </c>
      <c r="B2021" t="s">
        <v>7744</v>
      </c>
      <c r="C2021" s="47" t="s">
        <v>7745</v>
      </c>
    </row>
    <row r="2022" spans="1:3" x14ac:dyDescent="0.25">
      <c r="A2022">
        <v>154340</v>
      </c>
      <c r="B2022" t="s">
        <v>7746</v>
      </c>
      <c r="C2022" s="47" t="s">
        <v>7747</v>
      </c>
    </row>
    <row r="2023" spans="1:3" x14ac:dyDescent="0.25">
      <c r="A2023">
        <v>154341</v>
      </c>
      <c r="B2023" t="s">
        <v>587</v>
      </c>
      <c r="C2023" s="47" t="s">
        <v>7748</v>
      </c>
    </row>
    <row r="2024" spans="1:3" x14ac:dyDescent="0.25">
      <c r="A2024">
        <v>154342</v>
      </c>
      <c r="B2024" t="s">
        <v>7749</v>
      </c>
      <c r="C2024" s="47" t="s">
        <v>7750</v>
      </c>
    </row>
    <row r="2025" spans="1:3" x14ac:dyDescent="0.25">
      <c r="A2025">
        <v>154343</v>
      </c>
      <c r="B2025" t="s">
        <v>7751</v>
      </c>
      <c r="C2025" s="47" t="s">
        <v>7752</v>
      </c>
    </row>
    <row r="2026" spans="1:3" x14ac:dyDescent="0.25">
      <c r="A2026">
        <v>154344</v>
      </c>
      <c r="B2026" t="s">
        <v>7753</v>
      </c>
      <c r="C2026" s="47" t="s">
        <v>7754</v>
      </c>
    </row>
    <row r="2027" spans="1:3" x14ac:dyDescent="0.25">
      <c r="A2027">
        <v>154345</v>
      </c>
      <c r="B2027" t="s">
        <v>7755</v>
      </c>
      <c r="C2027" s="47" t="s">
        <v>7756</v>
      </c>
    </row>
    <row r="2028" spans="1:3" x14ac:dyDescent="0.25">
      <c r="A2028">
        <v>154346</v>
      </c>
      <c r="B2028" t="s">
        <v>7757</v>
      </c>
      <c r="C2028" s="47" t="s">
        <v>7758</v>
      </c>
    </row>
    <row r="2029" spans="1:3" x14ac:dyDescent="0.25">
      <c r="A2029">
        <v>154347</v>
      </c>
      <c r="B2029" t="s">
        <v>7759</v>
      </c>
      <c r="C2029" s="47" t="s">
        <v>7760</v>
      </c>
    </row>
    <row r="2030" spans="1:3" x14ac:dyDescent="0.25">
      <c r="A2030">
        <v>154348</v>
      </c>
      <c r="B2030" t="s">
        <v>7761</v>
      </c>
      <c r="C2030" s="47" t="s">
        <v>7762</v>
      </c>
    </row>
    <row r="2031" spans="1:3" x14ac:dyDescent="0.25">
      <c r="A2031">
        <v>154349</v>
      </c>
      <c r="B2031" t="s">
        <v>7763</v>
      </c>
      <c r="C2031" s="47" t="s">
        <v>7764</v>
      </c>
    </row>
    <row r="2032" spans="1:3" x14ac:dyDescent="0.25">
      <c r="A2032">
        <v>154350</v>
      </c>
      <c r="B2032" t="s">
        <v>749</v>
      </c>
      <c r="C2032" s="47" t="s">
        <v>7765</v>
      </c>
    </row>
    <row r="2033" spans="1:3" x14ac:dyDescent="0.25">
      <c r="A2033">
        <v>154351</v>
      </c>
      <c r="B2033" t="s">
        <v>7766</v>
      </c>
      <c r="C2033" s="47" t="s">
        <v>7767</v>
      </c>
    </row>
    <row r="2034" spans="1:3" x14ac:dyDescent="0.25">
      <c r="A2034">
        <v>154352</v>
      </c>
      <c r="B2034" t="s">
        <v>7768</v>
      </c>
      <c r="C2034" s="47" t="s">
        <v>7769</v>
      </c>
    </row>
    <row r="2035" spans="1:3" x14ac:dyDescent="0.25">
      <c r="A2035">
        <v>154353</v>
      </c>
      <c r="B2035" t="s">
        <v>7770</v>
      </c>
      <c r="C2035" s="47" t="s">
        <v>7771</v>
      </c>
    </row>
    <row r="2036" spans="1:3" x14ac:dyDescent="0.25">
      <c r="A2036">
        <v>154354</v>
      </c>
      <c r="B2036" t="s">
        <v>7772</v>
      </c>
      <c r="C2036" s="47" t="s">
        <v>7773</v>
      </c>
    </row>
    <row r="2037" spans="1:3" x14ac:dyDescent="0.25">
      <c r="A2037">
        <v>154355</v>
      </c>
      <c r="B2037" t="s">
        <v>7774</v>
      </c>
      <c r="C2037" s="47" t="s">
        <v>7775</v>
      </c>
    </row>
    <row r="2038" spans="1:3" x14ac:dyDescent="0.25">
      <c r="A2038">
        <v>154356</v>
      </c>
      <c r="B2038" t="s">
        <v>7776</v>
      </c>
      <c r="C2038" s="47" t="s">
        <v>7777</v>
      </c>
    </row>
    <row r="2039" spans="1:3" x14ac:dyDescent="0.25">
      <c r="A2039">
        <v>154357</v>
      </c>
      <c r="B2039" t="s">
        <v>7778</v>
      </c>
      <c r="C2039" s="47" t="s">
        <v>7779</v>
      </c>
    </row>
    <row r="2040" spans="1:3" x14ac:dyDescent="0.25">
      <c r="A2040">
        <v>154358</v>
      </c>
      <c r="B2040" t="s">
        <v>7780</v>
      </c>
      <c r="C2040" s="47" t="s">
        <v>7781</v>
      </c>
    </row>
    <row r="2041" spans="1:3" x14ac:dyDescent="0.25">
      <c r="A2041">
        <v>154359</v>
      </c>
      <c r="B2041" t="s">
        <v>7782</v>
      </c>
      <c r="C2041" s="47" t="s">
        <v>7783</v>
      </c>
    </row>
    <row r="2042" spans="1:3" x14ac:dyDescent="0.25">
      <c r="A2042">
        <v>154360</v>
      </c>
      <c r="B2042" t="s">
        <v>7784</v>
      </c>
      <c r="C2042" s="47" t="s">
        <v>7785</v>
      </c>
    </row>
    <row r="2043" spans="1:3" x14ac:dyDescent="0.25">
      <c r="A2043">
        <v>154361</v>
      </c>
      <c r="B2043" t="s">
        <v>7786</v>
      </c>
      <c r="C2043" s="47" t="s">
        <v>7787</v>
      </c>
    </row>
    <row r="2044" spans="1:3" x14ac:dyDescent="0.25">
      <c r="A2044">
        <v>154362</v>
      </c>
      <c r="B2044" t="s">
        <v>1403</v>
      </c>
      <c r="C2044" s="47" t="s">
        <v>7788</v>
      </c>
    </row>
    <row r="2045" spans="1:3" x14ac:dyDescent="0.25">
      <c r="A2045">
        <v>154363</v>
      </c>
      <c r="B2045" t="s">
        <v>7789</v>
      </c>
      <c r="C2045" s="47" t="s">
        <v>7790</v>
      </c>
    </row>
    <row r="2046" spans="1:3" x14ac:dyDescent="0.25">
      <c r="A2046">
        <v>154364</v>
      </c>
      <c r="B2046" t="s">
        <v>7791</v>
      </c>
      <c r="C2046" s="47" t="s">
        <v>7792</v>
      </c>
    </row>
    <row r="2047" spans="1:3" x14ac:dyDescent="0.25">
      <c r="A2047">
        <v>154365</v>
      </c>
      <c r="B2047" t="s">
        <v>7793</v>
      </c>
      <c r="C2047" s="47" t="s">
        <v>7794</v>
      </c>
    </row>
    <row r="2048" spans="1:3" x14ac:dyDescent="0.25">
      <c r="A2048">
        <v>154366</v>
      </c>
      <c r="B2048" t="s">
        <v>7795</v>
      </c>
      <c r="C2048" s="47" t="s">
        <v>7796</v>
      </c>
    </row>
    <row r="2049" spans="1:3" x14ac:dyDescent="0.25">
      <c r="A2049">
        <v>154367</v>
      </c>
      <c r="B2049" t="s">
        <v>7797</v>
      </c>
      <c r="C2049" s="47" t="s">
        <v>7798</v>
      </c>
    </row>
    <row r="2050" spans="1:3" x14ac:dyDescent="0.25">
      <c r="A2050">
        <v>154368</v>
      </c>
      <c r="B2050" t="s">
        <v>7799</v>
      </c>
      <c r="C2050" s="47" t="s">
        <v>7800</v>
      </c>
    </row>
    <row r="2051" spans="1:3" x14ac:dyDescent="0.25">
      <c r="A2051">
        <v>154369</v>
      </c>
      <c r="B2051" t="s">
        <v>7801</v>
      </c>
      <c r="C2051" s="47" t="s">
        <v>7802</v>
      </c>
    </row>
    <row r="2052" spans="1:3" x14ac:dyDescent="0.25">
      <c r="A2052">
        <v>154370</v>
      </c>
      <c r="B2052" t="s">
        <v>7803</v>
      </c>
      <c r="C2052" s="47" t="s">
        <v>7804</v>
      </c>
    </row>
    <row r="2053" spans="1:3" x14ac:dyDescent="0.25">
      <c r="A2053">
        <v>154371</v>
      </c>
      <c r="B2053" t="s">
        <v>7805</v>
      </c>
      <c r="C2053" s="47" t="s">
        <v>7806</v>
      </c>
    </row>
    <row r="2054" spans="1:3" x14ac:dyDescent="0.25">
      <c r="A2054">
        <v>154372</v>
      </c>
      <c r="B2054" t="s">
        <v>7807</v>
      </c>
      <c r="C2054" s="47" t="s">
        <v>7808</v>
      </c>
    </row>
    <row r="2055" spans="1:3" x14ac:dyDescent="0.25">
      <c r="A2055">
        <v>154373</v>
      </c>
      <c r="B2055" t="s">
        <v>7809</v>
      </c>
      <c r="C2055" s="47" t="s">
        <v>7810</v>
      </c>
    </row>
    <row r="2056" spans="1:3" x14ac:dyDescent="0.25">
      <c r="A2056">
        <v>154374</v>
      </c>
      <c r="B2056" t="s">
        <v>7811</v>
      </c>
      <c r="C2056" s="47" t="s">
        <v>7812</v>
      </c>
    </row>
    <row r="2057" spans="1:3" x14ac:dyDescent="0.25">
      <c r="A2057">
        <v>154375</v>
      </c>
      <c r="B2057" t="s">
        <v>7813</v>
      </c>
      <c r="C2057" s="47" t="s">
        <v>7814</v>
      </c>
    </row>
    <row r="2058" spans="1:3" x14ac:dyDescent="0.25">
      <c r="A2058">
        <v>154376</v>
      </c>
      <c r="B2058" t="s">
        <v>7815</v>
      </c>
      <c r="C2058" s="47" t="s">
        <v>7816</v>
      </c>
    </row>
    <row r="2059" spans="1:3" x14ac:dyDescent="0.25">
      <c r="A2059">
        <v>154377</v>
      </c>
      <c r="B2059" t="s">
        <v>7817</v>
      </c>
      <c r="C2059" s="47" t="s">
        <v>7818</v>
      </c>
    </row>
    <row r="2060" spans="1:3" x14ac:dyDescent="0.25">
      <c r="A2060">
        <v>154378</v>
      </c>
      <c r="B2060" t="s">
        <v>7819</v>
      </c>
      <c r="C2060" s="47" t="s">
        <v>7820</v>
      </c>
    </row>
    <row r="2061" spans="1:3" x14ac:dyDescent="0.25">
      <c r="A2061">
        <v>154379</v>
      </c>
      <c r="B2061" t="s">
        <v>7821</v>
      </c>
      <c r="C2061" s="47" t="s">
        <v>7822</v>
      </c>
    </row>
    <row r="2062" spans="1:3" x14ac:dyDescent="0.25">
      <c r="A2062">
        <v>154380</v>
      </c>
      <c r="B2062" t="s">
        <v>7823</v>
      </c>
      <c r="C2062" s="47" t="s">
        <v>7824</v>
      </c>
    </row>
    <row r="2063" spans="1:3" x14ac:dyDescent="0.25">
      <c r="A2063">
        <v>154381</v>
      </c>
      <c r="B2063" t="s">
        <v>7825</v>
      </c>
      <c r="C2063" s="47" t="s">
        <v>7826</v>
      </c>
    </row>
    <row r="2064" spans="1:3" x14ac:dyDescent="0.25">
      <c r="A2064">
        <v>154382</v>
      </c>
      <c r="B2064" t="s">
        <v>7827</v>
      </c>
      <c r="C2064" s="47" t="s">
        <v>7828</v>
      </c>
    </row>
    <row r="2065" spans="1:3" x14ac:dyDescent="0.25">
      <c r="A2065">
        <v>154383</v>
      </c>
      <c r="B2065" t="s">
        <v>7829</v>
      </c>
      <c r="C2065" s="47" t="s">
        <v>7830</v>
      </c>
    </row>
    <row r="2066" spans="1:3" x14ac:dyDescent="0.25">
      <c r="A2066">
        <v>154384</v>
      </c>
      <c r="B2066" t="s">
        <v>7831</v>
      </c>
      <c r="C2066" s="47" t="s">
        <v>7832</v>
      </c>
    </row>
    <row r="2067" spans="1:3" x14ac:dyDescent="0.25">
      <c r="A2067">
        <v>154385</v>
      </c>
      <c r="B2067" t="s">
        <v>7833</v>
      </c>
      <c r="C2067" s="47" t="s">
        <v>7834</v>
      </c>
    </row>
    <row r="2068" spans="1:3" x14ac:dyDescent="0.25">
      <c r="A2068">
        <v>154386</v>
      </c>
      <c r="B2068" t="s">
        <v>7835</v>
      </c>
      <c r="C2068" s="47" t="s">
        <v>7836</v>
      </c>
    </row>
    <row r="2069" spans="1:3" x14ac:dyDescent="0.25">
      <c r="A2069">
        <v>154387</v>
      </c>
      <c r="B2069" t="s">
        <v>7837</v>
      </c>
      <c r="C2069" s="47" t="s">
        <v>7838</v>
      </c>
    </row>
    <row r="2070" spans="1:3" x14ac:dyDescent="0.25">
      <c r="A2070">
        <v>154388</v>
      </c>
      <c r="B2070" t="s">
        <v>7839</v>
      </c>
      <c r="C2070" s="47" t="s">
        <v>7840</v>
      </c>
    </row>
    <row r="2071" spans="1:3" x14ac:dyDescent="0.25">
      <c r="A2071">
        <v>154389</v>
      </c>
      <c r="B2071" t="s">
        <v>7841</v>
      </c>
      <c r="C2071" s="47" t="s">
        <v>7842</v>
      </c>
    </row>
    <row r="2072" spans="1:3" x14ac:dyDescent="0.25">
      <c r="A2072">
        <v>154390</v>
      </c>
      <c r="B2072" t="s">
        <v>7843</v>
      </c>
      <c r="C2072" s="47" t="s">
        <v>7844</v>
      </c>
    </row>
    <row r="2073" spans="1:3" x14ac:dyDescent="0.25">
      <c r="A2073">
        <v>154391</v>
      </c>
      <c r="B2073" t="s">
        <v>7845</v>
      </c>
      <c r="C2073" s="47" t="s">
        <v>7846</v>
      </c>
    </row>
    <row r="2074" spans="1:3" x14ac:dyDescent="0.25">
      <c r="A2074">
        <v>154392</v>
      </c>
      <c r="B2074" t="s">
        <v>7847</v>
      </c>
      <c r="C2074" s="47" t="s">
        <v>7848</v>
      </c>
    </row>
    <row r="2075" spans="1:3" x14ac:dyDescent="0.25">
      <c r="A2075">
        <v>154393</v>
      </c>
      <c r="B2075" t="s">
        <v>721</v>
      </c>
      <c r="C2075" s="47" t="s">
        <v>7849</v>
      </c>
    </row>
    <row r="2076" spans="1:3" x14ac:dyDescent="0.25">
      <c r="A2076">
        <v>154394</v>
      </c>
      <c r="B2076" t="s">
        <v>7850</v>
      </c>
      <c r="C2076" s="47" t="s">
        <v>7851</v>
      </c>
    </row>
    <row r="2077" spans="1:3" x14ac:dyDescent="0.25">
      <c r="A2077">
        <v>154395</v>
      </c>
      <c r="B2077" t="s">
        <v>7852</v>
      </c>
      <c r="C2077" s="47" t="s">
        <v>7853</v>
      </c>
    </row>
    <row r="2078" spans="1:3" x14ac:dyDescent="0.25">
      <c r="A2078">
        <v>154396</v>
      </c>
      <c r="B2078" t="s">
        <v>7854</v>
      </c>
      <c r="C2078" s="47" t="s">
        <v>7855</v>
      </c>
    </row>
    <row r="2079" spans="1:3" x14ac:dyDescent="0.25">
      <c r="A2079">
        <v>154397</v>
      </c>
      <c r="B2079" t="s">
        <v>7856</v>
      </c>
      <c r="C2079" s="47" t="s">
        <v>7857</v>
      </c>
    </row>
    <row r="2080" spans="1:3" x14ac:dyDescent="0.25">
      <c r="A2080">
        <v>154398</v>
      </c>
      <c r="B2080" t="s">
        <v>7858</v>
      </c>
      <c r="C2080" s="47" t="s">
        <v>7859</v>
      </c>
    </row>
    <row r="2081" spans="1:3" x14ac:dyDescent="0.25">
      <c r="A2081">
        <v>154399</v>
      </c>
      <c r="B2081" t="s">
        <v>7860</v>
      </c>
      <c r="C2081" s="47" t="s">
        <v>7861</v>
      </c>
    </row>
    <row r="2082" spans="1:3" x14ac:dyDescent="0.25">
      <c r="A2082">
        <v>154400</v>
      </c>
      <c r="B2082" t="s">
        <v>7862</v>
      </c>
      <c r="C2082" s="47" t="s">
        <v>7863</v>
      </c>
    </row>
    <row r="2083" spans="1:3" x14ac:dyDescent="0.25">
      <c r="A2083">
        <v>154401</v>
      </c>
      <c r="B2083" t="s">
        <v>7864</v>
      </c>
      <c r="C2083" s="47" t="s">
        <v>7865</v>
      </c>
    </row>
    <row r="2084" spans="1:3" x14ac:dyDescent="0.25">
      <c r="A2084">
        <v>154402</v>
      </c>
      <c r="B2084" t="s">
        <v>1565</v>
      </c>
      <c r="C2084" s="47" t="s">
        <v>7866</v>
      </c>
    </row>
    <row r="2085" spans="1:3" x14ac:dyDescent="0.25">
      <c r="A2085">
        <v>154403</v>
      </c>
      <c r="B2085" t="s">
        <v>7867</v>
      </c>
      <c r="C2085" s="47" t="s">
        <v>7868</v>
      </c>
    </row>
    <row r="2086" spans="1:3" x14ac:dyDescent="0.25">
      <c r="A2086">
        <v>154404</v>
      </c>
      <c r="B2086" t="s">
        <v>7869</v>
      </c>
      <c r="C2086" s="47" t="s">
        <v>7870</v>
      </c>
    </row>
    <row r="2087" spans="1:3" x14ac:dyDescent="0.25">
      <c r="A2087">
        <v>154405</v>
      </c>
      <c r="B2087" t="s">
        <v>7871</v>
      </c>
      <c r="C2087" s="47" t="s">
        <v>7872</v>
      </c>
    </row>
    <row r="2088" spans="1:3" x14ac:dyDescent="0.25">
      <c r="A2088">
        <v>154406</v>
      </c>
      <c r="B2088" t="s">
        <v>7873</v>
      </c>
      <c r="C2088" s="47" t="s">
        <v>7874</v>
      </c>
    </row>
    <row r="2089" spans="1:3" x14ac:dyDescent="0.25">
      <c r="A2089">
        <v>154407</v>
      </c>
      <c r="B2089" t="s">
        <v>7875</v>
      </c>
      <c r="C2089" s="47" t="s">
        <v>7876</v>
      </c>
    </row>
    <row r="2090" spans="1:3" x14ac:dyDescent="0.25">
      <c r="A2090">
        <v>154408</v>
      </c>
      <c r="B2090" t="s">
        <v>7877</v>
      </c>
      <c r="C2090" s="47" t="s">
        <v>7878</v>
      </c>
    </row>
    <row r="2091" spans="1:3" x14ac:dyDescent="0.25">
      <c r="A2091">
        <v>154409</v>
      </c>
      <c r="B2091" t="s">
        <v>7879</v>
      </c>
      <c r="C2091" s="47" t="s">
        <v>7880</v>
      </c>
    </row>
    <row r="2092" spans="1:3" x14ac:dyDescent="0.25">
      <c r="A2092">
        <v>154410</v>
      </c>
      <c r="B2092" t="s">
        <v>7881</v>
      </c>
      <c r="C2092" s="47" t="s">
        <v>7882</v>
      </c>
    </row>
    <row r="2093" spans="1:3" x14ac:dyDescent="0.25">
      <c r="A2093">
        <v>154411</v>
      </c>
      <c r="B2093" t="s">
        <v>7883</v>
      </c>
      <c r="C2093" s="47" t="s">
        <v>7884</v>
      </c>
    </row>
    <row r="2094" spans="1:3" x14ac:dyDescent="0.25">
      <c r="A2094">
        <v>154412</v>
      </c>
      <c r="B2094" t="s">
        <v>7885</v>
      </c>
      <c r="C2094" s="47" t="s">
        <v>7886</v>
      </c>
    </row>
    <row r="2095" spans="1:3" x14ac:dyDescent="0.25">
      <c r="A2095">
        <v>154413</v>
      </c>
      <c r="B2095" t="s">
        <v>7887</v>
      </c>
      <c r="C2095" s="47" t="s">
        <v>7888</v>
      </c>
    </row>
    <row r="2096" spans="1:3" x14ac:dyDescent="0.25">
      <c r="A2096">
        <v>154414</v>
      </c>
      <c r="B2096" t="s">
        <v>7889</v>
      </c>
      <c r="C2096" s="47" t="s">
        <v>7890</v>
      </c>
    </row>
    <row r="2097" spans="1:3" x14ac:dyDescent="0.25">
      <c r="A2097">
        <v>154415</v>
      </c>
      <c r="B2097" t="s">
        <v>7891</v>
      </c>
      <c r="C2097" s="47" t="s">
        <v>7892</v>
      </c>
    </row>
    <row r="2098" spans="1:3" x14ac:dyDescent="0.25">
      <c r="A2098">
        <v>154416</v>
      </c>
      <c r="B2098" t="s">
        <v>7893</v>
      </c>
      <c r="C2098" s="47" t="s">
        <v>7894</v>
      </c>
    </row>
    <row r="2099" spans="1:3" x14ac:dyDescent="0.25">
      <c r="A2099">
        <v>154417</v>
      </c>
      <c r="B2099" t="s">
        <v>7895</v>
      </c>
      <c r="C2099" s="47" t="s">
        <v>7896</v>
      </c>
    </row>
    <row r="2100" spans="1:3" x14ac:dyDescent="0.25">
      <c r="A2100">
        <v>154418</v>
      </c>
      <c r="B2100" t="s">
        <v>7897</v>
      </c>
      <c r="C2100" s="47" t="s">
        <v>7898</v>
      </c>
    </row>
    <row r="2101" spans="1:3" x14ac:dyDescent="0.25">
      <c r="A2101">
        <v>154419</v>
      </c>
      <c r="B2101" t="s">
        <v>7899</v>
      </c>
      <c r="C2101" s="47" t="s">
        <v>7900</v>
      </c>
    </row>
    <row r="2102" spans="1:3" x14ac:dyDescent="0.25">
      <c r="A2102">
        <v>154420</v>
      </c>
      <c r="B2102" t="s">
        <v>7901</v>
      </c>
      <c r="C2102" s="47" t="s">
        <v>7902</v>
      </c>
    </row>
    <row r="2103" spans="1:3" x14ac:dyDescent="0.25">
      <c r="A2103">
        <v>154421</v>
      </c>
      <c r="B2103" t="s">
        <v>7903</v>
      </c>
      <c r="C2103" s="47" t="s">
        <v>7904</v>
      </c>
    </row>
    <row r="2104" spans="1:3" x14ac:dyDescent="0.25">
      <c r="A2104">
        <v>154422</v>
      </c>
      <c r="B2104" t="s">
        <v>7905</v>
      </c>
      <c r="C2104" s="47" t="s">
        <v>7906</v>
      </c>
    </row>
    <row r="2105" spans="1:3" x14ac:dyDescent="0.25">
      <c r="A2105">
        <v>154423</v>
      </c>
      <c r="B2105" t="s">
        <v>7907</v>
      </c>
      <c r="C2105" s="47" t="s">
        <v>7908</v>
      </c>
    </row>
    <row r="2106" spans="1:3" x14ac:dyDescent="0.25">
      <c r="A2106">
        <v>154424</v>
      </c>
      <c r="B2106" t="s">
        <v>7909</v>
      </c>
      <c r="C2106" s="47" t="s">
        <v>7910</v>
      </c>
    </row>
    <row r="2107" spans="1:3" x14ac:dyDescent="0.25">
      <c r="A2107">
        <v>154425</v>
      </c>
      <c r="B2107" t="s">
        <v>7911</v>
      </c>
      <c r="C2107" s="47" t="s">
        <v>7912</v>
      </c>
    </row>
    <row r="2108" spans="1:3" x14ac:dyDescent="0.25">
      <c r="A2108">
        <v>154426</v>
      </c>
      <c r="B2108" t="s">
        <v>7913</v>
      </c>
      <c r="C2108" s="47" t="s">
        <v>7914</v>
      </c>
    </row>
    <row r="2109" spans="1:3" x14ac:dyDescent="0.25">
      <c r="A2109">
        <v>154427</v>
      </c>
      <c r="B2109" t="s">
        <v>7915</v>
      </c>
      <c r="C2109" s="47" t="s">
        <v>7916</v>
      </c>
    </row>
    <row r="2110" spans="1:3" x14ac:dyDescent="0.25">
      <c r="A2110">
        <v>154428</v>
      </c>
      <c r="B2110" t="s">
        <v>7917</v>
      </c>
      <c r="C2110" s="47" t="s">
        <v>7918</v>
      </c>
    </row>
    <row r="2111" spans="1:3" x14ac:dyDescent="0.25">
      <c r="A2111">
        <v>154429</v>
      </c>
      <c r="B2111" t="s">
        <v>7919</v>
      </c>
      <c r="C2111" s="47" t="s">
        <v>7920</v>
      </c>
    </row>
    <row r="2112" spans="1:3" x14ac:dyDescent="0.25">
      <c r="A2112">
        <v>154430</v>
      </c>
      <c r="B2112" t="s">
        <v>7921</v>
      </c>
      <c r="C2112" s="47" t="s">
        <v>7922</v>
      </c>
    </row>
    <row r="2113" spans="1:3" x14ac:dyDescent="0.25">
      <c r="A2113">
        <v>154431</v>
      </c>
      <c r="B2113" t="s">
        <v>7923</v>
      </c>
      <c r="C2113" s="47" t="s">
        <v>7924</v>
      </c>
    </row>
    <row r="2114" spans="1:3" x14ac:dyDescent="0.25">
      <c r="A2114">
        <v>154432</v>
      </c>
      <c r="B2114" t="s">
        <v>7925</v>
      </c>
      <c r="C2114" s="47" t="s">
        <v>7926</v>
      </c>
    </row>
    <row r="2115" spans="1:3" x14ac:dyDescent="0.25">
      <c r="A2115">
        <v>154433</v>
      </c>
      <c r="B2115" t="s">
        <v>7927</v>
      </c>
      <c r="C2115" s="47" t="s">
        <v>7928</v>
      </c>
    </row>
    <row r="2116" spans="1:3" x14ac:dyDescent="0.25">
      <c r="A2116">
        <v>154434</v>
      </c>
      <c r="B2116" t="s">
        <v>7929</v>
      </c>
      <c r="C2116" s="47" t="s">
        <v>7930</v>
      </c>
    </row>
    <row r="2117" spans="1:3" x14ac:dyDescent="0.25">
      <c r="A2117">
        <v>154435</v>
      </c>
      <c r="B2117" t="s">
        <v>7931</v>
      </c>
      <c r="C2117" s="47" t="s">
        <v>7932</v>
      </c>
    </row>
    <row r="2118" spans="1:3" x14ac:dyDescent="0.25">
      <c r="A2118">
        <v>154436</v>
      </c>
      <c r="B2118" t="s">
        <v>7933</v>
      </c>
      <c r="C2118" s="47" t="s">
        <v>7934</v>
      </c>
    </row>
    <row r="2119" spans="1:3" x14ac:dyDescent="0.25">
      <c r="A2119">
        <v>154437</v>
      </c>
      <c r="B2119" t="s">
        <v>7935</v>
      </c>
      <c r="C2119" s="47" t="s">
        <v>7936</v>
      </c>
    </row>
    <row r="2120" spans="1:3" x14ac:dyDescent="0.25">
      <c r="A2120">
        <v>154438</v>
      </c>
      <c r="B2120" t="s">
        <v>7937</v>
      </c>
      <c r="C2120" s="47" t="s">
        <v>7938</v>
      </c>
    </row>
    <row r="2121" spans="1:3" x14ac:dyDescent="0.25">
      <c r="A2121">
        <v>154439</v>
      </c>
      <c r="B2121" t="s">
        <v>7939</v>
      </c>
      <c r="C2121" s="47" t="s">
        <v>7940</v>
      </c>
    </row>
    <row r="2122" spans="1:3" x14ac:dyDescent="0.25">
      <c r="A2122">
        <v>154440</v>
      </c>
      <c r="B2122" t="s">
        <v>7941</v>
      </c>
      <c r="C2122" s="47" t="s">
        <v>7942</v>
      </c>
    </row>
    <row r="2123" spans="1:3" x14ac:dyDescent="0.25">
      <c r="A2123">
        <v>154441</v>
      </c>
      <c r="B2123" t="s">
        <v>1649</v>
      </c>
      <c r="C2123" s="47" t="s">
        <v>7943</v>
      </c>
    </row>
    <row r="2124" spans="1:3" x14ac:dyDescent="0.25">
      <c r="A2124">
        <v>154442</v>
      </c>
      <c r="B2124" t="s">
        <v>7944</v>
      </c>
      <c r="C2124" s="47" t="s">
        <v>7945</v>
      </c>
    </row>
    <row r="2125" spans="1:3" x14ac:dyDescent="0.25">
      <c r="A2125">
        <v>154443</v>
      </c>
      <c r="B2125" t="s">
        <v>7946</v>
      </c>
      <c r="C2125" s="47" t="s">
        <v>7947</v>
      </c>
    </row>
    <row r="2126" spans="1:3" x14ac:dyDescent="0.25">
      <c r="A2126">
        <v>154444</v>
      </c>
      <c r="B2126" t="s">
        <v>7948</v>
      </c>
      <c r="C2126" s="47" t="s">
        <v>7949</v>
      </c>
    </row>
    <row r="2127" spans="1:3" x14ac:dyDescent="0.25">
      <c r="A2127">
        <v>154445</v>
      </c>
      <c r="B2127" t="s">
        <v>669</v>
      </c>
      <c r="C2127" s="47" t="s">
        <v>7950</v>
      </c>
    </row>
    <row r="2128" spans="1:3" x14ac:dyDescent="0.25">
      <c r="A2128">
        <v>154446</v>
      </c>
      <c r="B2128" t="s">
        <v>7951</v>
      </c>
      <c r="C2128" s="47" t="s">
        <v>7952</v>
      </c>
    </row>
    <row r="2129" spans="1:3" x14ac:dyDescent="0.25">
      <c r="A2129">
        <v>154447</v>
      </c>
      <c r="B2129" t="s">
        <v>7953</v>
      </c>
      <c r="C2129" s="47" t="s">
        <v>7954</v>
      </c>
    </row>
    <row r="2130" spans="1:3" x14ac:dyDescent="0.25">
      <c r="A2130">
        <v>154448</v>
      </c>
      <c r="B2130" t="s">
        <v>7955</v>
      </c>
      <c r="C2130" s="47" t="s">
        <v>7956</v>
      </c>
    </row>
    <row r="2131" spans="1:3" x14ac:dyDescent="0.25">
      <c r="A2131">
        <v>154449</v>
      </c>
      <c r="B2131" t="s">
        <v>7957</v>
      </c>
      <c r="C2131" s="47" t="s">
        <v>7958</v>
      </c>
    </row>
    <row r="2132" spans="1:3" x14ac:dyDescent="0.25">
      <c r="A2132">
        <v>154450</v>
      </c>
      <c r="B2132" t="s">
        <v>7959</v>
      </c>
      <c r="C2132" s="47" t="s">
        <v>7960</v>
      </c>
    </row>
    <row r="2133" spans="1:3" x14ac:dyDescent="0.25">
      <c r="A2133">
        <v>154451</v>
      </c>
      <c r="B2133" t="s">
        <v>7961</v>
      </c>
      <c r="C2133" s="47" t="s">
        <v>7962</v>
      </c>
    </row>
    <row r="2134" spans="1:3" x14ac:dyDescent="0.25">
      <c r="A2134">
        <v>154452</v>
      </c>
      <c r="B2134" t="s">
        <v>7963</v>
      </c>
      <c r="C2134" s="47" t="s">
        <v>7964</v>
      </c>
    </row>
    <row r="2135" spans="1:3" x14ac:dyDescent="0.25">
      <c r="A2135">
        <v>154453</v>
      </c>
      <c r="B2135" t="s">
        <v>7965</v>
      </c>
      <c r="C2135" s="47" t="s">
        <v>7966</v>
      </c>
    </row>
    <row r="2136" spans="1:3" x14ac:dyDescent="0.25">
      <c r="A2136">
        <v>154454</v>
      </c>
      <c r="B2136" t="s">
        <v>7967</v>
      </c>
      <c r="C2136" s="47" t="s">
        <v>7968</v>
      </c>
    </row>
    <row r="2137" spans="1:3" x14ac:dyDescent="0.25">
      <c r="A2137">
        <v>154455</v>
      </c>
      <c r="B2137" t="s">
        <v>7969</v>
      </c>
      <c r="C2137" s="47" t="s">
        <v>7970</v>
      </c>
    </row>
    <row r="2138" spans="1:3" x14ac:dyDescent="0.25">
      <c r="A2138">
        <v>154456</v>
      </c>
      <c r="B2138" t="s">
        <v>7971</v>
      </c>
      <c r="C2138" s="47" t="s">
        <v>7972</v>
      </c>
    </row>
    <row r="2139" spans="1:3" x14ac:dyDescent="0.25">
      <c r="A2139">
        <v>154457</v>
      </c>
      <c r="B2139" t="s">
        <v>7973</v>
      </c>
      <c r="C2139" s="47" t="s">
        <v>7974</v>
      </c>
    </row>
    <row r="2140" spans="1:3" x14ac:dyDescent="0.25">
      <c r="A2140">
        <v>154458</v>
      </c>
      <c r="B2140" t="s">
        <v>7975</v>
      </c>
      <c r="C2140" s="47" t="s">
        <v>7976</v>
      </c>
    </row>
    <row r="2141" spans="1:3" x14ac:dyDescent="0.25">
      <c r="A2141">
        <v>154459</v>
      </c>
      <c r="B2141" t="s">
        <v>7977</v>
      </c>
      <c r="C2141" s="47" t="s">
        <v>7978</v>
      </c>
    </row>
    <row r="2142" spans="1:3" x14ac:dyDescent="0.25">
      <c r="A2142">
        <v>154460</v>
      </c>
      <c r="B2142" t="s">
        <v>7979</v>
      </c>
      <c r="C2142" s="47" t="s">
        <v>7980</v>
      </c>
    </row>
    <row r="2143" spans="1:3" x14ac:dyDescent="0.25">
      <c r="A2143">
        <v>154461</v>
      </c>
      <c r="B2143" t="s">
        <v>7981</v>
      </c>
      <c r="C2143" s="47" t="s">
        <v>7982</v>
      </c>
    </row>
    <row r="2144" spans="1:3" x14ac:dyDescent="0.25">
      <c r="A2144">
        <v>154462</v>
      </c>
      <c r="B2144" t="s">
        <v>7983</v>
      </c>
      <c r="C2144" s="47" t="s">
        <v>7984</v>
      </c>
    </row>
    <row r="2145" spans="1:3" x14ac:dyDescent="0.25">
      <c r="A2145">
        <v>154463</v>
      </c>
      <c r="B2145" t="s">
        <v>7985</v>
      </c>
      <c r="C2145" s="47" t="s">
        <v>7986</v>
      </c>
    </row>
    <row r="2146" spans="1:3" x14ac:dyDescent="0.25">
      <c r="A2146">
        <v>154464</v>
      </c>
      <c r="B2146" t="s">
        <v>7987</v>
      </c>
      <c r="C2146" s="47" t="s">
        <v>7988</v>
      </c>
    </row>
    <row r="2147" spans="1:3" x14ac:dyDescent="0.25">
      <c r="A2147">
        <v>154465</v>
      </c>
      <c r="B2147" t="s">
        <v>7989</v>
      </c>
      <c r="C2147" s="47" t="s">
        <v>7990</v>
      </c>
    </row>
    <row r="2148" spans="1:3" x14ac:dyDescent="0.25">
      <c r="A2148">
        <v>154466</v>
      </c>
      <c r="B2148" t="s">
        <v>7991</v>
      </c>
      <c r="C2148" s="47" t="s">
        <v>7992</v>
      </c>
    </row>
    <row r="2149" spans="1:3" x14ac:dyDescent="0.25">
      <c r="A2149">
        <v>154467</v>
      </c>
      <c r="B2149" t="s">
        <v>7993</v>
      </c>
      <c r="C2149" s="47" t="s">
        <v>7994</v>
      </c>
    </row>
    <row r="2150" spans="1:3" x14ac:dyDescent="0.25">
      <c r="A2150">
        <v>154468</v>
      </c>
      <c r="B2150" t="s">
        <v>7995</v>
      </c>
      <c r="C2150" s="47" t="s">
        <v>7996</v>
      </c>
    </row>
    <row r="2151" spans="1:3" x14ac:dyDescent="0.25">
      <c r="A2151">
        <v>154469</v>
      </c>
      <c r="B2151" t="s">
        <v>7997</v>
      </c>
      <c r="C2151" s="47" t="s">
        <v>7998</v>
      </c>
    </row>
    <row r="2152" spans="1:3" x14ac:dyDescent="0.25">
      <c r="A2152">
        <v>154470</v>
      </c>
      <c r="B2152" t="s">
        <v>7999</v>
      </c>
      <c r="C2152" s="47" t="s">
        <v>8000</v>
      </c>
    </row>
    <row r="2153" spans="1:3" x14ac:dyDescent="0.25">
      <c r="A2153">
        <v>154471</v>
      </c>
      <c r="B2153" t="s">
        <v>8001</v>
      </c>
      <c r="C2153" s="47" t="s">
        <v>8002</v>
      </c>
    </row>
    <row r="2154" spans="1:3" x14ac:dyDescent="0.25">
      <c r="A2154">
        <v>154472</v>
      </c>
      <c r="B2154" t="s">
        <v>8003</v>
      </c>
      <c r="C2154" s="47" t="s">
        <v>8004</v>
      </c>
    </row>
    <row r="2155" spans="1:3" x14ac:dyDescent="0.25">
      <c r="A2155">
        <v>154473</v>
      </c>
      <c r="B2155" t="s">
        <v>8005</v>
      </c>
      <c r="C2155" s="47" t="s">
        <v>8006</v>
      </c>
    </row>
    <row r="2156" spans="1:3" x14ac:dyDescent="0.25">
      <c r="A2156">
        <v>154474</v>
      </c>
      <c r="B2156" t="s">
        <v>8007</v>
      </c>
      <c r="C2156" s="47" t="s">
        <v>8008</v>
      </c>
    </row>
    <row r="2157" spans="1:3" x14ac:dyDescent="0.25">
      <c r="A2157">
        <v>154475</v>
      </c>
      <c r="B2157" t="s">
        <v>1182</v>
      </c>
      <c r="C2157" s="47" t="s">
        <v>8009</v>
      </c>
    </row>
    <row r="2158" spans="1:3" x14ac:dyDescent="0.25">
      <c r="A2158">
        <v>154476</v>
      </c>
      <c r="B2158" t="s">
        <v>8010</v>
      </c>
      <c r="C2158" s="47" t="s">
        <v>8011</v>
      </c>
    </row>
    <row r="2159" spans="1:3" x14ac:dyDescent="0.25">
      <c r="A2159">
        <v>154477</v>
      </c>
      <c r="B2159" t="s">
        <v>8012</v>
      </c>
      <c r="C2159" s="47" t="s">
        <v>8013</v>
      </c>
    </row>
    <row r="2160" spans="1:3" x14ac:dyDescent="0.25">
      <c r="A2160">
        <v>154478</v>
      </c>
      <c r="B2160" t="s">
        <v>8014</v>
      </c>
      <c r="C2160" s="47" t="s">
        <v>8015</v>
      </c>
    </row>
    <row r="2161" spans="1:3" x14ac:dyDescent="0.25">
      <c r="A2161">
        <v>154479</v>
      </c>
      <c r="B2161" t="s">
        <v>8016</v>
      </c>
      <c r="C2161" s="47" t="s">
        <v>8017</v>
      </c>
    </row>
    <row r="2162" spans="1:3" x14ac:dyDescent="0.25">
      <c r="A2162">
        <v>154480</v>
      </c>
      <c r="B2162" t="s">
        <v>8018</v>
      </c>
      <c r="C2162" s="47" t="s">
        <v>8019</v>
      </c>
    </row>
    <row r="2163" spans="1:3" x14ac:dyDescent="0.25">
      <c r="A2163">
        <v>154481</v>
      </c>
      <c r="B2163" t="s">
        <v>8020</v>
      </c>
      <c r="C2163" s="47" t="s">
        <v>8021</v>
      </c>
    </row>
    <row r="2164" spans="1:3" x14ac:dyDescent="0.25">
      <c r="A2164">
        <v>154482</v>
      </c>
      <c r="B2164" t="s">
        <v>8022</v>
      </c>
      <c r="C2164" s="47" t="s">
        <v>8023</v>
      </c>
    </row>
    <row r="2165" spans="1:3" x14ac:dyDescent="0.25">
      <c r="A2165">
        <v>154483</v>
      </c>
      <c r="B2165" t="s">
        <v>8024</v>
      </c>
      <c r="C2165" s="47" t="s">
        <v>8025</v>
      </c>
    </row>
    <row r="2166" spans="1:3" x14ac:dyDescent="0.25">
      <c r="A2166">
        <v>154484</v>
      </c>
      <c r="B2166" t="s">
        <v>8026</v>
      </c>
      <c r="C2166" s="47" t="s">
        <v>8027</v>
      </c>
    </row>
    <row r="2167" spans="1:3" x14ac:dyDescent="0.25">
      <c r="A2167">
        <v>154485</v>
      </c>
      <c r="B2167" t="s">
        <v>8028</v>
      </c>
      <c r="C2167" s="47" t="s">
        <v>8029</v>
      </c>
    </row>
    <row r="2168" spans="1:3" x14ac:dyDescent="0.25">
      <c r="A2168">
        <v>154486</v>
      </c>
      <c r="B2168" t="s">
        <v>8030</v>
      </c>
      <c r="C2168" s="47" t="s">
        <v>8031</v>
      </c>
    </row>
    <row r="2169" spans="1:3" x14ac:dyDescent="0.25">
      <c r="A2169">
        <v>154487</v>
      </c>
      <c r="B2169" t="s">
        <v>8032</v>
      </c>
      <c r="C2169" s="47" t="s">
        <v>8033</v>
      </c>
    </row>
    <row r="2170" spans="1:3" x14ac:dyDescent="0.25">
      <c r="A2170">
        <v>154488</v>
      </c>
      <c r="B2170" t="s">
        <v>8034</v>
      </c>
      <c r="C2170" s="47" t="s">
        <v>8035</v>
      </c>
    </row>
    <row r="2171" spans="1:3" x14ac:dyDescent="0.25">
      <c r="A2171">
        <v>154489</v>
      </c>
      <c r="B2171" t="s">
        <v>8036</v>
      </c>
      <c r="C2171" s="47" t="s">
        <v>8037</v>
      </c>
    </row>
    <row r="2172" spans="1:3" x14ac:dyDescent="0.25">
      <c r="A2172">
        <v>154490</v>
      </c>
      <c r="B2172" t="s">
        <v>8038</v>
      </c>
      <c r="C2172" s="47" t="s">
        <v>8039</v>
      </c>
    </row>
    <row r="2173" spans="1:3" x14ac:dyDescent="0.25">
      <c r="A2173">
        <v>154491</v>
      </c>
      <c r="B2173" t="s">
        <v>8040</v>
      </c>
      <c r="C2173" s="47" t="s">
        <v>8041</v>
      </c>
    </row>
    <row r="2174" spans="1:3" x14ac:dyDescent="0.25">
      <c r="A2174">
        <v>154492</v>
      </c>
      <c r="B2174" t="s">
        <v>8042</v>
      </c>
      <c r="C2174" s="47" t="s">
        <v>8043</v>
      </c>
    </row>
    <row r="2175" spans="1:3" x14ac:dyDescent="0.25">
      <c r="A2175">
        <v>154493</v>
      </c>
      <c r="B2175" t="s">
        <v>8044</v>
      </c>
      <c r="C2175" s="47" t="s">
        <v>8045</v>
      </c>
    </row>
    <row r="2176" spans="1:3" x14ac:dyDescent="0.25">
      <c r="A2176">
        <v>154494</v>
      </c>
      <c r="B2176" t="s">
        <v>8046</v>
      </c>
      <c r="C2176" s="47" t="s">
        <v>8047</v>
      </c>
    </row>
    <row r="2177" spans="1:3" x14ac:dyDescent="0.25">
      <c r="A2177">
        <v>154495</v>
      </c>
      <c r="B2177" t="s">
        <v>8048</v>
      </c>
      <c r="C2177" s="47" t="s">
        <v>8049</v>
      </c>
    </row>
    <row r="2178" spans="1:3" x14ac:dyDescent="0.25">
      <c r="A2178">
        <v>154496</v>
      </c>
      <c r="B2178" t="s">
        <v>8050</v>
      </c>
      <c r="C2178" s="47" t="s">
        <v>8051</v>
      </c>
    </row>
    <row r="2179" spans="1:3" x14ac:dyDescent="0.25">
      <c r="A2179">
        <v>154497</v>
      </c>
      <c r="B2179" t="s">
        <v>8052</v>
      </c>
      <c r="C2179" s="47" t="s">
        <v>8053</v>
      </c>
    </row>
    <row r="2180" spans="1:3" x14ac:dyDescent="0.25">
      <c r="A2180">
        <v>154498</v>
      </c>
      <c r="B2180" t="s">
        <v>8054</v>
      </c>
      <c r="C2180" s="47" t="s">
        <v>8055</v>
      </c>
    </row>
    <row r="2181" spans="1:3" x14ac:dyDescent="0.25">
      <c r="A2181">
        <v>154499</v>
      </c>
      <c r="B2181" t="s">
        <v>300</v>
      </c>
      <c r="C2181" s="47" t="s">
        <v>8056</v>
      </c>
    </row>
    <row r="2182" spans="1:3" x14ac:dyDescent="0.25">
      <c r="A2182">
        <v>154500</v>
      </c>
      <c r="B2182" t="s">
        <v>8057</v>
      </c>
      <c r="C2182" s="47" t="s">
        <v>8058</v>
      </c>
    </row>
    <row r="2183" spans="1:3" x14ac:dyDescent="0.25">
      <c r="A2183">
        <v>154501</v>
      </c>
      <c r="B2183" t="s">
        <v>8059</v>
      </c>
      <c r="C2183" s="47" t="s">
        <v>8060</v>
      </c>
    </row>
    <row r="2184" spans="1:3" x14ac:dyDescent="0.25">
      <c r="A2184">
        <v>154502</v>
      </c>
      <c r="B2184" t="s">
        <v>8061</v>
      </c>
      <c r="C2184" s="47" t="s">
        <v>8062</v>
      </c>
    </row>
    <row r="2185" spans="1:3" x14ac:dyDescent="0.25">
      <c r="A2185">
        <v>154503</v>
      </c>
      <c r="B2185" t="s">
        <v>8063</v>
      </c>
      <c r="C2185" s="47" t="s">
        <v>8064</v>
      </c>
    </row>
    <row r="2186" spans="1:3" x14ac:dyDescent="0.25">
      <c r="A2186">
        <v>154504</v>
      </c>
      <c r="B2186" t="s">
        <v>8065</v>
      </c>
      <c r="C2186" s="47" t="s">
        <v>8066</v>
      </c>
    </row>
    <row r="2187" spans="1:3" x14ac:dyDescent="0.25">
      <c r="A2187">
        <v>154505</v>
      </c>
      <c r="B2187" t="s">
        <v>8067</v>
      </c>
      <c r="C2187" s="47" t="s">
        <v>8068</v>
      </c>
    </row>
    <row r="2188" spans="1:3" x14ac:dyDescent="0.25">
      <c r="A2188">
        <v>154506</v>
      </c>
      <c r="B2188" t="s">
        <v>8069</v>
      </c>
      <c r="C2188" s="47" t="s">
        <v>8070</v>
      </c>
    </row>
    <row r="2189" spans="1:3" x14ac:dyDescent="0.25">
      <c r="A2189">
        <v>154507</v>
      </c>
      <c r="B2189" t="s">
        <v>8071</v>
      </c>
      <c r="C2189" s="47" t="s">
        <v>8072</v>
      </c>
    </row>
    <row r="2190" spans="1:3" x14ac:dyDescent="0.25">
      <c r="A2190">
        <v>154508</v>
      </c>
      <c r="B2190" t="s">
        <v>8073</v>
      </c>
      <c r="C2190" s="47" t="s">
        <v>8074</v>
      </c>
    </row>
    <row r="2191" spans="1:3" x14ac:dyDescent="0.25">
      <c r="A2191">
        <v>154509</v>
      </c>
      <c r="B2191" t="s">
        <v>8075</v>
      </c>
      <c r="C2191" s="47" t="s">
        <v>8076</v>
      </c>
    </row>
    <row r="2192" spans="1:3" x14ac:dyDescent="0.25">
      <c r="A2192">
        <v>154510</v>
      </c>
      <c r="B2192" t="s">
        <v>8077</v>
      </c>
      <c r="C2192" s="47" t="s">
        <v>8078</v>
      </c>
    </row>
    <row r="2193" spans="1:3" x14ac:dyDescent="0.25">
      <c r="A2193">
        <v>154511</v>
      </c>
      <c r="B2193" t="s">
        <v>8079</v>
      </c>
      <c r="C2193" s="47" t="s">
        <v>8080</v>
      </c>
    </row>
    <row r="2194" spans="1:3" x14ac:dyDescent="0.25">
      <c r="A2194">
        <v>154512</v>
      </c>
      <c r="B2194" t="s">
        <v>8081</v>
      </c>
      <c r="C2194" s="47" t="s">
        <v>8082</v>
      </c>
    </row>
    <row r="2195" spans="1:3" x14ac:dyDescent="0.25">
      <c r="A2195">
        <v>154513</v>
      </c>
      <c r="B2195" t="s">
        <v>8083</v>
      </c>
      <c r="C2195" s="47" t="s">
        <v>8084</v>
      </c>
    </row>
    <row r="2196" spans="1:3" x14ac:dyDescent="0.25">
      <c r="A2196">
        <v>154514</v>
      </c>
      <c r="B2196" t="s">
        <v>8085</v>
      </c>
      <c r="C2196" s="47" t="s">
        <v>8086</v>
      </c>
    </row>
    <row r="2197" spans="1:3" x14ac:dyDescent="0.25">
      <c r="A2197">
        <v>154515</v>
      </c>
      <c r="B2197" t="s">
        <v>8087</v>
      </c>
      <c r="C2197" s="47" t="s">
        <v>8088</v>
      </c>
    </row>
    <row r="2198" spans="1:3" x14ac:dyDescent="0.25">
      <c r="A2198">
        <v>154516</v>
      </c>
      <c r="B2198" t="s">
        <v>1456</v>
      </c>
      <c r="C2198" s="47" t="s">
        <v>8089</v>
      </c>
    </row>
    <row r="2199" spans="1:3" x14ac:dyDescent="0.25">
      <c r="A2199">
        <v>154517</v>
      </c>
      <c r="B2199" t="s">
        <v>8090</v>
      </c>
      <c r="C2199" s="47" t="s">
        <v>8091</v>
      </c>
    </row>
    <row r="2200" spans="1:3" x14ac:dyDescent="0.25">
      <c r="A2200">
        <v>154518</v>
      </c>
      <c r="B2200" t="s">
        <v>8092</v>
      </c>
      <c r="C2200" s="47" t="s">
        <v>8093</v>
      </c>
    </row>
    <row r="2201" spans="1:3" x14ac:dyDescent="0.25">
      <c r="A2201">
        <v>154519</v>
      </c>
      <c r="B2201" t="s">
        <v>8094</v>
      </c>
      <c r="C2201" s="47" t="s">
        <v>8095</v>
      </c>
    </row>
    <row r="2202" spans="1:3" x14ac:dyDescent="0.25">
      <c r="A2202">
        <v>154520</v>
      </c>
      <c r="B2202" t="s">
        <v>8096</v>
      </c>
      <c r="C2202" s="47" t="s">
        <v>8097</v>
      </c>
    </row>
    <row r="2203" spans="1:3" x14ac:dyDescent="0.25">
      <c r="A2203">
        <v>154521</v>
      </c>
      <c r="B2203" t="s">
        <v>8098</v>
      </c>
      <c r="C2203" s="47" t="s">
        <v>8099</v>
      </c>
    </row>
    <row r="2204" spans="1:3" x14ac:dyDescent="0.25">
      <c r="A2204">
        <v>154522</v>
      </c>
      <c r="B2204" t="s">
        <v>8100</v>
      </c>
      <c r="C2204" s="47" t="s">
        <v>8101</v>
      </c>
    </row>
    <row r="2205" spans="1:3" x14ac:dyDescent="0.25">
      <c r="A2205">
        <v>154523</v>
      </c>
      <c r="B2205" t="s">
        <v>8102</v>
      </c>
      <c r="C2205" s="47" t="s">
        <v>8103</v>
      </c>
    </row>
    <row r="2206" spans="1:3" x14ac:dyDescent="0.25">
      <c r="A2206">
        <v>154524</v>
      </c>
      <c r="B2206" t="s">
        <v>8104</v>
      </c>
      <c r="C2206" s="47" t="s">
        <v>8105</v>
      </c>
    </row>
    <row r="2207" spans="1:3" x14ac:dyDescent="0.25">
      <c r="A2207">
        <v>154525</v>
      </c>
      <c r="B2207" t="s">
        <v>8106</v>
      </c>
      <c r="C2207" s="47" t="s">
        <v>8107</v>
      </c>
    </row>
    <row r="2208" spans="1:3" x14ac:dyDescent="0.25">
      <c r="A2208">
        <v>154526</v>
      </c>
      <c r="B2208" t="s">
        <v>8108</v>
      </c>
      <c r="C2208" s="47" t="s">
        <v>8109</v>
      </c>
    </row>
    <row r="2209" spans="1:3" x14ac:dyDescent="0.25">
      <c r="A2209">
        <v>154527</v>
      </c>
      <c r="B2209" t="s">
        <v>8110</v>
      </c>
      <c r="C2209" s="47" t="s">
        <v>8111</v>
      </c>
    </row>
    <row r="2210" spans="1:3" x14ac:dyDescent="0.25">
      <c r="A2210">
        <v>154528</v>
      </c>
      <c r="B2210" t="s">
        <v>8112</v>
      </c>
      <c r="C2210" s="47" t="s">
        <v>8113</v>
      </c>
    </row>
    <row r="2211" spans="1:3" x14ac:dyDescent="0.25">
      <c r="A2211">
        <v>154529</v>
      </c>
      <c r="B2211" t="s">
        <v>8114</v>
      </c>
      <c r="C2211" s="47" t="s">
        <v>8115</v>
      </c>
    </row>
    <row r="2212" spans="1:3" x14ac:dyDescent="0.25">
      <c r="A2212">
        <v>154530</v>
      </c>
      <c r="B2212" t="s">
        <v>8116</v>
      </c>
      <c r="C2212" s="47" t="s">
        <v>8117</v>
      </c>
    </row>
    <row r="2213" spans="1:3" x14ac:dyDescent="0.25">
      <c r="A2213">
        <v>154531</v>
      </c>
      <c r="B2213" t="s">
        <v>8118</v>
      </c>
      <c r="C2213" s="47" t="s">
        <v>8119</v>
      </c>
    </row>
    <row r="2214" spans="1:3" x14ac:dyDescent="0.25">
      <c r="A2214">
        <v>154532</v>
      </c>
      <c r="B2214" t="s">
        <v>8120</v>
      </c>
      <c r="C2214" s="47" t="s">
        <v>8121</v>
      </c>
    </row>
    <row r="2215" spans="1:3" x14ac:dyDescent="0.25">
      <c r="A2215">
        <v>154533</v>
      </c>
      <c r="B2215" t="s">
        <v>8122</v>
      </c>
      <c r="C2215" s="47" t="s">
        <v>8123</v>
      </c>
    </row>
    <row r="2216" spans="1:3" x14ac:dyDescent="0.25">
      <c r="A2216">
        <v>154534</v>
      </c>
      <c r="B2216" t="s">
        <v>8124</v>
      </c>
      <c r="C2216" s="47" t="s">
        <v>8125</v>
      </c>
    </row>
    <row r="2217" spans="1:3" x14ac:dyDescent="0.25">
      <c r="A2217">
        <v>154535</v>
      </c>
      <c r="B2217" t="s">
        <v>8126</v>
      </c>
      <c r="C2217" s="47" t="s">
        <v>8127</v>
      </c>
    </row>
    <row r="2218" spans="1:3" x14ac:dyDescent="0.25">
      <c r="A2218">
        <v>154536</v>
      </c>
      <c r="B2218" t="s">
        <v>8128</v>
      </c>
      <c r="C2218" s="47" t="s">
        <v>8129</v>
      </c>
    </row>
    <row r="2219" spans="1:3" x14ac:dyDescent="0.25">
      <c r="A2219">
        <v>154537</v>
      </c>
      <c r="B2219" t="s">
        <v>8130</v>
      </c>
      <c r="C2219" s="47" t="s">
        <v>8131</v>
      </c>
    </row>
    <row r="2220" spans="1:3" x14ac:dyDescent="0.25">
      <c r="A2220">
        <v>154538</v>
      </c>
      <c r="B2220" t="s">
        <v>8132</v>
      </c>
      <c r="C2220" s="47" t="s">
        <v>8133</v>
      </c>
    </row>
    <row r="2221" spans="1:3" x14ac:dyDescent="0.25">
      <c r="A2221">
        <v>154539</v>
      </c>
      <c r="B2221" t="s">
        <v>8134</v>
      </c>
      <c r="C2221" s="47" t="s">
        <v>8135</v>
      </c>
    </row>
    <row r="2222" spans="1:3" x14ac:dyDescent="0.25">
      <c r="A2222">
        <v>154540</v>
      </c>
      <c r="B2222" t="s">
        <v>8136</v>
      </c>
      <c r="C2222" s="47" t="s">
        <v>8137</v>
      </c>
    </row>
    <row r="2223" spans="1:3" x14ac:dyDescent="0.25">
      <c r="A2223">
        <v>154541</v>
      </c>
      <c r="B2223" t="s">
        <v>8138</v>
      </c>
      <c r="C2223" s="47" t="s">
        <v>8139</v>
      </c>
    </row>
    <row r="2224" spans="1:3" x14ac:dyDescent="0.25">
      <c r="A2224">
        <v>154542</v>
      </c>
      <c r="B2224" t="s">
        <v>8140</v>
      </c>
      <c r="C2224" s="47" t="s">
        <v>8141</v>
      </c>
    </row>
    <row r="2225" spans="1:3" x14ac:dyDescent="0.25">
      <c r="A2225">
        <v>154543</v>
      </c>
      <c r="B2225" t="s">
        <v>8142</v>
      </c>
      <c r="C2225" s="47" t="s">
        <v>8143</v>
      </c>
    </row>
    <row r="2226" spans="1:3" x14ac:dyDescent="0.25">
      <c r="A2226">
        <v>154544</v>
      </c>
      <c r="B2226" t="s">
        <v>8144</v>
      </c>
      <c r="C2226" s="47" t="s">
        <v>8145</v>
      </c>
    </row>
    <row r="2227" spans="1:3" x14ac:dyDescent="0.25">
      <c r="A2227">
        <v>154545</v>
      </c>
      <c r="B2227" t="s">
        <v>8146</v>
      </c>
      <c r="C2227" s="47" t="s">
        <v>8147</v>
      </c>
    </row>
    <row r="2228" spans="1:3" x14ac:dyDescent="0.25">
      <c r="A2228">
        <v>154546</v>
      </c>
      <c r="B2228" t="s">
        <v>8148</v>
      </c>
      <c r="C2228" s="47" t="s">
        <v>8149</v>
      </c>
    </row>
    <row r="2229" spans="1:3" x14ac:dyDescent="0.25">
      <c r="A2229">
        <v>154547</v>
      </c>
      <c r="B2229" t="s">
        <v>8150</v>
      </c>
      <c r="C2229" s="47" t="s">
        <v>8151</v>
      </c>
    </row>
    <row r="2230" spans="1:3" x14ac:dyDescent="0.25">
      <c r="A2230">
        <v>154548</v>
      </c>
      <c r="B2230" t="s">
        <v>8152</v>
      </c>
      <c r="C2230" s="47" t="s">
        <v>8153</v>
      </c>
    </row>
    <row r="2231" spans="1:3" x14ac:dyDescent="0.25">
      <c r="A2231">
        <v>154549</v>
      </c>
      <c r="B2231" t="s">
        <v>8154</v>
      </c>
      <c r="C2231" s="47" t="s">
        <v>8155</v>
      </c>
    </row>
    <row r="2232" spans="1:3" x14ac:dyDescent="0.25">
      <c r="A2232">
        <v>154550</v>
      </c>
      <c r="B2232" t="s">
        <v>8156</v>
      </c>
      <c r="C2232" s="47" t="s">
        <v>8157</v>
      </c>
    </row>
    <row r="2233" spans="1:3" x14ac:dyDescent="0.25">
      <c r="A2233">
        <v>154551</v>
      </c>
      <c r="B2233" t="s">
        <v>8158</v>
      </c>
      <c r="C2233" s="47" t="s">
        <v>8159</v>
      </c>
    </row>
    <row r="2234" spans="1:3" x14ac:dyDescent="0.25">
      <c r="A2234">
        <v>154552</v>
      </c>
      <c r="B2234" t="s">
        <v>8160</v>
      </c>
      <c r="C2234" s="47" t="s">
        <v>8161</v>
      </c>
    </row>
    <row r="2235" spans="1:3" x14ac:dyDescent="0.25">
      <c r="A2235">
        <v>154553</v>
      </c>
      <c r="B2235" t="s">
        <v>8162</v>
      </c>
      <c r="C2235" s="47" t="s">
        <v>8163</v>
      </c>
    </row>
    <row r="2236" spans="1:3" x14ac:dyDescent="0.25">
      <c r="A2236">
        <v>154554</v>
      </c>
      <c r="B2236" t="s">
        <v>8164</v>
      </c>
      <c r="C2236" s="47" t="s">
        <v>8165</v>
      </c>
    </row>
    <row r="2237" spans="1:3" x14ac:dyDescent="0.25">
      <c r="A2237">
        <v>154555</v>
      </c>
      <c r="B2237" t="s">
        <v>8166</v>
      </c>
      <c r="C2237" s="47" t="s">
        <v>8167</v>
      </c>
    </row>
    <row r="2238" spans="1:3" x14ac:dyDescent="0.25">
      <c r="A2238">
        <v>154556</v>
      </c>
      <c r="B2238" t="s">
        <v>8168</v>
      </c>
      <c r="C2238" s="47" t="s">
        <v>8169</v>
      </c>
    </row>
    <row r="2239" spans="1:3" x14ac:dyDescent="0.25">
      <c r="A2239">
        <v>154557</v>
      </c>
      <c r="B2239" t="s">
        <v>8170</v>
      </c>
      <c r="C2239" s="47" t="s">
        <v>8171</v>
      </c>
    </row>
    <row r="2240" spans="1:3" x14ac:dyDescent="0.25">
      <c r="A2240">
        <v>154558</v>
      </c>
      <c r="B2240" t="s">
        <v>8172</v>
      </c>
      <c r="C2240" s="47" t="s">
        <v>8173</v>
      </c>
    </row>
    <row r="2241" spans="1:3" x14ac:dyDescent="0.25">
      <c r="A2241">
        <v>154559</v>
      </c>
      <c r="B2241" t="s">
        <v>8174</v>
      </c>
      <c r="C2241" s="47" t="s">
        <v>8175</v>
      </c>
    </row>
    <row r="2242" spans="1:3" x14ac:dyDescent="0.25">
      <c r="A2242">
        <v>154560</v>
      </c>
      <c r="B2242" t="s">
        <v>8176</v>
      </c>
      <c r="C2242" s="47" t="s">
        <v>8177</v>
      </c>
    </row>
    <row r="2243" spans="1:3" x14ac:dyDescent="0.25">
      <c r="A2243">
        <v>154561</v>
      </c>
      <c r="B2243" t="s">
        <v>8178</v>
      </c>
      <c r="C2243" s="47" t="s">
        <v>8179</v>
      </c>
    </row>
    <row r="2244" spans="1:3" x14ac:dyDescent="0.25">
      <c r="A2244">
        <v>154562</v>
      </c>
      <c r="B2244" t="s">
        <v>8180</v>
      </c>
      <c r="C2244" s="47" t="s">
        <v>8181</v>
      </c>
    </row>
    <row r="2245" spans="1:3" x14ac:dyDescent="0.25">
      <c r="A2245">
        <v>154563</v>
      </c>
      <c r="B2245" t="s">
        <v>8182</v>
      </c>
      <c r="C2245" s="47" t="s">
        <v>8183</v>
      </c>
    </row>
    <row r="2246" spans="1:3" x14ac:dyDescent="0.25">
      <c r="A2246">
        <v>154564</v>
      </c>
      <c r="B2246" t="s">
        <v>8184</v>
      </c>
      <c r="C2246" s="47" t="s">
        <v>8185</v>
      </c>
    </row>
    <row r="2247" spans="1:3" x14ac:dyDescent="0.25">
      <c r="A2247">
        <v>154565</v>
      </c>
      <c r="B2247" t="s">
        <v>8186</v>
      </c>
      <c r="C2247" s="47" t="s">
        <v>8187</v>
      </c>
    </row>
    <row r="2248" spans="1:3" x14ac:dyDescent="0.25">
      <c r="A2248">
        <v>154566</v>
      </c>
      <c r="B2248" t="s">
        <v>8188</v>
      </c>
      <c r="C2248" s="47" t="s">
        <v>8189</v>
      </c>
    </row>
    <row r="2249" spans="1:3" x14ac:dyDescent="0.25">
      <c r="A2249">
        <v>154567</v>
      </c>
      <c r="B2249" t="s">
        <v>8190</v>
      </c>
      <c r="C2249" s="47" t="s">
        <v>8191</v>
      </c>
    </row>
    <row r="2250" spans="1:3" x14ac:dyDescent="0.25">
      <c r="A2250">
        <v>154568</v>
      </c>
      <c r="B2250" t="s">
        <v>8192</v>
      </c>
      <c r="C2250" s="47" t="s">
        <v>8193</v>
      </c>
    </row>
    <row r="2251" spans="1:3" x14ac:dyDescent="0.25">
      <c r="A2251">
        <v>154569</v>
      </c>
      <c r="B2251" t="s">
        <v>8194</v>
      </c>
      <c r="C2251" s="47" t="s">
        <v>8195</v>
      </c>
    </row>
    <row r="2252" spans="1:3" x14ac:dyDescent="0.25">
      <c r="A2252">
        <v>154570</v>
      </c>
      <c r="B2252" t="s">
        <v>8196</v>
      </c>
      <c r="C2252" s="47" t="s">
        <v>8197</v>
      </c>
    </row>
    <row r="2253" spans="1:3" x14ac:dyDescent="0.25">
      <c r="A2253">
        <v>154571</v>
      </c>
      <c r="B2253" t="s">
        <v>8198</v>
      </c>
      <c r="C2253" s="47" t="s">
        <v>8199</v>
      </c>
    </row>
    <row r="2254" spans="1:3" x14ac:dyDescent="0.25">
      <c r="A2254">
        <v>154572</v>
      </c>
      <c r="B2254" t="s">
        <v>8200</v>
      </c>
      <c r="C2254" s="47" t="s">
        <v>8201</v>
      </c>
    </row>
    <row r="2255" spans="1:3" x14ac:dyDescent="0.25">
      <c r="A2255">
        <v>154573</v>
      </c>
      <c r="B2255" t="s">
        <v>8202</v>
      </c>
      <c r="C2255" s="47" t="s">
        <v>8203</v>
      </c>
    </row>
    <row r="2256" spans="1:3" x14ac:dyDescent="0.25">
      <c r="A2256">
        <v>154574</v>
      </c>
      <c r="B2256" t="s">
        <v>8204</v>
      </c>
      <c r="C2256" s="47" t="s">
        <v>8205</v>
      </c>
    </row>
    <row r="2257" spans="1:3" x14ac:dyDescent="0.25">
      <c r="A2257">
        <v>154575</v>
      </c>
      <c r="B2257" t="s">
        <v>8206</v>
      </c>
      <c r="C2257" s="47" t="s">
        <v>8207</v>
      </c>
    </row>
    <row r="2258" spans="1:3" x14ac:dyDescent="0.25">
      <c r="A2258">
        <v>154576</v>
      </c>
      <c r="B2258" t="s">
        <v>8208</v>
      </c>
      <c r="C2258" s="47" t="s">
        <v>8209</v>
      </c>
    </row>
    <row r="2259" spans="1:3" x14ac:dyDescent="0.25">
      <c r="A2259">
        <v>154577</v>
      </c>
      <c r="B2259" t="s">
        <v>8210</v>
      </c>
      <c r="C2259" s="47" t="s">
        <v>8211</v>
      </c>
    </row>
    <row r="2260" spans="1:3" x14ac:dyDescent="0.25">
      <c r="A2260">
        <v>154578</v>
      </c>
      <c r="B2260" t="s">
        <v>8212</v>
      </c>
      <c r="C2260" s="47" t="s">
        <v>8213</v>
      </c>
    </row>
    <row r="2261" spans="1:3" x14ac:dyDescent="0.25">
      <c r="A2261">
        <v>154579</v>
      </c>
      <c r="B2261" t="s">
        <v>8214</v>
      </c>
      <c r="C2261" s="47" t="s">
        <v>8215</v>
      </c>
    </row>
    <row r="2262" spans="1:3" x14ac:dyDescent="0.25">
      <c r="A2262">
        <v>154580</v>
      </c>
      <c r="B2262" t="s">
        <v>8216</v>
      </c>
      <c r="C2262" s="47" t="s">
        <v>8217</v>
      </c>
    </row>
    <row r="2263" spans="1:3" x14ac:dyDescent="0.25">
      <c r="A2263">
        <v>154581</v>
      </c>
      <c r="B2263" t="s">
        <v>8218</v>
      </c>
      <c r="C2263" s="47" t="s">
        <v>8219</v>
      </c>
    </row>
    <row r="2264" spans="1:3" x14ac:dyDescent="0.25">
      <c r="A2264">
        <v>154582</v>
      </c>
      <c r="B2264" t="s">
        <v>8220</v>
      </c>
      <c r="C2264" s="47" t="s">
        <v>8221</v>
      </c>
    </row>
    <row r="2265" spans="1:3" x14ac:dyDescent="0.25">
      <c r="A2265">
        <v>154583</v>
      </c>
      <c r="B2265" t="s">
        <v>8222</v>
      </c>
      <c r="C2265" s="47" t="s">
        <v>8223</v>
      </c>
    </row>
    <row r="2266" spans="1:3" x14ac:dyDescent="0.25">
      <c r="A2266">
        <v>154584</v>
      </c>
      <c r="B2266" t="s">
        <v>8224</v>
      </c>
      <c r="C2266" s="47" t="s">
        <v>8225</v>
      </c>
    </row>
    <row r="2267" spans="1:3" x14ac:dyDescent="0.25">
      <c r="A2267">
        <v>154585</v>
      </c>
      <c r="B2267" t="s">
        <v>8226</v>
      </c>
      <c r="C2267" s="47" t="s">
        <v>8227</v>
      </c>
    </row>
    <row r="2268" spans="1:3" x14ac:dyDescent="0.25">
      <c r="A2268">
        <v>154586</v>
      </c>
      <c r="B2268" t="s">
        <v>8228</v>
      </c>
      <c r="C2268" s="47" t="s">
        <v>8229</v>
      </c>
    </row>
    <row r="2269" spans="1:3" x14ac:dyDescent="0.25">
      <c r="A2269">
        <v>154587</v>
      </c>
      <c r="B2269" t="s">
        <v>8230</v>
      </c>
      <c r="C2269" s="47" t="s">
        <v>8231</v>
      </c>
    </row>
    <row r="2270" spans="1:3" x14ac:dyDescent="0.25">
      <c r="A2270">
        <v>154588</v>
      </c>
      <c r="B2270" t="s">
        <v>8232</v>
      </c>
      <c r="C2270" s="47" t="s">
        <v>8233</v>
      </c>
    </row>
    <row r="2271" spans="1:3" x14ac:dyDescent="0.25">
      <c r="A2271">
        <v>154589</v>
      </c>
      <c r="B2271" t="s">
        <v>8234</v>
      </c>
      <c r="C2271" s="47" t="s">
        <v>8235</v>
      </c>
    </row>
    <row r="2272" spans="1:3" x14ac:dyDescent="0.25">
      <c r="A2272">
        <v>154590</v>
      </c>
      <c r="B2272" t="s">
        <v>8236</v>
      </c>
      <c r="C2272" s="47" t="s">
        <v>8237</v>
      </c>
    </row>
    <row r="2273" spans="1:3" x14ac:dyDescent="0.25">
      <c r="A2273">
        <v>154591</v>
      </c>
      <c r="B2273" t="s">
        <v>8238</v>
      </c>
      <c r="C2273" s="47" t="s">
        <v>8239</v>
      </c>
    </row>
    <row r="2274" spans="1:3" x14ac:dyDescent="0.25">
      <c r="A2274">
        <v>154592</v>
      </c>
      <c r="B2274" t="s">
        <v>8240</v>
      </c>
      <c r="C2274" s="47" t="s">
        <v>8241</v>
      </c>
    </row>
    <row r="2275" spans="1:3" x14ac:dyDescent="0.25">
      <c r="A2275">
        <v>154593</v>
      </c>
      <c r="B2275" t="s">
        <v>8242</v>
      </c>
      <c r="C2275" s="47" t="s">
        <v>8243</v>
      </c>
    </row>
    <row r="2276" spans="1:3" x14ac:dyDescent="0.25">
      <c r="A2276">
        <v>154594</v>
      </c>
      <c r="B2276" t="s">
        <v>8244</v>
      </c>
      <c r="C2276" s="47" t="s">
        <v>8245</v>
      </c>
    </row>
    <row r="2277" spans="1:3" x14ac:dyDescent="0.25">
      <c r="A2277">
        <v>154595</v>
      </c>
      <c r="B2277" t="s">
        <v>8246</v>
      </c>
      <c r="C2277" s="47" t="s">
        <v>8247</v>
      </c>
    </row>
    <row r="2278" spans="1:3" x14ac:dyDescent="0.25">
      <c r="A2278">
        <v>154596</v>
      </c>
      <c r="B2278" t="s">
        <v>1078</v>
      </c>
      <c r="C2278" s="47" t="s">
        <v>8248</v>
      </c>
    </row>
    <row r="2279" spans="1:3" x14ac:dyDescent="0.25">
      <c r="A2279">
        <v>154597</v>
      </c>
      <c r="B2279" t="s">
        <v>8249</v>
      </c>
      <c r="C2279" s="47" t="s">
        <v>8250</v>
      </c>
    </row>
    <row r="2280" spans="1:3" x14ac:dyDescent="0.25">
      <c r="A2280">
        <v>154598</v>
      </c>
      <c r="B2280" t="s">
        <v>8251</v>
      </c>
      <c r="C2280" s="47" t="s">
        <v>8252</v>
      </c>
    </row>
    <row r="2281" spans="1:3" x14ac:dyDescent="0.25">
      <c r="A2281">
        <v>154599</v>
      </c>
      <c r="B2281" t="s">
        <v>8253</v>
      </c>
      <c r="C2281" s="47" t="s">
        <v>8254</v>
      </c>
    </row>
    <row r="2282" spans="1:3" x14ac:dyDescent="0.25">
      <c r="A2282">
        <v>154600</v>
      </c>
      <c r="B2282" t="s">
        <v>8255</v>
      </c>
      <c r="C2282" s="47" t="s">
        <v>8256</v>
      </c>
    </row>
    <row r="2283" spans="1:3" x14ac:dyDescent="0.25">
      <c r="A2283">
        <v>154601</v>
      </c>
      <c r="B2283" t="s">
        <v>8257</v>
      </c>
      <c r="C2283" s="47" t="s">
        <v>8258</v>
      </c>
    </row>
    <row r="2284" spans="1:3" x14ac:dyDescent="0.25">
      <c r="A2284">
        <v>154602</v>
      </c>
      <c r="B2284" t="s">
        <v>8259</v>
      </c>
      <c r="C2284" s="47" t="s">
        <v>8260</v>
      </c>
    </row>
    <row r="2285" spans="1:3" x14ac:dyDescent="0.25">
      <c r="A2285">
        <v>154603</v>
      </c>
      <c r="B2285" t="s">
        <v>8261</v>
      </c>
      <c r="C2285" s="47" t="s">
        <v>8262</v>
      </c>
    </row>
    <row r="2286" spans="1:3" x14ac:dyDescent="0.25">
      <c r="A2286">
        <v>154604</v>
      </c>
      <c r="B2286" t="s">
        <v>8263</v>
      </c>
      <c r="C2286" s="47" t="s">
        <v>8264</v>
      </c>
    </row>
    <row r="2287" spans="1:3" x14ac:dyDescent="0.25">
      <c r="A2287">
        <v>154605</v>
      </c>
      <c r="B2287" t="s">
        <v>8265</v>
      </c>
      <c r="C2287" s="47" t="s">
        <v>8266</v>
      </c>
    </row>
    <row r="2288" spans="1:3" x14ac:dyDescent="0.25">
      <c r="A2288">
        <v>154606</v>
      </c>
      <c r="B2288" t="s">
        <v>8267</v>
      </c>
      <c r="C2288" s="47" t="s">
        <v>8268</v>
      </c>
    </row>
    <row r="2289" spans="1:3" x14ac:dyDescent="0.25">
      <c r="A2289">
        <v>154607</v>
      </c>
      <c r="B2289" t="s">
        <v>8269</v>
      </c>
      <c r="C2289" s="47" t="s">
        <v>8270</v>
      </c>
    </row>
    <row r="2290" spans="1:3" x14ac:dyDescent="0.25">
      <c r="A2290">
        <v>154608</v>
      </c>
      <c r="B2290" t="s">
        <v>8271</v>
      </c>
      <c r="C2290" s="47" t="s">
        <v>8272</v>
      </c>
    </row>
    <row r="2291" spans="1:3" x14ac:dyDescent="0.25">
      <c r="A2291">
        <v>154609</v>
      </c>
      <c r="B2291" t="s">
        <v>8273</v>
      </c>
      <c r="C2291" s="47" t="s">
        <v>8274</v>
      </c>
    </row>
    <row r="2292" spans="1:3" x14ac:dyDescent="0.25">
      <c r="A2292">
        <v>154610</v>
      </c>
      <c r="B2292" t="s">
        <v>8275</v>
      </c>
      <c r="C2292" s="47" t="s">
        <v>8276</v>
      </c>
    </row>
    <row r="2293" spans="1:3" x14ac:dyDescent="0.25">
      <c r="A2293">
        <v>154611</v>
      </c>
      <c r="B2293" t="s">
        <v>8277</v>
      </c>
      <c r="C2293" s="47" t="s">
        <v>8278</v>
      </c>
    </row>
    <row r="2294" spans="1:3" x14ac:dyDescent="0.25">
      <c r="A2294">
        <v>154612</v>
      </c>
      <c r="B2294" t="s">
        <v>8279</v>
      </c>
      <c r="C2294" s="47" t="s">
        <v>8280</v>
      </c>
    </row>
    <row r="2295" spans="1:3" x14ac:dyDescent="0.25">
      <c r="A2295">
        <v>154613</v>
      </c>
      <c r="B2295" t="s">
        <v>8281</v>
      </c>
      <c r="C2295" s="47" t="s">
        <v>8282</v>
      </c>
    </row>
    <row r="2296" spans="1:3" x14ac:dyDescent="0.25">
      <c r="A2296">
        <v>154614</v>
      </c>
      <c r="B2296" t="s">
        <v>8283</v>
      </c>
      <c r="C2296" s="47" t="s">
        <v>8284</v>
      </c>
    </row>
    <row r="2297" spans="1:3" x14ac:dyDescent="0.25">
      <c r="A2297">
        <v>154615</v>
      </c>
      <c r="B2297" t="s">
        <v>509</v>
      </c>
      <c r="C2297" s="47" t="s">
        <v>8285</v>
      </c>
    </row>
    <row r="2298" spans="1:3" x14ac:dyDescent="0.25">
      <c r="A2298">
        <v>154616</v>
      </c>
      <c r="B2298" t="s">
        <v>8286</v>
      </c>
      <c r="C2298" s="47" t="s">
        <v>8287</v>
      </c>
    </row>
    <row r="2299" spans="1:3" x14ac:dyDescent="0.25">
      <c r="A2299">
        <v>154617</v>
      </c>
      <c r="B2299" t="s">
        <v>8288</v>
      </c>
      <c r="C2299" s="47" t="s">
        <v>8289</v>
      </c>
    </row>
    <row r="2300" spans="1:3" x14ac:dyDescent="0.25">
      <c r="A2300">
        <v>154618</v>
      </c>
      <c r="B2300" t="s">
        <v>8290</v>
      </c>
      <c r="C2300" s="47" t="s">
        <v>8291</v>
      </c>
    </row>
    <row r="2301" spans="1:3" x14ac:dyDescent="0.25">
      <c r="A2301">
        <v>154619</v>
      </c>
      <c r="B2301" t="s">
        <v>8292</v>
      </c>
      <c r="C2301" s="47" t="s">
        <v>8293</v>
      </c>
    </row>
    <row r="2302" spans="1:3" x14ac:dyDescent="0.25">
      <c r="A2302">
        <v>154620</v>
      </c>
      <c r="B2302" t="s">
        <v>8294</v>
      </c>
      <c r="C2302" s="47" t="s">
        <v>8295</v>
      </c>
    </row>
    <row r="2303" spans="1:3" x14ac:dyDescent="0.25">
      <c r="A2303">
        <v>154621</v>
      </c>
      <c r="B2303" t="s">
        <v>8296</v>
      </c>
      <c r="C2303" s="47" t="s">
        <v>8297</v>
      </c>
    </row>
    <row r="2304" spans="1:3" x14ac:dyDescent="0.25">
      <c r="A2304">
        <v>154622</v>
      </c>
      <c r="B2304" t="s">
        <v>8298</v>
      </c>
      <c r="C2304" s="47" t="s">
        <v>8299</v>
      </c>
    </row>
    <row r="2305" spans="1:3" x14ac:dyDescent="0.25">
      <c r="A2305">
        <v>154623</v>
      </c>
      <c r="B2305" t="s">
        <v>8300</v>
      </c>
      <c r="C2305" s="47" t="s">
        <v>8301</v>
      </c>
    </row>
    <row r="2306" spans="1:3" x14ac:dyDescent="0.25">
      <c r="A2306">
        <v>154624</v>
      </c>
      <c r="B2306" t="s">
        <v>8302</v>
      </c>
      <c r="C2306" s="47" t="s">
        <v>8303</v>
      </c>
    </row>
    <row r="2307" spans="1:3" x14ac:dyDescent="0.25">
      <c r="A2307">
        <v>154625</v>
      </c>
      <c r="B2307" t="s">
        <v>8304</v>
      </c>
      <c r="C2307" s="47" t="s">
        <v>8305</v>
      </c>
    </row>
    <row r="2308" spans="1:3" x14ac:dyDescent="0.25">
      <c r="A2308">
        <v>154626</v>
      </c>
      <c r="B2308" t="s">
        <v>8306</v>
      </c>
      <c r="C2308" s="47" t="s">
        <v>8307</v>
      </c>
    </row>
    <row r="2309" spans="1:3" x14ac:dyDescent="0.25">
      <c r="A2309">
        <v>154627</v>
      </c>
      <c r="B2309" t="s">
        <v>8308</v>
      </c>
      <c r="C2309" s="47" t="s">
        <v>8309</v>
      </c>
    </row>
    <row r="2310" spans="1:3" x14ac:dyDescent="0.25">
      <c r="A2310">
        <v>154628</v>
      </c>
      <c r="B2310" t="s">
        <v>8310</v>
      </c>
      <c r="C2310" s="47" t="s">
        <v>8311</v>
      </c>
    </row>
    <row r="2311" spans="1:3" x14ac:dyDescent="0.25">
      <c r="A2311">
        <v>154629</v>
      </c>
      <c r="B2311" t="s">
        <v>8312</v>
      </c>
      <c r="C2311" s="47" t="s">
        <v>8313</v>
      </c>
    </row>
    <row r="2312" spans="1:3" x14ac:dyDescent="0.25">
      <c r="A2312">
        <v>154630</v>
      </c>
      <c r="B2312" t="s">
        <v>8314</v>
      </c>
      <c r="C2312" s="47" t="s">
        <v>8315</v>
      </c>
    </row>
    <row r="2313" spans="1:3" x14ac:dyDescent="0.25">
      <c r="A2313">
        <v>154631</v>
      </c>
      <c r="B2313" t="s">
        <v>8316</v>
      </c>
      <c r="C2313" s="47" t="s">
        <v>8317</v>
      </c>
    </row>
    <row r="2314" spans="1:3" x14ac:dyDescent="0.25">
      <c r="A2314">
        <v>154632</v>
      </c>
      <c r="B2314" t="s">
        <v>140</v>
      </c>
      <c r="C2314" s="47" t="s">
        <v>8318</v>
      </c>
    </row>
    <row r="2315" spans="1:3" x14ac:dyDescent="0.25">
      <c r="A2315">
        <v>154633</v>
      </c>
      <c r="B2315" t="s">
        <v>74</v>
      </c>
      <c r="C2315" s="47" t="s">
        <v>8319</v>
      </c>
    </row>
    <row r="2316" spans="1:3" x14ac:dyDescent="0.25">
      <c r="A2316">
        <v>154634</v>
      </c>
      <c r="B2316" t="s">
        <v>8320</v>
      </c>
      <c r="C2316" s="47" t="s">
        <v>8321</v>
      </c>
    </row>
    <row r="2317" spans="1:3" x14ac:dyDescent="0.25">
      <c r="A2317">
        <v>154635</v>
      </c>
      <c r="B2317" t="s">
        <v>8322</v>
      </c>
      <c r="C2317" s="47" t="s">
        <v>8323</v>
      </c>
    </row>
    <row r="2318" spans="1:3" x14ac:dyDescent="0.25">
      <c r="A2318">
        <v>154636</v>
      </c>
      <c r="B2318" t="s">
        <v>8324</v>
      </c>
      <c r="C2318" s="47" t="s">
        <v>8325</v>
      </c>
    </row>
    <row r="2319" spans="1:3" x14ac:dyDescent="0.25">
      <c r="A2319">
        <v>154637</v>
      </c>
      <c r="B2319" t="s">
        <v>8326</v>
      </c>
      <c r="C2319" s="47" t="s">
        <v>8327</v>
      </c>
    </row>
    <row r="2320" spans="1:3" x14ac:dyDescent="0.25">
      <c r="A2320">
        <v>154638</v>
      </c>
      <c r="B2320" t="s">
        <v>8328</v>
      </c>
      <c r="C2320" s="47" t="s">
        <v>8329</v>
      </c>
    </row>
    <row r="2321" spans="1:3" x14ac:dyDescent="0.25">
      <c r="A2321">
        <v>154639</v>
      </c>
      <c r="B2321" t="s">
        <v>8330</v>
      </c>
      <c r="C2321" s="47" t="s">
        <v>8331</v>
      </c>
    </row>
    <row r="2322" spans="1:3" x14ac:dyDescent="0.25">
      <c r="A2322">
        <v>154640</v>
      </c>
      <c r="B2322" t="s">
        <v>8332</v>
      </c>
      <c r="C2322" s="47" t="s">
        <v>8333</v>
      </c>
    </row>
    <row r="2323" spans="1:3" x14ac:dyDescent="0.25">
      <c r="A2323">
        <v>154641</v>
      </c>
      <c r="B2323" t="s">
        <v>8334</v>
      </c>
      <c r="C2323" s="47" t="s">
        <v>8335</v>
      </c>
    </row>
    <row r="2324" spans="1:3" x14ac:dyDescent="0.25">
      <c r="A2324">
        <v>154642</v>
      </c>
      <c r="B2324" t="s">
        <v>8336</v>
      </c>
      <c r="C2324" s="47" t="s">
        <v>8337</v>
      </c>
    </row>
    <row r="2325" spans="1:3" x14ac:dyDescent="0.25">
      <c r="A2325">
        <v>154643</v>
      </c>
      <c r="B2325" t="s">
        <v>8338</v>
      </c>
      <c r="C2325" s="47" t="s">
        <v>8339</v>
      </c>
    </row>
    <row r="2326" spans="1:3" x14ac:dyDescent="0.25">
      <c r="A2326">
        <v>154644</v>
      </c>
      <c r="B2326" t="s">
        <v>8340</v>
      </c>
      <c r="C2326" s="47" t="s">
        <v>8341</v>
      </c>
    </row>
    <row r="2327" spans="1:3" x14ac:dyDescent="0.25">
      <c r="A2327">
        <v>154645</v>
      </c>
      <c r="B2327" t="s">
        <v>8342</v>
      </c>
      <c r="C2327" s="47" t="s">
        <v>8343</v>
      </c>
    </row>
    <row r="2328" spans="1:3" x14ac:dyDescent="0.25">
      <c r="A2328">
        <v>154646</v>
      </c>
      <c r="B2328" t="s">
        <v>8344</v>
      </c>
      <c r="C2328" s="47" t="s">
        <v>8345</v>
      </c>
    </row>
    <row r="2329" spans="1:3" x14ac:dyDescent="0.25">
      <c r="A2329">
        <v>154647</v>
      </c>
      <c r="B2329" t="s">
        <v>8346</v>
      </c>
      <c r="C2329" s="47" t="s">
        <v>8347</v>
      </c>
    </row>
    <row r="2330" spans="1:3" x14ac:dyDescent="0.25">
      <c r="A2330">
        <v>154648</v>
      </c>
      <c r="B2330" t="s">
        <v>8348</v>
      </c>
      <c r="C2330" s="47" t="s">
        <v>8349</v>
      </c>
    </row>
    <row r="2331" spans="1:3" x14ac:dyDescent="0.25">
      <c r="A2331">
        <v>154649</v>
      </c>
      <c r="B2331" t="s">
        <v>8350</v>
      </c>
      <c r="C2331" s="47" t="s">
        <v>8351</v>
      </c>
    </row>
    <row r="2332" spans="1:3" x14ac:dyDescent="0.25">
      <c r="A2332">
        <v>154650</v>
      </c>
      <c r="B2332" t="s">
        <v>8352</v>
      </c>
      <c r="C2332" s="47" t="s">
        <v>8353</v>
      </c>
    </row>
    <row r="2333" spans="1:3" x14ac:dyDescent="0.25">
      <c r="A2333">
        <v>154651</v>
      </c>
      <c r="B2333" t="s">
        <v>8354</v>
      </c>
      <c r="C2333" s="47" t="s">
        <v>8355</v>
      </c>
    </row>
    <row r="2334" spans="1:3" x14ac:dyDescent="0.25">
      <c r="A2334">
        <v>154652</v>
      </c>
      <c r="B2334" t="s">
        <v>535</v>
      </c>
      <c r="C2334" s="47" t="s">
        <v>8356</v>
      </c>
    </row>
    <row r="2335" spans="1:3" x14ac:dyDescent="0.25">
      <c r="A2335">
        <v>154653</v>
      </c>
      <c r="B2335" t="s">
        <v>8357</v>
      </c>
      <c r="C2335" s="47" t="s">
        <v>8358</v>
      </c>
    </row>
    <row r="2336" spans="1:3" x14ac:dyDescent="0.25">
      <c r="A2336">
        <v>154654</v>
      </c>
      <c r="B2336" t="s">
        <v>491</v>
      </c>
      <c r="C2336" s="47" t="s">
        <v>8359</v>
      </c>
    </row>
    <row r="2337" spans="1:3" x14ac:dyDescent="0.25">
      <c r="A2337">
        <v>154655</v>
      </c>
      <c r="B2337" t="s">
        <v>8360</v>
      </c>
      <c r="C2337" s="47" t="s">
        <v>8361</v>
      </c>
    </row>
    <row r="2338" spans="1:3" x14ac:dyDescent="0.25">
      <c r="A2338">
        <v>154656</v>
      </c>
      <c r="B2338" t="s">
        <v>8362</v>
      </c>
      <c r="C2338" s="47" t="s">
        <v>8363</v>
      </c>
    </row>
    <row r="2339" spans="1:3" x14ac:dyDescent="0.25">
      <c r="A2339">
        <v>154657</v>
      </c>
      <c r="B2339" t="s">
        <v>1094</v>
      </c>
      <c r="C2339" s="47" t="s">
        <v>8364</v>
      </c>
    </row>
    <row r="2340" spans="1:3" x14ac:dyDescent="0.25">
      <c r="A2340">
        <v>154658</v>
      </c>
      <c r="B2340" t="s">
        <v>8365</v>
      </c>
      <c r="C2340" s="47" t="s">
        <v>8366</v>
      </c>
    </row>
    <row r="2341" spans="1:3" x14ac:dyDescent="0.25">
      <c r="A2341">
        <v>154659</v>
      </c>
      <c r="B2341" t="s">
        <v>8367</v>
      </c>
      <c r="C2341" s="47" t="s">
        <v>8368</v>
      </c>
    </row>
    <row r="2342" spans="1:3" x14ac:dyDescent="0.25">
      <c r="A2342">
        <v>154660</v>
      </c>
      <c r="B2342" t="s">
        <v>8369</v>
      </c>
      <c r="C2342" s="47" t="s">
        <v>8370</v>
      </c>
    </row>
    <row r="2343" spans="1:3" x14ac:dyDescent="0.25">
      <c r="A2343">
        <v>154661</v>
      </c>
      <c r="B2343" t="s">
        <v>8371</v>
      </c>
      <c r="C2343" s="47" t="s">
        <v>8372</v>
      </c>
    </row>
    <row r="2344" spans="1:3" x14ac:dyDescent="0.25">
      <c r="A2344">
        <v>154662</v>
      </c>
      <c r="B2344" t="s">
        <v>8373</v>
      </c>
      <c r="C2344" s="47" t="s">
        <v>8374</v>
      </c>
    </row>
    <row r="2345" spans="1:3" x14ac:dyDescent="0.25">
      <c r="A2345">
        <v>154663</v>
      </c>
      <c r="B2345" t="s">
        <v>8375</v>
      </c>
      <c r="C2345" s="47" t="s">
        <v>8376</v>
      </c>
    </row>
    <row r="2346" spans="1:3" x14ac:dyDescent="0.25">
      <c r="A2346">
        <v>154664</v>
      </c>
      <c r="B2346" t="s">
        <v>8377</v>
      </c>
      <c r="C2346" s="47" t="s">
        <v>8378</v>
      </c>
    </row>
    <row r="2347" spans="1:3" x14ac:dyDescent="0.25">
      <c r="A2347">
        <v>154665</v>
      </c>
      <c r="B2347" t="s">
        <v>8379</v>
      </c>
      <c r="C2347" s="47" t="s">
        <v>8380</v>
      </c>
    </row>
    <row r="2348" spans="1:3" x14ac:dyDescent="0.25">
      <c r="A2348">
        <v>154666</v>
      </c>
      <c r="B2348" t="s">
        <v>8381</v>
      </c>
      <c r="C2348" s="47" t="s">
        <v>8382</v>
      </c>
    </row>
    <row r="2349" spans="1:3" x14ac:dyDescent="0.25">
      <c r="A2349">
        <v>154667</v>
      </c>
      <c r="B2349" t="s">
        <v>8383</v>
      </c>
      <c r="C2349" s="47" t="s">
        <v>8384</v>
      </c>
    </row>
    <row r="2350" spans="1:3" x14ac:dyDescent="0.25">
      <c r="A2350">
        <v>154668</v>
      </c>
      <c r="B2350" t="s">
        <v>8385</v>
      </c>
      <c r="C2350" s="47" t="s">
        <v>8386</v>
      </c>
    </row>
    <row r="2351" spans="1:3" x14ac:dyDescent="0.25">
      <c r="A2351">
        <v>154669</v>
      </c>
      <c r="B2351" t="s">
        <v>8387</v>
      </c>
      <c r="C2351" s="47" t="s">
        <v>8388</v>
      </c>
    </row>
    <row r="2352" spans="1:3" x14ac:dyDescent="0.25">
      <c r="A2352">
        <v>154670</v>
      </c>
      <c r="B2352" t="s">
        <v>8389</v>
      </c>
      <c r="C2352" s="47" t="s">
        <v>8390</v>
      </c>
    </row>
    <row r="2353" spans="1:3" x14ac:dyDescent="0.25">
      <c r="A2353">
        <v>154671</v>
      </c>
      <c r="B2353" t="s">
        <v>8391</v>
      </c>
      <c r="C2353" s="47" t="s">
        <v>8392</v>
      </c>
    </row>
    <row r="2354" spans="1:3" x14ac:dyDescent="0.25">
      <c r="A2354">
        <v>154672</v>
      </c>
      <c r="B2354" t="s">
        <v>8393</v>
      </c>
      <c r="C2354" s="47" t="s">
        <v>8394</v>
      </c>
    </row>
    <row r="2355" spans="1:3" x14ac:dyDescent="0.25">
      <c r="A2355">
        <v>154673</v>
      </c>
      <c r="B2355" t="s">
        <v>8395</v>
      </c>
      <c r="C2355" s="47" t="s">
        <v>8396</v>
      </c>
    </row>
    <row r="2356" spans="1:3" x14ac:dyDescent="0.25">
      <c r="A2356">
        <v>154674</v>
      </c>
      <c r="B2356" t="s">
        <v>8397</v>
      </c>
      <c r="C2356" s="47" t="s">
        <v>8398</v>
      </c>
    </row>
    <row r="2357" spans="1:3" x14ac:dyDescent="0.25">
      <c r="A2357">
        <v>154675</v>
      </c>
      <c r="B2357" t="s">
        <v>8399</v>
      </c>
      <c r="C2357" s="47" t="s">
        <v>8400</v>
      </c>
    </row>
    <row r="2358" spans="1:3" x14ac:dyDescent="0.25">
      <c r="A2358">
        <v>154676</v>
      </c>
      <c r="B2358" t="s">
        <v>8401</v>
      </c>
      <c r="C2358" s="47" t="s">
        <v>8402</v>
      </c>
    </row>
    <row r="2359" spans="1:3" x14ac:dyDescent="0.25">
      <c r="A2359">
        <v>154677</v>
      </c>
      <c r="B2359" t="s">
        <v>8403</v>
      </c>
      <c r="C2359" s="47" t="s">
        <v>8404</v>
      </c>
    </row>
    <row r="2360" spans="1:3" x14ac:dyDescent="0.25">
      <c r="A2360">
        <v>154678</v>
      </c>
      <c r="B2360" t="s">
        <v>8405</v>
      </c>
      <c r="C2360" s="47" t="s">
        <v>8406</v>
      </c>
    </row>
    <row r="2361" spans="1:3" x14ac:dyDescent="0.25">
      <c r="A2361">
        <v>154679</v>
      </c>
      <c r="B2361" t="s">
        <v>8407</v>
      </c>
      <c r="C2361" s="47" t="s">
        <v>8408</v>
      </c>
    </row>
    <row r="2362" spans="1:3" x14ac:dyDescent="0.25">
      <c r="A2362">
        <v>154680</v>
      </c>
      <c r="B2362" t="s">
        <v>8409</v>
      </c>
      <c r="C2362" s="47" t="s">
        <v>8410</v>
      </c>
    </row>
    <row r="2363" spans="1:3" x14ac:dyDescent="0.25">
      <c r="A2363">
        <v>154681</v>
      </c>
      <c r="B2363" t="s">
        <v>8411</v>
      </c>
      <c r="C2363" s="47" t="s">
        <v>8412</v>
      </c>
    </row>
    <row r="2364" spans="1:3" x14ac:dyDescent="0.25">
      <c r="A2364">
        <v>154682</v>
      </c>
      <c r="B2364" t="s">
        <v>8413</v>
      </c>
      <c r="C2364" s="47" t="s">
        <v>8414</v>
      </c>
    </row>
    <row r="2365" spans="1:3" x14ac:dyDescent="0.25">
      <c r="A2365">
        <v>154683</v>
      </c>
      <c r="B2365" t="s">
        <v>8415</v>
      </c>
      <c r="C2365" s="47" t="s">
        <v>8416</v>
      </c>
    </row>
    <row r="2366" spans="1:3" x14ac:dyDescent="0.25">
      <c r="A2366">
        <v>154684</v>
      </c>
      <c r="B2366" t="s">
        <v>8417</v>
      </c>
      <c r="C2366" s="47" t="s">
        <v>8418</v>
      </c>
    </row>
    <row r="2367" spans="1:3" x14ac:dyDescent="0.25">
      <c r="A2367">
        <v>154685</v>
      </c>
      <c r="B2367" t="s">
        <v>8419</v>
      </c>
      <c r="C2367" s="47" t="s">
        <v>8420</v>
      </c>
    </row>
    <row r="2368" spans="1:3" x14ac:dyDescent="0.25">
      <c r="A2368">
        <v>154686</v>
      </c>
      <c r="B2368" t="s">
        <v>8421</v>
      </c>
      <c r="C2368" s="47" t="s">
        <v>8422</v>
      </c>
    </row>
    <row r="2369" spans="1:3" x14ac:dyDescent="0.25">
      <c r="A2369">
        <v>154687</v>
      </c>
      <c r="B2369" t="s">
        <v>8423</v>
      </c>
      <c r="C2369" s="47" t="s">
        <v>8424</v>
      </c>
    </row>
    <row r="2370" spans="1:3" x14ac:dyDescent="0.25">
      <c r="A2370">
        <v>154688</v>
      </c>
      <c r="B2370" t="s">
        <v>8425</v>
      </c>
      <c r="C2370" s="47" t="s">
        <v>8426</v>
      </c>
    </row>
    <row r="2371" spans="1:3" x14ac:dyDescent="0.25">
      <c r="A2371">
        <v>154689</v>
      </c>
      <c r="B2371" t="s">
        <v>8427</v>
      </c>
      <c r="C2371" s="47" t="s">
        <v>8428</v>
      </c>
    </row>
    <row r="2372" spans="1:3" x14ac:dyDescent="0.25">
      <c r="A2372">
        <v>154690</v>
      </c>
      <c r="B2372" t="s">
        <v>8429</v>
      </c>
      <c r="C2372" s="47" t="s">
        <v>8430</v>
      </c>
    </row>
    <row r="2373" spans="1:3" x14ac:dyDescent="0.25">
      <c r="A2373">
        <v>154691</v>
      </c>
      <c r="B2373" t="s">
        <v>8431</v>
      </c>
      <c r="C2373" s="47" t="s">
        <v>8432</v>
      </c>
    </row>
    <row r="2374" spans="1:3" x14ac:dyDescent="0.25">
      <c r="A2374">
        <v>154692</v>
      </c>
      <c r="B2374" t="s">
        <v>8433</v>
      </c>
      <c r="C2374" s="47" t="s">
        <v>8434</v>
      </c>
    </row>
    <row r="2375" spans="1:3" x14ac:dyDescent="0.25">
      <c r="A2375">
        <v>154693</v>
      </c>
      <c r="B2375" t="s">
        <v>359</v>
      </c>
      <c r="C2375" s="47" t="s">
        <v>8435</v>
      </c>
    </row>
    <row r="2376" spans="1:3" x14ac:dyDescent="0.25">
      <c r="A2376">
        <v>154694</v>
      </c>
      <c r="B2376" t="s">
        <v>8436</v>
      </c>
      <c r="C2376" s="47" t="s">
        <v>8437</v>
      </c>
    </row>
    <row r="2377" spans="1:3" x14ac:dyDescent="0.25">
      <c r="A2377">
        <v>154695</v>
      </c>
      <c r="B2377" t="s">
        <v>8438</v>
      </c>
      <c r="C2377" s="47" t="s">
        <v>8439</v>
      </c>
    </row>
    <row r="2378" spans="1:3" x14ac:dyDescent="0.25">
      <c r="A2378">
        <v>154696</v>
      </c>
      <c r="B2378" t="s">
        <v>8440</v>
      </c>
      <c r="C2378" s="47" t="s">
        <v>8441</v>
      </c>
    </row>
    <row r="2379" spans="1:3" x14ac:dyDescent="0.25">
      <c r="A2379">
        <v>154697</v>
      </c>
      <c r="B2379" t="s">
        <v>8442</v>
      </c>
      <c r="C2379" s="47" t="s">
        <v>8443</v>
      </c>
    </row>
    <row r="2380" spans="1:3" x14ac:dyDescent="0.25">
      <c r="A2380">
        <v>154698</v>
      </c>
      <c r="B2380" t="s">
        <v>8444</v>
      </c>
      <c r="C2380" s="47" t="s">
        <v>8445</v>
      </c>
    </row>
    <row r="2381" spans="1:3" x14ac:dyDescent="0.25">
      <c r="A2381">
        <v>154699</v>
      </c>
      <c r="B2381" t="s">
        <v>8446</v>
      </c>
      <c r="C2381" s="47" t="s">
        <v>8447</v>
      </c>
    </row>
    <row r="2382" spans="1:3" x14ac:dyDescent="0.25">
      <c r="A2382">
        <v>154700</v>
      </c>
      <c r="B2382" t="s">
        <v>8448</v>
      </c>
      <c r="C2382" s="47" t="s">
        <v>8449</v>
      </c>
    </row>
    <row r="2383" spans="1:3" x14ac:dyDescent="0.25">
      <c r="A2383">
        <v>154701</v>
      </c>
      <c r="B2383" t="s">
        <v>8450</v>
      </c>
      <c r="C2383" s="47" t="s">
        <v>8451</v>
      </c>
    </row>
    <row r="2384" spans="1:3" x14ac:dyDescent="0.25">
      <c r="A2384">
        <v>154702</v>
      </c>
      <c r="B2384" t="s">
        <v>8452</v>
      </c>
      <c r="C2384" s="47" t="s">
        <v>8453</v>
      </c>
    </row>
    <row r="2385" spans="1:3" x14ac:dyDescent="0.25">
      <c r="A2385">
        <v>154703</v>
      </c>
      <c r="B2385" t="s">
        <v>8454</v>
      </c>
      <c r="C2385" s="47" t="s">
        <v>8455</v>
      </c>
    </row>
    <row r="2386" spans="1:3" x14ac:dyDescent="0.25">
      <c r="A2386">
        <v>154704</v>
      </c>
      <c r="B2386" t="s">
        <v>1666</v>
      </c>
      <c r="C2386" s="47" t="s">
        <v>8456</v>
      </c>
    </row>
    <row r="2387" spans="1:3" x14ac:dyDescent="0.25">
      <c r="A2387">
        <v>154705</v>
      </c>
      <c r="B2387" t="s">
        <v>8457</v>
      </c>
      <c r="C2387" s="47" t="s">
        <v>8458</v>
      </c>
    </row>
    <row r="2388" spans="1:3" x14ac:dyDescent="0.25">
      <c r="A2388">
        <v>154706</v>
      </c>
      <c r="B2388" t="s">
        <v>8459</v>
      </c>
      <c r="C2388" s="47" t="s">
        <v>8460</v>
      </c>
    </row>
    <row r="2389" spans="1:3" x14ac:dyDescent="0.25">
      <c r="A2389">
        <v>154707</v>
      </c>
      <c r="B2389" t="s">
        <v>8461</v>
      </c>
      <c r="C2389" s="47" t="s">
        <v>8462</v>
      </c>
    </row>
    <row r="2390" spans="1:3" x14ac:dyDescent="0.25">
      <c r="A2390">
        <v>154708</v>
      </c>
      <c r="B2390" t="s">
        <v>8463</v>
      </c>
      <c r="C2390" s="47" t="s">
        <v>8464</v>
      </c>
    </row>
    <row r="2391" spans="1:3" x14ac:dyDescent="0.25">
      <c r="A2391">
        <v>154709</v>
      </c>
      <c r="B2391" t="s">
        <v>8465</v>
      </c>
      <c r="C2391" s="47" t="s">
        <v>8466</v>
      </c>
    </row>
    <row r="2392" spans="1:3" x14ac:dyDescent="0.25">
      <c r="A2392">
        <v>154710</v>
      </c>
      <c r="B2392" t="s">
        <v>8467</v>
      </c>
      <c r="C2392" s="47" t="s">
        <v>8468</v>
      </c>
    </row>
    <row r="2393" spans="1:3" x14ac:dyDescent="0.25">
      <c r="A2393">
        <v>154711</v>
      </c>
      <c r="B2393" t="s">
        <v>8469</v>
      </c>
      <c r="C2393" s="47" t="s">
        <v>8470</v>
      </c>
    </row>
    <row r="2394" spans="1:3" x14ac:dyDescent="0.25">
      <c r="A2394">
        <v>154712</v>
      </c>
      <c r="B2394" t="s">
        <v>8471</v>
      </c>
      <c r="C2394" s="47" t="s">
        <v>8472</v>
      </c>
    </row>
    <row r="2395" spans="1:3" x14ac:dyDescent="0.25">
      <c r="A2395">
        <v>154713</v>
      </c>
      <c r="B2395" t="s">
        <v>8473</v>
      </c>
      <c r="C2395" s="47" t="s">
        <v>8474</v>
      </c>
    </row>
    <row r="2396" spans="1:3" x14ac:dyDescent="0.25">
      <c r="A2396">
        <v>154714</v>
      </c>
      <c r="B2396" t="s">
        <v>8475</v>
      </c>
      <c r="C2396" s="47" t="s">
        <v>8476</v>
      </c>
    </row>
    <row r="2397" spans="1:3" x14ac:dyDescent="0.25">
      <c r="A2397">
        <v>154715</v>
      </c>
      <c r="B2397" t="s">
        <v>8477</v>
      </c>
      <c r="C2397" s="47" t="s">
        <v>8478</v>
      </c>
    </row>
    <row r="2398" spans="1:3" x14ac:dyDescent="0.25">
      <c r="A2398">
        <v>154716</v>
      </c>
      <c r="B2398" t="s">
        <v>8479</v>
      </c>
      <c r="C2398" s="47" t="s">
        <v>8480</v>
      </c>
    </row>
    <row r="2399" spans="1:3" x14ac:dyDescent="0.25">
      <c r="A2399">
        <v>154717</v>
      </c>
      <c r="B2399" t="s">
        <v>8481</v>
      </c>
      <c r="C2399" s="47" t="s">
        <v>8482</v>
      </c>
    </row>
    <row r="2400" spans="1:3" x14ac:dyDescent="0.25">
      <c r="A2400">
        <v>154718</v>
      </c>
      <c r="B2400" t="s">
        <v>8483</v>
      </c>
      <c r="C2400" s="47" t="s">
        <v>8484</v>
      </c>
    </row>
    <row r="2401" spans="1:3" x14ac:dyDescent="0.25">
      <c r="A2401">
        <v>154719</v>
      </c>
      <c r="B2401" t="s">
        <v>8485</v>
      </c>
      <c r="C2401" s="47" t="s">
        <v>8486</v>
      </c>
    </row>
    <row r="2402" spans="1:3" x14ac:dyDescent="0.25">
      <c r="A2402">
        <v>154720</v>
      </c>
      <c r="B2402" t="s">
        <v>8487</v>
      </c>
      <c r="C2402" s="47" t="s">
        <v>8488</v>
      </c>
    </row>
    <row r="2403" spans="1:3" x14ac:dyDescent="0.25">
      <c r="A2403">
        <v>154721</v>
      </c>
      <c r="B2403" t="s">
        <v>8489</v>
      </c>
      <c r="C2403" s="47" t="s">
        <v>8490</v>
      </c>
    </row>
    <row r="2404" spans="1:3" x14ac:dyDescent="0.25">
      <c r="A2404">
        <v>154722</v>
      </c>
      <c r="B2404" t="s">
        <v>8491</v>
      </c>
      <c r="C2404" s="47" t="s">
        <v>8492</v>
      </c>
    </row>
    <row r="2405" spans="1:3" x14ac:dyDescent="0.25">
      <c r="A2405">
        <v>154723</v>
      </c>
      <c r="B2405" t="s">
        <v>8493</v>
      </c>
      <c r="C2405" s="47" t="s">
        <v>8494</v>
      </c>
    </row>
    <row r="2406" spans="1:3" x14ac:dyDescent="0.25">
      <c r="A2406">
        <v>154724</v>
      </c>
      <c r="B2406" t="s">
        <v>837</v>
      </c>
      <c r="C2406" s="47" t="s">
        <v>8495</v>
      </c>
    </row>
    <row r="2407" spans="1:3" x14ac:dyDescent="0.25">
      <c r="A2407">
        <v>154725</v>
      </c>
      <c r="B2407" t="s">
        <v>8496</v>
      </c>
      <c r="C2407" s="47" t="s">
        <v>8497</v>
      </c>
    </row>
    <row r="2408" spans="1:3" x14ac:dyDescent="0.25">
      <c r="A2408">
        <v>154726</v>
      </c>
      <c r="B2408" t="s">
        <v>8498</v>
      </c>
      <c r="C2408" s="47" t="s">
        <v>8499</v>
      </c>
    </row>
    <row r="2409" spans="1:3" x14ac:dyDescent="0.25">
      <c r="A2409">
        <v>154727</v>
      </c>
      <c r="B2409" t="s">
        <v>8500</v>
      </c>
      <c r="C2409" s="47" t="s">
        <v>8501</v>
      </c>
    </row>
    <row r="2410" spans="1:3" x14ac:dyDescent="0.25">
      <c r="A2410">
        <v>154728</v>
      </c>
      <c r="B2410" t="s">
        <v>8502</v>
      </c>
      <c r="C2410" s="47" t="s">
        <v>8503</v>
      </c>
    </row>
    <row r="2411" spans="1:3" x14ac:dyDescent="0.25">
      <c r="A2411">
        <v>154729</v>
      </c>
      <c r="B2411" t="s">
        <v>8504</v>
      </c>
      <c r="C2411" s="47" t="s">
        <v>8505</v>
      </c>
    </row>
    <row r="2412" spans="1:3" x14ac:dyDescent="0.25">
      <c r="A2412">
        <v>154730</v>
      </c>
      <c r="B2412" t="s">
        <v>8506</v>
      </c>
      <c r="C2412" s="47" t="s">
        <v>8507</v>
      </c>
    </row>
    <row r="2413" spans="1:3" x14ac:dyDescent="0.25">
      <c r="A2413">
        <v>154731</v>
      </c>
      <c r="B2413" t="s">
        <v>8508</v>
      </c>
      <c r="C2413" s="47" t="s">
        <v>8509</v>
      </c>
    </row>
    <row r="2414" spans="1:3" x14ac:dyDescent="0.25">
      <c r="A2414">
        <v>154732</v>
      </c>
      <c r="B2414" t="s">
        <v>8510</v>
      </c>
      <c r="C2414" s="47" t="s">
        <v>8511</v>
      </c>
    </row>
    <row r="2415" spans="1:3" x14ac:dyDescent="0.25">
      <c r="A2415">
        <v>154733</v>
      </c>
      <c r="B2415" t="s">
        <v>8512</v>
      </c>
      <c r="C2415" s="47" t="s">
        <v>8513</v>
      </c>
    </row>
    <row r="2416" spans="1:3" x14ac:dyDescent="0.25">
      <c r="A2416">
        <v>154734</v>
      </c>
      <c r="B2416" t="s">
        <v>8514</v>
      </c>
      <c r="C2416" s="47" t="s">
        <v>8515</v>
      </c>
    </row>
    <row r="2417" spans="1:3" x14ac:dyDescent="0.25">
      <c r="A2417">
        <v>154735</v>
      </c>
      <c r="B2417" t="s">
        <v>8516</v>
      </c>
      <c r="C2417" s="47" t="s">
        <v>8517</v>
      </c>
    </row>
    <row r="2418" spans="1:3" x14ac:dyDescent="0.25">
      <c r="A2418">
        <v>154736</v>
      </c>
      <c r="B2418" t="s">
        <v>8518</v>
      </c>
      <c r="C2418" s="47" t="s">
        <v>8519</v>
      </c>
    </row>
    <row r="2419" spans="1:3" x14ac:dyDescent="0.25">
      <c r="A2419">
        <v>154737</v>
      </c>
      <c r="B2419" t="s">
        <v>8520</v>
      </c>
      <c r="C2419" s="47" t="s">
        <v>8521</v>
      </c>
    </row>
    <row r="2420" spans="1:3" x14ac:dyDescent="0.25">
      <c r="A2420">
        <v>154738</v>
      </c>
      <c r="B2420" t="s">
        <v>8522</v>
      </c>
      <c r="C2420" s="47" t="s">
        <v>8523</v>
      </c>
    </row>
    <row r="2421" spans="1:3" x14ac:dyDescent="0.25">
      <c r="A2421">
        <v>154739</v>
      </c>
      <c r="B2421" t="s">
        <v>8524</v>
      </c>
      <c r="C2421" s="47" t="s">
        <v>8525</v>
      </c>
    </row>
    <row r="2422" spans="1:3" x14ac:dyDescent="0.25">
      <c r="A2422">
        <v>154740</v>
      </c>
      <c r="B2422" t="s">
        <v>8526</v>
      </c>
      <c r="C2422" s="47" t="s">
        <v>8527</v>
      </c>
    </row>
    <row r="2423" spans="1:3" x14ac:dyDescent="0.25">
      <c r="A2423">
        <v>154741</v>
      </c>
      <c r="B2423" t="s">
        <v>8528</v>
      </c>
      <c r="C2423" s="47" t="s">
        <v>8529</v>
      </c>
    </row>
    <row r="2424" spans="1:3" x14ac:dyDescent="0.25">
      <c r="A2424">
        <v>154742</v>
      </c>
      <c r="B2424" t="s">
        <v>8530</v>
      </c>
      <c r="C2424" s="47" t="s">
        <v>8531</v>
      </c>
    </row>
    <row r="2425" spans="1:3" x14ac:dyDescent="0.25">
      <c r="A2425">
        <v>154743</v>
      </c>
      <c r="B2425" t="s">
        <v>8532</v>
      </c>
      <c r="C2425" s="47" t="s">
        <v>8533</v>
      </c>
    </row>
    <row r="2426" spans="1:3" x14ac:dyDescent="0.25">
      <c r="A2426">
        <v>154744</v>
      </c>
      <c r="B2426" t="s">
        <v>8534</v>
      </c>
      <c r="C2426" s="47" t="s">
        <v>8535</v>
      </c>
    </row>
    <row r="2427" spans="1:3" x14ac:dyDescent="0.25">
      <c r="A2427">
        <v>154745</v>
      </c>
      <c r="B2427" t="s">
        <v>8536</v>
      </c>
      <c r="C2427" s="47" t="s">
        <v>8537</v>
      </c>
    </row>
    <row r="2428" spans="1:3" x14ac:dyDescent="0.25">
      <c r="A2428">
        <v>154746</v>
      </c>
      <c r="B2428" t="s">
        <v>8538</v>
      </c>
      <c r="C2428" s="47" t="s">
        <v>8539</v>
      </c>
    </row>
    <row r="2429" spans="1:3" x14ac:dyDescent="0.25">
      <c r="A2429">
        <v>154747</v>
      </c>
      <c r="B2429" t="s">
        <v>8540</v>
      </c>
      <c r="C2429" s="47" t="s">
        <v>8541</v>
      </c>
    </row>
    <row r="2430" spans="1:3" x14ac:dyDescent="0.25">
      <c r="A2430">
        <v>154748</v>
      </c>
      <c r="B2430" t="s">
        <v>8542</v>
      </c>
      <c r="C2430" s="47" t="s">
        <v>8543</v>
      </c>
    </row>
    <row r="2431" spans="1:3" x14ac:dyDescent="0.25">
      <c r="A2431">
        <v>154749</v>
      </c>
      <c r="B2431" t="s">
        <v>8544</v>
      </c>
      <c r="C2431" s="47" t="s">
        <v>8545</v>
      </c>
    </row>
    <row r="2432" spans="1:3" x14ac:dyDescent="0.25">
      <c r="A2432">
        <v>154750</v>
      </c>
      <c r="B2432" t="s">
        <v>8546</v>
      </c>
      <c r="C2432" s="47" t="s">
        <v>8547</v>
      </c>
    </row>
    <row r="2433" spans="1:3" x14ac:dyDescent="0.25">
      <c r="A2433">
        <v>154751</v>
      </c>
      <c r="B2433" t="s">
        <v>8548</v>
      </c>
      <c r="C2433" s="47" t="s">
        <v>8549</v>
      </c>
    </row>
    <row r="2434" spans="1:3" x14ac:dyDescent="0.25">
      <c r="A2434">
        <v>154752</v>
      </c>
      <c r="B2434" t="s">
        <v>8550</v>
      </c>
      <c r="C2434" s="47" t="s">
        <v>8551</v>
      </c>
    </row>
    <row r="2435" spans="1:3" x14ac:dyDescent="0.25">
      <c r="A2435">
        <v>154753</v>
      </c>
      <c r="B2435" t="s">
        <v>8552</v>
      </c>
      <c r="C2435" s="47" t="s">
        <v>8553</v>
      </c>
    </row>
    <row r="2436" spans="1:3" x14ac:dyDescent="0.25">
      <c r="A2436">
        <v>154754</v>
      </c>
      <c r="B2436" t="s">
        <v>8554</v>
      </c>
      <c r="C2436" s="47" t="s">
        <v>8555</v>
      </c>
    </row>
    <row r="2437" spans="1:3" x14ac:dyDescent="0.25">
      <c r="A2437">
        <v>154755</v>
      </c>
      <c r="B2437" t="s">
        <v>8556</v>
      </c>
      <c r="C2437" s="47" t="s">
        <v>8557</v>
      </c>
    </row>
    <row r="2438" spans="1:3" x14ac:dyDescent="0.25">
      <c r="A2438">
        <v>154756</v>
      </c>
      <c r="B2438" t="s">
        <v>8558</v>
      </c>
      <c r="C2438" s="47" t="s">
        <v>8559</v>
      </c>
    </row>
    <row r="2439" spans="1:3" x14ac:dyDescent="0.25">
      <c r="A2439">
        <v>154757</v>
      </c>
      <c r="B2439" t="s">
        <v>8560</v>
      </c>
      <c r="C2439" s="47" t="s">
        <v>8561</v>
      </c>
    </row>
    <row r="2440" spans="1:3" x14ac:dyDescent="0.25">
      <c r="A2440">
        <v>154758</v>
      </c>
      <c r="B2440" t="s">
        <v>8562</v>
      </c>
      <c r="C2440" s="47" t="s">
        <v>8563</v>
      </c>
    </row>
    <row r="2441" spans="1:3" x14ac:dyDescent="0.25">
      <c r="A2441">
        <v>154759</v>
      </c>
      <c r="B2441" t="s">
        <v>8564</v>
      </c>
      <c r="C2441" s="47" t="s">
        <v>8565</v>
      </c>
    </row>
    <row r="2442" spans="1:3" x14ac:dyDescent="0.25">
      <c r="A2442">
        <v>154760</v>
      </c>
      <c r="B2442" t="s">
        <v>8566</v>
      </c>
      <c r="C2442" s="47" t="s">
        <v>8567</v>
      </c>
    </row>
    <row r="2443" spans="1:3" x14ac:dyDescent="0.25">
      <c r="A2443">
        <v>154761</v>
      </c>
      <c r="B2443" t="s">
        <v>8568</v>
      </c>
      <c r="C2443" s="47" t="s">
        <v>8569</v>
      </c>
    </row>
    <row r="2444" spans="1:3" x14ac:dyDescent="0.25">
      <c r="A2444">
        <v>154762</v>
      </c>
      <c r="B2444" t="s">
        <v>8570</v>
      </c>
      <c r="C2444" s="47" t="s">
        <v>8571</v>
      </c>
    </row>
    <row r="2445" spans="1:3" x14ac:dyDescent="0.25">
      <c r="A2445">
        <v>154763</v>
      </c>
      <c r="B2445" t="s">
        <v>8572</v>
      </c>
      <c r="C2445" s="47" t="s">
        <v>8573</v>
      </c>
    </row>
    <row r="2446" spans="1:3" x14ac:dyDescent="0.25">
      <c r="A2446">
        <v>154764</v>
      </c>
      <c r="B2446" t="s">
        <v>8574</v>
      </c>
      <c r="C2446" s="47" t="s">
        <v>8575</v>
      </c>
    </row>
    <row r="2447" spans="1:3" x14ac:dyDescent="0.25">
      <c r="A2447">
        <v>154765</v>
      </c>
      <c r="B2447" t="s">
        <v>8576</v>
      </c>
      <c r="C2447" s="47" t="s">
        <v>8577</v>
      </c>
    </row>
    <row r="2448" spans="1:3" x14ac:dyDescent="0.25">
      <c r="A2448">
        <v>154766</v>
      </c>
      <c r="B2448" t="s">
        <v>8578</v>
      </c>
      <c r="C2448" s="47" t="s">
        <v>8579</v>
      </c>
    </row>
    <row r="2449" spans="1:3" x14ac:dyDescent="0.25">
      <c r="A2449">
        <v>154767</v>
      </c>
      <c r="B2449" t="s">
        <v>8580</v>
      </c>
      <c r="C2449" s="47" t="s">
        <v>8581</v>
      </c>
    </row>
    <row r="2450" spans="1:3" x14ac:dyDescent="0.25">
      <c r="A2450">
        <v>154768</v>
      </c>
      <c r="B2450" t="s">
        <v>8582</v>
      </c>
      <c r="C2450" s="47" t="s">
        <v>8583</v>
      </c>
    </row>
    <row r="2451" spans="1:3" x14ac:dyDescent="0.25">
      <c r="A2451">
        <v>154769</v>
      </c>
      <c r="B2451" t="s">
        <v>8584</v>
      </c>
      <c r="C2451" s="47" t="s">
        <v>8585</v>
      </c>
    </row>
    <row r="2452" spans="1:3" x14ac:dyDescent="0.25">
      <c r="A2452">
        <v>154770</v>
      </c>
      <c r="B2452" t="s">
        <v>8586</v>
      </c>
      <c r="C2452" s="47" t="s">
        <v>8587</v>
      </c>
    </row>
    <row r="2453" spans="1:3" x14ac:dyDescent="0.25">
      <c r="A2453">
        <v>154771</v>
      </c>
      <c r="B2453" t="s">
        <v>8588</v>
      </c>
      <c r="C2453" s="47" t="s">
        <v>8589</v>
      </c>
    </row>
    <row r="2454" spans="1:3" x14ac:dyDescent="0.25">
      <c r="A2454">
        <v>154772</v>
      </c>
      <c r="B2454" t="s">
        <v>8590</v>
      </c>
      <c r="C2454" s="47" t="s">
        <v>8591</v>
      </c>
    </row>
    <row r="2455" spans="1:3" x14ac:dyDescent="0.25">
      <c r="A2455">
        <v>154773</v>
      </c>
      <c r="B2455" t="s">
        <v>8592</v>
      </c>
      <c r="C2455" s="47" t="s">
        <v>8593</v>
      </c>
    </row>
    <row r="2456" spans="1:3" x14ac:dyDescent="0.25">
      <c r="A2456">
        <v>154774</v>
      </c>
      <c r="B2456" t="s">
        <v>8594</v>
      </c>
      <c r="C2456" s="47" t="s">
        <v>8595</v>
      </c>
    </row>
    <row r="2457" spans="1:3" x14ac:dyDescent="0.25">
      <c r="A2457">
        <v>154775</v>
      </c>
      <c r="B2457" t="s">
        <v>8596</v>
      </c>
      <c r="C2457" s="47" t="s">
        <v>8597</v>
      </c>
    </row>
    <row r="2458" spans="1:3" x14ac:dyDescent="0.25">
      <c r="A2458">
        <v>154776</v>
      </c>
      <c r="B2458" t="s">
        <v>8598</v>
      </c>
      <c r="C2458" s="47" t="s">
        <v>8599</v>
      </c>
    </row>
    <row r="2459" spans="1:3" x14ac:dyDescent="0.25">
      <c r="A2459">
        <v>154777</v>
      </c>
      <c r="B2459" t="s">
        <v>8600</v>
      </c>
      <c r="C2459" s="47" t="s">
        <v>8601</v>
      </c>
    </row>
    <row r="2460" spans="1:3" x14ac:dyDescent="0.25">
      <c r="A2460">
        <v>154778</v>
      </c>
      <c r="B2460" t="s">
        <v>8602</v>
      </c>
      <c r="C2460" s="47" t="s">
        <v>8603</v>
      </c>
    </row>
    <row r="2461" spans="1:3" x14ac:dyDescent="0.25">
      <c r="A2461">
        <v>154779</v>
      </c>
      <c r="B2461" t="s">
        <v>8604</v>
      </c>
      <c r="C2461" s="47" t="s">
        <v>8605</v>
      </c>
    </row>
    <row r="2462" spans="1:3" x14ac:dyDescent="0.25">
      <c r="A2462">
        <v>154780</v>
      </c>
      <c r="B2462" t="s">
        <v>8606</v>
      </c>
      <c r="C2462" s="47" t="s">
        <v>8607</v>
      </c>
    </row>
    <row r="2463" spans="1:3" x14ac:dyDescent="0.25">
      <c r="A2463">
        <v>154781</v>
      </c>
      <c r="B2463" t="s">
        <v>8608</v>
      </c>
      <c r="C2463" s="47" t="s">
        <v>8609</v>
      </c>
    </row>
    <row r="2464" spans="1:3" x14ac:dyDescent="0.25">
      <c r="A2464">
        <v>154782</v>
      </c>
      <c r="B2464" t="s">
        <v>8610</v>
      </c>
      <c r="C2464" s="47" t="s">
        <v>8611</v>
      </c>
    </row>
    <row r="2465" spans="1:3" x14ac:dyDescent="0.25">
      <c r="A2465">
        <v>154783</v>
      </c>
      <c r="B2465" t="s">
        <v>8612</v>
      </c>
      <c r="C2465" s="47" t="s">
        <v>8613</v>
      </c>
    </row>
    <row r="2466" spans="1:3" x14ac:dyDescent="0.25">
      <c r="A2466">
        <v>154784</v>
      </c>
      <c r="B2466" t="s">
        <v>1280</v>
      </c>
      <c r="C2466" s="47" t="s">
        <v>8614</v>
      </c>
    </row>
    <row r="2467" spans="1:3" x14ac:dyDescent="0.25">
      <c r="A2467">
        <v>154785</v>
      </c>
      <c r="B2467" t="s">
        <v>8615</v>
      </c>
      <c r="C2467" s="47" t="s">
        <v>8616</v>
      </c>
    </row>
    <row r="2468" spans="1:3" x14ac:dyDescent="0.25">
      <c r="A2468">
        <v>154786</v>
      </c>
      <c r="B2468" t="s">
        <v>8617</v>
      </c>
      <c r="C2468" s="47" t="s">
        <v>8618</v>
      </c>
    </row>
    <row r="2469" spans="1:3" x14ac:dyDescent="0.25">
      <c r="A2469">
        <v>154787</v>
      </c>
      <c r="B2469" t="s">
        <v>8619</v>
      </c>
      <c r="C2469" s="47" t="s">
        <v>8620</v>
      </c>
    </row>
    <row r="2470" spans="1:3" x14ac:dyDescent="0.25">
      <c r="A2470">
        <v>154788</v>
      </c>
      <c r="B2470" t="s">
        <v>8621</v>
      </c>
      <c r="C2470" s="47" t="s">
        <v>8622</v>
      </c>
    </row>
    <row r="2471" spans="1:3" x14ac:dyDescent="0.25">
      <c r="A2471">
        <v>154789</v>
      </c>
      <c r="B2471" t="s">
        <v>8623</v>
      </c>
      <c r="C2471" s="47" t="s">
        <v>8624</v>
      </c>
    </row>
    <row r="2472" spans="1:3" x14ac:dyDescent="0.25">
      <c r="A2472">
        <v>154790</v>
      </c>
      <c r="B2472" t="s">
        <v>8625</v>
      </c>
      <c r="C2472" s="47" t="s">
        <v>8626</v>
      </c>
    </row>
    <row r="2473" spans="1:3" x14ac:dyDescent="0.25">
      <c r="A2473">
        <v>154791</v>
      </c>
      <c r="B2473" t="s">
        <v>8627</v>
      </c>
      <c r="C2473" s="47" t="s">
        <v>8628</v>
      </c>
    </row>
    <row r="2474" spans="1:3" x14ac:dyDescent="0.25">
      <c r="A2474">
        <v>154792</v>
      </c>
      <c r="B2474" t="s">
        <v>8629</v>
      </c>
      <c r="C2474" s="47" t="s">
        <v>8630</v>
      </c>
    </row>
    <row r="2475" spans="1:3" x14ac:dyDescent="0.25">
      <c r="A2475">
        <v>154793</v>
      </c>
      <c r="B2475" t="s">
        <v>8631</v>
      </c>
      <c r="C2475" s="47" t="s">
        <v>8632</v>
      </c>
    </row>
    <row r="2476" spans="1:3" x14ac:dyDescent="0.25">
      <c r="A2476">
        <v>154794</v>
      </c>
      <c r="B2476" t="s">
        <v>8633</v>
      </c>
      <c r="C2476" s="47" t="s">
        <v>8634</v>
      </c>
    </row>
    <row r="2477" spans="1:3" x14ac:dyDescent="0.25">
      <c r="A2477">
        <v>154795</v>
      </c>
      <c r="B2477" t="s">
        <v>8635</v>
      </c>
      <c r="C2477" s="47" t="s">
        <v>8636</v>
      </c>
    </row>
    <row r="2478" spans="1:3" x14ac:dyDescent="0.25">
      <c r="A2478">
        <v>154796</v>
      </c>
      <c r="B2478" t="s">
        <v>8637</v>
      </c>
      <c r="C2478" s="47" t="s">
        <v>8638</v>
      </c>
    </row>
    <row r="2479" spans="1:3" x14ac:dyDescent="0.25">
      <c r="A2479">
        <v>154797</v>
      </c>
      <c r="B2479" t="s">
        <v>8639</v>
      </c>
      <c r="C2479" s="47" t="s">
        <v>8640</v>
      </c>
    </row>
    <row r="2480" spans="1:3" x14ac:dyDescent="0.25">
      <c r="A2480">
        <v>154798</v>
      </c>
      <c r="B2480" t="s">
        <v>8641</v>
      </c>
      <c r="C2480" s="47" t="s">
        <v>8642</v>
      </c>
    </row>
    <row r="2481" spans="1:3" x14ac:dyDescent="0.25">
      <c r="A2481">
        <v>154799</v>
      </c>
      <c r="B2481" t="s">
        <v>8643</v>
      </c>
      <c r="C2481" s="47" t="s">
        <v>8644</v>
      </c>
    </row>
    <row r="2482" spans="1:3" x14ac:dyDescent="0.25">
      <c r="A2482">
        <v>154800</v>
      </c>
      <c r="B2482" t="s">
        <v>8645</v>
      </c>
      <c r="C2482" s="47" t="s">
        <v>8646</v>
      </c>
    </row>
    <row r="2483" spans="1:3" x14ac:dyDescent="0.25">
      <c r="A2483">
        <v>154801</v>
      </c>
      <c r="B2483" t="s">
        <v>8647</v>
      </c>
      <c r="C2483" s="47" t="s">
        <v>8648</v>
      </c>
    </row>
    <row r="2484" spans="1:3" x14ac:dyDescent="0.25">
      <c r="A2484">
        <v>154802</v>
      </c>
      <c r="B2484" t="s">
        <v>8649</v>
      </c>
      <c r="C2484" s="47" t="s">
        <v>8650</v>
      </c>
    </row>
    <row r="2485" spans="1:3" x14ac:dyDescent="0.25">
      <c r="A2485">
        <v>154803</v>
      </c>
      <c r="B2485" t="s">
        <v>8651</v>
      </c>
      <c r="C2485" s="47" t="s">
        <v>8652</v>
      </c>
    </row>
    <row r="2486" spans="1:3" x14ac:dyDescent="0.25">
      <c r="A2486">
        <v>154804</v>
      </c>
      <c r="B2486" t="s">
        <v>8653</v>
      </c>
      <c r="C2486" s="47" t="s">
        <v>8654</v>
      </c>
    </row>
    <row r="2487" spans="1:3" x14ac:dyDescent="0.25">
      <c r="A2487">
        <v>154805</v>
      </c>
      <c r="B2487" t="s">
        <v>8655</v>
      </c>
      <c r="C2487" s="47" t="s">
        <v>8656</v>
      </c>
    </row>
    <row r="2488" spans="1:3" x14ac:dyDescent="0.25">
      <c r="A2488">
        <v>154806</v>
      </c>
      <c r="B2488" t="s">
        <v>8657</v>
      </c>
      <c r="C2488" s="47" t="s">
        <v>8658</v>
      </c>
    </row>
    <row r="2489" spans="1:3" x14ac:dyDescent="0.25">
      <c r="A2489">
        <v>154807</v>
      </c>
      <c r="B2489" t="s">
        <v>8659</v>
      </c>
      <c r="C2489" s="47" t="s">
        <v>8660</v>
      </c>
    </row>
    <row r="2490" spans="1:3" x14ac:dyDescent="0.25">
      <c r="A2490">
        <v>154808</v>
      </c>
      <c r="B2490" t="s">
        <v>8661</v>
      </c>
      <c r="C2490" s="47" t="s">
        <v>8662</v>
      </c>
    </row>
    <row r="2491" spans="1:3" x14ac:dyDescent="0.25">
      <c r="A2491">
        <v>154809</v>
      </c>
      <c r="B2491" t="s">
        <v>8663</v>
      </c>
      <c r="C2491" s="47" t="s">
        <v>8664</v>
      </c>
    </row>
    <row r="2492" spans="1:3" x14ac:dyDescent="0.25">
      <c r="A2492">
        <v>154810</v>
      </c>
      <c r="B2492" t="s">
        <v>8665</v>
      </c>
      <c r="C2492" s="47" t="s">
        <v>8666</v>
      </c>
    </row>
    <row r="2493" spans="1:3" x14ac:dyDescent="0.25">
      <c r="A2493">
        <v>154811</v>
      </c>
      <c r="B2493" t="s">
        <v>8667</v>
      </c>
      <c r="C2493" s="47" t="s">
        <v>8668</v>
      </c>
    </row>
    <row r="2494" spans="1:3" x14ac:dyDescent="0.25">
      <c r="A2494">
        <v>154812</v>
      </c>
      <c r="B2494" t="s">
        <v>8669</v>
      </c>
      <c r="C2494" s="47" t="s">
        <v>8670</v>
      </c>
    </row>
    <row r="2495" spans="1:3" x14ac:dyDescent="0.25">
      <c r="A2495">
        <v>154813</v>
      </c>
      <c r="B2495" t="s">
        <v>8671</v>
      </c>
      <c r="C2495" s="47" t="s">
        <v>8672</v>
      </c>
    </row>
    <row r="2496" spans="1:3" x14ac:dyDescent="0.25">
      <c r="A2496">
        <v>154814</v>
      </c>
      <c r="B2496" t="s">
        <v>8673</v>
      </c>
      <c r="C2496" s="47" t="s">
        <v>8674</v>
      </c>
    </row>
    <row r="2497" spans="1:3" x14ac:dyDescent="0.25">
      <c r="A2497">
        <v>154815</v>
      </c>
      <c r="B2497" t="s">
        <v>8675</v>
      </c>
      <c r="C2497" s="47" t="s">
        <v>8676</v>
      </c>
    </row>
    <row r="2498" spans="1:3" x14ac:dyDescent="0.25">
      <c r="A2498">
        <v>154816</v>
      </c>
      <c r="B2498" t="s">
        <v>8677</v>
      </c>
      <c r="C2498" s="47" t="s">
        <v>8678</v>
      </c>
    </row>
    <row r="2499" spans="1:3" x14ac:dyDescent="0.25">
      <c r="A2499">
        <v>154817</v>
      </c>
      <c r="B2499" t="s">
        <v>8679</v>
      </c>
      <c r="C2499" s="47" t="s">
        <v>8680</v>
      </c>
    </row>
    <row r="2500" spans="1:3" x14ac:dyDescent="0.25">
      <c r="A2500">
        <v>154818</v>
      </c>
      <c r="B2500" t="s">
        <v>8681</v>
      </c>
      <c r="C2500" s="47" t="s">
        <v>8682</v>
      </c>
    </row>
    <row r="2501" spans="1:3" x14ac:dyDescent="0.25">
      <c r="A2501">
        <v>154819</v>
      </c>
      <c r="B2501" t="s">
        <v>8683</v>
      </c>
      <c r="C2501" s="47" t="s">
        <v>8684</v>
      </c>
    </row>
    <row r="2502" spans="1:3" x14ac:dyDescent="0.25">
      <c r="A2502">
        <v>154820</v>
      </c>
      <c r="B2502" t="s">
        <v>8685</v>
      </c>
      <c r="C2502" s="47" t="s">
        <v>8686</v>
      </c>
    </row>
    <row r="2503" spans="1:3" x14ac:dyDescent="0.25">
      <c r="A2503">
        <v>154821</v>
      </c>
      <c r="B2503" t="s">
        <v>8687</v>
      </c>
      <c r="C2503" s="47" t="s">
        <v>8688</v>
      </c>
    </row>
    <row r="2504" spans="1:3" x14ac:dyDescent="0.25">
      <c r="A2504">
        <v>154822</v>
      </c>
      <c r="B2504" t="s">
        <v>8689</v>
      </c>
      <c r="C2504" s="47" t="s">
        <v>8690</v>
      </c>
    </row>
    <row r="2505" spans="1:3" x14ac:dyDescent="0.25">
      <c r="A2505">
        <v>154823</v>
      </c>
      <c r="B2505" t="s">
        <v>8691</v>
      </c>
      <c r="C2505" s="47" t="s">
        <v>8692</v>
      </c>
    </row>
    <row r="2506" spans="1:3" x14ac:dyDescent="0.25">
      <c r="A2506">
        <v>154824</v>
      </c>
      <c r="B2506" t="s">
        <v>8693</v>
      </c>
      <c r="C2506" s="47" t="s">
        <v>8694</v>
      </c>
    </row>
    <row r="2507" spans="1:3" x14ac:dyDescent="0.25">
      <c r="A2507">
        <v>154825</v>
      </c>
      <c r="B2507" t="s">
        <v>8695</v>
      </c>
      <c r="C2507" s="47" t="s">
        <v>8696</v>
      </c>
    </row>
    <row r="2508" spans="1:3" x14ac:dyDescent="0.25">
      <c r="A2508">
        <v>154826</v>
      </c>
      <c r="B2508" t="s">
        <v>8697</v>
      </c>
      <c r="C2508" s="47" t="s">
        <v>8698</v>
      </c>
    </row>
    <row r="2509" spans="1:3" x14ac:dyDescent="0.25">
      <c r="A2509">
        <v>154827</v>
      </c>
      <c r="B2509" t="s">
        <v>8699</v>
      </c>
      <c r="C2509" s="47" t="s">
        <v>8700</v>
      </c>
    </row>
    <row r="2510" spans="1:3" x14ac:dyDescent="0.25">
      <c r="A2510">
        <v>154828</v>
      </c>
      <c r="B2510" t="s">
        <v>8701</v>
      </c>
      <c r="C2510" s="47" t="s">
        <v>8702</v>
      </c>
    </row>
    <row r="2511" spans="1:3" x14ac:dyDescent="0.25">
      <c r="A2511">
        <v>154829</v>
      </c>
      <c r="B2511" t="s">
        <v>8703</v>
      </c>
      <c r="C2511" s="47" t="s">
        <v>8704</v>
      </c>
    </row>
    <row r="2512" spans="1:3" x14ac:dyDescent="0.25">
      <c r="A2512">
        <v>154830</v>
      </c>
      <c r="B2512" t="s">
        <v>8705</v>
      </c>
      <c r="C2512" s="47" t="s">
        <v>8706</v>
      </c>
    </row>
    <row r="2513" spans="1:3" x14ac:dyDescent="0.25">
      <c r="A2513">
        <v>154831</v>
      </c>
      <c r="B2513" t="s">
        <v>8707</v>
      </c>
      <c r="C2513" s="47" t="s">
        <v>8708</v>
      </c>
    </row>
    <row r="2514" spans="1:3" x14ac:dyDescent="0.25">
      <c r="A2514">
        <v>154832</v>
      </c>
      <c r="B2514" t="s">
        <v>8709</v>
      </c>
      <c r="C2514" s="47" t="s">
        <v>8710</v>
      </c>
    </row>
    <row r="2515" spans="1:3" x14ac:dyDescent="0.25">
      <c r="A2515">
        <v>154833</v>
      </c>
      <c r="B2515" t="s">
        <v>8711</v>
      </c>
      <c r="C2515" s="47" t="s">
        <v>8712</v>
      </c>
    </row>
    <row r="2516" spans="1:3" x14ac:dyDescent="0.25">
      <c r="A2516">
        <v>154834</v>
      </c>
      <c r="B2516" t="s">
        <v>8713</v>
      </c>
      <c r="C2516" s="47" t="s">
        <v>8714</v>
      </c>
    </row>
    <row r="2517" spans="1:3" x14ac:dyDescent="0.25">
      <c r="A2517">
        <v>154835</v>
      </c>
      <c r="B2517" t="s">
        <v>8715</v>
      </c>
      <c r="C2517" s="47" t="s">
        <v>8716</v>
      </c>
    </row>
    <row r="2518" spans="1:3" x14ac:dyDescent="0.25">
      <c r="A2518">
        <v>154836</v>
      </c>
      <c r="B2518" t="s">
        <v>8717</v>
      </c>
      <c r="C2518" s="47" t="s">
        <v>8718</v>
      </c>
    </row>
    <row r="2519" spans="1:3" x14ac:dyDescent="0.25">
      <c r="A2519">
        <v>154837</v>
      </c>
      <c r="B2519" t="s">
        <v>8719</v>
      </c>
      <c r="C2519" s="47" t="s">
        <v>8720</v>
      </c>
    </row>
    <row r="2520" spans="1:3" x14ac:dyDescent="0.25">
      <c r="A2520">
        <v>154838</v>
      </c>
      <c r="B2520" t="s">
        <v>8721</v>
      </c>
      <c r="C2520" s="47" t="s">
        <v>8722</v>
      </c>
    </row>
    <row r="2521" spans="1:3" x14ac:dyDescent="0.25">
      <c r="A2521">
        <v>154839</v>
      </c>
      <c r="B2521" t="s">
        <v>8723</v>
      </c>
      <c r="C2521" s="47" t="s">
        <v>8724</v>
      </c>
    </row>
    <row r="2522" spans="1:3" x14ac:dyDescent="0.25">
      <c r="A2522">
        <v>154840</v>
      </c>
      <c r="B2522" t="s">
        <v>8725</v>
      </c>
      <c r="C2522" s="47" t="s">
        <v>8726</v>
      </c>
    </row>
    <row r="2523" spans="1:3" x14ac:dyDescent="0.25">
      <c r="A2523">
        <v>154841</v>
      </c>
      <c r="B2523" t="s">
        <v>8727</v>
      </c>
      <c r="C2523" s="47" t="s">
        <v>8728</v>
      </c>
    </row>
    <row r="2524" spans="1:3" x14ac:dyDescent="0.25">
      <c r="A2524">
        <v>154842</v>
      </c>
      <c r="B2524" t="s">
        <v>8729</v>
      </c>
      <c r="C2524" s="47" t="s">
        <v>8730</v>
      </c>
    </row>
    <row r="2525" spans="1:3" x14ac:dyDescent="0.25">
      <c r="A2525">
        <v>154843</v>
      </c>
      <c r="B2525" t="s">
        <v>8731</v>
      </c>
      <c r="C2525" s="47" t="s">
        <v>8732</v>
      </c>
    </row>
    <row r="2526" spans="1:3" x14ac:dyDescent="0.25">
      <c r="A2526">
        <v>154844</v>
      </c>
      <c r="B2526" t="s">
        <v>8733</v>
      </c>
      <c r="C2526" s="47" t="s">
        <v>8734</v>
      </c>
    </row>
    <row r="2527" spans="1:3" x14ac:dyDescent="0.25">
      <c r="A2527">
        <v>154845</v>
      </c>
      <c r="B2527" t="s">
        <v>8735</v>
      </c>
      <c r="C2527" s="47" t="s">
        <v>8736</v>
      </c>
    </row>
    <row r="2528" spans="1:3" x14ac:dyDescent="0.25">
      <c r="A2528">
        <v>154846</v>
      </c>
      <c r="B2528" t="s">
        <v>8737</v>
      </c>
      <c r="C2528" s="47" t="s">
        <v>8738</v>
      </c>
    </row>
    <row r="2529" spans="1:3" x14ac:dyDescent="0.25">
      <c r="A2529">
        <v>154847</v>
      </c>
      <c r="B2529" t="s">
        <v>8739</v>
      </c>
      <c r="C2529" s="47" t="s">
        <v>8740</v>
      </c>
    </row>
    <row r="2530" spans="1:3" x14ac:dyDescent="0.25">
      <c r="A2530">
        <v>154848</v>
      </c>
      <c r="B2530" t="s">
        <v>8741</v>
      </c>
      <c r="C2530" s="47" t="s">
        <v>8742</v>
      </c>
    </row>
    <row r="2531" spans="1:3" x14ac:dyDescent="0.25">
      <c r="A2531">
        <v>154849</v>
      </c>
      <c r="B2531" t="s">
        <v>865</v>
      </c>
      <c r="C2531" s="47" t="s">
        <v>8743</v>
      </c>
    </row>
    <row r="2532" spans="1:3" x14ac:dyDescent="0.25">
      <c r="A2532">
        <v>154850</v>
      </c>
      <c r="B2532" t="s">
        <v>8744</v>
      </c>
      <c r="C2532" s="47" t="s">
        <v>8745</v>
      </c>
    </row>
    <row r="2533" spans="1:3" x14ac:dyDescent="0.25">
      <c r="A2533">
        <v>154851</v>
      </c>
      <c r="B2533" t="s">
        <v>8746</v>
      </c>
      <c r="C2533" s="47" t="s">
        <v>8747</v>
      </c>
    </row>
    <row r="2534" spans="1:3" x14ac:dyDescent="0.25">
      <c r="A2534">
        <v>154852</v>
      </c>
      <c r="B2534" t="s">
        <v>8748</v>
      </c>
      <c r="C2534" s="47" t="s">
        <v>8749</v>
      </c>
    </row>
    <row r="2535" spans="1:3" x14ac:dyDescent="0.25">
      <c r="A2535">
        <v>154853</v>
      </c>
      <c r="B2535" t="s">
        <v>8750</v>
      </c>
      <c r="C2535" s="47" t="s">
        <v>8751</v>
      </c>
    </row>
    <row r="2536" spans="1:3" x14ac:dyDescent="0.25">
      <c r="A2536">
        <v>154854</v>
      </c>
      <c r="B2536" t="s">
        <v>8752</v>
      </c>
      <c r="C2536" s="47" t="s">
        <v>8753</v>
      </c>
    </row>
    <row r="2537" spans="1:3" x14ac:dyDescent="0.25">
      <c r="A2537">
        <v>154855</v>
      </c>
      <c r="B2537" t="s">
        <v>8754</v>
      </c>
      <c r="C2537" s="47" t="s">
        <v>8755</v>
      </c>
    </row>
    <row r="2538" spans="1:3" x14ac:dyDescent="0.25">
      <c r="A2538">
        <v>154856</v>
      </c>
      <c r="B2538" t="s">
        <v>8756</v>
      </c>
      <c r="C2538" s="47" t="s">
        <v>8757</v>
      </c>
    </row>
    <row r="2539" spans="1:3" x14ac:dyDescent="0.25">
      <c r="A2539">
        <v>154857</v>
      </c>
      <c r="B2539" t="s">
        <v>8758</v>
      </c>
      <c r="C2539" s="47" t="s">
        <v>8759</v>
      </c>
    </row>
    <row r="2540" spans="1:3" x14ac:dyDescent="0.25">
      <c r="A2540">
        <v>154858</v>
      </c>
      <c r="B2540" t="s">
        <v>8760</v>
      </c>
      <c r="C2540" s="47" t="s">
        <v>8761</v>
      </c>
    </row>
    <row r="2541" spans="1:3" x14ac:dyDescent="0.25">
      <c r="A2541">
        <v>154859</v>
      </c>
      <c r="B2541" t="s">
        <v>8762</v>
      </c>
      <c r="C2541" s="47" t="s">
        <v>8763</v>
      </c>
    </row>
    <row r="2542" spans="1:3" x14ac:dyDescent="0.25">
      <c r="A2542">
        <v>154860</v>
      </c>
      <c r="B2542" t="s">
        <v>8764</v>
      </c>
      <c r="C2542" s="47" t="s">
        <v>8765</v>
      </c>
    </row>
    <row r="2543" spans="1:3" x14ac:dyDescent="0.25">
      <c r="A2543">
        <v>154861</v>
      </c>
      <c r="B2543" t="s">
        <v>8766</v>
      </c>
      <c r="C2543" s="47" t="s">
        <v>8767</v>
      </c>
    </row>
    <row r="2544" spans="1:3" x14ac:dyDescent="0.25">
      <c r="A2544">
        <v>154862</v>
      </c>
      <c r="B2544" t="s">
        <v>8768</v>
      </c>
      <c r="C2544" s="47" t="s">
        <v>8769</v>
      </c>
    </row>
    <row r="2545" spans="1:3" x14ac:dyDescent="0.25">
      <c r="A2545">
        <v>154863</v>
      </c>
      <c r="B2545" t="s">
        <v>152</v>
      </c>
      <c r="C2545" s="47" t="s">
        <v>8770</v>
      </c>
    </row>
    <row r="2546" spans="1:3" x14ac:dyDescent="0.25">
      <c r="A2546">
        <v>154864</v>
      </c>
      <c r="B2546" t="s">
        <v>1553</v>
      </c>
      <c r="C2546" s="47" t="s">
        <v>8771</v>
      </c>
    </row>
    <row r="2547" spans="1:3" x14ac:dyDescent="0.25">
      <c r="A2547">
        <v>154865</v>
      </c>
      <c r="B2547" t="s">
        <v>8772</v>
      </c>
      <c r="C2547" s="47" t="s">
        <v>8773</v>
      </c>
    </row>
    <row r="2548" spans="1:3" x14ac:dyDescent="0.25">
      <c r="A2548">
        <v>154866</v>
      </c>
      <c r="B2548" t="s">
        <v>8774</v>
      </c>
      <c r="C2548" s="47" t="s">
        <v>8775</v>
      </c>
    </row>
    <row r="2549" spans="1:3" x14ac:dyDescent="0.25">
      <c r="A2549">
        <v>154867</v>
      </c>
      <c r="B2549" t="s">
        <v>8776</v>
      </c>
      <c r="C2549" s="47" t="s">
        <v>8777</v>
      </c>
    </row>
    <row r="2550" spans="1:3" x14ac:dyDescent="0.25">
      <c r="A2550">
        <v>154868</v>
      </c>
      <c r="B2550" t="s">
        <v>8778</v>
      </c>
      <c r="C2550" s="47" t="s">
        <v>8779</v>
      </c>
    </row>
    <row r="2551" spans="1:3" x14ac:dyDescent="0.25">
      <c r="A2551">
        <v>154869</v>
      </c>
      <c r="B2551" t="s">
        <v>8780</v>
      </c>
      <c r="C2551" s="47" t="s">
        <v>8781</v>
      </c>
    </row>
    <row r="2552" spans="1:3" x14ac:dyDescent="0.25">
      <c r="A2552">
        <v>154870</v>
      </c>
      <c r="B2552" t="s">
        <v>8782</v>
      </c>
      <c r="C2552" s="47" t="s">
        <v>8783</v>
      </c>
    </row>
    <row r="2553" spans="1:3" x14ac:dyDescent="0.25">
      <c r="A2553">
        <v>154871</v>
      </c>
      <c r="B2553" t="s">
        <v>8784</v>
      </c>
      <c r="C2553" s="47" t="s">
        <v>8785</v>
      </c>
    </row>
    <row r="2554" spans="1:3" x14ac:dyDescent="0.25">
      <c r="A2554">
        <v>154872</v>
      </c>
      <c r="B2554" t="s">
        <v>8786</v>
      </c>
      <c r="C2554" s="47" t="s">
        <v>8787</v>
      </c>
    </row>
    <row r="2555" spans="1:3" x14ac:dyDescent="0.25">
      <c r="A2555">
        <v>154873</v>
      </c>
      <c r="B2555" t="s">
        <v>8788</v>
      </c>
      <c r="C2555" s="47" t="s">
        <v>8789</v>
      </c>
    </row>
    <row r="2556" spans="1:3" x14ac:dyDescent="0.25">
      <c r="A2556">
        <v>154874</v>
      </c>
      <c r="B2556" t="s">
        <v>8790</v>
      </c>
      <c r="C2556" s="47" t="s">
        <v>8791</v>
      </c>
    </row>
    <row r="2557" spans="1:3" x14ac:dyDescent="0.25">
      <c r="A2557">
        <v>154875</v>
      </c>
      <c r="B2557" t="s">
        <v>8792</v>
      </c>
      <c r="C2557" s="47" t="s">
        <v>8793</v>
      </c>
    </row>
    <row r="2558" spans="1:3" x14ac:dyDescent="0.25">
      <c r="A2558">
        <v>154876</v>
      </c>
      <c r="B2558" t="s">
        <v>8794</v>
      </c>
      <c r="C2558" s="47" t="s">
        <v>8795</v>
      </c>
    </row>
    <row r="2559" spans="1:3" x14ac:dyDescent="0.25">
      <c r="A2559">
        <v>154877</v>
      </c>
      <c r="B2559" t="s">
        <v>8796</v>
      </c>
      <c r="C2559" s="47" t="s">
        <v>8797</v>
      </c>
    </row>
    <row r="2560" spans="1:3" x14ac:dyDescent="0.25">
      <c r="A2560">
        <v>154878</v>
      </c>
      <c r="B2560" t="s">
        <v>8798</v>
      </c>
      <c r="C2560" s="47" t="s">
        <v>8799</v>
      </c>
    </row>
    <row r="2561" spans="1:3" x14ac:dyDescent="0.25">
      <c r="A2561">
        <v>154879</v>
      </c>
      <c r="B2561" t="s">
        <v>8800</v>
      </c>
      <c r="C2561" s="47" t="s">
        <v>8801</v>
      </c>
    </row>
    <row r="2562" spans="1:3" x14ac:dyDescent="0.25">
      <c r="A2562">
        <v>154880</v>
      </c>
      <c r="B2562" t="s">
        <v>8802</v>
      </c>
      <c r="C2562" s="47" t="s">
        <v>8803</v>
      </c>
    </row>
    <row r="2563" spans="1:3" x14ac:dyDescent="0.25">
      <c r="A2563">
        <v>154881</v>
      </c>
      <c r="B2563" t="s">
        <v>8804</v>
      </c>
      <c r="C2563" s="47" t="s">
        <v>8805</v>
      </c>
    </row>
    <row r="2564" spans="1:3" x14ac:dyDescent="0.25">
      <c r="A2564">
        <v>154882</v>
      </c>
      <c r="B2564" t="s">
        <v>8806</v>
      </c>
      <c r="C2564" s="47" t="s">
        <v>8807</v>
      </c>
    </row>
    <row r="2565" spans="1:3" x14ac:dyDescent="0.25">
      <c r="A2565">
        <v>154883</v>
      </c>
      <c r="B2565" t="s">
        <v>8808</v>
      </c>
      <c r="C2565" s="47" t="s">
        <v>8809</v>
      </c>
    </row>
    <row r="2566" spans="1:3" x14ac:dyDescent="0.25">
      <c r="A2566">
        <v>154884</v>
      </c>
      <c r="B2566" t="s">
        <v>8810</v>
      </c>
      <c r="C2566" s="47" t="s">
        <v>8811</v>
      </c>
    </row>
    <row r="2567" spans="1:3" x14ac:dyDescent="0.25">
      <c r="A2567">
        <v>154885</v>
      </c>
      <c r="B2567" t="s">
        <v>8812</v>
      </c>
      <c r="C2567" s="47" t="s">
        <v>8813</v>
      </c>
    </row>
    <row r="2568" spans="1:3" x14ac:dyDescent="0.25">
      <c r="A2568">
        <v>154886</v>
      </c>
      <c r="B2568" t="s">
        <v>8814</v>
      </c>
      <c r="C2568" s="47" t="s">
        <v>8815</v>
      </c>
    </row>
    <row r="2569" spans="1:3" x14ac:dyDescent="0.25">
      <c r="A2569">
        <v>154887</v>
      </c>
      <c r="B2569" t="s">
        <v>8816</v>
      </c>
      <c r="C2569" s="47" t="s">
        <v>8817</v>
      </c>
    </row>
    <row r="2570" spans="1:3" x14ac:dyDescent="0.25">
      <c r="A2570">
        <v>154888</v>
      </c>
      <c r="B2570" t="s">
        <v>8818</v>
      </c>
      <c r="C2570" s="47" t="s">
        <v>8819</v>
      </c>
    </row>
    <row r="2571" spans="1:3" x14ac:dyDescent="0.25">
      <c r="A2571">
        <v>154889</v>
      </c>
      <c r="B2571" t="s">
        <v>8820</v>
      </c>
      <c r="C2571" s="47" t="s">
        <v>8821</v>
      </c>
    </row>
    <row r="2572" spans="1:3" x14ac:dyDescent="0.25">
      <c r="A2572">
        <v>154890</v>
      </c>
      <c r="B2572" t="s">
        <v>8822</v>
      </c>
      <c r="C2572" s="47" t="s">
        <v>8823</v>
      </c>
    </row>
    <row r="2573" spans="1:3" x14ac:dyDescent="0.25">
      <c r="A2573">
        <v>154891</v>
      </c>
      <c r="B2573" t="s">
        <v>8824</v>
      </c>
      <c r="C2573" s="47" t="s">
        <v>8825</v>
      </c>
    </row>
    <row r="2574" spans="1:3" x14ac:dyDescent="0.25">
      <c r="A2574">
        <v>154892</v>
      </c>
      <c r="B2574" t="s">
        <v>8826</v>
      </c>
      <c r="C2574" s="47" t="s">
        <v>8827</v>
      </c>
    </row>
    <row r="2575" spans="1:3" x14ac:dyDescent="0.25">
      <c r="A2575">
        <v>154893</v>
      </c>
      <c r="B2575" t="s">
        <v>8828</v>
      </c>
      <c r="C2575" s="47" t="s">
        <v>8829</v>
      </c>
    </row>
    <row r="2576" spans="1:3" x14ac:dyDescent="0.25">
      <c r="A2576">
        <v>154894</v>
      </c>
      <c r="B2576" t="s">
        <v>8830</v>
      </c>
      <c r="C2576" s="47" t="s">
        <v>8831</v>
      </c>
    </row>
    <row r="2577" spans="1:3" x14ac:dyDescent="0.25">
      <c r="A2577">
        <v>154895</v>
      </c>
      <c r="B2577" t="s">
        <v>8832</v>
      </c>
      <c r="C2577" s="47" t="s">
        <v>8833</v>
      </c>
    </row>
    <row r="2578" spans="1:3" x14ac:dyDescent="0.25">
      <c r="A2578">
        <v>154896</v>
      </c>
      <c r="B2578" t="s">
        <v>8834</v>
      </c>
      <c r="C2578" s="47" t="s">
        <v>8835</v>
      </c>
    </row>
    <row r="2579" spans="1:3" x14ac:dyDescent="0.25">
      <c r="A2579">
        <v>154897</v>
      </c>
      <c r="B2579" t="s">
        <v>8836</v>
      </c>
      <c r="C2579" s="47" t="s">
        <v>8837</v>
      </c>
    </row>
    <row r="2580" spans="1:3" x14ac:dyDescent="0.25">
      <c r="A2580">
        <v>154898</v>
      </c>
      <c r="B2580" t="s">
        <v>1635</v>
      </c>
      <c r="C2580" s="47" t="s">
        <v>8838</v>
      </c>
    </row>
    <row r="2581" spans="1:3" x14ac:dyDescent="0.25">
      <c r="A2581">
        <v>154899</v>
      </c>
      <c r="B2581" t="s">
        <v>8839</v>
      </c>
      <c r="C2581" s="47" t="s">
        <v>8840</v>
      </c>
    </row>
    <row r="2582" spans="1:3" x14ac:dyDescent="0.25">
      <c r="A2582">
        <v>154900</v>
      </c>
      <c r="B2582" t="s">
        <v>8841</v>
      </c>
      <c r="C2582" s="47" t="s">
        <v>8842</v>
      </c>
    </row>
    <row r="2583" spans="1:3" x14ac:dyDescent="0.25">
      <c r="A2583">
        <v>154901</v>
      </c>
      <c r="B2583" t="s">
        <v>1725</v>
      </c>
      <c r="C2583" s="47" t="s">
        <v>8843</v>
      </c>
    </row>
    <row r="2584" spans="1:3" x14ac:dyDescent="0.25">
      <c r="A2584">
        <v>154902</v>
      </c>
      <c r="B2584" t="s">
        <v>8844</v>
      </c>
      <c r="C2584" s="47" t="s">
        <v>8845</v>
      </c>
    </row>
    <row r="2585" spans="1:3" x14ac:dyDescent="0.25">
      <c r="A2585">
        <v>154903</v>
      </c>
      <c r="B2585" t="s">
        <v>8846</v>
      </c>
      <c r="C2585" s="47" t="s">
        <v>8847</v>
      </c>
    </row>
    <row r="2586" spans="1:3" x14ac:dyDescent="0.25">
      <c r="A2586">
        <v>154904</v>
      </c>
      <c r="B2586" t="s">
        <v>8848</v>
      </c>
      <c r="C2586" s="47" t="s">
        <v>8849</v>
      </c>
    </row>
    <row r="2587" spans="1:3" x14ac:dyDescent="0.25">
      <c r="A2587">
        <v>154905</v>
      </c>
      <c r="B2587" t="s">
        <v>8850</v>
      </c>
      <c r="C2587" s="47" t="s">
        <v>8851</v>
      </c>
    </row>
    <row r="2588" spans="1:3" x14ac:dyDescent="0.25">
      <c r="A2588">
        <v>154906</v>
      </c>
      <c r="B2588" t="s">
        <v>8852</v>
      </c>
      <c r="C2588" s="47" t="s">
        <v>8853</v>
      </c>
    </row>
    <row r="2589" spans="1:3" x14ac:dyDescent="0.25">
      <c r="A2589">
        <v>154907</v>
      </c>
      <c r="B2589" t="s">
        <v>8854</v>
      </c>
      <c r="C2589" s="47" t="s">
        <v>8855</v>
      </c>
    </row>
    <row r="2590" spans="1:3" x14ac:dyDescent="0.25">
      <c r="A2590">
        <v>154908</v>
      </c>
      <c r="B2590" t="s">
        <v>8856</v>
      </c>
      <c r="C2590" s="47" t="s">
        <v>8857</v>
      </c>
    </row>
    <row r="2591" spans="1:3" x14ac:dyDescent="0.25">
      <c r="A2591">
        <v>154909</v>
      </c>
      <c r="B2591" t="s">
        <v>8858</v>
      </c>
      <c r="C2591" s="47" t="s">
        <v>8859</v>
      </c>
    </row>
    <row r="2592" spans="1:3" x14ac:dyDescent="0.25">
      <c r="A2592">
        <v>154910</v>
      </c>
      <c r="B2592" t="s">
        <v>8860</v>
      </c>
      <c r="C2592" s="47" t="s">
        <v>8861</v>
      </c>
    </row>
    <row r="2593" spans="1:3" x14ac:dyDescent="0.25">
      <c r="A2593">
        <v>154911</v>
      </c>
      <c r="B2593" t="s">
        <v>42</v>
      </c>
      <c r="C2593" s="47" t="s">
        <v>8862</v>
      </c>
    </row>
    <row r="2594" spans="1:3" x14ac:dyDescent="0.25">
      <c r="A2594">
        <v>154912</v>
      </c>
      <c r="B2594" t="s">
        <v>8863</v>
      </c>
      <c r="C2594" s="47" t="s">
        <v>8864</v>
      </c>
    </row>
    <row r="2595" spans="1:3" x14ac:dyDescent="0.25">
      <c r="A2595">
        <v>154913</v>
      </c>
      <c r="B2595" t="s">
        <v>8865</v>
      </c>
      <c r="C2595" s="47" t="s">
        <v>8866</v>
      </c>
    </row>
    <row r="2596" spans="1:3" x14ac:dyDescent="0.25">
      <c r="A2596">
        <v>154914</v>
      </c>
      <c r="B2596" t="s">
        <v>8867</v>
      </c>
      <c r="C2596" s="47" t="s">
        <v>8868</v>
      </c>
    </row>
    <row r="2597" spans="1:3" x14ac:dyDescent="0.25">
      <c r="A2597">
        <v>154915</v>
      </c>
      <c r="B2597" t="s">
        <v>8869</v>
      </c>
      <c r="C2597" s="47" t="s">
        <v>8870</v>
      </c>
    </row>
    <row r="2598" spans="1:3" x14ac:dyDescent="0.25">
      <c r="A2598">
        <v>154916</v>
      </c>
      <c r="B2598" t="s">
        <v>8871</v>
      </c>
      <c r="C2598" s="47" t="s">
        <v>8872</v>
      </c>
    </row>
    <row r="2599" spans="1:3" x14ac:dyDescent="0.25">
      <c r="A2599">
        <v>154917</v>
      </c>
      <c r="B2599" t="s">
        <v>8873</v>
      </c>
      <c r="C2599" s="47" t="s">
        <v>8874</v>
      </c>
    </row>
    <row r="2600" spans="1:3" x14ac:dyDescent="0.25">
      <c r="A2600">
        <v>154918</v>
      </c>
      <c r="B2600" t="s">
        <v>8875</v>
      </c>
      <c r="C2600" s="47" t="s">
        <v>8876</v>
      </c>
    </row>
    <row r="2601" spans="1:3" x14ac:dyDescent="0.25">
      <c r="A2601">
        <v>154919</v>
      </c>
      <c r="B2601" t="s">
        <v>8877</v>
      </c>
      <c r="C2601" s="47" t="s">
        <v>8878</v>
      </c>
    </row>
    <row r="2602" spans="1:3" x14ac:dyDescent="0.25">
      <c r="A2602">
        <v>154920</v>
      </c>
      <c r="B2602" t="s">
        <v>8879</v>
      </c>
      <c r="C2602" s="47" t="s">
        <v>8880</v>
      </c>
    </row>
    <row r="2603" spans="1:3" x14ac:dyDescent="0.25">
      <c r="A2603">
        <v>154921</v>
      </c>
      <c r="B2603" t="s">
        <v>8881</v>
      </c>
      <c r="C2603" s="47" t="s">
        <v>8882</v>
      </c>
    </row>
    <row r="2604" spans="1:3" x14ac:dyDescent="0.25">
      <c r="A2604">
        <v>154922</v>
      </c>
      <c r="B2604" t="s">
        <v>8883</v>
      </c>
      <c r="C2604" s="47" t="s">
        <v>8884</v>
      </c>
    </row>
    <row r="2605" spans="1:3" x14ac:dyDescent="0.25">
      <c r="A2605">
        <v>154923</v>
      </c>
      <c r="B2605" t="s">
        <v>8885</v>
      </c>
      <c r="C2605" s="47" t="s">
        <v>8886</v>
      </c>
    </row>
    <row r="2606" spans="1:3" x14ac:dyDescent="0.25">
      <c r="A2606">
        <v>154924</v>
      </c>
      <c r="B2606" t="s">
        <v>8887</v>
      </c>
      <c r="C2606" s="47" t="s">
        <v>8888</v>
      </c>
    </row>
    <row r="2607" spans="1:3" x14ac:dyDescent="0.25">
      <c r="A2607">
        <v>154925</v>
      </c>
      <c r="B2607" t="s">
        <v>8889</v>
      </c>
      <c r="C2607" s="47" t="s">
        <v>8890</v>
      </c>
    </row>
    <row r="2608" spans="1:3" x14ac:dyDescent="0.25">
      <c r="A2608">
        <v>154926</v>
      </c>
      <c r="B2608" t="s">
        <v>8891</v>
      </c>
      <c r="C2608" s="47" t="s">
        <v>8892</v>
      </c>
    </row>
    <row r="2609" spans="1:3" x14ac:dyDescent="0.25">
      <c r="A2609">
        <v>154927</v>
      </c>
      <c r="B2609" t="s">
        <v>8893</v>
      </c>
      <c r="C2609" s="47" t="s">
        <v>8894</v>
      </c>
    </row>
    <row r="2610" spans="1:3" x14ac:dyDescent="0.25">
      <c r="A2610">
        <v>154928</v>
      </c>
      <c r="B2610" t="s">
        <v>8895</v>
      </c>
      <c r="C2610" s="47" t="s">
        <v>8896</v>
      </c>
    </row>
    <row r="2611" spans="1:3" x14ac:dyDescent="0.25">
      <c r="A2611">
        <v>154929</v>
      </c>
      <c r="B2611" t="s">
        <v>8897</v>
      </c>
      <c r="C2611" s="47" t="s">
        <v>8898</v>
      </c>
    </row>
    <row r="2612" spans="1:3" x14ac:dyDescent="0.25">
      <c r="A2612">
        <v>154930</v>
      </c>
      <c r="B2612" t="s">
        <v>8899</v>
      </c>
      <c r="C2612" s="47" t="s">
        <v>8900</v>
      </c>
    </row>
    <row r="2613" spans="1:3" x14ac:dyDescent="0.25">
      <c r="A2613">
        <v>154931</v>
      </c>
      <c r="B2613" t="s">
        <v>8901</v>
      </c>
      <c r="C2613" s="47" t="s">
        <v>8902</v>
      </c>
    </row>
    <row r="2614" spans="1:3" x14ac:dyDescent="0.25">
      <c r="A2614">
        <v>154932</v>
      </c>
      <c r="B2614" t="s">
        <v>8903</v>
      </c>
      <c r="C2614" s="47" t="s">
        <v>8904</v>
      </c>
    </row>
    <row r="2615" spans="1:3" x14ac:dyDescent="0.25">
      <c r="A2615">
        <v>154933</v>
      </c>
      <c r="B2615" t="s">
        <v>8905</v>
      </c>
      <c r="C2615" s="47" t="s">
        <v>8906</v>
      </c>
    </row>
    <row r="2616" spans="1:3" x14ac:dyDescent="0.25">
      <c r="A2616">
        <v>154934</v>
      </c>
      <c r="B2616" t="s">
        <v>8907</v>
      </c>
      <c r="C2616" s="47" t="s">
        <v>8908</v>
      </c>
    </row>
    <row r="2617" spans="1:3" x14ac:dyDescent="0.25">
      <c r="A2617">
        <v>154935</v>
      </c>
      <c r="B2617" t="s">
        <v>8909</v>
      </c>
      <c r="C2617" s="47" t="s">
        <v>8910</v>
      </c>
    </row>
    <row r="2618" spans="1:3" x14ac:dyDescent="0.25">
      <c r="A2618">
        <v>154936</v>
      </c>
      <c r="B2618" t="s">
        <v>8911</v>
      </c>
      <c r="C2618" s="47" t="s">
        <v>8912</v>
      </c>
    </row>
    <row r="2619" spans="1:3" x14ac:dyDescent="0.25">
      <c r="A2619">
        <v>154937</v>
      </c>
      <c r="B2619" t="s">
        <v>8913</v>
      </c>
      <c r="C2619" s="47" t="s">
        <v>8914</v>
      </c>
    </row>
    <row r="2620" spans="1:3" x14ac:dyDescent="0.25">
      <c r="A2620">
        <v>154938</v>
      </c>
      <c r="B2620" t="s">
        <v>8915</v>
      </c>
      <c r="C2620" s="47" t="s">
        <v>8916</v>
      </c>
    </row>
    <row r="2621" spans="1:3" x14ac:dyDescent="0.25">
      <c r="A2621">
        <v>154939</v>
      </c>
      <c r="B2621" t="s">
        <v>8917</v>
      </c>
      <c r="C2621" s="47" t="s">
        <v>8918</v>
      </c>
    </row>
    <row r="2622" spans="1:3" x14ac:dyDescent="0.25">
      <c r="A2622">
        <v>154940</v>
      </c>
      <c r="B2622" t="s">
        <v>8919</v>
      </c>
      <c r="C2622" s="47" t="s">
        <v>8920</v>
      </c>
    </row>
    <row r="2623" spans="1:3" x14ac:dyDescent="0.25">
      <c r="A2623">
        <v>154941</v>
      </c>
      <c r="B2623" t="s">
        <v>8921</v>
      </c>
      <c r="C2623" s="47" t="s">
        <v>8922</v>
      </c>
    </row>
    <row r="2624" spans="1:3" x14ac:dyDescent="0.25">
      <c r="A2624">
        <v>154942</v>
      </c>
      <c r="B2624" t="s">
        <v>8923</v>
      </c>
      <c r="C2624" s="47" t="s">
        <v>8924</v>
      </c>
    </row>
    <row r="2625" spans="1:3" x14ac:dyDescent="0.25">
      <c r="A2625">
        <v>154943</v>
      </c>
      <c r="B2625" t="s">
        <v>8925</v>
      </c>
      <c r="C2625" s="47" t="s">
        <v>8926</v>
      </c>
    </row>
    <row r="2626" spans="1:3" x14ac:dyDescent="0.25">
      <c r="A2626">
        <v>154944</v>
      </c>
      <c r="B2626" t="s">
        <v>8927</v>
      </c>
      <c r="C2626" s="47" t="s">
        <v>8928</v>
      </c>
    </row>
    <row r="2627" spans="1:3" x14ac:dyDescent="0.25">
      <c r="A2627">
        <v>154945</v>
      </c>
      <c r="B2627" t="s">
        <v>8929</v>
      </c>
      <c r="C2627" s="47" t="s">
        <v>8930</v>
      </c>
    </row>
    <row r="2628" spans="1:3" x14ac:dyDescent="0.25">
      <c r="A2628">
        <v>154946</v>
      </c>
      <c r="B2628" t="s">
        <v>1344</v>
      </c>
      <c r="C2628" s="47" t="s">
        <v>8931</v>
      </c>
    </row>
    <row r="2629" spans="1:3" x14ac:dyDescent="0.25">
      <c r="A2629">
        <v>154947</v>
      </c>
      <c r="B2629" t="s">
        <v>8932</v>
      </c>
      <c r="C2629" s="47" t="s">
        <v>8933</v>
      </c>
    </row>
    <row r="2630" spans="1:3" x14ac:dyDescent="0.25">
      <c r="A2630">
        <v>154948</v>
      </c>
      <c r="B2630" t="s">
        <v>8934</v>
      </c>
      <c r="C2630" s="47" t="s">
        <v>8935</v>
      </c>
    </row>
    <row r="2631" spans="1:3" x14ac:dyDescent="0.25">
      <c r="A2631">
        <v>154949</v>
      </c>
      <c r="B2631" t="s">
        <v>8936</v>
      </c>
      <c r="C2631" s="47" t="s">
        <v>8937</v>
      </c>
    </row>
    <row r="2632" spans="1:3" x14ac:dyDescent="0.25">
      <c r="A2632">
        <v>154950</v>
      </c>
      <c r="B2632" t="s">
        <v>8938</v>
      </c>
      <c r="C2632" s="47" t="s">
        <v>8939</v>
      </c>
    </row>
    <row r="2633" spans="1:3" x14ac:dyDescent="0.25">
      <c r="A2633">
        <v>154951</v>
      </c>
      <c r="B2633" t="s">
        <v>8940</v>
      </c>
      <c r="C2633" s="47" t="s">
        <v>8941</v>
      </c>
    </row>
    <row r="2634" spans="1:3" x14ac:dyDescent="0.25">
      <c r="A2634">
        <v>154952</v>
      </c>
      <c r="B2634" t="s">
        <v>8942</v>
      </c>
      <c r="C2634" s="47" t="s">
        <v>8943</v>
      </c>
    </row>
    <row r="2635" spans="1:3" x14ac:dyDescent="0.25">
      <c r="A2635">
        <v>154953</v>
      </c>
      <c r="B2635" t="s">
        <v>8944</v>
      </c>
      <c r="C2635" s="47" t="s">
        <v>8945</v>
      </c>
    </row>
    <row r="2636" spans="1:3" x14ac:dyDescent="0.25">
      <c r="A2636">
        <v>154954</v>
      </c>
      <c r="B2636" t="s">
        <v>8946</v>
      </c>
      <c r="C2636" s="47" t="s">
        <v>8947</v>
      </c>
    </row>
    <row r="2637" spans="1:3" x14ac:dyDescent="0.25">
      <c r="A2637">
        <v>154955</v>
      </c>
      <c r="B2637" t="s">
        <v>8948</v>
      </c>
      <c r="C2637" s="47" t="s">
        <v>8949</v>
      </c>
    </row>
    <row r="2638" spans="1:3" x14ac:dyDescent="0.25">
      <c r="A2638">
        <v>154956</v>
      </c>
      <c r="B2638" t="s">
        <v>8950</v>
      </c>
      <c r="C2638" s="47" t="s">
        <v>8951</v>
      </c>
    </row>
    <row r="2639" spans="1:3" x14ac:dyDescent="0.25">
      <c r="A2639">
        <v>154957</v>
      </c>
      <c r="B2639" t="s">
        <v>8952</v>
      </c>
      <c r="C2639" s="47" t="s">
        <v>8953</v>
      </c>
    </row>
    <row r="2640" spans="1:3" x14ac:dyDescent="0.25">
      <c r="A2640">
        <v>154958</v>
      </c>
      <c r="B2640" t="s">
        <v>8954</v>
      </c>
      <c r="C2640" s="47" t="s">
        <v>8955</v>
      </c>
    </row>
    <row r="2641" spans="1:3" x14ac:dyDescent="0.25">
      <c r="A2641">
        <v>154959</v>
      </c>
      <c r="B2641" t="s">
        <v>8956</v>
      </c>
      <c r="C2641" s="47" t="s">
        <v>8957</v>
      </c>
    </row>
    <row r="2642" spans="1:3" x14ac:dyDescent="0.25">
      <c r="A2642">
        <v>154960</v>
      </c>
      <c r="B2642" t="s">
        <v>8958</v>
      </c>
      <c r="C2642" s="47" t="s">
        <v>8959</v>
      </c>
    </row>
    <row r="2643" spans="1:3" x14ac:dyDescent="0.25">
      <c r="A2643">
        <v>154961</v>
      </c>
      <c r="B2643" t="s">
        <v>8960</v>
      </c>
      <c r="C2643" s="47" t="s">
        <v>8961</v>
      </c>
    </row>
    <row r="2644" spans="1:3" x14ac:dyDescent="0.25">
      <c r="A2644">
        <v>154962</v>
      </c>
      <c r="B2644" t="s">
        <v>8962</v>
      </c>
      <c r="C2644" s="47" t="s">
        <v>8963</v>
      </c>
    </row>
    <row r="2645" spans="1:3" x14ac:dyDescent="0.25">
      <c r="A2645">
        <v>154963</v>
      </c>
      <c r="B2645" t="s">
        <v>8964</v>
      </c>
      <c r="C2645" s="47" t="s">
        <v>8965</v>
      </c>
    </row>
    <row r="2646" spans="1:3" x14ac:dyDescent="0.25">
      <c r="A2646">
        <v>154964</v>
      </c>
      <c r="B2646" t="s">
        <v>8966</v>
      </c>
      <c r="C2646" s="47" t="s">
        <v>8967</v>
      </c>
    </row>
    <row r="2647" spans="1:3" x14ac:dyDescent="0.25">
      <c r="A2647">
        <v>154965</v>
      </c>
      <c r="B2647" t="s">
        <v>8968</v>
      </c>
      <c r="C2647" s="47" t="s">
        <v>8969</v>
      </c>
    </row>
    <row r="2648" spans="1:3" x14ac:dyDescent="0.25">
      <c r="A2648">
        <v>154966</v>
      </c>
      <c r="B2648" t="s">
        <v>8970</v>
      </c>
      <c r="C2648" s="47" t="s">
        <v>8971</v>
      </c>
    </row>
    <row r="2649" spans="1:3" x14ac:dyDescent="0.25">
      <c r="A2649">
        <v>154967</v>
      </c>
      <c r="B2649" t="s">
        <v>8972</v>
      </c>
      <c r="C2649" s="47" t="s">
        <v>8973</v>
      </c>
    </row>
    <row r="2650" spans="1:3" x14ac:dyDescent="0.25">
      <c r="A2650">
        <v>154968</v>
      </c>
      <c r="B2650" t="s">
        <v>8974</v>
      </c>
      <c r="C2650" s="47" t="s">
        <v>8975</v>
      </c>
    </row>
    <row r="2651" spans="1:3" x14ac:dyDescent="0.25">
      <c r="A2651">
        <v>154969</v>
      </c>
      <c r="B2651" t="s">
        <v>8976</v>
      </c>
      <c r="C2651" s="47" t="s">
        <v>8977</v>
      </c>
    </row>
    <row r="2652" spans="1:3" x14ac:dyDescent="0.25">
      <c r="A2652">
        <v>154970</v>
      </c>
      <c r="B2652" t="s">
        <v>8978</v>
      </c>
      <c r="C2652" s="47" t="s">
        <v>8979</v>
      </c>
    </row>
    <row r="2653" spans="1:3" x14ac:dyDescent="0.25">
      <c r="A2653">
        <v>154971</v>
      </c>
      <c r="B2653" t="s">
        <v>8980</v>
      </c>
      <c r="C2653" s="47" t="s">
        <v>8981</v>
      </c>
    </row>
    <row r="2654" spans="1:3" x14ac:dyDescent="0.25">
      <c r="A2654">
        <v>154972</v>
      </c>
      <c r="B2654" t="s">
        <v>8982</v>
      </c>
      <c r="C2654" s="47" t="s">
        <v>8983</v>
      </c>
    </row>
    <row r="2655" spans="1:3" x14ac:dyDescent="0.25">
      <c r="A2655">
        <v>154973</v>
      </c>
      <c r="B2655" t="s">
        <v>8984</v>
      </c>
      <c r="C2655" s="47" t="s">
        <v>8985</v>
      </c>
    </row>
    <row r="2656" spans="1:3" x14ac:dyDescent="0.25">
      <c r="A2656">
        <v>154974</v>
      </c>
      <c r="B2656" t="s">
        <v>8986</v>
      </c>
      <c r="C2656" s="47" t="s">
        <v>8987</v>
      </c>
    </row>
    <row r="2657" spans="1:3" x14ac:dyDescent="0.25">
      <c r="A2657">
        <v>154975</v>
      </c>
      <c r="B2657" t="s">
        <v>8988</v>
      </c>
      <c r="C2657" s="47" t="s">
        <v>8989</v>
      </c>
    </row>
    <row r="2658" spans="1:3" x14ac:dyDescent="0.25">
      <c r="A2658">
        <v>154976</v>
      </c>
      <c r="B2658" t="s">
        <v>8990</v>
      </c>
      <c r="C2658" s="47" t="s">
        <v>8991</v>
      </c>
    </row>
    <row r="2659" spans="1:3" x14ac:dyDescent="0.25">
      <c r="A2659">
        <v>154977</v>
      </c>
      <c r="B2659" t="s">
        <v>8992</v>
      </c>
      <c r="C2659" s="47" t="s">
        <v>8993</v>
      </c>
    </row>
    <row r="2660" spans="1:3" x14ac:dyDescent="0.25">
      <c r="A2660">
        <v>154978</v>
      </c>
      <c r="B2660" t="s">
        <v>8994</v>
      </c>
      <c r="C2660" s="47" t="s">
        <v>8995</v>
      </c>
    </row>
    <row r="2661" spans="1:3" x14ac:dyDescent="0.25">
      <c r="A2661">
        <v>154979</v>
      </c>
      <c r="B2661" t="s">
        <v>8996</v>
      </c>
      <c r="C2661" s="47" t="s">
        <v>8997</v>
      </c>
    </row>
    <row r="2662" spans="1:3" x14ac:dyDescent="0.25">
      <c r="A2662">
        <v>154980</v>
      </c>
      <c r="B2662" t="s">
        <v>8998</v>
      </c>
      <c r="C2662" s="47" t="s">
        <v>8999</v>
      </c>
    </row>
    <row r="2663" spans="1:3" x14ac:dyDescent="0.25">
      <c r="A2663">
        <v>154981</v>
      </c>
      <c r="B2663" t="s">
        <v>9000</v>
      </c>
      <c r="C2663" s="47" t="s">
        <v>9001</v>
      </c>
    </row>
    <row r="2664" spans="1:3" x14ac:dyDescent="0.25">
      <c r="A2664">
        <v>154982</v>
      </c>
      <c r="B2664" t="s">
        <v>9002</v>
      </c>
      <c r="C2664" s="47" t="s">
        <v>9003</v>
      </c>
    </row>
    <row r="2665" spans="1:3" x14ac:dyDescent="0.25">
      <c r="A2665">
        <v>154983</v>
      </c>
      <c r="B2665" t="s">
        <v>9004</v>
      </c>
      <c r="C2665" s="47" t="s">
        <v>9005</v>
      </c>
    </row>
    <row r="2666" spans="1:3" x14ac:dyDescent="0.25">
      <c r="A2666">
        <v>154984</v>
      </c>
      <c r="B2666" t="s">
        <v>9006</v>
      </c>
      <c r="C2666" s="47" t="s">
        <v>9007</v>
      </c>
    </row>
    <row r="2667" spans="1:3" x14ac:dyDescent="0.25">
      <c r="A2667">
        <v>154985</v>
      </c>
      <c r="B2667" t="s">
        <v>9008</v>
      </c>
      <c r="C2667" s="47" t="s">
        <v>9009</v>
      </c>
    </row>
    <row r="2668" spans="1:3" x14ac:dyDescent="0.25">
      <c r="A2668">
        <v>154986</v>
      </c>
      <c r="B2668" t="s">
        <v>9010</v>
      </c>
      <c r="C2668" s="47" t="s">
        <v>9011</v>
      </c>
    </row>
    <row r="2669" spans="1:3" x14ac:dyDescent="0.25">
      <c r="A2669">
        <v>154987</v>
      </c>
      <c r="B2669" t="s">
        <v>9012</v>
      </c>
      <c r="C2669" s="47" t="s">
        <v>9013</v>
      </c>
    </row>
    <row r="2670" spans="1:3" x14ac:dyDescent="0.25">
      <c r="A2670">
        <v>154988</v>
      </c>
      <c r="B2670" t="s">
        <v>9014</v>
      </c>
      <c r="C2670" s="47" t="s">
        <v>9015</v>
      </c>
    </row>
    <row r="2671" spans="1:3" x14ac:dyDescent="0.25">
      <c r="A2671">
        <v>154989</v>
      </c>
      <c r="B2671" t="s">
        <v>9016</v>
      </c>
      <c r="C2671" s="47" t="s">
        <v>9017</v>
      </c>
    </row>
    <row r="2672" spans="1:3" x14ac:dyDescent="0.25">
      <c r="A2672">
        <v>154990</v>
      </c>
      <c r="B2672" t="s">
        <v>9018</v>
      </c>
      <c r="C2672" s="47" t="s">
        <v>9019</v>
      </c>
    </row>
    <row r="2673" spans="1:3" x14ac:dyDescent="0.25">
      <c r="A2673">
        <v>154991</v>
      </c>
      <c r="B2673" t="s">
        <v>9020</v>
      </c>
      <c r="C2673" s="47" t="s">
        <v>9021</v>
      </c>
    </row>
    <row r="2674" spans="1:3" x14ac:dyDescent="0.25">
      <c r="A2674">
        <v>154992</v>
      </c>
      <c r="B2674" t="s">
        <v>9022</v>
      </c>
      <c r="C2674" s="47" t="s">
        <v>9023</v>
      </c>
    </row>
    <row r="2675" spans="1:3" x14ac:dyDescent="0.25">
      <c r="A2675">
        <v>154993</v>
      </c>
      <c r="B2675" t="s">
        <v>9024</v>
      </c>
      <c r="C2675" s="47" t="s">
        <v>9025</v>
      </c>
    </row>
    <row r="2676" spans="1:3" x14ac:dyDescent="0.25">
      <c r="A2676">
        <v>154994</v>
      </c>
      <c r="B2676" t="s">
        <v>9026</v>
      </c>
      <c r="C2676" s="47" t="s">
        <v>9027</v>
      </c>
    </row>
    <row r="2677" spans="1:3" x14ac:dyDescent="0.25">
      <c r="A2677">
        <v>154995</v>
      </c>
      <c r="B2677" t="s">
        <v>9028</v>
      </c>
      <c r="C2677" s="47" t="s">
        <v>9029</v>
      </c>
    </row>
    <row r="2678" spans="1:3" x14ac:dyDescent="0.25">
      <c r="A2678">
        <v>154996</v>
      </c>
      <c r="B2678" t="s">
        <v>9030</v>
      </c>
      <c r="C2678" s="47" t="s">
        <v>9031</v>
      </c>
    </row>
    <row r="2679" spans="1:3" x14ac:dyDescent="0.25">
      <c r="A2679">
        <v>154997</v>
      </c>
      <c r="B2679" t="s">
        <v>9032</v>
      </c>
      <c r="C2679" s="47" t="s">
        <v>9033</v>
      </c>
    </row>
    <row r="2680" spans="1:3" x14ac:dyDescent="0.25">
      <c r="A2680">
        <v>154998</v>
      </c>
      <c r="B2680" t="s">
        <v>9034</v>
      </c>
      <c r="C2680" s="47" t="s">
        <v>9035</v>
      </c>
    </row>
    <row r="2681" spans="1:3" x14ac:dyDescent="0.25">
      <c r="A2681">
        <v>154999</v>
      </c>
      <c r="B2681" t="s">
        <v>9036</v>
      </c>
      <c r="C2681" s="47" t="s">
        <v>9037</v>
      </c>
    </row>
    <row r="2682" spans="1:3" x14ac:dyDescent="0.25">
      <c r="A2682">
        <v>155000</v>
      </c>
      <c r="B2682" t="s">
        <v>9038</v>
      </c>
      <c r="C2682" s="47" t="s">
        <v>9039</v>
      </c>
    </row>
    <row r="2683" spans="1:3" x14ac:dyDescent="0.25">
      <c r="A2683">
        <v>155001</v>
      </c>
      <c r="B2683" t="s">
        <v>9040</v>
      </c>
      <c r="C2683" s="47" t="s">
        <v>9041</v>
      </c>
    </row>
    <row r="2684" spans="1:3" x14ac:dyDescent="0.25">
      <c r="A2684">
        <v>155002</v>
      </c>
      <c r="B2684" t="s">
        <v>9042</v>
      </c>
      <c r="C2684" s="47" t="s">
        <v>9043</v>
      </c>
    </row>
    <row r="2685" spans="1:3" x14ac:dyDescent="0.25">
      <c r="A2685">
        <v>155003</v>
      </c>
      <c r="B2685" t="s">
        <v>9044</v>
      </c>
      <c r="C2685" s="47" t="s">
        <v>9045</v>
      </c>
    </row>
    <row r="2686" spans="1:3" x14ac:dyDescent="0.25">
      <c r="A2686">
        <v>155004</v>
      </c>
      <c r="B2686" t="s">
        <v>9046</v>
      </c>
      <c r="C2686" s="47" t="s">
        <v>9047</v>
      </c>
    </row>
    <row r="2687" spans="1:3" x14ac:dyDescent="0.25">
      <c r="A2687">
        <v>155005</v>
      </c>
      <c r="B2687" t="s">
        <v>9048</v>
      </c>
      <c r="C2687" s="47" t="s">
        <v>9049</v>
      </c>
    </row>
    <row r="2688" spans="1:3" x14ac:dyDescent="0.25">
      <c r="A2688">
        <v>155006</v>
      </c>
      <c r="B2688" t="s">
        <v>9050</v>
      </c>
      <c r="C2688" s="47" t="s">
        <v>9051</v>
      </c>
    </row>
    <row r="2689" spans="1:3" x14ac:dyDescent="0.25">
      <c r="A2689">
        <v>155007</v>
      </c>
      <c r="B2689" t="s">
        <v>9052</v>
      </c>
      <c r="C2689" s="47" t="s">
        <v>9053</v>
      </c>
    </row>
    <row r="2690" spans="1:3" x14ac:dyDescent="0.25">
      <c r="A2690">
        <v>155008</v>
      </c>
      <c r="B2690" t="s">
        <v>9054</v>
      </c>
      <c r="C2690" s="47" t="s">
        <v>9055</v>
      </c>
    </row>
    <row r="2691" spans="1:3" x14ac:dyDescent="0.25">
      <c r="A2691">
        <v>155009</v>
      </c>
      <c r="B2691" t="s">
        <v>9056</v>
      </c>
      <c r="C2691" s="47" t="s">
        <v>9057</v>
      </c>
    </row>
    <row r="2692" spans="1:3" x14ac:dyDescent="0.25">
      <c r="A2692">
        <v>155010</v>
      </c>
      <c r="B2692" t="s">
        <v>9058</v>
      </c>
      <c r="C2692" s="47" t="s">
        <v>9059</v>
      </c>
    </row>
    <row r="2693" spans="1:3" x14ac:dyDescent="0.25">
      <c r="A2693">
        <v>155011</v>
      </c>
      <c r="B2693" t="s">
        <v>9060</v>
      </c>
      <c r="C2693" s="47" t="s">
        <v>9061</v>
      </c>
    </row>
    <row r="2694" spans="1:3" x14ac:dyDescent="0.25">
      <c r="A2694">
        <v>155012</v>
      </c>
      <c r="B2694" t="s">
        <v>9062</v>
      </c>
      <c r="C2694" s="47" t="s">
        <v>9063</v>
      </c>
    </row>
    <row r="2695" spans="1:3" x14ac:dyDescent="0.25">
      <c r="A2695">
        <v>155013</v>
      </c>
      <c r="B2695" t="s">
        <v>9064</v>
      </c>
      <c r="C2695" s="47" t="s">
        <v>9065</v>
      </c>
    </row>
    <row r="2696" spans="1:3" x14ac:dyDescent="0.25">
      <c r="A2696">
        <v>155014</v>
      </c>
      <c r="B2696" t="s">
        <v>9066</v>
      </c>
      <c r="C2696" s="47" t="s">
        <v>9067</v>
      </c>
    </row>
    <row r="2697" spans="1:3" x14ac:dyDescent="0.25">
      <c r="A2697">
        <v>155015</v>
      </c>
      <c r="B2697" t="s">
        <v>9068</v>
      </c>
      <c r="C2697" s="47" t="s">
        <v>9069</v>
      </c>
    </row>
    <row r="2698" spans="1:3" x14ac:dyDescent="0.25">
      <c r="A2698">
        <v>155016</v>
      </c>
      <c r="B2698" t="s">
        <v>9070</v>
      </c>
      <c r="C2698" s="47" t="s">
        <v>9071</v>
      </c>
    </row>
    <row r="2699" spans="1:3" x14ac:dyDescent="0.25">
      <c r="A2699">
        <v>155017</v>
      </c>
      <c r="B2699" t="s">
        <v>1443</v>
      </c>
      <c r="C2699" s="47" t="s">
        <v>9072</v>
      </c>
    </row>
    <row r="2700" spans="1:3" x14ac:dyDescent="0.25">
      <c r="A2700">
        <v>155018</v>
      </c>
      <c r="B2700" t="s">
        <v>563</v>
      </c>
      <c r="C2700" s="47" t="s">
        <v>9073</v>
      </c>
    </row>
    <row r="2701" spans="1:3" x14ac:dyDescent="0.25">
      <c r="A2701">
        <v>155019</v>
      </c>
      <c r="B2701" t="s">
        <v>9074</v>
      </c>
      <c r="C2701" s="47" t="s">
        <v>9075</v>
      </c>
    </row>
    <row r="2702" spans="1:3" x14ac:dyDescent="0.25">
      <c r="A2702">
        <v>155020</v>
      </c>
      <c r="B2702" t="s">
        <v>9076</v>
      </c>
      <c r="C2702" s="47" t="s">
        <v>9077</v>
      </c>
    </row>
    <row r="2703" spans="1:3" x14ac:dyDescent="0.25">
      <c r="A2703">
        <v>155021</v>
      </c>
      <c r="B2703" t="s">
        <v>9078</v>
      </c>
      <c r="C2703" s="47" t="s">
        <v>9079</v>
      </c>
    </row>
    <row r="2704" spans="1:3" x14ac:dyDescent="0.25">
      <c r="A2704">
        <v>155022</v>
      </c>
      <c r="B2704" t="s">
        <v>9080</v>
      </c>
      <c r="C2704" s="47" t="s">
        <v>9081</v>
      </c>
    </row>
    <row r="2705" spans="1:3" x14ac:dyDescent="0.25">
      <c r="A2705">
        <v>155023</v>
      </c>
      <c r="B2705" t="s">
        <v>252</v>
      </c>
      <c r="C2705" s="47" t="s">
        <v>9082</v>
      </c>
    </row>
    <row r="2706" spans="1:3" x14ac:dyDescent="0.25">
      <c r="A2706">
        <v>155024</v>
      </c>
      <c r="B2706" t="s">
        <v>9083</v>
      </c>
      <c r="C2706" s="47" t="s">
        <v>9084</v>
      </c>
    </row>
    <row r="2707" spans="1:3" x14ac:dyDescent="0.25">
      <c r="A2707">
        <v>155025</v>
      </c>
      <c r="B2707" t="s">
        <v>9085</v>
      </c>
      <c r="C2707" s="47" t="s">
        <v>9086</v>
      </c>
    </row>
    <row r="2708" spans="1:3" x14ac:dyDescent="0.25">
      <c r="A2708">
        <v>155026</v>
      </c>
      <c r="B2708" t="s">
        <v>9087</v>
      </c>
      <c r="C2708" s="47" t="s">
        <v>9088</v>
      </c>
    </row>
    <row r="2709" spans="1:3" x14ac:dyDescent="0.25">
      <c r="A2709">
        <v>155027</v>
      </c>
      <c r="B2709" t="s">
        <v>1687</v>
      </c>
      <c r="C2709" s="47" t="s">
        <v>9089</v>
      </c>
    </row>
    <row r="2710" spans="1:3" x14ac:dyDescent="0.25">
      <c r="A2710">
        <v>155028</v>
      </c>
      <c r="B2710" t="s">
        <v>9090</v>
      </c>
      <c r="C2710" s="47" t="s">
        <v>9091</v>
      </c>
    </row>
    <row r="2711" spans="1:3" x14ac:dyDescent="0.25">
      <c r="A2711">
        <v>155029</v>
      </c>
      <c r="B2711" t="s">
        <v>9092</v>
      </c>
      <c r="C2711" s="47" t="s">
        <v>9093</v>
      </c>
    </row>
    <row r="2712" spans="1:3" x14ac:dyDescent="0.25">
      <c r="A2712">
        <v>155030</v>
      </c>
      <c r="B2712" t="s">
        <v>9094</v>
      </c>
      <c r="C2712" s="47" t="s">
        <v>9095</v>
      </c>
    </row>
    <row r="2713" spans="1:3" x14ac:dyDescent="0.25">
      <c r="A2713">
        <v>155031</v>
      </c>
      <c r="B2713" t="s">
        <v>9096</v>
      </c>
      <c r="C2713" s="47" t="s">
        <v>9097</v>
      </c>
    </row>
    <row r="2714" spans="1:3" x14ac:dyDescent="0.25">
      <c r="A2714">
        <v>155032</v>
      </c>
      <c r="B2714" t="s">
        <v>9098</v>
      </c>
      <c r="C2714" s="47" t="s">
        <v>9099</v>
      </c>
    </row>
    <row r="2715" spans="1:3" x14ac:dyDescent="0.25">
      <c r="A2715">
        <v>155033</v>
      </c>
      <c r="B2715" t="s">
        <v>9100</v>
      </c>
      <c r="C2715" s="47" t="s">
        <v>9101</v>
      </c>
    </row>
    <row r="2716" spans="1:3" x14ac:dyDescent="0.25">
      <c r="A2716">
        <v>155034</v>
      </c>
      <c r="B2716" t="s">
        <v>9102</v>
      </c>
      <c r="C2716" s="47" t="s">
        <v>9103</v>
      </c>
    </row>
    <row r="2717" spans="1:3" x14ac:dyDescent="0.25">
      <c r="A2717">
        <v>155035</v>
      </c>
      <c r="B2717" t="s">
        <v>9104</v>
      </c>
      <c r="C2717" s="47" t="s">
        <v>9105</v>
      </c>
    </row>
    <row r="2718" spans="1:3" x14ac:dyDescent="0.25">
      <c r="A2718">
        <v>155036</v>
      </c>
      <c r="B2718" t="s">
        <v>9106</v>
      </c>
      <c r="C2718" s="47" t="s">
        <v>9107</v>
      </c>
    </row>
    <row r="2719" spans="1:3" x14ac:dyDescent="0.25">
      <c r="A2719">
        <v>155037</v>
      </c>
      <c r="B2719" t="s">
        <v>9108</v>
      </c>
      <c r="C2719" s="47" t="s">
        <v>9109</v>
      </c>
    </row>
    <row r="2720" spans="1:3" x14ac:dyDescent="0.25">
      <c r="A2720">
        <v>155038</v>
      </c>
      <c r="B2720" t="s">
        <v>9110</v>
      </c>
      <c r="C2720" s="47" t="s">
        <v>9111</v>
      </c>
    </row>
    <row r="2721" spans="1:3" x14ac:dyDescent="0.25">
      <c r="A2721">
        <v>155039</v>
      </c>
      <c r="B2721" t="s">
        <v>9112</v>
      </c>
      <c r="C2721" s="47" t="s">
        <v>9113</v>
      </c>
    </row>
    <row r="2722" spans="1:3" x14ac:dyDescent="0.25">
      <c r="A2722">
        <v>155040</v>
      </c>
      <c r="B2722" t="s">
        <v>9114</v>
      </c>
      <c r="C2722" s="47" t="s">
        <v>9115</v>
      </c>
    </row>
    <row r="2723" spans="1:3" x14ac:dyDescent="0.25">
      <c r="A2723">
        <v>155041</v>
      </c>
      <c r="B2723" t="s">
        <v>9116</v>
      </c>
      <c r="C2723" s="47" t="s">
        <v>9117</v>
      </c>
    </row>
    <row r="2724" spans="1:3" x14ac:dyDescent="0.25">
      <c r="A2724">
        <v>155042</v>
      </c>
      <c r="B2724" t="s">
        <v>9118</v>
      </c>
      <c r="C2724" s="47" t="s">
        <v>9119</v>
      </c>
    </row>
    <row r="2725" spans="1:3" x14ac:dyDescent="0.25">
      <c r="A2725">
        <v>155043</v>
      </c>
      <c r="B2725" t="s">
        <v>9120</v>
      </c>
      <c r="C2725" s="47" t="s">
        <v>9121</v>
      </c>
    </row>
    <row r="2726" spans="1:3" x14ac:dyDescent="0.25">
      <c r="A2726">
        <v>155044</v>
      </c>
      <c r="B2726" t="s">
        <v>9122</v>
      </c>
      <c r="C2726" s="47" t="s">
        <v>9123</v>
      </c>
    </row>
    <row r="2727" spans="1:3" x14ac:dyDescent="0.25">
      <c r="A2727">
        <v>155045</v>
      </c>
      <c r="B2727" t="s">
        <v>9124</v>
      </c>
      <c r="C2727" s="47" t="s">
        <v>9125</v>
      </c>
    </row>
    <row r="2728" spans="1:3" x14ac:dyDescent="0.25">
      <c r="A2728">
        <v>155046</v>
      </c>
      <c r="B2728" t="s">
        <v>9126</v>
      </c>
      <c r="C2728" s="47" t="s">
        <v>9127</v>
      </c>
    </row>
    <row r="2729" spans="1:3" x14ac:dyDescent="0.25">
      <c r="A2729">
        <v>155047</v>
      </c>
      <c r="B2729" t="s">
        <v>9128</v>
      </c>
      <c r="C2729" s="47" t="s">
        <v>9129</v>
      </c>
    </row>
    <row r="2730" spans="1:3" x14ac:dyDescent="0.25">
      <c r="A2730">
        <v>155048</v>
      </c>
      <c r="B2730" t="s">
        <v>9130</v>
      </c>
      <c r="C2730" s="47" t="s">
        <v>9131</v>
      </c>
    </row>
    <row r="2731" spans="1:3" x14ac:dyDescent="0.25">
      <c r="A2731">
        <v>155049</v>
      </c>
      <c r="B2731" t="s">
        <v>9132</v>
      </c>
      <c r="C2731" s="47" t="s">
        <v>9133</v>
      </c>
    </row>
    <row r="2732" spans="1:3" x14ac:dyDescent="0.25">
      <c r="A2732">
        <v>155050</v>
      </c>
      <c r="B2732" t="s">
        <v>9134</v>
      </c>
      <c r="C2732" s="47" t="s">
        <v>9135</v>
      </c>
    </row>
    <row r="2733" spans="1:3" x14ac:dyDescent="0.25">
      <c r="A2733">
        <v>155051</v>
      </c>
      <c r="B2733" t="s">
        <v>9136</v>
      </c>
      <c r="C2733" s="47" t="s">
        <v>9137</v>
      </c>
    </row>
    <row r="2734" spans="1:3" x14ac:dyDescent="0.25">
      <c r="A2734">
        <v>155052</v>
      </c>
      <c r="B2734" t="s">
        <v>9138</v>
      </c>
      <c r="C2734" s="47" t="s">
        <v>9139</v>
      </c>
    </row>
    <row r="2735" spans="1:3" x14ac:dyDescent="0.25">
      <c r="A2735">
        <v>155053</v>
      </c>
      <c r="B2735" t="s">
        <v>9140</v>
      </c>
      <c r="C2735" s="47" t="s">
        <v>9141</v>
      </c>
    </row>
    <row r="2736" spans="1:3" x14ac:dyDescent="0.25">
      <c r="A2736">
        <v>155054</v>
      </c>
      <c r="B2736" t="s">
        <v>9142</v>
      </c>
      <c r="C2736" s="47" t="s">
        <v>9143</v>
      </c>
    </row>
    <row r="2737" spans="1:3" x14ac:dyDescent="0.25">
      <c r="A2737">
        <v>155055</v>
      </c>
      <c r="B2737" t="s">
        <v>9144</v>
      </c>
      <c r="C2737" s="47" t="s">
        <v>9145</v>
      </c>
    </row>
    <row r="2738" spans="1:3" x14ac:dyDescent="0.25">
      <c r="A2738">
        <v>155056</v>
      </c>
      <c r="B2738" t="s">
        <v>9146</v>
      </c>
      <c r="C2738" s="47" t="s">
        <v>9147</v>
      </c>
    </row>
    <row r="2739" spans="1:3" x14ac:dyDescent="0.25">
      <c r="A2739">
        <v>155057</v>
      </c>
      <c r="B2739" t="s">
        <v>9148</v>
      </c>
      <c r="C2739" s="47" t="s">
        <v>9149</v>
      </c>
    </row>
    <row r="2740" spans="1:3" x14ac:dyDescent="0.25">
      <c r="A2740">
        <v>155058</v>
      </c>
      <c r="B2740" t="s">
        <v>9150</v>
      </c>
      <c r="C2740" s="47" t="s">
        <v>9151</v>
      </c>
    </row>
    <row r="2741" spans="1:3" x14ac:dyDescent="0.25">
      <c r="A2741">
        <v>155059</v>
      </c>
      <c r="B2741" t="s">
        <v>9152</v>
      </c>
      <c r="C2741" s="47" t="s">
        <v>9153</v>
      </c>
    </row>
    <row r="2742" spans="1:3" x14ac:dyDescent="0.25">
      <c r="A2742">
        <v>155060</v>
      </c>
      <c r="B2742" t="s">
        <v>9154</v>
      </c>
      <c r="C2742" s="47" t="s">
        <v>9155</v>
      </c>
    </row>
    <row r="2743" spans="1:3" x14ac:dyDescent="0.25">
      <c r="A2743">
        <v>155061</v>
      </c>
      <c r="B2743" t="s">
        <v>9156</v>
      </c>
      <c r="C2743" s="47" t="s">
        <v>9157</v>
      </c>
    </row>
    <row r="2744" spans="1:3" x14ac:dyDescent="0.25">
      <c r="A2744">
        <v>155062</v>
      </c>
      <c r="B2744" t="s">
        <v>9158</v>
      </c>
      <c r="C2744" s="47" t="s">
        <v>9159</v>
      </c>
    </row>
    <row r="2745" spans="1:3" x14ac:dyDescent="0.25">
      <c r="A2745">
        <v>155063</v>
      </c>
      <c r="B2745" t="s">
        <v>9160</v>
      </c>
      <c r="C2745" s="47" t="s">
        <v>9161</v>
      </c>
    </row>
    <row r="2746" spans="1:3" x14ac:dyDescent="0.25">
      <c r="A2746">
        <v>155064</v>
      </c>
      <c r="B2746" t="s">
        <v>9162</v>
      </c>
      <c r="C2746" s="47" t="s">
        <v>9163</v>
      </c>
    </row>
    <row r="2747" spans="1:3" x14ac:dyDescent="0.25">
      <c r="A2747">
        <v>155065</v>
      </c>
      <c r="B2747" t="s">
        <v>9164</v>
      </c>
      <c r="C2747" s="47" t="s">
        <v>9165</v>
      </c>
    </row>
    <row r="2748" spans="1:3" x14ac:dyDescent="0.25">
      <c r="A2748">
        <v>155066</v>
      </c>
      <c r="B2748" t="s">
        <v>9166</v>
      </c>
      <c r="C2748" s="47" t="s">
        <v>9167</v>
      </c>
    </row>
    <row r="2749" spans="1:3" x14ac:dyDescent="0.25">
      <c r="A2749">
        <v>155067</v>
      </c>
      <c r="B2749" t="s">
        <v>9168</v>
      </c>
      <c r="C2749" s="47" t="s">
        <v>9169</v>
      </c>
    </row>
    <row r="2750" spans="1:3" x14ac:dyDescent="0.25">
      <c r="A2750">
        <v>155068</v>
      </c>
      <c r="B2750" t="s">
        <v>9170</v>
      </c>
      <c r="C2750" s="47" t="s">
        <v>9171</v>
      </c>
    </row>
    <row r="2751" spans="1:3" x14ac:dyDescent="0.25">
      <c r="A2751">
        <v>155069</v>
      </c>
      <c r="B2751" t="s">
        <v>1226</v>
      </c>
      <c r="C2751" s="47" t="s">
        <v>9172</v>
      </c>
    </row>
    <row r="2752" spans="1:3" x14ac:dyDescent="0.25">
      <c r="A2752">
        <v>155070</v>
      </c>
      <c r="B2752" t="s">
        <v>9173</v>
      </c>
      <c r="C2752" s="47" t="s">
        <v>9174</v>
      </c>
    </row>
    <row r="2753" spans="1:3" x14ac:dyDescent="0.25">
      <c r="A2753">
        <v>155071</v>
      </c>
      <c r="B2753" t="s">
        <v>9175</v>
      </c>
      <c r="C2753" s="47" t="s">
        <v>9176</v>
      </c>
    </row>
    <row r="2754" spans="1:3" x14ac:dyDescent="0.25">
      <c r="A2754">
        <v>155072</v>
      </c>
      <c r="B2754" t="s">
        <v>9177</v>
      </c>
      <c r="C2754" s="47" t="s">
        <v>9178</v>
      </c>
    </row>
    <row r="2755" spans="1:3" x14ac:dyDescent="0.25">
      <c r="A2755">
        <v>155073</v>
      </c>
      <c r="B2755" t="s">
        <v>9179</v>
      </c>
      <c r="C2755" s="47" t="s">
        <v>9180</v>
      </c>
    </row>
    <row r="2756" spans="1:3" x14ac:dyDescent="0.25">
      <c r="A2756">
        <v>155074</v>
      </c>
      <c r="B2756" t="s">
        <v>9181</v>
      </c>
      <c r="C2756" s="47" t="s">
        <v>9182</v>
      </c>
    </row>
    <row r="2757" spans="1:3" x14ac:dyDescent="0.25">
      <c r="A2757">
        <v>155075</v>
      </c>
      <c r="B2757" t="s">
        <v>1305</v>
      </c>
      <c r="C2757" s="47" t="s">
        <v>9183</v>
      </c>
    </row>
    <row r="2758" spans="1:3" x14ac:dyDescent="0.25">
      <c r="A2758">
        <v>155076</v>
      </c>
      <c r="B2758" t="s">
        <v>9184</v>
      </c>
      <c r="C2758" s="47" t="s">
        <v>9185</v>
      </c>
    </row>
    <row r="2759" spans="1:3" x14ac:dyDescent="0.25">
      <c r="A2759">
        <v>155077</v>
      </c>
      <c r="B2759" t="s">
        <v>1157</v>
      </c>
      <c r="C2759" s="47" t="s">
        <v>9186</v>
      </c>
    </row>
    <row r="2760" spans="1:3" x14ac:dyDescent="0.25">
      <c r="A2760">
        <v>155078</v>
      </c>
      <c r="B2760" t="s">
        <v>9187</v>
      </c>
      <c r="C2760" s="47" t="s">
        <v>9188</v>
      </c>
    </row>
    <row r="2761" spans="1:3" x14ac:dyDescent="0.25">
      <c r="A2761">
        <v>155079</v>
      </c>
      <c r="B2761" t="s">
        <v>9189</v>
      </c>
      <c r="C2761" s="47" t="s">
        <v>9190</v>
      </c>
    </row>
    <row r="2762" spans="1:3" x14ac:dyDescent="0.25">
      <c r="A2762">
        <v>155080</v>
      </c>
      <c r="B2762" t="s">
        <v>9191</v>
      </c>
      <c r="C2762" s="47" t="s">
        <v>9192</v>
      </c>
    </row>
    <row r="2763" spans="1:3" x14ac:dyDescent="0.25">
      <c r="A2763">
        <v>155081</v>
      </c>
      <c r="B2763" t="s">
        <v>9193</v>
      </c>
      <c r="C2763" s="47" t="s">
        <v>9194</v>
      </c>
    </row>
    <row r="2764" spans="1:3" x14ac:dyDescent="0.25">
      <c r="A2764">
        <v>155082</v>
      </c>
      <c r="B2764" t="s">
        <v>9195</v>
      </c>
      <c r="C2764" s="47" t="s">
        <v>9196</v>
      </c>
    </row>
    <row r="2765" spans="1:3" x14ac:dyDescent="0.25">
      <c r="A2765">
        <v>155083</v>
      </c>
      <c r="B2765" t="s">
        <v>1494</v>
      </c>
      <c r="C2765" s="47" t="s">
        <v>9197</v>
      </c>
    </row>
    <row r="2766" spans="1:3" x14ac:dyDescent="0.25">
      <c r="A2766">
        <v>155084</v>
      </c>
      <c r="B2766" t="s">
        <v>9198</v>
      </c>
      <c r="C2766" s="47" t="s">
        <v>9199</v>
      </c>
    </row>
    <row r="2767" spans="1:3" x14ac:dyDescent="0.25">
      <c r="A2767">
        <v>155085</v>
      </c>
      <c r="B2767" t="s">
        <v>9200</v>
      </c>
      <c r="C2767" s="47" t="s">
        <v>9201</v>
      </c>
    </row>
    <row r="2768" spans="1:3" x14ac:dyDescent="0.25">
      <c r="A2768">
        <v>155086</v>
      </c>
      <c r="B2768" t="s">
        <v>9202</v>
      </c>
      <c r="C2768" s="47" t="s">
        <v>9203</v>
      </c>
    </row>
    <row r="2769" spans="1:3" x14ac:dyDescent="0.25">
      <c r="A2769">
        <v>155087</v>
      </c>
      <c r="B2769" t="s">
        <v>9204</v>
      </c>
      <c r="C2769" s="47" t="s">
        <v>9205</v>
      </c>
    </row>
    <row r="2770" spans="1:3" x14ac:dyDescent="0.25">
      <c r="A2770">
        <v>155088</v>
      </c>
      <c r="B2770" t="s">
        <v>9206</v>
      </c>
      <c r="C2770" s="47" t="s">
        <v>9207</v>
      </c>
    </row>
    <row r="2771" spans="1:3" x14ac:dyDescent="0.25">
      <c r="A2771">
        <v>155089</v>
      </c>
      <c r="B2771" t="s">
        <v>9208</v>
      </c>
      <c r="C2771" s="47" t="s">
        <v>9209</v>
      </c>
    </row>
    <row r="2772" spans="1:3" x14ac:dyDescent="0.25">
      <c r="A2772">
        <v>155090</v>
      </c>
      <c r="B2772" t="s">
        <v>9210</v>
      </c>
      <c r="C2772" s="47" t="s">
        <v>9211</v>
      </c>
    </row>
    <row r="2773" spans="1:3" x14ac:dyDescent="0.25">
      <c r="A2773">
        <v>155091</v>
      </c>
      <c r="B2773" t="s">
        <v>9212</v>
      </c>
      <c r="C2773" s="47" t="s">
        <v>9213</v>
      </c>
    </row>
    <row r="2774" spans="1:3" x14ac:dyDescent="0.25">
      <c r="A2774">
        <v>155092</v>
      </c>
      <c r="B2774" t="s">
        <v>9214</v>
      </c>
      <c r="C2774" s="47" t="s">
        <v>9215</v>
      </c>
    </row>
    <row r="2775" spans="1:3" x14ac:dyDescent="0.25">
      <c r="A2775">
        <v>155093</v>
      </c>
      <c r="B2775" t="s">
        <v>9216</v>
      </c>
      <c r="C2775" s="47" t="s">
        <v>9217</v>
      </c>
    </row>
    <row r="2776" spans="1:3" x14ac:dyDescent="0.25">
      <c r="A2776">
        <v>155094</v>
      </c>
      <c r="B2776" t="s">
        <v>9218</v>
      </c>
      <c r="C2776" s="47" t="s">
        <v>9219</v>
      </c>
    </row>
    <row r="2777" spans="1:3" x14ac:dyDescent="0.25">
      <c r="A2777">
        <v>155095</v>
      </c>
      <c r="B2777" t="s">
        <v>9220</v>
      </c>
      <c r="C2777" s="47" t="s">
        <v>9221</v>
      </c>
    </row>
    <row r="2778" spans="1:3" x14ac:dyDescent="0.25">
      <c r="A2778">
        <v>155096</v>
      </c>
      <c r="B2778" t="s">
        <v>9222</v>
      </c>
      <c r="C2778" s="47" t="s">
        <v>9223</v>
      </c>
    </row>
    <row r="2779" spans="1:3" x14ac:dyDescent="0.25">
      <c r="A2779">
        <v>155097</v>
      </c>
      <c r="B2779" t="s">
        <v>9224</v>
      </c>
      <c r="C2779" s="47" t="s">
        <v>9225</v>
      </c>
    </row>
    <row r="2780" spans="1:3" x14ac:dyDescent="0.25">
      <c r="A2780">
        <v>155098</v>
      </c>
      <c r="B2780" t="s">
        <v>9226</v>
      </c>
      <c r="C2780" s="47" t="s">
        <v>9227</v>
      </c>
    </row>
    <row r="2781" spans="1:3" x14ac:dyDescent="0.25">
      <c r="A2781">
        <v>155099</v>
      </c>
      <c r="B2781" t="s">
        <v>9228</v>
      </c>
      <c r="C2781" s="47" t="s">
        <v>9229</v>
      </c>
    </row>
    <row r="2782" spans="1:3" x14ac:dyDescent="0.25">
      <c r="A2782">
        <v>155100</v>
      </c>
      <c r="B2782" t="s">
        <v>9230</v>
      </c>
      <c r="C2782" s="47" t="s">
        <v>9231</v>
      </c>
    </row>
    <row r="2783" spans="1:3" x14ac:dyDescent="0.25">
      <c r="A2783">
        <v>155101</v>
      </c>
      <c r="B2783" t="s">
        <v>9232</v>
      </c>
      <c r="C2783" s="47" t="s">
        <v>9233</v>
      </c>
    </row>
    <row r="2784" spans="1:3" x14ac:dyDescent="0.25">
      <c r="A2784">
        <v>155102</v>
      </c>
      <c r="B2784" t="s">
        <v>9234</v>
      </c>
      <c r="C2784" s="47" t="s">
        <v>9235</v>
      </c>
    </row>
    <row r="2785" spans="1:3" x14ac:dyDescent="0.25">
      <c r="A2785">
        <v>155103</v>
      </c>
      <c r="B2785" t="s">
        <v>9236</v>
      </c>
      <c r="C2785" s="47" t="s">
        <v>9237</v>
      </c>
    </row>
    <row r="2786" spans="1:3" x14ac:dyDescent="0.25">
      <c r="A2786">
        <v>155104</v>
      </c>
      <c r="B2786" t="s">
        <v>9238</v>
      </c>
      <c r="C2786" s="47" t="s">
        <v>9239</v>
      </c>
    </row>
    <row r="2787" spans="1:3" x14ac:dyDescent="0.25">
      <c r="A2787">
        <v>155105</v>
      </c>
      <c r="B2787" t="s">
        <v>9240</v>
      </c>
      <c r="C2787" s="47" t="s">
        <v>9241</v>
      </c>
    </row>
    <row r="2788" spans="1:3" x14ac:dyDescent="0.25">
      <c r="A2788">
        <v>155106</v>
      </c>
      <c r="B2788" t="s">
        <v>9242</v>
      </c>
      <c r="C2788" s="47" t="s">
        <v>9243</v>
      </c>
    </row>
    <row r="2789" spans="1:3" x14ac:dyDescent="0.25">
      <c r="A2789">
        <v>155107</v>
      </c>
      <c r="B2789" t="s">
        <v>9244</v>
      </c>
      <c r="C2789" s="47" t="s">
        <v>9245</v>
      </c>
    </row>
    <row r="2790" spans="1:3" x14ac:dyDescent="0.25">
      <c r="A2790">
        <v>155108</v>
      </c>
      <c r="B2790" t="s">
        <v>9246</v>
      </c>
      <c r="C2790" s="47" t="s">
        <v>9247</v>
      </c>
    </row>
    <row r="2791" spans="1:3" x14ac:dyDescent="0.25">
      <c r="A2791">
        <v>155109</v>
      </c>
      <c r="B2791" t="s">
        <v>9248</v>
      </c>
      <c r="C2791" s="47" t="s">
        <v>9249</v>
      </c>
    </row>
    <row r="2792" spans="1:3" x14ac:dyDescent="0.25">
      <c r="A2792">
        <v>155110</v>
      </c>
      <c r="B2792" t="s">
        <v>9250</v>
      </c>
      <c r="C2792" s="47" t="s">
        <v>9251</v>
      </c>
    </row>
    <row r="2793" spans="1:3" x14ac:dyDescent="0.25">
      <c r="A2793">
        <v>155111</v>
      </c>
      <c r="B2793" t="s">
        <v>9252</v>
      </c>
      <c r="C2793" s="47" t="s">
        <v>9253</v>
      </c>
    </row>
    <row r="2794" spans="1:3" x14ac:dyDescent="0.25">
      <c r="A2794">
        <v>155112</v>
      </c>
      <c r="B2794" t="s">
        <v>9254</v>
      </c>
      <c r="C2794" s="47" t="s">
        <v>9255</v>
      </c>
    </row>
    <row r="2795" spans="1:3" x14ac:dyDescent="0.25">
      <c r="A2795">
        <v>155113</v>
      </c>
      <c r="B2795" t="s">
        <v>9256</v>
      </c>
      <c r="C2795" s="47" t="s">
        <v>9257</v>
      </c>
    </row>
    <row r="2796" spans="1:3" x14ac:dyDescent="0.25">
      <c r="A2796">
        <v>155114</v>
      </c>
      <c r="B2796" t="s">
        <v>9258</v>
      </c>
      <c r="C2796" s="47" t="s">
        <v>9259</v>
      </c>
    </row>
    <row r="2797" spans="1:3" x14ac:dyDescent="0.25">
      <c r="A2797">
        <v>155115</v>
      </c>
      <c r="B2797" t="s">
        <v>9260</v>
      </c>
      <c r="C2797" s="47" t="s">
        <v>9261</v>
      </c>
    </row>
    <row r="2798" spans="1:3" x14ac:dyDescent="0.25">
      <c r="A2798">
        <v>155116</v>
      </c>
      <c r="B2798" t="s">
        <v>9262</v>
      </c>
      <c r="C2798" s="47" t="s">
        <v>9263</v>
      </c>
    </row>
    <row r="2799" spans="1:3" x14ac:dyDescent="0.25">
      <c r="A2799">
        <v>155117</v>
      </c>
      <c r="B2799" t="s">
        <v>9264</v>
      </c>
      <c r="C2799" s="47" t="s">
        <v>9265</v>
      </c>
    </row>
    <row r="2800" spans="1:3" x14ac:dyDescent="0.25">
      <c r="A2800">
        <v>155118</v>
      </c>
      <c r="B2800" t="s">
        <v>9266</v>
      </c>
      <c r="C2800" s="47" t="s">
        <v>9267</v>
      </c>
    </row>
    <row r="2801" spans="1:3" x14ac:dyDescent="0.25">
      <c r="A2801">
        <v>155119</v>
      </c>
      <c r="B2801" t="s">
        <v>9268</v>
      </c>
      <c r="C2801" s="47" t="s">
        <v>9269</v>
      </c>
    </row>
    <row r="2802" spans="1:3" x14ac:dyDescent="0.25">
      <c r="A2802">
        <v>155120</v>
      </c>
      <c r="B2802" t="s">
        <v>9270</v>
      </c>
      <c r="C2802" s="47" t="s">
        <v>9271</v>
      </c>
    </row>
    <row r="2803" spans="1:3" x14ac:dyDescent="0.25">
      <c r="A2803">
        <v>155121</v>
      </c>
      <c r="B2803" t="s">
        <v>1010</v>
      </c>
      <c r="C2803" s="47" t="s">
        <v>9272</v>
      </c>
    </row>
    <row r="2804" spans="1:3" x14ac:dyDescent="0.25">
      <c r="A2804">
        <v>155122</v>
      </c>
      <c r="B2804" t="s">
        <v>9273</v>
      </c>
      <c r="C2804" s="47" t="s">
        <v>9274</v>
      </c>
    </row>
    <row r="2805" spans="1:3" x14ac:dyDescent="0.25">
      <c r="A2805">
        <v>155123</v>
      </c>
      <c r="B2805" t="s">
        <v>9275</v>
      </c>
      <c r="C2805" s="47" t="s">
        <v>9276</v>
      </c>
    </row>
    <row r="2806" spans="1:3" x14ac:dyDescent="0.25">
      <c r="A2806">
        <v>155124</v>
      </c>
      <c r="B2806" t="s">
        <v>9277</v>
      </c>
      <c r="C2806" s="47" t="s">
        <v>9278</v>
      </c>
    </row>
    <row r="2807" spans="1:3" x14ac:dyDescent="0.25">
      <c r="A2807">
        <v>155125</v>
      </c>
      <c r="B2807" t="s">
        <v>9279</v>
      </c>
      <c r="C2807" s="47" t="s">
        <v>9280</v>
      </c>
    </row>
    <row r="2808" spans="1:3" x14ac:dyDescent="0.25">
      <c r="A2808">
        <v>155126</v>
      </c>
      <c r="B2808" t="s">
        <v>9281</v>
      </c>
      <c r="C2808" s="47" t="s">
        <v>9282</v>
      </c>
    </row>
    <row r="2809" spans="1:3" x14ac:dyDescent="0.25">
      <c r="A2809">
        <v>155127</v>
      </c>
      <c r="B2809" t="s">
        <v>9283</v>
      </c>
      <c r="C2809" s="47" t="s">
        <v>9284</v>
      </c>
    </row>
    <row r="2810" spans="1:3" x14ac:dyDescent="0.25">
      <c r="A2810">
        <v>155128</v>
      </c>
      <c r="B2810" t="s">
        <v>9285</v>
      </c>
      <c r="C2810" s="47" t="s">
        <v>9286</v>
      </c>
    </row>
    <row r="2811" spans="1:3" x14ac:dyDescent="0.25">
      <c r="A2811">
        <v>155129</v>
      </c>
      <c r="B2811" t="s">
        <v>9287</v>
      </c>
      <c r="C2811" s="47" t="s">
        <v>9288</v>
      </c>
    </row>
    <row r="2812" spans="1:3" x14ac:dyDescent="0.25">
      <c r="A2812">
        <v>155130</v>
      </c>
      <c r="B2812" t="s">
        <v>9289</v>
      </c>
      <c r="C2812" s="47" t="s">
        <v>9290</v>
      </c>
    </row>
    <row r="2813" spans="1:3" x14ac:dyDescent="0.25">
      <c r="A2813">
        <v>155131</v>
      </c>
      <c r="B2813" t="s">
        <v>9291</v>
      </c>
      <c r="C2813" s="47" t="s">
        <v>9292</v>
      </c>
    </row>
    <row r="2814" spans="1:3" x14ac:dyDescent="0.25">
      <c r="A2814">
        <v>155132</v>
      </c>
      <c r="B2814" t="s">
        <v>9293</v>
      </c>
      <c r="C2814" s="47" t="s">
        <v>9294</v>
      </c>
    </row>
    <row r="2815" spans="1:3" x14ac:dyDescent="0.25">
      <c r="A2815">
        <v>155133</v>
      </c>
      <c r="B2815" t="s">
        <v>9295</v>
      </c>
      <c r="C2815" s="47" t="s">
        <v>9296</v>
      </c>
    </row>
    <row r="2816" spans="1:3" x14ac:dyDescent="0.25">
      <c r="A2816">
        <v>155134</v>
      </c>
      <c r="B2816" t="s">
        <v>9297</v>
      </c>
      <c r="C2816" s="47" t="s">
        <v>9298</v>
      </c>
    </row>
    <row r="2817" spans="1:3" x14ac:dyDescent="0.25">
      <c r="A2817">
        <v>155135</v>
      </c>
      <c r="B2817" t="s">
        <v>9299</v>
      </c>
      <c r="C2817" s="47" t="s">
        <v>9300</v>
      </c>
    </row>
    <row r="2818" spans="1:3" x14ac:dyDescent="0.25">
      <c r="A2818">
        <v>155136</v>
      </c>
      <c r="B2818" t="s">
        <v>9301</v>
      </c>
      <c r="C2818" s="47" t="s">
        <v>9302</v>
      </c>
    </row>
    <row r="2819" spans="1:3" x14ac:dyDescent="0.25">
      <c r="A2819">
        <v>155137</v>
      </c>
      <c r="B2819" t="s">
        <v>9303</v>
      </c>
      <c r="C2819" s="47" t="s">
        <v>9304</v>
      </c>
    </row>
    <row r="2820" spans="1:3" x14ac:dyDescent="0.25">
      <c r="A2820">
        <v>155138</v>
      </c>
      <c r="B2820" t="s">
        <v>9305</v>
      </c>
      <c r="C2820" s="47" t="s">
        <v>9306</v>
      </c>
    </row>
    <row r="2821" spans="1:3" x14ac:dyDescent="0.25">
      <c r="A2821">
        <v>155139</v>
      </c>
      <c r="B2821" t="s">
        <v>1654</v>
      </c>
      <c r="C2821" s="47" t="s">
        <v>9307</v>
      </c>
    </row>
    <row r="2822" spans="1:3" x14ac:dyDescent="0.25">
      <c r="A2822">
        <v>155140</v>
      </c>
      <c r="B2822" t="s">
        <v>9308</v>
      </c>
      <c r="C2822" s="47" t="s">
        <v>9309</v>
      </c>
    </row>
    <row r="2823" spans="1:3" x14ac:dyDescent="0.25">
      <c r="A2823">
        <v>155141</v>
      </c>
      <c r="B2823" t="s">
        <v>9310</v>
      </c>
      <c r="C2823" s="47" t="s">
        <v>9311</v>
      </c>
    </row>
    <row r="2824" spans="1:3" x14ac:dyDescent="0.25">
      <c r="A2824">
        <v>155142</v>
      </c>
      <c r="B2824" t="s">
        <v>9312</v>
      </c>
      <c r="C2824" s="47" t="s">
        <v>9313</v>
      </c>
    </row>
    <row r="2825" spans="1:3" x14ac:dyDescent="0.25">
      <c r="A2825">
        <v>155143</v>
      </c>
      <c r="B2825" t="s">
        <v>9314</v>
      </c>
      <c r="C2825" s="47" t="s">
        <v>9315</v>
      </c>
    </row>
    <row r="2826" spans="1:3" x14ac:dyDescent="0.25">
      <c r="A2826">
        <v>155144</v>
      </c>
      <c r="B2826" t="s">
        <v>9316</v>
      </c>
      <c r="C2826" s="47" t="s">
        <v>9317</v>
      </c>
    </row>
    <row r="2827" spans="1:3" x14ac:dyDescent="0.25">
      <c r="A2827">
        <v>155145</v>
      </c>
      <c r="B2827" t="s">
        <v>9318</v>
      </c>
      <c r="C2827" s="47" t="s">
        <v>9319</v>
      </c>
    </row>
    <row r="2828" spans="1:3" x14ac:dyDescent="0.25">
      <c r="A2828">
        <v>155146</v>
      </c>
      <c r="B2828" t="s">
        <v>9320</v>
      </c>
      <c r="C2828" s="47" t="s">
        <v>9321</v>
      </c>
    </row>
    <row r="2829" spans="1:3" x14ac:dyDescent="0.25">
      <c r="A2829">
        <v>155147</v>
      </c>
      <c r="B2829" t="s">
        <v>9322</v>
      </c>
      <c r="C2829" s="47" t="s">
        <v>9323</v>
      </c>
    </row>
    <row r="2830" spans="1:3" x14ac:dyDescent="0.25">
      <c r="A2830">
        <v>155148</v>
      </c>
      <c r="B2830" t="s">
        <v>9324</v>
      </c>
      <c r="C2830" s="47" t="s">
        <v>9325</v>
      </c>
    </row>
    <row r="2831" spans="1:3" x14ac:dyDescent="0.25">
      <c r="A2831">
        <v>155149</v>
      </c>
      <c r="B2831" t="s">
        <v>9326</v>
      </c>
      <c r="C2831" s="47" t="s">
        <v>9327</v>
      </c>
    </row>
    <row r="2832" spans="1:3" x14ac:dyDescent="0.25">
      <c r="A2832">
        <v>155150</v>
      </c>
      <c r="B2832" t="s">
        <v>9328</v>
      </c>
      <c r="C2832" s="47" t="s">
        <v>9329</v>
      </c>
    </row>
    <row r="2833" spans="1:3" x14ac:dyDescent="0.25">
      <c r="A2833">
        <v>155151</v>
      </c>
      <c r="B2833" t="s">
        <v>9330</v>
      </c>
      <c r="C2833" s="47" t="s">
        <v>9331</v>
      </c>
    </row>
    <row r="2834" spans="1:3" x14ac:dyDescent="0.25">
      <c r="A2834">
        <v>155152</v>
      </c>
      <c r="B2834" t="s">
        <v>9332</v>
      </c>
      <c r="C2834" s="47" t="s">
        <v>9333</v>
      </c>
    </row>
    <row r="2835" spans="1:3" x14ac:dyDescent="0.25">
      <c r="A2835">
        <v>155153</v>
      </c>
      <c r="B2835" t="s">
        <v>9334</v>
      </c>
      <c r="C2835" s="47" t="s">
        <v>9335</v>
      </c>
    </row>
    <row r="2836" spans="1:3" x14ac:dyDescent="0.25">
      <c r="A2836">
        <v>155154</v>
      </c>
      <c r="B2836" t="s">
        <v>9336</v>
      </c>
      <c r="C2836" s="47" t="s">
        <v>9337</v>
      </c>
    </row>
    <row r="2837" spans="1:3" x14ac:dyDescent="0.25">
      <c r="A2837">
        <v>155155</v>
      </c>
      <c r="B2837" t="s">
        <v>9338</v>
      </c>
      <c r="C2837" s="47" t="s">
        <v>9339</v>
      </c>
    </row>
    <row r="2838" spans="1:3" x14ac:dyDescent="0.25">
      <c r="A2838">
        <v>155156</v>
      </c>
      <c r="B2838" t="s">
        <v>9340</v>
      </c>
      <c r="C2838" s="47" t="s">
        <v>9341</v>
      </c>
    </row>
    <row r="2839" spans="1:3" x14ac:dyDescent="0.25">
      <c r="A2839">
        <v>155157</v>
      </c>
      <c r="B2839" t="s">
        <v>9342</v>
      </c>
      <c r="C2839" s="47" t="s">
        <v>9343</v>
      </c>
    </row>
    <row r="2840" spans="1:3" x14ac:dyDescent="0.25">
      <c r="A2840">
        <v>155158</v>
      </c>
      <c r="B2840" t="s">
        <v>9344</v>
      </c>
      <c r="C2840" s="47" t="s">
        <v>9345</v>
      </c>
    </row>
    <row r="2841" spans="1:3" x14ac:dyDescent="0.25">
      <c r="A2841">
        <v>155159</v>
      </c>
      <c r="B2841" t="s">
        <v>9346</v>
      </c>
      <c r="C2841" s="47" t="s">
        <v>9347</v>
      </c>
    </row>
    <row r="2842" spans="1:3" x14ac:dyDescent="0.25">
      <c r="A2842">
        <v>155160</v>
      </c>
      <c r="B2842" t="s">
        <v>625</v>
      </c>
      <c r="C2842" s="47" t="s">
        <v>9348</v>
      </c>
    </row>
    <row r="2843" spans="1:3" x14ac:dyDescent="0.25">
      <c r="A2843">
        <v>155161</v>
      </c>
      <c r="B2843" t="s">
        <v>9349</v>
      </c>
      <c r="C2843" s="47" t="s">
        <v>9350</v>
      </c>
    </row>
    <row r="2844" spans="1:3" x14ac:dyDescent="0.25">
      <c r="A2844">
        <v>155162</v>
      </c>
      <c r="B2844" t="s">
        <v>9351</v>
      </c>
      <c r="C2844" s="47" t="s">
        <v>9352</v>
      </c>
    </row>
    <row r="2845" spans="1:3" x14ac:dyDescent="0.25">
      <c r="A2845">
        <v>155163</v>
      </c>
      <c r="B2845" t="s">
        <v>9353</v>
      </c>
      <c r="C2845" s="47" t="s">
        <v>9354</v>
      </c>
    </row>
    <row r="2846" spans="1:3" x14ac:dyDescent="0.25">
      <c r="A2846">
        <v>155164</v>
      </c>
      <c r="B2846" t="s">
        <v>9355</v>
      </c>
      <c r="C2846" s="47" t="s">
        <v>9356</v>
      </c>
    </row>
    <row r="2847" spans="1:3" x14ac:dyDescent="0.25">
      <c r="A2847">
        <v>155165</v>
      </c>
      <c r="B2847" t="s">
        <v>9357</v>
      </c>
      <c r="C2847" s="47" t="s">
        <v>9358</v>
      </c>
    </row>
    <row r="2848" spans="1:3" x14ac:dyDescent="0.25">
      <c r="A2848">
        <v>155166</v>
      </c>
      <c r="B2848" t="s">
        <v>9359</v>
      </c>
      <c r="C2848" s="47" t="s">
        <v>9360</v>
      </c>
    </row>
    <row r="2849" spans="1:3" x14ac:dyDescent="0.25">
      <c r="A2849">
        <v>155167</v>
      </c>
      <c r="B2849" t="s">
        <v>9361</v>
      </c>
      <c r="C2849" s="47" t="s">
        <v>9362</v>
      </c>
    </row>
    <row r="2850" spans="1:3" x14ac:dyDescent="0.25">
      <c r="A2850">
        <v>155168</v>
      </c>
      <c r="B2850" t="s">
        <v>9363</v>
      </c>
      <c r="C2850" s="47" t="s">
        <v>9364</v>
      </c>
    </row>
    <row r="2851" spans="1:3" x14ac:dyDescent="0.25">
      <c r="A2851">
        <v>155169</v>
      </c>
      <c r="B2851" t="s">
        <v>9365</v>
      </c>
      <c r="C2851" s="47" t="s">
        <v>9366</v>
      </c>
    </row>
    <row r="2852" spans="1:3" x14ac:dyDescent="0.25">
      <c r="A2852">
        <v>155170</v>
      </c>
      <c r="B2852" t="s">
        <v>9367</v>
      </c>
      <c r="C2852" s="47" t="s">
        <v>9368</v>
      </c>
    </row>
    <row r="2853" spans="1:3" x14ac:dyDescent="0.25">
      <c r="A2853">
        <v>155171</v>
      </c>
      <c r="B2853" t="s">
        <v>9369</v>
      </c>
      <c r="C2853" s="47" t="s">
        <v>9370</v>
      </c>
    </row>
    <row r="2854" spans="1:3" x14ac:dyDescent="0.25">
      <c r="A2854">
        <v>155172</v>
      </c>
      <c r="B2854" t="s">
        <v>9371</v>
      </c>
      <c r="C2854" s="47" t="s">
        <v>9372</v>
      </c>
    </row>
    <row r="2855" spans="1:3" x14ac:dyDescent="0.25">
      <c r="A2855">
        <v>155173</v>
      </c>
      <c r="B2855" t="s">
        <v>9373</v>
      </c>
      <c r="C2855" s="47" t="s">
        <v>9374</v>
      </c>
    </row>
    <row r="2856" spans="1:3" x14ac:dyDescent="0.25">
      <c r="A2856">
        <v>155174</v>
      </c>
      <c r="B2856" t="s">
        <v>9375</v>
      </c>
      <c r="C2856" s="47" t="s">
        <v>9376</v>
      </c>
    </row>
    <row r="2857" spans="1:3" x14ac:dyDescent="0.25">
      <c r="A2857">
        <v>155175</v>
      </c>
      <c r="B2857" t="s">
        <v>9377</v>
      </c>
      <c r="C2857" s="47" t="s">
        <v>9378</v>
      </c>
    </row>
    <row r="2858" spans="1:3" x14ac:dyDescent="0.25">
      <c r="A2858">
        <v>155176</v>
      </c>
      <c r="B2858" t="s">
        <v>9379</v>
      </c>
      <c r="C2858" s="47" t="s">
        <v>9380</v>
      </c>
    </row>
    <row r="2859" spans="1:3" x14ac:dyDescent="0.25">
      <c r="A2859">
        <v>155177</v>
      </c>
      <c r="B2859" t="s">
        <v>9381</v>
      </c>
      <c r="C2859" s="47" t="s">
        <v>9382</v>
      </c>
    </row>
    <row r="2860" spans="1:3" x14ac:dyDescent="0.25">
      <c r="A2860">
        <v>155178</v>
      </c>
      <c r="B2860" t="s">
        <v>9383</v>
      </c>
      <c r="C2860" s="47" t="s">
        <v>9384</v>
      </c>
    </row>
    <row r="2861" spans="1:3" x14ac:dyDescent="0.25">
      <c r="A2861">
        <v>155179</v>
      </c>
      <c r="B2861" t="s">
        <v>9385</v>
      </c>
      <c r="C2861" s="47" t="s">
        <v>9386</v>
      </c>
    </row>
    <row r="2862" spans="1:3" x14ac:dyDescent="0.25">
      <c r="A2862">
        <v>155180</v>
      </c>
      <c r="B2862" t="s">
        <v>9387</v>
      </c>
      <c r="C2862" s="47" t="s">
        <v>9388</v>
      </c>
    </row>
    <row r="2863" spans="1:3" x14ac:dyDescent="0.25">
      <c r="A2863">
        <v>155181</v>
      </c>
      <c r="B2863" t="s">
        <v>9389</v>
      </c>
      <c r="C2863" s="47" t="s">
        <v>9390</v>
      </c>
    </row>
    <row r="2864" spans="1:3" x14ac:dyDescent="0.25">
      <c r="A2864">
        <v>155182</v>
      </c>
      <c r="B2864" t="s">
        <v>9391</v>
      </c>
      <c r="C2864" s="47" t="s">
        <v>9392</v>
      </c>
    </row>
    <row r="2865" spans="1:3" x14ac:dyDescent="0.25">
      <c r="A2865">
        <v>155183</v>
      </c>
      <c r="B2865" t="s">
        <v>9393</v>
      </c>
      <c r="C2865" s="47" t="s">
        <v>9394</v>
      </c>
    </row>
    <row r="2866" spans="1:3" x14ac:dyDescent="0.25">
      <c r="A2866">
        <v>155184</v>
      </c>
      <c r="B2866" t="s">
        <v>9395</v>
      </c>
      <c r="C2866" s="47" t="s">
        <v>9396</v>
      </c>
    </row>
    <row r="2867" spans="1:3" x14ac:dyDescent="0.25">
      <c r="A2867">
        <v>155185</v>
      </c>
      <c r="B2867" t="s">
        <v>9397</v>
      </c>
      <c r="C2867" s="47" t="s">
        <v>9398</v>
      </c>
    </row>
    <row r="2868" spans="1:3" x14ac:dyDescent="0.25">
      <c r="A2868">
        <v>155186</v>
      </c>
      <c r="B2868" t="s">
        <v>1266</v>
      </c>
      <c r="C2868" s="47" t="s">
        <v>9399</v>
      </c>
    </row>
    <row r="2869" spans="1:3" x14ac:dyDescent="0.25">
      <c r="A2869">
        <v>155187</v>
      </c>
      <c r="B2869" t="s">
        <v>9400</v>
      </c>
      <c r="C2869" s="47" t="s">
        <v>9401</v>
      </c>
    </row>
    <row r="2870" spans="1:3" x14ac:dyDescent="0.25">
      <c r="A2870">
        <v>155188</v>
      </c>
      <c r="B2870" t="s">
        <v>9402</v>
      </c>
      <c r="C2870" s="47" t="s">
        <v>9403</v>
      </c>
    </row>
    <row r="2871" spans="1:3" x14ac:dyDescent="0.25">
      <c r="A2871">
        <v>155189</v>
      </c>
      <c r="B2871" t="s">
        <v>9404</v>
      </c>
      <c r="C2871" s="47" t="s">
        <v>9405</v>
      </c>
    </row>
    <row r="2872" spans="1:3" x14ac:dyDescent="0.25">
      <c r="A2872">
        <v>155190</v>
      </c>
      <c r="B2872" t="s">
        <v>9406</v>
      </c>
      <c r="C2872" s="47" t="s">
        <v>9407</v>
      </c>
    </row>
    <row r="2873" spans="1:3" x14ac:dyDescent="0.25">
      <c r="A2873">
        <v>155191</v>
      </c>
      <c r="B2873" t="s">
        <v>9408</v>
      </c>
      <c r="C2873" s="47" t="s">
        <v>9409</v>
      </c>
    </row>
    <row r="2874" spans="1:3" x14ac:dyDescent="0.25">
      <c r="A2874">
        <v>155192</v>
      </c>
      <c r="B2874" t="s">
        <v>9410</v>
      </c>
      <c r="C2874" s="47" t="s">
        <v>9411</v>
      </c>
    </row>
    <row r="2875" spans="1:3" x14ac:dyDescent="0.25">
      <c r="A2875">
        <v>155193</v>
      </c>
      <c r="B2875" t="s">
        <v>9412</v>
      </c>
      <c r="C2875" s="47" t="s">
        <v>9413</v>
      </c>
    </row>
    <row r="2876" spans="1:3" x14ac:dyDescent="0.25">
      <c r="A2876">
        <v>155194</v>
      </c>
      <c r="B2876" t="s">
        <v>9414</v>
      </c>
      <c r="C2876" s="47" t="s">
        <v>9415</v>
      </c>
    </row>
    <row r="2877" spans="1:3" x14ac:dyDescent="0.25">
      <c r="A2877">
        <v>155195</v>
      </c>
      <c r="B2877" t="s">
        <v>9416</v>
      </c>
      <c r="C2877" s="47" t="s">
        <v>9417</v>
      </c>
    </row>
    <row r="2878" spans="1:3" x14ac:dyDescent="0.25">
      <c r="A2878">
        <v>155196</v>
      </c>
      <c r="B2878" t="s">
        <v>9418</v>
      </c>
      <c r="C2878" s="47" t="s">
        <v>9419</v>
      </c>
    </row>
    <row r="2879" spans="1:3" x14ac:dyDescent="0.25">
      <c r="A2879">
        <v>155197</v>
      </c>
      <c r="B2879" t="s">
        <v>9420</v>
      </c>
      <c r="C2879" s="47" t="s">
        <v>9421</v>
      </c>
    </row>
    <row r="2880" spans="1:3" x14ac:dyDescent="0.25">
      <c r="A2880">
        <v>155198</v>
      </c>
      <c r="B2880" t="s">
        <v>9422</v>
      </c>
      <c r="C2880" s="47" t="s">
        <v>9423</v>
      </c>
    </row>
    <row r="2881" spans="1:3" x14ac:dyDescent="0.25">
      <c r="A2881">
        <v>155199</v>
      </c>
      <c r="B2881" t="s">
        <v>9424</v>
      </c>
      <c r="C2881" s="47" t="s">
        <v>9425</v>
      </c>
    </row>
    <row r="2882" spans="1:3" x14ac:dyDescent="0.25">
      <c r="A2882">
        <v>155200</v>
      </c>
      <c r="B2882" t="s">
        <v>9426</v>
      </c>
      <c r="C2882" s="47" t="s">
        <v>9427</v>
      </c>
    </row>
    <row r="2883" spans="1:3" x14ac:dyDescent="0.25">
      <c r="A2883">
        <v>155201</v>
      </c>
      <c r="B2883" t="s">
        <v>9428</v>
      </c>
      <c r="C2883" s="47" t="s">
        <v>9429</v>
      </c>
    </row>
    <row r="2884" spans="1:3" x14ac:dyDescent="0.25">
      <c r="A2884">
        <v>155202</v>
      </c>
      <c r="B2884" t="s">
        <v>9430</v>
      </c>
      <c r="C2884" s="47" t="s">
        <v>9431</v>
      </c>
    </row>
    <row r="2885" spans="1:3" x14ac:dyDescent="0.25">
      <c r="A2885">
        <v>155203</v>
      </c>
      <c r="B2885" t="s">
        <v>9432</v>
      </c>
      <c r="C2885" s="47" t="s">
        <v>9433</v>
      </c>
    </row>
    <row r="2886" spans="1:3" x14ac:dyDescent="0.25">
      <c r="A2886">
        <v>155204</v>
      </c>
      <c r="B2886" t="s">
        <v>9434</v>
      </c>
      <c r="C2886" s="47" t="s">
        <v>9435</v>
      </c>
    </row>
    <row r="2887" spans="1:3" x14ac:dyDescent="0.25">
      <c r="A2887">
        <v>155205</v>
      </c>
      <c r="B2887" t="s">
        <v>9436</v>
      </c>
      <c r="C2887" s="47" t="s">
        <v>9437</v>
      </c>
    </row>
    <row r="2888" spans="1:3" x14ac:dyDescent="0.25">
      <c r="A2888">
        <v>155206</v>
      </c>
      <c r="B2888" t="s">
        <v>9438</v>
      </c>
      <c r="C2888" s="47" t="s">
        <v>9439</v>
      </c>
    </row>
    <row r="2889" spans="1:3" x14ac:dyDescent="0.25">
      <c r="A2889">
        <v>155207</v>
      </c>
      <c r="B2889" t="s">
        <v>9440</v>
      </c>
      <c r="C2889" s="47" t="s">
        <v>9441</v>
      </c>
    </row>
    <row r="2890" spans="1:3" x14ac:dyDescent="0.25">
      <c r="A2890">
        <v>155208</v>
      </c>
      <c r="B2890" t="s">
        <v>9442</v>
      </c>
      <c r="C2890" s="47" t="s">
        <v>9443</v>
      </c>
    </row>
    <row r="2891" spans="1:3" x14ac:dyDescent="0.25">
      <c r="A2891">
        <v>155209</v>
      </c>
      <c r="B2891" t="s">
        <v>9444</v>
      </c>
      <c r="C2891" s="47" t="s">
        <v>9445</v>
      </c>
    </row>
    <row r="2892" spans="1:3" x14ac:dyDescent="0.25">
      <c r="A2892">
        <v>155210</v>
      </c>
      <c r="B2892" t="s">
        <v>9446</v>
      </c>
      <c r="C2892" s="47" t="s">
        <v>9447</v>
      </c>
    </row>
    <row r="2893" spans="1:3" x14ac:dyDescent="0.25">
      <c r="A2893">
        <v>155211</v>
      </c>
      <c r="B2893" t="s">
        <v>9448</v>
      </c>
      <c r="C2893" s="47" t="s">
        <v>9449</v>
      </c>
    </row>
    <row r="2894" spans="1:3" x14ac:dyDescent="0.25">
      <c r="A2894">
        <v>155212</v>
      </c>
      <c r="B2894" t="s">
        <v>9450</v>
      </c>
      <c r="C2894" s="47" t="s">
        <v>9451</v>
      </c>
    </row>
    <row r="2895" spans="1:3" x14ac:dyDescent="0.25">
      <c r="A2895">
        <v>155213</v>
      </c>
      <c r="B2895" t="s">
        <v>9452</v>
      </c>
      <c r="C2895" s="47" t="s">
        <v>9453</v>
      </c>
    </row>
    <row r="2896" spans="1:3" x14ac:dyDescent="0.25">
      <c r="A2896">
        <v>155214</v>
      </c>
      <c r="B2896" t="s">
        <v>9454</v>
      </c>
      <c r="C2896" s="47" t="s">
        <v>9455</v>
      </c>
    </row>
    <row r="2897" spans="1:3" x14ac:dyDescent="0.25">
      <c r="A2897">
        <v>155215</v>
      </c>
      <c r="B2897" t="s">
        <v>9456</v>
      </c>
      <c r="C2897" s="47" t="s">
        <v>9457</v>
      </c>
    </row>
    <row r="2898" spans="1:3" x14ac:dyDescent="0.25">
      <c r="A2898">
        <v>155216</v>
      </c>
      <c r="B2898" t="s">
        <v>9458</v>
      </c>
      <c r="C2898" s="47" t="s">
        <v>9459</v>
      </c>
    </row>
    <row r="2899" spans="1:3" x14ac:dyDescent="0.25">
      <c r="A2899">
        <v>155217</v>
      </c>
      <c r="B2899" t="s">
        <v>9460</v>
      </c>
      <c r="C2899" s="47" t="s">
        <v>9461</v>
      </c>
    </row>
    <row r="2900" spans="1:3" x14ac:dyDescent="0.25">
      <c r="A2900">
        <v>155218</v>
      </c>
      <c r="B2900" t="s">
        <v>9462</v>
      </c>
      <c r="C2900" s="47" t="s">
        <v>9463</v>
      </c>
    </row>
    <row r="2901" spans="1:3" x14ac:dyDescent="0.25">
      <c r="A2901">
        <v>155219</v>
      </c>
      <c r="B2901" t="s">
        <v>9464</v>
      </c>
      <c r="C2901" s="47" t="s">
        <v>9465</v>
      </c>
    </row>
    <row r="2902" spans="1:3" x14ac:dyDescent="0.25">
      <c r="A2902">
        <v>155220</v>
      </c>
      <c r="B2902" t="s">
        <v>9466</v>
      </c>
      <c r="C2902" s="47" t="s">
        <v>9467</v>
      </c>
    </row>
    <row r="2903" spans="1:3" x14ac:dyDescent="0.25">
      <c r="A2903">
        <v>155221</v>
      </c>
      <c r="B2903" t="s">
        <v>9468</v>
      </c>
      <c r="C2903" s="47" t="s">
        <v>9469</v>
      </c>
    </row>
    <row r="2904" spans="1:3" x14ac:dyDescent="0.25">
      <c r="A2904">
        <v>155222</v>
      </c>
      <c r="B2904" t="s">
        <v>9470</v>
      </c>
      <c r="C2904" s="47" t="s">
        <v>9471</v>
      </c>
    </row>
    <row r="2905" spans="1:3" x14ac:dyDescent="0.25">
      <c r="A2905">
        <v>155223</v>
      </c>
      <c r="B2905" t="s">
        <v>9472</v>
      </c>
      <c r="C2905" s="47" t="s">
        <v>9473</v>
      </c>
    </row>
    <row r="2906" spans="1:3" x14ac:dyDescent="0.25">
      <c r="A2906">
        <v>155224</v>
      </c>
      <c r="B2906" t="s">
        <v>9474</v>
      </c>
      <c r="C2906" s="47" t="s">
        <v>9475</v>
      </c>
    </row>
    <row r="2907" spans="1:3" x14ac:dyDescent="0.25">
      <c r="A2907">
        <v>155225</v>
      </c>
      <c r="B2907" t="s">
        <v>9476</v>
      </c>
      <c r="C2907" s="47" t="s">
        <v>9477</v>
      </c>
    </row>
    <row r="2908" spans="1:3" x14ac:dyDescent="0.25">
      <c r="A2908">
        <v>155226</v>
      </c>
      <c r="B2908" t="s">
        <v>9478</v>
      </c>
      <c r="C2908" s="47" t="s">
        <v>9479</v>
      </c>
    </row>
    <row r="2909" spans="1:3" x14ac:dyDescent="0.25">
      <c r="A2909">
        <v>155227</v>
      </c>
      <c r="B2909" t="s">
        <v>9480</v>
      </c>
      <c r="C2909" s="47" t="s">
        <v>9481</v>
      </c>
    </row>
    <row r="2910" spans="1:3" x14ac:dyDescent="0.25">
      <c r="A2910">
        <v>155228</v>
      </c>
      <c r="B2910" t="s">
        <v>9482</v>
      </c>
      <c r="C2910" s="47" t="s">
        <v>9483</v>
      </c>
    </row>
    <row r="2911" spans="1:3" x14ac:dyDescent="0.25">
      <c r="A2911">
        <v>155229</v>
      </c>
      <c r="B2911" t="s">
        <v>9484</v>
      </c>
      <c r="C2911" s="47" t="s">
        <v>9485</v>
      </c>
    </row>
    <row r="2912" spans="1:3" x14ac:dyDescent="0.25">
      <c r="A2912">
        <v>155230</v>
      </c>
      <c r="B2912" t="s">
        <v>9486</v>
      </c>
      <c r="C2912" s="47" t="s">
        <v>9487</v>
      </c>
    </row>
    <row r="2913" spans="1:3" x14ac:dyDescent="0.25">
      <c r="A2913">
        <v>155231</v>
      </c>
      <c r="B2913" t="s">
        <v>9488</v>
      </c>
      <c r="C2913" s="47" t="s">
        <v>9489</v>
      </c>
    </row>
    <row r="2914" spans="1:3" x14ac:dyDescent="0.25">
      <c r="A2914">
        <v>155232</v>
      </c>
      <c r="B2914" t="s">
        <v>9490</v>
      </c>
      <c r="C2914" s="47" t="s">
        <v>9491</v>
      </c>
    </row>
    <row r="2915" spans="1:3" x14ac:dyDescent="0.25">
      <c r="A2915">
        <v>155233</v>
      </c>
      <c r="B2915" t="s">
        <v>901</v>
      </c>
      <c r="C2915" s="47" t="s">
        <v>9492</v>
      </c>
    </row>
    <row r="2916" spans="1:3" x14ac:dyDescent="0.25">
      <c r="A2916">
        <v>155234</v>
      </c>
      <c r="B2916" t="s">
        <v>9493</v>
      </c>
      <c r="C2916" s="47" t="s">
        <v>9494</v>
      </c>
    </row>
    <row r="2917" spans="1:3" x14ac:dyDescent="0.25">
      <c r="A2917">
        <v>155235</v>
      </c>
      <c r="B2917" t="s">
        <v>9495</v>
      </c>
      <c r="C2917" s="47" t="s">
        <v>9496</v>
      </c>
    </row>
    <row r="2918" spans="1:3" x14ac:dyDescent="0.25">
      <c r="A2918">
        <v>155236</v>
      </c>
      <c r="B2918" t="s">
        <v>9497</v>
      </c>
      <c r="C2918" s="47" t="s">
        <v>9498</v>
      </c>
    </row>
    <row r="2919" spans="1:3" x14ac:dyDescent="0.25">
      <c r="A2919">
        <v>155237</v>
      </c>
      <c r="B2919" t="s">
        <v>9499</v>
      </c>
      <c r="C2919" s="47" t="s">
        <v>9500</v>
      </c>
    </row>
    <row r="2920" spans="1:3" x14ac:dyDescent="0.25">
      <c r="A2920">
        <v>155238</v>
      </c>
      <c r="B2920" t="s">
        <v>9501</v>
      </c>
      <c r="C2920" s="47" t="s">
        <v>9502</v>
      </c>
    </row>
    <row r="2921" spans="1:3" x14ac:dyDescent="0.25">
      <c r="A2921">
        <v>155239</v>
      </c>
      <c r="B2921" t="s">
        <v>9503</v>
      </c>
      <c r="C2921" s="47" t="s">
        <v>9504</v>
      </c>
    </row>
    <row r="2922" spans="1:3" x14ac:dyDescent="0.25">
      <c r="A2922">
        <v>155240</v>
      </c>
      <c r="B2922" t="s">
        <v>9505</v>
      </c>
      <c r="C2922" s="47" t="s">
        <v>9506</v>
      </c>
    </row>
    <row r="2923" spans="1:3" x14ac:dyDescent="0.25">
      <c r="A2923">
        <v>155241</v>
      </c>
      <c r="B2923" t="s">
        <v>9507</v>
      </c>
      <c r="C2923" s="47" t="s">
        <v>9508</v>
      </c>
    </row>
    <row r="2924" spans="1:3" x14ac:dyDescent="0.25">
      <c r="A2924">
        <v>155242</v>
      </c>
      <c r="B2924" t="s">
        <v>9509</v>
      </c>
      <c r="C2924" s="47" t="s">
        <v>9510</v>
      </c>
    </row>
    <row r="2925" spans="1:3" x14ac:dyDescent="0.25">
      <c r="A2925">
        <v>155243</v>
      </c>
      <c r="B2925" t="s">
        <v>9511</v>
      </c>
      <c r="C2925" s="47" t="s">
        <v>9512</v>
      </c>
    </row>
    <row r="2926" spans="1:3" x14ac:dyDescent="0.25">
      <c r="A2926">
        <v>155244</v>
      </c>
      <c r="B2926" t="s">
        <v>9513</v>
      </c>
      <c r="C2926" s="47" t="s">
        <v>9514</v>
      </c>
    </row>
    <row r="2927" spans="1:3" x14ac:dyDescent="0.25">
      <c r="A2927">
        <v>155245</v>
      </c>
      <c r="B2927" t="s">
        <v>9515</v>
      </c>
      <c r="C2927" s="47" t="s">
        <v>9516</v>
      </c>
    </row>
    <row r="2928" spans="1:3" x14ac:dyDescent="0.25">
      <c r="A2928">
        <v>155246</v>
      </c>
      <c r="B2928" t="s">
        <v>9517</v>
      </c>
      <c r="C2928" s="47" t="s">
        <v>9518</v>
      </c>
    </row>
    <row r="2929" spans="1:3" x14ac:dyDescent="0.25">
      <c r="A2929">
        <v>155247</v>
      </c>
      <c r="B2929" t="s">
        <v>9519</v>
      </c>
      <c r="C2929" s="47" t="s">
        <v>9520</v>
      </c>
    </row>
    <row r="2930" spans="1:3" x14ac:dyDescent="0.25">
      <c r="A2930">
        <v>155248</v>
      </c>
      <c r="B2930" t="s">
        <v>9521</v>
      </c>
      <c r="C2930" s="47" t="s">
        <v>9522</v>
      </c>
    </row>
    <row r="2931" spans="1:3" x14ac:dyDescent="0.25">
      <c r="A2931">
        <v>155249</v>
      </c>
      <c r="B2931" t="s">
        <v>9523</v>
      </c>
      <c r="C2931" s="47" t="s">
        <v>9524</v>
      </c>
    </row>
    <row r="2932" spans="1:3" x14ac:dyDescent="0.25">
      <c r="A2932">
        <v>155250</v>
      </c>
      <c r="B2932" t="s">
        <v>9525</v>
      </c>
      <c r="C2932" s="47" t="s">
        <v>9526</v>
      </c>
    </row>
    <row r="2933" spans="1:3" x14ac:dyDescent="0.25">
      <c r="A2933">
        <v>155251</v>
      </c>
      <c r="B2933" t="s">
        <v>1466</v>
      </c>
      <c r="C2933" s="47" t="s">
        <v>9527</v>
      </c>
    </row>
    <row r="2934" spans="1:3" x14ac:dyDescent="0.25">
      <c r="A2934">
        <v>155252</v>
      </c>
      <c r="B2934" t="s">
        <v>9528</v>
      </c>
      <c r="C2934" s="47" t="s">
        <v>9529</v>
      </c>
    </row>
    <row r="2935" spans="1:3" x14ac:dyDescent="0.25">
      <c r="A2935">
        <v>155253</v>
      </c>
      <c r="B2935" t="s">
        <v>9530</v>
      </c>
      <c r="C2935" s="47" t="s">
        <v>9531</v>
      </c>
    </row>
    <row r="2936" spans="1:3" x14ac:dyDescent="0.25">
      <c r="A2936">
        <v>155254</v>
      </c>
      <c r="B2936" t="s">
        <v>9532</v>
      </c>
      <c r="C2936" s="47" t="s">
        <v>9533</v>
      </c>
    </row>
    <row r="2937" spans="1:3" x14ac:dyDescent="0.25">
      <c r="A2937">
        <v>155255</v>
      </c>
      <c r="B2937" t="s">
        <v>9534</v>
      </c>
      <c r="C2937" s="47" t="s">
        <v>9535</v>
      </c>
    </row>
    <row r="2938" spans="1:3" x14ac:dyDescent="0.25">
      <c r="A2938">
        <v>155256</v>
      </c>
      <c r="B2938" t="s">
        <v>9536</v>
      </c>
      <c r="C2938" s="47" t="s">
        <v>9537</v>
      </c>
    </row>
    <row r="2939" spans="1:3" x14ac:dyDescent="0.25">
      <c r="A2939">
        <v>155257</v>
      </c>
      <c r="B2939" t="s">
        <v>262</v>
      </c>
      <c r="C2939" s="47" t="s">
        <v>9538</v>
      </c>
    </row>
    <row r="2940" spans="1:3" x14ac:dyDescent="0.25">
      <c r="A2940">
        <v>155258</v>
      </c>
      <c r="B2940" t="s">
        <v>9539</v>
      </c>
      <c r="C2940" s="47" t="s">
        <v>9540</v>
      </c>
    </row>
    <row r="2941" spans="1:3" x14ac:dyDescent="0.25">
      <c r="A2941">
        <v>155259</v>
      </c>
      <c r="B2941" t="s">
        <v>9541</v>
      </c>
      <c r="C2941" s="47" t="s">
        <v>9542</v>
      </c>
    </row>
    <row r="2942" spans="1:3" x14ac:dyDescent="0.25">
      <c r="A2942">
        <v>155260</v>
      </c>
      <c r="B2942" t="s">
        <v>9543</v>
      </c>
      <c r="C2942" s="47" t="s">
        <v>9544</v>
      </c>
    </row>
    <row r="2943" spans="1:3" x14ac:dyDescent="0.25">
      <c r="A2943">
        <v>155261</v>
      </c>
      <c r="B2943" t="s">
        <v>9545</v>
      </c>
      <c r="C2943" s="47" t="s">
        <v>9546</v>
      </c>
    </row>
    <row r="2944" spans="1:3" x14ac:dyDescent="0.25">
      <c r="A2944">
        <v>155262</v>
      </c>
      <c r="B2944" t="s">
        <v>9547</v>
      </c>
      <c r="C2944" s="47" t="s">
        <v>9548</v>
      </c>
    </row>
    <row r="2945" spans="1:3" x14ac:dyDescent="0.25">
      <c r="A2945">
        <v>155263</v>
      </c>
      <c r="B2945" t="s">
        <v>9549</v>
      </c>
      <c r="C2945" s="47" t="s">
        <v>9550</v>
      </c>
    </row>
    <row r="2946" spans="1:3" x14ac:dyDescent="0.25">
      <c r="A2946">
        <v>155264</v>
      </c>
      <c r="B2946" t="s">
        <v>9551</v>
      </c>
      <c r="C2946" s="47" t="s">
        <v>9552</v>
      </c>
    </row>
    <row r="2947" spans="1:3" x14ac:dyDescent="0.25">
      <c r="A2947">
        <v>155265</v>
      </c>
      <c r="B2947" t="s">
        <v>120</v>
      </c>
      <c r="C2947" s="47" t="s">
        <v>9553</v>
      </c>
    </row>
    <row r="2948" spans="1:3" x14ac:dyDescent="0.25">
      <c r="A2948">
        <v>155266</v>
      </c>
      <c r="B2948" t="s">
        <v>9554</v>
      </c>
      <c r="C2948" s="47" t="s">
        <v>9555</v>
      </c>
    </row>
    <row r="2949" spans="1:3" x14ac:dyDescent="0.25">
      <c r="A2949">
        <v>155267</v>
      </c>
      <c r="B2949" t="s">
        <v>9556</v>
      </c>
      <c r="C2949" s="47" t="s">
        <v>9557</v>
      </c>
    </row>
    <row r="2950" spans="1:3" x14ac:dyDescent="0.25">
      <c r="A2950">
        <v>155268</v>
      </c>
      <c r="B2950" t="s">
        <v>9558</v>
      </c>
      <c r="C2950" s="47" t="s">
        <v>9559</v>
      </c>
    </row>
    <row r="2951" spans="1:3" x14ac:dyDescent="0.25">
      <c r="A2951">
        <v>155269</v>
      </c>
      <c r="B2951" t="s">
        <v>9560</v>
      </c>
      <c r="C2951" s="47" t="s">
        <v>9561</v>
      </c>
    </row>
    <row r="2952" spans="1:3" x14ac:dyDescent="0.25">
      <c r="A2952">
        <v>155270</v>
      </c>
      <c r="B2952" t="s">
        <v>9562</v>
      </c>
      <c r="C2952" s="47" t="s">
        <v>9563</v>
      </c>
    </row>
    <row r="2953" spans="1:3" x14ac:dyDescent="0.25">
      <c r="A2953">
        <v>155271</v>
      </c>
      <c r="B2953" t="s">
        <v>9564</v>
      </c>
      <c r="C2953" s="47" t="s">
        <v>9565</v>
      </c>
    </row>
    <row r="2954" spans="1:3" x14ac:dyDescent="0.25">
      <c r="A2954">
        <v>155272</v>
      </c>
      <c r="B2954" t="s">
        <v>9566</v>
      </c>
      <c r="C2954" s="47" t="s">
        <v>9567</v>
      </c>
    </row>
    <row r="2955" spans="1:3" x14ac:dyDescent="0.25">
      <c r="A2955">
        <v>155273</v>
      </c>
      <c r="B2955" t="s">
        <v>9568</v>
      </c>
      <c r="C2955" s="47" t="s">
        <v>9569</v>
      </c>
    </row>
    <row r="2956" spans="1:3" x14ac:dyDescent="0.25">
      <c r="A2956">
        <v>155274</v>
      </c>
      <c r="B2956" t="s">
        <v>9570</v>
      </c>
      <c r="C2956" s="47" t="s">
        <v>9571</v>
      </c>
    </row>
    <row r="2957" spans="1:3" x14ac:dyDescent="0.25">
      <c r="A2957">
        <v>155275</v>
      </c>
      <c r="B2957" t="s">
        <v>9572</v>
      </c>
      <c r="C2957" s="47" t="s">
        <v>9573</v>
      </c>
    </row>
    <row r="2958" spans="1:3" x14ac:dyDescent="0.25">
      <c r="A2958">
        <v>155276</v>
      </c>
      <c r="B2958" t="s">
        <v>9574</v>
      </c>
      <c r="C2958" s="47" t="s">
        <v>9575</v>
      </c>
    </row>
    <row r="2959" spans="1:3" x14ac:dyDescent="0.25">
      <c r="A2959">
        <v>155277</v>
      </c>
      <c r="B2959" t="s">
        <v>9576</v>
      </c>
      <c r="C2959" s="47" t="s">
        <v>9577</v>
      </c>
    </row>
    <row r="2960" spans="1:3" x14ac:dyDescent="0.25">
      <c r="A2960">
        <v>155278</v>
      </c>
      <c r="B2960" t="s">
        <v>9578</v>
      </c>
      <c r="C2960" s="47" t="s">
        <v>9579</v>
      </c>
    </row>
    <row r="2961" spans="1:3" x14ac:dyDescent="0.25">
      <c r="A2961">
        <v>155279</v>
      </c>
      <c r="B2961" t="s">
        <v>9580</v>
      </c>
      <c r="C2961" s="47" t="s">
        <v>9581</v>
      </c>
    </row>
    <row r="2962" spans="1:3" x14ac:dyDescent="0.25">
      <c r="A2962">
        <v>155280</v>
      </c>
      <c r="B2962" t="s">
        <v>9582</v>
      </c>
      <c r="C2962" s="47" t="s">
        <v>9583</v>
      </c>
    </row>
    <row r="2963" spans="1:3" x14ac:dyDescent="0.25">
      <c r="A2963">
        <v>155281</v>
      </c>
      <c r="B2963" t="s">
        <v>9584</v>
      </c>
      <c r="C2963" s="47" t="s">
        <v>9585</v>
      </c>
    </row>
    <row r="2964" spans="1:3" x14ac:dyDescent="0.25">
      <c r="A2964">
        <v>155282</v>
      </c>
      <c r="B2964" t="s">
        <v>9586</v>
      </c>
      <c r="C2964" s="47" t="s">
        <v>9587</v>
      </c>
    </row>
    <row r="2965" spans="1:3" x14ac:dyDescent="0.25">
      <c r="A2965">
        <v>155283</v>
      </c>
      <c r="B2965" t="s">
        <v>9588</v>
      </c>
      <c r="C2965" s="47" t="s">
        <v>9589</v>
      </c>
    </row>
    <row r="2966" spans="1:3" x14ac:dyDescent="0.25">
      <c r="A2966">
        <v>155284</v>
      </c>
      <c r="B2966" t="s">
        <v>9590</v>
      </c>
      <c r="C2966" s="47" t="s">
        <v>9591</v>
      </c>
    </row>
    <row r="2967" spans="1:3" x14ac:dyDescent="0.25">
      <c r="A2967">
        <v>155285</v>
      </c>
      <c r="B2967" t="s">
        <v>1706</v>
      </c>
      <c r="C2967" s="47" t="s">
        <v>9592</v>
      </c>
    </row>
    <row r="2968" spans="1:3" x14ac:dyDescent="0.25">
      <c r="A2968">
        <v>155286</v>
      </c>
      <c r="B2968" t="s">
        <v>9593</v>
      </c>
      <c r="C2968" s="47" t="s">
        <v>9594</v>
      </c>
    </row>
    <row r="2969" spans="1:3" x14ac:dyDescent="0.25">
      <c r="A2969">
        <v>155287</v>
      </c>
      <c r="B2969" t="s">
        <v>9595</v>
      </c>
      <c r="C2969" s="47" t="s">
        <v>9596</v>
      </c>
    </row>
    <row r="2970" spans="1:3" x14ac:dyDescent="0.25">
      <c r="A2970">
        <v>155288</v>
      </c>
      <c r="B2970" t="s">
        <v>9597</v>
      </c>
      <c r="C2970" s="47" t="s">
        <v>9598</v>
      </c>
    </row>
    <row r="2971" spans="1:3" x14ac:dyDescent="0.25">
      <c r="A2971">
        <v>155289</v>
      </c>
      <c r="B2971" t="s">
        <v>9599</v>
      </c>
      <c r="C2971" s="47" t="s">
        <v>9600</v>
      </c>
    </row>
    <row r="2972" spans="1:3" x14ac:dyDescent="0.25">
      <c r="A2972">
        <v>155290</v>
      </c>
      <c r="B2972" t="s">
        <v>9601</v>
      </c>
      <c r="C2972" s="47" t="s">
        <v>9602</v>
      </c>
    </row>
    <row r="2973" spans="1:3" x14ac:dyDescent="0.25">
      <c r="A2973">
        <v>155291</v>
      </c>
      <c r="B2973" t="s">
        <v>9603</v>
      </c>
      <c r="C2973" s="47" t="s">
        <v>9604</v>
      </c>
    </row>
    <row r="2974" spans="1:3" x14ac:dyDescent="0.25">
      <c r="A2974">
        <v>155292</v>
      </c>
      <c r="B2974" t="s">
        <v>9605</v>
      </c>
      <c r="C2974" s="47" t="s">
        <v>9606</v>
      </c>
    </row>
    <row r="2975" spans="1:3" x14ac:dyDescent="0.25">
      <c r="A2975">
        <v>155293</v>
      </c>
      <c r="B2975" t="s">
        <v>9607</v>
      </c>
      <c r="C2975" s="47" t="s">
        <v>9608</v>
      </c>
    </row>
    <row r="2976" spans="1:3" x14ac:dyDescent="0.25">
      <c r="A2976">
        <v>155294</v>
      </c>
      <c r="B2976" t="s">
        <v>9609</v>
      </c>
      <c r="C2976" s="47" t="s">
        <v>9610</v>
      </c>
    </row>
    <row r="2977" spans="1:3" x14ac:dyDescent="0.25">
      <c r="A2977">
        <v>155295</v>
      </c>
      <c r="B2977" t="s">
        <v>9611</v>
      </c>
      <c r="C2977" s="47" t="s">
        <v>9612</v>
      </c>
    </row>
    <row r="2978" spans="1:3" x14ac:dyDescent="0.25">
      <c r="A2978">
        <v>155296</v>
      </c>
      <c r="B2978" t="s">
        <v>9613</v>
      </c>
      <c r="C2978" s="47" t="s">
        <v>9614</v>
      </c>
    </row>
    <row r="2979" spans="1:3" x14ac:dyDescent="0.25">
      <c r="A2979">
        <v>155297</v>
      </c>
      <c r="B2979" t="s">
        <v>9615</v>
      </c>
      <c r="C2979" s="47" t="s">
        <v>9616</v>
      </c>
    </row>
    <row r="2980" spans="1:3" x14ac:dyDescent="0.25">
      <c r="A2980">
        <v>155298</v>
      </c>
      <c r="B2980" t="s">
        <v>9617</v>
      </c>
      <c r="C2980" s="47" t="s">
        <v>9618</v>
      </c>
    </row>
    <row r="2981" spans="1:3" x14ac:dyDescent="0.25">
      <c r="A2981">
        <v>155299</v>
      </c>
      <c r="B2981" t="s">
        <v>9619</v>
      </c>
      <c r="C2981" s="47" t="s">
        <v>9620</v>
      </c>
    </row>
    <row r="2982" spans="1:3" x14ac:dyDescent="0.25">
      <c r="A2982">
        <v>155300</v>
      </c>
      <c r="B2982" t="s">
        <v>9621</v>
      </c>
      <c r="C2982" s="47" t="s">
        <v>9622</v>
      </c>
    </row>
    <row r="2983" spans="1:3" x14ac:dyDescent="0.25">
      <c r="A2983">
        <v>155301</v>
      </c>
      <c r="B2983" t="s">
        <v>9623</v>
      </c>
      <c r="C2983" s="47" t="s">
        <v>9624</v>
      </c>
    </row>
    <row r="2984" spans="1:3" x14ac:dyDescent="0.25">
      <c r="A2984">
        <v>155302</v>
      </c>
      <c r="B2984" t="s">
        <v>9625</v>
      </c>
      <c r="C2984" s="47" t="s">
        <v>9626</v>
      </c>
    </row>
    <row r="2985" spans="1:3" x14ac:dyDescent="0.25">
      <c r="A2985">
        <v>155303</v>
      </c>
      <c r="B2985" t="s">
        <v>9627</v>
      </c>
      <c r="C2985" s="47" t="s">
        <v>9628</v>
      </c>
    </row>
    <row r="2986" spans="1:3" x14ac:dyDescent="0.25">
      <c r="A2986">
        <v>155304</v>
      </c>
      <c r="B2986" t="s">
        <v>9629</v>
      </c>
      <c r="C2986" s="47" t="s">
        <v>9630</v>
      </c>
    </row>
    <row r="2987" spans="1:3" x14ac:dyDescent="0.25">
      <c r="A2987">
        <v>155305</v>
      </c>
      <c r="B2987" t="s">
        <v>9631</v>
      </c>
      <c r="C2987" s="47" t="s">
        <v>9632</v>
      </c>
    </row>
    <row r="2988" spans="1:3" x14ac:dyDescent="0.25">
      <c r="A2988">
        <v>155306</v>
      </c>
      <c r="B2988" t="s">
        <v>9633</v>
      </c>
      <c r="C2988" s="47" t="s">
        <v>9634</v>
      </c>
    </row>
    <row r="2989" spans="1:3" x14ac:dyDescent="0.25">
      <c r="A2989">
        <v>155307</v>
      </c>
      <c r="B2989" t="s">
        <v>9635</v>
      </c>
      <c r="C2989" s="47" t="s">
        <v>9636</v>
      </c>
    </row>
    <row r="2990" spans="1:3" x14ac:dyDescent="0.25">
      <c r="A2990">
        <v>155308</v>
      </c>
      <c r="B2990" t="s">
        <v>9637</v>
      </c>
      <c r="C2990" s="47" t="s">
        <v>9638</v>
      </c>
    </row>
    <row r="2991" spans="1:3" x14ac:dyDescent="0.25">
      <c r="A2991">
        <v>155309</v>
      </c>
      <c r="B2991" t="s">
        <v>9639</v>
      </c>
      <c r="C2991" s="47" t="s">
        <v>9640</v>
      </c>
    </row>
    <row r="2992" spans="1:3" x14ac:dyDescent="0.25">
      <c r="A2992">
        <v>155310</v>
      </c>
      <c r="B2992" t="s">
        <v>9641</v>
      </c>
      <c r="C2992" s="47" t="s">
        <v>9642</v>
      </c>
    </row>
    <row r="2993" spans="1:3" x14ac:dyDescent="0.25">
      <c r="A2993">
        <v>155311</v>
      </c>
      <c r="B2993" t="s">
        <v>9643</v>
      </c>
      <c r="C2993" s="47" t="s">
        <v>9644</v>
      </c>
    </row>
    <row r="2994" spans="1:3" x14ac:dyDescent="0.25">
      <c r="A2994">
        <v>155312</v>
      </c>
      <c r="B2994" t="s">
        <v>9645</v>
      </c>
      <c r="C2994" s="47" t="s">
        <v>9646</v>
      </c>
    </row>
    <row r="2995" spans="1:3" x14ac:dyDescent="0.25">
      <c r="A2995">
        <v>155313</v>
      </c>
      <c r="B2995" t="s">
        <v>9647</v>
      </c>
      <c r="C2995" s="47" t="s">
        <v>9648</v>
      </c>
    </row>
    <row r="2996" spans="1:3" x14ac:dyDescent="0.25">
      <c r="A2996">
        <v>155314</v>
      </c>
      <c r="B2996" t="s">
        <v>9649</v>
      </c>
      <c r="C2996" s="47" t="s">
        <v>9650</v>
      </c>
    </row>
    <row r="2997" spans="1:3" x14ac:dyDescent="0.25">
      <c r="A2997">
        <v>155315</v>
      </c>
      <c r="B2997" t="s">
        <v>9651</v>
      </c>
      <c r="C2997" s="47" t="s">
        <v>9652</v>
      </c>
    </row>
    <row r="2998" spans="1:3" x14ac:dyDescent="0.25">
      <c r="A2998">
        <v>155316</v>
      </c>
      <c r="B2998" t="s">
        <v>9653</v>
      </c>
      <c r="C2998" s="47" t="s">
        <v>9654</v>
      </c>
    </row>
    <row r="2999" spans="1:3" x14ac:dyDescent="0.25">
      <c r="A2999">
        <v>155317</v>
      </c>
      <c r="B2999" t="s">
        <v>9655</v>
      </c>
      <c r="C2999" s="47" t="s">
        <v>9656</v>
      </c>
    </row>
    <row r="3000" spans="1:3" x14ac:dyDescent="0.25">
      <c r="A3000">
        <v>155318</v>
      </c>
      <c r="B3000" t="s">
        <v>9657</v>
      </c>
      <c r="C3000" s="47" t="s">
        <v>9658</v>
      </c>
    </row>
    <row r="3001" spans="1:3" x14ac:dyDescent="0.25">
      <c r="A3001">
        <v>155319</v>
      </c>
      <c r="B3001" t="s">
        <v>9659</v>
      </c>
      <c r="C3001" s="47" t="s">
        <v>9660</v>
      </c>
    </row>
    <row r="3002" spans="1:3" x14ac:dyDescent="0.25">
      <c r="A3002">
        <v>155320</v>
      </c>
      <c r="B3002" t="s">
        <v>9661</v>
      </c>
      <c r="C3002" s="47" t="s">
        <v>9662</v>
      </c>
    </row>
    <row r="3003" spans="1:3" x14ac:dyDescent="0.25">
      <c r="A3003">
        <v>155321</v>
      </c>
      <c r="B3003" t="s">
        <v>9663</v>
      </c>
      <c r="C3003" s="47" t="s">
        <v>9664</v>
      </c>
    </row>
    <row r="3004" spans="1:3" x14ac:dyDescent="0.25">
      <c r="A3004">
        <v>155322</v>
      </c>
      <c r="B3004" t="s">
        <v>9665</v>
      </c>
      <c r="C3004" s="47" t="s">
        <v>9666</v>
      </c>
    </row>
    <row r="3005" spans="1:3" x14ac:dyDescent="0.25">
      <c r="A3005">
        <v>155323</v>
      </c>
      <c r="B3005" t="s">
        <v>1247</v>
      </c>
      <c r="C3005" s="47" t="s">
        <v>9667</v>
      </c>
    </row>
    <row r="3006" spans="1:3" x14ac:dyDescent="0.25">
      <c r="A3006">
        <v>155324</v>
      </c>
      <c r="B3006" t="s">
        <v>861</v>
      </c>
      <c r="C3006" s="47" t="s">
        <v>9668</v>
      </c>
    </row>
    <row r="3007" spans="1:3" x14ac:dyDescent="0.25">
      <c r="A3007">
        <v>155325</v>
      </c>
      <c r="B3007" t="s">
        <v>9669</v>
      </c>
      <c r="C3007" s="47" t="s">
        <v>9670</v>
      </c>
    </row>
    <row r="3008" spans="1:3" x14ac:dyDescent="0.25">
      <c r="A3008">
        <v>155326</v>
      </c>
      <c r="B3008" t="s">
        <v>9671</v>
      </c>
      <c r="C3008" s="47" t="s">
        <v>9672</v>
      </c>
    </row>
    <row r="3009" spans="1:3" x14ac:dyDescent="0.25">
      <c r="A3009">
        <v>155327</v>
      </c>
      <c r="B3009" t="s">
        <v>9673</v>
      </c>
      <c r="C3009" s="47" t="s">
        <v>9674</v>
      </c>
    </row>
    <row r="3010" spans="1:3" x14ac:dyDescent="0.25">
      <c r="A3010">
        <v>155328</v>
      </c>
      <c r="B3010" t="s">
        <v>9675</v>
      </c>
      <c r="C3010" s="47" t="s">
        <v>9676</v>
      </c>
    </row>
    <row r="3011" spans="1:3" x14ac:dyDescent="0.25">
      <c r="A3011">
        <v>155329</v>
      </c>
      <c r="B3011" t="s">
        <v>9677</v>
      </c>
      <c r="C3011" s="47" t="s">
        <v>9678</v>
      </c>
    </row>
    <row r="3012" spans="1:3" x14ac:dyDescent="0.25">
      <c r="A3012">
        <v>155330</v>
      </c>
      <c r="B3012" t="s">
        <v>9679</v>
      </c>
      <c r="C3012" s="47" t="s">
        <v>9680</v>
      </c>
    </row>
    <row r="3013" spans="1:3" x14ac:dyDescent="0.25">
      <c r="A3013">
        <v>155331</v>
      </c>
      <c r="B3013" t="s">
        <v>9681</v>
      </c>
      <c r="C3013" s="47" t="s">
        <v>9682</v>
      </c>
    </row>
    <row r="3014" spans="1:3" x14ac:dyDescent="0.25">
      <c r="A3014">
        <v>155332</v>
      </c>
      <c r="B3014" t="s">
        <v>962</v>
      </c>
      <c r="C3014" s="47" t="s">
        <v>9683</v>
      </c>
    </row>
    <row r="3015" spans="1:3" x14ac:dyDescent="0.25">
      <c r="A3015">
        <v>155333</v>
      </c>
      <c r="B3015" t="s">
        <v>9684</v>
      </c>
      <c r="C3015" s="47" t="s">
        <v>9685</v>
      </c>
    </row>
    <row r="3016" spans="1:3" x14ac:dyDescent="0.25">
      <c r="A3016">
        <v>155334</v>
      </c>
      <c r="B3016" t="s">
        <v>9686</v>
      </c>
      <c r="C3016" s="47" t="s">
        <v>9687</v>
      </c>
    </row>
    <row r="3017" spans="1:3" x14ac:dyDescent="0.25">
      <c r="A3017">
        <v>155335</v>
      </c>
      <c r="B3017" t="s">
        <v>9688</v>
      </c>
      <c r="C3017" s="47" t="s">
        <v>9689</v>
      </c>
    </row>
    <row r="3018" spans="1:3" x14ac:dyDescent="0.25">
      <c r="A3018">
        <v>155336</v>
      </c>
      <c r="B3018" t="s">
        <v>190</v>
      </c>
      <c r="C3018" s="47" t="s">
        <v>9690</v>
      </c>
    </row>
    <row r="3019" spans="1:3" x14ac:dyDescent="0.25">
      <c r="A3019">
        <v>155337</v>
      </c>
      <c r="B3019" t="s">
        <v>1149</v>
      </c>
      <c r="C3019" s="47" t="s">
        <v>9691</v>
      </c>
    </row>
    <row r="3020" spans="1:3" x14ac:dyDescent="0.25">
      <c r="A3020">
        <v>155338</v>
      </c>
      <c r="B3020" t="s">
        <v>9692</v>
      </c>
      <c r="C3020" s="47" t="s">
        <v>9693</v>
      </c>
    </row>
    <row r="3021" spans="1:3" x14ac:dyDescent="0.25">
      <c r="A3021">
        <v>155339</v>
      </c>
      <c r="B3021" t="s">
        <v>9694</v>
      </c>
      <c r="C3021" s="47" t="s">
        <v>9695</v>
      </c>
    </row>
    <row r="3022" spans="1:3" x14ac:dyDescent="0.25">
      <c r="A3022">
        <v>155340</v>
      </c>
      <c r="B3022" t="s">
        <v>9696</v>
      </c>
      <c r="C3022" s="47" t="s">
        <v>9697</v>
      </c>
    </row>
    <row r="3023" spans="1:3" x14ac:dyDescent="0.25">
      <c r="A3023">
        <v>155341</v>
      </c>
      <c r="B3023" t="s">
        <v>9698</v>
      </c>
      <c r="C3023" s="47" t="s">
        <v>9699</v>
      </c>
    </row>
    <row r="3024" spans="1:3" x14ac:dyDescent="0.25">
      <c r="A3024">
        <v>155342</v>
      </c>
      <c r="B3024" t="s">
        <v>9700</v>
      </c>
      <c r="C3024" s="47" t="s">
        <v>9701</v>
      </c>
    </row>
    <row r="3025" spans="1:3" x14ac:dyDescent="0.25">
      <c r="A3025">
        <v>155343</v>
      </c>
      <c r="B3025" t="s">
        <v>9702</v>
      </c>
      <c r="C3025" s="47" t="s">
        <v>9703</v>
      </c>
    </row>
    <row r="3026" spans="1:3" x14ac:dyDescent="0.25">
      <c r="A3026">
        <v>155344</v>
      </c>
      <c r="B3026" t="s">
        <v>9704</v>
      </c>
      <c r="C3026" s="47" t="s">
        <v>9705</v>
      </c>
    </row>
    <row r="3027" spans="1:3" x14ac:dyDescent="0.25">
      <c r="A3027">
        <v>155345</v>
      </c>
      <c r="B3027" t="s">
        <v>9706</v>
      </c>
      <c r="C3027" s="47" t="s">
        <v>9707</v>
      </c>
    </row>
    <row r="3028" spans="1:3" x14ac:dyDescent="0.25">
      <c r="A3028">
        <v>155346</v>
      </c>
      <c r="B3028" t="s">
        <v>9708</v>
      </c>
      <c r="C3028" s="47" t="s">
        <v>9709</v>
      </c>
    </row>
    <row r="3029" spans="1:3" x14ac:dyDescent="0.25">
      <c r="A3029">
        <v>155347</v>
      </c>
      <c r="B3029" t="s">
        <v>9710</v>
      </c>
      <c r="C3029" s="47" t="s">
        <v>9711</v>
      </c>
    </row>
    <row r="3030" spans="1:3" x14ac:dyDescent="0.25">
      <c r="A3030">
        <v>155348</v>
      </c>
      <c r="B3030" t="s">
        <v>9712</v>
      </c>
      <c r="C3030" s="47" t="s">
        <v>9713</v>
      </c>
    </row>
    <row r="3031" spans="1:3" x14ac:dyDescent="0.25">
      <c r="A3031">
        <v>155349</v>
      </c>
      <c r="B3031" t="s">
        <v>9714</v>
      </c>
      <c r="C3031" s="47" t="s">
        <v>9715</v>
      </c>
    </row>
    <row r="3032" spans="1:3" x14ac:dyDescent="0.25">
      <c r="A3032">
        <v>155350</v>
      </c>
      <c r="B3032" t="s">
        <v>9716</v>
      </c>
      <c r="C3032" s="47" t="s">
        <v>9717</v>
      </c>
    </row>
    <row r="3033" spans="1:3" x14ac:dyDescent="0.25">
      <c r="A3033">
        <v>155351</v>
      </c>
      <c r="B3033" t="s">
        <v>9718</v>
      </c>
      <c r="C3033" s="47" t="s">
        <v>9719</v>
      </c>
    </row>
    <row r="3034" spans="1:3" x14ac:dyDescent="0.25">
      <c r="A3034">
        <v>155352</v>
      </c>
      <c r="B3034" t="s">
        <v>1669</v>
      </c>
      <c r="C3034" s="47" t="s">
        <v>9720</v>
      </c>
    </row>
    <row r="3035" spans="1:3" x14ac:dyDescent="0.25">
      <c r="A3035">
        <v>155353</v>
      </c>
      <c r="B3035" t="s">
        <v>9721</v>
      </c>
      <c r="C3035" s="47" t="s">
        <v>9722</v>
      </c>
    </row>
    <row r="3036" spans="1:3" x14ac:dyDescent="0.25">
      <c r="A3036">
        <v>155354</v>
      </c>
      <c r="B3036" t="s">
        <v>1207</v>
      </c>
      <c r="C3036" s="47" t="s">
        <v>9723</v>
      </c>
    </row>
    <row r="3037" spans="1:3" x14ac:dyDescent="0.25">
      <c r="A3037">
        <v>155355</v>
      </c>
      <c r="B3037" t="s">
        <v>9724</v>
      </c>
      <c r="C3037" s="47" t="s">
        <v>9725</v>
      </c>
    </row>
    <row r="3038" spans="1:3" x14ac:dyDescent="0.25">
      <c r="A3038">
        <v>155356</v>
      </c>
      <c r="B3038" t="s">
        <v>9726</v>
      </c>
      <c r="C3038" s="47" t="s">
        <v>9727</v>
      </c>
    </row>
    <row r="3039" spans="1:3" x14ac:dyDescent="0.25">
      <c r="A3039">
        <v>155357</v>
      </c>
      <c r="B3039" t="s">
        <v>9728</v>
      </c>
      <c r="C3039" s="47" t="s">
        <v>9729</v>
      </c>
    </row>
    <row r="3040" spans="1:3" x14ac:dyDescent="0.25">
      <c r="A3040">
        <v>155358</v>
      </c>
      <c r="B3040" t="s">
        <v>9730</v>
      </c>
      <c r="C3040" s="47" t="s">
        <v>9731</v>
      </c>
    </row>
    <row r="3041" spans="1:3" x14ac:dyDescent="0.25">
      <c r="A3041">
        <v>155359</v>
      </c>
      <c r="B3041" t="s">
        <v>9732</v>
      </c>
      <c r="C3041" s="47" t="s">
        <v>9733</v>
      </c>
    </row>
    <row r="3042" spans="1:3" x14ac:dyDescent="0.25">
      <c r="A3042">
        <v>155360</v>
      </c>
      <c r="B3042" t="s">
        <v>9734</v>
      </c>
      <c r="C3042" s="47" t="s">
        <v>9735</v>
      </c>
    </row>
    <row r="3043" spans="1:3" x14ac:dyDescent="0.25">
      <c r="A3043">
        <v>155361</v>
      </c>
      <c r="B3043" t="s">
        <v>9736</v>
      </c>
      <c r="C3043" s="47" t="s">
        <v>9737</v>
      </c>
    </row>
    <row r="3044" spans="1:3" x14ac:dyDescent="0.25">
      <c r="A3044">
        <v>155362</v>
      </c>
      <c r="B3044" t="s">
        <v>9738</v>
      </c>
      <c r="C3044" s="47" t="s">
        <v>9739</v>
      </c>
    </row>
    <row r="3045" spans="1:3" x14ac:dyDescent="0.25">
      <c r="A3045">
        <v>155363</v>
      </c>
      <c r="B3045" t="s">
        <v>9740</v>
      </c>
      <c r="C3045" s="47" t="s">
        <v>9741</v>
      </c>
    </row>
    <row r="3046" spans="1:3" x14ac:dyDescent="0.25">
      <c r="A3046">
        <v>155364</v>
      </c>
      <c r="B3046" t="s">
        <v>9742</v>
      </c>
      <c r="C3046" s="47" t="s">
        <v>9743</v>
      </c>
    </row>
    <row r="3047" spans="1:3" x14ac:dyDescent="0.25">
      <c r="A3047">
        <v>155365</v>
      </c>
      <c r="B3047" t="s">
        <v>9744</v>
      </c>
      <c r="C3047" s="47" t="s">
        <v>9745</v>
      </c>
    </row>
    <row r="3048" spans="1:3" x14ac:dyDescent="0.25">
      <c r="A3048">
        <v>155366</v>
      </c>
      <c r="B3048" t="s">
        <v>9746</v>
      </c>
      <c r="C3048" s="47" t="s">
        <v>9747</v>
      </c>
    </row>
    <row r="3049" spans="1:3" x14ac:dyDescent="0.25">
      <c r="A3049">
        <v>155367</v>
      </c>
      <c r="B3049" t="s">
        <v>9748</v>
      </c>
      <c r="C3049" s="47" t="s">
        <v>9749</v>
      </c>
    </row>
    <row r="3050" spans="1:3" x14ac:dyDescent="0.25">
      <c r="A3050">
        <v>155368</v>
      </c>
      <c r="B3050" t="s">
        <v>9750</v>
      </c>
      <c r="C3050" s="47" t="s">
        <v>9751</v>
      </c>
    </row>
    <row r="3051" spans="1:3" x14ac:dyDescent="0.25">
      <c r="A3051">
        <v>155369</v>
      </c>
      <c r="B3051" t="s">
        <v>1075</v>
      </c>
      <c r="C3051" s="47" t="s">
        <v>9752</v>
      </c>
    </row>
    <row r="3052" spans="1:3" x14ac:dyDescent="0.25">
      <c r="A3052">
        <v>155370</v>
      </c>
      <c r="B3052" t="s">
        <v>9753</v>
      </c>
      <c r="C3052" s="47" t="s">
        <v>9754</v>
      </c>
    </row>
    <row r="3053" spans="1:3" x14ac:dyDescent="0.25">
      <c r="A3053">
        <v>155371</v>
      </c>
      <c r="B3053" t="s">
        <v>9755</v>
      </c>
      <c r="C3053" s="47" t="s">
        <v>9756</v>
      </c>
    </row>
    <row r="3054" spans="1:3" x14ac:dyDescent="0.25">
      <c r="A3054">
        <v>155372</v>
      </c>
      <c r="B3054" t="s">
        <v>9757</v>
      </c>
      <c r="C3054" s="47" t="s">
        <v>9758</v>
      </c>
    </row>
    <row r="3055" spans="1:3" x14ac:dyDescent="0.25">
      <c r="A3055">
        <v>155373</v>
      </c>
      <c r="B3055" t="s">
        <v>9759</v>
      </c>
      <c r="C3055" s="47" t="s">
        <v>9760</v>
      </c>
    </row>
    <row r="3056" spans="1:3" x14ac:dyDescent="0.25">
      <c r="A3056">
        <v>155374</v>
      </c>
      <c r="B3056" t="s">
        <v>9761</v>
      </c>
      <c r="C3056" s="47" t="s">
        <v>9762</v>
      </c>
    </row>
    <row r="3057" spans="1:3" x14ac:dyDescent="0.25">
      <c r="A3057">
        <v>155375</v>
      </c>
      <c r="B3057" t="s">
        <v>9763</v>
      </c>
      <c r="C3057" s="47" t="s">
        <v>9764</v>
      </c>
    </row>
    <row r="3058" spans="1:3" x14ac:dyDescent="0.25">
      <c r="A3058">
        <v>155376</v>
      </c>
      <c r="B3058" t="s">
        <v>9765</v>
      </c>
      <c r="C3058" s="47" t="s">
        <v>9766</v>
      </c>
    </row>
    <row r="3059" spans="1:3" x14ac:dyDescent="0.25">
      <c r="A3059">
        <v>155377</v>
      </c>
      <c r="B3059" t="s">
        <v>9767</v>
      </c>
      <c r="C3059" s="47" t="s">
        <v>9768</v>
      </c>
    </row>
    <row r="3060" spans="1:3" x14ac:dyDescent="0.25">
      <c r="A3060">
        <v>155378</v>
      </c>
      <c r="B3060" t="s">
        <v>9769</v>
      </c>
      <c r="C3060" s="47" t="s">
        <v>9770</v>
      </c>
    </row>
    <row r="3061" spans="1:3" x14ac:dyDescent="0.25">
      <c r="A3061">
        <v>155379</v>
      </c>
      <c r="B3061" t="s">
        <v>9771</v>
      </c>
      <c r="C3061" s="47" t="s">
        <v>9772</v>
      </c>
    </row>
    <row r="3062" spans="1:3" x14ac:dyDescent="0.25">
      <c r="A3062">
        <v>155380</v>
      </c>
      <c r="B3062" t="s">
        <v>9773</v>
      </c>
      <c r="C3062" s="47" t="s">
        <v>9774</v>
      </c>
    </row>
    <row r="3063" spans="1:3" x14ac:dyDescent="0.25">
      <c r="A3063">
        <v>155381</v>
      </c>
      <c r="B3063" t="s">
        <v>9775</v>
      </c>
      <c r="C3063" s="47" t="s">
        <v>9776</v>
      </c>
    </row>
    <row r="3064" spans="1:3" x14ac:dyDescent="0.25">
      <c r="A3064">
        <v>155382</v>
      </c>
      <c r="B3064" t="s">
        <v>9777</v>
      </c>
      <c r="C3064" s="47" t="s">
        <v>9778</v>
      </c>
    </row>
    <row r="3065" spans="1:3" x14ac:dyDescent="0.25">
      <c r="A3065">
        <v>155383</v>
      </c>
      <c r="B3065" t="s">
        <v>9779</v>
      </c>
      <c r="C3065" s="47" t="s">
        <v>9780</v>
      </c>
    </row>
    <row r="3066" spans="1:3" x14ac:dyDescent="0.25">
      <c r="A3066">
        <v>155384</v>
      </c>
      <c r="B3066" t="s">
        <v>9781</v>
      </c>
      <c r="C3066" s="47" t="s">
        <v>9782</v>
      </c>
    </row>
    <row r="3067" spans="1:3" x14ac:dyDescent="0.25">
      <c r="A3067">
        <v>155385</v>
      </c>
      <c r="B3067" t="s">
        <v>9783</v>
      </c>
      <c r="C3067" s="47" t="s">
        <v>9784</v>
      </c>
    </row>
    <row r="3068" spans="1:3" x14ac:dyDescent="0.25">
      <c r="A3068">
        <v>155386</v>
      </c>
      <c r="B3068" t="s">
        <v>9785</v>
      </c>
      <c r="C3068" s="47" t="s">
        <v>9786</v>
      </c>
    </row>
    <row r="3069" spans="1:3" x14ac:dyDescent="0.25">
      <c r="A3069">
        <v>155387</v>
      </c>
      <c r="B3069" t="s">
        <v>1389</v>
      </c>
      <c r="C3069" s="47" t="s">
        <v>9787</v>
      </c>
    </row>
    <row r="3070" spans="1:3" x14ac:dyDescent="0.25">
      <c r="A3070">
        <v>155388</v>
      </c>
      <c r="B3070" t="s">
        <v>9788</v>
      </c>
      <c r="C3070" s="47" t="s">
        <v>9789</v>
      </c>
    </row>
    <row r="3071" spans="1:3" x14ac:dyDescent="0.25">
      <c r="A3071">
        <v>155389</v>
      </c>
      <c r="B3071" t="s">
        <v>9790</v>
      </c>
      <c r="C3071" s="47" t="s">
        <v>9791</v>
      </c>
    </row>
    <row r="3072" spans="1:3" x14ac:dyDescent="0.25">
      <c r="A3072">
        <v>155390</v>
      </c>
      <c r="B3072" t="s">
        <v>9792</v>
      </c>
      <c r="C3072" s="47" t="s">
        <v>9793</v>
      </c>
    </row>
    <row r="3073" spans="1:3" x14ac:dyDescent="0.25">
      <c r="A3073">
        <v>155391</v>
      </c>
      <c r="B3073" t="s">
        <v>9794</v>
      </c>
      <c r="C3073" s="47" t="s">
        <v>9795</v>
      </c>
    </row>
    <row r="3074" spans="1:3" x14ac:dyDescent="0.25">
      <c r="A3074">
        <v>155392</v>
      </c>
      <c r="B3074" t="s">
        <v>9796</v>
      </c>
      <c r="C3074" s="47" t="s">
        <v>9797</v>
      </c>
    </row>
    <row r="3075" spans="1:3" x14ac:dyDescent="0.25">
      <c r="A3075">
        <v>155393</v>
      </c>
      <c r="B3075" t="s">
        <v>9798</v>
      </c>
      <c r="C3075" s="47" t="s">
        <v>9799</v>
      </c>
    </row>
    <row r="3076" spans="1:3" x14ac:dyDescent="0.25">
      <c r="A3076">
        <v>155394</v>
      </c>
      <c r="B3076" t="s">
        <v>9800</v>
      </c>
      <c r="C3076" s="47" t="s">
        <v>9801</v>
      </c>
    </row>
    <row r="3077" spans="1:3" x14ac:dyDescent="0.25">
      <c r="A3077">
        <v>155395</v>
      </c>
      <c r="B3077" t="s">
        <v>9802</v>
      </c>
      <c r="C3077" s="47" t="s">
        <v>9803</v>
      </c>
    </row>
    <row r="3078" spans="1:3" x14ac:dyDescent="0.25">
      <c r="A3078">
        <v>155396</v>
      </c>
      <c r="B3078" t="s">
        <v>9804</v>
      </c>
      <c r="C3078" s="47" t="s">
        <v>9805</v>
      </c>
    </row>
    <row r="3079" spans="1:3" x14ac:dyDescent="0.25">
      <c r="A3079">
        <v>155397</v>
      </c>
      <c r="B3079" t="s">
        <v>1484</v>
      </c>
      <c r="C3079" s="47" t="s">
        <v>9806</v>
      </c>
    </row>
    <row r="3080" spans="1:3" x14ac:dyDescent="0.25">
      <c r="A3080">
        <v>155398</v>
      </c>
      <c r="B3080" t="s">
        <v>9807</v>
      </c>
      <c r="C3080" s="47" t="s">
        <v>9808</v>
      </c>
    </row>
    <row r="3081" spans="1:3" x14ac:dyDescent="0.25">
      <c r="A3081">
        <v>155399</v>
      </c>
      <c r="B3081" t="s">
        <v>9809</v>
      </c>
      <c r="C3081" s="47" t="s">
        <v>9810</v>
      </c>
    </row>
    <row r="3082" spans="1:3" x14ac:dyDescent="0.25">
      <c r="A3082">
        <v>155400</v>
      </c>
      <c r="B3082" t="s">
        <v>1558</v>
      </c>
      <c r="C3082" s="47" t="s">
        <v>9811</v>
      </c>
    </row>
    <row r="3083" spans="1:3" x14ac:dyDescent="0.25">
      <c r="A3083">
        <v>155401</v>
      </c>
      <c r="B3083" t="s">
        <v>9812</v>
      </c>
      <c r="C3083" s="47" t="s">
        <v>9813</v>
      </c>
    </row>
    <row r="3084" spans="1:3" x14ac:dyDescent="0.25">
      <c r="A3084">
        <v>155402</v>
      </c>
      <c r="B3084" t="s">
        <v>9814</v>
      </c>
      <c r="C3084" s="47" t="s">
        <v>9815</v>
      </c>
    </row>
    <row r="3085" spans="1:3" x14ac:dyDescent="0.25">
      <c r="A3085">
        <v>155403</v>
      </c>
      <c r="B3085" t="s">
        <v>9816</v>
      </c>
      <c r="C3085" s="47" t="s">
        <v>9817</v>
      </c>
    </row>
    <row r="3086" spans="1:3" x14ac:dyDescent="0.25">
      <c r="A3086">
        <v>155404</v>
      </c>
      <c r="B3086" t="s">
        <v>9818</v>
      </c>
      <c r="C3086" s="47" t="s">
        <v>9819</v>
      </c>
    </row>
    <row r="3087" spans="1:3" x14ac:dyDescent="0.25">
      <c r="A3087">
        <v>155405</v>
      </c>
      <c r="B3087" t="s">
        <v>9820</v>
      </c>
      <c r="C3087" s="47" t="s">
        <v>9821</v>
      </c>
    </row>
    <row r="3088" spans="1:3" x14ac:dyDescent="0.25">
      <c r="A3088">
        <v>155406</v>
      </c>
      <c r="B3088" t="s">
        <v>9822</v>
      </c>
      <c r="C3088" s="47" t="s">
        <v>9823</v>
      </c>
    </row>
    <row r="3089" spans="1:3" x14ac:dyDescent="0.25">
      <c r="A3089">
        <v>155407</v>
      </c>
      <c r="B3089" t="s">
        <v>9824</v>
      </c>
      <c r="C3089" s="47" t="s">
        <v>9825</v>
      </c>
    </row>
    <row r="3090" spans="1:3" x14ac:dyDescent="0.25">
      <c r="A3090">
        <v>155408</v>
      </c>
      <c r="B3090" t="s">
        <v>9826</v>
      </c>
      <c r="C3090" s="47" t="s">
        <v>9827</v>
      </c>
    </row>
    <row r="3091" spans="1:3" x14ac:dyDescent="0.25">
      <c r="A3091">
        <v>155409</v>
      </c>
      <c r="B3091" t="s">
        <v>9828</v>
      </c>
      <c r="C3091" s="47" t="s">
        <v>9829</v>
      </c>
    </row>
    <row r="3092" spans="1:3" x14ac:dyDescent="0.25">
      <c r="A3092">
        <v>155410</v>
      </c>
      <c r="B3092" t="s">
        <v>9830</v>
      </c>
      <c r="C3092" s="47" t="s">
        <v>9831</v>
      </c>
    </row>
    <row r="3093" spans="1:3" x14ac:dyDescent="0.25">
      <c r="A3093">
        <v>155411</v>
      </c>
      <c r="B3093" t="s">
        <v>9832</v>
      </c>
      <c r="C3093" s="47" t="s">
        <v>9833</v>
      </c>
    </row>
    <row r="3094" spans="1:3" x14ac:dyDescent="0.25">
      <c r="A3094">
        <v>155412</v>
      </c>
      <c r="B3094" t="s">
        <v>9834</v>
      </c>
      <c r="C3094" s="47" t="s">
        <v>9835</v>
      </c>
    </row>
    <row r="3095" spans="1:3" x14ac:dyDescent="0.25">
      <c r="A3095">
        <v>155413</v>
      </c>
      <c r="B3095" t="s">
        <v>9836</v>
      </c>
      <c r="C3095" s="47" t="s">
        <v>9837</v>
      </c>
    </row>
    <row r="3096" spans="1:3" x14ac:dyDescent="0.25">
      <c r="A3096">
        <v>155414</v>
      </c>
      <c r="B3096" t="s">
        <v>9838</v>
      </c>
      <c r="C3096" s="47" t="s">
        <v>9839</v>
      </c>
    </row>
    <row r="3097" spans="1:3" x14ac:dyDescent="0.25">
      <c r="A3097">
        <v>155415</v>
      </c>
      <c r="B3097" t="s">
        <v>9840</v>
      </c>
      <c r="C3097" s="47" t="s">
        <v>9841</v>
      </c>
    </row>
    <row r="3098" spans="1:3" x14ac:dyDescent="0.25">
      <c r="A3098">
        <v>155416</v>
      </c>
      <c r="B3098" t="s">
        <v>116</v>
      </c>
      <c r="C3098" s="47" t="s">
        <v>9842</v>
      </c>
    </row>
    <row r="3099" spans="1:3" x14ac:dyDescent="0.25">
      <c r="A3099">
        <v>155417</v>
      </c>
      <c r="B3099" t="s">
        <v>841</v>
      </c>
      <c r="C3099" s="47" t="s">
        <v>9843</v>
      </c>
    </row>
    <row r="3100" spans="1:3" x14ac:dyDescent="0.25">
      <c r="A3100">
        <v>155418</v>
      </c>
      <c r="B3100" t="s">
        <v>9844</v>
      </c>
      <c r="C3100" s="47" t="s">
        <v>9845</v>
      </c>
    </row>
    <row r="3101" spans="1:3" x14ac:dyDescent="0.25">
      <c r="A3101">
        <v>155419</v>
      </c>
      <c r="B3101" t="s">
        <v>9846</v>
      </c>
      <c r="C3101" s="47" t="s">
        <v>9847</v>
      </c>
    </row>
    <row r="3102" spans="1:3" x14ac:dyDescent="0.25">
      <c r="A3102">
        <v>155420</v>
      </c>
      <c r="B3102" t="s">
        <v>9848</v>
      </c>
      <c r="C3102" s="47" t="s">
        <v>9849</v>
      </c>
    </row>
    <row r="3103" spans="1:3" x14ac:dyDescent="0.25">
      <c r="A3103">
        <v>155421</v>
      </c>
      <c r="B3103" t="s">
        <v>9850</v>
      </c>
      <c r="C3103" s="47" t="s">
        <v>9851</v>
      </c>
    </row>
    <row r="3104" spans="1:3" x14ac:dyDescent="0.25">
      <c r="A3104">
        <v>155422</v>
      </c>
      <c r="B3104" t="s">
        <v>9852</v>
      </c>
      <c r="C3104" s="47" t="s">
        <v>9853</v>
      </c>
    </row>
    <row r="3105" spans="1:3" x14ac:dyDescent="0.25">
      <c r="A3105">
        <v>155423</v>
      </c>
      <c r="B3105" t="s">
        <v>9854</v>
      </c>
      <c r="C3105" s="47" t="s">
        <v>9855</v>
      </c>
    </row>
    <row r="3106" spans="1:3" x14ac:dyDescent="0.25">
      <c r="A3106">
        <v>155424</v>
      </c>
      <c r="B3106" t="s">
        <v>9856</v>
      </c>
      <c r="C3106" s="47" t="s">
        <v>9857</v>
      </c>
    </row>
    <row r="3107" spans="1:3" x14ac:dyDescent="0.25">
      <c r="A3107">
        <v>155425</v>
      </c>
      <c r="B3107" t="s">
        <v>9858</v>
      </c>
      <c r="C3107" s="47" t="s">
        <v>9859</v>
      </c>
    </row>
    <row r="3108" spans="1:3" x14ac:dyDescent="0.25">
      <c r="A3108">
        <v>155426</v>
      </c>
      <c r="B3108" t="s">
        <v>9860</v>
      </c>
      <c r="C3108" s="47" t="s">
        <v>9861</v>
      </c>
    </row>
    <row r="3109" spans="1:3" x14ac:dyDescent="0.25">
      <c r="A3109">
        <v>155427</v>
      </c>
      <c r="B3109" t="s">
        <v>9862</v>
      </c>
      <c r="C3109" s="47" t="s">
        <v>9863</v>
      </c>
    </row>
    <row r="3110" spans="1:3" x14ac:dyDescent="0.25">
      <c r="A3110">
        <v>155428</v>
      </c>
      <c r="B3110" t="s">
        <v>9864</v>
      </c>
      <c r="C3110" s="47" t="s">
        <v>9865</v>
      </c>
    </row>
    <row r="3111" spans="1:3" x14ac:dyDescent="0.25">
      <c r="A3111">
        <v>155429</v>
      </c>
      <c r="B3111" t="s">
        <v>9866</v>
      </c>
      <c r="C3111" s="47" t="s">
        <v>9867</v>
      </c>
    </row>
    <row r="3112" spans="1:3" x14ac:dyDescent="0.25">
      <c r="A3112">
        <v>155430</v>
      </c>
      <c r="B3112" t="s">
        <v>9868</v>
      </c>
      <c r="C3112" s="47" t="s">
        <v>9869</v>
      </c>
    </row>
    <row r="3113" spans="1:3" x14ac:dyDescent="0.25">
      <c r="A3113">
        <v>155431</v>
      </c>
      <c r="B3113" t="s">
        <v>9870</v>
      </c>
      <c r="C3113" s="47" t="s">
        <v>9871</v>
      </c>
    </row>
    <row r="3114" spans="1:3" x14ac:dyDescent="0.25">
      <c r="A3114">
        <v>155432</v>
      </c>
      <c r="B3114" t="s">
        <v>9872</v>
      </c>
      <c r="C3114" s="47" t="s">
        <v>9873</v>
      </c>
    </row>
    <row r="3115" spans="1:3" x14ac:dyDescent="0.25">
      <c r="A3115">
        <v>155433</v>
      </c>
      <c r="B3115" t="s">
        <v>1260</v>
      </c>
      <c r="C3115" s="47" t="s">
        <v>9874</v>
      </c>
    </row>
    <row r="3116" spans="1:3" x14ac:dyDescent="0.25">
      <c r="A3116">
        <v>155434</v>
      </c>
      <c r="B3116" t="s">
        <v>9875</v>
      </c>
      <c r="C3116" s="47" t="s">
        <v>9876</v>
      </c>
    </row>
    <row r="3117" spans="1:3" x14ac:dyDescent="0.25">
      <c r="A3117">
        <v>155435</v>
      </c>
      <c r="B3117" t="s">
        <v>9877</v>
      </c>
      <c r="C3117" s="47" t="s">
        <v>9878</v>
      </c>
    </row>
    <row r="3118" spans="1:3" x14ac:dyDescent="0.25">
      <c r="A3118">
        <v>155436</v>
      </c>
      <c r="B3118" t="s">
        <v>9879</v>
      </c>
      <c r="C3118" s="47" t="s">
        <v>9880</v>
      </c>
    </row>
    <row r="3119" spans="1:3" x14ac:dyDescent="0.25">
      <c r="A3119">
        <v>155437</v>
      </c>
      <c r="B3119" t="s">
        <v>9881</v>
      </c>
      <c r="C3119" s="47" t="s">
        <v>9882</v>
      </c>
    </row>
    <row r="3120" spans="1:3" x14ac:dyDescent="0.25">
      <c r="A3120">
        <v>155438</v>
      </c>
      <c r="B3120" t="s">
        <v>9883</v>
      </c>
      <c r="C3120" s="47" t="s">
        <v>9884</v>
      </c>
    </row>
    <row r="3121" spans="1:3" x14ac:dyDescent="0.25">
      <c r="A3121">
        <v>155439</v>
      </c>
      <c r="B3121" t="s">
        <v>9885</v>
      </c>
      <c r="C3121" s="47" t="s">
        <v>9886</v>
      </c>
    </row>
    <row r="3122" spans="1:3" x14ac:dyDescent="0.25">
      <c r="A3122">
        <v>155440</v>
      </c>
      <c r="B3122" t="s">
        <v>9887</v>
      </c>
      <c r="C3122" s="47" t="s">
        <v>9888</v>
      </c>
    </row>
    <row r="3123" spans="1:3" x14ac:dyDescent="0.25">
      <c r="A3123">
        <v>155441</v>
      </c>
      <c r="B3123" t="s">
        <v>9889</v>
      </c>
      <c r="C3123" s="47" t="s">
        <v>9890</v>
      </c>
    </row>
    <row r="3124" spans="1:3" x14ac:dyDescent="0.25">
      <c r="A3124">
        <v>155442</v>
      </c>
      <c r="B3124" t="s">
        <v>9891</v>
      </c>
      <c r="C3124" s="47" t="s">
        <v>9892</v>
      </c>
    </row>
    <row r="3125" spans="1:3" x14ac:dyDescent="0.25">
      <c r="A3125">
        <v>155443</v>
      </c>
      <c r="B3125" t="s">
        <v>9893</v>
      </c>
      <c r="C3125" s="47" t="s">
        <v>9894</v>
      </c>
    </row>
    <row r="3126" spans="1:3" x14ac:dyDescent="0.25">
      <c r="A3126">
        <v>155444</v>
      </c>
      <c r="B3126" t="s">
        <v>9895</v>
      </c>
      <c r="C3126" s="47" t="s">
        <v>9896</v>
      </c>
    </row>
    <row r="3127" spans="1:3" x14ac:dyDescent="0.25">
      <c r="A3127">
        <v>155445</v>
      </c>
      <c r="B3127" t="s">
        <v>9897</v>
      </c>
      <c r="C3127" s="47" t="s">
        <v>9898</v>
      </c>
    </row>
    <row r="3128" spans="1:3" x14ac:dyDescent="0.25">
      <c r="A3128">
        <v>155446</v>
      </c>
      <c r="B3128" t="s">
        <v>9899</v>
      </c>
      <c r="C3128" s="47" t="s">
        <v>9900</v>
      </c>
    </row>
    <row r="3129" spans="1:3" x14ac:dyDescent="0.25">
      <c r="A3129">
        <v>155447</v>
      </c>
      <c r="B3129" t="s">
        <v>9901</v>
      </c>
      <c r="C3129" s="47" t="s">
        <v>9902</v>
      </c>
    </row>
    <row r="3130" spans="1:3" x14ac:dyDescent="0.25">
      <c r="A3130">
        <v>155448</v>
      </c>
      <c r="B3130" t="s">
        <v>9903</v>
      </c>
      <c r="C3130" s="47" t="s">
        <v>9904</v>
      </c>
    </row>
    <row r="3131" spans="1:3" x14ac:dyDescent="0.25">
      <c r="A3131">
        <v>155449</v>
      </c>
      <c r="B3131" t="s">
        <v>9905</v>
      </c>
      <c r="C3131" s="47" t="s">
        <v>9906</v>
      </c>
    </row>
    <row r="3132" spans="1:3" x14ac:dyDescent="0.25">
      <c r="A3132">
        <v>155450</v>
      </c>
      <c r="B3132" t="s">
        <v>9907</v>
      </c>
      <c r="C3132" s="47" t="s">
        <v>9908</v>
      </c>
    </row>
    <row r="3133" spans="1:3" x14ac:dyDescent="0.25">
      <c r="A3133">
        <v>155451</v>
      </c>
      <c r="B3133" t="s">
        <v>9909</v>
      </c>
      <c r="C3133" s="47" t="s">
        <v>9910</v>
      </c>
    </row>
    <row r="3134" spans="1:3" x14ac:dyDescent="0.25">
      <c r="A3134">
        <v>155452</v>
      </c>
      <c r="B3134" t="s">
        <v>9911</v>
      </c>
      <c r="C3134" s="47" t="s">
        <v>9912</v>
      </c>
    </row>
    <row r="3135" spans="1:3" x14ac:dyDescent="0.25">
      <c r="A3135">
        <v>155453</v>
      </c>
      <c r="B3135" t="s">
        <v>9913</v>
      </c>
      <c r="C3135" s="47" t="s">
        <v>9914</v>
      </c>
    </row>
    <row r="3136" spans="1:3" x14ac:dyDescent="0.25">
      <c r="A3136">
        <v>155454</v>
      </c>
      <c r="B3136" t="s">
        <v>9915</v>
      </c>
      <c r="C3136" s="47" t="s">
        <v>9916</v>
      </c>
    </row>
    <row r="3137" spans="1:3" x14ac:dyDescent="0.25">
      <c r="A3137">
        <v>155455</v>
      </c>
      <c r="B3137" t="s">
        <v>9917</v>
      </c>
      <c r="C3137" s="47" t="s">
        <v>9918</v>
      </c>
    </row>
    <row r="3138" spans="1:3" x14ac:dyDescent="0.25">
      <c r="A3138">
        <v>155456</v>
      </c>
      <c r="B3138" t="s">
        <v>1024</v>
      </c>
      <c r="C3138" s="47" t="s">
        <v>9919</v>
      </c>
    </row>
    <row r="3139" spans="1:3" x14ac:dyDescent="0.25">
      <c r="A3139">
        <v>155457</v>
      </c>
      <c r="B3139" t="s">
        <v>9920</v>
      </c>
      <c r="C3139" s="47" t="s">
        <v>9921</v>
      </c>
    </row>
    <row r="3140" spans="1:3" x14ac:dyDescent="0.25">
      <c r="A3140">
        <v>155458</v>
      </c>
      <c r="B3140" t="s">
        <v>9922</v>
      </c>
      <c r="C3140" s="47" t="s">
        <v>9923</v>
      </c>
    </row>
    <row r="3141" spans="1:3" x14ac:dyDescent="0.25">
      <c r="A3141">
        <v>155459</v>
      </c>
      <c r="B3141" t="s">
        <v>9924</v>
      </c>
      <c r="C3141" s="47" t="s">
        <v>9925</v>
      </c>
    </row>
    <row r="3142" spans="1:3" x14ac:dyDescent="0.25">
      <c r="A3142">
        <v>155460</v>
      </c>
      <c r="B3142" t="s">
        <v>9926</v>
      </c>
      <c r="C3142" s="47" t="s">
        <v>9927</v>
      </c>
    </row>
    <row r="3143" spans="1:3" x14ac:dyDescent="0.25">
      <c r="A3143">
        <v>155461</v>
      </c>
      <c r="B3143" t="s">
        <v>9928</v>
      </c>
      <c r="C3143" s="47" t="s">
        <v>9929</v>
      </c>
    </row>
    <row r="3144" spans="1:3" x14ac:dyDescent="0.25">
      <c r="A3144">
        <v>155462</v>
      </c>
      <c r="B3144" t="s">
        <v>9930</v>
      </c>
      <c r="C3144" s="47" t="s">
        <v>9931</v>
      </c>
    </row>
    <row r="3145" spans="1:3" x14ac:dyDescent="0.25">
      <c r="A3145">
        <v>155463</v>
      </c>
      <c r="B3145" t="s">
        <v>9932</v>
      </c>
      <c r="C3145" s="47" t="s">
        <v>9933</v>
      </c>
    </row>
    <row r="3146" spans="1:3" x14ac:dyDescent="0.25">
      <c r="A3146">
        <v>155464</v>
      </c>
      <c r="B3146" t="s">
        <v>9934</v>
      </c>
      <c r="C3146" s="47" t="s">
        <v>9935</v>
      </c>
    </row>
    <row r="3147" spans="1:3" x14ac:dyDescent="0.25">
      <c r="A3147">
        <v>155465</v>
      </c>
      <c r="B3147" t="s">
        <v>9936</v>
      </c>
      <c r="C3147" s="47" t="s">
        <v>9937</v>
      </c>
    </row>
    <row r="3148" spans="1:3" x14ac:dyDescent="0.25">
      <c r="A3148">
        <v>155466</v>
      </c>
      <c r="B3148" t="s">
        <v>1449</v>
      </c>
      <c r="C3148" s="47" t="s">
        <v>9938</v>
      </c>
    </row>
    <row r="3149" spans="1:3" x14ac:dyDescent="0.25">
      <c r="A3149">
        <v>155467</v>
      </c>
      <c r="B3149" t="s">
        <v>805</v>
      </c>
      <c r="C3149" s="47" t="s">
        <v>9939</v>
      </c>
    </row>
    <row r="3150" spans="1:3" x14ac:dyDescent="0.25">
      <c r="A3150">
        <v>155468</v>
      </c>
      <c r="B3150" t="s">
        <v>9940</v>
      </c>
      <c r="C3150" s="47" t="s">
        <v>9941</v>
      </c>
    </row>
    <row r="3151" spans="1:3" x14ac:dyDescent="0.25">
      <c r="A3151">
        <v>155469</v>
      </c>
      <c r="B3151" t="s">
        <v>1610</v>
      </c>
      <c r="C3151" s="47" t="s">
        <v>9942</v>
      </c>
    </row>
    <row r="3152" spans="1:3" x14ac:dyDescent="0.25">
      <c r="A3152">
        <v>155470</v>
      </c>
      <c r="B3152" t="s">
        <v>9943</v>
      </c>
      <c r="C3152" s="47" t="s">
        <v>9944</v>
      </c>
    </row>
    <row r="3153" spans="1:3" x14ac:dyDescent="0.25">
      <c r="A3153">
        <v>155471</v>
      </c>
      <c r="B3153" t="s">
        <v>238</v>
      </c>
      <c r="C3153" s="47" t="s">
        <v>9945</v>
      </c>
    </row>
    <row r="3154" spans="1:3" x14ac:dyDescent="0.25">
      <c r="A3154">
        <v>155472</v>
      </c>
      <c r="B3154" t="s">
        <v>9946</v>
      </c>
      <c r="C3154" s="47" t="s">
        <v>9947</v>
      </c>
    </row>
    <row r="3155" spans="1:3" x14ac:dyDescent="0.25">
      <c r="A3155">
        <v>155473</v>
      </c>
      <c r="B3155" t="s">
        <v>1232</v>
      </c>
      <c r="C3155" s="47" t="s">
        <v>9948</v>
      </c>
    </row>
    <row r="3156" spans="1:3" x14ac:dyDescent="0.25">
      <c r="A3156">
        <v>155474</v>
      </c>
      <c r="B3156" t="s">
        <v>9949</v>
      </c>
      <c r="C3156" s="47" t="s">
        <v>9950</v>
      </c>
    </row>
    <row r="3157" spans="1:3" x14ac:dyDescent="0.25">
      <c r="A3157">
        <v>155475</v>
      </c>
      <c r="B3157" t="s">
        <v>9951</v>
      </c>
      <c r="C3157" s="47" t="s">
        <v>9952</v>
      </c>
    </row>
    <row r="3158" spans="1:3" x14ac:dyDescent="0.25">
      <c r="A3158">
        <v>155476</v>
      </c>
      <c r="B3158" t="s">
        <v>9953</v>
      </c>
      <c r="C3158" s="47" t="s">
        <v>9954</v>
      </c>
    </row>
    <row r="3159" spans="1:3" x14ac:dyDescent="0.25">
      <c r="A3159">
        <v>155477</v>
      </c>
      <c r="B3159" t="s">
        <v>9955</v>
      </c>
      <c r="C3159" s="47" t="s">
        <v>9956</v>
      </c>
    </row>
    <row r="3160" spans="1:3" x14ac:dyDescent="0.25">
      <c r="A3160">
        <v>155478</v>
      </c>
      <c r="B3160" t="s">
        <v>9957</v>
      </c>
      <c r="C3160" s="47" t="s">
        <v>9958</v>
      </c>
    </row>
    <row r="3161" spans="1:3" x14ac:dyDescent="0.25">
      <c r="A3161">
        <v>155479</v>
      </c>
      <c r="B3161" t="s">
        <v>9959</v>
      </c>
      <c r="C3161" s="47" t="s">
        <v>9960</v>
      </c>
    </row>
    <row r="3162" spans="1:3" x14ac:dyDescent="0.25">
      <c r="A3162">
        <v>155480</v>
      </c>
      <c r="B3162" t="s">
        <v>9961</v>
      </c>
      <c r="C3162" s="47" t="s">
        <v>9962</v>
      </c>
    </row>
    <row r="3163" spans="1:3" x14ac:dyDescent="0.25">
      <c r="A3163">
        <v>155481</v>
      </c>
      <c r="B3163" t="s">
        <v>9963</v>
      </c>
      <c r="C3163" s="47" t="s">
        <v>9964</v>
      </c>
    </row>
    <row r="3164" spans="1:3" x14ac:dyDescent="0.25">
      <c r="A3164">
        <v>155482</v>
      </c>
      <c r="B3164" t="s">
        <v>9965</v>
      </c>
      <c r="C3164" s="47" t="s">
        <v>9966</v>
      </c>
    </row>
    <row r="3165" spans="1:3" x14ac:dyDescent="0.25">
      <c r="A3165">
        <v>155483</v>
      </c>
      <c r="B3165" t="s">
        <v>9967</v>
      </c>
      <c r="C3165" s="47" t="s">
        <v>9968</v>
      </c>
    </row>
    <row r="3166" spans="1:3" x14ac:dyDescent="0.25">
      <c r="A3166">
        <v>155484</v>
      </c>
      <c r="B3166" t="s">
        <v>9969</v>
      </c>
      <c r="C3166" s="47" t="s">
        <v>9970</v>
      </c>
    </row>
    <row r="3167" spans="1:3" x14ac:dyDescent="0.25">
      <c r="A3167">
        <v>155485</v>
      </c>
      <c r="B3167" t="s">
        <v>9971</v>
      </c>
      <c r="C3167" s="47" t="s">
        <v>9972</v>
      </c>
    </row>
    <row r="3168" spans="1:3" x14ac:dyDescent="0.25">
      <c r="A3168">
        <v>155486</v>
      </c>
      <c r="B3168" t="s">
        <v>9973</v>
      </c>
      <c r="C3168" s="47" t="s">
        <v>9974</v>
      </c>
    </row>
    <row r="3169" spans="1:3" x14ac:dyDescent="0.25">
      <c r="A3169">
        <v>155487</v>
      </c>
      <c r="B3169" t="s">
        <v>9975</v>
      </c>
      <c r="C3169" s="47" t="s">
        <v>9976</v>
      </c>
    </row>
    <row r="3170" spans="1:3" x14ac:dyDescent="0.25">
      <c r="A3170">
        <v>155488</v>
      </c>
      <c r="B3170" t="s">
        <v>9977</v>
      </c>
      <c r="C3170" s="47" t="s">
        <v>9978</v>
      </c>
    </row>
    <row r="3171" spans="1:3" x14ac:dyDescent="0.25">
      <c r="A3171">
        <v>155489</v>
      </c>
      <c r="B3171" t="s">
        <v>9979</v>
      </c>
      <c r="C3171" s="47" t="s">
        <v>9980</v>
      </c>
    </row>
    <row r="3172" spans="1:3" x14ac:dyDescent="0.25">
      <c r="A3172">
        <v>155490</v>
      </c>
      <c r="B3172" t="s">
        <v>9981</v>
      </c>
      <c r="C3172" s="47" t="s">
        <v>9982</v>
      </c>
    </row>
    <row r="3173" spans="1:3" x14ac:dyDescent="0.25">
      <c r="A3173">
        <v>155491</v>
      </c>
      <c r="B3173" t="s">
        <v>9983</v>
      </c>
      <c r="C3173" s="47" t="s">
        <v>9984</v>
      </c>
    </row>
    <row r="3174" spans="1:3" x14ac:dyDescent="0.25">
      <c r="A3174">
        <v>155492</v>
      </c>
      <c r="B3174" t="s">
        <v>9985</v>
      </c>
      <c r="C3174" s="47" t="s">
        <v>9986</v>
      </c>
    </row>
    <row r="3175" spans="1:3" x14ac:dyDescent="0.25">
      <c r="A3175">
        <v>155493</v>
      </c>
      <c r="B3175" t="s">
        <v>9987</v>
      </c>
      <c r="C3175" s="47" t="s">
        <v>9988</v>
      </c>
    </row>
    <row r="3176" spans="1:3" x14ac:dyDescent="0.25">
      <c r="A3176">
        <v>155494</v>
      </c>
      <c r="B3176" t="s">
        <v>9989</v>
      </c>
      <c r="C3176" s="47" t="s">
        <v>9990</v>
      </c>
    </row>
    <row r="3177" spans="1:3" x14ac:dyDescent="0.25">
      <c r="A3177">
        <v>155495</v>
      </c>
      <c r="B3177" t="s">
        <v>9991</v>
      </c>
      <c r="C3177" s="47" t="s">
        <v>9992</v>
      </c>
    </row>
    <row r="3178" spans="1:3" x14ac:dyDescent="0.25">
      <c r="A3178">
        <v>155496</v>
      </c>
      <c r="B3178" t="s">
        <v>9993</v>
      </c>
      <c r="C3178" s="47" t="s">
        <v>9994</v>
      </c>
    </row>
    <row r="3179" spans="1:3" x14ac:dyDescent="0.25">
      <c r="A3179">
        <v>155497</v>
      </c>
      <c r="B3179" t="s">
        <v>9995</v>
      </c>
      <c r="C3179" s="47" t="s">
        <v>9996</v>
      </c>
    </row>
    <row r="3180" spans="1:3" x14ac:dyDescent="0.25">
      <c r="A3180">
        <v>155498</v>
      </c>
      <c r="B3180" t="s">
        <v>9997</v>
      </c>
      <c r="C3180" s="47" t="s">
        <v>9998</v>
      </c>
    </row>
    <row r="3181" spans="1:3" x14ac:dyDescent="0.25">
      <c r="A3181">
        <v>155499</v>
      </c>
      <c r="B3181" t="s">
        <v>9999</v>
      </c>
      <c r="C3181" s="47" t="s">
        <v>10000</v>
      </c>
    </row>
    <row r="3182" spans="1:3" x14ac:dyDescent="0.25">
      <c r="A3182">
        <v>155500</v>
      </c>
      <c r="B3182" t="s">
        <v>10001</v>
      </c>
      <c r="C3182" s="47" t="s">
        <v>10002</v>
      </c>
    </row>
    <row r="3183" spans="1:3" x14ac:dyDescent="0.25">
      <c r="A3183">
        <v>155501</v>
      </c>
      <c r="B3183" t="s">
        <v>10003</v>
      </c>
      <c r="C3183" s="47" t="s">
        <v>10004</v>
      </c>
    </row>
    <row r="3184" spans="1:3" x14ac:dyDescent="0.25">
      <c r="A3184">
        <v>155502</v>
      </c>
      <c r="B3184" t="s">
        <v>10005</v>
      </c>
      <c r="C3184" s="47" t="s">
        <v>10006</v>
      </c>
    </row>
    <row r="3185" spans="1:3" x14ac:dyDescent="0.25">
      <c r="A3185">
        <v>155503</v>
      </c>
      <c r="B3185" t="s">
        <v>10007</v>
      </c>
      <c r="C3185" s="47" t="s">
        <v>10008</v>
      </c>
    </row>
    <row r="3186" spans="1:3" x14ac:dyDescent="0.25">
      <c r="A3186">
        <v>155504</v>
      </c>
      <c r="B3186" t="s">
        <v>10009</v>
      </c>
      <c r="C3186" s="47" t="s">
        <v>10010</v>
      </c>
    </row>
    <row r="3187" spans="1:3" x14ac:dyDescent="0.25">
      <c r="A3187">
        <v>155505</v>
      </c>
      <c r="B3187" t="s">
        <v>10011</v>
      </c>
      <c r="C3187" s="47" t="s">
        <v>10012</v>
      </c>
    </row>
    <row r="3188" spans="1:3" x14ac:dyDescent="0.25">
      <c r="A3188">
        <v>155506</v>
      </c>
      <c r="B3188" t="s">
        <v>10013</v>
      </c>
      <c r="C3188" s="47" t="s">
        <v>10014</v>
      </c>
    </row>
    <row r="3189" spans="1:3" x14ac:dyDescent="0.25">
      <c r="A3189">
        <v>155507</v>
      </c>
      <c r="B3189" t="s">
        <v>10015</v>
      </c>
      <c r="C3189" s="47" t="s">
        <v>10016</v>
      </c>
    </row>
    <row r="3190" spans="1:3" x14ac:dyDescent="0.25">
      <c r="A3190">
        <v>155508</v>
      </c>
      <c r="B3190" t="s">
        <v>10017</v>
      </c>
      <c r="C3190" s="47" t="s">
        <v>10018</v>
      </c>
    </row>
    <row r="3191" spans="1:3" x14ac:dyDescent="0.25">
      <c r="A3191">
        <v>155509</v>
      </c>
      <c r="B3191" t="s">
        <v>10019</v>
      </c>
      <c r="C3191" s="47" t="s">
        <v>10020</v>
      </c>
    </row>
    <row r="3192" spans="1:3" x14ac:dyDescent="0.25">
      <c r="A3192">
        <v>155510</v>
      </c>
      <c r="B3192" t="s">
        <v>10021</v>
      </c>
      <c r="C3192" s="47" t="s">
        <v>10022</v>
      </c>
    </row>
    <row r="3193" spans="1:3" x14ac:dyDescent="0.25">
      <c r="A3193">
        <v>155511</v>
      </c>
      <c r="B3193" t="s">
        <v>10023</v>
      </c>
      <c r="C3193" s="47" t="s">
        <v>10024</v>
      </c>
    </row>
    <row r="3194" spans="1:3" x14ac:dyDescent="0.25">
      <c r="A3194">
        <v>155512</v>
      </c>
      <c r="B3194" t="s">
        <v>10025</v>
      </c>
      <c r="C3194" s="47" t="s">
        <v>10026</v>
      </c>
    </row>
    <row r="3195" spans="1:3" x14ac:dyDescent="0.25">
      <c r="A3195">
        <v>155513</v>
      </c>
      <c r="B3195" t="s">
        <v>10027</v>
      </c>
      <c r="C3195" s="47" t="s">
        <v>10028</v>
      </c>
    </row>
    <row r="3196" spans="1:3" x14ac:dyDescent="0.25">
      <c r="A3196">
        <v>155514</v>
      </c>
      <c r="B3196" t="s">
        <v>10029</v>
      </c>
      <c r="C3196" s="47" t="s">
        <v>10030</v>
      </c>
    </row>
    <row r="3197" spans="1:3" x14ac:dyDescent="0.25">
      <c r="A3197">
        <v>155515</v>
      </c>
      <c r="B3197" t="s">
        <v>10031</v>
      </c>
      <c r="C3197" s="47" t="s">
        <v>10032</v>
      </c>
    </row>
    <row r="3198" spans="1:3" x14ac:dyDescent="0.25">
      <c r="A3198">
        <v>155516</v>
      </c>
      <c r="B3198" t="s">
        <v>10033</v>
      </c>
      <c r="C3198" s="47" t="s">
        <v>10034</v>
      </c>
    </row>
    <row r="3199" spans="1:3" x14ac:dyDescent="0.25">
      <c r="A3199">
        <v>155517</v>
      </c>
      <c r="B3199" t="s">
        <v>10035</v>
      </c>
      <c r="C3199" s="47" t="s">
        <v>10036</v>
      </c>
    </row>
    <row r="3200" spans="1:3" x14ac:dyDescent="0.25">
      <c r="A3200">
        <v>155518</v>
      </c>
      <c r="B3200" t="s">
        <v>10037</v>
      </c>
      <c r="C3200" s="47" t="s">
        <v>10038</v>
      </c>
    </row>
    <row r="3201" spans="1:3" x14ac:dyDescent="0.25">
      <c r="A3201">
        <v>155519</v>
      </c>
      <c r="B3201" t="s">
        <v>10039</v>
      </c>
      <c r="C3201" s="47" t="s">
        <v>10040</v>
      </c>
    </row>
    <row r="3202" spans="1:3" x14ac:dyDescent="0.25">
      <c r="A3202">
        <v>155520</v>
      </c>
      <c r="B3202" t="s">
        <v>10041</v>
      </c>
      <c r="C3202" s="47" t="s">
        <v>10042</v>
      </c>
    </row>
    <row r="3203" spans="1:3" x14ac:dyDescent="0.25">
      <c r="A3203">
        <v>155521</v>
      </c>
      <c r="B3203" t="s">
        <v>10043</v>
      </c>
      <c r="C3203" s="47" t="s">
        <v>10044</v>
      </c>
    </row>
    <row r="3204" spans="1:3" x14ac:dyDescent="0.25">
      <c r="A3204">
        <v>155522</v>
      </c>
      <c r="B3204" t="s">
        <v>10045</v>
      </c>
      <c r="C3204" s="47" t="s">
        <v>10046</v>
      </c>
    </row>
    <row r="3205" spans="1:3" x14ac:dyDescent="0.25">
      <c r="A3205">
        <v>155523</v>
      </c>
      <c r="B3205" t="s">
        <v>10047</v>
      </c>
      <c r="C3205" s="47" t="s">
        <v>10048</v>
      </c>
    </row>
    <row r="3206" spans="1:3" x14ac:dyDescent="0.25">
      <c r="A3206">
        <v>155524</v>
      </c>
      <c r="B3206" t="s">
        <v>10049</v>
      </c>
      <c r="C3206" s="47" t="s">
        <v>10050</v>
      </c>
    </row>
    <row r="3207" spans="1:3" x14ac:dyDescent="0.25">
      <c r="A3207">
        <v>155525</v>
      </c>
      <c r="B3207" t="s">
        <v>10051</v>
      </c>
      <c r="C3207" s="47" t="s">
        <v>10052</v>
      </c>
    </row>
    <row r="3208" spans="1:3" x14ac:dyDescent="0.25">
      <c r="A3208">
        <v>155526</v>
      </c>
      <c r="B3208" t="s">
        <v>10053</v>
      </c>
      <c r="C3208" s="47" t="s">
        <v>10054</v>
      </c>
    </row>
    <row r="3209" spans="1:3" x14ac:dyDescent="0.25">
      <c r="A3209">
        <v>155527</v>
      </c>
      <c r="B3209" t="s">
        <v>10055</v>
      </c>
      <c r="C3209" s="47" t="s">
        <v>10056</v>
      </c>
    </row>
    <row r="3210" spans="1:3" x14ac:dyDescent="0.25">
      <c r="A3210">
        <v>155528</v>
      </c>
      <c r="B3210" t="s">
        <v>10057</v>
      </c>
      <c r="C3210" s="47" t="s">
        <v>10058</v>
      </c>
    </row>
    <row r="3211" spans="1:3" x14ac:dyDescent="0.25">
      <c r="A3211">
        <v>155529</v>
      </c>
      <c r="B3211" t="s">
        <v>10059</v>
      </c>
      <c r="C3211" s="47" t="s">
        <v>10060</v>
      </c>
    </row>
    <row r="3212" spans="1:3" x14ac:dyDescent="0.25">
      <c r="A3212">
        <v>155530</v>
      </c>
      <c r="B3212" t="s">
        <v>10061</v>
      </c>
      <c r="C3212" s="47" t="s">
        <v>10062</v>
      </c>
    </row>
    <row r="3213" spans="1:3" x14ac:dyDescent="0.25">
      <c r="A3213">
        <v>155531</v>
      </c>
      <c r="B3213" t="s">
        <v>10063</v>
      </c>
      <c r="C3213" s="47" t="s">
        <v>10064</v>
      </c>
    </row>
    <row r="3214" spans="1:3" x14ac:dyDescent="0.25">
      <c r="A3214">
        <v>155532</v>
      </c>
      <c r="B3214" t="s">
        <v>10065</v>
      </c>
      <c r="C3214" s="47" t="s">
        <v>10066</v>
      </c>
    </row>
    <row r="3215" spans="1:3" x14ac:dyDescent="0.25">
      <c r="A3215">
        <v>155533</v>
      </c>
      <c r="B3215" t="s">
        <v>10067</v>
      </c>
      <c r="C3215" s="47" t="s">
        <v>10068</v>
      </c>
    </row>
    <row r="3216" spans="1:3" x14ac:dyDescent="0.25">
      <c r="A3216">
        <v>155534</v>
      </c>
      <c r="B3216" t="s">
        <v>10069</v>
      </c>
      <c r="C3216" s="47" t="s">
        <v>10070</v>
      </c>
    </row>
    <row r="3217" spans="1:3" x14ac:dyDescent="0.25">
      <c r="A3217">
        <v>155535</v>
      </c>
      <c r="B3217" t="s">
        <v>10071</v>
      </c>
      <c r="C3217" s="47" t="s">
        <v>10072</v>
      </c>
    </row>
    <row r="3218" spans="1:3" x14ac:dyDescent="0.25">
      <c r="A3218">
        <v>155536</v>
      </c>
      <c r="B3218" t="s">
        <v>10073</v>
      </c>
      <c r="C3218" s="47" t="s">
        <v>10074</v>
      </c>
    </row>
    <row r="3219" spans="1:3" x14ac:dyDescent="0.25">
      <c r="A3219">
        <v>155537</v>
      </c>
      <c r="B3219" t="s">
        <v>10075</v>
      </c>
      <c r="C3219" s="47" t="s">
        <v>10076</v>
      </c>
    </row>
    <row r="3220" spans="1:3" x14ac:dyDescent="0.25">
      <c r="A3220">
        <v>155538</v>
      </c>
      <c r="B3220" t="s">
        <v>10077</v>
      </c>
      <c r="C3220" s="47" t="s">
        <v>10078</v>
      </c>
    </row>
    <row r="3221" spans="1:3" x14ac:dyDescent="0.25">
      <c r="A3221">
        <v>155539</v>
      </c>
      <c r="B3221" t="s">
        <v>10079</v>
      </c>
      <c r="C3221" s="47" t="s">
        <v>10080</v>
      </c>
    </row>
    <row r="3222" spans="1:3" x14ac:dyDescent="0.25">
      <c r="A3222">
        <v>155540</v>
      </c>
      <c r="B3222" t="s">
        <v>10081</v>
      </c>
      <c r="C3222" s="47" t="s">
        <v>10082</v>
      </c>
    </row>
    <row r="3223" spans="1:3" x14ac:dyDescent="0.25">
      <c r="A3223">
        <v>155541</v>
      </c>
      <c r="B3223" t="s">
        <v>10083</v>
      </c>
      <c r="C3223" s="47" t="s">
        <v>10084</v>
      </c>
    </row>
    <row r="3224" spans="1:3" x14ac:dyDescent="0.25">
      <c r="A3224">
        <v>155542</v>
      </c>
      <c r="B3224" t="s">
        <v>10085</v>
      </c>
      <c r="C3224" s="47" t="s">
        <v>10086</v>
      </c>
    </row>
    <row r="3225" spans="1:3" x14ac:dyDescent="0.25">
      <c r="A3225">
        <v>155543</v>
      </c>
      <c r="B3225" t="s">
        <v>10087</v>
      </c>
      <c r="C3225" s="47" t="s">
        <v>10088</v>
      </c>
    </row>
    <row r="3226" spans="1:3" x14ac:dyDescent="0.25">
      <c r="A3226">
        <v>155544</v>
      </c>
      <c r="B3226" t="s">
        <v>10089</v>
      </c>
      <c r="C3226" s="47" t="s">
        <v>10090</v>
      </c>
    </row>
    <row r="3227" spans="1:3" x14ac:dyDescent="0.25">
      <c r="A3227">
        <v>155545</v>
      </c>
      <c r="B3227" t="s">
        <v>10091</v>
      </c>
      <c r="C3227" s="47" t="s">
        <v>10092</v>
      </c>
    </row>
    <row r="3228" spans="1:3" x14ac:dyDescent="0.25">
      <c r="A3228">
        <v>155546</v>
      </c>
      <c r="B3228" t="s">
        <v>10093</v>
      </c>
      <c r="C3228" s="47" t="s">
        <v>10094</v>
      </c>
    </row>
    <row r="3229" spans="1:3" x14ac:dyDescent="0.25">
      <c r="A3229">
        <v>155547</v>
      </c>
      <c r="B3229" t="s">
        <v>1313</v>
      </c>
      <c r="C3229" s="47" t="s">
        <v>10095</v>
      </c>
    </row>
    <row r="3230" spans="1:3" x14ac:dyDescent="0.25">
      <c r="A3230">
        <v>155548</v>
      </c>
      <c r="B3230" t="s">
        <v>10096</v>
      </c>
      <c r="C3230" s="47" t="s">
        <v>10097</v>
      </c>
    </row>
    <row r="3231" spans="1:3" x14ac:dyDescent="0.25">
      <c r="A3231">
        <v>155549</v>
      </c>
      <c r="B3231" t="s">
        <v>10098</v>
      </c>
      <c r="C3231" s="47" t="s">
        <v>10099</v>
      </c>
    </row>
    <row r="3232" spans="1:3" x14ac:dyDescent="0.25">
      <c r="A3232">
        <v>155550</v>
      </c>
      <c r="B3232" t="s">
        <v>10100</v>
      </c>
      <c r="C3232" s="47" t="s">
        <v>10101</v>
      </c>
    </row>
    <row r="3233" spans="1:3" x14ac:dyDescent="0.25">
      <c r="A3233">
        <v>155551</v>
      </c>
      <c r="B3233" t="s">
        <v>10102</v>
      </c>
      <c r="C3233" s="47" t="s">
        <v>10103</v>
      </c>
    </row>
    <row r="3234" spans="1:3" x14ac:dyDescent="0.25">
      <c r="A3234">
        <v>155552</v>
      </c>
      <c r="B3234" t="s">
        <v>10104</v>
      </c>
      <c r="C3234" s="47" t="s">
        <v>10105</v>
      </c>
    </row>
    <row r="3235" spans="1:3" x14ac:dyDescent="0.25">
      <c r="A3235">
        <v>155553</v>
      </c>
      <c r="B3235" t="s">
        <v>10106</v>
      </c>
      <c r="C3235" s="47" t="s">
        <v>10107</v>
      </c>
    </row>
    <row r="3236" spans="1:3" x14ac:dyDescent="0.25">
      <c r="A3236">
        <v>155554</v>
      </c>
      <c r="B3236" t="s">
        <v>10108</v>
      </c>
      <c r="C3236" s="47" t="s">
        <v>10109</v>
      </c>
    </row>
    <row r="3237" spans="1:3" x14ac:dyDescent="0.25">
      <c r="A3237">
        <v>155555</v>
      </c>
      <c r="B3237" t="s">
        <v>10110</v>
      </c>
      <c r="C3237" s="47" t="s">
        <v>10111</v>
      </c>
    </row>
    <row r="3238" spans="1:3" x14ac:dyDescent="0.25">
      <c r="A3238">
        <v>155556</v>
      </c>
      <c r="B3238" t="s">
        <v>10112</v>
      </c>
      <c r="C3238" s="47" t="s">
        <v>10113</v>
      </c>
    </row>
    <row r="3239" spans="1:3" x14ac:dyDescent="0.25">
      <c r="A3239">
        <v>155557</v>
      </c>
      <c r="B3239" t="s">
        <v>10114</v>
      </c>
      <c r="C3239" s="47" t="s">
        <v>10115</v>
      </c>
    </row>
    <row r="3240" spans="1:3" x14ac:dyDescent="0.25">
      <c r="A3240">
        <v>155558</v>
      </c>
      <c r="B3240" t="s">
        <v>10116</v>
      </c>
      <c r="C3240" s="47" t="s">
        <v>10117</v>
      </c>
    </row>
    <row r="3241" spans="1:3" x14ac:dyDescent="0.25">
      <c r="A3241">
        <v>155559</v>
      </c>
      <c r="B3241" t="s">
        <v>10118</v>
      </c>
      <c r="C3241" s="47" t="s">
        <v>10119</v>
      </c>
    </row>
    <row r="3242" spans="1:3" x14ac:dyDescent="0.25">
      <c r="A3242">
        <v>155560</v>
      </c>
      <c r="B3242" t="s">
        <v>10120</v>
      </c>
      <c r="C3242" s="47" t="s">
        <v>10121</v>
      </c>
    </row>
    <row r="3243" spans="1:3" x14ac:dyDescent="0.25">
      <c r="A3243">
        <v>155561</v>
      </c>
      <c r="B3243" t="s">
        <v>10122</v>
      </c>
      <c r="C3243" s="47" t="s">
        <v>10123</v>
      </c>
    </row>
    <row r="3244" spans="1:3" x14ac:dyDescent="0.25">
      <c r="A3244">
        <v>155562</v>
      </c>
      <c r="B3244" t="s">
        <v>10124</v>
      </c>
      <c r="C3244" s="47" t="s">
        <v>10125</v>
      </c>
    </row>
    <row r="3245" spans="1:3" x14ac:dyDescent="0.25">
      <c r="A3245">
        <v>155563</v>
      </c>
      <c r="B3245" t="s">
        <v>10126</v>
      </c>
      <c r="C3245" s="47" t="s">
        <v>10127</v>
      </c>
    </row>
    <row r="3246" spans="1:3" x14ac:dyDescent="0.25">
      <c r="A3246">
        <v>155564</v>
      </c>
      <c r="B3246" t="s">
        <v>10128</v>
      </c>
      <c r="C3246" s="47" t="s">
        <v>10129</v>
      </c>
    </row>
    <row r="3247" spans="1:3" x14ac:dyDescent="0.25">
      <c r="A3247">
        <v>155565</v>
      </c>
      <c r="B3247" t="s">
        <v>10130</v>
      </c>
      <c r="C3247" s="47" t="s">
        <v>10131</v>
      </c>
    </row>
    <row r="3248" spans="1:3" x14ac:dyDescent="0.25">
      <c r="A3248">
        <v>155566</v>
      </c>
      <c r="B3248" t="s">
        <v>10132</v>
      </c>
      <c r="C3248" s="47" t="s">
        <v>10133</v>
      </c>
    </row>
    <row r="3249" spans="1:3" x14ac:dyDescent="0.25">
      <c r="A3249">
        <v>155567</v>
      </c>
      <c r="B3249" t="s">
        <v>10134</v>
      </c>
      <c r="C3249" s="47" t="s">
        <v>10135</v>
      </c>
    </row>
    <row r="3250" spans="1:3" x14ac:dyDescent="0.25">
      <c r="A3250">
        <v>155568</v>
      </c>
      <c r="B3250" t="s">
        <v>10136</v>
      </c>
      <c r="C3250" s="47" t="s">
        <v>10137</v>
      </c>
    </row>
    <row r="3251" spans="1:3" x14ac:dyDescent="0.25">
      <c r="A3251">
        <v>155569</v>
      </c>
      <c r="B3251" t="s">
        <v>10138</v>
      </c>
      <c r="C3251" s="47" t="s">
        <v>10139</v>
      </c>
    </row>
    <row r="3252" spans="1:3" x14ac:dyDescent="0.25">
      <c r="A3252">
        <v>155570</v>
      </c>
      <c r="B3252" t="s">
        <v>286</v>
      </c>
      <c r="C3252" s="47" t="s">
        <v>10140</v>
      </c>
    </row>
    <row r="3253" spans="1:3" x14ac:dyDescent="0.25">
      <c r="A3253">
        <v>155571</v>
      </c>
      <c r="B3253" t="s">
        <v>10141</v>
      </c>
      <c r="C3253" s="47" t="s">
        <v>10142</v>
      </c>
    </row>
    <row r="3254" spans="1:3" x14ac:dyDescent="0.25">
      <c r="A3254">
        <v>155572</v>
      </c>
      <c r="B3254" t="s">
        <v>10143</v>
      </c>
      <c r="C3254" s="47" t="s">
        <v>10144</v>
      </c>
    </row>
    <row r="3255" spans="1:3" x14ac:dyDescent="0.25">
      <c r="A3255">
        <v>155573</v>
      </c>
      <c r="B3255" t="s">
        <v>10145</v>
      </c>
      <c r="C3255" s="47" t="s">
        <v>10146</v>
      </c>
    </row>
    <row r="3256" spans="1:3" x14ac:dyDescent="0.25">
      <c r="A3256">
        <v>155574</v>
      </c>
      <c r="B3256" t="s">
        <v>1500</v>
      </c>
      <c r="C3256" s="47" t="s">
        <v>10147</v>
      </c>
    </row>
    <row r="3257" spans="1:3" x14ac:dyDescent="0.25">
      <c r="A3257">
        <v>155575</v>
      </c>
      <c r="B3257" t="s">
        <v>10148</v>
      </c>
      <c r="C3257" s="47" t="s">
        <v>10149</v>
      </c>
    </row>
    <row r="3258" spans="1:3" x14ac:dyDescent="0.25">
      <c r="A3258">
        <v>155576</v>
      </c>
      <c r="B3258" t="s">
        <v>10150</v>
      </c>
      <c r="C3258" s="47" t="s">
        <v>10151</v>
      </c>
    </row>
    <row r="3259" spans="1:3" x14ac:dyDescent="0.25">
      <c r="A3259">
        <v>155577</v>
      </c>
      <c r="B3259" t="s">
        <v>10152</v>
      </c>
      <c r="C3259" s="47" t="s">
        <v>10153</v>
      </c>
    </row>
    <row r="3260" spans="1:3" x14ac:dyDescent="0.25">
      <c r="A3260">
        <v>155578</v>
      </c>
      <c r="B3260" t="s">
        <v>10154</v>
      </c>
      <c r="C3260" s="47" t="s">
        <v>10155</v>
      </c>
    </row>
    <row r="3261" spans="1:3" x14ac:dyDescent="0.25">
      <c r="A3261">
        <v>155579</v>
      </c>
      <c r="B3261" t="s">
        <v>10156</v>
      </c>
      <c r="C3261" s="47" t="s">
        <v>10157</v>
      </c>
    </row>
    <row r="3262" spans="1:3" x14ac:dyDescent="0.25">
      <c r="A3262">
        <v>155580</v>
      </c>
      <c r="B3262" t="s">
        <v>10158</v>
      </c>
      <c r="C3262" s="47" t="s">
        <v>10159</v>
      </c>
    </row>
    <row r="3263" spans="1:3" x14ac:dyDescent="0.25">
      <c r="A3263">
        <v>155581</v>
      </c>
      <c r="B3263" t="s">
        <v>10160</v>
      </c>
      <c r="C3263" s="47" t="s">
        <v>10161</v>
      </c>
    </row>
    <row r="3264" spans="1:3" x14ac:dyDescent="0.25">
      <c r="A3264">
        <v>155582</v>
      </c>
      <c r="B3264" t="s">
        <v>10162</v>
      </c>
      <c r="C3264" s="47" t="s">
        <v>10163</v>
      </c>
    </row>
    <row r="3265" spans="1:3" x14ac:dyDescent="0.25">
      <c r="A3265">
        <v>155583</v>
      </c>
      <c r="B3265" t="s">
        <v>10164</v>
      </c>
      <c r="C3265" s="47" t="s">
        <v>10165</v>
      </c>
    </row>
    <row r="3266" spans="1:3" x14ac:dyDescent="0.25">
      <c r="A3266">
        <v>155584</v>
      </c>
      <c r="B3266" t="s">
        <v>10166</v>
      </c>
      <c r="C3266" s="47" t="s">
        <v>10167</v>
      </c>
    </row>
    <row r="3267" spans="1:3" x14ac:dyDescent="0.25">
      <c r="A3267">
        <v>155585</v>
      </c>
      <c r="B3267" t="s">
        <v>10168</v>
      </c>
      <c r="C3267" s="47" t="s">
        <v>10169</v>
      </c>
    </row>
    <row r="3268" spans="1:3" x14ac:dyDescent="0.25">
      <c r="A3268">
        <v>155586</v>
      </c>
      <c r="B3268" t="s">
        <v>212</v>
      </c>
      <c r="C3268" s="47" t="s">
        <v>10170</v>
      </c>
    </row>
    <row r="3269" spans="1:3" x14ac:dyDescent="0.25">
      <c r="A3269">
        <v>155587</v>
      </c>
      <c r="B3269" t="s">
        <v>10171</v>
      </c>
      <c r="C3269" s="47" t="s">
        <v>10172</v>
      </c>
    </row>
    <row r="3270" spans="1:3" x14ac:dyDescent="0.25">
      <c r="A3270">
        <v>155588</v>
      </c>
      <c r="B3270" t="s">
        <v>10173</v>
      </c>
      <c r="C3270" s="47" t="s">
        <v>10174</v>
      </c>
    </row>
    <row r="3271" spans="1:3" x14ac:dyDescent="0.25">
      <c r="A3271">
        <v>155589</v>
      </c>
      <c r="B3271" t="s">
        <v>10175</v>
      </c>
      <c r="C3271" s="47" t="s">
        <v>10176</v>
      </c>
    </row>
    <row r="3272" spans="1:3" x14ac:dyDescent="0.25">
      <c r="A3272">
        <v>155590</v>
      </c>
      <c r="B3272" t="s">
        <v>767</v>
      </c>
      <c r="C3272" s="47" t="s">
        <v>10177</v>
      </c>
    </row>
    <row r="3273" spans="1:3" x14ac:dyDescent="0.25">
      <c r="A3273">
        <v>155591</v>
      </c>
      <c r="B3273" t="s">
        <v>651</v>
      </c>
      <c r="C3273" s="47" t="s">
        <v>10178</v>
      </c>
    </row>
    <row r="3274" spans="1:3" x14ac:dyDescent="0.25">
      <c r="A3274">
        <v>155592</v>
      </c>
      <c r="B3274" t="s">
        <v>10179</v>
      </c>
      <c r="C3274" s="47" t="s">
        <v>10180</v>
      </c>
    </row>
    <row r="3275" spans="1:3" x14ac:dyDescent="0.25">
      <c r="A3275">
        <v>155593</v>
      </c>
      <c r="B3275" t="s">
        <v>10181</v>
      </c>
      <c r="C3275" s="47" t="s">
        <v>10182</v>
      </c>
    </row>
    <row r="3276" spans="1:3" x14ac:dyDescent="0.25">
      <c r="A3276">
        <v>155594</v>
      </c>
      <c r="B3276" t="s">
        <v>348</v>
      </c>
      <c r="C3276" s="47" t="s">
        <v>10183</v>
      </c>
    </row>
    <row r="3277" spans="1:3" x14ac:dyDescent="0.25">
      <c r="A3277">
        <v>155595</v>
      </c>
      <c r="B3277" t="s">
        <v>10184</v>
      </c>
      <c r="C3277" s="47" t="s">
        <v>10185</v>
      </c>
    </row>
    <row r="3278" spans="1:3" x14ac:dyDescent="0.25">
      <c r="A3278">
        <v>155596</v>
      </c>
      <c r="B3278" t="s">
        <v>10186</v>
      </c>
      <c r="C3278" s="47" t="s">
        <v>10187</v>
      </c>
    </row>
    <row r="3279" spans="1:3" x14ac:dyDescent="0.25">
      <c r="A3279">
        <v>155597</v>
      </c>
      <c r="B3279" t="s">
        <v>10188</v>
      </c>
      <c r="C3279" s="47" t="s">
        <v>10189</v>
      </c>
    </row>
    <row r="3280" spans="1:3" x14ac:dyDescent="0.25">
      <c r="A3280">
        <v>155598</v>
      </c>
      <c r="B3280" t="s">
        <v>10190</v>
      </c>
      <c r="C3280" s="47" t="s">
        <v>10191</v>
      </c>
    </row>
    <row r="3281" spans="1:3" x14ac:dyDescent="0.25">
      <c r="A3281">
        <v>155599</v>
      </c>
      <c r="B3281" t="s">
        <v>10192</v>
      </c>
      <c r="C3281" s="47" t="s">
        <v>10193</v>
      </c>
    </row>
    <row r="3282" spans="1:3" x14ac:dyDescent="0.25">
      <c r="A3282">
        <v>155600</v>
      </c>
      <c r="B3282" t="s">
        <v>10194</v>
      </c>
      <c r="C3282" s="47" t="s">
        <v>10195</v>
      </c>
    </row>
    <row r="3283" spans="1:3" x14ac:dyDescent="0.25">
      <c r="A3283">
        <v>155601</v>
      </c>
      <c r="B3283" t="s">
        <v>10196</v>
      </c>
      <c r="C3283" s="47" t="s">
        <v>10197</v>
      </c>
    </row>
    <row r="3284" spans="1:3" x14ac:dyDescent="0.25">
      <c r="A3284">
        <v>155602</v>
      </c>
      <c r="B3284" t="s">
        <v>10198</v>
      </c>
      <c r="C3284" s="47" t="s">
        <v>10199</v>
      </c>
    </row>
    <row r="3285" spans="1:3" x14ac:dyDescent="0.25">
      <c r="A3285">
        <v>155603</v>
      </c>
      <c r="B3285" t="s">
        <v>10200</v>
      </c>
      <c r="C3285" s="47" t="s">
        <v>10201</v>
      </c>
    </row>
    <row r="3286" spans="1:3" x14ac:dyDescent="0.25">
      <c r="A3286">
        <v>155604</v>
      </c>
      <c r="B3286" t="s">
        <v>10202</v>
      </c>
      <c r="C3286" s="47" t="s">
        <v>10203</v>
      </c>
    </row>
    <row r="3287" spans="1:3" x14ac:dyDescent="0.25">
      <c r="A3287">
        <v>155605</v>
      </c>
      <c r="B3287" t="s">
        <v>10204</v>
      </c>
      <c r="C3287" s="47" t="s">
        <v>10205</v>
      </c>
    </row>
    <row r="3288" spans="1:3" x14ac:dyDescent="0.25">
      <c r="A3288">
        <v>155606</v>
      </c>
      <c r="B3288" t="s">
        <v>10206</v>
      </c>
      <c r="C3288" s="47" t="s">
        <v>10207</v>
      </c>
    </row>
    <row r="3289" spans="1:3" x14ac:dyDescent="0.25">
      <c r="A3289">
        <v>155607</v>
      </c>
      <c r="B3289" t="s">
        <v>10208</v>
      </c>
      <c r="C3289" s="47" t="s">
        <v>10209</v>
      </c>
    </row>
    <row r="3290" spans="1:3" x14ac:dyDescent="0.25">
      <c r="A3290">
        <v>155608</v>
      </c>
      <c r="B3290" t="s">
        <v>10210</v>
      </c>
      <c r="C3290" s="47" t="s">
        <v>10211</v>
      </c>
    </row>
    <row r="3291" spans="1:3" x14ac:dyDescent="0.25">
      <c r="A3291">
        <v>155609</v>
      </c>
      <c r="B3291" t="s">
        <v>10212</v>
      </c>
      <c r="C3291" s="47" t="s">
        <v>10213</v>
      </c>
    </row>
    <row r="3292" spans="1:3" x14ac:dyDescent="0.25">
      <c r="A3292">
        <v>155610</v>
      </c>
      <c r="B3292" t="s">
        <v>10214</v>
      </c>
      <c r="C3292" s="47" t="s">
        <v>10215</v>
      </c>
    </row>
    <row r="3293" spans="1:3" x14ac:dyDescent="0.25">
      <c r="A3293">
        <v>155611</v>
      </c>
      <c r="B3293" t="s">
        <v>10216</v>
      </c>
      <c r="C3293" s="47" t="s">
        <v>10217</v>
      </c>
    </row>
    <row r="3294" spans="1:3" x14ac:dyDescent="0.25">
      <c r="A3294">
        <v>155612</v>
      </c>
      <c r="B3294" t="s">
        <v>10218</v>
      </c>
      <c r="C3294" s="47" t="s">
        <v>10219</v>
      </c>
    </row>
    <row r="3295" spans="1:3" x14ac:dyDescent="0.25">
      <c r="A3295">
        <v>155613</v>
      </c>
      <c r="B3295" t="s">
        <v>10220</v>
      </c>
      <c r="C3295" s="47" t="s">
        <v>10221</v>
      </c>
    </row>
    <row r="3296" spans="1:3" x14ac:dyDescent="0.25">
      <c r="A3296">
        <v>155614</v>
      </c>
      <c r="B3296" t="s">
        <v>10222</v>
      </c>
      <c r="C3296" s="47" t="s">
        <v>10223</v>
      </c>
    </row>
    <row r="3297" spans="1:3" x14ac:dyDescent="0.25">
      <c r="A3297">
        <v>155615</v>
      </c>
      <c r="B3297" t="s">
        <v>10224</v>
      </c>
      <c r="C3297" s="47" t="s">
        <v>10225</v>
      </c>
    </row>
    <row r="3298" spans="1:3" x14ac:dyDescent="0.25">
      <c r="A3298">
        <v>155616</v>
      </c>
      <c r="B3298" t="s">
        <v>10226</v>
      </c>
      <c r="C3298" s="47" t="s">
        <v>10227</v>
      </c>
    </row>
    <row r="3299" spans="1:3" x14ac:dyDescent="0.25">
      <c r="A3299">
        <v>155617</v>
      </c>
      <c r="B3299" t="s">
        <v>10228</v>
      </c>
      <c r="C3299" s="47" t="s">
        <v>10229</v>
      </c>
    </row>
    <row r="3300" spans="1:3" x14ac:dyDescent="0.25">
      <c r="A3300">
        <v>155618</v>
      </c>
      <c r="B3300" t="s">
        <v>10230</v>
      </c>
      <c r="C3300" s="47" t="s">
        <v>10231</v>
      </c>
    </row>
    <row r="3301" spans="1:3" x14ac:dyDescent="0.25">
      <c r="A3301">
        <v>155619</v>
      </c>
      <c r="B3301" t="s">
        <v>10232</v>
      </c>
      <c r="C3301" s="47" t="s">
        <v>10233</v>
      </c>
    </row>
    <row r="3302" spans="1:3" x14ac:dyDescent="0.25">
      <c r="A3302">
        <v>155620</v>
      </c>
      <c r="B3302" t="s">
        <v>10234</v>
      </c>
      <c r="C3302" s="47" t="s">
        <v>10235</v>
      </c>
    </row>
    <row r="3303" spans="1:3" x14ac:dyDescent="0.25">
      <c r="A3303">
        <v>155621</v>
      </c>
      <c r="B3303" t="s">
        <v>10236</v>
      </c>
      <c r="C3303" s="47" t="s">
        <v>10237</v>
      </c>
    </row>
    <row r="3304" spans="1:3" x14ac:dyDescent="0.25">
      <c r="A3304">
        <v>155622</v>
      </c>
      <c r="B3304" t="s">
        <v>10238</v>
      </c>
      <c r="C3304" s="47" t="s">
        <v>10239</v>
      </c>
    </row>
    <row r="3305" spans="1:3" x14ac:dyDescent="0.25">
      <c r="A3305">
        <v>155623</v>
      </c>
      <c r="B3305" t="s">
        <v>10240</v>
      </c>
      <c r="C3305" s="47" t="s">
        <v>10241</v>
      </c>
    </row>
    <row r="3306" spans="1:3" x14ac:dyDescent="0.25">
      <c r="A3306">
        <v>155624</v>
      </c>
      <c r="B3306" t="s">
        <v>10242</v>
      </c>
      <c r="C3306" s="47" t="s">
        <v>10243</v>
      </c>
    </row>
    <row r="3307" spans="1:3" x14ac:dyDescent="0.25">
      <c r="A3307">
        <v>155625</v>
      </c>
      <c r="B3307" t="s">
        <v>10244</v>
      </c>
      <c r="C3307" s="47" t="s">
        <v>10245</v>
      </c>
    </row>
    <row r="3308" spans="1:3" x14ac:dyDescent="0.25">
      <c r="A3308">
        <v>155626</v>
      </c>
      <c r="B3308" t="s">
        <v>10246</v>
      </c>
      <c r="C3308" s="47" t="s">
        <v>10247</v>
      </c>
    </row>
    <row r="3309" spans="1:3" x14ac:dyDescent="0.25">
      <c r="A3309">
        <v>155627</v>
      </c>
      <c r="B3309" t="s">
        <v>10248</v>
      </c>
      <c r="C3309" s="47" t="s">
        <v>10249</v>
      </c>
    </row>
    <row r="3310" spans="1:3" x14ac:dyDescent="0.25">
      <c r="A3310">
        <v>155628</v>
      </c>
      <c r="B3310" t="s">
        <v>10250</v>
      </c>
      <c r="C3310" s="47" t="s">
        <v>10251</v>
      </c>
    </row>
    <row r="3311" spans="1:3" x14ac:dyDescent="0.25">
      <c r="A3311">
        <v>155629</v>
      </c>
      <c r="B3311" t="s">
        <v>10252</v>
      </c>
      <c r="C3311" s="47" t="s">
        <v>10253</v>
      </c>
    </row>
    <row r="3312" spans="1:3" x14ac:dyDescent="0.25">
      <c r="A3312">
        <v>155630</v>
      </c>
      <c r="B3312" t="s">
        <v>10254</v>
      </c>
      <c r="C3312" s="47" t="s">
        <v>10255</v>
      </c>
    </row>
    <row r="3313" spans="1:3" x14ac:dyDescent="0.25">
      <c r="A3313">
        <v>155631</v>
      </c>
      <c r="B3313" t="s">
        <v>10256</v>
      </c>
      <c r="C3313" s="47" t="s">
        <v>10257</v>
      </c>
    </row>
    <row r="3314" spans="1:3" x14ac:dyDescent="0.25">
      <c r="A3314">
        <v>155632</v>
      </c>
      <c r="B3314" t="s">
        <v>10258</v>
      </c>
      <c r="C3314" s="47" t="s">
        <v>10259</v>
      </c>
    </row>
    <row r="3315" spans="1:3" x14ac:dyDescent="0.25">
      <c r="A3315">
        <v>155633</v>
      </c>
      <c r="B3315" t="s">
        <v>10260</v>
      </c>
      <c r="C3315" s="47" t="s">
        <v>10261</v>
      </c>
    </row>
    <row r="3316" spans="1:3" x14ac:dyDescent="0.25">
      <c r="A3316">
        <v>155634</v>
      </c>
      <c r="B3316" t="s">
        <v>826</v>
      </c>
      <c r="C3316" s="47" t="s">
        <v>10262</v>
      </c>
    </row>
    <row r="3317" spans="1:3" x14ac:dyDescent="0.25">
      <c r="A3317">
        <v>155635</v>
      </c>
      <c r="B3317" t="s">
        <v>10263</v>
      </c>
      <c r="C3317" s="47" t="s">
        <v>10264</v>
      </c>
    </row>
    <row r="3318" spans="1:3" x14ac:dyDescent="0.25">
      <c r="A3318">
        <v>155636</v>
      </c>
      <c r="B3318" t="s">
        <v>10265</v>
      </c>
      <c r="C3318" s="47" t="s">
        <v>10266</v>
      </c>
    </row>
    <row r="3319" spans="1:3" x14ac:dyDescent="0.25">
      <c r="A3319">
        <v>155637</v>
      </c>
      <c r="B3319" t="s">
        <v>10267</v>
      </c>
      <c r="C3319" s="47" t="s">
        <v>10268</v>
      </c>
    </row>
    <row r="3320" spans="1:3" x14ac:dyDescent="0.25">
      <c r="A3320">
        <v>155638</v>
      </c>
      <c r="B3320" t="s">
        <v>10269</v>
      </c>
      <c r="C3320" s="47" t="s">
        <v>10270</v>
      </c>
    </row>
    <row r="3321" spans="1:3" x14ac:dyDescent="0.25">
      <c r="A3321">
        <v>155639</v>
      </c>
      <c r="B3321" t="s">
        <v>10271</v>
      </c>
      <c r="C3321" s="47" t="s">
        <v>10272</v>
      </c>
    </row>
    <row r="3322" spans="1:3" x14ac:dyDescent="0.25">
      <c r="A3322">
        <v>155640</v>
      </c>
      <c r="B3322" t="s">
        <v>10273</v>
      </c>
      <c r="C3322" s="47" t="s">
        <v>10274</v>
      </c>
    </row>
    <row r="3323" spans="1:3" x14ac:dyDescent="0.25">
      <c r="A3323">
        <v>155641</v>
      </c>
      <c r="B3323" t="s">
        <v>10275</v>
      </c>
      <c r="C3323" s="47" t="s">
        <v>10276</v>
      </c>
    </row>
    <row r="3324" spans="1:3" x14ac:dyDescent="0.25">
      <c r="A3324">
        <v>155642</v>
      </c>
      <c r="B3324" t="s">
        <v>10277</v>
      </c>
      <c r="C3324" s="47" t="s">
        <v>10278</v>
      </c>
    </row>
    <row r="3325" spans="1:3" x14ac:dyDescent="0.25">
      <c r="A3325">
        <v>155643</v>
      </c>
      <c r="B3325" t="s">
        <v>10279</v>
      </c>
      <c r="C3325" s="47" t="s">
        <v>10280</v>
      </c>
    </row>
    <row r="3326" spans="1:3" x14ac:dyDescent="0.25">
      <c r="A3326">
        <v>155644</v>
      </c>
      <c r="B3326" t="s">
        <v>10281</v>
      </c>
      <c r="C3326" s="47" t="s">
        <v>10282</v>
      </c>
    </row>
    <row r="3327" spans="1:3" x14ac:dyDescent="0.25">
      <c r="A3327">
        <v>155645</v>
      </c>
      <c r="B3327" t="s">
        <v>10283</v>
      </c>
      <c r="C3327" s="47" t="s">
        <v>10284</v>
      </c>
    </row>
    <row r="3328" spans="1:3" x14ac:dyDescent="0.25">
      <c r="A3328">
        <v>155646</v>
      </c>
      <c r="B3328" t="s">
        <v>10285</v>
      </c>
      <c r="C3328" s="47" t="s">
        <v>10286</v>
      </c>
    </row>
    <row r="3329" spans="1:3" x14ac:dyDescent="0.25">
      <c r="A3329">
        <v>155647</v>
      </c>
      <c r="B3329" t="s">
        <v>10287</v>
      </c>
      <c r="C3329" s="47" t="s">
        <v>10288</v>
      </c>
    </row>
    <row r="3330" spans="1:3" x14ac:dyDescent="0.25">
      <c r="A3330">
        <v>155648</v>
      </c>
      <c r="B3330" t="s">
        <v>10289</v>
      </c>
      <c r="C3330" s="47" t="s">
        <v>10290</v>
      </c>
    </row>
    <row r="3331" spans="1:3" x14ac:dyDescent="0.25">
      <c r="A3331">
        <v>155649</v>
      </c>
      <c r="B3331" t="s">
        <v>10291</v>
      </c>
      <c r="C3331" s="47" t="s">
        <v>10292</v>
      </c>
    </row>
    <row r="3332" spans="1:3" x14ac:dyDescent="0.25">
      <c r="A3332">
        <v>155650</v>
      </c>
      <c r="B3332" t="s">
        <v>10293</v>
      </c>
      <c r="C3332" s="47" t="s">
        <v>10294</v>
      </c>
    </row>
    <row r="3333" spans="1:3" x14ac:dyDescent="0.25">
      <c r="A3333">
        <v>155651</v>
      </c>
      <c r="B3333" t="s">
        <v>10295</v>
      </c>
      <c r="C3333" s="47" t="s">
        <v>10296</v>
      </c>
    </row>
    <row r="3334" spans="1:3" x14ac:dyDescent="0.25">
      <c r="A3334">
        <v>155652</v>
      </c>
      <c r="B3334" t="s">
        <v>10297</v>
      </c>
      <c r="C3334" s="47" t="s">
        <v>10298</v>
      </c>
    </row>
    <row r="3335" spans="1:3" x14ac:dyDescent="0.25">
      <c r="A3335">
        <v>155653</v>
      </c>
      <c r="B3335" t="s">
        <v>10299</v>
      </c>
      <c r="C3335" s="47" t="s">
        <v>10300</v>
      </c>
    </row>
    <row r="3336" spans="1:3" x14ac:dyDescent="0.25">
      <c r="A3336">
        <v>155654</v>
      </c>
      <c r="B3336" t="s">
        <v>10301</v>
      </c>
      <c r="C3336" s="47" t="s">
        <v>10302</v>
      </c>
    </row>
    <row r="3337" spans="1:3" x14ac:dyDescent="0.25">
      <c r="A3337">
        <v>155655</v>
      </c>
      <c r="B3337" t="s">
        <v>10303</v>
      </c>
      <c r="C3337" s="47" t="s">
        <v>10304</v>
      </c>
    </row>
    <row r="3338" spans="1:3" x14ac:dyDescent="0.25">
      <c r="A3338">
        <v>155656</v>
      </c>
      <c r="B3338" t="s">
        <v>10305</v>
      </c>
      <c r="C3338" s="47" t="s">
        <v>10306</v>
      </c>
    </row>
    <row r="3339" spans="1:3" x14ac:dyDescent="0.25">
      <c r="A3339">
        <v>155657</v>
      </c>
      <c r="B3339" t="s">
        <v>10307</v>
      </c>
      <c r="C3339" s="47" t="s">
        <v>10308</v>
      </c>
    </row>
    <row r="3340" spans="1:3" x14ac:dyDescent="0.25">
      <c r="A3340">
        <v>155658</v>
      </c>
      <c r="B3340" t="s">
        <v>10309</v>
      </c>
      <c r="C3340" s="47" t="s">
        <v>10310</v>
      </c>
    </row>
    <row r="3341" spans="1:3" x14ac:dyDescent="0.25">
      <c r="A3341">
        <v>155659</v>
      </c>
      <c r="B3341" t="s">
        <v>10311</v>
      </c>
      <c r="C3341" s="47" t="s">
        <v>10312</v>
      </c>
    </row>
    <row r="3342" spans="1:3" x14ac:dyDescent="0.25">
      <c r="A3342">
        <v>155660</v>
      </c>
      <c r="B3342" t="s">
        <v>10313</v>
      </c>
      <c r="C3342" s="47" t="s">
        <v>10314</v>
      </c>
    </row>
    <row r="3343" spans="1:3" x14ac:dyDescent="0.25">
      <c r="A3343">
        <v>155661</v>
      </c>
      <c r="B3343" t="s">
        <v>10315</v>
      </c>
      <c r="C3343" s="47" t="s">
        <v>10316</v>
      </c>
    </row>
    <row r="3344" spans="1:3" x14ac:dyDescent="0.25">
      <c r="A3344">
        <v>155662</v>
      </c>
      <c r="B3344" t="s">
        <v>10317</v>
      </c>
      <c r="C3344" s="47" t="s">
        <v>10318</v>
      </c>
    </row>
    <row r="3345" spans="1:3" x14ac:dyDescent="0.25">
      <c r="A3345">
        <v>155663</v>
      </c>
      <c r="B3345" t="s">
        <v>10319</v>
      </c>
      <c r="C3345" s="47" t="s">
        <v>10320</v>
      </c>
    </row>
    <row r="3346" spans="1:3" x14ac:dyDescent="0.25">
      <c r="A3346">
        <v>155664</v>
      </c>
      <c r="B3346" t="s">
        <v>10321</v>
      </c>
      <c r="C3346" s="47" t="s">
        <v>10322</v>
      </c>
    </row>
    <row r="3347" spans="1:3" x14ac:dyDescent="0.25">
      <c r="A3347">
        <v>155665</v>
      </c>
      <c r="B3347" t="s">
        <v>10323</v>
      </c>
      <c r="C3347" s="47" t="s">
        <v>10324</v>
      </c>
    </row>
    <row r="3348" spans="1:3" x14ac:dyDescent="0.25">
      <c r="A3348">
        <v>155666</v>
      </c>
      <c r="B3348" t="s">
        <v>10325</v>
      </c>
      <c r="C3348" s="47" t="s">
        <v>10326</v>
      </c>
    </row>
    <row r="3349" spans="1:3" x14ac:dyDescent="0.25">
      <c r="A3349">
        <v>155667</v>
      </c>
      <c r="B3349" t="s">
        <v>10327</v>
      </c>
      <c r="C3349" s="47" t="s">
        <v>10328</v>
      </c>
    </row>
    <row r="3350" spans="1:3" x14ac:dyDescent="0.25">
      <c r="A3350">
        <v>155668</v>
      </c>
      <c r="B3350" t="s">
        <v>10329</v>
      </c>
      <c r="C3350" s="47" t="s">
        <v>10330</v>
      </c>
    </row>
    <row r="3351" spans="1:3" x14ac:dyDescent="0.25">
      <c r="A3351">
        <v>155669</v>
      </c>
      <c r="B3351" t="s">
        <v>10331</v>
      </c>
      <c r="C3351" s="47" t="s">
        <v>10332</v>
      </c>
    </row>
    <row r="3352" spans="1:3" x14ac:dyDescent="0.25">
      <c r="A3352">
        <v>155670</v>
      </c>
      <c r="B3352" t="s">
        <v>10333</v>
      </c>
      <c r="C3352" s="47" t="s">
        <v>10334</v>
      </c>
    </row>
    <row r="3353" spans="1:3" x14ac:dyDescent="0.25">
      <c r="A3353">
        <v>155671</v>
      </c>
      <c r="B3353" t="s">
        <v>10335</v>
      </c>
      <c r="C3353" s="47" t="s">
        <v>10336</v>
      </c>
    </row>
    <row r="3354" spans="1:3" x14ac:dyDescent="0.25">
      <c r="A3354">
        <v>155672</v>
      </c>
      <c r="B3354" t="s">
        <v>10337</v>
      </c>
      <c r="C3354" s="47" t="s">
        <v>10338</v>
      </c>
    </row>
    <row r="3355" spans="1:3" x14ac:dyDescent="0.25">
      <c r="A3355">
        <v>155673</v>
      </c>
      <c r="B3355" t="s">
        <v>10339</v>
      </c>
      <c r="C3355" s="47" t="s">
        <v>10340</v>
      </c>
    </row>
    <row r="3356" spans="1:3" x14ac:dyDescent="0.25">
      <c r="A3356">
        <v>155674</v>
      </c>
      <c r="B3356" t="s">
        <v>10341</v>
      </c>
      <c r="C3356" s="47" t="s">
        <v>10342</v>
      </c>
    </row>
    <row r="3357" spans="1:3" x14ac:dyDescent="0.25">
      <c r="A3357">
        <v>155675</v>
      </c>
      <c r="B3357" t="s">
        <v>10343</v>
      </c>
      <c r="C3357" s="47" t="s">
        <v>10344</v>
      </c>
    </row>
    <row r="3358" spans="1:3" x14ac:dyDescent="0.25">
      <c r="A3358">
        <v>155676</v>
      </c>
      <c r="B3358" t="s">
        <v>10345</v>
      </c>
      <c r="C3358" s="47" t="s">
        <v>10346</v>
      </c>
    </row>
    <row r="3359" spans="1:3" x14ac:dyDescent="0.25">
      <c r="A3359">
        <v>155677</v>
      </c>
      <c r="B3359" t="s">
        <v>10347</v>
      </c>
      <c r="C3359" s="47" t="s">
        <v>10348</v>
      </c>
    </row>
    <row r="3360" spans="1:3" x14ac:dyDescent="0.25">
      <c r="A3360">
        <v>155678</v>
      </c>
      <c r="B3360" t="s">
        <v>10349</v>
      </c>
      <c r="C3360" s="47" t="s">
        <v>10350</v>
      </c>
    </row>
    <row r="3361" spans="1:3" x14ac:dyDescent="0.25">
      <c r="A3361">
        <v>155679</v>
      </c>
      <c r="B3361" t="s">
        <v>10351</v>
      </c>
      <c r="C3361" s="47" t="s">
        <v>10352</v>
      </c>
    </row>
    <row r="3362" spans="1:3" x14ac:dyDescent="0.25">
      <c r="A3362">
        <v>155680</v>
      </c>
      <c r="B3362" t="s">
        <v>10353</v>
      </c>
      <c r="C3362" s="47" t="s">
        <v>10354</v>
      </c>
    </row>
    <row r="3363" spans="1:3" x14ac:dyDescent="0.25">
      <c r="A3363">
        <v>155681</v>
      </c>
      <c r="B3363" t="s">
        <v>10355</v>
      </c>
      <c r="C3363" s="47" t="s">
        <v>10356</v>
      </c>
    </row>
    <row r="3364" spans="1:3" x14ac:dyDescent="0.25">
      <c r="A3364">
        <v>155682</v>
      </c>
      <c r="B3364" t="s">
        <v>10357</v>
      </c>
      <c r="C3364" s="47" t="s">
        <v>10358</v>
      </c>
    </row>
    <row r="3365" spans="1:3" x14ac:dyDescent="0.25">
      <c r="A3365">
        <v>155683</v>
      </c>
      <c r="B3365" t="s">
        <v>10359</v>
      </c>
      <c r="C3365" s="47" t="s">
        <v>10360</v>
      </c>
    </row>
    <row r="3366" spans="1:3" x14ac:dyDescent="0.25">
      <c r="A3366">
        <v>155684</v>
      </c>
      <c r="B3366" t="s">
        <v>10361</v>
      </c>
      <c r="C3366" s="47" t="s">
        <v>10362</v>
      </c>
    </row>
    <row r="3367" spans="1:3" x14ac:dyDescent="0.25">
      <c r="A3367">
        <v>155685</v>
      </c>
      <c r="B3367" t="s">
        <v>10363</v>
      </c>
      <c r="C3367" s="47" t="s">
        <v>10364</v>
      </c>
    </row>
    <row r="3368" spans="1:3" x14ac:dyDescent="0.25">
      <c r="A3368">
        <v>155686</v>
      </c>
      <c r="B3368" t="s">
        <v>10365</v>
      </c>
      <c r="C3368" s="47" t="s">
        <v>10366</v>
      </c>
    </row>
    <row r="3369" spans="1:3" x14ac:dyDescent="0.25">
      <c r="A3369">
        <v>155687</v>
      </c>
      <c r="B3369" t="s">
        <v>10367</v>
      </c>
      <c r="C3369" s="47" t="s">
        <v>10368</v>
      </c>
    </row>
    <row r="3370" spans="1:3" x14ac:dyDescent="0.25">
      <c r="A3370">
        <v>155688</v>
      </c>
      <c r="B3370" t="s">
        <v>10369</v>
      </c>
      <c r="C3370" s="47" t="s">
        <v>10370</v>
      </c>
    </row>
    <row r="3371" spans="1:3" x14ac:dyDescent="0.25">
      <c r="A3371">
        <v>155689</v>
      </c>
      <c r="B3371" t="s">
        <v>10371</v>
      </c>
      <c r="C3371" s="47" t="s">
        <v>10372</v>
      </c>
    </row>
    <row r="3372" spans="1:3" x14ac:dyDescent="0.25">
      <c r="A3372">
        <v>155690</v>
      </c>
      <c r="B3372" t="s">
        <v>10373</v>
      </c>
      <c r="C3372" s="47" t="s">
        <v>10374</v>
      </c>
    </row>
    <row r="3373" spans="1:3" x14ac:dyDescent="0.25">
      <c r="A3373">
        <v>155691</v>
      </c>
      <c r="B3373" t="s">
        <v>10375</v>
      </c>
      <c r="C3373" s="47" t="s">
        <v>10376</v>
      </c>
    </row>
    <row r="3374" spans="1:3" x14ac:dyDescent="0.25">
      <c r="A3374">
        <v>155692</v>
      </c>
      <c r="B3374" t="s">
        <v>1472</v>
      </c>
      <c r="C3374" s="47" t="s">
        <v>10377</v>
      </c>
    </row>
    <row r="3375" spans="1:3" x14ac:dyDescent="0.25">
      <c r="A3375">
        <v>155693</v>
      </c>
      <c r="B3375" t="s">
        <v>10378</v>
      </c>
      <c r="C3375" s="47" t="s">
        <v>10379</v>
      </c>
    </row>
    <row r="3376" spans="1:3" x14ac:dyDescent="0.25">
      <c r="A3376">
        <v>155694</v>
      </c>
      <c r="B3376" t="s">
        <v>10380</v>
      </c>
      <c r="C3376" s="47" t="s">
        <v>10381</v>
      </c>
    </row>
    <row r="3377" spans="1:3" x14ac:dyDescent="0.25">
      <c r="A3377">
        <v>155695</v>
      </c>
      <c r="B3377" t="s">
        <v>10382</v>
      </c>
      <c r="C3377" s="47" t="s">
        <v>10383</v>
      </c>
    </row>
    <row r="3378" spans="1:3" x14ac:dyDescent="0.25">
      <c r="A3378">
        <v>155696</v>
      </c>
      <c r="B3378" t="s">
        <v>10384</v>
      </c>
      <c r="C3378" s="47" t="s">
        <v>10385</v>
      </c>
    </row>
    <row r="3379" spans="1:3" x14ac:dyDescent="0.25">
      <c r="A3379">
        <v>155697</v>
      </c>
      <c r="B3379" t="s">
        <v>10386</v>
      </c>
      <c r="C3379" s="47" t="s">
        <v>10387</v>
      </c>
    </row>
    <row r="3380" spans="1:3" x14ac:dyDescent="0.25">
      <c r="A3380">
        <v>155698</v>
      </c>
      <c r="B3380" t="s">
        <v>10388</v>
      </c>
      <c r="C3380" s="47" t="s">
        <v>10389</v>
      </c>
    </row>
    <row r="3381" spans="1:3" x14ac:dyDescent="0.25">
      <c r="A3381">
        <v>155699</v>
      </c>
      <c r="B3381" t="s">
        <v>10390</v>
      </c>
      <c r="C3381" s="47" t="s">
        <v>10391</v>
      </c>
    </row>
    <row r="3382" spans="1:3" x14ac:dyDescent="0.25">
      <c r="A3382">
        <v>155700</v>
      </c>
      <c r="B3382" t="s">
        <v>10392</v>
      </c>
      <c r="C3382" s="47" t="s">
        <v>10393</v>
      </c>
    </row>
    <row r="3383" spans="1:3" x14ac:dyDescent="0.25">
      <c r="A3383">
        <v>155701</v>
      </c>
      <c r="B3383" t="s">
        <v>10394</v>
      </c>
      <c r="C3383" s="47" t="s">
        <v>10395</v>
      </c>
    </row>
    <row r="3384" spans="1:3" x14ac:dyDescent="0.25">
      <c r="A3384">
        <v>155702</v>
      </c>
      <c r="B3384" t="s">
        <v>10396</v>
      </c>
      <c r="C3384" s="47" t="s">
        <v>10397</v>
      </c>
    </row>
    <row r="3385" spans="1:3" x14ac:dyDescent="0.25">
      <c r="A3385">
        <v>155703</v>
      </c>
      <c r="B3385" t="s">
        <v>10398</v>
      </c>
      <c r="C3385" s="47" t="s">
        <v>10399</v>
      </c>
    </row>
    <row r="3386" spans="1:3" x14ac:dyDescent="0.25">
      <c r="A3386">
        <v>155704</v>
      </c>
      <c r="B3386" t="s">
        <v>10400</v>
      </c>
      <c r="C3386" s="47" t="s">
        <v>10401</v>
      </c>
    </row>
    <row r="3387" spans="1:3" x14ac:dyDescent="0.25">
      <c r="A3387">
        <v>155705</v>
      </c>
      <c r="B3387" t="s">
        <v>10402</v>
      </c>
      <c r="C3387" s="47" t="s">
        <v>10403</v>
      </c>
    </row>
    <row r="3388" spans="1:3" x14ac:dyDescent="0.25">
      <c r="A3388">
        <v>155706</v>
      </c>
      <c r="B3388" t="s">
        <v>10404</v>
      </c>
      <c r="C3388" s="47" t="s">
        <v>10405</v>
      </c>
    </row>
    <row r="3389" spans="1:3" x14ac:dyDescent="0.25">
      <c r="A3389">
        <v>155707</v>
      </c>
      <c r="B3389" t="s">
        <v>10406</v>
      </c>
      <c r="C3389" s="47" t="s">
        <v>10407</v>
      </c>
    </row>
    <row r="3390" spans="1:3" x14ac:dyDescent="0.25">
      <c r="A3390">
        <v>155708</v>
      </c>
      <c r="B3390" t="s">
        <v>10408</v>
      </c>
      <c r="C3390" s="47" t="s">
        <v>10409</v>
      </c>
    </row>
    <row r="3391" spans="1:3" x14ac:dyDescent="0.25">
      <c r="A3391">
        <v>155709</v>
      </c>
      <c r="B3391" t="s">
        <v>10410</v>
      </c>
      <c r="C3391" s="47" t="s">
        <v>10411</v>
      </c>
    </row>
    <row r="3392" spans="1:3" x14ac:dyDescent="0.25">
      <c r="A3392">
        <v>155710</v>
      </c>
      <c r="B3392" t="s">
        <v>10412</v>
      </c>
      <c r="C3392" s="47" t="s">
        <v>10413</v>
      </c>
    </row>
    <row r="3393" spans="1:3" x14ac:dyDescent="0.25">
      <c r="A3393">
        <v>155711</v>
      </c>
      <c r="B3393" t="s">
        <v>10414</v>
      </c>
      <c r="C3393" s="47" t="s">
        <v>10415</v>
      </c>
    </row>
    <row r="3394" spans="1:3" x14ac:dyDescent="0.25">
      <c r="A3394">
        <v>155712</v>
      </c>
      <c r="B3394" t="s">
        <v>10416</v>
      </c>
      <c r="C3394" s="47" t="s">
        <v>10417</v>
      </c>
    </row>
    <row r="3395" spans="1:3" x14ac:dyDescent="0.25">
      <c r="A3395">
        <v>155713</v>
      </c>
      <c r="B3395" t="s">
        <v>10418</v>
      </c>
      <c r="C3395" s="47" t="s">
        <v>10419</v>
      </c>
    </row>
    <row r="3396" spans="1:3" x14ac:dyDescent="0.25">
      <c r="A3396">
        <v>155714</v>
      </c>
      <c r="B3396" t="s">
        <v>10420</v>
      </c>
      <c r="C3396" s="47" t="s">
        <v>10421</v>
      </c>
    </row>
    <row r="3397" spans="1:3" x14ac:dyDescent="0.25">
      <c r="A3397">
        <v>155715</v>
      </c>
      <c r="B3397" t="s">
        <v>10422</v>
      </c>
      <c r="C3397" s="47" t="s">
        <v>10423</v>
      </c>
    </row>
    <row r="3398" spans="1:3" x14ac:dyDescent="0.25">
      <c r="A3398">
        <v>155716</v>
      </c>
      <c r="B3398" t="s">
        <v>1143</v>
      </c>
      <c r="C3398" s="47" t="s">
        <v>10424</v>
      </c>
    </row>
    <row r="3399" spans="1:3" x14ac:dyDescent="0.25">
      <c r="A3399">
        <v>155717</v>
      </c>
      <c r="B3399" t="s">
        <v>10425</v>
      </c>
      <c r="C3399" s="47" t="s">
        <v>10426</v>
      </c>
    </row>
    <row r="3400" spans="1:3" x14ac:dyDescent="0.25">
      <c r="A3400">
        <v>155718</v>
      </c>
      <c r="B3400" t="s">
        <v>10427</v>
      </c>
      <c r="C3400" s="47" t="s">
        <v>10428</v>
      </c>
    </row>
    <row r="3401" spans="1:3" x14ac:dyDescent="0.25">
      <c r="A3401">
        <v>155719</v>
      </c>
      <c r="B3401" t="s">
        <v>10429</v>
      </c>
      <c r="C3401" s="47" t="s">
        <v>10430</v>
      </c>
    </row>
    <row r="3402" spans="1:3" x14ac:dyDescent="0.25">
      <c r="A3402">
        <v>155720</v>
      </c>
      <c r="B3402" t="s">
        <v>10431</v>
      </c>
      <c r="C3402" s="47" t="s">
        <v>10432</v>
      </c>
    </row>
    <row r="3403" spans="1:3" x14ac:dyDescent="0.25">
      <c r="A3403">
        <v>155721</v>
      </c>
      <c r="B3403" t="s">
        <v>10433</v>
      </c>
      <c r="C3403" s="47" t="s">
        <v>10434</v>
      </c>
    </row>
    <row r="3404" spans="1:3" x14ac:dyDescent="0.25">
      <c r="A3404">
        <v>155722</v>
      </c>
      <c r="B3404" t="s">
        <v>10435</v>
      </c>
      <c r="C3404" s="47" t="s">
        <v>10436</v>
      </c>
    </row>
    <row r="3405" spans="1:3" x14ac:dyDescent="0.25">
      <c r="A3405">
        <v>155723</v>
      </c>
      <c r="B3405" t="s">
        <v>10437</v>
      </c>
      <c r="C3405" s="47" t="s">
        <v>10438</v>
      </c>
    </row>
    <row r="3406" spans="1:3" x14ac:dyDescent="0.25">
      <c r="A3406">
        <v>155724</v>
      </c>
      <c r="B3406" t="s">
        <v>10439</v>
      </c>
      <c r="C3406" s="47" t="s">
        <v>10440</v>
      </c>
    </row>
    <row r="3407" spans="1:3" x14ac:dyDescent="0.25">
      <c r="A3407">
        <v>155725</v>
      </c>
      <c r="B3407" t="s">
        <v>10441</v>
      </c>
      <c r="C3407" s="47" t="s">
        <v>10442</v>
      </c>
    </row>
    <row r="3408" spans="1:3" x14ac:dyDescent="0.25">
      <c r="A3408">
        <v>155726</v>
      </c>
      <c r="B3408" t="s">
        <v>10443</v>
      </c>
      <c r="C3408" s="47" t="s">
        <v>10444</v>
      </c>
    </row>
    <row r="3409" spans="1:3" x14ac:dyDescent="0.25">
      <c r="A3409">
        <v>155727</v>
      </c>
      <c r="B3409" t="s">
        <v>10445</v>
      </c>
      <c r="C3409" s="47" t="s">
        <v>10446</v>
      </c>
    </row>
    <row r="3410" spans="1:3" x14ac:dyDescent="0.25">
      <c r="A3410">
        <v>155728</v>
      </c>
      <c r="B3410" t="s">
        <v>10447</v>
      </c>
      <c r="C3410" s="47" t="s">
        <v>10448</v>
      </c>
    </row>
    <row r="3411" spans="1:3" x14ac:dyDescent="0.25">
      <c r="A3411">
        <v>155729</v>
      </c>
      <c r="B3411" t="s">
        <v>10449</v>
      </c>
      <c r="C3411" s="47" t="s">
        <v>10450</v>
      </c>
    </row>
    <row r="3412" spans="1:3" x14ac:dyDescent="0.25">
      <c r="A3412">
        <v>155730</v>
      </c>
      <c r="B3412" t="s">
        <v>10451</v>
      </c>
      <c r="C3412" s="47" t="s">
        <v>10452</v>
      </c>
    </row>
    <row r="3413" spans="1:3" x14ac:dyDescent="0.25">
      <c r="A3413">
        <v>155731</v>
      </c>
      <c r="B3413" t="s">
        <v>10453</v>
      </c>
      <c r="C3413" s="47" t="s">
        <v>10454</v>
      </c>
    </row>
    <row r="3414" spans="1:3" x14ac:dyDescent="0.25">
      <c r="A3414">
        <v>155732</v>
      </c>
      <c r="B3414" t="s">
        <v>10455</v>
      </c>
      <c r="C3414" s="47" t="s">
        <v>10456</v>
      </c>
    </row>
    <row r="3415" spans="1:3" x14ac:dyDescent="0.25">
      <c r="A3415">
        <v>155733</v>
      </c>
      <c r="B3415" t="s">
        <v>10457</v>
      </c>
      <c r="C3415" s="47" t="s">
        <v>10458</v>
      </c>
    </row>
    <row r="3416" spans="1:3" x14ac:dyDescent="0.25">
      <c r="A3416">
        <v>155734</v>
      </c>
      <c r="B3416" t="s">
        <v>10459</v>
      </c>
      <c r="C3416" s="47" t="s">
        <v>10460</v>
      </c>
    </row>
    <row r="3417" spans="1:3" x14ac:dyDescent="0.25">
      <c r="A3417">
        <v>155735</v>
      </c>
      <c r="B3417" t="s">
        <v>10461</v>
      </c>
      <c r="C3417" s="47" t="s">
        <v>10462</v>
      </c>
    </row>
    <row r="3418" spans="1:3" x14ac:dyDescent="0.25">
      <c r="A3418">
        <v>155736</v>
      </c>
      <c r="B3418" t="s">
        <v>10463</v>
      </c>
      <c r="C3418" s="47" t="s">
        <v>10464</v>
      </c>
    </row>
    <row r="3419" spans="1:3" x14ac:dyDescent="0.25">
      <c r="A3419">
        <v>155737</v>
      </c>
      <c r="B3419" t="s">
        <v>10465</v>
      </c>
      <c r="C3419" s="47" t="s">
        <v>10466</v>
      </c>
    </row>
    <row r="3420" spans="1:3" x14ac:dyDescent="0.25">
      <c r="A3420">
        <v>155738</v>
      </c>
      <c r="B3420" t="s">
        <v>10467</v>
      </c>
      <c r="C3420" s="47" t="s">
        <v>10468</v>
      </c>
    </row>
    <row r="3421" spans="1:3" x14ac:dyDescent="0.25">
      <c r="A3421">
        <v>155739</v>
      </c>
      <c r="B3421" t="s">
        <v>10469</v>
      </c>
      <c r="C3421" s="47" t="s">
        <v>10470</v>
      </c>
    </row>
    <row r="3422" spans="1:3" x14ac:dyDescent="0.25">
      <c r="A3422">
        <v>155740</v>
      </c>
      <c r="B3422" t="s">
        <v>10471</v>
      </c>
      <c r="C3422" s="47" t="s">
        <v>10472</v>
      </c>
    </row>
    <row r="3423" spans="1:3" x14ac:dyDescent="0.25">
      <c r="A3423">
        <v>155741</v>
      </c>
      <c r="B3423" t="s">
        <v>1627</v>
      </c>
      <c r="C3423" s="47" t="s">
        <v>10473</v>
      </c>
    </row>
    <row r="3424" spans="1:3" x14ac:dyDescent="0.25">
      <c r="A3424">
        <v>155742</v>
      </c>
      <c r="B3424" t="s">
        <v>10474</v>
      </c>
      <c r="C3424" s="47" t="s">
        <v>10475</v>
      </c>
    </row>
    <row r="3425" spans="1:3" x14ac:dyDescent="0.25">
      <c r="A3425">
        <v>155743</v>
      </c>
      <c r="B3425" t="s">
        <v>10476</v>
      </c>
      <c r="C3425" s="47" t="s">
        <v>10477</v>
      </c>
    </row>
    <row r="3426" spans="1:3" x14ac:dyDescent="0.25">
      <c r="A3426">
        <v>155744</v>
      </c>
      <c r="B3426" t="s">
        <v>10478</v>
      </c>
      <c r="C3426" s="47" t="s">
        <v>10479</v>
      </c>
    </row>
    <row r="3427" spans="1:3" x14ac:dyDescent="0.25">
      <c r="A3427">
        <v>155745</v>
      </c>
      <c r="B3427" t="s">
        <v>10480</v>
      </c>
      <c r="C3427" s="47" t="s">
        <v>10481</v>
      </c>
    </row>
    <row r="3428" spans="1:3" x14ac:dyDescent="0.25">
      <c r="A3428">
        <v>155746</v>
      </c>
      <c r="B3428" t="s">
        <v>10482</v>
      </c>
      <c r="C3428" s="47" t="s">
        <v>10483</v>
      </c>
    </row>
    <row r="3429" spans="1:3" x14ac:dyDescent="0.25">
      <c r="A3429">
        <v>155747</v>
      </c>
      <c r="B3429" t="s">
        <v>10484</v>
      </c>
      <c r="C3429" s="47" t="s">
        <v>10485</v>
      </c>
    </row>
    <row r="3430" spans="1:3" x14ac:dyDescent="0.25">
      <c r="A3430">
        <v>155748</v>
      </c>
      <c r="B3430" t="s">
        <v>10486</v>
      </c>
      <c r="C3430" s="47" t="s">
        <v>10487</v>
      </c>
    </row>
    <row r="3431" spans="1:3" x14ac:dyDescent="0.25">
      <c r="A3431">
        <v>155749</v>
      </c>
      <c r="B3431" t="s">
        <v>10488</v>
      </c>
      <c r="C3431" s="47" t="s">
        <v>10489</v>
      </c>
    </row>
    <row r="3432" spans="1:3" x14ac:dyDescent="0.25">
      <c r="A3432">
        <v>155750</v>
      </c>
      <c r="B3432" t="s">
        <v>10490</v>
      </c>
      <c r="C3432" s="47" t="s">
        <v>10491</v>
      </c>
    </row>
    <row r="3433" spans="1:3" x14ac:dyDescent="0.25">
      <c r="A3433">
        <v>155751</v>
      </c>
      <c r="B3433" t="s">
        <v>10492</v>
      </c>
      <c r="C3433" s="47" t="s">
        <v>10493</v>
      </c>
    </row>
    <row r="3434" spans="1:3" x14ac:dyDescent="0.25">
      <c r="A3434">
        <v>155752</v>
      </c>
      <c r="B3434" t="s">
        <v>10494</v>
      </c>
      <c r="C3434" s="47" t="s">
        <v>10495</v>
      </c>
    </row>
    <row r="3435" spans="1:3" x14ac:dyDescent="0.25">
      <c r="A3435">
        <v>155753</v>
      </c>
      <c r="B3435" t="s">
        <v>10496</v>
      </c>
      <c r="C3435" s="47" t="s">
        <v>10497</v>
      </c>
    </row>
    <row r="3436" spans="1:3" x14ac:dyDescent="0.25">
      <c r="A3436">
        <v>155754</v>
      </c>
      <c r="B3436" t="s">
        <v>10498</v>
      </c>
      <c r="C3436" s="47" t="s">
        <v>10499</v>
      </c>
    </row>
    <row r="3437" spans="1:3" x14ac:dyDescent="0.25">
      <c r="A3437">
        <v>155755</v>
      </c>
      <c r="B3437" t="s">
        <v>10500</v>
      </c>
      <c r="C3437" s="47" t="s">
        <v>10501</v>
      </c>
    </row>
    <row r="3438" spans="1:3" x14ac:dyDescent="0.25">
      <c r="A3438">
        <v>155756</v>
      </c>
      <c r="B3438" t="s">
        <v>10502</v>
      </c>
      <c r="C3438" s="47" t="s">
        <v>10503</v>
      </c>
    </row>
    <row r="3439" spans="1:3" x14ac:dyDescent="0.25">
      <c r="A3439">
        <v>155757</v>
      </c>
      <c r="B3439" t="s">
        <v>10504</v>
      </c>
      <c r="C3439" s="47" t="s">
        <v>10505</v>
      </c>
    </row>
    <row r="3440" spans="1:3" x14ac:dyDescent="0.25">
      <c r="A3440">
        <v>155758</v>
      </c>
      <c r="B3440" t="s">
        <v>10506</v>
      </c>
      <c r="C3440" s="47" t="s">
        <v>10507</v>
      </c>
    </row>
    <row r="3441" spans="1:3" x14ac:dyDescent="0.25">
      <c r="A3441">
        <v>155759</v>
      </c>
      <c r="B3441" t="s">
        <v>10508</v>
      </c>
      <c r="C3441" s="47" t="s">
        <v>10509</v>
      </c>
    </row>
    <row r="3442" spans="1:3" x14ac:dyDescent="0.25">
      <c r="A3442">
        <v>155760</v>
      </c>
      <c r="B3442" t="s">
        <v>10510</v>
      </c>
      <c r="C3442" s="47" t="s">
        <v>10511</v>
      </c>
    </row>
    <row r="3443" spans="1:3" x14ac:dyDescent="0.25">
      <c r="A3443">
        <v>155761</v>
      </c>
      <c r="B3443" t="s">
        <v>10512</v>
      </c>
      <c r="C3443" s="47" t="s">
        <v>10513</v>
      </c>
    </row>
    <row r="3444" spans="1:3" x14ac:dyDescent="0.25">
      <c r="A3444">
        <v>155762</v>
      </c>
      <c r="B3444" t="s">
        <v>10514</v>
      </c>
      <c r="C3444" s="47" t="s">
        <v>10515</v>
      </c>
    </row>
    <row r="3445" spans="1:3" x14ac:dyDescent="0.25">
      <c r="A3445">
        <v>155763</v>
      </c>
      <c r="B3445" t="s">
        <v>10516</v>
      </c>
      <c r="C3445" s="47" t="s">
        <v>10517</v>
      </c>
    </row>
    <row r="3446" spans="1:3" x14ac:dyDescent="0.25">
      <c r="A3446">
        <v>155764</v>
      </c>
      <c r="B3446" t="s">
        <v>10518</v>
      </c>
      <c r="C3446" s="47" t="s">
        <v>10519</v>
      </c>
    </row>
    <row r="3447" spans="1:3" x14ac:dyDescent="0.25">
      <c r="A3447">
        <v>155765</v>
      </c>
      <c r="B3447" t="s">
        <v>10520</v>
      </c>
      <c r="C3447" s="47" t="s">
        <v>10521</v>
      </c>
    </row>
    <row r="3448" spans="1:3" x14ac:dyDescent="0.25">
      <c r="A3448">
        <v>155766</v>
      </c>
      <c r="B3448" t="s">
        <v>10522</v>
      </c>
      <c r="C3448" s="47" t="s">
        <v>10523</v>
      </c>
    </row>
    <row r="3449" spans="1:3" x14ac:dyDescent="0.25">
      <c r="A3449">
        <v>155767</v>
      </c>
      <c r="B3449" t="s">
        <v>10524</v>
      </c>
      <c r="C3449" s="47" t="s">
        <v>10525</v>
      </c>
    </row>
    <row r="3450" spans="1:3" x14ac:dyDescent="0.25">
      <c r="A3450">
        <v>155768</v>
      </c>
      <c r="B3450" t="s">
        <v>10526</v>
      </c>
      <c r="C3450" s="47" t="s">
        <v>10527</v>
      </c>
    </row>
    <row r="3451" spans="1:3" x14ac:dyDescent="0.25">
      <c r="A3451">
        <v>155769</v>
      </c>
      <c r="B3451" t="s">
        <v>10528</v>
      </c>
      <c r="C3451" s="47" t="s">
        <v>10529</v>
      </c>
    </row>
    <row r="3452" spans="1:3" x14ac:dyDescent="0.25">
      <c r="A3452">
        <v>155770</v>
      </c>
      <c r="B3452" t="s">
        <v>10530</v>
      </c>
      <c r="C3452" s="47" t="s">
        <v>10531</v>
      </c>
    </row>
    <row r="3453" spans="1:3" x14ac:dyDescent="0.25">
      <c r="A3453">
        <v>155771</v>
      </c>
      <c r="B3453" t="s">
        <v>10532</v>
      </c>
      <c r="C3453" s="47" t="s">
        <v>10533</v>
      </c>
    </row>
    <row r="3454" spans="1:3" x14ac:dyDescent="0.25">
      <c r="A3454">
        <v>155772</v>
      </c>
      <c r="B3454" t="s">
        <v>10534</v>
      </c>
      <c r="C3454" s="47" t="s">
        <v>10535</v>
      </c>
    </row>
    <row r="3455" spans="1:3" x14ac:dyDescent="0.25">
      <c r="A3455">
        <v>155773</v>
      </c>
      <c r="B3455" t="s">
        <v>10536</v>
      </c>
      <c r="C3455" s="47" t="s">
        <v>10537</v>
      </c>
    </row>
    <row r="3456" spans="1:3" x14ac:dyDescent="0.25">
      <c r="A3456">
        <v>155774</v>
      </c>
      <c r="B3456" t="s">
        <v>10538</v>
      </c>
      <c r="C3456" s="47" t="s">
        <v>10539</v>
      </c>
    </row>
    <row r="3457" spans="1:3" x14ac:dyDescent="0.25">
      <c r="A3457">
        <v>155775</v>
      </c>
      <c r="B3457" t="s">
        <v>10540</v>
      </c>
      <c r="C3457" s="47" t="s">
        <v>10541</v>
      </c>
    </row>
    <row r="3458" spans="1:3" x14ac:dyDescent="0.25">
      <c r="A3458">
        <v>155776</v>
      </c>
      <c r="B3458" t="s">
        <v>10542</v>
      </c>
      <c r="C3458" s="47" t="s">
        <v>10543</v>
      </c>
    </row>
    <row r="3459" spans="1:3" x14ac:dyDescent="0.25">
      <c r="A3459">
        <v>155777</v>
      </c>
      <c r="B3459" t="s">
        <v>10544</v>
      </c>
      <c r="C3459" s="47" t="s">
        <v>10545</v>
      </c>
    </row>
    <row r="3460" spans="1:3" x14ac:dyDescent="0.25">
      <c r="A3460">
        <v>155778</v>
      </c>
      <c r="B3460" t="s">
        <v>10546</v>
      </c>
      <c r="C3460" s="47" t="s">
        <v>10547</v>
      </c>
    </row>
    <row r="3461" spans="1:3" x14ac:dyDescent="0.25">
      <c r="A3461">
        <v>155779</v>
      </c>
      <c r="B3461" t="s">
        <v>10548</v>
      </c>
      <c r="C3461" s="47" t="s">
        <v>10549</v>
      </c>
    </row>
    <row r="3462" spans="1:3" x14ac:dyDescent="0.25">
      <c r="A3462">
        <v>155780</v>
      </c>
      <c r="B3462" t="s">
        <v>10550</v>
      </c>
      <c r="C3462" s="47" t="s">
        <v>10551</v>
      </c>
    </row>
    <row r="3463" spans="1:3" x14ac:dyDescent="0.25">
      <c r="A3463">
        <v>155781</v>
      </c>
      <c r="B3463" t="s">
        <v>10552</v>
      </c>
      <c r="C3463" s="47" t="s">
        <v>10553</v>
      </c>
    </row>
    <row r="3464" spans="1:3" x14ac:dyDescent="0.25">
      <c r="A3464">
        <v>155782</v>
      </c>
      <c r="B3464" t="s">
        <v>10554</v>
      </c>
      <c r="C3464" s="47" t="s">
        <v>10555</v>
      </c>
    </row>
    <row r="3465" spans="1:3" x14ac:dyDescent="0.25">
      <c r="A3465">
        <v>155783</v>
      </c>
      <c r="B3465" t="s">
        <v>10556</v>
      </c>
      <c r="C3465" s="47" t="s">
        <v>10557</v>
      </c>
    </row>
    <row r="3466" spans="1:3" x14ac:dyDescent="0.25">
      <c r="A3466">
        <v>155784</v>
      </c>
      <c r="B3466" t="s">
        <v>10558</v>
      </c>
      <c r="C3466" s="47" t="s">
        <v>10559</v>
      </c>
    </row>
    <row r="3467" spans="1:3" x14ac:dyDescent="0.25">
      <c r="A3467">
        <v>155785</v>
      </c>
      <c r="B3467" t="s">
        <v>10560</v>
      </c>
      <c r="C3467" s="47" t="s">
        <v>10561</v>
      </c>
    </row>
    <row r="3468" spans="1:3" x14ac:dyDescent="0.25">
      <c r="A3468">
        <v>155786</v>
      </c>
      <c r="B3468" t="s">
        <v>10562</v>
      </c>
      <c r="C3468" s="47" t="s">
        <v>10563</v>
      </c>
    </row>
    <row r="3469" spans="1:3" x14ac:dyDescent="0.25">
      <c r="A3469">
        <v>155787</v>
      </c>
      <c r="B3469" t="s">
        <v>10564</v>
      </c>
      <c r="C3469" s="47" t="s">
        <v>10565</v>
      </c>
    </row>
    <row r="3470" spans="1:3" x14ac:dyDescent="0.25">
      <c r="A3470">
        <v>155788</v>
      </c>
      <c r="B3470" t="s">
        <v>10566</v>
      </c>
      <c r="C3470" s="47" t="s">
        <v>10567</v>
      </c>
    </row>
    <row r="3471" spans="1:3" x14ac:dyDescent="0.25">
      <c r="A3471">
        <v>155789</v>
      </c>
      <c r="B3471" t="s">
        <v>10568</v>
      </c>
      <c r="C3471" s="47" t="s">
        <v>10569</v>
      </c>
    </row>
    <row r="3472" spans="1:3" x14ac:dyDescent="0.25">
      <c r="A3472">
        <v>155790</v>
      </c>
      <c r="B3472" t="s">
        <v>10570</v>
      </c>
      <c r="C3472" s="47" t="s">
        <v>10571</v>
      </c>
    </row>
    <row r="3473" spans="1:3" x14ac:dyDescent="0.25">
      <c r="A3473">
        <v>155791</v>
      </c>
      <c r="B3473" t="s">
        <v>10572</v>
      </c>
      <c r="C3473" s="47" t="s">
        <v>10573</v>
      </c>
    </row>
    <row r="3474" spans="1:3" x14ac:dyDescent="0.25">
      <c r="A3474">
        <v>155792</v>
      </c>
      <c r="B3474" t="s">
        <v>10574</v>
      </c>
      <c r="C3474" s="47" t="s">
        <v>10575</v>
      </c>
    </row>
    <row r="3475" spans="1:3" x14ac:dyDescent="0.25">
      <c r="A3475">
        <v>155793</v>
      </c>
      <c r="B3475" t="s">
        <v>10576</v>
      </c>
      <c r="C3475" s="47" t="s">
        <v>10577</v>
      </c>
    </row>
    <row r="3476" spans="1:3" x14ac:dyDescent="0.25">
      <c r="A3476">
        <v>155794</v>
      </c>
      <c r="B3476" t="s">
        <v>10578</v>
      </c>
      <c r="C3476" s="47" t="s">
        <v>10579</v>
      </c>
    </row>
    <row r="3477" spans="1:3" x14ac:dyDescent="0.25">
      <c r="A3477">
        <v>155795</v>
      </c>
      <c r="B3477" t="s">
        <v>10580</v>
      </c>
      <c r="C3477" s="47" t="s">
        <v>10581</v>
      </c>
    </row>
    <row r="3478" spans="1:3" x14ac:dyDescent="0.25">
      <c r="A3478">
        <v>155796</v>
      </c>
      <c r="B3478" t="s">
        <v>10582</v>
      </c>
      <c r="C3478" s="47" t="s">
        <v>10583</v>
      </c>
    </row>
    <row r="3479" spans="1:3" x14ac:dyDescent="0.25">
      <c r="A3479">
        <v>155797</v>
      </c>
      <c r="B3479" t="s">
        <v>10584</v>
      </c>
      <c r="C3479" s="47" t="s">
        <v>10585</v>
      </c>
    </row>
    <row r="3480" spans="1:3" x14ac:dyDescent="0.25">
      <c r="A3480">
        <v>155798</v>
      </c>
      <c r="B3480" t="s">
        <v>10586</v>
      </c>
      <c r="C3480" s="47" t="s">
        <v>10587</v>
      </c>
    </row>
    <row r="3481" spans="1:3" x14ac:dyDescent="0.25">
      <c r="A3481">
        <v>155799</v>
      </c>
      <c r="B3481" t="s">
        <v>10588</v>
      </c>
      <c r="C3481" s="47" t="s">
        <v>10589</v>
      </c>
    </row>
    <row r="3482" spans="1:3" x14ac:dyDescent="0.25">
      <c r="A3482">
        <v>155800</v>
      </c>
      <c r="B3482" t="s">
        <v>10590</v>
      </c>
      <c r="C3482" s="47" t="s">
        <v>10591</v>
      </c>
    </row>
    <row r="3483" spans="1:3" x14ac:dyDescent="0.25">
      <c r="A3483">
        <v>155801</v>
      </c>
      <c r="B3483" t="s">
        <v>232</v>
      </c>
      <c r="C3483" s="47" t="s">
        <v>10592</v>
      </c>
    </row>
    <row r="3484" spans="1:3" x14ac:dyDescent="0.25">
      <c r="A3484">
        <v>155802</v>
      </c>
      <c r="B3484" t="s">
        <v>10593</v>
      </c>
      <c r="C3484" s="47" t="s">
        <v>10594</v>
      </c>
    </row>
    <row r="3485" spans="1:3" x14ac:dyDescent="0.25">
      <c r="A3485">
        <v>155803</v>
      </c>
      <c r="B3485" t="s">
        <v>10595</v>
      </c>
      <c r="C3485" s="47" t="s">
        <v>10596</v>
      </c>
    </row>
    <row r="3486" spans="1:3" x14ac:dyDescent="0.25">
      <c r="A3486">
        <v>155804</v>
      </c>
      <c r="B3486" t="s">
        <v>838</v>
      </c>
      <c r="C3486" s="47" t="s">
        <v>10597</v>
      </c>
    </row>
    <row r="3487" spans="1:3" x14ac:dyDescent="0.25">
      <c r="A3487">
        <v>155805</v>
      </c>
      <c r="B3487" t="s">
        <v>10598</v>
      </c>
      <c r="C3487" s="47" t="s">
        <v>10599</v>
      </c>
    </row>
    <row r="3488" spans="1:3" x14ac:dyDescent="0.25">
      <c r="A3488">
        <v>155806</v>
      </c>
      <c r="B3488" t="s">
        <v>10600</v>
      </c>
      <c r="C3488" s="47" t="s">
        <v>10601</v>
      </c>
    </row>
    <row r="3489" spans="1:3" x14ac:dyDescent="0.25">
      <c r="A3489">
        <v>155807</v>
      </c>
      <c r="B3489" t="s">
        <v>10602</v>
      </c>
      <c r="C3489" s="47" t="s">
        <v>10603</v>
      </c>
    </row>
    <row r="3490" spans="1:3" x14ac:dyDescent="0.25">
      <c r="A3490">
        <v>155808</v>
      </c>
      <c r="B3490" t="s">
        <v>10604</v>
      </c>
      <c r="C3490" s="47" t="s">
        <v>10605</v>
      </c>
    </row>
    <row r="3491" spans="1:3" x14ac:dyDescent="0.25">
      <c r="A3491">
        <v>155809</v>
      </c>
      <c r="B3491" t="s">
        <v>10606</v>
      </c>
      <c r="C3491" s="47" t="s">
        <v>10607</v>
      </c>
    </row>
    <row r="3492" spans="1:3" x14ac:dyDescent="0.25">
      <c r="A3492">
        <v>155810</v>
      </c>
      <c r="B3492" t="s">
        <v>10608</v>
      </c>
      <c r="C3492" s="47" t="s">
        <v>10609</v>
      </c>
    </row>
    <row r="3493" spans="1:3" x14ac:dyDescent="0.25">
      <c r="A3493">
        <v>155811</v>
      </c>
      <c r="B3493" t="s">
        <v>10610</v>
      </c>
      <c r="C3493" s="47" t="s">
        <v>10611</v>
      </c>
    </row>
    <row r="3494" spans="1:3" x14ac:dyDescent="0.25">
      <c r="A3494">
        <v>155812</v>
      </c>
      <c r="B3494" t="s">
        <v>10612</v>
      </c>
      <c r="C3494" s="47" t="s">
        <v>10613</v>
      </c>
    </row>
    <row r="3495" spans="1:3" x14ac:dyDescent="0.25">
      <c r="A3495">
        <v>155813</v>
      </c>
      <c r="B3495" t="s">
        <v>10614</v>
      </c>
      <c r="C3495" s="47" t="s">
        <v>10615</v>
      </c>
    </row>
    <row r="3496" spans="1:3" x14ac:dyDescent="0.25">
      <c r="A3496">
        <v>155814</v>
      </c>
      <c r="B3496" t="s">
        <v>10616</v>
      </c>
      <c r="C3496" s="47" t="s">
        <v>10617</v>
      </c>
    </row>
    <row r="3497" spans="1:3" x14ac:dyDescent="0.25">
      <c r="A3497">
        <v>155815</v>
      </c>
      <c r="B3497" t="s">
        <v>10618</v>
      </c>
      <c r="C3497" s="47" t="s">
        <v>10619</v>
      </c>
    </row>
    <row r="3498" spans="1:3" x14ac:dyDescent="0.25">
      <c r="A3498">
        <v>155816</v>
      </c>
      <c r="B3498" t="s">
        <v>10620</v>
      </c>
      <c r="C3498" s="47" t="s">
        <v>10621</v>
      </c>
    </row>
    <row r="3499" spans="1:3" x14ac:dyDescent="0.25">
      <c r="A3499">
        <v>155817</v>
      </c>
      <c r="B3499" t="s">
        <v>10622</v>
      </c>
      <c r="C3499" s="47" t="s">
        <v>10623</v>
      </c>
    </row>
    <row r="3500" spans="1:3" x14ac:dyDescent="0.25">
      <c r="A3500">
        <v>155818</v>
      </c>
      <c r="B3500" t="s">
        <v>10624</v>
      </c>
      <c r="C3500" s="47" t="s">
        <v>10625</v>
      </c>
    </row>
    <row r="3501" spans="1:3" x14ac:dyDescent="0.25">
      <c r="A3501">
        <v>155819</v>
      </c>
      <c r="B3501" t="s">
        <v>10626</v>
      </c>
      <c r="C3501" s="47" t="s">
        <v>10627</v>
      </c>
    </row>
    <row r="3502" spans="1:3" x14ac:dyDescent="0.25">
      <c r="A3502">
        <v>155820</v>
      </c>
      <c r="B3502" t="s">
        <v>10628</v>
      </c>
      <c r="C3502" s="47" t="s">
        <v>10629</v>
      </c>
    </row>
    <row r="3503" spans="1:3" x14ac:dyDescent="0.25">
      <c r="A3503">
        <v>155821</v>
      </c>
      <c r="B3503" t="s">
        <v>10630</v>
      </c>
      <c r="C3503" s="47" t="s">
        <v>10631</v>
      </c>
    </row>
    <row r="3504" spans="1:3" x14ac:dyDescent="0.25">
      <c r="A3504">
        <v>155822</v>
      </c>
      <c r="B3504" t="s">
        <v>10632</v>
      </c>
      <c r="C3504" s="47" t="s">
        <v>10633</v>
      </c>
    </row>
    <row r="3505" spans="1:3" x14ac:dyDescent="0.25">
      <c r="A3505">
        <v>155823</v>
      </c>
      <c r="B3505" t="s">
        <v>10634</v>
      </c>
      <c r="C3505" s="47" t="s">
        <v>10635</v>
      </c>
    </row>
    <row r="3506" spans="1:3" x14ac:dyDescent="0.25">
      <c r="A3506">
        <v>155824</v>
      </c>
      <c r="B3506" t="s">
        <v>10636</v>
      </c>
      <c r="C3506" s="47" t="s">
        <v>10637</v>
      </c>
    </row>
    <row r="3507" spans="1:3" x14ac:dyDescent="0.25">
      <c r="A3507">
        <v>155825</v>
      </c>
      <c r="B3507" t="s">
        <v>10638</v>
      </c>
      <c r="C3507" s="47" t="s">
        <v>10639</v>
      </c>
    </row>
    <row r="3508" spans="1:3" x14ac:dyDescent="0.25">
      <c r="A3508">
        <v>155826</v>
      </c>
      <c r="B3508" t="s">
        <v>10640</v>
      </c>
      <c r="C3508" s="47" t="s">
        <v>10641</v>
      </c>
    </row>
    <row r="3509" spans="1:3" x14ac:dyDescent="0.25">
      <c r="A3509">
        <v>155827</v>
      </c>
      <c r="B3509" t="s">
        <v>10642</v>
      </c>
      <c r="C3509" s="47" t="s">
        <v>10643</v>
      </c>
    </row>
    <row r="3510" spans="1:3" x14ac:dyDescent="0.25">
      <c r="A3510">
        <v>155828</v>
      </c>
      <c r="B3510" t="s">
        <v>10644</v>
      </c>
      <c r="C3510" s="47" t="s">
        <v>10645</v>
      </c>
    </row>
    <row r="3511" spans="1:3" x14ac:dyDescent="0.25">
      <c r="A3511">
        <v>155829</v>
      </c>
      <c r="B3511" t="s">
        <v>10646</v>
      </c>
      <c r="C3511" s="47" t="s">
        <v>10647</v>
      </c>
    </row>
    <row r="3512" spans="1:3" x14ac:dyDescent="0.25">
      <c r="A3512">
        <v>155830</v>
      </c>
      <c r="B3512" t="s">
        <v>10648</v>
      </c>
      <c r="C3512" s="47" t="s">
        <v>10649</v>
      </c>
    </row>
    <row r="3513" spans="1:3" x14ac:dyDescent="0.25">
      <c r="A3513">
        <v>155831</v>
      </c>
      <c r="B3513" t="s">
        <v>10650</v>
      </c>
      <c r="C3513" s="47" t="s">
        <v>10651</v>
      </c>
    </row>
    <row r="3514" spans="1:3" x14ac:dyDescent="0.25">
      <c r="A3514">
        <v>155832</v>
      </c>
      <c r="B3514" t="s">
        <v>10652</v>
      </c>
      <c r="C3514" s="47" t="s">
        <v>10653</v>
      </c>
    </row>
    <row r="3515" spans="1:3" x14ac:dyDescent="0.25">
      <c r="A3515">
        <v>155833</v>
      </c>
      <c r="B3515" t="s">
        <v>10654</v>
      </c>
      <c r="C3515" s="47" t="s">
        <v>10655</v>
      </c>
    </row>
    <row r="3516" spans="1:3" x14ac:dyDescent="0.25">
      <c r="A3516">
        <v>155834</v>
      </c>
      <c r="B3516" t="s">
        <v>10656</v>
      </c>
      <c r="C3516" s="47" t="s">
        <v>10657</v>
      </c>
    </row>
    <row r="3517" spans="1:3" x14ac:dyDescent="0.25">
      <c r="A3517">
        <v>155835</v>
      </c>
      <c r="B3517" t="s">
        <v>10658</v>
      </c>
      <c r="C3517" s="47" t="s">
        <v>10659</v>
      </c>
    </row>
    <row r="3518" spans="1:3" x14ac:dyDescent="0.25">
      <c r="A3518">
        <v>155836</v>
      </c>
      <c r="B3518" t="s">
        <v>10660</v>
      </c>
      <c r="C3518" s="47" t="s">
        <v>10661</v>
      </c>
    </row>
    <row r="3519" spans="1:3" x14ac:dyDescent="0.25">
      <c r="A3519">
        <v>155837</v>
      </c>
      <c r="B3519" t="s">
        <v>10662</v>
      </c>
      <c r="C3519" s="47" t="s">
        <v>10663</v>
      </c>
    </row>
    <row r="3520" spans="1:3" x14ac:dyDescent="0.25">
      <c r="A3520">
        <v>155838</v>
      </c>
      <c r="B3520" t="s">
        <v>10664</v>
      </c>
      <c r="C3520" s="47" t="s">
        <v>10665</v>
      </c>
    </row>
    <row r="3521" spans="1:3" x14ac:dyDescent="0.25">
      <c r="A3521">
        <v>155839</v>
      </c>
      <c r="B3521" t="s">
        <v>10666</v>
      </c>
      <c r="C3521" s="47" t="s">
        <v>10667</v>
      </c>
    </row>
    <row r="3522" spans="1:3" x14ac:dyDescent="0.25">
      <c r="A3522">
        <v>155840</v>
      </c>
      <c r="B3522" t="s">
        <v>1332</v>
      </c>
      <c r="C3522" s="47" t="s">
        <v>10668</v>
      </c>
    </row>
    <row r="3523" spans="1:3" x14ac:dyDescent="0.25">
      <c r="A3523">
        <v>155841</v>
      </c>
      <c r="B3523" t="s">
        <v>10669</v>
      </c>
      <c r="C3523" s="47" t="s">
        <v>10670</v>
      </c>
    </row>
    <row r="3524" spans="1:3" x14ac:dyDescent="0.25">
      <c r="A3524">
        <v>155842</v>
      </c>
      <c r="B3524" t="s">
        <v>10671</v>
      </c>
      <c r="C3524" s="47" t="s">
        <v>10672</v>
      </c>
    </row>
    <row r="3525" spans="1:3" x14ac:dyDescent="0.25">
      <c r="A3525">
        <v>155843</v>
      </c>
      <c r="B3525" t="s">
        <v>10673</v>
      </c>
      <c r="C3525" s="47" t="s">
        <v>10674</v>
      </c>
    </row>
    <row r="3526" spans="1:3" x14ac:dyDescent="0.25">
      <c r="A3526">
        <v>155844</v>
      </c>
      <c r="B3526" t="s">
        <v>10675</v>
      </c>
      <c r="C3526" s="47" t="s">
        <v>10676</v>
      </c>
    </row>
    <row r="3527" spans="1:3" x14ac:dyDescent="0.25">
      <c r="A3527">
        <v>155845</v>
      </c>
      <c r="B3527" t="s">
        <v>10677</v>
      </c>
      <c r="C3527" s="47" t="s">
        <v>10678</v>
      </c>
    </row>
    <row r="3528" spans="1:3" x14ac:dyDescent="0.25">
      <c r="A3528">
        <v>155846</v>
      </c>
      <c r="B3528" t="s">
        <v>10679</v>
      </c>
      <c r="C3528" s="47" t="s">
        <v>10680</v>
      </c>
    </row>
    <row r="3529" spans="1:3" x14ac:dyDescent="0.25">
      <c r="A3529">
        <v>155847</v>
      </c>
      <c r="B3529" t="s">
        <v>10681</v>
      </c>
      <c r="C3529" s="47" t="s">
        <v>10682</v>
      </c>
    </row>
    <row r="3530" spans="1:3" x14ac:dyDescent="0.25">
      <c r="A3530">
        <v>155848</v>
      </c>
      <c r="B3530" t="s">
        <v>10683</v>
      </c>
      <c r="C3530" s="47" t="s">
        <v>10684</v>
      </c>
    </row>
    <row r="3531" spans="1:3" x14ac:dyDescent="0.25">
      <c r="A3531">
        <v>155849</v>
      </c>
      <c r="B3531" t="s">
        <v>10685</v>
      </c>
      <c r="C3531" s="47" t="s">
        <v>10686</v>
      </c>
    </row>
    <row r="3532" spans="1:3" x14ac:dyDescent="0.25">
      <c r="A3532">
        <v>155850</v>
      </c>
      <c r="B3532" t="s">
        <v>10687</v>
      </c>
      <c r="C3532" s="47" t="s">
        <v>10688</v>
      </c>
    </row>
    <row r="3533" spans="1:3" x14ac:dyDescent="0.25">
      <c r="A3533">
        <v>155851</v>
      </c>
      <c r="B3533" t="s">
        <v>10689</v>
      </c>
      <c r="C3533" s="47" t="s">
        <v>10690</v>
      </c>
    </row>
    <row r="3534" spans="1:3" x14ac:dyDescent="0.25">
      <c r="A3534">
        <v>155852</v>
      </c>
      <c r="B3534" t="s">
        <v>10691</v>
      </c>
      <c r="C3534" s="47" t="s">
        <v>10692</v>
      </c>
    </row>
    <row r="3535" spans="1:3" x14ac:dyDescent="0.25">
      <c r="A3535">
        <v>155853</v>
      </c>
      <c r="B3535" t="s">
        <v>10693</v>
      </c>
      <c r="C3535" s="47" t="s">
        <v>10694</v>
      </c>
    </row>
    <row r="3536" spans="1:3" x14ac:dyDescent="0.25">
      <c r="A3536">
        <v>155854</v>
      </c>
      <c r="B3536" t="s">
        <v>10695</v>
      </c>
      <c r="C3536" s="47" t="s">
        <v>10696</v>
      </c>
    </row>
    <row r="3537" spans="1:3" x14ac:dyDescent="0.25">
      <c r="A3537">
        <v>155855</v>
      </c>
      <c r="B3537" t="s">
        <v>10697</v>
      </c>
      <c r="C3537" s="47" t="s">
        <v>10698</v>
      </c>
    </row>
    <row r="3538" spans="1:3" x14ac:dyDescent="0.25">
      <c r="A3538">
        <v>155856</v>
      </c>
      <c r="B3538" t="s">
        <v>10699</v>
      </c>
      <c r="C3538" s="47" t="s">
        <v>10700</v>
      </c>
    </row>
    <row r="3539" spans="1:3" x14ac:dyDescent="0.25">
      <c r="A3539">
        <v>155857</v>
      </c>
      <c r="B3539" t="s">
        <v>10701</v>
      </c>
      <c r="C3539" s="47" t="s">
        <v>10702</v>
      </c>
    </row>
    <row r="3540" spans="1:3" x14ac:dyDescent="0.25">
      <c r="A3540">
        <v>155858</v>
      </c>
      <c r="B3540" t="s">
        <v>10703</v>
      </c>
      <c r="C3540" s="47" t="s">
        <v>10704</v>
      </c>
    </row>
    <row r="3541" spans="1:3" x14ac:dyDescent="0.25">
      <c r="A3541">
        <v>155859</v>
      </c>
      <c r="B3541" t="s">
        <v>10705</v>
      </c>
      <c r="C3541" s="47" t="s">
        <v>10706</v>
      </c>
    </row>
    <row r="3542" spans="1:3" x14ac:dyDescent="0.25">
      <c r="A3542">
        <v>155860</v>
      </c>
      <c r="B3542" t="s">
        <v>10707</v>
      </c>
      <c r="C3542" s="47" t="s">
        <v>10708</v>
      </c>
    </row>
    <row r="3543" spans="1:3" x14ac:dyDescent="0.25">
      <c r="A3543">
        <v>155861</v>
      </c>
      <c r="B3543" t="s">
        <v>10709</v>
      </c>
      <c r="C3543" s="47" t="s">
        <v>10710</v>
      </c>
    </row>
    <row r="3544" spans="1:3" x14ac:dyDescent="0.25">
      <c r="A3544">
        <v>155862</v>
      </c>
      <c r="B3544" t="s">
        <v>10711</v>
      </c>
      <c r="C3544" s="47" t="s">
        <v>10712</v>
      </c>
    </row>
    <row r="3545" spans="1:3" x14ac:dyDescent="0.25">
      <c r="A3545">
        <v>155863</v>
      </c>
      <c r="B3545" t="s">
        <v>10713</v>
      </c>
      <c r="C3545" s="47" t="s">
        <v>10714</v>
      </c>
    </row>
    <row r="3546" spans="1:3" x14ac:dyDescent="0.25">
      <c r="A3546">
        <v>155864</v>
      </c>
      <c r="B3546" t="s">
        <v>10715</v>
      </c>
      <c r="C3546" s="47" t="s">
        <v>10716</v>
      </c>
    </row>
    <row r="3547" spans="1:3" x14ac:dyDescent="0.25">
      <c r="A3547">
        <v>155865</v>
      </c>
      <c r="B3547" t="s">
        <v>10717</v>
      </c>
      <c r="C3547" s="47" t="s">
        <v>10718</v>
      </c>
    </row>
    <row r="3548" spans="1:3" x14ac:dyDescent="0.25">
      <c r="A3548">
        <v>155866</v>
      </c>
      <c r="B3548" t="s">
        <v>10719</v>
      </c>
      <c r="C3548" s="47" t="s">
        <v>10720</v>
      </c>
    </row>
    <row r="3549" spans="1:3" x14ac:dyDescent="0.25">
      <c r="A3549">
        <v>155867</v>
      </c>
      <c r="B3549" t="s">
        <v>10721</v>
      </c>
      <c r="C3549" s="47" t="s">
        <v>10722</v>
      </c>
    </row>
    <row r="3550" spans="1:3" x14ac:dyDescent="0.25">
      <c r="A3550">
        <v>155868</v>
      </c>
      <c r="B3550" t="s">
        <v>10723</v>
      </c>
      <c r="C3550" s="47" t="s">
        <v>10724</v>
      </c>
    </row>
    <row r="3551" spans="1:3" x14ac:dyDescent="0.25">
      <c r="A3551">
        <v>155869</v>
      </c>
      <c r="B3551" t="s">
        <v>10725</v>
      </c>
      <c r="C3551" s="47" t="s">
        <v>10726</v>
      </c>
    </row>
    <row r="3552" spans="1:3" x14ac:dyDescent="0.25">
      <c r="A3552">
        <v>155870</v>
      </c>
      <c r="B3552" t="s">
        <v>10727</v>
      </c>
      <c r="C3552" s="47" t="s">
        <v>10728</v>
      </c>
    </row>
    <row r="3553" spans="1:3" x14ac:dyDescent="0.25">
      <c r="A3553">
        <v>155871</v>
      </c>
      <c r="B3553" t="s">
        <v>1435</v>
      </c>
      <c r="C3553" s="47" t="s">
        <v>10729</v>
      </c>
    </row>
    <row r="3554" spans="1:3" x14ac:dyDescent="0.25">
      <c r="A3554">
        <v>155872</v>
      </c>
      <c r="B3554" t="s">
        <v>10730</v>
      </c>
      <c r="C3554" s="47" t="s">
        <v>10731</v>
      </c>
    </row>
    <row r="3555" spans="1:3" x14ac:dyDescent="0.25">
      <c r="A3555">
        <v>155873</v>
      </c>
      <c r="B3555" t="s">
        <v>10732</v>
      </c>
      <c r="C3555" s="47" t="s">
        <v>10733</v>
      </c>
    </row>
    <row r="3556" spans="1:3" x14ac:dyDescent="0.25">
      <c r="A3556">
        <v>155874</v>
      </c>
      <c r="B3556" t="s">
        <v>10734</v>
      </c>
      <c r="C3556" s="47" t="s">
        <v>10735</v>
      </c>
    </row>
    <row r="3557" spans="1:3" x14ac:dyDescent="0.25">
      <c r="A3557">
        <v>155875</v>
      </c>
      <c r="B3557" t="s">
        <v>10736</v>
      </c>
      <c r="C3557" s="47" t="s">
        <v>10737</v>
      </c>
    </row>
    <row r="3558" spans="1:3" x14ac:dyDescent="0.25">
      <c r="A3558">
        <v>155876</v>
      </c>
      <c r="B3558" t="s">
        <v>10738</v>
      </c>
      <c r="C3558" s="47" t="s">
        <v>10739</v>
      </c>
    </row>
    <row r="3559" spans="1:3" x14ac:dyDescent="0.25">
      <c r="A3559">
        <v>155877</v>
      </c>
      <c r="B3559" t="s">
        <v>10740</v>
      </c>
      <c r="C3559" s="47" t="s">
        <v>10741</v>
      </c>
    </row>
    <row r="3560" spans="1:3" x14ac:dyDescent="0.25">
      <c r="A3560">
        <v>155878</v>
      </c>
      <c r="B3560" t="s">
        <v>10742</v>
      </c>
      <c r="C3560" s="47" t="s">
        <v>10743</v>
      </c>
    </row>
    <row r="3561" spans="1:3" x14ac:dyDescent="0.25">
      <c r="A3561">
        <v>155879</v>
      </c>
      <c r="B3561" t="s">
        <v>10744</v>
      </c>
      <c r="C3561" s="47" t="s">
        <v>10745</v>
      </c>
    </row>
    <row r="3562" spans="1:3" x14ac:dyDescent="0.25">
      <c r="A3562">
        <v>155880</v>
      </c>
      <c r="B3562" t="s">
        <v>10746</v>
      </c>
      <c r="C3562" s="47" t="s">
        <v>10747</v>
      </c>
    </row>
    <row r="3563" spans="1:3" x14ac:dyDescent="0.25">
      <c r="A3563">
        <v>155881</v>
      </c>
      <c r="B3563" t="s">
        <v>10748</v>
      </c>
      <c r="C3563" s="47" t="s">
        <v>10749</v>
      </c>
    </row>
    <row r="3564" spans="1:3" x14ac:dyDescent="0.25">
      <c r="A3564">
        <v>155882</v>
      </c>
      <c r="B3564" t="s">
        <v>10750</v>
      </c>
      <c r="C3564" s="47" t="s">
        <v>10751</v>
      </c>
    </row>
    <row r="3565" spans="1:3" x14ac:dyDescent="0.25">
      <c r="A3565">
        <v>155883</v>
      </c>
      <c r="B3565" t="s">
        <v>10752</v>
      </c>
      <c r="C3565" s="47" t="s">
        <v>10753</v>
      </c>
    </row>
    <row r="3566" spans="1:3" x14ac:dyDescent="0.25">
      <c r="A3566">
        <v>155884</v>
      </c>
      <c r="B3566" t="s">
        <v>10754</v>
      </c>
      <c r="C3566" s="47" t="s">
        <v>10755</v>
      </c>
    </row>
    <row r="3567" spans="1:3" x14ac:dyDescent="0.25">
      <c r="A3567">
        <v>155885</v>
      </c>
      <c r="B3567" t="s">
        <v>10756</v>
      </c>
      <c r="C3567" s="47" t="s">
        <v>10757</v>
      </c>
    </row>
    <row r="3568" spans="1:3" x14ac:dyDescent="0.25">
      <c r="A3568">
        <v>155886</v>
      </c>
      <c r="B3568" t="s">
        <v>10758</v>
      </c>
      <c r="C3568" s="47" t="s">
        <v>10759</v>
      </c>
    </row>
    <row r="3569" spans="1:3" x14ac:dyDescent="0.25">
      <c r="A3569">
        <v>155887</v>
      </c>
      <c r="B3569" t="s">
        <v>10760</v>
      </c>
      <c r="C3569" s="47" t="s">
        <v>10761</v>
      </c>
    </row>
    <row r="3570" spans="1:3" x14ac:dyDescent="0.25">
      <c r="A3570">
        <v>155888</v>
      </c>
      <c r="B3570" t="s">
        <v>10762</v>
      </c>
      <c r="C3570" s="47" t="s">
        <v>10763</v>
      </c>
    </row>
    <row r="3571" spans="1:3" x14ac:dyDescent="0.25">
      <c r="A3571">
        <v>155889</v>
      </c>
      <c r="B3571" t="s">
        <v>10764</v>
      </c>
      <c r="C3571" s="47" t="s">
        <v>10765</v>
      </c>
    </row>
    <row r="3572" spans="1:3" x14ac:dyDescent="0.25">
      <c r="A3572">
        <v>155890</v>
      </c>
      <c r="B3572" t="s">
        <v>10766</v>
      </c>
      <c r="C3572" s="47" t="s">
        <v>10767</v>
      </c>
    </row>
    <row r="3573" spans="1:3" x14ac:dyDescent="0.25">
      <c r="A3573">
        <v>155891</v>
      </c>
      <c r="B3573" t="s">
        <v>10768</v>
      </c>
      <c r="C3573" s="47" t="s">
        <v>10769</v>
      </c>
    </row>
    <row r="3574" spans="1:3" x14ac:dyDescent="0.25">
      <c r="A3574">
        <v>155892</v>
      </c>
      <c r="B3574" t="s">
        <v>276</v>
      </c>
      <c r="C3574" s="47" t="s">
        <v>10770</v>
      </c>
    </row>
    <row r="3575" spans="1:3" x14ac:dyDescent="0.25">
      <c r="A3575">
        <v>155893</v>
      </c>
      <c r="B3575" t="s">
        <v>577</v>
      </c>
      <c r="C3575" s="47" t="s">
        <v>10771</v>
      </c>
    </row>
    <row r="3576" spans="1:3" x14ac:dyDescent="0.25">
      <c r="A3576">
        <v>155894</v>
      </c>
      <c r="B3576" t="s">
        <v>10772</v>
      </c>
      <c r="C3576" s="47" t="s">
        <v>10773</v>
      </c>
    </row>
    <row r="3577" spans="1:3" x14ac:dyDescent="0.25">
      <c r="A3577">
        <v>155895</v>
      </c>
      <c r="B3577" t="s">
        <v>10774</v>
      </c>
      <c r="C3577" s="47" t="s">
        <v>10775</v>
      </c>
    </row>
    <row r="3578" spans="1:3" x14ac:dyDescent="0.25">
      <c r="A3578">
        <v>155896</v>
      </c>
      <c r="B3578" t="s">
        <v>10776</v>
      </c>
      <c r="C3578" s="47" t="s">
        <v>10777</v>
      </c>
    </row>
    <row r="3579" spans="1:3" x14ac:dyDescent="0.25">
      <c r="A3579">
        <v>155897</v>
      </c>
      <c r="B3579" t="s">
        <v>10778</v>
      </c>
      <c r="C3579" s="47" t="s">
        <v>10779</v>
      </c>
    </row>
    <row r="3580" spans="1:3" x14ac:dyDescent="0.25">
      <c r="A3580">
        <v>155898</v>
      </c>
      <c r="B3580" t="s">
        <v>10780</v>
      </c>
      <c r="C3580" s="47" t="s">
        <v>10781</v>
      </c>
    </row>
    <row r="3581" spans="1:3" x14ac:dyDescent="0.25">
      <c r="A3581">
        <v>155899</v>
      </c>
      <c r="B3581" t="s">
        <v>10782</v>
      </c>
      <c r="C3581" s="47" t="s">
        <v>10783</v>
      </c>
    </row>
    <row r="3582" spans="1:3" x14ac:dyDescent="0.25">
      <c r="A3582">
        <v>155900</v>
      </c>
      <c r="B3582" t="s">
        <v>10784</v>
      </c>
      <c r="C3582" s="47" t="s">
        <v>10785</v>
      </c>
    </row>
    <row r="3583" spans="1:3" x14ac:dyDescent="0.25">
      <c r="A3583">
        <v>155901</v>
      </c>
      <c r="B3583" t="s">
        <v>10786</v>
      </c>
      <c r="C3583" s="47" t="s">
        <v>10787</v>
      </c>
    </row>
    <row r="3584" spans="1:3" x14ac:dyDescent="0.25">
      <c r="A3584">
        <v>155902</v>
      </c>
      <c r="B3584" t="s">
        <v>10788</v>
      </c>
      <c r="C3584" s="47" t="s">
        <v>10789</v>
      </c>
    </row>
    <row r="3585" spans="1:3" x14ac:dyDescent="0.25">
      <c r="A3585">
        <v>155903</v>
      </c>
      <c r="B3585" t="s">
        <v>10790</v>
      </c>
      <c r="C3585" s="47" t="s">
        <v>10791</v>
      </c>
    </row>
    <row r="3586" spans="1:3" x14ac:dyDescent="0.25">
      <c r="A3586">
        <v>155904</v>
      </c>
      <c r="B3586" t="s">
        <v>10792</v>
      </c>
      <c r="C3586" s="47" t="s">
        <v>10793</v>
      </c>
    </row>
    <row r="3587" spans="1:3" x14ac:dyDescent="0.25">
      <c r="A3587">
        <v>155905</v>
      </c>
      <c r="B3587" t="s">
        <v>10794</v>
      </c>
      <c r="C3587" s="47" t="s">
        <v>10795</v>
      </c>
    </row>
    <row r="3588" spans="1:3" x14ac:dyDescent="0.25">
      <c r="A3588">
        <v>155906</v>
      </c>
      <c r="B3588" t="s">
        <v>10796</v>
      </c>
      <c r="C3588" s="47" t="s">
        <v>10797</v>
      </c>
    </row>
    <row r="3589" spans="1:3" x14ac:dyDescent="0.25">
      <c r="A3589">
        <v>155907</v>
      </c>
      <c r="B3589" t="s">
        <v>10798</v>
      </c>
      <c r="C3589" s="47" t="s">
        <v>10799</v>
      </c>
    </row>
    <row r="3590" spans="1:3" x14ac:dyDescent="0.25">
      <c r="A3590">
        <v>155908</v>
      </c>
      <c r="B3590" t="s">
        <v>10800</v>
      </c>
      <c r="C3590" s="47" t="s">
        <v>10801</v>
      </c>
    </row>
    <row r="3591" spans="1:3" x14ac:dyDescent="0.25">
      <c r="A3591">
        <v>155909</v>
      </c>
      <c r="B3591" t="s">
        <v>403</v>
      </c>
      <c r="C3591" s="47" t="s">
        <v>10802</v>
      </c>
    </row>
    <row r="3592" spans="1:3" x14ac:dyDescent="0.25">
      <c r="A3592">
        <v>155910</v>
      </c>
      <c r="B3592" t="s">
        <v>10803</v>
      </c>
      <c r="C3592" s="47" t="s">
        <v>10804</v>
      </c>
    </row>
    <row r="3593" spans="1:3" x14ac:dyDescent="0.25">
      <c r="A3593">
        <v>155911</v>
      </c>
      <c r="B3593" t="s">
        <v>10805</v>
      </c>
      <c r="C3593" s="47" t="s">
        <v>10806</v>
      </c>
    </row>
    <row r="3594" spans="1:3" x14ac:dyDescent="0.25">
      <c r="A3594">
        <v>155912</v>
      </c>
      <c r="B3594" t="s">
        <v>10807</v>
      </c>
      <c r="C3594" s="47" t="s">
        <v>10808</v>
      </c>
    </row>
    <row r="3595" spans="1:3" x14ac:dyDescent="0.25">
      <c r="A3595">
        <v>155913</v>
      </c>
      <c r="B3595" t="s">
        <v>10809</v>
      </c>
      <c r="C3595" s="47" t="s">
        <v>10810</v>
      </c>
    </row>
    <row r="3596" spans="1:3" x14ac:dyDescent="0.25">
      <c r="A3596">
        <v>155914</v>
      </c>
      <c r="B3596" t="s">
        <v>10811</v>
      </c>
      <c r="C3596" s="47" t="s">
        <v>10812</v>
      </c>
    </row>
    <row r="3597" spans="1:3" x14ac:dyDescent="0.25">
      <c r="A3597">
        <v>155915</v>
      </c>
      <c r="B3597" t="s">
        <v>10813</v>
      </c>
      <c r="C3597" s="47" t="s">
        <v>10814</v>
      </c>
    </row>
    <row r="3598" spans="1:3" x14ac:dyDescent="0.25">
      <c r="A3598">
        <v>155916</v>
      </c>
      <c r="B3598" t="s">
        <v>10815</v>
      </c>
      <c r="C3598" s="47" t="s">
        <v>10816</v>
      </c>
    </row>
    <row r="3599" spans="1:3" x14ac:dyDescent="0.25">
      <c r="A3599">
        <v>155917</v>
      </c>
      <c r="B3599" t="s">
        <v>10817</v>
      </c>
      <c r="C3599" s="47" t="s">
        <v>10818</v>
      </c>
    </row>
    <row r="3600" spans="1:3" x14ac:dyDescent="0.25">
      <c r="A3600">
        <v>155918</v>
      </c>
      <c r="B3600" t="s">
        <v>10819</v>
      </c>
      <c r="C3600" s="47" t="s">
        <v>10820</v>
      </c>
    </row>
    <row r="3601" spans="1:3" x14ac:dyDescent="0.25">
      <c r="A3601">
        <v>155919</v>
      </c>
      <c r="B3601" t="s">
        <v>10821</v>
      </c>
      <c r="C3601" s="47" t="s">
        <v>10822</v>
      </c>
    </row>
    <row r="3602" spans="1:3" x14ac:dyDescent="0.25">
      <c r="A3602">
        <v>155920</v>
      </c>
      <c r="B3602" t="s">
        <v>10823</v>
      </c>
      <c r="C3602" s="47" t="s">
        <v>10824</v>
      </c>
    </row>
    <row r="3603" spans="1:3" x14ac:dyDescent="0.25">
      <c r="A3603">
        <v>155921</v>
      </c>
      <c r="B3603" t="s">
        <v>10825</v>
      </c>
      <c r="C3603" s="47" t="s">
        <v>10826</v>
      </c>
    </row>
    <row r="3604" spans="1:3" x14ac:dyDescent="0.25">
      <c r="A3604">
        <v>155922</v>
      </c>
      <c r="B3604" t="s">
        <v>10827</v>
      </c>
      <c r="C3604" s="47" t="s">
        <v>10828</v>
      </c>
    </row>
    <row r="3605" spans="1:3" x14ac:dyDescent="0.25">
      <c r="A3605">
        <v>155923</v>
      </c>
      <c r="B3605" t="s">
        <v>10829</v>
      </c>
      <c r="C3605" s="47" t="s">
        <v>10830</v>
      </c>
    </row>
    <row r="3606" spans="1:3" x14ac:dyDescent="0.25">
      <c r="A3606">
        <v>155924</v>
      </c>
      <c r="B3606" t="s">
        <v>10831</v>
      </c>
      <c r="C3606" s="47" t="s">
        <v>10832</v>
      </c>
    </row>
    <row r="3607" spans="1:3" x14ac:dyDescent="0.25">
      <c r="A3607">
        <v>155925</v>
      </c>
      <c r="B3607" t="s">
        <v>10833</v>
      </c>
      <c r="C3607" s="47" t="s">
        <v>10834</v>
      </c>
    </row>
    <row r="3608" spans="1:3" x14ac:dyDescent="0.25">
      <c r="A3608">
        <v>155926</v>
      </c>
      <c r="B3608" t="s">
        <v>10835</v>
      </c>
      <c r="C3608" s="47" t="s">
        <v>10836</v>
      </c>
    </row>
    <row r="3609" spans="1:3" x14ac:dyDescent="0.25">
      <c r="A3609">
        <v>155927</v>
      </c>
      <c r="B3609" t="s">
        <v>10837</v>
      </c>
      <c r="C3609" s="47" t="s">
        <v>10838</v>
      </c>
    </row>
    <row r="3610" spans="1:3" x14ac:dyDescent="0.25">
      <c r="A3610">
        <v>155928</v>
      </c>
      <c r="B3610" t="s">
        <v>10839</v>
      </c>
      <c r="C3610" s="47" t="s">
        <v>10840</v>
      </c>
    </row>
    <row r="3611" spans="1:3" x14ac:dyDescent="0.25">
      <c r="A3611">
        <v>155929</v>
      </c>
      <c r="B3611" t="s">
        <v>10841</v>
      </c>
      <c r="C3611" s="47" t="s">
        <v>10842</v>
      </c>
    </row>
    <row r="3612" spans="1:3" x14ac:dyDescent="0.25">
      <c r="A3612">
        <v>155930</v>
      </c>
      <c r="B3612" t="s">
        <v>10843</v>
      </c>
      <c r="C3612" s="47" t="s">
        <v>10844</v>
      </c>
    </row>
    <row r="3613" spans="1:3" x14ac:dyDescent="0.25">
      <c r="A3613">
        <v>155931</v>
      </c>
      <c r="B3613" t="s">
        <v>1042</v>
      </c>
      <c r="C3613" s="47" t="s">
        <v>10845</v>
      </c>
    </row>
    <row r="3614" spans="1:3" x14ac:dyDescent="0.25">
      <c r="A3614">
        <v>155932</v>
      </c>
      <c r="B3614" t="s">
        <v>507</v>
      </c>
      <c r="C3614" s="47" t="s">
        <v>10846</v>
      </c>
    </row>
    <row r="3615" spans="1:3" x14ac:dyDescent="0.25">
      <c r="A3615">
        <v>155933</v>
      </c>
      <c r="B3615" t="s">
        <v>10847</v>
      </c>
      <c r="C3615" s="47" t="s">
        <v>10848</v>
      </c>
    </row>
    <row r="3616" spans="1:3" x14ac:dyDescent="0.25">
      <c r="A3616">
        <v>155934</v>
      </c>
      <c r="B3616" t="s">
        <v>10849</v>
      </c>
      <c r="C3616" s="47" t="s">
        <v>10850</v>
      </c>
    </row>
    <row r="3617" spans="1:3" x14ac:dyDescent="0.25">
      <c r="A3617">
        <v>155935</v>
      </c>
      <c r="B3617" t="s">
        <v>10851</v>
      </c>
      <c r="C3617" s="47" t="s">
        <v>10852</v>
      </c>
    </row>
    <row r="3618" spans="1:3" x14ac:dyDescent="0.25">
      <c r="A3618">
        <v>155936</v>
      </c>
      <c r="B3618" t="s">
        <v>10853</v>
      </c>
      <c r="C3618" s="47" t="s">
        <v>10854</v>
      </c>
    </row>
    <row r="3619" spans="1:3" x14ac:dyDescent="0.25">
      <c r="A3619">
        <v>155937</v>
      </c>
      <c r="B3619" t="s">
        <v>10855</v>
      </c>
      <c r="C3619" s="47" t="s">
        <v>10856</v>
      </c>
    </row>
    <row r="3620" spans="1:3" x14ac:dyDescent="0.25">
      <c r="A3620">
        <v>155938</v>
      </c>
      <c r="B3620" t="s">
        <v>10857</v>
      </c>
      <c r="C3620" s="47" t="s">
        <v>10858</v>
      </c>
    </row>
    <row r="3621" spans="1:3" x14ac:dyDescent="0.25">
      <c r="A3621">
        <v>155939</v>
      </c>
      <c r="B3621" t="s">
        <v>10859</v>
      </c>
      <c r="C3621" s="47" t="s">
        <v>10860</v>
      </c>
    </row>
    <row r="3622" spans="1:3" x14ac:dyDescent="0.25">
      <c r="A3622">
        <v>155940</v>
      </c>
      <c r="B3622" t="s">
        <v>10861</v>
      </c>
      <c r="C3622" s="47" t="s">
        <v>10862</v>
      </c>
    </row>
    <row r="3623" spans="1:3" x14ac:dyDescent="0.25">
      <c r="A3623">
        <v>155941</v>
      </c>
      <c r="B3623" t="s">
        <v>10863</v>
      </c>
      <c r="C3623" s="47" t="s">
        <v>10864</v>
      </c>
    </row>
    <row r="3624" spans="1:3" x14ac:dyDescent="0.25">
      <c r="A3624">
        <v>155942</v>
      </c>
      <c r="B3624" t="s">
        <v>10865</v>
      </c>
      <c r="C3624" s="47" t="s">
        <v>10866</v>
      </c>
    </row>
    <row r="3625" spans="1:3" x14ac:dyDescent="0.25">
      <c r="A3625">
        <v>155943</v>
      </c>
      <c r="B3625" t="s">
        <v>10867</v>
      </c>
      <c r="C3625" s="47" t="s">
        <v>10868</v>
      </c>
    </row>
    <row r="3626" spans="1:3" x14ac:dyDescent="0.25">
      <c r="A3626">
        <v>155944</v>
      </c>
      <c r="B3626" t="s">
        <v>10869</v>
      </c>
      <c r="C3626" s="47" t="s">
        <v>10870</v>
      </c>
    </row>
    <row r="3627" spans="1:3" x14ac:dyDescent="0.25">
      <c r="A3627">
        <v>155945</v>
      </c>
      <c r="B3627" t="s">
        <v>10871</v>
      </c>
      <c r="C3627" s="47" t="s">
        <v>10872</v>
      </c>
    </row>
    <row r="3628" spans="1:3" x14ac:dyDescent="0.25">
      <c r="A3628">
        <v>155946</v>
      </c>
      <c r="B3628" t="s">
        <v>10873</v>
      </c>
      <c r="C3628" s="47" t="s">
        <v>10874</v>
      </c>
    </row>
    <row r="3629" spans="1:3" x14ac:dyDescent="0.25">
      <c r="A3629">
        <v>155947</v>
      </c>
      <c r="B3629" t="s">
        <v>10875</v>
      </c>
      <c r="C3629" s="47" t="s">
        <v>10876</v>
      </c>
    </row>
    <row r="3630" spans="1:3" x14ac:dyDescent="0.25">
      <c r="A3630">
        <v>155948</v>
      </c>
      <c r="B3630" t="s">
        <v>10877</v>
      </c>
      <c r="C3630" s="47" t="s">
        <v>10878</v>
      </c>
    </row>
    <row r="3631" spans="1:3" x14ac:dyDescent="0.25">
      <c r="A3631">
        <v>155949</v>
      </c>
      <c r="B3631" t="s">
        <v>10879</v>
      </c>
      <c r="C3631" s="47" t="s">
        <v>10880</v>
      </c>
    </row>
    <row r="3632" spans="1:3" x14ac:dyDescent="0.25">
      <c r="A3632">
        <v>155950</v>
      </c>
      <c r="B3632" t="s">
        <v>10881</v>
      </c>
      <c r="C3632" s="47" t="s">
        <v>10882</v>
      </c>
    </row>
    <row r="3633" spans="1:3" x14ac:dyDescent="0.25">
      <c r="A3633">
        <v>155951</v>
      </c>
      <c r="B3633" t="s">
        <v>1395</v>
      </c>
      <c r="C3633" s="47" t="s">
        <v>10883</v>
      </c>
    </row>
    <row r="3634" spans="1:3" x14ac:dyDescent="0.25">
      <c r="A3634">
        <v>155952</v>
      </c>
      <c r="B3634" t="s">
        <v>10884</v>
      </c>
      <c r="C3634" s="47" t="s">
        <v>10885</v>
      </c>
    </row>
    <row r="3635" spans="1:3" x14ac:dyDescent="0.25">
      <c r="A3635">
        <v>155953</v>
      </c>
      <c r="B3635" t="s">
        <v>10886</v>
      </c>
      <c r="C3635" s="47" t="s">
        <v>10887</v>
      </c>
    </row>
    <row r="3636" spans="1:3" x14ac:dyDescent="0.25">
      <c r="A3636">
        <v>155954</v>
      </c>
      <c r="B3636" t="s">
        <v>10888</v>
      </c>
      <c r="C3636" s="47" t="s">
        <v>10889</v>
      </c>
    </row>
    <row r="3637" spans="1:3" x14ac:dyDescent="0.25">
      <c r="A3637">
        <v>155955</v>
      </c>
      <c r="B3637" t="s">
        <v>10890</v>
      </c>
      <c r="C3637" s="47" t="s">
        <v>10891</v>
      </c>
    </row>
    <row r="3638" spans="1:3" x14ac:dyDescent="0.25">
      <c r="A3638">
        <v>155956</v>
      </c>
      <c r="B3638" t="s">
        <v>10892</v>
      </c>
      <c r="C3638" s="47" t="s">
        <v>10893</v>
      </c>
    </row>
    <row r="3639" spans="1:3" x14ac:dyDescent="0.25">
      <c r="A3639">
        <v>155957</v>
      </c>
      <c r="B3639" t="s">
        <v>10894</v>
      </c>
      <c r="C3639" s="47" t="s">
        <v>10895</v>
      </c>
    </row>
    <row r="3640" spans="1:3" x14ac:dyDescent="0.25">
      <c r="A3640">
        <v>155958</v>
      </c>
      <c r="B3640" t="s">
        <v>10896</v>
      </c>
      <c r="C3640" s="47" t="s">
        <v>10897</v>
      </c>
    </row>
    <row r="3641" spans="1:3" x14ac:dyDescent="0.25">
      <c r="A3641">
        <v>155959</v>
      </c>
      <c r="B3641" t="s">
        <v>10898</v>
      </c>
      <c r="C3641" s="47" t="s">
        <v>10899</v>
      </c>
    </row>
    <row r="3642" spans="1:3" x14ac:dyDescent="0.25">
      <c r="A3642">
        <v>155960</v>
      </c>
      <c r="B3642" t="s">
        <v>10900</v>
      </c>
      <c r="C3642" s="47" t="s">
        <v>10901</v>
      </c>
    </row>
    <row r="3643" spans="1:3" x14ac:dyDescent="0.25">
      <c r="A3643">
        <v>155961</v>
      </c>
      <c r="B3643" t="s">
        <v>10902</v>
      </c>
      <c r="C3643" s="47" t="s">
        <v>10903</v>
      </c>
    </row>
    <row r="3644" spans="1:3" x14ac:dyDescent="0.25">
      <c r="A3644">
        <v>155962</v>
      </c>
      <c r="B3644" t="s">
        <v>10904</v>
      </c>
      <c r="C3644" s="47" t="s">
        <v>10905</v>
      </c>
    </row>
    <row r="3645" spans="1:3" x14ac:dyDescent="0.25">
      <c r="A3645">
        <v>155963</v>
      </c>
      <c r="B3645" t="s">
        <v>10906</v>
      </c>
      <c r="C3645" s="47" t="s">
        <v>10907</v>
      </c>
    </row>
    <row r="3646" spans="1:3" x14ac:dyDescent="0.25">
      <c r="A3646">
        <v>155964</v>
      </c>
      <c r="B3646" t="s">
        <v>10908</v>
      </c>
      <c r="C3646" s="47" t="s">
        <v>10909</v>
      </c>
    </row>
    <row r="3647" spans="1:3" x14ac:dyDescent="0.25">
      <c r="A3647">
        <v>155965</v>
      </c>
      <c r="B3647" t="s">
        <v>10910</v>
      </c>
      <c r="C3647" s="47" t="s">
        <v>10911</v>
      </c>
    </row>
    <row r="3648" spans="1:3" x14ac:dyDescent="0.25">
      <c r="A3648">
        <v>155966</v>
      </c>
      <c r="B3648" t="s">
        <v>10912</v>
      </c>
      <c r="C3648" s="47" t="s">
        <v>10913</v>
      </c>
    </row>
    <row r="3649" spans="1:3" x14ac:dyDescent="0.25">
      <c r="A3649">
        <v>155967</v>
      </c>
      <c r="B3649" t="s">
        <v>10914</v>
      </c>
      <c r="C3649" s="47" t="s">
        <v>10915</v>
      </c>
    </row>
    <row r="3650" spans="1:3" x14ac:dyDescent="0.25">
      <c r="A3650">
        <v>155968</v>
      </c>
      <c r="B3650" t="s">
        <v>10916</v>
      </c>
      <c r="C3650" s="47" t="s">
        <v>10917</v>
      </c>
    </row>
    <row r="3651" spans="1:3" x14ac:dyDescent="0.25">
      <c r="A3651">
        <v>155969</v>
      </c>
      <c r="B3651" t="s">
        <v>10918</v>
      </c>
      <c r="C3651" s="47" t="s">
        <v>10919</v>
      </c>
    </row>
    <row r="3652" spans="1:3" x14ac:dyDescent="0.25">
      <c r="A3652">
        <v>155970</v>
      </c>
      <c r="B3652" t="s">
        <v>10920</v>
      </c>
      <c r="C3652" s="47" t="s">
        <v>10921</v>
      </c>
    </row>
    <row r="3653" spans="1:3" x14ac:dyDescent="0.25">
      <c r="A3653">
        <v>155971</v>
      </c>
      <c r="B3653" t="s">
        <v>10922</v>
      </c>
      <c r="C3653" s="47" t="s">
        <v>10923</v>
      </c>
    </row>
    <row r="3654" spans="1:3" x14ac:dyDescent="0.25">
      <c r="A3654">
        <v>155972</v>
      </c>
      <c r="B3654" t="s">
        <v>10924</v>
      </c>
      <c r="C3654" s="47" t="s">
        <v>10925</v>
      </c>
    </row>
    <row r="3655" spans="1:3" x14ac:dyDescent="0.25">
      <c r="A3655">
        <v>155973</v>
      </c>
      <c r="B3655" t="s">
        <v>10926</v>
      </c>
      <c r="C3655" s="47" t="s">
        <v>10927</v>
      </c>
    </row>
    <row r="3656" spans="1:3" x14ac:dyDescent="0.25">
      <c r="A3656">
        <v>155974</v>
      </c>
      <c r="B3656" t="s">
        <v>10928</v>
      </c>
      <c r="C3656" s="47" t="s">
        <v>10929</v>
      </c>
    </row>
    <row r="3657" spans="1:3" x14ac:dyDescent="0.25">
      <c r="A3657">
        <v>155975</v>
      </c>
      <c r="B3657" t="s">
        <v>10930</v>
      </c>
      <c r="C3657" s="47" t="s">
        <v>10931</v>
      </c>
    </row>
    <row r="3658" spans="1:3" x14ac:dyDescent="0.25">
      <c r="A3658">
        <v>155976</v>
      </c>
      <c r="B3658" t="s">
        <v>10932</v>
      </c>
      <c r="C3658" s="47" t="s">
        <v>10933</v>
      </c>
    </row>
    <row r="3659" spans="1:3" x14ac:dyDescent="0.25">
      <c r="A3659">
        <v>155977</v>
      </c>
      <c r="B3659" t="s">
        <v>10934</v>
      </c>
      <c r="C3659" s="47" t="s">
        <v>10935</v>
      </c>
    </row>
    <row r="3660" spans="1:3" x14ac:dyDescent="0.25">
      <c r="A3660">
        <v>155978</v>
      </c>
      <c r="B3660" t="s">
        <v>10936</v>
      </c>
      <c r="C3660" s="47" t="s">
        <v>10937</v>
      </c>
    </row>
    <row r="3661" spans="1:3" x14ac:dyDescent="0.25">
      <c r="A3661">
        <v>155979</v>
      </c>
      <c r="B3661" t="s">
        <v>10938</v>
      </c>
      <c r="C3661" s="47" t="s">
        <v>10939</v>
      </c>
    </row>
    <row r="3662" spans="1:3" x14ac:dyDescent="0.25">
      <c r="A3662">
        <v>155980</v>
      </c>
      <c r="B3662" t="s">
        <v>10940</v>
      </c>
      <c r="C3662" s="47" t="s">
        <v>10941</v>
      </c>
    </row>
    <row r="3663" spans="1:3" x14ac:dyDescent="0.25">
      <c r="A3663">
        <v>155981</v>
      </c>
      <c r="B3663" t="s">
        <v>10942</v>
      </c>
      <c r="C3663" s="47" t="s">
        <v>10943</v>
      </c>
    </row>
    <row r="3664" spans="1:3" x14ac:dyDescent="0.25">
      <c r="A3664">
        <v>155982</v>
      </c>
      <c r="B3664" t="s">
        <v>10944</v>
      </c>
      <c r="C3664" s="47" t="s">
        <v>10945</v>
      </c>
    </row>
    <row r="3665" spans="1:3" x14ac:dyDescent="0.25">
      <c r="A3665">
        <v>155983</v>
      </c>
      <c r="B3665" t="s">
        <v>10946</v>
      </c>
      <c r="C3665" s="47" t="s">
        <v>10947</v>
      </c>
    </row>
    <row r="3666" spans="1:3" x14ac:dyDescent="0.25">
      <c r="A3666">
        <v>155984</v>
      </c>
      <c r="B3666" t="s">
        <v>10948</v>
      </c>
      <c r="C3666" s="47" t="s">
        <v>10949</v>
      </c>
    </row>
    <row r="3667" spans="1:3" x14ac:dyDescent="0.25">
      <c r="A3667">
        <v>155985</v>
      </c>
      <c r="B3667" t="s">
        <v>10950</v>
      </c>
      <c r="C3667" s="47" t="s">
        <v>10951</v>
      </c>
    </row>
    <row r="3668" spans="1:3" x14ac:dyDescent="0.25">
      <c r="A3668">
        <v>155986</v>
      </c>
      <c r="B3668" t="s">
        <v>10952</v>
      </c>
      <c r="C3668" s="47" t="s">
        <v>10953</v>
      </c>
    </row>
    <row r="3669" spans="1:3" x14ac:dyDescent="0.25">
      <c r="A3669">
        <v>155987</v>
      </c>
      <c r="B3669" t="s">
        <v>10954</v>
      </c>
      <c r="C3669" s="47" t="s">
        <v>10955</v>
      </c>
    </row>
    <row r="3670" spans="1:3" x14ac:dyDescent="0.25">
      <c r="A3670">
        <v>155988</v>
      </c>
      <c r="B3670" t="s">
        <v>10956</v>
      </c>
      <c r="C3670" s="47" t="s">
        <v>10957</v>
      </c>
    </row>
    <row r="3671" spans="1:3" x14ac:dyDescent="0.25">
      <c r="A3671">
        <v>155989</v>
      </c>
      <c r="B3671" t="s">
        <v>10958</v>
      </c>
      <c r="C3671" s="47" t="s">
        <v>10959</v>
      </c>
    </row>
    <row r="3672" spans="1:3" x14ac:dyDescent="0.25">
      <c r="A3672">
        <v>155990</v>
      </c>
      <c r="B3672" t="s">
        <v>405</v>
      </c>
      <c r="C3672" s="47" t="s">
        <v>10960</v>
      </c>
    </row>
    <row r="3673" spans="1:3" x14ac:dyDescent="0.25">
      <c r="A3673">
        <v>155991</v>
      </c>
      <c r="B3673" t="s">
        <v>10961</v>
      </c>
      <c r="C3673" s="47" t="s">
        <v>10962</v>
      </c>
    </row>
    <row r="3674" spans="1:3" x14ac:dyDescent="0.25">
      <c r="A3674">
        <v>155992</v>
      </c>
      <c r="B3674" t="s">
        <v>10963</v>
      </c>
      <c r="C3674" s="47" t="s">
        <v>10964</v>
      </c>
    </row>
    <row r="3675" spans="1:3" x14ac:dyDescent="0.25">
      <c r="A3675">
        <v>155993</v>
      </c>
      <c r="B3675" t="s">
        <v>10965</v>
      </c>
      <c r="C3675" s="47" t="s">
        <v>10966</v>
      </c>
    </row>
    <row r="3676" spans="1:3" x14ac:dyDescent="0.25">
      <c r="A3676">
        <v>155994</v>
      </c>
      <c r="B3676" t="s">
        <v>10967</v>
      </c>
      <c r="C3676" s="47" t="s">
        <v>10968</v>
      </c>
    </row>
    <row r="3677" spans="1:3" x14ac:dyDescent="0.25">
      <c r="A3677">
        <v>155995</v>
      </c>
      <c r="B3677" t="s">
        <v>10969</v>
      </c>
      <c r="C3677" s="47" t="s">
        <v>10970</v>
      </c>
    </row>
    <row r="3678" spans="1:3" x14ac:dyDescent="0.25">
      <c r="A3678">
        <v>155996</v>
      </c>
      <c r="B3678" t="s">
        <v>10971</v>
      </c>
      <c r="C3678" s="47" t="s">
        <v>10972</v>
      </c>
    </row>
    <row r="3679" spans="1:3" x14ac:dyDescent="0.25">
      <c r="A3679">
        <v>155997</v>
      </c>
      <c r="B3679" t="s">
        <v>10973</v>
      </c>
      <c r="C3679" s="47" t="s">
        <v>10974</v>
      </c>
    </row>
    <row r="3680" spans="1:3" x14ac:dyDescent="0.25">
      <c r="A3680">
        <v>155998</v>
      </c>
      <c r="B3680" t="s">
        <v>10975</v>
      </c>
      <c r="C3680" s="47" t="s">
        <v>10976</v>
      </c>
    </row>
    <row r="3681" spans="1:3" x14ac:dyDescent="0.25">
      <c r="A3681">
        <v>155999</v>
      </c>
      <c r="B3681" t="s">
        <v>10977</v>
      </c>
      <c r="C3681" s="47" t="s">
        <v>10978</v>
      </c>
    </row>
    <row r="3682" spans="1:3" x14ac:dyDescent="0.25">
      <c r="A3682">
        <v>156000</v>
      </c>
      <c r="B3682" t="s">
        <v>10979</v>
      </c>
      <c r="C3682" s="47" t="s">
        <v>10980</v>
      </c>
    </row>
    <row r="3683" spans="1:3" x14ac:dyDescent="0.25">
      <c r="A3683">
        <v>156001</v>
      </c>
      <c r="B3683" t="s">
        <v>10981</v>
      </c>
      <c r="C3683" s="47" t="s">
        <v>10982</v>
      </c>
    </row>
    <row r="3684" spans="1:3" x14ac:dyDescent="0.25">
      <c r="A3684">
        <v>156002</v>
      </c>
      <c r="B3684" t="s">
        <v>10983</v>
      </c>
      <c r="C3684" s="47" t="s">
        <v>10984</v>
      </c>
    </row>
    <row r="3685" spans="1:3" x14ac:dyDescent="0.25">
      <c r="A3685">
        <v>156003</v>
      </c>
      <c r="B3685" t="s">
        <v>10985</v>
      </c>
      <c r="C3685" s="47" t="s">
        <v>10986</v>
      </c>
    </row>
    <row r="3686" spans="1:3" x14ac:dyDescent="0.25">
      <c r="A3686">
        <v>156004</v>
      </c>
      <c r="B3686" t="s">
        <v>10987</v>
      </c>
      <c r="C3686" s="47" t="s">
        <v>10988</v>
      </c>
    </row>
    <row r="3687" spans="1:3" x14ac:dyDescent="0.25">
      <c r="A3687">
        <v>156005</v>
      </c>
      <c r="B3687" t="s">
        <v>10989</v>
      </c>
      <c r="C3687" s="47" t="s">
        <v>10990</v>
      </c>
    </row>
    <row r="3688" spans="1:3" x14ac:dyDescent="0.25">
      <c r="A3688">
        <v>156006</v>
      </c>
      <c r="B3688" t="s">
        <v>10991</v>
      </c>
      <c r="C3688" s="47" t="s">
        <v>10992</v>
      </c>
    </row>
    <row r="3689" spans="1:3" x14ac:dyDescent="0.25">
      <c r="A3689">
        <v>156007</v>
      </c>
      <c r="B3689" t="s">
        <v>10993</v>
      </c>
      <c r="C3689" s="47" t="s">
        <v>10994</v>
      </c>
    </row>
    <row r="3690" spans="1:3" x14ac:dyDescent="0.25">
      <c r="A3690">
        <v>156008</v>
      </c>
      <c r="B3690" t="s">
        <v>10995</v>
      </c>
      <c r="C3690" s="47" t="s">
        <v>10996</v>
      </c>
    </row>
    <row r="3691" spans="1:3" x14ac:dyDescent="0.25">
      <c r="A3691">
        <v>156009</v>
      </c>
      <c r="B3691" t="s">
        <v>10997</v>
      </c>
      <c r="C3691" s="47" t="s">
        <v>10998</v>
      </c>
    </row>
    <row r="3692" spans="1:3" x14ac:dyDescent="0.25">
      <c r="A3692">
        <v>156010</v>
      </c>
      <c r="B3692" t="s">
        <v>771</v>
      </c>
      <c r="C3692" s="47" t="s">
        <v>10999</v>
      </c>
    </row>
    <row r="3693" spans="1:3" x14ac:dyDescent="0.25">
      <c r="A3693">
        <v>156011</v>
      </c>
      <c r="B3693" t="s">
        <v>11000</v>
      </c>
      <c r="C3693" s="47" t="s">
        <v>11001</v>
      </c>
    </row>
    <row r="3694" spans="1:3" x14ac:dyDescent="0.25">
      <c r="A3694">
        <v>156012</v>
      </c>
      <c r="B3694" t="s">
        <v>11002</v>
      </c>
      <c r="C3694" s="47" t="s">
        <v>11003</v>
      </c>
    </row>
    <row r="3695" spans="1:3" x14ac:dyDescent="0.25">
      <c r="A3695">
        <v>156013</v>
      </c>
      <c r="B3695" t="s">
        <v>11004</v>
      </c>
      <c r="C3695" s="47" t="s">
        <v>11005</v>
      </c>
    </row>
    <row r="3696" spans="1:3" x14ac:dyDescent="0.25">
      <c r="A3696">
        <v>156014</v>
      </c>
      <c r="B3696" t="s">
        <v>11006</v>
      </c>
      <c r="C3696" s="47" t="s">
        <v>11007</v>
      </c>
    </row>
    <row r="3697" spans="1:3" x14ac:dyDescent="0.25">
      <c r="A3697">
        <v>156015</v>
      </c>
      <c r="B3697" t="s">
        <v>11008</v>
      </c>
      <c r="C3697" s="47" t="s">
        <v>11009</v>
      </c>
    </row>
    <row r="3698" spans="1:3" x14ac:dyDescent="0.25">
      <c r="A3698">
        <v>156016</v>
      </c>
      <c r="B3698" t="s">
        <v>11010</v>
      </c>
      <c r="C3698" s="47" t="s">
        <v>11011</v>
      </c>
    </row>
    <row r="3699" spans="1:3" x14ac:dyDescent="0.25">
      <c r="A3699">
        <v>156017</v>
      </c>
      <c r="B3699" t="s">
        <v>11012</v>
      </c>
      <c r="C3699" s="47" t="s">
        <v>11013</v>
      </c>
    </row>
    <row r="3700" spans="1:3" x14ac:dyDescent="0.25">
      <c r="A3700">
        <v>156018</v>
      </c>
      <c r="B3700" t="s">
        <v>11014</v>
      </c>
      <c r="C3700" s="47" t="s">
        <v>11015</v>
      </c>
    </row>
    <row r="3701" spans="1:3" x14ac:dyDescent="0.25">
      <c r="A3701">
        <v>156019</v>
      </c>
      <c r="B3701" t="s">
        <v>11016</v>
      </c>
      <c r="C3701" s="47" t="s">
        <v>11017</v>
      </c>
    </row>
    <row r="3702" spans="1:3" x14ac:dyDescent="0.25">
      <c r="A3702">
        <v>156020</v>
      </c>
      <c r="B3702" t="s">
        <v>11018</v>
      </c>
      <c r="C3702" s="47" t="s">
        <v>11019</v>
      </c>
    </row>
    <row r="3703" spans="1:3" x14ac:dyDescent="0.25">
      <c r="A3703">
        <v>156021</v>
      </c>
      <c r="B3703" t="s">
        <v>11020</v>
      </c>
      <c r="C3703" s="47" t="s">
        <v>11021</v>
      </c>
    </row>
    <row r="3704" spans="1:3" x14ac:dyDescent="0.25">
      <c r="A3704">
        <v>156022</v>
      </c>
      <c r="B3704" t="s">
        <v>11022</v>
      </c>
      <c r="C3704" s="47" t="s">
        <v>11023</v>
      </c>
    </row>
    <row r="3705" spans="1:3" x14ac:dyDescent="0.25">
      <c r="A3705">
        <v>156023</v>
      </c>
      <c r="B3705" t="s">
        <v>11024</v>
      </c>
      <c r="C3705" s="47" t="s">
        <v>11025</v>
      </c>
    </row>
    <row r="3706" spans="1:3" x14ac:dyDescent="0.25">
      <c r="A3706">
        <v>156024</v>
      </c>
      <c r="B3706" t="s">
        <v>11026</v>
      </c>
      <c r="C3706" s="47" t="s">
        <v>11027</v>
      </c>
    </row>
    <row r="3707" spans="1:3" x14ac:dyDescent="0.25">
      <c r="A3707">
        <v>156025</v>
      </c>
      <c r="B3707" t="s">
        <v>11028</v>
      </c>
      <c r="C3707" s="47" t="s">
        <v>11029</v>
      </c>
    </row>
    <row r="3708" spans="1:3" x14ac:dyDescent="0.25">
      <c r="A3708">
        <v>156026</v>
      </c>
      <c r="B3708" t="s">
        <v>11030</v>
      </c>
      <c r="C3708" s="47" t="s">
        <v>11031</v>
      </c>
    </row>
    <row r="3709" spans="1:3" x14ac:dyDescent="0.25">
      <c r="A3709">
        <v>156027</v>
      </c>
      <c r="B3709" t="s">
        <v>11032</v>
      </c>
      <c r="C3709" s="47" t="s">
        <v>11033</v>
      </c>
    </row>
    <row r="3710" spans="1:3" x14ac:dyDescent="0.25">
      <c r="A3710">
        <v>156028</v>
      </c>
      <c r="B3710" t="s">
        <v>11034</v>
      </c>
      <c r="C3710" s="47" t="s">
        <v>11035</v>
      </c>
    </row>
    <row r="3711" spans="1:3" x14ac:dyDescent="0.25">
      <c r="A3711">
        <v>156029</v>
      </c>
      <c r="B3711" t="s">
        <v>11036</v>
      </c>
      <c r="C3711" s="47" t="s">
        <v>11037</v>
      </c>
    </row>
    <row r="3712" spans="1:3" x14ac:dyDescent="0.25">
      <c r="A3712">
        <v>156030</v>
      </c>
      <c r="B3712" t="s">
        <v>11038</v>
      </c>
      <c r="C3712" s="47" t="s">
        <v>11039</v>
      </c>
    </row>
    <row r="3713" spans="1:3" x14ac:dyDescent="0.25">
      <c r="A3713">
        <v>156031</v>
      </c>
      <c r="B3713" t="s">
        <v>11040</v>
      </c>
      <c r="C3713" s="47" t="s">
        <v>11041</v>
      </c>
    </row>
    <row r="3714" spans="1:3" x14ac:dyDescent="0.25">
      <c r="A3714">
        <v>156032</v>
      </c>
      <c r="B3714" t="s">
        <v>11042</v>
      </c>
      <c r="C3714" s="47" t="s">
        <v>11043</v>
      </c>
    </row>
    <row r="3715" spans="1:3" x14ac:dyDescent="0.25">
      <c r="A3715">
        <v>156033</v>
      </c>
      <c r="B3715" t="s">
        <v>11044</v>
      </c>
      <c r="C3715" s="47" t="s">
        <v>11045</v>
      </c>
    </row>
    <row r="3716" spans="1:3" x14ac:dyDescent="0.25">
      <c r="A3716">
        <v>156034</v>
      </c>
      <c r="B3716" t="s">
        <v>407</v>
      </c>
      <c r="C3716" s="47" t="s">
        <v>11046</v>
      </c>
    </row>
    <row r="3717" spans="1:3" x14ac:dyDescent="0.25">
      <c r="A3717">
        <v>156035</v>
      </c>
      <c r="B3717" t="s">
        <v>11047</v>
      </c>
      <c r="C3717" s="47" t="s">
        <v>11048</v>
      </c>
    </row>
    <row r="3718" spans="1:3" x14ac:dyDescent="0.25">
      <c r="A3718">
        <v>156036</v>
      </c>
      <c r="B3718" t="s">
        <v>11049</v>
      </c>
      <c r="C3718" s="47" t="s">
        <v>11050</v>
      </c>
    </row>
    <row r="3719" spans="1:3" x14ac:dyDescent="0.25">
      <c r="A3719">
        <v>156037</v>
      </c>
      <c r="B3719" t="s">
        <v>11051</v>
      </c>
      <c r="C3719" s="47" t="s">
        <v>11052</v>
      </c>
    </row>
    <row r="3720" spans="1:3" x14ac:dyDescent="0.25">
      <c r="A3720">
        <v>156038</v>
      </c>
      <c r="B3720" t="s">
        <v>11053</v>
      </c>
      <c r="C3720" s="47" t="s">
        <v>11054</v>
      </c>
    </row>
    <row r="3721" spans="1:3" x14ac:dyDescent="0.25">
      <c r="A3721">
        <v>156039</v>
      </c>
      <c r="B3721" t="s">
        <v>11055</v>
      </c>
      <c r="C3721" s="47" t="s">
        <v>11056</v>
      </c>
    </row>
    <row r="3722" spans="1:3" x14ac:dyDescent="0.25">
      <c r="A3722">
        <v>156040</v>
      </c>
      <c r="B3722" t="s">
        <v>11057</v>
      </c>
      <c r="C3722" s="47" t="s">
        <v>11058</v>
      </c>
    </row>
    <row r="3723" spans="1:3" x14ac:dyDescent="0.25">
      <c r="A3723">
        <v>156041</v>
      </c>
      <c r="B3723" t="s">
        <v>11059</v>
      </c>
      <c r="C3723" s="47" t="s">
        <v>11060</v>
      </c>
    </row>
    <row r="3724" spans="1:3" x14ac:dyDescent="0.25">
      <c r="A3724">
        <v>156042</v>
      </c>
      <c r="B3724" t="s">
        <v>11061</v>
      </c>
      <c r="C3724" s="47" t="s">
        <v>11062</v>
      </c>
    </row>
    <row r="3725" spans="1:3" x14ac:dyDescent="0.25">
      <c r="A3725">
        <v>156043</v>
      </c>
      <c r="B3725" t="s">
        <v>342</v>
      </c>
      <c r="C3725" s="47" t="s">
        <v>11063</v>
      </c>
    </row>
    <row r="3726" spans="1:3" x14ac:dyDescent="0.25">
      <c r="A3726">
        <v>156044</v>
      </c>
      <c r="B3726" t="s">
        <v>11064</v>
      </c>
      <c r="C3726" s="47" t="s">
        <v>11065</v>
      </c>
    </row>
    <row r="3727" spans="1:3" x14ac:dyDescent="0.25">
      <c r="A3727">
        <v>156045</v>
      </c>
      <c r="B3727" t="s">
        <v>11066</v>
      </c>
      <c r="C3727" s="47" t="s">
        <v>11067</v>
      </c>
    </row>
    <row r="3728" spans="1:3" x14ac:dyDescent="0.25">
      <c r="A3728">
        <v>156046</v>
      </c>
      <c r="B3728" t="s">
        <v>11068</v>
      </c>
      <c r="C3728" s="47" t="s">
        <v>11069</v>
      </c>
    </row>
    <row r="3729" spans="1:3" x14ac:dyDescent="0.25">
      <c r="A3729">
        <v>156047</v>
      </c>
      <c r="B3729" t="s">
        <v>11070</v>
      </c>
      <c r="C3729" s="47" t="s">
        <v>11071</v>
      </c>
    </row>
    <row r="3730" spans="1:3" x14ac:dyDescent="0.25">
      <c r="A3730">
        <v>156048</v>
      </c>
      <c r="B3730" t="s">
        <v>11072</v>
      </c>
      <c r="C3730" s="47" t="s">
        <v>11073</v>
      </c>
    </row>
    <row r="3731" spans="1:3" x14ac:dyDescent="0.25">
      <c r="A3731">
        <v>156049</v>
      </c>
      <c r="B3731" t="s">
        <v>11074</v>
      </c>
      <c r="C3731" s="47" t="s">
        <v>11075</v>
      </c>
    </row>
    <row r="3732" spans="1:3" x14ac:dyDescent="0.25">
      <c r="A3732">
        <v>156050</v>
      </c>
      <c r="B3732" t="s">
        <v>11076</v>
      </c>
      <c r="C3732" s="47" t="s">
        <v>11077</v>
      </c>
    </row>
    <row r="3733" spans="1:3" x14ac:dyDescent="0.25">
      <c r="A3733">
        <v>156051</v>
      </c>
      <c r="B3733" t="s">
        <v>11078</v>
      </c>
      <c r="C3733" s="47" t="s">
        <v>11079</v>
      </c>
    </row>
    <row r="3734" spans="1:3" x14ac:dyDescent="0.25">
      <c r="A3734">
        <v>156052</v>
      </c>
      <c r="B3734" t="s">
        <v>11080</v>
      </c>
      <c r="C3734" s="47" t="s">
        <v>11081</v>
      </c>
    </row>
    <row r="3735" spans="1:3" x14ac:dyDescent="0.25">
      <c r="A3735">
        <v>156053</v>
      </c>
      <c r="B3735" t="s">
        <v>11082</v>
      </c>
      <c r="C3735" s="47" t="s">
        <v>11083</v>
      </c>
    </row>
    <row r="3736" spans="1:3" x14ac:dyDescent="0.25">
      <c r="A3736">
        <v>156054</v>
      </c>
      <c r="B3736" t="s">
        <v>11084</v>
      </c>
      <c r="C3736" s="47" t="s">
        <v>11085</v>
      </c>
    </row>
    <row r="3737" spans="1:3" x14ac:dyDescent="0.25">
      <c r="A3737">
        <v>156055</v>
      </c>
      <c r="B3737" t="s">
        <v>11086</v>
      </c>
      <c r="C3737" s="47" t="s">
        <v>11087</v>
      </c>
    </row>
    <row r="3738" spans="1:3" x14ac:dyDescent="0.25">
      <c r="A3738">
        <v>156056</v>
      </c>
      <c r="B3738" t="s">
        <v>11088</v>
      </c>
      <c r="C3738" s="47" t="s">
        <v>11089</v>
      </c>
    </row>
    <row r="3739" spans="1:3" x14ac:dyDescent="0.25">
      <c r="A3739">
        <v>156057</v>
      </c>
      <c r="B3739" t="s">
        <v>11090</v>
      </c>
      <c r="C3739" s="47" t="s">
        <v>11091</v>
      </c>
    </row>
    <row r="3740" spans="1:3" x14ac:dyDescent="0.25">
      <c r="A3740">
        <v>156058</v>
      </c>
      <c r="B3740" t="s">
        <v>11092</v>
      </c>
      <c r="C3740" s="47" t="s">
        <v>11093</v>
      </c>
    </row>
    <row r="3741" spans="1:3" x14ac:dyDescent="0.25">
      <c r="A3741">
        <v>156059</v>
      </c>
      <c r="B3741" t="s">
        <v>11094</v>
      </c>
      <c r="C3741" s="47" t="s">
        <v>11095</v>
      </c>
    </row>
    <row r="3742" spans="1:3" x14ac:dyDescent="0.25">
      <c r="A3742">
        <v>156060</v>
      </c>
      <c r="B3742" t="s">
        <v>11096</v>
      </c>
      <c r="C3742" s="47" t="s">
        <v>11097</v>
      </c>
    </row>
    <row r="3743" spans="1:3" x14ac:dyDescent="0.25">
      <c r="A3743">
        <v>156061</v>
      </c>
      <c r="B3743" t="s">
        <v>11098</v>
      </c>
      <c r="C3743" s="47" t="s">
        <v>11099</v>
      </c>
    </row>
    <row r="3744" spans="1:3" x14ac:dyDescent="0.25">
      <c r="A3744">
        <v>156062</v>
      </c>
      <c r="B3744" t="s">
        <v>11100</v>
      </c>
      <c r="C3744" s="47" t="s">
        <v>11101</v>
      </c>
    </row>
    <row r="3745" spans="1:3" x14ac:dyDescent="0.25">
      <c r="A3745">
        <v>156063</v>
      </c>
      <c r="B3745" t="s">
        <v>11102</v>
      </c>
      <c r="C3745" s="47" t="s">
        <v>11103</v>
      </c>
    </row>
    <row r="3746" spans="1:3" x14ac:dyDescent="0.25">
      <c r="A3746">
        <v>156064</v>
      </c>
      <c r="B3746" t="s">
        <v>493</v>
      </c>
      <c r="C3746" s="47" t="s">
        <v>11104</v>
      </c>
    </row>
    <row r="3747" spans="1:3" x14ac:dyDescent="0.25">
      <c r="A3747">
        <v>156065</v>
      </c>
      <c r="B3747" t="s">
        <v>11105</v>
      </c>
      <c r="C3747" s="47" t="s">
        <v>11106</v>
      </c>
    </row>
    <row r="3748" spans="1:3" x14ac:dyDescent="0.25">
      <c r="A3748">
        <v>156066</v>
      </c>
      <c r="B3748" t="s">
        <v>11107</v>
      </c>
      <c r="C3748" s="47" t="s">
        <v>11108</v>
      </c>
    </row>
    <row r="3749" spans="1:3" x14ac:dyDescent="0.25">
      <c r="A3749">
        <v>156067</v>
      </c>
      <c r="B3749" t="s">
        <v>11109</v>
      </c>
      <c r="C3749" s="47" t="s">
        <v>11110</v>
      </c>
    </row>
    <row r="3750" spans="1:3" x14ac:dyDescent="0.25">
      <c r="A3750">
        <v>156068</v>
      </c>
      <c r="B3750" t="s">
        <v>11111</v>
      </c>
      <c r="C3750" s="47" t="s">
        <v>11112</v>
      </c>
    </row>
    <row r="3751" spans="1:3" x14ac:dyDescent="0.25">
      <c r="A3751">
        <v>156069</v>
      </c>
      <c r="B3751" t="s">
        <v>11113</v>
      </c>
      <c r="C3751" s="47" t="s">
        <v>11114</v>
      </c>
    </row>
    <row r="3752" spans="1:3" x14ac:dyDescent="0.25">
      <c r="A3752">
        <v>156070</v>
      </c>
      <c r="B3752" t="s">
        <v>11115</v>
      </c>
      <c r="C3752" s="47" t="s">
        <v>11116</v>
      </c>
    </row>
    <row r="3753" spans="1:3" x14ac:dyDescent="0.25">
      <c r="A3753">
        <v>156071</v>
      </c>
      <c r="B3753" t="s">
        <v>11117</v>
      </c>
      <c r="C3753" s="47" t="s">
        <v>11118</v>
      </c>
    </row>
    <row r="3754" spans="1:3" x14ac:dyDescent="0.25">
      <c r="A3754">
        <v>156072</v>
      </c>
      <c r="B3754" t="s">
        <v>11119</v>
      </c>
      <c r="C3754" s="47" t="s">
        <v>11120</v>
      </c>
    </row>
    <row r="3755" spans="1:3" x14ac:dyDescent="0.25">
      <c r="A3755">
        <v>156073</v>
      </c>
      <c r="B3755" t="s">
        <v>11121</v>
      </c>
      <c r="C3755" s="47" t="s">
        <v>11122</v>
      </c>
    </row>
    <row r="3756" spans="1:3" x14ac:dyDescent="0.25">
      <c r="A3756">
        <v>156074</v>
      </c>
      <c r="B3756" t="s">
        <v>11123</v>
      </c>
      <c r="C3756" s="47" t="s">
        <v>11124</v>
      </c>
    </row>
    <row r="3757" spans="1:3" x14ac:dyDescent="0.25">
      <c r="A3757">
        <v>156075</v>
      </c>
      <c r="B3757" t="s">
        <v>11125</v>
      </c>
      <c r="C3757" s="47" t="s">
        <v>11126</v>
      </c>
    </row>
    <row r="3758" spans="1:3" x14ac:dyDescent="0.25">
      <c r="A3758">
        <v>156076</v>
      </c>
      <c r="B3758" t="s">
        <v>11127</v>
      </c>
      <c r="C3758" s="47" t="s">
        <v>11128</v>
      </c>
    </row>
    <row r="3759" spans="1:3" x14ac:dyDescent="0.25">
      <c r="A3759">
        <v>156077</v>
      </c>
      <c r="B3759" t="s">
        <v>11129</v>
      </c>
      <c r="C3759" s="47" t="s">
        <v>11130</v>
      </c>
    </row>
    <row r="3760" spans="1:3" x14ac:dyDescent="0.25">
      <c r="A3760">
        <v>156078</v>
      </c>
      <c r="B3760" t="s">
        <v>11131</v>
      </c>
      <c r="C3760" s="47" t="s">
        <v>11132</v>
      </c>
    </row>
    <row r="3761" spans="1:3" x14ac:dyDescent="0.25">
      <c r="A3761">
        <v>156079</v>
      </c>
      <c r="B3761" t="s">
        <v>11133</v>
      </c>
      <c r="C3761" s="47" t="s">
        <v>11134</v>
      </c>
    </row>
    <row r="3762" spans="1:3" x14ac:dyDescent="0.25">
      <c r="A3762">
        <v>156080</v>
      </c>
      <c r="B3762" t="s">
        <v>11135</v>
      </c>
      <c r="C3762" s="47" t="s">
        <v>11136</v>
      </c>
    </row>
    <row r="3763" spans="1:3" x14ac:dyDescent="0.25">
      <c r="A3763">
        <v>156081</v>
      </c>
      <c r="B3763" t="s">
        <v>11137</v>
      </c>
      <c r="C3763" s="47" t="s">
        <v>11138</v>
      </c>
    </row>
    <row r="3764" spans="1:3" x14ac:dyDescent="0.25">
      <c r="A3764">
        <v>156082</v>
      </c>
      <c r="B3764" t="s">
        <v>11139</v>
      </c>
      <c r="C3764" s="47" t="s">
        <v>11140</v>
      </c>
    </row>
    <row r="3765" spans="1:3" x14ac:dyDescent="0.25">
      <c r="A3765">
        <v>156083</v>
      </c>
      <c r="B3765" t="s">
        <v>11141</v>
      </c>
      <c r="C3765" s="47" t="s">
        <v>11142</v>
      </c>
    </row>
    <row r="3766" spans="1:3" x14ac:dyDescent="0.25">
      <c r="A3766">
        <v>156084</v>
      </c>
      <c r="B3766" t="s">
        <v>11143</v>
      </c>
      <c r="C3766" s="47" t="s">
        <v>11144</v>
      </c>
    </row>
    <row r="3767" spans="1:3" x14ac:dyDescent="0.25">
      <c r="A3767">
        <v>156085</v>
      </c>
      <c r="B3767" t="s">
        <v>11145</v>
      </c>
      <c r="C3767" s="47" t="s">
        <v>11146</v>
      </c>
    </row>
    <row r="3768" spans="1:3" x14ac:dyDescent="0.25">
      <c r="A3768">
        <v>156086</v>
      </c>
      <c r="B3768" t="s">
        <v>11147</v>
      </c>
      <c r="C3768" s="47" t="s">
        <v>11148</v>
      </c>
    </row>
    <row r="3769" spans="1:3" x14ac:dyDescent="0.25">
      <c r="A3769">
        <v>156087</v>
      </c>
      <c r="B3769" t="s">
        <v>11149</v>
      </c>
      <c r="C3769" s="47" t="s">
        <v>11150</v>
      </c>
    </row>
    <row r="3770" spans="1:3" x14ac:dyDescent="0.25">
      <c r="A3770">
        <v>156088</v>
      </c>
      <c r="B3770" t="s">
        <v>11151</v>
      </c>
      <c r="C3770" s="47" t="s">
        <v>11152</v>
      </c>
    </row>
    <row r="3771" spans="1:3" x14ac:dyDescent="0.25">
      <c r="A3771">
        <v>156089</v>
      </c>
      <c r="B3771" t="s">
        <v>11153</v>
      </c>
      <c r="C3771" s="47" t="s">
        <v>11154</v>
      </c>
    </row>
    <row r="3772" spans="1:3" x14ac:dyDescent="0.25">
      <c r="A3772">
        <v>156090</v>
      </c>
      <c r="B3772" t="s">
        <v>11155</v>
      </c>
      <c r="C3772" s="47" t="s">
        <v>11156</v>
      </c>
    </row>
    <row r="3773" spans="1:3" x14ac:dyDescent="0.25">
      <c r="A3773">
        <v>156091</v>
      </c>
      <c r="B3773" t="s">
        <v>11157</v>
      </c>
      <c r="C3773" s="47" t="s">
        <v>11158</v>
      </c>
    </row>
    <row r="3774" spans="1:3" x14ac:dyDescent="0.25">
      <c r="A3774">
        <v>156092</v>
      </c>
      <c r="B3774" t="s">
        <v>11159</v>
      </c>
      <c r="C3774" s="47" t="s">
        <v>11160</v>
      </c>
    </row>
    <row r="3775" spans="1:3" x14ac:dyDescent="0.25">
      <c r="A3775">
        <v>156093</v>
      </c>
      <c r="B3775" t="s">
        <v>11161</v>
      </c>
      <c r="C3775" s="47" t="s">
        <v>11162</v>
      </c>
    </row>
    <row r="3776" spans="1:3" x14ac:dyDescent="0.25">
      <c r="A3776">
        <v>156094</v>
      </c>
      <c r="B3776" t="s">
        <v>11163</v>
      </c>
      <c r="C3776" s="47" t="s">
        <v>11164</v>
      </c>
    </row>
    <row r="3777" spans="1:3" x14ac:dyDescent="0.25">
      <c r="A3777">
        <v>156095</v>
      </c>
      <c r="B3777" t="s">
        <v>11165</v>
      </c>
      <c r="C3777" s="47" t="s">
        <v>11166</v>
      </c>
    </row>
    <row r="3778" spans="1:3" x14ac:dyDescent="0.25">
      <c r="A3778">
        <v>156096</v>
      </c>
      <c r="B3778" t="s">
        <v>11167</v>
      </c>
      <c r="C3778" s="47" t="s">
        <v>11168</v>
      </c>
    </row>
    <row r="3779" spans="1:3" x14ac:dyDescent="0.25">
      <c r="A3779">
        <v>156097</v>
      </c>
      <c r="B3779" t="s">
        <v>11169</v>
      </c>
      <c r="C3779" s="47" t="s">
        <v>11170</v>
      </c>
    </row>
    <row r="3780" spans="1:3" x14ac:dyDescent="0.25">
      <c r="A3780">
        <v>156098</v>
      </c>
      <c r="B3780" t="s">
        <v>11171</v>
      </c>
      <c r="C3780" s="47" t="s">
        <v>11172</v>
      </c>
    </row>
    <row r="3781" spans="1:3" x14ac:dyDescent="0.25">
      <c r="A3781">
        <v>156099</v>
      </c>
      <c r="B3781" t="s">
        <v>11173</v>
      </c>
      <c r="C3781" s="47" t="s">
        <v>11174</v>
      </c>
    </row>
    <row r="3782" spans="1:3" x14ac:dyDescent="0.25">
      <c r="A3782">
        <v>156100</v>
      </c>
      <c r="B3782" t="s">
        <v>11175</v>
      </c>
      <c r="C3782" s="47" t="s">
        <v>11176</v>
      </c>
    </row>
    <row r="3783" spans="1:3" x14ac:dyDescent="0.25">
      <c r="A3783">
        <v>156101</v>
      </c>
      <c r="B3783" t="s">
        <v>11177</v>
      </c>
      <c r="C3783" s="47" t="s">
        <v>11178</v>
      </c>
    </row>
    <row r="3784" spans="1:3" x14ac:dyDescent="0.25">
      <c r="A3784">
        <v>156102</v>
      </c>
      <c r="B3784" t="s">
        <v>11179</v>
      </c>
      <c r="C3784" s="47" t="s">
        <v>11180</v>
      </c>
    </row>
    <row r="3785" spans="1:3" x14ac:dyDescent="0.25">
      <c r="A3785">
        <v>156103</v>
      </c>
      <c r="B3785" t="s">
        <v>11181</v>
      </c>
      <c r="C3785" s="47" t="s">
        <v>11182</v>
      </c>
    </row>
    <row r="3786" spans="1:3" x14ac:dyDescent="0.25">
      <c r="A3786">
        <v>156104</v>
      </c>
      <c r="B3786" t="s">
        <v>11183</v>
      </c>
      <c r="C3786" s="47" t="s">
        <v>11184</v>
      </c>
    </row>
    <row r="3787" spans="1:3" x14ac:dyDescent="0.25">
      <c r="A3787">
        <v>156105</v>
      </c>
      <c r="B3787" t="s">
        <v>11185</v>
      </c>
      <c r="C3787" s="47" t="s">
        <v>11186</v>
      </c>
    </row>
    <row r="3788" spans="1:3" x14ac:dyDescent="0.25">
      <c r="A3788">
        <v>156106</v>
      </c>
      <c r="B3788" t="s">
        <v>11187</v>
      </c>
      <c r="C3788" s="47" t="s">
        <v>11188</v>
      </c>
    </row>
    <row r="3789" spans="1:3" x14ac:dyDescent="0.25">
      <c r="A3789">
        <v>156107</v>
      </c>
      <c r="B3789" t="s">
        <v>11189</v>
      </c>
      <c r="C3789" s="47" t="s">
        <v>11190</v>
      </c>
    </row>
    <row r="3790" spans="1:3" x14ac:dyDescent="0.25">
      <c r="A3790">
        <v>156108</v>
      </c>
      <c r="B3790" t="s">
        <v>11191</v>
      </c>
      <c r="C3790" s="47" t="s">
        <v>11192</v>
      </c>
    </row>
    <row r="3791" spans="1:3" x14ac:dyDescent="0.25">
      <c r="A3791">
        <v>156109</v>
      </c>
      <c r="B3791" t="s">
        <v>11193</v>
      </c>
      <c r="C3791" s="47" t="s">
        <v>11194</v>
      </c>
    </row>
    <row r="3792" spans="1:3" x14ac:dyDescent="0.25">
      <c r="A3792">
        <v>156110</v>
      </c>
      <c r="B3792" t="s">
        <v>11195</v>
      </c>
      <c r="C3792" s="47" t="s">
        <v>11196</v>
      </c>
    </row>
    <row r="3793" spans="1:3" x14ac:dyDescent="0.25">
      <c r="A3793">
        <v>156111</v>
      </c>
      <c r="B3793" t="s">
        <v>11197</v>
      </c>
      <c r="C3793" s="47" t="s">
        <v>11198</v>
      </c>
    </row>
    <row r="3794" spans="1:3" x14ac:dyDescent="0.25">
      <c r="A3794">
        <v>156112</v>
      </c>
      <c r="B3794" t="s">
        <v>11199</v>
      </c>
      <c r="C3794" s="47" t="s">
        <v>11200</v>
      </c>
    </row>
    <row r="3795" spans="1:3" x14ac:dyDescent="0.25">
      <c r="A3795">
        <v>156113</v>
      </c>
      <c r="B3795" t="s">
        <v>11201</v>
      </c>
      <c r="C3795" s="47" t="s">
        <v>11202</v>
      </c>
    </row>
    <row r="3796" spans="1:3" x14ac:dyDescent="0.25">
      <c r="A3796">
        <v>156114</v>
      </c>
      <c r="B3796" t="s">
        <v>11203</v>
      </c>
      <c r="C3796" s="47" t="s">
        <v>11204</v>
      </c>
    </row>
    <row r="3797" spans="1:3" x14ac:dyDescent="0.25">
      <c r="A3797">
        <v>156115</v>
      </c>
      <c r="B3797" t="s">
        <v>11205</v>
      </c>
      <c r="C3797" s="47" t="s">
        <v>11206</v>
      </c>
    </row>
    <row r="3798" spans="1:3" x14ac:dyDescent="0.25">
      <c r="A3798">
        <v>156116</v>
      </c>
      <c r="B3798" t="s">
        <v>11207</v>
      </c>
      <c r="C3798" s="47" t="s">
        <v>11208</v>
      </c>
    </row>
    <row r="3799" spans="1:3" x14ac:dyDescent="0.25">
      <c r="A3799">
        <v>156117</v>
      </c>
      <c r="B3799" t="s">
        <v>11209</v>
      </c>
      <c r="C3799" s="47" t="s">
        <v>11210</v>
      </c>
    </row>
    <row r="3800" spans="1:3" x14ac:dyDescent="0.25">
      <c r="A3800">
        <v>156118</v>
      </c>
      <c r="B3800" t="s">
        <v>11211</v>
      </c>
      <c r="C3800" s="47" t="s">
        <v>11212</v>
      </c>
    </row>
    <row r="3801" spans="1:3" x14ac:dyDescent="0.25">
      <c r="A3801">
        <v>156119</v>
      </c>
      <c r="B3801" t="s">
        <v>11213</v>
      </c>
      <c r="C3801" s="47" t="s">
        <v>11214</v>
      </c>
    </row>
    <row r="3802" spans="1:3" x14ac:dyDescent="0.25">
      <c r="A3802">
        <v>156120</v>
      </c>
      <c r="B3802" t="s">
        <v>11215</v>
      </c>
      <c r="C3802" s="47" t="s">
        <v>11216</v>
      </c>
    </row>
    <row r="3803" spans="1:3" x14ac:dyDescent="0.25">
      <c r="A3803">
        <v>156121</v>
      </c>
      <c r="B3803" t="s">
        <v>11217</v>
      </c>
      <c r="C3803" s="47" t="s">
        <v>11218</v>
      </c>
    </row>
    <row r="3804" spans="1:3" x14ac:dyDescent="0.25">
      <c r="A3804">
        <v>156122</v>
      </c>
      <c r="B3804" t="s">
        <v>11219</v>
      </c>
      <c r="C3804" s="47" t="s">
        <v>11220</v>
      </c>
    </row>
    <row r="3805" spans="1:3" x14ac:dyDescent="0.25">
      <c r="A3805">
        <v>156123</v>
      </c>
      <c r="B3805" t="s">
        <v>11221</v>
      </c>
      <c r="C3805" s="47" t="s">
        <v>11222</v>
      </c>
    </row>
    <row r="3806" spans="1:3" x14ac:dyDescent="0.25">
      <c r="A3806">
        <v>156124</v>
      </c>
      <c r="B3806" t="s">
        <v>11223</v>
      </c>
      <c r="C3806" s="47" t="s">
        <v>11224</v>
      </c>
    </row>
    <row r="3807" spans="1:3" x14ac:dyDescent="0.25">
      <c r="A3807">
        <v>156125</v>
      </c>
      <c r="B3807" t="s">
        <v>11225</v>
      </c>
      <c r="C3807" s="47" t="s">
        <v>11226</v>
      </c>
    </row>
    <row r="3808" spans="1:3" x14ac:dyDescent="0.25">
      <c r="A3808">
        <v>156126</v>
      </c>
      <c r="B3808" t="s">
        <v>11227</v>
      </c>
      <c r="C3808" s="47" t="s">
        <v>11228</v>
      </c>
    </row>
    <row r="3809" spans="1:3" x14ac:dyDescent="0.25">
      <c r="A3809">
        <v>156127</v>
      </c>
      <c r="B3809" t="s">
        <v>11229</v>
      </c>
      <c r="C3809" s="47" t="s">
        <v>11230</v>
      </c>
    </row>
    <row r="3810" spans="1:3" x14ac:dyDescent="0.25">
      <c r="A3810">
        <v>156128</v>
      </c>
      <c r="B3810" t="s">
        <v>11231</v>
      </c>
      <c r="C3810" s="47" t="s">
        <v>11232</v>
      </c>
    </row>
    <row r="3811" spans="1:3" x14ac:dyDescent="0.25">
      <c r="A3811">
        <v>156129</v>
      </c>
      <c r="B3811" t="s">
        <v>11233</v>
      </c>
      <c r="C3811" s="47" t="s">
        <v>11234</v>
      </c>
    </row>
    <row r="3812" spans="1:3" x14ac:dyDescent="0.25">
      <c r="A3812">
        <v>156130</v>
      </c>
      <c r="B3812" t="s">
        <v>11235</v>
      </c>
      <c r="C3812" s="47" t="s">
        <v>11236</v>
      </c>
    </row>
    <row r="3813" spans="1:3" x14ac:dyDescent="0.25">
      <c r="A3813">
        <v>156131</v>
      </c>
      <c r="B3813" t="s">
        <v>11237</v>
      </c>
      <c r="C3813" s="47" t="s">
        <v>11238</v>
      </c>
    </row>
    <row r="3814" spans="1:3" x14ac:dyDescent="0.25">
      <c r="A3814">
        <v>156132</v>
      </c>
      <c r="B3814" t="s">
        <v>11239</v>
      </c>
      <c r="C3814" s="47" t="s">
        <v>11240</v>
      </c>
    </row>
    <row r="3815" spans="1:3" x14ac:dyDescent="0.25">
      <c r="A3815">
        <v>156133</v>
      </c>
      <c r="B3815" t="s">
        <v>11241</v>
      </c>
      <c r="C3815" s="47" t="s">
        <v>11242</v>
      </c>
    </row>
    <row r="3816" spans="1:3" x14ac:dyDescent="0.25">
      <c r="A3816">
        <v>156134</v>
      </c>
      <c r="B3816" t="s">
        <v>1354</v>
      </c>
      <c r="C3816" s="47" t="s">
        <v>11243</v>
      </c>
    </row>
    <row r="3817" spans="1:3" x14ac:dyDescent="0.25">
      <c r="A3817">
        <v>156135</v>
      </c>
      <c r="B3817" t="s">
        <v>11244</v>
      </c>
      <c r="C3817" s="47" t="s">
        <v>11245</v>
      </c>
    </row>
    <row r="3818" spans="1:3" x14ac:dyDescent="0.25">
      <c r="A3818">
        <v>156136</v>
      </c>
      <c r="B3818" t="s">
        <v>11246</v>
      </c>
      <c r="C3818" s="47" t="s">
        <v>11247</v>
      </c>
    </row>
    <row r="3819" spans="1:3" x14ac:dyDescent="0.25">
      <c r="A3819">
        <v>156137</v>
      </c>
      <c r="B3819" t="s">
        <v>11248</v>
      </c>
      <c r="C3819" s="47" t="s">
        <v>11249</v>
      </c>
    </row>
    <row r="3820" spans="1:3" x14ac:dyDescent="0.25">
      <c r="A3820">
        <v>156138</v>
      </c>
      <c r="B3820" t="s">
        <v>11250</v>
      </c>
      <c r="C3820" s="47" t="s">
        <v>11251</v>
      </c>
    </row>
    <row r="3821" spans="1:3" x14ac:dyDescent="0.25">
      <c r="A3821">
        <v>156139</v>
      </c>
      <c r="B3821" t="s">
        <v>11252</v>
      </c>
      <c r="C3821" s="47" t="s">
        <v>11253</v>
      </c>
    </row>
    <row r="3822" spans="1:3" x14ac:dyDescent="0.25">
      <c r="A3822">
        <v>156140</v>
      </c>
      <c r="B3822" t="s">
        <v>11254</v>
      </c>
      <c r="C3822" s="47" t="s">
        <v>11255</v>
      </c>
    </row>
    <row r="3823" spans="1:3" x14ac:dyDescent="0.25">
      <c r="A3823">
        <v>156141</v>
      </c>
      <c r="B3823" t="s">
        <v>11256</v>
      </c>
      <c r="C3823" s="47" t="s">
        <v>11257</v>
      </c>
    </row>
    <row r="3824" spans="1:3" x14ac:dyDescent="0.25">
      <c r="A3824">
        <v>156142</v>
      </c>
      <c r="B3824" t="s">
        <v>11258</v>
      </c>
      <c r="C3824" s="47" t="s">
        <v>11259</v>
      </c>
    </row>
    <row r="3825" spans="1:3" x14ac:dyDescent="0.25">
      <c r="A3825">
        <v>156143</v>
      </c>
      <c r="B3825" t="s">
        <v>11260</v>
      </c>
      <c r="C3825" s="47" t="s">
        <v>11261</v>
      </c>
    </row>
    <row r="3826" spans="1:3" x14ac:dyDescent="0.25">
      <c r="A3826">
        <v>156144</v>
      </c>
      <c r="B3826" t="s">
        <v>11262</v>
      </c>
      <c r="C3826" s="47" t="s">
        <v>11263</v>
      </c>
    </row>
    <row r="3827" spans="1:3" x14ac:dyDescent="0.25">
      <c r="A3827">
        <v>156145</v>
      </c>
      <c r="B3827" t="s">
        <v>11264</v>
      </c>
      <c r="C3827" s="47" t="s">
        <v>11265</v>
      </c>
    </row>
    <row r="3828" spans="1:3" x14ac:dyDescent="0.25">
      <c r="A3828">
        <v>156146</v>
      </c>
      <c r="B3828" t="s">
        <v>11266</v>
      </c>
      <c r="C3828" s="47" t="s">
        <v>11267</v>
      </c>
    </row>
    <row r="3829" spans="1:3" x14ac:dyDescent="0.25">
      <c r="A3829">
        <v>156147</v>
      </c>
      <c r="B3829" t="s">
        <v>11268</v>
      </c>
      <c r="C3829" s="47" t="s">
        <v>11269</v>
      </c>
    </row>
    <row r="3830" spans="1:3" x14ac:dyDescent="0.25">
      <c r="A3830">
        <v>156148</v>
      </c>
      <c r="B3830" t="s">
        <v>11270</v>
      </c>
      <c r="C3830" s="47" t="s">
        <v>11271</v>
      </c>
    </row>
    <row r="3831" spans="1:3" x14ac:dyDescent="0.25">
      <c r="A3831">
        <v>156149</v>
      </c>
      <c r="B3831" t="s">
        <v>11272</v>
      </c>
      <c r="C3831" s="47" t="s">
        <v>11273</v>
      </c>
    </row>
    <row r="3832" spans="1:3" x14ac:dyDescent="0.25">
      <c r="A3832">
        <v>156150</v>
      </c>
      <c r="B3832" t="s">
        <v>11274</v>
      </c>
      <c r="C3832" s="47" t="s">
        <v>11275</v>
      </c>
    </row>
    <row r="3833" spans="1:3" x14ac:dyDescent="0.25">
      <c r="A3833">
        <v>156151</v>
      </c>
      <c r="B3833" t="s">
        <v>11276</v>
      </c>
      <c r="C3833" s="47" t="s">
        <v>11277</v>
      </c>
    </row>
    <row r="3834" spans="1:3" x14ac:dyDescent="0.25">
      <c r="A3834">
        <v>156152</v>
      </c>
      <c r="B3834" t="s">
        <v>11278</v>
      </c>
      <c r="C3834" s="47" t="s">
        <v>11279</v>
      </c>
    </row>
    <row r="3835" spans="1:3" x14ac:dyDescent="0.25">
      <c r="A3835">
        <v>156153</v>
      </c>
      <c r="B3835" t="s">
        <v>11280</v>
      </c>
      <c r="C3835" s="47" t="s">
        <v>11281</v>
      </c>
    </row>
    <row r="3836" spans="1:3" x14ac:dyDescent="0.25">
      <c r="A3836">
        <v>156154</v>
      </c>
      <c r="B3836" t="s">
        <v>11282</v>
      </c>
      <c r="C3836" s="47" t="s">
        <v>11283</v>
      </c>
    </row>
    <row r="3837" spans="1:3" x14ac:dyDescent="0.25">
      <c r="A3837">
        <v>156155</v>
      </c>
      <c r="B3837" t="s">
        <v>11284</v>
      </c>
      <c r="C3837" s="47" t="s">
        <v>11285</v>
      </c>
    </row>
    <row r="3838" spans="1:3" x14ac:dyDescent="0.25">
      <c r="A3838">
        <v>156156</v>
      </c>
      <c r="B3838" t="s">
        <v>11286</v>
      </c>
      <c r="C3838" s="47" t="s">
        <v>11287</v>
      </c>
    </row>
    <row r="3839" spans="1:3" x14ac:dyDescent="0.25">
      <c r="A3839">
        <v>156157</v>
      </c>
      <c r="B3839" t="s">
        <v>487</v>
      </c>
      <c r="C3839" s="47" t="s">
        <v>11288</v>
      </c>
    </row>
    <row r="3840" spans="1:3" x14ac:dyDescent="0.25">
      <c r="A3840">
        <v>156158</v>
      </c>
      <c r="B3840" t="s">
        <v>1531</v>
      </c>
      <c r="C3840" s="47" t="s">
        <v>11289</v>
      </c>
    </row>
    <row r="3841" spans="1:3" x14ac:dyDescent="0.25">
      <c r="A3841">
        <v>156159</v>
      </c>
      <c r="B3841" t="s">
        <v>11290</v>
      </c>
      <c r="C3841" s="47" t="s">
        <v>11291</v>
      </c>
    </row>
    <row r="3842" spans="1:3" x14ac:dyDescent="0.25">
      <c r="A3842">
        <v>156160</v>
      </c>
      <c r="B3842" t="s">
        <v>11292</v>
      </c>
      <c r="C3842" s="47" t="s">
        <v>11293</v>
      </c>
    </row>
    <row r="3843" spans="1:3" x14ac:dyDescent="0.25">
      <c r="A3843">
        <v>156161</v>
      </c>
      <c r="B3843" t="s">
        <v>11294</v>
      </c>
      <c r="C3843" s="47" t="s">
        <v>11295</v>
      </c>
    </row>
    <row r="3844" spans="1:3" x14ac:dyDescent="0.25">
      <c r="A3844">
        <v>156162</v>
      </c>
      <c r="B3844" t="s">
        <v>11296</v>
      </c>
      <c r="C3844" s="47" t="s">
        <v>11297</v>
      </c>
    </row>
    <row r="3845" spans="1:3" x14ac:dyDescent="0.25">
      <c r="A3845">
        <v>156163</v>
      </c>
      <c r="B3845" t="s">
        <v>11298</v>
      </c>
      <c r="C3845" s="47" t="s">
        <v>11299</v>
      </c>
    </row>
    <row r="3846" spans="1:3" x14ac:dyDescent="0.25">
      <c r="A3846">
        <v>156164</v>
      </c>
      <c r="B3846" t="s">
        <v>11300</v>
      </c>
      <c r="C3846" s="47" t="s">
        <v>11301</v>
      </c>
    </row>
    <row r="3847" spans="1:3" x14ac:dyDescent="0.25">
      <c r="A3847">
        <v>156165</v>
      </c>
      <c r="B3847" t="s">
        <v>11302</v>
      </c>
      <c r="C3847" s="47" t="s">
        <v>11303</v>
      </c>
    </row>
    <row r="3848" spans="1:3" x14ac:dyDescent="0.25">
      <c r="A3848">
        <v>156166</v>
      </c>
      <c r="B3848" t="s">
        <v>11304</v>
      </c>
      <c r="C3848" s="47" t="s">
        <v>11305</v>
      </c>
    </row>
    <row r="3849" spans="1:3" x14ac:dyDescent="0.25">
      <c r="A3849">
        <v>156167</v>
      </c>
      <c r="B3849" t="s">
        <v>11306</v>
      </c>
      <c r="C3849" s="47" t="s">
        <v>11307</v>
      </c>
    </row>
    <row r="3850" spans="1:3" x14ac:dyDescent="0.25">
      <c r="A3850">
        <v>156168</v>
      </c>
      <c r="B3850" t="s">
        <v>11308</v>
      </c>
      <c r="C3850" s="47" t="s">
        <v>11309</v>
      </c>
    </row>
    <row r="3851" spans="1:3" x14ac:dyDescent="0.25">
      <c r="A3851">
        <v>156169</v>
      </c>
      <c r="B3851" t="s">
        <v>11310</v>
      </c>
      <c r="C3851" s="47" t="s">
        <v>11311</v>
      </c>
    </row>
    <row r="3852" spans="1:3" x14ac:dyDescent="0.25">
      <c r="A3852">
        <v>156170</v>
      </c>
      <c r="B3852" t="s">
        <v>11312</v>
      </c>
      <c r="C3852" s="47" t="s">
        <v>11313</v>
      </c>
    </row>
    <row r="3853" spans="1:3" x14ac:dyDescent="0.25">
      <c r="A3853">
        <v>156171</v>
      </c>
      <c r="B3853" t="s">
        <v>11314</v>
      </c>
      <c r="C3853" s="47" t="s">
        <v>11315</v>
      </c>
    </row>
    <row r="3854" spans="1:3" x14ac:dyDescent="0.25">
      <c r="A3854">
        <v>156172</v>
      </c>
      <c r="B3854" t="s">
        <v>11316</v>
      </c>
      <c r="C3854" s="47" t="s">
        <v>11317</v>
      </c>
    </row>
    <row r="3855" spans="1:3" x14ac:dyDescent="0.25">
      <c r="A3855">
        <v>156173</v>
      </c>
      <c r="B3855" t="s">
        <v>11318</v>
      </c>
      <c r="C3855" s="47" t="s">
        <v>11319</v>
      </c>
    </row>
    <row r="3856" spans="1:3" x14ac:dyDescent="0.25">
      <c r="A3856">
        <v>156174</v>
      </c>
      <c r="B3856" t="s">
        <v>11320</v>
      </c>
      <c r="C3856" s="47" t="s">
        <v>11321</v>
      </c>
    </row>
    <row r="3857" spans="1:3" x14ac:dyDescent="0.25">
      <c r="A3857">
        <v>156175</v>
      </c>
      <c r="B3857" t="s">
        <v>11322</v>
      </c>
      <c r="C3857" s="47" t="s">
        <v>11323</v>
      </c>
    </row>
    <row r="3858" spans="1:3" x14ac:dyDescent="0.25">
      <c r="A3858">
        <v>156176</v>
      </c>
      <c r="B3858" t="s">
        <v>11324</v>
      </c>
      <c r="C3858" s="47" t="s">
        <v>11325</v>
      </c>
    </row>
    <row r="3859" spans="1:3" x14ac:dyDescent="0.25">
      <c r="A3859">
        <v>156177</v>
      </c>
      <c r="B3859" t="s">
        <v>619</v>
      </c>
      <c r="C3859" s="47" t="s">
        <v>11326</v>
      </c>
    </row>
    <row r="3860" spans="1:3" x14ac:dyDescent="0.25">
      <c r="A3860">
        <v>156178</v>
      </c>
      <c r="B3860" t="s">
        <v>888</v>
      </c>
      <c r="C3860" s="47" t="s">
        <v>11327</v>
      </c>
    </row>
    <row r="3861" spans="1:3" x14ac:dyDescent="0.25">
      <c r="A3861">
        <v>156179</v>
      </c>
      <c r="B3861" t="s">
        <v>11328</v>
      </c>
      <c r="C3861" s="47" t="s">
        <v>11329</v>
      </c>
    </row>
    <row r="3862" spans="1:3" x14ac:dyDescent="0.25">
      <c r="A3862">
        <v>156180</v>
      </c>
      <c r="B3862" t="s">
        <v>11330</v>
      </c>
      <c r="C3862" s="47" t="s">
        <v>11331</v>
      </c>
    </row>
    <row r="3863" spans="1:3" x14ac:dyDescent="0.25">
      <c r="A3863">
        <v>156181</v>
      </c>
      <c r="B3863" t="s">
        <v>11332</v>
      </c>
      <c r="C3863" s="47" t="s">
        <v>11333</v>
      </c>
    </row>
    <row r="3864" spans="1:3" x14ac:dyDescent="0.25">
      <c r="A3864">
        <v>156182</v>
      </c>
      <c r="B3864" t="s">
        <v>993</v>
      </c>
      <c r="C3864" s="47" t="s">
        <v>11334</v>
      </c>
    </row>
    <row r="3865" spans="1:3" x14ac:dyDescent="0.25">
      <c r="A3865">
        <v>156183</v>
      </c>
      <c r="B3865" t="s">
        <v>306</v>
      </c>
      <c r="C3865" s="47" t="s">
        <v>11335</v>
      </c>
    </row>
    <row r="3866" spans="1:3" x14ac:dyDescent="0.25">
      <c r="A3866">
        <v>156184</v>
      </c>
      <c r="B3866" t="s">
        <v>11336</v>
      </c>
      <c r="C3866" s="47" t="s">
        <v>11337</v>
      </c>
    </row>
    <row r="3867" spans="1:3" x14ac:dyDescent="0.25">
      <c r="A3867">
        <v>156185</v>
      </c>
      <c r="B3867" t="s">
        <v>11338</v>
      </c>
      <c r="C3867" s="47" t="s">
        <v>11339</v>
      </c>
    </row>
    <row r="3868" spans="1:3" x14ac:dyDescent="0.25">
      <c r="A3868">
        <v>156186</v>
      </c>
      <c r="B3868" t="s">
        <v>11340</v>
      </c>
      <c r="C3868" s="47" t="s">
        <v>11341</v>
      </c>
    </row>
    <row r="3869" spans="1:3" x14ac:dyDescent="0.25">
      <c r="A3869">
        <v>156187</v>
      </c>
      <c r="B3869" t="s">
        <v>11342</v>
      </c>
      <c r="C3869" s="47" t="s">
        <v>11343</v>
      </c>
    </row>
    <row r="3870" spans="1:3" x14ac:dyDescent="0.25">
      <c r="A3870">
        <v>156188</v>
      </c>
      <c r="B3870" t="s">
        <v>11344</v>
      </c>
      <c r="C3870" s="47" t="s">
        <v>11345</v>
      </c>
    </row>
    <row r="3871" spans="1:3" x14ac:dyDescent="0.25">
      <c r="A3871">
        <v>156189</v>
      </c>
      <c r="B3871" t="s">
        <v>11346</v>
      </c>
      <c r="C3871" s="47" t="s">
        <v>11347</v>
      </c>
    </row>
    <row r="3872" spans="1:3" x14ac:dyDescent="0.25">
      <c r="A3872">
        <v>156190</v>
      </c>
      <c r="B3872" t="s">
        <v>11348</v>
      </c>
      <c r="C3872" s="47" t="s">
        <v>11349</v>
      </c>
    </row>
    <row r="3873" spans="1:3" x14ac:dyDescent="0.25">
      <c r="A3873">
        <v>156191</v>
      </c>
      <c r="B3873" t="s">
        <v>11350</v>
      </c>
      <c r="C3873" s="47" t="s">
        <v>11351</v>
      </c>
    </row>
    <row r="3874" spans="1:3" x14ac:dyDescent="0.25">
      <c r="A3874">
        <v>156192</v>
      </c>
      <c r="B3874" t="s">
        <v>11352</v>
      </c>
      <c r="C3874" s="47" t="s">
        <v>11353</v>
      </c>
    </row>
    <row r="3875" spans="1:3" x14ac:dyDescent="0.25">
      <c r="A3875">
        <v>156193</v>
      </c>
      <c r="B3875" t="s">
        <v>11354</v>
      </c>
      <c r="C3875" s="47" t="s">
        <v>11355</v>
      </c>
    </row>
    <row r="3876" spans="1:3" x14ac:dyDescent="0.25">
      <c r="A3876">
        <v>156194</v>
      </c>
      <c r="B3876" t="s">
        <v>11356</v>
      </c>
      <c r="C3876" s="47" t="s">
        <v>11357</v>
      </c>
    </row>
    <row r="3877" spans="1:3" x14ac:dyDescent="0.25">
      <c r="A3877">
        <v>156195</v>
      </c>
      <c r="B3877" t="s">
        <v>11358</v>
      </c>
      <c r="C3877" s="47" t="s">
        <v>11359</v>
      </c>
    </row>
    <row r="3878" spans="1:3" x14ac:dyDescent="0.25">
      <c r="A3878">
        <v>156196</v>
      </c>
      <c r="B3878" t="s">
        <v>11360</v>
      </c>
      <c r="C3878" s="47" t="s">
        <v>11361</v>
      </c>
    </row>
    <row r="3879" spans="1:3" x14ac:dyDescent="0.25">
      <c r="A3879">
        <v>156197</v>
      </c>
      <c r="B3879" t="s">
        <v>11362</v>
      </c>
      <c r="C3879" s="47" t="s">
        <v>11363</v>
      </c>
    </row>
    <row r="3880" spans="1:3" x14ac:dyDescent="0.25">
      <c r="A3880">
        <v>156198</v>
      </c>
      <c r="B3880" t="s">
        <v>11364</v>
      </c>
      <c r="C3880" s="47" t="s">
        <v>11365</v>
      </c>
    </row>
    <row r="3881" spans="1:3" x14ac:dyDescent="0.25">
      <c r="A3881">
        <v>156199</v>
      </c>
      <c r="B3881" t="s">
        <v>11366</v>
      </c>
      <c r="C3881" s="47" t="s">
        <v>11367</v>
      </c>
    </row>
    <row r="3882" spans="1:3" x14ac:dyDescent="0.25">
      <c r="A3882">
        <v>156200</v>
      </c>
      <c r="B3882" t="s">
        <v>1396</v>
      </c>
      <c r="C3882" s="47" t="s">
        <v>11368</v>
      </c>
    </row>
    <row r="3883" spans="1:3" x14ac:dyDescent="0.25">
      <c r="A3883">
        <v>156201</v>
      </c>
      <c r="B3883" t="s">
        <v>441</v>
      </c>
      <c r="C3883" s="47" t="s">
        <v>11369</v>
      </c>
    </row>
    <row r="3884" spans="1:3" x14ac:dyDescent="0.25">
      <c r="A3884">
        <v>156202</v>
      </c>
      <c r="B3884" t="s">
        <v>11370</v>
      </c>
      <c r="C3884" s="47" t="s">
        <v>11371</v>
      </c>
    </row>
    <row r="3885" spans="1:3" x14ac:dyDescent="0.25">
      <c r="A3885">
        <v>156203</v>
      </c>
      <c r="B3885" t="s">
        <v>11372</v>
      </c>
      <c r="C3885" s="47" t="s">
        <v>11373</v>
      </c>
    </row>
    <row r="3886" spans="1:3" x14ac:dyDescent="0.25">
      <c r="A3886">
        <v>156204</v>
      </c>
      <c r="B3886" t="s">
        <v>11374</v>
      </c>
      <c r="C3886" s="47" t="s">
        <v>11375</v>
      </c>
    </row>
    <row r="3887" spans="1:3" x14ac:dyDescent="0.25">
      <c r="A3887">
        <v>156205</v>
      </c>
      <c r="B3887" t="s">
        <v>11376</v>
      </c>
      <c r="C3887" s="47" t="s">
        <v>11377</v>
      </c>
    </row>
    <row r="3888" spans="1:3" x14ac:dyDescent="0.25">
      <c r="A3888">
        <v>156206</v>
      </c>
      <c r="B3888" t="s">
        <v>11378</v>
      </c>
      <c r="C3888" s="47" t="s">
        <v>11379</v>
      </c>
    </row>
    <row r="3889" spans="1:3" x14ac:dyDescent="0.25">
      <c r="A3889">
        <v>156207</v>
      </c>
      <c r="B3889" t="s">
        <v>11380</v>
      </c>
      <c r="C3889" s="47" t="s">
        <v>11381</v>
      </c>
    </row>
    <row r="3890" spans="1:3" x14ac:dyDescent="0.25">
      <c r="A3890">
        <v>156208</v>
      </c>
      <c r="B3890" t="s">
        <v>11382</v>
      </c>
      <c r="C3890" s="47" t="s">
        <v>11383</v>
      </c>
    </row>
    <row r="3891" spans="1:3" x14ac:dyDescent="0.25">
      <c r="A3891">
        <v>156209</v>
      </c>
      <c r="B3891" t="s">
        <v>11384</v>
      </c>
      <c r="C3891" s="47" t="s">
        <v>11385</v>
      </c>
    </row>
    <row r="3892" spans="1:3" x14ac:dyDescent="0.25">
      <c r="A3892">
        <v>156210</v>
      </c>
      <c r="B3892" t="s">
        <v>11386</v>
      </c>
      <c r="C3892" s="47" t="s">
        <v>11387</v>
      </c>
    </row>
    <row r="3893" spans="1:3" x14ac:dyDescent="0.25">
      <c r="A3893">
        <v>156211</v>
      </c>
      <c r="B3893" t="s">
        <v>11388</v>
      </c>
      <c r="C3893" s="47" t="s">
        <v>11389</v>
      </c>
    </row>
    <row r="3894" spans="1:3" x14ac:dyDescent="0.25">
      <c r="A3894">
        <v>156212</v>
      </c>
      <c r="B3894" t="s">
        <v>11390</v>
      </c>
      <c r="C3894" s="47" t="s">
        <v>11391</v>
      </c>
    </row>
    <row r="3895" spans="1:3" x14ac:dyDescent="0.25">
      <c r="A3895">
        <v>156213</v>
      </c>
      <c r="B3895" t="s">
        <v>11392</v>
      </c>
      <c r="C3895" s="47" t="s">
        <v>11393</v>
      </c>
    </row>
    <row r="3896" spans="1:3" x14ac:dyDescent="0.25">
      <c r="A3896">
        <v>156214</v>
      </c>
      <c r="B3896" t="s">
        <v>677</v>
      </c>
      <c r="C3896" s="47" t="s">
        <v>11394</v>
      </c>
    </row>
    <row r="3897" spans="1:3" x14ac:dyDescent="0.25">
      <c r="A3897">
        <v>156215</v>
      </c>
      <c r="B3897" t="s">
        <v>11395</v>
      </c>
      <c r="C3897" s="47" t="s">
        <v>11396</v>
      </c>
    </row>
    <row r="3898" spans="1:3" x14ac:dyDescent="0.25">
      <c r="A3898">
        <v>156216</v>
      </c>
      <c r="B3898" t="s">
        <v>11397</v>
      </c>
      <c r="C3898" s="47" t="s">
        <v>11398</v>
      </c>
    </row>
    <row r="3899" spans="1:3" x14ac:dyDescent="0.25">
      <c r="A3899">
        <v>156217</v>
      </c>
      <c r="B3899" t="s">
        <v>11399</v>
      </c>
      <c r="C3899" s="47" t="s">
        <v>11400</v>
      </c>
    </row>
    <row r="3900" spans="1:3" x14ac:dyDescent="0.25">
      <c r="A3900">
        <v>156218</v>
      </c>
      <c r="B3900" t="s">
        <v>11401</v>
      </c>
      <c r="C3900" s="47" t="s">
        <v>11402</v>
      </c>
    </row>
    <row r="3901" spans="1:3" x14ac:dyDescent="0.25">
      <c r="A3901">
        <v>156219</v>
      </c>
      <c r="B3901" t="s">
        <v>11403</v>
      </c>
      <c r="C3901" s="47" t="s">
        <v>11404</v>
      </c>
    </row>
    <row r="3902" spans="1:3" x14ac:dyDescent="0.25">
      <c r="A3902">
        <v>156220</v>
      </c>
      <c r="B3902" t="s">
        <v>11405</v>
      </c>
      <c r="C3902" s="47" t="s">
        <v>11406</v>
      </c>
    </row>
    <row r="3903" spans="1:3" x14ac:dyDescent="0.25">
      <c r="A3903">
        <v>156221</v>
      </c>
      <c r="B3903" t="s">
        <v>11407</v>
      </c>
      <c r="C3903" s="47" t="s">
        <v>11408</v>
      </c>
    </row>
    <row r="3904" spans="1:3" x14ac:dyDescent="0.25">
      <c r="A3904">
        <v>156222</v>
      </c>
      <c r="B3904" t="s">
        <v>11409</v>
      </c>
      <c r="C3904" s="47" t="s">
        <v>11410</v>
      </c>
    </row>
    <row r="3905" spans="1:3" x14ac:dyDescent="0.25">
      <c r="A3905">
        <v>156223</v>
      </c>
      <c r="B3905" t="s">
        <v>11411</v>
      </c>
      <c r="C3905" s="47" t="s">
        <v>11412</v>
      </c>
    </row>
    <row r="3906" spans="1:3" x14ac:dyDescent="0.25">
      <c r="A3906">
        <v>156224</v>
      </c>
      <c r="B3906" t="s">
        <v>11413</v>
      </c>
      <c r="C3906" s="47" t="s">
        <v>11414</v>
      </c>
    </row>
    <row r="3907" spans="1:3" x14ac:dyDescent="0.25">
      <c r="A3907">
        <v>156225</v>
      </c>
      <c r="B3907" t="s">
        <v>11415</v>
      </c>
      <c r="C3907" s="47" t="s">
        <v>11416</v>
      </c>
    </row>
    <row r="3908" spans="1:3" x14ac:dyDescent="0.25">
      <c r="A3908">
        <v>156226</v>
      </c>
      <c r="B3908" t="s">
        <v>11417</v>
      </c>
      <c r="C3908" s="47" t="s">
        <v>11418</v>
      </c>
    </row>
    <row r="3909" spans="1:3" x14ac:dyDescent="0.25">
      <c r="A3909">
        <v>156227</v>
      </c>
      <c r="B3909" t="s">
        <v>11419</v>
      </c>
      <c r="C3909" s="47" t="s">
        <v>11420</v>
      </c>
    </row>
    <row r="3910" spans="1:3" x14ac:dyDescent="0.25">
      <c r="A3910">
        <v>156228</v>
      </c>
      <c r="B3910" t="s">
        <v>11421</v>
      </c>
      <c r="C3910" s="47" t="s">
        <v>11422</v>
      </c>
    </row>
    <row r="3911" spans="1:3" x14ac:dyDescent="0.25">
      <c r="A3911">
        <v>156229</v>
      </c>
      <c r="B3911" t="s">
        <v>11423</v>
      </c>
      <c r="C3911" s="47" t="s">
        <v>11424</v>
      </c>
    </row>
    <row r="3912" spans="1:3" x14ac:dyDescent="0.25">
      <c r="A3912">
        <v>156230</v>
      </c>
      <c r="B3912" t="s">
        <v>11425</v>
      </c>
      <c r="C3912" s="47" t="s">
        <v>11426</v>
      </c>
    </row>
    <row r="3913" spans="1:3" x14ac:dyDescent="0.25">
      <c r="A3913">
        <v>156231</v>
      </c>
      <c r="B3913" t="s">
        <v>11427</v>
      </c>
      <c r="C3913" s="47" t="s">
        <v>11428</v>
      </c>
    </row>
    <row r="3914" spans="1:3" x14ac:dyDescent="0.25">
      <c r="A3914">
        <v>156232</v>
      </c>
      <c r="B3914" t="s">
        <v>963</v>
      </c>
      <c r="C3914" s="47" t="s">
        <v>11429</v>
      </c>
    </row>
    <row r="3915" spans="1:3" x14ac:dyDescent="0.25">
      <c r="A3915">
        <v>156233</v>
      </c>
      <c r="B3915" t="s">
        <v>11430</v>
      </c>
      <c r="C3915" s="47" t="s">
        <v>11431</v>
      </c>
    </row>
    <row r="3916" spans="1:3" x14ac:dyDescent="0.25">
      <c r="A3916">
        <v>156234</v>
      </c>
      <c r="B3916" t="s">
        <v>505</v>
      </c>
      <c r="C3916" s="47" t="s">
        <v>11432</v>
      </c>
    </row>
    <row r="3917" spans="1:3" x14ac:dyDescent="0.25">
      <c r="A3917">
        <v>156235</v>
      </c>
      <c r="B3917" t="s">
        <v>11433</v>
      </c>
      <c r="C3917" s="47" t="s">
        <v>11434</v>
      </c>
    </row>
    <row r="3918" spans="1:3" x14ac:dyDescent="0.25">
      <c r="A3918">
        <v>156236</v>
      </c>
      <c r="B3918" t="s">
        <v>11435</v>
      </c>
      <c r="C3918" s="47" t="s">
        <v>11436</v>
      </c>
    </row>
    <row r="3919" spans="1:3" x14ac:dyDescent="0.25">
      <c r="A3919">
        <v>156237</v>
      </c>
      <c r="B3919" t="s">
        <v>11437</v>
      </c>
      <c r="C3919" s="47" t="s">
        <v>11438</v>
      </c>
    </row>
    <row r="3920" spans="1:3" x14ac:dyDescent="0.25">
      <c r="A3920">
        <v>156238</v>
      </c>
      <c r="B3920" t="s">
        <v>11439</v>
      </c>
      <c r="C3920" s="47" t="s">
        <v>11440</v>
      </c>
    </row>
    <row r="3921" spans="1:3" x14ac:dyDescent="0.25">
      <c r="A3921">
        <v>156239</v>
      </c>
      <c r="B3921" t="s">
        <v>11441</v>
      </c>
      <c r="C3921" s="47" t="s">
        <v>11442</v>
      </c>
    </row>
    <row r="3922" spans="1:3" x14ac:dyDescent="0.25">
      <c r="A3922">
        <v>156240</v>
      </c>
      <c r="B3922" t="s">
        <v>11443</v>
      </c>
      <c r="C3922" s="47" t="s">
        <v>11444</v>
      </c>
    </row>
    <row r="3923" spans="1:3" x14ac:dyDescent="0.25">
      <c r="A3923">
        <v>156241</v>
      </c>
      <c r="B3923" t="s">
        <v>11445</v>
      </c>
      <c r="C3923" s="47" t="s">
        <v>11446</v>
      </c>
    </row>
    <row r="3924" spans="1:3" x14ac:dyDescent="0.25">
      <c r="A3924">
        <v>156242</v>
      </c>
      <c r="B3924" t="s">
        <v>11447</v>
      </c>
      <c r="C3924" s="47" t="s">
        <v>11448</v>
      </c>
    </row>
    <row r="3925" spans="1:3" x14ac:dyDescent="0.25">
      <c r="A3925">
        <v>156243</v>
      </c>
      <c r="B3925" t="s">
        <v>11449</v>
      </c>
      <c r="C3925" s="47" t="s">
        <v>11450</v>
      </c>
    </row>
    <row r="3926" spans="1:3" x14ac:dyDescent="0.25">
      <c r="A3926">
        <v>156244</v>
      </c>
      <c r="B3926" t="s">
        <v>11451</v>
      </c>
      <c r="C3926" s="47" t="s">
        <v>11452</v>
      </c>
    </row>
    <row r="3927" spans="1:3" x14ac:dyDescent="0.25">
      <c r="A3927">
        <v>156245</v>
      </c>
      <c r="B3927" t="s">
        <v>11453</v>
      </c>
      <c r="C3927" s="47" t="s">
        <v>11454</v>
      </c>
    </row>
    <row r="3928" spans="1:3" x14ac:dyDescent="0.25">
      <c r="A3928">
        <v>156246</v>
      </c>
      <c r="B3928" t="s">
        <v>11455</v>
      </c>
      <c r="C3928" s="47" t="s">
        <v>11456</v>
      </c>
    </row>
    <row r="3929" spans="1:3" x14ac:dyDescent="0.25">
      <c r="A3929">
        <v>156247</v>
      </c>
      <c r="B3929" t="s">
        <v>11457</v>
      </c>
      <c r="C3929" s="47" t="s">
        <v>11458</v>
      </c>
    </row>
    <row r="3930" spans="1:3" x14ac:dyDescent="0.25">
      <c r="A3930">
        <v>156248</v>
      </c>
      <c r="B3930" t="s">
        <v>11459</v>
      </c>
      <c r="C3930" s="47" t="s">
        <v>11460</v>
      </c>
    </row>
    <row r="3931" spans="1:3" x14ac:dyDescent="0.25">
      <c r="A3931">
        <v>156249</v>
      </c>
      <c r="B3931" t="s">
        <v>11461</v>
      </c>
      <c r="C3931" s="47" t="s">
        <v>11462</v>
      </c>
    </row>
    <row r="3932" spans="1:3" x14ac:dyDescent="0.25">
      <c r="A3932">
        <v>156250</v>
      </c>
      <c r="B3932" t="s">
        <v>11463</v>
      </c>
      <c r="C3932" s="47" t="s">
        <v>11464</v>
      </c>
    </row>
    <row r="3933" spans="1:3" x14ac:dyDescent="0.25">
      <c r="A3933">
        <v>156251</v>
      </c>
      <c r="B3933" t="s">
        <v>11465</v>
      </c>
      <c r="C3933" s="47" t="s">
        <v>11466</v>
      </c>
    </row>
    <row r="3934" spans="1:3" x14ac:dyDescent="0.25">
      <c r="A3934">
        <v>156252</v>
      </c>
      <c r="B3934" t="s">
        <v>11467</v>
      </c>
      <c r="C3934" s="47" t="s">
        <v>11468</v>
      </c>
    </row>
    <row r="3935" spans="1:3" x14ac:dyDescent="0.25">
      <c r="A3935">
        <v>156253</v>
      </c>
      <c r="B3935" t="s">
        <v>11469</v>
      </c>
      <c r="C3935" s="47" t="s">
        <v>11470</v>
      </c>
    </row>
    <row r="3936" spans="1:3" x14ac:dyDescent="0.25">
      <c r="A3936">
        <v>156254</v>
      </c>
      <c r="B3936" t="s">
        <v>11471</v>
      </c>
      <c r="C3936" s="47" t="s">
        <v>11472</v>
      </c>
    </row>
    <row r="3937" spans="1:3" x14ac:dyDescent="0.25">
      <c r="A3937">
        <v>156255</v>
      </c>
      <c r="B3937" t="s">
        <v>11473</v>
      </c>
      <c r="C3937" s="47" t="s">
        <v>11474</v>
      </c>
    </row>
    <row r="3938" spans="1:3" x14ac:dyDescent="0.25">
      <c r="A3938">
        <v>156256</v>
      </c>
      <c r="B3938" t="s">
        <v>11475</v>
      </c>
      <c r="C3938" s="47" t="s">
        <v>11476</v>
      </c>
    </row>
    <row r="3939" spans="1:3" x14ac:dyDescent="0.25">
      <c r="A3939">
        <v>156257</v>
      </c>
      <c r="B3939" t="s">
        <v>11477</v>
      </c>
      <c r="C3939" s="47" t="s">
        <v>11478</v>
      </c>
    </row>
    <row r="3940" spans="1:3" x14ac:dyDescent="0.25">
      <c r="A3940">
        <v>156258</v>
      </c>
      <c r="B3940" t="s">
        <v>11479</v>
      </c>
      <c r="C3940" s="47" t="s">
        <v>11480</v>
      </c>
    </row>
    <row r="3941" spans="1:3" x14ac:dyDescent="0.25">
      <c r="A3941">
        <v>156259</v>
      </c>
      <c r="B3941" t="s">
        <v>11481</v>
      </c>
      <c r="C3941" s="47" t="s">
        <v>11482</v>
      </c>
    </row>
    <row r="3942" spans="1:3" x14ac:dyDescent="0.25">
      <c r="A3942">
        <v>156260</v>
      </c>
      <c r="B3942" t="s">
        <v>11483</v>
      </c>
      <c r="C3942" s="47" t="s">
        <v>11484</v>
      </c>
    </row>
    <row r="3943" spans="1:3" x14ac:dyDescent="0.25">
      <c r="A3943">
        <v>156261</v>
      </c>
      <c r="B3943" t="s">
        <v>443</v>
      </c>
      <c r="C3943" s="47" t="s">
        <v>11485</v>
      </c>
    </row>
    <row r="3944" spans="1:3" x14ac:dyDescent="0.25">
      <c r="A3944">
        <v>156262</v>
      </c>
      <c r="B3944" t="s">
        <v>56</v>
      </c>
      <c r="C3944" s="47" t="s">
        <v>11486</v>
      </c>
    </row>
    <row r="3945" spans="1:3" x14ac:dyDescent="0.25">
      <c r="A3945">
        <v>156263</v>
      </c>
      <c r="B3945" t="s">
        <v>11487</v>
      </c>
      <c r="C3945" s="47" t="s">
        <v>11488</v>
      </c>
    </row>
    <row r="3946" spans="1:3" x14ac:dyDescent="0.25">
      <c r="A3946">
        <v>156264</v>
      </c>
      <c r="B3946" t="s">
        <v>447</v>
      </c>
      <c r="C3946" s="47" t="s">
        <v>11489</v>
      </c>
    </row>
    <row r="3947" spans="1:3" x14ac:dyDescent="0.25">
      <c r="A3947">
        <v>156265</v>
      </c>
      <c r="B3947" t="s">
        <v>11490</v>
      </c>
      <c r="C3947" s="47" t="s">
        <v>11491</v>
      </c>
    </row>
    <row r="3948" spans="1:3" x14ac:dyDescent="0.25">
      <c r="A3948">
        <v>156266</v>
      </c>
      <c r="B3948" t="s">
        <v>11492</v>
      </c>
      <c r="C3948" s="47" t="s">
        <v>11493</v>
      </c>
    </row>
    <row r="3949" spans="1:3" x14ac:dyDescent="0.25">
      <c r="A3949">
        <v>156267</v>
      </c>
      <c r="B3949" t="s">
        <v>11494</v>
      </c>
      <c r="C3949" s="47" t="s">
        <v>11495</v>
      </c>
    </row>
    <row r="3950" spans="1:3" x14ac:dyDescent="0.25">
      <c r="A3950">
        <v>156268</v>
      </c>
      <c r="B3950" t="s">
        <v>11496</v>
      </c>
      <c r="C3950" s="47" t="s">
        <v>11497</v>
      </c>
    </row>
    <row r="3951" spans="1:3" x14ac:dyDescent="0.25">
      <c r="A3951">
        <v>156269</v>
      </c>
      <c r="B3951" t="s">
        <v>11498</v>
      </c>
      <c r="C3951" s="47" t="s">
        <v>11499</v>
      </c>
    </row>
    <row r="3952" spans="1:3" x14ac:dyDescent="0.25">
      <c r="A3952">
        <v>156270</v>
      </c>
      <c r="B3952" t="s">
        <v>11500</v>
      </c>
      <c r="C3952" s="47" t="s">
        <v>11501</v>
      </c>
    </row>
    <row r="3953" spans="1:3" x14ac:dyDescent="0.25">
      <c r="A3953">
        <v>156271</v>
      </c>
      <c r="B3953" t="s">
        <v>11502</v>
      </c>
      <c r="C3953" s="47" t="s">
        <v>11503</v>
      </c>
    </row>
    <row r="3954" spans="1:3" x14ac:dyDescent="0.25">
      <c r="A3954">
        <v>156272</v>
      </c>
      <c r="B3954" t="s">
        <v>11504</v>
      </c>
      <c r="C3954" s="47" t="s">
        <v>11505</v>
      </c>
    </row>
    <row r="3955" spans="1:3" x14ac:dyDescent="0.25">
      <c r="A3955">
        <v>156273</v>
      </c>
      <c r="B3955" t="s">
        <v>11506</v>
      </c>
      <c r="C3955" s="47" t="s">
        <v>11507</v>
      </c>
    </row>
    <row r="3956" spans="1:3" x14ac:dyDescent="0.25">
      <c r="A3956">
        <v>156274</v>
      </c>
      <c r="B3956" t="s">
        <v>11508</v>
      </c>
      <c r="C3956" s="47" t="s">
        <v>11509</v>
      </c>
    </row>
    <row r="3957" spans="1:3" x14ac:dyDescent="0.25">
      <c r="A3957">
        <v>156275</v>
      </c>
      <c r="B3957" t="s">
        <v>272</v>
      </c>
      <c r="C3957" s="47" t="s">
        <v>11510</v>
      </c>
    </row>
    <row r="3958" spans="1:3" x14ac:dyDescent="0.25">
      <c r="A3958">
        <v>156276</v>
      </c>
      <c r="B3958" t="s">
        <v>11511</v>
      </c>
      <c r="C3958" s="47" t="s">
        <v>11512</v>
      </c>
    </row>
    <row r="3959" spans="1:3" x14ac:dyDescent="0.25">
      <c r="A3959">
        <v>156277</v>
      </c>
      <c r="B3959" t="s">
        <v>11513</v>
      </c>
      <c r="C3959" s="47" t="s">
        <v>11514</v>
      </c>
    </row>
    <row r="3960" spans="1:3" x14ac:dyDescent="0.25">
      <c r="A3960">
        <v>156278</v>
      </c>
      <c r="B3960" t="s">
        <v>11515</v>
      </c>
      <c r="C3960" s="47" t="s">
        <v>11516</v>
      </c>
    </row>
    <row r="3961" spans="1:3" x14ac:dyDescent="0.25">
      <c r="A3961">
        <v>156279</v>
      </c>
      <c r="B3961" t="s">
        <v>11517</v>
      </c>
      <c r="C3961" s="47" t="s">
        <v>11518</v>
      </c>
    </row>
    <row r="3962" spans="1:3" x14ac:dyDescent="0.25">
      <c r="A3962">
        <v>156280</v>
      </c>
      <c r="B3962" t="s">
        <v>11519</v>
      </c>
      <c r="C3962" s="47" t="s">
        <v>11520</v>
      </c>
    </row>
    <row r="3963" spans="1:3" x14ac:dyDescent="0.25">
      <c r="A3963">
        <v>156281</v>
      </c>
      <c r="B3963" t="s">
        <v>11521</v>
      </c>
      <c r="C3963" s="47" t="s">
        <v>11522</v>
      </c>
    </row>
    <row r="3964" spans="1:3" x14ac:dyDescent="0.25">
      <c r="A3964">
        <v>156282</v>
      </c>
      <c r="B3964" t="s">
        <v>11523</v>
      </c>
      <c r="C3964" s="47" t="s">
        <v>11524</v>
      </c>
    </row>
    <row r="3965" spans="1:3" x14ac:dyDescent="0.25">
      <c r="A3965">
        <v>156283</v>
      </c>
      <c r="B3965" t="s">
        <v>11525</v>
      </c>
      <c r="C3965" s="47" t="s">
        <v>11526</v>
      </c>
    </row>
    <row r="3966" spans="1:3" x14ac:dyDescent="0.25">
      <c r="A3966">
        <v>156284</v>
      </c>
      <c r="B3966" t="s">
        <v>11527</v>
      </c>
      <c r="C3966" s="47" t="s">
        <v>11528</v>
      </c>
    </row>
    <row r="3967" spans="1:3" x14ac:dyDescent="0.25">
      <c r="A3967">
        <v>156285</v>
      </c>
      <c r="B3967" t="s">
        <v>11529</v>
      </c>
      <c r="C3967" s="47" t="s">
        <v>11530</v>
      </c>
    </row>
    <row r="3968" spans="1:3" x14ac:dyDescent="0.25">
      <c r="A3968">
        <v>156286</v>
      </c>
      <c r="B3968" t="s">
        <v>176</v>
      </c>
      <c r="C3968" s="47" t="s">
        <v>11531</v>
      </c>
    </row>
    <row r="3969" spans="1:3" x14ac:dyDescent="0.25">
      <c r="A3969">
        <v>156287</v>
      </c>
      <c r="B3969" t="s">
        <v>11532</v>
      </c>
      <c r="C3969" s="47" t="s">
        <v>11533</v>
      </c>
    </row>
    <row r="3970" spans="1:3" x14ac:dyDescent="0.25">
      <c r="A3970">
        <v>156288</v>
      </c>
      <c r="B3970" t="s">
        <v>11534</v>
      </c>
      <c r="C3970" s="47" t="s">
        <v>11535</v>
      </c>
    </row>
    <row r="3971" spans="1:3" x14ac:dyDescent="0.25">
      <c r="A3971">
        <v>156289</v>
      </c>
      <c r="B3971" t="s">
        <v>11536</v>
      </c>
      <c r="C3971" s="47" t="s">
        <v>11537</v>
      </c>
    </row>
    <row r="3972" spans="1:3" x14ac:dyDescent="0.25">
      <c r="A3972">
        <v>156290</v>
      </c>
      <c r="B3972" t="s">
        <v>11538</v>
      </c>
      <c r="C3972" s="47" t="s">
        <v>11539</v>
      </c>
    </row>
    <row r="3973" spans="1:3" x14ac:dyDescent="0.25">
      <c r="A3973">
        <v>156291</v>
      </c>
      <c r="B3973" t="s">
        <v>11540</v>
      </c>
      <c r="C3973" s="47" t="s">
        <v>11541</v>
      </c>
    </row>
    <row r="3974" spans="1:3" x14ac:dyDescent="0.25">
      <c r="A3974">
        <v>156292</v>
      </c>
      <c r="B3974" t="s">
        <v>11542</v>
      </c>
      <c r="C3974" s="47" t="s">
        <v>11543</v>
      </c>
    </row>
    <row r="3975" spans="1:3" x14ac:dyDescent="0.25">
      <c r="A3975">
        <v>156293</v>
      </c>
      <c r="B3975" t="s">
        <v>11544</v>
      </c>
      <c r="C3975" s="47" t="s">
        <v>11545</v>
      </c>
    </row>
    <row r="3976" spans="1:3" x14ac:dyDescent="0.25">
      <c r="A3976">
        <v>156294</v>
      </c>
      <c r="B3976" t="s">
        <v>11546</v>
      </c>
      <c r="C3976" s="47" t="s">
        <v>11547</v>
      </c>
    </row>
    <row r="3977" spans="1:3" x14ac:dyDescent="0.25">
      <c r="A3977">
        <v>156295</v>
      </c>
      <c r="B3977" t="s">
        <v>11548</v>
      </c>
      <c r="C3977" s="47" t="s">
        <v>11549</v>
      </c>
    </row>
    <row r="3978" spans="1:3" x14ac:dyDescent="0.25">
      <c r="A3978">
        <v>156296</v>
      </c>
      <c r="B3978" t="s">
        <v>11550</v>
      </c>
      <c r="C3978" s="47" t="s">
        <v>11551</v>
      </c>
    </row>
    <row r="3979" spans="1:3" x14ac:dyDescent="0.25">
      <c r="A3979">
        <v>156297</v>
      </c>
      <c r="B3979" t="s">
        <v>11552</v>
      </c>
      <c r="C3979" s="47" t="s">
        <v>11553</v>
      </c>
    </row>
    <row r="3980" spans="1:3" x14ac:dyDescent="0.25">
      <c r="A3980">
        <v>156298</v>
      </c>
      <c r="B3980" t="s">
        <v>11554</v>
      </c>
      <c r="C3980" s="47" t="s">
        <v>11555</v>
      </c>
    </row>
    <row r="3981" spans="1:3" x14ac:dyDescent="0.25">
      <c r="A3981">
        <v>156299</v>
      </c>
      <c r="B3981" t="s">
        <v>11556</v>
      </c>
      <c r="C3981" s="47" t="s">
        <v>11557</v>
      </c>
    </row>
    <row r="3982" spans="1:3" x14ac:dyDescent="0.25">
      <c r="A3982">
        <v>156300</v>
      </c>
      <c r="B3982" t="s">
        <v>11558</v>
      </c>
      <c r="C3982" s="47" t="s">
        <v>11559</v>
      </c>
    </row>
    <row r="3983" spans="1:3" x14ac:dyDescent="0.25">
      <c r="A3983">
        <v>156301</v>
      </c>
      <c r="B3983" t="s">
        <v>11560</v>
      </c>
      <c r="C3983" s="47" t="s">
        <v>11561</v>
      </c>
    </row>
    <row r="3984" spans="1:3" x14ac:dyDescent="0.25">
      <c r="A3984">
        <v>156302</v>
      </c>
      <c r="B3984" t="s">
        <v>11562</v>
      </c>
      <c r="C3984" s="47" t="s">
        <v>11563</v>
      </c>
    </row>
    <row r="3985" spans="1:3" x14ac:dyDescent="0.25">
      <c r="A3985">
        <v>156303</v>
      </c>
      <c r="B3985" t="s">
        <v>11564</v>
      </c>
      <c r="C3985" s="47" t="s">
        <v>11565</v>
      </c>
    </row>
    <row r="3986" spans="1:3" x14ac:dyDescent="0.25">
      <c r="A3986">
        <v>156304</v>
      </c>
      <c r="B3986" t="s">
        <v>11566</v>
      </c>
      <c r="C3986" s="47" t="s">
        <v>11567</v>
      </c>
    </row>
    <row r="3987" spans="1:3" x14ac:dyDescent="0.25">
      <c r="A3987">
        <v>156305</v>
      </c>
      <c r="B3987" t="s">
        <v>11568</v>
      </c>
      <c r="C3987" s="47" t="s">
        <v>11569</v>
      </c>
    </row>
    <row r="3988" spans="1:3" x14ac:dyDescent="0.25">
      <c r="A3988">
        <v>156306</v>
      </c>
      <c r="B3988" t="s">
        <v>11570</v>
      </c>
      <c r="C3988" s="47" t="s">
        <v>11571</v>
      </c>
    </row>
    <row r="3989" spans="1:3" x14ac:dyDescent="0.25">
      <c r="A3989">
        <v>156307</v>
      </c>
      <c r="B3989" t="s">
        <v>389</v>
      </c>
      <c r="C3989" s="47" t="s">
        <v>11572</v>
      </c>
    </row>
    <row r="3990" spans="1:3" x14ac:dyDescent="0.25">
      <c r="A3990">
        <v>156308</v>
      </c>
      <c r="B3990" t="s">
        <v>11573</v>
      </c>
      <c r="C3990" s="47" t="s">
        <v>11574</v>
      </c>
    </row>
    <row r="3991" spans="1:3" x14ac:dyDescent="0.25">
      <c r="A3991">
        <v>156309</v>
      </c>
      <c r="B3991" t="s">
        <v>11575</v>
      </c>
      <c r="C3991" s="47" t="s">
        <v>11576</v>
      </c>
    </row>
    <row r="3992" spans="1:3" x14ac:dyDescent="0.25">
      <c r="A3992">
        <v>156310</v>
      </c>
      <c r="B3992" t="s">
        <v>11577</v>
      </c>
      <c r="C3992" s="47" t="s">
        <v>11578</v>
      </c>
    </row>
    <row r="3993" spans="1:3" x14ac:dyDescent="0.25">
      <c r="A3993">
        <v>156311</v>
      </c>
      <c r="B3993" t="s">
        <v>11579</v>
      </c>
      <c r="C3993" s="47" t="s">
        <v>11580</v>
      </c>
    </row>
    <row r="3994" spans="1:3" x14ac:dyDescent="0.25">
      <c r="A3994">
        <v>156312</v>
      </c>
      <c r="B3994" t="s">
        <v>11581</v>
      </c>
      <c r="C3994" s="47" t="s">
        <v>11582</v>
      </c>
    </row>
    <row r="3995" spans="1:3" x14ac:dyDescent="0.25">
      <c r="A3995">
        <v>156313</v>
      </c>
      <c r="B3995" t="s">
        <v>11583</v>
      </c>
      <c r="C3995" s="47" t="s">
        <v>11584</v>
      </c>
    </row>
    <row r="3996" spans="1:3" x14ac:dyDescent="0.25">
      <c r="A3996">
        <v>156314</v>
      </c>
      <c r="B3996" t="s">
        <v>11585</v>
      </c>
      <c r="C3996" s="47" t="s">
        <v>11586</v>
      </c>
    </row>
    <row r="3997" spans="1:3" x14ac:dyDescent="0.25">
      <c r="A3997">
        <v>156315</v>
      </c>
      <c r="B3997" t="s">
        <v>11587</v>
      </c>
      <c r="C3997" s="47" t="s">
        <v>11588</v>
      </c>
    </row>
    <row r="3998" spans="1:3" x14ac:dyDescent="0.25">
      <c r="A3998">
        <v>156316</v>
      </c>
      <c r="B3998" t="s">
        <v>11589</v>
      </c>
      <c r="C3998" s="47" t="s">
        <v>11590</v>
      </c>
    </row>
    <row r="3999" spans="1:3" x14ac:dyDescent="0.25">
      <c r="A3999">
        <v>156317</v>
      </c>
      <c r="B3999" t="s">
        <v>11591</v>
      </c>
      <c r="C3999" s="47" t="s">
        <v>11592</v>
      </c>
    </row>
    <row r="4000" spans="1:3" x14ac:dyDescent="0.25">
      <c r="A4000">
        <v>156318</v>
      </c>
      <c r="B4000" t="s">
        <v>11593</v>
      </c>
      <c r="C4000" s="47" t="s">
        <v>11594</v>
      </c>
    </row>
    <row r="4001" spans="1:3" x14ac:dyDescent="0.25">
      <c r="A4001">
        <v>156319</v>
      </c>
      <c r="B4001" t="s">
        <v>11595</v>
      </c>
      <c r="C4001" s="47" t="s">
        <v>11596</v>
      </c>
    </row>
    <row r="4002" spans="1:3" x14ac:dyDescent="0.25">
      <c r="A4002">
        <v>156320</v>
      </c>
      <c r="B4002" t="s">
        <v>11597</v>
      </c>
      <c r="C4002" s="47" t="s">
        <v>11598</v>
      </c>
    </row>
    <row r="4003" spans="1:3" x14ac:dyDescent="0.25">
      <c r="A4003">
        <v>156321</v>
      </c>
      <c r="B4003" t="s">
        <v>11599</v>
      </c>
      <c r="C4003" s="47" t="s">
        <v>11600</v>
      </c>
    </row>
    <row r="4004" spans="1:3" x14ac:dyDescent="0.25">
      <c r="A4004">
        <v>156322</v>
      </c>
      <c r="B4004" t="s">
        <v>754</v>
      </c>
      <c r="C4004" s="47" t="s">
        <v>11601</v>
      </c>
    </row>
    <row r="4005" spans="1:3" x14ac:dyDescent="0.25">
      <c r="A4005">
        <v>156323</v>
      </c>
      <c r="B4005" t="s">
        <v>11602</v>
      </c>
      <c r="C4005" s="47" t="s">
        <v>11603</v>
      </c>
    </row>
    <row r="4006" spans="1:3" x14ac:dyDescent="0.25">
      <c r="A4006">
        <v>156324</v>
      </c>
      <c r="B4006" t="s">
        <v>1319</v>
      </c>
      <c r="C4006" s="47" t="s">
        <v>11604</v>
      </c>
    </row>
    <row r="4007" spans="1:3" x14ac:dyDescent="0.25">
      <c r="A4007">
        <v>156325</v>
      </c>
      <c r="B4007" t="s">
        <v>1424</v>
      </c>
      <c r="C4007" s="47" t="s">
        <v>11605</v>
      </c>
    </row>
    <row r="4008" spans="1:3" x14ac:dyDescent="0.25">
      <c r="A4008">
        <v>156326</v>
      </c>
      <c r="B4008" t="s">
        <v>11606</v>
      </c>
      <c r="C4008" s="47" t="s">
        <v>11607</v>
      </c>
    </row>
    <row r="4009" spans="1:3" x14ac:dyDescent="0.25">
      <c r="A4009">
        <v>156327</v>
      </c>
      <c r="B4009" t="s">
        <v>11608</v>
      </c>
      <c r="C4009" s="47" t="s">
        <v>11609</v>
      </c>
    </row>
    <row r="4010" spans="1:3" x14ac:dyDescent="0.25">
      <c r="A4010">
        <v>156328</v>
      </c>
      <c r="B4010" t="s">
        <v>11610</v>
      </c>
      <c r="C4010" s="47" t="s">
        <v>11611</v>
      </c>
    </row>
    <row r="4011" spans="1:3" x14ac:dyDescent="0.25">
      <c r="A4011">
        <v>156329</v>
      </c>
      <c r="B4011" t="s">
        <v>11612</v>
      </c>
      <c r="C4011" s="47" t="s">
        <v>11613</v>
      </c>
    </row>
    <row r="4012" spans="1:3" x14ac:dyDescent="0.25">
      <c r="A4012">
        <v>156330</v>
      </c>
      <c r="B4012" t="s">
        <v>11614</v>
      </c>
      <c r="C4012" s="47" t="s">
        <v>11615</v>
      </c>
    </row>
    <row r="4013" spans="1:3" x14ac:dyDescent="0.25">
      <c r="A4013">
        <v>156331</v>
      </c>
      <c r="B4013" t="s">
        <v>11616</v>
      </c>
      <c r="C4013" s="47" t="s">
        <v>11617</v>
      </c>
    </row>
    <row r="4014" spans="1:3" x14ac:dyDescent="0.25">
      <c r="A4014">
        <v>156332</v>
      </c>
      <c r="B4014" t="s">
        <v>11618</v>
      </c>
      <c r="C4014" s="47" t="s">
        <v>11619</v>
      </c>
    </row>
    <row r="4015" spans="1:3" x14ac:dyDescent="0.25">
      <c r="A4015">
        <v>156333</v>
      </c>
      <c r="B4015" t="s">
        <v>11620</v>
      </c>
      <c r="C4015" s="47" t="s">
        <v>11621</v>
      </c>
    </row>
    <row r="4016" spans="1:3" x14ac:dyDescent="0.25">
      <c r="A4016">
        <v>156334</v>
      </c>
      <c r="B4016" t="s">
        <v>11622</v>
      </c>
      <c r="C4016" s="47" t="s">
        <v>11623</v>
      </c>
    </row>
    <row r="4017" spans="1:3" x14ac:dyDescent="0.25">
      <c r="A4017">
        <v>156335</v>
      </c>
      <c r="B4017" t="s">
        <v>11624</v>
      </c>
      <c r="C4017" s="47" t="s">
        <v>11625</v>
      </c>
    </row>
    <row r="4018" spans="1:3" x14ac:dyDescent="0.25">
      <c r="A4018">
        <v>156336</v>
      </c>
      <c r="B4018" t="s">
        <v>11626</v>
      </c>
      <c r="C4018" s="47" t="s">
        <v>11627</v>
      </c>
    </row>
    <row r="4019" spans="1:3" x14ac:dyDescent="0.25">
      <c r="A4019">
        <v>156337</v>
      </c>
      <c r="B4019" t="s">
        <v>11628</v>
      </c>
      <c r="C4019" s="47" t="s">
        <v>11629</v>
      </c>
    </row>
    <row r="4020" spans="1:3" x14ac:dyDescent="0.25">
      <c r="A4020">
        <v>156338</v>
      </c>
      <c r="B4020" t="s">
        <v>11630</v>
      </c>
      <c r="C4020" s="47" t="s">
        <v>11631</v>
      </c>
    </row>
    <row r="4021" spans="1:3" x14ac:dyDescent="0.25">
      <c r="A4021">
        <v>156339</v>
      </c>
      <c r="B4021" t="s">
        <v>11632</v>
      </c>
      <c r="C4021" s="47" t="s">
        <v>11633</v>
      </c>
    </row>
    <row r="4022" spans="1:3" x14ac:dyDescent="0.25">
      <c r="A4022">
        <v>156340</v>
      </c>
      <c r="B4022" t="s">
        <v>11634</v>
      </c>
      <c r="C4022" s="47" t="s">
        <v>11635</v>
      </c>
    </row>
    <row r="4023" spans="1:3" x14ac:dyDescent="0.25">
      <c r="A4023">
        <v>156341</v>
      </c>
      <c r="B4023" t="s">
        <v>11636</v>
      </c>
      <c r="C4023" s="47" t="s">
        <v>11637</v>
      </c>
    </row>
    <row r="4024" spans="1:3" x14ac:dyDescent="0.25">
      <c r="A4024">
        <v>156342</v>
      </c>
      <c r="B4024" t="s">
        <v>11638</v>
      </c>
      <c r="C4024" s="47" t="s">
        <v>11639</v>
      </c>
    </row>
    <row r="4025" spans="1:3" x14ac:dyDescent="0.25">
      <c r="A4025">
        <v>156343</v>
      </c>
      <c r="B4025" t="s">
        <v>1506</v>
      </c>
      <c r="C4025" s="47" t="s">
        <v>11640</v>
      </c>
    </row>
    <row r="4026" spans="1:3" x14ac:dyDescent="0.25">
      <c r="A4026">
        <v>156344</v>
      </c>
      <c r="B4026" t="s">
        <v>11641</v>
      </c>
      <c r="C4026" s="47" t="s">
        <v>11642</v>
      </c>
    </row>
    <row r="4027" spans="1:3" x14ac:dyDescent="0.25">
      <c r="A4027">
        <v>156345</v>
      </c>
      <c r="B4027" t="s">
        <v>11643</v>
      </c>
      <c r="C4027" s="47" t="s">
        <v>11644</v>
      </c>
    </row>
    <row r="4028" spans="1:3" x14ac:dyDescent="0.25">
      <c r="A4028">
        <v>156346</v>
      </c>
      <c r="B4028" t="s">
        <v>11645</v>
      </c>
      <c r="C4028" s="47" t="s">
        <v>11646</v>
      </c>
    </row>
    <row r="4029" spans="1:3" x14ac:dyDescent="0.25">
      <c r="A4029">
        <v>156347</v>
      </c>
      <c r="B4029" t="s">
        <v>11647</v>
      </c>
      <c r="C4029" s="47" t="s">
        <v>11648</v>
      </c>
    </row>
    <row r="4030" spans="1:3" x14ac:dyDescent="0.25">
      <c r="A4030">
        <v>156348</v>
      </c>
      <c r="B4030" t="s">
        <v>11649</v>
      </c>
      <c r="C4030" s="47" t="s">
        <v>11650</v>
      </c>
    </row>
    <row r="4031" spans="1:3" x14ac:dyDescent="0.25">
      <c r="A4031">
        <v>156349</v>
      </c>
      <c r="B4031" t="s">
        <v>11651</v>
      </c>
      <c r="C4031" s="47" t="s">
        <v>11652</v>
      </c>
    </row>
    <row r="4032" spans="1:3" x14ac:dyDescent="0.25">
      <c r="A4032">
        <v>156350</v>
      </c>
      <c r="B4032" t="s">
        <v>11653</v>
      </c>
      <c r="C4032" s="47" t="s">
        <v>11654</v>
      </c>
    </row>
    <row r="4033" spans="1:3" x14ac:dyDescent="0.25">
      <c r="A4033">
        <v>156351</v>
      </c>
      <c r="B4033" t="s">
        <v>11655</v>
      </c>
      <c r="C4033" s="47" t="s">
        <v>11656</v>
      </c>
    </row>
    <row r="4034" spans="1:3" x14ac:dyDescent="0.25">
      <c r="A4034">
        <v>156352</v>
      </c>
      <c r="B4034" t="s">
        <v>11657</v>
      </c>
      <c r="C4034" s="47" t="s">
        <v>11658</v>
      </c>
    </row>
    <row r="4035" spans="1:3" x14ac:dyDescent="0.25">
      <c r="A4035">
        <v>156353</v>
      </c>
      <c r="B4035" t="s">
        <v>11659</v>
      </c>
      <c r="C4035" s="47" t="s">
        <v>11660</v>
      </c>
    </row>
    <row r="4036" spans="1:3" x14ac:dyDescent="0.25">
      <c r="A4036">
        <v>156354</v>
      </c>
      <c r="B4036" t="s">
        <v>11661</v>
      </c>
      <c r="C4036" s="47" t="s">
        <v>11662</v>
      </c>
    </row>
    <row r="4037" spans="1:3" x14ac:dyDescent="0.25">
      <c r="A4037">
        <v>156355</v>
      </c>
      <c r="B4037" t="s">
        <v>11663</v>
      </c>
      <c r="C4037" s="47" t="s">
        <v>11664</v>
      </c>
    </row>
    <row r="4038" spans="1:3" x14ac:dyDescent="0.25">
      <c r="A4038">
        <v>156356</v>
      </c>
      <c r="B4038" t="s">
        <v>11665</v>
      </c>
      <c r="C4038" s="47" t="s">
        <v>11666</v>
      </c>
    </row>
    <row r="4039" spans="1:3" x14ac:dyDescent="0.25">
      <c r="A4039">
        <v>156357</v>
      </c>
      <c r="B4039" t="s">
        <v>11667</v>
      </c>
      <c r="C4039" s="47" t="s">
        <v>11668</v>
      </c>
    </row>
    <row r="4040" spans="1:3" x14ac:dyDescent="0.25">
      <c r="A4040">
        <v>156358</v>
      </c>
      <c r="B4040" t="s">
        <v>11669</v>
      </c>
      <c r="C4040" s="47" t="s">
        <v>11670</v>
      </c>
    </row>
    <row r="4041" spans="1:3" x14ac:dyDescent="0.25">
      <c r="A4041">
        <v>156359</v>
      </c>
      <c r="B4041" t="s">
        <v>11671</v>
      </c>
      <c r="C4041" s="47" t="s">
        <v>11672</v>
      </c>
    </row>
    <row r="4042" spans="1:3" x14ac:dyDescent="0.25">
      <c r="A4042">
        <v>156360</v>
      </c>
      <c r="B4042" t="s">
        <v>11673</v>
      </c>
      <c r="C4042" s="47" t="s">
        <v>11674</v>
      </c>
    </row>
    <row r="4043" spans="1:3" x14ac:dyDescent="0.25">
      <c r="A4043">
        <v>156361</v>
      </c>
      <c r="B4043" t="s">
        <v>11675</v>
      </c>
      <c r="C4043" s="47" t="s">
        <v>11676</v>
      </c>
    </row>
    <row r="4044" spans="1:3" x14ac:dyDescent="0.25">
      <c r="A4044">
        <v>156362</v>
      </c>
      <c r="B4044" t="s">
        <v>11677</v>
      </c>
      <c r="C4044" s="47" t="s">
        <v>11678</v>
      </c>
    </row>
    <row r="4045" spans="1:3" x14ac:dyDescent="0.25">
      <c r="A4045">
        <v>156363</v>
      </c>
      <c r="B4045" t="s">
        <v>11679</v>
      </c>
      <c r="C4045" s="47" t="s">
        <v>11680</v>
      </c>
    </row>
    <row r="4046" spans="1:3" x14ac:dyDescent="0.25">
      <c r="A4046">
        <v>156364</v>
      </c>
      <c r="B4046" t="s">
        <v>11681</v>
      </c>
      <c r="C4046" s="47" t="s">
        <v>11682</v>
      </c>
    </row>
    <row r="4047" spans="1:3" x14ac:dyDescent="0.25">
      <c r="A4047">
        <v>156365</v>
      </c>
      <c r="B4047" t="s">
        <v>11683</v>
      </c>
      <c r="C4047" s="47" t="s">
        <v>11684</v>
      </c>
    </row>
    <row r="4048" spans="1:3" x14ac:dyDescent="0.25">
      <c r="A4048">
        <v>156366</v>
      </c>
      <c r="B4048" t="s">
        <v>11685</v>
      </c>
      <c r="C4048" s="47" t="s">
        <v>11686</v>
      </c>
    </row>
    <row r="4049" spans="1:3" x14ac:dyDescent="0.25">
      <c r="A4049">
        <v>156367</v>
      </c>
      <c r="B4049" t="s">
        <v>11687</v>
      </c>
      <c r="C4049" s="47" t="s">
        <v>11688</v>
      </c>
    </row>
    <row r="4050" spans="1:3" x14ac:dyDescent="0.25">
      <c r="A4050">
        <v>156368</v>
      </c>
      <c r="B4050" t="s">
        <v>11689</v>
      </c>
      <c r="C4050" s="47" t="s">
        <v>11690</v>
      </c>
    </row>
    <row r="4051" spans="1:3" x14ac:dyDescent="0.25">
      <c r="A4051">
        <v>156369</v>
      </c>
      <c r="B4051" t="s">
        <v>840</v>
      </c>
      <c r="C4051" s="47" t="s">
        <v>11691</v>
      </c>
    </row>
    <row r="4052" spans="1:3" x14ac:dyDescent="0.25">
      <c r="A4052">
        <v>156370</v>
      </c>
      <c r="B4052" t="s">
        <v>11692</v>
      </c>
      <c r="C4052" s="47" t="s">
        <v>11693</v>
      </c>
    </row>
    <row r="4053" spans="1:3" x14ac:dyDescent="0.25">
      <c r="A4053">
        <v>156371</v>
      </c>
      <c r="B4053" t="s">
        <v>11694</v>
      </c>
      <c r="C4053" s="47" t="s">
        <v>11695</v>
      </c>
    </row>
    <row r="4054" spans="1:3" x14ac:dyDescent="0.25">
      <c r="A4054">
        <v>156372</v>
      </c>
      <c r="B4054" t="s">
        <v>11696</v>
      </c>
      <c r="C4054" s="47" t="s">
        <v>11697</v>
      </c>
    </row>
    <row r="4055" spans="1:3" x14ac:dyDescent="0.25">
      <c r="A4055">
        <v>156373</v>
      </c>
      <c r="B4055" t="s">
        <v>11698</v>
      </c>
      <c r="C4055" s="47" t="s">
        <v>11699</v>
      </c>
    </row>
    <row r="4056" spans="1:3" x14ac:dyDescent="0.25">
      <c r="A4056">
        <v>156374</v>
      </c>
      <c r="B4056" t="s">
        <v>11700</v>
      </c>
      <c r="C4056" s="47" t="s">
        <v>11701</v>
      </c>
    </row>
    <row r="4057" spans="1:3" x14ac:dyDescent="0.25">
      <c r="A4057">
        <v>156375</v>
      </c>
      <c r="B4057" t="s">
        <v>11702</v>
      </c>
      <c r="C4057" s="47" t="s">
        <v>11703</v>
      </c>
    </row>
    <row r="4058" spans="1:3" x14ac:dyDescent="0.25">
      <c r="A4058">
        <v>156376</v>
      </c>
      <c r="B4058" t="s">
        <v>11704</v>
      </c>
      <c r="C4058" s="47" t="s">
        <v>11705</v>
      </c>
    </row>
    <row r="4059" spans="1:3" x14ac:dyDescent="0.25">
      <c r="A4059">
        <v>156377</v>
      </c>
      <c r="B4059" t="s">
        <v>11706</v>
      </c>
      <c r="C4059" s="47" t="s">
        <v>11707</v>
      </c>
    </row>
    <row r="4060" spans="1:3" x14ac:dyDescent="0.25">
      <c r="A4060">
        <v>156378</v>
      </c>
      <c r="B4060" t="s">
        <v>11708</v>
      </c>
      <c r="C4060" s="47" t="s">
        <v>11709</v>
      </c>
    </row>
    <row r="4061" spans="1:3" x14ac:dyDescent="0.25">
      <c r="A4061">
        <v>156379</v>
      </c>
      <c r="B4061" t="s">
        <v>11710</v>
      </c>
      <c r="C4061" s="47" t="s">
        <v>11711</v>
      </c>
    </row>
    <row r="4062" spans="1:3" x14ac:dyDescent="0.25">
      <c r="A4062">
        <v>156380</v>
      </c>
      <c r="B4062" t="s">
        <v>11712</v>
      </c>
      <c r="C4062" s="47" t="s">
        <v>11713</v>
      </c>
    </row>
    <row r="4063" spans="1:3" x14ac:dyDescent="0.25">
      <c r="A4063">
        <v>156381</v>
      </c>
      <c r="B4063" t="s">
        <v>11714</v>
      </c>
      <c r="C4063" s="47" t="s">
        <v>11715</v>
      </c>
    </row>
    <row r="4064" spans="1:3" x14ac:dyDescent="0.25">
      <c r="A4064">
        <v>156382</v>
      </c>
      <c r="B4064" t="s">
        <v>1662</v>
      </c>
      <c r="C4064" s="47" t="s">
        <v>11716</v>
      </c>
    </row>
    <row r="4065" spans="1:3" x14ac:dyDescent="0.25">
      <c r="A4065">
        <v>156383</v>
      </c>
      <c r="B4065" t="s">
        <v>11717</v>
      </c>
      <c r="C4065" s="47" t="s">
        <v>11718</v>
      </c>
    </row>
    <row r="4066" spans="1:3" x14ac:dyDescent="0.25">
      <c r="A4066">
        <v>156384</v>
      </c>
      <c r="B4066" t="s">
        <v>11719</v>
      </c>
      <c r="C4066" s="47" t="s">
        <v>11720</v>
      </c>
    </row>
    <row r="4067" spans="1:3" x14ac:dyDescent="0.25">
      <c r="A4067">
        <v>156385</v>
      </c>
      <c r="B4067" t="s">
        <v>11721</v>
      </c>
      <c r="C4067" s="47" t="s">
        <v>11722</v>
      </c>
    </row>
    <row r="4068" spans="1:3" x14ac:dyDescent="0.25">
      <c r="A4068">
        <v>156386</v>
      </c>
      <c r="B4068" t="s">
        <v>11723</v>
      </c>
      <c r="C4068" s="47" t="s">
        <v>11724</v>
      </c>
    </row>
    <row r="4069" spans="1:3" x14ac:dyDescent="0.25">
      <c r="A4069">
        <v>156387</v>
      </c>
      <c r="B4069" t="s">
        <v>11725</v>
      </c>
      <c r="C4069" s="47" t="s">
        <v>11726</v>
      </c>
    </row>
    <row r="4070" spans="1:3" x14ac:dyDescent="0.25">
      <c r="A4070">
        <v>156388</v>
      </c>
      <c r="B4070" t="s">
        <v>11727</v>
      </c>
      <c r="C4070" s="47" t="s">
        <v>11728</v>
      </c>
    </row>
    <row r="4071" spans="1:3" x14ac:dyDescent="0.25">
      <c r="A4071">
        <v>156389</v>
      </c>
      <c r="B4071" t="s">
        <v>733</v>
      </c>
      <c r="C4071" s="47" t="s">
        <v>11729</v>
      </c>
    </row>
    <row r="4072" spans="1:3" x14ac:dyDescent="0.25">
      <c r="A4072">
        <v>156390</v>
      </c>
      <c r="B4072" t="s">
        <v>11730</v>
      </c>
      <c r="C4072" s="47" t="s">
        <v>11731</v>
      </c>
    </row>
    <row r="4073" spans="1:3" x14ac:dyDescent="0.25">
      <c r="A4073">
        <v>156391</v>
      </c>
      <c r="B4073" t="s">
        <v>11732</v>
      </c>
      <c r="C4073" s="47" t="s">
        <v>11733</v>
      </c>
    </row>
    <row r="4074" spans="1:3" x14ac:dyDescent="0.25">
      <c r="A4074">
        <v>156392</v>
      </c>
      <c r="B4074" t="s">
        <v>11734</v>
      </c>
      <c r="C4074" s="47" t="s">
        <v>11735</v>
      </c>
    </row>
    <row r="4075" spans="1:3" x14ac:dyDescent="0.25">
      <c r="A4075">
        <v>156393</v>
      </c>
      <c r="B4075" t="s">
        <v>11736</v>
      </c>
      <c r="C4075" s="47" t="s">
        <v>11737</v>
      </c>
    </row>
    <row r="4076" spans="1:3" x14ac:dyDescent="0.25">
      <c r="A4076">
        <v>156394</v>
      </c>
      <c r="B4076" t="s">
        <v>11738</v>
      </c>
      <c r="C4076" s="47" t="s">
        <v>11739</v>
      </c>
    </row>
    <row r="4077" spans="1:3" x14ac:dyDescent="0.25">
      <c r="A4077">
        <v>156395</v>
      </c>
      <c r="B4077" t="s">
        <v>11740</v>
      </c>
      <c r="C4077" s="47" t="s">
        <v>11741</v>
      </c>
    </row>
    <row r="4078" spans="1:3" x14ac:dyDescent="0.25">
      <c r="A4078">
        <v>156396</v>
      </c>
      <c r="B4078" t="s">
        <v>11742</v>
      </c>
      <c r="C4078" s="47" t="s">
        <v>11743</v>
      </c>
    </row>
    <row r="4079" spans="1:3" x14ac:dyDescent="0.25">
      <c r="A4079">
        <v>156397</v>
      </c>
      <c r="B4079" t="s">
        <v>11744</v>
      </c>
      <c r="C4079" s="47" t="s">
        <v>11745</v>
      </c>
    </row>
    <row r="4080" spans="1:3" x14ac:dyDescent="0.25">
      <c r="A4080">
        <v>156398</v>
      </c>
      <c r="B4080" t="s">
        <v>11746</v>
      </c>
      <c r="C4080" s="47" t="s">
        <v>11747</v>
      </c>
    </row>
    <row r="4081" spans="1:3" x14ac:dyDescent="0.25">
      <c r="A4081">
        <v>156399</v>
      </c>
      <c r="B4081" t="s">
        <v>11748</v>
      </c>
      <c r="C4081" s="47" t="s">
        <v>11749</v>
      </c>
    </row>
    <row r="4082" spans="1:3" x14ac:dyDescent="0.25">
      <c r="A4082">
        <v>156400</v>
      </c>
      <c r="B4082" t="s">
        <v>11750</v>
      </c>
      <c r="C4082" s="47" t="s">
        <v>11751</v>
      </c>
    </row>
    <row r="4083" spans="1:3" x14ac:dyDescent="0.25">
      <c r="A4083">
        <v>156401</v>
      </c>
      <c r="B4083" t="s">
        <v>11752</v>
      </c>
      <c r="C4083" s="47" t="s">
        <v>11753</v>
      </c>
    </row>
    <row r="4084" spans="1:3" x14ac:dyDescent="0.25">
      <c r="A4084">
        <v>156402</v>
      </c>
      <c r="B4084" t="s">
        <v>11754</v>
      </c>
      <c r="C4084" s="47" t="s">
        <v>11755</v>
      </c>
    </row>
    <row r="4085" spans="1:3" x14ac:dyDescent="0.25">
      <c r="A4085">
        <v>156403</v>
      </c>
      <c r="B4085" t="s">
        <v>11756</v>
      </c>
      <c r="C4085" s="47" t="s">
        <v>11757</v>
      </c>
    </row>
    <row r="4086" spans="1:3" x14ac:dyDescent="0.25">
      <c r="A4086">
        <v>156404</v>
      </c>
      <c r="B4086" t="s">
        <v>11758</v>
      </c>
      <c r="C4086" s="47" t="s">
        <v>11759</v>
      </c>
    </row>
    <row r="4087" spans="1:3" x14ac:dyDescent="0.25">
      <c r="A4087">
        <v>156405</v>
      </c>
      <c r="B4087" t="s">
        <v>11760</v>
      </c>
      <c r="C4087" s="47" t="s">
        <v>11761</v>
      </c>
    </row>
    <row r="4088" spans="1:3" x14ac:dyDescent="0.25">
      <c r="A4088">
        <v>156406</v>
      </c>
      <c r="B4088" t="s">
        <v>11762</v>
      </c>
      <c r="C4088" s="47" t="s">
        <v>11763</v>
      </c>
    </row>
    <row r="4089" spans="1:3" x14ac:dyDescent="0.25">
      <c r="A4089">
        <v>156407</v>
      </c>
      <c r="B4089" t="s">
        <v>11764</v>
      </c>
      <c r="C4089" s="47" t="s">
        <v>11765</v>
      </c>
    </row>
    <row r="4090" spans="1:3" x14ac:dyDescent="0.25">
      <c r="A4090">
        <v>156408</v>
      </c>
      <c r="B4090" t="s">
        <v>11766</v>
      </c>
      <c r="C4090" s="47" t="s">
        <v>11767</v>
      </c>
    </row>
    <row r="4091" spans="1:3" x14ac:dyDescent="0.25">
      <c r="A4091">
        <v>156409</v>
      </c>
      <c r="B4091" t="s">
        <v>11768</v>
      </c>
      <c r="C4091" s="47" t="s">
        <v>11769</v>
      </c>
    </row>
    <row r="4092" spans="1:3" x14ac:dyDescent="0.25">
      <c r="A4092">
        <v>156410</v>
      </c>
      <c r="B4092" t="s">
        <v>11770</v>
      </c>
      <c r="C4092" s="47" t="s">
        <v>11771</v>
      </c>
    </row>
    <row r="4093" spans="1:3" x14ac:dyDescent="0.25">
      <c r="A4093">
        <v>156411</v>
      </c>
      <c r="B4093" t="s">
        <v>11772</v>
      </c>
      <c r="C4093" s="47" t="s">
        <v>11773</v>
      </c>
    </row>
    <row r="4094" spans="1:3" x14ac:dyDescent="0.25">
      <c r="A4094">
        <v>156412</v>
      </c>
      <c r="B4094" t="s">
        <v>11774</v>
      </c>
      <c r="C4094" s="47" t="s">
        <v>11775</v>
      </c>
    </row>
    <row r="4095" spans="1:3" x14ac:dyDescent="0.25">
      <c r="A4095">
        <v>156413</v>
      </c>
      <c r="B4095" t="s">
        <v>11776</v>
      </c>
      <c r="C4095" s="47" t="s">
        <v>11777</v>
      </c>
    </row>
    <row r="4096" spans="1:3" x14ac:dyDescent="0.25">
      <c r="A4096">
        <v>156414</v>
      </c>
      <c r="B4096" t="s">
        <v>11778</v>
      </c>
      <c r="C4096" s="47" t="s">
        <v>11779</v>
      </c>
    </row>
    <row r="4097" spans="1:3" x14ac:dyDescent="0.25">
      <c r="A4097">
        <v>156415</v>
      </c>
      <c r="B4097" t="s">
        <v>11780</v>
      </c>
      <c r="C4097" s="47" t="s">
        <v>11781</v>
      </c>
    </row>
    <row r="4098" spans="1:3" x14ac:dyDescent="0.25">
      <c r="A4098">
        <v>156416</v>
      </c>
      <c r="B4098" t="s">
        <v>11782</v>
      </c>
      <c r="C4098" s="47" t="s">
        <v>11783</v>
      </c>
    </row>
    <row r="4099" spans="1:3" x14ac:dyDescent="0.25">
      <c r="A4099">
        <v>156417</v>
      </c>
      <c r="B4099" t="s">
        <v>11784</v>
      </c>
      <c r="C4099" s="47" t="s">
        <v>11785</v>
      </c>
    </row>
    <row r="4100" spans="1:3" x14ac:dyDescent="0.25">
      <c r="A4100">
        <v>156418</v>
      </c>
      <c r="B4100" t="s">
        <v>11786</v>
      </c>
      <c r="C4100" s="47" t="s">
        <v>11787</v>
      </c>
    </row>
    <row r="4101" spans="1:3" x14ac:dyDescent="0.25">
      <c r="A4101">
        <v>156419</v>
      </c>
      <c r="B4101" t="s">
        <v>11788</v>
      </c>
      <c r="C4101" s="47" t="s">
        <v>11789</v>
      </c>
    </row>
    <row r="4102" spans="1:3" x14ac:dyDescent="0.25">
      <c r="A4102">
        <v>156420</v>
      </c>
      <c r="B4102" t="s">
        <v>11790</v>
      </c>
      <c r="C4102" s="47" t="s">
        <v>11791</v>
      </c>
    </row>
    <row r="4103" spans="1:3" x14ac:dyDescent="0.25">
      <c r="A4103">
        <v>156421</v>
      </c>
      <c r="B4103" t="s">
        <v>11792</v>
      </c>
      <c r="C4103" s="47" t="s">
        <v>11793</v>
      </c>
    </row>
    <row r="4104" spans="1:3" x14ac:dyDescent="0.25">
      <c r="A4104">
        <v>156422</v>
      </c>
      <c r="B4104" t="s">
        <v>11794</v>
      </c>
      <c r="C4104" s="47" t="s">
        <v>11795</v>
      </c>
    </row>
    <row r="4105" spans="1:3" x14ac:dyDescent="0.25">
      <c r="A4105">
        <v>156423</v>
      </c>
      <c r="B4105" t="s">
        <v>11796</v>
      </c>
      <c r="C4105" s="47" t="s">
        <v>11797</v>
      </c>
    </row>
    <row r="4106" spans="1:3" x14ac:dyDescent="0.25">
      <c r="A4106">
        <v>156424</v>
      </c>
      <c r="B4106" t="s">
        <v>11798</v>
      </c>
      <c r="C4106" s="47" t="s">
        <v>11799</v>
      </c>
    </row>
    <row r="4107" spans="1:3" x14ac:dyDescent="0.25">
      <c r="A4107">
        <v>156425</v>
      </c>
      <c r="B4107" t="s">
        <v>1222</v>
      </c>
      <c r="C4107" s="47" t="s">
        <v>11800</v>
      </c>
    </row>
    <row r="4108" spans="1:3" x14ac:dyDescent="0.25">
      <c r="A4108">
        <v>156426</v>
      </c>
      <c r="B4108" t="s">
        <v>11801</v>
      </c>
      <c r="C4108" s="47" t="s">
        <v>11802</v>
      </c>
    </row>
    <row r="4109" spans="1:3" x14ac:dyDescent="0.25">
      <c r="A4109">
        <v>156427</v>
      </c>
      <c r="B4109" t="s">
        <v>11803</v>
      </c>
      <c r="C4109" s="47" t="s">
        <v>11804</v>
      </c>
    </row>
    <row r="4110" spans="1:3" x14ac:dyDescent="0.25">
      <c r="A4110">
        <v>156428</v>
      </c>
      <c r="B4110" t="s">
        <v>11805</v>
      </c>
      <c r="C4110" s="47" t="s">
        <v>11806</v>
      </c>
    </row>
    <row r="4111" spans="1:3" x14ac:dyDescent="0.25">
      <c r="A4111">
        <v>156429</v>
      </c>
      <c r="B4111" t="s">
        <v>11807</v>
      </c>
      <c r="C4111" s="47" t="s">
        <v>11808</v>
      </c>
    </row>
    <row r="4112" spans="1:3" x14ac:dyDescent="0.25">
      <c r="A4112">
        <v>156430</v>
      </c>
      <c r="B4112" t="s">
        <v>11809</v>
      </c>
      <c r="C4112" s="47" t="s">
        <v>11810</v>
      </c>
    </row>
    <row r="4113" spans="1:3" x14ac:dyDescent="0.25">
      <c r="A4113">
        <v>156431</v>
      </c>
      <c r="B4113" t="s">
        <v>11811</v>
      </c>
      <c r="C4113" s="47" t="s">
        <v>11812</v>
      </c>
    </row>
    <row r="4114" spans="1:3" x14ac:dyDescent="0.25">
      <c r="A4114">
        <v>156432</v>
      </c>
      <c r="B4114" t="s">
        <v>11813</v>
      </c>
      <c r="C4114" s="47" t="s">
        <v>11814</v>
      </c>
    </row>
    <row r="4115" spans="1:3" x14ac:dyDescent="0.25">
      <c r="A4115">
        <v>156433</v>
      </c>
      <c r="B4115" t="s">
        <v>11815</v>
      </c>
      <c r="C4115" s="47" t="s">
        <v>11816</v>
      </c>
    </row>
    <row r="4116" spans="1:3" x14ac:dyDescent="0.25">
      <c r="A4116">
        <v>156434</v>
      </c>
      <c r="B4116" t="s">
        <v>11817</v>
      </c>
      <c r="C4116" s="47" t="s">
        <v>11818</v>
      </c>
    </row>
    <row r="4117" spans="1:3" x14ac:dyDescent="0.25">
      <c r="A4117">
        <v>156435</v>
      </c>
      <c r="B4117" t="s">
        <v>1302</v>
      </c>
      <c r="C4117" s="47" t="s">
        <v>11819</v>
      </c>
    </row>
    <row r="4118" spans="1:3" x14ac:dyDescent="0.25">
      <c r="A4118">
        <v>156436</v>
      </c>
      <c r="B4118" t="s">
        <v>11820</v>
      </c>
      <c r="C4118" s="47" t="s">
        <v>11821</v>
      </c>
    </row>
    <row r="4119" spans="1:3" x14ac:dyDescent="0.25">
      <c r="A4119">
        <v>156437</v>
      </c>
      <c r="B4119" t="s">
        <v>11822</v>
      </c>
      <c r="C4119" s="47" t="s">
        <v>11823</v>
      </c>
    </row>
    <row r="4120" spans="1:3" x14ac:dyDescent="0.25">
      <c r="A4120">
        <v>156438</v>
      </c>
      <c r="B4120" t="s">
        <v>11824</v>
      </c>
      <c r="C4120" s="47" t="s">
        <v>11825</v>
      </c>
    </row>
    <row r="4121" spans="1:3" x14ac:dyDescent="0.25">
      <c r="A4121">
        <v>156439</v>
      </c>
      <c r="B4121" t="s">
        <v>11826</v>
      </c>
      <c r="C4121" s="47" t="s">
        <v>11827</v>
      </c>
    </row>
    <row r="4122" spans="1:3" x14ac:dyDescent="0.25">
      <c r="A4122">
        <v>156440</v>
      </c>
      <c r="B4122" t="s">
        <v>11828</v>
      </c>
      <c r="C4122" s="47" t="s">
        <v>11829</v>
      </c>
    </row>
    <row r="4123" spans="1:3" x14ac:dyDescent="0.25">
      <c r="A4123">
        <v>156441</v>
      </c>
      <c r="B4123" t="s">
        <v>11830</v>
      </c>
      <c r="C4123" s="47" t="s">
        <v>11831</v>
      </c>
    </row>
    <row r="4124" spans="1:3" x14ac:dyDescent="0.25">
      <c r="A4124">
        <v>156442</v>
      </c>
      <c r="B4124" t="s">
        <v>11832</v>
      </c>
      <c r="C4124" s="47" t="s">
        <v>11833</v>
      </c>
    </row>
    <row r="4125" spans="1:3" x14ac:dyDescent="0.25">
      <c r="A4125">
        <v>156443</v>
      </c>
      <c r="B4125" t="s">
        <v>11834</v>
      </c>
      <c r="C4125" s="47" t="s">
        <v>11835</v>
      </c>
    </row>
    <row r="4126" spans="1:3" x14ac:dyDescent="0.25">
      <c r="A4126">
        <v>156444</v>
      </c>
      <c r="B4126" t="s">
        <v>11836</v>
      </c>
      <c r="C4126" s="47" t="s">
        <v>11837</v>
      </c>
    </row>
    <row r="4127" spans="1:3" x14ac:dyDescent="0.25">
      <c r="A4127">
        <v>156445</v>
      </c>
      <c r="B4127" t="s">
        <v>11838</v>
      </c>
      <c r="C4127" s="47" t="s">
        <v>11839</v>
      </c>
    </row>
    <row r="4128" spans="1:3" x14ac:dyDescent="0.25">
      <c r="A4128">
        <v>156446</v>
      </c>
      <c r="B4128" t="s">
        <v>11840</v>
      </c>
      <c r="C4128" s="47" t="s">
        <v>11841</v>
      </c>
    </row>
    <row r="4129" spans="1:3" x14ac:dyDescent="0.25">
      <c r="A4129">
        <v>156447</v>
      </c>
      <c r="B4129" t="s">
        <v>11842</v>
      </c>
      <c r="C4129" s="47" t="s">
        <v>11843</v>
      </c>
    </row>
    <row r="4130" spans="1:3" x14ac:dyDescent="0.25">
      <c r="A4130">
        <v>156448</v>
      </c>
      <c r="B4130" t="s">
        <v>11844</v>
      </c>
      <c r="C4130" s="47" t="s">
        <v>11845</v>
      </c>
    </row>
    <row r="4131" spans="1:3" x14ac:dyDescent="0.25">
      <c r="A4131">
        <v>156449</v>
      </c>
      <c r="B4131" t="s">
        <v>11846</v>
      </c>
      <c r="C4131" s="47" t="s">
        <v>11847</v>
      </c>
    </row>
    <row r="4132" spans="1:3" x14ac:dyDescent="0.25">
      <c r="A4132">
        <v>156450</v>
      </c>
      <c r="B4132" t="s">
        <v>11848</v>
      </c>
      <c r="C4132" s="47" t="s">
        <v>11849</v>
      </c>
    </row>
    <row r="4133" spans="1:3" x14ac:dyDescent="0.25">
      <c r="A4133">
        <v>156451</v>
      </c>
      <c r="B4133" t="s">
        <v>11850</v>
      </c>
      <c r="C4133" s="47" t="s">
        <v>11851</v>
      </c>
    </row>
    <row r="4134" spans="1:3" x14ac:dyDescent="0.25">
      <c r="A4134">
        <v>156452</v>
      </c>
      <c r="B4134" t="s">
        <v>11852</v>
      </c>
      <c r="C4134" s="47" t="s">
        <v>11853</v>
      </c>
    </row>
    <row r="4135" spans="1:3" x14ac:dyDescent="0.25">
      <c r="A4135">
        <v>156453</v>
      </c>
      <c r="B4135" t="s">
        <v>11854</v>
      </c>
      <c r="C4135" s="47" t="s">
        <v>11855</v>
      </c>
    </row>
    <row r="4136" spans="1:3" x14ac:dyDescent="0.25">
      <c r="A4136">
        <v>156454</v>
      </c>
      <c r="B4136" t="s">
        <v>11856</v>
      </c>
      <c r="C4136" s="47" t="s">
        <v>11857</v>
      </c>
    </row>
    <row r="4137" spans="1:3" x14ac:dyDescent="0.25">
      <c r="A4137">
        <v>156455</v>
      </c>
      <c r="B4137" t="s">
        <v>11858</v>
      </c>
      <c r="C4137" s="47" t="s">
        <v>11859</v>
      </c>
    </row>
    <row r="4138" spans="1:3" x14ac:dyDescent="0.25">
      <c r="A4138">
        <v>156456</v>
      </c>
      <c r="B4138" t="s">
        <v>11860</v>
      </c>
      <c r="C4138" s="47" t="s">
        <v>11861</v>
      </c>
    </row>
    <row r="4139" spans="1:3" x14ac:dyDescent="0.25">
      <c r="A4139">
        <v>156457</v>
      </c>
      <c r="B4139" t="s">
        <v>11862</v>
      </c>
      <c r="C4139" s="47" t="s">
        <v>11863</v>
      </c>
    </row>
    <row r="4140" spans="1:3" x14ac:dyDescent="0.25">
      <c r="A4140">
        <v>156458</v>
      </c>
      <c r="B4140" t="s">
        <v>11864</v>
      </c>
      <c r="C4140" s="47" t="s">
        <v>11865</v>
      </c>
    </row>
    <row r="4141" spans="1:3" x14ac:dyDescent="0.25">
      <c r="A4141">
        <v>156459</v>
      </c>
      <c r="B4141" t="s">
        <v>11866</v>
      </c>
      <c r="C4141" s="47" t="s">
        <v>11867</v>
      </c>
    </row>
    <row r="4142" spans="1:3" x14ac:dyDescent="0.25">
      <c r="A4142">
        <v>156460</v>
      </c>
      <c r="B4142" t="s">
        <v>11868</v>
      </c>
      <c r="C4142" s="47" t="s">
        <v>11869</v>
      </c>
    </row>
    <row r="4143" spans="1:3" x14ac:dyDescent="0.25">
      <c r="A4143">
        <v>156461</v>
      </c>
      <c r="B4143" t="s">
        <v>11870</v>
      </c>
      <c r="C4143" s="47" t="s">
        <v>11871</v>
      </c>
    </row>
    <row r="4144" spans="1:3" x14ac:dyDescent="0.25">
      <c r="A4144">
        <v>156462</v>
      </c>
      <c r="B4144" t="s">
        <v>11872</v>
      </c>
      <c r="C4144" s="47" t="s">
        <v>11873</v>
      </c>
    </row>
    <row r="4145" spans="1:3" x14ac:dyDescent="0.25">
      <c r="A4145">
        <v>156463</v>
      </c>
      <c r="B4145" t="s">
        <v>11874</v>
      </c>
      <c r="C4145" s="47" t="s">
        <v>11875</v>
      </c>
    </row>
    <row r="4146" spans="1:3" x14ac:dyDescent="0.25">
      <c r="A4146">
        <v>156464</v>
      </c>
      <c r="B4146" t="s">
        <v>11876</v>
      </c>
      <c r="C4146" s="47" t="s">
        <v>11877</v>
      </c>
    </row>
    <row r="4147" spans="1:3" x14ac:dyDescent="0.25">
      <c r="A4147">
        <v>156465</v>
      </c>
      <c r="B4147" t="s">
        <v>11878</v>
      </c>
      <c r="C4147" s="47" t="s">
        <v>11879</v>
      </c>
    </row>
    <row r="4148" spans="1:3" x14ac:dyDescent="0.25">
      <c r="A4148">
        <v>156466</v>
      </c>
      <c r="B4148" t="s">
        <v>11880</v>
      </c>
      <c r="C4148" s="47" t="s">
        <v>11881</v>
      </c>
    </row>
    <row r="4149" spans="1:3" x14ac:dyDescent="0.25">
      <c r="A4149">
        <v>156467</v>
      </c>
      <c r="B4149" t="s">
        <v>11882</v>
      </c>
      <c r="C4149" s="47" t="s">
        <v>11883</v>
      </c>
    </row>
    <row r="4150" spans="1:3" x14ac:dyDescent="0.25">
      <c r="A4150">
        <v>156468</v>
      </c>
      <c r="B4150" t="s">
        <v>11884</v>
      </c>
      <c r="C4150" s="47" t="s">
        <v>11885</v>
      </c>
    </row>
    <row r="4151" spans="1:3" x14ac:dyDescent="0.25">
      <c r="A4151">
        <v>156469</v>
      </c>
      <c r="B4151" t="s">
        <v>11886</v>
      </c>
      <c r="C4151" s="47" t="s">
        <v>11887</v>
      </c>
    </row>
    <row r="4152" spans="1:3" x14ac:dyDescent="0.25">
      <c r="A4152">
        <v>156470</v>
      </c>
      <c r="B4152" t="s">
        <v>11888</v>
      </c>
      <c r="C4152" s="47" t="s">
        <v>11889</v>
      </c>
    </row>
    <row r="4153" spans="1:3" x14ac:dyDescent="0.25">
      <c r="A4153">
        <v>156471</v>
      </c>
      <c r="B4153" t="s">
        <v>11890</v>
      </c>
      <c r="C4153" s="47" t="s">
        <v>11891</v>
      </c>
    </row>
    <row r="4154" spans="1:3" x14ac:dyDescent="0.25">
      <c r="A4154">
        <v>156472</v>
      </c>
      <c r="B4154" t="s">
        <v>11892</v>
      </c>
      <c r="C4154" s="47" t="s">
        <v>11893</v>
      </c>
    </row>
    <row r="4155" spans="1:3" x14ac:dyDescent="0.25">
      <c r="A4155">
        <v>156473</v>
      </c>
      <c r="B4155" t="s">
        <v>11894</v>
      </c>
      <c r="C4155" s="47" t="s">
        <v>11895</v>
      </c>
    </row>
    <row r="4156" spans="1:3" x14ac:dyDescent="0.25">
      <c r="A4156">
        <v>156474</v>
      </c>
      <c r="B4156" t="s">
        <v>11896</v>
      </c>
      <c r="C4156" s="47" t="s">
        <v>11897</v>
      </c>
    </row>
    <row r="4157" spans="1:3" x14ac:dyDescent="0.25">
      <c r="A4157">
        <v>156475</v>
      </c>
      <c r="B4157" t="s">
        <v>11898</v>
      </c>
      <c r="C4157" s="47" t="s">
        <v>11899</v>
      </c>
    </row>
    <row r="4158" spans="1:3" x14ac:dyDescent="0.25">
      <c r="A4158">
        <v>156476</v>
      </c>
      <c r="B4158" t="s">
        <v>11900</v>
      </c>
      <c r="C4158" s="47" t="s">
        <v>11901</v>
      </c>
    </row>
    <row r="4159" spans="1:3" x14ac:dyDescent="0.25">
      <c r="A4159">
        <v>156477</v>
      </c>
      <c r="B4159" t="s">
        <v>11902</v>
      </c>
      <c r="C4159" s="47" t="s">
        <v>11903</v>
      </c>
    </row>
    <row r="4160" spans="1:3" x14ac:dyDescent="0.25">
      <c r="A4160">
        <v>156478</v>
      </c>
      <c r="B4160" t="s">
        <v>11904</v>
      </c>
      <c r="C4160" s="47" t="s">
        <v>11905</v>
      </c>
    </row>
    <row r="4161" spans="1:3" x14ac:dyDescent="0.25">
      <c r="A4161">
        <v>156479</v>
      </c>
      <c r="B4161" t="s">
        <v>11906</v>
      </c>
      <c r="C4161" s="47" t="s">
        <v>11907</v>
      </c>
    </row>
    <row r="4162" spans="1:3" x14ac:dyDescent="0.25">
      <c r="A4162">
        <v>156480</v>
      </c>
      <c r="B4162" t="s">
        <v>11908</v>
      </c>
      <c r="C4162" s="47" t="s">
        <v>11909</v>
      </c>
    </row>
    <row r="4163" spans="1:3" x14ac:dyDescent="0.25">
      <c r="A4163">
        <v>156481</v>
      </c>
      <c r="B4163" t="s">
        <v>11910</v>
      </c>
      <c r="C4163" s="47" t="s">
        <v>11911</v>
      </c>
    </row>
    <row r="4164" spans="1:3" x14ac:dyDescent="0.25">
      <c r="A4164">
        <v>156482</v>
      </c>
      <c r="B4164" t="s">
        <v>11912</v>
      </c>
      <c r="C4164" s="47" t="s">
        <v>11913</v>
      </c>
    </row>
    <row r="4165" spans="1:3" x14ac:dyDescent="0.25">
      <c r="A4165">
        <v>156483</v>
      </c>
      <c r="B4165" t="s">
        <v>11914</v>
      </c>
      <c r="C4165" s="47" t="s">
        <v>11915</v>
      </c>
    </row>
    <row r="4166" spans="1:3" x14ac:dyDescent="0.25">
      <c r="A4166">
        <v>156484</v>
      </c>
      <c r="B4166" t="s">
        <v>890</v>
      </c>
      <c r="C4166" s="47" t="s">
        <v>11916</v>
      </c>
    </row>
    <row r="4167" spans="1:3" x14ac:dyDescent="0.25">
      <c r="A4167">
        <v>156485</v>
      </c>
      <c r="B4167" t="s">
        <v>11917</v>
      </c>
      <c r="C4167" s="47" t="s">
        <v>11918</v>
      </c>
    </row>
    <row r="4168" spans="1:3" x14ac:dyDescent="0.25">
      <c r="A4168">
        <v>156486</v>
      </c>
      <c r="B4168" t="s">
        <v>11919</v>
      </c>
      <c r="C4168" s="47" t="s">
        <v>11920</v>
      </c>
    </row>
    <row r="4169" spans="1:3" x14ac:dyDescent="0.25">
      <c r="A4169">
        <v>156487</v>
      </c>
      <c r="B4169" t="s">
        <v>11921</v>
      </c>
      <c r="C4169" s="47" t="s">
        <v>11922</v>
      </c>
    </row>
    <row r="4170" spans="1:3" x14ac:dyDescent="0.25">
      <c r="A4170">
        <v>156488</v>
      </c>
      <c r="B4170" t="s">
        <v>1490</v>
      </c>
      <c r="C4170" s="47" t="s">
        <v>11923</v>
      </c>
    </row>
    <row r="4171" spans="1:3" x14ac:dyDescent="0.25">
      <c r="A4171">
        <v>156489</v>
      </c>
      <c r="B4171" t="s">
        <v>897</v>
      </c>
      <c r="C4171" s="47" t="s">
        <v>11924</v>
      </c>
    </row>
    <row r="4172" spans="1:3" x14ac:dyDescent="0.25">
      <c r="A4172">
        <v>156490</v>
      </c>
      <c r="B4172" t="s">
        <v>11925</v>
      </c>
      <c r="C4172" s="47" t="s">
        <v>11926</v>
      </c>
    </row>
    <row r="4173" spans="1:3" x14ac:dyDescent="0.25">
      <c r="A4173">
        <v>156491</v>
      </c>
      <c r="B4173" t="s">
        <v>11927</v>
      </c>
      <c r="C4173" s="47" t="s">
        <v>11928</v>
      </c>
    </row>
    <row r="4174" spans="1:3" x14ac:dyDescent="0.25">
      <c r="A4174">
        <v>156492</v>
      </c>
      <c r="B4174" t="s">
        <v>11929</v>
      </c>
      <c r="C4174" s="47" t="s">
        <v>11930</v>
      </c>
    </row>
    <row r="4175" spans="1:3" x14ac:dyDescent="0.25">
      <c r="A4175">
        <v>156493</v>
      </c>
      <c r="B4175" t="s">
        <v>11931</v>
      </c>
      <c r="C4175" s="47" t="s">
        <v>11932</v>
      </c>
    </row>
    <row r="4176" spans="1:3" x14ac:dyDescent="0.25">
      <c r="A4176">
        <v>156494</v>
      </c>
      <c r="B4176" t="s">
        <v>11933</v>
      </c>
      <c r="C4176" s="47" t="s">
        <v>11934</v>
      </c>
    </row>
    <row r="4177" spans="1:3" x14ac:dyDescent="0.25">
      <c r="A4177">
        <v>156495</v>
      </c>
      <c r="B4177" t="s">
        <v>11935</v>
      </c>
      <c r="C4177" s="47" t="s">
        <v>11936</v>
      </c>
    </row>
    <row r="4178" spans="1:3" x14ac:dyDescent="0.25">
      <c r="A4178">
        <v>156496</v>
      </c>
      <c r="B4178" t="s">
        <v>11937</v>
      </c>
      <c r="C4178" s="47" t="s">
        <v>11938</v>
      </c>
    </row>
    <row r="4179" spans="1:3" x14ac:dyDescent="0.25">
      <c r="A4179">
        <v>156497</v>
      </c>
      <c r="B4179" t="s">
        <v>11939</v>
      </c>
      <c r="C4179" s="47" t="s">
        <v>11940</v>
      </c>
    </row>
    <row r="4180" spans="1:3" x14ac:dyDescent="0.25">
      <c r="A4180">
        <v>156498</v>
      </c>
      <c r="B4180" t="s">
        <v>11941</v>
      </c>
      <c r="C4180" s="47" t="s">
        <v>11942</v>
      </c>
    </row>
    <row r="4181" spans="1:3" x14ac:dyDescent="0.25">
      <c r="A4181">
        <v>156499</v>
      </c>
      <c r="B4181" t="s">
        <v>11943</v>
      </c>
      <c r="C4181" s="47" t="s">
        <v>11944</v>
      </c>
    </row>
    <row r="4182" spans="1:3" x14ac:dyDescent="0.25">
      <c r="A4182">
        <v>156500</v>
      </c>
      <c r="B4182" t="s">
        <v>11945</v>
      </c>
      <c r="C4182" s="47" t="s">
        <v>11946</v>
      </c>
    </row>
    <row r="4183" spans="1:3" x14ac:dyDescent="0.25">
      <c r="A4183">
        <v>156501</v>
      </c>
      <c r="B4183" t="s">
        <v>11947</v>
      </c>
      <c r="C4183" s="47" t="s">
        <v>11948</v>
      </c>
    </row>
    <row r="4184" spans="1:3" x14ac:dyDescent="0.25">
      <c r="A4184">
        <v>156502</v>
      </c>
      <c r="B4184" t="s">
        <v>11949</v>
      </c>
      <c r="C4184" s="47" t="s">
        <v>11950</v>
      </c>
    </row>
    <row r="4185" spans="1:3" x14ac:dyDescent="0.25">
      <c r="A4185">
        <v>156503</v>
      </c>
      <c r="B4185" t="s">
        <v>11951</v>
      </c>
      <c r="C4185" s="47" t="s">
        <v>11952</v>
      </c>
    </row>
    <row r="4186" spans="1:3" x14ac:dyDescent="0.25">
      <c r="A4186">
        <v>156504</v>
      </c>
      <c r="B4186" t="s">
        <v>11953</v>
      </c>
      <c r="C4186" s="47" t="s">
        <v>11954</v>
      </c>
    </row>
    <row r="4187" spans="1:3" x14ac:dyDescent="0.25">
      <c r="A4187">
        <v>156505</v>
      </c>
      <c r="B4187" t="s">
        <v>11955</v>
      </c>
      <c r="C4187" s="47" t="s">
        <v>11956</v>
      </c>
    </row>
    <row r="4188" spans="1:3" x14ac:dyDescent="0.25">
      <c r="A4188">
        <v>156506</v>
      </c>
      <c r="B4188" t="s">
        <v>11957</v>
      </c>
      <c r="C4188" s="47" t="s">
        <v>11958</v>
      </c>
    </row>
    <row r="4189" spans="1:3" x14ac:dyDescent="0.25">
      <c r="A4189">
        <v>156507</v>
      </c>
      <c r="B4189" t="s">
        <v>11959</v>
      </c>
      <c r="C4189" s="47" t="s">
        <v>11960</v>
      </c>
    </row>
    <row r="4190" spans="1:3" x14ac:dyDescent="0.25">
      <c r="A4190">
        <v>156508</v>
      </c>
      <c r="B4190" t="s">
        <v>11961</v>
      </c>
      <c r="C4190" s="47" t="s">
        <v>11962</v>
      </c>
    </row>
    <row r="4191" spans="1:3" x14ac:dyDescent="0.25">
      <c r="A4191">
        <v>156509</v>
      </c>
      <c r="B4191" t="s">
        <v>11963</v>
      </c>
      <c r="C4191" s="47" t="s">
        <v>11964</v>
      </c>
    </row>
    <row r="4192" spans="1:3" x14ac:dyDescent="0.25">
      <c r="A4192">
        <v>156510</v>
      </c>
      <c r="B4192" t="s">
        <v>11965</v>
      </c>
      <c r="C4192" s="47" t="s">
        <v>11966</v>
      </c>
    </row>
    <row r="4193" spans="1:3" x14ac:dyDescent="0.25">
      <c r="A4193">
        <v>156511</v>
      </c>
      <c r="B4193" t="s">
        <v>11967</v>
      </c>
      <c r="C4193" s="47" t="s">
        <v>11968</v>
      </c>
    </row>
    <row r="4194" spans="1:3" x14ac:dyDescent="0.25">
      <c r="A4194">
        <v>156512</v>
      </c>
      <c r="B4194" t="s">
        <v>11969</v>
      </c>
      <c r="C4194" s="47" t="s">
        <v>11970</v>
      </c>
    </row>
    <row r="4195" spans="1:3" x14ac:dyDescent="0.25">
      <c r="A4195">
        <v>156513</v>
      </c>
      <c r="B4195" t="s">
        <v>14</v>
      </c>
      <c r="C4195" s="47" t="s">
        <v>11971</v>
      </c>
    </row>
    <row r="4196" spans="1:3" x14ac:dyDescent="0.25">
      <c r="A4196">
        <v>156514</v>
      </c>
      <c r="B4196" t="s">
        <v>11972</v>
      </c>
      <c r="C4196" s="47" t="s">
        <v>11973</v>
      </c>
    </row>
    <row r="4197" spans="1:3" x14ac:dyDescent="0.25">
      <c r="A4197">
        <v>156515</v>
      </c>
      <c r="B4197" t="s">
        <v>11974</v>
      </c>
      <c r="C4197" s="47" t="s">
        <v>11975</v>
      </c>
    </row>
    <row r="4198" spans="1:3" x14ac:dyDescent="0.25">
      <c r="A4198">
        <v>156516</v>
      </c>
      <c r="B4198" t="s">
        <v>921</v>
      </c>
      <c r="C4198" s="47" t="s">
        <v>11976</v>
      </c>
    </row>
    <row r="4199" spans="1:3" x14ac:dyDescent="0.25">
      <c r="A4199">
        <v>156517</v>
      </c>
      <c r="B4199" t="s">
        <v>11977</v>
      </c>
      <c r="C4199" s="47" t="s">
        <v>11978</v>
      </c>
    </row>
    <row r="4200" spans="1:3" x14ac:dyDescent="0.25">
      <c r="A4200">
        <v>156518</v>
      </c>
      <c r="B4200" t="s">
        <v>11979</v>
      </c>
      <c r="C4200" s="47" t="s">
        <v>11980</v>
      </c>
    </row>
    <row r="4201" spans="1:3" x14ac:dyDescent="0.25">
      <c r="A4201">
        <v>156519</v>
      </c>
      <c r="B4201" t="s">
        <v>11981</v>
      </c>
      <c r="C4201" s="47" t="s">
        <v>11982</v>
      </c>
    </row>
    <row r="4202" spans="1:3" x14ac:dyDescent="0.25">
      <c r="A4202">
        <v>156520</v>
      </c>
      <c r="B4202" t="s">
        <v>11983</v>
      </c>
      <c r="C4202" s="47" t="s">
        <v>11984</v>
      </c>
    </row>
    <row r="4203" spans="1:3" x14ac:dyDescent="0.25">
      <c r="A4203">
        <v>156521</v>
      </c>
      <c r="B4203" t="s">
        <v>11985</v>
      </c>
      <c r="C4203" s="47" t="s">
        <v>11986</v>
      </c>
    </row>
    <row r="4204" spans="1:3" x14ac:dyDescent="0.25">
      <c r="A4204">
        <v>156522</v>
      </c>
      <c r="B4204" t="s">
        <v>11987</v>
      </c>
      <c r="C4204" s="47" t="s">
        <v>11988</v>
      </c>
    </row>
    <row r="4205" spans="1:3" x14ac:dyDescent="0.25">
      <c r="A4205">
        <v>156523</v>
      </c>
      <c r="B4205" t="s">
        <v>11989</v>
      </c>
      <c r="C4205" s="47" t="s">
        <v>11990</v>
      </c>
    </row>
    <row r="4206" spans="1:3" x14ac:dyDescent="0.25">
      <c r="A4206">
        <v>156524</v>
      </c>
      <c r="B4206" t="s">
        <v>11991</v>
      </c>
      <c r="C4206" s="47" t="s">
        <v>11992</v>
      </c>
    </row>
    <row r="4207" spans="1:3" x14ac:dyDescent="0.25">
      <c r="A4207">
        <v>156525</v>
      </c>
      <c r="B4207" t="s">
        <v>11993</v>
      </c>
      <c r="C4207" s="47" t="s">
        <v>11994</v>
      </c>
    </row>
    <row r="4208" spans="1:3" x14ac:dyDescent="0.25">
      <c r="A4208">
        <v>156526</v>
      </c>
      <c r="B4208" t="s">
        <v>11995</v>
      </c>
      <c r="C4208" s="47" t="s">
        <v>11996</v>
      </c>
    </row>
    <row r="4209" spans="1:3" x14ac:dyDescent="0.25">
      <c r="A4209">
        <v>156527</v>
      </c>
      <c r="B4209" t="s">
        <v>11997</v>
      </c>
      <c r="C4209" s="47" t="s">
        <v>11998</v>
      </c>
    </row>
    <row r="4210" spans="1:3" x14ac:dyDescent="0.25">
      <c r="A4210">
        <v>156528</v>
      </c>
      <c r="B4210" t="s">
        <v>11999</v>
      </c>
      <c r="C4210" s="47" t="s">
        <v>12000</v>
      </c>
    </row>
    <row r="4211" spans="1:3" x14ac:dyDescent="0.25">
      <c r="A4211">
        <v>156529</v>
      </c>
      <c r="B4211" t="s">
        <v>12001</v>
      </c>
      <c r="C4211" s="47" t="s">
        <v>12002</v>
      </c>
    </row>
    <row r="4212" spans="1:3" x14ac:dyDescent="0.25">
      <c r="A4212">
        <v>156530</v>
      </c>
      <c r="B4212" t="s">
        <v>12003</v>
      </c>
      <c r="C4212" s="47" t="s">
        <v>12004</v>
      </c>
    </row>
    <row r="4213" spans="1:3" x14ac:dyDescent="0.25">
      <c r="A4213">
        <v>156531</v>
      </c>
      <c r="B4213" t="s">
        <v>12005</v>
      </c>
      <c r="C4213" s="47" t="s">
        <v>12006</v>
      </c>
    </row>
    <row r="4214" spans="1:3" x14ac:dyDescent="0.25">
      <c r="A4214">
        <v>156532</v>
      </c>
      <c r="B4214" t="s">
        <v>12007</v>
      </c>
      <c r="C4214" s="47" t="s">
        <v>12008</v>
      </c>
    </row>
    <row r="4215" spans="1:3" x14ac:dyDescent="0.25">
      <c r="A4215">
        <v>156533</v>
      </c>
      <c r="B4215" t="s">
        <v>12009</v>
      </c>
      <c r="C4215" s="47" t="s">
        <v>12010</v>
      </c>
    </row>
    <row r="4216" spans="1:3" x14ac:dyDescent="0.25">
      <c r="A4216">
        <v>156534</v>
      </c>
      <c r="B4216" t="s">
        <v>12011</v>
      </c>
      <c r="C4216" s="47" t="s">
        <v>12012</v>
      </c>
    </row>
    <row r="4217" spans="1:3" x14ac:dyDescent="0.25">
      <c r="A4217">
        <v>156535</v>
      </c>
      <c r="B4217" t="s">
        <v>12013</v>
      </c>
      <c r="C4217" s="47" t="s">
        <v>12014</v>
      </c>
    </row>
    <row r="4218" spans="1:3" x14ac:dyDescent="0.25">
      <c r="A4218">
        <v>156536</v>
      </c>
      <c r="B4218" t="s">
        <v>12015</v>
      </c>
      <c r="C4218" s="47" t="s">
        <v>12016</v>
      </c>
    </row>
    <row r="4219" spans="1:3" x14ac:dyDescent="0.25">
      <c r="A4219">
        <v>156537</v>
      </c>
      <c r="B4219" t="s">
        <v>12017</v>
      </c>
      <c r="C4219" s="47" t="s">
        <v>12018</v>
      </c>
    </row>
    <row r="4220" spans="1:3" x14ac:dyDescent="0.25">
      <c r="A4220">
        <v>156538</v>
      </c>
      <c r="B4220" t="s">
        <v>12019</v>
      </c>
      <c r="C4220" s="47" t="s">
        <v>12020</v>
      </c>
    </row>
    <row r="4221" spans="1:3" x14ac:dyDescent="0.25">
      <c r="A4221">
        <v>156539</v>
      </c>
      <c r="B4221" t="s">
        <v>12021</v>
      </c>
      <c r="C4221" s="47" t="s">
        <v>12022</v>
      </c>
    </row>
    <row r="4222" spans="1:3" x14ac:dyDescent="0.25">
      <c r="A4222">
        <v>156540</v>
      </c>
      <c r="B4222" t="s">
        <v>12023</v>
      </c>
      <c r="C4222" s="47" t="s">
        <v>12024</v>
      </c>
    </row>
    <row r="4223" spans="1:3" x14ac:dyDescent="0.25">
      <c r="A4223">
        <v>156541</v>
      </c>
      <c r="B4223" t="s">
        <v>12025</v>
      </c>
      <c r="C4223" s="47" t="s">
        <v>12026</v>
      </c>
    </row>
    <row r="4224" spans="1:3" x14ac:dyDescent="0.25">
      <c r="A4224">
        <v>156542</v>
      </c>
      <c r="B4224" t="s">
        <v>12027</v>
      </c>
      <c r="C4224" s="47" t="s">
        <v>12028</v>
      </c>
    </row>
    <row r="4225" spans="1:3" x14ac:dyDescent="0.25">
      <c r="A4225">
        <v>156543</v>
      </c>
      <c r="B4225" t="s">
        <v>12029</v>
      </c>
      <c r="C4225" s="47" t="s">
        <v>12030</v>
      </c>
    </row>
    <row r="4226" spans="1:3" x14ac:dyDescent="0.25">
      <c r="A4226">
        <v>156544</v>
      </c>
      <c r="B4226" t="s">
        <v>12031</v>
      </c>
      <c r="C4226" s="47" t="s">
        <v>12032</v>
      </c>
    </row>
    <row r="4227" spans="1:3" x14ac:dyDescent="0.25">
      <c r="A4227">
        <v>156545</v>
      </c>
      <c r="B4227" t="s">
        <v>12033</v>
      </c>
      <c r="C4227" s="47" t="s">
        <v>12034</v>
      </c>
    </row>
    <row r="4228" spans="1:3" x14ac:dyDescent="0.25">
      <c r="A4228">
        <v>156546</v>
      </c>
      <c r="B4228" t="s">
        <v>12035</v>
      </c>
      <c r="C4228" s="47" t="s">
        <v>12036</v>
      </c>
    </row>
    <row r="4229" spans="1:3" x14ac:dyDescent="0.25">
      <c r="A4229">
        <v>156547</v>
      </c>
      <c r="B4229" t="s">
        <v>1265</v>
      </c>
      <c r="C4229" s="47" t="s">
        <v>12037</v>
      </c>
    </row>
    <row r="4230" spans="1:3" x14ac:dyDescent="0.25">
      <c r="A4230">
        <v>156548</v>
      </c>
      <c r="B4230" t="s">
        <v>12038</v>
      </c>
      <c r="C4230" s="47" t="s">
        <v>12039</v>
      </c>
    </row>
    <row r="4231" spans="1:3" x14ac:dyDescent="0.25">
      <c r="A4231">
        <v>156549</v>
      </c>
      <c r="B4231" t="s">
        <v>12040</v>
      </c>
      <c r="C4231" s="47" t="s">
        <v>12041</v>
      </c>
    </row>
    <row r="4232" spans="1:3" x14ac:dyDescent="0.25">
      <c r="A4232">
        <v>156550</v>
      </c>
      <c r="B4232" t="s">
        <v>12042</v>
      </c>
      <c r="C4232" s="47" t="s">
        <v>12043</v>
      </c>
    </row>
    <row r="4233" spans="1:3" x14ac:dyDescent="0.25">
      <c r="A4233">
        <v>156551</v>
      </c>
      <c r="B4233" t="s">
        <v>12044</v>
      </c>
      <c r="C4233" s="47" t="s">
        <v>12045</v>
      </c>
    </row>
    <row r="4234" spans="1:3" x14ac:dyDescent="0.25">
      <c r="A4234">
        <v>156552</v>
      </c>
      <c r="B4234" t="s">
        <v>12046</v>
      </c>
      <c r="C4234" s="47" t="s">
        <v>12047</v>
      </c>
    </row>
    <row r="4235" spans="1:3" x14ac:dyDescent="0.25">
      <c r="A4235">
        <v>156553</v>
      </c>
      <c r="B4235" t="s">
        <v>12048</v>
      </c>
      <c r="C4235" s="47" t="s">
        <v>12049</v>
      </c>
    </row>
    <row r="4236" spans="1:3" x14ac:dyDescent="0.25">
      <c r="A4236">
        <v>156554</v>
      </c>
      <c r="B4236" t="s">
        <v>12050</v>
      </c>
      <c r="C4236" s="47" t="s">
        <v>12051</v>
      </c>
    </row>
    <row r="4237" spans="1:3" x14ac:dyDescent="0.25">
      <c r="A4237">
        <v>156555</v>
      </c>
      <c r="B4237" t="s">
        <v>12052</v>
      </c>
      <c r="C4237" s="47" t="s">
        <v>12053</v>
      </c>
    </row>
    <row r="4238" spans="1:3" x14ac:dyDescent="0.25">
      <c r="A4238">
        <v>156556</v>
      </c>
      <c r="B4238" t="s">
        <v>12054</v>
      </c>
      <c r="C4238" s="47" t="s">
        <v>12055</v>
      </c>
    </row>
    <row r="4239" spans="1:3" x14ac:dyDescent="0.25">
      <c r="A4239">
        <v>156557</v>
      </c>
      <c r="B4239" t="s">
        <v>12056</v>
      </c>
      <c r="C4239" s="47" t="s">
        <v>12057</v>
      </c>
    </row>
    <row r="4240" spans="1:3" x14ac:dyDescent="0.25">
      <c r="A4240">
        <v>156558</v>
      </c>
      <c r="B4240" t="s">
        <v>12058</v>
      </c>
      <c r="C4240" s="47" t="s">
        <v>12059</v>
      </c>
    </row>
    <row r="4241" spans="1:3" x14ac:dyDescent="0.25">
      <c r="A4241">
        <v>156559</v>
      </c>
      <c r="B4241" t="s">
        <v>12060</v>
      </c>
      <c r="C4241" s="47" t="s">
        <v>12061</v>
      </c>
    </row>
    <row r="4242" spans="1:3" x14ac:dyDescent="0.25">
      <c r="A4242">
        <v>156560</v>
      </c>
      <c r="B4242" t="s">
        <v>12062</v>
      </c>
      <c r="C4242" s="47" t="s">
        <v>12063</v>
      </c>
    </row>
    <row r="4243" spans="1:3" x14ac:dyDescent="0.25">
      <c r="A4243">
        <v>156561</v>
      </c>
      <c r="B4243" t="s">
        <v>12064</v>
      </c>
      <c r="C4243" s="47" t="s">
        <v>12065</v>
      </c>
    </row>
    <row r="4244" spans="1:3" x14ac:dyDescent="0.25">
      <c r="A4244">
        <v>156562</v>
      </c>
      <c r="B4244" t="s">
        <v>12066</v>
      </c>
      <c r="C4244" s="47" t="s">
        <v>12067</v>
      </c>
    </row>
    <row r="4245" spans="1:3" x14ac:dyDescent="0.25">
      <c r="A4245">
        <v>156563</v>
      </c>
      <c r="B4245" t="s">
        <v>12068</v>
      </c>
      <c r="C4245" s="47" t="s">
        <v>12069</v>
      </c>
    </row>
    <row r="4246" spans="1:3" x14ac:dyDescent="0.25">
      <c r="A4246">
        <v>156564</v>
      </c>
      <c r="B4246" t="s">
        <v>12070</v>
      </c>
      <c r="C4246" s="47" t="s">
        <v>12071</v>
      </c>
    </row>
    <row r="4247" spans="1:3" x14ac:dyDescent="0.25">
      <c r="A4247">
        <v>156565</v>
      </c>
      <c r="B4247" t="s">
        <v>12072</v>
      </c>
      <c r="C4247" s="47" t="s">
        <v>12073</v>
      </c>
    </row>
    <row r="4248" spans="1:3" x14ac:dyDescent="0.25">
      <c r="A4248">
        <v>156566</v>
      </c>
      <c r="B4248" t="s">
        <v>12074</v>
      </c>
      <c r="C4248" s="47" t="s">
        <v>12075</v>
      </c>
    </row>
    <row r="4249" spans="1:3" x14ac:dyDescent="0.25">
      <c r="A4249">
        <v>156567</v>
      </c>
      <c r="B4249" t="s">
        <v>12076</v>
      </c>
      <c r="C4249" s="47" t="s">
        <v>12077</v>
      </c>
    </row>
    <row r="4250" spans="1:3" x14ac:dyDescent="0.25">
      <c r="A4250">
        <v>156568</v>
      </c>
      <c r="B4250" t="s">
        <v>12078</v>
      </c>
      <c r="C4250" s="47" t="s">
        <v>12079</v>
      </c>
    </row>
    <row r="4251" spans="1:3" x14ac:dyDescent="0.25">
      <c r="A4251">
        <v>156569</v>
      </c>
      <c r="B4251" t="s">
        <v>12080</v>
      </c>
      <c r="C4251" s="47" t="s">
        <v>12081</v>
      </c>
    </row>
    <row r="4252" spans="1:3" x14ac:dyDescent="0.25">
      <c r="A4252">
        <v>156570</v>
      </c>
      <c r="B4252" t="s">
        <v>12082</v>
      </c>
      <c r="C4252" s="47" t="s">
        <v>12083</v>
      </c>
    </row>
    <row r="4253" spans="1:3" x14ac:dyDescent="0.25">
      <c r="A4253">
        <v>156571</v>
      </c>
      <c r="B4253" t="s">
        <v>12084</v>
      </c>
      <c r="C4253" s="47" t="s">
        <v>12085</v>
      </c>
    </row>
    <row r="4254" spans="1:3" x14ac:dyDescent="0.25">
      <c r="A4254">
        <v>156572</v>
      </c>
      <c r="B4254" t="s">
        <v>12086</v>
      </c>
      <c r="C4254" s="47" t="s">
        <v>12087</v>
      </c>
    </row>
    <row r="4255" spans="1:3" x14ac:dyDescent="0.25">
      <c r="A4255">
        <v>156573</v>
      </c>
      <c r="B4255" t="s">
        <v>12088</v>
      </c>
      <c r="C4255" s="47" t="s">
        <v>12089</v>
      </c>
    </row>
    <row r="4256" spans="1:3" x14ac:dyDescent="0.25">
      <c r="A4256">
        <v>156574</v>
      </c>
      <c r="B4256" t="s">
        <v>12090</v>
      </c>
      <c r="C4256" s="47" t="s">
        <v>12091</v>
      </c>
    </row>
    <row r="4257" spans="1:3" x14ac:dyDescent="0.25">
      <c r="A4257">
        <v>156575</v>
      </c>
      <c r="B4257" t="s">
        <v>12092</v>
      </c>
      <c r="C4257" s="47" t="s">
        <v>12093</v>
      </c>
    </row>
    <row r="4258" spans="1:3" x14ac:dyDescent="0.25">
      <c r="A4258">
        <v>156576</v>
      </c>
      <c r="B4258" t="s">
        <v>12094</v>
      </c>
      <c r="C4258" s="47" t="s">
        <v>12095</v>
      </c>
    </row>
    <row r="4259" spans="1:3" x14ac:dyDescent="0.25">
      <c r="A4259">
        <v>156577</v>
      </c>
      <c r="B4259" t="s">
        <v>12096</v>
      </c>
      <c r="C4259" s="47" t="s">
        <v>12097</v>
      </c>
    </row>
    <row r="4260" spans="1:3" x14ac:dyDescent="0.25">
      <c r="A4260">
        <v>156578</v>
      </c>
      <c r="B4260" t="s">
        <v>12098</v>
      </c>
      <c r="C4260" s="47" t="s">
        <v>12099</v>
      </c>
    </row>
    <row r="4261" spans="1:3" x14ac:dyDescent="0.25">
      <c r="A4261">
        <v>156579</v>
      </c>
      <c r="B4261" t="s">
        <v>12100</v>
      </c>
      <c r="C4261" s="47" t="s">
        <v>12101</v>
      </c>
    </row>
    <row r="4262" spans="1:3" x14ac:dyDescent="0.25">
      <c r="A4262">
        <v>156580</v>
      </c>
      <c r="B4262" t="s">
        <v>12102</v>
      </c>
      <c r="C4262" s="47" t="s">
        <v>12103</v>
      </c>
    </row>
    <row r="4263" spans="1:3" x14ac:dyDescent="0.25">
      <c r="A4263">
        <v>156581</v>
      </c>
      <c r="B4263" t="s">
        <v>12104</v>
      </c>
      <c r="C4263" s="47" t="s">
        <v>12105</v>
      </c>
    </row>
    <row r="4264" spans="1:3" x14ac:dyDescent="0.25">
      <c r="A4264">
        <v>156582</v>
      </c>
      <c r="B4264" t="s">
        <v>12106</v>
      </c>
      <c r="C4264" s="47" t="s">
        <v>12107</v>
      </c>
    </row>
    <row r="4265" spans="1:3" x14ac:dyDescent="0.25">
      <c r="A4265">
        <v>156583</v>
      </c>
      <c r="B4265" t="s">
        <v>12108</v>
      </c>
      <c r="C4265" s="47" t="s">
        <v>12109</v>
      </c>
    </row>
    <row r="4266" spans="1:3" x14ac:dyDescent="0.25">
      <c r="A4266">
        <v>156584</v>
      </c>
      <c r="B4266" t="s">
        <v>12110</v>
      </c>
      <c r="C4266" s="47" t="s">
        <v>12111</v>
      </c>
    </row>
    <row r="4267" spans="1:3" x14ac:dyDescent="0.25">
      <c r="A4267">
        <v>156585</v>
      </c>
      <c r="B4267" t="s">
        <v>12112</v>
      </c>
      <c r="C4267" s="47" t="s">
        <v>12113</v>
      </c>
    </row>
    <row r="4268" spans="1:3" x14ac:dyDescent="0.25">
      <c r="A4268">
        <v>156586</v>
      </c>
      <c r="B4268" t="s">
        <v>12114</v>
      </c>
      <c r="C4268" s="47" t="s">
        <v>12115</v>
      </c>
    </row>
    <row r="4269" spans="1:3" x14ac:dyDescent="0.25">
      <c r="A4269">
        <v>156587</v>
      </c>
      <c r="B4269" t="s">
        <v>12116</v>
      </c>
      <c r="C4269" s="47" t="s">
        <v>12117</v>
      </c>
    </row>
    <row r="4270" spans="1:3" x14ac:dyDescent="0.25">
      <c r="A4270">
        <v>156588</v>
      </c>
      <c r="B4270" t="s">
        <v>12118</v>
      </c>
      <c r="C4270" s="47" t="s">
        <v>12119</v>
      </c>
    </row>
    <row r="4271" spans="1:3" x14ac:dyDescent="0.25">
      <c r="A4271">
        <v>156589</v>
      </c>
      <c r="B4271" t="s">
        <v>12120</v>
      </c>
      <c r="C4271" s="47" t="s">
        <v>12121</v>
      </c>
    </row>
    <row r="4272" spans="1:3" x14ac:dyDescent="0.25">
      <c r="A4272">
        <v>156590</v>
      </c>
      <c r="B4272" t="s">
        <v>12122</v>
      </c>
      <c r="C4272" s="47" t="s">
        <v>12123</v>
      </c>
    </row>
    <row r="4273" spans="1:3" x14ac:dyDescent="0.25">
      <c r="A4273">
        <v>156591</v>
      </c>
      <c r="B4273" t="s">
        <v>1358</v>
      </c>
      <c r="C4273" s="47" t="s">
        <v>12124</v>
      </c>
    </row>
    <row r="4274" spans="1:3" x14ac:dyDescent="0.25">
      <c r="A4274">
        <v>156592</v>
      </c>
      <c r="B4274" t="s">
        <v>12125</v>
      </c>
      <c r="C4274" s="47" t="s">
        <v>12126</v>
      </c>
    </row>
    <row r="4275" spans="1:3" x14ac:dyDescent="0.25">
      <c r="A4275">
        <v>156593</v>
      </c>
      <c r="B4275" t="s">
        <v>12127</v>
      </c>
      <c r="C4275" s="47" t="s">
        <v>12128</v>
      </c>
    </row>
    <row r="4276" spans="1:3" x14ac:dyDescent="0.25">
      <c r="A4276">
        <v>156594</v>
      </c>
      <c r="B4276" t="s">
        <v>12129</v>
      </c>
      <c r="C4276" s="47" t="s">
        <v>12130</v>
      </c>
    </row>
    <row r="4277" spans="1:3" x14ac:dyDescent="0.25">
      <c r="A4277">
        <v>156595</v>
      </c>
      <c r="B4277" t="s">
        <v>12131</v>
      </c>
      <c r="C4277" s="47" t="s">
        <v>12132</v>
      </c>
    </row>
    <row r="4278" spans="1:3" x14ac:dyDescent="0.25">
      <c r="A4278">
        <v>156596</v>
      </c>
      <c r="B4278" t="s">
        <v>12133</v>
      </c>
      <c r="C4278" s="47" t="s">
        <v>12134</v>
      </c>
    </row>
    <row r="4279" spans="1:3" x14ac:dyDescent="0.25">
      <c r="A4279">
        <v>156597</v>
      </c>
      <c r="B4279" t="s">
        <v>12135</v>
      </c>
      <c r="C4279" s="47" t="s">
        <v>12136</v>
      </c>
    </row>
    <row r="4280" spans="1:3" x14ac:dyDescent="0.25">
      <c r="A4280">
        <v>156598</v>
      </c>
      <c r="B4280" t="s">
        <v>12137</v>
      </c>
      <c r="C4280" s="47" t="s">
        <v>12138</v>
      </c>
    </row>
    <row r="4281" spans="1:3" x14ac:dyDescent="0.25">
      <c r="A4281">
        <v>156599</v>
      </c>
      <c r="B4281" t="s">
        <v>12139</v>
      </c>
      <c r="C4281" s="47" t="s">
        <v>12140</v>
      </c>
    </row>
    <row r="4282" spans="1:3" x14ac:dyDescent="0.25">
      <c r="A4282">
        <v>156600</v>
      </c>
      <c r="B4282" t="s">
        <v>12141</v>
      </c>
      <c r="C4282" s="47" t="s">
        <v>12142</v>
      </c>
    </row>
    <row r="4283" spans="1:3" x14ac:dyDescent="0.25">
      <c r="A4283">
        <v>156601</v>
      </c>
      <c r="B4283" t="s">
        <v>12143</v>
      </c>
      <c r="C4283" s="47" t="s">
        <v>12144</v>
      </c>
    </row>
    <row r="4284" spans="1:3" x14ac:dyDescent="0.25">
      <c r="A4284">
        <v>156602</v>
      </c>
      <c r="B4284" t="s">
        <v>12145</v>
      </c>
      <c r="C4284" s="47" t="s">
        <v>12146</v>
      </c>
    </row>
    <row r="4285" spans="1:3" x14ac:dyDescent="0.25">
      <c r="A4285">
        <v>156603</v>
      </c>
      <c r="B4285" t="s">
        <v>12147</v>
      </c>
      <c r="C4285" s="47" t="s">
        <v>12148</v>
      </c>
    </row>
    <row r="4286" spans="1:3" x14ac:dyDescent="0.25">
      <c r="A4286">
        <v>156604</v>
      </c>
      <c r="B4286" t="s">
        <v>12149</v>
      </c>
      <c r="C4286" s="47" t="s">
        <v>12150</v>
      </c>
    </row>
    <row r="4287" spans="1:3" x14ac:dyDescent="0.25">
      <c r="A4287">
        <v>156605</v>
      </c>
      <c r="B4287" t="s">
        <v>12151</v>
      </c>
      <c r="C4287" s="47" t="s">
        <v>12152</v>
      </c>
    </row>
    <row r="4288" spans="1:3" x14ac:dyDescent="0.25">
      <c r="A4288">
        <v>156606</v>
      </c>
      <c r="B4288" t="s">
        <v>12153</v>
      </c>
      <c r="C4288" s="47" t="s">
        <v>12154</v>
      </c>
    </row>
    <row r="4289" spans="1:3" x14ac:dyDescent="0.25">
      <c r="A4289">
        <v>156607</v>
      </c>
      <c r="B4289" t="s">
        <v>12155</v>
      </c>
      <c r="C4289" s="47" t="s">
        <v>12156</v>
      </c>
    </row>
    <row r="4290" spans="1:3" x14ac:dyDescent="0.25">
      <c r="A4290">
        <v>156608</v>
      </c>
      <c r="B4290" t="s">
        <v>12157</v>
      </c>
      <c r="C4290" s="47" t="s">
        <v>12158</v>
      </c>
    </row>
    <row r="4291" spans="1:3" x14ac:dyDescent="0.25">
      <c r="A4291">
        <v>156609</v>
      </c>
      <c r="B4291" t="s">
        <v>12159</v>
      </c>
      <c r="C4291" s="47" t="s">
        <v>12160</v>
      </c>
    </row>
    <row r="4292" spans="1:3" x14ac:dyDescent="0.25">
      <c r="A4292">
        <v>156610</v>
      </c>
      <c r="B4292" t="s">
        <v>12161</v>
      </c>
      <c r="C4292" s="47" t="s">
        <v>12162</v>
      </c>
    </row>
    <row r="4293" spans="1:3" x14ac:dyDescent="0.25">
      <c r="A4293">
        <v>156611</v>
      </c>
      <c r="B4293" t="s">
        <v>12163</v>
      </c>
      <c r="C4293" s="47" t="s">
        <v>12164</v>
      </c>
    </row>
    <row r="4294" spans="1:3" x14ac:dyDescent="0.25">
      <c r="A4294">
        <v>156612</v>
      </c>
      <c r="B4294" t="s">
        <v>12165</v>
      </c>
      <c r="C4294" s="47" t="s">
        <v>12166</v>
      </c>
    </row>
    <row r="4295" spans="1:3" x14ac:dyDescent="0.25">
      <c r="A4295">
        <v>156613</v>
      </c>
      <c r="B4295" t="s">
        <v>12167</v>
      </c>
      <c r="C4295" s="47" t="s">
        <v>12168</v>
      </c>
    </row>
    <row r="4296" spans="1:3" x14ac:dyDescent="0.25">
      <c r="A4296">
        <v>156614</v>
      </c>
      <c r="B4296" t="s">
        <v>12169</v>
      </c>
      <c r="C4296" s="47" t="s">
        <v>12170</v>
      </c>
    </row>
    <row r="4297" spans="1:3" x14ac:dyDescent="0.25">
      <c r="A4297">
        <v>156615</v>
      </c>
      <c r="B4297" t="s">
        <v>12171</v>
      </c>
      <c r="C4297" s="47" t="s">
        <v>12172</v>
      </c>
    </row>
    <row r="4298" spans="1:3" x14ac:dyDescent="0.25">
      <c r="A4298">
        <v>156616</v>
      </c>
      <c r="B4298" t="s">
        <v>12173</v>
      </c>
      <c r="C4298" s="47" t="s">
        <v>12174</v>
      </c>
    </row>
    <row r="4299" spans="1:3" x14ac:dyDescent="0.25">
      <c r="A4299">
        <v>156617</v>
      </c>
      <c r="B4299" t="s">
        <v>12175</v>
      </c>
      <c r="C4299" s="47" t="s">
        <v>12176</v>
      </c>
    </row>
    <row r="4300" spans="1:3" x14ac:dyDescent="0.25">
      <c r="A4300">
        <v>156618</v>
      </c>
      <c r="B4300" t="s">
        <v>12177</v>
      </c>
      <c r="C4300" s="47" t="s">
        <v>12178</v>
      </c>
    </row>
    <row r="4301" spans="1:3" x14ac:dyDescent="0.25">
      <c r="A4301">
        <v>156619</v>
      </c>
      <c r="B4301" t="s">
        <v>12179</v>
      </c>
      <c r="C4301" s="47" t="s">
        <v>12180</v>
      </c>
    </row>
    <row r="4302" spans="1:3" x14ac:dyDescent="0.25">
      <c r="A4302">
        <v>156620</v>
      </c>
      <c r="B4302" t="s">
        <v>12181</v>
      </c>
      <c r="C4302" s="47" t="s">
        <v>12182</v>
      </c>
    </row>
    <row r="4303" spans="1:3" x14ac:dyDescent="0.25">
      <c r="A4303">
        <v>156621</v>
      </c>
      <c r="B4303" t="s">
        <v>12183</v>
      </c>
      <c r="C4303" s="47" t="s">
        <v>12184</v>
      </c>
    </row>
    <row r="4304" spans="1:3" x14ac:dyDescent="0.25">
      <c r="A4304">
        <v>156622</v>
      </c>
      <c r="B4304" t="s">
        <v>12185</v>
      </c>
      <c r="C4304" s="47" t="s">
        <v>12186</v>
      </c>
    </row>
    <row r="4305" spans="1:3" x14ac:dyDescent="0.25">
      <c r="A4305">
        <v>156623</v>
      </c>
      <c r="B4305" t="s">
        <v>12187</v>
      </c>
      <c r="C4305" s="47" t="s">
        <v>12188</v>
      </c>
    </row>
    <row r="4306" spans="1:3" x14ac:dyDescent="0.25">
      <c r="A4306">
        <v>156624</v>
      </c>
      <c r="B4306" t="s">
        <v>12189</v>
      </c>
      <c r="C4306" s="47" t="s">
        <v>12190</v>
      </c>
    </row>
    <row r="4307" spans="1:3" x14ac:dyDescent="0.25">
      <c r="A4307">
        <v>156625</v>
      </c>
      <c r="B4307" t="s">
        <v>12191</v>
      </c>
      <c r="C4307" s="47" t="s">
        <v>12192</v>
      </c>
    </row>
    <row r="4308" spans="1:3" x14ac:dyDescent="0.25">
      <c r="A4308">
        <v>156626</v>
      </c>
      <c r="B4308" t="s">
        <v>12193</v>
      </c>
      <c r="C4308" s="47" t="s">
        <v>12194</v>
      </c>
    </row>
    <row r="4309" spans="1:3" x14ac:dyDescent="0.25">
      <c r="A4309">
        <v>156627</v>
      </c>
      <c r="B4309" t="s">
        <v>12195</v>
      </c>
      <c r="C4309" s="47" t="s">
        <v>12196</v>
      </c>
    </row>
    <row r="4310" spans="1:3" x14ac:dyDescent="0.25">
      <c r="A4310">
        <v>156628</v>
      </c>
      <c r="B4310" t="s">
        <v>12197</v>
      </c>
      <c r="C4310" s="47" t="s">
        <v>12198</v>
      </c>
    </row>
    <row r="4311" spans="1:3" x14ac:dyDescent="0.25">
      <c r="A4311">
        <v>156629</v>
      </c>
      <c r="B4311" t="s">
        <v>12199</v>
      </c>
      <c r="C4311" s="47" t="s">
        <v>12200</v>
      </c>
    </row>
    <row r="4312" spans="1:3" x14ac:dyDescent="0.25">
      <c r="A4312">
        <v>156630</v>
      </c>
      <c r="B4312" t="s">
        <v>12201</v>
      </c>
      <c r="C4312" s="47" t="s">
        <v>12202</v>
      </c>
    </row>
    <row r="4313" spans="1:3" x14ac:dyDescent="0.25">
      <c r="A4313">
        <v>156631</v>
      </c>
      <c r="B4313" t="s">
        <v>12203</v>
      </c>
      <c r="C4313" s="47" t="s">
        <v>12204</v>
      </c>
    </row>
    <row r="4314" spans="1:3" x14ac:dyDescent="0.25">
      <c r="A4314">
        <v>156632</v>
      </c>
      <c r="B4314" t="s">
        <v>12205</v>
      </c>
      <c r="C4314" s="47" t="s">
        <v>12206</v>
      </c>
    </row>
    <row r="4315" spans="1:3" x14ac:dyDescent="0.25">
      <c r="A4315">
        <v>156633</v>
      </c>
      <c r="B4315" t="s">
        <v>12207</v>
      </c>
      <c r="C4315" s="47" t="s">
        <v>12208</v>
      </c>
    </row>
    <row r="4316" spans="1:3" x14ac:dyDescent="0.25">
      <c r="A4316">
        <v>156634</v>
      </c>
      <c r="B4316" t="s">
        <v>12209</v>
      </c>
      <c r="C4316" s="47" t="s">
        <v>12210</v>
      </c>
    </row>
    <row r="4317" spans="1:3" x14ac:dyDescent="0.25">
      <c r="A4317">
        <v>156635</v>
      </c>
      <c r="B4317" t="s">
        <v>12211</v>
      </c>
      <c r="C4317" s="47" t="s">
        <v>12212</v>
      </c>
    </row>
    <row r="4318" spans="1:3" x14ac:dyDescent="0.25">
      <c r="A4318">
        <v>156636</v>
      </c>
      <c r="B4318" t="s">
        <v>12213</v>
      </c>
      <c r="C4318" s="47" t="s">
        <v>12214</v>
      </c>
    </row>
    <row r="4319" spans="1:3" x14ac:dyDescent="0.25">
      <c r="A4319">
        <v>156637</v>
      </c>
      <c r="B4319" t="s">
        <v>12215</v>
      </c>
      <c r="C4319" s="47" t="s">
        <v>12216</v>
      </c>
    </row>
    <row r="4320" spans="1:3" x14ac:dyDescent="0.25">
      <c r="A4320">
        <v>156638</v>
      </c>
      <c r="B4320" t="s">
        <v>12217</v>
      </c>
      <c r="C4320" s="47" t="s">
        <v>12218</v>
      </c>
    </row>
    <row r="4321" spans="1:3" x14ac:dyDescent="0.25">
      <c r="A4321">
        <v>156639</v>
      </c>
      <c r="B4321" t="s">
        <v>1460</v>
      </c>
      <c r="C4321" s="47" t="s">
        <v>12219</v>
      </c>
    </row>
    <row r="4322" spans="1:3" x14ac:dyDescent="0.25">
      <c r="A4322">
        <v>156640</v>
      </c>
      <c r="B4322" t="s">
        <v>12220</v>
      </c>
      <c r="C4322" s="47" t="s">
        <v>12221</v>
      </c>
    </row>
    <row r="4323" spans="1:3" x14ac:dyDescent="0.25">
      <c r="A4323">
        <v>156641</v>
      </c>
      <c r="B4323" t="s">
        <v>12222</v>
      </c>
      <c r="C4323" s="47" t="s">
        <v>12223</v>
      </c>
    </row>
    <row r="4324" spans="1:3" x14ac:dyDescent="0.25">
      <c r="A4324">
        <v>156642</v>
      </c>
      <c r="B4324" t="s">
        <v>12224</v>
      </c>
      <c r="C4324" s="47" t="s">
        <v>12225</v>
      </c>
    </row>
    <row r="4325" spans="1:3" x14ac:dyDescent="0.25">
      <c r="A4325">
        <v>156643</v>
      </c>
      <c r="B4325" t="s">
        <v>12226</v>
      </c>
      <c r="C4325" s="47" t="s">
        <v>12227</v>
      </c>
    </row>
    <row r="4326" spans="1:3" x14ac:dyDescent="0.25">
      <c r="A4326">
        <v>156644</v>
      </c>
      <c r="B4326" t="s">
        <v>12228</v>
      </c>
      <c r="C4326" s="47" t="s">
        <v>12229</v>
      </c>
    </row>
    <row r="4327" spans="1:3" x14ac:dyDescent="0.25">
      <c r="A4327">
        <v>156645</v>
      </c>
      <c r="B4327" t="s">
        <v>591</v>
      </c>
      <c r="C4327" s="47" t="s">
        <v>12230</v>
      </c>
    </row>
    <row r="4328" spans="1:3" x14ac:dyDescent="0.25">
      <c r="A4328">
        <v>156646</v>
      </c>
      <c r="B4328" t="s">
        <v>12231</v>
      </c>
      <c r="C4328" s="47" t="s">
        <v>12232</v>
      </c>
    </row>
    <row r="4329" spans="1:3" x14ac:dyDescent="0.25">
      <c r="A4329">
        <v>156647</v>
      </c>
      <c r="B4329" t="s">
        <v>12233</v>
      </c>
      <c r="C4329" s="47" t="s">
        <v>12234</v>
      </c>
    </row>
    <row r="4330" spans="1:3" x14ac:dyDescent="0.25">
      <c r="A4330">
        <v>156648</v>
      </c>
      <c r="B4330" t="s">
        <v>12235</v>
      </c>
      <c r="C4330" s="47" t="s">
        <v>12236</v>
      </c>
    </row>
    <row r="4331" spans="1:3" x14ac:dyDescent="0.25">
      <c r="A4331">
        <v>156649</v>
      </c>
      <c r="B4331" t="s">
        <v>1616</v>
      </c>
      <c r="C4331" s="47" t="s">
        <v>12237</v>
      </c>
    </row>
    <row r="4332" spans="1:3" x14ac:dyDescent="0.25">
      <c r="A4332">
        <v>156650</v>
      </c>
      <c r="B4332" t="s">
        <v>12238</v>
      </c>
      <c r="C4332" s="47" t="s">
        <v>12239</v>
      </c>
    </row>
    <row r="4333" spans="1:3" x14ac:dyDescent="0.25">
      <c r="A4333">
        <v>156651</v>
      </c>
      <c r="B4333" t="s">
        <v>12240</v>
      </c>
      <c r="C4333" s="47" t="s">
        <v>12241</v>
      </c>
    </row>
    <row r="4334" spans="1:3" x14ac:dyDescent="0.25">
      <c r="A4334">
        <v>156652</v>
      </c>
      <c r="B4334" t="s">
        <v>12242</v>
      </c>
      <c r="C4334" s="47" t="s">
        <v>12243</v>
      </c>
    </row>
    <row r="4335" spans="1:3" x14ac:dyDescent="0.25">
      <c r="A4335">
        <v>156653</v>
      </c>
      <c r="B4335" t="s">
        <v>12244</v>
      </c>
      <c r="C4335" s="47" t="s">
        <v>12245</v>
      </c>
    </row>
    <row r="4336" spans="1:3" x14ac:dyDescent="0.25">
      <c r="A4336">
        <v>156654</v>
      </c>
      <c r="B4336" t="s">
        <v>12246</v>
      </c>
      <c r="C4336" s="47" t="s">
        <v>12247</v>
      </c>
    </row>
    <row r="4337" spans="1:3" x14ac:dyDescent="0.25">
      <c r="A4337">
        <v>156655</v>
      </c>
      <c r="B4337" t="s">
        <v>12248</v>
      </c>
      <c r="C4337" s="47" t="s">
        <v>12249</v>
      </c>
    </row>
    <row r="4338" spans="1:3" x14ac:dyDescent="0.25">
      <c r="A4338">
        <v>156656</v>
      </c>
      <c r="B4338" t="s">
        <v>12250</v>
      </c>
      <c r="C4338" s="47" t="s">
        <v>12251</v>
      </c>
    </row>
    <row r="4339" spans="1:3" x14ac:dyDescent="0.25">
      <c r="A4339">
        <v>156657</v>
      </c>
      <c r="B4339" t="s">
        <v>12252</v>
      </c>
      <c r="C4339" s="47" t="s">
        <v>12253</v>
      </c>
    </row>
    <row r="4340" spans="1:3" x14ac:dyDescent="0.25">
      <c r="A4340">
        <v>156658</v>
      </c>
      <c r="B4340" t="s">
        <v>12254</v>
      </c>
      <c r="C4340" s="47" t="s">
        <v>12255</v>
      </c>
    </row>
    <row r="4341" spans="1:3" x14ac:dyDescent="0.25">
      <c r="A4341">
        <v>156659</v>
      </c>
      <c r="B4341" t="s">
        <v>12256</v>
      </c>
      <c r="C4341" s="47" t="s">
        <v>12257</v>
      </c>
    </row>
    <row r="4342" spans="1:3" x14ac:dyDescent="0.25">
      <c r="A4342">
        <v>156660</v>
      </c>
      <c r="B4342" t="s">
        <v>12258</v>
      </c>
      <c r="C4342" s="47" t="s">
        <v>12259</v>
      </c>
    </row>
    <row r="4343" spans="1:3" x14ac:dyDescent="0.25">
      <c r="A4343">
        <v>156661</v>
      </c>
      <c r="B4343" t="s">
        <v>12260</v>
      </c>
      <c r="C4343" s="47" t="s">
        <v>12261</v>
      </c>
    </row>
    <row r="4344" spans="1:3" x14ac:dyDescent="0.25">
      <c r="A4344">
        <v>156662</v>
      </c>
      <c r="B4344" t="s">
        <v>12262</v>
      </c>
      <c r="C4344" s="47" t="s">
        <v>12263</v>
      </c>
    </row>
    <row r="4345" spans="1:3" x14ac:dyDescent="0.25">
      <c r="A4345">
        <v>156663</v>
      </c>
      <c r="B4345" t="s">
        <v>12264</v>
      </c>
      <c r="C4345" s="47" t="s">
        <v>12265</v>
      </c>
    </row>
    <row r="4346" spans="1:3" x14ac:dyDescent="0.25">
      <c r="A4346">
        <v>156664</v>
      </c>
      <c r="B4346" t="s">
        <v>12266</v>
      </c>
      <c r="C4346" s="47" t="s">
        <v>12267</v>
      </c>
    </row>
    <row r="4347" spans="1:3" x14ac:dyDescent="0.25">
      <c r="A4347">
        <v>156665</v>
      </c>
      <c r="B4347" t="s">
        <v>12268</v>
      </c>
      <c r="C4347" s="47" t="s">
        <v>12269</v>
      </c>
    </row>
    <row r="4348" spans="1:3" x14ac:dyDescent="0.25">
      <c r="A4348">
        <v>156666</v>
      </c>
      <c r="B4348" t="s">
        <v>1098</v>
      </c>
      <c r="C4348" s="47" t="s">
        <v>12270</v>
      </c>
    </row>
    <row r="4349" spans="1:3" x14ac:dyDescent="0.25">
      <c r="A4349">
        <v>156667</v>
      </c>
      <c r="B4349" t="s">
        <v>12271</v>
      </c>
      <c r="C4349" s="47" t="s">
        <v>12272</v>
      </c>
    </row>
    <row r="4350" spans="1:3" x14ac:dyDescent="0.25">
      <c r="A4350">
        <v>156668</v>
      </c>
      <c r="B4350" t="s">
        <v>12273</v>
      </c>
      <c r="C4350" s="47" t="s">
        <v>12274</v>
      </c>
    </row>
    <row r="4351" spans="1:3" x14ac:dyDescent="0.25">
      <c r="A4351">
        <v>156669</v>
      </c>
      <c r="B4351" t="s">
        <v>12275</v>
      </c>
      <c r="C4351" s="47" t="s">
        <v>12276</v>
      </c>
    </row>
    <row r="4352" spans="1:3" x14ac:dyDescent="0.25">
      <c r="A4352">
        <v>156670</v>
      </c>
      <c r="B4352" t="s">
        <v>12277</v>
      </c>
      <c r="C4352" s="47" t="s">
        <v>12278</v>
      </c>
    </row>
    <row r="4353" spans="1:3" x14ac:dyDescent="0.25">
      <c r="A4353">
        <v>156671</v>
      </c>
      <c r="B4353" t="s">
        <v>12279</v>
      </c>
      <c r="C4353" s="47" t="s">
        <v>12280</v>
      </c>
    </row>
    <row r="4354" spans="1:3" x14ac:dyDescent="0.25">
      <c r="A4354">
        <v>156672</v>
      </c>
      <c r="B4354" t="s">
        <v>12281</v>
      </c>
      <c r="C4354" s="47" t="s">
        <v>12282</v>
      </c>
    </row>
    <row r="4355" spans="1:3" x14ac:dyDescent="0.25">
      <c r="A4355">
        <v>156673</v>
      </c>
      <c r="B4355" t="s">
        <v>12283</v>
      </c>
      <c r="C4355" s="47" t="s">
        <v>12284</v>
      </c>
    </row>
    <row r="4356" spans="1:3" x14ac:dyDescent="0.25">
      <c r="A4356">
        <v>156674</v>
      </c>
      <c r="B4356" t="s">
        <v>12285</v>
      </c>
      <c r="C4356" s="47" t="s">
        <v>12286</v>
      </c>
    </row>
    <row r="4357" spans="1:3" x14ac:dyDescent="0.25">
      <c r="A4357">
        <v>156675</v>
      </c>
      <c r="B4357" t="s">
        <v>12287</v>
      </c>
      <c r="C4357" s="47" t="s">
        <v>12288</v>
      </c>
    </row>
    <row r="4358" spans="1:3" x14ac:dyDescent="0.25">
      <c r="A4358">
        <v>156676</v>
      </c>
      <c r="B4358" t="s">
        <v>12289</v>
      </c>
      <c r="C4358" s="47" t="s">
        <v>12290</v>
      </c>
    </row>
    <row r="4359" spans="1:3" x14ac:dyDescent="0.25">
      <c r="A4359">
        <v>156677</v>
      </c>
      <c r="B4359" t="s">
        <v>12291</v>
      </c>
      <c r="C4359" s="47" t="s">
        <v>12292</v>
      </c>
    </row>
    <row r="4360" spans="1:3" x14ac:dyDescent="0.25">
      <c r="A4360">
        <v>156678</v>
      </c>
      <c r="B4360" t="s">
        <v>12293</v>
      </c>
      <c r="C4360" s="47" t="s">
        <v>12294</v>
      </c>
    </row>
    <row r="4361" spans="1:3" x14ac:dyDescent="0.25">
      <c r="A4361">
        <v>156679</v>
      </c>
      <c r="B4361" t="s">
        <v>12295</v>
      </c>
      <c r="C4361" s="47" t="s">
        <v>12296</v>
      </c>
    </row>
    <row r="4362" spans="1:3" x14ac:dyDescent="0.25">
      <c r="A4362">
        <v>156680</v>
      </c>
      <c r="B4362" t="s">
        <v>12297</v>
      </c>
      <c r="C4362" s="47" t="s">
        <v>12298</v>
      </c>
    </row>
    <row r="4363" spans="1:3" x14ac:dyDescent="0.25">
      <c r="A4363">
        <v>156681</v>
      </c>
      <c r="B4363" t="s">
        <v>12299</v>
      </c>
      <c r="C4363" s="47" t="s">
        <v>12300</v>
      </c>
    </row>
    <row r="4364" spans="1:3" x14ac:dyDescent="0.25">
      <c r="A4364">
        <v>156682</v>
      </c>
      <c r="B4364" t="s">
        <v>12301</v>
      </c>
      <c r="C4364" s="47" t="s">
        <v>12302</v>
      </c>
    </row>
    <row r="4365" spans="1:3" x14ac:dyDescent="0.25">
      <c r="A4365">
        <v>156683</v>
      </c>
      <c r="B4365" t="s">
        <v>12303</v>
      </c>
      <c r="C4365" s="47" t="s">
        <v>12304</v>
      </c>
    </row>
    <row r="4366" spans="1:3" x14ac:dyDescent="0.25">
      <c r="A4366">
        <v>156684</v>
      </c>
      <c r="B4366" t="s">
        <v>12305</v>
      </c>
      <c r="C4366" s="47" t="s">
        <v>12306</v>
      </c>
    </row>
    <row r="4367" spans="1:3" x14ac:dyDescent="0.25">
      <c r="A4367">
        <v>156685</v>
      </c>
      <c r="B4367" t="s">
        <v>12307</v>
      </c>
      <c r="C4367" s="47" t="s">
        <v>12308</v>
      </c>
    </row>
    <row r="4368" spans="1:3" x14ac:dyDescent="0.25">
      <c r="A4368">
        <v>156686</v>
      </c>
      <c r="B4368" t="s">
        <v>12309</v>
      </c>
      <c r="C4368" s="47" t="s">
        <v>12310</v>
      </c>
    </row>
    <row r="4369" spans="1:3" x14ac:dyDescent="0.25">
      <c r="A4369">
        <v>156687</v>
      </c>
      <c r="B4369" t="s">
        <v>12311</v>
      </c>
      <c r="C4369" s="47" t="s">
        <v>12312</v>
      </c>
    </row>
    <row r="4370" spans="1:3" x14ac:dyDescent="0.25">
      <c r="A4370">
        <v>156688</v>
      </c>
      <c r="B4370" t="s">
        <v>1243</v>
      </c>
      <c r="C4370" s="47" t="s">
        <v>12313</v>
      </c>
    </row>
    <row r="4371" spans="1:3" x14ac:dyDescent="0.25">
      <c r="A4371">
        <v>156689</v>
      </c>
      <c r="B4371" t="s">
        <v>12314</v>
      </c>
      <c r="C4371" s="47" t="s">
        <v>12315</v>
      </c>
    </row>
    <row r="4372" spans="1:3" x14ac:dyDescent="0.25">
      <c r="A4372">
        <v>156690</v>
      </c>
      <c r="B4372" t="s">
        <v>12316</v>
      </c>
      <c r="C4372" s="47" t="s">
        <v>12317</v>
      </c>
    </row>
    <row r="4373" spans="1:3" x14ac:dyDescent="0.25">
      <c r="A4373">
        <v>156691</v>
      </c>
      <c r="B4373" t="s">
        <v>12318</v>
      </c>
      <c r="C4373" s="47" t="s">
        <v>12319</v>
      </c>
    </row>
    <row r="4374" spans="1:3" x14ac:dyDescent="0.25">
      <c r="A4374">
        <v>156692</v>
      </c>
      <c r="B4374" t="s">
        <v>12320</v>
      </c>
      <c r="C4374" s="47" t="s">
        <v>12321</v>
      </c>
    </row>
    <row r="4375" spans="1:3" x14ac:dyDescent="0.25">
      <c r="A4375">
        <v>156693</v>
      </c>
      <c r="B4375" t="s">
        <v>12322</v>
      </c>
      <c r="C4375" s="47" t="s">
        <v>12323</v>
      </c>
    </row>
    <row r="4376" spans="1:3" x14ac:dyDescent="0.25">
      <c r="A4376">
        <v>156694</v>
      </c>
      <c r="B4376" t="s">
        <v>1323</v>
      </c>
      <c r="C4376" s="47" t="s">
        <v>12324</v>
      </c>
    </row>
    <row r="4377" spans="1:3" x14ac:dyDescent="0.25">
      <c r="A4377">
        <v>156695</v>
      </c>
      <c r="B4377" t="s">
        <v>12325</v>
      </c>
      <c r="C4377" s="47" t="s">
        <v>12326</v>
      </c>
    </row>
    <row r="4378" spans="1:3" x14ac:dyDescent="0.25">
      <c r="A4378">
        <v>156696</v>
      </c>
      <c r="B4378" t="s">
        <v>12327</v>
      </c>
      <c r="C4378" s="47" t="s">
        <v>12328</v>
      </c>
    </row>
    <row r="4379" spans="1:3" x14ac:dyDescent="0.25">
      <c r="A4379">
        <v>156697</v>
      </c>
      <c r="B4379" t="s">
        <v>12329</v>
      </c>
      <c r="C4379" s="47" t="s">
        <v>12330</v>
      </c>
    </row>
    <row r="4380" spans="1:3" x14ac:dyDescent="0.25">
      <c r="A4380">
        <v>156698</v>
      </c>
      <c r="B4380" t="s">
        <v>12331</v>
      </c>
      <c r="C4380" s="47" t="s">
        <v>12332</v>
      </c>
    </row>
    <row r="4381" spans="1:3" x14ac:dyDescent="0.25">
      <c r="A4381">
        <v>156699</v>
      </c>
      <c r="B4381" t="s">
        <v>12333</v>
      </c>
      <c r="C4381" s="47" t="s">
        <v>12334</v>
      </c>
    </row>
    <row r="4382" spans="1:3" x14ac:dyDescent="0.25">
      <c r="A4382">
        <v>156700</v>
      </c>
      <c r="B4382" t="s">
        <v>12335</v>
      </c>
      <c r="C4382" s="47" t="s">
        <v>12336</v>
      </c>
    </row>
    <row r="4383" spans="1:3" x14ac:dyDescent="0.25">
      <c r="A4383">
        <v>156701</v>
      </c>
      <c r="B4383" t="s">
        <v>12337</v>
      </c>
      <c r="C4383" s="47" t="s">
        <v>12338</v>
      </c>
    </row>
    <row r="4384" spans="1:3" x14ac:dyDescent="0.25">
      <c r="A4384">
        <v>156702</v>
      </c>
      <c r="B4384" t="s">
        <v>12339</v>
      </c>
      <c r="C4384" s="47" t="s">
        <v>12340</v>
      </c>
    </row>
    <row r="4385" spans="1:3" x14ac:dyDescent="0.25">
      <c r="A4385">
        <v>156703</v>
      </c>
      <c r="B4385" t="s">
        <v>12341</v>
      </c>
      <c r="C4385" s="47" t="s">
        <v>12342</v>
      </c>
    </row>
    <row r="4386" spans="1:3" x14ac:dyDescent="0.25">
      <c r="A4386">
        <v>156704</v>
      </c>
      <c r="B4386" t="s">
        <v>12343</v>
      </c>
      <c r="C4386" s="47" t="s">
        <v>12344</v>
      </c>
    </row>
    <row r="4387" spans="1:3" x14ac:dyDescent="0.25">
      <c r="A4387">
        <v>156705</v>
      </c>
      <c r="B4387" t="s">
        <v>12345</v>
      </c>
      <c r="C4387" s="47" t="s">
        <v>12346</v>
      </c>
    </row>
    <row r="4388" spans="1:3" x14ac:dyDescent="0.25">
      <c r="A4388">
        <v>156706</v>
      </c>
      <c r="B4388" t="s">
        <v>12347</v>
      </c>
      <c r="C4388" s="47" t="s">
        <v>12348</v>
      </c>
    </row>
    <row r="4389" spans="1:3" x14ac:dyDescent="0.25">
      <c r="A4389">
        <v>156707</v>
      </c>
      <c r="B4389" t="s">
        <v>12349</v>
      </c>
      <c r="C4389" s="47" t="s">
        <v>12350</v>
      </c>
    </row>
    <row r="4390" spans="1:3" x14ac:dyDescent="0.25">
      <c r="A4390">
        <v>156708</v>
      </c>
      <c r="B4390" t="s">
        <v>12351</v>
      </c>
      <c r="C4390" s="47" t="s">
        <v>12352</v>
      </c>
    </row>
    <row r="4391" spans="1:3" x14ac:dyDescent="0.25">
      <c r="A4391">
        <v>156709</v>
      </c>
      <c r="B4391" t="s">
        <v>12353</v>
      </c>
      <c r="C4391" s="47" t="s">
        <v>12354</v>
      </c>
    </row>
    <row r="4392" spans="1:3" x14ac:dyDescent="0.25">
      <c r="A4392">
        <v>156710</v>
      </c>
      <c r="B4392" t="s">
        <v>12355</v>
      </c>
      <c r="C4392" s="47" t="s">
        <v>12356</v>
      </c>
    </row>
    <row r="4393" spans="1:3" x14ac:dyDescent="0.25">
      <c r="A4393">
        <v>156711</v>
      </c>
      <c r="B4393" t="s">
        <v>12357</v>
      </c>
      <c r="C4393" s="47" t="s">
        <v>12358</v>
      </c>
    </row>
    <row r="4394" spans="1:3" x14ac:dyDescent="0.25">
      <c r="A4394">
        <v>156712</v>
      </c>
      <c r="B4394" t="s">
        <v>12359</v>
      </c>
      <c r="C4394" s="47" t="s">
        <v>12360</v>
      </c>
    </row>
    <row r="4395" spans="1:3" x14ac:dyDescent="0.25">
      <c r="A4395">
        <v>156713</v>
      </c>
      <c r="B4395" t="s">
        <v>12361</v>
      </c>
      <c r="C4395" s="47" t="s">
        <v>12362</v>
      </c>
    </row>
    <row r="4396" spans="1:3" x14ac:dyDescent="0.25">
      <c r="A4396">
        <v>156714</v>
      </c>
      <c r="B4396" t="s">
        <v>1428</v>
      </c>
      <c r="C4396" s="47" t="s">
        <v>12363</v>
      </c>
    </row>
    <row r="4397" spans="1:3" x14ac:dyDescent="0.25">
      <c r="A4397">
        <v>156715</v>
      </c>
      <c r="B4397" t="s">
        <v>12364</v>
      </c>
      <c r="C4397" s="47" t="s">
        <v>12365</v>
      </c>
    </row>
    <row r="4398" spans="1:3" x14ac:dyDescent="0.25">
      <c r="A4398">
        <v>156716</v>
      </c>
      <c r="B4398" t="s">
        <v>12366</v>
      </c>
      <c r="C4398" s="47" t="s">
        <v>12367</v>
      </c>
    </row>
    <row r="4399" spans="1:3" x14ac:dyDescent="0.25">
      <c r="A4399">
        <v>156717</v>
      </c>
      <c r="B4399" t="s">
        <v>12368</v>
      </c>
      <c r="C4399" s="47" t="s">
        <v>12369</v>
      </c>
    </row>
    <row r="4400" spans="1:3" x14ac:dyDescent="0.25">
      <c r="A4400">
        <v>156718</v>
      </c>
      <c r="B4400" t="s">
        <v>12370</v>
      </c>
      <c r="C4400" s="47" t="s">
        <v>12371</v>
      </c>
    </row>
    <row r="4401" spans="1:3" x14ac:dyDescent="0.25">
      <c r="A4401">
        <v>156719</v>
      </c>
      <c r="B4401" t="s">
        <v>1510</v>
      </c>
      <c r="C4401" s="47" t="s">
        <v>12372</v>
      </c>
    </row>
    <row r="4402" spans="1:3" x14ac:dyDescent="0.25">
      <c r="A4402">
        <v>156720</v>
      </c>
      <c r="B4402" t="s">
        <v>12373</v>
      </c>
      <c r="C4402" s="47" t="s">
        <v>12374</v>
      </c>
    </row>
    <row r="4403" spans="1:3" x14ac:dyDescent="0.25">
      <c r="A4403">
        <v>156721</v>
      </c>
      <c r="B4403" t="s">
        <v>12375</v>
      </c>
      <c r="C4403" s="47" t="s">
        <v>12376</v>
      </c>
    </row>
    <row r="4404" spans="1:3" x14ac:dyDescent="0.25">
      <c r="A4404">
        <v>156722</v>
      </c>
      <c r="B4404" t="s">
        <v>12377</v>
      </c>
      <c r="C4404" s="47" t="s">
        <v>12378</v>
      </c>
    </row>
    <row r="4405" spans="1:3" x14ac:dyDescent="0.25">
      <c r="A4405">
        <v>156723</v>
      </c>
      <c r="B4405" t="s">
        <v>12379</v>
      </c>
      <c r="C4405" s="47" t="s">
        <v>12380</v>
      </c>
    </row>
    <row r="4406" spans="1:3" x14ac:dyDescent="0.25">
      <c r="A4406">
        <v>156724</v>
      </c>
      <c r="B4406" t="s">
        <v>12381</v>
      </c>
      <c r="C4406" s="47" t="s">
        <v>12382</v>
      </c>
    </row>
    <row r="4407" spans="1:3" x14ac:dyDescent="0.25">
      <c r="A4407">
        <v>156725</v>
      </c>
      <c r="B4407" t="s">
        <v>12383</v>
      </c>
      <c r="C4407" s="47" t="s">
        <v>12384</v>
      </c>
    </row>
    <row r="4408" spans="1:3" x14ac:dyDescent="0.25">
      <c r="A4408">
        <v>156726</v>
      </c>
      <c r="B4408" t="s">
        <v>12385</v>
      </c>
      <c r="C4408" s="47" t="s">
        <v>12386</v>
      </c>
    </row>
    <row r="4409" spans="1:3" x14ac:dyDescent="0.25">
      <c r="A4409">
        <v>156727</v>
      </c>
      <c r="B4409" t="s">
        <v>12387</v>
      </c>
      <c r="C4409" s="47" t="s">
        <v>12388</v>
      </c>
    </row>
    <row r="4410" spans="1:3" x14ac:dyDescent="0.25">
      <c r="A4410">
        <v>156728</v>
      </c>
      <c r="B4410" t="s">
        <v>12389</v>
      </c>
      <c r="C4410" s="47" t="s">
        <v>12390</v>
      </c>
    </row>
    <row r="4411" spans="1:3" x14ac:dyDescent="0.25">
      <c r="A4411">
        <v>156729</v>
      </c>
      <c r="B4411" t="s">
        <v>12391</v>
      </c>
      <c r="C4411" s="47" t="s">
        <v>12392</v>
      </c>
    </row>
    <row r="4412" spans="1:3" x14ac:dyDescent="0.25">
      <c r="A4412">
        <v>156730</v>
      </c>
      <c r="B4412" t="s">
        <v>409</v>
      </c>
      <c r="C4412" s="47" t="s">
        <v>12393</v>
      </c>
    </row>
    <row r="4413" spans="1:3" x14ac:dyDescent="0.25">
      <c r="A4413">
        <v>156731</v>
      </c>
      <c r="B4413" t="s">
        <v>12394</v>
      </c>
      <c r="C4413" s="47" t="s">
        <v>12395</v>
      </c>
    </row>
    <row r="4414" spans="1:3" x14ac:dyDescent="0.25">
      <c r="A4414">
        <v>156732</v>
      </c>
      <c r="B4414" t="s">
        <v>12396</v>
      </c>
      <c r="C4414" s="47" t="s">
        <v>12397</v>
      </c>
    </row>
    <row r="4415" spans="1:3" x14ac:dyDescent="0.25">
      <c r="A4415">
        <v>156733</v>
      </c>
      <c r="B4415" t="s">
        <v>12398</v>
      </c>
      <c r="C4415" s="47" t="s">
        <v>12399</v>
      </c>
    </row>
    <row r="4416" spans="1:3" x14ac:dyDescent="0.25">
      <c r="A4416">
        <v>156734</v>
      </c>
      <c r="B4416" t="s">
        <v>12400</v>
      </c>
      <c r="C4416" s="47" t="s">
        <v>12401</v>
      </c>
    </row>
    <row r="4417" spans="1:3" x14ac:dyDescent="0.25">
      <c r="A4417">
        <v>156735</v>
      </c>
      <c r="B4417" t="s">
        <v>12402</v>
      </c>
      <c r="C4417" s="47" t="s">
        <v>12403</v>
      </c>
    </row>
    <row r="4418" spans="1:3" x14ac:dyDescent="0.25">
      <c r="A4418">
        <v>156736</v>
      </c>
      <c r="B4418" t="s">
        <v>12404</v>
      </c>
      <c r="C4418" s="47" t="s">
        <v>12405</v>
      </c>
    </row>
    <row r="4419" spans="1:3" x14ac:dyDescent="0.25">
      <c r="A4419">
        <v>156737</v>
      </c>
      <c r="B4419" t="s">
        <v>12406</v>
      </c>
      <c r="C4419" s="47" t="s">
        <v>12407</v>
      </c>
    </row>
    <row r="4420" spans="1:3" x14ac:dyDescent="0.25">
      <c r="A4420">
        <v>156738</v>
      </c>
      <c r="B4420" t="s">
        <v>1667</v>
      </c>
      <c r="C4420" s="47" t="s">
        <v>12408</v>
      </c>
    </row>
    <row r="4421" spans="1:3" x14ac:dyDescent="0.25">
      <c r="A4421">
        <v>156739</v>
      </c>
      <c r="B4421" t="s">
        <v>12409</v>
      </c>
      <c r="C4421" s="47" t="s">
        <v>12410</v>
      </c>
    </row>
    <row r="4422" spans="1:3" x14ac:dyDescent="0.25">
      <c r="A4422">
        <v>156740</v>
      </c>
      <c r="B4422" t="s">
        <v>12411</v>
      </c>
      <c r="C4422" s="47" t="s">
        <v>12412</v>
      </c>
    </row>
    <row r="4423" spans="1:3" x14ac:dyDescent="0.25">
      <c r="A4423">
        <v>156741</v>
      </c>
      <c r="B4423" t="s">
        <v>12413</v>
      </c>
      <c r="C4423" s="47" t="s">
        <v>12414</v>
      </c>
    </row>
    <row r="4424" spans="1:3" x14ac:dyDescent="0.25">
      <c r="A4424">
        <v>156742</v>
      </c>
      <c r="B4424" t="s">
        <v>12415</v>
      </c>
      <c r="C4424" s="47" t="s">
        <v>12416</v>
      </c>
    </row>
    <row r="4425" spans="1:3" x14ac:dyDescent="0.25">
      <c r="A4425">
        <v>156743</v>
      </c>
      <c r="B4425" t="s">
        <v>12417</v>
      </c>
      <c r="C4425" s="47" t="s">
        <v>12418</v>
      </c>
    </row>
    <row r="4426" spans="1:3" x14ac:dyDescent="0.25">
      <c r="A4426">
        <v>156744</v>
      </c>
      <c r="B4426" t="s">
        <v>12419</v>
      </c>
      <c r="C4426" s="47" t="s">
        <v>12420</v>
      </c>
    </row>
    <row r="4427" spans="1:3" x14ac:dyDescent="0.25">
      <c r="A4427">
        <v>156745</v>
      </c>
      <c r="B4427" t="s">
        <v>12421</v>
      </c>
      <c r="C4427" s="47" t="s">
        <v>12422</v>
      </c>
    </row>
    <row r="4428" spans="1:3" x14ac:dyDescent="0.25">
      <c r="A4428">
        <v>156746</v>
      </c>
      <c r="B4428" t="s">
        <v>12423</v>
      </c>
      <c r="C4428" s="47" t="s">
        <v>12424</v>
      </c>
    </row>
    <row r="4429" spans="1:3" x14ac:dyDescent="0.25">
      <c r="A4429">
        <v>156747</v>
      </c>
      <c r="B4429" t="s">
        <v>12425</v>
      </c>
      <c r="C4429" s="47" t="s">
        <v>12426</v>
      </c>
    </row>
    <row r="4430" spans="1:3" x14ac:dyDescent="0.25">
      <c r="A4430">
        <v>156748</v>
      </c>
      <c r="B4430" t="s">
        <v>12427</v>
      </c>
      <c r="C4430" s="47" t="s">
        <v>12428</v>
      </c>
    </row>
    <row r="4431" spans="1:3" x14ac:dyDescent="0.25">
      <c r="A4431">
        <v>156749</v>
      </c>
      <c r="B4431" t="s">
        <v>12429</v>
      </c>
      <c r="C4431" s="47" t="s">
        <v>12430</v>
      </c>
    </row>
    <row r="4432" spans="1:3" x14ac:dyDescent="0.25">
      <c r="A4432">
        <v>156750</v>
      </c>
      <c r="B4432" t="s">
        <v>12431</v>
      </c>
      <c r="C4432" s="47" t="s">
        <v>12432</v>
      </c>
    </row>
    <row r="4433" spans="1:3" x14ac:dyDescent="0.25">
      <c r="A4433">
        <v>156751</v>
      </c>
      <c r="B4433" t="s">
        <v>12433</v>
      </c>
      <c r="C4433" s="47" t="s">
        <v>12434</v>
      </c>
    </row>
    <row r="4434" spans="1:3" x14ac:dyDescent="0.25">
      <c r="A4434">
        <v>156752</v>
      </c>
      <c r="B4434" t="s">
        <v>12435</v>
      </c>
      <c r="C4434" s="47" t="s">
        <v>12436</v>
      </c>
    </row>
    <row r="4435" spans="1:3" x14ac:dyDescent="0.25">
      <c r="A4435">
        <v>156753</v>
      </c>
      <c r="B4435" t="s">
        <v>12437</v>
      </c>
      <c r="C4435" s="47" t="s">
        <v>12438</v>
      </c>
    </row>
    <row r="4436" spans="1:3" x14ac:dyDescent="0.25">
      <c r="A4436">
        <v>156754</v>
      </c>
      <c r="B4436" t="s">
        <v>12439</v>
      </c>
      <c r="C4436" s="47" t="s">
        <v>12440</v>
      </c>
    </row>
    <row r="4437" spans="1:3" x14ac:dyDescent="0.25">
      <c r="A4437">
        <v>156755</v>
      </c>
      <c r="B4437" t="s">
        <v>12441</v>
      </c>
      <c r="C4437" s="47" t="s">
        <v>12442</v>
      </c>
    </row>
    <row r="4438" spans="1:3" x14ac:dyDescent="0.25">
      <c r="A4438">
        <v>156756</v>
      </c>
      <c r="B4438" t="s">
        <v>12443</v>
      </c>
      <c r="C4438" s="47" t="s">
        <v>12444</v>
      </c>
    </row>
    <row r="4439" spans="1:3" x14ac:dyDescent="0.25">
      <c r="A4439">
        <v>156757</v>
      </c>
      <c r="B4439" t="s">
        <v>12445</v>
      </c>
      <c r="C4439" s="47" t="s">
        <v>12446</v>
      </c>
    </row>
    <row r="4440" spans="1:3" x14ac:dyDescent="0.25">
      <c r="A4440">
        <v>156758</v>
      </c>
      <c r="B4440" t="s">
        <v>12447</v>
      </c>
      <c r="C4440" s="47" t="s">
        <v>12448</v>
      </c>
    </row>
    <row r="4441" spans="1:3" x14ac:dyDescent="0.25">
      <c r="A4441">
        <v>156759</v>
      </c>
      <c r="B4441" t="s">
        <v>12449</v>
      </c>
      <c r="C4441" s="47" t="s">
        <v>12450</v>
      </c>
    </row>
    <row r="4442" spans="1:3" x14ac:dyDescent="0.25">
      <c r="A4442">
        <v>156760</v>
      </c>
      <c r="B4442" t="s">
        <v>12451</v>
      </c>
      <c r="C4442" s="47" t="s">
        <v>12452</v>
      </c>
    </row>
    <row r="4443" spans="1:3" x14ac:dyDescent="0.25">
      <c r="A4443">
        <v>156761</v>
      </c>
      <c r="B4443" t="s">
        <v>12453</v>
      </c>
      <c r="C4443" s="47" t="s">
        <v>12454</v>
      </c>
    </row>
    <row r="4444" spans="1:3" x14ac:dyDescent="0.25">
      <c r="A4444">
        <v>156762</v>
      </c>
      <c r="B4444" t="s">
        <v>12455</v>
      </c>
      <c r="C4444" s="47" t="s">
        <v>12456</v>
      </c>
    </row>
    <row r="4445" spans="1:3" x14ac:dyDescent="0.25">
      <c r="A4445">
        <v>156763</v>
      </c>
      <c r="B4445" t="s">
        <v>12457</v>
      </c>
      <c r="C4445" s="47" t="s">
        <v>12458</v>
      </c>
    </row>
    <row r="4446" spans="1:3" x14ac:dyDescent="0.25">
      <c r="A4446">
        <v>156764</v>
      </c>
      <c r="B4446" t="s">
        <v>12459</v>
      </c>
      <c r="C4446" s="47" t="s">
        <v>12460</v>
      </c>
    </row>
    <row r="4447" spans="1:3" x14ac:dyDescent="0.25">
      <c r="A4447">
        <v>156765</v>
      </c>
      <c r="B4447" t="s">
        <v>12461</v>
      </c>
      <c r="C4447" s="47" t="s">
        <v>12462</v>
      </c>
    </row>
    <row r="4448" spans="1:3" x14ac:dyDescent="0.25">
      <c r="A4448">
        <v>156766</v>
      </c>
      <c r="B4448" t="s">
        <v>12463</v>
      </c>
      <c r="C4448" s="47" t="s">
        <v>12464</v>
      </c>
    </row>
    <row r="4449" spans="1:3" x14ac:dyDescent="0.25">
      <c r="A4449">
        <v>156767</v>
      </c>
      <c r="B4449" t="s">
        <v>12465</v>
      </c>
      <c r="C4449" s="47" t="s">
        <v>12466</v>
      </c>
    </row>
    <row r="4450" spans="1:3" x14ac:dyDescent="0.25">
      <c r="A4450">
        <v>156768</v>
      </c>
      <c r="B4450" t="s">
        <v>12467</v>
      </c>
      <c r="C4450" s="47" t="s">
        <v>12468</v>
      </c>
    </row>
    <row r="4451" spans="1:3" x14ac:dyDescent="0.25">
      <c r="A4451">
        <v>156769</v>
      </c>
      <c r="B4451" t="s">
        <v>12469</v>
      </c>
      <c r="C4451" s="47" t="s">
        <v>12470</v>
      </c>
    </row>
    <row r="4452" spans="1:3" x14ac:dyDescent="0.25">
      <c r="A4452">
        <v>156770</v>
      </c>
      <c r="B4452" t="s">
        <v>12471</v>
      </c>
      <c r="C4452" s="47" t="s">
        <v>12472</v>
      </c>
    </row>
    <row r="4453" spans="1:3" x14ac:dyDescent="0.25">
      <c r="A4453">
        <v>156771</v>
      </c>
      <c r="B4453" t="s">
        <v>12473</v>
      </c>
      <c r="C4453" s="47" t="s">
        <v>12474</v>
      </c>
    </row>
    <row r="4454" spans="1:3" x14ac:dyDescent="0.25">
      <c r="A4454">
        <v>156772</v>
      </c>
      <c r="B4454" t="s">
        <v>12475</v>
      </c>
      <c r="C4454" s="47" t="s">
        <v>12476</v>
      </c>
    </row>
    <row r="4455" spans="1:3" x14ac:dyDescent="0.25">
      <c r="A4455">
        <v>156773</v>
      </c>
      <c r="B4455" t="s">
        <v>12477</v>
      </c>
      <c r="C4455" s="47" t="s">
        <v>12478</v>
      </c>
    </row>
    <row r="4456" spans="1:3" x14ac:dyDescent="0.25">
      <c r="A4456">
        <v>156774</v>
      </c>
      <c r="B4456" t="s">
        <v>12479</v>
      </c>
      <c r="C4456" s="47" t="s">
        <v>12480</v>
      </c>
    </row>
    <row r="4457" spans="1:3" x14ac:dyDescent="0.25">
      <c r="A4457">
        <v>156775</v>
      </c>
      <c r="B4457" t="s">
        <v>12481</v>
      </c>
      <c r="C4457" s="47" t="s">
        <v>12482</v>
      </c>
    </row>
    <row r="4458" spans="1:3" x14ac:dyDescent="0.25">
      <c r="A4458">
        <v>156776</v>
      </c>
      <c r="B4458" t="s">
        <v>1202</v>
      </c>
      <c r="C4458" s="47" t="s">
        <v>12483</v>
      </c>
    </row>
    <row r="4459" spans="1:3" x14ac:dyDescent="0.25">
      <c r="A4459">
        <v>156777</v>
      </c>
      <c r="B4459" t="s">
        <v>12484</v>
      </c>
      <c r="C4459" s="47" t="s">
        <v>12485</v>
      </c>
    </row>
    <row r="4460" spans="1:3" x14ac:dyDescent="0.25">
      <c r="A4460">
        <v>156778</v>
      </c>
      <c r="B4460" t="s">
        <v>12486</v>
      </c>
      <c r="C4460" s="47" t="s">
        <v>12487</v>
      </c>
    </row>
    <row r="4461" spans="1:3" x14ac:dyDescent="0.25">
      <c r="A4461">
        <v>156779</v>
      </c>
      <c r="B4461" t="s">
        <v>12488</v>
      </c>
      <c r="C4461" s="47" t="s">
        <v>12489</v>
      </c>
    </row>
    <row r="4462" spans="1:3" x14ac:dyDescent="0.25">
      <c r="A4462">
        <v>156780</v>
      </c>
      <c r="B4462" t="s">
        <v>12490</v>
      </c>
      <c r="C4462" s="47" t="s">
        <v>12491</v>
      </c>
    </row>
    <row r="4463" spans="1:3" x14ac:dyDescent="0.25">
      <c r="A4463">
        <v>156781</v>
      </c>
      <c r="B4463" t="s">
        <v>12492</v>
      </c>
      <c r="C4463" s="47" t="s">
        <v>12493</v>
      </c>
    </row>
    <row r="4464" spans="1:3" x14ac:dyDescent="0.25">
      <c r="A4464">
        <v>156782</v>
      </c>
      <c r="B4464" t="s">
        <v>12494</v>
      </c>
      <c r="C4464" s="47" t="s">
        <v>12495</v>
      </c>
    </row>
    <row r="4465" spans="1:3" x14ac:dyDescent="0.25">
      <c r="A4465">
        <v>156783</v>
      </c>
      <c r="B4465" t="s">
        <v>12496</v>
      </c>
      <c r="C4465" s="47" t="s">
        <v>12497</v>
      </c>
    </row>
    <row r="4466" spans="1:3" x14ac:dyDescent="0.25">
      <c r="A4466">
        <v>156784</v>
      </c>
      <c r="B4466" t="s">
        <v>12498</v>
      </c>
      <c r="C4466" s="47" t="s">
        <v>12499</v>
      </c>
    </row>
    <row r="4467" spans="1:3" x14ac:dyDescent="0.25">
      <c r="A4467">
        <v>156785</v>
      </c>
      <c r="B4467" t="s">
        <v>12500</v>
      </c>
      <c r="C4467" s="47" t="s">
        <v>12501</v>
      </c>
    </row>
    <row r="4468" spans="1:3" x14ac:dyDescent="0.25">
      <c r="A4468">
        <v>156786</v>
      </c>
      <c r="B4468" t="s">
        <v>12502</v>
      </c>
      <c r="C4468" s="47" t="s">
        <v>12503</v>
      </c>
    </row>
    <row r="4469" spans="1:3" x14ac:dyDescent="0.25">
      <c r="A4469">
        <v>156787</v>
      </c>
      <c r="B4469" t="s">
        <v>12504</v>
      </c>
      <c r="C4469" s="47" t="s">
        <v>12505</v>
      </c>
    </row>
    <row r="4470" spans="1:3" x14ac:dyDescent="0.25">
      <c r="A4470">
        <v>156788</v>
      </c>
      <c r="B4470" t="s">
        <v>12506</v>
      </c>
      <c r="C4470" s="47" t="s">
        <v>12507</v>
      </c>
    </row>
    <row r="4471" spans="1:3" x14ac:dyDescent="0.25">
      <c r="A4471">
        <v>156789</v>
      </c>
      <c r="B4471" t="s">
        <v>12508</v>
      </c>
      <c r="C4471" s="47" t="s">
        <v>12509</v>
      </c>
    </row>
    <row r="4472" spans="1:3" x14ac:dyDescent="0.25">
      <c r="A4472">
        <v>156790</v>
      </c>
      <c r="B4472" t="s">
        <v>12510</v>
      </c>
      <c r="C4472" s="47" t="s">
        <v>12511</v>
      </c>
    </row>
    <row r="4473" spans="1:3" x14ac:dyDescent="0.25">
      <c r="A4473">
        <v>156791</v>
      </c>
      <c r="B4473" t="s">
        <v>12512</v>
      </c>
      <c r="C4473" s="47" t="s">
        <v>12513</v>
      </c>
    </row>
    <row r="4474" spans="1:3" x14ac:dyDescent="0.25">
      <c r="A4474">
        <v>156792</v>
      </c>
      <c r="B4474" t="s">
        <v>12514</v>
      </c>
      <c r="C4474" s="47" t="s">
        <v>12515</v>
      </c>
    </row>
    <row r="4475" spans="1:3" x14ac:dyDescent="0.25">
      <c r="A4475">
        <v>156793</v>
      </c>
      <c r="B4475" t="s">
        <v>12516</v>
      </c>
      <c r="C4475" s="47" t="s">
        <v>12517</v>
      </c>
    </row>
    <row r="4476" spans="1:3" x14ac:dyDescent="0.25">
      <c r="A4476">
        <v>156794</v>
      </c>
      <c r="B4476" t="s">
        <v>12518</v>
      </c>
      <c r="C4476" s="47" t="s">
        <v>12519</v>
      </c>
    </row>
    <row r="4477" spans="1:3" x14ac:dyDescent="0.25">
      <c r="A4477">
        <v>156795</v>
      </c>
      <c r="B4477" t="s">
        <v>12520</v>
      </c>
      <c r="C4477" s="47" t="s">
        <v>12521</v>
      </c>
    </row>
    <row r="4478" spans="1:3" x14ac:dyDescent="0.25">
      <c r="A4478">
        <v>156796</v>
      </c>
      <c r="B4478" t="s">
        <v>12522</v>
      </c>
      <c r="C4478" s="47" t="s">
        <v>12523</v>
      </c>
    </row>
    <row r="4479" spans="1:3" x14ac:dyDescent="0.25">
      <c r="A4479">
        <v>156797</v>
      </c>
      <c r="B4479" t="s">
        <v>12524</v>
      </c>
      <c r="C4479" s="47" t="s">
        <v>12525</v>
      </c>
    </row>
    <row r="4480" spans="1:3" x14ac:dyDescent="0.25">
      <c r="A4480">
        <v>156798</v>
      </c>
      <c r="B4480" t="s">
        <v>12526</v>
      </c>
      <c r="C4480" s="47" t="s">
        <v>12527</v>
      </c>
    </row>
    <row r="4481" spans="1:3" x14ac:dyDescent="0.25">
      <c r="A4481">
        <v>156799</v>
      </c>
      <c r="B4481" t="s">
        <v>1281</v>
      </c>
      <c r="C4481" s="47" t="s">
        <v>12528</v>
      </c>
    </row>
    <row r="4482" spans="1:3" x14ac:dyDescent="0.25">
      <c r="A4482">
        <v>156800</v>
      </c>
      <c r="B4482" t="s">
        <v>12529</v>
      </c>
      <c r="C4482" s="47" t="s">
        <v>12530</v>
      </c>
    </row>
    <row r="4483" spans="1:3" x14ac:dyDescent="0.25">
      <c r="A4483">
        <v>156801</v>
      </c>
      <c r="B4483" t="s">
        <v>12531</v>
      </c>
      <c r="C4483" s="47" t="s">
        <v>12532</v>
      </c>
    </row>
    <row r="4484" spans="1:3" x14ac:dyDescent="0.25">
      <c r="A4484">
        <v>156802</v>
      </c>
      <c r="B4484" t="s">
        <v>12533</v>
      </c>
      <c r="C4484" s="47" t="s">
        <v>12534</v>
      </c>
    </row>
    <row r="4485" spans="1:3" x14ac:dyDescent="0.25">
      <c r="A4485">
        <v>156803</v>
      </c>
      <c r="B4485" t="s">
        <v>12535</v>
      </c>
      <c r="C4485" s="47" t="s">
        <v>12536</v>
      </c>
    </row>
    <row r="4486" spans="1:3" x14ac:dyDescent="0.25">
      <c r="A4486">
        <v>156804</v>
      </c>
      <c r="B4486" t="s">
        <v>12537</v>
      </c>
      <c r="C4486" s="47" t="s">
        <v>12538</v>
      </c>
    </row>
    <row r="4487" spans="1:3" x14ac:dyDescent="0.25">
      <c r="A4487">
        <v>156805</v>
      </c>
      <c r="B4487" t="s">
        <v>12539</v>
      </c>
      <c r="C4487" s="47" t="s">
        <v>12540</v>
      </c>
    </row>
    <row r="4488" spans="1:3" x14ac:dyDescent="0.25">
      <c r="A4488">
        <v>156806</v>
      </c>
      <c r="B4488" t="s">
        <v>12541</v>
      </c>
      <c r="C4488" s="47" t="s">
        <v>12542</v>
      </c>
    </row>
    <row r="4489" spans="1:3" x14ac:dyDescent="0.25">
      <c r="A4489">
        <v>156807</v>
      </c>
      <c r="B4489" t="s">
        <v>12543</v>
      </c>
      <c r="C4489" s="47" t="s">
        <v>12544</v>
      </c>
    </row>
    <row r="4490" spans="1:3" x14ac:dyDescent="0.25">
      <c r="A4490">
        <v>156808</v>
      </c>
      <c r="B4490" t="s">
        <v>12545</v>
      </c>
      <c r="C4490" s="47" t="s">
        <v>12546</v>
      </c>
    </row>
    <row r="4491" spans="1:3" x14ac:dyDescent="0.25">
      <c r="A4491">
        <v>156809</v>
      </c>
      <c r="B4491" t="s">
        <v>12547</v>
      </c>
      <c r="C4491" s="47" t="s">
        <v>12548</v>
      </c>
    </row>
    <row r="4492" spans="1:3" x14ac:dyDescent="0.25">
      <c r="A4492">
        <v>156810</v>
      </c>
      <c r="B4492" t="s">
        <v>12549</v>
      </c>
      <c r="C4492" s="47" t="s">
        <v>12550</v>
      </c>
    </row>
    <row r="4493" spans="1:3" x14ac:dyDescent="0.25">
      <c r="A4493">
        <v>156811</v>
      </c>
      <c r="B4493" t="s">
        <v>12551</v>
      </c>
      <c r="C4493" s="47" t="s">
        <v>12552</v>
      </c>
    </row>
    <row r="4494" spans="1:3" x14ac:dyDescent="0.25">
      <c r="A4494">
        <v>156812</v>
      </c>
      <c r="B4494" t="s">
        <v>12553</v>
      </c>
      <c r="C4494" s="47" t="s">
        <v>12554</v>
      </c>
    </row>
    <row r="4495" spans="1:3" x14ac:dyDescent="0.25">
      <c r="A4495">
        <v>156813</v>
      </c>
      <c r="B4495" t="s">
        <v>12555</v>
      </c>
      <c r="C4495" s="47" t="s">
        <v>12556</v>
      </c>
    </row>
    <row r="4496" spans="1:3" x14ac:dyDescent="0.25">
      <c r="A4496">
        <v>156814</v>
      </c>
      <c r="B4496" t="s">
        <v>12557</v>
      </c>
      <c r="C4496" s="47" t="s">
        <v>12558</v>
      </c>
    </row>
    <row r="4497" spans="1:3" x14ac:dyDescent="0.25">
      <c r="A4497">
        <v>156815</v>
      </c>
      <c r="B4497" t="s">
        <v>12559</v>
      </c>
      <c r="C4497" s="47" t="s">
        <v>12560</v>
      </c>
    </row>
    <row r="4498" spans="1:3" x14ac:dyDescent="0.25">
      <c r="A4498">
        <v>156816</v>
      </c>
      <c r="B4498" t="s">
        <v>12561</v>
      </c>
      <c r="C4498" s="47" t="s">
        <v>12562</v>
      </c>
    </row>
    <row r="4499" spans="1:3" x14ac:dyDescent="0.25">
      <c r="A4499">
        <v>156817</v>
      </c>
      <c r="B4499" t="s">
        <v>12563</v>
      </c>
      <c r="C4499" s="47" t="s">
        <v>12564</v>
      </c>
    </row>
    <row r="4500" spans="1:3" x14ac:dyDescent="0.25">
      <c r="A4500">
        <v>156818</v>
      </c>
      <c r="B4500" t="s">
        <v>12565</v>
      </c>
      <c r="C4500" s="47" t="s">
        <v>12566</v>
      </c>
    </row>
    <row r="4501" spans="1:3" x14ac:dyDescent="0.25">
      <c r="A4501">
        <v>156819</v>
      </c>
      <c r="B4501" t="s">
        <v>12567</v>
      </c>
      <c r="C4501" s="47" t="s">
        <v>12568</v>
      </c>
    </row>
    <row r="4502" spans="1:3" x14ac:dyDescent="0.25">
      <c r="A4502">
        <v>156820</v>
      </c>
      <c r="B4502" t="s">
        <v>12569</v>
      </c>
      <c r="C4502" s="47" t="s">
        <v>12570</v>
      </c>
    </row>
    <row r="4503" spans="1:3" x14ac:dyDescent="0.25">
      <c r="A4503">
        <v>156821</v>
      </c>
      <c r="B4503" t="s">
        <v>12571</v>
      </c>
      <c r="C4503" s="47" t="s">
        <v>12572</v>
      </c>
    </row>
    <row r="4504" spans="1:3" x14ac:dyDescent="0.25">
      <c r="A4504">
        <v>156822</v>
      </c>
      <c r="B4504" t="s">
        <v>12573</v>
      </c>
      <c r="C4504" s="47" t="s">
        <v>12574</v>
      </c>
    </row>
    <row r="4505" spans="1:3" x14ac:dyDescent="0.25">
      <c r="A4505">
        <v>156823</v>
      </c>
      <c r="B4505" t="s">
        <v>12575</v>
      </c>
      <c r="C4505" s="47" t="s">
        <v>12576</v>
      </c>
    </row>
    <row r="4506" spans="1:3" x14ac:dyDescent="0.25">
      <c r="A4506">
        <v>156824</v>
      </c>
      <c r="B4506" t="s">
        <v>12577</v>
      </c>
      <c r="C4506" s="47" t="s">
        <v>12578</v>
      </c>
    </row>
    <row r="4507" spans="1:3" x14ac:dyDescent="0.25">
      <c r="A4507">
        <v>156825</v>
      </c>
      <c r="B4507" t="s">
        <v>12579</v>
      </c>
      <c r="C4507" s="47" t="s">
        <v>12580</v>
      </c>
    </row>
    <row r="4508" spans="1:3" x14ac:dyDescent="0.25">
      <c r="A4508">
        <v>156826</v>
      </c>
      <c r="B4508" t="s">
        <v>12581</v>
      </c>
      <c r="C4508" s="47" t="s">
        <v>12582</v>
      </c>
    </row>
    <row r="4509" spans="1:3" x14ac:dyDescent="0.25">
      <c r="A4509">
        <v>156827</v>
      </c>
      <c r="B4509" t="s">
        <v>12583</v>
      </c>
      <c r="C4509" s="47" t="s">
        <v>12584</v>
      </c>
    </row>
    <row r="4510" spans="1:3" x14ac:dyDescent="0.25">
      <c r="A4510">
        <v>156828</v>
      </c>
      <c r="B4510" t="s">
        <v>1386</v>
      </c>
      <c r="C4510" s="47" t="s">
        <v>12585</v>
      </c>
    </row>
    <row r="4511" spans="1:3" x14ac:dyDescent="0.25">
      <c r="A4511">
        <v>156829</v>
      </c>
      <c r="B4511" t="s">
        <v>12586</v>
      </c>
      <c r="C4511" s="47" t="s">
        <v>12587</v>
      </c>
    </row>
    <row r="4512" spans="1:3" x14ac:dyDescent="0.25">
      <c r="A4512">
        <v>156830</v>
      </c>
      <c r="B4512" t="s">
        <v>12588</v>
      </c>
      <c r="C4512" s="47" t="s">
        <v>12589</v>
      </c>
    </row>
    <row r="4513" spans="1:3" x14ac:dyDescent="0.25">
      <c r="A4513">
        <v>156831</v>
      </c>
      <c r="B4513" t="s">
        <v>12590</v>
      </c>
      <c r="C4513" s="47" t="s">
        <v>12591</v>
      </c>
    </row>
    <row r="4514" spans="1:3" x14ac:dyDescent="0.25">
      <c r="A4514">
        <v>156832</v>
      </c>
      <c r="B4514" t="s">
        <v>12592</v>
      </c>
      <c r="C4514" s="47" t="s">
        <v>12593</v>
      </c>
    </row>
    <row r="4515" spans="1:3" x14ac:dyDescent="0.25">
      <c r="A4515">
        <v>156833</v>
      </c>
      <c r="B4515" t="s">
        <v>12594</v>
      </c>
      <c r="C4515" s="47" t="s">
        <v>12595</v>
      </c>
    </row>
    <row r="4516" spans="1:3" x14ac:dyDescent="0.25">
      <c r="A4516">
        <v>156834</v>
      </c>
      <c r="B4516" t="s">
        <v>12596</v>
      </c>
      <c r="C4516" s="47" t="s">
        <v>12597</v>
      </c>
    </row>
    <row r="4517" spans="1:3" x14ac:dyDescent="0.25">
      <c r="A4517">
        <v>156835</v>
      </c>
      <c r="B4517" t="s">
        <v>12598</v>
      </c>
      <c r="C4517" s="47" t="s">
        <v>12599</v>
      </c>
    </row>
    <row r="4518" spans="1:3" x14ac:dyDescent="0.25">
      <c r="A4518">
        <v>156836</v>
      </c>
      <c r="B4518" t="s">
        <v>12600</v>
      </c>
      <c r="C4518" s="47" t="s">
        <v>12601</v>
      </c>
    </row>
    <row r="4519" spans="1:3" x14ac:dyDescent="0.25">
      <c r="A4519">
        <v>156837</v>
      </c>
      <c r="B4519" t="s">
        <v>12602</v>
      </c>
      <c r="C4519" s="47" t="s">
        <v>12603</v>
      </c>
    </row>
    <row r="4520" spans="1:3" x14ac:dyDescent="0.25">
      <c r="A4520">
        <v>156838</v>
      </c>
      <c r="B4520" t="s">
        <v>12604</v>
      </c>
      <c r="C4520" s="47" t="s">
        <v>12605</v>
      </c>
    </row>
    <row r="4521" spans="1:3" x14ac:dyDescent="0.25">
      <c r="A4521">
        <v>156839</v>
      </c>
      <c r="B4521" t="s">
        <v>12606</v>
      </c>
      <c r="C4521" s="47" t="s">
        <v>12607</v>
      </c>
    </row>
    <row r="4522" spans="1:3" x14ac:dyDescent="0.25">
      <c r="A4522">
        <v>156840</v>
      </c>
      <c r="B4522" t="s">
        <v>750</v>
      </c>
      <c r="C4522" s="47" t="s">
        <v>12608</v>
      </c>
    </row>
    <row r="4523" spans="1:3" x14ac:dyDescent="0.25">
      <c r="A4523">
        <v>156841</v>
      </c>
      <c r="B4523" t="s">
        <v>12609</v>
      </c>
      <c r="C4523" s="47" t="s">
        <v>12610</v>
      </c>
    </row>
    <row r="4524" spans="1:3" x14ac:dyDescent="0.25">
      <c r="A4524">
        <v>156842</v>
      </c>
      <c r="B4524" t="s">
        <v>12611</v>
      </c>
      <c r="C4524" s="47" t="s">
        <v>12612</v>
      </c>
    </row>
    <row r="4525" spans="1:3" x14ac:dyDescent="0.25">
      <c r="A4525">
        <v>156843</v>
      </c>
      <c r="B4525" t="s">
        <v>12613</v>
      </c>
      <c r="C4525" s="47" t="s">
        <v>12614</v>
      </c>
    </row>
    <row r="4526" spans="1:3" x14ac:dyDescent="0.25">
      <c r="A4526">
        <v>156844</v>
      </c>
      <c r="B4526" t="s">
        <v>12615</v>
      </c>
      <c r="C4526" s="47" t="s">
        <v>12616</v>
      </c>
    </row>
    <row r="4527" spans="1:3" x14ac:dyDescent="0.25">
      <c r="A4527">
        <v>156845</v>
      </c>
      <c r="B4527" t="s">
        <v>12617</v>
      </c>
      <c r="C4527" s="47" t="s">
        <v>12618</v>
      </c>
    </row>
    <row r="4528" spans="1:3" x14ac:dyDescent="0.25">
      <c r="A4528">
        <v>156846</v>
      </c>
      <c r="B4528" t="s">
        <v>12619</v>
      </c>
      <c r="C4528" s="47" t="s">
        <v>12620</v>
      </c>
    </row>
    <row r="4529" spans="1:3" x14ac:dyDescent="0.25">
      <c r="A4529">
        <v>156847</v>
      </c>
      <c r="B4529" t="s">
        <v>12621</v>
      </c>
      <c r="C4529" s="47" t="s">
        <v>12622</v>
      </c>
    </row>
    <row r="4530" spans="1:3" x14ac:dyDescent="0.25">
      <c r="A4530">
        <v>156848</v>
      </c>
      <c r="B4530" t="s">
        <v>12623</v>
      </c>
      <c r="C4530" s="47" t="s">
        <v>12624</v>
      </c>
    </row>
    <row r="4531" spans="1:3" x14ac:dyDescent="0.25">
      <c r="A4531">
        <v>156849</v>
      </c>
      <c r="B4531" t="s">
        <v>12625</v>
      </c>
      <c r="C4531" s="47" t="s">
        <v>12626</v>
      </c>
    </row>
    <row r="4532" spans="1:3" x14ac:dyDescent="0.25">
      <c r="A4532">
        <v>156850</v>
      </c>
      <c r="B4532" t="s">
        <v>12627</v>
      </c>
      <c r="C4532" s="47" t="s">
        <v>12628</v>
      </c>
    </row>
    <row r="4533" spans="1:3" x14ac:dyDescent="0.25">
      <c r="A4533">
        <v>156851</v>
      </c>
      <c r="B4533" t="s">
        <v>12629</v>
      </c>
      <c r="C4533" s="47" t="s">
        <v>12630</v>
      </c>
    </row>
    <row r="4534" spans="1:3" x14ac:dyDescent="0.25">
      <c r="A4534">
        <v>156852</v>
      </c>
      <c r="B4534" t="s">
        <v>12631</v>
      </c>
      <c r="C4534" s="47" t="s">
        <v>12632</v>
      </c>
    </row>
    <row r="4535" spans="1:3" x14ac:dyDescent="0.25">
      <c r="A4535">
        <v>156853</v>
      </c>
      <c r="B4535" t="s">
        <v>12633</v>
      </c>
      <c r="C4535" s="47" t="s">
        <v>12634</v>
      </c>
    </row>
    <row r="4536" spans="1:3" x14ac:dyDescent="0.25">
      <c r="A4536">
        <v>156854</v>
      </c>
      <c r="B4536" t="s">
        <v>820</v>
      </c>
      <c r="C4536" s="47" t="s">
        <v>12635</v>
      </c>
    </row>
    <row r="4537" spans="1:3" x14ac:dyDescent="0.25">
      <c r="A4537">
        <v>156855</v>
      </c>
      <c r="B4537" t="s">
        <v>12636</v>
      </c>
      <c r="C4537" s="47" t="s">
        <v>12637</v>
      </c>
    </row>
    <row r="4538" spans="1:3" x14ac:dyDescent="0.25">
      <c r="A4538">
        <v>156856</v>
      </c>
      <c r="B4538" t="s">
        <v>12638</v>
      </c>
      <c r="C4538" s="47" t="s">
        <v>12639</v>
      </c>
    </row>
    <row r="4539" spans="1:3" x14ac:dyDescent="0.25">
      <c r="A4539">
        <v>156857</v>
      </c>
      <c r="B4539" t="s">
        <v>12640</v>
      </c>
      <c r="C4539" s="47" t="s">
        <v>12641</v>
      </c>
    </row>
    <row r="4540" spans="1:3" x14ac:dyDescent="0.25">
      <c r="A4540">
        <v>156858</v>
      </c>
      <c r="B4540" t="s">
        <v>12642</v>
      </c>
      <c r="C4540" s="47" t="s">
        <v>12643</v>
      </c>
    </row>
    <row r="4541" spans="1:3" x14ac:dyDescent="0.25">
      <c r="A4541">
        <v>156859</v>
      </c>
      <c r="B4541" t="s">
        <v>12644</v>
      </c>
      <c r="C4541" s="47" t="s">
        <v>12645</v>
      </c>
    </row>
    <row r="4542" spans="1:3" x14ac:dyDescent="0.25">
      <c r="A4542">
        <v>156860</v>
      </c>
      <c r="B4542" t="s">
        <v>795</v>
      </c>
      <c r="C4542" s="47" t="s">
        <v>12646</v>
      </c>
    </row>
    <row r="4543" spans="1:3" x14ac:dyDescent="0.25">
      <c r="A4543">
        <v>156861</v>
      </c>
      <c r="B4543" t="s">
        <v>12647</v>
      </c>
      <c r="C4543" s="47" t="s">
        <v>12648</v>
      </c>
    </row>
    <row r="4544" spans="1:3" x14ac:dyDescent="0.25">
      <c r="A4544">
        <v>156862</v>
      </c>
      <c r="B4544" t="s">
        <v>12649</v>
      </c>
      <c r="C4544" s="47" t="s">
        <v>12650</v>
      </c>
    </row>
    <row r="4545" spans="1:3" x14ac:dyDescent="0.25">
      <c r="A4545">
        <v>156863</v>
      </c>
      <c r="B4545" t="s">
        <v>12651</v>
      </c>
      <c r="C4545" s="47" t="s">
        <v>12652</v>
      </c>
    </row>
    <row r="4546" spans="1:3" x14ac:dyDescent="0.25">
      <c r="A4546">
        <v>156864</v>
      </c>
      <c r="B4546" t="s">
        <v>977</v>
      </c>
      <c r="C4546" s="47" t="s">
        <v>12653</v>
      </c>
    </row>
    <row r="4547" spans="1:3" x14ac:dyDescent="0.25">
      <c r="A4547">
        <v>156865</v>
      </c>
      <c r="B4547" t="s">
        <v>647</v>
      </c>
      <c r="C4547" s="47" t="s">
        <v>12654</v>
      </c>
    </row>
    <row r="4548" spans="1:3" x14ac:dyDescent="0.25">
      <c r="A4548">
        <v>156866</v>
      </c>
      <c r="B4548" t="s">
        <v>12655</v>
      </c>
      <c r="C4548" s="47" t="s">
        <v>12656</v>
      </c>
    </row>
    <row r="4549" spans="1:3" x14ac:dyDescent="0.25">
      <c r="A4549">
        <v>156867</v>
      </c>
      <c r="B4549" t="s">
        <v>12657</v>
      </c>
      <c r="C4549" s="47" t="s">
        <v>12658</v>
      </c>
    </row>
    <row r="4550" spans="1:3" x14ac:dyDescent="0.25">
      <c r="A4550">
        <v>156868</v>
      </c>
      <c r="B4550" t="s">
        <v>12659</v>
      </c>
      <c r="C4550" s="47" t="s">
        <v>12660</v>
      </c>
    </row>
    <row r="4551" spans="1:3" x14ac:dyDescent="0.25">
      <c r="A4551">
        <v>156869</v>
      </c>
      <c r="B4551" t="s">
        <v>12661</v>
      </c>
      <c r="C4551" s="47" t="s">
        <v>12662</v>
      </c>
    </row>
    <row r="4552" spans="1:3" x14ac:dyDescent="0.25">
      <c r="A4552">
        <v>156870</v>
      </c>
      <c r="B4552" t="s">
        <v>12663</v>
      </c>
      <c r="C4552" s="47" t="s">
        <v>12664</v>
      </c>
    </row>
    <row r="4553" spans="1:3" x14ac:dyDescent="0.25">
      <c r="A4553">
        <v>156871</v>
      </c>
      <c r="B4553" t="s">
        <v>12665</v>
      </c>
      <c r="C4553" s="47" t="s">
        <v>12666</v>
      </c>
    </row>
    <row r="4554" spans="1:3" x14ac:dyDescent="0.25">
      <c r="A4554">
        <v>156872</v>
      </c>
      <c r="B4554" t="s">
        <v>12667</v>
      </c>
      <c r="C4554" s="47" t="s">
        <v>12668</v>
      </c>
    </row>
    <row r="4555" spans="1:3" x14ac:dyDescent="0.25">
      <c r="A4555">
        <v>156873</v>
      </c>
      <c r="B4555" t="s">
        <v>12669</v>
      </c>
      <c r="C4555" s="47" t="s">
        <v>12670</v>
      </c>
    </row>
    <row r="4556" spans="1:3" x14ac:dyDescent="0.25">
      <c r="A4556">
        <v>156874</v>
      </c>
      <c r="B4556" t="s">
        <v>12671</v>
      </c>
      <c r="C4556" s="47" t="s">
        <v>12672</v>
      </c>
    </row>
    <row r="4557" spans="1:3" x14ac:dyDescent="0.25">
      <c r="A4557">
        <v>156875</v>
      </c>
      <c r="B4557" t="s">
        <v>12673</v>
      </c>
      <c r="C4557" s="47" t="s">
        <v>12674</v>
      </c>
    </row>
    <row r="4558" spans="1:3" x14ac:dyDescent="0.25">
      <c r="A4558">
        <v>156876</v>
      </c>
      <c r="B4558" t="s">
        <v>12675</v>
      </c>
      <c r="C4558" s="47" t="s">
        <v>12676</v>
      </c>
    </row>
    <row r="4559" spans="1:3" x14ac:dyDescent="0.25">
      <c r="A4559">
        <v>156877</v>
      </c>
      <c r="B4559" t="s">
        <v>1345</v>
      </c>
      <c r="C4559" s="47" t="s">
        <v>12677</v>
      </c>
    </row>
    <row r="4560" spans="1:3" x14ac:dyDescent="0.25">
      <c r="A4560">
        <v>156878</v>
      </c>
      <c r="B4560" t="s">
        <v>12678</v>
      </c>
      <c r="C4560" s="47" t="s">
        <v>12679</v>
      </c>
    </row>
    <row r="4561" spans="1:3" x14ac:dyDescent="0.25">
      <c r="A4561">
        <v>156879</v>
      </c>
      <c r="B4561" t="s">
        <v>12680</v>
      </c>
      <c r="C4561" s="47" t="s">
        <v>12681</v>
      </c>
    </row>
    <row r="4562" spans="1:3" x14ac:dyDescent="0.25">
      <c r="A4562">
        <v>156880</v>
      </c>
      <c r="B4562" t="s">
        <v>12682</v>
      </c>
      <c r="C4562" s="47" t="s">
        <v>12683</v>
      </c>
    </row>
    <row r="4563" spans="1:3" x14ac:dyDescent="0.25">
      <c r="A4563">
        <v>156881</v>
      </c>
      <c r="B4563" t="s">
        <v>12684</v>
      </c>
      <c r="C4563" s="47" t="s">
        <v>12685</v>
      </c>
    </row>
    <row r="4564" spans="1:3" x14ac:dyDescent="0.25">
      <c r="A4564">
        <v>156882</v>
      </c>
      <c r="B4564" t="s">
        <v>12686</v>
      </c>
      <c r="C4564" s="47" t="s">
        <v>12687</v>
      </c>
    </row>
    <row r="4565" spans="1:3" x14ac:dyDescent="0.25">
      <c r="A4565">
        <v>156883</v>
      </c>
      <c r="B4565" t="s">
        <v>12688</v>
      </c>
      <c r="C4565" s="47" t="s">
        <v>12689</v>
      </c>
    </row>
    <row r="4566" spans="1:3" x14ac:dyDescent="0.25">
      <c r="A4566">
        <v>156884</v>
      </c>
      <c r="B4566" t="s">
        <v>12690</v>
      </c>
      <c r="C4566" s="47" t="s">
        <v>7514</v>
      </c>
    </row>
    <row r="4567" spans="1:3" x14ac:dyDescent="0.25">
      <c r="A4567">
        <v>156885</v>
      </c>
      <c r="B4567" t="s">
        <v>12691</v>
      </c>
      <c r="C4567" s="47" t="s">
        <v>12692</v>
      </c>
    </row>
    <row r="4568" spans="1:3" x14ac:dyDescent="0.25">
      <c r="A4568">
        <v>156886</v>
      </c>
      <c r="B4568" t="s">
        <v>12693</v>
      </c>
      <c r="C4568" s="47" t="s">
        <v>12694</v>
      </c>
    </row>
    <row r="4569" spans="1:3" x14ac:dyDescent="0.25">
      <c r="A4569">
        <v>156887</v>
      </c>
      <c r="B4569" t="s">
        <v>12695</v>
      </c>
      <c r="C4569" s="47" t="s">
        <v>12696</v>
      </c>
    </row>
    <row r="4570" spans="1:3" x14ac:dyDescent="0.25">
      <c r="A4570">
        <v>156888</v>
      </c>
      <c r="B4570" t="s">
        <v>12697</v>
      </c>
      <c r="C4570" s="47" t="s">
        <v>12698</v>
      </c>
    </row>
    <row r="4571" spans="1:3" x14ac:dyDescent="0.25">
      <c r="A4571">
        <v>156889</v>
      </c>
      <c r="B4571" t="s">
        <v>746</v>
      </c>
      <c r="C4571" s="47" t="s">
        <v>12699</v>
      </c>
    </row>
    <row r="4572" spans="1:3" x14ac:dyDescent="0.25">
      <c r="A4572">
        <v>156890</v>
      </c>
      <c r="B4572" t="s">
        <v>1525</v>
      </c>
      <c r="C4572" s="47" t="s">
        <v>12700</v>
      </c>
    </row>
    <row r="4573" spans="1:3" x14ac:dyDescent="0.25">
      <c r="A4573">
        <v>156891</v>
      </c>
      <c r="B4573" t="s">
        <v>12701</v>
      </c>
      <c r="C4573" s="47" t="s">
        <v>12702</v>
      </c>
    </row>
    <row r="4574" spans="1:3" x14ac:dyDescent="0.25">
      <c r="A4574">
        <v>156892</v>
      </c>
      <c r="B4574" t="s">
        <v>12703</v>
      </c>
      <c r="C4574" s="47" t="s">
        <v>12704</v>
      </c>
    </row>
    <row r="4575" spans="1:3" x14ac:dyDescent="0.25">
      <c r="A4575">
        <v>156893</v>
      </c>
      <c r="B4575" t="s">
        <v>12705</v>
      </c>
      <c r="C4575" s="47" t="s">
        <v>12706</v>
      </c>
    </row>
    <row r="4576" spans="1:3" x14ac:dyDescent="0.25">
      <c r="A4576">
        <v>156894</v>
      </c>
      <c r="B4576" t="s">
        <v>12707</v>
      </c>
      <c r="C4576" s="47" t="s">
        <v>12708</v>
      </c>
    </row>
    <row r="4577" spans="1:3" x14ac:dyDescent="0.25">
      <c r="A4577">
        <v>156895</v>
      </c>
      <c r="B4577" t="s">
        <v>12709</v>
      </c>
      <c r="C4577" s="47" t="s">
        <v>12710</v>
      </c>
    </row>
    <row r="4578" spans="1:3" x14ac:dyDescent="0.25">
      <c r="A4578">
        <v>156896</v>
      </c>
      <c r="B4578" t="s">
        <v>12711</v>
      </c>
      <c r="C4578" s="47" t="s">
        <v>12712</v>
      </c>
    </row>
    <row r="4579" spans="1:3" x14ac:dyDescent="0.25">
      <c r="A4579">
        <v>156897</v>
      </c>
      <c r="B4579" t="s">
        <v>12713</v>
      </c>
      <c r="C4579" s="47" t="s">
        <v>12714</v>
      </c>
    </row>
    <row r="4580" spans="1:3" x14ac:dyDescent="0.25">
      <c r="A4580">
        <v>156898</v>
      </c>
      <c r="B4580" t="s">
        <v>1607</v>
      </c>
      <c r="C4580" s="47" t="s">
        <v>12715</v>
      </c>
    </row>
    <row r="4581" spans="1:3" x14ac:dyDescent="0.25">
      <c r="A4581">
        <v>156899</v>
      </c>
      <c r="B4581" t="s">
        <v>12716</v>
      </c>
      <c r="C4581" s="47" t="s">
        <v>12717</v>
      </c>
    </row>
    <row r="4582" spans="1:3" x14ac:dyDescent="0.25">
      <c r="A4582">
        <v>156900</v>
      </c>
      <c r="B4582" t="s">
        <v>1164</v>
      </c>
      <c r="C4582" s="47" t="s">
        <v>4984</v>
      </c>
    </row>
    <row r="4583" spans="1:3" x14ac:dyDescent="0.25">
      <c r="A4583">
        <v>156901</v>
      </c>
      <c r="B4583" t="s">
        <v>12718</v>
      </c>
      <c r="C4583" s="47" t="s">
        <v>12719</v>
      </c>
    </row>
    <row r="4584" spans="1:3" x14ac:dyDescent="0.25">
      <c r="A4584">
        <v>156902</v>
      </c>
      <c r="B4584" t="s">
        <v>12720</v>
      </c>
      <c r="C4584" s="47" t="s">
        <v>12721</v>
      </c>
    </row>
    <row r="4585" spans="1:3" x14ac:dyDescent="0.25">
      <c r="A4585">
        <v>156903</v>
      </c>
      <c r="B4585" t="s">
        <v>12722</v>
      </c>
      <c r="C4585" s="47" t="s">
        <v>12723</v>
      </c>
    </row>
    <row r="4586" spans="1:3" x14ac:dyDescent="0.25">
      <c r="A4586">
        <v>156904</v>
      </c>
      <c r="B4586" t="s">
        <v>12724</v>
      </c>
      <c r="C4586" s="47" t="s">
        <v>12725</v>
      </c>
    </row>
    <row r="4587" spans="1:3" x14ac:dyDescent="0.25">
      <c r="A4587">
        <v>156905</v>
      </c>
      <c r="B4587" t="s">
        <v>12726</v>
      </c>
      <c r="C4587" s="47" t="s">
        <v>12727</v>
      </c>
    </row>
    <row r="4588" spans="1:3" x14ac:dyDescent="0.25">
      <c r="A4588">
        <v>156906</v>
      </c>
      <c r="B4588" t="s">
        <v>12728</v>
      </c>
      <c r="C4588" s="47" t="s">
        <v>12729</v>
      </c>
    </row>
    <row r="4589" spans="1:3" x14ac:dyDescent="0.25">
      <c r="A4589">
        <v>156907</v>
      </c>
      <c r="B4589" t="s">
        <v>12730</v>
      </c>
      <c r="C4589" s="47" t="s">
        <v>12731</v>
      </c>
    </row>
    <row r="4590" spans="1:3" x14ac:dyDescent="0.25">
      <c r="A4590">
        <v>156908</v>
      </c>
      <c r="B4590" t="s">
        <v>12732</v>
      </c>
      <c r="C4590" s="47" t="s">
        <v>12733</v>
      </c>
    </row>
    <row r="4591" spans="1:3" x14ac:dyDescent="0.25">
      <c r="A4591">
        <v>156909</v>
      </c>
      <c r="B4591" t="s">
        <v>12734</v>
      </c>
      <c r="C4591" s="47" t="s">
        <v>12735</v>
      </c>
    </row>
    <row r="4592" spans="1:3" x14ac:dyDescent="0.25">
      <c r="A4592">
        <v>156910</v>
      </c>
      <c r="B4592" t="s">
        <v>12736</v>
      </c>
      <c r="C4592" s="47" t="s">
        <v>12737</v>
      </c>
    </row>
    <row r="4593" spans="1:3" x14ac:dyDescent="0.25">
      <c r="A4593">
        <v>156911</v>
      </c>
      <c r="B4593" t="s">
        <v>12738</v>
      </c>
      <c r="C4593" s="47" t="s">
        <v>12739</v>
      </c>
    </row>
    <row r="4594" spans="1:3" x14ac:dyDescent="0.25">
      <c r="A4594">
        <v>156912</v>
      </c>
      <c r="B4594" t="s">
        <v>12740</v>
      </c>
      <c r="C4594" s="47" t="s">
        <v>12741</v>
      </c>
    </row>
    <row r="4595" spans="1:3" x14ac:dyDescent="0.25">
      <c r="A4595">
        <v>156913</v>
      </c>
      <c r="B4595" t="s">
        <v>12742</v>
      </c>
      <c r="C4595" s="47" t="s">
        <v>12743</v>
      </c>
    </row>
    <row r="4596" spans="1:3" x14ac:dyDescent="0.25">
      <c r="A4596">
        <v>156914</v>
      </c>
      <c r="B4596" t="s">
        <v>12744</v>
      </c>
      <c r="C4596" s="47" t="s">
        <v>12745</v>
      </c>
    </row>
    <row r="4597" spans="1:3" x14ac:dyDescent="0.25">
      <c r="A4597">
        <v>156915</v>
      </c>
      <c r="B4597" t="s">
        <v>12746</v>
      </c>
      <c r="C4597" s="47" t="s">
        <v>12747</v>
      </c>
    </row>
    <row r="4598" spans="1:3" x14ac:dyDescent="0.25">
      <c r="A4598">
        <v>156916</v>
      </c>
      <c r="B4598" t="s">
        <v>12748</v>
      </c>
      <c r="C4598" s="47" t="s">
        <v>12749</v>
      </c>
    </row>
    <row r="4599" spans="1:3" x14ac:dyDescent="0.25">
      <c r="A4599">
        <v>156917</v>
      </c>
      <c r="B4599" t="s">
        <v>12750</v>
      </c>
      <c r="C4599" s="47" t="s">
        <v>12751</v>
      </c>
    </row>
    <row r="4600" spans="1:3" x14ac:dyDescent="0.25">
      <c r="A4600">
        <v>156918</v>
      </c>
      <c r="B4600" t="s">
        <v>12752</v>
      </c>
      <c r="C4600" s="47" t="s">
        <v>12753</v>
      </c>
    </row>
    <row r="4601" spans="1:3" x14ac:dyDescent="0.25">
      <c r="A4601">
        <v>156919</v>
      </c>
      <c r="B4601" t="s">
        <v>12754</v>
      </c>
      <c r="C4601" s="47" t="s">
        <v>12755</v>
      </c>
    </row>
    <row r="4602" spans="1:3" x14ac:dyDescent="0.25">
      <c r="A4602">
        <v>156920</v>
      </c>
      <c r="B4602" t="s">
        <v>12756</v>
      </c>
      <c r="C4602" s="47" t="s">
        <v>12757</v>
      </c>
    </row>
    <row r="4603" spans="1:3" x14ac:dyDescent="0.25">
      <c r="A4603">
        <v>156921</v>
      </c>
      <c r="B4603" t="s">
        <v>12758</v>
      </c>
      <c r="C4603" s="47" t="s">
        <v>12759</v>
      </c>
    </row>
    <row r="4604" spans="1:3" x14ac:dyDescent="0.25">
      <c r="A4604">
        <v>156922</v>
      </c>
      <c r="B4604" t="s">
        <v>12760</v>
      </c>
      <c r="C4604" s="47" t="s">
        <v>12761</v>
      </c>
    </row>
    <row r="4605" spans="1:3" x14ac:dyDescent="0.25">
      <c r="A4605">
        <v>156923</v>
      </c>
      <c r="B4605" t="s">
        <v>12762</v>
      </c>
      <c r="C4605" s="47" t="s">
        <v>12763</v>
      </c>
    </row>
    <row r="4606" spans="1:3" x14ac:dyDescent="0.25">
      <c r="A4606">
        <v>156924</v>
      </c>
      <c r="B4606" t="s">
        <v>12764</v>
      </c>
      <c r="C4606" s="47" t="s">
        <v>12765</v>
      </c>
    </row>
    <row r="4607" spans="1:3" x14ac:dyDescent="0.25">
      <c r="A4607">
        <v>156925</v>
      </c>
      <c r="B4607" t="s">
        <v>12766</v>
      </c>
      <c r="C4607" s="47" t="s">
        <v>12767</v>
      </c>
    </row>
    <row r="4608" spans="1:3" x14ac:dyDescent="0.25">
      <c r="A4608">
        <v>156926</v>
      </c>
      <c r="B4608" t="s">
        <v>12768</v>
      </c>
      <c r="C4608" s="47" t="s">
        <v>12769</v>
      </c>
    </row>
    <row r="4609" spans="1:3" x14ac:dyDescent="0.25">
      <c r="A4609">
        <v>156927</v>
      </c>
      <c r="B4609" t="s">
        <v>12770</v>
      </c>
      <c r="C4609" s="47" t="s">
        <v>12771</v>
      </c>
    </row>
    <row r="4610" spans="1:3" x14ac:dyDescent="0.25">
      <c r="A4610">
        <v>156928</v>
      </c>
      <c r="B4610" t="s">
        <v>12772</v>
      </c>
      <c r="C4610" s="47" t="s">
        <v>12773</v>
      </c>
    </row>
    <row r="4611" spans="1:3" x14ac:dyDescent="0.25">
      <c r="A4611">
        <v>156929</v>
      </c>
      <c r="B4611" t="s">
        <v>12774</v>
      </c>
      <c r="C4611" s="47" t="s">
        <v>12775</v>
      </c>
    </row>
    <row r="4612" spans="1:3" x14ac:dyDescent="0.25">
      <c r="A4612">
        <v>156930</v>
      </c>
      <c r="B4612" t="s">
        <v>12776</v>
      </c>
      <c r="C4612" s="47" t="s">
        <v>12777</v>
      </c>
    </row>
    <row r="4613" spans="1:3" x14ac:dyDescent="0.25">
      <c r="A4613">
        <v>156931</v>
      </c>
      <c r="B4613" t="s">
        <v>12778</v>
      </c>
      <c r="C4613" s="47" t="s">
        <v>12779</v>
      </c>
    </row>
    <row r="4614" spans="1:3" x14ac:dyDescent="0.25">
      <c r="A4614">
        <v>156932</v>
      </c>
      <c r="B4614" t="s">
        <v>12780</v>
      </c>
      <c r="C4614" s="47" t="s">
        <v>12781</v>
      </c>
    </row>
    <row r="4615" spans="1:3" x14ac:dyDescent="0.25">
      <c r="A4615">
        <v>156933</v>
      </c>
      <c r="B4615" t="s">
        <v>1229</v>
      </c>
      <c r="C4615" s="47" t="s">
        <v>12782</v>
      </c>
    </row>
    <row r="4616" spans="1:3" x14ac:dyDescent="0.25">
      <c r="A4616">
        <v>156934</v>
      </c>
      <c r="B4616" t="s">
        <v>12783</v>
      </c>
      <c r="C4616" s="47" t="s">
        <v>12784</v>
      </c>
    </row>
    <row r="4617" spans="1:3" x14ac:dyDescent="0.25">
      <c r="A4617">
        <v>156935</v>
      </c>
      <c r="B4617" t="s">
        <v>12785</v>
      </c>
      <c r="C4617" s="47" t="s">
        <v>12786</v>
      </c>
    </row>
    <row r="4618" spans="1:3" x14ac:dyDescent="0.25">
      <c r="A4618">
        <v>156936</v>
      </c>
      <c r="B4618" t="s">
        <v>12787</v>
      </c>
      <c r="C4618" s="47" t="s">
        <v>12788</v>
      </c>
    </row>
    <row r="4619" spans="1:3" x14ac:dyDescent="0.25">
      <c r="A4619">
        <v>156937</v>
      </c>
      <c r="B4619" t="s">
        <v>12789</v>
      </c>
      <c r="C4619" s="47" t="s">
        <v>12790</v>
      </c>
    </row>
    <row r="4620" spans="1:3" x14ac:dyDescent="0.25">
      <c r="A4620">
        <v>156938</v>
      </c>
      <c r="B4620" t="s">
        <v>12791</v>
      </c>
      <c r="C4620" s="47" t="s">
        <v>12792</v>
      </c>
    </row>
    <row r="4621" spans="1:3" x14ac:dyDescent="0.25">
      <c r="A4621">
        <v>156939</v>
      </c>
      <c r="B4621" t="s">
        <v>12793</v>
      </c>
      <c r="C4621" s="47" t="s">
        <v>12794</v>
      </c>
    </row>
    <row r="4622" spans="1:3" x14ac:dyDescent="0.25">
      <c r="A4622">
        <v>156940</v>
      </c>
      <c r="B4622" t="s">
        <v>12795</v>
      </c>
      <c r="C4622" s="47" t="s">
        <v>12796</v>
      </c>
    </row>
    <row r="4623" spans="1:3" x14ac:dyDescent="0.25">
      <c r="A4623">
        <v>156941</v>
      </c>
      <c r="B4623" t="s">
        <v>12797</v>
      </c>
      <c r="C4623" s="47" t="s">
        <v>12798</v>
      </c>
    </row>
    <row r="4624" spans="1:3" x14ac:dyDescent="0.25">
      <c r="A4624">
        <v>156942</v>
      </c>
      <c r="B4624" t="s">
        <v>12799</v>
      </c>
      <c r="C4624" s="47" t="s">
        <v>12800</v>
      </c>
    </row>
    <row r="4625" spans="1:3" x14ac:dyDescent="0.25">
      <c r="A4625">
        <v>156943</v>
      </c>
      <c r="B4625" t="s">
        <v>12801</v>
      </c>
      <c r="C4625" s="47" t="s">
        <v>12802</v>
      </c>
    </row>
    <row r="4626" spans="1:3" x14ac:dyDescent="0.25">
      <c r="A4626">
        <v>156944</v>
      </c>
      <c r="B4626" t="s">
        <v>12803</v>
      </c>
      <c r="C4626" s="47" t="s">
        <v>12804</v>
      </c>
    </row>
    <row r="4627" spans="1:3" x14ac:dyDescent="0.25">
      <c r="A4627">
        <v>156945</v>
      </c>
      <c r="B4627" t="s">
        <v>12805</v>
      </c>
      <c r="C4627" s="47" t="s">
        <v>12806</v>
      </c>
    </row>
    <row r="4628" spans="1:3" x14ac:dyDescent="0.25">
      <c r="A4628">
        <v>156946</v>
      </c>
      <c r="B4628" t="s">
        <v>12807</v>
      </c>
      <c r="C4628" s="47" t="s">
        <v>12808</v>
      </c>
    </row>
    <row r="4629" spans="1:3" x14ac:dyDescent="0.25">
      <c r="A4629">
        <v>156947</v>
      </c>
      <c r="B4629" t="s">
        <v>12809</v>
      </c>
      <c r="C4629" s="47" t="s">
        <v>12810</v>
      </c>
    </row>
    <row r="4630" spans="1:3" x14ac:dyDescent="0.25">
      <c r="A4630">
        <v>156948</v>
      </c>
      <c r="B4630" t="s">
        <v>537</v>
      </c>
      <c r="C4630" s="47" t="s">
        <v>12811</v>
      </c>
    </row>
    <row r="4631" spans="1:3" x14ac:dyDescent="0.25">
      <c r="A4631">
        <v>156949</v>
      </c>
      <c r="B4631" t="s">
        <v>12812</v>
      </c>
      <c r="C4631" s="47" t="s">
        <v>12813</v>
      </c>
    </row>
    <row r="4632" spans="1:3" x14ac:dyDescent="0.25">
      <c r="A4632">
        <v>156950</v>
      </c>
      <c r="B4632" t="s">
        <v>12814</v>
      </c>
      <c r="C4632" s="47" t="s">
        <v>12815</v>
      </c>
    </row>
    <row r="4633" spans="1:3" x14ac:dyDescent="0.25">
      <c r="A4633">
        <v>156951</v>
      </c>
      <c r="B4633" t="s">
        <v>12816</v>
      </c>
      <c r="C4633" s="47" t="s">
        <v>12817</v>
      </c>
    </row>
    <row r="4634" spans="1:3" x14ac:dyDescent="0.25">
      <c r="A4634">
        <v>156952</v>
      </c>
      <c r="B4634" t="s">
        <v>12818</v>
      </c>
      <c r="C4634" s="47" t="s">
        <v>12819</v>
      </c>
    </row>
    <row r="4635" spans="1:3" x14ac:dyDescent="0.25">
      <c r="A4635">
        <v>156953</v>
      </c>
      <c r="B4635" t="s">
        <v>12820</v>
      </c>
      <c r="C4635" s="47" t="s">
        <v>12821</v>
      </c>
    </row>
    <row r="4636" spans="1:3" x14ac:dyDescent="0.25">
      <c r="A4636">
        <v>156954</v>
      </c>
      <c r="B4636" t="s">
        <v>12822</v>
      </c>
      <c r="C4636" s="47" t="s">
        <v>12823</v>
      </c>
    </row>
    <row r="4637" spans="1:3" x14ac:dyDescent="0.25">
      <c r="A4637">
        <v>156955</v>
      </c>
      <c r="B4637" t="s">
        <v>12824</v>
      </c>
      <c r="C4637" s="47" t="s">
        <v>12825</v>
      </c>
    </row>
    <row r="4638" spans="1:3" x14ac:dyDescent="0.25">
      <c r="A4638">
        <v>156956</v>
      </c>
      <c r="B4638" t="s">
        <v>12826</v>
      </c>
      <c r="C4638" s="47" t="s">
        <v>12827</v>
      </c>
    </row>
    <row r="4639" spans="1:3" x14ac:dyDescent="0.25">
      <c r="A4639">
        <v>156957</v>
      </c>
      <c r="B4639" t="s">
        <v>12828</v>
      </c>
      <c r="C4639" s="47" t="s">
        <v>12829</v>
      </c>
    </row>
    <row r="4640" spans="1:3" x14ac:dyDescent="0.25">
      <c r="A4640">
        <v>156958</v>
      </c>
      <c r="B4640" t="s">
        <v>12830</v>
      </c>
      <c r="C4640" s="47" t="s">
        <v>12831</v>
      </c>
    </row>
    <row r="4641" spans="1:3" x14ac:dyDescent="0.25">
      <c r="A4641">
        <v>156959</v>
      </c>
      <c r="B4641" t="s">
        <v>12832</v>
      </c>
      <c r="C4641" s="47" t="s">
        <v>12833</v>
      </c>
    </row>
    <row r="4642" spans="1:3" x14ac:dyDescent="0.25">
      <c r="A4642">
        <v>156960</v>
      </c>
      <c r="B4642" t="s">
        <v>12834</v>
      </c>
      <c r="C4642" s="47" t="s">
        <v>12835</v>
      </c>
    </row>
    <row r="4643" spans="1:3" x14ac:dyDescent="0.25">
      <c r="A4643">
        <v>156961</v>
      </c>
      <c r="B4643" t="s">
        <v>12836</v>
      </c>
      <c r="C4643" s="47" t="s">
        <v>12837</v>
      </c>
    </row>
    <row r="4644" spans="1:3" x14ac:dyDescent="0.25">
      <c r="A4644">
        <v>156962</v>
      </c>
      <c r="B4644" t="s">
        <v>12838</v>
      </c>
      <c r="C4644" s="47" t="s">
        <v>12839</v>
      </c>
    </row>
    <row r="4645" spans="1:3" x14ac:dyDescent="0.25">
      <c r="A4645">
        <v>156963</v>
      </c>
      <c r="B4645" t="s">
        <v>12840</v>
      </c>
      <c r="C4645" s="47" t="s">
        <v>12841</v>
      </c>
    </row>
    <row r="4646" spans="1:3" x14ac:dyDescent="0.25">
      <c r="A4646">
        <v>156964</v>
      </c>
      <c r="B4646" t="s">
        <v>12842</v>
      </c>
      <c r="C4646" s="47" t="s">
        <v>12843</v>
      </c>
    </row>
    <row r="4647" spans="1:3" x14ac:dyDescent="0.25">
      <c r="A4647">
        <v>156965</v>
      </c>
      <c r="B4647" t="s">
        <v>12844</v>
      </c>
      <c r="C4647" s="47" t="s">
        <v>12845</v>
      </c>
    </row>
    <row r="4648" spans="1:3" x14ac:dyDescent="0.25">
      <c r="A4648">
        <v>156966</v>
      </c>
      <c r="B4648" t="s">
        <v>12846</v>
      </c>
      <c r="C4648" s="47" t="s">
        <v>12847</v>
      </c>
    </row>
    <row r="4649" spans="1:3" x14ac:dyDescent="0.25">
      <c r="A4649">
        <v>156967</v>
      </c>
      <c r="B4649" t="s">
        <v>12848</v>
      </c>
      <c r="C4649" s="47" t="s">
        <v>12849</v>
      </c>
    </row>
    <row r="4650" spans="1:3" x14ac:dyDescent="0.25">
      <c r="A4650">
        <v>156968</v>
      </c>
      <c r="B4650" t="s">
        <v>12850</v>
      </c>
      <c r="C4650" s="47" t="s">
        <v>12851</v>
      </c>
    </row>
    <row r="4651" spans="1:3" x14ac:dyDescent="0.25">
      <c r="A4651">
        <v>156969</v>
      </c>
      <c r="B4651" t="s">
        <v>72</v>
      </c>
      <c r="C4651" s="47" t="s">
        <v>12852</v>
      </c>
    </row>
    <row r="4652" spans="1:3" x14ac:dyDescent="0.25">
      <c r="A4652">
        <v>156970</v>
      </c>
      <c r="B4652" t="s">
        <v>12853</v>
      </c>
      <c r="C4652" s="47" t="s">
        <v>12854</v>
      </c>
    </row>
    <row r="4653" spans="1:3" x14ac:dyDescent="0.25">
      <c r="A4653">
        <v>156971</v>
      </c>
      <c r="B4653" t="s">
        <v>12855</v>
      </c>
      <c r="C4653" s="47" t="s">
        <v>12856</v>
      </c>
    </row>
    <row r="4654" spans="1:3" x14ac:dyDescent="0.25">
      <c r="A4654">
        <v>156972</v>
      </c>
      <c r="B4654" t="s">
        <v>12857</v>
      </c>
      <c r="C4654" s="47" t="s">
        <v>12858</v>
      </c>
    </row>
    <row r="4655" spans="1:3" x14ac:dyDescent="0.25">
      <c r="A4655">
        <v>156973</v>
      </c>
      <c r="B4655" t="s">
        <v>12859</v>
      </c>
      <c r="C4655" s="47" t="s">
        <v>12860</v>
      </c>
    </row>
    <row r="4656" spans="1:3" x14ac:dyDescent="0.25">
      <c r="A4656">
        <v>156974</v>
      </c>
      <c r="B4656" t="s">
        <v>12861</v>
      </c>
      <c r="C4656" s="47" t="s">
        <v>12862</v>
      </c>
    </row>
    <row r="4657" spans="1:3" x14ac:dyDescent="0.25">
      <c r="A4657">
        <v>156975</v>
      </c>
      <c r="B4657" t="s">
        <v>12863</v>
      </c>
      <c r="C4657" s="47" t="s">
        <v>12864</v>
      </c>
    </row>
    <row r="4658" spans="1:3" x14ac:dyDescent="0.25">
      <c r="A4658">
        <v>156976</v>
      </c>
      <c r="B4658" t="s">
        <v>12865</v>
      </c>
      <c r="C4658" s="47" t="s">
        <v>12866</v>
      </c>
    </row>
    <row r="4659" spans="1:3" x14ac:dyDescent="0.25">
      <c r="A4659">
        <v>156977</v>
      </c>
      <c r="B4659" t="s">
        <v>12867</v>
      </c>
      <c r="C4659" s="47" t="s">
        <v>12868</v>
      </c>
    </row>
    <row r="4660" spans="1:3" x14ac:dyDescent="0.25">
      <c r="A4660">
        <v>156978</v>
      </c>
      <c r="B4660" t="s">
        <v>12869</v>
      </c>
      <c r="C4660" s="47" t="s">
        <v>12870</v>
      </c>
    </row>
    <row r="4661" spans="1:3" x14ac:dyDescent="0.25">
      <c r="A4661">
        <v>156979</v>
      </c>
      <c r="B4661" t="s">
        <v>12871</v>
      </c>
      <c r="C4661" s="47" t="s">
        <v>12872</v>
      </c>
    </row>
    <row r="4662" spans="1:3" x14ac:dyDescent="0.25">
      <c r="A4662">
        <v>156980</v>
      </c>
      <c r="B4662" t="s">
        <v>12873</v>
      </c>
      <c r="C4662" s="47" t="s">
        <v>12874</v>
      </c>
    </row>
    <row r="4663" spans="1:3" x14ac:dyDescent="0.25">
      <c r="A4663">
        <v>156981</v>
      </c>
      <c r="B4663" t="s">
        <v>12875</v>
      </c>
      <c r="C4663" s="47" t="s">
        <v>12876</v>
      </c>
    </row>
    <row r="4664" spans="1:3" x14ac:dyDescent="0.25">
      <c r="A4664">
        <v>156982</v>
      </c>
      <c r="B4664" t="s">
        <v>12877</v>
      </c>
      <c r="C4664" s="47" t="s">
        <v>12878</v>
      </c>
    </row>
    <row r="4665" spans="1:3" x14ac:dyDescent="0.25">
      <c r="A4665">
        <v>156983</v>
      </c>
      <c r="B4665" t="s">
        <v>12879</v>
      </c>
      <c r="C4665" s="47" t="s">
        <v>12880</v>
      </c>
    </row>
    <row r="4666" spans="1:3" x14ac:dyDescent="0.25">
      <c r="A4666">
        <v>156984</v>
      </c>
      <c r="B4666" t="s">
        <v>12881</v>
      </c>
      <c r="C4666" s="47" t="s">
        <v>12882</v>
      </c>
    </row>
    <row r="4667" spans="1:3" x14ac:dyDescent="0.25">
      <c r="A4667">
        <v>156985</v>
      </c>
      <c r="B4667" t="s">
        <v>12883</v>
      </c>
      <c r="C4667" s="47" t="s">
        <v>12884</v>
      </c>
    </row>
    <row r="4668" spans="1:3" x14ac:dyDescent="0.25">
      <c r="A4668">
        <v>156986</v>
      </c>
      <c r="B4668" t="s">
        <v>12885</v>
      </c>
      <c r="C4668" s="47" t="s">
        <v>12886</v>
      </c>
    </row>
    <row r="4669" spans="1:3" x14ac:dyDescent="0.25">
      <c r="A4669">
        <v>156987</v>
      </c>
      <c r="B4669" t="s">
        <v>12887</v>
      </c>
      <c r="C4669" s="47" t="s">
        <v>12888</v>
      </c>
    </row>
    <row r="4670" spans="1:3" x14ac:dyDescent="0.25">
      <c r="A4670">
        <v>156988</v>
      </c>
      <c r="B4670" t="s">
        <v>12889</v>
      </c>
      <c r="C4670" s="47" t="s">
        <v>12890</v>
      </c>
    </row>
    <row r="4671" spans="1:3" x14ac:dyDescent="0.25">
      <c r="A4671">
        <v>156989</v>
      </c>
      <c r="B4671" t="s">
        <v>12891</v>
      </c>
      <c r="C4671" s="47" t="s">
        <v>12892</v>
      </c>
    </row>
    <row r="4672" spans="1:3" x14ac:dyDescent="0.25">
      <c r="A4672">
        <v>156990</v>
      </c>
      <c r="B4672" t="s">
        <v>12893</v>
      </c>
      <c r="C4672" s="47" t="s">
        <v>12894</v>
      </c>
    </row>
    <row r="4673" spans="1:3" x14ac:dyDescent="0.25">
      <c r="A4673">
        <v>156991</v>
      </c>
      <c r="B4673" t="s">
        <v>12895</v>
      </c>
      <c r="C4673" s="47" t="s">
        <v>12896</v>
      </c>
    </row>
    <row r="4674" spans="1:3" x14ac:dyDescent="0.25">
      <c r="A4674">
        <v>156992</v>
      </c>
      <c r="B4674" t="s">
        <v>12897</v>
      </c>
      <c r="C4674" s="47" t="s">
        <v>12898</v>
      </c>
    </row>
    <row r="4675" spans="1:3" x14ac:dyDescent="0.25">
      <c r="A4675">
        <v>156993</v>
      </c>
      <c r="B4675" t="s">
        <v>1498</v>
      </c>
      <c r="C4675" s="47" t="s">
        <v>12899</v>
      </c>
    </row>
    <row r="4676" spans="1:3" x14ac:dyDescent="0.25">
      <c r="A4676">
        <v>156994</v>
      </c>
      <c r="B4676" t="s">
        <v>12900</v>
      </c>
      <c r="C4676" s="47" t="s">
        <v>12901</v>
      </c>
    </row>
    <row r="4677" spans="1:3" x14ac:dyDescent="0.25">
      <c r="A4677">
        <v>156995</v>
      </c>
      <c r="B4677" t="s">
        <v>12902</v>
      </c>
      <c r="C4677" s="47" t="s">
        <v>12903</v>
      </c>
    </row>
    <row r="4678" spans="1:3" x14ac:dyDescent="0.25">
      <c r="A4678">
        <v>156996</v>
      </c>
      <c r="B4678" t="s">
        <v>12904</v>
      </c>
      <c r="C4678" s="47" t="s">
        <v>12905</v>
      </c>
    </row>
    <row r="4679" spans="1:3" x14ac:dyDescent="0.25">
      <c r="A4679">
        <v>156997</v>
      </c>
      <c r="B4679" t="s">
        <v>12906</v>
      </c>
      <c r="C4679" s="47" t="s">
        <v>12907</v>
      </c>
    </row>
    <row r="4680" spans="1:3" x14ac:dyDescent="0.25">
      <c r="A4680">
        <v>156998</v>
      </c>
      <c r="B4680" t="s">
        <v>12908</v>
      </c>
      <c r="C4680" s="47" t="s">
        <v>12909</v>
      </c>
    </row>
    <row r="4681" spans="1:3" x14ac:dyDescent="0.25">
      <c r="A4681">
        <v>156999</v>
      </c>
      <c r="B4681" t="s">
        <v>12910</v>
      </c>
      <c r="C4681" s="47" t="s">
        <v>12911</v>
      </c>
    </row>
    <row r="4682" spans="1:3" x14ac:dyDescent="0.25">
      <c r="A4682">
        <v>157000</v>
      </c>
      <c r="B4682" t="s">
        <v>12912</v>
      </c>
      <c r="C4682" s="47" t="s">
        <v>12913</v>
      </c>
    </row>
    <row r="4683" spans="1:3" x14ac:dyDescent="0.25">
      <c r="A4683">
        <v>157001</v>
      </c>
      <c r="B4683" t="s">
        <v>12914</v>
      </c>
      <c r="C4683" s="47" t="s">
        <v>12915</v>
      </c>
    </row>
    <row r="4684" spans="1:3" x14ac:dyDescent="0.25">
      <c r="A4684">
        <v>157002</v>
      </c>
      <c r="B4684" t="s">
        <v>12916</v>
      </c>
      <c r="C4684" s="47" t="s">
        <v>12917</v>
      </c>
    </row>
    <row r="4685" spans="1:3" x14ac:dyDescent="0.25">
      <c r="A4685">
        <v>157003</v>
      </c>
      <c r="B4685" t="s">
        <v>274</v>
      </c>
      <c r="C4685" s="47" t="s">
        <v>12918</v>
      </c>
    </row>
    <row r="4686" spans="1:3" x14ac:dyDescent="0.25">
      <c r="A4686">
        <v>157004</v>
      </c>
      <c r="B4686" t="s">
        <v>12919</v>
      </c>
      <c r="C4686" s="47" t="s">
        <v>12920</v>
      </c>
    </row>
    <row r="4687" spans="1:3" x14ac:dyDescent="0.25">
      <c r="A4687">
        <v>157005</v>
      </c>
      <c r="B4687" t="s">
        <v>12921</v>
      </c>
      <c r="C4687" s="47" t="s">
        <v>12922</v>
      </c>
    </row>
    <row r="4688" spans="1:3" x14ac:dyDescent="0.25">
      <c r="A4688">
        <v>157006</v>
      </c>
      <c r="B4688" t="s">
        <v>12923</v>
      </c>
      <c r="C4688" s="47" t="s">
        <v>12924</v>
      </c>
    </row>
    <row r="4689" spans="1:3" x14ac:dyDescent="0.25">
      <c r="A4689">
        <v>157007</v>
      </c>
      <c r="B4689" t="s">
        <v>12925</v>
      </c>
      <c r="C4689" s="47" t="s">
        <v>12926</v>
      </c>
    </row>
    <row r="4690" spans="1:3" x14ac:dyDescent="0.25">
      <c r="A4690">
        <v>157008</v>
      </c>
      <c r="B4690" t="s">
        <v>12927</v>
      </c>
      <c r="C4690" s="47" t="s">
        <v>12928</v>
      </c>
    </row>
    <row r="4691" spans="1:3" x14ac:dyDescent="0.25">
      <c r="A4691">
        <v>157009</v>
      </c>
      <c r="B4691" t="s">
        <v>12929</v>
      </c>
      <c r="C4691" s="47" t="s">
        <v>12930</v>
      </c>
    </row>
    <row r="4692" spans="1:3" x14ac:dyDescent="0.25">
      <c r="A4692">
        <v>157010</v>
      </c>
      <c r="B4692" t="s">
        <v>12931</v>
      </c>
      <c r="C4692" s="47" t="s">
        <v>12932</v>
      </c>
    </row>
    <row r="4693" spans="1:3" x14ac:dyDescent="0.25">
      <c r="A4693">
        <v>157011</v>
      </c>
      <c r="B4693" t="s">
        <v>12933</v>
      </c>
      <c r="C4693" s="47" t="s">
        <v>12934</v>
      </c>
    </row>
    <row r="4694" spans="1:3" x14ac:dyDescent="0.25">
      <c r="A4694">
        <v>157012</v>
      </c>
      <c r="B4694" t="s">
        <v>12935</v>
      </c>
      <c r="C4694" s="47" t="s">
        <v>12936</v>
      </c>
    </row>
    <row r="4695" spans="1:3" x14ac:dyDescent="0.25">
      <c r="A4695">
        <v>157013</v>
      </c>
      <c r="B4695" t="s">
        <v>12937</v>
      </c>
      <c r="C4695" s="47" t="s">
        <v>12938</v>
      </c>
    </row>
    <row r="4696" spans="1:3" x14ac:dyDescent="0.25">
      <c r="A4696">
        <v>157014</v>
      </c>
      <c r="B4696" t="s">
        <v>12939</v>
      </c>
      <c r="C4696" s="47" t="s">
        <v>12940</v>
      </c>
    </row>
    <row r="4697" spans="1:3" x14ac:dyDescent="0.25">
      <c r="A4697">
        <v>157015</v>
      </c>
      <c r="B4697" t="s">
        <v>12941</v>
      </c>
      <c r="C4697" s="47" t="s">
        <v>12942</v>
      </c>
    </row>
    <row r="4698" spans="1:3" x14ac:dyDescent="0.25">
      <c r="A4698">
        <v>157016</v>
      </c>
      <c r="B4698" t="s">
        <v>12943</v>
      </c>
      <c r="C4698" s="47" t="s">
        <v>12944</v>
      </c>
    </row>
    <row r="4699" spans="1:3" x14ac:dyDescent="0.25">
      <c r="A4699">
        <v>157017</v>
      </c>
      <c r="B4699" t="s">
        <v>12945</v>
      </c>
      <c r="C4699" s="47" t="s">
        <v>12946</v>
      </c>
    </row>
    <row r="4700" spans="1:3" x14ac:dyDescent="0.25">
      <c r="A4700">
        <v>157018</v>
      </c>
      <c r="B4700" t="s">
        <v>12947</v>
      </c>
      <c r="C4700" s="47" t="s">
        <v>12948</v>
      </c>
    </row>
    <row r="4701" spans="1:3" x14ac:dyDescent="0.25">
      <c r="A4701">
        <v>157019</v>
      </c>
      <c r="B4701" t="s">
        <v>12949</v>
      </c>
      <c r="C4701" s="47" t="s">
        <v>12950</v>
      </c>
    </row>
    <row r="4702" spans="1:3" x14ac:dyDescent="0.25">
      <c r="A4702">
        <v>157020</v>
      </c>
      <c r="B4702" t="s">
        <v>12951</v>
      </c>
      <c r="C4702" s="47" t="s">
        <v>12952</v>
      </c>
    </row>
    <row r="4703" spans="1:3" x14ac:dyDescent="0.25">
      <c r="A4703">
        <v>157021</v>
      </c>
      <c r="B4703" t="s">
        <v>12953</v>
      </c>
      <c r="C4703" s="47" t="s">
        <v>12954</v>
      </c>
    </row>
    <row r="4704" spans="1:3" x14ac:dyDescent="0.25">
      <c r="A4704">
        <v>157022</v>
      </c>
      <c r="B4704" t="s">
        <v>12955</v>
      </c>
      <c r="C4704" s="47" t="s">
        <v>12956</v>
      </c>
    </row>
    <row r="4705" spans="1:3" x14ac:dyDescent="0.25">
      <c r="A4705">
        <v>157023</v>
      </c>
      <c r="B4705" t="s">
        <v>12957</v>
      </c>
      <c r="C4705" s="47" t="s">
        <v>12958</v>
      </c>
    </row>
    <row r="4706" spans="1:3" x14ac:dyDescent="0.25">
      <c r="A4706">
        <v>157024</v>
      </c>
      <c r="B4706" t="s">
        <v>12959</v>
      </c>
      <c r="C4706" s="47" t="s">
        <v>12960</v>
      </c>
    </row>
    <row r="4707" spans="1:3" x14ac:dyDescent="0.25">
      <c r="A4707">
        <v>157025</v>
      </c>
      <c r="B4707" t="s">
        <v>12961</v>
      </c>
      <c r="C4707" s="47" t="s">
        <v>12962</v>
      </c>
    </row>
    <row r="4708" spans="1:3" x14ac:dyDescent="0.25">
      <c r="A4708">
        <v>157026</v>
      </c>
      <c r="B4708" t="s">
        <v>12963</v>
      </c>
      <c r="C4708" s="47" t="s">
        <v>12964</v>
      </c>
    </row>
    <row r="4709" spans="1:3" x14ac:dyDescent="0.25">
      <c r="A4709">
        <v>157027</v>
      </c>
      <c r="B4709" t="s">
        <v>12965</v>
      </c>
      <c r="C4709" s="47" t="s">
        <v>12966</v>
      </c>
    </row>
    <row r="4710" spans="1:3" x14ac:dyDescent="0.25">
      <c r="A4710">
        <v>157028</v>
      </c>
      <c r="B4710" t="s">
        <v>12967</v>
      </c>
      <c r="C4710" s="47" t="s">
        <v>12968</v>
      </c>
    </row>
    <row r="4711" spans="1:3" x14ac:dyDescent="0.25">
      <c r="A4711">
        <v>157029</v>
      </c>
      <c r="B4711" t="s">
        <v>12969</v>
      </c>
      <c r="C4711" s="47" t="s">
        <v>12970</v>
      </c>
    </row>
    <row r="4712" spans="1:3" x14ac:dyDescent="0.25">
      <c r="A4712">
        <v>157030</v>
      </c>
      <c r="B4712" t="s">
        <v>1083</v>
      </c>
      <c r="C4712" s="47" t="s">
        <v>12971</v>
      </c>
    </row>
    <row r="4713" spans="1:3" x14ac:dyDescent="0.25">
      <c r="A4713">
        <v>157031</v>
      </c>
      <c r="B4713" t="s">
        <v>12972</v>
      </c>
      <c r="C4713" s="47" t="s">
        <v>12973</v>
      </c>
    </row>
    <row r="4714" spans="1:3" x14ac:dyDescent="0.25">
      <c r="A4714">
        <v>157032</v>
      </c>
      <c r="B4714" t="s">
        <v>12974</v>
      </c>
      <c r="C4714" s="47" t="s">
        <v>12975</v>
      </c>
    </row>
    <row r="4715" spans="1:3" x14ac:dyDescent="0.25">
      <c r="A4715">
        <v>157033</v>
      </c>
      <c r="B4715" t="s">
        <v>12976</v>
      </c>
      <c r="C4715" s="47" t="s">
        <v>12977</v>
      </c>
    </row>
    <row r="4716" spans="1:3" x14ac:dyDescent="0.25">
      <c r="A4716">
        <v>157034</v>
      </c>
      <c r="B4716" t="s">
        <v>12978</v>
      </c>
      <c r="C4716" s="47" t="s">
        <v>12979</v>
      </c>
    </row>
    <row r="4717" spans="1:3" x14ac:dyDescent="0.25">
      <c r="A4717">
        <v>157035</v>
      </c>
      <c r="B4717" t="s">
        <v>12980</v>
      </c>
      <c r="C4717" s="47" t="s">
        <v>12981</v>
      </c>
    </row>
    <row r="4718" spans="1:3" x14ac:dyDescent="0.25">
      <c r="A4718">
        <v>157036</v>
      </c>
      <c r="B4718" t="s">
        <v>12982</v>
      </c>
      <c r="C4718" s="47" t="s">
        <v>12983</v>
      </c>
    </row>
    <row r="4719" spans="1:3" x14ac:dyDescent="0.25">
      <c r="A4719">
        <v>157037</v>
      </c>
      <c r="B4719" t="s">
        <v>12984</v>
      </c>
      <c r="C4719" s="47" t="s">
        <v>12985</v>
      </c>
    </row>
    <row r="4720" spans="1:3" x14ac:dyDescent="0.25">
      <c r="A4720">
        <v>157038</v>
      </c>
      <c r="B4720" t="s">
        <v>12986</v>
      </c>
      <c r="C4720" s="47" t="s">
        <v>12987</v>
      </c>
    </row>
    <row r="4721" spans="1:3" x14ac:dyDescent="0.25">
      <c r="A4721">
        <v>157039</v>
      </c>
      <c r="B4721" t="s">
        <v>12988</v>
      </c>
      <c r="C4721" s="47" t="s">
        <v>12989</v>
      </c>
    </row>
    <row r="4722" spans="1:3" x14ac:dyDescent="0.25">
      <c r="A4722">
        <v>157040</v>
      </c>
      <c r="B4722" t="s">
        <v>12990</v>
      </c>
      <c r="C4722" s="47" t="s">
        <v>12991</v>
      </c>
    </row>
    <row r="4723" spans="1:3" x14ac:dyDescent="0.25">
      <c r="A4723">
        <v>157041</v>
      </c>
      <c r="B4723" t="s">
        <v>12992</v>
      </c>
      <c r="C4723" s="47" t="s">
        <v>12993</v>
      </c>
    </row>
    <row r="4724" spans="1:3" x14ac:dyDescent="0.25">
      <c r="A4724">
        <v>157042</v>
      </c>
      <c r="B4724" t="s">
        <v>12994</v>
      </c>
      <c r="C4724" s="47" t="s">
        <v>12995</v>
      </c>
    </row>
    <row r="4725" spans="1:3" x14ac:dyDescent="0.25">
      <c r="A4725">
        <v>157043</v>
      </c>
      <c r="B4725" t="s">
        <v>12996</v>
      </c>
      <c r="C4725" s="47" t="s">
        <v>12997</v>
      </c>
    </row>
    <row r="4726" spans="1:3" x14ac:dyDescent="0.25">
      <c r="A4726">
        <v>157044</v>
      </c>
      <c r="B4726" t="s">
        <v>12998</v>
      </c>
      <c r="C4726" s="47" t="s">
        <v>12999</v>
      </c>
    </row>
    <row r="4727" spans="1:3" x14ac:dyDescent="0.25">
      <c r="A4727">
        <v>157045</v>
      </c>
      <c r="B4727" t="s">
        <v>13000</v>
      </c>
      <c r="C4727" s="47" t="s">
        <v>13001</v>
      </c>
    </row>
    <row r="4728" spans="1:3" x14ac:dyDescent="0.25">
      <c r="A4728">
        <v>157046</v>
      </c>
      <c r="B4728" t="s">
        <v>13002</v>
      </c>
      <c r="C4728" s="47" t="s">
        <v>13003</v>
      </c>
    </row>
    <row r="4729" spans="1:3" x14ac:dyDescent="0.25">
      <c r="A4729">
        <v>157047</v>
      </c>
      <c r="B4729" t="s">
        <v>13004</v>
      </c>
      <c r="C4729" s="47" t="s">
        <v>13005</v>
      </c>
    </row>
    <row r="4730" spans="1:3" x14ac:dyDescent="0.25">
      <c r="A4730">
        <v>157048</v>
      </c>
      <c r="B4730" t="s">
        <v>13006</v>
      </c>
      <c r="C4730" s="47" t="s">
        <v>13007</v>
      </c>
    </row>
    <row r="4731" spans="1:3" x14ac:dyDescent="0.25">
      <c r="A4731">
        <v>157049</v>
      </c>
      <c r="B4731" t="s">
        <v>13008</v>
      </c>
      <c r="C4731" s="47" t="s">
        <v>13009</v>
      </c>
    </row>
    <row r="4732" spans="1:3" x14ac:dyDescent="0.25">
      <c r="A4732">
        <v>157050</v>
      </c>
      <c r="B4732" t="s">
        <v>13010</v>
      </c>
      <c r="C4732" s="47" t="s">
        <v>13011</v>
      </c>
    </row>
    <row r="4733" spans="1:3" x14ac:dyDescent="0.25">
      <c r="A4733">
        <v>157051</v>
      </c>
      <c r="B4733" t="s">
        <v>543</v>
      </c>
      <c r="C4733" s="47" t="s">
        <v>13012</v>
      </c>
    </row>
    <row r="4734" spans="1:3" x14ac:dyDescent="0.25">
      <c r="A4734">
        <v>157052</v>
      </c>
      <c r="B4734" t="s">
        <v>100</v>
      </c>
      <c r="C4734" s="47" t="s">
        <v>13013</v>
      </c>
    </row>
    <row r="4735" spans="1:3" x14ac:dyDescent="0.25">
      <c r="A4735">
        <v>157053</v>
      </c>
      <c r="B4735" t="s">
        <v>13014</v>
      </c>
      <c r="C4735" s="47" t="s">
        <v>13015</v>
      </c>
    </row>
    <row r="4736" spans="1:3" x14ac:dyDescent="0.25">
      <c r="A4736">
        <v>157054</v>
      </c>
      <c r="B4736" t="s">
        <v>13016</v>
      </c>
      <c r="C4736" s="47" t="s">
        <v>13017</v>
      </c>
    </row>
    <row r="4737" spans="1:3" x14ac:dyDescent="0.25">
      <c r="A4737">
        <v>157055</v>
      </c>
      <c r="B4737" t="s">
        <v>13018</v>
      </c>
      <c r="C4737" s="47" t="s">
        <v>13019</v>
      </c>
    </row>
    <row r="4738" spans="1:3" x14ac:dyDescent="0.25">
      <c r="A4738">
        <v>157056</v>
      </c>
      <c r="B4738" t="s">
        <v>13020</v>
      </c>
      <c r="C4738" s="47" t="s">
        <v>13021</v>
      </c>
    </row>
    <row r="4739" spans="1:3" x14ac:dyDescent="0.25">
      <c r="A4739">
        <v>157057</v>
      </c>
      <c r="B4739" t="s">
        <v>13022</v>
      </c>
      <c r="C4739" s="47" t="s">
        <v>13023</v>
      </c>
    </row>
    <row r="4740" spans="1:3" x14ac:dyDescent="0.25">
      <c r="A4740">
        <v>157058</v>
      </c>
      <c r="B4740" t="s">
        <v>13024</v>
      </c>
      <c r="C4740" s="47" t="s">
        <v>13025</v>
      </c>
    </row>
    <row r="4741" spans="1:3" x14ac:dyDescent="0.25">
      <c r="A4741">
        <v>157059</v>
      </c>
      <c r="B4741" t="s">
        <v>13026</v>
      </c>
      <c r="C4741" s="47" t="s">
        <v>13027</v>
      </c>
    </row>
    <row r="4742" spans="1:3" x14ac:dyDescent="0.25">
      <c r="A4742">
        <v>157060</v>
      </c>
      <c r="B4742" t="s">
        <v>13028</v>
      </c>
      <c r="C4742" s="47" t="s">
        <v>13029</v>
      </c>
    </row>
    <row r="4743" spans="1:3" x14ac:dyDescent="0.25">
      <c r="A4743">
        <v>157061</v>
      </c>
      <c r="B4743" t="s">
        <v>13030</v>
      </c>
      <c r="C4743" s="47" t="s">
        <v>13031</v>
      </c>
    </row>
    <row r="4744" spans="1:3" x14ac:dyDescent="0.25">
      <c r="A4744">
        <v>157062</v>
      </c>
      <c r="B4744" t="s">
        <v>13032</v>
      </c>
      <c r="C4744" s="47" t="s">
        <v>13033</v>
      </c>
    </row>
    <row r="4745" spans="1:3" x14ac:dyDescent="0.25">
      <c r="A4745">
        <v>157063</v>
      </c>
      <c r="B4745" t="s">
        <v>13034</v>
      </c>
      <c r="C4745" s="47" t="s">
        <v>13035</v>
      </c>
    </row>
    <row r="4746" spans="1:3" x14ac:dyDescent="0.25">
      <c r="A4746">
        <v>157064</v>
      </c>
      <c r="B4746" t="s">
        <v>13036</v>
      </c>
      <c r="C4746" s="47" t="s">
        <v>13037</v>
      </c>
    </row>
    <row r="4747" spans="1:3" x14ac:dyDescent="0.25">
      <c r="A4747">
        <v>157065</v>
      </c>
      <c r="B4747" t="s">
        <v>13038</v>
      </c>
      <c r="C4747" s="47" t="s">
        <v>13039</v>
      </c>
    </row>
    <row r="4748" spans="1:3" x14ac:dyDescent="0.25">
      <c r="A4748">
        <v>157066</v>
      </c>
      <c r="B4748" t="s">
        <v>13040</v>
      </c>
      <c r="C4748" s="47" t="s">
        <v>13041</v>
      </c>
    </row>
    <row r="4749" spans="1:3" x14ac:dyDescent="0.25">
      <c r="A4749">
        <v>157067</v>
      </c>
      <c r="B4749" t="s">
        <v>13042</v>
      </c>
      <c r="C4749" s="47" t="s">
        <v>13043</v>
      </c>
    </row>
    <row r="4750" spans="1:3" x14ac:dyDescent="0.25">
      <c r="A4750">
        <v>157068</v>
      </c>
      <c r="B4750" t="s">
        <v>13044</v>
      </c>
      <c r="C4750" s="47" t="s">
        <v>13045</v>
      </c>
    </row>
    <row r="4751" spans="1:3" x14ac:dyDescent="0.25">
      <c r="A4751">
        <v>157069</v>
      </c>
      <c r="B4751" t="s">
        <v>13046</v>
      </c>
      <c r="C4751" s="47" t="s">
        <v>13047</v>
      </c>
    </row>
    <row r="4752" spans="1:3" x14ac:dyDescent="0.25">
      <c r="A4752">
        <v>157070</v>
      </c>
      <c r="B4752" t="s">
        <v>13048</v>
      </c>
      <c r="C4752" s="47" t="s">
        <v>13049</v>
      </c>
    </row>
    <row r="4753" spans="1:3" x14ac:dyDescent="0.25">
      <c r="A4753">
        <v>157071</v>
      </c>
      <c r="B4753" t="s">
        <v>13050</v>
      </c>
      <c r="C4753" s="47" t="s">
        <v>13051</v>
      </c>
    </row>
    <row r="4754" spans="1:3" x14ac:dyDescent="0.25">
      <c r="A4754">
        <v>157072</v>
      </c>
      <c r="B4754" t="s">
        <v>1365</v>
      </c>
      <c r="C4754" s="47" t="s">
        <v>13052</v>
      </c>
    </row>
    <row r="4755" spans="1:3" x14ac:dyDescent="0.25">
      <c r="A4755">
        <v>157073</v>
      </c>
      <c r="B4755" t="s">
        <v>13053</v>
      </c>
      <c r="C4755" s="47" t="s">
        <v>13054</v>
      </c>
    </row>
    <row r="4756" spans="1:3" x14ac:dyDescent="0.25">
      <c r="A4756">
        <v>157074</v>
      </c>
      <c r="B4756" t="s">
        <v>13055</v>
      </c>
      <c r="C4756" s="47" t="s">
        <v>13056</v>
      </c>
    </row>
    <row r="4757" spans="1:3" x14ac:dyDescent="0.25">
      <c r="A4757">
        <v>157075</v>
      </c>
      <c r="B4757" t="s">
        <v>13057</v>
      </c>
      <c r="C4757" s="47" t="s">
        <v>13058</v>
      </c>
    </row>
    <row r="4758" spans="1:3" x14ac:dyDescent="0.25">
      <c r="A4758">
        <v>157076</v>
      </c>
      <c r="B4758" t="s">
        <v>13059</v>
      </c>
      <c r="C4758" s="47" t="s">
        <v>13060</v>
      </c>
    </row>
    <row r="4759" spans="1:3" x14ac:dyDescent="0.25">
      <c r="A4759">
        <v>157077</v>
      </c>
      <c r="B4759" t="s">
        <v>13061</v>
      </c>
      <c r="C4759" s="47" t="s">
        <v>13062</v>
      </c>
    </row>
    <row r="4760" spans="1:3" x14ac:dyDescent="0.25">
      <c r="A4760">
        <v>157078</v>
      </c>
      <c r="B4760" t="s">
        <v>13063</v>
      </c>
      <c r="C4760" s="47" t="s">
        <v>13064</v>
      </c>
    </row>
    <row r="4761" spans="1:3" x14ac:dyDescent="0.25">
      <c r="A4761">
        <v>157079</v>
      </c>
      <c r="B4761" t="s">
        <v>13065</v>
      </c>
      <c r="C4761" s="47" t="s">
        <v>13066</v>
      </c>
    </row>
    <row r="4762" spans="1:3" x14ac:dyDescent="0.25">
      <c r="A4762">
        <v>157080</v>
      </c>
      <c r="B4762" t="s">
        <v>13067</v>
      </c>
      <c r="C4762" s="47" t="s">
        <v>13068</v>
      </c>
    </row>
    <row r="4763" spans="1:3" x14ac:dyDescent="0.25">
      <c r="A4763">
        <v>157081</v>
      </c>
      <c r="B4763" t="s">
        <v>13069</v>
      </c>
      <c r="C4763" s="47" t="s">
        <v>13070</v>
      </c>
    </row>
    <row r="4764" spans="1:3" x14ac:dyDescent="0.25">
      <c r="A4764">
        <v>157082</v>
      </c>
      <c r="B4764" t="s">
        <v>13071</v>
      </c>
      <c r="C4764" s="47" t="s">
        <v>13072</v>
      </c>
    </row>
    <row r="4765" spans="1:3" x14ac:dyDescent="0.25">
      <c r="A4765">
        <v>157083</v>
      </c>
      <c r="B4765" t="s">
        <v>13073</v>
      </c>
      <c r="C4765" s="47" t="s">
        <v>13074</v>
      </c>
    </row>
    <row r="4766" spans="1:3" x14ac:dyDescent="0.25">
      <c r="A4766">
        <v>157084</v>
      </c>
      <c r="B4766" t="s">
        <v>13075</v>
      </c>
      <c r="C4766" s="47" t="s">
        <v>13076</v>
      </c>
    </row>
    <row r="4767" spans="1:3" x14ac:dyDescent="0.25">
      <c r="A4767">
        <v>157085</v>
      </c>
      <c r="B4767" t="s">
        <v>13077</v>
      </c>
      <c r="C4767" s="47" t="s">
        <v>13078</v>
      </c>
    </row>
    <row r="4768" spans="1:3" x14ac:dyDescent="0.25">
      <c r="A4768">
        <v>157086</v>
      </c>
      <c r="B4768" t="s">
        <v>13079</v>
      </c>
      <c r="C4768" s="47" t="s">
        <v>13080</v>
      </c>
    </row>
    <row r="4769" spans="1:3" x14ac:dyDescent="0.25">
      <c r="A4769">
        <v>157087</v>
      </c>
      <c r="B4769" t="s">
        <v>13081</v>
      </c>
      <c r="C4769" s="47" t="s">
        <v>13082</v>
      </c>
    </row>
    <row r="4770" spans="1:3" x14ac:dyDescent="0.25">
      <c r="A4770">
        <v>157088</v>
      </c>
      <c r="B4770" t="s">
        <v>13083</v>
      </c>
      <c r="C4770" s="47" t="s">
        <v>13084</v>
      </c>
    </row>
    <row r="4771" spans="1:3" x14ac:dyDescent="0.25">
      <c r="A4771">
        <v>157089</v>
      </c>
      <c r="B4771" t="s">
        <v>13085</v>
      </c>
      <c r="C4771" s="47" t="s">
        <v>13086</v>
      </c>
    </row>
    <row r="4772" spans="1:3" x14ac:dyDescent="0.25">
      <c r="A4772">
        <v>157090</v>
      </c>
      <c r="B4772" t="s">
        <v>13087</v>
      </c>
      <c r="C4772" s="47" t="s">
        <v>13088</v>
      </c>
    </row>
    <row r="4773" spans="1:3" x14ac:dyDescent="0.25">
      <c r="A4773">
        <v>157091</v>
      </c>
      <c r="B4773" t="s">
        <v>13089</v>
      </c>
      <c r="C4773" s="47" t="s">
        <v>13090</v>
      </c>
    </row>
    <row r="4774" spans="1:3" x14ac:dyDescent="0.25">
      <c r="A4774">
        <v>157092</v>
      </c>
      <c r="B4774" t="s">
        <v>1469</v>
      </c>
      <c r="C4774" s="47" t="s">
        <v>13091</v>
      </c>
    </row>
    <row r="4775" spans="1:3" x14ac:dyDescent="0.25">
      <c r="A4775">
        <v>157093</v>
      </c>
      <c r="B4775" t="s">
        <v>13092</v>
      </c>
      <c r="C4775" s="47" t="s">
        <v>13093</v>
      </c>
    </row>
    <row r="4776" spans="1:3" x14ac:dyDescent="0.25">
      <c r="A4776">
        <v>157094</v>
      </c>
      <c r="B4776" t="s">
        <v>13094</v>
      </c>
      <c r="C4776" s="47" t="s">
        <v>13095</v>
      </c>
    </row>
    <row r="4777" spans="1:3" x14ac:dyDescent="0.25">
      <c r="A4777">
        <v>157095</v>
      </c>
      <c r="B4777" t="s">
        <v>13096</v>
      </c>
      <c r="C4777" s="47" t="s">
        <v>13097</v>
      </c>
    </row>
    <row r="4778" spans="1:3" x14ac:dyDescent="0.25">
      <c r="A4778">
        <v>157096</v>
      </c>
      <c r="B4778" t="s">
        <v>1541</v>
      </c>
      <c r="C4778" s="47" t="s">
        <v>13098</v>
      </c>
    </row>
    <row r="4779" spans="1:3" x14ac:dyDescent="0.25">
      <c r="A4779">
        <v>157097</v>
      </c>
      <c r="B4779" t="s">
        <v>13099</v>
      </c>
      <c r="C4779" s="47" t="s">
        <v>13100</v>
      </c>
    </row>
    <row r="4780" spans="1:3" x14ac:dyDescent="0.25">
      <c r="A4780">
        <v>157098</v>
      </c>
      <c r="B4780" t="s">
        <v>13101</v>
      </c>
      <c r="C4780" s="47" t="s">
        <v>13102</v>
      </c>
    </row>
    <row r="4781" spans="1:3" x14ac:dyDescent="0.25">
      <c r="A4781">
        <v>157099</v>
      </c>
      <c r="B4781" t="s">
        <v>13103</v>
      </c>
      <c r="C4781" s="47" t="s">
        <v>13104</v>
      </c>
    </row>
    <row r="4782" spans="1:3" x14ac:dyDescent="0.25">
      <c r="A4782">
        <v>157100</v>
      </c>
      <c r="B4782" t="s">
        <v>13105</v>
      </c>
      <c r="C4782" s="47" t="s">
        <v>13106</v>
      </c>
    </row>
    <row r="4783" spans="1:3" x14ac:dyDescent="0.25">
      <c r="A4783">
        <v>157101</v>
      </c>
      <c r="B4783" t="s">
        <v>13107</v>
      </c>
      <c r="C4783" s="47" t="s">
        <v>13108</v>
      </c>
    </row>
    <row r="4784" spans="1:3" x14ac:dyDescent="0.25">
      <c r="A4784">
        <v>157102</v>
      </c>
      <c r="B4784" t="s">
        <v>13109</v>
      </c>
      <c r="C4784" s="47" t="s">
        <v>13110</v>
      </c>
    </row>
    <row r="4785" spans="1:3" x14ac:dyDescent="0.25">
      <c r="A4785">
        <v>157103</v>
      </c>
      <c r="B4785" t="s">
        <v>13111</v>
      </c>
      <c r="C4785" s="47" t="s">
        <v>13112</v>
      </c>
    </row>
    <row r="4786" spans="1:3" x14ac:dyDescent="0.25">
      <c r="A4786">
        <v>157104</v>
      </c>
      <c r="B4786" t="s">
        <v>13113</v>
      </c>
      <c r="C4786" s="47" t="s">
        <v>13114</v>
      </c>
    </row>
    <row r="4787" spans="1:3" x14ac:dyDescent="0.25">
      <c r="A4787">
        <v>157105</v>
      </c>
      <c r="B4787" t="s">
        <v>13115</v>
      </c>
      <c r="C4787" s="47" t="s">
        <v>13116</v>
      </c>
    </row>
    <row r="4788" spans="1:3" x14ac:dyDescent="0.25">
      <c r="A4788">
        <v>157106</v>
      </c>
      <c r="B4788" t="s">
        <v>13117</v>
      </c>
      <c r="C4788" s="47" t="s">
        <v>13118</v>
      </c>
    </row>
    <row r="4789" spans="1:3" x14ac:dyDescent="0.25">
      <c r="A4789">
        <v>157107</v>
      </c>
      <c r="B4789" t="s">
        <v>13119</v>
      </c>
      <c r="C4789" s="47" t="s">
        <v>13120</v>
      </c>
    </row>
    <row r="4790" spans="1:3" x14ac:dyDescent="0.25">
      <c r="A4790">
        <v>157108</v>
      </c>
      <c r="B4790" t="s">
        <v>13121</v>
      </c>
      <c r="C4790" s="47" t="s">
        <v>13122</v>
      </c>
    </row>
    <row r="4791" spans="1:3" x14ac:dyDescent="0.25">
      <c r="A4791">
        <v>157109</v>
      </c>
      <c r="B4791" t="s">
        <v>13123</v>
      </c>
      <c r="C4791" s="47" t="s">
        <v>13124</v>
      </c>
    </row>
    <row r="4792" spans="1:3" x14ac:dyDescent="0.25">
      <c r="A4792">
        <v>157110</v>
      </c>
      <c r="B4792" t="s">
        <v>13125</v>
      </c>
      <c r="C4792" s="47" t="s">
        <v>13126</v>
      </c>
    </row>
    <row r="4793" spans="1:3" x14ac:dyDescent="0.25">
      <c r="A4793">
        <v>157111</v>
      </c>
      <c r="B4793" t="s">
        <v>13127</v>
      </c>
      <c r="C4793" s="47" t="s">
        <v>13128</v>
      </c>
    </row>
    <row r="4794" spans="1:3" x14ac:dyDescent="0.25">
      <c r="A4794">
        <v>157112</v>
      </c>
      <c r="B4794" t="s">
        <v>13129</v>
      </c>
      <c r="C4794" s="47" t="s">
        <v>13130</v>
      </c>
    </row>
    <row r="4795" spans="1:3" x14ac:dyDescent="0.25">
      <c r="A4795">
        <v>157113</v>
      </c>
      <c r="B4795" t="s">
        <v>13131</v>
      </c>
      <c r="C4795" s="47" t="s">
        <v>13132</v>
      </c>
    </row>
    <row r="4796" spans="1:3" x14ac:dyDescent="0.25">
      <c r="A4796">
        <v>157114</v>
      </c>
      <c r="B4796" t="s">
        <v>13133</v>
      </c>
      <c r="C4796" s="47" t="s">
        <v>13134</v>
      </c>
    </row>
    <row r="4797" spans="1:3" x14ac:dyDescent="0.25">
      <c r="A4797">
        <v>157115</v>
      </c>
      <c r="B4797" t="s">
        <v>13135</v>
      </c>
      <c r="C4797" s="47" t="s">
        <v>13136</v>
      </c>
    </row>
    <row r="4798" spans="1:3" x14ac:dyDescent="0.25">
      <c r="A4798">
        <v>157116</v>
      </c>
      <c r="B4798" t="s">
        <v>13137</v>
      </c>
      <c r="C4798" s="47" t="s">
        <v>13138</v>
      </c>
    </row>
    <row r="4799" spans="1:3" x14ac:dyDescent="0.25">
      <c r="A4799">
        <v>157117</v>
      </c>
      <c r="B4799" t="s">
        <v>13139</v>
      </c>
      <c r="C4799" s="47" t="s">
        <v>13140</v>
      </c>
    </row>
    <row r="4800" spans="1:3" x14ac:dyDescent="0.25">
      <c r="A4800">
        <v>157118</v>
      </c>
      <c r="B4800" t="s">
        <v>13141</v>
      </c>
      <c r="C4800" s="47" t="s">
        <v>13142</v>
      </c>
    </row>
    <row r="4801" spans="1:3" x14ac:dyDescent="0.25">
      <c r="A4801">
        <v>157119</v>
      </c>
      <c r="B4801" t="s">
        <v>13143</v>
      </c>
      <c r="C4801" s="47" t="s">
        <v>13144</v>
      </c>
    </row>
    <row r="4802" spans="1:3" x14ac:dyDescent="0.25">
      <c r="A4802">
        <v>157120</v>
      </c>
      <c r="B4802" t="s">
        <v>13145</v>
      </c>
      <c r="C4802" s="47" t="s">
        <v>7514</v>
      </c>
    </row>
    <row r="4803" spans="1:3" x14ac:dyDescent="0.25">
      <c r="A4803">
        <v>157121</v>
      </c>
      <c r="B4803" t="s">
        <v>13146</v>
      </c>
      <c r="C4803" s="47" t="s">
        <v>13147</v>
      </c>
    </row>
    <row r="4804" spans="1:3" x14ac:dyDescent="0.25">
      <c r="A4804">
        <v>157122</v>
      </c>
      <c r="B4804" t="s">
        <v>13148</v>
      </c>
      <c r="C4804" s="47" t="s">
        <v>13149</v>
      </c>
    </row>
    <row r="4805" spans="1:3" x14ac:dyDescent="0.25">
      <c r="A4805">
        <v>157123</v>
      </c>
      <c r="B4805" t="s">
        <v>1621</v>
      </c>
      <c r="C4805" s="47" t="s">
        <v>13150</v>
      </c>
    </row>
    <row r="4806" spans="1:3" x14ac:dyDescent="0.25">
      <c r="A4806">
        <v>157124</v>
      </c>
      <c r="B4806" t="s">
        <v>13151</v>
      </c>
      <c r="C4806" s="47" t="s">
        <v>13152</v>
      </c>
    </row>
    <row r="4807" spans="1:3" x14ac:dyDescent="0.25">
      <c r="A4807">
        <v>157125</v>
      </c>
      <c r="B4807" t="s">
        <v>13153</v>
      </c>
      <c r="C4807" s="47" t="s">
        <v>13154</v>
      </c>
    </row>
    <row r="4808" spans="1:3" x14ac:dyDescent="0.25">
      <c r="A4808">
        <v>157126</v>
      </c>
      <c r="B4808" t="s">
        <v>13155</v>
      </c>
      <c r="C4808" s="47" t="s">
        <v>13156</v>
      </c>
    </row>
    <row r="4809" spans="1:3" x14ac:dyDescent="0.25">
      <c r="A4809">
        <v>157127</v>
      </c>
      <c r="B4809" t="s">
        <v>13157</v>
      </c>
      <c r="C4809" s="47" t="s">
        <v>13158</v>
      </c>
    </row>
    <row r="4810" spans="1:3" x14ac:dyDescent="0.25">
      <c r="A4810">
        <v>157128</v>
      </c>
      <c r="B4810" t="s">
        <v>13159</v>
      </c>
      <c r="C4810" s="47" t="s">
        <v>13160</v>
      </c>
    </row>
    <row r="4811" spans="1:3" x14ac:dyDescent="0.25">
      <c r="A4811">
        <v>157129</v>
      </c>
      <c r="B4811" t="s">
        <v>13161</v>
      </c>
      <c r="C4811" s="47" t="s">
        <v>13162</v>
      </c>
    </row>
    <row r="4812" spans="1:3" x14ac:dyDescent="0.25">
      <c r="A4812">
        <v>157130</v>
      </c>
      <c r="B4812" t="s">
        <v>13163</v>
      </c>
      <c r="C4812" s="47" t="s">
        <v>13164</v>
      </c>
    </row>
    <row r="4813" spans="1:3" x14ac:dyDescent="0.25">
      <c r="A4813">
        <v>157131</v>
      </c>
      <c r="B4813" t="s">
        <v>13165</v>
      </c>
      <c r="C4813" s="47" t="s">
        <v>13166</v>
      </c>
    </row>
    <row r="4814" spans="1:3" x14ac:dyDescent="0.25">
      <c r="A4814">
        <v>157132</v>
      </c>
      <c r="B4814" t="s">
        <v>13167</v>
      </c>
      <c r="C4814" s="47" t="s">
        <v>13168</v>
      </c>
    </row>
    <row r="4815" spans="1:3" x14ac:dyDescent="0.25">
      <c r="A4815">
        <v>157133</v>
      </c>
      <c r="B4815" t="s">
        <v>13169</v>
      </c>
      <c r="C4815" s="47" t="s">
        <v>13170</v>
      </c>
    </row>
    <row r="4816" spans="1:3" x14ac:dyDescent="0.25">
      <c r="A4816">
        <v>157134</v>
      </c>
      <c r="B4816" t="s">
        <v>13171</v>
      </c>
      <c r="C4816" s="47" t="s">
        <v>13172</v>
      </c>
    </row>
    <row r="4817" spans="1:3" x14ac:dyDescent="0.25">
      <c r="A4817">
        <v>157135</v>
      </c>
      <c r="B4817" t="s">
        <v>13173</v>
      </c>
      <c r="C4817" s="47" t="s">
        <v>13174</v>
      </c>
    </row>
    <row r="4818" spans="1:3" x14ac:dyDescent="0.25">
      <c r="A4818">
        <v>157136</v>
      </c>
      <c r="B4818" t="s">
        <v>13175</v>
      </c>
      <c r="C4818" s="47" t="s">
        <v>13176</v>
      </c>
    </row>
    <row r="4819" spans="1:3" x14ac:dyDescent="0.25">
      <c r="A4819">
        <v>157137</v>
      </c>
      <c r="B4819" t="s">
        <v>13177</v>
      </c>
      <c r="C4819" s="47" t="s">
        <v>13178</v>
      </c>
    </row>
    <row r="4820" spans="1:3" x14ac:dyDescent="0.25">
      <c r="A4820">
        <v>157138</v>
      </c>
      <c r="B4820" t="s">
        <v>13179</v>
      </c>
      <c r="C4820" s="47" t="s">
        <v>13180</v>
      </c>
    </row>
    <row r="4821" spans="1:3" x14ac:dyDescent="0.25">
      <c r="A4821">
        <v>157139</v>
      </c>
      <c r="B4821" t="s">
        <v>13181</v>
      </c>
      <c r="C4821" s="47" t="s">
        <v>13182</v>
      </c>
    </row>
    <row r="4822" spans="1:3" x14ac:dyDescent="0.25">
      <c r="A4822">
        <v>157140</v>
      </c>
      <c r="B4822" t="s">
        <v>13183</v>
      </c>
      <c r="C4822" s="47" t="s">
        <v>13184</v>
      </c>
    </row>
    <row r="4823" spans="1:3" x14ac:dyDescent="0.25">
      <c r="A4823">
        <v>157141</v>
      </c>
      <c r="B4823" t="s">
        <v>1708</v>
      </c>
      <c r="C4823" s="47" t="s">
        <v>13185</v>
      </c>
    </row>
    <row r="4824" spans="1:3" x14ac:dyDescent="0.25">
      <c r="A4824">
        <v>157142</v>
      </c>
      <c r="B4824" t="s">
        <v>13186</v>
      </c>
      <c r="C4824" s="47" t="s">
        <v>13187</v>
      </c>
    </row>
    <row r="4825" spans="1:3" x14ac:dyDescent="0.25">
      <c r="A4825">
        <v>157143</v>
      </c>
      <c r="B4825" t="s">
        <v>13188</v>
      </c>
      <c r="C4825" s="47" t="s">
        <v>13189</v>
      </c>
    </row>
    <row r="4826" spans="1:3" x14ac:dyDescent="0.25">
      <c r="A4826">
        <v>157144</v>
      </c>
      <c r="B4826" t="s">
        <v>13190</v>
      </c>
      <c r="C4826" s="47" t="s">
        <v>13191</v>
      </c>
    </row>
    <row r="4827" spans="1:3" x14ac:dyDescent="0.25">
      <c r="A4827">
        <v>157145</v>
      </c>
      <c r="B4827" t="s">
        <v>13192</v>
      </c>
      <c r="C4827" s="47" t="s">
        <v>13193</v>
      </c>
    </row>
    <row r="4828" spans="1:3" x14ac:dyDescent="0.25">
      <c r="A4828">
        <v>157146</v>
      </c>
      <c r="B4828" t="s">
        <v>13194</v>
      </c>
      <c r="C4828" s="47" t="s">
        <v>13195</v>
      </c>
    </row>
    <row r="4829" spans="1:3" x14ac:dyDescent="0.25">
      <c r="A4829">
        <v>157147</v>
      </c>
      <c r="B4829" t="s">
        <v>13196</v>
      </c>
      <c r="C4829" s="47" t="s">
        <v>13197</v>
      </c>
    </row>
    <row r="4830" spans="1:3" x14ac:dyDescent="0.25">
      <c r="A4830">
        <v>157148</v>
      </c>
      <c r="B4830" t="s">
        <v>13198</v>
      </c>
      <c r="C4830" s="47" t="s">
        <v>13199</v>
      </c>
    </row>
    <row r="4831" spans="1:3" x14ac:dyDescent="0.25">
      <c r="A4831">
        <v>157149</v>
      </c>
      <c r="B4831" t="s">
        <v>13200</v>
      </c>
      <c r="C4831" s="47" t="s">
        <v>13201</v>
      </c>
    </row>
    <row r="4832" spans="1:3" x14ac:dyDescent="0.25">
      <c r="A4832">
        <v>157150</v>
      </c>
      <c r="B4832" t="s">
        <v>13202</v>
      </c>
      <c r="C4832" s="47" t="s">
        <v>13203</v>
      </c>
    </row>
    <row r="4833" spans="1:3" x14ac:dyDescent="0.25">
      <c r="A4833">
        <v>157151</v>
      </c>
      <c r="B4833" t="s">
        <v>13204</v>
      </c>
      <c r="C4833" s="47" t="s">
        <v>13205</v>
      </c>
    </row>
    <row r="4834" spans="1:3" x14ac:dyDescent="0.25">
      <c r="A4834">
        <v>157152</v>
      </c>
      <c r="B4834" t="s">
        <v>13206</v>
      </c>
      <c r="C4834" s="47" t="s">
        <v>13207</v>
      </c>
    </row>
    <row r="4835" spans="1:3" x14ac:dyDescent="0.25">
      <c r="A4835">
        <v>157153</v>
      </c>
      <c r="B4835" t="s">
        <v>13208</v>
      </c>
      <c r="C4835" s="47" t="s">
        <v>13209</v>
      </c>
    </row>
    <row r="4836" spans="1:3" x14ac:dyDescent="0.25">
      <c r="A4836">
        <v>157154</v>
      </c>
      <c r="B4836" t="s">
        <v>13210</v>
      </c>
      <c r="C4836" s="47" t="s">
        <v>13211</v>
      </c>
    </row>
    <row r="4837" spans="1:3" x14ac:dyDescent="0.25">
      <c r="A4837">
        <v>157155</v>
      </c>
      <c r="B4837" t="s">
        <v>13212</v>
      </c>
      <c r="C4837" s="47" t="s">
        <v>13213</v>
      </c>
    </row>
    <row r="4838" spans="1:3" x14ac:dyDescent="0.25">
      <c r="A4838">
        <v>157156</v>
      </c>
      <c r="B4838" t="s">
        <v>13214</v>
      </c>
      <c r="C4838" s="47" t="s">
        <v>13215</v>
      </c>
    </row>
    <row r="4839" spans="1:3" x14ac:dyDescent="0.25">
      <c r="A4839">
        <v>157157</v>
      </c>
      <c r="B4839" t="s">
        <v>13216</v>
      </c>
      <c r="C4839" s="47" t="s">
        <v>13217</v>
      </c>
    </row>
    <row r="4840" spans="1:3" x14ac:dyDescent="0.25">
      <c r="A4840">
        <v>157158</v>
      </c>
      <c r="B4840" t="s">
        <v>13218</v>
      </c>
      <c r="C4840" s="47" t="s">
        <v>13219</v>
      </c>
    </row>
    <row r="4841" spans="1:3" x14ac:dyDescent="0.25">
      <c r="A4841">
        <v>157159</v>
      </c>
      <c r="B4841" t="s">
        <v>13220</v>
      </c>
      <c r="C4841" s="47" t="s">
        <v>13221</v>
      </c>
    </row>
    <row r="4842" spans="1:3" x14ac:dyDescent="0.25">
      <c r="A4842">
        <v>157160</v>
      </c>
      <c r="B4842" t="s">
        <v>13222</v>
      </c>
      <c r="C4842" s="47" t="s">
        <v>13223</v>
      </c>
    </row>
    <row r="4843" spans="1:3" x14ac:dyDescent="0.25">
      <c r="A4843">
        <v>157161</v>
      </c>
      <c r="B4843" t="s">
        <v>13224</v>
      </c>
      <c r="C4843" s="47" t="s">
        <v>13225</v>
      </c>
    </row>
    <row r="4844" spans="1:3" x14ac:dyDescent="0.25">
      <c r="A4844">
        <v>157162</v>
      </c>
      <c r="B4844" t="s">
        <v>13226</v>
      </c>
      <c r="C4844" s="47" t="s">
        <v>13227</v>
      </c>
    </row>
    <row r="4845" spans="1:3" x14ac:dyDescent="0.25">
      <c r="A4845">
        <v>157163</v>
      </c>
      <c r="B4845" t="s">
        <v>13228</v>
      </c>
      <c r="C4845" s="47" t="s">
        <v>13229</v>
      </c>
    </row>
    <row r="4846" spans="1:3" x14ac:dyDescent="0.25">
      <c r="A4846">
        <v>157164</v>
      </c>
      <c r="B4846" t="s">
        <v>13230</v>
      </c>
      <c r="C4846" s="47" t="s">
        <v>13231</v>
      </c>
    </row>
    <row r="4847" spans="1:3" x14ac:dyDescent="0.25">
      <c r="A4847">
        <v>157165</v>
      </c>
      <c r="B4847" t="s">
        <v>13232</v>
      </c>
      <c r="C4847" s="47" t="s">
        <v>13233</v>
      </c>
    </row>
    <row r="4848" spans="1:3" x14ac:dyDescent="0.25">
      <c r="A4848">
        <v>157166</v>
      </c>
      <c r="B4848" t="s">
        <v>13234</v>
      </c>
      <c r="C4848" s="47" t="s">
        <v>13235</v>
      </c>
    </row>
    <row r="4849" spans="1:3" x14ac:dyDescent="0.25">
      <c r="A4849">
        <v>157167</v>
      </c>
      <c r="B4849" t="s">
        <v>1099</v>
      </c>
      <c r="C4849" s="47" t="s">
        <v>13236</v>
      </c>
    </row>
    <row r="4850" spans="1:3" x14ac:dyDescent="0.25">
      <c r="A4850">
        <v>157168</v>
      </c>
      <c r="B4850" t="s">
        <v>13237</v>
      </c>
      <c r="C4850" s="47" t="s">
        <v>13238</v>
      </c>
    </row>
    <row r="4851" spans="1:3" x14ac:dyDescent="0.25">
      <c r="A4851">
        <v>157169</v>
      </c>
      <c r="B4851" t="s">
        <v>13239</v>
      </c>
      <c r="C4851" s="47" t="s">
        <v>13240</v>
      </c>
    </row>
    <row r="4852" spans="1:3" x14ac:dyDescent="0.25">
      <c r="A4852">
        <v>157170</v>
      </c>
      <c r="B4852" t="s">
        <v>13241</v>
      </c>
      <c r="C4852" s="47" t="s">
        <v>13242</v>
      </c>
    </row>
    <row r="4853" spans="1:3" x14ac:dyDescent="0.25">
      <c r="A4853">
        <v>157171</v>
      </c>
      <c r="B4853" t="s">
        <v>13243</v>
      </c>
      <c r="C4853" s="47" t="s">
        <v>13244</v>
      </c>
    </row>
    <row r="4854" spans="1:3" x14ac:dyDescent="0.25">
      <c r="A4854">
        <v>157172</v>
      </c>
      <c r="B4854" t="s">
        <v>13245</v>
      </c>
      <c r="C4854" s="47" t="s">
        <v>13246</v>
      </c>
    </row>
    <row r="4855" spans="1:3" x14ac:dyDescent="0.25">
      <c r="A4855">
        <v>157173</v>
      </c>
      <c r="B4855" t="s">
        <v>13247</v>
      </c>
      <c r="C4855" s="47" t="s">
        <v>13248</v>
      </c>
    </row>
    <row r="4856" spans="1:3" x14ac:dyDescent="0.25">
      <c r="A4856">
        <v>157174</v>
      </c>
      <c r="B4856" t="s">
        <v>13249</v>
      </c>
      <c r="C4856" s="47" t="s">
        <v>13250</v>
      </c>
    </row>
    <row r="4857" spans="1:3" x14ac:dyDescent="0.25">
      <c r="A4857">
        <v>157175</v>
      </c>
      <c r="B4857" t="s">
        <v>13251</v>
      </c>
      <c r="C4857" s="47" t="s">
        <v>13252</v>
      </c>
    </row>
    <row r="4858" spans="1:3" x14ac:dyDescent="0.25">
      <c r="A4858">
        <v>157176</v>
      </c>
      <c r="B4858" t="s">
        <v>13253</v>
      </c>
      <c r="C4858" s="47" t="s">
        <v>13254</v>
      </c>
    </row>
    <row r="4859" spans="1:3" x14ac:dyDescent="0.25">
      <c r="A4859">
        <v>157177</v>
      </c>
      <c r="B4859" t="s">
        <v>13255</v>
      </c>
      <c r="C4859" s="47" t="s">
        <v>13256</v>
      </c>
    </row>
    <row r="4860" spans="1:3" x14ac:dyDescent="0.25">
      <c r="A4860">
        <v>157178</v>
      </c>
      <c r="B4860" t="s">
        <v>13257</v>
      </c>
      <c r="C4860" s="47" t="s">
        <v>13258</v>
      </c>
    </row>
    <row r="4861" spans="1:3" x14ac:dyDescent="0.25">
      <c r="A4861">
        <v>157179</v>
      </c>
      <c r="B4861" t="s">
        <v>13259</v>
      </c>
      <c r="C4861" s="47" t="s">
        <v>13260</v>
      </c>
    </row>
    <row r="4862" spans="1:3" x14ac:dyDescent="0.25">
      <c r="A4862">
        <v>157180</v>
      </c>
      <c r="B4862" t="s">
        <v>13261</v>
      </c>
      <c r="C4862" s="47" t="s">
        <v>13262</v>
      </c>
    </row>
    <row r="4863" spans="1:3" x14ac:dyDescent="0.25">
      <c r="A4863">
        <v>157181</v>
      </c>
      <c r="B4863" t="s">
        <v>13263</v>
      </c>
      <c r="C4863" s="47" t="s">
        <v>13264</v>
      </c>
    </row>
    <row r="4864" spans="1:3" x14ac:dyDescent="0.25">
      <c r="A4864">
        <v>157182</v>
      </c>
      <c r="B4864" t="s">
        <v>13265</v>
      </c>
      <c r="C4864" s="47" t="s">
        <v>13266</v>
      </c>
    </row>
    <row r="4865" spans="1:3" x14ac:dyDescent="0.25">
      <c r="A4865">
        <v>157183</v>
      </c>
      <c r="B4865" t="s">
        <v>13267</v>
      </c>
      <c r="C4865" s="47" t="s">
        <v>13268</v>
      </c>
    </row>
    <row r="4866" spans="1:3" x14ac:dyDescent="0.25">
      <c r="A4866">
        <v>157184</v>
      </c>
      <c r="B4866" t="s">
        <v>13269</v>
      </c>
      <c r="C4866" s="47" t="s">
        <v>13270</v>
      </c>
    </row>
    <row r="4867" spans="1:3" x14ac:dyDescent="0.25">
      <c r="A4867">
        <v>157185</v>
      </c>
      <c r="B4867" t="s">
        <v>13271</v>
      </c>
      <c r="C4867" s="47" t="s">
        <v>13272</v>
      </c>
    </row>
    <row r="4868" spans="1:3" x14ac:dyDescent="0.25">
      <c r="A4868">
        <v>157186</v>
      </c>
      <c r="B4868" t="s">
        <v>13273</v>
      </c>
      <c r="C4868" s="47" t="s">
        <v>13274</v>
      </c>
    </row>
    <row r="4869" spans="1:3" x14ac:dyDescent="0.25">
      <c r="A4869">
        <v>157187</v>
      </c>
      <c r="B4869" t="s">
        <v>13275</v>
      </c>
      <c r="C4869" s="47" t="s">
        <v>13276</v>
      </c>
    </row>
    <row r="4870" spans="1:3" x14ac:dyDescent="0.25">
      <c r="A4870">
        <v>157188</v>
      </c>
      <c r="B4870" t="s">
        <v>13277</v>
      </c>
      <c r="C4870" s="47" t="s">
        <v>13278</v>
      </c>
    </row>
    <row r="4871" spans="1:3" x14ac:dyDescent="0.25">
      <c r="A4871">
        <v>157189</v>
      </c>
      <c r="B4871" t="s">
        <v>13279</v>
      </c>
      <c r="C4871" s="47" t="s">
        <v>13280</v>
      </c>
    </row>
    <row r="4872" spans="1:3" x14ac:dyDescent="0.25">
      <c r="A4872">
        <v>157190</v>
      </c>
      <c r="B4872" t="s">
        <v>13281</v>
      </c>
      <c r="C4872" s="47" t="s">
        <v>13282</v>
      </c>
    </row>
    <row r="4873" spans="1:3" x14ac:dyDescent="0.25">
      <c r="A4873">
        <v>157191</v>
      </c>
      <c r="B4873" t="s">
        <v>13283</v>
      </c>
      <c r="C4873" s="47" t="s">
        <v>13284</v>
      </c>
    </row>
    <row r="4874" spans="1:3" x14ac:dyDescent="0.25">
      <c r="A4874">
        <v>157192</v>
      </c>
      <c r="B4874" t="s">
        <v>13285</v>
      </c>
      <c r="C4874" s="47" t="s">
        <v>13286</v>
      </c>
    </row>
    <row r="4875" spans="1:3" x14ac:dyDescent="0.25">
      <c r="A4875">
        <v>157193</v>
      </c>
      <c r="B4875" t="s">
        <v>13287</v>
      </c>
      <c r="C4875" s="47" t="s">
        <v>13288</v>
      </c>
    </row>
    <row r="4876" spans="1:3" x14ac:dyDescent="0.25">
      <c r="A4876">
        <v>157194</v>
      </c>
      <c r="B4876" t="s">
        <v>13289</v>
      </c>
      <c r="C4876" s="47" t="s">
        <v>13290</v>
      </c>
    </row>
    <row r="4877" spans="1:3" x14ac:dyDescent="0.25">
      <c r="A4877">
        <v>157195</v>
      </c>
      <c r="B4877" t="s">
        <v>13291</v>
      </c>
      <c r="C4877" s="47" t="s">
        <v>13292</v>
      </c>
    </row>
    <row r="4878" spans="1:3" x14ac:dyDescent="0.25">
      <c r="A4878">
        <v>157196</v>
      </c>
      <c r="B4878" t="s">
        <v>13293</v>
      </c>
      <c r="C4878" s="47" t="s">
        <v>13294</v>
      </c>
    </row>
    <row r="4879" spans="1:3" x14ac:dyDescent="0.25">
      <c r="A4879">
        <v>157197</v>
      </c>
      <c r="B4879" t="s">
        <v>13295</v>
      </c>
      <c r="C4879" s="47" t="s">
        <v>13296</v>
      </c>
    </row>
    <row r="4880" spans="1:3" x14ac:dyDescent="0.25">
      <c r="A4880">
        <v>157198</v>
      </c>
      <c r="B4880" t="s">
        <v>13297</v>
      </c>
      <c r="C4880" s="47" t="s">
        <v>13298</v>
      </c>
    </row>
    <row r="4881" spans="1:3" x14ac:dyDescent="0.25">
      <c r="A4881">
        <v>157199</v>
      </c>
      <c r="B4881" t="s">
        <v>13299</v>
      </c>
      <c r="C4881" s="47" t="s">
        <v>13300</v>
      </c>
    </row>
    <row r="4882" spans="1:3" x14ac:dyDescent="0.25">
      <c r="A4882">
        <v>157200</v>
      </c>
      <c r="B4882" t="s">
        <v>13301</v>
      </c>
      <c r="C4882" s="47" t="s">
        <v>13302</v>
      </c>
    </row>
    <row r="4883" spans="1:3" x14ac:dyDescent="0.25">
      <c r="A4883">
        <v>157201</v>
      </c>
      <c r="B4883" t="s">
        <v>13303</v>
      </c>
      <c r="C4883" s="47" t="s">
        <v>13304</v>
      </c>
    </row>
    <row r="4884" spans="1:3" x14ac:dyDescent="0.25">
      <c r="A4884">
        <v>157202</v>
      </c>
      <c r="B4884" t="s">
        <v>13305</v>
      </c>
      <c r="C4884" s="47" t="s">
        <v>13306</v>
      </c>
    </row>
    <row r="4885" spans="1:3" x14ac:dyDescent="0.25">
      <c r="A4885">
        <v>157203</v>
      </c>
      <c r="B4885" t="s">
        <v>13307</v>
      </c>
      <c r="C4885" s="47" t="s">
        <v>13308</v>
      </c>
    </row>
    <row r="4886" spans="1:3" x14ac:dyDescent="0.25">
      <c r="A4886">
        <v>157204</v>
      </c>
      <c r="B4886" t="s">
        <v>13309</v>
      </c>
      <c r="C4886" s="47" t="s">
        <v>13310</v>
      </c>
    </row>
    <row r="4887" spans="1:3" x14ac:dyDescent="0.25">
      <c r="A4887">
        <v>157205</v>
      </c>
      <c r="B4887" t="s">
        <v>1328</v>
      </c>
      <c r="C4887" s="47" t="s">
        <v>13311</v>
      </c>
    </row>
    <row r="4888" spans="1:3" x14ac:dyDescent="0.25">
      <c r="A4888">
        <v>157206</v>
      </c>
      <c r="B4888" t="s">
        <v>13312</v>
      </c>
      <c r="C4888" s="47" t="s">
        <v>13313</v>
      </c>
    </row>
    <row r="4889" spans="1:3" x14ac:dyDescent="0.25">
      <c r="A4889">
        <v>157207</v>
      </c>
      <c r="B4889" t="s">
        <v>13314</v>
      </c>
      <c r="C4889" s="47" t="s">
        <v>13315</v>
      </c>
    </row>
    <row r="4890" spans="1:3" x14ac:dyDescent="0.25">
      <c r="A4890">
        <v>157208</v>
      </c>
      <c r="B4890" t="s">
        <v>13316</v>
      </c>
      <c r="C4890" s="47" t="s">
        <v>13317</v>
      </c>
    </row>
    <row r="4891" spans="1:3" x14ac:dyDescent="0.25">
      <c r="A4891">
        <v>157209</v>
      </c>
      <c r="B4891" t="s">
        <v>13318</v>
      </c>
      <c r="C4891" s="47" t="s">
        <v>13319</v>
      </c>
    </row>
    <row r="4892" spans="1:3" x14ac:dyDescent="0.25">
      <c r="A4892">
        <v>157210</v>
      </c>
      <c r="B4892" t="s">
        <v>13320</v>
      </c>
      <c r="C4892" s="47" t="s">
        <v>13321</v>
      </c>
    </row>
    <row r="4893" spans="1:3" x14ac:dyDescent="0.25">
      <c r="A4893">
        <v>157211</v>
      </c>
      <c r="B4893" t="s">
        <v>13322</v>
      </c>
      <c r="C4893" s="47" t="s">
        <v>13323</v>
      </c>
    </row>
    <row r="4894" spans="1:3" x14ac:dyDescent="0.25">
      <c r="A4894">
        <v>157212</v>
      </c>
      <c r="B4894" t="s">
        <v>13324</v>
      </c>
      <c r="C4894" s="47" t="s">
        <v>13325</v>
      </c>
    </row>
    <row r="4895" spans="1:3" x14ac:dyDescent="0.25">
      <c r="A4895">
        <v>157213</v>
      </c>
      <c r="B4895" t="s">
        <v>13326</v>
      </c>
      <c r="C4895" s="47" t="s">
        <v>13327</v>
      </c>
    </row>
    <row r="4896" spans="1:3" x14ac:dyDescent="0.25">
      <c r="A4896">
        <v>157214</v>
      </c>
      <c r="B4896" t="s">
        <v>13328</v>
      </c>
      <c r="C4896" s="47" t="s">
        <v>13329</v>
      </c>
    </row>
    <row r="4897" spans="1:3" x14ac:dyDescent="0.25">
      <c r="A4897">
        <v>157215</v>
      </c>
      <c r="B4897" t="s">
        <v>964</v>
      </c>
      <c r="C4897" s="47" t="s">
        <v>13330</v>
      </c>
    </row>
    <row r="4898" spans="1:3" x14ac:dyDescent="0.25">
      <c r="A4898">
        <v>157216</v>
      </c>
      <c r="B4898" t="s">
        <v>138</v>
      </c>
      <c r="C4898" s="47" t="s">
        <v>13331</v>
      </c>
    </row>
    <row r="4899" spans="1:3" x14ac:dyDescent="0.25">
      <c r="A4899">
        <v>157217</v>
      </c>
      <c r="B4899" t="s">
        <v>13332</v>
      </c>
      <c r="C4899" s="47" t="s">
        <v>13333</v>
      </c>
    </row>
    <row r="4900" spans="1:3" x14ac:dyDescent="0.25">
      <c r="A4900">
        <v>157218</v>
      </c>
      <c r="B4900" t="s">
        <v>13334</v>
      </c>
      <c r="C4900" s="47" t="s">
        <v>13335</v>
      </c>
    </row>
    <row r="4901" spans="1:3" x14ac:dyDescent="0.25">
      <c r="A4901">
        <v>157219</v>
      </c>
      <c r="B4901" t="s">
        <v>13336</v>
      </c>
      <c r="C4901" s="47" t="s">
        <v>13337</v>
      </c>
    </row>
    <row r="4902" spans="1:3" x14ac:dyDescent="0.25">
      <c r="A4902">
        <v>157220</v>
      </c>
      <c r="B4902" t="s">
        <v>13338</v>
      </c>
      <c r="C4902" s="47" t="s">
        <v>13339</v>
      </c>
    </row>
    <row r="4903" spans="1:3" x14ac:dyDescent="0.25">
      <c r="A4903">
        <v>157221</v>
      </c>
      <c r="B4903" t="s">
        <v>13340</v>
      </c>
      <c r="C4903" s="47" t="s">
        <v>13341</v>
      </c>
    </row>
    <row r="4904" spans="1:3" x14ac:dyDescent="0.25">
      <c r="A4904">
        <v>157222</v>
      </c>
      <c r="B4904" t="s">
        <v>13342</v>
      </c>
      <c r="C4904" s="47" t="s">
        <v>13343</v>
      </c>
    </row>
    <row r="4905" spans="1:3" x14ac:dyDescent="0.25">
      <c r="A4905">
        <v>157223</v>
      </c>
      <c r="B4905" t="s">
        <v>13344</v>
      </c>
      <c r="C4905" s="47" t="s">
        <v>13345</v>
      </c>
    </row>
    <row r="4906" spans="1:3" x14ac:dyDescent="0.25">
      <c r="A4906">
        <v>157224</v>
      </c>
      <c r="B4906" t="s">
        <v>13346</v>
      </c>
      <c r="C4906" s="47" t="s">
        <v>13347</v>
      </c>
    </row>
    <row r="4907" spans="1:3" x14ac:dyDescent="0.25">
      <c r="A4907">
        <v>157225</v>
      </c>
      <c r="B4907" t="s">
        <v>13348</v>
      </c>
      <c r="C4907" s="47" t="s">
        <v>13349</v>
      </c>
    </row>
    <row r="4908" spans="1:3" x14ac:dyDescent="0.25">
      <c r="A4908">
        <v>157226</v>
      </c>
      <c r="B4908" t="s">
        <v>13350</v>
      </c>
      <c r="C4908" s="47" t="s">
        <v>13351</v>
      </c>
    </row>
    <row r="4909" spans="1:3" x14ac:dyDescent="0.25">
      <c r="A4909">
        <v>157227</v>
      </c>
      <c r="B4909" t="s">
        <v>13352</v>
      </c>
      <c r="C4909" s="47" t="s">
        <v>13353</v>
      </c>
    </row>
    <row r="4910" spans="1:3" x14ac:dyDescent="0.25">
      <c r="A4910">
        <v>157228</v>
      </c>
      <c r="B4910" t="s">
        <v>13354</v>
      </c>
      <c r="C4910" s="47" t="s">
        <v>13355</v>
      </c>
    </row>
    <row r="4911" spans="1:3" x14ac:dyDescent="0.25">
      <c r="A4911">
        <v>157229</v>
      </c>
      <c r="B4911" t="s">
        <v>13356</v>
      </c>
      <c r="C4911" s="47" t="s">
        <v>13357</v>
      </c>
    </row>
    <row r="4912" spans="1:3" x14ac:dyDescent="0.25">
      <c r="A4912">
        <v>157230</v>
      </c>
      <c r="B4912" t="s">
        <v>13358</v>
      </c>
      <c r="C4912" s="47" t="s">
        <v>13359</v>
      </c>
    </row>
    <row r="4913" spans="1:3" x14ac:dyDescent="0.25">
      <c r="A4913">
        <v>157231</v>
      </c>
      <c r="B4913" t="s">
        <v>13360</v>
      </c>
      <c r="C4913" s="47" t="s">
        <v>13361</v>
      </c>
    </row>
    <row r="4914" spans="1:3" x14ac:dyDescent="0.25">
      <c r="A4914">
        <v>157232</v>
      </c>
      <c r="B4914" t="s">
        <v>1591</v>
      </c>
      <c r="C4914" s="47" t="s">
        <v>13362</v>
      </c>
    </row>
    <row r="4915" spans="1:3" x14ac:dyDescent="0.25">
      <c r="A4915">
        <v>157233</v>
      </c>
      <c r="B4915" t="s">
        <v>13363</v>
      </c>
      <c r="C4915" s="47" t="s">
        <v>13364</v>
      </c>
    </row>
    <row r="4916" spans="1:3" x14ac:dyDescent="0.25">
      <c r="A4916">
        <v>157234</v>
      </c>
      <c r="B4916" t="s">
        <v>1673</v>
      </c>
      <c r="C4916" s="47" t="s">
        <v>13365</v>
      </c>
    </row>
    <row r="4917" spans="1:3" x14ac:dyDescent="0.25">
      <c r="A4917">
        <v>157235</v>
      </c>
      <c r="B4917" t="s">
        <v>13366</v>
      </c>
      <c r="C4917" s="47" t="s">
        <v>13367</v>
      </c>
    </row>
    <row r="4918" spans="1:3" x14ac:dyDescent="0.25">
      <c r="A4918">
        <v>157236</v>
      </c>
      <c r="B4918" t="s">
        <v>13368</v>
      </c>
      <c r="C4918" s="47" t="s">
        <v>13369</v>
      </c>
    </row>
    <row r="4919" spans="1:3" x14ac:dyDescent="0.25">
      <c r="A4919">
        <v>157237</v>
      </c>
      <c r="B4919" t="s">
        <v>1211</v>
      </c>
      <c r="C4919" s="47" t="s">
        <v>13370</v>
      </c>
    </row>
    <row r="4920" spans="1:3" x14ac:dyDescent="0.25">
      <c r="A4920">
        <v>157238</v>
      </c>
      <c r="B4920" t="s">
        <v>13371</v>
      </c>
      <c r="C4920" s="47" t="s">
        <v>13372</v>
      </c>
    </row>
    <row r="4921" spans="1:3" x14ac:dyDescent="0.25">
      <c r="A4921">
        <v>157239</v>
      </c>
      <c r="B4921" t="s">
        <v>1287</v>
      </c>
      <c r="C4921" s="47" t="s">
        <v>13373</v>
      </c>
    </row>
    <row r="4922" spans="1:3" x14ac:dyDescent="0.25">
      <c r="A4922">
        <v>157240</v>
      </c>
      <c r="B4922" t="s">
        <v>13374</v>
      </c>
      <c r="C4922" s="47" t="s">
        <v>13375</v>
      </c>
    </row>
    <row r="4923" spans="1:3" x14ac:dyDescent="0.25">
      <c r="A4923">
        <v>157241</v>
      </c>
      <c r="B4923" t="s">
        <v>13376</v>
      </c>
      <c r="C4923" s="47" t="s">
        <v>13377</v>
      </c>
    </row>
    <row r="4924" spans="1:3" x14ac:dyDescent="0.25">
      <c r="A4924">
        <v>157242</v>
      </c>
      <c r="B4924" t="s">
        <v>13378</v>
      </c>
      <c r="C4924" s="47" t="s">
        <v>13379</v>
      </c>
    </row>
    <row r="4925" spans="1:3" x14ac:dyDescent="0.25">
      <c r="A4925">
        <v>157243</v>
      </c>
      <c r="B4925" t="s">
        <v>13380</v>
      </c>
      <c r="C4925" s="47" t="s">
        <v>13381</v>
      </c>
    </row>
    <row r="4926" spans="1:3" x14ac:dyDescent="0.25">
      <c r="A4926">
        <v>157244</v>
      </c>
      <c r="B4926" t="s">
        <v>13382</v>
      </c>
      <c r="C4926" s="47" t="s">
        <v>13383</v>
      </c>
    </row>
    <row r="4927" spans="1:3" x14ac:dyDescent="0.25">
      <c r="A4927">
        <v>157245</v>
      </c>
      <c r="B4927" t="s">
        <v>13384</v>
      </c>
      <c r="C4927" s="47" t="s">
        <v>13385</v>
      </c>
    </row>
    <row r="4928" spans="1:3" x14ac:dyDescent="0.25">
      <c r="A4928">
        <v>157246</v>
      </c>
      <c r="B4928" t="s">
        <v>92</v>
      </c>
      <c r="C4928" s="47" t="s">
        <v>13386</v>
      </c>
    </row>
    <row r="4929" spans="1:3" x14ac:dyDescent="0.25">
      <c r="A4929">
        <v>157247</v>
      </c>
      <c r="B4929" t="s">
        <v>13387</v>
      </c>
      <c r="C4929" s="47" t="s">
        <v>13388</v>
      </c>
    </row>
    <row r="4930" spans="1:3" x14ac:dyDescent="0.25">
      <c r="A4930">
        <v>157248</v>
      </c>
      <c r="B4930" t="s">
        <v>13389</v>
      </c>
      <c r="C4930" s="47" t="s">
        <v>13390</v>
      </c>
    </row>
    <row r="4931" spans="1:3" x14ac:dyDescent="0.25">
      <c r="A4931">
        <v>157249</v>
      </c>
      <c r="B4931" t="s">
        <v>13391</v>
      </c>
      <c r="C4931" s="47" t="s">
        <v>13392</v>
      </c>
    </row>
    <row r="4932" spans="1:3" x14ac:dyDescent="0.25">
      <c r="A4932">
        <v>157250</v>
      </c>
      <c r="B4932" t="s">
        <v>13393</v>
      </c>
      <c r="C4932" s="47" t="s">
        <v>13394</v>
      </c>
    </row>
    <row r="4933" spans="1:3" x14ac:dyDescent="0.25">
      <c r="A4933">
        <v>157251</v>
      </c>
      <c r="B4933" t="s">
        <v>13395</v>
      </c>
      <c r="C4933" s="47" t="s">
        <v>13396</v>
      </c>
    </row>
    <row r="4934" spans="1:3" x14ac:dyDescent="0.25">
      <c r="A4934">
        <v>157252</v>
      </c>
      <c r="B4934" t="s">
        <v>13397</v>
      </c>
      <c r="C4934" s="47" t="s">
        <v>13398</v>
      </c>
    </row>
    <row r="4935" spans="1:3" x14ac:dyDescent="0.25">
      <c r="A4935">
        <v>157253</v>
      </c>
      <c r="B4935" t="s">
        <v>13399</v>
      </c>
      <c r="C4935" s="47" t="s">
        <v>13400</v>
      </c>
    </row>
    <row r="4936" spans="1:3" x14ac:dyDescent="0.25">
      <c r="A4936">
        <v>157254</v>
      </c>
      <c r="B4936" t="s">
        <v>13401</v>
      </c>
      <c r="C4936" s="47" t="s">
        <v>13402</v>
      </c>
    </row>
    <row r="4937" spans="1:3" x14ac:dyDescent="0.25">
      <c r="A4937">
        <v>157255</v>
      </c>
      <c r="B4937" t="s">
        <v>13403</v>
      </c>
      <c r="C4937" s="47" t="s">
        <v>13404</v>
      </c>
    </row>
    <row r="4938" spans="1:3" x14ac:dyDescent="0.25">
      <c r="A4938">
        <v>157256</v>
      </c>
      <c r="B4938" t="s">
        <v>13405</v>
      </c>
      <c r="C4938" s="47" t="s">
        <v>13406</v>
      </c>
    </row>
    <row r="4939" spans="1:3" x14ac:dyDescent="0.25">
      <c r="A4939">
        <v>157257</v>
      </c>
      <c r="B4939" t="s">
        <v>930</v>
      </c>
      <c r="C4939" s="47" t="s">
        <v>13407</v>
      </c>
    </row>
    <row r="4940" spans="1:3" x14ac:dyDescent="0.25">
      <c r="A4940">
        <v>157258</v>
      </c>
      <c r="B4940" t="s">
        <v>13408</v>
      </c>
      <c r="C4940" s="47" t="s">
        <v>13409</v>
      </c>
    </row>
    <row r="4941" spans="1:3" x14ac:dyDescent="0.25">
      <c r="A4941">
        <v>157259</v>
      </c>
      <c r="B4941" t="s">
        <v>13410</v>
      </c>
      <c r="C4941" s="47" t="s">
        <v>13411</v>
      </c>
    </row>
    <row r="4942" spans="1:3" x14ac:dyDescent="0.25">
      <c r="A4942">
        <v>157260</v>
      </c>
      <c r="B4942" t="s">
        <v>13412</v>
      </c>
      <c r="C4942" s="47" t="s">
        <v>13413</v>
      </c>
    </row>
    <row r="4943" spans="1:3" x14ac:dyDescent="0.25">
      <c r="A4943">
        <v>157261</v>
      </c>
      <c r="B4943" t="s">
        <v>13414</v>
      </c>
      <c r="C4943" s="47" t="s">
        <v>13415</v>
      </c>
    </row>
    <row r="4944" spans="1:3" x14ac:dyDescent="0.25">
      <c r="A4944">
        <v>157262</v>
      </c>
      <c r="B4944" t="s">
        <v>326</v>
      </c>
      <c r="C4944" s="47" t="s">
        <v>13416</v>
      </c>
    </row>
    <row r="4945" spans="1:3" x14ac:dyDescent="0.25">
      <c r="A4945">
        <v>157263</v>
      </c>
      <c r="B4945" t="s">
        <v>13417</v>
      </c>
      <c r="C4945" s="47" t="s">
        <v>13418</v>
      </c>
    </row>
    <row r="4946" spans="1:3" x14ac:dyDescent="0.25">
      <c r="A4946">
        <v>157264</v>
      </c>
      <c r="B4946" t="s">
        <v>13419</v>
      </c>
      <c r="C4946" s="47" t="s">
        <v>13420</v>
      </c>
    </row>
    <row r="4947" spans="1:3" x14ac:dyDescent="0.25">
      <c r="A4947">
        <v>157265</v>
      </c>
      <c r="B4947" t="s">
        <v>13421</v>
      </c>
      <c r="C4947" s="47" t="s">
        <v>13422</v>
      </c>
    </row>
    <row r="4948" spans="1:3" x14ac:dyDescent="0.25">
      <c r="A4948">
        <v>157266</v>
      </c>
      <c r="B4948" t="s">
        <v>13423</v>
      </c>
      <c r="C4948" s="47" t="s">
        <v>13424</v>
      </c>
    </row>
    <row r="4949" spans="1:3" x14ac:dyDescent="0.25">
      <c r="A4949">
        <v>157267</v>
      </c>
      <c r="B4949" t="s">
        <v>13425</v>
      </c>
      <c r="C4949" s="47" t="s">
        <v>13426</v>
      </c>
    </row>
    <row r="4950" spans="1:3" x14ac:dyDescent="0.25">
      <c r="A4950">
        <v>157268</v>
      </c>
      <c r="B4950" t="s">
        <v>13427</v>
      </c>
      <c r="C4950" s="47" t="s">
        <v>13428</v>
      </c>
    </row>
    <row r="4951" spans="1:3" x14ac:dyDescent="0.25">
      <c r="A4951">
        <v>157269</v>
      </c>
      <c r="B4951" t="s">
        <v>13429</v>
      </c>
      <c r="C4951" s="47" t="s">
        <v>13430</v>
      </c>
    </row>
    <row r="4952" spans="1:3" x14ac:dyDescent="0.25">
      <c r="A4952">
        <v>157270</v>
      </c>
      <c r="B4952" t="s">
        <v>13431</v>
      </c>
      <c r="C4952" s="47" t="s">
        <v>13432</v>
      </c>
    </row>
    <row r="4953" spans="1:3" x14ac:dyDescent="0.25">
      <c r="A4953">
        <v>157271</v>
      </c>
      <c r="B4953" t="s">
        <v>13433</v>
      </c>
      <c r="C4953" s="47" t="s">
        <v>13434</v>
      </c>
    </row>
    <row r="4954" spans="1:3" x14ac:dyDescent="0.25">
      <c r="A4954">
        <v>157272</v>
      </c>
      <c r="B4954" t="s">
        <v>13435</v>
      </c>
      <c r="C4954" s="47" t="s">
        <v>13436</v>
      </c>
    </row>
    <row r="4955" spans="1:3" x14ac:dyDescent="0.25">
      <c r="A4955">
        <v>157273</v>
      </c>
      <c r="B4955" t="s">
        <v>13437</v>
      </c>
      <c r="C4955" s="47" t="s">
        <v>13438</v>
      </c>
    </row>
    <row r="4956" spans="1:3" x14ac:dyDescent="0.25">
      <c r="A4956">
        <v>157274</v>
      </c>
      <c r="B4956" t="s">
        <v>13439</v>
      </c>
      <c r="C4956" s="47" t="s">
        <v>13440</v>
      </c>
    </row>
    <row r="4957" spans="1:3" x14ac:dyDescent="0.25">
      <c r="A4957">
        <v>157275</v>
      </c>
      <c r="B4957" t="s">
        <v>13441</v>
      </c>
      <c r="C4957" s="47" t="s">
        <v>13442</v>
      </c>
    </row>
    <row r="4958" spans="1:3" x14ac:dyDescent="0.25">
      <c r="A4958">
        <v>157276</v>
      </c>
      <c r="B4958" t="s">
        <v>13443</v>
      </c>
      <c r="C4958" s="47" t="s">
        <v>13444</v>
      </c>
    </row>
    <row r="4959" spans="1:3" x14ac:dyDescent="0.25">
      <c r="A4959">
        <v>157277</v>
      </c>
      <c r="B4959" t="s">
        <v>13445</v>
      </c>
      <c r="C4959" s="47" t="s">
        <v>13446</v>
      </c>
    </row>
    <row r="4960" spans="1:3" x14ac:dyDescent="0.25">
      <c r="A4960">
        <v>157278</v>
      </c>
      <c r="B4960" t="s">
        <v>13447</v>
      </c>
      <c r="C4960" s="47" t="s">
        <v>13448</v>
      </c>
    </row>
    <row r="4961" spans="1:3" x14ac:dyDescent="0.25">
      <c r="A4961">
        <v>157279</v>
      </c>
      <c r="B4961" t="s">
        <v>13449</v>
      </c>
      <c r="C4961" s="47" t="s">
        <v>13450</v>
      </c>
    </row>
    <row r="4962" spans="1:3" x14ac:dyDescent="0.25">
      <c r="A4962">
        <v>157280</v>
      </c>
      <c r="B4962" t="s">
        <v>13451</v>
      </c>
      <c r="C4962" s="47" t="s">
        <v>13452</v>
      </c>
    </row>
    <row r="4963" spans="1:3" x14ac:dyDescent="0.25">
      <c r="A4963">
        <v>157281</v>
      </c>
      <c r="B4963" t="s">
        <v>13453</v>
      </c>
      <c r="C4963" s="47" t="s">
        <v>13454</v>
      </c>
    </row>
    <row r="4964" spans="1:3" x14ac:dyDescent="0.25">
      <c r="A4964">
        <v>157282</v>
      </c>
      <c r="B4964" t="s">
        <v>13455</v>
      </c>
      <c r="C4964" s="47" t="s">
        <v>13456</v>
      </c>
    </row>
    <row r="4965" spans="1:3" x14ac:dyDescent="0.25">
      <c r="A4965">
        <v>157283</v>
      </c>
      <c r="B4965" t="s">
        <v>13457</v>
      </c>
      <c r="C4965" s="47" t="s">
        <v>13458</v>
      </c>
    </row>
    <row r="4966" spans="1:3" x14ac:dyDescent="0.25">
      <c r="A4966">
        <v>157284</v>
      </c>
      <c r="B4966" t="s">
        <v>13459</v>
      </c>
      <c r="C4966" s="47" t="s">
        <v>13460</v>
      </c>
    </row>
    <row r="4967" spans="1:3" x14ac:dyDescent="0.25">
      <c r="A4967">
        <v>157285</v>
      </c>
      <c r="B4967" t="s">
        <v>13461</v>
      </c>
      <c r="C4967" s="47" t="s">
        <v>13462</v>
      </c>
    </row>
    <row r="4968" spans="1:3" x14ac:dyDescent="0.25">
      <c r="A4968">
        <v>157286</v>
      </c>
      <c r="B4968" t="s">
        <v>997</v>
      </c>
      <c r="C4968" s="47" t="s">
        <v>13463</v>
      </c>
    </row>
    <row r="4969" spans="1:3" x14ac:dyDescent="0.25">
      <c r="A4969">
        <v>157287</v>
      </c>
      <c r="B4969" t="s">
        <v>13464</v>
      </c>
      <c r="C4969" s="47" t="s">
        <v>13465</v>
      </c>
    </row>
    <row r="4970" spans="1:3" x14ac:dyDescent="0.25">
      <c r="A4970">
        <v>157288</v>
      </c>
      <c r="B4970" t="s">
        <v>13466</v>
      </c>
      <c r="C4970" s="47" t="s">
        <v>13467</v>
      </c>
    </row>
    <row r="4971" spans="1:3" x14ac:dyDescent="0.25">
      <c r="A4971">
        <v>157289</v>
      </c>
      <c r="B4971" t="s">
        <v>13468</v>
      </c>
      <c r="C4971" s="47" t="s">
        <v>13469</v>
      </c>
    </row>
    <row r="4972" spans="1:3" x14ac:dyDescent="0.25">
      <c r="A4972">
        <v>157290</v>
      </c>
      <c r="B4972" t="s">
        <v>515</v>
      </c>
      <c r="C4972" s="47" t="s">
        <v>13470</v>
      </c>
    </row>
    <row r="4973" spans="1:3" x14ac:dyDescent="0.25">
      <c r="A4973">
        <v>157291</v>
      </c>
      <c r="B4973" t="s">
        <v>13471</v>
      </c>
      <c r="C4973" s="47" t="s">
        <v>13472</v>
      </c>
    </row>
    <row r="4974" spans="1:3" x14ac:dyDescent="0.25">
      <c r="A4974">
        <v>157292</v>
      </c>
      <c r="B4974" t="s">
        <v>13473</v>
      </c>
      <c r="C4974" s="47" t="s">
        <v>13474</v>
      </c>
    </row>
    <row r="4975" spans="1:3" x14ac:dyDescent="0.25">
      <c r="A4975">
        <v>157293</v>
      </c>
      <c r="B4975" t="s">
        <v>13475</v>
      </c>
      <c r="C4975" s="47" t="s">
        <v>13476</v>
      </c>
    </row>
    <row r="4976" spans="1:3" x14ac:dyDescent="0.25">
      <c r="A4976">
        <v>157294</v>
      </c>
      <c r="B4976" t="s">
        <v>13477</v>
      </c>
      <c r="C4976" s="47" t="s">
        <v>13478</v>
      </c>
    </row>
    <row r="4977" spans="1:3" x14ac:dyDescent="0.25">
      <c r="A4977">
        <v>157295</v>
      </c>
      <c r="B4977" t="s">
        <v>13479</v>
      </c>
      <c r="C4977" s="47" t="s">
        <v>13480</v>
      </c>
    </row>
    <row r="4978" spans="1:3" x14ac:dyDescent="0.25">
      <c r="A4978">
        <v>157296</v>
      </c>
      <c r="B4978" t="s">
        <v>13481</v>
      </c>
      <c r="C4978" s="47" t="s">
        <v>13482</v>
      </c>
    </row>
    <row r="4979" spans="1:3" x14ac:dyDescent="0.25">
      <c r="A4979">
        <v>157297</v>
      </c>
      <c r="B4979" t="s">
        <v>13483</v>
      </c>
      <c r="C4979" s="47" t="s">
        <v>13484</v>
      </c>
    </row>
    <row r="4980" spans="1:3" x14ac:dyDescent="0.25">
      <c r="A4980">
        <v>157298</v>
      </c>
      <c r="B4980" t="s">
        <v>13485</v>
      </c>
      <c r="C4980" s="47" t="s">
        <v>13486</v>
      </c>
    </row>
    <row r="4981" spans="1:3" x14ac:dyDescent="0.25">
      <c r="A4981">
        <v>157299</v>
      </c>
      <c r="B4981" t="s">
        <v>1151</v>
      </c>
      <c r="C4981" s="47" t="s">
        <v>13487</v>
      </c>
    </row>
    <row r="4982" spans="1:3" x14ac:dyDescent="0.25">
      <c r="A4982">
        <v>157300</v>
      </c>
      <c r="B4982" t="s">
        <v>13488</v>
      </c>
      <c r="C4982" s="47" t="s">
        <v>13489</v>
      </c>
    </row>
    <row r="4983" spans="1:3" x14ac:dyDescent="0.25">
      <c r="A4983">
        <v>157301</v>
      </c>
      <c r="B4983" t="s">
        <v>13490</v>
      </c>
      <c r="C4983" s="47" t="s">
        <v>13491</v>
      </c>
    </row>
    <row r="4984" spans="1:3" x14ac:dyDescent="0.25">
      <c r="A4984">
        <v>157302</v>
      </c>
      <c r="B4984" t="s">
        <v>13492</v>
      </c>
      <c r="C4984" s="47" t="s">
        <v>13493</v>
      </c>
    </row>
    <row r="4985" spans="1:3" x14ac:dyDescent="0.25">
      <c r="A4985">
        <v>157303</v>
      </c>
      <c r="B4985" t="s">
        <v>13494</v>
      </c>
      <c r="C4985" s="47" t="s">
        <v>13495</v>
      </c>
    </row>
    <row r="4986" spans="1:3" x14ac:dyDescent="0.25">
      <c r="A4986">
        <v>157304</v>
      </c>
      <c r="B4986" t="s">
        <v>13496</v>
      </c>
      <c r="C4986" s="47" t="s">
        <v>13497</v>
      </c>
    </row>
    <row r="4987" spans="1:3" x14ac:dyDescent="0.25">
      <c r="A4987">
        <v>157305</v>
      </c>
      <c r="B4987" t="s">
        <v>13498</v>
      </c>
      <c r="C4987" s="47" t="s">
        <v>13499</v>
      </c>
    </row>
    <row r="4988" spans="1:3" x14ac:dyDescent="0.25">
      <c r="A4988">
        <v>157306</v>
      </c>
      <c r="B4988" t="s">
        <v>13500</v>
      </c>
      <c r="C4988" s="47" t="s">
        <v>13501</v>
      </c>
    </row>
    <row r="4989" spans="1:3" x14ac:dyDescent="0.25">
      <c r="A4989">
        <v>157307</v>
      </c>
      <c r="B4989" t="s">
        <v>13502</v>
      </c>
      <c r="C4989" s="47" t="s">
        <v>13503</v>
      </c>
    </row>
    <row r="4990" spans="1:3" x14ac:dyDescent="0.25">
      <c r="A4990">
        <v>157308</v>
      </c>
      <c r="B4990" t="s">
        <v>13504</v>
      </c>
      <c r="C4990" s="47" t="s">
        <v>13505</v>
      </c>
    </row>
    <row r="4991" spans="1:3" x14ac:dyDescent="0.25">
      <c r="A4991">
        <v>157309</v>
      </c>
      <c r="B4991" t="s">
        <v>13506</v>
      </c>
      <c r="C4991" s="47" t="s">
        <v>13507</v>
      </c>
    </row>
    <row r="4992" spans="1:3" x14ac:dyDescent="0.25">
      <c r="A4992">
        <v>157310</v>
      </c>
      <c r="B4992" t="s">
        <v>13508</v>
      </c>
      <c r="C4992" s="47" t="s">
        <v>13509</v>
      </c>
    </row>
    <row r="4993" spans="1:3" x14ac:dyDescent="0.25">
      <c r="A4993">
        <v>157311</v>
      </c>
      <c r="B4993" t="s">
        <v>13510</v>
      </c>
      <c r="C4993" s="47" t="s">
        <v>13511</v>
      </c>
    </row>
    <row r="4994" spans="1:3" x14ac:dyDescent="0.25">
      <c r="A4994">
        <v>157312</v>
      </c>
      <c r="B4994" t="s">
        <v>13512</v>
      </c>
      <c r="C4994" s="47" t="s">
        <v>13513</v>
      </c>
    </row>
    <row r="4995" spans="1:3" x14ac:dyDescent="0.25">
      <c r="A4995">
        <v>157313</v>
      </c>
      <c r="B4995" t="s">
        <v>13514</v>
      </c>
      <c r="C4995" s="47" t="s">
        <v>13515</v>
      </c>
    </row>
    <row r="4996" spans="1:3" x14ac:dyDescent="0.25">
      <c r="A4996">
        <v>157314</v>
      </c>
      <c r="B4996" t="s">
        <v>13516</v>
      </c>
      <c r="C4996" s="47" t="s">
        <v>13517</v>
      </c>
    </row>
    <row r="4997" spans="1:3" x14ac:dyDescent="0.25">
      <c r="A4997">
        <v>157315</v>
      </c>
      <c r="B4997" t="s">
        <v>13518</v>
      </c>
      <c r="C4997" s="47" t="s">
        <v>13519</v>
      </c>
    </row>
    <row r="4998" spans="1:3" x14ac:dyDescent="0.25">
      <c r="A4998">
        <v>157316</v>
      </c>
      <c r="B4998" t="s">
        <v>13520</v>
      </c>
      <c r="C4998" s="47" t="s">
        <v>13521</v>
      </c>
    </row>
    <row r="4999" spans="1:3" x14ac:dyDescent="0.25">
      <c r="A4999">
        <v>157317</v>
      </c>
      <c r="B4999" t="s">
        <v>1351</v>
      </c>
      <c r="C4999" s="47" t="s">
        <v>13522</v>
      </c>
    </row>
    <row r="5000" spans="1:3" x14ac:dyDescent="0.25">
      <c r="A5000">
        <v>157318</v>
      </c>
      <c r="B5000" t="s">
        <v>96</v>
      </c>
      <c r="C5000" s="47" t="s">
        <v>13523</v>
      </c>
    </row>
    <row r="5001" spans="1:3" x14ac:dyDescent="0.25">
      <c r="A5001">
        <v>157319</v>
      </c>
      <c r="B5001" t="s">
        <v>13524</v>
      </c>
      <c r="C5001" s="47" t="s">
        <v>13525</v>
      </c>
    </row>
    <row r="5002" spans="1:3" x14ac:dyDescent="0.25">
      <c r="A5002">
        <v>157320</v>
      </c>
      <c r="B5002" t="s">
        <v>13526</v>
      </c>
      <c r="C5002" s="47" t="s">
        <v>13527</v>
      </c>
    </row>
    <row r="5003" spans="1:3" x14ac:dyDescent="0.25">
      <c r="A5003">
        <v>157321</v>
      </c>
      <c r="B5003" t="s">
        <v>13528</v>
      </c>
      <c r="C5003" s="47" t="s">
        <v>13529</v>
      </c>
    </row>
    <row r="5004" spans="1:3" x14ac:dyDescent="0.25">
      <c r="A5004">
        <v>157322</v>
      </c>
      <c r="B5004" t="s">
        <v>13530</v>
      </c>
      <c r="C5004" s="47" t="s">
        <v>13531</v>
      </c>
    </row>
    <row r="5005" spans="1:3" x14ac:dyDescent="0.25">
      <c r="A5005">
        <v>157323</v>
      </c>
      <c r="B5005" t="s">
        <v>603</v>
      </c>
      <c r="C5005" s="47" t="s">
        <v>13532</v>
      </c>
    </row>
    <row r="5006" spans="1:3" x14ac:dyDescent="0.25">
      <c r="A5006">
        <v>157324</v>
      </c>
      <c r="B5006" t="s">
        <v>13533</v>
      </c>
      <c r="C5006" s="47" t="s">
        <v>13534</v>
      </c>
    </row>
    <row r="5007" spans="1:3" x14ac:dyDescent="0.25">
      <c r="A5007">
        <v>157325</v>
      </c>
      <c r="B5007" t="s">
        <v>13535</v>
      </c>
      <c r="C5007" s="47" t="s">
        <v>13536</v>
      </c>
    </row>
    <row r="5008" spans="1:3" x14ac:dyDescent="0.25">
      <c r="A5008">
        <v>157326</v>
      </c>
      <c r="B5008" t="s">
        <v>13537</v>
      </c>
      <c r="C5008" s="47" t="s">
        <v>13538</v>
      </c>
    </row>
    <row r="5009" spans="1:3" x14ac:dyDescent="0.25">
      <c r="A5009">
        <v>157327</v>
      </c>
      <c r="B5009" t="s">
        <v>13539</v>
      </c>
      <c r="C5009" s="47" t="s">
        <v>13540</v>
      </c>
    </row>
    <row r="5010" spans="1:3" x14ac:dyDescent="0.25">
      <c r="A5010">
        <v>157328</v>
      </c>
      <c r="B5010" t="s">
        <v>13541</v>
      </c>
      <c r="C5010" s="47" t="s">
        <v>13542</v>
      </c>
    </row>
    <row r="5011" spans="1:3" x14ac:dyDescent="0.25">
      <c r="A5011">
        <v>157329</v>
      </c>
      <c r="B5011" t="s">
        <v>13543</v>
      </c>
      <c r="C5011" s="47" t="s">
        <v>13544</v>
      </c>
    </row>
    <row r="5012" spans="1:3" x14ac:dyDescent="0.25">
      <c r="A5012">
        <v>157330</v>
      </c>
      <c r="B5012" t="s">
        <v>13545</v>
      </c>
      <c r="C5012" s="47" t="s">
        <v>13546</v>
      </c>
    </row>
    <row r="5013" spans="1:3" x14ac:dyDescent="0.25">
      <c r="A5013">
        <v>157331</v>
      </c>
      <c r="B5013" t="s">
        <v>13547</v>
      </c>
      <c r="C5013" s="47" t="s">
        <v>13548</v>
      </c>
    </row>
    <row r="5014" spans="1:3" x14ac:dyDescent="0.25">
      <c r="A5014">
        <v>157332</v>
      </c>
      <c r="B5014" t="s">
        <v>13549</v>
      </c>
      <c r="C5014" s="47" t="s">
        <v>13550</v>
      </c>
    </row>
    <row r="5015" spans="1:3" x14ac:dyDescent="0.25">
      <c r="A5015">
        <v>157333</v>
      </c>
      <c r="B5015" t="s">
        <v>13551</v>
      </c>
      <c r="C5015" s="47" t="s">
        <v>13552</v>
      </c>
    </row>
    <row r="5016" spans="1:3" x14ac:dyDescent="0.25">
      <c r="A5016">
        <v>157334</v>
      </c>
      <c r="B5016" t="s">
        <v>13553</v>
      </c>
      <c r="C5016" s="47" t="s">
        <v>13554</v>
      </c>
    </row>
    <row r="5017" spans="1:3" x14ac:dyDescent="0.25">
      <c r="A5017">
        <v>157335</v>
      </c>
      <c r="B5017" t="s">
        <v>13555</v>
      </c>
      <c r="C5017" s="47" t="s">
        <v>13556</v>
      </c>
    </row>
    <row r="5018" spans="1:3" x14ac:dyDescent="0.25">
      <c r="A5018">
        <v>157336</v>
      </c>
      <c r="B5018" t="s">
        <v>13557</v>
      </c>
      <c r="C5018" s="47" t="s">
        <v>13558</v>
      </c>
    </row>
    <row r="5019" spans="1:3" x14ac:dyDescent="0.25">
      <c r="A5019">
        <v>157337</v>
      </c>
      <c r="B5019" t="s">
        <v>13559</v>
      </c>
      <c r="C5019" s="47" t="s">
        <v>13560</v>
      </c>
    </row>
    <row r="5020" spans="1:3" x14ac:dyDescent="0.25">
      <c r="A5020">
        <v>157338</v>
      </c>
      <c r="B5020" t="s">
        <v>13561</v>
      </c>
      <c r="C5020" s="47" t="s">
        <v>13562</v>
      </c>
    </row>
    <row r="5021" spans="1:3" x14ac:dyDescent="0.25">
      <c r="A5021">
        <v>157339</v>
      </c>
      <c r="B5021" t="s">
        <v>13563</v>
      </c>
      <c r="C5021" s="47" t="s">
        <v>13564</v>
      </c>
    </row>
    <row r="5022" spans="1:3" x14ac:dyDescent="0.25">
      <c r="A5022">
        <v>157340</v>
      </c>
      <c r="B5022" t="s">
        <v>13565</v>
      </c>
      <c r="C5022" s="47" t="s">
        <v>13566</v>
      </c>
    </row>
    <row r="5023" spans="1:3" x14ac:dyDescent="0.25">
      <c r="A5023">
        <v>157341</v>
      </c>
      <c r="B5023" t="s">
        <v>13567</v>
      </c>
      <c r="C5023" s="47" t="s">
        <v>13568</v>
      </c>
    </row>
    <row r="5024" spans="1:3" x14ac:dyDescent="0.25">
      <c r="A5024">
        <v>157342</v>
      </c>
      <c r="B5024" t="s">
        <v>13569</v>
      </c>
      <c r="C5024" s="47" t="s">
        <v>13570</v>
      </c>
    </row>
    <row r="5025" spans="1:3" x14ac:dyDescent="0.25">
      <c r="A5025">
        <v>157343</v>
      </c>
      <c r="B5025" t="s">
        <v>13571</v>
      </c>
      <c r="C5025" s="47" t="s">
        <v>13572</v>
      </c>
    </row>
    <row r="5026" spans="1:3" x14ac:dyDescent="0.25">
      <c r="A5026">
        <v>157344</v>
      </c>
      <c r="B5026" t="s">
        <v>13573</v>
      </c>
      <c r="C5026" s="47" t="s">
        <v>13574</v>
      </c>
    </row>
    <row r="5027" spans="1:3" x14ac:dyDescent="0.25">
      <c r="A5027">
        <v>157345</v>
      </c>
      <c r="B5027" t="s">
        <v>13575</v>
      </c>
      <c r="C5027" s="47" t="s">
        <v>13576</v>
      </c>
    </row>
    <row r="5028" spans="1:3" x14ac:dyDescent="0.25">
      <c r="A5028">
        <v>157346</v>
      </c>
      <c r="B5028" t="s">
        <v>18</v>
      </c>
      <c r="C5028" s="47" t="s">
        <v>13577</v>
      </c>
    </row>
    <row r="5029" spans="1:3" x14ac:dyDescent="0.25">
      <c r="A5029">
        <v>157347</v>
      </c>
      <c r="B5029" t="s">
        <v>13578</v>
      </c>
      <c r="C5029" s="47" t="s">
        <v>13579</v>
      </c>
    </row>
    <row r="5030" spans="1:3" x14ac:dyDescent="0.25">
      <c r="A5030">
        <v>157348</v>
      </c>
      <c r="B5030" t="s">
        <v>13580</v>
      </c>
      <c r="C5030" s="47" t="s">
        <v>13581</v>
      </c>
    </row>
    <row r="5031" spans="1:3" x14ac:dyDescent="0.25">
      <c r="A5031">
        <v>157349</v>
      </c>
      <c r="B5031" t="s">
        <v>13582</v>
      </c>
      <c r="C5031" s="47" t="s">
        <v>13583</v>
      </c>
    </row>
    <row r="5032" spans="1:3" x14ac:dyDescent="0.25">
      <c r="A5032">
        <v>157350</v>
      </c>
      <c r="B5032" t="s">
        <v>13584</v>
      </c>
      <c r="C5032" s="47" t="s">
        <v>13585</v>
      </c>
    </row>
    <row r="5033" spans="1:3" x14ac:dyDescent="0.25">
      <c r="A5033">
        <v>157351</v>
      </c>
      <c r="B5033" t="s">
        <v>13586</v>
      </c>
      <c r="C5033" s="47" t="s">
        <v>13587</v>
      </c>
    </row>
    <row r="5034" spans="1:3" x14ac:dyDescent="0.25">
      <c r="A5034">
        <v>157352</v>
      </c>
      <c r="B5034" t="s">
        <v>13588</v>
      </c>
      <c r="C5034" s="47" t="s">
        <v>13589</v>
      </c>
    </row>
    <row r="5035" spans="1:3" x14ac:dyDescent="0.25">
      <c r="A5035">
        <v>157353</v>
      </c>
      <c r="B5035" t="s">
        <v>13590</v>
      </c>
      <c r="C5035" s="47" t="s">
        <v>13591</v>
      </c>
    </row>
    <row r="5036" spans="1:3" x14ac:dyDescent="0.25">
      <c r="A5036">
        <v>157354</v>
      </c>
      <c r="B5036" t="s">
        <v>13592</v>
      </c>
      <c r="C5036" s="47" t="s">
        <v>13593</v>
      </c>
    </row>
    <row r="5037" spans="1:3" x14ac:dyDescent="0.25">
      <c r="A5037">
        <v>157355</v>
      </c>
      <c r="B5037" t="s">
        <v>13594</v>
      </c>
      <c r="C5037" s="47" t="s">
        <v>13595</v>
      </c>
    </row>
    <row r="5038" spans="1:3" x14ac:dyDescent="0.25">
      <c r="A5038">
        <v>157356</v>
      </c>
      <c r="B5038" t="s">
        <v>13596</v>
      </c>
      <c r="C5038" s="47" t="s">
        <v>13597</v>
      </c>
    </row>
    <row r="5039" spans="1:3" x14ac:dyDescent="0.25">
      <c r="A5039">
        <v>157357</v>
      </c>
      <c r="B5039" t="s">
        <v>13598</v>
      </c>
      <c r="C5039" s="47" t="s">
        <v>13599</v>
      </c>
    </row>
    <row r="5040" spans="1:3" x14ac:dyDescent="0.25">
      <c r="A5040">
        <v>157358</v>
      </c>
      <c r="B5040" t="s">
        <v>13600</v>
      </c>
      <c r="C5040" s="47" t="s">
        <v>13601</v>
      </c>
    </row>
    <row r="5041" spans="1:3" x14ac:dyDescent="0.25">
      <c r="A5041">
        <v>157359</v>
      </c>
      <c r="B5041" t="s">
        <v>13602</v>
      </c>
      <c r="C5041" s="47" t="s">
        <v>13603</v>
      </c>
    </row>
    <row r="5042" spans="1:3" x14ac:dyDescent="0.25">
      <c r="A5042">
        <v>157360</v>
      </c>
      <c r="B5042" t="s">
        <v>13604</v>
      </c>
      <c r="C5042" s="47" t="s">
        <v>13605</v>
      </c>
    </row>
    <row r="5043" spans="1:3" x14ac:dyDescent="0.25">
      <c r="A5043">
        <v>157361</v>
      </c>
      <c r="B5043" t="s">
        <v>13606</v>
      </c>
      <c r="C5043" s="47" t="s">
        <v>13607</v>
      </c>
    </row>
    <row r="5044" spans="1:3" x14ac:dyDescent="0.25">
      <c r="A5044">
        <v>157362</v>
      </c>
      <c r="B5044" t="s">
        <v>13608</v>
      </c>
      <c r="C5044" s="47" t="s">
        <v>13609</v>
      </c>
    </row>
    <row r="5045" spans="1:3" x14ac:dyDescent="0.25">
      <c r="A5045">
        <v>157363</v>
      </c>
      <c r="B5045" t="s">
        <v>13610</v>
      </c>
      <c r="C5045" s="47" t="s">
        <v>13611</v>
      </c>
    </row>
    <row r="5046" spans="1:3" x14ac:dyDescent="0.25">
      <c r="A5046">
        <v>157364</v>
      </c>
      <c r="B5046" t="s">
        <v>13612</v>
      </c>
      <c r="C5046" s="47" t="s">
        <v>13613</v>
      </c>
    </row>
    <row r="5047" spans="1:3" x14ac:dyDescent="0.25">
      <c r="A5047">
        <v>157365</v>
      </c>
      <c r="B5047" t="s">
        <v>13614</v>
      </c>
      <c r="C5047" s="47" t="s">
        <v>13615</v>
      </c>
    </row>
    <row r="5048" spans="1:3" x14ac:dyDescent="0.25">
      <c r="A5048">
        <v>157366</v>
      </c>
      <c r="B5048" t="s">
        <v>13616</v>
      </c>
      <c r="C5048" s="47" t="s">
        <v>13617</v>
      </c>
    </row>
    <row r="5049" spans="1:3" x14ac:dyDescent="0.25">
      <c r="A5049">
        <v>157367</v>
      </c>
      <c r="B5049" t="s">
        <v>13618</v>
      </c>
      <c r="C5049" s="47" t="s">
        <v>13619</v>
      </c>
    </row>
    <row r="5050" spans="1:3" x14ac:dyDescent="0.25">
      <c r="A5050">
        <v>157368</v>
      </c>
      <c r="B5050" t="s">
        <v>13620</v>
      </c>
      <c r="C5050" s="47" t="s">
        <v>13621</v>
      </c>
    </row>
    <row r="5051" spans="1:3" x14ac:dyDescent="0.25">
      <c r="A5051">
        <v>157369</v>
      </c>
      <c r="B5051" t="s">
        <v>862</v>
      </c>
      <c r="C5051" s="47" t="s">
        <v>13622</v>
      </c>
    </row>
    <row r="5052" spans="1:3" x14ac:dyDescent="0.25">
      <c r="A5052">
        <v>157370</v>
      </c>
      <c r="B5052" t="s">
        <v>13623</v>
      </c>
      <c r="C5052" s="47" t="s">
        <v>13624</v>
      </c>
    </row>
    <row r="5053" spans="1:3" x14ac:dyDescent="0.25">
      <c r="A5053">
        <v>157371</v>
      </c>
      <c r="B5053" t="s">
        <v>13625</v>
      </c>
      <c r="C5053" s="47" t="s">
        <v>13626</v>
      </c>
    </row>
    <row r="5054" spans="1:3" x14ac:dyDescent="0.25">
      <c r="A5054">
        <v>157372</v>
      </c>
      <c r="B5054" t="s">
        <v>13627</v>
      </c>
      <c r="C5054" s="47" t="s">
        <v>13628</v>
      </c>
    </row>
    <row r="5055" spans="1:3" x14ac:dyDescent="0.25">
      <c r="A5055">
        <v>157373</v>
      </c>
      <c r="B5055" t="s">
        <v>13629</v>
      </c>
      <c r="C5055" s="47" t="s">
        <v>13630</v>
      </c>
    </row>
    <row r="5056" spans="1:3" x14ac:dyDescent="0.25">
      <c r="A5056">
        <v>157374</v>
      </c>
      <c r="B5056" t="s">
        <v>13631</v>
      </c>
      <c r="C5056" s="47" t="s">
        <v>13632</v>
      </c>
    </row>
    <row r="5057" spans="1:3" x14ac:dyDescent="0.25">
      <c r="A5057">
        <v>157375</v>
      </c>
      <c r="B5057" t="s">
        <v>13633</v>
      </c>
      <c r="C5057" s="47" t="s">
        <v>13634</v>
      </c>
    </row>
    <row r="5058" spans="1:3" x14ac:dyDescent="0.25">
      <c r="A5058">
        <v>157376</v>
      </c>
      <c r="B5058" t="s">
        <v>13635</v>
      </c>
      <c r="C5058" s="47" t="s">
        <v>13636</v>
      </c>
    </row>
    <row r="5059" spans="1:3" x14ac:dyDescent="0.25">
      <c r="A5059">
        <v>157377</v>
      </c>
      <c r="B5059" t="s">
        <v>13637</v>
      </c>
      <c r="C5059" s="47" t="s">
        <v>13638</v>
      </c>
    </row>
    <row r="5060" spans="1:3" x14ac:dyDescent="0.25">
      <c r="A5060">
        <v>157378</v>
      </c>
      <c r="B5060" t="s">
        <v>13639</v>
      </c>
      <c r="C5060" s="47" t="s">
        <v>13640</v>
      </c>
    </row>
    <row r="5061" spans="1:3" x14ac:dyDescent="0.25">
      <c r="A5061">
        <v>157379</v>
      </c>
      <c r="B5061" t="s">
        <v>13641</v>
      </c>
      <c r="C5061" s="47" t="s">
        <v>13642</v>
      </c>
    </row>
    <row r="5062" spans="1:3" x14ac:dyDescent="0.25">
      <c r="A5062">
        <v>157380</v>
      </c>
      <c r="B5062" t="s">
        <v>13643</v>
      </c>
      <c r="C5062" s="47" t="s">
        <v>13644</v>
      </c>
    </row>
    <row r="5063" spans="1:3" x14ac:dyDescent="0.25">
      <c r="A5063">
        <v>157381</v>
      </c>
      <c r="B5063" t="s">
        <v>13645</v>
      </c>
      <c r="C5063" s="47" t="s">
        <v>13646</v>
      </c>
    </row>
    <row r="5064" spans="1:3" x14ac:dyDescent="0.25">
      <c r="A5064">
        <v>157382</v>
      </c>
      <c r="B5064" t="s">
        <v>13647</v>
      </c>
      <c r="C5064" s="47" t="s">
        <v>13648</v>
      </c>
    </row>
    <row r="5065" spans="1:3" x14ac:dyDescent="0.25">
      <c r="A5065">
        <v>157383</v>
      </c>
      <c r="B5065" t="s">
        <v>13649</v>
      </c>
      <c r="C5065" s="47" t="s">
        <v>13650</v>
      </c>
    </row>
    <row r="5066" spans="1:3" x14ac:dyDescent="0.25">
      <c r="A5066">
        <v>157384</v>
      </c>
      <c r="B5066" t="s">
        <v>13651</v>
      </c>
      <c r="C5066" s="47" t="s">
        <v>13652</v>
      </c>
    </row>
    <row r="5067" spans="1:3" x14ac:dyDescent="0.25">
      <c r="A5067">
        <v>157385</v>
      </c>
      <c r="B5067" t="s">
        <v>13653</v>
      </c>
      <c r="C5067" s="47" t="s">
        <v>13654</v>
      </c>
    </row>
    <row r="5068" spans="1:3" x14ac:dyDescent="0.25">
      <c r="A5068">
        <v>157386</v>
      </c>
      <c r="B5068" t="s">
        <v>13655</v>
      </c>
      <c r="C5068" s="47" t="s">
        <v>13656</v>
      </c>
    </row>
    <row r="5069" spans="1:3" x14ac:dyDescent="0.25">
      <c r="A5069">
        <v>157387</v>
      </c>
      <c r="B5069" t="s">
        <v>13657</v>
      </c>
      <c r="C5069" s="47" t="s">
        <v>13658</v>
      </c>
    </row>
    <row r="5070" spans="1:3" x14ac:dyDescent="0.25">
      <c r="A5070">
        <v>157388</v>
      </c>
      <c r="B5070" t="s">
        <v>13659</v>
      </c>
      <c r="C5070" s="47" t="s">
        <v>13660</v>
      </c>
    </row>
    <row r="5071" spans="1:3" x14ac:dyDescent="0.25">
      <c r="A5071">
        <v>157389</v>
      </c>
      <c r="B5071" t="s">
        <v>13661</v>
      </c>
      <c r="C5071" s="47" t="s">
        <v>13662</v>
      </c>
    </row>
    <row r="5072" spans="1:3" x14ac:dyDescent="0.25">
      <c r="A5072">
        <v>157390</v>
      </c>
      <c r="B5072" t="s">
        <v>13663</v>
      </c>
      <c r="C5072" s="47" t="s">
        <v>13664</v>
      </c>
    </row>
    <row r="5073" spans="1:3" x14ac:dyDescent="0.25">
      <c r="A5073">
        <v>157391</v>
      </c>
      <c r="B5073" t="s">
        <v>13665</v>
      </c>
      <c r="C5073" s="47" t="s">
        <v>13666</v>
      </c>
    </row>
    <row r="5074" spans="1:3" x14ac:dyDescent="0.25">
      <c r="A5074">
        <v>157392</v>
      </c>
      <c r="B5074" t="s">
        <v>13667</v>
      </c>
      <c r="C5074" s="47" t="s">
        <v>13668</v>
      </c>
    </row>
    <row r="5075" spans="1:3" x14ac:dyDescent="0.25">
      <c r="A5075">
        <v>157393</v>
      </c>
      <c r="B5075" t="s">
        <v>13669</v>
      </c>
      <c r="C5075" s="47" t="s">
        <v>13670</v>
      </c>
    </row>
    <row r="5076" spans="1:3" x14ac:dyDescent="0.25">
      <c r="A5076">
        <v>157394</v>
      </c>
      <c r="B5076" t="s">
        <v>13671</v>
      </c>
      <c r="C5076" s="47" t="s">
        <v>13672</v>
      </c>
    </row>
    <row r="5077" spans="1:3" x14ac:dyDescent="0.25">
      <c r="A5077">
        <v>157395</v>
      </c>
      <c r="B5077" t="s">
        <v>13673</v>
      </c>
      <c r="C5077" s="47" t="s">
        <v>13674</v>
      </c>
    </row>
    <row r="5078" spans="1:3" x14ac:dyDescent="0.25">
      <c r="A5078">
        <v>157396</v>
      </c>
      <c r="B5078" t="s">
        <v>174</v>
      </c>
      <c r="C5078" s="47" t="s">
        <v>13675</v>
      </c>
    </row>
    <row r="5079" spans="1:3" x14ac:dyDescent="0.25">
      <c r="A5079">
        <v>157397</v>
      </c>
      <c r="B5079" t="s">
        <v>13676</v>
      </c>
      <c r="C5079" s="47" t="s">
        <v>13677</v>
      </c>
    </row>
    <row r="5080" spans="1:3" x14ac:dyDescent="0.25">
      <c r="A5080">
        <v>157398</v>
      </c>
      <c r="B5080" t="s">
        <v>13678</v>
      </c>
      <c r="C5080" s="47" t="s">
        <v>13679</v>
      </c>
    </row>
    <row r="5081" spans="1:3" x14ac:dyDescent="0.25">
      <c r="A5081">
        <v>157399</v>
      </c>
      <c r="B5081" t="s">
        <v>13680</v>
      </c>
      <c r="C5081" s="47" t="s">
        <v>13681</v>
      </c>
    </row>
    <row r="5082" spans="1:3" x14ac:dyDescent="0.25">
      <c r="A5082">
        <v>157400</v>
      </c>
      <c r="B5082" t="s">
        <v>13682</v>
      </c>
      <c r="C5082" s="47" t="s">
        <v>13683</v>
      </c>
    </row>
    <row r="5083" spans="1:3" x14ac:dyDescent="0.25">
      <c r="A5083">
        <v>157401</v>
      </c>
      <c r="B5083" t="s">
        <v>13684</v>
      </c>
      <c r="C5083" s="47" t="s">
        <v>13685</v>
      </c>
    </row>
    <row r="5084" spans="1:3" x14ac:dyDescent="0.25">
      <c r="A5084">
        <v>157402</v>
      </c>
      <c r="B5084" t="s">
        <v>13686</v>
      </c>
      <c r="C5084" s="47" t="s">
        <v>13687</v>
      </c>
    </row>
    <row r="5085" spans="1:3" x14ac:dyDescent="0.25">
      <c r="A5085">
        <v>157403</v>
      </c>
      <c r="B5085" t="s">
        <v>13688</v>
      </c>
      <c r="C5085" s="47" t="s">
        <v>13689</v>
      </c>
    </row>
    <row r="5086" spans="1:3" x14ac:dyDescent="0.25">
      <c r="A5086">
        <v>157404</v>
      </c>
      <c r="B5086" t="s">
        <v>13690</v>
      </c>
      <c r="C5086" s="47" t="s">
        <v>13691</v>
      </c>
    </row>
    <row r="5087" spans="1:3" x14ac:dyDescent="0.25">
      <c r="A5087">
        <v>157405</v>
      </c>
      <c r="B5087" t="s">
        <v>172</v>
      </c>
      <c r="C5087" s="47" t="s">
        <v>13692</v>
      </c>
    </row>
    <row r="5088" spans="1:3" x14ac:dyDescent="0.25">
      <c r="A5088">
        <v>157406</v>
      </c>
      <c r="B5088" t="s">
        <v>13693</v>
      </c>
      <c r="C5088" s="47" t="s">
        <v>13694</v>
      </c>
    </row>
    <row r="5089" spans="1:3" x14ac:dyDescent="0.25">
      <c r="A5089">
        <v>157407</v>
      </c>
      <c r="B5089" t="s">
        <v>13695</v>
      </c>
      <c r="C5089" s="47" t="s">
        <v>13696</v>
      </c>
    </row>
    <row r="5090" spans="1:3" x14ac:dyDescent="0.25">
      <c r="A5090">
        <v>157408</v>
      </c>
      <c r="B5090" t="s">
        <v>13697</v>
      </c>
      <c r="C5090" s="47" t="s">
        <v>13698</v>
      </c>
    </row>
    <row r="5091" spans="1:3" x14ac:dyDescent="0.25">
      <c r="A5091">
        <v>157409</v>
      </c>
      <c r="B5091" t="s">
        <v>13699</v>
      </c>
      <c r="C5091" s="47" t="s">
        <v>13700</v>
      </c>
    </row>
    <row r="5092" spans="1:3" x14ac:dyDescent="0.25">
      <c r="A5092">
        <v>157410</v>
      </c>
      <c r="B5092" t="s">
        <v>13701</v>
      </c>
      <c r="C5092" s="47" t="s">
        <v>13702</v>
      </c>
    </row>
    <row r="5093" spans="1:3" x14ac:dyDescent="0.25">
      <c r="A5093">
        <v>157411</v>
      </c>
      <c r="B5093" t="s">
        <v>13703</v>
      </c>
      <c r="C5093" s="47" t="s">
        <v>13704</v>
      </c>
    </row>
    <row r="5094" spans="1:3" x14ac:dyDescent="0.25">
      <c r="A5094">
        <v>157412</v>
      </c>
      <c r="B5094" t="s">
        <v>1416</v>
      </c>
      <c r="C5094" s="47" t="s">
        <v>13705</v>
      </c>
    </row>
    <row r="5095" spans="1:3" x14ac:dyDescent="0.25">
      <c r="A5095">
        <v>157413</v>
      </c>
      <c r="B5095" t="s">
        <v>13706</v>
      </c>
      <c r="C5095" s="47" t="s">
        <v>13707</v>
      </c>
    </row>
    <row r="5096" spans="1:3" x14ac:dyDescent="0.25">
      <c r="A5096">
        <v>157414</v>
      </c>
      <c r="B5096" t="s">
        <v>13708</v>
      </c>
      <c r="C5096" s="47" t="s">
        <v>13709</v>
      </c>
    </row>
    <row r="5097" spans="1:3" x14ac:dyDescent="0.25">
      <c r="A5097">
        <v>157415</v>
      </c>
      <c r="B5097" t="s">
        <v>13710</v>
      </c>
      <c r="C5097" s="47" t="s">
        <v>13711</v>
      </c>
    </row>
    <row r="5098" spans="1:3" x14ac:dyDescent="0.25">
      <c r="A5098">
        <v>157416</v>
      </c>
      <c r="B5098" t="s">
        <v>13712</v>
      </c>
      <c r="C5098" s="47" t="s">
        <v>13713</v>
      </c>
    </row>
    <row r="5099" spans="1:3" x14ac:dyDescent="0.25">
      <c r="A5099">
        <v>157417</v>
      </c>
      <c r="B5099" t="s">
        <v>13714</v>
      </c>
      <c r="C5099" s="47" t="s">
        <v>13715</v>
      </c>
    </row>
    <row r="5100" spans="1:3" x14ac:dyDescent="0.25">
      <c r="A5100">
        <v>157418</v>
      </c>
      <c r="B5100" t="s">
        <v>13716</v>
      </c>
      <c r="C5100" s="47" t="s">
        <v>13717</v>
      </c>
    </row>
    <row r="5101" spans="1:3" x14ac:dyDescent="0.25">
      <c r="A5101">
        <v>157419</v>
      </c>
      <c r="B5101" t="s">
        <v>13718</v>
      </c>
      <c r="C5101" s="47" t="s">
        <v>13719</v>
      </c>
    </row>
    <row r="5102" spans="1:3" x14ac:dyDescent="0.25">
      <c r="A5102">
        <v>157420</v>
      </c>
      <c r="B5102" t="s">
        <v>13720</v>
      </c>
      <c r="C5102" s="47" t="s">
        <v>13721</v>
      </c>
    </row>
    <row r="5103" spans="1:3" x14ac:dyDescent="0.25">
      <c r="A5103">
        <v>157421</v>
      </c>
      <c r="B5103" t="s">
        <v>13722</v>
      </c>
      <c r="C5103" s="47" t="s">
        <v>13723</v>
      </c>
    </row>
    <row r="5104" spans="1:3" x14ac:dyDescent="0.25">
      <c r="A5104">
        <v>157422</v>
      </c>
      <c r="B5104" t="s">
        <v>13724</v>
      </c>
      <c r="C5104" s="47" t="s">
        <v>13725</v>
      </c>
    </row>
    <row r="5105" spans="1:3" x14ac:dyDescent="0.25">
      <c r="A5105">
        <v>157423</v>
      </c>
      <c r="B5105" t="s">
        <v>13726</v>
      </c>
      <c r="C5105" s="47" t="s">
        <v>13727</v>
      </c>
    </row>
    <row r="5106" spans="1:3" x14ac:dyDescent="0.25">
      <c r="A5106">
        <v>157424</v>
      </c>
      <c r="B5106" t="s">
        <v>13728</v>
      </c>
      <c r="C5106" s="47" t="s">
        <v>13729</v>
      </c>
    </row>
    <row r="5107" spans="1:3" x14ac:dyDescent="0.25">
      <c r="A5107">
        <v>157425</v>
      </c>
      <c r="B5107" t="s">
        <v>13730</v>
      </c>
      <c r="C5107" s="47" t="s">
        <v>13731</v>
      </c>
    </row>
    <row r="5108" spans="1:3" x14ac:dyDescent="0.25">
      <c r="A5108">
        <v>157426</v>
      </c>
      <c r="B5108" t="s">
        <v>13732</v>
      </c>
      <c r="C5108" s="47" t="s">
        <v>13733</v>
      </c>
    </row>
    <row r="5109" spans="1:3" x14ac:dyDescent="0.25">
      <c r="A5109">
        <v>157427</v>
      </c>
      <c r="B5109" t="s">
        <v>13734</v>
      </c>
      <c r="C5109" s="47" t="s">
        <v>13735</v>
      </c>
    </row>
    <row r="5110" spans="1:3" x14ac:dyDescent="0.25">
      <c r="A5110">
        <v>157428</v>
      </c>
      <c r="B5110" t="s">
        <v>13736</v>
      </c>
      <c r="C5110" s="47" t="s">
        <v>13737</v>
      </c>
    </row>
    <row r="5111" spans="1:3" x14ac:dyDescent="0.25">
      <c r="A5111">
        <v>157429</v>
      </c>
      <c r="B5111" t="s">
        <v>13738</v>
      </c>
      <c r="C5111" s="47" t="s">
        <v>13739</v>
      </c>
    </row>
    <row r="5112" spans="1:3" x14ac:dyDescent="0.25">
      <c r="A5112">
        <v>157430</v>
      </c>
      <c r="B5112" t="s">
        <v>13740</v>
      </c>
      <c r="C5112" s="47" t="s">
        <v>13741</v>
      </c>
    </row>
    <row r="5113" spans="1:3" x14ac:dyDescent="0.25">
      <c r="A5113">
        <v>157431</v>
      </c>
      <c r="B5113" t="s">
        <v>13742</v>
      </c>
      <c r="C5113" s="47" t="s">
        <v>13743</v>
      </c>
    </row>
    <row r="5114" spans="1:3" x14ac:dyDescent="0.25">
      <c r="A5114">
        <v>157432</v>
      </c>
      <c r="B5114" t="s">
        <v>13744</v>
      </c>
      <c r="C5114" s="47" t="s">
        <v>13745</v>
      </c>
    </row>
    <row r="5115" spans="1:3" x14ac:dyDescent="0.25">
      <c r="A5115">
        <v>157433</v>
      </c>
      <c r="B5115" t="s">
        <v>13746</v>
      </c>
      <c r="C5115" s="47" t="s">
        <v>13747</v>
      </c>
    </row>
    <row r="5116" spans="1:3" x14ac:dyDescent="0.25">
      <c r="A5116">
        <v>157434</v>
      </c>
      <c r="B5116" t="s">
        <v>13748</v>
      </c>
      <c r="C5116" s="47" t="s">
        <v>13749</v>
      </c>
    </row>
    <row r="5117" spans="1:3" x14ac:dyDescent="0.25">
      <c r="A5117">
        <v>157435</v>
      </c>
      <c r="B5117" t="s">
        <v>13750</v>
      </c>
      <c r="C5117" s="47" t="s">
        <v>13751</v>
      </c>
    </row>
    <row r="5118" spans="1:3" x14ac:dyDescent="0.25">
      <c r="A5118">
        <v>157436</v>
      </c>
      <c r="B5118" t="s">
        <v>13752</v>
      </c>
      <c r="C5118" s="47" t="s">
        <v>13753</v>
      </c>
    </row>
    <row r="5119" spans="1:3" x14ac:dyDescent="0.25">
      <c r="A5119">
        <v>157437</v>
      </c>
      <c r="B5119" t="s">
        <v>13754</v>
      </c>
      <c r="C5119" s="47" t="s">
        <v>13755</v>
      </c>
    </row>
    <row r="5120" spans="1:3" x14ac:dyDescent="0.25">
      <c r="A5120">
        <v>157438</v>
      </c>
      <c r="B5120" t="s">
        <v>13756</v>
      </c>
      <c r="C5120" s="47" t="s">
        <v>13757</v>
      </c>
    </row>
    <row r="5121" spans="1:3" x14ac:dyDescent="0.25">
      <c r="A5121">
        <v>157439</v>
      </c>
      <c r="B5121" t="s">
        <v>13758</v>
      </c>
      <c r="C5121" s="47" t="s">
        <v>13759</v>
      </c>
    </row>
    <row r="5122" spans="1:3" x14ac:dyDescent="0.25">
      <c r="A5122">
        <v>157440</v>
      </c>
      <c r="B5122" t="s">
        <v>13760</v>
      </c>
      <c r="C5122" s="47" t="s">
        <v>13761</v>
      </c>
    </row>
    <row r="5123" spans="1:3" x14ac:dyDescent="0.25">
      <c r="A5123">
        <v>157441</v>
      </c>
      <c r="B5123" t="s">
        <v>13762</v>
      </c>
      <c r="C5123" s="47" t="s">
        <v>13763</v>
      </c>
    </row>
    <row r="5124" spans="1:3" x14ac:dyDescent="0.25">
      <c r="A5124">
        <v>157442</v>
      </c>
      <c r="B5124" t="s">
        <v>13764</v>
      </c>
      <c r="C5124" s="47" t="s">
        <v>13765</v>
      </c>
    </row>
    <row r="5125" spans="1:3" x14ac:dyDescent="0.25">
      <c r="A5125">
        <v>157443</v>
      </c>
      <c r="B5125" t="s">
        <v>13766</v>
      </c>
      <c r="C5125" s="47" t="s">
        <v>13767</v>
      </c>
    </row>
    <row r="5126" spans="1:3" x14ac:dyDescent="0.25">
      <c r="A5126">
        <v>157444</v>
      </c>
      <c r="B5126" t="s">
        <v>13768</v>
      </c>
      <c r="C5126" s="47" t="s">
        <v>13769</v>
      </c>
    </row>
    <row r="5127" spans="1:3" x14ac:dyDescent="0.25">
      <c r="A5127">
        <v>157445</v>
      </c>
      <c r="B5127" t="s">
        <v>13770</v>
      </c>
      <c r="C5127" s="47" t="s">
        <v>13771</v>
      </c>
    </row>
    <row r="5128" spans="1:3" x14ac:dyDescent="0.25">
      <c r="A5128">
        <v>157446</v>
      </c>
      <c r="B5128" t="s">
        <v>13772</v>
      </c>
      <c r="C5128" s="47" t="s">
        <v>13773</v>
      </c>
    </row>
    <row r="5129" spans="1:3" x14ac:dyDescent="0.25">
      <c r="A5129">
        <v>157447</v>
      </c>
      <c r="B5129" t="s">
        <v>13774</v>
      </c>
      <c r="C5129" s="47" t="s">
        <v>13775</v>
      </c>
    </row>
    <row r="5130" spans="1:3" x14ac:dyDescent="0.25">
      <c r="A5130">
        <v>157448</v>
      </c>
      <c r="B5130" t="s">
        <v>13776</v>
      </c>
      <c r="C5130" s="47" t="s">
        <v>13777</v>
      </c>
    </row>
    <row r="5131" spans="1:3" x14ac:dyDescent="0.25">
      <c r="A5131">
        <v>157449</v>
      </c>
      <c r="B5131" t="s">
        <v>13778</v>
      </c>
      <c r="C5131" s="47" t="s">
        <v>13779</v>
      </c>
    </row>
    <row r="5132" spans="1:3" x14ac:dyDescent="0.25">
      <c r="A5132">
        <v>157450</v>
      </c>
      <c r="B5132" t="s">
        <v>13780</v>
      </c>
      <c r="C5132" s="47" t="s">
        <v>13781</v>
      </c>
    </row>
    <row r="5133" spans="1:3" x14ac:dyDescent="0.25">
      <c r="A5133">
        <v>157451</v>
      </c>
      <c r="B5133" t="s">
        <v>13782</v>
      </c>
      <c r="C5133" s="47" t="s">
        <v>13783</v>
      </c>
    </row>
    <row r="5134" spans="1:3" x14ac:dyDescent="0.25">
      <c r="A5134">
        <v>157452</v>
      </c>
      <c r="B5134" t="s">
        <v>13784</v>
      </c>
      <c r="C5134" s="47" t="s">
        <v>13785</v>
      </c>
    </row>
    <row r="5135" spans="1:3" x14ac:dyDescent="0.25">
      <c r="A5135">
        <v>157453</v>
      </c>
      <c r="B5135" t="s">
        <v>13786</v>
      </c>
      <c r="C5135" s="47" t="s">
        <v>13787</v>
      </c>
    </row>
    <row r="5136" spans="1:3" x14ac:dyDescent="0.25">
      <c r="A5136">
        <v>157454</v>
      </c>
      <c r="B5136" t="s">
        <v>13788</v>
      </c>
      <c r="C5136" s="47" t="s">
        <v>13789</v>
      </c>
    </row>
    <row r="5137" spans="1:3" x14ac:dyDescent="0.25">
      <c r="A5137">
        <v>157455</v>
      </c>
      <c r="B5137" t="s">
        <v>13790</v>
      </c>
      <c r="C5137" s="47" t="s">
        <v>13791</v>
      </c>
    </row>
    <row r="5138" spans="1:3" x14ac:dyDescent="0.25">
      <c r="A5138">
        <v>157456</v>
      </c>
      <c r="B5138" t="s">
        <v>13792</v>
      </c>
      <c r="C5138" s="47" t="s">
        <v>13793</v>
      </c>
    </row>
    <row r="5139" spans="1:3" x14ac:dyDescent="0.25">
      <c r="A5139">
        <v>157457</v>
      </c>
      <c r="B5139" t="s">
        <v>13794</v>
      </c>
      <c r="C5139" s="47" t="s">
        <v>13795</v>
      </c>
    </row>
    <row r="5140" spans="1:3" x14ac:dyDescent="0.25">
      <c r="A5140">
        <v>157458</v>
      </c>
      <c r="B5140" t="s">
        <v>13796</v>
      </c>
      <c r="C5140" s="47" t="s">
        <v>13797</v>
      </c>
    </row>
    <row r="5141" spans="1:3" x14ac:dyDescent="0.25">
      <c r="A5141">
        <v>157459</v>
      </c>
      <c r="B5141" t="s">
        <v>13798</v>
      </c>
      <c r="C5141" s="47" t="s">
        <v>13799</v>
      </c>
    </row>
    <row r="5142" spans="1:3" x14ac:dyDescent="0.25">
      <c r="A5142">
        <v>157460</v>
      </c>
      <c r="B5142" t="s">
        <v>13800</v>
      </c>
      <c r="C5142" s="47" t="s">
        <v>13801</v>
      </c>
    </row>
    <row r="5143" spans="1:3" x14ac:dyDescent="0.25">
      <c r="A5143">
        <v>157461</v>
      </c>
      <c r="B5143" t="s">
        <v>13802</v>
      </c>
      <c r="C5143" s="47" t="s">
        <v>13803</v>
      </c>
    </row>
    <row r="5144" spans="1:3" x14ac:dyDescent="0.25">
      <c r="A5144">
        <v>157462</v>
      </c>
      <c r="B5144" t="s">
        <v>13804</v>
      </c>
      <c r="C5144" s="47" t="s">
        <v>13805</v>
      </c>
    </row>
    <row r="5145" spans="1:3" x14ac:dyDescent="0.25">
      <c r="A5145">
        <v>157463</v>
      </c>
      <c r="B5145" t="s">
        <v>13806</v>
      </c>
      <c r="C5145" s="47" t="s">
        <v>13807</v>
      </c>
    </row>
    <row r="5146" spans="1:3" x14ac:dyDescent="0.25">
      <c r="A5146">
        <v>157464</v>
      </c>
      <c r="B5146" t="s">
        <v>1503</v>
      </c>
      <c r="C5146" s="47" t="s">
        <v>13808</v>
      </c>
    </row>
    <row r="5147" spans="1:3" x14ac:dyDescent="0.25">
      <c r="A5147">
        <v>157465</v>
      </c>
      <c r="B5147" t="s">
        <v>13809</v>
      </c>
      <c r="C5147" s="47" t="s">
        <v>13810</v>
      </c>
    </row>
    <row r="5148" spans="1:3" x14ac:dyDescent="0.25">
      <c r="A5148">
        <v>157466</v>
      </c>
      <c r="B5148" t="s">
        <v>13811</v>
      </c>
      <c r="C5148" s="47" t="s">
        <v>13812</v>
      </c>
    </row>
    <row r="5149" spans="1:3" x14ac:dyDescent="0.25">
      <c r="A5149">
        <v>157467</v>
      </c>
      <c r="B5149" t="s">
        <v>13813</v>
      </c>
      <c r="C5149" s="47" t="s">
        <v>13814</v>
      </c>
    </row>
    <row r="5150" spans="1:3" x14ac:dyDescent="0.25">
      <c r="A5150">
        <v>157468</v>
      </c>
      <c r="B5150" t="s">
        <v>13815</v>
      </c>
      <c r="C5150" s="47" t="s">
        <v>13816</v>
      </c>
    </row>
    <row r="5151" spans="1:3" x14ac:dyDescent="0.25">
      <c r="A5151">
        <v>157469</v>
      </c>
      <c r="B5151" t="s">
        <v>150</v>
      </c>
      <c r="C5151" s="47" t="s">
        <v>13817</v>
      </c>
    </row>
    <row r="5152" spans="1:3" x14ac:dyDescent="0.25">
      <c r="A5152">
        <v>157470</v>
      </c>
      <c r="B5152" t="s">
        <v>1020</v>
      </c>
      <c r="C5152" s="47" t="s">
        <v>13818</v>
      </c>
    </row>
    <row r="5153" spans="1:3" x14ac:dyDescent="0.25">
      <c r="A5153">
        <v>157471</v>
      </c>
      <c r="B5153" t="s">
        <v>13819</v>
      </c>
      <c r="C5153" s="47" t="s">
        <v>13820</v>
      </c>
    </row>
    <row r="5154" spans="1:3" x14ac:dyDescent="0.25">
      <c r="A5154">
        <v>157472</v>
      </c>
      <c r="B5154" t="s">
        <v>13821</v>
      </c>
      <c r="C5154" s="47" t="s">
        <v>13822</v>
      </c>
    </row>
    <row r="5155" spans="1:3" x14ac:dyDescent="0.25">
      <c r="A5155">
        <v>157473</v>
      </c>
      <c r="B5155" t="s">
        <v>13823</v>
      </c>
      <c r="C5155" s="47" t="s">
        <v>13824</v>
      </c>
    </row>
    <row r="5156" spans="1:3" x14ac:dyDescent="0.25">
      <c r="A5156">
        <v>157474</v>
      </c>
      <c r="B5156" t="s">
        <v>13825</v>
      </c>
      <c r="C5156" s="47" t="s">
        <v>13826</v>
      </c>
    </row>
    <row r="5157" spans="1:3" x14ac:dyDescent="0.25">
      <c r="A5157">
        <v>157475</v>
      </c>
      <c r="B5157" t="s">
        <v>13827</v>
      </c>
      <c r="C5157" s="47" t="s">
        <v>13828</v>
      </c>
    </row>
    <row r="5158" spans="1:3" x14ac:dyDescent="0.25">
      <c r="A5158">
        <v>157476</v>
      </c>
      <c r="B5158" t="s">
        <v>13829</v>
      </c>
      <c r="C5158" s="47" t="s">
        <v>13830</v>
      </c>
    </row>
    <row r="5159" spans="1:3" x14ac:dyDescent="0.25">
      <c r="A5159">
        <v>157477</v>
      </c>
      <c r="B5159" t="s">
        <v>13831</v>
      </c>
      <c r="C5159" s="47" t="s">
        <v>13832</v>
      </c>
    </row>
    <row r="5160" spans="1:3" x14ac:dyDescent="0.25">
      <c r="A5160">
        <v>157478</v>
      </c>
      <c r="B5160" t="s">
        <v>13833</v>
      </c>
      <c r="C5160" s="47" t="s">
        <v>13834</v>
      </c>
    </row>
    <row r="5161" spans="1:3" x14ac:dyDescent="0.25">
      <c r="A5161">
        <v>157479</v>
      </c>
      <c r="B5161" t="s">
        <v>13835</v>
      </c>
      <c r="C5161" s="47" t="s">
        <v>13836</v>
      </c>
    </row>
    <row r="5162" spans="1:3" x14ac:dyDescent="0.25">
      <c r="A5162">
        <v>157480</v>
      </c>
      <c r="B5162" t="s">
        <v>13837</v>
      </c>
      <c r="C5162" s="47" t="s">
        <v>13838</v>
      </c>
    </row>
    <row r="5163" spans="1:3" x14ac:dyDescent="0.25">
      <c r="A5163">
        <v>157481</v>
      </c>
      <c r="B5163" t="s">
        <v>13839</v>
      </c>
      <c r="C5163" s="47" t="s">
        <v>13840</v>
      </c>
    </row>
    <row r="5164" spans="1:3" x14ac:dyDescent="0.25">
      <c r="A5164">
        <v>157482</v>
      </c>
      <c r="B5164" t="s">
        <v>13841</v>
      </c>
      <c r="C5164" s="47" t="s">
        <v>13842</v>
      </c>
    </row>
    <row r="5165" spans="1:3" x14ac:dyDescent="0.25">
      <c r="A5165">
        <v>157483</v>
      </c>
      <c r="B5165" t="s">
        <v>13843</v>
      </c>
      <c r="C5165" s="47" t="s">
        <v>13844</v>
      </c>
    </row>
    <row r="5166" spans="1:3" x14ac:dyDescent="0.25">
      <c r="A5166">
        <v>157484</v>
      </c>
      <c r="B5166" t="s">
        <v>13845</v>
      </c>
      <c r="C5166" s="47" t="s">
        <v>13846</v>
      </c>
    </row>
    <row r="5167" spans="1:3" x14ac:dyDescent="0.25">
      <c r="A5167">
        <v>157485</v>
      </c>
      <c r="B5167" t="s">
        <v>13847</v>
      </c>
      <c r="C5167" s="47" t="s">
        <v>13848</v>
      </c>
    </row>
    <row r="5168" spans="1:3" x14ac:dyDescent="0.25">
      <c r="A5168">
        <v>157486</v>
      </c>
      <c r="B5168" t="s">
        <v>13849</v>
      </c>
      <c r="C5168" s="47" t="s">
        <v>13850</v>
      </c>
    </row>
    <row r="5169" spans="1:3" x14ac:dyDescent="0.25">
      <c r="A5169">
        <v>157487</v>
      </c>
      <c r="B5169" t="s">
        <v>13851</v>
      </c>
      <c r="C5169" s="47" t="s">
        <v>13852</v>
      </c>
    </row>
    <row r="5170" spans="1:3" x14ac:dyDescent="0.25">
      <c r="A5170">
        <v>157488</v>
      </c>
      <c r="B5170" t="s">
        <v>13853</v>
      </c>
      <c r="C5170" s="47" t="s">
        <v>13854</v>
      </c>
    </row>
    <row r="5171" spans="1:3" x14ac:dyDescent="0.25">
      <c r="A5171">
        <v>157489</v>
      </c>
      <c r="B5171" t="s">
        <v>13855</v>
      </c>
      <c r="C5171" s="47" t="s">
        <v>13856</v>
      </c>
    </row>
    <row r="5172" spans="1:3" x14ac:dyDescent="0.25">
      <c r="A5172">
        <v>157490</v>
      </c>
      <c r="B5172" t="s">
        <v>13857</v>
      </c>
      <c r="C5172" s="47" t="s">
        <v>13858</v>
      </c>
    </row>
    <row r="5173" spans="1:3" x14ac:dyDescent="0.25">
      <c r="A5173">
        <v>157491</v>
      </c>
      <c r="B5173" t="s">
        <v>13859</v>
      </c>
      <c r="C5173" s="47" t="s">
        <v>13860</v>
      </c>
    </row>
    <row r="5174" spans="1:3" x14ac:dyDescent="0.25">
      <c r="A5174">
        <v>157492</v>
      </c>
      <c r="B5174" t="s">
        <v>13861</v>
      </c>
      <c r="C5174" s="47" t="s">
        <v>13862</v>
      </c>
    </row>
    <row r="5175" spans="1:3" x14ac:dyDescent="0.25">
      <c r="A5175">
        <v>157493</v>
      </c>
      <c r="B5175" t="s">
        <v>13863</v>
      </c>
      <c r="C5175" s="47" t="s">
        <v>13864</v>
      </c>
    </row>
    <row r="5176" spans="1:3" x14ac:dyDescent="0.25">
      <c r="A5176">
        <v>157494</v>
      </c>
      <c r="B5176" t="s">
        <v>1739</v>
      </c>
      <c r="C5176" s="47" t="s">
        <v>13865</v>
      </c>
    </row>
    <row r="5177" spans="1:3" x14ac:dyDescent="0.25">
      <c r="A5177">
        <v>157495</v>
      </c>
      <c r="B5177" t="s">
        <v>13866</v>
      </c>
      <c r="C5177" s="47" t="s">
        <v>13867</v>
      </c>
    </row>
    <row r="5178" spans="1:3" x14ac:dyDescent="0.25">
      <c r="A5178">
        <v>157496</v>
      </c>
      <c r="B5178" t="s">
        <v>13868</v>
      </c>
      <c r="C5178" s="47" t="s">
        <v>13869</v>
      </c>
    </row>
    <row r="5179" spans="1:3" x14ac:dyDescent="0.25">
      <c r="A5179">
        <v>157497</v>
      </c>
      <c r="B5179" t="s">
        <v>13870</v>
      </c>
      <c r="C5179" s="47" t="s">
        <v>13871</v>
      </c>
    </row>
    <row r="5180" spans="1:3" x14ac:dyDescent="0.25">
      <c r="A5180">
        <v>157498</v>
      </c>
      <c r="B5180" t="s">
        <v>13872</v>
      </c>
      <c r="C5180" s="47" t="s">
        <v>13873</v>
      </c>
    </row>
    <row r="5181" spans="1:3" x14ac:dyDescent="0.25">
      <c r="A5181">
        <v>157499</v>
      </c>
      <c r="B5181" t="s">
        <v>13874</v>
      </c>
      <c r="C5181" s="47" t="s">
        <v>13875</v>
      </c>
    </row>
    <row r="5182" spans="1:3" x14ac:dyDescent="0.25">
      <c r="A5182">
        <v>157500</v>
      </c>
      <c r="B5182" t="s">
        <v>13876</v>
      </c>
      <c r="C5182" s="47" t="s">
        <v>13877</v>
      </c>
    </row>
    <row r="5183" spans="1:3" x14ac:dyDescent="0.25">
      <c r="A5183">
        <v>157501</v>
      </c>
      <c r="B5183" t="s">
        <v>1063</v>
      </c>
      <c r="C5183" s="47" t="s">
        <v>13878</v>
      </c>
    </row>
    <row r="5184" spans="1:3" x14ac:dyDescent="0.25">
      <c r="A5184">
        <v>157502</v>
      </c>
      <c r="B5184" t="s">
        <v>13879</v>
      </c>
      <c r="C5184" s="47" t="s">
        <v>13880</v>
      </c>
    </row>
    <row r="5185" spans="1:3" x14ac:dyDescent="0.25">
      <c r="A5185">
        <v>157503</v>
      </c>
      <c r="B5185" t="s">
        <v>1372</v>
      </c>
      <c r="C5185" s="47" t="s">
        <v>13881</v>
      </c>
    </row>
    <row r="5186" spans="1:3" x14ac:dyDescent="0.25">
      <c r="A5186">
        <v>157504</v>
      </c>
      <c r="B5186" t="s">
        <v>13882</v>
      </c>
      <c r="C5186" s="47" t="s">
        <v>13883</v>
      </c>
    </row>
    <row r="5187" spans="1:3" x14ac:dyDescent="0.25">
      <c r="A5187">
        <v>157505</v>
      </c>
      <c r="B5187" t="s">
        <v>13884</v>
      </c>
      <c r="C5187" s="47" t="s">
        <v>13885</v>
      </c>
    </row>
    <row r="5188" spans="1:3" x14ac:dyDescent="0.25">
      <c r="A5188">
        <v>157506</v>
      </c>
      <c r="B5188" t="s">
        <v>13886</v>
      </c>
      <c r="C5188" s="47" t="s">
        <v>13887</v>
      </c>
    </row>
    <row r="5189" spans="1:3" x14ac:dyDescent="0.25">
      <c r="A5189">
        <v>157507</v>
      </c>
      <c r="B5189" t="s">
        <v>13888</v>
      </c>
      <c r="C5189" s="47" t="s">
        <v>13889</v>
      </c>
    </row>
    <row r="5190" spans="1:3" x14ac:dyDescent="0.25">
      <c r="A5190">
        <v>157508</v>
      </c>
      <c r="B5190" t="s">
        <v>13890</v>
      </c>
      <c r="C5190" s="47" t="s">
        <v>13891</v>
      </c>
    </row>
    <row r="5191" spans="1:3" x14ac:dyDescent="0.25">
      <c r="A5191">
        <v>157509</v>
      </c>
      <c r="B5191" t="s">
        <v>13892</v>
      </c>
      <c r="C5191" s="47" t="s">
        <v>13893</v>
      </c>
    </row>
    <row r="5192" spans="1:3" x14ac:dyDescent="0.25">
      <c r="A5192">
        <v>157510</v>
      </c>
      <c r="B5192" t="s">
        <v>13894</v>
      </c>
      <c r="C5192" s="47" t="s">
        <v>13895</v>
      </c>
    </row>
    <row r="5193" spans="1:3" x14ac:dyDescent="0.25">
      <c r="A5193">
        <v>157511</v>
      </c>
      <c r="B5193" t="s">
        <v>13896</v>
      </c>
      <c r="C5193" s="47" t="s">
        <v>13897</v>
      </c>
    </row>
    <row r="5194" spans="1:3" x14ac:dyDescent="0.25">
      <c r="A5194">
        <v>157512</v>
      </c>
      <c r="B5194" t="s">
        <v>13898</v>
      </c>
      <c r="C5194" s="47" t="s">
        <v>13899</v>
      </c>
    </row>
    <row r="5195" spans="1:3" x14ac:dyDescent="0.25">
      <c r="A5195">
        <v>157513</v>
      </c>
      <c r="B5195" t="s">
        <v>13900</v>
      </c>
      <c r="C5195" s="47" t="s">
        <v>13901</v>
      </c>
    </row>
    <row r="5196" spans="1:3" x14ac:dyDescent="0.25">
      <c r="A5196">
        <v>157514</v>
      </c>
      <c r="B5196" t="s">
        <v>13902</v>
      </c>
      <c r="C5196" s="47" t="s">
        <v>13903</v>
      </c>
    </row>
    <row r="5197" spans="1:3" x14ac:dyDescent="0.25">
      <c r="A5197">
        <v>157515</v>
      </c>
      <c r="B5197" t="s">
        <v>13904</v>
      </c>
      <c r="C5197" s="47" t="s">
        <v>13905</v>
      </c>
    </row>
    <row r="5198" spans="1:3" x14ac:dyDescent="0.25">
      <c r="A5198">
        <v>157516</v>
      </c>
      <c r="B5198" t="s">
        <v>13906</v>
      </c>
      <c r="C5198" s="47" t="s">
        <v>13907</v>
      </c>
    </row>
    <row r="5199" spans="1:3" x14ac:dyDescent="0.25">
      <c r="A5199">
        <v>157517</v>
      </c>
      <c r="B5199" t="s">
        <v>13908</v>
      </c>
      <c r="C5199" s="47" t="s">
        <v>13909</v>
      </c>
    </row>
    <row r="5200" spans="1:3" x14ac:dyDescent="0.25">
      <c r="A5200">
        <v>157518</v>
      </c>
      <c r="B5200" t="s">
        <v>13910</v>
      </c>
      <c r="C5200" s="47" t="s">
        <v>13911</v>
      </c>
    </row>
    <row r="5201" spans="1:3" x14ac:dyDescent="0.25">
      <c r="A5201">
        <v>157519</v>
      </c>
      <c r="B5201" t="s">
        <v>13912</v>
      </c>
      <c r="C5201" s="47" t="s">
        <v>13913</v>
      </c>
    </row>
    <row r="5202" spans="1:3" x14ac:dyDescent="0.25">
      <c r="A5202">
        <v>157520</v>
      </c>
      <c r="B5202" t="s">
        <v>13914</v>
      </c>
      <c r="C5202" s="47" t="s">
        <v>13915</v>
      </c>
    </row>
    <row r="5203" spans="1:3" x14ac:dyDescent="0.25">
      <c r="A5203">
        <v>157521</v>
      </c>
      <c r="B5203" t="s">
        <v>13916</v>
      </c>
      <c r="C5203" s="47" t="s">
        <v>13917</v>
      </c>
    </row>
    <row r="5204" spans="1:3" x14ac:dyDescent="0.25">
      <c r="A5204">
        <v>157522</v>
      </c>
      <c r="B5204" t="s">
        <v>13918</v>
      </c>
      <c r="C5204" s="47" t="s">
        <v>13919</v>
      </c>
    </row>
    <row r="5205" spans="1:3" x14ac:dyDescent="0.25">
      <c r="A5205">
        <v>157523</v>
      </c>
      <c r="B5205" t="s">
        <v>13920</v>
      </c>
      <c r="C5205" s="47" t="s">
        <v>13921</v>
      </c>
    </row>
    <row r="5206" spans="1:3" x14ac:dyDescent="0.25">
      <c r="A5206">
        <v>157524</v>
      </c>
      <c r="B5206" t="s">
        <v>13922</v>
      </c>
      <c r="C5206" s="47" t="s">
        <v>13923</v>
      </c>
    </row>
    <row r="5207" spans="1:3" x14ac:dyDescent="0.25">
      <c r="A5207">
        <v>157525</v>
      </c>
      <c r="B5207" t="s">
        <v>13924</v>
      </c>
      <c r="C5207" s="47" t="s">
        <v>13925</v>
      </c>
    </row>
    <row r="5208" spans="1:3" x14ac:dyDescent="0.25">
      <c r="A5208">
        <v>157526</v>
      </c>
      <c r="B5208" t="s">
        <v>13926</v>
      </c>
      <c r="C5208" s="47" t="s">
        <v>13927</v>
      </c>
    </row>
    <row r="5209" spans="1:3" x14ac:dyDescent="0.25">
      <c r="A5209">
        <v>157527</v>
      </c>
      <c r="B5209" t="s">
        <v>13928</v>
      </c>
      <c r="C5209" s="47" t="s">
        <v>13929</v>
      </c>
    </row>
    <row r="5210" spans="1:3" x14ac:dyDescent="0.25">
      <c r="A5210">
        <v>157528</v>
      </c>
      <c r="B5210" t="s">
        <v>13930</v>
      </c>
      <c r="C5210" s="47" t="s">
        <v>13931</v>
      </c>
    </row>
    <row r="5211" spans="1:3" x14ac:dyDescent="0.25">
      <c r="A5211">
        <v>157529</v>
      </c>
      <c r="B5211" t="s">
        <v>13932</v>
      </c>
      <c r="C5211" s="47" t="s">
        <v>13933</v>
      </c>
    </row>
    <row r="5212" spans="1:3" x14ac:dyDescent="0.25">
      <c r="A5212">
        <v>157530</v>
      </c>
      <c r="B5212" t="s">
        <v>13934</v>
      </c>
      <c r="C5212" s="47" t="s">
        <v>13935</v>
      </c>
    </row>
    <row r="5213" spans="1:3" x14ac:dyDescent="0.25">
      <c r="A5213">
        <v>157531</v>
      </c>
      <c r="B5213" t="s">
        <v>13936</v>
      </c>
      <c r="C5213" s="47" t="s">
        <v>13937</v>
      </c>
    </row>
    <row r="5214" spans="1:3" x14ac:dyDescent="0.25">
      <c r="A5214">
        <v>157532</v>
      </c>
      <c r="B5214" t="s">
        <v>13938</v>
      </c>
      <c r="C5214" s="47" t="s">
        <v>13939</v>
      </c>
    </row>
    <row r="5215" spans="1:3" x14ac:dyDescent="0.25">
      <c r="A5215">
        <v>157533</v>
      </c>
      <c r="B5215" t="s">
        <v>13940</v>
      </c>
      <c r="C5215" s="47" t="s">
        <v>13941</v>
      </c>
    </row>
    <row r="5216" spans="1:3" x14ac:dyDescent="0.25">
      <c r="A5216">
        <v>157534</v>
      </c>
      <c r="B5216" t="s">
        <v>13942</v>
      </c>
      <c r="C5216" s="47" t="s">
        <v>13943</v>
      </c>
    </row>
    <row r="5217" spans="1:3" x14ac:dyDescent="0.25">
      <c r="A5217">
        <v>157535</v>
      </c>
      <c r="B5217" t="s">
        <v>13944</v>
      </c>
      <c r="C5217" s="47" t="s">
        <v>13945</v>
      </c>
    </row>
    <row r="5218" spans="1:3" x14ac:dyDescent="0.25">
      <c r="A5218">
        <v>157536</v>
      </c>
      <c r="B5218" t="s">
        <v>13946</v>
      </c>
      <c r="C5218" s="47" t="s">
        <v>13947</v>
      </c>
    </row>
    <row r="5219" spans="1:3" x14ac:dyDescent="0.25">
      <c r="A5219">
        <v>157537</v>
      </c>
      <c r="B5219" t="s">
        <v>13948</v>
      </c>
      <c r="C5219" s="47" t="s">
        <v>13949</v>
      </c>
    </row>
    <row r="5220" spans="1:3" x14ac:dyDescent="0.25">
      <c r="A5220">
        <v>157538</v>
      </c>
      <c r="B5220" t="s">
        <v>13950</v>
      </c>
      <c r="C5220" s="47" t="s">
        <v>13951</v>
      </c>
    </row>
    <row r="5221" spans="1:3" x14ac:dyDescent="0.25">
      <c r="A5221">
        <v>157539</v>
      </c>
      <c r="B5221" t="s">
        <v>13952</v>
      </c>
      <c r="C5221" s="47" t="s">
        <v>13953</v>
      </c>
    </row>
    <row r="5222" spans="1:3" x14ac:dyDescent="0.25">
      <c r="A5222">
        <v>157540</v>
      </c>
      <c r="B5222" t="s">
        <v>13954</v>
      </c>
      <c r="C5222" s="47" t="s">
        <v>13955</v>
      </c>
    </row>
    <row r="5223" spans="1:3" x14ac:dyDescent="0.25">
      <c r="A5223">
        <v>157541</v>
      </c>
      <c r="B5223" t="s">
        <v>13956</v>
      </c>
      <c r="C5223" s="47" t="s">
        <v>13957</v>
      </c>
    </row>
    <row r="5224" spans="1:3" x14ac:dyDescent="0.25">
      <c r="A5224">
        <v>157542</v>
      </c>
      <c r="B5224" t="s">
        <v>13958</v>
      </c>
      <c r="C5224" s="47" t="s">
        <v>13959</v>
      </c>
    </row>
    <row r="5225" spans="1:3" x14ac:dyDescent="0.25">
      <c r="A5225">
        <v>157543</v>
      </c>
      <c r="B5225" t="s">
        <v>13960</v>
      </c>
      <c r="C5225" s="47" t="s">
        <v>13961</v>
      </c>
    </row>
    <row r="5226" spans="1:3" x14ac:dyDescent="0.25">
      <c r="A5226">
        <v>157544</v>
      </c>
      <c r="B5226" t="s">
        <v>13962</v>
      </c>
      <c r="C5226" s="47" t="s">
        <v>13963</v>
      </c>
    </row>
    <row r="5227" spans="1:3" x14ac:dyDescent="0.25">
      <c r="A5227">
        <v>157545</v>
      </c>
      <c r="B5227" t="s">
        <v>13964</v>
      </c>
      <c r="C5227" s="47" t="s">
        <v>13965</v>
      </c>
    </row>
    <row r="5228" spans="1:3" x14ac:dyDescent="0.25">
      <c r="A5228">
        <v>157546</v>
      </c>
      <c r="B5228" t="s">
        <v>13966</v>
      </c>
      <c r="C5228" s="47" t="s">
        <v>13967</v>
      </c>
    </row>
    <row r="5229" spans="1:3" x14ac:dyDescent="0.25">
      <c r="A5229">
        <v>157547</v>
      </c>
      <c r="B5229" t="s">
        <v>1474</v>
      </c>
      <c r="C5229" s="47" t="s">
        <v>13968</v>
      </c>
    </row>
    <row r="5230" spans="1:3" x14ac:dyDescent="0.25">
      <c r="A5230">
        <v>157548</v>
      </c>
      <c r="B5230" t="s">
        <v>13969</v>
      </c>
      <c r="C5230" s="47" t="s">
        <v>13970</v>
      </c>
    </row>
    <row r="5231" spans="1:3" x14ac:dyDescent="0.25">
      <c r="A5231">
        <v>157549</v>
      </c>
      <c r="B5231" t="s">
        <v>13971</v>
      </c>
      <c r="C5231" s="47" t="s">
        <v>13972</v>
      </c>
    </row>
    <row r="5232" spans="1:3" x14ac:dyDescent="0.25">
      <c r="A5232">
        <v>157550</v>
      </c>
      <c r="B5232" t="s">
        <v>13973</v>
      </c>
      <c r="C5232" s="47" t="s">
        <v>13974</v>
      </c>
    </row>
    <row r="5233" spans="1:3" x14ac:dyDescent="0.25">
      <c r="A5233">
        <v>157551</v>
      </c>
      <c r="B5233" t="s">
        <v>13975</v>
      </c>
      <c r="C5233" s="47" t="s">
        <v>13976</v>
      </c>
    </row>
    <row r="5234" spans="1:3" x14ac:dyDescent="0.25">
      <c r="A5234">
        <v>157552</v>
      </c>
      <c r="B5234" t="s">
        <v>13977</v>
      </c>
      <c r="C5234" s="47" t="s">
        <v>13978</v>
      </c>
    </row>
    <row r="5235" spans="1:3" x14ac:dyDescent="0.25">
      <c r="A5235">
        <v>157553</v>
      </c>
      <c r="B5235" t="s">
        <v>13979</v>
      </c>
      <c r="C5235" s="47" t="s">
        <v>13980</v>
      </c>
    </row>
    <row r="5236" spans="1:3" x14ac:dyDescent="0.25">
      <c r="A5236">
        <v>157554</v>
      </c>
      <c r="B5236" t="s">
        <v>13981</v>
      </c>
      <c r="C5236" s="47" t="s">
        <v>13982</v>
      </c>
    </row>
    <row r="5237" spans="1:3" x14ac:dyDescent="0.25">
      <c r="A5237">
        <v>157555</v>
      </c>
      <c r="B5237" t="s">
        <v>13983</v>
      </c>
      <c r="C5237" s="47" t="s">
        <v>13984</v>
      </c>
    </row>
    <row r="5238" spans="1:3" x14ac:dyDescent="0.25">
      <c r="A5238">
        <v>157556</v>
      </c>
      <c r="B5238" t="s">
        <v>13985</v>
      </c>
      <c r="C5238" s="47" t="s">
        <v>13986</v>
      </c>
    </row>
    <row r="5239" spans="1:3" x14ac:dyDescent="0.25">
      <c r="A5239">
        <v>157557</v>
      </c>
      <c r="B5239" t="s">
        <v>13987</v>
      </c>
      <c r="C5239" s="47" t="s">
        <v>13988</v>
      </c>
    </row>
    <row r="5240" spans="1:3" x14ac:dyDescent="0.25">
      <c r="A5240">
        <v>157558</v>
      </c>
      <c r="B5240" t="s">
        <v>13989</v>
      </c>
      <c r="C5240" s="47" t="s">
        <v>13990</v>
      </c>
    </row>
    <row r="5241" spans="1:3" x14ac:dyDescent="0.25">
      <c r="A5241">
        <v>157559</v>
      </c>
      <c r="B5241" t="s">
        <v>13991</v>
      </c>
      <c r="C5241" s="47" t="s">
        <v>13992</v>
      </c>
    </row>
    <row r="5242" spans="1:3" x14ac:dyDescent="0.25">
      <c r="A5242">
        <v>157560</v>
      </c>
      <c r="B5242" t="s">
        <v>13993</v>
      </c>
      <c r="C5242" s="47" t="s">
        <v>13994</v>
      </c>
    </row>
    <row r="5243" spans="1:3" x14ac:dyDescent="0.25">
      <c r="A5243">
        <v>157561</v>
      </c>
      <c r="B5243" t="s">
        <v>13995</v>
      </c>
      <c r="C5243" s="47" t="s">
        <v>13996</v>
      </c>
    </row>
    <row r="5244" spans="1:3" x14ac:dyDescent="0.25">
      <c r="A5244">
        <v>157562</v>
      </c>
      <c r="B5244" t="s">
        <v>1545</v>
      </c>
      <c r="C5244" s="47" t="s">
        <v>13997</v>
      </c>
    </row>
    <row r="5245" spans="1:3" x14ac:dyDescent="0.25">
      <c r="A5245">
        <v>157563</v>
      </c>
      <c r="B5245" t="s">
        <v>13998</v>
      </c>
      <c r="C5245" s="47" t="s">
        <v>13999</v>
      </c>
    </row>
    <row r="5246" spans="1:3" x14ac:dyDescent="0.25">
      <c r="A5246">
        <v>157564</v>
      </c>
      <c r="B5246" t="s">
        <v>14000</v>
      </c>
      <c r="C5246" s="47" t="s">
        <v>14001</v>
      </c>
    </row>
    <row r="5247" spans="1:3" x14ac:dyDescent="0.25">
      <c r="A5247">
        <v>157565</v>
      </c>
      <c r="B5247" t="s">
        <v>14002</v>
      </c>
      <c r="C5247" s="47" t="s">
        <v>14003</v>
      </c>
    </row>
    <row r="5248" spans="1:3" x14ac:dyDescent="0.25">
      <c r="A5248">
        <v>157566</v>
      </c>
      <c r="B5248" t="s">
        <v>1628</v>
      </c>
      <c r="C5248" s="47" t="s">
        <v>14004</v>
      </c>
    </row>
    <row r="5249" spans="1:3" x14ac:dyDescent="0.25">
      <c r="A5249">
        <v>157567</v>
      </c>
      <c r="B5249" t="s">
        <v>14005</v>
      </c>
      <c r="C5249" s="47" t="s">
        <v>14006</v>
      </c>
    </row>
    <row r="5250" spans="1:3" x14ac:dyDescent="0.25">
      <c r="A5250">
        <v>157568</v>
      </c>
      <c r="B5250" t="s">
        <v>28</v>
      </c>
      <c r="C5250" s="47" t="s">
        <v>14007</v>
      </c>
    </row>
    <row r="5251" spans="1:3" x14ac:dyDescent="0.25">
      <c r="A5251">
        <v>157569</v>
      </c>
      <c r="B5251" t="s">
        <v>14008</v>
      </c>
      <c r="C5251" s="47" t="s">
        <v>14009</v>
      </c>
    </row>
    <row r="5252" spans="1:3" x14ac:dyDescent="0.25">
      <c r="A5252">
        <v>157570</v>
      </c>
      <c r="B5252" t="s">
        <v>14010</v>
      </c>
      <c r="C5252" s="47" t="s">
        <v>14011</v>
      </c>
    </row>
    <row r="5253" spans="1:3" x14ac:dyDescent="0.25">
      <c r="A5253">
        <v>157571</v>
      </c>
      <c r="B5253" t="s">
        <v>14012</v>
      </c>
      <c r="C5253" s="47" t="s">
        <v>14013</v>
      </c>
    </row>
    <row r="5254" spans="1:3" x14ac:dyDescent="0.25">
      <c r="A5254">
        <v>157572</v>
      </c>
      <c r="B5254" t="s">
        <v>14014</v>
      </c>
      <c r="C5254" s="47" t="s">
        <v>14015</v>
      </c>
    </row>
    <row r="5255" spans="1:3" x14ac:dyDescent="0.25">
      <c r="A5255">
        <v>157573</v>
      </c>
      <c r="B5255" t="s">
        <v>14016</v>
      </c>
      <c r="C5255" s="47" t="s">
        <v>14017</v>
      </c>
    </row>
    <row r="5256" spans="1:3" x14ac:dyDescent="0.25">
      <c r="A5256">
        <v>157574</v>
      </c>
      <c r="B5256" t="s">
        <v>14018</v>
      </c>
      <c r="C5256" s="47" t="s">
        <v>14019</v>
      </c>
    </row>
    <row r="5257" spans="1:3" x14ac:dyDescent="0.25">
      <c r="A5257">
        <v>157575</v>
      </c>
      <c r="B5257" t="s">
        <v>14020</v>
      </c>
      <c r="C5257" s="47" t="s">
        <v>14021</v>
      </c>
    </row>
    <row r="5258" spans="1:3" x14ac:dyDescent="0.25">
      <c r="A5258">
        <v>157576</v>
      </c>
      <c r="B5258" t="s">
        <v>14022</v>
      </c>
      <c r="C5258" s="47" t="s">
        <v>14023</v>
      </c>
    </row>
    <row r="5259" spans="1:3" x14ac:dyDescent="0.25">
      <c r="A5259">
        <v>157577</v>
      </c>
      <c r="B5259" t="s">
        <v>14024</v>
      </c>
      <c r="C5259" s="47" t="s">
        <v>14025</v>
      </c>
    </row>
    <row r="5260" spans="1:3" x14ac:dyDescent="0.25">
      <c r="A5260">
        <v>157578</v>
      </c>
      <c r="B5260" t="s">
        <v>14026</v>
      </c>
      <c r="C5260" s="47" t="s">
        <v>14027</v>
      </c>
    </row>
    <row r="5261" spans="1:3" x14ac:dyDescent="0.25">
      <c r="A5261">
        <v>157579</v>
      </c>
      <c r="B5261" t="s">
        <v>14028</v>
      </c>
      <c r="C5261" s="47" t="s">
        <v>14029</v>
      </c>
    </row>
    <row r="5262" spans="1:3" x14ac:dyDescent="0.25">
      <c r="A5262">
        <v>157580</v>
      </c>
      <c r="B5262" t="s">
        <v>14030</v>
      </c>
      <c r="C5262" s="47" t="s">
        <v>14031</v>
      </c>
    </row>
    <row r="5263" spans="1:3" x14ac:dyDescent="0.25">
      <c r="A5263">
        <v>157581</v>
      </c>
      <c r="B5263" t="s">
        <v>14032</v>
      </c>
      <c r="C5263" s="47" t="s">
        <v>14033</v>
      </c>
    </row>
    <row r="5264" spans="1:3" x14ac:dyDescent="0.25">
      <c r="A5264">
        <v>157582</v>
      </c>
      <c r="B5264" t="s">
        <v>14034</v>
      </c>
      <c r="C5264" s="47" t="s">
        <v>14035</v>
      </c>
    </row>
    <row r="5265" spans="1:3" x14ac:dyDescent="0.25">
      <c r="A5265">
        <v>157583</v>
      </c>
      <c r="B5265" t="s">
        <v>14036</v>
      </c>
      <c r="C5265" s="47" t="s">
        <v>14037</v>
      </c>
    </row>
    <row r="5266" spans="1:3" x14ac:dyDescent="0.25">
      <c r="A5266">
        <v>157584</v>
      </c>
      <c r="B5266" t="s">
        <v>14038</v>
      </c>
      <c r="C5266" s="47" t="s">
        <v>14039</v>
      </c>
    </row>
    <row r="5267" spans="1:3" x14ac:dyDescent="0.25">
      <c r="A5267">
        <v>157585</v>
      </c>
      <c r="B5267" t="s">
        <v>14040</v>
      </c>
      <c r="C5267" s="47" t="s">
        <v>14041</v>
      </c>
    </row>
    <row r="5268" spans="1:3" x14ac:dyDescent="0.25">
      <c r="A5268">
        <v>157586</v>
      </c>
      <c r="B5268" t="s">
        <v>14042</v>
      </c>
      <c r="C5268" s="47" t="s">
        <v>14043</v>
      </c>
    </row>
    <row r="5269" spans="1:3" x14ac:dyDescent="0.25">
      <c r="A5269">
        <v>157587</v>
      </c>
      <c r="B5269" t="s">
        <v>14044</v>
      </c>
      <c r="C5269" s="47" t="s">
        <v>14045</v>
      </c>
    </row>
    <row r="5270" spans="1:3" x14ac:dyDescent="0.25">
      <c r="A5270">
        <v>157588</v>
      </c>
      <c r="B5270" t="s">
        <v>14046</v>
      </c>
      <c r="C5270" s="47" t="s">
        <v>14047</v>
      </c>
    </row>
    <row r="5271" spans="1:3" x14ac:dyDescent="0.25">
      <c r="A5271">
        <v>157589</v>
      </c>
      <c r="B5271" t="s">
        <v>14048</v>
      </c>
      <c r="C5271" s="47" t="s">
        <v>14049</v>
      </c>
    </row>
    <row r="5272" spans="1:3" x14ac:dyDescent="0.25">
      <c r="A5272">
        <v>157590</v>
      </c>
      <c r="B5272" t="s">
        <v>14050</v>
      </c>
      <c r="C5272" s="47" t="s">
        <v>14051</v>
      </c>
    </row>
    <row r="5273" spans="1:3" x14ac:dyDescent="0.25">
      <c r="A5273">
        <v>157591</v>
      </c>
      <c r="B5273" t="s">
        <v>14052</v>
      </c>
      <c r="C5273" s="47" t="s">
        <v>14053</v>
      </c>
    </row>
    <row r="5274" spans="1:3" x14ac:dyDescent="0.25">
      <c r="A5274">
        <v>157592</v>
      </c>
      <c r="B5274" t="s">
        <v>14054</v>
      </c>
      <c r="C5274" s="47" t="s">
        <v>14055</v>
      </c>
    </row>
    <row r="5275" spans="1:3" x14ac:dyDescent="0.25">
      <c r="A5275">
        <v>157593</v>
      </c>
      <c r="B5275" t="s">
        <v>975</v>
      </c>
      <c r="C5275" s="47" t="s">
        <v>14056</v>
      </c>
    </row>
    <row r="5276" spans="1:3" x14ac:dyDescent="0.25">
      <c r="A5276">
        <v>157594</v>
      </c>
      <c r="B5276" t="s">
        <v>14057</v>
      </c>
      <c r="C5276" s="47" t="s">
        <v>14058</v>
      </c>
    </row>
    <row r="5277" spans="1:3" x14ac:dyDescent="0.25">
      <c r="A5277">
        <v>157595</v>
      </c>
      <c r="B5277" t="s">
        <v>14059</v>
      </c>
      <c r="C5277" s="47" t="s">
        <v>14060</v>
      </c>
    </row>
    <row r="5278" spans="1:3" x14ac:dyDescent="0.25">
      <c r="A5278">
        <v>157596</v>
      </c>
      <c r="B5278" t="s">
        <v>14061</v>
      </c>
      <c r="C5278" s="47" t="s">
        <v>14062</v>
      </c>
    </row>
    <row r="5279" spans="1:3" x14ac:dyDescent="0.25">
      <c r="A5279">
        <v>157597</v>
      </c>
      <c r="B5279" t="s">
        <v>14063</v>
      </c>
      <c r="C5279" s="47" t="s">
        <v>14064</v>
      </c>
    </row>
    <row r="5280" spans="1:3" x14ac:dyDescent="0.25">
      <c r="A5280">
        <v>157598</v>
      </c>
      <c r="B5280" t="s">
        <v>14065</v>
      </c>
      <c r="C5280" s="47" t="s">
        <v>14066</v>
      </c>
    </row>
    <row r="5281" spans="1:3" x14ac:dyDescent="0.25">
      <c r="A5281">
        <v>157599</v>
      </c>
      <c r="B5281" t="s">
        <v>14067</v>
      </c>
      <c r="C5281" s="47" t="s">
        <v>14068</v>
      </c>
    </row>
    <row r="5282" spans="1:3" x14ac:dyDescent="0.25">
      <c r="A5282">
        <v>157600</v>
      </c>
      <c r="B5282" t="s">
        <v>14069</v>
      </c>
      <c r="C5282" s="47" t="s">
        <v>14070</v>
      </c>
    </row>
    <row r="5283" spans="1:3" x14ac:dyDescent="0.25">
      <c r="A5283">
        <v>157601</v>
      </c>
      <c r="B5283" t="s">
        <v>14071</v>
      </c>
      <c r="C5283" s="47" t="s">
        <v>14072</v>
      </c>
    </row>
    <row r="5284" spans="1:3" x14ac:dyDescent="0.25">
      <c r="A5284">
        <v>157602</v>
      </c>
      <c r="B5284" t="s">
        <v>14073</v>
      </c>
      <c r="C5284" s="47" t="s">
        <v>14074</v>
      </c>
    </row>
    <row r="5285" spans="1:3" x14ac:dyDescent="0.25">
      <c r="A5285">
        <v>157603</v>
      </c>
      <c r="B5285" t="s">
        <v>14075</v>
      </c>
      <c r="C5285" s="47" t="s">
        <v>14076</v>
      </c>
    </row>
    <row r="5286" spans="1:3" x14ac:dyDescent="0.25">
      <c r="A5286">
        <v>157604</v>
      </c>
      <c r="B5286" t="s">
        <v>14077</v>
      </c>
      <c r="C5286" s="47" t="s">
        <v>14078</v>
      </c>
    </row>
    <row r="5287" spans="1:3" x14ac:dyDescent="0.25">
      <c r="A5287">
        <v>157605</v>
      </c>
      <c r="B5287" t="s">
        <v>1336</v>
      </c>
      <c r="C5287" s="47" t="s">
        <v>14079</v>
      </c>
    </row>
    <row r="5288" spans="1:3" x14ac:dyDescent="0.25">
      <c r="A5288">
        <v>157606</v>
      </c>
      <c r="B5288" t="s">
        <v>14080</v>
      </c>
      <c r="C5288" s="47" t="s">
        <v>14081</v>
      </c>
    </row>
    <row r="5289" spans="1:3" x14ac:dyDescent="0.25">
      <c r="A5289">
        <v>157607</v>
      </c>
      <c r="B5289" t="s">
        <v>14082</v>
      </c>
      <c r="C5289" s="47" t="s">
        <v>14083</v>
      </c>
    </row>
    <row r="5290" spans="1:3" x14ac:dyDescent="0.25">
      <c r="A5290">
        <v>157608</v>
      </c>
      <c r="B5290" t="s">
        <v>14084</v>
      </c>
      <c r="C5290" s="47" t="s">
        <v>14085</v>
      </c>
    </row>
    <row r="5291" spans="1:3" x14ac:dyDescent="0.25">
      <c r="A5291">
        <v>157609</v>
      </c>
      <c r="B5291" t="s">
        <v>14086</v>
      </c>
      <c r="C5291" s="47" t="s">
        <v>14087</v>
      </c>
    </row>
    <row r="5292" spans="1:3" x14ac:dyDescent="0.25">
      <c r="A5292">
        <v>157610</v>
      </c>
      <c r="B5292" t="s">
        <v>14088</v>
      </c>
      <c r="C5292" s="47" t="s">
        <v>14089</v>
      </c>
    </row>
    <row r="5293" spans="1:3" x14ac:dyDescent="0.25">
      <c r="A5293">
        <v>157611</v>
      </c>
      <c r="B5293" t="s">
        <v>14090</v>
      </c>
      <c r="C5293" s="47" t="s">
        <v>14091</v>
      </c>
    </row>
    <row r="5294" spans="1:3" x14ac:dyDescent="0.25">
      <c r="A5294">
        <v>157612</v>
      </c>
      <c r="B5294" t="s">
        <v>14092</v>
      </c>
      <c r="C5294" s="47" t="s">
        <v>14093</v>
      </c>
    </row>
    <row r="5295" spans="1:3" x14ac:dyDescent="0.25">
      <c r="A5295">
        <v>157613</v>
      </c>
      <c r="B5295" t="s">
        <v>14094</v>
      </c>
      <c r="C5295" s="47" t="s">
        <v>14095</v>
      </c>
    </row>
    <row r="5296" spans="1:3" x14ac:dyDescent="0.25">
      <c r="A5296">
        <v>157614</v>
      </c>
      <c r="B5296" t="s">
        <v>14096</v>
      </c>
      <c r="C5296" s="47" t="s">
        <v>14097</v>
      </c>
    </row>
    <row r="5297" spans="1:3" x14ac:dyDescent="0.25">
      <c r="A5297">
        <v>157615</v>
      </c>
      <c r="B5297" t="s">
        <v>14098</v>
      </c>
      <c r="C5297" s="47" t="s">
        <v>14099</v>
      </c>
    </row>
    <row r="5298" spans="1:3" x14ac:dyDescent="0.25">
      <c r="A5298">
        <v>157616</v>
      </c>
      <c r="B5298" t="s">
        <v>14100</v>
      </c>
      <c r="C5298" s="47" t="s">
        <v>14101</v>
      </c>
    </row>
    <row r="5299" spans="1:3" x14ac:dyDescent="0.25">
      <c r="A5299">
        <v>157617</v>
      </c>
      <c r="B5299" t="s">
        <v>14102</v>
      </c>
      <c r="C5299" s="47" t="s">
        <v>14103</v>
      </c>
    </row>
    <row r="5300" spans="1:3" x14ac:dyDescent="0.25">
      <c r="A5300">
        <v>157618</v>
      </c>
      <c r="B5300" t="s">
        <v>14104</v>
      </c>
      <c r="C5300" s="47" t="s">
        <v>14105</v>
      </c>
    </row>
    <row r="5301" spans="1:3" x14ac:dyDescent="0.25">
      <c r="A5301">
        <v>157619</v>
      </c>
      <c r="B5301" t="s">
        <v>14106</v>
      </c>
      <c r="C5301" s="47" t="s">
        <v>14107</v>
      </c>
    </row>
    <row r="5302" spans="1:3" x14ac:dyDescent="0.25">
      <c r="A5302">
        <v>157620</v>
      </c>
      <c r="B5302" t="s">
        <v>14108</v>
      </c>
      <c r="C5302" s="47" t="s">
        <v>14109</v>
      </c>
    </row>
    <row r="5303" spans="1:3" x14ac:dyDescent="0.25">
      <c r="A5303">
        <v>157621</v>
      </c>
      <c r="B5303" t="s">
        <v>14110</v>
      </c>
      <c r="C5303" s="47" t="s">
        <v>14111</v>
      </c>
    </row>
    <row r="5304" spans="1:3" x14ac:dyDescent="0.25">
      <c r="A5304">
        <v>157622</v>
      </c>
      <c r="B5304" t="s">
        <v>14112</v>
      </c>
      <c r="C5304" s="47" t="s">
        <v>14113</v>
      </c>
    </row>
    <row r="5305" spans="1:3" x14ac:dyDescent="0.25">
      <c r="A5305">
        <v>157623</v>
      </c>
      <c r="B5305" t="s">
        <v>14114</v>
      </c>
      <c r="C5305" s="47" t="s">
        <v>14115</v>
      </c>
    </row>
    <row r="5306" spans="1:3" x14ac:dyDescent="0.25">
      <c r="A5306">
        <v>157624</v>
      </c>
      <c r="B5306" t="s">
        <v>14116</v>
      </c>
      <c r="C5306" s="47" t="s">
        <v>14117</v>
      </c>
    </row>
    <row r="5307" spans="1:3" x14ac:dyDescent="0.25">
      <c r="A5307">
        <v>157625</v>
      </c>
      <c r="B5307" t="s">
        <v>14118</v>
      </c>
      <c r="C5307" s="47" t="s">
        <v>14119</v>
      </c>
    </row>
    <row r="5308" spans="1:3" x14ac:dyDescent="0.25">
      <c r="A5308">
        <v>157626</v>
      </c>
      <c r="B5308" t="s">
        <v>14120</v>
      </c>
      <c r="C5308" s="47" t="s">
        <v>14121</v>
      </c>
    </row>
    <row r="5309" spans="1:3" x14ac:dyDescent="0.25">
      <c r="A5309">
        <v>157627</v>
      </c>
      <c r="B5309" t="s">
        <v>14122</v>
      </c>
      <c r="C5309" s="47" t="s">
        <v>14123</v>
      </c>
    </row>
    <row r="5310" spans="1:3" x14ac:dyDescent="0.25">
      <c r="A5310">
        <v>157628</v>
      </c>
      <c r="B5310" t="s">
        <v>14124</v>
      </c>
      <c r="C5310" s="47" t="s">
        <v>14125</v>
      </c>
    </row>
    <row r="5311" spans="1:3" x14ac:dyDescent="0.25">
      <c r="A5311">
        <v>157629</v>
      </c>
      <c r="B5311" t="s">
        <v>14126</v>
      </c>
      <c r="C5311" s="47" t="s">
        <v>14127</v>
      </c>
    </row>
    <row r="5312" spans="1:3" x14ac:dyDescent="0.25">
      <c r="A5312">
        <v>157630</v>
      </c>
      <c r="B5312" t="s">
        <v>14128</v>
      </c>
      <c r="C5312" s="47" t="s">
        <v>14129</v>
      </c>
    </row>
    <row r="5313" spans="1:3" x14ac:dyDescent="0.25">
      <c r="A5313">
        <v>157631</v>
      </c>
      <c r="B5313" t="s">
        <v>14130</v>
      </c>
      <c r="C5313" s="47" t="s">
        <v>14131</v>
      </c>
    </row>
    <row r="5314" spans="1:3" x14ac:dyDescent="0.25">
      <c r="A5314">
        <v>157632</v>
      </c>
      <c r="B5314" t="s">
        <v>14132</v>
      </c>
      <c r="C5314" s="47" t="s">
        <v>14133</v>
      </c>
    </row>
    <row r="5315" spans="1:3" x14ac:dyDescent="0.25">
      <c r="A5315">
        <v>157633</v>
      </c>
      <c r="B5315" t="s">
        <v>14134</v>
      </c>
      <c r="C5315" s="47" t="s">
        <v>14135</v>
      </c>
    </row>
    <row r="5316" spans="1:3" x14ac:dyDescent="0.25">
      <c r="A5316">
        <v>157634</v>
      </c>
      <c r="B5316" t="s">
        <v>14136</v>
      </c>
      <c r="C5316" s="47" t="s">
        <v>14137</v>
      </c>
    </row>
    <row r="5317" spans="1:3" x14ac:dyDescent="0.25">
      <c r="A5317">
        <v>157635</v>
      </c>
      <c r="B5317" t="s">
        <v>14138</v>
      </c>
      <c r="C5317" s="47" t="s">
        <v>14139</v>
      </c>
    </row>
    <row r="5318" spans="1:3" x14ac:dyDescent="0.25">
      <c r="A5318">
        <v>157636</v>
      </c>
      <c r="B5318" t="s">
        <v>14140</v>
      </c>
      <c r="C5318" s="47" t="s">
        <v>14141</v>
      </c>
    </row>
    <row r="5319" spans="1:3" x14ac:dyDescent="0.25">
      <c r="A5319">
        <v>157637</v>
      </c>
      <c r="B5319" t="s">
        <v>14142</v>
      </c>
      <c r="C5319" s="47" t="s">
        <v>14143</v>
      </c>
    </row>
    <row r="5320" spans="1:3" x14ac:dyDescent="0.25">
      <c r="A5320">
        <v>157638</v>
      </c>
      <c r="B5320" t="s">
        <v>14144</v>
      </c>
      <c r="C5320" s="47" t="s">
        <v>14145</v>
      </c>
    </row>
    <row r="5321" spans="1:3" x14ac:dyDescent="0.25">
      <c r="A5321">
        <v>157639</v>
      </c>
      <c r="B5321" t="s">
        <v>1437</v>
      </c>
      <c r="C5321" s="47" t="s">
        <v>14146</v>
      </c>
    </row>
    <row r="5322" spans="1:3" x14ac:dyDescent="0.25">
      <c r="A5322">
        <v>157640</v>
      </c>
      <c r="B5322" t="s">
        <v>14147</v>
      </c>
      <c r="C5322" s="47" t="s">
        <v>14148</v>
      </c>
    </row>
    <row r="5323" spans="1:3" x14ac:dyDescent="0.25">
      <c r="A5323">
        <v>157641</v>
      </c>
      <c r="B5323" t="s">
        <v>14149</v>
      </c>
      <c r="C5323" s="47" t="s">
        <v>14150</v>
      </c>
    </row>
    <row r="5324" spans="1:3" x14ac:dyDescent="0.25">
      <c r="A5324">
        <v>157642</v>
      </c>
      <c r="B5324" t="s">
        <v>14151</v>
      </c>
      <c r="C5324" s="47" t="s">
        <v>14152</v>
      </c>
    </row>
    <row r="5325" spans="1:3" x14ac:dyDescent="0.25">
      <c r="A5325">
        <v>157643</v>
      </c>
      <c r="B5325" t="s">
        <v>14153</v>
      </c>
      <c r="C5325" s="47" t="s">
        <v>14154</v>
      </c>
    </row>
    <row r="5326" spans="1:3" x14ac:dyDescent="0.25">
      <c r="A5326">
        <v>157644</v>
      </c>
      <c r="B5326" t="s">
        <v>14155</v>
      </c>
      <c r="C5326" s="47" t="s">
        <v>14156</v>
      </c>
    </row>
    <row r="5327" spans="1:3" x14ac:dyDescent="0.25">
      <c r="A5327">
        <v>157645</v>
      </c>
      <c r="B5327" t="s">
        <v>14157</v>
      </c>
      <c r="C5327" s="47" t="s">
        <v>14158</v>
      </c>
    </row>
    <row r="5328" spans="1:3" x14ac:dyDescent="0.25">
      <c r="A5328">
        <v>157646</v>
      </c>
      <c r="B5328" t="s">
        <v>14159</v>
      </c>
      <c r="C5328" s="47" t="s">
        <v>14160</v>
      </c>
    </row>
    <row r="5329" spans="1:3" x14ac:dyDescent="0.25">
      <c r="A5329">
        <v>157647</v>
      </c>
      <c r="B5329" t="s">
        <v>14161</v>
      </c>
      <c r="C5329" s="47" t="s">
        <v>14162</v>
      </c>
    </row>
    <row r="5330" spans="1:3" x14ac:dyDescent="0.25">
      <c r="A5330">
        <v>157648</v>
      </c>
      <c r="B5330" t="s">
        <v>14163</v>
      </c>
      <c r="C5330" s="47" t="s">
        <v>14164</v>
      </c>
    </row>
    <row r="5331" spans="1:3" x14ac:dyDescent="0.25">
      <c r="A5331">
        <v>157649</v>
      </c>
      <c r="B5331" t="s">
        <v>14165</v>
      </c>
      <c r="C5331" s="47" t="s">
        <v>14166</v>
      </c>
    </row>
    <row r="5332" spans="1:3" x14ac:dyDescent="0.25">
      <c r="A5332">
        <v>157650</v>
      </c>
      <c r="B5332" t="s">
        <v>14167</v>
      </c>
      <c r="C5332" s="47" t="s">
        <v>14168</v>
      </c>
    </row>
    <row r="5333" spans="1:3" x14ac:dyDescent="0.25">
      <c r="A5333">
        <v>157651</v>
      </c>
      <c r="B5333" t="s">
        <v>14169</v>
      </c>
      <c r="C5333" s="47" t="s">
        <v>14170</v>
      </c>
    </row>
    <row r="5334" spans="1:3" x14ac:dyDescent="0.25">
      <c r="A5334">
        <v>157652</v>
      </c>
      <c r="B5334" t="s">
        <v>14171</v>
      </c>
      <c r="C5334" s="47" t="s">
        <v>14172</v>
      </c>
    </row>
    <row r="5335" spans="1:3" x14ac:dyDescent="0.25">
      <c r="A5335">
        <v>157653</v>
      </c>
      <c r="B5335" t="s">
        <v>14173</v>
      </c>
      <c r="C5335" s="47" t="s">
        <v>14174</v>
      </c>
    </row>
    <row r="5336" spans="1:3" x14ac:dyDescent="0.25">
      <c r="A5336">
        <v>157654</v>
      </c>
      <c r="B5336" t="s">
        <v>14175</v>
      </c>
      <c r="C5336" s="47" t="s">
        <v>14176</v>
      </c>
    </row>
    <row r="5337" spans="1:3" x14ac:dyDescent="0.25">
      <c r="A5337">
        <v>157655</v>
      </c>
      <c r="B5337" t="s">
        <v>14177</v>
      </c>
      <c r="C5337" s="47" t="s">
        <v>14178</v>
      </c>
    </row>
    <row r="5338" spans="1:3" x14ac:dyDescent="0.25">
      <c r="A5338">
        <v>157656</v>
      </c>
      <c r="B5338" t="s">
        <v>14179</v>
      </c>
      <c r="C5338" s="47" t="s">
        <v>14180</v>
      </c>
    </row>
    <row r="5339" spans="1:3" x14ac:dyDescent="0.25">
      <c r="A5339">
        <v>157657</v>
      </c>
      <c r="B5339" t="s">
        <v>14181</v>
      </c>
      <c r="C5339" s="47" t="s">
        <v>14182</v>
      </c>
    </row>
    <row r="5340" spans="1:3" x14ac:dyDescent="0.25">
      <c r="A5340">
        <v>157658</v>
      </c>
      <c r="B5340" t="s">
        <v>14183</v>
      </c>
      <c r="C5340" s="47" t="s">
        <v>14184</v>
      </c>
    </row>
    <row r="5341" spans="1:3" x14ac:dyDescent="0.25">
      <c r="A5341">
        <v>157659</v>
      </c>
      <c r="B5341" t="s">
        <v>14185</v>
      </c>
      <c r="C5341" s="47" t="s">
        <v>14186</v>
      </c>
    </row>
    <row r="5342" spans="1:3" x14ac:dyDescent="0.25">
      <c r="A5342">
        <v>157660</v>
      </c>
      <c r="B5342" t="s">
        <v>14187</v>
      </c>
      <c r="C5342" s="47" t="s">
        <v>14188</v>
      </c>
    </row>
    <row r="5343" spans="1:3" x14ac:dyDescent="0.25">
      <c r="A5343">
        <v>157661</v>
      </c>
      <c r="B5343" t="s">
        <v>14189</v>
      </c>
      <c r="C5343" s="47" t="s">
        <v>14190</v>
      </c>
    </row>
    <row r="5344" spans="1:3" x14ac:dyDescent="0.25">
      <c r="A5344">
        <v>157662</v>
      </c>
      <c r="B5344" t="s">
        <v>14191</v>
      </c>
      <c r="C5344" s="47" t="s">
        <v>14192</v>
      </c>
    </row>
    <row r="5345" spans="1:3" x14ac:dyDescent="0.25">
      <c r="A5345">
        <v>157663</v>
      </c>
      <c r="B5345" t="s">
        <v>14193</v>
      </c>
      <c r="C5345" s="47" t="s">
        <v>14194</v>
      </c>
    </row>
    <row r="5346" spans="1:3" x14ac:dyDescent="0.25">
      <c r="A5346">
        <v>157664</v>
      </c>
      <c r="B5346" t="s">
        <v>14195</v>
      </c>
      <c r="C5346" s="47" t="s">
        <v>14196</v>
      </c>
    </row>
    <row r="5347" spans="1:3" x14ac:dyDescent="0.25">
      <c r="A5347">
        <v>157665</v>
      </c>
      <c r="B5347" t="s">
        <v>14197</v>
      </c>
      <c r="C5347" s="47" t="s">
        <v>14198</v>
      </c>
    </row>
    <row r="5348" spans="1:3" x14ac:dyDescent="0.25">
      <c r="A5348">
        <v>157666</v>
      </c>
      <c r="B5348" t="s">
        <v>14199</v>
      </c>
      <c r="C5348" s="47" t="s">
        <v>14200</v>
      </c>
    </row>
    <row r="5349" spans="1:3" x14ac:dyDescent="0.25">
      <c r="A5349">
        <v>157667</v>
      </c>
      <c r="B5349" t="s">
        <v>14201</v>
      </c>
      <c r="C5349" s="47" t="s">
        <v>14202</v>
      </c>
    </row>
    <row r="5350" spans="1:3" x14ac:dyDescent="0.25">
      <c r="A5350">
        <v>157668</v>
      </c>
      <c r="B5350" t="s">
        <v>14203</v>
      </c>
      <c r="C5350" s="47" t="s">
        <v>14204</v>
      </c>
    </row>
    <row r="5351" spans="1:3" x14ac:dyDescent="0.25">
      <c r="A5351">
        <v>157669</v>
      </c>
      <c r="B5351" t="s">
        <v>14205</v>
      </c>
      <c r="C5351" s="47" t="s">
        <v>14206</v>
      </c>
    </row>
    <row r="5352" spans="1:3" x14ac:dyDescent="0.25">
      <c r="A5352">
        <v>157670</v>
      </c>
      <c r="B5352" t="s">
        <v>14207</v>
      </c>
      <c r="C5352" s="47" t="s">
        <v>14208</v>
      </c>
    </row>
    <row r="5353" spans="1:3" x14ac:dyDescent="0.25">
      <c r="A5353">
        <v>157671</v>
      </c>
      <c r="B5353" t="s">
        <v>14209</v>
      </c>
      <c r="C5353" s="47" t="s">
        <v>14210</v>
      </c>
    </row>
    <row r="5354" spans="1:3" x14ac:dyDescent="0.25">
      <c r="A5354">
        <v>157672</v>
      </c>
      <c r="B5354" t="s">
        <v>14211</v>
      </c>
      <c r="C5354" s="47" t="s">
        <v>14212</v>
      </c>
    </row>
    <row r="5355" spans="1:3" x14ac:dyDescent="0.25">
      <c r="A5355">
        <v>157673</v>
      </c>
      <c r="B5355" t="s">
        <v>14213</v>
      </c>
      <c r="C5355" s="47" t="s">
        <v>14214</v>
      </c>
    </row>
    <row r="5356" spans="1:3" x14ac:dyDescent="0.25">
      <c r="A5356">
        <v>157674</v>
      </c>
      <c r="B5356" t="s">
        <v>14215</v>
      </c>
      <c r="C5356" s="47" t="s">
        <v>14216</v>
      </c>
    </row>
    <row r="5357" spans="1:3" x14ac:dyDescent="0.25">
      <c r="A5357">
        <v>157675</v>
      </c>
      <c r="B5357" t="s">
        <v>14217</v>
      </c>
      <c r="C5357" s="47" t="s">
        <v>14218</v>
      </c>
    </row>
    <row r="5358" spans="1:3" x14ac:dyDescent="0.25">
      <c r="A5358">
        <v>157676</v>
      </c>
      <c r="B5358" t="s">
        <v>14219</v>
      </c>
      <c r="C5358" s="47" t="s">
        <v>14220</v>
      </c>
    </row>
    <row r="5359" spans="1:3" x14ac:dyDescent="0.25">
      <c r="A5359">
        <v>157677</v>
      </c>
      <c r="B5359" t="s">
        <v>14221</v>
      </c>
      <c r="C5359" s="47" t="s">
        <v>14222</v>
      </c>
    </row>
    <row r="5360" spans="1:3" x14ac:dyDescent="0.25">
      <c r="A5360">
        <v>157678</v>
      </c>
      <c r="B5360" t="s">
        <v>14223</v>
      </c>
      <c r="C5360" s="47" t="s">
        <v>14224</v>
      </c>
    </row>
    <row r="5361" spans="1:3" x14ac:dyDescent="0.25">
      <c r="A5361">
        <v>157679</v>
      </c>
      <c r="B5361" t="s">
        <v>1517</v>
      </c>
      <c r="C5361" s="47" t="s">
        <v>14225</v>
      </c>
    </row>
    <row r="5362" spans="1:3" x14ac:dyDescent="0.25">
      <c r="A5362">
        <v>157680</v>
      </c>
      <c r="B5362" t="s">
        <v>14226</v>
      </c>
      <c r="C5362" s="47" t="s">
        <v>14227</v>
      </c>
    </row>
    <row r="5363" spans="1:3" x14ac:dyDescent="0.25">
      <c r="A5363">
        <v>157681</v>
      </c>
      <c r="B5363" t="s">
        <v>14228</v>
      </c>
      <c r="C5363" s="47" t="s">
        <v>14229</v>
      </c>
    </row>
    <row r="5364" spans="1:3" x14ac:dyDescent="0.25">
      <c r="A5364">
        <v>157682</v>
      </c>
      <c r="B5364" t="s">
        <v>1017</v>
      </c>
      <c r="C5364" s="47" t="s">
        <v>14230</v>
      </c>
    </row>
    <row r="5365" spans="1:3" x14ac:dyDescent="0.25">
      <c r="A5365">
        <v>157683</v>
      </c>
      <c r="B5365" t="s">
        <v>14231</v>
      </c>
      <c r="C5365" s="47" t="s">
        <v>14232</v>
      </c>
    </row>
    <row r="5366" spans="1:3" x14ac:dyDescent="0.25">
      <c r="A5366">
        <v>157684</v>
      </c>
      <c r="B5366" t="s">
        <v>14233</v>
      </c>
      <c r="C5366" s="47" t="s">
        <v>14234</v>
      </c>
    </row>
    <row r="5367" spans="1:3" x14ac:dyDescent="0.25">
      <c r="A5367">
        <v>157685</v>
      </c>
      <c r="B5367" t="s">
        <v>14235</v>
      </c>
      <c r="C5367" s="47" t="s">
        <v>14236</v>
      </c>
    </row>
    <row r="5368" spans="1:3" x14ac:dyDescent="0.25">
      <c r="A5368">
        <v>157686</v>
      </c>
      <c r="B5368" t="s">
        <v>14237</v>
      </c>
      <c r="C5368" s="47" t="s">
        <v>14238</v>
      </c>
    </row>
    <row r="5369" spans="1:3" x14ac:dyDescent="0.25">
      <c r="A5369">
        <v>157687</v>
      </c>
      <c r="B5369" t="s">
        <v>14239</v>
      </c>
      <c r="C5369" s="47" t="s">
        <v>14240</v>
      </c>
    </row>
    <row r="5370" spans="1:3" x14ac:dyDescent="0.25">
      <c r="A5370">
        <v>157688</v>
      </c>
      <c r="B5370" t="s">
        <v>14241</v>
      </c>
      <c r="C5370" s="47" t="s">
        <v>14242</v>
      </c>
    </row>
    <row r="5371" spans="1:3" x14ac:dyDescent="0.25">
      <c r="A5371">
        <v>157689</v>
      </c>
      <c r="B5371" t="s">
        <v>14243</v>
      </c>
      <c r="C5371" s="47" t="s">
        <v>14244</v>
      </c>
    </row>
    <row r="5372" spans="1:3" x14ac:dyDescent="0.25">
      <c r="A5372">
        <v>157690</v>
      </c>
      <c r="B5372" t="s">
        <v>14245</v>
      </c>
      <c r="C5372" s="47" t="s">
        <v>14246</v>
      </c>
    </row>
    <row r="5373" spans="1:3" x14ac:dyDescent="0.25">
      <c r="A5373">
        <v>157691</v>
      </c>
      <c r="B5373" t="s">
        <v>14247</v>
      </c>
      <c r="C5373" s="47" t="s">
        <v>14248</v>
      </c>
    </row>
    <row r="5374" spans="1:3" x14ac:dyDescent="0.25">
      <c r="A5374">
        <v>157692</v>
      </c>
      <c r="B5374" t="s">
        <v>14249</v>
      </c>
      <c r="C5374" s="47" t="s">
        <v>14250</v>
      </c>
    </row>
    <row r="5375" spans="1:3" x14ac:dyDescent="0.25">
      <c r="A5375">
        <v>157693</v>
      </c>
      <c r="B5375" t="s">
        <v>14251</v>
      </c>
      <c r="C5375" s="47" t="s">
        <v>14252</v>
      </c>
    </row>
    <row r="5376" spans="1:3" x14ac:dyDescent="0.25">
      <c r="A5376">
        <v>157694</v>
      </c>
      <c r="B5376" t="s">
        <v>14253</v>
      </c>
      <c r="C5376" s="47" t="s">
        <v>14254</v>
      </c>
    </row>
    <row r="5377" spans="1:3" x14ac:dyDescent="0.25">
      <c r="A5377">
        <v>157695</v>
      </c>
      <c r="B5377" t="s">
        <v>14255</v>
      </c>
      <c r="C5377" s="47" t="s">
        <v>14256</v>
      </c>
    </row>
    <row r="5378" spans="1:3" x14ac:dyDescent="0.25">
      <c r="A5378">
        <v>157696</v>
      </c>
      <c r="B5378" t="s">
        <v>14257</v>
      </c>
      <c r="C5378" s="47" t="s">
        <v>14258</v>
      </c>
    </row>
    <row r="5379" spans="1:3" x14ac:dyDescent="0.25">
      <c r="A5379">
        <v>157697</v>
      </c>
      <c r="B5379" t="s">
        <v>623</v>
      </c>
      <c r="C5379" s="47" t="s">
        <v>14259</v>
      </c>
    </row>
    <row r="5380" spans="1:3" x14ac:dyDescent="0.25">
      <c r="A5380">
        <v>157698</v>
      </c>
      <c r="B5380" t="s">
        <v>14260</v>
      </c>
      <c r="C5380" s="47" t="s">
        <v>14261</v>
      </c>
    </row>
    <row r="5381" spans="1:3" x14ac:dyDescent="0.25">
      <c r="A5381">
        <v>157699</v>
      </c>
      <c r="B5381" t="s">
        <v>14262</v>
      </c>
      <c r="C5381" s="47" t="s">
        <v>14263</v>
      </c>
    </row>
    <row r="5382" spans="1:3" x14ac:dyDescent="0.25">
      <c r="A5382">
        <v>157700</v>
      </c>
      <c r="B5382" t="s">
        <v>14264</v>
      </c>
      <c r="C5382" s="47" t="s">
        <v>14265</v>
      </c>
    </row>
    <row r="5383" spans="1:3" x14ac:dyDescent="0.25">
      <c r="A5383">
        <v>157701</v>
      </c>
      <c r="B5383" t="s">
        <v>14266</v>
      </c>
      <c r="C5383" s="47" t="s">
        <v>14267</v>
      </c>
    </row>
    <row r="5384" spans="1:3" x14ac:dyDescent="0.25">
      <c r="A5384">
        <v>157702</v>
      </c>
      <c r="B5384" t="s">
        <v>14268</v>
      </c>
      <c r="C5384" s="47" t="s">
        <v>14269</v>
      </c>
    </row>
    <row r="5385" spans="1:3" x14ac:dyDescent="0.25">
      <c r="A5385">
        <v>157703</v>
      </c>
      <c r="B5385" t="s">
        <v>14270</v>
      </c>
      <c r="C5385" s="47" t="s">
        <v>14271</v>
      </c>
    </row>
    <row r="5386" spans="1:3" x14ac:dyDescent="0.25">
      <c r="A5386">
        <v>157704</v>
      </c>
      <c r="B5386" t="s">
        <v>14272</v>
      </c>
      <c r="C5386" s="47" t="s">
        <v>14273</v>
      </c>
    </row>
    <row r="5387" spans="1:3" x14ac:dyDescent="0.25">
      <c r="A5387">
        <v>157705</v>
      </c>
      <c r="B5387" t="s">
        <v>14274</v>
      </c>
      <c r="C5387" s="47" t="s">
        <v>14275</v>
      </c>
    </row>
    <row r="5388" spans="1:3" x14ac:dyDescent="0.25">
      <c r="A5388">
        <v>157706</v>
      </c>
      <c r="B5388" t="s">
        <v>14276</v>
      </c>
      <c r="C5388" s="47" t="s">
        <v>14277</v>
      </c>
    </row>
    <row r="5389" spans="1:3" x14ac:dyDescent="0.25">
      <c r="A5389">
        <v>157707</v>
      </c>
      <c r="B5389" t="s">
        <v>14278</v>
      </c>
      <c r="C5389" s="47" t="s">
        <v>14279</v>
      </c>
    </row>
    <row r="5390" spans="1:3" x14ac:dyDescent="0.25">
      <c r="A5390">
        <v>157708</v>
      </c>
      <c r="B5390" t="s">
        <v>14280</v>
      </c>
      <c r="C5390" s="47" t="s">
        <v>14281</v>
      </c>
    </row>
    <row r="5391" spans="1:3" x14ac:dyDescent="0.25">
      <c r="A5391">
        <v>157709</v>
      </c>
      <c r="B5391" t="s">
        <v>14282</v>
      </c>
      <c r="C5391" s="47" t="s">
        <v>14283</v>
      </c>
    </row>
    <row r="5392" spans="1:3" x14ac:dyDescent="0.25">
      <c r="A5392">
        <v>157710</v>
      </c>
      <c r="B5392" t="s">
        <v>14284</v>
      </c>
      <c r="C5392" s="47" t="s">
        <v>14285</v>
      </c>
    </row>
    <row r="5393" spans="1:3" x14ac:dyDescent="0.25">
      <c r="A5393">
        <v>157711</v>
      </c>
      <c r="B5393" t="s">
        <v>14286</v>
      </c>
      <c r="C5393" s="47" t="s">
        <v>14287</v>
      </c>
    </row>
    <row r="5394" spans="1:3" x14ac:dyDescent="0.25">
      <c r="A5394">
        <v>157712</v>
      </c>
      <c r="B5394" t="s">
        <v>14288</v>
      </c>
      <c r="C5394" s="47" t="s">
        <v>14289</v>
      </c>
    </row>
    <row r="5395" spans="1:3" x14ac:dyDescent="0.25">
      <c r="A5395">
        <v>157713</v>
      </c>
      <c r="B5395" t="s">
        <v>14290</v>
      </c>
      <c r="C5395" s="47" t="s">
        <v>14291</v>
      </c>
    </row>
    <row r="5396" spans="1:3" x14ac:dyDescent="0.25">
      <c r="A5396">
        <v>157714</v>
      </c>
      <c r="B5396" t="s">
        <v>14292</v>
      </c>
      <c r="C5396" s="47" t="s">
        <v>14293</v>
      </c>
    </row>
    <row r="5397" spans="1:3" x14ac:dyDescent="0.25">
      <c r="A5397">
        <v>157715</v>
      </c>
      <c r="B5397" t="s">
        <v>14294</v>
      </c>
      <c r="C5397" s="47" t="s">
        <v>14295</v>
      </c>
    </row>
    <row r="5398" spans="1:3" x14ac:dyDescent="0.25">
      <c r="A5398">
        <v>157716</v>
      </c>
      <c r="B5398" t="s">
        <v>14296</v>
      </c>
      <c r="C5398" s="47" t="s">
        <v>14297</v>
      </c>
    </row>
    <row r="5399" spans="1:3" x14ac:dyDescent="0.25">
      <c r="A5399">
        <v>157717</v>
      </c>
      <c r="B5399" t="s">
        <v>14298</v>
      </c>
      <c r="C5399" s="47" t="s">
        <v>14299</v>
      </c>
    </row>
    <row r="5400" spans="1:3" x14ac:dyDescent="0.25">
      <c r="A5400">
        <v>157718</v>
      </c>
      <c r="B5400" t="s">
        <v>14300</v>
      </c>
      <c r="C5400" s="47" t="s">
        <v>14301</v>
      </c>
    </row>
    <row r="5401" spans="1:3" x14ac:dyDescent="0.25">
      <c r="A5401">
        <v>157719</v>
      </c>
      <c r="B5401" t="s">
        <v>14302</v>
      </c>
      <c r="C5401" s="47" t="s">
        <v>14303</v>
      </c>
    </row>
    <row r="5402" spans="1:3" x14ac:dyDescent="0.25">
      <c r="A5402">
        <v>157720</v>
      </c>
      <c r="B5402" t="s">
        <v>14304</v>
      </c>
      <c r="C5402" s="47" t="s">
        <v>14305</v>
      </c>
    </row>
    <row r="5403" spans="1:3" x14ac:dyDescent="0.25">
      <c r="A5403">
        <v>157721</v>
      </c>
      <c r="B5403" t="s">
        <v>14306</v>
      </c>
      <c r="C5403" s="47" t="s">
        <v>14307</v>
      </c>
    </row>
    <row r="5404" spans="1:3" x14ac:dyDescent="0.25">
      <c r="A5404">
        <v>157722</v>
      </c>
      <c r="B5404" t="s">
        <v>14308</v>
      </c>
      <c r="C5404" s="47" t="s">
        <v>14309</v>
      </c>
    </row>
    <row r="5405" spans="1:3" x14ac:dyDescent="0.25">
      <c r="A5405">
        <v>157723</v>
      </c>
      <c r="B5405" t="s">
        <v>14310</v>
      </c>
      <c r="C5405" s="47" t="s">
        <v>14311</v>
      </c>
    </row>
    <row r="5406" spans="1:3" x14ac:dyDescent="0.25">
      <c r="A5406">
        <v>157724</v>
      </c>
      <c r="B5406" t="s">
        <v>14312</v>
      </c>
      <c r="C5406" s="47" t="s">
        <v>14313</v>
      </c>
    </row>
    <row r="5407" spans="1:3" x14ac:dyDescent="0.25">
      <c r="A5407">
        <v>157725</v>
      </c>
      <c r="B5407" t="s">
        <v>14314</v>
      </c>
      <c r="C5407" s="47" t="s">
        <v>14315</v>
      </c>
    </row>
    <row r="5408" spans="1:3" x14ac:dyDescent="0.25">
      <c r="A5408">
        <v>157726</v>
      </c>
      <c r="B5408" t="s">
        <v>14316</v>
      </c>
      <c r="C5408" s="47" t="s">
        <v>14317</v>
      </c>
    </row>
    <row r="5409" spans="1:3" x14ac:dyDescent="0.25">
      <c r="A5409">
        <v>157727</v>
      </c>
      <c r="B5409" t="s">
        <v>14318</v>
      </c>
      <c r="C5409" s="47" t="s">
        <v>14319</v>
      </c>
    </row>
    <row r="5410" spans="1:3" x14ac:dyDescent="0.25">
      <c r="A5410">
        <v>157728</v>
      </c>
      <c r="B5410" t="s">
        <v>14320</v>
      </c>
      <c r="C5410" s="47" t="s">
        <v>14321</v>
      </c>
    </row>
    <row r="5411" spans="1:3" x14ac:dyDescent="0.25">
      <c r="A5411">
        <v>157729</v>
      </c>
      <c r="B5411" t="s">
        <v>14322</v>
      </c>
      <c r="C5411" s="47" t="s">
        <v>14323</v>
      </c>
    </row>
    <row r="5412" spans="1:3" x14ac:dyDescent="0.25">
      <c r="A5412">
        <v>157730</v>
      </c>
      <c r="B5412" t="s">
        <v>14324</v>
      </c>
      <c r="C5412" s="47" t="s">
        <v>14325</v>
      </c>
    </row>
    <row r="5413" spans="1:3" x14ac:dyDescent="0.25">
      <c r="A5413">
        <v>157731</v>
      </c>
      <c r="B5413" t="s">
        <v>14326</v>
      </c>
      <c r="C5413" s="47" t="s">
        <v>14327</v>
      </c>
    </row>
    <row r="5414" spans="1:3" x14ac:dyDescent="0.25">
      <c r="A5414">
        <v>157732</v>
      </c>
      <c r="B5414" t="s">
        <v>14328</v>
      </c>
      <c r="C5414" s="47" t="s">
        <v>14329</v>
      </c>
    </row>
    <row r="5415" spans="1:3" x14ac:dyDescent="0.25">
      <c r="A5415">
        <v>157733</v>
      </c>
      <c r="B5415" t="s">
        <v>14330</v>
      </c>
      <c r="C5415" s="47" t="s">
        <v>14331</v>
      </c>
    </row>
    <row r="5416" spans="1:3" x14ac:dyDescent="0.25">
      <c r="A5416">
        <v>157734</v>
      </c>
      <c r="B5416" t="s">
        <v>14332</v>
      </c>
      <c r="C5416" s="47" t="s">
        <v>14333</v>
      </c>
    </row>
    <row r="5417" spans="1:3" x14ac:dyDescent="0.25">
      <c r="A5417">
        <v>157735</v>
      </c>
      <c r="B5417" t="s">
        <v>14334</v>
      </c>
      <c r="C5417" s="47" t="s">
        <v>14335</v>
      </c>
    </row>
    <row r="5418" spans="1:3" x14ac:dyDescent="0.25">
      <c r="A5418">
        <v>157736</v>
      </c>
      <c r="B5418" t="s">
        <v>14336</v>
      </c>
      <c r="C5418" s="47" t="s">
        <v>14337</v>
      </c>
    </row>
    <row r="5419" spans="1:3" x14ac:dyDescent="0.25">
      <c r="A5419">
        <v>157737</v>
      </c>
      <c r="B5419" t="s">
        <v>14338</v>
      </c>
      <c r="C5419" s="47" t="s">
        <v>14339</v>
      </c>
    </row>
    <row r="5420" spans="1:3" x14ac:dyDescent="0.25">
      <c r="A5420">
        <v>157738</v>
      </c>
      <c r="B5420" t="s">
        <v>14340</v>
      </c>
      <c r="C5420" s="47" t="s">
        <v>14341</v>
      </c>
    </row>
    <row r="5421" spans="1:3" x14ac:dyDescent="0.25">
      <c r="A5421">
        <v>157739</v>
      </c>
      <c r="B5421" t="s">
        <v>1117</v>
      </c>
      <c r="C5421" s="47" t="s">
        <v>14342</v>
      </c>
    </row>
    <row r="5422" spans="1:3" x14ac:dyDescent="0.25">
      <c r="A5422">
        <v>157740</v>
      </c>
      <c r="B5422" t="s">
        <v>14343</v>
      </c>
      <c r="C5422" s="47" t="s">
        <v>4728</v>
      </c>
    </row>
    <row r="5423" spans="1:3" x14ac:dyDescent="0.25">
      <c r="A5423">
        <v>157741</v>
      </c>
      <c r="B5423" t="s">
        <v>14344</v>
      </c>
      <c r="C5423" s="47" t="s">
        <v>14345</v>
      </c>
    </row>
    <row r="5424" spans="1:3" x14ac:dyDescent="0.25">
      <c r="A5424">
        <v>157742</v>
      </c>
      <c r="B5424" t="s">
        <v>14346</v>
      </c>
      <c r="C5424" s="47" t="s">
        <v>14347</v>
      </c>
    </row>
    <row r="5425" spans="1:3" x14ac:dyDescent="0.25">
      <c r="A5425">
        <v>157743</v>
      </c>
      <c r="B5425" t="s">
        <v>14348</v>
      </c>
      <c r="C5425" s="47" t="s">
        <v>14349</v>
      </c>
    </row>
    <row r="5426" spans="1:3" x14ac:dyDescent="0.25">
      <c r="A5426">
        <v>157744</v>
      </c>
      <c r="B5426" t="s">
        <v>14350</v>
      </c>
      <c r="C5426" s="47" t="s">
        <v>14351</v>
      </c>
    </row>
    <row r="5427" spans="1:3" x14ac:dyDescent="0.25">
      <c r="A5427">
        <v>157745</v>
      </c>
      <c r="B5427" t="s">
        <v>14352</v>
      </c>
      <c r="C5427" s="47" t="s">
        <v>4725</v>
      </c>
    </row>
    <row r="5428" spans="1:3" x14ac:dyDescent="0.25">
      <c r="A5428">
        <v>157746</v>
      </c>
      <c r="B5428" t="s">
        <v>14353</v>
      </c>
      <c r="C5428" s="47" t="s">
        <v>14354</v>
      </c>
    </row>
    <row r="5429" spans="1:3" x14ac:dyDescent="0.25">
      <c r="A5429">
        <v>157747</v>
      </c>
      <c r="B5429" t="s">
        <v>14355</v>
      </c>
      <c r="C5429" s="47" t="s">
        <v>14356</v>
      </c>
    </row>
    <row r="5430" spans="1:3" x14ac:dyDescent="0.25">
      <c r="A5430">
        <v>157748</v>
      </c>
      <c r="B5430" t="s">
        <v>14357</v>
      </c>
      <c r="C5430" s="47" t="s">
        <v>14358</v>
      </c>
    </row>
    <row r="5431" spans="1:3" x14ac:dyDescent="0.25">
      <c r="A5431">
        <v>157749</v>
      </c>
      <c r="B5431" t="s">
        <v>14359</v>
      </c>
      <c r="C5431" s="47" t="s">
        <v>4728</v>
      </c>
    </row>
    <row r="5432" spans="1:3" x14ac:dyDescent="0.25">
      <c r="A5432">
        <v>157750</v>
      </c>
      <c r="B5432" t="s">
        <v>1272</v>
      </c>
      <c r="C5432" s="47" t="s">
        <v>14360</v>
      </c>
    </row>
    <row r="5433" spans="1:3" x14ac:dyDescent="0.25">
      <c r="A5433">
        <v>157751</v>
      </c>
      <c r="B5433" t="s">
        <v>14361</v>
      </c>
      <c r="C5433" s="47" t="s">
        <v>14362</v>
      </c>
    </row>
    <row r="5434" spans="1:3" x14ac:dyDescent="0.25">
      <c r="A5434">
        <v>157752</v>
      </c>
      <c r="B5434" t="s">
        <v>14363</v>
      </c>
      <c r="C5434" s="47" t="s">
        <v>14364</v>
      </c>
    </row>
    <row r="5435" spans="1:3" x14ac:dyDescent="0.25">
      <c r="A5435">
        <v>157753</v>
      </c>
      <c r="B5435" t="s">
        <v>849</v>
      </c>
      <c r="C5435" s="47" t="s">
        <v>14365</v>
      </c>
    </row>
    <row r="5436" spans="1:3" x14ac:dyDescent="0.25">
      <c r="A5436">
        <v>157754</v>
      </c>
      <c r="B5436" t="s">
        <v>14366</v>
      </c>
      <c r="C5436" s="47" t="s">
        <v>14367</v>
      </c>
    </row>
    <row r="5437" spans="1:3" x14ac:dyDescent="0.25">
      <c r="A5437">
        <v>157755</v>
      </c>
      <c r="B5437" t="s">
        <v>14368</v>
      </c>
      <c r="C5437" s="47" t="s">
        <v>14369</v>
      </c>
    </row>
    <row r="5438" spans="1:3" x14ac:dyDescent="0.25">
      <c r="A5438">
        <v>157756</v>
      </c>
      <c r="B5438" t="s">
        <v>14370</v>
      </c>
      <c r="C5438" s="47" t="s">
        <v>14371</v>
      </c>
    </row>
    <row r="5439" spans="1:3" x14ac:dyDescent="0.25">
      <c r="A5439">
        <v>157757</v>
      </c>
      <c r="B5439" t="s">
        <v>14372</v>
      </c>
      <c r="C5439" s="47" t="s">
        <v>14373</v>
      </c>
    </row>
    <row r="5440" spans="1:3" x14ac:dyDescent="0.25">
      <c r="A5440">
        <v>157758</v>
      </c>
      <c r="B5440" t="s">
        <v>14374</v>
      </c>
      <c r="C5440" s="47" t="s">
        <v>14375</v>
      </c>
    </row>
    <row r="5441" spans="1:3" x14ac:dyDescent="0.25">
      <c r="A5441">
        <v>157759</v>
      </c>
      <c r="B5441" t="s">
        <v>14376</v>
      </c>
      <c r="C5441" s="47" t="s">
        <v>14377</v>
      </c>
    </row>
    <row r="5442" spans="1:3" x14ac:dyDescent="0.25">
      <c r="A5442">
        <v>157760</v>
      </c>
      <c r="B5442" t="s">
        <v>14378</v>
      </c>
      <c r="C5442" s="47" t="s">
        <v>14379</v>
      </c>
    </row>
    <row r="5443" spans="1:3" x14ac:dyDescent="0.25">
      <c r="A5443">
        <v>157761</v>
      </c>
      <c r="B5443" t="s">
        <v>14380</v>
      </c>
      <c r="C5443" s="47" t="s">
        <v>14381</v>
      </c>
    </row>
    <row r="5444" spans="1:3" x14ac:dyDescent="0.25">
      <c r="A5444">
        <v>157762</v>
      </c>
      <c r="B5444" t="s">
        <v>14382</v>
      </c>
      <c r="C5444" s="47" t="s">
        <v>14383</v>
      </c>
    </row>
    <row r="5445" spans="1:3" x14ac:dyDescent="0.25">
      <c r="A5445">
        <v>157763</v>
      </c>
      <c r="B5445" t="s">
        <v>14384</v>
      </c>
      <c r="C5445" s="47" t="s">
        <v>14385</v>
      </c>
    </row>
    <row r="5446" spans="1:3" x14ac:dyDescent="0.25">
      <c r="A5446">
        <v>157764</v>
      </c>
      <c r="B5446" t="s">
        <v>14386</v>
      </c>
      <c r="C5446" s="47" t="s">
        <v>4725</v>
      </c>
    </row>
    <row r="5447" spans="1:3" x14ac:dyDescent="0.25">
      <c r="A5447">
        <v>157765</v>
      </c>
      <c r="B5447" t="s">
        <v>1031</v>
      </c>
      <c r="C5447" s="47" t="s">
        <v>14387</v>
      </c>
    </row>
    <row r="5448" spans="1:3" x14ac:dyDescent="0.25">
      <c r="A5448">
        <v>157766</v>
      </c>
      <c r="B5448" t="s">
        <v>14388</v>
      </c>
      <c r="C5448" s="47" t="s">
        <v>14389</v>
      </c>
    </row>
    <row r="5449" spans="1:3" x14ac:dyDescent="0.25">
      <c r="A5449">
        <v>157767</v>
      </c>
      <c r="B5449" t="s">
        <v>14390</v>
      </c>
      <c r="C5449" s="47" t="s">
        <v>14391</v>
      </c>
    </row>
    <row r="5450" spans="1:3" x14ac:dyDescent="0.25">
      <c r="A5450">
        <v>157768</v>
      </c>
      <c r="B5450" t="s">
        <v>14392</v>
      </c>
      <c r="C5450" s="47" t="s">
        <v>14393</v>
      </c>
    </row>
    <row r="5451" spans="1:3" x14ac:dyDescent="0.25">
      <c r="A5451">
        <v>157769</v>
      </c>
      <c r="B5451" t="s">
        <v>14394</v>
      </c>
      <c r="C5451" s="47" t="s">
        <v>4779</v>
      </c>
    </row>
    <row r="5452" spans="1:3" x14ac:dyDescent="0.25">
      <c r="A5452">
        <v>157770</v>
      </c>
      <c r="B5452" t="s">
        <v>14395</v>
      </c>
      <c r="C5452" s="47" t="s">
        <v>14396</v>
      </c>
    </row>
    <row r="5453" spans="1:3" x14ac:dyDescent="0.25">
      <c r="A5453">
        <v>157771</v>
      </c>
      <c r="B5453" t="s">
        <v>14397</v>
      </c>
      <c r="C5453" s="47" t="s">
        <v>14398</v>
      </c>
    </row>
    <row r="5454" spans="1:3" x14ac:dyDescent="0.25">
      <c r="A5454">
        <v>157772</v>
      </c>
      <c r="B5454" t="s">
        <v>14399</v>
      </c>
      <c r="C5454" s="47" t="s">
        <v>14400</v>
      </c>
    </row>
    <row r="5455" spans="1:3" x14ac:dyDescent="0.25">
      <c r="A5455">
        <v>157773</v>
      </c>
      <c r="B5455" t="s">
        <v>14401</v>
      </c>
      <c r="C5455" s="47" t="s">
        <v>14402</v>
      </c>
    </row>
    <row r="5456" spans="1:3" x14ac:dyDescent="0.25">
      <c r="A5456">
        <v>157774</v>
      </c>
      <c r="B5456" t="s">
        <v>14403</v>
      </c>
      <c r="C5456" s="47" t="s">
        <v>14404</v>
      </c>
    </row>
    <row r="5457" spans="1:3" x14ac:dyDescent="0.25">
      <c r="A5457">
        <v>157775</v>
      </c>
      <c r="B5457" t="s">
        <v>14405</v>
      </c>
      <c r="C5457" s="47" t="s">
        <v>14406</v>
      </c>
    </row>
    <row r="5458" spans="1:3" x14ac:dyDescent="0.25">
      <c r="A5458">
        <v>157776</v>
      </c>
      <c r="B5458" t="s">
        <v>14407</v>
      </c>
      <c r="C5458" s="47" t="s">
        <v>14408</v>
      </c>
    </row>
    <row r="5459" spans="1:3" x14ac:dyDescent="0.25">
      <c r="A5459">
        <v>157777</v>
      </c>
      <c r="B5459" t="s">
        <v>14409</v>
      </c>
      <c r="C5459" s="47" t="s">
        <v>14410</v>
      </c>
    </row>
    <row r="5460" spans="1:3" x14ac:dyDescent="0.25">
      <c r="A5460">
        <v>157778</v>
      </c>
      <c r="B5460" t="s">
        <v>14411</v>
      </c>
      <c r="C5460" s="47" t="s">
        <v>14412</v>
      </c>
    </row>
    <row r="5461" spans="1:3" x14ac:dyDescent="0.25">
      <c r="A5461">
        <v>157779</v>
      </c>
      <c r="B5461" t="s">
        <v>14413</v>
      </c>
      <c r="C5461" s="47" t="s">
        <v>14414</v>
      </c>
    </row>
    <row r="5462" spans="1:3" x14ac:dyDescent="0.25">
      <c r="A5462">
        <v>157780</v>
      </c>
      <c r="B5462" t="s">
        <v>14415</v>
      </c>
      <c r="C5462" s="47" t="s">
        <v>14416</v>
      </c>
    </row>
    <row r="5463" spans="1:3" x14ac:dyDescent="0.25">
      <c r="A5463">
        <v>157781</v>
      </c>
      <c r="B5463" t="s">
        <v>14417</v>
      </c>
      <c r="C5463" s="47" t="s">
        <v>14418</v>
      </c>
    </row>
    <row r="5464" spans="1:3" x14ac:dyDescent="0.25">
      <c r="A5464">
        <v>157782</v>
      </c>
      <c r="B5464" t="s">
        <v>14419</v>
      </c>
      <c r="C5464" s="47" t="s">
        <v>14420</v>
      </c>
    </row>
    <row r="5465" spans="1:3" x14ac:dyDescent="0.25">
      <c r="A5465">
        <v>157783</v>
      </c>
      <c r="B5465" t="s">
        <v>14421</v>
      </c>
      <c r="C5465" s="47" t="s">
        <v>14422</v>
      </c>
    </row>
    <row r="5466" spans="1:3" x14ac:dyDescent="0.25">
      <c r="A5466">
        <v>157784</v>
      </c>
      <c r="B5466" t="s">
        <v>14423</v>
      </c>
      <c r="C5466" s="47" t="s">
        <v>14424</v>
      </c>
    </row>
    <row r="5467" spans="1:3" x14ac:dyDescent="0.25">
      <c r="A5467">
        <v>157785</v>
      </c>
      <c r="B5467" t="s">
        <v>14425</v>
      </c>
      <c r="C5467" s="47" t="s">
        <v>14426</v>
      </c>
    </row>
    <row r="5468" spans="1:3" x14ac:dyDescent="0.25">
      <c r="A5468">
        <v>157786</v>
      </c>
      <c r="B5468" t="s">
        <v>711</v>
      </c>
      <c r="C5468" s="47" t="s">
        <v>14427</v>
      </c>
    </row>
    <row r="5469" spans="1:3" x14ac:dyDescent="0.25">
      <c r="A5469">
        <v>157787</v>
      </c>
      <c r="B5469" t="s">
        <v>14428</v>
      </c>
      <c r="C5469" s="47" t="s">
        <v>14429</v>
      </c>
    </row>
    <row r="5470" spans="1:3" x14ac:dyDescent="0.25">
      <c r="A5470">
        <v>157788</v>
      </c>
      <c r="B5470" t="s">
        <v>1630</v>
      </c>
      <c r="C5470" s="47" t="s">
        <v>14430</v>
      </c>
    </row>
    <row r="5471" spans="1:3" x14ac:dyDescent="0.25">
      <c r="A5471">
        <v>157789</v>
      </c>
      <c r="B5471" t="s">
        <v>14431</v>
      </c>
      <c r="C5471" s="47" t="s">
        <v>14432</v>
      </c>
    </row>
    <row r="5472" spans="1:3" x14ac:dyDescent="0.25">
      <c r="A5472">
        <v>157790</v>
      </c>
      <c r="B5472" t="s">
        <v>14433</v>
      </c>
      <c r="C5472" s="47" t="s">
        <v>14434</v>
      </c>
    </row>
    <row r="5473" spans="1:3" x14ac:dyDescent="0.25">
      <c r="A5473">
        <v>157791</v>
      </c>
      <c r="B5473" t="s">
        <v>14435</v>
      </c>
      <c r="C5473" s="47" t="s">
        <v>14436</v>
      </c>
    </row>
    <row r="5474" spans="1:3" x14ac:dyDescent="0.25">
      <c r="A5474">
        <v>157792</v>
      </c>
      <c r="B5474" t="s">
        <v>14437</v>
      </c>
      <c r="C5474" s="47" t="s">
        <v>14438</v>
      </c>
    </row>
    <row r="5475" spans="1:3" x14ac:dyDescent="0.25">
      <c r="A5475">
        <v>157793</v>
      </c>
      <c r="B5475" t="s">
        <v>40</v>
      </c>
      <c r="C5475" s="47" t="s">
        <v>14439</v>
      </c>
    </row>
    <row r="5476" spans="1:3" x14ac:dyDescent="0.25">
      <c r="A5476">
        <v>157794</v>
      </c>
      <c r="B5476" t="s">
        <v>14440</v>
      </c>
      <c r="C5476" s="47" t="s">
        <v>14441</v>
      </c>
    </row>
    <row r="5477" spans="1:3" x14ac:dyDescent="0.25">
      <c r="A5477">
        <v>157795</v>
      </c>
      <c r="B5477" t="s">
        <v>14442</v>
      </c>
      <c r="C5477" s="47" t="s">
        <v>14443</v>
      </c>
    </row>
    <row r="5478" spans="1:3" x14ac:dyDescent="0.25">
      <c r="A5478">
        <v>157796</v>
      </c>
      <c r="B5478" t="s">
        <v>14444</v>
      </c>
      <c r="C5478" s="47" t="s">
        <v>14445</v>
      </c>
    </row>
    <row r="5479" spans="1:3" x14ac:dyDescent="0.25">
      <c r="A5479">
        <v>157797</v>
      </c>
      <c r="B5479" t="s">
        <v>14446</v>
      </c>
      <c r="C5479" s="47" t="s">
        <v>14447</v>
      </c>
    </row>
    <row r="5480" spans="1:3" x14ac:dyDescent="0.25">
      <c r="A5480">
        <v>157798</v>
      </c>
      <c r="B5480" t="s">
        <v>180</v>
      </c>
      <c r="C5480" s="47" t="s">
        <v>14448</v>
      </c>
    </row>
    <row r="5481" spans="1:3" x14ac:dyDescent="0.25">
      <c r="A5481">
        <v>157799</v>
      </c>
      <c r="B5481" t="s">
        <v>14449</v>
      </c>
      <c r="C5481" s="47" t="s">
        <v>14450</v>
      </c>
    </row>
    <row r="5482" spans="1:3" x14ac:dyDescent="0.25">
      <c r="A5482">
        <v>157800</v>
      </c>
      <c r="B5482" t="s">
        <v>14451</v>
      </c>
      <c r="C5482" s="47" t="s">
        <v>14452</v>
      </c>
    </row>
    <row r="5483" spans="1:3" x14ac:dyDescent="0.25">
      <c r="A5483">
        <v>157801</v>
      </c>
      <c r="B5483" t="s">
        <v>14453</v>
      </c>
      <c r="C5483" s="47" t="s">
        <v>14454</v>
      </c>
    </row>
    <row r="5484" spans="1:3" x14ac:dyDescent="0.25">
      <c r="A5484">
        <v>157802</v>
      </c>
      <c r="B5484" t="s">
        <v>14455</v>
      </c>
      <c r="C5484" s="47" t="s">
        <v>14456</v>
      </c>
    </row>
    <row r="5485" spans="1:3" x14ac:dyDescent="0.25">
      <c r="A5485">
        <v>157803</v>
      </c>
      <c r="B5485" t="s">
        <v>14457</v>
      </c>
      <c r="C5485" s="47" t="s">
        <v>14458</v>
      </c>
    </row>
    <row r="5486" spans="1:3" x14ac:dyDescent="0.25">
      <c r="A5486">
        <v>157804</v>
      </c>
      <c r="B5486" t="s">
        <v>14459</v>
      </c>
      <c r="C5486" s="47" t="s">
        <v>14460</v>
      </c>
    </row>
    <row r="5487" spans="1:3" x14ac:dyDescent="0.25">
      <c r="A5487">
        <v>157805</v>
      </c>
      <c r="B5487" t="s">
        <v>14461</v>
      </c>
      <c r="C5487" s="47" t="s">
        <v>14462</v>
      </c>
    </row>
    <row r="5488" spans="1:3" x14ac:dyDescent="0.25">
      <c r="A5488">
        <v>157806</v>
      </c>
      <c r="B5488" t="s">
        <v>14463</v>
      </c>
      <c r="C5488" s="47" t="s">
        <v>14464</v>
      </c>
    </row>
    <row r="5489" spans="1:3" x14ac:dyDescent="0.25">
      <c r="A5489">
        <v>157807</v>
      </c>
      <c r="B5489" t="s">
        <v>14465</v>
      </c>
      <c r="C5489" s="47" t="s">
        <v>14466</v>
      </c>
    </row>
    <row r="5490" spans="1:3" x14ac:dyDescent="0.25">
      <c r="A5490">
        <v>157808</v>
      </c>
      <c r="B5490" t="s">
        <v>14467</v>
      </c>
      <c r="C5490" s="47" t="s">
        <v>14468</v>
      </c>
    </row>
    <row r="5491" spans="1:3" x14ac:dyDescent="0.25">
      <c r="A5491">
        <v>157809</v>
      </c>
      <c r="B5491" t="s">
        <v>14469</v>
      </c>
      <c r="C5491" s="47" t="s">
        <v>14470</v>
      </c>
    </row>
    <row r="5492" spans="1:3" x14ac:dyDescent="0.25">
      <c r="A5492">
        <v>157810</v>
      </c>
      <c r="B5492" t="s">
        <v>14471</v>
      </c>
      <c r="C5492" s="47" t="s">
        <v>14472</v>
      </c>
    </row>
    <row r="5493" spans="1:3" x14ac:dyDescent="0.25">
      <c r="A5493">
        <v>157811</v>
      </c>
      <c r="B5493" t="s">
        <v>14473</v>
      </c>
      <c r="C5493" s="47" t="s">
        <v>14474</v>
      </c>
    </row>
    <row r="5494" spans="1:3" x14ac:dyDescent="0.25">
      <c r="A5494">
        <v>157812</v>
      </c>
      <c r="B5494" t="s">
        <v>14475</v>
      </c>
      <c r="C5494" s="47" t="s">
        <v>14476</v>
      </c>
    </row>
    <row r="5495" spans="1:3" x14ac:dyDescent="0.25">
      <c r="A5495">
        <v>157813</v>
      </c>
      <c r="B5495" t="s">
        <v>14477</v>
      </c>
      <c r="C5495" s="47" t="s">
        <v>14478</v>
      </c>
    </row>
    <row r="5496" spans="1:3" x14ac:dyDescent="0.25">
      <c r="A5496">
        <v>157814</v>
      </c>
      <c r="B5496" t="s">
        <v>14479</v>
      </c>
      <c r="C5496" s="47" t="s">
        <v>14480</v>
      </c>
    </row>
    <row r="5497" spans="1:3" x14ac:dyDescent="0.25">
      <c r="A5497">
        <v>157815</v>
      </c>
      <c r="B5497" t="s">
        <v>14481</v>
      </c>
      <c r="C5497" s="47" t="s">
        <v>14482</v>
      </c>
    </row>
    <row r="5498" spans="1:3" x14ac:dyDescent="0.25">
      <c r="A5498">
        <v>157816</v>
      </c>
      <c r="B5498" t="s">
        <v>14483</v>
      </c>
      <c r="C5498" s="47" t="s">
        <v>14484</v>
      </c>
    </row>
    <row r="5499" spans="1:3" x14ac:dyDescent="0.25">
      <c r="A5499">
        <v>157817</v>
      </c>
      <c r="B5499" t="s">
        <v>14485</v>
      </c>
      <c r="C5499" s="47" t="s">
        <v>14486</v>
      </c>
    </row>
    <row r="5500" spans="1:3" x14ac:dyDescent="0.25">
      <c r="A5500">
        <v>157818</v>
      </c>
      <c r="B5500" t="s">
        <v>14487</v>
      </c>
      <c r="C5500" s="47" t="s">
        <v>14488</v>
      </c>
    </row>
    <row r="5501" spans="1:3" x14ac:dyDescent="0.25">
      <c r="A5501">
        <v>157819</v>
      </c>
      <c r="B5501" t="s">
        <v>14489</v>
      </c>
      <c r="C5501" s="47" t="s">
        <v>14490</v>
      </c>
    </row>
    <row r="5502" spans="1:3" x14ac:dyDescent="0.25">
      <c r="A5502">
        <v>157820</v>
      </c>
      <c r="B5502" t="s">
        <v>14491</v>
      </c>
      <c r="C5502" s="47" t="s">
        <v>14492</v>
      </c>
    </row>
    <row r="5503" spans="1:3" x14ac:dyDescent="0.25">
      <c r="A5503">
        <v>157821</v>
      </c>
      <c r="B5503" t="s">
        <v>14493</v>
      </c>
      <c r="C5503" s="47" t="s">
        <v>14494</v>
      </c>
    </row>
    <row r="5504" spans="1:3" x14ac:dyDescent="0.25">
      <c r="A5504">
        <v>157822</v>
      </c>
      <c r="B5504" t="s">
        <v>14495</v>
      </c>
      <c r="C5504" s="47" t="s">
        <v>14496</v>
      </c>
    </row>
    <row r="5505" spans="1:3" x14ac:dyDescent="0.25">
      <c r="A5505">
        <v>157823</v>
      </c>
      <c r="B5505" t="s">
        <v>14497</v>
      </c>
      <c r="C5505" s="47" t="s">
        <v>14498</v>
      </c>
    </row>
    <row r="5506" spans="1:3" x14ac:dyDescent="0.25">
      <c r="A5506">
        <v>157824</v>
      </c>
      <c r="B5506" t="s">
        <v>14499</v>
      </c>
      <c r="C5506" s="47" t="s">
        <v>14500</v>
      </c>
    </row>
    <row r="5507" spans="1:3" x14ac:dyDescent="0.25">
      <c r="A5507">
        <v>157825</v>
      </c>
      <c r="B5507" t="s">
        <v>14501</v>
      </c>
      <c r="C5507" s="47" t="s">
        <v>14502</v>
      </c>
    </row>
    <row r="5508" spans="1:3" x14ac:dyDescent="0.25">
      <c r="A5508">
        <v>157826</v>
      </c>
      <c r="B5508" t="s">
        <v>14503</v>
      </c>
      <c r="C5508" s="47" t="s">
        <v>14504</v>
      </c>
    </row>
    <row r="5509" spans="1:3" x14ac:dyDescent="0.25">
      <c r="A5509">
        <v>157827</v>
      </c>
      <c r="B5509" t="s">
        <v>14505</v>
      </c>
      <c r="C5509" s="47" t="s">
        <v>14506</v>
      </c>
    </row>
    <row r="5510" spans="1:3" x14ac:dyDescent="0.25">
      <c r="A5510">
        <v>157828</v>
      </c>
      <c r="B5510" t="s">
        <v>14507</v>
      </c>
      <c r="C5510" s="47" t="s">
        <v>14508</v>
      </c>
    </row>
    <row r="5511" spans="1:3" x14ac:dyDescent="0.25">
      <c r="A5511">
        <v>157829</v>
      </c>
      <c r="B5511" t="s">
        <v>14509</v>
      </c>
      <c r="C5511" s="47" t="s">
        <v>14510</v>
      </c>
    </row>
    <row r="5512" spans="1:3" x14ac:dyDescent="0.25">
      <c r="A5512">
        <v>157830</v>
      </c>
      <c r="B5512" t="s">
        <v>14511</v>
      </c>
      <c r="C5512" s="47" t="s">
        <v>14512</v>
      </c>
    </row>
    <row r="5513" spans="1:3" x14ac:dyDescent="0.25">
      <c r="A5513">
        <v>157831</v>
      </c>
      <c r="B5513" t="s">
        <v>14513</v>
      </c>
      <c r="C5513" s="47" t="s">
        <v>14514</v>
      </c>
    </row>
    <row r="5514" spans="1:3" x14ac:dyDescent="0.25">
      <c r="A5514">
        <v>157832</v>
      </c>
      <c r="B5514" t="s">
        <v>14515</v>
      </c>
      <c r="C5514" s="47" t="s">
        <v>14516</v>
      </c>
    </row>
    <row r="5515" spans="1:3" x14ac:dyDescent="0.25">
      <c r="A5515">
        <v>157833</v>
      </c>
      <c r="B5515" t="s">
        <v>14517</v>
      </c>
      <c r="C5515" s="47" t="s">
        <v>14518</v>
      </c>
    </row>
    <row r="5516" spans="1:3" x14ac:dyDescent="0.25">
      <c r="A5516">
        <v>157834</v>
      </c>
      <c r="B5516" t="s">
        <v>14519</v>
      </c>
      <c r="C5516" s="47" t="s">
        <v>14520</v>
      </c>
    </row>
    <row r="5517" spans="1:3" x14ac:dyDescent="0.25">
      <c r="A5517">
        <v>157835</v>
      </c>
      <c r="B5517" t="s">
        <v>14521</v>
      </c>
      <c r="C5517" s="47" t="s">
        <v>14522</v>
      </c>
    </row>
    <row r="5518" spans="1:3" x14ac:dyDescent="0.25">
      <c r="A5518">
        <v>157836</v>
      </c>
      <c r="B5518" t="s">
        <v>14523</v>
      </c>
      <c r="C5518" s="47" t="s">
        <v>14524</v>
      </c>
    </row>
    <row r="5519" spans="1:3" x14ac:dyDescent="0.25">
      <c r="A5519">
        <v>157837</v>
      </c>
      <c r="B5519" t="s">
        <v>14525</v>
      </c>
      <c r="C5519" s="47" t="s">
        <v>14526</v>
      </c>
    </row>
    <row r="5520" spans="1:3" x14ac:dyDescent="0.25">
      <c r="A5520">
        <v>157838</v>
      </c>
      <c r="B5520" t="s">
        <v>14527</v>
      </c>
      <c r="C5520" s="47" t="s">
        <v>14528</v>
      </c>
    </row>
    <row r="5521" spans="1:3" x14ac:dyDescent="0.25">
      <c r="A5521">
        <v>157839</v>
      </c>
      <c r="B5521" t="s">
        <v>14529</v>
      </c>
      <c r="C5521" s="47" t="s">
        <v>4779</v>
      </c>
    </row>
    <row r="5522" spans="1:3" x14ac:dyDescent="0.25">
      <c r="A5522">
        <v>157840</v>
      </c>
      <c r="B5522" t="s">
        <v>14530</v>
      </c>
      <c r="C5522" s="47" t="s">
        <v>4725</v>
      </c>
    </row>
    <row r="5523" spans="1:3" x14ac:dyDescent="0.25">
      <c r="A5523">
        <v>157841</v>
      </c>
      <c r="B5523" t="s">
        <v>14531</v>
      </c>
      <c r="C5523" s="47" t="s">
        <v>14532</v>
      </c>
    </row>
    <row r="5524" spans="1:3" x14ac:dyDescent="0.25">
      <c r="A5524">
        <v>157842</v>
      </c>
      <c r="B5524" t="s">
        <v>14533</v>
      </c>
      <c r="C5524" s="47" t="s">
        <v>14534</v>
      </c>
    </row>
    <row r="5525" spans="1:3" x14ac:dyDescent="0.25">
      <c r="A5525">
        <v>157843</v>
      </c>
      <c r="B5525" t="s">
        <v>14535</v>
      </c>
      <c r="C5525" s="47" t="s">
        <v>14536</v>
      </c>
    </row>
    <row r="5526" spans="1:3" x14ac:dyDescent="0.25">
      <c r="A5526">
        <v>157844</v>
      </c>
      <c r="B5526" t="s">
        <v>739</v>
      </c>
      <c r="C5526" s="47" t="s">
        <v>14537</v>
      </c>
    </row>
    <row r="5527" spans="1:3" x14ac:dyDescent="0.25">
      <c r="A5527">
        <v>157845</v>
      </c>
      <c r="B5527" t="s">
        <v>14538</v>
      </c>
      <c r="C5527" s="47" t="s">
        <v>4728</v>
      </c>
    </row>
    <row r="5528" spans="1:3" x14ac:dyDescent="0.25">
      <c r="A5528">
        <v>157846</v>
      </c>
      <c r="B5528" t="s">
        <v>14539</v>
      </c>
      <c r="C5528" s="47" t="s">
        <v>14540</v>
      </c>
    </row>
    <row r="5529" spans="1:3" x14ac:dyDescent="0.25">
      <c r="A5529">
        <v>157847</v>
      </c>
      <c r="B5529" t="s">
        <v>14541</v>
      </c>
      <c r="C5529" s="47" t="s">
        <v>14542</v>
      </c>
    </row>
    <row r="5530" spans="1:3" x14ac:dyDescent="0.25">
      <c r="A5530">
        <v>157848</v>
      </c>
      <c r="B5530" t="s">
        <v>14543</v>
      </c>
      <c r="C5530" s="47" t="s">
        <v>14544</v>
      </c>
    </row>
    <row r="5531" spans="1:3" x14ac:dyDescent="0.25">
      <c r="A5531">
        <v>157849</v>
      </c>
      <c r="B5531" t="s">
        <v>14545</v>
      </c>
      <c r="C5531" s="47" t="s">
        <v>14546</v>
      </c>
    </row>
    <row r="5532" spans="1:3" x14ac:dyDescent="0.25">
      <c r="A5532">
        <v>157850</v>
      </c>
      <c r="B5532" t="s">
        <v>14547</v>
      </c>
      <c r="C5532" s="47" t="s">
        <v>14548</v>
      </c>
    </row>
    <row r="5533" spans="1:3" x14ac:dyDescent="0.25">
      <c r="A5533">
        <v>157851</v>
      </c>
      <c r="B5533" t="s">
        <v>14549</v>
      </c>
      <c r="C5533" s="47" t="s">
        <v>14550</v>
      </c>
    </row>
    <row r="5534" spans="1:3" x14ac:dyDescent="0.25">
      <c r="A5534">
        <v>157852</v>
      </c>
      <c r="B5534" t="s">
        <v>14551</v>
      </c>
      <c r="C5534" s="47" t="s">
        <v>4725</v>
      </c>
    </row>
    <row r="5535" spans="1:3" x14ac:dyDescent="0.25">
      <c r="A5535">
        <v>157853</v>
      </c>
      <c r="B5535" t="s">
        <v>14552</v>
      </c>
      <c r="C5535" s="47" t="s">
        <v>14553</v>
      </c>
    </row>
    <row r="5536" spans="1:3" x14ac:dyDescent="0.25">
      <c r="A5536">
        <v>157854</v>
      </c>
      <c r="B5536" t="s">
        <v>14554</v>
      </c>
      <c r="C5536" s="47" t="s">
        <v>14555</v>
      </c>
    </row>
    <row r="5537" spans="1:3" x14ac:dyDescent="0.25">
      <c r="A5537">
        <v>157855</v>
      </c>
      <c r="B5537" t="s">
        <v>14556</v>
      </c>
      <c r="C5537" s="47" t="s">
        <v>14557</v>
      </c>
    </row>
    <row r="5538" spans="1:3" x14ac:dyDescent="0.25">
      <c r="A5538">
        <v>157856</v>
      </c>
      <c r="B5538" t="s">
        <v>14558</v>
      </c>
      <c r="C5538" s="47" t="s">
        <v>14559</v>
      </c>
    </row>
    <row r="5539" spans="1:3" x14ac:dyDescent="0.25">
      <c r="A5539">
        <v>157857</v>
      </c>
      <c r="B5539" t="s">
        <v>14560</v>
      </c>
      <c r="C5539" s="47" t="s">
        <v>14561</v>
      </c>
    </row>
    <row r="5540" spans="1:3" x14ac:dyDescent="0.25">
      <c r="A5540">
        <v>157858</v>
      </c>
      <c r="B5540" t="s">
        <v>14562</v>
      </c>
      <c r="C5540" s="47" t="s">
        <v>14563</v>
      </c>
    </row>
    <row r="5541" spans="1:3" x14ac:dyDescent="0.25">
      <c r="A5541">
        <v>157859</v>
      </c>
      <c r="B5541" t="s">
        <v>14564</v>
      </c>
      <c r="C5541" s="47" t="s">
        <v>14565</v>
      </c>
    </row>
    <row r="5542" spans="1:3" x14ac:dyDescent="0.25">
      <c r="A5542">
        <v>157860</v>
      </c>
      <c r="B5542" t="s">
        <v>14566</v>
      </c>
      <c r="C5542" s="47" t="s">
        <v>14567</v>
      </c>
    </row>
    <row r="5543" spans="1:3" x14ac:dyDescent="0.25">
      <c r="A5543">
        <v>157861</v>
      </c>
      <c r="B5543" t="s">
        <v>14568</v>
      </c>
      <c r="C5543" s="47" t="s">
        <v>14569</v>
      </c>
    </row>
    <row r="5544" spans="1:3" x14ac:dyDescent="0.25">
      <c r="A5544">
        <v>157862</v>
      </c>
      <c r="B5544" t="s">
        <v>14570</v>
      </c>
      <c r="C5544" s="47" t="s">
        <v>14571</v>
      </c>
    </row>
    <row r="5545" spans="1:3" x14ac:dyDescent="0.25">
      <c r="A5545">
        <v>157863</v>
      </c>
      <c r="B5545" t="s">
        <v>14572</v>
      </c>
      <c r="C5545" s="47" t="s">
        <v>14573</v>
      </c>
    </row>
    <row r="5546" spans="1:3" x14ac:dyDescent="0.25">
      <c r="A5546">
        <v>157864</v>
      </c>
      <c r="B5546" t="s">
        <v>14574</v>
      </c>
      <c r="C5546" s="47" t="s">
        <v>14575</v>
      </c>
    </row>
    <row r="5547" spans="1:3" x14ac:dyDescent="0.25">
      <c r="A5547">
        <v>157865</v>
      </c>
      <c r="B5547" t="s">
        <v>14576</v>
      </c>
      <c r="C5547" s="47" t="s">
        <v>14577</v>
      </c>
    </row>
    <row r="5548" spans="1:3" x14ac:dyDescent="0.25">
      <c r="A5548">
        <v>157866</v>
      </c>
      <c r="B5548" t="s">
        <v>14578</v>
      </c>
      <c r="C5548" s="47" t="s">
        <v>14579</v>
      </c>
    </row>
    <row r="5549" spans="1:3" x14ac:dyDescent="0.25">
      <c r="A5549">
        <v>157867</v>
      </c>
      <c r="B5549" t="s">
        <v>14580</v>
      </c>
      <c r="C5549" s="47" t="s">
        <v>14581</v>
      </c>
    </row>
    <row r="5550" spans="1:3" x14ac:dyDescent="0.25">
      <c r="A5550">
        <v>157868</v>
      </c>
      <c r="B5550" t="s">
        <v>14582</v>
      </c>
      <c r="C5550" s="47" t="s">
        <v>14583</v>
      </c>
    </row>
    <row r="5551" spans="1:3" x14ac:dyDescent="0.25">
      <c r="A5551">
        <v>157869</v>
      </c>
      <c r="B5551" t="s">
        <v>14584</v>
      </c>
      <c r="C5551" s="47" t="s">
        <v>14585</v>
      </c>
    </row>
    <row r="5552" spans="1:3" x14ac:dyDescent="0.25">
      <c r="A5552">
        <v>157870</v>
      </c>
      <c r="B5552" t="s">
        <v>14586</v>
      </c>
      <c r="C5552" s="47" t="s">
        <v>14587</v>
      </c>
    </row>
    <row r="5553" spans="1:3" x14ac:dyDescent="0.25">
      <c r="A5553">
        <v>157871</v>
      </c>
      <c r="B5553" t="s">
        <v>14588</v>
      </c>
      <c r="C5553" s="47" t="s">
        <v>14589</v>
      </c>
    </row>
    <row r="5554" spans="1:3" x14ac:dyDescent="0.25">
      <c r="A5554">
        <v>157872</v>
      </c>
      <c r="B5554" t="s">
        <v>1441</v>
      </c>
      <c r="C5554" s="47" t="s">
        <v>14590</v>
      </c>
    </row>
    <row r="5555" spans="1:3" x14ac:dyDescent="0.25">
      <c r="A5555">
        <v>157873</v>
      </c>
      <c r="B5555" t="s">
        <v>14591</v>
      </c>
      <c r="C5555" s="47" t="s">
        <v>14592</v>
      </c>
    </row>
    <row r="5556" spans="1:3" x14ac:dyDescent="0.25">
      <c r="A5556">
        <v>157874</v>
      </c>
      <c r="B5556" t="s">
        <v>14593</v>
      </c>
      <c r="C5556" s="47" t="s">
        <v>14594</v>
      </c>
    </row>
    <row r="5557" spans="1:3" x14ac:dyDescent="0.25">
      <c r="A5557">
        <v>157875</v>
      </c>
      <c r="B5557" t="s">
        <v>14595</v>
      </c>
      <c r="C5557" s="47" t="s">
        <v>4728</v>
      </c>
    </row>
    <row r="5558" spans="1:3" x14ac:dyDescent="0.25">
      <c r="A5558">
        <v>157876</v>
      </c>
      <c r="B5558" t="s">
        <v>14596</v>
      </c>
      <c r="C5558" s="47" t="s">
        <v>14597</v>
      </c>
    </row>
    <row r="5559" spans="1:3" x14ac:dyDescent="0.25">
      <c r="A5559">
        <v>157877</v>
      </c>
      <c r="B5559" t="s">
        <v>14598</v>
      </c>
      <c r="C5559" s="47" t="s">
        <v>14599</v>
      </c>
    </row>
    <row r="5560" spans="1:3" x14ac:dyDescent="0.25">
      <c r="A5560">
        <v>157878</v>
      </c>
      <c r="B5560" t="s">
        <v>14600</v>
      </c>
      <c r="C5560" s="47" t="s">
        <v>14601</v>
      </c>
    </row>
    <row r="5561" spans="1:3" x14ac:dyDescent="0.25">
      <c r="A5561">
        <v>157879</v>
      </c>
      <c r="B5561" t="s">
        <v>14602</v>
      </c>
      <c r="C5561" s="47" t="s">
        <v>14603</v>
      </c>
    </row>
    <row r="5562" spans="1:3" x14ac:dyDescent="0.25">
      <c r="A5562">
        <v>157880</v>
      </c>
      <c r="B5562" t="s">
        <v>14604</v>
      </c>
      <c r="C5562" s="47" t="s">
        <v>14605</v>
      </c>
    </row>
    <row r="5563" spans="1:3" x14ac:dyDescent="0.25">
      <c r="A5563">
        <v>157881</v>
      </c>
      <c r="B5563" t="s">
        <v>14606</v>
      </c>
      <c r="C5563" s="47" t="s">
        <v>14607</v>
      </c>
    </row>
    <row r="5564" spans="1:3" x14ac:dyDescent="0.25">
      <c r="A5564">
        <v>157882</v>
      </c>
      <c r="B5564" t="s">
        <v>14608</v>
      </c>
      <c r="C5564" s="47" t="s">
        <v>14609</v>
      </c>
    </row>
    <row r="5565" spans="1:3" x14ac:dyDescent="0.25">
      <c r="A5565">
        <v>157883</v>
      </c>
      <c r="B5565" t="s">
        <v>845</v>
      </c>
      <c r="C5565" s="47" t="s">
        <v>14610</v>
      </c>
    </row>
    <row r="5566" spans="1:3" x14ac:dyDescent="0.25">
      <c r="A5566">
        <v>157884</v>
      </c>
      <c r="B5566" t="s">
        <v>14611</v>
      </c>
      <c r="C5566" s="47" t="s">
        <v>14612</v>
      </c>
    </row>
    <row r="5567" spans="1:3" x14ac:dyDescent="0.25">
      <c r="A5567">
        <v>157885</v>
      </c>
      <c r="B5567" t="s">
        <v>14613</v>
      </c>
      <c r="C5567" s="47" t="s">
        <v>14614</v>
      </c>
    </row>
    <row r="5568" spans="1:3" x14ac:dyDescent="0.25">
      <c r="A5568">
        <v>157886</v>
      </c>
      <c r="B5568" t="s">
        <v>14615</v>
      </c>
      <c r="C5568" s="47" t="s">
        <v>14616</v>
      </c>
    </row>
    <row r="5569" spans="1:3" x14ac:dyDescent="0.25">
      <c r="A5569">
        <v>157887</v>
      </c>
      <c r="B5569" t="s">
        <v>1599</v>
      </c>
      <c r="C5569" s="47" t="s">
        <v>14617</v>
      </c>
    </row>
    <row r="5570" spans="1:3" x14ac:dyDescent="0.25">
      <c r="A5570">
        <v>157888</v>
      </c>
      <c r="B5570" t="s">
        <v>14618</v>
      </c>
      <c r="C5570" s="47" t="s">
        <v>14619</v>
      </c>
    </row>
    <row r="5571" spans="1:3" x14ac:dyDescent="0.25">
      <c r="A5571">
        <v>157889</v>
      </c>
      <c r="B5571" t="s">
        <v>14620</v>
      </c>
      <c r="C5571" s="47" t="s">
        <v>14621</v>
      </c>
    </row>
    <row r="5572" spans="1:3" x14ac:dyDescent="0.25">
      <c r="A5572">
        <v>157890</v>
      </c>
      <c r="B5572" t="s">
        <v>14622</v>
      </c>
      <c r="C5572" s="47" t="s">
        <v>14623</v>
      </c>
    </row>
    <row r="5573" spans="1:3" x14ac:dyDescent="0.25">
      <c r="A5573">
        <v>157891</v>
      </c>
      <c r="B5573" t="s">
        <v>14624</v>
      </c>
      <c r="C5573" s="47" t="s">
        <v>14625</v>
      </c>
    </row>
    <row r="5574" spans="1:3" x14ac:dyDescent="0.25">
      <c r="A5574">
        <v>157892</v>
      </c>
      <c r="B5574" t="s">
        <v>14626</v>
      </c>
      <c r="C5574" s="47" t="s">
        <v>14627</v>
      </c>
    </row>
    <row r="5575" spans="1:3" x14ac:dyDescent="0.25">
      <c r="A5575">
        <v>157893</v>
      </c>
      <c r="B5575" t="s">
        <v>14628</v>
      </c>
      <c r="C5575" s="47" t="s">
        <v>14629</v>
      </c>
    </row>
    <row r="5576" spans="1:3" x14ac:dyDescent="0.25">
      <c r="A5576">
        <v>157894</v>
      </c>
      <c r="B5576" t="s">
        <v>14630</v>
      </c>
      <c r="C5576" s="47" t="s">
        <v>14631</v>
      </c>
    </row>
    <row r="5577" spans="1:3" x14ac:dyDescent="0.25">
      <c r="A5577">
        <v>157895</v>
      </c>
      <c r="B5577" t="s">
        <v>14632</v>
      </c>
      <c r="C5577" s="47" t="s">
        <v>14633</v>
      </c>
    </row>
    <row r="5578" spans="1:3" x14ac:dyDescent="0.25">
      <c r="A5578">
        <v>157896</v>
      </c>
      <c r="B5578" t="s">
        <v>763</v>
      </c>
      <c r="C5578" s="47" t="s">
        <v>14634</v>
      </c>
    </row>
    <row r="5579" spans="1:3" x14ac:dyDescent="0.25">
      <c r="A5579">
        <v>157897</v>
      </c>
      <c r="B5579" t="s">
        <v>14635</v>
      </c>
      <c r="C5579" s="47" t="s">
        <v>14636</v>
      </c>
    </row>
    <row r="5580" spans="1:3" x14ac:dyDescent="0.25">
      <c r="A5580">
        <v>157898</v>
      </c>
      <c r="B5580" t="s">
        <v>14637</v>
      </c>
      <c r="C5580" s="47" t="s">
        <v>14638</v>
      </c>
    </row>
    <row r="5581" spans="1:3" x14ac:dyDescent="0.25">
      <c r="A5581">
        <v>157899</v>
      </c>
      <c r="B5581" t="s">
        <v>14639</v>
      </c>
      <c r="C5581" s="47" t="s">
        <v>14640</v>
      </c>
    </row>
    <row r="5582" spans="1:3" x14ac:dyDescent="0.25">
      <c r="A5582">
        <v>157900</v>
      </c>
      <c r="B5582" t="s">
        <v>14641</v>
      </c>
      <c r="C5582" s="47" t="s">
        <v>14642</v>
      </c>
    </row>
    <row r="5583" spans="1:3" x14ac:dyDescent="0.25">
      <c r="A5583">
        <v>157901</v>
      </c>
      <c r="B5583" t="s">
        <v>14643</v>
      </c>
      <c r="C5583" s="47" t="s">
        <v>14644</v>
      </c>
    </row>
    <row r="5584" spans="1:3" x14ac:dyDescent="0.25">
      <c r="A5584">
        <v>157902</v>
      </c>
      <c r="B5584" t="s">
        <v>14645</v>
      </c>
      <c r="C5584" s="47" t="s">
        <v>14646</v>
      </c>
    </row>
    <row r="5585" spans="1:3" x14ac:dyDescent="0.25">
      <c r="A5585">
        <v>157903</v>
      </c>
      <c r="B5585" t="s">
        <v>14647</v>
      </c>
      <c r="C5585" s="47" t="s">
        <v>14648</v>
      </c>
    </row>
    <row r="5586" spans="1:3" x14ac:dyDescent="0.25">
      <c r="A5586">
        <v>157904</v>
      </c>
      <c r="B5586" t="s">
        <v>14649</v>
      </c>
      <c r="C5586" s="47" t="s">
        <v>14650</v>
      </c>
    </row>
    <row r="5587" spans="1:3" x14ac:dyDescent="0.25">
      <c r="A5587">
        <v>157905</v>
      </c>
      <c r="B5587" t="s">
        <v>14651</v>
      </c>
      <c r="C5587" s="47" t="s">
        <v>14652</v>
      </c>
    </row>
    <row r="5588" spans="1:3" x14ac:dyDescent="0.25">
      <c r="A5588">
        <v>157906</v>
      </c>
      <c r="B5588" t="s">
        <v>14653</v>
      </c>
      <c r="C5588" s="47" t="s">
        <v>14654</v>
      </c>
    </row>
    <row r="5589" spans="1:3" x14ac:dyDescent="0.25">
      <c r="A5589">
        <v>157907</v>
      </c>
      <c r="B5589" t="s">
        <v>14655</v>
      </c>
      <c r="C5589" s="47" t="s">
        <v>14656</v>
      </c>
    </row>
    <row r="5590" spans="1:3" x14ac:dyDescent="0.25">
      <c r="A5590">
        <v>157908</v>
      </c>
      <c r="B5590" t="s">
        <v>14657</v>
      </c>
      <c r="C5590" s="47" t="s">
        <v>14658</v>
      </c>
    </row>
    <row r="5591" spans="1:3" x14ac:dyDescent="0.25">
      <c r="A5591">
        <v>157909</v>
      </c>
      <c r="B5591" t="s">
        <v>14659</v>
      </c>
      <c r="C5591" s="47" t="s">
        <v>14660</v>
      </c>
    </row>
    <row r="5592" spans="1:3" x14ac:dyDescent="0.25">
      <c r="A5592">
        <v>157910</v>
      </c>
      <c r="B5592" t="s">
        <v>14661</v>
      </c>
      <c r="C5592" s="47" t="s">
        <v>14662</v>
      </c>
    </row>
    <row r="5593" spans="1:3" x14ac:dyDescent="0.25">
      <c r="A5593">
        <v>157911</v>
      </c>
      <c r="B5593" t="s">
        <v>26</v>
      </c>
      <c r="C5593" s="47" t="s">
        <v>14663</v>
      </c>
    </row>
    <row r="5594" spans="1:3" x14ac:dyDescent="0.25">
      <c r="A5594">
        <v>157912</v>
      </c>
      <c r="B5594" t="s">
        <v>14664</v>
      </c>
      <c r="C5594" s="47" t="s">
        <v>14665</v>
      </c>
    </row>
    <row r="5595" spans="1:3" x14ac:dyDescent="0.25">
      <c r="A5595">
        <v>157913</v>
      </c>
      <c r="B5595" t="s">
        <v>14666</v>
      </c>
      <c r="C5595" s="47" t="s">
        <v>14667</v>
      </c>
    </row>
    <row r="5596" spans="1:3" x14ac:dyDescent="0.25">
      <c r="A5596">
        <v>157914</v>
      </c>
      <c r="B5596" t="s">
        <v>14668</v>
      </c>
      <c r="C5596" s="47" t="s">
        <v>14669</v>
      </c>
    </row>
    <row r="5597" spans="1:3" x14ac:dyDescent="0.25">
      <c r="A5597">
        <v>157915</v>
      </c>
      <c r="B5597" t="s">
        <v>14670</v>
      </c>
      <c r="C5597" s="47" t="s">
        <v>14671</v>
      </c>
    </row>
    <row r="5598" spans="1:3" x14ac:dyDescent="0.25">
      <c r="A5598">
        <v>157916</v>
      </c>
      <c r="B5598" t="s">
        <v>14672</v>
      </c>
      <c r="C5598" s="47" t="s">
        <v>14673</v>
      </c>
    </row>
    <row r="5599" spans="1:3" x14ac:dyDescent="0.25">
      <c r="A5599">
        <v>157917</v>
      </c>
      <c r="B5599" t="s">
        <v>14674</v>
      </c>
      <c r="C5599" s="47" t="s">
        <v>14675</v>
      </c>
    </row>
    <row r="5600" spans="1:3" x14ac:dyDescent="0.25">
      <c r="A5600">
        <v>157918</v>
      </c>
      <c r="B5600" t="s">
        <v>14676</v>
      </c>
      <c r="C5600" s="47" t="s">
        <v>14677</v>
      </c>
    </row>
    <row r="5601" spans="1:3" x14ac:dyDescent="0.25">
      <c r="A5601">
        <v>157919</v>
      </c>
      <c r="B5601" t="s">
        <v>14678</v>
      </c>
      <c r="C5601" s="47" t="s">
        <v>14679</v>
      </c>
    </row>
    <row r="5602" spans="1:3" x14ac:dyDescent="0.25">
      <c r="A5602">
        <v>157920</v>
      </c>
      <c r="B5602" t="s">
        <v>14680</v>
      </c>
      <c r="C5602" s="47" t="s">
        <v>14681</v>
      </c>
    </row>
    <row r="5603" spans="1:3" x14ac:dyDescent="0.25">
      <c r="A5603">
        <v>157921</v>
      </c>
      <c r="B5603" t="s">
        <v>14682</v>
      </c>
      <c r="C5603" s="47" t="s">
        <v>14683</v>
      </c>
    </row>
    <row r="5604" spans="1:3" x14ac:dyDescent="0.25">
      <c r="A5604">
        <v>157922</v>
      </c>
      <c r="B5604" t="s">
        <v>14684</v>
      </c>
      <c r="C5604" s="47" t="s">
        <v>14685</v>
      </c>
    </row>
    <row r="5605" spans="1:3" x14ac:dyDescent="0.25">
      <c r="A5605">
        <v>157923</v>
      </c>
      <c r="B5605" t="s">
        <v>14686</v>
      </c>
      <c r="C5605" s="47" t="s">
        <v>14687</v>
      </c>
    </row>
    <row r="5606" spans="1:3" x14ac:dyDescent="0.25">
      <c r="A5606">
        <v>157924</v>
      </c>
      <c r="B5606" t="s">
        <v>14688</v>
      </c>
      <c r="C5606" s="47" t="s">
        <v>14689</v>
      </c>
    </row>
    <row r="5607" spans="1:3" x14ac:dyDescent="0.25">
      <c r="A5607">
        <v>157925</v>
      </c>
      <c r="B5607" t="s">
        <v>1296</v>
      </c>
      <c r="C5607" s="47" t="s">
        <v>14690</v>
      </c>
    </row>
    <row r="5608" spans="1:3" x14ac:dyDescent="0.25">
      <c r="A5608">
        <v>157926</v>
      </c>
      <c r="B5608" t="s">
        <v>14691</v>
      </c>
      <c r="C5608" s="47" t="s">
        <v>14692</v>
      </c>
    </row>
    <row r="5609" spans="1:3" x14ac:dyDescent="0.25">
      <c r="A5609">
        <v>157927</v>
      </c>
      <c r="B5609" t="s">
        <v>14693</v>
      </c>
      <c r="C5609" s="47" t="s">
        <v>14694</v>
      </c>
    </row>
    <row r="5610" spans="1:3" x14ac:dyDescent="0.25">
      <c r="A5610">
        <v>157928</v>
      </c>
      <c r="B5610" t="s">
        <v>14695</v>
      </c>
      <c r="C5610" s="47" t="s">
        <v>14696</v>
      </c>
    </row>
    <row r="5611" spans="1:3" x14ac:dyDescent="0.25">
      <c r="A5611">
        <v>157929</v>
      </c>
      <c r="B5611" t="s">
        <v>14697</v>
      </c>
      <c r="C5611" s="47" t="s">
        <v>14698</v>
      </c>
    </row>
    <row r="5612" spans="1:3" x14ac:dyDescent="0.25">
      <c r="A5612">
        <v>157930</v>
      </c>
      <c r="B5612" t="s">
        <v>14699</v>
      </c>
      <c r="C5612" s="47" t="s">
        <v>14700</v>
      </c>
    </row>
    <row r="5613" spans="1:3" x14ac:dyDescent="0.25">
      <c r="A5613">
        <v>157931</v>
      </c>
      <c r="B5613" t="s">
        <v>14701</v>
      </c>
      <c r="C5613" s="47" t="s">
        <v>14702</v>
      </c>
    </row>
    <row r="5614" spans="1:3" x14ac:dyDescent="0.25">
      <c r="A5614">
        <v>157932</v>
      </c>
      <c r="B5614" t="s">
        <v>14703</v>
      </c>
      <c r="C5614" s="47" t="s">
        <v>14704</v>
      </c>
    </row>
    <row r="5615" spans="1:3" x14ac:dyDescent="0.25">
      <c r="A5615">
        <v>157933</v>
      </c>
      <c r="B5615" t="s">
        <v>14705</v>
      </c>
      <c r="C5615" s="47" t="s">
        <v>14706</v>
      </c>
    </row>
    <row r="5616" spans="1:3" x14ac:dyDescent="0.25">
      <c r="A5616">
        <v>157934</v>
      </c>
      <c r="B5616" t="s">
        <v>14707</v>
      </c>
      <c r="C5616" s="47" t="s">
        <v>14708</v>
      </c>
    </row>
    <row r="5617" spans="1:3" x14ac:dyDescent="0.25">
      <c r="A5617">
        <v>157935</v>
      </c>
      <c r="B5617" t="s">
        <v>1401</v>
      </c>
      <c r="C5617" s="47" t="s">
        <v>14709</v>
      </c>
    </row>
    <row r="5618" spans="1:3" x14ac:dyDescent="0.25">
      <c r="A5618">
        <v>157936</v>
      </c>
      <c r="B5618" t="s">
        <v>14710</v>
      </c>
      <c r="C5618" s="47" t="s">
        <v>14711</v>
      </c>
    </row>
    <row r="5619" spans="1:3" x14ac:dyDescent="0.25">
      <c r="A5619">
        <v>157937</v>
      </c>
      <c r="B5619" t="s">
        <v>14712</v>
      </c>
      <c r="C5619" s="47" t="s">
        <v>14713</v>
      </c>
    </row>
    <row r="5620" spans="1:3" x14ac:dyDescent="0.25">
      <c r="A5620">
        <v>157938</v>
      </c>
      <c r="B5620" t="s">
        <v>14714</v>
      </c>
      <c r="C5620" s="47" t="s">
        <v>14715</v>
      </c>
    </row>
    <row r="5621" spans="1:3" x14ac:dyDescent="0.25">
      <c r="A5621">
        <v>157939</v>
      </c>
      <c r="B5621" t="s">
        <v>14716</v>
      </c>
      <c r="C5621" s="47" t="s">
        <v>14717</v>
      </c>
    </row>
    <row r="5622" spans="1:3" x14ac:dyDescent="0.25">
      <c r="A5622">
        <v>157940</v>
      </c>
      <c r="B5622" t="s">
        <v>475</v>
      </c>
      <c r="C5622" s="47" t="s">
        <v>14718</v>
      </c>
    </row>
    <row r="5623" spans="1:3" x14ac:dyDescent="0.25">
      <c r="A5623">
        <v>157941</v>
      </c>
      <c r="B5623" t="s">
        <v>14719</v>
      </c>
      <c r="C5623" s="47" t="s">
        <v>14720</v>
      </c>
    </row>
    <row r="5624" spans="1:3" x14ac:dyDescent="0.25">
      <c r="A5624">
        <v>157942</v>
      </c>
      <c r="B5624" t="s">
        <v>14721</v>
      </c>
      <c r="C5624" s="47" t="s">
        <v>14722</v>
      </c>
    </row>
    <row r="5625" spans="1:3" x14ac:dyDescent="0.25">
      <c r="A5625">
        <v>157943</v>
      </c>
      <c r="B5625" t="s">
        <v>14723</v>
      </c>
      <c r="C5625" s="47" t="s">
        <v>14724</v>
      </c>
    </row>
    <row r="5626" spans="1:3" x14ac:dyDescent="0.25">
      <c r="A5626">
        <v>157944</v>
      </c>
      <c r="B5626" t="s">
        <v>14725</v>
      </c>
      <c r="C5626" s="47" t="s">
        <v>14726</v>
      </c>
    </row>
    <row r="5627" spans="1:3" x14ac:dyDescent="0.25">
      <c r="A5627">
        <v>157945</v>
      </c>
      <c r="B5627" t="s">
        <v>14727</v>
      </c>
      <c r="C5627" s="47" t="s">
        <v>14728</v>
      </c>
    </row>
    <row r="5628" spans="1:3" x14ac:dyDescent="0.25">
      <c r="A5628">
        <v>157946</v>
      </c>
      <c r="B5628" t="s">
        <v>14729</v>
      </c>
      <c r="C5628" s="47" t="s">
        <v>14730</v>
      </c>
    </row>
    <row r="5629" spans="1:3" x14ac:dyDescent="0.25">
      <c r="A5629">
        <v>157947</v>
      </c>
      <c r="B5629" t="s">
        <v>14731</v>
      </c>
      <c r="C5629" s="47" t="s">
        <v>14732</v>
      </c>
    </row>
    <row r="5630" spans="1:3" x14ac:dyDescent="0.25">
      <c r="A5630">
        <v>157948</v>
      </c>
      <c r="B5630" t="s">
        <v>14733</v>
      </c>
      <c r="C5630" s="47" t="s">
        <v>14734</v>
      </c>
    </row>
    <row r="5631" spans="1:3" x14ac:dyDescent="0.25">
      <c r="A5631">
        <v>157949</v>
      </c>
      <c r="B5631" t="s">
        <v>851</v>
      </c>
      <c r="C5631" s="47" t="s">
        <v>14735</v>
      </c>
    </row>
    <row r="5632" spans="1:3" x14ac:dyDescent="0.25">
      <c r="A5632">
        <v>157950</v>
      </c>
      <c r="B5632" t="s">
        <v>14736</v>
      </c>
      <c r="C5632" s="47" t="s">
        <v>14737</v>
      </c>
    </row>
    <row r="5633" spans="1:3" x14ac:dyDescent="0.25">
      <c r="A5633">
        <v>157951</v>
      </c>
      <c r="B5633" t="s">
        <v>14738</v>
      </c>
      <c r="C5633" s="47" t="s">
        <v>14739</v>
      </c>
    </row>
    <row r="5634" spans="1:3" x14ac:dyDescent="0.25">
      <c r="A5634">
        <v>157952</v>
      </c>
      <c r="B5634" t="s">
        <v>14740</v>
      </c>
      <c r="C5634" s="47" t="s">
        <v>14741</v>
      </c>
    </row>
    <row r="5635" spans="1:3" x14ac:dyDescent="0.25">
      <c r="A5635">
        <v>157953</v>
      </c>
      <c r="B5635" t="s">
        <v>14742</v>
      </c>
      <c r="C5635" s="47" t="s">
        <v>14743</v>
      </c>
    </row>
    <row r="5636" spans="1:3" x14ac:dyDescent="0.25">
      <c r="A5636">
        <v>157954</v>
      </c>
      <c r="B5636" t="s">
        <v>14744</v>
      </c>
      <c r="C5636" s="47" t="s">
        <v>14745</v>
      </c>
    </row>
    <row r="5637" spans="1:3" x14ac:dyDescent="0.25">
      <c r="A5637">
        <v>157955</v>
      </c>
      <c r="B5637" t="s">
        <v>14746</v>
      </c>
      <c r="C5637" s="47" t="s">
        <v>14747</v>
      </c>
    </row>
    <row r="5638" spans="1:3" x14ac:dyDescent="0.25">
      <c r="A5638">
        <v>157956</v>
      </c>
      <c r="B5638" t="s">
        <v>14748</v>
      </c>
      <c r="C5638" s="47" t="s">
        <v>14749</v>
      </c>
    </row>
    <row r="5639" spans="1:3" x14ac:dyDescent="0.25">
      <c r="A5639">
        <v>157957</v>
      </c>
      <c r="B5639" t="s">
        <v>14750</v>
      </c>
      <c r="C5639" s="47" t="s">
        <v>14751</v>
      </c>
    </row>
    <row r="5640" spans="1:3" x14ac:dyDescent="0.25">
      <c r="A5640">
        <v>157958</v>
      </c>
      <c r="B5640" t="s">
        <v>14752</v>
      </c>
      <c r="C5640" s="47" t="s">
        <v>14753</v>
      </c>
    </row>
    <row r="5641" spans="1:3" x14ac:dyDescent="0.25">
      <c r="A5641">
        <v>157959</v>
      </c>
      <c r="B5641" t="s">
        <v>14754</v>
      </c>
      <c r="C5641" s="47" t="s">
        <v>14755</v>
      </c>
    </row>
    <row r="5642" spans="1:3" x14ac:dyDescent="0.25">
      <c r="A5642">
        <v>157960</v>
      </c>
      <c r="B5642" t="s">
        <v>14756</v>
      </c>
      <c r="C5642" s="47" t="s">
        <v>14757</v>
      </c>
    </row>
    <row r="5643" spans="1:3" x14ac:dyDescent="0.25">
      <c r="A5643">
        <v>157961</v>
      </c>
      <c r="B5643" t="s">
        <v>14758</v>
      </c>
      <c r="C5643" s="47" t="s">
        <v>14759</v>
      </c>
    </row>
    <row r="5644" spans="1:3" x14ac:dyDescent="0.25">
      <c r="A5644">
        <v>157962</v>
      </c>
      <c r="B5644" t="s">
        <v>14760</v>
      </c>
      <c r="C5644" s="47" t="s">
        <v>14761</v>
      </c>
    </row>
    <row r="5645" spans="1:3" x14ac:dyDescent="0.25">
      <c r="A5645">
        <v>157963</v>
      </c>
      <c r="B5645" t="s">
        <v>14762</v>
      </c>
      <c r="C5645" s="47" t="s">
        <v>14763</v>
      </c>
    </row>
    <row r="5646" spans="1:3" x14ac:dyDescent="0.25">
      <c r="A5646">
        <v>157964</v>
      </c>
      <c r="B5646" t="s">
        <v>14764</v>
      </c>
      <c r="C5646" s="47" t="s">
        <v>14765</v>
      </c>
    </row>
    <row r="5647" spans="1:3" x14ac:dyDescent="0.25">
      <c r="A5647">
        <v>157965</v>
      </c>
      <c r="B5647" t="s">
        <v>14766</v>
      </c>
      <c r="C5647" s="47" t="s">
        <v>14767</v>
      </c>
    </row>
    <row r="5648" spans="1:3" x14ac:dyDescent="0.25">
      <c r="A5648">
        <v>157966</v>
      </c>
      <c r="B5648" t="s">
        <v>14768</v>
      </c>
      <c r="C5648" s="47" t="s">
        <v>14769</v>
      </c>
    </row>
    <row r="5649" spans="1:3" x14ac:dyDescent="0.25">
      <c r="A5649">
        <v>157967</v>
      </c>
      <c r="B5649" t="s">
        <v>393</v>
      </c>
      <c r="C5649" s="47" t="s">
        <v>14770</v>
      </c>
    </row>
    <row r="5650" spans="1:3" x14ac:dyDescent="0.25">
      <c r="A5650">
        <v>157968</v>
      </c>
      <c r="B5650" t="s">
        <v>391</v>
      </c>
      <c r="C5650" s="47" t="s">
        <v>14771</v>
      </c>
    </row>
    <row r="5651" spans="1:3" x14ac:dyDescent="0.25">
      <c r="A5651">
        <v>157969</v>
      </c>
      <c r="B5651" t="s">
        <v>14772</v>
      </c>
      <c r="C5651" s="47" t="s">
        <v>14773</v>
      </c>
    </row>
    <row r="5652" spans="1:3" x14ac:dyDescent="0.25">
      <c r="A5652">
        <v>157970</v>
      </c>
      <c r="B5652" t="s">
        <v>14774</v>
      </c>
      <c r="C5652" s="47" t="s">
        <v>14775</v>
      </c>
    </row>
    <row r="5653" spans="1:3" x14ac:dyDescent="0.25">
      <c r="A5653">
        <v>157971</v>
      </c>
      <c r="B5653" t="s">
        <v>14776</v>
      </c>
      <c r="C5653" s="47" t="s">
        <v>14777</v>
      </c>
    </row>
    <row r="5654" spans="1:3" x14ac:dyDescent="0.25">
      <c r="A5654">
        <v>157972</v>
      </c>
      <c r="B5654" t="s">
        <v>14778</v>
      </c>
      <c r="C5654" s="47" t="s">
        <v>14779</v>
      </c>
    </row>
    <row r="5655" spans="1:3" x14ac:dyDescent="0.25">
      <c r="A5655">
        <v>157973</v>
      </c>
      <c r="B5655" t="s">
        <v>14780</v>
      </c>
      <c r="C5655" s="47" t="s">
        <v>14781</v>
      </c>
    </row>
    <row r="5656" spans="1:3" x14ac:dyDescent="0.25">
      <c r="A5656">
        <v>157974</v>
      </c>
      <c r="B5656" t="s">
        <v>14782</v>
      </c>
      <c r="C5656" s="47" t="s">
        <v>14783</v>
      </c>
    </row>
    <row r="5657" spans="1:3" x14ac:dyDescent="0.25">
      <c r="A5657">
        <v>157975</v>
      </c>
      <c r="B5657" t="s">
        <v>14784</v>
      </c>
      <c r="C5657" s="47" t="s">
        <v>14785</v>
      </c>
    </row>
    <row r="5658" spans="1:3" x14ac:dyDescent="0.25">
      <c r="A5658">
        <v>157976</v>
      </c>
      <c r="B5658" t="s">
        <v>14786</v>
      </c>
      <c r="C5658" s="47" t="s">
        <v>14787</v>
      </c>
    </row>
    <row r="5659" spans="1:3" x14ac:dyDescent="0.25">
      <c r="A5659">
        <v>157977</v>
      </c>
      <c r="B5659" t="s">
        <v>14788</v>
      </c>
      <c r="C5659" s="47" t="s">
        <v>14789</v>
      </c>
    </row>
    <row r="5660" spans="1:3" x14ac:dyDescent="0.25">
      <c r="A5660">
        <v>157978</v>
      </c>
      <c r="B5660" t="s">
        <v>14790</v>
      </c>
      <c r="C5660" s="47" t="s">
        <v>14791</v>
      </c>
    </row>
    <row r="5661" spans="1:3" x14ac:dyDescent="0.25">
      <c r="A5661">
        <v>157979</v>
      </c>
      <c r="B5661" t="s">
        <v>852</v>
      </c>
      <c r="C5661" s="47" t="s">
        <v>14792</v>
      </c>
    </row>
    <row r="5662" spans="1:3" x14ac:dyDescent="0.25">
      <c r="A5662">
        <v>157980</v>
      </c>
      <c r="B5662" t="s">
        <v>14793</v>
      </c>
      <c r="C5662" s="47" t="s">
        <v>14794</v>
      </c>
    </row>
    <row r="5663" spans="1:3" x14ac:dyDescent="0.25">
      <c r="A5663">
        <v>157981</v>
      </c>
      <c r="B5663" t="s">
        <v>14795</v>
      </c>
      <c r="C5663" s="47" t="s">
        <v>14796</v>
      </c>
    </row>
    <row r="5664" spans="1:3" x14ac:dyDescent="0.25">
      <c r="A5664">
        <v>157982</v>
      </c>
      <c r="B5664" t="s">
        <v>14797</v>
      </c>
      <c r="C5664" s="47" t="s">
        <v>14798</v>
      </c>
    </row>
    <row r="5665" spans="1:3" x14ac:dyDescent="0.25">
      <c r="A5665">
        <v>157983</v>
      </c>
      <c r="B5665" t="s">
        <v>14799</v>
      </c>
      <c r="C5665" s="47" t="s">
        <v>14800</v>
      </c>
    </row>
    <row r="5666" spans="1:3" x14ac:dyDescent="0.25">
      <c r="A5666">
        <v>157984</v>
      </c>
      <c r="B5666" t="s">
        <v>14801</v>
      </c>
      <c r="C5666" s="47" t="s">
        <v>14802</v>
      </c>
    </row>
    <row r="5667" spans="1:3" x14ac:dyDescent="0.25">
      <c r="A5667">
        <v>157985</v>
      </c>
      <c r="B5667" t="s">
        <v>14803</v>
      </c>
      <c r="C5667" s="47" t="s">
        <v>14804</v>
      </c>
    </row>
    <row r="5668" spans="1:3" x14ac:dyDescent="0.25">
      <c r="A5668">
        <v>157986</v>
      </c>
      <c r="B5668" t="s">
        <v>14805</v>
      </c>
      <c r="C5668" s="47" t="s">
        <v>14806</v>
      </c>
    </row>
    <row r="5669" spans="1:3" x14ac:dyDescent="0.25">
      <c r="A5669">
        <v>157987</v>
      </c>
      <c r="B5669" t="s">
        <v>14807</v>
      </c>
      <c r="C5669" s="47" t="s">
        <v>14808</v>
      </c>
    </row>
    <row r="5670" spans="1:3" x14ac:dyDescent="0.25">
      <c r="A5670">
        <v>157988</v>
      </c>
      <c r="B5670" t="s">
        <v>14809</v>
      </c>
      <c r="C5670" s="47" t="s">
        <v>14810</v>
      </c>
    </row>
    <row r="5671" spans="1:3" x14ac:dyDescent="0.25">
      <c r="A5671">
        <v>157989</v>
      </c>
      <c r="B5671" t="s">
        <v>14811</v>
      </c>
      <c r="C5671" s="47" t="s">
        <v>14812</v>
      </c>
    </row>
    <row r="5672" spans="1:3" x14ac:dyDescent="0.25">
      <c r="A5672">
        <v>157990</v>
      </c>
      <c r="B5672" t="s">
        <v>14813</v>
      </c>
      <c r="C5672" s="47" t="s">
        <v>14814</v>
      </c>
    </row>
    <row r="5673" spans="1:3" x14ac:dyDescent="0.25">
      <c r="A5673">
        <v>157991</v>
      </c>
      <c r="B5673" t="s">
        <v>14815</v>
      </c>
      <c r="C5673" s="47" t="s">
        <v>14816</v>
      </c>
    </row>
    <row r="5674" spans="1:3" x14ac:dyDescent="0.25">
      <c r="A5674">
        <v>157992</v>
      </c>
      <c r="B5674" t="s">
        <v>14817</v>
      </c>
      <c r="C5674" s="47" t="s">
        <v>14818</v>
      </c>
    </row>
    <row r="5675" spans="1:3" x14ac:dyDescent="0.25">
      <c r="A5675">
        <v>157993</v>
      </c>
      <c r="B5675" t="s">
        <v>14819</v>
      </c>
      <c r="C5675" s="47" t="s">
        <v>14820</v>
      </c>
    </row>
    <row r="5676" spans="1:3" x14ac:dyDescent="0.25">
      <c r="A5676">
        <v>157994</v>
      </c>
      <c r="B5676" t="s">
        <v>14821</v>
      </c>
      <c r="C5676" s="47" t="s">
        <v>14822</v>
      </c>
    </row>
    <row r="5677" spans="1:3" x14ac:dyDescent="0.25">
      <c r="A5677">
        <v>157995</v>
      </c>
      <c r="B5677" t="s">
        <v>14823</v>
      </c>
      <c r="C5677" s="47" t="s">
        <v>14824</v>
      </c>
    </row>
    <row r="5678" spans="1:3" x14ac:dyDescent="0.25">
      <c r="A5678">
        <v>157996</v>
      </c>
      <c r="B5678" t="s">
        <v>14825</v>
      </c>
      <c r="C5678" s="47" t="s">
        <v>14826</v>
      </c>
    </row>
    <row r="5679" spans="1:3" x14ac:dyDescent="0.25">
      <c r="A5679">
        <v>157997</v>
      </c>
      <c r="B5679" t="s">
        <v>14827</v>
      </c>
      <c r="C5679" s="47" t="s">
        <v>14828</v>
      </c>
    </row>
    <row r="5680" spans="1:3" x14ac:dyDescent="0.25">
      <c r="A5680">
        <v>157998</v>
      </c>
      <c r="B5680" t="s">
        <v>14829</v>
      </c>
      <c r="C5680" s="47" t="s">
        <v>14830</v>
      </c>
    </row>
    <row r="5681" spans="1:3" x14ac:dyDescent="0.25">
      <c r="A5681">
        <v>157999</v>
      </c>
      <c r="B5681" t="s">
        <v>14831</v>
      </c>
      <c r="C5681" s="47" t="s">
        <v>14832</v>
      </c>
    </row>
    <row r="5682" spans="1:3" x14ac:dyDescent="0.25">
      <c r="A5682">
        <v>158000</v>
      </c>
      <c r="B5682" t="s">
        <v>14833</v>
      </c>
      <c r="C5682" s="47" t="s">
        <v>14834</v>
      </c>
    </row>
    <row r="5683" spans="1:3" x14ac:dyDescent="0.25">
      <c r="A5683">
        <v>158001</v>
      </c>
      <c r="B5683" t="s">
        <v>14835</v>
      </c>
      <c r="C5683" s="47" t="s">
        <v>14836</v>
      </c>
    </row>
    <row r="5684" spans="1:3" x14ac:dyDescent="0.25">
      <c r="A5684">
        <v>158002</v>
      </c>
      <c r="B5684" t="s">
        <v>14837</v>
      </c>
      <c r="C5684" s="47" t="s">
        <v>14838</v>
      </c>
    </row>
    <row r="5685" spans="1:3" x14ac:dyDescent="0.25">
      <c r="A5685">
        <v>158003</v>
      </c>
      <c r="B5685" t="s">
        <v>14839</v>
      </c>
      <c r="C5685" s="47" t="s">
        <v>14840</v>
      </c>
    </row>
    <row r="5686" spans="1:3" x14ac:dyDescent="0.25">
      <c r="A5686">
        <v>158004</v>
      </c>
      <c r="B5686" t="s">
        <v>14841</v>
      </c>
      <c r="C5686" s="47" t="s">
        <v>14842</v>
      </c>
    </row>
    <row r="5687" spans="1:3" x14ac:dyDescent="0.25">
      <c r="A5687">
        <v>158005</v>
      </c>
      <c r="B5687" t="s">
        <v>14843</v>
      </c>
      <c r="C5687" s="47" t="s">
        <v>14844</v>
      </c>
    </row>
    <row r="5688" spans="1:3" x14ac:dyDescent="0.25">
      <c r="A5688">
        <v>158006</v>
      </c>
      <c r="B5688" t="s">
        <v>14845</v>
      </c>
      <c r="C5688" s="47" t="s">
        <v>14846</v>
      </c>
    </row>
    <row r="5689" spans="1:3" x14ac:dyDescent="0.25">
      <c r="A5689">
        <v>158007</v>
      </c>
      <c r="B5689" t="s">
        <v>14847</v>
      </c>
      <c r="C5689" s="47" t="s">
        <v>14848</v>
      </c>
    </row>
    <row r="5690" spans="1:3" x14ac:dyDescent="0.25">
      <c r="A5690">
        <v>158008</v>
      </c>
      <c r="B5690" t="s">
        <v>14849</v>
      </c>
      <c r="C5690" s="47" t="s">
        <v>14850</v>
      </c>
    </row>
    <row r="5691" spans="1:3" x14ac:dyDescent="0.25">
      <c r="A5691">
        <v>158009</v>
      </c>
      <c r="B5691" t="s">
        <v>14851</v>
      </c>
      <c r="C5691" s="47" t="s">
        <v>14852</v>
      </c>
    </row>
    <row r="5692" spans="1:3" x14ac:dyDescent="0.25">
      <c r="A5692">
        <v>158010</v>
      </c>
      <c r="B5692" t="s">
        <v>14853</v>
      </c>
      <c r="C5692" s="47" t="s">
        <v>14854</v>
      </c>
    </row>
    <row r="5693" spans="1:3" x14ac:dyDescent="0.25">
      <c r="A5693">
        <v>158011</v>
      </c>
      <c r="B5693" t="s">
        <v>14855</v>
      </c>
      <c r="C5693" s="47" t="s">
        <v>14856</v>
      </c>
    </row>
    <row r="5694" spans="1:3" x14ac:dyDescent="0.25">
      <c r="A5694">
        <v>158012</v>
      </c>
      <c r="B5694" t="s">
        <v>14857</v>
      </c>
      <c r="C5694" s="47" t="s">
        <v>14858</v>
      </c>
    </row>
    <row r="5695" spans="1:3" x14ac:dyDescent="0.25">
      <c r="A5695">
        <v>158013</v>
      </c>
      <c r="B5695" t="s">
        <v>14859</v>
      </c>
      <c r="C5695" s="47" t="s">
        <v>14860</v>
      </c>
    </row>
    <row r="5696" spans="1:3" x14ac:dyDescent="0.25">
      <c r="A5696">
        <v>158014</v>
      </c>
      <c r="B5696" t="s">
        <v>14861</v>
      </c>
      <c r="C5696" s="47" t="s">
        <v>14862</v>
      </c>
    </row>
    <row r="5697" spans="1:3" x14ac:dyDescent="0.25">
      <c r="A5697">
        <v>158015</v>
      </c>
      <c r="B5697" t="s">
        <v>88</v>
      </c>
      <c r="C5697" s="47" t="s">
        <v>14863</v>
      </c>
    </row>
    <row r="5698" spans="1:3" x14ac:dyDescent="0.25">
      <c r="A5698">
        <v>158016</v>
      </c>
      <c r="B5698" t="s">
        <v>14864</v>
      </c>
      <c r="C5698" s="47" t="s">
        <v>14865</v>
      </c>
    </row>
    <row r="5699" spans="1:3" x14ac:dyDescent="0.25">
      <c r="A5699">
        <v>158017</v>
      </c>
      <c r="B5699" t="s">
        <v>14866</v>
      </c>
      <c r="C5699" s="47" t="s">
        <v>14867</v>
      </c>
    </row>
    <row r="5700" spans="1:3" x14ac:dyDescent="0.25">
      <c r="A5700">
        <v>158018</v>
      </c>
      <c r="B5700" t="s">
        <v>14868</v>
      </c>
      <c r="C5700" s="47" t="s">
        <v>14869</v>
      </c>
    </row>
    <row r="5701" spans="1:3" x14ac:dyDescent="0.25">
      <c r="A5701">
        <v>158019</v>
      </c>
      <c r="B5701" t="s">
        <v>14870</v>
      </c>
      <c r="C5701" s="47" t="s">
        <v>14871</v>
      </c>
    </row>
    <row r="5702" spans="1:3" x14ac:dyDescent="0.25">
      <c r="A5702">
        <v>158020</v>
      </c>
      <c r="B5702" t="s">
        <v>14872</v>
      </c>
      <c r="C5702" s="47" t="s">
        <v>14873</v>
      </c>
    </row>
    <row r="5703" spans="1:3" x14ac:dyDescent="0.25">
      <c r="A5703">
        <v>158021</v>
      </c>
      <c r="B5703" t="s">
        <v>14874</v>
      </c>
      <c r="C5703" s="47" t="s">
        <v>14875</v>
      </c>
    </row>
    <row r="5704" spans="1:3" x14ac:dyDescent="0.25">
      <c r="A5704">
        <v>158022</v>
      </c>
      <c r="B5704" t="s">
        <v>14876</v>
      </c>
      <c r="C5704" s="47" t="s">
        <v>14877</v>
      </c>
    </row>
    <row r="5705" spans="1:3" x14ac:dyDescent="0.25">
      <c r="A5705">
        <v>158023</v>
      </c>
      <c r="B5705" t="s">
        <v>14878</v>
      </c>
      <c r="C5705" s="47" t="s">
        <v>14879</v>
      </c>
    </row>
    <row r="5706" spans="1:3" x14ac:dyDescent="0.25">
      <c r="A5706">
        <v>158024</v>
      </c>
      <c r="B5706" t="s">
        <v>14880</v>
      </c>
      <c r="C5706" s="47" t="s">
        <v>14881</v>
      </c>
    </row>
    <row r="5707" spans="1:3" x14ac:dyDescent="0.25">
      <c r="A5707">
        <v>158025</v>
      </c>
      <c r="B5707" t="s">
        <v>14882</v>
      </c>
      <c r="C5707" s="47" t="s">
        <v>14883</v>
      </c>
    </row>
    <row r="5708" spans="1:3" x14ac:dyDescent="0.25">
      <c r="A5708">
        <v>158026</v>
      </c>
      <c r="B5708" t="s">
        <v>14884</v>
      </c>
      <c r="C5708" s="47" t="s">
        <v>14885</v>
      </c>
    </row>
    <row r="5709" spans="1:3" x14ac:dyDescent="0.25">
      <c r="A5709">
        <v>158027</v>
      </c>
      <c r="B5709" t="s">
        <v>14886</v>
      </c>
      <c r="C5709" s="47" t="s">
        <v>14887</v>
      </c>
    </row>
    <row r="5710" spans="1:3" x14ac:dyDescent="0.25">
      <c r="A5710">
        <v>158028</v>
      </c>
      <c r="B5710" t="s">
        <v>14888</v>
      </c>
      <c r="C5710" s="47" t="s">
        <v>14889</v>
      </c>
    </row>
    <row r="5711" spans="1:3" x14ac:dyDescent="0.25">
      <c r="A5711">
        <v>158029</v>
      </c>
      <c r="B5711" t="s">
        <v>14890</v>
      </c>
      <c r="C5711" s="47" t="s">
        <v>14891</v>
      </c>
    </row>
    <row r="5712" spans="1:3" x14ac:dyDescent="0.25">
      <c r="A5712">
        <v>158030</v>
      </c>
      <c r="B5712" t="s">
        <v>14892</v>
      </c>
      <c r="C5712" s="47" t="s">
        <v>14893</v>
      </c>
    </row>
    <row r="5713" spans="1:3" x14ac:dyDescent="0.25">
      <c r="A5713">
        <v>158031</v>
      </c>
      <c r="B5713" t="s">
        <v>14894</v>
      </c>
      <c r="C5713" s="47" t="s">
        <v>14895</v>
      </c>
    </row>
    <row r="5714" spans="1:3" x14ac:dyDescent="0.25">
      <c r="A5714">
        <v>158032</v>
      </c>
      <c r="B5714" t="s">
        <v>14896</v>
      </c>
      <c r="C5714" s="47" t="s">
        <v>14897</v>
      </c>
    </row>
    <row r="5715" spans="1:3" x14ac:dyDescent="0.25">
      <c r="A5715">
        <v>158033</v>
      </c>
      <c r="B5715" t="s">
        <v>773</v>
      </c>
      <c r="C5715" s="47" t="s">
        <v>14898</v>
      </c>
    </row>
    <row r="5716" spans="1:3" x14ac:dyDescent="0.25">
      <c r="A5716">
        <v>158034</v>
      </c>
      <c r="B5716" t="s">
        <v>14899</v>
      </c>
      <c r="C5716" s="47" t="s">
        <v>14900</v>
      </c>
    </row>
    <row r="5717" spans="1:3" x14ac:dyDescent="0.25">
      <c r="A5717">
        <v>158035</v>
      </c>
      <c r="B5717" t="s">
        <v>14901</v>
      </c>
      <c r="C5717" s="47" t="s">
        <v>14902</v>
      </c>
    </row>
    <row r="5718" spans="1:3" x14ac:dyDescent="0.25">
      <c r="A5718">
        <v>158036</v>
      </c>
      <c r="B5718" t="s">
        <v>14903</v>
      </c>
      <c r="C5718" s="47" t="s">
        <v>14904</v>
      </c>
    </row>
    <row r="5719" spans="1:3" x14ac:dyDescent="0.25">
      <c r="A5719">
        <v>158037</v>
      </c>
      <c r="B5719" t="s">
        <v>14905</v>
      </c>
      <c r="C5719" s="47" t="s">
        <v>14906</v>
      </c>
    </row>
    <row r="5720" spans="1:3" x14ac:dyDescent="0.25">
      <c r="A5720">
        <v>158038</v>
      </c>
      <c r="B5720" t="s">
        <v>1535</v>
      </c>
      <c r="C5720" s="47" t="s">
        <v>14907</v>
      </c>
    </row>
    <row r="5721" spans="1:3" x14ac:dyDescent="0.25">
      <c r="A5721">
        <v>158039</v>
      </c>
      <c r="B5721" t="s">
        <v>14908</v>
      </c>
      <c r="C5721" s="47" t="s">
        <v>14909</v>
      </c>
    </row>
    <row r="5722" spans="1:3" x14ac:dyDescent="0.25">
      <c r="A5722">
        <v>158040</v>
      </c>
      <c r="B5722" t="s">
        <v>1614</v>
      </c>
      <c r="C5722" s="47" t="s">
        <v>14910</v>
      </c>
    </row>
    <row r="5723" spans="1:3" x14ac:dyDescent="0.25">
      <c r="A5723">
        <v>158041</v>
      </c>
      <c r="B5723" t="s">
        <v>14911</v>
      </c>
      <c r="C5723" s="47" t="s">
        <v>14912</v>
      </c>
    </row>
    <row r="5724" spans="1:3" x14ac:dyDescent="0.25">
      <c r="A5724">
        <v>158042</v>
      </c>
      <c r="B5724" t="s">
        <v>14913</v>
      </c>
      <c r="C5724" s="47" t="s">
        <v>14914</v>
      </c>
    </row>
    <row r="5725" spans="1:3" x14ac:dyDescent="0.25">
      <c r="A5725">
        <v>158043</v>
      </c>
      <c r="B5725" t="s">
        <v>14915</v>
      </c>
      <c r="C5725" s="47" t="s">
        <v>14916</v>
      </c>
    </row>
    <row r="5726" spans="1:3" x14ac:dyDescent="0.25">
      <c r="A5726">
        <v>158044</v>
      </c>
      <c r="B5726" t="s">
        <v>14917</v>
      </c>
      <c r="C5726" s="47" t="s">
        <v>14918</v>
      </c>
    </row>
    <row r="5727" spans="1:3" x14ac:dyDescent="0.25">
      <c r="A5727">
        <v>158045</v>
      </c>
      <c r="B5727" t="s">
        <v>14919</v>
      </c>
      <c r="C5727" s="47" t="s">
        <v>14920</v>
      </c>
    </row>
    <row r="5728" spans="1:3" x14ac:dyDescent="0.25">
      <c r="A5728">
        <v>158046</v>
      </c>
      <c r="B5728" t="s">
        <v>14921</v>
      </c>
      <c r="C5728" s="47" t="s">
        <v>14922</v>
      </c>
    </row>
    <row r="5729" spans="1:3" x14ac:dyDescent="0.25">
      <c r="A5729">
        <v>158047</v>
      </c>
      <c r="B5729" t="s">
        <v>14923</v>
      </c>
      <c r="C5729" s="47" t="s">
        <v>14924</v>
      </c>
    </row>
    <row r="5730" spans="1:3" x14ac:dyDescent="0.25">
      <c r="A5730">
        <v>158048</v>
      </c>
      <c r="B5730" t="s">
        <v>14925</v>
      </c>
      <c r="C5730" s="47" t="s">
        <v>14926</v>
      </c>
    </row>
    <row r="5731" spans="1:3" x14ac:dyDescent="0.25">
      <c r="A5731">
        <v>158049</v>
      </c>
      <c r="B5731" t="s">
        <v>14927</v>
      </c>
      <c r="C5731" s="47" t="s">
        <v>14928</v>
      </c>
    </row>
    <row r="5732" spans="1:3" x14ac:dyDescent="0.25">
      <c r="A5732">
        <v>158050</v>
      </c>
      <c r="B5732" t="s">
        <v>14929</v>
      </c>
      <c r="C5732" s="47" t="s">
        <v>14930</v>
      </c>
    </row>
    <row r="5733" spans="1:3" x14ac:dyDescent="0.25">
      <c r="A5733">
        <v>158051</v>
      </c>
      <c r="B5733" t="s">
        <v>14931</v>
      </c>
      <c r="C5733" s="47" t="s">
        <v>14932</v>
      </c>
    </row>
    <row r="5734" spans="1:3" x14ac:dyDescent="0.25">
      <c r="A5734">
        <v>158052</v>
      </c>
      <c r="B5734" t="s">
        <v>14933</v>
      </c>
      <c r="C5734" s="47" t="s">
        <v>14934</v>
      </c>
    </row>
    <row r="5735" spans="1:3" x14ac:dyDescent="0.25">
      <c r="A5735">
        <v>158053</v>
      </c>
      <c r="B5735" t="s">
        <v>14935</v>
      </c>
      <c r="C5735" s="47" t="s">
        <v>14936</v>
      </c>
    </row>
    <row r="5736" spans="1:3" x14ac:dyDescent="0.25">
      <c r="A5736">
        <v>158054</v>
      </c>
      <c r="B5736" t="s">
        <v>14937</v>
      </c>
      <c r="C5736" s="47" t="s">
        <v>14938</v>
      </c>
    </row>
    <row r="5737" spans="1:3" x14ac:dyDescent="0.25">
      <c r="A5737">
        <v>158055</v>
      </c>
      <c r="B5737" t="s">
        <v>14939</v>
      </c>
      <c r="C5737" s="47" t="s">
        <v>14940</v>
      </c>
    </row>
    <row r="5738" spans="1:3" x14ac:dyDescent="0.25">
      <c r="A5738">
        <v>158056</v>
      </c>
      <c r="B5738" t="s">
        <v>14941</v>
      </c>
      <c r="C5738" s="47" t="s">
        <v>14942</v>
      </c>
    </row>
    <row r="5739" spans="1:3" x14ac:dyDescent="0.25">
      <c r="A5739">
        <v>158057</v>
      </c>
      <c r="B5739" t="s">
        <v>14943</v>
      </c>
      <c r="C5739" s="47" t="s">
        <v>14944</v>
      </c>
    </row>
    <row r="5740" spans="1:3" x14ac:dyDescent="0.25">
      <c r="A5740">
        <v>158058</v>
      </c>
      <c r="B5740" t="s">
        <v>14945</v>
      </c>
      <c r="C5740" s="47" t="s">
        <v>14946</v>
      </c>
    </row>
    <row r="5741" spans="1:3" x14ac:dyDescent="0.25">
      <c r="A5741">
        <v>158059</v>
      </c>
      <c r="B5741" t="s">
        <v>14947</v>
      </c>
      <c r="C5741" s="47" t="s">
        <v>14948</v>
      </c>
    </row>
    <row r="5742" spans="1:3" x14ac:dyDescent="0.25">
      <c r="A5742">
        <v>158060</v>
      </c>
      <c r="B5742" t="s">
        <v>14949</v>
      </c>
      <c r="C5742" s="47" t="s">
        <v>14950</v>
      </c>
    </row>
    <row r="5743" spans="1:3" x14ac:dyDescent="0.25">
      <c r="A5743">
        <v>158061</v>
      </c>
      <c r="B5743" t="s">
        <v>14951</v>
      </c>
      <c r="C5743" s="47" t="s">
        <v>14952</v>
      </c>
    </row>
    <row r="5744" spans="1:3" x14ac:dyDescent="0.25">
      <c r="A5744">
        <v>158062</v>
      </c>
      <c r="B5744" t="s">
        <v>14953</v>
      </c>
      <c r="C5744" s="47" t="s">
        <v>14954</v>
      </c>
    </row>
    <row r="5745" spans="1:3" x14ac:dyDescent="0.25">
      <c r="A5745">
        <v>158063</v>
      </c>
      <c r="B5745" t="s">
        <v>14955</v>
      </c>
      <c r="C5745" s="47" t="s">
        <v>14956</v>
      </c>
    </row>
    <row r="5746" spans="1:3" x14ac:dyDescent="0.25">
      <c r="A5746">
        <v>158064</v>
      </c>
      <c r="B5746" t="s">
        <v>14957</v>
      </c>
      <c r="C5746" s="47" t="s">
        <v>14958</v>
      </c>
    </row>
    <row r="5747" spans="1:3" x14ac:dyDescent="0.25">
      <c r="A5747">
        <v>158065</v>
      </c>
      <c r="B5747" t="s">
        <v>14959</v>
      </c>
      <c r="C5747" s="47" t="s">
        <v>14960</v>
      </c>
    </row>
    <row r="5748" spans="1:3" x14ac:dyDescent="0.25">
      <c r="A5748">
        <v>158066</v>
      </c>
      <c r="B5748" t="s">
        <v>14961</v>
      </c>
      <c r="C5748" s="47" t="s">
        <v>14962</v>
      </c>
    </row>
    <row r="5749" spans="1:3" x14ac:dyDescent="0.25">
      <c r="A5749">
        <v>158067</v>
      </c>
      <c r="B5749" t="s">
        <v>14963</v>
      </c>
      <c r="C5749" s="47" t="s">
        <v>14964</v>
      </c>
    </row>
    <row r="5750" spans="1:3" x14ac:dyDescent="0.25">
      <c r="A5750">
        <v>158068</v>
      </c>
      <c r="B5750" t="s">
        <v>14965</v>
      </c>
      <c r="C5750" s="47" t="s">
        <v>14966</v>
      </c>
    </row>
    <row r="5751" spans="1:3" x14ac:dyDescent="0.25">
      <c r="A5751">
        <v>158069</v>
      </c>
      <c r="B5751" t="s">
        <v>14967</v>
      </c>
      <c r="C5751" s="47" t="s">
        <v>14968</v>
      </c>
    </row>
    <row r="5752" spans="1:3" x14ac:dyDescent="0.25">
      <c r="A5752">
        <v>158070</v>
      </c>
      <c r="B5752" t="s">
        <v>1701</v>
      </c>
      <c r="C5752" s="47" t="s">
        <v>14969</v>
      </c>
    </row>
    <row r="5753" spans="1:3" x14ac:dyDescent="0.25">
      <c r="A5753">
        <v>158071</v>
      </c>
      <c r="B5753" t="s">
        <v>14970</v>
      </c>
      <c r="C5753" s="47" t="s">
        <v>14971</v>
      </c>
    </row>
    <row r="5754" spans="1:3" x14ac:dyDescent="0.25">
      <c r="A5754">
        <v>158072</v>
      </c>
      <c r="B5754" t="s">
        <v>14972</v>
      </c>
      <c r="C5754" s="47" t="s">
        <v>14973</v>
      </c>
    </row>
    <row r="5755" spans="1:3" x14ac:dyDescent="0.25">
      <c r="A5755">
        <v>158073</v>
      </c>
      <c r="B5755" t="s">
        <v>14974</v>
      </c>
      <c r="C5755" s="47" t="s">
        <v>14975</v>
      </c>
    </row>
    <row r="5756" spans="1:3" x14ac:dyDescent="0.25">
      <c r="A5756">
        <v>158074</v>
      </c>
      <c r="B5756" t="s">
        <v>14976</v>
      </c>
      <c r="C5756" s="47" t="s">
        <v>14977</v>
      </c>
    </row>
    <row r="5757" spans="1:3" x14ac:dyDescent="0.25">
      <c r="A5757">
        <v>158075</v>
      </c>
      <c r="B5757" t="s">
        <v>14978</v>
      </c>
      <c r="C5757" s="47" t="s">
        <v>14979</v>
      </c>
    </row>
    <row r="5758" spans="1:3" x14ac:dyDescent="0.25">
      <c r="A5758">
        <v>158076</v>
      </c>
      <c r="B5758" t="s">
        <v>14980</v>
      </c>
      <c r="C5758" s="47" t="s">
        <v>14981</v>
      </c>
    </row>
    <row r="5759" spans="1:3" x14ac:dyDescent="0.25">
      <c r="A5759">
        <v>158077</v>
      </c>
      <c r="B5759" t="s">
        <v>14982</v>
      </c>
      <c r="C5759" s="47" t="s">
        <v>14983</v>
      </c>
    </row>
    <row r="5760" spans="1:3" x14ac:dyDescent="0.25">
      <c r="A5760">
        <v>158078</v>
      </c>
      <c r="B5760" t="s">
        <v>14984</v>
      </c>
      <c r="C5760" s="47" t="s">
        <v>14985</v>
      </c>
    </row>
    <row r="5761" spans="1:3" x14ac:dyDescent="0.25">
      <c r="A5761">
        <v>158079</v>
      </c>
      <c r="B5761" t="s">
        <v>14986</v>
      </c>
      <c r="C5761" s="47" t="s">
        <v>14987</v>
      </c>
    </row>
    <row r="5762" spans="1:3" x14ac:dyDescent="0.25">
      <c r="A5762">
        <v>158080</v>
      </c>
      <c r="B5762" t="s">
        <v>14988</v>
      </c>
      <c r="C5762" s="47" t="s">
        <v>14989</v>
      </c>
    </row>
    <row r="5763" spans="1:3" x14ac:dyDescent="0.25">
      <c r="A5763">
        <v>158081</v>
      </c>
      <c r="B5763" t="s">
        <v>14990</v>
      </c>
      <c r="C5763" s="47" t="s">
        <v>14991</v>
      </c>
    </row>
    <row r="5764" spans="1:3" x14ac:dyDescent="0.25">
      <c r="A5764">
        <v>158082</v>
      </c>
      <c r="B5764" t="s">
        <v>14992</v>
      </c>
      <c r="C5764" s="47" t="s">
        <v>14993</v>
      </c>
    </row>
    <row r="5765" spans="1:3" x14ac:dyDescent="0.25">
      <c r="A5765">
        <v>158083</v>
      </c>
      <c r="B5765" t="s">
        <v>14994</v>
      </c>
      <c r="C5765" s="47" t="s">
        <v>14995</v>
      </c>
    </row>
    <row r="5766" spans="1:3" x14ac:dyDescent="0.25">
      <c r="A5766">
        <v>158084</v>
      </c>
      <c r="B5766" t="s">
        <v>14996</v>
      </c>
      <c r="C5766" s="47" t="s">
        <v>14997</v>
      </c>
    </row>
    <row r="5767" spans="1:3" x14ac:dyDescent="0.25">
      <c r="A5767">
        <v>158085</v>
      </c>
      <c r="B5767" t="s">
        <v>14998</v>
      </c>
      <c r="C5767" s="47" t="s">
        <v>14999</v>
      </c>
    </row>
    <row r="5768" spans="1:3" x14ac:dyDescent="0.25">
      <c r="A5768">
        <v>158086</v>
      </c>
      <c r="B5768" t="s">
        <v>15000</v>
      </c>
      <c r="C5768" s="47" t="s">
        <v>15001</v>
      </c>
    </row>
    <row r="5769" spans="1:3" x14ac:dyDescent="0.25">
      <c r="A5769">
        <v>158087</v>
      </c>
      <c r="B5769" t="s">
        <v>1240</v>
      </c>
      <c r="C5769" s="47" t="s">
        <v>15002</v>
      </c>
    </row>
    <row r="5770" spans="1:3" x14ac:dyDescent="0.25">
      <c r="A5770">
        <v>158088</v>
      </c>
      <c r="B5770" t="s">
        <v>15003</v>
      </c>
      <c r="C5770" s="47" t="s">
        <v>15004</v>
      </c>
    </row>
    <row r="5771" spans="1:3" x14ac:dyDescent="0.25">
      <c r="A5771">
        <v>158089</v>
      </c>
      <c r="B5771" t="s">
        <v>15005</v>
      </c>
      <c r="C5771" s="47" t="s">
        <v>15006</v>
      </c>
    </row>
    <row r="5772" spans="1:3" x14ac:dyDescent="0.25">
      <c r="A5772">
        <v>158090</v>
      </c>
      <c r="B5772" t="s">
        <v>15007</v>
      </c>
      <c r="C5772" s="47" t="s">
        <v>15008</v>
      </c>
    </row>
    <row r="5773" spans="1:3" x14ac:dyDescent="0.25">
      <c r="A5773">
        <v>158091</v>
      </c>
      <c r="B5773" t="s">
        <v>15009</v>
      </c>
      <c r="C5773" s="47" t="s">
        <v>15010</v>
      </c>
    </row>
    <row r="5774" spans="1:3" x14ac:dyDescent="0.25">
      <c r="A5774">
        <v>158092</v>
      </c>
      <c r="B5774" t="s">
        <v>15011</v>
      </c>
      <c r="C5774" s="47" t="s">
        <v>15012</v>
      </c>
    </row>
    <row r="5775" spans="1:3" x14ac:dyDescent="0.25">
      <c r="A5775">
        <v>158093</v>
      </c>
      <c r="B5775" t="s">
        <v>15013</v>
      </c>
      <c r="C5775" s="47" t="s">
        <v>15014</v>
      </c>
    </row>
    <row r="5776" spans="1:3" x14ac:dyDescent="0.25">
      <c r="A5776">
        <v>158094</v>
      </c>
      <c r="B5776" t="s">
        <v>15015</v>
      </c>
      <c r="C5776" s="47" t="s">
        <v>15016</v>
      </c>
    </row>
    <row r="5777" spans="1:3" x14ac:dyDescent="0.25">
      <c r="A5777">
        <v>158095</v>
      </c>
      <c r="B5777" t="s">
        <v>15017</v>
      </c>
      <c r="C5777" s="47" t="s">
        <v>15018</v>
      </c>
    </row>
    <row r="5778" spans="1:3" x14ac:dyDescent="0.25">
      <c r="A5778">
        <v>158096</v>
      </c>
      <c r="B5778" t="s">
        <v>15019</v>
      </c>
      <c r="C5778" s="47" t="s">
        <v>15020</v>
      </c>
    </row>
    <row r="5779" spans="1:3" x14ac:dyDescent="0.25">
      <c r="A5779">
        <v>158097</v>
      </c>
      <c r="B5779" t="s">
        <v>15021</v>
      </c>
      <c r="C5779" s="47" t="s">
        <v>15022</v>
      </c>
    </row>
    <row r="5780" spans="1:3" x14ac:dyDescent="0.25">
      <c r="A5780">
        <v>158098</v>
      </c>
      <c r="B5780" t="s">
        <v>15023</v>
      </c>
      <c r="C5780" s="47" t="s">
        <v>15024</v>
      </c>
    </row>
    <row r="5781" spans="1:3" x14ac:dyDescent="0.25">
      <c r="A5781">
        <v>158099</v>
      </c>
      <c r="B5781" t="s">
        <v>15025</v>
      </c>
      <c r="C5781" s="47" t="s">
        <v>15026</v>
      </c>
    </row>
    <row r="5782" spans="1:3" x14ac:dyDescent="0.25">
      <c r="A5782">
        <v>158100</v>
      </c>
      <c r="B5782" t="s">
        <v>15027</v>
      </c>
      <c r="C5782" s="47" t="s">
        <v>15028</v>
      </c>
    </row>
    <row r="5783" spans="1:3" x14ac:dyDescent="0.25">
      <c r="A5783">
        <v>158101</v>
      </c>
      <c r="B5783" t="s">
        <v>15029</v>
      </c>
      <c r="C5783" s="47" t="s">
        <v>15030</v>
      </c>
    </row>
    <row r="5784" spans="1:3" x14ac:dyDescent="0.25">
      <c r="A5784">
        <v>158102</v>
      </c>
      <c r="B5784" t="s">
        <v>15031</v>
      </c>
      <c r="C5784" s="47" t="s">
        <v>15032</v>
      </c>
    </row>
    <row r="5785" spans="1:3" x14ac:dyDescent="0.25">
      <c r="A5785">
        <v>158103</v>
      </c>
      <c r="B5785" t="s">
        <v>15033</v>
      </c>
      <c r="C5785" s="47" t="s">
        <v>15034</v>
      </c>
    </row>
    <row r="5786" spans="1:3" x14ac:dyDescent="0.25">
      <c r="A5786">
        <v>158104</v>
      </c>
      <c r="B5786" t="s">
        <v>15035</v>
      </c>
      <c r="C5786" s="47" t="s">
        <v>15036</v>
      </c>
    </row>
    <row r="5787" spans="1:3" x14ac:dyDescent="0.25">
      <c r="A5787">
        <v>158105</v>
      </c>
      <c r="B5787" t="s">
        <v>15037</v>
      </c>
      <c r="C5787" s="47" t="s">
        <v>15038</v>
      </c>
    </row>
    <row r="5788" spans="1:3" x14ac:dyDescent="0.25">
      <c r="A5788">
        <v>158106</v>
      </c>
      <c r="B5788" t="s">
        <v>15039</v>
      </c>
      <c r="C5788" s="47" t="s">
        <v>15040</v>
      </c>
    </row>
    <row r="5789" spans="1:3" x14ac:dyDescent="0.25">
      <c r="A5789">
        <v>158107</v>
      </c>
      <c r="B5789" t="s">
        <v>15041</v>
      </c>
      <c r="C5789" s="47" t="s">
        <v>15042</v>
      </c>
    </row>
    <row r="5790" spans="1:3" x14ac:dyDescent="0.25">
      <c r="A5790">
        <v>158108</v>
      </c>
      <c r="B5790" t="s">
        <v>15043</v>
      </c>
      <c r="C5790" s="47" t="s">
        <v>15044</v>
      </c>
    </row>
    <row r="5791" spans="1:3" x14ac:dyDescent="0.25">
      <c r="A5791">
        <v>158109</v>
      </c>
      <c r="B5791" t="s">
        <v>15045</v>
      </c>
      <c r="C5791" s="47" t="s">
        <v>15046</v>
      </c>
    </row>
    <row r="5792" spans="1:3" x14ac:dyDescent="0.25">
      <c r="A5792">
        <v>158110</v>
      </c>
      <c r="B5792" t="s">
        <v>15047</v>
      </c>
      <c r="C5792" s="47" t="s">
        <v>15048</v>
      </c>
    </row>
    <row r="5793" spans="1:3" x14ac:dyDescent="0.25">
      <c r="A5793">
        <v>158111</v>
      </c>
      <c r="B5793" t="s">
        <v>15049</v>
      </c>
      <c r="C5793" s="47" t="s">
        <v>15050</v>
      </c>
    </row>
    <row r="5794" spans="1:3" x14ac:dyDescent="0.25">
      <c r="A5794">
        <v>158112</v>
      </c>
      <c r="B5794" t="s">
        <v>15051</v>
      </c>
      <c r="C5794" s="47" t="s">
        <v>15052</v>
      </c>
    </row>
    <row r="5795" spans="1:3" x14ac:dyDescent="0.25">
      <c r="A5795">
        <v>158113</v>
      </c>
      <c r="B5795" t="s">
        <v>15053</v>
      </c>
      <c r="C5795" s="47" t="s">
        <v>15054</v>
      </c>
    </row>
    <row r="5796" spans="1:3" x14ac:dyDescent="0.25">
      <c r="A5796">
        <v>158114</v>
      </c>
      <c r="B5796" t="s">
        <v>15055</v>
      </c>
      <c r="C5796" s="47" t="s">
        <v>15056</v>
      </c>
    </row>
    <row r="5797" spans="1:3" x14ac:dyDescent="0.25">
      <c r="A5797">
        <v>158115</v>
      </c>
      <c r="B5797" t="s">
        <v>15057</v>
      </c>
      <c r="C5797" s="47" t="s">
        <v>15058</v>
      </c>
    </row>
    <row r="5798" spans="1:3" x14ac:dyDescent="0.25">
      <c r="A5798">
        <v>158116</v>
      </c>
      <c r="B5798" t="s">
        <v>15059</v>
      </c>
      <c r="C5798" s="47" t="s">
        <v>15060</v>
      </c>
    </row>
    <row r="5799" spans="1:3" x14ac:dyDescent="0.25">
      <c r="A5799">
        <v>158117</v>
      </c>
      <c r="B5799" t="s">
        <v>15061</v>
      </c>
      <c r="C5799" s="47" t="s">
        <v>15062</v>
      </c>
    </row>
    <row r="5800" spans="1:3" x14ac:dyDescent="0.25">
      <c r="A5800">
        <v>158118</v>
      </c>
      <c r="B5800" t="s">
        <v>15063</v>
      </c>
      <c r="C5800" s="47" t="s">
        <v>15064</v>
      </c>
    </row>
    <row r="5801" spans="1:3" x14ac:dyDescent="0.25">
      <c r="A5801">
        <v>158119</v>
      </c>
      <c r="B5801" t="s">
        <v>15065</v>
      </c>
      <c r="C5801" s="47" t="s">
        <v>15066</v>
      </c>
    </row>
    <row r="5802" spans="1:3" x14ac:dyDescent="0.25">
      <c r="A5802">
        <v>158120</v>
      </c>
      <c r="B5802" t="s">
        <v>15067</v>
      </c>
      <c r="C5802" s="47" t="s">
        <v>15068</v>
      </c>
    </row>
    <row r="5803" spans="1:3" x14ac:dyDescent="0.25">
      <c r="A5803">
        <v>158121</v>
      </c>
      <c r="B5803" t="s">
        <v>15069</v>
      </c>
      <c r="C5803" s="47" t="s">
        <v>15070</v>
      </c>
    </row>
    <row r="5804" spans="1:3" x14ac:dyDescent="0.25">
      <c r="A5804">
        <v>158122</v>
      </c>
      <c r="B5804" t="s">
        <v>15071</v>
      </c>
      <c r="C5804" s="47" t="s">
        <v>15072</v>
      </c>
    </row>
    <row r="5805" spans="1:3" x14ac:dyDescent="0.25">
      <c r="A5805">
        <v>158123</v>
      </c>
      <c r="B5805" t="s">
        <v>15073</v>
      </c>
      <c r="C5805" s="47" t="s">
        <v>15074</v>
      </c>
    </row>
    <row r="5806" spans="1:3" x14ac:dyDescent="0.25">
      <c r="A5806">
        <v>158124</v>
      </c>
      <c r="B5806" t="s">
        <v>15075</v>
      </c>
      <c r="C5806" s="47" t="s">
        <v>15076</v>
      </c>
    </row>
    <row r="5807" spans="1:3" x14ac:dyDescent="0.25">
      <c r="A5807">
        <v>158125</v>
      </c>
      <c r="B5807" t="s">
        <v>15077</v>
      </c>
      <c r="C5807" s="47" t="s">
        <v>15078</v>
      </c>
    </row>
    <row r="5808" spans="1:3" x14ac:dyDescent="0.25">
      <c r="A5808">
        <v>158126</v>
      </c>
      <c r="B5808" t="s">
        <v>15079</v>
      </c>
      <c r="C5808" s="47" t="s">
        <v>15080</v>
      </c>
    </row>
    <row r="5809" spans="1:3" x14ac:dyDescent="0.25">
      <c r="A5809">
        <v>158127</v>
      </c>
      <c r="B5809" t="s">
        <v>15081</v>
      </c>
      <c r="C5809" s="47" t="s">
        <v>15082</v>
      </c>
    </row>
    <row r="5810" spans="1:3" x14ac:dyDescent="0.25">
      <c r="A5810">
        <v>158128</v>
      </c>
      <c r="B5810" t="s">
        <v>15083</v>
      </c>
      <c r="C5810" s="47" t="s">
        <v>15084</v>
      </c>
    </row>
    <row r="5811" spans="1:3" x14ac:dyDescent="0.25">
      <c r="A5811">
        <v>158129</v>
      </c>
      <c r="B5811" t="s">
        <v>15085</v>
      </c>
      <c r="C5811" s="47" t="s">
        <v>15086</v>
      </c>
    </row>
    <row r="5812" spans="1:3" x14ac:dyDescent="0.25">
      <c r="A5812">
        <v>158130</v>
      </c>
      <c r="B5812" t="s">
        <v>15087</v>
      </c>
      <c r="C5812" s="47" t="s">
        <v>15088</v>
      </c>
    </row>
    <row r="5813" spans="1:3" x14ac:dyDescent="0.25">
      <c r="A5813">
        <v>158131</v>
      </c>
      <c r="B5813" t="s">
        <v>15089</v>
      </c>
      <c r="C5813" s="47" t="s">
        <v>15090</v>
      </c>
    </row>
    <row r="5814" spans="1:3" x14ac:dyDescent="0.25">
      <c r="A5814">
        <v>158132</v>
      </c>
      <c r="B5814" t="s">
        <v>15091</v>
      </c>
      <c r="C5814" s="47" t="s">
        <v>15092</v>
      </c>
    </row>
    <row r="5815" spans="1:3" x14ac:dyDescent="0.25">
      <c r="A5815">
        <v>158133</v>
      </c>
      <c r="B5815" t="s">
        <v>15093</v>
      </c>
      <c r="C5815" s="47" t="s">
        <v>15094</v>
      </c>
    </row>
    <row r="5816" spans="1:3" x14ac:dyDescent="0.25">
      <c r="A5816">
        <v>158134</v>
      </c>
      <c r="B5816" t="s">
        <v>15095</v>
      </c>
      <c r="C5816" s="47" t="s">
        <v>15096</v>
      </c>
    </row>
    <row r="5817" spans="1:3" x14ac:dyDescent="0.25">
      <c r="A5817">
        <v>158135</v>
      </c>
      <c r="B5817" t="s">
        <v>15097</v>
      </c>
      <c r="C5817" s="47" t="s">
        <v>15098</v>
      </c>
    </row>
    <row r="5818" spans="1:3" x14ac:dyDescent="0.25">
      <c r="A5818">
        <v>158136</v>
      </c>
      <c r="B5818" t="s">
        <v>15099</v>
      </c>
      <c r="C5818" s="47" t="s">
        <v>15100</v>
      </c>
    </row>
    <row r="5819" spans="1:3" x14ac:dyDescent="0.25">
      <c r="A5819">
        <v>158137</v>
      </c>
      <c r="B5819" t="s">
        <v>15101</v>
      </c>
      <c r="C5819" s="47" t="s">
        <v>15102</v>
      </c>
    </row>
    <row r="5820" spans="1:3" x14ac:dyDescent="0.25">
      <c r="A5820">
        <v>158138</v>
      </c>
      <c r="B5820" t="s">
        <v>15103</v>
      </c>
      <c r="C5820" s="47" t="s">
        <v>15104</v>
      </c>
    </row>
    <row r="5821" spans="1:3" x14ac:dyDescent="0.25">
      <c r="A5821">
        <v>158139</v>
      </c>
      <c r="B5821" t="s">
        <v>15105</v>
      </c>
      <c r="C5821" s="47" t="s">
        <v>15106</v>
      </c>
    </row>
    <row r="5822" spans="1:3" x14ac:dyDescent="0.25">
      <c r="A5822">
        <v>158140</v>
      </c>
      <c r="B5822" t="s">
        <v>926</v>
      </c>
      <c r="C5822" s="47" t="s">
        <v>15107</v>
      </c>
    </row>
    <row r="5823" spans="1:3" x14ac:dyDescent="0.25">
      <c r="A5823">
        <v>158141</v>
      </c>
      <c r="B5823" t="s">
        <v>15108</v>
      </c>
      <c r="C5823" s="47" t="s">
        <v>15109</v>
      </c>
    </row>
    <row r="5824" spans="1:3" x14ac:dyDescent="0.25">
      <c r="A5824">
        <v>158142</v>
      </c>
      <c r="B5824" t="s">
        <v>15110</v>
      </c>
      <c r="C5824" s="47" t="s">
        <v>15111</v>
      </c>
    </row>
    <row r="5825" spans="1:3" x14ac:dyDescent="0.25">
      <c r="A5825">
        <v>158143</v>
      </c>
      <c r="B5825" t="s">
        <v>15112</v>
      </c>
      <c r="C5825" s="47" t="s">
        <v>15113</v>
      </c>
    </row>
    <row r="5826" spans="1:3" x14ac:dyDescent="0.25">
      <c r="A5826">
        <v>158144</v>
      </c>
      <c r="B5826" t="s">
        <v>15114</v>
      </c>
      <c r="C5826" s="47" t="s">
        <v>15115</v>
      </c>
    </row>
    <row r="5827" spans="1:3" x14ac:dyDescent="0.25">
      <c r="A5827">
        <v>158145</v>
      </c>
      <c r="B5827" t="s">
        <v>15116</v>
      </c>
      <c r="C5827" s="47" t="s">
        <v>15117</v>
      </c>
    </row>
    <row r="5828" spans="1:3" x14ac:dyDescent="0.25">
      <c r="A5828">
        <v>158146</v>
      </c>
      <c r="B5828" t="s">
        <v>15118</v>
      </c>
      <c r="C5828" s="47" t="s">
        <v>15119</v>
      </c>
    </row>
    <row r="5829" spans="1:3" x14ac:dyDescent="0.25">
      <c r="A5829">
        <v>158147</v>
      </c>
      <c r="B5829" t="s">
        <v>15120</v>
      </c>
      <c r="C5829" s="47" t="s">
        <v>15121</v>
      </c>
    </row>
    <row r="5830" spans="1:3" x14ac:dyDescent="0.25">
      <c r="A5830">
        <v>158148</v>
      </c>
      <c r="B5830" t="s">
        <v>15122</v>
      </c>
      <c r="C5830" s="47" t="s">
        <v>15123</v>
      </c>
    </row>
    <row r="5831" spans="1:3" x14ac:dyDescent="0.25">
      <c r="A5831">
        <v>158149</v>
      </c>
      <c r="B5831" t="s">
        <v>15124</v>
      </c>
      <c r="C5831" s="47" t="s">
        <v>15125</v>
      </c>
    </row>
    <row r="5832" spans="1:3" x14ac:dyDescent="0.25">
      <c r="A5832">
        <v>158150</v>
      </c>
      <c r="B5832" t="s">
        <v>15126</v>
      </c>
      <c r="C5832" s="47" t="s">
        <v>15127</v>
      </c>
    </row>
    <row r="5833" spans="1:3" x14ac:dyDescent="0.25">
      <c r="A5833">
        <v>158151</v>
      </c>
      <c r="B5833" t="s">
        <v>15128</v>
      </c>
      <c r="C5833" s="47" t="s">
        <v>15129</v>
      </c>
    </row>
    <row r="5834" spans="1:3" x14ac:dyDescent="0.25">
      <c r="A5834">
        <v>158152</v>
      </c>
      <c r="B5834" t="s">
        <v>15130</v>
      </c>
      <c r="C5834" s="47" t="s">
        <v>15131</v>
      </c>
    </row>
    <row r="5835" spans="1:3" x14ac:dyDescent="0.25">
      <c r="A5835">
        <v>158153</v>
      </c>
      <c r="B5835" t="s">
        <v>15132</v>
      </c>
      <c r="C5835" s="47" t="s">
        <v>15133</v>
      </c>
    </row>
    <row r="5836" spans="1:3" x14ac:dyDescent="0.25">
      <c r="A5836">
        <v>158154</v>
      </c>
      <c r="B5836" t="s">
        <v>15134</v>
      </c>
      <c r="C5836" s="47" t="s">
        <v>15135</v>
      </c>
    </row>
    <row r="5837" spans="1:3" x14ac:dyDescent="0.25">
      <c r="A5837">
        <v>158155</v>
      </c>
      <c r="B5837" t="s">
        <v>15136</v>
      </c>
      <c r="C5837" s="47" t="s">
        <v>15137</v>
      </c>
    </row>
    <row r="5838" spans="1:3" x14ac:dyDescent="0.25">
      <c r="A5838">
        <v>158156</v>
      </c>
      <c r="B5838" t="s">
        <v>15138</v>
      </c>
      <c r="C5838" s="47" t="s">
        <v>15139</v>
      </c>
    </row>
    <row r="5839" spans="1:3" x14ac:dyDescent="0.25">
      <c r="A5839">
        <v>158157</v>
      </c>
      <c r="B5839" t="s">
        <v>15140</v>
      </c>
      <c r="C5839" s="47" t="s">
        <v>15141</v>
      </c>
    </row>
    <row r="5840" spans="1:3" x14ac:dyDescent="0.25">
      <c r="A5840">
        <v>158158</v>
      </c>
      <c r="B5840" t="s">
        <v>15142</v>
      </c>
      <c r="C5840" s="47" t="s">
        <v>15143</v>
      </c>
    </row>
    <row r="5841" spans="1:3" x14ac:dyDescent="0.25">
      <c r="A5841">
        <v>158159</v>
      </c>
      <c r="B5841" t="s">
        <v>15144</v>
      </c>
      <c r="C5841" s="47" t="s">
        <v>15145</v>
      </c>
    </row>
    <row r="5842" spans="1:3" x14ac:dyDescent="0.25">
      <c r="A5842">
        <v>158160</v>
      </c>
      <c r="B5842" t="s">
        <v>15146</v>
      </c>
      <c r="C5842" s="47" t="s">
        <v>15147</v>
      </c>
    </row>
    <row r="5843" spans="1:3" x14ac:dyDescent="0.25">
      <c r="A5843">
        <v>158161</v>
      </c>
      <c r="B5843" t="s">
        <v>15148</v>
      </c>
      <c r="C5843" s="47" t="s">
        <v>15149</v>
      </c>
    </row>
    <row r="5844" spans="1:3" x14ac:dyDescent="0.25">
      <c r="A5844">
        <v>158162</v>
      </c>
      <c r="B5844" t="s">
        <v>15150</v>
      </c>
      <c r="C5844" s="47" t="s">
        <v>15151</v>
      </c>
    </row>
    <row r="5845" spans="1:3" x14ac:dyDescent="0.25">
      <c r="A5845">
        <v>158163</v>
      </c>
      <c r="B5845" t="s">
        <v>15152</v>
      </c>
      <c r="C5845" s="47" t="s">
        <v>15153</v>
      </c>
    </row>
    <row r="5846" spans="1:3" x14ac:dyDescent="0.25">
      <c r="A5846">
        <v>158164</v>
      </c>
      <c r="B5846" t="s">
        <v>15154</v>
      </c>
      <c r="C5846" s="47" t="s">
        <v>15155</v>
      </c>
    </row>
    <row r="5847" spans="1:3" x14ac:dyDescent="0.25">
      <c r="A5847">
        <v>158165</v>
      </c>
      <c r="B5847" t="s">
        <v>15156</v>
      </c>
      <c r="C5847" s="47" t="s">
        <v>15157</v>
      </c>
    </row>
    <row r="5848" spans="1:3" x14ac:dyDescent="0.25">
      <c r="A5848">
        <v>158166</v>
      </c>
      <c r="B5848" t="s">
        <v>15158</v>
      </c>
      <c r="C5848" s="47" t="s">
        <v>15159</v>
      </c>
    </row>
    <row r="5849" spans="1:3" x14ac:dyDescent="0.25">
      <c r="A5849">
        <v>158167</v>
      </c>
      <c r="B5849" t="s">
        <v>15160</v>
      </c>
      <c r="C5849" s="47" t="s">
        <v>15161</v>
      </c>
    </row>
    <row r="5850" spans="1:3" x14ac:dyDescent="0.25">
      <c r="A5850">
        <v>158168</v>
      </c>
      <c r="B5850" t="s">
        <v>15162</v>
      </c>
      <c r="C5850" s="47" t="s">
        <v>15163</v>
      </c>
    </row>
    <row r="5851" spans="1:3" x14ac:dyDescent="0.25">
      <c r="A5851">
        <v>158169</v>
      </c>
      <c r="B5851" t="s">
        <v>15164</v>
      </c>
      <c r="C5851" s="47" t="s">
        <v>15165</v>
      </c>
    </row>
    <row r="5852" spans="1:3" x14ac:dyDescent="0.25">
      <c r="A5852">
        <v>158170</v>
      </c>
      <c r="B5852" t="s">
        <v>15166</v>
      </c>
      <c r="C5852" s="47" t="s">
        <v>15167</v>
      </c>
    </row>
    <row r="5853" spans="1:3" x14ac:dyDescent="0.25">
      <c r="A5853">
        <v>158171</v>
      </c>
      <c r="B5853" t="s">
        <v>15168</v>
      </c>
      <c r="C5853" s="47" t="s">
        <v>15169</v>
      </c>
    </row>
    <row r="5854" spans="1:3" x14ac:dyDescent="0.25">
      <c r="A5854">
        <v>158172</v>
      </c>
      <c r="B5854" t="s">
        <v>15170</v>
      </c>
      <c r="C5854" s="47" t="s">
        <v>15171</v>
      </c>
    </row>
    <row r="5855" spans="1:3" x14ac:dyDescent="0.25">
      <c r="A5855">
        <v>158173</v>
      </c>
      <c r="B5855" t="s">
        <v>15172</v>
      </c>
      <c r="C5855" s="47" t="s">
        <v>15173</v>
      </c>
    </row>
    <row r="5856" spans="1:3" x14ac:dyDescent="0.25">
      <c r="A5856">
        <v>158174</v>
      </c>
      <c r="B5856" t="s">
        <v>15174</v>
      </c>
      <c r="C5856" s="47" t="s">
        <v>15175</v>
      </c>
    </row>
    <row r="5857" spans="1:3" x14ac:dyDescent="0.25">
      <c r="A5857">
        <v>158175</v>
      </c>
      <c r="B5857" t="s">
        <v>15176</v>
      </c>
      <c r="C5857" s="47" t="s">
        <v>15177</v>
      </c>
    </row>
    <row r="5858" spans="1:3" x14ac:dyDescent="0.25">
      <c r="A5858">
        <v>158176</v>
      </c>
      <c r="B5858" t="s">
        <v>15178</v>
      </c>
      <c r="C5858" s="47" t="s">
        <v>15179</v>
      </c>
    </row>
    <row r="5859" spans="1:3" x14ac:dyDescent="0.25">
      <c r="A5859">
        <v>158177</v>
      </c>
      <c r="B5859" t="s">
        <v>15180</v>
      </c>
      <c r="C5859" s="47" t="s">
        <v>15181</v>
      </c>
    </row>
    <row r="5860" spans="1:3" x14ac:dyDescent="0.25">
      <c r="A5860">
        <v>158178</v>
      </c>
      <c r="B5860" t="s">
        <v>15182</v>
      </c>
      <c r="C5860" s="47" t="s">
        <v>15183</v>
      </c>
    </row>
    <row r="5861" spans="1:3" x14ac:dyDescent="0.25">
      <c r="A5861">
        <v>158179</v>
      </c>
      <c r="B5861" t="s">
        <v>15184</v>
      </c>
      <c r="C5861" s="47" t="s">
        <v>15185</v>
      </c>
    </row>
    <row r="5862" spans="1:3" x14ac:dyDescent="0.25">
      <c r="A5862">
        <v>158180</v>
      </c>
      <c r="B5862" t="s">
        <v>15186</v>
      </c>
      <c r="C5862" s="47" t="s">
        <v>15187</v>
      </c>
    </row>
    <row r="5863" spans="1:3" x14ac:dyDescent="0.25">
      <c r="A5863">
        <v>158181</v>
      </c>
      <c r="B5863" t="s">
        <v>15188</v>
      </c>
      <c r="C5863" s="47" t="s">
        <v>15189</v>
      </c>
    </row>
    <row r="5864" spans="1:3" x14ac:dyDescent="0.25">
      <c r="A5864">
        <v>158182</v>
      </c>
      <c r="B5864" t="s">
        <v>15190</v>
      </c>
      <c r="C5864" s="47" t="s">
        <v>15191</v>
      </c>
    </row>
    <row r="5865" spans="1:3" x14ac:dyDescent="0.25">
      <c r="A5865">
        <v>158183</v>
      </c>
      <c r="B5865" t="s">
        <v>15192</v>
      </c>
      <c r="C5865" s="47" t="s">
        <v>15193</v>
      </c>
    </row>
    <row r="5866" spans="1:3" x14ac:dyDescent="0.25">
      <c r="A5866">
        <v>158184</v>
      </c>
      <c r="B5866" t="s">
        <v>15194</v>
      </c>
      <c r="C5866" s="47" t="s">
        <v>15195</v>
      </c>
    </row>
    <row r="5867" spans="1:3" x14ac:dyDescent="0.25">
      <c r="A5867">
        <v>158185</v>
      </c>
      <c r="B5867" t="s">
        <v>15196</v>
      </c>
      <c r="C5867" s="47" t="s">
        <v>15197</v>
      </c>
    </row>
    <row r="5868" spans="1:3" x14ac:dyDescent="0.25">
      <c r="A5868">
        <v>158186</v>
      </c>
      <c r="B5868" t="s">
        <v>15198</v>
      </c>
      <c r="C5868" s="47" t="s">
        <v>15199</v>
      </c>
    </row>
    <row r="5869" spans="1:3" x14ac:dyDescent="0.25">
      <c r="A5869">
        <v>158187</v>
      </c>
      <c r="B5869" t="s">
        <v>15200</v>
      </c>
      <c r="C5869" s="47" t="s">
        <v>15201</v>
      </c>
    </row>
    <row r="5870" spans="1:3" x14ac:dyDescent="0.25">
      <c r="A5870">
        <v>158188</v>
      </c>
      <c r="B5870" t="s">
        <v>15202</v>
      </c>
      <c r="C5870" s="47" t="s">
        <v>15203</v>
      </c>
    </row>
    <row r="5871" spans="1:3" x14ac:dyDescent="0.25">
      <c r="A5871">
        <v>158189</v>
      </c>
      <c r="B5871" t="s">
        <v>15204</v>
      </c>
      <c r="C5871" s="47" t="s">
        <v>15205</v>
      </c>
    </row>
    <row r="5872" spans="1:3" x14ac:dyDescent="0.25">
      <c r="A5872">
        <v>158190</v>
      </c>
      <c r="B5872" t="s">
        <v>15206</v>
      </c>
      <c r="C5872" s="47" t="s">
        <v>15207</v>
      </c>
    </row>
    <row r="5873" spans="1:3" x14ac:dyDescent="0.25">
      <c r="A5873">
        <v>158191</v>
      </c>
      <c r="B5873" t="s">
        <v>15208</v>
      </c>
      <c r="C5873" s="47" t="s">
        <v>15209</v>
      </c>
    </row>
    <row r="5874" spans="1:3" x14ac:dyDescent="0.25">
      <c r="A5874">
        <v>158192</v>
      </c>
      <c r="B5874" t="s">
        <v>15210</v>
      </c>
      <c r="C5874" s="47" t="s">
        <v>15211</v>
      </c>
    </row>
    <row r="5875" spans="1:3" x14ac:dyDescent="0.25">
      <c r="A5875">
        <v>158193</v>
      </c>
      <c r="B5875" t="s">
        <v>15212</v>
      </c>
      <c r="C5875" s="47" t="s">
        <v>15213</v>
      </c>
    </row>
    <row r="5876" spans="1:3" x14ac:dyDescent="0.25">
      <c r="A5876">
        <v>158194</v>
      </c>
      <c r="B5876" t="s">
        <v>142</v>
      </c>
      <c r="C5876" s="47" t="s">
        <v>15214</v>
      </c>
    </row>
    <row r="5877" spans="1:3" x14ac:dyDescent="0.25">
      <c r="A5877">
        <v>158195</v>
      </c>
      <c r="B5877" t="s">
        <v>15215</v>
      </c>
      <c r="C5877" s="47" t="s">
        <v>15216</v>
      </c>
    </row>
    <row r="5878" spans="1:3" x14ac:dyDescent="0.25">
      <c r="A5878">
        <v>158196</v>
      </c>
      <c r="B5878" t="s">
        <v>15217</v>
      </c>
      <c r="C5878" s="47" t="s">
        <v>15218</v>
      </c>
    </row>
    <row r="5879" spans="1:3" x14ac:dyDescent="0.25">
      <c r="A5879">
        <v>158197</v>
      </c>
      <c r="B5879" t="s">
        <v>15219</v>
      </c>
      <c r="C5879" s="47" t="s">
        <v>15220</v>
      </c>
    </row>
    <row r="5880" spans="1:3" x14ac:dyDescent="0.25">
      <c r="A5880">
        <v>158198</v>
      </c>
      <c r="B5880" t="s">
        <v>15221</v>
      </c>
      <c r="C5880" s="47" t="s">
        <v>15222</v>
      </c>
    </row>
    <row r="5881" spans="1:3" x14ac:dyDescent="0.25">
      <c r="A5881">
        <v>158199</v>
      </c>
      <c r="B5881" t="s">
        <v>15223</v>
      </c>
      <c r="C5881" s="47" t="s">
        <v>15224</v>
      </c>
    </row>
    <row r="5882" spans="1:3" x14ac:dyDescent="0.25">
      <c r="A5882">
        <v>158200</v>
      </c>
      <c r="B5882" t="s">
        <v>15225</v>
      </c>
      <c r="C5882" s="47" t="s">
        <v>15226</v>
      </c>
    </row>
    <row r="5883" spans="1:3" x14ac:dyDescent="0.25">
      <c r="A5883">
        <v>158201</v>
      </c>
      <c r="B5883" t="s">
        <v>15227</v>
      </c>
      <c r="C5883" s="47" t="s">
        <v>15228</v>
      </c>
    </row>
    <row r="5884" spans="1:3" x14ac:dyDescent="0.25">
      <c r="A5884">
        <v>158202</v>
      </c>
      <c r="B5884" t="s">
        <v>15229</v>
      </c>
      <c r="C5884" s="47" t="s">
        <v>15230</v>
      </c>
    </row>
    <row r="5885" spans="1:3" x14ac:dyDescent="0.25">
      <c r="A5885">
        <v>158203</v>
      </c>
      <c r="B5885" t="s">
        <v>15231</v>
      </c>
      <c r="C5885" s="47" t="s">
        <v>15232</v>
      </c>
    </row>
    <row r="5886" spans="1:3" x14ac:dyDescent="0.25">
      <c r="A5886">
        <v>158204</v>
      </c>
      <c r="B5886" t="s">
        <v>15233</v>
      </c>
      <c r="C5886" s="47" t="s">
        <v>15234</v>
      </c>
    </row>
    <row r="5887" spans="1:3" x14ac:dyDescent="0.25">
      <c r="A5887">
        <v>158205</v>
      </c>
      <c r="B5887" t="s">
        <v>15235</v>
      </c>
      <c r="C5887" s="47" t="s">
        <v>15236</v>
      </c>
    </row>
    <row r="5888" spans="1:3" x14ac:dyDescent="0.25">
      <c r="A5888">
        <v>158206</v>
      </c>
      <c r="B5888" t="s">
        <v>15237</v>
      </c>
      <c r="C5888" s="47" t="s">
        <v>15238</v>
      </c>
    </row>
    <row r="5889" spans="1:3" x14ac:dyDescent="0.25">
      <c r="A5889">
        <v>158207</v>
      </c>
      <c r="B5889" t="s">
        <v>15239</v>
      </c>
      <c r="C5889" s="47" t="s">
        <v>15240</v>
      </c>
    </row>
    <row r="5890" spans="1:3" x14ac:dyDescent="0.25">
      <c r="A5890">
        <v>158208</v>
      </c>
      <c r="B5890" t="s">
        <v>15241</v>
      </c>
      <c r="C5890" s="47" t="s">
        <v>15242</v>
      </c>
    </row>
    <row r="5891" spans="1:3" x14ac:dyDescent="0.25">
      <c r="A5891">
        <v>158209</v>
      </c>
      <c r="B5891" t="s">
        <v>15243</v>
      </c>
      <c r="C5891" s="47" t="s">
        <v>15244</v>
      </c>
    </row>
    <row r="5892" spans="1:3" x14ac:dyDescent="0.25">
      <c r="A5892">
        <v>158210</v>
      </c>
      <c r="B5892" t="s">
        <v>948</v>
      </c>
      <c r="C5892" s="47" t="s">
        <v>15245</v>
      </c>
    </row>
    <row r="5893" spans="1:3" x14ac:dyDescent="0.25">
      <c r="A5893">
        <v>158211</v>
      </c>
      <c r="B5893" t="s">
        <v>15246</v>
      </c>
      <c r="C5893" s="47" t="s">
        <v>15247</v>
      </c>
    </row>
    <row r="5894" spans="1:3" x14ac:dyDescent="0.25">
      <c r="A5894">
        <v>158212</v>
      </c>
      <c r="B5894" t="s">
        <v>15248</v>
      </c>
      <c r="C5894" s="47" t="s">
        <v>15249</v>
      </c>
    </row>
    <row r="5895" spans="1:3" x14ac:dyDescent="0.25">
      <c r="A5895">
        <v>158213</v>
      </c>
      <c r="B5895" t="s">
        <v>15250</v>
      </c>
      <c r="C5895" s="47" t="s">
        <v>15251</v>
      </c>
    </row>
    <row r="5896" spans="1:3" x14ac:dyDescent="0.25">
      <c r="A5896">
        <v>158214</v>
      </c>
      <c r="B5896" t="s">
        <v>15252</v>
      </c>
      <c r="C5896" s="47" t="s">
        <v>15253</v>
      </c>
    </row>
    <row r="5897" spans="1:3" x14ac:dyDescent="0.25">
      <c r="A5897">
        <v>158215</v>
      </c>
      <c r="B5897" t="s">
        <v>15254</v>
      </c>
      <c r="C5897" s="47" t="s">
        <v>15255</v>
      </c>
    </row>
    <row r="5898" spans="1:3" x14ac:dyDescent="0.25">
      <c r="A5898">
        <v>158216</v>
      </c>
      <c r="B5898" t="s">
        <v>15256</v>
      </c>
      <c r="C5898" s="47" t="s">
        <v>15257</v>
      </c>
    </row>
    <row r="5899" spans="1:3" x14ac:dyDescent="0.25">
      <c r="A5899">
        <v>158217</v>
      </c>
      <c r="B5899" t="s">
        <v>15258</v>
      </c>
      <c r="C5899" s="47" t="s">
        <v>15259</v>
      </c>
    </row>
    <row r="5900" spans="1:3" x14ac:dyDescent="0.25">
      <c r="A5900">
        <v>158218</v>
      </c>
      <c r="B5900" t="s">
        <v>15260</v>
      </c>
      <c r="C5900" s="47" t="s">
        <v>15261</v>
      </c>
    </row>
    <row r="5901" spans="1:3" x14ac:dyDescent="0.25">
      <c r="A5901">
        <v>158219</v>
      </c>
      <c r="B5901" t="s">
        <v>15262</v>
      </c>
      <c r="C5901" s="47" t="s">
        <v>15263</v>
      </c>
    </row>
    <row r="5902" spans="1:3" x14ac:dyDescent="0.25">
      <c r="A5902">
        <v>158220</v>
      </c>
      <c r="B5902" t="s">
        <v>15264</v>
      </c>
      <c r="C5902" s="47" t="s">
        <v>15265</v>
      </c>
    </row>
    <row r="5903" spans="1:3" x14ac:dyDescent="0.25">
      <c r="A5903">
        <v>158221</v>
      </c>
      <c r="B5903" t="s">
        <v>15266</v>
      </c>
      <c r="C5903" s="47" t="s">
        <v>15267</v>
      </c>
    </row>
    <row r="5904" spans="1:3" x14ac:dyDescent="0.25">
      <c r="A5904">
        <v>158222</v>
      </c>
      <c r="B5904" t="s">
        <v>15268</v>
      </c>
      <c r="C5904" s="47" t="s">
        <v>15269</v>
      </c>
    </row>
    <row r="5905" spans="1:3" x14ac:dyDescent="0.25">
      <c r="A5905">
        <v>158223</v>
      </c>
      <c r="B5905" t="s">
        <v>15270</v>
      </c>
      <c r="C5905" s="47" t="s">
        <v>15271</v>
      </c>
    </row>
    <row r="5906" spans="1:3" x14ac:dyDescent="0.25">
      <c r="A5906">
        <v>158224</v>
      </c>
      <c r="B5906" t="s">
        <v>15272</v>
      </c>
      <c r="C5906" s="47" t="s">
        <v>15273</v>
      </c>
    </row>
    <row r="5907" spans="1:3" x14ac:dyDescent="0.25">
      <c r="A5907">
        <v>158225</v>
      </c>
      <c r="B5907" t="s">
        <v>15274</v>
      </c>
      <c r="C5907" s="47" t="s">
        <v>15275</v>
      </c>
    </row>
    <row r="5908" spans="1:3" x14ac:dyDescent="0.25">
      <c r="A5908">
        <v>158226</v>
      </c>
      <c r="B5908" t="s">
        <v>15276</v>
      </c>
      <c r="C5908" s="47" t="s">
        <v>15277</v>
      </c>
    </row>
    <row r="5909" spans="1:3" x14ac:dyDescent="0.25">
      <c r="A5909">
        <v>158227</v>
      </c>
      <c r="B5909" t="s">
        <v>15278</v>
      </c>
      <c r="C5909" s="47" t="s">
        <v>15279</v>
      </c>
    </row>
    <row r="5910" spans="1:3" x14ac:dyDescent="0.25">
      <c r="A5910">
        <v>158228</v>
      </c>
      <c r="B5910" t="s">
        <v>15280</v>
      </c>
      <c r="C5910" s="47" t="s">
        <v>15281</v>
      </c>
    </row>
    <row r="5911" spans="1:3" x14ac:dyDescent="0.25">
      <c r="A5911">
        <v>158229</v>
      </c>
      <c r="B5911" t="s">
        <v>15282</v>
      </c>
      <c r="C5911" s="47" t="s">
        <v>15283</v>
      </c>
    </row>
    <row r="5912" spans="1:3" x14ac:dyDescent="0.25">
      <c r="A5912">
        <v>158230</v>
      </c>
      <c r="B5912" t="s">
        <v>15284</v>
      </c>
      <c r="C5912" s="47" t="s">
        <v>15285</v>
      </c>
    </row>
    <row r="5913" spans="1:3" x14ac:dyDescent="0.25">
      <c r="A5913">
        <v>158231</v>
      </c>
      <c r="B5913" t="s">
        <v>15286</v>
      </c>
      <c r="C5913" s="47" t="s">
        <v>15287</v>
      </c>
    </row>
    <row r="5914" spans="1:3" x14ac:dyDescent="0.25">
      <c r="A5914">
        <v>158232</v>
      </c>
      <c r="B5914" t="s">
        <v>15288</v>
      </c>
      <c r="C5914" s="47" t="s">
        <v>15289</v>
      </c>
    </row>
    <row r="5915" spans="1:3" x14ac:dyDescent="0.25">
      <c r="A5915">
        <v>158233</v>
      </c>
      <c r="B5915" t="s">
        <v>15290</v>
      </c>
      <c r="C5915" s="47" t="s">
        <v>15291</v>
      </c>
    </row>
    <row r="5916" spans="1:3" x14ac:dyDescent="0.25">
      <c r="A5916">
        <v>158234</v>
      </c>
      <c r="B5916" t="s">
        <v>15292</v>
      </c>
      <c r="C5916" s="47" t="s">
        <v>15293</v>
      </c>
    </row>
    <row r="5917" spans="1:3" x14ac:dyDescent="0.25">
      <c r="A5917">
        <v>158235</v>
      </c>
      <c r="B5917" t="s">
        <v>15294</v>
      </c>
      <c r="C5917" s="47" t="s">
        <v>15295</v>
      </c>
    </row>
    <row r="5918" spans="1:3" x14ac:dyDescent="0.25">
      <c r="A5918">
        <v>158236</v>
      </c>
      <c r="B5918" t="s">
        <v>15296</v>
      </c>
      <c r="C5918" s="47" t="s">
        <v>15297</v>
      </c>
    </row>
    <row r="5919" spans="1:3" x14ac:dyDescent="0.25">
      <c r="A5919">
        <v>158237</v>
      </c>
      <c r="B5919" t="s">
        <v>15298</v>
      </c>
      <c r="C5919" s="47" t="s">
        <v>15299</v>
      </c>
    </row>
    <row r="5920" spans="1:3" x14ac:dyDescent="0.25">
      <c r="A5920">
        <v>158238</v>
      </c>
      <c r="B5920" t="s">
        <v>1584</v>
      </c>
      <c r="C5920" s="47" t="s">
        <v>15300</v>
      </c>
    </row>
    <row r="5921" spans="1:3" x14ac:dyDescent="0.25">
      <c r="A5921">
        <v>158239</v>
      </c>
      <c r="B5921" t="s">
        <v>15301</v>
      </c>
      <c r="C5921" s="47" t="s">
        <v>15302</v>
      </c>
    </row>
    <row r="5922" spans="1:3" x14ac:dyDescent="0.25">
      <c r="A5922">
        <v>158240</v>
      </c>
      <c r="B5922" t="s">
        <v>15303</v>
      </c>
      <c r="C5922" s="47" t="s">
        <v>15304</v>
      </c>
    </row>
    <row r="5923" spans="1:3" x14ac:dyDescent="0.25">
      <c r="A5923">
        <v>158241</v>
      </c>
      <c r="B5923" t="s">
        <v>15305</v>
      </c>
      <c r="C5923" s="47" t="s">
        <v>15306</v>
      </c>
    </row>
    <row r="5924" spans="1:3" x14ac:dyDescent="0.25">
      <c r="A5924">
        <v>158242</v>
      </c>
      <c r="B5924" t="s">
        <v>15307</v>
      </c>
      <c r="C5924" s="47" t="s">
        <v>15308</v>
      </c>
    </row>
    <row r="5925" spans="1:3" x14ac:dyDescent="0.25">
      <c r="A5925">
        <v>158243</v>
      </c>
      <c r="B5925" t="s">
        <v>15309</v>
      </c>
      <c r="C5925" s="47" t="s">
        <v>15310</v>
      </c>
    </row>
    <row r="5926" spans="1:3" x14ac:dyDescent="0.25">
      <c r="A5926">
        <v>158244</v>
      </c>
      <c r="B5926" t="s">
        <v>15311</v>
      </c>
      <c r="C5926" s="47" t="s">
        <v>15312</v>
      </c>
    </row>
    <row r="5927" spans="1:3" x14ac:dyDescent="0.25">
      <c r="A5927">
        <v>158245</v>
      </c>
      <c r="B5927" t="s">
        <v>15313</v>
      </c>
      <c r="C5927" s="47" t="s">
        <v>15314</v>
      </c>
    </row>
    <row r="5928" spans="1:3" x14ac:dyDescent="0.25">
      <c r="A5928">
        <v>158246</v>
      </c>
      <c r="B5928" t="s">
        <v>15315</v>
      </c>
      <c r="C5928" s="47" t="s">
        <v>15316</v>
      </c>
    </row>
    <row r="5929" spans="1:3" x14ac:dyDescent="0.25">
      <c r="A5929">
        <v>158247</v>
      </c>
      <c r="B5929" t="s">
        <v>15317</v>
      </c>
      <c r="C5929" s="47" t="s">
        <v>15318</v>
      </c>
    </row>
    <row r="5930" spans="1:3" x14ac:dyDescent="0.25">
      <c r="A5930">
        <v>158248</v>
      </c>
      <c r="B5930" t="s">
        <v>15319</v>
      </c>
      <c r="C5930" s="47" t="s">
        <v>15320</v>
      </c>
    </row>
    <row r="5931" spans="1:3" x14ac:dyDescent="0.25">
      <c r="A5931">
        <v>158249</v>
      </c>
      <c r="B5931" t="s">
        <v>15321</v>
      </c>
      <c r="C5931" s="47" t="s">
        <v>15322</v>
      </c>
    </row>
    <row r="5932" spans="1:3" x14ac:dyDescent="0.25">
      <c r="A5932">
        <v>158250</v>
      </c>
      <c r="B5932" t="s">
        <v>15323</v>
      </c>
      <c r="C5932" s="47" t="s">
        <v>15324</v>
      </c>
    </row>
    <row r="5933" spans="1:3" x14ac:dyDescent="0.25">
      <c r="A5933">
        <v>158251</v>
      </c>
      <c r="B5933" t="s">
        <v>1665</v>
      </c>
      <c r="C5933" s="47" t="s">
        <v>15325</v>
      </c>
    </row>
    <row r="5934" spans="1:3" x14ac:dyDescent="0.25">
      <c r="A5934">
        <v>158252</v>
      </c>
      <c r="B5934" t="s">
        <v>1199</v>
      </c>
      <c r="C5934" s="47" t="s">
        <v>15326</v>
      </c>
    </row>
    <row r="5935" spans="1:3" x14ac:dyDescent="0.25">
      <c r="A5935">
        <v>158253</v>
      </c>
      <c r="B5935" t="s">
        <v>15327</v>
      </c>
      <c r="C5935" s="47" t="s">
        <v>15328</v>
      </c>
    </row>
    <row r="5936" spans="1:3" x14ac:dyDescent="0.25">
      <c r="A5936">
        <v>158254</v>
      </c>
      <c r="B5936" t="s">
        <v>15329</v>
      </c>
      <c r="C5936" s="47" t="s">
        <v>15330</v>
      </c>
    </row>
    <row r="5937" spans="1:3" x14ac:dyDescent="0.25">
      <c r="A5937">
        <v>158255</v>
      </c>
      <c r="B5937" t="s">
        <v>15331</v>
      </c>
      <c r="C5937" s="47" t="s">
        <v>15332</v>
      </c>
    </row>
    <row r="5938" spans="1:3" x14ac:dyDescent="0.25">
      <c r="A5938">
        <v>158256</v>
      </c>
      <c r="B5938" t="s">
        <v>15333</v>
      </c>
      <c r="C5938" s="47" t="s">
        <v>15334</v>
      </c>
    </row>
    <row r="5939" spans="1:3" x14ac:dyDescent="0.25">
      <c r="A5939">
        <v>158257</v>
      </c>
      <c r="B5939" t="s">
        <v>15335</v>
      </c>
      <c r="C5939" s="47" t="s">
        <v>15336</v>
      </c>
    </row>
    <row r="5940" spans="1:3" x14ac:dyDescent="0.25">
      <c r="A5940">
        <v>158258</v>
      </c>
      <c r="B5940" t="s">
        <v>15337</v>
      </c>
      <c r="C5940" s="47" t="s">
        <v>15338</v>
      </c>
    </row>
    <row r="5941" spans="1:3" x14ac:dyDescent="0.25">
      <c r="A5941">
        <v>158259</v>
      </c>
      <c r="B5941" t="s">
        <v>15339</v>
      </c>
      <c r="C5941" s="47" t="s">
        <v>15340</v>
      </c>
    </row>
    <row r="5942" spans="1:3" x14ac:dyDescent="0.25">
      <c r="A5942">
        <v>158260</v>
      </c>
      <c r="B5942" t="s">
        <v>15341</v>
      </c>
      <c r="C5942" s="47" t="s">
        <v>15342</v>
      </c>
    </row>
    <row r="5943" spans="1:3" x14ac:dyDescent="0.25">
      <c r="A5943">
        <v>158261</v>
      </c>
      <c r="B5943" t="s">
        <v>15343</v>
      </c>
      <c r="C5943" s="47" t="s">
        <v>15344</v>
      </c>
    </row>
    <row r="5944" spans="1:3" x14ac:dyDescent="0.25">
      <c r="A5944">
        <v>158262</v>
      </c>
      <c r="B5944" t="s">
        <v>15345</v>
      </c>
      <c r="C5944" s="47" t="s">
        <v>15346</v>
      </c>
    </row>
    <row r="5945" spans="1:3" x14ac:dyDescent="0.25">
      <c r="A5945">
        <v>158263</v>
      </c>
      <c r="B5945" t="s">
        <v>240</v>
      </c>
      <c r="C5945" s="47" t="s">
        <v>15347</v>
      </c>
    </row>
    <row r="5946" spans="1:3" x14ac:dyDescent="0.25">
      <c r="A5946">
        <v>158264</v>
      </c>
      <c r="B5946" t="s">
        <v>15348</v>
      </c>
      <c r="C5946" s="47" t="s">
        <v>15349</v>
      </c>
    </row>
    <row r="5947" spans="1:3" x14ac:dyDescent="0.25">
      <c r="A5947">
        <v>158265</v>
      </c>
      <c r="B5947" t="s">
        <v>15350</v>
      </c>
      <c r="C5947" s="47" t="s">
        <v>15351</v>
      </c>
    </row>
    <row r="5948" spans="1:3" x14ac:dyDescent="0.25">
      <c r="A5948">
        <v>158266</v>
      </c>
      <c r="B5948" t="s">
        <v>15352</v>
      </c>
      <c r="C5948" s="47" t="s">
        <v>15353</v>
      </c>
    </row>
    <row r="5949" spans="1:3" x14ac:dyDescent="0.25">
      <c r="A5949">
        <v>158267</v>
      </c>
      <c r="B5949" t="s">
        <v>15354</v>
      </c>
      <c r="C5949" s="47" t="s">
        <v>15355</v>
      </c>
    </row>
    <row r="5950" spans="1:3" x14ac:dyDescent="0.25">
      <c r="A5950">
        <v>158268</v>
      </c>
      <c r="B5950" t="s">
        <v>15356</v>
      </c>
      <c r="C5950" s="47" t="s">
        <v>15357</v>
      </c>
    </row>
    <row r="5951" spans="1:3" x14ac:dyDescent="0.25">
      <c r="A5951">
        <v>158269</v>
      </c>
      <c r="B5951" t="s">
        <v>15358</v>
      </c>
      <c r="C5951" s="47" t="s">
        <v>15359</v>
      </c>
    </row>
    <row r="5952" spans="1:3" x14ac:dyDescent="0.25">
      <c r="A5952">
        <v>158270</v>
      </c>
      <c r="B5952" t="s">
        <v>15360</v>
      </c>
      <c r="C5952" s="47" t="s">
        <v>15361</v>
      </c>
    </row>
    <row r="5953" spans="1:3" x14ac:dyDescent="0.25">
      <c r="A5953">
        <v>158271</v>
      </c>
      <c r="B5953" t="s">
        <v>15362</v>
      </c>
      <c r="C5953" s="47" t="s">
        <v>15363</v>
      </c>
    </row>
    <row r="5954" spans="1:3" x14ac:dyDescent="0.25">
      <c r="A5954">
        <v>158272</v>
      </c>
      <c r="B5954" t="s">
        <v>15364</v>
      </c>
      <c r="C5954" s="47" t="s">
        <v>15365</v>
      </c>
    </row>
    <row r="5955" spans="1:3" x14ac:dyDescent="0.25">
      <c r="A5955">
        <v>158273</v>
      </c>
      <c r="B5955" t="s">
        <v>1091</v>
      </c>
      <c r="C5955" s="47" t="s">
        <v>15366</v>
      </c>
    </row>
    <row r="5956" spans="1:3" x14ac:dyDescent="0.25">
      <c r="A5956">
        <v>158274</v>
      </c>
      <c r="B5956" t="s">
        <v>15367</v>
      </c>
      <c r="C5956" s="47" t="s">
        <v>15368</v>
      </c>
    </row>
    <row r="5957" spans="1:3" x14ac:dyDescent="0.25">
      <c r="A5957">
        <v>158275</v>
      </c>
      <c r="B5957" t="s">
        <v>15369</v>
      </c>
      <c r="C5957" s="47" t="s">
        <v>15370</v>
      </c>
    </row>
    <row r="5958" spans="1:3" x14ac:dyDescent="0.25">
      <c r="A5958">
        <v>158276</v>
      </c>
      <c r="B5958" t="s">
        <v>15371</v>
      </c>
      <c r="C5958" s="47" t="s">
        <v>15372</v>
      </c>
    </row>
    <row r="5959" spans="1:3" x14ac:dyDescent="0.25">
      <c r="A5959">
        <v>158277</v>
      </c>
      <c r="B5959" t="s">
        <v>15373</v>
      </c>
      <c r="C5959" s="47" t="s">
        <v>15374</v>
      </c>
    </row>
    <row r="5960" spans="1:3" x14ac:dyDescent="0.25">
      <c r="A5960">
        <v>158278</v>
      </c>
      <c r="B5960" t="s">
        <v>15375</v>
      </c>
      <c r="C5960" s="47" t="s">
        <v>15376</v>
      </c>
    </row>
    <row r="5961" spans="1:3" x14ac:dyDescent="0.25">
      <c r="A5961">
        <v>158279</v>
      </c>
      <c r="B5961" t="s">
        <v>15377</v>
      </c>
      <c r="C5961" s="47" t="s">
        <v>15378</v>
      </c>
    </row>
    <row r="5962" spans="1:3" x14ac:dyDescent="0.25">
      <c r="A5962">
        <v>158280</v>
      </c>
      <c r="B5962" t="s">
        <v>15379</v>
      </c>
      <c r="C5962" s="47" t="s">
        <v>15380</v>
      </c>
    </row>
    <row r="5963" spans="1:3" x14ac:dyDescent="0.25">
      <c r="A5963">
        <v>158281</v>
      </c>
      <c r="B5963" t="s">
        <v>15381</v>
      </c>
      <c r="C5963" s="47" t="s">
        <v>15382</v>
      </c>
    </row>
    <row r="5964" spans="1:3" x14ac:dyDescent="0.25">
      <c r="A5964">
        <v>158282</v>
      </c>
      <c r="B5964" t="s">
        <v>15383</v>
      </c>
      <c r="C5964" s="47" t="s">
        <v>15384</v>
      </c>
    </row>
    <row r="5965" spans="1:3" x14ac:dyDescent="0.25">
      <c r="A5965">
        <v>158283</v>
      </c>
      <c r="B5965" t="s">
        <v>15385</v>
      </c>
      <c r="C5965" s="47" t="s">
        <v>15386</v>
      </c>
    </row>
    <row r="5966" spans="1:3" x14ac:dyDescent="0.25">
      <c r="A5966">
        <v>158284</v>
      </c>
      <c r="B5966" t="s">
        <v>15387</v>
      </c>
      <c r="C5966" s="47" t="s">
        <v>15388</v>
      </c>
    </row>
    <row r="5967" spans="1:3" x14ac:dyDescent="0.25">
      <c r="A5967">
        <v>158285</v>
      </c>
      <c r="B5967" t="s">
        <v>15389</v>
      </c>
      <c r="C5967" s="47" t="s">
        <v>15390</v>
      </c>
    </row>
    <row r="5968" spans="1:3" x14ac:dyDescent="0.25">
      <c r="A5968">
        <v>158286</v>
      </c>
      <c r="B5968" t="s">
        <v>15391</v>
      </c>
      <c r="C5968" s="47" t="s">
        <v>15392</v>
      </c>
    </row>
    <row r="5969" spans="1:3" x14ac:dyDescent="0.25">
      <c r="A5969">
        <v>158287</v>
      </c>
      <c r="B5969" t="s">
        <v>15393</v>
      </c>
      <c r="C5969" s="47" t="s">
        <v>15394</v>
      </c>
    </row>
    <row r="5970" spans="1:3" x14ac:dyDescent="0.25">
      <c r="A5970">
        <v>158288</v>
      </c>
      <c r="B5970" t="s">
        <v>15395</v>
      </c>
      <c r="C5970" s="47" t="s">
        <v>15396</v>
      </c>
    </row>
    <row r="5971" spans="1:3" x14ac:dyDescent="0.25">
      <c r="A5971">
        <v>158289</v>
      </c>
      <c r="B5971" t="s">
        <v>15397</v>
      </c>
      <c r="C5971" s="47" t="s">
        <v>15398</v>
      </c>
    </row>
    <row r="5972" spans="1:3" x14ac:dyDescent="0.25">
      <c r="A5972">
        <v>158290</v>
      </c>
      <c r="B5972" t="s">
        <v>15399</v>
      </c>
      <c r="C5972" s="47" t="s">
        <v>15400</v>
      </c>
    </row>
    <row r="5973" spans="1:3" x14ac:dyDescent="0.25">
      <c r="A5973">
        <v>158291</v>
      </c>
      <c r="B5973" t="s">
        <v>15401</v>
      </c>
      <c r="C5973" s="47" t="s">
        <v>15402</v>
      </c>
    </row>
    <row r="5974" spans="1:3" x14ac:dyDescent="0.25">
      <c r="A5974">
        <v>158292</v>
      </c>
      <c r="B5974" t="s">
        <v>15403</v>
      </c>
      <c r="C5974" s="47" t="s">
        <v>15404</v>
      </c>
    </row>
    <row r="5975" spans="1:3" x14ac:dyDescent="0.25">
      <c r="A5975">
        <v>158293</v>
      </c>
      <c r="B5975" t="s">
        <v>15405</v>
      </c>
      <c r="C5975" s="47" t="s">
        <v>15406</v>
      </c>
    </row>
    <row r="5976" spans="1:3" x14ac:dyDescent="0.25">
      <c r="A5976">
        <v>158294</v>
      </c>
      <c r="B5976" t="s">
        <v>15407</v>
      </c>
      <c r="C5976" s="47" t="s">
        <v>15408</v>
      </c>
    </row>
    <row r="5977" spans="1:3" x14ac:dyDescent="0.25">
      <c r="A5977">
        <v>158295</v>
      </c>
      <c r="B5977" t="s">
        <v>15409</v>
      </c>
      <c r="C5977" s="47" t="s">
        <v>15410</v>
      </c>
    </row>
    <row r="5978" spans="1:3" x14ac:dyDescent="0.25">
      <c r="A5978">
        <v>158296</v>
      </c>
      <c r="B5978" t="s">
        <v>15411</v>
      </c>
      <c r="C5978" s="47" t="s">
        <v>15412</v>
      </c>
    </row>
    <row r="5979" spans="1:3" x14ac:dyDescent="0.25">
      <c r="A5979">
        <v>158297</v>
      </c>
      <c r="B5979" t="s">
        <v>15413</v>
      </c>
      <c r="C5979" s="47" t="s">
        <v>15414</v>
      </c>
    </row>
    <row r="5980" spans="1:3" x14ac:dyDescent="0.25">
      <c r="A5980">
        <v>158298</v>
      </c>
      <c r="B5980" t="s">
        <v>15415</v>
      </c>
      <c r="C5980" s="47" t="s">
        <v>15416</v>
      </c>
    </row>
    <row r="5981" spans="1:3" x14ac:dyDescent="0.25">
      <c r="A5981">
        <v>158299</v>
      </c>
      <c r="B5981" t="s">
        <v>15417</v>
      </c>
      <c r="C5981" s="47" t="s">
        <v>15418</v>
      </c>
    </row>
    <row r="5982" spans="1:3" x14ac:dyDescent="0.25">
      <c r="A5982">
        <v>158300</v>
      </c>
      <c r="B5982" t="s">
        <v>15419</v>
      </c>
      <c r="C5982" s="47" t="s">
        <v>15420</v>
      </c>
    </row>
    <row r="5983" spans="1:3" x14ac:dyDescent="0.25">
      <c r="A5983">
        <v>158301</v>
      </c>
      <c r="B5983" t="s">
        <v>15421</v>
      </c>
      <c r="C5983" s="47" t="s">
        <v>15422</v>
      </c>
    </row>
    <row r="5984" spans="1:3" x14ac:dyDescent="0.25">
      <c r="A5984">
        <v>158302</v>
      </c>
      <c r="B5984" t="s">
        <v>15423</v>
      </c>
      <c r="C5984" s="47" t="s">
        <v>15424</v>
      </c>
    </row>
    <row r="5985" spans="1:3" x14ac:dyDescent="0.25">
      <c r="A5985">
        <v>158303</v>
      </c>
      <c r="B5985" t="s">
        <v>15425</v>
      </c>
      <c r="C5985" s="47" t="s">
        <v>15426</v>
      </c>
    </row>
    <row r="5986" spans="1:3" x14ac:dyDescent="0.25">
      <c r="A5986">
        <v>158304</v>
      </c>
      <c r="B5986" t="s">
        <v>15427</v>
      </c>
      <c r="C5986" s="47" t="s">
        <v>15428</v>
      </c>
    </row>
    <row r="5987" spans="1:3" x14ac:dyDescent="0.25">
      <c r="A5987">
        <v>158305</v>
      </c>
      <c r="B5987" t="s">
        <v>15429</v>
      </c>
      <c r="C5987" s="47" t="s">
        <v>15430</v>
      </c>
    </row>
    <row r="5988" spans="1:3" x14ac:dyDescent="0.25">
      <c r="A5988">
        <v>158306</v>
      </c>
      <c r="B5988" t="s">
        <v>15431</v>
      </c>
      <c r="C5988" s="47" t="s">
        <v>15432</v>
      </c>
    </row>
    <row r="5989" spans="1:3" x14ac:dyDescent="0.25">
      <c r="A5989">
        <v>158307</v>
      </c>
      <c r="B5989" t="s">
        <v>15433</v>
      </c>
      <c r="C5989" s="47" t="s">
        <v>15434</v>
      </c>
    </row>
    <row r="5990" spans="1:3" x14ac:dyDescent="0.25">
      <c r="A5990">
        <v>158308</v>
      </c>
      <c r="B5990" t="s">
        <v>15435</v>
      </c>
      <c r="C5990" s="47" t="s">
        <v>15436</v>
      </c>
    </row>
    <row r="5991" spans="1:3" x14ac:dyDescent="0.25">
      <c r="A5991">
        <v>158309</v>
      </c>
      <c r="B5991" t="s">
        <v>15437</v>
      </c>
      <c r="C5991" s="47" t="s">
        <v>15438</v>
      </c>
    </row>
    <row r="5992" spans="1:3" x14ac:dyDescent="0.25">
      <c r="A5992">
        <v>158310</v>
      </c>
      <c r="B5992" t="s">
        <v>15439</v>
      </c>
      <c r="C5992" s="47" t="s">
        <v>15440</v>
      </c>
    </row>
    <row r="5993" spans="1:3" x14ac:dyDescent="0.25">
      <c r="A5993">
        <v>158311</v>
      </c>
      <c r="B5993" t="s">
        <v>15441</v>
      </c>
      <c r="C5993" s="47" t="s">
        <v>15442</v>
      </c>
    </row>
    <row r="5994" spans="1:3" x14ac:dyDescent="0.25">
      <c r="A5994">
        <v>158312</v>
      </c>
      <c r="B5994" t="s">
        <v>15443</v>
      </c>
      <c r="C5994" s="47" t="s">
        <v>15444</v>
      </c>
    </row>
    <row r="5995" spans="1:3" x14ac:dyDescent="0.25">
      <c r="A5995">
        <v>158313</v>
      </c>
      <c r="B5995" t="s">
        <v>15445</v>
      </c>
      <c r="C5995" s="47" t="s">
        <v>15446</v>
      </c>
    </row>
    <row r="5996" spans="1:3" x14ac:dyDescent="0.25">
      <c r="A5996">
        <v>158314</v>
      </c>
      <c r="B5996" t="s">
        <v>15447</v>
      </c>
      <c r="C5996" s="47" t="s">
        <v>15448</v>
      </c>
    </row>
    <row r="5997" spans="1:3" x14ac:dyDescent="0.25">
      <c r="A5997">
        <v>158315</v>
      </c>
      <c r="B5997" t="s">
        <v>15449</v>
      </c>
      <c r="C5997" s="47" t="s">
        <v>15450</v>
      </c>
    </row>
    <row r="5998" spans="1:3" x14ac:dyDescent="0.25">
      <c r="A5998">
        <v>158316</v>
      </c>
      <c r="B5998" t="s">
        <v>15451</v>
      </c>
      <c r="C5998" s="47" t="s">
        <v>15452</v>
      </c>
    </row>
    <row r="5999" spans="1:3" x14ac:dyDescent="0.25">
      <c r="A5999">
        <v>158317</v>
      </c>
      <c r="B5999" t="s">
        <v>15453</v>
      </c>
      <c r="C5999" s="47" t="s">
        <v>15454</v>
      </c>
    </row>
    <row r="6000" spans="1:3" x14ac:dyDescent="0.25">
      <c r="A6000">
        <v>158318</v>
      </c>
      <c r="B6000" t="s">
        <v>15455</v>
      </c>
      <c r="C6000" s="47" t="s">
        <v>15456</v>
      </c>
    </row>
    <row r="6001" spans="1:3" x14ac:dyDescent="0.25">
      <c r="A6001">
        <v>158319</v>
      </c>
      <c r="B6001" t="s">
        <v>15457</v>
      </c>
      <c r="C6001" s="47" t="s">
        <v>15458</v>
      </c>
    </row>
    <row r="6002" spans="1:3" x14ac:dyDescent="0.25">
      <c r="A6002">
        <v>158320</v>
      </c>
      <c r="B6002" t="s">
        <v>1476</v>
      </c>
      <c r="C6002" s="47" t="s">
        <v>15459</v>
      </c>
    </row>
    <row r="6003" spans="1:3" x14ac:dyDescent="0.25">
      <c r="A6003">
        <v>158321</v>
      </c>
      <c r="B6003" t="s">
        <v>15460</v>
      </c>
      <c r="C6003" s="47" t="s">
        <v>15461</v>
      </c>
    </row>
    <row r="6004" spans="1:3" x14ac:dyDescent="0.25">
      <c r="A6004">
        <v>158322</v>
      </c>
      <c r="B6004" t="s">
        <v>15462</v>
      </c>
      <c r="C6004" s="47" t="s">
        <v>15463</v>
      </c>
    </row>
    <row r="6005" spans="1:3" x14ac:dyDescent="0.25">
      <c r="A6005">
        <v>158323</v>
      </c>
      <c r="B6005" t="s">
        <v>15464</v>
      </c>
      <c r="C6005" s="47" t="s">
        <v>15465</v>
      </c>
    </row>
    <row r="6006" spans="1:3" x14ac:dyDescent="0.25">
      <c r="A6006">
        <v>158324</v>
      </c>
      <c r="B6006" t="s">
        <v>15466</v>
      </c>
      <c r="C6006" s="47" t="s">
        <v>15467</v>
      </c>
    </row>
    <row r="6007" spans="1:3" x14ac:dyDescent="0.25">
      <c r="A6007">
        <v>158325</v>
      </c>
      <c r="B6007" t="s">
        <v>15468</v>
      </c>
      <c r="C6007" s="47" t="s">
        <v>15469</v>
      </c>
    </row>
    <row r="6008" spans="1:3" x14ac:dyDescent="0.25">
      <c r="A6008">
        <v>158326</v>
      </c>
      <c r="B6008" t="s">
        <v>15470</v>
      </c>
      <c r="C6008" s="47" t="s">
        <v>15471</v>
      </c>
    </row>
    <row r="6009" spans="1:3" x14ac:dyDescent="0.25">
      <c r="A6009">
        <v>158327</v>
      </c>
      <c r="B6009" t="s">
        <v>15472</v>
      </c>
      <c r="C6009" s="47" t="s">
        <v>15473</v>
      </c>
    </row>
    <row r="6010" spans="1:3" x14ac:dyDescent="0.25">
      <c r="A6010">
        <v>158328</v>
      </c>
      <c r="B6010" t="s">
        <v>15474</v>
      </c>
      <c r="C6010" s="47" t="s">
        <v>15475</v>
      </c>
    </row>
    <row r="6011" spans="1:3" x14ac:dyDescent="0.25">
      <c r="A6011">
        <v>158329</v>
      </c>
      <c r="B6011" t="s">
        <v>15476</v>
      </c>
      <c r="C6011" s="47" t="s">
        <v>15477</v>
      </c>
    </row>
    <row r="6012" spans="1:3" x14ac:dyDescent="0.25">
      <c r="A6012">
        <v>158330</v>
      </c>
      <c r="B6012" t="s">
        <v>15478</v>
      </c>
      <c r="C6012" s="47" t="s">
        <v>15479</v>
      </c>
    </row>
    <row r="6013" spans="1:3" x14ac:dyDescent="0.25">
      <c r="A6013">
        <v>158331</v>
      </c>
      <c r="B6013" t="s">
        <v>15480</v>
      </c>
      <c r="C6013" s="47" t="s">
        <v>15481</v>
      </c>
    </row>
    <row r="6014" spans="1:3" x14ac:dyDescent="0.25">
      <c r="A6014">
        <v>158332</v>
      </c>
      <c r="B6014" t="s">
        <v>15482</v>
      </c>
      <c r="C6014" s="47" t="s">
        <v>15483</v>
      </c>
    </row>
    <row r="6015" spans="1:3" x14ac:dyDescent="0.25">
      <c r="A6015">
        <v>158333</v>
      </c>
      <c r="B6015" t="s">
        <v>15484</v>
      </c>
      <c r="C6015" s="47" t="s">
        <v>15485</v>
      </c>
    </row>
    <row r="6016" spans="1:3" x14ac:dyDescent="0.25">
      <c r="A6016">
        <v>158334</v>
      </c>
      <c r="B6016" t="s">
        <v>15486</v>
      </c>
      <c r="C6016" s="47" t="s">
        <v>15487</v>
      </c>
    </row>
    <row r="6017" spans="1:3" x14ac:dyDescent="0.25">
      <c r="A6017">
        <v>158335</v>
      </c>
      <c r="B6017" t="s">
        <v>15488</v>
      </c>
      <c r="C6017" s="47" t="s">
        <v>15489</v>
      </c>
    </row>
    <row r="6018" spans="1:3" x14ac:dyDescent="0.25">
      <c r="A6018">
        <v>158336</v>
      </c>
      <c r="B6018" t="s">
        <v>15490</v>
      </c>
      <c r="C6018" s="47" t="s">
        <v>15491</v>
      </c>
    </row>
    <row r="6019" spans="1:3" x14ac:dyDescent="0.25">
      <c r="A6019">
        <v>158337</v>
      </c>
      <c r="B6019" t="s">
        <v>15492</v>
      </c>
      <c r="C6019" s="47" t="s">
        <v>15493</v>
      </c>
    </row>
    <row r="6020" spans="1:3" x14ac:dyDescent="0.25">
      <c r="A6020">
        <v>158338</v>
      </c>
      <c r="B6020" t="s">
        <v>15494</v>
      </c>
      <c r="C6020" s="47" t="s">
        <v>15495</v>
      </c>
    </row>
    <row r="6021" spans="1:3" x14ac:dyDescent="0.25">
      <c r="A6021">
        <v>158339</v>
      </c>
      <c r="B6021" t="s">
        <v>15496</v>
      </c>
      <c r="C6021" s="47" t="s">
        <v>15497</v>
      </c>
    </row>
    <row r="6022" spans="1:3" x14ac:dyDescent="0.25">
      <c r="A6022">
        <v>158340</v>
      </c>
      <c r="B6022" t="s">
        <v>15498</v>
      </c>
      <c r="C6022" s="47" t="s">
        <v>15499</v>
      </c>
    </row>
    <row r="6023" spans="1:3" x14ac:dyDescent="0.25">
      <c r="A6023">
        <v>158341</v>
      </c>
      <c r="B6023" t="s">
        <v>15500</v>
      </c>
      <c r="C6023" s="47" t="s">
        <v>15501</v>
      </c>
    </row>
    <row r="6024" spans="1:3" x14ac:dyDescent="0.25">
      <c r="A6024">
        <v>158342</v>
      </c>
      <c r="B6024" t="s">
        <v>15502</v>
      </c>
      <c r="C6024" s="47" t="s">
        <v>15503</v>
      </c>
    </row>
    <row r="6025" spans="1:3" x14ac:dyDescent="0.25">
      <c r="A6025">
        <v>158343</v>
      </c>
      <c r="B6025" t="s">
        <v>15504</v>
      </c>
      <c r="C6025" s="47" t="s">
        <v>15505</v>
      </c>
    </row>
    <row r="6026" spans="1:3" x14ac:dyDescent="0.25">
      <c r="A6026">
        <v>158344</v>
      </c>
      <c r="B6026" t="s">
        <v>15506</v>
      </c>
      <c r="C6026" s="47" t="s">
        <v>15507</v>
      </c>
    </row>
    <row r="6027" spans="1:3" x14ac:dyDescent="0.25">
      <c r="A6027">
        <v>158345</v>
      </c>
      <c r="B6027" t="s">
        <v>15508</v>
      </c>
      <c r="C6027" s="47" t="s">
        <v>15509</v>
      </c>
    </row>
    <row r="6028" spans="1:3" x14ac:dyDescent="0.25">
      <c r="A6028">
        <v>158346</v>
      </c>
      <c r="B6028" t="s">
        <v>15510</v>
      </c>
      <c r="C6028" s="47" t="s">
        <v>15511</v>
      </c>
    </row>
    <row r="6029" spans="1:3" x14ac:dyDescent="0.25">
      <c r="A6029">
        <v>158347</v>
      </c>
      <c r="B6029" t="s">
        <v>15512</v>
      </c>
      <c r="C6029" s="47" t="s">
        <v>15513</v>
      </c>
    </row>
    <row r="6030" spans="1:3" x14ac:dyDescent="0.25">
      <c r="A6030">
        <v>158348</v>
      </c>
      <c r="B6030" t="s">
        <v>15514</v>
      </c>
      <c r="C6030" s="47" t="s">
        <v>15515</v>
      </c>
    </row>
    <row r="6031" spans="1:3" x14ac:dyDescent="0.25">
      <c r="A6031">
        <v>158349</v>
      </c>
      <c r="B6031" t="s">
        <v>15516</v>
      </c>
      <c r="C6031" s="47" t="s">
        <v>15517</v>
      </c>
    </row>
    <row r="6032" spans="1:3" x14ac:dyDescent="0.25">
      <c r="A6032">
        <v>158350</v>
      </c>
      <c r="B6032" t="s">
        <v>15518</v>
      </c>
      <c r="C6032" s="47" t="s">
        <v>15519</v>
      </c>
    </row>
    <row r="6033" spans="1:3" x14ac:dyDescent="0.25">
      <c r="A6033">
        <v>158351</v>
      </c>
      <c r="B6033" t="s">
        <v>15520</v>
      </c>
      <c r="C6033" s="47" t="s">
        <v>15521</v>
      </c>
    </row>
    <row r="6034" spans="1:3" x14ac:dyDescent="0.25">
      <c r="A6034">
        <v>158352</v>
      </c>
      <c r="B6034" t="s">
        <v>15522</v>
      </c>
      <c r="C6034" s="47" t="s">
        <v>15523</v>
      </c>
    </row>
    <row r="6035" spans="1:3" x14ac:dyDescent="0.25">
      <c r="A6035">
        <v>158353</v>
      </c>
      <c r="B6035" t="s">
        <v>15524</v>
      </c>
      <c r="C6035" s="47" t="s">
        <v>15525</v>
      </c>
    </row>
    <row r="6036" spans="1:3" x14ac:dyDescent="0.25">
      <c r="A6036">
        <v>158354</v>
      </c>
      <c r="B6036" t="s">
        <v>15526</v>
      </c>
      <c r="C6036" s="47" t="s">
        <v>15527</v>
      </c>
    </row>
    <row r="6037" spans="1:3" x14ac:dyDescent="0.25">
      <c r="A6037">
        <v>158355</v>
      </c>
      <c r="B6037" t="s">
        <v>15528</v>
      </c>
      <c r="C6037" s="47" t="s">
        <v>15529</v>
      </c>
    </row>
    <row r="6038" spans="1:3" x14ac:dyDescent="0.25">
      <c r="A6038">
        <v>158356</v>
      </c>
      <c r="B6038" t="s">
        <v>15530</v>
      </c>
      <c r="C6038" s="47" t="s">
        <v>15531</v>
      </c>
    </row>
    <row r="6039" spans="1:3" x14ac:dyDescent="0.25">
      <c r="A6039">
        <v>158357</v>
      </c>
      <c r="B6039" t="s">
        <v>1552</v>
      </c>
      <c r="C6039" s="47" t="s">
        <v>15532</v>
      </c>
    </row>
    <row r="6040" spans="1:3" x14ac:dyDescent="0.25">
      <c r="A6040">
        <v>158358</v>
      </c>
      <c r="B6040" t="s">
        <v>15533</v>
      </c>
      <c r="C6040" s="47" t="s">
        <v>15534</v>
      </c>
    </row>
    <row r="6041" spans="1:3" x14ac:dyDescent="0.25">
      <c r="A6041">
        <v>158359</v>
      </c>
      <c r="B6041" t="s">
        <v>1634</v>
      </c>
      <c r="C6041" s="47" t="s">
        <v>15535</v>
      </c>
    </row>
    <row r="6042" spans="1:3" x14ac:dyDescent="0.25">
      <c r="A6042">
        <v>158360</v>
      </c>
      <c r="B6042" t="s">
        <v>15536</v>
      </c>
      <c r="C6042" s="47" t="s">
        <v>15537</v>
      </c>
    </row>
    <row r="6043" spans="1:3" x14ac:dyDescent="0.25">
      <c r="A6043">
        <v>158361</v>
      </c>
      <c r="B6043" t="s">
        <v>15538</v>
      </c>
      <c r="C6043" s="47" t="s">
        <v>15539</v>
      </c>
    </row>
    <row r="6044" spans="1:3" x14ac:dyDescent="0.25">
      <c r="A6044">
        <v>158362</v>
      </c>
      <c r="B6044" t="s">
        <v>15540</v>
      </c>
      <c r="C6044" s="47" t="s">
        <v>15541</v>
      </c>
    </row>
    <row r="6045" spans="1:3" x14ac:dyDescent="0.25">
      <c r="A6045">
        <v>158363</v>
      </c>
      <c r="B6045" t="s">
        <v>15542</v>
      </c>
      <c r="C6045" s="47" t="s">
        <v>15543</v>
      </c>
    </row>
    <row r="6046" spans="1:3" x14ac:dyDescent="0.25">
      <c r="A6046">
        <v>158364</v>
      </c>
      <c r="B6046" t="s">
        <v>15544</v>
      </c>
      <c r="C6046" s="47" t="s">
        <v>15545</v>
      </c>
    </row>
    <row r="6047" spans="1:3" x14ac:dyDescent="0.25">
      <c r="A6047">
        <v>158365</v>
      </c>
      <c r="B6047" t="s">
        <v>15546</v>
      </c>
      <c r="C6047" s="47" t="s">
        <v>15547</v>
      </c>
    </row>
    <row r="6048" spans="1:3" x14ac:dyDescent="0.25">
      <c r="A6048">
        <v>158366</v>
      </c>
      <c r="B6048" t="s">
        <v>15548</v>
      </c>
      <c r="C6048" s="47" t="s">
        <v>15549</v>
      </c>
    </row>
    <row r="6049" spans="1:3" x14ac:dyDescent="0.25">
      <c r="A6049">
        <v>158367</v>
      </c>
      <c r="B6049" t="s">
        <v>15550</v>
      </c>
      <c r="C6049" s="47" t="s">
        <v>15551</v>
      </c>
    </row>
    <row r="6050" spans="1:3" x14ac:dyDescent="0.25">
      <c r="A6050">
        <v>158368</v>
      </c>
      <c r="B6050" t="s">
        <v>15552</v>
      </c>
      <c r="C6050" s="47" t="s">
        <v>15553</v>
      </c>
    </row>
    <row r="6051" spans="1:3" x14ac:dyDescent="0.25">
      <c r="A6051">
        <v>158369</v>
      </c>
      <c r="B6051" t="s">
        <v>15554</v>
      </c>
      <c r="C6051" s="47" t="s">
        <v>15555</v>
      </c>
    </row>
    <row r="6052" spans="1:3" x14ac:dyDescent="0.25">
      <c r="A6052">
        <v>158370</v>
      </c>
      <c r="B6052" t="s">
        <v>15556</v>
      </c>
      <c r="C6052" s="47" t="s">
        <v>15557</v>
      </c>
    </row>
    <row r="6053" spans="1:3" x14ac:dyDescent="0.25">
      <c r="A6053">
        <v>158371</v>
      </c>
      <c r="B6053" t="s">
        <v>15558</v>
      </c>
      <c r="C6053" s="47" t="s">
        <v>15559</v>
      </c>
    </row>
    <row r="6054" spans="1:3" x14ac:dyDescent="0.25">
      <c r="A6054">
        <v>158372</v>
      </c>
      <c r="B6054" t="s">
        <v>15560</v>
      </c>
      <c r="C6054" s="47" t="s">
        <v>15561</v>
      </c>
    </row>
    <row r="6055" spans="1:3" x14ac:dyDescent="0.25">
      <c r="A6055">
        <v>158373</v>
      </c>
      <c r="B6055" t="s">
        <v>15562</v>
      </c>
      <c r="C6055" s="47" t="s">
        <v>15563</v>
      </c>
    </row>
    <row r="6056" spans="1:3" x14ac:dyDescent="0.25">
      <c r="A6056">
        <v>158374</v>
      </c>
      <c r="B6056" t="s">
        <v>15564</v>
      </c>
      <c r="C6056" s="47" t="s">
        <v>15565</v>
      </c>
    </row>
    <row r="6057" spans="1:3" x14ac:dyDescent="0.25">
      <c r="A6057">
        <v>158375</v>
      </c>
      <c r="B6057" t="s">
        <v>15566</v>
      </c>
      <c r="C6057" s="47" t="s">
        <v>15567</v>
      </c>
    </row>
    <row r="6058" spans="1:3" x14ac:dyDescent="0.25">
      <c r="A6058">
        <v>158376</v>
      </c>
      <c r="B6058" t="s">
        <v>15568</v>
      </c>
      <c r="C6058" s="47" t="s">
        <v>15569</v>
      </c>
    </row>
    <row r="6059" spans="1:3" x14ac:dyDescent="0.25">
      <c r="A6059">
        <v>158377</v>
      </c>
      <c r="B6059" t="s">
        <v>15570</v>
      </c>
      <c r="C6059" s="47" t="s">
        <v>15571</v>
      </c>
    </row>
    <row r="6060" spans="1:3" x14ac:dyDescent="0.25">
      <c r="A6060">
        <v>158378</v>
      </c>
      <c r="B6060" t="s">
        <v>15572</v>
      </c>
      <c r="C6060" s="47" t="s">
        <v>15573</v>
      </c>
    </row>
    <row r="6061" spans="1:3" x14ac:dyDescent="0.25">
      <c r="A6061">
        <v>158379</v>
      </c>
      <c r="B6061" t="s">
        <v>15574</v>
      </c>
      <c r="C6061" s="47" t="s">
        <v>15575</v>
      </c>
    </row>
    <row r="6062" spans="1:3" x14ac:dyDescent="0.25">
      <c r="A6062">
        <v>158380</v>
      </c>
      <c r="B6062" t="s">
        <v>15576</v>
      </c>
      <c r="C6062" s="47" t="s">
        <v>15577</v>
      </c>
    </row>
    <row r="6063" spans="1:3" x14ac:dyDescent="0.25">
      <c r="A6063">
        <v>158381</v>
      </c>
      <c r="B6063" t="s">
        <v>15578</v>
      </c>
      <c r="C6063" s="47" t="s">
        <v>15579</v>
      </c>
    </row>
    <row r="6064" spans="1:3" x14ac:dyDescent="0.25">
      <c r="A6064">
        <v>158382</v>
      </c>
      <c r="B6064" t="s">
        <v>15580</v>
      </c>
      <c r="C6064" s="47" t="s">
        <v>15581</v>
      </c>
    </row>
    <row r="6065" spans="1:3" x14ac:dyDescent="0.25">
      <c r="A6065">
        <v>158383</v>
      </c>
      <c r="B6065" t="s">
        <v>15582</v>
      </c>
      <c r="C6065" s="47" t="s">
        <v>15583</v>
      </c>
    </row>
    <row r="6066" spans="1:3" x14ac:dyDescent="0.25">
      <c r="A6066">
        <v>158384</v>
      </c>
      <c r="B6066" t="s">
        <v>15584</v>
      </c>
      <c r="C6066" s="47" t="s">
        <v>15585</v>
      </c>
    </row>
    <row r="6067" spans="1:3" x14ac:dyDescent="0.25">
      <c r="A6067">
        <v>158385</v>
      </c>
      <c r="B6067" t="s">
        <v>15586</v>
      </c>
      <c r="C6067" s="47" t="s">
        <v>15587</v>
      </c>
    </row>
    <row r="6068" spans="1:3" x14ac:dyDescent="0.25">
      <c r="A6068">
        <v>158386</v>
      </c>
      <c r="B6068" t="s">
        <v>685</v>
      </c>
      <c r="C6068" s="47" t="s">
        <v>15588</v>
      </c>
    </row>
    <row r="6069" spans="1:3" x14ac:dyDescent="0.25">
      <c r="A6069">
        <v>158387</v>
      </c>
      <c r="B6069" t="s">
        <v>15589</v>
      </c>
      <c r="C6069" s="47" t="s">
        <v>15590</v>
      </c>
    </row>
    <row r="6070" spans="1:3" x14ac:dyDescent="0.25">
      <c r="A6070">
        <v>158388</v>
      </c>
      <c r="B6070" t="s">
        <v>15591</v>
      </c>
      <c r="C6070" s="47" t="s">
        <v>15592</v>
      </c>
    </row>
    <row r="6071" spans="1:3" x14ac:dyDescent="0.25">
      <c r="A6071">
        <v>158389</v>
      </c>
      <c r="B6071" t="s">
        <v>932</v>
      </c>
      <c r="C6071" s="47" t="s">
        <v>15593</v>
      </c>
    </row>
    <row r="6072" spans="1:3" x14ac:dyDescent="0.25">
      <c r="A6072">
        <v>158390</v>
      </c>
      <c r="B6072" t="s">
        <v>15594</v>
      </c>
      <c r="C6072" s="47" t="s">
        <v>15595</v>
      </c>
    </row>
    <row r="6073" spans="1:3" x14ac:dyDescent="0.25">
      <c r="A6073">
        <v>158391</v>
      </c>
      <c r="B6073" t="s">
        <v>15596</v>
      </c>
      <c r="C6073" s="47" t="s">
        <v>15597</v>
      </c>
    </row>
    <row r="6074" spans="1:3" x14ac:dyDescent="0.25">
      <c r="A6074">
        <v>158392</v>
      </c>
      <c r="B6074" t="s">
        <v>15598</v>
      </c>
      <c r="C6074" s="47" t="s">
        <v>15599</v>
      </c>
    </row>
    <row r="6075" spans="1:3" x14ac:dyDescent="0.25">
      <c r="A6075">
        <v>158393</v>
      </c>
      <c r="B6075" t="s">
        <v>15600</v>
      </c>
      <c r="C6075" s="47" t="s">
        <v>15601</v>
      </c>
    </row>
    <row r="6076" spans="1:3" x14ac:dyDescent="0.25">
      <c r="A6076">
        <v>158394</v>
      </c>
      <c r="B6076" t="s">
        <v>15602</v>
      </c>
      <c r="C6076" s="47" t="s">
        <v>15603</v>
      </c>
    </row>
    <row r="6077" spans="1:3" x14ac:dyDescent="0.25">
      <c r="A6077">
        <v>158395</v>
      </c>
      <c r="B6077" t="s">
        <v>15604</v>
      </c>
      <c r="C6077" s="47" t="s">
        <v>15605</v>
      </c>
    </row>
    <row r="6078" spans="1:3" x14ac:dyDescent="0.25">
      <c r="A6078">
        <v>158396</v>
      </c>
      <c r="B6078" t="s">
        <v>15606</v>
      </c>
      <c r="C6078" s="47" t="s">
        <v>15607</v>
      </c>
    </row>
    <row r="6079" spans="1:3" x14ac:dyDescent="0.25">
      <c r="A6079">
        <v>158397</v>
      </c>
      <c r="B6079" t="s">
        <v>15608</v>
      </c>
      <c r="C6079" s="47" t="s">
        <v>15609</v>
      </c>
    </row>
    <row r="6080" spans="1:3" x14ac:dyDescent="0.25">
      <c r="A6080">
        <v>158398</v>
      </c>
      <c r="B6080" t="s">
        <v>1059</v>
      </c>
      <c r="C6080" s="47" t="s">
        <v>15610</v>
      </c>
    </row>
    <row r="6081" spans="1:3" x14ac:dyDescent="0.25">
      <c r="A6081">
        <v>158399</v>
      </c>
      <c r="B6081" t="s">
        <v>15611</v>
      </c>
      <c r="C6081" s="47" t="s">
        <v>15612</v>
      </c>
    </row>
    <row r="6082" spans="1:3" x14ac:dyDescent="0.25">
      <c r="A6082">
        <v>158400</v>
      </c>
      <c r="B6082" t="s">
        <v>15613</v>
      </c>
      <c r="C6082" s="47" t="s">
        <v>15614</v>
      </c>
    </row>
    <row r="6083" spans="1:3" x14ac:dyDescent="0.25">
      <c r="A6083">
        <v>158401</v>
      </c>
      <c r="B6083" t="s">
        <v>15615</v>
      </c>
      <c r="C6083" s="47" t="s">
        <v>15616</v>
      </c>
    </row>
    <row r="6084" spans="1:3" x14ac:dyDescent="0.25">
      <c r="A6084">
        <v>158402</v>
      </c>
      <c r="B6084" t="s">
        <v>15617</v>
      </c>
      <c r="C6084" s="47" t="s">
        <v>15618</v>
      </c>
    </row>
    <row r="6085" spans="1:3" x14ac:dyDescent="0.25">
      <c r="A6085">
        <v>158403</v>
      </c>
      <c r="B6085" t="s">
        <v>15619</v>
      </c>
      <c r="C6085" s="47" t="s">
        <v>15620</v>
      </c>
    </row>
    <row r="6086" spans="1:3" x14ac:dyDescent="0.25">
      <c r="A6086">
        <v>158404</v>
      </c>
      <c r="B6086" t="s">
        <v>15621</v>
      </c>
      <c r="C6086" s="47" t="s">
        <v>15622</v>
      </c>
    </row>
    <row r="6087" spans="1:3" x14ac:dyDescent="0.25">
      <c r="A6087">
        <v>158405</v>
      </c>
      <c r="B6087" t="s">
        <v>15623</v>
      </c>
      <c r="C6087" s="47" t="s">
        <v>15624</v>
      </c>
    </row>
    <row r="6088" spans="1:3" x14ac:dyDescent="0.25">
      <c r="A6088">
        <v>158406</v>
      </c>
      <c r="B6088" t="s">
        <v>15625</v>
      </c>
      <c r="C6088" s="47" t="s">
        <v>15626</v>
      </c>
    </row>
    <row r="6089" spans="1:3" x14ac:dyDescent="0.25">
      <c r="A6089">
        <v>158407</v>
      </c>
      <c r="B6089" t="s">
        <v>15627</v>
      </c>
      <c r="C6089" s="47" t="s">
        <v>15628</v>
      </c>
    </row>
    <row r="6090" spans="1:3" x14ac:dyDescent="0.25">
      <c r="A6090">
        <v>158408</v>
      </c>
      <c r="B6090" t="s">
        <v>15629</v>
      </c>
      <c r="C6090" s="47" t="s">
        <v>15630</v>
      </c>
    </row>
    <row r="6091" spans="1:3" x14ac:dyDescent="0.25">
      <c r="A6091">
        <v>158409</v>
      </c>
      <c r="B6091" t="s">
        <v>15631</v>
      </c>
      <c r="C6091" s="47" t="s">
        <v>15632</v>
      </c>
    </row>
    <row r="6092" spans="1:3" x14ac:dyDescent="0.25">
      <c r="A6092">
        <v>158410</v>
      </c>
      <c r="B6092" t="s">
        <v>15633</v>
      </c>
      <c r="C6092" s="47" t="s">
        <v>15634</v>
      </c>
    </row>
    <row r="6093" spans="1:3" x14ac:dyDescent="0.25">
      <c r="A6093">
        <v>158411</v>
      </c>
      <c r="B6093" t="s">
        <v>15635</v>
      </c>
      <c r="C6093" s="47" t="s">
        <v>15636</v>
      </c>
    </row>
    <row r="6094" spans="1:3" x14ac:dyDescent="0.25">
      <c r="A6094">
        <v>158412</v>
      </c>
      <c r="B6094" t="s">
        <v>15637</v>
      </c>
      <c r="C6094" s="47" t="s">
        <v>15638</v>
      </c>
    </row>
    <row r="6095" spans="1:3" x14ac:dyDescent="0.25">
      <c r="A6095">
        <v>158413</v>
      </c>
      <c r="B6095" t="s">
        <v>15639</v>
      </c>
      <c r="C6095" s="47" t="s">
        <v>15640</v>
      </c>
    </row>
    <row r="6096" spans="1:3" x14ac:dyDescent="0.25">
      <c r="A6096">
        <v>158414</v>
      </c>
      <c r="B6096" t="s">
        <v>15641</v>
      </c>
      <c r="C6096" s="47" t="s">
        <v>15642</v>
      </c>
    </row>
    <row r="6097" spans="1:3" x14ac:dyDescent="0.25">
      <c r="A6097">
        <v>158415</v>
      </c>
      <c r="B6097" t="s">
        <v>15643</v>
      </c>
      <c r="C6097" s="47" t="s">
        <v>15644</v>
      </c>
    </row>
    <row r="6098" spans="1:3" x14ac:dyDescent="0.25">
      <c r="A6098">
        <v>158416</v>
      </c>
      <c r="B6098" t="s">
        <v>15645</v>
      </c>
      <c r="C6098" s="47" t="s">
        <v>15646</v>
      </c>
    </row>
    <row r="6099" spans="1:3" x14ac:dyDescent="0.25">
      <c r="A6099">
        <v>158417</v>
      </c>
      <c r="B6099" t="s">
        <v>15647</v>
      </c>
      <c r="C6099" s="47" t="s">
        <v>15648</v>
      </c>
    </row>
    <row r="6100" spans="1:3" x14ac:dyDescent="0.25">
      <c r="A6100">
        <v>158418</v>
      </c>
      <c r="B6100" t="s">
        <v>477</v>
      </c>
      <c r="C6100" s="47" t="s">
        <v>15649</v>
      </c>
    </row>
    <row r="6101" spans="1:3" x14ac:dyDescent="0.25">
      <c r="A6101">
        <v>158419</v>
      </c>
      <c r="B6101" t="s">
        <v>15650</v>
      </c>
      <c r="C6101" s="47" t="s">
        <v>15651</v>
      </c>
    </row>
    <row r="6102" spans="1:3" x14ac:dyDescent="0.25">
      <c r="A6102">
        <v>158420</v>
      </c>
      <c r="B6102" t="s">
        <v>15652</v>
      </c>
      <c r="C6102" s="47" t="s">
        <v>15653</v>
      </c>
    </row>
    <row r="6103" spans="1:3" x14ac:dyDescent="0.25">
      <c r="A6103">
        <v>158421</v>
      </c>
      <c r="B6103" t="s">
        <v>15654</v>
      </c>
      <c r="C6103" s="47" t="s">
        <v>15655</v>
      </c>
    </row>
    <row r="6104" spans="1:3" x14ac:dyDescent="0.25">
      <c r="A6104">
        <v>158422</v>
      </c>
      <c r="B6104" t="s">
        <v>15656</v>
      </c>
      <c r="C6104" s="47" t="s">
        <v>15657</v>
      </c>
    </row>
    <row r="6105" spans="1:3" x14ac:dyDescent="0.25">
      <c r="A6105">
        <v>158423</v>
      </c>
      <c r="B6105" t="s">
        <v>15658</v>
      </c>
      <c r="C6105" s="47" t="s">
        <v>15659</v>
      </c>
    </row>
    <row r="6106" spans="1:3" x14ac:dyDescent="0.25">
      <c r="A6106">
        <v>158424</v>
      </c>
      <c r="B6106" t="s">
        <v>15660</v>
      </c>
      <c r="C6106" s="47" t="s">
        <v>15661</v>
      </c>
    </row>
    <row r="6107" spans="1:3" x14ac:dyDescent="0.25">
      <c r="A6107">
        <v>158425</v>
      </c>
      <c r="B6107" t="s">
        <v>15662</v>
      </c>
      <c r="C6107" s="47" t="s">
        <v>15663</v>
      </c>
    </row>
    <row r="6108" spans="1:3" x14ac:dyDescent="0.25">
      <c r="A6108">
        <v>158426</v>
      </c>
      <c r="B6108" t="s">
        <v>15664</v>
      </c>
      <c r="C6108" s="47" t="s">
        <v>15665</v>
      </c>
    </row>
    <row r="6109" spans="1:3" x14ac:dyDescent="0.25">
      <c r="A6109">
        <v>158427</v>
      </c>
      <c r="B6109" t="s">
        <v>1523</v>
      </c>
      <c r="C6109" s="47" t="s">
        <v>15666</v>
      </c>
    </row>
    <row r="6110" spans="1:3" x14ac:dyDescent="0.25">
      <c r="A6110">
        <v>158428</v>
      </c>
      <c r="B6110" t="s">
        <v>1605</v>
      </c>
      <c r="C6110" s="47" t="s">
        <v>15667</v>
      </c>
    </row>
    <row r="6111" spans="1:3" x14ac:dyDescent="0.25">
      <c r="A6111">
        <v>158429</v>
      </c>
      <c r="B6111" t="s">
        <v>15668</v>
      </c>
      <c r="C6111" s="47" t="s">
        <v>15669</v>
      </c>
    </row>
    <row r="6112" spans="1:3" x14ac:dyDescent="0.25">
      <c r="A6112">
        <v>158430</v>
      </c>
      <c r="B6112" t="s">
        <v>15670</v>
      </c>
      <c r="C6112" s="47" t="s">
        <v>15671</v>
      </c>
    </row>
    <row r="6113" spans="1:3" x14ac:dyDescent="0.25">
      <c r="A6113">
        <v>158431</v>
      </c>
      <c r="B6113" t="s">
        <v>15672</v>
      </c>
      <c r="C6113" s="47" t="s">
        <v>15673</v>
      </c>
    </row>
    <row r="6114" spans="1:3" x14ac:dyDescent="0.25">
      <c r="A6114">
        <v>158432</v>
      </c>
      <c r="B6114" t="s">
        <v>15674</v>
      </c>
      <c r="C6114" s="47" t="s">
        <v>15675</v>
      </c>
    </row>
    <row r="6115" spans="1:3" x14ac:dyDescent="0.25">
      <c r="A6115">
        <v>158433</v>
      </c>
      <c r="B6115" t="s">
        <v>15676</v>
      </c>
      <c r="C6115" s="47" t="s">
        <v>15677</v>
      </c>
    </row>
    <row r="6116" spans="1:3" x14ac:dyDescent="0.25">
      <c r="A6116">
        <v>158434</v>
      </c>
      <c r="B6116" t="s">
        <v>15678</v>
      </c>
      <c r="C6116" s="47" t="s">
        <v>15679</v>
      </c>
    </row>
    <row r="6117" spans="1:3" x14ac:dyDescent="0.25">
      <c r="A6117">
        <v>158435</v>
      </c>
      <c r="B6117" t="s">
        <v>15680</v>
      </c>
      <c r="C6117" s="47" t="s">
        <v>15681</v>
      </c>
    </row>
    <row r="6118" spans="1:3" x14ac:dyDescent="0.25">
      <c r="A6118">
        <v>158436</v>
      </c>
      <c r="B6118" t="s">
        <v>15682</v>
      </c>
      <c r="C6118" s="47" t="s">
        <v>15683</v>
      </c>
    </row>
    <row r="6119" spans="1:3" x14ac:dyDescent="0.25">
      <c r="A6119">
        <v>158437</v>
      </c>
      <c r="B6119" t="s">
        <v>15684</v>
      </c>
      <c r="C6119" s="47" t="s">
        <v>15685</v>
      </c>
    </row>
    <row r="6120" spans="1:3" x14ac:dyDescent="0.25">
      <c r="A6120">
        <v>158438</v>
      </c>
      <c r="B6120" t="s">
        <v>15686</v>
      </c>
      <c r="C6120" s="47" t="s">
        <v>15687</v>
      </c>
    </row>
    <row r="6121" spans="1:3" x14ac:dyDescent="0.25">
      <c r="A6121">
        <v>158439</v>
      </c>
      <c r="B6121" t="s">
        <v>15688</v>
      </c>
      <c r="C6121" s="47" t="s">
        <v>15689</v>
      </c>
    </row>
    <row r="6122" spans="1:3" x14ac:dyDescent="0.25">
      <c r="A6122">
        <v>158440</v>
      </c>
      <c r="B6122" t="s">
        <v>15690</v>
      </c>
      <c r="C6122" s="47" t="s">
        <v>15691</v>
      </c>
    </row>
    <row r="6123" spans="1:3" x14ac:dyDescent="0.25">
      <c r="A6123">
        <v>158441</v>
      </c>
      <c r="B6123" t="s">
        <v>15692</v>
      </c>
      <c r="C6123" s="47" t="s">
        <v>15693</v>
      </c>
    </row>
    <row r="6124" spans="1:3" x14ac:dyDescent="0.25">
      <c r="A6124">
        <v>158442</v>
      </c>
      <c r="B6124" t="s">
        <v>15694</v>
      </c>
      <c r="C6124" s="47" t="s">
        <v>15695</v>
      </c>
    </row>
    <row r="6125" spans="1:3" x14ac:dyDescent="0.25">
      <c r="A6125">
        <v>158443</v>
      </c>
      <c r="B6125" t="s">
        <v>15696</v>
      </c>
      <c r="C6125" s="47" t="s">
        <v>15697</v>
      </c>
    </row>
    <row r="6126" spans="1:3" x14ac:dyDescent="0.25">
      <c r="A6126">
        <v>158444</v>
      </c>
      <c r="B6126" t="s">
        <v>15698</v>
      </c>
      <c r="C6126" s="47" t="s">
        <v>15699</v>
      </c>
    </row>
    <row r="6127" spans="1:3" x14ac:dyDescent="0.25">
      <c r="A6127">
        <v>158445</v>
      </c>
      <c r="B6127" t="s">
        <v>15700</v>
      </c>
      <c r="C6127" s="47" t="s">
        <v>15701</v>
      </c>
    </row>
    <row r="6128" spans="1:3" x14ac:dyDescent="0.25">
      <c r="A6128">
        <v>158446</v>
      </c>
      <c r="B6128" t="s">
        <v>15702</v>
      </c>
      <c r="C6128" s="47" t="s">
        <v>15703</v>
      </c>
    </row>
    <row r="6129" spans="1:3" x14ac:dyDescent="0.25">
      <c r="A6129">
        <v>158447</v>
      </c>
      <c r="B6129" t="s">
        <v>15704</v>
      </c>
      <c r="C6129" s="47" t="s">
        <v>15705</v>
      </c>
    </row>
    <row r="6130" spans="1:3" x14ac:dyDescent="0.25">
      <c r="A6130">
        <v>158448</v>
      </c>
      <c r="B6130" t="s">
        <v>15706</v>
      </c>
      <c r="C6130" s="47" t="s">
        <v>15707</v>
      </c>
    </row>
    <row r="6131" spans="1:3" x14ac:dyDescent="0.25">
      <c r="A6131">
        <v>158449</v>
      </c>
      <c r="B6131" t="s">
        <v>15708</v>
      </c>
      <c r="C6131" s="47" t="s">
        <v>15709</v>
      </c>
    </row>
    <row r="6132" spans="1:3" x14ac:dyDescent="0.25">
      <c r="A6132">
        <v>158450</v>
      </c>
      <c r="B6132" t="s">
        <v>15710</v>
      </c>
      <c r="C6132" s="47" t="s">
        <v>15711</v>
      </c>
    </row>
    <row r="6133" spans="1:3" x14ac:dyDescent="0.25">
      <c r="A6133">
        <v>158451</v>
      </c>
      <c r="B6133" t="s">
        <v>15712</v>
      </c>
      <c r="C6133" s="47" t="s">
        <v>15713</v>
      </c>
    </row>
    <row r="6134" spans="1:3" x14ac:dyDescent="0.25">
      <c r="A6134">
        <v>158452</v>
      </c>
      <c r="B6134" t="s">
        <v>15714</v>
      </c>
      <c r="C6134" s="47" t="s">
        <v>15715</v>
      </c>
    </row>
    <row r="6135" spans="1:3" x14ac:dyDescent="0.25">
      <c r="A6135">
        <v>158453</v>
      </c>
      <c r="B6135" t="s">
        <v>1686</v>
      </c>
      <c r="C6135" s="47" t="s">
        <v>15716</v>
      </c>
    </row>
    <row r="6136" spans="1:3" x14ac:dyDescent="0.25">
      <c r="A6136">
        <v>158454</v>
      </c>
      <c r="B6136" t="s">
        <v>15717</v>
      </c>
      <c r="C6136" s="47" t="s">
        <v>15718</v>
      </c>
    </row>
    <row r="6137" spans="1:3" x14ac:dyDescent="0.25">
      <c r="A6137">
        <v>158455</v>
      </c>
      <c r="B6137" t="s">
        <v>788</v>
      </c>
      <c r="C6137" s="47" t="s">
        <v>15719</v>
      </c>
    </row>
    <row r="6138" spans="1:3" x14ac:dyDescent="0.25">
      <c r="A6138">
        <v>158456</v>
      </c>
      <c r="B6138" t="s">
        <v>15720</v>
      </c>
      <c r="C6138" s="47" t="s">
        <v>15721</v>
      </c>
    </row>
    <row r="6139" spans="1:3" x14ac:dyDescent="0.25">
      <c r="A6139">
        <v>158457</v>
      </c>
      <c r="B6139" t="s">
        <v>15722</v>
      </c>
      <c r="C6139" s="47" t="s">
        <v>15723</v>
      </c>
    </row>
    <row r="6140" spans="1:3" x14ac:dyDescent="0.25">
      <c r="A6140">
        <v>158458</v>
      </c>
      <c r="B6140" t="s">
        <v>15724</v>
      </c>
      <c r="C6140" s="47" t="s">
        <v>15725</v>
      </c>
    </row>
    <row r="6141" spans="1:3" x14ac:dyDescent="0.25">
      <c r="A6141">
        <v>158459</v>
      </c>
      <c r="B6141" t="s">
        <v>15726</v>
      </c>
      <c r="C6141" s="47" t="s">
        <v>15727</v>
      </c>
    </row>
    <row r="6142" spans="1:3" x14ac:dyDescent="0.25">
      <c r="A6142">
        <v>158460</v>
      </c>
      <c r="B6142" t="s">
        <v>15728</v>
      </c>
      <c r="C6142" s="47" t="s">
        <v>15729</v>
      </c>
    </row>
    <row r="6143" spans="1:3" x14ac:dyDescent="0.25">
      <c r="A6143">
        <v>158461</v>
      </c>
      <c r="B6143" t="s">
        <v>15730</v>
      </c>
      <c r="C6143" s="47" t="s">
        <v>15731</v>
      </c>
    </row>
    <row r="6144" spans="1:3" x14ac:dyDescent="0.25">
      <c r="A6144">
        <v>158462</v>
      </c>
      <c r="B6144" t="s">
        <v>15732</v>
      </c>
      <c r="C6144" s="47" t="s">
        <v>15733</v>
      </c>
    </row>
    <row r="6145" spans="1:3" x14ac:dyDescent="0.25">
      <c r="A6145">
        <v>158463</v>
      </c>
      <c r="B6145" t="s">
        <v>15734</v>
      </c>
      <c r="C6145" s="47" t="s">
        <v>15735</v>
      </c>
    </row>
    <row r="6146" spans="1:3" x14ac:dyDescent="0.25">
      <c r="A6146">
        <v>158464</v>
      </c>
      <c r="B6146" t="s">
        <v>15736</v>
      </c>
      <c r="C6146" s="47" t="s">
        <v>15737</v>
      </c>
    </row>
    <row r="6147" spans="1:3" x14ac:dyDescent="0.25">
      <c r="A6147">
        <v>158465</v>
      </c>
      <c r="B6147" t="s">
        <v>1304</v>
      </c>
      <c r="C6147" s="47" t="s">
        <v>15738</v>
      </c>
    </row>
    <row r="6148" spans="1:3" x14ac:dyDescent="0.25">
      <c r="A6148">
        <v>158466</v>
      </c>
      <c r="B6148" t="s">
        <v>15739</v>
      </c>
      <c r="C6148" s="47" t="s">
        <v>15740</v>
      </c>
    </row>
    <row r="6149" spans="1:3" x14ac:dyDescent="0.25">
      <c r="A6149">
        <v>158467</v>
      </c>
      <c r="B6149" t="s">
        <v>15741</v>
      </c>
      <c r="C6149" s="47" t="s">
        <v>15742</v>
      </c>
    </row>
    <row r="6150" spans="1:3" x14ac:dyDescent="0.25">
      <c r="A6150">
        <v>158468</v>
      </c>
      <c r="B6150" t="s">
        <v>15743</v>
      </c>
      <c r="C6150" s="47" t="s">
        <v>15744</v>
      </c>
    </row>
    <row r="6151" spans="1:3" x14ac:dyDescent="0.25">
      <c r="A6151">
        <v>158469</v>
      </c>
      <c r="B6151" t="s">
        <v>15745</v>
      </c>
      <c r="C6151" s="47" t="s">
        <v>15746</v>
      </c>
    </row>
    <row r="6152" spans="1:3" x14ac:dyDescent="0.25">
      <c r="A6152">
        <v>158470</v>
      </c>
      <c r="B6152" t="s">
        <v>15747</v>
      </c>
      <c r="C6152" s="47" t="s">
        <v>15748</v>
      </c>
    </row>
    <row r="6153" spans="1:3" x14ac:dyDescent="0.25">
      <c r="A6153">
        <v>158471</v>
      </c>
      <c r="B6153" t="s">
        <v>15749</v>
      </c>
      <c r="C6153" s="47" t="s">
        <v>15750</v>
      </c>
    </row>
    <row r="6154" spans="1:3" x14ac:dyDescent="0.25">
      <c r="A6154">
        <v>158472</v>
      </c>
      <c r="B6154" t="s">
        <v>15751</v>
      </c>
      <c r="C6154" s="47" t="s">
        <v>15752</v>
      </c>
    </row>
    <row r="6155" spans="1:3" x14ac:dyDescent="0.25">
      <c r="A6155">
        <v>158473</v>
      </c>
      <c r="B6155" t="s">
        <v>15753</v>
      </c>
      <c r="C6155" s="47" t="s">
        <v>15754</v>
      </c>
    </row>
    <row r="6156" spans="1:3" x14ac:dyDescent="0.25">
      <c r="A6156">
        <v>158474</v>
      </c>
      <c r="B6156" t="s">
        <v>15755</v>
      </c>
      <c r="C6156" s="47" t="s">
        <v>15756</v>
      </c>
    </row>
    <row r="6157" spans="1:3" x14ac:dyDescent="0.25">
      <c r="A6157">
        <v>158475</v>
      </c>
      <c r="B6157" t="s">
        <v>15757</v>
      </c>
      <c r="C6157" s="47" t="s">
        <v>15758</v>
      </c>
    </row>
    <row r="6158" spans="1:3" x14ac:dyDescent="0.25">
      <c r="A6158">
        <v>158476</v>
      </c>
      <c r="B6158" t="s">
        <v>15759</v>
      </c>
      <c r="C6158" s="47" t="s">
        <v>15760</v>
      </c>
    </row>
    <row r="6159" spans="1:3" x14ac:dyDescent="0.25">
      <c r="A6159">
        <v>158477</v>
      </c>
      <c r="B6159" t="s">
        <v>15761</v>
      </c>
      <c r="C6159" s="47" t="s">
        <v>15762</v>
      </c>
    </row>
    <row r="6160" spans="1:3" x14ac:dyDescent="0.25">
      <c r="A6160">
        <v>158478</v>
      </c>
      <c r="B6160" t="s">
        <v>15763</v>
      </c>
      <c r="C6160" s="47" t="s">
        <v>15764</v>
      </c>
    </row>
    <row r="6161" spans="1:3" x14ac:dyDescent="0.25">
      <c r="A6161">
        <v>158479</v>
      </c>
      <c r="B6161" t="s">
        <v>15765</v>
      </c>
      <c r="C6161" s="47" t="s">
        <v>15766</v>
      </c>
    </row>
    <row r="6162" spans="1:3" x14ac:dyDescent="0.25">
      <c r="A6162">
        <v>158480</v>
      </c>
      <c r="B6162" t="s">
        <v>15767</v>
      </c>
      <c r="C6162" s="47" t="s">
        <v>15768</v>
      </c>
    </row>
    <row r="6163" spans="1:3" x14ac:dyDescent="0.25">
      <c r="A6163">
        <v>158481</v>
      </c>
      <c r="B6163" t="s">
        <v>15769</v>
      </c>
      <c r="C6163" s="47" t="s">
        <v>15770</v>
      </c>
    </row>
    <row r="6164" spans="1:3" x14ac:dyDescent="0.25">
      <c r="A6164">
        <v>158482</v>
      </c>
      <c r="B6164" t="s">
        <v>549</v>
      </c>
      <c r="C6164" s="47" t="s">
        <v>15771</v>
      </c>
    </row>
    <row r="6165" spans="1:3" x14ac:dyDescent="0.25">
      <c r="A6165">
        <v>158483</v>
      </c>
      <c r="B6165" t="s">
        <v>15772</v>
      </c>
      <c r="C6165" s="47" t="s">
        <v>15773</v>
      </c>
    </row>
    <row r="6166" spans="1:3" x14ac:dyDescent="0.25">
      <c r="A6166">
        <v>158484</v>
      </c>
      <c r="B6166" t="s">
        <v>15774</v>
      </c>
      <c r="C6166" s="47" t="s">
        <v>15775</v>
      </c>
    </row>
    <row r="6167" spans="1:3" x14ac:dyDescent="0.25">
      <c r="A6167">
        <v>158485</v>
      </c>
      <c r="B6167" t="s">
        <v>15776</v>
      </c>
      <c r="C6167" s="47" t="s">
        <v>15777</v>
      </c>
    </row>
    <row r="6168" spans="1:3" x14ac:dyDescent="0.25">
      <c r="A6168">
        <v>158486</v>
      </c>
      <c r="B6168" t="s">
        <v>15778</v>
      </c>
      <c r="C6168" s="47" t="s">
        <v>15779</v>
      </c>
    </row>
    <row r="6169" spans="1:3" x14ac:dyDescent="0.25">
      <c r="A6169">
        <v>158487</v>
      </c>
      <c r="B6169" t="s">
        <v>15780</v>
      </c>
      <c r="C6169" s="47" t="s">
        <v>15781</v>
      </c>
    </row>
    <row r="6170" spans="1:3" x14ac:dyDescent="0.25">
      <c r="A6170">
        <v>158488</v>
      </c>
      <c r="B6170" t="s">
        <v>15782</v>
      </c>
      <c r="C6170" s="47" t="s">
        <v>15783</v>
      </c>
    </row>
    <row r="6171" spans="1:3" x14ac:dyDescent="0.25">
      <c r="A6171">
        <v>158489</v>
      </c>
      <c r="B6171" t="s">
        <v>15784</v>
      </c>
      <c r="C6171" s="47" t="s">
        <v>15785</v>
      </c>
    </row>
    <row r="6172" spans="1:3" x14ac:dyDescent="0.25">
      <c r="A6172">
        <v>158490</v>
      </c>
      <c r="B6172" t="s">
        <v>15786</v>
      </c>
      <c r="C6172" s="47" t="s">
        <v>15787</v>
      </c>
    </row>
    <row r="6173" spans="1:3" x14ac:dyDescent="0.25">
      <c r="A6173">
        <v>158491</v>
      </c>
      <c r="B6173" t="s">
        <v>15788</v>
      </c>
      <c r="C6173" s="47" t="s">
        <v>15789</v>
      </c>
    </row>
    <row r="6174" spans="1:3" x14ac:dyDescent="0.25">
      <c r="A6174">
        <v>158492</v>
      </c>
      <c r="B6174" t="s">
        <v>15790</v>
      </c>
      <c r="C6174" s="47" t="s">
        <v>15791</v>
      </c>
    </row>
    <row r="6175" spans="1:3" x14ac:dyDescent="0.25">
      <c r="A6175">
        <v>158493</v>
      </c>
      <c r="B6175" t="s">
        <v>15792</v>
      </c>
      <c r="C6175" s="47" t="s">
        <v>15793</v>
      </c>
    </row>
    <row r="6176" spans="1:3" x14ac:dyDescent="0.25">
      <c r="A6176">
        <v>158494</v>
      </c>
      <c r="B6176" t="s">
        <v>15794</v>
      </c>
      <c r="C6176" s="47" t="s">
        <v>15795</v>
      </c>
    </row>
    <row r="6177" spans="1:3" x14ac:dyDescent="0.25">
      <c r="A6177">
        <v>158495</v>
      </c>
      <c r="B6177" t="s">
        <v>15796</v>
      </c>
      <c r="C6177" s="47" t="s">
        <v>15797</v>
      </c>
    </row>
    <row r="6178" spans="1:3" x14ac:dyDescent="0.25">
      <c r="A6178">
        <v>158496</v>
      </c>
      <c r="B6178" t="s">
        <v>15798</v>
      </c>
      <c r="C6178" s="47" t="s">
        <v>15799</v>
      </c>
    </row>
    <row r="6179" spans="1:3" x14ac:dyDescent="0.25">
      <c r="A6179">
        <v>158497</v>
      </c>
      <c r="B6179" t="s">
        <v>15800</v>
      </c>
      <c r="C6179" s="47" t="s">
        <v>15801</v>
      </c>
    </row>
    <row r="6180" spans="1:3" x14ac:dyDescent="0.25">
      <c r="A6180">
        <v>158498</v>
      </c>
      <c r="B6180" t="s">
        <v>15802</v>
      </c>
      <c r="C6180" s="47" t="s">
        <v>15803</v>
      </c>
    </row>
    <row r="6181" spans="1:3" x14ac:dyDescent="0.25">
      <c r="A6181">
        <v>158499</v>
      </c>
      <c r="B6181" t="s">
        <v>15804</v>
      </c>
      <c r="C6181" s="47" t="s">
        <v>15805</v>
      </c>
    </row>
    <row r="6182" spans="1:3" x14ac:dyDescent="0.25">
      <c r="A6182">
        <v>158500</v>
      </c>
      <c r="B6182" t="s">
        <v>15806</v>
      </c>
      <c r="C6182" s="47" t="s">
        <v>15807</v>
      </c>
    </row>
    <row r="6183" spans="1:3" x14ac:dyDescent="0.25">
      <c r="A6183">
        <v>158501</v>
      </c>
      <c r="B6183" t="s">
        <v>15808</v>
      </c>
      <c r="C6183" s="47" t="s">
        <v>15809</v>
      </c>
    </row>
    <row r="6184" spans="1:3" x14ac:dyDescent="0.25">
      <c r="A6184">
        <v>158502</v>
      </c>
      <c r="B6184" t="s">
        <v>15810</v>
      </c>
      <c r="C6184" s="47" t="s">
        <v>15811</v>
      </c>
    </row>
    <row r="6185" spans="1:3" x14ac:dyDescent="0.25">
      <c r="A6185">
        <v>158503</v>
      </c>
      <c r="B6185" t="s">
        <v>15812</v>
      </c>
      <c r="C6185" s="47" t="s">
        <v>15813</v>
      </c>
    </row>
    <row r="6186" spans="1:3" x14ac:dyDescent="0.25">
      <c r="A6186">
        <v>158504</v>
      </c>
      <c r="B6186" t="s">
        <v>15814</v>
      </c>
      <c r="C6186" s="47" t="s">
        <v>15815</v>
      </c>
    </row>
    <row r="6187" spans="1:3" x14ac:dyDescent="0.25">
      <c r="A6187">
        <v>158505</v>
      </c>
      <c r="B6187" t="s">
        <v>15816</v>
      </c>
      <c r="C6187" s="47" t="s">
        <v>15817</v>
      </c>
    </row>
    <row r="6188" spans="1:3" x14ac:dyDescent="0.25">
      <c r="A6188">
        <v>158506</v>
      </c>
      <c r="B6188" t="s">
        <v>15818</v>
      </c>
      <c r="C6188" s="47" t="s">
        <v>15819</v>
      </c>
    </row>
    <row r="6189" spans="1:3" x14ac:dyDescent="0.25">
      <c r="A6189">
        <v>158507</v>
      </c>
      <c r="B6189" t="s">
        <v>15820</v>
      </c>
      <c r="C6189" s="47" t="s">
        <v>15821</v>
      </c>
    </row>
    <row r="6190" spans="1:3" x14ac:dyDescent="0.25">
      <c r="A6190">
        <v>158508</v>
      </c>
      <c r="B6190" t="s">
        <v>15822</v>
      </c>
      <c r="C6190" s="47" t="s">
        <v>15823</v>
      </c>
    </row>
    <row r="6191" spans="1:3" x14ac:dyDescent="0.25">
      <c r="A6191">
        <v>158509</v>
      </c>
      <c r="B6191" t="s">
        <v>15824</v>
      </c>
      <c r="C6191" s="47" t="s">
        <v>15825</v>
      </c>
    </row>
    <row r="6192" spans="1:3" x14ac:dyDescent="0.25">
      <c r="A6192">
        <v>158510</v>
      </c>
      <c r="B6192" t="s">
        <v>15826</v>
      </c>
      <c r="C6192" s="47" t="s">
        <v>15827</v>
      </c>
    </row>
    <row r="6193" spans="1:3" x14ac:dyDescent="0.25">
      <c r="A6193">
        <v>158511</v>
      </c>
      <c r="B6193" t="s">
        <v>15828</v>
      </c>
      <c r="C6193" s="47" t="s">
        <v>15829</v>
      </c>
    </row>
    <row r="6194" spans="1:3" x14ac:dyDescent="0.25">
      <c r="A6194">
        <v>158512</v>
      </c>
      <c r="B6194" t="s">
        <v>15830</v>
      </c>
      <c r="C6194" s="47" t="s">
        <v>15831</v>
      </c>
    </row>
    <row r="6195" spans="1:3" x14ac:dyDescent="0.25">
      <c r="A6195">
        <v>158513</v>
      </c>
      <c r="B6195" t="s">
        <v>15832</v>
      </c>
      <c r="C6195" s="47" t="s">
        <v>15833</v>
      </c>
    </row>
    <row r="6196" spans="1:3" x14ac:dyDescent="0.25">
      <c r="A6196">
        <v>158514</v>
      </c>
      <c r="B6196" t="s">
        <v>15834</v>
      </c>
      <c r="C6196" s="47" t="s">
        <v>15835</v>
      </c>
    </row>
    <row r="6197" spans="1:3" x14ac:dyDescent="0.25">
      <c r="A6197">
        <v>158515</v>
      </c>
      <c r="B6197" t="s">
        <v>15836</v>
      </c>
      <c r="C6197" s="47" t="s">
        <v>15837</v>
      </c>
    </row>
    <row r="6198" spans="1:3" x14ac:dyDescent="0.25">
      <c r="A6198">
        <v>158516</v>
      </c>
      <c r="B6198" t="s">
        <v>15838</v>
      </c>
      <c r="C6198" s="47" t="s">
        <v>15839</v>
      </c>
    </row>
    <row r="6199" spans="1:3" x14ac:dyDescent="0.25">
      <c r="A6199">
        <v>158517</v>
      </c>
      <c r="B6199" t="s">
        <v>15840</v>
      </c>
      <c r="C6199" s="47" t="s">
        <v>15841</v>
      </c>
    </row>
    <row r="6200" spans="1:3" x14ac:dyDescent="0.25">
      <c r="A6200">
        <v>158518</v>
      </c>
      <c r="B6200" t="s">
        <v>15842</v>
      </c>
      <c r="C6200" s="47" t="s">
        <v>15843</v>
      </c>
    </row>
    <row r="6201" spans="1:3" x14ac:dyDescent="0.25">
      <c r="A6201">
        <v>158519</v>
      </c>
      <c r="B6201" t="s">
        <v>15844</v>
      </c>
      <c r="C6201" s="47" t="s">
        <v>15845</v>
      </c>
    </row>
    <row r="6202" spans="1:3" x14ac:dyDescent="0.25">
      <c r="A6202">
        <v>158520</v>
      </c>
      <c r="B6202" t="s">
        <v>15846</v>
      </c>
      <c r="C6202" s="47" t="s">
        <v>15847</v>
      </c>
    </row>
    <row r="6203" spans="1:3" x14ac:dyDescent="0.25">
      <c r="A6203">
        <v>158521</v>
      </c>
      <c r="B6203" t="s">
        <v>15848</v>
      </c>
      <c r="C6203" s="47" t="s">
        <v>15849</v>
      </c>
    </row>
    <row r="6204" spans="1:3" x14ac:dyDescent="0.25">
      <c r="A6204">
        <v>158522</v>
      </c>
      <c r="B6204" t="s">
        <v>15850</v>
      </c>
      <c r="C6204" s="47" t="s">
        <v>15851</v>
      </c>
    </row>
    <row r="6205" spans="1:3" x14ac:dyDescent="0.25">
      <c r="A6205">
        <v>158523</v>
      </c>
      <c r="B6205" t="s">
        <v>15852</v>
      </c>
      <c r="C6205" s="47" t="s">
        <v>15853</v>
      </c>
    </row>
    <row r="6206" spans="1:3" x14ac:dyDescent="0.25">
      <c r="A6206">
        <v>158524</v>
      </c>
      <c r="B6206" t="s">
        <v>15854</v>
      </c>
      <c r="C6206" s="47" t="s">
        <v>15855</v>
      </c>
    </row>
    <row r="6207" spans="1:3" x14ac:dyDescent="0.25">
      <c r="A6207">
        <v>158525</v>
      </c>
      <c r="B6207" t="s">
        <v>15856</v>
      </c>
      <c r="C6207" s="47" t="s">
        <v>15857</v>
      </c>
    </row>
    <row r="6208" spans="1:3" x14ac:dyDescent="0.25">
      <c r="A6208">
        <v>158526</v>
      </c>
      <c r="B6208" t="s">
        <v>15858</v>
      </c>
      <c r="C6208" s="47" t="s">
        <v>15859</v>
      </c>
    </row>
    <row r="6209" spans="1:3" x14ac:dyDescent="0.25">
      <c r="A6209">
        <v>158527</v>
      </c>
      <c r="B6209" t="s">
        <v>15860</v>
      </c>
      <c r="C6209" s="47" t="s">
        <v>15861</v>
      </c>
    </row>
    <row r="6210" spans="1:3" x14ac:dyDescent="0.25">
      <c r="A6210">
        <v>158528</v>
      </c>
      <c r="B6210" t="s">
        <v>15862</v>
      </c>
      <c r="C6210" s="47" t="s">
        <v>15863</v>
      </c>
    </row>
    <row r="6211" spans="1:3" x14ac:dyDescent="0.25">
      <c r="A6211">
        <v>158529</v>
      </c>
      <c r="B6211" t="s">
        <v>15864</v>
      </c>
      <c r="C6211" s="47" t="s">
        <v>15865</v>
      </c>
    </row>
    <row r="6212" spans="1:3" x14ac:dyDescent="0.25">
      <c r="A6212">
        <v>158530</v>
      </c>
      <c r="B6212" t="s">
        <v>15866</v>
      </c>
      <c r="C6212" s="47" t="s">
        <v>15867</v>
      </c>
    </row>
    <row r="6213" spans="1:3" x14ac:dyDescent="0.25">
      <c r="A6213">
        <v>158531</v>
      </c>
      <c r="B6213" t="s">
        <v>15868</v>
      </c>
      <c r="C6213" s="47" t="s">
        <v>15869</v>
      </c>
    </row>
    <row r="6214" spans="1:3" x14ac:dyDescent="0.25">
      <c r="A6214">
        <v>158532</v>
      </c>
      <c r="B6214" t="s">
        <v>15870</v>
      </c>
      <c r="C6214" s="47" t="s">
        <v>15871</v>
      </c>
    </row>
    <row r="6215" spans="1:3" x14ac:dyDescent="0.25">
      <c r="A6215">
        <v>158533</v>
      </c>
      <c r="B6215" t="s">
        <v>15872</v>
      </c>
      <c r="C6215" s="47" t="s">
        <v>15873</v>
      </c>
    </row>
    <row r="6216" spans="1:3" x14ac:dyDescent="0.25">
      <c r="A6216">
        <v>158534</v>
      </c>
      <c r="B6216" t="s">
        <v>15874</v>
      </c>
      <c r="C6216" s="47" t="s">
        <v>15875</v>
      </c>
    </row>
    <row r="6217" spans="1:3" x14ac:dyDescent="0.25">
      <c r="A6217">
        <v>158535</v>
      </c>
      <c r="B6217" t="s">
        <v>15876</v>
      </c>
      <c r="C6217" s="47" t="s">
        <v>15877</v>
      </c>
    </row>
    <row r="6218" spans="1:3" x14ac:dyDescent="0.25">
      <c r="A6218">
        <v>158536</v>
      </c>
      <c r="B6218" t="s">
        <v>15878</v>
      </c>
      <c r="C6218" s="47" t="s">
        <v>15879</v>
      </c>
    </row>
    <row r="6219" spans="1:3" x14ac:dyDescent="0.25">
      <c r="A6219">
        <v>158537</v>
      </c>
      <c r="B6219" t="s">
        <v>15880</v>
      </c>
      <c r="C6219" s="47" t="s">
        <v>15881</v>
      </c>
    </row>
    <row r="6220" spans="1:3" x14ac:dyDescent="0.25">
      <c r="A6220">
        <v>158538</v>
      </c>
      <c r="B6220" t="s">
        <v>15882</v>
      </c>
      <c r="C6220" s="47" t="s">
        <v>15883</v>
      </c>
    </row>
    <row r="6221" spans="1:3" x14ac:dyDescent="0.25">
      <c r="A6221">
        <v>158539</v>
      </c>
      <c r="B6221" t="s">
        <v>15884</v>
      </c>
      <c r="C6221" s="47" t="s">
        <v>15885</v>
      </c>
    </row>
    <row r="6222" spans="1:3" x14ac:dyDescent="0.25">
      <c r="A6222">
        <v>158540</v>
      </c>
      <c r="B6222" t="s">
        <v>15886</v>
      </c>
      <c r="C6222" s="47" t="s">
        <v>15887</v>
      </c>
    </row>
    <row r="6223" spans="1:3" x14ac:dyDescent="0.25">
      <c r="A6223">
        <v>158541</v>
      </c>
      <c r="B6223" t="s">
        <v>15888</v>
      </c>
      <c r="C6223" s="47" t="s">
        <v>15889</v>
      </c>
    </row>
    <row r="6224" spans="1:3" x14ac:dyDescent="0.25">
      <c r="A6224">
        <v>158542</v>
      </c>
      <c r="B6224" t="s">
        <v>15890</v>
      </c>
      <c r="C6224" s="47" t="s">
        <v>15891</v>
      </c>
    </row>
    <row r="6225" spans="1:3" x14ac:dyDescent="0.25">
      <c r="A6225">
        <v>158543</v>
      </c>
      <c r="B6225" t="s">
        <v>15892</v>
      </c>
      <c r="C6225" s="47" t="s">
        <v>15893</v>
      </c>
    </row>
    <row r="6226" spans="1:3" x14ac:dyDescent="0.25">
      <c r="A6226">
        <v>158544</v>
      </c>
      <c r="B6226" t="s">
        <v>1493</v>
      </c>
      <c r="C6226" s="47" t="s">
        <v>15894</v>
      </c>
    </row>
    <row r="6227" spans="1:3" x14ac:dyDescent="0.25">
      <c r="A6227">
        <v>158545</v>
      </c>
      <c r="B6227" t="s">
        <v>15895</v>
      </c>
      <c r="C6227" s="47" t="s">
        <v>15896</v>
      </c>
    </row>
    <row r="6228" spans="1:3" x14ac:dyDescent="0.25">
      <c r="A6228">
        <v>158546</v>
      </c>
      <c r="B6228" t="s">
        <v>15897</v>
      </c>
      <c r="C6228" s="47" t="s">
        <v>15898</v>
      </c>
    </row>
    <row r="6229" spans="1:3" x14ac:dyDescent="0.25">
      <c r="A6229">
        <v>158547</v>
      </c>
      <c r="B6229" t="s">
        <v>15899</v>
      </c>
      <c r="C6229" s="47" t="s">
        <v>15900</v>
      </c>
    </row>
    <row r="6230" spans="1:3" x14ac:dyDescent="0.25">
      <c r="A6230">
        <v>158548</v>
      </c>
      <c r="B6230" t="s">
        <v>15901</v>
      </c>
      <c r="C6230" s="47" t="s">
        <v>15902</v>
      </c>
    </row>
    <row r="6231" spans="1:3" x14ac:dyDescent="0.25">
      <c r="A6231">
        <v>158549</v>
      </c>
      <c r="B6231" t="s">
        <v>15903</v>
      </c>
      <c r="C6231" s="47" t="s">
        <v>15904</v>
      </c>
    </row>
    <row r="6232" spans="1:3" x14ac:dyDescent="0.25">
      <c r="A6232">
        <v>158550</v>
      </c>
      <c r="B6232" t="s">
        <v>15905</v>
      </c>
      <c r="C6232" s="47" t="s">
        <v>15906</v>
      </c>
    </row>
    <row r="6233" spans="1:3" x14ac:dyDescent="0.25">
      <c r="A6233">
        <v>158551</v>
      </c>
      <c r="B6233" t="s">
        <v>15907</v>
      </c>
      <c r="C6233" s="47" t="s">
        <v>15908</v>
      </c>
    </row>
    <row r="6234" spans="1:3" x14ac:dyDescent="0.25">
      <c r="A6234">
        <v>158552</v>
      </c>
      <c r="B6234" t="s">
        <v>15909</v>
      </c>
      <c r="C6234" s="47" t="s">
        <v>15910</v>
      </c>
    </row>
    <row r="6235" spans="1:3" x14ac:dyDescent="0.25">
      <c r="A6235">
        <v>158553</v>
      </c>
      <c r="B6235" t="s">
        <v>15911</v>
      </c>
      <c r="C6235" s="47" t="s">
        <v>15912</v>
      </c>
    </row>
    <row r="6236" spans="1:3" x14ac:dyDescent="0.25">
      <c r="A6236">
        <v>158554</v>
      </c>
      <c r="B6236" t="s">
        <v>15913</v>
      </c>
      <c r="C6236" s="47" t="s">
        <v>15914</v>
      </c>
    </row>
    <row r="6237" spans="1:3" x14ac:dyDescent="0.25">
      <c r="A6237">
        <v>158555</v>
      </c>
      <c r="B6237" t="s">
        <v>15915</v>
      </c>
      <c r="C6237" s="47" t="s">
        <v>15916</v>
      </c>
    </row>
    <row r="6238" spans="1:3" x14ac:dyDescent="0.25">
      <c r="A6238">
        <v>158556</v>
      </c>
      <c r="B6238" t="s">
        <v>15917</v>
      </c>
      <c r="C6238" s="47" t="s">
        <v>15918</v>
      </c>
    </row>
    <row r="6239" spans="1:3" x14ac:dyDescent="0.25">
      <c r="A6239">
        <v>158557</v>
      </c>
      <c r="B6239" t="s">
        <v>15919</v>
      </c>
      <c r="C6239" s="47" t="s">
        <v>15920</v>
      </c>
    </row>
    <row r="6240" spans="1:3" x14ac:dyDescent="0.25">
      <c r="A6240">
        <v>158558</v>
      </c>
      <c r="B6240" t="s">
        <v>15921</v>
      </c>
      <c r="C6240" s="47" t="s">
        <v>15922</v>
      </c>
    </row>
    <row r="6241" spans="1:3" x14ac:dyDescent="0.25">
      <c r="A6241">
        <v>158559</v>
      </c>
      <c r="B6241" t="s">
        <v>15923</v>
      </c>
      <c r="C6241" s="47" t="s">
        <v>15924</v>
      </c>
    </row>
    <row r="6242" spans="1:3" x14ac:dyDescent="0.25">
      <c r="A6242">
        <v>158560</v>
      </c>
      <c r="B6242" t="s">
        <v>1571</v>
      </c>
      <c r="C6242" s="47" t="s">
        <v>15925</v>
      </c>
    </row>
    <row r="6243" spans="1:3" x14ac:dyDescent="0.25">
      <c r="A6243">
        <v>158561</v>
      </c>
      <c r="B6243" t="s">
        <v>15926</v>
      </c>
      <c r="C6243" s="47" t="s">
        <v>15927</v>
      </c>
    </row>
    <row r="6244" spans="1:3" x14ac:dyDescent="0.25">
      <c r="A6244">
        <v>158562</v>
      </c>
      <c r="B6244" t="s">
        <v>15928</v>
      </c>
      <c r="C6244" s="47" t="s">
        <v>15929</v>
      </c>
    </row>
    <row r="6245" spans="1:3" x14ac:dyDescent="0.25">
      <c r="A6245">
        <v>158563</v>
      </c>
      <c r="B6245" t="s">
        <v>15930</v>
      </c>
      <c r="C6245" s="47" t="s">
        <v>15931</v>
      </c>
    </row>
    <row r="6246" spans="1:3" x14ac:dyDescent="0.25">
      <c r="A6246">
        <v>158564</v>
      </c>
      <c r="B6246" t="s">
        <v>15932</v>
      </c>
      <c r="C6246" s="47" t="s">
        <v>15933</v>
      </c>
    </row>
    <row r="6247" spans="1:3" x14ac:dyDescent="0.25">
      <c r="A6247">
        <v>158565</v>
      </c>
      <c r="B6247" t="s">
        <v>15934</v>
      </c>
      <c r="C6247" s="47" t="s">
        <v>15935</v>
      </c>
    </row>
    <row r="6248" spans="1:3" x14ac:dyDescent="0.25">
      <c r="A6248">
        <v>158566</v>
      </c>
      <c r="B6248" t="s">
        <v>15936</v>
      </c>
      <c r="C6248" s="47" t="s">
        <v>15937</v>
      </c>
    </row>
    <row r="6249" spans="1:3" x14ac:dyDescent="0.25">
      <c r="A6249">
        <v>158567</v>
      </c>
      <c r="B6249" t="s">
        <v>15938</v>
      </c>
      <c r="C6249" s="47" t="s">
        <v>15939</v>
      </c>
    </row>
    <row r="6250" spans="1:3" x14ac:dyDescent="0.25">
      <c r="A6250">
        <v>158568</v>
      </c>
      <c r="B6250" t="s">
        <v>15940</v>
      </c>
      <c r="C6250" s="47" t="s">
        <v>15941</v>
      </c>
    </row>
    <row r="6251" spans="1:3" x14ac:dyDescent="0.25">
      <c r="A6251">
        <v>158569</v>
      </c>
      <c r="B6251" t="s">
        <v>15942</v>
      </c>
      <c r="C6251" s="47" t="s">
        <v>15943</v>
      </c>
    </row>
    <row r="6252" spans="1:3" x14ac:dyDescent="0.25">
      <c r="A6252">
        <v>158570</v>
      </c>
      <c r="B6252" t="s">
        <v>15944</v>
      </c>
      <c r="C6252" s="47" t="s">
        <v>15945</v>
      </c>
    </row>
    <row r="6253" spans="1:3" x14ac:dyDescent="0.25">
      <c r="A6253">
        <v>158571</v>
      </c>
      <c r="B6253" t="s">
        <v>15946</v>
      </c>
      <c r="C6253" s="47" t="s">
        <v>15947</v>
      </c>
    </row>
    <row r="6254" spans="1:3" x14ac:dyDescent="0.25">
      <c r="A6254">
        <v>158572</v>
      </c>
      <c r="B6254" t="s">
        <v>15948</v>
      </c>
      <c r="C6254" s="47" t="s">
        <v>15949</v>
      </c>
    </row>
    <row r="6255" spans="1:3" x14ac:dyDescent="0.25">
      <c r="A6255">
        <v>158573</v>
      </c>
      <c r="B6255" t="s">
        <v>15950</v>
      </c>
      <c r="C6255" s="47" t="s">
        <v>15951</v>
      </c>
    </row>
    <row r="6256" spans="1:3" x14ac:dyDescent="0.25">
      <c r="A6256">
        <v>158574</v>
      </c>
      <c r="B6256" t="s">
        <v>15952</v>
      </c>
      <c r="C6256" s="47" t="s">
        <v>15953</v>
      </c>
    </row>
    <row r="6257" spans="1:3" x14ac:dyDescent="0.25">
      <c r="A6257">
        <v>158575</v>
      </c>
      <c r="B6257" t="s">
        <v>15954</v>
      </c>
      <c r="C6257" s="47" t="s">
        <v>15955</v>
      </c>
    </row>
    <row r="6258" spans="1:3" x14ac:dyDescent="0.25">
      <c r="A6258">
        <v>158576</v>
      </c>
      <c r="B6258" t="s">
        <v>15956</v>
      </c>
      <c r="C6258" s="47" t="s">
        <v>15957</v>
      </c>
    </row>
    <row r="6259" spans="1:3" x14ac:dyDescent="0.25">
      <c r="A6259">
        <v>158577</v>
      </c>
      <c r="B6259" t="s">
        <v>15958</v>
      </c>
      <c r="C6259" s="47" t="s">
        <v>15959</v>
      </c>
    </row>
    <row r="6260" spans="1:3" x14ac:dyDescent="0.25">
      <c r="A6260">
        <v>158578</v>
      </c>
      <c r="B6260" t="s">
        <v>15960</v>
      </c>
      <c r="C6260" s="47" t="s">
        <v>15961</v>
      </c>
    </row>
    <row r="6261" spans="1:3" x14ac:dyDescent="0.25">
      <c r="A6261">
        <v>158579</v>
      </c>
      <c r="B6261" t="s">
        <v>15962</v>
      </c>
      <c r="C6261" s="47" t="s">
        <v>15963</v>
      </c>
    </row>
    <row r="6262" spans="1:3" x14ac:dyDescent="0.25">
      <c r="A6262">
        <v>158580</v>
      </c>
      <c r="B6262" t="s">
        <v>15964</v>
      </c>
      <c r="C6262" s="47" t="s">
        <v>15965</v>
      </c>
    </row>
    <row r="6263" spans="1:3" x14ac:dyDescent="0.25">
      <c r="A6263">
        <v>158581</v>
      </c>
      <c r="B6263" t="s">
        <v>15966</v>
      </c>
      <c r="C6263" s="47" t="s">
        <v>15967</v>
      </c>
    </row>
    <row r="6264" spans="1:3" x14ac:dyDescent="0.25">
      <c r="A6264">
        <v>158582</v>
      </c>
      <c r="B6264" t="s">
        <v>15968</v>
      </c>
      <c r="C6264" s="47" t="s">
        <v>15969</v>
      </c>
    </row>
    <row r="6265" spans="1:3" x14ac:dyDescent="0.25">
      <c r="A6265">
        <v>158583</v>
      </c>
      <c r="B6265" t="s">
        <v>15970</v>
      </c>
      <c r="C6265" s="47" t="s">
        <v>15971</v>
      </c>
    </row>
    <row r="6266" spans="1:3" x14ac:dyDescent="0.25">
      <c r="A6266">
        <v>158584</v>
      </c>
      <c r="B6266" t="s">
        <v>15972</v>
      </c>
      <c r="C6266" s="47" t="s">
        <v>15973</v>
      </c>
    </row>
    <row r="6267" spans="1:3" x14ac:dyDescent="0.25">
      <c r="A6267">
        <v>158585</v>
      </c>
      <c r="B6267" t="s">
        <v>15974</v>
      </c>
      <c r="C6267" s="47" t="s">
        <v>15975</v>
      </c>
    </row>
    <row r="6268" spans="1:3" x14ac:dyDescent="0.25">
      <c r="A6268">
        <v>158586</v>
      </c>
      <c r="B6268" t="s">
        <v>15976</v>
      </c>
      <c r="C6268" s="47" t="s">
        <v>15977</v>
      </c>
    </row>
    <row r="6269" spans="1:3" x14ac:dyDescent="0.25">
      <c r="A6269">
        <v>158587</v>
      </c>
      <c r="B6269" t="s">
        <v>15978</v>
      </c>
      <c r="C6269" s="47" t="s">
        <v>15979</v>
      </c>
    </row>
    <row r="6270" spans="1:3" x14ac:dyDescent="0.25">
      <c r="A6270">
        <v>158588</v>
      </c>
      <c r="B6270" t="s">
        <v>15980</v>
      </c>
      <c r="C6270" s="47" t="s">
        <v>15981</v>
      </c>
    </row>
    <row r="6271" spans="1:3" x14ac:dyDescent="0.25">
      <c r="A6271">
        <v>158589</v>
      </c>
      <c r="B6271" t="s">
        <v>15982</v>
      </c>
      <c r="C6271" s="47" t="s">
        <v>15983</v>
      </c>
    </row>
    <row r="6272" spans="1:3" x14ac:dyDescent="0.25">
      <c r="A6272">
        <v>158590</v>
      </c>
      <c r="B6272" t="s">
        <v>15984</v>
      </c>
      <c r="C6272" s="47" t="s">
        <v>15985</v>
      </c>
    </row>
    <row r="6273" spans="1:3" x14ac:dyDescent="0.25">
      <c r="A6273">
        <v>158591</v>
      </c>
      <c r="B6273" t="s">
        <v>15986</v>
      </c>
      <c r="C6273" s="47" t="s">
        <v>15987</v>
      </c>
    </row>
    <row r="6274" spans="1:3" x14ac:dyDescent="0.25">
      <c r="A6274">
        <v>158592</v>
      </c>
      <c r="B6274" t="s">
        <v>15988</v>
      </c>
      <c r="C6274" s="47" t="s">
        <v>15989</v>
      </c>
    </row>
    <row r="6275" spans="1:3" x14ac:dyDescent="0.25">
      <c r="A6275">
        <v>158593</v>
      </c>
      <c r="B6275" t="s">
        <v>15990</v>
      </c>
      <c r="C6275" s="47" t="s">
        <v>15991</v>
      </c>
    </row>
    <row r="6276" spans="1:3" x14ac:dyDescent="0.25">
      <c r="A6276">
        <v>158594</v>
      </c>
      <c r="B6276" t="s">
        <v>15992</v>
      </c>
      <c r="C6276" s="47" t="s">
        <v>15993</v>
      </c>
    </row>
    <row r="6277" spans="1:3" x14ac:dyDescent="0.25">
      <c r="A6277">
        <v>158595</v>
      </c>
      <c r="B6277" t="s">
        <v>15994</v>
      </c>
      <c r="C6277" s="47" t="s">
        <v>15995</v>
      </c>
    </row>
    <row r="6278" spans="1:3" x14ac:dyDescent="0.25">
      <c r="A6278">
        <v>158596</v>
      </c>
      <c r="B6278" t="s">
        <v>15996</v>
      </c>
      <c r="C6278" s="47" t="s">
        <v>15997</v>
      </c>
    </row>
    <row r="6279" spans="1:3" x14ac:dyDescent="0.25">
      <c r="A6279">
        <v>158597</v>
      </c>
      <c r="B6279" t="s">
        <v>15998</v>
      </c>
      <c r="C6279" s="47" t="s">
        <v>15999</v>
      </c>
    </row>
    <row r="6280" spans="1:3" x14ac:dyDescent="0.25">
      <c r="A6280">
        <v>158598</v>
      </c>
      <c r="B6280" t="s">
        <v>16000</v>
      </c>
      <c r="C6280" s="47" t="s">
        <v>16001</v>
      </c>
    </row>
    <row r="6281" spans="1:3" x14ac:dyDescent="0.25">
      <c r="A6281">
        <v>158599</v>
      </c>
      <c r="B6281" t="s">
        <v>16002</v>
      </c>
      <c r="C6281" s="47" t="s">
        <v>16003</v>
      </c>
    </row>
    <row r="6282" spans="1:3" x14ac:dyDescent="0.25">
      <c r="A6282">
        <v>158600</v>
      </c>
      <c r="B6282" t="s">
        <v>16004</v>
      </c>
      <c r="C6282" s="47" t="s">
        <v>16005</v>
      </c>
    </row>
    <row r="6283" spans="1:3" x14ac:dyDescent="0.25">
      <c r="A6283">
        <v>158601</v>
      </c>
      <c r="B6283" t="s">
        <v>16006</v>
      </c>
      <c r="C6283" s="47" t="s">
        <v>16007</v>
      </c>
    </row>
    <row r="6284" spans="1:3" x14ac:dyDescent="0.25">
      <c r="A6284">
        <v>158602</v>
      </c>
      <c r="B6284" t="s">
        <v>16008</v>
      </c>
      <c r="C6284" s="47" t="s">
        <v>16009</v>
      </c>
    </row>
    <row r="6285" spans="1:3" x14ac:dyDescent="0.25">
      <c r="A6285">
        <v>158603</v>
      </c>
      <c r="B6285" t="s">
        <v>16010</v>
      </c>
      <c r="C6285" s="47" t="s">
        <v>16011</v>
      </c>
    </row>
    <row r="6286" spans="1:3" x14ac:dyDescent="0.25">
      <c r="A6286">
        <v>158604</v>
      </c>
      <c r="B6286" t="s">
        <v>16012</v>
      </c>
      <c r="C6286" s="47" t="s">
        <v>16013</v>
      </c>
    </row>
    <row r="6287" spans="1:3" x14ac:dyDescent="0.25">
      <c r="A6287">
        <v>158605</v>
      </c>
      <c r="B6287" t="s">
        <v>16014</v>
      </c>
      <c r="C6287" s="47" t="s">
        <v>16015</v>
      </c>
    </row>
    <row r="6288" spans="1:3" x14ac:dyDescent="0.25">
      <c r="A6288">
        <v>158606</v>
      </c>
      <c r="B6288" t="s">
        <v>16016</v>
      </c>
      <c r="C6288" s="47" t="s">
        <v>16017</v>
      </c>
    </row>
    <row r="6289" spans="1:3" x14ac:dyDescent="0.25">
      <c r="A6289">
        <v>158607</v>
      </c>
      <c r="B6289" t="s">
        <v>16018</v>
      </c>
      <c r="C6289" s="47" t="s">
        <v>16019</v>
      </c>
    </row>
    <row r="6290" spans="1:3" x14ac:dyDescent="0.25">
      <c r="A6290">
        <v>158608</v>
      </c>
      <c r="B6290" t="s">
        <v>16020</v>
      </c>
      <c r="C6290" s="47" t="s">
        <v>16021</v>
      </c>
    </row>
    <row r="6291" spans="1:3" x14ac:dyDescent="0.25">
      <c r="A6291">
        <v>158609</v>
      </c>
      <c r="B6291" t="s">
        <v>16022</v>
      </c>
      <c r="C6291" s="47" t="s">
        <v>16023</v>
      </c>
    </row>
    <row r="6292" spans="1:3" x14ac:dyDescent="0.25">
      <c r="A6292">
        <v>158610</v>
      </c>
      <c r="B6292" t="s">
        <v>16024</v>
      </c>
      <c r="C6292" s="47" t="s">
        <v>16025</v>
      </c>
    </row>
    <row r="6293" spans="1:3" x14ac:dyDescent="0.25">
      <c r="A6293">
        <v>158611</v>
      </c>
      <c r="B6293" t="s">
        <v>16026</v>
      </c>
      <c r="C6293" s="47" t="s">
        <v>16027</v>
      </c>
    </row>
    <row r="6294" spans="1:3" x14ac:dyDescent="0.25">
      <c r="A6294">
        <v>158612</v>
      </c>
      <c r="B6294" t="s">
        <v>16028</v>
      </c>
      <c r="C6294" s="47" t="s">
        <v>16029</v>
      </c>
    </row>
    <row r="6295" spans="1:3" x14ac:dyDescent="0.25">
      <c r="A6295">
        <v>158613</v>
      </c>
      <c r="B6295" t="s">
        <v>835</v>
      </c>
      <c r="C6295" s="47" t="s">
        <v>16030</v>
      </c>
    </row>
    <row r="6296" spans="1:3" x14ac:dyDescent="0.25">
      <c r="A6296">
        <v>158614</v>
      </c>
      <c r="B6296" t="s">
        <v>16031</v>
      </c>
      <c r="C6296" s="47" t="s">
        <v>16032</v>
      </c>
    </row>
    <row r="6297" spans="1:3" x14ac:dyDescent="0.25">
      <c r="A6297">
        <v>158615</v>
      </c>
      <c r="B6297" t="s">
        <v>350</v>
      </c>
      <c r="C6297" s="47" t="s">
        <v>16033</v>
      </c>
    </row>
    <row r="6298" spans="1:3" x14ac:dyDescent="0.25">
      <c r="A6298">
        <v>158616</v>
      </c>
      <c r="B6298" t="s">
        <v>16034</v>
      </c>
      <c r="C6298" s="47" t="s">
        <v>16035</v>
      </c>
    </row>
    <row r="6299" spans="1:3" x14ac:dyDescent="0.25">
      <c r="A6299">
        <v>158617</v>
      </c>
      <c r="B6299" t="s">
        <v>16036</v>
      </c>
      <c r="C6299" s="47" t="s">
        <v>16037</v>
      </c>
    </row>
    <row r="6300" spans="1:3" x14ac:dyDescent="0.25">
      <c r="A6300">
        <v>158618</v>
      </c>
      <c r="B6300" t="s">
        <v>16038</v>
      </c>
      <c r="C6300" s="47" t="s">
        <v>16039</v>
      </c>
    </row>
    <row r="6301" spans="1:3" x14ac:dyDescent="0.25">
      <c r="A6301">
        <v>158619</v>
      </c>
      <c r="B6301" t="s">
        <v>16040</v>
      </c>
      <c r="C6301" s="47" t="s">
        <v>16041</v>
      </c>
    </row>
    <row r="6302" spans="1:3" x14ac:dyDescent="0.25">
      <c r="A6302">
        <v>158620</v>
      </c>
      <c r="B6302" t="s">
        <v>16042</v>
      </c>
      <c r="C6302" s="47" t="s">
        <v>16043</v>
      </c>
    </row>
    <row r="6303" spans="1:3" x14ac:dyDescent="0.25">
      <c r="A6303">
        <v>158621</v>
      </c>
      <c r="B6303" t="s">
        <v>16044</v>
      </c>
      <c r="C6303" s="47" t="s">
        <v>16045</v>
      </c>
    </row>
    <row r="6304" spans="1:3" x14ac:dyDescent="0.25">
      <c r="A6304">
        <v>158622</v>
      </c>
      <c r="B6304" t="s">
        <v>16046</v>
      </c>
      <c r="C6304" s="47" t="s">
        <v>16047</v>
      </c>
    </row>
    <row r="6305" spans="1:3" x14ac:dyDescent="0.25">
      <c r="A6305">
        <v>158623</v>
      </c>
      <c r="B6305" t="s">
        <v>16048</v>
      </c>
      <c r="C6305" s="47" t="s">
        <v>16049</v>
      </c>
    </row>
    <row r="6306" spans="1:3" x14ac:dyDescent="0.25">
      <c r="A6306">
        <v>158624</v>
      </c>
      <c r="B6306" t="s">
        <v>16050</v>
      </c>
      <c r="C6306" s="47" t="s">
        <v>16051</v>
      </c>
    </row>
    <row r="6307" spans="1:3" x14ac:dyDescent="0.25">
      <c r="A6307">
        <v>158625</v>
      </c>
      <c r="B6307" t="s">
        <v>16052</v>
      </c>
      <c r="C6307" s="47" t="s">
        <v>16053</v>
      </c>
    </row>
    <row r="6308" spans="1:3" x14ac:dyDescent="0.25">
      <c r="A6308">
        <v>158626</v>
      </c>
      <c r="B6308" t="s">
        <v>16054</v>
      </c>
      <c r="C6308" s="47" t="s">
        <v>16055</v>
      </c>
    </row>
    <row r="6309" spans="1:3" x14ac:dyDescent="0.25">
      <c r="A6309">
        <v>158627</v>
      </c>
      <c r="B6309" t="s">
        <v>16056</v>
      </c>
      <c r="C6309" s="47" t="s">
        <v>16057</v>
      </c>
    </row>
    <row r="6310" spans="1:3" x14ac:dyDescent="0.25">
      <c r="A6310">
        <v>158628</v>
      </c>
      <c r="B6310" t="s">
        <v>16058</v>
      </c>
      <c r="C6310" s="47" t="s">
        <v>16059</v>
      </c>
    </row>
    <row r="6311" spans="1:3" x14ac:dyDescent="0.25">
      <c r="A6311">
        <v>158629</v>
      </c>
      <c r="B6311" t="s">
        <v>16060</v>
      </c>
      <c r="C6311" s="47" t="s">
        <v>16061</v>
      </c>
    </row>
    <row r="6312" spans="1:3" x14ac:dyDescent="0.25">
      <c r="A6312">
        <v>158630</v>
      </c>
      <c r="B6312" t="s">
        <v>16062</v>
      </c>
      <c r="C6312" s="47" t="s">
        <v>16063</v>
      </c>
    </row>
    <row r="6313" spans="1:3" x14ac:dyDescent="0.25">
      <c r="A6313">
        <v>158631</v>
      </c>
      <c r="B6313" t="s">
        <v>16064</v>
      </c>
      <c r="C6313" s="47" t="s">
        <v>16065</v>
      </c>
    </row>
    <row r="6314" spans="1:3" x14ac:dyDescent="0.25">
      <c r="A6314">
        <v>158632</v>
      </c>
      <c r="B6314" t="s">
        <v>16066</v>
      </c>
      <c r="C6314" s="47" t="s">
        <v>16067</v>
      </c>
    </row>
    <row r="6315" spans="1:3" x14ac:dyDescent="0.25">
      <c r="A6315">
        <v>158633</v>
      </c>
      <c r="B6315" t="s">
        <v>16068</v>
      </c>
      <c r="C6315" s="47" t="s">
        <v>16069</v>
      </c>
    </row>
    <row r="6316" spans="1:3" x14ac:dyDescent="0.25">
      <c r="A6316">
        <v>158634</v>
      </c>
      <c r="B6316" t="s">
        <v>16070</v>
      </c>
      <c r="C6316" s="47" t="s">
        <v>16071</v>
      </c>
    </row>
    <row r="6317" spans="1:3" x14ac:dyDescent="0.25">
      <c r="A6317">
        <v>158635</v>
      </c>
      <c r="B6317" t="s">
        <v>16072</v>
      </c>
      <c r="C6317" s="47" t="s">
        <v>16073</v>
      </c>
    </row>
    <row r="6318" spans="1:3" x14ac:dyDescent="0.25">
      <c r="A6318">
        <v>158636</v>
      </c>
      <c r="B6318" t="s">
        <v>16074</v>
      </c>
      <c r="C6318" s="47" t="s">
        <v>16075</v>
      </c>
    </row>
    <row r="6319" spans="1:3" x14ac:dyDescent="0.25">
      <c r="A6319">
        <v>158637</v>
      </c>
      <c r="B6319" t="s">
        <v>16076</v>
      </c>
      <c r="C6319" s="47" t="s">
        <v>16077</v>
      </c>
    </row>
    <row r="6320" spans="1:3" x14ac:dyDescent="0.25">
      <c r="A6320">
        <v>158638</v>
      </c>
      <c r="B6320" t="s">
        <v>16078</v>
      </c>
      <c r="C6320" s="47" t="s">
        <v>16079</v>
      </c>
    </row>
    <row r="6321" spans="1:3" x14ac:dyDescent="0.25">
      <c r="A6321">
        <v>158639</v>
      </c>
      <c r="B6321" t="s">
        <v>16080</v>
      </c>
      <c r="C6321" s="47" t="s">
        <v>16081</v>
      </c>
    </row>
    <row r="6322" spans="1:3" x14ac:dyDescent="0.25">
      <c r="A6322">
        <v>158640</v>
      </c>
      <c r="B6322" t="s">
        <v>16082</v>
      </c>
      <c r="C6322" s="47" t="s">
        <v>16083</v>
      </c>
    </row>
    <row r="6323" spans="1:3" x14ac:dyDescent="0.25">
      <c r="A6323">
        <v>158641</v>
      </c>
      <c r="B6323" t="s">
        <v>16084</v>
      </c>
      <c r="C6323" s="47" t="s">
        <v>16085</v>
      </c>
    </row>
    <row r="6324" spans="1:3" x14ac:dyDescent="0.25">
      <c r="A6324">
        <v>158642</v>
      </c>
      <c r="B6324" t="s">
        <v>16086</v>
      </c>
      <c r="C6324" s="47" t="s">
        <v>16087</v>
      </c>
    </row>
    <row r="6325" spans="1:3" x14ac:dyDescent="0.25">
      <c r="A6325">
        <v>158643</v>
      </c>
      <c r="B6325" t="s">
        <v>218</v>
      </c>
      <c r="C6325" s="47" t="s">
        <v>16088</v>
      </c>
    </row>
    <row r="6326" spans="1:3" x14ac:dyDescent="0.25">
      <c r="A6326">
        <v>158644</v>
      </c>
      <c r="B6326" t="s">
        <v>16089</v>
      </c>
      <c r="C6326" s="47" t="s">
        <v>16090</v>
      </c>
    </row>
    <row r="6327" spans="1:3" x14ac:dyDescent="0.25">
      <c r="A6327">
        <v>158645</v>
      </c>
      <c r="B6327" t="s">
        <v>16091</v>
      </c>
      <c r="C6327" s="47" t="s">
        <v>16092</v>
      </c>
    </row>
    <row r="6328" spans="1:3" x14ac:dyDescent="0.25">
      <c r="A6328">
        <v>158646</v>
      </c>
      <c r="B6328" t="s">
        <v>16093</v>
      </c>
      <c r="C6328" s="47" t="s">
        <v>16094</v>
      </c>
    </row>
    <row r="6329" spans="1:3" x14ac:dyDescent="0.25">
      <c r="A6329">
        <v>158647</v>
      </c>
      <c r="B6329" t="s">
        <v>16095</v>
      </c>
      <c r="C6329" s="47" t="s">
        <v>16096</v>
      </c>
    </row>
    <row r="6330" spans="1:3" x14ac:dyDescent="0.25">
      <c r="A6330">
        <v>158648</v>
      </c>
      <c r="B6330" t="s">
        <v>16097</v>
      </c>
      <c r="C6330" s="47" t="s">
        <v>16098</v>
      </c>
    </row>
    <row r="6331" spans="1:3" x14ac:dyDescent="0.25">
      <c r="A6331">
        <v>158649</v>
      </c>
      <c r="B6331" t="s">
        <v>16099</v>
      </c>
      <c r="C6331" s="47" t="s">
        <v>16100</v>
      </c>
    </row>
    <row r="6332" spans="1:3" x14ac:dyDescent="0.25">
      <c r="A6332">
        <v>158650</v>
      </c>
      <c r="B6332" t="s">
        <v>16101</v>
      </c>
      <c r="C6332" s="47" t="s">
        <v>16102</v>
      </c>
    </row>
    <row r="6333" spans="1:3" x14ac:dyDescent="0.25">
      <c r="A6333">
        <v>158651</v>
      </c>
      <c r="B6333" t="s">
        <v>16103</v>
      </c>
      <c r="C6333" s="47" t="s">
        <v>16104</v>
      </c>
    </row>
    <row r="6334" spans="1:3" x14ac:dyDescent="0.25">
      <c r="A6334">
        <v>158652</v>
      </c>
      <c r="B6334" t="s">
        <v>16105</v>
      </c>
      <c r="C6334" s="47" t="s">
        <v>16106</v>
      </c>
    </row>
    <row r="6335" spans="1:3" x14ac:dyDescent="0.25">
      <c r="A6335">
        <v>158653</v>
      </c>
      <c r="B6335" t="s">
        <v>16107</v>
      </c>
      <c r="C6335" s="47" t="s">
        <v>16108</v>
      </c>
    </row>
    <row r="6336" spans="1:3" x14ac:dyDescent="0.25">
      <c r="A6336">
        <v>158654</v>
      </c>
      <c r="B6336" t="s">
        <v>16109</v>
      </c>
      <c r="C6336" s="47" t="s">
        <v>16110</v>
      </c>
    </row>
    <row r="6337" spans="1:3" x14ac:dyDescent="0.25">
      <c r="A6337">
        <v>158655</v>
      </c>
      <c r="B6337" t="s">
        <v>16111</v>
      </c>
      <c r="C6337" s="47" t="s">
        <v>16112</v>
      </c>
    </row>
    <row r="6338" spans="1:3" x14ac:dyDescent="0.25">
      <c r="A6338">
        <v>158656</v>
      </c>
      <c r="B6338" t="s">
        <v>16113</v>
      </c>
      <c r="C6338" s="47" t="s">
        <v>16114</v>
      </c>
    </row>
    <row r="6339" spans="1:3" x14ac:dyDescent="0.25">
      <c r="A6339">
        <v>158657</v>
      </c>
      <c r="B6339" t="s">
        <v>16115</v>
      </c>
      <c r="C6339" s="47" t="s">
        <v>16116</v>
      </c>
    </row>
    <row r="6340" spans="1:3" x14ac:dyDescent="0.25">
      <c r="A6340">
        <v>158658</v>
      </c>
      <c r="B6340" t="s">
        <v>16117</v>
      </c>
      <c r="C6340" s="47" t="s">
        <v>16118</v>
      </c>
    </row>
    <row r="6341" spans="1:3" x14ac:dyDescent="0.25">
      <c r="A6341">
        <v>158659</v>
      </c>
      <c r="B6341" t="s">
        <v>16119</v>
      </c>
      <c r="C6341" s="47" t="s">
        <v>16120</v>
      </c>
    </row>
    <row r="6342" spans="1:3" x14ac:dyDescent="0.25">
      <c r="A6342">
        <v>158660</v>
      </c>
      <c r="B6342" t="s">
        <v>16121</v>
      </c>
      <c r="C6342" s="47" t="s">
        <v>16122</v>
      </c>
    </row>
    <row r="6343" spans="1:3" x14ac:dyDescent="0.25">
      <c r="A6343">
        <v>158661</v>
      </c>
      <c r="B6343" t="s">
        <v>16123</v>
      </c>
      <c r="C6343" s="47" t="s">
        <v>16124</v>
      </c>
    </row>
    <row r="6344" spans="1:3" x14ac:dyDescent="0.25">
      <c r="A6344">
        <v>158662</v>
      </c>
      <c r="B6344" t="s">
        <v>16125</v>
      </c>
      <c r="C6344" s="47" t="s">
        <v>16126</v>
      </c>
    </row>
    <row r="6345" spans="1:3" x14ac:dyDescent="0.25">
      <c r="A6345">
        <v>158663</v>
      </c>
      <c r="B6345" t="s">
        <v>16127</v>
      </c>
      <c r="C6345" s="47" t="s">
        <v>16128</v>
      </c>
    </row>
    <row r="6346" spans="1:3" x14ac:dyDescent="0.25">
      <c r="A6346">
        <v>158664</v>
      </c>
      <c r="B6346" t="s">
        <v>16129</v>
      </c>
      <c r="C6346" s="47" t="s">
        <v>16130</v>
      </c>
    </row>
    <row r="6347" spans="1:3" x14ac:dyDescent="0.25">
      <c r="A6347">
        <v>158665</v>
      </c>
      <c r="B6347" t="s">
        <v>1361</v>
      </c>
      <c r="C6347" s="47" t="s">
        <v>16131</v>
      </c>
    </row>
    <row r="6348" spans="1:3" x14ac:dyDescent="0.25">
      <c r="A6348">
        <v>158666</v>
      </c>
      <c r="B6348" t="s">
        <v>16132</v>
      </c>
      <c r="C6348" s="47" t="s">
        <v>16133</v>
      </c>
    </row>
    <row r="6349" spans="1:3" x14ac:dyDescent="0.25">
      <c r="A6349">
        <v>158667</v>
      </c>
      <c r="B6349" t="s">
        <v>16134</v>
      </c>
      <c r="C6349" s="47" t="s">
        <v>16135</v>
      </c>
    </row>
    <row r="6350" spans="1:3" x14ac:dyDescent="0.25">
      <c r="A6350">
        <v>158668</v>
      </c>
      <c r="B6350" t="s">
        <v>16136</v>
      </c>
      <c r="C6350" s="47" t="s">
        <v>16137</v>
      </c>
    </row>
    <row r="6351" spans="1:3" x14ac:dyDescent="0.25">
      <c r="A6351">
        <v>158669</v>
      </c>
      <c r="B6351" t="s">
        <v>16138</v>
      </c>
      <c r="C6351" s="47" t="s">
        <v>16139</v>
      </c>
    </row>
    <row r="6352" spans="1:3" x14ac:dyDescent="0.25">
      <c r="A6352">
        <v>158670</v>
      </c>
      <c r="B6352" t="s">
        <v>16140</v>
      </c>
      <c r="C6352" s="47" t="s">
        <v>16141</v>
      </c>
    </row>
    <row r="6353" spans="1:3" x14ac:dyDescent="0.25">
      <c r="A6353">
        <v>158671</v>
      </c>
      <c r="B6353" t="s">
        <v>16142</v>
      </c>
      <c r="C6353" s="47" t="s">
        <v>16143</v>
      </c>
    </row>
    <row r="6354" spans="1:3" x14ac:dyDescent="0.25">
      <c r="A6354">
        <v>158672</v>
      </c>
      <c r="B6354" t="s">
        <v>16144</v>
      </c>
      <c r="C6354" s="47" t="s">
        <v>16145</v>
      </c>
    </row>
    <row r="6355" spans="1:3" x14ac:dyDescent="0.25">
      <c r="A6355">
        <v>158673</v>
      </c>
      <c r="B6355" t="s">
        <v>16146</v>
      </c>
      <c r="C6355" s="47" t="s">
        <v>16147</v>
      </c>
    </row>
    <row r="6356" spans="1:3" x14ac:dyDescent="0.25">
      <c r="A6356">
        <v>158674</v>
      </c>
      <c r="B6356" t="s">
        <v>16148</v>
      </c>
      <c r="C6356" s="47" t="s">
        <v>16149</v>
      </c>
    </row>
    <row r="6357" spans="1:3" x14ac:dyDescent="0.25">
      <c r="A6357">
        <v>158675</v>
      </c>
      <c r="B6357" t="s">
        <v>16150</v>
      </c>
      <c r="C6357" s="47" t="s">
        <v>16151</v>
      </c>
    </row>
    <row r="6358" spans="1:3" x14ac:dyDescent="0.25">
      <c r="A6358">
        <v>158676</v>
      </c>
      <c r="B6358" t="s">
        <v>16152</v>
      </c>
      <c r="C6358" s="47" t="s">
        <v>16153</v>
      </c>
    </row>
    <row r="6359" spans="1:3" x14ac:dyDescent="0.25">
      <c r="A6359">
        <v>158677</v>
      </c>
      <c r="B6359" t="s">
        <v>16154</v>
      </c>
      <c r="C6359" s="47" t="s">
        <v>16155</v>
      </c>
    </row>
    <row r="6360" spans="1:3" x14ac:dyDescent="0.25">
      <c r="A6360">
        <v>158678</v>
      </c>
      <c r="B6360" t="s">
        <v>16156</v>
      </c>
      <c r="C6360" s="47" t="s">
        <v>16157</v>
      </c>
    </row>
    <row r="6361" spans="1:3" x14ac:dyDescent="0.25">
      <c r="A6361">
        <v>158679</v>
      </c>
      <c r="B6361" t="s">
        <v>16158</v>
      </c>
      <c r="C6361" s="47" t="s">
        <v>16159</v>
      </c>
    </row>
    <row r="6362" spans="1:3" x14ac:dyDescent="0.25">
      <c r="A6362">
        <v>158680</v>
      </c>
      <c r="B6362" t="s">
        <v>16160</v>
      </c>
      <c r="C6362" s="47" t="s">
        <v>16161</v>
      </c>
    </row>
    <row r="6363" spans="1:3" x14ac:dyDescent="0.25">
      <c r="A6363">
        <v>158681</v>
      </c>
      <c r="B6363" t="s">
        <v>16162</v>
      </c>
      <c r="C6363" s="47" t="s">
        <v>16163</v>
      </c>
    </row>
    <row r="6364" spans="1:3" x14ac:dyDescent="0.25">
      <c r="A6364">
        <v>158682</v>
      </c>
      <c r="B6364" t="s">
        <v>16164</v>
      </c>
      <c r="C6364" s="47" t="s">
        <v>16165</v>
      </c>
    </row>
    <row r="6365" spans="1:3" x14ac:dyDescent="0.25">
      <c r="A6365">
        <v>158683</v>
      </c>
      <c r="B6365" t="s">
        <v>16166</v>
      </c>
      <c r="C6365" s="47" t="s">
        <v>16167</v>
      </c>
    </row>
    <row r="6366" spans="1:3" x14ac:dyDescent="0.25">
      <c r="A6366">
        <v>158684</v>
      </c>
      <c r="B6366" t="s">
        <v>16168</v>
      </c>
      <c r="C6366" s="47" t="s">
        <v>16169</v>
      </c>
    </row>
    <row r="6367" spans="1:3" x14ac:dyDescent="0.25">
      <c r="A6367">
        <v>158685</v>
      </c>
      <c r="B6367" t="s">
        <v>16170</v>
      </c>
      <c r="C6367" s="47" t="s">
        <v>16171</v>
      </c>
    </row>
    <row r="6368" spans="1:3" x14ac:dyDescent="0.25">
      <c r="A6368">
        <v>158686</v>
      </c>
      <c r="B6368" t="s">
        <v>16172</v>
      </c>
      <c r="C6368" s="47" t="s">
        <v>16173</v>
      </c>
    </row>
    <row r="6369" spans="1:3" x14ac:dyDescent="0.25">
      <c r="A6369">
        <v>158687</v>
      </c>
      <c r="B6369" t="s">
        <v>954</v>
      </c>
      <c r="C6369" s="47" t="s">
        <v>16174</v>
      </c>
    </row>
    <row r="6370" spans="1:3" x14ac:dyDescent="0.25">
      <c r="A6370">
        <v>158688</v>
      </c>
      <c r="B6370" t="s">
        <v>16175</v>
      </c>
      <c r="C6370" s="47" t="s">
        <v>16176</v>
      </c>
    </row>
    <row r="6371" spans="1:3" x14ac:dyDescent="0.25">
      <c r="A6371">
        <v>158689</v>
      </c>
      <c r="B6371" t="s">
        <v>16177</v>
      </c>
      <c r="C6371" s="47" t="s">
        <v>16178</v>
      </c>
    </row>
    <row r="6372" spans="1:3" x14ac:dyDescent="0.25">
      <c r="A6372">
        <v>158690</v>
      </c>
      <c r="B6372" t="s">
        <v>16179</v>
      </c>
      <c r="C6372" s="47" t="s">
        <v>16180</v>
      </c>
    </row>
    <row r="6373" spans="1:3" x14ac:dyDescent="0.25">
      <c r="A6373">
        <v>158691</v>
      </c>
      <c r="B6373" t="s">
        <v>16181</v>
      </c>
      <c r="C6373" s="47" t="s">
        <v>16182</v>
      </c>
    </row>
    <row r="6374" spans="1:3" x14ac:dyDescent="0.25">
      <c r="A6374">
        <v>158692</v>
      </c>
      <c r="B6374" t="s">
        <v>16183</v>
      </c>
      <c r="C6374" s="47" t="s">
        <v>16184</v>
      </c>
    </row>
    <row r="6375" spans="1:3" x14ac:dyDescent="0.25">
      <c r="A6375">
        <v>158693</v>
      </c>
      <c r="B6375" t="s">
        <v>16185</v>
      </c>
      <c r="C6375" s="47" t="s">
        <v>16186</v>
      </c>
    </row>
    <row r="6376" spans="1:3" x14ac:dyDescent="0.25">
      <c r="A6376">
        <v>158694</v>
      </c>
      <c r="B6376" t="s">
        <v>16187</v>
      </c>
      <c r="C6376" s="47" t="s">
        <v>16188</v>
      </c>
    </row>
    <row r="6377" spans="1:3" x14ac:dyDescent="0.25">
      <c r="A6377">
        <v>158695</v>
      </c>
      <c r="B6377" t="s">
        <v>16189</v>
      </c>
      <c r="C6377" s="47" t="s">
        <v>16190</v>
      </c>
    </row>
    <row r="6378" spans="1:3" x14ac:dyDescent="0.25">
      <c r="A6378">
        <v>158696</v>
      </c>
      <c r="B6378" t="s">
        <v>16191</v>
      </c>
      <c r="C6378" s="47" t="s">
        <v>16192</v>
      </c>
    </row>
    <row r="6379" spans="1:3" x14ac:dyDescent="0.25">
      <c r="A6379">
        <v>158697</v>
      </c>
      <c r="B6379" t="s">
        <v>16193</v>
      </c>
      <c r="C6379" s="47" t="s">
        <v>16194</v>
      </c>
    </row>
    <row r="6380" spans="1:3" x14ac:dyDescent="0.25">
      <c r="A6380">
        <v>158698</v>
      </c>
      <c r="B6380" t="s">
        <v>16195</v>
      </c>
      <c r="C6380" s="47" t="s">
        <v>16196</v>
      </c>
    </row>
    <row r="6381" spans="1:3" x14ac:dyDescent="0.25">
      <c r="A6381">
        <v>158699</v>
      </c>
      <c r="B6381" t="s">
        <v>16197</v>
      </c>
      <c r="C6381" s="47" t="s">
        <v>16198</v>
      </c>
    </row>
    <row r="6382" spans="1:3" x14ac:dyDescent="0.25">
      <c r="A6382">
        <v>158700</v>
      </c>
      <c r="B6382" t="s">
        <v>16199</v>
      </c>
      <c r="C6382" s="47" t="s">
        <v>16200</v>
      </c>
    </row>
    <row r="6383" spans="1:3" x14ac:dyDescent="0.25">
      <c r="A6383">
        <v>158701</v>
      </c>
      <c r="B6383" t="s">
        <v>16201</v>
      </c>
      <c r="C6383" s="47" t="s">
        <v>16202</v>
      </c>
    </row>
    <row r="6384" spans="1:3" x14ac:dyDescent="0.25">
      <c r="A6384">
        <v>158702</v>
      </c>
      <c r="B6384" t="s">
        <v>16203</v>
      </c>
      <c r="C6384" s="47" t="s">
        <v>16204</v>
      </c>
    </row>
    <row r="6385" spans="1:3" x14ac:dyDescent="0.25">
      <c r="A6385">
        <v>158703</v>
      </c>
      <c r="B6385" t="s">
        <v>16205</v>
      </c>
      <c r="C6385" s="47" t="s">
        <v>16206</v>
      </c>
    </row>
    <row r="6386" spans="1:3" x14ac:dyDescent="0.25">
      <c r="A6386">
        <v>158704</v>
      </c>
      <c r="B6386" t="s">
        <v>16207</v>
      </c>
      <c r="C6386" s="47" t="s">
        <v>16208</v>
      </c>
    </row>
    <row r="6387" spans="1:3" x14ac:dyDescent="0.25">
      <c r="A6387">
        <v>158705</v>
      </c>
      <c r="B6387" t="s">
        <v>16209</v>
      </c>
      <c r="C6387" s="47" t="s">
        <v>16210</v>
      </c>
    </row>
    <row r="6388" spans="1:3" x14ac:dyDescent="0.25">
      <c r="A6388">
        <v>158706</v>
      </c>
      <c r="B6388" t="s">
        <v>16211</v>
      </c>
      <c r="C6388" s="47" t="s">
        <v>16212</v>
      </c>
    </row>
    <row r="6389" spans="1:3" x14ac:dyDescent="0.25">
      <c r="A6389">
        <v>158707</v>
      </c>
      <c r="B6389" t="s">
        <v>16213</v>
      </c>
      <c r="C6389" s="47" t="s">
        <v>16214</v>
      </c>
    </row>
    <row r="6390" spans="1:3" x14ac:dyDescent="0.25">
      <c r="A6390">
        <v>158708</v>
      </c>
      <c r="B6390" t="s">
        <v>16215</v>
      </c>
      <c r="C6390" s="47" t="s">
        <v>16216</v>
      </c>
    </row>
    <row r="6391" spans="1:3" x14ac:dyDescent="0.25">
      <c r="A6391">
        <v>158709</v>
      </c>
      <c r="B6391" t="s">
        <v>16217</v>
      </c>
      <c r="C6391" s="47" t="s">
        <v>16218</v>
      </c>
    </row>
    <row r="6392" spans="1:3" x14ac:dyDescent="0.25">
      <c r="A6392">
        <v>158710</v>
      </c>
      <c r="B6392" t="s">
        <v>16219</v>
      </c>
      <c r="C6392" s="47" t="s">
        <v>16220</v>
      </c>
    </row>
    <row r="6393" spans="1:3" x14ac:dyDescent="0.25">
      <c r="A6393">
        <v>158711</v>
      </c>
      <c r="B6393" t="s">
        <v>16221</v>
      </c>
      <c r="C6393" s="47" t="s">
        <v>16222</v>
      </c>
    </row>
    <row r="6394" spans="1:3" x14ac:dyDescent="0.25">
      <c r="A6394">
        <v>158712</v>
      </c>
      <c r="B6394" t="s">
        <v>16223</v>
      </c>
      <c r="C6394" s="47" t="s">
        <v>16224</v>
      </c>
    </row>
    <row r="6395" spans="1:3" x14ac:dyDescent="0.25">
      <c r="A6395">
        <v>158713</v>
      </c>
      <c r="B6395" t="s">
        <v>16225</v>
      </c>
      <c r="C6395" s="47" t="s">
        <v>16226</v>
      </c>
    </row>
    <row r="6396" spans="1:3" x14ac:dyDescent="0.25">
      <c r="A6396">
        <v>158714</v>
      </c>
      <c r="B6396" t="s">
        <v>16227</v>
      </c>
      <c r="C6396" s="47" t="s">
        <v>16228</v>
      </c>
    </row>
    <row r="6397" spans="1:3" x14ac:dyDescent="0.25">
      <c r="A6397">
        <v>158715</v>
      </c>
      <c r="B6397" t="s">
        <v>16229</v>
      </c>
      <c r="C6397" s="47" t="s">
        <v>16230</v>
      </c>
    </row>
    <row r="6398" spans="1:3" x14ac:dyDescent="0.25">
      <c r="A6398">
        <v>158716</v>
      </c>
      <c r="B6398" t="s">
        <v>16231</v>
      </c>
      <c r="C6398" s="47" t="s">
        <v>16232</v>
      </c>
    </row>
    <row r="6399" spans="1:3" x14ac:dyDescent="0.25">
      <c r="A6399">
        <v>158717</v>
      </c>
      <c r="B6399" t="s">
        <v>16233</v>
      </c>
      <c r="C6399" s="47" t="s">
        <v>16234</v>
      </c>
    </row>
    <row r="6400" spans="1:3" x14ac:dyDescent="0.25">
      <c r="A6400">
        <v>158718</v>
      </c>
      <c r="B6400" t="s">
        <v>16235</v>
      </c>
      <c r="C6400" s="47" t="s">
        <v>16236</v>
      </c>
    </row>
    <row r="6401" spans="1:3" x14ac:dyDescent="0.25">
      <c r="A6401">
        <v>158719</v>
      </c>
      <c r="B6401" t="s">
        <v>16237</v>
      </c>
      <c r="C6401" s="47" t="s">
        <v>16238</v>
      </c>
    </row>
    <row r="6402" spans="1:3" x14ac:dyDescent="0.25">
      <c r="A6402">
        <v>158720</v>
      </c>
      <c r="B6402" t="s">
        <v>16239</v>
      </c>
      <c r="C6402" s="47" t="s">
        <v>16240</v>
      </c>
    </row>
    <row r="6403" spans="1:3" x14ac:dyDescent="0.25">
      <c r="A6403">
        <v>158721</v>
      </c>
      <c r="B6403" t="s">
        <v>16241</v>
      </c>
      <c r="C6403" s="47" t="s">
        <v>16242</v>
      </c>
    </row>
    <row r="6404" spans="1:3" x14ac:dyDescent="0.25">
      <c r="A6404">
        <v>158722</v>
      </c>
      <c r="B6404" t="s">
        <v>16243</v>
      </c>
      <c r="C6404" s="47" t="s">
        <v>16244</v>
      </c>
    </row>
    <row r="6405" spans="1:3" x14ac:dyDescent="0.25">
      <c r="A6405">
        <v>158723</v>
      </c>
      <c r="B6405" t="s">
        <v>16245</v>
      </c>
      <c r="C6405" s="47" t="s">
        <v>16246</v>
      </c>
    </row>
    <row r="6406" spans="1:3" x14ac:dyDescent="0.25">
      <c r="A6406">
        <v>158724</v>
      </c>
      <c r="B6406" t="s">
        <v>16247</v>
      </c>
      <c r="C6406" s="47" t="s">
        <v>16248</v>
      </c>
    </row>
    <row r="6407" spans="1:3" x14ac:dyDescent="0.25">
      <c r="A6407">
        <v>158725</v>
      </c>
      <c r="B6407" t="s">
        <v>16249</v>
      </c>
      <c r="C6407" s="47" t="s">
        <v>16250</v>
      </c>
    </row>
    <row r="6408" spans="1:3" x14ac:dyDescent="0.25">
      <c r="A6408">
        <v>158726</v>
      </c>
      <c r="B6408" t="s">
        <v>16251</v>
      </c>
      <c r="C6408" s="47" t="s">
        <v>16252</v>
      </c>
    </row>
    <row r="6409" spans="1:3" x14ac:dyDescent="0.25">
      <c r="A6409">
        <v>158727</v>
      </c>
      <c r="B6409" t="s">
        <v>16253</v>
      </c>
      <c r="C6409" s="47" t="s">
        <v>16254</v>
      </c>
    </row>
    <row r="6410" spans="1:3" x14ac:dyDescent="0.25">
      <c r="A6410">
        <v>158728</v>
      </c>
      <c r="B6410" t="s">
        <v>16255</v>
      </c>
      <c r="C6410" s="47" t="s">
        <v>16256</v>
      </c>
    </row>
    <row r="6411" spans="1:3" x14ac:dyDescent="0.25">
      <c r="A6411">
        <v>158729</v>
      </c>
      <c r="B6411" t="s">
        <v>16257</v>
      </c>
      <c r="C6411" s="47" t="s">
        <v>16258</v>
      </c>
    </row>
    <row r="6412" spans="1:3" x14ac:dyDescent="0.25">
      <c r="A6412">
        <v>158730</v>
      </c>
      <c r="B6412" t="s">
        <v>16259</v>
      </c>
      <c r="C6412" s="47" t="s">
        <v>16260</v>
      </c>
    </row>
    <row r="6413" spans="1:3" x14ac:dyDescent="0.25">
      <c r="A6413">
        <v>158731</v>
      </c>
      <c r="B6413" t="s">
        <v>16261</v>
      </c>
      <c r="C6413" s="47" t="s">
        <v>16262</v>
      </c>
    </row>
    <row r="6414" spans="1:3" x14ac:dyDescent="0.25">
      <c r="A6414">
        <v>158732</v>
      </c>
      <c r="B6414" t="s">
        <v>1538</v>
      </c>
      <c r="C6414" s="47" t="s">
        <v>16263</v>
      </c>
    </row>
    <row r="6415" spans="1:3" x14ac:dyDescent="0.25">
      <c r="A6415">
        <v>158733</v>
      </c>
      <c r="B6415" t="s">
        <v>1618</v>
      </c>
      <c r="C6415" s="47" t="s">
        <v>16264</v>
      </c>
    </row>
    <row r="6416" spans="1:3" x14ac:dyDescent="0.25">
      <c r="A6416">
        <v>158734</v>
      </c>
      <c r="B6416" t="s">
        <v>16265</v>
      </c>
      <c r="C6416" s="47" t="s">
        <v>16266</v>
      </c>
    </row>
    <row r="6417" spans="1:3" x14ac:dyDescent="0.25">
      <c r="A6417">
        <v>158735</v>
      </c>
      <c r="B6417" t="s">
        <v>16267</v>
      </c>
      <c r="C6417" s="47" t="s">
        <v>16268</v>
      </c>
    </row>
    <row r="6418" spans="1:3" x14ac:dyDescent="0.25">
      <c r="A6418">
        <v>158736</v>
      </c>
      <c r="B6418" t="s">
        <v>16269</v>
      </c>
      <c r="C6418" s="47" t="s">
        <v>16270</v>
      </c>
    </row>
    <row r="6419" spans="1:3" x14ac:dyDescent="0.25">
      <c r="A6419">
        <v>158737</v>
      </c>
      <c r="B6419" t="s">
        <v>709</v>
      </c>
      <c r="C6419" s="47" t="s">
        <v>16271</v>
      </c>
    </row>
    <row r="6420" spans="1:3" x14ac:dyDescent="0.25">
      <c r="A6420">
        <v>158738</v>
      </c>
      <c r="B6420" t="s">
        <v>16272</v>
      </c>
      <c r="C6420" s="47" t="s">
        <v>16273</v>
      </c>
    </row>
    <row r="6421" spans="1:3" x14ac:dyDescent="0.25">
      <c r="A6421">
        <v>158739</v>
      </c>
      <c r="B6421" t="s">
        <v>1246</v>
      </c>
      <c r="C6421" s="47" t="s">
        <v>16274</v>
      </c>
    </row>
    <row r="6422" spans="1:3" x14ac:dyDescent="0.25">
      <c r="A6422">
        <v>158740</v>
      </c>
      <c r="B6422" t="s">
        <v>16275</v>
      </c>
      <c r="C6422" s="47" t="s">
        <v>16276</v>
      </c>
    </row>
    <row r="6423" spans="1:3" x14ac:dyDescent="0.25">
      <c r="A6423">
        <v>158741</v>
      </c>
      <c r="B6423" t="s">
        <v>817</v>
      </c>
      <c r="C6423" s="47" t="s">
        <v>16277</v>
      </c>
    </row>
    <row r="6424" spans="1:3" x14ac:dyDescent="0.25">
      <c r="A6424">
        <v>158742</v>
      </c>
      <c r="B6424" t="s">
        <v>16278</v>
      </c>
      <c r="C6424" s="47" t="s">
        <v>16279</v>
      </c>
    </row>
    <row r="6425" spans="1:3" x14ac:dyDescent="0.25">
      <c r="A6425">
        <v>158743</v>
      </c>
      <c r="B6425" t="s">
        <v>16280</v>
      </c>
      <c r="C6425" s="47" t="s">
        <v>16281</v>
      </c>
    </row>
    <row r="6426" spans="1:3" x14ac:dyDescent="0.25">
      <c r="A6426">
        <v>158744</v>
      </c>
      <c r="B6426" t="s">
        <v>16282</v>
      </c>
      <c r="C6426" s="47" t="s">
        <v>16283</v>
      </c>
    </row>
    <row r="6427" spans="1:3" x14ac:dyDescent="0.25">
      <c r="A6427">
        <v>158745</v>
      </c>
      <c r="B6427" t="s">
        <v>16284</v>
      </c>
      <c r="C6427" s="47" t="s">
        <v>16285</v>
      </c>
    </row>
    <row r="6428" spans="1:3" x14ac:dyDescent="0.25">
      <c r="A6428">
        <v>158746</v>
      </c>
      <c r="B6428" t="s">
        <v>16286</v>
      </c>
      <c r="C6428" s="47" t="s">
        <v>16287</v>
      </c>
    </row>
    <row r="6429" spans="1:3" x14ac:dyDescent="0.25">
      <c r="A6429">
        <v>158747</v>
      </c>
      <c r="B6429" t="s">
        <v>16288</v>
      </c>
      <c r="C6429" s="47" t="s">
        <v>16289</v>
      </c>
    </row>
    <row r="6430" spans="1:3" x14ac:dyDescent="0.25">
      <c r="A6430">
        <v>158748</v>
      </c>
      <c r="B6430" t="s">
        <v>16290</v>
      </c>
      <c r="C6430" s="47" t="s">
        <v>16291</v>
      </c>
    </row>
    <row r="6431" spans="1:3" x14ac:dyDescent="0.25">
      <c r="A6431">
        <v>158749</v>
      </c>
      <c r="B6431" t="s">
        <v>16292</v>
      </c>
      <c r="C6431" s="47" t="s">
        <v>16293</v>
      </c>
    </row>
    <row r="6432" spans="1:3" x14ac:dyDescent="0.25">
      <c r="A6432">
        <v>158750</v>
      </c>
      <c r="B6432" t="s">
        <v>16294</v>
      </c>
      <c r="C6432" s="47" t="s">
        <v>16295</v>
      </c>
    </row>
    <row r="6433" spans="1:3" x14ac:dyDescent="0.25">
      <c r="A6433">
        <v>158751</v>
      </c>
      <c r="B6433" t="s">
        <v>16296</v>
      </c>
      <c r="C6433" s="47" t="s">
        <v>16297</v>
      </c>
    </row>
    <row r="6434" spans="1:3" x14ac:dyDescent="0.25">
      <c r="A6434">
        <v>158752</v>
      </c>
      <c r="B6434" t="s">
        <v>16298</v>
      </c>
      <c r="C6434" s="47" t="s">
        <v>16299</v>
      </c>
    </row>
    <row r="6435" spans="1:3" x14ac:dyDescent="0.25">
      <c r="A6435">
        <v>158753</v>
      </c>
      <c r="B6435" t="s">
        <v>16300</v>
      </c>
      <c r="C6435" s="47" t="s">
        <v>16301</v>
      </c>
    </row>
    <row r="6436" spans="1:3" x14ac:dyDescent="0.25">
      <c r="A6436">
        <v>158754</v>
      </c>
      <c r="B6436" t="s">
        <v>16302</v>
      </c>
      <c r="C6436" s="47" t="s">
        <v>16303</v>
      </c>
    </row>
    <row r="6437" spans="1:3" x14ac:dyDescent="0.25">
      <c r="A6437">
        <v>158755</v>
      </c>
      <c r="B6437" t="s">
        <v>16304</v>
      </c>
      <c r="C6437" s="47" t="s">
        <v>16305</v>
      </c>
    </row>
    <row r="6438" spans="1:3" x14ac:dyDescent="0.25">
      <c r="A6438">
        <v>158756</v>
      </c>
      <c r="B6438" t="s">
        <v>16306</v>
      </c>
      <c r="C6438" s="47" t="s">
        <v>16307</v>
      </c>
    </row>
    <row r="6439" spans="1:3" x14ac:dyDescent="0.25">
      <c r="A6439">
        <v>158757</v>
      </c>
      <c r="B6439" t="s">
        <v>16308</v>
      </c>
      <c r="C6439" s="47" t="s">
        <v>16309</v>
      </c>
    </row>
    <row r="6440" spans="1:3" x14ac:dyDescent="0.25">
      <c r="A6440">
        <v>158758</v>
      </c>
      <c r="B6440" t="s">
        <v>16310</v>
      </c>
      <c r="C6440" s="47" t="s">
        <v>16311</v>
      </c>
    </row>
    <row r="6441" spans="1:3" x14ac:dyDescent="0.25">
      <c r="A6441">
        <v>158759</v>
      </c>
      <c r="B6441" t="s">
        <v>16312</v>
      </c>
      <c r="C6441" s="47" t="s">
        <v>16313</v>
      </c>
    </row>
    <row r="6442" spans="1:3" x14ac:dyDescent="0.25">
      <c r="A6442">
        <v>158760</v>
      </c>
      <c r="B6442" t="s">
        <v>16314</v>
      </c>
      <c r="C6442" s="47" t="s">
        <v>16315</v>
      </c>
    </row>
    <row r="6443" spans="1:3" x14ac:dyDescent="0.25">
      <c r="A6443">
        <v>158761</v>
      </c>
      <c r="B6443" t="s">
        <v>16316</v>
      </c>
      <c r="C6443" s="47" t="s">
        <v>16317</v>
      </c>
    </row>
    <row r="6444" spans="1:3" x14ac:dyDescent="0.25">
      <c r="A6444">
        <v>158762</v>
      </c>
      <c r="B6444" t="s">
        <v>16318</v>
      </c>
      <c r="C6444" s="47" t="s">
        <v>16319</v>
      </c>
    </row>
    <row r="6445" spans="1:3" x14ac:dyDescent="0.25">
      <c r="A6445">
        <v>158763</v>
      </c>
      <c r="B6445" t="s">
        <v>16320</v>
      </c>
      <c r="C6445" s="47" t="s">
        <v>16321</v>
      </c>
    </row>
    <row r="6446" spans="1:3" x14ac:dyDescent="0.25">
      <c r="A6446">
        <v>158764</v>
      </c>
      <c r="B6446" t="s">
        <v>16322</v>
      </c>
      <c r="C6446" s="47" t="s">
        <v>16323</v>
      </c>
    </row>
    <row r="6447" spans="1:3" x14ac:dyDescent="0.25">
      <c r="A6447">
        <v>158765</v>
      </c>
      <c r="B6447" t="s">
        <v>16324</v>
      </c>
      <c r="C6447" s="47" t="s">
        <v>16325</v>
      </c>
    </row>
    <row r="6448" spans="1:3" x14ac:dyDescent="0.25">
      <c r="A6448">
        <v>158766</v>
      </c>
      <c r="B6448" t="s">
        <v>1431</v>
      </c>
      <c r="C6448" s="47" t="s">
        <v>16326</v>
      </c>
    </row>
    <row r="6449" spans="1:3" x14ac:dyDescent="0.25">
      <c r="A6449">
        <v>158767</v>
      </c>
      <c r="B6449" t="s">
        <v>16327</v>
      </c>
      <c r="C6449" s="47" t="s">
        <v>16328</v>
      </c>
    </row>
    <row r="6450" spans="1:3" x14ac:dyDescent="0.25">
      <c r="A6450">
        <v>158768</v>
      </c>
      <c r="B6450" t="s">
        <v>16329</v>
      </c>
      <c r="C6450" s="47" t="s">
        <v>16330</v>
      </c>
    </row>
    <row r="6451" spans="1:3" x14ac:dyDescent="0.25">
      <c r="A6451">
        <v>158769</v>
      </c>
      <c r="B6451" t="s">
        <v>16331</v>
      </c>
      <c r="C6451" s="47" t="s">
        <v>16332</v>
      </c>
    </row>
    <row r="6452" spans="1:3" x14ac:dyDescent="0.25">
      <c r="A6452">
        <v>158770</v>
      </c>
      <c r="B6452" t="s">
        <v>16333</v>
      </c>
      <c r="C6452" s="47" t="s">
        <v>16334</v>
      </c>
    </row>
    <row r="6453" spans="1:3" x14ac:dyDescent="0.25">
      <c r="A6453">
        <v>158771</v>
      </c>
      <c r="B6453" t="s">
        <v>16335</v>
      </c>
      <c r="C6453" s="47" t="s">
        <v>16336</v>
      </c>
    </row>
    <row r="6454" spans="1:3" x14ac:dyDescent="0.25">
      <c r="A6454">
        <v>158772</v>
      </c>
      <c r="B6454" t="s">
        <v>16337</v>
      </c>
      <c r="C6454" s="47" t="s">
        <v>16338</v>
      </c>
    </row>
    <row r="6455" spans="1:3" x14ac:dyDescent="0.25">
      <c r="A6455">
        <v>158773</v>
      </c>
      <c r="B6455" t="s">
        <v>16339</v>
      </c>
      <c r="C6455" s="47" t="s">
        <v>16340</v>
      </c>
    </row>
    <row r="6456" spans="1:3" x14ac:dyDescent="0.25">
      <c r="A6456">
        <v>158774</v>
      </c>
      <c r="B6456" t="s">
        <v>1040</v>
      </c>
      <c r="C6456" s="47" t="s">
        <v>16341</v>
      </c>
    </row>
    <row r="6457" spans="1:3" x14ac:dyDescent="0.25">
      <c r="A6457">
        <v>158775</v>
      </c>
      <c r="B6457" t="s">
        <v>16342</v>
      </c>
      <c r="C6457" s="47" t="s">
        <v>16343</v>
      </c>
    </row>
    <row r="6458" spans="1:3" x14ac:dyDescent="0.25">
      <c r="A6458">
        <v>158776</v>
      </c>
      <c r="B6458" t="s">
        <v>16344</v>
      </c>
      <c r="C6458" s="47" t="s">
        <v>16345</v>
      </c>
    </row>
    <row r="6459" spans="1:3" x14ac:dyDescent="0.25">
      <c r="A6459">
        <v>158777</v>
      </c>
      <c r="B6459" t="s">
        <v>16346</v>
      </c>
      <c r="C6459" s="47" t="s">
        <v>16347</v>
      </c>
    </row>
    <row r="6460" spans="1:3" x14ac:dyDescent="0.25">
      <c r="A6460">
        <v>158778</v>
      </c>
      <c r="B6460" t="s">
        <v>16348</v>
      </c>
      <c r="C6460" s="47" t="s">
        <v>16349</v>
      </c>
    </row>
    <row r="6461" spans="1:3" x14ac:dyDescent="0.25">
      <c r="A6461">
        <v>158779</v>
      </c>
      <c r="B6461" t="s">
        <v>16350</v>
      </c>
      <c r="C6461" s="47" t="s">
        <v>16351</v>
      </c>
    </row>
    <row r="6462" spans="1:3" x14ac:dyDescent="0.25">
      <c r="A6462">
        <v>158780</v>
      </c>
      <c r="B6462" t="s">
        <v>16352</v>
      </c>
      <c r="C6462" s="47" t="s">
        <v>16353</v>
      </c>
    </row>
    <row r="6463" spans="1:3" x14ac:dyDescent="0.25">
      <c r="A6463">
        <v>158781</v>
      </c>
      <c r="B6463" t="s">
        <v>16354</v>
      </c>
      <c r="C6463" s="47" t="s">
        <v>16355</v>
      </c>
    </row>
    <row r="6464" spans="1:3" x14ac:dyDescent="0.25">
      <c r="A6464">
        <v>158782</v>
      </c>
      <c r="B6464" t="s">
        <v>16356</v>
      </c>
      <c r="C6464" s="47" t="s">
        <v>16357</v>
      </c>
    </row>
    <row r="6465" spans="1:3" x14ac:dyDescent="0.25">
      <c r="A6465">
        <v>158783</v>
      </c>
      <c r="B6465" t="s">
        <v>16358</v>
      </c>
      <c r="C6465" s="47" t="s">
        <v>16359</v>
      </c>
    </row>
    <row r="6466" spans="1:3" x14ac:dyDescent="0.25">
      <c r="A6466">
        <v>158784</v>
      </c>
      <c r="B6466" t="s">
        <v>16360</v>
      </c>
      <c r="C6466" s="47" t="s">
        <v>16361</v>
      </c>
    </row>
    <row r="6467" spans="1:3" x14ac:dyDescent="0.25">
      <c r="A6467">
        <v>158785</v>
      </c>
      <c r="B6467" t="s">
        <v>16362</v>
      </c>
      <c r="C6467" s="47" t="s">
        <v>16363</v>
      </c>
    </row>
    <row r="6468" spans="1:3" x14ac:dyDescent="0.25">
      <c r="A6468">
        <v>158786</v>
      </c>
      <c r="B6468" t="s">
        <v>16364</v>
      </c>
      <c r="C6468" s="47" t="s">
        <v>16365</v>
      </c>
    </row>
    <row r="6469" spans="1:3" x14ac:dyDescent="0.25">
      <c r="A6469">
        <v>158787</v>
      </c>
      <c r="B6469" t="s">
        <v>16366</v>
      </c>
      <c r="C6469" s="47" t="s">
        <v>16367</v>
      </c>
    </row>
    <row r="6470" spans="1:3" x14ac:dyDescent="0.25">
      <c r="A6470">
        <v>158788</v>
      </c>
      <c r="B6470" t="s">
        <v>16368</v>
      </c>
      <c r="C6470" s="47" t="s">
        <v>16369</v>
      </c>
    </row>
    <row r="6471" spans="1:3" x14ac:dyDescent="0.25">
      <c r="A6471">
        <v>158789</v>
      </c>
      <c r="B6471" t="s">
        <v>16370</v>
      </c>
      <c r="C6471" s="47" t="s">
        <v>16371</v>
      </c>
    </row>
    <row r="6472" spans="1:3" x14ac:dyDescent="0.25">
      <c r="A6472">
        <v>158790</v>
      </c>
      <c r="B6472" t="s">
        <v>16372</v>
      </c>
      <c r="C6472" s="47" t="s">
        <v>16373</v>
      </c>
    </row>
    <row r="6473" spans="1:3" x14ac:dyDescent="0.25">
      <c r="A6473">
        <v>158791</v>
      </c>
      <c r="B6473" t="s">
        <v>16374</v>
      </c>
      <c r="C6473" s="47" t="s">
        <v>16375</v>
      </c>
    </row>
    <row r="6474" spans="1:3" x14ac:dyDescent="0.25">
      <c r="A6474">
        <v>158792</v>
      </c>
      <c r="B6474" t="s">
        <v>16376</v>
      </c>
      <c r="C6474" s="47" t="s">
        <v>16377</v>
      </c>
    </row>
    <row r="6475" spans="1:3" x14ac:dyDescent="0.25">
      <c r="A6475">
        <v>158793</v>
      </c>
      <c r="B6475" t="s">
        <v>16378</v>
      </c>
      <c r="C6475" s="47" t="s">
        <v>16379</v>
      </c>
    </row>
    <row r="6476" spans="1:3" x14ac:dyDescent="0.25">
      <c r="A6476">
        <v>158794</v>
      </c>
      <c r="B6476" t="s">
        <v>16380</v>
      </c>
      <c r="C6476" s="47" t="s">
        <v>16381</v>
      </c>
    </row>
    <row r="6477" spans="1:3" x14ac:dyDescent="0.25">
      <c r="A6477">
        <v>158795</v>
      </c>
      <c r="B6477" t="s">
        <v>16382</v>
      </c>
      <c r="C6477" s="47" t="s">
        <v>16383</v>
      </c>
    </row>
    <row r="6478" spans="1:3" x14ac:dyDescent="0.25">
      <c r="A6478">
        <v>158796</v>
      </c>
      <c r="B6478" t="s">
        <v>16384</v>
      </c>
      <c r="C6478" s="47" t="s">
        <v>16385</v>
      </c>
    </row>
    <row r="6479" spans="1:3" x14ac:dyDescent="0.25">
      <c r="A6479">
        <v>158797</v>
      </c>
      <c r="B6479" t="s">
        <v>1589</v>
      </c>
      <c r="C6479" s="47" t="s">
        <v>16386</v>
      </c>
    </row>
    <row r="6480" spans="1:3" x14ac:dyDescent="0.25">
      <c r="A6480">
        <v>158798</v>
      </c>
      <c r="B6480" t="s">
        <v>16387</v>
      </c>
      <c r="C6480" s="47" t="s">
        <v>16388</v>
      </c>
    </row>
    <row r="6481" spans="1:3" x14ac:dyDescent="0.25">
      <c r="A6481">
        <v>158799</v>
      </c>
      <c r="B6481" t="s">
        <v>16389</v>
      </c>
      <c r="C6481" s="47" t="s">
        <v>16390</v>
      </c>
    </row>
    <row r="6482" spans="1:3" x14ac:dyDescent="0.25">
      <c r="A6482">
        <v>158800</v>
      </c>
      <c r="B6482" t="s">
        <v>16391</v>
      </c>
      <c r="C6482" s="47" t="s">
        <v>16392</v>
      </c>
    </row>
    <row r="6483" spans="1:3" x14ac:dyDescent="0.25">
      <c r="A6483">
        <v>158801</v>
      </c>
      <c r="B6483" t="s">
        <v>16393</v>
      </c>
      <c r="C6483" s="47" t="s">
        <v>16394</v>
      </c>
    </row>
    <row r="6484" spans="1:3" x14ac:dyDescent="0.25">
      <c r="A6484">
        <v>158802</v>
      </c>
      <c r="B6484" t="s">
        <v>16395</v>
      </c>
      <c r="C6484" s="47" t="s">
        <v>16396</v>
      </c>
    </row>
    <row r="6485" spans="1:3" x14ac:dyDescent="0.25">
      <c r="A6485">
        <v>158803</v>
      </c>
      <c r="B6485" t="s">
        <v>202</v>
      </c>
      <c r="C6485" s="47" t="s">
        <v>16397</v>
      </c>
    </row>
    <row r="6486" spans="1:3" x14ac:dyDescent="0.25">
      <c r="A6486">
        <v>158804</v>
      </c>
      <c r="B6486" t="s">
        <v>16398</v>
      </c>
      <c r="C6486" s="47" t="s">
        <v>16399</v>
      </c>
    </row>
    <row r="6487" spans="1:3" x14ac:dyDescent="0.25">
      <c r="A6487">
        <v>158805</v>
      </c>
      <c r="B6487" t="s">
        <v>16400</v>
      </c>
      <c r="C6487" s="47" t="s">
        <v>16401</v>
      </c>
    </row>
    <row r="6488" spans="1:3" x14ac:dyDescent="0.25">
      <c r="A6488">
        <v>158806</v>
      </c>
      <c r="B6488" t="s">
        <v>16402</v>
      </c>
      <c r="C6488" s="47" t="s">
        <v>16403</v>
      </c>
    </row>
    <row r="6489" spans="1:3" x14ac:dyDescent="0.25">
      <c r="A6489">
        <v>158807</v>
      </c>
      <c r="B6489" t="s">
        <v>16404</v>
      </c>
      <c r="C6489" s="47" t="s">
        <v>16405</v>
      </c>
    </row>
    <row r="6490" spans="1:3" x14ac:dyDescent="0.25">
      <c r="A6490">
        <v>158808</v>
      </c>
      <c r="B6490" t="s">
        <v>16406</v>
      </c>
      <c r="C6490" s="47" t="s">
        <v>16407</v>
      </c>
    </row>
    <row r="6491" spans="1:3" x14ac:dyDescent="0.25">
      <c r="A6491">
        <v>158809</v>
      </c>
      <c r="B6491" t="s">
        <v>298</v>
      </c>
      <c r="C6491" s="47" t="s">
        <v>16408</v>
      </c>
    </row>
    <row r="6492" spans="1:3" x14ac:dyDescent="0.25">
      <c r="A6492">
        <v>158810</v>
      </c>
      <c r="B6492" t="s">
        <v>16409</v>
      </c>
      <c r="C6492" s="47" t="s">
        <v>16410</v>
      </c>
    </row>
    <row r="6493" spans="1:3" x14ac:dyDescent="0.25">
      <c r="A6493">
        <v>158811</v>
      </c>
      <c r="B6493" t="s">
        <v>16411</v>
      </c>
      <c r="C6493" s="47" t="s">
        <v>16412</v>
      </c>
    </row>
    <row r="6494" spans="1:3" x14ac:dyDescent="0.25">
      <c r="A6494">
        <v>158812</v>
      </c>
      <c r="B6494" t="s">
        <v>16413</v>
      </c>
      <c r="C6494" s="47" t="s">
        <v>16414</v>
      </c>
    </row>
    <row r="6495" spans="1:3" x14ac:dyDescent="0.25">
      <c r="A6495">
        <v>158813</v>
      </c>
      <c r="B6495" t="s">
        <v>16415</v>
      </c>
      <c r="C6495" s="47" t="s">
        <v>16416</v>
      </c>
    </row>
    <row r="6496" spans="1:3" x14ac:dyDescent="0.25">
      <c r="A6496">
        <v>158814</v>
      </c>
      <c r="B6496" t="s">
        <v>16417</v>
      </c>
      <c r="C6496" s="47" t="s">
        <v>16418</v>
      </c>
    </row>
    <row r="6497" spans="1:3" x14ac:dyDescent="0.25">
      <c r="A6497">
        <v>158815</v>
      </c>
      <c r="B6497" t="s">
        <v>16419</v>
      </c>
      <c r="C6497" s="47" t="s">
        <v>16420</v>
      </c>
    </row>
    <row r="6498" spans="1:3" x14ac:dyDescent="0.25">
      <c r="A6498">
        <v>158816</v>
      </c>
      <c r="B6498" t="s">
        <v>16421</v>
      </c>
      <c r="C6498" s="47" t="s">
        <v>16422</v>
      </c>
    </row>
    <row r="6499" spans="1:3" x14ac:dyDescent="0.25">
      <c r="A6499">
        <v>158817</v>
      </c>
      <c r="B6499" t="s">
        <v>16423</v>
      </c>
      <c r="C6499" s="47" t="s">
        <v>16424</v>
      </c>
    </row>
    <row r="6500" spans="1:3" x14ac:dyDescent="0.25">
      <c r="A6500">
        <v>158818</v>
      </c>
      <c r="B6500" t="s">
        <v>16425</v>
      </c>
      <c r="C6500" s="47" t="s">
        <v>16426</v>
      </c>
    </row>
    <row r="6501" spans="1:3" x14ac:dyDescent="0.25">
      <c r="A6501">
        <v>158819</v>
      </c>
      <c r="B6501" t="s">
        <v>16427</v>
      </c>
      <c r="C6501" s="47" t="s">
        <v>16428</v>
      </c>
    </row>
    <row r="6502" spans="1:3" x14ac:dyDescent="0.25">
      <c r="A6502">
        <v>158820</v>
      </c>
      <c r="B6502" t="s">
        <v>16429</v>
      </c>
      <c r="C6502" s="47" t="s">
        <v>16430</v>
      </c>
    </row>
    <row r="6503" spans="1:3" x14ac:dyDescent="0.25">
      <c r="A6503">
        <v>158821</v>
      </c>
      <c r="B6503" t="s">
        <v>16431</v>
      </c>
      <c r="C6503" s="47" t="s">
        <v>16432</v>
      </c>
    </row>
    <row r="6504" spans="1:3" x14ac:dyDescent="0.25">
      <c r="A6504">
        <v>158822</v>
      </c>
      <c r="B6504" t="s">
        <v>16433</v>
      </c>
      <c r="C6504" s="47" t="s">
        <v>16434</v>
      </c>
    </row>
    <row r="6505" spans="1:3" x14ac:dyDescent="0.25">
      <c r="A6505">
        <v>158823</v>
      </c>
      <c r="B6505" t="s">
        <v>16435</v>
      </c>
      <c r="C6505" s="47" t="s">
        <v>16436</v>
      </c>
    </row>
    <row r="6506" spans="1:3" x14ac:dyDescent="0.25">
      <c r="A6506">
        <v>158824</v>
      </c>
      <c r="B6506" t="s">
        <v>16437</v>
      </c>
      <c r="C6506" s="47" t="s">
        <v>16438</v>
      </c>
    </row>
    <row r="6507" spans="1:3" x14ac:dyDescent="0.25">
      <c r="A6507">
        <v>158825</v>
      </c>
      <c r="B6507" t="s">
        <v>16439</v>
      </c>
      <c r="C6507" s="47" t="s">
        <v>16440</v>
      </c>
    </row>
    <row r="6508" spans="1:3" x14ac:dyDescent="0.25">
      <c r="A6508">
        <v>158826</v>
      </c>
      <c r="B6508" t="s">
        <v>16441</v>
      </c>
      <c r="C6508" s="47" t="s">
        <v>16442</v>
      </c>
    </row>
    <row r="6509" spans="1:3" x14ac:dyDescent="0.25">
      <c r="A6509">
        <v>158827</v>
      </c>
      <c r="B6509" t="s">
        <v>16443</v>
      </c>
      <c r="C6509" s="47" t="s">
        <v>16444</v>
      </c>
    </row>
    <row r="6510" spans="1:3" x14ac:dyDescent="0.25">
      <c r="A6510">
        <v>158828</v>
      </c>
      <c r="B6510" t="s">
        <v>16445</v>
      </c>
      <c r="C6510" s="47" t="s">
        <v>16446</v>
      </c>
    </row>
    <row r="6511" spans="1:3" x14ac:dyDescent="0.25">
      <c r="A6511">
        <v>158829</v>
      </c>
      <c r="B6511" t="s">
        <v>16447</v>
      </c>
      <c r="C6511" s="47" t="s">
        <v>16448</v>
      </c>
    </row>
    <row r="6512" spans="1:3" x14ac:dyDescent="0.25">
      <c r="A6512">
        <v>158830</v>
      </c>
      <c r="B6512" t="s">
        <v>16449</v>
      </c>
      <c r="C6512" s="47" t="s">
        <v>16450</v>
      </c>
    </row>
    <row r="6513" spans="1:3" x14ac:dyDescent="0.25">
      <c r="A6513">
        <v>158831</v>
      </c>
      <c r="B6513" t="s">
        <v>16451</v>
      </c>
      <c r="C6513" s="47" t="s">
        <v>16452</v>
      </c>
    </row>
    <row r="6514" spans="1:3" x14ac:dyDescent="0.25">
      <c r="A6514">
        <v>158832</v>
      </c>
      <c r="B6514" t="s">
        <v>16453</v>
      </c>
      <c r="C6514" s="47" t="s">
        <v>16454</v>
      </c>
    </row>
    <row r="6515" spans="1:3" x14ac:dyDescent="0.25">
      <c r="A6515">
        <v>158833</v>
      </c>
      <c r="B6515" t="s">
        <v>1285</v>
      </c>
      <c r="C6515" s="47" t="s">
        <v>16455</v>
      </c>
    </row>
    <row r="6516" spans="1:3" x14ac:dyDescent="0.25">
      <c r="A6516">
        <v>158834</v>
      </c>
      <c r="B6516" t="s">
        <v>16456</v>
      </c>
      <c r="C6516" s="47" t="s">
        <v>16457</v>
      </c>
    </row>
    <row r="6517" spans="1:3" x14ac:dyDescent="0.25">
      <c r="A6517">
        <v>158835</v>
      </c>
      <c r="B6517" t="s">
        <v>16458</v>
      </c>
      <c r="C6517" s="47" t="s">
        <v>16459</v>
      </c>
    </row>
    <row r="6518" spans="1:3" x14ac:dyDescent="0.25">
      <c r="A6518">
        <v>158836</v>
      </c>
      <c r="B6518" t="s">
        <v>16460</v>
      </c>
      <c r="C6518" s="47" t="s">
        <v>16461</v>
      </c>
    </row>
    <row r="6519" spans="1:3" x14ac:dyDescent="0.25">
      <c r="A6519">
        <v>158837</v>
      </c>
      <c r="B6519" t="s">
        <v>16462</v>
      </c>
      <c r="C6519" s="47" t="s">
        <v>16463</v>
      </c>
    </row>
    <row r="6520" spans="1:3" x14ac:dyDescent="0.25">
      <c r="A6520">
        <v>158838</v>
      </c>
      <c r="B6520" t="s">
        <v>16464</v>
      </c>
      <c r="C6520" s="47" t="s">
        <v>16465</v>
      </c>
    </row>
    <row r="6521" spans="1:3" x14ac:dyDescent="0.25">
      <c r="A6521">
        <v>158839</v>
      </c>
      <c r="B6521" t="s">
        <v>16466</v>
      </c>
      <c r="C6521" s="47" t="s">
        <v>16467</v>
      </c>
    </row>
    <row r="6522" spans="1:3" x14ac:dyDescent="0.25">
      <c r="A6522">
        <v>158840</v>
      </c>
      <c r="B6522" t="s">
        <v>16468</v>
      </c>
      <c r="C6522" s="47" t="s">
        <v>16469</v>
      </c>
    </row>
    <row r="6523" spans="1:3" x14ac:dyDescent="0.25">
      <c r="A6523">
        <v>158841</v>
      </c>
      <c r="B6523" t="s">
        <v>16470</v>
      </c>
      <c r="C6523" s="47" t="s">
        <v>16471</v>
      </c>
    </row>
    <row r="6524" spans="1:3" x14ac:dyDescent="0.25">
      <c r="A6524">
        <v>158842</v>
      </c>
      <c r="B6524" t="s">
        <v>16472</v>
      </c>
      <c r="C6524" s="47" t="s">
        <v>16473</v>
      </c>
    </row>
    <row r="6525" spans="1:3" x14ac:dyDescent="0.25">
      <c r="A6525">
        <v>158843</v>
      </c>
      <c r="B6525" t="s">
        <v>16474</v>
      </c>
      <c r="C6525" s="47" t="s">
        <v>16475</v>
      </c>
    </row>
    <row r="6526" spans="1:3" x14ac:dyDescent="0.25">
      <c r="A6526">
        <v>158844</v>
      </c>
      <c r="B6526" t="s">
        <v>16476</v>
      </c>
      <c r="C6526" s="47" t="s">
        <v>16477</v>
      </c>
    </row>
    <row r="6527" spans="1:3" x14ac:dyDescent="0.25">
      <c r="A6527">
        <v>158845</v>
      </c>
      <c r="B6527" t="s">
        <v>16478</v>
      </c>
      <c r="C6527" s="47" t="s">
        <v>16479</v>
      </c>
    </row>
    <row r="6528" spans="1:3" x14ac:dyDescent="0.25">
      <c r="A6528">
        <v>158846</v>
      </c>
      <c r="B6528" t="s">
        <v>16480</v>
      </c>
      <c r="C6528" s="47" t="s">
        <v>16481</v>
      </c>
    </row>
    <row r="6529" spans="1:3" x14ac:dyDescent="0.25">
      <c r="A6529">
        <v>158847</v>
      </c>
      <c r="B6529" t="s">
        <v>16482</v>
      </c>
      <c r="C6529" s="47" t="s">
        <v>16483</v>
      </c>
    </row>
    <row r="6530" spans="1:3" x14ac:dyDescent="0.25">
      <c r="A6530">
        <v>158848</v>
      </c>
      <c r="B6530" t="s">
        <v>16484</v>
      </c>
      <c r="C6530" s="47" t="s">
        <v>16485</v>
      </c>
    </row>
    <row r="6531" spans="1:3" x14ac:dyDescent="0.25">
      <c r="A6531">
        <v>158849</v>
      </c>
      <c r="B6531" t="s">
        <v>1388</v>
      </c>
      <c r="C6531" s="47" t="s">
        <v>16486</v>
      </c>
    </row>
    <row r="6532" spans="1:3" x14ac:dyDescent="0.25">
      <c r="A6532">
        <v>158850</v>
      </c>
      <c r="B6532" t="s">
        <v>16487</v>
      </c>
      <c r="C6532" s="47" t="s">
        <v>16488</v>
      </c>
    </row>
    <row r="6533" spans="1:3" x14ac:dyDescent="0.25">
      <c r="A6533">
        <v>158851</v>
      </c>
      <c r="B6533" t="s">
        <v>16489</v>
      </c>
      <c r="C6533" s="47" t="s">
        <v>16490</v>
      </c>
    </row>
    <row r="6534" spans="1:3" x14ac:dyDescent="0.25">
      <c r="A6534">
        <v>158852</v>
      </c>
      <c r="B6534" t="s">
        <v>1482</v>
      </c>
      <c r="C6534" s="47" t="s">
        <v>16491</v>
      </c>
    </row>
    <row r="6535" spans="1:3" x14ac:dyDescent="0.25">
      <c r="A6535">
        <v>158853</v>
      </c>
      <c r="B6535" t="s">
        <v>16492</v>
      </c>
      <c r="C6535" s="47" t="s">
        <v>16493</v>
      </c>
    </row>
    <row r="6536" spans="1:3" x14ac:dyDescent="0.25">
      <c r="A6536">
        <v>158854</v>
      </c>
      <c r="B6536" t="s">
        <v>16494</v>
      </c>
      <c r="C6536" s="47" t="s">
        <v>16495</v>
      </c>
    </row>
    <row r="6537" spans="1:3" x14ac:dyDescent="0.25">
      <c r="A6537">
        <v>158855</v>
      </c>
      <c r="B6537" t="s">
        <v>16496</v>
      </c>
      <c r="C6537" s="47" t="s">
        <v>16497</v>
      </c>
    </row>
    <row r="6538" spans="1:3" x14ac:dyDescent="0.25">
      <c r="A6538">
        <v>158856</v>
      </c>
      <c r="B6538" t="s">
        <v>16498</v>
      </c>
      <c r="C6538" s="47" t="s">
        <v>16499</v>
      </c>
    </row>
    <row r="6539" spans="1:3" x14ac:dyDescent="0.25">
      <c r="A6539">
        <v>158857</v>
      </c>
      <c r="B6539" t="s">
        <v>16500</v>
      </c>
      <c r="C6539" s="47" t="s">
        <v>16501</v>
      </c>
    </row>
    <row r="6540" spans="1:3" x14ac:dyDescent="0.25">
      <c r="A6540">
        <v>158858</v>
      </c>
      <c r="B6540" t="s">
        <v>16502</v>
      </c>
      <c r="C6540" s="47" t="s">
        <v>16503</v>
      </c>
    </row>
    <row r="6541" spans="1:3" x14ac:dyDescent="0.25">
      <c r="A6541">
        <v>158859</v>
      </c>
      <c r="B6541" t="s">
        <v>16504</v>
      </c>
      <c r="C6541" s="47" t="s">
        <v>16505</v>
      </c>
    </row>
    <row r="6542" spans="1:3" x14ac:dyDescent="0.25">
      <c r="A6542">
        <v>158860</v>
      </c>
      <c r="B6542" t="s">
        <v>16506</v>
      </c>
      <c r="C6542" s="47" t="s">
        <v>16507</v>
      </c>
    </row>
    <row r="6543" spans="1:3" x14ac:dyDescent="0.25">
      <c r="A6543">
        <v>158861</v>
      </c>
      <c r="B6543" t="s">
        <v>16508</v>
      </c>
      <c r="C6543" s="47" t="s">
        <v>16509</v>
      </c>
    </row>
    <row r="6544" spans="1:3" x14ac:dyDescent="0.25">
      <c r="A6544">
        <v>158862</v>
      </c>
      <c r="B6544" t="s">
        <v>16510</v>
      </c>
      <c r="C6544" s="47" t="s">
        <v>16511</v>
      </c>
    </row>
    <row r="6545" spans="1:3" x14ac:dyDescent="0.25">
      <c r="A6545">
        <v>158863</v>
      </c>
      <c r="B6545" t="s">
        <v>204</v>
      </c>
      <c r="C6545" s="47" t="s">
        <v>16512</v>
      </c>
    </row>
    <row r="6546" spans="1:3" x14ac:dyDescent="0.25">
      <c r="A6546">
        <v>158864</v>
      </c>
      <c r="B6546" t="s">
        <v>16513</v>
      </c>
      <c r="C6546" s="47" t="s">
        <v>16514</v>
      </c>
    </row>
    <row r="6547" spans="1:3" x14ac:dyDescent="0.25">
      <c r="A6547">
        <v>158865</v>
      </c>
      <c r="B6547" t="s">
        <v>16515</v>
      </c>
      <c r="C6547" s="47" t="s">
        <v>16516</v>
      </c>
    </row>
    <row r="6548" spans="1:3" x14ac:dyDescent="0.25">
      <c r="A6548">
        <v>158866</v>
      </c>
      <c r="B6548" t="s">
        <v>16517</v>
      </c>
      <c r="C6548" s="47" t="s">
        <v>16518</v>
      </c>
    </row>
    <row r="6549" spans="1:3" x14ac:dyDescent="0.25">
      <c r="A6549">
        <v>158867</v>
      </c>
      <c r="B6549" t="s">
        <v>16519</v>
      </c>
      <c r="C6549" s="47" t="s">
        <v>16520</v>
      </c>
    </row>
    <row r="6550" spans="1:3" x14ac:dyDescent="0.25">
      <c r="A6550">
        <v>158868</v>
      </c>
      <c r="B6550" t="s">
        <v>16521</v>
      </c>
      <c r="C6550" s="47" t="s">
        <v>16522</v>
      </c>
    </row>
    <row r="6551" spans="1:3" x14ac:dyDescent="0.25">
      <c r="A6551">
        <v>158869</v>
      </c>
      <c r="B6551" t="s">
        <v>16523</v>
      </c>
      <c r="C6551" s="47" t="s">
        <v>16524</v>
      </c>
    </row>
    <row r="6552" spans="1:3" x14ac:dyDescent="0.25">
      <c r="A6552">
        <v>158870</v>
      </c>
      <c r="B6552" t="s">
        <v>16525</v>
      </c>
      <c r="C6552" s="47" t="s">
        <v>16526</v>
      </c>
    </row>
    <row r="6553" spans="1:3" x14ac:dyDescent="0.25">
      <c r="A6553">
        <v>158871</v>
      </c>
      <c r="B6553" t="s">
        <v>1640</v>
      </c>
      <c r="C6553" s="47" t="s">
        <v>16527</v>
      </c>
    </row>
    <row r="6554" spans="1:3" x14ac:dyDescent="0.25">
      <c r="A6554">
        <v>158872</v>
      </c>
      <c r="B6554" t="s">
        <v>16528</v>
      </c>
      <c r="C6554" s="47" t="s">
        <v>16529</v>
      </c>
    </row>
    <row r="6555" spans="1:3" x14ac:dyDescent="0.25">
      <c r="A6555">
        <v>158873</v>
      </c>
      <c r="B6555" t="s">
        <v>16530</v>
      </c>
      <c r="C6555" s="47" t="s">
        <v>16531</v>
      </c>
    </row>
    <row r="6556" spans="1:3" x14ac:dyDescent="0.25">
      <c r="A6556">
        <v>158874</v>
      </c>
      <c r="B6556" t="s">
        <v>16532</v>
      </c>
      <c r="C6556" s="47" t="s">
        <v>16533</v>
      </c>
    </row>
    <row r="6557" spans="1:3" x14ac:dyDescent="0.25">
      <c r="A6557">
        <v>158875</v>
      </c>
      <c r="B6557" t="s">
        <v>16534</v>
      </c>
      <c r="C6557" s="47" t="s">
        <v>16535</v>
      </c>
    </row>
    <row r="6558" spans="1:3" x14ac:dyDescent="0.25">
      <c r="A6558">
        <v>158876</v>
      </c>
      <c r="B6558" t="s">
        <v>16536</v>
      </c>
      <c r="C6558" s="47" t="s">
        <v>16537</v>
      </c>
    </row>
    <row r="6559" spans="1:3" x14ac:dyDescent="0.25">
      <c r="A6559">
        <v>158877</v>
      </c>
      <c r="B6559" t="s">
        <v>16538</v>
      </c>
      <c r="C6559" s="47" t="s">
        <v>16539</v>
      </c>
    </row>
    <row r="6560" spans="1:3" x14ac:dyDescent="0.25">
      <c r="A6560">
        <v>158878</v>
      </c>
      <c r="B6560" t="s">
        <v>16540</v>
      </c>
      <c r="C6560" s="47" t="s">
        <v>16541</v>
      </c>
    </row>
    <row r="6561" spans="1:3" x14ac:dyDescent="0.25">
      <c r="A6561">
        <v>158879</v>
      </c>
      <c r="B6561" t="s">
        <v>16542</v>
      </c>
      <c r="C6561" s="47" t="s">
        <v>16543</v>
      </c>
    </row>
    <row r="6562" spans="1:3" x14ac:dyDescent="0.25">
      <c r="A6562">
        <v>158880</v>
      </c>
      <c r="B6562" t="s">
        <v>16544</v>
      </c>
      <c r="C6562" s="47" t="s">
        <v>16545</v>
      </c>
    </row>
    <row r="6563" spans="1:3" x14ac:dyDescent="0.25">
      <c r="A6563">
        <v>158881</v>
      </c>
      <c r="B6563" t="s">
        <v>16546</v>
      </c>
      <c r="C6563" s="47" t="s">
        <v>16547</v>
      </c>
    </row>
    <row r="6564" spans="1:3" x14ac:dyDescent="0.25">
      <c r="A6564">
        <v>158882</v>
      </c>
      <c r="B6564" t="s">
        <v>16548</v>
      </c>
      <c r="C6564" s="47" t="s">
        <v>16549</v>
      </c>
    </row>
    <row r="6565" spans="1:3" x14ac:dyDescent="0.25">
      <c r="A6565">
        <v>158883</v>
      </c>
      <c r="B6565" t="s">
        <v>16550</v>
      </c>
      <c r="C6565" s="47" t="s">
        <v>16551</v>
      </c>
    </row>
    <row r="6566" spans="1:3" x14ac:dyDescent="0.25">
      <c r="A6566">
        <v>158884</v>
      </c>
      <c r="B6566" t="s">
        <v>16552</v>
      </c>
      <c r="C6566" s="47" t="s">
        <v>16553</v>
      </c>
    </row>
    <row r="6567" spans="1:3" x14ac:dyDescent="0.25">
      <c r="A6567">
        <v>158885</v>
      </c>
      <c r="B6567" t="s">
        <v>16554</v>
      </c>
      <c r="C6567" s="47" t="s">
        <v>16555</v>
      </c>
    </row>
    <row r="6568" spans="1:3" x14ac:dyDescent="0.25">
      <c r="A6568">
        <v>158886</v>
      </c>
      <c r="B6568" t="s">
        <v>16556</v>
      </c>
      <c r="C6568" s="47" t="s">
        <v>16557</v>
      </c>
    </row>
    <row r="6569" spans="1:3" x14ac:dyDescent="0.25">
      <c r="A6569">
        <v>158887</v>
      </c>
      <c r="B6569" t="s">
        <v>16558</v>
      </c>
      <c r="C6569" s="47" t="s">
        <v>16559</v>
      </c>
    </row>
    <row r="6570" spans="1:3" x14ac:dyDescent="0.25">
      <c r="A6570">
        <v>158888</v>
      </c>
      <c r="B6570" t="s">
        <v>16560</v>
      </c>
      <c r="C6570" s="47" t="s">
        <v>16561</v>
      </c>
    </row>
    <row r="6571" spans="1:3" x14ac:dyDescent="0.25">
      <c r="A6571">
        <v>158889</v>
      </c>
      <c r="B6571" t="s">
        <v>1065</v>
      </c>
      <c r="C6571" s="47" t="s">
        <v>16562</v>
      </c>
    </row>
    <row r="6572" spans="1:3" x14ac:dyDescent="0.25">
      <c r="A6572">
        <v>158890</v>
      </c>
      <c r="B6572" t="s">
        <v>16563</v>
      </c>
      <c r="C6572" s="47" t="s">
        <v>16564</v>
      </c>
    </row>
    <row r="6573" spans="1:3" x14ac:dyDescent="0.25">
      <c r="A6573">
        <v>158891</v>
      </c>
      <c r="B6573" t="s">
        <v>16565</v>
      </c>
      <c r="C6573" s="47" t="s">
        <v>16566</v>
      </c>
    </row>
    <row r="6574" spans="1:3" x14ac:dyDescent="0.25">
      <c r="A6574">
        <v>158892</v>
      </c>
      <c r="B6574" t="s">
        <v>16567</v>
      </c>
      <c r="C6574" s="47" t="s">
        <v>16568</v>
      </c>
    </row>
    <row r="6575" spans="1:3" x14ac:dyDescent="0.25">
      <c r="A6575">
        <v>158893</v>
      </c>
      <c r="B6575" t="s">
        <v>16569</v>
      </c>
      <c r="C6575" s="47" t="s">
        <v>16570</v>
      </c>
    </row>
    <row r="6576" spans="1:3" x14ac:dyDescent="0.25">
      <c r="A6576">
        <v>158894</v>
      </c>
      <c r="B6576" t="s">
        <v>16571</v>
      </c>
      <c r="C6576" s="47" t="s">
        <v>16572</v>
      </c>
    </row>
    <row r="6577" spans="1:3" x14ac:dyDescent="0.25">
      <c r="A6577">
        <v>158895</v>
      </c>
      <c r="B6577" t="s">
        <v>16573</v>
      </c>
      <c r="C6577" s="47" t="s">
        <v>16574</v>
      </c>
    </row>
    <row r="6578" spans="1:3" x14ac:dyDescent="0.25">
      <c r="A6578">
        <v>158896</v>
      </c>
      <c r="B6578" t="s">
        <v>16575</v>
      </c>
      <c r="C6578" s="47" t="s">
        <v>16576</v>
      </c>
    </row>
    <row r="6579" spans="1:3" x14ac:dyDescent="0.25">
      <c r="A6579">
        <v>158897</v>
      </c>
      <c r="B6579" t="s">
        <v>16577</v>
      </c>
      <c r="C6579" s="47" t="s">
        <v>16578</v>
      </c>
    </row>
    <row r="6580" spans="1:3" x14ac:dyDescent="0.25">
      <c r="A6580">
        <v>158898</v>
      </c>
      <c r="B6580" t="s">
        <v>1259</v>
      </c>
      <c r="C6580" s="47" t="s">
        <v>16579</v>
      </c>
    </row>
    <row r="6581" spans="1:3" x14ac:dyDescent="0.25">
      <c r="A6581">
        <v>158899</v>
      </c>
      <c r="B6581" t="s">
        <v>16580</v>
      </c>
      <c r="C6581" s="47" t="s">
        <v>16581</v>
      </c>
    </row>
    <row r="6582" spans="1:3" x14ac:dyDescent="0.25">
      <c r="A6582">
        <v>158900</v>
      </c>
      <c r="B6582" t="s">
        <v>16582</v>
      </c>
      <c r="C6582" s="47" t="s">
        <v>16583</v>
      </c>
    </row>
    <row r="6583" spans="1:3" x14ac:dyDescent="0.25">
      <c r="A6583">
        <v>158901</v>
      </c>
      <c r="B6583" t="s">
        <v>16584</v>
      </c>
      <c r="C6583" s="47" t="s">
        <v>16585</v>
      </c>
    </row>
    <row r="6584" spans="1:3" x14ac:dyDescent="0.25">
      <c r="A6584">
        <v>158902</v>
      </c>
      <c r="B6584" t="s">
        <v>16586</v>
      </c>
      <c r="C6584" s="47" t="s">
        <v>16587</v>
      </c>
    </row>
    <row r="6585" spans="1:3" x14ac:dyDescent="0.25">
      <c r="A6585">
        <v>158903</v>
      </c>
      <c r="B6585" t="s">
        <v>1113</v>
      </c>
      <c r="C6585" s="47" t="s">
        <v>16588</v>
      </c>
    </row>
    <row r="6586" spans="1:3" x14ac:dyDescent="0.25">
      <c r="A6586">
        <v>158904</v>
      </c>
      <c r="B6586" t="s">
        <v>16589</v>
      </c>
      <c r="C6586" s="47" t="s">
        <v>16590</v>
      </c>
    </row>
    <row r="6587" spans="1:3" x14ac:dyDescent="0.25">
      <c r="A6587">
        <v>158905</v>
      </c>
      <c r="B6587" t="s">
        <v>16591</v>
      </c>
      <c r="C6587" s="47" t="s">
        <v>16592</v>
      </c>
    </row>
    <row r="6588" spans="1:3" x14ac:dyDescent="0.25">
      <c r="A6588">
        <v>158906</v>
      </c>
      <c r="B6588" t="s">
        <v>16593</v>
      </c>
      <c r="C6588" s="47" t="s">
        <v>16594</v>
      </c>
    </row>
    <row r="6589" spans="1:3" x14ac:dyDescent="0.25">
      <c r="A6589">
        <v>158907</v>
      </c>
      <c r="B6589" t="s">
        <v>16595</v>
      </c>
      <c r="C6589" s="47" t="s">
        <v>16596</v>
      </c>
    </row>
    <row r="6590" spans="1:3" x14ac:dyDescent="0.25">
      <c r="A6590">
        <v>158908</v>
      </c>
      <c r="B6590" t="s">
        <v>16597</v>
      </c>
      <c r="C6590" s="47" t="s">
        <v>16598</v>
      </c>
    </row>
    <row r="6591" spans="1:3" x14ac:dyDescent="0.25">
      <c r="A6591">
        <v>158909</v>
      </c>
      <c r="B6591" t="s">
        <v>16599</v>
      </c>
      <c r="C6591" s="47" t="s">
        <v>16600</v>
      </c>
    </row>
    <row r="6592" spans="1:3" x14ac:dyDescent="0.25">
      <c r="A6592">
        <v>158910</v>
      </c>
      <c r="B6592" t="s">
        <v>16601</v>
      </c>
      <c r="C6592" s="47" t="s">
        <v>16602</v>
      </c>
    </row>
    <row r="6593" spans="1:3" x14ac:dyDescent="0.25">
      <c r="A6593">
        <v>158911</v>
      </c>
      <c r="B6593" t="s">
        <v>16603</v>
      </c>
      <c r="C6593" s="47" t="s">
        <v>16604</v>
      </c>
    </row>
    <row r="6594" spans="1:3" x14ac:dyDescent="0.25">
      <c r="A6594">
        <v>158912</v>
      </c>
      <c r="B6594" t="s">
        <v>16605</v>
      </c>
      <c r="C6594" s="47" t="s">
        <v>16606</v>
      </c>
    </row>
    <row r="6595" spans="1:3" x14ac:dyDescent="0.25">
      <c r="A6595">
        <v>158913</v>
      </c>
      <c r="B6595" t="s">
        <v>16607</v>
      </c>
      <c r="C6595" s="47" t="s">
        <v>16608</v>
      </c>
    </row>
    <row r="6596" spans="1:3" x14ac:dyDescent="0.25">
      <c r="A6596">
        <v>158914</v>
      </c>
      <c r="B6596" t="s">
        <v>16609</v>
      </c>
      <c r="C6596" s="47" t="s">
        <v>16610</v>
      </c>
    </row>
    <row r="6597" spans="1:3" x14ac:dyDescent="0.25">
      <c r="A6597">
        <v>158915</v>
      </c>
      <c r="B6597" t="s">
        <v>792</v>
      </c>
      <c r="C6597" s="47" t="s">
        <v>16611</v>
      </c>
    </row>
    <row r="6598" spans="1:3" x14ac:dyDescent="0.25">
      <c r="A6598">
        <v>158916</v>
      </c>
      <c r="B6598" t="s">
        <v>16612</v>
      </c>
      <c r="C6598" s="47" t="s">
        <v>16613</v>
      </c>
    </row>
    <row r="6599" spans="1:3" x14ac:dyDescent="0.25">
      <c r="A6599">
        <v>158917</v>
      </c>
      <c r="B6599" t="s">
        <v>16614</v>
      </c>
      <c r="C6599" s="47" t="s">
        <v>16615</v>
      </c>
    </row>
    <row r="6600" spans="1:3" x14ac:dyDescent="0.25">
      <c r="A6600">
        <v>158918</v>
      </c>
      <c r="B6600" t="s">
        <v>16616</v>
      </c>
      <c r="C6600" s="47" t="s">
        <v>16617</v>
      </c>
    </row>
    <row r="6601" spans="1:3" x14ac:dyDescent="0.25">
      <c r="A6601">
        <v>158919</v>
      </c>
      <c r="B6601" t="s">
        <v>16618</v>
      </c>
      <c r="C6601" s="47" t="s">
        <v>16619</v>
      </c>
    </row>
    <row r="6602" spans="1:3" x14ac:dyDescent="0.25">
      <c r="A6602">
        <v>158920</v>
      </c>
      <c r="B6602" t="s">
        <v>16620</v>
      </c>
      <c r="C6602" s="47" t="s">
        <v>16621</v>
      </c>
    </row>
    <row r="6603" spans="1:3" x14ac:dyDescent="0.25">
      <c r="A6603">
        <v>158921</v>
      </c>
      <c r="B6603" t="s">
        <v>16622</v>
      </c>
      <c r="C6603" s="47" t="s">
        <v>16623</v>
      </c>
    </row>
    <row r="6604" spans="1:3" x14ac:dyDescent="0.25">
      <c r="A6604">
        <v>158922</v>
      </c>
      <c r="B6604" t="s">
        <v>12</v>
      </c>
      <c r="C6604" s="47" t="s">
        <v>16624</v>
      </c>
    </row>
    <row r="6605" spans="1:3" x14ac:dyDescent="0.25">
      <c r="A6605">
        <v>158923</v>
      </c>
      <c r="B6605" t="s">
        <v>16625</v>
      </c>
      <c r="C6605" s="47" t="s">
        <v>16626</v>
      </c>
    </row>
    <row r="6606" spans="1:3" x14ac:dyDescent="0.25">
      <c r="A6606">
        <v>158924</v>
      </c>
      <c r="B6606" t="s">
        <v>16627</v>
      </c>
      <c r="C6606" s="47" t="s">
        <v>16628</v>
      </c>
    </row>
    <row r="6607" spans="1:3" x14ac:dyDescent="0.25">
      <c r="A6607">
        <v>158925</v>
      </c>
      <c r="B6607" t="s">
        <v>16629</v>
      </c>
      <c r="C6607" s="47" t="s">
        <v>16630</v>
      </c>
    </row>
    <row r="6608" spans="1:3" x14ac:dyDescent="0.25">
      <c r="A6608">
        <v>158926</v>
      </c>
      <c r="B6608" t="s">
        <v>16631</v>
      </c>
      <c r="C6608" s="47" t="s">
        <v>16632</v>
      </c>
    </row>
    <row r="6609" spans="1:3" x14ac:dyDescent="0.25">
      <c r="A6609">
        <v>158927</v>
      </c>
      <c r="B6609" t="s">
        <v>16633</v>
      </c>
      <c r="C6609" s="47" t="s">
        <v>16634</v>
      </c>
    </row>
    <row r="6610" spans="1:3" x14ac:dyDescent="0.25">
      <c r="A6610">
        <v>158928</v>
      </c>
      <c r="B6610" t="s">
        <v>16635</v>
      </c>
      <c r="C6610" s="47" t="s">
        <v>16636</v>
      </c>
    </row>
    <row r="6611" spans="1:3" x14ac:dyDescent="0.25">
      <c r="A6611">
        <v>158929</v>
      </c>
      <c r="B6611" t="s">
        <v>16637</v>
      </c>
      <c r="C6611" s="47" t="s">
        <v>16638</v>
      </c>
    </row>
    <row r="6612" spans="1:3" x14ac:dyDescent="0.25">
      <c r="A6612">
        <v>158930</v>
      </c>
      <c r="B6612" t="s">
        <v>16639</v>
      </c>
      <c r="C6612" s="47" t="s">
        <v>16640</v>
      </c>
    </row>
    <row r="6613" spans="1:3" x14ac:dyDescent="0.25">
      <c r="A6613">
        <v>158931</v>
      </c>
      <c r="B6613" t="s">
        <v>16641</v>
      </c>
      <c r="C6613" s="47" t="s">
        <v>16642</v>
      </c>
    </row>
    <row r="6614" spans="1:3" x14ac:dyDescent="0.25">
      <c r="A6614">
        <v>158932</v>
      </c>
      <c r="B6614" t="s">
        <v>16643</v>
      </c>
      <c r="C6614" s="47" t="s">
        <v>16644</v>
      </c>
    </row>
    <row r="6615" spans="1:3" x14ac:dyDescent="0.25">
      <c r="A6615">
        <v>158933</v>
      </c>
      <c r="B6615" t="s">
        <v>16645</v>
      </c>
      <c r="C6615" s="47" t="s">
        <v>16646</v>
      </c>
    </row>
    <row r="6616" spans="1:3" x14ac:dyDescent="0.25">
      <c r="A6616">
        <v>158934</v>
      </c>
      <c r="B6616" t="s">
        <v>16647</v>
      </c>
      <c r="C6616" s="47" t="s">
        <v>16648</v>
      </c>
    </row>
    <row r="6617" spans="1:3" x14ac:dyDescent="0.25">
      <c r="A6617">
        <v>158935</v>
      </c>
      <c r="B6617" t="s">
        <v>16649</v>
      </c>
      <c r="C6617" s="47" t="s">
        <v>16650</v>
      </c>
    </row>
    <row r="6618" spans="1:3" x14ac:dyDescent="0.25">
      <c r="A6618">
        <v>158936</v>
      </c>
      <c r="B6618" t="s">
        <v>1609</v>
      </c>
      <c r="C6618" s="47" t="s">
        <v>16651</v>
      </c>
    </row>
    <row r="6619" spans="1:3" x14ac:dyDescent="0.25">
      <c r="A6619">
        <v>158937</v>
      </c>
      <c r="B6619" t="s">
        <v>16652</v>
      </c>
      <c r="C6619" s="47" t="s">
        <v>16653</v>
      </c>
    </row>
    <row r="6620" spans="1:3" x14ac:dyDescent="0.25">
      <c r="A6620">
        <v>158938</v>
      </c>
      <c r="B6620" t="s">
        <v>16654</v>
      </c>
      <c r="C6620" s="47" t="s">
        <v>16655</v>
      </c>
    </row>
    <row r="6621" spans="1:3" x14ac:dyDescent="0.25">
      <c r="A6621">
        <v>158939</v>
      </c>
      <c r="B6621" t="s">
        <v>16656</v>
      </c>
      <c r="C6621" s="47" t="s">
        <v>16657</v>
      </c>
    </row>
    <row r="6622" spans="1:3" x14ac:dyDescent="0.25">
      <c r="A6622">
        <v>158940</v>
      </c>
      <c r="B6622" t="s">
        <v>16658</v>
      </c>
      <c r="C6622" s="47" t="s">
        <v>16659</v>
      </c>
    </row>
    <row r="6623" spans="1:3" x14ac:dyDescent="0.25">
      <c r="A6623">
        <v>158941</v>
      </c>
      <c r="B6623" t="s">
        <v>16660</v>
      </c>
      <c r="C6623" s="47" t="s">
        <v>16661</v>
      </c>
    </row>
    <row r="6624" spans="1:3" x14ac:dyDescent="0.25">
      <c r="A6624">
        <v>158942</v>
      </c>
      <c r="B6624" t="s">
        <v>16662</v>
      </c>
      <c r="C6624" s="47" t="s">
        <v>16663</v>
      </c>
    </row>
    <row r="6625" spans="1:3" x14ac:dyDescent="0.25">
      <c r="A6625">
        <v>158943</v>
      </c>
      <c r="B6625" t="s">
        <v>16664</v>
      </c>
      <c r="C6625" s="47" t="s">
        <v>16665</v>
      </c>
    </row>
    <row r="6626" spans="1:3" x14ac:dyDescent="0.25">
      <c r="A6626">
        <v>158944</v>
      </c>
      <c r="B6626" t="s">
        <v>16666</v>
      </c>
      <c r="C6626" s="47" t="s">
        <v>16667</v>
      </c>
    </row>
    <row r="6627" spans="1:3" x14ac:dyDescent="0.25">
      <c r="A6627">
        <v>158945</v>
      </c>
      <c r="B6627" t="s">
        <v>16668</v>
      </c>
      <c r="C6627" s="47" t="s">
        <v>16669</v>
      </c>
    </row>
    <row r="6628" spans="1:3" x14ac:dyDescent="0.25">
      <c r="A6628">
        <v>158946</v>
      </c>
      <c r="B6628" t="s">
        <v>1692</v>
      </c>
      <c r="C6628" s="47" t="s">
        <v>16670</v>
      </c>
    </row>
    <row r="6629" spans="1:3" x14ac:dyDescent="0.25">
      <c r="A6629">
        <v>158947</v>
      </c>
      <c r="B6629" t="s">
        <v>16671</v>
      </c>
      <c r="C6629" s="47" t="s">
        <v>16672</v>
      </c>
    </row>
    <row r="6630" spans="1:3" x14ac:dyDescent="0.25">
      <c r="A6630">
        <v>158948</v>
      </c>
      <c r="B6630" t="s">
        <v>16673</v>
      </c>
      <c r="C6630" s="47" t="s">
        <v>16674</v>
      </c>
    </row>
    <row r="6631" spans="1:3" x14ac:dyDescent="0.25">
      <c r="A6631">
        <v>158949</v>
      </c>
      <c r="B6631" t="s">
        <v>16675</v>
      </c>
      <c r="C6631" s="47" t="s">
        <v>16676</v>
      </c>
    </row>
    <row r="6632" spans="1:3" x14ac:dyDescent="0.25">
      <c r="A6632">
        <v>158950</v>
      </c>
      <c r="B6632" t="s">
        <v>16677</v>
      </c>
      <c r="C6632" s="47" t="s">
        <v>16678</v>
      </c>
    </row>
    <row r="6633" spans="1:3" x14ac:dyDescent="0.25">
      <c r="A6633">
        <v>158951</v>
      </c>
      <c r="B6633" t="s">
        <v>16679</v>
      </c>
      <c r="C6633" s="47" t="s">
        <v>16680</v>
      </c>
    </row>
    <row r="6634" spans="1:3" x14ac:dyDescent="0.25">
      <c r="A6634">
        <v>158952</v>
      </c>
      <c r="B6634" t="s">
        <v>16681</v>
      </c>
      <c r="C6634" s="47" t="s">
        <v>16682</v>
      </c>
    </row>
    <row r="6635" spans="1:3" x14ac:dyDescent="0.25">
      <c r="A6635">
        <v>158953</v>
      </c>
      <c r="B6635" t="s">
        <v>16683</v>
      </c>
      <c r="C6635" s="47" t="s">
        <v>16684</v>
      </c>
    </row>
    <row r="6636" spans="1:3" x14ac:dyDescent="0.25">
      <c r="A6636">
        <v>158954</v>
      </c>
      <c r="B6636" t="s">
        <v>16685</v>
      </c>
      <c r="C6636" s="47" t="s">
        <v>16686</v>
      </c>
    </row>
    <row r="6637" spans="1:3" x14ac:dyDescent="0.25">
      <c r="A6637">
        <v>158955</v>
      </c>
      <c r="B6637" t="s">
        <v>16687</v>
      </c>
      <c r="C6637" s="47" t="s">
        <v>16688</v>
      </c>
    </row>
    <row r="6638" spans="1:3" x14ac:dyDescent="0.25">
      <c r="A6638">
        <v>158956</v>
      </c>
      <c r="B6638" t="s">
        <v>16689</v>
      </c>
      <c r="C6638" s="47" t="s">
        <v>16690</v>
      </c>
    </row>
    <row r="6639" spans="1:3" x14ac:dyDescent="0.25">
      <c r="A6639">
        <v>158957</v>
      </c>
      <c r="B6639" t="s">
        <v>16691</v>
      </c>
      <c r="C6639" s="47" t="s">
        <v>16692</v>
      </c>
    </row>
    <row r="6640" spans="1:3" x14ac:dyDescent="0.25">
      <c r="A6640">
        <v>158958</v>
      </c>
      <c r="B6640" t="s">
        <v>16693</v>
      </c>
      <c r="C6640" s="47" t="s">
        <v>16694</v>
      </c>
    </row>
    <row r="6641" spans="1:3" x14ac:dyDescent="0.25">
      <c r="A6641">
        <v>158959</v>
      </c>
      <c r="B6641" t="s">
        <v>16695</v>
      </c>
      <c r="C6641" s="47" t="s">
        <v>16696</v>
      </c>
    </row>
    <row r="6642" spans="1:3" x14ac:dyDescent="0.25">
      <c r="A6642">
        <v>158960</v>
      </c>
      <c r="B6642" t="s">
        <v>16697</v>
      </c>
      <c r="C6642" s="47" t="s">
        <v>16698</v>
      </c>
    </row>
    <row r="6643" spans="1:3" x14ac:dyDescent="0.25">
      <c r="A6643">
        <v>158961</v>
      </c>
      <c r="B6643" t="s">
        <v>16699</v>
      </c>
      <c r="C6643" s="47" t="s">
        <v>16700</v>
      </c>
    </row>
    <row r="6644" spans="1:3" x14ac:dyDescent="0.25">
      <c r="A6644">
        <v>158962</v>
      </c>
      <c r="B6644" t="s">
        <v>16701</v>
      </c>
      <c r="C6644" s="47" t="s">
        <v>16702</v>
      </c>
    </row>
    <row r="6645" spans="1:3" x14ac:dyDescent="0.25">
      <c r="A6645">
        <v>158963</v>
      </c>
      <c r="B6645" t="s">
        <v>16703</v>
      </c>
      <c r="C6645" s="47" t="s">
        <v>16704</v>
      </c>
    </row>
    <row r="6646" spans="1:3" x14ac:dyDescent="0.25">
      <c r="A6646">
        <v>158964</v>
      </c>
      <c r="B6646" t="s">
        <v>16705</v>
      </c>
      <c r="C6646" s="47" t="s">
        <v>16706</v>
      </c>
    </row>
    <row r="6647" spans="1:3" x14ac:dyDescent="0.25">
      <c r="A6647">
        <v>158965</v>
      </c>
      <c r="B6647" t="s">
        <v>703</v>
      </c>
      <c r="C6647" s="47" t="s">
        <v>16707</v>
      </c>
    </row>
    <row r="6648" spans="1:3" x14ac:dyDescent="0.25">
      <c r="A6648">
        <v>158966</v>
      </c>
      <c r="B6648" t="s">
        <v>16708</v>
      </c>
      <c r="C6648" s="47" t="s">
        <v>16709</v>
      </c>
    </row>
    <row r="6649" spans="1:3" x14ac:dyDescent="0.25">
      <c r="A6649">
        <v>158967</v>
      </c>
      <c r="B6649" t="s">
        <v>16710</v>
      </c>
      <c r="C6649" s="47" t="s">
        <v>16711</v>
      </c>
    </row>
    <row r="6650" spans="1:3" x14ac:dyDescent="0.25">
      <c r="A6650">
        <v>158968</v>
      </c>
      <c r="B6650" t="s">
        <v>16712</v>
      </c>
      <c r="C6650" s="47" t="s">
        <v>16713</v>
      </c>
    </row>
    <row r="6651" spans="1:3" x14ac:dyDescent="0.25">
      <c r="A6651">
        <v>158969</v>
      </c>
      <c r="B6651" t="s">
        <v>16714</v>
      </c>
      <c r="C6651" s="47" t="s">
        <v>16715</v>
      </c>
    </row>
    <row r="6652" spans="1:3" x14ac:dyDescent="0.25">
      <c r="A6652">
        <v>158970</v>
      </c>
      <c r="B6652" t="s">
        <v>16716</v>
      </c>
      <c r="C6652" s="47" t="s">
        <v>16717</v>
      </c>
    </row>
    <row r="6653" spans="1:3" x14ac:dyDescent="0.25">
      <c r="A6653">
        <v>158971</v>
      </c>
      <c r="B6653" t="s">
        <v>16718</v>
      </c>
      <c r="C6653" s="47" t="s">
        <v>16719</v>
      </c>
    </row>
    <row r="6654" spans="1:3" x14ac:dyDescent="0.25">
      <c r="A6654">
        <v>158972</v>
      </c>
      <c r="B6654" t="s">
        <v>16720</v>
      </c>
      <c r="C6654" s="47" t="s">
        <v>16721</v>
      </c>
    </row>
    <row r="6655" spans="1:3" x14ac:dyDescent="0.25">
      <c r="A6655">
        <v>158973</v>
      </c>
      <c r="B6655" t="s">
        <v>16722</v>
      </c>
      <c r="C6655" s="47" t="s">
        <v>16723</v>
      </c>
    </row>
    <row r="6656" spans="1:3" x14ac:dyDescent="0.25">
      <c r="A6656">
        <v>158974</v>
      </c>
      <c r="B6656" t="s">
        <v>16724</v>
      </c>
      <c r="C6656" s="47" t="s">
        <v>16725</v>
      </c>
    </row>
    <row r="6657" spans="1:3" x14ac:dyDescent="0.25">
      <c r="A6657">
        <v>158975</v>
      </c>
      <c r="B6657" t="s">
        <v>16726</v>
      </c>
      <c r="C6657" s="47" t="s">
        <v>16727</v>
      </c>
    </row>
    <row r="6658" spans="1:3" x14ac:dyDescent="0.25">
      <c r="A6658">
        <v>158976</v>
      </c>
      <c r="B6658" t="s">
        <v>16728</v>
      </c>
      <c r="C6658" s="47" t="s">
        <v>16729</v>
      </c>
    </row>
    <row r="6659" spans="1:3" x14ac:dyDescent="0.25">
      <c r="A6659">
        <v>158977</v>
      </c>
      <c r="B6659" t="s">
        <v>16730</v>
      </c>
      <c r="C6659" s="47" t="s">
        <v>16731</v>
      </c>
    </row>
    <row r="6660" spans="1:3" x14ac:dyDescent="0.25">
      <c r="A6660">
        <v>158978</v>
      </c>
      <c r="B6660" t="s">
        <v>16732</v>
      </c>
      <c r="C6660" s="47" t="s">
        <v>16733</v>
      </c>
    </row>
    <row r="6661" spans="1:3" x14ac:dyDescent="0.25">
      <c r="A6661">
        <v>158979</v>
      </c>
      <c r="B6661" t="s">
        <v>16734</v>
      </c>
      <c r="C6661" s="47" t="s">
        <v>16735</v>
      </c>
    </row>
    <row r="6662" spans="1:3" x14ac:dyDescent="0.25">
      <c r="A6662">
        <v>158980</v>
      </c>
      <c r="B6662" t="s">
        <v>16736</v>
      </c>
      <c r="C6662" s="47" t="s">
        <v>16737</v>
      </c>
    </row>
    <row r="6663" spans="1:3" x14ac:dyDescent="0.25">
      <c r="A6663">
        <v>158981</v>
      </c>
      <c r="B6663" t="s">
        <v>16738</v>
      </c>
      <c r="C6663" s="47" t="s">
        <v>16739</v>
      </c>
    </row>
    <row r="6664" spans="1:3" x14ac:dyDescent="0.25">
      <c r="A6664">
        <v>158982</v>
      </c>
      <c r="B6664" t="s">
        <v>16740</v>
      </c>
      <c r="C6664" s="47" t="s">
        <v>16741</v>
      </c>
    </row>
    <row r="6665" spans="1:3" x14ac:dyDescent="0.25">
      <c r="A6665">
        <v>158983</v>
      </c>
      <c r="B6665" t="s">
        <v>16742</v>
      </c>
      <c r="C6665" s="47" t="s">
        <v>16743</v>
      </c>
    </row>
    <row r="6666" spans="1:3" x14ac:dyDescent="0.25">
      <c r="A6666">
        <v>158984</v>
      </c>
      <c r="B6666" t="s">
        <v>16744</v>
      </c>
      <c r="C6666" s="47" t="s">
        <v>16745</v>
      </c>
    </row>
    <row r="6667" spans="1:3" x14ac:dyDescent="0.25">
      <c r="A6667">
        <v>158985</v>
      </c>
      <c r="B6667" t="s">
        <v>16746</v>
      </c>
      <c r="C6667" s="47" t="s">
        <v>16747</v>
      </c>
    </row>
    <row r="6668" spans="1:3" x14ac:dyDescent="0.25">
      <c r="A6668">
        <v>158986</v>
      </c>
      <c r="B6668" t="s">
        <v>16748</v>
      </c>
      <c r="C6668" s="47" t="s">
        <v>16749</v>
      </c>
    </row>
    <row r="6669" spans="1:3" x14ac:dyDescent="0.25">
      <c r="A6669">
        <v>158987</v>
      </c>
      <c r="B6669" t="s">
        <v>16750</v>
      </c>
      <c r="C6669" s="47" t="s">
        <v>16751</v>
      </c>
    </row>
    <row r="6670" spans="1:3" x14ac:dyDescent="0.25">
      <c r="A6670">
        <v>158988</v>
      </c>
      <c r="B6670" t="s">
        <v>16752</v>
      </c>
      <c r="C6670" s="47" t="s">
        <v>16753</v>
      </c>
    </row>
    <row r="6671" spans="1:3" x14ac:dyDescent="0.25">
      <c r="A6671">
        <v>158989</v>
      </c>
      <c r="B6671" t="s">
        <v>16754</v>
      </c>
      <c r="C6671" s="47" t="s">
        <v>16755</v>
      </c>
    </row>
    <row r="6672" spans="1:3" x14ac:dyDescent="0.25">
      <c r="A6672">
        <v>158990</v>
      </c>
      <c r="B6672" t="s">
        <v>16756</v>
      </c>
      <c r="C6672" s="47" t="s">
        <v>16757</v>
      </c>
    </row>
    <row r="6673" spans="1:3" x14ac:dyDescent="0.25">
      <c r="A6673">
        <v>158991</v>
      </c>
      <c r="B6673" t="s">
        <v>16758</v>
      </c>
      <c r="C6673" s="47" t="s">
        <v>16759</v>
      </c>
    </row>
    <row r="6674" spans="1:3" x14ac:dyDescent="0.25">
      <c r="A6674">
        <v>158992</v>
      </c>
      <c r="B6674" t="s">
        <v>16760</v>
      </c>
      <c r="C6674" s="47" t="s">
        <v>16761</v>
      </c>
    </row>
    <row r="6675" spans="1:3" x14ac:dyDescent="0.25">
      <c r="A6675">
        <v>158993</v>
      </c>
      <c r="B6675" t="s">
        <v>16762</v>
      </c>
      <c r="C6675" s="47" t="s">
        <v>16763</v>
      </c>
    </row>
    <row r="6676" spans="1:3" x14ac:dyDescent="0.25">
      <c r="A6676">
        <v>158994</v>
      </c>
      <c r="B6676" t="s">
        <v>16764</v>
      </c>
      <c r="C6676" s="47" t="s">
        <v>16765</v>
      </c>
    </row>
    <row r="6677" spans="1:3" x14ac:dyDescent="0.25">
      <c r="A6677">
        <v>158995</v>
      </c>
      <c r="B6677" t="s">
        <v>16766</v>
      </c>
      <c r="C6677" s="47" t="s">
        <v>16767</v>
      </c>
    </row>
    <row r="6678" spans="1:3" x14ac:dyDescent="0.25">
      <c r="A6678">
        <v>158996</v>
      </c>
      <c r="B6678" t="s">
        <v>16768</v>
      </c>
      <c r="C6678" s="47" t="s">
        <v>16769</v>
      </c>
    </row>
    <row r="6679" spans="1:3" x14ac:dyDescent="0.25">
      <c r="A6679">
        <v>158997</v>
      </c>
      <c r="B6679" t="s">
        <v>1311</v>
      </c>
      <c r="C6679" s="47" t="s">
        <v>16770</v>
      </c>
    </row>
    <row r="6680" spans="1:3" x14ac:dyDescent="0.25">
      <c r="A6680">
        <v>158998</v>
      </c>
      <c r="B6680" t="s">
        <v>16771</v>
      </c>
      <c r="C6680" s="47" t="s">
        <v>16772</v>
      </c>
    </row>
    <row r="6681" spans="1:3" x14ac:dyDescent="0.25">
      <c r="A6681">
        <v>158999</v>
      </c>
      <c r="B6681" t="s">
        <v>16773</v>
      </c>
      <c r="C6681" s="47" t="s">
        <v>16774</v>
      </c>
    </row>
    <row r="6682" spans="1:3" x14ac:dyDescent="0.25">
      <c r="A6682">
        <v>159000</v>
      </c>
      <c r="B6682" t="s">
        <v>16775</v>
      </c>
      <c r="C6682" s="47" t="s">
        <v>16776</v>
      </c>
    </row>
    <row r="6683" spans="1:3" x14ac:dyDescent="0.25">
      <c r="A6683">
        <v>159001</v>
      </c>
      <c r="B6683" t="s">
        <v>16777</v>
      </c>
      <c r="C6683" s="47" t="s">
        <v>16778</v>
      </c>
    </row>
    <row r="6684" spans="1:3" x14ac:dyDescent="0.25">
      <c r="A6684">
        <v>159002</v>
      </c>
      <c r="B6684" t="s">
        <v>16779</v>
      </c>
      <c r="C6684" s="47" t="s">
        <v>16780</v>
      </c>
    </row>
    <row r="6685" spans="1:3" x14ac:dyDescent="0.25">
      <c r="A6685">
        <v>159003</v>
      </c>
      <c r="B6685" t="s">
        <v>16781</v>
      </c>
      <c r="C6685" s="47" t="s">
        <v>16782</v>
      </c>
    </row>
    <row r="6686" spans="1:3" x14ac:dyDescent="0.25">
      <c r="A6686">
        <v>159004</v>
      </c>
      <c r="B6686" t="s">
        <v>16783</v>
      </c>
      <c r="C6686" s="47" t="s">
        <v>16784</v>
      </c>
    </row>
    <row r="6687" spans="1:3" x14ac:dyDescent="0.25">
      <c r="A6687">
        <v>159005</v>
      </c>
      <c r="B6687" t="s">
        <v>16785</v>
      </c>
      <c r="C6687" s="47" t="s">
        <v>16786</v>
      </c>
    </row>
    <row r="6688" spans="1:3" x14ac:dyDescent="0.25">
      <c r="A6688">
        <v>159006</v>
      </c>
      <c r="B6688" t="s">
        <v>16787</v>
      </c>
      <c r="C6688" s="47" t="s">
        <v>16788</v>
      </c>
    </row>
    <row r="6689" spans="1:3" x14ac:dyDescent="0.25">
      <c r="A6689">
        <v>159007</v>
      </c>
      <c r="B6689" t="s">
        <v>16789</v>
      </c>
      <c r="C6689" s="47" t="s">
        <v>16790</v>
      </c>
    </row>
    <row r="6690" spans="1:3" x14ac:dyDescent="0.25">
      <c r="A6690">
        <v>159008</v>
      </c>
      <c r="B6690" t="s">
        <v>16791</v>
      </c>
      <c r="C6690" s="47" t="s">
        <v>16792</v>
      </c>
    </row>
    <row r="6691" spans="1:3" x14ac:dyDescent="0.25">
      <c r="A6691">
        <v>159009</v>
      </c>
      <c r="B6691" t="s">
        <v>16793</v>
      </c>
      <c r="C6691" s="47" t="s">
        <v>16794</v>
      </c>
    </row>
    <row r="6692" spans="1:3" x14ac:dyDescent="0.25">
      <c r="A6692">
        <v>159010</v>
      </c>
      <c r="B6692" t="s">
        <v>16795</v>
      </c>
      <c r="C6692" s="47" t="s">
        <v>16796</v>
      </c>
    </row>
    <row r="6693" spans="1:3" x14ac:dyDescent="0.25">
      <c r="A6693">
        <v>159011</v>
      </c>
      <c r="B6693" t="s">
        <v>16797</v>
      </c>
      <c r="C6693" s="47" t="s">
        <v>16798</v>
      </c>
    </row>
    <row r="6694" spans="1:3" x14ac:dyDescent="0.25">
      <c r="A6694">
        <v>159012</v>
      </c>
      <c r="B6694" t="s">
        <v>756</v>
      </c>
      <c r="C6694" s="47" t="s">
        <v>16799</v>
      </c>
    </row>
    <row r="6695" spans="1:3" x14ac:dyDescent="0.25">
      <c r="A6695">
        <v>159013</v>
      </c>
      <c r="B6695" t="s">
        <v>16800</v>
      </c>
      <c r="C6695" s="47" t="s">
        <v>16801</v>
      </c>
    </row>
    <row r="6696" spans="1:3" x14ac:dyDescent="0.25">
      <c r="A6696">
        <v>159014</v>
      </c>
      <c r="B6696" t="s">
        <v>1499</v>
      </c>
      <c r="C6696" s="47" t="s">
        <v>16802</v>
      </c>
    </row>
    <row r="6697" spans="1:3" x14ac:dyDescent="0.25">
      <c r="A6697">
        <v>159015</v>
      </c>
      <c r="B6697" t="s">
        <v>16803</v>
      </c>
      <c r="C6697" s="47" t="s">
        <v>16804</v>
      </c>
    </row>
    <row r="6698" spans="1:3" x14ac:dyDescent="0.25">
      <c r="A6698">
        <v>159016</v>
      </c>
      <c r="B6698" t="s">
        <v>16805</v>
      </c>
      <c r="C6698" s="47" t="s">
        <v>16806</v>
      </c>
    </row>
    <row r="6699" spans="1:3" x14ac:dyDescent="0.25">
      <c r="A6699">
        <v>159017</v>
      </c>
      <c r="B6699" t="s">
        <v>16807</v>
      </c>
      <c r="C6699" s="47" t="s">
        <v>16808</v>
      </c>
    </row>
    <row r="6700" spans="1:3" x14ac:dyDescent="0.25">
      <c r="A6700">
        <v>159018</v>
      </c>
      <c r="B6700" t="s">
        <v>16809</v>
      </c>
      <c r="C6700" s="47" t="s">
        <v>16810</v>
      </c>
    </row>
    <row r="6701" spans="1:3" x14ac:dyDescent="0.25">
      <c r="A6701">
        <v>159019</v>
      </c>
      <c r="B6701" t="s">
        <v>854</v>
      </c>
      <c r="C6701" s="47" t="s">
        <v>16811</v>
      </c>
    </row>
    <row r="6702" spans="1:3" x14ac:dyDescent="0.25">
      <c r="A6702">
        <v>159020</v>
      </c>
      <c r="B6702" t="s">
        <v>16812</v>
      </c>
      <c r="C6702" s="47" t="s">
        <v>16813</v>
      </c>
    </row>
    <row r="6703" spans="1:3" x14ac:dyDescent="0.25">
      <c r="A6703">
        <v>159021</v>
      </c>
      <c r="B6703" t="s">
        <v>16814</v>
      </c>
      <c r="C6703" s="47" t="s">
        <v>16815</v>
      </c>
    </row>
    <row r="6704" spans="1:3" x14ac:dyDescent="0.25">
      <c r="A6704">
        <v>159022</v>
      </c>
      <c r="B6704" t="s">
        <v>106</v>
      </c>
      <c r="C6704" s="47" t="s">
        <v>16816</v>
      </c>
    </row>
    <row r="6705" spans="1:3" x14ac:dyDescent="0.25">
      <c r="A6705">
        <v>159023</v>
      </c>
      <c r="B6705" t="s">
        <v>16817</v>
      </c>
      <c r="C6705" s="47" t="s">
        <v>16818</v>
      </c>
    </row>
    <row r="6706" spans="1:3" x14ac:dyDescent="0.25">
      <c r="A6706">
        <v>159024</v>
      </c>
      <c r="B6706" t="s">
        <v>16819</v>
      </c>
      <c r="C6706" s="47" t="s">
        <v>16820</v>
      </c>
    </row>
    <row r="6707" spans="1:3" x14ac:dyDescent="0.25">
      <c r="A6707">
        <v>159025</v>
      </c>
      <c r="B6707" t="s">
        <v>16821</v>
      </c>
      <c r="C6707" s="47" t="s">
        <v>16822</v>
      </c>
    </row>
    <row r="6708" spans="1:3" x14ac:dyDescent="0.25">
      <c r="A6708">
        <v>159026</v>
      </c>
      <c r="B6708" t="s">
        <v>16823</v>
      </c>
      <c r="C6708" s="47" t="s">
        <v>16824</v>
      </c>
    </row>
    <row r="6709" spans="1:3" x14ac:dyDescent="0.25">
      <c r="A6709">
        <v>159027</v>
      </c>
      <c r="B6709" t="s">
        <v>1738</v>
      </c>
      <c r="C6709" s="47" t="s">
        <v>16825</v>
      </c>
    </row>
    <row r="6710" spans="1:3" x14ac:dyDescent="0.25">
      <c r="A6710">
        <v>159028</v>
      </c>
      <c r="B6710" t="s">
        <v>16826</v>
      </c>
      <c r="C6710" s="47" t="s">
        <v>16827</v>
      </c>
    </row>
    <row r="6711" spans="1:3" x14ac:dyDescent="0.25">
      <c r="A6711">
        <v>159029</v>
      </c>
      <c r="B6711" t="s">
        <v>16828</v>
      </c>
      <c r="C6711" s="47" t="s">
        <v>16829</v>
      </c>
    </row>
    <row r="6712" spans="1:3" x14ac:dyDescent="0.25">
      <c r="A6712">
        <v>159030</v>
      </c>
      <c r="B6712" t="s">
        <v>16830</v>
      </c>
      <c r="C6712" s="47" t="s">
        <v>16831</v>
      </c>
    </row>
    <row r="6713" spans="1:3" x14ac:dyDescent="0.25">
      <c r="A6713">
        <v>159031</v>
      </c>
      <c r="B6713" t="s">
        <v>16832</v>
      </c>
      <c r="C6713" s="47" t="s">
        <v>16833</v>
      </c>
    </row>
    <row r="6714" spans="1:3" x14ac:dyDescent="0.25">
      <c r="A6714">
        <v>159032</v>
      </c>
      <c r="B6714" t="s">
        <v>16834</v>
      </c>
      <c r="C6714" s="47" t="s">
        <v>16835</v>
      </c>
    </row>
    <row r="6715" spans="1:3" x14ac:dyDescent="0.25">
      <c r="A6715">
        <v>159033</v>
      </c>
      <c r="B6715" t="s">
        <v>16836</v>
      </c>
      <c r="C6715" s="47" t="s">
        <v>16837</v>
      </c>
    </row>
    <row r="6716" spans="1:3" x14ac:dyDescent="0.25">
      <c r="A6716">
        <v>159034</v>
      </c>
      <c r="B6716" t="s">
        <v>693</v>
      </c>
      <c r="C6716" s="47" t="s">
        <v>16838</v>
      </c>
    </row>
    <row r="6717" spans="1:3" x14ac:dyDescent="0.25">
      <c r="A6717">
        <v>159035</v>
      </c>
      <c r="B6717" t="s">
        <v>16839</v>
      </c>
      <c r="C6717" s="47" t="s">
        <v>16840</v>
      </c>
    </row>
    <row r="6718" spans="1:3" x14ac:dyDescent="0.25">
      <c r="A6718">
        <v>159036</v>
      </c>
      <c r="B6718" t="s">
        <v>16841</v>
      </c>
      <c r="C6718" s="47" t="s">
        <v>16842</v>
      </c>
    </row>
    <row r="6719" spans="1:3" x14ac:dyDescent="0.25">
      <c r="A6719">
        <v>159037</v>
      </c>
      <c r="B6719" t="s">
        <v>16843</v>
      </c>
      <c r="C6719" s="47" t="s">
        <v>16844</v>
      </c>
    </row>
    <row r="6720" spans="1:3" x14ac:dyDescent="0.25">
      <c r="A6720">
        <v>159038</v>
      </c>
      <c r="B6720" t="s">
        <v>16845</v>
      </c>
      <c r="C6720" s="47" t="s">
        <v>16846</v>
      </c>
    </row>
    <row r="6721" spans="1:3" x14ac:dyDescent="0.25">
      <c r="A6721">
        <v>159039</v>
      </c>
      <c r="B6721" t="s">
        <v>16847</v>
      </c>
      <c r="C6721" s="47" t="s">
        <v>16848</v>
      </c>
    </row>
    <row r="6722" spans="1:3" x14ac:dyDescent="0.25">
      <c r="A6722">
        <v>159040</v>
      </c>
      <c r="B6722" t="s">
        <v>16849</v>
      </c>
      <c r="C6722" s="47" t="s">
        <v>16850</v>
      </c>
    </row>
    <row r="6723" spans="1:3" x14ac:dyDescent="0.25">
      <c r="A6723">
        <v>159041</v>
      </c>
      <c r="B6723" t="s">
        <v>16851</v>
      </c>
      <c r="C6723" s="47" t="s">
        <v>16852</v>
      </c>
    </row>
    <row r="6724" spans="1:3" x14ac:dyDescent="0.25">
      <c r="A6724">
        <v>159042</v>
      </c>
      <c r="B6724" t="s">
        <v>16853</v>
      </c>
      <c r="C6724" s="47" t="s">
        <v>16854</v>
      </c>
    </row>
    <row r="6725" spans="1:3" x14ac:dyDescent="0.25">
      <c r="A6725">
        <v>159043</v>
      </c>
      <c r="B6725" t="s">
        <v>16855</v>
      </c>
      <c r="C6725" s="47" t="s">
        <v>16856</v>
      </c>
    </row>
    <row r="6726" spans="1:3" x14ac:dyDescent="0.25">
      <c r="A6726">
        <v>159044</v>
      </c>
      <c r="B6726" t="s">
        <v>16857</v>
      </c>
      <c r="C6726" s="47" t="s">
        <v>16858</v>
      </c>
    </row>
    <row r="6727" spans="1:3" x14ac:dyDescent="0.25">
      <c r="A6727">
        <v>159045</v>
      </c>
      <c r="B6727" t="s">
        <v>16859</v>
      </c>
      <c r="C6727" s="47" t="s">
        <v>16860</v>
      </c>
    </row>
    <row r="6728" spans="1:3" x14ac:dyDescent="0.25">
      <c r="A6728">
        <v>159046</v>
      </c>
      <c r="B6728" t="s">
        <v>16861</v>
      </c>
      <c r="C6728" s="47" t="s">
        <v>16862</v>
      </c>
    </row>
    <row r="6729" spans="1:3" x14ac:dyDescent="0.25">
      <c r="A6729">
        <v>159047</v>
      </c>
      <c r="B6729" t="s">
        <v>16863</v>
      </c>
      <c r="C6729" s="47" t="s">
        <v>16864</v>
      </c>
    </row>
    <row r="6730" spans="1:3" x14ac:dyDescent="0.25">
      <c r="A6730">
        <v>159048</v>
      </c>
      <c r="B6730" t="s">
        <v>16865</v>
      </c>
      <c r="C6730" s="47" t="s">
        <v>16866</v>
      </c>
    </row>
    <row r="6731" spans="1:3" x14ac:dyDescent="0.25">
      <c r="A6731">
        <v>159049</v>
      </c>
      <c r="B6731" t="s">
        <v>16867</v>
      </c>
      <c r="C6731" s="47" t="s">
        <v>16868</v>
      </c>
    </row>
    <row r="6732" spans="1:3" x14ac:dyDescent="0.25">
      <c r="A6732">
        <v>159050</v>
      </c>
      <c r="B6732" t="s">
        <v>16869</v>
      </c>
      <c r="C6732" s="47" t="s">
        <v>16870</v>
      </c>
    </row>
    <row r="6733" spans="1:3" x14ac:dyDescent="0.25">
      <c r="A6733">
        <v>159051</v>
      </c>
      <c r="B6733" t="s">
        <v>16871</v>
      </c>
      <c r="C6733" s="47" t="s">
        <v>16872</v>
      </c>
    </row>
    <row r="6734" spans="1:3" x14ac:dyDescent="0.25">
      <c r="A6734">
        <v>159052</v>
      </c>
      <c r="B6734" t="s">
        <v>16873</v>
      </c>
      <c r="C6734" s="47" t="s">
        <v>16874</v>
      </c>
    </row>
    <row r="6735" spans="1:3" x14ac:dyDescent="0.25">
      <c r="A6735">
        <v>159053</v>
      </c>
      <c r="B6735" t="s">
        <v>16875</v>
      </c>
      <c r="C6735" s="47" t="s">
        <v>16876</v>
      </c>
    </row>
    <row r="6736" spans="1:3" x14ac:dyDescent="0.25">
      <c r="A6736">
        <v>159054</v>
      </c>
      <c r="B6736" t="s">
        <v>16877</v>
      </c>
      <c r="C6736" s="47" t="s">
        <v>16878</v>
      </c>
    </row>
    <row r="6737" spans="1:3" x14ac:dyDescent="0.25">
      <c r="A6737">
        <v>159055</v>
      </c>
      <c r="B6737" t="s">
        <v>16879</v>
      </c>
      <c r="C6737" s="47" t="s">
        <v>16880</v>
      </c>
    </row>
    <row r="6738" spans="1:3" x14ac:dyDescent="0.25">
      <c r="A6738">
        <v>159056</v>
      </c>
      <c r="B6738" t="s">
        <v>1368</v>
      </c>
      <c r="C6738" s="47" t="s">
        <v>16881</v>
      </c>
    </row>
    <row r="6739" spans="1:3" x14ac:dyDescent="0.25">
      <c r="A6739">
        <v>159057</v>
      </c>
      <c r="B6739" t="s">
        <v>16882</v>
      </c>
      <c r="C6739" s="47" t="s">
        <v>16883</v>
      </c>
    </row>
    <row r="6740" spans="1:3" x14ac:dyDescent="0.25">
      <c r="A6740">
        <v>159058</v>
      </c>
      <c r="B6740" t="s">
        <v>16884</v>
      </c>
      <c r="C6740" s="47" t="s">
        <v>16885</v>
      </c>
    </row>
    <row r="6741" spans="1:3" x14ac:dyDescent="0.25">
      <c r="A6741">
        <v>159059</v>
      </c>
      <c r="B6741" t="s">
        <v>16886</v>
      </c>
      <c r="C6741" s="47" t="s">
        <v>16887</v>
      </c>
    </row>
    <row r="6742" spans="1:3" x14ac:dyDescent="0.25">
      <c r="A6742">
        <v>159060</v>
      </c>
      <c r="B6742" t="s">
        <v>16888</v>
      </c>
      <c r="C6742" s="47" t="s">
        <v>16889</v>
      </c>
    </row>
    <row r="6743" spans="1:3" x14ac:dyDescent="0.25">
      <c r="A6743">
        <v>159061</v>
      </c>
      <c r="B6743" t="s">
        <v>16890</v>
      </c>
      <c r="C6743" s="47" t="s">
        <v>16891</v>
      </c>
    </row>
    <row r="6744" spans="1:3" x14ac:dyDescent="0.25">
      <c r="A6744">
        <v>159062</v>
      </c>
      <c r="B6744" t="s">
        <v>16892</v>
      </c>
      <c r="C6744" s="47" t="s">
        <v>16893</v>
      </c>
    </row>
    <row r="6745" spans="1:3" x14ac:dyDescent="0.25">
      <c r="A6745">
        <v>159063</v>
      </c>
      <c r="B6745" t="s">
        <v>16894</v>
      </c>
      <c r="C6745" s="47" t="s">
        <v>16895</v>
      </c>
    </row>
    <row r="6746" spans="1:3" x14ac:dyDescent="0.25">
      <c r="A6746">
        <v>159064</v>
      </c>
      <c r="B6746" t="s">
        <v>16896</v>
      </c>
      <c r="C6746" s="47" t="s">
        <v>16897</v>
      </c>
    </row>
    <row r="6747" spans="1:3" x14ac:dyDescent="0.25">
      <c r="A6747">
        <v>159065</v>
      </c>
      <c r="B6747" t="s">
        <v>16898</v>
      </c>
      <c r="C6747" s="47" t="s">
        <v>16899</v>
      </c>
    </row>
    <row r="6748" spans="1:3" x14ac:dyDescent="0.25">
      <c r="A6748">
        <v>159066</v>
      </c>
      <c r="B6748" t="s">
        <v>16900</v>
      </c>
      <c r="C6748" s="47" t="s">
        <v>16901</v>
      </c>
    </row>
    <row r="6749" spans="1:3" x14ac:dyDescent="0.25">
      <c r="A6749">
        <v>159067</v>
      </c>
      <c r="B6749" t="s">
        <v>16902</v>
      </c>
      <c r="C6749" s="47" t="s">
        <v>16903</v>
      </c>
    </row>
    <row r="6750" spans="1:3" x14ac:dyDescent="0.25">
      <c r="A6750">
        <v>159068</v>
      </c>
      <c r="B6750" t="s">
        <v>16904</v>
      </c>
      <c r="C6750" s="47" t="s">
        <v>16905</v>
      </c>
    </row>
    <row r="6751" spans="1:3" x14ac:dyDescent="0.25">
      <c r="A6751">
        <v>159069</v>
      </c>
      <c r="B6751" t="s">
        <v>16906</v>
      </c>
      <c r="C6751" s="47" t="s">
        <v>16907</v>
      </c>
    </row>
    <row r="6752" spans="1:3" x14ac:dyDescent="0.25">
      <c r="A6752">
        <v>159070</v>
      </c>
      <c r="B6752" t="s">
        <v>16908</v>
      </c>
      <c r="C6752" s="47" t="s">
        <v>16909</v>
      </c>
    </row>
    <row r="6753" spans="1:3" x14ac:dyDescent="0.25">
      <c r="A6753">
        <v>159071</v>
      </c>
      <c r="B6753" t="s">
        <v>16910</v>
      </c>
      <c r="C6753" s="47" t="s">
        <v>16911</v>
      </c>
    </row>
    <row r="6754" spans="1:3" x14ac:dyDescent="0.25">
      <c r="A6754">
        <v>159072</v>
      </c>
      <c r="B6754" t="s">
        <v>16912</v>
      </c>
      <c r="C6754" s="47" t="s">
        <v>16913</v>
      </c>
    </row>
    <row r="6755" spans="1:3" x14ac:dyDescent="0.25">
      <c r="A6755">
        <v>159073</v>
      </c>
      <c r="B6755" t="s">
        <v>16914</v>
      </c>
      <c r="C6755" s="47" t="s">
        <v>16915</v>
      </c>
    </row>
    <row r="6756" spans="1:3" x14ac:dyDescent="0.25">
      <c r="A6756">
        <v>159074</v>
      </c>
      <c r="B6756" t="s">
        <v>16916</v>
      </c>
      <c r="C6756" s="47" t="s">
        <v>16917</v>
      </c>
    </row>
    <row r="6757" spans="1:3" x14ac:dyDescent="0.25">
      <c r="A6757">
        <v>159075</v>
      </c>
      <c r="B6757" t="s">
        <v>16918</v>
      </c>
      <c r="C6757" s="47" t="s">
        <v>16919</v>
      </c>
    </row>
    <row r="6758" spans="1:3" x14ac:dyDescent="0.25">
      <c r="A6758">
        <v>159076</v>
      </c>
      <c r="B6758" t="s">
        <v>16920</v>
      </c>
      <c r="C6758" s="47" t="s">
        <v>16921</v>
      </c>
    </row>
    <row r="6759" spans="1:3" x14ac:dyDescent="0.25">
      <c r="A6759">
        <v>159077</v>
      </c>
      <c r="B6759" t="s">
        <v>16922</v>
      </c>
      <c r="C6759" s="47" t="s">
        <v>16923</v>
      </c>
    </row>
    <row r="6760" spans="1:3" x14ac:dyDescent="0.25">
      <c r="A6760">
        <v>159078</v>
      </c>
      <c r="B6760" t="s">
        <v>16924</v>
      </c>
      <c r="C6760" s="47" t="s">
        <v>16925</v>
      </c>
    </row>
    <row r="6761" spans="1:3" x14ac:dyDescent="0.25">
      <c r="A6761">
        <v>159079</v>
      </c>
      <c r="B6761" t="s">
        <v>16926</v>
      </c>
      <c r="C6761" s="47" t="s">
        <v>16927</v>
      </c>
    </row>
    <row r="6762" spans="1:3" x14ac:dyDescent="0.25">
      <c r="A6762">
        <v>159080</v>
      </c>
      <c r="B6762" t="s">
        <v>220</v>
      </c>
      <c r="C6762" s="47" t="s">
        <v>16928</v>
      </c>
    </row>
    <row r="6763" spans="1:3" x14ac:dyDescent="0.25">
      <c r="A6763">
        <v>159081</v>
      </c>
      <c r="B6763" t="s">
        <v>16929</v>
      </c>
      <c r="C6763" s="47" t="s">
        <v>16930</v>
      </c>
    </row>
    <row r="6764" spans="1:3" x14ac:dyDescent="0.25">
      <c r="A6764">
        <v>159082</v>
      </c>
      <c r="B6764" t="s">
        <v>16931</v>
      </c>
      <c r="C6764" s="47" t="s">
        <v>16932</v>
      </c>
    </row>
    <row r="6765" spans="1:3" x14ac:dyDescent="0.25">
      <c r="A6765">
        <v>159083</v>
      </c>
      <c r="B6765" t="s">
        <v>16933</v>
      </c>
      <c r="C6765" s="47" t="s">
        <v>16934</v>
      </c>
    </row>
    <row r="6766" spans="1:3" x14ac:dyDescent="0.25">
      <c r="A6766">
        <v>159084</v>
      </c>
      <c r="B6766" t="s">
        <v>16935</v>
      </c>
      <c r="C6766" s="47" t="s">
        <v>16936</v>
      </c>
    </row>
    <row r="6767" spans="1:3" x14ac:dyDescent="0.25">
      <c r="A6767">
        <v>159085</v>
      </c>
      <c r="B6767" t="s">
        <v>16937</v>
      </c>
      <c r="C6767" s="47" t="s">
        <v>16938</v>
      </c>
    </row>
    <row r="6768" spans="1:3" x14ac:dyDescent="0.25">
      <c r="A6768">
        <v>159086</v>
      </c>
      <c r="B6768" t="s">
        <v>16939</v>
      </c>
      <c r="C6768" s="47" t="s">
        <v>16940</v>
      </c>
    </row>
    <row r="6769" spans="1:3" x14ac:dyDescent="0.25">
      <c r="A6769">
        <v>159087</v>
      </c>
      <c r="B6769" t="s">
        <v>16941</v>
      </c>
      <c r="C6769" s="47" t="s">
        <v>16942</v>
      </c>
    </row>
    <row r="6770" spans="1:3" x14ac:dyDescent="0.25">
      <c r="A6770">
        <v>159088</v>
      </c>
      <c r="B6770" t="s">
        <v>16943</v>
      </c>
      <c r="C6770" s="47" t="s">
        <v>16944</v>
      </c>
    </row>
    <row r="6771" spans="1:3" x14ac:dyDescent="0.25">
      <c r="A6771">
        <v>159089</v>
      </c>
      <c r="B6771" t="s">
        <v>16945</v>
      </c>
      <c r="C6771" s="47" t="s">
        <v>16946</v>
      </c>
    </row>
    <row r="6772" spans="1:3" x14ac:dyDescent="0.25">
      <c r="A6772">
        <v>159090</v>
      </c>
      <c r="B6772" t="s">
        <v>16947</v>
      </c>
      <c r="C6772" s="47" t="s">
        <v>16948</v>
      </c>
    </row>
    <row r="6773" spans="1:3" x14ac:dyDescent="0.25">
      <c r="A6773">
        <v>159091</v>
      </c>
      <c r="B6773" t="s">
        <v>16949</v>
      </c>
      <c r="C6773" s="47" t="s">
        <v>16950</v>
      </c>
    </row>
    <row r="6774" spans="1:3" x14ac:dyDescent="0.25">
      <c r="A6774">
        <v>159092</v>
      </c>
      <c r="B6774" t="s">
        <v>16951</v>
      </c>
      <c r="C6774" s="47" t="s">
        <v>16952</v>
      </c>
    </row>
    <row r="6775" spans="1:3" x14ac:dyDescent="0.25">
      <c r="A6775">
        <v>159093</v>
      </c>
      <c r="B6775" t="s">
        <v>16953</v>
      </c>
      <c r="C6775" s="47" t="s">
        <v>16954</v>
      </c>
    </row>
    <row r="6776" spans="1:3" x14ac:dyDescent="0.25">
      <c r="A6776">
        <v>159094</v>
      </c>
      <c r="B6776" t="s">
        <v>16955</v>
      </c>
      <c r="C6776" s="47" t="s">
        <v>16956</v>
      </c>
    </row>
    <row r="6777" spans="1:3" x14ac:dyDescent="0.25">
      <c r="A6777">
        <v>159095</v>
      </c>
      <c r="B6777" t="s">
        <v>1007</v>
      </c>
      <c r="C6777" s="47" t="s">
        <v>16957</v>
      </c>
    </row>
    <row r="6778" spans="1:3" x14ac:dyDescent="0.25">
      <c r="A6778">
        <v>159096</v>
      </c>
      <c r="B6778" t="s">
        <v>1625</v>
      </c>
      <c r="C6778" s="47" t="s">
        <v>16958</v>
      </c>
    </row>
    <row r="6779" spans="1:3" x14ac:dyDescent="0.25">
      <c r="A6779">
        <v>159097</v>
      </c>
      <c r="B6779" t="s">
        <v>16959</v>
      </c>
      <c r="C6779" s="47" t="s">
        <v>16960</v>
      </c>
    </row>
    <row r="6780" spans="1:3" x14ac:dyDescent="0.25">
      <c r="A6780">
        <v>159098</v>
      </c>
      <c r="B6780" t="s">
        <v>16961</v>
      </c>
      <c r="C6780" s="47" t="s">
        <v>16962</v>
      </c>
    </row>
    <row r="6781" spans="1:3" x14ac:dyDescent="0.25">
      <c r="A6781">
        <v>159099</v>
      </c>
      <c r="B6781" t="s">
        <v>16963</v>
      </c>
      <c r="C6781" s="47" t="s">
        <v>16964</v>
      </c>
    </row>
    <row r="6782" spans="1:3" x14ac:dyDescent="0.25">
      <c r="A6782">
        <v>159100</v>
      </c>
      <c r="B6782" t="s">
        <v>16965</v>
      </c>
      <c r="C6782" s="47" t="s">
        <v>16966</v>
      </c>
    </row>
    <row r="6783" spans="1:3" x14ac:dyDescent="0.25">
      <c r="A6783">
        <v>159101</v>
      </c>
      <c r="B6783" t="s">
        <v>16967</v>
      </c>
      <c r="C6783" s="47" t="s">
        <v>16968</v>
      </c>
    </row>
    <row r="6784" spans="1:3" x14ac:dyDescent="0.25">
      <c r="A6784">
        <v>159102</v>
      </c>
      <c r="B6784" t="s">
        <v>16969</v>
      </c>
      <c r="C6784" s="47" t="s">
        <v>16970</v>
      </c>
    </row>
    <row r="6785" spans="1:3" x14ac:dyDescent="0.25">
      <c r="A6785">
        <v>159103</v>
      </c>
      <c r="B6785" t="s">
        <v>16971</v>
      </c>
      <c r="C6785" s="47" t="s">
        <v>16972</v>
      </c>
    </row>
    <row r="6786" spans="1:3" x14ac:dyDescent="0.25">
      <c r="A6786">
        <v>159104</v>
      </c>
      <c r="B6786" t="s">
        <v>16973</v>
      </c>
      <c r="C6786" s="47" t="s">
        <v>16974</v>
      </c>
    </row>
    <row r="6787" spans="1:3" x14ac:dyDescent="0.25">
      <c r="A6787">
        <v>159105</v>
      </c>
      <c r="B6787" t="s">
        <v>16975</v>
      </c>
      <c r="C6787" s="47" t="s">
        <v>16976</v>
      </c>
    </row>
    <row r="6788" spans="1:3" x14ac:dyDescent="0.25">
      <c r="A6788">
        <v>159106</v>
      </c>
      <c r="B6788" t="s">
        <v>16977</v>
      </c>
      <c r="C6788" s="47" t="s">
        <v>16978</v>
      </c>
    </row>
    <row r="6789" spans="1:3" x14ac:dyDescent="0.25">
      <c r="A6789">
        <v>159107</v>
      </c>
      <c r="B6789" t="s">
        <v>16979</v>
      </c>
      <c r="C6789" s="47" t="s">
        <v>16980</v>
      </c>
    </row>
    <row r="6790" spans="1:3" x14ac:dyDescent="0.25">
      <c r="A6790">
        <v>159108</v>
      </c>
      <c r="B6790" t="s">
        <v>16981</v>
      </c>
      <c r="C6790" s="47" t="s">
        <v>16982</v>
      </c>
    </row>
    <row r="6791" spans="1:3" x14ac:dyDescent="0.25">
      <c r="A6791">
        <v>159109</v>
      </c>
      <c r="B6791" t="s">
        <v>16983</v>
      </c>
      <c r="C6791" s="47" t="s">
        <v>16984</v>
      </c>
    </row>
    <row r="6792" spans="1:3" x14ac:dyDescent="0.25">
      <c r="A6792">
        <v>159110</v>
      </c>
      <c r="B6792" t="s">
        <v>16985</v>
      </c>
      <c r="C6792" s="47" t="s">
        <v>16986</v>
      </c>
    </row>
    <row r="6793" spans="1:3" x14ac:dyDescent="0.25">
      <c r="A6793">
        <v>159111</v>
      </c>
      <c r="B6793" t="s">
        <v>1714</v>
      </c>
      <c r="C6793" s="47" t="s">
        <v>16987</v>
      </c>
    </row>
    <row r="6794" spans="1:3" x14ac:dyDescent="0.25">
      <c r="A6794">
        <v>159112</v>
      </c>
      <c r="B6794" t="s">
        <v>16988</v>
      </c>
      <c r="C6794" s="47" t="s">
        <v>16989</v>
      </c>
    </row>
    <row r="6795" spans="1:3" x14ac:dyDescent="0.25">
      <c r="A6795">
        <v>159113</v>
      </c>
      <c r="B6795" t="s">
        <v>16990</v>
      </c>
      <c r="C6795" s="47" t="s">
        <v>16991</v>
      </c>
    </row>
    <row r="6796" spans="1:3" x14ac:dyDescent="0.25">
      <c r="A6796">
        <v>159114</v>
      </c>
      <c r="B6796" t="s">
        <v>16992</v>
      </c>
      <c r="C6796" s="47" t="s">
        <v>16993</v>
      </c>
    </row>
    <row r="6797" spans="1:3" x14ac:dyDescent="0.25">
      <c r="A6797">
        <v>159115</v>
      </c>
      <c r="B6797" t="s">
        <v>16994</v>
      </c>
      <c r="C6797" s="47" t="s">
        <v>16995</v>
      </c>
    </row>
    <row r="6798" spans="1:3" x14ac:dyDescent="0.25">
      <c r="A6798">
        <v>159116</v>
      </c>
      <c r="B6798" t="s">
        <v>16996</v>
      </c>
      <c r="C6798" s="47" t="s">
        <v>16997</v>
      </c>
    </row>
    <row r="6799" spans="1:3" x14ac:dyDescent="0.25">
      <c r="A6799">
        <v>159117</v>
      </c>
      <c r="B6799" t="s">
        <v>16998</v>
      </c>
      <c r="C6799" s="47" t="s">
        <v>16999</v>
      </c>
    </row>
    <row r="6800" spans="1:3" x14ac:dyDescent="0.25">
      <c r="A6800">
        <v>159118</v>
      </c>
      <c r="B6800" t="s">
        <v>17000</v>
      </c>
      <c r="C6800" s="47" t="s">
        <v>17001</v>
      </c>
    </row>
    <row r="6801" spans="1:3" x14ac:dyDescent="0.25">
      <c r="A6801">
        <v>159119</v>
      </c>
      <c r="B6801" t="s">
        <v>17002</v>
      </c>
      <c r="C6801" s="47" t="s">
        <v>17003</v>
      </c>
    </row>
    <row r="6802" spans="1:3" x14ac:dyDescent="0.25">
      <c r="A6802">
        <v>159120</v>
      </c>
      <c r="B6802" t="s">
        <v>499</v>
      </c>
      <c r="C6802" s="47" t="s">
        <v>17004</v>
      </c>
    </row>
    <row r="6803" spans="1:3" x14ac:dyDescent="0.25">
      <c r="A6803">
        <v>159121</v>
      </c>
      <c r="B6803" t="s">
        <v>17005</v>
      </c>
      <c r="C6803" s="47" t="s">
        <v>17006</v>
      </c>
    </row>
    <row r="6804" spans="1:3" x14ac:dyDescent="0.25">
      <c r="A6804">
        <v>159122</v>
      </c>
      <c r="B6804" t="s">
        <v>17007</v>
      </c>
      <c r="C6804" s="47" t="s">
        <v>17008</v>
      </c>
    </row>
    <row r="6805" spans="1:3" x14ac:dyDescent="0.25">
      <c r="A6805">
        <v>159123</v>
      </c>
      <c r="B6805" t="s">
        <v>17009</v>
      </c>
      <c r="C6805" s="47" t="s">
        <v>17010</v>
      </c>
    </row>
    <row r="6806" spans="1:3" x14ac:dyDescent="0.25">
      <c r="A6806">
        <v>159124</v>
      </c>
      <c r="B6806" t="s">
        <v>1331</v>
      </c>
      <c r="C6806" s="47" t="s">
        <v>17011</v>
      </c>
    </row>
    <row r="6807" spans="1:3" x14ac:dyDescent="0.25">
      <c r="A6807">
        <v>159125</v>
      </c>
      <c r="B6807" t="s">
        <v>17012</v>
      </c>
      <c r="C6807" s="47" t="s">
        <v>17013</v>
      </c>
    </row>
    <row r="6808" spans="1:3" x14ac:dyDescent="0.25">
      <c r="A6808">
        <v>159126</v>
      </c>
      <c r="B6808" t="s">
        <v>288</v>
      </c>
      <c r="C6808" s="47" t="s">
        <v>17014</v>
      </c>
    </row>
    <row r="6809" spans="1:3" x14ac:dyDescent="0.25">
      <c r="A6809">
        <v>159127</v>
      </c>
      <c r="B6809" t="s">
        <v>17015</v>
      </c>
      <c r="C6809" s="47" t="s">
        <v>17016</v>
      </c>
    </row>
    <row r="6810" spans="1:3" x14ac:dyDescent="0.25">
      <c r="A6810">
        <v>159128</v>
      </c>
      <c r="B6810" t="s">
        <v>17017</v>
      </c>
      <c r="C6810" s="47" t="s">
        <v>17018</v>
      </c>
    </row>
    <row r="6811" spans="1:3" x14ac:dyDescent="0.25">
      <c r="A6811">
        <v>159129</v>
      </c>
      <c r="B6811" t="s">
        <v>17019</v>
      </c>
      <c r="C6811" s="47" t="s">
        <v>17020</v>
      </c>
    </row>
    <row r="6812" spans="1:3" x14ac:dyDescent="0.25">
      <c r="A6812">
        <v>159130</v>
      </c>
      <c r="B6812" t="s">
        <v>17021</v>
      </c>
      <c r="C6812" s="47" t="s">
        <v>17022</v>
      </c>
    </row>
    <row r="6813" spans="1:3" x14ac:dyDescent="0.25">
      <c r="A6813">
        <v>159131</v>
      </c>
      <c r="B6813" t="s">
        <v>17023</v>
      </c>
      <c r="C6813" s="47" t="s">
        <v>17024</v>
      </c>
    </row>
    <row r="6814" spans="1:3" x14ac:dyDescent="0.25">
      <c r="A6814">
        <v>159132</v>
      </c>
      <c r="B6814" t="s">
        <v>1514</v>
      </c>
      <c r="C6814" s="47" t="s">
        <v>17025</v>
      </c>
    </row>
    <row r="6815" spans="1:3" x14ac:dyDescent="0.25">
      <c r="A6815">
        <v>159133</v>
      </c>
      <c r="B6815" t="s">
        <v>17026</v>
      </c>
      <c r="C6815" s="47" t="s">
        <v>17027</v>
      </c>
    </row>
    <row r="6816" spans="1:3" x14ac:dyDescent="0.25">
      <c r="A6816">
        <v>159134</v>
      </c>
      <c r="B6816" t="s">
        <v>17028</v>
      </c>
      <c r="C6816" s="47" t="s">
        <v>17029</v>
      </c>
    </row>
    <row r="6817" spans="1:3" x14ac:dyDescent="0.25">
      <c r="A6817">
        <v>159135</v>
      </c>
      <c r="B6817" t="s">
        <v>17030</v>
      </c>
      <c r="C6817" s="47" t="s">
        <v>17031</v>
      </c>
    </row>
    <row r="6818" spans="1:3" x14ac:dyDescent="0.25">
      <c r="A6818">
        <v>159136</v>
      </c>
      <c r="B6818" t="s">
        <v>1596</v>
      </c>
      <c r="C6818" s="47" t="s">
        <v>17032</v>
      </c>
    </row>
    <row r="6819" spans="1:3" x14ac:dyDescent="0.25">
      <c r="A6819">
        <v>159137</v>
      </c>
      <c r="B6819" t="s">
        <v>17033</v>
      </c>
      <c r="C6819" s="47" t="s">
        <v>17034</v>
      </c>
    </row>
    <row r="6820" spans="1:3" x14ac:dyDescent="0.25">
      <c r="A6820">
        <v>159138</v>
      </c>
      <c r="B6820" t="s">
        <v>17035</v>
      </c>
      <c r="C6820" s="47" t="s">
        <v>17036</v>
      </c>
    </row>
    <row r="6821" spans="1:3" x14ac:dyDescent="0.25">
      <c r="A6821">
        <v>159139</v>
      </c>
      <c r="B6821" t="s">
        <v>17037</v>
      </c>
      <c r="C6821" s="47" t="s">
        <v>17038</v>
      </c>
    </row>
    <row r="6822" spans="1:3" x14ac:dyDescent="0.25">
      <c r="A6822">
        <v>159140</v>
      </c>
      <c r="B6822" t="s">
        <v>1677</v>
      </c>
      <c r="C6822" s="47" t="s">
        <v>17039</v>
      </c>
    </row>
    <row r="6823" spans="1:3" x14ac:dyDescent="0.25">
      <c r="A6823">
        <v>159141</v>
      </c>
      <c r="B6823" t="s">
        <v>17040</v>
      </c>
      <c r="C6823" s="47" t="s">
        <v>17041</v>
      </c>
    </row>
    <row r="6824" spans="1:3" x14ac:dyDescent="0.25">
      <c r="A6824">
        <v>159142</v>
      </c>
      <c r="B6824" t="s">
        <v>17042</v>
      </c>
      <c r="C6824" s="47" t="s">
        <v>17043</v>
      </c>
    </row>
    <row r="6825" spans="1:3" x14ac:dyDescent="0.25">
      <c r="A6825">
        <v>159143</v>
      </c>
      <c r="B6825" t="s">
        <v>17044</v>
      </c>
      <c r="C6825" s="47" t="s">
        <v>17045</v>
      </c>
    </row>
    <row r="6826" spans="1:3" x14ac:dyDescent="0.25">
      <c r="A6826">
        <v>159144</v>
      </c>
      <c r="B6826" t="s">
        <v>17046</v>
      </c>
      <c r="C6826" s="47" t="s">
        <v>17047</v>
      </c>
    </row>
    <row r="6827" spans="1:3" x14ac:dyDescent="0.25">
      <c r="A6827">
        <v>159145</v>
      </c>
      <c r="B6827" t="s">
        <v>17048</v>
      </c>
      <c r="C6827" s="47" t="s">
        <v>17049</v>
      </c>
    </row>
    <row r="6828" spans="1:3" x14ac:dyDescent="0.25">
      <c r="A6828">
        <v>159146</v>
      </c>
      <c r="B6828" t="s">
        <v>17050</v>
      </c>
      <c r="C6828" s="47" t="s">
        <v>17051</v>
      </c>
    </row>
    <row r="6829" spans="1:3" x14ac:dyDescent="0.25">
      <c r="A6829">
        <v>159147</v>
      </c>
      <c r="B6829" t="s">
        <v>17052</v>
      </c>
      <c r="C6829" s="47" t="s">
        <v>17053</v>
      </c>
    </row>
    <row r="6830" spans="1:3" x14ac:dyDescent="0.25">
      <c r="A6830">
        <v>159148</v>
      </c>
      <c r="B6830" t="s">
        <v>17054</v>
      </c>
      <c r="C6830" s="47" t="s">
        <v>17055</v>
      </c>
    </row>
    <row r="6831" spans="1:3" x14ac:dyDescent="0.25">
      <c r="A6831">
        <v>159149</v>
      </c>
      <c r="B6831" t="s">
        <v>17056</v>
      </c>
      <c r="C6831" s="47" t="s">
        <v>17057</v>
      </c>
    </row>
    <row r="6832" spans="1:3" x14ac:dyDescent="0.25">
      <c r="A6832">
        <v>159150</v>
      </c>
      <c r="B6832" t="s">
        <v>17058</v>
      </c>
      <c r="C6832" s="47" t="s">
        <v>17059</v>
      </c>
    </row>
    <row r="6833" spans="1:3" x14ac:dyDescent="0.25">
      <c r="A6833">
        <v>159151</v>
      </c>
      <c r="B6833" t="s">
        <v>17060</v>
      </c>
      <c r="C6833" s="47" t="s">
        <v>17061</v>
      </c>
    </row>
    <row r="6834" spans="1:3" x14ac:dyDescent="0.25">
      <c r="A6834">
        <v>159152</v>
      </c>
      <c r="B6834" t="s">
        <v>17062</v>
      </c>
      <c r="C6834" s="47" t="s">
        <v>17063</v>
      </c>
    </row>
    <row r="6835" spans="1:3" x14ac:dyDescent="0.25">
      <c r="A6835">
        <v>159153</v>
      </c>
      <c r="B6835" t="s">
        <v>17064</v>
      </c>
      <c r="C6835" s="47" t="s">
        <v>17065</v>
      </c>
    </row>
    <row r="6836" spans="1:3" x14ac:dyDescent="0.25">
      <c r="A6836">
        <v>159154</v>
      </c>
      <c r="B6836" t="s">
        <v>17066</v>
      </c>
      <c r="C6836" s="47" t="s">
        <v>17067</v>
      </c>
    </row>
    <row r="6837" spans="1:3" x14ac:dyDescent="0.25">
      <c r="A6837">
        <v>159155</v>
      </c>
      <c r="B6837" t="s">
        <v>617</v>
      </c>
      <c r="C6837" s="47" t="s">
        <v>17068</v>
      </c>
    </row>
    <row r="6838" spans="1:3" x14ac:dyDescent="0.25">
      <c r="A6838">
        <v>159156</v>
      </c>
      <c r="B6838" t="s">
        <v>17069</v>
      </c>
      <c r="C6838" s="47" t="s">
        <v>17070</v>
      </c>
    </row>
    <row r="6839" spans="1:3" x14ac:dyDescent="0.25">
      <c r="A6839">
        <v>159157</v>
      </c>
      <c r="B6839" t="s">
        <v>17071</v>
      </c>
      <c r="C6839" s="47" t="s">
        <v>17072</v>
      </c>
    </row>
    <row r="6840" spans="1:3" x14ac:dyDescent="0.25">
      <c r="A6840">
        <v>159158</v>
      </c>
      <c r="B6840" t="s">
        <v>17073</v>
      </c>
      <c r="C6840" s="47" t="s">
        <v>17074</v>
      </c>
    </row>
    <row r="6841" spans="1:3" x14ac:dyDescent="0.25">
      <c r="A6841">
        <v>159159</v>
      </c>
      <c r="B6841" t="s">
        <v>17075</v>
      </c>
      <c r="C6841" s="47" t="s">
        <v>17076</v>
      </c>
    </row>
    <row r="6842" spans="1:3" x14ac:dyDescent="0.25">
      <c r="A6842">
        <v>159160</v>
      </c>
      <c r="B6842" t="s">
        <v>17077</v>
      </c>
      <c r="C6842" s="47" t="s">
        <v>17078</v>
      </c>
    </row>
    <row r="6843" spans="1:3" x14ac:dyDescent="0.25">
      <c r="A6843">
        <v>159161</v>
      </c>
      <c r="B6843" t="s">
        <v>17079</v>
      </c>
      <c r="C6843" s="47" t="s">
        <v>17080</v>
      </c>
    </row>
    <row r="6844" spans="1:3" x14ac:dyDescent="0.25">
      <c r="A6844">
        <v>159162</v>
      </c>
      <c r="B6844" t="s">
        <v>17081</v>
      </c>
      <c r="C6844" s="47" t="s">
        <v>17082</v>
      </c>
    </row>
    <row r="6845" spans="1:3" x14ac:dyDescent="0.25">
      <c r="A6845">
        <v>159163</v>
      </c>
      <c r="B6845" t="s">
        <v>17083</v>
      </c>
      <c r="C6845" s="47" t="s">
        <v>17084</v>
      </c>
    </row>
    <row r="6846" spans="1:3" x14ac:dyDescent="0.25">
      <c r="A6846">
        <v>159164</v>
      </c>
      <c r="B6846" t="s">
        <v>17085</v>
      </c>
      <c r="C6846" s="47" t="s">
        <v>17086</v>
      </c>
    </row>
    <row r="6847" spans="1:3" x14ac:dyDescent="0.25">
      <c r="A6847">
        <v>159165</v>
      </c>
      <c r="B6847" t="s">
        <v>17087</v>
      </c>
      <c r="C6847" s="47" t="s">
        <v>17088</v>
      </c>
    </row>
    <row r="6848" spans="1:3" x14ac:dyDescent="0.25">
      <c r="A6848">
        <v>159166</v>
      </c>
      <c r="B6848" t="s">
        <v>17089</v>
      </c>
      <c r="C6848" s="47" t="s">
        <v>17090</v>
      </c>
    </row>
    <row r="6849" spans="1:3" x14ac:dyDescent="0.25">
      <c r="A6849">
        <v>159167</v>
      </c>
      <c r="B6849" t="s">
        <v>17091</v>
      </c>
      <c r="C6849" s="47" t="s">
        <v>17092</v>
      </c>
    </row>
    <row r="6850" spans="1:3" x14ac:dyDescent="0.25">
      <c r="A6850">
        <v>159168</v>
      </c>
      <c r="B6850" t="s">
        <v>17093</v>
      </c>
      <c r="C6850" s="47" t="s">
        <v>17094</v>
      </c>
    </row>
    <row r="6851" spans="1:3" x14ac:dyDescent="0.25">
      <c r="A6851">
        <v>159169</v>
      </c>
      <c r="B6851" t="s">
        <v>17095</v>
      </c>
      <c r="C6851" s="47" t="s">
        <v>17096</v>
      </c>
    </row>
    <row r="6852" spans="1:3" x14ac:dyDescent="0.25">
      <c r="A6852">
        <v>159170</v>
      </c>
      <c r="B6852" t="s">
        <v>17097</v>
      </c>
      <c r="C6852" s="47" t="s">
        <v>17098</v>
      </c>
    </row>
    <row r="6853" spans="1:3" x14ac:dyDescent="0.25">
      <c r="A6853">
        <v>159171</v>
      </c>
      <c r="B6853" t="s">
        <v>17099</v>
      </c>
      <c r="C6853" s="47" t="s">
        <v>17100</v>
      </c>
    </row>
    <row r="6854" spans="1:3" x14ac:dyDescent="0.25">
      <c r="A6854">
        <v>159172</v>
      </c>
      <c r="B6854" t="s">
        <v>17101</v>
      </c>
      <c r="C6854" s="47" t="s">
        <v>17102</v>
      </c>
    </row>
    <row r="6855" spans="1:3" x14ac:dyDescent="0.25">
      <c r="A6855">
        <v>159173</v>
      </c>
      <c r="B6855" t="s">
        <v>17103</v>
      </c>
      <c r="C6855" s="47" t="s">
        <v>17104</v>
      </c>
    </row>
    <row r="6856" spans="1:3" x14ac:dyDescent="0.25">
      <c r="A6856">
        <v>159174</v>
      </c>
      <c r="B6856" t="s">
        <v>1292</v>
      </c>
      <c r="C6856" s="47" t="s">
        <v>17105</v>
      </c>
    </row>
    <row r="6857" spans="1:3" x14ac:dyDescent="0.25">
      <c r="A6857">
        <v>159175</v>
      </c>
      <c r="B6857" t="s">
        <v>17106</v>
      </c>
      <c r="C6857" s="47" t="s">
        <v>17107</v>
      </c>
    </row>
    <row r="6858" spans="1:3" x14ac:dyDescent="0.25">
      <c r="A6858">
        <v>159176</v>
      </c>
      <c r="B6858" t="s">
        <v>17108</v>
      </c>
      <c r="C6858" s="47" t="s">
        <v>17109</v>
      </c>
    </row>
    <row r="6859" spans="1:3" x14ac:dyDescent="0.25">
      <c r="A6859">
        <v>159177</v>
      </c>
      <c r="B6859" t="s">
        <v>17110</v>
      </c>
      <c r="C6859" s="47" t="s">
        <v>17111</v>
      </c>
    </row>
    <row r="6860" spans="1:3" x14ac:dyDescent="0.25">
      <c r="A6860">
        <v>159178</v>
      </c>
      <c r="B6860" t="s">
        <v>17112</v>
      </c>
      <c r="C6860" s="47" t="s">
        <v>17113</v>
      </c>
    </row>
    <row r="6861" spans="1:3" x14ac:dyDescent="0.25">
      <c r="A6861">
        <v>159179</v>
      </c>
      <c r="B6861" t="s">
        <v>17114</v>
      </c>
      <c r="C6861" s="47" t="s">
        <v>17115</v>
      </c>
    </row>
    <row r="6862" spans="1:3" x14ac:dyDescent="0.25">
      <c r="A6862">
        <v>159180</v>
      </c>
      <c r="B6862" t="s">
        <v>17116</v>
      </c>
      <c r="C6862" s="47" t="s">
        <v>17117</v>
      </c>
    </row>
    <row r="6863" spans="1:3" x14ac:dyDescent="0.25">
      <c r="A6863">
        <v>159181</v>
      </c>
      <c r="B6863" t="s">
        <v>1393</v>
      </c>
      <c r="C6863" s="47" t="s">
        <v>17118</v>
      </c>
    </row>
    <row r="6864" spans="1:3" x14ac:dyDescent="0.25">
      <c r="A6864">
        <v>159182</v>
      </c>
      <c r="B6864" t="s">
        <v>17119</v>
      </c>
      <c r="C6864" s="47" t="s">
        <v>17120</v>
      </c>
    </row>
    <row r="6865" spans="1:3" x14ac:dyDescent="0.25">
      <c r="A6865">
        <v>159183</v>
      </c>
      <c r="B6865" t="s">
        <v>17121</v>
      </c>
      <c r="C6865" s="47" t="s">
        <v>17122</v>
      </c>
    </row>
    <row r="6866" spans="1:3" x14ac:dyDescent="0.25">
      <c r="A6866">
        <v>159184</v>
      </c>
      <c r="B6866" t="s">
        <v>17123</v>
      </c>
      <c r="C6866" s="47" t="s">
        <v>17124</v>
      </c>
    </row>
    <row r="6867" spans="1:3" x14ac:dyDescent="0.25">
      <c r="A6867">
        <v>159185</v>
      </c>
      <c r="B6867" t="s">
        <v>17125</v>
      </c>
      <c r="C6867" s="47" t="s">
        <v>17126</v>
      </c>
    </row>
    <row r="6868" spans="1:3" x14ac:dyDescent="0.25">
      <c r="A6868">
        <v>159186</v>
      </c>
      <c r="B6868" t="s">
        <v>17127</v>
      </c>
      <c r="C6868" s="47" t="s">
        <v>17128</v>
      </c>
    </row>
    <row r="6869" spans="1:3" x14ac:dyDescent="0.25">
      <c r="A6869">
        <v>159187</v>
      </c>
      <c r="B6869" t="s">
        <v>17129</v>
      </c>
      <c r="C6869" s="47" t="s">
        <v>17130</v>
      </c>
    </row>
    <row r="6870" spans="1:3" x14ac:dyDescent="0.25">
      <c r="A6870">
        <v>159188</v>
      </c>
      <c r="B6870" t="s">
        <v>17131</v>
      </c>
      <c r="C6870" s="47" t="s">
        <v>17132</v>
      </c>
    </row>
    <row r="6871" spans="1:3" x14ac:dyDescent="0.25">
      <c r="A6871">
        <v>159189</v>
      </c>
      <c r="B6871" t="s">
        <v>17133</v>
      </c>
      <c r="C6871" s="47" t="s">
        <v>17134</v>
      </c>
    </row>
    <row r="6872" spans="1:3" x14ac:dyDescent="0.25">
      <c r="A6872">
        <v>159190</v>
      </c>
      <c r="B6872" t="s">
        <v>17135</v>
      </c>
      <c r="C6872" s="47" t="s">
        <v>17136</v>
      </c>
    </row>
    <row r="6873" spans="1:3" x14ac:dyDescent="0.25">
      <c r="A6873">
        <v>159191</v>
      </c>
      <c r="B6873" t="s">
        <v>17137</v>
      </c>
      <c r="C6873" s="47" t="s">
        <v>17138</v>
      </c>
    </row>
    <row r="6874" spans="1:3" x14ac:dyDescent="0.25">
      <c r="A6874">
        <v>159192</v>
      </c>
      <c r="B6874" t="s">
        <v>17139</v>
      </c>
      <c r="C6874" s="47" t="s">
        <v>17140</v>
      </c>
    </row>
    <row r="6875" spans="1:3" x14ac:dyDescent="0.25">
      <c r="A6875">
        <v>159193</v>
      </c>
      <c r="B6875" t="s">
        <v>17141</v>
      </c>
      <c r="C6875" s="47" t="s">
        <v>17142</v>
      </c>
    </row>
    <row r="6876" spans="1:3" x14ac:dyDescent="0.25">
      <c r="A6876">
        <v>159194</v>
      </c>
      <c r="B6876" t="s">
        <v>17143</v>
      </c>
      <c r="C6876" s="47" t="s">
        <v>17144</v>
      </c>
    </row>
    <row r="6877" spans="1:3" x14ac:dyDescent="0.25">
      <c r="A6877">
        <v>159195</v>
      </c>
      <c r="B6877" t="s">
        <v>1487</v>
      </c>
      <c r="C6877" s="47" t="s">
        <v>17145</v>
      </c>
    </row>
    <row r="6878" spans="1:3" x14ac:dyDescent="0.25">
      <c r="A6878">
        <v>159196</v>
      </c>
      <c r="B6878" t="s">
        <v>17146</v>
      </c>
      <c r="C6878" s="47" t="s">
        <v>17147</v>
      </c>
    </row>
    <row r="6879" spans="1:3" x14ac:dyDescent="0.25">
      <c r="A6879">
        <v>159197</v>
      </c>
      <c r="B6879" t="s">
        <v>481</v>
      </c>
      <c r="C6879" s="47" t="s">
        <v>17148</v>
      </c>
    </row>
    <row r="6880" spans="1:3" x14ac:dyDescent="0.25">
      <c r="A6880">
        <v>159198</v>
      </c>
      <c r="B6880" t="s">
        <v>17149</v>
      </c>
      <c r="C6880" s="47" t="s">
        <v>17150</v>
      </c>
    </row>
    <row r="6881" spans="1:3" x14ac:dyDescent="0.25">
      <c r="A6881">
        <v>159199</v>
      </c>
      <c r="B6881" t="s">
        <v>17151</v>
      </c>
      <c r="C6881" s="47" t="s">
        <v>17152</v>
      </c>
    </row>
    <row r="6882" spans="1:3" x14ac:dyDescent="0.25">
      <c r="A6882">
        <v>159200</v>
      </c>
      <c r="B6882" t="s">
        <v>17153</v>
      </c>
      <c r="C6882" s="47" t="s">
        <v>17154</v>
      </c>
    </row>
    <row r="6883" spans="1:3" x14ac:dyDescent="0.25">
      <c r="A6883">
        <v>159201</v>
      </c>
      <c r="B6883" t="s">
        <v>17155</v>
      </c>
      <c r="C6883" s="47" t="s">
        <v>17156</v>
      </c>
    </row>
    <row r="6884" spans="1:3" x14ac:dyDescent="0.25">
      <c r="A6884">
        <v>159202</v>
      </c>
      <c r="B6884" t="s">
        <v>17157</v>
      </c>
      <c r="C6884" s="47" t="s">
        <v>17158</v>
      </c>
    </row>
    <row r="6885" spans="1:3" x14ac:dyDescent="0.25">
      <c r="A6885">
        <v>159203</v>
      </c>
      <c r="B6885" t="s">
        <v>371</v>
      </c>
      <c r="C6885" s="47" t="s">
        <v>17159</v>
      </c>
    </row>
    <row r="6886" spans="1:3" x14ac:dyDescent="0.25">
      <c r="A6886">
        <v>159204</v>
      </c>
      <c r="B6886" t="s">
        <v>17160</v>
      </c>
      <c r="C6886" s="47" t="s">
        <v>17161</v>
      </c>
    </row>
    <row r="6887" spans="1:3" x14ac:dyDescent="0.25">
      <c r="A6887">
        <v>159205</v>
      </c>
      <c r="B6887" t="s">
        <v>17162</v>
      </c>
      <c r="C6887" s="47" t="s">
        <v>17163</v>
      </c>
    </row>
    <row r="6888" spans="1:3" x14ac:dyDescent="0.25">
      <c r="A6888">
        <v>159206</v>
      </c>
      <c r="B6888" t="s">
        <v>17164</v>
      </c>
      <c r="C6888" s="47" t="s">
        <v>17165</v>
      </c>
    </row>
    <row r="6889" spans="1:3" x14ac:dyDescent="0.25">
      <c r="A6889">
        <v>159207</v>
      </c>
      <c r="B6889" t="s">
        <v>17166</v>
      </c>
      <c r="C6889" s="47" t="s">
        <v>17167</v>
      </c>
    </row>
    <row r="6890" spans="1:3" x14ac:dyDescent="0.25">
      <c r="A6890">
        <v>159208</v>
      </c>
      <c r="B6890" t="s">
        <v>903</v>
      </c>
      <c r="C6890" s="47" t="s">
        <v>17168</v>
      </c>
    </row>
    <row r="6891" spans="1:3" x14ac:dyDescent="0.25">
      <c r="A6891">
        <v>159209</v>
      </c>
      <c r="B6891" t="s">
        <v>17169</v>
      </c>
      <c r="C6891" s="47" t="s">
        <v>17170</v>
      </c>
    </row>
    <row r="6892" spans="1:3" x14ac:dyDescent="0.25">
      <c r="A6892">
        <v>159210</v>
      </c>
      <c r="B6892" t="s">
        <v>17171</v>
      </c>
      <c r="C6892" s="47" t="s">
        <v>17172</v>
      </c>
    </row>
    <row r="6893" spans="1:3" x14ac:dyDescent="0.25">
      <c r="A6893">
        <v>159211</v>
      </c>
      <c r="B6893" t="s">
        <v>864</v>
      </c>
      <c r="C6893" s="47" t="s">
        <v>17173</v>
      </c>
    </row>
    <row r="6894" spans="1:3" x14ac:dyDescent="0.25">
      <c r="A6894">
        <v>159212</v>
      </c>
      <c r="B6894" t="s">
        <v>17174</v>
      </c>
      <c r="C6894" s="47" t="s">
        <v>17175</v>
      </c>
    </row>
    <row r="6895" spans="1:3" x14ac:dyDescent="0.25">
      <c r="A6895">
        <v>159213</v>
      </c>
      <c r="B6895" t="s">
        <v>17176</v>
      </c>
      <c r="C6895" s="47" t="s">
        <v>17177</v>
      </c>
    </row>
    <row r="6896" spans="1:3" x14ac:dyDescent="0.25">
      <c r="A6896">
        <v>159214</v>
      </c>
      <c r="B6896" t="s">
        <v>17178</v>
      </c>
      <c r="C6896" s="47" t="s">
        <v>17179</v>
      </c>
    </row>
    <row r="6897" spans="1:3" x14ac:dyDescent="0.25">
      <c r="A6897">
        <v>159215</v>
      </c>
      <c r="B6897" t="s">
        <v>17180</v>
      </c>
      <c r="C6897" s="47" t="s">
        <v>17181</v>
      </c>
    </row>
    <row r="6898" spans="1:3" x14ac:dyDescent="0.25">
      <c r="A6898">
        <v>159216</v>
      </c>
      <c r="B6898" t="s">
        <v>17182</v>
      </c>
      <c r="C6898" s="47" t="s">
        <v>17183</v>
      </c>
    </row>
    <row r="6899" spans="1:3" x14ac:dyDescent="0.25">
      <c r="A6899">
        <v>159217</v>
      </c>
      <c r="B6899" t="s">
        <v>17184</v>
      </c>
      <c r="C6899" s="47" t="s">
        <v>17185</v>
      </c>
    </row>
    <row r="6900" spans="1:3" x14ac:dyDescent="0.25">
      <c r="A6900">
        <v>159218</v>
      </c>
      <c r="B6900" t="s">
        <v>17186</v>
      </c>
      <c r="C6900" s="47" t="s">
        <v>17187</v>
      </c>
    </row>
    <row r="6901" spans="1:3" x14ac:dyDescent="0.25">
      <c r="A6901">
        <v>159219</v>
      </c>
      <c r="B6901" t="s">
        <v>17188</v>
      </c>
      <c r="C6901" s="47" t="s">
        <v>17189</v>
      </c>
    </row>
    <row r="6902" spans="1:3" x14ac:dyDescent="0.25">
      <c r="A6902">
        <v>159220</v>
      </c>
      <c r="B6902" t="s">
        <v>17190</v>
      </c>
      <c r="C6902" s="47" t="s">
        <v>17191</v>
      </c>
    </row>
    <row r="6903" spans="1:3" x14ac:dyDescent="0.25">
      <c r="A6903">
        <v>159221</v>
      </c>
      <c r="B6903" t="s">
        <v>17192</v>
      </c>
      <c r="C6903" s="47" t="s">
        <v>17193</v>
      </c>
    </row>
    <row r="6904" spans="1:3" x14ac:dyDescent="0.25">
      <c r="A6904">
        <v>159222</v>
      </c>
      <c r="B6904" t="s">
        <v>17194</v>
      </c>
      <c r="C6904" s="47" t="s">
        <v>17195</v>
      </c>
    </row>
    <row r="6905" spans="1:3" x14ac:dyDescent="0.25">
      <c r="A6905">
        <v>159223</v>
      </c>
      <c r="B6905" t="s">
        <v>17196</v>
      </c>
      <c r="C6905" s="47" t="s">
        <v>17197</v>
      </c>
    </row>
    <row r="6906" spans="1:3" x14ac:dyDescent="0.25">
      <c r="A6906">
        <v>159224</v>
      </c>
      <c r="B6906" t="s">
        <v>17198</v>
      </c>
      <c r="C6906" s="47" t="s">
        <v>17199</v>
      </c>
    </row>
    <row r="6907" spans="1:3" x14ac:dyDescent="0.25">
      <c r="A6907">
        <v>159225</v>
      </c>
      <c r="B6907" t="s">
        <v>17200</v>
      </c>
      <c r="C6907" s="47" t="s">
        <v>17201</v>
      </c>
    </row>
    <row r="6908" spans="1:3" x14ac:dyDescent="0.25">
      <c r="A6908">
        <v>159226</v>
      </c>
      <c r="B6908" t="s">
        <v>585</v>
      </c>
      <c r="C6908" s="47" t="s">
        <v>17202</v>
      </c>
    </row>
    <row r="6909" spans="1:3" x14ac:dyDescent="0.25">
      <c r="A6909">
        <v>159227</v>
      </c>
      <c r="B6909" t="s">
        <v>17203</v>
      </c>
      <c r="C6909" s="47" t="s">
        <v>17204</v>
      </c>
    </row>
    <row r="6910" spans="1:3" x14ac:dyDescent="0.25">
      <c r="A6910">
        <v>159228</v>
      </c>
      <c r="B6910" t="s">
        <v>17205</v>
      </c>
      <c r="C6910" s="47" t="s">
        <v>17206</v>
      </c>
    </row>
    <row r="6911" spans="1:3" x14ac:dyDescent="0.25">
      <c r="A6911">
        <v>159229</v>
      </c>
      <c r="B6911" t="s">
        <v>17207</v>
      </c>
      <c r="C6911" s="47" t="s">
        <v>17208</v>
      </c>
    </row>
    <row r="6912" spans="1:3" x14ac:dyDescent="0.25">
      <c r="A6912">
        <v>159230</v>
      </c>
      <c r="B6912" t="s">
        <v>17209</v>
      </c>
      <c r="C6912" s="47" t="s">
        <v>17210</v>
      </c>
    </row>
    <row r="6913" spans="1:3" x14ac:dyDescent="0.25">
      <c r="A6913">
        <v>159231</v>
      </c>
      <c r="B6913" t="s">
        <v>17211</v>
      </c>
      <c r="C6913" s="47" t="s">
        <v>17212</v>
      </c>
    </row>
    <row r="6914" spans="1:3" x14ac:dyDescent="0.25">
      <c r="A6914">
        <v>159232</v>
      </c>
      <c r="B6914" t="s">
        <v>17213</v>
      </c>
      <c r="C6914" s="47" t="s">
        <v>17214</v>
      </c>
    </row>
    <row r="6915" spans="1:3" x14ac:dyDescent="0.25">
      <c r="A6915">
        <v>159233</v>
      </c>
      <c r="B6915" t="s">
        <v>17215</v>
      </c>
      <c r="C6915" s="47" t="s">
        <v>17216</v>
      </c>
    </row>
    <row r="6916" spans="1:3" x14ac:dyDescent="0.25">
      <c r="A6916">
        <v>159234</v>
      </c>
      <c r="B6916" t="s">
        <v>17217</v>
      </c>
      <c r="C6916" s="47" t="s">
        <v>17218</v>
      </c>
    </row>
    <row r="6917" spans="1:3" x14ac:dyDescent="0.25">
      <c r="A6917">
        <v>159235</v>
      </c>
      <c r="B6917" t="s">
        <v>17219</v>
      </c>
      <c r="C6917" s="47" t="s">
        <v>17220</v>
      </c>
    </row>
    <row r="6918" spans="1:3" x14ac:dyDescent="0.25">
      <c r="A6918">
        <v>159236</v>
      </c>
      <c r="B6918" t="s">
        <v>17221</v>
      </c>
      <c r="C6918" s="47" t="s">
        <v>17222</v>
      </c>
    </row>
    <row r="6919" spans="1:3" x14ac:dyDescent="0.25">
      <c r="A6919">
        <v>159237</v>
      </c>
      <c r="B6919" t="s">
        <v>17223</v>
      </c>
      <c r="C6919" s="47" t="s">
        <v>17224</v>
      </c>
    </row>
    <row r="6920" spans="1:3" x14ac:dyDescent="0.25">
      <c r="A6920">
        <v>159238</v>
      </c>
      <c r="B6920" t="s">
        <v>17225</v>
      </c>
      <c r="C6920" s="47" t="s">
        <v>17226</v>
      </c>
    </row>
    <row r="6921" spans="1:3" x14ac:dyDescent="0.25">
      <c r="A6921">
        <v>159239</v>
      </c>
      <c r="B6921" t="s">
        <v>17227</v>
      </c>
      <c r="C6921" s="47" t="s">
        <v>17228</v>
      </c>
    </row>
    <row r="6922" spans="1:3" x14ac:dyDescent="0.25">
      <c r="A6922">
        <v>159240</v>
      </c>
      <c r="B6922" t="s">
        <v>60</v>
      </c>
      <c r="C6922" s="47" t="s">
        <v>17229</v>
      </c>
    </row>
    <row r="6923" spans="1:3" x14ac:dyDescent="0.25">
      <c r="A6923">
        <v>159241</v>
      </c>
      <c r="B6923" t="s">
        <v>17230</v>
      </c>
      <c r="C6923" s="47" t="s">
        <v>17231</v>
      </c>
    </row>
    <row r="6924" spans="1:3" x14ac:dyDescent="0.25">
      <c r="A6924">
        <v>159242</v>
      </c>
      <c r="B6924" t="s">
        <v>17232</v>
      </c>
      <c r="C6924" s="47" t="s">
        <v>17233</v>
      </c>
    </row>
    <row r="6925" spans="1:3" x14ac:dyDescent="0.25">
      <c r="A6925">
        <v>159243</v>
      </c>
      <c r="B6925" t="s">
        <v>17234</v>
      </c>
      <c r="C6925" s="47" t="s">
        <v>17235</v>
      </c>
    </row>
    <row r="6926" spans="1:3" x14ac:dyDescent="0.25">
      <c r="A6926">
        <v>159244</v>
      </c>
      <c r="B6926" t="s">
        <v>17236</v>
      </c>
      <c r="C6926" s="47" t="s">
        <v>17237</v>
      </c>
    </row>
    <row r="6927" spans="1:3" x14ac:dyDescent="0.25">
      <c r="A6927">
        <v>159245</v>
      </c>
      <c r="B6927" t="s">
        <v>17238</v>
      </c>
      <c r="C6927" s="47" t="s">
        <v>17239</v>
      </c>
    </row>
    <row r="6928" spans="1:3" x14ac:dyDescent="0.25">
      <c r="A6928">
        <v>159246</v>
      </c>
      <c r="B6928" t="s">
        <v>17240</v>
      </c>
      <c r="C6928" s="47" t="s">
        <v>17241</v>
      </c>
    </row>
    <row r="6929" spans="1:3" x14ac:dyDescent="0.25">
      <c r="A6929">
        <v>159247</v>
      </c>
      <c r="B6929" t="s">
        <v>1530</v>
      </c>
      <c r="C6929" s="47" t="s">
        <v>17242</v>
      </c>
    </row>
    <row r="6930" spans="1:3" x14ac:dyDescent="0.25">
      <c r="A6930">
        <v>159248</v>
      </c>
      <c r="B6930" t="s">
        <v>17243</v>
      </c>
      <c r="C6930" s="47" t="s">
        <v>17244</v>
      </c>
    </row>
    <row r="6931" spans="1:3" x14ac:dyDescent="0.25">
      <c r="A6931">
        <v>159249</v>
      </c>
      <c r="B6931" t="s">
        <v>17245</v>
      </c>
      <c r="C6931" s="47" t="s">
        <v>17246</v>
      </c>
    </row>
    <row r="6932" spans="1:3" x14ac:dyDescent="0.25">
      <c r="A6932">
        <v>159250</v>
      </c>
      <c r="B6932" t="s">
        <v>17247</v>
      </c>
      <c r="C6932" s="47" t="s">
        <v>17248</v>
      </c>
    </row>
    <row r="6933" spans="1:3" x14ac:dyDescent="0.25">
      <c r="A6933">
        <v>159251</v>
      </c>
      <c r="B6933" t="s">
        <v>17249</v>
      </c>
      <c r="C6933" s="47" t="s">
        <v>17250</v>
      </c>
    </row>
    <row r="6934" spans="1:3" x14ac:dyDescent="0.25">
      <c r="A6934">
        <v>159252</v>
      </c>
      <c r="B6934" t="s">
        <v>17251</v>
      </c>
      <c r="C6934" s="47" t="s">
        <v>17252</v>
      </c>
    </row>
    <row r="6935" spans="1:3" x14ac:dyDescent="0.25">
      <c r="A6935">
        <v>159253</v>
      </c>
      <c r="B6935" t="s">
        <v>17253</v>
      </c>
      <c r="C6935" s="47" t="s">
        <v>17254</v>
      </c>
    </row>
    <row r="6936" spans="1:3" x14ac:dyDescent="0.25">
      <c r="A6936">
        <v>159254</v>
      </c>
      <c r="B6936" t="s">
        <v>17255</v>
      </c>
      <c r="C6936" s="47" t="s">
        <v>17256</v>
      </c>
    </row>
    <row r="6937" spans="1:3" x14ac:dyDescent="0.25">
      <c r="A6937">
        <v>159255</v>
      </c>
      <c r="B6937" t="s">
        <v>17257</v>
      </c>
      <c r="C6937" s="47" t="s">
        <v>17258</v>
      </c>
    </row>
    <row r="6938" spans="1:3" x14ac:dyDescent="0.25">
      <c r="A6938">
        <v>159256</v>
      </c>
      <c r="B6938" t="s">
        <v>17259</v>
      </c>
      <c r="C6938" s="47" t="s">
        <v>17260</v>
      </c>
    </row>
    <row r="6939" spans="1:3" x14ac:dyDescent="0.25">
      <c r="A6939">
        <v>159257</v>
      </c>
      <c r="B6939" t="s">
        <v>17261</v>
      </c>
      <c r="C6939" s="47" t="s">
        <v>17262</v>
      </c>
    </row>
    <row r="6940" spans="1:3" x14ac:dyDescent="0.25">
      <c r="A6940">
        <v>159258</v>
      </c>
      <c r="B6940" t="s">
        <v>17263</v>
      </c>
      <c r="C6940" s="47" t="s">
        <v>17264</v>
      </c>
    </row>
    <row r="6941" spans="1:3" x14ac:dyDescent="0.25">
      <c r="A6941">
        <v>159259</v>
      </c>
      <c r="B6941" t="s">
        <v>17265</v>
      </c>
      <c r="C6941" s="47" t="s">
        <v>17266</v>
      </c>
    </row>
    <row r="6942" spans="1:3" x14ac:dyDescent="0.25">
      <c r="A6942">
        <v>159260</v>
      </c>
      <c r="B6942" t="s">
        <v>17267</v>
      </c>
      <c r="C6942" s="47" t="s">
        <v>17268</v>
      </c>
    </row>
    <row r="6943" spans="1:3" x14ac:dyDescent="0.25">
      <c r="A6943">
        <v>159261</v>
      </c>
      <c r="B6943" t="s">
        <v>17269</v>
      </c>
      <c r="C6943" s="47" t="s">
        <v>17270</v>
      </c>
    </row>
    <row r="6944" spans="1:3" x14ac:dyDescent="0.25">
      <c r="A6944">
        <v>159262</v>
      </c>
      <c r="B6944" t="s">
        <v>17271</v>
      </c>
      <c r="C6944" s="47" t="s">
        <v>17272</v>
      </c>
    </row>
    <row r="6945" spans="1:3" x14ac:dyDescent="0.25">
      <c r="A6945">
        <v>159263</v>
      </c>
      <c r="B6945" t="s">
        <v>17273</v>
      </c>
      <c r="C6945" s="47" t="s">
        <v>17274</v>
      </c>
    </row>
    <row r="6946" spans="1:3" x14ac:dyDescent="0.25">
      <c r="A6946">
        <v>159264</v>
      </c>
      <c r="B6946" t="s">
        <v>17275</v>
      </c>
      <c r="C6946" s="47" t="s">
        <v>17276</v>
      </c>
    </row>
    <row r="6947" spans="1:3" x14ac:dyDescent="0.25">
      <c r="A6947">
        <v>159265</v>
      </c>
      <c r="B6947" t="s">
        <v>17277</v>
      </c>
      <c r="C6947" s="47" t="s">
        <v>17278</v>
      </c>
    </row>
    <row r="6948" spans="1:3" x14ac:dyDescent="0.25">
      <c r="A6948">
        <v>159266</v>
      </c>
      <c r="B6948" t="s">
        <v>17279</v>
      </c>
      <c r="C6948" s="47" t="s">
        <v>17280</v>
      </c>
    </row>
    <row r="6949" spans="1:3" x14ac:dyDescent="0.25">
      <c r="A6949">
        <v>159267</v>
      </c>
      <c r="B6949" t="s">
        <v>17281</v>
      </c>
      <c r="C6949" s="47" t="s">
        <v>17282</v>
      </c>
    </row>
    <row r="6950" spans="1:3" x14ac:dyDescent="0.25">
      <c r="A6950">
        <v>159268</v>
      </c>
      <c r="B6950" t="s">
        <v>17283</v>
      </c>
      <c r="C6950" s="47" t="s">
        <v>17284</v>
      </c>
    </row>
    <row r="6951" spans="1:3" x14ac:dyDescent="0.25">
      <c r="A6951">
        <v>159269</v>
      </c>
      <c r="B6951" t="s">
        <v>17285</v>
      </c>
      <c r="C6951" s="47" t="s">
        <v>17286</v>
      </c>
    </row>
    <row r="6952" spans="1:3" x14ac:dyDescent="0.25">
      <c r="A6952">
        <v>159270</v>
      </c>
      <c r="B6952" t="s">
        <v>17287</v>
      </c>
      <c r="C6952" s="47" t="s">
        <v>17288</v>
      </c>
    </row>
    <row r="6953" spans="1:3" x14ac:dyDescent="0.25">
      <c r="A6953">
        <v>159271</v>
      </c>
      <c r="B6953" t="s">
        <v>17289</v>
      </c>
      <c r="C6953" s="47" t="s">
        <v>17290</v>
      </c>
    </row>
    <row r="6954" spans="1:3" x14ac:dyDescent="0.25">
      <c r="A6954">
        <v>159272</v>
      </c>
      <c r="B6954" t="s">
        <v>17291</v>
      </c>
      <c r="C6954" s="47" t="s">
        <v>17292</v>
      </c>
    </row>
    <row r="6955" spans="1:3" x14ac:dyDescent="0.25">
      <c r="A6955">
        <v>159273</v>
      </c>
      <c r="B6955" t="s">
        <v>17293</v>
      </c>
      <c r="C6955" s="47" t="s">
        <v>17294</v>
      </c>
    </row>
    <row r="6956" spans="1:3" x14ac:dyDescent="0.25">
      <c r="A6956">
        <v>159274</v>
      </c>
      <c r="B6956" t="s">
        <v>17295</v>
      </c>
      <c r="C6956" s="47" t="s">
        <v>17296</v>
      </c>
    </row>
    <row r="6957" spans="1:3" x14ac:dyDescent="0.25">
      <c r="A6957">
        <v>159275</v>
      </c>
      <c r="B6957" t="s">
        <v>17297</v>
      </c>
      <c r="C6957" s="47" t="s">
        <v>17298</v>
      </c>
    </row>
    <row r="6958" spans="1:3" x14ac:dyDescent="0.25">
      <c r="A6958">
        <v>159276</v>
      </c>
      <c r="B6958" t="s">
        <v>17299</v>
      </c>
      <c r="C6958" s="47" t="s">
        <v>17300</v>
      </c>
    </row>
    <row r="6959" spans="1:3" x14ac:dyDescent="0.25">
      <c r="A6959">
        <v>159277</v>
      </c>
      <c r="B6959" t="s">
        <v>17301</v>
      </c>
      <c r="C6959" s="47" t="s">
        <v>17302</v>
      </c>
    </row>
    <row r="6960" spans="1:3" x14ac:dyDescent="0.25">
      <c r="A6960">
        <v>159278</v>
      </c>
      <c r="B6960" t="s">
        <v>17303</v>
      </c>
      <c r="C6960" s="47" t="s">
        <v>17304</v>
      </c>
    </row>
    <row r="6961" spans="1:3" x14ac:dyDescent="0.25">
      <c r="A6961">
        <v>159279</v>
      </c>
      <c r="B6961" t="s">
        <v>17305</v>
      </c>
      <c r="C6961" s="47" t="s">
        <v>17306</v>
      </c>
    </row>
    <row r="6962" spans="1:3" x14ac:dyDescent="0.25">
      <c r="A6962">
        <v>159280</v>
      </c>
      <c r="B6962" t="s">
        <v>17307</v>
      </c>
      <c r="C6962" s="47" t="s">
        <v>17308</v>
      </c>
    </row>
    <row r="6963" spans="1:3" x14ac:dyDescent="0.25">
      <c r="A6963">
        <v>159281</v>
      </c>
      <c r="B6963" t="s">
        <v>485</v>
      </c>
      <c r="C6963" s="47" t="s">
        <v>17309</v>
      </c>
    </row>
    <row r="6964" spans="1:3" x14ac:dyDescent="0.25">
      <c r="A6964">
        <v>159282</v>
      </c>
      <c r="B6964" t="s">
        <v>17310</v>
      </c>
      <c r="C6964" s="47" t="s">
        <v>17311</v>
      </c>
    </row>
    <row r="6965" spans="1:3" x14ac:dyDescent="0.25">
      <c r="A6965">
        <v>159283</v>
      </c>
      <c r="B6965" t="s">
        <v>17312</v>
      </c>
      <c r="C6965" s="47" t="s">
        <v>17313</v>
      </c>
    </row>
    <row r="6966" spans="1:3" x14ac:dyDescent="0.25">
      <c r="A6966">
        <v>159284</v>
      </c>
      <c r="B6966" t="s">
        <v>17314</v>
      </c>
      <c r="C6966" s="47" t="s">
        <v>17315</v>
      </c>
    </row>
    <row r="6967" spans="1:3" x14ac:dyDescent="0.25">
      <c r="A6967">
        <v>159285</v>
      </c>
      <c r="B6967" t="s">
        <v>17316</v>
      </c>
      <c r="C6967" s="47" t="s">
        <v>17317</v>
      </c>
    </row>
    <row r="6968" spans="1:3" x14ac:dyDescent="0.25">
      <c r="A6968">
        <v>159286</v>
      </c>
      <c r="B6968" t="s">
        <v>17318</v>
      </c>
      <c r="C6968" s="47" t="s">
        <v>17319</v>
      </c>
    </row>
    <row r="6969" spans="1:3" x14ac:dyDescent="0.25">
      <c r="A6969">
        <v>159287</v>
      </c>
      <c r="B6969" t="s">
        <v>1699</v>
      </c>
      <c r="C6969" s="47" t="s">
        <v>17320</v>
      </c>
    </row>
    <row r="6970" spans="1:3" x14ac:dyDescent="0.25">
      <c r="A6970">
        <v>159288</v>
      </c>
      <c r="B6970" t="s">
        <v>17321</v>
      </c>
      <c r="C6970" s="47" t="s">
        <v>17322</v>
      </c>
    </row>
    <row r="6971" spans="1:3" x14ac:dyDescent="0.25">
      <c r="A6971">
        <v>159289</v>
      </c>
      <c r="B6971" t="s">
        <v>132</v>
      </c>
      <c r="C6971" s="47" t="s">
        <v>17323</v>
      </c>
    </row>
    <row r="6972" spans="1:3" x14ac:dyDescent="0.25">
      <c r="A6972">
        <v>159290</v>
      </c>
      <c r="B6972" t="s">
        <v>17324</v>
      </c>
      <c r="C6972" s="47" t="s">
        <v>17325</v>
      </c>
    </row>
    <row r="6973" spans="1:3" x14ac:dyDescent="0.25">
      <c r="A6973">
        <v>159291</v>
      </c>
      <c r="B6973" t="s">
        <v>17326</v>
      </c>
      <c r="C6973" s="47" t="s">
        <v>17327</v>
      </c>
    </row>
    <row r="6974" spans="1:3" x14ac:dyDescent="0.25">
      <c r="A6974">
        <v>159292</v>
      </c>
      <c r="B6974" t="s">
        <v>17328</v>
      </c>
      <c r="C6974" s="47" t="s">
        <v>17329</v>
      </c>
    </row>
    <row r="6975" spans="1:3" x14ac:dyDescent="0.25">
      <c r="A6975">
        <v>159293</v>
      </c>
      <c r="B6975" t="s">
        <v>17330</v>
      </c>
      <c r="C6975" s="47" t="s">
        <v>17331</v>
      </c>
    </row>
    <row r="6976" spans="1:3" x14ac:dyDescent="0.25">
      <c r="A6976">
        <v>159294</v>
      </c>
      <c r="B6976" t="s">
        <v>17332</v>
      </c>
      <c r="C6976" s="47" t="s">
        <v>17333</v>
      </c>
    </row>
    <row r="6977" spans="1:3" x14ac:dyDescent="0.25">
      <c r="A6977">
        <v>159295</v>
      </c>
      <c r="B6977" t="s">
        <v>17334</v>
      </c>
      <c r="C6977" s="47" t="s">
        <v>17335</v>
      </c>
    </row>
    <row r="6978" spans="1:3" x14ac:dyDescent="0.25">
      <c r="A6978">
        <v>159296</v>
      </c>
      <c r="B6978" t="s">
        <v>17336</v>
      </c>
      <c r="C6978" s="47" t="s">
        <v>17337</v>
      </c>
    </row>
    <row r="6979" spans="1:3" x14ac:dyDescent="0.25">
      <c r="A6979">
        <v>159297</v>
      </c>
      <c r="B6979" t="s">
        <v>17338</v>
      </c>
      <c r="C6979" s="47" t="s">
        <v>17339</v>
      </c>
    </row>
    <row r="6980" spans="1:3" x14ac:dyDescent="0.25">
      <c r="A6980">
        <v>159298</v>
      </c>
      <c r="B6980" t="s">
        <v>17340</v>
      </c>
      <c r="C6980" s="47" t="s">
        <v>17341</v>
      </c>
    </row>
    <row r="6981" spans="1:3" x14ac:dyDescent="0.25">
      <c r="A6981">
        <v>159299</v>
      </c>
      <c r="B6981" t="s">
        <v>17342</v>
      </c>
      <c r="C6981" s="47" t="s">
        <v>17343</v>
      </c>
    </row>
    <row r="6982" spans="1:3" x14ac:dyDescent="0.25">
      <c r="A6982">
        <v>159300</v>
      </c>
      <c r="B6982" t="s">
        <v>17344</v>
      </c>
      <c r="C6982" s="47" t="s">
        <v>17345</v>
      </c>
    </row>
    <row r="6983" spans="1:3" x14ac:dyDescent="0.25">
      <c r="A6983">
        <v>159301</v>
      </c>
      <c r="B6983" t="s">
        <v>17346</v>
      </c>
      <c r="C6983" s="47" t="s">
        <v>17347</v>
      </c>
    </row>
    <row r="6984" spans="1:3" x14ac:dyDescent="0.25">
      <c r="A6984">
        <v>159302</v>
      </c>
      <c r="B6984" t="s">
        <v>17348</v>
      </c>
      <c r="C6984" s="47" t="s">
        <v>17349</v>
      </c>
    </row>
    <row r="6985" spans="1:3" x14ac:dyDescent="0.25">
      <c r="A6985">
        <v>159303</v>
      </c>
      <c r="B6985" t="s">
        <v>17350</v>
      </c>
      <c r="C6985" s="47" t="s">
        <v>17351</v>
      </c>
    </row>
    <row r="6986" spans="1:3" x14ac:dyDescent="0.25">
      <c r="A6986">
        <v>159304</v>
      </c>
      <c r="B6986" t="s">
        <v>17352</v>
      </c>
      <c r="C6986" s="47" t="s">
        <v>17353</v>
      </c>
    </row>
    <row r="6987" spans="1:3" x14ac:dyDescent="0.25">
      <c r="A6987">
        <v>159305</v>
      </c>
      <c r="B6987" t="s">
        <v>17354</v>
      </c>
      <c r="C6987" s="47" t="s">
        <v>17355</v>
      </c>
    </row>
    <row r="6988" spans="1:3" x14ac:dyDescent="0.25">
      <c r="A6988">
        <v>159306</v>
      </c>
      <c r="B6988" t="s">
        <v>17356</v>
      </c>
      <c r="C6988" s="47" t="s">
        <v>17357</v>
      </c>
    </row>
    <row r="6989" spans="1:3" x14ac:dyDescent="0.25">
      <c r="A6989">
        <v>159307</v>
      </c>
      <c r="B6989" t="s">
        <v>17358</v>
      </c>
      <c r="C6989" s="47" t="s">
        <v>17359</v>
      </c>
    </row>
    <row r="6990" spans="1:3" x14ac:dyDescent="0.25">
      <c r="A6990">
        <v>159308</v>
      </c>
      <c r="B6990" t="s">
        <v>17360</v>
      </c>
      <c r="C6990" s="47" t="s">
        <v>17361</v>
      </c>
    </row>
    <row r="6991" spans="1:3" x14ac:dyDescent="0.25">
      <c r="A6991">
        <v>159309</v>
      </c>
      <c r="B6991" t="s">
        <v>17362</v>
      </c>
      <c r="C6991" s="47" t="s">
        <v>17363</v>
      </c>
    </row>
    <row r="6992" spans="1:3" x14ac:dyDescent="0.25">
      <c r="A6992">
        <v>159310</v>
      </c>
      <c r="B6992" t="s">
        <v>17364</v>
      </c>
      <c r="C6992" s="47" t="s">
        <v>17365</v>
      </c>
    </row>
    <row r="6993" spans="1:3" x14ac:dyDescent="0.25">
      <c r="A6993">
        <v>159311</v>
      </c>
      <c r="B6993" t="s">
        <v>17366</v>
      </c>
      <c r="C6993" s="47" t="s">
        <v>17367</v>
      </c>
    </row>
    <row r="6994" spans="1:3" x14ac:dyDescent="0.25">
      <c r="A6994">
        <v>159312</v>
      </c>
      <c r="B6994" t="s">
        <v>17368</v>
      </c>
      <c r="C6994" s="47" t="s">
        <v>17369</v>
      </c>
    </row>
    <row r="6995" spans="1:3" x14ac:dyDescent="0.25">
      <c r="A6995">
        <v>159313</v>
      </c>
      <c r="B6995" t="s">
        <v>17370</v>
      </c>
      <c r="C6995" s="47" t="s">
        <v>17371</v>
      </c>
    </row>
    <row r="6996" spans="1:3" x14ac:dyDescent="0.25">
      <c r="A6996">
        <v>159314</v>
      </c>
      <c r="B6996" t="s">
        <v>17372</v>
      </c>
      <c r="C6996" s="47" t="s">
        <v>17373</v>
      </c>
    </row>
    <row r="6997" spans="1:3" x14ac:dyDescent="0.25">
      <c r="A6997">
        <v>159315</v>
      </c>
      <c r="B6997" t="s">
        <v>17374</v>
      </c>
      <c r="C6997" s="47" t="s">
        <v>17375</v>
      </c>
    </row>
    <row r="6998" spans="1:3" x14ac:dyDescent="0.25">
      <c r="A6998">
        <v>159316</v>
      </c>
      <c r="B6998" t="s">
        <v>17376</v>
      </c>
      <c r="C6998" s="47" t="s">
        <v>17377</v>
      </c>
    </row>
    <row r="6999" spans="1:3" x14ac:dyDescent="0.25">
      <c r="A6999">
        <v>159317</v>
      </c>
      <c r="B6999" t="s">
        <v>17378</v>
      </c>
      <c r="C6999" s="47" t="s">
        <v>17379</v>
      </c>
    </row>
    <row r="7000" spans="1:3" x14ac:dyDescent="0.25">
      <c r="A7000">
        <v>159318</v>
      </c>
      <c r="B7000" t="s">
        <v>17380</v>
      </c>
      <c r="C7000" s="47" t="s">
        <v>17381</v>
      </c>
    </row>
    <row r="7001" spans="1:3" x14ac:dyDescent="0.25">
      <c r="A7001">
        <v>159319</v>
      </c>
      <c r="B7001" t="s">
        <v>17382</v>
      </c>
      <c r="C7001" s="47" t="s">
        <v>17383</v>
      </c>
    </row>
    <row r="7002" spans="1:3" x14ac:dyDescent="0.25">
      <c r="A7002">
        <v>159320</v>
      </c>
      <c r="B7002" t="s">
        <v>17384</v>
      </c>
      <c r="C7002" s="47" t="s">
        <v>17385</v>
      </c>
    </row>
    <row r="7003" spans="1:3" x14ac:dyDescent="0.25">
      <c r="A7003">
        <v>159321</v>
      </c>
      <c r="B7003" t="s">
        <v>17386</v>
      </c>
      <c r="C7003" s="47" t="s">
        <v>17387</v>
      </c>
    </row>
    <row r="7004" spans="1:3" x14ac:dyDescent="0.25">
      <c r="A7004">
        <v>159322</v>
      </c>
      <c r="B7004" t="s">
        <v>17388</v>
      </c>
      <c r="C7004" s="47" t="s">
        <v>17389</v>
      </c>
    </row>
    <row r="7005" spans="1:3" x14ac:dyDescent="0.25">
      <c r="A7005">
        <v>159323</v>
      </c>
      <c r="B7005" t="s">
        <v>17390</v>
      </c>
      <c r="C7005" s="47" t="s">
        <v>17391</v>
      </c>
    </row>
    <row r="7006" spans="1:3" x14ac:dyDescent="0.25">
      <c r="A7006">
        <v>159324</v>
      </c>
      <c r="B7006" t="s">
        <v>17392</v>
      </c>
      <c r="C7006" s="47" t="s">
        <v>17393</v>
      </c>
    </row>
    <row r="7007" spans="1:3" x14ac:dyDescent="0.25">
      <c r="A7007">
        <v>159325</v>
      </c>
      <c r="B7007" t="s">
        <v>17394</v>
      </c>
      <c r="C7007" s="47" t="s">
        <v>17395</v>
      </c>
    </row>
    <row r="7008" spans="1:3" x14ac:dyDescent="0.25">
      <c r="A7008">
        <v>159326</v>
      </c>
      <c r="B7008" t="s">
        <v>17396</v>
      </c>
      <c r="C7008" s="47" t="s">
        <v>17397</v>
      </c>
    </row>
    <row r="7009" spans="1:3" x14ac:dyDescent="0.25">
      <c r="A7009">
        <v>159327</v>
      </c>
      <c r="B7009" t="s">
        <v>17398</v>
      </c>
      <c r="C7009" s="47" t="s">
        <v>17399</v>
      </c>
    </row>
    <row r="7010" spans="1:3" x14ac:dyDescent="0.25">
      <c r="A7010">
        <v>159328</v>
      </c>
      <c r="B7010" t="s">
        <v>17400</v>
      </c>
      <c r="C7010" s="47" t="s">
        <v>17401</v>
      </c>
    </row>
    <row r="7011" spans="1:3" x14ac:dyDescent="0.25">
      <c r="A7011">
        <v>159329</v>
      </c>
      <c r="B7011" t="s">
        <v>17402</v>
      </c>
      <c r="C7011" s="47" t="s">
        <v>17403</v>
      </c>
    </row>
    <row r="7012" spans="1:3" x14ac:dyDescent="0.25">
      <c r="A7012">
        <v>159330</v>
      </c>
      <c r="B7012" t="s">
        <v>17404</v>
      </c>
      <c r="C7012" s="47" t="s">
        <v>17405</v>
      </c>
    </row>
    <row r="7013" spans="1:3" x14ac:dyDescent="0.25">
      <c r="A7013">
        <v>159331</v>
      </c>
      <c r="B7013" t="s">
        <v>17406</v>
      </c>
      <c r="C7013" s="47" t="s">
        <v>17407</v>
      </c>
    </row>
    <row r="7014" spans="1:3" x14ac:dyDescent="0.25">
      <c r="A7014">
        <v>159332</v>
      </c>
      <c r="B7014" t="s">
        <v>17408</v>
      </c>
      <c r="C7014" s="47" t="s">
        <v>17409</v>
      </c>
    </row>
    <row r="7015" spans="1:3" x14ac:dyDescent="0.25">
      <c r="A7015">
        <v>159333</v>
      </c>
      <c r="B7015" t="s">
        <v>17410</v>
      </c>
      <c r="C7015" s="47" t="s">
        <v>17411</v>
      </c>
    </row>
    <row r="7016" spans="1:3" x14ac:dyDescent="0.25">
      <c r="A7016">
        <v>159334</v>
      </c>
      <c r="B7016" t="s">
        <v>17412</v>
      </c>
      <c r="C7016" s="47" t="s">
        <v>17413</v>
      </c>
    </row>
    <row r="7017" spans="1:3" x14ac:dyDescent="0.25">
      <c r="A7017">
        <v>159335</v>
      </c>
      <c r="B7017" t="s">
        <v>17414</v>
      </c>
      <c r="C7017" s="47" t="s">
        <v>17415</v>
      </c>
    </row>
    <row r="7018" spans="1:3" x14ac:dyDescent="0.25">
      <c r="A7018">
        <v>159336</v>
      </c>
      <c r="B7018" t="s">
        <v>17416</v>
      </c>
      <c r="C7018" s="47" t="s">
        <v>17417</v>
      </c>
    </row>
    <row r="7019" spans="1:3" x14ac:dyDescent="0.25">
      <c r="A7019">
        <v>159337</v>
      </c>
      <c r="B7019" t="s">
        <v>17418</v>
      </c>
      <c r="C7019" s="47" t="s">
        <v>17419</v>
      </c>
    </row>
    <row r="7020" spans="1:3" x14ac:dyDescent="0.25">
      <c r="A7020">
        <v>159338</v>
      </c>
      <c r="B7020" t="s">
        <v>17420</v>
      </c>
      <c r="C7020" s="47" t="s">
        <v>17421</v>
      </c>
    </row>
    <row r="7021" spans="1:3" x14ac:dyDescent="0.25">
      <c r="A7021">
        <v>159339</v>
      </c>
      <c r="B7021" t="s">
        <v>17422</v>
      </c>
      <c r="C7021" s="47" t="s">
        <v>17423</v>
      </c>
    </row>
    <row r="7022" spans="1:3" x14ac:dyDescent="0.25">
      <c r="A7022">
        <v>159340</v>
      </c>
      <c r="B7022" t="s">
        <v>17424</v>
      </c>
      <c r="C7022" s="47" t="s">
        <v>17425</v>
      </c>
    </row>
    <row r="7023" spans="1:3" x14ac:dyDescent="0.25">
      <c r="A7023">
        <v>159341</v>
      </c>
      <c r="B7023" t="s">
        <v>17426</v>
      </c>
      <c r="C7023" s="47" t="s">
        <v>17427</v>
      </c>
    </row>
    <row r="7024" spans="1:3" x14ac:dyDescent="0.25">
      <c r="A7024">
        <v>159342</v>
      </c>
      <c r="B7024" t="s">
        <v>17428</v>
      </c>
      <c r="C7024" s="47" t="s">
        <v>17429</v>
      </c>
    </row>
    <row r="7025" spans="1:3" x14ac:dyDescent="0.25">
      <c r="A7025">
        <v>159343</v>
      </c>
      <c r="B7025" t="s">
        <v>17430</v>
      </c>
      <c r="C7025" s="47" t="s">
        <v>17431</v>
      </c>
    </row>
    <row r="7026" spans="1:3" x14ac:dyDescent="0.25">
      <c r="A7026">
        <v>159344</v>
      </c>
      <c r="B7026" t="s">
        <v>17432</v>
      </c>
      <c r="C7026" s="47" t="s">
        <v>17433</v>
      </c>
    </row>
    <row r="7027" spans="1:3" x14ac:dyDescent="0.25">
      <c r="A7027">
        <v>159345</v>
      </c>
      <c r="B7027" t="s">
        <v>17434</v>
      </c>
      <c r="C7027" s="47" t="s">
        <v>17435</v>
      </c>
    </row>
    <row r="7028" spans="1:3" x14ac:dyDescent="0.25">
      <c r="A7028">
        <v>159346</v>
      </c>
      <c r="B7028" t="s">
        <v>17436</v>
      </c>
      <c r="C7028" s="47" t="s">
        <v>17437</v>
      </c>
    </row>
    <row r="7029" spans="1:3" x14ac:dyDescent="0.25">
      <c r="A7029">
        <v>159347</v>
      </c>
      <c r="B7029" t="s">
        <v>17438</v>
      </c>
      <c r="C7029" s="47" t="s">
        <v>17439</v>
      </c>
    </row>
    <row r="7030" spans="1:3" x14ac:dyDescent="0.25">
      <c r="A7030">
        <v>159348</v>
      </c>
      <c r="B7030" t="s">
        <v>17440</v>
      </c>
      <c r="C7030" s="47" t="s">
        <v>17441</v>
      </c>
    </row>
    <row r="7031" spans="1:3" x14ac:dyDescent="0.25">
      <c r="A7031">
        <v>159349</v>
      </c>
      <c r="B7031" t="s">
        <v>17442</v>
      </c>
      <c r="C7031" s="47" t="s">
        <v>17443</v>
      </c>
    </row>
    <row r="7032" spans="1:3" x14ac:dyDescent="0.25">
      <c r="A7032">
        <v>159350</v>
      </c>
      <c r="B7032" t="s">
        <v>17444</v>
      </c>
      <c r="C7032" s="47" t="s">
        <v>17445</v>
      </c>
    </row>
    <row r="7033" spans="1:3" x14ac:dyDescent="0.25">
      <c r="A7033">
        <v>159351</v>
      </c>
      <c r="B7033" t="s">
        <v>17446</v>
      </c>
      <c r="C7033" s="47" t="s">
        <v>17447</v>
      </c>
    </row>
    <row r="7034" spans="1:3" x14ac:dyDescent="0.25">
      <c r="A7034">
        <v>159352</v>
      </c>
      <c r="B7034" t="s">
        <v>17448</v>
      </c>
      <c r="C7034" s="47" t="s">
        <v>17449</v>
      </c>
    </row>
    <row r="7035" spans="1:3" x14ac:dyDescent="0.25">
      <c r="A7035">
        <v>159353</v>
      </c>
      <c r="B7035" t="s">
        <v>17450</v>
      </c>
      <c r="C7035" s="47" t="s">
        <v>17451</v>
      </c>
    </row>
    <row r="7036" spans="1:3" x14ac:dyDescent="0.25">
      <c r="A7036">
        <v>159354</v>
      </c>
      <c r="B7036" t="s">
        <v>17452</v>
      </c>
      <c r="C7036" s="47" t="s">
        <v>17453</v>
      </c>
    </row>
    <row r="7037" spans="1:3" x14ac:dyDescent="0.25">
      <c r="A7037">
        <v>159355</v>
      </c>
      <c r="B7037" t="s">
        <v>17454</v>
      </c>
      <c r="C7037" s="47" t="s">
        <v>17455</v>
      </c>
    </row>
    <row r="7038" spans="1:3" x14ac:dyDescent="0.25">
      <c r="A7038">
        <v>159356</v>
      </c>
      <c r="B7038" t="s">
        <v>17456</v>
      </c>
      <c r="C7038" s="47" t="s">
        <v>17457</v>
      </c>
    </row>
    <row r="7039" spans="1:3" x14ac:dyDescent="0.25">
      <c r="A7039">
        <v>159357</v>
      </c>
      <c r="B7039" t="s">
        <v>17458</v>
      </c>
      <c r="C7039" s="47" t="s">
        <v>17459</v>
      </c>
    </row>
    <row r="7040" spans="1:3" x14ac:dyDescent="0.25">
      <c r="A7040">
        <v>159358</v>
      </c>
      <c r="B7040" t="s">
        <v>17460</v>
      </c>
      <c r="C7040" s="47" t="s">
        <v>17461</v>
      </c>
    </row>
    <row r="7041" spans="1:3" x14ac:dyDescent="0.25">
      <c r="A7041">
        <v>159359</v>
      </c>
      <c r="B7041" t="s">
        <v>17462</v>
      </c>
      <c r="C7041" s="47" t="s">
        <v>17463</v>
      </c>
    </row>
    <row r="7042" spans="1:3" x14ac:dyDescent="0.25">
      <c r="A7042">
        <v>159360</v>
      </c>
      <c r="B7042" t="s">
        <v>17464</v>
      </c>
      <c r="C7042" s="47" t="s">
        <v>17465</v>
      </c>
    </row>
    <row r="7043" spans="1:3" x14ac:dyDescent="0.25">
      <c r="A7043">
        <v>159361</v>
      </c>
      <c r="B7043" t="s">
        <v>17466</v>
      </c>
      <c r="C7043" s="47" t="s">
        <v>17467</v>
      </c>
    </row>
    <row r="7044" spans="1:3" x14ac:dyDescent="0.25">
      <c r="A7044">
        <v>159362</v>
      </c>
      <c r="B7044" t="s">
        <v>17468</v>
      </c>
      <c r="C7044" s="47" t="s">
        <v>17469</v>
      </c>
    </row>
    <row r="7045" spans="1:3" x14ac:dyDescent="0.25">
      <c r="A7045">
        <v>159363</v>
      </c>
      <c r="B7045" t="s">
        <v>17470</v>
      </c>
      <c r="C7045" s="47" t="s">
        <v>17471</v>
      </c>
    </row>
    <row r="7046" spans="1:3" x14ac:dyDescent="0.25">
      <c r="A7046">
        <v>159364</v>
      </c>
      <c r="B7046" t="s">
        <v>17472</v>
      </c>
      <c r="C7046" s="47" t="s">
        <v>17473</v>
      </c>
    </row>
    <row r="7047" spans="1:3" x14ac:dyDescent="0.25">
      <c r="A7047">
        <v>159365</v>
      </c>
      <c r="B7047" t="s">
        <v>17474</v>
      </c>
      <c r="C7047" s="47" t="s">
        <v>17475</v>
      </c>
    </row>
    <row r="7048" spans="1:3" x14ac:dyDescent="0.25">
      <c r="A7048">
        <v>159366</v>
      </c>
      <c r="B7048" t="s">
        <v>17476</v>
      </c>
      <c r="C7048" s="47" t="s">
        <v>17477</v>
      </c>
    </row>
    <row r="7049" spans="1:3" x14ac:dyDescent="0.25">
      <c r="A7049">
        <v>159367</v>
      </c>
      <c r="B7049" t="s">
        <v>17478</v>
      </c>
      <c r="C7049" s="47" t="s">
        <v>17479</v>
      </c>
    </row>
    <row r="7050" spans="1:3" x14ac:dyDescent="0.25">
      <c r="A7050">
        <v>159368</v>
      </c>
      <c r="B7050" t="s">
        <v>17480</v>
      </c>
      <c r="C7050" s="47" t="s">
        <v>17481</v>
      </c>
    </row>
    <row r="7051" spans="1:3" x14ac:dyDescent="0.25">
      <c r="A7051">
        <v>159369</v>
      </c>
      <c r="B7051" t="s">
        <v>17482</v>
      </c>
      <c r="C7051" s="47" t="s">
        <v>17483</v>
      </c>
    </row>
    <row r="7052" spans="1:3" x14ac:dyDescent="0.25">
      <c r="A7052">
        <v>159370</v>
      </c>
      <c r="B7052" t="s">
        <v>17484</v>
      </c>
      <c r="C7052" s="47" t="s">
        <v>17485</v>
      </c>
    </row>
    <row r="7053" spans="1:3" x14ac:dyDescent="0.25">
      <c r="A7053">
        <v>159371</v>
      </c>
      <c r="B7053" t="s">
        <v>17486</v>
      </c>
      <c r="C7053" s="47" t="s">
        <v>17487</v>
      </c>
    </row>
    <row r="7054" spans="1:3" x14ac:dyDescent="0.25">
      <c r="A7054">
        <v>159372</v>
      </c>
      <c r="B7054" t="s">
        <v>17488</v>
      </c>
      <c r="C7054" s="47" t="s">
        <v>17489</v>
      </c>
    </row>
    <row r="7055" spans="1:3" x14ac:dyDescent="0.25">
      <c r="A7055">
        <v>159373</v>
      </c>
      <c r="B7055" t="s">
        <v>17490</v>
      </c>
      <c r="C7055" s="47" t="s">
        <v>17491</v>
      </c>
    </row>
    <row r="7056" spans="1:3" x14ac:dyDescent="0.25">
      <c r="A7056">
        <v>159374</v>
      </c>
      <c r="B7056" t="s">
        <v>17492</v>
      </c>
      <c r="C7056" s="47" t="s">
        <v>17493</v>
      </c>
    </row>
    <row r="7057" spans="1:3" x14ac:dyDescent="0.25">
      <c r="A7057">
        <v>159375</v>
      </c>
      <c r="B7057" t="s">
        <v>17494</v>
      </c>
      <c r="C7057" s="47" t="s">
        <v>17495</v>
      </c>
    </row>
    <row r="7058" spans="1:3" x14ac:dyDescent="0.25">
      <c r="A7058">
        <v>159376</v>
      </c>
      <c r="B7058" t="s">
        <v>17496</v>
      </c>
      <c r="C7058" s="47" t="s">
        <v>17497</v>
      </c>
    </row>
    <row r="7059" spans="1:3" x14ac:dyDescent="0.25">
      <c r="A7059">
        <v>159377</v>
      </c>
      <c r="B7059" t="s">
        <v>17498</v>
      </c>
      <c r="C7059" s="47" t="s">
        <v>17499</v>
      </c>
    </row>
    <row r="7060" spans="1:3" x14ac:dyDescent="0.25">
      <c r="A7060">
        <v>159378</v>
      </c>
      <c r="B7060" t="s">
        <v>17500</v>
      </c>
      <c r="C7060" s="47" t="s">
        <v>17501</v>
      </c>
    </row>
    <row r="7061" spans="1:3" x14ac:dyDescent="0.25">
      <c r="A7061">
        <v>159379</v>
      </c>
      <c r="B7061" t="s">
        <v>17502</v>
      </c>
      <c r="C7061" s="47" t="s">
        <v>17503</v>
      </c>
    </row>
    <row r="7062" spans="1:3" x14ac:dyDescent="0.25">
      <c r="A7062">
        <v>159380</v>
      </c>
      <c r="B7062" t="s">
        <v>17504</v>
      </c>
      <c r="C7062" s="47" t="s">
        <v>17505</v>
      </c>
    </row>
    <row r="7063" spans="1:3" x14ac:dyDescent="0.25">
      <c r="A7063">
        <v>159381</v>
      </c>
      <c r="B7063" t="s">
        <v>17506</v>
      </c>
      <c r="C7063" s="47" t="s">
        <v>17507</v>
      </c>
    </row>
    <row r="7064" spans="1:3" x14ac:dyDescent="0.25">
      <c r="A7064">
        <v>159382</v>
      </c>
      <c r="B7064" t="s">
        <v>17508</v>
      </c>
      <c r="C7064" s="47" t="s">
        <v>17509</v>
      </c>
    </row>
    <row r="7065" spans="1:3" x14ac:dyDescent="0.25">
      <c r="A7065">
        <v>159383</v>
      </c>
      <c r="B7065" t="s">
        <v>17510</v>
      </c>
      <c r="C7065" s="47" t="s">
        <v>17511</v>
      </c>
    </row>
    <row r="7066" spans="1:3" x14ac:dyDescent="0.25">
      <c r="A7066">
        <v>159384</v>
      </c>
      <c r="B7066" t="s">
        <v>17512</v>
      </c>
      <c r="C7066" s="47" t="s">
        <v>17513</v>
      </c>
    </row>
    <row r="7067" spans="1:3" x14ac:dyDescent="0.25">
      <c r="A7067">
        <v>159385</v>
      </c>
      <c r="B7067" t="s">
        <v>17514</v>
      </c>
      <c r="C7067" s="47" t="s">
        <v>17515</v>
      </c>
    </row>
    <row r="7068" spans="1:3" x14ac:dyDescent="0.25">
      <c r="A7068">
        <v>159386</v>
      </c>
      <c r="B7068" t="s">
        <v>17516</v>
      </c>
      <c r="C7068" s="47" t="s">
        <v>17517</v>
      </c>
    </row>
    <row r="7069" spans="1:3" x14ac:dyDescent="0.25">
      <c r="A7069">
        <v>159387</v>
      </c>
      <c r="B7069" t="s">
        <v>17518</v>
      </c>
      <c r="C7069" s="47" t="s">
        <v>17519</v>
      </c>
    </row>
    <row r="7070" spans="1:3" x14ac:dyDescent="0.25">
      <c r="A7070">
        <v>159388</v>
      </c>
      <c r="B7070" t="s">
        <v>17520</v>
      </c>
      <c r="C7070" s="47" t="s">
        <v>17521</v>
      </c>
    </row>
    <row r="7071" spans="1:3" x14ac:dyDescent="0.25">
      <c r="A7071">
        <v>159389</v>
      </c>
      <c r="B7071" t="s">
        <v>17522</v>
      </c>
      <c r="C7071" s="47" t="s">
        <v>17523</v>
      </c>
    </row>
    <row r="7072" spans="1:3" x14ac:dyDescent="0.25">
      <c r="A7072">
        <v>159390</v>
      </c>
      <c r="B7072" t="s">
        <v>17524</v>
      </c>
      <c r="C7072" s="47" t="s">
        <v>17525</v>
      </c>
    </row>
    <row r="7073" spans="1:3" x14ac:dyDescent="0.25">
      <c r="A7073">
        <v>159391</v>
      </c>
      <c r="B7073" t="s">
        <v>17526</v>
      </c>
      <c r="C7073" s="47" t="s">
        <v>17527</v>
      </c>
    </row>
    <row r="7074" spans="1:3" x14ac:dyDescent="0.25">
      <c r="A7074">
        <v>159392</v>
      </c>
      <c r="B7074" t="s">
        <v>17528</v>
      </c>
      <c r="C7074" s="47" t="s">
        <v>17529</v>
      </c>
    </row>
    <row r="7075" spans="1:3" x14ac:dyDescent="0.25">
      <c r="A7075">
        <v>159393</v>
      </c>
      <c r="B7075" t="s">
        <v>17530</v>
      </c>
      <c r="C7075" s="47" t="s">
        <v>17531</v>
      </c>
    </row>
    <row r="7076" spans="1:3" x14ac:dyDescent="0.25">
      <c r="A7076">
        <v>159394</v>
      </c>
      <c r="B7076" t="s">
        <v>17532</v>
      </c>
      <c r="C7076" s="47" t="s">
        <v>17533</v>
      </c>
    </row>
    <row r="7077" spans="1:3" x14ac:dyDescent="0.25">
      <c r="A7077">
        <v>159395</v>
      </c>
      <c r="B7077" t="s">
        <v>17534</v>
      </c>
      <c r="C7077" s="47" t="s">
        <v>17535</v>
      </c>
    </row>
    <row r="7078" spans="1:3" x14ac:dyDescent="0.25">
      <c r="A7078">
        <v>159396</v>
      </c>
      <c r="B7078" t="s">
        <v>17536</v>
      </c>
      <c r="C7078" s="47" t="s">
        <v>17537</v>
      </c>
    </row>
    <row r="7079" spans="1:3" x14ac:dyDescent="0.25">
      <c r="A7079">
        <v>159397</v>
      </c>
      <c r="B7079" t="s">
        <v>17538</v>
      </c>
      <c r="C7079" s="47" t="s">
        <v>17539</v>
      </c>
    </row>
    <row r="7080" spans="1:3" x14ac:dyDescent="0.25">
      <c r="A7080">
        <v>159398</v>
      </c>
      <c r="B7080" t="s">
        <v>17540</v>
      </c>
      <c r="C7080" s="47" t="s">
        <v>17541</v>
      </c>
    </row>
    <row r="7081" spans="1:3" x14ac:dyDescent="0.25">
      <c r="A7081">
        <v>159399</v>
      </c>
      <c r="B7081" t="s">
        <v>17542</v>
      </c>
      <c r="C7081" s="47" t="s">
        <v>17543</v>
      </c>
    </row>
    <row r="7082" spans="1:3" x14ac:dyDescent="0.25">
      <c r="A7082">
        <v>159400</v>
      </c>
      <c r="B7082" t="s">
        <v>17544</v>
      </c>
      <c r="C7082" s="47" t="s">
        <v>17545</v>
      </c>
    </row>
    <row r="7083" spans="1:3" x14ac:dyDescent="0.25">
      <c r="A7083">
        <v>159401</v>
      </c>
      <c r="B7083" t="s">
        <v>17546</v>
      </c>
      <c r="C7083" s="47" t="s">
        <v>17547</v>
      </c>
    </row>
    <row r="7084" spans="1:3" x14ac:dyDescent="0.25">
      <c r="A7084">
        <v>159402</v>
      </c>
      <c r="B7084" t="s">
        <v>17548</v>
      </c>
      <c r="C7084" s="47" t="s">
        <v>17549</v>
      </c>
    </row>
    <row r="7085" spans="1:3" x14ac:dyDescent="0.25">
      <c r="A7085">
        <v>159403</v>
      </c>
      <c r="B7085" t="s">
        <v>17550</v>
      </c>
      <c r="C7085" s="47" t="s">
        <v>17551</v>
      </c>
    </row>
    <row r="7086" spans="1:3" x14ac:dyDescent="0.25">
      <c r="A7086">
        <v>159404</v>
      </c>
      <c r="B7086" t="s">
        <v>17552</v>
      </c>
      <c r="C7086" s="47" t="s">
        <v>17553</v>
      </c>
    </row>
    <row r="7087" spans="1:3" x14ac:dyDescent="0.25">
      <c r="A7087">
        <v>159405</v>
      </c>
      <c r="B7087" t="s">
        <v>17554</v>
      </c>
      <c r="C7087" s="47" t="s">
        <v>17555</v>
      </c>
    </row>
    <row r="7088" spans="1:3" x14ac:dyDescent="0.25">
      <c r="A7088">
        <v>159406</v>
      </c>
      <c r="B7088" t="s">
        <v>17556</v>
      </c>
      <c r="C7088" s="47" t="s">
        <v>17557</v>
      </c>
    </row>
    <row r="7089" spans="1:3" x14ac:dyDescent="0.25">
      <c r="A7089">
        <v>159407</v>
      </c>
      <c r="B7089" t="s">
        <v>17558</v>
      </c>
      <c r="C7089" s="47" t="s">
        <v>17559</v>
      </c>
    </row>
    <row r="7090" spans="1:3" x14ac:dyDescent="0.25">
      <c r="A7090">
        <v>159408</v>
      </c>
      <c r="B7090" t="s">
        <v>17560</v>
      </c>
      <c r="C7090" s="47" t="s">
        <v>17561</v>
      </c>
    </row>
    <row r="7091" spans="1:3" x14ac:dyDescent="0.25">
      <c r="A7091">
        <v>159409</v>
      </c>
      <c r="B7091" t="s">
        <v>17562</v>
      </c>
      <c r="C7091" s="47" t="s">
        <v>17563</v>
      </c>
    </row>
    <row r="7092" spans="1:3" x14ac:dyDescent="0.25">
      <c r="A7092">
        <v>159410</v>
      </c>
      <c r="B7092" t="s">
        <v>17564</v>
      </c>
      <c r="C7092" s="47" t="s">
        <v>17565</v>
      </c>
    </row>
    <row r="7093" spans="1:3" x14ac:dyDescent="0.25">
      <c r="A7093">
        <v>159411</v>
      </c>
      <c r="B7093" t="s">
        <v>17566</v>
      </c>
      <c r="C7093" s="47" t="s">
        <v>17567</v>
      </c>
    </row>
    <row r="7094" spans="1:3" x14ac:dyDescent="0.25">
      <c r="A7094">
        <v>159412</v>
      </c>
      <c r="B7094" t="s">
        <v>17568</v>
      </c>
      <c r="C7094" s="47" t="s">
        <v>17569</v>
      </c>
    </row>
    <row r="7095" spans="1:3" x14ac:dyDescent="0.25">
      <c r="A7095">
        <v>159413</v>
      </c>
      <c r="B7095" t="s">
        <v>17570</v>
      </c>
      <c r="C7095" s="47" t="s">
        <v>17571</v>
      </c>
    </row>
    <row r="7096" spans="1:3" x14ac:dyDescent="0.25">
      <c r="A7096">
        <v>159414</v>
      </c>
      <c r="B7096" t="s">
        <v>17572</v>
      </c>
      <c r="C7096" s="47" t="s">
        <v>17573</v>
      </c>
    </row>
    <row r="7097" spans="1:3" x14ac:dyDescent="0.25">
      <c r="A7097">
        <v>159415</v>
      </c>
      <c r="B7097" t="s">
        <v>17574</v>
      </c>
      <c r="C7097" s="47" t="s">
        <v>17575</v>
      </c>
    </row>
    <row r="7098" spans="1:3" x14ac:dyDescent="0.25">
      <c r="A7098">
        <v>159416</v>
      </c>
      <c r="B7098" t="s">
        <v>17576</v>
      </c>
      <c r="C7098" s="47" t="s">
        <v>17577</v>
      </c>
    </row>
    <row r="7099" spans="1:3" x14ac:dyDescent="0.25">
      <c r="A7099">
        <v>159417</v>
      </c>
      <c r="B7099" t="s">
        <v>17578</v>
      </c>
      <c r="C7099" s="47" t="s">
        <v>17579</v>
      </c>
    </row>
    <row r="7100" spans="1:3" x14ac:dyDescent="0.25">
      <c r="A7100">
        <v>159418</v>
      </c>
      <c r="B7100" t="s">
        <v>17580</v>
      </c>
      <c r="C7100" s="47" t="s">
        <v>17581</v>
      </c>
    </row>
    <row r="7101" spans="1:3" x14ac:dyDescent="0.25">
      <c r="A7101">
        <v>159419</v>
      </c>
      <c r="B7101" t="s">
        <v>17582</v>
      </c>
      <c r="C7101" s="47" t="s">
        <v>17583</v>
      </c>
    </row>
    <row r="7102" spans="1:3" x14ac:dyDescent="0.25">
      <c r="A7102">
        <v>159420</v>
      </c>
      <c r="B7102" t="s">
        <v>17584</v>
      </c>
      <c r="C7102" s="47" t="s">
        <v>17585</v>
      </c>
    </row>
    <row r="7103" spans="1:3" x14ac:dyDescent="0.25">
      <c r="A7103">
        <v>159421</v>
      </c>
      <c r="B7103" t="s">
        <v>17586</v>
      </c>
      <c r="C7103" s="47" t="s">
        <v>17587</v>
      </c>
    </row>
    <row r="7104" spans="1:3" x14ac:dyDescent="0.25">
      <c r="A7104">
        <v>159422</v>
      </c>
      <c r="B7104" t="s">
        <v>17588</v>
      </c>
      <c r="C7104" s="47" t="s">
        <v>17589</v>
      </c>
    </row>
    <row r="7105" spans="1:3" x14ac:dyDescent="0.25">
      <c r="A7105">
        <v>159423</v>
      </c>
      <c r="B7105" t="s">
        <v>17590</v>
      </c>
      <c r="C7105" s="47" t="s">
        <v>17591</v>
      </c>
    </row>
    <row r="7106" spans="1:3" x14ac:dyDescent="0.25">
      <c r="A7106">
        <v>159424</v>
      </c>
      <c r="B7106" t="s">
        <v>17592</v>
      </c>
      <c r="C7106" s="47" t="s">
        <v>17593</v>
      </c>
    </row>
    <row r="7107" spans="1:3" x14ac:dyDescent="0.25">
      <c r="A7107">
        <v>159425</v>
      </c>
      <c r="B7107" t="s">
        <v>17594</v>
      </c>
      <c r="C7107" s="47" t="s">
        <v>17595</v>
      </c>
    </row>
    <row r="7108" spans="1:3" x14ac:dyDescent="0.25">
      <c r="A7108">
        <v>159426</v>
      </c>
      <c r="B7108" t="s">
        <v>17596</v>
      </c>
      <c r="C7108" s="47" t="s">
        <v>17597</v>
      </c>
    </row>
    <row r="7109" spans="1:3" x14ac:dyDescent="0.25">
      <c r="A7109">
        <v>159427</v>
      </c>
      <c r="B7109" t="s">
        <v>17598</v>
      </c>
      <c r="C7109" s="47" t="s">
        <v>17599</v>
      </c>
    </row>
    <row r="7110" spans="1:3" x14ac:dyDescent="0.25">
      <c r="A7110">
        <v>159428</v>
      </c>
      <c r="B7110" t="s">
        <v>17600</v>
      </c>
      <c r="C7110" s="47" t="s">
        <v>17601</v>
      </c>
    </row>
    <row r="7111" spans="1:3" x14ac:dyDescent="0.25">
      <c r="A7111">
        <v>159429</v>
      </c>
      <c r="B7111" t="s">
        <v>17602</v>
      </c>
      <c r="C7111" s="47" t="s">
        <v>17603</v>
      </c>
    </row>
    <row r="7112" spans="1:3" x14ac:dyDescent="0.25">
      <c r="A7112">
        <v>159430</v>
      </c>
      <c r="B7112" t="s">
        <v>17604</v>
      </c>
      <c r="C7112" s="47" t="s">
        <v>17605</v>
      </c>
    </row>
    <row r="7113" spans="1:3" x14ac:dyDescent="0.25">
      <c r="A7113">
        <v>159431</v>
      </c>
      <c r="B7113" t="s">
        <v>17606</v>
      </c>
      <c r="C7113" s="47" t="s">
        <v>17607</v>
      </c>
    </row>
    <row r="7114" spans="1:3" x14ac:dyDescent="0.25">
      <c r="A7114">
        <v>159432</v>
      </c>
      <c r="B7114" t="s">
        <v>17608</v>
      </c>
      <c r="C7114" s="47" t="s">
        <v>17609</v>
      </c>
    </row>
    <row r="7115" spans="1:3" x14ac:dyDescent="0.25">
      <c r="A7115">
        <v>159433</v>
      </c>
      <c r="B7115" t="s">
        <v>17610</v>
      </c>
      <c r="C7115" s="47" t="s">
        <v>17611</v>
      </c>
    </row>
    <row r="7116" spans="1:3" x14ac:dyDescent="0.25">
      <c r="A7116">
        <v>159434</v>
      </c>
      <c r="B7116" t="s">
        <v>17612</v>
      </c>
      <c r="C7116" s="47" t="s">
        <v>17613</v>
      </c>
    </row>
    <row r="7117" spans="1:3" x14ac:dyDescent="0.25">
      <c r="A7117">
        <v>159435</v>
      </c>
      <c r="B7117" t="s">
        <v>17614</v>
      </c>
      <c r="C7117" s="47" t="s">
        <v>17615</v>
      </c>
    </row>
    <row r="7118" spans="1:3" x14ac:dyDescent="0.25">
      <c r="A7118">
        <v>159436</v>
      </c>
      <c r="B7118" t="s">
        <v>17616</v>
      </c>
      <c r="C7118" s="47" t="s">
        <v>17617</v>
      </c>
    </row>
    <row r="7119" spans="1:3" x14ac:dyDescent="0.25">
      <c r="A7119">
        <v>159437</v>
      </c>
      <c r="B7119" t="s">
        <v>17618</v>
      </c>
      <c r="C7119" s="47" t="s">
        <v>17619</v>
      </c>
    </row>
    <row r="7120" spans="1:3" x14ac:dyDescent="0.25">
      <c r="A7120">
        <v>159438</v>
      </c>
      <c r="B7120" t="s">
        <v>17620</v>
      </c>
      <c r="C7120" s="47" t="s">
        <v>17621</v>
      </c>
    </row>
    <row r="7121" spans="1:3" x14ac:dyDescent="0.25">
      <c r="A7121">
        <v>159439</v>
      </c>
      <c r="B7121" t="s">
        <v>17622</v>
      </c>
      <c r="C7121" s="47" t="s">
        <v>17623</v>
      </c>
    </row>
    <row r="7122" spans="1:3" x14ac:dyDescent="0.25">
      <c r="A7122">
        <v>159440</v>
      </c>
      <c r="B7122" t="s">
        <v>1316</v>
      </c>
      <c r="C7122" s="47" t="s">
        <v>17624</v>
      </c>
    </row>
    <row r="7123" spans="1:3" x14ac:dyDescent="0.25">
      <c r="A7123">
        <v>159441</v>
      </c>
      <c r="B7123" t="s">
        <v>17625</v>
      </c>
      <c r="C7123" s="47" t="s">
        <v>17626</v>
      </c>
    </row>
    <row r="7124" spans="1:3" x14ac:dyDescent="0.25">
      <c r="A7124">
        <v>159442</v>
      </c>
      <c r="B7124" t="s">
        <v>17627</v>
      </c>
      <c r="C7124" s="47" t="s">
        <v>17628</v>
      </c>
    </row>
    <row r="7125" spans="1:3" x14ac:dyDescent="0.25">
      <c r="A7125">
        <v>159443</v>
      </c>
      <c r="B7125" t="s">
        <v>17629</v>
      </c>
      <c r="C7125" s="47" t="s">
        <v>17630</v>
      </c>
    </row>
    <row r="7126" spans="1:3" x14ac:dyDescent="0.25">
      <c r="A7126">
        <v>159444</v>
      </c>
      <c r="B7126" t="s">
        <v>17631</v>
      </c>
      <c r="C7126" s="47" t="s">
        <v>17632</v>
      </c>
    </row>
    <row r="7127" spans="1:3" x14ac:dyDescent="0.25">
      <c r="A7127">
        <v>159445</v>
      </c>
      <c r="B7127" t="s">
        <v>17633</v>
      </c>
      <c r="C7127" s="47" t="s">
        <v>17634</v>
      </c>
    </row>
    <row r="7128" spans="1:3" x14ac:dyDescent="0.25">
      <c r="A7128">
        <v>159446</v>
      </c>
      <c r="B7128" t="s">
        <v>17635</v>
      </c>
      <c r="C7128" s="47" t="s">
        <v>17636</v>
      </c>
    </row>
    <row r="7129" spans="1:3" x14ac:dyDescent="0.25">
      <c r="A7129">
        <v>159447</v>
      </c>
      <c r="B7129" t="s">
        <v>17637</v>
      </c>
      <c r="C7129" s="47" t="s">
        <v>17638</v>
      </c>
    </row>
    <row r="7130" spans="1:3" x14ac:dyDescent="0.25">
      <c r="A7130">
        <v>159448</v>
      </c>
      <c r="B7130" t="s">
        <v>17639</v>
      </c>
      <c r="C7130" s="47" t="s">
        <v>17640</v>
      </c>
    </row>
    <row r="7131" spans="1:3" x14ac:dyDescent="0.25">
      <c r="A7131">
        <v>159449</v>
      </c>
      <c r="B7131" t="s">
        <v>17641</v>
      </c>
      <c r="C7131" s="47" t="s">
        <v>17642</v>
      </c>
    </row>
    <row r="7132" spans="1:3" x14ac:dyDescent="0.25">
      <c r="A7132">
        <v>159450</v>
      </c>
      <c r="B7132" t="s">
        <v>17643</v>
      </c>
      <c r="C7132" s="47" t="s">
        <v>17644</v>
      </c>
    </row>
    <row r="7133" spans="1:3" x14ac:dyDescent="0.25">
      <c r="A7133">
        <v>159451</v>
      </c>
      <c r="B7133" t="s">
        <v>17645</v>
      </c>
      <c r="C7133" s="47" t="s">
        <v>17646</v>
      </c>
    </row>
    <row r="7134" spans="1:3" x14ac:dyDescent="0.25">
      <c r="A7134">
        <v>159452</v>
      </c>
      <c r="B7134" t="s">
        <v>17647</v>
      </c>
      <c r="C7134" s="47" t="s">
        <v>17648</v>
      </c>
    </row>
    <row r="7135" spans="1:3" x14ac:dyDescent="0.25">
      <c r="A7135">
        <v>159453</v>
      </c>
      <c r="B7135" t="s">
        <v>17649</v>
      </c>
      <c r="C7135" s="47" t="s">
        <v>17650</v>
      </c>
    </row>
    <row r="7136" spans="1:3" x14ac:dyDescent="0.25">
      <c r="A7136">
        <v>159454</v>
      </c>
      <c r="B7136" t="s">
        <v>17651</v>
      </c>
      <c r="C7136" s="47" t="s">
        <v>17652</v>
      </c>
    </row>
    <row r="7137" spans="1:3" x14ac:dyDescent="0.25">
      <c r="A7137">
        <v>159455</v>
      </c>
      <c r="B7137" t="s">
        <v>17653</v>
      </c>
      <c r="C7137" s="47" t="s">
        <v>17654</v>
      </c>
    </row>
    <row r="7138" spans="1:3" x14ac:dyDescent="0.25">
      <c r="A7138">
        <v>159456</v>
      </c>
      <c r="B7138" t="s">
        <v>17655</v>
      </c>
      <c r="C7138" s="47" t="s">
        <v>17656</v>
      </c>
    </row>
    <row r="7139" spans="1:3" x14ac:dyDescent="0.25">
      <c r="A7139">
        <v>159457</v>
      </c>
      <c r="B7139" t="s">
        <v>17657</v>
      </c>
      <c r="C7139" s="47" t="s">
        <v>17658</v>
      </c>
    </row>
    <row r="7140" spans="1:3" x14ac:dyDescent="0.25">
      <c r="A7140">
        <v>159458</v>
      </c>
      <c r="B7140" t="s">
        <v>17659</v>
      </c>
      <c r="C7140" s="47" t="s">
        <v>17660</v>
      </c>
    </row>
    <row r="7141" spans="1:3" x14ac:dyDescent="0.25">
      <c r="A7141">
        <v>159459</v>
      </c>
      <c r="B7141" t="s">
        <v>17661</v>
      </c>
      <c r="C7141" s="47" t="s">
        <v>17662</v>
      </c>
    </row>
    <row r="7142" spans="1:3" x14ac:dyDescent="0.25">
      <c r="A7142">
        <v>159460</v>
      </c>
      <c r="B7142" t="s">
        <v>17663</v>
      </c>
      <c r="C7142" s="47" t="s">
        <v>17664</v>
      </c>
    </row>
    <row r="7143" spans="1:3" x14ac:dyDescent="0.25">
      <c r="A7143">
        <v>159461</v>
      </c>
      <c r="B7143" t="s">
        <v>17665</v>
      </c>
      <c r="C7143" s="47" t="s">
        <v>17666</v>
      </c>
    </row>
    <row r="7144" spans="1:3" x14ac:dyDescent="0.25">
      <c r="A7144">
        <v>159462</v>
      </c>
      <c r="B7144" t="s">
        <v>17667</v>
      </c>
      <c r="C7144" s="47" t="s">
        <v>17668</v>
      </c>
    </row>
    <row r="7145" spans="1:3" x14ac:dyDescent="0.25">
      <c r="A7145">
        <v>159463</v>
      </c>
      <c r="B7145" t="s">
        <v>17669</v>
      </c>
      <c r="C7145" s="47" t="s">
        <v>17670</v>
      </c>
    </row>
    <row r="7146" spans="1:3" x14ac:dyDescent="0.25">
      <c r="A7146">
        <v>159464</v>
      </c>
      <c r="B7146" t="s">
        <v>17671</v>
      </c>
      <c r="C7146" s="47" t="s">
        <v>17672</v>
      </c>
    </row>
    <row r="7147" spans="1:3" x14ac:dyDescent="0.25">
      <c r="A7147">
        <v>159465</v>
      </c>
      <c r="B7147" t="s">
        <v>17673</v>
      </c>
      <c r="C7147" s="47" t="s">
        <v>17674</v>
      </c>
    </row>
    <row r="7148" spans="1:3" x14ac:dyDescent="0.25">
      <c r="A7148">
        <v>159466</v>
      </c>
      <c r="B7148" t="s">
        <v>17675</v>
      </c>
      <c r="C7148" s="47" t="s">
        <v>17676</v>
      </c>
    </row>
    <row r="7149" spans="1:3" x14ac:dyDescent="0.25">
      <c r="A7149">
        <v>159467</v>
      </c>
      <c r="B7149" t="s">
        <v>17677</v>
      </c>
      <c r="C7149" s="47" t="s">
        <v>17678</v>
      </c>
    </row>
    <row r="7150" spans="1:3" x14ac:dyDescent="0.25">
      <c r="A7150">
        <v>159468</v>
      </c>
      <c r="B7150" t="s">
        <v>17679</v>
      </c>
      <c r="C7150" s="47" t="s">
        <v>17680</v>
      </c>
    </row>
    <row r="7151" spans="1:3" x14ac:dyDescent="0.25">
      <c r="A7151">
        <v>159469</v>
      </c>
      <c r="B7151" t="s">
        <v>17681</v>
      </c>
      <c r="C7151" s="47" t="s">
        <v>17682</v>
      </c>
    </row>
    <row r="7152" spans="1:3" x14ac:dyDescent="0.25">
      <c r="A7152">
        <v>159470</v>
      </c>
      <c r="B7152" t="s">
        <v>17683</v>
      </c>
      <c r="C7152" s="47" t="s">
        <v>17684</v>
      </c>
    </row>
    <row r="7153" spans="1:3" x14ac:dyDescent="0.25">
      <c r="A7153">
        <v>159471</v>
      </c>
      <c r="B7153" t="s">
        <v>17685</v>
      </c>
      <c r="C7153" s="47" t="s">
        <v>17686</v>
      </c>
    </row>
    <row r="7154" spans="1:3" x14ac:dyDescent="0.25">
      <c r="A7154">
        <v>159472</v>
      </c>
      <c r="B7154" t="s">
        <v>17687</v>
      </c>
      <c r="C7154" s="47" t="s">
        <v>17688</v>
      </c>
    </row>
    <row r="7155" spans="1:3" x14ac:dyDescent="0.25">
      <c r="A7155">
        <v>159473</v>
      </c>
      <c r="B7155" t="s">
        <v>17689</v>
      </c>
      <c r="C7155" s="47" t="s">
        <v>17690</v>
      </c>
    </row>
    <row r="7156" spans="1:3" x14ac:dyDescent="0.25">
      <c r="A7156">
        <v>159474</v>
      </c>
      <c r="B7156" t="s">
        <v>17691</v>
      </c>
      <c r="C7156" s="47" t="s">
        <v>17692</v>
      </c>
    </row>
    <row r="7157" spans="1:3" x14ac:dyDescent="0.25">
      <c r="A7157">
        <v>159475</v>
      </c>
      <c r="B7157" t="s">
        <v>17693</v>
      </c>
      <c r="C7157" s="47" t="s">
        <v>17694</v>
      </c>
    </row>
    <row r="7158" spans="1:3" x14ac:dyDescent="0.25">
      <c r="A7158">
        <v>159476</v>
      </c>
      <c r="B7158" t="s">
        <v>17695</v>
      </c>
      <c r="C7158" s="47" t="s">
        <v>17696</v>
      </c>
    </row>
    <row r="7159" spans="1:3" x14ac:dyDescent="0.25">
      <c r="A7159">
        <v>159477</v>
      </c>
      <c r="B7159" t="s">
        <v>17697</v>
      </c>
      <c r="C7159" s="47" t="s">
        <v>17698</v>
      </c>
    </row>
    <row r="7160" spans="1:3" x14ac:dyDescent="0.25">
      <c r="A7160">
        <v>159478</v>
      </c>
      <c r="B7160" t="s">
        <v>17699</v>
      </c>
      <c r="C7160" s="47" t="s">
        <v>17700</v>
      </c>
    </row>
    <row r="7161" spans="1:3" x14ac:dyDescent="0.25">
      <c r="A7161">
        <v>159479</v>
      </c>
      <c r="B7161" t="s">
        <v>17701</v>
      </c>
      <c r="C7161" s="47" t="s">
        <v>17702</v>
      </c>
    </row>
    <row r="7162" spans="1:3" x14ac:dyDescent="0.25">
      <c r="A7162">
        <v>159480</v>
      </c>
      <c r="B7162" t="s">
        <v>17703</v>
      </c>
      <c r="C7162" s="47" t="s">
        <v>17704</v>
      </c>
    </row>
    <row r="7163" spans="1:3" x14ac:dyDescent="0.25">
      <c r="A7163">
        <v>159481</v>
      </c>
      <c r="B7163" t="s">
        <v>17705</v>
      </c>
      <c r="C7163" s="47" t="s">
        <v>17706</v>
      </c>
    </row>
    <row r="7164" spans="1:3" x14ac:dyDescent="0.25">
      <c r="A7164">
        <v>159482</v>
      </c>
      <c r="B7164" t="s">
        <v>17707</v>
      </c>
      <c r="C7164" s="47" t="s">
        <v>17708</v>
      </c>
    </row>
    <row r="7165" spans="1:3" x14ac:dyDescent="0.25">
      <c r="A7165">
        <v>159483</v>
      </c>
      <c r="B7165" t="s">
        <v>17709</v>
      </c>
      <c r="C7165" s="47" t="s">
        <v>17710</v>
      </c>
    </row>
    <row r="7166" spans="1:3" x14ac:dyDescent="0.25">
      <c r="A7166">
        <v>159484</v>
      </c>
      <c r="B7166" t="s">
        <v>17711</v>
      </c>
      <c r="C7166" s="47" t="s">
        <v>17712</v>
      </c>
    </row>
    <row r="7167" spans="1:3" x14ac:dyDescent="0.25">
      <c r="A7167">
        <v>159485</v>
      </c>
      <c r="B7167" t="s">
        <v>17713</v>
      </c>
      <c r="C7167" s="47" t="s">
        <v>17714</v>
      </c>
    </row>
    <row r="7168" spans="1:3" x14ac:dyDescent="0.25">
      <c r="A7168">
        <v>159486</v>
      </c>
      <c r="B7168" t="s">
        <v>17715</v>
      </c>
      <c r="C7168" s="47" t="s">
        <v>17716</v>
      </c>
    </row>
    <row r="7169" spans="1:3" x14ac:dyDescent="0.25">
      <c r="A7169">
        <v>159487</v>
      </c>
      <c r="B7169" t="s">
        <v>17717</v>
      </c>
      <c r="C7169" s="47" t="s">
        <v>17718</v>
      </c>
    </row>
    <row r="7170" spans="1:3" x14ac:dyDescent="0.25">
      <c r="A7170">
        <v>159488</v>
      </c>
      <c r="B7170" t="s">
        <v>17719</v>
      </c>
      <c r="C7170" s="47" t="s">
        <v>17720</v>
      </c>
    </row>
    <row r="7171" spans="1:3" x14ac:dyDescent="0.25">
      <c r="A7171">
        <v>159489</v>
      </c>
      <c r="B7171" t="s">
        <v>17721</v>
      </c>
      <c r="C7171" s="47" t="s">
        <v>17722</v>
      </c>
    </row>
    <row r="7172" spans="1:3" x14ac:dyDescent="0.25">
      <c r="A7172">
        <v>159490</v>
      </c>
      <c r="B7172" t="s">
        <v>17723</v>
      </c>
      <c r="C7172" s="47" t="s">
        <v>4728</v>
      </c>
    </row>
    <row r="7173" spans="1:3" x14ac:dyDescent="0.25">
      <c r="A7173">
        <v>159491</v>
      </c>
      <c r="B7173" t="s">
        <v>17724</v>
      </c>
      <c r="C7173" s="47" t="s">
        <v>17725</v>
      </c>
    </row>
    <row r="7174" spans="1:3" x14ac:dyDescent="0.25">
      <c r="A7174">
        <v>159492</v>
      </c>
      <c r="B7174" t="s">
        <v>17726</v>
      </c>
      <c r="C7174" s="47" t="s">
        <v>17727</v>
      </c>
    </row>
    <row r="7175" spans="1:3" x14ac:dyDescent="0.25">
      <c r="A7175">
        <v>159493</v>
      </c>
      <c r="B7175" t="s">
        <v>17728</v>
      </c>
      <c r="C7175" s="47" t="s">
        <v>17729</v>
      </c>
    </row>
    <row r="7176" spans="1:3" x14ac:dyDescent="0.25">
      <c r="A7176">
        <v>159494</v>
      </c>
      <c r="B7176" t="s">
        <v>17730</v>
      </c>
      <c r="C7176" s="47" t="s">
        <v>17731</v>
      </c>
    </row>
    <row r="7177" spans="1:3" x14ac:dyDescent="0.25">
      <c r="A7177">
        <v>159495</v>
      </c>
      <c r="B7177" t="s">
        <v>17732</v>
      </c>
      <c r="C7177" s="47" t="s">
        <v>17733</v>
      </c>
    </row>
    <row r="7178" spans="1:3" x14ac:dyDescent="0.25">
      <c r="A7178">
        <v>159496</v>
      </c>
      <c r="B7178" t="s">
        <v>17734</v>
      </c>
      <c r="C7178" s="47" t="s">
        <v>17735</v>
      </c>
    </row>
    <row r="7179" spans="1:3" x14ac:dyDescent="0.25">
      <c r="A7179">
        <v>159497</v>
      </c>
      <c r="B7179" t="s">
        <v>17736</v>
      </c>
      <c r="C7179" s="47" t="s">
        <v>17737</v>
      </c>
    </row>
    <row r="7180" spans="1:3" x14ac:dyDescent="0.25">
      <c r="A7180">
        <v>159498</v>
      </c>
      <c r="B7180" t="s">
        <v>17738</v>
      </c>
      <c r="C7180" s="47" t="s">
        <v>17739</v>
      </c>
    </row>
    <row r="7181" spans="1:3" x14ac:dyDescent="0.25">
      <c r="A7181">
        <v>159499</v>
      </c>
      <c r="B7181" t="s">
        <v>17740</v>
      </c>
      <c r="C7181" s="47" t="s">
        <v>17741</v>
      </c>
    </row>
    <row r="7182" spans="1:3" x14ac:dyDescent="0.25">
      <c r="A7182">
        <v>159500</v>
      </c>
      <c r="B7182" t="s">
        <v>17742</v>
      </c>
      <c r="C7182" s="47" t="s">
        <v>17743</v>
      </c>
    </row>
    <row r="7183" spans="1:3" x14ac:dyDescent="0.25">
      <c r="A7183">
        <v>159501</v>
      </c>
      <c r="B7183" t="s">
        <v>17744</v>
      </c>
      <c r="C7183" s="47" t="s">
        <v>17745</v>
      </c>
    </row>
    <row r="7184" spans="1:3" x14ac:dyDescent="0.25">
      <c r="A7184">
        <v>159502</v>
      </c>
      <c r="B7184" t="s">
        <v>17746</v>
      </c>
      <c r="C7184" s="47" t="s">
        <v>17747</v>
      </c>
    </row>
    <row r="7185" spans="1:3" x14ac:dyDescent="0.25">
      <c r="A7185">
        <v>159503</v>
      </c>
      <c r="B7185" t="s">
        <v>17748</v>
      </c>
      <c r="C7185" s="47" t="s">
        <v>17749</v>
      </c>
    </row>
    <row r="7186" spans="1:3" x14ac:dyDescent="0.25">
      <c r="A7186">
        <v>159504</v>
      </c>
      <c r="B7186" t="s">
        <v>17750</v>
      </c>
      <c r="C7186" s="47" t="s">
        <v>17751</v>
      </c>
    </row>
    <row r="7187" spans="1:3" x14ac:dyDescent="0.25">
      <c r="A7187">
        <v>159505</v>
      </c>
      <c r="B7187" t="s">
        <v>17752</v>
      </c>
      <c r="C7187" s="47" t="s">
        <v>17753</v>
      </c>
    </row>
    <row r="7188" spans="1:3" x14ac:dyDescent="0.25">
      <c r="A7188">
        <v>159506</v>
      </c>
      <c r="B7188" t="s">
        <v>168</v>
      </c>
      <c r="C7188" s="47" t="s">
        <v>17754</v>
      </c>
    </row>
    <row r="7189" spans="1:3" x14ac:dyDescent="0.25">
      <c r="A7189">
        <v>159507</v>
      </c>
      <c r="B7189" t="s">
        <v>17755</v>
      </c>
      <c r="C7189" s="47" t="s">
        <v>17756</v>
      </c>
    </row>
    <row r="7190" spans="1:3" x14ac:dyDescent="0.25">
      <c r="A7190">
        <v>159508</v>
      </c>
      <c r="B7190" t="s">
        <v>17757</v>
      </c>
      <c r="C7190" s="47" t="s">
        <v>17758</v>
      </c>
    </row>
    <row r="7191" spans="1:3" x14ac:dyDescent="0.25">
      <c r="A7191">
        <v>159509</v>
      </c>
      <c r="B7191" t="s">
        <v>17759</v>
      </c>
      <c r="C7191" s="47" t="s">
        <v>17760</v>
      </c>
    </row>
    <row r="7192" spans="1:3" x14ac:dyDescent="0.25">
      <c r="A7192">
        <v>159510</v>
      </c>
      <c r="B7192" t="s">
        <v>17761</v>
      </c>
      <c r="C7192" s="47" t="s">
        <v>17762</v>
      </c>
    </row>
    <row r="7193" spans="1:3" x14ac:dyDescent="0.25">
      <c r="A7193">
        <v>159511</v>
      </c>
      <c r="B7193" t="s">
        <v>17763</v>
      </c>
      <c r="C7193" s="47" t="s">
        <v>17764</v>
      </c>
    </row>
    <row r="7194" spans="1:3" x14ac:dyDescent="0.25">
      <c r="A7194">
        <v>159512</v>
      </c>
      <c r="B7194" t="s">
        <v>17765</v>
      </c>
      <c r="C7194" s="47" t="s">
        <v>17766</v>
      </c>
    </row>
    <row r="7195" spans="1:3" x14ac:dyDescent="0.25">
      <c r="A7195">
        <v>159513</v>
      </c>
      <c r="B7195" t="s">
        <v>17767</v>
      </c>
      <c r="C7195" s="47" t="s">
        <v>17768</v>
      </c>
    </row>
    <row r="7196" spans="1:3" x14ac:dyDescent="0.25">
      <c r="A7196">
        <v>159514</v>
      </c>
      <c r="B7196" t="s">
        <v>17769</v>
      </c>
      <c r="C7196" s="47" t="s">
        <v>17770</v>
      </c>
    </row>
    <row r="7197" spans="1:3" x14ac:dyDescent="0.25">
      <c r="A7197">
        <v>159515</v>
      </c>
      <c r="B7197" t="s">
        <v>17771</v>
      </c>
      <c r="C7197" s="47" t="s">
        <v>17772</v>
      </c>
    </row>
    <row r="7198" spans="1:3" x14ac:dyDescent="0.25">
      <c r="A7198">
        <v>159516</v>
      </c>
      <c r="B7198" t="s">
        <v>17773</v>
      </c>
      <c r="C7198" s="47" t="s">
        <v>17774</v>
      </c>
    </row>
    <row r="7199" spans="1:3" x14ac:dyDescent="0.25">
      <c r="A7199">
        <v>159517</v>
      </c>
      <c r="B7199" t="s">
        <v>17775</v>
      </c>
      <c r="C7199" s="47" t="s">
        <v>17776</v>
      </c>
    </row>
    <row r="7200" spans="1:3" x14ac:dyDescent="0.25">
      <c r="A7200">
        <v>159518</v>
      </c>
      <c r="B7200" t="s">
        <v>17777</v>
      </c>
      <c r="C7200" s="47" t="s">
        <v>17778</v>
      </c>
    </row>
    <row r="7201" spans="1:3" x14ac:dyDescent="0.25">
      <c r="A7201">
        <v>159519</v>
      </c>
      <c r="B7201" t="s">
        <v>17779</v>
      </c>
      <c r="C7201" s="47" t="s">
        <v>17780</v>
      </c>
    </row>
    <row r="7202" spans="1:3" x14ac:dyDescent="0.25">
      <c r="A7202">
        <v>159520</v>
      </c>
      <c r="B7202" t="s">
        <v>17781</v>
      </c>
      <c r="C7202" s="47" t="s">
        <v>10424</v>
      </c>
    </row>
    <row r="7203" spans="1:3" x14ac:dyDescent="0.25">
      <c r="A7203">
        <v>159521</v>
      </c>
      <c r="B7203" t="s">
        <v>17782</v>
      </c>
      <c r="C7203" s="47" t="s">
        <v>17783</v>
      </c>
    </row>
    <row r="7204" spans="1:3" x14ac:dyDescent="0.25">
      <c r="A7204">
        <v>159522</v>
      </c>
      <c r="B7204" t="s">
        <v>17784</v>
      </c>
      <c r="C7204" s="47" t="s">
        <v>17785</v>
      </c>
    </row>
    <row r="7205" spans="1:3" x14ac:dyDescent="0.25">
      <c r="A7205">
        <v>159523</v>
      </c>
      <c r="B7205" t="s">
        <v>17786</v>
      </c>
      <c r="C7205" s="47" t="s">
        <v>17787</v>
      </c>
    </row>
    <row r="7206" spans="1:3" x14ac:dyDescent="0.25">
      <c r="A7206">
        <v>159524</v>
      </c>
      <c r="B7206" t="s">
        <v>17788</v>
      </c>
      <c r="C7206" s="47" t="s">
        <v>17789</v>
      </c>
    </row>
    <row r="7207" spans="1:3" x14ac:dyDescent="0.25">
      <c r="A7207">
        <v>159525</v>
      </c>
      <c r="B7207" t="s">
        <v>17790</v>
      </c>
      <c r="C7207" s="47" t="s">
        <v>17791</v>
      </c>
    </row>
    <row r="7208" spans="1:3" x14ac:dyDescent="0.25">
      <c r="A7208">
        <v>159526</v>
      </c>
      <c r="B7208" t="s">
        <v>17792</v>
      </c>
      <c r="C7208" s="47" t="s">
        <v>17793</v>
      </c>
    </row>
    <row r="7209" spans="1:3" x14ac:dyDescent="0.25">
      <c r="A7209">
        <v>159527</v>
      </c>
      <c r="B7209" t="s">
        <v>17794</v>
      </c>
      <c r="C7209" s="47" t="s">
        <v>17795</v>
      </c>
    </row>
    <row r="7210" spans="1:3" x14ac:dyDescent="0.25">
      <c r="A7210">
        <v>159528</v>
      </c>
      <c r="B7210" t="s">
        <v>17796</v>
      </c>
      <c r="C7210" s="47" t="s">
        <v>17797</v>
      </c>
    </row>
    <row r="7211" spans="1:3" x14ac:dyDescent="0.25">
      <c r="A7211">
        <v>159529</v>
      </c>
      <c r="B7211" t="s">
        <v>17798</v>
      </c>
      <c r="C7211" s="47" t="s">
        <v>17799</v>
      </c>
    </row>
    <row r="7212" spans="1:3" x14ac:dyDescent="0.25">
      <c r="A7212">
        <v>159530</v>
      </c>
      <c r="B7212" t="s">
        <v>17800</v>
      </c>
      <c r="C7212" s="47" t="s">
        <v>17801</v>
      </c>
    </row>
    <row r="7213" spans="1:3" x14ac:dyDescent="0.25">
      <c r="A7213">
        <v>159531</v>
      </c>
      <c r="B7213" t="s">
        <v>17802</v>
      </c>
      <c r="C7213" s="47" t="s">
        <v>17803</v>
      </c>
    </row>
    <row r="7214" spans="1:3" x14ac:dyDescent="0.25">
      <c r="A7214">
        <v>159532</v>
      </c>
      <c r="B7214" t="s">
        <v>17804</v>
      </c>
      <c r="C7214" s="47" t="s">
        <v>4725</v>
      </c>
    </row>
    <row r="7215" spans="1:3" x14ac:dyDescent="0.25">
      <c r="A7215">
        <v>159533</v>
      </c>
      <c r="B7215" t="s">
        <v>1505</v>
      </c>
      <c r="C7215" s="47" t="s">
        <v>17805</v>
      </c>
    </row>
    <row r="7216" spans="1:3" x14ac:dyDescent="0.25">
      <c r="A7216">
        <v>159534</v>
      </c>
      <c r="B7216" t="s">
        <v>17806</v>
      </c>
      <c r="C7216" s="47" t="s">
        <v>17807</v>
      </c>
    </row>
    <row r="7217" spans="1:3" x14ac:dyDescent="0.25">
      <c r="A7217">
        <v>159535</v>
      </c>
      <c r="B7217" t="s">
        <v>17808</v>
      </c>
      <c r="C7217" s="47" t="s">
        <v>17809</v>
      </c>
    </row>
    <row r="7218" spans="1:3" x14ac:dyDescent="0.25">
      <c r="A7218">
        <v>159536</v>
      </c>
      <c r="B7218" t="s">
        <v>17810</v>
      </c>
      <c r="C7218" s="47" t="s">
        <v>17811</v>
      </c>
    </row>
    <row r="7219" spans="1:3" x14ac:dyDescent="0.25">
      <c r="A7219">
        <v>159537</v>
      </c>
      <c r="B7219" t="s">
        <v>17812</v>
      </c>
      <c r="C7219" s="47" t="s">
        <v>17813</v>
      </c>
    </row>
    <row r="7220" spans="1:3" x14ac:dyDescent="0.25">
      <c r="A7220">
        <v>159538</v>
      </c>
      <c r="B7220" t="s">
        <v>17814</v>
      </c>
      <c r="C7220" s="47" t="s">
        <v>17815</v>
      </c>
    </row>
    <row r="7221" spans="1:3" x14ac:dyDescent="0.25">
      <c r="A7221">
        <v>159539</v>
      </c>
      <c r="B7221" t="s">
        <v>17816</v>
      </c>
      <c r="C7221" s="47" t="s">
        <v>17817</v>
      </c>
    </row>
    <row r="7222" spans="1:3" x14ac:dyDescent="0.25">
      <c r="A7222">
        <v>159540</v>
      </c>
      <c r="B7222" t="s">
        <v>17818</v>
      </c>
      <c r="C7222" s="47" t="s">
        <v>17819</v>
      </c>
    </row>
    <row r="7223" spans="1:3" x14ac:dyDescent="0.25">
      <c r="A7223">
        <v>159541</v>
      </c>
      <c r="B7223" t="s">
        <v>17820</v>
      </c>
      <c r="C7223" s="47" t="s">
        <v>17821</v>
      </c>
    </row>
    <row r="7224" spans="1:3" x14ac:dyDescent="0.25">
      <c r="A7224">
        <v>159542</v>
      </c>
      <c r="B7224" t="s">
        <v>17822</v>
      </c>
      <c r="C7224" s="47" t="s">
        <v>17823</v>
      </c>
    </row>
    <row r="7225" spans="1:3" x14ac:dyDescent="0.25">
      <c r="A7225">
        <v>159543</v>
      </c>
      <c r="B7225" t="s">
        <v>17824</v>
      </c>
      <c r="C7225" s="47" t="s">
        <v>17825</v>
      </c>
    </row>
    <row r="7226" spans="1:3" x14ac:dyDescent="0.25">
      <c r="A7226">
        <v>159544</v>
      </c>
      <c r="B7226" t="s">
        <v>17826</v>
      </c>
      <c r="C7226" s="47" t="s">
        <v>17827</v>
      </c>
    </row>
    <row r="7227" spans="1:3" x14ac:dyDescent="0.25">
      <c r="A7227">
        <v>159545</v>
      </c>
      <c r="B7227" t="s">
        <v>17828</v>
      </c>
      <c r="C7227" s="47" t="s">
        <v>17829</v>
      </c>
    </row>
    <row r="7228" spans="1:3" x14ac:dyDescent="0.25">
      <c r="A7228">
        <v>159546</v>
      </c>
      <c r="B7228" t="s">
        <v>17830</v>
      </c>
      <c r="C7228" s="47" t="s">
        <v>17831</v>
      </c>
    </row>
    <row r="7229" spans="1:3" x14ac:dyDescent="0.25">
      <c r="A7229">
        <v>159547</v>
      </c>
      <c r="B7229" t="s">
        <v>17832</v>
      </c>
      <c r="C7229" s="47" t="s">
        <v>17833</v>
      </c>
    </row>
    <row r="7230" spans="1:3" x14ac:dyDescent="0.25">
      <c r="A7230">
        <v>159548</v>
      </c>
      <c r="B7230" t="s">
        <v>17834</v>
      </c>
      <c r="C7230" s="47" t="s">
        <v>17835</v>
      </c>
    </row>
    <row r="7231" spans="1:3" x14ac:dyDescent="0.25">
      <c r="A7231">
        <v>159549</v>
      </c>
      <c r="B7231" t="s">
        <v>17836</v>
      </c>
      <c r="C7231" s="47" t="s">
        <v>17837</v>
      </c>
    </row>
    <row r="7232" spans="1:3" x14ac:dyDescent="0.25">
      <c r="A7232">
        <v>159550</v>
      </c>
      <c r="B7232" t="s">
        <v>17838</v>
      </c>
      <c r="C7232" s="47" t="s">
        <v>17839</v>
      </c>
    </row>
    <row r="7233" spans="1:3" x14ac:dyDescent="0.25">
      <c r="A7233">
        <v>159551</v>
      </c>
      <c r="B7233" t="s">
        <v>17840</v>
      </c>
      <c r="C7233" s="47" t="s">
        <v>17841</v>
      </c>
    </row>
    <row r="7234" spans="1:3" x14ac:dyDescent="0.25">
      <c r="A7234">
        <v>159552</v>
      </c>
      <c r="B7234" t="s">
        <v>17842</v>
      </c>
      <c r="C7234" s="47" t="s">
        <v>17843</v>
      </c>
    </row>
    <row r="7235" spans="1:3" x14ac:dyDescent="0.25">
      <c r="A7235">
        <v>159553</v>
      </c>
      <c r="B7235" t="s">
        <v>17844</v>
      </c>
      <c r="C7235" s="47" t="s">
        <v>17845</v>
      </c>
    </row>
    <row r="7236" spans="1:3" x14ac:dyDescent="0.25">
      <c r="A7236">
        <v>159554</v>
      </c>
      <c r="B7236" t="s">
        <v>17846</v>
      </c>
      <c r="C7236" s="47" t="s">
        <v>4725</v>
      </c>
    </row>
    <row r="7237" spans="1:3" x14ac:dyDescent="0.25">
      <c r="A7237">
        <v>159555</v>
      </c>
      <c r="B7237" t="s">
        <v>17847</v>
      </c>
      <c r="C7237" s="47" t="s">
        <v>17848</v>
      </c>
    </row>
    <row r="7238" spans="1:3" x14ac:dyDescent="0.25">
      <c r="A7238">
        <v>159556</v>
      </c>
      <c r="B7238" t="s">
        <v>17849</v>
      </c>
      <c r="C7238" s="47" t="s">
        <v>17850</v>
      </c>
    </row>
    <row r="7239" spans="1:3" x14ac:dyDescent="0.25">
      <c r="A7239">
        <v>159557</v>
      </c>
      <c r="B7239" t="s">
        <v>17851</v>
      </c>
      <c r="C7239" s="47" t="s">
        <v>17852</v>
      </c>
    </row>
    <row r="7240" spans="1:3" x14ac:dyDescent="0.25">
      <c r="A7240">
        <v>159558</v>
      </c>
      <c r="B7240" t="s">
        <v>17853</v>
      </c>
      <c r="C7240" s="47" t="s">
        <v>17854</v>
      </c>
    </row>
    <row r="7241" spans="1:3" x14ac:dyDescent="0.25">
      <c r="A7241">
        <v>159559</v>
      </c>
      <c r="B7241" t="s">
        <v>17855</v>
      </c>
      <c r="C7241" s="47" t="s">
        <v>17856</v>
      </c>
    </row>
    <row r="7242" spans="1:3" x14ac:dyDescent="0.25">
      <c r="A7242">
        <v>159560</v>
      </c>
      <c r="B7242" t="s">
        <v>17857</v>
      </c>
      <c r="C7242" s="47" t="s">
        <v>17858</v>
      </c>
    </row>
    <row r="7243" spans="1:3" x14ac:dyDescent="0.25">
      <c r="A7243">
        <v>159561</v>
      </c>
      <c r="B7243" t="s">
        <v>17859</v>
      </c>
      <c r="C7243" s="47" t="s">
        <v>17860</v>
      </c>
    </row>
    <row r="7244" spans="1:3" x14ac:dyDescent="0.25">
      <c r="A7244">
        <v>159562</v>
      </c>
      <c r="B7244" t="s">
        <v>17861</v>
      </c>
      <c r="C7244" s="47" t="s">
        <v>17862</v>
      </c>
    </row>
    <row r="7245" spans="1:3" x14ac:dyDescent="0.25">
      <c r="A7245">
        <v>159563</v>
      </c>
      <c r="B7245" t="s">
        <v>17863</v>
      </c>
      <c r="C7245" s="47" t="s">
        <v>17864</v>
      </c>
    </row>
    <row r="7246" spans="1:3" x14ac:dyDescent="0.25">
      <c r="A7246">
        <v>159564</v>
      </c>
      <c r="B7246" t="s">
        <v>17865</v>
      </c>
      <c r="C7246" s="47" t="s">
        <v>17866</v>
      </c>
    </row>
    <row r="7247" spans="1:3" x14ac:dyDescent="0.25">
      <c r="A7247">
        <v>159565</v>
      </c>
      <c r="B7247" t="s">
        <v>17867</v>
      </c>
      <c r="C7247" s="47" t="s">
        <v>17868</v>
      </c>
    </row>
    <row r="7248" spans="1:3" x14ac:dyDescent="0.25">
      <c r="A7248">
        <v>159566</v>
      </c>
      <c r="B7248" t="s">
        <v>17869</v>
      </c>
      <c r="C7248" s="47" t="s">
        <v>17870</v>
      </c>
    </row>
    <row r="7249" spans="1:3" x14ac:dyDescent="0.25">
      <c r="A7249">
        <v>159567</v>
      </c>
      <c r="B7249" t="s">
        <v>17871</v>
      </c>
      <c r="C7249" s="47" t="s">
        <v>17872</v>
      </c>
    </row>
    <row r="7250" spans="1:3" x14ac:dyDescent="0.25">
      <c r="A7250">
        <v>159568</v>
      </c>
      <c r="B7250" t="s">
        <v>17873</v>
      </c>
      <c r="C7250" s="47" t="s">
        <v>17874</v>
      </c>
    </row>
    <row r="7251" spans="1:3" x14ac:dyDescent="0.25">
      <c r="A7251">
        <v>159569</v>
      </c>
      <c r="B7251" t="s">
        <v>17875</v>
      </c>
      <c r="C7251" s="47" t="s">
        <v>17876</v>
      </c>
    </row>
    <row r="7252" spans="1:3" x14ac:dyDescent="0.25">
      <c r="A7252">
        <v>159570</v>
      </c>
      <c r="B7252" t="s">
        <v>17877</v>
      </c>
      <c r="C7252" s="47" t="s">
        <v>17878</v>
      </c>
    </row>
    <row r="7253" spans="1:3" x14ac:dyDescent="0.25">
      <c r="A7253">
        <v>159571</v>
      </c>
      <c r="B7253" t="s">
        <v>17879</v>
      </c>
      <c r="C7253" s="47" t="s">
        <v>17880</v>
      </c>
    </row>
    <row r="7254" spans="1:3" x14ac:dyDescent="0.25">
      <c r="A7254">
        <v>159572</v>
      </c>
      <c r="B7254" t="s">
        <v>17881</v>
      </c>
      <c r="C7254" s="47" t="s">
        <v>17882</v>
      </c>
    </row>
    <row r="7255" spans="1:3" x14ac:dyDescent="0.25">
      <c r="A7255">
        <v>159573</v>
      </c>
      <c r="B7255" t="s">
        <v>17883</v>
      </c>
      <c r="C7255" s="47" t="s">
        <v>17884</v>
      </c>
    </row>
    <row r="7256" spans="1:3" x14ac:dyDescent="0.25">
      <c r="A7256">
        <v>159574</v>
      </c>
      <c r="B7256" t="s">
        <v>17885</v>
      </c>
      <c r="C7256" s="47" t="s">
        <v>17886</v>
      </c>
    </row>
    <row r="7257" spans="1:3" x14ac:dyDescent="0.25">
      <c r="A7257">
        <v>159575</v>
      </c>
      <c r="B7257" t="s">
        <v>17887</v>
      </c>
      <c r="C7257" s="47" t="s">
        <v>17888</v>
      </c>
    </row>
    <row r="7258" spans="1:3" x14ac:dyDescent="0.25">
      <c r="A7258">
        <v>159576</v>
      </c>
      <c r="B7258" t="s">
        <v>17889</v>
      </c>
      <c r="C7258" s="47" t="s">
        <v>17890</v>
      </c>
    </row>
    <row r="7259" spans="1:3" x14ac:dyDescent="0.25">
      <c r="A7259">
        <v>159577</v>
      </c>
      <c r="B7259" t="s">
        <v>17891</v>
      </c>
      <c r="C7259" s="47" t="s">
        <v>17892</v>
      </c>
    </row>
    <row r="7260" spans="1:3" x14ac:dyDescent="0.25">
      <c r="A7260">
        <v>159578</v>
      </c>
      <c r="B7260" t="s">
        <v>17893</v>
      </c>
      <c r="C7260" s="47" t="s">
        <v>17894</v>
      </c>
    </row>
    <row r="7261" spans="1:3" x14ac:dyDescent="0.25">
      <c r="A7261">
        <v>159579</v>
      </c>
      <c r="B7261" t="s">
        <v>17895</v>
      </c>
      <c r="C7261" s="47" t="s">
        <v>17896</v>
      </c>
    </row>
    <row r="7262" spans="1:3" x14ac:dyDescent="0.25">
      <c r="A7262">
        <v>159580</v>
      </c>
      <c r="B7262" t="s">
        <v>17897</v>
      </c>
      <c r="C7262" s="47" t="s">
        <v>17898</v>
      </c>
    </row>
    <row r="7263" spans="1:3" x14ac:dyDescent="0.25">
      <c r="A7263">
        <v>159581</v>
      </c>
      <c r="B7263" t="s">
        <v>17899</v>
      </c>
      <c r="C7263" s="47" t="s">
        <v>17900</v>
      </c>
    </row>
    <row r="7264" spans="1:3" x14ac:dyDescent="0.25">
      <c r="A7264">
        <v>159582</v>
      </c>
      <c r="B7264" t="s">
        <v>1577</v>
      </c>
      <c r="C7264" s="47" t="s">
        <v>17901</v>
      </c>
    </row>
    <row r="7265" spans="1:3" x14ac:dyDescent="0.25">
      <c r="A7265">
        <v>159583</v>
      </c>
      <c r="B7265" t="s">
        <v>17902</v>
      </c>
      <c r="C7265" s="47" t="s">
        <v>17903</v>
      </c>
    </row>
    <row r="7266" spans="1:3" x14ac:dyDescent="0.25">
      <c r="A7266">
        <v>159584</v>
      </c>
      <c r="B7266" t="s">
        <v>17904</v>
      </c>
      <c r="C7266" s="47" t="s">
        <v>17905</v>
      </c>
    </row>
    <row r="7267" spans="1:3" x14ac:dyDescent="0.25">
      <c r="A7267">
        <v>159585</v>
      </c>
      <c r="B7267" t="s">
        <v>17906</v>
      </c>
      <c r="C7267" s="47" t="s">
        <v>17907</v>
      </c>
    </row>
    <row r="7268" spans="1:3" x14ac:dyDescent="0.25">
      <c r="A7268">
        <v>159586</v>
      </c>
      <c r="B7268" t="s">
        <v>17908</v>
      </c>
      <c r="C7268" s="47" t="s">
        <v>17909</v>
      </c>
    </row>
    <row r="7269" spans="1:3" x14ac:dyDescent="0.25">
      <c r="A7269">
        <v>159587</v>
      </c>
      <c r="B7269" t="s">
        <v>17910</v>
      </c>
      <c r="C7269" s="47" t="s">
        <v>17911</v>
      </c>
    </row>
    <row r="7270" spans="1:3" x14ac:dyDescent="0.25">
      <c r="A7270">
        <v>159588</v>
      </c>
      <c r="B7270" t="s">
        <v>1057</v>
      </c>
      <c r="C7270" s="47" t="s">
        <v>17912</v>
      </c>
    </row>
    <row r="7271" spans="1:3" x14ac:dyDescent="0.25">
      <c r="A7271">
        <v>159589</v>
      </c>
      <c r="B7271" t="s">
        <v>17913</v>
      </c>
      <c r="C7271" s="47" t="s">
        <v>17914</v>
      </c>
    </row>
    <row r="7272" spans="1:3" x14ac:dyDescent="0.25">
      <c r="A7272">
        <v>159590</v>
      </c>
      <c r="B7272" t="s">
        <v>17915</v>
      </c>
      <c r="C7272" s="47" t="s">
        <v>17916</v>
      </c>
    </row>
    <row r="7273" spans="1:3" x14ac:dyDescent="0.25">
      <c r="A7273">
        <v>159591</v>
      </c>
      <c r="B7273" t="s">
        <v>84</v>
      </c>
      <c r="C7273" s="47" t="s">
        <v>4098</v>
      </c>
    </row>
    <row r="7274" spans="1:3" x14ac:dyDescent="0.25">
      <c r="A7274">
        <v>159592</v>
      </c>
      <c r="B7274" t="s">
        <v>17917</v>
      </c>
      <c r="C7274" s="47" t="s">
        <v>17918</v>
      </c>
    </row>
    <row r="7275" spans="1:3" x14ac:dyDescent="0.25">
      <c r="A7275">
        <v>159593</v>
      </c>
      <c r="B7275" t="s">
        <v>17919</v>
      </c>
      <c r="C7275" s="47" t="s">
        <v>4725</v>
      </c>
    </row>
    <row r="7276" spans="1:3" x14ac:dyDescent="0.25">
      <c r="A7276">
        <v>159594</v>
      </c>
      <c r="B7276" t="s">
        <v>843</v>
      </c>
      <c r="C7276" s="47" t="s">
        <v>17920</v>
      </c>
    </row>
    <row r="7277" spans="1:3" x14ac:dyDescent="0.25">
      <c r="A7277">
        <v>159595</v>
      </c>
      <c r="B7277" t="s">
        <v>17921</v>
      </c>
      <c r="C7277" s="47" t="s">
        <v>17922</v>
      </c>
    </row>
    <row r="7278" spans="1:3" x14ac:dyDescent="0.25">
      <c r="A7278">
        <v>159596</v>
      </c>
      <c r="B7278" t="s">
        <v>17923</v>
      </c>
      <c r="C7278" s="47" t="s">
        <v>10424</v>
      </c>
    </row>
    <row r="7279" spans="1:3" x14ac:dyDescent="0.25">
      <c r="A7279">
        <v>159597</v>
      </c>
      <c r="B7279" t="s">
        <v>17924</v>
      </c>
      <c r="C7279" s="47" t="s">
        <v>17925</v>
      </c>
    </row>
    <row r="7280" spans="1:3" x14ac:dyDescent="0.25">
      <c r="A7280">
        <v>159598</v>
      </c>
      <c r="B7280" t="s">
        <v>17926</v>
      </c>
      <c r="C7280" s="47" t="s">
        <v>17927</v>
      </c>
    </row>
    <row r="7281" spans="1:3" x14ac:dyDescent="0.25">
      <c r="A7281">
        <v>159599</v>
      </c>
      <c r="B7281" t="s">
        <v>1377</v>
      </c>
      <c r="C7281" s="47" t="s">
        <v>17928</v>
      </c>
    </row>
    <row r="7282" spans="1:3" x14ac:dyDescent="0.25">
      <c r="A7282">
        <v>159600</v>
      </c>
      <c r="B7282" t="s">
        <v>17929</v>
      </c>
      <c r="C7282" s="47" t="s">
        <v>17930</v>
      </c>
    </row>
    <row r="7283" spans="1:3" x14ac:dyDescent="0.25">
      <c r="A7283">
        <v>159601</v>
      </c>
      <c r="B7283" t="s">
        <v>17931</v>
      </c>
      <c r="C7283" s="47" t="s">
        <v>17932</v>
      </c>
    </row>
    <row r="7284" spans="1:3" x14ac:dyDescent="0.25">
      <c r="A7284">
        <v>159602</v>
      </c>
      <c r="B7284" t="s">
        <v>17933</v>
      </c>
      <c r="C7284" s="47" t="s">
        <v>17934</v>
      </c>
    </row>
    <row r="7285" spans="1:3" x14ac:dyDescent="0.25">
      <c r="A7285">
        <v>159603</v>
      </c>
      <c r="B7285" t="s">
        <v>17935</v>
      </c>
      <c r="C7285" s="47" t="s">
        <v>17936</v>
      </c>
    </row>
    <row r="7286" spans="1:3" x14ac:dyDescent="0.25">
      <c r="A7286">
        <v>159604</v>
      </c>
      <c r="B7286" t="s">
        <v>17937</v>
      </c>
      <c r="C7286" s="47" t="s">
        <v>17938</v>
      </c>
    </row>
    <row r="7287" spans="1:3" x14ac:dyDescent="0.25">
      <c r="A7287">
        <v>159605</v>
      </c>
      <c r="B7287" t="s">
        <v>17939</v>
      </c>
      <c r="C7287" s="47" t="s">
        <v>17940</v>
      </c>
    </row>
    <row r="7288" spans="1:3" x14ac:dyDescent="0.25">
      <c r="A7288">
        <v>159606</v>
      </c>
      <c r="B7288" t="s">
        <v>17941</v>
      </c>
      <c r="C7288" s="47" t="s">
        <v>17942</v>
      </c>
    </row>
    <row r="7289" spans="1:3" x14ac:dyDescent="0.25">
      <c r="A7289">
        <v>159607</v>
      </c>
      <c r="B7289" t="s">
        <v>17943</v>
      </c>
      <c r="C7289" s="47" t="s">
        <v>17944</v>
      </c>
    </row>
    <row r="7290" spans="1:3" x14ac:dyDescent="0.25">
      <c r="A7290">
        <v>159608</v>
      </c>
      <c r="B7290" t="s">
        <v>17945</v>
      </c>
      <c r="C7290" s="47" t="s">
        <v>17946</v>
      </c>
    </row>
    <row r="7291" spans="1:3" x14ac:dyDescent="0.25">
      <c r="A7291">
        <v>159609</v>
      </c>
      <c r="B7291" t="s">
        <v>17947</v>
      </c>
      <c r="C7291" s="47" t="s">
        <v>17948</v>
      </c>
    </row>
    <row r="7292" spans="1:3" x14ac:dyDescent="0.25">
      <c r="A7292">
        <v>159610</v>
      </c>
      <c r="B7292" t="s">
        <v>17949</v>
      </c>
      <c r="C7292" s="47" t="s">
        <v>17950</v>
      </c>
    </row>
    <row r="7293" spans="1:3" x14ac:dyDescent="0.25">
      <c r="A7293">
        <v>159611</v>
      </c>
      <c r="B7293" t="s">
        <v>17951</v>
      </c>
      <c r="C7293" s="47" t="s">
        <v>17952</v>
      </c>
    </row>
    <row r="7294" spans="1:3" x14ac:dyDescent="0.25">
      <c r="A7294">
        <v>159612</v>
      </c>
      <c r="B7294" t="s">
        <v>17953</v>
      </c>
      <c r="C7294" s="47" t="s">
        <v>17954</v>
      </c>
    </row>
    <row r="7295" spans="1:3" x14ac:dyDescent="0.25">
      <c r="A7295">
        <v>159613</v>
      </c>
      <c r="B7295" t="s">
        <v>17955</v>
      </c>
      <c r="C7295" s="47" t="s">
        <v>17956</v>
      </c>
    </row>
    <row r="7296" spans="1:3" x14ac:dyDescent="0.25">
      <c r="A7296">
        <v>159614</v>
      </c>
      <c r="B7296" t="s">
        <v>17957</v>
      </c>
      <c r="C7296" s="47" t="s">
        <v>17958</v>
      </c>
    </row>
    <row r="7297" spans="1:3" x14ac:dyDescent="0.25">
      <c r="A7297">
        <v>159615</v>
      </c>
      <c r="B7297" t="s">
        <v>17959</v>
      </c>
      <c r="C7297" s="47" t="s">
        <v>17960</v>
      </c>
    </row>
    <row r="7298" spans="1:3" x14ac:dyDescent="0.25">
      <c r="A7298">
        <v>159616</v>
      </c>
      <c r="B7298" t="s">
        <v>17961</v>
      </c>
      <c r="C7298" s="47" t="s">
        <v>17962</v>
      </c>
    </row>
    <row r="7299" spans="1:3" x14ac:dyDescent="0.25">
      <c r="A7299">
        <v>159617</v>
      </c>
      <c r="B7299" t="s">
        <v>1119</v>
      </c>
      <c r="C7299" s="47" t="s">
        <v>4746</v>
      </c>
    </row>
    <row r="7300" spans="1:3" x14ac:dyDescent="0.25">
      <c r="A7300">
        <v>159618</v>
      </c>
      <c r="B7300" t="s">
        <v>17963</v>
      </c>
      <c r="C7300" s="47" t="s">
        <v>17964</v>
      </c>
    </row>
    <row r="7301" spans="1:3" x14ac:dyDescent="0.25">
      <c r="A7301">
        <v>159619</v>
      </c>
      <c r="B7301" t="s">
        <v>17965</v>
      </c>
      <c r="C7301" s="47" t="s">
        <v>17966</v>
      </c>
    </row>
    <row r="7302" spans="1:3" x14ac:dyDescent="0.25">
      <c r="A7302">
        <v>159620</v>
      </c>
      <c r="B7302" t="s">
        <v>17967</v>
      </c>
      <c r="C7302" s="47" t="s">
        <v>4728</v>
      </c>
    </row>
    <row r="7303" spans="1:3" x14ac:dyDescent="0.25">
      <c r="A7303">
        <v>159621</v>
      </c>
      <c r="B7303" t="s">
        <v>17968</v>
      </c>
      <c r="C7303" s="47" t="s">
        <v>17969</v>
      </c>
    </row>
    <row r="7304" spans="1:3" x14ac:dyDescent="0.25">
      <c r="A7304">
        <v>159622</v>
      </c>
      <c r="B7304" t="s">
        <v>17970</v>
      </c>
      <c r="C7304" s="47" t="s">
        <v>17971</v>
      </c>
    </row>
    <row r="7305" spans="1:3" x14ac:dyDescent="0.25">
      <c r="A7305">
        <v>159623</v>
      </c>
      <c r="B7305" t="s">
        <v>17972</v>
      </c>
      <c r="C7305" s="47" t="s">
        <v>17973</v>
      </c>
    </row>
    <row r="7306" spans="1:3" x14ac:dyDescent="0.25">
      <c r="A7306">
        <v>159624</v>
      </c>
      <c r="B7306" t="s">
        <v>1049</v>
      </c>
      <c r="C7306" s="47" t="s">
        <v>17974</v>
      </c>
    </row>
    <row r="7307" spans="1:3" x14ac:dyDescent="0.25">
      <c r="A7307">
        <v>159625</v>
      </c>
      <c r="B7307" t="s">
        <v>17975</v>
      </c>
      <c r="C7307" s="47" t="s">
        <v>17976</v>
      </c>
    </row>
    <row r="7308" spans="1:3" x14ac:dyDescent="0.25">
      <c r="A7308">
        <v>159626</v>
      </c>
      <c r="B7308" t="s">
        <v>17977</v>
      </c>
      <c r="C7308" s="47" t="s">
        <v>17978</v>
      </c>
    </row>
    <row r="7309" spans="1:3" x14ac:dyDescent="0.25">
      <c r="A7309">
        <v>159627</v>
      </c>
      <c r="B7309" t="s">
        <v>17979</v>
      </c>
      <c r="C7309" s="47" t="s">
        <v>17980</v>
      </c>
    </row>
    <row r="7310" spans="1:3" x14ac:dyDescent="0.25">
      <c r="A7310">
        <v>159628</v>
      </c>
      <c r="B7310" t="s">
        <v>17981</v>
      </c>
      <c r="C7310" s="47" t="s">
        <v>17982</v>
      </c>
    </row>
    <row r="7311" spans="1:3" x14ac:dyDescent="0.25">
      <c r="A7311">
        <v>159629</v>
      </c>
      <c r="B7311" t="s">
        <v>17983</v>
      </c>
      <c r="C7311" s="47" t="s">
        <v>17984</v>
      </c>
    </row>
    <row r="7312" spans="1:3" x14ac:dyDescent="0.25">
      <c r="A7312">
        <v>159630</v>
      </c>
      <c r="B7312" t="s">
        <v>17985</v>
      </c>
      <c r="C7312" s="47" t="s">
        <v>17986</v>
      </c>
    </row>
    <row r="7313" spans="1:3" x14ac:dyDescent="0.25">
      <c r="A7313">
        <v>159631</v>
      </c>
      <c r="B7313" t="s">
        <v>17987</v>
      </c>
      <c r="C7313" s="47" t="s">
        <v>17988</v>
      </c>
    </row>
    <row r="7314" spans="1:3" x14ac:dyDescent="0.25">
      <c r="A7314">
        <v>159632</v>
      </c>
      <c r="B7314" t="s">
        <v>17989</v>
      </c>
      <c r="C7314" s="47" t="s">
        <v>17990</v>
      </c>
    </row>
    <row r="7315" spans="1:3" x14ac:dyDescent="0.25">
      <c r="A7315">
        <v>159633</v>
      </c>
      <c r="B7315" t="s">
        <v>17991</v>
      </c>
      <c r="C7315" s="47" t="s">
        <v>17992</v>
      </c>
    </row>
    <row r="7316" spans="1:3" x14ac:dyDescent="0.25">
      <c r="A7316">
        <v>159634</v>
      </c>
      <c r="B7316" t="s">
        <v>17993</v>
      </c>
      <c r="C7316" s="47" t="s">
        <v>17994</v>
      </c>
    </row>
    <row r="7317" spans="1:3" x14ac:dyDescent="0.25">
      <c r="A7317">
        <v>159635</v>
      </c>
      <c r="B7317" t="s">
        <v>17995</v>
      </c>
      <c r="C7317" s="47" t="s">
        <v>17996</v>
      </c>
    </row>
    <row r="7318" spans="1:3" x14ac:dyDescent="0.25">
      <c r="A7318">
        <v>159636</v>
      </c>
      <c r="B7318" t="s">
        <v>17997</v>
      </c>
      <c r="C7318" s="47" t="s">
        <v>17998</v>
      </c>
    </row>
    <row r="7319" spans="1:3" x14ac:dyDescent="0.25">
      <c r="A7319">
        <v>159637</v>
      </c>
      <c r="B7319" t="s">
        <v>17999</v>
      </c>
      <c r="C7319" s="47" t="s">
        <v>18000</v>
      </c>
    </row>
    <row r="7320" spans="1:3" x14ac:dyDescent="0.25">
      <c r="A7320">
        <v>159638</v>
      </c>
      <c r="B7320" t="s">
        <v>18001</v>
      </c>
      <c r="C7320" s="47" t="s">
        <v>18002</v>
      </c>
    </row>
    <row r="7321" spans="1:3" x14ac:dyDescent="0.25">
      <c r="A7321">
        <v>159639</v>
      </c>
      <c r="B7321" t="s">
        <v>18003</v>
      </c>
      <c r="C7321" s="47" t="s">
        <v>18004</v>
      </c>
    </row>
    <row r="7322" spans="1:3" x14ac:dyDescent="0.25">
      <c r="A7322">
        <v>159640</v>
      </c>
      <c r="B7322" t="s">
        <v>18005</v>
      </c>
      <c r="C7322" s="47" t="s">
        <v>18006</v>
      </c>
    </row>
    <row r="7323" spans="1:3" x14ac:dyDescent="0.25">
      <c r="A7323">
        <v>159641</v>
      </c>
      <c r="B7323" t="s">
        <v>254</v>
      </c>
      <c r="C7323" s="47" t="s">
        <v>18007</v>
      </c>
    </row>
    <row r="7324" spans="1:3" x14ac:dyDescent="0.25">
      <c r="A7324">
        <v>159642</v>
      </c>
      <c r="B7324" t="s">
        <v>829</v>
      </c>
      <c r="C7324" s="47" t="s">
        <v>18008</v>
      </c>
    </row>
    <row r="7325" spans="1:3" x14ac:dyDescent="0.25">
      <c r="A7325">
        <v>159643</v>
      </c>
      <c r="B7325" t="s">
        <v>18009</v>
      </c>
      <c r="C7325" s="47" t="s">
        <v>18010</v>
      </c>
    </row>
    <row r="7326" spans="1:3" x14ac:dyDescent="0.25">
      <c r="A7326">
        <v>159644</v>
      </c>
      <c r="B7326" t="s">
        <v>18011</v>
      </c>
      <c r="C7326" s="47" t="s">
        <v>18012</v>
      </c>
    </row>
    <row r="7327" spans="1:3" x14ac:dyDescent="0.25">
      <c r="A7327">
        <v>159645</v>
      </c>
      <c r="B7327" t="s">
        <v>18013</v>
      </c>
      <c r="C7327" s="47" t="s">
        <v>18014</v>
      </c>
    </row>
    <row r="7328" spans="1:3" x14ac:dyDescent="0.25">
      <c r="A7328">
        <v>159646</v>
      </c>
      <c r="B7328" t="s">
        <v>18015</v>
      </c>
      <c r="C7328" s="47" t="s">
        <v>18016</v>
      </c>
    </row>
    <row r="7329" spans="1:3" x14ac:dyDescent="0.25">
      <c r="A7329">
        <v>159647</v>
      </c>
      <c r="B7329" t="s">
        <v>18017</v>
      </c>
      <c r="C7329" s="47" t="s">
        <v>18018</v>
      </c>
    </row>
    <row r="7330" spans="1:3" x14ac:dyDescent="0.25">
      <c r="A7330">
        <v>159648</v>
      </c>
      <c r="B7330" t="s">
        <v>18019</v>
      </c>
      <c r="C7330" s="47" t="s">
        <v>4728</v>
      </c>
    </row>
    <row r="7331" spans="1:3" x14ac:dyDescent="0.25">
      <c r="A7331">
        <v>159649</v>
      </c>
      <c r="B7331" t="s">
        <v>18020</v>
      </c>
      <c r="C7331" s="47" t="s">
        <v>18021</v>
      </c>
    </row>
    <row r="7332" spans="1:3" x14ac:dyDescent="0.25">
      <c r="A7332">
        <v>159650</v>
      </c>
      <c r="B7332" t="s">
        <v>18022</v>
      </c>
      <c r="C7332" s="47" t="s">
        <v>18023</v>
      </c>
    </row>
    <row r="7333" spans="1:3" x14ac:dyDescent="0.25">
      <c r="A7333">
        <v>159651</v>
      </c>
      <c r="B7333" t="s">
        <v>18024</v>
      </c>
      <c r="C7333" s="47" t="s">
        <v>18025</v>
      </c>
    </row>
    <row r="7334" spans="1:3" x14ac:dyDescent="0.25">
      <c r="A7334">
        <v>159652</v>
      </c>
      <c r="B7334" t="s">
        <v>18026</v>
      </c>
      <c r="C7334" s="47" t="s">
        <v>18027</v>
      </c>
    </row>
    <row r="7335" spans="1:3" x14ac:dyDescent="0.25">
      <c r="A7335">
        <v>159653</v>
      </c>
      <c r="B7335" t="s">
        <v>18028</v>
      </c>
      <c r="C7335" s="47" t="s">
        <v>18029</v>
      </c>
    </row>
    <row r="7336" spans="1:3" x14ac:dyDescent="0.25">
      <c r="A7336">
        <v>159654</v>
      </c>
      <c r="B7336" t="s">
        <v>18030</v>
      </c>
      <c r="C7336" s="47" t="s">
        <v>18031</v>
      </c>
    </row>
    <row r="7337" spans="1:3" x14ac:dyDescent="0.25">
      <c r="A7337">
        <v>159655</v>
      </c>
      <c r="B7337" t="s">
        <v>18032</v>
      </c>
      <c r="C7337" s="47" t="s">
        <v>18033</v>
      </c>
    </row>
    <row r="7338" spans="1:3" x14ac:dyDescent="0.25">
      <c r="A7338">
        <v>159656</v>
      </c>
      <c r="B7338" t="s">
        <v>18034</v>
      </c>
      <c r="C7338" s="47" t="s">
        <v>18035</v>
      </c>
    </row>
    <row r="7339" spans="1:3" x14ac:dyDescent="0.25">
      <c r="A7339">
        <v>159657</v>
      </c>
      <c r="B7339" t="s">
        <v>18036</v>
      </c>
      <c r="C7339" s="47" t="s">
        <v>18037</v>
      </c>
    </row>
    <row r="7340" spans="1:3" x14ac:dyDescent="0.25">
      <c r="A7340">
        <v>159658</v>
      </c>
      <c r="B7340" t="s">
        <v>18038</v>
      </c>
      <c r="C7340" s="47" t="s">
        <v>18039</v>
      </c>
    </row>
    <row r="7341" spans="1:3" x14ac:dyDescent="0.25">
      <c r="A7341">
        <v>159659</v>
      </c>
      <c r="B7341" t="s">
        <v>18040</v>
      </c>
      <c r="C7341" s="47" t="s">
        <v>18041</v>
      </c>
    </row>
    <row r="7342" spans="1:3" x14ac:dyDescent="0.25">
      <c r="A7342">
        <v>159660</v>
      </c>
      <c r="B7342" t="s">
        <v>18042</v>
      </c>
      <c r="C7342" s="47" t="s">
        <v>18043</v>
      </c>
    </row>
    <row r="7343" spans="1:3" x14ac:dyDescent="0.25">
      <c r="A7343">
        <v>159661</v>
      </c>
      <c r="B7343" t="s">
        <v>18044</v>
      </c>
      <c r="C7343" s="47" t="s">
        <v>18045</v>
      </c>
    </row>
    <row r="7344" spans="1:3" x14ac:dyDescent="0.25">
      <c r="A7344">
        <v>159662</v>
      </c>
      <c r="B7344" t="s">
        <v>18046</v>
      </c>
      <c r="C7344" s="47" t="s">
        <v>18047</v>
      </c>
    </row>
    <row r="7345" spans="1:3" x14ac:dyDescent="0.25">
      <c r="A7345">
        <v>159663</v>
      </c>
      <c r="B7345" t="s">
        <v>431</v>
      </c>
      <c r="C7345" s="47" t="s">
        <v>18048</v>
      </c>
    </row>
    <row r="7346" spans="1:3" x14ac:dyDescent="0.25">
      <c r="A7346">
        <v>159664</v>
      </c>
      <c r="B7346" t="s">
        <v>18049</v>
      </c>
      <c r="C7346" s="47" t="s">
        <v>18050</v>
      </c>
    </row>
    <row r="7347" spans="1:3" x14ac:dyDescent="0.25">
      <c r="A7347">
        <v>159665</v>
      </c>
      <c r="B7347" t="s">
        <v>18051</v>
      </c>
      <c r="C7347" s="47" t="s">
        <v>18052</v>
      </c>
    </row>
    <row r="7348" spans="1:3" x14ac:dyDescent="0.25">
      <c r="A7348">
        <v>159666</v>
      </c>
      <c r="B7348" t="s">
        <v>18053</v>
      </c>
      <c r="C7348" s="47" t="s">
        <v>18054</v>
      </c>
    </row>
    <row r="7349" spans="1:3" x14ac:dyDescent="0.25">
      <c r="A7349">
        <v>159667</v>
      </c>
      <c r="B7349" t="s">
        <v>18055</v>
      </c>
      <c r="C7349" s="47" t="s">
        <v>18056</v>
      </c>
    </row>
    <row r="7350" spans="1:3" x14ac:dyDescent="0.25">
      <c r="A7350">
        <v>159668</v>
      </c>
      <c r="B7350" t="s">
        <v>18057</v>
      </c>
      <c r="C7350" s="47" t="s">
        <v>18058</v>
      </c>
    </row>
    <row r="7351" spans="1:3" x14ac:dyDescent="0.25">
      <c r="A7351">
        <v>159669</v>
      </c>
      <c r="B7351" t="s">
        <v>18059</v>
      </c>
      <c r="C7351" s="47" t="s">
        <v>18060</v>
      </c>
    </row>
    <row r="7352" spans="1:3" x14ac:dyDescent="0.25">
      <c r="A7352">
        <v>159670</v>
      </c>
      <c r="B7352" t="s">
        <v>18061</v>
      </c>
      <c r="C7352" s="47" t="s">
        <v>18062</v>
      </c>
    </row>
    <row r="7353" spans="1:3" x14ac:dyDescent="0.25">
      <c r="A7353">
        <v>159671</v>
      </c>
      <c r="B7353" t="s">
        <v>18063</v>
      </c>
      <c r="C7353" s="47" t="s">
        <v>18064</v>
      </c>
    </row>
    <row r="7354" spans="1:3" x14ac:dyDescent="0.25">
      <c r="A7354">
        <v>159672</v>
      </c>
      <c r="B7354" t="s">
        <v>18065</v>
      </c>
      <c r="C7354" s="47" t="s">
        <v>18066</v>
      </c>
    </row>
    <row r="7355" spans="1:3" x14ac:dyDescent="0.25">
      <c r="A7355">
        <v>159673</v>
      </c>
      <c r="B7355" t="s">
        <v>332</v>
      </c>
      <c r="C7355" s="47" t="s">
        <v>18067</v>
      </c>
    </row>
    <row r="7356" spans="1:3" x14ac:dyDescent="0.25">
      <c r="A7356">
        <v>159674</v>
      </c>
      <c r="B7356" t="s">
        <v>18068</v>
      </c>
      <c r="C7356" s="47" t="s">
        <v>18069</v>
      </c>
    </row>
    <row r="7357" spans="1:3" x14ac:dyDescent="0.25">
      <c r="A7357">
        <v>159675</v>
      </c>
      <c r="B7357" t="s">
        <v>18070</v>
      </c>
      <c r="C7357" s="47" t="s">
        <v>18071</v>
      </c>
    </row>
    <row r="7358" spans="1:3" x14ac:dyDescent="0.25">
      <c r="A7358">
        <v>159676</v>
      </c>
      <c r="B7358" t="s">
        <v>18072</v>
      </c>
      <c r="C7358" s="47" t="s">
        <v>18073</v>
      </c>
    </row>
    <row r="7359" spans="1:3" x14ac:dyDescent="0.25">
      <c r="A7359">
        <v>159677</v>
      </c>
      <c r="B7359" t="s">
        <v>18074</v>
      </c>
      <c r="C7359" s="47" t="s">
        <v>18075</v>
      </c>
    </row>
    <row r="7360" spans="1:3" x14ac:dyDescent="0.25">
      <c r="A7360">
        <v>159678</v>
      </c>
      <c r="B7360" t="s">
        <v>18076</v>
      </c>
      <c r="C7360" s="47" t="s">
        <v>18077</v>
      </c>
    </row>
    <row r="7361" spans="1:3" x14ac:dyDescent="0.25">
      <c r="A7361">
        <v>159679</v>
      </c>
      <c r="B7361" t="s">
        <v>18078</v>
      </c>
      <c r="C7361" s="47" t="s">
        <v>18079</v>
      </c>
    </row>
    <row r="7362" spans="1:3" x14ac:dyDescent="0.25">
      <c r="A7362">
        <v>159680</v>
      </c>
      <c r="B7362" t="s">
        <v>18080</v>
      </c>
      <c r="C7362" s="47" t="s">
        <v>18081</v>
      </c>
    </row>
    <row r="7363" spans="1:3" x14ac:dyDescent="0.25">
      <c r="A7363">
        <v>159681</v>
      </c>
      <c r="B7363" t="s">
        <v>1423</v>
      </c>
      <c r="C7363" s="47" t="s">
        <v>18082</v>
      </c>
    </row>
    <row r="7364" spans="1:3" x14ac:dyDescent="0.25">
      <c r="A7364">
        <v>159682</v>
      </c>
      <c r="B7364" t="s">
        <v>18083</v>
      </c>
      <c r="C7364" s="47" t="s">
        <v>18084</v>
      </c>
    </row>
    <row r="7365" spans="1:3" x14ac:dyDescent="0.25">
      <c r="A7365">
        <v>159683</v>
      </c>
      <c r="B7365" t="s">
        <v>18085</v>
      </c>
      <c r="C7365" s="47" t="s">
        <v>18086</v>
      </c>
    </row>
    <row r="7366" spans="1:3" x14ac:dyDescent="0.25">
      <c r="A7366">
        <v>159684</v>
      </c>
      <c r="B7366" t="s">
        <v>18087</v>
      </c>
      <c r="C7366" s="47" t="s">
        <v>18088</v>
      </c>
    </row>
    <row r="7367" spans="1:3" x14ac:dyDescent="0.25">
      <c r="A7367">
        <v>159685</v>
      </c>
      <c r="B7367" t="s">
        <v>18089</v>
      </c>
      <c r="C7367" s="47" t="s">
        <v>18090</v>
      </c>
    </row>
    <row r="7368" spans="1:3" x14ac:dyDescent="0.25">
      <c r="A7368">
        <v>159686</v>
      </c>
      <c r="B7368" t="s">
        <v>18091</v>
      </c>
      <c r="C7368" s="47" t="s">
        <v>18092</v>
      </c>
    </row>
    <row r="7369" spans="1:3" x14ac:dyDescent="0.25">
      <c r="A7369">
        <v>159687</v>
      </c>
      <c r="B7369" t="s">
        <v>18093</v>
      </c>
      <c r="C7369" s="47" t="s">
        <v>18094</v>
      </c>
    </row>
    <row r="7370" spans="1:3" x14ac:dyDescent="0.25">
      <c r="A7370">
        <v>159688</v>
      </c>
      <c r="B7370" t="s">
        <v>18095</v>
      </c>
      <c r="C7370" s="47" t="s">
        <v>18096</v>
      </c>
    </row>
    <row r="7371" spans="1:3" x14ac:dyDescent="0.25">
      <c r="A7371">
        <v>159689</v>
      </c>
      <c r="B7371" t="s">
        <v>18097</v>
      </c>
      <c r="C7371" s="47" t="s">
        <v>18098</v>
      </c>
    </row>
    <row r="7372" spans="1:3" x14ac:dyDescent="0.25">
      <c r="A7372">
        <v>159690</v>
      </c>
      <c r="B7372" t="s">
        <v>18099</v>
      </c>
      <c r="C7372" s="47" t="s">
        <v>18100</v>
      </c>
    </row>
    <row r="7373" spans="1:3" x14ac:dyDescent="0.25">
      <c r="A7373">
        <v>159691</v>
      </c>
      <c r="B7373" t="s">
        <v>18101</v>
      </c>
      <c r="C7373" s="47" t="s">
        <v>18102</v>
      </c>
    </row>
    <row r="7374" spans="1:3" x14ac:dyDescent="0.25">
      <c r="A7374">
        <v>159692</v>
      </c>
      <c r="B7374" t="s">
        <v>18103</v>
      </c>
      <c r="C7374" s="47" t="s">
        <v>18104</v>
      </c>
    </row>
    <row r="7375" spans="1:3" x14ac:dyDescent="0.25">
      <c r="A7375">
        <v>159693</v>
      </c>
      <c r="B7375" t="s">
        <v>18105</v>
      </c>
      <c r="C7375" s="47" t="s">
        <v>18106</v>
      </c>
    </row>
    <row r="7376" spans="1:3" x14ac:dyDescent="0.25">
      <c r="A7376">
        <v>159694</v>
      </c>
      <c r="B7376" t="s">
        <v>1056</v>
      </c>
      <c r="C7376" s="47" t="s">
        <v>18107</v>
      </c>
    </row>
    <row r="7377" spans="1:3" x14ac:dyDescent="0.25">
      <c r="A7377">
        <v>159695</v>
      </c>
      <c r="B7377" t="s">
        <v>18108</v>
      </c>
      <c r="C7377" s="47" t="s">
        <v>18109</v>
      </c>
    </row>
    <row r="7378" spans="1:3" x14ac:dyDescent="0.25">
      <c r="A7378">
        <v>159696</v>
      </c>
      <c r="B7378" t="s">
        <v>18110</v>
      </c>
      <c r="C7378" s="47" t="s">
        <v>18111</v>
      </c>
    </row>
    <row r="7379" spans="1:3" x14ac:dyDescent="0.25">
      <c r="A7379">
        <v>159697</v>
      </c>
      <c r="B7379" t="s">
        <v>18112</v>
      </c>
      <c r="C7379" s="47" t="s">
        <v>18113</v>
      </c>
    </row>
    <row r="7380" spans="1:3" x14ac:dyDescent="0.25">
      <c r="A7380">
        <v>159698</v>
      </c>
      <c r="B7380" t="s">
        <v>18114</v>
      </c>
      <c r="C7380" s="47" t="s">
        <v>18115</v>
      </c>
    </row>
    <row r="7381" spans="1:3" x14ac:dyDescent="0.25">
      <c r="A7381">
        <v>159699</v>
      </c>
      <c r="B7381" t="s">
        <v>18116</v>
      </c>
      <c r="C7381" s="47" t="s">
        <v>18117</v>
      </c>
    </row>
    <row r="7382" spans="1:3" x14ac:dyDescent="0.25">
      <c r="A7382">
        <v>159700</v>
      </c>
      <c r="B7382" t="s">
        <v>18118</v>
      </c>
      <c r="C7382" s="47" t="s">
        <v>18119</v>
      </c>
    </row>
    <row r="7383" spans="1:3" x14ac:dyDescent="0.25">
      <c r="A7383">
        <v>159701</v>
      </c>
      <c r="B7383" t="s">
        <v>18120</v>
      </c>
      <c r="C7383" s="47" t="s">
        <v>18121</v>
      </c>
    </row>
    <row r="7384" spans="1:3" x14ac:dyDescent="0.25">
      <c r="A7384">
        <v>159702</v>
      </c>
      <c r="B7384" t="s">
        <v>18122</v>
      </c>
      <c r="C7384" s="47" t="s">
        <v>18123</v>
      </c>
    </row>
    <row r="7385" spans="1:3" x14ac:dyDescent="0.25">
      <c r="A7385">
        <v>159703</v>
      </c>
      <c r="B7385" t="s">
        <v>18124</v>
      </c>
      <c r="C7385" s="47" t="s">
        <v>18125</v>
      </c>
    </row>
    <row r="7386" spans="1:3" x14ac:dyDescent="0.25">
      <c r="A7386">
        <v>159704</v>
      </c>
      <c r="B7386" t="s">
        <v>18126</v>
      </c>
      <c r="C7386" s="47" t="s">
        <v>18127</v>
      </c>
    </row>
    <row r="7387" spans="1:3" x14ac:dyDescent="0.25">
      <c r="A7387">
        <v>159705</v>
      </c>
      <c r="B7387" t="s">
        <v>18128</v>
      </c>
      <c r="C7387" s="47" t="s">
        <v>18129</v>
      </c>
    </row>
    <row r="7388" spans="1:3" x14ac:dyDescent="0.25">
      <c r="A7388">
        <v>159706</v>
      </c>
      <c r="B7388" t="s">
        <v>18130</v>
      </c>
      <c r="C7388" s="47" t="s">
        <v>18131</v>
      </c>
    </row>
    <row r="7389" spans="1:3" x14ac:dyDescent="0.25">
      <c r="A7389">
        <v>159707</v>
      </c>
      <c r="B7389" t="s">
        <v>18132</v>
      </c>
      <c r="C7389" s="47" t="s">
        <v>18133</v>
      </c>
    </row>
    <row r="7390" spans="1:3" x14ac:dyDescent="0.25">
      <c r="A7390">
        <v>159708</v>
      </c>
      <c r="B7390" t="s">
        <v>18134</v>
      </c>
      <c r="C7390" s="47" t="s">
        <v>18135</v>
      </c>
    </row>
    <row r="7391" spans="1:3" x14ac:dyDescent="0.25">
      <c r="A7391">
        <v>159709</v>
      </c>
      <c r="B7391" t="s">
        <v>18136</v>
      </c>
      <c r="C7391" s="47" t="s">
        <v>18137</v>
      </c>
    </row>
    <row r="7392" spans="1:3" x14ac:dyDescent="0.25">
      <c r="A7392">
        <v>159710</v>
      </c>
      <c r="B7392" t="s">
        <v>18138</v>
      </c>
      <c r="C7392" s="47" t="s">
        <v>18139</v>
      </c>
    </row>
    <row r="7393" spans="1:3" x14ac:dyDescent="0.25">
      <c r="A7393">
        <v>159711</v>
      </c>
      <c r="B7393" t="s">
        <v>18140</v>
      </c>
      <c r="C7393" s="47" t="s">
        <v>18141</v>
      </c>
    </row>
    <row r="7394" spans="1:3" x14ac:dyDescent="0.25">
      <c r="A7394">
        <v>159712</v>
      </c>
      <c r="B7394" t="s">
        <v>18142</v>
      </c>
      <c r="C7394" s="47" t="s">
        <v>18143</v>
      </c>
    </row>
    <row r="7395" spans="1:3" x14ac:dyDescent="0.25">
      <c r="A7395">
        <v>159713</v>
      </c>
      <c r="B7395" t="s">
        <v>18144</v>
      </c>
      <c r="C7395" s="47" t="s">
        <v>18145</v>
      </c>
    </row>
    <row r="7396" spans="1:3" x14ac:dyDescent="0.25">
      <c r="A7396">
        <v>159714</v>
      </c>
      <c r="B7396" t="s">
        <v>18146</v>
      </c>
      <c r="C7396" s="47" t="s">
        <v>18147</v>
      </c>
    </row>
    <row r="7397" spans="1:3" x14ac:dyDescent="0.25">
      <c r="A7397">
        <v>159715</v>
      </c>
      <c r="B7397" t="s">
        <v>18148</v>
      </c>
      <c r="C7397" s="47" t="s">
        <v>18149</v>
      </c>
    </row>
    <row r="7398" spans="1:3" x14ac:dyDescent="0.25">
      <c r="A7398">
        <v>159716</v>
      </c>
      <c r="B7398" t="s">
        <v>18150</v>
      </c>
      <c r="C7398" s="47" t="s">
        <v>18151</v>
      </c>
    </row>
    <row r="7399" spans="1:3" x14ac:dyDescent="0.25">
      <c r="A7399">
        <v>159717</v>
      </c>
      <c r="B7399" t="s">
        <v>18152</v>
      </c>
      <c r="C7399" s="47" t="s">
        <v>18153</v>
      </c>
    </row>
    <row r="7400" spans="1:3" x14ac:dyDescent="0.25">
      <c r="A7400">
        <v>159718</v>
      </c>
      <c r="B7400" t="s">
        <v>18154</v>
      </c>
      <c r="C7400" s="47" t="s">
        <v>18155</v>
      </c>
    </row>
    <row r="7401" spans="1:3" x14ac:dyDescent="0.25">
      <c r="A7401">
        <v>159719</v>
      </c>
      <c r="B7401" t="s">
        <v>18156</v>
      </c>
      <c r="C7401" s="47" t="s">
        <v>18157</v>
      </c>
    </row>
    <row r="7402" spans="1:3" x14ac:dyDescent="0.25">
      <c r="A7402">
        <v>159720</v>
      </c>
      <c r="B7402" t="s">
        <v>18158</v>
      </c>
      <c r="C7402" s="47" t="s">
        <v>18159</v>
      </c>
    </row>
    <row r="7403" spans="1:3" x14ac:dyDescent="0.25">
      <c r="A7403">
        <v>159721</v>
      </c>
      <c r="B7403" t="s">
        <v>18160</v>
      </c>
      <c r="C7403" s="47" t="s">
        <v>18161</v>
      </c>
    </row>
    <row r="7404" spans="1:3" x14ac:dyDescent="0.25">
      <c r="A7404">
        <v>159722</v>
      </c>
      <c r="B7404" t="s">
        <v>18162</v>
      </c>
      <c r="C7404" s="47" t="s">
        <v>18163</v>
      </c>
    </row>
    <row r="7405" spans="1:3" x14ac:dyDescent="0.25">
      <c r="A7405">
        <v>159723</v>
      </c>
      <c r="B7405" t="s">
        <v>18164</v>
      </c>
      <c r="C7405" s="47" t="s">
        <v>18165</v>
      </c>
    </row>
    <row r="7406" spans="1:3" x14ac:dyDescent="0.25">
      <c r="A7406">
        <v>159724</v>
      </c>
      <c r="B7406" t="s">
        <v>18166</v>
      </c>
      <c r="C7406" s="47" t="s">
        <v>18167</v>
      </c>
    </row>
    <row r="7407" spans="1:3" x14ac:dyDescent="0.25">
      <c r="A7407">
        <v>159725</v>
      </c>
      <c r="B7407" t="s">
        <v>18168</v>
      </c>
      <c r="C7407" s="47" t="s">
        <v>18169</v>
      </c>
    </row>
    <row r="7408" spans="1:3" x14ac:dyDescent="0.25">
      <c r="A7408">
        <v>159726</v>
      </c>
      <c r="B7408" t="s">
        <v>18170</v>
      </c>
      <c r="C7408" s="47" t="s">
        <v>18171</v>
      </c>
    </row>
    <row r="7409" spans="1:3" x14ac:dyDescent="0.25">
      <c r="A7409">
        <v>159727</v>
      </c>
      <c r="B7409" t="s">
        <v>18172</v>
      </c>
      <c r="C7409" s="47" t="s">
        <v>18173</v>
      </c>
    </row>
    <row r="7410" spans="1:3" x14ac:dyDescent="0.25">
      <c r="A7410">
        <v>159728</v>
      </c>
      <c r="B7410" t="s">
        <v>18174</v>
      </c>
      <c r="C7410" s="47" t="s">
        <v>18175</v>
      </c>
    </row>
    <row r="7411" spans="1:3" x14ac:dyDescent="0.25">
      <c r="A7411">
        <v>159729</v>
      </c>
      <c r="B7411" t="s">
        <v>18176</v>
      </c>
      <c r="C7411" s="47" t="s">
        <v>18177</v>
      </c>
    </row>
    <row r="7412" spans="1:3" x14ac:dyDescent="0.25">
      <c r="A7412">
        <v>159730</v>
      </c>
      <c r="B7412" t="s">
        <v>18178</v>
      </c>
      <c r="C7412" s="47" t="s">
        <v>18179</v>
      </c>
    </row>
    <row r="7413" spans="1:3" x14ac:dyDescent="0.25">
      <c r="A7413">
        <v>159731</v>
      </c>
      <c r="B7413" t="s">
        <v>18180</v>
      </c>
      <c r="C7413" s="47" t="s">
        <v>18181</v>
      </c>
    </row>
    <row r="7414" spans="1:3" x14ac:dyDescent="0.25">
      <c r="A7414">
        <v>159732</v>
      </c>
      <c r="B7414" t="s">
        <v>18182</v>
      </c>
      <c r="C7414" s="47" t="s">
        <v>18183</v>
      </c>
    </row>
    <row r="7415" spans="1:3" x14ac:dyDescent="0.25">
      <c r="A7415">
        <v>159733</v>
      </c>
      <c r="B7415" t="s">
        <v>18184</v>
      </c>
      <c r="C7415" s="47" t="s">
        <v>18185</v>
      </c>
    </row>
    <row r="7416" spans="1:3" x14ac:dyDescent="0.25">
      <c r="A7416">
        <v>159734</v>
      </c>
      <c r="B7416" t="s">
        <v>18186</v>
      </c>
      <c r="C7416" s="47" t="s">
        <v>18187</v>
      </c>
    </row>
    <row r="7417" spans="1:3" x14ac:dyDescent="0.25">
      <c r="A7417">
        <v>159735</v>
      </c>
      <c r="B7417" t="s">
        <v>18188</v>
      </c>
      <c r="C7417" s="47" t="s">
        <v>18189</v>
      </c>
    </row>
    <row r="7418" spans="1:3" x14ac:dyDescent="0.25">
      <c r="A7418">
        <v>159736</v>
      </c>
      <c r="B7418" t="s">
        <v>18190</v>
      </c>
      <c r="C7418" s="47" t="s">
        <v>18191</v>
      </c>
    </row>
    <row r="7419" spans="1:3" x14ac:dyDescent="0.25">
      <c r="A7419">
        <v>159737</v>
      </c>
      <c r="B7419" t="s">
        <v>18192</v>
      </c>
      <c r="C7419" s="47" t="s">
        <v>18193</v>
      </c>
    </row>
    <row r="7420" spans="1:3" x14ac:dyDescent="0.25">
      <c r="A7420">
        <v>159738</v>
      </c>
      <c r="B7420" t="s">
        <v>18194</v>
      </c>
      <c r="C7420" s="47" t="s">
        <v>18195</v>
      </c>
    </row>
    <row r="7421" spans="1:3" x14ac:dyDescent="0.25">
      <c r="A7421">
        <v>159739</v>
      </c>
      <c r="B7421" t="s">
        <v>18196</v>
      </c>
      <c r="C7421" s="47" t="s">
        <v>18197</v>
      </c>
    </row>
    <row r="7422" spans="1:3" x14ac:dyDescent="0.25">
      <c r="A7422">
        <v>159740</v>
      </c>
      <c r="B7422" t="s">
        <v>18198</v>
      </c>
      <c r="C7422" s="47" t="s">
        <v>18199</v>
      </c>
    </row>
    <row r="7423" spans="1:3" x14ac:dyDescent="0.25">
      <c r="A7423">
        <v>159741</v>
      </c>
      <c r="B7423" t="s">
        <v>18200</v>
      </c>
      <c r="C7423" s="47" t="s">
        <v>18201</v>
      </c>
    </row>
    <row r="7424" spans="1:3" x14ac:dyDescent="0.25">
      <c r="A7424">
        <v>159742</v>
      </c>
      <c r="B7424" t="s">
        <v>18202</v>
      </c>
      <c r="C7424" s="47" t="s">
        <v>18203</v>
      </c>
    </row>
    <row r="7425" spans="1:3" x14ac:dyDescent="0.25">
      <c r="A7425">
        <v>159743</v>
      </c>
      <c r="B7425" t="s">
        <v>18204</v>
      </c>
      <c r="C7425" s="47" t="s">
        <v>18205</v>
      </c>
    </row>
    <row r="7426" spans="1:3" x14ac:dyDescent="0.25">
      <c r="A7426">
        <v>159744</v>
      </c>
      <c r="B7426" t="s">
        <v>18206</v>
      </c>
      <c r="C7426" s="47" t="s">
        <v>18207</v>
      </c>
    </row>
    <row r="7427" spans="1:3" x14ac:dyDescent="0.25">
      <c r="A7427">
        <v>159745</v>
      </c>
      <c r="B7427" t="s">
        <v>18208</v>
      </c>
      <c r="C7427" s="47" t="s">
        <v>18209</v>
      </c>
    </row>
    <row r="7428" spans="1:3" x14ac:dyDescent="0.25">
      <c r="A7428">
        <v>159746</v>
      </c>
      <c r="B7428" t="s">
        <v>18210</v>
      </c>
      <c r="C7428" s="47" t="s">
        <v>18211</v>
      </c>
    </row>
    <row r="7429" spans="1:3" x14ac:dyDescent="0.25">
      <c r="A7429">
        <v>159747</v>
      </c>
      <c r="B7429" t="s">
        <v>18212</v>
      </c>
      <c r="C7429" s="47" t="s">
        <v>18213</v>
      </c>
    </row>
    <row r="7430" spans="1:3" x14ac:dyDescent="0.25">
      <c r="A7430">
        <v>159748</v>
      </c>
      <c r="B7430" t="s">
        <v>18214</v>
      </c>
      <c r="C7430" s="47" t="s">
        <v>18215</v>
      </c>
    </row>
    <row r="7431" spans="1:3" x14ac:dyDescent="0.25">
      <c r="A7431">
        <v>159749</v>
      </c>
      <c r="B7431" t="s">
        <v>627</v>
      </c>
      <c r="C7431" s="47" t="s">
        <v>18216</v>
      </c>
    </row>
    <row r="7432" spans="1:3" x14ac:dyDescent="0.25">
      <c r="A7432">
        <v>159750</v>
      </c>
      <c r="B7432" t="s">
        <v>18217</v>
      </c>
      <c r="C7432" s="47" t="s">
        <v>18218</v>
      </c>
    </row>
    <row r="7433" spans="1:3" x14ac:dyDescent="0.25">
      <c r="A7433">
        <v>159751</v>
      </c>
      <c r="B7433" t="s">
        <v>18219</v>
      </c>
      <c r="C7433" s="47" t="s">
        <v>18220</v>
      </c>
    </row>
    <row r="7434" spans="1:3" x14ac:dyDescent="0.25">
      <c r="A7434">
        <v>159752</v>
      </c>
      <c r="B7434" t="s">
        <v>18221</v>
      </c>
      <c r="C7434" s="47" t="s">
        <v>18222</v>
      </c>
    </row>
    <row r="7435" spans="1:3" x14ac:dyDescent="0.25">
      <c r="A7435">
        <v>159753</v>
      </c>
      <c r="B7435" t="s">
        <v>18223</v>
      </c>
      <c r="C7435" s="47" t="s">
        <v>18224</v>
      </c>
    </row>
    <row r="7436" spans="1:3" x14ac:dyDescent="0.25">
      <c r="A7436">
        <v>159754</v>
      </c>
      <c r="B7436" t="s">
        <v>18225</v>
      </c>
      <c r="C7436" s="47" t="s">
        <v>18226</v>
      </c>
    </row>
    <row r="7437" spans="1:3" x14ac:dyDescent="0.25">
      <c r="A7437">
        <v>159755</v>
      </c>
      <c r="B7437" t="s">
        <v>18227</v>
      </c>
      <c r="C7437" s="47" t="s">
        <v>18228</v>
      </c>
    </row>
    <row r="7438" spans="1:3" x14ac:dyDescent="0.25">
      <c r="A7438">
        <v>159756</v>
      </c>
      <c r="B7438" t="s">
        <v>18229</v>
      </c>
      <c r="C7438" s="47" t="s">
        <v>18230</v>
      </c>
    </row>
    <row r="7439" spans="1:3" x14ac:dyDescent="0.25">
      <c r="A7439">
        <v>159757</v>
      </c>
      <c r="B7439" t="s">
        <v>18231</v>
      </c>
      <c r="C7439" s="47" t="s">
        <v>18232</v>
      </c>
    </row>
    <row r="7440" spans="1:3" x14ac:dyDescent="0.25">
      <c r="A7440">
        <v>159758</v>
      </c>
      <c r="B7440" t="s">
        <v>18233</v>
      </c>
      <c r="C7440" s="47" t="s">
        <v>18234</v>
      </c>
    </row>
    <row r="7441" spans="1:3" x14ac:dyDescent="0.25">
      <c r="A7441">
        <v>159759</v>
      </c>
      <c r="B7441" t="s">
        <v>18235</v>
      </c>
      <c r="C7441" s="47" t="s">
        <v>18236</v>
      </c>
    </row>
    <row r="7442" spans="1:3" x14ac:dyDescent="0.25">
      <c r="A7442">
        <v>159760</v>
      </c>
      <c r="B7442" t="s">
        <v>18237</v>
      </c>
      <c r="C7442" s="47" t="s">
        <v>18238</v>
      </c>
    </row>
    <row r="7443" spans="1:3" x14ac:dyDescent="0.25">
      <c r="A7443">
        <v>159761</v>
      </c>
      <c r="B7443" t="s">
        <v>18239</v>
      </c>
      <c r="C7443" s="47" t="s">
        <v>18240</v>
      </c>
    </row>
    <row r="7444" spans="1:3" x14ac:dyDescent="0.25">
      <c r="A7444">
        <v>159762</v>
      </c>
      <c r="B7444" t="s">
        <v>18241</v>
      </c>
      <c r="C7444" s="47" t="s">
        <v>18242</v>
      </c>
    </row>
    <row r="7445" spans="1:3" x14ac:dyDescent="0.25">
      <c r="A7445">
        <v>159763</v>
      </c>
      <c r="B7445" t="s">
        <v>18243</v>
      </c>
      <c r="C7445" s="47" t="s">
        <v>18244</v>
      </c>
    </row>
    <row r="7446" spans="1:3" x14ac:dyDescent="0.25">
      <c r="A7446">
        <v>159764</v>
      </c>
      <c r="B7446" t="s">
        <v>18245</v>
      </c>
      <c r="C7446" s="47" t="s">
        <v>18246</v>
      </c>
    </row>
    <row r="7447" spans="1:3" x14ac:dyDescent="0.25">
      <c r="A7447">
        <v>159765</v>
      </c>
      <c r="B7447" t="s">
        <v>18247</v>
      </c>
      <c r="C7447" s="47" t="s">
        <v>18248</v>
      </c>
    </row>
    <row r="7448" spans="1:3" x14ac:dyDescent="0.25">
      <c r="A7448">
        <v>159766</v>
      </c>
      <c r="B7448" t="s">
        <v>18249</v>
      </c>
      <c r="C7448" s="47" t="s">
        <v>18250</v>
      </c>
    </row>
    <row r="7449" spans="1:3" x14ac:dyDescent="0.25">
      <c r="A7449">
        <v>159767</v>
      </c>
      <c r="B7449" t="s">
        <v>18251</v>
      </c>
      <c r="C7449" s="47" t="s">
        <v>18252</v>
      </c>
    </row>
    <row r="7450" spans="1:3" x14ac:dyDescent="0.25">
      <c r="A7450">
        <v>159768</v>
      </c>
      <c r="B7450" t="s">
        <v>18253</v>
      </c>
      <c r="C7450" s="47" t="s">
        <v>18254</v>
      </c>
    </row>
    <row r="7451" spans="1:3" x14ac:dyDescent="0.25">
      <c r="A7451">
        <v>159769</v>
      </c>
      <c r="B7451" t="s">
        <v>18255</v>
      </c>
      <c r="C7451" s="47" t="s">
        <v>18256</v>
      </c>
    </row>
    <row r="7452" spans="1:3" x14ac:dyDescent="0.25">
      <c r="A7452">
        <v>159770</v>
      </c>
      <c r="B7452" t="s">
        <v>18257</v>
      </c>
      <c r="C7452" s="47" t="s">
        <v>18258</v>
      </c>
    </row>
    <row r="7453" spans="1:3" x14ac:dyDescent="0.25">
      <c r="A7453">
        <v>159771</v>
      </c>
      <c r="B7453" t="s">
        <v>18259</v>
      </c>
      <c r="C7453" s="47" t="s">
        <v>18260</v>
      </c>
    </row>
    <row r="7454" spans="1:3" x14ac:dyDescent="0.25">
      <c r="A7454">
        <v>159772</v>
      </c>
      <c r="B7454" t="s">
        <v>18261</v>
      </c>
      <c r="C7454" s="47" t="s">
        <v>18262</v>
      </c>
    </row>
    <row r="7455" spans="1:3" x14ac:dyDescent="0.25">
      <c r="A7455">
        <v>159773</v>
      </c>
      <c r="B7455" t="s">
        <v>18263</v>
      </c>
      <c r="C7455" s="47" t="s">
        <v>18264</v>
      </c>
    </row>
    <row r="7456" spans="1:3" x14ac:dyDescent="0.25">
      <c r="A7456">
        <v>159774</v>
      </c>
      <c r="B7456" t="s">
        <v>18265</v>
      </c>
      <c r="C7456" s="47" t="s">
        <v>18266</v>
      </c>
    </row>
    <row r="7457" spans="1:3" x14ac:dyDescent="0.25">
      <c r="A7457">
        <v>159775</v>
      </c>
      <c r="B7457" t="s">
        <v>18267</v>
      </c>
      <c r="C7457" s="47" t="s">
        <v>18268</v>
      </c>
    </row>
    <row r="7458" spans="1:3" x14ac:dyDescent="0.25">
      <c r="A7458">
        <v>159776</v>
      </c>
      <c r="B7458" t="s">
        <v>18269</v>
      </c>
      <c r="C7458" s="47" t="s">
        <v>18270</v>
      </c>
    </row>
    <row r="7459" spans="1:3" x14ac:dyDescent="0.25">
      <c r="A7459">
        <v>159777</v>
      </c>
      <c r="B7459" t="s">
        <v>18271</v>
      </c>
      <c r="C7459" s="47" t="s">
        <v>18272</v>
      </c>
    </row>
    <row r="7460" spans="1:3" x14ac:dyDescent="0.25">
      <c r="A7460">
        <v>159778</v>
      </c>
      <c r="B7460" t="s">
        <v>18273</v>
      </c>
      <c r="C7460" s="47" t="s">
        <v>18274</v>
      </c>
    </row>
    <row r="7461" spans="1:3" x14ac:dyDescent="0.25">
      <c r="A7461">
        <v>159779</v>
      </c>
      <c r="B7461" t="s">
        <v>18275</v>
      </c>
      <c r="C7461" s="47" t="s">
        <v>18276</v>
      </c>
    </row>
    <row r="7462" spans="1:3" x14ac:dyDescent="0.25">
      <c r="A7462">
        <v>159780</v>
      </c>
      <c r="B7462" t="s">
        <v>18277</v>
      </c>
      <c r="C7462" s="47" t="s">
        <v>18278</v>
      </c>
    </row>
    <row r="7463" spans="1:3" x14ac:dyDescent="0.25">
      <c r="A7463">
        <v>159781</v>
      </c>
      <c r="B7463" t="s">
        <v>18279</v>
      </c>
      <c r="C7463" s="47" t="s">
        <v>15713</v>
      </c>
    </row>
    <row r="7464" spans="1:3" x14ac:dyDescent="0.25">
      <c r="A7464">
        <v>159782</v>
      </c>
      <c r="B7464" t="s">
        <v>18280</v>
      </c>
      <c r="C7464" s="47" t="s">
        <v>18281</v>
      </c>
    </row>
    <row r="7465" spans="1:3" x14ac:dyDescent="0.25">
      <c r="A7465">
        <v>159783</v>
      </c>
      <c r="B7465" t="s">
        <v>18282</v>
      </c>
      <c r="C7465" s="47" t="s">
        <v>18283</v>
      </c>
    </row>
    <row r="7466" spans="1:3" x14ac:dyDescent="0.25">
      <c r="A7466">
        <v>159784</v>
      </c>
      <c r="B7466" t="s">
        <v>18284</v>
      </c>
      <c r="C7466" s="47" t="s">
        <v>18285</v>
      </c>
    </row>
    <row r="7467" spans="1:3" x14ac:dyDescent="0.25">
      <c r="A7467">
        <v>159785</v>
      </c>
      <c r="B7467" t="s">
        <v>18286</v>
      </c>
      <c r="C7467" s="47" t="s">
        <v>18287</v>
      </c>
    </row>
    <row r="7468" spans="1:3" x14ac:dyDescent="0.25">
      <c r="A7468">
        <v>159786</v>
      </c>
      <c r="B7468" t="s">
        <v>18288</v>
      </c>
      <c r="C7468" s="47" t="s">
        <v>18289</v>
      </c>
    </row>
    <row r="7469" spans="1:3" x14ac:dyDescent="0.25">
      <c r="A7469">
        <v>159787</v>
      </c>
      <c r="B7469" t="s">
        <v>18290</v>
      </c>
      <c r="C7469" s="47" t="s">
        <v>18291</v>
      </c>
    </row>
    <row r="7470" spans="1:3" x14ac:dyDescent="0.25">
      <c r="A7470">
        <v>159788</v>
      </c>
      <c r="B7470" t="s">
        <v>18292</v>
      </c>
      <c r="C7470" s="47" t="s">
        <v>18293</v>
      </c>
    </row>
    <row r="7471" spans="1:3" x14ac:dyDescent="0.25">
      <c r="A7471">
        <v>159789</v>
      </c>
      <c r="B7471" t="s">
        <v>18294</v>
      </c>
      <c r="C7471" s="47" t="s">
        <v>18295</v>
      </c>
    </row>
    <row r="7472" spans="1:3" x14ac:dyDescent="0.25">
      <c r="A7472">
        <v>159790</v>
      </c>
      <c r="B7472" t="s">
        <v>18296</v>
      </c>
      <c r="C7472" s="47" t="s">
        <v>18297</v>
      </c>
    </row>
    <row r="7473" spans="1:3" x14ac:dyDescent="0.25">
      <c r="A7473">
        <v>159791</v>
      </c>
      <c r="B7473" t="s">
        <v>18298</v>
      </c>
      <c r="C7473" s="47" t="s">
        <v>18299</v>
      </c>
    </row>
    <row r="7474" spans="1:3" x14ac:dyDescent="0.25">
      <c r="A7474">
        <v>159792</v>
      </c>
      <c r="B7474" t="s">
        <v>18300</v>
      </c>
      <c r="C7474" s="47" t="s">
        <v>18301</v>
      </c>
    </row>
    <row r="7475" spans="1:3" x14ac:dyDescent="0.25">
      <c r="A7475">
        <v>159793</v>
      </c>
      <c r="B7475" t="s">
        <v>18302</v>
      </c>
      <c r="C7475" s="47" t="s">
        <v>18303</v>
      </c>
    </row>
    <row r="7476" spans="1:3" x14ac:dyDescent="0.25">
      <c r="A7476">
        <v>159794</v>
      </c>
      <c r="B7476" t="s">
        <v>18304</v>
      </c>
      <c r="C7476" s="47" t="s">
        <v>18305</v>
      </c>
    </row>
    <row r="7477" spans="1:3" x14ac:dyDescent="0.25">
      <c r="A7477">
        <v>159795</v>
      </c>
      <c r="B7477" t="s">
        <v>18306</v>
      </c>
      <c r="C7477" s="47" t="s">
        <v>18307</v>
      </c>
    </row>
    <row r="7478" spans="1:3" x14ac:dyDescent="0.25">
      <c r="A7478">
        <v>159796</v>
      </c>
      <c r="B7478" t="s">
        <v>18308</v>
      </c>
      <c r="C7478" s="47" t="s">
        <v>18309</v>
      </c>
    </row>
    <row r="7479" spans="1:3" x14ac:dyDescent="0.25">
      <c r="A7479">
        <v>159797</v>
      </c>
      <c r="B7479" t="s">
        <v>18310</v>
      </c>
      <c r="C7479" s="47" t="s">
        <v>18311</v>
      </c>
    </row>
    <row r="7480" spans="1:3" x14ac:dyDescent="0.25">
      <c r="A7480">
        <v>159798</v>
      </c>
      <c r="B7480" t="s">
        <v>18312</v>
      </c>
      <c r="C7480" s="47" t="s">
        <v>18313</v>
      </c>
    </row>
    <row r="7481" spans="1:3" x14ac:dyDescent="0.25">
      <c r="A7481">
        <v>159799</v>
      </c>
      <c r="B7481" t="s">
        <v>18314</v>
      </c>
      <c r="C7481" s="47" t="s">
        <v>18315</v>
      </c>
    </row>
    <row r="7482" spans="1:3" x14ac:dyDescent="0.25">
      <c r="A7482">
        <v>159800</v>
      </c>
      <c r="B7482" t="s">
        <v>18316</v>
      </c>
      <c r="C7482" s="47" t="s">
        <v>18317</v>
      </c>
    </row>
    <row r="7483" spans="1:3" x14ac:dyDescent="0.25">
      <c r="A7483">
        <v>159801</v>
      </c>
      <c r="B7483" t="s">
        <v>18318</v>
      </c>
      <c r="C7483" s="47" t="s">
        <v>18319</v>
      </c>
    </row>
    <row r="7484" spans="1:3" x14ac:dyDescent="0.25">
      <c r="A7484">
        <v>159802</v>
      </c>
      <c r="B7484" t="s">
        <v>18320</v>
      </c>
      <c r="C7484" s="47" t="s">
        <v>18321</v>
      </c>
    </row>
    <row r="7485" spans="1:3" x14ac:dyDescent="0.25">
      <c r="A7485">
        <v>159803</v>
      </c>
      <c r="B7485" t="s">
        <v>18322</v>
      </c>
      <c r="C7485" s="47" t="s">
        <v>18323</v>
      </c>
    </row>
    <row r="7486" spans="1:3" x14ac:dyDescent="0.25">
      <c r="A7486">
        <v>159804</v>
      </c>
      <c r="B7486" t="s">
        <v>18324</v>
      </c>
      <c r="C7486" s="47" t="s">
        <v>18325</v>
      </c>
    </row>
    <row r="7487" spans="1:3" x14ac:dyDescent="0.25">
      <c r="A7487">
        <v>159805</v>
      </c>
      <c r="B7487" t="s">
        <v>18326</v>
      </c>
      <c r="C7487" s="47" t="s">
        <v>18327</v>
      </c>
    </row>
    <row r="7488" spans="1:3" x14ac:dyDescent="0.25">
      <c r="A7488">
        <v>159806</v>
      </c>
      <c r="B7488" t="s">
        <v>18328</v>
      </c>
      <c r="C7488" s="47" t="s">
        <v>18329</v>
      </c>
    </row>
    <row r="7489" spans="1:3" x14ac:dyDescent="0.25">
      <c r="A7489">
        <v>159807</v>
      </c>
      <c r="B7489" t="s">
        <v>18330</v>
      </c>
      <c r="C7489" s="47" t="s">
        <v>18331</v>
      </c>
    </row>
    <row r="7490" spans="1:3" x14ac:dyDescent="0.25">
      <c r="A7490">
        <v>159808</v>
      </c>
      <c r="B7490" t="s">
        <v>18332</v>
      </c>
      <c r="C7490" s="47" t="s">
        <v>18333</v>
      </c>
    </row>
    <row r="7491" spans="1:3" x14ac:dyDescent="0.25">
      <c r="A7491">
        <v>159809</v>
      </c>
      <c r="B7491" t="s">
        <v>18334</v>
      </c>
      <c r="C7491" s="47" t="s">
        <v>18335</v>
      </c>
    </row>
    <row r="7492" spans="1:3" x14ac:dyDescent="0.25">
      <c r="A7492">
        <v>159810</v>
      </c>
      <c r="B7492" t="s">
        <v>18336</v>
      </c>
      <c r="C7492" s="47" t="s">
        <v>18337</v>
      </c>
    </row>
    <row r="7493" spans="1:3" x14ac:dyDescent="0.25">
      <c r="A7493">
        <v>159811</v>
      </c>
      <c r="B7493" t="s">
        <v>18338</v>
      </c>
      <c r="C7493" s="47" t="s">
        <v>18339</v>
      </c>
    </row>
    <row r="7494" spans="1:3" x14ac:dyDescent="0.25">
      <c r="A7494">
        <v>159812</v>
      </c>
      <c r="B7494" t="s">
        <v>18340</v>
      </c>
      <c r="C7494" s="47" t="s">
        <v>18341</v>
      </c>
    </row>
    <row r="7495" spans="1:3" x14ac:dyDescent="0.25">
      <c r="A7495">
        <v>159813</v>
      </c>
      <c r="B7495" t="s">
        <v>18342</v>
      </c>
      <c r="C7495" s="47" t="s">
        <v>18343</v>
      </c>
    </row>
    <row r="7496" spans="1:3" x14ac:dyDescent="0.25">
      <c r="A7496">
        <v>159814</v>
      </c>
      <c r="B7496" t="s">
        <v>18344</v>
      </c>
      <c r="C7496" s="47" t="s">
        <v>18345</v>
      </c>
    </row>
    <row r="7497" spans="1:3" x14ac:dyDescent="0.25">
      <c r="A7497">
        <v>159815</v>
      </c>
      <c r="B7497" t="s">
        <v>18346</v>
      </c>
      <c r="C7497" s="47" t="s">
        <v>18347</v>
      </c>
    </row>
    <row r="7498" spans="1:3" x14ac:dyDescent="0.25">
      <c r="A7498">
        <v>159816</v>
      </c>
      <c r="B7498" t="s">
        <v>18348</v>
      </c>
      <c r="C7498" s="47" t="s">
        <v>18349</v>
      </c>
    </row>
    <row r="7499" spans="1:3" x14ac:dyDescent="0.25">
      <c r="A7499">
        <v>159817</v>
      </c>
      <c r="B7499" t="s">
        <v>18350</v>
      </c>
      <c r="C7499" s="47" t="s">
        <v>18351</v>
      </c>
    </row>
    <row r="7500" spans="1:3" x14ac:dyDescent="0.25">
      <c r="A7500">
        <v>159818</v>
      </c>
      <c r="B7500" t="s">
        <v>18352</v>
      </c>
      <c r="C7500" s="47" t="s">
        <v>18353</v>
      </c>
    </row>
    <row r="7501" spans="1:3" x14ac:dyDescent="0.25">
      <c r="A7501">
        <v>159819</v>
      </c>
      <c r="B7501" t="s">
        <v>18354</v>
      </c>
      <c r="C7501" s="47" t="s">
        <v>18355</v>
      </c>
    </row>
    <row r="7502" spans="1:3" x14ac:dyDescent="0.25">
      <c r="A7502">
        <v>159820</v>
      </c>
      <c r="B7502" t="s">
        <v>18356</v>
      </c>
      <c r="C7502" s="47" t="s">
        <v>18357</v>
      </c>
    </row>
    <row r="7503" spans="1:3" x14ac:dyDescent="0.25">
      <c r="A7503">
        <v>159821</v>
      </c>
      <c r="B7503" t="s">
        <v>18358</v>
      </c>
      <c r="C7503" s="47" t="s">
        <v>18359</v>
      </c>
    </row>
    <row r="7504" spans="1:3" x14ac:dyDescent="0.25">
      <c r="A7504">
        <v>159822</v>
      </c>
      <c r="B7504" t="s">
        <v>18360</v>
      </c>
      <c r="C7504" s="47" t="s">
        <v>18361</v>
      </c>
    </row>
    <row r="7505" spans="1:3" x14ac:dyDescent="0.25">
      <c r="A7505">
        <v>159823</v>
      </c>
      <c r="B7505" t="s">
        <v>18362</v>
      </c>
      <c r="C7505" s="47" t="s">
        <v>18363</v>
      </c>
    </row>
    <row r="7506" spans="1:3" x14ac:dyDescent="0.25">
      <c r="A7506">
        <v>159824</v>
      </c>
      <c r="B7506" t="s">
        <v>18364</v>
      </c>
      <c r="C7506" s="47" t="s">
        <v>18365</v>
      </c>
    </row>
    <row r="7507" spans="1:3" x14ac:dyDescent="0.25">
      <c r="A7507">
        <v>159825</v>
      </c>
      <c r="B7507" t="s">
        <v>18366</v>
      </c>
      <c r="C7507" s="47" t="s">
        <v>18367</v>
      </c>
    </row>
    <row r="7508" spans="1:3" x14ac:dyDescent="0.25">
      <c r="A7508">
        <v>159826</v>
      </c>
      <c r="B7508" t="s">
        <v>18368</v>
      </c>
      <c r="C7508" s="47" t="s">
        <v>18369</v>
      </c>
    </row>
    <row r="7509" spans="1:3" x14ac:dyDescent="0.25">
      <c r="A7509">
        <v>159827</v>
      </c>
      <c r="B7509" t="s">
        <v>18370</v>
      </c>
      <c r="C7509" s="47" t="s">
        <v>18371</v>
      </c>
    </row>
    <row r="7510" spans="1:3" x14ac:dyDescent="0.25">
      <c r="A7510">
        <v>159828</v>
      </c>
      <c r="B7510" t="s">
        <v>18372</v>
      </c>
      <c r="C7510" s="47" t="s">
        <v>18373</v>
      </c>
    </row>
    <row r="7511" spans="1:3" x14ac:dyDescent="0.25">
      <c r="A7511">
        <v>159829</v>
      </c>
      <c r="B7511" t="s">
        <v>18374</v>
      </c>
      <c r="C7511" s="47" t="s">
        <v>18375</v>
      </c>
    </row>
    <row r="7512" spans="1:3" x14ac:dyDescent="0.25">
      <c r="A7512">
        <v>159830</v>
      </c>
      <c r="B7512" t="s">
        <v>18376</v>
      </c>
      <c r="C7512" s="47" t="s">
        <v>18377</v>
      </c>
    </row>
    <row r="7513" spans="1:3" x14ac:dyDescent="0.25">
      <c r="A7513">
        <v>159831</v>
      </c>
      <c r="B7513" t="s">
        <v>18378</v>
      </c>
      <c r="C7513" s="47" t="s">
        <v>18379</v>
      </c>
    </row>
    <row r="7514" spans="1:3" x14ac:dyDescent="0.25">
      <c r="A7514">
        <v>159832</v>
      </c>
      <c r="B7514" t="s">
        <v>18380</v>
      </c>
      <c r="C7514" s="47" t="s">
        <v>18381</v>
      </c>
    </row>
    <row r="7515" spans="1:3" x14ac:dyDescent="0.25">
      <c r="A7515">
        <v>159833</v>
      </c>
      <c r="B7515" t="s">
        <v>18382</v>
      </c>
      <c r="C7515" s="47" t="s">
        <v>18383</v>
      </c>
    </row>
    <row r="7516" spans="1:3" x14ac:dyDescent="0.25">
      <c r="A7516">
        <v>159834</v>
      </c>
      <c r="B7516" t="s">
        <v>18384</v>
      </c>
      <c r="C7516" s="47" t="s">
        <v>18385</v>
      </c>
    </row>
    <row r="7517" spans="1:3" x14ac:dyDescent="0.25">
      <c r="A7517">
        <v>159835</v>
      </c>
      <c r="B7517" t="s">
        <v>18386</v>
      </c>
      <c r="C7517" s="47" t="s">
        <v>18387</v>
      </c>
    </row>
    <row r="7518" spans="1:3" x14ac:dyDescent="0.25">
      <c r="A7518">
        <v>159836</v>
      </c>
      <c r="B7518" t="s">
        <v>18388</v>
      </c>
      <c r="C7518" s="47" t="s">
        <v>18389</v>
      </c>
    </row>
    <row r="7519" spans="1:3" x14ac:dyDescent="0.25">
      <c r="A7519">
        <v>159837</v>
      </c>
      <c r="B7519" t="s">
        <v>18390</v>
      </c>
      <c r="C7519" s="47" t="s">
        <v>18391</v>
      </c>
    </row>
    <row r="7520" spans="1:3" x14ac:dyDescent="0.25">
      <c r="A7520">
        <v>159838</v>
      </c>
      <c r="B7520" t="s">
        <v>18392</v>
      </c>
      <c r="C7520" s="47" t="s">
        <v>18393</v>
      </c>
    </row>
    <row r="7521" spans="1:3" x14ac:dyDescent="0.25">
      <c r="A7521">
        <v>159839</v>
      </c>
      <c r="B7521" t="s">
        <v>18394</v>
      </c>
      <c r="C7521" s="47" t="s">
        <v>18395</v>
      </c>
    </row>
    <row r="7522" spans="1:3" x14ac:dyDescent="0.25">
      <c r="A7522">
        <v>159840</v>
      </c>
      <c r="B7522" t="s">
        <v>18396</v>
      </c>
      <c r="C7522" s="47" t="s">
        <v>18397</v>
      </c>
    </row>
    <row r="7523" spans="1:3" x14ac:dyDescent="0.25">
      <c r="A7523">
        <v>159841</v>
      </c>
      <c r="B7523" t="s">
        <v>1661</v>
      </c>
      <c r="C7523" s="47" t="s">
        <v>18398</v>
      </c>
    </row>
    <row r="7524" spans="1:3" x14ac:dyDescent="0.25">
      <c r="A7524">
        <v>159842</v>
      </c>
      <c r="B7524" t="s">
        <v>18399</v>
      </c>
      <c r="C7524" s="47" t="s">
        <v>18400</v>
      </c>
    </row>
    <row r="7525" spans="1:3" x14ac:dyDescent="0.25">
      <c r="A7525">
        <v>159843</v>
      </c>
      <c r="B7525" t="s">
        <v>18401</v>
      </c>
      <c r="C7525" s="47" t="s">
        <v>18402</v>
      </c>
    </row>
    <row r="7526" spans="1:3" x14ac:dyDescent="0.25">
      <c r="A7526">
        <v>159844</v>
      </c>
      <c r="B7526" t="s">
        <v>18403</v>
      </c>
      <c r="C7526" s="47" t="s">
        <v>18404</v>
      </c>
    </row>
    <row r="7527" spans="1:3" x14ac:dyDescent="0.25">
      <c r="A7527">
        <v>159845</v>
      </c>
      <c r="B7527" t="s">
        <v>18405</v>
      </c>
      <c r="C7527" s="47" t="s">
        <v>18406</v>
      </c>
    </row>
    <row r="7528" spans="1:3" x14ac:dyDescent="0.25">
      <c r="A7528">
        <v>159846</v>
      </c>
      <c r="B7528" t="s">
        <v>18407</v>
      </c>
      <c r="C7528" s="47" t="s">
        <v>18408</v>
      </c>
    </row>
    <row r="7529" spans="1:3" x14ac:dyDescent="0.25">
      <c r="A7529">
        <v>159847</v>
      </c>
      <c r="B7529" t="s">
        <v>18409</v>
      </c>
      <c r="C7529" s="47" t="s">
        <v>18410</v>
      </c>
    </row>
    <row r="7530" spans="1:3" x14ac:dyDescent="0.25">
      <c r="A7530">
        <v>159848</v>
      </c>
      <c r="B7530" t="s">
        <v>18411</v>
      </c>
      <c r="C7530" s="47" t="s">
        <v>18412</v>
      </c>
    </row>
    <row r="7531" spans="1:3" x14ac:dyDescent="0.25">
      <c r="A7531">
        <v>159849</v>
      </c>
      <c r="B7531" t="s">
        <v>18413</v>
      </c>
      <c r="C7531" s="47" t="s">
        <v>18414</v>
      </c>
    </row>
    <row r="7532" spans="1:3" x14ac:dyDescent="0.25">
      <c r="A7532">
        <v>159850</v>
      </c>
      <c r="B7532" t="s">
        <v>18415</v>
      </c>
      <c r="C7532" s="47" t="s">
        <v>18416</v>
      </c>
    </row>
    <row r="7533" spans="1:3" x14ac:dyDescent="0.25">
      <c r="A7533">
        <v>159851</v>
      </c>
      <c r="B7533" t="s">
        <v>18417</v>
      </c>
      <c r="C7533" s="47" t="s">
        <v>18418</v>
      </c>
    </row>
    <row r="7534" spans="1:3" x14ac:dyDescent="0.25">
      <c r="A7534">
        <v>159852</v>
      </c>
      <c r="B7534" t="s">
        <v>18419</v>
      </c>
      <c r="C7534" s="47" t="s">
        <v>18420</v>
      </c>
    </row>
    <row r="7535" spans="1:3" x14ac:dyDescent="0.25">
      <c r="A7535">
        <v>159853</v>
      </c>
      <c r="B7535" t="s">
        <v>18421</v>
      </c>
      <c r="C7535" s="47" t="s">
        <v>18422</v>
      </c>
    </row>
    <row r="7536" spans="1:3" x14ac:dyDescent="0.25">
      <c r="A7536">
        <v>159854</v>
      </c>
      <c r="B7536" t="s">
        <v>18423</v>
      </c>
      <c r="C7536" s="47" t="s">
        <v>18424</v>
      </c>
    </row>
    <row r="7537" spans="1:3" x14ac:dyDescent="0.25">
      <c r="A7537">
        <v>159855</v>
      </c>
      <c r="B7537" t="s">
        <v>18425</v>
      </c>
      <c r="C7537" s="47" t="s">
        <v>18426</v>
      </c>
    </row>
    <row r="7538" spans="1:3" x14ac:dyDescent="0.25">
      <c r="A7538">
        <v>159856</v>
      </c>
      <c r="B7538" t="s">
        <v>18427</v>
      </c>
      <c r="C7538" s="47" t="s">
        <v>18428</v>
      </c>
    </row>
    <row r="7539" spans="1:3" x14ac:dyDescent="0.25">
      <c r="A7539">
        <v>159857</v>
      </c>
      <c r="B7539" t="s">
        <v>18429</v>
      </c>
      <c r="C7539" s="47" t="s">
        <v>18430</v>
      </c>
    </row>
    <row r="7540" spans="1:3" x14ac:dyDescent="0.25">
      <c r="A7540">
        <v>159858</v>
      </c>
      <c r="B7540" t="s">
        <v>18431</v>
      </c>
      <c r="C7540" s="47" t="s">
        <v>18432</v>
      </c>
    </row>
    <row r="7541" spans="1:3" x14ac:dyDescent="0.25">
      <c r="A7541">
        <v>159859</v>
      </c>
      <c r="B7541" t="s">
        <v>18433</v>
      </c>
      <c r="C7541" s="47" t="s">
        <v>18434</v>
      </c>
    </row>
    <row r="7542" spans="1:3" x14ac:dyDescent="0.25">
      <c r="A7542">
        <v>159860</v>
      </c>
      <c r="B7542" t="s">
        <v>18435</v>
      </c>
      <c r="C7542" s="47" t="s">
        <v>18436</v>
      </c>
    </row>
    <row r="7543" spans="1:3" x14ac:dyDescent="0.25">
      <c r="A7543">
        <v>159861</v>
      </c>
      <c r="B7543" t="s">
        <v>18437</v>
      </c>
      <c r="C7543" s="47" t="s">
        <v>18438</v>
      </c>
    </row>
    <row r="7544" spans="1:3" x14ac:dyDescent="0.25">
      <c r="A7544">
        <v>159862</v>
      </c>
      <c r="B7544" t="s">
        <v>18439</v>
      </c>
      <c r="C7544" s="47" t="s">
        <v>18440</v>
      </c>
    </row>
    <row r="7545" spans="1:3" x14ac:dyDescent="0.25">
      <c r="A7545">
        <v>159863</v>
      </c>
      <c r="B7545" t="s">
        <v>18441</v>
      </c>
      <c r="C7545" s="47" t="s">
        <v>18442</v>
      </c>
    </row>
    <row r="7546" spans="1:3" x14ac:dyDescent="0.25">
      <c r="A7546">
        <v>159864</v>
      </c>
      <c r="B7546" t="s">
        <v>18443</v>
      </c>
      <c r="C7546" s="47" t="s">
        <v>18444</v>
      </c>
    </row>
    <row r="7547" spans="1:3" x14ac:dyDescent="0.25">
      <c r="A7547">
        <v>159865</v>
      </c>
      <c r="B7547" t="s">
        <v>18445</v>
      </c>
      <c r="C7547" s="47" t="s">
        <v>18446</v>
      </c>
    </row>
    <row r="7548" spans="1:3" x14ac:dyDescent="0.25">
      <c r="A7548">
        <v>159866</v>
      </c>
      <c r="B7548" t="s">
        <v>18447</v>
      </c>
      <c r="C7548" s="47" t="s">
        <v>18448</v>
      </c>
    </row>
    <row r="7549" spans="1:3" x14ac:dyDescent="0.25">
      <c r="A7549">
        <v>159867</v>
      </c>
      <c r="B7549" t="s">
        <v>18449</v>
      </c>
      <c r="C7549" s="47" t="s">
        <v>18450</v>
      </c>
    </row>
    <row r="7550" spans="1:3" x14ac:dyDescent="0.25">
      <c r="A7550">
        <v>159868</v>
      </c>
      <c r="B7550" t="s">
        <v>18451</v>
      </c>
      <c r="C7550" s="47" t="s">
        <v>18452</v>
      </c>
    </row>
    <row r="7551" spans="1:3" x14ac:dyDescent="0.25">
      <c r="A7551">
        <v>159869</v>
      </c>
      <c r="B7551" t="s">
        <v>18453</v>
      </c>
      <c r="C7551" s="47" t="s">
        <v>18454</v>
      </c>
    </row>
    <row r="7552" spans="1:3" x14ac:dyDescent="0.25">
      <c r="A7552">
        <v>159870</v>
      </c>
      <c r="B7552" t="s">
        <v>18455</v>
      </c>
      <c r="C7552" s="47" t="s">
        <v>18456</v>
      </c>
    </row>
    <row r="7553" spans="1:3" x14ac:dyDescent="0.25">
      <c r="A7553">
        <v>159871</v>
      </c>
      <c r="B7553" t="s">
        <v>18457</v>
      </c>
      <c r="C7553" s="47" t="s">
        <v>18458</v>
      </c>
    </row>
    <row r="7554" spans="1:3" x14ac:dyDescent="0.25">
      <c r="A7554">
        <v>159872</v>
      </c>
      <c r="B7554" t="s">
        <v>18459</v>
      </c>
      <c r="C7554" s="47" t="s">
        <v>18460</v>
      </c>
    </row>
    <row r="7555" spans="1:3" x14ac:dyDescent="0.25">
      <c r="A7555">
        <v>159873</v>
      </c>
      <c r="B7555" t="s">
        <v>18461</v>
      </c>
      <c r="C7555" s="47" t="s">
        <v>18462</v>
      </c>
    </row>
    <row r="7556" spans="1:3" x14ac:dyDescent="0.25">
      <c r="A7556">
        <v>159874</v>
      </c>
      <c r="B7556" t="s">
        <v>18463</v>
      </c>
      <c r="C7556" s="47" t="s">
        <v>18464</v>
      </c>
    </row>
    <row r="7557" spans="1:3" x14ac:dyDescent="0.25">
      <c r="A7557">
        <v>159875</v>
      </c>
      <c r="B7557" t="s">
        <v>18465</v>
      </c>
      <c r="C7557" s="47" t="s">
        <v>18466</v>
      </c>
    </row>
    <row r="7558" spans="1:3" x14ac:dyDescent="0.25">
      <c r="A7558">
        <v>159876</v>
      </c>
      <c r="B7558" t="s">
        <v>18467</v>
      </c>
      <c r="C7558" s="47" t="s">
        <v>18468</v>
      </c>
    </row>
    <row r="7559" spans="1:3" x14ac:dyDescent="0.25">
      <c r="A7559">
        <v>159877</v>
      </c>
      <c r="B7559" t="s">
        <v>18469</v>
      </c>
      <c r="C7559" s="47" t="s">
        <v>18470</v>
      </c>
    </row>
    <row r="7560" spans="1:3" x14ac:dyDescent="0.25">
      <c r="A7560">
        <v>159878</v>
      </c>
      <c r="B7560" t="s">
        <v>18471</v>
      </c>
      <c r="C7560" s="47" t="s">
        <v>18472</v>
      </c>
    </row>
    <row r="7561" spans="1:3" x14ac:dyDescent="0.25">
      <c r="A7561">
        <v>159879</v>
      </c>
      <c r="B7561" t="s">
        <v>18473</v>
      </c>
      <c r="C7561" s="47" t="s">
        <v>18474</v>
      </c>
    </row>
    <row r="7562" spans="1:3" x14ac:dyDescent="0.25">
      <c r="A7562">
        <v>159880</v>
      </c>
      <c r="B7562" t="s">
        <v>18475</v>
      </c>
      <c r="C7562" s="47" t="s">
        <v>18476</v>
      </c>
    </row>
    <row r="7563" spans="1:3" x14ac:dyDescent="0.25">
      <c r="A7563">
        <v>159881</v>
      </c>
      <c r="B7563" t="s">
        <v>18477</v>
      </c>
      <c r="C7563" s="47" t="s">
        <v>18478</v>
      </c>
    </row>
    <row r="7564" spans="1:3" x14ac:dyDescent="0.25">
      <c r="A7564">
        <v>159882</v>
      </c>
      <c r="B7564" t="s">
        <v>1195</v>
      </c>
      <c r="C7564" s="47" t="s">
        <v>18479</v>
      </c>
    </row>
    <row r="7565" spans="1:3" x14ac:dyDescent="0.25">
      <c r="A7565">
        <v>159883</v>
      </c>
      <c r="B7565" t="s">
        <v>18480</v>
      </c>
      <c r="C7565" s="47" t="s">
        <v>18481</v>
      </c>
    </row>
    <row r="7566" spans="1:3" x14ac:dyDescent="0.25">
      <c r="A7566">
        <v>159884</v>
      </c>
      <c r="B7566" t="s">
        <v>18482</v>
      </c>
      <c r="C7566" s="47" t="s">
        <v>18483</v>
      </c>
    </row>
    <row r="7567" spans="1:3" x14ac:dyDescent="0.25">
      <c r="A7567">
        <v>159885</v>
      </c>
      <c r="B7567" t="s">
        <v>18484</v>
      </c>
      <c r="C7567" s="47" t="s">
        <v>18485</v>
      </c>
    </row>
    <row r="7568" spans="1:3" x14ac:dyDescent="0.25">
      <c r="A7568">
        <v>159886</v>
      </c>
      <c r="B7568" t="s">
        <v>18486</v>
      </c>
      <c r="C7568" s="47" t="s">
        <v>18487</v>
      </c>
    </row>
    <row r="7569" spans="1:3" x14ac:dyDescent="0.25">
      <c r="A7569">
        <v>159887</v>
      </c>
      <c r="B7569" t="s">
        <v>18488</v>
      </c>
      <c r="C7569" s="47" t="s">
        <v>18489</v>
      </c>
    </row>
    <row r="7570" spans="1:3" x14ac:dyDescent="0.25">
      <c r="A7570">
        <v>159888</v>
      </c>
      <c r="B7570" t="s">
        <v>18490</v>
      </c>
      <c r="C7570" s="47" t="s">
        <v>18491</v>
      </c>
    </row>
    <row r="7571" spans="1:3" x14ac:dyDescent="0.25">
      <c r="A7571">
        <v>159889</v>
      </c>
      <c r="B7571" t="s">
        <v>18492</v>
      </c>
      <c r="C7571" s="47" t="s">
        <v>18493</v>
      </c>
    </row>
    <row r="7572" spans="1:3" x14ac:dyDescent="0.25">
      <c r="A7572">
        <v>159890</v>
      </c>
      <c r="B7572" t="s">
        <v>18494</v>
      </c>
      <c r="C7572" s="47" t="s">
        <v>18495</v>
      </c>
    </row>
    <row r="7573" spans="1:3" x14ac:dyDescent="0.25">
      <c r="A7573">
        <v>159891</v>
      </c>
      <c r="B7573" t="s">
        <v>18496</v>
      </c>
      <c r="C7573" s="47" t="s">
        <v>18497</v>
      </c>
    </row>
    <row r="7574" spans="1:3" x14ac:dyDescent="0.25">
      <c r="A7574">
        <v>159892</v>
      </c>
      <c r="B7574" t="s">
        <v>18498</v>
      </c>
      <c r="C7574" s="47" t="s">
        <v>18499</v>
      </c>
    </row>
    <row r="7575" spans="1:3" x14ac:dyDescent="0.25">
      <c r="A7575">
        <v>159893</v>
      </c>
      <c r="B7575" t="s">
        <v>18500</v>
      </c>
      <c r="C7575" s="47" t="s">
        <v>18501</v>
      </c>
    </row>
    <row r="7576" spans="1:3" x14ac:dyDescent="0.25">
      <c r="A7576">
        <v>159894</v>
      </c>
      <c r="B7576" t="s">
        <v>18502</v>
      </c>
      <c r="C7576" s="47" t="s">
        <v>18503</v>
      </c>
    </row>
    <row r="7577" spans="1:3" x14ac:dyDescent="0.25">
      <c r="A7577">
        <v>159895</v>
      </c>
      <c r="B7577" t="s">
        <v>765</v>
      </c>
      <c r="C7577" s="47" t="s">
        <v>18504</v>
      </c>
    </row>
    <row r="7578" spans="1:3" x14ac:dyDescent="0.25">
      <c r="A7578">
        <v>159896</v>
      </c>
      <c r="B7578" t="s">
        <v>18505</v>
      </c>
      <c r="C7578" s="47" t="s">
        <v>18506</v>
      </c>
    </row>
    <row r="7579" spans="1:3" x14ac:dyDescent="0.25">
      <c r="A7579">
        <v>159897</v>
      </c>
      <c r="B7579" t="s">
        <v>18507</v>
      </c>
      <c r="C7579" s="47" t="s">
        <v>18508</v>
      </c>
    </row>
    <row r="7580" spans="1:3" x14ac:dyDescent="0.25">
      <c r="A7580">
        <v>159898</v>
      </c>
      <c r="B7580" t="s">
        <v>1382</v>
      </c>
      <c r="C7580" s="47" t="s">
        <v>18509</v>
      </c>
    </row>
    <row r="7581" spans="1:3" x14ac:dyDescent="0.25">
      <c r="A7581">
        <v>159899</v>
      </c>
      <c r="B7581" t="s">
        <v>18510</v>
      </c>
      <c r="C7581" s="47" t="s">
        <v>18511</v>
      </c>
    </row>
    <row r="7582" spans="1:3" x14ac:dyDescent="0.25">
      <c r="A7582">
        <v>159900</v>
      </c>
      <c r="B7582" t="s">
        <v>18512</v>
      </c>
      <c r="C7582" s="47" t="s">
        <v>18513</v>
      </c>
    </row>
    <row r="7583" spans="1:3" x14ac:dyDescent="0.25">
      <c r="A7583">
        <v>159901</v>
      </c>
      <c r="B7583" t="s">
        <v>18514</v>
      </c>
      <c r="C7583" s="47" t="s">
        <v>18515</v>
      </c>
    </row>
    <row r="7584" spans="1:3" x14ac:dyDescent="0.25">
      <c r="A7584">
        <v>159902</v>
      </c>
      <c r="B7584" t="s">
        <v>18516</v>
      </c>
      <c r="C7584" s="47" t="s">
        <v>18517</v>
      </c>
    </row>
    <row r="7585" spans="1:3" x14ac:dyDescent="0.25">
      <c r="A7585">
        <v>159903</v>
      </c>
      <c r="B7585" t="s">
        <v>18518</v>
      </c>
      <c r="C7585" s="47" t="s">
        <v>18519</v>
      </c>
    </row>
    <row r="7586" spans="1:3" x14ac:dyDescent="0.25">
      <c r="A7586">
        <v>159904</v>
      </c>
      <c r="B7586" t="s">
        <v>18520</v>
      </c>
      <c r="C7586" s="47" t="s">
        <v>18521</v>
      </c>
    </row>
    <row r="7587" spans="1:3" x14ac:dyDescent="0.25">
      <c r="A7587">
        <v>159905</v>
      </c>
      <c r="B7587" t="s">
        <v>659</v>
      </c>
      <c r="C7587" s="47" t="s">
        <v>18522</v>
      </c>
    </row>
    <row r="7588" spans="1:3" x14ac:dyDescent="0.25">
      <c r="A7588">
        <v>159906</v>
      </c>
      <c r="B7588" t="s">
        <v>18523</v>
      </c>
      <c r="C7588" s="47" t="s">
        <v>18524</v>
      </c>
    </row>
    <row r="7589" spans="1:3" x14ac:dyDescent="0.25">
      <c r="A7589">
        <v>159907</v>
      </c>
      <c r="B7589" t="s">
        <v>18525</v>
      </c>
      <c r="C7589" s="47" t="s">
        <v>18526</v>
      </c>
    </row>
    <row r="7590" spans="1:3" x14ac:dyDescent="0.25">
      <c r="A7590">
        <v>159908</v>
      </c>
      <c r="B7590" t="s">
        <v>18527</v>
      </c>
      <c r="C7590" s="47" t="s">
        <v>18528</v>
      </c>
    </row>
    <row r="7591" spans="1:3" x14ac:dyDescent="0.25">
      <c r="A7591">
        <v>159909</v>
      </c>
      <c r="B7591" t="s">
        <v>18529</v>
      </c>
      <c r="C7591" s="47" t="s">
        <v>18530</v>
      </c>
    </row>
    <row r="7592" spans="1:3" x14ac:dyDescent="0.25">
      <c r="A7592">
        <v>159910</v>
      </c>
      <c r="B7592" t="s">
        <v>18531</v>
      </c>
      <c r="C7592" s="47" t="s">
        <v>18532</v>
      </c>
    </row>
    <row r="7593" spans="1:3" x14ac:dyDescent="0.25">
      <c r="A7593">
        <v>159911</v>
      </c>
      <c r="B7593" t="s">
        <v>18533</v>
      </c>
      <c r="C7593" s="47" t="s">
        <v>18534</v>
      </c>
    </row>
    <row r="7594" spans="1:3" x14ac:dyDescent="0.25">
      <c r="A7594">
        <v>159912</v>
      </c>
      <c r="B7594" t="s">
        <v>18535</v>
      </c>
      <c r="C7594" s="47" t="s">
        <v>18536</v>
      </c>
    </row>
    <row r="7595" spans="1:3" x14ac:dyDescent="0.25">
      <c r="A7595">
        <v>159913</v>
      </c>
      <c r="B7595" t="s">
        <v>18537</v>
      </c>
      <c r="C7595" s="47" t="s">
        <v>18538</v>
      </c>
    </row>
    <row r="7596" spans="1:3" x14ac:dyDescent="0.25">
      <c r="A7596">
        <v>159914</v>
      </c>
      <c r="B7596" t="s">
        <v>18539</v>
      </c>
      <c r="C7596" s="47" t="s">
        <v>18540</v>
      </c>
    </row>
    <row r="7597" spans="1:3" x14ac:dyDescent="0.25">
      <c r="A7597">
        <v>159915</v>
      </c>
      <c r="B7597" t="s">
        <v>18541</v>
      </c>
      <c r="C7597" s="47" t="s">
        <v>18542</v>
      </c>
    </row>
    <row r="7598" spans="1:3" x14ac:dyDescent="0.25">
      <c r="A7598">
        <v>159916</v>
      </c>
      <c r="B7598" t="s">
        <v>18543</v>
      </c>
      <c r="C7598" s="47" t="s">
        <v>18544</v>
      </c>
    </row>
    <row r="7599" spans="1:3" x14ac:dyDescent="0.25">
      <c r="A7599">
        <v>159917</v>
      </c>
      <c r="B7599" t="s">
        <v>18545</v>
      </c>
      <c r="C7599" s="47" t="s">
        <v>18546</v>
      </c>
    </row>
    <row r="7600" spans="1:3" x14ac:dyDescent="0.25">
      <c r="A7600">
        <v>159918</v>
      </c>
      <c r="B7600" t="s">
        <v>18547</v>
      </c>
      <c r="C7600" s="47" t="s">
        <v>18548</v>
      </c>
    </row>
    <row r="7601" spans="1:3" x14ac:dyDescent="0.25">
      <c r="A7601">
        <v>159919</v>
      </c>
      <c r="B7601" t="s">
        <v>18549</v>
      </c>
      <c r="C7601" s="47" t="s">
        <v>18550</v>
      </c>
    </row>
    <row r="7602" spans="1:3" x14ac:dyDescent="0.25">
      <c r="A7602">
        <v>159920</v>
      </c>
      <c r="B7602" t="s">
        <v>18551</v>
      </c>
      <c r="C7602" s="47" t="s">
        <v>18552</v>
      </c>
    </row>
    <row r="7603" spans="1:3" x14ac:dyDescent="0.25">
      <c r="A7603">
        <v>159921</v>
      </c>
      <c r="B7603" t="s">
        <v>18553</v>
      </c>
      <c r="C7603" s="47" t="s">
        <v>18554</v>
      </c>
    </row>
    <row r="7604" spans="1:3" x14ac:dyDescent="0.25">
      <c r="A7604">
        <v>159922</v>
      </c>
      <c r="B7604" t="s">
        <v>18555</v>
      </c>
      <c r="C7604" s="47" t="s">
        <v>18556</v>
      </c>
    </row>
    <row r="7605" spans="1:3" x14ac:dyDescent="0.25">
      <c r="A7605">
        <v>159923</v>
      </c>
      <c r="B7605" t="s">
        <v>18557</v>
      </c>
      <c r="C7605" s="47" t="s">
        <v>18558</v>
      </c>
    </row>
    <row r="7606" spans="1:3" x14ac:dyDescent="0.25">
      <c r="A7606">
        <v>159924</v>
      </c>
      <c r="B7606" t="s">
        <v>18559</v>
      </c>
      <c r="C7606" s="47" t="s">
        <v>18560</v>
      </c>
    </row>
    <row r="7607" spans="1:3" x14ac:dyDescent="0.25">
      <c r="A7607">
        <v>159925</v>
      </c>
      <c r="B7607" t="s">
        <v>18561</v>
      </c>
      <c r="C7607" s="47" t="s">
        <v>18562</v>
      </c>
    </row>
    <row r="7608" spans="1:3" x14ac:dyDescent="0.25">
      <c r="A7608">
        <v>159926</v>
      </c>
      <c r="B7608" t="s">
        <v>18563</v>
      </c>
      <c r="C7608" s="47" t="s">
        <v>18564</v>
      </c>
    </row>
    <row r="7609" spans="1:3" x14ac:dyDescent="0.25">
      <c r="A7609">
        <v>159927</v>
      </c>
      <c r="B7609" t="s">
        <v>18565</v>
      </c>
      <c r="C7609" s="47" t="s">
        <v>18566</v>
      </c>
    </row>
    <row r="7610" spans="1:3" x14ac:dyDescent="0.25">
      <c r="A7610">
        <v>159928</v>
      </c>
      <c r="B7610" t="s">
        <v>18567</v>
      </c>
      <c r="C7610" s="47" t="s">
        <v>18568</v>
      </c>
    </row>
    <row r="7611" spans="1:3" x14ac:dyDescent="0.25">
      <c r="A7611">
        <v>159929</v>
      </c>
      <c r="B7611" t="s">
        <v>18569</v>
      </c>
      <c r="C7611" s="47" t="s">
        <v>18570</v>
      </c>
    </row>
    <row r="7612" spans="1:3" x14ac:dyDescent="0.25">
      <c r="A7612">
        <v>159930</v>
      </c>
      <c r="B7612" t="s">
        <v>18571</v>
      </c>
      <c r="C7612" s="47" t="s">
        <v>18572</v>
      </c>
    </row>
    <row r="7613" spans="1:3" x14ac:dyDescent="0.25">
      <c r="A7613">
        <v>159931</v>
      </c>
      <c r="B7613" t="s">
        <v>144</v>
      </c>
      <c r="C7613" s="47" t="s">
        <v>18573</v>
      </c>
    </row>
    <row r="7614" spans="1:3" x14ac:dyDescent="0.25">
      <c r="A7614">
        <v>159932</v>
      </c>
      <c r="B7614" t="s">
        <v>1632</v>
      </c>
      <c r="C7614" s="47" t="s">
        <v>18574</v>
      </c>
    </row>
    <row r="7615" spans="1:3" x14ac:dyDescent="0.25">
      <c r="A7615">
        <v>159933</v>
      </c>
      <c r="B7615" t="s">
        <v>18575</v>
      </c>
      <c r="C7615" s="47" t="s">
        <v>18576</v>
      </c>
    </row>
    <row r="7616" spans="1:3" x14ac:dyDescent="0.25">
      <c r="A7616">
        <v>159934</v>
      </c>
      <c r="B7616" t="s">
        <v>18577</v>
      </c>
      <c r="C7616" s="47" t="s">
        <v>18578</v>
      </c>
    </row>
    <row r="7617" spans="1:3" x14ac:dyDescent="0.25">
      <c r="A7617">
        <v>159935</v>
      </c>
      <c r="B7617" t="s">
        <v>18579</v>
      </c>
      <c r="C7617" s="47" t="s">
        <v>18580</v>
      </c>
    </row>
    <row r="7618" spans="1:3" x14ac:dyDescent="0.25">
      <c r="A7618">
        <v>159936</v>
      </c>
      <c r="B7618" t="s">
        <v>18581</v>
      </c>
      <c r="C7618" s="47" t="s">
        <v>18582</v>
      </c>
    </row>
    <row r="7619" spans="1:3" x14ac:dyDescent="0.25">
      <c r="A7619">
        <v>159937</v>
      </c>
      <c r="B7619" t="s">
        <v>18583</v>
      </c>
      <c r="C7619" s="47" t="s">
        <v>18584</v>
      </c>
    </row>
    <row r="7620" spans="1:3" x14ac:dyDescent="0.25">
      <c r="A7620">
        <v>159938</v>
      </c>
      <c r="B7620" t="s">
        <v>18585</v>
      </c>
      <c r="C7620" s="47" t="s">
        <v>18586</v>
      </c>
    </row>
    <row r="7621" spans="1:3" x14ac:dyDescent="0.25">
      <c r="A7621">
        <v>159939</v>
      </c>
      <c r="B7621" t="s">
        <v>18587</v>
      </c>
      <c r="C7621" s="47" t="s">
        <v>18588</v>
      </c>
    </row>
    <row r="7622" spans="1:3" x14ac:dyDescent="0.25">
      <c r="A7622">
        <v>159940</v>
      </c>
      <c r="B7622" t="s">
        <v>18589</v>
      </c>
      <c r="C7622" s="47" t="s">
        <v>18590</v>
      </c>
    </row>
    <row r="7623" spans="1:3" x14ac:dyDescent="0.25">
      <c r="A7623">
        <v>159941</v>
      </c>
      <c r="B7623" t="s">
        <v>18591</v>
      </c>
      <c r="C7623" s="47" t="s">
        <v>18592</v>
      </c>
    </row>
    <row r="7624" spans="1:3" x14ac:dyDescent="0.25">
      <c r="A7624">
        <v>159942</v>
      </c>
      <c r="B7624" t="s">
        <v>18593</v>
      </c>
      <c r="C7624" s="47" t="s">
        <v>18594</v>
      </c>
    </row>
    <row r="7625" spans="1:3" x14ac:dyDescent="0.25">
      <c r="A7625">
        <v>159943</v>
      </c>
      <c r="B7625" t="s">
        <v>18595</v>
      </c>
      <c r="C7625" s="47" t="s">
        <v>18596</v>
      </c>
    </row>
    <row r="7626" spans="1:3" x14ac:dyDescent="0.25">
      <c r="A7626">
        <v>159944</v>
      </c>
      <c r="B7626" t="s">
        <v>18597</v>
      </c>
      <c r="C7626" s="47" t="s">
        <v>18598</v>
      </c>
    </row>
    <row r="7627" spans="1:3" x14ac:dyDescent="0.25">
      <c r="A7627">
        <v>159945</v>
      </c>
      <c r="B7627" t="s">
        <v>18599</v>
      </c>
      <c r="C7627" s="47" t="s">
        <v>18600</v>
      </c>
    </row>
    <row r="7628" spans="1:3" x14ac:dyDescent="0.25">
      <c r="A7628">
        <v>159946</v>
      </c>
      <c r="B7628" t="s">
        <v>18601</v>
      </c>
      <c r="C7628" s="47" t="s">
        <v>18602</v>
      </c>
    </row>
    <row r="7629" spans="1:3" x14ac:dyDescent="0.25">
      <c r="A7629">
        <v>159947</v>
      </c>
      <c r="B7629" t="s">
        <v>18603</v>
      </c>
      <c r="C7629" s="47" t="s">
        <v>18604</v>
      </c>
    </row>
    <row r="7630" spans="1:3" x14ac:dyDescent="0.25">
      <c r="A7630">
        <v>159948</v>
      </c>
      <c r="B7630" t="s">
        <v>18605</v>
      </c>
      <c r="C7630" s="47" t="s">
        <v>18606</v>
      </c>
    </row>
    <row r="7631" spans="1:3" x14ac:dyDescent="0.25">
      <c r="A7631">
        <v>159949</v>
      </c>
      <c r="B7631" t="s">
        <v>18607</v>
      </c>
      <c r="C7631" s="47" t="s">
        <v>18608</v>
      </c>
    </row>
    <row r="7632" spans="1:3" x14ac:dyDescent="0.25">
      <c r="A7632">
        <v>159950</v>
      </c>
      <c r="B7632" t="s">
        <v>18609</v>
      </c>
      <c r="C7632" s="47" t="s">
        <v>18610</v>
      </c>
    </row>
    <row r="7633" spans="1:3" x14ac:dyDescent="0.25">
      <c r="A7633">
        <v>159951</v>
      </c>
      <c r="B7633" t="s">
        <v>18611</v>
      </c>
      <c r="C7633" s="47" t="s">
        <v>18612</v>
      </c>
    </row>
    <row r="7634" spans="1:3" x14ac:dyDescent="0.25">
      <c r="A7634">
        <v>159952</v>
      </c>
      <c r="B7634" t="s">
        <v>18613</v>
      </c>
      <c r="C7634" s="47" t="s">
        <v>18614</v>
      </c>
    </row>
    <row r="7635" spans="1:3" x14ac:dyDescent="0.25">
      <c r="A7635">
        <v>159953</v>
      </c>
      <c r="B7635" t="s">
        <v>18615</v>
      </c>
      <c r="C7635" s="47" t="s">
        <v>18616</v>
      </c>
    </row>
    <row r="7636" spans="1:3" x14ac:dyDescent="0.25">
      <c r="A7636">
        <v>159954</v>
      </c>
      <c r="B7636" t="s">
        <v>18617</v>
      </c>
      <c r="C7636" s="47" t="s">
        <v>18618</v>
      </c>
    </row>
    <row r="7637" spans="1:3" x14ac:dyDescent="0.25">
      <c r="A7637">
        <v>159955</v>
      </c>
      <c r="B7637" t="s">
        <v>18619</v>
      </c>
      <c r="C7637" s="47" t="s">
        <v>18620</v>
      </c>
    </row>
    <row r="7638" spans="1:3" x14ac:dyDescent="0.25">
      <c r="A7638">
        <v>159956</v>
      </c>
      <c r="B7638" t="s">
        <v>18621</v>
      </c>
      <c r="C7638" s="47" t="s">
        <v>18622</v>
      </c>
    </row>
    <row r="7639" spans="1:3" x14ac:dyDescent="0.25">
      <c r="A7639">
        <v>159957</v>
      </c>
      <c r="B7639" t="s">
        <v>18623</v>
      </c>
      <c r="C7639" s="47" t="s">
        <v>18624</v>
      </c>
    </row>
    <row r="7640" spans="1:3" x14ac:dyDescent="0.25">
      <c r="A7640">
        <v>159958</v>
      </c>
      <c r="B7640" t="s">
        <v>18625</v>
      </c>
      <c r="C7640" s="47" t="s">
        <v>18626</v>
      </c>
    </row>
    <row r="7641" spans="1:3" x14ac:dyDescent="0.25">
      <c r="A7641">
        <v>159959</v>
      </c>
      <c r="B7641" t="s">
        <v>18627</v>
      </c>
      <c r="C7641" s="47" t="s">
        <v>18628</v>
      </c>
    </row>
    <row r="7642" spans="1:3" x14ac:dyDescent="0.25">
      <c r="A7642">
        <v>159960</v>
      </c>
      <c r="B7642" t="s">
        <v>18629</v>
      </c>
      <c r="C7642" s="47" t="s">
        <v>18630</v>
      </c>
    </row>
    <row r="7643" spans="1:3" x14ac:dyDescent="0.25">
      <c r="A7643">
        <v>159961</v>
      </c>
      <c r="B7643" t="s">
        <v>18631</v>
      </c>
      <c r="C7643" s="47" t="s">
        <v>18632</v>
      </c>
    </row>
    <row r="7644" spans="1:3" x14ac:dyDescent="0.25">
      <c r="A7644">
        <v>159962</v>
      </c>
      <c r="B7644" t="s">
        <v>18633</v>
      </c>
      <c r="C7644" s="47" t="s">
        <v>18634</v>
      </c>
    </row>
    <row r="7645" spans="1:3" x14ac:dyDescent="0.25">
      <c r="A7645">
        <v>159963</v>
      </c>
      <c r="B7645" t="s">
        <v>18635</v>
      </c>
      <c r="C7645" s="47" t="s">
        <v>18636</v>
      </c>
    </row>
    <row r="7646" spans="1:3" x14ac:dyDescent="0.25">
      <c r="A7646">
        <v>159964</v>
      </c>
      <c r="B7646" t="s">
        <v>18637</v>
      </c>
      <c r="C7646" s="47" t="s">
        <v>18638</v>
      </c>
    </row>
    <row r="7647" spans="1:3" x14ac:dyDescent="0.25">
      <c r="A7647">
        <v>159965</v>
      </c>
      <c r="B7647" t="s">
        <v>18639</v>
      </c>
      <c r="C7647" s="47" t="s">
        <v>18640</v>
      </c>
    </row>
    <row r="7648" spans="1:3" x14ac:dyDescent="0.25">
      <c r="A7648">
        <v>159966</v>
      </c>
      <c r="B7648" t="s">
        <v>18641</v>
      </c>
      <c r="C7648" s="47" t="s">
        <v>18642</v>
      </c>
    </row>
    <row r="7649" spans="1:3" x14ac:dyDescent="0.25">
      <c r="A7649">
        <v>159967</v>
      </c>
      <c r="B7649" t="s">
        <v>18643</v>
      </c>
      <c r="C7649" s="47" t="s">
        <v>18644</v>
      </c>
    </row>
    <row r="7650" spans="1:3" x14ac:dyDescent="0.25">
      <c r="A7650">
        <v>159968</v>
      </c>
      <c r="B7650" t="s">
        <v>18645</v>
      </c>
      <c r="C7650" s="47" t="s">
        <v>18646</v>
      </c>
    </row>
    <row r="7651" spans="1:3" x14ac:dyDescent="0.25">
      <c r="A7651">
        <v>159969</v>
      </c>
      <c r="B7651" t="s">
        <v>18647</v>
      </c>
      <c r="C7651" s="47" t="s">
        <v>18648</v>
      </c>
    </row>
    <row r="7652" spans="1:3" x14ac:dyDescent="0.25">
      <c r="A7652">
        <v>159970</v>
      </c>
      <c r="B7652" t="s">
        <v>18649</v>
      </c>
      <c r="C7652" s="47" t="s">
        <v>18650</v>
      </c>
    </row>
    <row r="7653" spans="1:3" x14ac:dyDescent="0.25">
      <c r="A7653">
        <v>159971</v>
      </c>
      <c r="B7653" t="s">
        <v>18651</v>
      </c>
      <c r="C7653" s="47" t="s">
        <v>18652</v>
      </c>
    </row>
    <row r="7654" spans="1:3" x14ac:dyDescent="0.25">
      <c r="A7654">
        <v>159972</v>
      </c>
      <c r="B7654" t="s">
        <v>18653</v>
      </c>
      <c r="C7654" s="47" t="s">
        <v>18654</v>
      </c>
    </row>
    <row r="7655" spans="1:3" x14ac:dyDescent="0.25">
      <c r="A7655">
        <v>159973</v>
      </c>
      <c r="B7655" t="s">
        <v>18655</v>
      </c>
      <c r="C7655" s="47" t="s">
        <v>18656</v>
      </c>
    </row>
    <row r="7656" spans="1:3" x14ac:dyDescent="0.25">
      <c r="A7656">
        <v>159974</v>
      </c>
      <c r="B7656" t="s">
        <v>18657</v>
      </c>
      <c r="C7656" s="47" t="s">
        <v>18658</v>
      </c>
    </row>
    <row r="7657" spans="1:3" x14ac:dyDescent="0.25">
      <c r="A7657">
        <v>159975</v>
      </c>
      <c r="B7657" t="s">
        <v>18659</v>
      </c>
      <c r="C7657" s="47" t="s">
        <v>18660</v>
      </c>
    </row>
    <row r="7658" spans="1:3" x14ac:dyDescent="0.25">
      <c r="A7658">
        <v>159976</v>
      </c>
      <c r="B7658" t="s">
        <v>18661</v>
      </c>
      <c r="C7658" s="47" t="s">
        <v>18662</v>
      </c>
    </row>
    <row r="7659" spans="1:3" x14ac:dyDescent="0.25">
      <c r="A7659">
        <v>159977</v>
      </c>
      <c r="B7659" t="s">
        <v>18663</v>
      </c>
      <c r="C7659" s="47" t="s">
        <v>18664</v>
      </c>
    </row>
    <row r="7660" spans="1:3" x14ac:dyDescent="0.25">
      <c r="A7660">
        <v>159978</v>
      </c>
      <c r="B7660" t="s">
        <v>18665</v>
      </c>
      <c r="C7660" s="47" t="s">
        <v>18666</v>
      </c>
    </row>
    <row r="7661" spans="1:3" x14ac:dyDescent="0.25">
      <c r="A7661">
        <v>159979</v>
      </c>
      <c r="B7661" t="s">
        <v>18667</v>
      </c>
      <c r="C7661" s="47" t="s">
        <v>18668</v>
      </c>
    </row>
    <row r="7662" spans="1:3" x14ac:dyDescent="0.25">
      <c r="A7662">
        <v>159980</v>
      </c>
      <c r="B7662" t="s">
        <v>18669</v>
      </c>
      <c r="C7662" s="47" t="s">
        <v>18670</v>
      </c>
    </row>
    <row r="7663" spans="1:3" x14ac:dyDescent="0.25">
      <c r="A7663">
        <v>159981</v>
      </c>
      <c r="B7663" t="s">
        <v>18671</v>
      </c>
      <c r="C7663" s="47" t="s">
        <v>18672</v>
      </c>
    </row>
    <row r="7664" spans="1:3" x14ac:dyDescent="0.25">
      <c r="A7664">
        <v>159982</v>
      </c>
      <c r="B7664" t="s">
        <v>18673</v>
      </c>
      <c r="C7664" s="47" t="s">
        <v>18674</v>
      </c>
    </row>
    <row r="7665" spans="1:3" x14ac:dyDescent="0.25">
      <c r="A7665">
        <v>159983</v>
      </c>
      <c r="B7665" t="s">
        <v>18675</v>
      </c>
      <c r="C7665" s="47" t="s">
        <v>18676</v>
      </c>
    </row>
    <row r="7666" spans="1:3" x14ac:dyDescent="0.25">
      <c r="A7666">
        <v>159984</v>
      </c>
      <c r="B7666" t="s">
        <v>18677</v>
      </c>
      <c r="C7666" s="47" t="s">
        <v>18678</v>
      </c>
    </row>
    <row r="7667" spans="1:3" x14ac:dyDescent="0.25">
      <c r="A7667">
        <v>159985</v>
      </c>
      <c r="B7667" t="s">
        <v>18679</v>
      </c>
      <c r="C7667" s="47" t="s">
        <v>18680</v>
      </c>
    </row>
    <row r="7668" spans="1:3" x14ac:dyDescent="0.25">
      <c r="A7668">
        <v>159986</v>
      </c>
      <c r="B7668" t="s">
        <v>18681</v>
      </c>
      <c r="C7668" s="47" t="s">
        <v>18682</v>
      </c>
    </row>
    <row r="7669" spans="1:3" x14ac:dyDescent="0.25">
      <c r="A7669">
        <v>159987</v>
      </c>
      <c r="B7669" t="s">
        <v>18683</v>
      </c>
      <c r="C7669" s="47" t="s">
        <v>18684</v>
      </c>
    </row>
    <row r="7670" spans="1:3" x14ac:dyDescent="0.25">
      <c r="A7670">
        <v>159988</v>
      </c>
      <c r="B7670" t="s">
        <v>18685</v>
      </c>
      <c r="C7670" s="47" t="s">
        <v>18686</v>
      </c>
    </row>
    <row r="7671" spans="1:3" x14ac:dyDescent="0.25">
      <c r="A7671">
        <v>159989</v>
      </c>
      <c r="B7671" t="s">
        <v>18687</v>
      </c>
      <c r="C7671" s="47" t="s">
        <v>18688</v>
      </c>
    </row>
    <row r="7672" spans="1:3" x14ac:dyDescent="0.25">
      <c r="A7672">
        <v>159990</v>
      </c>
      <c r="B7672" t="s">
        <v>18689</v>
      </c>
      <c r="C7672" s="47" t="s">
        <v>18690</v>
      </c>
    </row>
    <row r="7673" spans="1:3" x14ac:dyDescent="0.25">
      <c r="A7673">
        <v>159991</v>
      </c>
      <c r="B7673" t="s">
        <v>18691</v>
      </c>
      <c r="C7673" s="47" t="s">
        <v>18692</v>
      </c>
    </row>
    <row r="7674" spans="1:3" x14ac:dyDescent="0.25">
      <c r="A7674">
        <v>159992</v>
      </c>
      <c r="B7674" t="s">
        <v>18693</v>
      </c>
      <c r="C7674" s="47" t="s">
        <v>18694</v>
      </c>
    </row>
    <row r="7675" spans="1:3" x14ac:dyDescent="0.25">
      <c r="A7675">
        <v>159993</v>
      </c>
      <c r="B7675" t="s">
        <v>18695</v>
      </c>
      <c r="C7675" s="47" t="s">
        <v>18696</v>
      </c>
    </row>
    <row r="7676" spans="1:3" x14ac:dyDescent="0.25">
      <c r="A7676">
        <v>159994</v>
      </c>
      <c r="B7676" t="s">
        <v>18697</v>
      </c>
      <c r="C7676" s="47" t="s">
        <v>18698</v>
      </c>
    </row>
    <row r="7677" spans="1:3" x14ac:dyDescent="0.25">
      <c r="A7677">
        <v>159995</v>
      </c>
      <c r="B7677" t="s">
        <v>18699</v>
      </c>
      <c r="C7677" s="47" t="s">
        <v>18700</v>
      </c>
    </row>
    <row r="7678" spans="1:3" x14ac:dyDescent="0.25">
      <c r="A7678">
        <v>159996</v>
      </c>
      <c r="B7678" t="s">
        <v>18701</v>
      </c>
      <c r="C7678" s="47" t="s">
        <v>18702</v>
      </c>
    </row>
    <row r="7679" spans="1:3" x14ac:dyDescent="0.25">
      <c r="A7679">
        <v>159997</v>
      </c>
      <c r="B7679" t="s">
        <v>18703</v>
      </c>
      <c r="C7679" s="47" t="s">
        <v>18704</v>
      </c>
    </row>
    <row r="7680" spans="1:3" x14ac:dyDescent="0.25">
      <c r="A7680">
        <v>159998</v>
      </c>
      <c r="B7680" t="s">
        <v>18705</v>
      </c>
      <c r="C7680" s="47" t="s">
        <v>18706</v>
      </c>
    </row>
    <row r="7681" spans="1:3" x14ac:dyDescent="0.25">
      <c r="A7681">
        <v>159999</v>
      </c>
      <c r="B7681" t="s">
        <v>18707</v>
      </c>
      <c r="C7681" s="47" t="s">
        <v>18708</v>
      </c>
    </row>
    <row r="7682" spans="1:3" x14ac:dyDescent="0.25">
      <c r="A7682">
        <v>160000</v>
      </c>
      <c r="B7682" t="s">
        <v>18709</v>
      </c>
      <c r="C7682" s="47" t="s">
        <v>18710</v>
      </c>
    </row>
    <row r="7683" spans="1:3" x14ac:dyDescent="0.25">
      <c r="A7683">
        <v>160001</v>
      </c>
      <c r="B7683" t="s">
        <v>18711</v>
      </c>
      <c r="C7683" s="47" t="s">
        <v>18712</v>
      </c>
    </row>
    <row r="7684" spans="1:3" x14ac:dyDescent="0.25">
      <c r="A7684">
        <v>160002</v>
      </c>
      <c r="B7684" t="s">
        <v>18713</v>
      </c>
      <c r="C7684" s="47" t="s">
        <v>18714</v>
      </c>
    </row>
    <row r="7685" spans="1:3" x14ac:dyDescent="0.25">
      <c r="A7685">
        <v>160003</v>
      </c>
      <c r="B7685" t="s">
        <v>18715</v>
      </c>
      <c r="C7685" s="47" t="s">
        <v>18716</v>
      </c>
    </row>
    <row r="7686" spans="1:3" x14ac:dyDescent="0.25">
      <c r="A7686">
        <v>160004</v>
      </c>
      <c r="B7686" t="s">
        <v>18717</v>
      </c>
      <c r="C7686" s="47" t="s">
        <v>18718</v>
      </c>
    </row>
    <row r="7687" spans="1:3" x14ac:dyDescent="0.25">
      <c r="A7687">
        <v>160005</v>
      </c>
      <c r="B7687" t="s">
        <v>18719</v>
      </c>
      <c r="C7687" s="47" t="s">
        <v>18720</v>
      </c>
    </row>
    <row r="7688" spans="1:3" x14ac:dyDescent="0.25">
      <c r="A7688">
        <v>160006</v>
      </c>
      <c r="B7688" t="s">
        <v>18721</v>
      </c>
      <c r="C7688" s="47" t="s">
        <v>18722</v>
      </c>
    </row>
    <row r="7689" spans="1:3" x14ac:dyDescent="0.25">
      <c r="A7689">
        <v>160007</v>
      </c>
      <c r="B7689" t="s">
        <v>18723</v>
      </c>
      <c r="C7689" s="47" t="s">
        <v>18724</v>
      </c>
    </row>
    <row r="7690" spans="1:3" x14ac:dyDescent="0.25">
      <c r="A7690">
        <v>160008</v>
      </c>
      <c r="B7690" t="s">
        <v>18725</v>
      </c>
      <c r="C7690" s="47" t="s">
        <v>18726</v>
      </c>
    </row>
    <row r="7691" spans="1:3" x14ac:dyDescent="0.25">
      <c r="A7691">
        <v>160009</v>
      </c>
      <c r="B7691" t="s">
        <v>18727</v>
      </c>
      <c r="C7691" s="47" t="s">
        <v>18728</v>
      </c>
    </row>
    <row r="7692" spans="1:3" x14ac:dyDescent="0.25">
      <c r="A7692">
        <v>160010</v>
      </c>
      <c r="B7692" t="s">
        <v>18729</v>
      </c>
      <c r="C7692" s="47" t="s">
        <v>18730</v>
      </c>
    </row>
    <row r="7693" spans="1:3" x14ac:dyDescent="0.25">
      <c r="A7693">
        <v>160011</v>
      </c>
      <c r="B7693" t="s">
        <v>18731</v>
      </c>
      <c r="C7693" s="47" t="s">
        <v>18732</v>
      </c>
    </row>
    <row r="7694" spans="1:3" x14ac:dyDescent="0.25">
      <c r="A7694">
        <v>160012</v>
      </c>
      <c r="B7694" t="s">
        <v>18733</v>
      </c>
      <c r="C7694" s="47" t="s">
        <v>18734</v>
      </c>
    </row>
    <row r="7695" spans="1:3" x14ac:dyDescent="0.25">
      <c r="A7695">
        <v>160013</v>
      </c>
      <c r="B7695" t="s">
        <v>18735</v>
      </c>
      <c r="C7695" s="47" t="s">
        <v>18736</v>
      </c>
    </row>
    <row r="7696" spans="1:3" x14ac:dyDescent="0.25">
      <c r="A7696">
        <v>160014</v>
      </c>
      <c r="B7696" t="s">
        <v>260</v>
      </c>
      <c r="C7696" s="47" t="s">
        <v>18737</v>
      </c>
    </row>
    <row r="7697" spans="1:3" x14ac:dyDescent="0.25">
      <c r="A7697">
        <v>160015</v>
      </c>
      <c r="B7697" t="s">
        <v>18738</v>
      </c>
      <c r="C7697" s="47" t="s">
        <v>18739</v>
      </c>
    </row>
    <row r="7698" spans="1:3" x14ac:dyDescent="0.25">
      <c r="A7698">
        <v>160016</v>
      </c>
      <c r="B7698" t="s">
        <v>18740</v>
      </c>
      <c r="C7698" s="47" t="s">
        <v>18741</v>
      </c>
    </row>
    <row r="7699" spans="1:3" x14ac:dyDescent="0.25">
      <c r="A7699">
        <v>160017</v>
      </c>
      <c r="B7699" t="s">
        <v>18742</v>
      </c>
      <c r="C7699" s="47" t="s">
        <v>18743</v>
      </c>
    </row>
    <row r="7700" spans="1:3" x14ac:dyDescent="0.25">
      <c r="A7700">
        <v>160018</v>
      </c>
      <c r="B7700" t="s">
        <v>18744</v>
      </c>
      <c r="C7700" s="47" t="s">
        <v>18745</v>
      </c>
    </row>
    <row r="7701" spans="1:3" x14ac:dyDescent="0.25">
      <c r="A7701">
        <v>160019</v>
      </c>
      <c r="B7701" t="s">
        <v>18746</v>
      </c>
      <c r="C7701" s="47" t="s">
        <v>18747</v>
      </c>
    </row>
    <row r="7702" spans="1:3" x14ac:dyDescent="0.25">
      <c r="A7702">
        <v>160020</v>
      </c>
      <c r="B7702" t="s">
        <v>18748</v>
      </c>
      <c r="C7702" s="47" t="s">
        <v>18749</v>
      </c>
    </row>
    <row r="7703" spans="1:3" x14ac:dyDescent="0.25">
      <c r="A7703">
        <v>160021</v>
      </c>
      <c r="B7703" t="s">
        <v>18750</v>
      </c>
      <c r="C7703" s="47" t="s">
        <v>18751</v>
      </c>
    </row>
    <row r="7704" spans="1:3" x14ac:dyDescent="0.25">
      <c r="A7704">
        <v>160022</v>
      </c>
      <c r="B7704" t="s">
        <v>18752</v>
      </c>
      <c r="C7704" s="47" t="s">
        <v>18753</v>
      </c>
    </row>
    <row r="7705" spans="1:3" x14ac:dyDescent="0.25">
      <c r="A7705">
        <v>160023</v>
      </c>
      <c r="B7705" t="s">
        <v>18754</v>
      </c>
      <c r="C7705" s="47" t="s">
        <v>18755</v>
      </c>
    </row>
    <row r="7706" spans="1:3" x14ac:dyDescent="0.25">
      <c r="A7706">
        <v>160024</v>
      </c>
      <c r="B7706" t="s">
        <v>18756</v>
      </c>
      <c r="C7706" s="47" t="s">
        <v>18757</v>
      </c>
    </row>
    <row r="7707" spans="1:3" x14ac:dyDescent="0.25">
      <c r="A7707">
        <v>160025</v>
      </c>
      <c r="B7707" t="s">
        <v>18758</v>
      </c>
      <c r="C7707" s="47" t="s">
        <v>18759</v>
      </c>
    </row>
    <row r="7708" spans="1:3" x14ac:dyDescent="0.25">
      <c r="A7708">
        <v>160026</v>
      </c>
      <c r="B7708" t="s">
        <v>18760</v>
      </c>
      <c r="C7708" s="47" t="s">
        <v>18761</v>
      </c>
    </row>
    <row r="7709" spans="1:3" x14ac:dyDescent="0.25">
      <c r="A7709">
        <v>160027</v>
      </c>
      <c r="B7709" t="s">
        <v>18762</v>
      </c>
      <c r="C7709" s="47" t="s">
        <v>18763</v>
      </c>
    </row>
    <row r="7710" spans="1:3" x14ac:dyDescent="0.25">
      <c r="A7710">
        <v>160028</v>
      </c>
      <c r="B7710" t="s">
        <v>18764</v>
      </c>
      <c r="C7710" s="47" t="s">
        <v>18765</v>
      </c>
    </row>
    <row r="7711" spans="1:3" x14ac:dyDescent="0.25">
      <c r="A7711">
        <v>160029</v>
      </c>
      <c r="B7711" t="s">
        <v>18766</v>
      </c>
      <c r="C7711" s="47" t="s">
        <v>18767</v>
      </c>
    </row>
    <row r="7712" spans="1:3" x14ac:dyDescent="0.25">
      <c r="A7712">
        <v>160030</v>
      </c>
      <c r="B7712" t="s">
        <v>18768</v>
      </c>
      <c r="C7712" s="47" t="s">
        <v>18769</v>
      </c>
    </row>
    <row r="7713" spans="1:3" x14ac:dyDescent="0.25">
      <c r="A7713">
        <v>160031</v>
      </c>
      <c r="B7713" t="s">
        <v>18770</v>
      </c>
      <c r="C7713" s="47" t="s">
        <v>18771</v>
      </c>
    </row>
    <row r="7714" spans="1:3" x14ac:dyDescent="0.25">
      <c r="A7714">
        <v>160032</v>
      </c>
      <c r="B7714" t="s">
        <v>18772</v>
      </c>
      <c r="C7714" s="47" t="s">
        <v>18773</v>
      </c>
    </row>
    <row r="7715" spans="1:3" x14ac:dyDescent="0.25">
      <c r="A7715">
        <v>160033</v>
      </c>
      <c r="B7715" t="s">
        <v>18774</v>
      </c>
      <c r="C7715" s="47" t="s">
        <v>18775</v>
      </c>
    </row>
    <row r="7716" spans="1:3" x14ac:dyDescent="0.25">
      <c r="A7716">
        <v>160034</v>
      </c>
      <c r="B7716" t="s">
        <v>18776</v>
      </c>
      <c r="C7716" s="47" t="s">
        <v>18777</v>
      </c>
    </row>
    <row r="7717" spans="1:3" x14ac:dyDescent="0.25">
      <c r="A7717">
        <v>160035</v>
      </c>
      <c r="B7717" t="s">
        <v>18778</v>
      </c>
      <c r="C7717" s="47" t="s">
        <v>18779</v>
      </c>
    </row>
    <row r="7718" spans="1:3" x14ac:dyDescent="0.25">
      <c r="A7718">
        <v>160036</v>
      </c>
      <c r="B7718" t="s">
        <v>18780</v>
      </c>
      <c r="C7718" s="47" t="s">
        <v>18781</v>
      </c>
    </row>
    <row r="7719" spans="1:3" x14ac:dyDescent="0.25">
      <c r="A7719">
        <v>160037</v>
      </c>
      <c r="B7719" t="s">
        <v>18782</v>
      </c>
      <c r="C7719" s="47" t="s">
        <v>18783</v>
      </c>
    </row>
    <row r="7720" spans="1:3" x14ac:dyDescent="0.25">
      <c r="A7720">
        <v>160038</v>
      </c>
      <c r="B7720" t="s">
        <v>18784</v>
      </c>
      <c r="C7720" s="47" t="s">
        <v>18785</v>
      </c>
    </row>
    <row r="7721" spans="1:3" x14ac:dyDescent="0.25">
      <c r="A7721">
        <v>160039</v>
      </c>
      <c r="B7721" t="s">
        <v>18786</v>
      </c>
      <c r="C7721" s="47" t="s">
        <v>18787</v>
      </c>
    </row>
    <row r="7722" spans="1:3" x14ac:dyDescent="0.25">
      <c r="A7722">
        <v>160040</v>
      </c>
      <c r="B7722" t="s">
        <v>18788</v>
      </c>
      <c r="C7722" s="47" t="s">
        <v>18789</v>
      </c>
    </row>
    <row r="7723" spans="1:3" x14ac:dyDescent="0.25">
      <c r="A7723">
        <v>160041</v>
      </c>
      <c r="B7723" t="s">
        <v>18790</v>
      </c>
      <c r="C7723" s="47" t="s">
        <v>18791</v>
      </c>
    </row>
    <row r="7724" spans="1:3" x14ac:dyDescent="0.25">
      <c r="A7724">
        <v>160042</v>
      </c>
      <c r="B7724" t="s">
        <v>18792</v>
      </c>
      <c r="C7724" s="47" t="s">
        <v>18793</v>
      </c>
    </row>
    <row r="7725" spans="1:3" x14ac:dyDescent="0.25">
      <c r="A7725">
        <v>160043</v>
      </c>
      <c r="B7725" t="s">
        <v>18794</v>
      </c>
      <c r="C7725" s="47" t="s">
        <v>18795</v>
      </c>
    </row>
    <row r="7726" spans="1:3" x14ac:dyDescent="0.25">
      <c r="A7726">
        <v>160044</v>
      </c>
      <c r="B7726" t="s">
        <v>18796</v>
      </c>
      <c r="C7726" s="47" t="s">
        <v>18797</v>
      </c>
    </row>
    <row r="7727" spans="1:3" x14ac:dyDescent="0.25">
      <c r="A7727">
        <v>160045</v>
      </c>
      <c r="B7727" t="s">
        <v>18798</v>
      </c>
      <c r="C7727" s="47" t="s">
        <v>18799</v>
      </c>
    </row>
    <row r="7728" spans="1:3" x14ac:dyDescent="0.25">
      <c r="A7728">
        <v>160046</v>
      </c>
      <c r="B7728" t="s">
        <v>18800</v>
      </c>
      <c r="C7728" s="47" t="s">
        <v>18801</v>
      </c>
    </row>
    <row r="7729" spans="1:3" x14ac:dyDescent="0.25">
      <c r="A7729">
        <v>160047</v>
      </c>
      <c r="B7729" t="s">
        <v>18802</v>
      </c>
      <c r="C7729" s="47" t="s">
        <v>18803</v>
      </c>
    </row>
    <row r="7730" spans="1:3" x14ac:dyDescent="0.25">
      <c r="A7730">
        <v>160048</v>
      </c>
      <c r="B7730" t="s">
        <v>18804</v>
      </c>
      <c r="C7730" s="47" t="s">
        <v>18805</v>
      </c>
    </row>
    <row r="7731" spans="1:3" x14ac:dyDescent="0.25">
      <c r="A7731">
        <v>160049</v>
      </c>
      <c r="B7731" t="s">
        <v>18806</v>
      </c>
      <c r="C7731" s="47" t="s">
        <v>18807</v>
      </c>
    </row>
    <row r="7732" spans="1:3" x14ac:dyDescent="0.25">
      <c r="A7732">
        <v>160050</v>
      </c>
      <c r="B7732" t="s">
        <v>966</v>
      </c>
      <c r="C7732" s="47" t="s">
        <v>18808</v>
      </c>
    </row>
    <row r="7733" spans="1:3" x14ac:dyDescent="0.25">
      <c r="A7733">
        <v>160051</v>
      </c>
      <c r="B7733" t="s">
        <v>18809</v>
      </c>
      <c r="C7733" s="47" t="s">
        <v>18810</v>
      </c>
    </row>
    <row r="7734" spans="1:3" x14ac:dyDescent="0.25">
      <c r="A7734">
        <v>160052</v>
      </c>
      <c r="B7734" t="s">
        <v>18811</v>
      </c>
      <c r="C7734" s="47" t="s">
        <v>18812</v>
      </c>
    </row>
    <row r="7735" spans="1:3" x14ac:dyDescent="0.25">
      <c r="A7735">
        <v>160053</v>
      </c>
      <c r="B7735" t="s">
        <v>18813</v>
      </c>
      <c r="C7735" s="47" t="s">
        <v>18814</v>
      </c>
    </row>
    <row r="7736" spans="1:3" x14ac:dyDescent="0.25">
      <c r="A7736">
        <v>160054</v>
      </c>
      <c r="B7736" t="s">
        <v>18815</v>
      </c>
      <c r="C7736" s="47" t="s">
        <v>18816</v>
      </c>
    </row>
    <row r="7737" spans="1:3" x14ac:dyDescent="0.25">
      <c r="A7737">
        <v>160055</v>
      </c>
      <c r="B7737" t="s">
        <v>18817</v>
      </c>
      <c r="C7737" s="47" t="s">
        <v>18818</v>
      </c>
    </row>
    <row r="7738" spans="1:3" x14ac:dyDescent="0.25">
      <c r="A7738">
        <v>160056</v>
      </c>
      <c r="B7738" t="s">
        <v>18819</v>
      </c>
      <c r="C7738" s="47" t="s">
        <v>18820</v>
      </c>
    </row>
    <row r="7739" spans="1:3" x14ac:dyDescent="0.25">
      <c r="A7739">
        <v>160057</v>
      </c>
      <c r="B7739" t="s">
        <v>18821</v>
      </c>
      <c r="C7739" s="47" t="s">
        <v>18822</v>
      </c>
    </row>
    <row r="7740" spans="1:3" x14ac:dyDescent="0.25">
      <c r="A7740">
        <v>160058</v>
      </c>
      <c r="B7740" t="s">
        <v>18823</v>
      </c>
      <c r="C7740" s="47" t="s">
        <v>18824</v>
      </c>
    </row>
    <row r="7741" spans="1:3" x14ac:dyDescent="0.25">
      <c r="A7741">
        <v>160059</v>
      </c>
      <c r="B7741" t="s">
        <v>18825</v>
      </c>
      <c r="C7741" s="47" t="s">
        <v>18826</v>
      </c>
    </row>
    <row r="7742" spans="1:3" x14ac:dyDescent="0.25">
      <c r="A7742">
        <v>160060</v>
      </c>
      <c r="B7742" t="s">
        <v>18827</v>
      </c>
      <c r="C7742" s="47" t="s">
        <v>18828</v>
      </c>
    </row>
    <row r="7743" spans="1:3" x14ac:dyDescent="0.25">
      <c r="A7743">
        <v>160061</v>
      </c>
      <c r="B7743" t="s">
        <v>18829</v>
      </c>
      <c r="C7743" s="47" t="s">
        <v>18830</v>
      </c>
    </row>
    <row r="7744" spans="1:3" x14ac:dyDescent="0.25">
      <c r="A7744">
        <v>160062</v>
      </c>
      <c r="B7744" t="s">
        <v>18831</v>
      </c>
      <c r="C7744" s="47" t="s">
        <v>18832</v>
      </c>
    </row>
    <row r="7745" spans="1:3" x14ac:dyDescent="0.25">
      <c r="A7745">
        <v>160063</v>
      </c>
      <c r="B7745" t="s">
        <v>18833</v>
      </c>
      <c r="C7745" s="47" t="s">
        <v>18834</v>
      </c>
    </row>
    <row r="7746" spans="1:3" x14ac:dyDescent="0.25">
      <c r="A7746">
        <v>160064</v>
      </c>
      <c r="B7746" t="s">
        <v>18835</v>
      </c>
      <c r="C7746" s="47" t="s">
        <v>18836</v>
      </c>
    </row>
    <row r="7747" spans="1:3" x14ac:dyDescent="0.25">
      <c r="A7747">
        <v>160065</v>
      </c>
      <c r="B7747" t="s">
        <v>18837</v>
      </c>
      <c r="C7747" s="47" t="s">
        <v>18838</v>
      </c>
    </row>
    <row r="7748" spans="1:3" x14ac:dyDescent="0.25">
      <c r="A7748">
        <v>160066</v>
      </c>
      <c r="B7748" t="s">
        <v>18839</v>
      </c>
      <c r="C7748" s="47" t="s">
        <v>18840</v>
      </c>
    </row>
    <row r="7749" spans="1:3" x14ac:dyDescent="0.25">
      <c r="A7749">
        <v>160067</v>
      </c>
      <c r="B7749" t="s">
        <v>18841</v>
      </c>
      <c r="C7749" s="47" t="s">
        <v>18842</v>
      </c>
    </row>
    <row r="7750" spans="1:3" x14ac:dyDescent="0.25">
      <c r="A7750">
        <v>160068</v>
      </c>
      <c r="B7750" t="s">
        <v>18843</v>
      </c>
      <c r="C7750" s="47" t="s">
        <v>18844</v>
      </c>
    </row>
    <row r="7751" spans="1:3" x14ac:dyDescent="0.25">
      <c r="A7751">
        <v>160069</v>
      </c>
      <c r="B7751" t="s">
        <v>18845</v>
      </c>
      <c r="C7751" s="47" t="s">
        <v>18846</v>
      </c>
    </row>
    <row r="7752" spans="1:3" x14ac:dyDescent="0.25">
      <c r="A7752">
        <v>160070</v>
      </c>
      <c r="B7752" t="s">
        <v>18847</v>
      </c>
      <c r="C7752" s="47" t="s">
        <v>18848</v>
      </c>
    </row>
    <row r="7753" spans="1:3" x14ac:dyDescent="0.25">
      <c r="A7753">
        <v>160071</v>
      </c>
      <c r="B7753" t="s">
        <v>18849</v>
      </c>
      <c r="C7753" s="47" t="s">
        <v>18850</v>
      </c>
    </row>
    <row r="7754" spans="1:3" x14ac:dyDescent="0.25">
      <c r="A7754">
        <v>160072</v>
      </c>
      <c r="B7754" t="s">
        <v>18851</v>
      </c>
      <c r="C7754" s="47" t="s">
        <v>18852</v>
      </c>
    </row>
    <row r="7755" spans="1:3" x14ac:dyDescent="0.25">
      <c r="A7755">
        <v>160073</v>
      </c>
      <c r="B7755" t="s">
        <v>18853</v>
      </c>
      <c r="C7755" s="47" t="s">
        <v>18854</v>
      </c>
    </row>
    <row r="7756" spans="1:3" x14ac:dyDescent="0.25">
      <c r="A7756">
        <v>160074</v>
      </c>
      <c r="B7756" t="s">
        <v>18855</v>
      </c>
      <c r="C7756" s="47" t="s">
        <v>18856</v>
      </c>
    </row>
    <row r="7757" spans="1:3" x14ac:dyDescent="0.25">
      <c r="A7757">
        <v>160075</v>
      </c>
      <c r="B7757" t="s">
        <v>18857</v>
      </c>
      <c r="C7757" s="47" t="s">
        <v>18858</v>
      </c>
    </row>
    <row r="7758" spans="1:3" x14ac:dyDescent="0.25">
      <c r="A7758">
        <v>160076</v>
      </c>
      <c r="B7758" t="s">
        <v>18859</v>
      </c>
      <c r="C7758" s="47" t="s">
        <v>18860</v>
      </c>
    </row>
    <row r="7759" spans="1:3" x14ac:dyDescent="0.25">
      <c r="A7759">
        <v>160077</v>
      </c>
      <c r="B7759" t="s">
        <v>18861</v>
      </c>
      <c r="C7759" s="47" t="s">
        <v>18862</v>
      </c>
    </row>
    <row r="7760" spans="1:3" x14ac:dyDescent="0.25">
      <c r="A7760">
        <v>160078</v>
      </c>
      <c r="B7760" t="s">
        <v>18863</v>
      </c>
      <c r="C7760" s="47" t="s">
        <v>18864</v>
      </c>
    </row>
    <row r="7761" spans="1:3" x14ac:dyDescent="0.25">
      <c r="A7761">
        <v>160079</v>
      </c>
      <c r="B7761" t="s">
        <v>18865</v>
      </c>
      <c r="C7761" s="47" t="s">
        <v>18866</v>
      </c>
    </row>
    <row r="7762" spans="1:3" x14ac:dyDescent="0.25">
      <c r="A7762">
        <v>160080</v>
      </c>
      <c r="B7762" t="s">
        <v>18867</v>
      </c>
      <c r="C7762" s="47" t="s">
        <v>18868</v>
      </c>
    </row>
    <row r="7763" spans="1:3" x14ac:dyDescent="0.25">
      <c r="A7763">
        <v>160081</v>
      </c>
      <c r="B7763" t="s">
        <v>18869</v>
      </c>
      <c r="C7763" s="47" t="s">
        <v>18870</v>
      </c>
    </row>
    <row r="7764" spans="1:3" x14ac:dyDescent="0.25">
      <c r="A7764">
        <v>160082</v>
      </c>
      <c r="B7764" t="s">
        <v>18871</v>
      </c>
      <c r="C7764" s="47" t="s">
        <v>18872</v>
      </c>
    </row>
    <row r="7765" spans="1:3" x14ac:dyDescent="0.25">
      <c r="A7765">
        <v>160083</v>
      </c>
      <c r="B7765" t="s">
        <v>18873</v>
      </c>
      <c r="C7765" s="47" t="s">
        <v>18874</v>
      </c>
    </row>
    <row r="7766" spans="1:3" x14ac:dyDescent="0.25">
      <c r="A7766">
        <v>160084</v>
      </c>
      <c r="B7766" t="s">
        <v>18875</v>
      </c>
      <c r="C7766" s="47" t="s">
        <v>18876</v>
      </c>
    </row>
    <row r="7767" spans="1:3" x14ac:dyDescent="0.25">
      <c r="A7767">
        <v>160085</v>
      </c>
      <c r="B7767" t="s">
        <v>18877</v>
      </c>
      <c r="C7767" s="47" t="s">
        <v>18878</v>
      </c>
    </row>
    <row r="7768" spans="1:3" x14ac:dyDescent="0.25">
      <c r="A7768">
        <v>160086</v>
      </c>
      <c r="B7768" t="s">
        <v>18879</v>
      </c>
      <c r="C7768" s="47" t="s">
        <v>18880</v>
      </c>
    </row>
    <row r="7769" spans="1:3" x14ac:dyDescent="0.25">
      <c r="A7769">
        <v>160087</v>
      </c>
      <c r="B7769" t="s">
        <v>18881</v>
      </c>
      <c r="C7769" s="47" t="s">
        <v>18882</v>
      </c>
    </row>
    <row r="7770" spans="1:3" x14ac:dyDescent="0.25">
      <c r="A7770">
        <v>160088</v>
      </c>
      <c r="B7770" t="s">
        <v>18883</v>
      </c>
      <c r="C7770" s="47" t="s">
        <v>18884</v>
      </c>
    </row>
    <row r="7771" spans="1:3" x14ac:dyDescent="0.25">
      <c r="A7771">
        <v>160089</v>
      </c>
      <c r="B7771" t="s">
        <v>18885</v>
      </c>
      <c r="C7771" s="47" t="s">
        <v>18886</v>
      </c>
    </row>
    <row r="7772" spans="1:3" x14ac:dyDescent="0.25">
      <c r="A7772">
        <v>160090</v>
      </c>
      <c r="B7772" t="s">
        <v>18887</v>
      </c>
      <c r="C7772" s="47" t="s">
        <v>18888</v>
      </c>
    </row>
    <row r="7773" spans="1:3" x14ac:dyDescent="0.25">
      <c r="A7773">
        <v>160091</v>
      </c>
      <c r="B7773" t="s">
        <v>793</v>
      </c>
      <c r="C7773" s="47" t="s">
        <v>18889</v>
      </c>
    </row>
    <row r="7774" spans="1:3" x14ac:dyDescent="0.25">
      <c r="A7774">
        <v>160092</v>
      </c>
      <c r="B7774" t="s">
        <v>18890</v>
      </c>
      <c r="C7774" s="47" t="s">
        <v>18891</v>
      </c>
    </row>
    <row r="7775" spans="1:3" x14ac:dyDescent="0.25">
      <c r="A7775">
        <v>160093</v>
      </c>
      <c r="B7775" t="s">
        <v>18892</v>
      </c>
      <c r="C7775" s="47" t="s">
        <v>18893</v>
      </c>
    </row>
    <row r="7776" spans="1:3" x14ac:dyDescent="0.25">
      <c r="A7776">
        <v>160094</v>
      </c>
      <c r="B7776" t="s">
        <v>18894</v>
      </c>
      <c r="C7776" s="47" t="s">
        <v>18895</v>
      </c>
    </row>
    <row r="7777" spans="1:3" x14ac:dyDescent="0.25">
      <c r="A7777">
        <v>160095</v>
      </c>
      <c r="B7777" t="s">
        <v>18896</v>
      </c>
      <c r="C7777" s="47" t="s">
        <v>18897</v>
      </c>
    </row>
    <row r="7778" spans="1:3" x14ac:dyDescent="0.25">
      <c r="A7778">
        <v>160096</v>
      </c>
      <c r="B7778" t="s">
        <v>18898</v>
      </c>
      <c r="C7778" s="47" t="s">
        <v>18899</v>
      </c>
    </row>
    <row r="7779" spans="1:3" x14ac:dyDescent="0.25">
      <c r="A7779">
        <v>160097</v>
      </c>
      <c r="B7779" t="s">
        <v>18900</v>
      </c>
      <c r="C7779" s="47" t="s">
        <v>18901</v>
      </c>
    </row>
    <row r="7780" spans="1:3" x14ac:dyDescent="0.25">
      <c r="A7780">
        <v>160098</v>
      </c>
      <c r="B7780" t="s">
        <v>18902</v>
      </c>
      <c r="C7780" s="47" t="s">
        <v>18903</v>
      </c>
    </row>
    <row r="7781" spans="1:3" x14ac:dyDescent="0.25">
      <c r="A7781">
        <v>160099</v>
      </c>
      <c r="B7781" t="s">
        <v>18904</v>
      </c>
      <c r="C7781" s="47" t="s">
        <v>18905</v>
      </c>
    </row>
    <row r="7782" spans="1:3" x14ac:dyDescent="0.25">
      <c r="A7782">
        <v>160100</v>
      </c>
      <c r="B7782" t="s">
        <v>18906</v>
      </c>
      <c r="C7782" s="47" t="s">
        <v>18907</v>
      </c>
    </row>
    <row r="7783" spans="1:3" x14ac:dyDescent="0.25">
      <c r="A7783">
        <v>160101</v>
      </c>
      <c r="B7783" t="s">
        <v>18908</v>
      </c>
      <c r="C7783" s="47" t="s">
        <v>18909</v>
      </c>
    </row>
    <row r="7784" spans="1:3" x14ac:dyDescent="0.25">
      <c r="A7784">
        <v>160102</v>
      </c>
      <c r="B7784" t="s">
        <v>18910</v>
      </c>
      <c r="C7784" s="47" t="s">
        <v>18911</v>
      </c>
    </row>
    <row r="7785" spans="1:3" x14ac:dyDescent="0.25">
      <c r="A7785">
        <v>160103</v>
      </c>
      <c r="B7785" t="s">
        <v>18912</v>
      </c>
      <c r="C7785" s="47" t="s">
        <v>18913</v>
      </c>
    </row>
    <row r="7786" spans="1:3" x14ac:dyDescent="0.25">
      <c r="A7786">
        <v>160104</v>
      </c>
      <c r="B7786" t="s">
        <v>18914</v>
      </c>
      <c r="C7786" s="47" t="s">
        <v>18915</v>
      </c>
    </row>
    <row r="7787" spans="1:3" x14ac:dyDescent="0.25">
      <c r="A7787">
        <v>160105</v>
      </c>
      <c r="B7787" t="s">
        <v>18916</v>
      </c>
      <c r="C7787" s="47" t="s">
        <v>18917</v>
      </c>
    </row>
    <row r="7788" spans="1:3" x14ac:dyDescent="0.25">
      <c r="A7788">
        <v>160106</v>
      </c>
      <c r="B7788" t="s">
        <v>18918</v>
      </c>
      <c r="C7788" s="47" t="s">
        <v>18919</v>
      </c>
    </row>
    <row r="7789" spans="1:3" x14ac:dyDescent="0.25">
      <c r="A7789">
        <v>160107</v>
      </c>
      <c r="B7789" t="s">
        <v>18920</v>
      </c>
      <c r="C7789" s="47" t="s">
        <v>18921</v>
      </c>
    </row>
    <row r="7790" spans="1:3" x14ac:dyDescent="0.25">
      <c r="A7790">
        <v>160108</v>
      </c>
      <c r="B7790" t="s">
        <v>18922</v>
      </c>
      <c r="C7790" s="47" t="s">
        <v>18923</v>
      </c>
    </row>
    <row r="7791" spans="1:3" x14ac:dyDescent="0.25">
      <c r="A7791">
        <v>160109</v>
      </c>
      <c r="B7791" t="s">
        <v>18924</v>
      </c>
      <c r="C7791" s="47" t="s">
        <v>18925</v>
      </c>
    </row>
    <row r="7792" spans="1:3" x14ac:dyDescent="0.25">
      <c r="A7792">
        <v>160110</v>
      </c>
      <c r="B7792" t="s">
        <v>18926</v>
      </c>
      <c r="C7792" s="47" t="s">
        <v>18927</v>
      </c>
    </row>
    <row r="7793" spans="1:3" x14ac:dyDescent="0.25">
      <c r="A7793">
        <v>160111</v>
      </c>
      <c r="B7793" t="s">
        <v>18928</v>
      </c>
      <c r="C7793" s="47" t="s">
        <v>18929</v>
      </c>
    </row>
    <row r="7794" spans="1:3" x14ac:dyDescent="0.25">
      <c r="A7794">
        <v>160112</v>
      </c>
      <c r="B7794" t="s">
        <v>18930</v>
      </c>
      <c r="C7794" s="47" t="s">
        <v>18931</v>
      </c>
    </row>
    <row r="7795" spans="1:3" x14ac:dyDescent="0.25">
      <c r="A7795">
        <v>160113</v>
      </c>
      <c r="B7795" t="s">
        <v>18932</v>
      </c>
      <c r="C7795" s="47" t="s">
        <v>18933</v>
      </c>
    </row>
    <row r="7796" spans="1:3" x14ac:dyDescent="0.25">
      <c r="A7796">
        <v>160114</v>
      </c>
      <c r="B7796" t="s">
        <v>18934</v>
      </c>
      <c r="C7796" s="47" t="s">
        <v>18935</v>
      </c>
    </row>
    <row r="7797" spans="1:3" x14ac:dyDescent="0.25">
      <c r="A7797">
        <v>160115</v>
      </c>
      <c r="B7797" t="s">
        <v>18936</v>
      </c>
      <c r="C7797" s="47" t="s">
        <v>18937</v>
      </c>
    </row>
    <row r="7798" spans="1:3" x14ac:dyDescent="0.25">
      <c r="A7798">
        <v>160116</v>
      </c>
      <c r="B7798" t="s">
        <v>18938</v>
      </c>
      <c r="C7798" s="47" t="s">
        <v>18939</v>
      </c>
    </row>
    <row r="7799" spans="1:3" x14ac:dyDescent="0.25">
      <c r="A7799">
        <v>160117</v>
      </c>
      <c r="B7799" t="s">
        <v>18940</v>
      </c>
      <c r="C7799" s="47" t="s">
        <v>18941</v>
      </c>
    </row>
    <row r="7800" spans="1:3" x14ac:dyDescent="0.25">
      <c r="A7800">
        <v>160118</v>
      </c>
      <c r="B7800" t="s">
        <v>18942</v>
      </c>
      <c r="C7800" s="47" t="s">
        <v>18943</v>
      </c>
    </row>
    <row r="7801" spans="1:3" x14ac:dyDescent="0.25">
      <c r="A7801">
        <v>160119</v>
      </c>
      <c r="B7801" t="s">
        <v>18944</v>
      </c>
      <c r="C7801" s="47" t="s">
        <v>18945</v>
      </c>
    </row>
    <row r="7802" spans="1:3" x14ac:dyDescent="0.25">
      <c r="A7802">
        <v>160120</v>
      </c>
      <c r="B7802" t="s">
        <v>18946</v>
      </c>
      <c r="C7802" s="47" t="s">
        <v>18947</v>
      </c>
    </row>
    <row r="7803" spans="1:3" x14ac:dyDescent="0.25">
      <c r="A7803">
        <v>160121</v>
      </c>
      <c r="B7803" t="s">
        <v>18948</v>
      </c>
      <c r="C7803" s="47" t="s">
        <v>18949</v>
      </c>
    </row>
    <row r="7804" spans="1:3" x14ac:dyDescent="0.25">
      <c r="A7804">
        <v>160122</v>
      </c>
      <c r="B7804" t="s">
        <v>18950</v>
      </c>
      <c r="C7804" s="47" t="s">
        <v>18951</v>
      </c>
    </row>
    <row r="7805" spans="1:3" x14ac:dyDescent="0.25">
      <c r="A7805">
        <v>160123</v>
      </c>
      <c r="B7805" t="s">
        <v>18952</v>
      </c>
      <c r="C7805" s="47" t="s">
        <v>18953</v>
      </c>
    </row>
    <row r="7806" spans="1:3" x14ac:dyDescent="0.25">
      <c r="A7806">
        <v>160124</v>
      </c>
      <c r="B7806" t="s">
        <v>18954</v>
      </c>
      <c r="C7806" s="47" t="s">
        <v>18955</v>
      </c>
    </row>
    <row r="7807" spans="1:3" x14ac:dyDescent="0.25">
      <c r="A7807">
        <v>160125</v>
      </c>
      <c r="B7807" t="s">
        <v>18956</v>
      </c>
      <c r="C7807" s="47" t="s">
        <v>18957</v>
      </c>
    </row>
    <row r="7808" spans="1:3" x14ac:dyDescent="0.25">
      <c r="A7808">
        <v>160126</v>
      </c>
      <c r="B7808" t="s">
        <v>18958</v>
      </c>
      <c r="C7808" s="47" t="s">
        <v>18959</v>
      </c>
    </row>
    <row r="7809" spans="1:3" x14ac:dyDescent="0.25">
      <c r="A7809">
        <v>160127</v>
      </c>
      <c r="B7809" t="s">
        <v>18960</v>
      </c>
      <c r="C7809" s="47" t="s">
        <v>18961</v>
      </c>
    </row>
    <row r="7810" spans="1:3" x14ac:dyDescent="0.25">
      <c r="A7810">
        <v>160128</v>
      </c>
      <c r="B7810" t="s">
        <v>18962</v>
      </c>
      <c r="C7810" s="47" t="s">
        <v>18963</v>
      </c>
    </row>
    <row r="7811" spans="1:3" x14ac:dyDescent="0.25">
      <c r="A7811">
        <v>160129</v>
      </c>
      <c r="B7811" t="s">
        <v>18964</v>
      </c>
      <c r="C7811" s="47" t="s">
        <v>18965</v>
      </c>
    </row>
    <row r="7812" spans="1:3" x14ac:dyDescent="0.25">
      <c r="A7812">
        <v>160130</v>
      </c>
      <c r="B7812" t="s">
        <v>18966</v>
      </c>
      <c r="C7812" s="47" t="s">
        <v>18967</v>
      </c>
    </row>
    <row r="7813" spans="1:3" x14ac:dyDescent="0.25">
      <c r="A7813">
        <v>160131</v>
      </c>
      <c r="B7813" t="s">
        <v>18968</v>
      </c>
      <c r="C7813" s="47" t="s">
        <v>18969</v>
      </c>
    </row>
    <row r="7814" spans="1:3" x14ac:dyDescent="0.25">
      <c r="A7814">
        <v>160132</v>
      </c>
      <c r="B7814" t="s">
        <v>1442</v>
      </c>
      <c r="C7814" s="47" t="s">
        <v>18970</v>
      </c>
    </row>
    <row r="7815" spans="1:3" x14ac:dyDescent="0.25">
      <c r="A7815">
        <v>160133</v>
      </c>
      <c r="B7815" t="s">
        <v>18971</v>
      </c>
      <c r="C7815" s="47" t="s">
        <v>18972</v>
      </c>
    </row>
    <row r="7816" spans="1:3" x14ac:dyDescent="0.25">
      <c r="A7816">
        <v>160134</v>
      </c>
      <c r="B7816" t="s">
        <v>18973</v>
      </c>
      <c r="C7816" s="47" t="s">
        <v>18974</v>
      </c>
    </row>
    <row r="7817" spans="1:3" x14ac:dyDescent="0.25">
      <c r="A7817">
        <v>160135</v>
      </c>
      <c r="B7817" t="s">
        <v>18975</v>
      </c>
      <c r="C7817" s="47" t="s">
        <v>18976</v>
      </c>
    </row>
    <row r="7818" spans="1:3" x14ac:dyDescent="0.25">
      <c r="A7818">
        <v>160136</v>
      </c>
      <c r="B7818" t="s">
        <v>18977</v>
      </c>
      <c r="C7818" s="47" t="s">
        <v>18978</v>
      </c>
    </row>
    <row r="7819" spans="1:3" x14ac:dyDescent="0.25">
      <c r="A7819">
        <v>160137</v>
      </c>
      <c r="B7819" t="s">
        <v>18979</v>
      </c>
      <c r="C7819" s="47" t="s">
        <v>18980</v>
      </c>
    </row>
    <row r="7820" spans="1:3" x14ac:dyDescent="0.25">
      <c r="A7820">
        <v>160138</v>
      </c>
      <c r="B7820" t="s">
        <v>18981</v>
      </c>
      <c r="C7820" s="47" t="s">
        <v>18982</v>
      </c>
    </row>
    <row r="7821" spans="1:3" x14ac:dyDescent="0.25">
      <c r="A7821">
        <v>160139</v>
      </c>
      <c r="B7821" t="s">
        <v>1521</v>
      </c>
      <c r="C7821" s="47" t="s">
        <v>18983</v>
      </c>
    </row>
    <row r="7822" spans="1:3" x14ac:dyDescent="0.25">
      <c r="A7822">
        <v>160140</v>
      </c>
      <c r="B7822" t="s">
        <v>18984</v>
      </c>
      <c r="C7822" s="47" t="s">
        <v>18985</v>
      </c>
    </row>
    <row r="7823" spans="1:3" x14ac:dyDescent="0.25">
      <c r="A7823">
        <v>160141</v>
      </c>
      <c r="B7823" t="s">
        <v>18986</v>
      </c>
      <c r="C7823" s="47" t="s">
        <v>18987</v>
      </c>
    </row>
    <row r="7824" spans="1:3" x14ac:dyDescent="0.25">
      <c r="A7824">
        <v>160142</v>
      </c>
      <c r="B7824" t="s">
        <v>18988</v>
      </c>
      <c r="C7824" s="47" t="s">
        <v>18989</v>
      </c>
    </row>
    <row r="7825" spans="1:3" x14ac:dyDescent="0.25">
      <c r="A7825">
        <v>160143</v>
      </c>
      <c r="B7825" t="s">
        <v>18990</v>
      </c>
      <c r="C7825" s="47" t="s">
        <v>18991</v>
      </c>
    </row>
    <row r="7826" spans="1:3" x14ac:dyDescent="0.25">
      <c r="A7826">
        <v>160144</v>
      </c>
      <c r="B7826" t="s">
        <v>399</v>
      </c>
      <c r="C7826" s="47" t="s">
        <v>18992</v>
      </c>
    </row>
    <row r="7827" spans="1:3" x14ac:dyDescent="0.25">
      <c r="A7827">
        <v>160145</v>
      </c>
      <c r="B7827" t="s">
        <v>18993</v>
      </c>
      <c r="C7827" s="47" t="s">
        <v>18994</v>
      </c>
    </row>
    <row r="7828" spans="1:3" x14ac:dyDescent="0.25">
      <c r="A7828">
        <v>160146</v>
      </c>
      <c r="B7828" t="s">
        <v>18995</v>
      </c>
      <c r="C7828" s="47" t="s">
        <v>18996</v>
      </c>
    </row>
    <row r="7829" spans="1:3" x14ac:dyDescent="0.25">
      <c r="A7829">
        <v>160147</v>
      </c>
      <c r="B7829" t="s">
        <v>18997</v>
      </c>
      <c r="C7829" s="47" t="s">
        <v>18998</v>
      </c>
    </row>
    <row r="7830" spans="1:3" x14ac:dyDescent="0.25">
      <c r="A7830">
        <v>160148</v>
      </c>
      <c r="B7830" t="s">
        <v>18999</v>
      </c>
      <c r="C7830" s="47" t="s">
        <v>19000</v>
      </c>
    </row>
    <row r="7831" spans="1:3" x14ac:dyDescent="0.25">
      <c r="A7831">
        <v>160149</v>
      </c>
      <c r="B7831" t="s">
        <v>19001</v>
      </c>
      <c r="C7831" s="47" t="s">
        <v>19002</v>
      </c>
    </row>
    <row r="7832" spans="1:3" x14ac:dyDescent="0.25">
      <c r="A7832">
        <v>160150</v>
      </c>
      <c r="B7832" t="s">
        <v>19003</v>
      </c>
      <c r="C7832" s="47" t="s">
        <v>19004</v>
      </c>
    </row>
    <row r="7833" spans="1:3" x14ac:dyDescent="0.25">
      <c r="A7833">
        <v>160151</v>
      </c>
      <c r="B7833" t="s">
        <v>19005</v>
      </c>
      <c r="C7833" s="47" t="s">
        <v>19006</v>
      </c>
    </row>
    <row r="7834" spans="1:3" x14ac:dyDescent="0.25">
      <c r="A7834">
        <v>160152</v>
      </c>
      <c r="B7834" t="s">
        <v>19007</v>
      </c>
      <c r="C7834" s="47" t="s">
        <v>19008</v>
      </c>
    </row>
    <row r="7835" spans="1:3" x14ac:dyDescent="0.25">
      <c r="A7835">
        <v>160153</v>
      </c>
      <c r="B7835" t="s">
        <v>19009</v>
      </c>
      <c r="C7835" s="47" t="s">
        <v>19010</v>
      </c>
    </row>
    <row r="7836" spans="1:3" x14ac:dyDescent="0.25">
      <c r="A7836">
        <v>160154</v>
      </c>
      <c r="B7836" t="s">
        <v>19011</v>
      </c>
      <c r="C7836" s="47" t="s">
        <v>19012</v>
      </c>
    </row>
    <row r="7837" spans="1:3" x14ac:dyDescent="0.25">
      <c r="A7837">
        <v>160155</v>
      </c>
      <c r="B7837" t="s">
        <v>19013</v>
      </c>
      <c r="C7837" s="47" t="s">
        <v>19014</v>
      </c>
    </row>
    <row r="7838" spans="1:3" x14ac:dyDescent="0.25">
      <c r="A7838">
        <v>160156</v>
      </c>
      <c r="B7838" t="s">
        <v>19015</v>
      </c>
      <c r="C7838" s="47" t="s">
        <v>19016</v>
      </c>
    </row>
    <row r="7839" spans="1:3" x14ac:dyDescent="0.25">
      <c r="A7839">
        <v>160157</v>
      </c>
      <c r="B7839" t="s">
        <v>19017</v>
      </c>
      <c r="C7839" s="47" t="s">
        <v>19018</v>
      </c>
    </row>
    <row r="7840" spans="1:3" x14ac:dyDescent="0.25">
      <c r="A7840">
        <v>160158</v>
      </c>
      <c r="B7840" t="s">
        <v>19019</v>
      </c>
      <c r="C7840" s="47" t="s">
        <v>19020</v>
      </c>
    </row>
    <row r="7841" spans="1:3" x14ac:dyDescent="0.25">
      <c r="A7841">
        <v>160159</v>
      </c>
      <c r="B7841" t="s">
        <v>19021</v>
      </c>
      <c r="C7841" s="47" t="s">
        <v>19022</v>
      </c>
    </row>
    <row r="7842" spans="1:3" x14ac:dyDescent="0.25">
      <c r="A7842">
        <v>160160</v>
      </c>
      <c r="B7842" t="s">
        <v>19023</v>
      </c>
      <c r="C7842" s="47" t="s">
        <v>19024</v>
      </c>
    </row>
    <row r="7843" spans="1:3" x14ac:dyDescent="0.25">
      <c r="A7843">
        <v>160161</v>
      </c>
      <c r="B7843" t="s">
        <v>19025</v>
      </c>
      <c r="C7843" s="47" t="s">
        <v>19026</v>
      </c>
    </row>
    <row r="7844" spans="1:3" x14ac:dyDescent="0.25">
      <c r="A7844">
        <v>160162</v>
      </c>
      <c r="B7844" t="s">
        <v>19027</v>
      </c>
      <c r="C7844" s="47" t="s">
        <v>19028</v>
      </c>
    </row>
    <row r="7845" spans="1:3" x14ac:dyDescent="0.25">
      <c r="A7845">
        <v>160163</v>
      </c>
      <c r="B7845" t="s">
        <v>19029</v>
      </c>
      <c r="C7845" s="47" t="s">
        <v>19030</v>
      </c>
    </row>
    <row r="7846" spans="1:3" x14ac:dyDescent="0.25">
      <c r="A7846">
        <v>160164</v>
      </c>
      <c r="B7846" t="s">
        <v>19031</v>
      </c>
      <c r="C7846" s="47" t="s">
        <v>19032</v>
      </c>
    </row>
    <row r="7847" spans="1:3" x14ac:dyDescent="0.25">
      <c r="A7847">
        <v>160165</v>
      </c>
      <c r="B7847" t="s">
        <v>19033</v>
      </c>
      <c r="C7847" s="47" t="s">
        <v>19034</v>
      </c>
    </row>
    <row r="7848" spans="1:3" x14ac:dyDescent="0.25">
      <c r="A7848">
        <v>160166</v>
      </c>
      <c r="B7848" t="s">
        <v>19035</v>
      </c>
      <c r="C7848" s="47" t="s">
        <v>19036</v>
      </c>
    </row>
    <row r="7849" spans="1:3" x14ac:dyDescent="0.25">
      <c r="A7849">
        <v>160167</v>
      </c>
      <c r="B7849" t="s">
        <v>19037</v>
      </c>
      <c r="C7849" s="47" t="s">
        <v>19038</v>
      </c>
    </row>
    <row r="7850" spans="1:3" x14ac:dyDescent="0.25">
      <c r="A7850">
        <v>160168</v>
      </c>
      <c r="B7850" t="s">
        <v>19039</v>
      </c>
      <c r="C7850" s="47" t="s">
        <v>19040</v>
      </c>
    </row>
    <row r="7851" spans="1:3" x14ac:dyDescent="0.25">
      <c r="A7851">
        <v>160169</v>
      </c>
      <c r="B7851" t="s">
        <v>19041</v>
      </c>
      <c r="C7851" s="47" t="s">
        <v>19042</v>
      </c>
    </row>
    <row r="7852" spans="1:3" x14ac:dyDescent="0.25">
      <c r="A7852">
        <v>160170</v>
      </c>
      <c r="B7852" t="s">
        <v>19043</v>
      </c>
      <c r="C7852" s="47" t="s">
        <v>19044</v>
      </c>
    </row>
    <row r="7853" spans="1:3" x14ac:dyDescent="0.25">
      <c r="A7853">
        <v>160171</v>
      </c>
      <c r="B7853" t="s">
        <v>19045</v>
      </c>
      <c r="C7853" s="47" t="s">
        <v>19046</v>
      </c>
    </row>
    <row r="7854" spans="1:3" x14ac:dyDescent="0.25">
      <c r="A7854">
        <v>160172</v>
      </c>
      <c r="B7854" t="s">
        <v>19047</v>
      </c>
      <c r="C7854" s="47" t="s">
        <v>19048</v>
      </c>
    </row>
    <row r="7855" spans="1:3" x14ac:dyDescent="0.25">
      <c r="A7855">
        <v>160173</v>
      </c>
      <c r="B7855" t="s">
        <v>19049</v>
      </c>
      <c r="C7855" s="47" t="s">
        <v>19050</v>
      </c>
    </row>
    <row r="7856" spans="1:3" x14ac:dyDescent="0.25">
      <c r="A7856">
        <v>160174</v>
      </c>
      <c r="B7856" t="s">
        <v>1077</v>
      </c>
      <c r="C7856" s="47" t="s">
        <v>19051</v>
      </c>
    </row>
    <row r="7857" spans="1:3" x14ac:dyDescent="0.25">
      <c r="A7857">
        <v>160175</v>
      </c>
      <c r="B7857" t="s">
        <v>19052</v>
      </c>
      <c r="C7857" s="47" t="s">
        <v>19053</v>
      </c>
    </row>
    <row r="7858" spans="1:3" x14ac:dyDescent="0.25">
      <c r="A7858">
        <v>160176</v>
      </c>
      <c r="B7858" t="s">
        <v>19054</v>
      </c>
      <c r="C7858" s="47" t="s">
        <v>19055</v>
      </c>
    </row>
    <row r="7859" spans="1:3" x14ac:dyDescent="0.25">
      <c r="A7859">
        <v>160177</v>
      </c>
      <c r="B7859" t="s">
        <v>19056</v>
      </c>
      <c r="C7859" s="47" t="s">
        <v>19057</v>
      </c>
    </row>
    <row r="7860" spans="1:3" x14ac:dyDescent="0.25">
      <c r="A7860">
        <v>160178</v>
      </c>
      <c r="B7860" t="s">
        <v>19058</v>
      </c>
      <c r="C7860" s="47" t="s">
        <v>19059</v>
      </c>
    </row>
    <row r="7861" spans="1:3" x14ac:dyDescent="0.25">
      <c r="A7861">
        <v>160179</v>
      </c>
      <c r="B7861" t="s">
        <v>19060</v>
      </c>
      <c r="C7861" s="47" t="s">
        <v>19061</v>
      </c>
    </row>
    <row r="7862" spans="1:3" x14ac:dyDescent="0.25">
      <c r="A7862">
        <v>160180</v>
      </c>
      <c r="B7862" t="s">
        <v>967</v>
      </c>
      <c r="C7862" s="47" t="s">
        <v>19062</v>
      </c>
    </row>
    <row r="7863" spans="1:3" x14ac:dyDescent="0.25">
      <c r="A7863">
        <v>160181</v>
      </c>
      <c r="B7863" t="s">
        <v>19063</v>
      </c>
      <c r="C7863" s="47" t="s">
        <v>19064</v>
      </c>
    </row>
    <row r="7864" spans="1:3" x14ac:dyDescent="0.25">
      <c r="A7864">
        <v>160182</v>
      </c>
      <c r="B7864" t="s">
        <v>19065</v>
      </c>
      <c r="C7864" s="47" t="s">
        <v>19066</v>
      </c>
    </row>
    <row r="7865" spans="1:3" x14ac:dyDescent="0.25">
      <c r="A7865">
        <v>160183</v>
      </c>
      <c r="B7865" t="s">
        <v>19067</v>
      </c>
      <c r="C7865" s="47" t="s">
        <v>19068</v>
      </c>
    </row>
    <row r="7866" spans="1:3" x14ac:dyDescent="0.25">
      <c r="A7866">
        <v>160184</v>
      </c>
      <c r="B7866" t="s">
        <v>19069</v>
      </c>
      <c r="C7866" s="47" t="s">
        <v>19070</v>
      </c>
    </row>
    <row r="7867" spans="1:3" x14ac:dyDescent="0.25">
      <c r="A7867">
        <v>160185</v>
      </c>
      <c r="B7867" t="s">
        <v>19071</v>
      </c>
      <c r="C7867" s="47" t="s">
        <v>19072</v>
      </c>
    </row>
    <row r="7868" spans="1:3" x14ac:dyDescent="0.25">
      <c r="A7868">
        <v>160186</v>
      </c>
      <c r="B7868" t="s">
        <v>19073</v>
      </c>
      <c r="C7868" s="47" t="s">
        <v>19074</v>
      </c>
    </row>
    <row r="7869" spans="1:3" x14ac:dyDescent="0.25">
      <c r="A7869">
        <v>160187</v>
      </c>
      <c r="B7869" t="s">
        <v>19075</v>
      </c>
      <c r="C7869" s="47" t="s">
        <v>19076</v>
      </c>
    </row>
    <row r="7870" spans="1:3" x14ac:dyDescent="0.25">
      <c r="A7870">
        <v>160188</v>
      </c>
      <c r="B7870" t="s">
        <v>19077</v>
      </c>
      <c r="C7870" s="47" t="s">
        <v>19078</v>
      </c>
    </row>
    <row r="7871" spans="1:3" x14ac:dyDescent="0.25">
      <c r="A7871">
        <v>160189</v>
      </c>
      <c r="B7871" t="s">
        <v>19079</v>
      </c>
      <c r="C7871" s="47" t="s">
        <v>19080</v>
      </c>
    </row>
    <row r="7872" spans="1:3" x14ac:dyDescent="0.25">
      <c r="A7872">
        <v>160190</v>
      </c>
      <c r="B7872" t="s">
        <v>19081</v>
      </c>
      <c r="C7872" s="47" t="s">
        <v>19082</v>
      </c>
    </row>
    <row r="7873" spans="1:3" x14ac:dyDescent="0.25">
      <c r="A7873">
        <v>160191</v>
      </c>
      <c r="B7873" t="s">
        <v>19083</v>
      </c>
      <c r="C7873" s="47" t="s">
        <v>19084</v>
      </c>
    </row>
    <row r="7874" spans="1:3" x14ac:dyDescent="0.25">
      <c r="A7874">
        <v>160192</v>
      </c>
      <c r="B7874" t="s">
        <v>19085</v>
      </c>
      <c r="C7874" s="47" t="s">
        <v>19086</v>
      </c>
    </row>
    <row r="7875" spans="1:3" x14ac:dyDescent="0.25">
      <c r="A7875">
        <v>160193</v>
      </c>
      <c r="B7875" t="s">
        <v>19087</v>
      </c>
      <c r="C7875" s="47" t="s">
        <v>19088</v>
      </c>
    </row>
    <row r="7876" spans="1:3" x14ac:dyDescent="0.25">
      <c r="A7876">
        <v>160194</v>
      </c>
      <c r="B7876" t="s">
        <v>995</v>
      </c>
      <c r="C7876" s="47" t="s">
        <v>19089</v>
      </c>
    </row>
    <row r="7877" spans="1:3" x14ac:dyDescent="0.25">
      <c r="A7877">
        <v>160195</v>
      </c>
      <c r="B7877" t="s">
        <v>19090</v>
      </c>
      <c r="C7877" s="47" t="s">
        <v>19091</v>
      </c>
    </row>
    <row r="7878" spans="1:3" x14ac:dyDescent="0.25">
      <c r="A7878">
        <v>160196</v>
      </c>
      <c r="B7878" t="s">
        <v>19092</v>
      </c>
      <c r="C7878" s="47" t="s">
        <v>19093</v>
      </c>
    </row>
    <row r="7879" spans="1:3" x14ac:dyDescent="0.25">
      <c r="A7879">
        <v>160197</v>
      </c>
      <c r="B7879" t="s">
        <v>19094</v>
      </c>
      <c r="C7879" s="47" t="s">
        <v>19095</v>
      </c>
    </row>
    <row r="7880" spans="1:3" x14ac:dyDescent="0.25">
      <c r="A7880">
        <v>160198</v>
      </c>
      <c r="B7880" t="s">
        <v>19096</v>
      </c>
      <c r="C7880" s="47" t="s">
        <v>19097</v>
      </c>
    </row>
    <row r="7881" spans="1:3" x14ac:dyDescent="0.25">
      <c r="A7881">
        <v>160199</v>
      </c>
      <c r="B7881" t="s">
        <v>19098</v>
      </c>
      <c r="C7881" s="47" t="s">
        <v>19099</v>
      </c>
    </row>
    <row r="7882" spans="1:3" x14ac:dyDescent="0.25">
      <c r="A7882">
        <v>160200</v>
      </c>
      <c r="B7882" t="s">
        <v>19100</v>
      </c>
      <c r="C7882" s="47" t="s">
        <v>19101</v>
      </c>
    </row>
    <row r="7883" spans="1:3" x14ac:dyDescent="0.25">
      <c r="A7883">
        <v>160201</v>
      </c>
      <c r="B7883" t="s">
        <v>19102</v>
      </c>
      <c r="C7883" s="47" t="s">
        <v>19103</v>
      </c>
    </row>
    <row r="7884" spans="1:3" x14ac:dyDescent="0.25">
      <c r="A7884">
        <v>160202</v>
      </c>
      <c r="B7884" t="s">
        <v>19104</v>
      </c>
      <c r="C7884" s="47" t="s">
        <v>19105</v>
      </c>
    </row>
    <row r="7885" spans="1:3" x14ac:dyDescent="0.25">
      <c r="A7885">
        <v>160203</v>
      </c>
      <c r="B7885" t="s">
        <v>19106</v>
      </c>
      <c r="C7885" s="47" t="s">
        <v>19107</v>
      </c>
    </row>
    <row r="7886" spans="1:3" x14ac:dyDescent="0.25">
      <c r="A7886">
        <v>160204</v>
      </c>
      <c r="B7886" t="s">
        <v>1404</v>
      </c>
      <c r="C7886" s="47" t="s">
        <v>19108</v>
      </c>
    </row>
    <row r="7887" spans="1:3" x14ac:dyDescent="0.25">
      <c r="A7887">
        <v>160205</v>
      </c>
      <c r="B7887" t="s">
        <v>19109</v>
      </c>
      <c r="C7887" s="47" t="s">
        <v>19110</v>
      </c>
    </row>
    <row r="7888" spans="1:3" x14ac:dyDescent="0.25">
      <c r="A7888">
        <v>160206</v>
      </c>
      <c r="B7888" t="s">
        <v>19111</v>
      </c>
      <c r="C7888" s="47" t="s">
        <v>19112</v>
      </c>
    </row>
    <row r="7889" spans="1:3" x14ac:dyDescent="0.25">
      <c r="A7889">
        <v>160207</v>
      </c>
      <c r="B7889" t="s">
        <v>19113</v>
      </c>
      <c r="C7889" s="47" t="s">
        <v>19114</v>
      </c>
    </row>
    <row r="7890" spans="1:3" x14ac:dyDescent="0.25">
      <c r="A7890">
        <v>160208</v>
      </c>
      <c r="B7890" t="s">
        <v>19115</v>
      </c>
      <c r="C7890" s="47" t="s">
        <v>19116</v>
      </c>
    </row>
    <row r="7891" spans="1:3" x14ac:dyDescent="0.25">
      <c r="A7891">
        <v>160209</v>
      </c>
      <c r="B7891" t="s">
        <v>19117</v>
      </c>
      <c r="C7891" s="47" t="s">
        <v>19118</v>
      </c>
    </row>
    <row r="7892" spans="1:3" x14ac:dyDescent="0.25">
      <c r="A7892">
        <v>160210</v>
      </c>
      <c r="B7892" t="s">
        <v>19119</v>
      </c>
      <c r="C7892" s="47" t="s">
        <v>19120</v>
      </c>
    </row>
    <row r="7893" spans="1:3" x14ac:dyDescent="0.25">
      <c r="A7893">
        <v>160211</v>
      </c>
      <c r="B7893" t="s">
        <v>19121</v>
      </c>
      <c r="C7893" s="47" t="s">
        <v>19122</v>
      </c>
    </row>
    <row r="7894" spans="1:3" x14ac:dyDescent="0.25">
      <c r="A7894">
        <v>160212</v>
      </c>
      <c r="B7894" t="s">
        <v>19123</v>
      </c>
      <c r="C7894" s="47" t="s">
        <v>19124</v>
      </c>
    </row>
    <row r="7895" spans="1:3" x14ac:dyDescent="0.25">
      <c r="A7895">
        <v>160213</v>
      </c>
      <c r="B7895" t="s">
        <v>19125</v>
      </c>
      <c r="C7895" s="47" t="s">
        <v>19126</v>
      </c>
    </row>
    <row r="7896" spans="1:3" x14ac:dyDescent="0.25">
      <c r="A7896">
        <v>160214</v>
      </c>
      <c r="B7896" t="s">
        <v>19127</v>
      </c>
      <c r="C7896" s="47" t="s">
        <v>19128</v>
      </c>
    </row>
    <row r="7897" spans="1:3" x14ac:dyDescent="0.25">
      <c r="A7897">
        <v>160215</v>
      </c>
      <c r="B7897" t="s">
        <v>19129</v>
      </c>
      <c r="C7897" s="47" t="s">
        <v>19130</v>
      </c>
    </row>
    <row r="7898" spans="1:3" x14ac:dyDescent="0.25">
      <c r="A7898">
        <v>160216</v>
      </c>
      <c r="B7898" t="s">
        <v>19131</v>
      </c>
      <c r="C7898" s="47" t="s">
        <v>19132</v>
      </c>
    </row>
    <row r="7899" spans="1:3" x14ac:dyDescent="0.25">
      <c r="A7899">
        <v>160217</v>
      </c>
      <c r="B7899" t="s">
        <v>19133</v>
      </c>
      <c r="C7899" s="47" t="s">
        <v>19134</v>
      </c>
    </row>
    <row r="7900" spans="1:3" x14ac:dyDescent="0.25">
      <c r="A7900">
        <v>160218</v>
      </c>
      <c r="B7900" t="s">
        <v>19135</v>
      </c>
      <c r="C7900" s="47" t="s">
        <v>19136</v>
      </c>
    </row>
    <row r="7901" spans="1:3" x14ac:dyDescent="0.25">
      <c r="A7901">
        <v>160219</v>
      </c>
      <c r="B7901" t="s">
        <v>19137</v>
      </c>
      <c r="C7901" s="47" t="s">
        <v>19138</v>
      </c>
    </row>
    <row r="7902" spans="1:3" x14ac:dyDescent="0.25">
      <c r="A7902">
        <v>160220</v>
      </c>
      <c r="B7902" t="s">
        <v>19139</v>
      </c>
      <c r="C7902" s="47" t="s">
        <v>19140</v>
      </c>
    </row>
    <row r="7903" spans="1:3" x14ac:dyDescent="0.25">
      <c r="A7903">
        <v>160221</v>
      </c>
      <c r="B7903" t="s">
        <v>19141</v>
      </c>
      <c r="C7903" s="47" t="s">
        <v>19142</v>
      </c>
    </row>
    <row r="7904" spans="1:3" x14ac:dyDescent="0.25">
      <c r="A7904">
        <v>160222</v>
      </c>
      <c r="B7904" t="s">
        <v>19143</v>
      </c>
      <c r="C7904" s="47" t="s">
        <v>19144</v>
      </c>
    </row>
    <row r="7905" spans="1:3" x14ac:dyDescent="0.25">
      <c r="A7905">
        <v>160223</v>
      </c>
      <c r="B7905" t="s">
        <v>19145</v>
      </c>
      <c r="C7905" s="47" t="s">
        <v>19146</v>
      </c>
    </row>
    <row r="7906" spans="1:3" x14ac:dyDescent="0.25">
      <c r="A7906">
        <v>160224</v>
      </c>
      <c r="B7906" t="s">
        <v>19147</v>
      </c>
      <c r="C7906" s="47" t="s">
        <v>19148</v>
      </c>
    </row>
    <row r="7907" spans="1:3" x14ac:dyDescent="0.25">
      <c r="A7907">
        <v>160225</v>
      </c>
      <c r="B7907" t="s">
        <v>19149</v>
      </c>
      <c r="C7907" s="47" t="s">
        <v>19150</v>
      </c>
    </row>
    <row r="7908" spans="1:3" x14ac:dyDescent="0.25">
      <c r="A7908">
        <v>160226</v>
      </c>
      <c r="B7908" t="s">
        <v>19151</v>
      </c>
      <c r="C7908" s="47" t="s">
        <v>19152</v>
      </c>
    </row>
    <row r="7909" spans="1:3" x14ac:dyDescent="0.25">
      <c r="A7909">
        <v>160227</v>
      </c>
      <c r="B7909" t="s">
        <v>19153</v>
      </c>
      <c r="C7909" s="47" t="s">
        <v>19154</v>
      </c>
    </row>
    <row r="7910" spans="1:3" x14ac:dyDescent="0.25">
      <c r="A7910">
        <v>160228</v>
      </c>
      <c r="B7910" t="s">
        <v>1489</v>
      </c>
      <c r="C7910" s="47" t="s">
        <v>19155</v>
      </c>
    </row>
    <row r="7911" spans="1:3" x14ac:dyDescent="0.25">
      <c r="A7911">
        <v>160229</v>
      </c>
      <c r="B7911" t="s">
        <v>19156</v>
      </c>
      <c r="C7911" s="47" t="s">
        <v>19157</v>
      </c>
    </row>
    <row r="7912" spans="1:3" x14ac:dyDescent="0.25">
      <c r="A7912">
        <v>160230</v>
      </c>
      <c r="B7912" t="s">
        <v>19158</v>
      </c>
      <c r="C7912" s="47" t="s">
        <v>19159</v>
      </c>
    </row>
    <row r="7913" spans="1:3" x14ac:dyDescent="0.25">
      <c r="A7913">
        <v>160231</v>
      </c>
      <c r="B7913" t="s">
        <v>19160</v>
      </c>
      <c r="C7913" s="47" t="s">
        <v>19161</v>
      </c>
    </row>
    <row r="7914" spans="1:3" x14ac:dyDescent="0.25">
      <c r="A7914">
        <v>160232</v>
      </c>
      <c r="B7914" t="s">
        <v>19162</v>
      </c>
      <c r="C7914" s="47" t="s">
        <v>19163</v>
      </c>
    </row>
    <row r="7915" spans="1:3" x14ac:dyDescent="0.25">
      <c r="A7915">
        <v>160233</v>
      </c>
      <c r="B7915" t="s">
        <v>19164</v>
      </c>
      <c r="C7915" s="47" t="s">
        <v>19165</v>
      </c>
    </row>
    <row r="7916" spans="1:3" x14ac:dyDescent="0.25">
      <c r="A7916">
        <v>160234</v>
      </c>
      <c r="B7916" t="s">
        <v>19166</v>
      </c>
      <c r="C7916" s="47" t="s">
        <v>19167</v>
      </c>
    </row>
    <row r="7917" spans="1:3" x14ac:dyDescent="0.25">
      <c r="A7917">
        <v>160235</v>
      </c>
      <c r="B7917" t="s">
        <v>19168</v>
      </c>
      <c r="C7917" s="47" t="s">
        <v>19169</v>
      </c>
    </row>
    <row r="7918" spans="1:3" x14ac:dyDescent="0.25">
      <c r="A7918">
        <v>160236</v>
      </c>
      <c r="B7918" t="s">
        <v>19170</v>
      </c>
      <c r="C7918" s="47" t="s">
        <v>19171</v>
      </c>
    </row>
    <row r="7919" spans="1:3" x14ac:dyDescent="0.25">
      <c r="A7919">
        <v>160237</v>
      </c>
      <c r="B7919" t="s">
        <v>19172</v>
      </c>
      <c r="C7919" s="47" t="s">
        <v>19173</v>
      </c>
    </row>
    <row r="7920" spans="1:3" x14ac:dyDescent="0.25">
      <c r="A7920">
        <v>160238</v>
      </c>
      <c r="B7920" t="s">
        <v>19174</v>
      </c>
      <c r="C7920" s="47" t="s">
        <v>19175</v>
      </c>
    </row>
    <row r="7921" spans="1:3" x14ac:dyDescent="0.25">
      <c r="A7921">
        <v>160239</v>
      </c>
      <c r="B7921" t="s">
        <v>19176</v>
      </c>
      <c r="C7921" s="47" t="s">
        <v>19177</v>
      </c>
    </row>
    <row r="7922" spans="1:3" x14ac:dyDescent="0.25">
      <c r="A7922">
        <v>160240</v>
      </c>
      <c r="B7922" t="s">
        <v>19178</v>
      </c>
      <c r="C7922" s="47" t="s">
        <v>19179</v>
      </c>
    </row>
    <row r="7923" spans="1:3" x14ac:dyDescent="0.25">
      <c r="A7923">
        <v>160241</v>
      </c>
      <c r="B7923" t="s">
        <v>19180</v>
      </c>
      <c r="C7923" s="47" t="s">
        <v>19181</v>
      </c>
    </row>
    <row r="7924" spans="1:3" x14ac:dyDescent="0.25">
      <c r="A7924">
        <v>160242</v>
      </c>
      <c r="B7924" t="s">
        <v>19182</v>
      </c>
      <c r="C7924" s="47" t="s">
        <v>19183</v>
      </c>
    </row>
    <row r="7925" spans="1:3" x14ac:dyDescent="0.25">
      <c r="A7925">
        <v>160243</v>
      </c>
      <c r="B7925" t="s">
        <v>19184</v>
      </c>
      <c r="C7925" s="47" t="s">
        <v>19185</v>
      </c>
    </row>
    <row r="7926" spans="1:3" x14ac:dyDescent="0.25">
      <c r="A7926">
        <v>160244</v>
      </c>
      <c r="B7926" t="s">
        <v>19186</v>
      </c>
      <c r="C7926" s="47" t="s">
        <v>19187</v>
      </c>
    </row>
    <row r="7927" spans="1:3" x14ac:dyDescent="0.25">
      <c r="A7927">
        <v>160245</v>
      </c>
      <c r="B7927" t="s">
        <v>19188</v>
      </c>
      <c r="C7927" s="47" t="s">
        <v>19189</v>
      </c>
    </row>
    <row r="7928" spans="1:3" x14ac:dyDescent="0.25">
      <c r="A7928">
        <v>160246</v>
      </c>
      <c r="B7928" t="s">
        <v>19190</v>
      </c>
      <c r="C7928" s="47" t="s">
        <v>19191</v>
      </c>
    </row>
    <row r="7929" spans="1:3" x14ac:dyDescent="0.25">
      <c r="A7929">
        <v>160247</v>
      </c>
      <c r="B7929" t="s">
        <v>19192</v>
      </c>
      <c r="C7929" s="47" t="s">
        <v>19193</v>
      </c>
    </row>
    <row r="7930" spans="1:3" x14ac:dyDescent="0.25">
      <c r="A7930">
        <v>160248</v>
      </c>
      <c r="B7930" t="s">
        <v>19194</v>
      </c>
      <c r="C7930" s="47" t="s">
        <v>19195</v>
      </c>
    </row>
    <row r="7931" spans="1:3" x14ac:dyDescent="0.25">
      <c r="A7931">
        <v>160249</v>
      </c>
      <c r="B7931" t="s">
        <v>19196</v>
      </c>
      <c r="C7931" s="47" t="s">
        <v>19197</v>
      </c>
    </row>
    <row r="7932" spans="1:3" x14ac:dyDescent="0.25">
      <c r="A7932">
        <v>160250</v>
      </c>
      <c r="B7932" t="s">
        <v>19198</v>
      </c>
      <c r="C7932" s="47" t="s">
        <v>19199</v>
      </c>
    </row>
    <row r="7933" spans="1:3" x14ac:dyDescent="0.25">
      <c r="A7933">
        <v>160251</v>
      </c>
      <c r="B7933" t="s">
        <v>19200</v>
      </c>
      <c r="C7933" s="47" t="s">
        <v>19201</v>
      </c>
    </row>
    <row r="7934" spans="1:3" x14ac:dyDescent="0.25">
      <c r="A7934">
        <v>160252</v>
      </c>
      <c r="B7934" t="s">
        <v>19202</v>
      </c>
      <c r="C7934" s="47" t="s">
        <v>19203</v>
      </c>
    </row>
    <row r="7935" spans="1:3" x14ac:dyDescent="0.25">
      <c r="A7935">
        <v>160253</v>
      </c>
      <c r="B7935" t="s">
        <v>19204</v>
      </c>
      <c r="C7935" s="47" t="s">
        <v>19205</v>
      </c>
    </row>
    <row r="7936" spans="1:3" x14ac:dyDescent="0.25">
      <c r="A7936">
        <v>160254</v>
      </c>
      <c r="B7936" t="s">
        <v>1567</v>
      </c>
      <c r="C7936" s="47" t="s">
        <v>19206</v>
      </c>
    </row>
    <row r="7937" spans="1:3" x14ac:dyDescent="0.25">
      <c r="A7937">
        <v>160255</v>
      </c>
      <c r="B7937" t="s">
        <v>19207</v>
      </c>
      <c r="C7937" s="47" t="s">
        <v>19208</v>
      </c>
    </row>
    <row r="7938" spans="1:3" x14ac:dyDescent="0.25">
      <c r="A7938">
        <v>160256</v>
      </c>
      <c r="B7938" t="s">
        <v>19209</v>
      </c>
      <c r="C7938" s="47" t="s">
        <v>19210</v>
      </c>
    </row>
    <row r="7939" spans="1:3" x14ac:dyDescent="0.25">
      <c r="A7939">
        <v>160257</v>
      </c>
      <c r="B7939" t="s">
        <v>19211</v>
      </c>
      <c r="C7939" s="47" t="s">
        <v>19212</v>
      </c>
    </row>
    <row r="7940" spans="1:3" x14ac:dyDescent="0.25">
      <c r="A7940">
        <v>160258</v>
      </c>
      <c r="B7940" t="s">
        <v>19213</v>
      </c>
      <c r="C7940" s="47" t="s">
        <v>19214</v>
      </c>
    </row>
    <row r="7941" spans="1:3" x14ac:dyDescent="0.25">
      <c r="A7941">
        <v>160259</v>
      </c>
      <c r="B7941" t="s">
        <v>19215</v>
      </c>
      <c r="C7941" s="47" t="s">
        <v>19216</v>
      </c>
    </row>
    <row r="7942" spans="1:3" x14ac:dyDescent="0.25">
      <c r="A7942">
        <v>160260</v>
      </c>
      <c r="B7942" t="s">
        <v>19217</v>
      </c>
      <c r="C7942" s="47" t="s">
        <v>19218</v>
      </c>
    </row>
    <row r="7943" spans="1:3" x14ac:dyDescent="0.25">
      <c r="A7943">
        <v>160261</v>
      </c>
      <c r="B7943" t="s">
        <v>19219</v>
      </c>
      <c r="C7943" s="47" t="s">
        <v>19220</v>
      </c>
    </row>
    <row r="7944" spans="1:3" x14ac:dyDescent="0.25">
      <c r="A7944">
        <v>160262</v>
      </c>
      <c r="B7944" t="s">
        <v>19221</v>
      </c>
      <c r="C7944" s="47" t="s">
        <v>19222</v>
      </c>
    </row>
    <row r="7945" spans="1:3" x14ac:dyDescent="0.25">
      <c r="A7945">
        <v>160263</v>
      </c>
      <c r="B7945" t="s">
        <v>19223</v>
      </c>
      <c r="C7945" s="47" t="s">
        <v>19224</v>
      </c>
    </row>
    <row r="7946" spans="1:3" x14ac:dyDescent="0.25">
      <c r="A7946">
        <v>160264</v>
      </c>
      <c r="B7946" t="s">
        <v>19225</v>
      </c>
      <c r="C7946" s="47" t="s">
        <v>19226</v>
      </c>
    </row>
    <row r="7947" spans="1:3" x14ac:dyDescent="0.25">
      <c r="A7947">
        <v>160265</v>
      </c>
      <c r="B7947" t="s">
        <v>19227</v>
      </c>
      <c r="C7947" s="47" t="s">
        <v>19228</v>
      </c>
    </row>
    <row r="7948" spans="1:3" x14ac:dyDescent="0.25">
      <c r="A7948">
        <v>160266</v>
      </c>
      <c r="B7948" t="s">
        <v>19229</v>
      </c>
      <c r="C7948" s="47" t="s">
        <v>19230</v>
      </c>
    </row>
    <row r="7949" spans="1:3" x14ac:dyDescent="0.25">
      <c r="A7949">
        <v>160267</v>
      </c>
      <c r="B7949" t="s">
        <v>19231</v>
      </c>
      <c r="C7949" s="47" t="s">
        <v>19232</v>
      </c>
    </row>
    <row r="7950" spans="1:3" x14ac:dyDescent="0.25">
      <c r="A7950">
        <v>160268</v>
      </c>
      <c r="B7950" t="s">
        <v>19233</v>
      </c>
      <c r="C7950" s="47" t="s">
        <v>19234</v>
      </c>
    </row>
    <row r="7951" spans="1:3" x14ac:dyDescent="0.25">
      <c r="A7951">
        <v>160269</v>
      </c>
      <c r="B7951" t="s">
        <v>19235</v>
      </c>
      <c r="C7951" s="47" t="s">
        <v>19236</v>
      </c>
    </row>
    <row r="7952" spans="1:3" x14ac:dyDescent="0.25">
      <c r="A7952">
        <v>160270</v>
      </c>
      <c r="B7952" t="s">
        <v>19237</v>
      </c>
      <c r="C7952" s="47" t="s">
        <v>19238</v>
      </c>
    </row>
    <row r="7953" spans="1:3" x14ac:dyDescent="0.25">
      <c r="A7953">
        <v>160271</v>
      </c>
      <c r="B7953" t="s">
        <v>19239</v>
      </c>
      <c r="C7953" s="47" t="s">
        <v>19240</v>
      </c>
    </row>
    <row r="7954" spans="1:3" x14ac:dyDescent="0.25">
      <c r="A7954">
        <v>160272</v>
      </c>
      <c r="B7954" t="s">
        <v>19241</v>
      </c>
      <c r="C7954" s="47" t="s">
        <v>19242</v>
      </c>
    </row>
    <row r="7955" spans="1:3" x14ac:dyDescent="0.25">
      <c r="A7955">
        <v>160273</v>
      </c>
      <c r="B7955" t="s">
        <v>19243</v>
      </c>
      <c r="C7955" s="47" t="s">
        <v>19244</v>
      </c>
    </row>
    <row r="7956" spans="1:3" x14ac:dyDescent="0.25">
      <c r="A7956">
        <v>160274</v>
      </c>
      <c r="B7956" t="s">
        <v>19245</v>
      </c>
      <c r="C7956" s="47" t="s">
        <v>19246</v>
      </c>
    </row>
    <row r="7957" spans="1:3" x14ac:dyDescent="0.25">
      <c r="A7957">
        <v>160275</v>
      </c>
      <c r="B7957" t="s">
        <v>19247</v>
      </c>
      <c r="C7957" s="47" t="s">
        <v>19248</v>
      </c>
    </row>
    <row r="7958" spans="1:3" x14ac:dyDescent="0.25">
      <c r="A7958">
        <v>160276</v>
      </c>
      <c r="B7958" t="s">
        <v>19249</v>
      </c>
      <c r="C7958" s="47" t="s">
        <v>19250</v>
      </c>
    </row>
    <row r="7959" spans="1:3" x14ac:dyDescent="0.25">
      <c r="A7959">
        <v>160277</v>
      </c>
      <c r="B7959" t="s">
        <v>19251</v>
      </c>
      <c r="C7959" s="47" t="s">
        <v>19252</v>
      </c>
    </row>
    <row r="7960" spans="1:3" x14ac:dyDescent="0.25">
      <c r="A7960">
        <v>160278</v>
      </c>
      <c r="B7960" t="s">
        <v>19253</v>
      </c>
      <c r="C7960" s="47" t="s">
        <v>19254</v>
      </c>
    </row>
    <row r="7961" spans="1:3" x14ac:dyDescent="0.25">
      <c r="A7961">
        <v>160279</v>
      </c>
      <c r="B7961" t="s">
        <v>19255</v>
      </c>
      <c r="C7961" s="47" t="s">
        <v>19256</v>
      </c>
    </row>
    <row r="7962" spans="1:3" x14ac:dyDescent="0.25">
      <c r="A7962">
        <v>160280</v>
      </c>
      <c r="B7962" t="s">
        <v>19257</v>
      </c>
      <c r="C7962" s="47" t="s">
        <v>19258</v>
      </c>
    </row>
    <row r="7963" spans="1:3" x14ac:dyDescent="0.25">
      <c r="A7963">
        <v>160281</v>
      </c>
      <c r="B7963" t="s">
        <v>19259</v>
      </c>
      <c r="C7963" s="47" t="s">
        <v>19260</v>
      </c>
    </row>
    <row r="7964" spans="1:3" x14ac:dyDescent="0.25">
      <c r="A7964">
        <v>160282</v>
      </c>
      <c r="B7964" t="s">
        <v>19261</v>
      </c>
      <c r="C7964" s="47" t="s">
        <v>19262</v>
      </c>
    </row>
    <row r="7965" spans="1:3" x14ac:dyDescent="0.25">
      <c r="A7965">
        <v>160283</v>
      </c>
      <c r="B7965" t="s">
        <v>19263</v>
      </c>
      <c r="C7965" s="47" t="s">
        <v>19264</v>
      </c>
    </row>
    <row r="7966" spans="1:3" x14ac:dyDescent="0.25">
      <c r="A7966">
        <v>160284</v>
      </c>
      <c r="B7966" t="s">
        <v>19265</v>
      </c>
      <c r="C7966" s="47" t="s">
        <v>19266</v>
      </c>
    </row>
    <row r="7967" spans="1:3" x14ac:dyDescent="0.25">
      <c r="A7967">
        <v>160285</v>
      </c>
      <c r="B7967" t="s">
        <v>19267</v>
      </c>
      <c r="C7967" s="47" t="s">
        <v>19268</v>
      </c>
    </row>
    <row r="7968" spans="1:3" x14ac:dyDescent="0.25">
      <c r="A7968">
        <v>160286</v>
      </c>
      <c r="B7968" t="s">
        <v>19269</v>
      </c>
      <c r="C7968" s="47" t="s">
        <v>19270</v>
      </c>
    </row>
    <row r="7969" spans="1:3" x14ac:dyDescent="0.25">
      <c r="A7969">
        <v>160287</v>
      </c>
      <c r="B7969" t="s">
        <v>19271</v>
      </c>
      <c r="C7969" s="47" t="s">
        <v>19272</v>
      </c>
    </row>
    <row r="7970" spans="1:3" x14ac:dyDescent="0.25">
      <c r="A7970">
        <v>160288</v>
      </c>
      <c r="B7970" t="s">
        <v>19273</v>
      </c>
      <c r="C7970" s="47" t="s">
        <v>19274</v>
      </c>
    </row>
    <row r="7971" spans="1:3" x14ac:dyDescent="0.25">
      <c r="A7971">
        <v>160289</v>
      </c>
      <c r="B7971" t="s">
        <v>44</v>
      </c>
      <c r="C7971" s="47" t="s">
        <v>19275</v>
      </c>
    </row>
    <row r="7972" spans="1:3" x14ac:dyDescent="0.25">
      <c r="A7972">
        <v>160290</v>
      </c>
      <c r="B7972" t="s">
        <v>19276</v>
      </c>
      <c r="C7972" s="47" t="s">
        <v>19277</v>
      </c>
    </row>
    <row r="7973" spans="1:3" x14ac:dyDescent="0.25">
      <c r="A7973">
        <v>160291</v>
      </c>
      <c r="B7973" t="s">
        <v>19278</v>
      </c>
      <c r="C7973" s="47" t="s">
        <v>19279</v>
      </c>
    </row>
    <row r="7974" spans="1:3" x14ac:dyDescent="0.25">
      <c r="A7974">
        <v>160292</v>
      </c>
      <c r="B7974" t="s">
        <v>19280</v>
      </c>
      <c r="C7974" s="47" t="s">
        <v>19281</v>
      </c>
    </row>
    <row r="7975" spans="1:3" x14ac:dyDescent="0.25">
      <c r="A7975">
        <v>160293</v>
      </c>
      <c r="B7975" t="s">
        <v>19282</v>
      </c>
      <c r="C7975" s="47" t="s">
        <v>19283</v>
      </c>
    </row>
    <row r="7976" spans="1:3" x14ac:dyDescent="0.25">
      <c r="A7976">
        <v>160294</v>
      </c>
      <c r="B7976" t="s">
        <v>19284</v>
      </c>
      <c r="C7976" s="47" t="s">
        <v>19285</v>
      </c>
    </row>
    <row r="7977" spans="1:3" x14ac:dyDescent="0.25">
      <c r="A7977">
        <v>160295</v>
      </c>
      <c r="B7977" t="s">
        <v>19286</v>
      </c>
      <c r="C7977" s="47" t="s">
        <v>19287</v>
      </c>
    </row>
    <row r="7978" spans="1:3" x14ac:dyDescent="0.25">
      <c r="A7978">
        <v>160296</v>
      </c>
      <c r="B7978" t="s">
        <v>19288</v>
      </c>
      <c r="C7978" s="47" t="s">
        <v>19289</v>
      </c>
    </row>
    <row r="7979" spans="1:3" x14ac:dyDescent="0.25">
      <c r="A7979">
        <v>160297</v>
      </c>
      <c r="B7979" t="s">
        <v>621</v>
      </c>
      <c r="C7979" s="47" t="s">
        <v>19290</v>
      </c>
    </row>
    <row r="7980" spans="1:3" x14ac:dyDescent="0.25">
      <c r="A7980">
        <v>160298</v>
      </c>
      <c r="B7980" t="s">
        <v>19291</v>
      </c>
      <c r="C7980" s="47" t="s">
        <v>19292</v>
      </c>
    </row>
    <row r="7981" spans="1:3" x14ac:dyDescent="0.25">
      <c r="A7981">
        <v>160299</v>
      </c>
      <c r="B7981" t="s">
        <v>19293</v>
      </c>
      <c r="C7981" s="47" t="s">
        <v>19294</v>
      </c>
    </row>
    <row r="7982" spans="1:3" x14ac:dyDescent="0.25">
      <c r="A7982">
        <v>160300</v>
      </c>
      <c r="B7982" t="s">
        <v>19295</v>
      </c>
      <c r="C7982" s="47" t="s">
        <v>19296</v>
      </c>
    </row>
    <row r="7983" spans="1:3" x14ac:dyDescent="0.25">
      <c r="A7983">
        <v>160301</v>
      </c>
      <c r="B7983" t="s">
        <v>19297</v>
      </c>
      <c r="C7983" s="47" t="s">
        <v>19298</v>
      </c>
    </row>
    <row r="7984" spans="1:3" x14ac:dyDescent="0.25">
      <c r="A7984">
        <v>160302</v>
      </c>
      <c r="B7984" t="s">
        <v>19299</v>
      </c>
      <c r="C7984" s="47" t="s">
        <v>19300</v>
      </c>
    </row>
    <row r="7985" spans="1:3" x14ac:dyDescent="0.25">
      <c r="A7985">
        <v>160303</v>
      </c>
      <c r="B7985" t="s">
        <v>19301</v>
      </c>
      <c r="C7985" s="47" t="s">
        <v>19302</v>
      </c>
    </row>
    <row r="7986" spans="1:3" x14ac:dyDescent="0.25">
      <c r="A7986">
        <v>160304</v>
      </c>
      <c r="B7986" t="s">
        <v>19303</v>
      </c>
      <c r="C7986" s="47" t="s">
        <v>19304</v>
      </c>
    </row>
    <row r="7987" spans="1:3" x14ac:dyDescent="0.25">
      <c r="A7987">
        <v>160305</v>
      </c>
      <c r="B7987" t="s">
        <v>19305</v>
      </c>
      <c r="C7987" s="47" t="s">
        <v>19306</v>
      </c>
    </row>
    <row r="7988" spans="1:3" x14ac:dyDescent="0.25">
      <c r="A7988">
        <v>160306</v>
      </c>
      <c r="B7988" t="s">
        <v>19307</v>
      </c>
      <c r="C7988" s="47" t="s">
        <v>19308</v>
      </c>
    </row>
    <row r="7989" spans="1:3" x14ac:dyDescent="0.25">
      <c r="A7989">
        <v>160307</v>
      </c>
      <c r="B7989" t="s">
        <v>19309</v>
      </c>
      <c r="C7989" s="47" t="s">
        <v>19310</v>
      </c>
    </row>
    <row r="7990" spans="1:3" x14ac:dyDescent="0.25">
      <c r="A7990">
        <v>160308</v>
      </c>
      <c r="B7990" t="s">
        <v>19311</v>
      </c>
      <c r="C7990" s="47" t="s">
        <v>19312</v>
      </c>
    </row>
    <row r="7991" spans="1:3" x14ac:dyDescent="0.25">
      <c r="A7991">
        <v>160309</v>
      </c>
      <c r="B7991" t="s">
        <v>19313</v>
      </c>
      <c r="C7991" s="47" t="s">
        <v>19314</v>
      </c>
    </row>
    <row r="7992" spans="1:3" x14ac:dyDescent="0.25">
      <c r="A7992">
        <v>160310</v>
      </c>
      <c r="B7992" t="s">
        <v>19315</v>
      </c>
      <c r="C7992" s="47" t="s">
        <v>19316</v>
      </c>
    </row>
    <row r="7993" spans="1:3" x14ac:dyDescent="0.25">
      <c r="A7993">
        <v>160311</v>
      </c>
      <c r="B7993" t="s">
        <v>19317</v>
      </c>
      <c r="C7993" s="47" t="s">
        <v>19318</v>
      </c>
    </row>
    <row r="7994" spans="1:3" x14ac:dyDescent="0.25">
      <c r="A7994">
        <v>160312</v>
      </c>
      <c r="B7994" t="s">
        <v>19319</v>
      </c>
      <c r="C7994" s="47" t="s">
        <v>19320</v>
      </c>
    </row>
    <row r="7995" spans="1:3" x14ac:dyDescent="0.25">
      <c r="A7995">
        <v>160313</v>
      </c>
      <c r="B7995" t="s">
        <v>19321</v>
      </c>
      <c r="C7995" s="47" t="s">
        <v>19322</v>
      </c>
    </row>
    <row r="7996" spans="1:3" x14ac:dyDescent="0.25">
      <c r="A7996">
        <v>160314</v>
      </c>
      <c r="B7996" t="s">
        <v>19323</v>
      </c>
      <c r="C7996" s="47" t="s">
        <v>19324</v>
      </c>
    </row>
    <row r="7997" spans="1:3" x14ac:dyDescent="0.25">
      <c r="A7997">
        <v>160315</v>
      </c>
      <c r="B7997" t="s">
        <v>19325</v>
      </c>
      <c r="C7997" s="47" t="s">
        <v>19326</v>
      </c>
    </row>
    <row r="7998" spans="1:3" x14ac:dyDescent="0.25">
      <c r="A7998">
        <v>160316</v>
      </c>
      <c r="B7998" t="s">
        <v>19327</v>
      </c>
      <c r="C7998" s="47" t="s">
        <v>19328</v>
      </c>
    </row>
    <row r="7999" spans="1:3" x14ac:dyDescent="0.25">
      <c r="A7999">
        <v>160317</v>
      </c>
      <c r="B7999" t="s">
        <v>19329</v>
      </c>
      <c r="C7999" s="47" t="s">
        <v>19330</v>
      </c>
    </row>
    <row r="8000" spans="1:3" x14ac:dyDescent="0.25">
      <c r="A8000">
        <v>160318</v>
      </c>
      <c r="B8000" t="s">
        <v>19331</v>
      </c>
      <c r="C8000" s="47" t="s">
        <v>19332</v>
      </c>
    </row>
    <row r="8001" spans="1:3" x14ac:dyDescent="0.25">
      <c r="A8001">
        <v>160319</v>
      </c>
      <c r="B8001" t="s">
        <v>19333</v>
      </c>
      <c r="C8001" s="47" t="s">
        <v>19334</v>
      </c>
    </row>
    <row r="8002" spans="1:3" x14ac:dyDescent="0.25">
      <c r="A8002">
        <v>160320</v>
      </c>
      <c r="B8002" t="s">
        <v>19335</v>
      </c>
      <c r="C8002" s="47" t="s">
        <v>19336</v>
      </c>
    </row>
    <row r="8003" spans="1:3" x14ac:dyDescent="0.25">
      <c r="A8003">
        <v>160321</v>
      </c>
      <c r="B8003" t="s">
        <v>19337</v>
      </c>
      <c r="C8003" s="47" t="s">
        <v>19338</v>
      </c>
    </row>
    <row r="8004" spans="1:3" x14ac:dyDescent="0.25">
      <c r="A8004">
        <v>160322</v>
      </c>
      <c r="B8004" t="s">
        <v>19339</v>
      </c>
      <c r="C8004" s="47" t="s">
        <v>19340</v>
      </c>
    </row>
    <row r="8005" spans="1:3" x14ac:dyDescent="0.25">
      <c r="A8005">
        <v>160323</v>
      </c>
      <c r="B8005" t="s">
        <v>19341</v>
      </c>
      <c r="C8005" s="47" t="s">
        <v>19342</v>
      </c>
    </row>
    <row r="8006" spans="1:3" x14ac:dyDescent="0.25">
      <c r="A8006">
        <v>160324</v>
      </c>
      <c r="B8006" t="s">
        <v>19343</v>
      </c>
      <c r="C8006" s="47" t="s">
        <v>19344</v>
      </c>
    </row>
    <row r="8007" spans="1:3" x14ac:dyDescent="0.25">
      <c r="A8007">
        <v>160325</v>
      </c>
      <c r="B8007" t="s">
        <v>19345</v>
      </c>
      <c r="C8007" s="47" t="s">
        <v>19346</v>
      </c>
    </row>
    <row r="8008" spans="1:3" x14ac:dyDescent="0.25">
      <c r="A8008">
        <v>160326</v>
      </c>
      <c r="B8008" t="s">
        <v>19347</v>
      </c>
      <c r="C8008" s="47" t="s">
        <v>19348</v>
      </c>
    </row>
    <row r="8009" spans="1:3" x14ac:dyDescent="0.25">
      <c r="A8009">
        <v>160327</v>
      </c>
      <c r="B8009" t="s">
        <v>19349</v>
      </c>
      <c r="C8009" s="47" t="s">
        <v>19350</v>
      </c>
    </row>
    <row r="8010" spans="1:3" x14ac:dyDescent="0.25">
      <c r="A8010">
        <v>160328</v>
      </c>
      <c r="B8010" t="s">
        <v>19351</v>
      </c>
      <c r="C8010" s="47" t="s">
        <v>19352</v>
      </c>
    </row>
    <row r="8011" spans="1:3" x14ac:dyDescent="0.25">
      <c r="A8011">
        <v>160329</v>
      </c>
      <c r="B8011" t="s">
        <v>19353</v>
      </c>
      <c r="C8011" s="47" t="s">
        <v>19354</v>
      </c>
    </row>
    <row r="8012" spans="1:3" x14ac:dyDescent="0.25">
      <c r="A8012">
        <v>160330</v>
      </c>
      <c r="B8012" t="s">
        <v>19355</v>
      </c>
      <c r="C8012" s="47" t="s">
        <v>19356</v>
      </c>
    </row>
    <row r="8013" spans="1:3" x14ac:dyDescent="0.25">
      <c r="A8013">
        <v>160331</v>
      </c>
      <c r="B8013" t="s">
        <v>19357</v>
      </c>
      <c r="C8013" s="47" t="s">
        <v>19358</v>
      </c>
    </row>
    <row r="8014" spans="1:3" x14ac:dyDescent="0.25">
      <c r="A8014">
        <v>160332</v>
      </c>
      <c r="B8014" t="s">
        <v>19359</v>
      </c>
      <c r="C8014" s="47" t="s">
        <v>19360</v>
      </c>
    </row>
    <row r="8015" spans="1:3" x14ac:dyDescent="0.25">
      <c r="A8015">
        <v>160333</v>
      </c>
      <c r="B8015" t="s">
        <v>19361</v>
      </c>
      <c r="C8015" s="47" t="s">
        <v>19362</v>
      </c>
    </row>
    <row r="8016" spans="1:3" x14ac:dyDescent="0.25">
      <c r="A8016">
        <v>160334</v>
      </c>
      <c r="B8016" t="s">
        <v>19363</v>
      </c>
      <c r="C8016" s="47" t="s">
        <v>19364</v>
      </c>
    </row>
    <row r="8017" spans="1:3" x14ac:dyDescent="0.25">
      <c r="A8017">
        <v>160335</v>
      </c>
      <c r="B8017" t="s">
        <v>19365</v>
      </c>
      <c r="C8017" s="47" t="s">
        <v>19366</v>
      </c>
    </row>
    <row r="8018" spans="1:3" x14ac:dyDescent="0.25">
      <c r="A8018">
        <v>160336</v>
      </c>
      <c r="B8018" t="s">
        <v>19367</v>
      </c>
      <c r="C8018" s="47" t="s">
        <v>19368</v>
      </c>
    </row>
    <row r="8019" spans="1:3" x14ac:dyDescent="0.25">
      <c r="A8019">
        <v>160337</v>
      </c>
      <c r="B8019" t="s">
        <v>19369</v>
      </c>
      <c r="C8019" s="47" t="s">
        <v>19370</v>
      </c>
    </row>
    <row r="8020" spans="1:3" x14ac:dyDescent="0.25">
      <c r="A8020">
        <v>160338</v>
      </c>
      <c r="B8020" t="s">
        <v>19371</v>
      </c>
      <c r="C8020" s="47" t="s">
        <v>19372</v>
      </c>
    </row>
    <row r="8021" spans="1:3" x14ac:dyDescent="0.25">
      <c r="A8021">
        <v>160339</v>
      </c>
      <c r="B8021" t="s">
        <v>19373</v>
      </c>
      <c r="C8021" s="47" t="s">
        <v>19374</v>
      </c>
    </row>
    <row r="8022" spans="1:3" x14ac:dyDescent="0.25">
      <c r="A8022">
        <v>160340</v>
      </c>
      <c r="B8022" t="s">
        <v>19375</v>
      </c>
      <c r="C8022" s="47" t="s">
        <v>19376</v>
      </c>
    </row>
    <row r="8023" spans="1:3" x14ac:dyDescent="0.25">
      <c r="A8023">
        <v>160341</v>
      </c>
      <c r="B8023" t="s">
        <v>19377</v>
      </c>
      <c r="C8023" s="47" t="s">
        <v>19378</v>
      </c>
    </row>
    <row r="8024" spans="1:3" x14ac:dyDescent="0.25">
      <c r="A8024">
        <v>160342</v>
      </c>
      <c r="B8024" t="s">
        <v>19379</v>
      </c>
      <c r="C8024" s="47" t="s">
        <v>19380</v>
      </c>
    </row>
    <row r="8025" spans="1:3" x14ac:dyDescent="0.25">
      <c r="A8025">
        <v>160343</v>
      </c>
      <c r="B8025" t="s">
        <v>19381</v>
      </c>
      <c r="C8025" s="47" t="s">
        <v>19382</v>
      </c>
    </row>
    <row r="8026" spans="1:3" x14ac:dyDescent="0.25">
      <c r="A8026">
        <v>160344</v>
      </c>
      <c r="B8026" t="s">
        <v>19383</v>
      </c>
      <c r="C8026" s="47" t="s">
        <v>19384</v>
      </c>
    </row>
    <row r="8027" spans="1:3" x14ac:dyDescent="0.25">
      <c r="A8027">
        <v>160345</v>
      </c>
      <c r="B8027" t="s">
        <v>19385</v>
      </c>
      <c r="C8027" s="47" t="s">
        <v>19386</v>
      </c>
    </row>
    <row r="8028" spans="1:3" x14ac:dyDescent="0.25">
      <c r="A8028">
        <v>160346</v>
      </c>
      <c r="B8028" t="s">
        <v>19387</v>
      </c>
      <c r="C8028" s="47" t="s">
        <v>19388</v>
      </c>
    </row>
    <row r="8029" spans="1:3" x14ac:dyDescent="0.25">
      <c r="A8029">
        <v>160347</v>
      </c>
      <c r="B8029" t="s">
        <v>19389</v>
      </c>
      <c r="C8029" s="47" t="s">
        <v>19390</v>
      </c>
    </row>
    <row r="8030" spans="1:3" x14ac:dyDescent="0.25">
      <c r="A8030">
        <v>160348</v>
      </c>
      <c r="B8030" t="s">
        <v>19391</v>
      </c>
      <c r="C8030" s="47" t="s">
        <v>19392</v>
      </c>
    </row>
    <row r="8031" spans="1:3" x14ac:dyDescent="0.25">
      <c r="A8031">
        <v>160349</v>
      </c>
      <c r="B8031" t="s">
        <v>19393</v>
      </c>
      <c r="C8031" s="47" t="s">
        <v>19394</v>
      </c>
    </row>
    <row r="8032" spans="1:3" x14ac:dyDescent="0.25">
      <c r="A8032">
        <v>160350</v>
      </c>
      <c r="B8032" t="s">
        <v>19395</v>
      </c>
      <c r="C8032" s="47" t="s">
        <v>19396</v>
      </c>
    </row>
    <row r="8033" spans="1:3" x14ac:dyDescent="0.25">
      <c r="A8033">
        <v>160351</v>
      </c>
      <c r="B8033" t="s">
        <v>19397</v>
      </c>
      <c r="C8033" s="47" t="s">
        <v>19398</v>
      </c>
    </row>
    <row r="8034" spans="1:3" x14ac:dyDescent="0.25">
      <c r="A8034">
        <v>160352</v>
      </c>
      <c r="B8034" t="s">
        <v>571</v>
      </c>
      <c r="C8034" s="47" t="s">
        <v>19399</v>
      </c>
    </row>
    <row r="8035" spans="1:3" x14ac:dyDescent="0.25">
      <c r="A8035">
        <v>160353</v>
      </c>
      <c r="B8035" t="s">
        <v>19400</v>
      </c>
      <c r="C8035" s="47" t="s">
        <v>19401</v>
      </c>
    </row>
    <row r="8036" spans="1:3" x14ac:dyDescent="0.25">
      <c r="A8036">
        <v>160354</v>
      </c>
      <c r="B8036" t="s">
        <v>19402</v>
      </c>
      <c r="C8036" s="47" t="s">
        <v>19403</v>
      </c>
    </row>
    <row r="8037" spans="1:3" x14ac:dyDescent="0.25">
      <c r="A8037">
        <v>160355</v>
      </c>
      <c r="B8037" t="s">
        <v>19404</v>
      </c>
      <c r="C8037" s="47" t="s">
        <v>19405</v>
      </c>
    </row>
    <row r="8038" spans="1:3" x14ac:dyDescent="0.25">
      <c r="A8038">
        <v>160356</v>
      </c>
      <c r="B8038" t="s">
        <v>19406</v>
      </c>
      <c r="C8038" s="47" t="s">
        <v>19407</v>
      </c>
    </row>
    <row r="8039" spans="1:3" x14ac:dyDescent="0.25">
      <c r="A8039">
        <v>160357</v>
      </c>
      <c r="B8039" t="s">
        <v>19408</v>
      </c>
      <c r="C8039" s="47" t="s">
        <v>19409</v>
      </c>
    </row>
    <row r="8040" spans="1:3" x14ac:dyDescent="0.25">
      <c r="A8040">
        <v>160358</v>
      </c>
      <c r="B8040" t="s">
        <v>19410</v>
      </c>
      <c r="C8040" s="47" t="s">
        <v>19411</v>
      </c>
    </row>
    <row r="8041" spans="1:3" x14ac:dyDescent="0.25">
      <c r="A8041">
        <v>160359</v>
      </c>
      <c r="B8041" t="s">
        <v>19412</v>
      </c>
      <c r="C8041" s="47" t="s">
        <v>19413</v>
      </c>
    </row>
    <row r="8042" spans="1:3" x14ac:dyDescent="0.25">
      <c r="A8042">
        <v>160360</v>
      </c>
      <c r="B8042" t="s">
        <v>19414</v>
      </c>
      <c r="C8042" s="47" t="s">
        <v>19415</v>
      </c>
    </row>
    <row r="8043" spans="1:3" x14ac:dyDescent="0.25">
      <c r="A8043">
        <v>160361</v>
      </c>
      <c r="B8043" t="s">
        <v>19416</v>
      </c>
      <c r="C8043" s="47" t="s">
        <v>19417</v>
      </c>
    </row>
    <row r="8044" spans="1:3" x14ac:dyDescent="0.25">
      <c r="A8044">
        <v>160362</v>
      </c>
      <c r="B8044" t="s">
        <v>19418</v>
      </c>
      <c r="C8044" s="47" t="s">
        <v>19419</v>
      </c>
    </row>
    <row r="8045" spans="1:3" x14ac:dyDescent="0.25">
      <c r="A8045">
        <v>160363</v>
      </c>
      <c r="B8045" t="s">
        <v>19420</v>
      </c>
      <c r="C8045" s="47" t="s">
        <v>19421</v>
      </c>
    </row>
    <row r="8046" spans="1:3" x14ac:dyDescent="0.25">
      <c r="A8046">
        <v>160364</v>
      </c>
      <c r="B8046" t="s">
        <v>19422</v>
      </c>
      <c r="C8046" s="47" t="s">
        <v>19423</v>
      </c>
    </row>
    <row r="8047" spans="1:3" x14ac:dyDescent="0.25">
      <c r="A8047">
        <v>160365</v>
      </c>
      <c r="B8047" t="s">
        <v>19424</v>
      </c>
      <c r="C8047" s="47" t="s">
        <v>19425</v>
      </c>
    </row>
    <row r="8048" spans="1:3" x14ac:dyDescent="0.25">
      <c r="A8048">
        <v>160366</v>
      </c>
      <c r="B8048" t="s">
        <v>19426</v>
      </c>
      <c r="C8048" s="47" t="s">
        <v>19427</v>
      </c>
    </row>
    <row r="8049" spans="1:3" x14ac:dyDescent="0.25">
      <c r="A8049">
        <v>160367</v>
      </c>
      <c r="B8049" t="s">
        <v>19428</v>
      </c>
      <c r="C8049" s="47" t="s">
        <v>19429</v>
      </c>
    </row>
    <row r="8050" spans="1:3" x14ac:dyDescent="0.25">
      <c r="A8050">
        <v>160368</v>
      </c>
      <c r="B8050" t="s">
        <v>19430</v>
      </c>
      <c r="C8050" s="47" t="s">
        <v>19431</v>
      </c>
    </row>
    <row r="8051" spans="1:3" x14ac:dyDescent="0.25">
      <c r="A8051">
        <v>160369</v>
      </c>
      <c r="B8051" t="s">
        <v>19432</v>
      </c>
      <c r="C8051" s="47" t="s">
        <v>19433</v>
      </c>
    </row>
    <row r="8052" spans="1:3" x14ac:dyDescent="0.25">
      <c r="A8052">
        <v>160370</v>
      </c>
      <c r="B8052" t="s">
        <v>19434</v>
      </c>
      <c r="C8052" s="47" t="s">
        <v>19435</v>
      </c>
    </row>
    <row r="8053" spans="1:3" x14ac:dyDescent="0.25">
      <c r="A8053">
        <v>160371</v>
      </c>
      <c r="B8053" t="s">
        <v>19436</v>
      </c>
      <c r="C8053" s="47" t="s">
        <v>19437</v>
      </c>
    </row>
    <row r="8054" spans="1:3" x14ac:dyDescent="0.25">
      <c r="A8054">
        <v>160372</v>
      </c>
      <c r="B8054" t="s">
        <v>19438</v>
      </c>
      <c r="C8054" s="47" t="s">
        <v>19439</v>
      </c>
    </row>
    <row r="8055" spans="1:3" x14ac:dyDescent="0.25">
      <c r="A8055">
        <v>160373</v>
      </c>
      <c r="B8055" t="s">
        <v>19440</v>
      </c>
      <c r="C8055" s="47" t="s">
        <v>19441</v>
      </c>
    </row>
    <row r="8056" spans="1:3" x14ac:dyDescent="0.25">
      <c r="A8056">
        <v>160374</v>
      </c>
      <c r="B8056" t="s">
        <v>19442</v>
      </c>
      <c r="C8056" s="47" t="s">
        <v>19443</v>
      </c>
    </row>
    <row r="8057" spans="1:3" x14ac:dyDescent="0.25">
      <c r="A8057">
        <v>160375</v>
      </c>
      <c r="B8057" t="s">
        <v>19444</v>
      </c>
      <c r="C8057" s="47" t="s">
        <v>19445</v>
      </c>
    </row>
    <row r="8058" spans="1:3" x14ac:dyDescent="0.25">
      <c r="A8058">
        <v>160376</v>
      </c>
      <c r="B8058" t="s">
        <v>19446</v>
      </c>
      <c r="C8058" s="47" t="s">
        <v>19447</v>
      </c>
    </row>
    <row r="8059" spans="1:3" x14ac:dyDescent="0.25">
      <c r="A8059">
        <v>160377</v>
      </c>
      <c r="B8059" t="s">
        <v>19448</v>
      </c>
      <c r="C8059" s="47" t="s">
        <v>19449</v>
      </c>
    </row>
    <row r="8060" spans="1:3" x14ac:dyDescent="0.25">
      <c r="A8060">
        <v>160378</v>
      </c>
      <c r="B8060" t="s">
        <v>19450</v>
      </c>
      <c r="C8060" s="47" t="s">
        <v>19451</v>
      </c>
    </row>
    <row r="8061" spans="1:3" x14ac:dyDescent="0.25">
      <c r="A8061">
        <v>160379</v>
      </c>
      <c r="B8061" t="s">
        <v>19452</v>
      </c>
      <c r="C8061" s="47" t="s">
        <v>19453</v>
      </c>
    </row>
    <row r="8062" spans="1:3" x14ac:dyDescent="0.25">
      <c r="A8062">
        <v>160380</v>
      </c>
      <c r="B8062" t="s">
        <v>19454</v>
      </c>
      <c r="C8062" s="47" t="s">
        <v>19455</v>
      </c>
    </row>
    <row r="8063" spans="1:3" x14ac:dyDescent="0.25">
      <c r="A8063">
        <v>160381</v>
      </c>
      <c r="B8063" t="s">
        <v>19456</v>
      </c>
      <c r="C8063" s="47" t="s">
        <v>19457</v>
      </c>
    </row>
    <row r="8064" spans="1:3" x14ac:dyDescent="0.25">
      <c r="A8064">
        <v>160382</v>
      </c>
      <c r="B8064" t="s">
        <v>19458</v>
      </c>
      <c r="C8064" s="47" t="s">
        <v>19459</v>
      </c>
    </row>
    <row r="8065" spans="1:3" x14ac:dyDescent="0.25">
      <c r="A8065">
        <v>160383</v>
      </c>
      <c r="B8065" t="s">
        <v>519</v>
      </c>
      <c r="C8065" s="47" t="s">
        <v>19460</v>
      </c>
    </row>
    <row r="8066" spans="1:3" x14ac:dyDescent="0.25">
      <c r="A8066">
        <v>160384</v>
      </c>
      <c r="B8066" t="s">
        <v>19461</v>
      </c>
      <c r="C8066" s="47" t="s">
        <v>19462</v>
      </c>
    </row>
    <row r="8067" spans="1:3" x14ac:dyDescent="0.25">
      <c r="A8067">
        <v>160385</v>
      </c>
      <c r="B8067" t="s">
        <v>19463</v>
      </c>
      <c r="C8067" s="47" t="s">
        <v>19464</v>
      </c>
    </row>
    <row r="8068" spans="1:3" x14ac:dyDescent="0.25">
      <c r="A8068">
        <v>160386</v>
      </c>
      <c r="B8068" t="s">
        <v>19465</v>
      </c>
      <c r="C8068" s="47" t="s">
        <v>19466</v>
      </c>
    </row>
    <row r="8069" spans="1:3" x14ac:dyDescent="0.25">
      <c r="A8069">
        <v>160387</v>
      </c>
      <c r="B8069" t="s">
        <v>19467</v>
      </c>
      <c r="C8069" s="47" t="s">
        <v>19468</v>
      </c>
    </row>
    <row r="8070" spans="1:3" x14ac:dyDescent="0.25">
      <c r="A8070">
        <v>160388</v>
      </c>
      <c r="B8070" t="s">
        <v>19469</v>
      </c>
      <c r="C8070" s="47" t="s">
        <v>19470</v>
      </c>
    </row>
    <row r="8071" spans="1:3" x14ac:dyDescent="0.25">
      <c r="A8071">
        <v>160389</v>
      </c>
      <c r="B8071" t="s">
        <v>19471</v>
      </c>
      <c r="C8071" s="47" t="s">
        <v>19472</v>
      </c>
    </row>
    <row r="8072" spans="1:3" x14ac:dyDescent="0.25">
      <c r="A8072">
        <v>160390</v>
      </c>
      <c r="B8072" t="s">
        <v>19473</v>
      </c>
      <c r="C8072" s="47" t="s">
        <v>19474</v>
      </c>
    </row>
    <row r="8073" spans="1:3" x14ac:dyDescent="0.25">
      <c r="A8073">
        <v>160391</v>
      </c>
      <c r="B8073" t="s">
        <v>19475</v>
      </c>
      <c r="C8073" s="47" t="s">
        <v>19476</v>
      </c>
    </row>
    <row r="8074" spans="1:3" x14ac:dyDescent="0.25">
      <c r="A8074">
        <v>160392</v>
      </c>
      <c r="B8074" t="s">
        <v>19477</v>
      </c>
      <c r="C8074" s="47" t="s">
        <v>19478</v>
      </c>
    </row>
    <row r="8075" spans="1:3" x14ac:dyDescent="0.25">
      <c r="A8075">
        <v>160393</v>
      </c>
      <c r="B8075" t="s">
        <v>19479</v>
      </c>
      <c r="C8075" s="47" t="s">
        <v>19480</v>
      </c>
    </row>
    <row r="8076" spans="1:3" x14ac:dyDescent="0.25">
      <c r="A8076">
        <v>160394</v>
      </c>
      <c r="B8076" t="s">
        <v>19481</v>
      </c>
      <c r="C8076" s="47" t="s">
        <v>4746</v>
      </c>
    </row>
    <row r="8077" spans="1:3" x14ac:dyDescent="0.25">
      <c r="A8077">
        <v>160395</v>
      </c>
      <c r="B8077" t="s">
        <v>19482</v>
      </c>
      <c r="C8077" s="47" t="s">
        <v>19483</v>
      </c>
    </row>
    <row r="8078" spans="1:3" x14ac:dyDescent="0.25">
      <c r="A8078">
        <v>160396</v>
      </c>
      <c r="B8078" t="s">
        <v>1457</v>
      </c>
      <c r="C8078" s="47" t="s">
        <v>19484</v>
      </c>
    </row>
    <row r="8079" spans="1:3" x14ac:dyDescent="0.25">
      <c r="A8079">
        <v>160397</v>
      </c>
      <c r="B8079" t="s">
        <v>19485</v>
      </c>
      <c r="C8079" s="47" t="s">
        <v>19486</v>
      </c>
    </row>
    <row r="8080" spans="1:3" x14ac:dyDescent="0.25">
      <c r="A8080">
        <v>160398</v>
      </c>
      <c r="B8080" t="s">
        <v>19487</v>
      </c>
      <c r="C8080" s="47" t="s">
        <v>19488</v>
      </c>
    </row>
    <row r="8081" spans="1:3" x14ac:dyDescent="0.25">
      <c r="A8081">
        <v>160399</v>
      </c>
      <c r="B8081" t="s">
        <v>19489</v>
      </c>
      <c r="C8081" s="47" t="s">
        <v>19490</v>
      </c>
    </row>
    <row r="8082" spans="1:3" x14ac:dyDescent="0.25">
      <c r="A8082">
        <v>160400</v>
      </c>
      <c r="B8082" t="s">
        <v>19491</v>
      </c>
      <c r="C8082" s="47" t="s">
        <v>19492</v>
      </c>
    </row>
    <row r="8083" spans="1:3" x14ac:dyDescent="0.25">
      <c r="A8083">
        <v>160401</v>
      </c>
      <c r="B8083" t="s">
        <v>19493</v>
      </c>
      <c r="C8083" s="47" t="s">
        <v>19494</v>
      </c>
    </row>
    <row r="8084" spans="1:3" x14ac:dyDescent="0.25">
      <c r="A8084">
        <v>160402</v>
      </c>
      <c r="B8084" t="s">
        <v>1682</v>
      </c>
      <c r="C8084" s="47" t="s">
        <v>19495</v>
      </c>
    </row>
    <row r="8085" spans="1:3" x14ac:dyDescent="0.25">
      <c r="A8085">
        <v>160403</v>
      </c>
      <c r="B8085" t="s">
        <v>19496</v>
      </c>
      <c r="C8085" s="47" t="s">
        <v>19497</v>
      </c>
    </row>
    <row r="8086" spans="1:3" x14ac:dyDescent="0.25">
      <c r="A8086">
        <v>160404</v>
      </c>
      <c r="B8086" t="s">
        <v>19498</v>
      </c>
      <c r="C8086" s="47" t="s">
        <v>19499</v>
      </c>
    </row>
    <row r="8087" spans="1:3" x14ac:dyDescent="0.25">
      <c r="A8087">
        <v>160405</v>
      </c>
      <c r="B8087" t="s">
        <v>19500</v>
      </c>
      <c r="C8087" s="47" t="s">
        <v>19501</v>
      </c>
    </row>
    <row r="8088" spans="1:3" x14ac:dyDescent="0.25">
      <c r="A8088">
        <v>160406</v>
      </c>
      <c r="B8088" t="s">
        <v>19502</v>
      </c>
      <c r="C8088" s="47" t="s">
        <v>19503</v>
      </c>
    </row>
    <row r="8089" spans="1:3" x14ac:dyDescent="0.25">
      <c r="A8089">
        <v>160407</v>
      </c>
      <c r="B8089" t="s">
        <v>19504</v>
      </c>
      <c r="C8089" s="47" t="s">
        <v>19505</v>
      </c>
    </row>
    <row r="8090" spans="1:3" x14ac:dyDescent="0.25">
      <c r="A8090">
        <v>160408</v>
      </c>
      <c r="B8090" t="s">
        <v>19506</v>
      </c>
      <c r="C8090" s="47" t="s">
        <v>19507</v>
      </c>
    </row>
    <row r="8091" spans="1:3" x14ac:dyDescent="0.25">
      <c r="A8091">
        <v>160409</v>
      </c>
      <c r="B8091" t="s">
        <v>19508</v>
      </c>
      <c r="C8091" s="47" t="s">
        <v>19509</v>
      </c>
    </row>
    <row r="8092" spans="1:3" x14ac:dyDescent="0.25">
      <c r="A8092">
        <v>160410</v>
      </c>
      <c r="B8092" t="s">
        <v>19510</v>
      </c>
      <c r="C8092" s="47" t="s">
        <v>19511</v>
      </c>
    </row>
    <row r="8093" spans="1:3" x14ac:dyDescent="0.25">
      <c r="A8093">
        <v>160411</v>
      </c>
      <c r="B8093" t="s">
        <v>19512</v>
      </c>
      <c r="C8093" s="47" t="s">
        <v>19513</v>
      </c>
    </row>
    <row r="8094" spans="1:3" x14ac:dyDescent="0.25">
      <c r="A8094">
        <v>160412</v>
      </c>
      <c r="B8094" t="s">
        <v>19514</v>
      </c>
      <c r="C8094" s="47" t="s">
        <v>19515</v>
      </c>
    </row>
    <row r="8095" spans="1:3" x14ac:dyDescent="0.25">
      <c r="A8095">
        <v>160413</v>
      </c>
      <c r="B8095" t="s">
        <v>19516</v>
      </c>
      <c r="C8095" s="47" t="s">
        <v>19517</v>
      </c>
    </row>
    <row r="8096" spans="1:3" x14ac:dyDescent="0.25">
      <c r="A8096">
        <v>160414</v>
      </c>
      <c r="B8096" t="s">
        <v>19518</v>
      </c>
      <c r="C8096" s="47" t="s">
        <v>19519</v>
      </c>
    </row>
    <row r="8097" spans="1:3" x14ac:dyDescent="0.25">
      <c r="A8097">
        <v>160415</v>
      </c>
      <c r="B8097" t="s">
        <v>19520</v>
      </c>
      <c r="C8097" s="47" t="s">
        <v>19521</v>
      </c>
    </row>
    <row r="8098" spans="1:3" x14ac:dyDescent="0.25">
      <c r="A8098">
        <v>160416</v>
      </c>
      <c r="B8098" t="s">
        <v>19522</v>
      </c>
      <c r="C8098" s="47" t="s">
        <v>19523</v>
      </c>
    </row>
    <row r="8099" spans="1:3" x14ac:dyDescent="0.25">
      <c r="A8099">
        <v>160417</v>
      </c>
      <c r="B8099" t="s">
        <v>1221</v>
      </c>
      <c r="C8099" s="47" t="s">
        <v>19524</v>
      </c>
    </row>
    <row r="8100" spans="1:3" x14ac:dyDescent="0.25">
      <c r="A8100">
        <v>160418</v>
      </c>
      <c r="B8100" t="s">
        <v>1301</v>
      </c>
      <c r="C8100" s="47" t="s">
        <v>19525</v>
      </c>
    </row>
    <row r="8101" spans="1:3" x14ac:dyDescent="0.25">
      <c r="A8101">
        <v>160419</v>
      </c>
      <c r="B8101" t="s">
        <v>19526</v>
      </c>
      <c r="C8101" s="47" t="s">
        <v>19527</v>
      </c>
    </row>
    <row r="8102" spans="1:3" x14ac:dyDescent="0.25">
      <c r="A8102">
        <v>160420</v>
      </c>
      <c r="B8102" t="s">
        <v>19528</v>
      </c>
      <c r="C8102" s="47" t="s">
        <v>19529</v>
      </c>
    </row>
    <row r="8103" spans="1:3" x14ac:dyDescent="0.25">
      <c r="A8103">
        <v>160421</v>
      </c>
      <c r="B8103" t="s">
        <v>19530</v>
      </c>
      <c r="C8103" s="47" t="s">
        <v>19531</v>
      </c>
    </row>
    <row r="8104" spans="1:3" x14ac:dyDescent="0.25">
      <c r="A8104">
        <v>160422</v>
      </c>
      <c r="B8104" t="s">
        <v>19532</v>
      </c>
      <c r="C8104" s="47" t="s">
        <v>19533</v>
      </c>
    </row>
    <row r="8105" spans="1:3" x14ac:dyDescent="0.25">
      <c r="A8105">
        <v>160423</v>
      </c>
      <c r="B8105" t="s">
        <v>19534</v>
      </c>
      <c r="C8105" s="47" t="s">
        <v>19535</v>
      </c>
    </row>
    <row r="8106" spans="1:3" x14ac:dyDescent="0.25">
      <c r="A8106">
        <v>160424</v>
      </c>
      <c r="B8106" t="s">
        <v>19536</v>
      </c>
      <c r="C8106" s="47" t="s">
        <v>19537</v>
      </c>
    </row>
    <row r="8107" spans="1:3" x14ac:dyDescent="0.25">
      <c r="A8107">
        <v>160425</v>
      </c>
      <c r="B8107" t="s">
        <v>19538</v>
      </c>
      <c r="C8107" s="47" t="s">
        <v>19539</v>
      </c>
    </row>
    <row r="8108" spans="1:3" x14ac:dyDescent="0.25">
      <c r="A8108">
        <v>160426</v>
      </c>
      <c r="B8108" t="s">
        <v>19540</v>
      </c>
      <c r="C8108" s="47" t="s">
        <v>19541</v>
      </c>
    </row>
    <row r="8109" spans="1:3" x14ac:dyDescent="0.25">
      <c r="A8109">
        <v>160427</v>
      </c>
      <c r="B8109" t="s">
        <v>19542</v>
      </c>
      <c r="C8109" s="47" t="s">
        <v>19543</v>
      </c>
    </row>
    <row r="8110" spans="1:3" x14ac:dyDescent="0.25">
      <c r="A8110">
        <v>160428</v>
      </c>
      <c r="B8110" t="s">
        <v>19544</v>
      </c>
      <c r="C8110" s="47" t="s">
        <v>19545</v>
      </c>
    </row>
    <row r="8111" spans="1:3" x14ac:dyDescent="0.25">
      <c r="A8111">
        <v>160429</v>
      </c>
      <c r="B8111" t="s">
        <v>1407</v>
      </c>
      <c r="C8111" s="47" t="s">
        <v>19546</v>
      </c>
    </row>
    <row r="8112" spans="1:3" x14ac:dyDescent="0.25">
      <c r="A8112">
        <v>160430</v>
      </c>
      <c r="B8112" t="s">
        <v>589</v>
      </c>
      <c r="C8112" s="47" t="s">
        <v>19547</v>
      </c>
    </row>
    <row r="8113" spans="1:3" x14ac:dyDescent="0.25">
      <c r="A8113">
        <v>160431</v>
      </c>
      <c r="B8113" t="s">
        <v>19548</v>
      </c>
      <c r="C8113" s="47" t="s">
        <v>19549</v>
      </c>
    </row>
    <row r="8114" spans="1:3" x14ac:dyDescent="0.25">
      <c r="A8114">
        <v>160432</v>
      </c>
      <c r="B8114" t="s">
        <v>19550</v>
      </c>
      <c r="C8114" s="47" t="s">
        <v>19551</v>
      </c>
    </row>
    <row r="8115" spans="1:3" x14ac:dyDescent="0.25">
      <c r="A8115">
        <v>160433</v>
      </c>
      <c r="B8115" t="s">
        <v>19552</v>
      </c>
      <c r="C8115" s="47" t="s">
        <v>19553</v>
      </c>
    </row>
    <row r="8116" spans="1:3" x14ac:dyDescent="0.25">
      <c r="A8116">
        <v>160434</v>
      </c>
      <c r="B8116" t="s">
        <v>19554</v>
      </c>
      <c r="C8116" s="47" t="s">
        <v>19555</v>
      </c>
    </row>
    <row r="8117" spans="1:3" x14ac:dyDescent="0.25">
      <c r="A8117">
        <v>160435</v>
      </c>
      <c r="B8117" t="s">
        <v>873</v>
      </c>
      <c r="C8117" s="47" t="s">
        <v>19556</v>
      </c>
    </row>
    <row r="8118" spans="1:3" x14ac:dyDescent="0.25">
      <c r="A8118">
        <v>160436</v>
      </c>
      <c r="B8118" t="s">
        <v>19557</v>
      </c>
      <c r="C8118" s="47" t="s">
        <v>19558</v>
      </c>
    </row>
    <row r="8119" spans="1:3" x14ac:dyDescent="0.25">
      <c r="A8119">
        <v>160437</v>
      </c>
      <c r="B8119" t="s">
        <v>19559</v>
      </c>
      <c r="C8119" s="47" t="s">
        <v>19560</v>
      </c>
    </row>
    <row r="8120" spans="1:3" x14ac:dyDescent="0.25">
      <c r="A8120">
        <v>160438</v>
      </c>
      <c r="B8120" t="s">
        <v>19561</v>
      </c>
      <c r="C8120" s="47" t="s">
        <v>19562</v>
      </c>
    </row>
    <row r="8121" spans="1:3" x14ac:dyDescent="0.25">
      <c r="A8121">
        <v>160439</v>
      </c>
      <c r="B8121" t="s">
        <v>19563</v>
      </c>
      <c r="C8121" s="47" t="s">
        <v>19564</v>
      </c>
    </row>
    <row r="8122" spans="1:3" x14ac:dyDescent="0.25">
      <c r="A8122">
        <v>160440</v>
      </c>
      <c r="B8122" t="s">
        <v>19565</v>
      </c>
      <c r="C8122" s="47" t="s">
        <v>19566</v>
      </c>
    </row>
    <row r="8123" spans="1:3" x14ac:dyDescent="0.25">
      <c r="A8123">
        <v>160441</v>
      </c>
      <c r="B8123" t="s">
        <v>19567</v>
      </c>
      <c r="C8123" s="47" t="s">
        <v>19568</v>
      </c>
    </row>
    <row r="8124" spans="1:3" x14ac:dyDescent="0.25">
      <c r="A8124">
        <v>160442</v>
      </c>
      <c r="B8124" t="s">
        <v>19569</v>
      </c>
      <c r="C8124" s="47" t="s">
        <v>19570</v>
      </c>
    </row>
    <row r="8125" spans="1:3" x14ac:dyDescent="0.25">
      <c r="A8125">
        <v>160443</v>
      </c>
      <c r="B8125" t="s">
        <v>19571</v>
      </c>
      <c r="C8125" s="47" t="s">
        <v>19572</v>
      </c>
    </row>
    <row r="8126" spans="1:3" x14ac:dyDescent="0.25">
      <c r="A8126">
        <v>160444</v>
      </c>
      <c r="B8126" t="s">
        <v>19573</v>
      </c>
      <c r="C8126" s="47" t="s">
        <v>19574</v>
      </c>
    </row>
    <row r="8127" spans="1:3" x14ac:dyDescent="0.25">
      <c r="A8127">
        <v>160445</v>
      </c>
      <c r="B8127" t="s">
        <v>19575</v>
      </c>
      <c r="C8127" s="47" t="s">
        <v>19576</v>
      </c>
    </row>
    <row r="8128" spans="1:3" x14ac:dyDescent="0.25">
      <c r="A8128">
        <v>160446</v>
      </c>
      <c r="B8128" t="s">
        <v>19577</v>
      </c>
      <c r="C8128" s="47" t="s">
        <v>19578</v>
      </c>
    </row>
    <row r="8129" spans="1:3" x14ac:dyDescent="0.25">
      <c r="A8129">
        <v>160447</v>
      </c>
      <c r="B8129" t="s">
        <v>19579</v>
      </c>
      <c r="C8129" s="47" t="s">
        <v>19580</v>
      </c>
    </row>
    <row r="8130" spans="1:3" x14ac:dyDescent="0.25">
      <c r="A8130">
        <v>160448</v>
      </c>
      <c r="B8130" t="s">
        <v>19581</v>
      </c>
      <c r="C8130" s="47" t="s">
        <v>19582</v>
      </c>
    </row>
    <row r="8131" spans="1:3" x14ac:dyDescent="0.25">
      <c r="A8131">
        <v>160449</v>
      </c>
      <c r="B8131" t="s">
        <v>19583</v>
      </c>
      <c r="C8131" s="47" t="s">
        <v>19584</v>
      </c>
    </row>
    <row r="8132" spans="1:3" x14ac:dyDescent="0.25">
      <c r="A8132">
        <v>160450</v>
      </c>
      <c r="B8132" t="s">
        <v>19585</v>
      </c>
      <c r="C8132" s="47" t="s">
        <v>19586</v>
      </c>
    </row>
    <row r="8133" spans="1:3" x14ac:dyDescent="0.25">
      <c r="A8133">
        <v>160451</v>
      </c>
      <c r="B8133" t="s">
        <v>467</v>
      </c>
      <c r="C8133" s="47" t="s">
        <v>19587</v>
      </c>
    </row>
    <row r="8134" spans="1:3" x14ac:dyDescent="0.25">
      <c r="A8134">
        <v>160452</v>
      </c>
      <c r="B8134" t="s">
        <v>19588</v>
      </c>
      <c r="C8134" s="47" t="s">
        <v>19589</v>
      </c>
    </row>
    <row r="8135" spans="1:3" x14ac:dyDescent="0.25">
      <c r="A8135">
        <v>160453</v>
      </c>
      <c r="B8135" t="s">
        <v>19590</v>
      </c>
      <c r="C8135" s="47" t="s">
        <v>19591</v>
      </c>
    </row>
    <row r="8136" spans="1:3" x14ac:dyDescent="0.25">
      <c r="A8136">
        <v>160454</v>
      </c>
      <c r="B8136" t="s">
        <v>19592</v>
      </c>
      <c r="C8136" s="47" t="s">
        <v>19593</v>
      </c>
    </row>
    <row r="8137" spans="1:3" x14ac:dyDescent="0.25">
      <c r="A8137">
        <v>160455</v>
      </c>
      <c r="B8137" t="s">
        <v>19594</v>
      </c>
      <c r="C8137" s="47" t="s">
        <v>19595</v>
      </c>
    </row>
    <row r="8138" spans="1:3" x14ac:dyDescent="0.25">
      <c r="A8138">
        <v>160456</v>
      </c>
      <c r="B8138" t="s">
        <v>19596</v>
      </c>
      <c r="C8138" s="47" t="s">
        <v>19597</v>
      </c>
    </row>
    <row r="8139" spans="1:3" x14ac:dyDescent="0.25">
      <c r="A8139">
        <v>160457</v>
      </c>
      <c r="B8139" t="s">
        <v>19598</v>
      </c>
      <c r="C8139" s="47" t="s">
        <v>19599</v>
      </c>
    </row>
    <row r="8140" spans="1:3" x14ac:dyDescent="0.25">
      <c r="A8140">
        <v>160458</v>
      </c>
      <c r="B8140" t="s">
        <v>19600</v>
      </c>
      <c r="C8140" s="47" t="s">
        <v>19601</v>
      </c>
    </row>
    <row r="8141" spans="1:3" x14ac:dyDescent="0.25">
      <c r="A8141">
        <v>160459</v>
      </c>
      <c r="B8141" t="s">
        <v>19602</v>
      </c>
      <c r="C8141" s="47" t="s">
        <v>19603</v>
      </c>
    </row>
    <row r="8142" spans="1:3" x14ac:dyDescent="0.25">
      <c r="A8142">
        <v>160460</v>
      </c>
      <c r="B8142" t="s">
        <v>19604</v>
      </c>
      <c r="C8142" s="47" t="s">
        <v>19605</v>
      </c>
    </row>
    <row r="8143" spans="1:3" x14ac:dyDescent="0.25">
      <c r="A8143">
        <v>160461</v>
      </c>
      <c r="B8143" t="s">
        <v>19606</v>
      </c>
      <c r="C8143" s="47" t="s">
        <v>19607</v>
      </c>
    </row>
    <row r="8144" spans="1:3" x14ac:dyDescent="0.25">
      <c r="A8144">
        <v>160462</v>
      </c>
      <c r="B8144" t="s">
        <v>19608</v>
      </c>
      <c r="C8144" s="47" t="s">
        <v>19609</v>
      </c>
    </row>
    <row r="8145" spans="1:3" x14ac:dyDescent="0.25">
      <c r="A8145">
        <v>160463</v>
      </c>
      <c r="B8145" t="s">
        <v>19610</v>
      </c>
      <c r="C8145" s="47" t="s">
        <v>19611</v>
      </c>
    </row>
    <row r="8146" spans="1:3" x14ac:dyDescent="0.25">
      <c r="A8146">
        <v>160464</v>
      </c>
      <c r="B8146" t="s">
        <v>19612</v>
      </c>
      <c r="C8146" s="47" t="s">
        <v>19613</v>
      </c>
    </row>
    <row r="8147" spans="1:3" x14ac:dyDescent="0.25">
      <c r="A8147">
        <v>160465</v>
      </c>
      <c r="B8147" t="s">
        <v>19614</v>
      </c>
      <c r="C8147" s="47" t="s">
        <v>19615</v>
      </c>
    </row>
    <row r="8148" spans="1:3" x14ac:dyDescent="0.25">
      <c r="A8148">
        <v>160466</v>
      </c>
      <c r="B8148" t="s">
        <v>19616</v>
      </c>
      <c r="C8148" s="47" t="s">
        <v>19617</v>
      </c>
    </row>
    <row r="8149" spans="1:3" x14ac:dyDescent="0.25">
      <c r="A8149">
        <v>160467</v>
      </c>
      <c r="B8149" t="s">
        <v>19618</v>
      </c>
      <c r="C8149" s="47" t="s">
        <v>19619</v>
      </c>
    </row>
    <row r="8150" spans="1:3" x14ac:dyDescent="0.25">
      <c r="A8150">
        <v>160468</v>
      </c>
      <c r="B8150" t="s">
        <v>19620</v>
      </c>
      <c r="C8150" s="47" t="s">
        <v>19621</v>
      </c>
    </row>
    <row r="8151" spans="1:3" x14ac:dyDescent="0.25">
      <c r="A8151">
        <v>160469</v>
      </c>
      <c r="B8151" t="s">
        <v>19622</v>
      </c>
      <c r="C8151" s="47" t="s">
        <v>19623</v>
      </c>
    </row>
    <row r="8152" spans="1:3" x14ac:dyDescent="0.25">
      <c r="A8152">
        <v>160470</v>
      </c>
      <c r="B8152" t="s">
        <v>19624</v>
      </c>
      <c r="C8152" s="47" t="s">
        <v>19625</v>
      </c>
    </row>
    <row r="8153" spans="1:3" x14ac:dyDescent="0.25">
      <c r="A8153">
        <v>160471</v>
      </c>
      <c r="B8153" t="s">
        <v>19626</v>
      </c>
      <c r="C8153" s="47" t="s">
        <v>19627</v>
      </c>
    </row>
    <row r="8154" spans="1:3" x14ac:dyDescent="0.25">
      <c r="A8154">
        <v>160472</v>
      </c>
      <c r="B8154" t="s">
        <v>19628</v>
      </c>
      <c r="C8154" s="47" t="s">
        <v>19629</v>
      </c>
    </row>
    <row r="8155" spans="1:3" x14ac:dyDescent="0.25">
      <c r="A8155">
        <v>160473</v>
      </c>
      <c r="B8155" t="s">
        <v>19630</v>
      </c>
      <c r="C8155" s="47" t="s">
        <v>19631</v>
      </c>
    </row>
    <row r="8156" spans="1:3" x14ac:dyDescent="0.25">
      <c r="A8156">
        <v>160474</v>
      </c>
      <c r="B8156" t="s">
        <v>19632</v>
      </c>
      <c r="C8156" s="47" t="s">
        <v>19633</v>
      </c>
    </row>
    <row r="8157" spans="1:3" x14ac:dyDescent="0.25">
      <c r="A8157">
        <v>160475</v>
      </c>
      <c r="B8157" t="s">
        <v>19634</v>
      </c>
      <c r="C8157" s="47" t="s">
        <v>19635</v>
      </c>
    </row>
    <row r="8158" spans="1:3" x14ac:dyDescent="0.25">
      <c r="A8158">
        <v>160476</v>
      </c>
      <c r="B8158" t="s">
        <v>19636</v>
      </c>
      <c r="C8158" s="47" t="s">
        <v>19637</v>
      </c>
    </row>
    <row r="8159" spans="1:3" x14ac:dyDescent="0.25">
      <c r="A8159">
        <v>160477</v>
      </c>
      <c r="B8159" t="s">
        <v>19638</v>
      </c>
      <c r="C8159" s="47" t="s">
        <v>19639</v>
      </c>
    </row>
    <row r="8160" spans="1:3" x14ac:dyDescent="0.25">
      <c r="A8160">
        <v>160478</v>
      </c>
      <c r="B8160" t="s">
        <v>19640</v>
      </c>
      <c r="C8160" s="47" t="s">
        <v>19641</v>
      </c>
    </row>
    <row r="8161" spans="1:3" x14ac:dyDescent="0.25">
      <c r="A8161">
        <v>160479</v>
      </c>
      <c r="B8161" t="s">
        <v>19642</v>
      </c>
      <c r="C8161" s="47" t="s">
        <v>19643</v>
      </c>
    </row>
    <row r="8162" spans="1:3" x14ac:dyDescent="0.25">
      <c r="A8162">
        <v>160480</v>
      </c>
      <c r="B8162" t="s">
        <v>19644</v>
      </c>
      <c r="C8162" s="47" t="s">
        <v>19645</v>
      </c>
    </row>
    <row r="8163" spans="1:3" x14ac:dyDescent="0.25">
      <c r="A8163">
        <v>160481</v>
      </c>
      <c r="B8163" t="s">
        <v>19646</v>
      </c>
      <c r="C8163" s="47" t="s">
        <v>19647</v>
      </c>
    </row>
    <row r="8164" spans="1:3" x14ac:dyDescent="0.25">
      <c r="A8164">
        <v>160482</v>
      </c>
      <c r="B8164" t="s">
        <v>1005</v>
      </c>
      <c r="C8164" s="47" t="s">
        <v>19648</v>
      </c>
    </row>
    <row r="8165" spans="1:3" x14ac:dyDescent="0.25">
      <c r="A8165">
        <v>160483</v>
      </c>
      <c r="B8165" t="s">
        <v>19649</v>
      </c>
      <c r="C8165" s="47" t="s">
        <v>19650</v>
      </c>
    </row>
    <row r="8166" spans="1:3" x14ac:dyDescent="0.25">
      <c r="A8166">
        <v>160484</v>
      </c>
      <c r="B8166" t="s">
        <v>19651</v>
      </c>
      <c r="C8166" s="47" t="s">
        <v>19652</v>
      </c>
    </row>
    <row r="8167" spans="1:3" x14ac:dyDescent="0.25">
      <c r="A8167">
        <v>160485</v>
      </c>
      <c r="B8167" t="s">
        <v>19653</v>
      </c>
      <c r="C8167" s="47" t="s">
        <v>19654</v>
      </c>
    </row>
    <row r="8168" spans="1:3" x14ac:dyDescent="0.25">
      <c r="A8168">
        <v>160486</v>
      </c>
      <c r="B8168" t="s">
        <v>19655</v>
      </c>
      <c r="C8168" s="47" t="s">
        <v>19656</v>
      </c>
    </row>
    <row r="8169" spans="1:3" x14ac:dyDescent="0.25">
      <c r="A8169">
        <v>160487</v>
      </c>
      <c r="B8169" t="s">
        <v>19657</v>
      </c>
      <c r="C8169" s="47" t="s">
        <v>19658</v>
      </c>
    </row>
    <row r="8170" spans="1:3" x14ac:dyDescent="0.25">
      <c r="A8170">
        <v>160488</v>
      </c>
      <c r="B8170" t="s">
        <v>19659</v>
      </c>
      <c r="C8170" s="47" t="s">
        <v>19660</v>
      </c>
    </row>
    <row r="8171" spans="1:3" x14ac:dyDescent="0.25">
      <c r="A8171">
        <v>160489</v>
      </c>
      <c r="B8171" t="s">
        <v>19661</v>
      </c>
      <c r="C8171" s="47" t="s">
        <v>19662</v>
      </c>
    </row>
    <row r="8172" spans="1:3" x14ac:dyDescent="0.25">
      <c r="A8172">
        <v>160490</v>
      </c>
      <c r="B8172" t="s">
        <v>19663</v>
      </c>
      <c r="C8172" s="47" t="s">
        <v>19664</v>
      </c>
    </row>
    <row r="8173" spans="1:3" x14ac:dyDescent="0.25">
      <c r="A8173">
        <v>160491</v>
      </c>
      <c r="B8173" t="s">
        <v>19665</v>
      </c>
      <c r="C8173" s="47" t="s">
        <v>19666</v>
      </c>
    </row>
    <row r="8174" spans="1:3" x14ac:dyDescent="0.25">
      <c r="A8174">
        <v>160492</v>
      </c>
      <c r="B8174" t="s">
        <v>19667</v>
      </c>
      <c r="C8174" s="47" t="s">
        <v>19668</v>
      </c>
    </row>
    <row r="8175" spans="1:3" x14ac:dyDescent="0.25">
      <c r="A8175">
        <v>160493</v>
      </c>
      <c r="B8175" t="s">
        <v>19669</v>
      </c>
      <c r="C8175" s="47" t="s">
        <v>19670</v>
      </c>
    </row>
    <row r="8176" spans="1:3" x14ac:dyDescent="0.25">
      <c r="A8176">
        <v>160494</v>
      </c>
      <c r="B8176" t="s">
        <v>19671</v>
      </c>
      <c r="C8176" s="47" t="s">
        <v>19672</v>
      </c>
    </row>
    <row r="8177" spans="1:3" x14ac:dyDescent="0.25">
      <c r="A8177">
        <v>160495</v>
      </c>
      <c r="B8177" t="s">
        <v>19673</v>
      </c>
      <c r="C8177" s="47" t="s">
        <v>19674</v>
      </c>
    </row>
    <row r="8178" spans="1:3" x14ac:dyDescent="0.25">
      <c r="A8178">
        <v>160496</v>
      </c>
      <c r="B8178" t="s">
        <v>19675</v>
      </c>
      <c r="C8178" s="47" t="s">
        <v>19676</v>
      </c>
    </row>
    <row r="8179" spans="1:3" x14ac:dyDescent="0.25">
      <c r="A8179">
        <v>160497</v>
      </c>
      <c r="B8179" t="s">
        <v>19677</v>
      </c>
      <c r="C8179" s="47" t="s">
        <v>19678</v>
      </c>
    </row>
    <row r="8180" spans="1:3" x14ac:dyDescent="0.25">
      <c r="A8180">
        <v>160498</v>
      </c>
      <c r="B8180" t="s">
        <v>19679</v>
      </c>
      <c r="C8180" s="47" t="s">
        <v>19680</v>
      </c>
    </row>
    <row r="8181" spans="1:3" x14ac:dyDescent="0.25">
      <c r="A8181">
        <v>160499</v>
      </c>
      <c r="B8181" t="s">
        <v>19681</v>
      </c>
      <c r="C8181" s="47" t="s">
        <v>19682</v>
      </c>
    </row>
    <row r="8182" spans="1:3" x14ac:dyDescent="0.25">
      <c r="A8182">
        <v>160500</v>
      </c>
      <c r="B8182" t="s">
        <v>19683</v>
      </c>
      <c r="C8182" s="47" t="s">
        <v>19684</v>
      </c>
    </row>
    <row r="8183" spans="1:3" x14ac:dyDescent="0.25">
      <c r="A8183">
        <v>160501</v>
      </c>
      <c r="B8183" t="s">
        <v>19685</v>
      </c>
      <c r="C8183" s="47" t="s">
        <v>19686</v>
      </c>
    </row>
    <row r="8184" spans="1:3" x14ac:dyDescent="0.25">
      <c r="A8184">
        <v>160502</v>
      </c>
      <c r="B8184" t="s">
        <v>19687</v>
      </c>
      <c r="C8184" s="47" t="s">
        <v>19688</v>
      </c>
    </row>
    <row r="8185" spans="1:3" x14ac:dyDescent="0.25">
      <c r="A8185">
        <v>160503</v>
      </c>
      <c r="B8185" t="s">
        <v>19689</v>
      </c>
      <c r="C8185" s="47" t="s">
        <v>19690</v>
      </c>
    </row>
    <row r="8186" spans="1:3" x14ac:dyDescent="0.25">
      <c r="A8186">
        <v>160504</v>
      </c>
      <c r="B8186" t="s">
        <v>19691</v>
      </c>
      <c r="C8186" s="47" t="s">
        <v>19692</v>
      </c>
    </row>
    <row r="8187" spans="1:3" x14ac:dyDescent="0.25">
      <c r="A8187">
        <v>160505</v>
      </c>
      <c r="B8187" t="s">
        <v>19693</v>
      </c>
      <c r="C8187" s="47" t="s">
        <v>19694</v>
      </c>
    </row>
    <row r="8188" spans="1:3" x14ac:dyDescent="0.25">
      <c r="A8188">
        <v>160506</v>
      </c>
      <c r="B8188" t="s">
        <v>19695</v>
      </c>
      <c r="C8188" s="47" t="s">
        <v>19696</v>
      </c>
    </row>
    <row r="8189" spans="1:3" x14ac:dyDescent="0.25">
      <c r="A8189">
        <v>160507</v>
      </c>
      <c r="B8189" t="s">
        <v>19697</v>
      </c>
      <c r="C8189" s="47" t="s">
        <v>19698</v>
      </c>
    </row>
    <row r="8190" spans="1:3" x14ac:dyDescent="0.25">
      <c r="A8190">
        <v>160508</v>
      </c>
      <c r="B8190" t="s">
        <v>19699</v>
      </c>
      <c r="C8190" s="47" t="s">
        <v>19700</v>
      </c>
    </row>
    <row r="8191" spans="1:3" x14ac:dyDescent="0.25">
      <c r="A8191">
        <v>160509</v>
      </c>
      <c r="B8191" t="s">
        <v>19701</v>
      </c>
      <c r="C8191" s="47" t="s">
        <v>19702</v>
      </c>
    </row>
    <row r="8192" spans="1:3" x14ac:dyDescent="0.25">
      <c r="A8192">
        <v>160510</v>
      </c>
      <c r="B8192" t="s">
        <v>19703</v>
      </c>
      <c r="C8192" s="47" t="s">
        <v>19704</v>
      </c>
    </row>
    <row r="8193" spans="1:3" x14ac:dyDescent="0.25">
      <c r="A8193">
        <v>160511</v>
      </c>
      <c r="B8193" t="s">
        <v>19705</v>
      </c>
      <c r="C8193" s="47" t="s">
        <v>19706</v>
      </c>
    </row>
    <row r="8194" spans="1:3" x14ac:dyDescent="0.25">
      <c r="A8194">
        <v>160512</v>
      </c>
      <c r="B8194" t="s">
        <v>19707</v>
      </c>
      <c r="C8194" s="47" t="s">
        <v>19708</v>
      </c>
    </row>
    <row r="8195" spans="1:3" x14ac:dyDescent="0.25">
      <c r="A8195">
        <v>160513</v>
      </c>
      <c r="B8195" t="s">
        <v>19709</v>
      </c>
      <c r="C8195" s="47" t="s">
        <v>19710</v>
      </c>
    </row>
    <row r="8196" spans="1:3" x14ac:dyDescent="0.25">
      <c r="A8196">
        <v>160514</v>
      </c>
      <c r="B8196" t="s">
        <v>19711</v>
      </c>
      <c r="C8196" s="47" t="s">
        <v>19712</v>
      </c>
    </row>
    <row r="8197" spans="1:3" x14ac:dyDescent="0.25">
      <c r="A8197">
        <v>160515</v>
      </c>
      <c r="B8197" t="s">
        <v>19713</v>
      </c>
      <c r="C8197" s="47" t="s">
        <v>19714</v>
      </c>
    </row>
    <row r="8198" spans="1:3" x14ac:dyDescent="0.25">
      <c r="A8198">
        <v>160516</v>
      </c>
      <c r="B8198" t="s">
        <v>19715</v>
      </c>
      <c r="C8198" s="47" t="s">
        <v>19716</v>
      </c>
    </row>
    <row r="8199" spans="1:3" x14ac:dyDescent="0.25">
      <c r="A8199">
        <v>160517</v>
      </c>
      <c r="B8199" t="s">
        <v>19717</v>
      </c>
      <c r="C8199" s="47" t="s">
        <v>19718</v>
      </c>
    </row>
    <row r="8200" spans="1:3" x14ac:dyDescent="0.25">
      <c r="A8200">
        <v>160518</v>
      </c>
      <c r="B8200" t="s">
        <v>19719</v>
      </c>
      <c r="C8200" s="47" t="s">
        <v>19720</v>
      </c>
    </row>
    <row r="8201" spans="1:3" x14ac:dyDescent="0.25">
      <c r="A8201">
        <v>160519</v>
      </c>
      <c r="B8201" t="s">
        <v>19721</v>
      </c>
      <c r="C8201" s="47" t="s">
        <v>19722</v>
      </c>
    </row>
    <row r="8202" spans="1:3" x14ac:dyDescent="0.25">
      <c r="A8202">
        <v>160520</v>
      </c>
      <c r="B8202" t="s">
        <v>19723</v>
      </c>
      <c r="C8202" s="47" t="s">
        <v>19724</v>
      </c>
    </row>
    <row r="8203" spans="1:3" x14ac:dyDescent="0.25">
      <c r="A8203">
        <v>160521</v>
      </c>
      <c r="B8203" t="s">
        <v>19725</v>
      </c>
      <c r="C8203" s="47" t="s">
        <v>19726</v>
      </c>
    </row>
    <row r="8204" spans="1:3" x14ac:dyDescent="0.25">
      <c r="A8204">
        <v>160522</v>
      </c>
      <c r="B8204" t="s">
        <v>19727</v>
      </c>
      <c r="C8204" s="47" t="s">
        <v>19728</v>
      </c>
    </row>
    <row r="8205" spans="1:3" x14ac:dyDescent="0.25">
      <c r="A8205">
        <v>160523</v>
      </c>
      <c r="B8205" t="s">
        <v>19729</v>
      </c>
      <c r="C8205" s="47" t="s">
        <v>19730</v>
      </c>
    </row>
    <row r="8206" spans="1:3" x14ac:dyDescent="0.25">
      <c r="A8206">
        <v>160524</v>
      </c>
      <c r="B8206" t="s">
        <v>19731</v>
      </c>
      <c r="C8206" s="47" t="s">
        <v>19732</v>
      </c>
    </row>
    <row r="8207" spans="1:3" x14ac:dyDescent="0.25">
      <c r="A8207">
        <v>160525</v>
      </c>
      <c r="B8207" t="s">
        <v>19733</v>
      </c>
      <c r="C8207" s="47" t="s">
        <v>19734</v>
      </c>
    </row>
    <row r="8208" spans="1:3" x14ac:dyDescent="0.25">
      <c r="A8208">
        <v>160526</v>
      </c>
      <c r="B8208" t="s">
        <v>19735</v>
      </c>
      <c r="C8208" s="47" t="s">
        <v>19736</v>
      </c>
    </row>
    <row r="8209" spans="1:3" x14ac:dyDescent="0.25">
      <c r="A8209">
        <v>160527</v>
      </c>
      <c r="B8209" t="s">
        <v>19737</v>
      </c>
      <c r="C8209" s="47" t="s">
        <v>19738</v>
      </c>
    </row>
    <row r="8210" spans="1:3" x14ac:dyDescent="0.25">
      <c r="A8210">
        <v>160528</v>
      </c>
      <c r="B8210" t="s">
        <v>19739</v>
      </c>
      <c r="C8210" s="47" t="s">
        <v>19740</v>
      </c>
    </row>
    <row r="8211" spans="1:3" x14ac:dyDescent="0.25">
      <c r="A8211">
        <v>160529</v>
      </c>
      <c r="B8211" t="s">
        <v>19741</v>
      </c>
      <c r="C8211" s="47" t="s">
        <v>19742</v>
      </c>
    </row>
    <row r="8212" spans="1:3" x14ac:dyDescent="0.25">
      <c r="A8212">
        <v>160530</v>
      </c>
      <c r="B8212" t="s">
        <v>19743</v>
      </c>
      <c r="C8212" s="47" t="s">
        <v>19744</v>
      </c>
    </row>
    <row r="8213" spans="1:3" x14ac:dyDescent="0.25">
      <c r="A8213">
        <v>160531</v>
      </c>
      <c r="B8213" t="s">
        <v>19745</v>
      </c>
      <c r="C8213" s="47" t="s">
        <v>19746</v>
      </c>
    </row>
    <row r="8214" spans="1:3" x14ac:dyDescent="0.25">
      <c r="A8214">
        <v>160532</v>
      </c>
      <c r="B8214" t="s">
        <v>1264</v>
      </c>
      <c r="C8214" s="47" t="s">
        <v>19747</v>
      </c>
    </row>
    <row r="8215" spans="1:3" x14ac:dyDescent="0.25">
      <c r="A8215">
        <v>160533</v>
      </c>
      <c r="B8215" t="s">
        <v>1357</v>
      </c>
      <c r="C8215" s="47" t="s">
        <v>19748</v>
      </c>
    </row>
    <row r="8216" spans="1:3" x14ac:dyDescent="0.25">
      <c r="A8216">
        <v>160534</v>
      </c>
      <c r="B8216" t="s">
        <v>19749</v>
      </c>
      <c r="C8216" s="47" t="s">
        <v>19750</v>
      </c>
    </row>
    <row r="8217" spans="1:3" x14ac:dyDescent="0.25">
      <c r="A8217">
        <v>160535</v>
      </c>
      <c r="B8217" t="s">
        <v>19751</v>
      </c>
      <c r="C8217" s="47" t="s">
        <v>19752</v>
      </c>
    </row>
    <row r="8218" spans="1:3" x14ac:dyDescent="0.25">
      <c r="A8218">
        <v>160536</v>
      </c>
      <c r="B8218" t="s">
        <v>19753</v>
      </c>
      <c r="C8218" s="47" t="s">
        <v>19754</v>
      </c>
    </row>
    <row r="8219" spans="1:3" x14ac:dyDescent="0.25">
      <c r="A8219">
        <v>160537</v>
      </c>
      <c r="B8219" t="s">
        <v>19755</v>
      </c>
      <c r="C8219" s="47" t="s">
        <v>19756</v>
      </c>
    </row>
    <row r="8220" spans="1:3" x14ac:dyDescent="0.25">
      <c r="A8220">
        <v>160538</v>
      </c>
      <c r="B8220" t="s">
        <v>19757</v>
      </c>
      <c r="C8220" s="47" t="s">
        <v>19758</v>
      </c>
    </row>
    <row r="8221" spans="1:3" x14ac:dyDescent="0.25">
      <c r="A8221">
        <v>160539</v>
      </c>
      <c r="B8221" t="s">
        <v>19759</v>
      </c>
      <c r="C8221" s="47" t="s">
        <v>19760</v>
      </c>
    </row>
    <row r="8222" spans="1:3" x14ac:dyDescent="0.25">
      <c r="A8222">
        <v>160540</v>
      </c>
      <c r="B8222" t="s">
        <v>19761</v>
      </c>
      <c r="C8222" s="47" t="s">
        <v>19762</v>
      </c>
    </row>
    <row r="8223" spans="1:3" x14ac:dyDescent="0.25">
      <c r="A8223">
        <v>160541</v>
      </c>
      <c r="B8223" t="s">
        <v>19763</v>
      </c>
      <c r="C8223" s="47" t="s">
        <v>19764</v>
      </c>
    </row>
    <row r="8224" spans="1:3" x14ac:dyDescent="0.25">
      <c r="A8224">
        <v>160542</v>
      </c>
      <c r="B8224" t="s">
        <v>19765</v>
      </c>
      <c r="C8224" s="47" t="s">
        <v>19766</v>
      </c>
    </row>
    <row r="8225" spans="1:3" x14ac:dyDescent="0.25">
      <c r="A8225">
        <v>160543</v>
      </c>
      <c r="B8225" t="s">
        <v>19767</v>
      </c>
      <c r="C8225" s="47" t="s">
        <v>19768</v>
      </c>
    </row>
    <row r="8226" spans="1:3" x14ac:dyDescent="0.25">
      <c r="A8226">
        <v>160544</v>
      </c>
      <c r="B8226" t="s">
        <v>19769</v>
      </c>
      <c r="C8226" s="47" t="s">
        <v>19770</v>
      </c>
    </row>
    <row r="8227" spans="1:3" x14ac:dyDescent="0.25">
      <c r="A8227">
        <v>160545</v>
      </c>
      <c r="B8227" t="s">
        <v>19771</v>
      </c>
      <c r="C8227" s="47" t="s">
        <v>19772</v>
      </c>
    </row>
    <row r="8228" spans="1:3" x14ac:dyDescent="0.25">
      <c r="A8228">
        <v>160546</v>
      </c>
      <c r="B8228" t="s">
        <v>19773</v>
      </c>
      <c r="C8228" s="47" t="s">
        <v>19774</v>
      </c>
    </row>
    <row r="8229" spans="1:3" x14ac:dyDescent="0.25">
      <c r="A8229">
        <v>160547</v>
      </c>
      <c r="B8229" t="s">
        <v>19775</v>
      </c>
      <c r="C8229" s="47" t="s">
        <v>19776</v>
      </c>
    </row>
    <row r="8230" spans="1:3" x14ac:dyDescent="0.25">
      <c r="A8230">
        <v>160548</v>
      </c>
      <c r="B8230" t="s">
        <v>19777</v>
      </c>
      <c r="C8230" s="47" t="s">
        <v>19778</v>
      </c>
    </row>
    <row r="8231" spans="1:3" x14ac:dyDescent="0.25">
      <c r="A8231">
        <v>160549</v>
      </c>
      <c r="B8231" t="s">
        <v>19779</v>
      </c>
      <c r="C8231" s="47" t="s">
        <v>19780</v>
      </c>
    </row>
    <row r="8232" spans="1:3" x14ac:dyDescent="0.25">
      <c r="A8232">
        <v>160550</v>
      </c>
      <c r="B8232" t="s">
        <v>19781</v>
      </c>
      <c r="C8232" s="47" t="s">
        <v>19782</v>
      </c>
    </row>
    <row r="8233" spans="1:3" x14ac:dyDescent="0.25">
      <c r="A8233">
        <v>160551</v>
      </c>
      <c r="B8233" t="s">
        <v>19783</v>
      </c>
      <c r="C8233" s="47" t="s">
        <v>19784</v>
      </c>
    </row>
    <row r="8234" spans="1:3" x14ac:dyDescent="0.25">
      <c r="A8234">
        <v>160552</v>
      </c>
      <c r="B8234" t="s">
        <v>19785</v>
      </c>
      <c r="C8234" s="47" t="s">
        <v>19786</v>
      </c>
    </row>
    <row r="8235" spans="1:3" x14ac:dyDescent="0.25">
      <c r="A8235">
        <v>160553</v>
      </c>
      <c r="B8235" t="s">
        <v>19787</v>
      </c>
      <c r="C8235" s="47" t="s">
        <v>19788</v>
      </c>
    </row>
    <row r="8236" spans="1:3" x14ac:dyDescent="0.25">
      <c r="A8236">
        <v>160554</v>
      </c>
      <c r="B8236" t="s">
        <v>19789</v>
      </c>
      <c r="C8236" s="47" t="s">
        <v>19790</v>
      </c>
    </row>
    <row r="8237" spans="1:3" x14ac:dyDescent="0.25">
      <c r="A8237">
        <v>160555</v>
      </c>
      <c r="B8237" t="s">
        <v>19791</v>
      </c>
      <c r="C8237" s="47" t="s">
        <v>19792</v>
      </c>
    </row>
    <row r="8238" spans="1:3" x14ac:dyDescent="0.25">
      <c r="A8238">
        <v>160556</v>
      </c>
      <c r="B8238" t="s">
        <v>19793</v>
      </c>
      <c r="C8238" s="47" t="s">
        <v>19794</v>
      </c>
    </row>
    <row r="8239" spans="1:3" x14ac:dyDescent="0.25">
      <c r="A8239">
        <v>160557</v>
      </c>
      <c r="B8239" t="s">
        <v>19795</v>
      </c>
      <c r="C8239" s="47" t="s">
        <v>19796</v>
      </c>
    </row>
    <row r="8240" spans="1:3" x14ac:dyDescent="0.25">
      <c r="A8240">
        <v>160558</v>
      </c>
      <c r="B8240" t="s">
        <v>19797</v>
      </c>
      <c r="C8240" s="47" t="s">
        <v>19798</v>
      </c>
    </row>
    <row r="8241" spans="1:3" x14ac:dyDescent="0.25">
      <c r="A8241">
        <v>160559</v>
      </c>
      <c r="B8241" t="s">
        <v>19799</v>
      </c>
      <c r="C8241" s="47" t="s">
        <v>19800</v>
      </c>
    </row>
    <row r="8242" spans="1:3" x14ac:dyDescent="0.25">
      <c r="A8242">
        <v>160560</v>
      </c>
      <c r="B8242" t="s">
        <v>1459</v>
      </c>
      <c r="C8242" s="47" t="s">
        <v>19801</v>
      </c>
    </row>
    <row r="8243" spans="1:3" x14ac:dyDescent="0.25">
      <c r="A8243">
        <v>160561</v>
      </c>
      <c r="B8243" t="s">
        <v>19802</v>
      </c>
      <c r="C8243" s="47" t="s">
        <v>19803</v>
      </c>
    </row>
    <row r="8244" spans="1:3" x14ac:dyDescent="0.25">
      <c r="A8244">
        <v>160562</v>
      </c>
      <c r="B8244" t="s">
        <v>19804</v>
      </c>
      <c r="C8244" s="47" t="s">
        <v>19805</v>
      </c>
    </row>
    <row r="8245" spans="1:3" x14ac:dyDescent="0.25">
      <c r="A8245">
        <v>160563</v>
      </c>
      <c r="B8245" t="s">
        <v>19806</v>
      </c>
      <c r="C8245" s="47" t="s">
        <v>19807</v>
      </c>
    </row>
    <row r="8246" spans="1:3" x14ac:dyDescent="0.25">
      <c r="A8246">
        <v>160564</v>
      </c>
      <c r="B8246" t="s">
        <v>19808</v>
      </c>
      <c r="C8246" s="47" t="s">
        <v>19809</v>
      </c>
    </row>
    <row r="8247" spans="1:3" x14ac:dyDescent="0.25">
      <c r="A8247">
        <v>160565</v>
      </c>
      <c r="B8247" t="s">
        <v>19810</v>
      </c>
      <c r="C8247" s="47" t="s">
        <v>19811</v>
      </c>
    </row>
    <row r="8248" spans="1:3" x14ac:dyDescent="0.25">
      <c r="A8248">
        <v>160566</v>
      </c>
      <c r="B8248" t="s">
        <v>19812</v>
      </c>
      <c r="C8248" s="47" t="s">
        <v>19813</v>
      </c>
    </row>
    <row r="8249" spans="1:3" x14ac:dyDescent="0.25">
      <c r="A8249">
        <v>160567</v>
      </c>
      <c r="B8249" t="s">
        <v>19814</v>
      </c>
      <c r="C8249" s="47" t="s">
        <v>19815</v>
      </c>
    </row>
    <row r="8250" spans="1:3" x14ac:dyDescent="0.25">
      <c r="A8250">
        <v>160568</v>
      </c>
      <c r="B8250" t="s">
        <v>19816</v>
      </c>
      <c r="C8250" s="47" t="s">
        <v>19817</v>
      </c>
    </row>
    <row r="8251" spans="1:3" x14ac:dyDescent="0.25">
      <c r="A8251">
        <v>160569</v>
      </c>
      <c r="B8251" t="s">
        <v>19818</v>
      </c>
      <c r="C8251" s="47" t="s">
        <v>19819</v>
      </c>
    </row>
    <row r="8252" spans="1:3" x14ac:dyDescent="0.25">
      <c r="A8252">
        <v>160570</v>
      </c>
      <c r="B8252" t="s">
        <v>19820</v>
      </c>
      <c r="C8252" s="47" t="s">
        <v>19821</v>
      </c>
    </row>
    <row r="8253" spans="1:3" x14ac:dyDescent="0.25">
      <c r="A8253">
        <v>160571</v>
      </c>
      <c r="B8253" t="s">
        <v>19822</v>
      </c>
      <c r="C8253" s="47" t="s">
        <v>19823</v>
      </c>
    </row>
    <row r="8254" spans="1:3" x14ac:dyDescent="0.25">
      <c r="A8254">
        <v>160572</v>
      </c>
      <c r="B8254" t="s">
        <v>148</v>
      </c>
      <c r="C8254" s="47" t="s">
        <v>19824</v>
      </c>
    </row>
    <row r="8255" spans="1:3" x14ac:dyDescent="0.25">
      <c r="A8255">
        <v>160573</v>
      </c>
      <c r="B8255" t="s">
        <v>19825</v>
      </c>
      <c r="C8255" s="47" t="s">
        <v>19826</v>
      </c>
    </row>
    <row r="8256" spans="1:3" x14ac:dyDescent="0.25">
      <c r="A8256">
        <v>160574</v>
      </c>
      <c r="B8256" t="s">
        <v>19827</v>
      </c>
      <c r="C8256" s="47" t="s">
        <v>19828</v>
      </c>
    </row>
    <row r="8257" spans="1:3" x14ac:dyDescent="0.25">
      <c r="A8257">
        <v>160575</v>
      </c>
      <c r="B8257" t="s">
        <v>19829</v>
      </c>
      <c r="C8257" s="47" t="s">
        <v>19830</v>
      </c>
    </row>
    <row r="8258" spans="1:3" x14ac:dyDescent="0.25">
      <c r="A8258">
        <v>160576</v>
      </c>
      <c r="B8258" t="s">
        <v>19831</v>
      </c>
      <c r="C8258" s="47" t="s">
        <v>19832</v>
      </c>
    </row>
    <row r="8259" spans="1:3" x14ac:dyDescent="0.25">
      <c r="A8259">
        <v>160577</v>
      </c>
      <c r="B8259" t="s">
        <v>19833</v>
      </c>
      <c r="C8259" s="47" t="s">
        <v>19834</v>
      </c>
    </row>
    <row r="8260" spans="1:3" x14ac:dyDescent="0.25">
      <c r="A8260">
        <v>160578</v>
      </c>
      <c r="B8260" t="s">
        <v>19835</v>
      </c>
      <c r="C8260" s="47" t="s">
        <v>19836</v>
      </c>
    </row>
    <row r="8261" spans="1:3" x14ac:dyDescent="0.25">
      <c r="A8261">
        <v>160579</v>
      </c>
      <c r="B8261" t="s">
        <v>19837</v>
      </c>
      <c r="C8261" s="47" t="s">
        <v>19838</v>
      </c>
    </row>
    <row r="8262" spans="1:3" x14ac:dyDescent="0.25">
      <c r="A8262">
        <v>160580</v>
      </c>
      <c r="B8262" t="s">
        <v>19839</v>
      </c>
      <c r="C8262" s="47" t="s">
        <v>19840</v>
      </c>
    </row>
    <row r="8263" spans="1:3" x14ac:dyDescent="0.25">
      <c r="A8263">
        <v>160581</v>
      </c>
      <c r="B8263" t="s">
        <v>19841</v>
      </c>
      <c r="C8263" s="47" t="s">
        <v>19842</v>
      </c>
    </row>
    <row r="8264" spans="1:3" x14ac:dyDescent="0.25">
      <c r="A8264">
        <v>160582</v>
      </c>
      <c r="B8264" t="s">
        <v>19843</v>
      </c>
      <c r="C8264" s="47" t="s">
        <v>19844</v>
      </c>
    </row>
    <row r="8265" spans="1:3" x14ac:dyDescent="0.25">
      <c r="A8265">
        <v>160583</v>
      </c>
      <c r="B8265" t="s">
        <v>19845</v>
      </c>
      <c r="C8265" s="47" t="s">
        <v>19846</v>
      </c>
    </row>
    <row r="8266" spans="1:3" x14ac:dyDescent="0.25">
      <c r="A8266">
        <v>160584</v>
      </c>
      <c r="B8266" t="s">
        <v>19847</v>
      </c>
      <c r="C8266" s="47" t="s">
        <v>19848</v>
      </c>
    </row>
    <row r="8267" spans="1:3" x14ac:dyDescent="0.25">
      <c r="A8267">
        <v>160585</v>
      </c>
      <c r="B8267" t="s">
        <v>19849</v>
      </c>
      <c r="C8267" s="47" t="s">
        <v>19850</v>
      </c>
    </row>
    <row r="8268" spans="1:3" x14ac:dyDescent="0.25">
      <c r="A8268">
        <v>160586</v>
      </c>
      <c r="B8268" t="s">
        <v>19851</v>
      </c>
      <c r="C8268" s="47" t="s">
        <v>19852</v>
      </c>
    </row>
    <row r="8269" spans="1:3" x14ac:dyDescent="0.25">
      <c r="A8269">
        <v>160587</v>
      </c>
      <c r="B8269" t="s">
        <v>19853</v>
      </c>
      <c r="C8269" s="47" t="s">
        <v>19854</v>
      </c>
    </row>
    <row r="8270" spans="1:3" x14ac:dyDescent="0.25">
      <c r="A8270">
        <v>160588</v>
      </c>
      <c r="B8270" t="s">
        <v>19855</v>
      </c>
      <c r="C8270" s="47" t="s">
        <v>19856</v>
      </c>
    </row>
    <row r="8271" spans="1:3" x14ac:dyDescent="0.25">
      <c r="A8271">
        <v>160589</v>
      </c>
      <c r="B8271" t="s">
        <v>19857</v>
      </c>
      <c r="C8271" s="47" t="s">
        <v>19858</v>
      </c>
    </row>
    <row r="8272" spans="1:3" x14ac:dyDescent="0.25">
      <c r="A8272">
        <v>160590</v>
      </c>
      <c r="B8272" t="s">
        <v>19859</v>
      </c>
      <c r="C8272" s="47" t="s">
        <v>19860</v>
      </c>
    </row>
    <row r="8273" spans="1:3" x14ac:dyDescent="0.25">
      <c r="A8273">
        <v>160591</v>
      </c>
      <c r="B8273" t="s">
        <v>19861</v>
      </c>
      <c r="C8273" s="47" t="s">
        <v>19862</v>
      </c>
    </row>
    <row r="8274" spans="1:3" x14ac:dyDescent="0.25">
      <c r="A8274">
        <v>160592</v>
      </c>
      <c r="B8274" t="s">
        <v>19863</v>
      </c>
      <c r="C8274" s="47" t="s">
        <v>19864</v>
      </c>
    </row>
    <row r="8275" spans="1:3" x14ac:dyDescent="0.25">
      <c r="A8275">
        <v>160593</v>
      </c>
      <c r="B8275" t="s">
        <v>19865</v>
      </c>
      <c r="C8275" s="47" t="s">
        <v>19866</v>
      </c>
    </row>
    <row r="8276" spans="1:3" x14ac:dyDescent="0.25">
      <c r="A8276">
        <v>160594</v>
      </c>
      <c r="B8276" t="s">
        <v>19867</v>
      </c>
      <c r="C8276" s="47" t="s">
        <v>19868</v>
      </c>
    </row>
    <row r="8277" spans="1:3" x14ac:dyDescent="0.25">
      <c r="A8277">
        <v>160595</v>
      </c>
      <c r="B8277" t="s">
        <v>19869</v>
      </c>
      <c r="C8277" s="47" t="s">
        <v>19870</v>
      </c>
    </row>
    <row r="8278" spans="1:3" x14ac:dyDescent="0.25">
      <c r="A8278">
        <v>160596</v>
      </c>
      <c r="B8278" t="s">
        <v>19871</v>
      </c>
      <c r="C8278" s="47" t="s">
        <v>19872</v>
      </c>
    </row>
    <row r="8279" spans="1:3" x14ac:dyDescent="0.25">
      <c r="A8279">
        <v>160597</v>
      </c>
      <c r="B8279" t="s">
        <v>19873</v>
      </c>
      <c r="C8279" s="47" t="s">
        <v>19874</v>
      </c>
    </row>
    <row r="8280" spans="1:3" x14ac:dyDescent="0.25">
      <c r="A8280">
        <v>160598</v>
      </c>
      <c r="B8280" t="s">
        <v>19875</v>
      </c>
      <c r="C8280" s="47" t="s">
        <v>19876</v>
      </c>
    </row>
    <row r="8281" spans="1:3" x14ac:dyDescent="0.25">
      <c r="A8281">
        <v>160599</v>
      </c>
      <c r="B8281" t="s">
        <v>19877</v>
      </c>
      <c r="C8281" s="47" t="s">
        <v>19878</v>
      </c>
    </row>
    <row r="8282" spans="1:3" x14ac:dyDescent="0.25">
      <c r="A8282">
        <v>160600</v>
      </c>
      <c r="B8282" t="s">
        <v>19879</v>
      </c>
      <c r="C8282" s="47" t="s">
        <v>19880</v>
      </c>
    </row>
    <row r="8283" spans="1:3" x14ac:dyDescent="0.25">
      <c r="A8283">
        <v>160601</v>
      </c>
      <c r="B8283" t="s">
        <v>19881</v>
      </c>
      <c r="C8283" s="47" t="s">
        <v>19882</v>
      </c>
    </row>
    <row r="8284" spans="1:3" x14ac:dyDescent="0.25">
      <c r="A8284">
        <v>160602</v>
      </c>
      <c r="B8284" t="s">
        <v>19883</v>
      </c>
      <c r="C8284" s="47" t="s">
        <v>19884</v>
      </c>
    </row>
    <row r="8285" spans="1:3" x14ac:dyDescent="0.25">
      <c r="A8285">
        <v>160603</v>
      </c>
      <c r="B8285" t="s">
        <v>19885</v>
      </c>
      <c r="C8285" s="47" t="s">
        <v>19886</v>
      </c>
    </row>
    <row r="8286" spans="1:3" x14ac:dyDescent="0.25">
      <c r="A8286">
        <v>160604</v>
      </c>
      <c r="B8286" t="s">
        <v>19887</v>
      </c>
      <c r="C8286" s="47" t="s">
        <v>19888</v>
      </c>
    </row>
    <row r="8287" spans="1:3" x14ac:dyDescent="0.25">
      <c r="A8287">
        <v>160605</v>
      </c>
      <c r="B8287" t="s">
        <v>19889</v>
      </c>
      <c r="C8287" s="47" t="s">
        <v>19890</v>
      </c>
    </row>
    <row r="8288" spans="1:3" x14ac:dyDescent="0.25">
      <c r="A8288">
        <v>160606</v>
      </c>
      <c r="B8288" t="s">
        <v>19891</v>
      </c>
      <c r="C8288" s="47" t="s">
        <v>19892</v>
      </c>
    </row>
    <row r="8289" spans="1:3" x14ac:dyDescent="0.25">
      <c r="A8289">
        <v>160607</v>
      </c>
      <c r="B8289" t="s">
        <v>1615</v>
      </c>
      <c r="C8289" s="47" t="s">
        <v>19893</v>
      </c>
    </row>
    <row r="8290" spans="1:3" x14ac:dyDescent="0.25">
      <c r="A8290">
        <v>160608</v>
      </c>
      <c r="B8290" t="s">
        <v>19894</v>
      </c>
      <c r="C8290" s="47" t="s">
        <v>19895</v>
      </c>
    </row>
    <row r="8291" spans="1:3" x14ac:dyDescent="0.25">
      <c r="A8291">
        <v>160609</v>
      </c>
      <c r="B8291" t="s">
        <v>19896</v>
      </c>
      <c r="C8291" s="47" t="s">
        <v>19897</v>
      </c>
    </row>
    <row r="8292" spans="1:3" x14ac:dyDescent="0.25">
      <c r="A8292">
        <v>160610</v>
      </c>
      <c r="B8292" t="s">
        <v>19898</v>
      </c>
      <c r="C8292" s="47" t="s">
        <v>19899</v>
      </c>
    </row>
    <row r="8293" spans="1:3" x14ac:dyDescent="0.25">
      <c r="A8293">
        <v>160611</v>
      </c>
      <c r="B8293" t="s">
        <v>19900</v>
      </c>
      <c r="C8293" s="47" t="s">
        <v>19901</v>
      </c>
    </row>
    <row r="8294" spans="1:3" x14ac:dyDescent="0.25">
      <c r="A8294">
        <v>160612</v>
      </c>
      <c r="B8294" t="s">
        <v>19902</v>
      </c>
      <c r="C8294" s="47" t="s">
        <v>19903</v>
      </c>
    </row>
    <row r="8295" spans="1:3" x14ac:dyDescent="0.25">
      <c r="A8295">
        <v>160613</v>
      </c>
      <c r="B8295" t="s">
        <v>19904</v>
      </c>
      <c r="C8295" s="47" t="s">
        <v>19905</v>
      </c>
    </row>
    <row r="8296" spans="1:3" x14ac:dyDescent="0.25">
      <c r="A8296">
        <v>160614</v>
      </c>
      <c r="B8296" t="s">
        <v>19906</v>
      </c>
      <c r="C8296" s="47" t="s">
        <v>19907</v>
      </c>
    </row>
    <row r="8297" spans="1:3" x14ac:dyDescent="0.25">
      <c r="A8297">
        <v>160615</v>
      </c>
      <c r="B8297" t="s">
        <v>19908</v>
      </c>
      <c r="C8297" s="47" t="s">
        <v>19909</v>
      </c>
    </row>
    <row r="8298" spans="1:3" x14ac:dyDescent="0.25">
      <c r="A8298">
        <v>160616</v>
      </c>
      <c r="B8298" t="s">
        <v>19910</v>
      </c>
      <c r="C8298" s="47" t="s">
        <v>19911</v>
      </c>
    </row>
    <row r="8299" spans="1:3" x14ac:dyDescent="0.25">
      <c r="A8299">
        <v>160617</v>
      </c>
      <c r="B8299" t="s">
        <v>19912</v>
      </c>
      <c r="C8299" s="47" t="s">
        <v>19913</v>
      </c>
    </row>
    <row r="8300" spans="1:3" x14ac:dyDescent="0.25">
      <c r="A8300">
        <v>160618</v>
      </c>
      <c r="B8300" t="s">
        <v>19914</v>
      </c>
      <c r="C8300" s="47" t="s">
        <v>19915</v>
      </c>
    </row>
    <row r="8301" spans="1:3" x14ac:dyDescent="0.25">
      <c r="A8301">
        <v>160619</v>
      </c>
      <c r="B8301" t="s">
        <v>19916</v>
      </c>
      <c r="C8301" s="47" t="s">
        <v>19917</v>
      </c>
    </row>
    <row r="8302" spans="1:3" x14ac:dyDescent="0.25">
      <c r="A8302">
        <v>160620</v>
      </c>
      <c r="B8302" t="s">
        <v>19918</v>
      </c>
      <c r="C8302" s="47" t="s">
        <v>19919</v>
      </c>
    </row>
    <row r="8303" spans="1:3" x14ac:dyDescent="0.25">
      <c r="A8303">
        <v>160621</v>
      </c>
      <c r="B8303" t="s">
        <v>19920</v>
      </c>
      <c r="C8303" s="47" t="s">
        <v>19921</v>
      </c>
    </row>
    <row r="8304" spans="1:3" x14ac:dyDescent="0.25">
      <c r="A8304">
        <v>160622</v>
      </c>
      <c r="B8304" t="s">
        <v>19922</v>
      </c>
      <c r="C8304" s="47" t="s">
        <v>19923</v>
      </c>
    </row>
    <row r="8305" spans="1:3" x14ac:dyDescent="0.25">
      <c r="A8305">
        <v>160623</v>
      </c>
      <c r="B8305" t="s">
        <v>19924</v>
      </c>
      <c r="C8305" s="47" t="s">
        <v>19925</v>
      </c>
    </row>
    <row r="8306" spans="1:3" x14ac:dyDescent="0.25">
      <c r="A8306">
        <v>160624</v>
      </c>
      <c r="B8306" t="s">
        <v>19926</v>
      </c>
      <c r="C8306" s="47" t="s">
        <v>19927</v>
      </c>
    </row>
    <row r="8307" spans="1:3" x14ac:dyDescent="0.25">
      <c r="A8307">
        <v>160625</v>
      </c>
      <c r="B8307" t="s">
        <v>19928</v>
      </c>
      <c r="C8307" s="47" t="s">
        <v>19929</v>
      </c>
    </row>
    <row r="8308" spans="1:3" x14ac:dyDescent="0.25">
      <c r="A8308">
        <v>160626</v>
      </c>
      <c r="B8308" t="s">
        <v>19930</v>
      </c>
      <c r="C8308" s="47" t="s">
        <v>19931</v>
      </c>
    </row>
    <row r="8309" spans="1:3" x14ac:dyDescent="0.25">
      <c r="A8309">
        <v>160627</v>
      </c>
      <c r="B8309" t="s">
        <v>19932</v>
      </c>
      <c r="C8309" s="47" t="s">
        <v>19933</v>
      </c>
    </row>
    <row r="8310" spans="1:3" x14ac:dyDescent="0.25">
      <c r="A8310">
        <v>160628</v>
      </c>
      <c r="B8310" t="s">
        <v>19934</v>
      </c>
      <c r="C8310" s="47" t="s">
        <v>19935</v>
      </c>
    </row>
    <row r="8311" spans="1:3" x14ac:dyDescent="0.25">
      <c r="A8311">
        <v>160629</v>
      </c>
      <c r="B8311" t="s">
        <v>19936</v>
      </c>
      <c r="C8311" s="47" t="s">
        <v>19937</v>
      </c>
    </row>
    <row r="8312" spans="1:3" x14ac:dyDescent="0.25">
      <c r="A8312">
        <v>160630</v>
      </c>
      <c r="B8312" t="s">
        <v>19938</v>
      </c>
      <c r="C8312" s="47" t="s">
        <v>19939</v>
      </c>
    </row>
    <row r="8313" spans="1:3" x14ac:dyDescent="0.25">
      <c r="A8313">
        <v>160631</v>
      </c>
      <c r="B8313" t="s">
        <v>19940</v>
      </c>
      <c r="C8313" s="47" t="s">
        <v>19941</v>
      </c>
    </row>
    <row r="8314" spans="1:3" x14ac:dyDescent="0.25">
      <c r="A8314">
        <v>160632</v>
      </c>
      <c r="B8314" t="s">
        <v>707</v>
      </c>
      <c r="C8314" s="47" t="s">
        <v>19942</v>
      </c>
    </row>
    <row r="8315" spans="1:3" x14ac:dyDescent="0.25">
      <c r="A8315">
        <v>160633</v>
      </c>
      <c r="B8315" t="s">
        <v>19943</v>
      </c>
      <c r="C8315" s="47" t="s">
        <v>19944</v>
      </c>
    </row>
    <row r="8316" spans="1:3" x14ac:dyDescent="0.25">
      <c r="A8316">
        <v>160634</v>
      </c>
      <c r="B8316" t="s">
        <v>19945</v>
      </c>
      <c r="C8316" s="47" t="s">
        <v>19946</v>
      </c>
    </row>
    <row r="8317" spans="1:3" x14ac:dyDescent="0.25">
      <c r="A8317">
        <v>160635</v>
      </c>
      <c r="B8317" t="s">
        <v>19947</v>
      </c>
      <c r="C8317" s="47" t="s">
        <v>19948</v>
      </c>
    </row>
    <row r="8318" spans="1:3" x14ac:dyDescent="0.25">
      <c r="A8318">
        <v>160636</v>
      </c>
      <c r="B8318" t="s">
        <v>19949</v>
      </c>
      <c r="C8318" s="47" t="s">
        <v>19950</v>
      </c>
    </row>
    <row r="8319" spans="1:3" x14ac:dyDescent="0.25">
      <c r="A8319">
        <v>160637</v>
      </c>
      <c r="B8319" t="s">
        <v>19951</v>
      </c>
      <c r="C8319" s="47" t="s">
        <v>19952</v>
      </c>
    </row>
    <row r="8320" spans="1:3" x14ac:dyDescent="0.25">
      <c r="A8320">
        <v>160638</v>
      </c>
      <c r="B8320" t="s">
        <v>19953</v>
      </c>
      <c r="C8320" s="47" t="s">
        <v>19954</v>
      </c>
    </row>
    <row r="8321" spans="1:3" x14ac:dyDescent="0.25">
      <c r="A8321">
        <v>160639</v>
      </c>
      <c r="B8321" t="s">
        <v>19955</v>
      </c>
      <c r="C8321" s="47" t="s">
        <v>19956</v>
      </c>
    </row>
    <row r="8322" spans="1:3" x14ac:dyDescent="0.25">
      <c r="A8322">
        <v>160640</v>
      </c>
      <c r="B8322" t="s">
        <v>19957</v>
      </c>
      <c r="C8322" s="47" t="s">
        <v>19958</v>
      </c>
    </row>
    <row r="8323" spans="1:3" x14ac:dyDescent="0.25">
      <c r="A8323">
        <v>160641</v>
      </c>
      <c r="B8323" t="s">
        <v>19959</v>
      </c>
      <c r="C8323" s="47" t="s">
        <v>19960</v>
      </c>
    </row>
    <row r="8324" spans="1:3" x14ac:dyDescent="0.25">
      <c r="A8324">
        <v>160642</v>
      </c>
      <c r="B8324" t="s">
        <v>19961</v>
      </c>
      <c r="C8324" s="47" t="s">
        <v>19962</v>
      </c>
    </row>
    <row r="8325" spans="1:3" x14ac:dyDescent="0.25">
      <c r="A8325">
        <v>160643</v>
      </c>
      <c r="B8325" t="s">
        <v>19963</v>
      </c>
      <c r="C8325" s="47" t="s">
        <v>19964</v>
      </c>
    </row>
    <row r="8326" spans="1:3" x14ac:dyDescent="0.25">
      <c r="A8326">
        <v>160644</v>
      </c>
      <c r="B8326" t="s">
        <v>946</v>
      </c>
      <c r="C8326" s="47" t="s">
        <v>19965</v>
      </c>
    </row>
    <row r="8327" spans="1:3" x14ac:dyDescent="0.25">
      <c r="A8327">
        <v>160645</v>
      </c>
      <c r="B8327" t="s">
        <v>19966</v>
      </c>
      <c r="C8327" s="47" t="s">
        <v>19967</v>
      </c>
    </row>
    <row r="8328" spans="1:3" x14ac:dyDescent="0.25">
      <c r="A8328">
        <v>160646</v>
      </c>
      <c r="B8328" t="s">
        <v>19968</v>
      </c>
      <c r="C8328" s="47" t="s">
        <v>19969</v>
      </c>
    </row>
    <row r="8329" spans="1:3" x14ac:dyDescent="0.25">
      <c r="A8329">
        <v>160647</v>
      </c>
      <c r="B8329" t="s">
        <v>19970</v>
      </c>
      <c r="C8329" s="47" t="s">
        <v>19971</v>
      </c>
    </row>
    <row r="8330" spans="1:3" x14ac:dyDescent="0.25">
      <c r="A8330">
        <v>160648</v>
      </c>
      <c r="B8330" t="s">
        <v>19972</v>
      </c>
      <c r="C8330" s="47" t="s">
        <v>19973</v>
      </c>
    </row>
    <row r="8331" spans="1:3" x14ac:dyDescent="0.25">
      <c r="A8331">
        <v>160649</v>
      </c>
      <c r="B8331" t="s">
        <v>19974</v>
      </c>
      <c r="C8331" s="47" t="s">
        <v>19975</v>
      </c>
    </row>
    <row r="8332" spans="1:3" x14ac:dyDescent="0.25">
      <c r="A8332">
        <v>160650</v>
      </c>
      <c r="B8332" t="s">
        <v>19976</v>
      </c>
      <c r="C8332" s="47" t="s">
        <v>19977</v>
      </c>
    </row>
    <row r="8333" spans="1:3" x14ac:dyDescent="0.25">
      <c r="A8333">
        <v>160651</v>
      </c>
      <c r="B8333" t="s">
        <v>19978</v>
      </c>
      <c r="C8333" s="47" t="s">
        <v>19979</v>
      </c>
    </row>
    <row r="8334" spans="1:3" x14ac:dyDescent="0.25">
      <c r="A8334">
        <v>160652</v>
      </c>
      <c r="B8334" t="s">
        <v>114</v>
      </c>
      <c r="C8334" s="47" t="s">
        <v>19980</v>
      </c>
    </row>
    <row r="8335" spans="1:3" x14ac:dyDescent="0.25">
      <c r="A8335">
        <v>160653</v>
      </c>
      <c r="B8335" t="s">
        <v>19981</v>
      </c>
      <c r="C8335" s="47" t="s">
        <v>19982</v>
      </c>
    </row>
    <row r="8336" spans="1:3" x14ac:dyDescent="0.25">
      <c r="A8336">
        <v>160654</v>
      </c>
      <c r="B8336" t="s">
        <v>19983</v>
      </c>
      <c r="C8336" s="47" t="s">
        <v>19984</v>
      </c>
    </row>
    <row r="8337" spans="1:3" x14ac:dyDescent="0.25">
      <c r="A8337">
        <v>160655</v>
      </c>
      <c r="B8337" t="s">
        <v>19985</v>
      </c>
      <c r="C8337" s="47" t="s">
        <v>19986</v>
      </c>
    </row>
    <row r="8338" spans="1:3" x14ac:dyDescent="0.25">
      <c r="A8338">
        <v>160656</v>
      </c>
      <c r="B8338" t="s">
        <v>19987</v>
      </c>
      <c r="C8338" s="47" t="s">
        <v>19988</v>
      </c>
    </row>
    <row r="8339" spans="1:3" x14ac:dyDescent="0.25">
      <c r="A8339">
        <v>160657</v>
      </c>
      <c r="B8339" t="s">
        <v>19989</v>
      </c>
      <c r="C8339" s="47" t="s">
        <v>19990</v>
      </c>
    </row>
    <row r="8340" spans="1:3" x14ac:dyDescent="0.25">
      <c r="A8340">
        <v>160658</v>
      </c>
      <c r="B8340" t="s">
        <v>19991</v>
      </c>
      <c r="C8340" s="47" t="s">
        <v>19992</v>
      </c>
    </row>
    <row r="8341" spans="1:3" x14ac:dyDescent="0.25">
      <c r="A8341">
        <v>160659</v>
      </c>
      <c r="B8341" t="s">
        <v>19993</v>
      </c>
      <c r="C8341" s="47" t="s">
        <v>19994</v>
      </c>
    </row>
    <row r="8342" spans="1:3" x14ac:dyDescent="0.25">
      <c r="A8342">
        <v>160660</v>
      </c>
      <c r="B8342" t="s">
        <v>19995</v>
      </c>
      <c r="C8342" s="47" t="s">
        <v>19996</v>
      </c>
    </row>
    <row r="8343" spans="1:3" x14ac:dyDescent="0.25">
      <c r="A8343">
        <v>160661</v>
      </c>
      <c r="B8343" t="s">
        <v>19997</v>
      </c>
      <c r="C8343" s="47" t="s">
        <v>19998</v>
      </c>
    </row>
    <row r="8344" spans="1:3" x14ac:dyDescent="0.25">
      <c r="A8344">
        <v>160662</v>
      </c>
      <c r="B8344" t="s">
        <v>19999</v>
      </c>
      <c r="C8344" s="47" t="s">
        <v>20000</v>
      </c>
    </row>
    <row r="8345" spans="1:3" x14ac:dyDescent="0.25">
      <c r="A8345">
        <v>160663</v>
      </c>
      <c r="B8345" t="s">
        <v>20001</v>
      </c>
      <c r="C8345" s="47" t="s">
        <v>20002</v>
      </c>
    </row>
    <row r="8346" spans="1:3" x14ac:dyDescent="0.25">
      <c r="A8346">
        <v>160664</v>
      </c>
      <c r="B8346" t="s">
        <v>20003</v>
      </c>
      <c r="C8346" s="47" t="s">
        <v>20004</v>
      </c>
    </row>
    <row r="8347" spans="1:3" x14ac:dyDescent="0.25">
      <c r="A8347">
        <v>160665</v>
      </c>
      <c r="B8347" t="s">
        <v>20005</v>
      </c>
      <c r="C8347" s="47" t="s">
        <v>20006</v>
      </c>
    </row>
    <row r="8348" spans="1:3" x14ac:dyDescent="0.25">
      <c r="A8348">
        <v>160666</v>
      </c>
      <c r="B8348" t="s">
        <v>20007</v>
      </c>
      <c r="C8348" s="47" t="s">
        <v>20008</v>
      </c>
    </row>
    <row r="8349" spans="1:3" x14ac:dyDescent="0.25">
      <c r="A8349">
        <v>160667</v>
      </c>
      <c r="B8349" t="s">
        <v>20009</v>
      </c>
      <c r="C8349" s="47" t="s">
        <v>20010</v>
      </c>
    </row>
    <row r="8350" spans="1:3" x14ac:dyDescent="0.25">
      <c r="A8350">
        <v>160668</v>
      </c>
      <c r="B8350" t="s">
        <v>20011</v>
      </c>
      <c r="C8350" s="47" t="s">
        <v>20012</v>
      </c>
    </row>
    <row r="8351" spans="1:3" x14ac:dyDescent="0.25">
      <c r="A8351">
        <v>160669</v>
      </c>
      <c r="B8351" t="s">
        <v>20013</v>
      </c>
      <c r="C8351" s="47" t="s">
        <v>20014</v>
      </c>
    </row>
    <row r="8352" spans="1:3" x14ac:dyDescent="0.25">
      <c r="A8352">
        <v>160670</v>
      </c>
      <c r="B8352" t="s">
        <v>20015</v>
      </c>
      <c r="C8352" s="47" t="s">
        <v>20016</v>
      </c>
    </row>
    <row r="8353" spans="1:3" x14ac:dyDescent="0.25">
      <c r="A8353">
        <v>160671</v>
      </c>
      <c r="B8353" t="s">
        <v>20017</v>
      </c>
      <c r="C8353" s="47" t="s">
        <v>20018</v>
      </c>
    </row>
    <row r="8354" spans="1:3" x14ac:dyDescent="0.25">
      <c r="A8354">
        <v>160672</v>
      </c>
      <c r="B8354" t="s">
        <v>20019</v>
      </c>
      <c r="C8354" s="47" t="s">
        <v>20020</v>
      </c>
    </row>
    <row r="8355" spans="1:3" x14ac:dyDescent="0.25">
      <c r="A8355">
        <v>160673</v>
      </c>
      <c r="B8355" t="s">
        <v>20021</v>
      </c>
      <c r="C8355" s="47" t="s">
        <v>20022</v>
      </c>
    </row>
    <row r="8356" spans="1:3" x14ac:dyDescent="0.25">
      <c r="A8356">
        <v>160674</v>
      </c>
      <c r="B8356" t="s">
        <v>20023</v>
      </c>
      <c r="C8356" s="47" t="s">
        <v>20024</v>
      </c>
    </row>
    <row r="8357" spans="1:3" x14ac:dyDescent="0.25">
      <c r="A8357">
        <v>160675</v>
      </c>
      <c r="B8357" t="s">
        <v>20025</v>
      </c>
      <c r="C8357" s="47" t="s">
        <v>20026</v>
      </c>
    </row>
    <row r="8358" spans="1:3" x14ac:dyDescent="0.25">
      <c r="A8358">
        <v>160676</v>
      </c>
      <c r="B8358" t="s">
        <v>20027</v>
      </c>
      <c r="C8358" s="47" t="s">
        <v>20028</v>
      </c>
    </row>
    <row r="8359" spans="1:3" x14ac:dyDescent="0.25">
      <c r="A8359">
        <v>160677</v>
      </c>
      <c r="B8359" t="s">
        <v>20029</v>
      </c>
      <c r="C8359" s="47" t="s">
        <v>20030</v>
      </c>
    </row>
    <row r="8360" spans="1:3" x14ac:dyDescent="0.25">
      <c r="A8360">
        <v>160678</v>
      </c>
      <c r="B8360" t="s">
        <v>20031</v>
      </c>
      <c r="C8360" s="47" t="s">
        <v>20032</v>
      </c>
    </row>
    <row r="8361" spans="1:3" x14ac:dyDescent="0.25">
      <c r="A8361">
        <v>160679</v>
      </c>
      <c r="B8361" t="s">
        <v>20033</v>
      </c>
      <c r="C8361" s="47" t="s">
        <v>20034</v>
      </c>
    </row>
    <row r="8362" spans="1:3" x14ac:dyDescent="0.25">
      <c r="A8362">
        <v>160680</v>
      </c>
      <c r="B8362" t="s">
        <v>20035</v>
      </c>
      <c r="C8362" s="47" t="s">
        <v>20036</v>
      </c>
    </row>
    <row r="8363" spans="1:3" x14ac:dyDescent="0.25">
      <c r="A8363">
        <v>160681</v>
      </c>
      <c r="B8363" t="s">
        <v>20037</v>
      </c>
      <c r="C8363" s="47" t="s">
        <v>20038</v>
      </c>
    </row>
    <row r="8364" spans="1:3" x14ac:dyDescent="0.25">
      <c r="A8364">
        <v>160682</v>
      </c>
      <c r="B8364" t="s">
        <v>20039</v>
      </c>
      <c r="C8364" s="47" t="s">
        <v>20040</v>
      </c>
    </row>
    <row r="8365" spans="1:3" x14ac:dyDescent="0.25">
      <c r="A8365">
        <v>160683</v>
      </c>
      <c r="B8365" t="s">
        <v>20041</v>
      </c>
      <c r="C8365" s="47" t="s">
        <v>20042</v>
      </c>
    </row>
    <row r="8366" spans="1:3" x14ac:dyDescent="0.25">
      <c r="A8366">
        <v>160684</v>
      </c>
      <c r="B8366" t="s">
        <v>20043</v>
      </c>
      <c r="C8366" s="47" t="s">
        <v>20044</v>
      </c>
    </row>
    <row r="8367" spans="1:3" x14ac:dyDescent="0.25">
      <c r="A8367">
        <v>160685</v>
      </c>
      <c r="B8367" t="s">
        <v>20045</v>
      </c>
      <c r="C8367" s="47" t="s">
        <v>20046</v>
      </c>
    </row>
    <row r="8368" spans="1:3" x14ac:dyDescent="0.25">
      <c r="A8368">
        <v>160686</v>
      </c>
      <c r="B8368" t="s">
        <v>20047</v>
      </c>
      <c r="C8368" s="47" t="s">
        <v>20048</v>
      </c>
    </row>
    <row r="8369" spans="1:3" x14ac:dyDescent="0.25">
      <c r="A8369">
        <v>160687</v>
      </c>
      <c r="B8369" t="s">
        <v>20049</v>
      </c>
      <c r="C8369" s="47" t="s">
        <v>20050</v>
      </c>
    </row>
    <row r="8370" spans="1:3" x14ac:dyDescent="0.25">
      <c r="A8370">
        <v>160688</v>
      </c>
      <c r="B8370" t="s">
        <v>20051</v>
      </c>
      <c r="C8370" s="47" t="s">
        <v>20052</v>
      </c>
    </row>
    <row r="8371" spans="1:3" x14ac:dyDescent="0.25">
      <c r="A8371">
        <v>160689</v>
      </c>
      <c r="B8371" t="s">
        <v>20053</v>
      </c>
      <c r="C8371" s="47" t="s">
        <v>20054</v>
      </c>
    </row>
    <row r="8372" spans="1:3" x14ac:dyDescent="0.25">
      <c r="A8372">
        <v>160690</v>
      </c>
      <c r="B8372" t="s">
        <v>20055</v>
      </c>
      <c r="C8372" s="47" t="s">
        <v>20056</v>
      </c>
    </row>
    <row r="8373" spans="1:3" x14ac:dyDescent="0.25">
      <c r="A8373">
        <v>160691</v>
      </c>
      <c r="B8373" t="s">
        <v>20057</v>
      </c>
      <c r="C8373" s="47" t="s">
        <v>20058</v>
      </c>
    </row>
    <row r="8374" spans="1:3" x14ac:dyDescent="0.25">
      <c r="A8374">
        <v>160692</v>
      </c>
      <c r="B8374" t="s">
        <v>20059</v>
      </c>
      <c r="C8374" s="47" t="s">
        <v>20060</v>
      </c>
    </row>
    <row r="8375" spans="1:3" x14ac:dyDescent="0.25">
      <c r="A8375">
        <v>160693</v>
      </c>
      <c r="B8375" t="s">
        <v>20061</v>
      </c>
      <c r="C8375" s="47" t="s">
        <v>20062</v>
      </c>
    </row>
    <row r="8376" spans="1:3" x14ac:dyDescent="0.25">
      <c r="A8376">
        <v>160694</v>
      </c>
      <c r="B8376" t="s">
        <v>20063</v>
      </c>
      <c r="C8376" s="47" t="s">
        <v>20064</v>
      </c>
    </row>
    <row r="8377" spans="1:3" x14ac:dyDescent="0.25">
      <c r="A8377">
        <v>160695</v>
      </c>
      <c r="B8377" t="s">
        <v>20065</v>
      </c>
      <c r="C8377" s="47" t="s">
        <v>20066</v>
      </c>
    </row>
    <row r="8378" spans="1:3" x14ac:dyDescent="0.25">
      <c r="A8378">
        <v>160696</v>
      </c>
      <c r="B8378" t="s">
        <v>20067</v>
      </c>
      <c r="C8378" s="47" t="s">
        <v>20068</v>
      </c>
    </row>
    <row r="8379" spans="1:3" x14ac:dyDescent="0.25">
      <c r="A8379">
        <v>160697</v>
      </c>
      <c r="B8379" t="s">
        <v>20069</v>
      </c>
      <c r="C8379" s="47" t="s">
        <v>20070</v>
      </c>
    </row>
    <row r="8380" spans="1:3" x14ac:dyDescent="0.25">
      <c r="A8380">
        <v>160698</v>
      </c>
      <c r="B8380" t="s">
        <v>20071</v>
      </c>
      <c r="C8380" s="47" t="s">
        <v>20072</v>
      </c>
    </row>
    <row r="8381" spans="1:3" x14ac:dyDescent="0.25">
      <c r="A8381">
        <v>160699</v>
      </c>
      <c r="B8381" t="s">
        <v>20073</v>
      </c>
      <c r="C8381" s="47" t="s">
        <v>20074</v>
      </c>
    </row>
    <row r="8382" spans="1:3" x14ac:dyDescent="0.25">
      <c r="A8382">
        <v>160700</v>
      </c>
      <c r="B8382" t="s">
        <v>20075</v>
      </c>
      <c r="C8382" s="47" t="s">
        <v>20076</v>
      </c>
    </row>
    <row r="8383" spans="1:3" x14ac:dyDescent="0.25">
      <c r="A8383">
        <v>160701</v>
      </c>
      <c r="B8383" t="s">
        <v>20077</v>
      </c>
      <c r="C8383" s="47" t="s">
        <v>20078</v>
      </c>
    </row>
    <row r="8384" spans="1:3" x14ac:dyDescent="0.25">
      <c r="A8384">
        <v>160702</v>
      </c>
      <c r="B8384" t="s">
        <v>20079</v>
      </c>
      <c r="C8384" s="47" t="s">
        <v>20080</v>
      </c>
    </row>
    <row r="8385" spans="1:3" x14ac:dyDescent="0.25">
      <c r="A8385">
        <v>160703</v>
      </c>
      <c r="B8385" t="s">
        <v>20081</v>
      </c>
      <c r="C8385" s="47" t="s">
        <v>20082</v>
      </c>
    </row>
    <row r="8386" spans="1:3" x14ac:dyDescent="0.25">
      <c r="A8386">
        <v>160704</v>
      </c>
      <c r="B8386" t="s">
        <v>20083</v>
      </c>
      <c r="C8386" s="47" t="s">
        <v>20084</v>
      </c>
    </row>
    <row r="8387" spans="1:3" x14ac:dyDescent="0.25">
      <c r="A8387">
        <v>160705</v>
      </c>
      <c r="B8387" t="s">
        <v>20085</v>
      </c>
      <c r="C8387" s="47" t="s">
        <v>20086</v>
      </c>
    </row>
    <row r="8388" spans="1:3" x14ac:dyDescent="0.25">
      <c r="A8388">
        <v>160706</v>
      </c>
      <c r="B8388" t="s">
        <v>20087</v>
      </c>
      <c r="C8388" s="47" t="s">
        <v>20088</v>
      </c>
    </row>
    <row r="8389" spans="1:3" x14ac:dyDescent="0.25">
      <c r="A8389">
        <v>160707</v>
      </c>
      <c r="B8389" t="s">
        <v>20089</v>
      </c>
      <c r="C8389" s="47" t="s">
        <v>20090</v>
      </c>
    </row>
    <row r="8390" spans="1:3" x14ac:dyDescent="0.25">
      <c r="A8390">
        <v>160708</v>
      </c>
      <c r="B8390" t="s">
        <v>20091</v>
      </c>
      <c r="C8390" s="47" t="s">
        <v>20092</v>
      </c>
    </row>
    <row r="8391" spans="1:3" x14ac:dyDescent="0.25">
      <c r="A8391">
        <v>160709</v>
      </c>
      <c r="B8391" t="s">
        <v>20093</v>
      </c>
      <c r="C8391" s="47" t="s">
        <v>20094</v>
      </c>
    </row>
    <row r="8392" spans="1:3" x14ac:dyDescent="0.25">
      <c r="A8392">
        <v>160710</v>
      </c>
      <c r="B8392" t="s">
        <v>20095</v>
      </c>
      <c r="C8392" s="47" t="s">
        <v>20096</v>
      </c>
    </row>
    <row r="8393" spans="1:3" x14ac:dyDescent="0.25">
      <c r="A8393">
        <v>160711</v>
      </c>
      <c r="B8393" t="s">
        <v>20097</v>
      </c>
      <c r="C8393" s="47" t="s">
        <v>20098</v>
      </c>
    </row>
    <row r="8394" spans="1:3" x14ac:dyDescent="0.25">
      <c r="A8394">
        <v>160712</v>
      </c>
      <c r="B8394" t="s">
        <v>20099</v>
      </c>
      <c r="C8394" s="47" t="s">
        <v>20100</v>
      </c>
    </row>
    <row r="8395" spans="1:3" x14ac:dyDescent="0.25">
      <c r="A8395">
        <v>160713</v>
      </c>
      <c r="B8395" t="s">
        <v>20101</v>
      </c>
      <c r="C8395" s="47" t="s">
        <v>20102</v>
      </c>
    </row>
    <row r="8396" spans="1:3" x14ac:dyDescent="0.25">
      <c r="A8396">
        <v>160714</v>
      </c>
      <c r="B8396" t="s">
        <v>20103</v>
      </c>
      <c r="C8396" s="47" t="s">
        <v>20104</v>
      </c>
    </row>
    <row r="8397" spans="1:3" x14ac:dyDescent="0.25">
      <c r="A8397">
        <v>160715</v>
      </c>
      <c r="B8397" t="s">
        <v>20105</v>
      </c>
      <c r="C8397" s="47" t="s">
        <v>20106</v>
      </c>
    </row>
    <row r="8398" spans="1:3" x14ac:dyDescent="0.25">
      <c r="A8398">
        <v>160716</v>
      </c>
      <c r="B8398" t="s">
        <v>20107</v>
      </c>
      <c r="C8398" s="47" t="s">
        <v>20108</v>
      </c>
    </row>
    <row r="8399" spans="1:3" x14ac:dyDescent="0.25">
      <c r="A8399">
        <v>160717</v>
      </c>
      <c r="B8399" t="s">
        <v>20109</v>
      </c>
      <c r="C8399" s="47" t="s">
        <v>20110</v>
      </c>
    </row>
    <row r="8400" spans="1:3" x14ac:dyDescent="0.25">
      <c r="A8400">
        <v>160718</v>
      </c>
      <c r="B8400" t="s">
        <v>20111</v>
      </c>
      <c r="C8400" s="47" t="s">
        <v>20112</v>
      </c>
    </row>
    <row r="8401" spans="1:3" x14ac:dyDescent="0.25">
      <c r="A8401">
        <v>160719</v>
      </c>
      <c r="B8401" t="s">
        <v>20113</v>
      </c>
      <c r="C8401" s="47" t="s">
        <v>20114</v>
      </c>
    </row>
    <row r="8402" spans="1:3" x14ac:dyDescent="0.25">
      <c r="A8402">
        <v>160720</v>
      </c>
      <c r="B8402" t="s">
        <v>20115</v>
      </c>
      <c r="C8402" s="47" t="s">
        <v>20116</v>
      </c>
    </row>
    <row r="8403" spans="1:3" x14ac:dyDescent="0.25">
      <c r="A8403">
        <v>160721</v>
      </c>
      <c r="B8403" t="s">
        <v>20117</v>
      </c>
      <c r="C8403" s="47" t="s">
        <v>20118</v>
      </c>
    </row>
    <row r="8404" spans="1:3" x14ac:dyDescent="0.25">
      <c r="A8404">
        <v>160722</v>
      </c>
      <c r="B8404" t="s">
        <v>20119</v>
      </c>
      <c r="C8404" s="47" t="s">
        <v>20120</v>
      </c>
    </row>
    <row r="8405" spans="1:3" x14ac:dyDescent="0.25">
      <c r="A8405">
        <v>160723</v>
      </c>
      <c r="B8405" t="s">
        <v>20121</v>
      </c>
      <c r="C8405" s="47" t="s">
        <v>20122</v>
      </c>
    </row>
    <row r="8406" spans="1:3" x14ac:dyDescent="0.25">
      <c r="A8406">
        <v>160724</v>
      </c>
      <c r="B8406" t="s">
        <v>20123</v>
      </c>
      <c r="C8406" s="47" t="s">
        <v>20124</v>
      </c>
    </row>
    <row r="8407" spans="1:3" x14ac:dyDescent="0.25">
      <c r="A8407">
        <v>160725</v>
      </c>
      <c r="B8407" t="s">
        <v>20125</v>
      </c>
      <c r="C8407" s="47" t="s">
        <v>20126</v>
      </c>
    </row>
    <row r="8408" spans="1:3" x14ac:dyDescent="0.25">
      <c r="A8408">
        <v>160726</v>
      </c>
      <c r="B8408" t="s">
        <v>20127</v>
      </c>
      <c r="C8408" s="47" t="s">
        <v>20128</v>
      </c>
    </row>
    <row r="8409" spans="1:3" x14ac:dyDescent="0.25">
      <c r="A8409">
        <v>160727</v>
      </c>
      <c r="B8409" t="s">
        <v>20129</v>
      </c>
      <c r="C8409" s="47" t="s">
        <v>20130</v>
      </c>
    </row>
    <row r="8410" spans="1:3" x14ac:dyDescent="0.25">
      <c r="A8410">
        <v>160728</v>
      </c>
      <c r="B8410" t="s">
        <v>20131</v>
      </c>
      <c r="C8410" s="47" t="s">
        <v>20132</v>
      </c>
    </row>
    <row r="8411" spans="1:3" x14ac:dyDescent="0.25">
      <c r="A8411">
        <v>160729</v>
      </c>
      <c r="B8411" t="s">
        <v>20133</v>
      </c>
      <c r="C8411" s="47" t="s">
        <v>20134</v>
      </c>
    </row>
    <row r="8412" spans="1:3" x14ac:dyDescent="0.25">
      <c r="A8412">
        <v>160730</v>
      </c>
      <c r="B8412" t="s">
        <v>20135</v>
      </c>
      <c r="C8412" s="47" t="s">
        <v>20136</v>
      </c>
    </row>
    <row r="8413" spans="1:3" x14ac:dyDescent="0.25">
      <c r="A8413">
        <v>160731</v>
      </c>
      <c r="B8413" t="s">
        <v>20137</v>
      </c>
      <c r="C8413" s="47" t="s">
        <v>20138</v>
      </c>
    </row>
    <row r="8414" spans="1:3" x14ac:dyDescent="0.25">
      <c r="A8414">
        <v>160732</v>
      </c>
      <c r="B8414" t="s">
        <v>20139</v>
      </c>
      <c r="C8414" s="47" t="s">
        <v>20140</v>
      </c>
    </row>
    <row r="8415" spans="1:3" x14ac:dyDescent="0.25">
      <c r="A8415">
        <v>160733</v>
      </c>
      <c r="B8415" t="s">
        <v>20141</v>
      </c>
      <c r="C8415" s="47" t="s">
        <v>20142</v>
      </c>
    </row>
    <row r="8416" spans="1:3" x14ac:dyDescent="0.25">
      <c r="A8416">
        <v>160734</v>
      </c>
      <c r="B8416" t="s">
        <v>20143</v>
      </c>
      <c r="C8416" s="47" t="s">
        <v>20144</v>
      </c>
    </row>
    <row r="8417" spans="1:3" x14ac:dyDescent="0.25">
      <c r="A8417">
        <v>160735</v>
      </c>
      <c r="B8417" t="s">
        <v>20145</v>
      </c>
      <c r="C8417" s="47" t="s">
        <v>20146</v>
      </c>
    </row>
    <row r="8418" spans="1:3" x14ac:dyDescent="0.25">
      <c r="A8418">
        <v>160736</v>
      </c>
      <c r="B8418" t="s">
        <v>20147</v>
      </c>
      <c r="C8418" s="47" t="s">
        <v>20148</v>
      </c>
    </row>
    <row r="8419" spans="1:3" x14ac:dyDescent="0.25">
      <c r="A8419">
        <v>160737</v>
      </c>
      <c r="B8419" t="s">
        <v>20149</v>
      </c>
      <c r="C8419" s="47" t="s">
        <v>20150</v>
      </c>
    </row>
    <row r="8420" spans="1:3" x14ac:dyDescent="0.25">
      <c r="A8420">
        <v>160738</v>
      </c>
      <c r="B8420" t="s">
        <v>20151</v>
      </c>
      <c r="C8420" s="47" t="s">
        <v>20152</v>
      </c>
    </row>
    <row r="8421" spans="1:3" x14ac:dyDescent="0.25">
      <c r="A8421">
        <v>160739</v>
      </c>
      <c r="B8421" t="s">
        <v>20153</v>
      </c>
      <c r="C8421" s="47" t="s">
        <v>20154</v>
      </c>
    </row>
    <row r="8422" spans="1:3" x14ac:dyDescent="0.25">
      <c r="A8422">
        <v>160740</v>
      </c>
      <c r="B8422" t="s">
        <v>20155</v>
      </c>
      <c r="C8422" s="47" t="s">
        <v>20156</v>
      </c>
    </row>
    <row r="8423" spans="1:3" x14ac:dyDescent="0.25">
      <c r="A8423">
        <v>160741</v>
      </c>
      <c r="B8423" t="s">
        <v>20157</v>
      </c>
      <c r="C8423" s="47" t="s">
        <v>20158</v>
      </c>
    </row>
    <row r="8424" spans="1:3" x14ac:dyDescent="0.25">
      <c r="A8424">
        <v>160742</v>
      </c>
      <c r="B8424" t="s">
        <v>20159</v>
      </c>
      <c r="C8424" s="47" t="s">
        <v>20160</v>
      </c>
    </row>
    <row r="8425" spans="1:3" x14ac:dyDescent="0.25">
      <c r="A8425">
        <v>160743</v>
      </c>
      <c r="B8425" t="s">
        <v>20161</v>
      </c>
      <c r="C8425" s="47" t="s">
        <v>20162</v>
      </c>
    </row>
    <row r="8426" spans="1:3" x14ac:dyDescent="0.25">
      <c r="A8426">
        <v>160744</v>
      </c>
      <c r="B8426" t="s">
        <v>20163</v>
      </c>
      <c r="C8426" s="47" t="s">
        <v>20164</v>
      </c>
    </row>
    <row r="8427" spans="1:3" x14ac:dyDescent="0.25">
      <c r="A8427">
        <v>160745</v>
      </c>
      <c r="B8427" t="s">
        <v>20165</v>
      </c>
      <c r="C8427" s="47" t="s">
        <v>20166</v>
      </c>
    </row>
    <row r="8428" spans="1:3" x14ac:dyDescent="0.25">
      <c r="A8428">
        <v>160746</v>
      </c>
      <c r="B8428" t="s">
        <v>20167</v>
      </c>
      <c r="C8428" s="47" t="s">
        <v>20168</v>
      </c>
    </row>
    <row r="8429" spans="1:3" x14ac:dyDescent="0.25">
      <c r="A8429">
        <v>160747</v>
      </c>
      <c r="B8429" t="s">
        <v>20169</v>
      </c>
      <c r="C8429" s="47" t="s">
        <v>20170</v>
      </c>
    </row>
    <row r="8430" spans="1:3" x14ac:dyDescent="0.25">
      <c r="A8430">
        <v>160748</v>
      </c>
      <c r="B8430" t="s">
        <v>20171</v>
      </c>
      <c r="C8430" s="47" t="s">
        <v>20172</v>
      </c>
    </row>
    <row r="8431" spans="1:3" x14ac:dyDescent="0.25">
      <c r="A8431">
        <v>160749</v>
      </c>
      <c r="B8431" t="s">
        <v>20173</v>
      </c>
      <c r="C8431" s="47" t="s">
        <v>20174</v>
      </c>
    </row>
    <row r="8432" spans="1:3" x14ac:dyDescent="0.25">
      <c r="A8432">
        <v>160750</v>
      </c>
      <c r="B8432" t="s">
        <v>20175</v>
      </c>
      <c r="C8432" s="47" t="s">
        <v>20176</v>
      </c>
    </row>
    <row r="8433" spans="1:3" x14ac:dyDescent="0.25">
      <c r="A8433">
        <v>160751</v>
      </c>
      <c r="B8433" t="s">
        <v>20177</v>
      </c>
      <c r="C8433" s="47" t="s">
        <v>20178</v>
      </c>
    </row>
    <row r="8434" spans="1:3" x14ac:dyDescent="0.25">
      <c r="A8434">
        <v>160752</v>
      </c>
      <c r="B8434" t="s">
        <v>20179</v>
      </c>
      <c r="C8434" s="47" t="s">
        <v>20180</v>
      </c>
    </row>
    <row r="8435" spans="1:3" x14ac:dyDescent="0.25">
      <c r="A8435">
        <v>160753</v>
      </c>
      <c r="B8435" t="s">
        <v>20181</v>
      </c>
      <c r="C8435" s="47" t="s">
        <v>20182</v>
      </c>
    </row>
    <row r="8436" spans="1:3" x14ac:dyDescent="0.25">
      <c r="A8436">
        <v>160754</v>
      </c>
      <c r="B8436" t="s">
        <v>20183</v>
      </c>
      <c r="C8436" s="47" t="s">
        <v>20184</v>
      </c>
    </row>
    <row r="8437" spans="1:3" x14ac:dyDescent="0.25">
      <c r="A8437">
        <v>160755</v>
      </c>
      <c r="B8437" t="s">
        <v>20185</v>
      </c>
      <c r="C8437" s="47" t="s">
        <v>20186</v>
      </c>
    </row>
    <row r="8438" spans="1:3" x14ac:dyDescent="0.25">
      <c r="A8438">
        <v>160756</v>
      </c>
      <c r="B8438" t="s">
        <v>20187</v>
      </c>
      <c r="C8438" s="47" t="s">
        <v>20188</v>
      </c>
    </row>
    <row r="8439" spans="1:3" x14ac:dyDescent="0.25">
      <c r="A8439">
        <v>160757</v>
      </c>
      <c r="B8439" t="s">
        <v>20189</v>
      </c>
      <c r="C8439" s="47" t="s">
        <v>20190</v>
      </c>
    </row>
    <row r="8440" spans="1:3" x14ac:dyDescent="0.25">
      <c r="A8440">
        <v>160758</v>
      </c>
      <c r="B8440" t="s">
        <v>20191</v>
      </c>
      <c r="C8440" s="47" t="s">
        <v>20192</v>
      </c>
    </row>
    <row r="8441" spans="1:3" x14ac:dyDescent="0.25">
      <c r="A8441">
        <v>160759</v>
      </c>
      <c r="B8441" t="s">
        <v>20193</v>
      </c>
      <c r="C8441" s="47" t="s">
        <v>20194</v>
      </c>
    </row>
    <row r="8442" spans="1:3" x14ac:dyDescent="0.25">
      <c r="A8442">
        <v>160760</v>
      </c>
      <c r="B8442" t="s">
        <v>20195</v>
      </c>
      <c r="C8442" s="47" t="s">
        <v>20196</v>
      </c>
    </row>
    <row r="8443" spans="1:3" x14ac:dyDescent="0.25">
      <c r="A8443">
        <v>160761</v>
      </c>
      <c r="B8443" t="s">
        <v>20197</v>
      </c>
      <c r="C8443" s="47" t="s">
        <v>20198</v>
      </c>
    </row>
    <row r="8444" spans="1:3" x14ac:dyDescent="0.25">
      <c r="A8444">
        <v>160762</v>
      </c>
      <c r="B8444" t="s">
        <v>20199</v>
      </c>
      <c r="C8444" s="47" t="s">
        <v>20200</v>
      </c>
    </row>
    <row r="8445" spans="1:3" x14ac:dyDescent="0.25">
      <c r="A8445">
        <v>160763</v>
      </c>
      <c r="B8445" t="s">
        <v>20201</v>
      </c>
      <c r="C8445" s="47" t="s">
        <v>20202</v>
      </c>
    </row>
    <row r="8446" spans="1:3" x14ac:dyDescent="0.25">
      <c r="A8446">
        <v>160764</v>
      </c>
      <c r="B8446" t="s">
        <v>20203</v>
      </c>
      <c r="C8446" s="47" t="s">
        <v>20204</v>
      </c>
    </row>
    <row r="8447" spans="1:3" x14ac:dyDescent="0.25">
      <c r="A8447">
        <v>160765</v>
      </c>
      <c r="B8447" t="s">
        <v>20205</v>
      </c>
      <c r="C8447" s="47" t="s">
        <v>20206</v>
      </c>
    </row>
    <row r="8448" spans="1:3" x14ac:dyDescent="0.25">
      <c r="A8448">
        <v>160766</v>
      </c>
      <c r="B8448" t="s">
        <v>20207</v>
      </c>
      <c r="C8448" s="47" t="s">
        <v>20208</v>
      </c>
    </row>
    <row r="8449" spans="1:3" x14ac:dyDescent="0.25">
      <c r="A8449">
        <v>160767</v>
      </c>
      <c r="B8449" t="s">
        <v>20209</v>
      </c>
      <c r="C8449" s="47" t="s">
        <v>20210</v>
      </c>
    </row>
    <row r="8450" spans="1:3" x14ac:dyDescent="0.25">
      <c r="A8450">
        <v>160768</v>
      </c>
      <c r="B8450" t="s">
        <v>20211</v>
      </c>
      <c r="C8450" s="47" t="s">
        <v>20212</v>
      </c>
    </row>
    <row r="8451" spans="1:3" x14ac:dyDescent="0.25">
      <c r="A8451">
        <v>160769</v>
      </c>
      <c r="B8451" t="s">
        <v>20213</v>
      </c>
      <c r="C8451" s="47" t="s">
        <v>20214</v>
      </c>
    </row>
    <row r="8452" spans="1:3" x14ac:dyDescent="0.25">
      <c r="A8452">
        <v>160770</v>
      </c>
      <c r="B8452" t="s">
        <v>20215</v>
      </c>
      <c r="C8452" s="47" t="s">
        <v>20216</v>
      </c>
    </row>
    <row r="8453" spans="1:3" x14ac:dyDescent="0.25">
      <c r="A8453">
        <v>160771</v>
      </c>
      <c r="B8453" t="s">
        <v>20217</v>
      </c>
      <c r="C8453" s="47" t="s">
        <v>20218</v>
      </c>
    </row>
    <row r="8454" spans="1:3" x14ac:dyDescent="0.25">
      <c r="A8454">
        <v>160772</v>
      </c>
      <c r="B8454" t="s">
        <v>20219</v>
      </c>
      <c r="C8454" s="47" t="s">
        <v>20220</v>
      </c>
    </row>
    <row r="8455" spans="1:3" x14ac:dyDescent="0.25">
      <c r="A8455">
        <v>160773</v>
      </c>
      <c r="B8455" t="s">
        <v>20221</v>
      </c>
      <c r="C8455" s="47" t="s">
        <v>20222</v>
      </c>
    </row>
    <row r="8456" spans="1:3" x14ac:dyDescent="0.25">
      <c r="A8456">
        <v>160774</v>
      </c>
      <c r="B8456" t="s">
        <v>20223</v>
      </c>
      <c r="C8456" s="47" t="s">
        <v>20224</v>
      </c>
    </row>
    <row r="8457" spans="1:3" x14ac:dyDescent="0.25">
      <c r="A8457">
        <v>160775</v>
      </c>
      <c r="B8457" t="s">
        <v>545</v>
      </c>
      <c r="C8457" s="47" t="s">
        <v>20225</v>
      </c>
    </row>
    <row r="8458" spans="1:3" x14ac:dyDescent="0.25">
      <c r="A8458">
        <v>160776</v>
      </c>
      <c r="B8458" t="s">
        <v>20226</v>
      </c>
      <c r="C8458" s="47" t="s">
        <v>20227</v>
      </c>
    </row>
    <row r="8459" spans="1:3" x14ac:dyDescent="0.25">
      <c r="A8459">
        <v>160777</v>
      </c>
      <c r="B8459" t="s">
        <v>20228</v>
      </c>
      <c r="C8459" s="47" t="s">
        <v>20229</v>
      </c>
    </row>
    <row r="8460" spans="1:3" x14ac:dyDescent="0.25">
      <c r="A8460">
        <v>160778</v>
      </c>
      <c r="B8460" t="s">
        <v>20230</v>
      </c>
      <c r="C8460" s="47" t="s">
        <v>20231</v>
      </c>
    </row>
    <row r="8461" spans="1:3" x14ac:dyDescent="0.25">
      <c r="A8461">
        <v>160779</v>
      </c>
      <c r="B8461" t="s">
        <v>20232</v>
      </c>
      <c r="C8461" s="47" t="s">
        <v>20233</v>
      </c>
    </row>
    <row r="8462" spans="1:3" x14ac:dyDescent="0.25">
      <c r="A8462">
        <v>160780</v>
      </c>
      <c r="B8462" t="s">
        <v>20234</v>
      </c>
      <c r="C8462" s="47" t="s">
        <v>20235</v>
      </c>
    </row>
    <row r="8463" spans="1:3" x14ac:dyDescent="0.25">
      <c r="A8463">
        <v>160781</v>
      </c>
      <c r="B8463" t="s">
        <v>20236</v>
      </c>
      <c r="C8463" s="47" t="s">
        <v>20237</v>
      </c>
    </row>
    <row r="8464" spans="1:3" x14ac:dyDescent="0.25">
      <c r="A8464">
        <v>160782</v>
      </c>
      <c r="B8464" t="s">
        <v>20238</v>
      </c>
      <c r="C8464" s="47" t="s">
        <v>20239</v>
      </c>
    </row>
    <row r="8465" spans="1:3" x14ac:dyDescent="0.25">
      <c r="A8465">
        <v>160783</v>
      </c>
      <c r="B8465" t="s">
        <v>20240</v>
      </c>
      <c r="C8465" s="47" t="s">
        <v>20241</v>
      </c>
    </row>
    <row r="8466" spans="1:3" x14ac:dyDescent="0.25">
      <c r="A8466">
        <v>160784</v>
      </c>
      <c r="B8466" t="s">
        <v>20242</v>
      </c>
      <c r="C8466" s="47" t="s">
        <v>20243</v>
      </c>
    </row>
    <row r="8467" spans="1:3" x14ac:dyDescent="0.25">
      <c r="A8467">
        <v>160785</v>
      </c>
      <c r="B8467" t="s">
        <v>20244</v>
      </c>
      <c r="C8467" s="47" t="s">
        <v>20245</v>
      </c>
    </row>
    <row r="8468" spans="1:3" x14ac:dyDescent="0.25">
      <c r="A8468">
        <v>160786</v>
      </c>
      <c r="B8468" t="s">
        <v>20246</v>
      </c>
      <c r="C8468" s="47" t="s">
        <v>20247</v>
      </c>
    </row>
    <row r="8469" spans="1:3" x14ac:dyDescent="0.25">
      <c r="A8469">
        <v>160787</v>
      </c>
      <c r="B8469" t="s">
        <v>20248</v>
      </c>
      <c r="C8469" s="47" t="s">
        <v>20249</v>
      </c>
    </row>
    <row r="8470" spans="1:3" x14ac:dyDescent="0.25">
      <c r="A8470">
        <v>160788</v>
      </c>
      <c r="B8470" t="s">
        <v>20250</v>
      </c>
      <c r="C8470" s="47" t="s">
        <v>20251</v>
      </c>
    </row>
    <row r="8471" spans="1:3" x14ac:dyDescent="0.25">
      <c r="A8471">
        <v>160789</v>
      </c>
      <c r="B8471" t="s">
        <v>20252</v>
      </c>
      <c r="C8471" s="47" t="s">
        <v>20253</v>
      </c>
    </row>
    <row r="8472" spans="1:3" x14ac:dyDescent="0.25">
      <c r="A8472">
        <v>160790</v>
      </c>
      <c r="B8472" t="s">
        <v>20254</v>
      </c>
      <c r="C8472" s="47" t="s">
        <v>20255</v>
      </c>
    </row>
    <row r="8473" spans="1:3" x14ac:dyDescent="0.25">
      <c r="A8473">
        <v>160791</v>
      </c>
      <c r="B8473" t="s">
        <v>20256</v>
      </c>
      <c r="C8473" s="47" t="s">
        <v>20257</v>
      </c>
    </row>
    <row r="8474" spans="1:3" x14ac:dyDescent="0.25">
      <c r="A8474">
        <v>160792</v>
      </c>
      <c r="B8474" t="s">
        <v>20258</v>
      </c>
      <c r="C8474" s="47" t="s">
        <v>20259</v>
      </c>
    </row>
    <row r="8475" spans="1:3" x14ac:dyDescent="0.25">
      <c r="A8475">
        <v>160793</v>
      </c>
      <c r="B8475" t="s">
        <v>20260</v>
      </c>
      <c r="C8475" s="47" t="s">
        <v>20261</v>
      </c>
    </row>
    <row r="8476" spans="1:3" x14ac:dyDescent="0.25">
      <c r="A8476">
        <v>160794</v>
      </c>
      <c r="B8476" t="s">
        <v>20262</v>
      </c>
      <c r="C8476" s="47" t="s">
        <v>20263</v>
      </c>
    </row>
    <row r="8477" spans="1:3" x14ac:dyDescent="0.25">
      <c r="A8477">
        <v>160795</v>
      </c>
      <c r="B8477" t="s">
        <v>20264</v>
      </c>
      <c r="C8477" s="47" t="s">
        <v>20265</v>
      </c>
    </row>
    <row r="8478" spans="1:3" x14ac:dyDescent="0.25">
      <c r="A8478">
        <v>160796</v>
      </c>
      <c r="B8478" t="s">
        <v>20266</v>
      </c>
      <c r="C8478" s="47" t="s">
        <v>20267</v>
      </c>
    </row>
    <row r="8479" spans="1:3" x14ac:dyDescent="0.25">
      <c r="A8479">
        <v>160797</v>
      </c>
      <c r="B8479" t="s">
        <v>20268</v>
      </c>
      <c r="C8479" s="47" t="s">
        <v>20269</v>
      </c>
    </row>
    <row r="8480" spans="1:3" x14ac:dyDescent="0.25">
      <c r="A8480">
        <v>160798</v>
      </c>
      <c r="B8480" t="s">
        <v>20270</v>
      </c>
      <c r="C8480" s="47" t="s">
        <v>20271</v>
      </c>
    </row>
    <row r="8481" spans="1:3" x14ac:dyDescent="0.25">
      <c r="A8481">
        <v>160799</v>
      </c>
      <c r="B8481" t="s">
        <v>20272</v>
      </c>
      <c r="C8481" s="47" t="s">
        <v>20273</v>
      </c>
    </row>
    <row r="8482" spans="1:3" x14ac:dyDescent="0.25">
      <c r="A8482">
        <v>160800</v>
      </c>
      <c r="B8482" t="s">
        <v>20274</v>
      </c>
      <c r="C8482" s="47" t="s">
        <v>20275</v>
      </c>
    </row>
    <row r="8483" spans="1:3" x14ac:dyDescent="0.25">
      <c r="A8483">
        <v>160801</v>
      </c>
      <c r="B8483" t="s">
        <v>20276</v>
      </c>
      <c r="C8483" s="47" t="s">
        <v>20277</v>
      </c>
    </row>
    <row r="8484" spans="1:3" x14ac:dyDescent="0.25">
      <c r="A8484">
        <v>160802</v>
      </c>
      <c r="B8484" t="s">
        <v>20278</v>
      </c>
      <c r="C8484" s="47" t="s">
        <v>20279</v>
      </c>
    </row>
    <row r="8485" spans="1:3" x14ac:dyDescent="0.25">
      <c r="A8485">
        <v>160803</v>
      </c>
      <c r="B8485" t="s">
        <v>20280</v>
      </c>
      <c r="C8485" s="47" t="s">
        <v>20281</v>
      </c>
    </row>
    <row r="8486" spans="1:3" x14ac:dyDescent="0.25">
      <c r="A8486">
        <v>160804</v>
      </c>
      <c r="B8486" t="s">
        <v>20282</v>
      </c>
      <c r="C8486" s="47" t="s">
        <v>20283</v>
      </c>
    </row>
    <row r="8487" spans="1:3" x14ac:dyDescent="0.25">
      <c r="A8487">
        <v>160805</v>
      </c>
      <c r="B8487" t="s">
        <v>20284</v>
      </c>
      <c r="C8487" s="47" t="s">
        <v>20285</v>
      </c>
    </row>
    <row r="8488" spans="1:3" x14ac:dyDescent="0.25">
      <c r="A8488">
        <v>160806</v>
      </c>
      <c r="B8488" t="s">
        <v>20286</v>
      </c>
      <c r="C8488" s="47" t="s">
        <v>20287</v>
      </c>
    </row>
    <row r="8489" spans="1:3" x14ac:dyDescent="0.25">
      <c r="A8489">
        <v>160807</v>
      </c>
      <c r="B8489" t="s">
        <v>20288</v>
      </c>
      <c r="C8489" s="47" t="s">
        <v>20289</v>
      </c>
    </row>
    <row r="8490" spans="1:3" x14ac:dyDescent="0.25">
      <c r="A8490">
        <v>160808</v>
      </c>
      <c r="B8490" t="s">
        <v>20290</v>
      </c>
      <c r="C8490" s="47" t="s">
        <v>20291</v>
      </c>
    </row>
    <row r="8491" spans="1:3" x14ac:dyDescent="0.25">
      <c r="A8491">
        <v>160809</v>
      </c>
      <c r="B8491" t="s">
        <v>20292</v>
      </c>
      <c r="C8491" s="47" t="s">
        <v>20293</v>
      </c>
    </row>
    <row r="8492" spans="1:3" x14ac:dyDescent="0.25">
      <c r="A8492">
        <v>160810</v>
      </c>
      <c r="B8492" t="s">
        <v>20294</v>
      </c>
      <c r="C8492" s="47" t="s">
        <v>20295</v>
      </c>
    </row>
    <row r="8493" spans="1:3" x14ac:dyDescent="0.25">
      <c r="A8493">
        <v>160811</v>
      </c>
      <c r="B8493" t="s">
        <v>20296</v>
      </c>
      <c r="C8493" s="47" t="s">
        <v>20297</v>
      </c>
    </row>
    <row r="8494" spans="1:3" x14ac:dyDescent="0.25">
      <c r="A8494">
        <v>160812</v>
      </c>
      <c r="B8494" t="s">
        <v>20298</v>
      </c>
      <c r="C8494" s="47" t="s">
        <v>20299</v>
      </c>
    </row>
    <row r="8495" spans="1:3" x14ac:dyDescent="0.25">
      <c r="A8495">
        <v>160813</v>
      </c>
      <c r="B8495" t="s">
        <v>20300</v>
      </c>
      <c r="C8495" s="47" t="s">
        <v>20301</v>
      </c>
    </row>
    <row r="8496" spans="1:3" x14ac:dyDescent="0.25">
      <c r="A8496">
        <v>160814</v>
      </c>
      <c r="B8496" t="s">
        <v>20302</v>
      </c>
      <c r="C8496" s="47" t="s">
        <v>20303</v>
      </c>
    </row>
    <row r="8497" spans="1:3" x14ac:dyDescent="0.25">
      <c r="A8497">
        <v>160815</v>
      </c>
      <c r="B8497" t="s">
        <v>20304</v>
      </c>
      <c r="C8497" s="47" t="s">
        <v>20305</v>
      </c>
    </row>
    <row r="8498" spans="1:3" x14ac:dyDescent="0.25">
      <c r="A8498">
        <v>160816</v>
      </c>
      <c r="B8498" t="s">
        <v>1509</v>
      </c>
      <c r="C8498" s="47" t="s">
        <v>20306</v>
      </c>
    </row>
    <row r="8499" spans="1:3" x14ac:dyDescent="0.25">
      <c r="A8499">
        <v>160817</v>
      </c>
      <c r="B8499" t="s">
        <v>20307</v>
      </c>
      <c r="C8499" s="47" t="s">
        <v>20308</v>
      </c>
    </row>
    <row r="8500" spans="1:3" x14ac:dyDescent="0.25">
      <c r="A8500">
        <v>160818</v>
      </c>
      <c r="B8500" t="s">
        <v>20309</v>
      </c>
      <c r="C8500" s="47" t="s">
        <v>20310</v>
      </c>
    </row>
    <row r="8501" spans="1:3" x14ac:dyDescent="0.25">
      <c r="A8501">
        <v>160819</v>
      </c>
      <c r="B8501" t="s">
        <v>20311</v>
      </c>
      <c r="C8501" s="47" t="s">
        <v>20312</v>
      </c>
    </row>
    <row r="8502" spans="1:3" x14ac:dyDescent="0.25">
      <c r="A8502">
        <v>160820</v>
      </c>
      <c r="B8502" t="s">
        <v>20313</v>
      </c>
      <c r="C8502" s="47" t="s">
        <v>20314</v>
      </c>
    </row>
    <row r="8503" spans="1:3" x14ac:dyDescent="0.25">
      <c r="A8503">
        <v>160821</v>
      </c>
      <c r="B8503" t="s">
        <v>20315</v>
      </c>
      <c r="C8503" s="47" t="s">
        <v>20316</v>
      </c>
    </row>
    <row r="8504" spans="1:3" x14ac:dyDescent="0.25">
      <c r="A8504">
        <v>160822</v>
      </c>
      <c r="B8504" t="s">
        <v>20317</v>
      </c>
      <c r="C8504" s="47" t="s">
        <v>20318</v>
      </c>
    </row>
    <row r="8505" spans="1:3" x14ac:dyDescent="0.25">
      <c r="A8505">
        <v>160823</v>
      </c>
      <c r="B8505" t="s">
        <v>20319</v>
      </c>
      <c r="C8505" s="47" t="s">
        <v>20320</v>
      </c>
    </row>
    <row r="8506" spans="1:3" x14ac:dyDescent="0.25">
      <c r="A8506">
        <v>160824</v>
      </c>
      <c r="B8506" t="s">
        <v>20321</v>
      </c>
      <c r="C8506" s="47" t="s">
        <v>20322</v>
      </c>
    </row>
    <row r="8507" spans="1:3" x14ac:dyDescent="0.25">
      <c r="A8507">
        <v>160825</v>
      </c>
      <c r="B8507" t="s">
        <v>20323</v>
      </c>
      <c r="C8507" s="47" t="s">
        <v>20324</v>
      </c>
    </row>
    <row r="8508" spans="1:3" x14ac:dyDescent="0.25">
      <c r="A8508">
        <v>160826</v>
      </c>
      <c r="B8508" t="s">
        <v>20325</v>
      </c>
      <c r="C8508" s="47" t="s">
        <v>20326</v>
      </c>
    </row>
    <row r="8509" spans="1:3" x14ac:dyDescent="0.25">
      <c r="A8509">
        <v>160827</v>
      </c>
      <c r="B8509" t="s">
        <v>20327</v>
      </c>
      <c r="C8509" s="47" t="s">
        <v>20328</v>
      </c>
    </row>
    <row r="8510" spans="1:3" x14ac:dyDescent="0.25">
      <c r="A8510">
        <v>160828</v>
      </c>
      <c r="B8510" t="s">
        <v>20329</v>
      </c>
      <c r="C8510" s="47" t="s">
        <v>20330</v>
      </c>
    </row>
    <row r="8511" spans="1:3" x14ac:dyDescent="0.25">
      <c r="A8511">
        <v>160829</v>
      </c>
      <c r="B8511" t="s">
        <v>20331</v>
      </c>
      <c r="C8511" s="47" t="s">
        <v>20332</v>
      </c>
    </row>
    <row r="8512" spans="1:3" x14ac:dyDescent="0.25">
      <c r="A8512">
        <v>160830</v>
      </c>
      <c r="B8512" t="s">
        <v>20333</v>
      </c>
      <c r="C8512" s="47" t="s">
        <v>20334</v>
      </c>
    </row>
    <row r="8513" spans="1:3" x14ac:dyDescent="0.25">
      <c r="A8513">
        <v>160831</v>
      </c>
      <c r="B8513" t="s">
        <v>20335</v>
      </c>
      <c r="C8513" s="47" t="s">
        <v>20336</v>
      </c>
    </row>
    <row r="8514" spans="1:3" x14ac:dyDescent="0.25">
      <c r="A8514">
        <v>160832</v>
      </c>
      <c r="B8514" t="s">
        <v>20337</v>
      </c>
      <c r="C8514" s="47" t="s">
        <v>20338</v>
      </c>
    </row>
    <row r="8515" spans="1:3" x14ac:dyDescent="0.25">
      <c r="A8515">
        <v>160833</v>
      </c>
      <c r="B8515" t="s">
        <v>20339</v>
      </c>
      <c r="C8515" s="47" t="s">
        <v>20340</v>
      </c>
    </row>
    <row r="8516" spans="1:3" x14ac:dyDescent="0.25">
      <c r="A8516">
        <v>160834</v>
      </c>
      <c r="B8516" t="s">
        <v>1586</v>
      </c>
      <c r="C8516" s="47" t="s">
        <v>20341</v>
      </c>
    </row>
    <row r="8517" spans="1:3" x14ac:dyDescent="0.25">
      <c r="A8517">
        <v>160835</v>
      </c>
      <c r="B8517" t="s">
        <v>20342</v>
      </c>
      <c r="C8517" s="47" t="s">
        <v>20343</v>
      </c>
    </row>
    <row r="8518" spans="1:3" x14ac:dyDescent="0.25">
      <c r="A8518">
        <v>160836</v>
      </c>
      <c r="B8518" t="s">
        <v>20344</v>
      </c>
      <c r="C8518" s="47" t="s">
        <v>20345</v>
      </c>
    </row>
    <row r="8519" spans="1:3" x14ac:dyDescent="0.25">
      <c r="A8519">
        <v>160837</v>
      </c>
      <c r="B8519" t="s">
        <v>126</v>
      </c>
      <c r="C8519" s="47" t="s">
        <v>20346</v>
      </c>
    </row>
    <row r="8520" spans="1:3" x14ac:dyDescent="0.25">
      <c r="A8520">
        <v>160838</v>
      </c>
      <c r="B8520" t="s">
        <v>20347</v>
      </c>
      <c r="C8520" s="47" t="s">
        <v>20348</v>
      </c>
    </row>
    <row r="8521" spans="1:3" x14ac:dyDescent="0.25">
      <c r="A8521">
        <v>160839</v>
      </c>
      <c r="B8521" t="s">
        <v>20349</v>
      </c>
      <c r="C8521" s="47" t="s">
        <v>20350</v>
      </c>
    </row>
    <row r="8522" spans="1:3" x14ac:dyDescent="0.25">
      <c r="A8522">
        <v>160840</v>
      </c>
      <c r="B8522" t="s">
        <v>20351</v>
      </c>
      <c r="C8522" s="47" t="s">
        <v>20352</v>
      </c>
    </row>
    <row r="8523" spans="1:3" x14ac:dyDescent="0.25">
      <c r="A8523">
        <v>160841</v>
      </c>
      <c r="B8523" t="s">
        <v>20353</v>
      </c>
      <c r="C8523" s="47" t="s">
        <v>20354</v>
      </c>
    </row>
    <row r="8524" spans="1:3" x14ac:dyDescent="0.25">
      <c r="A8524">
        <v>160842</v>
      </c>
      <c r="B8524" t="s">
        <v>20355</v>
      </c>
      <c r="C8524" s="47" t="s">
        <v>20356</v>
      </c>
    </row>
    <row r="8525" spans="1:3" x14ac:dyDescent="0.25">
      <c r="A8525">
        <v>160843</v>
      </c>
      <c r="B8525" t="s">
        <v>20357</v>
      </c>
      <c r="C8525" s="47" t="s">
        <v>20358</v>
      </c>
    </row>
    <row r="8526" spans="1:3" x14ac:dyDescent="0.25">
      <c r="A8526">
        <v>160844</v>
      </c>
      <c r="B8526" t="s">
        <v>453</v>
      </c>
      <c r="C8526" s="47" t="s">
        <v>20359</v>
      </c>
    </row>
    <row r="8527" spans="1:3" x14ac:dyDescent="0.25">
      <c r="A8527">
        <v>160845</v>
      </c>
      <c r="B8527" t="s">
        <v>575</v>
      </c>
      <c r="C8527" s="47" t="s">
        <v>20360</v>
      </c>
    </row>
    <row r="8528" spans="1:3" x14ac:dyDescent="0.25">
      <c r="A8528">
        <v>160846</v>
      </c>
      <c r="B8528" t="s">
        <v>20361</v>
      </c>
      <c r="C8528" s="47" t="s">
        <v>20362</v>
      </c>
    </row>
    <row r="8529" spans="1:3" x14ac:dyDescent="0.25">
      <c r="A8529">
        <v>160847</v>
      </c>
      <c r="B8529" t="s">
        <v>20363</v>
      </c>
      <c r="C8529" s="47" t="s">
        <v>20364</v>
      </c>
    </row>
    <row r="8530" spans="1:3" x14ac:dyDescent="0.25">
      <c r="A8530">
        <v>160848</v>
      </c>
      <c r="B8530" t="s">
        <v>20365</v>
      </c>
      <c r="C8530" s="47" t="s">
        <v>20366</v>
      </c>
    </row>
    <row r="8531" spans="1:3" x14ac:dyDescent="0.25">
      <c r="A8531">
        <v>160849</v>
      </c>
      <c r="B8531" t="s">
        <v>20367</v>
      </c>
      <c r="C8531" s="47" t="s">
        <v>20368</v>
      </c>
    </row>
    <row r="8532" spans="1:3" x14ac:dyDescent="0.25">
      <c r="A8532">
        <v>160850</v>
      </c>
      <c r="B8532" t="s">
        <v>20369</v>
      </c>
      <c r="C8532" s="47" t="s">
        <v>20370</v>
      </c>
    </row>
    <row r="8533" spans="1:3" x14ac:dyDescent="0.25">
      <c r="A8533">
        <v>160851</v>
      </c>
      <c r="B8533" t="s">
        <v>20371</v>
      </c>
      <c r="C8533" s="47" t="s">
        <v>20372</v>
      </c>
    </row>
    <row r="8534" spans="1:3" x14ac:dyDescent="0.25">
      <c r="A8534">
        <v>160852</v>
      </c>
      <c r="B8534" t="s">
        <v>20373</v>
      </c>
      <c r="C8534" s="47" t="s">
        <v>20374</v>
      </c>
    </row>
    <row r="8535" spans="1:3" x14ac:dyDescent="0.25">
      <c r="A8535">
        <v>160853</v>
      </c>
      <c r="B8535" t="s">
        <v>20375</v>
      </c>
      <c r="C8535" s="47" t="s">
        <v>20376</v>
      </c>
    </row>
    <row r="8536" spans="1:3" x14ac:dyDescent="0.25">
      <c r="A8536">
        <v>160854</v>
      </c>
      <c r="B8536" t="s">
        <v>20377</v>
      </c>
      <c r="C8536" s="47" t="s">
        <v>20378</v>
      </c>
    </row>
    <row r="8537" spans="1:3" x14ac:dyDescent="0.25">
      <c r="A8537">
        <v>160855</v>
      </c>
      <c r="B8537" t="s">
        <v>20379</v>
      </c>
      <c r="C8537" s="47" t="s">
        <v>20380</v>
      </c>
    </row>
    <row r="8538" spans="1:3" x14ac:dyDescent="0.25">
      <c r="A8538">
        <v>160856</v>
      </c>
      <c r="B8538" t="s">
        <v>20381</v>
      </c>
      <c r="C8538" s="47" t="s">
        <v>20382</v>
      </c>
    </row>
    <row r="8539" spans="1:3" x14ac:dyDescent="0.25">
      <c r="A8539">
        <v>160857</v>
      </c>
      <c r="B8539" t="s">
        <v>20383</v>
      </c>
      <c r="C8539" s="47" t="s">
        <v>20384</v>
      </c>
    </row>
    <row r="8540" spans="1:3" x14ac:dyDescent="0.25">
      <c r="A8540">
        <v>160858</v>
      </c>
      <c r="B8540" t="s">
        <v>20385</v>
      </c>
      <c r="C8540" s="47" t="s">
        <v>20386</v>
      </c>
    </row>
    <row r="8541" spans="1:3" x14ac:dyDescent="0.25">
      <c r="A8541">
        <v>160859</v>
      </c>
      <c r="B8541" t="s">
        <v>20387</v>
      </c>
      <c r="C8541" s="47" t="s">
        <v>20388</v>
      </c>
    </row>
    <row r="8542" spans="1:3" x14ac:dyDescent="0.25">
      <c r="A8542">
        <v>160860</v>
      </c>
      <c r="B8542" t="s">
        <v>20389</v>
      </c>
      <c r="C8542" s="47" t="s">
        <v>20390</v>
      </c>
    </row>
    <row r="8543" spans="1:3" x14ac:dyDescent="0.25">
      <c r="A8543">
        <v>160861</v>
      </c>
      <c r="B8543" t="s">
        <v>20391</v>
      </c>
      <c r="C8543" s="47" t="s">
        <v>20392</v>
      </c>
    </row>
    <row r="8544" spans="1:3" x14ac:dyDescent="0.25">
      <c r="A8544">
        <v>160862</v>
      </c>
      <c r="B8544" t="s">
        <v>20393</v>
      </c>
      <c r="C8544" s="47" t="s">
        <v>20394</v>
      </c>
    </row>
    <row r="8545" spans="1:3" x14ac:dyDescent="0.25">
      <c r="A8545">
        <v>160863</v>
      </c>
      <c r="B8545" t="s">
        <v>20395</v>
      </c>
      <c r="C8545" s="47" t="s">
        <v>20396</v>
      </c>
    </row>
    <row r="8546" spans="1:3" x14ac:dyDescent="0.25">
      <c r="A8546">
        <v>160864</v>
      </c>
      <c r="B8546" t="s">
        <v>20397</v>
      </c>
      <c r="C8546" s="47" t="s">
        <v>20398</v>
      </c>
    </row>
    <row r="8547" spans="1:3" x14ac:dyDescent="0.25">
      <c r="A8547">
        <v>160865</v>
      </c>
      <c r="B8547" t="s">
        <v>20399</v>
      </c>
      <c r="C8547" s="47" t="s">
        <v>20400</v>
      </c>
    </row>
    <row r="8548" spans="1:3" x14ac:dyDescent="0.25">
      <c r="A8548">
        <v>160866</v>
      </c>
      <c r="B8548" t="s">
        <v>20401</v>
      </c>
      <c r="C8548" s="47" t="s">
        <v>20402</v>
      </c>
    </row>
    <row r="8549" spans="1:3" x14ac:dyDescent="0.25">
      <c r="A8549">
        <v>160867</v>
      </c>
      <c r="B8549" t="s">
        <v>20403</v>
      </c>
      <c r="C8549" s="47" t="s">
        <v>20404</v>
      </c>
    </row>
    <row r="8550" spans="1:3" x14ac:dyDescent="0.25">
      <c r="A8550">
        <v>160868</v>
      </c>
      <c r="B8550" t="s">
        <v>20405</v>
      </c>
      <c r="C8550" s="47" t="s">
        <v>20406</v>
      </c>
    </row>
    <row r="8551" spans="1:3" x14ac:dyDescent="0.25">
      <c r="A8551">
        <v>160869</v>
      </c>
      <c r="B8551" t="s">
        <v>20407</v>
      </c>
      <c r="C8551" s="47" t="s">
        <v>20408</v>
      </c>
    </row>
    <row r="8552" spans="1:3" x14ac:dyDescent="0.25">
      <c r="A8552">
        <v>160870</v>
      </c>
      <c r="B8552" t="s">
        <v>20409</v>
      </c>
      <c r="C8552" s="47" t="s">
        <v>20410</v>
      </c>
    </row>
    <row r="8553" spans="1:3" x14ac:dyDescent="0.25">
      <c r="A8553">
        <v>160871</v>
      </c>
      <c r="B8553" t="s">
        <v>20411</v>
      </c>
      <c r="C8553" s="47" t="s">
        <v>20412</v>
      </c>
    </row>
    <row r="8554" spans="1:3" x14ac:dyDescent="0.25">
      <c r="A8554">
        <v>160872</v>
      </c>
      <c r="B8554" t="s">
        <v>20413</v>
      </c>
      <c r="C8554" s="47" t="s">
        <v>20414</v>
      </c>
    </row>
    <row r="8555" spans="1:3" x14ac:dyDescent="0.25">
      <c r="A8555">
        <v>160873</v>
      </c>
      <c r="B8555" t="s">
        <v>20415</v>
      </c>
      <c r="C8555" s="47" t="s">
        <v>20416</v>
      </c>
    </row>
    <row r="8556" spans="1:3" x14ac:dyDescent="0.25">
      <c r="A8556">
        <v>160874</v>
      </c>
      <c r="B8556" t="s">
        <v>20417</v>
      </c>
      <c r="C8556" s="47" t="s">
        <v>20418</v>
      </c>
    </row>
    <row r="8557" spans="1:3" x14ac:dyDescent="0.25">
      <c r="A8557">
        <v>160875</v>
      </c>
      <c r="B8557" t="s">
        <v>20419</v>
      </c>
      <c r="C8557" s="47" t="s">
        <v>20420</v>
      </c>
    </row>
    <row r="8558" spans="1:3" x14ac:dyDescent="0.25">
      <c r="A8558">
        <v>160876</v>
      </c>
      <c r="B8558" t="s">
        <v>20421</v>
      </c>
      <c r="C8558" s="47" t="s">
        <v>20422</v>
      </c>
    </row>
    <row r="8559" spans="1:3" x14ac:dyDescent="0.25">
      <c r="A8559">
        <v>160877</v>
      </c>
      <c r="B8559" t="s">
        <v>20423</v>
      </c>
      <c r="C8559" s="47" t="s">
        <v>20424</v>
      </c>
    </row>
    <row r="8560" spans="1:3" x14ac:dyDescent="0.25">
      <c r="A8560">
        <v>160878</v>
      </c>
      <c r="B8560" t="s">
        <v>20425</v>
      </c>
      <c r="C8560" s="47" t="s">
        <v>20426</v>
      </c>
    </row>
    <row r="8561" spans="1:3" x14ac:dyDescent="0.25">
      <c r="A8561">
        <v>160879</v>
      </c>
      <c r="B8561" t="s">
        <v>20427</v>
      </c>
      <c r="C8561" s="47" t="s">
        <v>20428</v>
      </c>
    </row>
    <row r="8562" spans="1:3" x14ac:dyDescent="0.25">
      <c r="A8562">
        <v>160880</v>
      </c>
      <c r="B8562" t="s">
        <v>377</v>
      </c>
      <c r="C8562" s="47" t="s">
        <v>20429</v>
      </c>
    </row>
    <row r="8563" spans="1:3" x14ac:dyDescent="0.25">
      <c r="A8563">
        <v>160881</v>
      </c>
      <c r="B8563" t="s">
        <v>20430</v>
      </c>
      <c r="C8563" s="47" t="s">
        <v>20431</v>
      </c>
    </row>
    <row r="8564" spans="1:3" x14ac:dyDescent="0.25">
      <c r="A8564">
        <v>160882</v>
      </c>
      <c r="B8564" t="s">
        <v>20432</v>
      </c>
      <c r="C8564" s="47" t="s">
        <v>20433</v>
      </c>
    </row>
    <row r="8565" spans="1:3" x14ac:dyDescent="0.25">
      <c r="A8565">
        <v>160883</v>
      </c>
      <c r="B8565" t="s">
        <v>20434</v>
      </c>
      <c r="C8565" s="47" t="s">
        <v>20435</v>
      </c>
    </row>
    <row r="8566" spans="1:3" x14ac:dyDescent="0.25">
      <c r="A8566">
        <v>160884</v>
      </c>
      <c r="B8566" t="s">
        <v>20436</v>
      </c>
      <c r="C8566" s="47" t="s">
        <v>20437</v>
      </c>
    </row>
    <row r="8567" spans="1:3" x14ac:dyDescent="0.25">
      <c r="A8567">
        <v>160885</v>
      </c>
      <c r="B8567" t="s">
        <v>20438</v>
      </c>
      <c r="C8567" s="47" t="s">
        <v>20439</v>
      </c>
    </row>
    <row r="8568" spans="1:3" x14ac:dyDescent="0.25">
      <c r="A8568">
        <v>160886</v>
      </c>
      <c r="B8568" t="s">
        <v>20440</v>
      </c>
      <c r="C8568" s="47" t="s">
        <v>20441</v>
      </c>
    </row>
    <row r="8569" spans="1:3" x14ac:dyDescent="0.25">
      <c r="A8569">
        <v>160887</v>
      </c>
      <c r="B8569" t="s">
        <v>20442</v>
      </c>
      <c r="C8569" s="47" t="s">
        <v>20443</v>
      </c>
    </row>
    <row r="8570" spans="1:3" x14ac:dyDescent="0.25">
      <c r="A8570">
        <v>160888</v>
      </c>
      <c r="B8570" t="s">
        <v>20444</v>
      </c>
      <c r="C8570" s="47" t="s">
        <v>20445</v>
      </c>
    </row>
    <row r="8571" spans="1:3" x14ac:dyDescent="0.25">
      <c r="A8571">
        <v>160889</v>
      </c>
      <c r="B8571" t="s">
        <v>20446</v>
      </c>
      <c r="C8571" s="47" t="s">
        <v>20447</v>
      </c>
    </row>
    <row r="8572" spans="1:3" x14ac:dyDescent="0.25">
      <c r="A8572">
        <v>160890</v>
      </c>
      <c r="B8572" t="s">
        <v>20448</v>
      </c>
      <c r="C8572" s="47" t="s">
        <v>20449</v>
      </c>
    </row>
    <row r="8573" spans="1:3" x14ac:dyDescent="0.25">
      <c r="A8573">
        <v>160891</v>
      </c>
      <c r="B8573" t="s">
        <v>20450</v>
      </c>
      <c r="C8573" s="47" t="s">
        <v>20451</v>
      </c>
    </row>
    <row r="8574" spans="1:3" x14ac:dyDescent="0.25">
      <c r="A8574">
        <v>160892</v>
      </c>
      <c r="B8574" t="s">
        <v>20452</v>
      </c>
      <c r="C8574" s="47" t="s">
        <v>20453</v>
      </c>
    </row>
    <row r="8575" spans="1:3" x14ac:dyDescent="0.25">
      <c r="A8575">
        <v>160893</v>
      </c>
      <c r="B8575" t="s">
        <v>20454</v>
      </c>
      <c r="C8575" s="47" t="s">
        <v>20455</v>
      </c>
    </row>
    <row r="8576" spans="1:3" x14ac:dyDescent="0.25">
      <c r="A8576">
        <v>160894</v>
      </c>
      <c r="B8576" t="s">
        <v>1477</v>
      </c>
      <c r="C8576" s="47" t="s">
        <v>20456</v>
      </c>
    </row>
    <row r="8577" spans="1:3" x14ac:dyDescent="0.25">
      <c r="A8577">
        <v>160895</v>
      </c>
      <c r="B8577" t="s">
        <v>20457</v>
      </c>
      <c r="C8577" s="47" t="s">
        <v>20458</v>
      </c>
    </row>
    <row r="8578" spans="1:3" x14ac:dyDescent="0.25">
      <c r="A8578">
        <v>160896</v>
      </c>
      <c r="B8578" t="s">
        <v>20459</v>
      </c>
      <c r="C8578" s="47" t="s">
        <v>20460</v>
      </c>
    </row>
    <row r="8579" spans="1:3" x14ac:dyDescent="0.25">
      <c r="A8579">
        <v>160897</v>
      </c>
      <c r="B8579" t="s">
        <v>20461</v>
      </c>
      <c r="C8579" s="47" t="s">
        <v>20462</v>
      </c>
    </row>
    <row r="8580" spans="1:3" x14ac:dyDescent="0.25">
      <c r="A8580">
        <v>160898</v>
      </c>
      <c r="B8580" t="s">
        <v>1556</v>
      </c>
      <c r="C8580" s="47" t="s">
        <v>20463</v>
      </c>
    </row>
    <row r="8581" spans="1:3" x14ac:dyDescent="0.25">
      <c r="A8581">
        <v>160899</v>
      </c>
      <c r="B8581" t="s">
        <v>20464</v>
      </c>
      <c r="C8581" s="47" t="s">
        <v>20465</v>
      </c>
    </row>
    <row r="8582" spans="1:3" x14ac:dyDescent="0.25">
      <c r="A8582">
        <v>160900</v>
      </c>
      <c r="B8582" t="s">
        <v>20466</v>
      </c>
      <c r="C8582" s="47" t="s">
        <v>20467</v>
      </c>
    </row>
    <row r="8583" spans="1:3" x14ac:dyDescent="0.25">
      <c r="A8583">
        <v>160901</v>
      </c>
      <c r="B8583" t="s">
        <v>20468</v>
      </c>
      <c r="C8583" s="47" t="s">
        <v>20469</v>
      </c>
    </row>
    <row r="8584" spans="1:3" x14ac:dyDescent="0.25">
      <c r="A8584">
        <v>160902</v>
      </c>
      <c r="B8584" t="s">
        <v>20470</v>
      </c>
      <c r="C8584" s="47" t="s">
        <v>20471</v>
      </c>
    </row>
    <row r="8585" spans="1:3" x14ac:dyDescent="0.25">
      <c r="A8585">
        <v>160903</v>
      </c>
      <c r="B8585" t="s">
        <v>20472</v>
      </c>
      <c r="C8585" s="47" t="s">
        <v>20473</v>
      </c>
    </row>
    <row r="8586" spans="1:3" x14ac:dyDescent="0.25">
      <c r="A8586">
        <v>160904</v>
      </c>
      <c r="B8586" t="s">
        <v>20474</v>
      </c>
      <c r="C8586" s="47" t="s">
        <v>20475</v>
      </c>
    </row>
    <row r="8587" spans="1:3" x14ac:dyDescent="0.25">
      <c r="A8587">
        <v>160905</v>
      </c>
      <c r="B8587" t="s">
        <v>20476</v>
      </c>
      <c r="C8587" s="47" t="s">
        <v>20477</v>
      </c>
    </row>
    <row r="8588" spans="1:3" x14ac:dyDescent="0.25">
      <c r="A8588">
        <v>160906</v>
      </c>
      <c r="B8588" t="s">
        <v>20478</v>
      </c>
      <c r="C8588" s="47" t="s">
        <v>20479</v>
      </c>
    </row>
    <row r="8589" spans="1:3" x14ac:dyDescent="0.25">
      <c r="A8589">
        <v>160907</v>
      </c>
      <c r="B8589" t="s">
        <v>20480</v>
      </c>
      <c r="C8589" s="47" t="s">
        <v>20481</v>
      </c>
    </row>
    <row r="8590" spans="1:3" x14ac:dyDescent="0.25">
      <c r="A8590">
        <v>160908</v>
      </c>
      <c r="B8590" t="s">
        <v>20482</v>
      </c>
      <c r="C8590" s="47" t="s">
        <v>20483</v>
      </c>
    </row>
    <row r="8591" spans="1:3" x14ac:dyDescent="0.25">
      <c r="A8591">
        <v>160909</v>
      </c>
      <c r="B8591" t="s">
        <v>20484</v>
      </c>
      <c r="C8591" s="47" t="s">
        <v>20485</v>
      </c>
    </row>
    <row r="8592" spans="1:3" x14ac:dyDescent="0.25">
      <c r="A8592">
        <v>160910</v>
      </c>
      <c r="B8592" t="s">
        <v>20486</v>
      </c>
      <c r="C8592" s="47" t="s">
        <v>20487</v>
      </c>
    </row>
    <row r="8593" spans="1:3" x14ac:dyDescent="0.25">
      <c r="A8593">
        <v>160911</v>
      </c>
      <c r="B8593" t="s">
        <v>20488</v>
      </c>
      <c r="C8593" s="47" t="s">
        <v>20489</v>
      </c>
    </row>
    <row r="8594" spans="1:3" x14ac:dyDescent="0.25">
      <c r="A8594">
        <v>160912</v>
      </c>
      <c r="B8594" t="s">
        <v>20490</v>
      </c>
      <c r="C8594" s="47" t="s">
        <v>20491</v>
      </c>
    </row>
    <row r="8595" spans="1:3" x14ac:dyDescent="0.25">
      <c r="A8595">
        <v>160913</v>
      </c>
      <c r="B8595" t="s">
        <v>20492</v>
      </c>
      <c r="C8595" s="47" t="s">
        <v>20493</v>
      </c>
    </row>
    <row r="8596" spans="1:3" x14ac:dyDescent="0.25">
      <c r="A8596">
        <v>160914</v>
      </c>
      <c r="B8596" t="s">
        <v>20494</v>
      </c>
      <c r="C8596" s="47" t="s">
        <v>20495</v>
      </c>
    </row>
    <row r="8597" spans="1:3" x14ac:dyDescent="0.25">
      <c r="A8597">
        <v>160915</v>
      </c>
      <c r="B8597" t="s">
        <v>20496</v>
      </c>
      <c r="C8597" s="47" t="s">
        <v>20497</v>
      </c>
    </row>
    <row r="8598" spans="1:3" x14ac:dyDescent="0.25">
      <c r="A8598">
        <v>160916</v>
      </c>
      <c r="B8598" t="s">
        <v>1637</v>
      </c>
      <c r="C8598" s="47" t="s">
        <v>20498</v>
      </c>
    </row>
    <row r="8599" spans="1:3" x14ac:dyDescent="0.25">
      <c r="A8599">
        <v>160917</v>
      </c>
      <c r="B8599" t="s">
        <v>20499</v>
      </c>
      <c r="C8599" s="47" t="s">
        <v>20500</v>
      </c>
    </row>
    <row r="8600" spans="1:3" x14ac:dyDescent="0.25">
      <c r="A8600">
        <v>160918</v>
      </c>
      <c r="B8600" t="s">
        <v>20501</v>
      </c>
      <c r="C8600" s="47" t="s">
        <v>20502</v>
      </c>
    </row>
    <row r="8601" spans="1:3" x14ac:dyDescent="0.25">
      <c r="A8601">
        <v>160919</v>
      </c>
      <c r="B8601" t="s">
        <v>20503</v>
      </c>
      <c r="C8601" s="47" t="s">
        <v>20504</v>
      </c>
    </row>
    <row r="8602" spans="1:3" x14ac:dyDescent="0.25">
      <c r="A8602">
        <v>160920</v>
      </c>
      <c r="B8602" t="s">
        <v>20505</v>
      </c>
      <c r="C8602" s="47" t="s">
        <v>20506</v>
      </c>
    </row>
    <row r="8603" spans="1:3" x14ac:dyDescent="0.25">
      <c r="A8603">
        <v>160921</v>
      </c>
      <c r="B8603" t="s">
        <v>20507</v>
      </c>
      <c r="C8603" s="47" t="s">
        <v>20508</v>
      </c>
    </row>
    <row r="8604" spans="1:3" x14ac:dyDescent="0.25">
      <c r="A8604">
        <v>160922</v>
      </c>
      <c r="B8604" t="s">
        <v>20509</v>
      </c>
      <c r="C8604" s="47" t="s">
        <v>20510</v>
      </c>
    </row>
    <row r="8605" spans="1:3" x14ac:dyDescent="0.25">
      <c r="A8605">
        <v>160923</v>
      </c>
      <c r="B8605" t="s">
        <v>20511</v>
      </c>
      <c r="C8605" s="47" t="s">
        <v>20512</v>
      </c>
    </row>
    <row r="8606" spans="1:3" x14ac:dyDescent="0.25">
      <c r="A8606">
        <v>160924</v>
      </c>
      <c r="B8606" t="s">
        <v>20513</v>
      </c>
      <c r="C8606" s="47" t="s">
        <v>20514</v>
      </c>
    </row>
    <row r="8607" spans="1:3" x14ac:dyDescent="0.25">
      <c r="A8607">
        <v>160925</v>
      </c>
      <c r="B8607" t="s">
        <v>20515</v>
      </c>
      <c r="C8607" s="47" t="s">
        <v>20516</v>
      </c>
    </row>
    <row r="8608" spans="1:3" x14ac:dyDescent="0.25">
      <c r="A8608">
        <v>160926</v>
      </c>
      <c r="B8608" t="s">
        <v>20517</v>
      </c>
      <c r="C8608" s="47" t="s">
        <v>20518</v>
      </c>
    </row>
    <row r="8609" spans="1:3" x14ac:dyDescent="0.25">
      <c r="A8609">
        <v>160927</v>
      </c>
      <c r="B8609" t="s">
        <v>20519</v>
      </c>
      <c r="C8609" s="47" t="s">
        <v>20520</v>
      </c>
    </row>
    <row r="8610" spans="1:3" x14ac:dyDescent="0.25">
      <c r="A8610">
        <v>160928</v>
      </c>
      <c r="B8610" t="s">
        <v>20521</v>
      </c>
      <c r="C8610" s="47" t="s">
        <v>20522</v>
      </c>
    </row>
    <row r="8611" spans="1:3" x14ac:dyDescent="0.25">
      <c r="A8611">
        <v>160929</v>
      </c>
      <c r="B8611" t="s">
        <v>20523</v>
      </c>
      <c r="C8611" s="47" t="s">
        <v>20524</v>
      </c>
    </row>
    <row r="8612" spans="1:3" x14ac:dyDescent="0.25">
      <c r="A8612">
        <v>160930</v>
      </c>
      <c r="B8612" t="s">
        <v>20525</v>
      </c>
      <c r="C8612" s="47" t="s">
        <v>20526</v>
      </c>
    </row>
    <row r="8613" spans="1:3" x14ac:dyDescent="0.25">
      <c r="A8613">
        <v>160931</v>
      </c>
      <c r="B8613" t="s">
        <v>20527</v>
      </c>
      <c r="C8613" s="47" t="s">
        <v>20528</v>
      </c>
    </row>
    <row r="8614" spans="1:3" x14ac:dyDescent="0.25">
      <c r="A8614">
        <v>160932</v>
      </c>
      <c r="B8614" t="s">
        <v>20529</v>
      </c>
      <c r="C8614" s="47" t="s">
        <v>20530</v>
      </c>
    </row>
    <row r="8615" spans="1:3" x14ac:dyDescent="0.25">
      <c r="A8615">
        <v>160933</v>
      </c>
      <c r="B8615" t="s">
        <v>20531</v>
      </c>
      <c r="C8615" s="47" t="s">
        <v>20532</v>
      </c>
    </row>
    <row r="8616" spans="1:3" x14ac:dyDescent="0.25">
      <c r="A8616">
        <v>160934</v>
      </c>
      <c r="B8616" t="s">
        <v>20533</v>
      </c>
      <c r="C8616" s="47" t="s">
        <v>20534</v>
      </c>
    </row>
    <row r="8617" spans="1:3" x14ac:dyDescent="0.25">
      <c r="A8617">
        <v>160935</v>
      </c>
      <c r="B8617" t="s">
        <v>20535</v>
      </c>
      <c r="C8617" s="47" t="s">
        <v>20536</v>
      </c>
    </row>
    <row r="8618" spans="1:3" x14ac:dyDescent="0.25">
      <c r="A8618">
        <v>160936</v>
      </c>
      <c r="B8618" t="s">
        <v>1728</v>
      </c>
      <c r="C8618" s="47" t="s">
        <v>20537</v>
      </c>
    </row>
    <row r="8619" spans="1:3" x14ac:dyDescent="0.25">
      <c r="A8619">
        <v>160937</v>
      </c>
      <c r="B8619" t="s">
        <v>20538</v>
      </c>
      <c r="C8619" s="47" t="s">
        <v>20539</v>
      </c>
    </row>
    <row r="8620" spans="1:3" x14ac:dyDescent="0.25">
      <c r="A8620">
        <v>160938</v>
      </c>
      <c r="B8620" t="s">
        <v>20540</v>
      </c>
      <c r="C8620" s="47" t="s">
        <v>20541</v>
      </c>
    </row>
    <row r="8621" spans="1:3" x14ac:dyDescent="0.25">
      <c r="A8621">
        <v>160939</v>
      </c>
      <c r="B8621" t="s">
        <v>20542</v>
      </c>
      <c r="C8621" s="47" t="s">
        <v>20543</v>
      </c>
    </row>
    <row r="8622" spans="1:3" x14ac:dyDescent="0.25">
      <c r="A8622">
        <v>160940</v>
      </c>
      <c r="B8622" t="s">
        <v>20544</v>
      </c>
      <c r="C8622" s="47" t="s">
        <v>20545</v>
      </c>
    </row>
    <row r="8623" spans="1:3" x14ac:dyDescent="0.25">
      <c r="A8623">
        <v>160941</v>
      </c>
      <c r="B8623" t="s">
        <v>20546</v>
      </c>
      <c r="C8623" s="47" t="s">
        <v>20547</v>
      </c>
    </row>
    <row r="8624" spans="1:3" x14ac:dyDescent="0.25">
      <c r="A8624">
        <v>160942</v>
      </c>
      <c r="B8624" t="s">
        <v>20548</v>
      </c>
      <c r="C8624" s="47" t="s">
        <v>20549</v>
      </c>
    </row>
    <row r="8625" spans="1:3" x14ac:dyDescent="0.25">
      <c r="A8625">
        <v>160943</v>
      </c>
      <c r="B8625" t="s">
        <v>20550</v>
      </c>
      <c r="C8625" s="47" t="s">
        <v>20551</v>
      </c>
    </row>
    <row r="8626" spans="1:3" x14ac:dyDescent="0.25">
      <c r="A8626">
        <v>160944</v>
      </c>
      <c r="B8626" t="s">
        <v>20552</v>
      </c>
      <c r="C8626" s="47" t="s">
        <v>20553</v>
      </c>
    </row>
    <row r="8627" spans="1:3" x14ac:dyDescent="0.25">
      <c r="A8627">
        <v>160945</v>
      </c>
      <c r="B8627" t="s">
        <v>20554</v>
      </c>
      <c r="C8627" s="47" t="s">
        <v>20555</v>
      </c>
    </row>
    <row r="8628" spans="1:3" x14ac:dyDescent="0.25">
      <c r="A8628">
        <v>160946</v>
      </c>
      <c r="B8628" t="s">
        <v>20556</v>
      </c>
      <c r="C8628" s="47" t="s">
        <v>20557</v>
      </c>
    </row>
    <row r="8629" spans="1:3" x14ac:dyDescent="0.25">
      <c r="A8629">
        <v>160947</v>
      </c>
      <c r="B8629" t="s">
        <v>20558</v>
      </c>
      <c r="C8629" s="47" t="s">
        <v>20559</v>
      </c>
    </row>
    <row r="8630" spans="1:3" x14ac:dyDescent="0.25">
      <c r="A8630">
        <v>160948</v>
      </c>
      <c r="B8630" t="s">
        <v>20560</v>
      </c>
      <c r="C8630" s="47" t="s">
        <v>20561</v>
      </c>
    </row>
    <row r="8631" spans="1:3" x14ac:dyDescent="0.25">
      <c r="A8631">
        <v>160949</v>
      </c>
      <c r="B8631" t="s">
        <v>20562</v>
      </c>
      <c r="C8631" s="47" t="s">
        <v>20563</v>
      </c>
    </row>
    <row r="8632" spans="1:3" x14ac:dyDescent="0.25">
      <c r="A8632">
        <v>160950</v>
      </c>
      <c r="B8632" t="s">
        <v>20564</v>
      </c>
      <c r="C8632" s="47" t="s">
        <v>20565</v>
      </c>
    </row>
    <row r="8633" spans="1:3" x14ac:dyDescent="0.25">
      <c r="A8633">
        <v>160951</v>
      </c>
      <c r="B8633" t="s">
        <v>20566</v>
      </c>
      <c r="C8633" s="47" t="s">
        <v>20567</v>
      </c>
    </row>
    <row r="8634" spans="1:3" x14ac:dyDescent="0.25">
      <c r="A8634">
        <v>160952</v>
      </c>
      <c r="B8634" t="s">
        <v>413</v>
      </c>
      <c r="C8634" s="47" t="s">
        <v>20568</v>
      </c>
    </row>
    <row r="8635" spans="1:3" x14ac:dyDescent="0.25">
      <c r="A8635">
        <v>160953</v>
      </c>
      <c r="B8635" t="s">
        <v>20569</v>
      </c>
      <c r="C8635" s="47" t="s">
        <v>20570</v>
      </c>
    </row>
    <row r="8636" spans="1:3" x14ac:dyDescent="0.25">
      <c r="A8636">
        <v>160954</v>
      </c>
      <c r="B8636" t="s">
        <v>20571</v>
      </c>
      <c r="C8636" s="47" t="s">
        <v>20572</v>
      </c>
    </row>
    <row r="8637" spans="1:3" x14ac:dyDescent="0.25">
      <c r="A8637">
        <v>160955</v>
      </c>
      <c r="B8637" t="s">
        <v>866</v>
      </c>
      <c r="C8637" s="47" t="s">
        <v>20573</v>
      </c>
    </row>
    <row r="8638" spans="1:3" x14ac:dyDescent="0.25">
      <c r="A8638">
        <v>160956</v>
      </c>
      <c r="B8638" t="s">
        <v>20574</v>
      </c>
      <c r="C8638" s="47" t="s">
        <v>20575</v>
      </c>
    </row>
    <row r="8639" spans="1:3" x14ac:dyDescent="0.25">
      <c r="A8639">
        <v>160957</v>
      </c>
      <c r="B8639" t="s">
        <v>20576</v>
      </c>
      <c r="C8639" s="47" t="s">
        <v>20577</v>
      </c>
    </row>
    <row r="8640" spans="1:3" x14ac:dyDescent="0.25">
      <c r="A8640">
        <v>160958</v>
      </c>
      <c r="B8640" t="s">
        <v>20578</v>
      </c>
      <c r="C8640" s="47" t="s">
        <v>20579</v>
      </c>
    </row>
    <row r="8641" spans="1:3" x14ac:dyDescent="0.25">
      <c r="A8641">
        <v>160959</v>
      </c>
      <c r="B8641" t="s">
        <v>20580</v>
      </c>
      <c r="C8641" s="47" t="s">
        <v>20581</v>
      </c>
    </row>
    <row r="8642" spans="1:3" x14ac:dyDescent="0.25">
      <c r="A8642">
        <v>160960</v>
      </c>
      <c r="B8642" t="s">
        <v>20582</v>
      </c>
      <c r="C8642" s="47" t="s">
        <v>20583</v>
      </c>
    </row>
    <row r="8643" spans="1:3" x14ac:dyDescent="0.25">
      <c r="A8643">
        <v>160961</v>
      </c>
      <c r="B8643" t="s">
        <v>20584</v>
      </c>
      <c r="C8643" s="47" t="s">
        <v>20585</v>
      </c>
    </row>
    <row r="8644" spans="1:3" x14ac:dyDescent="0.25">
      <c r="A8644">
        <v>160962</v>
      </c>
      <c r="B8644" t="s">
        <v>20586</v>
      </c>
      <c r="C8644" s="47" t="s">
        <v>20587</v>
      </c>
    </row>
    <row r="8645" spans="1:3" x14ac:dyDescent="0.25">
      <c r="A8645">
        <v>160963</v>
      </c>
      <c r="B8645" t="s">
        <v>20588</v>
      </c>
      <c r="C8645" s="47" t="s">
        <v>20589</v>
      </c>
    </row>
    <row r="8646" spans="1:3" x14ac:dyDescent="0.25">
      <c r="A8646">
        <v>160964</v>
      </c>
      <c r="B8646" t="s">
        <v>20590</v>
      </c>
      <c r="C8646" s="47" t="s">
        <v>20591</v>
      </c>
    </row>
    <row r="8647" spans="1:3" x14ac:dyDescent="0.25">
      <c r="A8647">
        <v>160965</v>
      </c>
      <c r="B8647" t="s">
        <v>20592</v>
      </c>
      <c r="C8647" s="47" t="s">
        <v>20593</v>
      </c>
    </row>
    <row r="8648" spans="1:3" x14ac:dyDescent="0.25">
      <c r="A8648">
        <v>160966</v>
      </c>
      <c r="B8648" t="s">
        <v>20594</v>
      </c>
      <c r="C8648" s="47" t="s">
        <v>20595</v>
      </c>
    </row>
    <row r="8649" spans="1:3" x14ac:dyDescent="0.25">
      <c r="A8649">
        <v>160967</v>
      </c>
      <c r="B8649" t="s">
        <v>20596</v>
      </c>
      <c r="C8649" s="47" t="s">
        <v>20597</v>
      </c>
    </row>
    <row r="8650" spans="1:3" x14ac:dyDescent="0.25">
      <c r="A8650">
        <v>160968</v>
      </c>
      <c r="B8650" t="s">
        <v>20598</v>
      </c>
      <c r="C8650" s="47" t="s">
        <v>20599</v>
      </c>
    </row>
    <row r="8651" spans="1:3" x14ac:dyDescent="0.25">
      <c r="A8651">
        <v>160969</v>
      </c>
      <c r="B8651" t="s">
        <v>20600</v>
      </c>
      <c r="C8651" s="47" t="s">
        <v>20601</v>
      </c>
    </row>
    <row r="8652" spans="1:3" x14ac:dyDescent="0.25">
      <c r="A8652">
        <v>160970</v>
      </c>
      <c r="B8652" t="s">
        <v>20602</v>
      </c>
      <c r="C8652" s="47" t="s">
        <v>20603</v>
      </c>
    </row>
    <row r="8653" spans="1:3" x14ac:dyDescent="0.25">
      <c r="A8653">
        <v>160971</v>
      </c>
      <c r="B8653" t="s">
        <v>20604</v>
      </c>
      <c r="C8653" s="47" t="s">
        <v>20605</v>
      </c>
    </row>
    <row r="8654" spans="1:3" x14ac:dyDescent="0.25">
      <c r="A8654">
        <v>160972</v>
      </c>
      <c r="B8654" t="s">
        <v>20606</v>
      </c>
      <c r="C8654" s="47" t="s">
        <v>20607</v>
      </c>
    </row>
    <row r="8655" spans="1:3" x14ac:dyDescent="0.25">
      <c r="A8655">
        <v>160973</v>
      </c>
      <c r="B8655" t="s">
        <v>20608</v>
      </c>
      <c r="C8655" s="47" t="s">
        <v>20609</v>
      </c>
    </row>
    <row r="8656" spans="1:3" x14ac:dyDescent="0.25">
      <c r="A8656">
        <v>160974</v>
      </c>
      <c r="B8656" t="s">
        <v>20610</v>
      </c>
      <c r="C8656" s="47" t="s">
        <v>20611</v>
      </c>
    </row>
    <row r="8657" spans="1:3" x14ac:dyDescent="0.25">
      <c r="A8657">
        <v>160975</v>
      </c>
      <c r="B8657" t="s">
        <v>20612</v>
      </c>
      <c r="C8657" s="47" t="s">
        <v>20613</v>
      </c>
    </row>
    <row r="8658" spans="1:3" x14ac:dyDescent="0.25">
      <c r="A8658">
        <v>160976</v>
      </c>
      <c r="B8658" t="s">
        <v>20614</v>
      </c>
      <c r="C8658" s="47" t="s">
        <v>20615</v>
      </c>
    </row>
    <row r="8659" spans="1:3" x14ac:dyDescent="0.25">
      <c r="A8659">
        <v>160977</v>
      </c>
      <c r="B8659" t="s">
        <v>20616</v>
      </c>
      <c r="C8659" s="47" t="s">
        <v>20617</v>
      </c>
    </row>
    <row r="8660" spans="1:3" x14ac:dyDescent="0.25">
      <c r="A8660">
        <v>160978</v>
      </c>
      <c r="B8660" t="s">
        <v>20618</v>
      </c>
      <c r="C8660" s="47" t="s">
        <v>20619</v>
      </c>
    </row>
    <row r="8661" spans="1:3" x14ac:dyDescent="0.25">
      <c r="A8661">
        <v>160979</v>
      </c>
      <c r="B8661" t="s">
        <v>20620</v>
      </c>
      <c r="C8661" s="47" t="s">
        <v>20621</v>
      </c>
    </row>
    <row r="8662" spans="1:3" x14ac:dyDescent="0.25">
      <c r="A8662">
        <v>160980</v>
      </c>
      <c r="B8662" t="s">
        <v>20622</v>
      </c>
      <c r="C8662" s="47" t="s">
        <v>20623</v>
      </c>
    </row>
    <row r="8663" spans="1:3" x14ac:dyDescent="0.25">
      <c r="A8663">
        <v>160981</v>
      </c>
      <c r="B8663" t="s">
        <v>20624</v>
      </c>
      <c r="C8663" s="47" t="s">
        <v>20625</v>
      </c>
    </row>
    <row r="8664" spans="1:3" x14ac:dyDescent="0.25">
      <c r="A8664">
        <v>160982</v>
      </c>
      <c r="B8664" t="s">
        <v>20626</v>
      </c>
      <c r="C8664" s="47" t="s">
        <v>20627</v>
      </c>
    </row>
    <row r="8665" spans="1:3" x14ac:dyDescent="0.25">
      <c r="A8665">
        <v>160983</v>
      </c>
      <c r="B8665" t="s">
        <v>20628</v>
      </c>
      <c r="C8665" s="47" t="s">
        <v>20629</v>
      </c>
    </row>
    <row r="8666" spans="1:3" x14ac:dyDescent="0.25">
      <c r="A8666">
        <v>160984</v>
      </c>
      <c r="B8666" t="s">
        <v>1109</v>
      </c>
      <c r="C8666" s="47" t="s">
        <v>20630</v>
      </c>
    </row>
    <row r="8667" spans="1:3" x14ac:dyDescent="0.25">
      <c r="A8667">
        <v>160985</v>
      </c>
      <c r="B8667" t="s">
        <v>20631</v>
      </c>
      <c r="C8667" s="47" t="s">
        <v>20632</v>
      </c>
    </row>
    <row r="8668" spans="1:3" x14ac:dyDescent="0.25">
      <c r="A8668">
        <v>160986</v>
      </c>
      <c r="B8668" t="s">
        <v>20633</v>
      </c>
      <c r="C8668" s="47" t="s">
        <v>20634</v>
      </c>
    </row>
    <row r="8669" spans="1:3" x14ac:dyDescent="0.25">
      <c r="A8669">
        <v>160987</v>
      </c>
      <c r="B8669" t="s">
        <v>20635</v>
      </c>
      <c r="C8669" s="47" t="s">
        <v>20636</v>
      </c>
    </row>
    <row r="8670" spans="1:3" x14ac:dyDescent="0.25">
      <c r="A8670">
        <v>160988</v>
      </c>
      <c r="B8670" t="s">
        <v>20637</v>
      </c>
      <c r="C8670" s="47" t="s">
        <v>20638</v>
      </c>
    </row>
    <row r="8671" spans="1:3" x14ac:dyDescent="0.25">
      <c r="A8671">
        <v>160989</v>
      </c>
      <c r="B8671" t="s">
        <v>20639</v>
      </c>
      <c r="C8671" s="47" t="s">
        <v>20640</v>
      </c>
    </row>
    <row r="8672" spans="1:3" x14ac:dyDescent="0.25">
      <c r="A8672">
        <v>160990</v>
      </c>
      <c r="B8672" t="s">
        <v>20641</v>
      </c>
      <c r="C8672" s="47" t="s">
        <v>20642</v>
      </c>
    </row>
    <row r="8673" spans="1:3" x14ac:dyDescent="0.25">
      <c r="A8673">
        <v>160991</v>
      </c>
      <c r="B8673" t="s">
        <v>20643</v>
      </c>
      <c r="C8673" s="47" t="s">
        <v>20644</v>
      </c>
    </row>
    <row r="8674" spans="1:3" x14ac:dyDescent="0.25">
      <c r="A8674">
        <v>160992</v>
      </c>
      <c r="B8674" t="s">
        <v>20645</v>
      </c>
      <c r="C8674" s="47" t="s">
        <v>20646</v>
      </c>
    </row>
    <row r="8675" spans="1:3" x14ac:dyDescent="0.25">
      <c r="A8675">
        <v>160993</v>
      </c>
      <c r="B8675" t="s">
        <v>20647</v>
      </c>
      <c r="C8675" s="47" t="s">
        <v>20648</v>
      </c>
    </row>
    <row r="8676" spans="1:3" x14ac:dyDescent="0.25">
      <c r="A8676">
        <v>160994</v>
      </c>
      <c r="B8676" t="s">
        <v>20649</v>
      </c>
      <c r="C8676" s="47" t="s">
        <v>20650</v>
      </c>
    </row>
    <row r="8677" spans="1:3" x14ac:dyDescent="0.25">
      <c r="A8677">
        <v>160995</v>
      </c>
      <c r="B8677" t="s">
        <v>20651</v>
      </c>
      <c r="C8677" s="47" t="s">
        <v>20652</v>
      </c>
    </row>
    <row r="8678" spans="1:3" x14ac:dyDescent="0.25">
      <c r="A8678">
        <v>160996</v>
      </c>
      <c r="B8678" t="s">
        <v>20653</v>
      </c>
      <c r="C8678" s="47" t="s">
        <v>20654</v>
      </c>
    </row>
    <row r="8679" spans="1:3" x14ac:dyDescent="0.25">
      <c r="A8679">
        <v>160997</v>
      </c>
      <c r="B8679" t="s">
        <v>20655</v>
      </c>
      <c r="C8679" s="47" t="s">
        <v>20656</v>
      </c>
    </row>
    <row r="8680" spans="1:3" x14ac:dyDescent="0.25">
      <c r="A8680">
        <v>160998</v>
      </c>
      <c r="B8680" t="s">
        <v>20657</v>
      </c>
      <c r="C8680" s="47" t="s">
        <v>20658</v>
      </c>
    </row>
    <row r="8681" spans="1:3" x14ac:dyDescent="0.25">
      <c r="A8681">
        <v>160999</v>
      </c>
      <c r="B8681" t="s">
        <v>20659</v>
      </c>
      <c r="C8681" s="47" t="s">
        <v>20660</v>
      </c>
    </row>
    <row r="8682" spans="1:3" x14ac:dyDescent="0.25">
      <c r="A8682">
        <v>161000</v>
      </c>
      <c r="B8682" t="s">
        <v>20661</v>
      </c>
      <c r="C8682" s="47" t="s">
        <v>20662</v>
      </c>
    </row>
    <row r="8683" spans="1:3" x14ac:dyDescent="0.25">
      <c r="A8683">
        <v>161001</v>
      </c>
      <c r="B8683" t="s">
        <v>20663</v>
      </c>
      <c r="C8683" s="47" t="s">
        <v>20664</v>
      </c>
    </row>
    <row r="8684" spans="1:3" x14ac:dyDescent="0.25">
      <c r="A8684">
        <v>161002</v>
      </c>
      <c r="B8684" t="s">
        <v>20665</v>
      </c>
      <c r="C8684" s="47" t="s">
        <v>20666</v>
      </c>
    </row>
    <row r="8685" spans="1:3" x14ac:dyDescent="0.25">
      <c r="A8685">
        <v>161003</v>
      </c>
      <c r="B8685" t="s">
        <v>20667</v>
      </c>
      <c r="C8685" s="47" t="s">
        <v>20668</v>
      </c>
    </row>
    <row r="8686" spans="1:3" x14ac:dyDescent="0.25">
      <c r="A8686">
        <v>161004</v>
      </c>
      <c r="B8686" t="s">
        <v>20669</v>
      </c>
      <c r="C8686" s="47" t="s">
        <v>20670</v>
      </c>
    </row>
    <row r="8687" spans="1:3" x14ac:dyDescent="0.25">
      <c r="A8687">
        <v>161005</v>
      </c>
      <c r="B8687" t="s">
        <v>20671</v>
      </c>
      <c r="C8687" s="47" t="s">
        <v>20672</v>
      </c>
    </row>
    <row r="8688" spans="1:3" x14ac:dyDescent="0.25">
      <c r="A8688">
        <v>161006</v>
      </c>
      <c r="B8688" t="s">
        <v>20673</v>
      </c>
      <c r="C8688" s="47" t="s">
        <v>20674</v>
      </c>
    </row>
    <row r="8689" spans="1:3" x14ac:dyDescent="0.25">
      <c r="A8689">
        <v>161007</v>
      </c>
      <c r="B8689" t="s">
        <v>20675</v>
      </c>
      <c r="C8689" s="47" t="s">
        <v>20676</v>
      </c>
    </row>
    <row r="8690" spans="1:3" x14ac:dyDescent="0.25">
      <c r="A8690">
        <v>161008</v>
      </c>
      <c r="B8690" t="s">
        <v>20677</v>
      </c>
      <c r="C8690" s="47" t="s">
        <v>20678</v>
      </c>
    </row>
    <row r="8691" spans="1:3" x14ac:dyDescent="0.25">
      <c r="A8691">
        <v>161009</v>
      </c>
      <c r="B8691" t="s">
        <v>20679</v>
      </c>
      <c r="C8691" s="47" t="s">
        <v>20680</v>
      </c>
    </row>
    <row r="8692" spans="1:3" x14ac:dyDescent="0.25">
      <c r="A8692">
        <v>161010</v>
      </c>
      <c r="B8692" t="s">
        <v>20681</v>
      </c>
      <c r="C8692" s="47" t="s">
        <v>20682</v>
      </c>
    </row>
    <row r="8693" spans="1:3" x14ac:dyDescent="0.25">
      <c r="A8693">
        <v>161011</v>
      </c>
      <c r="B8693" t="s">
        <v>20683</v>
      </c>
      <c r="C8693" s="47" t="s">
        <v>20684</v>
      </c>
    </row>
    <row r="8694" spans="1:3" x14ac:dyDescent="0.25">
      <c r="A8694">
        <v>161012</v>
      </c>
      <c r="B8694" t="s">
        <v>20685</v>
      </c>
      <c r="C8694" s="47" t="s">
        <v>20686</v>
      </c>
    </row>
    <row r="8695" spans="1:3" x14ac:dyDescent="0.25">
      <c r="A8695">
        <v>161013</v>
      </c>
      <c r="B8695" t="s">
        <v>20687</v>
      </c>
      <c r="C8695" s="47" t="s">
        <v>20688</v>
      </c>
    </row>
    <row r="8696" spans="1:3" x14ac:dyDescent="0.25">
      <c r="A8696">
        <v>161014</v>
      </c>
      <c r="B8696" t="s">
        <v>20689</v>
      </c>
      <c r="C8696" s="47" t="s">
        <v>20690</v>
      </c>
    </row>
    <row r="8697" spans="1:3" x14ac:dyDescent="0.25">
      <c r="A8697">
        <v>161015</v>
      </c>
      <c r="B8697" t="s">
        <v>20691</v>
      </c>
      <c r="C8697" s="47" t="s">
        <v>20692</v>
      </c>
    </row>
    <row r="8698" spans="1:3" x14ac:dyDescent="0.25">
      <c r="A8698">
        <v>161016</v>
      </c>
      <c r="B8698" t="s">
        <v>20693</v>
      </c>
      <c r="C8698" s="47" t="s">
        <v>20694</v>
      </c>
    </row>
    <row r="8699" spans="1:3" x14ac:dyDescent="0.25">
      <c r="A8699">
        <v>161017</v>
      </c>
      <c r="B8699" t="s">
        <v>20695</v>
      </c>
      <c r="C8699" s="47" t="s">
        <v>20696</v>
      </c>
    </row>
    <row r="8700" spans="1:3" x14ac:dyDescent="0.25">
      <c r="A8700">
        <v>161018</v>
      </c>
      <c r="B8700" t="s">
        <v>20697</v>
      </c>
      <c r="C8700" s="47" t="s">
        <v>20698</v>
      </c>
    </row>
    <row r="8701" spans="1:3" x14ac:dyDescent="0.25">
      <c r="A8701">
        <v>161019</v>
      </c>
      <c r="B8701" t="s">
        <v>20699</v>
      </c>
      <c r="C8701" s="47" t="s">
        <v>20700</v>
      </c>
    </row>
    <row r="8702" spans="1:3" x14ac:dyDescent="0.25">
      <c r="A8702">
        <v>161020</v>
      </c>
      <c r="B8702" t="s">
        <v>20701</v>
      </c>
      <c r="C8702" s="47" t="s">
        <v>20702</v>
      </c>
    </row>
    <row r="8703" spans="1:3" x14ac:dyDescent="0.25">
      <c r="A8703">
        <v>161021</v>
      </c>
      <c r="B8703" t="s">
        <v>20703</v>
      </c>
      <c r="C8703" s="47" t="s">
        <v>20704</v>
      </c>
    </row>
    <row r="8704" spans="1:3" x14ac:dyDescent="0.25">
      <c r="A8704">
        <v>161022</v>
      </c>
      <c r="B8704" t="s">
        <v>20705</v>
      </c>
      <c r="C8704" s="47" t="s">
        <v>20706</v>
      </c>
    </row>
    <row r="8705" spans="1:3" x14ac:dyDescent="0.25">
      <c r="A8705">
        <v>161023</v>
      </c>
      <c r="B8705" t="s">
        <v>20707</v>
      </c>
      <c r="C8705" s="47" t="s">
        <v>20708</v>
      </c>
    </row>
    <row r="8706" spans="1:3" x14ac:dyDescent="0.25">
      <c r="A8706">
        <v>161024</v>
      </c>
      <c r="B8706" t="s">
        <v>20709</v>
      </c>
      <c r="C8706" s="47" t="s">
        <v>20710</v>
      </c>
    </row>
    <row r="8707" spans="1:3" x14ac:dyDescent="0.25">
      <c r="A8707">
        <v>161025</v>
      </c>
      <c r="B8707" t="s">
        <v>20711</v>
      </c>
      <c r="C8707" s="47" t="s">
        <v>20712</v>
      </c>
    </row>
    <row r="8708" spans="1:3" x14ac:dyDescent="0.25">
      <c r="A8708">
        <v>161026</v>
      </c>
      <c r="B8708" t="s">
        <v>20713</v>
      </c>
      <c r="C8708" s="47" t="s">
        <v>20714</v>
      </c>
    </row>
    <row r="8709" spans="1:3" x14ac:dyDescent="0.25">
      <c r="A8709">
        <v>161027</v>
      </c>
      <c r="B8709" t="s">
        <v>20715</v>
      </c>
      <c r="C8709" s="47" t="s">
        <v>20716</v>
      </c>
    </row>
    <row r="8710" spans="1:3" x14ac:dyDescent="0.25">
      <c r="A8710">
        <v>161028</v>
      </c>
      <c r="B8710" t="s">
        <v>20717</v>
      </c>
      <c r="C8710" s="47" t="s">
        <v>20718</v>
      </c>
    </row>
    <row r="8711" spans="1:3" x14ac:dyDescent="0.25">
      <c r="A8711">
        <v>161029</v>
      </c>
      <c r="B8711" t="s">
        <v>20719</v>
      </c>
      <c r="C8711" s="47" t="s">
        <v>20720</v>
      </c>
    </row>
    <row r="8712" spans="1:3" x14ac:dyDescent="0.25">
      <c r="A8712">
        <v>161030</v>
      </c>
      <c r="B8712" t="s">
        <v>20721</v>
      </c>
      <c r="C8712" s="47" t="s">
        <v>20722</v>
      </c>
    </row>
    <row r="8713" spans="1:3" x14ac:dyDescent="0.25">
      <c r="A8713">
        <v>161031</v>
      </c>
      <c r="B8713" t="s">
        <v>20723</v>
      </c>
      <c r="C8713" s="47" t="s">
        <v>20724</v>
      </c>
    </row>
    <row r="8714" spans="1:3" x14ac:dyDescent="0.25">
      <c r="A8714">
        <v>161032</v>
      </c>
      <c r="B8714" t="s">
        <v>20725</v>
      </c>
      <c r="C8714" s="47" t="s">
        <v>20726</v>
      </c>
    </row>
    <row r="8715" spans="1:3" x14ac:dyDescent="0.25">
      <c r="A8715">
        <v>161033</v>
      </c>
      <c r="B8715" t="s">
        <v>20727</v>
      </c>
      <c r="C8715" s="47" t="s">
        <v>20728</v>
      </c>
    </row>
    <row r="8716" spans="1:3" x14ac:dyDescent="0.25">
      <c r="A8716">
        <v>161034</v>
      </c>
      <c r="B8716" t="s">
        <v>20729</v>
      </c>
      <c r="C8716" s="47" t="s">
        <v>20730</v>
      </c>
    </row>
    <row r="8717" spans="1:3" x14ac:dyDescent="0.25">
      <c r="A8717">
        <v>161035</v>
      </c>
      <c r="B8717" t="s">
        <v>20731</v>
      </c>
      <c r="C8717" s="47" t="s">
        <v>20732</v>
      </c>
    </row>
    <row r="8718" spans="1:3" x14ac:dyDescent="0.25">
      <c r="A8718">
        <v>161036</v>
      </c>
      <c r="B8718" t="s">
        <v>20733</v>
      </c>
      <c r="C8718" s="47" t="s">
        <v>20734</v>
      </c>
    </row>
    <row r="8719" spans="1:3" x14ac:dyDescent="0.25">
      <c r="A8719">
        <v>161037</v>
      </c>
      <c r="B8719" t="s">
        <v>20735</v>
      </c>
      <c r="C8719" s="47" t="s">
        <v>20736</v>
      </c>
    </row>
    <row r="8720" spans="1:3" x14ac:dyDescent="0.25">
      <c r="A8720">
        <v>161038</v>
      </c>
      <c r="B8720" t="s">
        <v>20737</v>
      </c>
      <c r="C8720" s="47" t="s">
        <v>20738</v>
      </c>
    </row>
    <row r="8721" spans="1:3" x14ac:dyDescent="0.25">
      <c r="A8721">
        <v>161039</v>
      </c>
      <c r="B8721" t="s">
        <v>20739</v>
      </c>
      <c r="C8721" s="47" t="s">
        <v>20740</v>
      </c>
    </row>
    <row r="8722" spans="1:3" x14ac:dyDescent="0.25">
      <c r="A8722">
        <v>161040</v>
      </c>
      <c r="B8722" t="s">
        <v>20741</v>
      </c>
      <c r="C8722" s="47" t="s">
        <v>20742</v>
      </c>
    </row>
    <row r="8723" spans="1:3" x14ac:dyDescent="0.25">
      <c r="A8723">
        <v>161041</v>
      </c>
      <c r="B8723" t="s">
        <v>20743</v>
      </c>
      <c r="C8723" s="47" t="s">
        <v>20744</v>
      </c>
    </row>
    <row r="8724" spans="1:3" x14ac:dyDescent="0.25">
      <c r="A8724">
        <v>161042</v>
      </c>
      <c r="B8724" t="s">
        <v>20745</v>
      </c>
      <c r="C8724" s="47" t="s">
        <v>20746</v>
      </c>
    </row>
    <row r="8725" spans="1:3" x14ac:dyDescent="0.25">
      <c r="A8725">
        <v>161043</v>
      </c>
      <c r="B8725" t="s">
        <v>20747</v>
      </c>
      <c r="C8725" s="47" t="s">
        <v>20748</v>
      </c>
    </row>
    <row r="8726" spans="1:3" x14ac:dyDescent="0.25">
      <c r="A8726">
        <v>161044</v>
      </c>
      <c r="B8726" t="s">
        <v>20749</v>
      </c>
      <c r="C8726" s="47" t="s">
        <v>20750</v>
      </c>
    </row>
    <row r="8727" spans="1:3" x14ac:dyDescent="0.25">
      <c r="A8727">
        <v>161045</v>
      </c>
      <c r="B8727" t="s">
        <v>20751</v>
      </c>
      <c r="C8727" s="47" t="s">
        <v>20752</v>
      </c>
    </row>
    <row r="8728" spans="1:3" x14ac:dyDescent="0.25">
      <c r="A8728">
        <v>161046</v>
      </c>
      <c r="B8728" t="s">
        <v>20753</v>
      </c>
      <c r="C8728" s="47" t="s">
        <v>20754</v>
      </c>
    </row>
    <row r="8729" spans="1:3" x14ac:dyDescent="0.25">
      <c r="A8729">
        <v>161047</v>
      </c>
      <c r="B8729" t="s">
        <v>20755</v>
      </c>
      <c r="C8729" s="47" t="s">
        <v>20756</v>
      </c>
    </row>
    <row r="8730" spans="1:3" x14ac:dyDescent="0.25">
      <c r="A8730">
        <v>161048</v>
      </c>
      <c r="B8730" t="s">
        <v>20757</v>
      </c>
      <c r="C8730" s="47" t="s">
        <v>20758</v>
      </c>
    </row>
    <row r="8731" spans="1:3" x14ac:dyDescent="0.25">
      <c r="A8731">
        <v>161049</v>
      </c>
      <c r="B8731" t="s">
        <v>20759</v>
      </c>
      <c r="C8731" s="47" t="s">
        <v>20760</v>
      </c>
    </row>
    <row r="8732" spans="1:3" x14ac:dyDescent="0.25">
      <c r="A8732">
        <v>161050</v>
      </c>
      <c r="B8732" t="s">
        <v>20761</v>
      </c>
      <c r="C8732" s="47" t="s">
        <v>20762</v>
      </c>
    </row>
    <row r="8733" spans="1:3" x14ac:dyDescent="0.25">
      <c r="A8733">
        <v>161051</v>
      </c>
      <c r="B8733" t="s">
        <v>20763</v>
      </c>
      <c r="C8733" s="47" t="s">
        <v>20764</v>
      </c>
    </row>
    <row r="8734" spans="1:3" x14ac:dyDescent="0.25">
      <c r="A8734">
        <v>161052</v>
      </c>
      <c r="B8734" t="s">
        <v>20765</v>
      </c>
      <c r="C8734" s="47" t="s">
        <v>20766</v>
      </c>
    </row>
    <row r="8735" spans="1:3" x14ac:dyDescent="0.25">
      <c r="A8735">
        <v>161053</v>
      </c>
      <c r="B8735" t="s">
        <v>20767</v>
      </c>
      <c r="C8735" s="47" t="s">
        <v>20768</v>
      </c>
    </row>
    <row r="8736" spans="1:3" x14ac:dyDescent="0.25">
      <c r="A8736">
        <v>161054</v>
      </c>
      <c r="B8736" t="s">
        <v>20769</v>
      </c>
      <c r="C8736" s="47" t="s">
        <v>20770</v>
      </c>
    </row>
    <row r="8737" spans="1:3" x14ac:dyDescent="0.25">
      <c r="A8737">
        <v>161055</v>
      </c>
      <c r="B8737" t="s">
        <v>20771</v>
      </c>
      <c r="C8737" s="47" t="s">
        <v>20772</v>
      </c>
    </row>
    <row r="8738" spans="1:3" x14ac:dyDescent="0.25">
      <c r="A8738">
        <v>161056</v>
      </c>
      <c r="B8738" t="s">
        <v>20773</v>
      </c>
      <c r="C8738" s="47" t="s">
        <v>20774</v>
      </c>
    </row>
    <row r="8739" spans="1:3" x14ac:dyDescent="0.25">
      <c r="A8739">
        <v>161057</v>
      </c>
      <c r="B8739" t="s">
        <v>20775</v>
      </c>
      <c r="C8739" s="47" t="s">
        <v>20776</v>
      </c>
    </row>
    <row r="8740" spans="1:3" x14ac:dyDescent="0.25">
      <c r="A8740">
        <v>161058</v>
      </c>
      <c r="B8740" t="s">
        <v>20777</v>
      </c>
      <c r="C8740" s="47" t="s">
        <v>20778</v>
      </c>
    </row>
    <row r="8741" spans="1:3" x14ac:dyDescent="0.25">
      <c r="A8741">
        <v>161059</v>
      </c>
      <c r="B8741" t="s">
        <v>20779</v>
      </c>
      <c r="C8741" s="47" t="s">
        <v>20780</v>
      </c>
    </row>
    <row r="8742" spans="1:3" x14ac:dyDescent="0.25">
      <c r="A8742">
        <v>161060</v>
      </c>
      <c r="B8742" t="s">
        <v>20781</v>
      </c>
      <c r="C8742" s="47" t="s">
        <v>20782</v>
      </c>
    </row>
    <row r="8743" spans="1:3" x14ac:dyDescent="0.25">
      <c r="A8743">
        <v>161061</v>
      </c>
      <c r="B8743" t="s">
        <v>20783</v>
      </c>
      <c r="C8743" s="47" t="s">
        <v>20784</v>
      </c>
    </row>
    <row r="8744" spans="1:3" x14ac:dyDescent="0.25">
      <c r="A8744">
        <v>161062</v>
      </c>
      <c r="B8744" t="s">
        <v>20785</v>
      </c>
      <c r="C8744" s="47" t="s">
        <v>20786</v>
      </c>
    </row>
    <row r="8745" spans="1:3" x14ac:dyDescent="0.25">
      <c r="A8745">
        <v>161063</v>
      </c>
      <c r="B8745" t="s">
        <v>20787</v>
      </c>
      <c r="C8745" s="47" t="s">
        <v>20788</v>
      </c>
    </row>
    <row r="8746" spans="1:3" x14ac:dyDescent="0.25">
      <c r="A8746">
        <v>161064</v>
      </c>
      <c r="B8746" t="s">
        <v>20789</v>
      </c>
      <c r="C8746" s="47" t="s">
        <v>20790</v>
      </c>
    </row>
    <row r="8747" spans="1:3" x14ac:dyDescent="0.25">
      <c r="A8747">
        <v>161065</v>
      </c>
      <c r="B8747" t="s">
        <v>20791</v>
      </c>
      <c r="C8747" s="47" t="s">
        <v>20792</v>
      </c>
    </row>
    <row r="8748" spans="1:3" x14ac:dyDescent="0.25">
      <c r="A8748">
        <v>161066</v>
      </c>
      <c r="B8748" t="s">
        <v>20793</v>
      </c>
      <c r="C8748" s="47" t="s">
        <v>20794</v>
      </c>
    </row>
    <row r="8749" spans="1:3" x14ac:dyDescent="0.25">
      <c r="A8749">
        <v>161067</v>
      </c>
      <c r="B8749" t="s">
        <v>20795</v>
      </c>
      <c r="C8749" s="47" t="s">
        <v>20796</v>
      </c>
    </row>
    <row r="8750" spans="1:3" x14ac:dyDescent="0.25">
      <c r="A8750">
        <v>161068</v>
      </c>
      <c r="B8750" t="s">
        <v>20797</v>
      </c>
      <c r="C8750" s="47" t="s">
        <v>20798</v>
      </c>
    </row>
    <row r="8751" spans="1:3" x14ac:dyDescent="0.25">
      <c r="A8751">
        <v>161069</v>
      </c>
      <c r="B8751" t="s">
        <v>20799</v>
      </c>
      <c r="C8751" s="47" t="s">
        <v>20800</v>
      </c>
    </row>
    <row r="8752" spans="1:3" x14ac:dyDescent="0.25">
      <c r="A8752">
        <v>161070</v>
      </c>
      <c r="B8752" t="s">
        <v>20801</v>
      </c>
      <c r="C8752" s="47" t="s">
        <v>20802</v>
      </c>
    </row>
    <row r="8753" spans="1:3" x14ac:dyDescent="0.25">
      <c r="A8753">
        <v>161071</v>
      </c>
      <c r="B8753" t="s">
        <v>20803</v>
      </c>
      <c r="C8753" s="47" t="s">
        <v>20804</v>
      </c>
    </row>
    <row r="8754" spans="1:3" x14ac:dyDescent="0.25">
      <c r="A8754">
        <v>161072</v>
      </c>
      <c r="B8754" t="s">
        <v>20805</v>
      </c>
      <c r="C8754" s="47" t="s">
        <v>20806</v>
      </c>
    </row>
    <row r="8755" spans="1:3" x14ac:dyDescent="0.25">
      <c r="A8755">
        <v>161073</v>
      </c>
      <c r="B8755" t="s">
        <v>20807</v>
      </c>
      <c r="C8755" s="47" t="s">
        <v>20808</v>
      </c>
    </row>
    <row r="8756" spans="1:3" x14ac:dyDescent="0.25">
      <c r="A8756">
        <v>161074</v>
      </c>
      <c r="B8756" t="s">
        <v>20809</v>
      </c>
      <c r="C8756" s="47" t="s">
        <v>20810</v>
      </c>
    </row>
    <row r="8757" spans="1:3" x14ac:dyDescent="0.25">
      <c r="A8757">
        <v>161075</v>
      </c>
      <c r="B8757" t="s">
        <v>20811</v>
      </c>
      <c r="C8757" s="47" t="s">
        <v>20812</v>
      </c>
    </row>
    <row r="8758" spans="1:3" x14ac:dyDescent="0.25">
      <c r="A8758">
        <v>161076</v>
      </c>
      <c r="B8758" t="s">
        <v>20813</v>
      </c>
      <c r="C8758" s="47" t="s">
        <v>20814</v>
      </c>
    </row>
    <row r="8759" spans="1:3" x14ac:dyDescent="0.25">
      <c r="A8759">
        <v>161077</v>
      </c>
      <c r="B8759" t="s">
        <v>20815</v>
      </c>
      <c r="C8759" s="47" t="s">
        <v>20816</v>
      </c>
    </row>
    <row r="8760" spans="1:3" x14ac:dyDescent="0.25">
      <c r="A8760">
        <v>161078</v>
      </c>
      <c r="B8760" t="s">
        <v>20817</v>
      </c>
      <c r="C8760" s="47" t="s">
        <v>20818</v>
      </c>
    </row>
    <row r="8761" spans="1:3" x14ac:dyDescent="0.25">
      <c r="A8761">
        <v>161079</v>
      </c>
      <c r="B8761" t="s">
        <v>20819</v>
      </c>
      <c r="C8761" s="47" t="s">
        <v>20820</v>
      </c>
    </row>
    <row r="8762" spans="1:3" x14ac:dyDescent="0.25">
      <c r="A8762">
        <v>161080</v>
      </c>
      <c r="B8762" t="s">
        <v>20821</v>
      </c>
      <c r="C8762" s="47" t="s">
        <v>20822</v>
      </c>
    </row>
    <row r="8763" spans="1:3" x14ac:dyDescent="0.25">
      <c r="A8763">
        <v>161081</v>
      </c>
      <c r="B8763" t="s">
        <v>20823</v>
      </c>
      <c r="C8763" s="47" t="s">
        <v>20824</v>
      </c>
    </row>
    <row r="8764" spans="1:3" x14ac:dyDescent="0.25">
      <c r="A8764">
        <v>161082</v>
      </c>
      <c r="B8764" t="s">
        <v>20825</v>
      </c>
      <c r="C8764" s="47" t="s">
        <v>20826</v>
      </c>
    </row>
    <row r="8765" spans="1:3" x14ac:dyDescent="0.25">
      <c r="A8765">
        <v>161083</v>
      </c>
      <c r="B8765" t="s">
        <v>20827</v>
      </c>
      <c r="C8765" s="47" t="s">
        <v>20828</v>
      </c>
    </row>
    <row r="8766" spans="1:3" x14ac:dyDescent="0.25">
      <c r="A8766">
        <v>161084</v>
      </c>
      <c r="B8766" t="s">
        <v>20829</v>
      </c>
      <c r="C8766" s="47" t="s">
        <v>20830</v>
      </c>
    </row>
    <row r="8767" spans="1:3" x14ac:dyDescent="0.25">
      <c r="A8767">
        <v>161085</v>
      </c>
      <c r="B8767" t="s">
        <v>20831</v>
      </c>
      <c r="C8767" s="47" t="s">
        <v>20832</v>
      </c>
    </row>
    <row r="8768" spans="1:3" x14ac:dyDescent="0.25">
      <c r="A8768">
        <v>161086</v>
      </c>
      <c r="B8768" t="s">
        <v>20833</v>
      </c>
      <c r="C8768" s="47" t="s">
        <v>20834</v>
      </c>
    </row>
    <row r="8769" spans="1:3" x14ac:dyDescent="0.25">
      <c r="A8769">
        <v>161087</v>
      </c>
      <c r="B8769" t="s">
        <v>20835</v>
      </c>
      <c r="C8769" s="47" t="s">
        <v>20836</v>
      </c>
    </row>
    <row r="8770" spans="1:3" x14ac:dyDescent="0.25">
      <c r="A8770">
        <v>161088</v>
      </c>
      <c r="B8770" t="s">
        <v>20837</v>
      </c>
      <c r="C8770" s="47" t="s">
        <v>20838</v>
      </c>
    </row>
    <row r="8771" spans="1:3" x14ac:dyDescent="0.25">
      <c r="A8771">
        <v>161089</v>
      </c>
      <c r="B8771" t="s">
        <v>20839</v>
      </c>
      <c r="C8771" s="47" t="s">
        <v>20840</v>
      </c>
    </row>
    <row r="8772" spans="1:3" x14ac:dyDescent="0.25">
      <c r="A8772">
        <v>161090</v>
      </c>
      <c r="B8772" t="s">
        <v>20841</v>
      </c>
      <c r="C8772" s="47" t="s">
        <v>20842</v>
      </c>
    </row>
    <row r="8773" spans="1:3" x14ac:dyDescent="0.25">
      <c r="A8773">
        <v>161091</v>
      </c>
      <c r="B8773" t="s">
        <v>20843</v>
      </c>
      <c r="C8773" s="47" t="s">
        <v>20844</v>
      </c>
    </row>
    <row r="8774" spans="1:3" x14ac:dyDescent="0.25">
      <c r="A8774">
        <v>161092</v>
      </c>
      <c r="B8774" t="s">
        <v>20845</v>
      </c>
      <c r="C8774" s="47" t="s">
        <v>20846</v>
      </c>
    </row>
    <row r="8775" spans="1:3" x14ac:dyDescent="0.25">
      <c r="A8775">
        <v>161093</v>
      </c>
      <c r="B8775" t="s">
        <v>20847</v>
      </c>
      <c r="C8775" s="47" t="s">
        <v>20848</v>
      </c>
    </row>
    <row r="8776" spans="1:3" x14ac:dyDescent="0.25">
      <c r="A8776">
        <v>161094</v>
      </c>
      <c r="B8776" t="s">
        <v>20849</v>
      </c>
      <c r="C8776" s="47" t="s">
        <v>20850</v>
      </c>
    </row>
    <row r="8777" spans="1:3" x14ac:dyDescent="0.25">
      <c r="A8777">
        <v>161095</v>
      </c>
      <c r="B8777" t="s">
        <v>20851</v>
      </c>
      <c r="C8777" s="47" t="s">
        <v>20852</v>
      </c>
    </row>
    <row r="8778" spans="1:3" x14ac:dyDescent="0.25">
      <c r="A8778">
        <v>161096</v>
      </c>
      <c r="B8778" t="s">
        <v>20853</v>
      </c>
      <c r="C8778" s="47" t="s">
        <v>20854</v>
      </c>
    </row>
    <row r="8779" spans="1:3" x14ac:dyDescent="0.25">
      <c r="A8779">
        <v>161097</v>
      </c>
      <c r="B8779" t="s">
        <v>20855</v>
      </c>
      <c r="C8779" s="47" t="s">
        <v>20856</v>
      </c>
    </row>
    <row r="8780" spans="1:3" x14ac:dyDescent="0.25">
      <c r="A8780">
        <v>161098</v>
      </c>
      <c r="B8780" t="s">
        <v>20857</v>
      </c>
      <c r="C8780" s="47" t="s">
        <v>4725</v>
      </c>
    </row>
    <row r="8781" spans="1:3" x14ac:dyDescent="0.25">
      <c r="A8781">
        <v>161099</v>
      </c>
      <c r="B8781" t="s">
        <v>20858</v>
      </c>
      <c r="C8781" s="47" t="s">
        <v>20859</v>
      </c>
    </row>
    <row r="8782" spans="1:3" x14ac:dyDescent="0.25">
      <c r="A8782">
        <v>161100</v>
      </c>
      <c r="B8782" t="s">
        <v>20860</v>
      </c>
      <c r="C8782" s="47" t="s">
        <v>20861</v>
      </c>
    </row>
    <row r="8783" spans="1:3" x14ac:dyDescent="0.25">
      <c r="A8783">
        <v>161101</v>
      </c>
      <c r="B8783" t="s">
        <v>20862</v>
      </c>
      <c r="C8783" s="47" t="s">
        <v>20863</v>
      </c>
    </row>
    <row r="8784" spans="1:3" x14ac:dyDescent="0.25">
      <c r="A8784">
        <v>161102</v>
      </c>
      <c r="B8784" t="s">
        <v>20864</v>
      </c>
      <c r="C8784" s="47" t="s">
        <v>20865</v>
      </c>
    </row>
    <row r="8785" spans="1:3" x14ac:dyDescent="0.25">
      <c r="A8785">
        <v>161103</v>
      </c>
      <c r="B8785" t="s">
        <v>20866</v>
      </c>
      <c r="C8785" s="47" t="s">
        <v>20867</v>
      </c>
    </row>
    <row r="8786" spans="1:3" x14ac:dyDescent="0.25">
      <c r="A8786">
        <v>161104</v>
      </c>
      <c r="B8786" t="s">
        <v>20868</v>
      </c>
      <c r="C8786" s="47" t="s">
        <v>20869</v>
      </c>
    </row>
    <row r="8787" spans="1:3" x14ac:dyDescent="0.25">
      <c r="A8787">
        <v>161105</v>
      </c>
      <c r="B8787" t="s">
        <v>20870</v>
      </c>
      <c r="C8787" s="47" t="s">
        <v>20871</v>
      </c>
    </row>
    <row r="8788" spans="1:3" x14ac:dyDescent="0.25">
      <c r="A8788">
        <v>161106</v>
      </c>
      <c r="B8788" t="s">
        <v>20872</v>
      </c>
      <c r="C8788" s="47" t="s">
        <v>20873</v>
      </c>
    </row>
    <row r="8789" spans="1:3" x14ac:dyDescent="0.25">
      <c r="A8789">
        <v>161107</v>
      </c>
      <c r="B8789" t="s">
        <v>20874</v>
      </c>
      <c r="C8789" s="47" t="s">
        <v>20875</v>
      </c>
    </row>
    <row r="8790" spans="1:3" x14ac:dyDescent="0.25">
      <c r="A8790">
        <v>161108</v>
      </c>
      <c r="B8790" t="s">
        <v>20876</v>
      </c>
      <c r="C8790" s="47" t="s">
        <v>20877</v>
      </c>
    </row>
    <row r="8791" spans="1:3" x14ac:dyDescent="0.25">
      <c r="A8791">
        <v>161109</v>
      </c>
      <c r="B8791" t="s">
        <v>20878</v>
      </c>
      <c r="C8791" s="47" t="s">
        <v>20879</v>
      </c>
    </row>
    <row r="8792" spans="1:3" x14ac:dyDescent="0.25">
      <c r="A8792">
        <v>161110</v>
      </c>
      <c r="B8792" t="s">
        <v>20880</v>
      </c>
      <c r="C8792" s="47" t="s">
        <v>20881</v>
      </c>
    </row>
    <row r="8793" spans="1:3" x14ac:dyDescent="0.25">
      <c r="A8793">
        <v>161111</v>
      </c>
      <c r="B8793" t="s">
        <v>20882</v>
      </c>
      <c r="C8793" s="47" t="s">
        <v>20883</v>
      </c>
    </row>
    <row r="8794" spans="1:3" x14ac:dyDescent="0.25">
      <c r="A8794">
        <v>161112</v>
      </c>
      <c r="B8794" t="s">
        <v>20884</v>
      </c>
      <c r="C8794" s="47" t="s">
        <v>20885</v>
      </c>
    </row>
    <row r="8795" spans="1:3" x14ac:dyDescent="0.25">
      <c r="A8795">
        <v>161113</v>
      </c>
      <c r="B8795" t="s">
        <v>20886</v>
      </c>
      <c r="C8795" s="47" t="s">
        <v>20887</v>
      </c>
    </row>
    <row r="8796" spans="1:3" x14ac:dyDescent="0.25">
      <c r="A8796">
        <v>161114</v>
      </c>
      <c r="B8796" t="s">
        <v>20888</v>
      </c>
      <c r="C8796" s="47" t="s">
        <v>20889</v>
      </c>
    </row>
    <row r="8797" spans="1:3" x14ac:dyDescent="0.25">
      <c r="A8797">
        <v>161115</v>
      </c>
      <c r="B8797" t="s">
        <v>20890</v>
      </c>
      <c r="C8797" s="47" t="s">
        <v>20891</v>
      </c>
    </row>
    <row r="8798" spans="1:3" x14ac:dyDescent="0.25">
      <c r="A8798">
        <v>161116</v>
      </c>
      <c r="B8798" t="s">
        <v>20892</v>
      </c>
      <c r="C8798" s="47" t="s">
        <v>20893</v>
      </c>
    </row>
    <row r="8799" spans="1:3" x14ac:dyDescent="0.25">
      <c r="A8799">
        <v>161117</v>
      </c>
      <c r="B8799" t="s">
        <v>20894</v>
      </c>
      <c r="C8799" s="47" t="s">
        <v>20895</v>
      </c>
    </row>
    <row r="8800" spans="1:3" x14ac:dyDescent="0.25">
      <c r="A8800">
        <v>161118</v>
      </c>
      <c r="B8800" t="s">
        <v>20896</v>
      </c>
      <c r="C8800" s="47" t="s">
        <v>20897</v>
      </c>
    </row>
    <row r="8801" spans="1:3" x14ac:dyDescent="0.25">
      <c r="A8801">
        <v>161119</v>
      </c>
      <c r="B8801" t="s">
        <v>1524</v>
      </c>
      <c r="C8801" s="47" t="s">
        <v>20898</v>
      </c>
    </row>
    <row r="8802" spans="1:3" x14ac:dyDescent="0.25">
      <c r="A8802">
        <v>161120</v>
      </c>
      <c r="B8802" t="s">
        <v>20899</v>
      </c>
      <c r="C8802" s="47" t="s">
        <v>20900</v>
      </c>
    </row>
    <row r="8803" spans="1:3" x14ac:dyDescent="0.25">
      <c r="A8803">
        <v>161121</v>
      </c>
      <c r="B8803" t="s">
        <v>20901</v>
      </c>
      <c r="C8803" s="47" t="s">
        <v>20902</v>
      </c>
    </row>
    <row r="8804" spans="1:3" x14ac:dyDescent="0.25">
      <c r="A8804">
        <v>161122</v>
      </c>
      <c r="B8804" t="s">
        <v>20903</v>
      </c>
      <c r="C8804" s="47" t="s">
        <v>20904</v>
      </c>
    </row>
    <row r="8805" spans="1:3" x14ac:dyDescent="0.25">
      <c r="A8805">
        <v>161123</v>
      </c>
      <c r="B8805" t="s">
        <v>20905</v>
      </c>
      <c r="C8805" s="47" t="s">
        <v>20906</v>
      </c>
    </row>
    <row r="8806" spans="1:3" x14ac:dyDescent="0.25">
      <c r="A8806">
        <v>161124</v>
      </c>
      <c r="B8806" t="s">
        <v>20907</v>
      </c>
      <c r="C8806" s="47" t="s">
        <v>20908</v>
      </c>
    </row>
    <row r="8807" spans="1:3" x14ac:dyDescent="0.25">
      <c r="A8807">
        <v>161125</v>
      </c>
      <c r="B8807" t="s">
        <v>20909</v>
      </c>
      <c r="C8807" s="47" t="s">
        <v>20910</v>
      </c>
    </row>
    <row r="8808" spans="1:3" x14ac:dyDescent="0.25">
      <c r="A8808">
        <v>161126</v>
      </c>
      <c r="B8808" t="s">
        <v>20911</v>
      </c>
      <c r="C8808" s="47" t="s">
        <v>20912</v>
      </c>
    </row>
    <row r="8809" spans="1:3" x14ac:dyDescent="0.25">
      <c r="A8809">
        <v>161127</v>
      </c>
      <c r="B8809" t="s">
        <v>20913</v>
      </c>
      <c r="C8809" s="47" t="s">
        <v>20914</v>
      </c>
    </row>
    <row r="8810" spans="1:3" x14ac:dyDescent="0.25">
      <c r="A8810">
        <v>161128</v>
      </c>
      <c r="B8810" t="s">
        <v>20915</v>
      </c>
      <c r="C8810" s="47" t="s">
        <v>20916</v>
      </c>
    </row>
    <row r="8811" spans="1:3" x14ac:dyDescent="0.25">
      <c r="A8811">
        <v>161129</v>
      </c>
      <c r="B8811" t="s">
        <v>20917</v>
      </c>
      <c r="C8811" s="47" t="s">
        <v>20918</v>
      </c>
    </row>
    <row r="8812" spans="1:3" x14ac:dyDescent="0.25">
      <c r="A8812">
        <v>161130</v>
      </c>
      <c r="B8812" t="s">
        <v>20919</v>
      </c>
      <c r="C8812" s="47" t="s">
        <v>20920</v>
      </c>
    </row>
    <row r="8813" spans="1:3" x14ac:dyDescent="0.25">
      <c r="A8813">
        <v>161131</v>
      </c>
      <c r="B8813" t="s">
        <v>20921</v>
      </c>
      <c r="C8813" s="47" t="s">
        <v>20922</v>
      </c>
    </row>
    <row r="8814" spans="1:3" x14ac:dyDescent="0.25">
      <c r="A8814">
        <v>161132</v>
      </c>
      <c r="B8814" t="s">
        <v>20923</v>
      </c>
      <c r="C8814" s="47" t="s">
        <v>20924</v>
      </c>
    </row>
    <row r="8815" spans="1:3" x14ac:dyDescent="0.25">
      <c r="A8815">
        <v>161133</v>
      </c>
      <c r="B8815" t="s">
        <v>320</v>
      </c>
      <c r="C8815" s="47" t="s">
        <v>20925</v>
      </c>
    </row>
    <row r="8816" spans="1:3" x14ac:dyDescent="0.25">
      <c r="A8816">
        <v>161134</v>
      </c>
      <c r="B8816" t="s">
        <v>20926</v>
      </c>
      <c r="C8816" s="47" t="s">
        <v>20927</v>
      </c>
    </row>
    <row r="8817" spans="1:3" x14ac:dyDescent="0.25">
      <c r="A8817">
        <v>161135</v>
      </c>
      <c r="B8817" t="s">
        <v>20928</v>
      </c>
      <c r="C8817" s="47" t="s">
        <v>20929</v>
      </c>
    </row>
    <row r="8818" spans="1:3" x14ac:dyDescent="0.25">
      <c r="A8818">
        <v>161136</v>
      </c>
      <c r="B8818" t="s">
        <v>20930</v>
      </c>
      <c r="C8818" s="47" t="s">
        <v>20931</v>
      </c>
    </row>
    <row r="8819" spans="1:3" x14ac:dyDescent="0.25">
      <c r="A8819">
        <v>161137</v>
      </c>
      <c r="B8819" t="s">
        <v>20932</v>
      </c>
      <c r="C8819" s="47" t="s">
        <v>20933</v>
      </c>
    </row>
    <row r="8820" spans="1:3" x14ac:dyDescent="0.25">
      <c r="A8820">
        <v>161138</v>
      </c>
      <c r="B8820" t="s">
        <v>20934</v>
      </c>
      <c r="C8820" s="47" t="s">
        <v>20935</v>
      </c>
    </row>
    <row r="8821" spans="1:3" x14ac:dyDescent="0.25">
      <c r="A8821">
        <v>161139</v>
      </c>
      <c r="B8821" t="s">
        <v>20936</v>
      </c>
      <c r="C8821" s="47" t="s">
        <v>20937</v>
      </c>
    </row>
    <row r="8822" spans="1:3" x14ac:dyDescent="0.25">
      <c r="A8822">
        <v>161140</v>
      </c>
      <c r="B8822" t="s">
        <v>20938</v>
      </c>
      <c r="C8822" s="47" t="s">
        <v>20939</v>
      </c>
    </row>
    <row r="8823" spans="1:3" x14ac:dyDescent="0.25">
      <c r="A8823">
        <v>161141</v>
      </c>
      <c r="B8823" t="s">
        <v>20940</v>
      </c>
      <c r="C8823" s="47" t="s">
        <v>20941</v>
      </c>
    </row>
    <row r="8824" spans="1:3" x14ac:dyDescent="0.25">
      <c r="A8824">
        <v>161142</v>
      </c>
      <c r="B8824" t="s">
        <v>20942</v>
      </c>
      <c r="C8824" s="47" t="s">
        <v>20943</v>
      </c>
    </row>
    <row r="8825" spans="1:3" x14ac:dyDescent="0.25">
      <c r="A8825">
        <v>161143</v>
      </c>
      <c r="B8825" t="s">
        <v>1689</v>
      </c>
      <c r="C8825" s="47" t="s">
        <v>20944</v>
      </c>
    </row>
    <row r="8826" spans="1:3" x14ac:dyDescent="0.25">
      <c r="A8826">
        <v>161144</v>
      </c>
      <c r="B8826" t="s">
        <v>20945</v>
      </c>
      <c r="C8826" s="47" t="s">
        <v>20946</v>
      </c>
    </row>
    <row r="8827" spans="1:3" x14ac:dyDescent="0.25">
      <c r="A8827">
        <v>161145</v>
      </c>
      <c r="B8827" t="s">
        <v>20947</v>
      </c>
      <c r="C8827" s="47" t="s">
        <v>20948</v>
      </c>
    </row>
    <row r="8828" spans="1:3" x14ac:dyDescent="0.25">
      <c r="A8828">
        <v>161146</v>
      </c>
      <c r="B8828" t="s">
        <v>20949</v>
      </c>
      <c r="C8828" s="47" t="s">
        <v>20950</v>
      </c>
    </row>
    <row r="8829" spans="1:3" x14ac:dyDescent="0.25">
      <c r="A8829">
        <v>161147</v>
      </c>
      <c r="B8829" t="s">
        <v>20951</v>
      </c>
      <c r="C8829" s="47" t="s">
        <v>20952</v>
      </c>
    </row>
    <row r="8830" spans="1:3" x14ac:dyDescent="0.25">
      <c r="A8830">
        <v>161148</v>
      </c>
      <c r="B8830" t="s">
        <v>20953</v>
      </c>
      <c r="C8830" s="47" t="s">
        <v>20954</v>
      </c>
    </row>
    <row r="8831" spans="1:3" x14ac:dyDescent="0.25">
      <c r="A8831">
        <v>161149</v>
      </c>
      <c r="B8831" t="s">
        <v>1228</v>
      </c>
      <c r="C8831" s="47" t="s">
        <v>20955</v>
      </c>
    </row>
    <row r="8832" spans="1:3" x14ac:dyDescent="0.25">
      <c r="A8832">
        <v>161150</v>
      </c>
      <c r="B8832" t="s">
        <v>20956</v>
      </c>
      <c r="C8832" s="47" t="s">
        <v>20957</v>
      </c>
    </row>
    <row r="8833" spans="1:3" x14ac:dyDescent="0.25">
      <c r="A8833">
        <v>161151</v>
      </c>
      <c r="B8833" t="s">
        <v>20958</v>
      </c>
      <c r="C8833" s="47" t="s">
        <v>20959</v>
      </c>
    </row>
    <row r="8834" spans="1:3" x14ac:dyDescent="0.25">
      <c r="A8834">
        <v>161152</v>
      </c>
      <c r="B8834" t="s">
        <v>20960</v>
      </c>
      <c r="C8834" s="47" t="s">
        <v>20961</v>
      </c>
    </row>
    <row r="8835" spans="1:3" x14ac:dyDescent="0.25">
      <c r="A8835">
        <v>161153</v>
      </c>
      <c r="B8835" t="s">
        <v>20962</v>
      </c>
      <c r="C8835" s="47" t="s">
        <v>20963</v>
      </c>
    </row>
    <row r="8836" spans="1:3" x14ac:dyDescent="0.25">
      <c r="A8836">
        <v>161154</v>
      </c>
      <c r="B8836" t="s">
        <v>20964</v>
      </c>
      <c r="C8836" s="47" t="s">
        <v>20965</v>
      </c>
    </row>
    <row r="8837" spans="1:3" x14ac:dyDescent="0.25">
      <c r="A8837">
        <v>161155</v>
      </c>
      <c r="B8837" t="s">
        <v>20966</v>
      </c>
      <c r="C8837" s="47" t="s">
        <v>20967</v>
      </c>
    </row>
    <row r="8838" spans="1:3" x14ac:dyDescent="0.25">
      <c r="A8838">
        <v>161156</v>
      </c>
      <c r="B8838" t="s">
        <v>20968</v>
      </c>
      <c r="C8838" s="47" t="s">
        <v>20969</v>
      </c>
    </row>
    <row r="8839" spans="1:3" x14ac:dyDescent="0.25">
      <c r="A8839">
        <v>161157</v>
      </c>
      <c r="B8839" t="s">
        <v>20970</v>
      </c>
      <c r="C8839" s="47" t="s">
        <v>20971</v>
      </c>
    </row>
    <row r="8840" spans="1:3" x14ac:dyDescent="0.25">
      <c r="A8840">
        <v>161158</v>
      </c>
      <c r="B8840" t="s">
        <v>20972</v>
      </c>
      <c r="C8840" s="47" t="s">
        <v>20973</v>
      </c>
    </row>
    <row r="8841" spans="1:3" x14ac:dyDescent="0.25">
      <c r="A8841">
        <v>161159</v>
      </c>
      <c r="B8841" t="s">
        <v>20974</v>
      </c>
      <c r="C8841" s="47" t="s">
        <v>20975</v>
      </c>
    </row>
    <row r="8842" spans="1:3" x14ac:dyDescent="0.25">
      <c r="A8842">
        <v>161160</v>
      </c>
      <c r="B8842" t="s">
        <v>20976</v>
      </c>
      <c r="C8842" s="47" t="s">
        <v>20977</v>
      </c>
    </row>
    <row r="8843" spans="1:3" x14ac:dyDescent="0.25">
      <c r="A8843">
        <v>161161</v>
      </c>
      <c r="B8843" t="s">
        <v>242</v>
      </c>
      <c r="C8843" s="47" t="s">
        <v>20978</v>
      </c>
    </row>
    <row r="8844" spans="1:3" x14ac:dyDescent="0.25">
      <c r="A8844">
        <v>161162</v>
      </c>
      <c r="B8844" t="s">
        <v>20979</v>
      </c>
      <c r="C8844" s="47" t="s">
        <v>20980</v>
      </c>
    </row>
    <row r="8845" spans="1:3" x14ac:dyDescent="0.25">
      <c r="A8845">
        <v>161163</v>
      </c>
      <c r="B8845" t="s">
        <v>20981</v>
      </c>
      <c r="C8845" s="47" t="s">
        <v>20982</v>
      </c>
    </row>
    <row r="8846" spans="1:3" x14ac:dyDescent="0.25">
      <c r="A8846">
        <v>161164</v>
      </c>
      <c r="B8846" t="s">
        <v>20983</v>
      </c>
      <c r="C8846" s="47" t="s">
        <v>20984</v>
      </c>
    </row>
    <row r="8847" spans="1:3" x14ac:dyDescent="0.25">
      <c r="A8847">
        <v>161165</v>
      </c>
      <c r="B8847" t="s">
        <v>20985</v>
      </c>
      <c r="C8847" s="47" t="s">
        <v>20986</v>
      </c>
    </row>
    <row r="8848" spans="1:3" x14ac:dyDescent="0.25">
      <c r="A8848">
        <v>161166</v>
      </c>
      <c r="B8848" t="s">
        <v>20987</v>
      </c>
      <c r="C8848" s="47" t="s">
        <v>20988</v>
      </c>
    </row>
    <row r="8849" spans="1:3" x14ac:dyDescent="0.25">
      <c r="A8849">
        <v>161167</v>
      </c>
      <c r="B8849" t="s">
        <v>20989</v>
      </c>
      <c r="C8849" s="47" t="s">
        <v>20990</v>
      </c>
    </row>
    <row r="8850" spans="1:3" x14ac:dyDescent="0.25">
      <c r="A8850">
        <v>161168</v>
      </c>
      <c r="B8850" t="s">
        <v>762</v>
      </c>
      <c r="C8850" s="47" t="s">
        <v>20991</v>
      </c>
    </row>
    <row r="8851" spans="1:3" x14ac:dyDescent="0.25">
      <c r="A8851">
        <v>161169</v>
      </c>
      <c r="B8851" t="s">
        <v>20992</v>
      </c>
      <c r="C8851" s="47" t="s">
        <v>20993</v>
      </c>
    </row>
    <row r="8852" spans="1:3" x14ac:dyDescent="0.25">
      <c r="A8852">
        <v>161170</v>
      </c>
      <c r="B8852" t="s">
        <v>20994</v>
      </c>
      <c r="C8852" s="47" t="s">
        <v>20995</v>
      </c>
    </row>
    <row r="8853" spans="1:3" x14ac:dyDescent="0.25">
      <c r="A8853">
        <v>161171</v>
      </c>
      <c r="B8853" t="s">
        <v>20996</v>
      </c>
      <c r="C8853" s="47" t="s">
        <v>20997</v>
      </c>
    </row>
    <row r="8854" spans="1:3" x14ac:dyDescent="0.25">
      <c r="A8854">
        <v>161172</v>
      </c>
      <c r="B8854" t="s">
        <v>20998</v>
      </c>
      <c r="C8854" s="47" t="s">
        <v>20999</v>
      </c>
    </row>
    <row r="8855" spans="1:3" x14ac:dyDescent="0.25">
      <c r="A8855">
        <v>161173</v>
      </c>
      <c r="B8855" t="s">
        <v>21000</v>
      </c>
      <c r="C8855" s="47" t="s">
        <v>21001</v>
      </c>
    </row>
    <row r="8856" spans="1:3" x14ac:dyDescent="0.25">
      <c r="A8856">
        <v>161174</v>
      </c>
      <c r="B8856" t="s">
        <v>21002</v>
      </c>
      <c r="C8856" s="47" t="s">
        <v>21003</v>
      </c>
    </row>
    <row r="8857" spans="1:3" x14ac:dyDescent="0.25">
      <c r="A8857">
        <v>161175</v>
      </c>
      <c r="B8857" t="s">
        <v>21004</v>
      </c>
      <c r="C8857" s="47" t="s">
        <v>21005</v>
      </c>
    </row>
    <row r="8858" spans="1:3" x14ac:dyDescent="0.25">
      <c r="A8858">
        <v>161176</v>
      </c>
      <c r="B8858" t="s">
        <v>21006</v>
      </c>
      <c r="C8858" s="47" t="s">
        <v>21007</v>
      </c>
    </row>
    <row r="8859" spans="1:3" x14ac:dyDescent="0.25">
      <c r="A8859">
        <v>161177</v>
      </c>
      <c r="B8859" t="s">
        <v>21008</v>
      </c>
      <c r="C8859" s="47" t="s">
        <v>21009</v>
      </c>
    </row>
    <row r="8860" spans="1:3" x14ac:dyDescent="0.25">
      <c r="A8860">
        <v>161178</v>
      </c>
      <c r="B8860" t="s">
        <v>21010</v>
      </c>
      <c r="C8860" s="47" t="s">
        <v>21011</v>
      </c>
    </row>
    <row r="8861" spans="1:3" x14ac:dyDescent="0.25">
      <c r="A8861">
        <v>161179</v>
      </c>
      <c r="B8861" t="s">
        <v>21012</v>
      </c>
      <c r="C8861" s="47" t="s">
        <v>21013</v>
      </c>
    </row>
    <row r="8862" spans="1:3" x14ac:dyDescent="0.25">
      <c r="A8862">
        <v>161180</v>
      </c>
      <c r="B8862" t="s">
        <v>21014</v>
      </c>
      <c r="C8862" s="47" t="s">
        <v>21015</v>
      </c>
    </row>
    <row r="8863" spans="1:3" x14ac:dyDescent="0.25">
      <c r="A8863">
        <v>161181</v>
      </c>
      <c r="B8863" t="s">
        <v>21016</v>
      </c>
      <c r="C8863" s="47" t="s">
        <v>21017</v>
      </c>
    </row>
    <row r="8864" spans="1:3" x14ac:dyDescent="0.25">
      <c r="A8864">
        <v>161182</v>
      </c>
      <c r="B8864" t="s">
        <v>21018</v>
      </c>
      <c r="C8864" s="47" t="s">
        <v>21019</v>
      </c>
    </row>
    <row r="8865" spans="1:3" x14ac:dyDescent="0.25">
      <c r="A8865">
        <v>161183</v>
      </c>
      <c r="B8865" t="s">
        <v>21020</v>
      </c>
      <c r="C8865" s="47" t="s">
        <v>21021</v>
      </c>
    </row>
    <row r="8866" spans="1:3" x14ac:dyDescent="0.25">
      <c r="A8866">
        <v>161184</v>
      </c>
      <c r="B8866" t="s">
        <v>21022</v>
      </c>
      <c r="C8866" s="47" t="s">
        <v>21023</v>
      </c>
    </row>
    <row r="8867" spans="1:3" x14ac:dyDescent="0.25">
      <c r="A8867">
        <v>161185</v>
      </c>
      <c r="B8867" t="s">
        <v>21024</v>
      </c>
      <c r="C8867" s="47" t="s">
        <v>21025</v>
      </c>
    </row>
    <row r="8868" spans="1:3" x14ac:dyDescent="0.25">
      <c r="A8868">
        <v>161186</v>
      </c>
      <c r="B8868" t="s">
        <v>21026</v>
      </c>
      <c r="C8868" s="47" t="s">
        <v>21027</v>
      </c>
    </row>
    <row r="8869" spans="1:3" x14ac:dyDescent="0.25">
      <c r="A8869">
        <v>161187</v>
      </c>
      <c r="B8869" t="s">
        <v>21028</v>
      </c>
      <c r="C8869" s="47" t="s">
        <v>21029</v>
      </c>
    </row>
    <row r="8870" spans="1:3" x14ac:dyDescent="0.25">
      <c r="A8870">
        <v>161188</v>
      </c>
      <c r="B8870" t="s">
        <v>21030</v>
      </c>
      <c r="C8870" s="47" t="s">
        <v>21031</v>
      </c>
    </row>
    <row r="8871" spans="1:3" x14ac:dyDescent="0.25">
      <c r="A8871">
        <v>161189</v>
      </c>
      <c r="B8871" t="s">
        <v>21032</v>
      </c>
      <c r="C8871" s="47" t="s">
        <v>21033</v>
      </c>
    </row>
    <row r="8872" spans="1:3" x14ac:dyDescent="0.25">
      <c r="A8872">
        <v>161190</v>
      </c>
      <c r="B8872" t="s">
        <v>21034</v>
      </c>
      <c r="C8872" s="47" t="s">
        <v>21035</v>
      </c>
    </row>
    <row r="8873" spans="1:3" x14ac:dyDescent="0.25">
      <c r="A8873">
        <v>161191</v>
      </c>
      <c r="B8873" t="s">
        <v>21036</v>
      </c>
      <c r="C8873" s="47" t="s">
        <v>21037</v>
      </c>
    </row>
    <row r="8874" spans="1:3" x14ac:dyDescent="0.25">
      <c r="A8874">
        <v>161192</v>
      </c>
      <c r="B8874" t="s">
        <v>21038</v>
      </c>
      <c r="C8874" s="47" t="s">
        <v>21039</v>
      </c>
    </row>
    <row r="8875" spans="1:3" x14ac:dyDescent="0.25">
      <c r="A8875">
        <v>161193</v>
      </c>
      <c r="B8875" t="s">
        <v>21040</v>
      </c>
      <c r="C8875" s="47" t="s">
        <v>21041</v>
      </c>
    </row>
    <row r="8876" spans="1:3" x14ac:dyDescent="0.25">
      <c r="A8876">
        <v>161194</v>
      </c>
      <c r="B8876" t="s">
        <v>21042</v>
      </c>
      <c r="C8876" s="47" t="s">
        <v>21043</v>
      </c>
    </row>
    <row r="8877" spans="1:3" x14ac:dyDescent="0.25">
      <c r="A8877">
        <v>161195</v>
      </c>
      <c r="B8877" t="s">
        <v>21044</v>
      </c>
      <c r="C8877" s="47" t="s">
        <v>21045</v>
      </c>
    </row>
    <row r="8878" spans="1:3" x14ac:dyDescent="0.25">
      <c r="A8878">
        <v>161196</v>
      </c>
      <c r="B8878" t="s">
        <v>21046</v>
      </c>
      <c r="C8878" s="47" t="s">
        <v>21047</v>
      </c>
    </row>
    <row r="8879" spans="1:3" x14ac:dyDescent="0.25">
      <c r="A8879">
        <v>161197</v>
      </c>
      <c r="B8879" t="s">
        <v>21048</v>
      </c>
      <c r="C8879" s="47" t="s">
        <v>21049</v>
      </c>
    </row>
    <row r="8880" spans="1:3" x14ac:dyDescent="0.25">
      <c r="A8880">
        <v>161198</v>
      </c>
      <c r="B8880" t="s">
        <v>21050</v>
      </c>
      <c r="C8880" s="47" t="s">
        <v>21051</v>
      </c>
    </row>
    <row r="8881" spans="1:3" x14ac:dyDescent="0.25">
      <c r="A8881">
        <v>161199</v>
      </c>
      <c r="B8881" t="s">
        <v>21052</v>
      </c>
      <c r="C8881" s="47" t="s">
        <v>21053</v>
      </c>
    </row>
    <row r="8882" spans="1:3" x14ac:dyDescent="0.25">
      <c r="A8882">
        <v>161200</v>
      </c>
      <c r="B8882" t="s">
        <v>21054</v>
      </c>
      <c r="C8882" s="47" t="s">
        <v>21055</v>
      </c>
    </row>
    <row r="8883" spans="1:3" x14ac:dyDescent="0.25">
      <c r="A8883">
        <v>161201</v>
      </c>
      <c r="B8883" t="s">
        <v>21056</v>
      </c>
      <c r="C8883" s="47" t="s">
        <v>21057</v>
      </c>
    </row>
    <row r="8884" spans="1:3" x14ac:dyDescent="0.25">
      <c r="A8884">
        <v>161202</v>
      </c>
      <c r="B8884" t="s">
        <v>21058</v>
      </c>
      <c r="C8884" s="47" t="s">
        <v>21059</v>
      </c>
    </row>
    <row r="8885" spans="1:3" x14ac:dyDescent="0.25">
      <c r="A8885">
        <v>161203</v>
      </c>
      <c r="B8885" t="s">
        <v>21060</v>
      </c>
      <c r="C8885" s="47" t="s">
        <v>21061</v>
      </c>
    </row>
    <row r="8886" spans="1:3" x14ac:dyDescent="0.25">
      <c r="A8886">
        <v>161204</v>
      </c>
      <c r="B8886" t="s">
        <v>21062</v>
      </c>
      <c r="C8886" s="47" t="s">
        <v>21063</v>
      </c>
    </row>
    <row r="8887" spans="1:3" x14ac:dyDescent="0.25">
      <c r="A8887">
        <v>161205</v>
      </c>
      <c r="B8887" t="s">
        <v>21064</v>
      </c>
      <c r="C8887" s="47" t="s">
        <v>21065</v>
      </c>
    </row>
    <row r="8888" spans="1:3" x14ac:dyDescent="0.25">
      <c r="A8888">
        <v>161206</v>
      </c>
      <c r="B8888" t="s">
        <v>21066</v>
      </c>
      <c r="C8888" s="47" t="s">
        <v>21067</v>
      </c>
    </row>
    <row r="8889" spans="1:3" x14ac:dyDescent="0.25">
      <c r="A8889">
        <v>161207</v>
      </c>
      <c r="B8889" t="s">
        <v>21068</v>
      </c>
      <c r="C8889" s="47" t="s">
        <v>21069</v>
      </c>
    </row>
    <row r="8890" spans="1:3" x14ac:dyDescent="0.25">
      <c r="A8890">
        <v>161208</v>
      </c>
      <c r="B8890" t="s">
        <v>21070</v>
      </c>
      <c r="C8890" s="47" t="s">
        <v>21071</v>
      </c>
    </row>
    <row r="8891" spans="1:3" x14ac:dyDescent="0.25">
      <c r="A8891">
        <v>161209</v>
      </c>
      <c r="B8891" t="s">
        <v>21072</v>
      </c>
      <c r="C8891" s="47" t="s">
        <v>21073</v>
      </c>
    </row>
    <row r="8892" spans="1:3" x14ac:dyDescent="0.25">
      <c r="A8892">
        <v>161210</v>
      </c>
      <c r="B8892" t="s">
        <v>21074</v>
      </c>
      <c r="C8892" s="47" t="s">
        <v>21075</v>
      </c>
    </row>
    <row r="8893" spans="1:3" x14ac:dyDescent="0.25">
      <c r="A8893">
        <v>161211</v>
      </c>
      <c r="B8893" t="s">
        <v>21076</v>
      </c>
      <c r="C8893" s="47" t="s">
        <v>21077</v>
      </c>
    </row>
    <row r="8894" spans="1:3" x14ac:dyDescent="0.25">
      <c r="A8894">
        <v>161212</v>
      </c>
      <c r="B8894" t="s">
        <v>21078</v>
      </c>
      <c r="C8894" s="47" t="s">
        <v>21079</v>
      </c>
    </row>
    <row r="8895" spans="1:3" x14ac:dyDescent="0.25">
      <c r="A8895">
        <v>161213</v>
      </c>
      <c r="B8895" t="s">
        <v>314</v>
      </c>
      <c r="C8895" s="47" t="s">
        <v>21080</v>
      </c>
    </row>
    <row r="8896" spans="1:3" x14ac:dyDescent="0.25">
      <c r="A8896">
        <v>161214</v>
      </c>
      <c r="B8896" t="s">
        <v>21081</v>
      </c>
      <c r="C8896" s="47" t="s">
        <v>21082</v>
      </c>
    </row>
    <row r="8897" spans="1:3" x14ac:dyDescent="0.25">
      <c r="A8897">
        <v>161215</v>
      </c>
      <c r="B8897" t="s">
        <v>21083</v>
      </c>
      <c r="C8897" s="47" t="s">
        <v>21084</v>
      </c>
    </row>
    <row r="8898" spans="1:3" x14ac:dyDescent="0.25">
      <c r="A8898">
        <v>161216</v>
      </c>
      <c r="B8898" t="s">
        <v>21085</v>
      </c>
      <c r="C8898" s="47" t="s">
        <v>21086</v>
      </c>
    </row>
    <row r="8899" spans="1:3" x14ac:dyDescent="0.25">
      <c r="A8899">
        <v>161217</v>
      </c>
      <c r="B8899" t="s">
        <v>1572</v>
      </c>
      <c r="C8899" s="47" t="s">
        <v>21087</v>
      </c>
    </row>
    <row r="8900" spans="1:3" x14ac:dyDescent="0.25">
      <c r="A8900">
        <v>161218</v>
      </c>
      <c r="B8900" t="s">
        <v>21088</v>
      </c>
      <c r="C8900" s="47" t="s">
        <v>21089</v>
      </c>
    </row>
    <row r="8901" spans="1:3" x14ac:dyDescent="0.25">
      <c r="A8901">
        <v>161219</v>
      </c>
      <c r="B8901" t="s">
        <v>21090</v>
      </c>
      <c r="C8901" s="47" t="s">
        <v>21091</v>
      </c>
    </row>
    <row r="8902" spans="1:3" x14ac:dyDescent="0.25">
      <c r="A8902">
        <v>161220</v>
      </c>
      <c r="B8902" t="s">
        <v>21092</v>
      </c>
      <c r="C8902" s="47" t="s">
        <v>21093</v>
      </c>
    </row>
    <row r="8903" spans="1:3" x14ac:dyDescent="0.25">
      <c r="A8903">
        <v>161221</v>
      </c>
      <c r="B8903" t="s">
        <v>21094</v>
      </c>
      <c r="C8903" s="47" t="s">
        <v>21095</v>
      </c>
    </row>
    <row r="8904" spans="1:3" x14ac:dyDescent="0.25">
      <c r="A8904">
        <v>161222</v>
      </c>
      <c r="B8904" t="s">
        <v>21096</v>
      </c>
      <c r="C8904" s="47" t="s">
        <v>21097</v>
      </c>
    </row>
    <row r="8905" spans="1:3" x14ac:dyDescent="0.25">
      <c r="A8905">
        <v>161223</v>
      </c>
      <c r="B8905" t="s">
        <v>21098</v>
      </c>
      <c r="C8905" s="47" t="s">
        <v>21099</v>
      </c>
    </row>
    <row r="8906" spans="1:3" x14ac:dyDescent="0.25">
      <c r="A8906">
        <v>161224</v>
      </c>
      <c r="B8906" t="s">
        <v>21100</v>
      </c>
      <c r="C8906" s="47" t="s">
        <v>21101</v>
      </c>
    </row>
    <row r="8907" spans="1:3" x14ac:dyDescent="0.25">
      <c r="A8907">
        <v>161225</v>
      </c>
      <c r="B8907" t="s">
        <v>21102</v>
      </c>
      <c r="C8907" s="47" t="s">
        <v>21103</v>
      </c>
    </row>
    <row r="8908" spans="1:3" x14ac:dyDescent="0.25">
      <c r="A8908">
        <v>161226</v>
      </c>
      <c r="B8908" t="s">
        <v>21104</v>
      </c>
      <c r="C8908" s="47" t="s">
        <v>21105</v>
      </c>
    </row>
    <row r="8909" spans="1:3" x14ac:dyDescent="0.25">
      <c r="A8909">
        <v>161227</v>
      </c>
      <c r="B8909" t="s">
        <v>21106</v>
      </c>
      <c r="C8909" s="47" t="s">
        <v>21107</v>
      </c>
    </row>
    <row r="8910" spans="1:3" x14ac:dyDescent="0.25">
      <c r="A8910">
        <v>161228</v>
      </c>
      <c r="B8910" t="s">
        <v>21108</v>
      </c>
      <c r="C8910" s="47" t="s">
        <v>21109</v>
      </c>
    </row>
    <row r="8911" spans="1:3" x14ac:dyDescent="0.25">
      <c r="A8911">
        <v>161229</v>
      </c>
      <c r="B8911" t="s">
        <v>21110</v>
      </c>
      <c r="C8911" s="47" t="s">
        <v>21111</v>
      </c>
    </row>
    <row r="8912" spans="1:3" x14ac:dyDescent="0.25">
      <c r="A8912">
        <v>161230</v>
      </c>
      <c r="B8912" t="s">
        <v>21112</v>
      </c>
      <c r="C8912" s="47" t="s">
        <v>21113</v>
      </c>
    </row>
    <row r="8913" spans="1:3" x14ac:dyDescent="0.25">
      <c r="A8913">
        <v>161231</v>
      </c>
      <c r="B8913" t="s">
        <v>21114</v>
      </c>
      <c r="C8913" s="47" t="s">
        <v>21115</v>
      </c>
    </row>
    <row r="8914" spans="1:3" x14ac:dyDescent="0.25">
      <c r="A8914">
        <v>161232</v>
      </c>
      <c r="B8914" t="s">
        <v>21116</v>
      </c>
      <c r="C8914" s="47" t="s">
        <v>21117</v>
      </c>
    </row>
    <row r="8915" spans="1:3" x14ac:dyDescent="0.25">
      <c r="A8915">
        <v>161233</v>
      </c>
      <c r="B8915" t="s">
        <v>21118</v>
      </c>
      <c r="C8915" s="47" t="s">
        <v>21119</v>
      </c>
    </row>
    <row r="8916" spans="1:3" x14ac:dyDescent="0.25">
      <c r="A8916">
        <v>161234</v>
      </c>
      <c r="B8916" t="s">
        <v>1656</v>
      </c>
      <c r="C8916" s="47" t="s">
        <v>21120</v>
      </c>
    </row>
    <row r="8917" spans="1:3" x14ac:dyDescent="0.25">
      <c r="A8917">
        <v>161235</v>
      </c>
      <c r="B8917" t="s">
        <v>868</v>
      </c>
      <c r="C8917" s="47" t="s">
        <v>21121</v>
      </c>
    </row>
    <row r="8918" spans="1:3" x14ac:dyDescent="0.25">
      <c r="A8918">
        <v>161236</v>
      </c>
      <c r="B8918" t="s">
        <v>21122</v>
      </c>
      <c r="C8918" s="47" t="s">
        <v>21123</v>
      </c>
    </row>
    <row r="8919" spans="1:3" x14ac:dyDescent="0.25">
      <c r="A8919">
        <v>161237</v>
      </c>
      <c r="B8919" t="s">
        <v>21124</v>
      </c>
      <c r="C8919" s="47" t="s">
        <v>21125</v>
      </c>
    </row>
    <row r="8920" spans="1:3" x14ac:dyDescent="0.25">
      <c r="A8920">
        <v>161238</v>
      </c>
      <c r="B8920" t="s">
        <v>21126</v>
      </c>
      <c r="C8920" s="47" t="s">
        <v>21127</v>
      </c>
    </row>
    <row r="8921" spans="1:3" x14ac:dyDescent="0.25">
      <c r="A8921">
        <v>161239</v>
      </c>
      <c r="B8921" t="s">
        <v>21128</v>
      </c>
      <c r="C8921" s="47" t="s">
        <v>21129</v>
      </c>
    </row>
    <row r="8922" spans="1:3" x14ac:dyDescent="0.25">
      <c r="A8922">
        <v>161240</v>
      </c>
      <c r="B8922" t="s">
        <v>1267</v>
      </c>
      <c r="C8922" s="47" t="s">
        <v>21130</v>
      </c>
    </row>
    <row r="8923" spans="1:3" x14ac:dyDescent="0.25">
      <c r="A8923">
        <v>161241</v>
      </c>
      <c r="B8923" t="s">
        <v>21131</v>
      </c>
      <c r="C8923" s="47" t="s">
        <v>21132</v>
      </c>
    </row>
    <row r="8924" spans="1:3" x14ac:dyDescent="0.25">
      <c r="A8924">
        <v>161242</v>
      </c>
      <c r="B8924" t="s">
        <v>21133</v>
      </c>
      <c r="C8924" s="47" t="s">
        <v>21134</v>
      </c>
    </row>
    <row r="8925" spans="1:3" x14ac:dyDescent="0.25">
      <c r="A8925">
        <v>161243</v>
      </c>
      <c r="B8925" t="s">
        <v>21135</v>
      </c>
      <c r="C8925" s="47" t="s">
        <v>21136</v>
      </c>
    </row>
    <row r="8926" spans="1:3" x14ac:dyDescent="0.25">
      <c r="A8926">
        <v>161244</v>
      </c>
      <c r="B8926" t="s">
        <v>21137</v>
      </c>
      <c r="C8926" s="47" t="s">
        <v>21138</v>
      </c>
    </row>
    <row r="8927" spans="1:3" x14ac:dyDescent="0.25">
      <c r="A8927">
        <v>161245</v>
      </c>
      <c r="B8927" t="s">
        <v>21139</v>
      </c>
      <c r="C8927" s="47" t="s">
        <v>21140</v>
      </c>
    </row>
    <row r="8928" spans="1:3" x14ac:dyDescent="0.25">
      <c r="A8928">
        <v>161246</v>
      </c>
      <c r="B8928" t="s">
        <v>21141</v>
      </c>
      <c r="C8928" s="47" t="s">
        <v>21142</v>
      </c>
    </row>
    <row r="8929" spans="1:3" x14ac:dyDescent="0.25">
      <c r="A8929">
        <v>161247</v>
      </c>
      <c r="B8929" t="s">
        <v>21143</v>
      </c>
      <c r="C8929" s="47" t="s">
        <v>21144</v>
      </c>
    </row>
    <row r="8930" spans="1:3" x14ac:dyDescent="0.25">
      <c r="A8930">
        <v>161248</v>
      </c>
      <c r="B8930" t="s">
        <v>21145</v>
      </c>
      <c r="C8930" s="47" t="s">
        <v>21146</v>
      </c>
    </row>
    <row r="8931" spans="1:3" x14ac:dyDescent="0.25">
      <c r="A8931">
        <v>161249</v>
      </c>
      <c r="B8931" t="s">
        <v>21147</v>
      </c>
      <c r="C8931" s="47" t="s">
        <v>21148</v>
      </c>
    </row>
    <row r="8932" spans="1:3" x14ac:dyDescent="0.25">
      <c r="A8932">
        <v>161250</v>
      </c>
      <c r="B8932" t="s">
        <v>21149</v>
      </c>
      <c r="C8932" s="47" t="s">
        <v>21150</v>
      </c>
    </row>
    <row r="8933" spans="1:3" x14ac:dyDescent="0.25">
      <c r="A8933">
        <v>161251</v>
      </c>
      <c r="B8933" t="s">
        <v>21151</v>
      </c>
      <c r="C8933" s="47" t="s">
        <v>21152</v>
      </c>
    </row>
    <row r="8934" spans="1:3" x14ac:dyDescent="0.25">
      <c r="A8934">
        <v>161252</v>
      </c>
      <c r="B8934" t="s">
        <v>21153</v>
      </c>
      <c r="C8934" s="47" t="s">
        <v>21154</v>
      </c>
    </row>
    <row r="8935" spans="1:3" x14ac:dyDescent="0.25">
      <c r="A8935">
        <v>161253</v>
      </c>
      <c r="B8935" t="s">
        <v>691</v>
      </c>
      <c r="C8935" s="47" t="s">
        <v>21155</v>
      </c>
    </row>
    <row r="8936" spans="1:3" x14ac:dyDescent="0.25">
      <c r="A8936">
        <v>161254</v>
      </c>
      <c r="B8936" t="s">
        <v>21156</v>
      </c>
      <c r="C8936" s="47" t="s">
        <v>21157</v>
      </c>
    </row>
    <row r="8937" spans="1:3" x14ac:dyDescent="0.25">
      <c r="A8937">
        <v>161255</v>
      </c>
      <c r="B8937" t="s">
        <v>21158</v>
      </c>
      <c r="C8937" s="47" t="s">
        <v>21159</v>
      </c>
    </row>
    <row r="8938" spans="1:3" x14ac:dyDescent="0.25">
      <c r="A8938">
        <v>161256</v>
      </c>
      <c r="B8938" t="s">
        <v>21160</v>
      </c>
      <c r="C8938" s="47" t="s">
        <v>21161</v>
      </c>
    </row>
    <row r="8939" spans="1:3" x14ac:dyDescent="0.25">
      <c r="A8939">
        <v>161257</v>
      </c>
      <c r="B8939" t="s">
        <v>21162</v>
      </c>
      <c r="C8939" s="47" t="s">
        <v>21163</v>
      </c>
    </row>
    <row r="8940" spans="1:3" x14ac:dyDescent="0.25">
      <c r="A8940">
        <v>161258</v>
      </c>
      <c r="B8940" t="s">
        <v>21164</v>
      </c>
      <c r="C8940" s="47" t="s">
        <v>21165</v>
      </c>
    </row>
    <row r="8941" spans="1:3" x14ac:dyDescent="0.25">
      <c r="A8941">
        <v>161259</v>
      </c>
      <c r="B8941" t="s">
        <v>21166</v>
      </c>
      <c r="C8941" s="47" t="s">
        <v>21167</v>
      </c>
    </row>
    <row r="8942" spans="1:3" x14ac:dyDescent="0.25">
      <c r="A8942">
        <v>161260</v>
      </c>
      <c r="B8942" t="s">
        <v>21168</v>
      </c>
      <c r="C8942" s="47" t="s">
        <v>21169</v>
      </c>
    </row>
    <row r="8943" spans="1:3" x14ac:dyDescent="0.25">
      <c r="A8943">
        <v>161261</v>
      </c>
      <c r="B8943" t="s">
        <v>21170</v>
      </c>
      <c r="C8943" s="47" t="s">
        <v>21171</v>
      </c>
    </row>
    <row r="8944" spans="1:3" x14ac:dyDescent="0.25">
      <c r="A8944">
        <v>161262</v>
      </c>
      <c r="B8944" t="s">
        <v>21172</v>
      </c>
      <c r="C8944" s="47" t="s">
        <v>21173</v>
      </c>
    </row>
    <row r="8945" spans="1:3" x14ac:dyDescent="0.25">
      <c r="A8945">
        <v>161263</v>
      </c>
      <c r="B8945" t="s">
        <v>21174</v>
      </c>
      <c r="C8945" s="47" t="s">
        <v>21175</v>
      </c>
    </row>
    <row r="8946" spans="1:3" x14ac:dyDescent="0.25">
      <c r="A8946">
        <v>161264</v>
      </c>
      <c r="B8946" t="s">
        <v>21176</v>
      </c>
      <c r="C8946" s="47" t="s">
        <v>21177</v>
      </c>
    </row>
    <row r="8947" spans="1:3" x14ac:dyDescent="0.25">
      <c r="A8947">
        <v>161265</v>
      </c>
      <c r="B8947" t="s">
        <v>21178</v>
      </c>
      <c r="C8947" s="47" t="s">
        <v>21179</v>
      </c>
    </row>
    <row r="8948" spans="1:3" x14ac:dyDescent="0.25">
      <c r="A8948">
        <v>161266</v>
      </c>
      <c r="B8948" t="s">
        <v>21180</v>
      </c>
      <c r="C8948" s="47" t="s">
        <v>21181</v>
      </c>
    </row>
    <row r="8949" spans="1:3" x14ac:dyDescent="0.25">
      <c r="A8949">
        <v>161267</v>
      </c>
      <c r="B8949" t="s">
        <v>21182</v>
      </c>
      <c r="C8949" s="47" t="s">
        <v>21183</v>
      </c>
    </row>
    <row r="8950" spans="1:3" x14ac:dyDescent="0.25">
      <c r="A8950">
        <v>161268</v>
      </c>
      <c r="B8950" t="s">
        <v>21184</v>
      </c>
      <c r="C8950" s="47" t="s">
        <v>21185</v>
      </c>
    </row>
    <row r="8951" spans="1:3" x14ac:dyDescent="0.25">
      <c r="A8951">
        <v>161269</v>
      </c>
      <c r="B8951" t="s">
        <v>21186</v>
      </c>
      <c r="C8951" s="47" t="s">
        <v>21187</v>
      </c>
    </row>
    <row r="8952" spans="1:3" x14ac:dyDescent="0.25">
      <c r="A8952">
        <v>161270</v>
      </c>
      <c r="B8952" t="s">
        <v>21188</v>
      </c>
      <c r="C8952" s="47" t="s">
        <v>21189</v>
      </c>
    </row>
    <row r="8953" spans="1:3" x14ac:dyDescent="0.25">
      <c r="A8953">
        <v>161271</v>
      </c>
      <c r="B8953" t="s">
        <v>21190</v>
      </c>
      <c r="C8953" s="47" t="s">
        <v>21191</v>
      </c>
    </row>
    <row r="8954" spans="1:3" x14ac:dyDescent="0.25">
      <c r="A8954">
        <v>161272</v>
      </c>
      <c r="B8954" t="s">
        <v>21192</v>
      </c>
      <c r="C8954" s="47" t="s">
        <v>21193</v>
      </c>
    </row>
    <row r="8955" spans="1:3" x14ac:dyDescent="0.25">
      <c r="A8955">
        <v>161273</v>
      </c>
      <c r="B8955" t="s">
        <v>21194</v>
      </c>
      <c r="C8955" s="47" t="s">
        <v>21195</v>
      </c>
    </row>
    <row r="8956" spans="1:3" x14ac:dyDescent="0.25">
      <c r="A8956">
        <v>161274</v>
      </c>
      <c r="B8956" t="s">
        <v>21196</v>
      </c>
      <c r="C8956" s="47" t="s">
        <v>21197</v>
      </c>
    </row>
    <row r="8957" spans="1:3" x14ac:dyDescent="0.25">
      <c r="A8957">
        <v>161275</v>
      </c>
      <c r="B8957" t="s">
        <v>21198</v>
      </c>
      <c r="C8957" s="47" t="s">
        <v>21199</v>
      </c>
    </row>
    <row r="8958" spans="1:3" x14ac:dyDescent="0.25">
      <c r="A8958">
        <v>161276</v>
      </c>
      <c r="B8958" t="s">
        <v>21200</v>
      </c>
      <c r="C8958" s="47" t="s">
        <v>21201</v>
      </c>
    </row>
    <row r="8959" spans="1:3" x14ac:dyDescent="0.25">
      <c r="A8959">
        <v>161277</v>
      </c>
      <c r="B8959" t="s">
        <v>21202</v>
      </c>
      <c r="C8959" s="47" t="s">
        <v>21203</v>
      </c>
    </row>
    <row r="8960" spans="1:3" x14ac:dyDescent="0.25">
      <c r="A8960">
        <v>161278</v>
      </c>
      <c r="B8960" t="s">
        <v>21204</v>
      </c>
      <c r="C8960" s="47" t="s">
        <v>21205</v>
      </c>
    </row>
    <row r="8961" spans="1:3" x14ac:dyDescent="0.25">
      <c r="A8961">
        <v>161279</v>
      </c>
      <c r="B8961" t="s">
        <v>21206</v>
      </c>
      <c r="C8961" s="47" t="s">
        <v>21207</v>
      </c>
    </row>
    <row r="8962" spans="1:3" x14ac:dyDescent="0.25">
      <c r="A8962">
        <v>161280</v>
      </c>
      <c r="B8962" t="s">
        <v>21208</v>
      </c>
      <c r="C8962" s="47" t="s">
        <v>21209</v>
      </c>
    </row>
    <row r="8963" spans="1:3" x14ac:dyDescent="0.25">
      <c r="A8963">
        <v>161281</v>
      </c>
      <c r="B8963" t="s">
        <v>21210</v>
      </c>
      <c r="C8963" s="47" t="s">
        <v>21211</v>
      </c>
    </row>
    <row r="8964" spans="1:3" x14ac:dyDescent="0.25">
      <c r="A8964">
        <v>161282</v>
      </c>
      <c r="B8964" t="s">
        <v>21212</v>
      </c>
      <c r="C8964" s="47" t="s">
        <v>21213</v>
      </c>
    </row>
    <row r="8965" spans="1:3" x14ac:dyDescent="0.25">
      <c r="A8965">
        <v>161283</v>
      </c>
      <c r="B8965" t="s">
        <v>21214</v>
      </c>
      <c r="C8965" s="47" t="s">
        <v>21215</v>
      </c>
    </row>
    <row r="8966" spans="1:3" x14ac:dyDescent="0.25">
      <c r="A8966">
        <v>161284</v>
      </c>
      <c r="B8966" t="s">
        <v>21216</v>
      </c>
      <c r="C8966" s="47" t="s">
        <v>21217</v>
      </c>
    </row>
    <row r="8967" spans="1:3" x14ac:dyDescent="0.25">
      <c r="A8967">
        <v>161285</v>
      </c>
      <c r="B8967" t="s">
        <v>21218</v>
      </c>
      <c r="C8967" s="47" t="s">
        <v>21219</v>
      </c>
    </row>
    <row r="8968" spans="1:3" x14ac:dyDescent="0.25">
      <c r="A8968">
        <v>161286</v>
      </c>
      <c r="B8968" t="s">
        <v>21220</v>
      </c>
      <c r="C8968" s="47" t="s">
        <v>21221</v>
      </c>
    </row>
    <row r="8969" spans="1:3" x14ac:dyDescent="0.25">
      <c r="A8969">
        <v>161287</v>
      </c>
      <c r="B8969" t="s">
        <v>21222</v>
      </c>
      <c r="C8969" s="47" t="s">
        <v>21223</v>
      </c>
    </row>
    <row r="8970" spans="1:3" x14ac:dyDescent="0.25">
      <c r="A8970">
        <v>161288</v>
      </c>
      <c r="B8970" t="s">
        <v>1468</v>
      </c>
      <c r="C8970" s="47" t="s">
        <v>21224</v>
      </c>
    </row>
    <row r="8971" spans="1:3" x14ac:dyDescent="0.25">
      <c r="A8971">
        <v>161289</v>
      </c>
      <c r="B8971" t="s">
        <v>21225</v>
      </c>
      <c r="C8971" s="47" t="s">
        <v>21226</v>
      </c>
    </row>
    <row r="8972" spans="1:3" x14ac:dyDescent="0.25">
      <c r="A8972">
        <v>161290</v>
      </c>
      <c r="B8972" t="s">
        <v>21227</v>
      </c>
      <c r="C8972" s="47" t="s">
        <v>21228</v>
      </c>
    </row>
    <row r="8973" spans="1:3" x14ac:dyDescent="0.25">
      <c r="A8973">
        <v>161291</v>
      </c>
      <c r="B8973" t="s">
        <v>1540</v>
      </c>
      <c r="C8973" s="47" t="s">
        <v>21229</v>
      </c>
    </row>
    <row r="8974" spans="1:3" x14ac:dyDescent="0.25">
      <c r="A8974">
        <v>161292</v>
      </c>
      <c r="B8974" t="s">
        <v>21230</v>
      </c>
      <c r="C8974" s="47" t="s">
        <v>21231</v>
      </c>
    </row>
    <row r="8975" spans="1:3" x14ac:dyDescent="0.25">
      <c r="A8975">
        <v>161293</v>
      </c>
      <c r="B8975" t="s">
        <v>1620</v>
      </c>
      <c r="C8975" s="47" t="s">
        <v>21232</v>
      </c>
    </row>
    <row r="8976" spans="1:3" x14ac:dyDescent="0.25">
      <c r="A8976">
        <v>161294</v>
      </c>
      <c r="B8976" t="s">
        <v>21233</v>
      </c>
      <c r="C8976" s="47" t="s">
        <v>21234</v>
      </c>
    </row>
    <row r="8977" spans="1:3" x14ac:dyDescent="0.25">
      <c r="A8977">
        <v>161295</v>
      </c>
      <c r="B8977" t="s">
        <v>21235</v>
      </c>
      <c r="C8977" s="47" t="s">
        <v>21236</v>
      </c>
    </row>
    <row r="8978" spans="1:3" x14ac:dyDescent="0.25">
      <c r="A8978">
        <v>161296</v>
      </c>
      <c r="B8978" t="s">
        <v>21237</v>
      </c>
      <c r="C8978" s="47" t="s">
        <v>21238</v>
      </c>
    </row>
    <row r="8979" spans="1:3" x14ac:dyDescent="0.25">
      <c r="A8979">
        <v>161297</v>
      </c>
      <c r="B8979" t="s">
        <v>21239</v>
      </c>
      <c r="C8979" s="47" t="s">
        <v>21240</v>
      </c>
    </row>
    <row r="8980" spans="1:3" x14ac:dyDescent="0.25">
      <c r="A8980">
        <v>161298</v>
      </c>
      <c r="B8980" t="s">
        <v>21241</v>
      </c>
      <c r="C8980" s="47" t="s">
        <v>21242</v>
      </c>
    </row>
    <row r="8981" spans="1:3" x14ac:dyDescent="0.25">
      <c r="A8981">
        <v>161299</v>
      </c>
      <c r="B8981" t="s">
        <v>21243</v>
      </c>
      <c r="C8981" s="47" t="s">
        <v>21244</v>
      </c>
    </row>
    <row r="8982" spans="1:3" x14ac:dyDescent="0.25">
      <c r="A8982">
        <v>161300</v>
      </c>
      <c r="B8982" t="s">
        <v>21245</v>
      </c>
      <c r="C8982" s="47" t="s">
        <v>21246</v>
      </c>
    </row>
    <row r="8983" spans="1:3" x14ac:dyDescent="0.25">
      <c r="A8983">
        <v>161301</v>
      </c>
      <c r="B8983" t="s">
        <v>21247</v>
      </c>
      <c r="C8983" s="47" t="s">
        <v>21248</v>
      </c>
    </row>
    <row r="8984" spans="1:3" x14ac:dyDescent="0.25">
      <c r="A8984">
        <v>161302</v>
      </c>
      <c r="B8984" t="s">
        <v>21249</v>
      </c>
      <c r="C8984" s="47" t="s">
        <v>21250</v>
      </c>
    </row>
    <row r="8985" spans="1:3" x14ac:dyDescent="0.25">
      <c r="A8985">
        <v>161303</v>
      </c>
      <c r="B8985" t="s">
        <v>21251</v>
      </c>
      <c r="C8985" s="47" t="s">
        <v>21252</v>
      </c>
    </row>
    <row r="8986" spans="1:3" x14ac:dyDescent="0.25">
      <c r="A8986">
        <v>161304</v>
      </c>
      <c r="B8986" t="s">
        <v>21253</v>
      </c>
      <c r="C8986" s="47" t="s">
        <v>21254</v>
      </c>
    </row>
    <row r="8987" spans="1:3" x14ac:dyDescent="0.25">
      <c r="A8987">
        <v>161305</v>
      </c>
      <c r="B8987" t="s">
        <v>21255</v>
      </c>
      <c r="C8987" s="47" t="s">
        <v>21256</v>
      </c>
    </row>
    <row r="8988" spans="1:3" x14ac:dyDescent="0.25">
      <c r="A8988">
        <v>161306</v>
      </c>
      <c r="B8988" t="s">
        <v>21257</v>
      </c>
      <c r="C8988" s="47" t="s">
        <v>21258</v>
      </c>
    </row>
    <row r="8989" spans="1:3" x14ac:dyDescent="0.25">
      <c r="A8989">
        <v>161307</v>
      </c>
      <c r="B8989" t="s">
        <v>21259</v>
      </c>
      <c r="C8989" s="47" t="s">
        <v>21260</v>
      </c>
    </row>
    <row r="8990" spans="1:3" x14ac:dyDescent="0.25">
      <c r="A8990">
        <v>161308</v>
      </c>
      <c r="B8990" t="s">
        <v>21261</v>
      </c>
      <c r="C8990" s="47" t="s">
        <v>21262</v>
      </c>
    </row>
    <row r="8991" spans="1:3" x14ac:dyDescent="0.25">
      <c r="A8991">
        <v>161309</v>
      </c>
      <c r="B8991" t="s">
        <v>21263</v>
      </c>
      <c r="C8991" s="47" t="s">
        <v>21264</v>
      </c>
    </row>
    <row r="8992" spans="1:3" x14ac:dyDescent="0.25">
      <c r="A8992">
        <v>161310</v>
      </c>
      <c r="B8992" t="s">
        <v>21265</v>
      </c>
      <c r="C8992" s="47" t="s">
        <v>21266</v>
      </c>
    </row>
    <row r="8993" spans="1:3" x14ac:dyDescent="0.25">
      <c r="A8993">
        <v>161311</v>
      </c>
      <c r="B8993" t="s">
        <v>21267</v>
      </c>
      <c r="C8993" s="47" t="s">
        <v>21268</v>
      </c>
    </row>
    <row r="8994" spans="1:3" x14ac:dyDescent="0.25">
      <c r="A8994">
        <v>161312</v>
      </c>
      <c r="B8994" t="s">
        <v>21269</v>
      </c>
      <c r="C8994" s="47" t="s">
        <v>21270</v>
      </c>
    </row>
    <row r="8995" spans="1:3" x14ac:dyDescent="0.25">
      <c r="A8995">
        <v>161313</v>
      </c>
      <c r="B8995" t="s">
        <v>21271</v>
      </c>
      <c r="C8995" s="47" t="s">
        <v>21272</v>
      </c>
    </row>
    <row r="8996" spans="1:3" x14ac:dyDescent="0.25">
      <c r="A8996">
        <v>161314</v>
      </c>
      <c r="B8996" t="s">
        <v>21273</v>
      </c>
      <c r="C8996" s="47" t="s">
        <v>21274</v>
      </c>
    </row>
    <row r="8997" spans="1:3" x14ac:dyDescent="0.25">
      <c r="A8997">
        <v>161315</v>
      </c>
      <c r="B8997" t="s">
        <v>21275</v>
      </c>
      <c r="C8997" s="47" t="s">
        <v>21276</v>
      </c>
    </row>
    <row r="8998" spans="1:3" x14ac:dyDescent="0.25">
      <c r="A8998">
        <v>161316</v>
      </c>
      <c r="B8998" t="s">
        <v>21277</v>
      </c>
      <c r="C8998" s="47" t="s">
        <v>21278</v>
      </c>
    </row>
    <row r="8999" spans="1:3" x14ac:dyDescent="0.25">
      <c r="A8999">
        <v>161317</v>
      </c>
      <c r="B8999" t="s">
        <v>21279</v>
      </c>
      <c r="C8999" s="47" t="s">
        <v>21280</v>
      </c>
    </row>
    <row r="9000" spans="1:3" x14ac:dyDescent="0.25">
      <c r="A9000">
        <v>161318</v>
      </c>
      <c r="B9000" t="s">
        <v>21281</v>
      </c>
      <c r="C9000" s="47" t="s">
        <v>21282</v>
      </c>
    </row>
    <row r="9001" spans="1:3" x14ac:dyDescent="0.25">
      <c r="A9001">
        <v>161319</v>
      </c>
      <c r="B9001" t="s">
        <v>21283</v>
      </c>
      <c r="C9001" s="47" t="s">
        <v>21284</v>
      </c>
    </row>
    <row r="9002" spans="1:3" x14ac:dyDescent="0.25">
      <c r="A9002">
        <v>161320</v>
      </c>
      <c r="B9002" t="s">
        <v>21285</v>
      </c>
      <c r="C9002" s="47" t="s">
        <v>21286</v>
      </c>
    </row>
    <row r="9003" spans="1:3" x14ac:dyDescent="0.25">
      <c r="A9003">
        <v>161321</v>
      </c>
      <c r="B9003" t="s">
        <v>21287</v>
      </c>
      <c r="C9003" s="47" t="s">
        <v>21288</v>
      </c>
    </row>
    <row r="9004" spans="1:3" x14ac:dyDescent="0.25">
      <c r="A9004">
        <v>161322</v>
      </c>
      <c r="B9004" t="s">
        <v>21289</v>
      </c>
      <c r="C9004" s="47" t="s">
        <v>21290</v>
      </c>
    </row>
    <row r="9005" spans="1:3" x14ac:dyDescent="0.25">
      <c r="A9005">
        <v>161323</v>
      </c>
      <c r="B9005" t="s">
        <v>21291</v>
      </c>
      <c r="C9005" s="47" t="s">
        <v>21292</v>
      </c>
    </row>
    <row r="9006" spans="1:3" x14ac:dyDescent="0.25">
      <c r="A9006">
        <v>161324</v>
      </c>
      <c r="B9006" t="s">
        <v>21293</v>
      </c>
      <c r="C9006" s="47" t="s">
        <v>21294</v>
      </c>
    </row>
    <row r="9007" spans="1:3" x14ac:dyDescent="0.25">
      <c r="A9007">
        <v>161325</v>
      </c>
      <c r="B9007" t="s">
        <v>34</v>
      </c>
      <c r="C9007" s="47" t="s">
        <v>21295</v>
      </c>
    </row>
    <row r="9008" spans="1:3" x14ac:dyDescent="0.25">
      <c r="A9008">
        <v>161326</v>
      </c>
      <c r="B9008" t="s">
        <v>352</v>
      </c>
      <c r="C9008" s="47" t="s">
        <v>21296</v>
      </c>
    </row>
    <row r="9009" spans="1:3" x14ac:dyDescent="0.25">
      <c r="A9009">
        <v>161327</v>
      </c>
      <c r="B9009" t="s">
        <v>21297</v>
      </c>
      <c r="C9009" s="47" t="s">
        <v>21298</v>
      </c>
    </row>
    <row r="9010" spans="1:3" x14ac:dyDescent="0.25">
      <c r="A9010">
        <v>161328</v>
      </c>
      <c r="B9010" t="s">
        <v>21299</v>
      </c>
      <c r="C9010" s="47" t="s">
        <v>21300</v>
      </c>
    </row>
    <row r="9011" spans="1:3" x14ac:dyDescent="0.25">
      <c r="A9011">
        <v>161329</v>
      </c>
      <c r="B9011" t="s">
        <v>21301</v>
      </c>
      <c r="C9011" s="47" t="s">
        <v>21302</v>
      </c>
    </row>
    <row r="9012" spans="1:3" x14ac:dyDescent="0.25">
      <c r="A9012">
        <v>161330</v>
      </c>
      <c r="B9012" t="s">
        <v>21303</v>
      </c>
      <c r="C9012" s="47" t="s">
        <v>21304</v>
      </c>
    </row>
    <row r="9013" spans="1:3" x14ac:dyDescent="0.25">
      <c r="A9013">
        <v>161331</v>
      </c>
      <c r="B9013" t="s">
        <v>21305</v>
      </c>
      <c r="C9013" s="47" t="s">
        <v>21306</v>
      </c>
    </row>
    <row r="9014" spans="1:3" x14ac:dyDescent="0.25">
      <c r="A9014">
        <v>161332</v>
      </c>
      <c r="B9014" t="s">
        <v>21307</v>
      </c>
      <c r="C9014" s="47" t="s">
        <v>21308</v>
      </c>
    </row>
    <row r="9015" spans="1:3" x14ac:dyDescent="0.25">
      <c r="A9015">
        <v>161333</v>
      </c>
      <c r="B9015" t="s">
        <v>21309</v>
      </c>
      <c r="C9015" s="47" t="s">
        <v>21310</v>
      </c>
    </row>
    <row r="9016" spans="1:3" x14ac:dyDescent="0.25">
      <c r="A9016">
        <v>161334</v>
      </c>
      <c r="B9016" t="s">
        <v>21311</v>
      </c>
      <c r="C9016" s="47" t="s">
        <v>21312</v>
      </c>
    </row>
    <row r="9017" spans="1:3" x14ac:dyDescent="0.25">
      <c r="A9017">
        <v>161335</v>
      </c>
      <c r="B9017" t="s">
        <v>21313</v>
      </c>
      <c r="C9017" s="47" t="s">
        <v>21314</v>
      </c>
    </row>
    <row r="9018" spans="1:3" x14ac:dyDescent="0.25">
      <c r="A9018">
        <v>161336</v>
      </c>
      <c r="B9018" t="s">
        <v>21315</v>
      </c>
      <c r="C9018" s="47" t="s">
        <v>21316</v>
      </c>
    </row>
    <row r="9019" spans="1:3" x14ac:dyDescent="0.25">
      <c r="A9019">
        <v>161337</v>
      </c>
      <c r="B9019" t="s">
        <v>21317</v>
      </c>
      <c r="C9019" s="47" t="s">
        <v>21318</v>
      </c>
    </row>
    <row r="9020" spans="1:3" x14ac:dyDescent="0.25">
      <c r="A9020">
        <v>161338</v>
      </c>
      <c r="B9020" t="s">
        <v>21319</v>
      </c>
      <c r="C9020" s="47" t="s">
        <v>21320</v>
      </c>
    </row>
    <row r="9021" spans="1:3" x14ac:dyDescent="0.25">
      <c r="A9021">
        <v>161339</v>
      </c>
      <c r="B9021" t="s">
        <v>21321</v>
      </c>
      <c r="C9021" s="47" t="s">
        <v>21322</v>
      </c>
    </row>
    <row r="9022" spans="1:3" x14ac:dyDescent="0.25">
      <c r="A9022">
        <v>161340</v>
      </c>
      <c r="B9022" t="s">
        <v>21323</v>
      </c>
      <c r="C9022" s="47" t="s">
        <v>21324</v>
      </c>
    </row>
    <row r="9023" spans="1:3" x14ac:dyDescent="0.25">
      <c r="A9023">
        <v>161341</v>
      </c>
      <c r="B9023" t="s">
        <v>21325</v>
      </c>
      <c r="C9023" s="47" t="s">
        <v>21326</v>
      </c>
    </row>
    <row r="9024" spans="1:3" x14ac:dyDescent="0.25">
      <c r="A9024">
        <v>161342</v>
      </c>
      <c r="B9024" t="s">
        <v>21327</v>
      </c>
      <c r="C9024" s="47" t="s">
        <v>21328</v>
      </c>
    </row>
    <row r="9025" spans="1:3" x14ac:dyDescent="0.25">
      <c r="A9025">
        <v>161343</v>
      </c>
      <c r="B9025" t="s">
        <v>21329</v>
      </c>
      <c r="C9025" s="47" t="s">
        <v>21330</v>
      </c>
    </row>
    <row r="9026" spans="1:3" x14ac:dyDescent="0.25">
      <c r="A9026">
        <v>161344</v>
      </c>
      <c r="B9026" t="s">
        <v>21331</v>
      </c>
      <c r="C9026" s="47" t="s">
        <v>21332</v>
      </c>
    </row>
    <row r="9027" spans="1:3" x14ac:dyDescent="0.25">
      <c r="A9027">
        <v>161345</v>
      </c>
      <c r="B9027" t="s">
        <v>986</v>
      </c>
      <c r="C9027" s="47" t="s">
        <v>21333</v>
      </c>
    </row>
    <row r="9028" spans="1:3" x14ac:dyDescent="0.25">
      <c r="A9028">
        <v>161346</v>
      </c>
      <c r="B9028" t="s">
        <v>21334</v>
      </c>
      <c r="C9028" s="47" t="s">
        <v>21335</v>
      </c>
    </row>
    <row r="9029" spans="1:3" x14ac:dyDescent="0.25">
      <c r="A9029">
        <v>161347</v>
      </c>
      <c r="B9029" t="s">
        <v>21336</v>
      </c>
      <c r="C9029" s="47" t="s">
        <v>21337</v>
      </c>
    </row>
    <row r="9030" spans="1:3" x14ac:dyDescent="0.25">
      <c r="A9030">
        <v>161348</v>
      </c>
      <c r="B9030" t="s">
        <v>21338</v>
      </c>
      <c r="C9030" s="47" t="s">
        <v>21339</v>
      </c>
    </row>
    <row r="9031" spans="1:3" x14ac:dyDescent="0.25">
      <c r="A9031">
        <v>161349</v>
      </c>
      <c r="B9031" t="s">
        <v>21340</v>
      </c>
      <c r="C9031" s="47" t="s">
        <v>21341</v>
      </c>
    </row>
    <row r="9032" spans="1:3" x14ac:dyDescent="0.25">
      <c r="A9032">
        <v>161350</v>
      </c>
      <c r="B9032" t="s">
        <v>21342</v>
      </c>
      <c r="C9032" s="47" t="s">
        <v>21343</v>
      </c>
    </row>
    <row r="9033" spans="1:3" x14ac:dyDescent="0.25">
      <c r="A9033">
        <v>161351</v>
      </c>
      <c r="B9033" t="s">
        <v>21344</v>
      </c>
      <c r="C9033" s="47" t="s">
        <v>21345</v>
      </c>
    </row>
    <row r="9034" spans="1:3" x14ac:dyDescent="0.25">
      <c r="A9034">
        <v>161352</v>
      </c>
      <c r="B9034" t="s">
        <v>21346</v>
      </c>
      <c r="C9034" s="47" t="s">
        <v>21347</v>
      </c>
    </row>
    <row r="9035" spans="1:3" x14ac:dyDescent="0.25">
      <c r="A9035">
        <v>161353</v>
      </c>
      <c r="B9035" t="s">
        <v>21348</v>
      </c>
      <c r="C9035" s="47" t="s">
        <v>21349</v>
      </c>
    </row>
    <row r="9036" spans="1:3" x14ac:dyDescent="0.25">
      <c r="A9036">
        <v>161354</v>
      </c>
      <c r="B9036" t="s">
        <v>21350</v>
      </c>
      <c r="C9036" s="47" t="s">
        <v>21351</v>
      </c>
    </row>
    <row r="9037" spans="1:3" x14ac:dyDescent="0.25">
      <c r="A9037">
        <v>161355</v>
      </c>
      <c r="B9037" t="s">
        <v>21352</v>
      </c>
      <c r="C9037" s="47" t="s">
        <v>21353</v>
      </c>
    </row>
    <row r="9038" spans="1:3" x14ac:dyDescent="0.25">
      <c r="A9038">
        <v>161356</v>
      </c>
      <c r="B9038" t="s">
        <v>21354</v>
      </c>
      <c r="C9038" s="47" t="s">
        <v>21355</v>
      </c>
    </row>
    <row r="9039" spans="1:3" x14ac:dyDescent="0.25">
      <c r="A9039">
        <v>161357</v>
      </c>
      <c r="B9039" t="s">
        <v>21356</v>
      </c>
      <c r="C9039" s="47" t="s">
        <v>21357</v>
      </c>
    </row>
    <row r="9040" spans="1:3" x14ac:dyDescent="0.25">
      <c r="A9040">
        <v>161358</v>
      </c>
      <c r="B9040" t="s">
        <v>21358</v>
      </c>
      <c r="C9040" s="47" t="s">
        <v>21359</v>
      </c>
    </row>
    <row r="9041" spans="1:3" x14ac:dyDescent="0.25">
      <c r="A9041">
        <v>161359</v>
      </c>
      <c r="B9041" t="s">
        <v>21360</v>
      </c>
      <c r="C9041" s="47" t="s">
        <v>21361</v>
      </c>
    </row>
    <row r="9042" spans="1:3" x14ac:dyDescent="0.25">
      <c r="A9042">
        <v>161360</v>
      </c>
      <c r="B9042" t="s">
        <v>21362</v>
      </c>
      <c r="C9042" s="47" t="s">
        <v>21363</v>
      </c>
    </row>
    <row r="9043" spans="1:3" x14ac:dyDescent="0.25">
      <c r="A9043">
        <v>161361</v>
      </c>
      <c r="B9043" t="s">
        <v>21364</v>
      </c>
      <c r="C9043" s="47" t="s">
        <v>21365</v>
      </c>
    </row>
    <row r="9044" spans="1:3" x14ac:dyDescent="0.25">
      <c r="A9044">
        <v>161362</v>
      </c>
      <c r="B9044" t="s">
        <v>21366</v>
      </c>
      <c r="C9044" s="47" t="s">
        <v>21367</v>
      </c>
    </row>
    <row r="9045" spans="1:3" x14ac:dyDescent="0.25">
      <c r="A9045">
        <v>161363</v>
      </c>
      <c r="B9045" t="s">
        <v>21368</v>
      </c>
      <c r="C9045" s="47" t="s">
        <v>21369</v>
      </c>
    </row>
    <row r="9046" spans="1:3" x14ac:dyDescent="0.25">
      <c r="A9046">
        <v>161364</v>
      </c>
      <c r="B9046" t="s">
        <v>21370</v>
      </c>
      <c r="C9046" s="47" t="s">
        <v>21371</v>
      </c>
    </row>
    <row r="9047" spans="1:3" x14ac:dyDescent="0.25">
      <c r="A9047">
        <v>161365</v>
      </c>
      <c r="B9047" t="s">
        <v>21372</v>
      </c>
      <c r="C9047" s="47" t="s">
        <v>21373</v>
      </c>
    </row>
    <row r="9048" spans="1:3" x14ac:dyDescent="0.25">
      <c r="A9048">
        <v>161366</v>
      </c>
      <c r="B9048" t="s">
        <v>21374</v>
      </c>
      <c r="C9048" s="47" t="s">
        <v>21375</v>
      </c>
    </row>
    <row r="9049" spans="1:3" x14ac:dyDescent="0.25">
      <c r="A9049">
        <v>161367</v>
      </c>
      <c r="B9049" t="s">
        <v>21376</v>
      </c>
      <c r="C9049" s="47" t="s">
        <v>21377</v>
      </c>
    </row>
    <row r="9050" spans="1:3" x14ac:dyDescent="0.25">
      <c r="A9050">
        <v>161368</v>
      </c>
      <c r="B9050" t="s">
        <v>21378</v>
      </c>
      <c r="C9050" s="47" t="s">
        <v>21379</v>
      </c>
    </row>
    <row r="9051" spans="1:3" x14ac:dyDescent="0.25">
      <c r="A9051">
        <v>161369</v>
      </c>
      <c r="B9051" t="s">
        <v>21380</v>
      </c>
      <c r="C9051" s="47" t="s">
        <v>21381</v>
      </c>
    </row>
    <row r="9052" spans="1:3" x14ac:dyDescent="0.25">
      <c r="A9052">
        <v>161370</v>
      </c>
      <c r="B9052" t="s">
        <v>21382</v>
      </c>
      <c r="C9052" s="47" t="s">
        <v>21383</v>
      </c>
    </row>
    <row r="9053" spans="1:3" x14ac:dyDescent="0.25">
      <c r="A9053">
        <v>161371</v>
      </c>
      <c r="B9053" t="s">
        <v>21384</v>
      </c>
      <c r="C9053" s="47" t="s">
        <v>21385</v>
      </c>
    </row>
    <row r="9054" spans="1:3" x14ac:dyDescent="0.25">
      <c r="A9054">
        <v>161372</v>
      </c>
      <c r="B9054" t="s">
        <v>21386</v>
      </c>
      <c r="C9054" s="47" t="s">
        <v>21387</v>
      </c>
    </row>
    <row r="9055" spans="1:3" x14ac:dyDescent="0.25">
      <c r="A9055">
        <v>161373</v>
      </c>
      <c r="B9055" t="s">
        <v>21388</v>
      </c>
      <c r="C9055" s="47" t="s">
        <v>21389</v>
      </c>
    </row>
    <row r="9056" spans="1:3" x14ac:dyDescent="0.25">
      <c r="A9056">
        <v>161374</v>
      </c>
      <c r="B9056" t="s">
        <v>21390</v>
      </c>
      <c r="C9056" s="47" t="s">
        <v>21391</v>
      </c>
    </row>
    <row r="9057" spans="1:3" x14ac:dyDescent="0.25">
      <c r="A9057">
        <v>161375</v>
      </c>
      <c r="B9057" t="s">
        <v>21392</v>
      </c>
      <c r="C9057" s="47" t="s">
        <v>21393</v>
      </c>
    </row>
    <row r="9058" spans="1:3" x14ac:dyDescent="0.25">
      <c r="A9058">
        <v>161376</v>
      </c>
      <c r="B9058" t="s">
        <v>21394</v>
      </c>
      <c r="C9058" s="47" t="s">
        <v>21395</v>
      </c>
    </row>
    <row r="9059" spans="1:3" x14ac:dyDescent="0.25">
      <c r="A9059">
        <v>161377</v>
      </c>
      <c r="B9059" t="s">
        <v>21396</v>
      </c>
      <c r="C9059" s="47" t="s">
        <v>21397</v>
      </c>
    </row>
    <row r="9060" spans="1:3" x14ac:dyDescent="0.25">
      <c r="A9060">
        <v>161378</v>
      </c>
      <c r="B9060" t="s">
        <v>21398</v>
      </c>
      <c r="C9060" s="47" t="s">
        <v>21399</v>
      </c>
    </row>
    <row r="9061" spans="1:3" x14ac:dyDescent="0.25">
      <c r="A9061">
        <v>161379</v>
      </c>
      <c r="B9061" t="s">
        <v>21400</v>
      </c>
      <c r="C9061" s="47" t="s">
        <v>21401</v>
      </c>
    </row>
    <row r="9062" spans="1:3" x14ac:dyDescent="0.25">
      <c r="A9062">
        <v>161380</v>
      </c>
      <c r="B9062" t="s">
        <v>21402</v>
      </c>
      <c r="C9062" s="47" t="s">
        <v>21403</v>
      </c>
    </row>
    <row r="9063" spans="1:3" x14ac:dyDescent="0.25">
      <c r="A9063">
        <v>161381</v>
      </c>
      <c r="B9063" t="s">
        <v>21404</v>
      </c>
      <c r="C9063" s="47" t="s">
        <v>21405</v>
      </c>
    </row>
    <row r="9064" spans="1:3" x14ac:dyDescent="0.25">
      <c r="A9064">
        <v>161382</v>
      </c>
      <c r="B9064" t="s">
        <v>21406</v>
      </c>
      <c r="C9064" s="47" t="s">
        <v>21407</v>
      </c>
    </row>
    <row r="9065" spans="1:3" x14ac:dyDescent="0.25">
      <c r="A9065">
        <v>161383</v>
      </c>
      <c r="B9065" t="s">
        <v>21408</v>
      </c>
      <c r="C9065" s="47" t="s">
        <v>21409</v>
      </c>
    </row>
    <row r="9066" spans="1:3" x14ac:dyDescent="0.25">
      <c r="A9066">
        <v>161384</v>
      </c>
      <c r="B9066" t="s">
        <v>21410</v>
      </c>
      <c r="C9066" s="47" t="s">
        <v>21411</v>
      </c>
    </row>
    <row r="9067" spans="1:3" x14ac:dyDescent="0.25">
      <c r="A9067">
        <v>161385</v>
      </c>
      <c r="B9067" t="s">
        <v>21412</v>
      </c>
      <c r="C9067" s="47" t="s">
        <v>21413</v>
      </c>
    </row>
    <row r="9068" spans="1:3" x14ac:dyDescent="0.25">
      <c r="A9068">
        <v>161386</v>
      </c>
      <c r="B9068" t="s">
        <v>21414</v>
      </c>
      <c r="C9068" s="47" t="s">
        <v>21415</v>
      </c>
    </row>
    <row r="9069" spans="1:3" x14ac:dyDescent="0.25">
      <c r="A9069">
        <v>161387</v>
      </c>
      <c r="B9069" t="s">
        <v>21416</v>
      </c>
      <c r="C9069" s="47" t="s">
        <v>21417</v>
      </c>
    </row>
    <row r="9070" spans="1:3" x14ac:dyDescent="0.25">
      <c r="A9070">
        <v>161388</v>
      </c>
      <c r="B9070" t="s">
        <v>21418</v>
      </c>
      <c r="C9070" s="47" t="s">
        <v>21419</v>
      </c>
    </row>
    <row r="9071" spans="1:3" x14ac:dyDescent="0.25">
      <c r="A9071">
        <v>161389</v>
      </c>
      <c r="B9071" t="s">
        <v>21420</v>
      </c>
      <c r="C9071" s="47" t="s">
        <v>21421</v>
      </c>
    </row>
    <row r="9072" spans="1:3" x14ac:dyDescent="0.25">
      <c r="A9072">
        <v>161390</v>
      </c>
      <c r="B9072" t="s">
        <v>21422</v>
      </c>
      <c r="C9072" s="47" t="s">
        <v>21423</v>
      </c>
    </row>
    <row r="9073" spans="1:3" x14ac:dyDescent="0.25">
      <c r="A9073">
        <v>161391</v>
      </c>
      <c r="B9073" t="s">
        <v>21424</v>
      </c>
      <c r="C9073" s="47" t="s">
        <v>21425</v>
      </c>
    </row>
    <row r="9074" spans="1:3" x14ac:dyDescent="0.25">
      <c r="A9074">
        <v>161392</v>
      </c>
      <c r="B9074" t="s">
        <v>21426</v>
      </c>
      <c r="C9074" s="47" t="s">
        <v>21427</v>
      </c>
    </row>
    <row r="9075" spans="1:3" x14ac:dyDescent="0.25">
      <c r="A9075">
        <v>161393</v>
      </c>
      <c r="B9075" t="s">
        <v>21428</v>
      </c>
      <c r="C9075" s="47" t="s">
        <v>21429</v>
      </c>
    </row>
    <row r="9076" spans="1:3" x14ac:dyDescent="0.25">
      <c r="A9076">
        <v>161394</v>
      </c>
      <c r="B9076" t="s">
        <v>21430</v>
      </c>
      <c r="C9076" s="47" t="s">
        <v>21431</v>
      </c>
    </row>
    <row r="9077" spans="1:3" x14ac:dyDescent="0.25">
      <c r="A9077">
        <v>161395</v>
      </c>
      <c r="B9077" t="s">
        <v>21432</v>
      </c>
      <c r="C9077" s="47" t="s">
        <v>21433</v>
      </c>
    </row>
    <row r="9078" spans="1:3" x14ac:dyDescent="0.25">
      <c r="A9078">
        <v>161396</v>
      </c>
      <c r="B9078" t="s">
        <v>21434</v>
      </c>
      <c r="C9078" s="47" t="s">
        <v>21435</v>
      </c>
    </row>
    <row r="9079" spans="1:3" x14ac:dyDescent="0.25">
      <c r="A9079">
        <v>161397</v>
      </c>
      <c r="B9079" t="s">
        <v>21436</v>
      </c>
      <c r="C9079" s="47" t="s">
        <v>21437</v>
      </c>
    </row>
    <row r="9080" spans="1:3" x14ac:dyDescent="0.25">
      <c r="A9080">
        <v>161398</v>
      </c>
      <c r="B9080" t="s">
        <v>21438</v>
      </c>
      <c r="C9080" s="47" t="s">
        <v>21439</v>
      </c>
    </row>
    <row r="9081" spans="1:3" x14ac:dyDescent="0.25">
      <c r="A9081">
        <v>161399</v>
      </c>
      <c r="B9081" t="s">
        <v>21440</v>
      </c>
      <c r="C9081" s="47" t="s">
        <v>21441</v>
      </c>
    </row>
    <row r="9082" spans="1:3" x14ac:dyDescent="0.25">
      <c r="A9082">
        <v>161400</v>
      </c>
      <c r="B9082" t="s">
        <v>21442</v>
      </c>
      <c r="C9082" s="47" t="s">
        <v>21443</v>
      </c>
    </row>
    <row r="9083" spans="1:3" x14ac:dyDescent="0.25">
      <c r="A9083">
        <v>161401</v>
      </c>
      <c r="B9083" t="s">
        <v>21444</v>
      </c>
      <c r="C9083" s="47" t="s">
        <v>21445</v>
      </c>
    </row>
    <row r="9084" spans="1:3" x14ac:dyDescent="0.25">
      <c r="A9084">
        <v>161402</v>
      </c>
      <c r="B9084" t="s">
        <v>21446</v>
      </c>
      <c r="C9084" s="47" t="s">
        <v>21447</v>
      </c>
    </row>
    <row r="9085" spans="1:3" x14ac:dyDescent="0.25">
      <c r="A9085">
        <v>161403</v>
      </c>
      <c r="B9085" t="s">
        <v>21448</v>
      </c>
      <c r="C9085" s="47" t="s">
        <v>21449</v>
      </c>
    </row>
    <row r="9086" spans="1:3" x14ac:dyDescent="0.25">
      <c r="A9086">
        <v>161404</v>
      </c>
      <c r="B9086" t="s">
        <v>21450</v>
      </c>
      <c r="C9086" s="47" t="s">
        <v>21451</v>
      </c>
    </row>
    <row r="9087" spans="1:3" x14ac:dyDescent="0.25">
      <c r="A9087">
        <v>161405</v>
      </c>
      <c r="B9087" t="s">
        <v>21452</v>
      </c>
      <c r="C9087" s="47" t="s">
        <v>21453</v>
      </c>
    </row>
    <row r="9088" spans="1:3" x14ac:dyDescent="0.25">
      <c r="A9088">
        <v>161406</v>
      </c>
      <c r="B9088" t="s">
        <v>21454</v>
      </c>
      <c r="C9088" s="47" t="s">
        <v>21455</v>
      </c>
    </row>
    <row r="9089" spans="1:3" x14ac:dyDescent="0.25">
      <c r="A9089">
        <v>161407</v>
      </c>
      <c r="B9089" t="s">
        <v>21456</v>
      </c>
      <c r="C9089" s="47" t="s">
        <v>21457</v>
      </c>
    </row>
    <row r="9090" spans="1:3" x14ac:dyDescent="0.25">
      <c r="A9090">
        <v>161408</v>
      </c>
      <c r="B9090" t="s">
        <v>21458</v>
      </c>
      <c r="C9090" s="47" t="s">
        <v>21459</v>
      </c>
    </row>
    <row r="9091" spans="1:3" x14ac:dyDescent="0.25">
      <c r="A9091">
        <v>161409</v>
      </c>
      <c r="B9091" t="s">
        <v>21460</v>
      </c>
      <c r="C9091" s="47" t="s">
        <v>21461</v>
      </c>
    </row>
    <row r="9092" spans="1:3" x14ac:dyDescent="0.25">
      <c r="A9092">
        <v>161410</v>
      </c>
      <c r="B9092" t="s">
        <v>21462</v>
      </c>
      <c r="C9092" s="47" t="s">
        <v>21463</v>
      </c>
    </row>
    <row r="9093" spans="1:3" x14ac:dyDescent="0.25">
      <c r="A9093">
        <v>161411</v>
      </c>
      <c r="B9093" t="s">
        <v>21464</v>
      </c>
      <c r="C9093" s="47" t="s">
        <v>15483</v>
      </c>
    </row>
    <row r="9094" spans="1:3" x14ac:dyDescent="0.25">
      <c r="A9094">
        <v>161412</v>
      </c>
      <c r="B9094" t="s">
        <v>21465</v>
      </c>
      <c r="C9094" s="47" t="s">
        <v>21466</v>
      </c>
    </row>
    <row r="9095" spans="1:3" x14ac:dyDescent="0.25">
      <c r="A9095">
        <v>161413</v>
      </c>
      <c r="B9095" t="s">
        <v>21467</v>
      </c>
      <c r="C9095" s="47" t="s">
        <v>21468</v>
      </c>
    </row>
    <row r="9096" spans="1:3" x14ac:dyDescent="0.25">
      <c r="A9096">
        <v>161414</v>
      </c>
      <c r="B9096" t="s">
        <v>21469</v>
      </c>
      <c r="C9096" s="47" t="s">
        <v>21470</v>
      </c>
    </row>
    <row r="9097" spans="1:3" x14ac:dyDescent="0.25">
      <c r="A9097">
        <v>161415</v>
      </c>
      <c r="B9097" t="s">
        <v>21471</v>
      </c>
      <c r="C9097" s="47" t="s">
        <v>21472</v>
      </c>
    </row>
    <row r="9098" spans="1:3" x14ac:dyDescent="0.25">
      <c r="A9098">
        <v>161416</v>
      </c>
      <c r="B9098" t="s">
        <v>21473</v>
      </c>
      <c r="C9098" s="47" t="s">
        <v>21474</v>
      </c>
    </row>
    <row r="9099" spans="1:3" x14ac:dyDescent="0.25">
      <c r="A9099">
        <v>161417</v>
      </c>
      <c r="B9099" t="s">
        <v>21475</v>
      </c>
      <c r="C9099" s="47" t="s">
        <v>21476</v>
      </c>
    </row>
    <row r="9100" spans="1:3" x14ac:dyDescent="0.25">
      <c r="A9100">
        <v>161418</v>
      </c>
      <c r="B9100" t="s">
        <v>21477</v>
      </c>
      <c r="C9100" s="47" t="s">
        <v>21478</v>
      </c>
    </row>
    <row r="9101" spans="1:3" x14ac:dyDescent="0.25">
      <c r="A9101">
        <v>161419</v>
      </c>
      <c r="B9101" t="s">
        <v>21479</v>
      </c>
      <c r="C9101" s="47" t="s">
        <v>21480</v>
      </c>
    </row>
    <row r="9102" spans="1:3" x14ac:dyDescent="0.25">
      <c r="A9102">
        <v>161420</v>
      </c>
      <c r="B9102" t="s">
        <v>21481</v>
      </c>
      <c r="C9102" s="47" t="s">
        <v>21482</v>
      </c>
    </row>
    <row r="9103" spans="1:3" x14ac:dyDescent="0.25">
      <c r="A9103">
        <v>161421</v>
      </c>
      <c r="B9103" t="s">
        <v>21483</v>
      </c>
      <c r="C9103" s="47" t="s">
        <v>21484</v>
      </c>
    </row>
    <row r="9104" spans="1:3" x14ac:dyDescent="0.25">
      <c r="A9104">
        <v>161422</v>
      </c>
      <c r="B9104" t="s">
        <v>21485</v>
      </c>
      <c r="C9104" s="47" t="s">
        <v>21486</v>
      </c>
    </row>
    <row r="9105" spans="1:3" x14ac:dyDescent="0.25">
      <c r="A9105">
        <v>161423</v>
      </c>
      <c r="B9105" t="s">
        <v>21487</v>
      </c>
      <c r="C9105" s="47" t="s">
        <v>21488</v>
      </c>
    </row>
    <row r="9106" spans="1:3" x14ac:dyDescent="0.25">
      <c r="A9106">
        <v>161424</v>
      </c>
      <c r="B9106" t="s">
        <v>21489</v>
      </c>
      <c r="C9106" s="47" t="s">
        <v>21490</v>
      </c>
    </row>
    <row r="9107" spans="1:3" x14ac:dyDescent="0.25">
      <c r="A9107">
        <v>161425</v>
      </c>
      <c r="B9107" t="s">
        <v>1434</v>
      </c>
      <c r="C9107" s="47" t="s">
        <v>21491</v>
      </c>
    </row>
    <row r="9108" spans="1:3" x14ac:dyDescent="0.25">
      <c r="A9108">
        <v>161426</v>
      </c>
      <c r="B9108" t="s">
        <v>21492</v>
      </c>
      <c r="C9108" s="47" t="s">
        <v>21493</v>
      </c>
    </row>
    <row r="9109" spans="1:3" x14ac:dyDescent="0.25">
      <c r="A9109">
        <v>161427</v>
      </c>
      <c r="B9109" t="s">
        <v>21494</v>
      </c>
      <c r="C9109" s="47" t="s">
        <v>21495</v>
      </c>
    </row>
    <row r="9110" spans="1:3" x14ac:dyDescent="0.25">
      <c r="A9110">
        <v>161428</v>
      </c>
      <c r="B9110" t="s">
        <v>21496</v>
      </c>
      <c r="C9110" s="47" t="s">
        <v>21497</v>
      </c>
    </row>
    <row r="9111" spans="1:3" x14ac:dyDescent="0.25">
      <c r="A9111">
        <v>161429</v>
      </c>
      <c r="B9111" t="s">
        <v>21498</v>
      </c>
      <c r="C9111" s="47" t="s">
        <v>21499</v>
      </c>
    </row>
    <row r="9112" spans="1:3" x14ac:dyDescent="0.25">
      <c r="A9112">
        <v>161430</v>
      </c>
      <c r="B9112" t="s">
        <v>21500</v>
      </c>
      <c r="C9112" s="47" t="s">
        <v>21501</v>
      </c>
    </row>
    <row r="9113" spans="1:3" x14ac:dyDescent="0.25">
      <c r="A9113">
        <v>161431</v>
      </c>
      <c r="B9113" t="s">
        <v>21502</v>
      </c>
      <c r="C9113" s="47" t="s">
        <v>21503</v>
      </c>
    </row>
    <row r="9114" spans="1:3" x14ac:dyDescent="0.25">
      <c r="A9114">
        <v>161432</v>
      </c>
      <c r="B9114" t="s">
        <v>21504</v>
      </c>
      <c r="C9114" s="47" t="s">
        <v>21505</v>
      </c>
    </row>
    <row r="9115" spans="1:3" x14ac:dyDescent="0.25">
      <c r="A9115">
        <v>161433</v>
      </c>
      <c r="B9115" t="s">
        <v>21506</v>
      </c>
      <c r="C9115" s="47" t="s">
        <v>21507</v>
      </c>
    </row>
    <row r="9116" spans="1:3" x14ac:dyDescent="0.25">
      <c r="A9116">
        <v>161434</v>
      </c>
      <c r="B9116" t="s">
        <v>21508</v>
      </c>
      <c r="C9116" s="47" t="s">
        <v>21509</v>
      </c>
    </row>
    <row r="9117" spans="1:3" x14ac:dyDescent="0.25">
      <c r="A9117">
        <v>161435</v>
      </c>
      <c r="B9117" t="s">
        <v>21510</v>
      </c>
      <c r="C9117" s="47" t="s">
        <v>21511</v>
      </c>
    </row>
    <row r="9118" spans="1:3" x14ac:dyDescent="0.25">
      <c r="A9118">
        <v>161436</v>
      </c>
      <c r="B9118" t="s">
        <v>21512</v>
      </c>
      <c r="C9118" s="47" t="s">
        <v>21513</v>
      </c>
    </row>
    <row r="9119" spans="1:3" x14ac:dyDescent="0.25">
      <c r="A9119">
        <v>161437</v>
      </c>
      <c r="B9119" t="s">
        <v>38</v>
      </c>
      <c r="C9119" s="47" t="s">
        <v>21514</v>
      </c>
    </row>
    <row r="9120" spans="1:3" x14ac:dyDescent="0.25">
      <c r="A9120">
        <v>161438</v>
      </c>
      <c r="B9120" t="s">
        <v>21515</v>
      </c>
      <c r="C9120" s="47" t="s">
        <v>21516</v>
      </c>
    </row>
    <row r="9121" spans="1:3" x14ac:dyDescent="0.25">
      <c r="A9121">
        <v>161439</v>
      </c>
      <c r="B9121" t="s">
        <v>21517</v>
      </c>
      <c r="C9121" s="47" t="s">
        <v>21518</v>
      </c>
    </row>
    <row r="9122" spans="1:3" x14ac:dyDescent="0.25">
      <c r="A9122">
        <v>161440</v>
      </c>
      <c r="B9122" t="s">
        <v>21519</v>
      </c>
      <c r="C9122" s="47" t="s">
        <v>21520</v>
      </c>
    </row>
    <row r="9123" spans="1:3" x14ac:dyDescent="0.25">
      <c r="A9123">
        <v>161441</v>
      </c>
      <c r="B9123" t="s">
        <v>21521</v>
      </c>
      <c r="C9123" s="47" t="s">
        <v>21522</v>
      </c>
    </row>
    <row r="9124" spans="1:3" x14ac:dyDescent="0.25">
      <c r="A9124">
        <v>161442</v>
      </c>
      <c r="B9124" t="s">
        <v>21523</v>
      </c>
      <c r="C9124" s="47" t="s">
        <v>21524</v>
      </c>
    </row>
    <row r="9125" spans="1:3" x14ac:dyDescent="0.25">
      <c r="A9125">
        <v>161443</v>
      </c>
      <c r="B9125" t="s">
        <v>21525</v>
      </c>
      <c r="C9125" s="47" t="s">
        <v>21526</v>
      </c>
    </row>
    <row r="9126" spans="1:3" x14ac:dyDescent="0.25">
      <c r="A9126">
        <v>161444</v>
      </c>
      <c r="B9126" t="s">
        <v>21527</v>
      </c>
      <c r="C9126" s="47" t="s">
        <v>21528</v>
      </c>
    </row>
    <row r="9127" spans="1:3" x14ac:dyDescent="0.25">
      <c r="A9127">
        <v>161445</v>
      </c>
      <c r="B9127" t="s">
        <v>21529</v>
      </c>
      <c r="C9127" s="47" t="s">
        <v>21530</v>
      </c>
    </row>
    <row r="9128" spans="1:3" x14ac:dyDescent="0.25">
      <c r="A9128">
        <v>161446</v>
      </c>
      <c r="B9128" t="s">
        <v>21531</v>
      </c>
      <c r="C9128" s="47" t="s">
        <v>21532</v>
      </c>
    </row>
    <row r="9129" spans="1:3" x14ac:dyDescent="0.25">
      <c r="A9129">
        <v>161447</v>
      </c>
      <c r="B9129" t="s">
        <v>21533</v>
      </c>
      <c r="C9129" s="47" t="s">
        <v>21534</v>
      </c>
    </row>
    <row r="9130" spans="1:3" x14ac:dyDescent="0.25">
      <c r="A9130">
        <v>161448</v>
      </c>
      <c r="B9130" t="s">
        <v>21535</v>
      </c>
      <c r="C9130" s="47" t="s">
        <v>21536</v>
      </c>
    </row>
    <row r="9131" spans="1:3" x14ac:dyDescent="0.25">
      <c r="A9131">
        <v>161449</v>
      </c>
      <c r="B9131" t="s">
        <v>21537</v>
      </c>
      <c r="C9131" s="47" t="s">
        <v>21538</v>
      </c>
    </row>
    <row r="9132" spans="1:3" x14ac:dyDescent="0.25">
      <c r="A9132">
        <v>161450</v>
      </c>
      <c r="B9132" t="s">
        <v>21539</v>
      </c>
      <c r="C9132" s="47" t="s">
        <v>21540</v>
      </c>
    </row>
    <row r="9133" spans="1:3" x14ac:dyDescent="0.25">
      <c r="A9133">
        <v>161451</v>
      </c>
      <c r="B9133" t="s">
        <v>21541</v>
      </c>
      <c r="C9133" s="47" t="s">
        <v>21542</v>
      </c>
    </row>
    <row r="9134" spans="1:3" x14ac:dyDescent="0.25">
      <c r="A9134">
        <v>161452</v>
      </c>
      <c r="B9134" t="s">
        <v>21543</v>
      </c>
      <c r="C9134" s="47" t="s">
        <v>21544</v>
      </c>
    </row>
    <row r="9135" spans="1:3" x14ac:dyDescent="0.25">
      <c r="A9135">
        <v>161453</v>
      </c>
      <c r="B9135" t="s">
        <v>1590</v>
      </c>
      <c r="C9135" s="47" t="s">
        <v>21545</v>
      </c>
    </row>
    <row r="9136" spans="1:3" x14ac:dyDescent="0.25">
      <c r="A9136">
        <v>161454</v>
      </c>
      <c r="B9136" t="s">
        <v>21546</v>
      </c>
      <c r="C9136" s="47" t="s">
        <v>21547</v>
      </c>
    </row>
    <row r="9137" spans="1:3" x14ac:dyDescent="0.25">
      <c r="A9137">
        <v>161455</v>
      </c>
      <c r="B9137" t="s">
        <v>21548</v>
      </c>
      <c r="C9137" s="47" t="s">
        <v>21549</v>
      </c>
    </row>
    <row r="9138" spans="1:3" x14ac:dyDescent="0.25">
      <c r="A9138">
        <v>161456</v>
      </c>
      <c r="B9138" t="s">
        <v>21550</v>
      </c>
      <c r="C9138" s="47" t="s">
        <v>21551</v>
      </c>
    </row>
    <row r="9139" spans="1:3" x14ac:dyDescent="0.25">
      <c r="A9139">
        <v>161457</v>
      </c>
      <c r="B9139" t="s">
        <v>21552</v>
      </c>
      <c r="C9139" s="47" t="s">
        <v>21553</v>
      </c>
    </row>
    <row r="9140" spans="1:3" x14ac:dyDescent="0.25">
      <c r="A9140">
        <v>161458</v>
      </c>
      <c r="B9140" t="s">
        <v>21554</v>
      </c>
      <c r="C9140" s="47" t="s">
        <v>21555</v>
      </c>
    </row>
    <row r="9141" spans="1:3" x14ac:dyDescent="0.25">
      <c r="A9141">
        <v>161459</v>
      </c>
      <c r="B9141" t="s">
        <v>21556</v>
      </c>
      <c r="C9141" s="47" t="s">
        <v>21557</v>
      </c>
    </row>
    <row r="9142" spans="1:3" x14ac:dyDescent="0.25">
      <c r="A9142">
        <v>161460</v>
      </c>
      <c r="B9142" t="s">
        <v>21558</v>
      </c>
      <c r="C9142" s="47" t="s">
        <v>21559</v>
      </c>
    </row>
    <row r="9143" spans="1:3" x14ac:dyDescent="0.25">
      <c r="A9143">
        <v>161461</v>
      </c>
      <c r="B9143" t="s">
        <v>21560</v>
      </c>
      <c r="C9143" s="47" t="s">
        <v>21561</v>
      </c>
    </row>
    <row r="9144" spans="1:3" x14ac:dyDescent="0.25">
      <c r="A9144">
        <v>161462</v>
      </c>
      <c r="B9144" t="s">
        <v>21562</v>
      </c>
      <c r="C9144" s="47" t="s">
        <v>21563</v>
      </c>
    </row>
    <row r="9145" spans="1:3" x14ac:dyDescent="0.25">
      <c r="A9145">
        <v>161463</v>
      </c>
      <c r="B9145" t="s">
        <v>21564</v>
      </c>
      <c r="C9145" s="47" t="s">
        <v>21565</v>
      </c>
    </row>
    <row r="9146" spans="1:3" x14ac:dyDescent="0.25">
      <c r="A9146">
        <v>161464</v>
      </c>
      <c r="B9146" t="s">
        <v>21566</v>
      </c>
      <c r="C9146" s="47" t="s">
        <v>21567</v>
      </c>
    </row>
    <row r="9147" spans="1:3" x14ac:dyDescent="0.25">
      <c r="A9147">
        <v>161465</v>
      </c>
      <c r="B9147" t="s">
        <v>21568</v>
      </c>
      <c r="C9147" s="47" t="s">
        <v>21569</v>
      </c>
    </row>
    <row r="9148" spans="1:3" x14ac:dyDescent="0.25">
      <c r="A9148">
        <v>161466</v>
      </c>
      <c r="B9148" t="s">
        <v>21570</v>
      </c>
      <c r="C9148" s="47" t="s">
        <v>21571</v>
      </c>
    </row>
    <row r="9149" spans="1:3" x14ac:dyDescent="0.25">
      <c r="A9149">
        <v>161467</v>
      </c>
      <c r="B9149" t="s">
        <v>21572</v>
      </c>
      <c r="C9149" s="47" t="s">
        <v>21573</v>
      </c>
    </row>
    <row r="9150" spans="1:3" x14ac:dyDescent="0.25">
      <c r="A9150">
        <v>161468</v>
      </c>
      <c r="B9150" t="s">
        <v>21574</v>
      </c>
      <c r="C9150" s="47" t="s">
        <v>21575</v>
      </c>
    </row>
    <row r="9151" spans="1:3" x14ac:dyDescent="0.25">
      <c r="A9151">
        <v>161469</v>
      </c>
      <c r="B9151" t="s">
        <v>21576</v>
      </c>
      <c r="C9151" s="47" t="s">
        <v>21577</v>
      </c>
    </row>
    <row r="9152" spans="1:3" x14ac:dyDescent="0.25">
      <c r="A9152">
        <v>161470</v>
      </c>
      <c r="B9152" t="s">
        <v>21578</v>
      </c>
      <c r="C9152" s="47" t="s">
        <v>21579</v>
      </c>
    </row>
    <row r="9153" spans="1:3" x14ac:dyDescent="0.25">
      <c r="A9153">
        <v>161471</v>
      </c>
      <c r="B9153" t="s">
        <v>21580</v>
      </c>
      <c r="C9153" s="47" t="s">
        <v>21581</v>
      </c>
    </row>
    <row r="9154" spans="1:3" x14ac:dyDescent="0.25">
      <c r="A9154">
        <v>161472</v>
      </c>
      <c r="B9154" t="s">
        <v>21582</v>
      </c>
      <c r="C9154" s="47" t="s">
        <v>21583</v>
      </c>
    </row>
    <row r="9155" spans="1:3" x14ac:dyDescent="0.25">
      <c r="A9155">
        <v>161473</v>
      </c>
      <c r="B9155" t="s">
        <v>21584</v>
      </c>
      <c r="C9155" s="47" t="s">
        <v>21585</v>
      </c>
    </row>
    <row r="9156" spans="1:3" x14ac:dyDescent="0.25">
      <c r="A9156">
        <v>161474</v>
      </c>
      <c r="B9156" t="s">
        <v>21586</v>
      </c>
      <c r="C9156" s="47" t="s">
        <v>21587</v>
      </c>
    </row>
    <row r="9157" spans="1:3" x14ac:dyDescent="0.25">
      <c r="A9157">
        <v>161475</v>
      </c>
      <c r="B9157" t="s">
        <v>21588</v>
      </c>
      <c r="C9157" s="47" t="s">
        <v>21589</v>
      </c>
    </row>
    <row r="9158" spans="1:3" x14ac:dyDescent="0.25">
      <c r="A9158">
        <v>161476</v>
      </c>
      <c r="B9158" t="s">
        <v>21590</v>
      </c>
      <c r="C9158" s="47" t="s">
        <v>21591</v>
      </c>
    </row>
    <row r="9159" spans="1:3" x14ac:dyDescent="0.25">
      <c r="A9159">
        <v>161477</v>
      </c>
      <c r="B9159" t="s">
        <v>21592</v>
      </c>
      <c r="C9159" s="47" t="s">
        <v>21593</v>
      </c>
    </row>
    <row r="9160" spans="1:3" x14ac:dyDescent="0.25">
      <c r="A9160">
        <v>161478</v>
      </c>
      <c r="B9160" t="s">
        <v>21594</v>
      </c>
      <c r="C9160" s="47" t="s">
        <v>21595</v>
      </c>
    </row>
    <row r="9161" spans="1:3" x14ac:dyDescent="0.25">
      <c r="A9161">
        <v>161479</v>
      </c>
      <c r="B9161" t="s">
        <v>21596</v>
      </c>
      <c r="C9161" s="47" t="s">
        <v>21597</v>
      </c>
    </row>
    <row r="9162" spans="1:3" x14ac:dyDescent="0.25">
      <c r="A9162">
        <v>161480</v>
      </c>
      <c r="B9162" t="s">
        <v>1672</v>
      </c>
      <c r="C9162" s="47" t="s">
        <v>21598</v>
      </c>
    </row>
    <row r="9163" spans="1:3" x14ac:dyDescent="0.25">
      <c r="A9163">
        <v>161481</v>
      </c>
      <c r="B9163" t="s">
        <v>21599</v>
      </c>
      <c r="C9163" s="47" t="s">
        <v>21600</v>
      </c>
    </row>
    <row r="9164" spans="1:3" x14ac:dyDescent="0.25">
      <c r="A9164">
        <v>161482</v>
      </c>
      <c r="B9164" t="s">
        <v>21601</v>
      </c>
      <c r="C9164" s="47" t="s">
        <v>21602</v>
      </c>
    </row>
    <row r="9165" spans="1:3" x14ac:dyDescent="0.25">
      <c r="A9165">
        <v>161483</v>
      </c>
      <c r="B9165" t="s">
        <v>21603</v>
      </c>
      <c r="C9165" s="47" t="s">
        <v>21604</v>
      </c>
    </row>
    <row r="9166" spans="1:3" x14ac:dyDescent="0.25">
      <c r="A9166">
        <v>161484</v>
      </c>
      <c r="B9166" t="s">
        <v>21605</v>
      </c>
      <c r="C9166" s="47" t="s">
        <v>21606</v>
      </c>
    </row>
    <row r="9167" spans="1:3" x14ac:dyDescent="0.25">
      <c r="A9167">
        <v>161485</v>
      </c>
      <c r="B9167" t="s">
        <v>21607</v>
      </c>
      <c r="C9167" s="47" t="s">
        <v>21608</v>
      </c>
    </row>
    <row r="9168" spans="1:3" x14ac:dyDescent="0.25">
      <c r="A9168">
        <v>161486</v>
      </c>
      <c r="B9168" t="s">
        <v>21609</v>
      </c>
      <c r="C9168" s="47" t="s">
        <v>21610</v>
      </c>
    </row>
    <row r="9169" spans="1:3" x14ac:dyDescent="0.25">
      <c r="A9169">
        <v>161487</v>
      </c>
      <c r="B9169" t="s">
        <v>21611</v>
      </c>
      <c r="C9169" s="47" t="s">
        <v>21612</v>
      </c>
    </row>
    <row r="9170" spans="1:3" x14ac:dyDescent="0.25">
      <c r="A9170">
        <v>161488</v>
      </c>
      <c r="B9170" t="s">
        <v>21613</v>
      </c>
      <c r="C9170" s="47" t="s">
        <v>21614</v>
      </c>
    </row>
    <row r="9171" spans="1:3" x14ac:dyDescent="0.25">
      <c r="A9171">
        <v>161489</v>
      </c>
      <c r="B9171" t="s">
        <v>21615</v>
      </c>
      <c r="C9171" s="47" t="s">
        <v>21616</v>
      </c>
    </row>
    <row r="9172" spans="1:3" x14ac:dyDescent="0.25">
      <c r="A9172">
        <v>161490</v>
      </c>
      <c r="B9172" t="s">
        <v>21617</v>
      </c>
      <c r="C9172" s="47" t="s">
        <v>21618</v>
      </c>
    </row>
    <row r="9173" spans="1:3" x14ac:dyDescent="0.25">
      <c r="A9173">
        <v>161491</v>
      </c>
      <c r="B9173" t="s">
        <v>21619</v>
      </c>
      <c r="C9173" s="47" t="s">
        <v>21620</v>
      </c>
    </row>
    <row r="9174" spans="1:3" x14ac:dyDescent="0.25">
      <c r="A9174">
        <v>161492</v>
      </c>
      <c r="B9174" t="s">
        <v>21621</v>
      </c>
      <c r="C9174" s="47" t="s">
        <v>21622</v>
      </c>
    </row>
    <row r="9175" spans="1:3" x14ac:dyDescent="0.25">
      <c r="A9175">
        <v>161493</v>
      </c>
      <c r="B9175" t="s">
        <v>21623</v>
      </c>
      <c r="C9175" s="47" t="s">
        <v>21624</v>
      </c>
    </row>
    <row r="9176" spans="1:3" x14ac:dyDescent="0.25">
      <c r="A9176">
        <v>161494</v>
      </c>
      <c r="B9176" t="s">
        <v>21625</v>
      </c>
      <c r="C9176" s="47" t="s">
        <v>21626</v>
      </c>
    </row>
    <row r="9177" spans="1:3" x14ac:dyDescent="0.25">
      <c r="A9177">
        <v>161495</v>
      </c>
      <c r="B9177" t="s">
        <v>21627</v>
      </c>
      <c r="C9177" s="47" t="s">
        <v>21628</v>
      </c>
    </row>
    <row r="9178" spans="1:3" x14ac:dyDescent="0.25">
      <c r="A9178">
        <v>161496</v>
      </c>
      <c r="B9178" t="s">
        <v>21629</v>
      </c>
      <c r="C9178" s="47" t="s">
        <v>21630</v>
      </c>
    </row>
    <row r="9179" spans="1:3" x14ac:dyDescent="0.25">
      <c r="A9179">
        <v>161497</v>
      </c>
      <c r="B9179" t="s">
        <v>21631</v>
      </c>
      <c r="C9179" s="47" t="s">
        <v>21632</v>
      </c>
    </row>
    <row r="9180" spans="1:3" x14ac:dyDescent="0.25">
      <c r="A9180">
        <v>161498</v>
      </c>
      <c r="B9180" t="s">
        <v>21633</v>
      </c>
      <c r="C9180" s="47" t="s">
        <v>21634</v>
      </c>
    </row>
    <row r="9181" spans="1:3" x14ac:dyDescent="0.25">
      <c r="A9181">
        <v>161499</v>
      </c>
      <c r="B9181" t="s">
        <v>21635</v>
      </c>
      <c r="C9181" s="47" t="s">
        <v>21636</v>
      </c>
    </row>
    <row r="9182" spans="1:3" x14ac:dyDescent="0.25">
      <c r="A9182">
        <v>161500</v>
      </c>
      <c r="B9182" t="s">
        <v>21637</v>
      </c>
      <c r="C9182" s="47" t="s">
        <v>21638</v>
      </c>
    </row>
    <row r="9183" spans="1:3" x14ac:dyDescent="0.25">
      <c r="A9183">
        <v>161501</v>
      </c>
      <c r="B9183" t="s">
        <v>21639</v>
      </c>
      <c r="C9183" s="47" t="s">
        <v>21640</v>
      </c>
    </row>
    <row r="9184" spans="1:3" x14ac:dyDescent="0.25">
      <c r="A9184">
        <v>161502</v>
      </c>
      <c r="B9184" t="s">
        <v>21641</v>
      </c>
      <c r="C9184" s="47" t="s">
        <v>21642</v>
      </c>
    </row>
    <row r="9185" spans="1:3" x14ac:dyDescent="0.25">
      <c r="A9185">
        <v>161503</v>
      </c>
      <c r="B9185" t="s">
        <v>21643</v>
      </c>
      <c r="C9185" s="47" t="s">
        <v>21644</v>
      </c>
    </row>
    <row r="9186" spans="1:3" x14ac:dyDescent="0.25">
      <c r="A9186">
        <v>161504</v>
      </c>
      <c r="B9186" t="s">
        <v>21645</v>
      </c>
      <c r="C9186" s="47" t="s">
        <v>21646</v>
      </c>
    </row>
    <row r="9187" spans="1:3" x14ac:dyDescent="0.25">
      <c r="A9187">
        <v>161505</v>
      </c>
      <c r="B9187" t="s">
        <v>21647</v>
      </c>
      <c r="C9187" s="47" t="s">
        <v>21648</v>
      </c>
    </row>
    <row r="9188" spans="1:3" x14ac:dyDescent="0.25">
      <c r="A9188">
        <v>161506</v>
      </c>
      <c r="B9188" t="s">
        <v>21649</v>
      </c>
      <c r="C9188" s="47" t="s">
        <v>21650</v>
      </c>
    </row>
    <row r="9189" spans="1:3" x14ac:dyDescent="0.25">
      <c r="A9189">
        <v>161507</v>
      </c>
      <c r="B9189" t="s">
        <v>21651</v>
      </c>
      <c r="C9189" s="47" t="s">
        <v>21652</v>
      </c>
    </row>
    <row r="9190" spans="1:3" x14ac:dyDescent="0.25">
      <c r="A9190">
        <v>161508</v>
      </c>
      <c r="B9190" t="s">
        <v>21653</v>
      </c>
      <c r="C9190" s="47" t="s">
        <v>21654</v>
      </c>
    </row>
    <row r="9191" spans="1:3" x14ac:dyDescent="0.25">
      <c r="A9191">
        <v>161509</v>
      </c>
      <c r="B9191" t="s">
        <v>21655</v>
      </c>
      <c r="C9191" s="47" t="s">
        <v>21656</v>
      </c>
    </row>
    <row r="9192" spans="1:3" x14ac:dyDescent="0.25">
      <c r="A9192">
        <v>161510</v>
      </c>
      <c r="B9192" t="s">
        <v>21657</v>
      </c>
      <c r="C9192" s="47" t="s">
        <v>21658</v>
      </c>
    </row>
    <row r="9193" spans="1:3" x14ac:dyDescent="0.25">
      <c r="A9193">
        <v>161511</v>
      </c>
      <c r="B9193" t="s">
        <v>21659</v>
      </c>
      <c r="C9193" s="47" t="s">
        <v>21660</v>
      </c>
    </row>
    <row r="9194" spans="1:3" x14ac:dyDescent="0.25">
      <c r="A9194">
        <v>161512</v>
      </c>
      <c r="B9194" t="s">
        <v>21661</v>
      </c>
      <c r="C9194" s="47" t="s">
        <v>21662</v>
      </c>
    </row>
    <row r="9195" spans="1:3" x14ac:dyDescent="0.25">
      <c r="A9195">
        <v>161513</v>
      </c>
      <c r="B9195" t="s">
        <v>21663</v>
      </c>
      <c r="C9195" s="47" t="s">
        <v>21664</v>
      </c>
    </row>
    <row r="9196" spans="1:3" x14ac:dyDescent="0.25">
      <c r="A9196">
        <v>161514</v>
      </c>
      <c r="B9196" t="s">
        <v>21665</v>
      </c>
      <c r="C9196" s="47" t="s">
        <v>21666</v>
      </c>
    </row>
    <row r="9197" spans="1:3" x14ac:dyDescent="0.25">
      <c r="A9197">
        <v>161515</v>
      </c>
      <c r="B9197" t="s">
        <v>21667</v>
      </c>
      <c r="C9197" s="47" t="s">
        <v>21668</v>
      </c>
    </row>
    <row r="9198" spans="1:3" x14ac:dyDescent="0.25">
      <c r="A9198">
        <v>161516</v>
      </c>
      <c r="B9198" t="s">
        <v>21669</v>
      </c>
      <c r="C9198" s="47" t="s">
        <v>21670</v>
      </c>
    </row>
    <row r="9199" spans="1:3" x14ac:dyDescent="0.25">
      <c r="A9199">
        <v>161517</v>
      </c>
      <c r="B9199" t="s">
        <v>21671</v>
      </c>
      <c r="C9199" s="47" t="s">
        <v>21672</v>
      </c>
    </row>
    <row r="9200" spans="1:3" x14ac:dyDescent="0.25">
      <c r="A9200">
        <v>161518</v>
      </c>
      <c r="B9200" t="s">
        <v>21673</v>
      </c>
      <c r="C9200" s="47" t="s">
        <v>21674</v>
      </c>
    </row>
    <row r="9201" spans="1:3" x14ac:dyDescent="0.25">
      <c r="A9201">
        <v>161519</v>
      </c>
      <c r="B9201" t="s">
        <v>21675</v>
      </c>
      <c r="C9201" s="47" t="s">
        <v>21676</v>
      </c>
    </row>
    <row r="9202" spans="1:3" x14ac:dyDescent="0.25">
      <c r="A9202">
        <v>161520</v>
      </c>
      <c r="B9202" t="s">
        <v>21677</v>
      </c>
      <c r="C9202" s="47" t="s">
        <v>21678</v>
      </c>
    </row>
    <row r="9203" spans="1:3" x14ac:dyDescent="0.25">
      <c r="A9203">
        <v>161521</v>
      </c>
      <c r="B9203" t="s">
        <v>21679</v>
      </c>
      <c r="C9203" s="47" t="s">
        <v>21680</v>
      </c>
    </row>
    <row r="9204" spans="1:3" x14ac:dyDescent="0.25">
      <c r="A9204">
        <v>161522</v>
      </c>
      <c r="B9204" t="s">
        <v>21681</v>
      </c>
      <c r="C9204" s="47" t="s">
        <v>21682</v>
      </c>
    </row>
    <row r="9205" spans="1:3" x14ac:dyDescent="0.25">
      <c r="A9205">
        <v>161523</v>
      </c>
      <c r="B9205" t="s">
        <v>21683</v>
      </c>
      <c r="C9205" s="47" t="s">
        <v>21684</v>
      </c>
    </row>
    <row r="9206" spans="1:3" x14ac:dyDescent="0.25">
      <c r="A9206">
        <v>161524</v>
      </c>
      <c r="B9206" t="s">
        <v>21685</v>
      </c>
      <c r="C9206" s="47" t="s">
        <v>21686</v>
      </c>
    </row>
    <row r="9207" spans="1:3" x14ac:dyDescent="0.25">
      <c r="A9207">
        <v>161525</v>
      </c>
      <c r="B9207" t="s">
        <v>21687</v>
      </c>
      <c r="C9207" s="47" t="s">
        <v>21688</v>
      </c>
    </row>
    <row r="9208" spans="1:3" x14ac:dyDescent="0.25">
      <c r="A9208">
        <v>161526</v>
      </c>
      <c r="B9208" t="s">
        <v>21689</v>
      </c>
      <c r="C9208" s="47" t="s">
        <v>21690</v>
      </c>
    </row>
    <row r="9209" spans="1:3" x14ac:dyDescent="0.25">
      <c r="A9209">
        <v>161527</v>
      </c>
      <c r="B9209" t="s">
        <v>21691</v>
      </c>
      <c r="C9209" s="47" t="s">
        <v>21692</v>
      </c>
    </row>
    <row r="9210" spans="1:3" x14ac:dyDescent="0.25">
      <c r="A9210">
        <v>161528</v>
      </c>
      <c r="B9210" t="s">
        <v>21693</v>
      </c>
      <c r="C9210" s="47" t="s">
        <v>21694</v>
      </c>
    </row>
    <row r="9211" spans="1:3" x14ac:dyDescent="0.25">
      <c r="A9211">
        <v>161529</v>
      </c>
      <c r="B9211" t="s">
        <v>21695</v>
      </c>
      <c r="C9211" s="47" t="s">
        <v>21696</v>
      </c>
    </row>
    <row r="9212" spans="1:3" x14ac:dyDescent="0.25">
      <c r="A9212">
        <v>161530</v>
      </c>
      <c r="B9212" t="s">
        <v>21697</v>
      </c>
      <c r="C9212" s="47" t="s">
        <v>21698</v>
      </c>
    </row>
    <row r="9213" spans="1:3" x14ac:dyDescent="0.25">
      <c r="A9213">
        <v>161531</v>
      </c>
      <c r="B9213" t="s">
        <v>21699</v>
      </c>
      <c r="C9213" s="47" t="s">
        <v>21700</v>
      </c>
    </row>
    <row r="9214" spans="1:3" x14ac:dyDescent="0.25">
      <c r="A9214">
        <v>161532</v>
      </c>
      <c r="B9214" t="s">
        <v>1210</v>
      </c>
      <c r="C9214" s="47" t="s">
        <v>21701</v>
      </c>
    </row>
    <row r="9215" spans="1:3" x14ac:dyDescent="0.25">
      <c r="A9215">
        <v>161533</v>
      </c>
      <c r="B9215" t="s">
        <v>21702</v>
      </c>
      <c r="C9215" s="47" t="s">
        <v>21703</v>
      </c>
    </row>
    <row r="9216" spans="1:3" x14ac:dyDescent="0.25">
      <c r="A9216">
        <v>161534</v>
      </c>
      <c r="B9216" t="s">
        <v>21704</v>
      </c>
      <c r="C9216" s="47" t="s">
        <v>21705</v>
      </c>
    </row>
    <row r="9217" spans="1:3" x14ac:dyDescent="0.25">
      <c r="A9217">
        <v>161535</v>
      </c>
      <c r="B9217" t="s">
        <v>21706</v>
      </c>
      <c r="C9217" s="47" t="s">
        <v>21707</v>
      </c>
    </row>
    <row r="9218" spans="1:3" x14ac:dyDescent="0.25">
      <c r="A9218">
        <v>161536</v>
      </c>
      <c r="B9218" t="s">
        <v>21708</v>
      </c>
      <c r="C9218" s="47" t="s">
        <v>21709</v>
      </c>
    </row>
    <row r="9219" spans="1:3" x14ac:dyDescent="0.25">
      <c r="A9219">
        <v>161537</v>
      </c>
      <c r="B9219" t="s">
        <v>21710</v>
      </c>
      <c r="C9219" s="47" t="s">
        <v>21711</v>
      </c>
    </row>
    <row r="9220" spans="1:3" x14ac:dyDescent="0.25">
      <c r="A9220">
        <v>161538</v>
      </c>
      <c r="B9220" t="s">
        <v>21712</v>
      </c>
      <c r="C9220" s="47" t="s">
        <v>21713</v>
      </c>
    </row>
    <row r="9221" spans="1:3" x14ac:dyDescent="0.25">
      <c r="A9221">
        <v>161539</v>
      </c>
      <c r="B9221" t="s">
        <v>21714</v>
      </c>
      <c r="C9221" s="47" t="s">
        <v>21715</v>
      </c>
    </row>
    <row r="9222" spans="1:3" x14ac:dyDescent="0.25">
      <c r="A9222">
        <v>161540</v>
      </c>
      <c r="B9222" t="s">
        <v>21716</v>
      </c>
      <c r="C9222" s="47" t="s">
        <v>21717</v>
      </c>
    </row>
    <row r="9223" spans="1:3" x14ac:dyDescent="0.25">
      <c r="A9223">
        <v>161541</v>
      </c>
      <c r="B9223" t="s">
        <v>21718</v>
      </c>
      <c r="C9223" s="47" t="s">
        <v>21719</v>
      </c>
    </row>
    <row r="9224" spans="1:3" x14ac:dyDescent="0.25">
      <c r="A9224">
        <v>161542</v>
      </c>
      <c r="B9224" t="s">
        <v>21720</v>
      </c>
      <c r="C9224" s="47" t="s">
        <v>21721</v>
      </c>
    </row>
    <row r="9225" spans="1:3" x14ac:dyDescent="0.25">
      <c r="A9225">
        <v>161543</v>
      </c>
      <c r="B9225" t="s">
        <v>21722</v>
      </c>
      <c r="C9225" s="47" t="s">
        <v>21723</v>
      </c>
    </row>
    <row r="9226" spans="1:3" x14ac:dyDescent="0.25">
      <c r="A9226">
        <v>161544</v>
      </c>
      <c r="B9226" t="s">
        <v>21724</v>
      </c>
      <c r="C9226" s="47" t="s">
        <v>21725</v>
      </c>
    </row>
    <row r="9227" spans="1:3" x14ac:dyDescent="0.25">
      <c r="A9227">
        <v>161545</v>
      </c>
      <c r="B9227" t="s">
        <v>21726</v>
      </c>
      <c r="C9227" s="47" t="s">
        <v>21727</v>
      </c>
    </row>
    <row r="9228" spans="1:3" x14ac:dyDescent="0.25">
      <c r="A9228">
        <v>161546</v>
      </c>
      <c r="B9228" t="s">
        <v>21728</v>
      </c>
      <c r="C9228" s="47" t="s">
        <v>21729</v>
      </c>
    </row>
    <row r="9229" spans="1:3" x14ac:dyDescent="0.25">
      <c r="A9229">
        <v>161547</v>
      </c>
      <c r="B9229" t="s">
        <v>21730</v>
      </c>
      <c r="C9229" s="47" t="s">
        <v>21731</v>
      </c>
    </row>
    <row r="9230" spans="1:3" x14ac:dyDescent="0.25">
      <c r="A9230">
        <v>161548</v>
      </c>
      <c r="B9230" t="s">
        <v>1286</v>
      </c>
      <c r="C9230" s="47" t="s">
        <v>21732</v>
      </c>
    </row>
    <row r="9231" spans="1:3" x14ac:dyDescent="0.25">
      <c r="A9231">
        <v>161549</v>
      </c>
      <c r="B9231" t="s">
        <v>21733</v>
      </c>
      <c r="C9231" s="47" t="s">
        <v>21734</v>
      </c>
    </row>
    <row r="9232" spans="1:3" x14ac:dyDescent="0.25">
      <c r="A9232">
        <v>161550</v>
      </c>
      <c r="B9232" t="s">
        <v>21735</v>
      </c>
      <c r="C9232" s="47" t="s">
        <v>21736</v>
      </c>
    </row>
    <row r="9233" spans="1:3" x14ac:dyDescent="0.25">
      <c r="A9233">
        <v>161551</v>
      </c>
      <c r="B9233" t="s">
        <v>21737</v>
      </c>
      <c r="C9233" s="47" t="s">
        <v>21738</v>
      </c>
    </row>
    <row r="9234" spans="1:3" x14ac:dyDescent="0.25">
      <c r="A9234">
        <v>161552</v>
      </c>
      <c r="B9234" t="s">
        <v>21739</v>
      </c>
      <c r="C9234" s="47" t="s">
        <v>21740</v>
      </c>
    </row>
    <row r="9235" spans="1:3" x14ac:dyDescent="0.25">
      <c r="A9235">
        <v>161553</v>
      </c>
      <c r="B9235" t="s">
        <v>21741</v>
      </c>
      <c r="C9235" s="47" t="s">
        <v>21742</v>
      </c>
    </row>
    <row r="9236" spans="1:3" x14ac:dyDescent="0.25">
      <c r="A9236">
        <v>161554</v>
      </c>
      <c r="B9236" t="s">
        <v>21743</v>
      </c>
      <c r="C9236" s="47" t="s">
        <v>21744</v>
      </c>
    </row>
    <row r="9237" spans="1:3" x14ac:dyDescent="0.25">
      <c r="A9237">
        <v>161555</v>
      </c>
      <c r="B9237" t="s">
        <v>1391</v>
      </c>
      <c r="C9237" s="47" t="s">
        <v>21745</v>
      </c>
    </row>
    <row r="9238" spans="1:3" x14ac:dyDescent="0.25">
      <c r="A9238">
        <v>161556</v>
      </c>
      <c r="B9238" t="s">
        <v>226</v>
      </c>
      <c r="C9238" s="47" t="s">
        <v>21746</v>
      </c>
    </row>
    <row r="9239" spans="1:3" x14ac:dyDescent="0.25">
      <c r="A9239">
        <v>161557</v>
      </c>
      <c r="B9239" t="s">
        <v>21747</v>
      </c>
      <c r="C9239" s="47" t="s">
        <v>21748</v>
      </c>
    </row>
    <row r="9240" spans="1:3" x14ac:dyDescent="0.25">
      <c r="A9240">
        <v>161558</v>
      </c>
      <c r="B9240" t="s">
        <v>21749</v>
      </c>
      <c r="C9240" s="47" t="s">
        <v>21750</v>
      </c>
    </row>
    <row r="9241" spans="1:3" x14ac:dyDescent="0.25">
      <c r="A9241">
        <v>161559</v>
      </c>
      <c r="B9241" t="s">
        <v>21751</v>
      </c>
      <c r="C9241" s="47" t="s">
        <v>21752</v>
      </c>
    </row>
    <row r="9242" spans="1:3" x14ac:dyDescent="0.25">
      <c r="A9242">
        <v>161560</v>
      </c>
      <c r="B9242" t="s">
        <v>21753</v>
      </c>
      <c r="C9242" s="47" t="s">
        <v>21754</v>
      </c>
    </row>
    <row r="9243" spans="1:3" x14ac:dyDescent="0.25">
      <c r="A9243">
        <v>161561</v>
      </c>
      <c r="B9243" t="s">
        <v>1561</v>
      </c>
      <c r="C9243" s="47" t="s">
        <v>21755</v>
      </c>
    </row>
    <row r="9244" spans="1:3" x14ac:dyDescent="0.25">
      <c r="A9244">
        <v>161562</v>
      </c>
      <c r="B9244" t="s">
        <v>21756</v>
      </c>
      <c r="C9244" s="47" t="s">
        <v>21757</v>
      </c>
    </row>
    <row r="9245" spans="1:3" x14ac:dyDescent="0.25">
      <c r="A9245">
        <v>161563</v>
      </c>
      <c r="B9245" t="s">
        <v>21758</v>
      </c>
      <c r="C9245" s="47" t="s">
        <v>21759</v>
      </c>
    </row>
    <row r="9246" spans="1:3" x14ac:dyDescent="0.25">
      <c r="A9246">
        <v>161564</v>
      </c>
      <c r="B9246" t="s">
        <v>21760</v>
      </c>
      <c r="C9246" s="47" t="s">
        <v>21761</v>
      </c>
    </row>
    <row r="9247" spans="1:3" x14ac:dyDescent="0.25">
      <c r="A9247">
        <v>161565</v>
      </c>
      <c r="B9247" t="s">
        <v>21762</v>
      </c>
      <c r="C9247" s="47" t="s">
        <v>21763</v>
      </c>
    </row>
    <row r="9248" spans="1:3" x14ac:dyDescent="0.25">
      <c r="A9248">
        <v>161566</v>
      </c>
      <c r="B9248" t="s">
        <v>21764</v>
      </c>
      <c r="C9248" s="47" t="s">
        <v>21765</v>
      </c>
    </row>
    <row r="9249" spans="1:3" x14ac:dyDescent="0.25">
      <c r="A9249">
        <v>161567</v>
      </c>
      <c r="B9249" t="s">
        <v>21766</v>
      </c>
      <c r="C9249" s="47" t="s">
        <v>21767</v>
      </c>
    </row>
    <row r="9250" spans="1:3" x14ac:dyDescent="0.25">
      <c r="A9250">
        <v>161568</v>
      </c>
      <c r="B9250" t="s">
        <v>21768</v>
      </c>
      <c r="C9250" s="47" t="s">
        <v>21769</v>
      </c>
    </row>
    <row r="9251" spans="1:3" x14ac:dyDescent="0.25">
      <c r="A9251">
        <v>161569</v>
      </c>
      <c r="B9251" t="s">
        <v>21770</v>
      </c>
      <c r="C9251" s="47" t="s">
        <v>21771</v>
      </c>
    </row>
    <row r="9252" spans="1:3" x14ac:dyDescent="0.25">
      <c r="A9252">
        <v>161570</v>
      </c>
      <c r="B9252" t="s">
        <v>21772</v>
      </c>
      <c r="C9252" s="47" t="s">
        <v>21773</v>
      </c>
    </row>
    <row r="9253" spans="1:3" x14ac:dyDescent="0.25">
      <c r="A9253">
        <v>161571</v>
      </c>
      <c r="B9253" t="s">
        <v>21774</v>
      </c>
      <c r="C9253" s="47" t="s">
        <v>21775</v>
      </c>
    </row>
    <row r="9254" spans="1:3" x14ac:dyDescent="0.25">
      <c r="A9254">
        <v>161572</v>
      </c>
      <c r="B9254" t="s">
        <v>21776</v>
      </c>
      <c r="C9254" s="47" t="s">
        <v>21777</v>
      </c>
    </row>
    <row r="9255" spans="1:3" x14ac:dyDescent="0.25">
      <c r="A9255">
        <v>161573</v>
      </c>
      <c r="B9255" t="s">
        <v>21778</v>
      </c>
      <c r="C9255" s="47" t="s">
        <v>21779</v>
      </c>
    </row>
    <row r="9256" spans="1:3" x14ac:dyDescent="0.25">
      <c r="A9256">
        <v>161574</v>
      </c>
      <c r="B9256" t="s">
        <v>21780</v>
      </c>
      <c r="C9256" s="47" t="s">
        <v>21781</v>
      </c>
    </row>
    <row r="9257" spans="1:3" x14ac:dyDescent="0.25">
      <c r="A9257">
        <v>161575</v>
      </c>
      <c r="B9257" t="s">
        <v>21782</v>
      </c>
      <c r="C9257" s="47" t="s">
        <v>21783</v>
      </c>
    </row>
    <row r="9258" spans="1:3" x14ac:dyDescent="0.25">
      <c r="A9258">
        <v>161576</v>
      </c>
      <c r="B9258" t="s">
        <v>21784</v>
      </c>
      <c r="C9258" s="47" t="s">
        <v>21785</v>
      </c>
    </row>
    <row r="9259" spans="1:3" x14ac:dyDescent="0.25">
      <c r="A9259">
        <v>161577</v>
      </c>
      <c r="B9259" t="s">
        <v>21786</v>
      </c>
      <c r="C9259" s="47" t="s">
        <v>21787</v>
      </c>
    </row>
    <row r="9260" spans="1:3" x14ac:dyDescent="0.25">
      <c r="A9260">
        <v>161578</v>
      </c>
      <c r="B9260" t="s">
        <v>21788</v>
      </c>
      <c r="C9260" s="47" t="s">
        <v>21789</v>
      </c>
    </row>
    <row r="9261" spans="1:3" x14ac:dyDescent="0.25">
      <c r="A9261">
        <v>161579</v>
      </c>
      <c r="B9261" t="s">
        <v>21790</v>
      </c>
      <c r="C9261" s="47" t="s">
        <v>21791</v>
      </c>
    </row>
    <row r="9262" spans="1:3" x14ac:dyDescent="0.25">
      <c r="A9262">
        <v>161580</v>
      </c>
      <c r="B9262" t="s">
        <v>21792</v>
      </c>
      <c r="C9262" s="47" t="s">
        <v>21793</v>
      </c>
    </row>
    <row r="9263" spans="1:3" x14ac:dyDescent="0.25">
      <c r="A9263">
        <v>161581</v>
      </c>
      <c r="B9263" t="s">
        <v>21794</v>
      </c>
      <c r="C9263" s="47" t="s">
        <v>21795</v>
      </c>
    </row>
    <row r="9264" spans="1:3" x14ac:dyDescent="0.25">
      <c r="A9264">
        <v>161582</v>
      </c>
      <c r="B9264" t="s">
        <v>21796</v>
      </c>
      <c r="C9264" s="47" t="s">
        <v>21797</v>
      </c>
    </row>
    <row r="9265" spans="1:3" x14ac:dyDescent="0.25">
      <c r="A9265">
        <v>161583</v>
      </c>
      <c r="B9265" t="s">
        <v>21798</v>
      </c>
      <c r="C9265" s="47" t="s">
        <v>21799</v>
      </c>
    </row>
    <row r="9266" spans="1:3" x14ac:dyDescent="0.25">
      <c r="A9266">
        <v>161584</v>
      </c>
      <c r="B9266" t="s">
        <v>21800</v>
      </c>
      <c r="C9266" s="47" t="s">
        <v>21801</v>
      </c>
    </row>
    <row r="9267" spans="1:3" x14ac:dyDescent="0.25">
      <c r="A9267">
        <v>161585</v>
      </c>
      <c r="B9267" t="s">
        <v>831</v>
      </c>
      <c r="C9267" s="47" t="s">
        <v>21802</v>
      </c>
    </row>
    <row r="9268" spans="1:3" x14ac:dyDescent="0.25">
      <c r="A9268">
        <v>161586</v>
      </c>
      <c r="B9268" t="s">
        <v>21803</v>
      </c>
      <c r="C9268" s="47" t="s">
        <v>21804</v>
      </c>
    </row>
    <row r="9269" spans="1:3" x14ac:dyDescent="0.25">
      <c r="A9269">
        <v>161587</v>
      </c>
      <c r="B9269" t="s">
        <v>21805</v>
      </c>
      <c r="C9269" s="47" t="s">
        <v>21806</v>
      </c>
    </row>
    <row r="9270" spans="1:3" x14ac:dyDescent="0.25">
      <c r="A9270">
        <v>161588</v>
      </c>
      <c r="B9270" t="s">
        <v>21807</v>
      </c>
      <c r="C9270" s="47" t="s">
        <v>21808</v>
      </c>
    </row>
    <row r="9271" spans="1:3" x14ac:dyDescent="0.25">
      <c r="A9271">
        <v>161589</v>
      </c>
      <c r="B9271" t="s">
        <v>21809</v>
      </c>
      <c r="C9271" s="47" t="s">
        <v>21810</v>
      </c>
    </row>
    <row r="9272" spans="1:3" x14ac:dyDescent="0.25">
      <c r="A9272">
        <v>161590</v>
      </c>
      <c r="B9272" t="s">
        <v>21811</v>
      </c>
      <c r="C9272" s="47" t="s">
        <v>21812</v>
      </c>
    </row>
    <row r="9273" spans="1:3" x14ac:dyDescent="0.25">
      <c r="A9273">
        <v>161591</v>
      </c>
      <c r="B9273" t="s">
        <v>21813</v>
      </c>
      <c r="C9273" s="47" t="s">
        <v>21814</v>
      </c>
    </row>
    <row r="9274" spans="1:3" x14ac:dyDescent="0.25">
      <c r="A9274">
        <v>161592</v>
      </c>
      <c r="B9274" t="s">
        <v>21815</v>
      </c>
      <c r="C9274" s="47" t="s">
        <v>21816</v>
      </c>
    </row>
    <row r="9275" spans="1:3" x14ac:dyDescent="0.25">
      <c r="A9275">
        <v>161593</v>
      </c>
      <c r="B9275" t="s">
        <v>21817</v>
      </c>
      <c r="C9275" s="47" t="s">
        <v>21818</v>
      </c>
    </row>
    <row r="9276" spans="1:3" x14ac:dyDescent="0.25">
      <c r="A9276">
        <v>161594</v>
      </c>
      <c r="B9276" t="s">
        <v>21819</v>
      </c>
      <c r="C9276" s="47" t="s">
        <v>21820</v>
      </c>
    </row>
    <row r="9277" spans="1:3" x14ac:dyDescent="0.25">
      <c r="A9277">
        <v>161595</v>
      </c>
      <c r="B9277" t="s">
        <v>21821</v>
      </c>
      <c r="C9277" s="47" t="s">
        <v>21822</v>
      </c>
    </row>
    <row r="9278" spans="1:3" x14ac:dyDescent="0.25">
      <c r="A9278">
        <v>161596</v>
      </c>
      <c r="B9278" t="s">
        <v>21823</v>
      </c>
      <c r="C9278" s="47" t="s">
        <v>21824</v>
      </c>
    </row>
    <row r="9279" spans="1:3" x14ac:dyDescent="0.25">
      <c r="A9279">
        <v>161597</v>
      </c>
      <c r="B9279" t="s">
        <v>21825</v>
      </c>
      <c r="C9279" s="47" t="s">
        <v>21826</v>
      </c>
    </row>
    <row r="9280" spans="1:3" x14ac:dyDescent="0.25">
      <c r="A9280">
        <v>161598</v>
      </c>
      <c r="B9280" t="s">
        <v>21827</v>
      </c>
      <c r="C9280" s="47" t="s">
        <v>21828</v>
      </c>
    </row>
    <row r="9281" spans="1:3" x14ac:dyDescent="0.25">
      <c r="A9281">
        <v>161599</v>
      </c>
      <c r="B9281" t="s">
        <v>21829</v>
      </c>
      <c r="C9281" s="47" t="s">
        <v>21830</v>
      </c>
    </row>
    <row r="9282" spans="1:3" x14ac:dyDescent="0.25">
      <c r="A9282">
        <v>161600</v>
      </c>
      <c r="B9282" t="s">
        <v>21831</v>
      </c>
      <c r="C9282" s="47" t="s">
        <v>21832</v>
      </c>
    </row>
    <row r="9283" spans="1:3" x14ac:dyDescent="0.25">
      <c r="A9283">
        <v>161601</v>
      </c>
      <c r="B9283" t="s">
        <v>21833</v>
      </c>
      <c r="C9283" s="47" t="s">
        <v>21834</v>
      </c>
    </row>
    <row r="9284" spans="1:3" x14ac:dyDescent="0.25">
      <c r="A9284">
        <v>161602</v>
      </c>
      <c r="B9284" t="s">
        <v>21835</v>
      </c>
      <c r="C9284" s="47" t="s">
        <v>21836</v>
      </c>
    </row>
    <row r="9285" spans="1:3" x14ac:dyDescent="0.25">
      <c r="A9285">
        <v>161603</v>
      </c>
      <c r="B9285" t="s">
        <v>21837</v>
      </c>
      <c r="C9285" s="47" t="s">
        <v>21838</v>
      </c>
    </row>
    <row r="9286" spans="1:3" x14ac:dyDescent="0.25">
      <c r="A9286">
        <v>161604</v>
      </c>
      <c r="B9286" t="s">
        <v>21839</v>
      </c>
      <c r="C9286" s="47" t="s">
        <v>21840</v>
      </c>
    </row>
    <row r="9287" spans="1:3" x14ac:dyDescent="0.25">
      <c r="A9287">
        <v>161605</v>
      </c>
      <c r="B9287" t="s">
        <v>21841</v>
      </c>
      <c r="C9287" s="47" t="s">
        <v>21842</v>
      </c>
    </row>
    <row r="9288" spans="1:3" x14ac:dyDescent="0.25">
      <c r="A9288">
        <v>161606</v>
      </c>
      <c r="B9288" t="s">
        <v>21843</v>
      </c>
      <c r="C9288" s="47" t="s">
        <v>21844</v>
      </c>
    </row>
    <row r="9289" spans="1:3" x14ac:dyDescent="0.25">
      <c r="A9289">
        <v>161607</v>
      </c>
      <c r="B9289" t="s">
        <v>21845</v>
      </c>
      <c r="C9289" s="47" t="s">
        <v>21846</v>
      </c>
    </row>
    <row r="9290" spans="1:3" x14ac:dyDescent="0.25">
      <c r="A9290">
        <v>161608</v>
      </c>
      <c r="B9290" t="s">
        <v>21847</v>
      </c>
      <c r="C9290" s="47" t="s">
        <v>21848</v>
      </c>
    </row>
    <row r="9291" spans="1:3" x14ac:dyDescent="0.25">
      <c r="A9291">
        <v>161609</v>
      </c>
      <c r="B9291" t="s">
        <v>21849</v>
      </c>
      <c r="C9291" s="47" t="s">
        <v>21850</v>
      </c>
    </row>
    <row r="9292" spans="1:3" x14ac:dyDescent="0.25">
      <c r="A9292">
        <v>161610</v>
      </c>
      <c r="B9292" t="s">
        <v>21851</v>
      </c>
      <c r="C9292" s="47" t="s">
        <v>21852</v>
      </c>
    </row>
    <row r="9293" spans="1:3" x14ac:dyDescent="0.25">
      <c r="A9293">
        <v>161611</v>
      </c>
      <c r="B9293" t="s">
        <v>21853</v>
      </c>
      <c r="C9293" s="47" t="s">
        <v>21854</v>
      </c>
    </row>
    <row r="9294" spans="1:3" x14ac:dyDescent="0.25">
      <c r="A9294">
        <v>161612</v>
      </c>
      <c r="B9294" t="s">
        <v>21855</v>
      </c>
      <c r="C9294" s="47" t="s">
        <v>21856</v>
      </c>
    </row>
    <row r="9295" spans="1:3" x14ac:dyDescent="0.25">
      <c r="A9295">
        <v>161613</v>
      </c>
      <c r="B9295" t="s">
        <v>21857</v>
      </c>
      <c r="C9295" s="47" t="s">
        <v>21858</v>
      </c>
    </row>
    <row r="9296" spans="1:3" x14ac:dyDescent="0.25">
      <c r="A9296">
        <v>161614</v>
      </c>
      <c r="B9296" t="s">
        <v>21859</v>
      </c>
      <c r="C9296" s="47" t="s">
        <v>21860</v>
      </c>
    </row>
    <row r="9297" spans="1:3" x14ac:dyDescent="0.25">
      <c r="A9297">
        <v>161615</v>
      </c>
      <c r="B9297" t="s">
        <v>21861</v>
      </c>
      <c r="C9297" s="47" t="s">
        <v>21862</v>
      </c>
    </row>
    <row r="9298" spans="1:3" x14ac:dyDescent="0.25">
      <c r="A9298">
        <v>161616</v>
      </c>
      <c r="B9298" t="s">
        <v>21863</v>
      </c>
      <c r="C9298" s="47" t="s">
        <v>21864</v>
      </c>
    </row>
    <row r="9299" spans="1:3" x14ac:dyDescent="0.25">
      <c r="A9299">
        <v>161617</v>
      </c>
      <c r="B9299" t="s">
        <v>21865</v>
      </c>
      <c r="C9299" s="47" t="s">
        <v>21866</v>
      </c>
    </row>
    <row r="9300" spans="1:3" x14ac:dyDescent="0.25">
      <c r="A9300">
        <v>161618</v>
      </c>
      <c r="B9300" t="s">
        <v>21867</v>
      </c>
      <c r="C9300" s="47" t="s">
        <v>21868</v>
      </c>
    </row>
    <row r="9301" spans="1:3" x14ac:dyDescent="0.25">
      <c r="A9301">
        <v>161619</v>
      </c>
      <c r="B9301" t="s">
        <v>21869</v>
      </c>
      <c r="C9301" s="47" t="s">
        <v>21870</v>
      </c>
    </row>
    <row r="9302" spans="1:3" x14ac:dyDescent="0.25">
      <c r="A9302">
        <v>161620</v>
      </c>
      <c r="B9302" t="s">
        <v>21871</v>
      </c>
      <c r="C9302" s="47" t="s">
        <v>21872</v>
      </c>
    </row>
    <row r="9303" spans="1:3" x14ac:dyDescent="0.25">
      <c r="A9303">
        <v>161621</v>
      </c>
      <c r="B9303" t="s">
        <v>21873</v>
      </c>
      <c r="C9303" s="47" t="s">
        <v>21874</v>
      </c>
    </row>
    <row r="9304" spans="1:3" x14ac:dyDescent="0.25">
      <c r="A9304">
        <v>161622</v>
      </c>
      <c r="B9304" t="s">
        <v>21875</v>
      </c>
      <c r="C9304" s="47" t="s">
        <v>21876</v>
      </c>
    </row>
    <row r="9305" spans="1:3" x14ac:dyDescent="0.25">
      <c r="A9305">
        <v>161623</v>
      </c>
      <c r="B9305" t="s">
        <v>21877</v>
      </c>
      <c r="C9305" s="47" t="s">
        <v>21878</v>
      </c>
    </row>
    <row r="9306" spans="1:3" x14ac:dyDescent="0.25">
      <c r="A9306">
        <v>161624</v>
      </c>
      <c r="B9306" t="s">
        <v>21879</v>
      </c>
      <c r="C9306" s="47" t="s">
        <v>21880</v>
      </c>
    </row>
    <row r="9307" spans="1:3" x14ac:dyDescent="0.25">
      <c r="A9307">
        <v>161625</v>
      </c>
      <c r="B9307" t="s">
        <v>21881</v>
      </c>
      <c r="C9307" s="47" t="s">
        <v>21882</v>
      </c>
    </row>
    <row r="9308" spans="1:3" x14ac:dyDescent="0.25">
      <c r="A9308">
        <v>161626</v>
      </c>
      <c r="B9308" t="s">
        <v>21883</v>
      </c>
      <c r="C9308" s="47" t="s">
        <v>21884</v>
      </c>
    </row>
    <row r="9309" spans="1:3" x14ac:dyDescent="0.25">
      <c r="A9309">
        <v>161627</v>
      </c>
      <c r="B9309" t="s">
        <v>21885</v>
      </c>
      <c r="C9309" s="47" t="s">
        <v>21886</v>
      </c>
    </row>
    <row r="9310" spans="1:3" x14ac:dyDescent="0.25">
      <c r="A9310">
        <v>161628</v>
      </c>
      <c r="B9310" t="s">
        <v>21887</v>
      </c>
      <c r="C9310" s="47" t="s">
        <v>21888</v>
      </c>
    </row>
    <row r="9311" spans="1:3" x14ac:dyDescent="0.25">
      <c r="A9311">
        <v>161629</v>
      </c>
      <c r="B9311" t="s">
        <v>21889</v>
      </c>
      <c r="C9311" s="47" t="s">
        <v>21890</v>
      </c>
    </row>
    <row r="9312" spans="1:3" x14ac:dyDescent="0.25">
      <c r="A9312">
        <v>161630</v>
      </c>
      <c r="B9312" t="s">
        <v>21891</v>
      </c>
      <c r="C9312" s="47" t="s">
        <v>21892</v>
      </c>
    </row>
    <row r="9313" spans="1:3" x14ac:dyDescent="0.25">
      <c r="A9313">
        <v>161631</v>
      </c>
      <c r="B9313" t="s">
        <v>21893</v>
      </c>
      <c r="C9313" s="47" t="s">
        <v>21894</v>
      </c>
    </row>
    <row r="9314" spans="1:3" x14ac:dyDescent="0.25">
      <c r="A9314">
        <v>161632</v>
      </c>
      <c r="B9314" t="s">
        <v>21895</v>
      </c>
      <c r="C9314" s="47" t="s">
        <v>21896</v>
      </c>
    </row>
    <row r="9315" spans="1:3" x14ac:dyDescent="0.25">
      <c r="A9315">
        <v>161633</v>
      </c>
      <c r="B9315" t="s">
        <v>21897</v>
      </c>
      <c r="C9315" s="47" t="s">
        <v>21898</v>
      </c>
    </row>
    <row r="9316" spans="1:3" x14ac:dyDescent="0.25">
      <c r="A9316">
        <v>161634</v>
      </c>
      <c r="B9316" t="s">
        <v>21899</v>
      </c>
      <c r="C9316" s="47" t="s">
        <v>21900</v>
      </c>
    </row>
    <row r="9317" spans="1:3" x14ac:dyDescent="0.25">
      <c r="A9317">
        <v>161635</v>
      </c>
      <c r="B9317" t="s">
        <v>21901</v>
      </c>
      <c r="C9317" s="47" t="s">
        <v>21902</v>
      </c>
    </row>
    <row r="9318" spans="1:3" x14ac:dyDescent="0.25">
      <c r="A9318">
        <v>161636</v>
      </c>
      <c r="B9318" t="s">
        <v>21903</v>
      </c>
      <c r="C9318" s="47" t="s">
        <v>21904</v>
      </c>
    </row>
    <row r="9319" spans="1:3" x14ac:dyDescent="0.25">
      <c r="A9319">
        <v>161637</v>
      </c>
      <c r="B9319" t="s">
        <v>21905</v>
      </c>
      <c r="C9319" s="47" t="s">
        <v>21906</v>
      </c>
    </row>
    <row r="9320" spans="1:3" x14ac:dyDescent="0.25">
      <c r="A9320">
        <v>161638</v>
      </c>
      <c r="B9320" t="s">
        <v>21907</v>
      </c>
      <c r="C9320" s="47" t="s">
        <v>21908</v>
      </c>
    </row>
    <row r="9321" spans="1:3" x14ac:dyDescent="0.25">
      <c r="A9321">
        <v>161639</v>
      </c>
      <c r="B9321" t="s">
        <v>21909</v>
      </c>
      <c r="C9321" s="47" t="s">
        <v>21910</v>
      </c>
    </row>
    <row r="9322" spans="1:3" x14ac:dyDescent="0.25">
      <c r="A9322">
        <v>161640</v>
      </c>
      <c r="B9322" t="s">
        <v>21911</v>
      </c>
      <c r="C9322" s="47" t="s">
        <v>21912</v>
      </c>
    </row>
    <row r="9323" spans="1:3" x14ac:dyDescent="0.25">
      <c r="A9323">
        <v>161641</v>
      </c>
      <c r="B9323" t="s">
        <v>21913</v>
      </c>
      <c r="C9323" s="47" t="s">
        <v>21914</v>
      </c>
    </row>
    <row r="9324" spans="1:3" x14ac:dyDescent="0.25">
      <c r="A9324">
        <v>161642</v>
      </c>
      <c r="B9324" t="s">
        <v>21915</v>
      </c>
      <c r="C9324" s="47" t="s">
        <v>21916</v>
      </c>
    </row>
    <row r="9325" spans="1:3" x14ac:dyDescent="0.25">
      <c r="A9325">
        <v>161643</v>
      </c>
      <c r="B9325" t="s">
        <v>21917</v>
      </c>
      <c r="C9325" s="47" t="s">
        <v>21918</v>
      </c>
    </row>
    <row r="9326" spans="1:3" x14ac:dyDescent="0.25">
      <c r="A9326">
        <v>161644</v>
      </c>
      <c r="B9326" t="s">
        <v>21919</v>
      </c>
      <c r="C9326" s="47" t="s">
        <v>21920</v>
      </c>
    </row>
    <row r="9327" spans="1:3" x14ac:dyDescent="0.25">
      <c r="A9327">
        <v>161645</v>
      </c>
      <c r="B9327" t="s">
        <v>21921</v>
      </c>
      <c r="C9327" s="47" t="s">
        <v>21922</v>
      </c>
    </row>
    <row r="9328" spans="1:3" x14ac:dyDescent="0.25">
      <c r="A9328">
        <v>161646</v>
      </c>
      <c r="B9328" t="s">
        <v>21923</v>
      </c>
      <c r="C9328" s="47" t="s">
        <v>21924</v>
      </c>
    </row>
    <row r="9329" spans="1:3" x14ac:dyDescent="0.25">
      <c r="A9329">
        <v>161647</v>
      </c>
      <c r="B9329" t="s">
        <v>21925</v>
      </c>
      <c r="C9329" s="47" t="s">
        <v>21926</v>
      </c>
    </row>
    <row r="9330" spans="1:3" x14ac:dyDescent="0.25">
      <c r="A9330">
        <v>161648</v>
      </c>
      <c r="B9330" t="s">
        <v>21927</v>
      </c>
      <c r="C9330" s="47" t="s">
        <v>21928</v>
      </c>
    </row>
    <row r="9331" spans="1:3" x14ac:dyDescent="0.25">
      <c r="A9331">
        <v>161649</v>
      </c>
      <c r="B9331" t="s">
        <v>21929</v>
      </c>
      <c r="C9331" s="47" t="s">
        <v>21930</v>
      </c>
    </row>
    <row r="9332" spans="1:3" x14ac:dyDescent="0.25">
      <c r="A9332">
        <v>161650</v>
      </c>
      <c r="B9332" t="s">
        <v>21931</v>
      </c>
      <c r="C9332" s="47" t="s">
        <v>21932</v>
      </c>
    </row>
    <row r="9333" spans="1:3" x14ac:dyDescent="0.25">
      <c r="A9333">
        <v>161651</v>
      </c>
      <c r="B9333" t="s">
        <v>21933</v>
      </c>
      <c r="C9333" s="47" t="s">
        <v>21934</v>
      </c>
    </row>
    <row r="9334" spans="1:3" x14ac:dyDescent="0.25">
      <c r="A9334">
        <v>161652</v>
      </c>
      <c r="B9334" t="s">
        <v>21935</v>
      </c>
      <c r="C9334" s="47" t="s">
        <v>21936</v>
      </c>
    </row>
    <row r="9335" spans="1:3" x14ac:dyDescent="0.25">
      <c r="A9335">
        <v>161653</v>
      </c>
      <c r="B9335" t="s">
        <v>21937</v>
      </c>
      <c r="C9335" s="47" t="s">
        <v>21938</v>
      </c>
    </row>
    <row r="9336" spans="1:3" x14ac:dyDescent="0.25">
      <c r="A9336">
        <v>161654</v>
      </c>
      <c r="B9336" t="s">
        <v>21939</v>
      </c>
      <c r="C9336" s="47" t="s">
        <v>21940</v>
      </c>
    </row>
    <row r="9337" spans="1:3" x14ac:dyDescent="0.25">
      <c r="A9337">
        <v>161655</v>
      </c>
      <c r="B9337" t="s">
        <v>21941</v>
      </c>
      <c r="C9337" s="47" t="s">
        <v>21942</v>
      </c>
    </row>
    <row r="9338" spans="1:3" x14ac:dyDescent="0.25">
      <c r="A9338">
        <v>161656</v>
      </c>
      <c r="B9338" t="s">
        <v>21943</v>
      </c>
      <c r="C9338" s="47" t="s">
        <v>21944</v>
      </c>
    </row>
    <row r="9339" spans="1:3" x14ac:dyDescent="0.25">
      <c r="A9339">
        <v>161657</v>
      </c>
      <c r="B9339" t="s">
        <v>21945</v>
      </c>
      <c r="C9339" s="47" t="s">
        <v>21946</v>
      </c>
    </row>
    <row r="9340" spans="1:3" x14ac:dyDescent="0.25">
      <c r="A9340">
        <v>161658</v>
      </c>
      <c r="B9340" t="s">
        <v>21947</v>
      </c>
      <c r="C9340" s="47" t="s">
        <v>21948</v>
      </c>
    </row>
    <row r="9341" spans="1:3" x14ac:dyDescent="0.25">
      <c r="A9341">
        <v>161659</v>
      </c>
      <c r="B9341" t="s">
        <v>21949</v>
      </c>
      <c r="C9341" s="47" t="s">
        <v>21950</v>
      </c>
    </row>
    <row r="9342" spans="1:3" x14ac:dyDescent="0.25">
      <c r="A9342">
        <v>161660</v>
      </c>
      <c r="B9342" t="s">
        <v>21951</v>
      </c>
      <c r="C9342" s="47" t="s">
        <v>21952</v>
      </c>
    </row>
    <row r="9343" spans="1:3" x14ac:dyDescent="0.25">
      <c r="A9343">
        <v>161661</v>
      </c>
      <c r="B9343" t="s">
        <v>21953</v>
      </c>
      <c r="C9343" s="47" t="s">
        <v>21954</v>
      </c>
    </row>
    <row r="9344" spans="1:3" x14ac:dyDescent="0.25">
      <c r="A9344">
        <v>161662</v>
      </c>
      <c r="B9344" t="s">
        <v>21955</v>
      </c>
      <c r="C9344" s="47" t="s">
        <v>21956</v>
      </c>
    </row>
    <row r="9345" spans="1:3" x14ac:dyDescent="0.25">
      <c r="A9345">
        <v>161663</v>
      </c>
      <c r="B9345" t="s">
        <v>21957</v>
      </c>
      <c r="C9345" s="47" t="s">
        <v>21958</v>
      </c>
    </row>
    <row r="9346" spans="1:3" x14ac:dyDescent="0.25">
      <c r="A9346">
        <v>161664</v>
      </c>
      <c r="B9346" t="s">
        <v>21959</v>
      </c>
      <c r="C9346" s="47" t="s">
        <v>21960</v>
      </c>
    </row>
    <row r="9347" spans="1:3" x14ac:dyDescent="0.25">
      <c r="A9347">
        <v>161665</v>
      </c>
      <c r="B9347" t="s">
        <v>21961</v>
      </c>
      <c r="C9347" s="47" t="s">
        <v>21962</v>
      </c>
    </row>
    <row r="9348" spans="1:3" x14ac:dyDescent="0.25">
      <c r="A9348">
        <v>161666</v>
      </c>
      <c r="B9348" t="s">
        <v>21963</v>
      </c>
      <c r="C9348" s="47" t="s">
        <v>21964</v>
      </c>
    </row>
    <row r="9349" spans="1:3" x14ac:dyDescent="0.25">
      <c r="A9349">
        <v>161667</v>
      </c>
      <c r="B9349" t="s">
        <v>21965</v>
      </c>
      <c r="C9349" s="47" t="s">
        <v>21966</v>
      </c>
    </row>
    <row r="9350" spans="1:3" x14ac:dyDescent="0.25">
      <c r="A9350">
        <v>161668</v>
      </c>
      <c r="B9350" t="s">
        <v>21967</v>
      </c>
      <c r="C9350" s="47" t="s">
        <v>21968</v>
      </c>
    </row>
    <row r="9351" spans="1:3" x14ac:dyDescent="0.25">
      <c r="A9351">
        <v>161669</v>
      </c>
      <c r="B9351" t="s">
        <v>21969</v>
      </c>
      <c r="C9351" s="47" t="s">
        <v>21970</v>
      </c>
    </row>
    <row r="9352" spans="1:3" x14ac:dyDescent="0.25">
      <c r="A9352">
        <v>161670</v>
      </c>
      <c r="B9352" t="s">
        <v>21971</v>
      </c>
      <c r="C9352" s="47" t="s">
        <v>21972</v>
      </c>
    </row>
    <row r="9353" spans="1:3" x14ac:dyDescent="0.25">
      <c r="A9353">
        <v>161671</v>
      </c>
      <c r="B9353" t="s">
        <v>21973</v>
      </c>
      <c r="C9353" s="47" t="s">
        <v>21974</v>
      </c>
    </row>
    <row r="9354" spans="1:3" x14ac:dyDescent="0.25">
      <c r="A9354">
        <v>161672</v>
      </c>
      <c r="B9354" t="s">
        <v>21975</v>
      </c>
      <c r="C9354" s="47" t="s">
        <v>21976</v>
      </c>
    </row>
    <row r="9355" spans="1:3" x14ac:dyDescent="0.25">
      <c r="A9355">
        <v>161673</v>
      </c>
      <c r="B9355" t="s">
        <v>21977</v>
      </c>
      <c r="C9355" s="47" t="s">
        <v>21978</v>
      </c>
    </row>
    <row r="9356" spans="1:3" x14ac:dyDescent="0.25">
      <c r="A9356">
        <v>161674</v>
      </c>
      <c r="B9356" t="s">
        <v>21979</v>
      </c>
      <c r="C9356" s="47" t="s">
        <v>21980</v>
      </c>
    </row>
    <row r="9357" spans="1:3" x14ac:dyDescent="0.25">
      <c r="A9357">
        <v>161675</v>
      </c>
      <c r="B9357" t="s">
        <v>21981</v>
      </c>
      <c r="C9357" s="47" t="s">
        <v>21982</v>
      </c>
    </row>
    <row r="9358" spans="1:3" x14ac:dyDescent="0.25">
      <c r="A9358">
        <v>161676</v>
      </c>
      <c r="B9358" t="s">
        <v>21983</v>
      </c>
      <c r="C9358" s="47" t="s">
        <v>21984</v>
      </c>
    </row>
    <row r="9359" spans="1:3" x14ac:dyDescent="0.25">
      <c r="A9359">
        <v>161677</v>
      </c>
      <c r="B9359" t="s">
        <v>21985</v>
      </c>
      <c r="C9359" s="47" t="s">
        <v>21986</v>
      </c>
    </row>
    <row r="9360" spans="1:3" x14ac:dyDescent="0.25">
      <c r="A9360">
        <v>161678</v>
      </c>
      <c r="B9360" t="s">
        <v>21987</v>
      </c>
      <c r="C9360" s="47" t="s">
        <v>21988</v>
      </c>
    </row>
    <row r="9361" spans="1:3" x14ac:dyDescent="0.25">
      <c r="A9361">
        <v>161679</v>
      </c>
      <c r="B9361" t="s">
        <v>21989</v>
      </c>
      <c r="C9361" s="47" t="s">
        <v>21990</v>
      </c>
    </row>
    <row r="9362" spans="1:3" x14ac:dyDescent="0.25">
      <c r="A9362">
        <v>161680</v>
      </c>
      <c r="B9362" t="s">
        <v>21991</v>
      </c>
      <c r="C9362" s="47" t="s">
        <v>21992</v>
      </c>
    </row>
    <row r="9363" spans="1:3" x14ac:dyDescent="0.25">
      <c r="A9363">
        <v>161681</v>
      </c>
      <c r="B9363" t="s">
        <v>21993</v>
      </c>
      <c r="C9363" s="47" t="s">
        <v>21994</v>
      </c>
    </row>
    <row r="9364" spans="1:3" x14ac:dyDescent="0.25">
      <c r="A9364">
        <v>161682</v>
      </c>
      <c r="B9364" t="s">
        <v>21995</v>
      </c>
      <c r="C9364" s="47" t="s">
        <v>4725</v>
      </c>
    </row>
    <row r="9365" spans="1:3" x14ac:dyDescent="0.25">
      <c r="A9365">
        <v>161683</v>
      </c>
      <c r="B9365" t="s">
        <v>21996</v>
      </c>
      <c r="C9365" s="47" t="s">
        <v>21997</v>
      </c>
    </row>
    <row r="9366" spans="1:3" x14ac:dyDescent="0.25">
      <c r="A9366">
        <v>161684</v>
      </c>
      <c r="B9366" t="s">
        <v>21998</v>
      </c>
      <c r="C9366" s="47" t="s">
        <v>21999</v>
      </c>
    </row>
    <row r="9367" spans="1:3" x14ac:dyDescent="0.25">
      <c r="A9367">
        <v>161685</v>
      </c>
      <c r="B9367" t="s">
        <v>22000</v>
      </c>
      <c r="C9367" s="47" t="s">
        <v>22001</v>
      </c>
    </row>
    <row r="9368" spans="1:3" x14ac:dyDescent="0.25">
      <c r="A9368">
        <v>161686</v>
      </c>
      <c r="B9368" t="s">
        <v>22002</v>
      </c>
      <c r="C9368" s="47" t="s">
        <v>4746</v>
      </c>
    </row>
    <row r="9369" spans="1:3" x14ac:dyDescent="0.25">
      <c r="A9369">
        <v>161687</v>
      </c>
      <c r="B9369" t="s">
        <v>22003</v>
      </c>
      <c r="C9369" s="47" t="s">
        <v>22004</v>
      </c>
    </row>
    <row r="9370" spans="1:3" x14ac:dyDescent="0.25">
      <c r="A9370">
        <v>161688</v>
      </c>
      <c r="B9370" t="s">
        <v>22005</v>
      </c>
      <c r="C9370" s="47" t="s">
        <v>22006</v>
      </c>
    </row>
    <row r="9371" spans="1:3" x14ac:dyDescent="0.25">
      <c r="A9371">
        <v>161689</v>
      </c>
      <c r="B9371" t="s">
        <v>555</v>
      </c>
      <c r="C9371" s="47" t="s">
        <v>22007</v>
      </c>
    </row>
    <row r="9372" spans="1:3" x14ac:dyDescent="0.25">
      <c r="A9372">
        <v>161690</v>
      </c>
      <c r="B9372" t="s">
        <v>22008</v>
      </c>
      <c r="C9372" s="47" t="s">
        <v>22009</v>
      </c>
    </row>
    <row r="9373" spans="1:3" x14ac:dyDescent="0.25">
      <c r="A9373">
        <v>161691</v>
      </c>
      <c r="B9373" t="s">
        <v>22010</v>
      </c>
      <c r="C9373" s="47" t="s">
        <v>22011</v>
      </c>
    </row>
    <row r="9374" spans="1:3" x14ac:dyDescent="0.25">
      <c r="A9374">
        <v>161692</v>
      </c>
      <c r="B9374" t="s">
        <v>22012</v>
      </c>
      <c r="C9374" s="47" t="s">
        <v>22013</v>
      </c>
    </row>
    <row r="9375" spans="1:3" x14ac:dyDescent="0.25">
      <c r="A9375">
        <v>161693</v>
      </c>
      <c r="B9375" t="s">
        <v>22014</v>
      </c>
      <c r="C9375" s="47" t="s">
        <v>22015</v>
      </c>
    </row>
    <row r="9376" spans="1:3" x14ac:dyDescent="0.25">
      <c r="A9376">
        <v>161694</v>
      </c>
      <c r="B9376" t="s">
        <v>22016</v>
      </c>
      <c r="C9376" s="47" t="s">
        <v>22017</v>
      </c>
    </row>
    <row r="9377" spans="1:3" x14ac:dyDescent="0.25">
      <c r="A9377">
        <v>161695</v>
      </c>
      <c r="B9377" t="s">
        <v>22018</v>
      </c>
      <c r="C9377" s="47" t="s">
        <v>22019</v>
      </c>
    </row>
    <row r="9378" spans="1:3" x14ac:dyDescent="0.25">
      <c r="A9378">
        <v>161696</v>
      </c>
      <c r="B9378" t="s">
        <v>22020</v>
      </c>
      <c r="C9378" s="47" t="s">
        <v>22021</v>
      </c>
    </row>
    <row r="9379" spans="1:3" x14ac:dyDescent="0.25">
      <c r="A9379">
        <v>161697</v>
      </c>
      <c r="B9379" t="s">
        <v>22022</v>
      </c>
      <c r="C9379" s="47" t="s">
        <v>4728</v>
      </c>
    </row>
    <row r="9380" spans="1:3" x14ac:dyDescent="0.25">
      <c r="A9380">
        <v>161698</v>
      </c>
      <c r="B9380" t="s">
        <v>22023</v>
      </c>
      <c r="C9380" s="47" t="s">
        <v>22024</v>
      </c>
    </row>
    <row r="9381" spans="1:3" x14ac:dyDescent="0.25">
      <c r="A9381">
        <v>161699</v>
      </c>
      <c r="B9381" t="s">
        <v>22025</v>
      </c>
      <c r="C9381" s="47" t="s">
        <v>22026</v>
      </c>
    </row>
    <row r="9382" spans="1:3" x14ac:dyDescent="0.25">
      <c r="A9382">
        <v>161700</v>
      </c>
      <c r="B9382" t="s">
        <v>22027</v>
      </c>
      <c r="C9382" s="47" t="s">
        <v>22028</v>
      </c>
    </row>
    <row r="9383" spans="1:3" x14ac:dyDescent="0.25">
      <c r="A9383">
        <v>161701</v>
      </c>
      <c r="B9383" t="s">
        <v>22029</v>
      </c>
      <c r="C9383" s="47" t="s">
        <v>22030</v>
      </c>
    </row>
    <row r="9384" spans="1:3" x14ac:dyDescent="0.25">
      <c r="A9384">
        <v>161702</v>
      </c>
      <c r="B9384" t="s">
        <v>22031</v>
      </c>
      <c r="C9384" s="47" t="s">
        <v>22032</v>
      </c>
    </row>
    <row r="9385" spans="1:3" x14ac:dyDescent="0.25">
      <c r="A9385">
        <v>161703</v>
      </c>
      <c r="B9385" t="s">
        <v>22033</v>
      </c>
      <c r="C9385" s="47" t="s">
        <v>22034</v>
      </c>
    </row>
    <row r="9386" spans="1:3" x14ac:dyDescent="0.25">
      <c r="A9386">
        <v>161704</v>
      </c>
      <c r="B9386" t="s">
        <v>22035</v>
      </c>
      <c r="C9386" s="47" t="s">
        <v>22036</v>
      </c>
    </row>
    <row r="9387" spans="1:3" x14ac:dyDescent="0.25">
      <c r="A9387">
        <v>161705</v>
      </c>
      <c r="B9387" t="s">
        <v>22037</v>
      </c>
      <c r="C9387" s="47" t="s">
        <v>22038</v>
      </c>
    </row>
    <row r="9388" spans="1:3" x14ac:dyDescent="0.25">
      <c r="A9388">
        <v>161706</v>
      </c>
      <c r="B9388" t="s">
        <v>22039</v>
      </c>
      <c r="C9388" s="47" t="s">
        <v>22040</v>
      </c>
    </row>
    <row r="9389" spans="1:3" x14ac:dyDescent="0.25">
      <c r="A9389">
        <v>161707</v>
      </c>
      <c r="B9389" t="s">
        <v>22041</v>
      </c>
      <c r="C9389" s="47" t="s">
        <v>22042</v>
      </c>
    </row>
    <row r="9390" spans="1:3" x14ac:dyDescent="0.25">
      <c r="A9390">
        <v>161708</v>
      </c>
      <c r="B9390" t="s">
        <v>22043</v>
      </c>
      <c r="C9390" s="47" t="s">
        <v>22044</v>
      </c>
    </row>
    <row r="9391" spans="1:3" x14ac:dyDescent="0.25">
      <c r="A9391">
        <v>161709</v>
      </c>
      <c r="B9391" t="s">
        <v>22045</v>
      </c>
      <c r="C9391" s="47" t="s">
        <v>22046</v>
      </c>
    </row>
    <row r="9392" spans="1:3" x14ac:dyDescent="0.25">
      <c r="A9392">
        <v>161710</v>
      </c>
      <c r="B9392" t="s">
        <v>22047</v>
      </c>
      <c r="C9392" s="47" t="s">
        <v>22048</v>
      </c>
    </row>
    <row r="9393" spans="1:3" x14ac:dyDescent="0.25">
      <c r="A9393">
        <v>161711</v>
      </c>
      <c r="B9393" t="s">
        <v>22049</v>
      </c>
      <c r="C9393" s="47" t="s">
        <v>22050</v>
      </c>
    </row>
    <row r="9394" spans="1:3" x14ac:dyDescent="0.25">
      <c r="A9394">
        <v>161712</v>
      </c>
      <c r="B9394" t="s">
        <v>22051</v>
      </c>
      <c r="C9394" s="47" t="s">
        <v>22052</v>
      </c>
    </row>
    <row r="9395" spans="1:3" x14ac:dyDescent="0.25">
      <c r="A9395">
        <v>161713</v>
      </c>
      <c r="B9395" t="s">
        <v>22053</v>
      </c>
      <c r="C9395" s="47" t="s">
        <v>22054</v>
      </c>
    </row>
    <row r="9396" spans="1:3" x14ac:dyDescent="0.25">
      <c r="A9396">
        <v>161714</v>
      </c>
      <c r="B9396" t="s">
        <v>22055</v>
      </c>
      <c r="C9396" s="47" t="s">
        <v>22056</v>
      </c>
    </row>
    <row r="9397" spans="1:3" x14ac:dyDescent="0.25">
      <c r="A9397">
        <v>161715</v>
      </c>
      <c r="B9397" t="s">
        <v>22057</v>
      </c>
      <c r="C9397" s="47" t="s">
        <v>22058</v>
      </c>
    </row>
    <row r="9398" spans="1:3" x14ac:dyDescent="0.25">
      <c r="A9398">
        <v>161716</v>
      </c>
      <c r="B9398" t="s">
        <v>22059</v>
      </c>
      <c r="C9398" s="47" t="s">
        <v>22060</v>
      </c>
    </row>
    <row r="9399" spans="1:3" x14ac:dyDescent="0.25">
      <c r="A9399">
        <v>161717</v>
      </c>
      <c r="B9399" t="s">
        <v>22061</v>
      </c>
      <c r="C9399" s="47" t="s">
        <v>22062</v>
      </c>
    </row>
    <row r="9400" spans="1:3" x14ac:dyDescent="0.25">
      <c r="A9400">
        <v>161718</v>
      </c>
      <c r="B9400" t="s">
        <v>22063</v>
      </c>
      <c r="C9400" s="47" t="s">
        <v>22064</v>
      </c>
    </row>
    <row r="9401" spans="1:3" x14ac:dyDescent="0.25">
      <c r="A9401">
        <v>161719</v>
      </c>
      <c r="B9401" t="s">
        <v>22065</v>
      </c>
      <c r="C9401" s="47" t="s">
        <v>22066</v>
      </c>
    </row>
    <row r="9402" spans="1:3" x14ac:dyDescent="0.25">
      <c r="A9402">
        <v>161720</v>
      </c>
      <c r="B9402" t="s">
        <v>22067</v>
      </c>
      <c r="C9402" s="47" t="s">
        <v>22068</v>
      </c>
    </row>
    <row r="9403" spans="1:3" x14ac:dyDescent="0.25">
      <c r="A9403">
        <v>161721</v>
      </c>
      <c r="B9403" t="s">
        <v>22069</v>
      </c>
      <c r="C9403" s="47" t="s">
        <v>22070</v>
      </c>
    </row>
    <row r="9404" spans="1:3" x14ac:dyDescent="0.25">
      <c r="A9404">
        <v>161722</v>
      </c>
      <c r="B9404" t="s">
        <v>22071</v>
      </c>
      <c r="C9404" s="47" t="s">
        <v>22072</v>
      </c>
    </row>
    <row r="9405" spans="1:3" x14ac:dyDescent="0.25">
      <c r="A9405">
        <v>161723</v>
      </c>
      <c r="B9405" t="s">
        <v>22073</v>
      </c>
      <c r="C9405" s="47" t="s">
        <v>22074</v>
      </c>
    </row>
    <row r="9406" spans="1:3" x14ac:dyDescent="0.25">
      <c r="A9406">
        <v>161724</v>
      </c>
      <c r="B9406" t="s">
        <v>1188</v>
      </c>
      <c r="C9406" s="47" t="s">
        <v>22075</v>
      </c>
    </row>
    <row r="9407" spans="1:3" x14ac:dyDescent="0.25">
      <c r="A9407">
        <v>161725</v>
      </c>
      <c r="B9407" t="s">
        <v>22076</v>
      </c>
      <c r="C9407" s="47" t="s">
        <v>22077</v>
      </c>
    </row>
    <row r="9408" spans="1:3" x14ac:dyDescent="0.25">
      <c r="A9408">
        <v>161726</v>
      </c>
      <c r="B9408" t="s">
        <v>22078</v>
      </c>
      <c r="C9408" s="47" t="s">
        <v>22079</v>
      </c>
    </row>
    <row r="9409" spans="1:3" x14ac:dyDescent="0.25">
      <c r="A9409">
        <v>161727</v>
      </c>
      <c r="B9409" t="s">
        <v>22080</v>
      </c>
      <c r="C9409" s="47" t="s">
        <v>22081</v>
      </c>
    </row>
    <row r="9410" spans="1:3" x14ac:dyDescent="0.25">
      <c r="A9410">
        <v>161728</v>
      </c>
      <c r="B9410" t="s">
        <v>1001</v>
      </c>
      <c r="C9410" s="47" t="s">
        <v>22082</v>
      </c>
    </row>
    <row r="9411" spans="1:3" x14ac:dyDescent="0.25">
      <c r="A9411">
        <v>161729</v>
      </c>
      <c r="B9411" t="s">
        <v>22083</v>
      </c>
      <c r="C9411" s="47" t="s">
        <v>22084</v>
      </c>
    </row>
    <row r="9412" spans="1:3" x14ac:dyDescent="0.25">
      <c r="A9412">
        <v>161730</v>
      </c>
      <c r="B9412" t="s">
        <v>22085</v>
      </c>
      <c r="C9412" s="47" t="s">
        <v>22086</v>
      </c>
    </row>
    <row r="9413" spans="1:3" x14ac:dyDescent="0.25">
      <c r="A9413">
        <v>161731</v>
      </c>
      <c r="B9413" t="s">
        <v>22087</v>
      </c>
      <c r="C9413" s="47" t="s">
        <v>22088</v>
      </c>
    </row>
    <row r="9414" spans="1:3" x14ac:dyDescent="0.25">
      <c r="A9414">
        <v>161732</v>
      </c>
      <c r="B9414" t="s">
        <v>22089</v>
      </c>
      <c r="C9414" s="47" t="s">
        <v>22090</v>
      </c>
    </row>
    <row r="9415" spans="1:3" x14ac:dyDescent="0.25">
      <c r="A9415">
        <v>161733</v>
      </c>
      <c r="B9415" t="s">
        <v>22091</v>
      </c>
      <c r="C9415" s="47" t="s">
        <v>10424</v>
      </c>
    </row>
    <row r="9416" spans="1:3" x14ac:dyDescent="0.25">
      <c r="A9416">
        <v>161734</v>
      </c>
      <c r="B9416" t="s">
        <v>22092</v>
      </c>
      <c r="C9416" s="47" t="s">
        <v>4728</v>
      </c>
    </row>
    <row r="9417" spans="1:3" x14ac:dyDescent="0.25">
      <c r="A9417">
        <v>161735</v>
      </c>
      <c r="B9417" t="s">
        <v>22093</v>
      </c>
      <c r="C9417" s="47" t="s">
        <v>22094</v>
      </c>
    </row>
    <row r="9418" spans="1:3" x14ac:dyDescent="0.25">
      <c r="A9418">
        <v>161736</v>
      </c>
      <c r="B9418" t="s">
        <v>22095</v>
      </c>
      <c r="C9418" s="47" t="s">
        <v>22096</v>
      </c>
    </row>
    <row r="9419" spans="1:3" x14ac:dyDescent="0.25">
      <c r="A9419">
        <v>161737</v>
      </c>
      <c r="B9419" t="s">
        <v>22097</v>
      </c>
      <c r="C9419" s="47" t="s">
        <v>22098</v>
      </c>
    </row>
    <row r="9420" spans="1:3" x14ac:dyDescent="0.25">
      <c r="A9420">
        <v>161738</v>
      </c>
      <c r="B9420" t="s">
        <v>1450</v>
      </c>
      <c r="C9420" s="47" t="s">
        <v>22099</v>
      </c>
    </row>
    <row r="9421" spans="1:3" x14ac:dyDescent="0.25">
      <c r="A9421">
        <v>161739</v>
      </c>
      <c r="B9421" t="s">
        <v>22100</v>
      </c>
      <c r="C9421" s="47" t="s">
        <v>22101</v>
      </c>
    </row>
    <row r="9422" spans="1:3" x14ac:dyDescent="0.25">
      <c r="A9422">
        <v>161740</v>
      </c>
      <c r="B9422" t="s">
        <v>22102</v>
      </c>
      <c r="C9422" s="47" t="s">
        <v>22103</v>
      </c>
    </row>
    <row r="9423" spans="1:3" x14ac:dyDescent="0.25">
      <c r="A9423">
        <v>161741</v>
      </c>
      <c r="B9423" t="s">
        <v>22104</v>
      </c>
      <c r="C9423" s="47" t="s">
        <v>22105</v>
      </c>
    </row>
    <row r="9424" spans="1:3" x14ac:dyDescent="0.25">
      <c r="A9424">
        <v>161742</v>
      </c>
      <c r="B9424" t="s">
        <v>22106</v>
      </c>
      <c r="C9424" s="47" t="s">
        <v>22107</v>
      </c>
    </row>
    <row r="9425" spans="1:3" x14ac:dyDescent="0.25">
      <c r="A9425">
        <v>161743</v>
      </c>
      <c r="B9425" t="s">
        <v>22108</v>
      </c>
      <c r="C9425" s="47" t="s">
        <v>22109</v>
      </c>
    </row>
    <row r="9426" spans="1:3" x14ac:dyDescent="0.25">
      <c r="A9426">
        <v>161744</v>
      </c>
      <c r="B9426" t="s">
        <v>22110</v>
      </c>
      <c r="C9426" s="47" t="s">
        <v>22111</v>
      </c>
    </row>
    <row r="9427" spans="1:3" x14ac:dyDescent="0.25">
      <c r="A9427">
        <v>161745</v>
      </c>
      <c r="B9427" t="s">
        <v>22112</v>
      </c>
      <c r="C9427" s="47" t="s">
        <v>22113</v>
      </c>
    </row>
    <row r="9428" spans="1:3" x14ac:dyDescent="0.25">
      <c r="A9428">
        <v>161746</v>
      </c>
      <c r="B9428" t="s">
        <v>22114</v>
      </c>
      <c r="C9428" s="47" t="s">
        <v>22115</v>
      </c>
    </row>
    <row r="9429" spans="1:3" x14ac:dyDescent="0.25">
      <c r="A9429">
        <v>161747</v>
      </c>
      <c r="B9429" t="s">
        <v>22116</v>
      </c>
      <c r="C9429" s="47" t="s">
        <v>4725</v>
      </c>
    </row>
    <row r="9430" spans="1:3" x14ac:dyDescent="0.25">
      <c r="A9430">
        <v>161748</v>
      </c>
      <c r="B9430" t="s">
        <v>22117</v>
      </c>
      <c r="C9430" s="47" t="s">
        <v>22118</v>
      </c>
    </row>
    <row r="9431" spans="1:3" x14ac:dyDescent="0.25">
      <c r="A9431">
        <v>161749</v>
      </c>
      <c r="B9431" t="s">
        <v>22119</v>
      </c>
      <c r="C9431" s="47" t="s">
        <v>22120</v>
      </c>
    </row>
    <row r="9432" spans="1:3" x14ac:dyDescent="0.25">
      <c r="A9432">
        <v>161750</v>
      </c>
      <c r="B9432" t="s">
        <v>22121</v>
      </c>
      <c r="C9432" s="47" t="s">
        <v>22122</v>
      </c>
    </row>
    <row r="9433" spans="1:3" x14ac:dyDescent="0.25">
      <c r="A9433">
        <v>161751</v>
      </c>
      <c r="B9433" t="s">
        <v>22123</v>
      </c>
      <c r="C9433" s="47" t="s">
        <v>22124</v>
      </c>
    </row>
    <row r="9434" spans="1:3" x14ac:dyDescent="0.25">
      <c r="A9434">
        <v>161752</v>
      </c>
      <c r="B9434" t="s">
        <v>22125</v>
      </c>
      <c r="C9434" s="47" t="s">
        <v>22126</v>
      </c>
    </row>
    <row r="9435" spans="1:3" x14ac:dyDescent="0.25">
      <c r="A9435">
        <v>161753</v>
      </c>
      <c r="B9435" t="s">
        <v>22127</v>
      </c>
      <c r="C9435" s="47" t="s">
        <v>22128</v>
      </c>
    </row>
    <row r="9436" spans="1:3" x14ac:dyDescent="0.25">
      <c r="A9436">
        <v>161754</v>
      </c>
      <c r="B9436" t="s">
        <v>22129</v>
      </c>
      <c r="C9436" s="47" t="s">
        <v>22130</v>
      </c>
    </row>
    <row r="9437" spans="1:3" x14ac:dyDescent="0.25">
      <c r="A9437">
        <v>161755</v>
      </c>
      <c r="B9437" t="s">
        <v>22131</v>
      </c>
      <c r="C9437" s="47" t="s">
        <v>22132</v>
      </c>
    </row>
    <row r="9438" spans="1:3" x14ac:dyDescent="0.25">
      <c r="A9438">
        <v>161756</v>
      </c>
      <c r="B9438" t="s">
        <v>1528</v>
      </c>
      <c r="C9438" s="47" t="s">
        <v>22133</v>
      </c>
    </row>
    <row r="9439" spans="1:3" x14ac:dyDescent="0.25">
      <c r="A9439">
        <v>161757</v>
      </c>
      <c r="B9439" t="s">
        <v>22134</v>
      </c>
      <c r="C9439" s="47" t="s">
        <v>22135</v>
      </c>
    </row>
    <row r="9440" spans="1:3" x14ac:dyDescent="0.25">
      <c r="A9440">
        <v>161758</v>
      </c>
      <c r="B9440" t="s">
        <v>1180</v>
      </c>
      <c r="C9440" s="47" t="s">
        <v>22136</v>
      </c>
    </row>
    <row r="9441" spans="1:3" x14ac:dyDescent="0.25">
      <c r="A9441">
        <v>161759</v>
      </c>
      <c r="B9441" t="s">
        <v>1693</v>
      </c>
      <c r="C9441" s="47" t="s">
        <v>22137</v>
      </c>
    </row>
    <row r="9442" spans="1:3" x14ac:dyDescent="0.25">
      <c r="A9442">
        <v>161760</v>
      </c>
      <c r="B9442" t="s">
        <v>22138</v>
      </c>
      <c r="C9442" s="47" t="s">
        <v>22139</v>
      </c>
    </row>
    <row r="9443" spans="1:3" x14ac:dyDescent="0.25">
      <c r="A9443">
        <v>161761</v>
      </c>
      <c r="B9443" t="s">
        <v>22140</v>
      </c>
      <c r="C9443" s="47" t="s">
        <v>22141</v>
      </c>
    </row>
    <row r="9444" spans="1:3" x14ac:dyDescent="0.25">
      <c r="A9444">
        <v>161762</v>
      </c>
      <c r="B9444" t="s">
        <v>22142</v>
      </c>
      <c r="C9444" s="47" t="s">
        <v>22143</v>
      </c>
    </row>
    <row r="9445" spans="1:3" x14ac:dyDescent="0.25">
      <c r="A9445">
        <v>161763</v>
      </c>
      <c r="B9445" t="s">
        <v>22144</v>
      </c>
      <c r="C9445" s="47" t="s">
        <v>22145</v>
      </c>
    </row>
    <row r="9446" spans="1:3" x14ac:dyDescent="0.25">
      <c r="A9446">
        <v>161764</v>
      </c>
      <c r="B9446" t="s">
        <v>22146</v>
      </c>
      <c r="C9446" s="47" t="s">
        <v>4725</v>
      </c>
    </row>
    <row r="9447" spans="1:3" x14ac:dyDescent="0.25">
      <c r="A9447">
        <v>161765</v>
      </c>
      <c r="B9447" t="s">
        <v>22147</v>
      </c>
      <c r="C9447" s="47" t="s">
        <v>10424</v>
      </c>
    </row>
    <row r="9448" spans="1:3" x14ac:dyDescent="0.25">
      <c r="A9448">
        <v>161766</v>
      </c>
      <c r="B9448" t="s">
        <v>22148</v>
      </c>
      <c r="C9448" s="47" t="s">
        <v>22149</v>
      </c>
    </row>
    <row r="9449" spans="1:3" x14ac:dyDescent="0.25">
      <c r="A9449">
        <v>161767</v>
      </c>
      <c r="B9449" t="s">
        <v>22150</v>
      </c>
      <c r="C9449" s="47" t="s">
        <v>22151</v>
      </c>
    </row>
    <row r="9450" spans="1:3" x14ac:dyDescent="0.25">
      <c r="A9450">
        <v>161768</v>
      </c>
      <c r="B9450" t="s">
        <v>22152</v>
      </c>
      <c r="C9450" s="47" t="s">
        <v>22153</v>
      </c>
    </row>
    <row r="9451" spans="1:3" x14ac:dyDescent="0.25">
      <c r="A9451">
        <v>161769</v>
      </c>
      <c r="B9451" t="s">
        <v>22154</v>
      </c>
      <c r="C9451" s="47" t="s">
        <v>4728</v>
      </c>
    </row>
    <row r="9452" spans="1:3" x14ac:dyDescent="0.25">
      <c r="A9452">
        <v>161770</v>
      </c>
      <c r="B9452" t="s">
        <v>22155</v>
      </c>
      <c r="C9452" s="47" t="s">
        <v>22156</v>
      </c>
    </row>
    <row r="9453" spans="1:3" x14ac:dyDescent="0.25">
      <c r="A9453">
        <v>161771</v>
      </c>
      <c r="B9453" t="s">
        <v>22157</v>
      </c>
      <c r="C9453" s="47" t="s">
        <v>22158</v>
      </c>
    </row>
    <row r="9454" spans="1:3" x14ac:dyDescent="0.25">
      <c r="A9454">
        <v>161772</v>
      </c>
      <c r="B9454" t="s">
        <v>22159</v>
      </c>
      <c r="C9454" s="47" t="s">
        <v>22160</v>
      </c>
    </row>
    <row r="9455" spans="1:3" x14ac:dyDescent="0.25">
      <c r="A9455">
        <v>161773</v>
      </c>
      <c r="B9455" t="s">
        <v>22161</v>
      </c>
      <c r="C9455" s="47" t="s">
        <v>22162</v>
      </c>
    </row>
    <row r="9456" spans="1:3" x14ac:dyDescent="0.25">
      <c r="A9456">
        <v>161774</v>
      </c>
      <c r="B9456" t="s">
        <v>22163</v>
      </c>
      <c r="C9456" s="47" t="s">
        <v>22164</v>
      </c>
    </row>
    <row r="9457" spans="1:3" x14ac:dyDescent="0.25">
      <c r="A9457">
        <v>161775</v>
      </c>
      <c r="B9457" t="s">
        <v>22165</v>
      </c>
      <c r="C9457" s="47" t="s">
        <v>22166</v>
      </c>
    </row>
    <row r="9458" spans="1:3" x14ac:dyDescent="0.25">
      <c r="A9458">
        <v>161776</v>
      </c>
      <c r="B9458" t="s">
        <v>22167</v>
      </c>
      <c r="C9458" s="47" t="s">
        <v>22168</v>
      </c>
    </row>
    <row r="9459" spans="1:3" x14ac:dyDescent="0.25">
      <c r="A9459">
        <v>161777</v>
      </c>
      <c r="B9459" t="s">
        <v>22169</v>
      </c>
      <c r="C9459" s="47" t="s">
        <v>22170</v>
      </c>
    </row>
    <row r="9460" spans="1:3" x14ac:dyDescent="0.25">
      <c r="A9460">
        <v>161778</v>
      </c>
      <c r="B9460" t="s">
        <v>22171</v>
      </c>
      <c r="C9460" s="47" t="s">
        <v>22172</v>
      </c>
    </row>
    <row r="9461" spans="1:3" x14ac:dyDescent="0.25">
      <c r="A9461">
        <v>161779</v>
      </c>
      <c r="B9461" t="s">
        <v>22173</v>
      </c>
      <c r="C9461" s="47" t="s">
        <v>22174</v>
      </c>
    </row>
    <row r="9462" spans="1:3" x14ac:dyDescent="0.25">
      <c r="A9462">
        <v>161780</v>
      </c>
      <c r="B9462" t="s">
        <v>22175</v>
      </c>
      <c r="C9462" s="47" t="s">
        <v>22176</v>
      </c>
    </row>
    <row r="9463" spans="1:3" x14ac:dyDescent="0.25">
      <c r="A9463">
        <v>161781</v>
      </c>
      <c r="B9463" t="s">
        <v>22177</v>
      </c>
      <c r="C9463" s="47" t="s">
        <v>22178</v>
      </c>
    </row>
    <row r="9464" spans="1:3" x14ac:dyDescent="0.25">
      <c r="A9464">
        <v>161782</v>
      </c>
      <c r="B9464" t="s">
        <v>22179</v>
      </c>
      <c r="C9464" s="47" t="s">
        <v>22180</v>
      </c>
    </row>
    <row r="9465" spans="1:3" x14ac:dyDescent="0.25">
      <c r="A9465">
        <v>161783</v>
      </c>
      <c r="B9465" t="s">
        <v>22181</v>
      </c>
      <c r="C9465" s="47" t="s">
        <v>22182</v>
      </c>
    </row>
    <row r="9466" spans="1:3" x14ac:dyDescent="0.25">
      <c r="A9466">
        <v>161784</v>
      </c>
      <c r="B9466" t="s">
        <v>22183</v>
      </c>
      <c r="C9466" s="47" t="s">
        <v>22184</v>
      </c>
    </row>
    <row r="9467" spans="1:3" x14ac:dyDescent="0.25">
      <c r="A9467">
        <v>161785</v>
      </c>
      <c r="B9467" t="s">
        <v>22185</v>
      </c>
      <c r="C9467" s="47" t="s">
        <v>22186</v>
      </c>
    </row>
    <row r="9468" spans="1:3" x14ac:dyDescent="0.25">
      <c r="A9468">
        <v>161786</v>
      </c>
      <c r="B9468" t="s">
        <v>22187</v>
      </c>
      <c r="C9468" s="47" t="s">
        <v>22188</v>
      </c>
    </row>
    <row r="9469" spans="1:3" x14ac:dyDescent="0.25">
      <c r="A9469">
        <v>161787</v>
      </c>
      <c r="B9469" t="s">
        <v>22189</v>
      </c>
      <c r="C9469" s="47" t="s">
        <v>22190</v>
      </c>
    </row>
    <row r="9470" spans="1:3" x14ac:dyDescent="0.25">
      <c r="A9470">
        <v>161788</v>
      </c>
      <c r="B9470" t="s">
        <v>22191</v>
      </c>
      <c r="C9470" s="47" t="s">
        <v>4725</v>
      </c>
    </row>
    <row r="9471" spans="1:3" x14ac:dyDescent="0.25">
      <c r="A9471">
        <v>161789</v>
      </c>
      <c r="B9471" t="s">
        <v>22192</v>
      </c>
      <c r="C9471" s="47" t="s">
        <v>22193</v>
      </c>
    </row>
    <row r="9472" spans="1:3" x14ac:dyDescent="0.25">
      <c r="A9472">
        <v>161790</v>
      </c>
      <c r="B9472" t="s">
        <v>22194</v>
      </c>
      <c r="C9472" s="47" t="s">
        <v>22195</v>
      </c>
    </row>
    <row r="9473" spans="1:3" x14ac:dyDescent="0.25">
      <c r="A9473">
        <v>161791</v>
      </c>
      <c r="B9473" t="s">
        <v>184</v>
      </c>
      <c r="C9473" s="47" t="s">
        <v>22196</v>
      </c>
    </row>
    <row r="9474" spans="1:3" x14ac:dyDescent="0.25">
      <c r="A9474">
        <v>161792</v>
      </c>
      <c r="B9474" t="s">
        <v>22197</v>
      </c>
      <c r="C9474" s="47" t="s">
        <v>22198</v>
      </c>
    </row>
    <row r="9475" spans="1:3" x14ac:dyDescent="0.25">
      <c r="A9475">
        <v>161793</v>
      </c>
      <c r="B9475" t="s">
        <v>22199</v>
      </c>
      <c r="C9475" s="47" t="s">
        <v>22200</v>
      </c>
    </row>
    <row r="9476" spans="1:3" x14ac:dyDescent="0.25">
      <c r="A9476">
        <v>161794</v>
      </c>
      <c r="B9476" t="s">
        <v>22201</v>
      </c>
      <c r="C9476" s="47" t="s">
        <v>22202</v>
      </c>
    </row>
    <row r="9477" spans="1:3" x14ac:dyDescent="0.25">
      <c r="A9477">
        <v>161795</v>
      </c>
      <c r="B9477" t="s">
        <v>22203</v>
      </c>
      <c r="C9477" s="47" t="s">
        <v>22204</v>
      </c>
    </row>
    <row r="9478" spans="1:3" x14ac:dyDescent="0.25">
      <c r="A9478">
        <v>161796</v>
      </c>
      <c r="B9478" t="s">
        <v>22205</v>
      </c>
      <c r="C9478" s="47" t="s">
        <v>22206</v>
      </c>
    </row>
    <row r="9479" spans="1:3" x14ac:dyDescent="0.25">
      <c r="A9479">
        <v>161797</v>
      </c>
      <c r="B9479" t="s">
        <v>22207</v>
      </c>
      <c r="C9479" s="47" t="s">
        <v>22208</v>
      </c>
    </row>
    <row r="9480" spans="1:3" x14ac:dyDescent="0.25">
      <c r="A9480">
        <v>161798</v>
      </c>
      <c r="B9480" t="s">
        <v>22209</v>
      </c>
      <c r="C9480" s="47" t="s">
        <v>22210</v>
      </c>
    </row>
    <row r="9481" spans="1:3" x14ac:dyDescent="0.25">
      <c r="A9481">
        <v>161799</v>
      </c>
      <c r="B9481" t="s">
        <v>22211</v>
      </c>
      <c r="C9481" s="47" t="s">
        <v>22212</v>
      </c>
    </row>
    <row r="9482" spans="1:3" x14ac:dyDescent="0.25">
      <c r="A9482">
        <v>161800</v>
      </c>
      <c r="B9482" t="s">
        <v>22213</v>
      </c>
      <c r="C9482" s="47" t="s">
        <v>22214</v>
      </c>
    </row>
    <row r="9483" spans="1:3" x14ac:dyDescent="0.25">
      <c r="A9483">
        <v>161801</v>
      </c>
      <c r="B9483" t="s">
        <v>22215</v>
      </c>
      <c r="C9483" s="47" t="s">
        <v>22216</v>
      </c>
    </row>
    <row r="9484" spans="1:3" x14ac:dyDescent="0.25">
      <c r="A9484">
        <v>161802</v>
      </c>
      <c r="B9484" t="s">
        <v>22217</v>
      </c>
      <c r="C9484" s="47" t="s">
        <v>22218</v>
      </c>
    </row>
    <row r="9485" spans="1:3" x14ac:dyDescent="0.25">
      <c r="A9485">
        <v>161803</v>
      </c>
      <c r="B9485" t="s">
        <v>22219</v>
      </c>
      <c r="C9485" s="47" t="s">
        <v>22220</v>
      </c>
    </row>
    <row r="9486" spans="1:3" x14ac:dyDescent="0.25">
      <c r="A9486">
        <v>161804</v>
      </c>
      <c r="B9486" t="s">
        <v>22221</v>
      </c>
      <c r="C9486" s="47" t="s">
        <v>22222</v>
      </c>
    </row>
    <row r="9487" spans="1:3" x14ac:dyDescent="0.25">
      <c r="A9487">
        <v>161805</v>
      </c>
      <c r="B9487" t="s">
        <v>22223</v>
      </c>
      <c r="C9487" s="47" t="s">
        <v>22224</v>
      </c>
    </row>
    <row r="9488" spans="1:3" x14ac:dyDescent="0.25">
      <c r="A9488">
        <v>161806</v>
      </c>
      <c r="B9488" t="s">
        <v>22225</v>
      </c>
      <c r="C9488" s="47" t="s">
        <v>22226</v>
      </c>
    </row>
    <row r="9489" spans="1:3" x14ac:dyDescent="0.25">
      <c r="A9489">
        <v>161807</v>
      </c>
      <c r="B9489" t="s">
        <v>22227</v>
      </c>
      <c r="C9489" s="47" t="s">
        <v>22228</v>
      </c>
    </row>
    <row r="9490" spans="1:3" x14ac:dyDescent="0.25">
      <c r="A9490">
        <v>161808</v>
      </c>
      <c r="B9490" t="s">
        <v>22229</v>
      </c>
      <c r="C9490" s="47" t="s">
        <v>22230</v>
      </c>
    </row>
    <row r="9491" spans="1:3" x14ac:dyDescent="0.25">
      <c r="A9491">
        <v>161809</v>
      </c>
      <c r="B9491" t="s">
        <v>22231</v>
      </c>
      <c r="C9491" s="47" t="s">
        <v>22232</v>
      </c>
    </row>
    <row r="9492" spans="1:3" x14ac:dyDescent="0.25">
      <c r="A9492">
        <v>161810</v>
      </c>
      <c r="B9492" t="s">
        <v>401</v>
      </c>
      <c r="C9492" s="47" t="s">
        <v>22233</v>
      </c>
    </row>
    <row r="9493" spans="1:3" x14ac:dyDescent="0.25">
      <c r="A9493">
        <v>161811</v>
      </c>
      <c r="B9493" t="s">
        <v>22234</v>
      </c>
      <c r="C9493" s="47" t="s">
        <v>22235</v>
      </c>
    </row>
    <row r="9494" spans="1:3" x14ac:dyDescent="0.25">
      <c r="A9494">
        <v>161812</v>
      </c>
      <c r="B9494" t="s">
        <v>22236</v>
      </c>
      <c r="C9494" s="47" t="s">
        <v>22237</v>
      </c>
    </row>
    <row r="9495" spans="1:3" x14ac:dyDescent="0.25">
      <c r="A9495">
        <v>161813</v>
      </c>
      <c r="B9495" t="s">
        <v>22238</v>
      </c>
      <c r="C9495" s="47" t="s">
        <v>22239</v>
      </c>
    </row>
    <row r="9496" spans="1:3" x14ac:dyDescent="0.25">
      <c r="A9496">
        <v>161814</v>
      </c>
      <c r="B9496" t="s">
        <v>22240</v>
      </c>
      <c r="C9496" s="47" t="s">
        <v>22241</v>
      </c>
    </row>
    <row r="9497" spans="1:3" x14ac:dyDescent="0.25">
      <c r="A9497">
        <v>161815</v>
      </c>
      <c r="B9497" t="s">
        <v>22242</v>
      </c>
      <c r="C9497" s="47" t="s">
        <v>22243</v>
      </c>
    </row>
    <row r="9498" spans="1:3" x14ac:dyDescent="0.25">
      <c r="A9498">
        <v>161816</v>
      </c>
      <c r="B9498" t="s">
        <v>22244</v>
      </c>
      <c r="C9498" s="47" t="s">
        <v>22245</v>
      </c>
    </row>
    <row r="9499" spans="1:3" x14ac:dyDescent="0.25">
      <c r="A9499">
        <v>161817</v>
      </c>
      <c r="B9499" t="s">
        <v>22246</v>
      </c>
      <c r="C9499" s="47" t="s">
        <v>22247</v>
      </c>
    </row>
    <row r="9500" spans="1:3" x14ac:dyDescent="0.25">
      <c r="A9500">
        <v>161818</v>
      </c>
      <c r="B9500" t="s">
        <v>22248</v>
      </c>
      <c r="C9500" s="47" t="s">
        <v>22249</v>
      </c>
    </row>
    <row r="9501" spans="1:3" x14ac:dyDescent="0.25">
      <c r="A9501">
        <v>161819</v>
      </c>
      <c r="B9501" t="s">
        <v>22250</v>
      </c>
      <c r="C9501" s="47" t="s">
        <v>22251</v>
      </c>
    </row>
    <row r="9502" spans="1:3" x14ac:dyDescent="0.25">
      <c r="A9502">
        <v>161820</v>
      </c>
      <c r="B9502" t="s">
        <v>22252</v>
      </c>
      <c r="C9502" s="47" t="s">
        <v>22253</v>
      </c>
    </row>
    <row r="9503" spans="1:3" x14ac:dyDescent="0.25">
      <c r="A9503">
        <v>161821</v>
      </c>
      <c r="B9503" t="s">
        <v>22254</v>
      </c>
      <c r="C9503" s="47" t="s">
        <v>22255</v>
      </c>
    </row>
    <row r="9504" spans="1:3" x14ac:dyDescent="0.25">
      <c r="A9504">
        <v>161822</v>
      </c>
      <c r="B9504" t="s">
        <v>22256</v>
      </c>
      <c r="C9504" s="47" t="s">
        <v>22257</v>
      </c>
    </row>
    <row r="9505" spans="1:3" x14ac:dyDescent="0.25">
      <c r="A9505">
        <v>161823</v>
      </c>
      <c r="B9505" t="s">
        <v>22258</v>
      </c>
      <c r="C9505" s="47" t="s">
        <v>22259</v>
      </c>
    </row>
    <row r="9506" spans="1:3" x14ac:dyDescent="0.25">
      <c r="A9506">
        <v>161824</v>
      </c>
      <c r="B9506" t="s">
        <v>22260</v>
      </c>
      <c r="C9506" s="47" t="s">
        <v>22261</v>
      </c>
    </row>
    <row r="9507" spans="1:3" x14ac:dyDescent="0.25">
      <c r="A9507">
        <v>161825</v>
      </c>
      <c r="B9507" t="s">
        <v>22262</v>
      </c>
      <c r="C9507" s="47" t="s">
        <v>22263</v>
      </c>
    </row>
    <row r="9508" spans="1:3" x14ac:dyDescent="0.25">
      <c r="A9508">
        <v>161826</v>
      </c>
      <c r="B9508" t="s">
        <v>124</v>
      </c>
      <c r="C9508" s="47" t="s">
        <v>22264</v>
      </c>
    </row>
    <row r="9509" spans="1:3" x14ac:dyDescent="0.25">
      <c r="A9509">
        <v>161827</v>
      </c>
      <c r="B9509" t="s">
        <v>22265</v>
      </c>
      <c r="C9509" s="47" t="s">
        <v>22266</v>
      </c>
    </row>
    <row r="9510" spans="1:3" x14ac:dyDescent="0.25">
      <c r="A9510">
        <v>161828</v>
      </c>
      <c r="B9510" t="s">
        <v>22267</v>
      </c>
      <c r="C9510" s="47" t="s">
        <v>22268</v>
      </c>
    </row>
    <row r="9511" spans="1:3" x14ac:dyDescent="0.25">
      <c r="A9511">
        <v>161829</v>
      </c>
      <c r="B9511" t="s">
        <v>22269</v>
      </c>
      <c r="C9511" s="47" t="s">
        <v>22270</v>
      </c>
    </row>
    <row r="9512" spans="1:3" x14ac:dyDescent="0.25">
      <c r="A9512">
        <v>161830</v>
      </c>
      <c r="B9512" t="s">
        <v>22271</v>
      </c>
      <c r="C9512" s="47" t="s">
        <v>22272</v>
      </c>
    </row>
    <row r="9513" spans="1:3" x14ac:dyDescent="0.25">
      <c r="A9513">
        <v>161831</v>
      </c>
      <c r="B9513" t="s">
        <v>22273</v>
      </c>
      <c r="C9513" s="47" t="s">
        <v>22274</v>
      </c>
    </row>
    <row r="9514" spans="1:3" x14ac:dyDescent="0.25">
      <c r="A9514">
        <v>161832</v>
      </c>
      <c r="B9514" t="s">
        <v>22275</v>
      </c>
      <c r="C9514" s="47" t="s">
        <v>22276</v>
      </c>
    </row>
    <row r="9515" spans="1:3" x14ac:dyDescent="0.25">
      <c r="A9515">
        <v>161833</v>
      </c>
      <c r="B9515" t="s">
        <v>22277</v>
      </c>
      <c r="C9515" s="47" t="s">
        <v>4813</v>
      </c>
    </row>
    <row r="9516" spans="1:3" x14ac:dyDescent="0.25">
      <c r="A9516">
        <v>161834</v>
      </c>
      <c r="B9516" t="s">
        <v>22278</v>
      </c>
      <c r="C9516" s="47" t="s">
        <v>22279</v>
      </c>
    </row>
    <row r="9517" spans="1:3" x14ac:dyDescent="0.25">
      <c r="A9517">
        <v>161835</v>
      </c>
      <c r="B9517" t="s">
        <v>22280</v>
      </c>
      <c r="C9517" s="47" t="s">
        <v>22281</v>
      </c>
    </row>
    <row r="9518" spans="1:3" x14ac:dyDescent="0.25">
      <c r="A9518">
        <v>161836</v>
      </c>
      <c r="B9518" t="s">
        <v>22282</v>
      </c>
      <c r="C9518" s="47" t="s">
        <v>4746</v>
      </c>
    </row>
    <row r="9519" spans="1:3" x14ac:dyDescent="0.25">
      <c r="A9519">
        <v>161837</v>
      </c>
      <c r="B9519" t="s">
        <v>22283</v>
      </c>
      <c r="C9519" s="47" t="s">
        <v>4725</v>
      </c>
    </row>
    <row r="9520" spans="1:3" x14ac:dyDescent="0.25">
      <c r="A9520">
        <v>161838</v>
      </c>
      <c r="B9520" t="s">
        <v>22284</v>
      </c>
      <c r="C9520" s="47" t="s">
        <v>22285</v>
      </c>
    </row>
    <row r="9521" spans="1:3" x14ac:dyDescent="0.25">
      <c r="A9521">
        <v>161839</v>
      </c>
      <c r="B9521" t="s">
        <v>22286</v>
      </c>
      <c r="C9521" s="47" t="s">
        <v>22287</v>
      </c>
    </row>
    <row r="9522" spans="1:3" x14ac:dyDescent="0.25">
      <c r="A9522">
        <v>161840</v>
      </c>
      <c r="B9522" t="s">
        <v>22288</v>
      </c>
      <c r="C9522" s="47" t="s">
        <v>22289</v>
      </c>
    </row>
    <row r="9523" spans="1:3" x14ac:dyDescent="0.25">
      <c r="A9523">
        <v>161841</v>
      </c>
      <c r="B9523" t="s">
        <v>22290</v>
      </c>
      <c r="C9523" s="47" t="s">
        <v>22291</v>
      </c>
    </row>
    <row r="9524" spans="1:3" x14ac:dyDescent="0.25">
      <c r="A9524">
        <v>161842</v>
      </c>
      <c r="B9524" t="s">
        <v>22292</v>
      </c>
      <c r="C9524" s="47" t="s">
        <v>22293</v>
      </c>
    </row>
    <row r="9525" spans="1:3" x14ac:dyDescent="0.25">
      <c r="A9525">
        <v>161843</v>
      </c>
      <c r="B9525" t="s">
        <v>22294</v>
      </c>
      <c r="C9525" s="47" t="s">
        <v>22295</v>
      </c>
    </row>
    <row r="9526" spans="1:3" x14ac:dyDescent="0.25">
      <c r="A9526">
        <v>161844</v>
      </c>
      <c r="B9526" t="s">
        <v>22296</v>
      </c>
      <c r="C9526" s="47" t="s">
        <v>22297</v>
      </c>
    </row>
    <row r="9527" spans="1:3" x14ac:dyDescent="0.25">
      <c r="A9527">
        <v>161845</v>
      </c>
      <c r="B9527" t="s">
        <v>22298</v>
      </c>
      <c r="C9527" s="47" t="s">
        <v>22299</v>
      </c>
    </row>
    <row r="9528" spans="1:3" x14ac:dyDescent="0.25">
      <c r="A9528">
        <v>161846</v>
      </c>
      <c r="B9528" t="s">
        <v>22300</v>
      </c>
      <c r="C9528" s="47" t="s">
        <v>22301</v>
      </c>
    </row>
    <row r="9529" spans="1:3" x14ac:dyDescent="0.25">
      <c r="A9529">
        <v>161847</v>
      </c>
      <c r="B9529" t="s">
        <v>22302</v>
      </c>
      <c r="C9529" s="47" t="s">
        <v>22303</v>
      </c>
    </row>
    <row r="9530" spans="1:3" x14ac:dyDescent="0.25">
      <c r="A9530">
        <v>161848</v>
      </c>
      <c r="B9530" t="s">
        <v>22304</v>
      </c>
      <c r="C9530" s="47" t="s">
        <v>22305</v>
      </c>
    </row>
    <row r="9531" spans="1:3" x14ac:dyDescent="0.25">
      <c r="A9531">
        <v>161849</v>
      </c>
      <c r="B9531" t="s">
        <v>22306</v>
      </c>
      <c r="C9531" s="47" t="s">
        <v>22307</v>
      </c>
    </row>
    <row r="9532" spans="1:3" x14ac:dyDescent="0.25">
      <c r="A9532">
        <v>161850</v>
      </c>
      <c r="B9532" t="s">
        <v>22308</v>
      </c>
      <c r="C9532" s="47" t="s">
        <v>22309</v>
      </c>
    </row>
    <row r="9533" spans="1:3" x14ac:dyDescent="0.25">
      <c r="A9533">
        <v>161851</v>
      </c>
      <c r="B9533" t="s">
        <v>22310</v>
      </c>
      <c r="C9533" s="47" t="s">
        <v>22311</v>
      </c>
    </row>
    <row r="9534" spans="1:3" x14ac:dyDescent="0.25">
      <c r="A9534">
        <v>161852</v>
      </c>
      <c r="B9534" t="s">
        <v>22312</v>
      </c>
      <c r="C9534" s="47" t="s">
        <v>22313</v>
      </c>
    </row>
    <row r="9535" spans="1:3" x14ac:dyDescent="0.25">
      <c r="A9535">
        <v>161853</v>
      </c>
      <c r="B9535" t="s">
        <v>22314</v>
      </c>
      <c r="C9535" s="47" t="s">
        <v>4746</v>
      </c>
    </row>
    <row r="9536" spans="1:3" x14ac:dyDescent="0.25">
      <c r="A9536">
        <v>161854</v>
      </c>
      <c r="B9536" t="s">
        <v>22315</v>
      </c>
      <c r="C9536" s="47" t="s">
        <v>22316</v>
      </c>
    </row>
    <row r="9537" spans="1:3" x14ac:dyDescent="0.25">
      <c r="A9537">
        <v>161855</v>
      </c>
      <c r="B9537" t="s">
        <v>22317</v>
      </c>
      <c r="C9537" s="47" t="s">
        <v>4728</v>
      </c>
    </row>
    <row r="9538" spans="1:3" x14ac:dyDescent="0.25">
      <c r="A9538">
        <v>161856</v>
      </c>
      <c r="B9538" t="s">
        <v>22318</v>
      </c>
      <c r="C9538" s="47" t="s">
        <v>22319</v>
      </c>
    </row>
    <row r="9539" spans="1:3" x14ac:dyDescent="0.25">
      <c r="A9539">
        <v>161857</v>
      </c>
      <c r="B9539" t="s">
        <v>22320</v>
      </c>
      <c r="C9539" s="47" t="s">
        <v>22321</v>
      </c>
    </row>
    <row r="9540" spans="1:3" x14ac:dyDescent="0.25">
      <c r="A9540">
        <v>161858</v>
      </c>
      <c r="B9540" t="s">
        <v>22322</v>
      </c>
      <c r="C9540" s="47" t="s">
        <v>22323</v>
      </c>
    </row>
    <row r="9541" spans="1:3" x14ac:dyDescent="0.25">
      <c r="A9541">
        <v>161859</v>
      </c>
      <c r="B9541" t="s">
        <v>22324</v>
      </c>
      <c r="C9541" s="47" t="s">
        <v>22325</v>
      </c>
    </row>
    <row r="9542" spans="1:3" x14ac:dyDescent="0.25">
      <c r="A9542">
        <v>161860</v>
      </c>
      <c r="B9542" t="s">
        <v>22326</v>
      </c>
      <c r="C9542" s="47" t="s">
        <v>22327</v>
      </c>
    </row>
    <row r="9543" spans="1:3" x14ac:dyDescent="0.25">
      <c r="A9543">
        <v>161861</v>
      </c>
      <c r="B9543" t="s">
        <v>22328</v>
      </c>
      <c r="C9543" s="47" t="s">
        <v>22329</v>
      </c>
    </row>
    <row r="9544" spans="1:3" x14ac:dyDescent="0.25">
      <c r="A9544">
        <v>161862</v>
      </c>
      <c r="B9544" t="s">
        <v>22330</v>
      </c>
      <c r="C9544" s="47" t="s">
        <v>22331</v>
      </c>
    </row>
    <row r="9545" spans="1:3" x14ac:dyDescent="0.25">
      <c r="A9545">
        <v>161863</v>
      </c>
      <c r="B9545" t="s">
        <v>22332</v>
      </c>
      <c r="C9545" s="47" t="s">
        <v>22333</v>
      </c>
    </row>
    <row r="9546" spans="1:3" x14ac:dyDescent="0.25">
      <c r="A9546">
        <v>161864</v>
      </c>
      <c r="B9546" t="s">
        <v>22334</v>
      </c>
      <c r="C9546" s="47" t="s">
        <v>22335</v>
      </c>
    </row>
    <row r="9547" spans="1:3" x14ac:dyDescent="0.25">
      <c r="A9547">
        <v>161865</v>
      </c>
      <c r="B9547" t="s">
        <v>1144</v>
      </c>
      <c r="C9547" s="47" t="s">
        <v>22336</v>
      </c>
    </row>
    <row r="9548" spans="1:3" x14ac:dyDescent="0.25">
      <c r="A9548">
        <v>161866</v>
      </c>
      <c r="B9548" t="s">
        <v>22337</v>
      </c>
      <c r="C9548" s="47" t="s">
        <v>22338</v>
      </c>
    </row>
    <row r="9549" spans="1:3" x14ac:dyDescent="0.25">
      <c r="A9549">
        <v>161867</v>
      </c>
      <c r="B9549" t="s">
        <v>22339</v>
      </c>
      <c r="C9549" s="47" t="s">
        <v>22340</v>
      </c>
    </row>
    <row r="9550" spans="1:3" x14ac:dyDescent="0.25">
      <c r="A9550">
        <v>161868</v>
      </c>
      <c r="B9550" t="s">
        <v>22341</v>
      </c>
      <c r="C9550" s="47" t="s">
        <v>22342</v>
      </c>
    </row>
    <row r="9551" spans="1:3" x14ac:dyDescent="0.25">
      <c r="A9551">
        <v>161869</v>
      </c>
      <c r="B9551" t="s">
        <v>22343</v>
      </c>
      <c r="C9551" s="47" t="s">
        <v>22344</v>
      </c>
    </row>
    <row r="9552" spans="1:3" x14ac:dyDescent="0.25">
      <c r="A9552">
        <v>161870</v>
      </c>
      <c r="B9552" t="s">
        <v>1576</v>
      </c>
      <c r="C9552" s="47" t="s">
        <v>22345</v>
      </c>
    </row>
    <row r="9553" spans="1:3" x14ac:dyDescent="0.25">
      <c r="A9553">
        <v>161871</v>
      </c>
      <c r="B9553" t="s">
        <v>22346</v>
      </c>
      <c r="C9553" s="47" t="s">
        <v>4728</v>
      </c>
    </row>
    <row r="9554" spans="1:3" x14ac:dyDescent="0.25">
      <c r="A9554">
        <v>161872</v>
      </c>
      <c r="B9554" t="s">
        <v>1121</v>
      </c>
      <c r="C9554" s="47" t="s">
        <v>4746</v>
      </c>
    </row>
    <row r="9555" spans="1:3" x14ac:dyDescent="0.25">
      <c r="A9555">
        <v>161873</v>
      </c>
      <c r="B9555" t="s">
        <v>22347</v>
      </c>
      <c r="C9555" s="47" t="s">
        <v>22348</v>
      </c>
    </row>
    <row r="9556" spans="1:3" x14ac:dyDescent="0.25">
      <c r="A9556">
        <v>161874</v>
      </c>
      <c r="B9556" t="s">
        <v>22349</v>
      </c>
      <c r="C9556" s="47" t="s">
        <v>22350</v>
      </c>
    </row>
    <row r="9557" spans="1:3" x14ac:dyDescent="0.25">
      <c r="A9557">
        <v>161875</v>
      </c>
      <c r="B9557" t="s">
        <v>22351</v>
      </c>
      <c r="C9557" s="47" t="s">
        <v>22352</v>
      </c>
    </row>
    <row r="9558" spans="1:3" x14ac:dyDescent="0.25">
      <c r="A9558">
        <v>161876</v>
      </c>
      <c r="B9558" t="s">
        <v>22353</v>
      </c>
      <c r="C9558" s="47" t="s">
        <v>22354</v>
      </c>
    </row>
    <row r="9559" spans="1:3" x14ac:dyDescent="0.25">
      <c r="A9559">
        <v>161877</v>
      </c>
      <c r="B9559" t="s">
        <v>22355</v>
      </c>
      <c r="C9559" s="47" t="s">
        <v>22356</v>
      </c>
    </row>
    <row r="9560" spans="1:3" x14ac:dyDescent="0.25">
      <c r="A9560">
        <v>161878</v>
      </c>
      <c r="B9560" t="s">
        <v>22357</v>
      </c>
      <c r="C9560" s="47" t="s">
        <v>22358</v>
      </c>
    </row>
    <row r="9561" spans="1:3" x14ac:dyDescent="0.25">
      <c r="A9561">
        <v>161879</v>
      </c>
      <c r="B9561" t="s">
        <v>22359</v>
      </c>
      <c r="C9561" s="47" t="s">
        <v>22360</v>
      </c>
    </row>
    <row r="9562" spans="1:3" x14ac:dyDescent="0.25">
      <c r="A9562">
        <v>161880</v>
      </c>
      <c r="B9562" t="s">
        <v>22361</v>
      </c>
      <c r="C9562" s="47" t="s">
        <v>22362</v>
      </c>
    </row>
    <row r="9563" spans="1:3" x14ac:dyDescent="0.25">
      <c r="A9563">
        <v>161881</v>
      </c>
      <c r="B9563" t="s">
        <v>22363</v>
      </c>
      <c r="C9563" s="47" t="s">
        <v>22364</v>
      </c>
    </row>
    <row r="9564" spans="1:3" x14ac:dyDescent="0.25">
      <c r="A9564">
        <v>161882</v>
      </c>
      <c r="B9564" t="s">
        <v>22365</v>
      </c>
      <c r="C9564" s="47" t="s">
        <v>22366</v>
      </c>
    </row>
    <row r="9565" spans="1:3" x14ac:dyDescent="0.25">
      <c r="A9565">
        <v>161883</v>
      </c>
      <c r="B9565" t="s">
        <v>22367</v>
      </c>
      <c r="C9565" s="47" t="s">
        <v>22368</v>
      </c>
    </row>
    <row r="9566" spans="1:3" x14ac:dyDescent="0.25">
      <c r="A9566">
        <v>161884</v>
      </c>
      <c r="B9566" t="s">
        <v>22369</v>
      </c>
      <c r="C9566" s="47" t="s">
        <v>22370</v>
      </c>
    </row>
    <row r="9567" spans="1:3" x14ac:dyDescent="0.25">
      <c r="A9567">
        <v>161885</v>
      </c>
      <c r="B9567" t="s">
        <v>22371</v>
      </c>
      <c r="C9567" s="47" t="s">
        <v>22372</v>
      </c>
    </row>
    <row r="9568" spans="1:3" x14ac:dyDescent="0.25">
      <c r="A9568">
        <v>161886</v>
      </c>
      <c r="B9568" t="s">
        <v>22373</v>
      </c>
      <c r="C9568" s="47" t="s">
        <v>22374</v>
      </c>
    </row>
    <row r="9569" spans="1:3" x14ac:dyDescent="0.25">
      <c r="A9569">
        <v>161887</v>
      </c>
      <c r="B9569" t="s">
        <v>22375</v>
      </c>
      <c r="C9569" s="47" t="s">
        <v>22376</v>
      </c>
    </row>
    <row r="9570" spans="1:3" x14ac:dyDescent="0.25">
      <c r="A9570">
        <v>161888</v>
      </c>
      <c r="B9570" t="s">
        <v>22377</v>
      </c>
      <c r="C9570" s="47" t="s">
        <v>22378</v>
      </c>
    </row>
    <row r="9571" spans="1:3" x14ac:dyDescent="0.25">
      <c r="A9571">
        <v>161889</v>
      </c>
      <c r="B9571" t="s">
        <v>22379</v>
      </c>
      <c r="C9571" s="47" t="s">
        <v>22380</v>
      </c>
    </row>
    <row r="9572" spans="1:3" x14ac:dyDescent="0.25">
      <c r="A9572">
        <v>161890</v>
      </c>
      <c r="B9572" t="s">
        <v>22381</v>
      </c>
      <c r="C9572" s="47" t="s">
        <v>22382</v>
      </c>
    </row>
    <row r="9573" spans="1:3" x14ac:dyDescent="0.25">
      <c r="A9573">
        <v>161891</v>
      </c>
      <c r="B9573" t="s">
        <v>22383</v>
      </c>
      <c r="C9573" s="47" t="s">
        <v>22384</v>
      </c>
    </row>
    <row r="9574" spans="1:3" x14ac:dyDescent="0.25">
      <c r="A9574">
        <v>161892</v>
      </c>
      <c r="B9574" t="s">
        <v>22385</v>
      </c>
      <c r="C9574" s="47" t="s">
        <v>22386</v>
      </c>
    </row>
    <row r="9575" spans="1:3" x14ac:dyDescent="0.25">
      <c r="A9575">
        <v>161893</v>
      </c>
      <c r="B9575" t="s">
        <v>22387</v>
      </c>
      <c r="C9575" s="47" t="s">
        <v>22388</v>
      </c>
    </row>
    <row r="9576" spans="1:3" x14ac:dyDescent="0.25">
      <c r="A9576">
        <v>161894</v>
      </c>
      <c r="B9576" t="s">
        <v>597</v>
      </c>
      <c r="C9576" s="47" t="s">
        <v>22389</v>
      </c>
    </row>
    <row r="9577" spans="1:3" x14ac:dyDescent="0.25">
      <c r="A9577">
        <v>161895</v>
      </c>
      <c r="B9577" t="s">
        <v>1271</v>
      </c>
      <c r="C9577" s="47" t="s">
        <v>22390</v>
      </c>
    </row>
    <row r="9578" spans="1:3" x14ac:dyDescent="0.25">
      <c r="A9578">
        <v>161896</v>
      </c>
      <c r="B9578" t="s">
        <v>22391</v>
      </c>
      <c r="C9578" s="47" t="s">
        <v>22392</v>
      </c>
    </row>
    <row r="9579" spans="1:3" x14ac:dyDescent="0.25">
      <c r="A9579">
        <v>161897</v>
      </c>
      <c r="B9579" t="s">
        <v>22393</v>
      </c>
      <c r="C9579" s="47" t="s">
        <v>22394</v>
      </c>
    </row>
    <row r="9580" spans="1:3" x14ac:dyDescent="0.25">
      <c r="A9580">
        <v>161898</v>
      </c>
      <c r="B9580" t="s">
        <v>22395</v>
      </c>
      <c r="C9580" s="47" t="s">
        <v>22396</v>
      </c>
    </row>
    <row r="9581" spans="1:3" x14ac:dyDescent="0.25">
      <c r="A9581">
        <v>161899</v>
      </c>
      <c r="B9581" t="s">
        <v>22397</v>
      </c>
      <c r="C9581" s="47" t="s">
        <v>22398</v>
      </c>
    </row>
    <row r="9582" spans="1:3" x14ac:dyDescent="0.25">
      <c r="A9582">
        <v>161900</v>
      </c>
      <c r="B9582" t="s">
        <v>22399</v>
      </c>
      <c r="C9582" s="47" t="s">
        <v>22400</v>
      </c>
    </row>
    <row r="9583" spans="1:3" x14ac:dyDescent="0.25">
      <c r="A9583">
        <v>161901</v>
      </c>
      <c r="B9583" t="s">
        <v>22401</v>
      </c>
      <c r="C9583" s="47" t="s">
        <v>22402</v>
      </c>
    </row>
    <row r="9584" spans="1:3" x14ac:dyDescent="0.25">
      <c r="A9584">
        <v>161902</v>
      </c>
      <c r="B9584" t="s">
        <v>22403</v>
      </c>
      <c r="C9584" s="47" t="s">
        <v>22404</v>
      </c>
    </row>
    <row r="9585" spans="1:3" x14ac:dyDescent="0.25">
      <c r="A9585">
        <v>161903</v>
      </c>
      <c r="B9585" t="s">
        <v>22405</v>
      </c>
      <c r="C9585" s="47" t="s">
        <v>22406</v>
      </c>
    </row>
    <row r="9586" spans="1:3" x14ac:dyDescent="0.25">
      <c r="A9586">
        <v>161904</v>
      </c>
      <c r="B9586" t="s">
        <v>22407</v>
      </c>
      <c r="C9586" s="47" t="s">
        <v>22408</v>
      </c>
    </row>
    <row r="9587" spans="1:3" x14ac:dyDescent="0.25">
      <c r="A9587">
        <v>161905</v>
      </c>
      <c r="B9587" t="s">
        <v>22409</v>
      </c>
      <c r="C9587" s="47" t="s">
        <v>22410</v>
      </c>
    </row>
    <row r="9588" spans="1:3" x14ac:dyDescent="0.25">
      <c r="A9588">
        <v>161906</v>
      </c>
      <c r="B9588" t="s">
        <v>22411</v>
      </c>
      <c r="C9588" s="47" t="s">
        <v>22412</v>
      </c>
    </row>
    <row r="9589" spans="1:3" x14ac:dyDescent="0.25">
      <c r="A9589">
        <v>161907</v>
      </c>
      <c r="B9589" t="s">
        <v>22413</v>
      </c>
      <c r="C9589" s="47" t="s">
        <v>22414</v>
      </c>
    </row>
    <row r="9590" spans="1:3" x14ac:dyDescent="0.25">
      <c r="A9590">
        <v>161908</v>
      </c>
      <c r="B9590" t="s">
        <v>22415</v>
      </c>
      <c r="C9590" s="47" t="s">
        <v>22416</v>
      </c>
    </row>
    <row r="9591" spans="1:3" x14ac:dyDescent="0.25">
      <c r="A9591">
        <v>161909</v>
      </c>
      <c r="B9591" t="s">
        <v>22417</v>
      </c>
      <c r="C9591" s="47" t="s">
        <v>22418</v>
      </c>
    </row>
    <row r="9592" spans="1:3" x14ac:dyDescent="0.25">
      <c r="A9592">
        <v>161910</v>
      </c>
      <c r="B9592" t="s">
        <v>22419</v>
      </c>
      <c r="C9592" s="47" t="s">
        <v>22420</v>
      </c>
    </row>
    <row r="9593" spans="1:3" x14ac:dyDescent="0.25">
      <c r="A9593">
        <v>161911</v>
      </c>
      <c r="B9593" t="s">
        <v>22421</v>
      </c>
      <c r="C9593" s="47" t="s">
        <v>22422</v>
      </c>
    </row>
    <row r="9594" spans="1:3" x14ac:dyDescent="0.25">
      <c r="A9594">
        <v>161912</v>
      </c>
      <c r="B9594" t="s">
        <v>22423</v>
      </c>
      <c r="C9594" s="47" t="s">
        <v>22424</v>
      </c>
    </row>
    <row r="9595" spans="1:3" x14ac:dyDescent="0.25">
      <c r="A9595">
        <v>161913</v>
      </c>
      <c r="B9595" t="s">
        <v>22425</v>
      </c>
      <c r="C9595" s="47" t="s">
        <v>22426</v>
      </c>
    </row>
    <row r="9596" spans="1:3" x14ac:dyDescent="0.25">
      <c r="A9596">
        <v>161914</v>
      </c>
      <c r="B9596" t="s">
        <v>22427</v>
      </c>
      <c r="C9596" s="47" t="s">
        <v>22428</v>
      </c>
    </row>
    <row r="9597" spans="1:3" x14ac:dyDescent="0.25">
      <c r="A9597">
        <v>161915</v>
      </c>
      <c r="B9597" t="s">
        <v>22429</v>
      </c>
      <c r="C9597" s="47" t="s">
        <v>22430</v>
      </c>
    </row>
    <row r="9598" spans="1:3" x14ac:dyDescent="0.25">
      <c r="A9598">
        <v>161916</v>
      </c>
      <c r="B9598" t="s">
        <v>22431</v>
      </c>
      <c r="C9598" s="47" t="s">
        <v>22432</v>
      </c>
    </row>
    <row r="9599" spans="1:3" x14ac:dyDescent="0.25">
      <c r="A9599">
        <v>161917</v>
      </c>
      <c r="B9599" t="s">
        <v>22433</v>
      </c>
      <c r="C9599" s="47" t="s">
        <v>22434</v>
      </c>
    </row>
    <row r="9600" spans="1:3" x14ac:dyDescent="0.25">
      <c r="A9600">
        <v>161918</v>
      </c>
      <c r="B9600" t="s">
        <v>22435</v>
      </c>
      <c r="C9600" s="47" t="s">
        <v>22436</v>
      </c>
    </row>
    <row r="9601" spans="1:3" x14ac:dyDescent="0.25">
      <c r="A9601">
        <v>161919</v>
      </c>
      <c r="B9601" t="s">
        <v>22437</v>
      </c>
      <c r="C9601" s="47" t="s">
        <v>22438</v>
      </c>
    </row>
    <row r="9602" spans="1:3" x14ac:dyDescent="0.25">
      <c r="A9602">
        <v>161920</v>
      </c>
      <c r="B9602" t="s">
        <v>22439</v>
      </c>
      <c r="C9602" s="47" t="s">
        <v>22440</v>
      </c>
    </row>
    <row r="9603" spans="1:3" x14ac:dyDescent="0.25">
      <c r="A9603">
        <v>161921</v>
      </c>
      <c r="B9603" t="s">
        <v>22441</v>
      </c>
      <c r="C9603" s="47" t="s">
        <v>22442</v>
      </c>
    </row>
    <row r="9604" spans="1:3" x14ac:dyDescent="0.25">
      <c r="A9604">
        <v>161922</v>
      </c>
      <c r="B9604" t="s">
        <v>22443</v>
      </c>
      <c r="C9604" s="47" t="s">
        <v>22444</v>
      </c>
    </row>
    <row r="9605" spans="1:3" x14ac:dyDescent="0.25">
      <c r="A9605">
        <v>161923</v>
      </c>
      <c r="B9605" t="s">
        <v>22445</v>
      </c>
      <c r="C9605" s="47" t="s">
        <v>22446</v>
      </c>
    </row>
    <row r="9606" spans="1:3" x14ac:dyDescent="0.25">
      <c r="A9606">
        <v>161924</v>
      </c>
      <c r="B9606" t="s">
        <v>22447</v>
      </c>
      <c r="C9606" s="47" t="s">
        <v>22448</v>
      </c>
    </row>
    <row r="9607" spans="1:3" x14ac:dyDescent="0.25">
      <c r="A9607">
        <v>161925</v>
      </c>
      <c r="B9607" t="s">
        <v>22449</v>
      </c>
      <c r="C9607" s="47" t="s">
        <v>22450</v>
      </c>
    </row>
    <row r="9608" spans="1:3" x14ac:dyDescent="0.25">
      <c r="A9608">
        <v>161926</v>
      </c>
      <c r="B9608" t="s">
        <v>22451</v>
      </c>
      <c r="C9608" s="47" t="s">
        <v>22452</v>
      </c>
    </row>
    <row r="9609" spans="1:3" x14ac:dyDescent="0.25">
      <c r="A9609">
        <v>161927</v>
      </c>
      <c r="B9609" t="s">
        <v>22453</v>
      </c>
      <c r="C9609" s="47" t="s">
        <v>22454</v>
      </c>
    </row>
    <row r="9610" spans="1:3" x14ac:dyDescent="0.25">
      <c r="A9610">
        <v>161928</v>
      </c>
      <c r="B9610" t="s">
        <v>22455</v>
      </c>
      <c r="C9610" s="47" t="s">
        <v>22456</v>
      </c>
    </row>
    <row r="9611" spans="1:3" x14ac:dyDescent="0.25">
      <c r="A9611">
        <v>161929</v>
      </c>
      <c r="B9611" t="s">
        <v>22457</v>
      </c>
      <c r="C9611" s="47" t="s">
        <v>22458</v>
      </c>
    </row>
    <row r="9612" spans="1:3" x14ac:dyDescent="0.25">
      <c r="A9612">
        <v>161930</v>
      </c>
      <c r="B9612" t="s">
        <v>22459</v>
      </c>
      <c r="C9612" s="47" t="s">
        <v>22460</v>
      </c>
    </row>
    <row r="9613" spans="1:3" x14ac:dyDescent="0.25">
      <c r="A9613">
        <v>161931</v>
      </c>
      <c r="B9613" t="s">
        <v>22461</v>
      </c>
      <c r="C9613" s="47" t="s">
        <v>22462</v>
      </c>
    </row>
    <row r="9614" spans="1:3" x14ac:dyDescent="0.25">
      <c r="A9614">
        <v>161932</v>
      </c>
      <c r="B9614" t="s">
        <v>22463</v>
      </c>
      <c r="C9614" s="47" t="s">
        <v>22464</v>
      </c>
    </row>
    <row r="9615" spans="1:3" x14ac:dyDescent="0.25">
      <c r="A9615">
        <v>161933</v>
      </c>
      <c r="B9615" t="s">
        <v>22465</v>
      </c>
      <c r="C9615" s="47" t="s">
        <v>22466</v>
      </c>
    </row>
    <row r="9616" spans="1:3" x14ac:dyDescent="0.25">
      <c r="A9616">
        <v>161934</v>
      </c>
      <c r="B9616" t="s">
        <v>22467</v>
      </c>
      <c r="C9616" s="47" t="s">
        <v>22468</v>
      </c>
    </row>
    <row r="9617" spans="1:3" x14ac:dyDescent="0.25">
      <c r="A9617">
        <v>161935</v>
      </c>
      <c r="B9617" t="s">
        <v>22469</v>
      </c>
      <c r="C9617" s="47" t="s">
        <v>22470</v>
      </c>
    </row>
    <row r="9618" spans="1:3" x14ac:dyDescent="0.25">
      <c r="A9618">
        <v>161936</v>
      </c>
      <c r="B9618" t="s">
        <v>22471</v>
      </c>
      <c r="C9618" s="47" t="s">
        <v>22472</v>
      </c>
    </row>
    <row r="9619" spans="1:3" x14ac:dyDescent="0.25">
      <c r="A9619">
        <v>161937</v>
      </c>
      <c r="B9619" t="s">
        <v>22473</v>
      </c>
      <c r="C9619" s="47" t="s">
        <v>22474</v>
      </c>
    </row>
    <row r="9620" spans="1:3" x14ac:dyDescent="0.25">
      <c r="A9620">
        <v>161938</v>
      </c>
      <c r="B9620" t="s">
        <v>22475</v>
      </c>
      <c r="C9620" s="47" t="s">
        <v>22476</v>
      </c>
    </row>
    <row r="9621" spans="1:3" x14ac:dyDescent="0.25">
      <c r="A9621">
        <v>161939</v>
      </c>
      <c r="B9621" t="s">
        <v>22477</v>
      </c>
      <c r="C9621" s="47" t="s">
        <v>22478</v>
      </c>
    </row>
    <row r="9622" spans="1:3" x14ac:dyDescent="0.25">
      <c r="A9622">
        <v>161940</v>
      </c>
      <c r="B9622" t="s">
        <v>22479</v>
      </c>
      <c r="C9622" s="47" t="s">
        <v>22480</v>
      </c>
    </row>
    <row r="9623" spans="1:3" x14ac:dyDescent="0.25">
      <c r="A9623">
        <v>161941</v>
      </c>
      <c r="B9623" t="s">
        <v>22481</v>
      </c>
      <c r="C9623" s="47" t="s">
        <v>22482</v>
      </c>
    </row>
    <row r="9624" spans="1:3" x14ac:dyDescent="0.25">
      <c r="A9624">
        <v>161942</v>
      </c>
      <c r="B9624" t="s">
        <v>22483</v>
      </c>
      <c r="C9624" s="47" t="s">
        <v>22484</v>
      </c>
    </row>
    <row r="9625" spans="1:3" x14ac:dyDescent="0.25">
      <c r="A9625">
        <v>161943</v>
      </c>
      <c r="B9625" t="s">
        <v>22485</v>
      </c>
      <c r="C9625" s="47" t="s">
        <v>22486</v>
      </c>
    </row>
    <row r="9626" spans="1:3" x14ac:dyDescent="0.25">
      <c r="A9626">
        <v>161944</v>
      </c>
      <c r="B9626" t="s">
        <v>22487</v>
      </c>
      <c r="C9626" s="47" t="s">
        <v>22488</v>
      </c>
    </row>
    <row r="9627" spans="1:3" x14ac:dyDescent="0.25">
      <c r="A9627">
        <v>161945</v>
      </c>
      <c r="B9627" t="s">
        <v>22489</v>
      </c>
      <c r="C9627" s="47" t="s">
        <v>22490</v>
      </c>
    </row>
    <row r="9628" spans="1:3" x14ac:dyDescent="0.25">
      <c r="A9628">
        <v>161946</v>
      </c>
      <c r="B9628" t="s">
        <v>1370</v>
      </c>
      <c r="C9628" s="47" t="s">
        <v>22491</v>
      </c>
    </row>
    <row r="9629" spans="1:3" x14ac:dyDescent="0.25">
      <c r="A9629">
        <v>161947</v>
      </c>
      <c r="B9629" t="s">
        <v>22492</v>
      </c>
      <c r="C9629" s="47" t="s">
        <v>22493</v>
      </c>
    </row>
    <row r="9630" spans="1:3" x14ac:dyDescent="0.25">
      <c r="A9630">
        <v>161948</v>
      </c>
      <c r="B9630" t="s">
        <v>22494</v>
      </c>
      <c r="C9630" s="47" t="s">
        <v>22495</v>
      </c>
    </row>
    <row r="9631" spans="1:3" x14ac:dyDescent="0.25">
      <c r="A9631">
        <v>161949</v>
      </c>
      <c r="B9631" t="s">
        <v>22496</v>
      </c>
      <c r="C9631" s="47" t="s">
        <v>22497</v>
      </c>
    </row>
    <row r="9632" spans="1:3" x14ac:dyDescent="0.25">
      <c r="A9632">
        <v>161950</v>
      </c>
      <c r="B9632" t="s">
        <v>22498</v>
      </c>
      <c r="C9632" s="47" t="s">
        <v>22499</v>
      </c>
    </row>
    <row r="9633" spans="1:3" x14ac:dyDescent="0.25">
      <c r="A9633">
        <v>161951</v>
      </c>
      <c r="B9633" t="s">
        <v>22500</v>
      </c>
      <c r="C9633" s="47" t="s">
        <v>22501</v>
      </c>
    </row>
    <row r="9634" spans="1:3" x14ac:dyDescent="0.25">
      <c r="A9634">
        <v>161952</v>
      </c>
      <c r="B9634" t="s">
        <v>22502</v>
      </c>
      <c r="C9634" s="47" t="s">
        <v>22503</v>
      </c>
    </row>
    <row r="9635" spans="1:3" x14ac:dyDescent="0.25">
      <c r="A9635">
        <v>161953</v>
      </c>
      <c r="B9635" t="s">
        <v>22504</v>
      </c>
      <c r="C9635" s="47" t="s">
        <v>22505</v>
      </c>
    </row>
    <row r="9636" spans="1:3" x14ac:dyDescent="0.25">
      <c r="A9636">
        <v>161954</v>
      </c>
      <c r="B9636" t="s">
        <v>22506</v>
      </c>
      <c r="C9636" s="47" t="s">
        <v>22507</v>
      </c>
    </row>
    <row r="9637" spans="1:3" x14ac:dyDescent="0.25">
      <c r="A9637">
        <v>161955</v>
      </c>
      <c r="B9637" t="s">
        <v>22508</v>
      </c>
      <c r="C9637" s="47" t="s">
        <v>22509</v>
      </c>
    </row>
    <row r="9638" spans="1:3" x14ac:dyDescent="0.25">
      <c r="A9638">
        <v>161956</v>
      </c>
      <c r="B9638" t="s">
        <v>22510</v>
      </c>
      <c r="C9638" s="47" t="s">
        <v>22511</v>
      </c>
    </row>
    <row r="9639" spans="1:3" x14ac:dyDescent="0.25">
      <c r="A9639">
        <v>161957</v>
      </c>
      <c r="B9639" t="s">
        <v>22512</v>
      </c>
      <c r="C9639" s="47" t="s">
        <v>22513</v>
      </c>
    </row>
    <row r="9640" spans="1:3" x14ac:dyDescent="0.25">
      <c r="A9640">
        <v>161958</v>
      </c>
      <c r="B9640" t="s">
        <v>22514</v>
      </c>
      <c r="C9640" s="47" t="s">
        <v>22515</v>
      </c>
    </row>
    <row r="9641" spans="1:3" x14ac:dyDescent="0.25">
      <c r="A9641">
        <v>161959</v>
      </c>
      <c r="B9641" t="s">
        <v>22516</v>
      </c>
      <c r="C9641" s="47" t="s">
        <v>22517</v>
      </c>
    </row>
    <row r="9642" spans="1:3" x14ac:dyDescent="0.25">
      <c r="A9642">
        <v>161960</v>
      </c>
      <c r="B9642" t="s">
        <v>22518</v>
      </c>
      <c r="C9642" s="47" t="s">
        <v>22519</v>
      </c>
    </row>
    <row r="9643" spans="1:3" x14ac:dyDescent="0.25">
      <c r="A9643">
        <v>161961</v>
      </c>
      <c r="B9643" t="s">
        <v>22520</v>
      </c>
      <c r="C9643" s="47" t="s">
        <v>22521</v>
      </c>
    </row>
    <row r="9644" spans="1:3" x14ac:dyDescent="0.25">
      <c r="A9644">
        <v>161962</v>
      </c>
      <c r="B9644" t="s">
        <v>22522</v>
      </c>
      <c r="C9644" s="47" t="s">
        <v>22523</v>
      </c>
    </row>
    <row r="9645" spans="1:3" x14ac:dyDescent="0.25">
      <c r="A9645">
        <v>161963</v>
      </c>
      <c r="B9645" t="s">
        <v>22524</v>
      </c>
      <c r="C9645" s="47" t="s">
        <v>22525</v>
      </c>
    </row>
    <row r="9646" spans="1:3" x14ac:dyDescent="0.25">
      <c r="A9646">
        <v>161964</v>
      </c>
      <c r="B9646" t="s">
        <v>22526</v>
      </c>
      <c r="C9646" s="47" t="s">
        <v>22527</v>
      </c>
    </row>
    <row r="9647" spans="1:3" x14ac:dyDescent="0.25">
      <c r="A9647">
        <v>161965</v>
      </c>
      <c r="B9647" t="s">
        <v>22528</v>
      </c>
      <c r="C9647" s="47" t="s">
        <v>22529</v>
      </c>
    </row>
    <row r="9648" spans="1:3" x14ac:dyDescent="0.25">
      <c r="A9648">
        <v>161966</v>
      </c>
      <c r="B9648" t="s">
        <v>22530</v>
      </c>
      <c r="C9648" s="47" t="s">
        <v>22531</v>
      </c>
    </row>
    <row r="9649" spans="1:3" x14ac:dyDescent="0.25">
      <c r="A9649">
        <v>161967</v>
      </c>
      <c r="B9649" t="s">
        <v>22532</v>
      </c>
      <c r="C9649" s="47" t="s">
        <v>22533</v>
      </c>
    </row>
    <row r="9650" spans="1:3" x14ac:dyDescent="0.25">
      <c r="A9650">
        <v>161968</v>
      </c>
      <c r="B9650" t="s">
        <v>22534</v>
      </c>
      <c r="C9650" s="47" t="s">
        <v>22535</v>
      </c>
    </row>
    <row r="9651" spans="1:3" x14ac:dyDescent="0.25">
      <c r="A9651">
        <v>161969</v>
      </c>
      <c r="B9651" t="s">
        <v>22536</v>
      </c>
      <c r="C9651" s="47" t="s">
        <v>22537</v>
      </c>
    </row>
    <row r="9652" spans="1:3" x14ac:dyDescent="0.25">
      <c r="A9652">
        <v>161970</v>
      </c>
      <c r="B9652" t="s">
        <v>22538</v>
      </c>
      <c r="C9652" s="47" t="s">
        <v>22539</v>
      </c>
    </row>
    <row r="9653" spans="1:3" x14ac:dyDescent="0.25">
      <c r="A9653">
        <v>161971</v>
      </c>
      <c r="B9653" t="s">
        <v>22540</v>
      </c>
      <c r="C9653" s="47" t="s">
        <v>22541</v>
      </c>
    </row>
    <row r="9654" spans="1:3" x14ac:dyDescent="0.25">
      <c r="A9654">
        <v>161972</v>
      </c>
      <c r="B9654" t="s">
        <v>22542</v>
      </c>
      <c r="C9654" s="47" t="s">
        <v>22543</v>
      </c>
    </row>
    <row r="9655" spans="1:3" x14ac:dyDescent="0.25">
      <c r="A9655">
        <v>161973</v>
      </c>
      <c r="B9655" t="s">
        <v>22544</v>
      </c>
      <c r="C9655" s="47" t="s">
        <v>22545</v>
      </c>
    </row>
    <row r="9656" spans="1:3" x14ac:dyDescent="0.25">
      <c r="A9656">
        <v>161974</v>
      </c>
      <c r="B9656" t="s">
        <v>22546</v>
      </c>
      <c r="C9656" s="47" t="s">
        <v>22547</v>
      </c>
    </row>
    <row r="9657" spans="1:3" x14ac:dyDescent="0.25">
      <c r="A9657">
        <v>161975</v>
      </c>
      <c r="B9657" t="s">
        <v>22548</v>
      </c>
      <c r="C9657" s="47" t="s">
        <v>22549</v>
      </c>
    </row>
    <row r="9658" spans="1:3" x14ac:dyDescent="0.25">
      <c r="A9658">
        <v>161976</v>
      </c>
      <c r="B9658" t="s">
        <v>22550</v>
      </c>
      <c r="C9658" s="47" t="s">
        <v>22551</v>
      </c>
    </row>
    <row r="9659" spans="1:3" x14ac:dyDescent="0.25">
      <c r="A9659">
        <v>161977</v>
      </c>
      <c r="B9659" t="s">
        <v>22552</v>
      </c>
      <c r="C9659" s="47" t="s">
        <v>22553</v>
      </c>
    </row>
    <row r="9660" spans="1:3" x14ac:dyDescent="0.25">
      <c r="A9660">
        <v>161978</v>
      </c>
      <c r="B9660" t="s">
        <v>22554</v>
      </c>
      <c r="C9660" s="47" t="s">
        <v>22555</v>
      </c>
    </row>
    <row r="9661" spans="1:3" x14ac:dyDescent="0.25">
      <c r="A9661">
        <v>161979</v>
      </c>
      <c r="B9661" t="s">
        <v>22556</v>
      </c>
      <c r="C9661" s="47" t="s">
        <v>22557</v>
      </c>
    </row>
    <row r="9662" spans="1:3" x14ac:dyDescent="0.25">
      <c r="A9662">
        <v>161980</v>
      </c>
      <c r="B9662" t="s">
        <v>22558</v>
      </c>
      <c r="C9662" s="47" t="s">
        <v>22559</v>
      </c>
    </row>
    <row r="9663" spans="1:3" x14ac:dyDescent="0.25">
      <c r="A9663">
        <v>161981</v>
      </c>
      <c r="B9663" t="s">
        <v>22560</v>
      </c>
      <c r="C9663" s="47" t="s">
        <v>22561</v>
      </c>
    </row>
    <row r="9664" spans="1:3" x14ac:dyDescent="0.25">
      <c r="A9664">
        <v>161982</v>
      </c>
      <c r="B9664" t="s">
        <v>22562</v>
      </c>
      <c r="C9664" s="47" t="s">
        <v>22563</v>
      </c>
    </row>
    <row r="9665" spans="1:3" x14ac:dyDescent="0.25">
      <c r="A9665">
        <v>161983</v>
      </c>
      <c r="B9665" t="s">
        <v>22564</v>
      </c>
      <c r="C9665" s="47" t="s">
        <v>22565</v>
      </c>
    </row>
    <row r="9666" spans="1:3" x14ac:dyDescent="0.25">
      <c r="A9666">
        <v>161984</v>
      </c>
      <c r="B9666" t="s">
        <v>22566</v>
      </c>
      <c r="C9666" s="47" t="s">
        <v>22567</v>
      </c>
    </row>
    <row r="9667" spans="1:3" x14ac:dyDescent="0.25">
      <c r="A9667">
        <v>161985</v>
      </c>
      <c r="B9667" t="s">
        <v>641</v>
      </c>
      <c r="C9667" s="47" t="s">
        <v>22568</v>
      </c>
    </row>
    <row r="9668" spans="1:3" x14ac:dyDescent="0.25">
      <c r="A9668">
        <v>161986</v>
      </c>
      <c r="B9668" t="s">
        <v>22569</v>
      </c>
      <c r="C9668" s="47" t="s">
        <v>22570</v>
      </c>
    </row>
    <row r="9669" spans="1:3" x14ac:dyDescent="0.25">
      <c r="A9669">
        <v>161987</v>
      </c>
      <c r="B9669" t="s">
        <v>22571</v>
      </c>
      <c r="C9669" s="47" t="s">
        <v>22572</v>
      </c>
    </row>
    <row r="9670" spans="1:3" x14ac:dyDescent="0.25">
      <c r="A9670">
        <v>161988</v>
      </c>
      <c r="B9670" t="s">
        <v>22573</v>
      </c>
      <c r="C9670" s="47" t="s">
        <v>22574</v>
      </c>
    </row>
    <row r="9671" spans="1:3" x14ac:dyDescent="0.25">
      <c r="A9671">
        <v>161989</v>
      </c>
      <c r="B9671" t="s">
        <v>22575</v>
      </c>
      <c r="C9671" s="47" t="s">
        <v>22576</v>
      </c>
    </row>
    <row r="9672" spans="1:3" x14ac:dyDescent="0.25">
      <c r="A9672">
        <v>161990</v>
      </c>
      <c r="B9672" t="s">
        <v>22577</v>
      </c>
      <c r="C9672" s="47" t="s">
        <v>22578</v>
      </c>
    </row>
    <row r="9673" spans="1:3" x14ac:dyDescent="0.25">
      <c r="A9673">
        <v>161991</v>
      </c>
      <c r="B9673" t="s">
        <v>22579</v>
      </c>
      <c r="C9673" s="47" t="s">
        <v>22580</v>
      </c>
    </row>
    <row r="9674" spans="1:3" x14ac:dyDescent="0.25">
      <c r="A9674">
        <v>161992</v>
      </c>
      <c r="B9674" t="s">
        <v>22581</v>
      </c>
      <c r="C9674" s="47" t="s">
        <v>22582</v>
      </c>
    </row>
    <row r="9675" spans="1:3" x14ac:dyDescent="0.25">
      <c r="A9675">
        <v>161993</v>
      </c>
      <c r="B9675" t="s">
        <v>22583</v>
      </c>
      <c r="C9675" s="47" t="s">
        <v>22584</v>
      </c>
    </row>
    <row r="9676" spans="1:3" x14ac:dyDescent="0.25">
      <c r="A9676">
        <v>161994</v>
      </c>
      <c r="B9676" t="s">
        <v>22585</v>
      </c>
      <c r="C9676" s="47" t="s">
        <v>22586</v>
      </c>
    </row>
    <row r="9677" spans="1:3" x14ac:dyDescent="0.25">
      <c r="A9677">
        <v>161995</v>
      </c>
      <c r="B9677" t="s">
        <v>22587</v>
      </c>
      <c r="C9677" s="47" t="s">
        <v>22588</v>
      </c>
    </row>
    <row r="9678" spans="1:3" x14ac:dyDescent="0.25">
      <c r="A9678">
        <v>161996</v>
      </c>
      <c r="B9678" t="s">
        <v>22589</v>
      </c>
      <c r="C9678" s="47" t="s">
        <v>22590</v>
      </c>
    </row>
    <row r="9679" spans="1:3" x14ac:dyDescent="0.25">
      <c r="A9679">
        <v>161997</v>
      </c>
      <c r="B9679" t="s">
        <v>22591</v>
      </c>
      <c r="C9679" s="47" t="s">
        <v>22592</v>
      </c>
    </row>
    <row r="9680" spans="1:3" x14ac:dyDescent="0.25">
      <c r="A9680">
        <v>161998</v>
      </c>
      <c r="B9680" t="s">
        <v>22593</v>
      </c>
      <c r="C9680" s="47" t="s">
        <v>22594</v>
      </c>
    </row>
    <row r="9681" spans="1:3" x14ac:dyDescent="0.25">
      <c r="A9681">
        <v>161999</v>
      </c>
      <c r="B9681" t="s">
        <v>22595</v>
      </c>
      <c r="C9681" s="47" t="s">
        <v>22596</v>
      </c>
    </row>
    <row r="9682" spans="1:3" x14ac:dyDescent="0.25">
      <c r="A9682">
        <v>162000</v>
      </c>
      <c r="B9682" t="s">
        <v>22597</v>
      </c>
      <c r="C9682" s="47" t="s">
        <v>22598</v>
      </c>
    </row>
    <row r="9683" spans="1:3" x14ac:dyDescent="0.25">
      <c r="A9683">
        <v>162001</v>
      </c>
      <c r="B9683" t="s">
        <v>22599</v>
      </c>
      <c r="C9683" s="47" t="s">
        <v>22600</v>
      </c>
    </row>
    <row r="9684" spans="1:3" x14ac:dyDescent="0.25">
      <c r="A9684">
        <v>162002</v>
      </c>
      <c r="B9684" t="s">
        <v>22601</v>
      </c>
      <c r="C9684" s="47" t="s">
        <v>22602</v>
      </c>
    </row>
    <row r="9685" spans="1:3" x14ac:dyDescent="0.25">
      <c r="A9685">
        <v>162003</v>
      </c>
      <c r="B9685" t="s">
        <v>22603</v>
      </c>
      <c r="C9685" s="47" t="s">
        <v>22604</v>
      </c>
    </row>
    <row r="9686" spans="1:3" x14ac:dyDescent="0.25">
      <c r="A9686">
        <v>162004</v>
      </c>
      <c r="B9686" t="s">
        <v>22605</v>
      </c>
      <c r="C9686" s="47" t="s">
        <v>22606</v>
      </c>
    </row>
    <row r="9687" spans="1:3" x14ac:dyDescent="0.25">
      <c r="A9687">
        <v>162005</v>
      </c>
      <c r="B9687" t="s">
        <v>22607</v>
      </c>
      <c r="C9687" s="47" t="s">
        <v>22608</v>
      </c>
    </row>
    <row r="9688" spans="1:3" x14ac:dyDescent="0.25">
      <c r="A9688">
        <v>162006</v>
      </c>
      <c r="B9688" t="s">
        <v>22609</v>
      </c>
      <c r="C9688" s="47" t="s">
        <v>22610</v>
      </c>
    </row>
    <row r="9689" spans="1:3" x14ac:dyDescent="0.25">
      <c r="A9689">
        <v>162007</v>
      </c>
      <c r="B9689" t="s">
        <v>22611</v>
      </c>
      <c r="C9689" s="47" t="s">
        <v>22612</v>
      </c>
    </row>
    <row r="9690" spans="1:3" x14ac:dyDescent="0.25">
      <c r="A9690">
        <v>162008</v>
      </c>
      <c r="B9690" t="s">
        <v>22613</v>
      </c>
      <c r="C9690" s="47" t="s">
        <v>22614</v>
      </c>
    </row>
    <row r="9691" spans="1:3" x14ac:dyDescent="0.25">
      <c r="A9691">
        <v>162009</v>
      </c>
      <c r="B9691" t="s">
        <v>22615</v>
      </c>
      <c r="C9691" s="47" t="s">
        <v>22616</v>
      </c>
    </row>
    <row r="9692" spans="1:3" x14ac:dyDescent="0.25">
      <c r="A9692">
        <v>162010</v>
      </c>
      <c r="B9692" t="s">
        <v>22617</v>
      </c>
      <c r="C9692" s="47" t="s">
        <v>22618</v>
      </c>
    </row>
    <row r="9693" spans="1:3" x14ac:dyDescent="0.25">
      <c r="A9693">
        <v>162011</v>
      </c>
      <c r="B9693" t="s">
        <v>22619</v>
      </c>
      <c r="C9693" s="47" t="s">
        <v>22620</v>
      </c>
    </row>
    <row r="9694" spans="1:3" x14ac:dyDescent="0.25">
      <c r="A9694">
        <v>162012</v>
      </c>
      <c r="B9694" t="s">
        <v>22621</v>
      </c>
      <c r="C9694" s="47" t="s">
        <v>22622</v>
      </c>
    </row>
    <row r="9695" spans="1:3" x14ac:dyDescent="0.25">
      <c r="A9695">
        <v>162013</v>
      </c>
      <c r="B9695" t="s">
        <v>22623</v>
      </c>
      <c r="C9695" s="47" t="s">
        <v>22624</v>
      </c>
    </row>
    <row r="9696" spans="1:3" x14ac:dyDescent="0.25">
      <c r="A9696">
        <v>162014</v>
      </c>
      <c r="B9696" t="s">
        <v>22625</v>
      </c>
      <c r="C9696" s="47" t="s">
        <v>22626</v>
      </c>
    </row>
    <row r="9697" spans="1:3" x14ac:dyDescent="0.25">
      <c r="A9697">
        <v>162015</v>
      </c>
      <c r="B9697" t="s">
        <v>22627</v>
      </c>
      <c r="C9697" s="47" t="s">
        <v>22628</v>
      </c>
    </row>
    <row r="9698" spans="1:3" x14ac:dyDescent="0.25">
      <c r="A9698">
        <v>162016</v>
      </c>
      <c r="B9698" t="s">
        <v>22629</v>
      </c>
      <c r="C9698" s="47" t="s">
        <v>22630</v>
      </c>
    </row>
    <row r="9699" spans="1:3" x14ac:dyDescent="0.25">
      <c r="A9699">
        <v>162017</v>
      </c>
      <c r="B9699" t="s">
        <v>22631</v>
      </c>
      <c r="C9699" s="47" t="s">
        <v>22632</v>
      </c>
    </row>
    <row r="9700" spans="1:3" x14ac:dyDescent="0.25">
      <c r="A9700">
        <v>162018</v>
      </c>
      <c r="B9700" t="s">
        <v>22633</v>
      </c>
      <c r="C9700" s="47" t="s">
        <v>22634</v>
      </c>
    </row>
    <row r="9701" spans="1:3" x14ac:dyDescent="0.25">
      <c r="A9701">
        <v>162019</v>
      </c>
      <c r="B9701" t="s">
        <v>22635</v>
      </c>
      <c r="C9701" s="47" t="s">
        <v>22636</v>
      </c>
    </row>
    <row r="9702" spans="1:3" x14ac:dyDescent="0.25">
      <c r="A9702">
        <v>162020</v>
      </c>
      <c r="B9702" t="s">
        <v>22637</v>
      </c>
      <c r="C9702" s="47" t="s">
        <v>22638</v>
      </c>
    </row>
    <row r="9703" spans="1:3" x14ac:dyDescent="0.25">
      <c r="A9703">
        <v>162021</v>
      </c>
      <c r="B9703" t="s">
        <v>22639</v>
      </c>
      <c r="C9703" s="47" t="s">
        <v>22640</v>
      </c>
    </row>
    <row r="9704" spans="1:3" x14ac:dyDescent="0.25">
      <c r="A9704">
        <v>162022</v>
      </c>
      <c r="B9704" t="s">
        <v>22641</v>
      </c>
      <c r="C9704" s="47" t="s">
        <v>22642</v>
      </c>
    </row>
    <row r="9705" spans="1:3" x14ac:dyDescent="0.25">
      <c r="A9705">
        <v>162023</v>
      </c>
      <c r="B9705" t="s">
        <v>22643</v>
      </c>
      <c r="C9705" s="47" t="s">
        <v>22644</v>
      </c>
    </row>
    <row r="9706" spans="1:3" x14ac:dyDescent="0.25">
      <c r="A9706">
        <v>162024</v>
      </c>
      <c r="B9706" t="s">
        <v>22645</v>
      </c>
      <c r="C9706" s="47" t="s">
        <v>22646</v>
      </c>
    </row>
    <row r="9707" spans="1:3" x14ac:dyDescent="0.25">
      <c r="A9707">
        <v>162025</v>
      </c>
      <c r="B9707" t="s">
        <v>22647</v>
      </c>
      <c r="C9707" s="47" t="s">
        <v>22648</v>
      </c>
    </row>
    <row r="9708" spans="1:3" x14ac:dyDescent="0.25">
      <c r="A9708">
        <v>162026</v>
      </c>
      <c r="B9708" t="s">
        <v>22649</v>
      </c>
      <c r="C9708" s="47" t="s">
        <v>22650</v>
      </c>
    </row>
    <row r="9709" spans="1:3" x14ac:dyDescent="0.25">
      <c r="A9709">
        <v>162027</v>
      </c>
      <c r="B9709" t="s">
        <v>22651</v>
      </c>
      <c r="C9709" s="47" t="s">
        <v>22652</v>
      </c>
    </row>
    <row r="9710" spans="1:3" x14ac:dyDescent="0.25">
      <c r="A9710">
        <v>162028</v>
      </c>
      <c r="B9710" t="s">
        <v>22653</v>
      </c>
      <c r="C9710" s="47" t="s">
        <v>22654</v>
      </c>
    </row>
    <row r="9711" spans="1:3" x14ac:dyDescent="0.25">
      <c r="A9711">
        <v>162029</v>
      </c>
      <c r="B9711" t="s">
        <v>22655</v>
      </c>
      <c r="C9711" s="47" t="s">
        <v>22656</v>
      </c>
    </row>
    <row r="9712" spans="1:3" x14ac:dyDescent="0.25">
      <c r="A9712">
        <v>162030</v>
      </c>
      <c r="B9712" t="s">
        <v>22657</v>
      </c>
      <c r="C9712" s="47" t="s">
        <v>22658</v>
      </c>
    </row>
    <row r="9713" spans="1:3" x14ac:dyDescent="0.25">
      <c r="A9713">
        <v>162031</v>
      </c>
      <c r="B9713" t="s">
        <v>22659</v>
      </c>
      <c r="C9713" s="47" t="s">
        <v>22660</v>
      </c>
    </row>
    <row r="9714" spans="1:3" x14ac:dyDescent="0.25">
      <c r="A9714">
        <v>162032</v>
      </c>
      <c r="B9714" t="s">
        <v>22661</v>
      </c>
      <c r="C9714" s="47" t="s">
        <v>22662</v>
      </c>
    </row>
    <row r="9715" spans="1:3" x14ac:dyDescent="0.25">
      <c r="A9715">
        <v>162033</v>
      </c>
      <c r="B9715" t="s">
        <v>22663</v>
      </c>
      <c r="C9715" s="47" t="s">
        <v>22664</v>
      </c>
    </row>
    <row r="9716" spans="1:3" x14ac:dyDescent="0.25">
      <c r="A9716">
        <v>162034</v>
      </c>
      <c r="B9716" t="s">
        <v>22665</v>
      </c>
      <c r="C9716" s="47" t="s">
        <v>22666</v>
      </c>
    </row>
    <row r="9717" spans="1:3" x14ac:dyDescent="0.25">
      <c r="A9717">
        <v>162035</v>
      </c>
      <c r="B9717" t="s">
        <v>22667</v>
      </c>
      <c r="C9717" s="47" t="s">
        <v>22668</v>
      </c>
    </row>
    <row r="9718" spans="1:3" x14ac:dyDescent="0.25">
      <c r="A9718">
        <v>162036</v>
      </c>
      <c r="B9718" t="s">
        <v>22669</v>
      </c>
      <c r="C9718" s="47" t="s">
        <v>22670</v>
      </c>
    </row>
    <row r="9719" spans="1:3" x14ac:dyDescent="0.25">
      <c r="A9719">
        <v>162037</v>
      </c>
      <c r="B9719" t="s">
        <v>22671</v>
      </c>
      <c r="C9719" s="47" t="s">
        <v>22672</v>
      </c>
    </row>
    <row r="9720" spans="1:3" x14ac:dyDescent="0.25">
      <c r="A9720">
        <v>162038</v>
      </c>
      <c r="B9720" t="s">
        <v>22673</v>
      </c>
      <c r="C9720" s="47" t="s">
        <v>22674</v>
      </c>
    </row>
    <row r="9721" spans="1:3" x14ac:dyDescent="0.25">
      <c r="A9721">
        <v>162039</v>
      </c>
      <c r="B9721" t="s">
        <v>22675</v>
      </c>
      <c r="C9721" s="47" t="s">
        <v>22676</v>
      </c>
    </row>
    <row r="9722" spans="1:3" x14ac:dyDescent="0.25">
      <c r="A9722">
        <v>162040</v>
      </c>
      <c r="B9722" t="s">
        <v>22677</v>
      </c>
      <c r="C9722" s="47" t="s">
        <v>22678</v>
      </c>
    </row>
    <row r="9723" spans="1:3" x14ac:dyDescent="0.25">
      <c r="A9723">
        <v>162041</v>
      </c>
      <c r="B9723" t="s">
        <v>22679</v>
      </c>
      <c r="C9723" s="47" t="s">
        <v>22680</v>
      </c>
    </row>
    <row r="9724" spans="1:3" x14ac:dyDescent="0.25">
      <c r="A9724">
        <v>162042</v>
      </c>
      <c r="B9724" t="s">
        <v>22681</v>
      </c>
      <c r="C9724" s="47" t="s">
        <v>22682</v>
      </c>
    </row>
    <row r="9725" spans="1:3" x14ac:dyDescent="0.25">
      <c r="A9725">
        <v>162043</v>
      </c>
      <c r="B9725" t="s">
        <v>22683</v>
      </c>
      <c r="C9725" s="47" t="s">
        <v>22684</v>
      </c>
    </row>
    <row r="9726" spans="1:3" x14ac:dyDescent="0.25">
      <c r="A9726">
        <v>162044</v>
      </c>
      <c r="B9726" t="s">
        <v>22685</v>
      </c>
      <c r="C9726" s="47" t="s">
        <v>22686</v>
      </c>
    </row>
    <row r="9727" spans="1:3" x14ac:dyDescent="0.25">
      <c r="A9727">
        <v>162045</v>
      </c>
      <c r="B9727" t="s">
        <v>22687</v>
      </c>
      <c r="C9727" s="47" t="s">
        <v>22688</v>
      </c>
    </row>
    <row r="9728" spans="1:3" x14ac:dyDescent="0.25">
      <c r="A9728">
        <v>162046</v>
      </c>
      <c r="B9728" t="s">
        <v>22689</v>
      </c>
      <c r="C9728" s="47" t="s">
        <v>22690</v>
      </c>
    </row>
    <row r="9729" spans="1:3" x14ac:dyDescent="0.25">
      <c r="A9729">
        <v>162047</v>
      </c>
      <c r="B9729" t="s">
        <v>22691</v>
      </c>
      <c r="C9729" s="47" t="s">
        <v>22692</v>
      </c>
    </row>
    <row r="9730" spans="1:3" x14ac:dyDescent="0.25">
      <c r="A9730">
        <v>162048</v>
      </c>
      <c r="B9730" t="s">
        <v>22693</v>
      </c>
      <c r="C9730" s="47" t="s">
        <v>22694</v>
      </c>
    </row>
    <row r="9731" spans="1:3" x14ac:dyDescent="0.25">
      <c r="A9731">
        <v>162049</v>
      </c>
      <c r="B9731" t="s">
        <v>22695</v>
      </c>
      <c r="C9731" s="47" t="s">
        <v>22696</v>
      </c>
    </row>
    <row r="9732" spans="1:3" x14ac:dyDescent="0.25">
      <c r="A9732">
        <v>162050</v>
      </c>
      <c r="B9732" t="s">
        <v>22697</v>
      </c>
      <c r="C9732" s="47" t="s">
        <v>22698</v>
      </c>
    </row>
    <row r="9733" spans="1:3" x14ac:dyDescent="0.25">
      <c r="A9733">
        <v>162051</v>
      </c>
      <c r="B9733" t="s">
        <v>22699</v>
      </c>
      <c r="C9733" s="47" t="s">
        <v>22700</v>
      </c>
    </row>
    <row r="9734" spans="1:3" x14ac:dyDescent="0.25">
      <c r="A9734">
        <v>162052</v>
      </c>
      <c r="B9734" t="s">
        <v>22701</v>
      </c>
      <c r="C9734" s="47" t="s">
        <v>22702</v>
      </c>
    </row>
    <row r="9735" spans="1:3" x14ac:dyDescent="0.25">
      <c r="A9735">
        <v>162053</v>
      </c>
      <c r="B9735" t="s">
        <v>22703</v>
      </c>
      <c r="C9735" s="47" t="s">
        <v>22704</v>
      </c>
    </row>
    <row r="9736" spans="1:3" x14ac:dyDescent="0.25">
      <c r="A9736">
        <v>162054</v>
      </c>
      <c r="B9736" t="s">
        <v>22705</v>
      </c>
      <c r="C9736" s="47" t="s">
        <v>22706</v>
      </c>
    </row>
    <row r="9737" spans="1:3" x14ac:dyDescent="0.25">
      <c r="A9737">
        <v>162055</v>
      </c>
      <c r="B9737" t="s">
        <v>22707</v>
      </c>
      <c r="C9737" s="47" t="s">
        <v>22708</v>
      </c>
    </row>
    <row r="9738" spans="1:3" x14ac:dyDescent="0.25">
      <c r="A9738">
        <v>162056</v>
      </c>
      <c r="B9738" t="s">
        <v>22709</v>
      </c>
      <c r="C9738" s="47" t="s">
        <v>22710</v>
      </c>
    </row>
    <row r="9739" spans="1:3" x14ac:dyDescent="0.25">
      <c r="A9739">
        <v>162057</v>
      </c>
      <c r="B9739" t="s">
        <v>22711</v>
      </c>
      <c r="C9739" s="47" t="s">
        <v>22712</v>
      </c>
    </row>
    <row r="9740" spans="1:3" x14ac:dyDescent="0.25">
      <c r="A9740">
        <v>162058</v>
      </c>
      <c r="B9740" t="s">
        <v>22713</v>
      </c>
      <c r="C9740" s="47" t="s">
        <v>22714</v>
      </c>
    </row>
    <row r="9741" spans="1:3" x14ac:dyDescent="0.25">
      <c r="A9741">
        <v>162059</v>
      </c>
      <c r="B9741" t="s">
        <v>22715</v>
      </c>
      <c r="C9741" s="47" t="s">
        <v>22716</v>
      </c>
    </row>
    <row r="9742" spans="1:3" x14ac:dyDescent="0.25">
      <c r="A9742">
        <v>162060</v>
      </c>
      <c r="B9742" t="s">
        <v>22717</v>
      </c>
      <c r="C9742" s="47" t="s">
        <v>22718</v>
      </c>
    </row>
    <row r="9743" spans="1:3" x14ac:dyDescent="0.25">
      <c r="A9743">
        <v>162061</v>
      </c>
      <c r="B9743" t="s">
        <v>22719</v>
      </c>
      <c r="C9743" s="47" t="s">
        <v>22720</v>
      </c>
    </row>
    <row r="9744" spans="1:3" x14ac:dyDescent="0.25">
      <c r="A9744">
        <v>162062</v>
      </c>
      <c r="B9744" t="s">
        <v>22721</v>
      </c>
      <c r="C9744" s="47" t="s">
        <v>22722</v>
      </c>
    </row>
    <row r="9745" spans="1:3" x14ac:dyDescent="0.25">
      <c r="A9745">
        <v>162063</v>
      </c>
      <c r="B9745" t="s">
        <v>22723</v>
      </c>
      <c r="C9745" s="47" t="s">
        <v>22724</v>
      </c>
    </row>
    <row r="9746" spans="1:3" x14ac:dyDescent="0.25">
      <c r="A9746">
        <v>162064</v>
      </c>
      <c r="B9746" t="s">
        <v>22725</v>
      </c>
      <c r="C9746" s="47" t="s">
        <v>22726</v>
      </c>
    </row>
    <row r="9747" spans="1:3" x14ac:dyDescent="0.25">
      <c r="A9747">
        <v>162065</v>
      </c>
      <c r="B9747" t="s">
        <v>22727</v>
      </c>
      <c r="C9747" s="47" t="s">
        <v>22728</v>
      </c>
    </row>
    <row r="9748" spans="1:3" x14ac:dyDescent="0.25">
      <c r="A9748">
        <v>162066</v>
      </c>
      <c r="B9748" t="s">
        <v>22729</v>
      </c>
      <c r="C9748" s="47" t="s">
        <v>22730</v>
      </c>
    </row>
    <row r="9749" spans="1:3" x14ac:dyDescent="0.25">
      <c r="A9749">
        <v>162067</v>
      </c>
      <c r="B9749" t="s">
        <v>22731</v>
      </c>
      <c r="C9749" s="47" t="s">
        <v>22732</v>
      </c>
    </row>
    <row r="9750" spans="1:3" x14ac:dyDescent="0.25">
      <c r="A9750">
        <v>162068</v>
      </c>
      <c r="B9750" t="s">
        <v>22733</v>
      </c>
      <c r="C9750" s="47" t="s">
        <v>22734</v>
      </c>
    </row>
    <row r="9751" spans="1:3" x14ac:dyDescent="0.25">
      <c r="A9751">
        <v>162069</v>
      </c>
      <c r="B9751" t="s">
        <v>246</v>
      </c>
      <c r="C9751" s="47" t="s">
        <v>22735</v>
      </c>
    </row>
    <row r="9752" spans="1:3" x14ac:dyDescent="0.25">
      <c r="A9752">
        <v>162070</v>
      </c>
      <c r="B9752" t="s">
        <v>22736</v>
      </c>
      <c r="C9752" s="47" t="s">
        <v>22737</v>
      </c>
    </row>
    <row r="9753" spans="1:3" x14ac:dyDescent="0.25">
      <c r="A9753">
        <v>162071</v>
      </c>
      <c r="B9753" t="s">
        <v>22738</v>
      </c>
      <c r="C9753" s="47" t="s">
        <v>22739</v>
      </c>
    </row>
    <row r="9754" spans="1:3" x14ac:dyDescent="0.25">
      <c r="A9754">
        <v>162072</v>
      </c>
      <c r="B9754" t="s">
        <v>22740</v>
      </c>
      <c r="C9754" s="47" t="s">
        <v>22741</v>
      </c>
    </row>
    <row r="9755" spans="1:3" x14ac:dyDescent="0.25">
      <c r="A9755">
        <v>162073</v>
      </c>
      <c r="B9755" t="s">
        <v>22742</v>
      </c>
      <c r="C9755" s="47" t="s">
        <v>22743</v>
      </c>
    </row>
    <row r="9756" spans="1:3" x14ac:dyDescent="0.25">
      <c r="A9756">
        <v>162074</v>
      </c>
      <c r="B9756" t="s">
        <v>22744</v>
      </c>
      <c r="C9756" s="47" t="s">
        <v>22745</v>
      </c>
    </row>
    <row r="9757" spans="1:3" x14ac:dyDescent="0.25">
      <c r="A9757">
        <v>162075</v>
      </c>
      <c r="B9757" t="s">
        <v>22746</v>
      </c>
      <c r="C9757" s="47" t="s">
        <v>22747</v>
      </c>
    </row>
    <row r="9758" spans="1:3" x14ac:dyDescent="0.25">
      <c r="A9758">
        <v>162076</v>
      </c>
      <c r="B9758" t="s">
        <v>22748</v>
      </c>
      <c r="C9758" s="47" t="s">
        <v>22749</v>
      </c>
    </row>
    <row r="9759" spans="1:3" x14ac:dyDescent="0.25">
      <c r="A9759">
        <v>162077</v>
      </c>
      <c r="B9759" t="s">
        <v>22750</v>
      </c>
      <c r="C9759" s="47" t="s">
        <v>22751</v>
      </c>
    </row>
    <row r="9760" spans="1:3" x14ac:dyDescent="0.25">
      <c r="A9760">
        <v>162078</v>
      </c>
      <c r="B9760" t="s">
        <v>22752</v>
      </c>
      <c r="C9760" s="47" t="s">
        <v>22753</v>
      </c>
    </row>
    <row r="9761" spans="1:3" x14ac:dyDescent="0.25">
      <c r="A9761">
        <v>162079</v>
      </c>
      <c r="B9761" t="s">
        <v>22754</v>
      </c>
      <c r="C9761" s="47" t="s">
        <v>22755</v>
      </c>
    </row>
    <row r="9762" spans="1:3" x14ac:dyDescent="0.25">
      <c r="A9762">
        <v>162080</v>
      </c>
      <c r="B9762" t="s">
        <v>22756</v>
      </c>
      <c r="C9762" s="47" t="s">
        <v>22757</v>
      </c>
    </row>
    <row r="9763" spans="1:3" x14ac:dyDescent="0.25">
      <c r="A9763">
        <v>162081</v>
      </c>
      <c r="B9763" t="s">
        <v>22758</v>
      </c>
      <c r="C9763" s="47" t="s">
        <v>22759</v>
      </c>
    </row>
    <row r="9764" spans="1:3" x14ac:dyDescent="0.25">
      <c r="A9764">
        <v>162082</v>
      </c>
      <c r="B9764" t="s">
        <v>22760</v>
      </c>
      <c r="C9764" s="47" t="s">
        <v>22761</v>
      </c>
    </row>
    <row r="9765" spans="1:3" x14ac:dyDescent="0.25">
      <c r="A9765">
        <v>162083</v>
      </c>
      <c r="B9765" t="s">
        <v>22762</v>
      </c>
      <c r="C9765" s="47" t="s">
        <v>22763</v>
      </c>
    </row>
    <row r="9766" spans="1:3" x14ac:dyDescent="0.25">
      <c r="A9766">
        <v>162084</v>
      </c>
      <c r="B9766" t="s">
        <v>22764</v>
      </c>
      <c r="C9766" s="47" t="s">
        <v>22765</v>
      </c>
    </row>
    <row r="9767" spans="1:3" x14ac:dyDescent="0.25">
      <c r="A9767">
        <v>162085</v>
      </c>
      <c r="B9767" t="s">
        <v>22766</v>
      </c>
      <c r="C9767" s="47" t="s">
        <v>22767</v>
      </c>
    </row>
    <row r="9768" spans="1:3" x14ac:dyDescent="0.25">
      <c r="A9768">
        <v>162086</v>
      </c>
      <c r="B9768" t="s">
        <v>22768</v>
      </c>
      <c r="C9768" s="47" t="s">
        <v>22769</v>
      </c>
    </row>
    <row r="9769" spans="1:3" x14ac:dyDescent="0.25">
      <c r="A9769">
        <v>162087</v>
      </c>
      <c r="B9769" t="s">
        <v>22770</v>
      </c>
      <c r="C9769" s="47" t="s">
        <v>22771</v>
      </c>
    </row>
    <row r="9770" spans="1:3" x14ac:dyDescent="0.25">
      <c r="A9770">
        <v>162088</v>
      </c>
      <c r="B9770" t="s">
        <v>22772</v>
      </c>
      <c r="C9770" s="47" t="s">
        <v>22773</v>
      </c>
    </row>
    <row r="9771" spans="1:3" x14ac:dyDescent="0.25">
      <c r="A9771">
        <v>162089</v>
      </c>
      <c r="B9771" t="s">
        <v>22774</v>
      </c>
      <c r="C9771" s="47" t="s">
        <v>22775</v>
      </c>
    </row>
    <row r="9772" spans="1:3" x14ac:dyDescent="0.25">
      <c r="A9772">
        <v>162090</v>
      </c>
      <c r="B9772" t="s">
        <v>22776</v>
      </c>
      <c r="C9772" s="47" t="s">
        <v>22777</v>
      </c>
    </row>
    <row r="9773" spans="1:3" x14ac:dyDescent="0.25">
      <c r="A9773">
        <v>162091</v>
      </c>
      <c r="B9773" t="s">
        <v>22778</v>
      </c>
      <c r="C9773" s="47" t="s">
        <v>22779</v>
      </c>
    </row>
    <row r="9774" spans="1:3" x14ac:dyDescent="0.25">
      <c r="A9774">
        <v>162092</v>
      </c>
      <c r="B9774" t="s">
        <v>22780</v>
      </c>
      <c r="C9774" s="47" t="s">
        <v>22781</v>
      </c>
    </row>
    <row r="9775" spans="1:3" x14ac:dyDescent="0.25">
      <c r="A9775">
        <v>162093</v>
      </c>
      <c r="B9775" t="s">
        <v>22782</v>
      </c>
      <c r="C9775" s="47" t="s">
        <v>22783</v>
      </c>
    </row>
    <row r="9776" spans="1:3" x14ac:dyDescent="0.25">
      <c r="A9776">
        <v>162094</v>
      </c>
      <c r="B9776" t="s">
        <v>22784</v>
      </c>
      <c r="C9776" s="47" t="s">
        <v>22785</v>
      </c>
    </row>
    <row r="9777" spans="1:3" x14ac:dyDescent="0.25">
      <c r="A9777">
        <v>162095</v>
      </c>
      <c r="B9777" t="s">
        <v>22786</v>
      </c>
      <c r="C9777" s="47" t="s">
        <v>22787</v>
      </c>
    </row>
    <row r="9778" spans="1:3" x14ac:dyDescent="0.25">
      <c r="A9778">
        <v>162096</v>
      </c>
      <c r="B9778" t="s">
        <v>22788</v>
      </c>
      <c r="C9778" s="47" t="s">
        <v>22789</v>
      </c>
    </row>
    <row r="9779" spans="1:3" x14ac:dyDescent="0.25">
      <c r="A9779">
        <v>162097</v>
      </c>
      <c r="B9779" t="s">
        <v>22790</v>
      </c>
      <c r="C9779" s="47" t="s">
        <v>22791</v>
      </c>
    </row>
    <row r="9780" spans="1:3" x14ac:dyDescent="0.25">
      <c r="A9780">
        <v>162098</v>
      </c>
      <c r="B9780" t="s">
        <v>22792</v>
      </c>
      <c r="C9780" s="47" t="s">
        <v>22793</v>
      </c>
    </row>
    <row r="9781" spans="1:3" x14ac:dyDescent="0.25">
      <c r="A9781">
        <v>162099</v>
      </c>
      <c r="B9781" t="s">
        <v>22794</v>
      </c>
      <c r="C9781" s="47" t="s">
        <v>22795</v>
      </c>
    </row>
    <row r="9782" spans="1:3" x14ac:dyDescent="0.25">
      <c r="A9782">
        <v>162100</v>
      </c>
      <c r="B9782" t="s">
        <v>22796</v>
      </c>
      <c r="C9782" s="47" t="s">
        <v>22797</v>
      </c>
    </row>
    <row r="9783" spans="1:3" x14ac:dyDescent="0.25">
      <c r="A9783">
        <v>162101</v>
      </c>
      <c r="B9783" t="s">
        <v>22798</v>
      </c>
      <c r="C9783" s="47" t="s">
        <v>22799</v>
      </c>
    </row>
    <row r="9784" spans="1:3" x14ac:dyDescent="0.25">
      <c r="A9784">
        <v>162102</v>
      </c>
      <c r="B9784" t="s">
        <v>22800</v>
      </c>
      <c r="C9784" s="47" t="s">
        <v>22801</v>
      </c>
    </row>
    <row r="9785" spans="1:3" x14ac:dyDescent="0.25">
      <c r="A9785">
        <v>162103</v>
      </c>
      <c r="B9785" t="s">
        <v>22802</v>
      </c>
      <c r="C9785" s="47" t="s">
        <v>22803</v>
      </c>
    </row>
    <row r="9786" spans="1:3" x14ac:dyDescent="0.25">
      <c r="A9786">
        <v>162104</v>
      </c>
      <c r="B9786" t="s">
        <v>22804</v>
      </c>
      <c r="C9786" s="47" t="s">
        <v>22805</v>
      </c>
    </row>
    <row r="9787" spans="1:3" x14ac:dyDescent="0.25">
      <c r="A9787">
        <v>162105</v>
      </c>
      <c r="B9787" t="s">
        <v>22806</v>
      </c>
      <c r="C9787" s="47" t="s">
        <v>22807</v>
      </c>
    </row>
    <row r="9788" spans="1:3" x14ac:dyDescent="0.25">
      <c r="A9788">
        <v>162106</v>
      </c>
      <c r="B9788" t="s">
        <v>160</v>
      </c>
      <c r="C9788" s="47" t="s">
        <v>22808</v>
      </c>
    </row>
    <row r="9789" spans="1:3" x14ac:dyDescent="0.25">
      <c r="A9789">
        <v>162107</v>
      </c>
      <c r="B9789" t="s">
        <v>22809</v>
      </c>
      <c r="C9789" s="47" t="s">
        <v>22810</v>
      </c>
    </row>
    <row r="9790" spans="1:3" x14ac:dyDescent="0.25">
      <c r="A9790">
        <v>162108</v>
      </c>
      <c r="B9790" t="s">
        <v>22811</v>
      </c>
      <c r="C9790" s="47" t="s">
        <v>22812</v>
      </c>
    </row>
    <row r="9791" spans="1:3" x14ac:dyDescent="0.25">
      <c r="A9791">
        <v>162109</v>
      </c>
      <c r="B9791" t="s">
        <v>22813</v>
      </c>
      <c r="C9791" s="47" t="s">
        <v>22814</v>
      </c>
    </row>
    <row r="9792" spans="1:3" x14ac:dyDescent="0.25">
      <c r="A9792">
        <v>162110</v>
      </c>
      <c r="B9792" t="s">
        <v>22815</v>
      </c>
      <c r="C9792" s="47" t="s">
        <v>22816</v>
      </c>
    </row>
    <row r="9793" spans="1:3" x14ac:dyDescent="0.25">
      <c r="A9793">
        <v>162111</v>
      </c>
      <c r="B9793" t="s">
        <v>22817</v>
      </c>
      <c r="C9793" s="47" t="s">
        <v>22818</v>
      </c>
    </row>
    <row r="9794" spans="1:3" x14ac:dyDescent="0.25">
      <c r="A9794">
        <v>162112</v>
      </c>
      <c r="B9794" t="s">
        <v>22819</v>
      </c>
      <c r="C9794" s="47" t="s">
        <v>22820</v>
      </c>
    </row>
    <row r="9795" spans="1:3" x14ac:dyDescent="0.25">
      <c r="A9795">
        <v>162113</v>
      </c>
      <c r="B9795" t="s">
        <v>22821</v>
      </c>
      <c r="C9795" s="47" t="s">
        <v>22822</v>
      </c>
    </row>
    <row r="9796" spans="1:3" x14ac:dyDescent="0.25">
      <c r="A9796">
        <v>162114</v>
      </c>
      <c r="B9796" t="s">
        <v>22823</v>
      </c>
      <c r="C9796" s="47" t="s">
        <v>22824</v>
      </c>
    </row>
    <row r="9797" spans="1:3" x14ac:dyDescent="0.25">
      <c r="A9797">
        <v>162115</v>
      </c>
      <c r="B9797" t="s">
        <v>22825</v>
      </c>
      <c r="C9797" s="47" t="s">
        <v>22826</v>
      </c>
    </row>
    <row r="9798" spans="1:3" x14ac:dyDescent="0.25">
      <c r="A9798">
        <v>162116</v>
      </c>
      <c r="B9798" t="s">
        <v>22827</v>
      </c>
      <c r="C9798" s="47" t="s">
        <v>22828</v>
      </c>
    </row>
    <row r="9799" spans="1:3" x14ac:dyDescent="0.25">
      <c r="A9799">
        <v>162117</v>
      </c>
      <c r="B9799" t="s">
        <v>22829</v>
      </c>
      <c r="C9799" s="47" t="s">
        <v>22830</v>
      </c>
    </row>
    <row r="9800" spans="1:3" x14ac:dyDescent="0.25">
      <c r="A9800">
        <v>162118</v>
      </c>
      <c r="B9800" t="s">
        <v>1717</v>
      </c>
      <c r="C9800" s="47" t="s">
        <v>22831</v>
      </c>
    </row>
    <row r="9801" spans="1:3" x14ac:dyDescent="0.25">
      <c r="A9801">
        <v>162119</v>
      </c>
      <c r="B9801" t="s">
        <v>22832</v>
      </c>
      <c r="C9801" s="47" t="s">
        <v>22833</v>
      </c>
    </row>
    <row r="9802" spans="1:3" x14ac:dyDescent="0.25">
      <c r="A9802">
        <v>162120</v>
      </c>
      <c r="B9802" t="s">
        <v>22834</v>
      </c>
      <c r="C9802" s="47" t="s">
        <v>22835</v>
      </c>
    </row>
    <row r="9803" spans="1:3" x14ac:dyDescent="0.25">
      <c r="A9803">
        <v>162121</v>
      </c>
      <c r="B9803" t="s">
        <v>22836</v>
      </c>
      <c r="C9803" s="47" t="s">
        <v>22837</v>
      </c>
    </row>
    <row r="9804" spans="1:3" x14ac:dyDescent="0.25">
      <c r="A9804">
        <v>162122</v>
      </c>
      <c r="B9804" t="s">
        <v>22838</v>
      </c>
      <c r="C9804" s="47" t="s">
        <v>22839</v>
      </c>
    </row>
    <row r="9805" spans="1:3" x14ac:dyDescent="0.25">
      <c r="A9805">
        <v>162123</v>
      </c>
      <c r="B9805" t="s">
        <v>22840</v>
      </c>
      <c r="C9805" s="47" t="s">
        <v>22841</v>
      </c>
    </row>
    <row r="9806" spans="1:3" x14ac:dyDescent="0.25">
      <c r="A9806">
        <v>162124</v>
      </c>
      <c r="B9806" t="s">
        <v>22842</v>
      </c>
      <c r="C9806" s="47" t="s">
        <v>22843</v>
      </c>
    </row>
    <row r="9807" spans="1:3" x14ac:dyDescent="0.25">
      <c r="A9807">
        <v>162125</v>
      </c>
      <c r="B9807" t="s">
        <v>22844</v>
      </c>
      <c r="C9807" s="47" t="s">
        <v>22845</v>
      </c>
    </row>
    <row r="9808" spans="1:3" x14ac:dyDescent="0.25">
      <c r="A9808">
        <v>162126</v>
      </c>
      <c r="B9808" t="s">
        <v>22846</v>
      </c>
      <c r="C9808" s="47" t="s">
        <v>22847</v>
      </c>
    </row>
    <row r="9809" spans="1:3" x14ac:dyDescent="0.25">
      <c r="A9809">
        <v>162127</v>
      </c>
      <c r="B9809" t="s">
        <v>22848</v>
      </c>
      <c r="C9809" s="47" t="s">
        <v>22849</v>
      </c>
    </row>
    <row r="9810" spans="1:3" x14ac:dyDescent="0.25">
      <c r="A9810">
        <v>162128</v>
      </c>
      <c r="B9810" t="s">
        <v>22850</v>
      </c>
      <c r="C9810" s="47" t="s">
        <v>22851</v>
      </c>
    </row>
    <row r="9811" spans="1:3" x14ac:dyDescent="0.25">
      <c r="A9811">
        <v>162129</v>
      </c>
      <c r="B9811" t="s">
        <v>22852</v>
      </c>
      <c r="C9811" s="47" t="s">
        <v>22853</v>
      </c>
    </row>
    <row r="9812" spans="1:3" x14ac:dyDescent="0.25">
      <c r="A9812">
        <v>162130</v>
      </c>
      <c r="B9812" t="s">
        <v>22854</v>
      </c>
      <c r="C9812" s="47" t="s">
        <v>22855</v>
      </c>
    </row>
    <row r="9813" spans="1:3" x14ac:dyDescent="0.25">
      <c r="A9813">
        <v>162131</v>
      </c>
      <c r="B9813" t="s">
        <v>22856</v>
      </c>
      <c r="C9813" s="47" t="s">
        <v>22857</v>
      </c>
    </row>
    <row r="9814" spans="1:3" x14ac:dyDescent="0.25">
      <c r="A9814">
        <v>162132</v>
      </c>
      <c r="B9814" t="s">
        <v>22858</v>
      </c>
      <c r="C9814" s="47" t="s">
        <v>22859</v>
      </c>
    </row>
    <row r="9815" spans="1:3" x14ac:dyDescent="0.25">
      <c r="A9815">
        <v>162133</v>
      </c>
      <c r="B9815" t="s">
        <v>22860</v>
      </c>
      <c r="C9815" s="47" t="s">
        <v>22861</v>
      </c>
    </row>
    <row r="9816" spans="1:3" x14ac:dyDescent="0.25">
      <c r="A9816">
        <v>162134</v>
      </c>
      <c r="B9816" t="s">
        <v>22862</v>
      </c>
      <c r="C9816" s="47" t="s">
        <v>22863</v>
      </c>
    </row>
    <row r="9817" spans="1:3" x14ac:dyDescent="0.25">
      <c r="A9817">
        <v>162135</v>
      </c>
      <c r="B9817" t="s">
        <v>22864</v>
      </c>
      <c r="C9817" s="47" t="s">
        <v>22865</v>
      </c>
    </row>
    <row r="9818" spans="1:3" x14ac:dyDescent="0.25">
      <c r="A9818">
        <v>162136</v>
      </c>
      <c r="B9818" t="s">
        <v>22866</v>
      </c>
      <c r="C9818" s="47" t="s">
        <v>22867</v>
      </c>
    </row>
    <row r="9819" spans="1:3" x14ac:dyDescent="0.25">
      <c r="A9819">
        <v>162137</v>
      </c>
      <c r="B9819" t="s">
        <v>22868</v>
      </c>
      <c r="C9819" s="47" t="s">
        <v>22869</v>
      </c>
    </row>
    <row r="9820" spans="1:3" x14ac:dyDescent="0.25">
      <c r="A9820">
        <v>162138</v>
      </c>
      <c r="B9820" t="s">
        <v>22870</v>
      </c>
      <c r="C9820" s="47" t="s">
        <v>22871</v>
      </c>
    </row>
    <row r="9821" spans="1:3" x14ac:dyDescent="0.25">
      <c r="A9821">
        <v>162139</v>
      </c>
      <c r="B9821" t="s">
        <v>22872</v>
      </c>
      <c r="C9821" s="47" t="s">
        <v>22873</v>
      </c>
    </row>
    <row r="9822" spans="1:3" x14ac:dyDescent="0.25">
      <c r="A9822">
        <v>162140</v>
      </c>
      <c r="B9822" t="s">
        <v>22874</v>
      </c>
      <c r="C9822" s="47" t="s">
        <v>22875</v>
      </c>
    </row>
    <row r="9823" spans="1:3" x14ac:dyDescent="0.25">
      <c r="A9823">
        <v>162141</v>
      </c>
      <c r="B9823" t="s">
        <v>22876</v>
      </c>
      <c r="C9823" s="47" t="s">
        <v>22877</v>
      </c>
    </row>
    <row r="9824" spans="1:3" x14ac:dyDescent="0.25">
      <c r="A9824">
        <v>162142</v>
      </c>
      <c r="B9824" t="s">
        <v>22878</v>
      </c>
      <c r="C9824" s="47" t="s">
        <v>22879</v>
      </c>
    </row>
    <row r="9825" spans="1:3" x14ac:dyDescent="0.25">
      <c r="A9825">
        <v>162143</v>
      </c>
      <c r="B9825" t="s">
        <v>22880</v>
      </c>
      <c r="C9825" s="47" t="s">
        <v>22881</v>
      </c>
    </row>
    <row r="9826" spans="1:3" x14ac:dyDescent="0.25">
      <c r="A9826">
        <v>162144</v>
      </c>
      <c r="B9826" t="s">
        <v>22882</v>
      </c>
      <c r="C9826" s="47" t="s">
        <v>22883</v>
      </c>
    </row>
    <row r="9827" spans="1:3" x14ac:dyDescent="0.25">
      <c r="A9827">
        <v>162145</v>
      </c>
      <c r="B9827" t="s">
        <v>22884</v>
      </c>
      <c r="C9827" s="47" t="s">
        <v>22885</v>
      </c>
    </row>
    <row r="9828" spans="1:3" x14ac:dyDescent="0.25">
      <c r="A9828">
        <v>162146</v>
      </c>
      <c r="B9828" t="s">
        <v>22886</v>
      </c>
      <c r="C9828" s="47" t="s">
        <v>22887</v>
      </c>
    </row>
    <row r="9829" spans="1:3" x14ac:dyDescent="0.25">
      <c r="A9829">
        <v>162147</v>
      </c>
      <c r="B9829" t="s">
        <v>22888</v>
      </c>
      <c r="C9829" s="47" t="s">
        <v>22889</v>
      </c>
    </row>
    <row r="9830" spans="1:3" x14ac:dyDescent="0.25">
      <c r="A9830">
        <v>162148</v>
      </c>
      <c r="B9830" t="s">
        <v>22890</v>
      </c>
      <c r="C9830" s="47" t="s">
        <v>22891</v>
      </c>
    </row>
    <row r="9831" spans="1:3" x14ac:dyDescent="0.25">
      <c r="A9831">
        <v>162149</v>
      </c>
      <c r="B9831" t="s">
        <v>22892</v>
      </c>
      <c r="C9831" s="47" t="s">
        <v>22893</v>
      </c>
    </row>
    <row r="9832" spans="1:3" x14ac:dyDescent="0.25">
      <c r="A9832">
        <v>162150</v>
      </c>
      <c r="B9832" t="s">
        <v>22894</v>
      </c>
      <c r="C9832" s="47" t="s">
        <v>22895</v>
      </c>
    </row>
    <row r="9833" spans="1:3" x14ac:dyDescent="0.25">
      <c r="A9833">
        <v>162151</v>
      </c>
      <c r="B9833" t="s">
        <v>22896</v>
      </c>
      <c r="C9833" s="47" t="s">
        <v>22897</v>
      </c>
    </row>
    <row r="9834" spans="1:3" x14ac:dyDescent="0.25">
      <c r="A9834">
        <v>162152</v>
      </c>
      <c r="B9834" t="s">
        <v>22898</v>
      </c>
      <c r="C9834" s="47" t="s">
        <v>22899</v>
      </c>
    </row>
    <row r="9835" spans="1:3" x14ac:dyDescent="0.25">
      <c r="A9835">
        <v>162153</v>
      </c>
      <c r="B9835" t="s">
        <v>22900</v>
      </c>
      <c r="C9835" s="47" t="s">
        <v>22901</v>
      </c>
    </row>
    <row r="9836" spans="1:3" x14ac:dyDescent="0.25">
      <c r="A9836">
        <v>162154</v>
      </c>
      <c r="B9836" t="s">
        <v>22902</v>
      </c>
      <c r="C9836" s="47" t="s">
        <v>22903</v>
      </c>
    </row>
    <row r="9837" spans="1:3" x14ac:dyDescent="0.25">
      <c r="A9837">
        <v>162155</v>
      </c>
      <c r="B9837" t="s">
        <v>22904</v>
      </c>
      <c r="C9837" s="47" t="s">
        <v>22905</v>
      </c>
    </row>
    <row r="9838" spans="1:3" x14ac:dyDescent="0.25">
      <c r="A9838">
        <v>162156</v>
      </c>
      <c r="B9838" t="s">
        <v>22906</v>
      </c>
      <c r="C9838" s="47" t="s">
        <v>22907</v>
      </c>
    </row>
    <row r="9839" spans="1:3" x14ac:dyDescent="0.25">
      <c r="A9839">
        <v>162157</v>
      </c>
      <c r="B9839" t="s">
        <v>22908</v>
      </c>
      <c r="C9839" s="47" t="s">
        <v>22909</v>
      </c>
    </row>
    <row r="9840" spans="1:3" x14ac:dyDescent="0.25">
      <c r="A9840">
        <v>162158</v>
      </c>
      <c r="B9840" t="s">
        <v>22910</v>
      </c>
      <c r="C9840" s="47" t="s">
        <v>22911</v>
      </c>
    </row>
    <row r="9841" spans="1:3" x14ac:dyDescent="0.25">
      <c r="A9841">
        <v>162159</v>
      </c>
      <c r="B9841" t="s">
        <v>22912</v>
      </c>
      <c r="C9841" s="47" t="s">
        <v>22913</v>
      </c>
    </row>
    <row r="9842" spans="1:3" x14ac:dyDescent="0.25">
      <c r="A9842">
        <v>162160</v>
      </c>
      <c r="B9842" t="s">
        <v>22914</v>
      </c>
      <c r="C9842" s="47" t="s">
        <v>22915</v>
      </c>
    </row>
    <row r="9843" spans="1:3" x14ac:dyDescent="0.25">
      <c r="A9843">
        <v>162161</v>
      </c>
      <c r="B9843" t="s">
        <v>22916</v>
      </c>
      <c r="C9843" s="47" t="s">
        <v>22917</v>
      </c>
    </row>
    <row r="9844" spans="1:3" x14ac:dyDescent="0.25">
      <c r="A9844">
        <v>162162</v>
      </c>
      <c r="B9844" t="s">
        <v>22918</v>
      </c>
      <c r="C9844" s="47" t="s">
        <v>22919</v>
      </c>
    </row>
    <row r="9845" spans="1:3" x14ac:dyDescent="0.25">
      <c r="A9845">
        <v>162163</v>
      </c>
      <c r="B9845" t="s">
        <v>22920</v>
      </c>
      <c r="C9845" s="47" t="s">
        <v>22921</v>
      </c>
    </row>
    <row r="9846" spans="1:3" x14ac:dyDescent="0.25">
      <c r="A9846">
        <v>162164</v>
      </c>
      <c r="B9846" t="s">
        <v>1251</v>
      </c>
      <c r="C9846" s="47" t="s">
        <v>22922</v>
      </c>
    </row>
    <row r="9847" spans="1:3" x14ac:dyDescent="0.25">
      <c r="A9847">
        <v>162165</v>
      </c>
      <c r="B9847" t="s">
        <v>22923</v>
      </c>
      <c r="C9847" s="47" t="s">
        <v>22924</v>
      </c>
    </row>
    <row r="9848" spans="1:3" x14ac:dyDescent="0.25">
      <c r="A9848">
        <v>162166</v>
      </c>
      <c r="B9848" t="s">
        <v>22925</v>
      </c>
      <c r="C9848" s="47" t="s">
        <v>22926</v>
      </c>
    </row>
    <row r="9849" spans="1:3" x14ac:dyDescent="0.25">
      <c r="A9849">
        <v>162167</v>
      </c>
      <c r="B9849" t="s">
        <v>22927</v>
      </c>
      <c r="C9849" s="47" t="s">
        <v>22928</v>
      </c>
    </row>
    <row r="9850" spans="1:3" x14ac:dyDescent="0.25">
      <c r="A9850">
        <v>162168</v>
      </c>
      <c r="B9850" t="s">
        <v>22929</v>
      </c>
      <c r="C9850" s="47" t="s">
        <v>22930</v>
      </c>
    </row>
    <row r="9851" spans="1:3" x14ac:dyDescent="0.25">
      <c r="A9851">
        <v>162169</v>
      </c>
      <c r="B9851" t="s">
        <v>22931</v>
      </c>
      <c r="C9851" s="47" t="s">
        <v>22932</v>
      </c>
    </row>
    <row r="9852" spans="1:3" x14ac:dyDescent="0.25">
      <c r="A9852">
        <v>162170</v>
      </c>
      <c r="B9852" t="s">
        <v>22933</v>
      </c>
      <c r="C9852" s="47" t="s">
        <v>22934</v>
      </c>
    </row>
    <row r="9853" spans="1:3" x14ac:dyDescent="0.25">
      <c r="A9853">
        <v>162171</v>
      </c>
      <c r="B9853" t="s">
        <v>22935</v>
      </c>
      <c r="C9853" s="47" t="s">
        <v>22936</v>
      </c>
    </row>
    <row r="9854" spans="1:3" x14ac:dyDescent="0.25">
      <c r="A9854">
        <v>162172</v>
      </c>
      <c r="B9854" t="s">
        <v>22937</v>
      </c>
      <c r="C9854" s="47" t="s">
        <v>22938</v>
      </c>
    </row>
    <row r="9855" spans="1:3" x14ac:dyDescent="0.25">
      <c r="A9855">
        <v>162173</v>
      </c>
      <c r="B9855" t="s">
        <v>22939</v>
      </c>
      <c r="C9855" s="47" t="s">
        <v>22940</v>
      </c>
    </row>
    <row r="9856" spans="1:3" x14ac:dyDescent="0.25">
      <c r="A9856">
        <v>162174</v>
      </c>
      <c r="B9856" t="s">
        <v>22941</v>
      </c>
      <c r="C9856" s="47" t="s">
        <v>22942</v>
      </c>
    </row>
    <row r="9857" spans="1:3" x14ac:dyDescent="0.25">
      <c r="A9857">
        <v>162175</v>
      </c>
      <c r="B9857" t="s">
        <v>22943</v>
      </c>
      <c r="C9857" s="47" t="s">
        <v>22944</v>
      </c>
    </row>
    <row r="9858" spans="1:3" x14ac:dyDescent="0.25">
      <c r="A9858">
        <v>162176</v>
      </c>
      <c r="B9858" t="s">
        <v>22945</v>
      </c>
      <c r="C9858" s="47" t="s">
        <v>22946</v>
      </c>
    </row>
    <row r="9859" spans="1:3" x14ac:dyDescent="0.25">
      <c r="A9859">
        <v>162177</v>
      </c>
      <c r="B9859" t="s">
        <v>22947</v>
      </c>
      <c r="C9859" s="47" t="s">
        <v>22948</v>
      </c>
    </row>
    <row r="9860" spans="1:3" x14ac:dyDescent="0.25">
      <c r="A9860">
        <v>162178</v>
      </c>
      <c r="B9860" t="s">
        <v>22949</v>
      </c>
      <c r="C9860" s="47" t="s">
        <v>22950</v>
      </c>
    </row>
    <row r="9861" spans="1:3" x14ac:dyDescent="0.25">
      <c r="A9861">
        <v>162179</v>
      </c>
      <c r="B9861" t="s">
        <v>22951</v>
      </c>
      <c r="C9861" s="47" t="s">
        <v>22952</v>
      </c>
    </row>
    <row r="9862" spans="1:3" x14ac:dyDescent="0.25">
      <c r="A9862">
        <v>162180</v>
      </c>
      <c r="B9862" t="s">
        <v>22953</v>
      </c>
      <c r="C9862" s="47" t="s">
        <v>22954</v>
      </c>
    </row>
    <row r="9863" spans="1:3" x14ac:dyDescent="0.25">
      <c r="A9863">
        <v>162181</v>
      </c>
      <c r="B9863" t="s">
        <v>22955</v>
      </c>
      <c r="C9863" s="47" t="s">
        <v>22956</v>
      </c>
    </row>
    <row r="9864" spans="1:3" x14ac:dyDescent="0.25">
      <c r="A9864">
        <v>162182</v>
      </c>
      <c r="B9864" t="s">
        <v>22957</v>
      </c>
      <c r="C9864" s="47" t="s">
        <v>22958</v>
      </c>
    </row>
    <row r="9865" spans="1:3" x14ac:dyDescent="0.25">
      <c r="A9865">
        <v>162183</v>
      </c>
      <c r="B9865" t="s">
        <v>22959</v>
      </c>
      <c r="C9865" s="47" t="s">
        <v>22960</v>
      </c>
    </row>
    <row r="9866" spans="1:3" x14ac:dyDescent="0.25">
      <c r="A9866">
        <v>162184</v>
      </c>
      <c r="B9866" t="s">
        <v>22961</v>
      </c>
      <c r="C9866" s="47" t="s">
        <v>22962</v>
      </c>
    </row>
    <row r="9867" spans="1:3" x14ac:dyDescent="0.25">
      <c r="A9867">
        <v>162185</v>
      </c>
      <c r="B9867" t="s">
        <v>22963</v>
      </c>
      <c r="C9867" s="47" t="s">
        <v>22964</v>
      </c>
    </row>
    <row r="9868" spans="1:3" x14ac:dyDescent="0.25">
      <c r="A9868">
        <v>162186</v>
      </c>
      <c r="B9868" t="s">
        <v>22965</v>
      </c>
      <c r="C9868" s="47" t="s">
        <v>22966</v>
      </c>
    </row>
    <row r="9869" spans="1:3" x14ac:dyDescent="0.25">
      <c r="A9869">
        <v>162187</v>
      </c>
      <c r="B9869" t="s">
        <v>22967</v>
      </c>
      <c r="C9869" s="47" t="s">
        <v>22968</v>
      </c>
    </row>
    <row r="9870" spans="1:3" x14ac:dyDescent="0.25">
      <c r="A9870">
        <v>162188</v>
      </c>
      <c r="B9870" t="s">
        <v>22969</v>
      </c>
      <c r="C9870" s="47" t="s">
        <v>22970</v>
      </c>
    </row>
    <row r="9871" spans="1:3" x14ac:dyDescent="0.25">
      <c r="A9871">
        <v>162189</v>
      </c>
      <c r="B9871" t="s">
        <v>22971</v>
      </c>
      <c r="C9871" s="47" t="s">
        <v>22972</v>
      </c>
    </row>
    <row r="9872" spans="1:3" x14ac:dyDescent="0.25">
      <c r="A9872">
        <v>162190</v>
      </c>
      <c r="B9872" t="s">
        <v>22973</v>
      </c>
      <c r="C9872" s="47" t="s">
        <v>22974</v>
      </c>
    </row>
    <row r="9873" spans="1:3" x14ac:dyDescent="0.25">
      <c r="A9873">
        <v>162191</v>
      </c>
      <c r="B9873" t="s">
        <v>22975</v>
      </c>
      <c r="C9873" s="47" t="s">
        <v>22976</v>
      </c>
    </row>
    <row r="9874" spans="1:3" x14ac:dyDescent="0.25">
      <c r="A9874">
        <v>162192</v>
      </c>
      <c r="B9874" t="s">
        <v>22977</v>
      </c>
      <c r="C9874" s="47" t="s">
        <v>22978</v>
      </c>
    </row>
    <row r="9875" spans="1:3" x14ac:dyDescent="0.25">
      <c r="A9875">
        <v>162193</v>
      </c>
      <c r="B9875" t="s">
        <v>22979</v>
      </c>
      <c r="C9875" s="47" t="s">
        <v>22980</v>
      </c>
    </row>
    <row r="9876" spans="1:3" x14ac:dyDescent="0.25">
      <c r="A9876">
        <v>162194</v>
      </c>
      <c r="B9876" t="s">
        <v>22981</v>
      </c>
      <c r="C9876" s="47" t="s">
        <v>22982</v>
      </c>
    </row>
    <row r="9877" spans="1:3" x14ac:dyDescent="0.25">
      <c r="A9877">
        <v>162195</v>
      </c>
      <c r="B9877" t="s">
        <v>22983</v>
      </c>
      <c r="C9877" s="47" t="s">
        <v>22984</v>
      </c>
    </row>
    <row r="9878" spans="1:3" x14ac:dyDescent="0.25">
      <c r="A9878">
        <v>162196</v>
      </c>
      <c r="B9878" t="s">
        <v>22985</v>
      </c>
      <c r="C9878" s="47" t="s">
        <v>22986</v>
      </c>
    </row>
    <row r="9879" spans="1:3" x14ac:dyDescent="0.25">
      <c r="A9879">
        <v>162197</v>
      </c>
      <c r="B9879" t="s">
        <v>22987</v>
      </c>
      <c r="C9879" s="47" t="s">
        <v>22988</v>
      </c>
    </row>
    <row r="9880" spans="1:3" x14ac:dyDescent="0.25">
      <c r="A9880">
        <v>162198</v>
      </c>
      <c r="B9880" t="s">
        <v>22989</v>
      </c>
      <c r="C9880" s="47" t="s">
        <v>22990</v>
      </c>
    </row>
    <row r="9881" spans="1:3" x14ac:dyDescent="0.25">
      <c r="A9881">
        <v>162199</v>
      </c>
      <c r="B9881" t="s">
        <v>22991</v>
      </c>
      <c r="C9881" s="47" t="s">
        <v>22992</v>
      </c>
    </row>
    <row r="9882" spans="1:3" x14ac:dyDescent="0.25">
      <c r="A9882">
        <v>162200</v>
      </c>
      <c r="B9882" t="s">
        <v>22993</v>
      </c>
      <c r="C9882" s="47" t="s">
        <v>22994</v>
      </c>
    </row>
    <row r="9883" spans="1:3" x14ac:dyDescent="0.25">
      <c r="A9883">
        <v>162201</v>
      </c>
      <c r="B9883" t="s">
        <v>22995</v>
      </c>
      <c r="C9883" s="47" t="s">
        <v>22996</v>
      </c>
    </row>
    <row r="9884" spans="1:3" x14ac:dyDescent="0.25">
      <c r="A9884">
        <v>162202</v>
      </c>
      <c r="B9884" t="s">
        <v>22997</v>
      </c>
      <c r="C9884" s="47" t="s">
        <v>22998</v>
      </c>
    </row>
    <row r="9885" spans="1:3" x14ac:dyDescent="0.25">
      <c r="A9885">
        <v>162203</v>
      </c>
      <c r="B9885" t="s">
        <v>22999</v>
      </c>
      <c r="C9885" s="47" t="s">
        <v>16353</v>
      </c>
    </row>
    <row r="9886" spans="1:3" x14ac:dyDescent="0.25">
      <c r="A9886">
        <v>162204</v>
      </c>
      <c r="B9886" t="s">
        <v>23000</v>
      </c>
      <c r="C9886" s="47" t="s">
        <v>23001</v>
      </c>
    </row>
    <row r="9887" spans="1:3" x14ac:dyDescent="0.25">
      <c r="A9887">
        <v>162205</v>
      </c>
      <c r="B9887" t="s">
        <v>23002</v>
      </c>
      <c r="C9887" s="47" t="s">
        <v>23003</v>
      </c>
    </row>
    <row r="9888" spans="1:3" x14ac:dyDescent="0.25">
      <c r="A9888">
        <v>162206</v>
      </c>
      <c r="B9888" t="s">
        <v>23004</v>
      </c>
      <c r="C9888" s="47" t="s">
        <v>23005</v>
      </c>
    </row>
    <row r="9889" spans="1:3" x14ac:dyDescent="0.25">
      <c r="A9889">
        <v>162207</v>
      </c>
      <c r="B9889" t="s">
        <v>23006</v>
      </c>
      <c r="C9889" s="47" t="s">
        <v>23007</v>
      </c>
    </row>
    <row r="9890" spans="1:3" x14ac:dyDescent="0.25">
      <c r="A9890">
        <v>162208</v>
      </c>
      <c r="B9890" t="s">
        <v>23008</v>
      </c>
      <c r="C9890" s="47" t="s">
        <v>23009</v>
      </c>
    </row>
    <row r="9891" spans="1:3" x14ac:dyDescent="0.25">
      <c r="A9891">
        <v>162209</v>
      </c>
      <c r="B9891" t="s">
        <v>23010</v>
      </c>
      <c r="C9891" s="47" t="s">
        <v>23011</v>
      </c>
    </row>
    <row r="9892" spans="1:3" x14ac:dyDescent="0.25">
      <c r="A9892">
        <v>162210</v>
      </c>
      <c r="B9892" t="s">
        <v>23012</v>
      </c>
      <c r="C9892" s="47" t="s">
        <v>23013</v>
      </c>
    </row>
    <row r="9893" spans="1:3" x14ac:dyDescent="0.25">
      <c r="A9893">
        <v>162211</v>
      </c>
      <c r="B9893" t="s">
        <v>23014</v>
      </c>
      <c r="C9893" s="47" t="s">
        <v>23015</v>
      </c>
    </row>
    <row r="9894" spans="1:3" x14ac:dyDescent="0.25">
      <c r="A9894">
        <v>162212</v>
      </c>
      <c r="B9894" t="s">
        <v>23016</v>
      </c>
      <c r="C9894" s="47" t="s">
        <v>23017</v>
      </c>
    </row>
    <row r="9895" spans="1:3" x14ac:dyDescent="0.25">
      <c r="A9895">
        <v>162213</v>
      </c>
      <c r="B9895" t="s">
        <v>23018</v>
      </c>
      <c r="C9895" s="47" t="s">
        <v>23019</v>
      </c>
    </row>
    <row r="9896" spans="1:3" x14ac:dyDescent="0.25">
      <c r="A9896">
        <v>162214</v>
      </c>
      <c r="B9896" t="s">
        <v>23020</v>
      </c>
      <c r="C9896" s="47" t="s">
        <v>23021</v>
      </c>
    </row>
    <row r="9897" spans="1:3" x14ac:dyDescent="0.25">
      <c r="A9897">
        <v>162215</v>
      </c>
      <c r="B9897" t="s">
        <v>23022</v>
      </c>
      <c r="C9897" s="47" t="s">
        <v>23023</v>
      </c>
    </row>
    <row r="9898" spans="1:3" x14ac:dyDescent="0.25">
      <c r="A9898">
        <v>162216</v>
      </c>
      <c r="B9898" t="s">
        <v>23024</v>
      </c>
      <c r="C9898" s="47" t="s">
        <v>23025</v>
      </c>
    </row>
    <row r="9899" spans="1:3" x14ac:dyDescent="0.25">
      <c r="A9899">
        <v>162217</v>
      </c>
      <c r="B9899" t="s">
        <v>23026</v>
      </c>
      <c r="C9899" s="47" t="s">
        <v>23027</v>
      </c>
    </row>
    <row r="9900" spans="1:3" x14ac:dyDescent="0.25">
      <c r="A9900">
        <v>162218</v>
      </c>
      <c r="B9900" t="s">
        <v>23028</v>
      </c>
      <c r="C9900" s="47" t="s">
        <v>23029</v>
      </c>
    </row>
    <row r="9901" spans="1:3" x14ac:dyDescent="0.25">
      <c r="A9901">
        <v>162219</v>
      </c>
      <c r="B9901" t="s">
        <v>23030</v>
      </c>
      <c r="C9901" s="47" t="s">
        <v>23031</v>
      </c>
    </row>
    <row r="9902" spans="1:3" x14ac:dyDescent="0.25">
      <c r="A9902">
        <v>162220</v>
      </c>
      <c r="B9902" t="s">
        <v>23032</v>
      </c>
      <c r="C9902" s="47" t="s">
        <v>23033</v>
      </c>
    </row>
    <row r="9903" spans="1:3" x14ac:dyDescent="0.25">
      <c r="A9903">
        <v>162221</v>
      </c>
      <c r="B9903" t="s">
        <v>23034</v>
      </c>
      <c r="C9903" s="47" t="s">
        <v>23035</v>
      </c>
    </row>
    <row r="9904" spans="1:3" x14ac:dyDescent="0.25">
      <c r="A9904">
        <v>162222</v>
      </c>
      <c r="B9904" t="s">
        <v>23036</v>
      </c>
      <c r="C9904" s="47" t="s">
        <v>23037</v>
      </c>
    </row>
    <row r="9905" spans="1:3" x14ac:dyDescent="0.25">
      <c r="A9905">
        <v>162223</v>
      </c>
      <c r="B9905" t="s">
        <v>23038</v>
      </c>
      <c r="C9905" s="47" t="s">
        <v>23039</v>
      </c>
    </row>
    <row r="9906" spans="1:3" x14ac:dyDescent="0.25">
      <c r="A9906">
        <v>162224</v>
      </c>
      <c r="B9906" t="s">
        <v>23040</v>
      </c>
      <c r="C9906" s="47" t="s">
        <v>23041</v>
      </c>
    </row>
    <row r="9907" spans="1:3" x14ac:dyDescent="0.25">
      <c r="A9907">
        <v>162225</v>
      </c>
      <c r="B9907" t="s">
        <v>23042</v>
      </c>
      <c r="C9907" s="47" t="s">
        <v>23043</v>
      </c>
    </row>
    <row r="9908" spans="1:3" x14ac:dyDescent="0.25">
      <c r="A9908">
        <v>162226</v>
      </c>
      <c r="B9908" t="s">
        <v>23044</v>
      </c>
      <c r="C9908" s="47" t="s">
        <v>23045</v>
      </c>
    </row>
    <row r="9909" spans="1:3" x14ac:dyDescent="0.25">
      <c r="A9909">
        <v>162227</v>
      </c>
      <c r="B9909" t="s">
        <v>23046</v>
      </c>
      <c r="C9909" s="47" t="s">
        <v>23047</v>
      </c>
    </row>
    <row r="9910" spans="1:3" x14ac:dyDescent="0.25">
      <c r="A9910">
        <v>162228</v>
      </c>
      <c r="B9910" t="s">
        <v>23048</v>
      </c>
      <c r="C9910" s="47" t="s">
        <v>23049</v>
      </c>
    </row>
    <row r="9911" spans="1:3" x14ac:dyDescent="0.25">
      <c r="A9911">
        <v>162229</v>
      </c>
      <c r="B9911" t="s">
        <v>1335</v>
      </c>
      <c r="C9911" s="47" t="s">
        <v>23050</v>
      </c>
    </row>
    <row r="9912" spans="1:3" x14ac:dyDescent="0.25">
      <c r="A9912">
        <v>162230</v>
      </c>
      <c r="B9912" t="s">
        <v>23051</v>
      </c>
      <c r="C9912" s="47" t="s">
        <v>23052</v>
      </c>
    </row>
    <row r="9913" spans="1:3" x14ac:dyDescent="0.25">
      <c r="A9913">
        <v>162231</v>
      </c>
      <c r="B9913" t="s">
        <v>23053</v>
      </c>
      <c r="C9913" s="47" t="s">
        <v>23054</v>
      </c>
    </row>
    <row r="9914" spans="1:3" x14ac:dyDescent="0.25">
      <c r="A9914">
        <v>162232</v>
      </c>
      <c r="B9914" t="s">
        <v>23055</v>
      </c>
      <c r="C9914" s="47" t="s">
        <v>23056</v>
      </c>
    </row>
    <row r="9915" spans="1:3" x14ac:dyDescent="0.25">
      <c r="A9915">
        <v>162233</v>
      </c>
      <c r="B9915" t="s">
        <v>23057</v>
      </c>
      <c r="C9915" s="47" t="s">
        <v>23058</v>
      </c>
    </row>
    <row r="9916" spans="1:3" x14ac:dyDescent="0.25">
      <c r="A9916">
        <v>162234</v>
      </c>
      <c r="B9916" t="s">
        <v>23059</v>
      </c>
      <c r="C9916" s="47" t="s">
        <v>23060</v>
      </c>
    </row>
    <row r="9917" spans="1:3" x14ac:dyDescent="0.25">
      <c r="A9917">
        <v>162235</v>
      </c>
      <c r="B9917" t="s">
        <v>23061</v>
      </c>
      <c r="C9917" s="47" t="s">
        <v>23062</v>
      </c>
    </row>
    <row r="9918" spans="1:3" x14ac:dyDescent="0.25">
      <c r="A9918">
        <v>162236</v>
      </c>
      <c r="B9918" t="s">
        <v>23063</v>
      </c>
      <c r="C9918" s="47" t="s">
        <v>23064</v>
      </c>
    </row>
    <row r="9919" spans="1:3" x14ac:dyDescent="0.25">
      <c r="A9919">
        <v>162237</v>
      </c>
      <c r="B9919" t="s">
        <v>23065</v>
      </c>
      <c r="C9919" s="47" t="s">
        <v>23066</v>
      </c>
    </row>
    <row r="9920" spans="1:3" x14ac:dyDescent="0.25">
      <c r="A9920">
        <v>162238</v>
      </c>
      <c r="B9920" t="s">
        <v>23067</v>
      </c>
      <c r="C9920" s="47" t="s">
        <v>23068</v>
      </c>
    </row>
    <row r="9921" spans="1:3" x14ac:dyDescent="0.25">
      <c r="A9921">
        <v>162239</v>
      </c>
      <c r="B9921" t="s">
        <v>23069</v>
      </c>
      <c r="C9921" s="47" t="s">
        <v>23070</v>
      </c>
    </row>
    <row r="9922" spans="1:3" x14ac:dyDescent="0.25">
      <c r="A9922">
        <v>162240</v>
      </c>
      <c r="B9922" t="s">
        <v>23071</v>
      </c>
      <c r="C9922" s="47" t="s">
        <v>23072</v>
      </c>
    </row>
    <row r="9923" spans="1:3" x14ac:dyDescent="0.25">
      <c r="A9923">
        <v>162241</v>
      </c>
      <c r="B9923" t="s">
        <v>23073</v>
      </c>
      <c r="C9923" s="47" t="s">
        <v>23074</v>
      </c>
    </row>
    <row r="9924" spans="1:3" x14ac:dyDescent="0.25">
      <c r="A9924">
        <v>162242</v>
      </c>
      <c r="B9924" t="s">
        <v>23075</v>
      </c>
      <c r="C9924" s="47" t="s">
        <v>23076</v>
      </c>
    </row>
    <row r="9925" spans="1:3" x14ac:dyDescent="0.25">
      <c r="A9925">
        <v>162243</v>
      </c>
      <c r="B9925" t="s">
        <v>23077</v>
      </c>
      <c r="C9925" s="47" t="s">
        <v>23078</v>
      </c>
    </row>
    <row r="9926" spans="1:3" x14ac:dyDescent="0.25">
      <c r="A9926">
        <v>162244</v>
      </c>
      <c r="B9926" t="s">
        <v>23079</v>
      </c>
      <c r="C9926" s="47" t="s">
        <v>23080</v>
      </c>
    </row>
    <row r="9927" spans="1:3" x14ac:dyDescent="0.25">
      <c r="A9927">
        <v>162245</v>
      </c>
      <c r="B9927" t="s">
        <v>23081</v>
      </c>
      <c r="C9927" s="47" t="s">
        <v>23082</v>
      </c>
    </row>
    <row r="9928" spans="1:3" x14ac:dyDescent="0.25">
      <c r="A9928">
        <v>162246</v>
      </c>
      <c r="B9928" t="s">
        <v>23083</v>
      </c>
      <c r="C9928" s="47" t="s">
        <v>23084</v>
      </c>
    </row>
    <row r="9929" spans="1:3" x14ac:dyDescent="0.25">
      <c r="A9929">
        <v>162247</v>
      </c>
      <c r="B9929" t="s">
        <v>23085</v>
      </c>
      <c r="C9929" s="47" t="s">
        <v>23086</v>
      </c>
    </row>
    <row r="9930" spans="1:3" x14ac:dyDescent="0.25">
      <c r="A9930">
        <v>162248</v>
      </c>
      <c r="B9930" t="s">
        <v>23087</v>
      </c>
      <c r="C9930" s="47" t="s">
        <v>23088</v>
      </c>
    </row>
    <row r="9931" spans="1:3" x14ac:dyDescent="0.25">
      <c r="A9931">
        <v>162249</v>
      </c>
      <c r="B9931" t="s">
        <v>23089</v>
      </c>
      <c r="C9931" s="47" t="s">
        <v>23090</v>
      </c>
    </row>
    <row r="9932" spans="1:3" x14ac:dyDescent="0.25">
      <c r="A9932">
        <v>162250</v>
      </c>
      <c r="B9932" t="s">
        <v>23091</v>
      </c>
      <c r="C9932" s="47" t="s">
        <v>23092</v>
      </c>
    </row>
    <row r="9933" spans="1:3" x14ac:dyDescent="0.25">
      <c r="A9933">
        <v>162251</v>
      </c>
      <c r="B9933" t="s">
        <v>23093</v>
      </c>
      <c r="C9933" s="47" t="s">
        <v>23094</v>
      </c>
    </row>
    <row r="9934" spans="1:3" x14ac:dyDescent="0.25">
      <c r="A9934">
        <v>162252</v>
      </c>
      <c r="B9934" t="s">
        <v>23095</v>
      </c>
      <c r="C9934" s="47" t="s">
        <v>23096</v>
      </c>
    </row>
    <row r="9935" spans="1:3" x14ac:dyDescent="0.25">
      <c r="A9935">
        <v>162253</v>
      </c>
      <c r="B9935" t="s">
        <v>23097</v>
      </c>
      <c r="C9935" s="47" t="s">
        <v>23098</v>
      </c>
    </row>
    <row r="9936" spans="1:3" x14ac:dyDescent="0.25">
      <c r="A9936">
        <v>162254</v>
      </c>
      <c r="B9936" t="s">
        <v>23099</v>
      </c>
      <c r="C9936" s="47" t="s">
        <v>23100</v>
      </c>
    </row>
    <row r="9937" spans="1:3" x14ac:dyDescent="0.25">
      <c r="A9937">
        <v>162255</v>
      </c>
      <c r="B9937" t="s">
        <v>23101</v>
      </c>
      <c r="C9937" s="47" t="s">
        <v>23102</v>
      </c>
    </row>
    <row r="9938" spans="1:3" x14ac:dyDescent="0.25">
      <c r="A9938">
        <v>162256</v>
      </c>
      <c r="B9938" t="s">
        <v>23103</v>
      </c>
      <c r="C9938" s="47" t="s">
        <v>23104</v>
      </c>
    </row>
    <row r="9939" spans="1:3" x14ac:dyDescent="0.25">
      <c r="A9939">
        <v>162257</v>
      </c>
      <c r="B9939" t="s">
        <v>23105</v>
      </c>
      <c r="C9939" s="47" t="s">
        <v>23106</v>
      </c>
    </row>
    <row r="9940" spans="1:3" x14ac:dyDescent="0.25">
      <c r="A9940">
        <v>162258</v>
      </c>
      <c r="B9940" t="s">
        <v>23107</v>
      </c>
      <c r="C9940" s="47" t="s">
        <v>23108</v>
      </c>
    </row>
    <row r="9941" spans="1:3" x14ac:dyDescent="0.25">
      <c r="A9941">
        <v>162259</v>
      </c>
      <c r="B9941" t="s">
        <v>23109</v>
      </c>
      <c r="C9941" s="47" t="s">
        <v>23110</v>
      </c>
    </row>
    <row r="9942" spans="1:3" x14ac:dyDescent="0.25">
      <c r="A9942">
        <v>162260</v>
      </c>
      <c r="B9942" t="s">
        <v>23111</v>
      </c>
      <c r="C9942" s="47" t="s">
        <v>23112</v>
      </c>
    </row>
    <row r="9943" spans="1:3" x14ac:dyDescent="0.25">
      <c r="A9943">
        <v>162261</v>
      </c>
      <c r="B9943" t="s">
        <v>23113</v>
      </c>
      <c r="C9943" s="47" t="s">
        <v>23114</v>
      </c>
    </row>
    <row r="9944" spans="1:3" x14ac:dyDescent="0.25">
      <c r="A9944">
        <v>162262</v>
      </c>
      <c r="B9944" t="s">
        <v>23115</v>
      </c>
      <c r="C9944" s="47" t="s">
        <v>23116</v>
      </c>
    </row>
    <row r="9945" spans="1:3" x14ac:dyDescent="0.25">
      <c r="A9945">
        <v>162263</v>
      </c>
      <c r="B9945" t="s">
        <v>23117</v>
      </c>
      <c r="C9945" s="47" t="s">
        <v>23118</v>
      </c>
    </row>
    <row r="9946" spans="1:3" x14ac:dyDescent="0.25">
      <c r="A9946">
        <v>162264</v>
      </c>
      <c r="B9946" t="s">
        <v>23119</v>
      </c>
      <c r="C9946" s="47" t="s">
        <v>23120</v>
      </c>
    </row>
    <row r="9947" spans="1:3" x14ac:dyDescent="0.25">
      <c r="A9947">
        <v>162265</v>
      </c>
      <c r="B9947" t="s">
        <v>23121</v>
      </c>
      <c r="C9947" s="47" t="s">
        <v>23122</v>
      </c>
    </row>
    <row r="9948" spans="1:3" x14ac:dyDescent="0.25">
      <c r="A9948">
        <v>162266</v>
      </c>
      <c r="B9948" t="s">
        <v>23123</v>
      </c>
      <c r="C9948" s="47" t="s">
        <v>23124</v>
      </c>
    </row>
    <row r="9949" spans="1:3" x14ac:dyDescent="0.25">
      <c r="A9949">
        <v>162267</v>
      </c>
      <c r="B9949" t="s">
        <v>23125</v>
      </c>
      <c r="C9949" s="47" t="s">
        <v>23126</v>
      </c>
    </row>
    <row r="9950" spans="1:3" x14ac:dyDescent="0.25">
      <c r="A9950">
        <v>162268</v>
      </c>
      <c r="B9950" t="s">
        <v>23127</v>
      </c>
      <c r="C9950" s="47" t="s">
        <v>23128</v>
      </c>
    </row>
    <row r="9951" spans="1:3" x14ac:dyDescent="0.25">
      <c r="A9951">
        <v>162269</v>
      </c>
      <c r="B9951" t="s">
        <v>23129</v>
      </c>
      <c r="C9951" s="47" t="s">
        <v>23130</v>
      </c>
    </row>
    <row r="9952" spans="1:3" x14ac:dyDescent="0.25">
      <c r="A9952">
        <v>162270</v>
      </c>
      <c r="B9952" t="s">
        <v>23131</v>
      </c>
      <c r="C9952" s="47" t="s">
        <v>23132</v>
      </c>
    </row>
    <row r="9953" spans="1:3" x14ac:dyDescent="0.25">
      <c r="A9953">
        <v>162271</v>
      </c>
      <c r="B9953" t="s">
        <v>23133</v>
      </c>
      <c r="C9953" s="47" t="s">
        <v>23134</v>
      </c>
    </row>
    <row r="9954" spans="1:3" x14ac:dyDescent="0.25">
      <c r="A9954">
        <v>162272</v>
      </c>
      <c r="B9954" t="s">
        <v>23135</v>
      </c>
      <c r="C9954" s="47" t="s">
        <v>23136</v>
      </c>
    </row>
    <row r="9955" spans="1:3" x14ac:dyDescent="0.25">
      <c r="A9955">
        <v>162273</v>
      </c>
      <c r="B9955" t="s">
        <v>23137</v>
      </c>
      <c r="C9955" s="47" t="s">
        <v>23138</v>
      </c>
    </row>
    <row r="9956" spans="1:3" x14ac:dyDescent="0.25">
      <c r="A9956">
        <v>162274</v>
      </c>
      <c r="B9956" t="s">
        <v>1436</v>
      </c>
      <c r="C9956" s="47" t="s">
        <v>23139</v>
      </c>
    </row>
    <row r="9957" spans="1:3" x14ac:dyDescent="0.25">
      <c r="A9957">
        <v>162275</v>
      </c>
      <c r="B9957" t="s">
        <v>23140</v>
      </c>
      <c r="C9957" s="47" t="s">
        <v>23141</v>
      </c>
    </row>
    <row r="9958" spans="1:3" x14ac:dyDescent="0.25">
      <c r="A9958">
        <v>162276</v>
      </c>
      <c r="B9958" t="s">
        <v>23142</v>
      </c>
      <c r="C9958" s="47" t="s">
        <v>23143</v>
      </c>
    </row>
    <row r="9959" spans="1:3" x14ac:dyDescent="0.25">
      <c r="A9959">
        <v>162277</v>
      </c>
      <c r="B9959" t="s">
        <v>23144</v>
      </c>
      <c r="C9959" s="47" t="s">
        <v>23145</v>
      </c>
    </row>
    <row r="9960" spans="1:3" x14ac:dyDescent="0.25">
      <c r="A9960">
        <v>162278</v>
      </c>
      <c r="B9960" t="s">
        <v>23146</v>
      </c>
      <c r="C9960" s="47" t="s">
        <v>23147</v>
      </c>
    </row>
    <row r="9961" spans="1:3" x14ac:dyDescent="0.25">
      <c r="A9961">
        <v>162279</v>
      </c>
      <c r="B9961" t="s">
        <v>94</v>
      </c>
      <c r="C9961" s="47" t="s">
        <v>23148</v>
      </c>
    </row>
    <row r="9962" spans="1:3" x14ac:dyDescent="0.25">
      <c r="A9962">
        <v>162280</v>
      </c>
      <c r="B9962" t="s">
        <v>23149</v>
      </c>
      <c r="C9962" s="47" t="s">
        <v>23150</v>
      </c>
    </row>
    <row r="9963" spans="1:3" x14ac:dyDescent="0.25">
      <c r="A9963">
        <v>162281</v>
      </c>
      <c r="B9963" t="s">
        <v>23151</v>
      </c>
      <c r="C9963" s="47" t="s">
        <v>23152</v>
      </c>
    </row>
    <row r="9964" spans="1:3" x14ac:dyDescent="0.25">
      <c r="A9964">
        <v>162282</v>
      </c>
      <c r="B9964" t="s">
        <v>23153</v>
      </c>
      <c r="C9964" s="47" t="s">
        <v>23154</v>
      </c>
    </row>
    <row r="9965" spans="1:3" x14ac:dyDescent="0.25">
      <c r="A9965">
        <v>162283</v>
      </c>
      <c r="B9965" t="s">
        <v>23155</v>
      </c>
      <c r="C9965" s="47" t="s">
        <v>23156</v>
      </c>
    </row>
    <row r="9966" spans="1:3" x14ac:dyDescent="0.25">
      <c r="A9966">
        <v>162284</v>
      </c>
      <c r="B9966" t="s">
        <v>23157</v>
      </c>
      <c r="C9966" s="47" t="s">
        <v>23158</v>
      </c>
    </row>
    <row r="9967" spans="1:3" x14ac:dyDescent="0.25">
      <c r="A9967">
        <v>162285</v>
      </c>
      <c r="B9967" t="s">
        <v>23159</v>
      </c>
      <c r="C9967" s="47" t="s">
        <v>23160</v>
      </c>
    </row>
    <row r="9968" spans="1:3" x14ac:dyDescent="0.25">
      <c r="A9968">
        <v>162286</v>
      </c>
      <c r="B9968" t="s">
        <v>23161</v>
      </c>
      <c r="C9968" s="47" t="s">
        <v>23162</v>
      </c>
    </row>
    <row r="9969" spans="1:3" x14ac:dyDescent="0.25">
      <c r="A9969">
        <v>162287</v>
      </c>
      <c r="B9969" t="s">
        <v>1044</v>
      </c>
      <c r="C9969" s="47" t="s">
        <v>23163</v>
      </c>
    </row>
    <row r="9970" spans="1:3" x14ac:dyDescent="0.25">
      <c r="A9970">
        <v>162288</v>
      </c>
      <c r="B9970" t="s">
        <v>23164</v>
      </c>
      <c r="C9970" s="47" t="s">
        <v>23165</v>
      </c>
    </row>
    <row r="9971" spans="1:3" x14ac:dyDescent="0.25">
      <c r="A9971">
        <v>162289</v>
      </c>
      <c r="B9971" t="s">
        <v>23166</v>
      </c>
      <c r="C9971" s="47" t="s">
        <v>23167</v>
      </c>
    </row>
    <row r="9972" spans="1:3" x14ac:dyDescent="0.25">
      <c r="A9972">
        <v>162290</v>
      </c>
      <c r="B9972" t="s">
        <v>23168</v>
      </c>
      <c r="C9972" s="47" t="s">
        <v>23169</v>
      </c>
    </row>
    <row r="9973" spans="1:3" x14ac:dyDescent="0.25">
      <c r="A9973">
        <v>162291</v>
      </c>
      <c r="B9973" t="s">
        <v>23170</v>
      </c>
      <c r="C9973" s="47" t="s">
        <v>23171</v>
      </c>
    </row>
    <row r="9974" spans="1:3" x14ac:dyDescent="0.25">
      <c r="A9974">
        <v>162292</v>
      </c>
      <c r="B9974" t="s">
        <v>23172</v>
      </c>
      <c r="C9974" s="47" t="s">
        <v>23173</v>
      </c>
    </row>
    <row r="9975" spans="1:3" x14ac:dyDescent="0.25">
      <c r="A9975">
        <v>162293</v>
      </c>
      <c r="B9975" t="s">
        <v>23174</v>
      </c>
      <c r="C9975" s="47" t="s">
        <v>23175</v>
      </c>
    </row>
    <row r="9976" spans="1:3" x14ac:dyDescent="0.25">
      <c r="A9976">
        <v>162294</v>
      </c>
      <c r="B9976" t="s">
        <v>23176</v>
      </c>
      <c r="C9976" s="47" t="s">
        <v>23177</v>
      </c>
    </row>
    <row r="9977" spans="1:3" x14ac:dyDescent="0.25">
      <c r="A9977">
        <v>162295</v>
      </c>
      <c r="B9977" t="s">
        <v>23178</v>
      </c>
      <c r="C9977" s="47" t="s">
        <v>23179</v>
      </c>
    </row>
    <row r="9978" spans="1:3" x14ac:dyDescent="0.25">
      <c r="A9978">
        <v>162296</v>
      </c>
      <c r="B9978" t="s">
        <v>23180</v>
      </c>
      <c r="C9978" s="47" t="s">
        <v>23181</v>
      </c>
    </row>
    <row r="9979" spans="1:3" x14ac:dyDescent="0.25">
      <c r="A9979">
        <v>162297</v>
      </c>
      <c r="B9979" t="s">
        <v>23182</v>
      </c>
      <c r="C9979" s="47" t="s">
        <v>23183</v>
      </c>
    </row>
    <row r="9980" spans="1:3" x14ac:dyDescent="0.25">
      <c r="A9980">
        <v>162298</v>
      </c>
      <c r="B9980" t="s">
        <v>23184</v>
      </c>
      <c r="C9980" s="47" t="s">
        <v>23185</v>
      </c>
    </row>
    <row r="9981" spans="1:3" x14ac:dyDescent="0.25">
      <c r="A9981">
        <v>162299</v>
      </c>
      <c r="B9981" t="s">
        <v>23186</v>
      </c>
      <c r="C9981" s="47" t="s">
        <v>23187</v>
      </c>
    </row>
    <row r="9982" spans="1:3" x14ac:dyDescent="0.25">
      <c r="A9982">
        <v>162300</v>
      </c>
      <c r="B9982" t="s">
        <v>23188</v>
      </c>
      <c r="C9982" s="47" t="s">
        <v>23189</v>
      </c>
    </row>
    <row r="9983" spans="1:3" x14ac:dyDescent="0.25">
      <c r="A9983">
        <v>162301</v>
      </c>
      <c r="B9983" t="s">
        <v>23190</v>
      </c>
      <c r="C9983" s="47" t="s">
        <v>23191</v>
      </c>
    </row>
    <row r="9984" spans="1:3" x14ac:dyDescent="0.25">
      <c r="A9984">
        <v>162302</v>
      </c>
      <c r="B9984" t="s">
        <v>23192</v>
      </c>
      <c r="C9984" s="47" t="s">
        <v>23193</v>
      </c>
    </row>
    <row r="9985" spans="1:3" x14ac:dyDescent="0.25">
      <c r="A9985">
        <v>162303</v>
      </c>
      <c r="B9985" t="s">
        <v>23194</v>
      </c>
      <c r="C9985" s="47" t="s">
        <v>23195</v>
      </c>
    </row>
    <row r="9986" spans="1:3" x14ac:dyDescent="0.25">
      <c r="A9986">
        <v>162304</v>
      </c>
      <c r="B9986" t="s">
        <v>23196</v>
      </c>
      <c r="C9986" s="47" t="s">
        <v>23197</v>
      </c>
    </row>
    <row r="9987" spans="1:3" x14ac:dyDescent="0.25">
      <c r="A9987">
        <v>162305</v>
      </c>
      <c r="B9987" t="s">
        <v>23198</v>
      </c>
      <c r="C9987" s="47" t="s">
        <v>23199</v>
      </c>
    </row>
    <row r="9988" spans="1:3" x14ac:dyDescent="0.25">
      <c r="A9988">
        <v>162306</v>
      </c>
      <c r="B9988" t="s">
        <v>23200</v>
      </c>
      <c r="C9988" s="47" t="s">
        <v>23201</v>
      </c>
    </row>
    <row r="9989" spans="1:3" x14ac:dyDescent="0.25">
      <c r="A9989">
        <v>162307</v>
      </c>
      <c r="B9989" t="s">
        <v>23202</v>
      </c>
      <c r="C9989" s="47" t="s">
        <v>23203</v>
      </c>
    </row>
    <row r="9990" spans="1:3" x14ac:dyDescent="0.25">
      <c r="A9990">
        <v>162308</v>
      </c>
      <c r="B9990" t="s">
        <v>23204</v>
      </c>
      <c r="C9990" s="47" t="s">
        <v>23205</v>
      </c>
    </row>
    <row r="9991" spans="1:3" x14ac:dyDescent="0.25">
      <c r="A9991">
        <v>162309</v>
      </c>
      <c r="B9991" t="s">
        <v>23206</v>
      </c>
      <c r="C9991" s="47" t="s">
        <v>23207</v>
      </c>
    </row>
    <row r="9992" spans="1:3" x14ac:dyDescent="0.25">
      <c r="A9992">
        <v>162310</v>
      </c>
      <c r="B9992" t="s">
        <v>23208</v>
      </c>
      <c r="C9992" s="47" t="s">
        <v>23209</v>
      </c>
    </row>
    <row r="9993" spans="1:3" x14ac:dyDescent="0.25">
      <c r="A9993">
        <v>162311</v>
      </c>
      <c r="B9993" t="s">
        <v>23210</v>
      </c>
      <c r="C9993" s="47" t="s">
        <v>23211</v>
      </c>
    </row>
    <row r="9994" spans="1:3" x14ac:dyDescent="0.25">
      <c r="A9994">
        <v>162312</v>
      </c>
      <c r="B9994" t="s">
        <v>23212</v>
      </c>
      <c r="C9994" s="47" t="s">
        <v>23213</v>
      </c>
    </row>
    <row r="9995" spans="1:3" x14ac:dyDescent="0.25">
      <c r="A9995">
        <v>162313</v>
      </c>
      <c r="B9995" t="s">
        <v>23214</v>
      </c>
      <c r="C9995" s="47" t="s">
        <v>23215</v>
      </c>
    </row>
    <row r="9996" spans="1:3" x14ac:dyDescent="0.25">
      <c r="A9996">
        <v>162314</v>
      </c>
      <c r="B9996" t="s">
        <v>23216</v>
      </c>
      <c r="C9996" s="47" t="s">
        <v>23217</v>
      </c>
    </row>
    <row r="9997" spans="1:3" x14ac:dyDescent="0.25">
      <c r="A9997">
        <v>162315</v>
      </c>
      <c r="B9997" t="s">
        <v>23218</v>
      </c>
      <c r="C9997" s="47" t="s">
        <v>23219</v>
      </c>
    </row>
    <row r="9998" spans="1:3" x14ac:dyDescent="0.25">
      <c r="A9998">
        <v>162316</v>
      </c>
      <c r="B9998" t="s">
        <v>23220</v>
      </c>
      <c r="C9998" s="47" t="s">
        <v>23221</v>
      </c>
    </row>
    <row r="9999" spans="1:3" x14ac:dyDescent="0.25">
      <c r="A9999">
        <v>162317</v>
      </c>
      <c r="B9999" t="s">
        <v>23222</v>
      </c>
      <c r="C9999" s="47" t="s">
        <v>23223</v>
      </c>
    </row>
    <row r="10000" spans="1:3" x14ac:dyDescent="0.25">
      <c r="A10000">
        <v>162318</v>
      </c>
      <c r="B10000" t="s">
        <v>23224</v>
      </c>
      <c r="C10000" s="47" t="s">
        <v>23225</v>
      </c>
    </row>
    <row r="10001" spans="1:3" x14ac:dyDescent="0.25">
      <c r="A10001">
        <v>162319</v>
      </c>
      <c r="B10001" t="s">
        <v>23226</v>
      </c>
      <c r="C10001" s="47" t="s">
        <v>23227</v>
      </c>
    </row>
    <row r="10002" spans="1:3" x14ac:dyDescent="0.25">
      <c r="A10002">
        <v>162320</v>
      </c>
      <c r="B10002" t="s">
        <v>23228</v>
      </c>
      <c r="C10002" s="47" t="s">
        <v>23229</v>
      </c>
    </row>
    <row r="10003" spans="1:3" x14ac:dyDescent="0.25">
      <c r="A10003">
        <v>162321</v>
      </c>
      <c r="B10003" t="s">
        <v>23230</v>
      </c>
      <c r="C10003" s="47" t="s">
        <v>23231</v>
      </c>
    </row>
    <row r="10004" spans="1:3" x14ac:dyDescent="0.25">
      <c r="A10004">
        <v>162322</v>
      </c>
      <c r="B10004" t="s">
        <v>23232</v>
      </c>
      <c r="C10004" s="47" t="s">
        <v>23233</v>
      </c>
    </row>
    <row r="10005" spans="1:3" x14ac:dyDescent="0.25">
      <c r="A10005">
        <v>162323</v>
      </c>
      <c r="B10005" t="s">
        <v>23234</v>
      </c>
      <c r="C10005" s="47" t="s">
        <v>23235</v>
      </c>
    </row>
    <row r="10006" spans="1:3" x14ac:dyDescent="0.25">
      <c r="A10006">
        <v>162324</v>
      </c>
      <c r="B10006" t="s">
        <v>23236</v>
      </c>
      <c r="C10006" s="47" t="s">
        <v>23237</v>
      </c>
    </row>
    <row r="10007" spans="1:3" x14ac:dyDescent="0.25">
      <c r="A10007">
        <v>162325</v>
      </c>
      <c r="B10007" t="s">
        <v>23238</v>
      </c>
      <c r="C10007" s="47" t="s">
        <v>23239</v>
      </c>
    </row>
    <row r="10008" spans="1:3" x14ac:dyDescent="0.25">
      <c r="A10008">
        <v>162326</v>
      </c>
      <c r="B10008" t="s">
        <v>23240</v>
      </c>
      <c r="C10008" s="47" t="s">
        <v>23241</v>
      </c>
    </row>
    <row r="10009" spans="1:3" x14ac:dyDescent="0.25">
      <c r="A10009">
        <v>162327</v>
      </c>
      <c r="B10009" t="s">
        <v>23242</v>
      </c>
      <c r="C10009" s="47" t="s">
        <v>23243</v>
      </c>
    </row>
    <row r="10010" spans="1:3" x14ac:dyDescent="0.25">
      <c r="A10010">
        <v>162328</v>
      </c>
      <c r="B10010" t="s">
        <v>23244</v>
      </c>
      <c r="C10010" s="47" t="s">
        <v>23245</v>
      </c>
    </row>
    <row r="10011" spans="1:3" x14ac:dyDescent="0.25">
      <c r="A10011">
        <v>162329</v>
      </c>
      <c r="B10011" t="s">
        <v>824</v>
      </c>
      <c r="C10011" s="47" t="s">
        <v>23246</v>
      </c>
    </row>
    <row r="10012" spans="1:3" x14ac:dyDescent="0.25">
      <c r="A10012">
        <v>162330</v>
      </c>
      <c r="B10012" t="s">
        <v>984</v>
      </c>
      <c r="C10012" s="47" t="s">
        <v>23247</v>
      </c>
    </row>
    <row r="10013" spans="1:3" x14ac:dyDescent="0.25">
      <c r="A10013">
        <v>162331</v>
      </c>
      <c r="B10013" t="s">
        <v>23248</v>
      </c>
      <c r="C10013" s="47" t="s">
        <v>23249</v>
      </c>
    </row>
    <row r="10014" spans="1:3" x14ac:dyDescent="0.25">
      <c r="A10014">
        <v>162332</v>
      </c>
      <c r="B10014" t="s">
        <v>23250</v>
      </c>
      <c r="C10014" s="47" t="s">
        <v>23251</v>
      </c>
    </row>
    <row r="10015" spans="1:3" x14ac:dyDescent="0.25">
      <c r="A10015">
        <v>162333</v>
      </c>
      <c r="B10015" t="s">
        <v>23252</v>
      </c>
      <c r="C10015" s="47" t="s">
        <v>23253</v>
      </c>
    </row>
    <row r="10016" spans="1:3" x14ac:dyDescent="0.25">
      <c r="A10016">
        <v>162334</v>
      </c>
      <c r="B10016" t="s">
        <v>23254</v>
      </c>
      <c r="C10016" s="47" t="s">
        <v>23255</v>
      </c>
    </row>
    <row r="10017" spans="1:3" x14ac:dyDescent="0.25">
      <c r="A10017">
        <v>162335</v>
      </c>
      <c r="B10017" t="s">
        <v>23256</v>
      </c>
      <c r="C10017" s="47" t="s">
        <v>23257</v>
      </c>
    </row>
    <row r="10018" spans="1:3" x14ac:dyDescent="0.25">
      <c r="A10018">
        <v>162336</v>
      </c>
      <c r="B10018" t="s">
        <v>23258</v>
      </c>
      <c r="C10018" s="47" t="s">
        <v>23259</v>
      </c>
    </row>
    <row r="10019" spans="1:3" x14ac:dyDescent="0.25">
      <c r="A10019">
        <v>162337</v>
      </c>
      <c r="B10019" t="s">
        <v>23260</v>
      </c>
      <c r="C10019" s="47" t="s">
        <v>23261</v>
      </c>
    </row>
    <row r="10020" spans="1:3" x14ac:dyDescent="0.25">
      <c r="A10020">
        <v>162338</v>
      </c>
      <c r="B10020" t="s">
        <v>23262</v>
      </c>
      <c r="C10020" s="47" t="s">
        <v>23263</v>
      </c>
    </row>
    <row r="10021" spans="1:3" x14ac:dyDescent="0.25">
      <c r="A10021">
        <v>162339</v>
      </c>
      <c r="B10021" t="s">
        <v>23264</v>
      </c>
      <c r="C10021" s="47" t="s">
        <v>23265</v>
      </c>
    </row>
    <row r="10022" spans="1:3" x14ac:dyDescent="0.25">
      <c r="A10022">
        <v>162340</v>
      </c>
      <c r="B10022" t="s">
        <v>23266</v>
      </c>
      <c r="C10022" s="47" t="s">
        <v>23267</v>
      </c>
    </row>
    <row r="10023" spans="1:3" x14ac:dyDescent="0.25">
      <c r="A10023">
        <v>162341</v>
      </c>
      <c r="B10023" t="s">
        <v>23268</v>
      </c>
      <c r="C10023" s="47" t="s">
        <v>23269</v>
      </c>
    </row>
    <row r="10024" spans="1:3" x14ac:dyDescent="0.25">
      <c r="A10024">
        <v>162342</v>
      </c>
      <c r="B10024" t="s">
        <v>23270</v>
      </c>
      <c r="C10024" s="47" t="s">
        <v>23271</v>
      </c>
    </row>
    <row r="10025" spans="1:3" x14ac:dyDescent="0.25">
      <c r="A10025">
        <v>162343</v>
      </c>
      <c r="B10025" t="s">
        <v>23272</v>
      </c>
      <c r="C10025" s="47" t="s">
        <v>23273</v>
      </c>
    </row>
    <row r="10026" spans="1:3" x14ac:dyDescent="0.25">
      <c r="A10026">
        <v>162344</v>
      </c>
      <c r="B10026" t="s">
        <v>23274</v>
      </c>
      <c r="C10026" s="47" t="s">
        <v>23275</v>
      </c>
    </row>
    <row r="10027" spans="1:3" x14ac:dyDescent="0.25">
      <c r="A10027">
        <v>162345</v>
      </c>
      <c r="B10027" t="s">
        <v>23276</v>
      </c>
      <c r="C10027" s="47" t="s">
        <v>23277</v>
      </c>
    </row>
    <row r="10028" spans="1:3" x14ac:dyDescent="0.25">
      <c r="A10028">
        <v>162346</v>
      </c>
      <c r="B10028" t="s">
        <v>23278</v>
      </c>
      <c r="C10028" s="47" t="s">
        <v>23279</v>
      </c>
    </row>
    <row r="10029" spans="1:3" x14ac:dyDescent="0.25">
      <c r="A10029">
        <v>162347</v>
      </c>
      <c r="B10029" t="s">
        <v>23280</v>
      </c>
      <c r="C10029" s="47" t="s">
        <v>23281</v>
      </c>
    </row>
    <row r="10030" spans="1:3" x14ac:dyDescent="0.25">
      <c r="A10030">
        <v>162348</v>
      </c>
      <c r="B10030" t="s">
        <v>23282</v>
      </c>
      <c r="C10030" s="47" t="s">
        <v>23283</v>
      </c>
    </row>
    <row r="10031" spans="1:3" x14ac:dyDescent="0.25">
      <c r="A10031">
        <v>162349</v>
      </c>
      <c r="B10031" t="s">
        <v>23284</v>
      </c>
      <c r="C10031" s="47" t="s">
        <v>23285</v>
      </c>
    </row>
    <row r="10032" spans="1:3" x14ac:dyDescent="0.25">
      <c r="A10032">
        <v>162350</v>
      </c>
      <c r="B10032" t="s">
        <v>23286</v>
      </c>
      <c r="C10032" s="47" t="s">
        <v>23287</v>
      </c>
    </row>
    <row r="10033" spans="1:3" x14ac:dyDescent="0.25">
      <c r="A10033">
        <v>162351</v>
      </c>
      <c r="B10033" t="s">
        <v>23288</v>
      </c>
      <c r="C10033" s="47" t="s">
        <v>23289</v>
      </c>
    </row>
    <row r="10034" spans="1:3" x14ac:dyDescent="0.25">
      <c r="A10034">
        <v>162352</v>
      </c>
      <c r="B10034" t="s">
        <v>23290</v>
      </c>
      <c r="C10034" s="47" t="s">
        <v>23291</v>
      </c>
    </row>
    <row r="10035" spans="1:3" x14ac:dyDescent="0.25">
      <c r="A10035">
        <v>162353</v>
      </c>
      <c r="B10035" t="s">
        <v>23292</v>
      </c>
      <c r="C10035" s="47" t="s">
        <v>23293</v>
      </c>
    </row>
    <row r="10036" spans="1:3" x14ac:dyDescent="0.25">
      <c r="A10036">
        <v>162354</v>
      </c>
      <c r="B10036" t="s">
        <v>23294</v>
      </c>
      <c r="C10036" s="47" t="s">
        <v>23295</v>
      </c>
    </row>
    <row r="10037" spans="1:3" x14ac:dyDescent="0.25">
      <c r="A10037">
        <v>162355</v>
      </c>
      <c r="B10037" t="s">
        <v>1295</v>
      </c>
      <c r="C10037" s="47" t="s">
        <v>23296</v>
      </c>
    </row>
    <row r="10038" spans="1:3" x14ac:dyDescent="0.25">
      <c r="A10038">
        <v>162356</v>
      </c>
      <c r="B10038" t="s">
        <v>23297</v>
      </c>
      <c r="C10038" s="47" t="s">
        <v>23298</v>
      </c>
    </row>
    <row r="10039" spans="1:3" x14ac:dyDescent="0.25">
      <c r="A10039">
        <v>162357</v>
      </c>
      <c r="B10039" t="s">
        <v>23299</v>
      </c>
      <c r="C10039" s="47" t="s">
        <v>23300</v>
      </c>
    </row>
    <row r="10040" spans="1:3" x14ac:dyDescent="0.25">
      <c r="A10040">
        <v>162358</v>
      </c>
      <c r="B10040" t="s">
        <v>23301</v>
      </c>
      <c r="C10040" s="47" t="s">
        <v>23302</v>
      </c>
    </row>
    <row r="10041" spans="1:3" x14ac:dyDescent="0.25">
      <c r="A10041">
        <v>162359</v>
      </c>
      <c r="B10041" t="s">
        <v>23303</v>
      </c>
      <c r="C10041" s="47" t="s">
        <v>23304</v>
      </c>
    </row>
    <row r="10042" spans="1:3" x14ac:dyDescent="0.25">
      <c r="A10042">
        <v>162360</v>
      </c>
      <c r="B10042" t="s">
        <v>23305</v>
      </c>
      <c r="C10042" s="47" t="s">
        <v>23306</v>
      </c>
    </row>
    <row r="10043" spans="1:3" x14ac:dyDescent="0.25">
      <c r="A10043">
        <v>162361</v>
      </c>
      <c r="B10043" t="s">
        <v>23307</v>
      </c>
      <c r="C10043" s="47" t="s">
        <v>23308</v>
      </c>
    </row>
    <row r="10044" spans="1:3" x14ac:dyDescent="0.25">
      <c r="A10044">
        <v>162362</v>
      </c>
      <c r="B10044" t="s">
        <v>23309</v>
      </c>
      <c r="C10044" s="47" t="s">
        <v>23310</v>
      </c>
    </row>
    <row r="10045" spans="1:3" x14ac:dyDescent="0.25">
      <c r="A10045">
        <v>162363</v>
      </c>
      <c r="B10045" t="s">
        <v>23311</v>
      </c>
      <c r="C10045" s="47" t="s">
        <v>23312</v>
      </c>
    </row>
    <row r="10046" spans="1:3" x14ac:dyDescent="0.25">
      <c r="A10046">
        <v>162364</v>
      </c>
      <c r="B10046" t="s">
        <v>23313</v>
      </c>
      <c r="C10046" s="47" t="s">
        <v>23314</v>
      </c>
    </row>
    <row r="10047" spans="1:3" x14ac:dyDescent="0.25">
      <c r="A10047">
        <v>162365</v>
      </c>
      <c r="B10047" t="s">
        <v>23315</v>
      </c>
      <c r="C10047" s="47" t="s">
        <v>23316</v>
      </c>
    </row>
    <row r="10048" spans="1:3" x14ac:dyDescent="0.25">
      <c r="A10048">
        <v>162366</v>
      </c>
      <c r="B10048" t="s">
        <v>23317</v>
      </c>
      <c r="C10048" s="47" t="s">
        <v>23318</v>
      </c>
    </row>
    <row r="10049" spans="1:3" x14ac:dyDescent="0.25">
      <c r="A10049">
        <v>162367</v>
      </c>
      <c r="B10049" t="s">
        <v>23319</v>
      </c>
      <c r="C10049" s="47" t="s">
        <v>23320</v>
      </c>
    </row>
    <row r="10050" spans="1:3" x14ac:dyDescent="0.25">
      <c r="A10050">
        <v>162368</v>
      </c>
      <c r="B10050" t="s">
        <v>23321</v>
      </c>
      <c r="C10050" s="47" t="s">
        <v>23322</v>
      </c>
    </row>
    <row r="10051" spans="1:3" x14ac:dyDescent="0.25">
      <c r="A10051">
        <v>162369</v>
      </c>
      <c r="B10051" t="s">
        <v>23323</v>
      </c>
      <c r="C10051" s="47" t="s">
        <v>23324</v>
      </c>
    </row>
    <row r="10052" spans="1:3" x14ac:dyDescent="0.25">
      <c r="A10052">
        <v>162370</v>
      </c>
      <c r="B10052" t="s">
        <v>23325</v>
      </c>
      <c r="C10052" s="47" t="s">
        <v>23326</v>
      </c>
    </row>
    <row r="10053" spans="1:3" x14ac:dyDescent="0.25">
      <c r="A10053">
        <v>162371</v>
      </c>
      <c r="B10053" t="s">
        <v>23327</v>
      </c>
      <c r="C10053" s="47" t="s">
        <v>23328</v>
      </c>
    </row>
    <row r="10054" spans="1:3" x14ac:dyDescent="0.25">
      <c r="A10054">
        <v>162372</v>
      </c>
      <c r="B10054" t="s">
        <v>23329</v>
      </c>
      <c r="C10054" s="47" t="s">
        <v>23330</v>
      </c>
    </row>
    <row r="10055" spans="1:3" x14ac:dyDescent="0.25">
      <c r="A10055">
        <v>162373</v>
      </c>
      <c r="B10055" t="s">
        <v>23331</v>
      </c>
      <c r="C10055" s="47" t="s">
        <v>23332</v>
      </c>
    </row>
    <row r="10056" spans="1:3" x14ac:dyDescent="0.25">
      <c r="A10056">
        <v>162374</v>
      </c>
      <c r="B10056" t="s">
        <v>23333</v>
      </c>
      <c r="C10056" s="47" t="s">
        <v>23334</v>
      </c>
    </row>
    <row r="10057" spans="1:3" x14ac:dyDescent="0.25">
      <c r="A10057">
        <v>162375</v>
      </c>
      <c r="B10057" t="s">
        <v>23335</v>
      </c>
      <c r="C10057" s="47" t="s">
        <v>23336</v>
      </c>
    </row>
    <row r="10058" spans="1:3" x14ac:dyDescent="0.25">
      <c r="A10058">
        <v>162376</v>
      </c>
      <c r="B10058" t="s">
        <v>23337</v>
      </c>
      <c r="C10058" s="47" t="s">
        <v>23338</v>
      </c>
    </row>
    <row r="10059" spans="1:3" x14ac:dyDescent="0.25">
      <c r="A10059">
        <v>162377</v>
      </c>
      <c r="B10059" t="s">
        <v>23339</v>
      </c>
      <c r="C10059" s="47" t="s">
        <v>23340</v>
      </c>
    </row>
    <row r="10060" spans="1:3" x14ac:dyDescent="0.25">
      <c r="A10060">
        <v>162378</v>
      </c>
      <c r="B10060" t="s">
        <v>23341</v>
      </c>
      <c r="C10060" s="47" t="s">
        <v>23342</v>
      </c>
    </row>
    <row r="10061" spans="1:3" x14ac:dyDescent="0.25">
      <c r="A10061">
        <v>162379</v>
      </c>
      <c r="B10061" t="s">
        <v>23343</v>
      </c>
      <c r="C10061" s="47" t="s">
        <v>23344</v>
      </c>
    </row>
    <row r="10062" spans="1:3" x14ac:dyDescent="0.25">
      <c r="A10062">
        <v>162380</v>
      </c>
      <c r="B10062" t="s">
        <v>23345</v>
      </c>
      <c r="C10062" s="47" t="s">
        <v>23346</v>
      </c>
    </row>
    <row r="10063" spans="1:3" x14ac:dyDescent="0.25">
      <c r="A10063">
        <v>162381</v>
      </c>
      <c r="B10063" t="s">
        <v>23347</v>
      </c>
      <c r="C10063" s="47" t="s">
        <v>23348</v>
      </c>
    </row>
    <row r="10064" spans="1:3" x14ac:dyDescent="0.25">
      <c r="A10064">
        <v>162382</v>
      </c>
      <c r="B10064" t="s">
        <v>23349</v>
      </c>
      <c r="C10064" s="47" t="s">
        <v>23350</v>
      </c>
    </row>
    <row r="10065" spans="1:3" x14ac:dyDescent="0.25">
      <c r="A10065">
        <v>162383</v>
      </c>
      <c r="B10065" t="s">
        <v>23351</v>
      </c>
      <c r="C10065" s="47" t="s">
        <v>23352</v>
      </c>
    </row>
    <row r="10066" spans="1:3" x14ac:dyDescent="0.25">
      <c r="A10066">
        <v>162384</v>
      </c>
      <c r="B10066" t="s">
        <v>23353</v>
      </c>
      <c r="C10066" s="47" t="s">
        <v>23354</v>
      </c>
    </row>
    <row r="10067" spans="1:3" x14ac:dyDescent="0.25">
      <c r="A10067">
        <v>162385</v>
      </c>
      <c r="B10067" t="s">
        <v>23355</v>
      </c>
      <c r="C10067" s="47" t="s">
        <v>23356</v>
      </c>
    </row>
    <row r="10068" spans="1:3" x14ac:dyDescent="0.25">
      <c r="A10068">
        <v>162386</v>
      </c>
      <c r="B10068" t="s">
        <v>23357</v>
      </c>
      <c r="C10068" s="47" t="s">
        <v>23358</v>
      </c>
    </row>
    <row r="10069" spans="1:3" x14ac:dyDescent="0.25">
      <c r="A10069">
        <v>162387</v>
      </c>
      <c r="B10069" t="s">
        <v>23359</v>
      </c>
      <c r="C10069" s="47" t="s">
        <v>23360</v>
      </c>
    </row>
    <row r="10070" spans="1:3" x14ac:dyDescent="0.25">
      <c r="A10070">
        <v>162388</v>
      </c>
      <c r="B10070" t="s">
        <v>23361</v>
      </c>
      <c r="C10070" s="47" t="s">
        <v>23362</v>
      </c>
    </row>
    <row r="10071" spans="1:3" x14ac:dyDescent="0.25">
      <c r="A10071">
        <v>162389</v>
      </c>
      <c r="B10071" t="s">
        <v>23363</v>
      </c>
      <c r="C10071" s="47" t="s">
        <v>23364</v>
      </c>
    </row>
    <row r="10072" spans="1:3" x14ac:dyDescent="0.25">
      <c r="A10072">
        <v>162390</v>
      </c>
      <c r="B10072" t="s">
        <v>907</v>
      </c>
      <c r="C10072" s="47" t="s">
        <v>23365</v>
      </c>
    </row>
    <row r="10073" spans="1:3" x14ac:dyDescent="0.25">
      <c r="A10073">
        <v>162391</v>
      </c>
      <c r="B10073" t="s">
        <v>23366</v>
      </c>
      <c r="C10073" s="47" t="s">
        <v>23367</v>
      </c>
    </row>
    <row r="10074" spans="1:3" x14ac:dyDescent="0.25">
      <c r="A10074">
        <v>162392</v>
      </c>
      <c r="B10074" t="s">
        <v>23368</v>
      </c>
      <c r="C10074" s="47" t="s">
        <v>23369</v>
      </c>
    </row>
    <row r="10075" spans="1:3" x14ac:dyDescent="0.25">
      <c r="A10075">
        <v>162393</v>
      </c>
      <c r="B10075" t="s">
        <v>23370</v>
      </c>
      <c r="C10075" s="47" t="s">
        <v>23371</v>
      </c>
    </row>
    <row r="10076" spans="1:3" x14ac:dyDescent="0.25">
      <c r="A10076">
        <v>162394</v>
      </c>
      <c r="B10076" t="s">
        <v>23372</v>
      </c>
      <c r="C10076" s="47" t="s">
        <v>23373</v>
      </c>
    </row>
    <row r="10077" spans="1:3" x14ac:dyDescent="0.25">
      <c r="A10077">
        <v>162395</v>
      </c>
      <c r="B10077" t="s">
        <v>23374</v>
      </c>
      <c r="C10077" s="47" t="s">
        <v>23375</v>
      </c>
    </row>
    <row r="10078" spans="1:3" x14ac:dyDescent="0.25">
      <c r="A10078">
        <v>162396</v>
      </c>
      <c r="B10078" t="s">
        <v>23376</v>
      </c>
      <c r="C10078" s="47" t="s">
        <v>23377</v>
      </c>
    </row>
    <row r="10079" spans="1:3" x14ac:dyDescent="0.25">
      <c r="A10079">
        <v>162397</v>
      </c>
      <c r="B10079" t="s">
        <v>23378</v>
      </c>
      <c r="C10079" s="47" t="s">
        <v>23379</v>
      </c>
    </row>
    <row r="10080" spans="1:3" x14ac:dyDescent="0.25">
      <c r="A10080">
        <v>162398</v>
      </c>
      <c r="B10080" t="s">
        <v>23380</v>
      </c>
      <c r="C10080" s="47" t="s">
        <v>23381</v>
      </c>
    </row>
    <row r="10081" spans="1:3" x14ac:dyDescent="0.25">
      <c r="A10081">
        <v>162399</v>
      </c>
      <c r="B10081" t="s">
        <v>23382</v>
      </c>
      <c r="C10081" s="47" t="s">
        <v>23383</v>
      </c>
    </row>
    <row r="10082" spans="1:3" x14ac:dyDescent="0.25">
      <c r="A10082">
        <v>162400</v>
      </c>
      <c r="B10082" t="s">
        <v>23384</v>
      </c>
      <c r="C10082" s="47" t="s">
        <v>23385</v>
      </c>
    </row>
    <row r="10083" spans="1:3" x14ac:dyDescent="0.25">
      <c r="A10083">
        <v>162401</v>
      </c>
      <c r="B10083" t="s">
        <v>23386</v>
      </c>
      <c r="C10083" s="47" t="s">
        <v>23387</v>
      </c>
    </row>
    <row r="10084" spans="1:3" x14ac:dyDescent="0.25">
      <c r="A10084">
        <v>162402</v>
      </c>
      <c r="B10084" t="s">
        <v>23388</v>
      </c>
      <c r="C10084" s="47" t="s">
        <v>23389</v>
      </c>
    </row>
    <row r="10085" spans="1:3" x14ac:dyDescent="0.25">
      <c r="A10085">
        <v>162403</v>
      </c>
      <c r="B10085" t="s">
        <v>23390</v>
      </c>
      <c r="C10085" s="47" t="s">
        <v>23391</v>
      </c>
    </row>
    <row r="10086" spans="1:3" x14ac:dyDescent="0.25">
      <c r="A10086">
        <v>162404</v>
      </c>
      <c r="B10086" t="s">
        <v>23392</v>
      </c>
      <c r="C10086" s="47" t="s">
        <v>23393</v>
      </c>
    </row>
    <row r="10087" spans="1:3" x14ac:dyDescent="0.25">
      <c r="A10087">
        <v>162405</v>
      </c>
      <c r="B10087" t="s">
        <v>23394</v>
      </c>
      <c r="C10087" s="47" t="s">
        <v>23395</v>
      </c>
    </row>
    <row r="10088" spans="1:3" x14ac:dyDescent="0.25">
      <c r="A10088">
        <v>162406</v>
      </c>
      <c r="B10088" t="s">
        <v>23396</v>
      </c>
      <c r="C10088" s="47" t="s">
        <v>23397</v>
      </c>
    </row>
    <row r="10089" spans="1:3" x14ac:dyDescent="0.25">
      <c r="A10089">
        <v>162407</v>
      </c>
      <c r="B10089" t="s">
        <v>66</v>
      </c>
      <c r="C10089" s="47" t="s">
        <v>23398</v>
      </c>
    </row>
    <row r="10090" spans="1:3" x14ac:dyDescent="0.25">
      <c r="A10090">
        <v>162408</v>
      </c>
      <c r="B10090" t="s">
        <v>23399</v>
      </c>
      <c r="C10090" s="47" t="s">
        <v>23400</v>
      </c>
    </row>
    <row r="10091" spans="1:3" x14ac:dyDescent="0.25">
      <c r="A10091">
        <v>162409</v>
      </c>
      <c r="B10091" t="s">
        <v>23401</v>
      </c>
      <c r="C10091" s="47" t="s">
        <v>23402</v>
      </c>
    </row>
    <row r="10092" spans="1:3" x14ac:dyDescent="0.25">
      <c r="A10092">
        <v>162410</v>
      </c>
      <c r="B10092" t="s">
        <v>23403</v>
      </c>
      <c r="C10092" s="47" t="s">
        <v>23404</v>
      </c>
    </row>
    <row r="10093" spans="1:3" x14ac:dyDescent="0.25">
      <c r="A10093">
        <v>162411</v>
      </c>
      <c r="B10093" t="s">
        <v>23405</v>
      </c>
      <c r="C10093" s="47" t="s">
        <v>23406</v>
      </c>
    </row>
    <row r="10094" spans="1:3" x14ac:dyDescent="0.25">
      <c r="A10094">
        <v>162412</v>
      </c>
      <c r="B10094" t="s">
        <v>23407</v>
      </c>
      <c r="C10094" s="47" t="s">
        <v>23408</v>
      </c>
    </row>
    <row r="10095" spans="1:3" x14ac:dyDescent="0.25">
      <c r="A10095">
        <v>162413</v>
      </c>
      <c r="B10095" t="s">
        <v>23409</v>
      </c>
      <c r="C10095" s="47" t="s">
        <v>23410</v>
      </c>
    </row>
    <row r="10096" spans="1:3" x14ac:dyDescent="0.25">
      <c r="A10096">
        <v>162414</v>
      </c>
      <c r="B10096" t="s">
        <v>23411</v>
      </c>
      <c r="C10096" s="47" t="s">
        <v>23412</v>
      </c>
    </row>
    <row r="10097" spans="1:3" x14ac:dyDescent="0.25">
      <c r="A10097">
        <v>162415</v>
      </c>
      <c r="B10097" t="s">
        <v>23413</v>
      </c>
      <c r="C10097" s="47" t="s">
        <v>23414</v>
      </c>
    </row>
    <row r="10098" spans="1:3" x14ac:dyDescent="0.25">
      <c r="A10098">
        <v>162416</v>
      </c>
      <c r="B10098" t="s">
        <v>23415</v>
      </c>
      <c r="C10098" s="47" t="s">
        <v>23416</v>
      </c>
    </row>
    <row r="10099" spans="1:3" x14ac:dyDescent="0.25">
      <c r="A10099">
        <v>162417</v>
      </c>
      <c r="B10099" t="s">
        <v>521</v>
      </c>
      <c r="C10099" s="47" t="s">
        <v>23417</v>
      </c>
    </row>
    <row r="10100" spans="1:3" x14ac:dyDescent="0.25">
      <c r="A10100">
        <v>162418</v>
      </c>
      <c r="B10100" t="s">
        <v>23418</v>
      </c>
      <c r="C10100" s="47" t="s">
        <v>23419</v>
      </c>
    </row>
    <row r="10101" spans="1:3" x14ac:dyDescent="0.25">
      <c r="A10101">
        <v>162419</v>
      </c>
      <c r="B10101" t="s">
        <v>23420</v>
      </c>
      <c r="C10101" s="47" t="s">
        <v>23421</v>
      </c>
    </row>
    <row r="10102" spans="1:3" x14ac:dyDescent="0.25">
      <c r="A10102">
        <v>162420</v>
      </c>
      <c r="B10102" t="s">
        <v>23422</v>
      </c>
      <c r="C10102" s="47" t="s">
        <v>23423</v>
      </c>
    </row>
    <row r="10103" spans="1:3" x14ac:dyDescent="0.25">
      <c r="A10103">
        <v>162421</v>
      </c>
      <c r="B10103" t="s">
        <v>23424</v>
      </c>
      <c r="C10103" s="47" t="s">
        <v>23425</v>
      </c>
    </row>
    <row r="10104" spans="1:3" x14ac:dyDescent="0.25">
      <c r="A10104">
        <v>162422</v>
      </c>
      <c r="B10104" t="s">
        <v>23426</v>
      </c>
      <c r="C10104" s="47" t="s">
        <v>23427</v>
      </c>
    </row>
    <row r="10105" spans="1:3" x14ac:dyDescent="0.25">
      <c r="A10105">
        <v>162423</v>
      </c>
      <c r="B10105" t="s">
        <v>23428</v>
      </c>
      <c r="C10105" s="47" t="s">
        <v>23429</v>
      </c>
    </row>
    <row r="10106" spans="1:3" x14ac:dyDescent="0.25">
      <c r="A10106">
        <v>162424</v>
      </c>
      <c r="B10106" t="s">
        <v>23430</v>
      </c>
      <c r="C10106" s="47" t="s">
        <v>23431</v>
      </c>
    </row>
    <row r="10107" spans="1:3" x14ac:dyDescent="0.25">
      <c r="A10107">
        <v>162425</v>
      </c>
      <c r="B10107" t="s">
        <v>697</v>
      </c>
      <c r="C10107" s="47" t="s">
        <v>23432</v>
      </c>
    </row>
    <row r="10108" spans="1:3" x14ac:dyDescent="0.25">
      <c r="A10108">
        <v>162426</v>
      </c>
      <c r="B10108" t="s">
        <v>23433</v>
      </c>
      <c r="C10108" s="47" t="s">
        <v>23434</v>
      </c>
    </row>
    <row r="10109" spans="1:3" x14ac:dyDescent="0.25">
      <c r="A10109">
        <v>162427</v>
      </c>
      <c r="B10109" t="s">
        <v>23435</v>
      </c>
      <c r="C10109" s="47" t="s">
        <v>23436</v>
      </c>
    </row>
    <row r="10110" spans="1:3" x14ac:dyDescent="0.25">
      <c r="A10110">
        <v>162428</v>
      </c>
      <c r="B10110" t="s">
        <v>23437</v>
      </c>
      <c r="C10110" s="47" t="s">
        <v>23438</v>
      </c>
    </row>
    <row r="10111" spans="1:3" x14ac:dyDescent="0.25">
      <c r="A10111">
        <v>162429</v>
      </c>
      <c r="B10111" t="s">
        <v>23439</v>
      </c>
      <c r="C10111" s="47" t="s">
        <v>23440</v>
      </c>
    </row>
    <row r="10112" spans="1:3" x14ac:dyDescent="0.25">
      <c r="A10112">
        <v>162430</v>
      </c>
      <c r="B10112" t="s">
        <v>633</v>
      </c>
      <c r="C10112" s="47" t="s">
        <v>23441</v>
      </c>
    </row>
    <row r="10113" spans="1:3" x14ac:dyDescent="0.25">
      <c r="A10113">
        <v>162431</v>
      </c>
      <c r="B10113" t="s">
        <v>23442</v>
      </c>
      <c r="C10113" s="47" t="s">
        <v>23443</v>
      </c>
    </row>
    <row r="10114" spans="1:3" x14ac:dyDescent="0.25">
      <c r="A10114">
        <v>162432</v>
      </c>
      <c r="B10114" t="s">
        <v>23444</v>
      </c>
      <c r="C10114" s="47" t="s">
        <v>23445</v>
      </c>
    </row>
    <row r="10115" spans="1:3" x14ac:dyDescent="0.25">
      <c r="A10115">
        <v>162433</v>
      </c>
      <c r="B10115" t="s">
        <v>23446</v>
      </c>
      <c r="C10115" s="47" t="s">
        <v>23447</v>
      </c>
    </row>
    <row r="10116" spans="1:3" x14ac:dyDescent="0.25">
      <c r="A10116">
        <v>162434</v>
      </c>
      <c r="B10116" t="s">
        <v>23448</v>
      </c>
      <c r="C10116" s="47" t="s">
        <v>23449</v>
      </c>
    </row>
    <row r="10117" spans="1:3" x14ac:dyDescent="0.25">
      <c r="A10117">
        <v>162435</v>
      </c>
      <c r="B10117" t="s">
        <v>23450</v>
      </c>
      <c r="C10117" s="47" t="s">
        <v>23451</v>
      </c>
    </row>
    <row r="10118" spans="1:3" x14ac:dyDescent="0.25">
      <c r="A10118">
        <v>162436</v>
      </c>
      <c r="B10118" t="s">
        <v>23452</v>
      </c>
      <c r="C10118" s="47" t="s">
        <v>23453</v>
      </c>
    </row>
    <row r="10119" spans="1:3" x14ac:dyDescent="0.25">
      <c r="A10119">
        <v>162437</v>
      </c>
      <c r="B10119" t="s">
        <v>23454</v>
      </c>
      <c r="C10119" s="47" t="s">
        <v>23455</v>
      </c>
    </row>
    <row r="10120" spans="1:3" x14ac:dyDescent="0.25">
      <c r="A10120">
        <v>162438</v>
      </c>
      <c r="B10120" t="s">
        <v>23456</v>
      </c>
      <c r="C10120" s="47" t="s">
        <v>23457</v>
      </c>
    </row>
    <row r="10121" spans="1:3" x14ac:dyDescent="0.25">
      <c r="A10121">
        <v>162439</v>
      </c>
      <c r="B10121" t="s">
        <v>23458</v>
      </c>
      <c r="C10121" s="47" t="s">
        <v>23459</v>
      </c>
    </row>
    <row r="10122" spans="1:3" x14ac:dyDescent="0.25">
      <c r="A10122">
        <v>162440</v>
      </c>
      <c r="B10122" t="s">
        <v>23460</v>
      </c>
      <c r="C10122" s="47" t="s">
        <v>23461</v>
      </c>
    </row>
    <row r="10123" spans="1:3" x14ac:dyDescent="0.25">
      <c r="A10123">
        <v>162441</v>
      </c>
      <c r="B10123" t="s">
        <v>23462</v>
      </c>
      <c r="C10123" s="47" t="s">
        <v>23463</v>
      </c>
    </row>
    <row r="10124" spans="1:3" x14ac:dyDescent="0.25">
      <c r="A10124">
        <v>162442</v>
      </c>
      <c r="B10124" t="s">
        <v>23464</v>
      </c>
      <c r="C10124" s="47" t="s">
        <v>23465</v>
      </c>
    </row>
    <row r="10125" spans="1:3" x14ac:dyDescent="0.25">
      <c r="A10125">
        <v>162443</v>
      </c>
      <c r="B10125" t="s">
        <v>23466</v>
      </c>
      <c r="C10125" s="47" t="s">
        <v>23467</v>
      </c>
    </row>
    <row r="10126" spans="1:3" x14ac:dyDescent="0.25">
      <c r="A10126">
        <v>162444</v>
      </c>
      <c r="B10126" t="s">
        <v>23468</v>
      </c>
      <c r="C10126" s="47" t="s">
        <v>23469</v>
      </c>
    </row>
    <row r="10127" spans="1:3" x14ac:dyDescent="0.25">
      <c r="A10127">
        <v>162445</v>
      </c>
      <c r="B10127" t="s">
        <v>23470</v>
      </c>
      <c r="C10127" s="47" t="s">
        <v>23471</v>
      </c>
    </row>
    <row r="10128" spans="1:3" x14ac:dyDescent="0.25">
      <c r="A10128">
        <v>162446</v>
      </c>
      <c r="B10128" t="s">
        <v>23472</v>
      </c>
      <c r="C10128" s="47" t="s">
        <v>23473</v>
      </c>
    </row>
    <row r="10129" spans="1:3" x14ac:dyDescent="0.25">
      <c r="A10129">
        <v>162447</v>
      </c>
      <c r="B10129" t="s">
        <v>23474</v>
      </c>
      <c r="C10129" s="47" t="s">
        <v>23475</v>
      </c>
    </row>
    <row r="10130" spans="1:3" x14ac:dyDescent="0.25">
      <c r="A10130">
        <v>162448</v>
      </c>
      <c r="B10130" t="s">
        <v>23476</v>
      </c>
      <c r="C10130" s="47" t="s">
        <v>23477</v>
      </c>
    </row>
    <row r="10131" spans="1:3" x14ac:dyDescent="0.25">
      <c r="A10131">
        <v>162449</v>
      </c>
      <c r="B10131" t="s">
        <v>294</v>
      </c>
      <c r="C10131" s="47" t="s">
        <v>23478</v>
      </c>
    </row>
    <row r="10132" spans="1:3" x14ac:dyDescent="0.25">
      <c r="A10132">
        <v>162450</v>
      </c>
      <c r="B10132" t="s">
        <v>23479</v>
      </c>
      <c r="C10132" s="47" t="s">
        <v>23480</v>
      </c>
    </row>
    <row r="10133" spans="1:3" x14ac:dyDescent="0.25">
      <c r="A10133">
        <v>162451</v>
      </c>
      <c r="B10133" t="s">
        <v>23481</v>
      </c>
      <c r="C10133" s="47" t="s">
        <v>23482</v>
      </c>
    </row>
    <row r="10134" spans="1:3" x14ac:dyDescent="0.25">
      <c r="A10134">
        <v>162452</v>
      </c>
      <c r="B10134" t="s">
        <v>23483</v>
      </c>
      <c r="C10134" s="47" t="s">
        <v>23484</v>
      </c>
    </row>
    <row r="10135" spans="1:3" x14ac:dyDescent="0.25">
      <c r="A10135">
        <v>162453</v>
      </c>
      <c r="B10135" t="s">
        <v>23485</v>
      </c>
      <c r="C10135" s="47" t="s">
        <v>23486</v>
      </c>
    </row>
    <row r="10136" spans="1:3" x14ac:dyDescent="0.25">
      <c r="A10136">
        <v>162454</v>
      </c>
      <c r="B10136" t="s">
        <v>23487</v>
      </c>
      <c r="C10136" s="47" t="s">
        <v>23488</v>
      </c>
    </row>
    <row r="10137" spans="1:3" x14ac:dyDescent="0.25">
      <c r="A10137">
        <v>162455</v>
      </c>
      <c r="B10137" t="s">
        <v>23489</v>
      </c>
      <c r="C10137" s="47" t="s">
        <v>23490</v>
      </c>
    </row>
    <row r="10138" spans="1:3" x14ac:dyDescent="0.25">
      <c r="A10138">
        <v>162456</v>
      </c>
      <c r="B10138" t="s">
        <v>1341</v>
      </c>
      <c r="C10138" s="47" t="s">
        <v>23491</v>
      </c>
    </row>
    <row r="10139" spans="1:3" x14ac:dyDescent="0.25">
      <c r="A10139">
        <v>162457</v>
      </c>
      <c r="B10139" t="s">
        <v>23492</v>
      </c>
      <c r="C10139" s="47" t="s">
        <v>23493</v>
      </c>
    </row>
    <row r="10140" spans="1:3" x14ac:dyDescent="0.25">
      <c r="A10140">
        <v>162458</v>
      </c>
      <c r="B10140" t="s">
        <v>23494</v>
      </c>
      <c r="C10140" s="47" t="s">
        <v>23495</v>
      </c>
    </row>
    <row r="10141" spans="1:3" x14ac:dyDescent="0.25">
      <c r="A10141">
        <v>162459</v>
      </c>
      <c r="B10141" t="s">
        <v>23496</v>
      </c>
      <c r="C10141" s="47" t="s">
        <v>23497</v>
      </c>
    </row>
    <row r="10142" spans="1:3" x14ac:dyDescent="0.25">
      <c r="A10142">
        <v>162460</v>
      </c>
      <c r="B10142" t="s">
        <v>23498</v>
      </c>
      <c r="C10142" s="47" t="s">
        <v>23499</v>
      </c>
    </row>
    <row r="10143" spans="1:3" x14ac:dyDescent="0.25">
      <c r="A10143">
        <v>162461</v>
      </c>
      <c r="B10143" t="s">
        <v>1440</v>
      </c>
      <c r="C10143" s="47" t="s">
        <v>23500</v>
      </c>
    </row>
    <row r="10144" spans="1:3" x14ac:dyDescent="0.25">
      <c r="A10144">
        <v>162462</v>
      </c>
      <c r="B10144" t="s">
        <v>23501</v>
      </c>
      <c r="C10144" s="47" t="s">
        <v>23502</v>
      </c>
    </row>
    <row r="10145" spans="1:3" x14ac:dyDescent="0.25">
      <c r="A10145">
        <v>162463</v>
      </c>
      <c r="B10145" t="s">
        <v>23503</v>
      </c>
      <c r="C10145" s="47" t="s">
        <v>23504</v>
      </c>
    </row>
    <row r="10146" spans="1:3" x14ac:dyDescent="0.25">
      <c r="A10146">
        <v>162464</v>
      </c>
      <c r="B10146" t="s">
        <v>23505</v>
      </c>
      <c r="C10146" s="47" t="s">
        <v>23506</v>
      </c>
    </row>
    <row r="10147" spans="1:3" x14ac:dyDescent="0.25">
      <c r="A10147">
        <v>162465</v>
      </c>
      <c r="B10147" t="s">
        <v>23507</v>
      </c>
      <c r="C10147" s="47" t="s">
        <v>23508</v>
      </c>
    </row>
    <row r="10148" spans="1:3" x14ac:dyDescent="0.25">
      <c r="A10148">
        <v>162466</v>
      </c>
      <c r="B10148" t="s">
        <v>23509</v>
      </c>
      <c r="C10148" s="47" t="s">
        <v>23510</v>
      </c>
    </row>
    <row r="10149" spans="1:3" x14ac:dyDescent="0.25">
      <c r="A10149">
        <v>162467</v>
      </c>
      <c r="B10149" t="s">
        <v>23511</v>
      </c>
      <c r="C10149" s="47" t="s">
        <v>23512</v>
      </c>
    </row>
    <row r="10150" spans="1:3" x14ac:dyDescent="0.25">
      <c r="A10150">
        <v>162468</v>
      </c>
      <c r="B10150" t="s">
        <v>23513</v>
      </c>
      <c r="C10150" s="47" t="s">
        <v>23514</v>
      </c>
    </row>
    <row r="10151" spans="1:3" x14ac:dyDescent="0.25">
      <c r="A10151">
        <v>162469</v>
      </c>
      <c r="B10151" t="s">
        <v>23515</v>
      </c>
      <c r="C10151" s="47" t="s">
        <v>23516</v>
      </c>
    </row>
    <row r="10152" spans="1:3" x14ac:dyDescent="0.25">
      <c r="A10152">
        <v>162470</v>
      </c>
      <c r="B10152" t="s">
        <v>23517</v>
      </c>
      <c r="C10152" s="47" t="s">
        <v>23518</v>
      </c>
    </row>
    <row r="10153" spans="1:3" x14ac:dyDescent="0.25">
      <c r="A10153">
        <v>162471</v>
      </c>
      <c r="B10153" t="s">
        <v>1166</v>
      </c>
      <c r="C10153" s="47" t="s">
        <v>23519</v>
      </c>
    </row>
    <row r="10154" spans="1:3" x14ac:dyDescent="0.25">
      <c r="A10154">
        <v>162472</v>
      </c>
      <c r="B10154" t="s">
        <v>338</v>
      </c>
      <c r="C10154" s="47" t="s">
        <v>23520</v>
      </c>
    </row>
    <row r="10155" spans="1:3" x14ac:dyDescent="0.25">
      <c r="A10155">
        <v>162473</v>
      </c>
      <c r="B10155" t="s">
        <v>748</v>
      </c>
      <c r="C10155" s="47" t="s">
        <v>23521</v>
      </c>
    </row>
    <row r="10156" spans="1:3" x14ac:dyDescent="0.25">
      <c r="A10156">
        <v>162474</v>
      </c>
      <c r="B10156" t="s">
        <v>23522</v>
      </c>
      <c r="C10156" s="47" t="s">
        <v>23523</v>
      </c>
    </row>
    <row r="10157" spans="1:3" x14ac:dyDescent="0.25">
      <c r="A10157">
        <v>162475</v>
      </c>
      <c r="B10157" t="s">
        <v>23524</v>
      </c>
      <c r="C10157" s="47" t="s">
        <v>23525</v>
      </c>
    </row>
    <row r="10158" spans="1:3" x14ac:dyDescent="0.25">
      <c r="A10158">
        <v>162476</v>
      </c>
      <c r="B10158" t="s">
        <v>23526</v>
      </c>
      <c r="C10158" s="47" t="s">
        <v>23527</v>
      </c>
    </row>
    <row r="10159" spans="1:3" x14ac:dyDescent="0.25">
      <c r="A10159">
        <v>162477</v>
      </c>
      <c r="B10159" t="s">
        <v>23528</v>
      </c>
      <c r="C10159" s="47" t="s">
        <v>23529</v>
      </c>
    </row>
    <row r="10160" spans="1:3" x14ac:dyDescent="0.25">
      <c r="A10160">
        <v>162478</v>
      </c>
      <c r="B10160" t="s">
        <v>23530</v>
      </c>
      <c r="C10160" s="47" t="s">
        <v>23531</v>
      </c>
    </row>
    <row r="10161" spans="1:3" x14ac:dyDescent="0.25">
      <c r="A10161">
        <v>162479</v>
      </c>
      <c r="B10161" t="s">
        <v>23532</v>
      </c>
      <c r="C10161" s="47" t="s">
        <v>23533</v>
      </c>
    </row>
    <row r="10162" spans="1:3" x14ac:dyDescent="0.25">
      <c r="A10162">
        <v>162480</v>
      </c>
      <c r="B10162" t="s">
        <v>23534</v>
      </c>
      <c r="C10162" s="47" t="s">
        <v>23535</v>
      </c>
    </row>
    <row r="10163" spans="1:3" x14ac:dyDescent="0.25">
      <c r="A10163">
        <v>162481</v>
      </c>
      <c r="B10163" t="s">
        <v>1153</v>
      </c>
      <c r="C10163" s="47" t="s">
        <v>23536</v>
      </c>
    </row>
    <row r="10164" spans="1:3" x14ac:dyDescent="0.25">
      <c r="A10164">
        <v>162482</v>
      </c>
      <c r="B10164" t="s">
        <v>23537</v>
      </c>
      <c r="C10164" s="47" t="s">
        <v>23538</v>
      </c>
    </row>
    <row r="10165" spans="1:3" x14ac:dyDescent="0.25">
      <c r="A10165">
        <v>162483</v>
      </c>
      <c r="B10165" t="s">
        <v>23539</v>
      </c>
      <c r="C10165" s="47" t="s">
        <v>23540</v>
      </c>
    </row>
    <row r="10166" spans="1:3" x14ac:dyDescent="0.25">
      <c r="A10166">
        <v>162484</v>
      </c>
      <c r="B10166" t="s">
        <v>23541</v>
      </c>
      <c r="C10166" s="47" t="s">
        <v>23542</v>
      </c>
    </row>
    <row r="10167" spans="1:3" x14ac:dyDescent="0.25">
      <c r="A10167">
        <v>162485</v>
      </c>
      <c r="B10167" t="s">
        <v>23543</v>
      </c>
      <c r="C10167" s="47" t="s">
        <v>23544</v>
      </c>
    </row>
    <row r="10168" spans="1:3" x14ac:dyDescent="0.25">
      <c r="A10168">
        <v>162486</v>
      </c>
      <c r="B10168" t="s">
        <v>23545</v>
      </c>
      <c r="C10168" s="47" t="s">
        <v>23546</v>
      </c>
    </row>
    <row r="10169" spans="1:3" x14ac:dyDescent="0.25">
      <c r="A10169">
        <v>162487</v>
      </c>
      <c r="B10169" t="s">
        <v>23547</v>
      </c>
      <c r="C10169" s="47" t="s">
        <v>23548</v>
      </c>
    </row>
    <row r="10170" spans="1:3" x14ac:dyDescent="0.25">
      <c r="A10170">
        <v>162488</v>
      </c>
      <c r="B10170" t="s">
        <v>23549</v>
      </c>
      <c r="C10170" s="47" t="s">
        <v>23550</v>
      </c>
    </row>
    <row r="10171" spans="1:3" x14ac:dyDescent="0.25">
      <c r="A10171">
        <v>162489</v>
      </c>
      <c r="B10171" t="s">
        <v>23551</v>
      </c>
      <c r="C10171" s="47" t="s">
        <v>23552</v>
      </c>
    </row>
    <row r="10172" spans="1:3" x14ac:dyDescent="0.25">
      <c r="A10172">
        <v>162490</v>
      </c>
      <c r="B10172" t="s">
        <v>23553</v>
      </c>
      <c r="C10172" s="47" t="s">
        <v>23554</v>
      </c>
    </row>
    <row r="10173" spans="1:3" x14ac:dyDescent="0.25">
      <c r="A10173">
        <v>162491</v>
      </c>
      <c r="B10173" t="s">
        <v>23555</v>
      </c>
      <c r="C10173" s="47" t="s">
        <v>23556</v>
      </c>
    </row>
    <row r="10174" spans="1:3" x14ac:dyDescent="0.25">
      <c r="A10174">
        <v>162492</v>
      </c>
      <c r="B10174" t="s">
        <v>23557</v>
      </c>
      <c r="C10174" s="47" t="s">
        <v>23558</v>
      </c>
    </row>
    <row r="10175" spans="1:3" x14ac:dyDescent="0.25">
      <c r="A10175">
        <v>162493</v>
      </c>
      <c r="B10175" t="s">
        <v>23559</v>
      </c>
      <c r="C10175" s="47" t="s">
        <v>23560</v>
      </c>
    </row>
    <row r="10176" spans="1:3" x14ac:dyDescent="0.25">
      <c r="A10176">
        <v>162494</v>
      </c>
      <c r="B10176" t="s">
        <v>23561</v>
      </c>
      <c r="C10176" s="47" t="s">
        <v>23562</v>
      </c>
    </row>
    <row r="10177" spans="1:3" x14ac:dyDescent="0.25">
      <c r="A10177">
        <v>162495</v>
      </c>
      <c r="B10177" t="s">
        <v>23563</v>
      </c>
      <c r="C10177" s="47" t="s">
        <v>23564</v>
      </c>
    </row>
    <row r="10178" spans="1:3" x14ac:dyDescent="0.25">
      <c r="A10178">
        <v>162496</v>
      </c>
      <c r="B10178" t="s">
        <v>23565</v>
      </c>
      <c r="C10178" s="47" t="s">
        <v>23566</v>
      </c>
    </row>
    <row r="10179" spans="1:3" x14ac:dyDescent="0.25">
      <c r="A10179">
        <v>162497</v>
      </c>
      <c r="B10179" t="s">
        <v>23567</v>
      </c>
      <c r="C10179" s="47" t="s">
        <v>23568</v>
      </c>
    </row>
    <row r="10180" spans="1:3" x14ac:dyDescent="0.25">
      <c r="A10180">
        <v>162498</v>
      </c>
      <c r="B10180" t="s">
        <v>23569</v>
      </c>
      <c r="C10180" s="47" t="s">
        <v>23570</v>
      </c>
    </row>
    <row r="10181" spans="1:3" x14ac:dyDescent="0.25">
      <c r="A10181">
        <v>162499</v>
      </c>
      <c r="B10181" t="s">
        <v>23571</v>
      </c>
      <c r="C10181" s="47" t="s">
        <v>23572</v>
      </c>
    </row>
    <row r="10182" spans="1:3" x14ac:dyDescent="0.25">
      <c r="A10182">
        <v>162500</v>
      </c>
      <c r="B10182" t="s">
        <v>23573</v>
      </c>
      <c r="C10182" s="47" t="s">
        <v>23574</v>
      </c>
    </row>
    <row r="10183" spans="1:3" x14ac:dyDescent="0.25">
      <c r="A10183">
        <v>162501</v>
      </c>
      <c r="B10183" t="s">
        <v>23575</v>
      </c>
      <c r="C10183" s="47" t="s">
        <v>23576</v>
      </c>
    </row>
    <row r="10184" spans="1:3" x14ac:dyDescent="0.25">
      <c r="A10184">
        <v>162502</v>
      </c>
      <c r="B10184" t="s">
        <v>23577</v>
      </c>
      <c r="C10184" s="47" t="s">
        <v>23578</v>
      </c>
    </row>
    <row r="10185" spans="1:3" x14ac:dyDescent="0.25">
      <c r="A10185">
        <v>162503</v>
      </c>
      <c r="B10185" t="s">
        <v>23579</v>
      </c>
      <c r="C10185" s="47" t="s">
        <v>23580</v>
      </c>
    </row>
    <row r="10186" spans="1:3" x14ac:dyDescent="0.25">
      <c r="A10186">
        <v>162504</v>
      </c>
      <c r="B10186" t="s">
        <v>23581</v>
      </c>
      <c r="C10186" s="47" t="s">
        <v>23582</v>
      </c>
    </row>
    <row r="10187" spans="1:3" x14ac:dyDescent="0.25">
      <c r="A10187">
        <v>162505</v>
      </c>
      <c r="B10187" t="s">
        <v>23583</v>
      </c>
      <c r="C10187" s="47" t="s">
        <v>23584</v>
      </c>
    </row>
    <row r="10188" spans="1:3" x14ac:dyDescent="0.25">
      <c r="A10188">
        <v>162506</v>
      </c>
      <c r="B10188" t="s">
        <v>23585</v>
      </c>
      <c r="C10188" s="47" t="s">
        <v>23586</v>
      </c>
    </row>
    <row r="10189" spans="1:3" x14ac:dyDescent="0.25">
      <c r="A10189">
        <v>162507</v>
      </c>
      <c r="B10189" t="s">
        <v>629</v>
      </c>
      <c r="C10189" s="47" t="s">
        <v>23587</v>
      </c>
    </row>
    <row r="10190" spans="1:3" x14ac:dyDescent="0.25">
      <c r="A10190">
        <v>162508</v>
      </c>
      <c r="B10190" t="s">
        <v>23588</v>
      </c>
      <c r="C10190" s="47" t="s">
        <v>23589</v>
      </c>
    </row>
    <row r="10191" spans="1:3" x14ac:dyDescent="0.25">
      <c r="A10191">
        <v>162509</v>
      </c>
      <c r="B10191" t="s">
        <v>23590</v>
      </c>
      <c r="C10191" s="47" t="s">
        <v>23591</v>
      </c>
    </row>
    <row r="10192" spans="1:3" x14ac:dyDescent="0.25">
      <c r="A10192">
        <v>162510</v>
      </c>
      <c r="B10192" t="s">
        <v>23592</v>
      </c>
      <c r="C10192" s="47" t="s">
        <v>23593</v>
      </c>
    </row>
    <row r="10193" spans="1:3" x14ac:dyDescent="0.25">
      <c r="A10193">
        <v>162511</v>
      </c>
      <c r="B10193" t="s">
        <v>23594</v>
      </c>
      <c r="C10193" s="47" t="s">
        <v>23595</v>
      </c>
    </row>
    <row r="10194" spans="1:3" x14ac:dyDescent="0.25">
      <c r="A10194">
        <v>162512</v>
      </c>
      <c r="B10194" t="s">
        <v>23596</v>
      </c>
      <c r="C10194" s="47" t="s">
        <v>23597</v>
      </c>
    </row>
    <row r="10195" spans="1:3" x14ac:dyDescent="0.25">
      <c r="A10195">
        <v>162513</v>
      </c>
      <c r="B10195" t="s">
        <v>23598</v>
      </c>
      <c r="C10195" s="47" t="s">
        <v>23599</v>
      </c>
    </row>
    <row r="10196" spans="1:3" x14ac:dyDescent="0.25">
      <c r="A10196">
        <v>162514</v>
      </c>
      <c r="B10196" t="s">
        <v>23600</v>
      </c>
      <c r="C10196" s="47" t="s">
        <v>23601</v>
      </c>
    </row>
    <row r="10197" spans="1:3" x14ac:dyDescent="0.25">
      <c r="A10197">
        <v>162515</v>
      </c>
      <c r="B10197" t="s">
        <v>23602</v>
      </c>
      <c r="C10197" s="47" t="s">
        <v>23603</v>
      </c>
    </row>
    <row r="10198" spans="1:3" x14ac:dyDescent="0.25">
      <c r="A10198">
        <v>162516</v>
      </c>
      <c r="B10198" t="s">
        <v>23604</v>
      </c>
      <c r="C10198" s="47" t="s">
        <v>23605</v>
      </c>
    </row>
    <row r="10199" spans="1:3" x14ac:dyDescent="0.25">
      <c r="A10199">
        <v>162517</v>
      </c>
      <c r="B10199" t="s">
        <v>23606</v>
      </c>
      <c r="C10199" s="47" t="s">
        <v>23607</v>
      </c>
    </row>
    <row r="10200" spans="1:3" x14ac:dyDescent="0.25">
      <c r="A10200">
        <v>162518</v>
      </c>
      <c r="B10200" t="s">
        <v>23608</v>
      </c>
      <c r="C10200" s="47" t="s">
        <v>23609</v>
      </c>
    </row>
    <row r="10201" spans="1:3" x14ac:dyDescent="0.25">
      <c r="A10201">
        <v>162519</v>
      </c>
      <c r="B10201" t="s">
        <v>23610</v>
      </c>
      <c r="C10201" s="47" t="s">
        <v>23611</v>
      </c>
    </row>
    <row r="10202" spans="1:3" x14ac:dyDescent="0.25">
      <c r="A10202">
        <v>162520</v>
      </c>
      <c r="B10202" t="s">
        <v>23612</v>
      </c>
      <c r="C10202" s="47" t="s">
        <v>23613</v>
      </c>
    </row>
    <row r="10203" spans="1:3" x14ac:dyDescent="0.25">
      <c r="A10203">
        <v>162521</v>
      </c>
      <c r="B10203" t="s">
        <v>23614</v>
      </c>
      <c r="C10203" s="47" t="s">
        <v>23615</v>
      </c>
    </row>
    <row r="10204" spans="1:3" x14ac:dyDescent="0.25">
      <c r="A10204">
        <v>162522</v>
      </c>
      <c r="B10204" t="s">
        <v>23616</v>
      </c>
      <c r="C10204" s="47" t="s">
        <v>23617</v>
      </c>
    </row>
    <row r="10205" spans="1:3" x14ac:dyDescent="0.25">
      <c r="A10205">
        <v>162523</v>
      </c>
      <c r="B10205" t="s">
        <v>23618</v>
      </c>
      <c r="C10205" s="47" t="s">
        <v>23619</v>
      </c>
    </row>
    <row r="10206" spans="1:3" x14ac:dyDescent="0.25">
      <c r="A10206">
        <v>162524</v>
      </c>
      <c r="B10206" t="s">
        <v>23620</v>
      </c>
      <c r="C10206" s="47" t="s">
        <v>23621</v>
      </c>
    </row>
    <row r="10207" spans="1:3" x14ac:dyDescent="0.25">
      <c r="A10207">
        <v>162525</v>
      </c>
      <c r="B10207" t="s">
        <v>23622</v>
      </c>
      <c r="C10207" s="47" t="s">
        <v>23623</v>
      </c>
    </row>
    <row r="10208" spans="1:3" x14ac:dyDescent="0.25">
      <c r="A10208">
        <v>162526</v>
      </c>
      <c r="B10208" t="s">
        <v>23624</v>
      </c>
      <c r="C10208" s="47" t="s">
        <v>23625</v>
      </c>
    </row>
    <row r="10209" spans="1:3" x14ac:dyDescent="0.25">
      <c r="A10209">
        <v>162527</v>
      </c>
      <c r="B10209" t="s">
        <v>23626</v>
      </c>
      <c r="C10209" s="47" t="s">
        <v>23627</v>
      </c>
    </row>
    <row r="10210" spans="1:3" x14ac:dyDescent="0.25">
      <c r="A10210">
        <v>162528</v>
      </c>
      <c r="B10210" t="s">
        <v>23628</v>
      </c>
      <c r="C10210" s="47" t="s">
        <v>23629</v>
      </c>
    </row>
    <row r="10211" spans="1:3" x14ac:dyDescent="0.25">
      <c r="A10211">
        <v>162529</v>
      </c>
      <c r="B10211" t="s">
        <v>23630</v>
      </c>
      <c r="C10211" s="47" t="s">
        <v>23631</v>
      </c>
    </row>
    <row r="10212" spans="1:3" x14ac:dyDescent="0.25">
      <c r="A10212">
        <v>162530</v>
      </c>
      <c r="B10212" t="s">
        <v>23632</v>
      </c>
      <c r="C10212" s="47" t="s">
        <v>23633</v>
      </c>
    </row>
    <row r="10213" spans="1:3" x14ac:dyDescent="0.25">
      <c r="A10213">
        <v>162531</v>
      </c>
      <c r="B10213" t="s">
        <v>23634</v>
      </c>
      <c r="C10213" s="47" t="s">
        <v>23635</v>
      </c>
    </row>
    <row r="10214" spans="1:3" x14ac:dyDescent="0.25">
      <c r="A10214">
        <v>162532</v>
      </c>
      <c r="B10214" t="s">
        <v>23636</v>
      </c>
      <c r="C10214" s="47" t="s">
        <v>23637</v>
      </c>
    </row>
    <row r="10215" spans="1:3" x14ac:dyDescent="0.25">
      <c r="A10215">
        <v>162533</v>
      </c>
      <c r="B10215" t="s">
        <v>23638</v>
      </c>
      <c r="C10215" s="47" t="s">
        <v>23639</v>
      </c>
    </row>
    <row r="10216" spans="1:3" x14ac:dyDescent="0.25">
      <c r="A10216">
        <v>162534</v>
      </c>
      <c r="B10216" t="s">
        <v>23640</v>
      </c>
      <c r="C10216" s="47" t="s">
        <v>23641</v>
      </c>
    </row>
    <row r="10217" spans="1:3" x14ac:dyDescent="0.25">
      <c r="A10217">
        <v>162535</v>
      </c>
      <c r="B10217" t="s">
        <v>23642</v>
      </c>
      <c r="C10217" s="47" t="s">
        <v>23643</v>
      </c>
    </row>
    <row r="10218" spans="1:3" x14ac:dyDescent="0.25">
      <c r="A10218">
        <v>162536</v>
      </c>
      <c r="B10218" t="s">
        <v>23644</v>
      </c>
      <c r="C10218" s="47" t="s">
        <v>23645</v>
      </c>
    </row>
    <row r="10219" spans="1:3" x14ac:dyDescent="0.25">
      <c r="A10219">
        <v>162537</v>
      </c>
      <c r="B10219" t="s">
        <v>23646</v>
      </c>
      <c r="C10219" s="47" t="s">
        <v>23647</v>
      </c>
    </row>
    <row r="10220" spans="1:3" x14ac:dyDescent="0.25">
      <c r="A10220">
        <v>162538</v>
      </c>
      <c r="B10220" t="s">
        <v>23648</v>
      </c>
      <c r="C10220" s="47" t="s">
        <v>23649</v>
      </c>
    </row>
    <row r="10221" spans="1:3" x14ac:dyDescent="0.25">
      <c r="A10221">
        <v>162539</v>
      </c>
      <c r="B10221" t="s">
        <v>1399</v>
      </c>
      <c r="C10221" s="47" t="s">
        <v>23650</v>
      </c>
    </row>
    <row r="10222" spans="1:3" x14ac:dyDescent="0.25">
      <c r="A10222">
        <v>162540</v>
      </c>
      <c r="B10222" t="s">
        <v>284</v>
      </c>
      <c r="C10222" s="47" t="s">
        <v>23651</v>
      </c>
    </row>
    <row r="10223" spans="1:3" x14ac:dyDescent="0.25">
      <c r="A10223">
        <v>162541</v>
      </c>
      <c r="B10223" t="s">
        <v>23652</v>
      </c>
      <c r="C10223" s="47" t="s">
        <v>23653</v>
      </c>
    </row>
    <row r="10224" spans="1:3" x14ac:dyDescent="0.25">
      <c r="A10224">
        <v>162542</v>
      </c>
      <c r="B10224" t="s">
        <v>23654</v>
      </c>
      <c r="C10224" s="47" t="s">
        <v>23655</v>
      </c>
    </row>
    <row r="10225" spans="1:3" x14ac:dyDescent="0.25">
      <c r="A10225">
        <v>162543</v>
      </c>
      <c r="B10225" t="s">
        <v>23656</v>
      </c>
      <c r="C10225" s="47" t="s">
        <v>23657</v>
      </c>
    </row>
    <row r="10226" spans="1:3" x14ac:dyDescent="0.25">
      <c r="A10226">
        <v>162544</v>
      </c>
      <c r="B10226" t="s">
        <v>23658</v>
      </c>
      <c r="C10226" s="47" t="s">
        <v>23659</v>
      </c>
    </row>
    <row r="10227" spans="1:3" x14ac:dyDescent="0.25">
      <c r="A10227">
        <v>162545</v>
      </c>
      <c r="B10227" t="s">
        <v>23660</v>
      </c>
      <c r="C10227" s="47" t="s">
        <v>23661</v>
      </c>
    </row>
    <row r="10228" spans="1:3" x14ac:dyDescent="0.25">
      <c r="A10228">
        <v>162546</v>
      </c>
      <c r="B10228" t="s">
        <v>23662</v>
      </c>
      <c r="C10228" s="47" t="s">
        <v>23663</v>
      </c>
    </row>
    <row r="10229" spans="1:3" x14ac:dyDescent="0.25">
      <c r="A10229">
        <v>162547</v>
      </c>
      <c r="B10229" t="s">
        <v>23664</v>
      </c>
      <c r="C10229" s="47" t="s">
        <v>23665</v>
      </c>
    </row>
    <row r="10230" spans="1:3" x14ac:dyDescent="0.25">
      <c r="A10230">
        <v>162548</v>
      </c>
      <c r="B10230" t="s">
        <v>23666</v>
      </c>
      <c r="C10230" s="47" t="s">
        <v>23667</v>
      </c>
    </row>
    <row r="10231" spans="1:3" x14ac:dyDescent="0.25">
      <c r="A10231">
        <v>162549</v>
      </c>
      <c r="B10231" t="s">
        <v>23668</v>
      </c>
      <c r="C10231" s="47" t="s">
        <v>23669</v>
      </c>
    </row>
    <row r="10232" spans="1:3" x14ac:dyDescent="0.25">
      <c r="A10232">
        <v>162550</v>
      </c>
      <c r="B10232" t="s">
        <v>23670</v>
      </c>
      <c r="C10232" s="47" t="s">
        <v>23671</v>
      </c>
    </row>
    <row r="10233" spans="1:3" x14ac:dyDescent="0.25">
      <c r="A10233">
        <v>162551</v>
      </c>
      <c r="B10233" t="s">
        <v>23672</v>
      </c>
      <c r="C10233" s="47" t="s">
        <v>23673</v>
      </c>
    </row>
    <row r="10234" spans="1:3" x14ac:dyDescent="0.25">
      <c r="A10234">
        <v>162552</v>
      </c>
      <c r="B10234" t="s">
        <v>23674</v>
      </c>
      <c r="C10234" s="47" t="s">
        <v>23675</v>
      </c>
    </row>
    <row r="10235" spans="1:3" x14ac:dyDescent="0.25">
      <c r="A10235">
        <v>162553</v>
      </c>
      <c r="B10235" t="s">
        <v>23676</v>
      </c>
      <c r="C10235" s="47" t="s">
        <v>23677</v>
      </c>
    </row>
    <row r="10236" spans="1:3" x14ac:dyDescent="0.25">
      <c r="A10236">
        <v>162554</v>
      </c>
      <c r="B10236" t="s">
        <v>23678</v>
      </c>
      <c r="C10236" s="47" t="s">
        <v>23679</v>
      </c>
    </row>
    <row r="10237" spans="1:3" x14ac:dyDescent="0.25">
      <c r="A10237">
        <v>162555</v>
      </c>
      <c r="B10237" t="s">
        <v>23680</v>
      </c>
      <c r="C10237" s="47" t="s">
        <v>23681</v>
      </c>
    </row>
    <row r="10238" spans="1:3" x14ac:dyDescent="0.25">
      <c r="A10238">
        <v>162556</v>
      </c>
      <c r="B10238" t="s">
        <v>23682</v>
      </c>
      <c r="C10238" s="47" t="s">
        <v>23683</v>
      </c>
    </row>
    <row r="10239" spans="1:3" x14ac:dyDescent="0.25">
      <c r="A10239">
        <v>162557</v>
      </c>
      <c r="B10239" t="s">
        <v>395</v>
      </c>
      <c r="C10239" s="47" t="s">
        <v>23684</v>
      </c>
    </row>
    <row r="10240" spans="1:3" x14ac:dyDescent="0.25">
      <c r="A10240">
        <v>162558</v>
      </c>
      <c r="B10240" t="s">
        <v>23685</v>
      </c>
      <c r="C10240" s="47" t="s">
        <v>23686</v>
      </c>
    </row>
    <row r="10241" spans="1:3" x14ac:dyDescent="0.25">
      <c r="A10241">
        <v>162559</v>
      </c>
      <c r="B10241" t="s">
        <v>23687</v>
      </c>
      <c r="C10241" s="47" t="s">
        <v>23688</v>
      </c>
    </row>
    <row r="10242" spans="1:3" x14ac:dyDescent="0.25">
      <c r="A10242">
        <v>162560</v>
      </c>
      <c r="B10242" t="s">
        <v>23689</v>
      </c>
      <c r="C10242" s="47" t="s">
        <v>23690</v>
      </c>
    </row>
    <row r="10243" spans="1:3" x14ac:dyDescent="0.25">
      <c r="A10243">
        <v>162561</v>
      </c>
      <c r="B10243" t="s">
        <v>23691</v>
      </c>
      <c r="C10243" s="47" t="s">
        <v>23692</v>
      </c>
    </row>
    <row r="10244" spans="1:3" x14ac:dyDescent="0.25">
      <c r="A10244">
        <v>162562</v>
      </c>
      <c r="B10244" t="s">
        <v>23693</v>
      </c>
      <c r="C10244" s="47" t="s">
        <v>23694</v>
      </c>
    </row>
    <row r="10245" spans="1:3" x14ac:dyDescent="0.25">
      <c r="A10245">
        <v>162563</v>
      </c>
      <c r="B10245" t="s">
        <v>23695</v>
      </c>
      <c r="C10245" s="47" t="s">
        <v>23696</v>
      </c>
    </row>
    <row r="10246" spans="1:3" x14ac:dyDescent="0.25">
      <c r="A10246">
        <v>162564</v>
      </c>
      <c r="B10246" t="s">
        <v>23697</v>
      </c>
      <c r="C10246" s="47" t="s">
        <v>23698</v>
      </c>
    </row>
    <row r="10247" spans="1:3" x14ac:dyDescent="0.25">
      <c r="A10247">
        <v>162565</v>
      </c>
      <c r="B10247" t="s">
        <v>23699</v>
      </c>
      <c r="C10247" s="47" t="s">
        <v>23700</v>
      </c>
    </row>
    <row r="10248" spans="1:3" x14ac:dyDescent="0.25">
      <c r="A10248">
        <v>162566</v>
      </c>
      <c r="B10248" t="s">
        <v>23701</v>
      </c>
      <c r="C10248" s="47" t="s">
        <v>23702</v>
      </c>
    </row>
    <row r="10249" spans="1:3" x14ac:dyDescent="0.25">
      <c r="A10249">
        <v>162567</v>
      </c>
      <c r="B10249" t="s">
        <v>23703</v>
      </c>
      <c r="C10249" s="47" t="s">
        <v>23704</v>
      </c>
    </row>
    <row r="10250" spans="1:3" x14ac:dyDescent="0.25">
      <c r="A10250">
        <v>162568</v>
      </c>
      <c r="B10250" t="s">
        <v>23705</v>
      </c>
      <c r="C10250" s="47" t="s">
        <v>23706</v>
      </c>
    </row>
    <row r="10251" spans="1:3" x14ac:dyDescent="0.25">
      <c r="A10251">
        <v>162569</v>
      </c>
      <c r="B10251" t="s">
        <v>23707</v>
      </c>
      <c r="C10251" s="47" t="s">
        <v>23708</v>
      </c>
    </row>
    <row r="10252" spans="1:3" x14ac:dyDescent="0.25">
      <c r="A10252">
        <v>162570</v>
      </c>
      <c r="B10252" t="s">
        <v>23709</v>
      </c>
      <c r="C10252" s="47" t="s">
        <v>23710</v>
      </c>
    </row>
    <row r="10253" spans="1:3" x14ac:dyDescent="0.25">
      <c r="A10253">
        <v>162571</v>
      </c>
      <c r="B10253" t="s">
        <v>23711</v>
      </c>
      <c r="C10253" s="47" t="s">
        <v>23712</v>
      </c>
    </row>
    <row r="10254" spans="1:3" x14ac:dyDescent="0.25">
      <c r="A10254">
        <v>162572</v>
      </c>
      <c r="B10254" t="s">
        <v>23713</v>
      </c>
      <c r="C10254" s="47" t="s">
        <v>23714</v>
      </c>
    </row>
    <row r="10255" spans="1:3" x14ac:dyDescent="0.25">
      <c r="A10255">
        <v>162573</v>
      </c>
      <c r="B10255" t="s">
        <v>23715</v>
      </c>
      <c r="C10255" s="47" t="s">
        <v>23716</v>
      </c>
    </row>
    <row r="10256" spans="1:3" x14ac:dyDescent="0.25">
      <c r="A10256">
        <v>162574</v>
      </c>
      <c r="B10256" t="s">
        <v>23717</v>
      </c>
      <c r="C10256" s="47" t="s">
        <v>23718</v>
      </c>
    </row>
    <row r="10257" spans="1:3" x14ac:dyDescent="0.25">
      <c r="A10257">
        <v>162575</v>
      </c>
      <c r="B10257" t="s">
        <v>23719</v>
      </c>
      <c r="C10257" s="47" t="s">
        <v>23720</v>
      </c>
    </row>
    <row r="10258" spans="1:3" x14ac:dyDescent="0.25">
      <c r="A10258">
        <v>162576</v>
      </c>
      <c r="B10258" t="s">
        <v>23721</v>
      </c>
      <c r="C10258" s="47" t="s">
        <v>23722</v>
      </c>
    </row>
    <row r="10259" spans="1:3" x14ac:dyDescent="0.25">
      <c r="A10259">
        <v>162577</v>
      </c>
      <c r="B10259" t="s">
        <v>23723</v>
      </c>
      <c r="C10259" s="47" t="s">
        <v>23724</v>
      </c>
    </row>
    <row r="10260" spans="1:3" x14ac:dyDescent="0.25">
      <c r="A10260">
        <v>162578</v>
      </c>
      <c r="B10260" t="s">
        <v>23725</v>
      </c>
      <c r="C10260" s="47" t="s">
        <v>23726</v>
      </c>
    </row>
    <row r="10261" spans="1:3" x14ac:dyDescent="0.25">
      <c r="A10261">
        <v>162579</v>
      </c>
      <c r="B10261" t="s">
        <v>23727</v>
      </c>
      <c r="C10261" s="47" t="s">
        <v>23728</v>
      </c>
    </row>
    <row r="10262" spans="1:3" x14ac:dyDescent="0.25">
      <c r="A10262">
        <v>162580</v>
      </c>
      <c r="B10262" t="s">
        <v>23729</v>
      </c>
      <c r="C10262" s="47" t="s">
        <v>23730</v>
      </c>
    </row>
    <row r="10263" spans="1:3" x14ac:dyDescent="0.25">
      <c r="A10263">
        <v>162581</v>
      </c>
      <c r="B10263" t="s">
        <v>23731</v>
      </c>
      <c r="C10263" s="47" t="s">
        <v>23732</v>
      </c>
    </row>
    <row r="10264" spans="1:3" x14ac:dyDescent="0.25">
      <c r="A10264">
        <v>162582</v>
      </c>
      <c r="B10264" t="s">
        <v>23733</v>
      </c>
      <c r="C10264" s="47" t="s">
        <v>23734</v>
      </c>
    </row>
    <row r="10265" spans="1:3" x14ac:dyDescent="0.25">
      <c r="A10265">
        <v>162583</v>
      </c>
      <c r="B10265" t="s">
        <v>23735</v>
      </c>
      <c r="C10265" s="47" t="s">
        <v>23736</v>
      </c>
    </row>
    <row r="10266" spans="1:3" x14ac:dyDescent="0.25">
      <c r="A10266">
        <v>162584</v>
      </c>
      <c r="B10266" t="s">
        <v>23737</v>
      </c>
      <c r="C10266" s="47" t="s">
        <v>23738</v>
      </c>
    </row>
    <row r="10267" spans="1:3" x14ac:dyDescent="0.25">
      <c r="A10267">
        <v>162585</v>
      </c>
      <c r="B10267" t="s">
        <v>23739</v>
      </c>
      <c r="C10267" s="47" t="s">
        <v>23740</v>
      </c>
    </row>
    <row r="10268" spans="1:3" x14ac:dyDescent="0.25">
      <c r="A10268">
        <v>162586</v>
      </c>
      <c r="B10268" t="s">
        <v>23741</v>
      </c>
      <c r="C10268" s="47" t="s">
        <v>23742</v>
      </c>
    </row>
    <row r="10269" spans="1:3" x14ac:dyDescent="0.25">
      <c r="A10269">
        <v>162587</v>
      </c>
      <c r="B10269" t="s">
        <v>23743</v>
      </c>
      <c r="C10269" s="47" t="s">
        <v>23744</v>
      </c>
    </row>
    <row r="10270" spans="1:3" x14ac:dyDescent="0.25">
      <c r="A10270">
        <v>162588</v>
      </c>
      <c r="B10270" t="s">
        <v>23745</v>
      </c>
      <c r="C10270" s="47" t="s">
        <v>23746</v>
      </c>
    </row>
    <row r="10271" spans="1:3" x14ac:dyDescent="0.25">
      <c r="A10271">
        <v>162589</v>
      </c>
      <c r="B10271" t="s">
        <v>1646</v>
      </c>
      <c r="C10271" s="47" t="s">
        <v>23747</v>
      </c>
    </row>
    <row r="10272" spans="1:3" x14ac:dyDescent="0.25">
      <c r="A10272">
        <v>162590</v>
      </c>
      <c r="B10272" t="s">
        <v>23748</v>
      </c>
      <c r="C10272" s="47" t="s">
        <v>23749</v>
      </c>
    </row>
    <row r="10273" spans="1:3" x14ac:dyDescent="0.25">
      <c r="A10273">
        <v>162591</v>
      </c>
      <c r="B10273" t="s">
        <v>23750</v>
      </c>
      <c r="C10273" s="47" t="s">
        <v>23751</v>
      </c>
    </row>
    <row r="10274" spans="1:3" x14ac:dyDescent="0.25">
      <c r="A10274">
        <v>162592</v>
      </c>
      <c r="B10274" t="s">
        <v>23752</v>
      </c>
      <c r="C10274" s="47" t="s">
        <v>23753</v>
      </c>
    </row>
    <row r="10275" spans="1:3" x14ac:dyDescent="0.25">
      <c r="A10275">
        <v>162593</v>
      </c>
      <c r="B10275" t="s">
        <v>23754</v>
      </c>
      <c r="C10275" s="47" t="s">
        <v>23755</v>
      </c>
    </row>
    <row r="10276" spans="1:3" x14ac:dyDescent="0.25">
      <c r="A10276">
        <v>162594</v>
      </c>
      <c r="B10276" t="s">
        <v>322</v>
      </c>
      <c r="C10276" s="47" t="s">
        <v>23756</v>
      </c>
    </row>
    <row r="10277" spans="1:3" x14ac:dyDescent="0.25">
      <c r="A10277">
        <v>162595</v>
      </c>
      <c r="B10277" t="s">
        <v>23757</v>
      </c>
      <c r="C10277" s="47" t="s">
        <v>23758</v>
      </c>
    </row>
    <row r="10278" spans="1:3" x14ac:dyDescent="0.25">
      <c r="A10278">
        <v>162596</v>
      </c>
      <c r="B10278" t="s">
        <v>23759</v>
      </c>
      <c r="C10278" s="47" t="s">
        <v>23760</v>
      </c>
    </row>
    <row r="10279" spans="1:3" x14ac:dyDescent="0.25">
      <c r="A10279">
        <v>162597</v>
      </c>
      <c r="B10279" t="s">
        <v>23761</v>
      </c>
      <c r="C10279" s="47" t="s">
        <v>23762</v>
      </c>
    </row>
    <row r="10280" spans="1:3" x14ac:dyDescent="0.25">
      <c r="A10280">
        <v>162598</v>
      </c>
      <c r="B10280" t="s">
        <v>23763</v>
      </c>
      <c r="C10280" s="47" t="s">
        <v>23764</v>
      </c>
    </row>
    <row r="10281" spans="1:3" x14ac:dyDescent="0.25">
      <c r="A10281">
        <v>162599</v>
      </c>
      <c r="B10281" t="s">
        <v>23765</v>
      </c>
      <c r="C10281" s="47" t="s">
        <v>23766</v>
      </c>
    </row>
    <row r="10282" spans="1:3" x14ac:dyDescent="0.25">
      <c r="A10282">
        <v>162600</v>
      </c>
      <c r="B10282" t="s">
        <v>23767</v>
      </c>
      <c r="C10282" s="47" t="s">
        <v>23768</v>
      </c>
    </row>
    <row r="10283" spans="1:3" x14ac:dyDescent="0.25">
      <c r="A10283">
        <v>162601</v>
      </c>
      <c r="B10283" t="s">
        <v>23769</v>
      </c>
      <c r="C10283" s="47" t="s">
        <v>23770</v>
      </c>
    </row>
    <row r="10284" spans="1:3" x14ac:dyDescent="0.25">
      <c r="A10284">
        <v>162602</v>
      </c>
      <c r="B10284" t="s">
        <v>23771</v>
      </c>
      <c r="C10284" s="47" t="s">
        <v>23772</v>
      </c>
    </row>
    <row r="10285" spans="1:3" x14ac:dyDescent="0.25">
      <c r="A10285">
        <v>162603</v>
      </c>
      <c r="B10285" t="s">
        <v>23773</v>
      </c>
      <c r="C10285" s="47" t="s">
        <v>23774</v>
      </c>
    </row>
    <row r="10286" spans="1:3" x14ac:dyDescent="0.25">
      <c r="A10286">
        <v>162604</v>
      </c>
      <c r="B10286" t="s">
        <v>23775</v>
      </c>
      <c r="C10286" s="47" t="s">
        <v>23776</v>
      </c>
    </row>
    <row r="10287" spans="1:3" x14ac:dyDescent="0.25">
      <c r="A10287">
        <v>162605</v>
      </c>
      <c r="B10287" t="s">
        <v>23777</v>
      </c>
      <c r="C10287" s="47" t="s">
        <v>23778</v>
      </c>
    </row>
    <row r="10288" spans="1:3" x14ac:dyDescent="0.25">
      <c r="A10288">
        <v>162606</v>
      </c>
      <c r="B10288" t="s">
        <v>23779</v>
      </c>
      <c r="C10288" s="47" t="s">
        <v>23780</v>
      </c>
    </row>
    <row r="10289" spans="1:3" x14ac:dyDescent="0.25">
      <c r="A10289">
        <v>162607</v>
      </c>
      <c r="B10289" t="s">
        <v>23781</v>
      </c>
      <c r="C10289" s="47" t="s">
        <v>23782</v>
      </c>
    </row>
    <row r="10290" spans="1:3" x14ac:dyDescent="0.25">
      <c r="A10290">
        <v>162608</v>
      </c>
      <c r="B10290" t="s">
        <v>23783</v>
      </c>
      <c r="C10290" s="47" t="s">
        <v>23784</v>
      </c>
    </row>
    <row r="10291" spans="1:3" x14ac:dyDescent="0.25">
      <c r="A10291">
        <v>162609</v>
      </c>
      <c r="B10291" t="s">
        <v>23785</v>
      </c>
      <c r="C10291" s="47" t="s">
        <v>23786</v>
      </c>
    </row>
    <row r="10292" spans="1:3" x14ac:dyDescent="0.25">
      <c r="A10292">
        <v>162610</v>
      </c>
      <c r="B10292" t="s">
        <v>23787</v>
      </c>
      <c r="C10292" s="47" t="s">
        <v>23788</v>
      </c>
    </row>
    <row r="10293" spans="1:3" x14ac:dyDescent="0.25">
      <c r="A10293">
        <v>162611</v>
      </c>
      <c r="B10293" t="s">
        <v>23789</v>
      </c>
      <c r="C10293" s="47" t="s">
        <v>23790</v>
      </c>
    </row>
    <row r="10294" spans="1:3" x14ac:dyDescent="0.25">
      <c r="A10294">
        <v>162612</v>
      </c>
      <c r="B10294" t="s">
        <v>23791</v>
      </c>
      <c r="C10294" s="47" t="s">
        <v>23792</v>
      </c>
    </row>
    <row r="10295" spans="1:3" x14ac:dyDescent="0.25">
      <c r="A10295">
        <v>162613</v>
      </c>
      <c r="B10295" t="s">
        <v>23793</v>
      </c>
      <c r="C10295" s="47" t="s">
        <v>23794</v>
      </c>
    </row>
    <row r="10296" spans="1:3" x14ac:dyDescent="0.25">
      <c r="A10296">
        <v>162614</v>
      </c>
      <c r="B10296" t="s">
        <v>23795</v>
      </c>
      <c r="C10296" s="47" t="s">
        <v>23796</v>
      </c>
    </row>
    <row r="10297" spans="1:3" x14ac:dyDescent="0.25">
      <c r="A10297">
        <v>162615</v>
      </c>
      <c r="B10297" t="s">
        <v>23797</v>
      </c>
      <c r="C10297" s="47" t="s">
        <v>23798</v>
      </c>
    </row>
    <row r="10298" spans="1:3" x14ac:dyDescent="0.25">
      <c r="A10298">
        <v>162616</v>
      </c>
      <c r="B10298" t="s">
        <v>23799</v>
      </c>
      <c r="C10298" s="47" t="s">
        <v>23800</v>
      </c>
    </row>
    <row r="10299" spans="1:3" x14ac:dyDescent="0.25">
      <c r="A10299">
        <v>162617</v>
      </c>
      <c r="B10299" t="s">
        <v>23801</v>
      </c>
      <c r="C10299" s="47" t="s">
        <v>23802</v>
      </c>
    </row>
    <row r="10300" spans="1:3" x14ac:dyDescent="0.25">
      <c r="A10300">
        <v>162618</v>
      </c>
      <c r="B10300" t="s">
        <v>23803</v>
      </c>
      <c r="C10300" s="47" t="s">
        <v>23804</v>
      </c>
    </row>
    <row r="10301" spans="1:3" x14ac:dyDescent="0.25">
      <c r="A10301">
        <v>162619</v>
      </c>
      <c r="B10301" t="s">
        <v>23805</v>
      </c>
      <c r="C10301" s="47" t="s">
        <v>23806</v>
      </c>
    </row>
    <row r="10302" spans="1:3" x14ac:dyDescent="0.25">
      <c r="A10302">
        <v>162620</v>
      </c>
      <c r="B10302" t="s">
        <v>23807</v>
      </c>
      <c r="C10302" s="47" t="s">
        <v>23808</v>
      </c>
    </row>
    <row r="10303" spans="1:3" x14ac:dyDescent="0.25">
      <c r="A10303">
        <v>162621</v>
      </c>
      <c r="B10303" t="s">
        <v>23809</v>
      </c>
      <c r="C10303" s="47" t="s">
        <v>23810</v>
      </c>
    </row>
    <row r="10304" spans="1:3" x14ac:dyDescent="0.25">
      <c r="A10304">
        <v>162622</v>
      </c>
      <c r="B10304" t="s">
        <v>23811</v>
      </c>
      <c r="C10304" s="47" t="s">
        <v>23812</v>
      </c>
    </row>
    <row r="10305" spans="1:3" x14ac:dyDescent="0.25">
      <c r="A10305">
        <v>162623</v>
      </c>
      <c r="B10305" t="s">
        <v>23813</v>
      </c>
      <c r="C10305" s="47" t="s">
        <v>23814</v>
      </c>
    </row>
    <row r="10306" spans="1:3" x14ac:dyDescent="0.25">
      <c r="A10306">
        <v>162624</v>
      </c>
      <c r="B10306" t="s">
        <v>23815</v>
      </c>
      <c r="C10306" s="47" t="s">
        <v>23816</v>
      </c>
    </row>
    <row r="10307" spans="1:3" x14ac:dyDescent="0.25">
      <c r="A10307">
        <v>162625</v>
      </c>
      <c r="B10307" t="s">
        <v>23817</v>
      </c>
      <c r="C10307" s="47" t="s">
        <v>23818</v>
      </c>
    </row>
    <row r="10308" spans="1:3" x14ac:dyDescent="0.25">
      <c r="A10308">
        <v>162626</v>
      </c>
      <c r="B10308" t="s">
        <v>23819</v>
      </c>
      <c r="C10308" s="47" t="s">
        <v>23820</v>
      </c>
    </row>
    <row r="10309" spans="1:3" x14ac:dyDescent="0.25">
      <c r="A10309">
        <v>162627</v>
      </c>
      <c r="B10309" t="s">
        <v>23821</v>
      </c>
      <c r="C10309" s="47" t="s">
        <v>23822</v>
      </c>
    </row>
    <row r="10310" spans="1:3" x14ac:dyDescent="0.25">
      <c r="A10310">
        <v>162628</v>
      </c>
      <c r="B10310" t="s">
        <v>23823</v>
      </c>
      <c r="C10310" s="47" t="s">
        <v>23824</v>
      </c>
    </row>
    <row r="10311" spans="1:3" x14ac:dyDescent="0.25">
      <c r="A10311">
        <v>162629</v>
      </c>
      <c r="B10311" t="s">
        <v>23825</v>
      </c>
      <c r="C10311" s="47" t="s">
        <v>23826</v>
      </c>
    </row>
    <row r="10312" spans="1:3" x14ac:dyDescent="0.25">
      <c r="A10312">
        <v>162630</v>
      </c>
      <c r="B10312" t="s">
        <v>23827</v>
      </c>
      <c r="C10312" s="47" t="s">
        <v>23828</v>
      </c>
    </row>
    <row r="10313" spans="1:3" x14ac:dyDescent="0.25">
      <c r="A10313">
        <v>162631</v>
      </c>
      <c r="B10313" t="s">
        <v>23829</v>
      </c>
      <c r="C10313" s="47" t="s">
        <v>23830</v>
      </c>
    </row>
    <row r="10314" spans="1:3" x14ac:dyDescent="0.25">
      <c r="A10314">
        <v>162632</v>
      </c>
      <c r="B10314" t="s">
        <v>23831</v>
      </c>
      <c r="C10314" s="47" t="s">
        <v>23832</v>
      </c>
    </row>
    <row r="10315" spans="1:3" x14ac:dyDescent="0.25">
      <c r="A10315">
        <v>162633</v>
      </c>
      <c r="B10315" t="s">
        <v>23833</v>
      </c>
      <c r="C10315" s="47" t="s">
        <v>23834</v>
      </c>
    </row>
    <row r="10316" spans="1:3" x14ac:dyDescent="0.25">
      <c r="A10316">
        <v>162634</v>
      </c>
      <c r="B10316" t="s">
        <v>23835</v>
      </c>
      <c r="C10316" s="47" t="s">
        <v>23836</v>
      </c>
    </row>
    <row r="10317" spans="1:3" x14ac:dyDescent="0.25">
      <c r="A10317">
        <v>162635</v>
      </c>
      <c r="B10317" t="s">
        <v>23837</v>
      </c>
      <c r="C10317" s="47" t="s">
        <v>23838</v>
      </c>
    </row>
    <row r="10318" spans="1:3" x14ac:dyDescent="0.25">
      <c r="A10318">
        <v>162636</v>
      </c>
      <c r="B10318" t="s">
        <v>23839</v>
      </c>
      <c r="C10318" s="47" t="s">
        <v>23840</v>
      </c>
    </row>
    <row r="10319" spans="1:3" x14ac:dyDescent="0.25">
      <c r="A10319">
        <v>162637</v>
      </c>
      <c r="B10319" t="s">
        <v>23841</v>
      </c>
      <c r="C10319" s="47" t="s">
        <v>23842</v>
      </c>
    </row>
    <row r="10320" spans="1:3" x14ac:dyDescent="0.25">
      <c r="A10320">
        <v>162638</v>
      </c>
      <c r="B10320" t="s">
        <v>23843</v>
      </c>
      <c r="C10320" s="47" t="s">
        <v>23844</v>
      </c>
    </row>
    <row r="10321" spans="1:3" x14ac:dyDescent="0.25">
      <c r="A10321">
        <v>162639</v>
      </c>
      <c r="B10321" t="s">
        <v>23845</v>
      </c>
      <c r="C10321" s="47" t="s">
        <v>23846</v>
      </c>
    </row>
    <row r="10322" spans="1:3" x14ac:dyDescent="0.25">
      <c r="A10322">
        <v>162640</v>
      </c>
      <c r="B10322" t="s">
        <v>23847</v>
      </c>
      <c r="C10322" s="47" t="s">
        <v>23848</v>
      </c>
    </row>
    <row r="10323" spans="1:3" x14ac:dyDescent="0.25">
      <c r="A10323">
        <v>162641</v>
      </c>
      <c r="B10323" t="s">
        <v>23849</v>
      </c>
      <c r="C10323" s="47" t="s">
        <v>23850</v>
      </c>
    </row>
    <row r="10324" spans="1:3" x14ac:dyDescent="0.25">
      <c r="A10324">
        <v>162642</v>
      </c>
      <c r="B10324" t="s">
        <v>23851</v>
      </c>
      <c r="C10324" s="47" t="s">
        <v>23852</v>
      </c>
    </row>
    <row r="10325" spans="1:3" x14ac:dyDescent="0.25">
      <c r="A10325">
        <v>162643</v>
      </c>
      <c r="B10325" t="s">
        <v>23853</v>
      </c>
      <c r="C10325" s="47" t="s">
        <v>23854</v>
      </c>
    </row>
    <row r="10326" spans="1:3" x14ac:dyDescent="0.25">
      <c r="A10326">
        <v>162644</v>
      </c>
      <c r="B10326" t="s">
        <v>23855</v>
      </c>
      <c r="C10326" s="47" t="s">
        <v>23856</v>
      </c>
    </row>
    <row r="10327" spans="1:3" x14ac:dyDescent="0.25">
      <c r="A10327">
        <v>162645</v>
      </c>
      <c r="B10327" t="s">
        <v>23857</v>
      </c>
      <c r="C10327" s="47" t="s">
        <v>23858</v>
      </c>
    </row>
    <row r="10328" spans="1:3" x14ac:dyDescent="0.25">
      <c r="A10328">
        <v>162646</v>
      </c>
      <c r="B10328" t="s">
        <v>23859</v>
      </c>
      <c r="C10328" s="47" t="s">
        <v>23860</v>
      </c>
    </row>
    <row r="10329" spans="1:3" x14ac:dyDescent="0.25">
      <c r="A10329">
        <v>162647</v>
      </c>
      <c r="B10329" t="s">
        <v>23861</v>
      </c>
      <c r="C10329" s="47" t="s">
        <v>23862</v>
      </c>
    </row>
    <row r="10330" spans="1:3" x14ac:dyDescent="0.25">
      <c r="A10330">
        <v>162648</v>
      </c>
      <c r="B10330" t="s">
        <v>23863</v>
      </c>
      <c r="C10330" s="47" t="s">
        <v>23864</v>
      </c>
    </row>
    <row r="10331" spans="1:3" x14ac:dyDescent="0.25">
      <c r="A10331">
        <v>162649</v>
      </c>
      <c r="B10331" t="s">
        <v>23865</v>
      </c>
      <c r="C10331" s="47" t="s">
        <v>23866</v>
      </c>
    </row>
    <row r="10332" spans="1:3" x14ac:dyDescent="0.25">
      <c r="A10332">
        <v>162650</v>
      </c>
      <c r="B10332" t="s">
        <v>23867</v>
      </c>
      <c r="C10332" s="47" t="s">
        <v>23868</v>
      </c>
    </row>
    <row r="10333" spans="1:3" x14ac:dyDescent="0.25">
      <c r="A10333">
        <v>162651</v>
      </c>
      <c r="B10333" t="s">
        <v>23869</v>
      </c>
      <c r="C10333" s="47" t="s">
        <v>23870</v>
      </c>
    </row>
    <row r="10334" spans="1:3" x14ac:dyDescent="0.25">
      <c r="A10334">
        <v>162652</v>
      </c>
      <c r="B10334" t="s">
        <v>23871</v>
      </c>
      <c r="C10334" s="47" t="s">
        <v>23872</v>
      </c>
    </row>
    <row r="10335" spans="1:3" x14ac:dyDescent="0.25">
      <c r="A10335">
        <v>162653</v>
      </c>
      <c r="B10335" t="s">
        <v>23873</v>
      </c>
      <c r="C10335" s="47" t="s">
        <v>23874</v>
      </c>
    </row>
    <row r="10336" spans="1:3" x14ac:dyDescent="0.25">
      <c r="A10336">
        <v>162654</v>
      </c>
      <c r="B10336" t="s">
        <v>23875</v>
      </c>
      <c r="C10336" s="47" t="s">
        <v>23876</v>
      </c>
    </row>
    <row r="10337" spans="1:3" x14ac:dyDescent="0.25">
      <c r="A10337">
        <v>162655</v>
      </c>
      <c r="B10337" t="s">
        <v>23877</v>
      </c>
      <c r="C10337" s="47" t="s">
        <v>23878</v>
      </c>
    </row>
    <row r="10338" spans="1:3" x14ac:dyDescent="0.25">
      <c r="A10338">
        <v>162656</v>
      </c>
      <c r="B10338" t="s">
        <v>23879</v>
      </c>
      <c r="C10338" s="47" t="s">
        <v>23880</v>
      </c>
    </row>
    <row r="10339" spans="1:3" x14ac:dyDescent="0.25">
      <c r="A10339">
        <v>162657</v>
      </c>
      <c r="B10339" t="s">
        <v>23881</v>
      </c>
      <c r="C10339" s="47" t="s">
        <v>23882</v>
      </c>
    </row>
    <row r="10340" spans="1:3" x14ac:dyDescent="0.25">
      <c r="A10340">
        <v>162658</v>
      </c>
      <c r="B10340" t="s">
        <v>23883</v>
      </c>
      <c r="C10340" s="47" t="s">
        <v>23884</v>
      </c>
    </row>
    <row r="10341" spans="1:3" x14ac:dyDescent="0.25">
      <c r="A10341">
        <v>162659</v>
      </c>
      <c r="B10341" t="s">
        <v>23885</v>
      </c>
      <c r="C10341" s="47" t="s">
        <v>23886</v>
      </c>
    </row>
    <row r="10342" spans="1:3" x14ac:dyDescent="0.25">
      <c r="A10342">
        <v>162660</v>
      </c>
      <c r="B10342" t="s">
        <v>23887</v>
      </c>
      <c r="C10342" s="47" t="s">
        <v>23888</v>
      </c>
    </row>
    <row r="10343" spans="1:3" x14ac:dyDescent="0.25">
      <c r="A10343">
        <v>162661</v>
      </c>
      <c r="B10343" t="s">
        <v>23889</v>
      </c>
      <c r="C10343" s="47" t="s">
        <v>23890</v>
      </c>
    </row>
    <row r="10344" spans="1:3" x14ac:dyDescent="0.25">
      <c r="A10344">
        <v>162662</v>
      </c>
      <c r="B10344" t="s">
        <v>23891</v>
      </c>
      <c r="C10344" s="47" t="s">
        <v>23892</v>
      </c>
    </row>
    <row r="10345" spans="1:3" x14ac:dyDescent="0.25">
      <c r="A10345">
        <v>162663</v>
      </c>
      <c r="B10345" t="s">
        <v>23893</v>
      </c>
      <c r="C10345" s="47" t="s">
        <v>23894</v>
      </c>
    </row>
    <row r="10346" spans="1:3" x14ac:dyDescent="0.25">
      <c r="A10346">
        <v>162664</v>
      </c>
      <c r="B10346" t="s">
        <v>23895</v>
      </c>
      <c r="C10346" s="47" t="s">
        <v>23896</v>
      </c>
    </row>
    <row r="10347" spans="1:3" x14ac:dyDescent="0.25">
      <c r="A10347">
        <v>162665</v>
      </c>
      <c r="B10347" t="s">
        <v>23897</v>
      </c>
      <c r="C10347" s="47" t="s">
        <v>23898</v>
      </c>
    </row>
    <row r="10348" spans="1:3" x14ac:dyDescent="0.25">
      <c r="A10348">
        <v>162666</v>
      </c>
      <c r="B10348" t="s">
        <v>23899</v>
      </c>
      <c r="C10348" s="47" t="s">
        <v>23900</v>
      </c>
    </row>
    <row r="10349" spans="1:3" x14ac:dyDescent="0.25">
      <c r="A10349">
        <v>162667</v>
      </c>
      <c r="B10349" t="s">
        <v>23901</v>
      </c>
      <c r="C10349" s="47" t="s">
        <v>23902</v>
      </c>
    </row>
    <row r="10350" spans="1:3" x14ac:dyDescent="0.25">
      <c r="A10350">
        <v>162668</v>
      </c>
      <c r="B10350" t="s">
        <v>23903</v>
      </c>
      <c r="C10350" s="47" t="s">
        <v>23904</v>
      </c>
    </row>
    <row r="10351" spans="1:3" x14ac:dyDescent="0.25">
      <c r="A10351">
        <v>162669</v>
      </c>
      <c r="B10351" t="s">
        <v>23905</v>
      </c>
      <c r="C10351" s="47" t="s">
        <v>23906</v>
      </c>
    </row>
    <row r="10352" spans="1:3" x14ac:dyDescent="0.25">
      <c r="A10352">
        <v>162670</v>
      </c>
      <c r="B10352" t="s">
        <v>23907</v>
      </c>
      <c r="C10352" s="47" t="s">
        <v>23908</v>
      </c>
    </row>
    <row r="10353" spans="1:3" x14ac:dyDescent="0.25">
      <c r="A10353">
        <v>162671</v>
      </c>
      <c r="B10353" t="s">
        <v>23909</v>
      </c>
      <c r="C10353" s="47" t="s">
        <v>23910</v>
      </c>
    </row>
    <row r="10354" spans="1:3" x14ac:dyDescent="0.25">
      <c r="A10354">
        <v>162672</v>
      </c>
      <c r="B10354" t="s">
        <v>23911</v>
      </c>
      <c r="C10354" s="47" t="s">
        <v>23912</v>
      </c>
    </row>
    <row r="10355" spans="1:3" x14ac:dyDescent="0.25">
      <c r="A10355">
        <v>162673</v>
      </c>
      <c r="B10355" t="s">
        <v>23913</v>
      </c>
      <c r="C10355" s="47" t="s">
        <v>23914</v>
      </c>
    </row>
    <row r="10356" spans="1:3" x14ac:dyDescent="0.25">
      <c r="A10356">
        <v>162674</v>
      </c>
      <c r="B10356" t="s">
        <v>23915</v>
      </c>
      <c r="C10356" s="47" t="s">
        <v>23916</v>
      </c>
    </row>
    <row r="10357" spans="1:3" x14ac:dyDescent="0.25">
      <c r="A10357">
        <v>162675</v>
      </c>
      <c r="B10357" t="s">
        <v>23917</v>
      </c>
      <c r="C10357" s="47" t="s">
        <v>23918</v>
      </c>
    </row>
    <row r="10358" spans="1:3" x14ac:dyDescent="0.25">
      <c r="A10358">
        <v>162676</v>
      </c>
      <c r="B10358" t="s">
        <v>23919</v>
      </c>
      <c r="C10358" s="47" t="s">
        <v>23920</v>
      </c>
    </row>
    <row r="10359" spans="1:3" x14ac:dyDescent="0.25">
      <c r="A10359">
        <v>162677</v>
      </c>
      <c r="B10359" t="s">
        <v>23921</v>
      </c>
      <c r="C10359" s="47" t="s">
        <v>23922</v>
      </c>
    </row>
    <row r="10360" spans="1:3" x14ac:dyDescent="0.25">
      <c r="A10360">
        <v>162678</v>
      </c>
      <c r="B10360" t="s">
        <v>23923</v>
      </c>
      <c r="C10360" s="47" t="s">
        <v>23924</v>
      </c>
    </row>
    <row r="10361" spans="1:3" x14ac:dyDescent="0.25">
      <c r="A10361">
        <v>162679</v>
      </c>
      <c r="B10361" t="s">
        <v>23925</v>
      </c>
      <c r="C10361" s="47" t="s">
        <v>23926</v>
      </c>
    </row>
    <row r="10362" spans="1:3" x14ac:dyDescent="0.25">
      <c r="A10362">
        <v>162680</v>
      </c>
      <c r="B10362" t="s">
        <v>23927</v>
      </c>
      <c r="C10362" s="47" t="s">
        <v>23928</v>
      </c>
    </row>
    <row r="10363" spans="1:3" x14ac:dyDescent="0.25">
      <c r="A10363">
        <v>162681</v>
      </c>
      <c r="B10363" t="s">
        <v>23929</v>
      </c>
      <c r="C10363" s="47" t="s">
        <v>23930</v>
      </c>
    </row>
    <row r="10364" spans="1:3" x14ac:dyDescent="0.25">
      <c r="A10364">
        <v>162682</v>
      </c>
      <c r="B10364" t="s">
        <v>23931</v>
      </c>
      <c r="C10364" s="47" t="s">
        <v>23932</v>
      </c>
    </row>
    <row r="10365" spans="1:3" x14ac:dyDescent="0.25">
      <c r="A10365">
        <v>162683</v>
      </c>
      <c r="B10365" t="s">
        <v>23933</v>
      </c>
      <c r="C10365" s="47" t="s">
        <v>23934</v>
      </c>
    </row>
    <row r="10366" spans="1:3" x14ac:dyDescent="0.25">
      <c r="A10366">
        <v>162684</v>
      </c>
      <c r="B10366" t="s">
        <v>23935</v>
      </c>
      <c r="C10366" s="47" t="s">
        <v>23936</v>
      </c>
    </row>
    <row r="10367" spans="1:3" x14ac:dyDescent="0.25">
      <c r="A10367">
        <v>162685</v>
      </c>
      <c r="B10367" t="s">
        <v>23937</v>
      </c>
      <c r="C10367" s="47" t="s">
        <v>23938</v>
      </c>
    </row>
    <row r="10368" spans="1:3" x14ac:dyDescent="0.25">
      <c r="A10368">
        <v>162686</v>
      </c>
      <c r="B10368" t="s">
        <v>23939</v>
      </c>
      <c r="C10368" s="47" t="s">
        <v>23940</v>
      </c>
    </row>
    <row r="10369" spans="1:3" x14ac:dyDescent="0.25">
      <c r="A10369">
        <v>162687</v>
      </c>
      <c r="B10369" t="s">
        <v>23941</v>
      </c>
      <c r="C10369" s="47" t="s">
        <v>23942</v>
      </c>
    </row>
    <row r="10370" spans="1:3" x14ac:dyDescent="0.25">
      <c r="A10370">
        <v>162688</v>
      </c>
      <c r="B10370" t="s">
        <v>23943</v>
      </c>
      <c r="C10370" s="47" t="s">
        <v>23944</v>
      </c>
    </row>
    <row r="10371" spans="1:3" x14ac:dyDescent="0.25">
      <c r="A10371">
        <v>162689</v>
      </c>
      <c r="B10371" t="s">
        <v>23945</v>
      </c>
      <c r="C10371" s="47" t="s">
        <v>23946</v>
      </c>
    </row>
    <row r="10372" spans="1:3" x14ac:dyDescent="0.25">
      <c r="A10372">
        <v>162690</v>
      </c>
      <c r="B10372" t="s">
        <v>23947</v>
      </c>
      <c r="C10372" s="47" t="s">
        <v>23948</v>
      </c>
    </row>
    <row r="10373" spans="1:3" x14ac:dyDescent="0.25">
      <c r="A10373">
        <v>162691</v>
      </c>
      <c r="B10373" t="s">
        <v>23949</v>
      </c>
      <c r="C10373" s="47" t="s">
        <v>23950</v>
      </c>
    </row>
    <row r="10374" spans="1:3" x14ac:dyDescent="0.25">
      <c r="A10374">
        <v>162692</v>
      </c>
      <c r="B10374" t="s">
        <v>609</v>
      </c>
      <c r="C10374" s="47" t="s">
        <v>23951</v>
      </c>
    </row>
    <row r="10375" spans="1:3" x14ac:dyDescent="0.25">
      <c r="A10375">
        <v>162693</v>
      </c>
      <c r="B10375" t="s">
        <v>23952</v>
      </c>
      <c r="C10375" s="47" t="s">
        <v>23953</v>
      </c>
    </row>
    <row r="10376" spans="1:3" x14ac:dyDescent="0.25">
      <c r="A10376">
        <v>162694</v>
      </c>
      <c r="B10376" t="s">
        <v>23954</v>
      </c>
      <c r="C10376" s="47" t="s">
        <v>23955</v>
      </c>
    </row>
    <row r="10377" spans="1:3" x14ac:dyDescent="0.25">
      <c r="A10377">
        <v>162695</v>
      </c>
      <c r="B10377" t="s">
        <v>23956</v>
      </c>
      <c r="C10377" s="47" t="s">
        <v>23957</v>
      </c>
    </row>
    <row r="10378" spans="1:3" x14ac:dyDescent="0.25">
      <c r="A10378">
        <v>162696</v>
      </c>
      <c r="B10378" t="s">
        <v>23958</v>
      </c>
      <c r="C10378" s="47" t="s">
        <v>23959</v>
      </c>
    </row>
    <row r="10379" spans="1:3" x14ac:dyDescent="0.25">
      <c r="A10379">
        <v>162697</v>
      </c>
      <c r="B10379" t="s">
        <v>23960</v>
      </c>
      <c r="C10379" s="47" t="s">
        <v>23961</v>
      </c>
    </row>
    <row r="10380" spans="1:3" x14ac:dyDescent="0.25">
      <c r="A10380">
        <v>162698</v>
      </c>
      <c r="B10380" t="s">
        <v>23962</v>
      </c>
      <c r="C10380" s="47" t="s">
        <v>23963</v>
      </c>
    </row>
    <row r="10381" spans="1:3" x14ac:dyDescent="0.25">
      <c r="A10381">
        <v>162699</v>
      </c>
      <c r="B10381" t="s">
        <v>23964</v>
      </c>
      <c r="C10381" s="47" t="s">
        <v>23965</v>
      </c>
    </row>
    <row r="10382" spans="1:3" x14ac:dyDescent="0.25">
      <c r="A10382">
        <v>162700</v>
      </c>
      <c r="B10382" t="s">
        <v>23966</v>
      </c>
      <c r="C10382" s="47" t="s">
        <v>23967</v>
      </c>
    </row>
    <row r="10383" spans="1:3" x14ac:dyDescent="0.25">
      <c r="A10383">
        <v>162701</v>
      </c>
      <c r="B10383" t="s">
        <v>23968</v>
      </c>
      <c r="C10383" s="47" t="s">
        <v>23969</v>
      </c>
    </row>
    <row r="10384" spans="1:3" x14ac:dyDescent="0.25">
      <c r="A10384">
        <v>162702</v>
      </c>
      <c r="B10384" t="s">
        <v>23970</v>
      </c>
      <c r="C10384" s="47" t="s">
        <v>23971</v>
      </c>
    </row>
    <row r="10385" spans="1:3" x14ac:dyDescent="0.25">
      <c r="A10385">
        <v>162703</v>
      </c>
      <c r="B10385" t="s">
        <v>130</v>
      </c>
      <c r="C10385" s="47" t="s">
        <v>23972</v>
      </c>
    </row>
    <row r="10386" spans="1:3" x14ac:dyDescent="0.25">
      <c r="A10386">
        <v>162704</v>
      </c>
      <c r="B10386" t="s">
        <v>23973</v>
      </c>
      <c r="C10386" s="47" t="s">
        <v>23974</v>
      </c>
    </row>
    <row r="10387" spans="1:3" x14ac:dyDescent="0.25">
      <c r="A10387">
        <v>162705</v>
      </c>
      <c r="B10387" t="s">
        <v>23975</v>
      </c>
      <c r="C10387" s="47" t="s">
        <v>23976</v>
      </c>
    </row>
    <row r="10388" spans="1:3" x14ac:dyDescent="0.25">
      <c r="A10388">
        <v>162706</v>
      </c>
      <c r="B10388" t="s">
        <v>1455</v>
      </c>
      <c r="C10388" s="47" t="s">
        <v>23977</v>
      </c>
    </row>
    <row r="10389" spans="1:3" x14ac:dyDescent="0.25">
      <c r="A10389">
        <v>162707</v>
      </c>
      <c r="B10389" t="s">
        <v>23978</v>
      </c>
      <c r="C10389" s="47" t="s">
        <v>23979</v>
      </c>
    </row>
    <row r="10390" spans="1:3" x14ac:dyDescent="0.25">
      <c r="A10390">
        <v>162708</v>
      </c>
      <c r="B10390" t="s">
        <v>23980</v>
      </c>
      <c r="C10390" s="47" t="s">
        <v>23981</v>
      </c>
    </row>
    <row r="10391" spans="1:3" x14ac:dyDescent="0.25">
      <c r="A10391">
        <v>162709</v>
      </c>
      <c r="B10391" t="s">
        <v>23982</v>
      </c>
      <c r="C10391" s="47" t="s">
        <v>23983</v>
      </c>
    </row>
    <row r="10392" spans="1:3" x14ac:dyDescent="0.25">
      <c r="A10392">
        <v>162710</v>
      </c>
      <c r="B10392" t="s">
        <v>23984</v>
      </c>
      <c r="C10392" s="47" t="s">
        <v>23985</v>
      </c>
    </row>
    <row r="10393" spans="1:3" x14ac:dyDescent="0.25">
      <c r="A10393">
        <v>162711</v>
      </c>
      <c r="B10393" t="s">
        <v>23986</v>
      </c>
      <c r="C10393" s="47" t="s">
        <v>23987</v>
      </c>
    </row>
    <row r="10394" spans="1:3" x14ac:dyDescent="0.25">
      <c r="A10394">
        <v>162712</v>
      </c>
      <c r="B10394" t="s">
        <v>23988</v>
      </c>
      <c r="C10394" s="47" t="s">
        <v>23989</v>
      </c>
    </row>
    <row r="10395" spans="1:3" x14ac:dyDescent="0.25">
      <c r="A10395">
        <v>162713</v>
      </c>
      <c r="B10395" t="s">
        <v>1532</v>
      </c>
      <c r="C10395" s="47" t="s">
        <v>23990</v>
      </c>
    </row>
    <row r="10396" spans="1:3" x14ac:dyDescent="0.25">
      <c r="A10396">
        <v>162714</v>
      </c>
      <c r="B10396" t="s">
        <v>23991</v>
      </c>
      <c r="C10396" s="47" t="s">
        <v>23992</v>
      </c>
    </row>
    <row r="10397" spans="1:3" x14ac:dyDescent="0.25">
      <c r="A10397">
        <v>162715</v>
      </c>
      <c r="B10397" t="s">
        <v>23993</v>
      </c>
      <c r="C10397" s="47" t="s">
        <v>23994</v>
      </c>
    </row>
    <row r="10398" spans="1:3" x14ac:dyDescent="0.25">
      <c r="A10398">
        <v>162716</v>
      </c>
      <c r="B10398" t="s">
        <v>23995</v>
      </c>
      <c r="C10398" s="47" t="s">
        <v>23996</v>
      </c>
    </row>
    <row r="10399" spans="1:3" x14ac:dyDescent="0.25">
      <c r="A10399">
        <v>162717</v>
      </c>
      <c r="B10399" t="s">
        <v>23997</v>
      </c>
      <c r="C10399" s="47" t="s">
        <v>23998</v>
      </c>
    </row>
    <row r="10400" spans="1:3" x14ac:dyDescent="0.25">
      <c r="A10400">
        <v>162718</v>
      </c>
      <c r="B10400" t="s">
        <v>23999</v>
      </c>
      <c r="C10400" s="47" t="s">
        <v>24000</v>
      </c>
    </row>
    <row r="10401" spans="1:3" x14ac:dyDescent="0.25">
      <c r="A10401">
        <v>162719</v>
      </c>
      <c r="B10401" t="s">
        <v>24001</v>
      </c>
      <c r="C10401" s="47" t="s">
        <v>24002</v>
      </c>
    </row>
    <row r="10402" spans="1:3" x14ac:dyDescent="0.25">
      <c r="A10402">
        <v>162720</v>
      </c>
      <c r="B10402" t="s">
        <v>24003</v>
      </c>
      <c r="C10402" s="47" t="s">
        <v>24004</v>
      </c>
    </row>
    <row r="10403" spans="1:3" x14ac:dyDescent="0.25">
      <c r="A10403">
        <v>162721</v>
      </c>
      <c r="B10403" t="s">
        <v>24005</v>
      </c>
      <c r="C10403" s="47" t="s">
        <v>24006</v>
      </c>
    </row>
    <row r="10404" spans="1:3" x14ac:dyDescent="0.25">
      <c r="A10404">
        <v>162722</v>
      </c>
      <c r="B10404" t="s">
        <v>24007</v>
      </c>
      <c r="C10404" s="47" t="s">
        <v>24008</v>
      </c>
    </row>
    <row r="10405" spans="1:3" x14ac:dyDescent="0.25">
      <c r="A10405">
        <v>162723</v>
      </c>
      <c r="B10405" t="s">
        <v>24009</v>
      </c>
      <c r="C10405" s="47" t="s">
        <v>24010</v>
      </c>
    </row>
    <row r="10406" spans="1:3" x14ac:dyDescent="0.25">
      <c r="A10406">
        <v>162724</v>
      </c>
      <c r="B10406" t="s">
        <v>24011</v>
      </c>
      <c r="C10406" s="47" t="s">
        <v>24012</v>
      </c>
    </row>
    <row r="10407" spans="1:3" x14ac:dyDescent="0.25">
      <c r="A10407">
        <v>162725</v>
      </c>
      <c r="B10407" t="s">
        <v>24013</v>
      </c>
      <c r="C10407" s="47" t="s">
        <v>24014</v>
      </c>
    </row>
    <row r="10408" spans="1:3" x14ac:dyDescent="0.25">
      <c r="A10408">
        <v>162726</v>
      </c>
      <c r="B10408" t="s">
        <v>24015</v>
      </c>
      <c r="C10408" s="47" t="s">
        <v>24016</v>
      </c>
    </row>
    <row r="10409" spans="1:3" x14ac:dyDescent="0.25">
      <c r="A10409">
        <v>162727</v>
      </c>
      <c r="B10409" t="s">
        <v>24017</v>
      </c>
      <c r="C10409" s="47" t="s">
        <v>24018</v>
      </c>
    </row>
    <row r="10410" spans="1:3" x14ac:dyDescent="0.25">
      <c r="A10410">
        <v>162728</v>
      </c>
      <c r="B10410" t="s">
        <v>24019</v>
      </c>
      <c r="C10410" s="47" t="s">
        <v>24020</v>
      </c>
    </row>
    <row r="10411" spans="1:3" x14ac:dyDescent="0.25">
      <c r="A10411">
        <v>162729</v>
      </c>
      <c r="B10411" t="s">
        <v>24021</v>
      </c>
      <c r="C10411" s="47" t="s">
        <v>24022</v>
      </c>
    </row>
    <row r="10412" spans="1:3" x14ac:dyDescent="0.25">
      <c r="A10412">
        <v>162730</v>
      </c>
      <c r="B10412" t="s">
        <v>24023</v>
      </c>
      <c r="C10412" s="47" t="s">
        <v>24024</v>
      </c>
    </row>
    <row r="10413" spans="1:3" x14ac:dyDescent="0.25">
      <c r="A10413">
        <v>162731</v>
      </c>
      <c r="B10413" t="s">
        <v>24025</v>
      </c>
      <c r="C10413" s="47" t="s">
        <v>24026</v>
      </c>
    </row>
    <row r="10414" spans="1:3" x14ac:dyDescent="0.25">
      <c r="A10414">
        <v>162732</v>
      </c>
      <c r="B10414" t="s">
        <v>24027</v>
      </c>
      <c r="C10414" s="47" t="s">
        <v>24028</v>
      </c>
    </row>
    <row r="10415" spans="1:3" x14ac:dyDescent="0.25">
      <c r="A10415">
        <v>162733</v>
      </c>
      <c r="B10415" t="s">
        <v>24029</v>
      </c>
      <c r="C10415" s="47" t="s">
        <v>24030</v>
      </c>
    </row>
    <row r="10416" spans="1:3" x14ac:dyDescent="0.25">
      <c r="A10416">
        <v>162734</v>
      </c>
      <c r="B10416" t="s">
        <v>24031</v>
      </c>
      <c r="C10416" s="47" t="s">
        <v>24032</v>
      </c>
    </row>
    <row r="10417" spans="1:3" x14ac:dyDescent="0.25">
      <c r="A10417">
        <v>162735</v>
      </c>
      <c r="B10417" t="s">
        <v>24033</v>
      </c>
      <c r="C10417" s="47" t="s">
        <v>24034</v>
      </c>
    </row>
    <row r="10418" spans="1:3" x14ac:dyDescent="0.25">
      <c r="A10418">
        <v>162736</v>
      </c>
      <c r="B10418" t="s">
        <v>24035</v>
      </c>
      <c r="C10418" s="47" t="s">
        <v>24036</v>
      </c>
    </row>
    <row r="10419" spans="1:3" x14ac:dyDescent="0.25">
      <c r="A10419">
        <v>162737</v>
      </c>
      <c r="B10419" t="s">
        <v>24037</v>
      </c>
      <c r="C10419" s="47" t="s">
        <v>24038</v>
      </c>
    </row>
    <row r="10420" spans="1:3" x14ac:dyDescent="0.25">
      <c r="A10420">
        <v>162738</v>
      </c>
      <c r="B10420" t="s">
        <v>24039</v>
      </c>
      <c r="C10420" s="47" t="s">
        <v>24040</v>
      </c>
    </row>
    <row r="10421" spans="1:3" x14ac:dyDescent="0.25">
      <c r="A10421">
        <v>162739</v>
      </c>
      <c r="B10421" t="s">
        <v>24041</v>
      </c>
      <c r="C10421" s="47" t="s">
        <v>24042</v>
      </c>
    </row>
    <row r="10422" spans="1:3" x14ac:dyDescent="0.25">
      <c r="A10422">
        <v>162740</v>
      </c>
      <c r="B10422" t="s">
        <v>24043</v>
      </c>
      <c r="C10422" s="47" t="s">
        <v>24044</v>
      </c>
    </row>
    <row r="10423" spans="1:3" x14ac:dyDescent="0.25">
      <c r="A10423">
        <v>162741</v>
      </c>
      <c r="B10423" t="s">
        <v>24045</v>
      </c>
      <c r="C10423" s="47" t="s">
        <v>24046</v>
      </c>
    </row>
    <row r="10424" spans="1:3" x14ac:dyDescent="0.25">
      <c r="A10424">
        <v>162742</v>
      </c>
      <c r="B10424" t="s">
        <v>24047</v>
      </c>
      <c r="C10424" s="47" t="s">
        <v>24048</v>
      </c>
    </row>
    <row r="10425" spans="1:3" x14ac:dyDescent="0.25">
      <c r="A10425">
        <v>162743</v>
      </c>
      <c r="B10425" t="s">
        <v>24049</v>
      </c>
      <c r="C10425" s="47" t="s">
        <v>24050</v>
      </c>
    </row>
    <row r="10426" spans="1:3" x14ac:dyDescent="0.25">
      <c r="A10426">
        <v>162744</v>
      </c>
      <c r="B10426" t="s">
        <v>24051</v>
      </c>
      <c r="C10426" s="47" t="s">
        <v>24052</v>
      </c>
    </row>
    <row r="10427" spans="1:3" x14ac:dyDescent="0.25">
      <c r="A10427">
        <v>162745</v>
      </c>
      <c r="B10427" t="s">
        <v>24053</v>
      </c>
      <c r="C10427" s="47" t="s">
        <v>24054</v>
      </c>
    </row>
    <row r="10428" spans="1:3" x14ac:dyDescent="0.25">
      <c r="A10428">
        <v>162746</v>
      </c>
      <c r="B10428" t="s">
        <v>24055</v>
      </c>
      <c r="C10428" s="47" t="s">
        <v>24056</v>
      </c>
    </row>
    <row r="10429" spans="1:3" x14ac:dyDescent="0.25">
      <c r="A10429">
        <v>162747</v>
      </c>
      <c r="B10429" t="s">
        <v>24057</v>
      </c>
      <c r="C10429" s="47" t="s">
        <v>24058</v>
      </c>
    </row>
    <row r="10430" spans="1:3" x14ac:dyDescent="0.25">
      <c r="A10430">
        <v>162748</v>
      </c>
      <c r="B10430" t="s">
        <v>24059</v>
      </c>
      <c r="C10430" s="47" t="s">
        <v>24060</v>
      </c>
    </row>
    <row r="10431" spans="1:3" x14ac:dyDescent="0.25">
      <c r="A10431">
        <v>162749</v>
      </c>
      <c r="B10431" t="s">
        <v>24061</v>
      </c>
      <c r="C10431" s="47" t="s">
        <v>24062</v>
      </c>
    </row>
    <row r="10432" spans="1:3" x14ac:dyDescent="0.25">
      <c r="A10432">
        <v>162750</v>
      </c>
      <c r="B10432" t="s">
        <v>24063</v>
      </c>
      <c r="C10432" s="47" t="s">
        <v>24064</v>
      </c>
    </row>
    <row r="10433" spans="1:3" x14ac:dyDescent="0.25">
      <c r="A10433">
        <v>162751</v>
      </c>
      <c r="B10433" t="s">
        <v>24065</v>
      </c>
      <c r="C10433" s="47" t="s">
        <v>24066</v>
      </c>
    </row>
    <row r="10434" spans="1:3" x14ac:dyDescent="0.25">
      <c r="A10434">
        <v>162752</v>
      </c>
      <c r="B10434" t="s">
        <v>24067</v>
      </c>
      <c r="C10434" s="47" t="s">
        <v>24068</v>
      </c>
    </row>
    <row r="10435" spans="1:3" x14ac:dyDescent="0.25">
      <c r="A10435">
        <v>162753</v>
      </c>
      <c r="B10435" t="s">
        <v>24069</v>
      </c>
      <c r="C10435" s="47" t="s">
        <v>24070</v>
      </c>
    </row>
    <row r="10436" spans="1:3" x14ac:dyDescent="0.25">
      <c r="A10436">
        <v>162754</v>
      </c>
      <c r="B10436" t="s">
        <v>24071</v>
      </c>
      <c r="C10436" s="47" t="s">
        <v>24072</v>
      </c>
    </row>
    <row r="10437" spans="1:3" x14ac:dyDescent="0.25">
      <c r="A10437">
        <v>162755</v>
      </c>
      <c r="B10437" t="s">
        <v>24073</v>
      </c>
      <c r="C10437" s="47" t="s">
        <v>24074</v>
      </c>
    </row>
    <row r="10438" spans="1:3" x14ac:dyDescent="0.25">
      <c r="A10438">
        <v>162756</v>
      </c>
      <c r="B10438" t="s">
        <v>24075</v>
      </c>
      <c r="C10438" s="47" t="s">
        <v>24076</v>
      </c>
    </row>
    <row r="10439" spans="1:3" x14ac:dyDescent="0.25">
      <c r="A10439">
        <v>162757</v>
      </c>
      <c r="B10439" t="s">
        <v>24077</v>
      </c>
      <c r="C10439" s="47" t="s">
        <v>24078</v>
      </c>
    </row>
    <row r="10440" spans="1:3" x14ac:dyDescent="0.25">
      <c r="A10440">
        <v>162758</v>
      </c>
      <c r="B10440" t="s">
        <v>24079</v>
      </c>
      <c r="C10440" s="47" t="s">
        <v>24080</v>
      </c>
    </row>
    <row r="10441" spans="1:3" x14ac:dyDescent="0.25">
      <c r="A10441">
        <v>162759</v>
      </c>
      <c r="B10441" t="s">
        <v>24081</v>
      </c>
      <c r="C10441" s="47" t="s">
        <v>24082</v>
      </c>
    </row>
    <row r="10442" spans="1:3" x14ac:dyDescent="0.25">
      <c r="A10442">
        <v>162760</v>
      </c>
      <c r="B10442" t="s">
        <v>24083</v>
      </c>
      <c r="C10442" s="47" t="s">
        <v>24084</v>
      </c>
    </row>
    <row r="10443" spans="1:3" x14ac:dyDescent="0.25">
      <c r="A10443">
        <v>162761</v>
      </c>
      <c r="B10443" t="s">
        <v>24085</v>
      </c>
      <c r="C10443" s="47" t="s">
        <v>24086</v>
      </c>
    </row>
    <row r="10444" spans="1:3" x14ac:dyDescent="0.25">
      <c r="A10444">
        <v>162762</v>
      </c>
      <c r="B10444" t="s">
        <v>24087</v>
      </c>
      <c r="C10444" s="47" t="s">
        <v>24088</v>
      </c>
    </row>
    <row r="10445" spans="1:3" x14ac:dyDescent="0.25">
      <c r="A10445">
        <v>162763</v>
      </c>
      <c r="B10445" t="s">
        <v>24089</v>
      </c>
      <c r="C10445" s="47" t="s">
        <v>24090</v>
      </c>
    </row>
    <row r="10446" spans="1:3" x14ac:dyDescent="0.25">
      <c r="A10446">
        <v>162764</v>
      </c>
      <c r="B10446" t="s">
        <v>24091</v>
      </c>
      <c r="C10446" s="47" t="s">
        <v>24092</v>
      </c>
    </row>
    <row r="10447" spans="1:3" x14ac:dyDescent="0.25">
      <c r="A10447">
        <v>162765</v>
      </c>
      <c r="B10447" t="s">
        <v>24093</v>
      </c>
      <c r="C10447" s="47" t="s">
        <v>24094</v>
      </c>
    </row>
    <row r="10448" spans="1:3" x14ac:dyDescent="0.25">
      <c r="A10448">
        <v>162766</v>
      </c>
      <c r="B10448" t="s">
        <v>24095</v>
      </c>
      <c r="C10448" s="47" t="s">
        <v>24096</v>
      </c>
    </row>
    <row r="10449" spans="1:3" x14ac:dyDescent="0.25">
      <c r="A10449">
        <v>162767</v>
      </c>
      <c r="B10449" t="s">
        <v>24097</v>
      </c>
      <c r="C10449" s="47" t="s">
        <v>24098</v>
      </c>
    </row>
    <row r="10450" spans="1:3" x14ac:dyDescent="0.25">
      <c r="A10450">
        <v>162768</v>
      </c>
      <c r="B10450" t="s">
        <v>24099</v>
      </c>
      <c r="C10450" s="47" t="s">
        <v>24100</v>
      </c>
    </row>
    <row r="10451" spans="1:3" x14ac:dyDescent="0.25">
      <c r="A10451">
        <v>162769</v>
      </c>
      <c r="B10451" t="s">
        <v>24101</v>
      </c>
      <c r="C10451" s="47" t="s">
        <v>24102</v>
      </c>
    </row>
    <row r="10452" spans="1:3" x14ac:dyDescent="0.25">
      <c r="A10452">
        <v>162770</v>
      </c>
      <c r="B10452" t="s">
        <v>24103</v>
      </c>
      <c r="C10452" s="47" t="s">
        <v>24104</v>
      </c>
    </row>
    <row r="10453" spans="1:3" x14ac:dyDescent="0.25">
      <c r="A10453">
        <v>162771</v>
      </c>
      <c r="B10453" t="s">
        <v>24105</v>
      </c>
      <c r="C10453" s="47" t="s">
        <v>24106</v>
      </c>
    </row>
    <row r="10454" spans="1:3" x14ac:dyDescent="0.25">
      <c r="A10454">
        <v>162772</v>
      </c>
      <c r="B10454" t="s">
        <v>24107</v>
      </c>
      <c r="C10454" s="47" t="s">
        <v>24108</v>
      </c>
    </row>
    <row r="10455" spans="1:3" x14ac:dyDescent="0.25">
      <c r="A10455">
        <v>162773</v>
      </c>
      <c r="B10455" t="s">
        <v>24109</v>
      </c>
      <c r="C10455" s="47" t="s">
        <v>24110</v>
      </c>
    </row>
    <row r="10456" spans="1:3" x14ac:dyDescent="0.25">
      <c r="A10456">
        <v>162774</v>
      </c>
      <c r="B10456" t="s">
        <v>24111</v>
      </c>
      <c r="C10456" s="47" t="s">
        <v>24112</v>
      </c>
    </row>
    <row r="10457" spans="1:3" x14ac:dyDescent="0.25">
      <c r="A10457">
        <v>162775</v>
      </c>
      <c r="B10457" t="s">
        <v>24113</v>
      </c>
      <c r="C10457" s="47" t="s">
        <v>24114</v>
      </c>
    </row>
    <row r="10458" spans="1:3" x14ac:dyDescent="0.25">
      <c r="A10458">
        <v>162776</v>
      </c>
      <c r="B10458" t="s">
        <v>24115</v>
      </c>
      <c r="C10458" s="47" t="s">
        <v>24116</v>
      </c>
    </row>
    <row r="10459" spans="1:3" x14ac:dyDescent="0.25">
      <c r="A10459">
        <v>162777</v>
      </c>
      <c r="B10459" t="s">
        <v>24117</v>
      </c>
      <c r="C10459" s="47" t="s">
        <v>24118</v>
      </c>
    </row>
    <row r="10460" spans="1:3" x14ac:dyDescent="0.25">
      <c r="A10460">
        <v>162778</v>
      </c>
      <c r="B10460" t="s">
        <v>24119</v>
      </c>
      <c r="C10460" s="47" t="s">
        <v>24120</v>
      </c>
    </row>
    <row r="10461" spans="1:3" x14ac:dyDescent="0.25">
      <c r="A10461">
        <v>162779</v>
      </c>
      <c r="B10461" t="s">
        <v>24121</v>
      </c>
      <c r="C10461" s="47" t="s">
        <v>24122</v>
      </c>
    </row>
    <row r="10462" spans="1:3" x14ac:dyDescent="0.25">
      <c r="A10462">
        <v>162780</v>
      </c>
      <c r="B10462" t="s">
        <v>24123</v>
      </c>
      <c r="C10462" s="47" t="s">
        <v>24124</v>
      </c>
    </row>
    <row r="10463" spans="1:3" x14ac:dyDescent="0.25">
      <c r="A10463">
        <v>162781</v>
      </c>
      <c r="B10463" t="s">
        <v>24125</v>
      </c>
      <c r="C10463" s="47" t="s">
        <v>24126</v>
      </c>
    </row>
    <row r="10464" spans="1:3" x14ac:dyDescent="0.25">
      <c r="A10464">
        <v>162782</v>
      </c>
      <c r="B10464" t="s">
        <v>24127</v>
      </c>
      <c r="C10464" s="47" t="s">
        <v>24128</v>
      </c>
    </row>
    <row r="10465" spans="1:3" x14ac:dyDescent="0.25">
      <c r="A10465">
        <v>162783</v>
      </c>
      <c r="B10465" t="s">
        <v>24129</v>
      </c>
      <c r="C10465" s="47" t="s">
        <v>24130</v>
      </c>
    </row>
    <row r="10466" spans="1:3" x14ac:dyDescent="0.25">
      <c r="A10466">
        <v>162784</v>
      </c>
      <c r="B10466" t="s">
        <v>24131</v>
      </c>
      <c r="C10466" s="47" t="s">
        <v>24132</v>
      </c>
    </row>
    <row r="10467" spans="1:3" x14ac:dyDescent="0.25">
      <c r="A10467">
        <v>162785</v>
      </c>
      <c r="B10467" t="s">
        <v>24133</v>
      </c>
      <c r="C10467" s="47" t="s">
        <v>24134</v>
      </c>
    </row>
    <row r="10468" spans="1:3" x14ac:dyDescent="0.25">
      <c r="A10468">
        <v>162786</v>
      </c>
      <c r="B10468" t="s">
        <v>24135</v>
      </c>
      <c r="C10468" s="47" t="s">
        <v>24136</v>
      </c>
    </row>
    <row r="10469" spans="1:3" x14ac:dyDescent="0.25">
      <c r="A10469">
        <v>162787</v>
      </c>
      <c r="B10469" t="s">
        <v>24137</v>
      </c>
      <c r="C10469" s="47" t="s">
        <v>24138</v>
      </c>
    </row>
    <row r="10470" spans="1:3" x14ac:dyDescent="0.25">
      <c r="A10470">
        <v>162788</v>
      </c>
      <c r="B10470" t="s">
        <v>24139</v>
      </c>
      <c r="C10470" s="47" t="s">
        <v>24140</v>
      </c>
    </row>
    <row r="10471" spans="1:3" x14ac:dyDescent="0.25">
      <c r="A10471">
        <v>162789</v>
      </c>
      <c r="B10471" t="s">
        <v>24141</v>
      </c>
      <c r="C10471" s="47" t="s">
        <v>24142</v>
      </c>
    </row>
    <row r="10472" spans="1:3" x14ac:dyDescent="0.25">
      <c r="A10472">
        <v>162790</v>
      </c>
      <c r="B10472" t="s">
        <v>24143</v>
      </c>
      <c r="C10472" s="47" t="s">
        <v>24144</v>
      </c>
    </row>
    <row r="10473" spans="1:3" x14ac:dyDescent="0.25">
      <c r="A10473">
        <v>162791</v>
      </c>
      <c r="B10473" t="s">
        <v>24145</v>
      </c>
      <c r="C10473" s="47" t="s">
        <v>24146</v>
      </c>
    </row>
    <row r="10474" spans="1:3" x14ac:dyDescent="0.25">
      <c r="A10474">
        <v>162792</v>
      </c>
      <c r="B10474" t="s">
        <v>24147</v>
      </c>
      <c r="C10474" s="47" t="s">
        <v>24148</v>
      </c>
    </row>
    <row r="10475" spans="1:3" x14ac:dyDescent="0.25">
      <c r="A10475">
        <v>162793</v>
      </c>
      <c r="B10475" t="s">
        <v>24149</v>
      </c>
      <c r="C10475" s="47" t="s">
        <v>24150</v>
      </c>
    </row>
    <row r="10476" spans="1:3" x14ac:dyDescent="0.25">
      <c r="A10476">
        <v>162794</v>
      </c>
      <c r="B10476" t="s">
        <v>24151</v>
      </c>
      <c r="C10476" s="47" t="s">
        <v>24152</v>
      </c>
    </row>
    <row r="10477" spans="1:3" x14ac:dyDescent="0.25">
      <c r="A10477">
        <v>162795</v>
      </c>
      <c r="B10477" t="s">
        <v>24153</v>
      </c>
      <c r="C10477" s="47" t="s">
        <v>24154</v>
      </c>
    </row>
    <row r="10478" spans="1:3" x14ac:dyDescent="0.25">
      <c r="A10478">
        <v>162796</v>
      </c>
      <c r="B10478" t="s">
        <v>24155</v>
      </c>
      <c r="C10478" s="47" t="s">
        <v>24156</v>
      </c>
    </row>
    <row r="10479" spans="1:3" x14ac:dyDescent="0.25">
      <c r="A10479">
        <v>162797</v>
      </c>
      <c r="B10479" t="s">
        <v>24157</v>
      </c>
      <c r="C10479" s="47" t="s">
        <v>24158</v>
      </c>
    </row>
    <row r="10480" spans="1:3" x14ac:dyDescent="0.25">
      <c r="A10480">
        <v>162798</v>
      </c>
      <c r="B10480" t="s">
        <v>24159</v>
      </c>
      <c r="C10480" s="47" t="s">
        <v>24160</v>
      </c>
    </row>
    <row r="10481" spans="1:3" x14ac:dyDescent="0.25">
      <c r="A10481">
        <v>162799</v>
      </c>
      <c r="B10481" t="s">
        <v>24161</v>
      </c>
      <c r="C10481" s="47" t="s">
        <v>24162</v>
      </c>
    </row>
    <row r="10482" spans="1:3" x14ac:dyDescent="0.25">
      <c r="A10482">
        <v>162800</v>
      </c>
      <c r="B10482" t="s">
        <v>24163</v>
      </c>
      <c r="C10482" s="47" t="s">
        <v>24164</v>
      </c>
    </row>
    <row r="10483" spans="1:3" x14ac:dyDescent="0.25">
      <c r="A10483">
        <v>162801</v>
      </c>
      <c r="B10483" t="s">
        <v>24165</v>
      </c>
      <c r="C10483" s="47" t="s">
        <v>24166</v>
      </c>
    </row>
    <row r="10484" spans="1:3" x14ac:dyDescent="0.25">
      <c r="A10484">
        <v>162802</v>
      </c>
      <c r="B10484" t="s">
        <v>24167</v>
      </c>
      <c r="C10484" s="47" t="s">
        <v>24168</v>
      </c>
    </row>
    <row r="10485" spans="1:3" x14ac:dyDescent="0.25">
      <c r="A10485">
        <v>162803</v>
      </c>
      <c r="B10485" t="s">
        <v>24169</v>
      </c>
      <c r="C10485" s="47" t="s">
        <v>24170</v>
      </c>
    </row>
    <row r="10486" spans="1:3" x14ac:dyDescent="0.25">
      <c r="A10486">
        <v>162804</v>
      </c>
      <c r="B10486" t="s">
        <v>24171</v>
      </c>
      <c r="C10486" s="47" t="s">
        <v>24172</v>
      </c>
    </row>
    <row r="10487" spans="1:3" x14ac:dyDescent="0.25">
      <c r="A10487">
        <v>162805</v>
      </c>
      <c r="B10487" t="s">
        <v>24173</v>
      </c>
      <c r="C10487" s="47" t="s">
        <v>24174</v>
      </c>
    </row>
    <row r="10488" spans="1:3" x14ac:dyDescent="0.25">
      <c r="A10488">
        <v>162806</v>
      </c>
      <c r="B10488" t="s">
        <v>24175</v>
      </c>
      <c r="C10488" s="47" t="s">
        <v>24176</v>
      </c>
    </row>
    <row r="10489" spans="1:3" x14ac:dyDescent="0.25">
      <c r="A10489">
        <v>162807</v>
      </c>
      <c r="B10489" t="s">
        <v>24177</v>
      </c>
      <c r="C10489" s="47" t="s">
        <v>24178</v>
      </c>
    </row>
    <row r="10490" spans="1:3" x14ac:dyDescent="0.25">
      <c r="A10490">
        <v>162808</v>
      </c>
      <c r="B10490" t="s">
        <v>24179</v>
      </c>
      <c r="C10490" s="47" t="s">
        <v>24180</v>
      </c>
    </row>
    <row r="10491" spans="1:3" x14ac:dyDescent="0.25">
      <c r="A10491">
        <v>162809</v>
      </c>
      <c r="B10491" t="s">
        <v>24181</v>
      </c>
      <c r="C10491" s="47" t="s">
        <v>24182</v>
      </c>
    </row>
    <row r="10492" spans="1:3" x14ac:dyDescent="0.25">
      <c r="A10492">
        <v>162810</v>
      </c>
      <c r="B10492" t="s">
        <v>24183</v>
      </c>
      <c r="C10492" s="47" t="s">
        <v>24184</v>
      </c>
    </row>
    <row r="10493" spans="1:3" x14ac:dyDescent="0.25">
      <c r="A10493">
        <v>162811</v>
      </c>
      <c r="B10493" t="s">
        <v>24185</v>
      </c>
      <c r="C10493" s="47" t="s">
        <v>24186</v>
      </c>
    </row>
    <row r="10494" spans="1:3" x14ac:dyDescent="0.25">
      <c r="A10494">
        <v>162812</v>
      </c>
      <c r="B10494" t="s">
        <v>24187</v>
      </c>
      <c r="C10494" s="47" t="s">
        <v>24188</v>
      </c>
    </row>
    <row r="10495" spans="1:3" x14ac:dyDescent="0.25">
      <c r="A10495">
        <v>162813</v>
      </c>
      <c r="B10495" t="s">
        <v>24189</v>
      </c>
      <c r="C10495" s="47" t="s">
        <v>24190</v>
      </c>
    </row>
    <row r="10496" spans="1:3" x14ac:dyDescent="0.25">
      <c r="A10496">
        <v>162814</v>
      </c>
      <c r="B10496" t="s">
        <v>24191</v>
      </c>
      <c r="C10496" s="47" t="s">
        <v>24192</v>
      </c>
    </row>
    <row r="10497" spans="1:3" x14ac:dyDescent="0.25">
      <c r="A10497">
        <v>162815</v>
      </c>
      <c r="B10497" t="s">
        <v>24193</v>
      </c>
      <c r="C10497" s="47" t="s">
        <v>24194</v>
      </c>
    </row>
    <row r="10498" spans="1:3" x14ac:dyDescent="0.25">
      <c r="A10498">
        <v>162816</v>
      </c>
      <c r="B10498" t="s">
        <v>24195</v>
      </c>
      <c r="C10498" s="47" t="s">
        <v>24196</v>
      </c>
    </row>
    <row r="10499" spans="1:3" x14ac:dyDescent="0.25">
      <c r="A10499">
        <v>162817</v>
      </c>
      <c r="B10499" t="s">
        <v>24197</v>
      </c>
      <c r="C10499" s="47" t="s">
        <v>24198</v>
      </c>
    </row>
    <row r="10500" spans="1:3" x14ac:dyDescent="0.25">
      <c r="A10500">
        <v>162818</v>
      </c>
      <c r="B10500" t="s">
        <v>24199</v>
      </c>
      <c r="C10500" s="47" t="s">
        <v>24200</v>
      </c>
    </row>
    <row r="10501" spans="1:3" x14ac:dyDescent="0.25">
      <c r="A10501">
        <v>162819</v>
      </c>
      <c r="B10501" t="s">
        <v>24201</v>
      </c>
      <c r="C10501" s="47" t="s">
        <v>24202</v>
      </c>
    </row>
    <row r="10502" spans="1:3" x14ac:dyDescent="0.25">
      <c r="A10502">
        <v>162820</v>
      </c>
      <c r="B10502" t="s">
        <v>729</v>
      </c>
      <c r="C10502" s="47" t="s">
        <v>24203</v>
      </c>
    </row>
    <row r="10503" spans="1:3" x14ac:dyDescent="0.25">
      <c r="A10503">
        <v>162821</v>
      </c>
      <c r="B10503" t="s">
        <v>740</v>
      </c>
      <c r="C10503" s="47" t="s">
        <v>24204</v>
      </c>
    </row>
    <row r="10504" spans="1:3" x14ac:dyDescent="0.25">
      <c r="A10504">
        <v>162822</v>
      </c>
      <c r="B10504" t="s">
        <v>24205</v>
      </c>
      <c r="C10504" s="47" t="s">
        <v>24206</v>
      </c>
    </row>
    <row r="10505" spans="1:3" x14ac:dyDescent="0.25">
      <c r="A10505">
        <v>162823</v>
      </c>
      <c r="B10505" t="s">
        <v>24207</v>
      </c>
      <c r="C10505" s="47" t="s">
        <v>24208</v>
      </c>
    </row>
    <row r="10506" spans="1:3" x14ac:dyDescent="0.25">
      <c r="A10506">
        <v>162824</v>
      </c>
      <c r="B10506" t="s">
        <v>24209</v>
      </c>
      <c r="C10506" s="47" t="s">
        <v>24210</v>
      </c>
    </row>
    <row r="10507" spans="1:3" x14ac:dyDescent="0.25">
      <c r="A10507">
        <v>162825</v>
      </c>
      <c r="B10507" t="s">
        <v>24211</v>
      </c>
      <c r="C10507" s="47" t="s">
        <v>24212</v>
      </c>
    </row>
    <row r="10508" spans="1:3" x14ac:dyDescent="0.25">
      <c r="A10508">
        <v>162826</v>
      </c>
      <c r="B10508" t="s">
        <v>24213</v>
      </c>
      <c r="C10508" s="47" t="s">
        <v>24214</v>
      </c>
    </row>
    <row r="10509" spans="1:3" x14ac:dyDescent="0.25">
      <c r="A10509">
        <v>162827</v>
      </c>
      <c r="B10509" t="s">
        <v>24215</v>
      </c>
      <c r="C10509" s="47" t="s">
        <v>24216</v>
      </c>
    </row>
    <row r="10510" spans="1:3" x14ac:dyDescent="0.25">
      <c r="A10510">
        <v>162828</v>
      </c>
      <c r="B10510" t="s">
        <v>24217</v>
      </c>
      <c r="C10510" s="47" t="s">
        <v>24218</v>
      </c>
    </row>
    <row r="10511" spans="1:3" x14ac:dyDescent="0.25">
      <c r="A10511">
        <v>162829</v>
      </c>
      <c r="B10511" t="s">
        <v>24219</v>
      </c>
      <c r="C10511" s="47" t="s">
        <v>24220</v>
      </c>
    </row>
    <row r="10512" spans="1:3" x14ac:dyDescent="0.25">
      <c r="A10512">
        <v>162830</v>
      </c>
      <c r="B10512" t="s">
        <v>24221</v>
      </c>
      <c r="C10512" s="47" t="s">
        <v>24222</v>
      </c>
    </row>
    <row r="10513" spans="1:3" x14ac:dyDescent="0.25">
      <c r="A10513">
        <v>162831</v>
      </c>
      <c r="B10513" t="s">
        <v>24223</v>
      </c>
      <c r="C10513" s="47" t="s">
        <v>24224</v>
      </c>
    </row>
    <row r="10514" spans="1:3" x14ac:dyDescent="0.25">
      <c r="A10514">
        <v>162832</v>
      </c>
      <c r="B10514" t="s">
        <v>24225</v>
      </c>
      <c r="C10514" s="47" t="s">
        <v>24226</v>
      </c>
    </row>
    <row r="10515" spans="1:3" x14ac:dyDescent="0.25">
      <c r="A10515">
        <v>162833</v>
      </c>
      <c r="B10515" t="s">
        <v>24227</v>
      </c>
      <c r="C10515" s="47" t="s">
        <v>24228</v>
      </c>
    </row>
    <row r="10516" spans="1:3" x14ac:dyDescent="0.25">
      <c r="A10516">
        <v>162834</v>
      </c>
      <c r="B10516" t="s">
        <v>24229</v>
      </c>
      <c r="C10516" s="47" t="s">
        <v>24230</v>
      </c>
    </row>
    <row r="10517" spans="1:3" x14ac:dyDescent="0.25">
      <c r="A10517">
        <v>162835</v>
      </c>
      <c r="B10517" t="s">
        <v>24231</v>
      </c>
      <c r="C10517" s="47" t="s">
        <v>24232</v>
      </c>
    </row>
    <row r="10518" spans="1:3" x14ac:dyDescent="0.25">
      <c r="A10518">
        <v>162836</v>
      </c>
      <c r="B10518" t="s">
        <v>24233</v>
      </c>
      <c r="C10518" s="47" t="s">
        <v>24234</v>
      </c>
    </row>
    <row r="10519" spans="1:3" x14ac:dyDescent="0.25">
      <c r="A10519">
        <v>162837</v>
      </c>
      <c r="B10519" t="s">
        <v>24235</v>
      </c>
      <c r="C10519" s="47" t="s">
        <v>24236</v>
      </c>
    </row>
    <row r="10520" spans="1:3" x14ac:dyDescent="0.25">
      <c r="A10520">
        <v>162838</v>
      </c>
      <c r="B10520" t="s">
        <v>24237</v>
      </c>
      <c r="C10520" s="47" t="s">
        <v>24238</v>
      </c>
    </row>
    <row r="10521" spans="1:3" x14ac:dyDescent="0.25">
      <c r="A10521">
        <v>162839</v>
      </c>
      <c r="B10521" t="s">
        <v>24239</v>
      </c>
      <c r="C10521" s="47" t="s">
        <v>24240</v>
      </c>
    </row>
    <row r="10522" spans="1:3" x14ac:dyDescent="0.25">
      <c r="A10522">
        <v>162840</v>
      </c>
      <c r="B10522" t="s">
        <v>24241</v>
      </c>
      <c r="C10522" s="47" t="s">
        <v>24242</v>
      </c>
    </row>
    <row r="10523" spans="1:3" x14ac:dyDescent="0.25">
      <c r="A10523">
        <v>162841</v>
      </c>
      <c r="B10523" t="s">
        <v>24243</v>
      </c>
      <c r="C10523" s="47" t="s">
        <v>24244</v>
      </c>
    </row>
    <row r="10524" spans="1:3" x14ac:dyDescent="0.25">
      <c r="A10524">
        <v>162842</v>
      </c>
      <c r="B10524" t="s">
        <v>24245</v>
      </c>
      <c r="C10524" s="47" t="s">
        <v>24246</v>
      </c>
    </row>
    <row r="10525" spans="1:3" x14ac:dyDescent="0.25">
      <c r="A10525">
        <v>162843</v>
      </c>
      <c r="B10525" t="s">
        <v>24247</v>
      </c>
      <c r="C10525" s="47" t="s">
        <v>24248</v>
      </c>
    </row>
    <row r="10526" spans="1:3" x14ac:dyDescent="0.25">
      <c r="A10526">
        <v>162844</v>
      </c>
      <c r="B10526" t="s">
        <v>24249</v>
      </c>
      <c r="C10526" s="47" t="s">
        <v>24250</v>
      </c>
    </row>
    <row r="10527" spans="1:3" x14ac:dyDescent="0.25">
      <c r="A10527">
        <v>162845</v>
      </c>
      <c r="B10527" t="s">
        <v>24251</v>
      </c>
      <c r="C10527" s="47" t="s">
        <v>24252</v>
      </c>
    </row>
    <row r="10528" spans="1:3" x14ac:dyDescent="0.25">
      <c r="A10528">
        <v>162846</v>
      </c>
      <c r="B10528" t="s">
        <v>24253</v>
      </c>
      <c r="C10528" s="47" t="s">
        <v>24254</v>
      </c>
    </row>
    <row r="10529" spans="1:3" x14ac:dyDescent="0.25">
      <c r="A10529">
        <v>162847</v>
      </c>
      <c r="B10529" t="s">
        <v>24255</v>
      </c>
      <c r="C10529" s="47" t="s">
        <v>24256</v>
      </c>
    </row>
    <row r="10530" spans="1:3" x14ac:dyDescent="0.25">
      <c r="A10530">
        <v>162848</v>
      </c>
      <c r="B10530" t="s">
        <v>24257</v>
      </c>
      <c r="C10530" s="47" t="s">
        <v>24258</v>
      </c>
    </row>
    <row r="10531" spans="1:3" x14ac:dyDescent="0.25">
      <c r="A10531">
        <v>162849</v>
      </c>
      <c r="B10531" t="s">
        <v>24259</v>
      </c>
      <c r="C10531" s="47" t="s">
        <v>24260</v>
      </c>
    </row>
    <row r="10532" spans="1:3" x14ac:dyDescent="0.25">
      <c r="A10532">
        <v>162850</v>
      </c>
      <c r="B10532" t="s">
        <v>24261</v>
      </c>
      <c r="C10532" s="47" t="s">
        <v>24262</v>
      </c>
    </row>
    <row r="10533" spans="1:3" x14ac:dyDescent="0.25">
      <c r="A10533">
        <v>162851</v>
      </c>
      <c r="B10533" t="s">
        <v>24263</v>
      </c>
      <c r="C10533" s="47" t="s">
        <v>24264</v>
      </c>
    </row>
    <row r="10534" spans="1:3" x14ac:dyDescent="0.25">
      <c r="A10534">
        <v>162852</v>
      </c>
      <c r="B10534" t="s">
        <v>24265</v>
      </c>
      <c r="C10534" s="47" t="s">
        <v>24266</v>
      </c>
    </row>
    <row r="10535" spans="1:3" x14ac:dyDescent="0.25">
      <c r="A10535">
        <v>162853</v>
      </c>
      <c r="B10535" t="s">
        <v>24267</v>
      </c>
      <c r="C10535" s="47" t="s">
        <v>24268</v>
      </c>
    </row>
    <row r="10536" spans="1:3" x14ac:dyDescent="0.25">
      <c r="A10536">
        <v>162854</v>
      </c>
      <c r="B10536" t="s">
        <v>24269</v>
      </c>
      <c r="C10536" s="47" t="s">
        <v>24270</v>
      </c>
    </row>
    <row r="10537" spans="1:3" x14ac:dyDescent="0.25">
      <c r="A10537">
        <v>162855</v>
      </c>
      <c r="B10537" t="s">
        <v>24271</v>
      </c>
      <c r="C10537" s="47" t="s">
        <v>24272</v>
      </c>
    </row>
    <row r="10538" spans="1:3" x14ac:dyDescent="0.25">
      <c r="A10538">
        <v>162856</v>
      </c>
      <c r="B10538" t="s">
        <v>1239</v>
      </c>
      <c r="C10538" s="47" t="s">
        <v>24273</v>
      </c>
    </row>
    <row r="10539" spans="1:3" x14ac:dyDescent="0.25">
      <c r="A10539">
        <v>162857</v>
      </c>
      <c r="B10539" t="s">
        <v>24274</v>
      </c>
      <c r="C10539" s="47" t="s">
        <v>24275</v>
      </c>
    </row>
    <row r="10540" spans="1:3" x14ac:dyDescent="0.25">
      <c r="A10540">
        <v>162858</v>
      </c>
      <c r="B10540" t="s">
        <v>24276</v>
      </c>
      <c r="C10540" s="47" t="s">
        <v>24277</v>
      </c>
    </row>
    <row r="10541" spans="1:3" x14ac:dyDescent="0.25">
      <c r="A10541">
        <v>162859</v>
      </c>
      <c r="B10541" t="s">
        <v>24278</v>
      </c>
      <c r="C10541" s="47" t="s">
        <v>24279</v>
      </c>
    </row>
    <row r="10542" spans="1:3" x14ac:dyDescent="0.25">
      <c r="A10542">
        <v>162860</v>
      </c>
      <c r="B10542" t="s">
        <v>24280</v>
      </c>
      <c r="C10542" s="47" t="s">
        <v>24281</v>
      </c>
    </row>
    <row r="10543" spans="1:3" x14ac:dyDescent="0.25">
      <c r="A10543">
        <v>162861</v>
      </c>
      <c r="B10543" t="s">
        <v>24282</v>
      </c>
      <c r="C10543" s="47" t="s">
        <v>24283</v>
      </c>
    </row>
    <row r="10544" spans="1:3" x14ac:dyDescent="0.25">
      <c r="A10544">
        <v>162862</v>
      </c>
      <c r="B10544" t="s">
        <v>24284</v>
      </c>
      <c r="C10544" s="47" t="s">
        <v>24285</v>
      </c>
    </row>
    <row r="10545" spans="1:3" x14ac:dyDescent="0.25">
      <c r="A10545">
        <v>162863</v>
      </c>
      <c r="B10545" t="s">
        <v>24286</v>
      </c>
      <c r="C10545" s="47" t="s">
        <v>24287</v>
      </c>
    </row>
    <row r="10546" spans="1:3" x14ac:dyDescent="0.25">
      <c r="A10546">
        <v>162864</v>
      </c>
      <c r="B10546" t="s">
        <v>24288</v>
      </c>
      <c r="C10546" s="47" t="s">
        <v>24289</v>
      </c>
    </row>
    <row r="10547" spans="1:3" x14ac:dyDescent="0.25">
      <c r="A10547">
        <v>162865</v>
      </c>
      <c r="B10547" t="s">
        <v>24290</v>
      </c>
      <c r="C10547" s="47" t="s">
        <v>24291</v>
      </c>
    </row>
    <row r="10548" spans="1:3" x14ac:dyDescent="0.25">
      <c r="A10548">
        <v>162866</v>
      </c>
      <c r="B10548" t="s">
        <v>24292</v>
      </c>
      <c r="C10548" s="47" t="s">
        <v>24293</v>
      </c>
    </row>
    <row r="10549" spans="1:3" x14ac:dyDescent="0.25">
      <c r="A10549">
        <v>162867</v>
      </c>
      <c r="B10549" t="s">
        <v>24294</v>
      </c>
      <c r="C10549" s="47" t="s">
        <v>24295</v>
      </c>
    </row>
    <row r="10550" spans="1:3" x14ac:dyDescent="0.25">
      <c r="A10550">
        <v>162868</v>
      </c>
      <c r="B10550" t="s">
        <v>24296</v>
      </c>
      <c r="C10550" s="47" t="s">
        <v>24297</v>
      </c>
    </row>
    <row r="10551" spans="1:3" x14ac:dyDescent="0.25">
      <c r="A10551">
        <v>162869</v>
      </c>
      <c r="B10551" t="s">
        <v>24298</v>
      </c>
      <c r="C10551" s="47" t="s">
        <v>24299</v>
      </c>
    </row>
    <row r="10552" spans="1:3" x14ac:dyDescent="0.25">
      <c r="A10552">
        <v>162870</v>
      </c>
      <c r="B10552" t="s">
        <v>24300</v>
      </c>
      <c r="C10552" s="47" t="s">
        <v>24301</v>
      </c>
    </row>
    <row r="10553" spans="1:3" x14ac:dyDescent="0.25">
      <c r="A10553">
        <v>162871</v>
      </c>
      <c r="B10553" t="s">
        <v>744</v>
      </c>
      <c r="C10553" s="47" t="s">
        <v>24302</v>
      </c>
    </row>
    <row r="10554" spans="1:3" x14ac:dyDescent="0.25">
      <c r="A10554">
        <v>162872</v>
      </c>
      <c r="B10554" t="s">
        <v>24303</v>
      </c>
      <c r="C10554" s="47" t="s">
        <v>24304</v>
      </c>
    </row>
    <row r="10555" spans="1:3" x14ac:dyDescent="0.25">
      <c r="A10555">
        <v>162873</v>
      </c>
      <c r="B10555" t="s">
        <v>24305</v>
      </c>
      <c r="C10555" s="47" t="s">
        <v>24306</v>
      </c>
    </row>
    <row r="10556" spans="1:3" x14ac:dyDescent="0.25">
      <c r="A10556">
        <v>162874</v>
      </c>
      <c r="B10556" t="s">
        <v>24307</v>
      </c>
      <c r="C10556" s="47" t="s">
        <v>24308</v>
      </c>
    </row>
    <row r="10557" spans="1:3" x14ac:dyDescent="0.25">
      <c r="A10557">
        <v>162875</v>
      </c>
      <c r="B10557" t="s">
        <v>24309</v>
      </c>
      <c r="C10557" s="47" t="s">
        <v>24310</v>
      </c>
    </row>
    <row r="10558" spans="1:3" x14ac:dyDescent="0.25">
      <c r="A10558">
        <v>162876</v>
      </c>
      <c r="B10558" t="s">
        <v>24311</v>
      </c>
      <c r="C10558" s="47" t="s">
        <v>24312</v>
      </c>
    </row>
    <row r="10559" spans="1:3" x14ac:dyDescent="0.25">
      <c r="A10559">
        <v>162877</v>
      </c>
      <c r="B10559" t="s">
        <v>24313</v>
      </c>
      <c r="C10559" s="47" t="s">
        <v>24314</v>
      </c>
    </row>
    <row r="10560" spans="1:3" x14ac:dyDescent="0.25">
      <c r="A10560">
        <v>162878</v>
      </c>
      <c r="B10560" t="s">
        <v>24315</v>
      </c>
      <c r="C10560" s="47" t="s">
        <v>24316</v>
      </c>
    </row>
    <row r="10561" spans="1:3" x14ac:dyDescent="0.25">
      <c r="A10561">
        <v>162879</v>
      </c>
      <c r="B10561" t="s">
        <v>24317</v>
      </c>
      <c r="C10561" s="47" t="s">
        <v>24318</v>
      </c>
    </row>
    <row r="10562" spans="1:3" x14ac:dyDescent="0.25">
      <c r="A10562">
        <v>162880</v>
      </c>
      <c r="B10562" t="s">
        <v>1427</v>
      </c>
      <c r="C10562" s="47" t="s">
        <v>24319</v>
      </c>
    </row>
    <row r="10563" spans="1:3" x14ac:dyDescent="0.25">
      <c r="A10563">
        <v>162881</v>
      </c>
      <c r="B10563" t="s">
        <v>24320</v>
      </c>
      <c r="C10563" s="47" t="s">
        <v>24321</v>
      </c>
    </row>
    <row r="10564" spans="1:3" x14ac:dyDescent="0.25">
      <c r="A10564">
        <v>162882</v>
      </c>
      <c r="B10564" t="s">
        <v>24322</v>
      </c>
      <c r="C10564" s="47" t="s">
        <v>24323</v>
      </c>
    </row>
    <row r="10565" spans="1:3" x14ac:dyDescent="0.25">
      <c r="A10565">
        <v>162883</v>
      </c>
      <c r="B10565" t="s">
        <v>24324</v>
      </c>
      <c r="C10565" s="47" t="s">
        <v>24325</v>
      </c>
    </row>
    <row r="10566" spans="1:3" x14ac:dyDescent="0.25">
      <c r="A10566">
        <v>162884</v>
      </c>
      <c r="B10566" t="s">
        <v>24326</v>
      </c>
      <c r="C10566" s="47" t="s">
        <v>24327</v>
      </c>
    </row>
    <row r="10567" spans="1:3" x14ac:dyDescent="0.25">
      <c r="A10567">
        <v>162885</v>
      </c>
      <c r="B10567" t="s">
        <v>24328</v>
      </c>
      <c r="C10567" s="47" t="s">
        <v>24329</v>
      </c>
    </row>
    <row r="10568" spans="1:3" x14ac:dyDescent="0.25">
      <c r="A10568">
        <v>162886</v>
      </c>
      <c r="B10568" t="s">
        <v>24330</v>
      </c>
      <c r="C10568" s="47" t="s">
        <v>24331</v>
      </c>
    </row>
    <row r="10569" spans="1:3" x14ac:dyDescent="0.25">
      <c r="A10569">
        <v>162887</v>
      </c>
      <c r="B10569" t="s">
        <v>24332</v>
      </c>
      <c r="C10569" s="47" t="s">
        <v>24333</v>
      </c>
    </row>
    <row r="10570" spans="1:3" x14ac:dyDescent="0.25">
      <c r="A10570">
        <v>162888</v>
      </c>
      <c r="B10570" t="s">
        <v>24334</v>
      </c>
      <c r="C10570" s="47" t="s">
        <v>24335</v>
      </c>
    </row>
    <row r="10571" spans="1:3" x14ac:dyDescent="0.25">
      <c r="A10571">
        <v>162889</v>
      </c>
      <c r="B10571" t="s">
        <v>551</v>
      </c>
      <c r="C10571" s="47" t="s">
        <v>24336</v>
      </c>
    </row>
    <row r="10572" spans="1:3" x14ac:dyDescent="0.25">
      <c r="A10572">
        <v>162890</v>
      </c>
      <c r="B10572" t="s">
        <v>24337</v>
      </c>
      <c r="C10572" s="47" t="s">
        <v>24338</v>
      </c>
    </row>
    <row r="10573" spans="1:3" x14ac:dyDescent="0.25">
      <c r="A10573">
        <v>162891</v>
      </c>
      <c r="B10573" t="s">
        <v>24339</v>
      </c>
      <c r="C10573" s="47" t="s">
        <v>24340</v>
      </c>
    </row>
    <row r="10574" spans="1:3" x14ac:dyDescent="0.25">
      <c r="A10574">
        <v>162892</v>
      </c>
      <c r="B10574" t="s">
        <v>24341</v>
      </c>
      <c r="C10574" s="47" t="s">
        <v>24342</v>
      </c>
    </row>
    <row r="10575" spans="1:3" x14ac:dyDescent="0.25">
      <c r="A10575">
        <v>162893</v>
      </c>
      <c r="B10575" t="s">
        <v>24343</v>
      </c>
      <c r="C10575" s="47" t="s">
        <v>24344</v>
      </c>
    </row>
    <row r="10576" spans="1:3" x14ac:dyDescent="0.25">
      <c r="A10576">
        <v>162894</v>
      </c>
      <c r="B10576" t="s">
        <v>24345</v>
      </c>
      <c r="C10576" s="47" t="s">
        <v>24346</v>
      </c>
    </row>
    <row r="10577" spans="1:3" x14ac:dyDescent="0.25">
      <c r="A10577">
        <v>162895</v>
      </c>
      <c r="B10577" t="s">
        <v>24347</v>
      </c>
      <c r="C10577" s="47" t="s">
        <v>24348</v>
      </c>
    </row>
    <row r="10578" spans="1:3" x14ac:dyDescent="0.25">
      <c r="A10578">
        <v>162896</v>
      </c>
      <c r="B10578" t="s">
        <v>24349</v>
      </c>
      <c r="C10578" s="47" t="s">
        <v>24350</v>
      </c>
    </row>
    <row r="10579" spans="1:3" x14ac:dyDescent="0.25">
      <c r="A10579">
        <v>162897</v>
      </c>
      <c r="B10579" t="s">
        <v>24351</v>
      </c>
      <c r="C10579" s="47" t="s">
        <v>24352</v>
      </c>
    </row>
    <row r="10580" spans="1:3" x14ac:dyDescent="0.25">
      <c r="A10580">
        <v>162898</v>
      </c>
      <c r="B10580" t="s">
        <v>24353</v>
      </c>
      <c r="C10580" s="47" t="s">
        <v>24354</v>
      </c>
    </row>
    <row r="10581" spans="1:3" x14ac:dyDescent="0.25">
      <c r="A10581">
        <v>162899</v>
      </c>
      <c r="B10581" t="s">
        <v>24355</v>
      </c>
      <c r="C10581" s="47" t="s">
        <v>24356</v>
      </c>
    </row>
    <row r="10582" spans="1:3" x14ac:dyDescent="0.25">
      <c r="A10582">
        <v>162900</v>
      </c>
      <c r="B10582" t="s">
        <v>24357</v>
      </c>
      <c r="C10582" s="47" t="s">
        <v>24358</v>
      </c>
    </row>
    <row r="10583" spans="1:3" x14ac:dyDescent="0.25">
      <c r="A10583">
        <v>162901</v>
      </c>
      <c r="B10583" t="s">
        <v>24359</v>
      </c>
      <c r="C10583" s="47" t="s">
        <v>24360</v>
      </c>
    </row>
    <row r="10584" spans="1:3" x14ac:dyDescent="0.25">
      <c r="A10584">
        <v>162902</v>
      </c>
      <c r="B10584" t="s">
        <v>24361</v>
      </c>
      <c r="C10584" s="47" t="s">
        <v>24362</v>
      </c>
    </row>
    <row r="10585" spans="1:3" x14ac:dyDescent="0.25">
      <c r="A10585">
        <v>162903</v>
      </c>
      <c r="B10585" t="s">
        <v>24363</v>
      </c>
      <c r="C10585" s="47" t="s">
        <v>24364</v>
      </c>
    </row>
    <row r="10586" spans="1:3" x14ac:dyDescent="0.25">
      <c r="A10586">
        <v>162904</v>
      </c>
      <c r="B10586" t="s">
        <v>24365</v>
      </c>
      <c r="C10586" s="47" t="s">
        <v>24366</v>
      </c>
    </row>
    <row r="10587" spans="1:3" x14ac:dyDescent="0.25">
      <c r="A10587">
        <v>162905</v>
      </c>
      <c r="B10587" t="s">
        <v>24367</v>
      </c>
      <c r="C10587" s="47" t="s">
        <v>24368</v>
      </c>
    </row>
    <row r="10588" spans="1:3" x14ac:dyDescent="0.25">
      <c r="A10588">
        <v>162906</v>
      </c>
      <c r="B10588" t="s">
        <v>24369</v>
      </c>
      <c r="C10588" s="47" t="s">
        <v>24370</v>
      </c>
    </row>
    <row r="10589" spans="1:3" x14ac:dyDescent="0.25">
      <c r="A10589">
        <v>162907</v>
      </c>
      <c r="B10589" t="s">
        <v>24371</v>
      </c>
      <c r="C10589" s="47" t="s">
        <v>24372</v>
      </c>
    </row>
    <row r="10590" spans="1:3" x14ac:dyDescent="0.25">
      <c r="A10590">
        <v>162908</v>
      </c>
      <c r="B10590" t="s">
        <v>24373</v>
      </c>
      <c r="C10590" s="47" t="s">
        <v>24374</v>
      </c>
    </row>
    <row r="10591" spans="1:3" x14ac:dyDescent="0.25">
      <c r="A10591">
        <v>162909</v>
      </c>
      <c r="B10591" t="s">
        <v>24375</v>
      </c>
      <c r="C10591" s="47" t="s">
        <v>24376</v>
      </c>
    </row>
    <row r="10592" spans="1:3" x14ac:dyDescent="0.25">
      <c r="A10592">
        <v>162910</v>
      </c>
      <c r="B10592" t="s">
        <v>24377</v>
      </c>
      <c r="C10592" s="47" t="s">
        <v>24378</v>
      </c>
    </row>
    <row r="10593" spans="1:3" x14ac:dyDescent="0.25">
      <c r="A10593">
        <v>162911</v>
      </c>
      <c r="B10593" t="s">
        <v>24379</v>
      </c>
      <c r="C10593" s="47" t="s">
        <v>24380</v>
      </c>
    </row>
    <row r="10594" spans="1:3" x14ac:dyDescent="0.25">
      <c r="A10594">
        <v>162912</v>
      </c>
      <c r="B10594" t="s">
        <v>24381</v>
      </c>
      <c r="C10594" s="47" t="s">
        <v>24382</v>
      </c>
    </row>
    <row r="10595" spans="1:3" x14ac:dyDescent="0.25">
      <c r="A10595">
        <v>162913</v>
      </c>
      <c r="B10595" t="s">
        <v>24383</v>
      </c>
      <c r="C10595" s="47" t="s">
        <v>24384</v>
      </c>
    </row>
    <row r="10596" spans="1:3" x14ac:dyDescent="0.25">
      <c r="A10596">
        <v>162914</v>
      </c>
      <c r="B10596" t="s">
        <v>24385</v>
      </c>
      <c r="C10596" s="47" t="s">
        <v>24386</v>
      </c>
    </row>
    <row r="10597" spans="1:3" x14ac:dyDescent="0.25">
      <c r="A10597">
        <v>162915</v>
      </c>
      <c r="B10597" t="s">
        <v>24387</v>
      </c>
      <c r="C10597" s="47" t="s">
        <v>24388</v>
      </c>
    </row>
    <row r="10598" spans="1:3" x14ac:dyDescent="0.25">
      <c r="A10598">
        <v>162916</v>
      </c>
      <c r="B10598" t="s">
        <v>24389</v>
      </c>
      <c r="C10598" s="47" t="s">
        <v>24390</v>
      </c>
    </row>
    <row r="10599" spans="1:3" x14ac:dyDescent="0.25">
      <c r="A10599">
        <v>162917</v>
      </c>
      <c r="B10599" t="s">
        <v>24391</v>
      </c>
      <c r="C10599" s="47" t="s">
        <v>24392</v>
      </c>
    </row>
    <row r="10600" spans="1:3" x14ac:dyDescent="0.25">
      <c r="A10600">
        <v>162918</v>
      </c>
      <c r="B10600" t="s">
        <v>24393</v>
      </c>
      <c r="C10600" s="47" t="s">
        <v>24394</v>
      </c>
    </row>
    <row r="10601" spans="1:3" x14ac:dyDescent="0.25">
      <c r="A10601">
        <v>162919</v>
      </c>
      <c r="B10601" t="s">
        <v>24395</v>
      </c>
      <c r="C10601" s="47" t="s">
        <v>24396</v>
      </c>
    </row>
    <row r="10602" spans="1:3" x14ac:dyDescent="0.25">
      <c r="A10602">
        <v>162920</v>
      </c>
      <c r="B10602" t="s">
        <v>1583</v>
      </c>
      <c r="C10602" s="47" t="s">
        <v>24397</v>
      </c>
    </row>
    <row r="10603" spans="1:3" x14ac:dyDescent="0.25">
      <c r="A10603">
        <v>162921</v>
      </c>
      <c r="B10603" t="s">
        <v>24398</v>
      </c>
      <c r="C10603" s="47" t="s">
        <v>24399</v>
      </c>
    </row>
    <row r="10604" spans="1:3" x14ac:dyDescent="0.25">
      <c r="A10604">
        <v>162922</v>
      </c>
      <c r="B10604" t="s">
        <v>24400</v>
      </c>
      <c r="C10604" s="47" t="s">
        <v>24401</v>
      </c>
    </row>
    <row r="10605" spans="1:3" x14ac:dyDescent="0.25">
      <c r="A10605">
        <v>162923</v>
      </c>
      <c r="B10605" t="s">
        <v>24402</v>
      </c>
      <c r="C10605" s="47" t="s">
        <v>24403</v>
      </c>
    </row>
    <row r="10606" spans="1:3" x14ac:dyDescent="0.25">
      <c r="A10606">
        <v>162924</v>
      </c>
      <c r="B10606" t="s">
        <v>24404</v>
      </c>
      <c r="C10606" s="47" t="s">
        <v>24405</v>
      </c>
    </row>
    <row r="10607" spans="1:3" x14ac:dyDescent="0.25">
      <c r="A10607">
        <v>162925</v>
      </c>
      <c r="B10607" t="s">
        <v>24406</v>
      </c>
      <c r="C10607" s="47" t="s">
        <v>24407</v>
      </c>
    </row>
    <row r="10608" spans="1:3" x14ac:dyDescent="0.25">
      <c r="A10608">
        <v>162926</v>
      </c>
      <c r="B10608" t="s">
        <v>24408</v>
      </c>
      <c r="C10608" s="47" t="s">
        <v>24409</v>
      </c>
    </row>
    <row r="10609" spans="1:3" x14ac:dyDescent="0.25">
      <c r="A10609">
        <v>162927</v>
      </c>
      <c r="B10609" t="s">
        <v>24410</v>
      </c>
      <c r="C10609" s="47" t="s">
        <v>24411</v>
      </c>
    </row>
    <row r="10610" spans="1:3" x14ac:dyDescent="0.25">
      <c r="A10610">
        <v>162928</v>
      </c>
      <c r="B10610" t="s">
        <v>24412</v>
      </c>
      <c r="C10610" s="47" t="s">
        <v>24413</v>
      </c>
    </row>
    <row r="10611" spans="1:3" x14ac:dyDescent="0.25">
      <c r="A10611">
        <v>162929</v>
      </c>
      <c r="B10611" t="s">
        <v>24414</v>
      </c>
      <c r="C10611" s="47" t="s">
        <v>24415</v>
      </c>
    </row>
    <row r="10612" spans="1:3" x14ac:dyDescent="0.25">
      <c r="A10612">
        <v>162930</v>
      </c>
      <c r="B10612" t="s">
        <v>24416</v>
      </c>
      <c r="C10612" s="47" t="s">
        <v>24417</v>
      </c>
    </row>
    <row r="10613" spans="1:3" x14ac:dyDescent="0.25">
      <c r="A10613">
        <v>162931</v>
      </c>
      <c r="B10613" t="s">
        <v>24418</v>
      </c>
      <c r="C10613" s="47" t="s">
        <v>24419</v>
      </c>
    </row>
    <row r="10614" spans="1:3" x14ac:dyDescent="0.25">
      <c r="A10614">
        <v>162932</v>
      </c>
      <c r="B10614" t="s">
        <v>24420</v>
      </c>
      <c r="C10614" s="47" t="s">
        <v>24421</v>
      </c>
    </row>
    <row r="10615" spans="1:3" x14ac:dyDescent="0.25">
      <c r="A10615">
        <v>162933</v>
      </c>
      <c r="B10615" t="s">
        <v>24422</v>
      </c>
      <c r="C10615" s="47" t="s">
        <v>24423</v>
      </c>
    </row>
    <row r="10616" spans="1:3" x14ac:dyDescent="0.25">
      <c r="A10616">
        <v>162934</v>
      </c>
      <c r="B10616" t="s">
        <v>24424</v>
      </c>
      <c r="C10616" s="47" t="s">
        <v>24425</v>
      </c>
    </row>
    <row r="10617" spans="1:3" x14ac:dyDescent="0.25">
      <c r="A10617">
        <v>162935</v>
      </c>
      <c r="B10617" t="s">
        <v>24426</v>
      </c>
      <c r="C10617" s="47" t="s">
        <v>24427</v>
      </c>
    </row>
    <row r="10618" spans="1:3" x14ac:dyDescent="0.25">
      <c r="A10618">
        <v>162936</v>
      </c>
      <c r="B10618" t="s">
        <v>24428</v>
      </c>
      <c r="C10618" s="47" t="s">
        <v>24429</v>
      </c>
    </row>
    <row r="10619" spans="1:3" x14ac:dyDescent="0.25">
      <c r="A10619">
        <v>162937</v>
      </c>
      <c r="B10619" t="s">
        <v>1664</v>
      </c>
      <c r="C10619" s="47" t="s">
        <v>24430</v>
      </c>
    </row>
    <row r="10620" spans="1:3" x14ac:dyDescent="0.25">
      <c r="A10620">
        <v>162938</v>
      </c>
      <c r="B10620" t="s">
        <v>24431</v>
      </c>
      <c r="C10620" s="47" t="s">
        <v>24432</v>
      </c>
    </row>
    <row r="10621" spans="1:3" x14ac:dyDescent="0.25">
      <c r="A10621">
        <v>162939</v>
      </c>
      <c r="B10621" t="s">
        <v>24433</v>
      </c>
      <c r="C10621" s="47" t="s">
        <v>24434</v>
      </c>
    </row>
    <row r="10622" spans="1:3" x14ac:dyDescent="0.25">
      <c r="A10622">
        <v>162940</v>
      </c>
      <c r="B10622" t="s">
        <v>24435</v>
      </c>
      <c r="C10622" s="47" t="s">
        <v>24436</v>
      </c>
    </row>
    <row r="10623" spans="1:3" x14ac:dyDescent="0.25">
      <c r="A10623">
        <v>162941</v>
      </c>
      <c r="B10623" t="s">
        <v>24437</v>
      </c>
      <c r="C10623" s="47" t="s">
        <v>24438</v>
      </c>
    </row>
    <row r="10624" spans="1:3" x14ac:dyDescent="0.25">
      <c r="A10624">
        <v>162942</v>
      </c>
      <c r="B10624" t="s">
        <v>24439</v>
      </c>
      <c r="C10624" s="47" t="s">
        <v>24440</v>
      </c>
    </row>
    <row r="10625" spans="1:3" x14ac:dyDescent="0.25">
      <c r="A10625">
        <v>162943</v>
      </c>
      <c r="B10625" t="s">
        <v>24441</v>
      </c>
      <c r="C10625" s="47" t="s">
        <v>24442</v>
      </c>
    </row>
    <row r="10626" spans="1:3" x14ac:dyDescent="0.25">
      <c r="A10626">
        <v>162944</v>
      </c>
      <c r="B10626" t="s">
        <v>24443</v>
      </c>
      <c r="C10626" s="47" t="s">
        <v>24444</v>
      </c>
    </row>
    <row r="10627" spans="1:3" x14ac:dyDescent="0.25">
      <c r="A10627">
        <v>162945</v>
      </c>
      <c r="B10627" t="s">
        <v>24445</v>
      </c>
      <c r="C10627" s="47" t="s">
        <v>24446</v>
      </c>
    </row>
    <row r="10628" spans="1:3" x14ac:dyDescent="0.25">
      <c r="A10628">
        <v>162946</v>
      </c>
      <c r="B10628" t="s">
        <v>24447</v>
      </c>
      <c r="C10628" s="47" t="s">
        <v>24448</v>
      </c>
    </row>
    <row r="10629" spans="1:3" x14ac:dyDescent="0.25">
      <c r="A10629">
        <v>162947</v>
      </c>
      <c r="B10629" t="s">
        <v>24449</v>
      </c>
      <c r="C10629" s="47" t="s">
        <v>24450</v>
      </c>
    </row>
    <row r="10630" spans="1:3" x14ac:dyDescent="0.25">
      <c r="A10630">
        <v>162948</v>
      </c>
      <c r="B10630" t="s">
        <v>24451</v>
      </c>
      <c r="C10630" s="47" t="s">
        <v>24452</v>
      </c>
    </row>
    <row r="10631" spans="1:3" x14ac:dyDescent="0.25">
      <c r="A10631">
        <v>162949</v>
      </c>
      <c r="B10631" t="s">
        <v>24453</v>
      </c>
      <c r="C10631" s="47" t="s">
        <v>24454</v>
      </c>
    </row>
    <row r="10632" spans="1:3" x14ac:dyDescent="0.25">
      <c r="A10632">
        <v>162950</v>
      </c>
      <c r="B10632" t="s">
        <v>24455</v>
      </c>
      <c r="C10632" s="47" t="s">
        <v>24456</v>
      </c>
    </row>
    <row r="10633" spans="1:3" x14ac:dyDescent="0.25">
      <c r="A10633">
        <v>162951</v>
      </c>
      <c r="B10633" t="s">
        <v>24457</v>
      </c>
      <c r="C10633" s="47" t="s">
        <v>24458</v>
      </c>
    </row>
    <row r="10634" spans="1:3" x14ac:dyDescent="0.25">
      <c r="A10634">
        <v>162952</v>
      </c>
      <c r="B10634" t="s">
        <v>1198</v>
      </c>
      <c r="C10634" s="47" t="s">
        <v>24459</v>
      </c>
    </row>
    <row r="10635" spans="1:3" x14ac:dyDescent="0.25">
      <c r="A10635">
        <v>162953</v>
      </c>
      <c r="B10635" t="s">
        <v>24460</v>
      </c>
      <c r="C10635" s="47" t="s">
        <v>24461</v>
      </c>
    </row>
    <row r="10636" spans="1:3" x14ac:dyDescent="0.25">
      <c r="A10636">
        <v>162954</v>
      </c>
      <c r="B10636" t="s">
        <v>24462</v>
      </c>
      <c r="C10636" s="47" t="s">
        <v>24463</v>
      </c>
    </row>
    <row r="10637" spans="1:3" x14ac:dyDescent="0.25">
      <c r="A10637">
        <v>162955</v>
      </c>
      <c r="B10637" t="s">
        <v>24464</v>
      </c>
      <c r="C10637" s="47" t="s">
        <v>24465</v>
      </c>
    </row>
    <row r="10638" spans="1:3" x14ac:dyDescent="0.25">
      <c r="A10638">
        <v>162956</v>
      </c>
      <c r="B10638" t="s">
        <v>24466</v>
      </c>
      <c r="C10638" s="47" t="s">
        <v>24467</v>
      </c>
    </row>
    <row r="10639" spans="1:3" x14ac:dyDescent="0.25">
      <c r="A10639">
        <v>162957</v>
      </c>
      <c r="B10639" t="s">
        <v>24468</v>
      </c>
      <c r="C10639" s="47" t="s">
        <v>24469</v>
      </c>
    </row>
    <row r="10640" spans="1:3" x14ac:dyDescent="0.25">
      <c r="A10640">
        <v>162958</v>
      </c>
      <c r="B10640" t="s">
        <v>24470</v>
      </c>
      <c r="C10640" s="47" t="s">
        <v>24471</v>
      </c>
    </row>
    <row r="10641" spans="1:3" x14ac:dyDescent="0.25">
      <c r="A10641">
        <v>162959</v>
      </c>
      <c r="B10641" t="s">
        <v>24472</v>
      </c>
      <c r="C10641" s="47" t="s">
        <v>24473</v>
      </c>
    </row>
    <row r="10642" spans="1:3" x14ac:dyDescent="0.25">
      <c r="A10642">
        <v>162960</v>
      </c>
      <c r="B10642" t="s">
        <v>24474</v>
      </c>
      <c r="C10642" s="47" t="s">
        <v>24475</v>
      </c>
    </row>
    <row r="10643" spans="1:3" x14ac:dyDescent="0.25">
      <c r="A10643">
        <v>162961</v>
      </c>
      <c r="B10643" t="s">
        <v>24476</v>
      </c>
      <c r="C10643" s="47" t="s">
        <v>24477</v>
      </c>
    </row>
    <row r="10644" spans="1:3" x14ac:dyDescent="0.25">
      <c r="A10644">
        <v>162962</v>
      </c>
      <c r="B10644" t="s">
        <v>24478</v>
      </c>
      <c r="C10644" s="47" t="s">
        <v>24479</v>
      </c>
    </row>
    <row r="10645" spans="1:3" x14ac:dyDescent="0.25">
      <c r="A10645">
        <v>162963</v>
      </c>
      <c r="B10645" t="s">
        <v>24480</v>
      </c>
      <c r="C10645" s="47" t="s">
        <v>24481</v>
      </c>
    </row>
    <row r="10646" spans="1:3" x14ac:dyDescent="0.25">
      <c r="A10646">
        <v>162964</v>
      </c>
      <c r="B10646" t="s">
        <v>24482</v>
      </c>
      <c r="C10646" s="47" t="s">
        <v>24483</v>
      </c>
    </row>
    <row r="10647" spans="1:3" x14ac:dyDescent="0.25">
      <c r="A10647">
        <v>162965</v>
      </c>
      <c r="B10647" t="s">
        <v>24484</v>
      </c>
      <c r="C10647" s="47" t="s">
        <v>24485</v>
      </c>
    </row>
    <row r="10648" spans="1:3" x14ac:dyDescent="0.25">
      <c r="A10648">
        <v>162966</v>
      </c>
      <c r="B10648" t="s">
        <v>24486</v>
      </c>
      <c r="C10648" s="47" t="s">
        <v>24487</v>
      </c>
    </row>
    <row r="10649" spans="1:3" x14ac:dyDescent="0.25">
      <c r="A10649">
        <v>162967</v>
      </c>
      <c r="B10649" t="s">
        <v>24488</v>
      </c>
      <c r="C10649" s="47" t="s">
        <v>24489</v>
      </c>
    </row>
    <row r="10650" spans="1:3" x14ac:dyDescent="0.25">
      <c r="A10650">
        <v>162968</v>
      </c>
      <c r="B10650" t="s">
        <v>24490</v>
      </c>
      <c r="C10650" s="47" t="s">
        <v>24491</v>
      </c>
    </row>
    <row r="10651" spans="1:3" x14ac:dyDescent="0.25">
      <c r="A10651">
        <v>162969</v>
      </c>
      <c r="B10651" t="s">
        <v>24492</v>
      </c>
      <c r="C10651" s="47" t="s">
        <v>24493</v>
      </c>
    </row>
    <row r="10652" spans="1:3" x14ac:dyDescent="0.25">
      <c r="A10652">
        <v>162970</v>
      </c>
      <c r="B10652" t="s">
        <v>24494</v>
      </c>
      <c r="C10652" s="47" t="s">
        <v>23936</v>
      </c>
    </row>
    <row r="10653" spans="1:3" x14ac:dyDescent="0.25">
      <c r="A10653">
        <v>162971</v>
      </c>
      <c r="B10653" t="s">
        <v>24495</v>
      </c>
      <c r="C10653" s="47" t="s">
        <v>24496</v>
      </c>
    </row>
    <row r="10654" spans="1:3" x14ac:dyDescent="0.25">
      <c r="A10654">
        <v>162972</v>
      </c>
      <c r="B10654" t="s">
        <v>24497</v>
      </c>
      <c r="C10654" s="47" t="s">
        <v>24498</v>
      </c>
    </row>
    <row r="10655" spans="1:3" x14ac:dyDescent="0.25">
      <c r="A10655">
        <v>162973</v>
      </c>
      <c r="B10655" t="s">
        <v>24499</v>
      </c>
      <c r="C10655" s="47" t="s">
        <v>24500</v>
      </c>
    </row>
    <row r="10656" spans="1:3" x14ac:dyDescent="0.25">
      <c r="A10656">
        <v>162974</v>
      </c>
      <c r="B10656" t="s">
        <v>24501</v>
      </c>
      <c r="C10656" s="47" t="s">
        <v>24502</v>
      </c>
    </row>
    <row r="10657" spans="1:3" x14ac:dyDescent="0.25">
      <c r="A10657">
        <v>162975</v>
      </c>
      <c r="B10657" t="s">
        <v>24503</v>
      </c>
      <c r="C10657" s="47" t="s">
        <v>24504</v>
      </c>
    </row>
    <row r="10658" spans="1:3" x14ac:dyDescent="0.25">
      <c r="A10658">
        <v>162976</v>
      </c>
      <c r="B10658" t="s">
        <v>24505</v>
      </c>
      <c r="C10658" s="47" t="s">
        <v>24506</v>
      </c>
    </row>
    <row r="10659" spans="1:3" x14ac:dyDescent="0.25">
      <c r="A10659">
        <v>162977</v>
      </c>
      <c r="B10659" t="s">
        <v>24507</v>
      </c>
      <c r="C10659" s="47" t="s">
        <v>24508</v>
      </c>
    </row>
    <row r="10660" spans="1:3" x14ac:dyDescent="0.25">
      <c r="A10660">
        <v>162978</v>
      </c>
      <c r="B10660" t="s">
        <v>24509</v>
      </c>
      <c r="C10660" s="47" t="s">
        <v>24510</v>
      </c>
    </row>
    <row r="10661" spans="1:3" x14ac:dyDescent="0.25">
      <c r="A10661">
        <v>162979</v>
      </c>
      <c r="B10661" t="s">
        <v>24511</v>
      </c>
      <c r="C10661" s="47" t="s">
        <v>24512</v>
      </c>
    </row>
    <row r="10662" spans="1:3" x14ac:dyDescent="0.25">
      <c r="A10662">
        <v>162980</v>
      </c>
      <c r="B10662" t="s">
        <v>24513</v>
      </c>
      <c r="C10662" s="47" t="s">
        <v>24514</v>
      </c>
    </row>
    <row r="10663" spans="1:3" x14ac:dyDescent="0.25">
      <c r="A10663">
        <v>162981</v>
      </c>
      <c r="B10663" t="s">
        <v>24515</v>
      </c>
      <c r="C10663" s="47" t="s">
        <v>24516</v>
      </c>
    </row>
    <row r="10664" spans="1:3" x14ac:dyDescent="0.25">
      <c r="A10664">
        <v>162982</v>
      </c>
      <c r="B10664" t="s">
        <v>24517</v>
      </c>
      <c r="C10664" s="47" t="s">
        <v>24518</v>
      </c>
    </row>
    <row r="10665" spans="1:3" x14ac:dyDescent="0.25">
      <c r="A10665">
        <v>162983</v>
      </c>
      <c r="B10665" t="s">
        <v>24519</v>
      </c>
      <c r="C10665" s="47" t="s">
        <v>24520</v>
      </c>
    </row>
    <row r="10666" spans="1:3" x14ac:dyDescent="0.25">
      <c r="A10666">
        <v>162984</v>
      </c>
      <c r="B10666" t="s">
        <v>24521</v>
      </c>
      <c r="C10666" s="47" t="s">
        <v>24522</v>
      </c>
    </row>
    <row r="10667" spans="1:3" x14ac:dyDescent="0.25">
      <c r="A10667">
        <v>162985</v>
      </c>
      <c r="B10667" t="s">
        <v>24523</v>
      </c>
      <c r="C10667" s="47" t="s">
        <v>24524</v>
      </c>
    </row>
    <row r="10668" spans="1:3" x14ac:dyDescent="0.25">
      <c r="A10668">
        <v>162986</v>
      </c>
      <c r="B10668" t="s">
        <v>1278</v>
      </c>
      <c r="C10668" s="47" t="s">
        <v>24525</v>
      </c>
    </row>
    <row r="10669" spans="1:3" x14ac:dyDescent="0.25">
      <c r="A10669">
        <v>162987</v>
      </c>
      <c r="B10669" t="s">
        <v>24526</v>
      </c>
      <c r="C10669" s="47" t="s">
        <v>24527</v>
      </c>
    </row>
    <row r="10670" spans="1:3" x14ac:dyDescent="0.25">
      <c r="A10670">
        <v>162988</v>
      </c>
      <c r="B10670" t="s">
        <v>24528</v>
      </c>
      <c r="C10670" s="47" t="s">
        <v>24529</v>
      </c>
    </row>
    <row r="10671" spans="1:3" x14ac:dyDescent="0.25">
      <c r="A10671">
        <v>162989</v>
      </c>
      <c r="B10671" t="s">
        <v>24530</v>
      </c>
      <c r="C10671" s="47" t="s">
        <v>24531</v>
      </c>
    </row>
    <row r="10672" spans="1:3" x14ac:dyDescent="0.25">
      <c r="A10672">
        <v>162990</v>
      </c>
      <c r="B10672" t="s">
        <v>24532</v>
      </c>
      <c r="C10672" s="47" t="s">
        <v>24533</v>
      </c>
    </row>
    <row r="10673" spans="1:3" x14ac:dyDescent="0.25">
      <c r="A10673">
        <v>162991</v>
      </c>
      <c r="B10673" t="s">
        <v>24534</v>
      </c>
      <c r="C10673" s="47" t="s">
        <v>24535</v>
      </c>
    </row>
    <row r="10674" spans="1:3" x14ac:dyDescent="0.25">
      <c r="A10674">
        <v>162992</v>
      </c>
      <c r="B10674" t="s">
        <v>24536</v>
      </c>
      <c r="C10674" s="47" t="s">
        <v>24537</v>
      </c>
    </row>
    <row r="10675" spans="1:3" x14ac:dyDescent="0.25">
      <c r="A10675">
        <v>162993</v>
      </c>
      <c r="B10675" t="s">
        <v>24538</v>
      </c>
      <c r="C10675" s="47" t="s">
        <v>24539</v>
      </c>
    </row>
    <row r="10676" spans="1:3" x14ac:dyDescent="0.25">
      <c r="A10676">
        <v>162994</v>
      </c>
      <c r="B10676" t="s">
        <v>24540</v>
      </c>
      <c r="C10676" s="47" t="s">
        <v>24541</v>
      </c>
    </row>
    <row r="10677" spans="1:3" x14ac:dyDescent="0.25">
      <c r="A10677">
        <v>162995</v>
      </c>
      <c r="B10677" t="s">
        <v>24542</v>
      </c>
      <c r="C10677" s="47" t="s">
        <v>24543</v>
      </c>
    </row>
    <row r="10678" spans="1:3" x14ac:dyDescent="0.25">
      <c r="A10678">
        <v>162996</v>
      </c>
      <c r="B10678" t="s">
        <v>24544</v>
      </c>
      <c r="C10678" s="47" t="s">
        <v>24545</v>
      </c>
    </row>
    <row r="10679" spans="1:3" x14ac:dyDescent="0.25">
      <c r="A10679">
        <v>162997</v>
      </c>
      <c r="B10679" t="s">
        <v>24546</v>
      </c>
      <c r="C10679" s="47" t="s">
        <v>24547</v>
      </c>
    </row>
    <row r="10680" spans="1:3" x14ac:dyDescent="0.25">
      <c r="A10680">
        <v>162998</v>
      </c>
      <c r="B10680" t="s">
        <v>24548</v>
      </c>
      <c r="C10680" s="47" t="s">
        <v>24549</v>
      </c>
    </row>
    <row r="10681" spans="1:3" x14ac:dyDescent="0.25">
      <c r="A10681">
        <v>162999</v>
      </c>
      <c r="B10681" t="s">
        <v>24550</v>
      </c>
      <c r="C10681" s="47" t="s">
        <v>24551</v>
      </c>
    </row>
    <row r="10682" spans="1:3" x14ac:dyDescent="0.25">
      <c r="A10682">
        <v>163000</v>
      </c>
      <c r="B10682" t="s">
        <v>24552</v>
      </c>
      <c r="C10682" s="47" t="s">
        <v>24553</v>
      </c>
    </row>
    <row r="10683" spans="1:3" x14ac:dyDescent="0.25">
      <c r="A10683">
        <v>163001</v>
      </c>
      <c r="B10683" t="s">
        <v>24554</v>
      </c>
      <c r="C10683" s="47" t="s">
        <v>24555</v>
      </c>
    </row>
    <row r="10684" spans="1:3" x14ac:dyDescent="0.25">
      <c r="A10684">
        <v>163002</v>
      </c>
      <c r="B10684" t="s">
        <v>24556</v>
      </c>
      <c r="C10684" s="47" t="s">
        <v>24557</v>
      </c>
    </row>
    <row r="10685" spans="1:3" x14ac:dyDescent="0.25">
      <c r="A10685">
        <v>163003</v>
      </c>
      <c r="B10685" t="s">
        <v>24558</v>
      </c>
      <c r="C10685" s="47" t="s">
        <v>24559</v>
      </c>
    </row>
    <row r="10686" spans="1:3" x14ac:dyDescent="0.25">
      <c r="A10686">
        <v>163004</v>
      </c>
      <c r="B10686" t="s">
        <v>24560</v>
      </c>
      <c r="C10686" s="47" t="s">
        <v>24561</v>
      </c>
    </row>
    <row r="10687" spans="1:3" x14ac:dyDescent="0.25">
      <c r="A10687">
        <v>163005</v>
      </c>
      <c r="B10687" t="s">
        <v>24562</v>
      </c>
      <c r="C10687" s="47" t="s">
        <v>24563</v>
      </c>
    </row>
    <row r="10688" spans="1:3" x14ac:dyDescent="0.25">
      <c r="A10688">
        <v>163006</v>
      </c>
      <c r="B10688" t="s">
        <v>24564</v>
      </c>
      <c r="C10688" s="47" t="s">
        <v>24565</v>
      </c>
    </row>
    <row r="10689" spans="1:3" x14ac:dyDescent="0.25">
      <c r="A10689">
        <v>163007</v>
      </c>
      <c r="B10689" t="s">
        <v>24566</v>
      </c>
      <c r="C10689" s="47" t="s">
        <v>24567</v>
      </c>
    </row>
    <row r="10690" spans="1:3" x14ac:dyDescent="0.25">
      <c r="A10690">
        <v>163008</v>
      </c>
      <c r="B10690" t="s">
        <v>24568</v>
      </c>
      <c r="C10690" s="47" t="s">
        <v>24569</v>
      </c>
    </row>
    <row r="10691" spans="1:3" x14ac:dyDescent="0.25">
      <c r="A10691">
        <v>163009</v>
      </c>
      <c r="B10691" t="s">
        <v>24570</v>
      </c>
      <c r="C10691" s="47" t="s">
        <v>24571</v>
      </c>
    </row>
    <row r="10692" spans="1:3" x14ac:dyDescent="0.25">
      <c r="A10692">
        <v>163010</v>
      </c>
      <c r="B10692" t="s">
        <v>24572</v>
      </c>
      <c r="C10692" s="47" t="s">
        <v>24573</v>
      </c>
    </row>
    <row r="10693" spans="1:3" x14ac:dyDescent="0.25">
      <c r="A10693">
        <v>163011</v>
      </c>
      <c r="B10693" t="s">
        <v>24574</v>
      </c>
      <c r="C10693" s="47" t="s">
        <v>24575</v>
      </c>
    </row>
    <row r="10694" spans="1:3" x14ac:dyDescent="0.25">
      <c r="A10694">
        <v>163012</v>
      </c>
      <c r="B10694" t="s">
        <v>24576</v>
      </c>
      <c r="C10694" s="47" t="s">
        <v>24577</v>
      </c>
    </row>
    <row r="10695" spans="1:3" x14ac:dyDescent="0.25">
      <c r="A10695">
        <v>163013</v>
      </c>
      <c r="B10695" t="s">
        <v>24578</v>
      </c>
      <c r="C10695" s="47" t="s">
        <v>24579</v>
      </c>
    </row>
    <row r="10696" spans="1:3" x14ac:dyDescent="0.25">
      <c r="A10696">
        <v>163014</v>
      </c>
      <c r="B10696" t="s">
        <v>24580</v>
      </c>
      <c r="C10696" s="47" t="s">
        <v>24581</v>
      </c>
    </row>
    <row r="10697" spans="1:3" x14ac:dyDescent="0.25">
      <c r="A10697">
        <v>163015</v>
      </c>
      <c r="B10697" t="s">
        <v>24582</v>
      </c>
      <c r="C10697" s="47" t="s">
        <v>24583</v>
      </c>
    </row>
    <row r="10698" spans="1:3" x14ac:dyDescent="0.25">
      <c r="A10698">
        <v>163016</v>
      </c>
      <c r="B10698" t="s">
        <v>24584</v>
      </c>
      <c r="C10698" s="47" t="s">
        <v>24585</v>
      </c>
    </row>
    <row r="10699" spans="1:3" x14ac:dyDescent="0.25">
      <c r="A10699">
        <v>163017</v>
      </c>
      <c r="B10699" t="s">
        <v>24586</v>
      </c>
      <c r="C10699" s="47" t="s">
        <v>24587</v>
      </c>
    </row>
    <row r="10700" spans="1:3" x14ac:dyDescent="0.25">
      <c r="A10700">
        <v>163018</v>
      </c>
      <c r="B10700" t="s">
        <v>24588</v>
      </c>
      <c r="C10700" s="47" t="s">
        <v>24589</v>
      </c>
    </row>
    <row r="10701" spans="1:3" x14ac:dyDescent="0.25">
      <c r="A10701">
        <v>163019</v>
      </c>
      <c r="B10701" t="s">
        <v>24590</v>
      </c>
      <c r="C10701" s="47" t="s">
        <v>24591</v>
      </c>
    </row>
    <row r="10702" spans="1:3" x14ac:dyDescent="0.25">
      <c r="A10702">
        <v>163020</v>
      </c>
      <c r="B10702" t="s">
        <v>24592</v>
      </c>
      <c r="C10702" s="47" t="s">
        <v>24593</v>
      </c>
    </row>
    <row r="10703" spans="1:3" x14ac:dyDescent="0.25">
      <c r="A10703">
        <v>163021</v>
      </c>
      <c r="B10703" t="s">
        <v>24594</v>
      </c>
      <c r="C10703" s="47" t="s">
        <v>24595</v>
      </c>
    </row>
    <row r="10704" spans="1:3" x14ac:dyDescent="0.25">
      <c r="A10704">
        <v>163022</v>
      </c>
      <c r="B10704" t="s">
        <v>24596</v>
      </c>
      <c r="C10704" s="47" t="s">
        <v>24597</v>
      </c>
    </row>
    <row r="10705" spans="1:3" x14ac:dyDescent="0.25">
      <c r="A10705">
        <v>163023</v>
      </c>
      <c r="B10705" t="s">
        <v>24598</v>
      </c>
      <c r="C10705" s="47" t="s">
        <v>24599</v>
      </c>
    </row>
    <row r="10706" spans="1:3" x14ac:dyDescent="0.25">
      <c r="A10706">
        <v>163024</v>
      </c>
      <c r="B10706" t="s">
        <v>24600</v>
      </c>
      <c r="C10706" s="47" t="s">
        <v>24601</v>
      </c>
    </row>
    <row r="10707" spans="1:3" x14ac:dyDescent="0.25">
      <c r="A10707">
        <v>163025</v>
      </c>
      <c r="B10707" t="s">
        <v>24602</v>
      </c>
      <c r="C10707" s="47" t="s">
        <v>24603</v>
      </c>
    </row>
    <row r="10708" spans="1:3" x14ac:dyDescent="0.25">
      <c r="A10708">
        <v>163026</v>
      </c>
      <c r="B10708" t="s">
        <v>24604</v>
      </c>
      <c r="C10708" s="47" t="s">
        <v>24605</v>
      </c>
    </row>
    <row r="10709" spans="1:3" x14ac:dyDescent="0.25">
      <c r="A10709">
        <v>163027</v>
      </c>
      <c r="B10709" t="s">
        <v>24606</v>
      </c>
      <c r="C10709" s="47" t="s">
        <v>24607</v>
      </c>
    </row>
    <row r="10710" spans="1:3" x14ac:dyDescent="0.25">
      <c r="A10710">
        <v>163028</v>
      </c>
      <c r="B10710" t="s">
        <v>24608</v>
      </c>
      <c r="C10710" s="47" t="s">
        <v>24609</v>
      </c>
    </row>
    <row r="10711" spans="1:3" x14ac:dyDescent="0.25">
      <c r="A10711">
        <v>163029</v>
      </c>
      <c r="B10711" t="s">
        <v>16</v>
      </c>
      <c r="C10711" s="47" t="s">
        <v>24610</v>
      </c>
    </row>
    <row r="10712" spans="1:3" x14ac:dyDescent="0.25">
      <c r="A10712">
        <v>163030</v>
      </c>
      <c r="B10712" t="s">
        <v>24611</v>
      </c>
      <c r="C10712" s="47" t="s">
        <v>24612</v>
      </c>
    </row>
    <row r="10713" spans="1:3" x14ac:dyDescent="0.25">
      <c r="A10713">
        <v>163031</v>
      </c>
      <c r="B10713" t="s">
        <v>24613</v>
      </c>
      <c r="C10713" s="47" t="s">
        <v>24614</v>
      </c>
    </row>
    <row r="10714" spans="1:3" x14ac:dyDescent="0.25">
      <c r="A10714">
        <v>163032</v>
      </c>
      <c r="B10714" t="s">
        <v>24615</v>
      </c>
      <c r="C10714" s="47" t="s">
        <v>24616</v>
      </c>
    </row>
    <row r="10715" spans="1:3" x14ac:dyDescent="0.25">
      <c r="A10715">
        <v>163033</v>
      </c>
      <c r="B10715" t="s">
        <v>310</v>
      </c>
      <c r="C10715" s="47" t="s">
        <v>24617</v>
      </c>
    </row>
    <row r="10716" spans="1:3" x14ac:dyDescent="0.25">
      <c r="A10716">
        <v>163034</v>
      </c>
      <c r="B10716" t="s">
        <v>24618</v>
      </c>
      <c r="C10716" s="47" t="s">
        <v>24619</v>
      </c>
    </row>
    <row r="10717" spans="1:3" x14ac:dyDescent="0.25">
      <c r="A10717">
        <v>163035</v>
      </c>
      <c r="B10717" t="s">
        <v>24620</v>
      </c>
      <c r="C10717" s="47" t="s">
        <v>24621</v>
      </c>
    </row>
    <row r="10718" spans="1:3" x14ac:dyDescent="0.25">
      <c r="A10718">
        <v>163036</v>
      </c>
      <c r="B10718" t="s">
        <v>24622</v>
      </c>
      <c r="C10718" s="47" t="s">
        <v>24623</v>
      </c>
    </row>
    <row r="10719" spans="1:3" x14ac:dyDescent="0.25">
      <c r="A10719">
        <v>163037</v>
      </c>
      <c r="B10719" t="s">
        <v>24624</v>
      </c>
      <c r="C10719" s="47" t="s">
        <v>24625</v>
      </c>
    </row>
    <row r="10720" spans="1:3" x14ac:dyDescent="0.25">
      <c r="A10720">
        <v>163038</v>
      </c>
      <c r="B10720" t="s">
        <v>24626</v>
      </c>
      <c r="C10720" s="47" t="s">
        <v>24627</v>
      </c>
    </row>
    <row r="10721" spans="1:3" x14ac:dyDescent="0.25">
      <c r="A10721">
        <v>163039</v>
      </c>
      <c r="B10721" t="s">
        <v>24628</v>
      </c>
      <c r="C10721" s="47" t="s">
        <v>24629</v>
      </c>
    </row>
    <row r="10722" spans="1:3" x14ac:dyDescent="0.25">
      <c r="A10722">
        <v>163040</v>
      </c>
      <c r="B10722" t="s">
        <v>24630</v>
      </c>
      <c r="C10722" s="47" t="s">
        <v>24631</v>
      </c>
    </row>
    <row r="10723" spans="1:3" x14ac:dyDescent="0.25">
      <c r="A10723">
        <v>163041</v>
      </c>
      <c r="B10723" t="s">
        <v>24632</v>
      </c>
      <c r="C10723" s="47" t="s">
        <v>24633</v>
      </c>
    </row>
    <row r="10724" spans="1:3" x14ac:dyDescent="0.25">
      <c r="A10724">
        <v>163042</v>
      </c>
      <c r="B10724" t="s">
        <v>24634</v>
      </c>
      <c r="C10724" s="47" t="s">
        <v>24635</v>
      </c>
    </row>
    <row r="10725" spans="1:3" x14ac:dyDescent="0.25">
      <c r="A10725">
        <v>163043</v>
      </c>
      <c r="B10725" t="s">
        <v>24636</v>
      </c>
      <c r="C10725" s="47" t="s">
        <v>24637</v>
      </c>
    </row>
    <row r="10726" spans="1:3" x14ac:dyDescent="0.25">
      <c r="A10726">
        <v>163044</v>
      </c>
      <c r="B10726" t="s">
        <v>24638</v>
      </c>
      <c r="C10726" s="47" t="s">
        <v>24639</v>
      </c>
    </row>
    <row r="10727" spans="1:3" x14ac:dyDescent="0.25">
      <c r="A10727">
        <v>163045</v>
      </c>
      <c r="B10727" t="s">
        <v>24640</v>
      </c>
      <c r="C10727" s="47" t="s">
        <v>24641</v>
      </c>
    </row>
    <row r="10728" spans="1:3" x14ac:dyDescent="0.25">
      <c r="A10728">
        <v>163046</v>
      </c>
      <c r="B10728" t="s">
        <v>24642</v>
      </c>
      <c r="C10728" s="47" t="s">
        <v>24643</v>
      </c>
    </row>
    <row r="10729" spans="1:3" x14ac:dyDescent="0.25">
      <c r="A10729">
        <v>163047</v>
      </c>
      <c r="B10729" t="s">
        <v>24644</v>
      </c>
      <c r="C10729" s="47" t="s">
        <v>24645</v>
      </c>
    </row>
    <row r="10730" spans="1:3" x14ac:dyDescent="0.25">
      <c r="A10730">
        <v>163048</v>
      </c>
      <c r="B10730" t="s">
        <v>871</v>
      </c>
      <c r="C10730" s="47" t="s">
        <v>24646</v>
      </c>
    </row>
    <row r="10731" spans="1:3" x14ac:dyDescent="0.25">
      <c r="A10731">
        <v>163049</v>
      </c>
      <c r="B10731" t="s">
        <v>24647</v>
      </c>
      <c r="C10731" s="47" t="s">
        <v>24648</v>
      </c>
    </row>
    <row r="10732" spans="1:3" x14ac:dyDescent="0.25">
      <c r="A10732">
        <v>163050</v>
      </c>
      <c r="B10732" t="s">
        <v>24649</v>
      </c>
      <c r="C10732" s="47" t="s">
        <v>24650</v>
      </c>
    </row>
    <row r="10733" spans="1:3" x14ac:dyDescent="0.25">
      <c r="A10733">
        <v>163051</v>
      </c>
      <c r="B10733" t="s">
        <v>24651</v>
      </c>
      <c r="C10733" s="47" t="s">
        <v>24652</v>
      </c>
    </row>
    <row r="10734" spans="1:3" x14ac:dyDescent="0.25">
      <c r="A10734">
        <v>163052</v>
      </c>
      <c r="B10734" t="s">
        <v>24653</v>
      </c>
      <c r="C10734" s="47" t="s">
        <v>24654</v>
      </c>
    </row>
    <row r="10735" spans="1:3" x14ac:dyDescent="0.25">
      <c r="A10735">
        <v>163053</v>
      </c>
      <c r="B10735" t="s">
        <v>24655</v>
      </c>
      <c r="C10735" s="47" t="s">
        <v>24656</v>
      </c>
    </row>
    <row r="10736" spans="1:3" x14ac:dyDescent="0.25">
      <c r="A10736">
        <v>163054</v>
      </c>
      <c r="B10736" t="s">
        <v>24657</v>
      </c>
      <c r="C10736" s="47" t="s">
        <v>24658</v>
      </c>
    </row>
    <row r="10737" spans="1:3" x14ac:dyDescent="0.25">
      <c r="A10737">
        <v>163055</v>
      </c>
      <c r="B10737" t="s">
        <v>24659</v>
      </c>
      <c r="C10737" s="47" t="s">
        <v>24660</v>
      </c>
    </row>
    <row r="10738" spans="1:3" x14ac:dyDescent="0.25">
      <c r="A10738">
        <v>163056</v>
      </c>
      <c r="B10738" t="s">
        <v>24661</v>
      </c>
      <c r="C10738" s="47" t="s">
        <v>24662</v>
      </c>
    </row>
    <row r="10739" spans="1:3" x14ac:dyDescent="0.25">
      <c r="A10739">
        <v>163057</v>
      </c>
      <c r="B10739" t="s">
        <v>24663</v>
      </c>
      <c r="C10739" s="47" t="s">
        <v>24664</v>
      </c>
    </row>
    <row r="10740" spans="1:3" x14ac:dyDescent="0.25">
      <c r="A10740">
        <v>163058</v>
      </c>
      <c r="B10740" t="s">
        <v>24665</v>
      </c>
      <c r="C10740" s="47" t="s">
        <v>24666</v>
      </c>
    </row>
    <row r="10741" spans="1:3" x14ac:dyDescent="0.25">
      <c r="A10741">
        <v>163059</v>
      </c>
      <c r="B10741" t="s">
        <v>24667</v>
      </c>
      <c r="C10741" s="47" t="s">
        <v>24668</v>
      </c>
    </row>
    <row r="10742" spans="1:3" x14ac:dyDescent="0.25">
      <c r="A10742">
        <v>163060</v>
      </c>
      <c r="B10742" t="s">
        <v>24669</v>
      </c>
      <c r="C10742" s="47" t="s">
        <v>24670</v>
      </c>
    </row>
    <row r="10743" spans="1:3" x14ac:dyDescent="0.25">
      <c r="A10743">
        <v>163061</v>
      </c>
      <c r="B10743" t="s">
        <v>24671</v>
      </c>
      <c r="C10743" s="47" t="s">
        <v>24672</v>
      </c>
    </row>
    <row r="10744" spans="1:3" x14ac:dyDescent="0.25">
      <c r="A10744">
        <v>163062</v>
      </c>
      <c r="B10744" t="s">
        <v>24673</v>
      </c>
      <c r="C10744" s="47" t="s">
        <v>24674</v>
      </c>
    </row>
    <row r="10745" spans="1:3" x14ac:dyDescent="0.25">
      <c r="A10745">
        <v>163063</v>
      </c>
      <c r="B10745" t="s">
        <v>24675</v>
      </c>
      <c r="C10745" s="47" t="s">
        <v>24676</v>
      </c>
    </row>
    <row r="10746" spans="1:3" x14ac:dyDescent="0.25">
      <c r="A10746">
        <v>163064</v>
      </c>
      <c r="B10746" t="s">
        <v>24677</v>
      </c>
      <c r="C10746" s="47" t="s">
        <v>24678</v>
      </c>
    </row>
    <row r="10747" spans="1:3" x14ac:dyDescent="0.25">
      <c r="A10747">
        <v>163065</v>
      </c>
      <c r="B10747" t="s">
        <v>24679</v>
      </c>
      <c r="C10747" s="47" t="s">
        <v>24680</v>
      </c>
    </row>
    <row r="10748" spans="1:3" x14ac:dyDescent="0.25">
      <c r="A10748">
        <v>163066</v>
      </c>
      <c r="B10748" t="s">
        <v>136</v>
      </c>
      <c r="C10748" s="47" t="s">
        <v>24681</v>
      </c>
    </row>
    <row r="10749" spans="1:3" x14ac:dyDescent="0.25">
      <c r="A10749">
        <v>163067</v>
      </c>
      <c r="B10749" t="s">
        <v>24682</v>
      </c>
      <c r="C10749" s="47" t="s">
        <v>24683</v>
      </c>
    </row>
    <row r="10750" spans="1:3" x14ac:dyDescent="0.25">
      <c r="A10750">
        <v>163068</v>
      </c>
      <c r="B10750" t="s">
        <v>24684</v>
      </c>
      <c r="C10750" s="47" t="s">
        <v>24685</v>
      </c>
    </row>
    <row r="10751" spans="1:3" x14ac:dyDescent="0.25">
      <c r="A10751">
        <v>163069</v>
      </c>
      <c r="B10751" t="s">
        <v>24686</v>
      </c>
      <c r="C10751" s="47" t="s">
        <v>24687</v>
      </c>
    </row>
    <row r="10752" spans="1:3" x14ac:dyDescent="0.25">
      <c r="A10752">
        <v>163070</v>
      </c>
      <c r="B10752" t="s">
        <v>24688</v>
      </c>
      <c r="C10752" s="47" t="s">
        <v>24689</v>
      </c>
    </row>
    <row r="10753" spans="1:3" x14ac:dyDescent="0.25">
      <c r="A10753">
        <v>163071</v>
      </c>
      <c r="B10753" t="s">
        <v>24690</v>
      </c>
      <c r="C10753" s="47" t="s">
        <v>24691</v>
      </c>
    </row>
    <row r="10754" spans="1:3" x14ac:dyDescent="0.25">
      <c r="A10754">
        <v>163072</v>
      </c>
      <c r="B10754" t="s">
        <v>24692</v>
      </c>
      <c r="C10754" s="47" t="s">
        <v>24693</v>
      </c>
    </row>
    <row r="10755" spans="1:3" x14ac:dyDescent="0.25">
      <c r="A10755">
        <v>163073</v>
      </c>
      <c r="B10755" t="s">
        <v>24694</v>
      </c>
      <c r="C10755" s="47" t="s">
        <v>24695</v>
      </c>
    </row>
    <row r="10756" spans="1:3" x14ac:dyDescent="0.25">
      <c r="A10756">
        <v>163074</v>
      </c>
      <c r="B10756" t="s">
        <v>24696</v>
      </c>
      <c r="C10756" s="47" t="s">
        <v>24697</v>
      </c>
    </row>
    <row r="10757" spans="1:3" x14ac:dyDescent="0.25">
      <c r="A10757">
        <v>163075</v>
      </c>
      <c r="B10757" t="s">
        <v>24698</v>
      </c>
      <c r="C10757" s="47" t="s">
        <v>24699</v>
      </c>
    </row>
    <row r="10758" spans="1:3" x14ac:dyDescent="0.25">
      <c r="A10758">
        <v>163076</v>
      </c>
      <c r="B10758" t="s">
        <v>24700</v>
      </c>
      <c r="C10758" s="47" t="s">
        <v>24701</v>
      </c>
    </row>
    <row r="10759" spans="1:3" x14ac:dyDescent="0.25">
      <c r="A10759">
        <v>163077</v>
      </c>
      <c r="B10759" t="s">
        <v>24702</v>
      </c>
      <c r="C10759" s="47" t="s">
        <v>24703</v>
      </c>
    </row>
    <row r="10760" spans="1:3" x14ac:dyDescent="0.25">
      <c r="A10760">
        <v>163078</v>
      </c>
      <c r="B10760" t="s">
        <v>24704</v>
      </c>
      <c r="C10760" s="47" t="s">
        <v>24705</v>
      </c>
    </row>
    <row r="10761" spans="1:3" x14ac:dyDescent="0.25">
      <c r="A10761">
        <v>163079</v>
      </c>
      <c r="B10761" t="s">
        <v>24706</v>
      </c>
      <c r="C10761" s="47" t="s">
        <v>24707</v>
      </c>
    </row>
    <row r="10762" spans="1:3" x14ac:dyDescent="0.25">
      <c r="A10762">
        <v>163080</v>
      </c>
      <c r="B10762" t="s">
        <v>24708</v>
      </c>
      <c r="C10762" s="47" t="s">
        <v>24709</v>
      </c>
    </row>
    <row r="10763" spans="1:3" x14ac:dyDescent="0.25">
      <c r="A10763">
        <v>163081</v>
      </c>
      <c r="B10763" t="s">
        <v>24710</v>
      </c>
      <c r="C10763" s="47" t="s">
        <v>24711</v>
      </c>
    </row>
    <row r="10764" spans="1:3" x14ac:dyDescent="0.25">
      <c r="A10764">
        <v>163082</v>
      </c>
      <c r="B10764" t="s">
        <v>24712</v>
      </c>
      <c r="C10764" s="47" t="s">
        <v>24713</v>
      </c>
    </row>
    <row r="10765" spans="1:3" x14ac:dyDescent="0.25">
      <c r="A10765">
        <v>163083</v>
      </c>
      <c r="B10765" t="s">
        <v>24714</v>
      </c>
      <c r="C10765" s="47" t="s">
        <v>24715</v>
      </c>
    </row>
    <row r="10766" spans="1:3" x14ac:dyDescent="0.25">
      <c r="A10766">
        <v>163084</v>
      </c>
      <c r="B10766" t="s">
        <v>24716</v>
      </c>
      <c r="C10766" s="47" t="s">
        <v>24717</v>
      </c>
    </row>
    <row r="10767" spans="1:3" x14ac:dyDescent="0.25">
      <c r="A10767">
        <v>163085</v>
      </c>
      <c r="B10767" t="s">
        <v>24718</v>
      </c>
      <c r="C10767" s="47" t="s">
        <v>24719</v>
      </c>
    </row>
    <row r="10768" spans="1:3" x14ac:dyDescent="0.25">
      <c r="A10768">
        <v>163086</v>
      </c>
      <c r="B10768" t="s">
        <v>24720</v>
      </c>
      <c r="C10768" s="47" t="s">
        <v>24721</v>
      </c>
    </row>
    <row r="10769" spans="1:3" x14ac:dyDescent="0.25">
      <c r="A10769">
        <v>163087</v>
      </c>
      <c r="B10769" t="s">
        <v>24722</v>
      </c>
      <c r="C10769" s="47" t="s">
        <v>24723</v>
      </c>
    </row>
    <row r="10770" spans="1:3" x14ac:dyDescent="0.25">
      <c r="A10770">
        <v>163088</v>
      </c>
      <c r="B10770" t="s">
        <v>24724</v>
      </c>
      <c r="C10770" s="47" t="s">
        <v>24725</v>
      </c>
    </row>
    <row r="10771" spans="1:3" x14ac:dyDescent="0.25">
      <c r="A10771">
        <v>163089</v>
      </c>
      <c r="B10771" t="s">
        <v>24726</v>
      </c>
      <c r="C10771" s="47" t="s">
        <v>24727</v>
      </c>
    </row>
    <row r="10772" spans="1:3" x14ac:dyDescent="0.25">
      <c r="A10772">
        <v>163090</v>
      </c>
      <c r="B10772" t="s">
        <v>24728</v>
      </c>
      <c r="C10772" s="47" t="s">
        <v>24729</v>
      </c>
    </row>
    <row r="10773" spans="1:3" x14ac:dyDescent="0.25">
      <c r="A10773">
        <v>163091</v>
      </c>
      <c r="B10773" t="s">
        <v>24730</v>
      </c>
      <c r="C10773" s="47" t="s">
        <v>24731</v>
      </c>
    </row>
    <row r="10774" spans="1:3" x14ac:dyDescent="0.25">
      <c r="A10774">
        <v>163092</v>
      </c>
      <c r="B10774" t="s">
        <v>24732</v>
      </c>
      <c r="C10774" s="47" t="s">
        <v>24733</v>
      </c>
    </row>
    <row r="10775" spans="1:3" x14ac:dyDescent="0.25">
      <c r="A10775">
        <v>163093</v>
      </c>
      <c r="B10775" t="s">
        <v>24734</v>
      </c>
      <c r="C10775" s="47" t="s">
        <v>24735</v>
      </c>
    </row>
    <row r="10776" spans="1:3" x14ac:dyDescent="0.25">
      <c r="A10776">
        <v>163094</v>
      </c>
      <c r="B10776" t="s">
        <v>24736</v>
      </c>
      <c r="C10776" s="47" t="s">
        <v>24737</v>
      </c>
    </row>
    <row r="10777" spans="1:3" x14ac:dyDescent="0.25">
      <c r="A10777">
        <v>163095</v>
      </c>
      <c r="B10777" t="s">
        <v>1724</v>
      </c>
      <c r="C10777" s="47" t="s">
        <v>24738</v>
      </c>
    </row>
    <row r="10778" spans="1:3" x14ac:dyDescent="0.25">
      <c r="A10778">
        <v>163096</v>
      </c>
      <c r="B10778" t="s">
        <v>24739</v>
      </c>
      <c r="C10778" s="47" t="s">
        <v>24740</v>
      </c>
    </row>
    <row r="10779" spans="1:3" x14ac:dyDescent="0.25">
      <c r="A10779">
        <v>163097</v>
      </c>
      <c r="B10779" t="s">
        <v>24741</v>
      </c>
      <c r="C10779" s="47" t="s">
        <v>24742</v>
      </c>
    </row>
    <row r="10780" spans="1:3" x14ac:dyDescent="0.25">
      <c r="A10780">
        <v>163098</v>
      </c>
      <c r="B10780" t="s">
        <v>24743</v>
      </c>
      <c r="C10780" s="47" t="s">
        <v>24744</v>
      </c>
    </row>
    <row r="10781" spans="1:3" x14ac:dyDescent="0.25">
      <c r="A10781">
        <v>163099</v>
      </c>
      <c r="B10781" t="s">
        <v>24745</v>
      </c>
      <c r="C10781" s="47" t="s">
        <v>24746</v>
      </c>
    </row>
    <row r="10782" spans="1:3" x14ac:dyDescent="0.25">
      <c r="A10782">
        <v>163100</v>
      </c>
      <c r="B10782" t="s">
        <v>24747</v>
      </c>
      <c r="C10782" s="47" t="s">
        <v>24748</v>
      </c>
    </row>
    <row r="10783" spans="1:3" x14ac:dyDescent="0.25">
      <c r="A10783">
        <v>163101</v>
      </c>
      <c r="B10783" t="s">
        <v>24749</v>
      </c>
      <c r="C10783" s="47" t="s">
        <v>24750</v>
      </c>
    </row>
    <row r="10784" spans="1:3" x14ac:dyDescent="0.25">
      <c r="A10784">
        <v>163102</v>
      </c>
      <c r="B10784" t="s">
        <v>24751</v>
      </c>
      <c r="C10784" s="47" t="s">
        <v>24752</v>
      </c>
    </row>
    <row r="10785" spans="1:3" x14ac:dyDescent="0.25">
      <c r="A10785">
        <v>163103</v>
      </c>
      <c r="B10785" t="s">
        <v>24753</v>
      </c>
      <c r="C10785" s="47" t="s">
        <v>24754</v>
      </c>
    </row>
    <row r="10786" spans="1:3" x14ac:dyDescent="0.25">
      <c r="A10786">
        <v>163104</v>
      </c>
      <c r="B10786" t="s">
        <v>1254</v>
      </c>
      <c r="C10786" s="47" t="s">
        <v>24755</v>
      </c>
    </row>
    <row r="10787" spans="1:3" x14ac:dyDescent="0.25">
      <c r="A10787">
        <v>163105</v>
      </c>
      <c r="B10787" t="s">
        <v>24756</v>
      </c>
      <c r="C10787" s="47" t="s">
        <v>24757</v>
      </c>
    </row>
    <row r="10788" spans="1:3" x14ac:dyDescent="0.25">
      <c r="A10788">
        <v>163106</v>
      </c>
      <c r="B10788" t="s">
        <v>24758</v>
      </c>
      <c r="C10788" s="47" t="s">
        <v>24759</v>
      </c>
    </row>
    <row r="10789" spans="1:3" x14ac:dyDescent="0.25">
      <c r="A10789">
        <v>163107</v>
      </c>
      <c r="B10789" t="s">
        <v>24760</v>
      </c>
      <c r="C10789" s="47" t="s">
        <v>24761</v>
      </c>
    </row>
    <row r="10790" spans="1:3" x14ac:dyDescent="0.25">
      <c r="A10790">
        <v>163108</v>
      </c>
      <c r="B10790" t="s">
        <v>24762</v>
      </c>
      <c r="C10790" s="47" t="s">
        <v>24763</v>
      </c>
    </row>
    <row r="10791" spans="1:3" x14ac:dyDescent="0.25">
      <c r="A10791">
        <v>163109</v>
      </c>
      <c r="B10791" t="s">
        <v>24764</v>
      </c>
      <c r="C10791" s="47" t="s">
        <v>24765</v>
      </c>
    </row>
    <row r="10792" spans="1:3" x14ac:dyDescent="0.25">
      <c r="A10792">
        <v>163110</v>
      </c>
      <c r="B10792" t="s">
        <v>24766</v>
      </c>
      <c r="C10792" s="47" t="s">
        <v>24767</v>
      </c>
    </row>
    <row r="10793" spans="1:3" x14ac:dyDescent="0.25">
      <c r="A10793">
        <v>163111</v>
      </c>
      <c r="B10793" t="s">
        <v>24768</v>
      </c>
      <c r="C10793" s="47" t="s">
        <v>24769</v>
      </c>
    </row>
    <row r="10794" spans="1:3" x14ac:dyDescent="0.25">
      <c r="A10794">
        <v>163112</v>
      </c>
      <c r="B10794" t="s">
        <v>24770</v>
      </c>
      <c r="C10794" s="47" t="s">
        <v>24771</v>
      </c>
    </row>
    <row r="10795" spans="1:3" x14ac:dyDescent="0.25">
      <c r="A10795">
        <v>163113</v>
      </c>
      <c r="B10795" t="s">
        <v>24772</v>
      </c>
      <c r="C10795" s="47" t="s">
        <v>24773</v>
      </c>
    </row>
    <row r="10796" spans="1:3" x14ac:dyDescent="0.25">
      <c r="A10796">
        <v>163114</v>
      </c>
      <c r="B10796" t="s">
        <v>24774</v>
      </c>
      <c r="C10796" s="47" t="s">
        <v>24775</v>
      </c>
    </row>
    <row r="10797" spans="1:3" x14ac:dyDescent="0.25">
      <c r="A10797">
        <v>163115</v>
      </c>
      <c r="B10797" t="s">
        <v>24776</v>
      </c>
      <c r="C10797" s="47" t="s">
        <v>24777</v>
      </c>
    </row>
    <row r="10798" spans="1:3" x14ac:dyDescent="0.25">
      <c r="A10798">
        <v>163116</v>
      </c>
      <c r="B10798" t="s">
        <v>517</v>
      </c>
      <c r="C10798" s="47" t="s">
        <v>24778</v>
      </c>
    </row>
    <row r="10799" spans="1:3" x14ac:dyDescent="0.25">
      <c r="A10799">
        <v>163117</v>
      </c>
      <c r="B10799" t="s">
        <v>24779</v>
      </c>
      <c r="C10799" s="47" t="s">
        <v>24780</v>
      </c>
    </row>
    <row r="10800" spans="1:3" x14ac:dyDescent="0.25">
      <c r="A10800">
        <v>163118</v>
      </c>
      <c r="B10800" t="s">
        <v>24781</v>
      </c>
      <c r="C10800" s="47" t="s">
        <v>24782</v>
      </c>
    </row>
    <row r="10801" spans="1:3" x14ac:dyDescent="0.25">
      <c r="A10801">
        <v>163119</v>
      </c>
      <c r="B10801" t="s">
        <v>24783</v>
      </c>
      <c r="C10801" s="47" t="s">
        <v>24784</v>
      </c>
    </row>
    <row r="10802" spans="1:3" x14ac:dyDescent="0.25">
      <c r="A10802">
        <v>163120</v>
      </c>
      <c r="B10802" t="s">
        <v>24785</v>
      </c>
      <c r="C10802" s="47" t="s">
        <v>24786</v>
      </c>
    </row>
    <row r="10803" spans="1:3" x14ac:dyDescent="0.25">
      <c r="A10803">
        <v>163121</v>
      </c>
      <c r="B10803" t="s">
        <v>24787</v>
      </c>
      <c r="C10803" s="47" t="s">
        <v>24788</v>
      </c>
    </row>
    <row r="10804" spans="1:3" x14ac:dyDescent="0.25">
      <c r="A10804">
        <v>163122</v>
      </c>
      <c r="B10804" t="s">
        <v>24789</v>
      </c>
      <c r="C10804" s="47" t="s">
        <v>24790</v>
      </c>
    </row>
    <row r="10805" spans="1:3" x14ac:dyDescent="0.25">
      <c r="A10805">
        <v>163123</v>
      </c>
      <c r="B10805" t="s">
        <v>24791</v>
      </c>
      <c r="C10805" s="47" t="s">
        <v>24792</v>
      </c>
    </row>
    <row r="10806" spans="1:3" x14ac:dyDescent="0.25">
      <c r="A10806">
        <v>163124</v>
      </c>
      <c r="B10806" t="s">
        <v>24793</v>
      </c>
      <c r="C10806" s="47" t="s">
        <v>24794</v>
      </c>
    </row>
    <row r="10807" spans="1:3" x14ac:dyDescent="0.25">
      <c r="A10807">
        <v>163125</v>
      </c>
      <c r="B10807" t="s">
        <v>24795</v>
      </c>
      <c r="C10807" s="47" t="s">
        <v>24796</v>
      </c>
    </row>
    <row r="10808" spans="1:3" x14ac:dyDescent="0.25">
      <c r="A10808">
        <v>163126</v>
      </c>
      <c r="B10808" t="s">
        <v>24797</v>
      </c>
      <c r="C10808" s="47" t="s">
        <v>24798</v>
      </c>
    </row>
    <row r="10809" spans="1:3" x14ac:dyDescent="0.25">
      <c r="A10809">
        <v>163127</v>
      </c>
      <c r="B10809" t="s">
        <v>24799</v>
      </c>
      <c r="C10809" s="47" t="s">
        <v>24800</v>
      </c>
    </row>
    <row r="10810" spans="1:3" x14ac:dyDescent="0.25">
      <c r="A10810">
        <v>163128</v>
      </c>
      <c r="B10810" t="s">
        <v>24801</v>
      </c>
      <c r="C10810" s="47" t="s">
        <v>24802</v>
      </c>
    </row>
    <row r="10811" spans="1:3" x14ac:dyDescent="0.25">
      <c r="A10811">
        <v>163129</v>
      </c>
      <c r="B10811" t="s">
        <v>24803</v>
      </c>
      <c r="C10811" s="47" t="s">
        <v>24804</v>
      </c>
    </row>
    <row r="10812" spans="1:3" x14ac:dyDescent="0.25">
      <c r="A10812">
        <v>163130</v>
      </c>
      <c r="B10812" t="s">
        <v>24805</v>
      </c>
      <c r="C10812" s="47" t="s">
        <v>24806</v>
      </c>
    </row>
    <row r="10813" spans="1:3" x14ac:dyDescent="0.25">
      <c r="A10813">
        <v>163131</v>
      </c>
      <c r="B10813" t="s">
        <v>653</v>
      </c>
      <c r="C10813" s="47" t="s">
        <v>24807</v>
      </c>
    </row>
    <row r="10814" spans="1:3" x14ac:dyDescent="0.25">
      <c r="A10814">
        <v>163132</v>
      </c>
      <c r="B10814" t="s">
        <v>24808</v>
      </c>
      <c r="C10814" s="47" t="s">
        <v>24809</v>
      </c>
    </row>
    <row r="10815" spans="1:3" x14ac:dyDescent="0.25">
      <c r="A10815">
        <v>163133</v>
      </c>
      <c r="B10815" t="s">
        <v>24810</v>
      </c>
      <c r="C10815" s="47" t="s">
        <v>24811</v>
      </c>
    </row>
    <row r="10816" spans="1:3" x14ac:dyDescent="0.25">
      <c r="A10816">
        <v>163134</v>
      </c>
      <c r="B10816" t="s">
        <v>24812</v>
      </c>
      <c r="C10816" s="47" t="s">
        <v>24813</v>
      </c>
    </row>
    <row r="10817" spans="1:3" x14ac:dyDescent="0.25">
      <c r="A10817">
        <v>163135</v>
      </c>
      <c r="B10817" t="s">
        <v>24814</v>
      </c>
      <c r="C10817" s="47" t="s">
        <v>24815</v>
      </c>
    </row>
    <row r="10818" spans="1:3" x14ac:dyDescent="0.25">
      <c r="A10818">
        <v>163136</v>
      </c>
      <c r="B10818" t="s">
        <v>24816</v>
      </c>
      <c r="C10818" s="47" t="s">
        <v>24817</v>
      </c>
    </row>
    <row r="10819" spans="1:3" x14ac:dyDescent="0.25">
      <c r="A10819">
        <v>163137</v>
      </c>
      <c r="B10819" t="s">
        <v>24818</v>
      </c>
      <c r="C10819" s="47" t="s">
        <v>24819</v>
      </c>
    </row>
    <row r="10820" spans="1:3" x14ac:dyDescent="0.25">
      <c r="A10820">
        <v>163138</v>
      </c>
      <c r="B10820" t="s">
        <v>24820</v>
      </c>
      <c r="C10820" s="47" t="s">
        <v>24821</v>
      </c>
    </row>
    <row r="10821" spans="1:3" x14ac:dyDescent="0.25">
      <c r="A10821">
        <v>163139</v>
      </c>
      <c r="B10821" t="s">
        <v>24822</v>
      </c>
      <c r="C10821" s="47" t="s">
        <v>24823</v>
      </c>
    </row>
    <row r="10822" spans="1:3" x14ac:dyDescent="0.25">
      <c r="A10822">
        <v>163140</v>
      </c>
      <c r="B10822" t="s">
        <v>24824</v>
      </c>
      <c r="C10822" s="47" t="s">
        <v>24825</v>
      </c>
    </row>
    <row r="10823" spans="1:3" x14ac:dyDescent="0.25">
      <c r="A10823">
        <v>163141</v>
      </c>
      <c r="B10823" t="s">
        <v>24826</v>
      </c>
      <c r="C10823" s="47" t="s">
        <v>24827</v>
      </c>
    </row>
    <row r="10824" spans="1:3" x14ac:dyDescent="0.25">
      <c r="A10824">
        <v>163142</v>
      </c>
      <c r="B10824" t="s">
        <v>24828</v>
      </c>
      <c r="C10824" s="47" t="s">
        <v>24829</v>
      </c>
    </row>
    <row r="10825" spans="1:3" x14ac:dyDescent="0.25">
      <c r="A10825">
        <v>163143</v>
      </c>
      <c r="B10825" t="s">
        <v>1522</v>
      </c>
      <c r="C10825" s="47" t="s">
        <v>24830</v>
      </c>
    </row>
    <row r="10826" spans="1:3" x14ac:dyDescent="0.25">
      <c r="A10826">
        <v>163144</v>
      </c>
      <c r="B10826" t="s">
        <v>24831</v>
      </c>
      <c r="C10826" s="47" t="s">
        <v>24832</v>
      </c>
    </row>
    <row r="10827" spans="1:3" x14ac:dyDescent="0.25">
      <c r="A10827">
        <v>163145</v>
      </c>
      <c r="B10827" t="s">
        <v>24833</v>
      </c>
      <c r="C10827" s="47" t="s">
        <v>24834</v>
      </c>
    </row>
    <row r="10828" spans="1:3" x14ac:dyDescent="0.25">
      <c r="A10828">
        <v>163146</v>
      </c>
      <c r="B10828" t="s">
        <v>24835</v>
      </c>
      <c r="C10828" s="47" t="s">
        <v>24836</v>
      </c>
    </row>
    <row r="10829" spans="1:3" x14ac:dyDescent="0.25">
      <c r="A10829">
        <v>163147</v>
      </c>
      <c r="B10829" t="s">
        <v>24837</v>
      </c>
      <c r="C10829" s="47" t="s">
        <v>24838</v>
      </c>
    </row>
    <row r="10830" spans="1:3" x14ac:dyDescent="0.25">
      <c r="A10830">
        <v>163148</v>
      </c>
      <c r="B10830" t="s">
        <v>24839</v>
      </c>
      <c r="C10830" s="47" t="s">
        <v>24840</v>
      </c>
    </row>
    <row r="10831" spans="1:3" x14ac:dyDescent="0.25">
      <c r="A10831">
        <v>163149</v>
      </c>
      <c r="B10831" t="s">
        <v>24841</v>
      </c>
      <c r="C10831" s="47" t="s">
        <v>24842</v>
      </c>
    </row>
    <row r="10832" spans="1:3" x14ac:dyDescent="0.25">
      <c r="A10832">
        <v>163150</v>
      </c>
      <c r="B10832" t="s">
        <v>24843</v>
      </c>
      <c r="C10832" s="47" t="s">
        <v>24844</v>
      </c>
    </row>
    <row r="10833" spans="1:3" x14ac:dyDescent="0.25">
      <c r="A10833">
        <v>163151</v>
      </c>
      <c r="B10833" t="s">
        <v>24845</v>
      </c>
      <c r="C10833" s="47" t="s">
        <v>24846</v>
      </c>
    </row>
    <row r="10834" spans="1:3" x14ac:dyDescent="0.25">
      <c r="A10834">
        <v>163152</v>
      </c>
      <c r="B10834" t="s">
        <v>24847</v>
      </c>
      <c r="C10834" s="47" t="s">
        <v>24848</v>
      </c>
    </row>
    <row r="10835" spans="1:3" x14ac:dyDescent="0.25">
      <c r="A10835">
        <v>163153</v>
      </c>
      <c r="B10835" t="s">
        <v>24849</v>
      </c>
      <c r="C10835" s="47" t="s">
        <v>24850</v>
      </c>
    </row>
    <row r="10836" spans="1:3" x14ac:dyDescent="0.25">
      <c r="A10836">
        <v>163154</v>
      </c>
      <c r="B10836" t="s">
        <v>24851</v>
      </c>
      <c r="C10836" s="47" t="s">
        <v>24852</v>
      </c>
    </row>
    <row r="10837" spans="1:3" x14ac:dyDescent="0.25">
      <c r="A10837">
        <v>163155</v>
      </c>
      <c r="B10837" t="s">
        <v>24853</v>
      </c>
      <c r="C10837" s="47" t="s">
        <v>24854</v>
      </c>
    </row>
    <row r="10838" spans="1:3" x14ac:dyDescent="0.25">
      <c r="A10838">
        <v>163156</v>
      </c>
      <c r="B10838" t="s">
        <v>24855</v>
      </c>
      <c r="C10838" s="47" t="s">
        <v>24856</v>
      </c>
    </row>
    <row r="10839" spans="1:3" x14ac:dyDescent="0.25">
      <c r="A10839">
        <v>163157</v>
      </c>
      <c r="B10839" t="s">
        <v>24857</v>
      </c>
      <c r="C10839" s="47" t="s">
        <v>24858</v>
      </c>
    </row>
    <row r="10840" spans="1:3" x14ac:dyDescent="0.25">
      <c r="A10840">
        <v>163158</v>
      </c>
      <c r="B10840" t="s">
        <v>24859</v>
      </c>
      <c r="C10840" s="47" t="s">
        <v>24860</v>
      </c>
    </row>
    <row r="10841" spans="1:3" x14ac:dyDescent="0.25">
      <c r="A10841">
        <v>163159</v>
      </c>
      <c r="B10841" t="s">
        <v>24861</v>
      </c>
      <c r="C10841" s="47" t="s">
        <v>24862</v>
      </c>
    </row>
    <row r="10842" spans="1:3" x14ac:dyDescent="0.25">
      <c r="A10842">
        <v>163160</v>
      </c>
      <c r="B10842" t="s">
        <v>24863</v>
      </c>
      <c r="C10842" s="47" t="s">
        <v>24864</v>
      </c>
    </row>
    <row r="10843" spans="1:3" x14ac:dyDescent="0.25">
      <c r="A10843">
        <v>163161</v>
      </c>
      <c r="B10843" t="s">
        <v>24865</v>
      </c>
      <c r="C10843" s="47" t="s">
        <v>24866</v>
      </c>
    </row>
    <row r="10844" spans="1:3" x14ac:dyDescent="0.25">
      <c r="A10844">
        <v>163162</v>
      </c>
      <c r="B10844" t="s">
        <v>427</v>
      </c>
      <c r="C10844" s="47" t="s">
        <v>24867</v>
      </c>
    </row>
    <row r="10845" spans="1:3" x14ac:dyDescent="0.25">
      <c r="A10845">
        <v>163163</v>
      </c>
      <c r="B10845" t="s">
        <v>24868</v>
      </c>
      <c r="C10845" s="47" t="s">
        <v>24869</v>
      </c>
    </row>
    <row r="10846" spans="1:3" x14ac:dyDescent="0.25">
      <c r="A10846">
        <v>163164</v>
      </c>
      <c r="B10846" t="s">
        <v>24870</v>
      </c>
      <c r="C10846" s="47" t="s">
        <v>24871</v>
      </c>
    </row>
    <row r="10847" spans="1:3" x14ac:dyDescent="0.25">
      <c r="A10847">
        <v>163165</v>
      </c>
      <c r="B10847" t="s">
        <v>24872</v>
      </c>
      <c r="C10847" s="47" t="s">
        <v>24873</v>
      </c>
    </row>
    <row r="10848" spans="1:3" x14ac:dyDescent="0.25">
      <c r="A10848">
        <v>163166</v>
      </c>
      <c r="B10848" t="s">
        <v>24874</v>
      </c>
      <c r="C10848" s="47" t="s">
        <v>24875</v>
      </c>
    </row>
    <row r="10849" spans="1:3" x14ac:dyDescent="0.25">
      <c r="A10849">
        <v>163167</v>
      </c>
      <c r="B10849" t="s">
        <v>24876</v>
      </c>
      <c r="C10849" s="47" t="s">
        <v>24877</v>
      </c>
    </row>
    <row r="10850" spans="1:3" x14ac:dyDescent="0.25">
      <c r="A10850">
        <v>163168</v>
      </c>
      <c r="B10850" t="s">
        <v>24878</v>
      </c>
      <c r="C10850" s="47" t="s">
        <v>24879</v>
      </c>
    </row>
    <row r="10851" spans="1:3" x14ac:dyDescent="0.25">
      <c r="A10851">
        <v>163169</v>
      </c>
      <c r="B10851" t="s">
        <v>24880</v>
      </c>
      <c r="C10851" s="47" t="s">
        <v>24881</v>
      </c>
    </row>
    <row r="10852" spans="1:3" x14ac:dyDescent="0.25">
      <c r="A10852">
        <v>163170</v>
      </c>
      <c r="B10852" t="s">
        <v>24882</v>
      </c>
      <c r="C10852" s="47" t="s">
        <v>24883</v>
      </c>
    </row>
    <row r="10853" spans="1:3" x14ac:dyDescent="0.25">
      <c r="A10853">
        <v>163171</v>
      </c>
      <c r="B10853" t="s">
        <v>24884</v>
      </c>
      <c r="C10853" s="47" t="s">
        <v>24885</v>
      </c>
    </row>
    <row r="10854" spans="1:3" x14ac:dyDescent="0.25">
      <c r="A10854">
        <v>163172</v>
      </c>
      <c r="B10854" t="s">
        <v>24886</v>
      </c>
      <c r="C10854" s="47" t="s">
        <v>24887</v>
      </c>
    </row>
    <row r="10855" spans="1:3" x14ac:dyDescent="0.25">
      <c r="A10855">
        <v>163173</v>
      </c>
      <c r="B10855" t="s">
        <v>24888</v>
      </c>
      <c r="C10855" s="47" t="s">
        <v>24889</v>
      </c>
    </row>
    <row r="10856" spans="1:3" x14ac:dyDescent="0.25">
      <c r="A10856">
        <v>163174</v>
      </c>
      <c r="B10856" t="s">
        <v>24890</v>
      </c>
      <c r="C10856" s="47" t="s">
        <v>24891</v>
      </c>
    </row>
    <row r="10857" spans="1:3" x14ac:dyDescent="0.25">
      <c r="A10857">
        <v>163175</v>
      </c>
      <c r="B10857" t="s">
        <v>24892</v>
      </c>
      <c r="C10857" s="47" t="s">
        <v>24893</v>
      </c>
    </row>
    <row r="10858" spans="1:3" x14ac:dyDescent="0.25">
      <c r="A10858">
        <v>163176</v>
      </c>
      <c r="B10858" t="s">
        <v>24894</v>
      </c>
      <c r="C10858" s="47" t="s">
        <v>24895</v>
      </c>
    </row>
    <row r="10859" spans="1:3" x14ac:dyDescent="0.25">
      <c r="A10859">
        <v>163177</v>
      </c>
      <c r="B10859" t="s">
        <v>24896</v>
      </c>
      <c r="C10859" s="47" t="s">
        <v>24897</v>
      </c>
    </row>
    <row r="10860" spans="1:3" x14ac:dyDescent="0.25">
      <c r="A10860">
        <v>163178</v>
      </c>
      <c r="B10860" t="s">
        <v>24898</v>
      </c>
      <c r="C10860" s="47" t="s">
        <v>24899</v>
      </c>
    </row>
    <row r="10861" spans="1:3" x14ac:dyDescent="0.25">
      <c r="A10861">
        <v>163179</v>
      </c>
      <c r="B10861" t="s">
        <v>24900</v>
      </c>
      <c r="C10861" s="47" t="s">
        <v>24901</v>
      </c>
    </row>
    <row r="10862" spans="1:3" x14ac:dyDescent="0.25">
      <c r="A10862">
        <v>163180</v>
      </c>
      <c r="B10862" t="s">
        <v>24902</v>
      </c>
      <c r="C10862" s="47" t="s">
        <v>24903</v>
      </c>
    </row>
    <row r="10863" spans="1:3" x14ac:dyDescent="0.25">
      <c r="A10863">
        <v>163181</v>
      </c>
      <c r="B10863" t="s">
        <v>24904</v>
      </c>
      <c r="C10863" s="47" t="s">
        <v>24905</v>
      </c>
    </row>
    <row r="10864" spans="1:3" x14ac:dyDescent="0.25">
      <c r="A10864">
        <v>163182</v>
      </c>
      <c r="B10864" t="s">
        <v>24906</v>
      </c>
      <c r="C10864" s="47" t="s">
        <v>24907</v>
      </c>
    </row>
    <row r="10865" spans="1:3" x14ac:dyDescent="0.25">
      <c r="A10865">
        <v>163183</v>
      </c>
      <c r="B10865" t="s">
        <v>24908</v>
      </c>
      <c r="C10865" s="47" t="s">
        <v>24909</v>
      </c>
    </row>
    <row r="10866" spans="1:3" x14ac:dyDescent="0.25">
      <c r="A10866">
        <v>163184</v>
      </c>
      <c r="B10866" t="s">
        <v>24910</v>
      </c>
      <c r="C10866" s="47" t="s">
        <v>24911</v>
      </c>
    </row>
    <row r="10867" spans="1:3" x14ac:dyDescent="0.25">
      <c r="A10867">
        <v>163185</v>
      </c>
      <c r="B10867" t="s">
        <v>24912</v>
      </c>
      <c r="C10867" s="47" t="s">
        <v>24913</v>
      </c>
    </row>
    <row r="10868" spans="1:3" x14ac:dyDescent="0.25">
      <c r="A10868">
        <v>163186</v>
      </c>
      <c r="B10868" t="s">
        <v>24914</v>
      </c>
      <c r="C10868" s="47" t="s">
        <v>24915</v>
      </c>
    </row>
    <row r="10869" spans="1:3" x14ac:dyDescent="0.25">
      <c r="A10869">
        <v>163187</v>
      </c>
      <c r="B10869" t="s">
        <v>24916</v>
      </c>
      <c r="C10869" s="47" t="s">
        <v>24917</v>
      </c>
    </row>
    <row r="10870" spans="1:3" x14ac:dyDescent="0.25">
      <c r="A10870">
        <v>163188</v>
      </c>
      <c r="B10870" t="s">
        <v>24918</v>
      </c>
      <c r="C10870" s="47" t="s">
        <v>24919</v>
      </c>
    </row>
    <row r="10871" spans="1:3" x14ac:dyDescent="0.25">
      <c r="A10871">
        <v>163189</v>
      </c>
      <c r="B10871" t="s">
        <v>24920</v>
      </c>
      <c r="C10871" s="47" t="s">
        <v>24921</v>
      </c>
    </row>
    <row r="10872" spans="1:3" x14ac:dyDescent="0.25">
      <c r="A10872">
        <v>163190</v>
      </c>
      <c r="B10872" t="s">
        <v>24922</v>
      </c>
      <c r="C10872" s="47" t="s">
        <v>24923</v>
      </c>
    </row>
    <row r="10873" spans="1:3" x14ac:dyDescent="0.25">
      <c r="A10873">
        <v>163191</v>
      </c>
      <c r="B10873" t="s">
        <v>24924</v>
      </c>
      <c r="C10873" s="47" t="s">
        <v>24925</v>
      </c>
    </row>
    <row r="10874" spans="1:3" x14ac:dyDescent="0.25">
      <c r="A10874">
        <v>163192</v>
      </c>
      <c r="B10874" t="s">
        <v>24926</v>
      </c>
      <c r="C10874" s="47" t="s">
        <v>24927</v>
      </c>
    </row>
    <row r="10875" spans="1:3" x14ac:dyDescent="0.25">
      <c r="A10875">
        <v>163193</v>
      </c>
      <c r="B10875" t="s">
        <v>24928</v>
      </c>
      <c r="C10875" s="47" t="s">
        <v>24929</v>
      </c>
    </row>
    <row r="10876" spans="1:3" x14ac:dyDescent="0.25">
      <c r="A10876">
        <v>163194</v>
      </c>
      <c r="B10876" t="s">
        <v>24930</v>
      </c>
      <c r="C10876" s="47" t="s">
        <v>24931</v>
      </c>
    </row>
    <row r="10877" spans="1:3" x14ac:dyDescent="0.25">
      <c r="A10877">
        <v>163195</v>
      </c>
      <c r="B10877" t="s">
        <v>24932</v>
      </c>
      <c r="C10877" s="47" t="s">
        <v>24933</v>
      </c>
    </row>
    <row r="10878" spans="1:3" x14ac:dyDescent="0.25">
      <c r="A10878">
        <v>163196</v>
      </c>
      <c r="B10878" t="s">
        <v>24934</v>
      </c>
      <c r="C10878" s="47" t="s">
        <v>24935</v>
      </c>
    </row>
    <row r="10879" spans="1:3" x14ac:dyDescent="0.25">
      <c r="A10879">
        <v>163197</v>
      </c>
      <c r="B10879" t="s">
        <v>24936</v>
      </c>
      <c r="C10879" s="47" t="s">
        <v>24937</v>
      </c>
    </row>
    <row r="10880" spans="1:3" x14ac:dyDescent="0.25">
      <c r="A10880">
        <v>163198</v>
      </c>
      <c r="B10880" t="s">
        <v>24938</v>
      </c>
      <c r="C10880" s="47" t="s">
        <v>24939</v>
      </c>
    </row>
    <row r="10881" spans="1:3" x14ac:dyDescent="0.25">
      <c r="A10881">
        <v>163199</v>
      </c>
      <c r="B10881" t="s">
        <v>1684</v>
      </c>
      <c r="C10881" s="47" t="s">
        <v>24940</v>
      </c>
    </row>
    <row r="10882" spans="1:3" x14ac:dyDescent="0.25">
      <c r="A10882">
        <v>163200</v>
      </c>
      <c r="B10882" t="s">
        <v>24941</v>
      </c>
      <c r="C10882" s="47" t="s">
        <v>24942</v>
      </c>
    </row>
    <row r="10883" spans="1:3" x14ac:dyDescent="0.25">
      <c r="A10883">
        <v>163201</v>
      </c>
      <c r="B10883" t="s">
        <v>24943</v>
      </c>
      <c r="C10883" s="47" t="s">
        <v>24944</v>
      </c>
    </row>
    <row r="10884" spans="1:3" x14ac:dyDescent="0.25">
      <c r="A10884">
        <v>163202</v>
      </c>
      <c r="B10884" t="s">
        <v>24945</v>
      </c>
      <c r="C10884" s="47" t="s">
        <v>24946</v>
      </c>
    </row>
    <row r="10885" spans="1:3" x14ac:dyDescent="0.25">
      <c r="A10885">
        <v>163203</v>
      </c>
      <c r="B10885" t="s">
        <v>24947</v>
      </c>
      <c r="C10885" s="47" t="s">
        <v>24948</v>
      </c>
    </row>
    <row r="10886" spans="1:3" x14ac:dyDescent="0.25">
      <c r="A10886">
        <v>163204</v>
      </c>
      <c r="B10886" t="s">
        <v>24949</v>
      </c>
      <c r="C10886" s="47" t="s">
        <v>24950</v>
      </c>
    </row>
    <row r="10887" spans="1:3" x14ac:dyDescent="0.25">
      <c r="A10887">
        <v>163205</v>
      </c>
      <c r="B10887" t="s">
        <v>24951</v>
      </c>
      <c r="C10887" s="47" t="s">
        <v>24952</v>
      </c>
    </row>
    <row r="10888" spans="1:3" x14ac:dyDescent="0.25">
      <c r="A10888">
        <v>163206</v>
      </c>
      <c r="B10888" t="s">
        <v>24953</v>
      </c>
      <c r="C10888" s="47" t="s">
        <v>24954</v>
      </c>
    </row>
    <row r="10889" spans="1:3" x14ac:dyDescent="0.25">
      <c r="A10889">
        <v>163207</v>
      </c>
      <c r="B10889" t="s">
        <v>24955</v>
      </c>
      <c r="C10889" s="47" t="s">
        <v>24956</v>
      </c>
    </row>
    <row r="10890" spans="1:3" x14ac:dyDescent="0.25">
      <c r="A10890">
        <v>163208</v>
      </c>
      <c r="B10890" t="s">
        <v>24957</v>
      </c>
      <c r="C10890" s="47" t="s">
        <v>24958</v>
      </c>
    </row>
    <row r="10891" spans="1:3" x14ac:dyDescent="0.25">
      <c r="A10891">
        <v>163209</v>
      </c>
      <c r="B10891" t="s">
        <v>24959</v>
      </c>
      <c r="C10891" s="47" t="s">
        <v>24960</v>
      </c>
    </row>
    <row r="10892" spans="1:3" x14ac:dyDescent="0.25">
      <c r="A10892">
        <v>163210</v>
      </c>
      <c r="B10892" t="s">
        <v>1224</v>
      </c>
      <c r="C10892" s="47" t="s">
        <v>24961</v>
      </c>
    </row>
    <row r="10893" spans="1:3" x14ac:dyDescent="0.25">
      <c r="A10893">
        <v>163211</v>
      </c>
      <c r="B10893" t="s">
        <v>24962</v>
      </c>
      <c r="C10893" s="47" t="s">
        <v>24963</v>
      </c>
    </row>
    <row r="10894" spans="1:3" x14ac:dyDescent="0.25">
      <c r="A10894">
        <v>163212</v>
      </c>
      <c r="B10894" t="s">
        <v>24964</v>
      </c>
      <c r="C10894" s="47" t="s">
        <v>24965</v>
      </c>
    </row>
    <row r="10895" spans="1:3" x14ac:dyDescent="0.25">
      <c r="A10895">
        <v>163213</v>
      </c>
      <c r="B10895" t="s">
        <v>24966</v>
      </c>
      <c r="C10895" s="47" t="s">
        <v>24967</v>
      </c>
    </row>
    <row r="10896" spans="1:3" x14ac:dyDescent="0.25">
      <c r="A10896">
        <v>163214</v>
      </c>
      <c r="B10896" t="s">
        <v>24968</v>
      </c>
      <c r="C10896" s="47" t="s">
        <v>24969</v>
      </c>
    </row>
    <row r="10897" spans="1:3" x14ac:dyDescent="0.25">
      <c r="A10897">
        <v>163215</v>
      </c>
      <c r="B10897" t="s">
        <v>24970</v>
      </c>
      <c r="C10897" s="47" t="s">
        <v>24971</v>
      </c>
    </row>
    <row r="10898" spans="1:3" x14ac:dyDescent="0.25">
      <c r="A10898">
        <v>163216</v>
      </c>
      <c r="B10898" t="s">
        <v>24972</v>
      </c>
      <c r="C10898" s="47" t="s">
        <v>24973</v>
      </c>
    </row>
    <row r="10899" spans="1:3" x14ac:dyDescent="0.25">
      <c r="A10899">
        <v>163217</v>
      </c>
      <c r="B10899" t="s">
        <v>24974</v>
      </c>
      <c r="C10899" s="47" t="s">
        <v>24975</v>
      </c>
    </row>
    <row r="10900" spans="1:3" x14ac:dyDescent="0.25">
      <c r="A10900">
        <v>163218</v>
      </c>
      <c r="B10900" t="s">
        <v>24976</v>
      </c>
      <c r="C10900" s="47" t="s">
        <v>24977</v>
      </c>
    </row>
    <row r="10901" spans="1:3" x14ac:dyDescent="0.25">
      <c r="A10901">
        <v>163219</v>
      </c>
      <c r="B10901" t="s">
        <v>24978</v>
      </c>
      <c r="C10901" s="47" t="s">
        <v>24979</v>
      </c>
    </row>
    <row r="10902" spans="1:3" x14ac:dyDescent="0.25">
      <c r="A10902">
        <v>163220</v>
      </c>
      <c r="B10902" t="s">
        <v>24980</v>
      </c>
      <c r="C10902" s="47" t="s">
        <v>24981</v>
      </c>
    </row>
    <row r="10903" spans="1:3" x14ac:dyDescent="0.25">
      <c r="A10903">
        <v>163221</v>
      </c>
      <c r="B10903" t="s">
        <v>24982</v>
      </c>
      <c r="C10903" s="47" t="s">
        <v>24983</v>
      </c>
    </row>
    <row r="10904" spans="1:3" x14ac:dyDescent="0.25">
      <c r="A10904">
        <v>163222</v>
      </c>
      <c r="B10904" t="s">
        <v>24984</v>
      </c>
      <c r="C10904" s="47" t="s">
        <v>24985</v>
      </c>
    </row>
    <row r="10905" spans="1:3" x14ac:dyDescent="0.25">
      <c r="A10905">
        <v>163223</v>
      </c>
      <c r="B10905" t="s">
        <v>24986</v>
      </c>
      <c r="C10905" s="47" t="s">
        <v>24987</v>
      </c>
    </row>
    <row r="10906" spans="1:3" x14ac:dyDescent="0.25">
      <c r="A10906">
        <v>163224</v>
      </c>
      <c r="B10906" t="s">
        <v>24988</v>
      </c>
      <c r="C10906" s="47" t="s">
        <v>24989</v>
      </c>
    </row>
    <row r="10907" spans="1:3" x14ac:dyDescent="0.25">
      <c r="A10907">
        <v>163225</v>
      </c>
      <c r="B10907" t="s">
        <v>24990</v>
      </c>
      <c r="C10907" s="47" t="s">
        <v>24991</v>
      </c>
    </row>
    <row r="10908" spans="1:3" x14ac:dyDescent="0.25">
      <c r="A10908">
        <v>163226</v>
      </c>
      <c r="B10908" t="s">
        <v>24992</v>
      </c>
      <c r="C10908" s="47" t="s">
        <v>24993</v>
      </c>
    </row>
    <row r="10909" spans="1:3" x14ac:dyDescent="0.25">
      <c r="A10909">
        <v>163227</v>
      </c>
      <c r="B10909" t="s">
        <v>24994</v>
      </c>
      <c r="C10909" s="47" t="s">
        <v>24995</v>
      </c>
    </row>
    <row r="10910" spans="1:3" x14ac:dyDescent="0.25">
      <c r="A10910">
        <v>163228</v>
      </c>
      <c r="B10910" t="s">
        <v>24996</v>
      </c>
      <c r="C10910" s="47" t="s">
        <v>24997</v>
      </c>
    </row>
    <row r="10911" spans="1:3" x14ac:dyDescent="0.25">
      <c r="A10911">
        <v>163229</v>
      </c>
      <c r="B10911" t="s">
        <v>24998</v>
      </c>
      <c r="C10911" s="47" t="s">
        <v>24999</v>
      </c>
    </row>
    <row r="10912" spans="1:3" x14ac:dyDescent="0.25">
      <c r="A10912">
        <v>163230</v>
      </c>
      <c r="B10912" t="s">
        <v>25000</v>
      </c>
      <c r="C10912" s="47" t="s">
        <v>25001</v>
      </c>
    </row>
    <row r="10913" spans="1:3" x14ac:dyDescent="0.25">
      <c r="A10913">
        <v>163231</v>
      </c>
      <c r="B10913" t="s">
        <v>25002</v>
      </c>
      <c r="C10913" s="47" t="s">
        <v>25003</v>
      </c>
    </row>
    <row r="10914" spans="1:3" x14ac:dyDescent="0.25">
      <c r="A10914">
        <v>163232</v>
      </c>
      <c r="B10914" t="s">
        <v>25004</v>
      </c>
      <c r="C10914" s="47" t="s">
        <v>25005</v>
      </c>
    </row>
    <row r="10915" spans="1:3" x14ac:dyDescent="0.25">
      <c r="A10915">
        <v>163233</v>
      </c>
      <c r="B10915" t="s">
        <v>25006</v>
      </c>
      <c r="C10915" s="47" t="s">
        <v>25007</v>
      </c>
    </row>
    <row r="10916" spans="1:3" x14ac:dyDescent="0.25">
      <c r="A10916">
        <v>163234</v>
      </c>
      <c r="B10916" t="s">
        <v>25008</v>
      </c>
      <c r="C10916" s="47" t="s">
        <v>25009</v>
      </c>
    </row>
    <row r="10917" spans="1:3" x14ac:dyDescent="0.25">
      <c r="A10917">
        <v>163235</v>
      </c>
      <c r="B10917" t="s">
        <v>25010</v>
      </c>
      <c r="C10917" s="47" t="s">
        <v>25011</v>
      </c>
    </row>
    <row r="10918" spans="1:3" x14ac:dyDescent="0.25">
      <c r="A10918">
        <v>163236</v>
      </c>
      <c r="B10918" t="s">
        <v>25012</v>
      </c>
      <c r="C10918" s="47" t="s">
        <v>25013</v>
      </c>
    </row>
    <row r="10919" spans="1:3" x14ac:dyDescent="0.25">
      <c r="A10919">
        <v>163237</v>
      </c>
      <c r="B10919" t="s">
        <v>25014</v>
      </c>
      <c r="C10919" s="47" t="s">
        <v>25015</v>
      </c>
    </row>
    <row r="10920" spans="1:3" x14ac:dyDescent="0.25">
      <c r="A10920">
        <v>163238</v>
      </c>
      <c r="B10920" t="s">
        <v>25016</v>
      </c>
      <c r="C10920" s="47" t="s">
        <v>25017</v>
      </c>
    </row>
    <row r="10921" spans="1:3" x14ac:dyDescent="0.25">
      <c r="A10921">
        <v>163239</v>
      </c>
      <c r="B10921" t="s">
        <v>25018</v>
      </c>
      <c r="C10921" s="47" t="s">
        <v>25019</v>
      </c>
    </row>
    <row r="10922" spans="1:3" x14ac:dyDescent="0.25">
      <c r="A10922">
        <v>163240</v>
      </c>
      <c r="B10922" t="s">
        <v>25020</v>
      </c>
      <c r="C10922" s="47" t="s">
        <v>25021</v>
      </c>
    </row>
    <row r="10923" spans="1:3" x14ac:dyDescent="0.25">
      <c r="A10923">
        <v>163241</v>
      </c>
      <c r="B10923" t="s">
        <v>25022</v>
      </c>
      <c r="C10923" s="47" t="s">
        <v>25023</v>
      </c>
    </row>
    <row r="10924" spans="1:3" x14ac:dyDescent="0.25">
      <c r="A10924">
        <v>163242</v>
      </c>
      <c r="B10924" t="s">
        <v>25024</v>
      </c>
      <c r="C10924" s="47" t="s">
        <v>25025</v>
      </c>
    </row>
    <row r="10925" spans="1:3" x14ac:dyDescent="0.25">
      <c r="A10925">
        <v>163243</v>
      </c>
      <c r="B10925" t="s">
        <v>25026</v>
      </c>
      <c r="C10925" s="47" t="s">
        <v>25027</v>
      </c>
    </row>
    <row r="10926" spans="1:3" x14ac:dyDescent="0.25">
      <c r="A10926">
        <v>163244</v>
      </c>
      <c r="B10926" t="s">
        <v>25028</v>
      </c>
      <c r="C10926" s="47" t="s">
        <v>25029</v>
      </c>
    </row>
    <row r="10927" spans="1:3" x14ac:dyDescent="0.25">
      <c r="A10927">
        <v>163245</v>
      </c>
      <c r="B10927" t="s">
        <v>25030</v>
      </c>
      <c r="C10927" s="47" t="s">
        <v>25031</v>
      </c>
    </row>
    <row r="10928" spans="1:3" x14ac:dyDescent="0.25">
      <c r="A10928">
        <v>163246</v>
      </c>
      <c r="B10928" t="s">
        <v>25032</v>
      </c>
      <c r="C10928" s="47" t="s">
        <v>25033</v>
      </c>
    </row>
    <row r="10929" spans="1:3" x14ac:dyDescent="0.25">
      <c r="A10929">
        <v>163247</v>
      </c>
      <c r="B10929" t="s">
        <v>25034</v>
      </c>
      <c r="C10929" s="47" t="s">
        <v>25035</v>
      </c>
    </row>
    <row r="10930" spans="1:3" x14ac:dyDescent="0.25">
      <c r="A10930">
        <v>163248</v>
      </c>
      <c r="B10930" t="s">
        <v>25036</v>
      </c>
      <c r="C10930" s="47" t="s">
        <v>25037</v>
      </c>
    </row>
    <row r="10931" spans="1:3" x14ac:dyDescent="0.25">
      <c r="A10931">
        <v>163249</v>
      </c>
      <c r="B10931" t="s">
        <v>25038</v>
      </c>
      <c r="C10931" s="47" t="s">
        <v>25039</v>
      </c>
    </row>
    <row r="10932" spans="1:3" x14ac:dyDescent="0.25">
      <c r="A10932">
        <v>163250</v>
      </c>
      <c r="B10932" t="s">
        <v>25040</v>
      </c>
      <c r="C10932" s="47" t="s">
        <v>25041</v>
      </c>
    </row>
    <row r="10933" spans="1:3" x14ac:dyDescent="0.25">
      <c r="A10933">
        <v>163251</v>
      </c>
      <c r="B10933" t="s">
        <v>25042</v>
      </c>
      <c r="C10933" s="47" t="s">
        <v>25043</v>
      </c>
    </row>
    <row r="10934" spans="1:3" x14ac:dyDescent="0.25">
      <c r="A10934">
        <v>163252</v>
      </c>
      <c r="B10934" t="s">
        <v>25044</v>
      </c>
      <c r="C10934" s="47" t="s">
        <v>25045</v>
      </c>
    </row>
    <row r="10935" spans="1:3" x14ac:dyDescent="0.25">
      <c r="A10935">
        <v>163253</v>
      </c>
      <c r="B10935" t="s">
        <v>25046</v>
      </c>
      <c r="C10935" s="47" t="s">
        <v>25047</v>
      </c>
    </row>
    <row r="10936" spans="1:3" x14ac:dyDescent="0.25">
      <c r="A10936">
        <v>163254</v>
      </c>
      <c r="B10936" t="s">
        <v>25048</v>
      </c>
      <c r="C10936" s="47" t="s">
        <v>25049</v>
      </c>
    </row>
    <row r="10937" spans="1:3" x14ac:dyDescent="0.25">
      <c r="A10937">
        <v>163255</v>
      </c>
      <c r="B10937" t="s">
        <v>25050</v>
      </c>
      <c r="C10937" s="47" t="s">
        <v>25051</v>
      </c>
    </row>
    <row r="10938" spans="1:3" x14ac:dyDescent="0.25">
      <c r="A10938">
        <v>163256</v>
      </c>
      <c r="B10938" t="s">
        <v>25052</v>
      </c>
      <c r="C10938" s="47" t="s">
        <v>25053</v>
      </c>
    </row>
    <row r="10939" spans="1:3" x14ac:dyDescent="0.25">
      <c r="A10939">
        <v>163257</v>
      </c>
      <c r="B10939" t="s">
        <v>25054</v>
      </c>
      <c r="C10939" s="47" t="s">
        <v>25055</v>
      </c>
    </row>
    <row r="10940" spans="1:3" x14ac:dyDescent="0.25">
      <c r="A10940">
        <v>163258</v>
      </c>
      <c r="B10940" t="s">
        <v>25056</v>
      </c>
      <c r="C10940" s="47" t="s">
        <v>25057</v>
      </c>
    </row>
    <row r="10941" spans="1:3" x14ac:dyDescent="0.25">
      <c r="A10941">
        <v>163259</v>
      </c>
      <c r="B10941" t="s">
        <v>25058</v>
      </c>
      <c r="C10941" s="47" t="s">
        <v>25059</v>
      </c>
    </row>
    <row r="10942" spans="1:3" x14ac:dyDescent="0.25">
      <c r="A10942">
        <v>163260</v>
      </c>
      <c r="B10942" t="s">
        <v>25060</v>
      </c>
      <c r="C10942" s="47" t="s">
        <v>25061</v>
      </c>
    </row>
    <row r="10943" spans="1:3" x14ac:dyDescent="0.25">
      <c r="A10943">
        <v>163261</v>
      </c>
      <c r="B10943" t="s">
        <v>25062</v>
      </c>
      <c r="C10943" s="47" t="s">
        <v>25063</v>
      </c>
    </row>
    <row r="10944" spans="1:3" x14ac:dyDescent="0.25">
      <c r="A10944">
        <v>163262</v>
      </c>
      <c r="B10944" t="s">
        <v>25064</v>
      </c>
      <c r="C10944" s="47" t="s">
        <v>25065</v>
      </c>
    </row>
    <row r="10945" spans="1:3" x14ac:dyDescent="0.25">
      <c r="A10945">
        <v>163263</v>
      </c>
      <c r="B10945" t="s">
        <v>25066</v>
      </c>
      <c r="C10945" s="47" t="s">
        <v>25067</v>
      </c>
    </row>
    <row r="10946" spans="1:3" x14ac:dyDescent="0.25">
      <c r="A10946">
        <v>163264</v>
      </c>
      <c r="B10946" t="s">
        <v>25068</v>
      </c>
      <c r="C10946" s="47" t="s">
        <v>25069</v>
      </c>
    </row>
    <row r="10947" spans="1:3" x14ac:dyDescent="0.25">
      <c r="A10947">
        <v>163265</v>
      </c>
      <c r="B10947" t="s">
        <v>25070</v>
      </c>
      <c r="C10947" s="47" t="s">
        <v>25071</v>
      </c>
    </row>
    <row r="10948" spans="1:3" x14ac:dyDescent="0.25">
      <c r="A10948">
        <v>163266</v>
      </c>
      <c r="B10948" t="s">
        <v>25072</v>
      </c>
      <c r="C10948" s="47" t="s">
        <v>25073</v>
      </c>
    </row>
    <row r="10949" spans="1:3" x14ac:dyDescent="0.25">
      <c r="A10949">
        <v>163267</v>
      </c>
      <c r="B10949" t="s">
        <v>25074</v>
      </c>
      <c r="C10949" s="47" t="s">
        <v>25075</v>
      </c>
    </row>
    <row r="10950" spans="1:3" x14ac:dyDescent="0.25">
      <c r="A10950">
        <v>163268</v>
      </c>
      <c r="B10950" t="s">
        <v>25076</v>
      </c>
      <c r="C10950" s="47" t="s">
        <v>25077</v>
      </c>
    </row>
    <row r="10951" spans="1:3" x14ac:dyDescent="0.25">
      <c r="A10951">
        <v>163269</v>
      </c>
      <c r="B10951" t="s">
        <v>25078</v>
      </c>
      <c r="C10951" s="47" t="s">
        <v>25079</v>
      </c>
    </row>
    <row r="10952" spans="1:3" x14ac:dyDescent="0.25">
      <c r="A10952">
        <v>163270</v>
      </c>
      <c r="B10952" t="s">
        <v>25080</v>
      </c>
      <c r="C10952" s="47" t="s">
        <v>25081</v>
      </c>
    </row>
    <row r="10953" spans="1:3" x14ac:dyDescent="0.25">
      <c r="A10953">
        <v>163271</v>
      </c>
      <c r="B10953" t="s">
        <v>25082</v>
      </c>
      <c r="C10953" s="47" t="s">
        <v>25083</v>
      </c>
    </row>
    <row r="10954" spans="1:3" x14ac:dyDescent="0.25">
      <c r="A10954">
        <v>163272</v>
      </c>
      <c r="B10954" t="s">
        <v>25084</v>
      </c>
      <c r="C10954" s="47" t="s">
        <v>25085</v>
      </c>
    </row>
    <row r="10955" spans="1:3" x14ac:dyDescent="0.25">
      <c r="A10955">
        <v>163273</v>
      </c>
      <c r="B10955" t="s">
        <v>25086</v>
      </c>
      <c r="C10955" s="47" t="s">
        <v>25087</v>
      </c>
    </row>
    <row r="10956" spans="1:3" x14ac:dyDescent="0.25">
      <c r="A10956">
        <v>163274</v>
      </c>
      <c r="B10956" t="s">
        <v>25088</v>
      </c>
      <c r="C10956" s="47" t="s">
        <v>25089</v>
      </c>
    </row>
    <row r="10957" spans="1:3" x14ac:dyDescent="0.25">
      <c r="A10957">
        <v>163275</v>
      </c>
      <c r="B10957" t="s">
        <v>25090</v>
      </c>
      <c r="C10957" s="47" t="s">
        <v>25091</v>
      </c>
    </row>
    <row r="10958" spans="1:3" x14ac:dyDescent="0.25">
      <c r="A10958">
        <v>163276</v>
      </c>
      <c r="B10958" t="s">
        <v>25092</v>
      </c>
      <c r="C10958" s="47" t="s">
        <v>25093</v>
      </c>
    </row>
    <row r="10959" spans="1:3" x14ac:dyDescent="0.25">
      <c r="A10959">
        <v>163277</v>
      </c>
      <c r="B10959" t="s">
        <v>695</v>
      </c>
      <c r="C10959" s="47" t="s">
        <v>25094</v>
      </c>
    </row>
    <row r="10960" spans="1:3" x14ac:dyDescent="0.25">
      <c r="A10960">
        <v>163278</v>
      </c>
      <c r="B10960" t="s">
        <v>25095</v>
      </c>
      <c r="C10960" s="47" t="s">
        <v>25096</v>
      </c>
    </row>
    <row r="10961" spans="1:3" x14ac:dyDescent="0.25">
      <c r="A10961">
        <v>163279</v>
      </c>
      <c r="B10961" t="s">
        <v>194</v>
      </c>
      <c r="C10961" s="47" t="s">
        <v>25097</v>
      </c>
    </row>
    <row r="10962" spans="1:3" x14ac:dyDescent="0.25">
      <c r="A10962">
        <v>163280</v>
      </c>
      <c r="B10962" t="s">
        <v>25098</v>
      </c>
      <c r="C10962" s="47" t="s">
        <v>25099</v>
      </c>
    </row>
    <row r="10963" spans="1:3" x14ac:dyDescent="0.25">
      <c r="A10963">
        <v>163281</v>
      </c>
      <c r="B10963" t="s">
        <v>25100</v>
      </c>
      <c r="C10963" s="47" t="s">
        <v>25101</v>
      </c>
    </row>
    <row r="10964" spans="1:3" x14ac:dyDescent="0.25">
      <c r="A10964">
        <v>163282</v>
      </c>
      <c r="B10964" t="s">
        <v>25102</v>
      </c>
      <c r="C10964" s="47" t="s">
        <v>25103</v>
      </c>
    </row>
    <row r="10965" spans="1:3" x14ac:dyDescent="0.25">
      <c r="A10965">
        <v>163283</v>
      </c>
      <c r="B10965" t="s">
        <v>25104</v>
      </c>
      <c r="C10965" s="47" t="s">
        <v>25105</v>
      </c>
    </row>
    <row r="10966" spans="1:3" x14ac:dyDescent="0.25">
      <c r="A10966">
        <v>163284</v>
      </c>
      <c r="B10966" t="s">
        <v>25106</v>
      </c>
      <c r="C10966" s="47" t="s">
        <v>25107</v>
      </c>
    </row>
    <row r="10967" spans="1:3" x14ac:dyDescent="0.25">
      <c r="A10967">
        <v>163285</v>
      </c>
      <c r="B10967" t="s">
        <v>25108</v>
      </c>
      <c r="C10967" s="47" t="s">
        <v>25109</v>
      </c>
    </row>
    <row r="10968" spans="1:3" x14ac:dyDescent="0.25">
      <c r="A10968">
        <v>163286</v>
      </c>
      <c r="B10968" t="s">
        <v>25110</v>
      </c>
      <c r="C10968" s="47" t="s">
        <v>25111</v>
      </c>
    </row>
    <row r="10969" spans="1:3" x14ac:dyDescent="0.25">
      <c r="A10969">
        <v>163287</v>
      </c>
      <c r="B10969" t="s">
        <v>25112</v>
      </c>
      <c r="C10969" s="47" t="s">
        <v>25113</v>
      </c>
    </row>
    <row r="10970" spans="1:3" x14ac:dyDescent="0.25">
      <c r="A10970">
        <v>163288</v>
      </c>
      <c r="B10970" t="s">
        <v>25114</v>
      </c>
      <c r="C10970" s="47" t="s">
        <v>25115</v>
      </c>
    </row>
    <row r="10971" spans="1:3" x14ac:dyDescent="0.25">
      <c r="A10971">
        <v>163289</v>
      </c>
      <c r="B10971" t="s">
        <v>25116</v>
      </c>
      <c r="C10971" s="47" t="s">
        <v>25117</v>
      </c>
    </row>
    <row r="10972" spans="1:3" x14ac:dyDescent="0.25">
      <c r="A10972">
        <v>163290</v>
      </c>
      <c r="B10972" t="s">
        <v>25118</v>
      </c>
      <c r="C10972" s="47" t="s">
        <v>25119</v>
      </c>
    </row>
    <row r="10973" spans="1:3" x14ac:dyDescent="0.25">
      <c r="A10973">
        <v>163291</v>
      </c>
      <c r="B10973" t="s">
        <v>25120</v>
      </c>
      <c r="C10973" s="47" t="s">
        <v>25121</v>
      </c>
    </row>
    <row r="10974" spans="1:3" x14ac:dyDescent="0.25">
      <c r="A10974">
        <v>163292</v>
      </c>
      <c r="B10974" t="s">
        <v>25122</v>
      </c>
      <c r="C10974" s="47" t="s">
        <v>25123</v>
      </c>
    </row>
    <row r="10975" spans="1:3" x14ac:dyDescent="0.25">
      <c r="A10975">
        <v>163293</v>
      </c>
      <c r="B10975" t="s">
        <v>25124</v>
      </c>
      <c r="C10975" s="47" t="s">
        <v>25125</v>
      </c>
    </row>
    <row r="10976" spans="1:3" x14ac:dyDescent="0.25">
      <c r="A10976">
        <v>163294</v>
      </c>
      <c r="B10976" t="s">
        <v>25126</v>
      </c>
      <c r="C10976" s="47" t="s">
        <v>25127</v>
      </c>
    </row>
    <row r="10977" spans="1:3" x14ac:dyDescent="0.25">
      <c r="A10977">
        <v>163295</v>
      </c>
      <c r="B10977" t="s">
        <v>25128</v>
      </c>
      <c r="C10977" s="47" t="s">
        <v>25129</v>
      </c>
    </row>
    <row r="10978" spans="1:3" x14ac:dyDescent="0.25">
      <c r="A10978">
        <v>163296</v>
      </c>
      <c r="B10978" t="s">
        <v>25130</v>
      </c>
      <c r="C10978" s="47" t="s">
        <v>25131</v>
      </c>
    </row>
    <row r="10979" spans="1:3" x14ac:dyDescent="0.25">
      <c r="A10979">
        <v>163297</v>
      </c>
      <c r="B10979" t="s">
        <v>25132</v>
      </c>
      <c r="C10979" s="47" t="s">
        <v>25133</v>
      </c>
    </row>
    <row r="10980" spans="1:3" x14ac:dyDescent="0.25">
      <c r="A10980">
        <v>163298</v>
      </c>
      <c r="B10980" t="s">
        <v>25134</v>
      </c>
      <c r="C10980" s="47" t="s">
        <v>25135</v>
      </c>
    </row>
    <row r="10981" spans="1:3" x14ac:dyDescent="0.25">
      <c r="A10981">
        <v>163299</v>
      </c>
      <c r="B10981" t="s">
        <v>25136</v>
      </c>
      <c r="C10981" s="47" t="s">
        <v>25137</v>
      </c>
    </row>
    <row r="10982" spans="1:3" x14ac:dyDescent="0.25">
      <c r="A10982">
        <v>163300</v>
      </c>
      <c r="B10982" t="s">
        <v>1491</v>
      </c>
      <c r="C10982" s="47" t="s">
        <v>25138</v>
      </c>
    </row>
    <row r="10983" spans="1:3" x14ac:dyDescent="0.25">
      <c r="A10983">
        <v>163301</v>
      </c>
      <c r="B10983" t="s">
        <v>25139</v>
      </c>
      <c r="C10983" s="47" t="s">
        <v>25140</v>
      </c>
    </row>
    <row r="10984" spans="1:3" x14ac:dyDescent="0.25">
      <c r="A10984">
        <v>163302</v>
      </c>
      <c r="B10984" t="s">
        <v>25141</v>
      </c>
      <c r="C10984" s="47" t="s">
        <v>25142</v>
      </c>
    </row>
    <row r="10985" spans="1:3" x14ac:dyDescent="0.25">
      <c r="A10985">
        <v>163303</v>
      </c>
      <c r="B10985" t="s">
        <v>25143</v>
      </c>
      <c r="C10985" s="47" t="s">
        <v>25144</v>
      </c>
    </row>
    <row r="10986" spans="1:3" x14ac:dyDescent="0.25">
      <c r="A10986">
        <v>163304</v>
      </c>
      <c r="B10986" t="s">
        <v>25145</v>
      </c>
      <c r="C10986" s="47" t="s">
        <v>25146</v>
      </c>
    </row>
    <row r="10987" spans="1:3" x14ac:dyDescent="0.25">
      <c r="A10987">
        <v>163305</v>
      </c>
      <c r="B10987" t="s">
        <v>25147</v>
      </c>
      <c r="C10987" s="47" t="s">
        <v>25148</v>
      </c>
    </row>
    <row r="10988" spans="1:3" x14ac:dyDescent="0.25">
      <c r="A10988">
        <v>163306</v>
      </c>
      <c r="B10988" t="s">
        <v>25149</v>
      </c>
      <c r="C10988" s="47" t="s">
        <v>25150</v>
      </c>
    </row>
    <row r="10989" spans="1:3" x14ac:dyDescent="0.25">
      <c r="A10989">
        <v>163307</v>
      </c>
      <c r="B10989" t="s">
        <v>25151</v>
      </c>
      <c r="C10989" s="47" t="s">
        <v>25152</v>
      </c>
    </row>
    <row r="10990" spans="1:3" x14ac:dyDescent="0.25">
      <c r="A10990">
        <v>163308</v>
      </c>
      <c r="B10990" t="s">
        <v>1570</v>
      </c>
      <c r="C10990" s="47" t="s">
        <v>25153</v>
      </c>
    </row>
    <row r="10991" spans="1:3" x14ac:dyDescent="0.25">
      <c r="A10991">
        <v>163309</v>
      </c>
      <c r="B10991" t="s">
        <v>25154</v>
      </c>
      <c r="C10991" s="47" t="s">
        <v>25155</v>
      </c>
    </row>
    <row r="10992" spans="1:3" x14ac:dyDescent="0.25">
      <c r="A10992">
        <v>163310</v>
      </c>
      <c r="B10992" t="s">
        <v>25156</v>
      </c>
      <c r="C10992" s="47" t="s">
        <v>25157</v>
      </c>
    </row>
    <row r="10993" spans="1:3" x14ac:dyDescent="0.25">
      <c r="A10993">
        <v>163311</v>
      </c>
      <c r="B10993" t="s">
        <v>25158</v>
      </c>
      <c r="C10993" s="47" t="s">
        <v>25159</v>
      </c>
    </row>
    <row r="10994" spans="1:3" x14ac:dyDescent="0.25">
      <c r="A10994">
        <v>163312</v>
      </c>
      <c r="B10994" t="s">
        <v>25160</v>
      </c>
      <c r="C10994" s="47" t="s">
        <v>25161</v>
      </c>
    </row>
    <row r="10995" spans="1:3" x14ac:dyDescent="0.25">
      <c r="A10995">
        <v>163313</v>
      </c>
      <c r="B10995" t="s">
        <v>25162</v>
      </c>
      <c r="C10995" s="47" t="s">
        <v>25163</v>
      </c>
    </row>
    <row r="10996" spans="1:3" x14ac:dyDescent="0.25">
      <c r="A10996">
        <v>163314</v>
      </c>
      <c r="B10996" t="s">
        <v>25164</v>
      </c>
      <c r="C10996" s="47" t="s">
        <v>25165</v>
      </c>
    </row>
    <row r="10997" spans="1:3" x14ac:dyDescent="0.25">
      <c r="A10997">
        <v>163315</v>
      </c>
      <c r="B10997" t="s">
        <v>25166</v>
      </c>
      <c r="C10997" s="47" t="s">
        <v>25167</v>
      </c>
    </row>
    <row r="10998" spans="1:3" x14ac:dyDescent="0.25">
      <c r="A10998">
        <v>163316</v>
      </c>
      <c r="B10998" t="s">
        <v>25168</v>
      </c>
      <c r="C10998" s="47" t="s">
        <v>25169</v>
      </c>
    </row>
    <row r="10999" spans="1:3" x14ac:dyDescent="0.25">
      <c r="A10999">
        <v>163317</v>
      </c>
      <c r="B10999" t="s">
        <v>25170</v>
      </c>
      <c r="C10999" s="47" t="s">
        <v>25171</v>
      </c>
    </row>
    <row r="11000" spans="1:3" x14ac:dyDescent="0.25">
      <c r="A11000">
        <v>163318</v>
      </c>
      <c r="B11000" t="s">
        <v>25172</v>
      </c>
      <c r="C11000" s="47" t="s">
        <v>25173</v>
      </c>
    </row>
    <row r="11001" spans="1:3" x14ac:dyDescent="0.25">
      <c r="A11001">
        <v>163319</v>
      </c>
      <c r="B11001" t="s">
        <v>25174</v>
      </c>
      <c r="C11001" s="47" t="s">
        <v>25175</v>
      </c>
    </row>
    <row r="11002" spans="1:3" x14ac:dyDescent="0.25">
      <c r="A11002">
        <v>163320</v>
      </c>
      <c r="B11002" t="s">
        <v>25176</v>
      </c>
      <c r="C11002" s="47" t="s">
        <v>25177</v>
      </c>
    </row>
    <row r="11003" spans="1:3" x14ac:dyDescent="0.25">
      <c r="A11003">
        <v>163321</v>
      </c>
      <c r="B11003" t="s">
        <v>25178</v>
      </c>
      <c r="C11003" s="47" t="s">
        <v>25179</v>
      </c>
    </row>
    <row r="11004" spans="1:3" x14ac:dyDescent="0.25">
      <c r="A11004">
        <v>163322</v>
      </c>
      <c r="B11004" t="s">
        <v>25180</v>
      </c>
      <c r="C11004" s="47" t="s">
        <v>25181</v>
      </c>
    </row>
    <row r="11005" spans="1:3" x14ac:dyDescent="0.25">
      <c r="A11005">
        <v>163323</v>
      </c>
      <c r="B11005" t="s">
        <v>25182</v>
      </c>
      <c r="C11005" s="47" t="s">
        <v>25183</v>
      </c>
    </row>
    <row r="11006" spans="1:3" x14ac:dyDescent="0.25">
      <c r="A11006">
        <v>163324</v>
      </c>
      <c r="B11006" t="s">
        <v>25184</v>
      </c>
      <c r="C11006" s="47" t="s">
        <v>25185</v>
      </c>
    </row>
    <row r="11007" spans="1:3" x14ac:dyDescent="0.25">
      <c r="A11007">
        <v>163325</v>
      </c>
      <c r="B11007" t="s">
        <v>25186</v>
      </c>
      <c r="C11007" s="47" t="s">
        <v>25187</v>
      </c>
    </row>
    <row r="11008" spans="1:3" x14ac:dyDescent="0.25">
      <c r="A11008">
        <v>163326</v>
      </c>
      <c r="B11008" t="s">
        <v>25188</v>
      </c>
      <c r="C11008" s="47" t="s">
        <v>25189</v>
      </c>
    </row>
    <row r="11009" spans="1:3" x14ac:dyDescent="0.25">
      <c r="A11009">
        <v>163327</v>
      </c>
      <c r="B11009" t="s">
        <v>25190</v>
      </c>
      <c r="C11009" s="47" t="s">
        <v>25191</v>
      </c>
    </row>
    <row r="11010" spans="1:3" x14ac:dyDescent="0.25">
      <c r="A11010">
        <v>163328</v>
      </c>
      <c r="B11010" t="s">
        <v>25192</v>
      </c>
      <c r="C11010" s="47" t="s">
        <v>25193</v>
      </c>
    </row>
    <row r="11011" spans="1:3" x14ac:dyDescent="0.25">
      <c r="A11011">
        <v>163329</v>
      </c>
      <c r="B11011" t="s">
        <v>25194</v>
      </c>
      <c r="C11011" s="47" t="s">
        <v>25195</v>
      </c>
    </row>
    <row r="11012" spans="1:3" x14ac:dyDescent="0.25">
      <c r="A11012">
        <v>163330</v>
      </c>
      <c r="B11012" t="s">
        <v>25196</v>
      </c>
      <c r="C11012" s="47" t="s">
        <v>25197</v>
      </c>
    </row>
    <row r="11013" spans="1:3" x14ac:dyDescent="0.25">
      <c r="A11013">
        <v>163331</v>
      </c>
      <c r="B11013" t="s">
        <v>25198</v>
      </c>
      <c r="C11013" s="47" t="s">
        <v>25199</v>
      </c>
    </row>
    <row r="11014" spans="1:3" x14ac:dyDescent="0.25">
      <c r="A11014">
        <v>163332</v>
      </c>
      <c r="B11014" t="s">
        <v>25200</v>
      </c>
      <c r="C11014" s="47" t="s">
        <v>25201</v>
      </c>
    </row>
    <row r="11015" spans="1:3" x14ac:dyDescent="0.25">
      <c r="A11015">
        <v>163333</v>
      </c>
      <c r="B11015" t="s">
        <v>25202</v>
      </c>
      <c r="C11015" s="47" t="s">
        <v>25203</v>
      </c>
    </row>
    <row r="11016" spans="1:3" x14ac:dyDescent="0.25">
      <c r="A11016">
        <v>163334</v>
      </c>
      <c r="B11016" t="s">
        <v>336</v>
      </c>
      <c r="C11016" s="47" t="s">
        <v>25204</v>
      </c>
    </row>
    <row r="11017" spans="1:3" x14ac:dyDescent="0.25">
      <c r="A11017">
        <v>163335</v>
      </c>
      <c r="B11017" t="s">
        <v>25205</v>
      </c>
      <c r="C11017" s="47" t="s">
        <v>25206</v>
      </c>
    </row>
    <row r="11018" spans="1:3" x14ac:dyDescent="0.25">
      <c r="A11018">
        <v>163336</v>
      </c>
      <c r="B11018" t="s">
        <v>25207</v>
      </c>
      <c r="C11018" s="47" t="s">
        <v>25208</v>
      </c>
    </row>
    <row r="11019" spans="1:3" x14ac:dyDescent="0.25">
      <c r="A11019">
        <v>163337</v>
      </c>
      <c r="B11019" t="s">
        <v>25209</v>
      </c>
      <c r="C11019" s="47" t="s">
        <v>25210</v>
      </c>
    </row>
    <row r="11020" spans="1:3" x14ac:dyDescent="0.25">
      <c r="A11020">
        <v>163338</v>
      </c>
      <c r="B11020" t="s">
        <v>25211</v>
      </c>
      <c r="C11020" s="47" t="s">
        <v>25212</v>
      </c>
    </row>
    <row r="11021" spans="1:3" x14ac:dyDescent="0.25">
      <c r="A11021">
        <v>163339</v>
      </c>
      <c r="B11021" t="s">
        <v>25213</v>
      </c>
      <c r="C11021" s="47" t="s">
        <v>25214</v>
      </c>
    </row>
    <row r="11022" spans="1:3" x14ac:dyDescent="0.25">
      <c r="A11022">
        <v>163340</v>
      </c>
      <c r="B11022" t="s">
        <v>25215</v>
      </c>
      <c r="C11022" s="47" t="s">
        <v>25216</v>
      </c>
    </row>
    <row r="11023" spans="1:3" x14ac:dyDescent="0.25">
      <c r="A11023">
        <v>163341</v>
      </c>
      <c r="B11023" t="s">
        <v>25217</v>
      </c>
      <c r="C11023" s="47" t="s">
        <v>25218</v>
      </c>
    </row>
    <row r="11024" spans="1:3" x14ac:dyDescent="0.25">
      <c r="A11024">
        <v>163342</v>
      </c>
      <c r="B11024" t="s">
        <v>25219</v>
      </c>
      <c r="C11024" s="47" t="s">
        <v>25220</v>
      </c>
    </row>
    <row r="11025" spans="1:3" x14ac:dyDescent="0.25">
      <c r="A11025">
        <v>163343</v>
      </c>
      <c r="B11025" t="s">
        <v>25221</v>
      </c>
      <c r="C11025" s="47" t="s">
        <v>25222</v>
      </c>
    </row>
    <row r="11026" spans="1:3" x14ac:dyDescent="0.25">
      <c r="A11026">
        <v>163344</v>
      </c>
      <c r="B11026" t="s">
        <v>615</v>
      </c>
      <c r="C11026" s="47" t="s">
        <v>25223</v>
      </c>
    </row>
    <row r="11027" spans="1:3" x14ac:dyDescent="0.25">
      <c r="A11027">
        <v>163345</v>
      </c>
      <c r="B11027" t="s">
        <v>25224</v>
      </c>
      <c r="C11027" s="47" t="s">
        <v>25225</v>
      </c>
    </row>
    <row r="11028" spans="1:3" x14ac:dyDescent="0.25">
      <c r="A11028">
        <v>163346</v>
      </c>
      <c r="B11028" t="s">
        <v>25226</v>
      </c>
      <c r="C11028" s="47" t="s">
        <v>25227</v>
      </c>
    </row>
    <row r="11029" spans="1:3" x14ac:dyDescent="0.25">
      <c r="A11029">
        <v>163347</v>
      </c>
      <c r="B11029" t="s">
        <v>25228</v>
      </c>
      <c r="C11029" s="47" t="s">
        <v>25229</v>
      </c>
    </row>
    <row r="11030" spans="1:3" x14ac:dyDescent="0.25">
      <c r="A11030">
        <v>163348</v>
      </c>
      <c r="B11030" t="s">
        <v>25230</v>
      </c>
      <c r="C11030" s="47" t="s">
        <v>25231</v>
      </c>
    </row>
    <row r="11031" spans="1:3" x14ac:dyDescent="0.25">
      <c r="A11031">
        <v>163349</v>
      </c>
      <c r="B11031" t="s">
        <v>25232</v>
      </c>
      <c r="C11031" s="47" t="s">
        <v>25233</v>
      </c>
    </row>
    <row r="11032" spans="1:3" x14ac:dyDescent="0.25">
      <c r="A11032">
        <v>163350</v>
      </c>
      <c r="B11032" t="s">
        <v>25234</v>
      </c>
      <c r="C11032" s="47" t="s">
        <v>25235</v>
      </c>
    </row>
    <row r="11033" spans="1:3" x14ac:dyDescent="0.25">
      <c r="A11033">
        <v>163351</v>
      </c>
      <c r="B11033" t="s">
        <v>25236</v>
      </c>
      <c r="C11033" s="47" t="s">
        <v>25237</v>
      </c>
    </row>
    <row r="11034" spans="1:3" x14ac:dyDescent="0.25">
      <c r="A11034">
        <v>163352</v>
      </c>
      <c r="B11034" t="s">
        <v>25238</v>
      </c>
      <c r="C11034" s="47" t="s">
        <v>25239</v>
      </c>
    </row>
    <row r="11035" spans="1:3" x14ac:dyDescent="0.25">
      <c r="A11035">
        <v>163353</v>
      </c>
      <c r="B11035" t="s">
        <v>25240</v>
      </c>
      <c r="C11035" s="47" t="s">
        <v>25241</v>
      </c>
    </row>
    <row r="11036" spans="1:3" x14ac:dyDescent="0.25">
      <c r="A11036">
        <v>163354</v>
      </c>
      <c r="B11036" t="s">
        <v>25242</v>
      </c>
      <c r="C11036" s="47" t="s">
        <v>25243</v>
      </c>
    </row>
    <row r="11037" spans="1:3" x14ac:dyDescent="0.25">
      <c r="A11037">
        <v>163355</v>
      </c>
      <c r="B11037" t="s">
        <v>25244</v>
      </c>
      <c r="C11037" s="47" t="s">
        <v>25245</v>
      </c>
    </row>
    <row r="11038" spans="1:3" x14ac:dyDescent="0.25">
      <c r="A11038">
        <v>163356</v>
      </c>
      <c r="B11038" t="s">
        <v>25246</v>
      </c>
      <c r="C11038" s="47" t="s">
        <v>25247</v>
      </c>
    </row>
    <row r="11039" spans="1:3" x14ac:dyDescent="0.25">
      <c r="A11039">
        <v>163357</v>
      </c>
      <c r="B11039" t="s">
        <v>25248</v>
      </c>
      <c r="C11039" s="47" t="s">
        <v>25249</v>
      </c>
    </row>
    <row r="11040" spans="1:3" x14ac:dyDescent="0.25">
      <c r="A11040">
        <v>163358</v>
      </c>
      <c r="B11040" t="s">
        <v>25250</v>
      </c>
      <c r="C11040" s="47" t="s">
        <v>25251</v>
      </c>
    </row>
    <row r="11041" spans="1:3" x14ac:dyDescent="0.25">
      <c r="A11041">
        <v>163359</v>
      </c>
      <c r="B11041" t="s">
        <v>25252</v>
      </c>
      <c r="C11041" s="47" t="s">
        <v>25253</v>
      </c>
    </row>
    <row r="11042" spans="1:3" x14ac:dyDescent="0.25">
      <c r="A11042">
        <v>163360</v>
      </c>
      <c r="B11042" t="s">
        <v>25254</v>
      </c>
      <c r="C11042" s="47" t="s">
        <v>25255</v>
      </c>
    </row>
    <row r="11043" spans="1:3" x14ac:dyDescent="0.25">
      <c r="A11043">
        <v>163361</v>
      </c>
      <c r="B11043" t="s">
        <v>25256</v>
      </c>
      <c r="C11043" s="47" t="s">
        <v>25257</v>
      </c>
    </row>
    <row r="11044" spans="1:3" x14ac:dyDescent="0.25">
      <c r="A11044">
        <v>163362</v>
      </c>
      <c r="B11044" t="s">
        <v>25258</v>
      </c>
      <c r="C11044" s="47" t="s">
        <v>25259</v>
      </c>
    </row>
    <row r="11045" spans="1:3" x14ac:dyDescent="0.25">
      <c r="A11045">
        <v>163363</v>
      </c>
      <c r="B11045" t="s">
        <v>25260</v>
      </c>
      <c r="C11045" s="47" t="s">
        <v>25261</v>
      </c>
    </row>
    <row r="11046" spans="1:3" x14ac:dyDescent="0.25">
      <c r="A11046">
        <v>163364</v>
      </c>
      <c r="B11046" t="s">
        <v>25262</v>
      </c>
      <c r="C11046" s="47" t="s">
        <v>25263</v>
      </c>
    </row>
    <row r="11047" spans="1:3" x14ac:dyDescent="0.25">
      <c r="A11047">
        <v>163365</v>
      </c>
      <c r="B11047" t="s">
        <v>25264</v>
      </c>
      <c r="C11047" s="47" t="s">
        <v>25265</v>
      </c>
    </row>
    <row r="11048" spans="1:3" x14ac:dyDescent="0.25">
      <c r="A11048">
        <v>163366</v>
      </c>
      <c r="B11048" t="s">
        <v>25266</v>
      </c>
      <c r="C11048" s="47" t="s">
        <v>25267</v>
      </c>
    </row>
    <row r="11049" spans="1:3" x14ac:dyDescent="0.25">
      <c r="A11049">
        <v>163367</v>
      </c>
      <c r="B11049" t="s">
        <v>25268</v>
      </c>
      <c r="C11049" s="47" t="s">
        <v>25269</v>
      </c>
    </row>
    <row r="11050" spans="1:3" x14ac:dyDescent="0.25">
      <c r="A11050">
        <v>163368</v>
      </c>
      <c r="B11050" t="s">
        <v>25270</v>
      </c>
      <c r="C11050" s="47" t="s">
        <v>25271</v>
      </c>
    </row>
    <row r="11051" spans="1:3" x14ac:dyDescent="0.25">
      <c r="A11051">
        <v>163369</v>
      </c>
      <c r="B11051" t="s">
        <v>25272</v>
      </c>
      <c r="C11051" s="47" t="s">
        <v>25273</v>
      </c>
    </row>
    <row r="11052" spans="1:3" x14ac:dyDescent="0.25">
      <c r="A11052">
        <v>163370</v>
      </c>
      <c r="B11052" t="s">
        <v>25274</v>
      </c>
      <c r="C11052" s="47" t="s">
        <v>25275</v>
      </c>
    </row>
    <row r="11053" spans="1:3" x14ac:dyDescent="0.25">
      <c r="A11053">
        <v>163371</v>
      </c>
      <c r="B11053" t="s">
        <v>25276</v>
      </c>
      <c r="C11053" s="47" t="s">
        <v>25277</v>
      </c>
    </row>
    <row r="11054" spans="1:3" x14ac:dyDescent="0.25">
      <c r="A11054">
        <v>163372</v>
      </c>
      <c r="B11054" t="s">
        <v>25278</v>
      </c>
      <c r="C11054" s="47" t="s">
        <v>25279</v>
      </c>
    </row>
    <row r="11055" spans="1:3" x14ac:dyDescent="0.25">
      <c r="A11055">
        <v>163373</v>
      </c>
      <c r="B11055" t="s">
        <v>25280</v>
      </c>
      <c r="C11055" s="47" t="s">
        <v>25281</v>
      </c>
    </row>
    <row r="11056" spans="1:3" x14ac:dyDescent="0.25">
      <c r="A11056">
        <v>163374</v>
      </c>
      <c r="B11056" t="s">
        <v>25282</v>
      </c>
      <c r="C11056" s="47" t="s">
        <v>25283</v>
      </c>
    </row>
    <row r="11057" spans="1:3" x14ac:dyDescent="0.25">
      <c r="A11057">
        <v>163375</v>
      </c>
      <c r="B11057" t="s">
        <v>25284</v>
      </c>
      <c r="C11057" s="47" t="s">
        <v>25285</v>
      </c>
    </row>
    <row r="11058" spans="1:3" x14ac:dyDescent="0.25">
      <c r="A11058">
        <v>163376</v>
      </c>
      <c r="B11058" t="s">
        <v>25286</v>
      </c>
      <c r="C11058" s="47" t="s">
        <v>25287</v>
      </c>
    </row>
    <row r="11059" spans="1:3" x14ac:dyDescent="0.25">
      <c r="A11059">
        <v>163377</v>
      </c>
      <c r="B11059" t="s">
        <v>25288</v>
      </c>
      <c r="C11059" s="47" t="s">
        <v>25289</v>
      </c>
    </row>
    <row r="11060" spans="1:3" x14ac:dyDescent="0.25">
      <c r="A11060">
        <v>163378</v>
      </c>
      <c r="B11060" t="s">
        <v>25290</v>
      </c>
      <c r="C11060" s="47" t="s">
        <v>25291</v>
      </c>
    </row>
    <row r="11061" spans="1:3" x14ac:dyDescent="0.25">
      <c r="A11061">
        <v>163379</v>
      </c>
      <c r="B11061" t="s">
        <v>25292</v>
      </c>
      <c r="C11061" s="47" t="s">
        <v>25293</v>
      </c>
    </row>
    <row r="11062" spans="1:3" x14ac:dyDescent="0.25">
      <c r="A11062">
        <v>163380</v>
      </c>
      <c r="B11062" t="s">
        <v>25294</v>
      </c>
      <c r="C11062" s="47" t="s">
        <v>25295</v>
      </c>
    </row>
    <row r="11063" spans="1:3" x14ac:dyDescent="0.25">
      <c r="A11063">
        <v>163381</v>
      </c>
      <c r="B11063" t="s">
        <v>25296</v>
      </c>
      <c r="C11063" s="47" t="s">
        <v>25297</v>
      </c>
    </row>
    <row r="11064" spans="1:3" x14ac:dyDescent="0.25">
      <c r="A11064">
        <v>163382</v>
      </c>
      <c r="B11064" t="s">
        <v>25298</v>
      </c>
      <c r="C11064" s="47" t="s">
        <v>11377</v>
      </c>
    </row>
    <row r="11065" spans="1:3" x14ac:dyDescent="0.25">
      <c r="A11065">
        <v>163383</v>
      </c>
      <c r="B11065" t="s">
        <v>25299</v>
      </c>
      <c r="C11065" s="47" t="s">
        <v>25300</v>
      </c>
    </row>
    <row r="11066" spans="1:3" x14ac:dyDescent="0.25">
      <c r="A11066">
        <v>163384</v>
      </c>
      <c r="B11066" t="s">
        <v>25301</v>
      </c>
      <c r="C11066" s="47" t="s">
        <v>25302</v>
      </c>
    </row>
    <row r="11067" spans="1:3" x14ac:dyDescent="0.25">
      <c r="A11067">
        <v>163385</v>
      </c>
      <c r="B11067" t="s">
        <v>737</v>
      </c>
      <c r="C11067" s="47" t="s">
        <v>25303</v>
      </c>
    </row>
    <row r="11068" spans="1:3" x14ac:dyDescent="0.25">
      <c r="A11068">
        <v>163386</v>
      </c>
      <c r="B11068" t="s">
        <v>25304</v>
      </c>
      <c r="C11068" s="47" t="s">
        <v>25305</v>
      </c>
    </row>
    <row r="11069" spans="1:3" x14ac:dyDescent="0.25">
      <c r="A11069">
        <v>163387</v>
      </c>
      <c r="B11069" t="s">
        <v>565</v>
      </c>
      <c r="C11069" s="47" t="s">
        <v>25306</v>
      </c>
    </row>
    <row r="11070" spans="1:3" x14ac:dyDescent="0.25">
      <c r="A11070">
        <v>163388</v>
      </c>
      <c r="B11070" t="s">
        <v>25307</v>
      </c>
      <c r="C11070" s="47" t="s">
        <v>25308</v>
      </c>
    </row>
    <row r="11071" spans="1:3" x14ac:dyDescent="0.25">
      <c r="A11071">
        <v>163389</v>
      </c>
      <c r="B11071" t="s">
        <v>25309</v>
      </c>
      <c r="C11071" s="47" t="s">
        <v>25310</v>
      </c>
    </row>
    <row r="11072" spans="1:3" x14ac:dyDescent="0.25">
      <c r="A11072">
        <v>163390</v>
      </c>
      <c r="B11072" t="s">
        <v>25311</v>
      </c>
      <c r="C11072" s="47" t="s">
        <v>25312</v>
      </c>
    </row>
    <row r="11073" spans="1:3" x14ac:dyDescent="0.25">
      <c r="A11073">
        <v>163391</v>
      </c>
      <c r="B11073" t="s">
        <v>25313</v>
      </c>
      <c r="C11073" s="47" t="s">
        <v>25314</v>
      </c>
    </row>
    <row r="11074" spans="1:3" x14ac:dyDescent="0.25">
      <c r="A11074">
        <v>163392</v>
      </c>
      <c r="B11074" t="s">
        <v>25315</v>
      </c>
      <c r="C11074" s="47" t="s">
        <v>25316</v>
      </c>
    </row>
    <row r="11075" spans="1:3" x14ac:dyDescent="0.25">
      <c r="A11075">
        <v>163393</v>
      </c>
      <c r="B11075" t="s">
        <v>25317</v>
      </c>
      <c r="C11075" s="47" t="s">
        <v>25318</v>
      </c>
    </row>
    <row r="11076" spans="1:3" x14ac:dyDescent="0.25">
      <c r="A11076">
        <v>163394</v>
      </c>
      <c r="B11076" t="s">
        <v>25319</v>
      </c>
      <c r="C11076" s="47" t="s">
        <v>25320</v>
      </c>
    </row>
    <row r="11077" spans="1:3" x14ac:dyDescent="0.25">
      <c r="A11077">
        <v>163395</v>
      </c>
      <c r="B11077" t="s">
        <v>25321</v>
      </c>
      <c r="C11077" s="47" t="s">
        <v>25322</v>
      </c>
    </row>
    <row r="11078" spans="1:3" x14ac:dyDescent="0.25">
      <c r="A11078">
        <v>163396</v>
      </c>
      <c r="B11078" t="s">
        <v>25323</v>
      </c>
      <c r="C11078" s="47" t="s">
        <v>25324</v>
      </c>
    </row>
    <row r="11079" spans="1:3" x14ac:dyDescent="0.25">
      <c r="A11079">
        <v>163397</v>
      </c>
      <c r="B11079" t="s">
        <v>25325</v>
      </c>
      <c r="C11079" s="47" t="s">
        <v>25326</v>
      </c>
    </row>
    <row r="11080" spans="1:3" x14ac:dyDescent="0.25">
      <c r="A11080">
        <v>163398</v>
      </c>
      <c r="B11080" t="s">
        <v>25327</v>
      </c>
      <c r="C11080" s="47" t="s">
        <v>25328</v>
      </c>
    </row>
    <row r="11081" spans="1:3" x14ac:dyDescent="0.25">
      <c r="A11081">
        <v>163399</v>
      </c>
      <c r="B11081" t="s">
        <v>25329</v>
      </c>
      <c r="C11081" s="47" t="s">
        <v>25330</v>
      </c>
    </row>
    <row r="11082" spans="1:3" x14ac:dyDescent="0.25">
      <c r="A11082">
        <v>163400</v>
      </c>
      <c r="B11082" t="s">
        <v>25331</v>
      </c>
      <c r="C11082" s="47" t="s">
        <v>25332</v>
      </c>
    </row>
    <row r="11083" spans="1:3" x14ac:dyDescent="0.25">
      <c r="A11083">
        <v>163401</v>
      </c>
      <c r="B11083" t="s">
        <v>25333</v>
      </c>
      <c r="C11083" s="47" t="s">
        <v>25334</v>
      </c>
    </row>
    <row r="11084" spans="1:3" x14ac:dyDescent="0.25">
      <c r="A11084">
        <v>163402</v>
      </c>
      <c r="B11084" t="s">
        <v>25335</v>
      </c>
      <c r="C11084" s="47" t="s">
        <v>25336</v>
      </c>
    </row>
    <row r="11085" spans="1:3" x14ac:dyDescent="0.25">
      <c r="A11085">
        <v>163403</v>
      </c>
      <c r="B11085" t="s">
        <v>25337</v>
      </c>
      <c r="C11085" s="47" t="s">
        <v>25338</v>
      </c>
    </row>
    <row r="11086" spans="1:3" x14ac:dyDescent="0.25">
      <c r="A11086">
        <v>163404</v>
      </c>
      <c r="B11086" t="s">
        <v>25339</v>
      </c>
      <c r="C11086" s="47" t="s">
        <v>25340</v>
      </c>
    </row>
    <row r="11087" spans="1:3" x14ac:dyDescent="0.25">
      <c r="A11087">
        <v>163405</v>
      </c>
      <c r="B11087" t="s">
        <v>25341</v>
      </c>
      <c r="C11087" s="47" t="s">
        <v>25342</v>
      </c>
    </row>
    <row r="11088" spans="1:3" x14ac:dyDescent="0.25">
      <c r="A11088">
        <v>163406</v>
      </c>
      <c r="B11088" t="s">
        <v>25343</v>
      </c>
      <c r="C11088" s="47" t="s">
        <v>25344</v>
      </c>
    </row>
    <row r="11089" spans="1:3" x14ac:dyDescent="0.25">
      <c r="A11089">
        <v>163407</v>
      </c>
      <c r="B11089" t="s">
        <v>25345</v>
      </c>
      <c r="C11089" s="47" t="s">
        <v>25346</v>
      </c>
    </row>
    <row r="11090" spans="1:3" x14ac:dyDescent="0.25">
      <c r="A11090">
        <v>163408</v>
      </c>
      <c r="B11090" t="s">
        <v>25347</v>
      </c>
      <c r="C11090" s="47" t="s">
        <v>25348</v>
      </c>
    </row>
    <row r="11091" spans="1:3" x14ac:dyDescent="0.25">
      <c r="A11091">
        <v>163409</v>
      </c>
      <c r="B11091" t="s">
        <v>25349</v>
      </c>
      <c r="C11091" s="47" t="s">
        <v>25350</v>
      </c>
    </row>
    <row r="11092" spans="1:3" x14ac:dyDescent="0.25">
      <c r="A11092">
        <v>163410</v>
      </c>
      <c r="B11092" t="s">
        <v>25351</v>
      </c>
      <c r="C11092" s="47" t="s">
        <v>25352</v>
      </c>
    </row>
    <row r="11093" spans="1:3" x14ac:dyDescent="0.25">
      <c r="A11093">
        <v>163411</v>
      </c>
      <c r="B11093" t="s">
        <v>25353</v>
      </c>
      <c r="C11093" s="47" t="s">
        <v>25354</v>
      </c>
    </row>
    <row r="11094" spans="1:3" x14ac:dyDescent="0.25">
      <c r="A11094">
        <v>163412</v>
      </c>
      <c r="B11094" t="s">
        <v>25355</v>
      </c>
      <c r="C11094" s="47" t="s">
        <v>25356</v>
      </c>
    </row>
    <row r="11095" spans="1:3" x14ac:dyDescent="0.25">
      <c r="A11095">
        <v>163413</v>
      </c>
      <c r="B11095" t="s">
        <v>25357</v>
      </c>
      <c r="C11095" s="47" t="s">
        <v>25358</v>
      </c>
    </row>
    <row r="11096" spans="1:3" x14ac:dyDescent="0.25">
      <c r="A11096">
        <v>163414</v>
      </c>
      <c r="B11096" t="s">
        <v>25359</v>
      </c>
      <c r="C11096" s="47" t="s">
        <v>25360</v>
      </c>
    </row>
    <row r="11097" spans="1:3" x14ac:dyDescent="0.25">
      <c r="A11097">
        <v>163415</v>
      </c>
      <c r="B11097" t="s">
        <v>25361</v>
      </c>
      <c r="C11097" s="47" t="s">
        <v>25362</v>
      </c>
    </row>
    <row r="11098" spans="1:3" x14ac:dyDescent="0.25">
      <c r="A11098">
        <v>163416</v>
      </c>
      <c r="B11098" t="s">
        <v>25363</v>
      </c>
      <c r="C11098" s="47" t="s">
        <v>25364</v>
      </c>
    </row>
    <row r="11099" spans="1:3" x14ac:dyDescent="0.25">
      <c r="A11099">
        <v>163417</v>
      </c>
      <c r="B11099" t="s">
        <v>25365</v>
      </c>
      <c r="C11099" s="47" t="s">
        <v>25366</v>
      </c>
    </row>
    <row r="11100" spans="1:3" x14ac:dyDescent="0.25">
      <c r="A11100">
        <v>163418</v>
      </c>
      <c r="B11100" t="s">
        <v>25367</v>
      </c>
      <c r="C11100" s="47" t="s">
        <v>25368</v>
      </c>
    </row>
    <row r="11101" spans="1:3" x14ac:dyDescent="0.25">
      <c r="A11101">
        <v>163419</v>
      </c>
      <c r="B11101" t="s">
        <v>1009</v>
      </c>
      <c r="C11101" s="47" t="s">
        <v>25369</v>
      </c>
    </row>
    <row r="11102" spans="1:3" x14ac:dyDescent="0.25">
      <c r="A11102">
        <v>163420</v>
      </c>
      <c r="B11102" t="s">
        <v>25370</v>
      </c>
      <c r="C11102" s="47" t="s">
        <v>25371</v>
      </c>
    </row>
    <row r="11103" spans="1:3" x14ac:dyDescent="0.25">
      <c r="A11103">
        <v>163421</v>
      </c>
      <c r="B11103" t="s">
        <v>25372</v>
      </c>
      <c r="C11103" s="47" t="s">
        <v>25373</v>
      </c>
    </row>
    <row r="11104" spans="1:3" x14ac:dyDescent="0.25">
      <c r="A11104">
        <v>163422</v>
      </c>
      <c r="B11104" t="s">
        <v>25374</v>
      </c>
      <c r="C11104" s="47" t="s">
        <v>25375</v>
      </c>
    </row>
    <row r="11105" spans="1:3" x14ac:dyDescent="0.25">
      <c r="A11105">
        <v>163423</v>
      </c>
      <c r="B11105" t="s">
        <v>924</v>
      </c>
      <c r="C11105" s="47" t="s">
        <v>25376</v>
      </c>
    </row>
    <row r="11106" spans="1:3" x14ac:dyDescent="0.25">
      <c r="A11106">
        <v>163424</v>
      </c>
      <c r="B11106" t="s">
        <v>25377</v>
      </c>
      <c r="C11106" s="47" t="s">
        <v>25378</v>
      </c>
    </row>
    <row r="11107" spans="1:3" x14ac:dyDescent="0.25">
      <c r="A11107">
        <v>163425</v>
      </c>
      <c r="B11107" t="s">
        <v>980</v>
      </c>
      <c r="C11107" s="47" t="s">
        <v>25379</v>
      </c>
    </row>
    <row r="11108" spans="1:3" x14ac:dyDescent="0.25">
      <c r="A11108">
        <v>163426</v>
      </c>
      <c r="B11108" t="s">
        <v>25380</v>
      </c>
      <c r="C11108" s="47" t="s">
        <v>25381</v>
      </c>
    </row>
    <row r="11109" spans="1:3" x14ac:dyDescent="0.25">
      <c r="A11109">
        <v>163427</v>
      </c>
      <c r="B11109" t="s">
        <v>25382</v>
      </c>
      <c r="C11109" s="47" t="s">
        <v>25383</v>
      </c>
    </row>
    <row r="11110" spans="1:3" x14ac:dyDescent="0.25">
      <c r="A11110">
        <v>163428</v>
      </c>
      <c r="B11110" t="s">
        <v>25384</v>
      </c>
      <c r="C11110" s="47" t="s">
        <v>25385</v>
      </c>
    </row>
    <row r="11111" spans="1:3" x14ac:dyDescent="0.25">
      <c r="A11111">
        <v>163429</v>
      </c>
      <c r="B11111" t="s">
        <v>25386</v>
      </c>
      <c r="C11111" s="47" t="s">
        <v>25387</v>
      </c>
    </row>
    <row r="11112" spans="1:3" x14ac:dyDescent="0.25">
      <c r="A11112">
        <v>163430</v>
      </c>
      <c r="B11112" t="s">
        <v>1704</v>
      </c>
      <c r="C11112" s="47" t="s">
        <v>25388</v>
      </c>
    </row>
    <row r="11113" spans="1:3" x14ac:dyDescent="0.25">
      <c r="A11113">
        <v>163431</v>
      </c>
      <c r="B11113" t="s">
        <v>25389</v>
      </c>
      <c r="C11113" s="47" t="s">
        <v>25390</v>
      </c>
    </row>
    <row r="11114" spans="1:3" x14ac:dyDescent="0.25">
      <c r="A11114">
        <v>163432</v>
      </c>
      <c r="B11114" t="s">
        <v>25391</v>
      </c>
      <c r="C11114" s="47" t="s">
        <v>25392</v>
      </c>
    </row>
    <row r="11115" spans="1:3" x14ac:dyDescent="0.25">
      <c r="A11115">
        <v>163433</v>
      </c>
      <c r="B11115" t="s">
        <v>25393</v>
      </c>
      <c r="C11115" s="47" t="s">
        <v>25394</v>
      </c>
    </row>
    <row r="11116" spans="1:3" x14ac:dyDescent="0.25">
      <c r="A11116">
        <v>163434</v>
      </c>
      <c r="B11116" t="s">
        <v>25395</v>
      </c>
      <c r="C11116" s="47" t="s">
        <v>25396</v>
      </c>
    </row>
    <row r="11117" spans="1:3" x14ac:dyDescent="0.25">
      <c r="A11117">
        <v>163435</v>
      </c>
      <c r="B11117" t="s">
        <v>25397</v>
      </c>
      <c r="C11117" s="47" t="s">
        <v>25398</v>
      </c>
    </row>
    <row r="11118" spans="1:3" x14ac:dyDescent="0.25">
      <c r="A11118">
        <v>163436</v>
      </c>
      <c r="B11118" t="s">
        <v>25399</v>
      </c>
      <c r="C11118" s="47" t="s">
        <v>25400</v>
      </c>
    </row>
    <row r="11119" spans="1:3" x14ac:dyDescent="0.25">
      <c r="A11119">
        <v>163437</v>
      </c>
      <c r="B11119" t="s">
        <v>25401</v>
      </c>
      <c r="C11119" s="47" t="s">
        <v>25402</v>
      </c>
    </row>
    <row r="11120" spans="1:3" x14ac:dyDescent="0.25">
      <c r="A11120">
        <v>163438</v>
      </c>
      <c r="B11120" t="s">
        <v>25403</v>
      </c>
      <c r="C11120" s="47" t="s">
        <v>25404</v>
      </c>
    </row>
    <row r="11121" spans="1:3" x14ac:dyDescent="0.25">
      <c r="A11121">
        <v>163439</v>
      </c>
      <c r="B11121" t="s">
        <v>25405</v>
      </c>
      <c r="C11121" s="47" t="s">
        <v>25406</v>
      </c>
    </row>
    <row r="11122" spans="1:3" x14ac:dyDescent="0.25">
      <c r="A11122">
        <v>163440</v>
      </c>
      <c r="B11122" t="s">
        <v>25407</v>
      </c>
      <c r="C11122" s="47" t="s">
        <v>25408</v>
      </c>
    </row>
    <row r="11123" spans="1:3" x14ac:dyDescent="0.25">
      <c r="A11123">
        <v>163441</v>
      </c>
      <c r="B11123" t="s">
        <v>25409</v>
      </c>
      <c r="C11123" s="47" t="s">
        <v>25410</v>
      </c>
    </row>
    <row r="11124" spans="1:3" x14ac:dyDescent="0.25">
      <c r="A11124">
        <v>163442</v>
      </c>
      <c r="B11124" t="s">
        <v>25411</v>
      </c>
      <c r="C11124" s="47" t="s">
        <v>25412</v>
      </c>
    </row>
    <row r="11125" spans="1:3" x14ac:dyDescent="0.25">
      <c r="A11125">
        <v>163443</v>
      </c>
      <c r="B11125" t="s">
        <v>25413</v>
      </c>
      <c r="C11125" s="47" t="s">
        <v>25414</v>
      </c>
    </row>
    <row r="11126" spans="1:3" x14ac:dyDescent="0.25">
      <c r="A11126">
        <v>163444</v>
      </c>
      <c r="B11126" t="s">
        <v>25415</v>
      </c>
      <c r="C11126" s="47" t="s">
        <v>25416</v>
      </c>
    </row>
    <row r="11127" spans="1:3" x14ac:dyDescent="0.25">
      <c r="A11127">
        <v>163445</v>
      </c>
      <c r="B11127" t="s">
        <v>25417</v>
      </c>
      <c r="C11127" s="47" t="s">
        <v>25418</v>
      </c>
    </row>
    <row r="11128" spans="1:3" x14ac:dyDescent="0.25">
      <c r="A11128">
        <v>163446</v>
      </c>
      <c r="B11128" t="s">
        <v>25419</v>
      </c>
      <c r="C11128" s="47" t="s">
        <v>25420</v>
      </c>
    </row>
    <row r="11129" spans="1:3" x14ac:dyDescent="0.25">
      <c r="A11129">
        <v>163447</v>
      </c>
      <c r="B11129" t="s">
        <v>25421</v>
      </c>
      <c r="C11129" s="47" t="s">
        <v>25422</v>
      </c>
    </row>
    <row r="11130" spans="1:3" x14ac:dyDescent="0.25">
      <c r="A11130">
        <v>163448</v>
      </c>
      <c r="B11130" t="s">
        <v>25423</v>
      </c>
      <c r="C11130" s="47" t="s">
        <v>25424</v>
      </c>
    </row>
    <row r="11131" spans="1:3" x14ac:dyDescent="0.25">
      <c r="A11131">
        <v>163449</v>
      </c>
      <c r="B11131" t="s">
        <v>25425</v>
      </c>
      <c r="C11131" s="47" t="s">
        <v>25426</v>
      </c>
    </row>
    <row r="11132" spans="1:3" x14ac:dyDescent="0.25">
      <c r="A11132">
        <v>163450</v>
      </c>
      <c r="B11132" t="s">
        <v>25427</v>
      </c>
      <c r="C11132" s="47" t="s">
        <v>25428</v>
      </c>
    </row>
    <row r="11133" spans="1:3" x14ac:dyDescent="0.25">
      <c r="A11133">
        <v>163451</v>
      </c>
      <c r="B11133" t="s">
        <v>25429</v>
      </c>
      <c r="C11133" s="47" t="s">
        <v>25430</v>
      </c>
    </row>
    <row r="11134" spans="1:3" x14ac:dyDescent="0.25">
      <c r="A11134">
        <v>163452</v>
      </c>
      <c r="B11134" t="s">
        <v>25431</v>
      </c>
      <c r="C11134" s="47" t="s">
        <v>25432</v>
      </c>
    </row>
    <row r="11135" spans="1:3" x14ac:dyDescent="0.25">
      <c r="A11135">
        <v>163453</v>
      </c>
      <c r="B11135" t="s">
        <v>25433</v>
      </c>
      <c r="C11135" s="47" t="s">
        <v>25434</v>
      </c>
    </row>
    <row r="11136" spans="1:3" x14ac:dyDescent="0.25">
      <c r="A11136">
        <v>163454</v>
      </c>
      <c r="B11136" t="s">
        <v>25435</v>
      </c>
      <c r="C11136" s="47" t="s">
        <v>25436</v>
      </c>
    </row>
    <row r="11137" spans="1:3" x14ac:dyDescent="0.25">
      <c r="A11137">
        <v>163455</v>
      </c>
      <c r="B11137" t="s">
        <v>25437</v>
      </c>
      <c r="C11137" s="47" t="s">
        <v>25438</v>
      </c>
    </row>
    <row r="11138" spans="1:3" x14ac:dyDescent="0.25">
      <c r="A11138">
        <v>163456</v>
      </c>
      <c r="B11138" t="s">
        <v>25439</v>
      </c>
      <c r="C11138" s="47" t="s">
        <v>25440</v>
      </c>
    </row>
    <row r="11139" spans="1:3" x14ac:dyDescent="0.25">
      <c r="A11139">
        <v>163457</v>
      </c>
      <c r="B11139" t="s">
        <v>25441</v>
      </c>
      <c r="C11139" s="47" t="s">
        <v>25442</v>
      </c>
    </row>
    <row r="11140" spans="1:3" x14ac:dyDescent="0.25">
      <c r="A11140">
        <v>163458</v>
      </c>
      <c r="B11140" t="s">
        <v>25443</v>
      </c>
      <c r="C11140" s="47" t="s">
        <v>25444</v>
      </c>
    </row>
    <row r="11141" spans="1:3" x14ac:dyDescent="0.25">
      <c r="A11141">
        <v>163459</v>
      </c>
      <c r="B11141" t="s">
        <v>25445</v>
      </c>
      <c r="C11141" s="47" t="s">
        <v>25446</v>
      </c>
    </row>
    <row r="11142" spans="1:3" x14ac:dyDescent="0.25">
      <c r="A11142">
        <v>163460</v>
      </c>
      <c r="B11142" t="s">
        <v>25447</v>
      </c>
      <c r="C11142" s="47" t="s">
        <v>25448</v>
      </c>
    </row>
    <row r="11143" spans="1:3" x14ac:dyDescent="0.25">
      <c r="A11143">
        <v>163461</v>
      </c>
      <c r="B11143" t="s">
        <v>25449</v>
      </c>
      <c r="C11143" s="47" t="s">
        <v>25450</v>
      </c>
    </row>
    <row r="11144" spans="1:3" x14ac:dyDescent="0.25">
      <c r="A11144">
        <v>163462</v>
      </c>
      <c r="B11144" t="s">
        <v>25451</v>
      </c>
      <c r="C11144" s="47" t="s">
        <v>25452</v>
      </c>
    </row>
    <row r="11145" spans="1:3" x14ac:dyDescent="0.25">
      <c r="A11145">
        <v>163463</v>
      </c>
      <c r="B11145" t="s">
        <v>25453</v>
      </c>
      <c r="C11145" s="47" t="s">
        <v>25454</v>
      </c>
    </row>
    <row r="11146" spans="1:3" x14ac:dyDescent="0.25">
      <c r="A11146">
        <v>163464</v>
      </c>
      <c r="B11146" t="s">
        <v>25455</v>
      </c>
      <c r="C11146" s="47" t="s">
        <v>25456</v>
      </c>
    </row>
    <row r="11147" spans="1:3" x14ac:dyDescent="0.25">
      <c r="A11147">
        <v>163465</v>
      </c>
      <c r="B11147" t="s">
        <v>25457</v>
      </c>
      <c r="C11147" s="47" t="s">
        <v>25458</v>
      </c>
    </row>
    <row r="11148" spans="1:3" x14ac:dyDescent="0.25">
      <c r="A11148">
        <v>163466</v>
      </c>
      <c r="B11148" t="s">
        <v>25459</v>
      </c>
      <c r="C11148" s="47" t="s">
        <v>25460</v>
      </c>
    </row>
    <row r="11149" spans="1:3" x14ac:dyDescent="0.25">
      <c r="A11149">
        <v>163467</v>
      </c>
      <c r="B11149" t="s">
        <v>25461</v>
      </c>
      <c r="C11149" s="47" t="s">
        <v>25462</v>
      </c>
    </row>
    <row r="11150" spans="1:3" x14ac:dyDescent="0.25">
      <c r="A11150">
        <v>163468</v>
      </c>
      <c r="B11150" t="s">
        <v>25463</v>
      </c>
      <c r="C11150" s="47" t="s">
        <v>25464</v>
      </c>
    </row>
    <row r="11151" spans="1:3" x14ac:dyDescent="0.25">
      <c r="A11151">
        <v>163469</v>
      </c>
      <c r="B11151" t="s">
        <v>25465</v>
      </c>
      <c r="C11151" s="47" t="s">
        <v>25466</v>
      </c>
    </row>
    <row r="11152" spans="1:3" x14ac:dyDescent="0.25">
      <c r="A11152">
        <v>163470</v>
      </c>
      <c r="B11152" t="s">
        <v>25467</v>
      </c>
      <c r="C11152" s="47" t="s">
        <v>25468</v>
      </c>
    </row>
    <row r="11153" spans="1:3" x14ac:dyDescent="0.25">
      <c r="A11153">
        <v>163471</v>
      </c>
      <c r="B11153" t="s">
        <v>25469</v>
      </c>
      <c r="C11153" s="47" t="s">
        <v>25470</v>
      </c>
    </row>
    <row r="11154" spans="1:3" x14ac:dyDescent="0.25">
      <c r="A11154">
        <v>163472</v>
      </c>
      <c r="B11154" t="s">
        <v>25471</v>
      </c>
      <c r="C11154" s="47" t="s">
        <v>25472</v>
      </c>
    </row>
    <row r="11155" spans="1:3" x14ac:dyDescent="0.25">
      <c r="A11155">
        <v>163473</v>
      </c>
      <c r="B11155" t="s">
        <v>25473</v>
      </c>
      <c r="C11155" s="47" t="s">
        <v>25474</v>
      </c>
    </row>
    <row r="11156" spans="1:3" x14ac:dyDescent="0.25">
      <c r="A11156">
        <v>163474</v>
      </c>
      <c r="B11156" t="s">
        <v>25475</v>
      </c>
      <c r="C11156" s="47" t="s">
        <v>25476</v>
      </c>
    </row>
    <row r="11157" spans="1:3" x14ac:dyDescent="0.25">
      <c r="A11157">
        <v>163475</v>
      </c>
      <c r="B11157" t="s">
        <v>25477</v>
      </c>
      <c r="C11157" s="47" t="s">
        <v>25478</v>
      </c>
    </row>
    <row r="11158" spans="1:3" x14ac:dyDescent="0.25">
      <c r="A11158">
        <v>163476</v>
      </c>
      <c r="B11158" t="s">
        <v>25479</v>
      </c>
      <c r="C11158" s="47" t="s">
        <v>25480</v>
      </c>
    </row>
    <row r="11159" spans="1:3" x14ac:dyDescent="0.25">
      <c r="A11159">
        <v>163477</v>
      </c>
      <c r="B11159" t="s">
        <v>25481</v>
      </c>
      <c r="C11159" s="47" t="s">
        <v>25482</v>
      </c>
    </row>
    <row r="11160" spans="1:3" x14ac:dyDescent="0.25">
      <c r="A11160">
        <v>163478</v>
      </c>
      <c r="B11160" t="s">
        <v>25483</v>
      </c>
      <c r="C11160" s="47" t="s">
        <v>25484</v>
      </c>
    </row>
    <row r="11161" spans="1:3" x14ac:dyDescent="0.25">
      <c r="A11161">
        <v>163479</v>
      </c>
      <c r="B11161" t="s">
        <v>25485</v>
      </c>
      <c r="C11161" s="47" t="s">
        <v>25486</v>
      </c>
    </row>
    <row r="11162" spans="1:3" x14ac:dyDescent="0.25">
      <c r="A11162">
        <v>163480</v>
      </c>
      <c r="B11162" t="s">
        <v>25487</v>
      </c>
      <c r="C11162" s="47" t="s">
        <v>25488</v>
      </c>
    </row>
    <row r="11163" spans="1:3" x14ac:dyDescent="0.25">
      <c r="A11163">
        <v>163481</v>
      </c>
      <c r="B11163" t="s">
        <v>25489</v>
      </c>
      <c r="C11163" s="47" t="s">
        <v>25490</v>
      </c>
    </row>
    <row r="11164" spans="1:3" x14ac:dyDescent="0.25">
      <c r="A11164">
        <v>163482</v>
      </c>
      <c r="B11164" t="s">
        <v>25491</v>
      </c>
      <c r="C11164" s="47" t="s">
        <v>25492</v>
      </c>
    </row>
    <row r="11165" spans="1:3" x14ac:dyDescent="0.25">
      <c r="A11165">
        <v>163483</v>
      </c>
      <c r="B11165" t="s">
        <v>25493</v>
      </c>
      <c r="C11165" s="47" t="s">
        <v>25494</v>
      </c>
    </row>
    <row r="11166" spans="1:3" x14ac:dyDescent="0.25">
      <c r="A11166">
        <v>163484</v>
      </c>
      <c r="B11166" t="s">
        <v>25495</v>
      </c>
      <c r="C11166" s="47" t="s">
        <v>25496</v>
      </c>
    </row>
    <row r="11167" spans="1:3" x14ac:dyDescent="0.25">
      <c r="A11167">
        <v>163485</v>
      </c>
      <c r="B11167" t="s">
        <v>25497</v>
      </c>
      <c r="C11167" s="47" t="s">
        <v>25498</v>
      </c>
    </row>
    <row r="11168" spans="1:3" x14ac:dyDescent="0.25">
      <c r="A11168">
        <v>163486</v>
      </c>
      <c r="B11168" t="s">
        <v>25499</v>
      </c>
      <c r="C11168" s="47" t="s">
        <v>25500</v>
      </c>
    </row>
    <row r="11169" spans="1:3" x14ac:dyDescent="0.25">
      <c r="A11169">
        <v>163487</v>
      </c>
      <c r="B11169" t="s">
        <v>25501</v>
      </c>
      <c r="C11169" s="47" t="s">
        <v>25502</v>
      </c>
    </row>
    <row r="11170" spans="1:3" x14ac:dyDescent="0.25">
      <c r="A11170">
        <v>163488</v>
      </c>
      <c r="B11170" t="s">
        <v>25503</v>
      </c>
      <c r="C11170" s="47" t="s">
        <v>25305</v>
      </c>
    </row>
    <row r="11171" spans="1:3" x14ac:dyDescent="0.25">
      <c r="A11171">
        <v>163489</v>
      </c>
      <c r="B11171" t="s">
        <v>25504</v>
      </c>
      <c r="C11171" s="47" t="s">
        <v>25505</v>
      </c>
    </row>
    <row r="11172" spans="1:3" x14ac:dyDescent="0.25">
      <c r="A11172">
        <v>163490</v>
      </c>
      <c r="B11172" t="s">
        <v>25506</v>
      </c>
      <c r="C11172" s="47" t="s">
        <v>25507</v>
      </c>
    </row>
    <row r="11173" spans="1:3" x14ac:dyDescent="0.25">
      <c r="A11173">
        <v>163491</v>
      </c>
      <c r="B11173" t="s">
        <v>25508</v>
      </c>
      <c r="C11173" s="47" t="s">
        <v>25509</v>
      </c>
    </row>
    <row r="11174" spans="1:3" x14ac:dyDescent="0.25">
      <c r="A11174">
        <v>163492</v>
      </c>
      <c r="B11174" t="s">
        <v>25510</v>
      </c>
      <c r="C11174" s="47" t="s">
        <v>25511</v>
      </c>
    </row>
    <row r="11175" spans="1:3" x14ac:dyDescent="0.25">
      <c r="A11175">
        <v>163493</v>
      </c>
      <c r="B11175" t="s">
        <v>25512</v>
      </c>
      <c r="C11175" s="47" t="s">
        <v>25513</v>
      </c>
    </row>
    <row r="11176" spans="1:3" x14ac:dyDescent="0.25">
      <c r="A11176">
        <v>163494</v>
      </c>
      <c r="B11176" t="s">
        <v>25514</v>
      </c>
      <c r="C11176" s="47" t="s">
        <v>25515</v>
      </c>
    </row>
    <row r="11177" spans="1:3" x14ac:dyDescent="0.25">
      <c r="A11177">
        <v>163495</v>
      </c>
      <c r="B11177" t="s">
        <v>25516</v>
      </c>
      <c r="C11177" s="47" t="s">
        <v>25517</v>
      </c>
    </row>
    <row r="11178" spans="1:3" x14ac:dyDescent="0.25">
      <c r="A11178">
        <v>163496</v>
      </c>
      <c r="B11178" t="s">
        <v>25518</v>
      </c>
      <c r="C11178" s="47" t="s">
        <v>25519</v>
      </c>
    </row>
    <row r="11179" spans="1:3" x14ac:dyDescent="0.25">
      <c r="A11179">
        <v>163497</v>
      </c>
      <c r="B11179" t="s">
        <v>25520</v>
      </c>
      <c r="C11179" s="47" t="s">
        <v>25521</v>
      </c>
    </row>
    <row r="11180" spans="1:3" x14ac:dyDescent="0.25">
      <c r="A11180">
        <v>163498</v>
      </c>
      <c r="B11180" t="s">
        <v>25522</v>
      </c>
      <c r="C11180" s="47" t="s">
        <v>25523</v>
      </c>
    </row>
    <row r="11181" spans="1:3" x14ac:dyDescent="0.25">
      <c r="A11181">
        <v>163499</v>
      </c>
      <c r="B11181" t="s">
        <v>1081</v>
      </c>
      <c r="C11181" s="47" t="s">
        <v>25524</v>
      </c>
    </row>
    <row r="11182" spans="1:3" x14ac:dyDescent="0.25">
      <c r="A11182">
        <v>163500</v>
      </c>
      <c r="B11182" t="s">
        <v>25525</v>
      </c>
      <c r="C11182" s="47" t="s">
        <v>25526</v>
      </c>
    </row>
    <row r="11183" spans="1:3" x14ac:dyDescent="0.25">
      <c r="A11183">
        <v>163501</v>
      </c>
      <c r="B11183" t="s">
        <v>909</v>
      </c>
      <c r="C11183" s="47" t="s">
        <v>25527</v>
      </c>
    </row>
    <row r="11184" spans="1:3" x14ac:dyDescent="0.25">
      <c r="A11184">
        <v>163502</v>
      </c>
      <c r="B11184" t="s">
        <v>25528</v>
      </c>
      <c r="C11184" s="47" t="s">
        <v>25529</v>
      </c>
    </row>
    <row r="11185" spans="1:3" x14ac:dyDescent="0.25">
      <c r="A11185">
        <v>163503</v>
      </c>
      <c r="B11185" t="s">
        <v>25530</v>
      </c>
      <c r="C11185" s="47" t="s">
        <v>25531</v>
      </c>
    </row>
    <row r="11186" spans="1:3" x14ac:dyDescent="0.25">
      <c r="A11186">
        <v>163504</v>
      </c>
      <c r="B11186" t="s">
        <v>25532</v>
      </c>
      <c r="C11186" s="47" t="s">
        <v>25533</v>
      </c>
    </row>
    <row r="11187" spans="1:3" x14ac:dyDescent="0.25">
      <c r="A11187">
        <v>163505</v>
      </c>
      <c r="B11187" t="s">
        <v>25534</v>
      </c>
      <c r="C11187" s="47" t="s">
        <v>25535</v>
      </c>
    </row>
    <row r="11188" spans="1:3" x14ac:dyDescent="0.25">
      <c r="A11188">
        <v>163506</v>
      </c>
      <c r="B11188" t="s">
        <v>280</v>
      </c>
      <c r="C11188" s="47" t="s">
        <v>25536</v>
      </c>
    </row>
    <row r="11189" spans="1:3" x14ac:dyDescent="0.25">
      <c r="A11189">
        <v>163507</v>
      </c>
      <c r="B11189" t="s">
        <v>25537</v>
      </c>
      <c r="C11189" s="47" t="s">
        <v>25538</v>
      </c>
    </row>
    <row r="11190" spans="1:3" x14ac:dyDescent="0.25">
      <c r="A11190">
        <v>163508</v>
      </c>
      <c r="B11190" t="s">
        <v>25539</v>
      </c>
      <c r="C11190" s="47" t="s">
        <v>25540</v>
      </c>
    </row>
    <row r="11191" spans="1:3" x14ac:dyDescent="0.25">
      <c r="A11191">
        <v>163509</v>
      </c>
      <c r="B11191" t="s">
        <v>25541</v>
      </c>
      <c r="C11191" s="47" t="s">
        <v>25542</v>
      </c>
    </row>
    <row r="11192" spans="1:3" x14ac:dyDescent="0.25">
      <c r="A11192">
        <v>163510</v>
      </c>
      <c r="B11192" t="s">
        <v>25543</v>
      </c>
      <c r="C11192" s="47" t="s">
        <v>25544</v>
      </c>
    </row>
    <row r="11193" spans="1:3" x14ac:dyDescent="0.25">
      <c r="A11193">
        <v>163511</v>
      </c>
      <c r="B11193" t="s">
        <v>25545</v>
      </c>
      <c r="C11193" s="47" t="s">
        <v>25546</v>
      </c>
    </row>
    <row r="11194" spans="1:3" x14ac:dyDescent="0.25">
      <c r="A11194">
        <v>163512</v>
      </c>
      <c r="B11194" t="s">
        <v>25547</v>
      </c>
      <c r="C11194" s="47" t="s">
        <v>25548</v>
      </c>
    </row>
    <row r="11195" spans="1:3" x14ac:dyDescent="0.25">
      <c r="A11195">
        <v>163513</v>
      </c>
      <c r="B11195" t="s">
        <v>25549</v>
      </c>
      <c r="C11195" s="47" t="s">
        <v>25550</v>
      </c>
    </row>
    <row r="11196" spans="1:3" x14ac:dyDescent="0.25">
      <c r="A11196">
        <v>163514</v>
      </c>
      <c r="B11196" t="s">
        <v>25551</v>
      </c>
      <c r="C11196" s="47" t="s">
        <v>25552</v>
      </c>
    </row>
    <row r="11197" spans="1:3" x14ac:dyDescent="0.25">
      <c r="A11197">
        <v>163515</v>
      </c>
      <c r="B11197" t="s">
        <v>25553</v>
      </c>
      <c r="C11197" s="47" t="s">
        <v>25554</v>
      </c>
    </row>
    <row r="11198" spans="1:3" x14ac:dyDescent="0.25">
      <c r="A11198">
        <v>163516</v>
      </c>
      <c r="B11198" t="s">
        <v>645</v>
      </c>
      <c r="C11198" s="47" t="s">
        <v>25555</v>
      </c>
    </row>
    <row r="11199" spans="1:3" x14ac:dyDescent="0.25">
      <c r="A11199">
        <v>163517</v>
      </c>
      <c r="B11199" t="s">
        <v>25556</v>
      </c>
      <c r="C11199" s="47" t="s">
        <v>25557</v>
      </c>
    </row>
    <row r="11200" spans="1:3" x14ac:dyDescent="0.25">
      <c r="A11200">
        <v>163518</v>
      </c>
      <c r="B11200" t="s">
        <v>25558</v>
      </c>
      <c r="C11200" s="47" t="s">
        <v>25559</v>
      </c>
    </row>
    <row r="11201" spans="1:3" x14ac:dyDescent="0.25">
      <c r="A11201">
        <v>163519</v>
      </c>
      <c r="B11201" t="s">
        <v>25560</v>
      </c>
      <c r="C11201" s="47" t="s">
        <v>25561</v>
      </c>
    </row>
    <row r="11202" spans="1:3" x14ac:dyDescent="0.25">
      <c r="A11202">
        <v>163520</v>
      </c>
      <c r="B11202" t="s">
        <v>25562</v>
      </c>
      <c r="C11202" s="47" t="s">
        <v>25563</v>
      </c>
    </row>
    <row r="11203" spans="1:3" x14ac:dyDescent="0.25">
      <c r="A11203">
        <v>163521</v>
      </c>
      <c r="B11203" t="s">
        <v>25564</v>
      </c>
      <c r="C11203" s="47" t="s">
        <v>25565</v>
      </c>
    </row>
    <row r="11204" spans="1:3" x14ac:dyDescent="0.25">
      <c r="A11204">
        <v>163522</v>
      </c>
      <c r="B11204" t="s">
        <v>25566</v>
      </c>
      <c r="C11204" s="47" t="s">
        <v>25567</v>
      </c>
    </row>
    <row r="11205" spans="1:3" x14ac:dyDescent="0.25">
      <c r="A11205">
        <v>163523</v>
      </c>
      <c r="B11205" t="s">
        <v>25568</v>
      </c>
      <c r="C11205" s="47" t="s">
        <v>25569</v>
      </c>
    </row>
    <row r="11206" spans="1:3" x14ac:dyDescent="0.25">
      <c r="A11206">
        <v>163524</v>
      </c>
      <c r="B11206" t="s">
        <v>25570</v>
      </c>
      <c r="C11206" s="47" t="s">
        <v>25571</v>
      </c>
    </row>
    <row r="11207" spans="1:3" x14ac:dyDescent="0.25">
      <c r="A11207">
        <v>163525</v>
      </c>
      <c r="B11207" t="s">
        <v>25572</v>
      </c>
      <c r="C11207" s="47" t="s">
        <v>25573</v>
      </c>
    </row>
    <row r="11208" spans="1:3" x14ac:dyDescent="0.25">
      <c r="A11208">
        <v>163526</v>
      </c>
      <c r="B11208" t="s">
        <v>25574</v>
      </c>
      <c r="C11208" s="47" t="s">
        <v>25575</v>
      </c>
    </row>
    <row r="11209" spans="1:3" x14ac:dyDescent="0.25">
      <c r="A11209">
        <v>163527</v>
      </c>
      <c r="B11209" t="s">
        <v>25576</v>
      </c>
      <c r="C11209" s="47" t="s">
        <v>25577</v>
      </c>
    </row>
    <row r="11210" spans="1:3" x14ac:dyDescent="0.25">
      <c r="A11210">
        <v>163528</v>
      </c>
      <c r="B11210" t="s">
        <v>25578</v>
      </c>
      <c r="C11210" s="47" t="s">
        <v>25579</v>
      </c>
    </row>
    <row r="11211" spans="1:3" x14ac:dyDescent="0.25">
      <c r="A11211">
        <v>163529</v>
      </c>
      <c r="B11211" t="s">
        <v>25580</v>
      </c>
      <c r="C11211" s="47" t="s">
        <v>25581</v>
      </c>
    </row>
    <row r="11212" spans="1:3" x14ac:dyDescent="0.25">
      <c r="A11212">
        <v>163530</v>
      </c>
      <c r="B11212" t="s">
        <v>25582</v>
      </c>
      <c r="C11212" s="47" t="s">
        <v>25583</v>
      </c>
    </row>
    <row r="11213" spans="1:3" x14ac:dyDescent="0.25">
      <c r="A11213">
        <v>163531</v>
      </c>
      <c r="B11213" t="s">
        <v>1588</v>
      </c>
      <c r="C11213" s="47" t="s">
        <v>25584</v>
      </c>
    </row>
    <row r="11214" spans="1:3" x14ac:dyDescent="0.25">
      <c r="A11214">
        <v>163532</v>
      </c>
      <c r="B11214" t="s">
        <v>25585</v>
      </c>
      <c r="C11214" s="47" t="s">
        <v>25586</v>
      </c>
    </row>
    <row r="11215" spans="1:3" x14ac:dyDescent="0.25">
      <c r="A11215">
        <v>163533</v>
      </c>
      <c r="B11215" t="s">
        <v>25587</v>
      </c>
      <c r="C11215" s="47" t="s">
        <v>25588</v>
      </c>
    </row>
    <row r="11216" spans="1:3" x14ac:dyDescent="0.25">
      <c r="A11216">
        <v>163534</v>
      </c>
      <c r="B11216" t="s">
        <v>25589</v>
      </c>
      <c r="C11216" s="47" t="s">
        <v>25590</v>
      </c>
    </row>
    <row r="11217" spans="1:3" x14ac:dyDescent="0.25">
      <c r="A11217">
        <v>163535</v>
      </c>
      <c r="B11217" t="s">
        <v>25591</v>
      </c>
      <c r="C11217" s="47" t="s">
        <v>25592</v>
      </c>
    </row>
    <row r="11218" spans="1:3" x14ac:dyDescent="0.25">
      <c r="A11218">
        <v>163536</v>
      </c>
      <c r="B11218" t="s">
        <v>25593</v>
      </c>
      <c r="C11218" s="47" t="s">
        <v>25594</v>
      </c>
    </row>
    <row r="11219" spans="1:3" x14ac:dyDescent="0.25">
      <c r="A11219">
        <v>163537</v>
      </c>
      <c r="B11219" t="s">
        <v>25595</v>
      </c>
      <c r="C11219" s="47" t="s">
        <v>25596</v>
      </c>
    </row>
    <row r="11220" spans="1:3" x14ac:dyDescent="0.25">
      <c r="A11220">
        <v>163538</v>
      </c>
      <c r="B11220" t="s">
        <v>25597</v>
      </c>
      <c r="C11220" s="47" t="s">
        <v>25598</v>
      </c>
    </row>
    <row r="11221" spans="1:3" x14ac:dyDescent="0.25">
      <c r="A11221">
        <v>163539</v>
      </c>
      <c r="B11221" t="s">
        <v>25599</v>
      </c>
      <c r="C11221" s="47" t="s">
        <v>25600</v>
      </c>
    </row>
    <row r="11222" spans="1:3" x14ac:dyDescent="0.25">
      <c r="A11222">
        <v>163540</v>
      </c>
      <c r="B11222" t="s">
        <v>25601</v>
      </c>
      <c r="C11222" s="47" t="s">
        <v>25602</v>
      </c>
    </row>
    <row r="11223" spans="1:3" x14ac:dyDescent="0.25">
      <c r="A11223">
        <v>163541</v>
      </c>
      <c r="B11223" t="s">
        <v>25603</v>
      </c>
      <c r="C11223" s="47" t="s">
        <v>25604</v>
      </c>
    </row>
    <row r="11224" spans="1:3" x14ac:dyDescent="0.25">
      <c r="A11224">
        <v>163542</v>
      </c>
      <c r="B11224" t="s">
        <v>25605</v>
      </c>
      <c r="C11224" s="47" t="s">
        <v>25606</v>
      </c>
    </row>
    <row r="11225" spans="1:3" x14ac:dyDescent="0.25">
      <c r="A11225">
        <v>163543</v>
      </c>
      <c r="B11225" t="s">
        <v>25607</v>
      </c>
      <c r="C11225" s="47" t="s">
        <v>25608</v>
      </c>
    </row>
    <row r="11226" spans="1:3" x14ac:dyDescent="0.25">
      <c r="A11226">
        <v>163544</v>
      </c>
      <c r="B11226" t="s">
        <v>25609</v>
      </c>
      <c r="C11226" s="47" t="s">
        <v>25610</v>
      </c>
    </row>
    <row r="11227" spans="1:3" x14ac:dyDescent="0.25">
      <c r="A11227">
        <v>163545</v>
      </c>
      <c r="B11227" t="s">
        <v>25611</v>
      </c>
      <c r="C11227" s="47" t="s">
        <v>25612</v>
      </c>
    </row>
    <row r="11228" spans="1:3" x14ac:dyDescent="0.25">
      <c r="A11228">
        <v>163546</v>
      </c>
      <c r="B11228" t="s">
        <v>25613</v>
      </c>
      <c r="C11228" s="47" t="s">
        <v>25614</v>
      </c>
    </row>
    <row r="11229" spans="1:3" x14ac:dyDescent="0.25">
      <c r="A11229">
        <v>163547</v>
      </c>
      <c r="B11229" t="s">
        <v>25615</v>
      </c>
      <c r="C11229" s="47" t="s">
        <v>25616</v>
      </c>
    </row>
    <row r="11230" spans="1:3" x14ac:dyDescent="0.25">
      <c r="A11230">
        <v>163548</v>
      </c>
      <c r="B11230" t="s">
        <v>25617</v>
      </c>
      <c r="C11230" s="47" t="s">
        <v>25618</v>
      </c>
    </row>
    <row r="11231" spans="1:3" x14ac:dyDescent="0.25">
      <c r="A11231">
        <v>163549</v>
      </c>
      <c r="B11231" t="s">
        <v>25619</v>
      </c>
      <c r="C11231" s="47" t="s">
        <v>25620</v>
      </c>
    </row>
    <row r="11232" spans="1:3" x14ac:dyDescent="0.25">
      <c r="A11232">
        <v>163550</v>
      </c>
      <c r="B11232" t="s">
        <v>25621</v>
      </c>
      <c r="C11232" s="47" t="s">
        <v>25622</v>
      </c>
    </row>
    <row r="11233" spans="1:3" x14ac:dyDescent="0.25">
      <c r="A11233">
        <v>163551</v>
      </c>
      <c r="B11233" t="s">
        <v>25623</v>
      </c>
      <c r="C11233" s="47" t="s">
        <v>25624</v>
      </c>
    </row>
    <row r="11234" spans="1:3" x14ac:dyDescent="0.25">
      <c r="A11234">
        <v>163552</v>
      </c>
      <c r="B11234" t="s">
        <v>1668</v>
      </c>
      <c r="C11234" s="47" t="s">
        <v>25625</v>
      </c>
    </row>
    <row r="11235" spans="1:3" x14ac:dyDescent="0.25">
      <c r="A11235">
        <v>163553</v>
      </c>
      <c r="B11235" t="s">
        <v>25626</v>
      </c>
      <c r="C11235" s="47" t="s">
        <v>25627</v>
      </c>
    </row>
    <row r="11236" spans="1:3" x14ac:dyDescent="0.25">
      <c r="A11236">
        <v>163554</v>
      </c>
      <c r="B11236" t="s">
        <v>25628</v>
      </c>
      <c r="C11236" s="47" t="s">
        <v>25629</v>
      </c>
    </row>
    <row r="11237" spans="1:3" x14ac:dyDescent="0.25">
      <c r="A11237">
        <v>163555</v>
      </c>
      <c r="B11237" t="s">
        <v>25630</v>
      </c>
      <c r="C11237" s="47" t="s">
        <v>25631</v>
      </c>
    </row>
    <row r="11238" spans="1:3" x14ac:dyDescent="0.25">
      <c r="A11238">
        <v>163556</v>
      </c>
      <c r="B11238" t="s">
        <v>25632</v>
      </c>
      <c r="C11238" s="47" t="s">
        <v>25633</v>
      </c>
    </row>
    <row r="11239" spans="1:3" x14ac:dyDescent="0.25">
      <c r="A11239">
        <v>163557</v>
      </c>
      <c r="B11239" t="s">
        <v>25634</v>
      </c>
      <c r="C11239" s="47" t="s">
        <v>25635</v>
      </c>
    </row>
    <row r="11240" spans="1:3" x14ac:dyDescent="0.25">
      <c r="A11240">
        <v>163558</v>
      </c>
      <c r="B11240" t="s">
        <v>25636</v>
      </c>
      <c r="C11240" s="47" t="s">
        <v>25637</v>
      </c>
    </row>
    <row r="11241" spans="1:3" x14ac:dyDescent="0.25">
      <c r="A11241">
        <v>163559</v>
      </c>
      <c r="B11241" t="s">
        <v>25638</v>
      </c>
      <c r="C11241" s="47" t="s">
        <v>25639</v>
      </c>
    </row>
    <row r="11242" spans="1:3" x14ac:dyDescent="0.25">
      <c r="A11242">
        <v>163560</v>
      </c>
      <c r="B11242" t="s">
        <v>25640</v>
      </c>
      <c r="C11242" s="47" t="s">
        <v>25641</v>
      </c>
    </row>
    <row r="11243" spans="1:3" x14ac:dyDescent="0.25">
      <c r="A11243">
        <v>163561</v>
      </c>
      <c r="B11243" t="s">
        <v>25642</v>
      </c>
      <c r="C11243" s="47" t="s">
        <v>25643</v>
      </c>
    </row>
    <row r="11244" spans="1:3" x14ac:dyDescent="0.25">
      <c r="A11244">
        <v>163562</v>
      </c>
      <c r="B11244" t="s">
        <v>25644</v>
      </c>
      <c r="C11244" s="47" t="s">
        <v>25645</v>
      </c>
    </row>
    <row r="11245" spans="1:3" x14ac:dyDescent="0.25">
      <c r="A11245">
        <v>163563</v>
      </c>
      <c r="B11245" t="s">
        <v>25646</v>
      </c>
      <c r="C11245" s="47" t="s">
        <v>25647</v>
      </c>
    </row>
    <row r="11246" spans="1:3" x14ac:dyDescent="0.25">
      <c r="A11246">
        <v>163564</v>
      </c>
      <c r="B11246" t="s">
        <v>25648</v>
      </c>
      <c r="C11246" s="47" t="s">
        <v>25649</v>
      </c>
    </row>
    <row r="11247" spans="1:3" x14ac:dyDescent="0.25">
      <c r="A11247">
        <v>163565</v>
      </c>
      <c r="B11247" t="s">
        <v>25650</v>
      </c>
      <c r="C11247" s="47" t="s">
        <v>25651</v>
      </c>
    </row>
    <row r="11248" spans="1:3" x14ac:dyDescent="0.25">
      <c r="A11248">
        <v>163566</v>
      </c>
      <c r="B11248" t="s">
        <v>25652</v>
      </c>
      <c r="C11248" s="47" t="s">
        <v>25653</v>
      </c>
    </row>
    <row r="11249" spans="1:3" x14ac:dyDescent="0.25">
      <c r="A11249">
        <v>163567</v>
      </c>
      <c r="B11249" t="s">
        <v>25654</v>
      </c>
      <c r="C11249" s="47" t="s">
        <v>25655</v>
      </c>
    </row>
    <row r="11250" spans="1:3" x14ac:dyDescent="0.25">
      <c r="A11250">
        <v>163568</v>
      </c>
      <c r="B11250" t="s">
        <v>25656</v>
      </c>
      <c r="C11250" s="47" t="s">
        <v>25657</v>
      </c>
    </row>
    <row r="11251" spans="1:3" x14ac:dyDescent="0.25">
      <c r="A11251">
        <v>163569</v>
      </c>
      <c r="B11251" t="s">
        <v>25658</v>
      </c>
      <c r="C11251" s="47" t="s">
        <v>25659</v>
      </c>
    </row>
    <row r="11252" spans="1:3" x14ac:dyDescent="0.25">
      <c r="A11252">
        <v>163570</v>
      </c>
      <c r="B11252" t="s">
        <v>747</v>
      </c>
      <c r="C11252" s="47" t="s">
        <v>25660</v>
      </c>
    </row>
    <row r="11253" spans="1:3" x14ac:dyDescent="0.25">
      <c r="A11253">
        <v>163571</v>
      </c>
      <c r="B11253" t="s">
        <v>25661</v>
      </c>
      <c r="C11253" s="47" t="s">
        <v>25662</v>
      </c>
    </row>
    <row r="11254" spans="1:3" x14ac:dyDescent="0.25">
      <c r="A11254">
        <v>163572</v>
      </c>
      <c r="B11254" t="s">
        <v>25663</v>
      </c>
      <c r="C11254" s="47" t="s">
        <v>25664</v>
      </c>
    </row>
    <row r="11255" spans="1:3" x14ac:dyDescent="0.25">
      <c r="A11255">
        <v>163573</v>
      </c>
      <c r="B11255" t="s">
        <v>25665</v>
      </c>
      <c r="C11255" s="47" t="s">
        <v>25666</v>
      </c>
    </row>
    <row r="11256" spans="1:3" x14ac:dyDescent="0.25">
      <c r="A11256">
        <v>163574</v>
      </c>
      <c r="B11256" t="s">
        <v>25667</v>
      </c>
      <c r="C11256" s="47" t="s">
        <v>25668</v>
      </c>
    </row>
    <row r="11257" spans="1:3" x14ac:dyDescent="0.25">
      <c r="A11257">
        <v>163575</v>
      </c>
      <c r="B11257" t="s">
        <v>25669</v>
      </c>
      <c r="C11257" s="47" t="s">
        <v>25670</v>
      </c>
    </row>
    <row r="11258" spans="1:3" x14ac:dyDescent="0.25">
      <c r="A11258">
        <v>163576</v>
      </c>
      <c r="B11258" t="s">
        <v>25671</v>
      </c>
      <c r="C11258" s="47" t="s">
        <v>25672</v>
      </c>
    </row>
    <row r="11259" spans="1:3" x14ac:dyDescent="0.25">
      <c r="A11259">
        <v>163577</v>
      </c>
      <c r="B11259" t="s">
        <v>25673</v>
      </c>
      <c r="C11259" s="47" t="s">
        <v>25674</v>
      </c>
    </row>
    <row r="11260" spans="1:3" x14ac:dyDescent="0.25">
      <c r="A11260">
        <v>163578</v>
      </c>
      <c r="B11260" t="s">
        <v>25675</v>
      </c>
      <c r="C11260" s="47" t="s">
        <v>25676</v>
      </c>
    </row>
    <row r="11261" spans="1:3" x14ac:dyDescent="0.25">
      <c r="A11261">
        <v>163579</v>
      </c>
      <c r="B11261" t="s">
        <v>25677</v>
      </c>
      <c r="C11261" s="47" t="s">
        <v>25678</v>
      </c>
    </row>
    <row r="11262" spans="1:3" x14ac:dyDescent="0.25">
      <c r="A11262">
        <v>163580</v>
      </c>
      <c r="B11262" t="s">
        <v>25679</v>
      </c>
      <c r="C11262" s="47" t="s">
        <v>25680</v>
      </c>
    </row>
    <row r="11263" spans="1:3" x14ac:dyDescent="0.25">
      <c r="A11263">
        <v>163581</v>
      </c>
      <c r="B11263" t="s">
        <v>25681</v>
      </c>
      <c r="C11263" s="47" t="s">
        <v>25682</v>
      </c>
    </row>
    <row r="11264" spans="1:3" x14ac:dyDescent="0.25">
      <c r="A11264">
        <v>163582</v>
      </c>
      <c r="B11264" t="s">
        <v>25683</v>
      </c>
      <c r="C11264" s="47" t="s">
        <v>25684</v>
      </c>
    </row>
    <row r="11265" spans="1:3" x14ac:dyDescent="0.25">
      <c r="A11265">
        <v>163583</v>
      </c>
      <c r="B11265" t="s">
        <v>25685</v>
      </c>
      <c r="C11265" s="47" t="s">
        <v>25686</v>
      </c>
    </row>
    <row r="11266" spans="1:3" x14ac:dyDescent="0.25">
      <c r="A11266">
        <v>163584</v>
      </c>
      <c r="B11266" t="s">
        <v>25687</v>
      </c>
      <c r="C11266" s="47" t="s">
        <v>25688</v>
      </c>
    </row>
    <row r="11267" spans="1:3" x14ac:dyDescent="0.25">
      <c r="A11267">
        <v>163585</v>
      </c>
      <c r="B11267" t="s">
        <v>25689</v>
      </c>
      <c r="C11267" s="47" t="s">
        <v>25690</v>
      </c>
    </row>
    <row r="11268" spans="1:3" x14ac:dyDescent="0.25">
      <c r="A11268">
        <v>163586</v>
      </c>
      <c r="B11268" t="s">
        <v>25691</v>
      </c>
      <c r="C11268" s="47" t="s">
        <v>25692</v>
      </c>
    </row>
    <row r="11269" spans="1:3" x14ac:dyDescent="0.25">
      <c r="A11269">
        <v>163587</v>
      </c>
      <c r="B11269" t="s">
        <v>25693</v>
      </c>
      <c r="C11269" s="47" t="s">
        <v>25694</v>
      </c>
    </row>
    <row r="11270" spans="1:3" x14ac:dyDescent="0.25">
      <c r="A11270">
        <v>163588</v>
      </c>
      <c r="B11270" t="s">
        <v>25695</v>
      </c>
      <c r="C11270" s="47" t="s">
        <v>25696</v>
      </c>
    </row>
    <row r="11271" spans="1:3" x14ac:dyDescent="0.25">
      <c r="A11271">
        <v>163589</v>
      </c>
      <c r="B11271" t="s">
        <v>25697</v>
      </c>
      <c r="C11271" s="47" t="s">
        <v>25698</v>
      </c>
    </row>
    <row r="11272" spans="1:3" x14ac:dyDescent="0.25">
      <c r="A11272">
        <v>163590</v>
      </c>
      <c r="B11272" t="s">
        <v>25699</v>
      </c>
      <c r="C11272" s="47" t="s">
        <v>25700</v>
      </c>
    </row>
    <row r="11273" spans="1:3" x14ac:dyDescent="0.25">
      <c r="A11273">
        <v>163591</v>
      </c>
      <c r="B11273" t="s">
        <v>25701</v>
      </c>
      <c r="C11273" s="47" t="s">
        <v>25702</v>
      </c>
    </row>
    <row r="11274" spans="1:3" x14ac:dyDescent="0.25">
      <c r="A11274">
        <v>163592</v>
      </c>
      <c r="B11274" t="s">
        <v>25703</v>
      </c>
      <c r="C11274" s="47" t="s">
        <v>25704</v>
      </c>
    </row>
    <row r="11275" spans="1:3" x14ac:dyDescent="0.25">
      <c r="A11275">
        <v>163593</v>
      </c>
      <c r="B11275" t="s">
        <v>25705</v>
      </c>
      <c r="C11275" s="47" t="s">
        <v>25706</v>
      </c>
    </row>
    <row r="11276" spans="1:3" x14ac:dyDescent="0.25">
      <c r="A11276">
        <v>163594</v>
      </c>
      <c r="B11276" t="s">
        <v>25707</v>
      </c>
      <c r="C11276" s="47" t="s">
        <v>25708</v>
      </c>
    </row>
    <row r="11277" spans="1:3" x14ac:dyDescent="0.25">
      <c r="A11277">
        <v>163595</v>
      </c>
      <c r="B11277" t="s">
        <v>25709</v>
      </c>
      <c r="C11277" s="47" t="s">
        <v>25710</v>
      </c>
    </row>
    <row r="11278" spans="1:3" x14ac:dyDescent="0.25">
      <c r="A11278">
        <v>163596</v>
      </c>
      <c r="B11278" t="s">
        <v>25711</v>
      </c>
      <c r="C11278" s="47" t="s">
        <v>25712</v>
      </c>
    </row>
    <row r="11279" spans="1:3" x14ac:dyDescent="0.25">
      <c r="A11279">
        <v>163597</v>
      </c>
      <c r="B11279" t="s">
        <v>25713</v>
      </c>
      <c r="C11279" s="47" t="s">
        <v>25714</v>
      </c>
    </row>
    <row r="11280" spans="1:3" x14ac:dyDescent="0.25">
      <c r="A11280">
        <v>163598</v>
      </c>
      <c r="B11280" t="s">
        <v>25715</v>
      </c>
      <c r="C11280" s="47" t="s">
        <v>25716</v>
      </c>
    </row>
    <row r="11281" spans="1:3" x14ac:dyDescent="0.25">
      <c r="A11281">
        <v>163599</v>
      </c>
      <c r="B11281" t="s">
        <v>25717</v>
      </c>
      <c r="C11281" s="47" t="s">
        <v>25718</v>
      </c>
    </row>
    <row r="11282" spans="1:3" x14ac:dyDescent="0.25">
      <c r="A11282">
        <v>163600</v>
      </c>
      <c r="B11282" t="s">
        <v>25719</v>
      </c>
      <c r="C11282" s="47" t="s">
        <v>25720</v>
      </c>
    </row>
    <row r="11283" spans="1:3" x14ac:dyDescent="0.25">
      <c r="A11283">
        <v>163601</v>
      </c>
      <c r="B11283" t="s">
        <v>25721</v>
      </c>
      <c r="C11283" s="47" t="s">
        <v>25722</v>
      </c>
    </row>
    <row r="11284" spans="1:3" x14ac:dyDescent="0.25">
      <c r="A11284">
        <v>163602</v>
      </c>
      <c r="B11284" t="s">
        <v>25723</v>
      </c>
      <c r="C11284" s="47" t="s">
        <v>25724</v>
      </c>
    </row>
    <row r="11285" spans="1:3" x14ac:dyDescent="0.25">
      <c r="A11285">
        <v>163603</v>
      </c>
      <c r="B11285" t="s">
        <v>25725</v>
      </c>
      <c r="C11285" s="47" t="s">
        <v>25726</v>
      </c>
    </row>
    <row r="11286" spans="1:3" x14ac:dyDescent="0.25">
      <c r="A11286">
        <v>163604</v>
      </c>
      <c r="B11286" t="s">
        <v>25727</v>
      </c>
      <c r="C11286" s="47" t="s">
        <v>25728</v>
      </c>
    </row>
    <row r="11287" spans="1:3" x14ac:dyDescent="0.25">
      <c r="A11287">
        <v>163605</v>
      </c>
      <c r="B11287" t="s">
        <v>25729</v>
      </c>
      <c r="C11287" s="47" t="s">
        <v>25730</v>
      </c>
    </row>
    <row r="11288" spans="1:3" x14ac:dyDescent="0.25">
      <c r="A11288">
        <v>163606</v>
      </c>
      <c r="B11288" t="s">
        <v>25731</v>
      </c>
      <c r="C11288" s="47" t="s">
        <v>25732</v>
      </c>
    </row>
    <row r="11289" spans="1:3" x14ac:dyDescent="0.25">
      <c r="A11289">
        <v>163607</v>
      </c>
      <c r="B11289" t="s">
        <v>25733</v>
      </c>
      <c r="C11289" s="47" t="s">
        <v>25734</v>
      </c>
    </row>
    <row r="11290" spans="1:3" x14ac:dyDescent="0.25">
      <c r="A11290">
        <v>163608</v>
      </c>
      <c r="B11290" t="s">
        <v>1284</v>
      </c>
      <c r="C11290" s="47" t="s">
        <v>25735</v>
      </c>
    </row>
    <row r="11291" spans="1:3" x14ac:dyDescent="0.25">
      <c r="A11291">
        <v>163609</v>
      </c>
      <c r="B11291" t="s">
        <v>25736</v>
      </c>
      <c r="C11291" s="47" t="s">
        <v>25737</v>
      </c>
    </row>
    <row r="11292" spans="1:3" x14ac:dyDescent="0.25">
      <c r="A11292">
        <v>163610</v>
      </c>
      <c r="B11292" t="s">
        <v>25738</v>
      </c>
      <c r="C11292" s="47" t="s">
        <v>25739</v>
      </c>
    </row>
    <row r="11293" spans="1:3" x14ac:dyDescent="0.25">
      <c r="A11293">
        <v>163611</v>
      </c>
      <c r="B11293" t="s">
        <v>25740</v>
      </c>
      <c r="C11293" s="47" t="s">
        <v>25741</v>
      </c>
    </row>
    <row r="11294" spans="1:3" x14ac:dyDescent="0.25">
      <c r="A11294">
        <v>163612</v>
      </c>
      <c r="B11294" t="s">
        <v>25742</v>
      </c>
      <c r="C11294" s="47" t="s">
        <v>25743</v>
      </c>
    </row>
    <row r="11295" spans="1:3" x14ac:dyDescent="0.25">
      <c r="A11295">
        <v>163613</v>
      </c>
      <c r="B11295" t="s">
        <v>25744</v>
      </c>
      <c r="C11295" s="47" t="s">
        <v>25745</v>
      </c>
    </row>
    <row r="11296" spans="1:3" x14ac:dyDescent="0.25">
      <c r="A11296">
        <v>163614</v>
      </c>
      <c r="B11296" t="s">
        <v>25746</v>
      </c>
      <c r="C11296" s="47" t="s">
        <v>25747</v>
      </c>
    </row>
    <row r="11297" spans="1:3" x14ac:dyDescent="0.25">
      <c r="A11297">
        <v>163615</v>
      </c>
      <c r="B11297" t="s">
        <v>25748</v>
      </c>
      <c r="C11297" s="47" t="s">
        <v>25749</v>
      </c>
    </row>
    <row r="11298" spans="1:3" x14ac:dyDescent="0.25">
      <c r="A11298">
        <v>163616</v>
      </c>
      <c r="B11298" t="s">
        <v>25750</v>
      </c>
      <c r="C11298" s="47" t="s">
        <v>25751</v>
      </c>
    </row>
    <row r="11299" spans="1:3" x14ac:dyDescent="0.25">
      <c r="A11299">
        <v>163617</v>
      </c>
      <c r="B11299" t="s">
        <v>25752</v>
      </c>
      <c r="C11299" s="47" t="s">
        <v>25753</v>
      </c>
    </row>
    <row r="11300" spans="1:3" x14ac:dyDescent="0.25">
      <c r="A11300">
        <v>163618</v>
      </c>
      <c r="B11300" t="s">
        <v>25754</v>
      </c>
      <c r="C11300" s="47" t="s">
        <v>25755</v>
      </c>
    </row>
    <row r="11301" spans="1:3" x14ac:dyDescent="0.25">
      <c r="A11301">
        <v>163619</v>
      </c>
      <c r="B11301" t="s">
        <v>25756</v>
      </c>
      <c r="C11301" s="47" t="s">
        <v>25757</v>
      </c>
    </row>
    <row r="11302" spans="1:3" x14ac:dyDescent="0.25">
      <c r="A11302">
        <v>163620</v>
      </c>
      <c r="B11302" t="s">
        <v>25758</v>
      </c>
      <c r="C11302" s="47" t="s">
        <v>25759</v>
      </c>
    </row>
    <row r="11303" spans="1:3" x14ac:dyDescent="0.25">
      <c r="A11303">
        <v>163621</v>
      </c>
      <c r="B11303" t="s">
        <v>25760</v>
      </c>
      <c r="C11303" s="47" t="s">
        <v>25761</v>
      </c>
    </row>
    <row r="11304" spans="1:3" x14ac:dyDescent="0.25">
      <c r="A11304">
        <v>163622</v>
      </c>
      <c r="B11304" t="s">
        <v>25762</v>
      </c>
      <c r="C11304" s="47" t="s">
        <v>25763</v>
      </c>
    </row>
    <row r="11305" spans="1:3" x14ac:dyDescent="0.25">
      <c r="A11305">
        <v>163623</v>
      </c>
      <c r="B11305" t="s">
        <v>25764</v>
      </c>
      <c r="C11305" s="47" t="s">
        <v>25765</v>
      </c>
    </row>
    <row r="11306" spans="1:3" x14ac:dyDescent="0.25">
      <c r="A11306">
        <v>163624</v>
      </c>
      <c r="B11306" t="s">
        <v>25766</v>
      </c>
      <c r="C11306" s="47" t="s">
        <v>25767</v>
      </c>
    </row>
    <row r="11307" spans="1:3" x14ac:dyDescent="0.25">
      <c r="A11307">
        <v>163625</v>
      </c>
      <c r="B11307" t="s">
        <v>25768</v>
      </c>
      <c r="C11307" s="47" t="s">
        <v>25769</v>
      </c>
    </row>
    <row r="11308" spans="1:3" x14ac:dyDescent="0.25">
      <c r="A11308">
        <v>163626</v>
      </c>
      <c r="B11308" t="s">
        <v>25770</v>
      </c>
      <c r="C11308" s="47" t="s">
        <v>25771</v>
      </c>
    </row>
    <row r="11309" spans="1:3" x14ac:dyDescent="0.25">
      <c r="A11309">
        <v>163627</v>
      </c>
      <c r="B11309" t="s">
        <v>25772</v>
      </c>
      <c r="C11309" s="47" t="s">
        <v>25773</v>
      </c>
    </row>
    <row r="11310" spans="1:3" x14ac:dyDescent="0.25">
      <c r="A11310">
        <v>163628</v>
      </c>
      <c r="B11310" t="s">
        <v>25774</v>
      </c>
      <c r="C11310" s="47" t="s">
        <v>25775</v>
      </c>
    </row>
    <row r="11311" spans="1:3" x14ac:dyDescent="0.25">
      <c r="A11311">
        <v>163629</v>
      </c>
      <c r="B11311" t="s">
        <v>25776</v>
      </c>
      <c r="C11311" s="47" t="s">
        <v>25777</v>
      </c>
    </row>
    <row r="11312" spans="1:3" x14ac:dyDescent="0.25">
      <c r="A11312">
        <v>163630</v>
      </c>
      <c r="B11312" t="s">
        <v>25778</v>
      </c>
      <c r="C11312" s="47" t="s">
        <v>25779</v>
      </c>
    </row>
    <row r="11313" spans="1:3" x14ac:dyDescent="0.25">
      <c r="A11313">
        <v>163631</v>
      </c>
      <c r="B11313" t="s">
        <v>25780</v>
      </c>
      <c r="C11313" s="47" t="s">
        <v>25781</v>
      </c>
    </row>
    <row r="11314" spans="1:3" x14ac:dyDescent="0.25">
      <c r="A11314">
        <v>163632</v>
      </c>
      <c r="B11314" t="s">
        <v>25782</v>
      </c>
      <c r="C11314" s="47" t="s">
        <v>25783</v>
      </c>
    </row>
    <row r="11315" spans="1:3" x14ac:dyDescent="0.25">
      <c r="A11315">
        <v>163633</v>
      </c>
      <c r="B11315" t="s">
        <v>25784</v>
      </c>
      <c r="C11315" s="47" t="s">
        <v>25785</v>
      </c>
    </row>
    <row r="11316" spans="1:3" x14ac:dyDescent="0.25">
      <c r="A11316">
        <v>163634</v>
      </c>
      <c r="B11316" t="s">
        <v>25786</v>
      </c>
      <c r="C11316" s="47" t="s">
        <v>25787</v>
      </c>
    </row>
    <row r="11317" spans="1:3" x14ac:dyDescent="0.25">
      <c r="A11317">
        <v>163635</v>
      </c>
      <c r="B11317" t="s">
        <v>25788</v>
      </c>
      <c r="C11317" s="47" t="s">
        <v>25789</v>
      </c>
    </row>
    <row r="11318" spans="1:3" x14ac:dyDescent="0.25">
      <c r="A11318">
        <v>163636</v>
      </c>
      <c r="B11318" t="s">
        <v>25790</v>
      </c>
      <c r="C11318" s="47" t="s">
        <v>25791</v>
      </c>
    </row>
    <row r="11319" spans="1:3" x14ac:dyDescent="0.25">
      <c r="A11319">
        <v>163637</v>
      </c>
      <c r="B11319" t="s">
        <v>25792</v>
      </c>
      <c r="C11319" s="47" t="s">
        <v>25793</v>
      </c>
    </row>
    <row r="11320" spans="1:3" x14ac:dyDescent="0.25">
      <c r="A11320">
        <v>163638</v>
      </c>
      <c r="B11320" t="s">
        <v>25794</v>
      </c>
      <c r="C11320" s="47" t="s">
        <v>25795</v>
      </c>
    </row>
    <row r="11321" spans="1:3" x14ac:dyDescent="0.25">
      <c r="A11321">
        <v>163639</v>
      </c>
      <c r="B11321" t="s">
        <v>857</v>
      </c>
      <c r="C11321" s="47" t="s">
        <v>25796</v>
      </c>
    </row>
    <row r="11322" spans="1:3" x14ac:dyDescent="0.25">
      <c r="A11322">
        <v>163640</v>
      </c>
      <c r="B11322" t="s">
        <v>25797</v>
      </c>
      <c r="C11322" s="47" t="s">
        <v>25798</v>
      </c>
    </row>
    <row r="11323" spans="1:3" x14ac:dyDescent="0.25">
      <c r="A11323">
        <v>163641</v>
      </c>
      <c r="B11323" t="s">
        <v>1172</v>
      </c>
      <c r="C11323" s="47" t="s">
        <v>25799</v>
      </c>
    </row>
    <row r="11324" spans="1:3" x14ac:dyDescent="0.25">
      <c r="A11324">
        <v>163642</v>
      </c>
      <c r="B11324" t="s">
        <v>25800</v>
      </c>
      <c r="C11324" s="47" t="s">
        <v>25801</v>
      </c>
    </row>
    <row r="11325" spans="1:3" x14ac:dyDescent="0.25">
      <c r="A11325">
        <v>163643</v>
      </c>
      <c r="B11325" t="s">
        <v>25802</v>
      </c>
      <c r="C11325" s="47" t="s">
        <v>25803</v>
      </c>
    </row>
    <row r="11326" spans="1:3" x14ac:dyDescent="0.25">
      <c r="A11326">
        <v>163644</v>
      </c>
      <c r="B11326" t="s">
        <v>25804</v>
      </c>
      <c r="C11326" s="47" t="s">
        <v>25805</v>
      </c>
    </row>
    <row r="11327" spans="1:3" x14ac:dyDescent="0.25">
      <c r="A11327">
        <v>163645</v>
      </c>
      <c r="B11327" t="s">
        <v>25806</v>
      </c>
      <c r="C11327" s="47" t="s">
        <v>25807</v>
      </c>
    </row>
    <row r="11328" spans="1:3" x14ac:dyDescent="0.25">
      <c r="A11328">
        <v>163646</v>
      </c>
      <c r="B11328" t="s">
        <v>25808</v>
      </c>
      <c r="C11328" s="47" t="s">
        <v>25809</v>
      </c>
    </row>
    <row r="11329" spans="1:3" x14ac:dyDescent="0.25">
      <c r="A11329">
        <v>163647</v>
      </c>
      <c r="B11329" t="s">
        <v>25810</v>
      </c>
      <c r="C11329" s="47" t="s">
        <v>25811</v>
      </c>
    </row>
    <row r="11330" spans="1:3" x14ac:dyDescent="0.25">
      <c r="A11330">
        <v>163648</v>
      </c>
      <c r="B11330" t="s">
        <v>25812</v>
      </c>
      <c r="C11330" s="47" t="s">
        <v>25813</v>
      </c>
    </row>
    <row r="11331" spans="1:3" x14ac:dyDescent="0.25">
      <c r="A11331">
        <v>163649</v>
      </c>
      <c r="B11331" t="s">
        <v>25814</v>
      </c>
      <c r="C11331" s="47" t="s">
        <v>25815</v>
      </c>
    </row>
    <row r="11332" spans="1:3" x14ac:dyDescent="0.25">
      <c r="A11332">
        <v>163650</v>
      </c>
      <c r="B11332" t="s">
        <v>25816</v>
      </c>
      <c r="C11332" s="47" t="s">
        <v>25817</v>
      </c>
    </row>
    <row r="11333" spans="1:3" x14ac:dyDescent="0.25">
      <c r="A11333">
        <v>163651</v>
      </c>
      <c r="B11333" t="s">
        <v>25818</v>
      </c>
      <c r="C11333" s="47" t="s">
        <v>25819</v>
      </c>
    </row>
    <row r="11334" spans="1:3" x14ac:dyDescent="0.25">
      <c r="A11334">
        <v>163652</v>
      </c>
      <c r="B11334" t="s">
        <v>25820</v>
      </c>
      <c r="C11334" s="47" t="s">
        <v>25821</v>
      </c>
    </row>
    <row r="11335" spans="1:3" x14ac:dyDescent="0.25">
      <c r="A11335">
        <v>163653</v>
      </c>
      <c r="B11335" t="s">
        <v>25822</v>
      </c>
      <c r="C11335" s="47" t="s">
        <v>25823</v>
      </c>
    </row>
    <row r="11336" spans="1:3" x14ac:dyDescent="0.25">
      <c r="A11336">
        <v>163654</v>
      </c>
      <c r="B11336" t="s">
        <v>25824</v>
      </c>
      <c r="C11336" s="47" t="s">
        <v>25825</v>
      </c>
    </row>
    <row r="11337" spans="1:3" x14ac:dyDescent="0.25">
      <c r="A11337">
        <v>163655</v>
      </c>
      <c r="B11337" t="s">
        <v>25826</v>
      </c>
      <c r="C11337" s="47" t="s">
        <v>25827</v>
      </c>
    </row>
    <row r="11338" spans="1:3" x14ac:dyDescent="0.25">
      <c r="A11338">
        <v>163656</v>
      </c>
      <c r="B11338" t="s">
        <v>25828</v>
      </c>
      <c r="C11338" s="47" t="s">
        <v>25829</v>
      </c>
    </row>
    <row r="11339" spans="1:3" x14ac:dyDescent="0.25">
      <c r="A11339">
        <v>163657</v>
      </c>
      <c r="B11339" t="s">
        <v>164</v>
      </c>
      <c r="C11339" s="47" t="s">
        <v>25830</v>
      </c>
    </row>
    <row r="11340" spans="1:3" x14ac:dyDescent="0.25">
      <c r="A11340">
        <v>163658</v>
      </c>
      <c r="B11340" t="s">
        <v>25831</v>
      </c>
      <c r="C11340" s="47" t="s">
        <v>25832</v>
      </c>
    </row>
    <row r="11341" spans="1:3" x14ac:dyDescent="0.25">
      <c r="A11341">
        <v>163659</v>
      </c>
      <c r="B11341" t="s">
        <v>25833</v>
      </c>
      <c r="C11341" s="47" t="s">
        <v>25834</v>
      </c>
    </row>
    <row r="11342" spans="1:3" x14ac:dyDescent="0.25">
      <c r="A11342">
        <v>163660</v>
      </c>
      <c r="B11342" t="s">
        <v>25835</v>
      </c>
      <c r="C11342" s="47" t="s">
        <v>25836</v>
      </c>
    </row>
    <row r="11343" spans="1:3" x14ac:dyDescent="0.25">
      <c r="A11343">
        <v>163661</v>
      </c>
      <c r="B11343" t="s">
        <v>25837</v>
      </c>
      <c r="C11343" s="47" t="s">
        <v>25838</v>
      </c>
    </row>
    <row r="11344" spans="1:3" x14ac:dyDescent="0.25">
      <c r="A11344">
        <v>163662</v>
      </c>
      <c r="B11344" t="s">
        <v>25839</v>
      </c>
      <c r="C11344" s="47" t="s">
        <v>25840</v>
      </c>
    </row>
    <row r="11345" spans="1:3" x14ac:dyDescent="0.25">
      <c r="A11345">
        <v>163663</v>
      </c>
      <c r="B11345" t="s">
        <v>25841</v>
      </c>
      <c r="C11345" s="47" t="s">
        <v>25842</v>
      </c>
    </row>
    <row r="11346" spans="1:3" x14ac:dyDescent="0.25">
      <c r="A11346">
        <v>163664</v>
      </c>
      <c r="B11346" t="s">
        <v>122</v>
      </c>
      <c r="C11346" s="47" t="s">
        <v>25843</v>
      </c>
    </row>
    <row r="11347" spans="1:3" x14ac:dyDescent="0.25">
      <c r="A11347">
        <v>163665</v>
      </c>
      <c r="B11347" t="s">
        <v>25844</v>
      </c>
      <c r="C11347" s="47" t="s">
        <v>25845</v>
      </c>
    </row>
    <row r="11348" spans="1:3" x14ac:dyDescent="0.25">
      <c r="A11348">
        <v>163666</v>
      </c>
      <c r="B11348" t="s">
        <v>25846</v>
      </c>
      <c r="C11348" s="47" t="s">
        <v>25847</v>
      </c>
    </row>
    <row r="11349" spans="1:3" x14ac:dyDescent="0.25">
      <c r="A11349">
        <v>163667</v>
      </c>
      <c r="B11349" t="s">
        <v>25848</v>
      </c>
      <c r="C11349" s="47" t="s">
        <v>25849</v>
      </c>
    </row>
    <row r="11350" spans="1:3" x14ac:dyDescent="0.25">
      <c r="A11350">
        <v>163668</v>
      </c>
      <c r="B11350" t="s">
        <v>25850</v>
      </c>
      <c r="C11350" s="47" t="s">
        <v>25851</v>
      </c>
    </row>
    <row r="11351" spans="1:3" x14ac:dyDescent="0.25">
      <c r="A11351">
        <v>163669</v>
      </c>
      <c r="B11351" t="s">
        <v>25852</v>
      </c>
      <c r="C11351" s="47" t="s">
        <v>25853</v>
      </c>
    </row>
    <row r="11352" spans="1:3" x14ac:dyDescent="0.25">
      <c r="A11352">
        <v>163670</v>
      </c>
      <c r="B11352" t="s">
        <v>25854</v>
      </c>
      <c r="C11352" s="47" t="s">
        <v>25855</v>
      </c>
    </row>
    <row r="11353" spans="1:3" x14ac:dyDescent="0.25">
      <c r="A11353">
        <v>163671</v>
      </c>
      <c r="B11353" t="s">
        <v>25856</v>
      </c>
      <c r="C11353" s="47" t="s">
        <v>25857</v>
      </c>
    </row>
    <row r="11354" spans="1:3" x14ac:dyDescent="0.25">
      <c r="A11354">
        <v>163672</v>
      </c>
      <c r="B11354" t="s">
        <v>25858</v>
      </c>
      <c r="C11354" s="47" t="s">
        <v>25859</v>
      </c>
    </row>
    <row r="11355" spans="1:3" x14ac:dyDescent="0.25">
      <c r="A11355">
        <v>163673</v>
      </c>
      <c r="B11355" t="s">
        <v>25860</v>
      </c>
      <c r="C11355" s="47" t="s">
        <v>25861</v>
      </c>
    </row>
    <row r="11356" spans="1:3" x14ac:dyDescent="0.25">
      <c r="A11356">
        <v>163674</v>
      </c>
      <c r="B11356" t="s">
        <v>25862</v>
      </c>
      <c r="C11356" s="47" t="s">
        <v>25863</v>
      </c>
    </row>
    <row r="11357" spans="1:3" x14ac:dyDescent="0.25">
      <c r="A11357">
        <v>163675</v>
      </c>
      <c r="B11357" t="s">
        <v>25864</v>
      </c>
      <c r="C11357" s="47" t="s">
        <v>25865</v>
      </c>
    </row>
    <row r="11358" spans="1:3" x14ac:dyDescent="0.25">
      <c r="A11358">
        <v>163676</v>
      </c>
      <c r="B11358" t="s">
        <v>25866</v>
      </c>
      <c r="C11358" s="47" t="s">
        <v>25867</v>
      </c>
    </row>
    <row r="11359" spans="1:3" x14ac:dyDescent="0.25">
      <c r="A11359">
        <v>163677</v>
      </c>
      <c r="B11359" t="s">
        <v>25868</v>
      </c>
      <c r="C11359" s="47" t="s">
        <v>25869</v>
      </c>
    </row>
    <row r="11360" spans="1:3" x14ac:dyDescent="0.25">
      <c r="A11360">
        <v>163678</v>
      </c>
      <c r="B11360" t="s">
        <v>25870</v>
      </c>
      <c r="C11360" s="47" t="s">
        <v>25871</v>
      </c>
    </row>
    <row r="11361" spans="1:3" x14ac:dyDescent="0.25">
      <c r="A11361">
        <v>163679</v>
      </c>
      <c r="B11361" t="s">
        <v>25872</v>
      </c>
      <c r="C11361" s="47" t="s">
        <v>25873</v>
      </c>
    </row>
    <row r="11362" spans="1:3" x14ac:dyDescent="0.25">
      <c r="A11362">
        <v>163680</v>
      </c>
      <c r="B11362" t="s">
        <v>25874</v>
      </c>
      <c r="C11362" s="47" t="s">
        <v>25875</v>
      </c>
    </row>
    <row r="11363" spans="1:3" x14ac:dyDescent="0.25">
      <c r="A11363">
        <v>163681</v>
      </c>
      <c r="B11363" t="s">
        <v>25876</v>
      </c>
      <c r="C11363" s="47" t="s">
        <v>25877</v>
      </c>
    </row>
    <row r="11364" spans="1:3" x14ac:dyDescent="0.25">
      <c r="A11364">
        <v>163682</v>
      </c>
      <c r="B11364" t="s">
        <v>25878</v>
      </c>
      <c r="C11364" s="47" t="s">
        <v>25879</v>
      </c>
    </row>
    <row r="11365" spans="1:3" x14ac:dyDescent="0.25">
      <c r="A11365">
        <v>163683</v>
      </c>
      <c r="B11365" t="s">
        <v>25880</v>
      </c>
      <c r="C11365" s="47" t="s">
        <v>25881</v>
      </c>
    </row>
    <row r="11366" spans="1:3" x14ac:dyDescent="0.25">
      <c r="A11366">
        <v>163684</v>
      </c>
      <c r="B11366" t="s">
        <v>25882</v>
      </c>
      <c r="C11366" s="47" t="s">
        <v>25883</v>
      </c>
    </row>
    <row r="11367" spans="1:3" x14ac:dyDescent="0.25">
      <c r="A11367">
        <v>163685</v>
      </c>
      <c r="B11367" t="s">
        <v>25884</v>
      </c>
      <c r="C11367" s="47" t="s">
        <v>25885</v>
      </c>
    </row>
    <row r="11368" spans="1:3" x14ac:dyDescent="0.25">
      <c r="A11368">
        <v>163686</v>
      </c>
      <c r="B11368" t="s">
        <v>25886</v>
      </c>
      <c r="C11368" s="47" t="s">
        <v>25887</v>
      </c>
    </row>
    <row r="11369" spans="1:3" x14ac:dyDescent="0.25">
      <c r="A11369">
        <v>163687</v>
      </c>
      <c r="B11369" t="s">
        <v>25888</v>
      </c>
      <c r="C11369" s="47" t="s">
        <v>25889</v>
      </c>
    </row>
    <row r="11370" spans="1:3" x14ac:dyDescent="0.25">
      <c r="A11370">
        <v>163688</v>
      </c>
      <c r="B11370" t="s">
        <v>25890</v>
      </c>
      <c r="C11370" s="47" t="s">
        <v>25891</v>
      </c>
    </row>
    <row r="11371" spans="1:3" x14ac:dyDescent="0.25">
      <c r="A11371">
        <v>163689</v>
      </c>
      <c r="B11371" t="s">
        <v>1045</v>
      </c>
      <c r="C11371" s="47" t="s">
        <v>25892</v>
      </c>
    </row>
    <row r="11372" spans="1:3" x14ac:dyDescent="0.25">
      <c r="A11372">
        <v>163690</v>
      </c>
      <c r="B11372" t="s">
        <v>25893</v>
      </c>
      <c r="C11372" s="47" t="s">
        <v>25894</v>
      </c>
    </row>
    <row r="11373" spans="1:3" x14ac:dyDescent="0.25">
      <c r="A11373">
        <v>163691</v>
      </c>
      <c r="B11373" t="s">
        <v>25895</v>
      </c>
      <c r="C11373" s="47" t="s">
        <v>25896</v>
      </c>
    </row>
    <row r="11374" spans="1:3" x14ac:dyDescent="0.25">
      <c r="A11374">
        <v>163692</v>
      </c>
      <c r="B11374" t="s">
        <v>25897</v>
      </c>
      <c r="C11374" s="47" t="s">
        <v>25898</v>
      </c>
    </row>
    <row r="11375" spans="1:3" x14ac:dyDescent="0.25">
      <c r="A11375">
        <v>163693</v>
      </c>
      <c r="B11375" t="s">
        <v>25899</v>
      </c>
      <c r="C11375" s="47" t="s">
        <v>25900</v>
      </c>
    </row>
    <row r="11376" spans="1:3" x14ac:dyDescent="0.25">
      <c r="A11376">
        <v>163694</v>
      </c>
      <c r="B11376" t="s">
        <v>25901</v>
      </c>
      <c r="C11376" s="47" t="s">
        <v>25902</v>
      </c>
    </row>
    <row r="11377" spans="1:3" x14ac:dyDescent="0.25">
      <c r="A11377">
        <v>163695</v>
      </c>
      <c r="B11377" t="s">
        <v>25903</v>
      </c>
      <c r="C11377" s="47" t="s">
        <v>25904</v>
      </c>
    </row>
    <row r="11378" spans="1:3" x14ac:dyDescent="0.25">
      <c r="A11378">
        <v>163696</v>
      </c>
      <c r="B11378" t="s">
        <v>25905</v>
      </c>
      <c r="C11378" s="47" t="s">
        <v>25906</v>
      </c>
    </row>
    <row r="11379" spans="1:3" x14ac:dyDescent="0.25">
      <c r="A11379">
        <v>163697</v>
      </c>
      <c r="B11379" t="s">
        <v>25907</v>
      </c>
      <c r="C11379" s="47" t="s">
        <v>25908</v>
      </c>
    </row>
    <row r="11380" spans="1:3" x14ac:dyDescent="0.25">
      <c r="A11380">
        <v>163698</v>
      </c>
      <c r="B11380" t="s">
        <v>25909</v>
      </c>
      <c r="C11380" s="47" t="s">
        <v>25910</v>
      </c>
    </row>
    <row r="11381" spans="1:3" x14ac:dyDescent="0.25">
      <c r="A11381">
        <v>163699</v>
      </c>
      <c r="B11381" t="s">
        <v>25911</v>
      </c>
      <c r="C11381" s="47" t="s">
        <v>25912</v>
      </c>
    </row>
    <row r="11382" spans="1:3" x14ac:dyDescent="0.25">
      <c r="A11382">
        <v>163700</v>
      </c>
      <c r="B11382" t="s">
        <v>25913</v>
      </c>
      <c r="C11382" s="47" t="s">
        <v>25914</v>
      </c>
    </row>
    <row r="11383" spans="1:3" x14ac:dyDescent="0.25">
      <c r="A11383">
        <v>163701</v>
      </c>
      <c r="B11383" t="s">
        <v>25915</v>
      </c>
      <c r="C11383" s="47" t="s">
        <v>25916</v>
      </c>
    </row>
    <row r="11384" spans="1:3" x14ac:dyDescent="0.25">
      <c r="A11384">
        <v>163702</v>
      </c>
      <c r="B11384" t="s">
        <v>25917</v>
      </c>
      <c r="C11384" s="47" t="s">
        <v>25918</v>
      </c>
    </row>
    <row r="11385" spans="1:3" x14ac:dyDescent="0.25">
      <c r="A11385">
        <v>163703</v>
      </c>
      <c r="B11385" t="s">
        <v>25919</v>
      </c>
      <c r="C11385" s="47" t="s">
        <v>25920</v>
      </c>
    </row>
    <row r="11386" spans="1:3" x14ac:dyDescent="0.25">
      <c r="A11386">
        <v>163704</v>
      </c>
      <c r="B11386" t="s">
        <v>25921</v>
      </c>
      <c r="C11386" s="47" t="s">
        <v>25922</v>
      </c>
    </row>
    <row r="11387" spans="1:3" x14ac:dyDescent="0.25">
      <c r="A11387">
        <v>163705</v>
      </c>
      <c r="B11387" t="s">
        <v>25923</v>
      </c>
      <c r="C11387" s="47" t="s">
        <v>25924</v>
      </c>
    </row>
    <row r="11388" spans="1:3" x14ac:dyDescent="0.25">
      <c r="A11388">
        <v>163706</v>
      </c>
      <c r="B11388" t="s">
        <v>25925</v>
      </c>
      <c r="C11388" s="47" t="s">
        <v>25926</v>
      </c>
    </row>
    <row r="11389" spans="1:3" x14ac:dyDescent="0.25">
      <c r="A11389">
        <v>163707</v>
      </c>
      <c r="B11389" t="s">
        <v>25927</v>
      </c>
      <c r="C11389" s="47" t="s">
        <v>25928</v>
      </c>
    </row>
    <row r="11390" spans="1:3" x14ac:dyDescent="0.25">
      <c r="A11390">
        <v>163708</v>
      </c>
      <c r="B11390" t="s">
        <v>25929</v>
      </c>
      <c r="C11390" s="47" t="s">
        <v>25930</v>
      </c>
    </row>
    <row r="11391" spans="1:3" x14ac:dyDescent="0.25">
      <c r="A11391">
        <v>163709</v>
      </c>
      <c r="B11391" t="s">
        <v>25931</v>
      </c>
      <c r="C11391" s="47" t="s">
        <v>25932</v>
      </c>
    </row>
    <row r="11392" spans="1:3" x14ac:dyDescent="0.25">
      <c r="A11392">
        <v>163710</v>
      </c>
      <c r="B11392" t="s">
        <v>25933</v>
      </c>
      <c r="C11392" s="47" t="s">
        <v>25934</v>
      </c>
    </row>
    <row r="11393" spans="1:3" x14ac:dyDescent="0.25">
      <c r="A11393">
        <v>163711</v>
      </c>
      <c r="B11393" t="s">
        <v>25935</v>
      </c>
      <c r="C11393" s="47" t="s">
        <v>25936</v>
      </c>
    </row>
    <row r="11394" spans="1:3" x14ac:dyDescent="0.25">
      <c r="A11394">
        <v>163712</v>
      </c>
      <c r="B11394" t="s">
        <v>25937</v>
      </c>
      <c r="C11394" s="47" t="s">
        <v>25938</v>
      </c>
    </row>
    <row r="11395" spans="1:3" x14ac:dyDescent="0.25">
      <c r="A11395">
        <v>163713</v>
      </c>
      <c r="B11395" t="s">
        <v>1039</v>
      </c>
      <c r="C11395" s="47" t="s">
        <v>25939</v>
      </c>
    </row>
    <row r="11396" spans="1:3" x14ac:dyDescent="0.25">
      <c r="A11396">
        <v>163714</v>
      </c>
      <c r="B11396" t="s">
        <v>25940</v>
      </c>
      <c r="C11396" s="47" t="s">
        <v>25941</v>
      </c>
    </row>
    <row r="11397" spans="1:3" x14ac:dyDescent="0.25">
      <c r="A11397">
        <v>163715</v>
      </c>
      <c r="B11397" t="s">
        <v>25942</v>
      </c>
      <c r="C11397" s="47" t="s">
        <v>25943</v>
      </c>
    </row>
    <row r="11398" spans="1:3" x14ac:dyDescent="0.25">
      <c r="A11398">
        <v>163716</v>
      </c>
      <c r="B11398" t="s">
        <v>25944</v>
      </c>
      <c r="C11398" s="47" t="s">
        <v>25945</v>
      </c>
    </row>
    <row r="11399" spans="1:3" x14ac:dyDescent="0.25">
      <c r="A11399">
        <v>163717</v>
      </c>
      <c r="B11399" t="s">
        <v>25946</v>
      </c>
      <c r="C11399" s="47" t="s">
        <v>25947</v>
      </c>
    </row>
    <row r="11400" spans="1:3" x14ac:dyDescent="0.25">
      <c r="A11400">
        <v>163718</v>
      </c>
      <c r="B11400" t="s">
        <v>25948</v>
      </c>
      <c r="C11400" s="47" t="s">
        <v>25949</v>
      </c>
    </row>
    <row r="11401" spans="1:3" x14ac:dyDescent="0.25">
      <c r="A11401">
        <v>163719</v>
      </c>
      <c r="B11401" t="s">
        <v>25950</v>
      </c>
      <c r="C11401" s="47" t="s">
        <v>25951</v>
      </c>
    </row>
    <row r="11402" spans="1:3" x14ac:dyDescent="0.25">
      <c r="A11402">
        <v>163720</v>
      </c>
      <c r="B11402" t="s">
        <v>25952</v>
      </c>
      <c r="C11402" s="47" t="s">
        <v>25953</v>
      </c>
    </row>
    <row r="11403" spans="1:3" x14ac:dyDescent="0.25">
      <c r="A11403">
        <v>163721</v>
      </c>
      <c r="B11403" t="s">
        <v>25954</v>
      </c>
      <c r="C11403" s="47" t="s">
        <v>25955</v>
      </c>
    </row>
    <row r="11404" spans="1:3" x14ac:dyDescent="0.25">
      <c r="A11404">
        <v>163722</v>
      </c>
      <c r="B11404" t="s">
        <v>25956</v>
      </c>
      <c r="C11404" s="47" t="s">
        <v>25957</v>
      </c>
    </row>
    <row r="11405" spans="1:3" x14ac:dyDescent="0.25">
      <c r="A11405">
        <v>163723</v>
      </c>
      <c r="B11405" t="s">
        <v>25958</v>
      </c>
      <c r="C11405" s="47" t="s">
        <v>25959</v>
      </c>
    </row>
    <row r="11406" spans="1:3" x14ac:dyDescent="0.25">
      <c r="A11406">
        <v>163724</v>
      </c>
      <c r="B11406" t="s">
        <v>25960</v>
      </c>
      <c r="C11406" s="47" t="s">
        <v>25961</v>
      </c>
    </row>
    <row r="11407" spans="1:3" x14ac:dyDescent="0.25">
      <c r="A11407">
        <v>163725</v>
      </c>
      <c r="B11407" t="s">
        <v>25962</v>
      </c>
      <c r="C11407" s="47" t="s">
        <v>25963</v>
      </c>
    </row>
    <row r="11408" spans="1:3" x14ac:dyDescent="0.25">
      <c r="A11408">
        <v>163726</v>
      </c>
      <c r="B11408" t="s">
        <v>25964</v>
      </c>
      <c r="C11408" s="47" t="s">
        <v>25965</v>
      </c>
    </row>
    <row r="11409" spans="1:3" x14ac:dyDescent="0.25">
      <c r="A11409">
        <v>163727</v>
      </c>
      <c r="B11409" t="s">
        <v>25966</v>
      </c>
      <c r="C11409" s="47" t="s">
        <v>25967</v>
      </c>
    </row>
    <row r="11410" spans="1:3" x14ac:dyDescent="0.25">
      <c r="A11410">
        <v>163728</v>
      </c>
      <c r="B11410" t="s">
        <v>25968</v>
      </c>
      <c r="C11410" s="47" t="s">
        <v>25969</v>
      </c>
    </row>
    <row r="11411" spans="1:3" x14ac:dyDescent="0.25">
      <c r="A11411">
        <v>163729</v>
      </c>
      <c r="B11411" t="s">
        <v>25970</v>
      </c>
      <c r="C11411" s="47" t="s">
        <v>25971</v>
      </c>
    </row>
    <row r="11412" spans="1:3" x14ac:dyDescent="0.25">
      <c r="A11412">
        <v>163730</v>
      </c>
      <c r="B11412" t="s">
        <v>25972</v>
      </c>
      <c r="C11412" s="47" t="s">
        <v>25973</v>
      </c>
    </row>
    <row r="11413" spans="1:3" x14ac:dyDescent="0.25">
      <c r="A11413">
        <v>163731</v>
      </c>
      <c r="B11413" t="s">
        <v>25974</v>
      </c>
      <c r="C11413" s="47" t="s">
        <v>25975</v>
      </c>
    </row>
    <row r="11414" spans="1:3" x14ac:dyDescent="0.25">
      <c r="A11414">
        <v>163732</v>
      </c>
      <c r="B11414" t="s">
        <v>25976</v>
      </c>
      <c r="C11414" s="47" t="s">
        <v>25977</v>
      </c>
    </row>
    <row r="11415" spans="1:3" x14ac:dyDescent="0.25">
      <c r="A11415">
        <v>163733</v>
      </c>
      <c r="B11415" t="s">
        <v>25978</v>
      </c>
      <c r="C11415" s="47" t="s">
        <v>25979</v>
      </c>
    </row>
    <row r="11416" spans="1:3" x14ac:dyDescent="0.25">
      <c r="A11416">
        <v>163734</v>
      </c>
      <c r="B11416" t="s">
        <v>25980</v>
      </c>
      <c r="C11416" s="47" t="s">
        <v>25981</v>
      </c>
    </row>
    <row r="11417" spans="1:3" x14ac:dyDescent="0.25">
      <c r="A11417">
        <v>163735</v>
      </c>
      <c r="B11417" t="s">
        <v>25982</v>
      </c>
      <c r="C11417" s="47" t="s">
        <v>25983</v>
      </c>
    </row>
    <row r="11418" spans="1:3" x14ac:dyDescent="0.25">
      <c r="A11418">
        <v>163736</v>
      </c>
      <c r="B11418" t="s">
        <v>25984</v>
      </c>
      <c r="C11418" s="47" t="s">
        <v>25985</v>
      </c>
    </row>
    <row r="11419" spans="1:3" x14ac:dyDescent="0.25">
      <c r="A11419">
        <v>163737</v>
      </c>
      <c r="B11419" t="s">
        <v>25986</v>
      </c>
      <c r="C11419" s="47" t="s">
        <v>25987</v>
      </c>
    </row>
    <row r="11420" spans="1:3" x14ac:dyDescent="0.25">
      <c r="A11420">
        <v>163738</v>
      </c>
      <c r="B11420" t="s">
        <v>25988</v>
      </c>
      <c r="C11420" s="47" t="s">
        <v>25989</v>
      </c>
    </row>
    <row r="11421" spans="1:3" x14ac:dyDescent="0.25">
      <c r="A11421">
        <v>163739</v>
      </c>
      <c r="B11421" t="s">
        <v>25990</v>
      </c>
      <c r="C11421" s="47" t="s">
        <v>25991</v>
      </c>
    </row>
    <row r="11422" spans="1:3" x14ac:dyDescent="0.25">
      <c r="A11422">
        <v>163740</v>
      </c>
      <c r="B11422" t="s">
        <v>25992</v>
      </c>
      <c r="C11422" s="47" t="s">
        <v>25993</v>
      </c>
    </row>
    <row r="11423" spans="1:3" x14ac:dyDescent="0.25">
      <c r="A11423">
        <v>163741</v>
      </c>
      <c r="B11423" t="s">
        <v>457</v>
      </c>
      <c r="C11423" s="47" t="s">
        <v>25994</v>
      </c>
    </row>
    <row r="11424" spans="1:3" x14ac:dyDescent="0.25">
      <c r="A11424">
        <v>163742</v>
      </c>
      <c r="B11424" t="s">
        <v>25995</v>
      </c>
      <c r="C11424" s="47" t="s">
        <v>25996</v>
      </c>
    </row>
    <row r="11425" spans="1:3" x14ac:dyDescent="0.25">
      <c r="A11425">
        <v>163743</v>
      </c>
      <c r="B11425" t="s">
        <v>25997</v>
      </c>
      <c r="C11425" s="47" t="s">
        <v>25998</v>
      </c>
    </row>
    <row r="11426" spans="1:3" x14ac:dyDescent="0.25">
      <c r="A11426">
        <v>163744</v>
      </c>
      <c r="B11426" t="s">
        <v>25999</v>
      </c>
      <c r="C11426" s="47" t="s">
        <v>26000</v>
      </c>
    </row>
    <row r="11427" spans="1:3" x14ac:dyDescent="0.25">
      <c r="A11427">
        <v>163745</v>
      </c>
      <c r="B11427" t="s">
        <v>26001</v>
      </c>
      <c r="C11427" s="47" t="s">
        <v>26002</v>
      </c>
    </row>
    <row r="11428" spans="1:3" x14ac:dyDescent="0.25">
      <c r="A11428">
        <v>163746</v>
      </c>
      <c r="B11428" t="s">
        <v>26003</v>
      </c>
      <c r="C11428" s="47" t="s">
        <v>26004</v>
      </c>
    </row>
    <row r="11429" spans="1:3" x14ac:dyDescent="0.25">
      <c r="A11429">
        <v>163747</v>
      </c>
      <c r="B11429" t="s">
        <v>26005</v>
      </c>
      <c r="C11429" s="47" t="s">
        <v>26006</v>
      </c>
    </row>
    <row r="11430" spans="1:3" x14ac:dyDescent="0.25">
      <c r="A11430">
        <v>163748</v>
      </c>
      <c r="B11430" t="s">
        <v>26007</v>
      </c>
      <c r="C11430" s="47" t="s">
        <v>26008</v>
      </c>
    </row>
    <row r="11431" spans="1:3" x14ac:dyDescent="0.25">
      <c r="A11431">
        <v>163749</v>
      </c>
      <c r="B11431" t="s">
        <v>26009</v>
      </c>
      <c r="C11431" s="47" t="s">
        <v>26010</v>
      </c>
    </row>
    <row r="11432" spans="1:3" x14ac:dyDescent="0.25">
      <c r="A11432">
        <v>163750</v>
      </c>
      <c r="B11432" t="s">
        <v>26011</v>
      </c>
      <c r="C11432" s="47" t="s">
        <v>26012</v>
      </c>
    </row>
    <row r="11433" spans="1:3" x14ac:dyDescent="0.25">
      <c r="A11433">
        <v>163751</v>
      </c>
      <c r="B11433" t="s">
        <v>1447</v>
      </c>
      <c r="C11433" s="47" t="s">
        <v>26013</v>
      </c>
    </row>
    <row r="11434" spans="1:3" x14ac:dyDescent="0.25">
      <c r="A11434">
        <v>163752</v>
      </c>
      <c r="B11434" t="s">
        <v>26014</v>
      </c>
      <c r="C11434" s="47" t="s">
        <v>26015</v>
      </c>
    </row>
    <row r="11435" spans="1:3" x14ac:dyDescent="0.25">
      <c r="A11435">
        <v>163753</v>
      </c>
      <c r="B11435" t="s">
        <v>26016</v>
      </c>
      <c r="C11435" s="47" t="s">
        <v>26017</v>
      </c>
    </row>
    <row r="11436" spans="1:3" x14ac:dyDescent="0.25">
      <c r="A11436">
        <v>163754</v>
      </c>
      <c r="B11436" t="s">
        <v>26018</v>
      </c>
      <c r="C11436" s="47" t="s">
        <v>26019</v>
      </c>
    </row>
    <row r="11437" spans="1:3" x14ac:dyDescent="0.25">
      <c r="A11437">
        <v>163755</v>
      </c>
      <c r="B11437" t="s">
        <v>26020</v>
      </c>
      <c r="C11437" s="47" t="s">
        <v>26021</v>
      </c>
    </row>
    <row r="11438" spans="1:3" x14ac:dyDescent="0.25">
      <c r="A11438">
        <v>163756</v>
      </c>
      <c r="B11438" t="s">
        <v>26022</v>
      </c>
      <c r="C11438" s="47" t="s">
        <v>26023</v>
      </c>
    </row>
    <row r="11439" spans="1:3" x14ac:dyDescent="0.25">
      <c r="A11439">
        <v>163757</v>
      </c>
      <c r="B11439" t="s">
        <v>26024</v>
      </c>
      <c r="C11439" s="47" t="s">
        <v>26025</v>
      </c>
    </row>
    <row r="11440" spans="1:3" x14ac:dyDescent="0.25">
      <c r="A11440">
        <v>163758</v>
      </c>
      <c r="B11440" t="s">
        <v>26026</v>
      </c>
      <c r="C11440" s="47" t="s">
        <v>26027</v>
      </c>
    </row>
    <row r="11441" spans="1:3" x14ac:dyDescent="0.25">
      <c r="A11441">
        <v>163759</v>
      </c>
      <c r="B11441" t="s">
        <v>26028</v>
      </c>
      <c r="C11441" s="47" t="s">
        <v>26029</v>
      </c>
    </row>
    <row r="11442" spans="1:3" x14ac:dyDescent="0.25">
      <c r="A11442">
        <v>163760</v>
      </c>
      <c r="B11442" t="s">
        <v>26030</v>
      </c>
      <c r="C11442" s="47" t="s">
        <v>26031</v>
      </c>
    </row>
    <row r="11443" spans="1:3" x14ac:dyDescent="0.25">
      <c r="A11443">
        <v>163761</v>
      </c>
      <c r="B11443" t="s">
        <v>26032</v>
      </c>
      <c r="C11443" s="47" t="s">
        <v>26033</v>
      </c>
    </row>
    <row r="11444" spans="1:3" x14ac:dyDescent="0.25">
      <c r="A11444">
        <v>163762</v>
      </c>
      <c r="B11444" t="s">
        <v>26034</v>
      </c>
      <c r="C11444" s="47" t="s">
        <v>26035</v>
      </c>
    </row>
    <row r="11445" spans="1:3" x14ac:dyDescent="0.25">
      <c r="A11445">
        <v>163763</v>
      </c>
      <c r="B11445" t="s">
        <v>26036</v>
      </c>
      <c r="C11445" s="47" t="s">
        <v>26037</v>
      </c>
    </row>
    <row r="11446" spans="1:3" x14ac:dyDescent="0.25">
      <c r="A11446">
        <v>163764</v>
      </c>
      <c r="B11446" t="s">
        <v>26038</v>
      </c>
      <c r="C11446" s="47" t="s">
        <v>26039</v>
      </c>
    </row>
    <row r="11447" spans="1:3" x14ac:dyDescent="0.25">
      <c r="A11447">
        <v>163765</v>
      </c>
      <c r="B11447" t="s">
        <v>26040</v>
      </c>
      <c r="C11447" s="47" t="s">
        <v>26041</v>
      </c>
    </row>
    <row r="11448" spans="1:3" x14ac:dyDescent="0.25">
      <c r="A11448">
        <v>163766</v>
      </c>
      <c r="B11448" t="s">
        <v>701</v>
      </c>
      <c r="C11448" s="47" t="s">
        <v>26042</v>
      </c>
    </row>
    <row r="11449" spans="1:3" x14ac:dyDescent="0.25">
      <c r="A11449">
        <v>163767</v>
      </c>
      <c r="B11449" t="s">
        <v>26043</v>
      </c>
      <c r="C11449" s="47" t="s">
        <v>26044</v>
      </c>
    </row>
    <row r="11450" spans="1:3" x14ac:dyDescent="0.25">
      <c r="A11450">
        <v>163768</v>
      </c>
      <c r="B11450" t="s">
        <v>26045</v>
      </c>
      <c r="C11450" s="47" t="s">
        <v>26046</v>
      </c>
    </row>
    <row r="11451" spans="1:3" x14ac:dyDescent="0.25">
      <c r="A11451">
        <v>163769</v>
      </c>
      <c r="B11451" t="s">
        <v>26047</v>
      </c>
      <c r="C11451" s="47" t="s">
        <v>26048</v>
      </c>
    </row>
    <row r="11452" spans="1:3" x14ac:dyDescent="0.25">
      <c r="A11452">
        <v>163770</v>
      </c>
      <c r="B11452" t="s">
        <v>26049</v>
      </c>
      <c r="C11452" s="47" t="s">
        <v>26050</v>
      </c>
    </row>
    <row r="11453" spans="1:3" x14ac:dyDescent="0.25">
      <c r="A11453">
        <v>163771</v>
      </c>
      <c r="B11453" t="s">
        <v>26051</v>
      </c>
      <c r="C11453" s="47" t="s">
        <v>26052</v>
      </c>
    </row>
    <row r="11454" spans="1:3" x14ac:dyDescent="0.25">
      <c r="A11454">
        <v>163772</v>
      </c>
      <c r="B11454" t="s">
        <v>26053</v>
      </c>
      <c r="C11454" s="47" t="s">
        <v>26054</v>
      </c>
    </row>
    <row r="11455" spans="1:3" x14ac:dyDescent="0.25">
      <c r="A11455">
        <v>163773</v>
      </c>
      <c r="B11455" t="s">
        <v>26055</v>
      </c>
      <c r="C11455" s="47" t="s">
        <v>26056</v>
      </c>
    </row>
    <row r="11456" spans="1:3" x14ac:dyDescent="0.25">
      <c r="A11456">
        <v>163774</v>
      </c>
      <c r="B11456" t="s">
        <v>26057</v>
      </c>
      <c r="C11456" s="47" t="s">
        <v>26046</v>
      </c>
    </row>
    <row r="11457" spans="1:3" x14ac:dyDescent="0.25">
      <c r="A11457">
        <v>163775</v>
      </c>
      <c r="B11457" t="s">
        <v>26058</v>
      </c>
      <c r="C11457" s="47" t="s">
        <v>26059</v>
      </c>
    </row>
    <row r="11458" spans="1:3" x14ac:dyDescent="0.25">
      <c r="A11458">
        <v>163776</v>
      </c>
      <c r="B11458" t="s">
        <v>26060</v>
      </c>
      <c r="C11458" s="47" t="s">
        <v>26061</v>
      </c>
    </row>
    <row r="11459" spans="1:3" x14ac:dyDescent="0.25">
      <c r="A11459">
        <v>163777</v>
      </c>
      <c r="B11459" t="s">
        <v>26062</v>
      </c>
      <c r="C11459" s="47" t="s">
        <v>26063</v>
      </c>
    </row>
    <row r="11460" spans="1:3" x14ac:dyDescent="0.25">
      <c r="A11460">
        <v>163778</v>
      </c>
      <c r="B11460" t="s">
        <v>26064</v>
      </c>
      <c r="C11460" s="47" t="s">
        <v>26065</v>
      </c>
    </row>
    <row r="11461" spans="1:3" x14ac:dyDescent="0.25">
      <c r="A11461">
        <v>163779</v>
      </c>
      <c r="B11461" t="s">
        <v>26066</v>
      </c>
      <c r="C11461" s="47" t="s">
        <v>26067</v>
      </c>
    </row>
    <row r="11462" spans="1:3" x14ac:dyDescent="0.25">
      <c r="A11462">
        <v>163780</v>
      </c>
      <c r="B11462" t="s">
        <v>1132</v>
      </c>
      <c r="C11462" s="47" t="s">
        <v>26068</v>
      </c>
    </row>
    <row r="11463" spans="1:3" x14ac:dyDescent="0.25">
      <c r="A11463">
        <v>163781</v>
      </c>
      <c r="B11463" t="s">
        <v>26069</v>
      </c>
      <c r="C11463" s="47" t="s">
        <v>26070</v>
      </c>
    </row>
    <row r="11464" spans="1:3" x14ac:dyDescent="0.25">
      <c r="A11464">
        <v>163782</v>
      </c>
      <c r="B11464" t="s">
        <v>26071</v>
      </c>
      <c r="C11464" s="47" t="s">
        <v>26072</v>
      </c>
    </row>
    <row r="11465" spans="1:3" x14ac:dyDescent="0.25">
      <c r="A11465">
        <v>163783</v>
      </c>
      <c r="B11465" t="s">
        <v>26073</v>
      </c>
      <c r="C11465" s="47" t="s">
        <v>26074</v>
      </c>
    </row>
    <row r="11466" spans="1:3" x14ac:dyDescent="0.25">
      <c r="A11466">
        <v>163784</v>
      </c>
      <c r="B11466" t="s">
        <v>26075</v>
      </c>
      <c r="C11466" s="47" t="s">
        <v>26076</v>
      </c>
    </row>
    <row r="11467" spans="1:3" x14ac:dyDescent="0.25">
      <c r="A11467">
        <v>163785</v>
      </c>
      <c r="B11467" t="s">
        <v>26077</v>
      </c>
      <c r="C11467" s="47" t="s">
        <v>26078</v>
      </c>
    </row>
    <row r="11468" spans="1:3" x14ac:dyDescent="0.25">
      <c r="A11468">
        <v>163786</v>
      </c>
      <c r="B11468" t="s">
        <v>26079</v>
      </c>
      <c r="C11468" s="47" t="s">
        <v>26080</v>
      </c>
    </row>
    <row r="11469" spans="1:3" x14ac:dyDescent="0.25">
      <c r="A11469">
        <v>163787</v>
      </c>
      <c r="B11469" t="s">
        <v>26081</v>
      </c>
      <c r="C11469" s="47" t="s">
        <v>26082</v>
      </c>
    </row>
    <row r="11470" spans="1:3" x14ac:dyDescent="0.25">
      <c r="A11470">
        <v>163788</v>
      </c>
      <c r="B11470" t="s">
        <v>26083</v>
      </c>
      <c r="C11470" s="47" t="s">
        <v>26084</v>
      </c>
    </row>
    <row r="11471" spans="1:3" x14ac:dyDescent="0.25">
      <c r="A11471">
        <v>163789</v>
      </c>
      <c r="B11471" t="s">
        <v>26085</v>
      </c>
      <c r="C11471" s="47" t="s">
        <v>26086</v>
      </c>
    </row>
    <row r="11472" spans="1:3" x14ac:dyDescent="0.25">
      <c r="A11472">
        <v>163790</v>
      </c>
      <c r="B11472" t="s">
        <v>26087</v>
      </c>
      <c r="C11472" s="47" t="s">
        <v>26088</v>
      </c>
    </row>
    <row r="11473" spans="1:3" x14ac:dyDescent="0.25">
      <c r="A11473">
        <v>163791</v>
      </c>
      <c r="B11473" t="s">
        <v>26089</v>
      </c>
      <c r="C11473" s="47" t="s">
        <v>26090</v>
      </c>
    </row>
    <row r="11474" spans="1:3" x14ac:dyDescent="0.25">
      <c r="A11474">
        <v>163792</v>
      </c>
      <c r="B11474" t="s">
        <v>26091</v>
      </c>
      <c r="C11474" s="47" t="s">
        <v>26092</v>
      </c>
    </row>
    <row r="11475" spans="1:3" x14ac:dyDescent="0.25">
      <c r="A11475">
        <v>163793</v>
      </c>
      <c r="B11475" t="s">
        <v>26093</v>
      </c>
      <c r="C11475" s="47" t="s">
        <v>26094</v>
      </c>
    </row>
    <row r="11476" spans="1:3" x14ac:dyDescent="0.25">
      <c r="A11476">
        <v>163794</v>
      </c>
      <c r="B11476" t="s">
        <v>26095</v>
      </c>
      <c r="C11476" s="47" t="s">
        <v>26096</v>
      </c>
    </row>
    <row r="11477" spans="1:3" x14ac:dyDescent="0.25">
      <c r="A11477">
        <v>163795</v>
      </c>
      <c r="B11477" t="s">
        <v>26097</v>
      </c>
      <c r="C11477" s="47" t="s">
        <v>26098</v>
      </c>
    </row>
    <row r="11478" spans="1:3" x14ac:dyDescent="0.25">
      <c r="A11478">
        <v>163796</v>
      </c>
      <c r="B11478" t="s">
        <v>26099</v>
      </c>
      <c r="C11478" s="47" t="s">
        <v>26100</v>
      </c>
    </row>
    <row r="11479" spans="1:3" x14ac:dyDescent="0.25">
      <c r="A11479">
        <v>163797</v>
      </c>
      <c r="B11479" t="s">
        <v>26101</v>
      </c>
      <c r="C11479" s="47" t="s">
        <v>26102</v>
      </c>
    </row>
    <row r="11480" spans="1:3" x14ac:dyDescent="0.25">
      <c r="A11480">
        <v>163798</v>
      </c>
      <c r="B11480" t="s">
        <v>26103</v>
      </c>
      <c r="C11480" s="47" t="s">
        <v>26104</v>
      </c>
    </row>
    <row r="11481" spans="1:3" x14ac:dyDescent="0.25">
      <c r="A11481">
        <v>163799</v>
      </c>
      <c r="B11481" t="s">
        <v>26105</v>
      </c>
      <c r="C11481" s="47" t="s">
        <v>26106</v>
      </c>
    </row>
    <row r="11482" spans="1:3" x14ac:dyDescent="0.25">
      <c r="A11482">
        <v>163800</v>
      </c>
      <c r="B11482" t="s">
        <v>26107</v>
      </c>
      <c r="C11482" s="47" t="s">
        <v>26108</v>
      </c>
    </row>
    <row r="11483" spans="1:3" x14ac:dyDescent="0.25">
      <c r="A11483">
        <v>163801</v>
      </c>
      <c r="B11483" t="s">
        <v>26109</v>
      </c>
      <c r="C11483" s="47" t="s">
        <v>26110</v>
      </c>
    </row>
    <row r="11484" spans="1:3" x14ac:dyDescent="0.25">
      <c r="A11484">
        <v>163802</v>
      </c>
      <c r="B11484" t="s">
        <v>26111</v>
      </c>
      <c r="C11484" s="47" t="s">
        <v>26112</v>
      </c>
    </row>
    <row r="11485" spans="1:3" x14ac:dyDescent="0.25">
      <c r="A11485">
        <v>163803</v>
      </c>
      <c r="B11485" t="s">
        <v>26113</v>
      </c>
      <c r="C11485" s="47" t="s">
        <v>26114</v>
      </c>
    </row>
    <row r="11486" spans="1:3" x14ac:dyDescent="0.25">
      <c r="A11486">
        <v>163804</v>
      </c>
      <c r="B11486" t="s">
        <v>26115</v>
      </c>
      <c r="C11486" s="47" t="s">
        <v>26116</v>
      </c>
    </row>
    <row r="11487" spans="1:3" x14ac:dyDescent="0.25">
      <c r="A11487">
        <v>163805</v>
      </c>
      <c r="B11487" t="s">
        <v>26117</v>
      </c>
      <c r="C11487" s="47" t="s">
        <v>26118</v>
      </c>
    </row>
    <row r="11488" spans="1:3" x14ac:dyDescent="0.25">
      <c r="A11488">
        <v>163806</v>
      </c>
      <c r="B11488" t="s">
        <v>26119</v>
      </c>
      <c r="C11488" s="47" t="s">
        <v>26120</v>
      </c>
    </row>
    <row r="11489" spans="1:3" x14ac:dyDescent="0.25">
      <c r="A11489">
        <v>163807</v>
      </c>
      <c r="B11489" t="s">
        <v>26121</v>
      </c>
      <c r="C11489" s="47" t="s">
        <v>26122</v>
      </c>
    </row>
    <row r="11490" spans="1:3" x14ac:dyDescent="0.25">
      <c r="A11490">
        <v>163808</v>
      </c>
      <c r="B11490" t="s">
        <v>26123</v>
      </c>
      <c r="C11490" s="47" t="s">
        <v>26124</v>
      </c>
    </row>
    <row r="11491" spans="1:3" x14ac:dyDescent="0.25">
      <c r="A11491">
        <v>163809</v>
      </c>
      <c r="B11491" t="s">
        <v>26125</v>
      </c>
      <c r="C11491" s="47" t="s">
        <v>26126</v>
      </c>
    </row>
    <row r="11492" spans="1:3" x14ac:dyDescent="0.25">
      <c r="A11492">
        <v>163810</v>
      </c>
      <c r="B11492" t="s">
        <v>26127</v>
      </c>
      <c r="C11492" s="47" t="s">
        <v>26128</v>
      </c>
    </row>
    <row r="11493" spans="1:3" x14ac:dyDescent="0.25">
      <c r="A11493">
        <v>163811</v>
      </c>
      <c r="B11493" t="s">
        <v>26129</v>
      </c>
      <c r="C11493" s="47" t="s">
        <v>26130</v>
      </c>
    </row>
    <row r="11494" spans="1:3" x14ac:dyDescent="0.25">
      <c r="A11494">
        <v>163812</v>
      </c>
      <c r="B11494" t="s">
        <v>26131</v>
      </c>
      <c r="C11494" s="47" t="s">
        <v>26132</v>
      </c>
    </row>
    <row r="11495" spans="1:3" x14ac:dyDescent="0.25">
      <c r="A11495">
        <v>163813</v>
      </c>
      <c r="B11495" t="s">
        <v>26133</v>
      </c>
      <c r="C11495" s="47" t="s">
        <v>26134</v>
      </c>
    </row>
    <row r="11496" spans="1:3" x14ac:dyDescent="0.25">
      <c r="A11496">
        <v>163814</v>
      </c>
      <c r="B11496" t="s">
        <v>26135</v>
      </c>
      <c r="C11496" s="47" t="s">
        <v>26136</v>
      </c>
    </row>
    <row r="11497" spans="1:3" x14ac:dyDescent="0.25">
      <c r="A11497">
        <v>163815</v>
      </c>
      <c r="B11497" t="s">
        <v>26137</v>
      </c>
      <c r="C11497" s="47" t="s">
        <v>26138</v>
      </c>
    </row>
    <row r="11498" spans="1:3" x14ac:dyDescent="0.25">
      <c r="A11498">
        <v>163816</v>
      </c>
      <c r="B11498" t="s">
        <v>26139</v>
      </c>
      <c r="C11498" s="47" t="s">
        <v>26140</v>
      </c>
    </row>
    <row r="11499" spans="1:3" x14ac:dyDescent="0.25">
      <c r="A11499">
        <v>163817</v>
      </c>
      <c r="B11499" t="s">
        <v>1027</v>
      </c>
      <c r="C11499" s="47" t="s">
        <v>26141</v>
      </c>
    </row>
    <row r="11500" spans="1:3" x14ac:dyDescent="0.25">
      <c r="A11500">
        <v>163818</v>
      </c>
      <c r="B11500" t="s">
        <v>26142</v>
      </c>
      <c r="C11500" s="47" t="s">
        <v>26143</v>
      </c>
    </row>
    <row r="11501" spans="1:3" x14ac:dyDescent="0.25">
      <c r="A11501">
        <v>163819</v>
      </c>
      <c r="B11501" t="s">
        <v>26144</v>
      </c>
      <c r="C11501" s="47" t="s">
        <v>26145</v>
      </c>
    </row>
    <row r="11502" spans="1:3" x14ac:dyDescent="0.25">
      <c r="A11502">
        <v>163820</v>
      </c>
      <c r="B11502" t="s">
        <v>26146</v>
      </c>
      <c r="C11502" s="47" t="s">
        <v>26147</v>
      </c>
    </row>
    <row r="11503" spans="1:3" x14ac:dyDescent="0.25">
      <c r="A11503">
        <v>163821</v>
      </c>
      <c r="B11503" t="s">
        <v>26148</v>
      </c>
      <c r="C11503" s="47" t="s">
        <v>26149</v>
      </c>
    </row>
    <row r="11504" spans="1:3" x14ac:dyDescent="0.25">
      <c r="A11504">
        <v>163822</v>
      </c>
      <c r="B11504" t="s">
        <v>26150</v>
      </c>
      <c r="C11504" s="47" t="s">
        <v>26151</v>
      </c>
    </row>
    <row r="11505" spans="1:3" x14ac:dyDescent="0.25">
      <c r="A11505">
        <v>163823</v>
      </c>
      <c r="B11505" t="s">
        <v>26152</v>
      </c>
      <c r="C11505" s="47" t="s">
        <v>26153</v>
      </c>
    </row>
    <row r="11506" spans="1:3" x14ac:dyDescent="0.25">
      <c r="A11506">
        <v>163824</v>
      </c>
      <c r="B11506" t="s">
        <v>26154</v>
      </c>
      <c r="C11506" s="47" t="s">
        <v>26155</v>
      </c>
    </row>
    <row r="11507" spans="1:3" x14ac:dyDescent="0.25">
      <c r="A11507">
        <v>163825</v>
      </c>
      <c r="B11507" t="s">
        <v>26156</v>
      </c>
      <c r="C11507" s="47" t="s">
        <v>26157</v>
      </c>
    </row>
    <row r="11508" spans="1:3" x14ac:dyDescent="0.25">
      <c r="A11508">
        <v>163826</v>
      </c>
      <c r="B11508" t="s">
        <v>26158</v>
      </c>
      <c r="C11508" s="47" t="s">
        <v>26159</v>
      </c>
    </row>
    <row r="11509" spans="1:3" x14ac:dyDescent="0.25">
      <c r="A11509">
        <v>163827</v>
      </c>
      <c r="B11509" t="s">
        <v>26160</v>
      </c>
      <c r="C11509" s="47" t="s">
        <v>26161</v>
      </c>
    </row>
    <row r="11510" spans="1:3" x14ac:dyDescent="0.25">
      <c r="A11510">
        <v>163828</v>
      </c>
      <c r="B11510" t="s">
        <v>26162</v>
      </c>
      <c r="C11510" s="47" t="s">
        <v>26163</v>
      </c>
    </row>
    <row r="11511" spans="1:3" x14ac:dyDescent="0.25">
      <c r="A11511">
        <v>163829</v>
      </c>
      <c r="B11511" t="s">
        <v>26164</v>
      </c>
      <c r="C11511" s="47" t="s">
        <v>26165</v>
      </c>
    </row>
    <row r="11512" spans="1:3" x14ac:dyDescent="0.25">
      <c r="A11512">
        <v>163830</v>
      </c>
      <c r="B11512" t="s">
        <v>26166</v>
      </c>
      <c r="C11512" s="47" t="s">
        <v>26167</v>
      </c>
    </row>
    <row r="11513" spans="1:3" x14ac:dyDescent="0.25">
      <c r="A11513">
        <v>163831</v>
      </c>
      <c r="B11513" t="s">
        <v>26168</v>
      </c>
      <c r="C11513" s="47" t="s">
        <v>26169</v>
      </c>
    </row>
    <row r="11514" spans="1:3" x14ac:dyDescent="0.25">
      <c r="A11514">
        <v>163832</v>
      </c>
      <c r="B11514" t="s">
        <v>26170</v>
      </c>
      <c r="C11514" s="47" t="s">
        <v>26171</v>
      </c>
    </row>
    <row r="11515" spans="1:3" x14ac:dyDescent="0.25">
      <c r="A11515">
        <v>163833</v>
      </c>
      <c r="B11515" t="s">
        <v>26172</v>
      </c>
      <c r="C11515" s="47" t="s">
        <v>26173</v>
      </c>
    </row>
    <row r="11516" spans="1:3" x14ac:dyDescent="0.25">
      <c r="A11516">
        <v>163834</v>
      </c>
      <c r="B11516" t="s">
        <v>26174</v>
      </c>
      <c r="C11516" s="47" t="s">
        <v>26175</v>
      </c>
    </row>
    <row r="11517" spans="1:3" x14ac:dyDescent="0.25">
      <c r="A11517">
        <v>163835</v>
      </c>
      <c r="B11517" t="s">
        <v>26176</v>
      </c>
      <c r="C11517" s="47" t="s">
        <v>26177</v>
      </c>
    </row>
    <row r="11518" spans="1:3" x14ac:dyDescent="0.25">
      <c r="A11518">
        <v>163836</v>
      </c>
      <c r="B11518" t="s">
        <v>26178</v>
      </c>
      <c r="C11518" s="47" t="s">
        <v>26173</v>
      </c>
    </row>
    <row r="11519" spans="1:3" x14ac:dyDescent="0.25">
      <c r="A11519">
        <v>163837</v>
      </c>
      <c r="B11519" t="s">
        <v>26179</v>
      </c>
      <c r="C11519" s="47" t="s">
        <v>26180</v>
      </c>
    </row>
    <row r="11520" spans="1:3" x14ac:dyDescent="0.25">
      <c r="A11520">
        <v>163838</v>
      </c>
      <c r="B11520" t="s">
        <v>26181</v>
      </c>
      <c r="C11520" s="47" t="s">
        <v>26182</v>
      </c>
    </row>
    <row r="11521" spans="1:3" x14ac:dyDescent="0.25">
      <c r="A11521">
        <v>163839</v>
      </c>
      <c r="B11521" t="s">
        <v>26183</v>
      </c>
      <c r="C11521" s="47" t="s">
        <v>26184</v>
      </c>
    </row>
    <row r="11522" spans="1:3" x14ac:dyDescent="0.25">
      <c r="A11522">
        <v>163840</v>
      </c>
      <c r="B11522" t="s">
        <v>26185</v>
      </c>
      <c r="C11522" s="47" t="s">
        <v>26186</v>
      </c>
    </row>
    <row r="11523" spans="1:3" x14ac:dyDescent="0.25">
      <c r="A11523">
        <v>163841</v>
      </c>
      <c r="B11523" t="s">
        <v>26187</v>
      </c>
      <c r="C11523" s="47" t="s">
        <v>26188</v>
      </c>
    </row>
    <row r="11524" spans="1:3" x14ac:dyDescent="0.25">
      <c r="A11524">
        <v>163842</v>
      </c>
      <c r="B11524" t="s">
        <v>26189</v>
      </c>
      <c r="C11524" s="47" t="s">
        <v>26190</v>
      </c>
    </row>
    <row r="11525" spans="1:3" x14ac:dyDescent="0.25">
      <c r="A11525">
        <v>163843</v>
      </c>
      <c r="B11525" t="s">
        <v>26191</v>
      </c>
      <c r="C11525" s="47" t="s">
        <v>26192</v>
      </c>
    </row>
    <row r="11526" spans="1:3" x14ac:dyDescent="0.25">
      <c r="A11526">
        <v>163844</v>
      </c>
      <c r="B11526" t="s">
        <v>26193</v>
      </c>
      <c r="C11526" s="47" t="s">
        <v>26194</v>
      </c>
    </row>
    <row r="11527" spans="1:3" x14ac:dyDescent="0.25">
      <c r="A11527">
        <v>163845</v>
      </c>
      <c r="B11527" t="s">
        <v>26195</v>
      </c>
      <c r="C11527" s="47" t="s">
        <v>26196</v>
      </c>
    </row>
    <row r="11528" spans="1:3" x14ac:dyDescent="0.25">
      <c r="A11528">
        <v>163846</v>
      </c>
      <c r="B11528" t="s">
        <v>26197</v>
      </c>
      <c r="C11528" s="47" t="s">
        <v>26198</v>
      </c>
    </row>
    <row r="11529" spans="1:3" x14ac:dyDescent="0.25">
      <c r="A11529">
        <v>163847</v>
      </c>
      <c r="B11529" t="s">
        <v>26199</v>
      </c>
      <c r="C11529" s="47" t="s">
        <v>26200</v>
      </c>
    </row>
    <row r="11530" spans="1:3" x14ac:dyDescent="0.25">
      <c r="A11530">
        <v>163848</v>
      </c>
      <c r="B11530" t="s">
        <v>26201</v>
      </c>
      <c r="C11530" s="47" t="s">
        <v>26202</v>
      </c>
    </row>
    <row r="11531" spans="1:3" x14ac:dyDescent="0.25">
      <c r="A11531">
        <v>163849</v>
      </c>
      <c r="B11531" t="s">
        <v>26203</v>
      </c>
      <c r="C11531" s="47" t="s">
        <v>26204</v>
      </c>
    </row>
    <row r="11532" spans="1:3" x14ac:dyDescent="0.25">
      <c r="A11532">
        <v>163850</v>
      </c>
      <c r="B11532" t="s">
        <v>26205</v>
      </c>
      <c r="C11532" s="47" t="s">
        <v>26206</v>
      </c>
    </row>
    <row r="11533" spans="1:3" x14ac:dyDescent="0.25">
      <c r="A11533">
        <v>163851</v>
      </c>
      <c r="B11533" t="s">
        <v>26207</v>
      </c>
      <c r="C11533" s="47" t="s">
        <v>26208</v>
      </c>
    </row>
    <row r="11534" spans="1:3" x14ac:dyDescent="0.25">
      <c r="A11534">
        <v>163852</v>
      </c>
      <c r="B11534" t="s">
        <v>26209</v>
      </c>
      <c r="C11534" s="47" t="s">
        <v>26210</v>
      </c>
    </row>
    <row r="11535" spans="1:3" x14ac:dyDescent="0.25">
      <c r="A11535">
        <v>163853</v>
      </c>
      <c r="B11535" t="s">
        <v>26211</v>
      </c>
      <c r="C11535" s="47" t="s">
        <v>26212</v>
      </c>
    </row>
    <row r="11536" spans="1:3" x14ac:dyDescent="0.25">
      <c r="A11536">
        <v>163854</v>
      </c>
      <c r="B11536" t="s">
        <v>26213</v>
      </c>
      <c r="C11536" s="47" t="s">
        <v>26214</v>
      </c>
    </row>
    <row r="11537" spans="1:3" x14ac:dyDescent="0.25">
      <c r="A11537">
        <v>163855</v>
      </c>
      <c r="B11537" t="s">
        <v>26215</v>
      </c>
      <c r="C11537" s="47" t="s">
        <v>26216</v>
      </c>
    </row>
    <row r="11538" spans="1:3" x14ac:dyDescent="0.25">
      <c r="A11538">
        <v>163856</v>
      </c>
      <c r="B11538" t="s">
        <v>26217</v>
      </c>
      <c r="C11538" s="47" t="s">
        <v>26218</v>
      </c>
    </row>
    <row r="11539" spans="1:3" x14ac:dyDescent="0.25">
      <c r="A11539">
        <v>163857</v>
      </c>
      <c r="B11539" t="s">
        <v>26219</v>
      </c>
      <c r="C11539" s="47" t="s">
        <v>26220</v>
      </c>
    </row>
    <row r="11540" spans="1:3" x14ac:dyDescent="0.25">
      <c r="A11540">
        <v>163858</v>
      </c>
      <c r="B11540" t="s">
        <v>26221</v>
      </c>
      <c r="C11540" s="47" t="s">
        <v>26222</v>
      </c>
    </row>
    <row r="11541" spans="1:3" x14ac:dyDescent="0.25">
      <c r="A11541">
        <v>163859</v>
      </c>
      <c r="B11541" t="s">
        <v>26223</v>
      </c>
      <c r="C11541" s="47" t="s">
        <v>26224</v>
      </c>
    </row>
    <row r="11542" spans="1:3" x14ac:dyDescent="0.25">
      <c r="A11542">
        <v>163860</v>
      </c>
      <c r="B11542" t="s">
        <v>26225</v>
      </c>
      <c r="C11542" s="47" t="s">
        <v>26226</v>
      </c>
    </row>
    <row r="11543" spans="1:3" x14ac:dyDescent="0.25">
      <c r="A11543">
        <v>163861</v>
      </c>
      <c r="B11543" t="s">
        <v>26227</v>
      </c>
      <c r="C11543" s="47" t="s">
        <v>26228</v>
      </c>
    </row>
    <row r="11544" spans="1:3" x14ac:dyDescent="0.25">
      <c r="A11544">
        <v>163862</v>
      </c>
      <c r="B11544" t="s">
        <v>26229</v>
      </c>
      <c r="C11544" s="47" t="s">
        <v>26230</v>
      </c>
    </row>
    <row r="11545" spans="1:3" x14ac:dyDescent="0.25">
      <c r="A11545">
        <v>163863</v>
      </c>
      <c r="B11545" t="s">
        <v>26231</v>
      </c>
      <c r="C11545" s="47" t="s">
        <v>26232</v>
      </c>
    </row>
    <row r="11546" spans="1:3" x14ac:dyDescent="0.25">
      <c r="A11546">
        <v>163864</v>
      </c>
      <c r="B11546" t="s">
        <v>26233</v>
      </c>
      <c r="C11546" s="47" t="s">
        <v>26234</v>
      </c>
    </row>
    <row r="11547" spans="1:3" x14ac:dyDescent="0.25">
      <c r="A11547">
        <v>163865</v>
      </c>
      <c r="B11547" t="s">
        <v>26235</v>
      </c>
      <c r="C11547" s="47" t="s">
        <v>26236</v>
      </c>
    </row>
    <row r="11548" spans="1:3" x14ac:dyDescent="0.25">
      <c r="A11548">
        <v>163866</v>
      </c>
      <c r="B11548" t="s">
        <v>26237</v>
      </c>
      <c r="C11548" s="47" t="s">
        <v>26238</v>
      </c>
    </row>
    <row r="11549" spans="1:3" x14ac:dyDescent="0.25">
      <c r="A11549">
        <v>163867</v>
      </c>
      <c r="B11549" t="s">
        <v>26239</v>
      </c>
      <c r="C11549" s="47" t="s">
        <v>26240</v>
      </c>
    </row>
    <row r="11550" spans="1:3" x14ac:dyDescent="0.25">
      <c r="A11550">
        <v>163868</v>
      </c>
      <c r="B11550" t="s">
        <v>26241</v>
      </c>
      <c r="C11550" s="47" t="s">
        <v>26242</v>
      </c>
    </row>
    <row r="11551" spans="1:3" x14ac:dyDescent="0.25">
      <c r="A11551">
        <v>163869</v>
      </c>
      <c r="B11551" t="s">
        <v>26243</v>
      </c>
      <c r="C11551" s="47" t="s">
        <v>26244</v>
      </c>
    </row>
    <row r="11552" spans="1:3" x14ac:dyDescent="0.25">
      <c r="A11552">
        <v>163870</v>
      </c>
      <c r="B11552" t="s">
        <v>26245</v>
      </c>
      <c r="C11552" s="47" t="s">
        <v>26246</v>
      </c>
    </row>
    <row r="11553" spans="1:3" x14ac:dyDescent="0.25">
      <c r="A11553">
        <v>163871</v>
      </c>
      <c r="B11553" t="s">
        <v>26247</v>
      </c>
      <c r="C11553" s="47" t="s">
        <v>26248</v>
      </c>
    </row>
    <row r="11554" spans="1:3" x14ac:dyDescent="0.25">
      <c r="A11554">
        <v>163872</v>
      </c>
      <c r="B11554" t="s">
        <v>26249</v>
      </c>
      <c r="C11554" s="47" t="s">
        <v>26250</v>
      </c>
    </row>
    <row r="11555" spans="1:3" x14ac:dyDescent="0.25">
      <c r="A11555">
        <v>163873</v>
      </c>
      <c r="B11555" t="s">
        <v>26251</v>
      </c>
      <c r="C11555" s="47" t="s">
        <v>26252</v>
      </c>
    </row>
    <row r="11556" spans="1:3" x14ac:dyDescent="0.25">
      <c r="A11556">
        <v>163874</v>
      </c>
      <c r="B11556" t="s">
        <v>26253</v>
      </c>
      <c r="C11556" s="47" t="s">
        <v>26254</v>
      </c>
    </row>
    <row r="11557" spans="1:3" x14ac:dyDescent="0.25">
      <c r="A11557">
        <v>163875</v>
      </c>
      <c r="B11557" t="s">
        <v>26255</v>
      </c>
      <c r="C11557" s="47" t="s">
        <v>26256</v>
      </c>
    </row>
    <row r="11558" spans="1:3" x14ac:dyDescent="0.25">
      <c r="A11558">
        <v>163876</v>
      </c>
      <c r="B11558" t="s">
        <v>26257</v>
      </c>
      <c r="C11558" s="47" t="s">
        <v>26258</v>
      </c>
    </row>
    <row r="11559" spans="1:3" x14ac:dyDescent="0.25">
      <c r="A11559">
        <v>163877</v>
      </c>
      <c r="B11559" t="s">
        <v>26259</v>
      </c>
      <c r="C11559" s="47" t="s">
        <v>26260</v>
      </c>
    </row>
    <row r="11560" spans="1:3" x14ac:dyDescent="0.25">
      <c r="A11560">
        <v>163878</v>
      </c>
      <c r="B11560" t="s">
        <v>26261</v>
      </c>
      <c r="C11560" s="47" t="s">
        <v>26262</v>
      </c>
    </row>
    <row r="11561" spans="1:3" x14ac:dyDescent="0.25">
      <c r="A11561">
        <v>163879</v>
      </c>
      <c r="B11561" t="s">
        <v>26263</v>
      </c>
      <c r="C11561" s="47" t="s">
        <v>26264</v>
      </c>
    </row>
    <row r="11562" spans="1:3" x14ac:dyDescent="0.25">
      <c r="A11562">
        <v>163880</v>
      </c>
      <c r="B11562" t="s">
        <v>26265</v>
      </c>
      <c r="C11562" s="47" t="s">
        <v>26266</v>
      </c>
    </row>
    <row r="11563" spans="1:3" x14ac:dyDescent="0.25">
      <c r="A11563">
        <v>163881</v>
      </c>
      <c r="B11563" t="s">
        <v>26267</v>
      </c>
      <c r="C11563" s="47" t="s">
        <v>26268</v>
      </c>
    </row>
    <row r="11564" spans="1:3" x14ac:dyDescent="0.25">
      <c r="A11564">
        <v>163882</v>
      </c>
      <c r="B11564" t="s">
        <v>26269</v>
      </c>
      <c r="C11564" s="47" t="s">
        <v>26270</v>
      </c>
    </row>
    <row r="11565" spans="1:3" x14ac:dyDescent="0.25">
      <c r="A11565">
        <v>163883</v>
      </c>
      <c r="B11565" t="s">
        <v>26271</v>
      </c>
      <c r="C11565" s="47" t="s">
        <v>26272</v>
      </c>
    </row>
    <row r="11566" spans="1:3" x14ac:dyDescent="0.25">
      <c r="A11566">
        <v>163884</v>
      </c>
      <c r="B11566" t="s">
        <v>26273</v>
      </c>
      <c r="C11566" s="47" t="s">
        <v>26274</v>
      </c>
    </row>
    <row r="11567" spans="1:3" x14ac:dyDescent="0.25">
      <c r="A11567">
        <v>163885</v>
      </c>
      <c r="B11567" t="s">
        <v>26275</v>
      </c>
      <c r="C11567" s="47" t="s">
        <v>26276</v>
      </c>
    </row>
    <row r="11568" spans="1:3" x14ac:dyDescent="0.25">
      <c r="A11568">
        <v>163886</v>
      </c>
      <c r="B11568" t="s">
        <v>26277</v>
      </c>
      <c r="C11568" s="47" t="s">
        <v>26278</v>
      </c>
    </row>
    <row r="11569" spans="1:3" x14ac:dyDescent="0.25">
      <c r="A11569">
        <v>163887</v>
      </c>
      <c r="B11569" t="s">
        <v>26279</v>
      </c>
      <c r="C11569" s="47" t="s">
        <v>26280</v>
      </c>
    </row>
    <row r="11570" spans="1:3" x14ac:dyDescent="0.25">
      <c r="A11570">
        <v>163888</v>
      </c>
      <c r="B11570" t="s">
        <v>26281</v>
      </c>
      <c r="C11570" s="47" t="s">
        <v>26282</v>
      </c>
    </row>
    <row r="11571" spans="1:3" x14ac:dyDescent="0.25">
      <c r="A11571">
        <v>163889</v>
      </c>
      <c r="B11571" t="s">
        <v>26283</v>
      </c>
      <c r="C11571" s="47" t="s">
        <v>26284</v>
      </c>
    </row>
    <row r="11572" spans="1:3" x14ac:dyDescent="0.25">
      <c r="A11572">
        <v>163890</v>
      </c>
      <c r="B11572" t="s">
        <v>1231</v>
      </c>
      <c r="C11572" s="47" t="s">
        <v>26285</v>
      </c>
    </row>
    <row r="11573" spans="1:3" x14ac:dyDescent="0.25">
      <c r="A11573">
        <v>163891</v>
      </c>
      <c r="B11573" t="s">
        <v>26286</v>
      </c>
      <c r="C11573" s="47" t="s">
        <v>26287</v>
      </c>
    </row>
    <row r="11574" spans="1:3" x14ac:dyDescent="0.25">
      <c r="A11574">
        <v>163892</v>
      </c>
      <c r="B11574" t="s">
        <v>26288</v>
      </c>
      <c r="C11574" s="47" t="s">
        <v>26289</v>
      </c>
    </row>
    <row r="11575" spans="1:3" x14ac:dyDescent="0.25">
      <c r="A11575">
        <v>163893</v>
      </c>
      <c r="B11575" t="s">
        <v>26290</v>
      </c>
      <c r="C11575" s="47" t="s">
        <v>26291</v>
      </c>
    </row>
    <row r="11576" spans="1:3" x14ac:dyDescent="0.25">
      <c r="A11576">
        <v>163894</v>
      </c>
      <c r="B11576" t="s">
        <v>26292</v>
      </c>
      <c r="C11576" s="47" t="s">
        <v>26293</v>
      </c>
    </row>
    <row r="11577" spans="1:3" x14ac:dyDescent="0.25">
      <c r="A11577">
        <v>163895</v>
      </c>
      <c r="B11577" t="s">
        <v>26294</v>
      </c>
      <c r="C11577" s="47" t="s">
        <v>26295</v>
      </c>
    </row>
    <row r="11578" spans="1:3" x14ac:dyDescent="0.25">
      <c r="A11578">
        <v>163896</v>
      </c>
      <c r="B11578" t="s">
        <v>26296</v>
      </c>
      <c r="C11578" s="47" t="s">
        <v>26297</v>
      </c>
    </row>
    <row r="11579" spans="1:3" x14ac:dyDescent="0.25">
      <c r="A11579">
        <v>163897</v>
      </c>
      <c r="B11579" t="s">
        <v>26298</v>
      </c>
      <c r="C11579" s="47" t="s">
        <v>26299</v>
      </c>
    </row>
    <row r="11580" spans="1:3" x14ac:dyDescent="0.25">
      <c r="A11580">
        <v>163898</v>
      </c>
      <c r="B11580" t="s">
        <v>26300</v>
      </c>
      <c r="C11580" s="47" t="s">
        <v>26301</v>
      </c>
    </row>
    <row r="11581" spans="1:3" x14ac:dyDescent="0.25">
      <c r="A11581">
        <v>163899</v>
      </c>
      <c r="B11581" t="s">
        <v>26302</v>
      </c>
      <c r="C11581" s="47" t="s">
        <v>26303</v>
      </c>
    </row>
    <row r="11582" spans="1:3" x14ac:dyDescent="0.25">
      <c r="A11582">
        <v>163900</v>
      </c>
      <c r="B11582" t="s">
        <v>26304</v>
      </c>
      <c r="C11582" s="47" t="s">
        <v>26305</v>
      </c>
    </row>
    <row r="11583" spans="1:3" x14ac:dyDescent="0.25">
      <c r="A11583">
        <v>163901</v>
      </c>
      <c r="B11583" t="s">
        <v>26306</v>
      </c>
      <c r="C11583" s="47" t="s">
        <v>26307</v>
      </c>
    </row>
    <row r="11584" spans="1:3" x14ac:dyDescent="0.25">
      <c r="A11584">
        <v>163902</v>
      </c>
      <c r="B11584" t="s">
        <v>26308</v>
      </c>
      <c r="C11584" s="47" t="s">
        <v>26309</v>
      </c>
    </row>
    <row r="11585" spans="1:3" x14ac:dyDescent="0.25">
      <c r="A11585">
        <v>163903</v>
      </c>
      <c r="B11585" t="s">
        <v>26310</v>
      </c>
      <c r="C11585" s="47" t="s">
        <v>26311</v>
      </c>
    </row>
    <row r="11586" spans="1:3" x14ac:dyDescent="0.25">
      <c r="A11586">
        <v>163904</v>
      </c>
      <c r="B11586" t="s">
        <v>26312</v>
      </c>
      <c r="C11586" s="47" t="s">
        <v>26313</v>
      </c>
    </row>
    <row r="11587" spans="1:3" x14ac:dyDescent="0.25">
      <c r="A11587">
        <v>163905</v>
      </c>
      <c r="B11587" t="s">
        <v>26314</v>
      </c>
      <c r="C11587" s="47" t="s">
        <v>26315</v>
      </c>
    </row>
    <row r="11588" spans="1:3" x14ac:dyDescent="0.25">
      <c r="A11588">
        <v>163906</v>
      </c>
      <c r="B11588" t="s">
        <v>26316</v>
      </c>
      <c r="C11588" s="47" t="s">
        <v>26317</v>
      </c>
    </row>
    <row r="11589" spans="1:3" x14ac:dyDescent="0.25">
      <c r="A11589">
        <v>163907</v>
      </c>
      <c r="B11589" t="s">
        <v>76</v>
      </c>
      <c r="C11589" s="47" t="s">
        <v>26318</v>
      </c>
    </row>
    <row r="11590" spans="1:3" x14ac:dyDescent="0.25">
      <c r="A11590">
        <v>163908</v>
      </c>
      <c r="B11590" t="s">
        <v>26319</v>
      </c>
      <c r="C11590" s="47" t="s">
        <v>26320</v>
      </c>
    </row>
    <row r="11591" spans="1:3" x14ac:dyDescent="0.25">
      <c r="A11591">
        <v>163909</v>
      </c>
      <c r="B11591" t="s">
        <v>26321</v>
      </c>
      <c r="C11591" s="47" t="s">
        <v>26322</v>
      </c>
    </row>
    <row r="11592" spans="1:3" x14ac:dyDescent="0.25">
      <c r="A11592">
        <v>163910</v>
      </c>
      <c r="B11592" t="s">
        <v>26323</v>
      </c>
      <c r="C11592" s="47" t="s">
        <v>26324</v>
      </c>
    </row>
    <row r="11593" spans="1:3" x14ac:dyDescent="0.25">
      <c r="A11593">
        <v>163911</v>
      </c>
      <c r="B11593" t="s">
        <v>26325</v>
      </c>
      <c r="C11593" s="47" t="s">
        <v>26326</v>
      </c>
    </row>
    <row r="11594" spans="1:3" x14ac:dyDescent="0.25">
      <c r="A11594">
        <v>163912</v>
      </c>
      <c r="B11594" t="s">
        <v>26327</v>
      </c>
      <c r="C11594" s="47" t="s">
        <v>26328</v>
      </c>
    </row>
    <row r="11595" spans="1:3" x14ac:dyDescent="0.25">
      <c r="A11595">
        <v>163913</v>
      </c>
      <c r="B11595" t="s">
        <v>26329</v>
      </c>
      <c r="C11595" s="47" t="s">
        <v>26330</v>
      </c>
    </row>
    <row r="11596" spans="1:3" x14ac:dyDescent="0.25">
      <c r="A11596">
        <v>163914</v>
      </c>
      <c r="B11596" t="s">
        <v>26331</v>
      </c>
      <c r="C11596" s="47" t="s">
        <v>26332</v>
      </c>
    </row>
    <row r="11597" spans="1:3" x14ac:dyDescent="0.25">
      <c r="A11597">
        <v>163915</v>
      </c>
      <c r="B11597" t="s">
        <v>26333</v>
      </c>
      <c r="C11597" s="47" t="s">
        <v>26334</v>
      </c>
    </row>
    <row r="11598" spans="1:3" x14ac:dyDescent="0.25">
      <c r="A11598">
        <v>163916</v>
      </c>
      <c r="B11598" t="s">
        <v>26335</v>
      </c>
      <c r="C11598" s="47" t="s">
        <v>26336</v>
      </c>
    </row>
    <row r="11599" spans="1:3" x14ac:dyDescent="0.25">
      <c r="A11599">
        <v>163917</v>
      </c>
      <c r="B11599" t="s">
        <v>26337</v>
      </c>
      <c r="C11599" s="47" t="s">
        <v>26338</v>
      </c>
    </row>
    <row r="11600" spans="1:3" x14ac:dyDescent="0.25">
      <c r="A11600">
        <v>163918</v>
      </c>
      <c r="B11600" t="s">
        <v>26339</v>
      </c>
      <c r="C11600" s="47" t="s">
        <v>26340</v>
      </c>
    </row>
    <row r="11601" spans="1:3" x14ac:dyDescent="0.25">
      <c r="A11601">
        <v>163919</v>
      </c>
      <c r="B11601" t="s">
        <v>26341</v>
      </c>
      <c r="C11601" s="47" t="s">
        <v>26342</v>
      </c>
    </row>
    <row r="11602" spans="1:3" x14ac:dyDescent="0.25">
      <c r="A11602">
        <v>163920</v>
      </c>
      <c r="B11602" t="s">
        <v>26343</v>
      </c>
      <c r="C11602" s="47" t="s">
        <v>26344</v>
      </c>
    </row>
    <row r="11603" spans="1:3" x14ac:dyDescent="0.25">
      <c r="A11603">
        <v>163921</v>
      </c>
      <c r="B11603" t="s">
        <v>26345</v>
      </c>
      <c r="C11603" s="47" t="s">
        <v>26346</v>
      </c>
    </row>
    <row r="11604" spans="1:3" x14ac:dyDescent="0.25">
      <c r="A11604">
        <v>163922</v>
      </c>
      <c r="B11604" t="s">
        <v>26347</v>
      </c>
      <c r="C11604" s="47" t="s">
        <v>26348</v>
      </c>
    </row>
    <row r="11605" spans="1:3" x14ac:dyDescent="0.25">
      <c r="A11605">
        <v>163923</v>
      </c>
      <c r="B11605" t="s">
        <v>26349</v>
      </c>
      <c r="C11605" s="47" t="s">
        <v>26350</v>
      </c>
    </row>
    <row r="11606" spans="1:3" x14ac:dyDescent="0.25">
      <c r="A11606">
        <v>163924</v>
      </c>
      <c r="B11606" t="s">
        <v>26351</v>
      </c>
      <c r="C11606" s="47" t="s">
        <v>26352</v>
      </c>
    </row>
    <row r="11607" spans="1:3" x14ac:dyDescent="0.25">
      <c r="A11607">
        <v>163925</v>
      </c>
      <c r="B11607" t="s">
        <v>26353</v>
      </c>
      <c r="C11607" s="47" t="s">
        <v>26354</v>
      </c>
    </row>
    <row r="11608" spans="1:3" x14ac:dyDescent="0.25">
      <c r="A11608">
        <v>163926</v>
      </c>
      <c r="B11608" t="s">
        <v>26355</v>
      </c>
      <c r="C11608" s="47" t="s">
        <v>26356</v>
      </c>
    </row>
    <row r="11609" spans="1:3" x14ac:dyDescent="0.25">
      <c r="A11609">
        <v>163927</v>
      </c>
      <c r="B11609" t="s">
        <v>278</v>
      </c>
      <c r="C11609" s="47" t="s">
        <v>26357</v>
      </c>
    </row>
    <row r="11610" spans="1:3" x14ac:dyDescent="0.25">
      <c r="A11610">
        <v>163928</v>
      </c>
      <c r="B11610" t="s">
        <v>26358</v>
      </c>
      <c r="C11610" s="47" t="s">
        <v>26359</v>
      </c>
    </row>
    <row r="11611" spans="1:3" x14ac:dyDescent="0.25">
      <c r="A11611">
        <v>163929</v>
      </c>
      <c r="B11611" t="s">
        <v>26360</v>
      </c>
      <c r="C11611" s="47" t="s">
        <v>26361</v>
      </c>
    </row>
    <row r="11612" spans="1:3" x14ac:dyDescent="0.25">
      <c r="A11612">
        <v>163930</v>
      </c>
      <c r="B11612" t="s">
        <v>26362</v>
      </c>
      <c r="C11612" s="47" t="s">
        <v>26363</v>
      </c>
    </row>
    <row r="11613" spans="1:3" x14ac:dyDescent="0.25">
      <c r="A11613">
        <v>163931</v>
      </c>
      <c r="B11613" t="s">
        <v>26364</v>
      </c>
      <c r="C11613" s="47" t="s">
        <v>26365</v>
      </c>
    </row>
    <row r="11614" spans="1:3" x14ac:dyDescent="0.25">
      <c r="A11614">
        <v>163932</v>
      </c>
      <c r="B11614" t="s">
        <v>26366</v>
      </c>
      <c r="C11614" s="47" t="s">
        <v>26367</v>
      </c>
    </row>
    <row r="11615" spans="1:3" x14ac:dyDescent="0.25">
      <c r="A11615">
        <v>163933</v>
      </c>
      <c r="B11615" t="s">
        <v>26368</v>
      </c>
      <c r="C11615" s="47" t="s">
        <v>26369</v>
      </c>
    </row>
    <row r="11616" spans="1:3" x14ac:dyDescent="0.25">
      <c r="A11616">
        <v>163934</v>
      </c>
      <c r="B11616" t="s">
        <v>26370</v>
      </c>
      <c r="C11616" s="47" t="s">
        <v>26371</v>
      </c>
    </row>
    <row r="11617" spans="1:3" x14ac:dyDescent="0.25">
      <c r="A11617">
        <v>163935</v>
      </c>
      <c r="B11617" t="s">
        <v>26372</v>
      </c>
      <c r="C11617" s="47" t="s">
        <v>26373</v>
      </c>
    </row>
    <row r="11618" spans="1:3" x14ac:dyDescent="0.25">
      <c r="A11618">
        <v>163936</v>
      </c>
      <c r="B11618" t="s">
        <v>26374</v>
      </c>
      <c r="C11618" s="47" t="s">
        <v>26375</v>
      </c>
    </row>
    <row r="11619" spans="1:3" x14ac:dyDescent="0.25">
      <c r="A11619">
        <v>163937</v>
      </c>
      <c r="B11619" t="s">
        <v>26376</v>
      </c>
      <c r="C11619" s="47" t="s">
        <v>26377</v>
      </c>
    </row>
    <row r="11620" spans="1:3" x14ac:dyDescent="0.25">
      <c r="A11620">
        <v>163938</v>
      </c>
      <c r="B11620" t="s">
        <v>26378</v>
      </c>
      <c r="C11620" s="47" t="s">
        <v>26379</v>
      </c>
    </row>
    <row r="11621" spans="1:3" x14ac:dyDescent="0.25">
      <c r="A11621">
        <v>163939</v>
      </c>
      <c r="B11621" t="s">
        <v>26380</v>
      </c>
      <c r="C11621" s="47" t="s">
        <v>26381</v>
      </c>
    </row>
    <row r="11622" spans="1:3" x14ac:dyDescent="0.25">
      <c r="A11622">
        <v>163940</v>
      </c>
      <c r="B11622" t="s">
        <v>26382</v>
      </c>
      <c r="C11622" s="47" t="s">
        <v>26383</v>
      </c>
    </row>
    <row r="11623" spans="1:3" x14ac:dyDescent="0.25">
      <c r="A11623">
        <v>163941</v>
      </c>
      <c r="B11623" t="s">
        <v>26384</v>
      </c>
      <c r="C11623" s="47" t="s">
        <v>26385</v>
      </c>
    </row>
    <row r="11624" spans="1:3" x14ac:dyDescent="0.25">
      <c r="A11624">
        <v>163942</v>
      </c>
      <c r="B11624" t="s">
        <v>26386</v>
      </c>
      <c r="C11624" s="47" t="s">
        <v>26387</v>
      </c>
    </row>
    <row r="11625" spans="1:3" x14ac:dyDescent="0.25">
      <c r="A11625">
        <v>163943</v>
      </c>
      <c r="B11625" t="s">
        <v>26388</v>
      </c>
      <c r="C11625" s="47" t="s">
        <v>26389</v>
      </c>
    </row>
    <row r="11626" spans="1:3" x14ac:dyDescent="0.25">
      <c r="A11626">
        <v>163944</v>
      </c>
      <c r="B11626" t="s">
        <v>26390</v>
      </c>
      <c r="C11626" s="47" t="s">
        <v>26391</v>
      </c>
    </row>
    <row r="11627" spans="1:3" x14ac:dyDescent="0.25">
      <c r="A11627">
        <v>163945</v>
      </c>
      <c r="B11627" t="s">
        <v>26392</v>
      </c>
      <c r="C11627" s="47" t="s">
        <v>26393</v>
      </c>
    </row>
    <row r="11628" spans="1:3" x14ac:dyDescent="0.25">
      <c r="A11628">
        <v>163946</v>
      </c>
      <c r="B11628" t="s">
        <v>26394</v>
      </c>
      <c r="C11628" s="47" t="s">
        <v>26395</v>
      </c>
    </row>
    <row r="11629" spans="1:3" x14ac:dyDescent="0.25">
      <c r="A11629">
        <v>163947</v>
      </c>
      <c r="B11629" t="s">
        <v>26396</v>
      </c>
      <c r="C11629" s="47" t="s">
        <v>26397</v>
      </c>
    </row>
    <row r="11630" spans="1:3" x14ac:dyDescent="0.25">
      <c r="A11630">
        <v>163948</v>
      </c>
      <c r="B11630" t="s">
        <v>26398</v>
      </c>
      <c r="C11630" s="47" t="s">
        <v>26399</v>
      </c>
    </row>
    <row r="11631" spans="1:3" x14ac:dyDescent="0.25">
      <c r="A11631">
        <v>163949</v>
      </c>
      <c r="B11631" t="s">
        <v>913</v>
      </c>
      <c r="C11631" s="47" t="s">
        <v>26400</v>
      </c>
    </row>
    <row r="11632" spans="1:3" x14ac:dyDescent="0.25">
      <c r="A11632">
        <v>163950</v>
      </c>
      <c r="B11632" t="s">
        <v>26401</v>
      </c>
      <c r="C11632" s="47" t="s">
        <v>26402</v>
      </c>
    </row>
    <row r="11633" spans="1:3" x14ac:dyDescent="0.25">
      <c r="A11633">
        <v>163951</v>
      </c>
      <c r="B11633" t="s">
        <v>26403</v>
      </c>
      <c r="C11633" s="47" t="s">
        <v>26404</v>
      </c>
    </row>
    <row r="11634" spans="1:3" x14ac:dyDescent="0.25">
      <c r="A11634">
        <v>163952</v>
      </c>
      <c r="B11634" t="s">
        <v>26405</v>
      </c>
      <c r="C11634" s="47" t="s">
        <v>26406</v>
      </c>
    </row>
    <row r="11635" spans="1:3" x14ac:dyDescent="0.25">
      <c r="A11635">
        <v>163953</v>
      </c>
      <c r="B11635" t="s">
        <v>26407</v>
      </c>
      <c r="C11635" s="47" t="s">
        <v>26408</v>
      </c>
    </row>
    <row r="11636" spans="1:3" x14ac:dyDescent="0.25">
      <c r="A11636">
        <v>163954</v>
      </c>
      <c r="B11636" t="s">
        <v>1575</v>
      </c>
      <c r="C11636" s="47" t="s">
        <v>26409</v>
      </c>
    </row>
    <row r="11637" spans="1:3" x14ac:dyDescent="0.25">
      <c r="A11637">
        <v>163955</v>
      </c>
      <c r="B11637" t="s">
        <v>26410</v>
      </c>
      <c r="C11637" s="47" t="s">
        <v>26411</v>
      </c>
    </row>
    <row r="11638" spans="1:3" x14ac:dyDescent="0.25">
      <c r="A11638">
        <v>163956</v>
      </c>
      <c r="B11638" t="s">
        <v>26412</v>
      </c>
      <c r="C11638" s="47" t="s">
        <v>26413</v>
      </c>
    </row>
    <row r="11639" spans="1:3" x14ac:dyDescent="0.25">
      <c r="A11639">
        <v>163957</v>
      </c>
      <c r="B11639" t="s">
        <v>26414</v>
      </c>
      <c r="C11639" s="47" t="s">
        <v>26415</v>
      </c>
    </row>
    <row r="11640" spans="1:3" x14ac:dyDescent="0.25">
      <c r="A11640">
        <v>163958</v>
      </c>
      <c r="B11640" t="s">
        <v>1659</v>
      </c>
      <c r="C11640" s="47" t="s">
        <v>26416</v>
      </c>
    </row>
    <row r="11641" spans="1:3" x14ac:dyDescent="0.25">
      <c r="A11641">
        <v>163959</v>
      </c>
      <c r="B11641" t="s">
        <v>1736</v>
      </c>
      <c r="C11641" s="47" t="s">
        <v>26417</v>
      </c>
    </row>
    <row r="11642" spans="1:3" x14ac:dyDescent="0.25">
      <c r="A11642">
        <v>163960</v>
      </c>
      <c r="B11642" t="s">
        <v>26418</v>
      </c>
      <c r="C11642" s="47" t="s">
        <v>26419</v>
      </c>
    </row>
    <row r="11643" spans="1:3" x14ac:dyDescent="0.25">
      <c r="A11643">
        <v>163961</v>
      </c>
      <c r="B11643" t="s">
        <v>26420</v>
      </c>
      <c r="C11643" s="47" t="s">
        <v>26421</v>
      </c>
    </row>
    <row r="11644" spans="1:3" x14ac:dyDescent="0.25">
      <c r="A11644">
        <v>163962</v>
      </c>
      <c r="B11644" t="s">
        <v>26422</v>
      </c>
      <c r="C11644" s="47" t="s">
        <v>26423</v>
      </c>
    </row>
    <row r="11645" spans="1:3" x14ac:dyDescent="0.25">
      <c r="A11645">
        <v>163963</v>
      </c>
      <c r="B11645" t="s">
        <v>26424</v>
      </c>
      <c r="C11645" s="47" t="s">
        <v>26425</v>
      </c>
    </row>
    <row r="11646" spans="1:3" x14ac:dyDescent="0.25">
      <c r="A11646">
        <v>163964</v>
      </c>
      <c r="B11646" t="s">
        <v>26426</v>
      </c>
      <c r="C11646" s="47" t="s">
        <v>26427</v>
      </c>
    </row>
    <row r="11647" spans="1:3" x14ac:dyDescent="0.25">
      <c r="A11647">
        <v>163965</v>
      </c>
      <c r="B11647" t="s">
        <v>26428</v>
      </c>
      <c r="C11647" s="47" t="s">
        <v>26429</v>
      </c>
    </row>
    <row r="11648" spans="1:3" x14ac:dyDescent="0.25">
      <c r="A11648">
        <v>163966</v>
      </c>
      <c r="B11648" t="s">
        <v>26430</v>
      </c>
      <c r="C11648" s="47" t="s">
        <v>26431</v>
      </c>
    </row>
    <row r="11649" spans="1:3" x14ac:dyDescent="0.25">
      <c r="A11649">
        <v>163967</v>
      </c>
      <c r="B11649" t="s">
        <v>26432</v>
      </c>
      <c r="C11649" s="47" t="s">
        <v>26433</v>
      </c>
    </row>
    <row r="11650" spans="1:3" x14ac:dyDescent="0.25">
      <c r="A11650">
        <v>163968</v>
      </c>
      <c r="B11650" t="s">
        <v>26434</v>
      </c>
      <c r="C11650" s="47" t="s">
        <v>26435</v>
      </c>
    </row>
    <row r="11651" spans="1:3" x14ac:dyDescent="0.25">
      <c r="A11651">
        <v>163969</v>
      </c>
      <c r="B11651" t="s">
        <v>26436</v>
      </c>
      <c r="C11651" s="47" t="s">
        <v>26437</v>
      </c>
    </row>
    <row r="11652" spans="1:3" x14ac:dyDescent="0.25">
      <c r="A11652">
        <v>163970</v>
      </c>
      <c r="B11652" t="s">
        <v>26438</v>
      </c>
      <c r="C11652" s="47" t="s">
        <v>26439</v>
      </c>
    </row>
    <row r="11653" spans="1:3" x14ac:dyDescent="0.25">
      <c r="A11653">
        <v>163971</v>
      </c>
      <c r="B11653" t="s">
        <v>539</v>
      </c>
      <c r="C11653" s="47" t="s">
        <v>26440</v>
      </c>
    </row>
    <row r="11654" spans="1:3" x14ac:dyDescent="0.25">
      <c r="A11654">
        <v>163972</v>
      </c>
      <c r="B11654" t="s">
        <v>26441</v>
      </c>
      <c r="C11654" s="47" t="s">
        <v>26442</v>
      </c>
    </row>
    <row r="11655" spans="1:3" x14ac:dyDescent="0.25">
      <c r="A11655">
        <v>163973</v>
      </c>
      <c r="B11655" t="s">
        <v>26443</v>
      </c>
      <c r="C11655" s="47" t="s">
        <v>26444</v>
      </c>
    </row>
    <row r="11656" spans="1:3" x14ac:dyDescent="0.25">
      <c r="A11656">
        <v>163974</v>
      </c>
      <c r="B11656" t="s">
        <v>26445</v>
      </c>
      <c r="C11656" s="47" t="s">
        <v>26446</v>
      </c>
    </row>
    <row r="11657" spans="1:3" x14ac:dyDescent="0.25">
      <c r="A11657">
        <v>163975</v>
      </c>
      <c r="B11657" t="s">
        <v>26447</v>
      </c>
      <c r="C11657" s="47" t="s">
        <v>26448</v>
      </c>
    </row>
    <row r="11658" spans="1:3" x14ac:dyDescent="0.25">
      <c r="A11658">
        <v>163976</v>
      </c>
      <c r="B11658" t="s">
        <v>26449</v>
      </c>
      <c r="C11658" s="47" t="s">
        <v>26450</v>
      </c>
    </row>
    <row r="11659" spans="1:3" x14ac:dyDescent="0.25">
      <c r="A11659">
        <v>163977</v>
      </c>
      <c r="B11659" t="s">
        <v>26451</v>
      </c>
      <c r="C11659" s="47" t="s">
        <v>26452</v>
      </c>
    </row>
    <row r="11660" spans="1:3" x14ac:dyDescent="0.25">
      <c r="A11660">
        <v>163978</v>
      </c>
      <c r="B11660" t="s">
        <v>26453</v>
      </c>
      <c r="C11660" s="47" t="s">
        <v>26454</v>
      </c>
    </row>
    <row r="11661" spans="1:3" x14ac:dyDescent="0.25">
      <c r="A11661">
        <v>163979</v>
      </c>
      <c r="B11661" t="s">
        <v>26455</v>
      </c>
      <c r="C11661" s="47" t="s">
        <v>26456</v>
      </c>
    </row>
    <row r="11662" spans="1:3" x14ac:dyDescent="0.25">
      <c r="A11662">
        <v>163980</v>
      </c>
      <c r="B11662" t="s">
        <v>26457</v>
      </c>
      <c r="C11662" s="47" t="s">
        <v>26458</v>
      </c>
    </row>
    <row r="11663" spans="1:3" x14ac:dyDescent="0.25">
      <c r="A11663">
        <v>163981</v>
      </c>
      <c r="B11663" t="s">
        <v>26459</v>
      </c>
      <c r="C11663" s="47" t="s">
        <v>26460</v>
      </c>
    </row>
    <row r="11664" spans="1:3" x14ac:dyDescent="0.25">
      <c r="A11664">
        <v>163982</v>
      </c>
      <c r="B11664" t="s">
        <v>26461</v>
      </c>
      <c r="C11664" s="47" t="s">
        <v>26462</v>
      </c>
    </row>
    <row r="11665" spans="1:3" x14ac:dyDescent="0.25">
      <c r="A11665">
        <v>163983</v>
      </c>
      <c r="B11665" t="s">
        <v>26463</v>
      </c>
      <c r="C11665" s="47" t="s">
        <v>26464</v>
      </c>
    </row>
    <row r="11666" spans="1:3" x14ac:dyDescent="0.25">
      <c r="A11666">
        <v>163984</v>
      </c>
      <c r="B11666" t="s">
        <v>26465</v>
      </c>
      <c r="C11666" s="47" t="s">
        <v>26466</v>
      </c>
    </row>
    <row r="11667" spans="1:3" x14ac:dyDescent="0.25">
      <c r="A11667">
        <v>163985</v>
      </c>
      <c r="B11667" t="s">
        <v>26467</v>
      </c>
      <c r="C11667" s="47" t="s">
        <v>26468</v>
      </c>
    </row>
    <row r="11668" spans="1:3" x14ac:dyDescent="0.25">
      <c r="A11668">
        <v>163986</v>
      </c>
      <c r="B11668" t="s">
        <v>26469</v>
      </c>
      <c r="C11668" s="47" t="s">
        <v>26470</v>
      </c>
    </row>
    <row r="11669" spans="1:3" x14ac:dyDescent="0.25">
      <c r="A11669">
        <v>163987</v>
      </c>
      <c r="B11669" t="s">
        <v>26471</v>
      </c>
      <c r="C11669" s="47" t="s">
        <v>26472</v>
      </c>
    </row>
    <row r="11670" spans="1:3" x14ac:dyDescent="0.25">
      <c r="A11670">
        <v>163988</v>
      </c>
      <c r="B11670" t="s">
        <v>26473</v>
      </c>
      <c r="C11670" s="47" t="s">
        <v>26474</v>
      </c>
    </row>
    <row r="11671" spans="1:3" x14ac:dyDescent="0.25">
      <c r="A11671">
        <v>163989</v>
      </c>
      <c r="B11671" t="s">
        <v>26475</v>
      </c>
      <c r="C11671" s="47" t="s">
        <v>26476</v>
      </c>
    </row>
    <row r="11672" spans="1:3" x14ac:dyDescent="0.25">
      <c r="A11672">
        <v>163990</v>
      </c>
      <c r="B11672" t="s">
        <v>26477</v>
      </c>
      <c r="C11672" s="47" t="s">
        <v>26478</v>
      </c>
    </row>
    <row r="11673" spans="1:3" x14ac:dyDescent="0.25">
      <c r="A11673">
        <v>163991</v>
      </c>
      <c r="B11673" t="s">
        <v>26479</v>
      </c>
      <c r="C11673" s="47" t="s">
        <v>26480</v>
      </c>
    </row>
    <row r="11674" spans="1:3" x14ac:dyDescent="0.25">
      <c r="A11674">
        <v>163992</v>
      </c>
      <c r="B11674" t="s">
        <v>26481</v>
      </c>
      <c r="C11674" s="47" t="s">
        <v>26482</v>
      </c>
    </row>
    <row r="11675" spans="1:3" x14ac:dyDescent="0.25">
      <c r="A11675">
        <v>163993</v>
      </c>
      <c r="B11675" t="s">
        <v>26483</v>
      </c>
      <c r="C11675" s="47" t="s">
        <v>26484</v>
      </c>
    </row>
    <row r="11676" spans="1:3" x14ac:dyDescent="0.25">
      <c r="A11676">
        <v>163994</v>
      </c>
      <c r="B11676" t="s">
        <v>26485</v>
      </c>
      <c r="C11676" s="47" t="s">
        <v>26486</v>
      </c>
    </row>
    <row r="11677" spans="1:3" x14ac:dyDescent="0.25">
      <c r="A11677">
        <v>163995</v>
      </c>
      <c r="B11677" t="s">
        <v>26487</v>
      </c>
      <c r="C11677" s="47" t="s">
        <v>26488</v>
      </c>
    </row>
    <row r="11678" spans="1:3" x14ac:dyDescent="0.25">
      <c r="A11678">
        <v>163996</v>
      </c>
      <c r="B11678" t="s">
        <v>26489</v>
      </c>
      <c r="C11678" s="47" t="s">
        <v>26490</v>
      </c>
    </row>
    <row r="11679" spans="1:3" x14ac:dyDescent="0.25">
      <c r="A11679">
        <v>163997</v>
      </c>
      <c r="B11679" t="s">
        <v>26491</v>
      </c>
      <c r="C11679" s="47" t="s">
        <v>26492</v>
      </c>
    </row>
    <row r="11680" spans="1:3" x14ac:dyDescent="0.25">
      <c r="A11680">
        <v>163998</v>
      </c>
      <c r="B11680" t="s">
        <v>26493</v>
      </c>
      <c r="C11680" s="47" t="s">
        <v>26494</v>
      </c>
    </row>
    <row r="11681" spans="1:3" x14ac:dyDescent="0.25">
      <c r="A11681">
        <v>163999</v>
      </c>
      <c r="B11681" t="s">
        <v>26495</v>
      </c>
      <c r="C11681" s="47" t="s">
        <v>26496</v>
      </c>
    </row>
    <row r="11682" spans="1:3" x14ac:dyDescent="0.25">
      <c r="A11682">
        <v>164000</v>
      </c>
      <c r="B11682" t="s">
        <v>26497</v>
      </c>
      <c r="C11682" s="47" t="s">
        <v>26498</v>
      </c>
    </row>
    <row r="11683" spans="1:3" x14ac:dyDescent="0.25">
      <c r="A11683">
        <v>164001</v>
      </c>
      <c r="B11683" t="s">
        <v>26499</v>
      </c>
      <c r="C11683" s="47" t="s">
        <v>26500</v>
      </c>
    </row>
    <row r="11684" spans="1:3" x14ac:dyDescent="0.25">
      <c r="A11684">
        <v>164002</v>
      </c>
      <c r="B11684" t="s">
        <v>26501</v>
      </c>
      <c r="C11684" s="47" t="s">
        <v>26502</v>
      </c>
    </row>
    <row r="11685" spans="1:3" x14ac:dyDescent="0.25">
      <c r="A11685">
        <v>164003</v>
      </c>
      <c r="B11685" t="s">
        <v>26503</v>
      </c>
      <c r="C11685" s="47" t="s">
        <v>26504</v>
      </c>
    </row>
    <row r="11686" spans="1:3" x14ac:dyDescent="0.25">
      <c r="A11686">
        <v>164004</v>
      </c>
      <c r="B11686" t="s">
        <v>26505</v>
      </c>
      <c r="C11686" s="47" t="s">
        <v>26506</v>
      </c>
    </row>
    <row r="11687" spans="1:3" x14ac:dyDescent="0.25">
      <c r="A11687">
        <v>164005</v>
      </c>
      <c r="B11687" t="s">
        <v>26507</v>
      </c>
      <c r="C11687" s="47" t="s">
        <v>26508</v>
      </c>
    </row>
    <row r="11688" spans="1:3" x14ac:dyDescent="0.25">
      <c r="A11688">
        <v>164006</v>
      </c>
      <c r="B11688" t="s">
        <v>26509</v>
      </c>
      <c r="C11688" s="47" t="s">
        <v>26510</v>
      </c>
    </row>
    <row r="11689" spans="1:3" x14ac:dyDescent="0.25">
      <c r="A11689">
        <v>164007</v>
      </c>
      <c r="B11689" t="s">
        <v>26511</v>
      </c>
      <c r="C11689" s="47" t="s">
        <v>26512</v>
      </c>
    </row>
    <row r="11690" spans="1:3" x14ac:dyDescent="0.25">
      <c r="A11690">
        <v>164008</v>
      </c>
      <c r="B11690" t="s">
        <v>26513</v>
      </c>
      <c r="C11690" s="47" t="s">
        <v>26514</v>
      </c>
    </row>
    <row r="11691" spans="1:3" x14ac:dyDescent="0.25">
      <c r="A11691">
        <v>164009</v>
      </c>
      <c r="B11691" t="s">
        <v>26515</v>
      </c>
      <c r="C11691" s="47" t="s">
        <v>26516</v>
      </c>
    </row>
    <row r="11692" spans="1:3" x14ac:dyDescent="0.25">
      <c r="A11692">
        <v>164010</v>
      </c>
      <c r="B11692" t="s">
        <v>26517</v>
      </c>
      <c r="C11692" s="47" t="s">
        <v>26518</v>
      </c>
    </row>
    <row r="11693" spans="1:3" x14ac:dyDescent="0.25">
      <c r="A11693">
        <v>164011</v>
      </c>
      <c r="B11693" t="s">
        <v>26519</v>
      </c>
      <c r="C11693" s="47" t="s">
        <v>26520</v>
      </c>
    </row>
    <row r="11694" spans="1:3" x14ac:dyDescent="0.25">
      <c r="A11694">
        <v>164012</v>
      </c>
      <c r="B11694" t="s">
        <v>1367</v>
      </c>
      <c r="C11694" s="47" t="s">
        <v>26521</v>
      </c>
    </row>
    <row r="11695" spans="1:3" x14ac:dyDescent="0.25">
      <c r="A11695">
        <v>164013</v>
      </c>
      <c r="B11695" t="s">
        <v>26522</v>
      </c>
      <c r="C11695" s="47" t="s">
        <v>26523</v>
      </c>
    </row>
    <row r="11696" spans="1:3" x14ac:dyDescent="0.25">
      <c r="A11696">
        <v>164014</v>
      </c>
      <c r="B11696" t="s">
        <v>26524</v>
      </c>
      <c r="C11696" s="47" t="s">
        <v>26525</v>
      </c>
    </row>
    <row r="11697" spans="1:3" x14ac:dyDescent="0.25">
      <c r="A11697">
        <v>164015</v>
      </c>
      <c r="B11697" t="s">
        <v>26526</v>
      </c>
      <c r="C11697" s="47" t="s">
        <v>26527</v>
      </c>
    </row>
    <row r="11698" spans="1:3" x14ac:dyDescent="0.25">
      <c r="A11698">
        <v>164016</v>
      </c>
      <c r="B11698" t="s">
        <v>26528</v>
      </c>
      <c r="C11698" s="47" t="s">
        <v>26529</v>
      </c>
    </row>
    <row r="11699" spans="1:3" x14ac:dyDescent="0.25">
      <c r="A11699">
        <v>164017</v>
      </c>
      <c r="B11699" t="s">
        <v>26530</v>
      </c>
      <c r="C11699" s="47" t="s">
        <v>26531</v>
      </c>
    </row>
    <row r="11700" spans="1:3" x14ac:dyDescent="0.25">
      <c r="A11700">
        <v>164018</v>
      </c>
      <c r="B11700" t="s">
        <v>26532</v>
      </c>
      <c r="C11700" s="47" t="s">
        <v>26533</v>
      </c>
    </row>
    <row r="11701" spans="1:3" x14ac:dyDescent="0.25">
      <c r="A11701">
        <v>164019</v>
      </c>
      <c r="B11701" t="s">
        <v>26534</v>
      </c>
      <c r="C11701" s="47" t="s">
        <v>14410</v>
      </c>
    </row>
    <row r="11702" spans="1:3" x14ac:dyDescent="0.25">
      <c r="A11702">
        <v>164020</v>
      </c>
      <c r="B11702" t="s">
        <v>26535</v>
      </c>
      <c r="C11702" s="47" t="s">
        <v>26536</v>
      </c>
    </row>
    <row r="11703" spans="1:3" x14ac:dyDescent="0.25">
      <c r="A11703">
        <v>164021</v>
      </c>
      <c r="B11703" t="s">
        <v>26537</v>
      </c>
      <c r="C11703" s="47" t="s">
        <v>26538</v>
      </c>
    </row>
    <row r="11704" spans="1:3" x14ac:dyDescent="0.25">
      <c r="A11704">
        <v>164022</v>
      </c>
      <c r="B11704" t="s">
        <v>26539</v>
      </c>
      <c r="C11704" s="47" t="s">
        <v>26540</v>
      </c>
    </row>
    <row r="11705" spans="1:3" x14ac:dyDescent="0.25">
      <c r="A11705">
        <v>164023</v>
      </c>
      <c r="B11705" t="s">
        <v>26541</v>
      </c>
      <c r="C11705" s="47" t="s">
        <v>26542</v>
      </c>
    </row>
    <row r="11706" spans="1:3" x14ac:dyDescent="0.25">
      <c r="A11706">
        <v>164024</v>
      </c>
      <c r="B11706" t="s">
        <v>26543</v>
      </c>
      <c r="C11706" s="47" t="s">
        <v>26544</v>
      </c>
    </row>
    <row r="11707" spans="1:3" x14ac:dyDescent="0.25">
      <c r="A11707">
        <v>164025</v>
      </c>
      <c r="B11707" t="s">
        <v>26545</v>
      </c>
      <c r="C11707" s="47" t="s">
        <v>26546</v>
      </c>
    </row>
    <row r="11708" spans="1:3" x14ac:dyDescent="0.25">
      <c r="A11708">
        <v>164026</v>
      </c>
      <c r="B11708" t="s">
        <v>26547</v>
      </c>
      <c r="C11708" s="47" t="s">
        <v>26548</v>
      </c>
    </row>
    <row r="11709" spans="1:3" x14ac:dyDescent="0.25">
      <c r="A11709">
        <v>164027</v>
      </c>
      <c r="B11709" t="s">
        <v>26549</v>
      </c>
      <c r="C11709" s="47" t="s">
        <v>26550</v>
      </c>
    </row>
    <row r="11710" spans="1:3" x14ac:dyDescent="0.25">
      <c r="A11710">
        <v>164028</v>
      </c>
      <c r="B11710" t="s">
        <v>26551</v>
      </c>
      <c r="C11710" s="47" t="s">
        <v>26552</v>
      </c>
    </row>
    <row r="11711" spans="1:3" x14ac:dyDescent="0.25">
      <c r="A11711">
        <v>164029</v>
      </c>
      <c r="B11711" t="s">
        <v>26553</v>
      </c>
      <c r="C11711" s="47" t="s">
        <v>26554</v>
      </c>
    </row>
    <row r="11712" spans="1:3" x14ac:dyDescent="0.25">
      <c r="A11712">
        <v>164030</v>
      </c>
      <c r="B11712" t="s">
        <v>26555</v>
      </c>
      <c r="C11712" s="47" t="s">
        <v>26556</v>
      </c>
    </row>
    <row r="11713" spans="1:3" x14ac:dyDescent="0.25">
      <c r="A11713">
        <v>164031</v>
      </c>
      <c r="B11713" t="s">
        <v>26557</v>
      </c>
      <c r="C11713" s="47" t="s">
        <v>26558</v>
      </c>
    </row>
    <row r="11714" spans="1:3" x14ac:dyDescent="0.25">
      <c r="A11714">
        <v>164032</v>
      </c>
      <c r="B11714" t="s">
        <v>26559</v>
      </c>
      <c r="C11714" s="47" t="s">
        <v>4813</v>
      </c>
    </row>
    <row r="11715" spans="1:3" x14ac:dyDescent="0.25">
      <c r="A11715">
        <v>164033</v>
      </c>
      <c r="B11715" t="s">
        <v>26560</v>
      </c>
      <c r="C11715" s="47" t="s">
        <v>4725</v>
      </c>
    </row>
    <row r="11716" spans="1:3" x14ac:dyDescent="0.25">
      <c r="A11716">
        <v>164034</v>
      </c>
      <c r="B11716" t="s">
        <v>26561</v>
      </c>
      <c r="C11716" s="47" t="s">
        <v>26562</v>
      </c>
    </row>
    <row r="11717" spans="1:3" x14ac:dyDescent="0.25">
      <c r="A11717">
        <v>164035</v>
      </c>
      <c r="B11717" t="s">
        <v>26563</v>
      </c>
      <c r="C11717" s="47" t="s">
        <v>26564</v>
      </c>
    </row>
    <row r="11718" spans="1:3" x14ac:dyDescent="0.25">
      <c r="A11718">
        <v>164036</v>
      </c>
      <c r="B11718" t="s">
        <v>26565</v>
      </c>
      <c r="C11718" s="47" t="s">
        <v>26566</v>
      </c>
    </row>
    <row r="11719" spans="1:3" x14ac:dyDescent="0.25">
      <c r="A11719">
        <v>164037</v>
      </c>
      <c r="B11719" t="s">
        <v>26567</v>
      </c>
      <c r="C11719" s="47" t="s">
        <v>26568</v>
      </c>
    </row>
    <row r="11720" spans="1:3" x14ac:dyDescent="0.25">
      <c r="A11720">
        <v>164038</v>
      </c>
      <c r="B11720" t="s">
        <v>26569</v>
      </c>
      <c r="C11720" s="47" t="s">
        <v>4728</v>
      </c>
    </row>
    <row r="11721" spans="1:3" x14ac:dyDescent="0.25">
      <c r="A11721">
        <v>164039</v>
      </c>
      <c r="B11721" t="s">
        <v>26570</v>
      </c>
      <c r="C11721" s="47" t="s">
        <v>26571</v>
      </c>
    </row>
    <row r="11722" spans="1:3" x14ac:dyDescent="0.25">
      <c r="A11722">
        <v>164040</v>
      </c>
      <c r="B11722" t="s">
        <v>26572</v>
      </c>
      <c r="C11722" s="47" t="s">
        <v>4725</v>
      </c>
    </row>
    <row r="11723" spans="1:3" x14ac:dyDescent="0.25">
      <c r="A11723">
        <v>164041</v>
      </c>
      <c r="B11723" t="s">
        <v>26573</v>
      </c>
      <c r="C11723" s="47" t="s">
        <v>4813</v>
      </c>
    </row>
    <row r="11724" spans="1:3" x14ac:dyDescent="0.25">
      <c r="A11724">
        <v>164042</v>
      </c>
      <c r="B11724" t="s">
        <v>26574</v>
      </c>
      <c r="C11724" s="47" t="s">
        <v>26575</v>
      </c>
    </row>
    <row r="11725" spans="1:3" x14ac:dyDescent="0.25">
      <c r="A11725">
        <v>164043</v>
      </c>
      <c r="B11725" t="s">
        <v>26576</v>
      </c>
      <c r="C11725" s="47" t="s">
        <v>26577</v>
      </c>
    </row>
    <row r="11726" spans="1:3" x14ac:dyDescent="0.25">
      <c r="A11726">
        <v>164044</v>
      </c>
      <c r="B11726" t="s">
        <v>26578</v>
      </c>
      <c r="C11726" s="47" t="s">
        <v>26579</v>
      </c>
    </row>
    <row r="11727" spans="1:3" x14ac:dyDescent="0.25">
      <c r="A11727">
        <v>164045</v>
      </c>
      <c r="B11727" t="s">
        <v>26580</v>
      </c>
      <c r="C11727" s="47" t="s">
        <v>26581</v>
      </c>
    </row>
    <row r="11728" spans="1:3" x14ac:dyDescent="0.25">
      <c r="A11728">
        <v>164046</v>
      </c>
      <c r="B11728" t="s">
        <v>26582</v>
      </c>
      <c r="C11728" s="47" t="s">
        <v>26583</v>
      </c>
    </row>
    <row r="11729" spans="1:3" x14ac:dyDescent="0.25">
      <c r="A11729">
        <v>164047</v>
      </c>
      <c r="B11729" t="s">
        <v>26584</v>
      </c>
      <c r="C11729" s="47" t="s">
        <v>26585</v>
      </c>
    </row>
    <row r="11730" spans="1:3" x14ac:dyDescent="0.25">
      <c r="A11730">
        <v>164048</v>
      </c>
      <c r="B11730" t="s">
        <v>26586</v>
      </c>
      <c r="C11730" s="47" t="s">
        <v>26587</v>
      </c>
    </row>
    <row r="11731" spans="1:3" x14ac:dyDescent="0.25">
      <c r="A11731">
        <v>164049</v>
      </c>
      <c r="B11731" t="s">
        <v>26588</v>
      </c>
      <c r="C11731" s="47" t="s">
        <v>26589</v>
      </c>
    </row>
    <row r="11732" spans="1:3" x14ac:dyDescent="0.25">
      <c r="A11732">
        <v>164050</v>
      </c>
      <c r="B11732" t="s">
        <v>26590</v>
      </c>
      <c r="C11732" s="47" t="s">
        <v>26591</v>
      </c>
    </row>
    <row r="11733" spans="1:3" x14ac:dyDescent="0.25">
      <c r="A11733">
        <v>164051</v>
      </c>
      <c r="B11733" t="s">
        <v>26592</v>
      </c>
      <c r="C11733" s="47" t="s">
        <v>26593</v>
      </c>
    </row>
    <row r="11734" spans="1:3" x14ac:dyDescent="0.25">
      <c r="A11734">
        <v>164052</v>
      </c>
      <c r="B11734" t="s">
        <v>26594</v>
      </c>
      <c r="C11734" s="47" t="s">
        <v>26595</v>
      </c>
    </row>
    <row r="11735" spans="1:3" x14ac:dyDescent="0.25">
      <c r="A11735">
        <v>164053</v>
      </c>
      <c r="B11735" t="s">
        <v>1471</v>
      </c>
      <c r="C11735" s="47" t="s">
        <v>26596</v>
      </c>
    </row>
    <row r="11736" spans="1:3" x14ac:dyDescent="0.25">
      <c r="A11736">
        <v>164054</v>
      </c>
      <c r="B11736" t="s">
        <v>26597</v>
      </c>
      <c r="C11736" s="47" t="s">
        <v>26598</v>
      </c>
    </row>
    <row r="11737" spans="1:3" x14ac:dyDescent="0.25">
      <c r="A11737">
        <v>164055</v>
      </c>
      <c r="B11737" t="s">
        <v>26599</v>
      </c>
      <c r="C11737" s="47" t="s">
        <v>26600</v>
      </c>
    </row>
    <row r="11738" spans="1:3" x14ac:dyDescent="0.25">
      <c r="A11738">
        <v>164056</v>
      </c>
      <c r="B11738" t="s">
        <v>26601</v>
      </c>
      <c r="C11738" s="47" t="s">
        <v>26602</v>
      </c>
    </row>
    <row r="11739" spans="1:3" x14ac:dyDescent="0.25">
      <c r="A11739">
        <v>164057</v>
      </c>
      <c r="B11739" t="s">
        <v>26603</v>
      </c>
      <c r="C11739" s="47" t="s">
        <v>26604</v>
      </c>
    </row>
    <row r="11740" spans="1:3" x14ac:dyDescent="0.25">
      <c r="A11740">
        <v>164058</v>
      </c>
      <c r="B11740" t="s">
        <v>26605</v>
      </c>
      <c r="C11740" s="47" t="s">
        <v>26606</v>
      </c>
    </row>
    <row r="11741" spans="1:3" x14ac:dyDescent="0.25">
      <c r="A11741">
        <v>164059</v>
      </c>
      <c r="B11741" t="s">
        <v>1542</v>
      </c>
      <c r="C11741" s="47" t="s">
        <v>26607</v>
      </c>
    </row>
    <row r="11742" spans="1:3" x14ac:dyDescent="0.25">
      <c r="A11742">
        <v>164060</v>
      </c>
      <c r="B11742" t="s">
        <v>1622</v>
      </c>
      <c r="C11742" s="47" t="s">
        <v>26608</v>
      </c>
    </row>
    <row r="11743" spans="1:3" x14ac:dyDescent="0.25">
      <c r="A11743">
        <v>164061</v>
      </c>
      <c r="B11743" t="s">
        <v>26609</v>
      </c>
      <c r="C11743" s="47" t="s">
        <v>26610</v>
      </c>
    </row>
    <row r="11744" spans="1:3" x14ac:dyDescent="0.25">
      <c r="A11744">
        <v>164062</v>
      </c>
      <c r="B11744" t="s">
        <v>26611</v>
      </c>
      <c r="C11744" s="47" t="s">
        <v>26612</v>
      </c>
    </row>
    <row r="11745" spans="1:3" x14ac:dyDescent="0.25">
      <c r="A11745">
        <v>164063</v>
      </c>
      <c r="B11745" t="s">
        <v>26613</v>
      </c>
      <c r="C11745" s="47" t="s">
        <v>26614</v>
      </c>
    </row>
    <row r="11746" spans="1:3" x14ac:dyDescent="0.25">
      <c r="A11746">
        <v>164064</v>
      </c>
      <c r="B11746" t="s">
        <v>26615</v>
      </c>
      <c r="C11746" s="47" t="s">
        <v>26616</v>
      </c>
    </row>
    <row r="11747" spans="1:3" x14ac:dyDescent="0.25">
      <c r="A11747">
        <v>164065</v>
      </c>
      <c r="B11747" t="s">
        <v>26617</v>
      </c>
      <c r="C11747" s="47" t="s">
        <v>26618</v>
      </c>
    </row>
    <row r="11748" spans="1:3" x14ac:dyDescent="0.25">
      <c r="A11748">
        <v>164066</v>
      </c>
      <c r="B11748" t="s">
        <v>26619</v>
      </c>
      <c r="C11748" s="47" t="s">
        <v>26620</v>
      </c>
    </row>
    <row r="11749" spans="1:3" x14ac:dyDescent="0.25">
      <c r="A11749">
        <v>164067</v>
      </c>
      <c r="B11749" t="s">
        <v>26621</v>
      </c>
      <c r="C11749" s="47" t="s">
        <v>26622</v>
      </c>
    </row>
    <row r="11750" spans="1:3" x14ac:dyDescent="0.25">
      <c r="A11750">
        <v>164068</v>
      </c>
      <c r="B11750" t="s">
        <v>26623</v>
      </c>
      <c r="C11750" s="47" t="s">
        <v>26624</v>
      </c>
    </row>
    <row r="11751" spans="1:3" x14ac:dyDescent="0.25">
      <c r="A11751">
        <v>164069</v>
      </c>
      <c r="B11751" t="s">
        <v>26625</v>
      </c>
      <c r="C11751" s="47" t="s">
        <v>26626</v>
      </c>
    </row>
    <row r="11752" spans="1:3" x14ac:dyDescent="0.25">
      <c r="A11752">
        <v>164070</v>
      </c>
      <c r="B11752" t="s">
        <v>26627</v>
      </c>
      <c r="C11752" s="47" t="s">
        <v>26628</v>
      </c>
    </row>
    <row r="11753" spans="1:3" x14ac:dyDescent="0.25">
      <c r="A11753">
        <v>164071</v>
      </c>
      <c r="B11753" t="s">
        <v>26629</v>
      </c>
      <c r="C11753" s="47" t="s">
        <v>6027</v>
      </c>
    </row>
    <row r="11754" spans="1:3" x14ac:dyDescent="0.25">
      <c r="A11754">
        <v>164072</v>
      </c>
      <c r="B11754" t="s">
        <v>26630</v>
      </c>
      <c r="C11754" s="47" t="s">
        <v>26631</v>
      </c>
    </row>
    <row r="11755" spans="1:3" x14ac:dyDescent="0.25">
      <c r="A11755">
        <v>164073</v>
      </c>
      <c r="B11755" t="s">
        <v>26632</v>
      </c>
      <c r="C11755" s="47" t="s">
        <v>26633</v>
      </c>
    </row>
    <row r="11756" spans="1:3" x14ac:dyDescent="0.25">
      <c r="A11756">
        <v>164074</v>
      </c>
      <c r="B11756" t="s">
        <v>26634</v>
      </c>
      <c r="C11756" s="47" t="s">
        <v>26635</v>
      </c>
    </row>
    <row r="11757" spans="1:3" x14ac:dyDescent="0.25">
      <c r="A11757">
        <v>164075</v>
      </c>
      <c r="B11757" t="s">
        <v>26636</v>
      </c>
      <c r="C11757" s="47" t="s">
        <v>26637</v>
      </c>
    </row>
    <row r="11758" spans="1:3" x14ac:dyDescent="0.25">
      <c r="A11758">
        <v>164076</v>
      </c>
      <c r="B11758" t="s">
        <v>26638</v>
      </c>
      <c r="C11758" s="47" t="s">
        <v>26639</v>
      </c>
    </row>
    <row r="11759" spans="1:3" x14ac:dyDescent="0.25">
      <c r="A11759">
        <v>164077</v>
      </c>
      <c r="B11759" t="s">
        <v>26640</v>
      </c>
      <c r="C11759" s="47" t="s">
        <v>26641</v>
      </c>
    </row>
    <row r="11760" spans="1:3" x14ac:dyDescent="0.25">
      <c r="A11760">
        <v>164078</v>
      </c>
      <c r="B11760" t="s">
        <v>26642</v>
      </c>
      <c r="C11760" s="47" t="s">
        <v>26643</v>
      </c>
    </row>
    <row r="11761" spans="1:3" x14ac:dyDescent="0.25">
      <c r="A11761">
        <v>164079</v>
      </c>
      <c r="B11761" t="s">
        <v>26644</v>
      </c>
      <c r="C11761" s="47" t="s">
        <v>26645</v>
      </c>
    </row>
    <row r="11762" spans="1:3" x14ac:dyDescent="0.25">
      <c r="A11762">
        <v>164080</v>
      </c>
      <c r="B11762" t="s">
        <v>26646</v>
      </c>
      <c r="C11762" s="47" t="s">
        <v>26647</v>
      </c>
    </row>
    <row r="11763" spans="1:3" x14ac:dyDescent="0.25">
      <c r="A11763">
        <v>164081</v>
      </c>
      <c r="B11763" t="s">
        <v>26648</v>
      </c>
      <c r="C11763" s="47" t="s">
        <v>26649</v>
      </c>
    </row>
    <row r="11764" spans="1:3" x14ac:dyDescent="0.25">
      <c r="A11764">
        <v>164082</v>
      </c>
      <c r="B11764" t="s">
        <v>26650</v>
      </c>
      <c r="C11764" s="47" t="s">
        <v>26651</v>
      </c>
    </row>
    <row r="11765" spans="1:3" x14ac:dyDescent="0.25">
      <c r="A11765">
        <v>164083</v>
      </c>
      <c r="B11765" t="s">
        <v>26652</v>
      </c>
      <c r="C11765" s="47" t="s">
        <v>26653</v>
      </c>
    </row>
    <row r="11766" spans="1:3" x14ac:dyDescent="0.25">
      <c r="A11766">
        <v>164084</v>
      </c>
      <c r="B11766" t="s">
        <v>26654</v>
      </c>
      <c r="C11766" s="47" t="s">
        <v>26655</v>
      </c>
    </row>
    <row r="11767" spans="1:3" x14ac:dyDescent="0.25">
      <c r="A11767">
        <v>164085</v>
      </c>
      <c r="B11767" t="s">
        <v>26656</v>
      </c>
      <c r="C11767" s="47" t="s">
        <v>26657</v>
      </c>
    </row>
    <row r="11768" spans="1:3" x14ac:dyDescent="0.25">
      <c r="A11768">
        <v>164086</v>
      </c>
      <c r="B11768" t="s">
        <v>26658</v>
      </c>
      <c r="C11768" s="47" t="s">
        <v>26659</v>
      </c>
    </row>
    <row r="11769" spans="1:3" x14ac:dyDescent="0.25">
      <c r="A11769">
        <v>164087</v>
      </c>
      <c r="B11769" t="s">
        <v>26660</v>
      </c>
      <c r="C11769" s="47" t="s">
        <v>26661</v>
      </c>
    </row>
    <row r="11770" spans="1:3" x14ac:dyDescent="0.25">
      <c r="A11770">
        <v>164088</v>
      </c>
      <c r="B11770" t="s">
        <v>26662</v>
      </c>
      <c r="C11770" s="47" t="s">
        <v>26663</v>
      </c>
    </row>
    <row r="11771" spans="1:3" x14ac:dyDescent="0.25">
      <c r="A11771">
        <v>164089</v>
      </c>
      <c r="B11771" t="s">
        <v>26664</v>
      </c>
      <c r="C11771" s="47" t="s">
        <v>26665</v>
      </c>
    </row>
    <row r="11772" spans="1:3" x14ac:dyDescent="0.25">
      <c r="A11772">
        <v>164090</v>
      </c>
      <c r="B11772" t="s">
        <v>26666</v>
      </c>
      <c r="C11772" s="47" t="s">
        <v>26667</v>
      </c>
    </row>
    <row r="11773" spans="1:3" x14ac:dyDescent="0.25">
      <c r="A11773">
        <v>164091</v>
      </c>
      <c r="B11773" t="s">
        <v>26668</v>
      </c>
      <c r="C11773" s="47" t="s">
        <v>26669</v>
      </c>
    </row>
    <row r="11774" spans="1:3" x14ac:dyDescent="0.25">
      <c r="A11774">
        <v>164092</v>
      </c>
      <c r="B11774" t="s">
        <v>26670</v>
      </c>
      <c r="C11774" s="47" t="s">
        <v>26671</v>
      </c>
    </row>
    <row r="11775" spans="1:3" x14ac:dyDescent="0.25">
      <c r="A11775">
        <v>164093</v>
      </c>
      <c r="B11775" t="s">
        <v>26672</v>
      </c>
      <c r="C11775" s="47" t="s">
        <v>26673</v>
      </c>
    </row>
    <row r="11776" spans="1:3" x14ac:dyDescent="0.25">
      <c r="A11776">
        <v>164094</v>
      </c>
      <c r="B11776" t="s">
        <v>26674</v>
      </c>
      <c r="C11776" s="47" t="s">
        <v>26675</v>
      </c>
    </row>
    <row r="11777" spans="1:3" x14ac:dyDescent="0.25">
      <c r="A11777">
        <v>164095</v>
      </c>
      <c r="B11777" t="s">
        <v>26676</v>
      </c>
      <c r="C11777" s="47" t="s">
        <v>26677</v>
      </c>
    </row>
    <row r="11778" spans="1:3" x14ac:dyDescent="0.25">
      <c r="A11778">
        <v>164096</v>
      </c>
      <c r="B11778" t="s">
        <v>26678</v>
      </c>
      <c r="C11778" s="47" t="s">
        <v>4725</v>
      </c>
    </row>
    <row r="11779" spans="1:3" x14ac:dyDescent="0.25">
      <c r="A11779">
        <v>164097</v>
      </c>
      <c r="B11779" t="s">
        <v>26679</v>
      </c>
      <c r="C11779" s="47" t="s">
        <v>26680</v>
      </c>
    </row>
    <row r="11780" spans="1:3" x14ac:dyDescent="0.25">
      <c r="A11780">
        <v>164098</v>
      </c>
      <c r="B11780" t="s">
        <v>26681</v>
      </c>
      <c r="C11780" s="47" t="s">
        <v>4728</v>
      </c>
    </row>
    <row r="11781" spans="1:3" x14ac:dyDescent="0.25">
      <c r="A11781">
        <v>164099</v>
      </c>
      <c r="B11781" t="s">
        <v>26682</v>
      </c>
      <c r="C11781" s="47" t="s">
        <v>26683</v>
      </c>
    </row>
    <row r="11782" spans="1:3" x14ac:dyDescent="0.25">
      <c r="A11782">
        <v>164100</v>
      </c>
      <c r="B11782" t="s">
        <v>435</v>
      </c>
      <c r="C11782" s="47" t="s">
        <v>26684</v>
      </c>
    </row>
    <row r="11783" spans="1:3" x14ac:dyDescent="0.25">
      <c r="A11783">
        <v>164101</v>
      </c>
      <c r="B11783" t="s">
        <v>26685</v>
      </c>
      <c r="C11783" s="47" t="s">
        <v>26686</v>
      </c>
    </row>
    <row r="11784" spans="1:3" x14ac:dyDescent="0.25">
      <c r="A11784">
        <v>164102</v>
      </c>
      <c r="B11784" t="s">
        <v>26687</v>
      </c>
      <c r="C11784" s="47" t="s">
        <v>26688</v>
      </c>
    </row>
    <row r="11785" spans="1:3" x14ac:dyDescent="0.25">
      <c r="A11785">
        <v>164103</v>
      </c>
      <c r="B11785" t="s">
        <v>26689</v>
      </c>
      <c r="C11785" s="47" t="s">
        <v>26690</v>
      </c>
    </row>
    <row r="11786" spans="1:3" x14ac:dyDescent="0.25">
      <c r="A11786">
        <v>164104</v>
      </c>
      <c r="B11786" t="s">
        <v>26691</v>
      </c>
      <c r="C11786" s="47" t="s">
        <v>26692</v>
      </c>
    </row>
    <row r="11787" spans="1:3" x14ac:dyDescent="0.25">
      <c r="A11787">
        <v>164105</v>
      </c>
      <c r="B11787" t="s">
        <v>26693</v>
      </c>
      <c r="C11787" s="47" t="s">
        <v>26683</v>
      </c>
    </row>
    <row r="11788" spans="1:3" x14ac:dyDescent="0.25">
      <c r="A11788">
        <v>164106</v>
      </c>
      <c r="B11788" t="s">
        <v>26694</v>
      </c>
      <c r="C11788" s="47" t="s">
        <v>4728</v>
      </c>
    </row>
    <row r="11789" spans="1:3" x14ac:dyDescent="0.25">
      <c r="A11789">
        <v>164107</v>
      </c>
      <c r="B11789" t="s">
        <v>26695</v>
      </c>
      <c r="C11789" s="47" t="s">
        <v>26696</v>
      </c>
    </row>
    <row r="11790" spans="1:3" x14ac:dyDescent="0.25">
      <c r="A11790">
        <v>164108</v>
      </c>
      <c r="B11790" t="s">
        <v>270</v>
      </c>
      <c r="C11790" s="47" t="s">
        <v>26697</v>
      </c>
    </row>
    <row r="11791" spans="1:3" x14ac:dyDescent="0.25">
      <c r="A11791">
        <v>164109</v>
      </c>
      <c r="B11791" t="s">
        <v>26698</v>
      </c>
      <c r="C11791" s="47" t="s">
        <v>26699</v>
      </c>
    </row>
    <row r="11792" spans="1:3" x14ac:dyDescent="0.25">
      <c r="A11792">
        <v>164110</v>
      </c>
      <c r="B11792" t="s">
        <v>1051</v>
      </c>
      <c r="C11792" s="47" t="s">
        <v>26700</v>
      </c>
    </row>
    <row r="11793" spans="1:3" x14ac:dyDescent="0.25">
      <c r="A11793">
        <v>164111</v>
      </c>
      <c r="B11793" t="s">
        <v>26701</v>
      </c>
      <c r="C11793" s="47" t="s">
        <v>26702</v>
      </c>
    </row>
    <row r="11794" spans="1:3" x14ac:dyDescent="0.25">
      <c r="A11794">
        <v>164112</v>
      </c>
      <c r="B11794" t="s">
        <v>26703</v>
      </c>
      <c r="C11794" s="47" t="s">
        <v>26704</v>
      </c>
    </row>
    <row r="11795" spans="1:3" x14ac:dyDescent="0.25">
      <c r="A11795">
        <v>164113</v>
      </c>
      <c r="B11795" t="s">
        <v>26705</v>
      </c>
      <c r="C11795" s="47" t="s">
        <v>26706</v>
      </c>
    </row>
    <row r="11796" spans="1:3" x14ac:dyDescent="0.25">
      <c r="A11796">
        <v>164114</v>
      </c>
      <c r="B11796" t="s">
        <v>26707</v>
      </c>
      <c r="C11796" s="47" t="s">
        <v>26708</v>
      </c>
    </row>
    <row r="11797" spans="1:3" x14ac:dyDescent="0.25">
      <c r="A11797">
        <v>164115</v>
      </c>
      <c r="B11797" t="s">
        <v>26709</v>
      </c>
      <c r="C11797" s="47" t="s">
        <v>4725</v>
      </c>
    </row>
    <row r="11798" spans="1:3" x14ac:dyDescent="0.25">
      <c r="A11798">
        <v>164116</v>
      </c>
      <c r="B11798" t="s">
        <v>26710</v>
      </c>
      <c r="C11798" s="47" t="s">
        <v>4813</v>
      </c>
    </row>
    <row r="11799" spans="1:3" x14ac:dyDescent="0.25">
      <c r="A11799">
        <v>164117</v>
      </c>
      <c r="B11799" t="s">
        <v>26711</v>
      </c>
      <c r="C11799" s="47" t="s">
        <v>4728</v>
      </c>
    </row>
    <row r="11800" spans="1:3" x14ac:dyDescent="0.25">
      <c r="A11800">
        <v>164118</v>
      </c>
      <c r="B11800" t="s">
        <v>26712</v>
      </c>
      <c r="C11800" s="47" t="s">
        <v>26713</v>
      </c>
    </row>
    <row r="11801" spans="1:3" x14ac:dyDescent="0.25">
      <c r="A11801">
        <v>164119</v>
      </c>
      <c r="B11801" t="s">
        <v>26714</v>
      </c>
      <c r="C11801" s="47" t="s">
        <v>26715</v>
      </c>
    </row>
    <row r="11802" spans="1:3" x14ac:dyDescent="0.25">
      <c r="A11802">
        <v>164120</v>
      </c>
      <c r="B11802" t="s">
        <v>26716</v>
      </c>
      <c r="C11802" s="47" t="s">
        <v>26717</v>
      </c>
    </row>
    <row r="11803" spans="1:3" x14ac:dyDescent="0.25">
      <c r="A11803">
        <v>164121</v>
      </c>
      <c r="B11803" t="s">
        <v>26718</v>
      </c>
      <c r="C11803" s="47" t="s">
        <v>26719</v>
      </c>
    </row>
    <row r="11804" spans="1:3" x14ac:dyDescent="0.25">
      <c r="A11804">
        <v>164122</v>
      </c>
      <c r="B11804" t="s">
        <v>26720</v>
      </c>
      <c r="C11804" s="47" t="s">
        <v>26721</v>
      </c>
    </row>
    <row r="11805" spans="1:3" x14ac:dyDescent="0.25">
      <c r="A11805">
        <v>164123</v>
      </c>
      <c r="B11805" t="s">
        <v>26722</v>
      </c>
      <c r="C11805" s="47" t="s">
        <v>26723</v>
      </c>
    </row>
    <row r="11806" spans="1:3" x14ac:dyDescent="0.25">
      <c r="A11806">
        <v>164124</v>
      </c>
      <c r="B11806" t="s">
        <v>26724</v>
      </c>
      <c r="C11806" s="47" t="s">
        <v>26725</v>
      </c>
    </row>
    <row r="11807" spans="1:3" x14ac:dyDescent="0.25">
      <c r="A11807">
        <v>164125</v>
      </c>
      <c r="B11807" t="s">
        <v>26726</v>
      </c>
      <c r="C11807" s="47" t="s">
        <v>26727</v>
      </c>
    </row>
    <row r="11808" spans="1:3" x14ac:dyDescent="0.25">
      <c r="A11808">
        <v>164126</v>
      </c>
      <c r="B11808" t="s">
        <v>26728</v>
      </c>
      <c r="C11808" s="47" t="s">
        <v>26729</v>
      </c>
    </row>
    <row r="11809" spans="1:3" x14ac:dyDescent="0.25">
      <c r="A11809">
        <v>164127</v>
      </c>
      <c r="B11809" t="s">
        <v>26730</v>
      </c>
      <c r="C11809" s="47" t="s">
        <v>26731</v>
      </c>
    </row>
    <row r="11810" spans="1:3" x14ac:dyDescent="0.25">
      <c r="A11810">
        <v>164128</v>
      </c>
      <c r="B11810" t="s">
        <v>26732</v>
      </c>
      <c r="C11810" s="47" t="s">
        <v>26733</v>
      </c>
    </row>
    <row r="11811" spans="1:3" x14ac:dyDescent="0.25">
      <c r="A11811">
        <v>164129</v>
      </c>
      <c r="B11811" t="s">
        <v>26734</v>
      </c>
      <c r="C11811" s="47" t="s">
        <v>26735</v>
      </c>
    </row>
    <row r="11812" spans="1:3" x14ac:dyDescent="0.25">
      <c r="A11812">
        <v>164130</v>
      </c>
      <c r="B11812" t="s">
        <v>786</v>
      </c>
      <c r="C11812" s="47" t="s">
        <v>26736</v>
      </c>
    </row>
    <row r="11813" spans="1:3" x14ac:dyDescent="0.25">
      <c r="A11813">
        <v>164131</v>
      </c>
      <c r="B11813" t="s">
        <v>26737</v>
      </c>
      <c r="C11813" s="47" t="s">
        <v>26738</v>
      </c>
    </row>
    <row r="11814" spans="1:3" x14ac:dyDescent="0.25">
      <c r="A11814">
        <v>164132</v>
      </c>
      <c r="B11814" t="s">
        <v>26739</v>
      </c>
      <c r="C11814" s="47" t="s">
        <v>26740</v>
      </c>
    </row>
    <row r="11815" spans="1:3" x14ac:dyDescent="0.25">
      <c r="A11815">
        <v>164133</v>
      </c>
      <c r="B11815" t="s">
        <v>26741</v>
      </c>
      <c r="C11815" s="47" t="s">
        <v>26742</v>
      </c>
    </row>
    <row r="11816" spans="1:3" x14ac:dyDescent="0.25">
      <c r="A11816">
        <v>164134</v>
      </c>
      <c r="B11816" t="s">
        <v>26743</v>
      </c>
      <c r="C11816" s="47" t="s">
        <v>26744</v>
      </c>
    </row>
    <row r="11817" spans="1:3" x14ac:dyDescent="0.25">
      <c r="A11817">
        <v>164135</v>
      </c>
      <c r="B11817" t="s">
        <v>26745</v>
      </c>
      <c r="C11817" s="47" t="s">
        <v>26746</v>
      </c>
    </row>
    <row r="11818" spans="1:3" x14ac:dyDescent="0.25">
      <c r="A11818">
        <v>164136</v>
      </c>
      <c r="B11818" t="s">
        <v>26747</v>
      </c>
      <c r="C11818" s="47" t="s">
        <v>26748</v>
      </c>
    </row>
    <row r="11819" spans="1:3" x14ac:dyDescent="0.25">
      <c r="A11819">
        <v>164137</v>
      </c>
      <c r="B11819" t="s">
        <v>26749</v>
      </c>
      <c r="C11819" s="47" t="s">
        <v>26750</v>
      </c>
    </row>
    <row r="11820" spans="1:3" x14ac:dyDescent="0.25">
      <c r="A11820">
        <v>164138</v>
      </c>
      <c r="B11820" t="s">
        <v>26751</v>
      </c>
      <c r="C11820" s="47" t="s">
        <v>26752</v>
      </c>
    </row>
    <row r="11821" spans="1:3" x14ac:dyDescent="0.25">
      <c r="A11821">
        <v>164139</v>
      </c>
      <c r="B11821" t="s">
        <v>26753</v>
      </c>
      <c r="C11821" s="47" t="s">
        <v>26754</v>
      </c>
    </row>
    <row r="11822" spans="1:3" x14ac:dyDescent="0.25">
      <c r="A11822">
        <v>164140</v>
      </c>
      <c r="B11822" t="s">
        <v>26755</v>
      </c>
      <c r="C11822" s="47" t="s">
        <v>26756</v>
      </c>
    </row>
    <row r="11823" spans="1:3" x14ac:dyDescent="0.25">
      <c r="A11823">
        <v>164141</v>
      </c>
      <c r="B11823" t="s">
        <v>26757</v>
      </c>
      <c r="C11823" s="47" t="s">
        <v>26758</v>
      </c>
    </row>
    <row r="11824" spans="1:3" x14ac:dyDescent="0.25">
      <c r="A11824">
        <v>164142</v>
      </c>
      <c r="B11824" t="s">
        <v>26759</v>
      </c>
      <c r="C11824" s="47" t="s">
        <v>26760</v>
      </c>
    </row>
    <row r="11825" spans="1:3" x14ac:dyDescent="0.25">
      <c r="A11825">
        <v>164143</v>
      </c>
      <c r="B11825" t="s">
        <v>26761</v>
      </c>
      <c r="C11825" s="47" t="s">
        <v>26762</v>
      </c>
    </row>
    <row r="11826" spans="1:3" x14ac:dyDescent="0.25">
      <c r="A11826">
        <v>164144</v>
      </c>
      <c r="B11826" t="s">
        <v>26763</v>
      </c>
      <c r="C11826" s="47" t="s">
        <v>26764</v>
      </c>
    </row>
    <row r="11827" spans="1:3" x14ac:dyDescent="0.25">
      <c r="A11827">
        <v>164145</v>
      </c>
      <c r="B11827" t="s">
        <v>26765</v>
      </c>
      <c r="C11827" s="47" t="s">
        <v>26766</v>
      </c>
    </row>
    <row r="11828" spans="1:3" x14ac:dyDescent="0.25">
      <c r="A11828">
        <v>164146</v>
      </c>
      <c r="B11828" t="s">
        <v>1513</v>
      </c>
      <c r="C11828" s="47" t="s">
        <v>26767</v>
      </c>
    </row>
    <row r="11829" spans="1:3" x14ac:dyDescent="0.25">
      <c r="A11829">
        <v>164147</v>
      </c>
      <c r="B11829" t="s">
        <v>26768</v>
      </c>
      <c r="C11829" s="47" t="s">
        <v>26769</v>
      </c>
    </row>
    <row r="11830" spans="1:3" x14ac:dyDescent="0.25">
      <c r="A11830">
        <v>164148</v>
      </c>
      <c r="B11830" t="s">
        <v>26770</v>
      </c>
      <c r="C11830" s="47" t="s">
        <v>26771</v>
      </c>
    </row>
    <row r="11831" spans="1:3" x14ac:dyDescent="0.25">
      <c r="A11831">
        <v>164149</v>
      </c>
      <c r="B11831" t="s">
        <v>928</v>
      </c>
      <c r="C11831" s="47" t="s">
        <v>26772</v>
      </c>
    </row>
    <row r="11832" spans="1:3" x14ac:dyDescent="0.25">
      <c r="A11832">
        <v>164150</v>
      </c>
      <c r="B11832" t="s">
        <v>26773</v>
      </c>
      <c r="C11832" s="47" t="s">
        <v>26774</v>
      </c>
    </row>
    <row r="11833" spans="1:3" x14ac:dyDescent="0.25">
      <c r="A11833">
        <v>164151</v>
      </c>
      <c r="B11833" t="s">
        <v>26775</v>
      </c>
      <c r="C11833" s="47" t="s">
        <v>26776</v>
      </c>
    </row>
    <row r="11834" spans="1:3" x14ac:dyDescent="0.25">
      <c r="A11834">
        <v>164152</v>
      </c>
      <c r="B11834" t="s">
        <v>26777</v>
      </c>
      <c r="C11834" s="47" t="s">
        <v>26778</v>
      </c>
    </row>
    <row r="11835" spans="1:3" x14ac:dyDescent="0.25">
      <c r="A11835">
        <v>164153</v>
      </c>
      <c r="B11835" t="s">
        <v>26779</v>
      </c>
      <c r="C11835" s="47" t="s">
        <v>26780</v>
      </c>
    </row>
    <row r="11836" spans="1:3" x14ac:dyDescent="0.25">
      <c r="A11836">
        <v>164154</v>
      </c>
      <c r="B11836" t="s">
        <v>26781</v>
      </c>
      <c r="C11836" s="47" t="s">
        <v>26782</v>
      </c>
    </row>
    <row r="11837" spans="1:3" x14ac:dyDescent="0.25">
      <c r="A11837">
        <v>164155</v>
      </c>
      <c r="B11837" t="s">
        <v>26783</v>
      </c>
      <c r="C11837" s="47" t="s">
        <v>26784</v>
      </c>
    </row>
    <row r="11838" spans="1:3" x14ac:dyDescent="0.25">
      <c r="A11838">
        <v>164156</v>
      </c>
      <c r="B11838" t="s">
        <v>26785</v>
      </c>
      <c r="C11838" s="47" t="s">
        <v>26786</v>
      </c>
    </row>
    <row r="11839" spans="1:3" x14ac:dyDescent="0.25">
      <c r="A11839">
        <v>164157</v>
      </c>
      <c r="B11839" t="s">
        <v>26787</v>
      </c>
      <c r="C11839" s="47" t="s">
        <v>26788</v>
      </c>
    </row>
    <row r="11840" spans="1:3" x14ac:dyDescent="0.25">
      <c r="A11840">
        <v>164158</v>
      </c>
      <c r="B11840" t="s">
        <v>26789</v>
      </c>
      <c r="C11840" s="47" t="s">
        <v>26790</v>
      </c>
    </row>
    <row r="11841" spans="1:3" x14ac:dyDescent="0.25">
      <c r="A11841">
        <v>164159</v>
      </c>
      <c r="B11841" t="s">
        <v>26791</v>
      </c>
      <c r="C11841" s="47" t="s">
        <v>26792</v>
      </c>
    </row>
    <row r="11842" spans="1:3" x14ac:dyDescent="0.25">
      <c r="A11842">
        <v>164160</v>
      </c>
      <c r="B11842" t="s">
        <v>26793</v>
      </c>
      <c r="C11842" s="47" t="s">
        <v>26794</v>
      </c>
    </row>
    <row r="11843" spans="1:3" x14ac:dyDescent="0.25">
      <c r="A11843">
        <v>164161</v>
      </c>
      <c r="B11843" t="s">
        <v>26795</v>
      </c>
      <c r="C11843" s="47" t="s">
        <v>26796</v>
      </c>
    </row>
    <row r="11844" spans="1:3" x14ac:dyDescent="0.25">
      <c r="A11844">
        <v>164162</v>
      </c>
      <c r="B11844" t="s">
        <v>26797</v>
      </c>
      <c r="C11844" s="47" t="s">
        <v>26798</v>
      </c>
    </row>
    <row r="11845" spans="1:3" x14ac:dyDescent="0.25">
      <c r="A11845">
        <v>164163</v>
      </c>
      <c r="B11845" t="s">
        <v>26799</v>
      </c>
      <c r="C11845" s="47" t="s">
        <v>26800</v>
      </c>
    </row>
    <row r="11846" spans="1:3" x14ac:dyDescent="0.25">
      <c r="A11846">
        <v>164164</v>
      </c>
      <c r="B11846" t="s">
        <v>26801</v>
      </c>
      <c r="C11846" s="47" t="s">
        <v>26802</v>
      </c>
    </row>
    <row r="11847" spans="1:3" x14ac:dyDescent="0.25">
      <c r="A11847">
        <v>164165</v>
      </c>
      <c r="B11847" t="s">
        <v>26803</v>
      </c>
      <c r="C11847" s="47" t="s">
        <v>26804</v>
      </c>
    </row>
    <row r="11848" spans="1:3" x14ac:dyDescent="0.25">
      <c r="A11848">
        <v>164166</v>
      </c>
      <c r="B11848" t="s">
        <v>26805</v>
      </c>
      <c r="C11848" s="47" t="s">
        <v>26806</v>
      </c>
    </row>
    <row r="11849" spans="1:3" x14ac:dyDescent="0.25">
      <c r="A11849">
        <v>164167</v>
      </c>
      <c r="B11849" t="s">
        <v>26807</v>
      </c>
      <c r="C11849" s="47" t="s">
        <v>26808</v>
      </c>
    </row>
    <row r="11850" spans="1:3" x14ac:dyDescent="0.25">
      <c r="A11850">
        <v>164168</v>
      </c>
      <c r="B11850" t="s">
        <v>26809</v>
      </c>
      <c r="C11850" s="47" t="s">
        <v>26810</v>
      </c>
    </row>
    <row r="11851" spans="1:3" x14ac:dyDescent="0.25">
      <c r="A11851">
        <v>164169</v>
      </c>
      <c r="B11851" t="s">
        <v>26811</v>
      </c>
      <c r="C11851" s="47" t="s">
        <v>26812</v>
      </c>
    </row>
    <row r="11852" spans="1:3" x14ac:dyDescent="0.25">
      <c r="A11852">
        <v>164170</v>
      </c>
      <c r="B11852" t="s">
        <v>26813</v>
      </c>
      <c r="C11852" s="47" t="s">
        <v>26814</v>
      </c>
    </row>
    <row r="11853" spans="1:3" x14ac:dyDescent="0.25">
      <c r="A11853">
        <v>164171</v>
      </c>
      <c r="B11853" t="s">
        <v>26815</v>
      </c>
      <c r="C11853" s="47" t="s">
        <v>26816</v>
      </c>
    </row>
    <row r="11854" spans="1:3" x14ac:dyDescent="0.25">
      <c r="A11854">
        <v>164172</v>
      </c>
      <c r="B11854" t="s">
        <v>26817</v>
      </c>
      <c r="C11854" s="47" t="s">
        <v>26818</v>
      </c>
    </row>
    <row r="11855" spans="1:3" x14ac:dyDescent="0.25">
      <c r="A11855">
        <v>164173</v>
      </c>
      <c r="B11855" t="s">
        <v>26819</v>
      </c>
      <c r="C11855" s="47" t="s">
        <v>26820</v>
      </c>
    </row>
    <row r="11856" spans="1:3" x14ac:dyDescent="0.25">
      <c r="A11856">
        <v>164174</v>
      </c>
      <c r="B11856" t="s">
        <v>26821</v>
      </c>
      <c r="C11856" s="47" t="s">
        <v>26822</v>
      </c>
    </row>
    <row r="11857" spans="1:3" x14ac:dyDescent="0.25">
      <c r="A11857">
        <v>164175</v>
      </c>
      <c r="B11857" t="s">
        <v>26823</v>
      </c>
      <c r="C11857" s="47" t="s">
        <v>4728</v>
      </c>
    </row>
    <row r="11858" spans="1:3" x14ac:dyDescent="0.25">
      <c r="A11858">
        <v>164176</v>
      </c>
      <c r="B11858" t="s">
        <v>26824</v>
      </c>
      <c r="C11858" s="47" t="s">
        <v>4725</v>
      </c>
    </row>
    <row r="11859" spans="1:3" x14ac:dyDescent="0.25">
      <c r="A11859">
        <v>164177</v>
      </c>
      <c r="B11859" t="s">
        <v>26825</v>
      </c>
      <c r="C11859" s="47" t="s">
        <v>4813</v>
      </c>
    </row>
    <row r="11860" spans="1:3" x14ac:dyDescent="0.25">
      <c r="A11860">
        <v>164178</v>
      </c>
      <c r="B11860" t="s">
        <v>26826</v>
      </c>
      <c r="C11860" s="47" t="s">
        <v>26827</v>
      </c>
    </row>
    <row r="11861" spans="1:3" x14ac:dyDescent="0.25">
      <c r="A11861">
        <v>164179</v>
      </c>
      <c r="B11861" t="s">
        <v>26828</v>
      </c>
      <c r="C11861" s="47" t="s">
        <v>26829</v>
      </c>
    </row>
    <row r="11862" spans="1:3" x14ac:dyDescent="0.25">
      <c r="A11862">
        <v>164180</v>
      </c>
      <c r="B11862" t="s">
        <v>26830</v>
      </c>
      <c r="C11862" s="47" t="s">
        <v>26831</v>
      </c>
    </row>
    <row r="11863" spans="1:3" x14ac:dyDescent="0.25">
      <c r="A11863">
        <v>164181</v>
      </c>
      <c r="B11863" t="s">
        <v>26832</v>
      </c>
      <c r="C11863" s="47" t="s">
        <v>26833</v>
      </c>
    </row>
    <row r="11864" spans="1:3" x14ac:dyDescent="0.25">
      <c r="A11864">
        <v>164182</v>
      </c>
      <c r="B11864" t="s">
        <v>26834</v>
      </c>
      <c r="C11864" s="47" t="s">
        <v>26835</v>
      </c>
    </row>
    <row r="11865" spans="1:3" x14ac:dyDescent="0.25">
      <c r="A11865">
        <v>164183</v>
      </c>
      <c r="B11865" t="s">
        <v>26836</v>
      </c>
      <c r="C11865" s="47" t="s">
        <v>26837</v>
      </c>
    </row>
    <row r="11866" spans="1:3" x14ac:dyDescent="0.25">
      <c r="A11866">
        <v>164184</v>
      </c>
      <c r="B11866" t="s">
        <v>956</v>
      </c>
      <c r="C11866" s="47" t="s">
        <v>26838</v>
      </c>
    </row>
    <row r="11867" spans="1:3" x14ac:dyDescent="0.25">
      <c r="A11867">
        <v>164185</v>
      </c>
      <c r="B11867" t="s">
        <v>26839</v>
      </c>
      <c r="C11867" s="47" t="s">
        <v>26840</v>
      </c>
    </row>
    <row r="11868" spans="1:3" x14ac:dyDescent="0.25">
      <c r="A11868">
        <v>164186</v>
      </c>
      <c r="B11868" t="s">
        <v>26841</v>
      </c>
      <c r="C11868" s="47" t="s">
        <v>26842</v>
      </c>
    </row>
    <row r="11869" spans="1:3" x14ac:dyDescent="0.25">
      <c r="A11869">
        <v>164187</v>
      </c>
      <c r="B11869" t="s">
        <v>26843</v>
      </c>
      <c r="C11869" s="47" t="s">
        <v>26844</v>
      </c>
    </row>
    <row r="11870" spans="1:3" x14ac:dyDescent="0.25">
      <c r="A11870">
        <v>164188</v>
      </c>
      <c r="B11870" t="s">
        <v>26845</v>
      </c>
      <c r="C11870" s="47" t="s">
        <v>26846</v>
      </c>
    </row>
    <row r="11871" spans="1:3" x14ac:dyDescent="0.25">
      <c r="A11871">
        <v>164189</v>
      </c>
      <c r="B11871" t="s">
        <v>26847</v>
      </c>
      <c r="C11871" s="47" t="s">
        <v>26848</v>
      </c>
    </row>
    <row r="11872" spans="1:3" x14ac:dyDescent="0.25">
      <c r="A11872">
        <v>164190</v>
      </c>
      <c r="B11872" t="s">
        <v>26849</v>
      </c>
      <c r="C11872" s="47" t="s">
        <v>26850</v>
      </c>
    </row>
    <row r="11873" spans="1:3" x14ac:dyDescent="0.25">
      <c r="A11873">
        <v>164191</v>
      </c>
      <c r="B11873" t="s">
        <v>26851</v>
      </c>
      <c r="C11873" s="47" t="s">
        <v>26852</v>
      </c>
    </row>
    <row r="11874" spans="1:3" x14ac:dyDescent="0.25">
      <c r="A11874">
        <v>164192</v>
      </c>
      <c r="B11874" t="s">
        <v>1213</v>
      </c>
      <c r="C11874" s="47" t="s">
        <v>26853</v>
      </c>
    </row>
    <row r="11875" spans="1:3" x14ac:dyDescent="0.25">
      <c r="A11875">
        <v>164193</v>
      </c>
      <c r="B11875" t="s">
        <v>26854</v>
      </c>
      <c r="C11875" s="47" t="s">
        <v>26855</v>
      </c>
    </row>
    <row r="11876" spans="1:3" x14ac:dyDescent="0.25">
      <c r="A11876">
        <v>164194</v>
      </c>
      <c r="B11876" t="s">
        <v>26856</v>
      </c>
      <c r="C11876" s="47" t="s">
        <v>26857</v>
      </c>
    </row>
    <row r="11877" spans="1:3" x14ac:dyDescent="0.25">
      <c r="A11877">
        <v>164195</v>
      </c>
      <c r="B11877" t="s">
        <v>26858</v>
      </c>
      <c r="C11877" s="47" t="s">
        <v>26859</v>
      </c>
    </row>
    <row r="11878" spans="1:3" x14ac:dyDescent="0.25">
      <c r="A11878">
        <v>164196</v>
      </c>
      <c r="B11878" t="s">
        <v>26860</v>
      </c>
      <c r="C11878" s="47" t="s">
        <v>26861</v>
      </c>
    </row>
    <row r="11879" spans="1:3" x14ac:dyDescent="0.25">
      <c r="A11879">
        <v>164197</v>
      </c>
      <c r="B11879" t="s">
        <v>1291</v>
      </c>
      <c r="C11879" s="47" t="s">
        <v>26862</v>
      </c>
    </row>
    <row r="11880" spans="1:3" x14ac:dyDescent="0.25">
      <c r="A11880">
        <v>164198</v>
      </c>
      <c r="B11880" t="s">
        <v>1080</v>
      </c>
      <c r="C11880" s="47" t="s">
        <v>26863</v>
      </c>
    </row>
    <row r="11881" spans="1:3" x14ac:dyDescent="0.25">
      <c r="A11881">
        <v>164199</v>
      </c>
      <c r="B11881" t="s">
        <v>26864</v>
      </c>
      <c r="C11881" s="47" t="s">
        <v>26865</v>
      </c>
    </row>
    <row r="11882" spans="1:3" x14ac:dyDescent="0.25">
      <c r="A11882">
        <v>164200</v>
      </c>
      <c r="B11882" t="s">
        <v>26866</v>
      </c>
      <c r="C11882" s="47" t="s">
        <v>26867</v>
      </c>
    </row>
    <row r="11883" spans="1:3" x14ac:dyDescent="0.25">
      <c r="A11883">
        <v>164201</v>
      </c>
      <c r="B11883" t="s">
        <v>26868</v>
      </c>
      <c r="C11883" s="47" t="s">
        <v>26869</v>
      </c>
    </row>
    <row r="11884" spans="1:3" x14ac:dyDescent="0.25">
      <c r="A11884">
        <v>164202</v>
      </c>
      <c r="B11884" t="s">
        <v>26870</v>
      </c>
      <c r="C11884" s="47" t="s">
        <v>26871</v>
      </c>
    </row>
    <row r="11885" spans="1:3" x14ac:dyDescent="0.25">
      <c r="A11885">
        <v>164203</v>
      </c>
      <c r="B11885" t="s">
        <v>26872</v>
      </c>
      <c r="C11885" s="47" t="s">
        <v>26873</v>
      </c>
    </row>
    <row r="11886" spans="1:3" x14ac:dyDescent="0.25">
      <c r="A11886">
        <v>164204</v>
      </c>
      <c r="B11886" t="s">
        <v>26874</v>
      </c>
      <c r="C11886" s="47" t="s">
        <v>26875</v>
      </c>
    </row>
    <row r="11887" spans="1:3" x14ac:dyDescent="0.25">
      <c r="A11887">
        <v>164205</v>
      </c>
      <c r="B11887" t="s">
        <v>26876</v>
      </c>
      <c r="C11887" s="47" t="s">
        <v>26877</v>
      </c>
    </row>
    <row r="11888" spans="1:3" x14ac:dyDescent="0.25">
      <c r="A11888">
        <v>164206</v>
      </c>
      <c r="B11888" t="s">
        <v>26878</v>
      </c>
      <c r="C11888" s="47" t="s">
        <v>26879</v>
      </c>
    </row>
    <row r="11889" spans="1:3" x14ac:dyDescent="0.25">
      <c r="A11889">
        <v>164207</v>
      </c>
      <c r="B11889" t="s">
        <v>26880</v>
      </c>
      <c r="C11889" s="47" t="s">
        <v>26881</v>
      </c>
    </row>
    <row r="11890" spans="1:3" x14ac:dyDescent="0.25">
      <c r="A11890">
        <v>164208</v>
      </c>
      <c r="B11890" t="s">
        <v>26882</v>
      </c>
      <c r="C11890" s="47" t="s">
        <v>26883</v>
      </c>
    </row>
    <row r="11891" spans="1:3" x14ac:dyDescent="0.25">
      <c r="A11891">
        <v>164209</v>
      </c>
      <c r="B11891" t="s">
        <v>26884</v>
      </c>
      <c r="C11891" s="47" t="s">
        <v>26885</v>
      </c>
    </row>
    <row r="11892" spans="1:3" x14ac:dyDescent="0.25">
      <c r="A11892">
        <v>164210</v>
      </c>
      <c r="B11892" t="s">
        <v>26886</v>
      </c>
      <c r="C11892" s="47" t="s">
        <v>26887</v>
      </c>
    </row>
    <row r="11893" spans="1:3" x14ac:dyDescent="0.25">
      <c r="A11893">
        <v>164211</v>
      </c>
      <c r="B11893" t="s">
        <v>26888</v>
      </c>
      <c r="C11893" s="47" t="s">
        <v>26889</v>
      </c>
    </row>
    <row r="11894" spans="1:3" x14ac:dyDescent="0.25">
      <c r="A11894">
        <v>164212</v>
      </c>
      <c r="B11894" t="s">
        <v>26890</v>
      </c>
      <c r="C11894" s="47" t="s">
        <v>26891</v>
      </c>
    </row>
    <row r="11895" spans="1:3" x14ac:dyDescent="0.25">
      <c r="A11895">
        <v>164213</v>
      </c>
      <c r="B11895" t="s">
        <v>26892</v>
      </c>
      <c r="C11895" s="47" t="s">
        <v>26893</v>
      </c>
    </row>
    <row r="11896" spans="1:3" x14ac:dyDescent="0.25">
      <c r="A11896">
        <v>164214</v>
      </c>
      <c r="B11896" t="s">
        <v>26894</v>
      </c>
      <c r="C11896" s="47" t="s">
        <v>26895</v>
      </c>
    </row>
    <row r="11897" spans="1:3" x14ac:dyDescent="0.25">
      <c r="A11897">
        <v>164215</v>
      </c>
      <c r="B11897" t="s">
        <v>26896</v>
      </c>
      <c r="C11897" s="47" t="s">
        <v>26897</v>
      </c>
    </row>
    <row r="11898" spans="1:3" x14ac:dyDescent="0.25">
      <c r="A11898">
        <v>164216</v>
      </c>
      <c r="B11898" t="s">
        <v>26898</v>
      </c>
      <c r="C11898" s="47" t="s">
        <v>26899</v>
      </c>
    </row>
    <row r="11899" spans="1:3" x14ac:dyDescent="0.25">
      <c r="A11899">
        <v>164217</v>
      </c>
      <c r="B11899" t="s">
        <v>26900</v>
      </c>
      <c r="C11899" s="47" t="s">
        <v>26901</v>
      </c>
    </row>
    <row r="11900" spans="1:3" x14ac:dyDescent="0.25">
      <c r="A11900">
        <v>164218</v>
      </c>
      <c r="B11900" t="s">
        <v>26902</v>
      </c>
      <c r="C11900" s="47" t="s">
        <v>26903</v>
      </c>
    </row>
    <row r="11901" spans="1:3" x14ac:dyDescent="0.25">
      <c r="A11901">
        <v>164219</v>
      </c>
      <c r="B11901" t="s">
        <v>26904</v>
      </c>
      <c r="C11901" s="47" t="s">
        <v>26905</v>
      </c>
    </row>
    <row r="11902" spans="1:3" x14ac:dyDescent="0.25">
      <c r="A11902">
        <v>164220</v>
      </c>
      <c r="B11902" t="s">
        <v>26906</v>
      </c>
      <c r="C11902" s="47" t="s">
        <v>26907</v>
      </c>
    </row>
    <row r="11903" spans="1:3" x14ac:dyDescent="0.25">
      <c r="A11903">
        <v>164221</v>
      </c>
      <c r="B11903" t="s">
        <v>26908</v>
      </c>
      <c r="C11903" s="47" t="s">
        <v>26909</v>
      </c>
    </row>
    <row r="11904" spans="1:3" x14ac:dyDescent="0.25">
      <c r="A11904">
        <v>164222</v>
      </c>
      <c r="B11904" t="s">
        <v>26910</v>
      </c>
      <c r="C11904" s="47" t="s">
        <v>26911</v>
      </c>
    </row>
    <row r="11905" spans="1:3" x14ac:dyDescent="0.25">
      <c r="A11905">
        <v>164223</v>
      </c>
      <c r="B11905" t="s">
        <v>26912</v>
      </c>
      <c r="C11905" s="47" t="s">
        <v>26913</v>
      </c>
    </row>
    <row r="11906" spans="1:3" x14ac:dyDescent="0.25">
      <c r="A11906">
        <v>164224</v>
      </c>
      <c r="B11906" t="s">
        <v>26914</v>
      </c>
      <c r="C11906" s="47" t="s">
        <v>26915</v>
      </c>
    </row>
    <row r="11907" spans="1:3" x14ac:dyDescent="0.25">
      <c r="A11907">
        <v>164225</v>
      </c>
      <c r="B11907" t="s">
        <v>26916</v>
      </c>
      <c r="C11907" s="47" t="s">
        <v>26917</v>
      </c>
    </row>
    <row r="11908" spans="1:3" x14ac:dyDescent="0.25">
      <c r="A11908">
        <v>164226</v>
      </c>
      <c r="B11908" t="s">
        <v>26918</v>
      </c>
      <c r="C11908" s="47" t="s">
        <v>26919</v>
      </c>
    </row>
    <row r="11909" spans="1:3" x14ac:dyDescent="0.25">
      <c r="A11909">
        <v>164227</v>
      </c>
      <c r="B11909" t="s">
        <v>26920</v>
      </c>
      <c r="C11909" s="47" t="s">
        <v>26921</v>
      </c>
    </row>
    <row r="11910" spans="1:3" x14ac:dyDescent="0.25">
      <c r="A11910">
        <v>164228</v>
      </c>
      <c r="B11910" t="s">
        <v>26922</v>
      </c>
      <c r="C11910" s="47" t="s">
        <v>26923</v>
      </c>
    </row>
    <row r="11911" spans="1:3" x14ac:dyDescent="0.25">
      <c r="A11911">
        <v>164229</v>
      </c>
      <c r="B11911" t="s">
        <v>26924</v>
      </c>
      <c r="C11911" s="47" t="s">
        <v>26925</v>
      </c>
    </row>
    <row r="11912" spans="1:3" x14ac:dyDescent="0.25">
      <c r="A11912">
        <v>164230</v>
      </c>
      <c r="B11912" t="s">
        <v>533</v>
      </c>
      <c r="C11912" s="47" t="s">
        <v>26926</v>
      </c>
    </row>
    <row r="11913" spans="1:3" x14ac:dyDescent="0.25">
      <c r="A11913">
        <v>164231</v>
      </c>
      <c r="B11913" t="s">
        <v>26927</v>
      </c>
      <c r="C11913" s="47" t="s">
        <v>26928</v>
      </c>
    </row>
    <row r="11914" spans="1:3" x14ac:dyDescent="0.25">
      <c r="A11914">
        <v>164232</v>
      </c>
      <c r="B11914" t="s">
        <v>26929</v>
      </c>
      <c r="C11914" s="47" t="s">
        <v>26930</v>
      </c>
    </row>
    <row r="11915" spans="1:3" x14ac:dyDescent="0.25">
      <c r="A11915">
        <v>164233</v>
      </c>
      <c r="B11915" t="s">
        <v>1563</v>
      </c>
      <c r="C11915" s="47" t="s">
        <v>26931</v>
      </c>
    </row>
    <row r="11916" spans="1:3" x14ac:dyDescent="0.25">
      <c r="A11916">
        <v>164234</v>
      </c>
      <c r="B11916" t="s">
        <v>26932</v>
      </c>
      <c r="C11916" s="47" t="s">
        <v>26933</v>
      </c>
    </row>
    <row r="11917" spans="1:3" x14ac:dyDescent="0.25">
      <c r="A11917">
        <v>164235</v>
      </c>
      <c r="B11917" t="s">
        <v>26934</v>
      </c>
      <c r="C11917" s="47" t="s">
        <v>26935</v>
      </c>
    </row>
    <row r="11918" spans="1:3" x14ac:dyDescent="0.25">
      <c r="A11918">
        <v>164236</v>
      </c>
      <c r="B11918" t="s">
        <v>26936</v>
      </c>
      <c r="C11918" s="47" t="s">
        <v>26937</v>
      </c>
    </row>
    <row r="11919" spans="1:3" x14ac:dyDescent="0.25">
      <c r="A11919">
        <v>164237</v>
      </c>
      <c r="B11919" t="s">
        <v>1006</v>
      </c>
      <c r="C11919" s="47" t="s">
        <v>26938</v>
      </c>
    </row>
    <row r="11920" spans="1:3" x14ac:dyDescent="0.25">
      <c r="A11920">
        <v>164238</v>
      </c>
      <c r="B11920" t="s">
        <v>26939</v>
      </c>
      <c r="C11920" s="47" t="s">
        <v>26940</v>
      </c>
    </row>
    <row r="11921" spans="1:3" x14ac:dyDescent="0.25">
      <c r="A11921">
        <v>164239</v>
      </c>
      <c r="B11921" t="s">
        <v>26941</v>
      </c>
      <c r="C11921" s="47" t="s">
        <v>26942</v>
      </c>
    </row>
    <row r="11922" spans="1:3" x14ac:dyDescent="0.25">
      <c r="A11922">
        <v>164240</v>
      </c>
      <c r="B11922" t="s">
        <v>26943</v>
      </c>
      <c r="C11922" s="47" t="s">
        <v>26944</v>
      </c>
    </row>
    <row r="11923" spans="1:3" x14ac:dyDescent="0.25">
      <c r="A11923">
        <v>164241</v>
      </c>
      <c r="B11923" t="s">
        <v>26945</v>
      </c>
      <c r="C11923" s="47" t="s">
        <v>26946</v>
      </c>
    </row>
    <row r="11924" spans="1:3" x14ac:dyDescent="0.25">
      <c r="A11924">
        <v>164242</v>
      </c>
      <c r="B11924" t="s">
        <v>26947</v>
      </c>
      <c r="C11924" s="47" t="s">
        <v>26948</v>
      </c>
    </row>
    <row r="11925" spans="1:3" x14ac:dyDescent="0.25">
      <c r="A11925">
        <v>164243</v>
      </c>
      <c r="B11925" t="s">
        <v>26949</v>
      </c>
      <c r="C11925" s="47" t="s">
        <v>26950</v>
      </c>
    </row>
    <row r="11926" spans="1:3" x14ac:dyDescent="0.25">
      <c r="A11926">
        <v>164244</v>
      </c>
      <c r="B11926" t="s">
        <v>26951</v>
      </c>
      <c r="C11926" s="47" t="s">
        <v>26952</v>
      </c>
    </row>
    <row r="11927" spans="1:3" x14ac:dyDescent="0.25">
      <c r="A11927">
        <v>164245</v>
      </c>
      <c r="B11927" t="s">
        <v>26953</v>
      </c>
      <c r="C11927" s="47" t="s">
        <v>26954</v>
      </c>
    </row>
    <row r="11928" spans="1:3" x14ac:dyDescent="0.25">
      <c r="A11928">
        <v>164246</v>
      </c>
      <c r="B11928" t="s">
        <v>26955</v>
      </c>
      <c r="C11928" s="47" t="s">
        <v>26956</v>
      </c>
    </row>
    <row r="11929" spans="1:3" x14ac:dyDescent="0.25">
      <c r="A11929">
        <v>164247</v>
      </c>
      <c r="B11929" t="s">
        <v>26957</v>
      </c>
      <c r="C11929" s="47" t="s">
        <v>26958</v>
      </c>
    </row>
    <row r="11930" spans="1:3" x14ac:dyDescent="0.25">
      <c r="A11930">
        <v>164248</v>
      </c>
      <c r="B11930" t="s">
        <v>26959</v>
      </c>
      <c r="C11930" s="47" t="s">
        <v>26960</v>
      </c>
    </row>
    <row r="11931" spans="1:3" x14ac:dyDescent="0.25">
      <c r="A11931">
        <v>164249</v>
      </c>
      <c r="B11931" t="s">
        <v>26961</v>
      </c>
      <c r="C11931" s="47" t="s">
        <v>26962</v>
      </c>
    </row>
    <row r="11932" spans="1:3" x14ac:dyDescent="0.25">
      <c r="A11932">
        <v>164250</v>
      </c>
      <c r="B11932" t="s">
        <v>26963</v>
      </c>
      <c r="C11932" s="47" t="s">
        <v>26964</v>
      </c>
    </row>
    <row r="11933" spans="1:3" x14ac:dyDescent="0.25">
      <c r="A11933">
        <v>164251</v>
      </c>
      <c r="B11933" t="s">
        <v>26965</v>
      </c>
      <c r="C11933" s="47" t="s">
        <v>26966</v>
      </c>
    </row>
    <row r="11934" spans="1:3" x14ac:dyDescent="0.25">
      <c r="A11934">
        <v>164252</v>
      </c>
      <c r="B11934" t="s">
        <v>26967</v>
      </c>
      <c r="C11934" s="47" t="s">
        <v>26968</v>
      </c>
    </row>
    <row r="11935" spans="1:3" x14ac:dyDescent="0.25">
      <c r="A11935">
        <v>164253</v>
      </c>
      <c r="B11935" t="s">
        <v>26969</v>
      </c>
      <c r="C11935" s="47" t="s">
        <v>26970</v>
      </c>
    </row>
    <row r="11936" spans="1:3" x14ac:dyDescent="0.25">
      <c r="A11936">
        <v>164254</v>
      </c>
      <c r="B11936" t="s">
        <v>26971</v>
      </c>
      <c r="C11936" s="47" t="s">
        <v>26972</v>
      </c>
    </row>
    <row r="11937" spans="1:3" x14ac:dyDescent="0.25">
      <c r="A11937">
        <v>164255</v>
      </c>
      <c r="B11937" t="s">
        <v>26973</v>
      </c>
      <c r="C11937" s="47" t="s">
        <v>26974</v>
      </c>
    </row>
    <row r="11938" spans="1:3" x14ac:dyDescent="0.25">
      <c r="A11938">
        <v>164256</v>
      </c>
      <c r="B11938" t="s">
        <v>26975</v>
      </c>
      <c r="C11938" s="47" t="s">
        <v>26976</v>
      </c>
    </row>
    <row r="11939" spans="1:3" x14ac:dyDescent="0.25">
      <c r="A11939">
        <v>164257</v>
      </c>
      <c r="B11939" t="s">
        <v>26977</v>
      </c>
      <c r="C11939" s="47" t="s">
        <v>26978</v>
      </c>
    </row>
    <row r="11940" spans="1:3" x14ac:dyDescent="0.25">
      <c r="A11940">
        <v>164258</v>
      </c>
      <c r="B11940" t="s">
        <v>26979</v>
      </c>
      <c r="C11940" s="47" t="s">
        <v>26980</v>
      </c>
    </row>
    <row r="11941" spans="1:3" x14ac:dyDescent="0.25">
      <c r="A11941">
        <v>164259</v>
      </c>
      <c r="B11941" t="s">
        <v>26981</v>
      </c>
      <c r="C11941" s="47" t="s">
        <v>26982</v>
      </c>
    </row>
    <row r="11942" spans="1:3" x14ac:dyDescent="0.25">
      <c r="A11942">
        <v>164260</v>
      </c>
      <c r="B11942" t="s">
        <v>26983</v>
      </c>
      <c r="C11942" s="47" t="s">
        <v>26984</v>
      </c>
    </row>
    <row r="11943" spans="1:3" x14ac:dyDescent="0.25">
      <c r="A11943">
        <v>164261</v>
      </c>
      <c r="B11943" t="s">
        <v>26985</v>
      </c>
      <c r="C11943" s="47" t="s">
        <v>26986</v>
      </c>
    </row>
    <row r="11944" spans="1:3" x14ac:dyDescent="0.25">
      <c r="A11944">
        <v>164262</v>
      </c>
      <c r="B11944" t="s">
        <v>26987</v>
      </c>
      <c r="C11944" s="47" t="s">
        <v>26988</v>
      </c>
    </row>
    <row r="11945" spans="1:3" x14ac:dyDescent="0.25">
      <c r="A11945">
        <v>164263</v>
      </c>
      <c r="B11945" t="s">
        <v>26989</v>
      </c>
      <c r="C11945" s="47" t="s">
        <v>26990</v>
      </c>
    </row>
    <row r="11946" spans="1:3" x14ac:dyDescent="0.25">
      <c r="A11946">
        <v>164264</v>
      </c>
      <c r="B11946" t="s">
        <v>397</v>
      </c>
      <c r="C11946" s="47" t="s">
        <v>26991</v>
      </c>
    </row>
    <row r="11947" spans="1:3" x14ac:dyDescent="0.25">
      <c r="A11947">
        <v>164265</v>
      </c>
      <c r="B11947" t="s">
        <v>26992</v>
      </c>
      <c r="C11947" s="47" t="s">
        <v>26993</v>
      </c>
    </row>
    <row r="11948" spans="1:3" x14ac:dyDescent="0.25">
      <c r="A11948">
        <v>164266</v>
      </c>
      <c r="B11948" t="s">
        <v>26994</v>
      </c>
      <c r="C11948" s="47" t="s">
        <v>26995</v>
      </c>
    </row>
    <row r="11949" spans="1:3" x14ac:dyDescent="0.25">
      <c r="A11949">
        <v>164267</v>
      </c>
      <c r="B11949" t="s">
        <v>26996</v>
      </c>
      <c r="C11949" s="47" t="s">
        <v>26997</v>
      </c>
    </row>
    <row r="11950" spans="1:3" x14ac:dyDescent="0.25">
      <c r="A11950">
        <v>164268</v>
      </c>
      <c r="B11950" t="s">
        <v>26998</v>
      </c>
      <c r="C11950" s="47" t="s">
        <v>26999</v>
      </c>
    </row>
    <row r="11951" spans="1:3" x14ac:dyDescent="0.25">
      <c r="A11951">
        <v>164269</v>
      </c>
      <c r="B11951" t="s">
        <v>27000</v>
      </c>
      <c r="C11951" s="47" t="s">
        <v>27001</v>
      </c>
    </row>
    <row r="11952" spans="1:3" x14ac:dyDescent="0.25">
      <c r="A11952">
        <v>164270</v>
      </c>
      <c r="B11952" t="s">
        <v>162</v>
      </c>
      <c r="C11952" s="47" t="s">
        <v>27002</v>
      </c>
    </row>
    <row r="11953" spans="1:3" x14ac:dyDescent="0.25">
      <c r="A11953">
        <v>164271</v>
      </c>
      <c r="B11953" t="s">
        <v>27003</v>
      </c>
      <c r="C11953" s="47" t="s">
        <v>27004</v>
      </c>
    </row>
    <row r="11954" spans="1:3" x14ac:dyDescent="0.25">
      <c r="A11954">
        <v>164272</v>
      </c>
      <c r="B11954" t="s">
        <v>27005</v>
      </c>
      <c r="C11954" s="47" t="s">
        <v>27006</v>
      </c>
    </row>
    <row r="11955" spans="1:3" x14ac:dyDescent="0.25">
      <c r="A11955">
        <v>164273</v>
      </c>
      <c r="B11955" t="s">
        <v>27007</v>
      </c>
      <c r="C11955" s="47" t="s">
        <v>27008</v>
      </c>
    </row>
    <row r="11956" spans="1:3" x14ac:dyDescent="0.25">
      <c r="A11956">
        <v>164274</v>
      </c>
      <c r="B11956" t="s">
        <v>27009</v>
      </c>
      <c r="C11956" s="47" t="s">
        <v>27010</v>
      </c>
    </row>
    <row r="11957" spans="1:3" x14ac:dyDescent="0.25">
      <c r="A11957">
        <v>164275</v>
      </c>
      <c r="B11957" t="s">
        <v>27011</v>
      </c>
      <c r="C11957" s="47" t="s">
        <v>27012</v>
      </c>
    </row>
    <row r="11958" spans="1:3" x14ac:dyDescent="0.25">
      <c r="A11958">
        <v>164276</v>
      </c>
      <c r="B11958" t="s">
        <v>27013</v>
      </c>
      <c r="C11958" s="47" t="s">
        <v>27014</v>
      </c>
    </row>
    <row r="11959" spans="1:3" x14ac:dyDescent="0.25">
      <c r="A11959">
        <v>164277</v>
      </c>
      <c r="B11959" t="s">
        <v>27015</v>
      </c>
      <c r="C11959" s="47" t="s">
        <v>27016</v>
      </c>
    </row>
    <row r="11960" spans="1:3" x14ac:dyDescent="0.25">
      <c r="A11960">
        <v>164278</v>
      </c>
      <c r="B11960" t="s">
        <v>27017</v>
      </c>
      <c r="C11960" s="47" t="s">
        <v>27018</v>
      </c>
    </row>
    <row r="11961" spans="1:3" x14ac:dyDescent="0.25">
      <c r="A11961">
        <v>164279</v>
      </c>
      <c r="B11961" t="s">
        <v>27019</v>
      </c>
      <c r="C11961" s="47" t="s">
        <v>27020</v>
      </c>
    </row>
    <row r="11962" spans="1:3" x14ac:dyDescent="0.25">
      <c r="A11962">
        <v>164280</v>
      </c>
      <c r="B11962" t="s">
        <v>27021</v>
      </c>
      <c r="C11962" s="47" t="s">
        <v>27022</v>
      </c>
    </row>
    <row r="11963" spans="1:3" x14ac:dyDescent="0.25">
      <c r="A11963">
        <v>164281</v>
      </c>
      <c r="B11963" t="s">
        <v>27023</v>
      </c>
      <c r="C11963" s="47" t="s">
        <v>27024</v>
      </c>
    </row>
    <row r="11964" spans="1:3" x14ac:dyDescent="0.25">
      <c r="A11964">
        <v>164282</v>
      </c>
      <c r="B11964" t="s">
        <v>27025</v>
      </c>
      <c r="C11964" s="47" t="s">
        <v>27026</v>
      </c>
    </row>
    <row r="11965" spans="1:3" x14ac:dyDescent="0.25">
      <c r="A11965">
        <v>164283</v>
      </c>
      <c r="B11965" t="s">
        <v>27027</v>
      </c>
      <c r="C11965" s="47" t="s">
        <v>27028</v>
      </c>
    </row>
    <row r="11966" spans="1:3" x14ac:dyDescent="0.25">
      <c r="A11966">
        <v>164284</v>
      </c>
      <c r="B11966" t="s">
        <v>27029</v>
      </c>
      <c r="C11966" s="47" t="s">
        <v>27030</v>
      </c>
    </row>
    <row r="11967" spans="1:3" x14ac:dyDescent="0.25">
      <c r="A11967">
        <v>164285</v>
      </c>
      <c r="B11967" t="s">
        <v>27031</v>
      </c>
      <c r="C11967" s="47" t="s">
        <v>27032</v>
      </c>
    </row>
    <row r="11968" spans="1:3" x14ac:dyDescent="0.25">
      <c r="A11968">
        <v>164286</v>
      </c>
      <c r="B11968" t="s">
        <v>27033</v>
      </c>
      <c r="C11968" s="47" t="s">
        <v>27034</v>
      </c>
    </row>
    <row r="11969" spans="1:3" x14ac:dyDescent="0.25">
      <c r="A11969">
        <v>164287</v>
      </c>
      <c r="B11969" t="s">
        <v>27035</v>
      </c>
      <c r="C11969" s="47" t="s">
        <v>27036</v>
      </c>
    </row>
    <row r="11970" spans="1:3" x14ac:dyDescent="0.25">
      <c r="A11970">
        <v>164288</v>
      </c>
      <c r="B11970" t="s">
        <v>27037</v>
      </c>
      <c r="C11970" s="47" t="s">
        <v>27038</v>
      </c>
    </row>
    <row r="11971" spans="1:3" x14ac:dyDescent="0.25">
      <c r="A11971">
        <v>164289</v>
      </c>
      <c r="B11971" t="s">
        <v>27039</v>
      </c>
      <c r="C11971" s="47" t="s">
        <v>8145</v>
      </c>
    </row>
    <row r="11972" spans="1:3" x14ac:dyDescent="0.25">
      <c r="A11972">
        <v>164290</v>
      </c>
      <c r="B11972" t="s">
        <v>27040</v>
      </c>
      <c r="C11972" s="47" t="s">
        <v>27041</v>
      </c>
    </row>
    <row r="11973" spans="1:3" x14ac:dyDescent="0.25">
      <c r="A11973">
        <v>164291</v>
      </c>
      <c r="B11973" t="s">
        <v>27042</v>
      </c>
      <c r="C11973" s="47" t="s">
        <v>27043</v>
      </c>
    </row>
    <row r="11974" spans="1:3" x14ac:dyDescent="0.25">
      <c r="A11974">
        <v>164292</v>
      </c>
      <c r="B11974" t="s">
        <v>27044</v>
      </c>
      <c r="C11974" s="47" t="s">
        <v>27045</v>
      </c>
    </row>
    <row r="11975" spans="1:3" x14ac:dyDescent="0.25">
      <c r="A11975">
        <v>164293</v>
      </c>
      <c r="B11975" t="s">
        <v>27046</v>
      </c>
      <c r="C11975" s="47" t="s">
        <v>27047</v>
      </c>
    </row>
    <row r="11976" spans="1:3" x14ac:dyDescent="0.25">
      <c r="A11976">
        <v>164294</v>
      </c>
      <c r="B11976" t="s">
        <v>27048</v>
      </c>
      <c r="C11976" s="47" t="s">
        <v>27049</v>
      </c>
    </row>
    <row r="11977" spans="1:3" x14ac:dyDescent="0.25">
      <c r="A11977">
        <v>164295</v>
      </c>
      <c r="B11977" t="s">
        <v>899</v>
      </c>
      <c r="C11977" s="47" t="s">
        <v>27050</v>
      </c>
    </row>
    <row r="11978" spans="1:3" x14ac:dyDescent="0.25">
      <c r="A11978">
        <v>164296</v>
      </c>
      <c r="B11978" t="s">
        <v>27051</v>
      </c>
      <c r="C11978" s="47" t="s">
        <v>27052</v>
      </c>
    </row>
    <row r="11979" spans="1:3" x14ac:dyDescent="0.25">
      <c r="A11979">
        <v>164297</v>
      </c>
      <c r="B11979" t="s">
        <v>27053</v>
      </c>
      <c r="C11979" s="47" t="s">
        <v>27054</v>
      </c>
    </row>
    <row r="11980" spans="1:3" x14ac:dyDescent="0.25">
      <c r="A11980">
        <v>164298</v>
      </c>
      <c r="B11980" t="s">
        <v>369</v>
      </c>
      <c r="C11980" s="47" t="s">
        <v>27055</v>
      </c>
    </row>
    <row r="11981" spans="1:3" x14ac:dyDescent="0.25">
      <c r="A11981">
        <v>164299</v>
      </c>
      <c r="B11981" t="s">
        <v>27056</v>
      </c>
      <c r="C11981" s="47" t="s">
        <v>27057</v>
      </c>
    </row>
    <row r="11982" spans="1:3" x14ac:dyDescent="0.25">
      <c r="A11982">
        <v>164300</v>
      </c>
      <c r="B11982" t="s">
        <v>1047</v>
      </c>
      <c r="C11982" s="47" t="s">
        <v>27058</v>
      </c>
    </row>
    <row r="11983" spans="1:3" x14ac:dyDescent="0.25">
      <c r="A11983">
        <v>164301</v>
      </c>
      <c r="B11983" t="s">
        <v>27059</v>
      </c>
      <c r="C11983" s="47" t="s">
        <v>27060</v>
      </c>
    </row>
    <row r="11984" spans="1:3" x14ac:dyDescent="0.25">
      <c r="A11984">
        <v>164302</v>
      </c>
      <c r="B11984" t="s">
        <v>27061</v>
      </c>
      <c r="C11984" s="47" t="s">
        <v>27062</v>
      </c>
    </row>
    <row r="11985" spans="1:3" x14ac:dyDescent="0.25">
      <c r="A11985">
        <v>164303</v>
      </c>
      <c r="B11985" t="s">
        <v>27063</v>
      </c>
      <c r="C11985" s="47" t="s">
        <v>27064</v>
      </c>
    </row>
    <row r="11986" spans="1:3" x14ac:dyDescent="0.25">
      <c r="A11986">
        <v>164304</v>
      </c>
      <c r="B11986" t="s">
        <v>27065</v>
      </c>
      <c r="C11986" s="47" t="s">
        <v>27066</v>
      </c>
    </row>
    <row r="11987" spans="1:3" x14ac:dyDescent="0.25">
      <c r="A11987">
        <v>164305</v>
      </c>
      <c r="B11987" t="s">
        <v>27067</v>
      </c>
      <c r="C11987" s="47" t="s">
        <v>27068</v>
      </c>
    </row>
    <row r="11988" spans="1:3" x14ac:dyDescent="0.25">
      <c r="A11988">
        <v>164306</v>
      </c>
      <c r="B11988" t="s">
        <v>27069</v>
      </c>
      <c r="C11988" s="47" t="s">
        <v>27070</v>
      </c>
    </row>
    <row r="11989" spans="1:3" x14ac:dyDescent="0.25">
      <c r="A11989">
        <v>164307</v>
      </c>
      <c r="B11989" t="s">
        <v>523</v>
      </c>
      <c r="C11989" s="47" t="s">
        <v>27071</v>
      </c>
    </row>
    <row r="11990" spans="1:3" x14ac:dyDescent="0.25">
      <c r="A11990">
        <v>164308</v>
      </c>
      <c r="B11990" t="s">
        <v>27072</v>
      </c>
      <c r="C11990" s="47" t="s">
        <v>27073</v>
      </c>
    </row>
    <row r="11991" spans="1:3" x14ac:dyDescent="0.25">
      <c r="A11991">
        <v>164309</v>
      </c>
      <c r="B11991" t="s">
        <v>27074</v>
      </c>
      <c r="C11991" s="47" t="s">
        <v>27075</v>
      </c>
    </row>
    <row r="11992" spans="1:3" x14ac:dyDescent="0.25">
      <c r="A11992">
        <v>164310</v>
      </c>
      <c r="B11992" t="s">
        <v>27076</v>
      </c>
      <c r="C11992" s="47" t="s">
        <v>27077</v>
      </c>
    </row>
    <row r="11993" spans="1:3" x14ac:dyDescent="0.25">
      <c r="A11993">
        <v>164311</v>
      </c>
      <c r="B11993" t="s">
        <v>27078</v>
      </c>
      <c r="C11993" s="47" t="s">
        <v>27079</v>
      </c>
    </row>
    <row r="11994" spans="1:3" x14ac:dyDescent="0.25">
      <c r="A11994">
        <v>164312</v>
      </c>
      <c r="B11994" t="s">
        <v>27080</v>
      </c>
      <c r="C11994" s="47" t="s">
        <v>27081</v>
      </c>
    </row>
    <row r="11995" spans="1:3" x14ac:dyDescent="0.25">
      <c r="A11995">
        <v>164313</v>
      </c>
      <c r="B11995" t="s">
        <v>27082</v>
      </c>
      <c r="C11995" s="47" t="s">
        <v>27083</v>
      </c>
    </row>
    <row r="11996" spans="1:3" x14ac:dyDescent="0.25">
      <c r="A11996">
        <v>164314</v>
      </c>
      <c r="B11996" t="s">
        <v>911</v>
      </c>
      <c r="C11996" s="47" t="s">
        <v>27084</v>
      </c>
    </row>
    <row r="11997" spans="1:3" x14ac:dyDescent="0.25">
      <c r="A11997">
        <v>164315</v>
      </c>
      <c r="B11997" t="s">
        <v>27085</v>
      </c>
      <c r="C11997" s="47" t="s">
        <v>27086</v>
      </c>
    </row>
    <row r="11998" spans="1:3" x14ac:dyDescent="0.25">
      <c r="A11998">
        <v>164316</v>
      </c>
      <c r="B11998" t="s">
        <v>27087</v>
      </c>
      <c r="C11998" s="47" t="s">
        <v>27088</v>
      </c>
    </row>
    <row r="11999" spans="1:3" x14ac:dyDescent="0.25">
      <c r="A11999">
        <v>164317</v>
      </c>
      <c r="B11999" t="s">
        <v>27089</v>
      </c>
      <c r="C11999" s="47" t="s">
        <v>27090</v>
      </c>
    </row>
    <row r="12000" spans="1:3" x14ac:dyDescent="0.25">
      <c r="A12000">
        <v>164318</v>
      </c>
      <c r="B12000" t="s">
        <v>27091</v>
      </c>
      <c r="C12000" s="47" t="s">
        <v>27092</v>
      </c>
    </row>
    <row r="12001" spans="1:3" x14ac:dyDescent="0.25">
      <c r="A12001">
        <v>164319</v>
      </c>
      <c r="B12001" t="s">
        <v>1237</v>
      </c>
      <c r="C12001" s="47" t="s">
        <v>27093</v>
      </c>
    </row>
    <row r="12002" spans="1:3" x14ac:dyDescent="0.25">
      <c r="A12002">
        <v>164320</v>
      </c>
      <c r="B12002" t="s">
        <v>27094</v>
      </c>
      <c r="C12002" s="47" t="s">
        <v>27095</v>
      </c>
    </row>
    <row r="12003" spans="1:3" x14ac:dyDescent="0.25">
      <c r="A12003">
        <v>164321</v>
      </c>
      <c r="B12003" t="s">
        <v>27096</v>
      </c>
      <c r="C12003" s="47" t="s">
        <v>27097</v>
      </c>
    </row>
    <row r="12004" spans="1:3" x14ac:dyDescent="0.25">
      <c r="A12004">
        <v>164322</v>
      </c>
      <c r="B12004" t="s">
        <v>27098</v>
      </c>
      <c r="C12004" s="47" t="s">
        <v>27099</v>
      </c>
    </row>
    <row r="12005" spans="1:3" x14ac:dyDescent="0.25">
      <c r="A12005">
        <v>164323</v>
      </c>
      <c r="B12005" t="s">
        <v>27100</v>
      </c>
      <c r="C12005" s="47" t="s">
        <v>27101</v>
      </c>
    </row>
    <row r="12006" spans="1:3" x14ac:dyDescent="0.25">
      <c r="A12006">
        <v>164324</v>
      </c>
      <c r="B12006" t="s">
        <v>27102</v>
      </c>
      <c r="C12006" s="47" t="s">
        <v>27103</v>
      </c>
    </row>
    <row r="12007" spans="1:3" x14ac:dyDescent="0.25">
      <c r="A12007">
        <v>164325</v>
      </c>
      <c r="B12007" t="s">
        <v>27104</v>
      </c>
      <c r="C12007" s="47" t="s">
        <v>27105</v>
      </c>
    </row>
    <row r="12008" spans="1:3" x14ac:dyDescent="0.25">
      <c r="A12008">
        <v>164326</v>
      </c>
      <c r="B12008" t="s">
        <v>27106</v>
      </c>
      <c r="C12008" s="47" t="s">
        <v>27107</v>
      </c>
    </row>
    <row r="12009" spans="1:3" x14ac:dyDescent="0.25">
      <c r="A12009">
        <v>164327</v>
      </c>
      <c r="B12009" t="s">
        <v>27108</v>
      </c>
      <c r="C12009" s="47" t="s">
        <v>27109</v>
      </c>
    </row>
    <row r="12010" spans="1:3" x14ac:dyDescent="0.25">
      <c r="A12010">
        <v>164328</v>
      </c>
      <c r="B12010" t="s">
        <v>27110</v>
      </c>
      <c r="C12010" s="47" t="s">
        <v>27111</v>
      </c>
    </row>
    <row r="12011" spans="1:3" x14ac:dyDescent="0.25">
      <c r="A12011">
        <v>164329</v>
      </c>
      <c r="B12011" t="s">
        <v>27112</v>
      </c>
      <c r="C12011" s="47" t="s">
        <v>27113</v>
      </c>
    </row>
    <row r="12012" spans="1:3" x14ac:dyDescent="0.25">
      <c r="A12012">
        <v>164330</v>
      </c>
      <c r="B12012" t="s">
        <v>27114</v>
      </c>
      <c r="C12012" s="47" t="s">
        <v>27115</v>
      </c>
    </row>
    <row r="12013" spans="1:3" x14ac:dyDescent="0.25">
      <c r="A12013">
        <v>164331</v>
      </c>
      <c r="B12013" t="s">
        <v>27116</v>
      </c>
      <c r="C12013" s="47" t="s">
        <v>27117</v>
      </c>
    </row>
    <row r="12014" spans="1:3" x14ac:dyDescent="0.25">
      <c r="A12014">
        <v>164332</v>
      </c>
      <c r="B12014" t="s">
        <v>27118</v>
      </c>
      <c r="C12014" s="47" t="s">
        <v>27119</v>
      </c>
    </row>
    <row r="12015" spans="1:3" x14ac:dyDescent="0.25">
      <c r="A12015">
        <v>164333</v>
      </c>
      <c r="B12015" t="s">
        <v>27120</v>
      </c>
      <c r="C12015" s="47" t="s">
        <v>27121</v>
      </c>
    </row>
    <row r="12016" spans="1:3" x14ac:dyDescent="0.25">
      <c r="A12016">
        <v>164334</v>
      </c>
      <c r="B12016" t="s">
        <v>27122</v>
      </c>
      <c r="C12016" s="47" t="s">
        <v>27123</v>
      </c>
    </row>
    <row r="12017" spans="1:3" x14ac:dyDescent="0.25">
      <c r="A12017">
        <v>164335</v>
      </c>
      <c r="B12017" t="s">
        <v>27124</v>
      </c>
      <c r="C12017" s="47" t="s">
        <v>27125</v>
      </c>
    </row>
    <row r="12018" spans="1:3" x14ac:dyDescent="0.25">
      <c r="A12018">
        <v>164336</v>
      </c>
      <c r="B12018" t="s">
        <v>27126</v>
      </c>
      <c r="C12018" s="47" t="s">
        <v>27127</v>
      </c>
    </row>
    <row r="12019" spans="1:3" x14ac:dyDescent="0.25">
      <c r="A12019">
        <v>164337</v>
      </c>
      <c r="B12019" t="s">
        <v>27128</v>
      </c>
      <c r="C12019" s="47" t="s">
        <v>27129</v>
      </c>
    </row>
    <row r="12020" spans="1:3" x14ac:dyDescent="0.25">
      <c r="A12020">
        <v>164338</v>
      </c>
      <c r="B12020" t="s">
        <v>27130</v>
      </c>
      <c r="C12020" s="47" t="s">
        <v>27131</v>
      </c>
    </row>
    <row r="12021" spans="1:3" x14ac:dyDescent="0.25">
      <c r="A12021">
        <v>164339</v>
      </c>
      <c r="B12021" t="s">
        <v>27132</v>
      </c>
      <c r="C12021" s="47" t="s">
        <v>27133</v>
      </c>
    </row>
    <row r="12022" spans="1:3" x14ac:dyDescent="0.25">
      <c r="A12022">
        <v>164340</v>
      </c>
      <c r="B12022" t="s">
        <v>27134</v>
      </c>
      <c r="C12022" s="47" t="s">
        <v>27135</v>
      </c>
    </row>
    <row r="12023" spans="1:3" x14ac:dyDescent="0.25">
      <c r="A12023">
        <v>164341</v>
      </c>
      <c r="B12023" t="s">
        <v>27136</v>
      </c>
      <c r="C12023" s="47" t="s">
        <v>27137</v>
      </c>
    </row>
    <row r="12024" spans="1:3" x14ac:dyDescent="0.25">
      <c r="A12024">
        <v>164342</v>
      </c>
      <c r="B12024" t="s">
        <v>27138</v>
      </c>
      <c r="C12024" s="47" t="s">
        <v>27139</v>
      </c>
    </row>
    <row r="12025" spans="1:3" x14ac:dyDescent="0.25">
      <c r="A12025">
        <v>164343</v>
      </c>
      <c r="B12025" t="s">
        <v>27140</v>
      </c>
      <c r="C12025" s="47" t="s">
        <v>27141</v>
      </c>
    </row>
    <row r="12026" spans="1:3" x14ac:dyDescent="0.25">
      <c r="A12026">
        <v>164344</v>
      </c>
      <c r="B12026" t="s">
        <v>27142</v>
      </c>
      <c r="C12026" s="47" t="s">
        <v>27143</v>
      </c>
    </row>
    <row r="12027" spans="1:3" x14ac:dyDescent="0.25">
      <c r="A12027">
        <v>164345</v>
      </c>
      <c r="B12027" t="s">
        <v>27144</v>
      </c>
      <c r="C12027" s="47" t="s">
        <v>27145</v>
      </c>
    </row>
    <row r="12028" spans="1:3" x14ac:dyDescent="0.25">
      <c r="A12028">
        <v>164346</v>
      </c>
      <c r="B12028" t="s">
        <v>27146</v>
      </c>
      <c r="C12028" s="47" t="s">
        <v>27147</v>
      </c>
    </row>
    <row r="12029" spans="1:3" x14ac:dyDescent="0.25">
      <c r="A12029">
        <v>164347</v>
      </c>
      <c r="B12029" t="s">
        <v>27148</v>
      </c>
      <c r="C12029" s="47" t="s">
        <v>27149</v>
      </c>
    </row>
    <row r="12030" spans="1:3" x14ac:dyDescent="0.25">
      <c r="A12030">
        <v>164348</v>
      </c>
      <c r="B12030" t="s">
        <v>27150</v>
      </c>
      <c r="C12030" s="47" t="s">
        <v>27151</v>
      </c>
    </row>
    <row r="12031" spans="1:3" x14ac:dyDescent="0.25">
      <c r="A12031">
        <v>164349</v>
      </c>
      <c r="B12031" t="s">
        <v>27152</v>
      </c>
      <c r="C12031" s="47" t="s">
        <v>27153</v>
      </c>
    </row>
    <row r="12032" spans="1:3" x14ac:dyDescent="0.25">
      <c r="A12032">
        <v>164350</v>
      </c>
      <c r="B12032" t="s">
        <v>27154</v>
      </c>
      <c r="C12032" s="47" t="s">
        <v>27155</v>
      </c>
    </row>
    <row r="12033" spans="1:3" x14ac:dyDescent="0.25">
      <c r="A12033">
        <v>164351</v>
      </c>
      <c r="B12033" t="s">
        <v>27156</v>
      </c>
      <c r="C12033" s="47" t="s">
        <v>27157</v>
      </c>
    </row>
    <row r="12034" spans="1:3" x14ac:dyDescent="0.25">
      <c r="A12034">
        <v>164352</v>
      </c>
      <c r="B12034" t="s">
        <v>27158</v>
      </c>
      <c r="C12034" s="47" t="s">
        <v>27159</v>
      </c>
    </row>
    <row r="12035" spans="1:3" x14ac:dyDescent="0.25">
      <c r="A12035">
        <v>164353</v>
      </c>
      <c r="B12035" t="s">
        <v>27160</v>
      </c>
      <c r="C12035" s="47" t="s">
        <v>27161</v>
      </c>
    </row>
    <row r="12036" spans="1:3" x14ac:dyDescent="0.25">
      <c r="A12036">
        <v>164354</v>
      </c>
      <c r="B12036" t="s">
        <v>27162</v>
      </c>
      <c r="C12036" s="47" t="s">
        <v>27163</v>
      </c>
    </row>
    <row r="12037" spans="1:3" x14ac:dyDescent="0.25">
      <c r="A12037">
        <v>164355</v>
      </c>
      <c r="B12037" t="s">
        <v>27164</v>
      </c>
      <c r="C12037" s="47" t="s">
        <v>27165</v>
      </c>
    </row>
    <row r="12038" spans="1:3" x14ac:dyDescent="0.25">
      <c r="A12038">
        <v>164356</v>
      </c>
      <c r="B12038" t="s">
        <v>27166</v>
      </c>
      <c r="C12038" s="47" t="s">
        <v>27167</v>
      </c>
    </row>
    <row r="12039" spans="1:3" x14ac:dyDescent="0.25">
      <c r="A12039">
        <v>164357</v>
      </c>
      <c r="B12039" t="s">
        <v>27168</v>
      </c>
      <c r="C12039" s="47" t="s">
        <v>27169</v>
      </c>
    </row>
    <row r="12040" spans="1:3" x14ac:dyDescent="0.25">
      <c r="A12040">
        <v>164358</v>
      </c>
      <c r="B12040" t="s">
        <v>27170</v>
      </c>
      <c r="C12040" s="47" t="s">
        <v>27171</v>
      </c>
    </row>
    <row r="12041" spans="1:3" x14ac:dyDescent="0.25">
      <c r="A12041">
        <v>164359</v>
      </c>
      <c r="B12041" t="s">
        <v>27172</v>
      </c>
      <c r="C12041" s="47" t="s">
        <v>27173</v>
      </c>
    </row>
    <row r="12042" spans="1:3" x14ac:dyDescent="0.25">
      <c r="A12042">
        <v>164360</v>
      </c>
      <c r="B12042" t="s">
        <v>27174</v>
      </c>
      <c r="C12042" s="47" t="s">
        <v>27175</v>
      </c>
    </row>
    <row r="12043" spans="1:3" x14ac:dyDescent="0.25">
      <c r="A12043">
        <v>164361</v>
      </c>
      <c r="B12043" t="s">
        <v>27176</v>
      </c>
      <c r="C12043" s="47" t="s">
        <v>27177</v>
      </c>
    </row>
    <row r="12044" spans="1:3" x14ac:dyDescent="0.25">
      <c r="A12044">
        <v>164362</v>
      </c>
      <c r="B12044" t="s">
        <v>27178</v>
      </c>
      <c r="C12044" s="47" t="s">
        <v>27179</v>
      </c>
    </row>
    <row r="12045" spans="1:3" x14ac:dyDescent="0.25">
      <c r="A12045">
        <v>164363</v>
      </c>
      <c r="B12045" t="s">
        <v>27180</v>
      </c>
      <c r="C12045" s="47" t="s">
        <v>27181</v>
      </c>
    </row>
    <row r="12046" spans="1:3" x14ac:dyDescent="0.25">
      <c r="A12046">
        <v>164364</v>
      </c>
      <c r="B12046" t="s">
        <v>27182</v>
      </c>
      <c r="C12046" s="47" t="s">
        <v>27183</v>
      </c>
    </row>
    <row r="12047" spans="1:3" x14ac:dyDescent="0.25">
      <c r="A12047">
        <v>164365</v>
      </c>
      <c r="B12047" t="s">
        <v>27184</v>
      </c>
      <c r="C12047" s="47" t="s">
        <v>27185</v>
      </c>
    </row>
    <row r="12048" spans="1:3" x14ac:dyDescent="0.25">
      <c r="A12048">
        <v>164366</v>
      </c>
      <c r="B12048" t="s">
        <v>27186</v>
      </c>
      <c r="C12048" s="47" t="s">
        <v>27187</v>
      </c>
    </row>
    <row r="12049" spans="1:3" x14ac:dyDescent="0.25">
      <c r="A12049">
        <v>164367</v>
      </c>
      <c r="B12049" t="s">
        <v>27188</v>
      </c>
      <c r="C12049" s="47" t="s">
        <v>27189</v>
      </c>
    </row>
    <row r="12050" spans="1:3" x14ac:dyDescent="0.25">
      <c r="A12050">
        <v>164368</v>
      </c>
      <c r="B12050" t="s">
        <v>27190</v>
      </c>
      <c r="C12050" s="47" t="s">
        <v>27191</v>
      </c>
    </row>
    <row r="12051" spans="1:3" x14ac:dyDescent="0.25">
      <c r="A12051">
        <v>164369</v>
      </c>
      <c r="B12051" t="s">
        <v>27192</v>
      </c>
      <c r="C12051" s="47" t="s">
        <v>27193</v>
      </c>
    </row>
    <row r="12052" spans="1:3" x14ac:dyDescent="0.25">
      <c r="A12052">
        <v>164370</v>
      </c>
      <c r="B12052" t="s">
        <v>27194</v>
      </c>
      <c r="C12052" s="47" t="s">
        <v>27195</v>
      </c>
    </row>
    <row r="12053" spans="1:3" x14ac:dyDescent="0.25">
      <c r="A12053">
        <v>164371</v>
      </c>
      <c r="B12053" t="s">
        <v>27196</v>
      </c>
      <c r="C12053" s="47" t="s">
        <v>27197</v>
      </c>
    </row>
    <row r="12054" spans="1:3" x14ac:dyDescent="0.25">
      <c r="A12054">
        <v>164372</v>
      </c>
      <c r="B12054" t="s">
        <v>27198</v>
      </c>
      <c r="C12054" s="47" t="s">
        <v>27199</v>
      </c>
    </row>
    <row r="12055" spans="1:3" x14ac:dyDescent="0.25">
      <c r="A12055">
        <v>164373</v>
      </c>
      <c r="B12055" t="s">
        <v>27200</v>
      </c>
      <c r="C12055" s="47" t="s">
        <v>27201</v>
      </c>
    </row>
    <row r="12056" spans="1:3" x14ac:dyDescent="0.25">
      <c r="A12056">
        <v>164374</v>
      </c>
      <c r="B12056" t="s">
        <v>27202</v>
      </c>
      <c r="C12056" s="47" t="s">
        <v>27203</v>
      </c>
    </row>
    <row r="12057" spans="1:3" x14ac:dyDescent="0.25">
      <c r="A12057">
        <v>164375</v>
      </c>
      <c r="B12057" t="s">
        <v>27204</v>
      </c>
      <c r="C12057" s="47" t="s">
        <v>27205</v>
      </c>
    </row>
    <row r="12058" spans="1:3" x14ac:dyDescent="0.25">
      <c r="A12058">
        <v>164376</v>
      </c>
      <c r="B12058" t="s">
        <v>27206</v>
      </c>
      <c r="C12058" s="47" t="s">
        <v>27207</v>
      </c>
    </row>
    <row r="12059" spans="1:3" x14ac:dyDescent="0.25">
      <c r="A12059">
        <v>164377</v>
      </c>
      <c r="B12059" t="s">
        <v>27208</v>
      </c>
      <c r="C12059" s="47" t="s">
        <v>27209</v>
      </c>
    </row>
    <row r="12060" spans="1:3" x14ac:dyDescent="0.25">
      <c r="A12060">
        <v>164378</v>
      </c>
      <c r="B12060" t="s">
        <v>27210</v>
      </c>
      <c r="C12060" s="47" t="s">
        <v>27211</v>
      </c>
    </row>
    <row r="12061" spans="1:3" x14ac:dyDescent="0.25">
      <c r="A12061">
        <v>164379</v>
      </c>
      <c r="B12061" t="s">
        <v>27212</v>
      </c>
      <c r="C12061" s="47" t="s">
        <v>27213</v>
      </c>
    </row>
    <row r="12062" spans="1:3" x14ac:dyDescent="0.25">
      <c r="A12062">
        <v>164380</v>
      </c>
      <c r="B12062" t="s">
        <v>27214</v>
      </c>
      <c r="C12062" s="47" t="s">
        <v>27215</v>
      </c>
    </row>
    <row r="12063" spans="1:3" x14ac:dyDescent="0.25">
      <c r="A12063">
        <v>164381</v>
      </c>
      <c r="B12063" t="s">
        <v>27216</v>
      </c>
      <c r="C12063" s="47" t="s">
        <v>27217</v>
      </c>
    </row>
    <row r="12064" spans="1:3" x14ac:dyDescent="0.25">
      <c r="A12064">
        <v>164382</v>
      </c>
      <c r="B12064" t="s">
        <v>27218</v>
      </c>
      <c r="C12064" s="47" t="s">
        <v>27219</v>
      </c>
    </row>
    <row r="12065" spans="1:3" x14ac:dyDescent="0.25">
      <c r="A12065">
        <v>164383</v>
      </c>
      <c r="B12065" t="s">
        <v>27220</v>
      </c>
      <c r="C12065" s="47" t="s">
        <v>27221</v>
      </c>
    </row>
    <row r="12066" spans="1:3" x14ac:dyDescent="0.25">
      <c r="A12066">
        <v>164384</v>
      </c>
      <c r="B12066" t="s">
        <v>27222</v>
      </c>
      <c r="C12066" s="47" t="s">
        <v>27223</v>
      </c>
    </row>
    <row r="12067" spans="1:3" x14ac:dyDescent="0.25">
      <c r="A12067">
        <v>164385</v>
      </c>
      <c r="B12067" t="s">
        <v>27224</v>
      </c>
      <c r="C12067" s="47" t="s">
        <v>27225</v>
      </c>
    </row>
    <row r="12068" spans="1:3" x14ac:dyDescent="0.25">
      <c r="A12068">
        <v>164386</v>
      </c>
      <c r="B12068" t="s">
        <v>27226</v>
      </c>
      <c r="C12068" s="47" t="s">
        <v>27227</v>
      </c>
    </row>
    <row r="12069" spans="1:3" x14ac:dyDescent="0.25">
      <c r="A12069">
        <v>164387</v>
      </c>
      <c r="B12069" t="s">
        <v>27228</v>
      </c>
      <c r="C12069" s="47" t="s">
        <v>27229</v>
      </c>
    </row>
    <row r="12070" spans="1:3" x14ac:dyDescent="0.25">
      <c r="A12070">
        <v>164388</v>
      </c>
      <c r="B12070" t="s">
        <v>27230</v>
      </c>
      <c r="C12070" s="47" t="s">
        <v>27231</v>
      </c>
    </row>
    <row r="12071" spans="1:3" x14ac:dyDescent="0.25">
      <c r="A12071">
        <v>164389</v>
      </c>
      <c r="B12071" t="s">
        <v>27232</v>
      </c>
      <c r="C12071" s="47" t="s">
        <v>27233</v>
      </c>
    </row>
    <row r="12072" spans="1:3" x14ac:dyDescent="0.25">
      <c r="A12072">
        <v>164390</v>
      </c>
      <c r="B12072" t="s">
        <v>27234</v>
      </c>
      <c r="C12072" s="47" t="s">
        <v>27235</v>
      </c>
    </row>
    <row r="12073" spans="1:3" x14ac:dyDescent="0.25">
      <c r="A12073">
        <v>164391</v>
      </c>
      <c r="B12073" t="s">
        <v>27236</v>
      </c>
      <c r="C12073" s="47" t="s">
        <v>27237</v>
      </c>
    </row>
    <row r="12074" spans="1:3" x14ac:dyDescent="0.25">
      <c r="A12074">
        <v>164392</v>
      </c>
      <c r="B12074" t="s">
        <v>27238</v>
      </c>
      <c r="C12074" s="47" t="s">
        <v>27239</v>
      </c>
    </row>
    <row r="12075" spans="1:3" x14ac:dyDescent="0.25">
      <c r="A12075">
        <v>164393</v>
      </c>
      <c r="B12075" t="s">
        <v>27240</v>
      </c>
      <c r="C12075" s="47" t="s">
        <v>27241</v>
      </c>
    </row>
    <row r="12076" spans="1:3" x14ac:dyDescent="0.25">
      <c r="A12076">
        <v>164394</v>
      </c>
      <c r="B12076" t="s">
        <v>27242</v>
      </c>
      <c r="C12076" s="47" t="s">
        <v>27243</v>
      </c>
    </row>
    <row r="12077" spans="1:3" x14ac:dyDescent="0.25">
      <c r="A12077">
        <v>164395</v>
      </c>
      <c r="B12077" t="s">
        <v>27244</v>
      </c>
      <c r="C12077" s="47" t="s">
        <v>27245</v>
      </c>
    </row>
    <row r="12078" spans="1:3" x14ac:dyDescent="0.25">
      <c r="A12078">
        <v>164396</v>
      </c>
      <c r="B12078" t="s">
        <v>27246</v>
      </c>
      <c r="C12078" s="47" t="s">
        <v>27247</v>
      </c>
    </row>
    <row r="12079" spans="1:3" x14ac:dyDescent="0.25">
      <c r="A12079">
        <v>164397</v>
      </c>
      <c r="B12079" t="s">
        <v>27248</v>
      </c>
      <c r="C12079" s="47" t="s">
        <v>27249</v>
      </c>
    </row>
    <row r="12080" spans="1:3" x14ac:dyDescent="0.25">
      <c r="A12080">
        <v>164398</v>
      </c>
      <c r="B12080" t="s">
        <v>27250</v>
      </c>
      <c r="C12080" s="47" t="s">
        <v>27251</v>
      </c>
    </row>
    <row r="12081" spans="1:3" x14ac:dyDescent="0.25">
      <c r="A12081">
        <v>164399</v>
      </c>
      <c r="B12081" t="s">
        <v>27252</v>
      </c>
      <c r="C12081" s="47" t="s">
        <v>27253</v>
      </c>
    </row>
    <row r="12082" spans="1:3" x14ac:dyDescent="0.25">
      <c r="A12082">
        <v>164400</v>
      </c>
      <c r="B12082" t="s">
        <v>27254</v>
      </c>
      <c r="C12082" s="47" t="s">
        <v>27255</v>
      </c>
    </row>
    <row r="12083" spans="1:3" x14ac:dyDescent="0.25">
      <c r="A12083">
        <v>164401</v>
      </c>
      <c r="B12083" t="s">
        <v>27256</v>
      </c>
      <c r="C12083" s="47" t="s">
        <v>27257</v>
      </c>
    </row>
    <row r="12084" spans="1:3" x14ac:dyDescent="0.25">
      <c r="A12084">
        <v>164402</v>
      </c>
      <c r="B12084" t="s">
        <v>27258</v>
      </c>
      <c r="C12084" s="47" t="s">
        <v>27259</v>
      </c>
    </row>
    <row r="12085" spans="1:3" x14ac:dyDescent="0.25">
      <c r="A12085">
        <v>164403</v>
      </c>
      <c r="B12085" t="s">
        <v>27260</v>
      </c>
      <c r="C12085" s="47" t="s">
        <v>27261</v>
      </c>
    </row>
    <row r="12086" spans="1:3" x14ac:dyDescent="0.25">
      <c r="A12086">
        <v>164404</v>
      </c>
      <c r="B12086" t="s">
        <v>27262</v>
      </c>
      <c r="C12086" s="47" t="s">
        <v>27263</v>
      </c>
    </row>
    <row r="12087" spans="1:3" x14ac:dyDescent="0.25">
      <c r="A12087">
        <v>164405</v>
      </c>
      <c r="B12087" t="s">
        <v>27264</v>
      </c>
      <c r="C12087" s="47" t="s">
        <v>27265</v>
      </c>
    </row>
    <row r="12088" spans="1:3" x14ac:dyDescent="0.25">
      <c r="A12088">
        <v>164406</v>
      </c>
      <c r="B12088" t="s">
        <v>27266</v>
      </c>
      <c r="C12088" s="47" t="s">
        <v>27267</v>
      </c>
    </row>
    <row r="12089" spans="1:3" x14ac:dyDescent="0.25">
      <c r="A12089">
        <v>164407</v>
      </c>
      <c r="B12089" t="s">
        <v>27268</v>
      </c>
      <c r="C12089" s="47" t="s">
        <v>27269</v>
      </c>
    </row>
    <row r="12090" spans="1:3" x14ac:dyDescent="0.25">
      <c r="A12090">
        <v>164408</v>
      </c>
      <c r="B12090" t="s">
        <v>27270</v>
      </c>
      <c r="C12090" s="47" t="s">
        <v>27271</v>
      </c>
    </row>
    <row r="12091" spans="1:3" x14ac:dyDescent="0.25">
      <c r="A12091">
        <v>164409</v>
      </c>
      <c r="B12091" t="s">
        <v>27272</v>
      </c>
      <c r="C12091" s="47" t="s">
        <v>27273</v>
      </c>
    </row>
    <row r="12092" spans="1:3" x14ac:dyDescent="0.25">
      <c r="A12092">
        <v>164410</v>
      </c>
      <c r="B12092" t="s">
        <v>27274</v>
      </c>
      <c r="C12092" s="47" t="s">
        <v>27275</v>
      </c>
    </row>
    <row r="12093" spans="1:3" x14ac:dyDescent="0.25">
      <c r="A12093">
        <v>164411</v>
      </c>
      <c r="B12093" t="s">
        <v>27276</v>
      </c>
      <c r="C12093" s="47" t="s">
        <v>27277</v>
      </c>
    </row>
    <row r="12094" spans="1:3" x14ac:dyDescent="0.25">
      <c r="A12094">
        <v>164412</v>
      </c>
      <c r="B12094" t="s">
        <v>27278</v>
      </c>
      <c r="C12094" s="47" t="s">
        <v>27279</v>
      </c>
    </row>
    <row r="12095" spans="1:3" x14ac:dyDescent="0.25">
      <c r="A12095">
        <v>164413</v>
      </c>
      <c r="B12095" t="s">
        <v>27280</v>
      </c>
      <c r="C12095" s="47" t="s">
        <v>27281</v>
      </c>
    </row>
    <row r="12096" spans="1:3" x14ac:dyDescent="0.25">
      <c r="A12096">
        <v>164414</v>
      </c>
      <c r="B12096" t="s">
        <v>27282</v>
      </c>
      <c r="C12096" s="47" t="s">
        <v>27283</v>
      </c>
    </row>
    <row r="12097" spans="1:3" x14ac:dyDescent="0.25">
      <c r="A12097">
        <v>164415</v>
      </c>
      <c r="B12097" t="s">
        <v>27284</v>
      </c>
      <c r="C12097" s="47" t="s">
        <v>27285</v>
      </c>
    </row>
    <row r="12098" spans="1:3" x14ac:dyDescent="0.25">
      <c r="A12098">
        <v>164416</v>
      </c>
      <c r="B12098" t="s">
        <v>27286</v>
      </c>
      <c r="C12098" s="47" t="s">
        <v>27287</v>
      </c>
    </row>
    <row r="12099" spans="1:3" x14ac:dyDescent="0.25">
      <c r="A12099">
        <v>164417</v>
      </c>
      <c r="B12099" t="s">
        <v>27288</v>
      </c>
      <c r="C12099" s="47" t="s">
        <v>27289</v>
      </c>
    </row>
    <row r="12100" spans="1:3" x14ac:dyDescent="0.25">
      <c r="A12100">
        <v>164418</v>
      </c>
      <c r="B12100" t="s">
        <v>27290</v>
      </c>
      <c r="C12100" s="47" t="s">
        <v>27291</v>
      </c>
    </row>
    <row r="12101" spans="1:3" x14ac:dyDescent="0.25">
      <c r="A12101">
        <v>164419</v>
      </c>
      <c r="B12101" t="s">
        <v>27292</v>
      </c>
      <c r="C12101" s="47" t="s">
        <v>27293</v>
      </c>
    </row>
    <row r="12102" spans="1:3" x14ac:dyDescent="0.25">
      <c r="A12102">
        <v>164420</v>
      </c>
      <c r="B12102" t="s">
        <v>27294</v>
      </c>
      <c r="C12102" s="47" t="s">
        <v>27295</v>
      </c>
    </row>
    <row r="12103" spans="1:3" x14ac:dyDescent="0.25">
      <c r="A12103">
        <v>164421</v>
      </c>
      <c r="B12103" t="s">
        <v>27296</v>
      </c>
      <c r="C12103" s="47" t="s">
        <v>27297</v>
      </c>
    </row>
    <row r="12104" spans="1:3" x14ac:dyDescent="0.25">
      <c r="A12104">
        <v>164422</v>
      </c>
      <c r="B12104" t="s">
        <v>27298</v>
      </c>
      <c r="C12104" s="47" t="s">
        <v>27299</v>
      </c>
    </row>
    <row r="12105" spans="1:3" x14ac:dyDescent="0.25">
      <c r="A12105">
        <v>164423</v>
      </c>
      <c r="B12105" t="s">
        <v>27300</v>
      </c>
      <c r="C12105" s="47" t="s">
        <v>27301</v>
      </c>
    </row>
    <row r="12106" spans="1:3" x14ac:dyDescent="0.25">
      <c r="A12106">
        <v>164424</v>
      </c>
      <c r="B12106" t="s">
        <v>27302</v>
      </c>
      <c r="C12106" s="47" t="s">
        <v>27303</v>
      </c>
    </row>
    <row r="12107" spans="1:3" x14ac:dyDescent="0.25">
      <c r="A12107">
        <v>164425</v>
      </c>
      <c r="B12107" t="s">
        <v>27304</v>
      </c>
      <c r="C12107" s="47" t="s">
        <v>27305</v>
      </c>
    </row>
    <row r="12108" spans="1:3" x14ac:dyDescent="0.25">
      <c r="A12108">
        <v>164426</v>
      </c>
      <c r="B12108" t="s">
        <v>27306</v>
      </c>
      <c r="C12108" s="47" t="s">
        <v>27307</v>
      </c>
    </row>
    <row r="12109" spans="1:3" x14ac:dyDescent="0.25">
      <c r="A12109">
        <v>164427</v>
      </c>
      <c r="B12109" t="s">
        <v>27308</v>
      </c>
      <c r="C12109" s="47" t="s">
        <v>27309</v>
      </c>
    </row>
    <row r="12110" spans="1:3" x14ac:dyDescent="0.25">
      <c r="A12110">
        <v>164428</v>
      </c>
      <c r="B12110" t="s">
        <v>27310</v>
      </c>
      <c r="C12110" s="47" t="s">
        <v>27311</v>
      </c>
    </row>
    <row r="12111" spans="1:3" x14ac:dyDescent="0.25">
      <c r="A12111">
        <v>164429</v>
      </c>
      <c r="B12111" t="s">
        <v>27312</v>
      </c>
      <c r="C12111" s="47" t="s">
        <v>27313</v>
      </c>
    </row>
    <row r="12112" spans="1:3" x14ac:dyDescent="0.25">
      <c r="A12112">
        <v>164430</v>
      </c>
      <c r="B12112" t="s">
        <v>27314</v>
      </c>
      <c r="C12112" s="47" t="s">
        <v>27315</v>
      </c>
    </row>
    <row r="12113" spans="1:3" x14ac:dyDescent="0.25">
      <c r="A12113">
        <v>164431</v>
      </c>
      <c r="B12113" t="s">
        <v>27316</v>
      </c>
      <c r="C12113" s="47" t="s">
        <v>27317</v>
      </c>
    </row>
    <row r="12114" spans="1:3" x14ac:dyDescent="0.25">
      <c r="A12114">
        <v>164432</v>
      </c>
      <c r="B12114" t="s">
        <v>27318</v>
      </c>
      <c r="C12114" s="47" t="s">
        <v>27319</v>
      </c>
    </row>
    <row r="12115" spans="1:3" x14ac:dyDescent="0.25">
      <c r="A12115">
        <v>164433</v>
      </c>
      <c r="B12115" t="s">
        <v>27320</v>
      </c>
      <c r="C12115" s="47" t="s">
        <v>27321</v>
      </c>
    </row>
    <row r="12116" spans="1:3" x14ac:dyDescent="0.25">
      <c r="A12116">
        <v>164434</v>
      </c>
      <c r="B12116" t="s">
        <v>27322</v>
      </c>
      <c r="C12116" s="47" t="s">
        <v>27323</v>
      </c>
    </row>
    <row r="12117" spans="1:3" x14ac:dyDescent="0.25">
      <c r="A12117">
        <v>164435</v>
      </c>
      <c r="B12117" t="s">
        <v>27324</v>
      </c>
      <c r="C12117" s="47" t="s">
        <v>27325</v>
      </c>
    </row>
    <row r="12118" spans="1:3" x14ac:dyDescent="0.25">
      <c r="A12118">
        <v>164436</v>
      </c>
      <c r="B12118" t="s">
        <v>27326</v>
      </c>
      <c r="C12118" s="47" t="s">
        <v>27327</v>
      </c>
    </row>
    <row r="12119" spans="1:3" x14ac:dyDescent="0.25">
      <c r="A12119">
        <v>164437</v>
      </c>
      <c r="B12119" t="s">
        <v>1314</v>
      </c>
      <c r="C12119" s="47" t="s">
        <v>27328</v>
      </c>
    </row>
    <row r="12120" spans="1:3" x14ac:dyDescent="0.25">
      <c r="A12120">
        <v>164438</v>
      </c>
      <c r="B12120" t="s">
        <v>27329</v>
      </c>
      <c r="C12120" s="47" t="s">
        <v>27330</v>
      </c>
    </row>
    <row r="12121" spans="1:3" x14ac:dyDescent="0.25">
      <c r="A12121">
        <v>164439</v>
      </c>
      <c r="B12121" t="s">
        <v>27331</v>
      </c>
      <c r="C12121" s="47" t="s">
        <v>27332</v>
      </c>
    </row>
    <row r="12122" spans="1:3" x14ac:dyDescent="0.25">
      <c r="A12122">
        <v>164440</v>
      </c>
      <c r="B12122" t="s">
        <v>27333</v>
      </c>
      <c r="C12122" s="47" t="s">
        <v>27334</v>
      </c>
    </row>
    <row r="12123" spans="1:3" x14ac:dyDescent="0.25">
      <c r="A12123">
        <v>164441</v>
      </c>
      <c r="B12123" t="s">
        <v>27335</v>
      </c>
      <c r="C12123" s="47" t="s">
        <v>27336</v>
      </c>
    </row>
    <row r="12124" spans="1:3" x14ac:dyDescent="0.25">
      <c r="A12124">
        <v>164442</v>
      </c>
      <c r="B12124" t="s">
        <v>27337</v>
      </c>
      <c r="C12124" s="47" t="s">
        <v>27338</v>
      </c>
    </row>
    <row r="12125" spans="1:3" x14ac:dyDescent="0.25">
      <c r="A12125">
        <v>164443</v>
      </c>
      <c r="B12125" t="s">
        <v>27339</v>
      </c>
      <c r="C12125" s="47" t="s">
        <v>27340</v>
      </c>
    </row>
    <row r="12126" spans="1:3" x14ac:dyDescent="0.25">
      <c r="A12126">
        <v>164444</v>
      </c>
      <c r="B12126" t="s">
        <v>1417</v>
      </c>
      <c r="C12126" s="47" t="s">
        <v>27341</v>
      </c>
    </row>
    <row r="12127" spans="1:3" x14ac:dyDescent="0.25">
      <c r="A12127">
        <v>164445</v>
      </c>
      <c r="B12127" t="s">
        <v>27342</v>
      </c>
      <c r="C12127" s="47" t="s">
        <v>27343</v>
      </c>
    </row>
    <row r="12128" spans="1:3" x14ac:dyDescent="0.25">
      <c r="A12128">
        <v>164446</v>
      </c>
      <c r="B12128" t="s">
        <v>27344</v>
      </c>
      <c r="C12128" s="47" t="s">
        <v>27345</v>
      </c>
    </row>
    <row r="12129" spans="1:3" x14ac:dyDescent="0.25">
      <c r="A12129">
        <v>164447</v>
      </c>
      <c r="B12129" t="s">
        <v>27346</v>
      </c>
      <c r="C12129" s="47" t="s">
        <v>27347</v>
      </c>
    </row>
    <row r="12130" spans="1:3" x14ac:dyDescent="0.25">
      <c r="A12130">
        <v>164448</v>
      </c>
      <c r="B12130" t="s">
        <v>27348</v>
      </c>
      <c r="C12130" s="47" t="s">
        <v>27349</v>
      </c>
    </row>
    <row r="12131" spans="1:3" x14ac:dyDescent="0.25">
      <c r="A12131">
        <v>164449</v>
      </c>
      <c r="B12131" t="s">
        <v>27350</v>
      </c>
      <c r="C12131" s="47" t="s">
        <v>27351</v>
      </c>
    </row>
    <row r="12132" spans="1:3" x14ac:dyDescent="0.25">
      <c r="A12132">
        <v>164450</v>
      </c>
      <c r="B12132" t="s">
        <v>27352</v>
      </c>
      <c r="C12132" s="47" t="s">
        <v>27353</v>
      </c>
    </row>
    <row r="12133" spans="1:3" x14ac:dyDescent="0.25">
      <c r="A12133">
        <v>164451</v>
      </c>
      <c r="B12133" t="s">
        <v>27354</v>
      </c>
      <c r="C12133" s="47" t="s">
        <v>27355</v>
      </c>
    </row>
    <row r="12134" spans="1:3" x14ac:dyDescent="0.25">
      <c r="A12134">
        <v>164452</v>
      </c>
      <c r="B12134" t="s">
        <v>27356</v>
      </c>
      <c r="C12134" s="47" t="s">
        <v>27357</v>
      </c>
    </row>
    <row r="12135" spans="1:3" x14ac:dyDescent="0.25">
      <c r="A12135">
        <v>164453</v>
      </c>
      <c r="B12135" t="s">
        <v>27358</v>
      </c>
      <c r="C12135" s="47" t="s">
        <v>27359</v>
      </c>
    </row>
    <row r="12136" spans="1:3" x14ac:dyDescent="0.25">
      <c r="A12136">
        <v>164454</v>
      </c>
      <c r="B12136" t="s">
        <v>27360</v>
      </c>
      <c r="C12136" s="47" t="s">
        <v>27361</v>
      </c>
    </row>
    <row r="12137" spans="1:3" x14ac:dyDescent="0.25">
      <c r="A12137">
        <v>164455</v>
      </c>
      <c r="B12137" t="s">
        <v>27362</v>
      </c>
      <c r="C12137" s="47" t="s">
        <v>27363</v>
      </c>
    </row>
    <row r="12138" spans="1:3" x14ac:dyDescent="0.25">
      <c r="A12138">
        <v>164456</v>
      </c>
      <c r="B12138" t="s">
        <v>27364</v>
      </c>
      <c r="C12138" s="47" t="s">
        <v>27365</v>
      </c>
    </row>
    <row r="12139" spans="1:3" x14ac:dyDescent="0.25">
      <c r="A12139">
        <v>164457</v>
      </c>
      <c r="B12139" t="s">
        <v>27366</v>
      </c>
      <c r="C12139" s="47" t="s">
        <v>27367</v>
      </c>
    </row>
    <row r="12140" spans="1:3" x14ac:dyDescent="0.25">
      <c r="A12140">
        <v>164458</v>
      </c>
      <c r="B12140" t="s">
        <v>27368</v>
      </c>
      <c r="C12140" s="47" t="s">
        <v>27369</v>
      </c>
    </row>
    <row r="12141" spans="1:3" x14ac:dyDescent="0.25">
      <c r="A12141">
        <v>164459</v>
      </c>
      <c r="B12141" t="s">
        <v>27370</v>
      </c>
      <c r="C12141" s="47" t="s">
        <v>27371</v>
      </c>
    </row>
    <row r="12142" spans="1:3" x14ac:dyDescent="0.25">
      <c r="A12142">
        <v>164460</v>
      </c>
      <c r="B12142" t="s">
        <v>27372</v>
      </c>
      <c r="C12142" s="47" t="s">
        <v>27373</v>
      </c>
    </row>
    <row r="12143" spans="1:3" x14ac:dyDescent="0.25">
      <c r="A12143">
        <v>164461</v>
      </c>
      <c r="B12143" t="s">
        <v>27374</v>
      </c>
      <c r="C12143" s="47" t="s">
        <v>27375</v>
      </c>
    </row>
    <row r="12144" spans="1:3" x14ac:dyDescent="0.25">
      <c r="A12144">
        <v>164462</v>
      </c>
      <c r="B12144" t="s">
        <v>27376</v>
      </c>
      <c r="C12144" s="47" t="s">
        <v>27377</v>
      </c>
    </row>
    <row r="12145" spans="1:3" x14ac:dyDescent="0.25">
      <c r="A12145">
        <v>164463</v>
      </c>
      <c r="B12145" t="s">
        <v>27378</v>
      </c>
      <c r="C12145" s="47" t="s">
        <v>27379</v>
      </c>
    </row>
    <row r="12146" spans="1:3" x14ac:dyDescent="0.25">
      <c r="A12146">
        <v>164464</v>
      </c>
      <c r="B12146" t="s">
        <v>27380</v>
      </c>
      <c r="C12146" s="47" t="s">
        <v>27381</v>
      </c>
    </row>
    <row r="12147" spans="1:3" x14ac:dyDescent="0.25">
      <c r="A12147">
        <v>164465</v>
      </c>
      <c r="B12147" t="s">
        <v>27382</v>
      </c>
      <c r="C12147" s="47" t="s">
        <v>27383</v>
      </c>
    </row>
    <row r="12148" spans="1:3" x14ac:dyDescent="0.25">
      <c r="A12148">
        <v>164466</v>
      </c>
      <c r="B12148" t="s">
        <v>27384</v>
      </c>
      <c r="C12148" s="47" t="s">
        <v>27385</v>
      </c>
    </row>
    <row r="12149" spans="1:3" x14ac:dyDescent="0.25">
      <c r="A12149">
        <v>164467</v>
      </c>
      <c r="B12149" t="s">
        <v>27386</v>
      </c>
      <c r="C12149" s="47" t="s">
        <v>27387</v>
      </c>
    </row>
    <row r="12150" spans="1:3" x14ac:dyDescent="0.25">
      <c r="A12150">
        <v>164468</v>
      </c>
      <c r="B12150" t="s">
        <v>27388</v>
      </c>
      <c r="C12150" s="47" t="s">
        <v>27389</v>
      </c>
    </row>
    <row r="12151" spans="1:3" x14ac:dyDescent="0.25">
      <c r="A12151">
        <v>164469</v>
      </c>
      <c r="B12151" t="s">
        <v>27390</v>
      </c>
      <c r="C12151" s="47" t="s">
        <v>27391</v>
      </c>
    </row>
    <row r="12152" spans="1:3" x14ac:dyDescent="0.25">
      <c r="A12152">
        <v>164470</v>
      </c>
      <c r="B12152" t="s">
        <v>27392</v>
      </c>
      <c r="C12152" s="47" t="s">
        <v>27393</v>
      </c>
    </row>
    <row r="12153" spans="1:3" x14ac:dyDescent="0.25">
      <c r="A12153">
        <v>164471</v>
      </c>
      <c r="B12153" t="s">
        <v>27394</v>
      </c>
      <c r="C12153" s="47" t="s">
        <v>27395</v>
      </c>
    </row>
    <row r="12154" spans="1:3" x14ac:dyDescent="0.25">
      <c r="A12154">
        <v>164472</v>
      </c>
      <c r="B12154" t="s">
        <v>27396</v>
      </c>
      <c r="C12154" s="47" t="s">
        <v>27397</v>
      </c>
    </row>
    <row r="12155" spans="1:3" x14ac:dyDescent="0.25">
      <c r="A12155">
        <v>164473</v>
      </c>
      <c r="B12155" t="s">
        <v>27398</v>
      </c>
      <c r="C12155" s="47" t="s">
        <v>27399</v>
      </c>
    </row>
    <row r="12156" spans="1:3" x14ac:dyDescent="0.25">
      <c r="A12156">
        <v>164474</v>
      </c>
      <c r="B12156" t="s">
        <v>27400</v>
      </c>
      <c r="C12156" s="47" t="s">
        <v>27401</v>
      </c>
    </row>
    <row r="12157" spans="1:3" x14ac:dyDescent="0.25">
      <c r="A12157">
        <v>164475</v>
      </c>
      <c r="B12157" t="s">
        <v>27402</v>
      </c>
      <c r="C12157" s="47" t="s">
        <v>27403</v>
      </c>
    </row>
    <row r="12158" spans="1:3" x14ac:dyDescent="0.25">
      <c r="A12158">
        <v>164476</v>
      </c>
      <c r="B12158" t="s">
        <v>27404</v>
      </c>
      <c r="C12158" s="47" t="s">
        <v>27405</v>
      </c>
    </row>
    <row r="12159" spans="1:3" x14ac:dyDescent="0.25">
      <c r="A12159">
        <v>164477</v>
      </c>
      <c r="B12159" t="s">
        <v>27406</v>
      </c>
      <c r="C12159" s="47" t="s">
        <v>27407</v>
      </c>
    </row>
    <row r="12160" spans="1:3" x14ac:dyDescent="0.25">
      <c r="A12160">
        <v>164478</v>
      </c>
      <c r="B12160" t="s">
        <v>27408</v>
      </c>
      <c r="C12160" s="47" t="s">
        <v>27409</v>
      </c>
    </row>
    <row r="12161" spans="1:3" x14ac:dyDescent="0.25">
      <c r="A12161">
        <v>164479</v>
      </c>
      <c r="B12161" t="s">
        <v>27410</v>
      </c>
      <c r="C12161" s="47" t="s">
        <v>27411</v>
      </c>
    </row>
    <row r="12162" spans="1:3" x14ac:dyDescent="0.25">
      <c r="A12162">
        <v>164480</v>
      </c>
      <c r="B12162" t="s">
        <v>27412</v>
      </c>
      <c r="C12162" s="47" t="s">
        <v>27413</v>
      </c>
    </row>
    <row r="12163" spans="1:3" x14ac:dyDescent="0.25">
      <c r="A12163">
        <v>164481</v>
      </c>
      <c r="B12163" t="s">
        <v>27414</v>
      </c>
      <c r="C12163" s="47" t="s">
        <v>27415</v>
      </c>
    </row>
    <row r="12164" spans="1:3" x14ac:dyDescent="0.25">
      <c r="A12164">
        <v>164482</v>
      </c>
      <c r="B12164" t="s">
        <v>27416</v>
      </c>
      <c r="C12164" s="47" t="s">
        <v>27417</v>
      </c>
    </row>
    <row r="12165" spans="1:3" x14ac:dyDescent="0.25">
      <c r="A12165">
        <v>164483</v>
      </c>
      <c r="B12165" t="s">
        <v>27418</v>
      </c>
      <c r="C12165" s="47" t="s">
        <v>27419</v>
      </c>
    </row>
    <row r="12166" spans="1:3" x14ac:dyDescent="0.25">
      <c r="A12166">
        <v>164484</v>
      </c>
      <c r="B12166" t="s">
        <v>27420</v>
      </c>
      <c r="C12166" s="47" t="s">
        <v>27421</v>
      </c>
    </row>
    <row r="12167" spans="1:3" x14ac:dyDescent="0.25">
      <c r="A12167">
        <v>164485</v>
      </c>
      <c r="B12167" t="s">
        <v>1504</v>
      </c>
      <c r="C12167" s="47" t="s">
        <v>27422</v>
      </c>
    </row>
    <row r="12168" spans="1:3" x14ac:dyDescent="0.25">
      <c r="A12168">
        <v>164486</v>
      </c>
      <c r="B12168" t="s">
        <v>27423</v>
      </c>
      <c r="C12168" s="47" t="s">
        <v>27424</v>
      </c>
    </row>
    <row r="12169" spans="1:3" x14ac:dyDescent="0.25">
      <c r="A12169">
        <v>164487</v>
      </c>
      <c r="B12169" t="s">
        <v>27425</v>
      </c>
      <c r="C12169" s="47" t="s">
        <v>27426</v>
      </c>
    </row>
    <row r="12170" spans="1:3" x14ac:dyDescent="0.25">
      <c r="A12170">
        <v>164488</v>
      </c>
      <c r="B12170" t="s">
        <v>27427</v>
      </c>
      <c r="C12170" s="47" t="s">
        <v>27428</v>
      </c>
    </row>
    <row r="12171" spans="1:3" x14ac:dyDescent="0.25">
      <c r="A12171">
        <v>164489</v>
      </c>
      <c r="B12171" t="s">
        <v>27429</v>
      </c>
      <c r="C12171" s="47" t="s">
        <v>27430</v>
      </c>
    </row>
    <row r="12172" spans="1:3" x14ac:dyDescent="0.25">
      <c r="A12172">
        <v>164490</v>
      </c>
      <c r="B12172" t="s">
        <v>27431</v>
      </c>
      <c r="C12172" s="47" t="s">
        <v>27432</v>
      </c>
    </row>
    <row r="12173" spans="1:3" x14ac:dyDescent="0.25">
      <c r="A12173">
        <v>164491</v>
      </c>
      <c r="B12173" t="s">
        <v>27433</v>
      </c>
      <c r="C12173" s="47" t="s">
        <v>27434</v>
      </c>
    </row>
    <row r="12174" spans="1:3" x14ac:dyDescent="0.25">
      <c r="A12174">
        <v>164492</v>
      </c>
      <c r="B12174" t="s">
        <v>27435</v>
      </c>
      <c r="C12174" s="47" t="s">
        <v>27436</v>
      </c>
    </row>
    <row r="12175" spans="1:3" x14ac:dyDescent="0.25">
      <c r="A12175">
        <v>164493</v>
      </c>
      <c r="B12175" t="s">
        <v>27437</v>
      </c>
      <c r="C12175" s="47" t="s">
        <v>27438</v>
      </c>
    </row>
    <row r="12176" spans="1:3" x14ac:dyDescent="0.25">
      <c r="A12176">
        <v>164494</v>
      </c>
      <c r="B12176" t="s">
        <v>27439</v>
      </c>
      <c r="C12176" s="47" t="s">
        <v>27440</v>
      </c>
    </row>
    <row r="12177" spans="1:3" x14ac:dyDescent="0.25">
      <c r="A12177">
        <v>164495</v>
      </c>
      <c r="B12177" t="s">
        <v>27441</v>
      </c>
      <c r="C12177" s="47" t="s">
        <v>27442</v>
      </c>
    </row>
    <row r="12178" spans="1:3" x14ac:dyDescent="0.25">
      <c r="A12178">
        <v>164496</v>
      </c>
      <c r="B12178" t="s">
        <v>27443</v>
      </c>
      <c r="C12178" s="47" t="s">
        <v>27444</v>
      </c>
    </row>
    <row r="12179" spans="1:3" x14ac:dyDescent="0.25">
      <c r="A12179">
        <v>164497</v>
      </c>
      <c r="B12179" t="s">
        <v>27445</v>
      </c>
      <c r="C12179" s="47" t="s">
        <v>27446</v>
      </c>
    </row>
    <row r="12180" spans="1:3" x14ac:dyDescent="0.25">
      <c r="A12180">
        <v>164498</v>
      </c>
      <c r="B12180" t="s">
        <v>27447</v>
      </c>
      <c r="C12180" s="47" t="s">
        <v>27448</v>
      </c>
    </row>
    <row r="12181" spans="1:3" x14ac:dyDescent="0.25">
      <c r="A12181">
        <v>164499</v>
      </c>
      <c r="B12181" t="s">
        <v>27449</v>
      </c>
      <c r="C12181" s="47" t="s">
        <v>27450</v>
      </c>
    </row>
    <row r="12182" spans="1:3" x14ac:dyDescent="0.25">
      <c r="A12182">
        <v>164500</v>
      </c>
      <c r="B12182" t="s">
        <v>27451</v>
      </c>
      <c r="C12182" s="47" t="s">
        <v>27452</v>
      </c>
    </row>
    <row r="12183" spans="1:3" x14ac:dyDescent="0.25">
      <c r="A12183">
        <v>164501</v>
      </c>
      <c r="B12183" t="s">
        <v>78</v>
      </c>
      <c r="C12183" s="47" t="s">
        <v>27453</v>
      </c>
    </row>
    <row r="12184" spans="1:3" x14ac:dyDescent="0.25">
      <c r="A12184">
        <v>164502</v>
      </c>
      <c r="B12184" t="s">
        <v>27454</v>
      </c>
      <c r="C12184" s="47" t="s">
        <v>27455</v>
      </c>
    </row>
    <row r="12185" spans="1:3" x14ac:dyDescent="0.25">
      <c r="A12185">
        <v>164503</v>
      </c>
      <c r="B12185" t="s">
        <v>27456</v>
      </c>
      <c r="C12185" s="47" t="s">
        <v>27457</v>
      </c>
    </row>
    <row r="12186" spans="1:3" x14ac:dyDescent="0.25">
      <c r="A12186">
        <v>164504</v>
      </c>
      <c r="B12186" t="s">
        <v>27458</v>
      </c>
      <c r="C12186" s="47" t="s">
        <v>27459</v>
      </c>
    </row>
    <row r="12187" spans="1:3" x14ac:dyDescent="0.25">
      <c r="A12187">
        <v>164505</v>
      </c>
      <c r="B12187" t="s">
        <v>27460</v>
      </c>
      <c r="C12187" s="47" t="s">
        <v>27461</v>
      </c>
    </row>
    <row r="12188" spans="1:3" x14ac:dyDescent="0.25">
      <c r="A12188">
        <v>164506</v>
      </c>
      <c r="B12188" t="s">
        <v>27462</v>
      </c>
      <c r="C12188" s="47" t="s">
        <v>27463</v>
      </c>
    </row>
    <row r="12189" spans="1:3" x14ac:dyDescent="0.25">
      <c r="A12189">
        <v>164507</v>
      </c>
      <c r="B12189" t="s">
        <v>27464</v>
      </c>
      <c r="C12189" s="47" t="s">
        <v>27465</v>
      </c>
    </row>
    <row r="12190" spans="1:3" x14ac:dyDescent="0.25">
      <c r="A12190">
        <v>164508</v>
      </c>
      <c r="B12190" t="s">
        <v>27466</v>
      </c>
      <c r="C12190" s="47" t="s">
        <v>27467</v>
      </c>
    </row>
    <row r="12191" spans="1:3" x14ac:dyDescent="0.25">
      <c r="A12191">
        <v>164509</v>
      </c>
      <c r="B12191" t="s">
        <v>27468</v>
      </c>
      <c r="C12191" s="47" t="s">
        <v>27469</v>
      </c>
    </row>
    <row r="12192" spans="1:3" x14ac:dyDescent="0.25">
      <c r="A12192">
        <v>164510</v>
      </c>
      <c r="B12192" t="s">
        <v>27470</v>
      </c>
      <c r="C12192" s="47" t="s">
        <v>27471</v>
      </c>
    </row>
    <row r="12193" spans="1:3" x14ac:dyDescent="0.25">
      <c r="A12193">
        <v>164511</v>
      </c>
      <c r="B12193" t="s">
        <v>27472</v>
      </c>
      <c r="C12193" s="47" t="s">
        <v>27473</v>
      </c>
    </row>
    <row r="12194" spans="1:3" x14ac:dyDescent="0.25">
      <c r="A12194">
        <v>164512</v>
      </c>
      <c r="B12194" t="s">
        <v>27474</v>
      </c>
      <c r="C12194" s="47" t="s">
        <v>27475</v>
      </c>
    </row>
    <row r="12195" spans="1:3" x14ac:dyDescent="0.25">
      <c r="A12195">
        <v>164513</v>
      </c>
      <c r="B12195" t="s">
        <v>27476</v>
      </c>
      <c r="C12195" s="47" t="s">
        <v>27477</v>
      </c>
    </row>
    <row r="12196" spans="1:3" x14ac:dyDescent="0.25">
      <c r="A12196">
        <v>164514</v>
      </c>
      <c r="B12196" t="s">
        <v>27478</v>
      </c>
      <c r="C12196" s="47" t="s">
        <v>27479</v>
      </c>
    </row>
    <row r="12197" spans="1:3" x14ac:dyDescent="0.25">
      <c r="A12197">
        <v>164515</v>
      </c>
      <c r="B12197" t="s">
        <v>27480</v>
      </c>
      <c r="C12197" s="47" t="s">
        <v>27481</v>
      </c>
    </row>
    <row r="12198" spans="1:3" x14ac:dyDescent="0.25">
      <c r="A12198">
        <v>164516</v>
      </c>
      <c r="B12198" t="s">
        <v>27482</v>
      </c>
      <c r="C12198" s="47" t="s">
        <v>27483</v>
      </c>
    </row>
    <row r="12199" spans="1:3" x14ac:dyDescent="0.25">
      <c r="A12199">
        <v>164517</v>
      </c>
      <c r="B12199" t="s">
        <v>27484</v>
      </c>
      <c r="C12199" s="47" t="s">
        <v>27485</v>
      </c>
    </row>
    <row r="12200" spans="1:3" x14ac:dyDescent="0.25">
      <c r="A12200">
        <v>164518</v>
      </c>
      <c r="B12200" t="s">
        <v>27486</v>
      </c>
      <c r="C12200" s="47" t="s">
        <v>27487</v>
      </c>
    </row>
    <row r="12201" spans="1:3" x14ac:dyDescent="0.25">
      <c r="A12201">
        <v>164519</v>
      </c>
      <c r="B12201" t="s">
        <v>27488</v>
      </c>
      <c r="C12201" s="47" t="s">
        <v>27489</v>
      </c>
    </row>
    <row r="12202" spans="1:3" x14ac:dyDescent="0.25">
      <c r="A12202">
        <v>164520</v>
      </c>
      <c r="B12202" t="s">
        <v>27490</v>
      </c>
      <c r="C12202" s="47" t="s">
        <v>27491</v>
      </c>
    </row>
    <row r="12203" spans="1:3" x14ac:dyDescent="0.25">
      <c r="A12203">
        <v>164521</v>
      </c>
      <c r="B12203" t="s">
        <v>27492</v>
      </c>
      <c r="C12203" s="47" t="s">
        <v>27493</v>
      </c>
    </row>
    <row r="12204" spans="1:3" x14ac:dyDescent="0.25">
      <c r="A12204">
        <v>164522</v>
      </c>
      <c r="B12204" t="s">
        <v>27494</v>
      </c>
      <c r="C12204" s="47" t="s">
        <v>27495</v>
      </c>
    </row>
    <row r="12205" spans="1:3" x14ac:dyDescent="0.25">
      <c r="A12205">
        <v>164523</v>
      </c>
      <c r="B12205" t="s">
        <v>27496</v>
      </c>
      <c r="C12205" s="47" t="s">
        <v>27497</v>
      </c>
    </row>
    <row r="12206" spans="1:3" x14ac:dyDescent="0.25">
      <c r="A12206">
        <v>164524</v>
      </c>
      <c r="B12206" t="s">
        <v>27498</v>
      </c>
      <c r="C12206" s="47" t="s">
        <v>27499</v>
      </c>
    </row>
    <row r="12207" spans="1:3" x14ac:dyDescent="0.25">
      <c r="A12207">
        <v>164525</v>
      </c>
      <c r="B12207" t="s">
        <v>27500</v>
      </c>
      <c r="C12207" s="47" t="s">
        <v>27501</v>
      </c>
    </row>
    <row r="12208" spans="1:3" x14ac:dyDescent="0.25">
      <c r="A12208">
        <v>164526</v>
      </c>
      <c r="B12208" t="s">
        <v>27502</v>
      </c>
      <c r="C12208" s="47" t="s">
        <v>27503</v>
      </c>
    </row>
    <row r="12209" spans="1:3" x14ac:dyDescent="0.25">
      <c r="A12209">
        <v>164527</v>
      </c>
      <c r="B12209" t="s">
        <v>27504</v>
      </c>
      <c r="C12209" s="47" t="s">
        <v>27505</v>
      </c>
    </row>
    <row r="12210" spans="1:3" x14ac:dyDescent="0.25">
      <c r="A12210">
        <v>164528</v>
      </c>
      <c r="B12210" t="s">
        <v>27506</v>
      </c>
      <c r="C12210" s="47" t="s">
        <v>27507</v>
      </c>
    </row>
    <row r="12211" spans="1:3" x14ac:dyDescent="0.25">
      <c r="A12211">
        <v>164529</v>
      </c>
      <c r="B12211" t="s">
        <v>27508</v>
      </c>
      <c r="C12211" s="47" t="s">
        <v>27509</v>
      </c>
    </row>
    <row r="12212" spans="1:3" x14ac:dyDescent="0.25">
      <c r="A12212">
        <v>164530</v>
      </c>
      <c r="B12212" t="s">
        <v>27510</v>
      </c>
      <c r="C12212" s="47" t="s">
        <v>27511</v>
      </c>
    </row>
    <row r="12213" spans="1:3" x14ac:dyDescent="0.25">
      <c r="A12213">
        <v>164531</v>
      </c>
      <c r="B12213" t="s">
        <v>27512</v>
      </c>
      <c r="C12213" s="47" t="s">
        <v>27513</v>
      </c>
    </row>
    <row r="12214" spans="1:3" x14ac:dyDescent="0.25">
      <c r="A12214">
        <v>164532</v>
      </c>
      <c r="B12214" t="s">
        <v>27514</v>
      </c>
      <c r="C12214" s="47" t="s">
        <v>27515</v>
      </c>
    </row>
    <row r="12215" spans="1:3" x14ac:dyDescent="0.25">
      <c r="A12215">
        <v>164533</v>
      </c>
      <c r="B12215" t="s">
        <v>27516</v>
      </c>
      <c r="C12215" s="47" t="s">
        <v>27517</v>
      </c>
    </row>
    <row r="12216" spans="1:3" x14ac:dyDescent="0.25">
      <c r="A12216">
        <v>164534</v>
      </c>
      <c r="B12216" t="s">
        <v>27518</v>
      </c>
      <c r="C12216" s="47" t="s">
        <v>27519</v>
      </c>
    </row>
    <row r="12217" spans="1:3" x14ac:dyDescent="0.25">
      <c r="A12217">
        <v>164535</v>
      </c>
      <c r="B12217" t="s">
        <v>27520</v>
      </c>
      <c r="C12217" s="47" t="s">
        <v>27521</v>
      </c>
    </row>
    <row r="12218" spans="1:3" x14ac:dyDescent="0.25">
      <c r="A12218">
        <v>164536</v>
      </c>
      <c r="B12218" t="s">
        <v>27522</v>
      </c>
      <c r="C12218" s="47" t="s">
        <v>27523</v>
      </c>
    </row>
    <row r="12219" spans="1:3" x14ac:dyDescent="0.25">
      <c r="A12219">
        <v>164537</v>
      </c>
      <c r="B12219" t="s">
        <v>27524</v>
      </c>
      <c r="C12219" s="47" t="s">
        <v>27525</v>
      </c>
    </row>
    <row r="12220" spans="1:3" x14ac:dyDescent="0.25">
      <c r="A12220">
        <v>164538</v>
      </c>
      <c r="B12220" t="s">
        <v>27526</v>
      </c>
      <c r="C12220" s="47" t="s">
        <v>27527</v>
      </c>
    </row>
    <row r="12221" spans="1:3" x14ac:dyDescent="0.25">
      <c r="A12221">
        <v>164539</v>
      </c>
      <c r="B12221" t="s">
        <v>27528</v>
      </c>
      <c r="C12221" s="47" t="s">
        <v>27529</v>
      </c>
    </row>
    <row r="12222" spans="1:3" x14ac:dyDescent="0.25">
      <c r="A12222">
        <v>164540</v>
      </c>
      <c r="B12222" t="s">
        <v>27530</v>
      </c>
      <c r="C12222" s="47" t="s">
        <v>27531</v>
      </c>
    </row>
    <row r="12223" spans="1:3" x14ac:dyDescent="0.25">
      <c r="A12223">
        <v>164541</v>
      </c>
      <c r="B12223" t="s">
        <v>27532</v>
      </c>
      <c r="C12223" s="47" t="s">
        <v>27533</v>
      </c>
    </row>
    <row r="12224" spans="1:3" x14ac:dyDescent="0.25">
      <c r="A12224">
        <v>164542</v>
      </c>
      <c r="B12224" t="s">
        <v>27534</v>
      </c>
      <c r="C12224" s="47" t="s">
        <v>27535</v>
      </c>
    </row>
    <row r="12225" spans="1:3" x14ac:dyDescent="0.25">
      <c r="A12225">
        <v>164543</v>
      </c>
      <c r="B12225" t="s">
        <v>27536</v>
      </c>
      <c r="C12225" s="47" t="s">
        <v>27537</v>
      </c>
    </row>
    <row r="12226" spans="1:3" x14ac:dyDescent="0.25">
      <c r="A12226">
        <v>164544</v>
      </c>
      <c r="B12226" t="s">
        <v>27538</v>
      </c>
      <c r="C12226" s="47" t="s">
        <v>27539</v>
      </c>
    </row>
    <row r="12227" spans="1:3" x14ac:dyDescent="0.25">
      <c r="A12227">
        <v>164545</v>
      </c>
      <c r="B12227" t="s">
        <v>27540</v>
      </c>
      <c r="C12227" s="47" t="s">
        <v>27541</v>
      </c>
    </row>
    <row r="12228" spans="1:3" x14ac:dyDescent="0.25">
      <c r="A12228">
        <v>164546</v>
      </c>
      <c r="B12228" t="s">
        <v>27542</v>
      </c>
      <c r="C12228" s="47" t="s">
        <v>27543</v>
      </c>
    </row>
    <row r="12229" spans="1:3" x14ac:dyDescent="0.25">
      <c r="A12229">
        <v>164547</v>
      </c>
      <c r="B12229" t="s">
        <v>27544</v>
      </c>
      <c r="C12229" s="47" t="s">
        <v>27545</v>
      </c>
    </row>
    <row r="12230" spans="1:3" x14ac:dyDescent="0.25">
      <c r="A12230">
        <v>164548</v>
      </c>
      <c r="B12230" t="s">
        <v>27546</v>
      </c>
      <c r="C12230" s="47" t="s">
        <v>27547</v>
      </c>
    </row>
    <row r="12231" spans="1:3" x14ac:dyDescent="0.25">
      <c r="A12231">
        <v>164549</v>
      </c>
      <c r="B12231" t="s">
        <v>27548</v>
      </c>
      <c r="C12231" s="47" t="s">
        <v>27549</v>
      </c>
    </row>
    <row r="12232" spans="1:3" x14ac:dyDescent="0.25">
      <c r="A12232">
        <v>164550</v>
      </c>
      <c r="B12232" t="s">
        <v>27550</v>
      </c>
      <c r="C12232" s="47" t="s">
        <v>27551</v>
      </c>
    </row>
    <row r="12233" spans="1:3" x14ac:dyDescent="0.25">
      <c r="A12233">
        <v>164551</v>
      </c>
      <c r="B12233" t="s">
        <v>27552</v>
      </c>
      <c r="C12233" s="47" t="s">
        <v>27553</v>
      </c>
    </row>
    <row r="12234" spans="1:3" x14ac:dyDescent="0.25">
      <c r="A12234">
        <v>164552</v>
      </c>
      <c r="B12234" t="s">
        <v>27554</v>
      </c>
      <c r="C12234" s="47" t="s">
        <v>27555</v>
      </c>
    </row>
    <row r="12235" spans="1:3" x14ac:dyDescent="0.25">
      <c r="A12235">
        <v>164553</v>
      </c>
      <c r="B12235" t="s">
        <v>27556</v>
      </c>
      <c r="C12235" s="47" t="s">
        <v>27557</v>
      </c>
    </row>
    <row r="12236" spans="1:3" x14ac:dyDescent="0.25">
      <c r="A12236">
        <v>164554</v>
      </c>
      <c r="B12236" t="s">
        <v>27558</v>
      </c>
      <c r="C12236" s="47" t="s">
        <v>27559</v>
      </c>
    </row>
    <row r="12237" spans="1:3" x14ac:dyDescent="0.25">
      <c r="A12237">
        <v>164555</v>
      </c>
      <c r="B12237" t="s">
        <v>27560</v>
      </c>
      <c r="C12237" s="47" t="s">
        <v>27561</v>
      </c>
    </row>
    <row r="12238" spans="1:3" x14ac:dyDescent="0.25">
      <c r="A12238">
        <v>164556</v>
      </c>
      <c r="B12238" t="s">
        <v>27562</v>
      </c>
      <c r="C12238" s="47" t="s">
        <v>27563</v>
      </c>
    </row>
    <row r="12239" spans="1:3" x14ac:dyDescent="0.25">
      <c r="A12239">
        <v>164557</v>
      </c>
      <c r="B12239" t="s">
        <v>27564</v>
      </c>
      <c r="C12239" s="47" t="s">
        <v>27565</v>
      </c>
    </row>
    <row r="12240" spans="1:3" x14ac:dyDescent="0.25">
      <c r="A12240">
        <v>164558</v>
      </c>
      <c r="B12240" t="s">
        <v>27566</v>
      </c>
      <c r="C12240" s="47" t="s">
        <v>27567</v>
      </c>
    </row>
    <row r="12241" spans="1:3" x14ac:dyDescent="0.25">
      <c r="A12241">
        <v>164559</v>
      </c>
      <c r="B12241" t="s">
        <v>489</v>
      </c>
      <c r="C12241" s="47" t="s">
        <v>27568</v>
      </c>
    </row>
    <row r="12242" spans="1:3" x14ac:dyDescent="0.25">
      <c r="A12242">
        <v>164560</v>
      </c>
      <c r="B12242" t="s">
        <v>27569</v>
      </c>
      <c r="C12242" s="47" t="s">
        <v>27570</v>
      </c>
    </row>
    <row r="12243" spans="1:3" x14ac:dyDescent="0.25">
      <c r="A12243">
        <v>164561</v>
      </c>
      <c r="B12243" t="s">
        <v>210</v>
      </c>
      <c r="C12243" s="47" t="s">
        <v>27571</v>
      </c>
    </row>
    <row r="12244" spans="1:3" x14ac:dyDescent="0.25">
      <c r="A12244">
        <v>164562</v>
      </c>
      <c r="B12244" t="s">
        <v>27572</v>
      </c>
      <c r="C12244" s="47" t="s">
        <v>27573</v>
      </c>
    </row>
    <row r="12245" spans="1:3" x14ac:dyDescent="0.25">
      <c r="A12245">
        <v>164563</v>
      </c>
      <c r="B12245" t="s">
        <v>27574</v>
      </c>
      <c r="C12245" s="47" t="s">
        <v>27575</v>
      </c>
    </row>
    <row r="12246" spans="1:3" x14ac:dyDescent="0.25">
      <c r="A12246">
        <v>164564</v>
      </c>
      <c r="B12246" t="s">
        <v>27576</v>
      </c>
      <c r="C12246" s="47" t="s">
        <v>27577</v>
      </c>
    </row>
    <row r="12247" spans="1:3" x14ac:dyDescent="0.25">
      <c r="A12247">
        <v>164565</v>
      </c>
      <c r="B12247" t="s">
        <v>27578</v>
      </c>
      <c r="C12247" s="47" t="s">
        <v>27579</v>
      </c>
    </row>
    <row r="12248" spans="1:3" x14ac:dyDescent="0.25">
      <c r="A12248">
        <v>164566</v>
      </c>
      <c r="B12248" t="s">
        <v>27580</v>
      </c>
      <c r="C12248" s="47" t="s">
        <v>27581</v>
      </c>
    </row>
    <row r="12249" spans="1:3" x14ac:dyDescent="0.25">
      <c r="A12249">
        <v>164567</v>
      </c>
      <c r="B12249" t="s">
        <v>27582</v>
      </c>
      <c r="C12249" s="47" t="s">
        <v>27583</v>
      </c>
    </row>
    <row r="12250" spans="1:3" x14ac:dyDescent="0.25">
      <c r="A12250">
        <v>164568</v>
      </c>
      <c r="B12250" t="s">
        <v>417</v>
      </c>
      <c r="C12250" s="47" t="s">
        <v>27584</v>
      </c>
    </row>
    <row r="12251" spans="1:3" x14ac:dyDescent="0.25">
      <c r="A12251">
        <v>164569</v>
      </c>
      <c r="B12251" t="s">
        <v>27585</v>
      </c>
      <c r="C12251" s="47" t="s">
        <v>27586</v>
      </c>
    </row>
    <row r="12252" spans="1:3" x14ac:dyDescent="0.25">
      <c r="A12252">
        <v>164570</v>
      </c>
      <c r="B12252" t="s">
        <v>27587</v>
      </c>
      <c r="C12252" s="47" t="s">
        <v>27588</v>
      </c>
    </row>
    <row r="12253" spans="1:3" x14ac:dyDescent="0.25">
      <c r="A12253">
        <v>164571</v>
      </c>
      <c r="B12253" t="s">
        <v>27589</v>
      </c>
      <c r="C12253" s="47" t="s">
        <v>27590</v>
      </c>
    </row>
    <row r="12254" spans="1:3" x14ac:dyDescent="0.25">
      <c r="A12254">
        <v>164572</v>
      </c>
      <c r="B12254" t="s">
        <v>27591</v>
      </c>
      <c r="C12254" s="47" t="s">
        <v>27592</v>
      </c>
    </row>
    <row r="12255" spans="1:3" x14ac:dyDescent="0.25">
      <c r="A12255">
        <v>164573</v>
      </c>
      <c r="B12255" t="s">
        <v>27593</v>
      </c>
      <c r="C12255" s="47" t="s">
        <v>27594</v>
      </c>
    </row>
    <row r="12256" spans="1:3" x14ac:dyDescent="0.25">
      <c r="A12256">
        <v>164574</v>
      </c>
      <c r="B12256" t="s">
        <v>27595</v>
      </c>
      <c r="C12256" s="47" t="s">
        <v>27596</v>
      </c>
    </row>
    <row r="12257" spans="1:3" x14ac:dyDescent="0.25">
      <c r="A12257">
        <v>164575</v>
      </c>
      <c r="B12257" t="s">
        <v>27597</v>
      </c>
      <c r="C12257" s="47" t="s">
        <v>27598</v>
      </c>
    </row>
    <row r="12258" spans="1:3" x14ac:dyDescent="0.25">
      <c r="A12258">
        <v>164576</v>
      </c>
      <c r="B12258" t="s">
        <v>27599</v>
      </c>
      <c r="C12258" s="47" t="s">
        <v>27600</v>
      </c>
    </row>
    <row r="12259" spans="1:3" x14ac:dyDescent="0.25">
      <c r="A12259">
        <v>164577</v>
      </c>
      <c r="B12259" t="s">
        <v>27601</v>
      </c>
      <c r="C12259" s="47" t="s">
        <v>27602</v>
      </c>
    </row>
    <row r="12260" spans="1:3" x14ac:dyDescent="0.25">
      <c r="A12260">
        <v>164578</v>
      </c>
      <c r="B12260" t="s">
        <v>27603</v>
      </c>
      <c r="C12260" s="47" t="s">
        <v>27604</v>
      </c>
    </row>
    <row r="12261" spans="1:3" x14ac:dyDescent="0.25">
      <c r="A12261">
        <v>164579</v>
      </c>
      <c r="B12261" t="s">
        <v>27605</v>
      </c>
      <c r="C12261" s="47" t="s">
        <v>27606</v>
      </c>
    </row>
    <row r="12262" spans="1:3" x14ac:dyDescent="0.25">
      <c r="A12262">
        <v>164580</v>
      </c>
      <c r="B12262" t="s">
        <v>27607</v>
      </c>
      <c r="C12262" s="47" t="s">
        <v>27608</v>
      </c>
    </row>
    <row r="12263" spans="1:3" x14ac:dyDescent="0.25">
      <c r="A12263">
        <v>164581</v>
      </c>
      <c r="B12263" t="s">
        <v>27609</v>
      </c>
      <c r="C12263" s="47" t="s">
        <v>27610</v>
      </c>
    </row>
    <row r="12264" spans="1:3" x14ac:dyDescent="0.25">
      <c r="A12264">
        <v>164582</v>
      </c>
      <c r="B12264" t="s">
        <v>27611</v>
      </c>
      <c r="C12264" s="47" t="s">
        <v>27612</v>
      </c>
    </row>
    <row r="12265" spans="1:3" x14ac:dyDescent="0.25">
      <c r="A12265">
        <v>164583</v>
      </c>
      <c r="B12265" t="s">
        <v>27613</v>
      </c>
      <c r="C12265" s="47" t="s">
        <v>27614</v>
      </c>
    </row>
    <row r="12266" spans="1:3" x14ac:dyDescent="0.25">
      <c r="A12266">
        <v>164584</v>
      </c>
      <c r="B12266" t="s">
        <v>27615</v>
      </c>
      <c r="C12266" s="47" t="s">
        <v>27616</v>
      </c>
    </row>
    <row r="12267" spans="1:3" x14ac:dyDescent="0.25">
      <c r="A12267">
        <v>164585</v>
      </c>
      <c r="B12267" t="s">
        <v>27617</v>
      </c>
      <c r="C12267" s="47" t="s">
        <v>27618</v>
      </c>
    </row>
    <row r="12268" spans="1:3" x14ac:dyDescent="0.25">
      <c r="A12268">
        <v>164586</v>
      </c>
      <c r="B12268" t="s">
        <v>27619</v>
      </c>
      <c r="C12268" s="47" t="s">
        <v>27620</v>
      </c>
    </row>
    <row r="12269" spans="1:3" x14ac:dyDescent="0.25">
      <c r="A12269">
        <v>164587</v>
      </c>
      <c r="B12269" t="s">
        <v>27621</v>
      </c>
      <c r="C12269" s="47" t="s">
        <v>27622</v>
      </c>
    </row>
    <row r="12270" spans="1:3" x14ac:dyDescent="0.25">
      <c r="A12270">
        <v>164588</v>
      </c>
      <c r="B12270" t="s">
        <v>27623</v>
      </c>
      <c r="C12270" s="47" t="s">
        <v>27624</v>
      </c>
    </row>
    <row r="12271" spans="1:3" x14ac:dyDescent="0.25">
      <c r="A12271">
        <v>164589</v>
      </c>
      <c r="B12271" t="s">
        <v>27625</v>
      </c>
      <c r="C12271" s="47" t="s">
        <v>27626</v>
      </c>
    </row>
    <row r="12272" spans="1:3" x14ac:dyDescent="0.25">
      <c r="A12272">
        <v>164590</v>
      </c>
      <c r="B12272" t="s">
        <v>27627</v>
      </c>
      <c r="C12272" s="47" t="s">
        <v>27628</v>
      </c>
    </row>
    <row r="12273" spans="1:3" x14ac:dyDescent="0.25">
      <c r="A12273">
        <v>164591</v>
      </c>
      <c r="B12273" t="s">
        <v>27629</v>
      </c>
      <c r="C12273" s="47" t="s">
        <v>27630</v>
      </c>
    </row>
    <row r="12274" spans="1:3" x14ac:dyDescent="0.25">
      <c r="A12274">
        <v>164592</v>
      </c>
      <c r="B12274" t="s">
        <v>27631</v>
      </c>
      <c r="C12274" s="47" t="s">
        <v>27632</v>
      </c>
    </row>
    <row r="12275" spans="1:3" x14ac:dyDescent="0.25">
      <c r="A12275">
        <v>164593</v>
      </c>
      <c r="B12275" t="s">
        <v>27633</v>
      </c>
      <c r="C12275" s="47" t="s">
        <v>27634</v>
      </c>
    </row>
    <row r="12276" spans="1:3" x14ac:dyDescent="0.25">
      <c r="A12276">
        <v>164594</v>
      </c>
      <c r="B12276" t="s">
        <v>27635</v>
      </c>
      <c r="C12276" s="47" t="s">
        <v>27636</v>
      </c>
    </row>
    <row r="12277" spans="1:3" x14ac:dyDescent="0.25">
      <c r="A12277">
        <v>164595</v>
      </c>
      <c r="B12277" t="s">
        <v>27637</v>
      </c>
      <c r="C12277" s="47" t="s">
        <v>27638</v>
      </c>
    </row>
    <row r="12278" spans="1:3" x14ac:dyDescent="0.25">
      <c r="A12278">
        <v>164596</v>
      </c>
      <c r="B12278" t="s">
        <v>27639</v>
      </c>
      <c r="C12278" s="47" t="s">
        <v>27640</v>
      </c>
    </row>
    <row r="12279" spans="1:3" x14ac:dyDescent="0.25">
      <c r="A12279">
        <v>164597</v>
      </c>
      <c r="B12279" t="s">
        <v>27641</v>
      </c>
      <c r="C12279" s="47" t="s">
        <v>27642</v>
      </c>
    </row>
    <row r="12280" spans="1:3" x14ac:dyDescent="0.25">
      <c r="A12280">
        <v>164598</v>
      </c>
      <c r="B12280" t="s">
        <v>27643</v>
      </c>
      <c r="C12280" s="47" t="s">
        <v>27644</v>
      </c>
    </row>
    <row r="12281" spans="1:3" x14ac:dyDescent="0.25">
      <c r="A12281">
        <v>164599</v>
      </c>
      <c r="B12281" t="s">
        <v>27645</v>
      </c>
      <c r="C12281" s="47" t="s">
        <v>27646</v>
      </c>
    </row>
    <row r="12282" spans="1:3" x14ac:dyDescent="0.25">
      <c r="A12282">
        <v>164600</v>
      </c>
      <c r="B12282" t="s">
        <v>27647</v>
      </c>
      <c r="C12282" s="47" t="s">
        <v>27648</v>
      </c>
    </row>
    <row r="12283" spans="1:3" x14ac:dyDescent="0.25">
      <c r="A12283">
        <v>164601</v>
      </c>
      <c r="B12283" t="s">
        <v>27649</v>
      </c>
      <c r="C12283" s="47" t="s">
        <v>27650</v>
      </c>
    </row>
    <row r="12284" spans="1:3" x14ac:dyDescent="0.25">
      <c r="A12284">
        <v>164602</v>
      </c>
      <c r="B12284" t="s">
        <v>27651</v>
      </c>
      <c r="C12284" s="47" t="s">
        <v>27652</v>
      </c>
    </row>
    <row r="12285" spans="1:3" x14ac:dyDescent="0.25">
      <c r="A12285">
        <v>164603</v>
      </c>
      <c r="B12285" t="s">
        <v>27653</v>
      </c>
      <c r="C12285" s="47" t="s">
        <v>27654</v>
      </c>
    </row>
    <row r="12286" spans="1:3" x14ac:dyDescent="0.25">
      <c r="A12286">
        <v>164604</v>
      </c>
      <c r="B12286" t="s">
        <v>1375</v>
      </c>
      <c r="C12286" s="47" t="s">
        <v>27655</v>
      </c>
    </row>
    <row r="12287" spans="1:3" x14ac:dyDescent="0.25">
      <c r="A12287">
        <v>164605</v>
      </c>
      <c r="B12287" t="s">
        <v>27656</v>
      </c>
      <c r="C12287" s="47" t="s">
        <v>27657</v>
      </c>
    </row>
    <row r="12288" spans="1:3" x14ac:dyDescent="0.25">
      <c r="A12288">
        <v>164606</v>
      </c>
      <c r="B12288" t="s">
        <v>27658</v>
      </c>
      <c r="C12288" s="47" t="s">
        <v>27659</v>
      </c>
    </row>
    <row r="12289" spans="1:3" x14ac:dyDescent="0.25">
      <c r="A12289">
        <v>164607</v>
      </c>
      <c r="B12289" t="s">
        <v>27660</v>
      </c>
      <c r="C12289" s="47" t="s">
        <v>27661</v>
      </c>
    </row>
    <row r="12290" spans="1:3" x14ac:dyDescent="0.25">
      <c r="A12290">
        <v>164608</v>
      </c>
      <c r="B12290" t="s">
        <v>27662</v>
      </c>
      <c r="C12290" s="47" t="s">
        <v>27663</v>
      </c>
    </row>
    <row r="12291" spans="1:3" x14ac:dyDescent="0.25">
      <c r="A12291">
        <v>164609</v>
      </c>
      <c r="B12291" t="s">
        <v>27664</v>
      </c>
      <c r="C12291" s="47" t="s">
        <v>27665</v>
      </c>
    </row>
    <row r="12292" spans="1:3" x14ac:dyDescent="0.25">
      <c r="A12292">
        <v>164610</v>
      </c>
      <c r="B12292" t="s">
        <v>27666</v>
      </c>
      <c r="C12292" s="47" t="s">
        <v>27667</v>
      </c>
    </row>
    <row r="12293" spans="1:3" x14ac:dyDescent="0.25">
      <c r="A12293">
        <v>164611</v>
      </c>
      <c r="B12293" t="s">
        <v>27668</v>
      </c>
      <c r="C12293" s="47" t="s">
        <v>27669</v>
      </c>
    </row>
    <row r="12294" spans="1:3" x14ac:dyDescent="0.25">
      <c r="A12294">
        <v>164612</v>
      </c>
      <c r="B12294" t="s">
        <v>27670</v>
      </c>
      <c r="C12294" s="47" t="s">
        <v>27671</v>
      </c>
    </row>
    <row r="12295" spans="1:3" x14ac:dyDescent="0.25">
      <c r="A12295">
        <v>164613</v>
      </c>
      <c r="B12295" t="s">
        <v>27672</v>
      </c>
      <c r="C12295" s="47" t="s">
        <v>27673</v>
      </c>
    </row>
    <row r="12296" spans="1:3" x14ac:dyDescent="0.25">
      <c r="A12296">
        <v>164614</v>
      </c>
      <c r="B12296" t="s">
        <v>27674</v>
      </c>
      <c r="C12296" s="47" t="s">
        <v>27675</v>
      </c>
    </row>
    <row r="12297" spans="1:3" x14ac:dyDescent="0.25">
      <c r="A12297">
        <v>164615</v>
      </c>
      <c r="B12297" t="s">
        <v>27676</v>
      </c>
      <c r="C12297" s="47" t="s">
        <v>27677</v>
      </c>
    </row>
    <row r="12298" spans="1:3" x14ac:dyDescent="0.25">
      <c r="A12298">
        <v>164616</v>
      </c>
      <c r="B12298" t="s">
        <v>27678</v>
      </c>
      <c r="C12298" s="47" t="s">
        <v>27679</v>
      </c>
    </row>
    <row r="12299" spans="1:3" x14ac:dyDescent="0.25">
      <c r="A12299">
        <v>164617</v>
      </c>
      <c r="B12299" t="s">
        <v>27680</v>
      </c>
      <c r="C12299" s="47" t="s">
        <v>27681</v>
      </c>
    </row>
    <row r="12300" spans="1:3" x14ac:dyDescent="0.25">
      <c r="A12300">
        <v>164618</v>
      </c>
      <c r="B12300" t="s">
        <v>27682</v>
      </c>
      <c r="C12300" s="47" t="s">
        <v>27683</v>
      </c>
    </row>
    <row r="12301" spans="1:3" x14ac:dyDescent="0.25">
      <c r="A12301">
        <v>164619</v>
      </c>
      <c r="B12301" t="s">
        <v>27684</v>
      </c>
      <c r="C12301" s="47" t="s">
        <v>27685</v>
      </c>
    </row>
    <row r="12302" spans="1:3" x14ac:dyDescent="0.25">
      <c r="A12302">
        <v>164620</v>
      </c>
      <c r="B12302" t="s">
        <v>68</v>
      </c>
      <c r="C12302" s="47" t="s">
        <v>8862</v>
      </c>
    </row>
    <row r="12303" spans="1:3" x14ac:dyDescent="0.25">
      <c r="A12303">
        <v>164621</v>
      </c>
      <c r="B12303" t="s">
        <v>27686</v>
      </c>
      <c r="C12303" s="47" t="s">
        <v>27687</v>
      </c>
    </row>
    <row r="12304" spans="1:3" x14ac:dyDescent="0.25">
      <c r="A12304">
        <v>164622</v>
      </c>
      <c r="B12304" t="s">
        <v>942</v>
      </c>
      <c r="C12304" s="47" t="s">
        <v>27688</v>
      </c>
    </row>
    <row r="12305" spans="1:3" x14ac:dyDescent="0.25">
      <c r="A12305">
        <v>164623</v>
      </c>
      <c r="B12305" t="s">
        <v>27689</v>
      </c>
      <c r="C12305" s="47" t="s">
        <v>27690</v>
      </c>
    </row>
    <row r="12306" spans="1:3" x14ac:dyDescent="0.25">
      <c r="A12306">
        <v>164624</v>
      </c>
      <c r="B12306" t="s">
        <v>27691</v>
      </c>
      <c r="C12306" s="47" t="s">
        <v>27692</v>
      </c>
    </row>
    <row r="12307" spans="1:3" x14ac:dyDescent="0.25">
      <c r="A12307">
        <v>164625</v>
      </c>
      <c r="B12307" t="s">
        <v>27693</v>
      </c>
      <c r="C12307" s="47" t="s">
        <v>27694</v>
      </c>
    </row>
    <row r="12308" spans="1:3" x14ac:dyDescent="0.25">
      <c r="A12308">
        <v>164626</v>
      </c>
      <c r="B12308" t="s">
        <v>27695</v>
      </c>
      <c r="C12308" s="47" t="s">
        <v>27696</v>
      </c>
    </row>
    <row r="12309" spans="1:3" x14ac:dyDescent="0.25">
      <c r="A12309">
        <v>164627</v>
      </c>
      <c r="B12309" t="s">
        <v>27697</v>
      </c>
      <c r="C12309" s="47" t="s">
        <v>27698</v>
      </c>
    </row>
    <row r="12310" spans="1:3" x14ac:dyDescent="0.25">
      <c r="A12310">
        <v>164628</v>
      </c>
      <c r="B12310" t="s">
        <v>27699</v>
      </c>
      <c r="C12310" s="47" t="s">
        <v>27700</v>
      </c>
    </row>
    <row r="12311" spans="1:3" x14ac:dyDescent="0.25">
      <c r="A12311">
        <v>164629</v>
      </c>
      <c r="B12311" t="s">
        <v>27701</v>
      </c>
      <c r="C12311" s="47" t="s">
        <v>27702</v>
      </c>
    </row>
    <row r="12312" spans="1:3" x14ac:dyDescent="0.25">
      <c r="A12312">
        <v>164630</v>
      </c>
      <c r="B12312" t="s">
        <v>27703</v>
      </c>
      <c r="C12312" s="47" t="s">
        <v>27704</v>
      </c>
    </row>
    <row r="12313" spans="1:3" x14ac:dyDescent="0.25">
      <c r="A12313">
        <v>164631</v>
      </c>
      <c r="B12313" t="s">
        <v>27705</v>
      </c>
      <c r="C12313" s="47" t="s">
        <v>27706</v>
      </c>
    </row>
    <row r="12314" spans="1:3" x14ac:dyDescent="0.25">
      <c r="A12314">
        <v>164632</v>
      </c>
      <c r="B12314" t="s">
        <v>27707</v>
      </c>
      <c r="C12314" s="47" t="s">
        <v>27708</v>
      </c>
    </row>
    <row r="12315" spans="1:3" x14ac:dyDescent="0.25">
      <c r="A12315">
        <v>164633</v>
      </c>
      <c r="B12315" t="s">
        <v>27709</v>
      </c>
      <c r="C12315" s="47" t="s">
        <v>27710</v>
      </c>
    </row>
    <row r="12316" spans="1:3" x14ac:dyDescent="0.25">
      <c r="A12316">
        <v>164634</v>
      </c>
      <c r="B12316" t="s">
        <v>27711</v>
      </c>
      <c r="C12316" s="47" t="s">
        <v>27712</v>
      </c>
    </row>
    <row r="12317" spans="1:3" x14ac:dyDescent="0.25">
      <c r="A12317">
        <v>164635</v>
      </c>
      <c r="B12317" t="s">
        <v>27713</v>
      </c>
      <c r="C12317" s="47" t="s">
        <v>27714</v>
      </c>
    </row>
    <row r="12318" spans="1:3" x14ac:dyDescent="0.25">
      <c r="A12318">
        <v>164636</v>
      </c>
      <c r="B12318" t="s">
        <v>27715</v>
      </c>
      <c r="C12318" s="47" t="s">
        <v>27716</v>
      </c>
    </row>
    <row r="12319" spans="1:3" x14ac:dyDescent="0.25">
      <c r="A12319">
        <v>164637</v>
      </c>
      <c r="B12319" t="s">
        <v>27717</v>
      </c>
      <c r="C12319" s="47" t="s">
        <v>27718</v>
      </c>
    </row>
    <row r="12320" spans="1:3" x14ac:dyDescent="0.25">
      <c r="A12320">
        <v>164638</v>
      </c>
      <c r="B12320" t="s">
        <v>27719</v>
      </c>
      <c r="C12320" s="47" t="s">
        <v>27720</v>
      </c>
    </row>
    <row r="12321" spans="1:3" x14ac:dyDescent="0.25">
      <c r="A12321">
        <v>164639</v>
      </c>
      <c r="B12321" t="s">
        <v>27721</v>
      </c>
      <c r="C12321" s="47" t="s">
        <v>27722</v>
      </c>
    </row>
    <row r="12322" spans="1:3" x14ac:dyDescent="0.25">
      <c r="A12322">
        <v>164640</v>
      </c>
      <c r="B12322" t="s">
        <v>27723</v>
      </c>
      <c r="C12322" s="47" t="s">
        <v>27724</v>
      </c>
    </row>
    <row r="12323" spans="1:3" x14ac:dyDescent="0.25">
      <c r="A12323">
        <v>164641</v>
      </c>
      <c r="B12323" t="s">
        <v>27725</v>
      </c>
      <c r="C12323" s="47" t="s">
        <v>27726</v>
      </c>
    </row>
    <row r="12324" spans="1:3" x14ac:dyDescent="0.25">
      <c r="A12324">
        <v>164642</v>
      </c>
      <c r="B12324" t="s">
        <v>27727</v>
      </c>
      <c r="C12324" s="47" t="s">
        <v>27728</v>
      </c>
    </row>
    <row r="12325" spans="1:3" x14ac:dyDescent="0.25">
      <c r="A12325">
        <v>164643</v>
      </c>
      <c r="B12325" t="s">
        <v>27729</v>
      </c>
      <c r="C12325" s="47" t="s">
        <v>27730</v>
      </c>
    </row>
    <row r="12326" spans="1:3" x14ac:dyDescent="0.25">
      <c r="A12326">
        <v>164644</v>
      </c>
      <c r="B12326" t="s">
        <v>27731</v>
      </c>
      <c r="C12326" s="47" t="s">
        <v>27732</v>
      </c>
    </row>
    <row r="12327" spans="1:3" x14ac:dyDescent="0.25">
      <c r="A12327">
        <v>164645</v>
      </c>
      <c r="B12327" t="s">
        <v>27733</v>
      </c>
      <c r="C12327" s="47" t="s">
        <v>27734</v>
      </c>
    </row>
    <row r="12328" spans="1:3" x14ac:dyDescent="0.25">
      <c r="A12328">
        <v>164646</v>
      </c>
      <c r="B12328" t="s">
        <v>1629</v>
      </c>
      <c r="C12328" s="47" t="s">
        <v>27735</v>
      </c>
    </row>
    <row r="12329" spans="1:3" x14ac:dyDescent="0.25">
      <c r="A12329">
        <v>164647</v>
      </c>
      <c r="B12329" t="s">
        <v>27736</v>
      </c>
      <c r="C12329" s="47" t="s">
        <v>27737</v>
      </c>
    </row>
    <row r="12330" spans="1:3" x14ac:dyDescent="0.25">
      <c r="A12330">
        <v>164648</v>
      </c>
      <c r="B12330" t="s">
        <v>27738</v>
      </c>
      <c r="C12330" s="47" t="s">
        <v>27739</v>
      </c>
    </row>
    <row r="12331" spans="1:3" x14ac:dyDescent="0.25">
      <c r="A12331">
        <v>164649</v>
      </c>
      <c r="B12331" t="s">
        <v>27740</v>
      </c>
      <c r="C12331" s="47" t="s">
        <v>27741</v>
      </c>
    </row>
    <row r="12332" spans="1:3" x14ac:dyDescent="0.25">
      <c r="A12332">
        <v>164650</v>
      </c>
      <c r="B12332" t="s">
        <v>27742</v>
      </c>
      <c r="C12332" s="47" t="s">
        <v>27743</v>
      </c>
    </row>
    <row r="12333" spans="1:3" x14ac:dyDescent="0.25">
      <c r="A12333">
        <v>164651</v>
      </c>
      <c r="B12333" t="s">
        <v>1718</v>
      </c>
      <c r="C12333" s="47" t="s">
        <v>27744</v>
      </c>
    </row>
    <row r="12334" spans="1:3" x14ac:dyDescent="0.25">
      <c r="A12334">
        <v>164652</v>
      </c>
      <c r="B12334" t="s">
        <v>27745</v>
      </c>
      <c r="C12334" s="47" t="s">
        <v>27746</v>
      </c>
    </row>
    <row r="12335" spans="1:3" x14ac:dyDescent="0.25">
      <c r="A12335">
        <v>164653</v>
      </c>
      <c r="B12335" t="s">
        <v>27747</v>
      </c>
      <c r="C12335" s="47" t="s">
        <v>27748</v>
      </c>
    </row>
    <row r="12336" spans="1:3" x14ac:dyDescent="0.25">
      <c r="A12336">
        <v>164654</v>
      </c>
      <c r="B12336" t="s">
        <v>27749</v>
      </c>
      <c r="C12336" s="47" t="s">
        <v>27750</v>
      </c>
    </row>
    <row r="12337" spans="1:3" x14ac:dyDescent="0.25">
      <c r="A12337">
        <v>164655</v>
      </c>
      <c r="B12337" t="s">
        <v>27751</v>
      </c>
      <c r="C12337" s="47" t="s">
        <v>27752</v>
      </c>
    </row>
    <row r="12338" spans="1:3" x14ac:dyDescent="0.25">
      <c r="A12338">
        <v>164656</v>
      </c>
      <c r="B12338" t="s">
        <v>27753</v>
      </c>
      <c r="C12338" s="47" t="s">
        <v>27754</v>
      </c>
    </row>
    <row r="12339" spans="1:3" x14ac:dyDescent="0.25">
      <c r="A12339">
        <v>164657</v>
      </c>
      <c r="B12339" t="s">
        <v>27755</v>
      </c>
      <c r="C12339" s="47" t="s">
        <v>27756</v>
      </c>
    </row>
    <row r="12340" spans="1:3" x14ac:dyDescent="0.25">
      <c r="A12340">
        <v>164658</v>
      </c>
      <c r="B12340" t="s">
        <v>809</v>
      </c>
      <c r="C12340" s="47" t="s">
        <v>27757</v>
      </c>
    </row>
    <row r="12341" spans="1:3" x14ac:dyDescent="0.25">
      <c r="A12341">
        <v>164659</v>
      </c>
      <c r="B12341" t="s">
        <v>27758</v>
      </c>
      <c r="C12341" s="47" t="s">
        <v>27759</v>
      </c>
    </row>
    <row r="12342" spans="1:3" x14ac:dyDescent="0.25">
      <c r="A12342">
        <v>164660</v>
      </c>
      <c r="B12342" t="s">
        <v>27760</v>
      </c>
      <c r="C12342" s="47" t="s">
        <v>27761</v>
      </c>
    </row>
    <row r="12343" spans="1:3" x14ac:dyDescent="0.25">
      <c r="A12343">
        <v>164661</v>
      </c>
      <c r="B12343" t="s">
        <v>27762</v>
      </c>
      <c r="C12343" s="47" t="s">
        <v>27763</v>
      </c>
    </row>
    <row r="12344" spans="1:3" x14ac:dyDescent="0.25">
      <c r="A12344">
        <v>164662</v>
      </c>
      <c r="B12344" t="s">
        <v>27764</v>
      </c>
      <c r="C12344" s="47" t="s">
        <v>27765</v>
      </c>
    </row>
    <row r="12345" spans="1:3" x14ac:dyDescent="0.25">
      <c r="A12345">
        <v>164663</v>
      </c>
      <c r="B12345" t="s">
        <v>1317</v>
      </c>
      <c r="C12345" s="47" t="s">
        <v>27766</v>
      </c>
    </row>
    <row r="12346" spans="1:3" x14ac:dyDescent="0.25">
      <c r="A12346">
        <v>164664</v>
      </c>
      <c r="B12346" t="s">
        <v>27767</v>
      </c>
      <c r="C12346" s="47" t="s">
        <v>27768</v>
      </c>
    </row>
    <row r="12347" spans="1:3" x14ac:dyDescent="0.25">
      <c r="A12347">
        <v>164665</v>
      </c>
      <c r="B12347" t="s">
        <v>27769</v>
      </c>
      <c r="C12347" s="47" t="s">
        <v>27770</v>
      </c>
    </row>
    <row r="12348" spans="1:3" x14ac:dyDescent="0.25">
      <c r="A12348">
        <v>164666</v>
      </c>
      <c r="B12348" t="s">
        <v>27771</v>
      </c>
      <c r="C12348" s="47" t="s">
        <v>27772</v>
      </c>
    </row>
    <row r="12349" spans="1:3" x14ac:dyDescent="0.25">
      <c r="A12349">
        <v>164667</v>
      </c>
      <c r="B12349" t="s">
        <v>27773</v>
      </c>
      <c r="C12349" s="47" t="s">
        <v>27774</v>
      </c>
    </row>
    <row r="12350" spans="1:3" x14ac:dyDescent="0.25">
      <c r="A12350">
        <v>164668</v>
      </c>
      <c r="B12350" t="s">
        <v>27775</v>
      </c>
      <c r="C12350" s="47" t="s">
        <v>27776</v>
      </c>
    </row>
    <row r="12351" spans="1:3" x14ac:dyDescent="0.25">
      <c r="A12351">
        <v>164669</v>
      </c>
      <c r="B12351" t="s">
        <v>27777</v>
      </c>
      <c r="C12351" s="47" t="s">
        <v>27778</v>
      </c>
    </row>
    <row r="12352" spans="1:3" x14ac:dyDescent="0.25">
      <c r="A12352">
        <v>164670</v>
      </c>
      <c r="B12352" t="s">
        <v>1420</v>
      </c>
      <c r="C12352" s="47" t="s">
        <v>27779</v>
      </c>
    </row>
    <row r="12353" spans="1:3" x14ac:dyDescent="0.25">
      <c r="A12353">
        <v>164671</v>
      </c>
      <c r="B12353" t="s">
        <v>27780</v>
      </c>
      <c r="C12353" s="47" t="s">
        <v>27781</v>
      </c>
    </row>
    <row r="12354" spans="1:3" x14ac:dyDescent="0.25">
      <c r="A12354">
        <v>164672</v>
      </c>
      <c r="B12354" t="s">
        <v>27782</v>
      </c>
      <c r="C12354" s="47" t="s">
        <v>27783</v>
      </c>
    </row>
    <row r="12355" spans="1:3" x14ac:dyDescent="0.25">
      <c r="A12355">
        <v>164673</v>
      </c>
      <c r="B12355" t="s">
        <v>27784</v>
      </c>
      <c r="C12355" s="47" t="s">
        <v>27785</v>
      </c>
    </row>
    <row r="12356" spans="1:3" x14ac:dyDescent="0.25">
      <c r="A12356">
        <v>164674</v>
      </c>
      <c r="B12356" t="s">
        <v>27786</v>
      </c>
      <c r="C12356" s="47" t="s">
        <v>27787</v>
      </c>
    </row>
    <row r="12357" spans="1:3" x14ac:dyDescent="0.25">
      <c r="A12357">
        <v>164675</v>
      </c>
      <c r="B12357" t="s">
        <v>27788</v>
      </c>
      <c r="C12357" s="47" t="s">
        <v>27789</v>
      </c>
    </row>
    <row r="12358" spans="1:3" x14ac:dyDescent="0.25">
      <c r="A12358">
        <v>164676</v>
      </c>
      <c r="B12358" t="s">
        <v>27790</v>
      </c>
      <c r="C12358" s="47" t="s">
        <v>27791</v>
      </c>
    </row>
    <row r="12359" spans="1:3" x14ac:dyDescent="0.25">
      <c r="A12359">
        <v>164677</v>
      </c>
      <c r="B12359" t="s">
        <v>27792</v>
      </c>
      <c r="C12359" s="47" t="s">
        <v>27793</v>
      </c>
    </row>
    <row r="12360" spans="1:3" x14ac:dyDescent="0.25">
      <c r="A12360">
        <v>164678</v>
      </c>
      <c r="B12360" t="s">
        <v>27794</v>
      </c>
      <c r="C12360" s="47" t="s">
        <v>27795</v>
      </c>
    </row>
    <row r="12361" spans="1:3" x14ac:dyDescent="0.25">
      <c r="A12361">
        <v>164679</v>
      </c>
      <c r="B12361" t="s">
        <v>27796</v>
      </c>
      <c r="C12361" s="47" t="s">
        <v>27797</v>
      </c>
    </row>
    <row r="12362" spans="1:3" x14ac:dyDescent="0.25">
      <c r="A12362">
        <v>164680</v>
      </c>
      <c r="B12362" t="s">
        <v>27798</v>
      </c>
      <c r="C12362" s="47" t="s">
        <v>27799</v>
      </c>
    </row>
    <row r="12363" spans="1:3" x14ac:dyDescent="0.25">
      <c r="A12363">
        <v>164681</v>
      </c>
      <c r="B12363" t="s">
        <v>27800</v>
      </c>
      <c r="C12363" s="47" t="s">
        <v>27801</v>
      </c>
    </row>
    <row r="12364" spans="1:3" x14ac:dyDescent="0.25">
      <c r="A12364">
        <v>164682</v>
      </c>
      <c r="B12364" t="s">
        <v>27802</v>
      </c>
      <c r="C12364" s="47" t="s">
        <v>27803</v>
      </c>
    </row>
    <row r="12365" spans="1:3" x14ac:dyDescent="0.25">
      <c r="A12365">
        <v>164683</v>
      </c>
      <c r="B12365" t="s">
        <v>27804</v>
      </c>
      <c r="C12365" s="47" t="s">
        <v>27805</v>
      </c>
    </row>
    <row r="12366" spans="1:3" x14ac:dyDescent="0.25">
      <c r="A12366">
        <v>164684</v>
      </c>
      <c r="B12366" t="s">
        <v>27806</v>
      </c>
      <c r="C12366" s="47" t="s">
        <v>27807</v>
      </c>
    </row>
    <row r="12367" spans="1:3" x14ac:dyDescent="0.25">
      <c r="A12367">
        <v>164685</v>
      </c>
      <c r="B12367" t="s">
        <v>27808</v>
      </c>
      <c r="C12367" s="47" t="s">
        <v>27809</v>
      </c>
    </row>
    <row r="12368" spans="1:3" x14ac:dyDescent="0.25">
      <c r="A12368">
        <v>164686</v>
      </c>
      <c r="B12368" t="s">
        <v>27810</v>
      </c>
      <c r="C12368" s="47" t="s">
        <v>27811</v>
      </c>
    </row>
    <row r="12369" spans="1:3" x14ac:dyDescent="0.25">
      <c r="A12369">
        <v>164687</v>
      </c>
      <c r="B12369" t="s">
        <v>27812</v>
      </c>
      <c r="C12369" s="47" t="s">
        <v>27813</v>
      </c>
    </row>
    <row r="12370" spans="1:3" x14ac:dyDescent="0.25">
      <c r="A12370">
        <v>164688</v>
      </c>
      <c r="B12370" t="s">
        <v>27814</v>
      </c>
      <c r="C12370" s="47" t="s">
        <v>27815</v>
      </c>
    </row>
    <row r="12371" spans="1:3" x14ac:dyDescent="0.25">
      <c r="A12371">
        <v>164689</v>
      </c>
      <c r="B12371" t="s">
        <v>27816</v>
      </c>
      <c r="C12371" s="47" t="s">
        <v>27817</v>
      </c>
    </row>
    <row r="12372" spans="1:3" x14ac:dyDescent="0.25">
      <c r="A12372">
        <v>164690</v>
      </c>
      <c r="B12372" t="s">
        <v>27818</v>
      </c>
      <c r="C12372" s="47" t="s">
        <v>27819</v>
      </c>
    </row>
    <row r="12373" spans="1:3" x14ac:dyDescent="0.25">
      <c r="A12373">
        <v>164691</v>
      </c>
      <c r="B12373" t="s">
        <v>27820</v>
      </c>
      <c r="C12373" s="47" t="s">
        <v>27821</v>
      </c>
    </row>
    <row r="12374" spans="1:3" x14ac:dyDescent="0.25">
      <c r="A12374">
        <v>164692</v>
      </c>
      <c r="B12374" t="s">
        <v>27822</v>
      </c>
      <c r="C12374" s="47" t="s">
        <v>27823</v>
      </c>
    </row>
    <row r="12375" spans="1:3" x14ac:dyDescent="0.25">
      <c r="A12375">
        <v>164693</v>
      </c>
      <c r="B12375" t="s">
        <v>27824</v>
      </c>
      <c r="C12375" s="47" t="s">
        <v>27825</v>
      </c>
    </row>
    <row r="12376" spans="1:3" x14ac:dyDescent="0.25">
      <c r="A12376">
        <v>164694</v>
      </c>
      <c r="B12376" t="s">
        <v>27826</v>
      </c>
      <c r="C12376" s="47" t="s">
        <v>27827</v>
      </c>
    </row>
    <row r="12377" spans="1:3" x14ac:dyDescent="0.25">
      <c r="A12377">
        <v>164695</v>
      </c>
      <c r="B12377" t="s">
        <v>27828</v>
      </c>
      <c r="C12377" s="47" t="s">
        <v>27829</v>
      </c>
    </row>
    <row r="12378" spans="1:3" x14ac:dyDescent="0.25">
      <c r="A12378">
        <v>164696</v>
      </c>
      <c r="B12378" t="s">
        <v>27830</v>
      </c>
      <c r="C12378" s="47" t="s">
        <v>27831</v>
      </c>
    </row>
    <row r="12379" spans="1:3" x14ac:dyDescent="0.25">
      <c r="A12379">
        <v>164697</v>
      </c>
      <c r="B12379" t="s">
        <v>27832</v>
      </c>
      <c r="C12379" s="47" t="s">
        <v>27833</v>
      </c>
    </row>
    <row r="12380" spans="1:3" x14ac:dyDescent="0.25">
      <c r="A12380">
        <v>164698</v>
      </c>
      <c r="B12380" t="s">
        <v>27834</v>
      </c>
      <c r="C12380" s="47" t="s">
        <v>27835</v>
      </c>
    </row>
    <row r="12381" spans="1:3" x14ac:dyDescent="0.25">
      <c r="A12381">
        <v>164699</v>
      </c>
      <c r="B12381" t="s">
        <v>27836</v>
      </c>
      <c r="C12381" s="47" t="s">
        <v>27837</v>
      </c>
    </row>
    <row r="12382" spans="1:3" x14ac:dyDescent="0.25">
      <c r="A12382">
        <v>164700</v>
      </c>
      <c r="B12382" t="s">
        <v>27838</v>
      </c>
      <c r="C12382" s="47" t="s">
        <v>27839</v>
      </c>
    </row>
    <row r="12383" spans="1:3" x14ac:dyDescent="0.25">
      <c r="A12383">
        <v>164701</v>
      </c>
      <c r="B12383" t="s">
        <v>27840</v>
      </c>
      <c r="C12383" s="47" t="s">
        <v>27841</v>
      </c>
    </row>
    <row r="12384" spans="1:3" x14ac:dyDescent="0.25">
      <c r="A12384">
        <v>164702</v>
      </c>
      <c r="B12384" t="s">
        <v>27842</v>
      </c>
      <c r="C12384" s="47" t="s">
        <v>27843</v>
      </c>
    </row>
    <row r="12385" spans="1:3" x14ac:dyDescent="0.25">
      <c r="A12385">
        <v>164703</v>
      </c>
      <c r="B12385" t="s">
        <v>27844</v>
      </c>
      <c r="C12385" s="47" t="s">
        <v>27845</v>
      </c>
    </row>
    <row r="12386" spans="1:3" x14ac:dyDescent="0.25">
      <c r="A12386">
        <v>164704</v>
      </c>
      <c r="B12386" t="s">
        <v>27846</v>
      </c>
      <c r="C12386" s="47" t="s">
        <v>27847</v>
      </c>
    </row>
    <row r="12387" spans="1:3" x14ac:dyDescent="0.25">
      <c r="A12387">
        <v>164705</v>
      </c>
      <c r="B12387" t="s">
        <v>27848</v>
      </c>
      <c r="C12387" s="47" t="s">
        <v>27849</v>
      </c>
    </row>
    <row r="12388" spans="1:3" x14ac:dyDescent="0.25">
      <c r="A12388">
        <v>164706</v>
      </c>
      <c r="B12388" t="s">
        <v>27850</v>
      </c>
      <c r="C12388" s="47" t="s">
        <v>27851</v>
      </c>
    </row>
    <row r="12389" spans="1:3" x14ac:dyDescent="0.25">
      <c r="A12389">
        <v>164707</v>
      </c>
      <c r="B12389" t="s">
        <v>27852</v>
      </c>
      <c r="C12389" s="47" t="s">
        <v>27853</v>
      </c>
    </row>
    <row r="12390" spans="1:3" x14ac:dyDescent="0.25">
      <c r="A12390">
        <v>164708</v>
      </c>
      <c r="B12390" t="s">
        <v>27854</v>
      </c>
      <c r="C12390" s="47" t="s">
        <v>27855</v>
      </c>
    </row>
    <row r="12391" spans="1:3" x14ac:dyDescent="0.25">
      <c r="A12391">
        <v>164709</v>
      </c>
      <c r="B12391" t="s">
        <v>27856</v>
      </c>
      <c r="C12391" s="47" t="s">
        <v>27857</v>
      </c>
    </row>
    <row r="12392" spans="1:3" x14ac:dyDescent="0.25">
      <c r="A12392">
        <v>164710</v>
      </c>
      <c r="B12392" t="s">
        <v>27858</v>
      </c>
      <c r="C12392" s="47" t="s">
        <v>27859</v>
      </c>
    </row>
    <row r="12393" spans="1:3" x14ac:dyDescent="0.25">
      <c r="A12393">
        <v>164711</v>
      </c>
      <c r="B12393" t="s">
        <v>27860</v>
      </c>
      <c r="C12393" s="47" t="s">
        <v>27861</v>
      </c>
    </row>
    <row r="12394" spans="1:3" x14ac:dyDescent="0.25">
      <c r="A12394">
        <v>164712</v>
      </c>
      <c r="B12394" t="s">
        <v>27862</v>
      </c>
      <c r="C12394" s="47" t="s">
        <v>27863</v>
      </c>
    </row>
    <row r="12395" spans="1:3" x14ac:dyDescent="0.25">
      <c r="A12395">
        <v>164713</v>
      </c>
      <c r="B12395" t="s">
        <v>27864</v>
      </c>
      <c r="C12395" s="47" t="s">
        <v>27865</v>
      </c>
    </row>
    <row r="12396" spans="1:3" x14ac:dyDescent="0.25">
      <c r="A12396">
        <v>164714</v>
      </c>
      <c r="B12396" t="s">
        <v>27866</v>
      </c>
      <c r="C12396" s="47" t="s">
        <v>27867</v>
      </c>
    </row>
    <row r="12397" spans="1:3" x14ac:dyDescent="0.25">
      <c r="A12397">
        <v>164715</v>
      </c>
      <c r="B12397" t="s">
        <v>27868</v>
      </c>
      <c r="C12397" s="47" t="s">
        <v>27869</v>
      </c>
    </row>
    <row r="12398" spans="1:3" x14ac:dyDescent="0.25">
      <c r="A12398">
        <v>164716</v>
      </c>
      <c r="B12398" t="s">
        <v>27870</v>
      </c>
      <c r="C12398" s="47" t="s">
        <v>27871</v>
      </c>
    </row>
    <row r="12399" spans="1:3" x14ac:dyDescent="0.25">
      <c r="A12399">
        <v>164717</v>
      </c>
      <c r="B12399" t="s">
        <v>27872</v>
      </c>
      <c r="C12399" s="47" t="s">
        <v>27873</v>
      </c>
    </row>
    <row r="12400" spans="1:3" x14ac:dyDescent="0.25">
      <c r="A12400">
        <v>164718</v>
      </c>
      <c r="B12400" t="s">
        <v>27874</v>
      </c>
      <c r="C12400" s="47" t="s">
        <v>27875</v>
      </c>
    </row>
    <row r="12401" spans="1:3" x14ac:dyDescent="0.25">
      <c r="A12401">
        <v>164719</v>
      </c>
      <c r="B12401" t="s">
        <v>27876</v>
      </c>
      <c r="C12401" s="47" t="s">
        <v>27877</v>
      </c>
    </row>
    <row r="12402" spans="1:3" x14ac:dyDescent="0.25">
      <c r="A12402">
        <v>164720</v>
      </c>
      <c r="B12402" t="s">
        <v>27878</v>
      </c>
      <c r="C12402" s="47" t="s">
        <v>27879</v>
      </c>
    </row>
    <row r="12403" spans="1:3" x14ac:dyDescent="0.25">
      <c r="A12403">
        <v>164721</v>
      </c>
      <c r="B12403" t="s">
        <v>27880</v>
      </c>
      <c r="C12403" s="47" t="s">
        <v>27881</v>
      </c>
    </row>
    <row r="12404" spans="1:3" x14ac:dyDescent="0.25">
      <c r="A12404">
        <v>164722</v>
      </c>
      <c r="B12404" t="s">
        <v>601</v>
      </c>
      <c r="C12404" s="47" t="s">
        <v>27882</v>
      </c>
    </row>
    <row r="12405" spans="1:3" x14ac:dyDescent="0.25">
      <c r="A12405">
        <v>164723</v>
      </c>
      <c r="B12405" t="s">
        <v>27883</v>
      </c>
      <c r="C12405" s="47" t="s">
        <v>27884</v>
      </c>
    </row>
    <row r="12406" spans="1:3" x14ac:dyDescent="0.25">
      <c r="A12406">
        <v>164724</v>
      </c>
      <c r="B12406" t="s">
        <v>27885</v>
      </c>
      <c r="C12406" s="47" t="s">
        <v>27886</v>
      </c>
    </row>
    <row r="12407" spans="1:3" x14ac:dyDescent="0.25">
      <c r="A12407">
        <v>164725</v>
      </c>
      <c r="B12407" t="s">
        <v>27887</v>
      </c>
      <c r="C12407" s="47" t="s">
        <v>27888</v>
      </c>
    </row>
    <row r="12408" spans="1:3" x14ac:dyDescent="0.25">
      <c r="A12408">
        <v>164726</v>
      </c>
      <c r="B12408" t="s">
        <v>1579</v>
      </c>
      <c r="C12408" s="47" t="s">
        <v>27889</v>
      </c>
    </row>
    <row r="12409" spans="1:3" x14ac:dyDescent="0.25">
      <c r="A12409">
        <v>164727</v>
      </c>
      <c r="B12409" t="s">
        <v>27890</v>
      </c>
      <c r="C12409" s="47" t="s">
        <v>27891</v>
      </c>
    </row>
    <row r="12410" spans="1:3" x14ac:dyDescent="0.25">
      <c r="A12410">
        <v>164728</v>
      </c>
      <c r="B12410" t="s">
        <v>27892</v>
      </c>
      <c r="C12410" s="47" t="s">
        <v>27893</v>
      </c>
    </row>
    <row r="12411" spans="1:3" x14ac:dyDescent="0.25">
      <c r="A12411">
        <v>164729</v>
      </c>
      <c r="B12411" t="s">
        <v>27894</v>
      </c>
      <c r="C12411" s="47" t="s">
        <v>27895</v>
      </c>
    </row>
    <row r="12412" spans="1:3" x14ac:dyDescent="0.25">
      <c r="A12412">
        <v>164730</v>
      </c>
      <c r="B12412" t="s">
        <v>27896</v>
      </c>
      <c r="C12412" s="47" t="s">
        <v>27897</v>
      </c>
    </row>
    <row r="12413" spans="1:3" x14ac:dyDescent="0.25">
      <c r="A12413">
        <v>164731</v>
      </c>
      <c r="B12413" t="s">
        <v>27898</v>
      </c>
      <c r="C12413" s="47" t="s">
        <v>27899</v>
      </c>
    </row>
    <row r="12414" spans="1:3" x14ac:dyDescent="0.25">
      <c r="A12414">
        <v>164732</v>
      </c>
      <c r="B12414" t="s">
        <v>27900</v>
      </c>
      <c r="C12414" s="47" t="s">
        <v>27901</v>
      </c>
    </row>
    <row r="12415" spans="1:3" x14ac:dyDescent="0.25">
      <c r="A12415">
        <v>164733</v>
      </c>
      <c r="B12415" t="s">
        <v>27902</v>
      </c>
      <c r="C12415" s="47" t="s">
        <v>27903</v>
      </c>
    </row>
    <row r="12416" spans="1:3" x14ac:dyDescent="0.25">
      <c r="A12416">
        <v>164734</v>
      </c>
      <c r="B12416" t="s">
        <v>27904</v>
      </c>
      <c r="C12416" s="47" t="s">
        <v>27905</v>
      </c>
    </row>
    <row r="12417" spans="1:3" x14ac:dyDescent="0.25">
      <c r="A12417">
        <v>164735</v>
      </c>
      <c r="B12417" t="s">
        <v>27906</v>
      </c>
      <c r="C12417" s="47" t="s">
        <v>27907</v>
      </c>
    </row>
    <row r="12418" spans="1:3" x14ac:dyDescent="0.25">
      <c r="A12418">
        <v>164736</v>
      </c>
      <c r="B12418" t="s">
        <v>27908</v>
      </c>
      <c r="C12418" s="47" t="s">
        <v>27909</v>
      </c>
    </row>
    <row r="12419" spans="1:3" x14ac:dyDescent="0.25">
      <c r="A12419">
        <v>164737</v>
      </c>
      <c r="B12419" t="s">
        <v>27910</v>
      </c>
      <c r="C12419" s="47" t="s">
        <v>27911</v>
      </c>
    </row>
    <row r="12420" spans="1:3" x14ac:dyDescent="0.25">
      <c r="A12420">
        <v>164738</v>
      </c>
      <c r="B12420" t="s">
        <v>27912</v>
      </c>
      <c r="C12420" s="47" t="s">
        <v>27913</v>
      </c>
    </row>
    <row r="12421" spans="1:3" x14ac:dyDescent="0.25">
      <c r="A12421">
        <v>164739</v>
      </c>
      <c r="B12421" t="s">
        <v>27914</v>
      </c>
      <c r="C12421" s="47" t="s">
        <v>27915</v>
      </c>
    </row>
    <row r="12422" spans="1:3" x14ac:dyDescent="0.25">
      <c r="A12422">
        <v>164740</v>
      </c>
      <c r="B12422" t="s">
        <v>27916</v>
      </c>
      <c r="C12422" s="47" t="s">
        <v>27917</v>
      </c>
    </row>
    <row r="12423" spans="1:3" x14ac:dyDescent="0.25">
      <c r="A12423">
        <v>164741</v>
      </c>
      <c r="B12423" t="s">
        <v>27918</v>
      </c>
      <c r="C12423" s="47" t="s">
        <v>27919</v>
      </c>
    </row>
    <row r="12424" spans="1:3" x14ac:dyDescent="0.25">
      <c r="A12424">
        <v>164742</v>
      </c>
      <c r="B12424" t="s">
        <v>27920</v>
      </c>
      <c r="C12424" s="47" t="s">
        <v>27921</v>
      </c>
    </row>
    <row r="12425" spans="1:3" x14ac:dyDescent="0.25">
      <c r="A12425">
        <v>164743</v>
      </c>
      <c r="B12425" t="s">
        <v>27922</v>
      </c>
      <c r="C12425" s="47" t="s">
        <v>27923</v>
      </c>
    </row>
    <row r="12426" spans="1:3" x14ac:dyDescent="0.25">
      <c r="A12426">
        <v>164744</v>
      </c>
      <c r="B12426" t="s">
        <v>1660</v>
      </c>
      <c r="C12426" s="47" t="s">
        <v>27924</v>
      </c>
    </row>
    <row r="12427" spans="1:3" x14ac:dyDescent="0.25">
      <c r="A12427">
        <v>164745</v>
      </c>
      <c r="B12427" t="s">
        <v>27925</v>
      </c>
      <c r="C12427" s="47" t="s">
        <v>27926</v>
      </c>
    </row>
    <row r="12428" spans="1:3" x14ac:dyDescent="0.25">
      <c r="A12428">
        <v>164746</v>
      </c>
      <c r="B12428" t="s">
        <v>27927</v>
      </c>
      <c r="C12428" s="47" t="s">
        <v>27928</v>
      </c>
    </row>
    <row r="12429" spans="1:3" x14ac:dyDescent="0.25">
      <c r="A12429">
        <v>164747</v>
      </c>
      <c r="B12429" t="s">
        <v>27929</v>
      </c>
      <c r="C12429" s="47" t="s">
        <v>27930</v>
      </c>
    </row>
    <row r="12430" spans="1:3" x14ac:dyDescent="0.25">
      <c r="A12430">
        <v>164748</v>
      </c>
      <c r="B12430" t="s">
        <v>27931</v>
      </c>
      <c r="C12430" s="47" t="s">
        <v>27932</v>
      </c>
    </row>
    <row r="12431" spans="1:3" x14ac:dyDescent="0.25">
      <c r="A12431">
        <v>164749</v>
      </c>
      <c r="B12431" t="s">
        <v>27933</v>
      </c>
      <c r="C12431" s="47" t="s">
        <v>27934</v>
      </c>
    </row>
    <row r="12432" spans="1:3" x14ac:dyDescent="0.25">
      <c r="A12432">
        <v>164750</v>
      </c>
      <c r="B12432" t="s">
        <v>27935</v>
      </c>
      <c r="C12432" s="47" t="s">
        <v>27936</v>
      </c>
    </row>
    <row r="12433" spans="1:3" x14ac:dyDescent="0.25">
      <c r="A12433">
        <v>164751</v>
      </c>
      <c r="B12433" t="s">
        <v>27937</v>
      </c>
      <c r="C12433" s="47" t="s">
        <v>27938</v>
      </c>
    </row>
    <row r="12434" spans="1:3" x14ac:dyDescent="0.25">
      <c r="A12434">
        <v>164752</v>
      </c>
      <c r="B12434" t="s">
        <v>27939</v>
      </c>
      <c r="C12434" s="47" t="s">
        <v>27940</v>
      </c>
    </row>
    <row r="12435" spans="1:3" x14ac:dyDescent="0.25">
      <c r="A12435">
        <v>164753</v>
      </c>
      <c r="B12435" t="s">
        <v>27941</v>
      </c>
      <c r="C12435" s="47" t="s">
        <v>27942</v>
      </c>
    </row>
    <row r="12436" spans="1:3" x14ac:dyDescent="0.25">
      <c r="A12436">
        <v>164754</v>
      </c>
      <c r="B12436" t="s">
        <v>27943</v>
      </c>
      <c r="C12436" s="47" t="s">
        <v>27944</v>
      </c>
    </row>
    <row r="12437" spans="1:3" x14ac:dyDescent="0.25">
      <c r="A12437">
        <v>164755</v>
      </c>
      <c r="B12437" t="s">
        <v>27945</v>
      </c>
      <c r="C12437" s="47" t="s">
        <v>27946</v>
      </c>
    </row>
    <row r="12438" spans="1:3" x14ac:dyDescent="0.25">
      <c r="A12438">
        <v>164756</v>
      </c>
      <c r="B12438" t="s">
        <v>27947</v>
      </c>
      <c r="C12438" s="47" t="s">
        <v>27948</v>
      </c>
    </row>
    <row r="12439" spans="1:3" x14ac:dyDescent="0.25">
      <c r="A12439">
        <v>164757</v>
      </c>
      <c r="B12439" t="s">
        <v>27949</v>
      </c>
      <c r="C12439" s="47" t="s">
        <v>27950</v>
      </c>
    </row>
    <row r="12440" spans="1:3" x14ac:dyDescent="0.25">
      <c r="A12440">
        <v>164758</v>
      </c>
      <c r="B12440" t="s">
        <v>27951</v>
      </c>
      <c r="C12440" s="47" t="s">
        <v>27952</v>
      </c>
    </row>
    <row r="12441" spans="1:3" x14ac:dyDescent="0.25">
      <c r="A12441">
        <v>164759</v>
      </c>
      <c r="B12441" t="s">
        <v>992</v>
      </c>
      <c r="C12441" s="47" t="s">
        <v>27953</v>
      </c>
    </row>
    <row r="12442" spans="1:3" x14ac:dyDescent="0.25">
      <c r="A12442">
        <v>164760</v>
      </c>
      <c r="B12442" t="s">
        <v>27954</v>
      </c>
      <c r="C12442" s="47" t="s">
        <v>27955</v>
      </c>
    </row>
    <row r="12443" spans="1:3" x14ac:dyDescent="0.25">
      <c r="A12443">
        <v>164761</v>
      </c>
      <c r="B12443" t="s">
        <v>27956</v>
      </c>
      <c r="C12443" s="47" t="s">
        <v>27957</v>
      </c>
    </row>
    <row r="12444" spans="1:3" x14ac:dyDescent="0.25">
      <c r="A12444">
        <v>164762</v>
      </c>
      <c r="B12444" t="s">
        <v>27958</v>
      </c>
      <c r="C12444" s="47" t="s">
        <v>27959</v>
      </c>
    </row>
    <row r="12445" spans="1:3" x14ac:dyDescent="0.25">
      <c r="A12445">
        <v>164763</v>
      </c>
      <c r="B12445" t="s">
        <v>27960</v>
      </c>
      <c r="C12445" s="47" t="s">
        <v>27961</v>
      </c>
    </row>
    <row r="12446" spans="1:3" x14ac:dyDescent="0.25">
      <c r="A12446">
        <v>164764</v>
      </c>
      <c r="B12446" t="s">
        <v>1275</v>
      </c>
      <c r="C12446" s="47" t="s">
        <v>27962</v>
      </c>
    </row>
    <row r="12447" spans="1:3" x14ac:dyDescent="0.25">
      <c r="A12447">
        <v>164765</v>
      </c>
      <c r="B12447" t="s">
        <v>27963</v>
      </c>
      <c r="C12447" s="47" t="s">
        <v>27964</v>
      </c>
    </row>
    <row r="12448" spans="1:3" x14ac:dyDescent="0.25">
      <c r="A12448">
        <v>164766</v>
      </c>
      <c r="B12448" t="s">
        <v>27965</v>
      </c>
      <c r="C12448" s="47" t="s">
        <v>27966</v>
      </c>
    </row>
    <row r="12449" spans="1:3" x14ac:dyDescent="0.25">
      <c r="A12449">
        <v>164767</v>
      </c>
      <c r="B12449" t="s">
        <v>27967</v>
      </c>
      <c r="C12449" s="47" t="s">
        <v>27968</v>
      </c>
    </row>
    <row r="12450" spans="1:3" x14ac:dyDescent="0.25">
      <c r="A12450">
        <v>164768</v>
      </c>
      <c r="B12450" t="s">
        <v>27969</v>
      </c>
      <c r="C12450" s="47" t="s">
        <v>27970</v>
      </c>
    </row>
    <row r="12451" spans="1:3" x14ac:dyDescent="0.25">
      <c r="A12451">
        <v>164769</v>
      </c>
      <c r="B12451" t="s">
        <v>27971</v>
      </c>
      <c r="C12451" s="47" t="s">
        <v>27972</v>
      </c>
    </row>
    <row r="12452" spans="1:3" x14ac:dyDescent="0.25">
      <c r="A12452">
        <v>164770</v>
      </c>
      <c r="B12452" t="s">
        <v>27973</v>
      </c>
      <c r="C12452" s="47" t="s">
        <v>27974</v>
      </c>
    </row>
    <row r="12453" spans="1:3" x14ac:dyDescent="0.25">
      <c r="A12453">
        <v>164771</v>
      </c>
      <c r="B12453" t="s">
        <v>27975</v>
      </c>
      <c r="C12453" s="47" t="s">
        <v>27976</v>
      </c>
    </row>
    <row r="12454" spans="1:3" x14ac:dyDescent="0.25">
      <c r="A12454">
        <v>164772</v>
      </c>
      <c r="B12454" t="s">
        <v>27977</v>
      </c>
      <c r="C12454" s="47" t="s">
        <v>27978</v>
      </c>
    </row>
    <row r="12455" spans="1:3" x14ac:dyDescent="0.25">
      <c r="A12455">
        <v>164773</v>
      </c>
      <c r="B12455" t="s">
        <v>27979</v>
      </c>
      <c r="C12455" s="47" t="s">
        <v>27980</v>
      </c>
    </row>
    <row r="12456" spans="1:3" x14ac:dyDescent="0.25">
      <c r="A12456">
        <v>164774</v>
      </c>
      <c r="B12456" t="s">
        <v>27981</v>
      </c>
      <c r="C12456" s="47" t="s">
        <v>27982</v>
      </c>
    </row>
    <row r="12457" spans="1:3" x14ac:dyDescent="0.25">
      <c r="A12457">
        <v>164775</v>
      </c>
      <c r="B12457" t="s">
        <v>27983</v>
      </c>
      <c r="C12457" s="47" t="s">
        <v>27984</v>
      </c>
    </row>
    <row r="12458" spans="1:3" x14ac:dyDescent="0.25">
      <c r="A12458">
        <v>164776</v>
      </c>
      <c r="B12458" t="s">
        <v>27985</v>
      </c>
      <c r="C12458" s="47" t="s">
        <v>27986</v>
      </c>
    </row>
    <row r="12459" spans="1:3" x14ac:dyDescent="0.25">
      <c r="A12459">
        <v>164777</v>
      </c>
      <c r="B12459" t="s">
        <v>27987</v>
      </c>
      <c r="C12459" s="47" t="s">
        <v>27988</v>
      </c>
    </row>
    <row r="12460" spans="1:3" x14ac:dyDescent="0.25">
      <c r="A12460">
        <v>164778</v>
      </c>
      <c r="B12460" t="s">
        <v>27989</v>
      </c>
      <c r="C12460" s="47" t="s">
        <v>27990</v>
      </c>
    </row>
    <row r="12461" spans="1:3" x14ac:dyDescent="0.25">
      <c r="A12461">
        <v>164779</v>
      </c>
      <c r="B12461" t="s">
        <v>27991</v>
      </c>
      <c r="C12461" s="47" t="s">
        <v>27992</v>
      </c>
    </row>
    <row r="12462" spans="1:3" x14ac:dyDescent="0.25">
      <c r="A12462">
        <v>164780</v>
      </c>
      <c r="B12462" t="s">
        <v>27993</v>
      </c>
      <c r="C12462" s="47" t="s">
        <v>27994</v>
      </c>
    </row>
    <row r="12463" spans="1:3" x14ac:dyDescent="0.25">
      <c r="A12463">
        <v>164781</v>
      </c>
      <c r="B12463" t="s">
        <v>27995</v>
      </c>
      <c r="C12463" s="47" t="s">
        <v>27996</v>
      </c>
    </row>
    <row r="12464" spans="1:3" x14ac:dyDescent="0.25">
      <c r="A12464">
        <v>164782</v>
      </c>
      <c r="B12464" t="s">
        <v>27997</v>
      </c>
      <c r="C12464" s="47" t="s">
        <v>27998</v>
      </c>
    </row>
    <row r="12465" spans="1:3" x14ac:dyDescent="0.25">
      <c r="A12465">
        <v>164783</v>
      </c>
      <c r="B12465" t="s">
        <v>27999</v>
      </c>
      <c r="C12465" s="47" t="s">
        <v>28000</v>
      </c>
    </row>
    <row r="12466" spans="1:3" x14ac:dyDescent="0.25">
      <c r="A12466">
        <v>164784</v>
      </c>
      <c r="B12466" t="s">
        <v>28001</v>
      </c>
      <c r="C12466" s="47" t="s">
        <v>28002</v>
      </c>
    </row>
    <row r="12467" spans="1:3" x14ac:dyDescent="0.25">
      <c r="A12467">
        <v>164785</v>
      </c>
      <c r="B12467" t="s">
        <v>28003</v>
      </c>
      <c r="C12467" s="47" t="s">
        <v>28004</v>
      </c>
    </row>
    <row r="12468" spans="1:3" x14ac:dyDescent="0.25">
      <c r="A12468">
        <v>164786</v>
      </c>
      <c r="B12468" t="s">
        <v>28005</v>
      </c>
      <c r="C12468" s="47" t="s">
        <v>28006</v>
      </c>
    </row>
    <row r="12469" spans="1:3" x14ac:dyDescent="0.25">
      <c r="A12469">
        <v>164787</v>
      </c>
      <c r="B12469" t="s">
        <v>28007</v>
      </c>
      <c r="C12469" s="47" t="s">
        <v>28008</v>
      </c>
    </row>
    <row r="12470" spans="1:3" x14ac:dyDescent="0.25">
      <c r="A12470">
        <v>164788</v>
      </c>
      <c r="B12470" t="s">
        <v>28009</v>
      </c>
      <c r="C12470" s="47" t="s">
        <v>28010</v>
      </c>
    </row>
    <row r="12471" spans="1:3" x14ac:dyDescent="0.25">
      <c r="A12471">
        <v>164789</v>
      </c>
      <c r="B12471" t="s">
        <v>28011</v>
      </c>
      <c r="C12471" s="47" t="s">
        <v>28012</v>
      </c>
    </row>
    <row r="12472" spans="1:3" x14ac:dyDescent="0.25">
      <c r="A12472">
        <v>164790</v>
      </c>
      <c r="B12472" t="s">
        <v>28013</v>
      </c>
      <c r="C12472" s="47" t="s">
        <v>28014</v>
      </c>
    </row>
    <row r="12473" spans="1:3" x14ac:dyDescent="0.25">
      <c r="A12473">
        <v>164791</v>
      </c>
      <c r="B12473" t="s">
        <v>28015</v>
      </c>
      <c r="C12473" s="47" t="s">
        <v>28016</v>
      </c>
    </row>
    <row r="12474" spans="1:3" x14ac:dyDescent="0.25">
      <c r="A12474">
        <v>164792</v>
      </c>
      <c r="B12474" t="s">
        <v>28017</v>
      </c>
      <c r="C12474" s="47" t="s">
        <v>16332</v>
      </c>
    </row>
    <row r="12475" spans="1:3" x14ac:dyDescent="0.25">
      <c r="A12475">
        <v>164793</v>
      </c>
      <c r="B12475" t="s">
        <v>28018</v>
      </c>
      <c r="C12475" s="47" t="s">
        <v>28019</v>
      </c>
    </row>
    <row r="12476" spans="1:3" x14ac:dyDescent="0.25">
      <c r="A12476">
        <v>164794</v>
      </c>
      <c r="B12476" t="s">
        <v>28020</v>
      </c>
      <c r="C12476" s="47" t="s">
        <v>28021</v>
      </c>
    </row>
    <row r="12477" spans="1:3" x14ac:dyDescent="0.25">
      <c r="A12477">
        <v>164795</v>
      </c>
      <c r="B12477" t="s">
        <v>28022</v>
      </c>
      <c r="C12477" s="47" t="s">
        <v>28023</v>
      </c>
    </row>
    <row r="12478" spans="1:3" x14ac:dyDescent="0.25">
      <c r="A12478">
        <v>164796</v>
      </c>
      <c r="B12478" t="s">
        <v>28024</v>
      </c>
      <c r="C12478" s="47" t="s">
        <v>28025</v>
      </c>
    </row>
    <row r="12479" spans="1:3" x14ac:dyDescent="0.25">
      <c r="A12479">
        <v>164797</v>
      </c>
      <c r="B12479" t="s">
        <v>28026</v>
      </c>
      <c r="C12479" s="47" t="s">
        <v>28027</v>
      </c>
    </row>
    <row r="12480" spans="1:3" x14ac:dyDescent="0.25">
      <c r="A12480">
        <v>164798</v>
      </c>
      <c r="B12480" t="s">
        <v>28028</v>
      </c>
      <c r="C12480" s="47" t="s">
        <v>28029</v>
      </c>
    </row>
    <row r="12481" spans="1:3" x14ac:dyDescent="0.25">
      <c r="A12481">
        <v>164799</v>
      </c>
      <c r="B12481" t="s">
        <v>28030</v>
      </c>
      <c r="C12481" s="47" t="s">
        <v>28031</v>
      </c>
    </row>
    <row r="12482" spans="1:3" x14ac:dyDescent="0.25">
      <c r="A12482">
        <v>164800</v>
      </c>
      <c r="B12482" t="s">
        <v>28032</v>
      </c>
      <c r="C12482" s="47" t="s">
        <v>28033</v>
      </c>
    </row>
    <row r="12483" spans="1:3" x14ac:dyDescent="0.25">
      <c r="A12483">
        <v>164801</v>
      </c>
      <c r="B12483" t="s">
        <v>28034</v>
      </c>
      <c r="C12483" s="47" t="s">
        <v>28035</v>
      </c>
    </row>
    <row r="12484" spans="1:3" x14ac:dyDescent="0.25">
      <c r="A12484">
        <v>164802</v>
      </c>
      <c r="B12484" t="s">
        <v>28036</v>
      </c>
      <c r="C12484" s="47" t="s">
        <v>28037</v>
      </c>
    </row>
    <row r="12485" spans="1:3" x14ac:dyDescent="0.25">
      <c r="A12485">
        <v>164803</v>
      </c>
      <c r="B12485" t="s">
        <v>28038</v>
      </c>
      <c r="C12485" s="47" t="s">
        <v>28039</v>
      </c>
    </row>
    <row r="12486" spans="1:3" x14ac:dyDescent="0.25">
      <c r="A12486">
        <v>164804</v>
      </c>
      <c r="B12486" t="s">
        <v>28040</v>
      </c>
      <c r="C12486" s="47" t="s">
        <v>28041</v>
      </c>
    </row>
    <row r="12487" spans="1:3" x14ac:dyDescent="0.25">
      <c r="A12487">
        <v>164805</v>
      </c>
      <c r="B12487" t="s">
        <v>28042</v>
      </c>
      <c r="C12487" s="47" t="s">
        <v>28043</v>
      </c>
    </row>
    <row r="12488" spans="1:3" x14ac:dyDescent="0.25">
      <c r="A12488">
        <v>164806</v>
      </c>
      <c r="B12488" t="s">
        <v>28044</v>
      </c>
      <c r="C12488" s="47" t="s">
        <v>28045</v>
      </c>
    </row>
    <row r="12489" spans="1:3" x14ac:dyDescent="0.25">
      <c r="A12489">
        <v>164807</v>
      </c>
      <c r="B12489" t="s">
        <v>28046</v>
      </c>
      <c r="C12489" s="47" t="s">
        <v>28047</v>
      </c>
    </row>
    <row r="12490" spans="1:3" x14ac:dyDescent="0.25">
      <c r="A12490">
        <v>164808</v>
      </c>
      <c r="B12490" t="s">
        <v>28048</v>
      </c>
      <c r="C12490" s="47" t="s">
        <v>17053</v>
      </c>
    </row>
    <row r="12491" spans="1:3" x14ac:dyDescent="0.25">
      <c r="A12491">
        <v>164809</v>
      </c>
      <c r="B12491" t="s">
        <v>28049</v>
      </c>
      <c r="C12491" s="47" t="s">
        <v>28050</v>
      </c>
    </row>
    <row r="12492" spans="1:3" x14ac:dyDescent="0.25">
      <c r="A12492">
        <v>164810</v>
      </c>
      <c r="B12492" t="s">
        <v>28051</v>
      </c>
      <c r="C12492" s="47" t="s">
        <v>28052</v>
      </c>
    </row>
    <row r="12493" spans="1:3" x14ac:dyDescent="0.25">
      <c r="A12493">
        <v>164811</v>
      </c>
      <c r="B12493" t="s">
        <v>28053</v>
      </c>
      <c r="C12493" s="47" t="s">
        <v>28054</v>
      </c>
    </row>
    <row r="12494" spans="1:3" x14ac:dyDescent="0.25">
      <c r="A12494">
        <v>164812</v>
      </c>
      <c r="B12494" t="s">
        <v>28055</v>
      </c>
      <c r="C12494" s="47" t="s">
        <v>28056</v>
      </c>
    </row>
    <row r="12495" spans="1:3" x14ac:dyDescent="0.25">
      <c r="A12495">
        <v>164813</v>
      </c>
      <c r="B12495" t="s">
        <v>28057</v>
      </c>
      <c r="C12495" s="47" t="s">
        <v>28058</v>
      </c>
    </row>
    <row r="12496" spans="1:3" x14ac:dyDescent="0.25">
      <c r="A12496">
        <v>164814</v>
      </c>
      <c r="B12496" t="s">
        <v>28059</v>
      </c>
      <c r="C12496" s="47" t="s">
        <v>28060</v>
      </c>
    </row>
    <row r="12497" spans="1:3" x14ac:dyDescent="0.25">
      <c r="A12497">
        <v>164815</v>
      </c>
      <c r="B12497" t="s">
        <v>28061</v>
      </c>
      <c r="C12497" s="47" t="s">
        <v>28062</v>
      </c>
    </row>
    <row r="12498" spans="1:3" x14ac:dyDescent="0.25">
      <c r="A12498">
        <v>164816</v>
      </c>
      <c r="B12498" t="s">
        <v>28063</v>
      </c>
      <c r="C12498" s="47" t="s">
        <v>28064</v>
      </c>
    </row>
    <row r="12499" spans="1:3" x14ac:dyDescent="0.25">
      <c r="A12499">
        <v>164817</v>
      </c>
      <c r="B12499" t="s">
        <v>28065</v>
      </c>
      <c r="C12499" s="47" t="s">
        <v>28066</v>
      </c>
    </row>
    <row r="12500" spans="1:3" x14ac:dyDescent="0.25">
      <c r="A12500">
        <v>164818</v>
      </c>
      <c r="B12500" t="s">
        <v>28067</v>
      </c>
      <c r="C12500" s="47" t="s">
        <v>28068</v>
      </c>
    </row>
    <row r="12501" spans="1:3" x14ac:dyDescent="0.25">
      <c r="A12501">
        <v>164819</v>
      </c>
      <c r="B12501" t="s">
        <v>28069</v>
      </c>
      <c r="C12501" s="47" t="s">
        <v>28070</v>
      </c>
    </row>
    <row r="12502" spans="1:3" x14ac:dyDescent="0.25">
      <c r="A12502">
        <v>164820</v>
      </c>
      <c r="B12502" t="s">
        <v>28071</v>
      </c>
      <c r="C12502" s="47" t="s">
        <v>28072</v>
      </c>
    </row>
    <row r="12503" spans="1:3" x14ac:dyDescent="0.25">
      <c r="A12503">
        <v>164821</v>
      </c>
      <c r="B12503" t="s">
        <v>28073</v>
      </c>
      <c r="C12503" s="47" t="s">
        <v>28074</v>
      </c>
    </row>
    <row r="12504" spans="1:3" x14ac:dyDescent="0.25">
      <c r="A12504">
        <v>164822</v>
      </c>
      <c r="B12504" t="s">
        <v>28075</v>
      </c>
      <c r="C12504" s="47" t="s">
        <v>28076</v>
      </c>
    </row>
    <row r="12505" spans="1:3" x14ac:dyDescent="0.25">
      <c r="A12505">
        <v>164823</v>
      </c>
      <c r="B12505" t="s">
        <v>28077</v>
      </c>
      <c r="C12505" s="47" t="s">
        <v>28078</v>
      </c>
    </row>
    <row r="12506" spans="1:3" x14ac:dyDescent="0.25">
      <c r="A12506">
        <v>164824</v>
      </c>
      <c r="B12506" t="s">
        <v>28079</v>
      </c>
      <c r="C12506" s="47" t="s">
        <v>28080</v>
      </c>
    </row>
    <row r="12507" spans="1:3" x14ac:dyDescent="0.25">
      <c r="A12507">
        <v>164825</v>
      </c>
      <c r="B12507" t="s">
        <v>28081</v>
      </c>
      <c r="C12507" s="47" t="s">
        <v>28082</v>
      </c>
    </row>
    <row r="12508" spans="1:3" x14ac:dyDescent="0.25">
      <c r="A12508">
        <v>164826</v>
      </c>
      <c r="B12508" t="s">
        <v>28083</v>
      </c>
      <c r="C12508" s="47" t="s">
        <v>28084</v>
      </c>
    </row>
    <row r="12509" spans="1:3" x14ac:dyDescent="0.25">
      <c r="A12509">
        <v>164827</v>
      </c>
      <c r="B12509" t="s">
        <v>28085</v>
      </c>
      <c r="C12509" s="47" t="s">
        <v>28086</v>
      </c>
    </row>
    <row r="12510" spans="1:3" x14ac:dyDescent="0.25">
      <c r="A12510">
        <v>164828</v>
      </c>
      <c r="B12510" t="s">
        <v>503</v>
      </c>
      <c r="C12510" s="47" t="s">
        <v>28087</v>
      </c>
    </row>
    <row r="12511" spans="1:3" x14ac:dyDescent="0.25">
      <c r="A12511">
        <v>164829</v>
      </c>
      <c r="B12511" t="s">
        <v>28088</v>
      </c>
      <c r="C12511" s="47" t="s">
        <v>28089</v>
      </c>
    </row>
    <row r="12512" spans="1:3" x14ac:dyDescent="0.25">
      <c r="A12512">
        <v>164830</v>
      </c>
      <c r="B12512" t="s">
        <v>28090</v>
      </c>
      <c r="C12512" s="47" t="s">
        <v>28091</v>
      </c>
    </row>
    <row r="12513" spans="1:3" x14ac:dyDescent="0.25">
      <c r="A12513">
        <v>164831</v>
      </c>
      <c r="B12513" t="s">
        <v>28092</v>
      </c>
      <c r="C12513" s="47" t="s">
        <v>28093</v>
      </c>
    </row>
    <row r="12514" spans="1:3" x14ac:dyDescent="0.25">
      <c r="A12514">
        <v>164832</v>
      </c>
      <c r="B12514" t="s">
        <v>1043</v>
      </c>
      <c r="C12514" s="47" t="s">
        <v>28094</v>
      </c>
    </row>
    <row r="12515" spans="1:3" x14ac:dyDescent="0.25">
      <c r="A12515">
        <v>164833</v>
      </c>
      <c r="B12515" t="s">
        <v>28095</v>
      </c>
      <c r="C12515" s="47" t="s">
        <v>28096</v>
      </c>
    </row>
    <row r="12516" spans="1:3" x14ac:dyDescent="0.25">
      <c r="A12516">
        <v>164834</v>
      </c>
      <c r="B12516" t="s">
        <v>28097</v>
      </c>
      <c r="C12516" s="47" t="s">
        <v>28098</v>
      </c>
    </row>
    <row r="12517" spans="1:3" x14ac:dyDescent="0.25">
      <c r="A12517">
        <v>164835</v>
      </c>
      <c r="B12517" t="s">
        <v>28099</v>
      </c>
      <c r="C12517" s="47" t="s">
        <v>28100</v>
      </c>
    </row>
    <row r="12518" spans="1:3" x14ac:dyDescent="0.25">
      <c r="A12518">
        <v>164836</v>
      </c>
      <c r="B12518" t="s">
        <v>28101</v>
      </c>
      <c r="C12518" s="47" t="s">
        <v>28102</v>
      </c>
    </row>
    <row r="12519" spans="1:3" x14ac:dyDescent="0.25">
      <c r="A12519">
        <v>164837</v>
      </c>
      <c r="B12519" t="s">
        <v>28103</v>
      </c>
      <c r="C12519" s="47" t="s">
        <v>28104</v>
      </c>
    </row>
    <row r="12520" spans="1:3" x14ac:dyDescent="0.25">
      <c r="A12520">
        <v>164838</v>
      </c>
      <c r="B12520" t="s">
        <v>28105</v>
      </c>
      <c r="C12520" s="47" t="s">
        <v>28106</v>
      </c>
    </row>
    <row r="12521" spans="1:3" x14ac:dyDescent="0.25">
      <c r="A12521">
        <v>164839</v>
      </c>
      <c r="B12521" t="s">
        <v>28107</v>
      </c>
      <c r="C12521" s="47" t="s">
        <v>28108</v>
      </c>
    </row>
    <row r="12522" spans="1:3" x14ac:dyDescent="0.25">
      <c r="A12522">
        <v>164840</v>
      </c>
      <c r="B12522" t="s">
        <v>28109</v>
      </c>
      <c r="C12522" s="47" t="s">
        <v>28110</v>
      </c>
    </row>
    <row r="12523" spans="1:3" x14ac:dyDescent="0.25">
      <c r="A12523">
        <v>164841</v>
      </c>
      <c r="B12523" t="s">
        <v>28111</v>
      </c>
      <c r="C12523" s="47" t="s">
        <v>28112</v>
      </c>
    </row>
    <row r="12524" spans="1:3" x14ac:dyDescent="0.25">
      <c r="A12524">
        <v>164842</v>
      </c>
      <c r="B12524" t="s">
        <v>28113</v>
      </c>
      <c r="C12524" s="47" t="s">
        <v>28114</v>
      </c>
    </row>
    <row r="12525" spans="1:3" x14ac:dyDescent="0.25">
      <c r="A12525">
        <v>164843</v>
      </c>
      <c r="B12525" t="s">
        <v>28115</v>
      </c>
      <c r="C12525" s="47" t="s">
        <v>28116</v>
      </c>
    </row>
    <row r="12526" spans="1:3" x14ac:dyDescent="0.25">
      <c r="A12526">
        <v>164844</v>
      </c>
      <c r="B12526" t="s">
        <v>28117</v>
      </c>
      <c r="C12526" s="47" t="s">
        <v>28118</v>
      </c>
    </row>
    <row r="12527" spans="1:3" x14ac:dyDescent="0.25">
      <c r="A12527">
        <v>164845</v>
      </c>
      <c r="B12527" t="s">
        <v>28119</v>
      </c>
      <c r="C12527" s="47" t="s">
        <v>28120</v>
      </c>
    </row>
    <row r="12528" spans="1:3" x14ac:dyDescent="0.25">
      <c r="A12528">
        <v>164846</v>
      </c>
      <c r="B12528" t="s">
        <v>28121</v>
      </c>
      <c r="C12528" s="47" t="s">
        <v>28122</v>
      </c>
    </row>
    <row r="12529" spans="1:3" x14ac:dyDescent="0.25">
      <c r="A12529">
        <v>164847</v>
      </c>
      <c r="B12529" t="s">
        <v>28123</v>
      </c>
      <c r="C12529" s="47" t="s">
        <v>28124</v>
      </c>
    </row>
    <row r="12530" spans="1:3" x14ac:dyDescent="0.25">
      <c r="A12530">
        <v>164848</v>
      </c>
      <c r="B12530" t="s">
        <v>28125</v>
      </c>
      <c r="C12530" s="47" t="s">
        <v>28126</v>
      </c>
    </row>
    <row r="12531" spans="1:3" x14ac:dyDescent="0.25">
      <c r="A12531">
        <v>164849</v>
      </c>
      <c r="B12531" t="s">
        <v>28127</v>
      </c>
      <c r="C12531" s="47" t="s">
        <v>28128</v>
      </c>
    </row>
    <row r="12532" spans="1:3" x14ac:dyDescent="0.25">
      <c r="A12532">
        <v>164850</v>
      </c>
      <c r="B12532" t="s">
        <v>28129</v>
      </c>
      <c r="C12532" s="47" t="s">
        <v>28130</v>
      </c>
    </row>
    <row r="12533" spans="1:3" x14ac:dyDescent="0.25">
      <c r="A12533">
        <v>164851</v>
      </c>
      <c r="B12533" t="s">
        <v>28131</v>
      </c>
      <c r="C12533" s="47" t="s">
        <v>28132</v>
      </c>
    </row>
    <row r="12534" spans="1:3" x14ac:dyDescent="0.25">
      <c r="A12534">
        <v>164852</v>
      </c>
      <c r="B12534" t="s">
        <v>28133</v>
      </c>
      <c r="C12534" s="47" t="s">
        <v>28134</v>
      </c>
    </row>
    <row r="12535" spans="1:3" x14ac:dyDescent="0.25">
      <c r="A12535">
        <v>164853</v>
      </c>
      <c r="B12535" t="s">
        <v>28135</v>
      </c>
      <c r="C12535" s="47" t="s">
        <v>28136</v>
      </c>
    </row>
    <row r="12536" spans="1:3" x14ac:dyDescent="0.25">
      <c r="A12536">
        <v>164854</v>
      </c>
      <c r="B12536" t="s">
        <v>28137</v>
      </c>
      <c r="C12536" s="47" t="s">
        <v>28138</v>
      </c>
    </row>
    <row r="12537" spans="1:3" x14ac:dyDescent="0.25">
      <c r="A12537">
        <v>164855</v>
      </c>
      <c r="B12537" t="s">
        <v>28139</v>
      </c>
      <c r="C12537" s="47" t="s">
        <v>28140</v>
      </c>
    </row>
    <row r="12538" spans="1:3" x14ac:dyDescent="0.25">
      <c r="A12538">
        <v>164856</v>
      </c>
      <c r="B12538" t="s">
        <v>28141</v>
      </c>
      <c r="C12538" s="47" t="s">
        <v>28142</v>
      </c>
    </row>
    <row r="12539" spans="1:3" x14ac:dyDescent="0.25">
      <c r="A12539">
        <v>164857</v>
      </c>
      <c r="B12539" t="s">
        <v>28143</v>
      </c>
      <c r="C12539" s="47" t="s">
        <v>28144</v>
      </c>
    </row>
    <row r="12540" spans="1:3" x14ac:dyDescent="0.25">
      <c r="A12540">
        <v>164858</v>
      </c>
      <c r="B12540" t="s">
        <v>28145</v>
      </c>
      <c r="C12540" s="47" t="s">
        <v>28146</v>
      </c>
    </row>
    <row r="12541" spans="1:3" x14ac:dyDescent="0.25">
      <c r="A12541">
        <v>164859</v>
      </c>
      <c r="B12541" t="s">
        <v>28147</v>
      </c>
      <c r="C12541" s="47" t="s">
        <v>28148</v>
      </c>
    </row>
    <row r="12542" spans="1:3" x14ac:dyDescent="0.25">
      <c r="A12542">
        <v>164860</v>
      </c>
      <c r="B12542" t="s">
        <v>28149</v>
      </c>
      <c r="C12542" s="47" t="s">
        <v>28150</v>
      </c>
    </row>
    <row r="12543" spans="1:3" x14ac:dyDescent="0.25">
      <c r="A12543">
        <v>164861</v>
      </c>
      <c r="B12543" t="s">
        <v>28151</v>
      </c>
      <c r="C12543" s="47" t="s">
        <v>28152</v>
      </c>
    </row>
    <row r="12544" spans="1:3" x14ac:dyDescent="0.25">
      <c r="A12544">
        <v>164862</v>
      </c>
      <c r="B12544" t="s">
        <v>28153</v>
      </c>
      <c r="C12544" s="47" t="s">
        <v>28154</v>
      </c>
    </row>
    <row r="12545" spans="1:3" x14ac:dyDescent="0.25">
      <c r="A12545">
        <v>164863</v>
      </c>
      <c r="B12545" t="s">
        <v>28155</v>
      </c>
      <c r="C12545" s="47" t="s">
        <v>28156</v>
      </c>
    </row>
    <row r="12546" spans="1:3" x14ac:dyDescent="0.25">
      <c r="A12546">
        <v>164864</v>
      </c>
      <c r="B12546" t="s">
        <v>28157</v>
      </c>
      <c r="C12546" s="47" t="s">
        <v>28158</v>
      </c>
    </row>
    <row r="12547" spans="1:3" x14ac:dyDescent="0.25">
      <c r="A12547">
        <v>164865</v>
      </c>
      <c r="B12547" t="s">
        <v>28159</v>
      </c>
      <c r="C12547" s="47" t="s">
        <v>28160</v>
      </c>
    </row>
    <row r="12548" spans="1:3" x14ac:dyDescent="0.25">
      <c r="A12548">
        <v>164866</v>
      </c>
      <c r="B12548" t="s">
        <v>28161</v>
      </c>
      <c r="C12548" s="47" t="s">
        <v>28162</v>
      </c>
    </row>
    <row r="12549" spans="1:3" x14ac:dyDescent="0.25">
      <c r="A12549">
        <v>164867</v>
      </c>
      <c r="B12549" t="s">
        <v>28163</v>
      </c>
      <c r="C12549" s="47" t="s">
        <v>28164</v>
      </c>
    </row>
    <row r="12550" spans="1:3" x14ac:dyDescent="0.25">
      <c r="A12550">
        <v>164868</v>
      </c>
      <c r="B12550" t="s">
        <v>28165</v>
      </c>
      <c r="C12550" s="47" t="s">
        <v>28166</v>
      </c>
    </row>
    <row r="12551" spans="1:3" x14ac:dyDescent="0.25">
      <c r="A12551">
        <v>164869</v>
      </c>
      <c r="B12551" t="s">
        <v>28167</v>
      </c>
      <c r="C12551" s="47" t="s">
        <v>28168</v>
      </c>
    </row>
    <row r="12552" spans="1:3" x14ac:dyDescent="0.25">
      <c r="A12552">
        <v>164870</v>
      </c>
      <c r="B12552" t="s">
        <v>28169</v>
      </c>
      <c r="C12552" s="47" t="s">
        <v>28170</v>
      </c>
    </row>
    <row r="12553" spans="1:3" x14ac:dyDescent="0.25">
      <c r="A12553">
        <v>164871</v>
      </c>
      <c r="B12553" t="s">
        <v>28171</v>
      </c>
      <c r="C12553" s="47" t="s">
        <v>28172</v>
      </c>
    </row>
    <row r="12554" spans="1:3" x14ac:dyDescent="0.25">
      <c r="A12554">
        <v>164872</v>
      </c>
      <c r="B12554" t="s">
        <v>28173</v>
      </c>
      <c r="C12554" s="47" t="s">
        <v>28174</v>
      </c>
    </row>
    <row r="12555" spans="1:3" x14ac:dyDescent="0.25">
      <c r="A12555">
        <v>164873</v>
      </c>
      <c r="B12555" t="s">
        <v>28175</v>
      </c>
      <c r="C12555" s="47" t="s">
        <v>28176</v>
      </c>
    </row>
    <row r="12556" spans="1:3" x14ac:dyDescent="0.25">
      <c r="A12556">
        <v>164874</v>
      </c>
      <c r="B12556" t="s">
        <v>28177</v>
      </c>
      <c r="C12556" s="47" t="s">
        <v>28178</v>
      </c>
    </row>
    <row r="12557" spans="1:3" x14ac:dyDescent="0.25">
      <c r="A12557">
        <v>164875</v>
      </c>
      <c r="B12557" t="s">
        <v>28179</v>
      </c>
      <c r="C12557" s="47" t="s">
        <v>28180</v>
      </c>
    </row>
    <row r="12558" spans="1:3" x14ac:dyDescent="0.25">
      <c r="A12558">
        <v>164876</v>
      </c>
      <c r="B12558" t="s">
        <v>28181</v>
      </c>
      <c r="C12558" s="47" t="s">
        <v>28182</v>
      </c>
    </row>
    <row r="12559" spans="1:3" x14ac:dyDescent="0.25">
      <c r="A12559">
        <v>164877</v>
      </c>
      <c r="B12559" t="s">
        <v>28183</v>
      </c>
      <c r="C12559" s="47" t="s">
        <v>28093</v>
      </c>
    </row>
    <row r="12560" spans="1:3" x14ac:dyDescent="0.25">
      <c r="A12560">
        <v>164878</v>
      </c>
      <c r="B12560" t="s">
        <v>28184</v>
      </c>
      <c r="C12560" s="47" t="s">
        <v>28185</v>
      </c>
    </row>
    <row r="12561" spans="1:3" x14ac:dyDescent="0.25">
      <c r="A12561">
        <v>164879</v>
      </c>
      <c r="B12561" t="s">
        <v>28186</v>
      </c>
      <c r="C12561" s="47" t="s">
        <v>28187</v>
      </c>
    </row>
    <row r="12562" spans="1:3" x14ac:dyDescent="0.25">
      <c r="A12562">
        <v>164880</v>
      </c>
      <c r="B12562" t="s">
        <v>28188</v>
      </c>
      <c r="C12562" s="47" t="s">
        <v>28189</v>
      </c>
    </row>
    <row r="12563" spans="1:3" x14ac:dyDescent="0.25">
      <c r="A12563">
        <v>164881</v>
      </c>
      <c r="B12563" t="s">
        <v>28190</v>
      </c>
      <c r="C12563" s="47" t="s">
        <v>28191</v>
      </c>
    </row>
    <row r="12564" spans="1:3" x14ac:dyDescent="0.25">
      <c r="A12564">
        <v>164882</v>
      </c>
      <c r="B12564" t="s">
        <v>1015</v>
      </c>
      <c r="C12564" s="47" t="s">
        <v>28192</v>
      </c>
    </row>
    <row r="12565" spans="1:3" x14ac:dyDescent="0.25">
      <c r="A12565">
        <v>164883</v>
      </c>
      <c r="B12565" t="s">
        <v>28193</v>
      </c>
      <c r="C12565" s="47" t="s">
        <v>28194</v>
      </c>
    </row>
    <row r="12566" spans="1:3" x14ac:dyDescent="0.25">
      <c r="A12566">
        <v>164884</v>
      </c>
      <c r="B12566" t="s">
        <v>28195</v>
      </c>
      <c r="C12566" s="47" t="s">
        <v>28196</v>
      </c>
    </row>
    <row r="12567" spans="1:3" x14ac:dyDescent="0.25">
      <c r="A12567">
        <v>164885</v>
      </c>
      <c r="B12567" t="s">
        <v>28197</v>
      </c>
      <c r="C12567" s="47" t="s">
        <v>28198</v>
      </c>
    </row>
    <row r="12568" spans="1:3" x14ac:dyDescent="0.25">
      <c r="A12568">
        <v>164886</v>
      </c>
      <c r="B12568" t="s">
        <v>28199</v>
      </c>
      <c r="C12568" s="47" t="s">
        <v>28200</v>
      </c>
    </row>
    <row r="12569" spans="1:3" x14ac:dyDescent="0.25">
      <c r="A12569">
        <v>164887</v>
      </c>
      <c r="B12569" t="s">
        <v>28201</v>
      </c>
      <c r="C12569" s="47" t="s">
        <v>28202</v>
      </c>
    </row>
    <row r="12570" spans="1:3" x14ac:dyDescent="0.25">
      <c r="A12570">
        <v>164888</v>
      </c>
      <c r="B12570" t="s">
        <v>28203</v>
      </c>
      <c r="C12570" s="47" t="s">
        <v>28204</v>
      </c>
    </row>
    <row r="12571" spans="1:3" x14ac:dyDescent="0.25">
      <c r="A12571">
        <v>164889</v>
      </c>
      <c r="B12571" t="s">
        <v>28205</v>
      </c>
      <c r="C12571" s="47" t="s">
        <v>28206</v>
      </c>
    </row>
    <row r="12572" spans="1:3" x14ac:dyDescent="0.25">
      <c r="A12572">
        <v>164890</v>
      </c>
      <c r="B12572" t="s">
        <v>28207</v>
      </c>
      <c r="C12572" s="47" t="s">
        <v>28208</v>
      </c>
    </row>
    <row r="12573" spans="1:3" x14ac:dyDescent="0.25">
      <c r="A12573">
        <v>164891</v>
      </c>
      <c r="B12573" t="s">
        <v>28209</v>
      </c>
      <c r="C12573" s="47" t="s">
        <v>28210</v>
      </c>
    </row>
    <row r="12574" spans="1:3" x14ac:dyDescent="0.25">
      <c r="A12574">
        <v>164892</v>
      </c>
      <c r="B12574" t="s">
        <v>28211</v>
      </c>
      <c r="C12574" s="47" t="s">
        <v>28212</v>
      </c>
    </row>
    <row r="12575" spans="1:3" x14ac:dyDescent="0.25">
      <c r="A12575">
        <v>164893</v>
      </c>
      <c r="B12575" t="s">
        <v>28213</v>
      </c>
      <c r="C12575" s="47" t="s">
        <v>28214</v>
      </c>
    </row>
    <row r="12576" spans="1:3" x14ac:dyDescent="0.25">
      <c r="A12576">
        <v>164894</v>
      </c>
      <c r="B12576" t="s">
        <v>28215</v>
      </c>
      <c r="C12576" s="47" t="s">
        <v>28216</v>
      </c>
    </row>
    <row r="12577" spans="1:3" x14ac:dyDescent="0.25">
      <c r="A12577">
        <v>164895</v>
      </c>
      <c r="B12577" t="s">
        <v>28217</v>
      </c>
      <c r="C12577" s="47" t="s">
        <v>28218</v>
      </c>
    </row>
    <row r="12578" spans="1:3" x14ac:dyDescent="0.25">
      <c r="A12578">
        <v>164896</v>
      </c>
      <c r="B12578" t="s">
        <v>28219</v>
      </c>
      <c r="C12578" s="47" t="s">
        <v>28220</v>
      </c>
    </row>
    <row r="12579" spans="1:3" x14ac:dyDescent="0.25">
      <c r="A12579">
        <v>164897</v>
      </c>
      <c r="B12579" t="s">
        <v>28221</v>
      </c>
      <c r="C12579" s="47" t="s">
        <v>28222</v>
      </c>
    </row>
    <row r="12580" spans="1:3" x14ac:dyDescent="0.25">
      <c r="A12580">
        <v>164898</v>
      </c>
      <c r="B12580" t="s">
        <v>28223</v>
      </c>
      <c r="C12580" s="47" t="s">
        <v>28224</v>
      </c>
    </row>
    <row r="12581" spans="1:3" x14ac:dyDescent="0.25">
      <c r="A12581">
        <v>164899</v>
      </c>
      <c r="B12581" t="s">
        <v>28225</v>
      </c>
      <c r="C12581" s="47" t="s">
        <v>28226</v>
      </c>
    </row>
    <row r="12582" spans="1:3" x14ac:dyDescent="0.25">
      <c r="A12582">
        <v>164900</v>
      </c>
      <c r="B12582" t="s">
        <v>28227</v>
      </c>
      <c r="C12582" s="47" t="s">
        <v>28228</v>
      </c>
    </row>
    <row r="12583" spans="1:3" x14ac:dyDescent="0.25">
      <c r="A12583">
        <v>164901</v>
      </c>
      <c r="B12583" t="s">
        <v>28229</v>
      </c>
      <c r="C12583" s="47" t="s">
        <v>28230</v>
      </c>
    </row>
    <row r="12584" spans="1:3" x14ac:dyDescent="0.25">
      <c r="A12584">
        <v>164902</v>
      </c>
      <c r="B12584" t="s">
        <v>28231</v>
      </c>
      <c r="C12584" s="47" t="s">
        <v>28232</v>
      </c>
    </row>
    <row r="12585" spans="1:3" x14ac:dyDescent="0.25">
      <c r="A12585">
        <v>164903</v>
      </c>
      <c r="B12585" t="s">
        <v>28233</v>
      </c>
      <c r="C12585" s="47" t="s">
        <v>28234</v>
      </c>
    </row>
    <row r="12586" spans="1:3" x14ac:dyDescent="0.25">
      <c r="A12586">
        <v>164904</v>
      </c>
      <c r="B12586" t="s">
        <v>28235</v>
      </c>
      <c r="C12586" s="47" t="s">
        <v>28236</v>
      </c>
    </row>
    <row r="12587" spans="1:3" x14ac:dyDescent="0.25">
      <c r="A12587">
        <v>164905</v>
      </c>
      <c r="B12587" t="s">
        <v>28237</v>
      </c>
      <c r="C12587" s="47" t="s">
        <v>28238</v>
      </c>
    </row>
    <row r="12588" spans="1:3" x14ac:dyDescent="0.25">
      <c r="A12588">
        <v>164906</v>
      </c>
      <c r="B12588" t="s">
        <v>28239</v>
      </c>
      <c r="C12588" s="47" t="s">
        <v>28240</v>
      </c>
    </row>
    <row r="12589" spans="1:3" x14ac:dyDescent="0.25">
      <c r="A12589">
        <v>164907</v>
      </c>
      <c r="B12589" t="s">
        <v>28241</v>
      </c>
      <c r="C12589" s="47" t="s">
        <v>28242</v>
      </c>
    </row>
    <row r="12590" spans="1:3" x14ac:dyDescent="0.25">
      <c r="A12590">
        <v>164908</v>
      </c>
      <c r="B12590" t="s">
        <v>28243</v>
      </c>
      <c r="C12590" s="47" t="s">
        <v>28244</v>
      </c>
    </row>
    <row r="12591" spans="1:3" x14ac:dyDescent="0.25">
      <c r="A12591">
        <v>164909</v>
      </c>
      <c r="B12591" t="s">
        <v>28245</v>
      </c>
      <c r="C12591" s="47" t="s">
        <v>28246</v>
      </c>
    </row>
    <row r="12592" spans="1:3" x14ac:dyDescent="0.25">
      <c r="A12592">
        <v>164910</v>
      </c>
      <c r="B12592" t="s">
        <v>28247</v>
      </c>
      <c r="C12592" s="47" t="s">
        <v>28248</v>
      </c>
    </row>
    <row r="12593" spans="1:3" x14ac:dyDescent="0.25">
      <c r="A12593">
        <v>164911</v>
      </c>
      <c r="B12593" t="s">
        <v>28249</v>
      </c>
      <c r="C12593" s="47" t="s">
        <v>28250</v>
      </c>
    </row>
    <row r="12594" spans="1:3" x14ac:dyDescent="0.25">
      <c r="A12594">
        <v>164912</v>
      </c>
      <c r="B12594" t="s">
        <v>28251</v>
      </c>
      <c r="C12594" s="47" t="s">
        <v>28252</v>
      </c>
    </row>
    <row r="12595" spans="1:3" x14ac:dyDescent="0.25">
      <c r="A12595">
        <v>164913</v>
      </c>
      <c r="B12595" t="s">
        <v>28253</v>
      </c>
      <c r="C12595" s="47" t="s">
        <v>28254</v>
      </c>
    </row>
    <row r="12596" spans="1:3" x14ac:dyDescent="0.25">
      <c r="A12596">
        <v>164914</v>
      </c>
      <c r="B12596" t="s">
        <v>28255</v>
      </c>
      <c r="C12596" s="47" t="s">
        <v>28256</v>
      </c>
    </row>
    <row r="12597" spans="1:3" x14ac:dyDescent="0.25">
      <c r="A12597">
        <v>164915</v>
      </c>
      <c r="B12597" t="s">
        <v>28257</v>
      </c>
      <c r="C12597" s="47" t="s">
        <v>28258</v>
      </c>
    </row>
    <row r="12598" spans="1:3" x14ac:dyDescent="0.25">
      <c r="A12598">
        <v>164916</v>
      </c>
      <c r="B12598" t="s">
        <v>28259</v>
      </c>
      <c r="C12598" s="47" t="s">
        <v>28260</v>
      </c>
    </row>
    <row r="12599" spans="1:3" x14ac:dyDescent="0.25">
      <c r="A12599">
        <v>164917</v>
      </c>
      <c r="B12599" t="s">
        <v>28261</v>
      </c>
      <c r="C12599" s="47" t="s">
        <v>28262</v>
      </c>
    </row>
    <row r="12600" spans="1:3" x14ac:dyDescent="0.25">
      <c r="A12600">
        <v>164918</v>
      </c>
      <c r="B12600" t="s">
        <v>28263</v>
      </c>
      <c r="C12600" s="47" t="s">
        <v>28264</v>
      </c>
    </row>
    <row r="12601" spans="1:3" x14ac:dyDescent="0.25">
      <c r="A12601">
        <v>164919</v>
      </c>
      <c r="B12601" t="s">
        <v>28265</v>
      </c>
      <c r="C12601" s="47" t="s">
        <v>28266</v>
      </c>
    </row>
    <row r="12602" spans="1:3" x14ac:dyDescent="0.25">
      <c r="A12602">
        <v>164920</v>
      </c>
      <c r="B12602" t="s">
        <v>28267</v>
      </c>
      <c r="C12602" s="47" t="s">
        <v>28268</v>
      </c>
    </row>
    <row r="12603" spans="1:3" x14ac:dyDescent="0.25">
      <c r="A12603">
        <v>164921</v>
      </c>
      <c r="B12603" t="s">
        <v>28269</v>
      </c>
      <c r="C12603" s="47" t="s">
        <v>28270</v>
      </c>
    </row>
    <row r="12604" spans="1:3" x14ac:dyDescent="0.25">
      <c r="A12604">
        <v>164922</v>
      </c>
      <c r="B12604" t="s">
        <v>28271</v>
      </c>
      <c r="C12604" s="47" t="s">
        <v>28272</v>
      </c>
    </row>
    <row r="12605" spans="1:3" x14ac:dyDescent="0.25">
      <c r="A12605">
        <v>164923</v>
      </c>
      <c r="B12605" t="s">
        <v>28273</v>
      </c>
      <c r="C12605" s="47" t="s">
        <v>28274</v>
      </c>
    </row>
    <row r="12606" spans="1:3" x14ac:dyDescent="0.25">
      <c r="A12606">
        <v>164924</v>
      </c>
      <c r="B12606" t="s">
        <v>28275</v>
      </c>
      <c r="C12606" s="47" t="s">
        <v>28276</v>
      </c>
    </row>
    <row r="12607" spans="1:3" x14ac:dyDescent="0.25">
      <c r="A12607">
        <v>164925</v>
      </c>
      <c r="B12607" t="s">
        <v>797</v>
      </c>
      <c r="C12607" s="47" t="s">
        <v>28277</v>
      </c>
    </row>
    <row r="12608" spans="1:3" x14ac:dyDescent="0.25">
      <c r="A12608">
        <v>164926</v>
      </c>
      <c r="B12608" t="s">
        <v>28278</v>
      </c>
      <c r="C12608" s="47" t="s">
        <v>28279</v>
      </c>
    </row>
    <row r="12609" spans="1:3" x14ac:dyDescent="0.25">
      <c r="A12609">
        <v>164927</v>
      </c>
      <c r="B12609" t="s">
        <v>28280</v>
      </c>
      <c r="C12609" s="47" t="s">
        <v>28281</v>
      </c>
    </row>
    <row r="12610" spans="1:3" x14ac:dyDescent="0.25">
      <c r="A12610">
        <v>164928</v>
      </c>
      <c r="B12610" t="s">
        <v>28282</v>
      </c>
      <c r="C12610" s="47" t="s">
        <v>28283</v>
      </c>
    </row>
    <row r="12611" spans="1:3" x14ac:dyDescent="0.25">
      <c r="A12611">
        <v>164929</v>
      </c>
      <c r="B12611" t="s">
        <v>28284</v>
      </c>
      <c r="C12611" s="47" t="s">
        <v>28285</v>
      </c>
    </row>
    <row r="12612" spans="1:3" x14ac:dyDescent="0.25">
      <c r="A12612">
        <v>164930</v>
      </c>
      <c r="B12612" t="s">
        <v>28286</v>
      </c>
      <c r="C12612" s="47" t="s">
        <v>28287</v>
      </c>
    </row>
    <row r="12613" spans="1:3" x14ac:dyDescent="0.25">
      <c r="A12613">
        <v>164931</v>
      </c>
      <c r="B12613" t="s">
        <v>28288</v>
      </c>
      <c r="C12613" s="47" t="s">
        <v>28289</v>
      </c>
    </row>
    <row r="12614" spans="1:3" x14ac:dyDescent="0.25">
      <c r="A12614">
        <v>164932</v>
      </c>
      <c r="B12614" t="s">
        <v>28290</v>
      </c>
      <c r="C12614" s="47" t="s">
        <v>28291</v>
      </c>
    </row>
    <row r="12615" spans="1:3" x14ac:dyDescent="0.25">
      <c r="A12615">
        <v>164933</v>
      </c>
      <c r="B12615" t="s">
        <v>28292</v>
      </c>
      <c r="C12615" s="47" t="s">
        <v>28293</v>
      </c>
    </row>
    <row r="12616" spans="1:3" x14ac:dyDescent="0.25">
      <c r="A12616">
        <v>164934</v>
      </c>
      <c r="B12616" t="s">
        <v>28294</v>
      </c>
      <c r="C12616" s="47" t="s">
        <v>28295</v>
      </c>
    </row>
    <row r="12617" spans="1:3" x14ac:dyDescent="0.25">
      <c r="A12617">
        <v>164935</v>
      </c>
      <c r="B12617" t="s">
        <v>28296</v>
      </c>
      <c r="C12617" s="47" t="s">
        <v>28297</v>
      </c>
    </row>
    <row r="12618" spans="1:3" x14ac:dyDescent="0.25">
      <c r="A12618">
        <v>164936</v>
      </c>
      <c r="B12618" t="s">
        <v>28298</v>
      </c>
      <c r="C12618" s="47" t="s">
        <v>28299</v>
      </c>
    </row>
    <row r="12619" spans="1:3" x14ac:dyDescent="0.25">
      <c r="A12619">
        <v>164937</v>
      </c>
      <c r="B12619" t="s">
        <v>28300</v>
      </c>
      <c r="C12619" s="47" t="s">
        <v>28301</v>
      </c>
    </row>
    <row r="12620" spans="1:3" x14ac:dyDescent="0.25">
      <c r="A12620">
        <v>164938</v>
      </c>
      <c r="B12620" t="s">
        <v>28302</v>
      </c>
      <c r="C12620" s="47" t="s">
        <v>28303</v>
      </c>
    </row>
    <row r="12621" spans="1:3" x14ac:dyDescent="0.25">
      <c r="A12621">
        <v>164939</v>
      </c>
      <c r="B12621" t="s">
        <v>28304</v>
      </c>
      <c r="C12621" s="47" t="s">
        <v>28305</v>
      </c>
    </row>
    <row r="12622" spans="1:3" x14ac:dyDescent="0.25">
      <c r="A12622">
        <v>164940</v>
      </c>
      <c r="B12622" t="s">
        <v>28306</v>
      </c>
      <c r="C12622" s="47" t="s">
        <v>28307</v>
      </c>
    </row>
    <row r="12623" spans="1:3" x14ac:dyDescent="0.25">
      <c r="A12623">
        <v>164941</v>
      </c>
      <c r="B12623" t="s">
        <v>28308</v>
      </c>
      <c r="C12623" s="47" t="s">
        <v>28309</v>
      </c>
    </row>
    <row r="12624" spans="1:3" x14ac:dyDescent="0.25">
      <c r="A12624">
        <v>164942</v>
      </c>
      <c r="B12624" t="s">
        <v>28310</v>
      </c>
      <c r="C12624" s="47" t="s">
        <v>28311</v>
      </c>
    </row>
    <row r="12625" spans="1:3" x14ac:dyDescent="0.25">
      <c r="A12625">
        <v>164943</v>
      </c>
      <c r="B12625" t="s">
        <v>28312</v>
      </c>
      <c r="C12625" s="47" t="s">
        <v>28313</v>
      </c>
    </row>
    <row r="12626" spans="1:3" x14ac:dyDescent="0.25">
      <c r="A12626">
        <v>164944</v>
      </c>
      <c r="B12626" t="s">
        <v>28314</v>
      </c>
      <c r="C12626" s="47" t="s">
        <v>28315</v>
      </c>
    </row>
    <row r="12627" spans="1:3" x14ac:dyDescent="0.25">
      <c r="A12627">
        <v>164945</v>
      </c>
      <c r="B12627" t="s">
        <v>28316</v>
      </c>
      <c r="C12627" s="47" t="s">
        <v>28317</v>
      </c>
    </row>
    <row r="12628" spans="1:3" x14ac:dyDescent="0.25">
      <c r="A12628">
        <v>164946</v>
      </c>
      <c r="B12628" t="s">
        <v>28318</v>
      </c>
      <c r="C12628" s="47" t="s">
        <v>28319</v>
      </c>
    </row>
    <row r="12629" spans="1:3" x14ac:dyDescent="0.25">
      <c r="A12629">
        <v>164947</v>
      </c>
      <c r="B12629" t="s">
        <v>28320</v>
      </c>
      <c r="C12629" s="47" t="s">
        <v>28321</v>
      </c>
    </row>
    <row r="12630" spans="1:3" x14ac:dyDescent="0.25">
      <c r="A12630">
        <v>164948</v>
      </c>
      <c r="B12630" t="s">
        <v>28322</v>
      </c>
      <c r="C12630" s="47" t="s">
        <v>28323</v>
      </c>
    </row>
    <row r="12631" spans="1:3" x14ac:dyDescent="0.25">
      <c r="A12631">
        <v>164949</v>
      </c>
      <c r="B12631" t="s">
        <v>28324</v>
      </c>
      <c r="C12631" s="47" t="s">
        <v>28325</v>
      </c>
    </row>
    <row r="12632" spans="1:3" x14ac:dyDescent="0.25">
      <c r="A12632">
        <v>164950</v>
      </c>
      <c r="B12632" t="s">
        <v>28326</v>
      </c>
      <c r="C12632" s="47" t="s">
        <v>28327</v>
      </c>
    </row>
    <row r="12633" spans="1:3" x14ac:dyDescent="0.25">
      <c r="A12633">
        <v>164951</v>
      </c>
      <c r="B12633" t="s">
        <v>28328</v>
      </c>
      <c r="C12633" s="47" t="s">
        <v>28329</v>
      </c>
    </row>
    <row r="12634" spans="1:3" x14ac:dyDescent="0.25">
      <c r="A12634">
        <v>164952</v>
      </c>
      <c r="B12634" t="s">
        <v>28330</v>
      </c>
      <c r="C12634" s="47" t="s">
        <v>28331</v>
      </c>
    </row>
    <row r="12635" spans="1:3" x14ac:dyDescent="0.25">
      <c r="A12635">
        <v>164953</v>
      </c>
      <c r="B12635" t="s">
        <v>28332</v>
      </c>
      <c r="C12635" s="47" t="s">
        <v>28333</v>
      </c>
    </row>
    <row r="12636" spans="1:3" x14ac:dyDescent="0.25">
      <c r="A12636">
        <v>164954</v>
      </c>
      <c r="B12636" t="s">
        <v>1719</v>
      </c>
      <c r="C12636" s="47" t="s">
        <v>28334</v>
      </c>
    </row>
    <row r="12637" spans="1:3" x14ac:dyDescent="0.25">
      <c r="A12637">
        <v>164955</v>
      </c>
      <c r="B12637" t="s">
        <v>28335</v>
      </c>
      <c r="C12637" s="47" t="s">
        <v>28336</v>
      </c>
    </row>
    <row r="12638" spans="1:3" x14ac:dyDescent="0.25">
      <c r="A12638">
        <v>164956</v>
      </c>
      <c r="B12638" t="s">
        <v>28337</v>
      </c>
      <c r="C12638" s="47" t="s">
        <v>28338</v>
      </c>
    </row>
    <row r="12639" spans="1:3" x14ac:dyDescent="0.25">
      <c r="A12639">
        <v>164957</v>
      </c>
      <c r="B12639" t="s">
        <v>28339</v>
      </c>
      <c r="C12639" s="47" t="s">
        <v>28340</v>
      </c>
    </row>
    <row r="12640" spans="1:3" x14ac:dyDescent="0.25">
      <c r="A12640">
        <v>164958</v>
      </c>
      <c r="B12640" t="s">
        <v>28341</v>
      </c>
      <c r="C12640" s="47" t="s">
        <v>28342</v>
      </c>
    </row>
    <row r="12641" spans="1:3" x14ac:dyDescent="0.25">
      <c r="A12641">
        <v>164959</v>
      </c>
      <c r="B12641" t="s">
        <v>28343</v>
      </c>
      <c r="C12641" s="47" t="s">
        <v>28344</v>
      </c>
    </row>
    <row r="12642" spans="1:3" x14ac:dyDescent="0.25">
      <c r="A12642">
        <v>164960</v>
      </c>
      <c r="B12642" t="s">
        <v>28345</v>
      </c>
      <c r="C12642" s="47" t="s">
        <v>28346</v>
      </c>
    </row>
    <row r="12643" spans="1:3" x14ac:dyDescent="0.25">
      <c r="A12643">
        <v>164961</v>
      </c>
      <c r="B12643" t="s">
        <v>28347</v>
      </c>
      <c r="C12643" s="47" t="s">
        <v>28348</v>
      </c>
    </row>
    <row r="12644" spans="1:3" x14ac:dyDescent="0.25">
      <c r="A12644">
        <v>164962</v>
      </c>
      <c r="B12644" t="s">
        <v>28349</v>
      </c>
      <c r="C12644" s="47" t="s">
        <v>28350</v>
      </c>
    </row>
    <row r="12645" spans="1:3" x14ac:dyDescent="0.25">
      <c r="A12645">
        <v>164963</v>
      </c>
      <c r="B12645" t="s">
        <v>28351</v>
      </c>
      <c r="C12645" s="47" t="s">
        <v>28352</v>
      </c>
    </row>
    <row r="12646" spans="1:3" x14ac:dyDescent="0.25">
      <c r="A12646">
        <v>164964</v>
      </c>
      <c r="B12646" t="s">
        <v>28353</v>
      </c>
      <c r="C12646" s="47" t="s">
        <v>28354</v>
      </c>
    </row>
    <row r="12647" spans="1:3" x14ac:dyDescent="0.25">
      <c r="A12647">
        <v>164965</v>
      </c>
      <c r="B12647" t="s">
        <v>28355</v>
      </c>
      <c r="C12647" s="47" t="s">
        <v>28356</v>
      </c>
    </row>
    <row r="12648" spans="1:3" x14ac:dyDescent="0.25">
      <c r="A12648">
        <v>164966</v>
      </c>
      <c r="B12648" t="s">
        <v>28357</v>
      </c>
      <c r="C12648" s="47" t="s">
        <v>28358</v>
      </c>
    </row>
    <row r="12649" spans="1:3" x14ac:dyDescent="0.25">
      <c r="A12649">
        <v>164967</v>
      </c>
      <c r="B12649" t="s">
        <v>28359</v>
      </c>
      <c r="C12649" s="47" t="s">
        <v>28360</v>
      </c>
    </row>
    <row r="12650" spans="1:3" x14ac:dyDescent="0.25">
      <c r="A12650">
        <v>164968</v>
      </c>
      <c r="B12650" t="s">
        <v>1253</v>
      </c>
      <c r="C12650" s="47" t="s">
        <v>28361</v>
      </c>
    </row>
    <row r="12651" spans="1:3" x14ac:dyDescent="0.25">
      <c r="A12651">
        <v>164969</v>
      </c>
      <c r="B12651" t="s">
        <v>28362</v>
      </c>
      <c r="C12651" s="47" t="s">
        <v>28363</v>
      </c>
    </row>
    <row r="12652" spans="1:3" x14ac:dyDescent="0.25">
      <c r="A12652">
        <v>164970</v>
      </c>
      <c r="B12652" t="s">
        <v>28364</v>
      </c>
      <c r="C12652" s="47" t="s">
        <v>28365</v>
      </c>
    </row>
    <row r="12653" spans="1:3" x14ac:dyDescent="0.25">
      <c r="A12653">
        <v>164971</v>
      </c>
      <c r="B12653" t="s">
        <v>28366</v>
      </c>
      <c r="C12653" s="47" t="s">
        <v>28367</v>
      </c>
    </row>
    <row r="12654" spans="1:3" x14ac:dyDescent="0.25">
      <c r="A12654">
        <v>164972</v>
      </c>
      <c r="B12654" t="s">
        <v>28368</v>
      </c>
      <c r="C12654" s="47" t="s">
        <v>28369</v>
      </c>
    </row>
    <row r="12655" spans="1:3" x14ac:dyDescent="0.25">
      <c r="A12655">
        <v>164973</v>
      </c>
      <c r="B12655" t="s">
        <v>28370</v>
      </c>
      <c r="C12655" s="47" t="s">
        <v>28371</v>
      </c>
    </row>
    <row r="12656" spans="1:3" x14ac:dyDescent="0.25">
      <c r="A12656">
        <v>164974</v>
      </c>
      <c r="B12656" t="s">
        <v>28372</v>
      </c>
      <c r="C12656" s="47" t="s">
        <v>28373</v>
      </c>
    </row>
    <row r="12657" spans="1:3" x14ac:dyDescent="0.25">
      <c r="A12657">
        <v>164975</v>
      </c>
      <c r="B12657" t="s">
        <v>28374</v>
      </c>
      <c r="C12657" s="47" t="s">
        <v>28375</v>
      </c>
    </row>
    <row r="12658" spans="1:3" x14ac:dyDescent="0.25">
      <c r="A12658">
        <v>164976</v>
      </c>
      <c r="B12658" t="s">
        <v>28376</v>
      </c>
      <c r="C12658" s="47" t="s">
        <v>28377</v>
      </c>
    </row>
    <row r="12659" spans="1:3" x14ac:dyDescent="0.25">
      <c r="A12659">
        <v>164977</v>
      </c>
      <c r="B12659" t="s">
        <v>28378</v>
      </c>
      <c r="C12659" s="47" t="s">
        <v>28379</v>
      </c>
    </row>
    <row r="12660" spans="1:3" x14ac:dyDescent="0.25">
      <c r="A12660">
        <v>164978</v>
      </c>
      <c r="B12660" t="s">
        <v>28380</v>
      </c>
      <c r="C12660" s="47" t="s">
        <v>28381</v>
      </c>
    </row>
    <row r="12661" spans="1:3" x14ac:dyDescent="0.25">
      <c r="A12661">
        <v>164979</v>
      </c>
      <c r="B12661" t="s">
        <v>52</v>
      </c>
      <c r="C12661" s="47" t="s">
        <v>28382</v>
      </c>
    </row>
    <row r="12662" spans="1:3" x14ac:dyDescent="0.25">
      <c r="A12662">
        <v>164980</v>
      </c>
      <c r="B12662" t="s">
        <v>28383</v>
      </c>
      <c r="C12662" s="47" t="s">
        <v>28384</v>
      </c>
    </row>
    <row r="12663" spans="1:3" x14ac:dyDescent="0.25">
      <c r="A12663">
        <v>164981</v>
      </c>
      <c r="B12663" t="s">
        <v>28385</v>
      </c>
      <c r="C12663" s="47" t="s">
        <v>28386</v>
      </c>
    </row>
    <row r="12664" spans="1:3" x14ac:dyDescent="0.25">
      <c r="A12664">
        <v>164982</v>
      </c>
      <c r="B12664" t="s">
        <v>28387</v>
      </c>
      <c r="C12664" s="47" t="s">
        <v>28388</v>
      </c>
    </row>
    <row r="12665" spans="1:3" x14ac:dyDescent="0.25">
      <c r="A12665">
        <v>164983</v>
      </c>
      <c r="B12665" t="s">
        <v>28389</v>
      </c>
      <c r="C12665" s="47" t="s">
        <v>28390</v>
      </c>
    </row>
    <row r="12666" spans="1:3" x14ac:dyDescent="0.25">
      <c r="A12666">
        <v>164984</v>
      </c>
      <c r="B12666" t="s">
        <v>28391</v>
      </c>
      <c r="C12666" s="47" t="s">
        <v>28392</v>
      </c>
    </row>
    <row r="12667" spans="1:3" x14ac:dyDescent="0.25">
      <c r="A12667">
        <v>164985</v>
      </c>
      <c r="B12667" t="s">
        <v>28393</v>
      </c>
      <c r="C12667" s="47" t="s">
        <v>28394</v>
      </c>
    </row>
    <row r="12668" spans="1:3" x14ac:dyDescent="0.25">
      <c r="A12668">
        <v>164986</v>
      </c>
      <c r="B12668" t="s">
        <v>28395</v>
      </c>
      <c r="C12668" s="47" t="s">
        <v>28396</v>
      </c>
    </row>
    <row r="12669" spans="1:3" x14ac:dyDescent="0.25">
      <c r="A12669">
        <v>164987</v>
      </c>
      <c r="B12669" t="s">
        <v>28397</v>
      </c>
      <c r="C12669" s="47" t="s">
        <v>28398</v>
      </c>
    </row>
    <row r="12670" spans="1:3" x14ac:dyDescent="0.25">
      <c r="A12670">
        <v>164988</v>
      </c>
      <c r="B12670" t="s">
        <v>28399</v>
      </c>
      <c r="C12670" s="47" t="s">
        <v>28400</v>
      </c>
    </row>
    <row r="12671" spans="1:3" x14ac:dyDescent="0.25">
      <c r="A12671">
        <v>164989</v>
      </c>
      <c r="B12671" t="s">
        <v>28401</v>
      </c>
      <c r="C12671" s="47" t="s">
        <v>28402</v>
      </c>
    </row>
    <row r="12672" spans="1:3" x14ac:dyDescent="0.25">
      <c r="A12672">
        <v>164990</v>
      </c>
      <c r="B12672" t="s">
        <v>28403</v>
      </c>
      <c r="C12672" s="47" t="s">
        <v>28404</v>
      </c>
    </row>
    <row r="12673" spans="1:3" x14ac:dyDescent="0.25">
      <c r="A12673">
        <v>164991</v>
      </c>
      <c r="B12673" t="s">
        <v>28405</v>
      </c>
      <c r="C12673" s="47" t="s">
        <v>28406</v>
      </c>
    </row>
    <row r="12674" spans="1:3" x14ac:dyDescent="0.25">
      <c r="A12674">
        <v>164992</v>
      </c>
      <c r="B12674" t="s">
        <v>28407</v>
      </c>
      <c r="C12674" s="47" t="s">
        <v>28408</v>
      </c>
    </row>
    <row r="12675" spans="1:3" x14ac:dyDescent="0.25">
      <c r="A12675">
        <v>164993</v>
      </c>
      <c r="B12675" t="s">
        <v>28409</v>
      </c>
      <c r="C12675" s="47" t="s">
        <v>28410</v>
      </c>
    </row>
    <row r="12676" spans="1:3" x14ac:dyDescent="0.25">
      <c r="A12676">
        <v>164994</v>
      </c>
      <c r="B12676" t="s">
        <v>28411</v>
      </c>
      <c r="C12676" s="47" t="s">
        <v>28412</v>
      </c>
    </row>
    <row r="12677" spans="1:3" x14ac:dyDescent="0.25">
      <c r="A12677">
        <v>164995</v>
      </c>
      <c r="B12677" t="s">
        <v>28413</v>
      </c>
      <c r="C12677" s="47" t="s">
        <v>28414</v>
      </c>
    </row>
    <row r="12678" spans="1:3" x14ac:dyDescent="0.25">
      <c r="A12678">
        <v>164996</v>
      </c>
      <c r="B12678" t="s">
        <v>28415</v>
      </c>
      <c r="C12678" s="47" t="s">
        <v>28416</v>
      </c>
    </row>
    <row r="12679" spans="1:3" x14ac:dyDescent="0.25">
      <c r="A12679">
        <v>164997</v>
      </c>
      <c r="B12679" t="s">
        <v>28417</v>
      </c>
      <c r="C12679" s="47" t="s">
        <v>28418</v>
      </c>
    </row>
    <row r="12680" spans="1:3" x14ac:dyDescent="0.25">
      <c r="A12680">
        <v>164998</v>
      </c>
      <c r="B12680" t="s">
        <v>28419</v>
      </c>
      <c r="C12680" s="47" t="s">
        <v>28420</v>
      </c>
    </row>
    <row r="12681" spans="1:3" x14ac:dyDescent="0.25">
      <c r="A12681">
        <v>164999</v>
      </c>
      <c r="B12681" t="s">
        <v>28421</v>
      </c>
      <c r="C12681" s="47" t="s">
        <v>28422</v>
      </c>
    </row>
    <row r="12682" spans="1:3" x14ac:dyDescent="0.25">
      <c r="A12682">
        <v>165000</v>
      </c>
      <c r="B12682" t="s">
        <v>28423</v>
      </c>
      <c r="C12682" s="47" t="s">
        <v>28424</v>
      </c>
    </row>
    <row r="12683" spans="1:3" x14ac:dyDescent="0.25">
      <c r="A12683">
        <v>165001</v>
      </c>
      <c r="B12683" t="s">
        <v>28425</v>
      </c>
      <c r="C12683" s="47" t="s">
        <v>28426</v>
      </c>
    </row>
    <row r="12684" spans="1:3" x14ac:dyDescent="0.25">
      <c r="A12684">
        <v>165002</v>
      </c>
      <c r="B12684" t="s">
        <v>28427</v>
      </c>
      <c r="C12684" s="47" t="s">
        <v>28428</v>
      </c>
    </row>
    <row r="12685" spans="1:3" x14ac:dyDescent="0.25">
      <c r="A12685">
        <v>165003</v>
      </c>
      <c r="B12685" t="s">
        <v>661</v>
      </c>
      <c r="C12685" s="47" t="s">
        <v>28429</v>
      </c>
    </row>
    <row r="12686" spans="1:3" x14ac:dyDescent="0.25">
      <c r="A12686">
        <v>165004</v>
      </c>
      <c r="B12686" t="s">
        <v>10</v>
      </c>
      <c r="C12686" s="47" t="s">
        <v>28430</v>
      </c>
    </row>
    <row r="12687" spans="1:3" x14ac:dyDescent="0.25">
      <c r="A12687">
        <v>165005</v>
      </c>
      <c r="B12687" t="s">
        <v>334</v>
      </c>
      <c r="C12687" s="47" t="s">
        <v>28431</v>
      </c>
    </row>
    <row r="12688" spans="1:3" x14ac:dyDescent="0.25">
      <c r="A12688">
        <v>165006</v>
      </c>
      <c r="B12688" t="s">
        <v>28432</v>
      </c>
      <c r="C12688" s="47" t="s">
        <v>28433</v>
      </c>
    </row>
    <row r="12689" spans="1:3" x14ac:dyDescent="0.25">
      <c r="A12689">
        <v>165007</v>
      </c>
      <c r="B12689" t="s">
        <v>28434</v>
      </c>
      <c r="C12689" s="47" t="s">
        <v>28435</v>
      </c>
    </row>
    <row r="12690" spans="1:3" x14ac:dyDescent="0.25">
      <c r="A12690">
        <v>165008</v>
      </c>
      <c r="B12690" t="s">
        <v>28436</v>
      </c>
      <c r="C12690" s="47" t="s">
        <v>28437</v>
      </c>
    </row>
    <row r="12691" spans="1:3" x14ac:dyDescent="0.25">
      <c r="A12691">
        <v>165009</v>
      </c>
      <c r="B12691" t="s">
        <v>28438</v>
      </c>
      <c r="C12691" s="47" t="s">
        <v>28439</v>
      </c>
    </row>
    <row r="12692" spans="1:3" x14ac:dyDescent="0.25">
      <c r="A12692">
        <v>165010</v>
      </c>
      <c r="B12692" t="s">
        <v>28440</v>
      </c>
      <c r="C12692" s="47" t="s">
        <v>28441</v>
      </c>
    </row>
    <row r="12693" spans="1:3" x14ac:dyDescent="0.25">
      <c r="A12693">
        <v>165011</v>
      </c>
      <c r="B12693" t="s">
        <v>28442</v>
      </c>
      <c r="C12693" s="47" t="s">
        <v>28443</v>
      </c>
    </row>
    <row r="12694" spans="1:3" x14ac:dyDescent="0.25">
      <c r="A12694">
        <v>165012</v>
      </c>
      <c r="B12694" t="s">
        <v>28444</v>
      </c>
      <c r="C12694" s="47" t="s">
        <v>28445</v>
      </c>
    </row>
    <row r="12695" spans="1:3" x14ac:dyDescent="0.25">
      <c r="A12695">
        <v>165013</v>
      </c>
      <c r="B12695" t="s">
        <v>28446</v>
      </c>
      <c r="C12695" s="47" t="s">
        <v>28447</v>
      </c>
    </row>
    <row r="12696" spans="1:3" x14ac:dyDescent="0.25">
      <c r="A12696">
        <v>165014</v>
      </c>
      <c r="B12696" t="s">
        <v>28448</v>
      </c>
      <c r="C12696" s="47" t="s">
        <v>28449</v>
      </c>
    </row>
    <row r="12697" spans="1:3" x14ac:dyDescent="0.25">
      <c r="A12697">
        <v>165015</v>
      </c>
      <c r="B12697" t="s">
        <v>28450</v>
      </c>
      <c r="C12697" s="47" t="s">
        <v>28451</v>
      </c>
    </row>
    <row r="12698" spans="1:3" x14ac:dyDescent="0.25">
      <c r="A12698">
        <v>165016</v>
      </c>
      <c r="B12698" t="s">
        <v>28452</v>
      </c>
      <c r="C12698" s="47" t="s">
        <v>28453</v>
      </c>
    </row>
    <row r="12699" spans="1:3" x14ac:dyDescent="0.25">
      <c r="A12699">
        <v>165017</v>
      </c>
      <c r="B12699" t="s">
        <v>28454</v>
      </c>
      <c r="C12699" s="47" t="s">
        <v>28455</v>
      </c>
    </row>
    <row r="12700" spans="1:3" x14ac:dyDescent="0.25">
      <c r="A12700">
        <v>165018</v>
      </c>
      <c r="B12700" t="s">
        <v>28456</v>
      </c>
      <c r="C12700" s="47" t="s">
        <v>28457</v>
      </c>
    </row>
    <row r="12701" spans="1:3" x14ac:dyDescent="0.25">
      <c r="A12701">
        <v>165019</v>
      </c>
      <c r="B12701" t="s">
        <v>28458</v>
      </c>
      <c r="C12701" s="47" t="s">
        <v>28459</v>
      </c>
    </row>
    <row r="12702" spans="1:3" x14ac:dyDescent="0.25">
      <c r="A12702">
        <v>165020</v>
      </c>
      <c r="B12702" t="s">
        <v>28460</v>
      </c>
      <c r="C12702" s="47" t="s">
        <v>28461</v>
      </c>
    </row>
    <row r="12703" spans="1:3" x14ac:dyDescent="0.25">
      <c r="A12703">
        <v>165021</v>
      </c>
      <c r="B12703" t="s">
        <v>28462</v>
      </c>
      <c r="C12703" s="47" t="s">
        <v>28463</v>
      </c>
    </row>
    <row r="12704" spans="1:3" x14ac:dyDescent="0.25">
      <c r="A12704">
        <v>165022</v>
      </c>
      <c r="B12704" t="s">
        <v>28464</v>
      </c>
      <c r="C12704" s="47" t="s">
        <v>28465</v>
      </c>
    </row>
    <row r="12705" spans="1:3" x14ac:dyDescent="0.25">
      <c r="A12705">
        <v>165023</v>
      </c>
      <c r="B12705" t="s">
        <v>28466</v>
      </c>
      <c r="C12705" s="47" t="s">
        <v>28467</v>
      </c>
    </row>
    <row r="12706" spans="1:3" x14ac:dyDescent="0.25">
      <c r="A12706">
        <v>165024</v>
      </c>
      <c r="B12706" t="s">
        <v>934</v>
      </c>
      <c r="C12706" s="47" t="s">
        <v>28468</v>
      </c>
    </row>
    <row r="12707" spans="1:3" x14ac:dyDescent="0.25">
      <c r="A12707">
        <v>165025</v>
      </c>
      <c r="B12707" t="s">
        <v>28469</v>
      </c>
      <c r="C12707" s="47" t="s">
        <v>28470</v>
      </c>
    </row>
    <row r="12708" spans="1:3" x14ac:dyDescent="0.25">
      <c r="A12708">
        <v>165026</v>
      </c>
      <c r="B12708" t="s">
        <v>28471</v>
      </c>
      <c r="C12708" s="47" t="s">
        <v>28472</v>
      </c>
    </row>
    <row r="12709" spans="1:3" x14ac:dyDescent="0.25">
      <c r="A12709">
        <v>165027</v>
      </c>
      <c r="B12709" t="s">
        <v>28473</v>
      </c>
      <c r="C12709" s="47" t="s">
        <v>28474</v>
      </c>
    </row>
    <row r="12710" spans="1:3" x14ac:dyDescent="0.25">
      <c r="A12710">
        <v>165028</v>
      </c>
      <c r="B12710" t="s">
        <v>28475</v>
      </c>
      <c r="C12710" s="47" t="s">
        <v>28476</v>
      </c>
    </row>
    <row r="12711" spans="1:3" x14ac:dyDescent="0.25">
      <c r="A12711">
        <v>165029</v>
      </c>
      <c r="B12711" t="s">
        <v>28477</v>
      </c>
      <c r="C12711" s="47" t="s">
        <v>28478</v>
      </c>
    </row>
    <row r="12712" spans="1:3" x14ac:dyDescent="0.25">
      <c r="A12712">
        <v>165030</v>
      </c>
      <c r="B12712" t="s">
        <v>28479</v>
      </c>
      <c r="C12712" s="47" t="s">
        <v>28480</v>
      </c>
    </row>
    <row r="12713" spans="1:3" x14ac:dyDescent="0.25">
      <c r="A12713">
        <v>165031</v>
      </c>
      <c r="B12713" t="s">
        <v>28481</v>
      </c>
      <c r="C12713" s="47" t="s">
        <v>28482</v>
      </c>
    </row>
    <row r="12714" spans="1:3" x14ac:dyDescent="0.25">
      <c r="A12714">
        <v>165032</v>
      </c>
      <c r="B12714" t="s">
        <v>28483</v>
      </c>
      <c r="C12714" s="47" t="s">
        <v>28484</v>
      </c>
    </row>
    <row r="12715" spans="1:3" x14ac:dyDescent="0.25">
      <c r="A12715">
        <v>165033</v>
      </c>
      <c r="B12715" t="s">
        <v>28485</v>
      </c>
      <c r="C12715" s="47" t="s">
        <v>28486</v>
      </c>
    </row>
    <row r="12716" spans="1:3" x14ac:dyDescent="0.25">
      <c r="A12716">
        <v>165034</v>
      </c>
      <c r="B12716" t="s">
        <v>28487</v>
      </c>
      <c r="C12716" s="47" t="s">
        <v>28488</v>
      </c>
    </row>
    <row r="12717" spans="1:3" x14ac:dyDescent="0.25">
      <c r="A12717">
        <v>165035</v>
      </c>
      <c r="B12717" t="s">
        <v>1219</v>
      </c>
      <c r="C12717" s="47" t="s">
        <v>28489</v>
      </c>
    </row>
    <row r="12718" spans="1:3" x14ac:dyDescent="0.25">
      <c r="A12718">
        <v>165036</v>
      </c>
      <c r="B12718" t="s">
        <v>28490</v>
      </c>
      <c r="C12718" s="47" t="s">
        <v>28491</v>
      </c>
    </row>
    <row r="12719" spans="1:3" x14ac:dyDescent="0.25">
      <c r="A12719">
        <v>165037</v>
      </c>
      <c r="B12719" t="s">
        <v>28492</v>
      </c>
      <c r="C12719" s="47" t="s">
        <v>28493</v>
      </c>
    </row>
    <row r="12720" spans="1:3" x14ac:dyDescent="0.25">
      <c r="A12720">
        <v>165038</v>
      </c>
      <c r="B12720" t="s">
        <v>28494</v>
      </c>
      <c r="C12720" s="47" t="s">
        <v>28495</v>
      </c>
    </row>
    <row r="12721" spans="1:3" x14ac:dyDescent="0.25">
      <c r="A12721">
        <v>165039</v>
      </c>
      <c r="B12721" t="s">
        <v>28496</v>
      </c>
      <c r="C12721" s="47" t="s">
        <v>28497</v>
      </c>
    </row>
    <row r="12722" spans="1:3" x14ac:dyDescent="0.25">
      <c r="A12722">
        <v>165040</v>
      </c>
      <c r="B12722" t="s">
        <v>28498</v>
      </c>
      <c r="C12722" s="47" t="s">
        <v>28499</v>
      </c>
    </row>
    <row r="12723" spans="1:3" x14ac:dyDescent="0.25">
      <c r="A12723">
        <v>165041</v>
      </c>
      <c r="B12723" t="s">
        <v>28500</v>
      </c>
      <c r="C12723" s="47" t="s">
        <v>28501</v>
      </c>
    </row>
    <row r="12724" spans="1:3" x14ac:dyDescent="0.25">
      <c r="A12724">
        <v>165042</v>
      </c>
      <c r="B12724" t="s">
        <v>28502</v>
      </c>
      <c r="C12724" s="47" t="s">
        <v>28503</v>
      </c>
    </row>
    <row r="12725" spans="1:3" x14ac:dyDescent="0.25">
      <c r="A12725">
        <v>165043</v>
      </c>
      <c r="B12725" t="s">
        <v>1298</v>
      </c>
      <c r="C12725" s="47" t="s">
        <v>28504</v>
      </c>
    </row>
    <row r="12726" spans="1:3" x14ac:dyDescent="0.25">
      <c r="A12726">
        <v>165044</v>
      </c>
      <c r="B12726" t="s">
        <v>28505</v>
      </c>
      <c r="C12726" s="47" t="s">
        <v>28506</v>
      </c>
    </row>
    <row r="12727" spans="1:3" x14ac:dyDescent="0.25">
      <c r="A12727">
        <v>165045</v>
      </c>
      <c r="B12727" t="s">
        <v>28507</v>
      </c>
      <c r="C12727" s="47" t="s">
        <v>28508</v>
      </c>
    </row>
    <row r="12728" spans="1:3" x14ac:dyDescent="0.25">
      <c r="A12728">
        <v>165046</v>
      </c>
      <c r="B12728" t="s">
        <v>28509</v>
      </c>
      <c r="C12728" s="47" t="s">
        <v>28510</v>
      </c>
    </row>
    <row r="12729" spans="1:3" x14ac:dyDescent="0.25">
      <c r="A12729">
        <v>165047</v>
      </c>
      <c r="B12729" t="s">
        <v>28511</v>
      </c>
      <c r="C12729" s="47" t="s">
        <v>28512</v>
      </c>
    </row>
    <row r="12730" spans="1:3" x14ac:dyDescent="0.25">
      <c r="A12730">
        <v>165048</v>
      </c>
      <c r="B12730" t="s">
        <v>28513</v>
      </c>
      <c r="C12730" s="47" t="s">
        <v>28514</v>
      </c>
    </row>
    <row r="12731" spans="1:3" x14ac:dyDescent="0.25">
      <c r="A12731">
        <v>165049</v>
      </c>
      <c r="B12731" t="s">
        <v>28515</v>
      </c>
      <c r="C12731" s="47" t="s">
        <v>28516</v>
      </c>
    </row>
    <row r="12732" spans="1:3" x14ac:dyDescent="0.25">
      <c r="A12732">
        <v>165050</v>
      </c>
      <c r="B12732" t="s">
        <v>28517</v>
      </c>
      <c r="C12732" s="47" t="s">
        <v>28518</v>
      </c>
    </row>
    <row r="12733" spans="1:3" x14ac:dyDescent="0.25">
      <c r="A12733">
        <v>165051</v>
      </c>
      <c r="B12733" t="s">
        <v>28519</v>
      </c>
      <c r="C12733" s="47" t="s">
        <v>28520</v>
      </c>
    </row>
    <row r="12734" spans="1:3" x14ac:dyDescent="0.25">
      <c r="A12734">
        <v>165052</v>
      </c>
      <c r="B12734" t="s">
        <v>28521</v>
      </c>
      <c r="C12734" s="47" t="s">
        <v>28522</v>
      </c>
    </row>
    <row r="12735" spans="1:3" x14ac:dyDescent="0.25">
      <c r="A12735">
        <v>165053</v>
      </c>
      <c r="B12735" t="s">
        <v>28523</v>
      </c>
      <c r="C12735" s="47" t="s">
        <v>28524</v>
      </c>
    </row>
    <row r="12736" spans="1:3" x14ac:dyDescent="0.25">
      <c r="A12736">
        <v>165054</v>
      </c>
      <c r="B12736" t="s">
        <v>1402</v>
      </c>
      <c r="C12736" s="47" t="s">
        <v>28525</v>
      </c>
    </row>
    <row r="12737" spans="1:3" x14ac:dyDescent="0.25">
      <c r="A12737">
        <v>165055</v>
      </c>
      <c r="B12737" t="s">
        <v>1488</v>
      </c>
      <c r="C12737" s="47" t="s">
        <v>28526</v>
      </c>
    </row>
    <row r="12738" spans="1:3" x14ac:dyDescent="0.25">
      <c r="A12738">
        <v>165056</v>
      </c>
      <c r="B12738" t="s">
        <v>28527</v>
      </c>
      <c r="C12738" s="47" t="s">
        <v>28528</v>
      </c>
    </row>
    <row r="12739" spans="1:3" x14ac:dyDescent="0.25">
      <c r="A12739">
        <v>165057</v>
      </c>
      <c r="B12739" t="s">
        <v>28529</v>
      </c>
      <c r="C12739" s="47" t="s">
        <v>28530</v>
      </c>
    </row>
    <row r="12740" spans="1:3" x14ac:dyDescent="0.25">
      <c r="A12740">
        <v>165058</v>
      </c>
      <c r="B12740" t="s">
        <v>28531</v>
      </c>
      <c r="C12740" s="47" t="s">
        <v>28532</v>
      </c>
    </row>
    <row r="12741" spans="1:3" x14ac:dyDescent="0.25">
      <c r="A12741">
        <v>165059</v>
      </c>
      <c r="B12741" t="s">
        <v>28533</v>
      </c>
      <c r="C12741" s="47" t="s">
        <v>28534</v>
      </c>
    </row>
    <row r="12742" spans="1:3" x14ac:dyDescent="0.25">
      <c r="A12742">
        <v>165060</v>
      </c>
      <c r="B12742" t="s">
        <v>28535</v>
      </c>
      <c r="C12742" s="47" t="s">
        <v>28536</v>
      </c>
    </row>
    <row r="12743" spans="1:3" x14ac:dyDescent="0.25">
      <c r="A12743">
        <v>165061</v>
      </c>
      <c r="B12743" t="s">
        <v>1037</v>
      </c>
      <c r="C12743" s="47" t="s">
        <v>28537</v>
      </c>
    </row>
    <row r="12744" spans="1:3" x14ac:dyDescent="0.25">
      <c r="A12744">
        <v>165062</v>
      </c>
      <c r="B12744" t="s">
        <v>28538</v>
      </c>
      <c r="C12744" s="47" t="s">
        <v>28539</v>
      </c>
    </row>
    <row r="12745" spans="1:3" x14ac:dyDescent="0.25">
      <c r="A12745">
        <v>165063</v>
      </c>
      <c r="B12745" t="s">
        <v>28540</v>
      </c>
      <c r="C12745" s="47" t="s">
        <v>28541</v>
      </c>
    </row>
    <row r="12746" spans="1:3" x14ac:dyDescent="0.25">
      <c r="A12746">
        <v>165064</v>
      </c>
      <c r="B12746" t="s">
        <v>28542</v>
      </c>
      <c r="C12746" s="47" t="s">
        <v>28543</v>
      </c>
    </row>
    <row r="12747" spans="1:3" x14ac:dyDescent="0.25">
      <c r="A12747">
        <v>165065</v>
      </c>
      <c r="B12747" t="s">
        <v>28544</v>
      </c>
      <c r="C12747" s="47" t="s">
        <v>28545</v>
      </c>
    </row>
    <row r="12748" spans="1:3" x14ac:dyDescent="0.25">
      <c r="A12748">
        <v>165066</v>
      </c>
      <c r="B12748" t="s">
        <v>28546</v>
      </c>
      <c r="C12748" s="47" t="s">
        <v>28547</v>
      </c>
    </row>
    <row r="12749" spans="1:3" x14ac:dyDescent="0.25">
      <c r="A12749">
        <v>165067</v>
      </c>
      <c r="B12749" t="s">
        <v>28548</v>
      </c>
      <c r="C12749" s="47" t="s">
        <v>28549</v>
      </c>
    </row>
    <row r="12750" spans="1:3" x14ac:dyDescent="0.25">
      <c r="A12750">
        <v>165068</v>
      </c>
      <c r="B12750" t="s">
        <v>28550</v>
      </c>
      <c r="C12750" s="47" t="s">
        <v>28551</v>
      </c>
    </row>
    <row r="12751" spans="1:3" x14ac:dyDescent="0.25">
      <c r="A12751">
        <v>165069</v>
      </c>
      <c r="B12751" t="s">
        <v>28552</v>
      </c>
      <c r="C12751" s="47" t="s">
        <v>28553</v>
      </c>
    </row>
    <row r="12752" spans="1:3" x14ac:dyDescent="0.25">
      <c r="A12752">
        <v>165070</v>
      </c>
      <c r="B12752" t="s">
        <v>28554</v>
      </c>
      <c r="C12752" s="47" t="s">
        <v>28555</v>
      </c>
    </row>
    <row r="12753" spans="1:3" x14ac:dyDescent="0.25">
      <c r="A12753">
        <v>165071</v>
      </c>
      <c r="B12753" t="s">
        <v>28556</v>
      </c>
      <c r="C12753" s="47" t="s">
        <v>28557</v>
      </c>
    </row>
    <row r="12754" spans="1:3" x14ac:dyDescent="0.25">
      <c r="A12754">
        <v>165072</v>
      </c>
      <c r="B12754" t="s">
        <v>346</v>
      </c>
      <c r="C12754" s="47" t="s">
        <v>28558</v>
      </c>
    </row>
    <row r="12755" spans="1:3" x14ac:dyDescent="0.25">
      <c r="A12755">
        <v>165073</v>
      </c>
      <c r="B12755" t="s">
        <v>28559</v>
      </c>
      <c r="C12755" s="47" t="s">
        <v>28560</v>
      </c>
    </row>
    <row r="12756" spans="1:3" x14ac:dyDescent="0.25">
      <c r="A12756">
        <v>165074</v>
      </c>
      <c r="B12756" t="s">
        <v>28561</v>
      </c>
      <c r="C12756" s="47" t="s">
        <v>28562</v>
      </c>
    </row>
    <row r="12757" spans="1:3" x14ac:dyDescent="0.25">
      <c r="A12757">
        <v>165075</v>
      </c>
      <c r="B12757" t="s">
        <v>28563</v>
      </c>
      <c r="C12757" s="47" t="s">
        <v>19593</v>
      </c>
    </row>
    <row r="12758" spans="1:3" x14ac:dyDescent="0.25">
      <c r="A12758">
        <v>165076</v>
      </c>
      <c r="B12758" t="s">
        <v>28564</v>
      </c>
      <c r="C12758" s="47" t="s">
        <v>28565</v>
      </c>
    </row>
    <row r="12759" spans="1:3" x14ac:dyDescent="0.25">
      <c r="A12759">
        <v>165077</v>
      </c>
      <c r="B12759" t="s">
        <v>28566</v>
      </c>
      <c r="C12759" s="47" t="s">
        <v>28567</v>
      </c>
    </row>
    <row r="12760" spans="1:3" x14ac:dyDescent="0.25">
      <c r="A12760">
        <v>165078</v>
      </c>
      <c r="B12760" t="s">
        <v>28568</v>
      </c>
      <c r="C12760" s="47" t="s">
        <v>28569</v>
      </c>
    </row>
    <row r="12761" spans="1:3" x14ac:dyDescent="0.25">
      <c r="A12761">
        <v>165079</v>
      </c>
      <c r="B12761" t="s">
        <v>28570</v>
      </c>
      <c r="C12761" s="47" t="s">
        <v>28571</v>
      </c>
    </row>
    <row r="12762" spans="1:3" x14ac:dyDescent="0.25">
      <c r="A12762">
        <v>165080</v>
      </c>
      <c r="B12762" t="s">
        <v>28572</v>
      </c>
      <c r="C12762" s="47" t="s">
        <v>28573</v>
      </c>
    </row>
    <row r="12763" spans="1:3" x14ac:dyDescent="0.25">
      <c r="A12763">
        <v>165081</v>
      </c>
      <c r="B12763" t="s">
        <v>28574</v>
      </c>
      <c r="C12763" s="47" t="s">
        <v>28575</v>
      </c>
    </row>
    <row r="12764" spans="1:3" x14ac:dyDescent="0.25">
      <c r="A12764">
        <v>165082</v>
      </c>
      <c r="B12764" t="s">
        <v>28576</v>
      </c>
      <c r="C12764" s="47" t="s">
        <v>28577</v>
      </c>
    </row>
    <row r="12765" spans="1:3" x14ac:dyDescent="0.25">
      <c r="A12765">
        <v>165083</v>
      </c>
      <c r="B12765" t="s">
        <v>28578</v>
      </c>
      <c r="C12765" s="47" t="s">
        <v>28579</v>
      </c>
    </row>
    <row r="12766" spans="1:3" x14ac:dyDescent="0.25">
      <c r="A12766">
        <v>165084</v>
      </c>
      <c r="B12766" t="s">
        <v>28580</v>
      </c>
      <c r="C12766" s="47" t="s">
        <v>9453</v>
      </c>
    </row>
    <row r="12767" spans="1:3" x14ac:dyDescent="0.25">
      <c r="A12767">
        <v>165085</v>
      </c>
      <c r="B12767" t="s">
        <v>28581</v>
      </c>
      <c r="C12767" s="47" t="s">
        <v>28582</v>
      </c>
    </row>
    <row r="12768" spans="1:3" x14ac:dyDescent="0.25">
      <c r="A12768">
        <v>165086</v>
      </c>
      <c r="B12768" t="s">
        <v>28583</v>
      </c>
      <c r="C12768" s="47" t="s">
        <v>28584</v>
      </c>
    </row>
    <row r="12769" spans="1:3" x14ac:dyDescent="0.25">
      <c r="A12769">
        <v>165087</v>
      </c>
      <c r="B12769" t="s">
        <v>28585</v>
      </c>
      <c r="C12769" s="47" t="s">
        <v>28586</v>
      </c>
    </row>
    <row r="12770" spans="1:3" x14ac:dyDescent="0.25">
      <c r="A12770">
        <v>165088</v>
      </c>
      <c r="B12770" t="s">
        <v>28587</v>
      </c>
      <c r="C12770" s="47" t="s">
        <v>28588</v>
      </c>
    </row>
    <row r="12771" spans="1:3" x14ac:dyDescent="0.25">
      <c r="A12771">
        <v>165089</v>
      </c>
      <c r="B12771" t="s">
        <v>28589</v>
      </c>
      <c r="C12771" s="47" t="s">
        <v>28590</v>
      </c>
    </row>
    <row r="12772" spans="1:3" x14ac:dyDescent="0.25">
      <c r="A12772">
        <v>165090</v>
      </c>
      <c r="B12772" t="s">
        <v>28591</v>
      </c>
      <c r="C12772" s="47" t="s">
        <v>28592</v>
      </c>
    </row>
    <row r="12773" spans="1:3" x14ac:dyDescent="0.25">
      <c r="A12773">
        <v>165091</v>
      </c>
      <c r="B12773" t="s">
        <v>28593</v>
      </c>
      <c r="C12773" s="47" t="s">
        <v>28594</v>
      </c>
    </row>
    <row r="12774" spans="1:3" x14ac:dyDescent="0.25">
      <c r="A12774">
        <v>165092</v>
      </c>
      <c r="B12774" t="s">
        <v>28595</v>
      </c>
      <c r="C12774" s="47" t="s">
        <v>28596</v>
      </c>
    </row>
    <row r="12775" spans="1:3" x14ac:dyDescent="0.25">
      <c r="A12775">
        <v>165093</v>
      </c>
      <c r="B12775" t="s">
        <v>28597</v>
      </c>
      <c r="C12775" s="47" t="s">
        <v>28598</v>
      </c>
    </row>
    <row r="12776" spans="1:3" x14ac:dyDescent="0.25">
      <c r="A12776">
        <v>165094</v>
      </c>
      <c r="B12776" t="s">
        <v>28599</v>
      </c>
      <c r="C12776" s="47" t="s">
        <v>28600</v>
      </c>
    </row>
    <row r="12777" spans="1:3" x14ac:dyDescent="0.25">
      <c r="A12777">
        <v>165095</v>
      </c>
      <c r="B12777" t="s">
        <v>28601</v>
      </c>
      <c r="C12777" s="47" t="s">
        <v>28602</v>
      </c>
    </row>
    <row r="12778" spans="1:3" x14ac:dyDescent="0.25">
      <c r="A12778">
        <v>165096</v>
      </c>
      <c r="B12778" t="s">
        <v>28603</v>
      </c>
      <c r="C12778" s="47" t="s">
        <v>28604</v>
      </c>
    </row>
    <row r="12779" spans="1:3" x14ac:dyDescent="0.25">
      <c r="A12779">
        <v>165097</v>
      </c>
      <c r="B12779" t="s">
        <v>28605</v>
      </c>
      <c r="C12779" s="47" t="s">
        <v>28606</v>
      </c>
    </row>
    <row r="12780" spans="1:3" x14ac:dyDescent="0.25">
      <c r="A12780">
        <v>165098</v>
      </c>
      <c r="B12780" t="s">
        <v>28607</v>
      </c>
      <c r="C12780" s="47" t="s">
        <v>28608</v>
      </c>
    </row>
    <row r="12781" spans="1:3" x14ac:dyDescent="0.25">
      <c r="A12781">
        <v>165099</v>
      </c>
      <c r="B12781" t="s">
        <v>28609</v>
      </c>
      <c r="C12781" s="47" t="s">
        <v>28610</v>
      </c>
    </row>
    <row r="12782" spans="1:3" x14ac:dyDescent="0.25">
      <c r="A12782">
        <v>165100</v>
      </c>
      <c r="B12782" t="s">
        <v>28611</v>
      </c>
      <c r="C12782" s="47" t="s">
        <v>28612</v>
      </c>
    </row>
    <row r="12783" spans="1:3" x14ac:dyDescent="0.25">
      <c r="A12783">
        <v>165101</v>
      </c>
      <c r="B12783" t="s">
        <v>236</v>
      </c>
      <c r="C12783" s="47" t="s">
        <v>28613</v>
      </c>
    </row>
    <row r="12784" spans="1:3" x14ac:dyDescent="0.25">
      <c r="A12784">
        <v>165102</v>
      </c>
      <c r="B12784" t="s">
        <v>495</v>
      </c>
      <c r="C12784" s="47" t="s">
        <v>28614</v>
      </c>
    </row>
    <row r="12785" spans="1:3" x14ac:dyDescent="0.25">
      <c r="A12785">
        <v>165103</v>
      </c>
      <c r="B12785" t="s">
        <v>28615</v>
      </c>
      <c r="C12785" s="47" t="s">
        <v>28616</v>
      </c>
    </row>
    <row r="12786" spans="1:3" x14ac:dyDescent="0.25">
      <c r="A12786">
        <v>165104</v>
      </c>
      <c r="B12786" t="s">
        <v>28617</v>
      </c>
      <c r="C12786" s="47" t="s">
        <v>28618</v>
      </c>
    </row>
    <row r="12787" spans="1:3" x14ac:dyDescent="0.25">
      <c r="A12787">
        <v>165105</v>
      </c>
      <c r="B12787" t="s">
        <v>28619</v>
      </c>
      <c r="C12787" s="47" t="s">
        <v>28620</v>
      </c>
    </row>
    <row r="12788" spans="1:3" x14ac:dyDescent="0.25">
      <c r="A12788">
        <v>165106</v>
      </c>
      <c r="B12788" t="s">
        <v>28621</v>
      </c>
      <c r="C12788" s="47" t="s">
        <v>28622</v>
      </c>
    </row>
    <row r="12789" spans="1:3" x14ac:dyDescent="0.25">
      <c r="A12789">
        <v>165107</v>
      </c>
      <c r="B12789" t="s">
        <v>28623</v>
      </c>
      <c r="C12789" s="47" t="s">
        <v>28624</v>
      </c>
    </row>
    <row r="12790" spans="1:3" x14ac:dyDescent="0.25">
      <c r="A12790">
        <v>165108</v>
      </c>
      <c r="B12790" t="s">
        <v>28625</v>
      </c>
      <c r="C12790" s="47" t="s">
        <v>28626</v>
      </c>
    </row>
    <row r="12791" spans="1:3" x14ac:dyDescent="0.25">
      <c r="A12791">
        <v>165109</v>
      </c>
      <c r="B12791" t="s">
        <v>28627</v>
      </c>
      <c r="C12791" s="47" t="s">
        <v>28628</v>
      </c>
    </row>
    <row r="12792" spans="1:3" x14ac:dyDescent="0.25">
      <c r="A12792">
        <v>165110</v>
      </c>
      <c r="B12792" t="s">
        <v>28629</v>
      </c>
      <c r="C12792" s="47" t="s">
        <v>28630</v>
      </c>
    </row>
    <row r="12793" spans="1:3" x14ac:dyDescent="0.25">
      <c r="A12793">
        <v>165111</v>
      </c>
      <c r="B12793" t="s">
        <v>28631</v>
      </c>
      <c r="C12793" s="47" t="s">
        <v>28632</v>
      </c>
    </row>
    <row r="12794" spans="1:3" x14ac:dyDescent="0.25">
      <c r="A12794">
        <v>165112</v>
      </c>
      <c r="B12794" t="s">
        <v>28633</v>
      </c>
      <c r="C12794" s="47" t="s">
        <v>28634</v>
      </c>
    </row>
    <row r="12795" spans="1:3" x14ac:dyDescent="0.25">
      <c r="A12795">
        <v>165113</v>
      </c>
      <c r="B12795" t="s">
        <v>1356</v>
      </c>
      <c r="C12795" s="47" t="s">
        <v>28635</v>
      </c>
    </row>
    <row r="12796" spans="1:3" x14ac:dyDescent="0.25">
      <c r="A12796">
        <v>165114</v>
      </c>
      <c r="B12796" t="s">
        <v>1089</v>
      </c>
      <c r="C12796" s="47" t="s">
        <v>28636</v>
      </c>
    </row>
    <row r="12797" spans="1:3" x14ac:dyDescent="0.25">
      <c r="A12797">
        <v>165115</v>
      </c>
      <c r="B12797" t="s">
        <v>952</v>
      </c>
      <c r="C12797" s="47" t="s">
        <v>28637</v>
      </c>
    </row>
    <row r="12798" spans="1:3" x14ac:dyDescent="0.25">
      <c r="A12798">
        <v>165116</v>
      </c>
      <c r="B12798" t="s">
        <v>28638</v>
      </c>
      <c r="C12798" s="47" t="s">
        <v>28639</v>
      </c>
    </row>
    <row r="12799" spans="1:3" x14ac:dyDescent="0.25">
      <c r="A12799">
        <v>165117</v>
      </c>
      <c r="B12799" t="s">
        <v>28640</v>
      </c>
      <c r="C12799" s="47" t="s">
        <v>28641</v>
      </c>
    </row>
    <row r="12800" spans="1:3" x14ac:dyDescent="0.25">
      <c r="A12800">
        <v>165118</v>
      </c>
      <c r="B12800" t="s">
        <v>28642</v>
      </c>
      <c r="C12800" s="47" t="s">
        <v>28643</v>
      </c>
    </row>
    <row r="12801" spans="1:3" x14ac:dyDescent="0.25">
      <c r="A12801">
        <v>165119</v>
      </c>
      <c r="B12801" t="s">
        <v>28644</v>
      </c>
      <c r="C12801" s="47" t="s">
        <v>28645</v>
      </c>
    </row>
    <row r="12802" spans="1:3" x14ac:dyDescent="0.25">
      <c r="A12802">
        <v>165120</v>
      </c>
      <c r="B12802" t="s">
        <v>28646</v>
      </c>
      <c r="C12802" s="47" t="s">
        <v>28647</v>
      </c>
    </row>
    <row r="12803" spans="1:3" x14ac:dyDescent="0.25">
      <c r="A12803">
        <v>165121</v>
      </c>
      <c r="B12803" t="s">
        <v>28648</v>
      </c>
      <c r="C12803" s="47" t="s">
        <v>28649</v>
      </c>
    </row>
    <row r="12804" spans="1:3" x14ac:dyDescent="0.25">
      <c r="A12804">
        <v>165122</v>
      </c>
      <c r="B12804" t="s">
        <v>28650</v>
      </c>
      <c r="C12804" s="47" t="s">
        <v>28651</v>
      </c>
    </row>
    <row r="12805" spans="1:3" x14ac:dyDescent="0.25">
      <c r="A12805">
        <v>165123</v>
      </c>
      <c r="B12805" t="s">
        <v>28652</v>
      </c>
      <c r="C12805" s="47" t="s">
        <v>28653</v>
      </c>
    </row>
    <row r="12806" spans="1:3" x14ac:dyDescent="0.25">
      <c r="A12806">
        <v>165124</v>
      </c>
      <c r="B12806" t="s">
        <v>28654</v>
      </c>
      <c r="C12806" s="47" t="s">
        <v>28655</v>
      </c>
    </row>
    <row r="12807" spans="1:3" x14ac:dyDescent="0.25">
      <c r="A12807">
        <v>165125</v>
      </c>
      <c r="B12807" t="s">
        <v>28656</v>
      </c>
      <c r="C12807" s="47" t="s">
        <v>28657</v>
      </c>
    </row>
    <row r="12808" spans="1:3" x14ac:dyDescent="0.25">
      <c r="A12808">
        <v>165126</v>
      </c>
      <c r="B12808" t="s">
        <v>28658</v>
      </c>
      <c r="C12808" s="47" t="s">
        <v>28659</v>
      </c>
    </row>
    <row r="12809" spans="1:3" x14ac:dyDescent="0.25">
      <c r="A12809">
        <v>165127</v>
      </c>
      <c r="B12809" t="s">
        <v>28660</v>
      </c>
      <c r="C12809" s="47" t="s">
        <v>28661</v>
      </c>
    </row>
    <row r="12810" spans="1:3" x14ac:dyDescent="0.25">
      <c r="A12810">
        <v>165128</v>
      </c>
      <c r="B12810" t="s">
        <v>28662</v>
      </c>
      <c r="C12810" s="47" t="s">
        <v>28663</v>
      </c>
    </row>
    <row r="12811" spans="1:3" x14ac:dyDescent="0.25">
      <c r="A12811">
        <v>165129</v>
      </c>
      <c r="B12811" t="s">
        <v>28664</v>
      </c>
      <c r="C12811" s="47" t="s">
        <v>28665</v>
      </c>
    </row>
    <row r="12812" spans="1:3" x14ac:dyDescent="0.25">
      <c r="A12812">
        <v>165130</v>
      </c>
      <c r="B12812" t="s">
        <v>28666</v>
      </c>
      <c r="C12812" s="47" t="s">
        <v>28667</v>
      </c>
    </row>
    <row r="12813" spans="1:3" x14ac:dyDescent="0.25">
      <c r="A12813">
        <v>165131</v>
      </c>
      <c r="B12813" t="s">
        <v>28668</v>
      </c>
      <c r="C12813" s="47" t="s">
        <v>28669</v>
      </c>
    </row>
    <row r="12814" spans="1:3" x14ac:dyDescent="0.25">
      <c r="A12814">
        <v>165132</v>
      </c>
      <c r="B12814" t="s">
        <v>28670</v>
      </c>
      <c r="C12814" s="47" t="s">
        <v>28671</v>
      </c>
    </row>
    <row r="12815" spans="1:3" x14ac:dyDescent="0.25">
      <c r="A12815">
        <v>165133</v>
      </c>
      <c r="B12815" t="s">
        <v>28672</v>
      </c>
      <c r="C12815" s="47" t="s">
        <v>28673</v>
      </c>
    </row>
    <row r="12816" spans="1:3" x14ac:dyDescent="0.25">
      <c r="A12816">
        <v>165134</v>
      </c>
      <c r="B12816" t="s">
        <v>28674</v>
      </c>
      <c r="C12816" s="47" t="s">
        <v>28675</v>
      </c>
    </row>
    <row r="12817" spans="1:3" x14ac:dyDescent="0.25">
      <c r="A12817">
        <v>165135</v>
      </c>
      <c r="B12817" t="s">
        <v>28676</v>
      </c>
      <c r="C12817" s="47" t="s">
        <v>28677</v>
      </c>
    </row>
    <row r="12818" spans="1:3" x14ac:dyDescent="0.25">
      <c r="A12818">
        <v>165136</v>
      </c>
      <c r="B12818" t="s">
        <v>28678</v>
      </c>
      <c r="C12818" s="47" t="s">
        <v>28679</v>
      </c>
    </row>
    <row r="12819" spans="1:3" x14ac:dyDescent="0.25">
      <c r="A12819">
        <v>165137</v>
      </c>
      <c r="B12819" t="s">
        <v>28680</v>
      </c>
      <c r="C12819" s="47" t="s">
        <v>28681</v>
      </c>
    </row>
    <row r="12820" spans="1:3" x14ac:dyDescent="0.25">
      <c r="A12820">
        <v>165138</v>
      </c>
      <c r="B12820" t="s">
        <v>28682</v>
      </c>
      <c r="C12820" s="47" t="s">
        <v>28683</v>
      </c>
    </row>
    <row r="12821" spans="1:3" x14ac:dyDescent="0.25">
      <c r="A12821">
        <v>165139</v>
      </c>
      <c r="B12821" t="s">
        <v>28684</v>
      </c>
      <c r="C12821" s="47" t="s">
        <v>28685</v>
      </c>
    </row>
    <row r="12822" spans="1:3" x14ac:dyDescent="0.25">
      <c r="A12822">
        <v>165140</v>
      </c>
      <c r="B12822" t="s">
        <v>28686</v>
      </c>
      <c r="C12822" s="47" t="s">
        <v>28687</v>
      </c>
    </row>
    <row r="12823" spans="1:3" x14ac:dyDescent="0.25">
      <c r="A12823">
        <v>165141</v>
      </c>
      <c r="B12823" t="s">
        <v>28688</v>
      </c>
      <c r="C12823" s="47" t="s">
        <v>28689</v>
      </c>
    </row>
    <row r="12824" spans="1:3" x14ac:dyDescent="0.25">
      <c r="A12824">
        <v>165142</v>
      </c>
      <c r="B12824" t="s">
        <v>28690</v>
      </c>
      <c r="C12824" s="47" t="s">
        <v>28691</v>
      </c>
    </row>
    <row r="12825" spans="1:3" x14ac:dyDescent="0.25">
      <c r="A12825">
        <v>165143</v>
      </c>
      <c r="B12825" t="s">
        <v>28692</v>
      </c>
      <c r="C12825" s="47" t="s">
        <v>28693</v>
      </c>
    </row>
    <row r="12826" spans="1:3" x14ac:dyDescent="0.25">
      <c r="A12826">
        <v>165144</v>
      </c>
      <c r="B12826" t="s">
        <v>28694</v>
      </c>
      <c r="C12826" s="47" t="s">
        <v>28695</v>
      </c>
    </row>
    <row r="12827" spans="1:3" x14ac:dyDescent="0.25">
      <c r="A12827">
        <v>165145</v>
      </c>
      <c r="B12827" t="s">
        <v>28696</v>
      </c>
      <c r="C12827" s="47" t="s">
        <v>28697</v>
      </c>
    </row>
    <row r="12828" spans="1:3" x14ac:dyDescent="0.25">
      <c r="A12828">
        <v>165146</v>
      </c>
      <c r="B12828" t="s">
        <v>28698</v>
      </c>
      <c r="C12828" s="47" t="s">
        <v>28699</v>
      </c>
    </row>
    <row r="12829" spans="1:3" x14ac:dyDescent="0.25">
      <c r="A12829">
        <v>165147</v>
      </c>
      <c r="B12829" t="s">
        <v>28700</v>
      </c>
      <c r="C12829" s="47" t="s">
        <v>28701</v>
      </c>
    </row>
    <row r="12830" spans="1:3" x14ac:dyDescent="0.25">
      <c r="A12830">
        <v>165148</v>
      </c>
      <c r="B12830" t="s">
        <v>28702</v>
      </c>
      <c r="C12830" s="47" t="s">
        <v>28703</v>
      </c>
    </row>
    <row r="12831" spans="1:3" x14ac:dyDescent="0.25">
      <c r="A12831">
        <v>165149</v>
      </c>
      <c r="B12831" t="s">
        <v>28704</v>
      </c>
      <c r="C12831" s="47" t="s">
        <v>28705</v>
      </c>
    </row>
    <row r="12832" spans="1:3" x14ac:dyDescent="0.25">
      <c r="A12832">
        <v>165150</v>
      </c>
      <c r="B12832" t="s">
        <v>28706</v>
      </c>
      <c r="C12832" s="47" t="s">
        <v>28707</v>
      </c>
    </row>
    <row r="12833" spans="1:3" x14ac:dyDescent="0.25">
      <c r="A12833">
        <v>165151</v>
      </c>
      <c r="B12833" t="s">
        <v>28708</v>
      </c>
      <c r="C12833" s="47" t="s">
        <v>28709</v>
      </c>
    </row>
    <row r="12834" spans="1:3" x14ac:dyDescent="0.25">
      <c r="A12834">
        <v>165152</v>
      </c>
      <c r="B12834" t="s">
        <v>28710</v>
      </c>
      <c r="C12834" s="47" t="s">
        <v>28711</v>
      </c>
    </row>
    <row r="12835" spans="1:3" x14ac:dyDescent="0.25">
      <c r="A12835">
        <v>165153</v>
      </c>
      <c r="B12835" t="s">
        <v>28712</v>
      </c>
      <c r="C12835" s="47" t="s">
        <v>28713</v>
      </c>
    </row>
    <row r="12836" spans="1:3" x14ac:dyDescent="0.25">
      <c r="A12836">
        <v>165154</v>
      </c>
      <c r="B12836" t="s">
        <v>28714</v>
      </c>
      <c r="C12836" s="47" t="s">
        <v>28715</v>
      </c>
    </row>
    <row r="12837" spans="1:3" x14ac:dyDescent="0.25">
      <c r="A12837">
        <v>165155</v>
      </c>
      <c r="B12837" t="s">
        <v>28716</v>
      </c>
      <c r="C12837" s="47" t="s">
        <v>28717</v>
      </c>
    </row>
    <row r="12838" spans="1:3" x14ac:dyDescent="0.25">
      <c r="A12838">
        <v>165156</v>
      </c>
      <c r="B12838" t="s">
        <v>28718</v>
      </c>
      <c r="C12838" s="47" t="s">
        <v>28719</v>
      </c>
    </row>
    <row r="12839" spans="1:3" x14ac:dyDescent="0.25">
      <c r="A12839">
        <v>165157</v>
      </c>
      <c r="B12839" t="s">
        <v>28720</v>
      </c>
      <c r="C12839" s="47" t="s">
        <v>28721</v>
      </c>
    </row>
    <row r="12840" spans="1:3" x14ac:dyDescent="0.25">
      <c r="A12840">
        <v>165158</v>
      </c>
      <c r="B12840" t="s">
        <v>28722</v>
      </c>
      <c r="C12840" s="47" t="s">
        <v>28723</v>
      </c>
    </row>
    <row r="12841" spans="1:3" x14ac:dyDescent="0.25">
      <c r="A12841">
        <v>165159</v>
      </c>
      <c r="B12841" t="s">
        <v>28724</v>
      </c>
      <c r="C12841" s="47" t="s">
        <v>28725</v>
      </c>
    </row>
    <row r="12842" spans="1:3" x14ac:dyDescent="0.25">
      <c r="A12842">
        <v>165160</v>
      </c>
      <c r="B12842" t="s">
        <v>28726</v>
      </c>
      <c r="C12842" s="47" t="s">
        <v>28727</v>
      </c>
    </row>
    <row r="12843" spans="1:3" x14ac:dyDescent="0.25">
      <c r="A12843">
        <v>165161</v>
      </c>
      <c r="B12843" t="s">
        <v>28728</v>
      </c>
      <c r="C12843" s="47" t="s">
        <v>28729</v>
      </c>
    </row>
    <row r="12844" spans="1:3" x14ac:dyDescent="0.25">
      <c r="A12844">
        <v>165162</v>
      </c>
      <c r="B12844" t="s">
        <v>28730</v>
      </c>
      <c r="C12844" s="47" t="s">
        <v>28731</v>
      </c>
    </row>
    <row r="12845" spans="1:3" x14ac:dyDescent="0.25">
      <c r="A12845">
        <v>165163</v>
      </c>
      <c r="B12845" t="s">
        <v>28732</v>
      </c>
      <c r="C12845" s="47" t="s">
        <v>28733</v>
      </c>
    </row>
    <row r="12846" spans="1:3" x14ac:dyDescent="0.25">
      <c r="A12846">
        <v>165164</v>
      </c>
      <c r="B12846" t="s">
        <v>28734</v>
      </c>
      <c r="C12846" s="47" t="s">
        <v>28735</v>
      </c>
    </row>
    <row r="12847" spans="1:3" x14ac:dyDescent="0.25">
      <c r="A12847">
        <v>165165</v>
      </c>
      <c r="B12847" t="s">
        <v>28736</v>
      </c>
      <c r="C12847" s="47" t="s">
        <v>28737</v>
      </c>
    </row>
    <row r="12848" spans="1:3" x14ac:dyDescent="0.25">
      <c r="A12848">
        <v>165166</v>
      </c>
      <c r="B12848" t="s">
        <v>1014</v>
      </c>
      <c r="C12848" s="47" t="s">
        <v>28738</v>
      </c>
    </row>
    <row r="12849" spans="1:3" x14ac:dyDescent="0.25">
      <c r="A12849">
        <v>165167</v>
      </c>
      <c r="B12849" t="s">
        <v>28739</v>
      </c>
      <c r="C12849" s="47" t="s">
        <v>28740</v>
      </c>
    </row>
    <row r="12850" spans="1:3" x14ac:dyDescent="0.25">
      <c r="A12850">
        <v>165168</v>
      </c>
      <c r="B12850" t="s">
        <v>28741</v>
      </c>
      <c r="C12850" s="47" t="s">
        <v>28742</v>
      </c>
    </row>
    <row r="12851" spans="1:3" x14ac:dyDescent="0.25">
      <c r="A12851">
        <v>165169</v>
      </c>
      <c r="B12851" t="s">
        <v>28743</v>
      </c>
      <c r="C12851" s="47" t="s">
        <v>28744</v>
      </c>
    </row>
    <row r="12852" spans="1:3" x14ac:dyDescent="0.25">
      <c r="A12852">
        <v>165170</v>
      </c>
      <c r="B12852" t="s">
        <v>28745</v>
      </c>
      <c r="C12852" s="47" t="s">
        <v>28746</v>
      </c>
    </row>
    <row r="12853" spans="1:3" x14ac:dyDescent="0.25">
      <c r="A12853">
        <v>165171</v>
      </c>
      <c r="B12853" t="s">
        <v>28747</v>
      </c>
      <c r="C12853" s="47" t="s">
        <v>28748</v>
      </c>
    </row>
    <row r="12854" spans="1:3" x14ac:dyDescent="0.25">
      <c r="A12854">
        <v>165172</v>
      </c>
      <c r="B12854" t="s">
        <v>28749</v>
      </c>
      <c r="C12854" s="47" t="s">
        <v>28750</v>
      </c>
    </row>
    <row r="12855" spans="1:3" x14ac:dyDescent="0.25">
      <c r="A12855">
        <v>165173</v>
      </c>
      <c r="B12855" t="s">
        <v>1299</v>
      </c>
      <c r="C12855" s="47" t="s">
        <v>28751</v>
      </c>
    </row>
    <row r="12856" spans="1:3" x14ac:dyDescent="0.25">
      <c r="A12856">
        <v>165174</v>
      </c>
      <c r="B12856" t="s">
        <v>28752</v>
      </c>
      <c r="C12856" s="47" t="s">
        <v>28753</v>
      </c>
    </row>
    <row r="12857" spans="1:3" x14ac:dyDescent="0.25">
      <c r="A12857">
        <v>165175</v>
      </c>
      <c r="B12857" t="s">
        <v>28754</v>
      </c>
      <c r="C12857" s="47" t="s">
        <v>28755</v>
      </c>
    </row>
    <row r="12858" spans="1:3" x14ac:dyDescent="0.25">
      <c r="A12858">
        <v>165176</v>
      </c>
      <c r="B12858" t="s">
        <v>28756</v>
      </c>
      <c r="C12858" s="47" t="s">
        <v>28757</v>
      </c>
    </row>
    <row r="12859" spans="1:3" x14ac:dyDescent="0.25">
      <c r="A12859">
        <v>165177</v>
      </c>
      <c r="B12859" t="s">
        <v>28758</v>
      </c>
      <c r="C12859" s="47" t="s">
        <v>28759</v>
      </c>
    </row>
    <row r="12860" spans="1:3" x14ac:dyDescent="0.25">
      <c r="A12860">
        <v>165178</v>
      </c>
      <c r="B12860" t="s">
        <v>28760</v>
      </c>
      <c r="C12860" s="47" t="s">
        <v>28761</v>
      </c>
    </row>
    <row r="12861" spans="1:3" x14ac:dyDescent="0.25">
      <c r="A12861">
        <v>165179</v>
      </c>
      <c r="B12861" t="s">
        <v>28762</v>
      </c>
      <c r="C12861" s="47" t="s">
        <v>28763</v>
      </c>
    </row>
    <row r="12862" spans="1:3" x14ac:dyDescent="0.25">
      <c r="A12862">
        <v>165180</v>
      </c>
      <c r="B12862" t="s">
        <v>28764</v>
      </c>
      <c r="C12862" s="47" t="s">
        <v>28765</v>
      </c>
    </row>
    <row r="12863" spans="1:3" x14ac:dyDescent="0.25">
      <c r="A12863">
        <v>165181</v>
      </c>
      <c r="B12863" t="s">
        <v>28766</v>
      </c>
      <c r="C12863" s="47" t="s">
        <v>28767</v>
      </c>
    </row>
    <row r="12864" spans="1:3" x14ac:dyDescent="0.25">
      <c r="A12864">
        <v>165182</v>
      </c>
      <c r="B12864" t="s">
        <v>28768</v>
      </c>
      <c r="C12864" s="47" t="s">
        <v>28769</v>
      </c>
    </row>
    <row r="12865" spans="1:3" x14ac:dyDescent="0.25">
      <c r="A12865">
        <v>165183</v>
      </c>
      <c r="B12865" t="s">
        <v>28770</v>
      </c>
      <c r="C12865" s="47" t="s">
        <v>28771</v>
      </c>
    </row>
    <row r="12866" spans="1:3" x14ac:dyDescent="0.25">
      <c r="A12866">
        <v>165184</v>
      </c>
      <c r="B12866" t="s">
        <v>28772</v>
      </c>
      <c r="C12866" s="47" t="s">
        <v>28773</v>
      </c>
    </row>
    <row r="12867" spans="1:3" x14ac:dyDescent="0.25">
      <c r="A12867">
        <v>165185</v>
      </c>
      <c r="B12867" t="s">
        <v>28774</v>
      </c>
      <c r="C12867" s="47" t="s">
        <v>28775</v>
      </c>
    </row>
    <row r="12868" spans="1:3" x14ac:dyDescent="0.25">
      <c r="A12868">
        <v>165186</v>
      </c>
      <c r="B12868" t="s">
        <v>28776</v>
      </c>
      <c r="C12868" s="47" t="s">
        <v>28777</v>
      </c>
    </row>
    <row r="12869" spans="1:3" x14ac:dyDescent="0.25">
      <c r="A12869">
        <v>165187</v>
      </c>
      <c r="B12869" t="s">
        <v>28778</v>
      </c>
      <c r="C12869" s="47" t="s">
        <v>28779</v>
      </c>
    </row>
    <row r="12870" spans="1:3" x14ac:dyDescent="0.25">
      <c r="A12870">
        <v>165188</v>
      </c>
      <c r="B12870" t="s">
        <v>28780</v>
      </c>
      <c r="C12870" s="47" t="s">
        <v>28781</v>
      </c>
    </row>
    <row r="12871" spans="1:3" x14ac:dyDescent="0.25">
      <c r="A12871">
        <v>165189</v>
      </c>
      <c r="B12871" t="s">
        <v>28782</v>
      </c>
      <c r="C12871" s="47" t="s">
        <v>28783</v>
      </c>
    </row>
    <row r="12872" spans="1:3" x14ac:dyDescent="0.25">
      <c r="A12872">
        <v>165190</v>
      </c>
      <c r="B12872" t="s">
        <v>28784</v>
      </c>
      <c r="C12872" s="47" t="s">
        <v>28785</v>
      </c>
    </row>
    <row r="12873" spans="1:3" x14ac:dyDescent="0.25">
      <c r="A12873">
        <v>165191</v>
      </c>
      <c r="B12873" t="s">
        <v>28786</v>
      </c>
      <c r="C12873" s="47" t="s">
        <v>28787</v>
      </c>
    </row>
    <row r="12874" spans="1:3" x14ac:dyDescent="0.25">
      <c r="A12874">
        <v>165192</v>
      </c>
      <c r="B12874" t="s">
        <v>28788</v>
      </c>
      <c r="C12874" s="47" t="s">
        <v>28789</v>
      </c>
    </row>
    <row r="12875" spans="1:3" x14ac:dyDescent="0.25">
      <c r="A12875">
        <v>165193</v>
      </c>
      <c r="B12875" t="s">
        <v>28790</v>
      </c>
      <c r="C12875" s="47" t="s">
        <v>28791</v>
      </c>
    </row>
    <row r="12876" spans="1:3" x14ac:dyDescent="0.25">
      <c r="A12876">
        <v>165194</v>
      </c>
      <c r="B12876" t="s">
        <v>28792</v>
      </c>
      <c r="C12876" s="47" t="s">
        <v>28793</v>
      </c>
    </row>
    <row r="12877" spans="1:3" x14ac:dyDescent="0.25">
      <c r="A12877">
        <v>165195</v>
      </c>
      <c r="B12877" t="s">
        <v>28794</v>
      </c>
      <c r="C12877" s="47" t="s">
        <v>28795</v>
      </c>
    </row>
    <row r="12878" spans="1:3" x14ac:dyDescent="0.25">
      <c r="A12878">
        <v>165196</v>
      </c>
      <c r="B12878" t="s">
        <v>28796</v>
      </c>
      <c r="C12878" s="47" t="s">
        <v>28797</v>
      </c>
    </row>
    <row r="12879" spans="1:3" x14ac:dyDescent="0.25">
      <c r="A12879">
        <v>165197</v>
      </c>
      <c r="B12879" t="s">
        <v>28798</v>
      </c>
      <c r="C12879" s="47" t="s">
        <v>28799</v>
      </c>
    </row>
    <row r="12880" spans="1:3" x14ac:dyDescent="0.25">
      <c r="A12880">
        <v>165198</v>
      </c>
      <c r="B12880" t="s">
        <v>28800</v>
      </c>
      <c r="C12880" s="47" t="s">
        <v>28801</v>
      </c>
    </row>
    <row r="12881" spans="1:3" x14ac:dyDescent="0.25">
      <c r="A12881">
        <v>165199</v>
      </c>
      <c r="B12881" t="s">
        <v>28802</v>
      </c>
      <c r="C12881" s="47" t="s">
        <v>28803</v>
      </c>
    </row>
    <row r="12882" spans="1:3" x14ac:dyDescent="0.25">
      <c r="A12882">
        <v>165200</v>
      </c>
      <c r="B12882" t="s">
        <v>28804</v>
      </c>
      <c r="C12882" s="47" t="s">
        <v>28805</v>
      </c>
    </row>
    <row r="12883" spans="1:3" x14ac:dyDescent="0.25">
      <c r="A12883">
        <v>165201</v>
      </c>
      <c r="B12883" t="s">
        <v>28806</v>
      </c>
      <c r="C12883" s="47" t="s">
        <v>28807</v>
      </c>
    </row>
    <row r="12884" spans="1:3" x14ac:dyDescent="0.25">
      <c r="A12884">
        <v>165202</v>
      </c>
      <c r="B12884" t="s">
        <v>28808</v>
      </c>
      <c r="C12884" s="47" t="s">
        <v>28809</v>
      </c>
    </row>
    <row r="12885" spans="1:3" x14ac:dyDescent="0.25">
      <c r="A12885">
        <v>165203</v>
      </c>
      <c r="B12885" t="s">
        <v>28810</v>
      </c>
      <c r="C12885" s="47" t="s">
        <v>28811</v>
      </c>
    </row>
    <row r="12886" spans="1:3" x14ac:dyDescent="0.25">
      <c r="A12886">
        <v>165204</v>
      </c>
      <c r="B12886" t="s">
        <v>28812</v>
      </c>
      <c r="C12886" s="47" t="s">
        <v>28813</v>
      </c>
    </row>
    <row r="12887" spans="1:3" x14ac:dyDescent="0.25">
      <c r="A12887">
        <v>165205</v>
      </c>
      <c r="B12887" t="s">
        <v>28814</v>
      </c>
      <c r="C12887" s="47" t="s">
        <v>28815</v>
      </c>
    </row>
    <row r="12888" spans="1:3" x14ac:dyDescent="0.25">
      <c r="A12888">
        <v>165206</v>
      </c>
      <c r="B12888" t="s">
        <v>28816</v>
      </c>
      <c r="C12888" s="47" t="s">
        <v>28817</v>
      </c>
    </row>
    <row r="12889" spans="1:3" x14ac:dyDescent="0.25">
      <c r="A12889">
        <v>165207</v>
      </c>
      <c r="B12889" t="s">
        <v>28818</v>
      </c>
      <c r="C12889" s="47" t="s">
        <v>28819</v>
      </c>
    </row>
    <row r="12890" spans="1:3" x14ac:dyDescent="0.25">
      <c r="A12890">
        <v>165208</v>
      </c>
      <c r="B12890" t="s">
        <v>28820</v>
      </c>
      <c r="C12890" s="47" t="s">
        <v>28821</v>
      </c>
    </row>
    <row r="12891" spans="1:3" x14ac:dyDescent="0.25">
      <c r="A12891">
        <v>165209</v>
      </c>
      <c r="B12891" t="s">
        <v>28822</v>
      </c>
      <c r="C12891" s="47" t="s">
        <v>28823</v>
      </c>
    </row>
    <row r="12892" spans="1:3" x14ac:dyDescent="0.25">
      <c r="A12892">
        <v>165210</v>
      </c>
      <c r="B12892" t="s">
        <v>28824</v>
      </c>
      <c r="C12892" s="47" t="s">
        <v>28825</v>
      </c>
    </row>
    <row r="12893" spans="1:3" x14ac:dyDescent="0.25">
      <c r="A12893">
        <v>165211</v>
      </c>
      <c r="B12893" t="s">
        <v>28826</v>
      </c>
      <c r="C12893" s="47" t="s">
        <v>28827</v>
      </c>
    </row>
    <row r="12894" spans="1:3" x14ac:dyDescent="0.25">
      <c r="A12894">
        <v>165212</v>
      </c>
      <c r="B12894" t="s">
        <v>28828</v>
      </c>
      <c r="C12894" s="47" t="s">
        <v>28829</v>
      </c>
    </row>
    <row r="12895" spans="1:3" x14ac:dyDescent="0.25">
      <c r="A12895">
        <v>165213</v>
      </c>
      <c r="B12895" t="s">
        <v>28830</v>
      </c>
      <c r="C12895" s="47" t="s">
        <v>28831</v>
      </c>
    </row>
    <row r="12896" spans="1:3" x14ac:dyDescent="0.25">
      <c r="A12896">
        <v>165214</v>
      </c>
      <c r="B12896" t="s">
        <v>28832</v>
      </c>
      <c r="C12896" s="47" t="s">
        <v>28833</v>
      </c>
    </row>
    <row r="12897" spans="1:3" x14ac:dyDescent="0.25">
      <c r="A12897">
        <v>165215</v>
      </c>
      <c r="B12897" t="s">
        <v>28834</v>
      </c>
      <c r="C12897" s="47" t="s">
        <v>28835</v>
      </c>
    </row>
    <row r="12898" spans="1:3" x14ac:dyDescent="0.25">
      <c r="A12898">
        <v>165216</v>
      </c>
      <c r="B12898" t="s">
        <v>28836</v>
      </c>
      <c r="C12898" s="47" t="s">
        <v>28837</v>
      </c>
    </row>
    <row r="12899" spans="1:3" x14ac:dyDescent="0.25">
      <c r="A12899">
        <v>165217</v>
      </c>
      <c r="B12899" t="s">
        <v>28838</v>
      </c>
      <c r="C12899" s="47" t="s">
        <v>28839</v>
      </c>
    </row>
    <row r="12900" spans="1:3" x14ac:dyDescent="0.25">
      <c r="A12900">
        <v>165218</v>
      </c>
      <c r="B12900" t="s">
        <v>28840</v>
      </c>
      <c r="C12900" s="47" t="s">
        <v>28841</v>
      </c>
    </row>
    <row r="12901" spans="1:3" x14ac:dyDescent="0.25">
      <c r="A12901">
        <v>165219</v>
      </c>
      <c r="B12901" t="s">
        <v>28842</v>
      </c>
      <c r="C12901" s="47" t="s">
        <v>28843</v>
      </c>
    </row>
    <row r="12902" spans="1:3" x14ac:dyDescent="0.25">
      <c r="A12902">
        <v>165220</v>
      </c>
      <c r="B12902" t="s">
        <v>28844</v>
      </c>
      <c r="C12902" s="47" t="s">
        <v>28845</v>
      </c>
    </row>
    <row r="12903" spans="1:3" x14ac:dyDescent="0.25">
      <c r="A12903">
        <v>165221</v>
      </c>
      <c r="B12903" t="s">
        <v>28846</v>
      </c>
      <c r="C12903" s="47" t="s">
        <v>28847</v>
      </c>
    </row>
    <row r="12904" spans="1:3" x14ac:dyDescent="0.25">
      <c r="A12904">
        <v>165222</v>
      </c>
      <c r="B12904" t="s">
        <v>28848</v>
      </c>
      <c r="C12904" s="47" t="s">
        <v>28849</v>
      </c>
    </row>
    <row r="12905" spans="1:3" x14ac:dyDescent="0.25">
      <c r="A12905">
        <v>165223</v>
      </c>
      <c r="B12905" t="s">
        <v>28850</v>
      </c>
      <c r="C12905" s="47" t="s">
        <v>28851</v>
      </c>
    </row>
    <row r="12906" spans="1:3" x14ac:dyDescent="0.25">
      <c r="A12906">
        <v>165224</v>
      </c>
      <c r="B12906" t="s">
        <v>28852</v>
      </c>
      <c r="C12906" s="47" t="s">
        <v>28853</v>
      </c>
    </row>
    <row r="12907" spans="1:3" x14ac:dyDescent="0.25">
      <c r="A12907">
        <v>165225</v>
      </c>
      <c r="B12907" t="s">
        <v>28854</v>
      </c>
      <c r="C12907" s="47" t="s">
        <v>28855</v>
      </c>
    </row>
    <row r="12908" spans="1:3" x14ac:dyDescent="0.25">
      <c r="A12908">
        <v>165226</v>
      </c>
      <c r="B12908" t="s">
        <v>28856</v>
      </c>
      <c r="C12908" s="47" t="s">
        <v>28857</v>
      </c>
    </row>
    <row r="12909" spans="1:3" x14ac:dyDescent="0.25">
      <c r="A12909">
        <v>165227</v>
      </c>
      <c r="B12909" t="s">
        <v>28858</v>
      </c>
      <c r="C12909" s="47" t="s">
        <v>28859</v>
      </c>
    </row>
    <row r="12910" spans="1:3" x14ac:dyDescent="0.25">
      <c r="A12910">
        <v>165228</v>
      </c>
      <c r="B12910" t="s">
        <v>1406</v>
      </c>
      <c r="C12910" s="47" t="s">
        <v>28860</v>
      </c>
    </row>
    <row r="12911" spans="1:3" x14ac:dyDescent="0.25">
      <c r="A12911">
        <v>165229</v>
      </c>
      <c r="B12911" t="s">
        <v>28861</v>
      </c>
      <c r="C12911" s="47" t="s">
        <v>28862</v>
      </c>
    </row>
    <row r="12912" spans="1:3" x14ac:dyDescent="0.25">
      <c r="A12912">
        <v>165230</v>
      </c>
      <c r="B12912" t="s">
        <v>28863</v>
      </c>
      <c r="C12912" s="47" t="s">
        <v>28864</v>
      </c>
    </row>
    <row r="12913" spans="1:3" x14ac:dyDescent="0.25">
      <c r="A12913">
        <v>165231</v>
      </c>
      <c r="B12913" t="s">
        <v>28865</v>
      </c>
      <c r="C12913" s="47" t="s">
        <v>28866</v>
      </c>
    </row>
    <row r="12914" spans="1:3" x14ac:dyDescent="0.25">
      <c r="A12914">
        <v>165232</v>
      </c>
      <c r="B12914" t="s">
        <v>28867</v>
      </c>
      <c r="C12914" s="47" t="s">
        <v>28868</v>
      </c>
    </row>
    <row r="12915" spans="1:3" x14ac:dyDescent="0.25">
      <c r="A12915">
        <v>165233</v>
      </c>
      <c r="B12915" t="s">
        <v>28869</v>
      </c>
      <c r="C12915" s="47" t="s">
        <v>28870</v>
      </c>
    </row>
    <row r="12916" spans="1:3" x14ac:dyDescent="0.25">
      <c r="A12916">
        <v>165234</v>
      </c>
      <c r="B12916" t="s">
        <v>28871</v>
      </c>
      <c r="C12916" s="47" t="s">
        <v>28872</v>
      </c>
    </row>
    <row r="12917" spans="1:3" x14ac:dyDescent="0.25">
      <c r="A12917">
        <v>165235</v>
      </c>
      <c r="B12917" t="s">
        <v>28873</v>
      </c>
      <c r="C12917" s="47" t="s">
        <v>28874</v>
      </c>
    </row>
    <row r="12918" spans="1:3" x14ac:dyDescent="0.25">
      <c r="A12918">
        <v>165236</v>
      </c>
      <c r="B12918" t="s">
        <v>28875</v>
      </c>
      <c r="C12918" s="47" t="s">
        <v>28876</v>
      </c>
    </row>
    <row r="12919" spans="1:3" x14ac:dyDescent="0.25">
      <c r="A12919">
        <v>165237</v>
      </c>
      <c r="B12919" t="s">
        <v>28877</v>
      </c>
      <c r="C12919" s="47" t="s">
        <v>28878</v>
      </c>
    </row>
    <row r="12920" spans="1:3" x14ac:dyDescent="0.25">
      <c r="A12920">
        <v>165238</v>
      </c>
      <c r="B12920" t="s">
        <v>28879</v>
      </c>
      <c r="C12920" s="47" t="s">
        <v>28880</v>
      </c>
    </row>
    <row r="12921" spans="1:3" x14ac:dyDescent="0.25">
      <c r="A12921">
        <v>165239</v>
      </c>
      <c r="B12921" t="s">
        <v>28881</v>
      </c>
      <c r="C12921" s="47" t="s">
        <v>28882</v>
      </c>
    </row>
    <row r="12922" spans="1:3" x14ac:dyDescent="0.25">
      <c r="A12922">
        <v>165240</v>
      </c>
      <c r="B12922" t="s">
        <v>28883</v>
      </c>
      <c r="C12922" s="47" t="s">
        <v>28884</v>
      </c>
    </row>
    <row r="12923" spans="1:3" x14ac:dyDescent="0.25">
      <c r="A12923">
        <v>165241</v>
      </c>
      <c r="B12923" t="s">
        <v>28885</v>
      </c>
      <c r="C12923" s="47" t="s">
        <v>28886</v>
      </c>
    </row>
    <row r="12924" spans="1:3" x14ac:dyDescent="0.25">
      <c r="A12924">
        <v>165242</v>
      </c>
      <c r="B12924" t="s">
        <v>28887</v>
      </c>
      <c r="C12924" s="47" t="s">
        <v>28888</v>
      </c>
    </row>
    <row r="12925" spans="1:3" x14ac:dyDescent="0.25">
      <c r="A12925">
        <v>165243</v>
      </c>
      <c r="B12925" t="s">
        <v>28889</v>
      </c>
      <c r="C12925" s="47" t="s">
        <v>28890</v>
      </c>
    </row>
    <row r="12926" spans="1:3" x14ac:dyDescent="0.25">
      <c r="A12926">
        <v>165244</v>
      </c>
      <c r="B12926" t="s">
        <v>28891</v>
      </c>
      <c r="C12926" s="47" t="s">
        <v>28892</v>
      </c>
    </row>
    <row r="12927" spans="1:3" x14ac:dyDescent="0.25">
      <c r="A12927">
        <v>165245</v>
      </c>
      <c r="B12927" t="s">
        <v>28893</v>
      </c>
      <c r="C12927" s="47" t="s">
        <v>28894</v>
      </c>
    </row>
    <row r="12928" spans="1:3" x14ac:dyDescent="0.25">
      <c r="A12928">
        <v>165246</v>
      </c>
      <c r="B12928" t="s">
        <v>28895</v>
      </c>
      <c r="C12928" s="47" t="s">
        <v>28896</v>
      </c>
    </row>
    <row r="12929" spans="1:3" x14ac:dyDescent="0.25">
      <c r="A12929">
        <v>165247</v>
      </c>
      <c r="B12929" t="s">
        <v>1176</v>
      </c>
      <c r="C12929" s="47" t="s">
        <v>28897</v>
      </c>
    </row>
    <row r="12930" spans="1:3" x14ac:dyDescent="0.25">
      <c r="A12930">
        <v>165248</v>
      </c>
      <c r="B12930" t="s">
        <v>28898</v>
      </c>
      <c r="C12930" s="47" t="s">
        <v>28899</v>
      </c>
    </row>
    <row r="12931" spans="1:3" x14ac:dyDescent="0.25">
      <c r="A12931">
        <v>165249</v>
      </c>
      <c r="B12931" t="s">
        <v>28900</v>
      </c>
      <c r="C12931" s="47" t="s">
        <v>28901</v>
      </c>
    </row>
    <row r="12932" spans="1:3" x14ac:dyDescent="0.25">
      <c r="A12932">
        <v>165250</v>
      </c>
      <c r="B12932" t="s">
        <v>1568</v>
      </c>
      <c r="C12932" s="47" t="s">
        <v>28902</v>
      </c>
    </row>
    <row r="12933" spans="1:3" x14ac:dyDescent="0.25">
      <c r="A12933">
        <v>165251</v>
      </c>
      <c r="B12933" t="s">
        <v>28903</v>
      </c>
      <c r="C12933" s="47" t="s">
        <v>28904</v>
      </c>
    </row>
    <row r="12934" spans="1:3" x14ac:dyDescent="0.25">
      <c r="A12934">
        <v>165252</v>
      </c>
      <c r="B12934" t="s">
        <v>28905</v>
      </c>
      <c r="C12934" s="47" t="s">
        <v>28906</v>
      </c>
    </row>
    <row r="12935" spans="1:3" x14ac:dyDescent="0.25">
      <c r="A12935">
        <v>165253</v>
      </c>
      <c r="B12935" t="s">
        <v>28907</v>
      </c>
      <c r="C12935" s="47" t="s">
        <v>28908</v>
      </c>
    </row>
    <row r="12936" spans="1:3" x14ac:dyDescent="0.25">
      <c r="A12936">
        <v>165254</v>
      </c>
      <c r="B12936" t="s">
        <v>28909</v>
      </c>
      <c r="C12936" s="47" t="s">
        <v>28910</v>
      </c>
    </row>
    <row r="12937" spans="1:3" x14ac:dyDescent="0.25">
      <c r="A12937">
        <v>165255</v>
      </c>
      <c r="B12937" t="s">
        <v>28911</v>
      </c>
      <c r="C12937" s="47" t="s">
        <v>28912</v>
      </c>
    </row>
    <row r="12938" spans="1:3" x14ac:dyDescent="0.25">
      <c r="A12938">
        <v>165256</v>
      </c>
      <c r="B12938" t="s">
        <v>28913</v>
      </c>
      <c r="C12938" s="47" t="s">
        <v>28914</v>
      </c>
    </row>
    <row r="12939" spans="1:3" x14ac:dyDescent="0.25">
      <c r="A12939">
        <v>165257</v>
      </c>
      <c r="B12939" t="s">
        <v>28915</v>
      </c>
      <c r="C12939" s="47" t="s">
        <v>28916</v>
      </c>
    </row>
    <row r="12940" spans="1:3" x14ac:dyDescent="0.25">
      <c r="A12940">
        <v>165258</v>
      </c>
      <c r="B12940" t="s">
        <v>28917</v>
      </c>
      <c r="C12940" s="47" t="s">
        <v>28918</v>
      </c>
    </row>
    <row r="12941" spans="1:3" x14ac:dyDescent="0.25">
      <c r="A12941">
        <v>165259</v>
      </c>
      <c r="B12941" t="s">
        <v>28919</v>
      </c>
      <c r="C12941" s="47" t="s">
        <v>28920</v>
      </c>
    </row>
    <row r="12942" spans="1:3" x14ac:dyDescent="0.25">
      <c r="A12942">
        <v>165260</v>
      </c>
      <c r="B12942" t="s">
        <v>28921</v>
      </c>
      <c r="C12942" s="47" t="s">
        <v>28922</v>
      </c>
    </row>
    <row r="12943" spans="1:3" x14ac:dyDescent="0.25">
      <c r="A12943">
        <v>165261</v>
      </c>
      <c r="B12943" t="s">
        <v>28923</v>
      </c>
      <c r="C12943" s="47" t="s">
        <v>28924</v>
      </c>
    </row>
    <row r="12944" spans="1:3" x14ac:dyDescent="0.25">
      <c r="A12944">
        <v>165262</v>
      </c>
      <c r="B12944" t="s">
        <v>28925</v>
      </c>
      <c r="C12944" s="47" t="s">
        <v>28926</v>
      </c>
    </row>
    <row r="12945" spans="1:3" x14ac:dyDescent="0.25">
      <c r="A12945">
        <v>165263</v>
      </c>
      <c r="B12945" t="s">
        <v>28927</v>
      </c>
      <c r="C12945" s="47" t="s">
        <v>28928</v>
      </c>
    </row>
    <row r="12946" spans="1:3" x14ac:dyDescent="0.25">
      <c r="A12946">
        <v>165264</v>
      </c>
      <c r="B12946" t="s">
        <v>28929</v>
      </c>
      <c r="C12946" s="47" t="s">
        <v>28930</v>
      </c>
    </row>
    <row r="12947" spans="1:3" x14ac:dyDescent="0.25">
      <c r="A12947">
        <v>165265</v>
      </c>
      <c r="B12947" t="s">
        <v>28931</v>
      </c>
      <c r="C12947" s="47" t="s">
        <v>28932</v>
      </c>
    </row>
    <row r="12948" spans="1:3" x14ac:dyDescent="0.25">
      <c r="A12948">
        <v>165266</v>
      </c>
      <c r="B12948" t="s">
        <v>28933</v>
      </c>
      <c r="C12948" s="47" t="s">
        <v>28934</v>
      </c>
    </row>
    <row r="12949" spans="1:3" x14ac:dyDescent="0.25">
      <c r="A12949">
        <v>165267</v>
      </c>
      <c r="B12949" t="s">
        <v>28935</v>
      </c>
      <c r="C12949" s="47" t="s">
        <v>28936</v>
      </c>
    </row>
    <row r="12950" spans="1:3" x14ac:dyDescent="0.25">
      <c r="A12950">
        <v>165268</v>
      </c>
      <c r="B12950" t="s">
        <v>28937</v>
      </c>
      <c r="C12950" s="47" t="s">
        <v>28938</v>
      </c>
    </row>
    <row r="12951" spans="1:3" x14ac:dyDescent="0.25">
      <c r="A12951">
        <v>165269</v>
      </c>
      <c r="B12951" t="s">
        <v>28939</v>
      </c>
      <c r="C12951" s="47" t="s">
        <v>28940</v>
      </c>
    </row>
    <row r="12952" spans="1:3" x14ac:dyDescent="0.25">
      <c r="A12952">
        <v>165270</v>
      </c>
      <c r="B12952" t="s">
        <v>28941</v>
      </c>
      <c r="C12952" s="47" t="s">
        <v>28942</v>
      </c>
    </row>
    <row r="12953" spans="1:3" x14ac:dyDescent="0.25">
      <c r="A12953">
        <v>165271</v>
      </c>
      <c r="B12953" t="s">
        <v>28943</v>
      </c>
      <c r="C12953" s="47" t="s">
        <v>28944</v>
      </c>
    </row>
    <row r="12954" spans="1:3" x14ac:dyDescent="0.25">
      <c r="A12954">
        <v>165272</v>
      </c>
      <c r="B12954" t="s">
        <v>28945</v>
      </c>
      <c r="C12954" s="47" t="s">
        <v>28946</v>
      </c>
    </row>
    <row r="12955" spans="1:3" x14ac:dyDescent="0.25">
      <c r="A12955">
        <v>165273</v>
      </c>
      <c r="B12955" t="s">
        <v>28947</v>
      </c>
      <c r="C12955" s="47" t="s">
        <v>28948</v>
      </c>
    </row>
    <row r="12956" spans="1:3" x14ac:dyDescent="0.25">
      <c r="A12956">
        <v>165274</v>
      </c>
      <c r="B12956" t="s">
        <v>1650</v>
      </c>
      <c r="C12956" s="47" t="s">
        <v>28949</v>
      </c>
    </row>
    <row r="12957" spans="1:3" x14ac:dyDescent="0.25">
      <c r="A12957">
        <v>165275</v>
      </c>
      <c r="B12957" t="s">
        <v>28950</v>
      </c>
      <c r="C12957" s="47" t="s">
        <v>28951</v>
      </c>
    </row>
    <row r="12958" spans="1:3" x14ac:dyDescent="0.25">
      <c r="A12958">
        <v>165276</v>
      </c>
      <c r="B12958" t="s">
        <v>28952</v>
      </c>
      <c r="C12958" s="47" t="s">
        <v>28953</v>
      </c>
    </row>
    <row r="12959" spans="1:3" x14ac:dyDescent="0.25">
      <c r="A12959">
        <v>165277</v>
      </c>
      <c r="B12959" t="s">
        <v>28954</v>
      </c>
      <c r="C12959" s="47" t="s">
        <v>28955</v>
      </c>
    </row>
    <row r="12960" spans="1:3" x14ac:dyDescent="0.25">
      <c r="A12960">
        <v>165278</v>
      </c>
      <c r="B12960" t="s">
        <v>28956</v>
      </c>
      <c r="C12960" s="47" t="s">
        <v>28957</v>
      </c>
    </row>
    <row r="12961" spans="1:3" x14ac:dyDescent="0.25">
      <c r="A12961">
        <v>165279</v>
      </c>
      <c r="B12961" t="s">
        <v>28958</v>
      </c>
      <c r="C12961" s="47" t="s">
        <v>28959</v>
      </c>
    </row>
    <row r="12962" spans="1:3" x14ac:dyDescent="0.25">
      <c r="A12962">
        <v>165280</v>
      </c>
      <c r="B12962" t="s">
        <v>28960</v>
      </c>
      <c r="C12962" s="47" t="s">
        <v>28961</v>
      </c>
    </row>
    <row r="12963" spans="1:3" x14ac:dyDescent="0.25">
      <c r="A12963">
        <v>165281</v>
      </c>
      <c r="B12963" t="s">
        <v>28962</v>
      </c>
      <c r="C12963" s="47" t="s">
        <v>28963</v>
      </c>
    </row>
    <row r="12964" spans="1:3" x14ac:dyDescent="0.25">
      <c r="A12964">
        <v>165282</v>
      </c>
      <c r="B12964" t="s">
        <v>28964</v>
      </c>
      <c r="C12964" s="47" t="s">
        <v>28965</v>
      </c>
    </row>
    <row r="12965" spans="1:3" x14ac:dyDescent="0.25">
      <c r="A12965">
        <v>165283</v>
      </c>
      <c r="B12965" t="s">
        <v>958</v>
      </c>
      <c r="C12965" s="47" t="s">
        <v>28966</v>
      </c>
    </row>
    <row r="12966" spans="1:3" x14ac:dyDescent="0.25">
      <c r="A12966">
        <v>165284</v>
      </c>
      <c r="B12966" t="s">
        <v>869</v>
      </c>
      <c r="C12966" s="47" t="s">
        <v>28967</v>
      </c>
    </row>
    <row r="12967" spans="1:3" x14ac:dyDescent="0.25">
      <c r="A12967">
        <v>165285</v>
      </c>
      <c r="B12967" t="s">
        <v>28968</v>
      </c>
      <c r="C12967" s="47" t="s">
        <v>28969</v>
      </c>
    </row>
    <row r="12968" spans="1:3" x14ac:dyDescent="0.25">
      <c r="A12968">
        <v>165286</v>
      </c>
      <c r="B12968" t="s">
        <v>28970</v>
      </c>
      <c r="C12968" s="47" t="s">
        <v>28971</v>
      </c>
    </row>
    <row r="12969" spans="1:3" x14ac:dyDescent="0.25">
      <c r="A12969">
        <v>165287</v>
      </c>
      <c r="B12969" t="s">
        <v>28972</v>
      </c>
      <c r="C12969" s="47" t="s">
        <v>28973</v>
      </c>
    </row>
    <row r="12970" spans="1:3" x14ac:dyDescent="0.25">
      <c r="A12970">
        <v>165288</v>
      </c>
      <c r="B12970" t="s">
        <v>687</v>
      </c>
      <c r="C12970" s="47" t="s">
        <v>28974</v>
      </c>
    </row>
    <row r="12971" spans="1:3" x14ac:dyDescent="0.25">
      <c r="A12971">
        <v>165289</v>
      </c>
      <c r="B12971" t="s">
        <v>28975</v>
      </c>
      <c r="C12971" s="47" t="s">
        <v>28976</v>
      </c>
    </row>
    <row r="12972" spans="1:3" x14ac:dyDescent="0.25">
      <c r="A12972">
        <v>165290</v>
      </c>
      <c r="B12972" t="s">
        <v>28977</v>
      </c>
      <c r="C12972" s="47" t="s">
        <v>28978</v>
      </c>
    </row>
    <row r="12973" spans="1:3" x14ac:dyDescent="0.25">
      <c r="A12973">
        <v>165291</v>
      </c>
      <c r="B12973" t="s">
        <v>28979</v>
      </c>
      <c r="C12973" s="47" t="s">
        <v>28980</v>
      </c>
    </row>
    <row r="12974" spans="1:3" x14ac:dyDescent="0.25">
      <c r="A12974">
        <v>165292</v>
      </c>
      <c r="B12974" t="s">
        <v>28981</v>
      </c>
      <c r="C12974" s="47" t="s">
        <v>28982</v>
      </c>
    </row>
    <row r="12975" spans="1:3" x14ac:dyDescent="0.25">
      <c r="A12975">
        <v>165293</v>
      </c>
      <c r="B12975" t="s">
        <v>28983</v>
      </c>
      <c r="C12975" s="47" t="s">
        <v>28984</v>
      </c>
    </row>
    <row r="12976" spans="1:3" x14ac:dyDescent="0.25">
      <c r="A12976">
        <v>165294</v>
      </c>
      <c r="B12976" t="s">
        <v>28985</v>
      </c>
      <c r="C12976" s="47" t="s">
        <v>28986</v>
      </c>
    </row>
    <row r="12977" spans="1:3" x14ac:dyDescent="0.25">
      <c r="A12977">
        <v>165295</v>
      </c>
      <c r="B12977" t="s">
        <v>28987</v>
      </c>
      <c r="C12977" s="47" t="s">
        <v>28988</v>
      </c>
    </row>
    <row r="12978" spans="1:3" x14ac:dyDescent="0.25">
      <c r="A12978">
        <v>165296</v>
      </c>
      <c r="B12978" t="s">
        <v>28989</v>
      </c>
      <c r="C12978" s="47" t="s">
        <v>28990</v>
      </c>
    </row>
    <row r="12979" spans="1:3" x14ac:dyDescent="0.25">
      <c r="A12979">
        <v>165297</v>
      </c>
      <c r="B12979" t="s">
        <v>28991</v>
      </c>
      <c r="C12979" s="47" t="s">
        <v>28992</v>
      </c>
    </row>
    <row r="12980" spans="1:3" x14ac:dyDescent="0.25">
      <c r="A12980">
        <v>165298</v>
      </c>
      <c r="B12980" t="s">
        <v>28993</v>
      </c>
      <c r="C12980" s="47" t="s">
        <v>28994</v>
      </c>
    </row>
    <row r="12981" spans="1:3" x14ac:dyDescent="0.25">
      <c r="A12981">
        <v>165299</v>
      </c>
      <c r="B12981" t="s">
        <v>1184</v>
      </c>
      <c r="C12981" s="47" t="s">
        <v>28995</v>
      </c>
    </row>
    <row r="12982" spans="1:3" x14ac:dyDescent="0.25">
      <c r="A12982">
        <v>165300</v>
      </c>
      <c r="B12982" t="s">
        <v>28996</v>
      </c>
      <c r="C12982" s="47" t="s">
        <v>28997</v>
      </c>
    </row>
    <row r="12983" spans="1:3" x14ac:dyDescent="0.25">
      <c r="A12983">
        <v>165301</v>
      </c>
      <c r="B12983" t="s">
        <v>28998</v>
      </c>
      <c r="C12983" s="47" t="s">
        <v>28999</v>
      </c>
    </row>
    <row r="12984" spans="1:3" x14ac:dyDescent="0.25">
      <c r="A12984">
        <v>165302</v>
      </c>
      <c r="B12984" t="s">
        <v>29000</v>
      </c>
      <c r="C12984" s="47" t="s">
        <v>29001</v>
      </c>
    </row>
    <row r="12985" spans="1:3" x14ac:dyDescent="0.25">
      <c r="A12985">
        <v>165303</v>
      </c>
      <c r="B12985" t="s">
        <v>29002</v>
      </c>
      <c r="C12985" s="47" t="s">
        <v>29003</v>
      </c>
    </row>
    <row r="12986" spans="1:3" x14ac:dyDescent="0.25">
      <c r="A12986">
        <v>165304</v>
      </c>
      <c r="B12986" t="s">
        <v>29004</v>
      </c>
      <c r="C12986" s="47" t="s">
        <v>29005</v>
      </c>
    </row>
    <row r="12987" spans="1:3" x14ac:dyDescent="0.25">
      <c r="A12987">
        <v>165305</v>
      </c>
      <c r="B12987" t="s">
        <v>29006</v>
      </c>
      <c r="C12987" s="47" t="s">
        <v>29007</v>
      </c>
    </row>
    <row r="12988" spans="1:3" x14ac:dyDescent="0.25">
      <c r="A12988">
        <v>165306</v>
      </c>
      <c r="B12988" t="s">
        <v>29008</v>
      </c>
      <c r="C12988" s="47" t="s">
        <v>29009</v>
      </c>
    </row>
    <row r="12989" spans="1:3" x14ac:dyDescent="0.25">
      <c r="A12989">
        <v>165307</v>
      </c>
      <c r="B12989" t="s">
        <v>29010</v>
      </c>
      <c r="C12989" s="47" t="s">
        <v>29011</v>
      </c>
    </row>
    <row r="12990" spans="1:3" x14ac:dyDescent="0.25">
      <c r="A12990">
        <v>165308</v>
      </c>
      <c r="B12990" t="s">
        <v>29012</v>
      </c>
      <c r="C12990" s="47" t="s">
        <v>29013</v>
      </c>
    </row>
    <row r="12991" spans="1:3" x14ac:dyDescent="0.25">
      <c r="A12991">
        <v>165309</v>
      </c>
      <c r="B12991" t="s">
        <v>1536</v>
      </c>
      <c r="C12991" s="47" t="s">
        <v>29014</v>
      </c>
    </row>
    <row r="12992" spans="1:3" x14ac:dyDescent="0.25">
      <c r="A12992">
        <v>165310</v>
      </c>
      <c r="B12992" t="s">
        <v>29015</v>
      </c>
      <c r="C12992" s="47" t="s">
        <v>29016</v>
      </c>
    </row>
    <row r="12993" spans="1:3" x14ac:dyDescent="0.25">
      <c r="A12993">
        <v>165311</v>
      </c>
      <c r="B12993" t="s">
        <v>449</v>
      </c>
      <c r="C12993" s="47" t="s">
        <v>29017</v>
      </c>
    </row>
    <row r="12994" spans="1:3" x14ac:dyDescent="0.25">
      <c r="A12994">
        <v>165312</v>
      </c>
      <c r="B12994" t="s">
        <v>1702</v>
      </c>
      <c r="C12994" s="47" t="s">
        <v>29018</v>
      </c>
    </row>
    <row r="12995" spans="1:3" x14ac:dyDescent="0.25">
      <c r="A12995">
        <v>165313</v>
      </c>
      <c r="B12995" t="s">
        <v>29019</v>
      </c>
      <c r="C12995" s="47" t="s">
        <v>29020</v>
      </c>
    </row>
    <row r="12996" spans="1:3" x14ac:dyDescent="0.25">
      <c r="A12996">
        <v>165314</v>
      </c>
      <c r="B12996" t="s">
        <v>29021</v>
      </c>
      <c r="C12996" s="47" t="s">
        <v>29022</v>
      </c>
    </row>
    <row r="12997" spans="1:3" x14ac:dyDescent="0.25">
      <c r="A12997">
        <v>165315</v>
      </c>
      <c r="B12997" t="s">
        <v>29023</v>
      </c>
      <c r="C12997" s="47" t="s">
        <v>29024</v>
      </c>
    </row>
    <row r="12998" spans="1:3" x14ac:dyDescent="0.25">
      <c r="A12998">
        <v>165316</v>
      </c>
      <c r="B12998" t="s">
        <v>29025</v>
      </c>
      <c r="C12998" s="47" t="s">
        <v>29026</v>
      </c>
    </row>
    <row r="12999" spans="1:3" x14ac:dyDescent="0.25">
      <c r="A12999">
        <v>165317</v>
      </c>
      <c r="B12999" t="s">
        <v>29027</v>
      </c>
      <c r="C12999" s="47" t="s">
        <v>29028</v>
      </c>
    </row>
    <row r="13000" spans="1:3" x14ac:dyDescent="0.25">
      <c r="A13000">
        <v>165318</v>
      </c>
      <c r="B13000" t="s">
        <v>29029</v>
      </c>
      <c r="C13000" s="47" t="s">
        <v>29030</v>
      </c>
    </row>
    <row r="13001" spans="1:3" x14ac:dyDescent="0.25">
      <c r="A13001">
        <v>165319</v>
      </c>
      <c r="B13001" t="s">
        <v>29031</v>
      </c>
      <c r="C13001" s="47" t="s">
        <v>29032</v>
      </c>
    </row>
    <row r="13002" spans="1:3" x14ac:dyDescent="0.25">
      <c r="A13002">
        <v>165320</v>
      </c>
      <c r="B13002" t="s">
        <v>29033</v>
      </c>
      <c r="C13002" s="47" t="s">
        <v>29034</v>
      </c>
    </row>
    <row r="13003" spans="1:3" x14ac:dyDescent="0.25">
      <c r="A13003">
        <v>165321</v>
      </c>
      <c r="B13003" t="s">
        <v>29035</v>
      </c>
      <c r="C13003" s="47" t="s">
        <v>29036</v>
      </c>
    </row>
    <row r="13004" spans="1:3" x14ac:dyDescent="0.25">
      <c r="A13004">
        <v>165322</v>
      </c>
      <c r="B13004" t="s">
        <v>29037</v>
      </c>
      <c r="C13004" s="47" t="s">
        <v>29038</v>
      </c>
    </row>
    <row r="13005" spans="1:3" x14ac:dyDescent="0.25">
      <c r="A13005">
        <v>165323</v>
      </c>
      <c r="B13005" t="s">
        <v>29039</v>
      </c>
      <c r="C13005" s="47" t="s">
        <v>29040</v>
      </c>
    </row>
    <row r="13006" spans="1:3" x14ac:dyDescent="0.25">
      <c r="A13006">
        <v>165324</v>
      </c>
      <c r="B13006" t="s">
        <v>29041</v>
      </c>
      <c r="C13006" s="47" t="s">
        <v>29042</v>
      </c>
    </row>
    <row r="13007" spans="1:3" x14ac:dyDescent="0.25">
      <c r="A13007">
        <v>165325</v>
      </c>
      <c r="B13007" t="s">
        <v>29043</v>
      </c>
      <c r="C13007" s="47" t="s">
        <v>29044</v>
      </c>
    </row>
    <row r="13008" spans="1:3" x14ac:dyDescent="0.25">
      <c r="A13008">
        <v>165326</v>
      </c>
      <c r="B13008" t="s">
        <v>29045</v>
      </c>
      <c r="C13008" s="47" t="s">
        <v>29046</v>
      </c>
    </row>
    <row r="13009" spans="1:3" x14ac:dyDescent="0.25">
      <c r="A13009">
        <v>165327</v>
      </c>
      <c r="B13009" t="s">
        <v>29047</v>
      </c>
      <c r="C13009" s="47" t="s">
        <v>29048</v>
      </c>
    </row>
    <row r="13010" spans="1:3" x14ac:dyDescent="0.25">
      <c r="A13010">
        <v>165328</v>
      </c>
      <c r="B13010" t="s">
        <v>29049</v>
      </c>
      <c r="C13010" s="47" t="s">
        <v>29050</v>
      </c>
    </row>
    <row r="13011" spans="1:3" x14ac:dyDescent="0.25">
      <c r="A13011">
        <v>165329</v>
      </c>
      <c r="B13011" t="s">
        <v>29051</v>
      </c>
      <c r="C13011" s="47" t="s">
        <v>29052</v>
      </c>
    </row>
    <row r="13012" spans="1:3" x14ac:dyDescent="0.25">
      <c r="A13012">
        <v>165330</v>
      </c>
      <c r="B13012" t="s">
        <v>29053</v>
      </c>
      <c r="C13012" s="47" t="s">
        <v>29054</v>
      </c>
    </row>
    <row r="13013" spans="1:3" x14ac:dyDescent="0.25">
      <c r="A13013">
        <v>165331</v>
      </c>
      <c r="B13013" t="s">
        <v>1242</v>
      </c>
      <c r="C13013" s="47" t="s">
        <v>29055</v>
      </c>
    </row>
    <row r="13014" spans="1:3" x14ac:dyDescent="0.25">
      <c r="A13014">
        <v>165332</v>
      </c>
      <c r="B13014" t="s">
        <v>29056</v>
      </c>
      <c r="C13014" s="47" t="s">
        <v>29057</v>
      </c>
    </row>
    <row r="13015" spans="1:3" x14ac:dyDescent="0.25">
      <c r="A13015">
        <v>165333</v>
      </c>
      <c r="B13015" t="s">
        <v>1004</v>
      </c>
      <c r="C13015" s="47" t="s">
        <v>29058</v>
      </c>
    </row>
    <row r="13016" spans="1:3" x14ac:dyDescent="0.25">
      <c r="A13016">
        <v>165334</v>
      </c>
      <c r="B13016" t="s">
        <v>675</v>
      </c>
      <c r="C13016" s="47" t="s">
        <v>29059</v>
      </c>
    </row>
    <row r="13017" spans="1:3" x14ac:dyDescent="0.25">
      <c r="A13017">
        <v>165335</v>
      </c>
      <c r="B13017" t="s">
        <v>29060</v>
      </c>
      <c r="C13017" s="47" t="s">
        <v>29061</v>
      </c>
    </row>
    <row r="13018" spans="1:3" x14ac:dyDescent="0.25">
      <c r="A13018">
        <v>165336</v>
      </c>
      <c r="B13018" t="s">
        <v>29062</v>
      </c>
      <c r="C13018" s="47" t="s">
        <v>29063</v>
      </c>
    </row>
    <row r="13019" spans="1:3" x14ac:dyDescent="0.25">
      <c r="A13019">
        <v>165337</v>
      </c>
      <c r="B13019" t="s">
        <v>29064</v>
      </c>
      <c r="C13019" s="47" t="s">
        <v>29065</v>
      </c>
    </row>
    <row r="13020" spans="1:3" x14ac:dyDescent="0.25">
      <c r="A13020">
        <v>165338</v>
      </c>
      <c r="B13020" t="s">
        <v>29066</v>
      </c>
      <c r="C13020" s="47" t="s">
        <v>29067</v>
      </c>
    </row>
    <row r="13021" spans="1:3" x14ac:dyDescent="0.25">
      <c r="A13021">
        <v>165339</v>
      </c>
      <c r="B13021" t="s">
        <v>29068</v>
      </c>
      <c r="C13021" s="47" t="s">
        <v>29069</v>
      </c>
    </row>
    <row r="13022" spans="1:3" x14ac:dyDescent="0.25">
      <c r="A13022">
        <v>165340</v>
      </c>
      <c r="B13022" t="s">
        <v>29070</v>
      </c>
      <c r="C13022" s="47" t="s">
        <v>29071</v>
      </c>
    </row>
    <row r="13023" spans="1:3" x14ac:dyDescent="0.25">
      <c r="A13023">
        <v>165341</v>
      </c>
      <c r="B13023" t="s">
        <v>29072</v>
      </c>
      <c r="C13023" s="47" t="s">
        <v>29073</v>
      </c>
    </row>
    <row r="13024" spans="1:3" x14ac:dyDescent="0.25">
      <c r="A13024">
        <v>165342</v>
      </c>
      <c r="B13024" t="s">
        <v>29074</v>
      </c>
      <c r="C13024" s="47" t="s">
        <v>29075</v>
      </c>
    </row>
    <row r="13025" spans="1:3" x14ac:dyDescent="0.25">
      <c r="A13025">
        <v>165343</v>
      </c>
      <c r="B13025" t="s">
        <v>29076</v>
      </c>
      <c r="C13025" s="47" t="s">
        <v>29077</v>
      </c>
    </row>
    <row r="13026" spans="1:3" x14ac:dyDescent="0.25">
      <c r="A13026">
        <v>165344</v>
      </c>
      <c r="B13026" t="s">
        <v>29078</v>
      </c>
      <c r="C13026" s="47" t="s">
        <v>29079</v>
      </c>
    </row>
    <row r="13027" spans="1:3" x14ac:dyDescent="0.25">
      <c r="A13027">
        <v>165345</v>
      </c>
      <c r="B13027" t="s">
        <v>29080</v>
      </c>
      <c r="C13027" s="47" t="s">
        <v>29081</v>
      </c>
    </row>
    <row r="13028" spans="1:3" x14ac:dyDescent="0.25">
      <c r="A13028">
        <v>165346</v>
      </c>
      <c r="B13028" t="s">
        <v>29082</v>
      </c>
      <c r="C13028" s="47" t="s">
        <v>29083</v>
      </c>
    </row>
    <row r="13029" spans="1:3" x14ac:dyDescent="0.25">
      <c r="A13029">
        <v>165347</v>
      </c>
      <c r="B13029" t="s">
        <v>29084</v>
      </c>
      <c r="C13029" s="47" t="s">
        <v>29085</v>
      </c>
    </row>
    <row r="13030" spans="1:3" x14ac:dyDescent="0.25">
      <c r="A13030">
        <v>165348</v>
      </c>
      <c r="B13030" t="s">
        <v>29086</v>
      </c>
      <c r="C13030" s="47" t="s">
        <v>29087</v>
      </c>
    </row>
    <row r="13031" spans="1:3" x14ac:dyDescent="0.25">
      <c r="A13031">
        <v>165349</v>
      </c>
      <c r="B13031" t="s">
        <v>29088</v>
      </c>
      <c r="C13031" s="47" t="s">
        <v>29089</v>
      </c>
    </row>
    <row r="13032" spans="1:3" x14ac:dyDescent="0.25">
      <c r="A13032">
        <v>165350</v>
      </c>
      <c r="B13032" t="s">
        <v>1508</v>
      </c>
      <c r="C13032" s="47" t="s">
        <v>29090</v>
      </c>
    </row>
    <row r="13033" spans="1:3" x14ac:dyDescent="0.25">
      <c r="A13033">
        <v>165351</v>
      </c>
      <c r="B13033" t="s">
        <v>29091</v>
      </c>
      <c r="C13033" s="47" t="s">
        <v>29092</v>
      </c>
    </row>
    <row r="13034" spans="1:3" x14ac:dyDescent="0.25">
      <c r="A13034">
        <v>165352</v>
      </c>
      <c r="B13034" t="s">
        <v>29093</v>
      </c>
      <c r="C13034" s="47" t="s">
        <v>29094</v>
      </c>
    </row>
    <row r="13035" spans="1:3" x14ac:dyDescent="0.25">
      <c r="A13035">
        <v>165353</v>
      </c>
      <c r="B13035" t="s">
        <v>29095</v>
      </c>
      <c r="C13035" s="47" t="s">
        <v>29096</v>
      </c>
    </row>
    <row r="13036" spans="1:3" x14ac:dyDescent="0.25">
      <c r="A13036">
        <v>165354</v>
      </c>
      <c r="B13036" t="s">
        <v>29097</v>
      </c>
      <c r="C13036" s="47" t="s">
        <v>29098</v>
      </c>
    </row>
    <row r="13037" spans="1:3" x14ac:dyDescent="0.25">
      <c r="A13037">
        <v>165355</v>
      </c>
      <c r="B13037" t="s">
        <v>29099</v>
      </c>
      <c r="C13037" s="47" t="s">
        <v>29100</v>
      </c>
    </row>
    <row r="13038" spans="1:3" x14ac:dyDescent="0.25">
      <c r="A13038">
        <v>165356</v>
      </c>
      <c r="B13038" t="s">
        <v>29101</v>
      </c>
      <c r="C13038" s="47" t="s">
        <v>29102</v>
      </c>
    </row>
    <row r="13039" spans="1:3" x14ac:dyDescent="0.25">
      <c r="A13039">
        <v>165357</v>
      </c>
      <c r="B13039" t="s">
        <v>29103</v>
      </c>
      <c r="C13039" s="47" t="s">
        <v>18763</v>
      </c>
    </row>
    <row r="13040" spans="1:3" x14ac:dyDescent="0.25">
      <c r="A13040">
        <v>165358</v>
      </c>
      <c r="B13040" t="s">
        <v>29104</v>
      </c>
      <c r="C13040" s="47" t="s">
        <v>29105</v>
      </c>
    </row>
    <row r="13041" spans="1:3" x14ac:dyDescent="0.25">
      <c r="A13041">
        <v>165359</v>
      </c>
      <c r="B13041" t="s">
        <v>29106</v>
      </c>
      <c r="C13041" s="47" t="s">
        <v>29107</v>
      </c>
    </row>
    <row r="13042" spans="1:3" x14ac:dyDescent="0.25">
      <c r="A13042">
        <v>165360</v>
      </c>
      <c r="B13042" t="s">
        <v>29108</v>
      </c>
      <c r="C13042" s="47" t="s">
        <v>29109</v>
      </c>
    </row>
    <row r="13043" spans="1:3" x14ac:dyDescent="0.25">
      <c r="A13043">
        <v>165361</v>
      </c>
      <c r="B13043" t="s">
        <v>29110</v>
      </c>
      <c r="C13043" s="47" t="s">
        <v>29111</v>
      </c>
    </row>
    <row r="13044" spans="1:3" x14ac:dyDescent="0.25">
      <c r="A13044">
        <v>165362</v>
      </c>
      <c r="B13044" t="s">
        <v>29112</v>
      </c>
      <c r="C13044" s="47" t="s">
        <v>29113</v>
      </c>
    </row>
    <row r="13045" spans="1:3" x14ac:dyDescent="0.25">
      <c r="A13045">
        <v>165363</v>
      </c>
      <c r="B13045" t="s">
        <v>29114</v>
      </c>
      <c r="C13045" s="47" t="s">
        <v>29115</v>
      </c>
    </row>
    <row r="13046" spans="1:3" x14ac:dyDescent="0.25">
      <c r="A13046">
        <v>165364</v>
      </c>
      <c r="B13046" t="s">
        <v>29116</v>
      </c>
      <c r="C13046" s="47" t="s">
        <v>29117</v>
      </c>
    </row>
    <row r="13047" spans="1:3" x14ac:dyDescent="0.25">
      <c r="A13047">
        <v>165365</v>
      </c>
      <c r="B13047" t="s">
        <v>29118</v>
      </c>
      <c r="C13047" s="47" t="s">
        <v>29119</v>
      </c>
    </row>
    <row r="13048" spans="1:3" x14ac:dyDescent="0.25">
      <c r="A13048">
        <v>165366</v>
      </c>
      <c r="B13048" t="s">
        <v>29120</v>
      </c>
      <c r="C13048" s="47" t="s">
        <v>29121</v>
      </c>
    </row>
    <row r="13049" spans="1:3" x14ac:dyDescent="0.25">
      <c r="A13049">
        <v>165367</v>
      </c>
      <c r="B13049" t="s">
        <v>29122</v>
      </c>
      <c r="C13049" s="47" t="s">
        <v>29123</v>
      </c>
    </row>
    <row r="13050" spans="1:3" x14ac:dyDescent="0.25">
      <c r="A13050">
        <v>165368</v>
      </c>
      <c r="B13050" t="s">
        <v>29124</v>
      </c>
      <c r="C13050" s="47" t="s">
        <v>29125</v>
      </c>
    </row>
    <row r="13051" spans="1:3" x14ac:dyDescent="0.25">
      <c r="A13051">
        <v>165369</v>
      </c>
      <c r="B13051" t="s">
        <v>29126</v>
      </c>
      <c r="C13051" s="47" t="s">
        <v>29127</v>
      </c>
    </row>
    <row r="13052" spans="1:3" x14ac:dyDescent="0.25">
      <c r="A13052">
        <v>165370</v>
      </c>
      <c r="B13052" t="s">
        <v>29128</v>
      </c>
      <c r="C13052" s="47" t="s">
        <v>29129</v>
      </c>
    </row>
    <row r="13053" spans="1:3" x14ac:dyDescent="0.25">
      <c r="A13053">
        <v>165371</v>
      </c>
      <c r="B13053" t="s">
        <v>29130</v>
      </c>
      <c r="C13053" s="47" t="s">
        <v>29131</v>
      </c>
    </row>
    <row r="13054" spans="1:3" x14ac:dyDescent="0.25">
      <c r="A13054">
        <v>165372</v>
      </c>
      <c r="B13054" t="s">
        <v>29132</v>
      </c>
      <c r="C13054" s="47" t="s">
        <v>29133</v>
      </c>
    </row>
    <row r="13055" spans="1:3" x14ac:dyDescent="0.25">
      <c r="A13055">
        <v>165373</v>
      </c>
      <c r="B13055" t="s">
        <v>29134</v>
      </c>
      <c r="C13055" s="47" t="s">
        <v>29135</v>
      </c>
    </row>
    <row r="13056" spans="1:3" x14ac:dyDescent="0.25">
      <c r="A13056">
        <v>165374</v>
      </c>
      <c r="B13056" t="s">
        <v>29136</v>
      </c>
      <c r="C13056" s="47" t="s">
        <v>29137</v>
      </c>
    </row>
    <row r="13057" spans="1:3" x14ac:dyDescent="0.25">
      <c r="A13057">
        <v>165375</v>
      </c>
      <c r="B13057" t="s">
        <v>29138</v>
      </c>
      <c r="C13057" s="47" t="s">
        <v>29139</v>
      </c>
    </row>
    <row r="13058" spans="1:3" x14ac:dyDescent="0.25">
      <c r="A13058">
        <v>165376</v>
      </c>
      <c r="B13058" t="s">
        <v>29140</v>
      </c>
      <c r="C13058" s="47" t="s">
        <v>29141</v>
      </c>
    </row>
    <row r="13059" spans="1:3" x14ac:dyDescent="0.25">
      <c r="A13059">
        <v>165377</v>
      </c>
      <c r="B13059" t="s">
        <v>29142</v>
      </c>
      <c r="C13059" s="47" t="s">
        <v>29143</v>
      </c>
    </row>
    <row r="13060" spans="1:3" x14ac:dyDescent="0.25">
      <c r="A13060">
        <v>165378</v>
      </c>
      <c r="B13060" t="s">
        <v>29144</v>
      </c>
      <c r="C13060" s="47" t="s">
        <v>29145</v>
      </c>
    </row>
    <row r="13061" spans="1:3" x14ac:dyDescent="0.25">
      <c r="A13061">
        <v>165379</v>
      </c>
      <c r="B13061" t="s">
        <v>29146</v>
      </c>
      <c r="C13061" s="47" t="s">
        <v>29147</v>
      </c>
    </row>
    <row r="13062" spans="1:3" x14ac:dyDescent="0.25">
      <c r="A13062">
        <v>165380</v>
      </c>
      <c r="B13062" t="s">
        <v>29148</v>
      </c>
      <c r="C13062" s="47" t="s">
        <v>29149</v>
      </c>
    </row>
    <row r="13063" spans="1:3" x14ac:dyDescent="0.25">
      <c r="A13063">
        <v>165381</v>
      </c>
      <c r="B13063" t="s">
        <v>29150</v>
      </c>
      <c r="C13063" s="47" t="s">
        <v>29151</v>
      </c>
    </row>
    <row r="13064" spans="1:3" x14ac:dyDescent="0.25">
      <c r="A13064">
        <v>165382</v>
      </c>
      <c r="B13064" t="s">
        <v>29152</v>
      </c>
      <c r="C13064" s="47" t="s">
        <v>29153</v>
      </c>
    </row>
    <row r="13065" spans="1:3" x14ac:dyDescent="0.25">
      <c r="A13065">
        <v>165383</v>
      </c>
      <c r="B13065" t="s">
        <v>29154</v>
      </c>
      <c r="C13065" s="47" t="s">
        <v>29155</v>
      </c>
    </row>
    <row r="13066" spans="1:3" x14ac:dyDescent="0.25">
      <c r="A13066">
        <v>165384</v>
      </c>
      <c r="B13066" t="s">
        <v>29156</v>
      </c>
      <c r="C13066" s="47" t="s">
        <v>29157</v>
      </c>
    </row>
    <row r="13067" spans="1:3" x14ac:dyDescent="0.25">
      <c r="A13067">
        <v>165385</v>
      </c>
      <c r="B13067" t="s">
        <v>29158</v>
      </c>
      <c r="C13067" s="47" t="s">
        <v>29159</v>
      </c>
    </row>
    <row r="13068" spans="1:3" x14ac:dyDescent="0.25">
      <c r="A13068">
        <v>165386</v>
      </c>
      <c r="B13068" t="s">
        <v>29160</v>
      </c>
      <c r="C13068" s="47" t="s">
        <v>29161</v>
      </c>
    </row>
    <row r="13069" spans="1:3" x14ac:dyDescent="0.25">
      <c r="A13069">
        <v>165387</v>
      </c>
      <c r="B13069" t="s">
        <v>29162</v>
      </c>
      <c r="C13069" s="47" t="s">
        <v>29163</v>
      </c>
    </row>
    <row r="13070" spans="1:3" x14ac:dyDescent="0.25">
      <c r="A13070">
        <v>165388</v>
      </c>
      <c r="B13070" t="s">
        <v>29164</v>
      </c>
      <c r="C13070" s="47" t="s">
        <v>29165</v>
      </c>
    </row>
    <row r="13071" spans="1:3" x14ac:dyDescent="0.25">
      <c r="A13071">
        <v>165389</v>
      </c>
      <c r="B13071" t="s">
        <v>29166</v>
      </c>
      <c r="C13071" s="47" t="s">
        <v>29167</v>
      </c>
    </row>
    <row r="13072" spans="1:3" x14ac:dyDescent="0.25">
      <c r="A13072">
        <v>165390</v>
      </c>
      <c r="B13072" t="s">
        <v>29168</v>
      </c>
      <c r="C13072" s="47" t="s">
        <v>29169</v>
      </c>
    </row>
    <row r="13073" spans="1:3" x14ac:dyDescent="0.25">
      <c r="A13073">
        <v>165391</v>
      </c>
      <c r="B13073" t="s">
        <v>29170</v>
      </c>
      <c r="C13073" s="47" t="s">
        <v>29171</v>
      </c>
    </row>
    <row r="13074" spans="1:3" x14ac:dyDescent="0.25">
      <c r="A13074">
        <v>165392</v>
      </c>
      <c r="B13074" t="s">
        <v>29172</v>
      </c>
      <c r="C13074" s="47" t="s">
        <v>29173</v>
      </c>
    </row>
    <row r="13075" spans="1:3" x14ac:dyDescent="0.25">
      <c r="A13075">
        <v>165393</v>
      </c>
      <c r="B13075" t="s">
        <v>29174</v>
      </c>
      <c r="C13075" s="47" t="s">
        <v>29175</v>
      </c>
    </row>
    <row r="13076" spans="1:3" x14ac:dyDescent="0.25">
      <c r="A13076">
        <v>165394</v>
      </c>
      <c r="B13076" t="s">
        <v>29176</v>
      </c>
      <c r="C13076" s="47" t="s">
        <v>29177</v>
      </c>
    </row>
    <row r="13077" spans="1:3" x14ac:dyDescent="0.25">
      <c r="A13077">
        <v>165395</v>
      </c>
      <c r="B13077" t="s">
        <v>29178</v>
      </c>
      <c r="C13077" s="47" t="s">
        <v>29179</v>
      </c>
    </row>
    <row r="13078" spans="1:3" x14ac:dyDescent="0.25">
      <c r="A13078">
        <v>165396</v>
      </c>
      <c r="B13078" t="s">
        <v>29180</v>
      </c>
      <c r="C13078" s="47" t="s">
        <v>29181</v>
      </c>
    </row>
    <row r="13079" spans="1:3" x14ac:dyDescent="0.25">
      <c r="A13079">
        <v>165397</v>
      </c>
      <c r="B13079" t="s">
        <v>29182</v>
      </c>
      <c r="C13079" s="47" t="s">
        <v>29183</v>
      </c>
    </row>
    <row r="13080" spans="1:3" x14ac:dyDescent="0.25">
      <c r="A13080">
        <v>165398</v>
      </c>
      <c r="B13080" t="s">
        <v>29184</v>
      </c>
      <c r="C13080" s="47" t="s">
        <v>29185</v>
      </c>
    </row>
    <row r="13081" spans="1:3" x14ac:dyDescent="0.25">
      <c r="A13081">
        <v>165399</v>
      </c>
      <c r="B13081" t="s">
        <v>29186</v>
      </c>
      <c r="C13081" s="47" t="s">
        <v>29187</v>
      </c>
    </row>
    <row r="13082" spans="1:3" x14ac:dyDescent="0.25">
      <c r="A13082">
        <v>165400</v>
      </c>
      <c r="B13082" t="s">
        <v>29188</v>
      </c>
      <c r="C13082" s="47" t="s">
        <v>29189</v>
      </c>
    </row>
    <row r="13083" spans="1:3" x14ac:dyDescent="0.25">
      <c r="A13083">
        <v>165401</v>
      </c>
      <c r="B13083" t="s">
        <v>29190</v>
      </c>
      <c r="C13083" s="47" t="s">
        <v>29191</v>
      </c>
    </row>
    <row r="13084" spans="1:3" x14ac:dyDescent="0.25">
      <c r="A13084">
        <v>165402</v>
      </c>
      <c r="B13084" t="s">
        <v>29192</v>
      </c>
      <c r="C13084" s="47" t="s">
        <v>29193</v>
      </c>
    </row>
    <row r="13085" spans="1:3" x14ac:dyDescent="0.25">
      <c r="A13085">
        <v>165403</v>
      </c>
      <c r="B13085" t="s">
        <v>29194</v>
      </c>
      <c r="C13085" s="47" t="s">
        <v>29195</v>
      </c>
    </row>
    <row r="13086" spans="1:3" x14ac:dyDescent="0.25">
      <c r="A13086">
        <v>165404</v>
      </c>
      <c r="B13086" t="s">
        <v>29196</v>
      </c>
      <c r="C13086" s="47" t="s">
        <v>29197</v>
      </c>
    </row>
    <row r="13087" spans="1:3" x14ac:dyDescent="0.25">
      <c r="A13087">
        <v>165405</v>
      </c>
      <c r="B13087" t="s">
        <v>1585</v>
      </c>
      <c r="C13087" s="47" t="s">
        <v>29198</v>
      </c>
    </row>
    <row r="13088" spans="1:3" x14ac:dyDescent="0.25">
      <c r="A13088">
        <v>165406</v>
      </c>
      <c r="B13088" t="s">
        <v>29199</v>
      </c>
      <c r="C13088" s="47" t="s">
        <v>29200</v>
      </c>
    </row>
    <row r="13089" spans="1:3" x14ac:dyDescent="0.25">
      <c r="A13089">
        <v>165407</v>
      </c>
      <c r="B13089" t="s">
        <v>29201</v>
      </c>
      <c r="C13089" s="47" t="s">
        <v>29202</v>
      </c>
    </row>
    <row r="13090" spans="1:3" x14ac:dyDescent="0.25">
      <c r="A13090">
        <v>165408</v>
      </c>
      <c r="B13090" t="s">
        <v>29203</v>
      </c>
      <c r="C13090" s="47" t="s">
        <v>29204</v>
      </c>
    </row>
    <row r="13091" spans="1:3" x14ac:dyDescent="0.25">
      <c r="A13091">
        <v>165409</v>
      </c>
      <c r="B13091" t="s">
        <v>29205</v>
      </c>
      <c r="C13091" s="47" t="s">
        <v>29206</v>
      </c>
    </row>
    <row r="13092" spans="1:3" x14ac:dyDescent="0.25">
      <c r="A13092">
        <v>165410</v>
      </c>
      <c r="B13092" t="s">
        <v>29207</v>
      </c>
      <c r="C13092" s="47" t="s">
        <v>29208</v>
      </c>
    </row>
    <row r="13093" spans="1:3" x14ac:dyDescent="0.25">
      <c r="A13093">
        <v>165411</v>
      </c>
      <c r="B13093" t="s">
        <v>29209</v>
      </c>
      <c r="C13093" s="47" t="s">
        <v>29210</v>
      </c>
    </row>
    <row r="13094" spans="1:3" x14ac:dyDescent="0.25">
      <c r="A13094">
        <v>165412</v>
      </c>
      <c r="B13094" t="s">
        <v>29211</v>
      </c>
      <c r="C13094" s="47" t="s">
        <v>29212</v>
      </c>
    </row>
    <row r="13095" spans="1:3" x14ac:dyDescent="0.25">
      <c r="A13095">
        <v>165413</v>
      </c>
      <c r="B13095" t="s">
        <v>29213</v>
      </c>
      <c r="C13095" s="47" t="s">
        <v>29214</v>
      </c>
    </row>
    <row r="13096" spans="1:3" x14ac:dyDescent="0.25">
      <c r="A13096">
        <v>165414</v>
      </c>
      <c r="B13096" t="s">
        <v>29215</v>
      </c>
      <c r="C13096" s="47" t="s">
        <v>29216</v>
      </c>
    </row>
    <row r="13097" spans="1:3" x14ac:dyDescent="0.25">
      <c r="A13097">
        <v>165415</v>
      </c>
      <c r="B13097" t="s">
        <v>29217</v>
      </c>
      <c r="C13097" s="47" t="s">
        <v>29218</v>
      </c>
    </row>
    <row r="13098" spans="1:3" x14ac:dyDescent="0.25">
      <c r="A13098">
        <v>165416</v>
      </c>
      <c r="B13098" t="s">
        <v>29219</v>
      </c>
      <c r="C13098" s="47" t="s">
        <v>29220</v>
      </c>
    </row>
    <row r="13099" spans="1:3" x14ac:dyDescent="0.25">
      <c r="A13099">
        <v>165417</v>
      </c>
      <c r="B13099" t="s">
        <v>29221</v>
      </c>
      <c r="C13099" s="47" t="s">
        <v>29222</v>
      </c>
    </row>
    <row r="13100" spans="1:3" x14ac:dyDescent="0.25">
      <c r="A13100">
        <v>165418</v>
      </c>
      <c r="B13100" t="s">
        <v>29223</v>
      </c>
      <c r="C13100" s="47" t="s">
        <v>29224</v>
      </c>
    </row>
    <row r="13101" spans="1:3" x14ac:dyDescent="0.25">
      <c r="A13101">
        <v>165419</v>
      </c>
      <c r="B13101" t="s">
        <v>29225</v>
      </c>
      <c r="C13101" s="47" t="s">
        <v>29226</v>
      </c>
    </row>
    <row r="13102" spans="1:3" x14ac:dyDescent="0.25">
      <c r="A13102">
        <v>165420</v>
      </c>
      <c r="B13102" t="s">
        <v>29227</v>
      </c>
      <c r="C13102" s="47" t="s">
        <v>29228</v>
      </c>
    </row>
    <row r="13103" spans="1:3" x14ac:dyDescent="0.25">
      <c r="A13103">
        <v>165421</v>
      </c>
      <c r="B13103" t="s">
        <v>29229</v>
      </c>
      <c r="C13103" s="47" t="s">
        <v>29230</v>
      </c>
    </row>
    <row r="13104" spans="1:3" x14ac:dyDescent="0.25">
      <c r="A13104">
        <v>165422</v>
      </c>
      <c r="B13104" t="s">
        <v>29231</v>
      </c>
      <c r="C13104" s="47" t="s">
        <v>29232</v>
      </c>
    </row>
    <row r="13105" spans="1:3" x14ac:dyDescent="0.25">
      <c r="A13105">
        <v>165423</v>
      </c>
      <c r="B13105" t="s">
        <v>29233</v>
      </c>
      <c r="C13105" s="47" t="s">
        <v>29234</v>
      </c>
    </row>
    <row r="13106" spans="1:3" x14ac:dyDescent="0.25">
      <c r="A13106">
        <v>165424</v>
      </c>
      <c r="B13106" t="s">
        <v>29235</v>
      </c>
      <c r="C13106" s="47" t="s">
        <v>29236</v>
      </c>
    </row>
    <row r="13107" spans="1:3" x14ac:dyDescent="0.25">
      <c r="A13107">
        <v>165425</v>
      </c>
      <c r="B13107" t="s">
        <v>29237</v>
      </c>
      <c r="C13107" s="47" t="s">
        <v>29238</v>
      </c>
    </row>
    <row r="13108" spans="1:3" x14ac:dyDescent="0.25">
      <c r="A13108">
        <v>165426</v>
      </c>
      <c r="B13108" t="s">
        <v>29239</v>
      </c>
      <c r="C13108" s="47" t="s">
        <v>29240</v>
      </c>
    </row>
    <row r="13109" spans="1:3" x14ac:dyDescent="0.25">
      <c r="A13109">
        <v>165427</v>
      </c>
      <c r="B13109" t="s">
        <v>1085</v>
      </c>
      <c r="C13109" s="47" t="s">
        <v>29241</v>
      </c>
    </row>
    <row r="13110" spans="1:3" x14ac:dyDescent="0.25">
      <c r="A13110">
        <v>165428</v>
      </c>
      <c r="B13110" t="s">
        <v>29242</v>
      </c>
      <c r="C13110" s="47" t="s">
        <v>29243</v>
      </c>
    </row>
    <row r="13111" spans="1:3" x14ac:dyDescent="0.25">
      <c r="A13111">
        <v>165429</v>
      </c>
      <c r="B13111" t="s">
        <v>29244</v>
      </c>
      <c r="C13111" s="47" t="s">
        <v>29245</v>
      </c>
    </row>
    <row r="13112" spans="1:3" x14ac:dyDescent="0.25">
      <c r="A13112">
        <v>165430</v>
      </c>
      <c r="B13112" t="s">
        <v>1201</v>
      </c>
      <c r="C13112" s="47" t="s">
        <v>29246</v>
      </c>
    </row>
    <row r="13113" spans="1:3" x14ac:dyDescent="0.25">
      <c r="A13113">
        <v>165431</v>
      </c>
      <c r="B13113" t="s">
        <v>29247</v>
      </c>
      <c r="C13113" s="47" t="s">
        <v>29248</v>
      </c>
    </row>
    <row r="13114" spans="1:3" x14ac:dyDescent="0.25">
      <c r="A13114">
        <v>165432</v>
      </c>
      <c r="B13114" t="s">
        <v>29249</v>
      </c>
      <c r="C13114" s="47" t="s">
        <v>29250</v>
      </c>
    </row>
    <row r="13115" spans="1:3" x14ac:dyDescent="0.25">
      <c r="A13115">
        <v>165433</v>
      </c>
      <c r="B13115" t="s">
        <v>29251</v>
      </c>
      <c r="C13115" s="47" t="s">
        <v>29252</v>
      </c>
    </row>
    <row r="13116" spans="1:3" x14ac:dyDescent="0.25">
      <c r="A13116">
        <v>165434</v>
      </c>
      <c r="B13116" t="s">
        <v>29253</v>
      </c>
      <c r="C13116" s="47" t="s">
        <v>29254</v>
      </c>
    </row>
    <row r="13117" spans="1:3" x14ac:dyDescent="0.25">
      <c r="A13117">
        <v>165435</v>
      </c>
      <c r="B13117" t="s">
        <v>29255</v>
      </c>
      <c r="C13117" s="47" t="s">
        <v>29256</v>
      </c>
    </row>
    <row r="13118" spans="1:3" x14ac:dyDescent="0.25">
      <c r="A13118">
        <v>165436</v>
      </c>
      <c r="B13118" t="s">
        <v>29257</v>
      </c>
      <c r="C13118" s="47" t="s">
        <v>29258</v>
      </c>
    </row>
    <row r="13119" spans="1:3" x14ac:dyDescent="0.25">
      <c r="A13119">
        <v>165437</v>
      </c>
      <c r="B13119" t="s">
        <v>29259</v>
      </c>
      <c r="C13119" s="47" t="s">
        <v>29260</v>
      </c>
    </row>
    <row r="13120" spans="1:3" x14ac:dyDescent="0.25">
      <c r="A13120">
        <v>165438</v>
      </c>
      <c r="B13120" t="s">
        <v>29261</v>
      </c>
      <c r="C13120" s="47" t="s">
        <v>29262</v>
      </c>
    </row>
    <row r="13121" spans="1:3" x14ac:dyDescent="0.25">
      <c r="A13121">
        <v>165439</v>
      </c>
      <c r="B13121" t="s">
        <v>29263</v>
      </c>
      <c r="C13121" s="47" t="s">
        <v>29264</v>
      </c>
    </row>
    <row r="13122" spans="1:3" x14ac:dyDescent="0.25">
      <c r="A13122">
        <v>165440</v>
      </c>
      <c r="B13122" t="s">
        <v>828</v>
      </c>
      <c r="C13122" s="47" t="s">
        <v>29265</v>
      </c>
    </row>
    <row r="13123" spans="1:3" x14ac:dyDescent="0.25">
      <c r="A13123">
        <v>165441</v>
      </c>
      <c r="B13123" t="s">
        <v>29266</v>
      </c>
      <c r="C13123" s="47" t="s">
        <v>29267</v>
      </c>
    </row>
    <row r="13124" spans="1:3" x14ac:dyDescent="0.25">
      <c r="A13124">
        <v>165442</v>
      </c>
      <c r="B13124" t="s">
        <v>29268</v>
      </c>
      <c r="C13124" s="47" t="s">
        <v>29269</v>
      </c>
    </row>
    <row r="13125" spans="1:3" x14ac:dyDescent="0.25">
      <c r="A13125">
        <v>165443</v>
      </c>
      <c r="B13125" t="s">
        <v>29270</v>
      </c>
      <c r="C13125" s="47" t="s">
        <v>29271</v>
      </c>
    </row>
    <row r="13126" spans="1:3" x14ac:dyDescent="0.25">
      <c r="A13126">
        <v>165444</v>
      </c>
      <c r="B13126" t="s">
        <v>29272</v>
      </c>
      <c r="C13126" s="47" t="s">
        <v>29273</v>
      </c>
    </row>
    <row r="13127" spans="1:3" x14ac:dyDescent="0.25">
      <c r="A13127">
        <v>165445</v>
      </c>
      <c r="B13127" t="s">
        <v>29274</v>
      </c>
      <c r="C13127" s="47" t="s">
        <v>29275</v>
      </c>
    </row>
    <row r="13128" spans="1:3" x14ac:dyDescent="0.25">
      <c r="A13128">
        <v>165446</v>
      </c>
      <c r="B13128" t="s">
        <v>29276</v>
      </c>
      <c r="C13128" s="47" t="s">
        <v>29277</v>
      </c>
    </row>
    <row r="13129" spans="1:3" x14ac:dyDescent="0.25">
      <c r="A13129">
        <v>165447</v>
      </c>
      <c r="B13129" t="s">
        <v>29278</v>
      </c>
      <c r="C13129" s="47" t="s">
        <v>29279</v>
      </c>
    </row>
    <row r="13130" spans="1:3" x14ac:dyDescent="0.25">
      <c r="A13130">
        <v>165448</v>
      </c>
      <c r="B13130" t="s">
        <v>29280</v>
      </c>
      <c r="C13130" s="47" t="s">
        <v>29281</v>
      </c>
    </row>
    <row r="13131" spans="1:3" x14ac:dyDescent="0.25">
      <c r="A13131">
        <v>165449</v>
      </c>
      <c r="B13131" t="s">
        <v>29282</v>
      </c>
      <c r="C13131" s="47" t="s">
        <v>29283</v>
      </c>
    </row>
    <row r="13132" spans="1:3" x14ac:dyDescent="0.25">
      <c r="A13132">
        <v>165450</v>
      </c>
      <c r="B13132" t="s">
        <v>29284</v>
      </c>
      <c r="C13132" s="47" t="s">
        <v>29285</v>
      </c>
    </row>
    <row r="13133" spans="1:3" x14ac:dyDescent="0.25">
      <c r="A13133">
        <v>165451</v>
      </c>
      <c r="B13133" t="s">
        <v>1385</v>
      </c>
      <c r="C13133" s="47" t="s">
        <v>29286</v>
      </c>
    </row>
    <row r="13134" spans="1:3" x14ac:dyDescent="0.25">
      <c r="A13134">
        <v>165452</v>
      </c>
      <c r="B13134" t="s">
        <v>29287</v>
      </c>
      <c r="C13134" s="47" t="s">
        <v>29288</v>
      </c>
    </row>
    <row r="13135" spans="1:3" x14ac:dyDescent="0.25">
      <c r="A13135">
        <v>165453</v>
      </c>
      <c r="B13135" t="s">
        <v>29289</v>
      </c>
      <c r="C13135" s="47" t="s">
        <v>29290</v>
      </c>
    </row>
    <row r="13136" spans="1:3" x14ac:dyDescent="0.25">
      <c r="A13136">
        <v>165454</v>
      </c>
      <c r="B13136" t="s">
        <v>29291</v>
      </c>
      <c r="C13136" s="47" t="s">
        <v>29292</v>
      </c>
    </row>
    <row r="13137" spans="1:3" x14ac:dyDescent="0.25">
      <c r="A13137">
        <v>165455</v>
      </c>
      <c r="B13137" t="s">
        <v>29293</v>
      </c>
      <c r="C13137" s="47" t="s">
        <v>29294</v>
      </c>
    </row>
    <row r="13138" spans="1:3" x14ac:dyDescent="0.25">
      <c r="A13138">
        <v>165456</v>
      </c>
      <c r="B13138" t="s">
        <v>29295</v>
      </c>
      <c r="C13138" s="47" t="s">
        <v>29296</v>
      </c>
    </row>
    <row r="13139" spans="1:3" x14ac:dyDescent="0.25">
      <c r="A13139">
        <v>165457</v>
      </c>
      <c r="B13139" t="s">
        <v>29297</v>
      </c>
      <c r="C13139" s="47" t="s">
        <v>29298</v>
      </c>
    </row>
    <row r="13140" spans="1:3" x14ac:dyDescent="0.25">
      <c r="A13140">
        <v>165458</v>
      </c>
      <c r="B13140" t="s">
        <v>29299</v>
      </c>
      <c r="C13140" s="47" t="s">
        <v>29300</v>
      </c>
    </row>
    <row r="13141" spans="1:3" x14ac:dyDescent="0.25">
      <c r="A13141">
        <v>165459</v>
      </c>
      <c r="B13141" t="s">
        <v>29301</v>
      </c>
      <c r="C13141" s="47" t="s">
        <v>29302</v>
      </c>
    </row>
    <row r="13142" spans="1:3" x14ac:dyDescent="0.25">
      <c r="A13142">
        <v>165460</v>
      </c>
      <c r="B13142" t="s">
        <v>29303</v>
      </c>
      <c r="C13142" s="47" t="s">
        <v>29304</v>
      </c>
    </row>
    <row r="13143" spans="1:3" x14ac:dyDescent="0.25">
      <c r="A13143">
        <v>165461</v>
      </c>
      <c r="B13143" t="s">
        <v>29305</v>
      </c>
      <c r="C13143" s="47" t="s">
        <v>29306</v>
      </c>
    </row>
    <row r="13144" spans="1:3" x14ac:dyDescent="0.25">
      <c r="A13144">
        <v>165462</v>
      </c>
      <c r="B13144" t="s">
        <v>29307</v>
      </c>
      <c r="C13144" s="47" t="s">
        <v>29308</v>
      </c>
    </row>
    <row r="13145" spans="1:3" x14ac:dyDescent="0.25">
      <c r="A13145">
        <v>165463</v>
      </c>
      <c r="B13145" t="s">
        <v>29309</v>
      </c>
      <c r="C13145" s="47" t="s">
        <v>29310</v>
      </c>
    </row>
    <row r="13146" spans="1:3" x14ac:dyDescent="0.25">
      <c r="A13146">
        <v>165464</v>
      </c>
      <c r="B13146" t="s">
        <v>29311</v>
      </c>
      <c r="C13146" s="47" t="s">
        <v>29312</v>
      </c>
    </row>
    <row r="13147" spans="1:3" x14ac:dyDescent="0.25">
      <c r="A13147">
        <v>165465</v>
      </c>
      <c r="B13147" t="s">
        <v>29313</v>
      </c>
      <c r="C13147" s="47" t="s">
        <v>29314</v>
      </c>
    </row>
    <row r="13148" spans="1:3" x14ac:dyDescent="0.25">
      <c r="A13148">
        <v>165466</v>
      </c>
      <c r="B13148" t="s">
        <v>29315</v>
      </c>
      <c r="C13148" s="47" t="s">
        <v>29316</v>
      </c>
    </row>
    <row r="13149" spans="1:3" x14ac:dyDescent="0.25">
      <c r="A13149">
        <v>165467</v>
      </c>
      <c r="B13149" t="s">
        <v>29317</v>
      </c>
      <c r="C13149" s="47" t="s">
        <v>29318</v>
      </c>
    </row>
    <row r="13150" spans="1:3" x14ac:dyDescent="0.25">
      <c r="A13150">
        <v>165468</v>
      </c>
      <c r="B13150" t="s">
        <v>29319</v>
      </c>
      <c r="C13150" s="47" t="s">
        <v>29320</v>
      </c>
    </row>
    <row r="13151" spans="1:3" x14ac:dyDescent="0.25">
      <c r="A13151">
        <v>165469</v>
      </c>
      <c r="B13151" t="s">
        <v>29321</v>
      </c>
      <c r="C13151" s="47" t="s">
        <v>29322</v>
      </c>
    </row>
    <row r="13152" spans="1:3" x14ac:dyDescent="0.25">
      <c r="A13152">
        <v>165470</v>
      </c>
      <c r="B13152" t="s">
        <v>29323</v>
      </c>
      <c r="C13152" s="47" t="s">
        <v>29324</v>
      </c>
    </row>
    <row r="13153" spans="1:3" x14ac:dyDescent="0.25">
      <c r="A13153">
        <v>165471</v>
      </c>
      <c r="B13153" t="s">
        <v>29325</v>
      </c>
      <c r="C13153" s="47" t="s">
        <v>29326</v>
      </c>
    </row>
    <row r="13154" spans="1:3" x14ac:dyDescent="0.25">
      <c r="A13154">
        <v>165472</v>
      </c>
      <c r="B13154" t="s">
        <v>29327</v>
      </c>
      <c r="C13154" s="47" t="s">
        <v>29328</v>
      </c>
    </row>
    <row r="13155" spans="1:3" x14ac:dyDescent="0.25">
      <c r="A13155">
        <v>165473</v>
      </c>
      <c r="B13155" t="s">
        <v>29329</v>
      </c>
      <c r="C13155" s="47" t="s">
        <v>29330</v>
      </c>
    </row>
    <row r="13156" spans="1:3" x14ac:dyDescent="0.25">
      <c r="A13156">
        <v>165474</v>
      </c>
      <c r="B13156" t="s">
        <v>29331</v>
      </c>
      <c r="C13156" s="47" t="s">
        <v>29332</v>
      </c>
    </row>
    <row r="13157" spans="1:3" x14ac:dyDescent="0.25">
      <c r="A13157">
        <v>165475</v>
      </c>
      <c r="B13157" t="s">
        <v>29333</v>
      </c>
      <c r="C13157" s="47" t="s">
        <v>29334</v>
      </c>
    </row>
    <row r="13158" spans="1:3" x14ac:dyDescent="0.25">
      <c r="A13158">
        <v>165476</v>
      </c>
      <c r="B13158" t="s">
        <v>29335</v>
      </c>
      <c r="C13158" s="47" t="s">
        <v>29336</v>
      </c>
    </row>
    <row r="13159" spans="1:3" x14ac:dyDescent="0.25">
      <c r="A13159">
        <v>165477</v>
      </c>
      <c r="B13159" t="s">
        <v>29337</v>
      </c>
      <c r="C13159" s="47" t="s">
        <v>29338</v>
      </c>
    </row>
    <row r="13160" spans="1:3" x14ac:dyDescent="0.25">
      <c r="A13160">
        <v>165478</v>
      </c>
      <c r="B13160" t="s">
        <v>29339</v>
      </c>
      <c r="C13160" s="47" t="s">
        <v>29340</v>
      </c>
    </row>
    <row r="13161" spans="1:3" x14ac:dyDescent="0.25">
      <c r="A13161">
        <v>165479</v>
      </c>
      <c r="B13161" t="s">
        <v>29341</v>
      </c>
      <c r="C13161" s="47" t="s">
        <v>29342</v>
      </c>
    </row>
    <row r="13162" spans="1:3" x14ac:dyDescent="0.25">
      <c r="A13162">
        <v>165480</v>
      </c>
      <c r="B13162" t="s">
        <v>29343</v>
      </c>
      <c r="C13162" s="47" t="s">
        <v>29344</v>
      </c>
    </row>
    <row r="13163" spans="1:3" x14ac:dyDescent="0.25">
      <c r="A13163">
        <v>165481</v>
      </c>
      <c r="B13163" t="s">
        <v>29345</v>
      </c>
      <c r="C13163" s="47" t="s">
        <v>29346</v>
      </c>
    </row>
    <row r="13164" spans="1:3" x14ac:dyDescent="0.25">
      <c r="A13164">
        <v>165482</v>
      </c>
      <c r="B13164" t="s">
        <v>29347</v>
      </c>
      <c r="C13164" s="47" t="s">
        <v>29348</v>
      </c>
    </row>
    <row r="13165" spans="1:3" x14ac:dyDescent="0.25">
      <c r="A13165">
        <v>165483</v>
      </c>
      <c r="B13165" t="s">
        <v>29349</v>
      </c>
      <c r="C13165" s="47" t="s">
        <v>29350</v>
      </c>
    </row>
    <row r="13166" spans="1:3" x14ac:dyDescent="0.25">
      <c r="A13166">
        <v>165484</v>
      </c>
      <c r="B13166" t="s">
        <v>29351</v>
      </c>
      <c r="C13166" s="47" t="s">
        <v>29352</v>
      </c>
    </row>
    <row r="13167" spans="1:3" x14ac:dyDescent="0.25">
      <c r="A13167">
        <v>165485</v>
      </c>
      <c r="B13167" t="s">
        <v>29353</v>
      </c>
      <c r="C13167" s="47" t="s">
        <v>29354</v>
      </c>
    </row>
    <row r="13168" spans="1:3" x14ac:dyDescent="0.25">
      <c r="A13168">
        <v>165486</v>
      </c>
      <c r="B13168" t="s">
        <v>29355</v>
      </c>
      <c r="C13168" s="47" t="s">
        <v>29356</v>
      </c>
    </row>
    <row r="13169" spans="1:3" x14ac:dyDescent="0.25">
      <c r="A13169">
        <v>165487</v>
      </c>
      <c r="B13169" t="s">
        <v>29357</v>
      </c>
      <c r="C13169" s="47" t="s">
        <v>29358</v>
      </c>
    </row>
    <row r="13170" spans="1:3" x14ac:dyDescent="0.25">
      <c r="A13170">
        <v>165488</v>
      </c>
      <c r="B13170" t="s">
        <v>29359</v>
      </c>
      <c r="C13170" s="47" t="s">
        <v>29360</v>
      </c>
    </row>
    <row r="13171" spans="1:3" x14ac:dyDescent="0.25">
      <c r="A13171">
        <v>165489</v>
      </c>
      <c r="B13171" t="s">
        <v>29361</v>
      </c>
      <c r="C13171" s="47" t="s">
        <v>29362</v>
      </c>
    </row>
    <row r="13172" spans="1:3" x14ac:dyDescent="0.25">
      <c r="A13172">
        <v>165490</v>
      </c>
      <c r="B13172" t="s">
        <v>29363</v>
      </c>
      <c r="C13172" s="47" t="s">
        <v>29364</v>
      </c>
    </row>
    <row r="13173" spans="1:3" x14ac:dyDescent="0.25">
      <c r="A13173">
        <v>165491</v>
      </c>
      <c r="B13173" t="s">
        <v>29365</v>
      </c>
      <c r="C13173" s="47" t="s">
        <v>29366</v>
      </c>
    </row>
    <row r="13174" spans="1:3" x14ac:dyDescent="0.25">
      <c r="A13174">
        <v>165492</v>
      </c>
      <c r="B13174" t="s">
        <v>29367</v>
      </c>
      <c r="C13174" s="47" t="s">
        <v>29368</v>
      </c>
    </row>
    <row r="13175" spans="1:3" x14ac:dyDescent="0.25">
      <c r="A13175">
        <v>165493</v>
      </c>
      <c r="B13175" t="s">
        <v>29369</v>
      </c>
      <c r="C13175" s="47" t="s">
        <v>29370</v>
      </c>
    </row>
    <row r="13176" spans="1:3" x14ac:dyDescent="0.25">
      <c r="A13176">
        <v>165494</v>
      </c>
      <c r="B13176" t="s">
        <v>29371</v>
      </c>
      <c r="C13176" s="47" t="s">
        <v>29372</v>
      </c>
    </row>
    <row r="13177" spans="1:3" x14ac:dyDescent="0.25">
      <c r="A13177">
        <v>165495</v>
      </c>
      <c r="B13177" t="s">
        <v>29373</v>
      </c>
      <c r="C13177" s="47" t="s">
        <v>29374</v>
      </c>
    </row>
    <row r="13178" spans="1:3" x14ac:dyDescent="0.25">
      <c r="A13178">
        <v>165496</v>
      </c>
      <c r="B13178" t="s">
        <v>29375</v>
      </c>
      <c r="C13178" s="47" t="s">
        <v>29376</v>
      </c>
    </row>
    <row r="13179" spans="1:3" x14ac:dyDescent="0.25">
      <c r="A13179">
        <v>165497</v>
      </c>
      <c r="B13179" t="s">
        <v>29377</v>
      </c>
      <c r="C13179" s="47" t="s">
        <v>29378</v>
      </c>
    </row>
    <row r="13180" spans="1:3" x14ac:dyDescent="0.25">
      <c r="A13180">
        <v>165498</v>
      </c>
      <c r="B13180" t="s">
        <v>29379</v>
      </c>
      <c r="C13180" s="47" t="s">
        <v>29380</v>
      </c>
    </row>
    <row r="13181" spans="1:3" x14ac:dyDescent="0.25">
      <c r="A13181">
        <v>165499</v>
      </c>
      <c r="B13181" t="s">
        <v>29381</v>
      </c>
      <c r="C13181" s="47" t="s">
        <v>29382</v>
      </c>
    </row>
    <row r="13182" spans="1:3" x14ac:dyDescent="0.25">
      <c r="A13182">
        <v>165500</v>
      </c>
      <c r="B13182" t="s">
        <v>29383</v>
      </c>
      <c r="C13182" s="47" t="s">
        <v>29384</v>
      </c>
    </row>
    <row r="13183" spans="1:3" x14ac:dyDescent="0.25">
      <c r="A13183">
        <v>165501</v>
      </c>
      <c r="B13183" t="s">
        <v>29385</v>
      </c>
      <c r="C13183" s="47" t="s">
        <v>29386</v>
      </c>
    </row>
    <row r="13184" spans="1:3" x14ac:dyDescent="0.25">
      <c r="A13184">
        <v>165502</v>
      </c>
      <c r="B13184" t="s">
        <v>29387</v>
      </c>
      <c r="C13184" s="47" t="s">
        <v>29388</v>
      </c>
    </row>
    <row r="13185" spans="1:3" x14ac:dyDescent="0.25">
      <c r="A13185">
        <v>165503</v>
      </c>
      <c r="B13185" t="s">
        <v>29389</v>
      </c>
      <c r="C13185" s="47" t="s">
        <v>29390</v>
      </c>
    </row>
    <row r="13186" spans="1:3" x14ac:dyDescent="0.25">
      <c r="A13186">
        <v>165504</v>
      </c>
      <c r="B13186" t="s">
        <v>29391</v>
      </c>
      <c r="C13186" s="47" t="s">
        <v>29392</v>
      </c>
    </row>
    <row r="13187" spans="1:3" x14ac:dyDescent="0.25">
      <c r="A13187">
        <v>165505</v>
      </c>
      <c r="B13187" t="s">
        <v>29393</v>
      </c>
      <c r="C13187" s="47" t="s">
        <v>29394</v>
      </c>
    </row>
    <row r="13188" spans="1:3" x14ac:dyDescent="0.25">
      <c r="A13188">
        <v>165506</v>
      </c>
      <c r="B13188" t="s">
        <v>29395</v>
      </c>
      <c r="C13188" s="47" t="s">
        <v>29396</v>
      </c>
    </row>
    <row r="13189" spans="1:3" x14ac:dyDescent="0.25">
      <c r="A13189">
        <v>165507</v>
      </c>
      <c r="B13189" t="s">
        <v>29397</v>
      </c>
      <c r="C13189" s="47" t="s">
        <v>29398</v>
      </c>
    </row>
    <row r="13190" spans="1:3" x14ac:dyDescent="0.25">
      <c r="A13190">
        <v>165508</v>
      </c>
      <c r="B13190" t="s">
        <v>29399</v>
      </c>
      <c r="C13190" s="47" t="s">
        <v>29400</v>
      </c>
    </row>
    <row r="13191" spans="1:3" x14ac:dyDescent="0.25">
      <c r="A13191">
        <v>165509</v>
      </c>
      <c r="B13191" t="s">
        <v>29401</v>
      </c>
      <c r="C13191" s="47" t="s">
        <v>29402</v>
      </c>
    </row>
    <row r="13192" spans="1:3" x14ac:dyDescent="0.25">
      <c r="A13192">
        <v>165510</v>
      </c>
      <c r="B13192" t="s">
        <v>29403</v>
      </c>
      <c r="C13192" s="47" t="s">
        <v>29404</v>
      </c>
    </row>
    <row r="13193" spans="1:3" x14ac:dyDescent="0.25">
      <c r="A13193">
        <v>165511</v>
      </c>
      <c r="B13193" t="s">
        <v>867</v>
      </c>
      <c r="C13193" s="47" t="s">
        <v>29405</v>
      </c>
    </row>
    <row r="13194" spans="1:3" x14ac:dyDescent="0.25">
      <c r="A13194">
        <v>165512</v>
      </c>
      <c r="B13194" t="s">
        <v>29406</v>
      </c>
      <c r="C13194" s="47" t="s">
        <v>29407</v>
      </c>
    </row>
    <row r="13195" spans="1:3" x14ac:dyDescent="0.25">
      <c r="A13195">
        <v>165513</v>
      </c>
      <c r="B13195" t="s">
        <v>29408</v>
      </c>
      <c r="C13195" s="47" t="s">
        <v>29409</v>
      </c>
    </row>
    <row r="13196" spans="1:3" x14ac:dyDescent="0.25">
      <c r="A13196">
        <v>165514</v>
      </c>
      <c r="B13196" t="s">
        <v>29410</v>
      </c>
      <c r="C13196" s="47" t="s">
        <v>29411</v>
      </c>
    </row>
    <row r="13197" spans="1:3" x14ac:dyDescent="0.25">
      <c r="A13197">
        <v>165515</v>
      </c>
      <c r="B13197" t="s">
        <v>29412</v>
      </c>
      <c r="C13197" s="47" t="s">
        <v>29413</v>
      </c>
    </row>
    <row r="13198" spans="1:3" x14ac:dyDescent="0.25">
      <c r="A13198">
        <v>165516</v>
      </c>
      <c r="B13198" t="s">
        <v>1555</v>
      </c>
      <c r="C13198" s="47" t="s">
        <v>29414</v>
      </c>
    </row>
    <row r="13199" spans="1:3" x14ac:dyDescent="0.25">
      <c r="A13199">
        <v>165517</v>
      </c>
      <c r="B13199" t="s">
        <v>29415</v>
      </c>
      <c r="C13199" s="47" t="s">
        <v>29416</v>
      </c>
    </row>
    <row r="13200" spans="1:3" x14ac:dyDescent="0.25">
      <c r="A13200">
        <v>165518</v>
      </c>
      <c r="B13200" t="s">
        <v>29417</v>
      </c>
      <c r="C13200" s="47" t="s">
        <v>29418</v>
      </c>
    </row>
    <row r="13201" spans="1:3" x14ac:dyDescent="0.25">
      <c r="A13201">
        <v>165519</v>
      </c>
      <c r="B13201" t="s">
        <v>29419</v>
      </c>
      <c r="C13201" s="47" t="s">
        <v>29420</v>
      </c>
    </row>
    <row r="13202" spans="1:3" x14ac:dyDescent="0.25">
      <c r="A13202">
        <v>165520</v>
      </c>
      <c r="B13202" t="s">
        <v>29421</v>
      </c>
      <c r="C13202" s="47" t="s">
        <v>29422</v>
      </c>
    </row>
    <row r="13203" spans="1:3" x14ac:dyDescent="0.25">
      <c r="A13203">
        <v>165521</v>
      </c>
      <c r="B13203" t="s">
        <v>29423</v>
      </c>
      <c r="C13203" s="47" t="s">
        <v>29424</v>
      </c>
    </row>
    <row r="13204" spans="1:3" x14ac:dyDescent="0.25">
      <c r="A13204">
        <v>165522</v>
      </c>
      <c r="B13204" t="s">
        <v>29425</v>
      </c>
      <c r="C13204" s="47" t="s">
        <v>29426</v>
      </c>
    </row>
    <row r="13205" spans="1:3" x14ac:dyDescent="0.25">
      <c r="A13205">
        <v>165523</v>
      </c>
      <c r="B13205" t="s">
        <v>29427</v>
      </c>
      <c r="C13205" s="47" t="s">
        <v>29428</v>
      </c>
    </row>
    <row r="13206" spans="1:3" x14ac:dyDescent="0.25">
      <c r="A13206">
        <v>165524</v>
      </c>
      <c r="B13206" t="s">
        <v>807</v>
      </c>
      <c r="C13206" s="47" t="s">
        <v>29429</v>
      </c>
    </row>
    <row r="13207" spans="1:3" x14ac:dyDescent="0.25">
      <c r="A13207">
        <v>165525</v>
      </c>
      <c r="B13207" t="s">
        <v>29430</v>
      </c>
      <c r="C13207" s="47" t="s">
        <v>29431</v>
      </c>
    </row>
    <row r="13208" spans="1:3" x14ac:dyDescent="0.25">
      <c r="A13208">
        <v>165526</v>
      </c>
      <c r="B13208" t="s">
        <v>29432</v>
      </c>
      <c r="C13208" s="47" t="s">
        <v>29433</v>
      </c>
    </row>
    <row r="13209" spans="1:3" x14ac:dyDescent="0.25">
      <c r="A13209">
        <v>165527</v>
      </c>
      <c r="B13209" t="s">
        <v>29434</v>
      </c>
      <c r="C13209" s="47" t="s">
        <v>29435</v>
      </c>
    </row>
    <row r="13210" spans="1:3" x14ac:dyDescent="0.25">
      <c r="A13210">
        <v>165528</v>
      </c>
      <c r="B13210" t="s">
        <v>29436</v>
      </c>
      <c r="C13210" s="47" t="s">
        <v>29437</v>
      </c>
    </row>
    <row r="13211" spans="1:3" x14ac:dyDescent="0.25">
      <c r="A13211">
        <v>165529</v>
      </c>
      <c r="B13211" t="s">
        <v>29438</v>
      </c>
      <c r="C13211" s="47" t="s">
        <v>29439</v>
      </c>
    </row>
    <row r="13212" spans="1:3" x14ac:dyDescent="0.25">
      <c r="A13212">
        <v>165530</v>
      </c>
      <c r="B13212" t="s">
        <v>29440</v>
      </c>
      <c r="C13212" s="47" t="s">
        <v>29441</v>
      </c>
    </row>
    <row r="13213" spans="1:3" x14ac:dyDescent="0.25">
      <c r="A13213">
        <v>165531</v>
      </c>
      <c r="B13213" t="s">
        <v>29442</v>
      </c>
      <c r="C13213" s="47" t="s">
        <v>29443</v>
      </c>
    </row>
    <row r="13214" spans="1:3" x14ac:dyDescent="0.25">
      <c r="A13214">
        <v>165532</v>
      </c>
      <c r="B13214" t="s">
        <v>29444</v>
      </c>
      <c r="C13214" s="47" t="s">
        <v>29445</v>
      </c>
    </row>
    <row r="13215" spans="1:3" x14ac:dyDescent="0.25">
      <c r="A13215">
        <v>165533</v>
      </c>
      <c r="B13215" t="s">
        <v>29446</v>
      </c>
      <c r="C13215" s="47" t="s">
        <v>29447</v>
      </c>
    </row>
    <row r="13216" spans="1:3" x14ac:dyDescent="0.25">
      <c r="A13216">
        <v>165534</v>
      </c>
      <c r="B13216" t="s">
        <v>29448</v>
      </c>
      <c r="C13216" s="47" t="s">
        <v>29449</v>
      </c>
    </row>
    <row r="13217" spans="1:3" x14ac:dyDescent="0.25">
      <c r="A13217">
        <v>165535</v>
      </c>
      <c r="B13217" t="s">
        <v>29450</v>
      </c>
      <c r="C13217" s="47" t="s">
        <v>29451</v>
      </c>
    </row>
    <row r="13218" spans="1:3" x14ac:dyDescent="0.25">
      <c r="A13218">
        <v>165536</v>
      </c>
      <c r="B13218" t="s">
        <v>29452</v>
      </c>
      <c r="C13218" s="47" t="s">
        <v>29453</v>
      </c>
    </row>
    <row r="13219" spans="1:3" x14ac:dyDescent="0.25">
      <c r="A13219">
        <v>165537</v>
      </c>
      <c r="B13219" t="s">
        <v>206</v>
      </c>
      <c r="C13219" s="47" t="s">
        <v>29454</v>
      </c>
    </row>
    <row r="13220" spans="1:3" x14ac:dyDescent="0.25">
      <c r="A13220">
        <v>165538</v>
      </c>
      <c r="B13220" t="s">
        <v>29455</v>
      </c>
      <c r="C13220" s="47" t="s">
        <v>29456</v>
      </c>
    </row>
    <row r="13221" spans="1:3" x14ac:dyDescent="0.25">
      <c r="A13221">
        <v>165539</v>
      </c>
      <c r="B13221" t="s">
        <v>29457</v>
      </c>
      <c r="C13221" s="47" t="s">
        <v>29458</v>
      </c>
    </row>
    <row r="13222" spans="1:3" x14ac:dyDescent="0.25">
      <c r="A13222">
        <v>165540</v>
      </c>
      <c r="B13222" t="s">
        <v>29459</v>
      </c>
      <c r="C13222" s="47" t="s">
        <v>29460</v>
      </c>
    </row>
    <row r="13223" spans="1:3" x14ac:dyDescent="0.25">
      <c r="A13223">
        <v>165541</v>
      </c>
      <c r="B13223" t="s">
        <v>29461</v>
      </c>
      <c r="C13223" s="47" t="s">
        <v>8103</v>
      </c>
    </row>
    <row r="13224" spans="1:3" x14ac:dyDescent="0.25">
      <c r="A13224">
        <v>165542</v>
      </c>
      <c r="B13224" t="s">
        <v>29462</v>
      </c>
      <c r="C13224" s="47" t="s">
        <v>29463</v>
      </c>
    </row>
    <row r="13225" spans="1:3" x14ac:dyDescent="0.25">
      <c r="A13225">
        <v>165543</v>
      </c>
      <c r="B13225" t="s">
        <v>29464</v>
      </c>
      <c r="C13225" s="47" t="s">
        <v>29465</v>
      </c>
    </row>
    <row r="13226" spans="1:3" x14ac:dyDescent="0.25">
      <c r="A13226">
        <v>165544</v>
      </c>
      <c r="B13226" t="s">
        <v>29466</v>
      </c>
      <c r="C13226" s="47" t="s">
        <v>29467</v>
      </c>
    </row>
    <row r="13227" spans="1:3" x14ac:dyDescent="0.25">
      <c r="A13227">
        <v>165545</v>
      </c>
      <c r="B13227" t="s">
        <v>29468</v>
      </c>
      <c r="C13227" s="47" t="s">
        <v>29469</v>
      </c>
    </row>
    <row r="13228" spans="1:3" x14ac:dyDescent="0.25">
      <c r="A13228">
        <v>165546</v>
      </c>
      <c r="B13228" t="s">
        <v>29470</v>
      </c>
      <c r="C13228" s="47" t="s">
        <v>29471</v>
      </c>
    </row>
    <row r="13229" spans="1:3" x14ac:dyDescent="0.25">
      <c r="A13229">
        <v>165547</v>
      </c>
      <c r="B13229" t="s">
        <v>29472</v>
      </c>
      <c r="C13229" s="47" t="s">
        <v>29473</v>
      </c>
    </row>
    <row r="13230" spans="1:3" x14ac:dyDescent="0.25">
      <c r="A13230">
        <v>165548</v>
      </c>
      <c r="B13230" t="s">
        <v>29474</v>
      </c>
      <c r="C13230" s="47" t="s">
        <v>29475</v>
      </c>
    </row>
    <row r="13231" spans="1:3" x14ac:dyDescent="0.25">
      <c r="A13231">
        <v>165549</v>
      </c>
      <c r="B13231" t="s">
        <v>29476</v>
      </c>
      <c r="C13231" s="47" t="s">
        <v>29477</v>
      </c>
    </row>
    <row r="13232" spans="1:3" x14ac:dyDescent="0.25">
      <c r="A13232">
        <v>165550</v>
      </c>
      <c r="B13232" t="s">
        <v>29478</v>
      </c>
      <c r="C13232" s="47" t="s">
        <v>29479</v>
      </c>
    </row>
    <row r="13233" spans="1:3" x14ac:dyDescent="0.25">
      <c r="A13233">
        <v>165551</v>
      </c>
      <c r="B13233" t="s">
        <v>29480</v>
      </c>
      <c r="C13233" s="47" t="s">
        <v>29481</v>
      </c>
    </row>
    <row r="13234" spans="1:3" x14ac:dyDescent="0.25">
      <c r="A13234">
        <v>165552</v>
      </c>
      <c r="B13234" t="s">
        <v>29482</v>
      </c>
      <c r="C13234" s="47" t="s">
        <v>29483</v>
      </c>
    </row>
    <row r="13235" spans="1:3" x14ac:dyDescent="0.25">
      <c r="A13235">
        <v>165553</v>
      </c>
      <c r="B13235" t="s">
        <v>29484</v>
      </c>
      <c r="C13235" s="47" t="s">
        <v>29485</v>
      </c>
    </row>
    <row r="13236" spans="1:3" x14ac:dyDescent="0.25">
      <c r="A13236">
        <v>165554</v>
      </c>
      <c r="B13236" t="s">
        <v>29486</v>
      </c>
      <c r="C13236" s="47" t="s">
        <v>29487</v>
      </c>
    </row>
    <row r="13237" spans="1:3" x14ac:dyDescent="0.25">
      <c r="A13237">
        <v>165555</v>
      </c>
      <c r="B13237" t="s">
        <v>29488</v>
      </c>
      <c r="C13237" s="47" t="s">
        <v>29489</v>
      </c>
    </row>
    <row r="13238" spans="1:3" x14ac:dyDescent="0.25">
      <c r="A13238">
        <v>165556</v>
      </c>
      <c r="B13238" t="s">
        <v>29490</v>
      </c>
      <c r="C13238" s="47" t="s">
        <v>29491</v>
      </c>
    </row>
    <row r="13239" spans="1:3" x14ac:dyDescent="0.25">
      <c r="A13239">
        <v>165557</v>
      </c>
      <c r="B13239" t="s">
        <v>29492</v>
      </c>
      <c r="C13239" s="47" t="s">
        <v>29493</v>
      </c>
    </row>
    <row r="13240" spans="1:3" x14ac:dyDescent="0.25">
      <c r="A13240">
        <v>165558</v>
      </c>
      <c r="B13240" t="s">
        <v>29494</v>
      </c>
      <c r="C13240" s="47" t="s">
        <v>29495</v>
      </c>
    </row>
    <row r="13241" spans="1:3" x14ac:dyDescent="0.25">
      <c r="A13241">
        <v>165559</v>
      </c>
      <c r="B13241" t="s">
        <v>29496</v>
      </c>
      <c r="C13241" s="47" t="s">
        <v>29497</v>
      </c>
    </row>
    <row r="13242" spans="1:3" x14ac:dyDescent="0.25">
      <c r="A13242">
        <v>165560</v>
      </c>
      <c r="B13242" t="s">
        <v>29498</v>
      </c>
      <c r="C13242" s="47" t="s">
        <v>29499</v>
      </c>
    </row>
    <row r="13243" spans="1:3" x14ac:dyDescent="0.25">
      <c r="A13243">
        <v>165561</v>
      </c>
      <c r="B13243" t="s">
        <v>29500</v>
      </c>
      <c r="C13243" s="47" t="s">
        <v>29501</v>
      </c>
    </row>
    <row r="13244" spans="1:3" x14ac:dyDescent="0.25">
      <c r="A13244">
        <v>165562</v>
      </c>
      <c r="B13244" t="s">
        <v>29502</v>
      </c>
      <c r="C13244" s="47" t="s">
        <v>29503</v>
      </c>
    </row>
    <row r="13245" spans="1:3" x14ac:dyDescent="0.25">
      <c r="A13245">
        <v>165563</v>
      </c>
      <c r="B13245" t="s">
        <v>29504</v>
      </c>
      <c r="C13245" s="47" t="s">
        <v>29505</v>
      </c>
    </row>
    <row r="13246" spans="1:3" x14ac:dyDescent="0.25">
      <c r="A13246">
        <v>165564</v>
      </c>
      <c r="B13246" t="s">
        <v>29506</v>
      </c>
      <c r="C13246" s="47" t="s">
        <v>29507</v>
      </c>
    </row>
    <row r="13247" spans="1:3" x14ac:dyDescent="0.25">
      <c r="A13247">
        <v>165565</v>
      </c>
      <c r="B13247" t="s">
        <v>1107</v>
      </c>
      <c r="C13247" s="47" t="s">
        <v>29508</v>
      </c>
    </row>
    <row r="13248" spans="1:3" x14ac:dyDescent="0.25">
      <c r="A13248">
        <v>165566</v>
      </c>
      <c r="B13248" t="s">
        <v>29509</v>
      </c>
      <c r="C13248" s="47" t="s">
        <v>29510</v>
      </c>
    </row>
    <row r="13249" spans="1:3" x14ac:dyDescent="0.25">
      <c r="A13249">
        <v>165567</v>
      </c>
      <c r="B13249" t="s">
        <v>29511</v>
      </c>
      <c r="C13249" s="47" t="s">
        <v>29512</v>
      </c>
    </row>
    <row r="13250" spans="1:3" x14ac:dyDescent="0.25">
      <c r="A13250">
        <v>165568</v>
      </c>
      <c r="B13250" t="s">
        <v>29513</v>
      </c>
      <c r="C13250" s="47" t="s">
        <v>29514</v>
      </c>
    </row>
    <row r="13251" spans="1:3" x14ac:dyDescent="0.25">
      <c r="A13251">
        <v>165569</v>
      </c>
      <c r="B13251" t="s">
        <v>29515</v>
      </c>
      <c r="C13251" s="47" t="s">
        <v>29516</v>
      </c>
    </row>
    <row r="13252" spans="1:3" x14ac:dyDescent="0.25">
      <c r="A13252">
        <v>165570</v>
      </c>
      <c r="B13252" t="s">
        <v>29517</v>
      </c>
      <c r="C13252" s="47" t="s">
        <v>29518</v>
      </c>
    </row>
    <row r="13253" spans="1:3" x14ac:dyDescent="0.25">
      <c r="A13253">
        <v>165571</v>
      </c>
      <c r="B13253" t="s">
        <v>29519</v>
      </c>
      <c r="C13253" s="47" t="s">
        <v>29520</v>
      </c>
    </row>
    <row r="13254" spans="1:3" x14ac:dyDescent="0.25">
      <c r="A13254">
        <v>165572</v>
      </c>
      <c r="B13254" t="s">
        <v>29521</v>
      </c>
      <c r="C13254" s="47" t="s">
        <v>29522</v>
      </c>
    </row>
    <row r="13255" spans="1:3" x14ac:dyDescent="0.25">
      <c r="A13255">
        <v>165573</v>
      </c>
      <c r="B13255" t="s">
        <v>29523</v>
      </c>
      <c r="C13255" s="47" t="s">
        <v>29524</v>
      </c>
    </row>
    <row r="13256" spans="1:3" x14ac:dyDescent="0.25">
      <c r="A13256">
        <v>165574</v>
      </c>
      <c r="B13256" t="s">
        <v>29525</v>
      </c>
      <c r="C13256" s="47" t="s">
        <v>29526</v>
      </c>
    </row>
    <row r="13257" spans="1:3" x14ac:dyDescent="0.25">
      <c r="A13257">
        <v>165575</v>
      </c>
      <c r="B13257" t="s">
        <v>29527</v>
      </c>
      <c r="C13257" s="47" t="s">
        <v>29528</v>
      </c>
    </row>
    <row r="13258" spans="1:3" x14ac:dyDescent="0.25">
      <c r="A13258">
        <v>165576</v>
      </c>
      <c r="B13258" t="s">
        <v>29529</v>
      </c>
      <c r="C13258" s="47" t="s">
        <v>29530</v>
      </c>
    </row>
    <row r="13259" spans="1:3" x14ac:dyDescent="0.25">
      <c r="A13259">
        <v>165577</v>
      </c>
      <c r="B13259" t="s">
        <v>29531</v>
      </c>
      <c r="C13259" s="47" t="s">
        <v>29532</v>
      </c>
    </row>
    <row r="13260" spans="1:3" x14ac:dyDescent="0.25">
      <c r="A13260">
        <v>165578</v>
      </c>
      <c r="B13260" t="s">
        <v>29533</v>
      </c>
      <c r="C13260" s="47" t="s">
        <v>29534</v>
      </c>
    </row>
    <row r="13261" spans="1:3" x14ac:dyDescent="0.25">
      <c r="A13261">
        <v>165579</v>
      </c>
      <c r="B13261" t="s">
        <v>613</v>
      </c>
      <c r="C13261" s="47" t="s">
        <v>29535</v>
      </c>
    </row>
    <row r="13262" spans="1:3" x14ac:dyDescent="0.25">
      <c r="A13262">
        <v>165580</v>
      </c>
      <c r="B13262" t="s">
        <v>29536</v>
      </c>
      <c r="C13262" s="47" t="s">
        <v>29537</v>
      </c>
    </row>
    <row r="13263" spans="1:3" x14ac:dyDescent="0.25">
      <c r="A13263">
        <v>165581</v>
      </c>
      <c r="B13263" t="s">
        <v>29538</v>
      </c>
      <c r="C13263" s="47" t="s">
        <v>29539</v>
      </c>
    </row>
    <row r="13264" spans="1:3" x14ac:dyDescent="0.25">
      <c r="A13264">
        <v>165582</v>
      </c>
      <c r="B13264" t="s">
        <v>29540</v>
      </c>
      <c r="C13264" s="47" t="s">
        <v>29541</v>
      </c>
    </row>
    <row r="13265" spans="1:3" x14ac:dyDescent="0.25">
      <c r="A13265">
        <v>165583</v>
      </c>
      <c r="B13265" t="s">
        <v>29542</v>
      </c>
      <c r="C13265" s="47" t="s">
        <v>29543</v>
      </c>
    </row>
    <row r="13266" spans="1:3" x14ac:dyDescent="0.25">
      <c r="A13266">
        <v>165584</v>
      </c>
      <c r="B13266" t="s">
        <v>29544</v>
      </c>
      <c r="C13266" s="47" t="s">
        <v>29545</v>
      </c>
    </row>
    <row r="13267" spans="1:3" x14ac:dyDescent="0.25">
      <c r="A13267">
        <v>165585</v>
      </c>
      <c r="B13267" t="s">
        <v>29546</v>
      </c>
      <c r="C13267" s="47" t="s">
        <v>29547</v>
      </c>
    </row>
    <row r="13268" spans="1:3" x14ac:dyDescent="0.25">
      <c r="A13268">
        <v>165586</v>
      </c>
      <c r="B13268" t="s">
        <v>29548</v>
      </c>
      <c r="C13268" s="47" t="s">
        <v>29549</v>
      </c>
    </row>
    <row r="13269" spans="1:3" x14ac:dyDescent="0.25">
      <c r="A13269">
        <v>165587</v>
      </c>
      <c r="B13269" t="s">
        <v>29550</v>
      </c>
      <c r="C13269" s="47" t="s">
        <v>29551</v>
      </c>
    </row>
    <row r="13270" spans="1:3" x14ac:dyDescent="0.25">
      <c r="A13270">
        <v>165588</v>
      </c>
      <c r="B13270" t="s">
        <v>29552</v>
      </c>
      <c r="C13270" s="47" t="s">
        <v>29553</v>
      </c>
    </row>
    <row r="13271" spans="1:3" x14ac:dyDescent="0.25">
      <c r="A13271">
        <v>165589</v>
      </c>
      <c r="B13271" t="s">
        <v>1446</v>
      </c>
      <c r="C13271" s="47" t="s">
        <v>29554</v>
      </c>
    </row>
    <row r="13272" spans="1:3" x14ac:dyDescent="0.25">
      <c r="A13272">
        <v>165590</v>
      </c>
      <c r="B13272" t="s">
        <v>29555</v>
      </c>
      <c r="C13272" s="47" t="s">
        <v>29556</v>
      </c>
    </row>
    <row r="13273" spans="1:3" x14ac:dyDescent="0.25">
      <c r="A13273">
        <v>165591</v>
      </c>
      <c r="B13273" t="s">
        <v>29557</v>
      </c>
      <c r="C13273" s="47" t="s">
        <v>29558</v>
      </c>
    </row>
    <row r="13274" spans="1:3" x14ac:dyDescent="0.25">
      <c r="A13274">
        <v>165592</v>
      </c>
      <c r="B13274" t="s">
        <v>29559</v>
      </c>
      <c r="C13274" s="47" t="s">
        <v>29560</v>
      </c>
    </row>
    <row r="13275" spans="1:3" x14ac:dyDescent="0.25">
      <c r="A13275">
        <v>165593</v>
      </c>
      <c r="B13275" t="s">
        <v>29561</v>
      </c>
      <c r="C13275" s="47" t="s">
        <v>29562</v>
      </c>
    </row>
    <row r="13276" spans="1:3" x14ac:dyDescent="0.25">
      <c r="A13276">
        <v>165594</v>
      </c>
      <c r="B13276" t="s">
        <v>29563</v>
      </c>
      <c r="C13276" s="47" t="s">
        <v>29564</v>
      </c>
    </row>
    <row r="13277" spans="1:3" x14ac:dyDescent="0.25">
      <c r="A13277">
        <v>165595</v>
      </c>
      <c r="B13277" t="s">
        <v>29565</v>
      </c>
      <c r="C13277" s="47" t="s">
        <v>29566</v>
      </c>
    </row>
    <row r="13278" spans="1:3" x14ac:dyDescent="0.25">
      <c r="A13278">
        <v>165596</v>
      </c>
      <c r="B13278" t="s">
        <v>29567</v>
      </c>
      <c r="C13278" s="47" t="s">
        <v>29568</v>
      </c>
    </row>
    <row r="13279" spans="1:3" x14ac:dyDescent="0.25">
      <c r="A13279">
        <v>165597</v>
      </c>
      <c r="B13279" t="s">
        <v>29569</v>
      </c>
      <c r="C13279" s="47" t="s">
        <v>29570</v>
      </c>
    </row>
    <row r="13280" spans="1:3" x14ac:dyDescent="0.25">
      <c r="A13280">
        <v>165598</v>
      </c>
      <c r="B13280" t="s">
        <v>991</v>
      </c>
      <c r="C13280" s="47" t="s">
        <v>29571</v>
      </c>
    </row>
    <row r="13281" spans="1:3" x14ac:dyDescent="0.25">
      <c r="A13281">
        <v>165599</v>
      </c>
      <c r="B13281" t="s">
        <v>29572</v>
      </c>
      <c r="C13281" s="47" t="s">
        <v>29573</v>
      </c>
    </row>
    <row r="13282" spans="1:3" x14ac:dyDescent="0.25">
      <c r="A13282">
        <v>165600</v>
      </c>
      <c r="B13282" t="s">
        <v>29574</v>
      </c>
      <c r="C13282" s="47" t="s">
        <v>29575</v>
      </c>
    </row>
    <row r="13283" spans="1:3" x14ac:dyDescent="0.25">
      <c r="A13283">
        <v>165601</v>
      </c>
      <c r="B13283" t="s">
        <v>29576</v>
      </c>
      <c r="C13283" s="47" t="s">
        <v>29577</v>
      </c>
    </row>
    <row r="13284" spans="1:3" x14ac:dyDescent="0.25">
      <c r="A13284">
        <v>165602</v>
      </c>
      <c r="B13284" t="s">
        <v>29578</v>
      </c>
      <c r="C13284" s="47" t="s">
        <v>29579</v>
      </c>
    </row>
    <row r="13285" spans="1:3" x14ac:dyDescent="0.25">
      <c r="A13285">
        <v>165603</v>
      </c>
      <c r="B13285" t="s">
        <v>29580</v>
      </c>
      <c r="C13285" s="47" t="s">
        <v>29581</v>
      </c>
    </row>
    <row r="13286" spans="1:3" x14ac:dyDescent="0.25">
      <c r="A13286">
        <v>165604</v>
      </c>
      <c r="B13286" t="s">
        <v>29582</v>
      </c>
      <c r="C13286" s="47" t="s">
        <v>29583</v>
      </c>
    </row>
    <row r="13287" spans="1:3" x14ac:dyDescent="0.25">
      <c r="A13287">
        <v>165605</v>
      </c>
      <c r="B13287" t="s">
        <v>29584</v>
      </c>
      <c r="C13287" s="47" t="s">
        <v>29585</v>
      </c>
    </row>
    <row r="13288" spans="1:3" x14ac:dyDescent="0.25">
      <c r="A13288">
        <v>165606</v>
      </c>
      <c r="B13288" t="s">
        <v>196</v>
      </c>
      <c r="C13288" s="47" t="s">
        <v>29586</v>
      </c>
    </row>
    <row r="13289" spans="1:3" x14ac:dyDescent="0.25">
      <c r="A13289">
        <v>165607</v>
      </c>
      <c r="B13289" t="s">
        <v>29587</v>
      </c>
      <c r="C13289" s="47" t="s">
        <v>29588</v>
      </c>
    </row>
    <row r="13290" spans="1:3" x14ac:dyDescent="0.25">
      <c r="A13290">
        <v>165608</v>
      </c>
      <c r="B13290" t="s">
        <v>29589</v>
      </c>
      <c r="C13290" s="47" t="s">
        <v>29590</v>
      </c>
    </row>
    <row r="13291" spans="1:3" x14ac:dyDescent="0.25">
      <c r="A13291">
        <v>165609</v>
      </c>
      <c r="B13291" t="s">
        <v>29591</v>
      </c>
      <c r="C13291" s="47" t="s">
        <v>29592</v>
      </c>
    </row>
    <row r="13292" spans="1:3" x14ac:dyDescent="0.25">
      <c r="A13292">
        <v>165610</v>
      </c>
      <c r="B13292" t="s">
        <v>29593</v>
      </c>
      <c r="C13292" s="47" t="s">
        <v>29594</v>
      </c>
    </row>
    <row r="13293" spans="1:3" x14ac:dyDescent="0.25">
      <c r="A13293">
        <v>165611</v>
      </c>
      <c r="B13293" t="s">
        <v>29595</v>
      </c>
      <c r="C13293" s="47" t="s">
        <v>29596</v>
      </c>
    </row>
    <row r="13294" spans="1:3" x14ac:dyDescent="0.25">
      <c r="A13294">
        <v>165612</v>
      </c>
      <c r="B13294" t="s">
        <v>29597</v>
      </c>
      <c r="C13294" s="47" t="s">
        <v>29598</v>
      </c>
    </row>
    <row r="13295" spans="1:3" x14ac:dyDescent="0.25">
      <c r="A13295">
        <v>165613</v>
      </c>
      <c r="B13295" t="s">
        <v>244</v>
      </c>
      <c r="C13295" s="47" t="s">
        <v>29599</v>
      </c>
    </row>
    <row r="13296" spans="1:3" x14ac:dyDescent="0.25">
      <c r="A13296">
        <v>165614</v>
      </c>
      <c r="B13296" t="s">
        <v>973</v>
      </c>
      <c r="C13296" s="47" t="s">
        <v>29600</v>
      </c>
    </row>
    <row r="13297" spans="1:3" x14ac:dyDescent="0.25">
      <c r="A13297">
        <v>165615</v>
      </c>
      <c r="B13297" t="s">
        <v>29601</v>
      </c>
      <c r="C13297" s="47" t="s">
        <v>29602</v>
      </c>
    </row>
    <row r="13298" spans="1:3" x14ac:dyDescent="0.25">
      <c r="A13298">
        <v>165616</v>
      </c>
      <c r="B13298" t="s">
        <v>29603</v>
      </c>
      <c r="C13298" s="47" t="s">
        <v>29604</v>
      </c>
    </row>
    <row r="13299" spans="1:3" x14ac:dyDescent="0.25">
      <c r="A13299">
        <v>165617</v>
      </c>
      <c r="B13299" t="s">
        <v>29605</v>
      </c>
      <c r="C13299" s="47" t="s">
        <v>29606</v>
      </c>
    </row>
    <row r="13300" spans="1:3" x14ac:dyDescent="0.25">
      <c r="A13300">
        <v>165618</v>
      </c>
      <c r="B13300" t="s">
        <v>29607</v>
      </c>
      <c r="C13300" s="47" t="s">
        <v>29608</v>
      </c>
    </row>
    <row r="13301" spans="1:3" x14ac:dyDescent="0.25">
      <c r="A13301">
        <v>165619</v>
      </c>
      <c r="B13301" t="s">
        <v>29609</v>
      </c>
      <c r="C13301" s="47" t="s">
        <v>29610</v>
      </c>
    </row>
    <row r="13302" spans="1:3" x14ac:dyDescent="0.25">
      <c r="A13302">
        <v>165620</v>
      </c>
      <c r="B13302" t="s">
        <v>29611</v>
      </c>
      <c r="C13302" s="47" t="s">
        <v>29612</v>
      </c>
    </row>
    <row r="13303" spans="1:3" x14ac:dyDescent="0.25">
      <c r="A13303">
        <v>165621</v>
      </c>
      <c r="B13303" t="s">
        <v>29613</v>
      </c>
      <c r="C13303" s="47" t="s">
        <v>29614</v>
      </c>
    </row>
    <row r="13304" spans="1:3" x14ac:dyDescent="0.25">
      <c r="A13304">
        <v>165622</v>
      </c>
      <c r="B13304" t="s">
        <v>29615</v>
      </c>
      <c r="C13304" s="47" t="s">
        <v>29616</v>
      </c>
    </row>
    <row r="13305" spans="1:3" x14ac:dyDescent="0.25">
      <c r="A13305">
        <v>165623</v>
      </c>
      <c r="B13305" t="s">
        <v>29617</v>
      </c>
      <c r="C13305" s="47" t="s">
        <v>29618</v>
      </c>
    </row>
    <row r="13306" spans="1:3" x14ac:dyDescent="0.25">
      <c r="A13306">
        <v>165624</v>
      </c>
      <c r="B13306" t="s">
        <v>29619</v>
      </c>
      <c r="C13306" s="47" t="s">
        <v>29620</v>
      </c>
    </row>
    <row r="13307" spans="1:3" x14ac:dyDescent="0.25">
      <c r="A13307">
        <v>165625</v>
      </c>
      <c r="B13307" t="s">
        <v>29621</v>
      </c>
      <c r="C13307" s="47" t="s">
        <v>29622</v>
      </c>
    </row>
    <row r="13308" spans="1:3" x14ac:dyDescent="0.25">
      <c r="A13308">
        <v>165626</v>
      </c>
      <c r="B13308" t="s">
        <v>29623</v>
      </c>
      <c r="C13308" s="47" t="s">
        <v>29624</v>
      </c>
    </row>
    <row r="13309" spans="1:3" x14ac:dyDescent="0.25">
      <c r="A13309">
        <v>165627</v>
      </c>
      <c r="B13309" t="s">
        <v>29625</v>
      </c>
      <c r="C13309" s="47" t="s">
        <v>29626</v>
      </c>
    </row>
    <row r="13310" spans="1:3" x14ac:dyDescent="0.25">
      <c r="A13310">
        <v>165628</v>
      </c>
      <c r="B13310" t="s">
        <v>29627</v>
      </c>
      <c r="C13310" s="47" t="s">
        <v>29628</v>
      </c>
    </row>
    <row r="13311" spans="1:3" x14ac:dyDescent="0.25">
      <c r="A13311">
        <v>165629</v>
      </c>
      <c r="B13311" t="s">
        <v>29629</v>
      </c>
      <c r="C13311" s="47" t="s">
        <v>29630</v>
      </c>
    </row>
    <row r="13312" spans="1:3" x14ac:dyDescent="0.25">
      <c r="A13312">
        <v>165630</v>
      </c>
      <c r="B13312" t="s">
        <v>29631</v>
      </c>
      <c r="C13312" s="47" t="s">
        <v>29632</v>
      </c>
    </row>
    <row r="13313" spans="1:3" x14ac:dyDescent="0.25">
      <c r="A13313">
        <v>165631</v>
      </c>
      <c r="B13313" t="s">
        <v>29633</v>
      </c>
      <c r="C13313" s="47" t="s">
        <v>29634</v>
      </c>
    </row>
    <row r="13314" spans="1:3" x14ac:dyDescent="0.25">
      <c r="A13314">
        <v>165632</v>
      </c>
      <c r="B13314" t="s">
        <v>29635</v>
      </c>
      <c r="C13314" s="47" t="s">
        <v>29636</v>
      </c>
    </row>
    <row r="13315" spans="1:3" x14ac:dyDescent="0.25">
      <c r="A13315">
        <v>165633</v>
      </c>
      <c r="B13315" t="s">
        <v>29637</v>
      </c>
      <c r="C13315" s="47" t="s">
        <v>29638</v>
      </c>
    </row>
    <row r="13316" spans="1:3" x14ac:dyDescent="0.25">
      <c r="A13316">
        <v>165634</v>
      </c>
      <c r="B13316" t="s">
        <v>29639</v>
      </c>
      <c r="C13316" s="47" t="s">
        <v>29640</v>
      </c>
    </row>
    <row r="13317" spans="1:3" x14ac:dyDescent="0.25">
      <c r="A13317">
        <v>165635</v>
      </c>
      <c r="B13317" t="s">
        <v>29641</v>
      </c>
      <c r="C13317" s="47" t="s">
        <v>29642</v>
      </c>
    </row>
    <row r="13318" spans="1:3" x14ac:dyDescent="0.25">
      <c r="A13318">
        <v>165636</v>
      </c>
      <c r="B13318" t="s">
        <v>29643</v>
      </c>
      <c r="C13318" s="47" t="s">
        <v>29644</v>
      </c>
    </row>
    <row r="13319" spans="1:3" x14ac:dyDescent="0.25">
      <c r="A13319">
        <v>165637</v>
      </c>
      <c r="B13319" t="s">
        <v>29645</v>
      </c>
      <c r="C13319" s="47" t="s">
        <v>29646</v>
      </c>
    </row>
    <row r="13320" spans="1:3" x14ac:dyDescent="0.25">
      <c r="A13320">
        <v>165638</v>
      </c>
      <c r="B13320" t="s">
        <v>29647</v>
      </c>
      <c r="C13320" s="47" t="s">
        <v>29648</v>
      </c>
    </row>
    <row r="13321" spans="1:3" x14ac:dyDescent="0.25">
      <c r="A13321">
        <v>165639</v>
      </c>
      <c r="B13321" t="s">
        <v>29649</v>
      </c>
      <c r="C13321" s="47" t="s">
        <v>29650</v>
      </c>
    </row>
    <row r="13322" spans="1:3" x14ac:dyDescent="0.25">
      <c r="A13322">
        <v>165640</v>
      </c>
      <c r="B13322" t="s">
        <v>29651</v>
      </c>
      <c r="C13322" s="47" t="s">
        <v>29652</v>
      </c>
    </row>
    <row r="13323" spans="1:3" x14ac:dyDescent="0.25">
      <c r="A13323">
        <v>165641</v>
      </c>
      <c r="B13323" t="s">
        <v>29653</v>
      </c>
      <c r="C13323" s="47" t="s">
        <v>29654</v>
      </c>
    </row>
    <row r="13324" spans="1:3" x14ac:dyDescent="0.25">
      <c r="A13324">
        <v>165642</v>
      </c>
      <c r="B13324" t="s">
        <v>29655</v>
      </c>
      <c r="C13324" s="47" t="s">
        <v>29656</v>
      </c>
    </row>
    <row r="13325" spans="1:3" x14ac:dyDescent="0.25">
      <c r="A13325">
        <v>165643</v>
      </c>
      <c r="B13325" t="s">
        <v>29657</v>
      </c>
      <c r="C13325" s="47" t="s">
        <v>29658</v>
      </c>
    </row>
    <row r="13326" spans="1:3" x14ac:dyDescent="0.25">
      <c r="A13326">
        <v>165644</v>
      </c>
      <c r="B13326" t="s">
        <v>29659</v>
      </c>
      <c r="C13326" s="47" t="s">
        <v>29660</v>
      </c>
    </row>
    <row r="13327" spans="1:3" x14ac:dyDescent="0.25">
      <c r="A13327">
        <v>165645</v>
      </c>
      <c r="B13327" t="s">
        <v>29661</v>
      </c>
      <c r="C13327" s="47" t="s">
        <v>29662</v>
      </c>
    </row>
    <row r="13328" spans="1:3" x14ac:dyDescent="0.25">
      <c r="A13328">
        <v>165646</v>
      </c>
      <c r="B13328" t="s">
        <v>29663</v>
      </c>
      <c r="C13328" s="47" t="s">
        <v>29664</v>
      </c>
    </row>
    <row r="13329" spans="1:3" x14ac:dyDescent="0.25">
      <c r="A13329">
        <v>165647</v>
      </c>
      <c r="B13329" t="s">
        <v>29665</v>
      </c>
      <c r="C13329" s="47" t="s">
        <v>29666</v>
      </c>
    </row>
    <row r="13330" spans="1:3" x14ac:dyDescent="0.25">
      <c r="A13330">
        <v>165648</v>
      </c>
      <c r="B13330" t="s">
        <v>29667</v>
      </c>
      <c r="C13330" s="47" t="s">
        <v>29668</v>
      </c>
    </row>
    <row r="13331" spans="1:3" x14ac:dyDescent="0.25">
      <c r="A13331">
        <v>165649</v>
      </c>
      <c r="B13331" t="s">
        <v>29669</v>
      </c>
      <c r="C13331" s="47" t="s">
        <v>29670</v>
      </c>
    </row>
    <row r="13332" spans="1:3" x14ac:dyDescent="0.25">
      <c r="A13332">
        <v>165650</v>
      </c>
      <c r="B13332" t="s">
        <v>1308</v>
      </c>
      <c r="C13332" s="47" t="s">
        <v>29671</v>
      </c>
    </row>
    <row r="13333" spans="1:3" x14ac:dyDescent="0.25">
      <c r="A13333">
        <v>165651</v>
      </c>
      <c r="B13333" t="s">
        <v>29672</v>
      </c>
      <c r="C13333" s="47" t="s">
        <v>29673</v>
      </c>
    </row>
    <row r="13334" spans="1:3" x14ac:dyDescent="0.25">
      <c r="A13334">
        <v>165652</v>
      </c>
      <c r="B13334" t="s">
        <v>29674</v>
      </c>
      <c r="C13334" s="47" t="s">
        <v>29675</v>
      </c>
    </row>
    <row r="13335" spans="1:3" x14ac:dyDescent="0.25">
      <c r="A13335">
        <v>165653</v>
      </c>
      <c r="B13335" t="s">
        <v>29676</v>
      </c>
      <c r="C13335" s="47" t="s">
        <v>29677</v>
      </c>
    </row>
    <row r="13336" spans="1:3" x14ac:dyDescent="0.25">
      <c r="A13336">
        <v>165654</v>
      </c>
      <c r="B13336" t="s">
        <v>29678</v>
      </c>
      <c r="C13336" s="47" t="s">
        <v>29679</v>
      </c>
    </row>
    <row r="13337" spans="1:3" x14ac:dyDescent="0.25">
      <c r="A13337">
        <v>165655</v>
      </c>
      <c r="B13337" t="s">
        <v>29680</v>
      </c>
      <c r="C13337" s="47" t="s">
        <v>29681</v>
      </c>
    </row>
    <row r="13338" spans="1:3" x14ac:dyDescent="0.25">
      <c r="A13338">
        <v>165656</v>
      </c>
      <c r="B13338" t="s">
        <v>29682</v>
      </c>
      <c r="C13338" s="47" t="s">
        <v>29683</v>
      </c>
    </row>
    <row r="13339" spans="1:3" x14ac:dyDescent="0.25">
      <c r="A13339">
        <v>165657</v>
      </c>
      <c r="B13339" t="s">
        <v>29684</v>
      </c>
      <c r="C13339" s="47" t="s">
        <v>29685</v>
      </c>
    </row>
    <row r="13340" spans="1:3" x14ac:dyDescent="0.25">
      <c r="A13340">
        <v>165658</v>
      </c>
      <c r="B13340" t="s">
        <v>29686</v>
      </c>
      <c r="C13340" s="47" t="s">
        <v>29687</v>
      </c>
    </row>
    <row r="13341" spans="1:3" x14ac:dyDescent="0.25">
      <c r="A13341">
        <v>165659</v>
      </c>
      <c r="B13341" t="s">
        <v>1411</v>
      </c>
      <c r="C13341" s="47" t="s">
        <v>29688</v>
      </c>
    </row>
    <row r="13342" spans="1:3" x14ac:dyDescent="0.25">
      <c r="A13342">
        <v>165660</v>
      </c>
      <c r="B13342" t="s">
        <v>29689</v>
      </c>
      <c r="C13342" s="47" t="s">
        <v>29690</v>
      </c>
    </row>
    <row r="13343" spans="1:3" x14ac:dyDescent="0.25">
      <c r="A13343">
        <v>165661</v>
      </c>
      <c r="B13343" t="s">
        <v>29691</v>
      </c>
      <c r="C13343" s="47" t="s">
        <v>29692</v>
      </c>
    </row>
    <row r="13344" spans="1:3" x14ac:dyDescent="0.25">
      <c r="A13344">
        <v>165662</v>
      </c>
      <c r="B13344" t="s">
        <v>29693</v>
      </c>
      <c r="C13344" s="47" t="s">
        <v>29694</v>
      </c>
    </row>
    <row r="13345" spans="1:3" x14ac:dyDescent="0.25">
      <c r="A13345">
        <v>165663</v>
      </c>
      <c r="B13345" t="s">
        <v>29695</v>
      </c>
      <c r="C13345" s="47" t="s">
        <v>29696</v>
      </c>
    </row>
    <row r="13346" spans="1:3" x14ac:dyDescent="0.25">
      <c r="A13346">
        <v>165664</v>
      </c>
      <c r="B13346" t="s">
        <v>29697</v>
      </c>
      <c r="C13346" s="47" t="s">
        <v>29698</v>
      </c>
    </row>
    <row r="13347" spans="1:3" x14ac:dyDescent="0.25">
      <c r="A13347">
        <v>165665</v>
      </c>
      <c r="B13347" t="s">
        <v>29699</v>
      </c>
      <c r="C13347" s="47" t="s">
        <v>29700</v>
      </c>
    </row>
    <row r="13348" spans="1:3" x14ac:dyDescent="0.25">
      <c r="A13348">
        <v>165666</v>
      </c>
      <c r="B13348" t="s">
        <v>29701</v>
      </c>
      <c r="C13348" s="47" t="s">
        <v>29702</v>
      </c>
    </row>
    <row r="13349" spans="1:3" x14ac:dyDescent="0.25">
      <c r="A13349">
        <v>165667</v>
      </c>
      <c r="B13349" t="s">
        <v>29703</v>
      </c>
      <c r="C13349" s="47" t="s">
        <v>29704</v>
      </c>
    </row>
    <row r="13350" spans="1:3" x14ac:dyDescent="0.25">
      <c r="A13350">
        <v>165668</v>
      </c>
      <c r="B13350" t="s">
        <v>29705</v>
      </c>
      <c r="C13350" s="47" t="s">
        <v>29706</v>
      </c>
    </row>
    <row r="13351" spans="1:3" x14ac:dyDescent="0.25">
      <c r="A13351">
        <v>165669</v>
      </c>
      <c r="B13351" t="s">
        <v>29707</v>
      </c>
      <c r="C13351" s="47" t="s">
        <v>29708</v>
      </c>
    </row>
    <row r="13352" spans="1:3" x14ac:dyDescent="0.25">
      <c r="A13352">
        <v>165670</v>
      </c>
      <c r="B13352" t="s">
        <v>29709</v>
      </c>
      <c r="C13352" s="47" t="s">
        <v>29710</v>
      </c>
    </row>
    <row r="13353" spans="1:3" x14ac:dyDescent="0.25">
      <c r="A13353">
        <v>165671</v>
      </c>
      <c r="B13353" t="s">
        <v>29711</v>
      </c>
      <c r="C13353" s="47" t="s">
        <v>29712</v>
      </c>
    </row>
    <row r="13354" spans="1:3" x14ac:dyDescent="0.25">
      <c r="A13354">
        <v>165672</v>
      </c>
      <c r="B13354" t="s">
        <v>29713</v>
      </c>
      <c r="C13354" s="47" t="s">
        <v>29714</v>
      </c>
    </row>
    <row r="13355" spans="1:3" x14ac:dyDescent="0.25">
      <c r="A13355">
        <v>165673</v>
      </c>
      <c r="B13355" t="s">
        <v>29715</v>
      </c>
      <c r="C13355" s="47" t="s">
        <v>29716</v>
      </c>
    </row>
    <row r="13356" spans="1:3" x14ac:dyDescent="0.25">
      <c r="A13356">
        <v>165674</v>
      </c>
      <c r="B13356" t="s">
        <v>328</v>
      </c>
      <c r="C13356" s="47" t="s">
        <v>29717</v>
      </c>
    </row>
    <row r="13357" spans="1:3" x14ac:dyDescent="0.25">
      <c r="A13357">
        <v>165675</v>
      </c>
      <c r="B13357" t="s">
        <v>29718</v>
      </c>
      <c r="C13357" s="47" t="s">
        <v>29719</v>
      </c>
    </row>
    <row r="13358" spans="1:3" x14ac:dyDescent="0.25">
      <c r="A13358">
        <v>165676</v>
      </c>
      <c r="B13358" t="s">
        <v>29720</v>
      </c>
      <c r="C13358" s="47" t="s">
        <v>29721</v>
      </c>
    </row>
    <row r="13359" spans="1:3" x14ac:dyDescent="0.25">
      <c r="A13359">
        <v>165677</v>
      </c>
      <c r="B13359" t="s">
        <v>29722</v>
      </c>
      <c r="C13359" s="47" t="s">
        <v>29723</v>
      </c>
    </row>
    <row r="13360" spans="1:3" x14ac:dyDescent="0.25">
      <c r="A13360">
        <v>165678</v>
      </c>
      <c r="B13360" t="s">
        <v>29724</v>
      </c>
      <c r="C13360" s="47" t="s">
        <v>29725</v>
      </c>
    </row>
    <row r="13361" spans="1:3" x14ac:dyDescent="0.25">
      <c r="A13361">
        <v>165679</v>
      </c>
      <c r="B13361" t="s">
        <v>29726</v>
      </c>
      <c r="C13361" s="47" t="s">
        <v>29727</v>
      </c>
    </row>
    <row r="13362" spans="1:3" x14ac:dyDescent="0.25">
      <c r="A13362">
        <v>165680</v>
      </c>
      <c r="B13362" t="s">
        <v>29728</v>
      </c>
      <c r="C13362" s="47" t="s">
        <v>29729</v>
      </c>
    </row>
    <row r="13363" spans="1:3" x14ac:dyDescent="0.25">
      <c r="A13363">
        <v>165681</v>
      </c>
      <c r="B13363" t="s">
        <v>29730</v>
      </c>
      <c r="C13363" s="47" t="s">
        <v>29731</v>
      </c>
    </row>
    <row r="13364" spans="1:3" x14ac:dyDescent="0.25">
      <c r="A13364">
        <v>165682</v>
      </c>
      <c r="B13364" t="s">
        <v>29732</v>
      </c>
      <c r="C13364" s="47" t="s">
        <v>29733</v>
      </c>
    </row>
    <row r="13365" spans="1:3" x14ac:dyDescent="0.25">
      <c r="A13365">
        <v>165683</v>
      </c>
      <c r="B13365" t="s">
        <v>29734</v>
      </c>
      <c r="C13365" s="47" t="s">
        <v>29735</v>
      </c>
    </row>
    <row r="13366" spans="1:3" x14ac:dyDescent="0.25">
      <c r="A13366">
        <v>165684</v>
      </c>
      <c r="B13366" t="s">
        <v>29736</v>
      </c>
      <c r="C13366" s="47" t="s">
        <v>29737</v>
      </c>
    </row>
    <row r="13367" spans="1:3" x14ac:dyDescent="0.25">
      <c r="A13367">
        <v>165685</v>
      </c>
      <c r="B13367" t="s">
        <v>29738</v>
      </c>
      <c r="C13367" s="47" t="s">
        <v>29739</v>
      </c>
    </row>
    <row r="13368" spans="1:3" x14ac:dyDescent="0.25">
      <c r="A13368">
        <v>165686</v>
      </c>
      <c r="B13368" t="s">
        <v>29740</v>
      </c>
      <c r="C13368" s="47" t="s">
        <v>29741</v>
      </c>
    </row>
    <row r="13369" spans="1:3" x14ac:dyDescent="0.25">
      <c r="A13369">
        <v>165687</v>
      </c>
      <c r="B13369" t="s">
        <v>29742</v>
      </c>
      <c r="C13369" s="47" t="s">
        <v>29743</v>
      </c>
    </row>
    <row r="13370" spans="1:3" x14ac:dyDescent="0.25">
      <c r="A13370">
        <v>165688</v>
      </c>
      <c r="B13370" t="s">
        <v>90</v>
      </c>
      <c r="C13370" s="47" t="s">
        <v>29744</v>
      </c>
    </row>
    <row r="13371" spans="1:3" x14ac:dyDescent="0.25">
      <c r="A13371">
        <v>165689</v>
      </c>
      <c r="B13371" t="s">
        <v>29745</v>
      </c>
      <c r="C13371" s="47" t="s">
        <v>29746</v>
      </c>
    </row>
    <row r="13372" spans="1:3" x14ac:dyDescent="0.25">
      <c r="A13372">
        <v>165690</v>
      </c>
      <c r="B13372" t="s">
        <v>29747</v>
      </c>
      <c r="C13372" s="47" t="s">
        <v>29748</v>
      </c>
    </row>
    <row r="13373" spans="1:3" x14ac:dyDescent="0.25">
      <c r="A13373">
        <v>165691</v>
      </c>
      <c r="B13373" t="s">
        <v>29749</v>
      </c>
      <c r="C13373" s="47" t="s">
        <v>29750</v>
      </c>
    </row>
    <row r="13374" spans="1:3" x14ac:dyDescent="0.25">
      <c r="A13374">
        <v>165692</v>
      </c>
      <c r="B13374" t="s">
        <v>29751</v>
      </c>
      <c r="C13374" s="47" t="s">
        <v>29752</v>
      </c>
    </row>
    <row r="13375" spans="1:3" x14ac:dyDescent="0.25">
      <c r="A13375">
        <v>165693</v>
      </c>
      <c r="B13375" t="s">
        <v>895</v>
      </c>
      <c r="C13375" s="47" t="s">
        <v>29753</v>
      </c>
    </row>
    <row r="13376" spans="1:3" x14ac:dyDescent="0.25">
      <c r="A13376">
        <v>165694</v>
      </c>
      <c r="B13376" t="s">
        <v>29754</v>
      </c>
      <c r="C13376" s="47" t="s">
        <v>29755</v>
      </c>
    </row>
    <row r="13377" spans="1:3" x14ac:dyDescent="0.25">
      <c r="A13377">
        <v>165695</v>
      </c>
      <c r="B13377" t="s">
        <v>29756</v>
      </c>
      <c r="C13377" s="47" t="s">
        <v>29757</v>
      </c>
    </row>
    <row r="13378" spans="1:3" x14ac:dyDescent="0.25">
      <c r="A13378">
        <v>165696</v>
      </c>
      <c r="B13378" t="s">
        <v>29758</v>
      </c>
      <c r="C13378" s="47" t="s">
        <v>29759</v>
      </c>
    </row>
    <row r="13379" spans="1:3" x14ac:dyDescent="0.25">
      <c r="A13379">
        <v>165697</v>
      </c>
      <c r="B13379" t="s">
        <v>29760</v>
      </c>
      <c r="C13379" s="47" t="s">
        <v>29761</v>
      </c>
    </row>
    <row r="13380" spans="1:3" x14ac:dyDescent="0.25">
      <c r="A13380">
        <v>165698</v>
      </c>
      <c r="B13380" t="s">
        <v>29762</v>
      </c>
      <c r="C13380" s="47" t="s">
        <v>29763</v>
      </c>
    </row>
    <row r="13381" spans="1:3" x14ac:dyDescent="0.25">
      <c r="A13381">
        <v>165699</v>
      </c>
      <c r="B13381" t="s">
        <v>29764</v>
      </c>
      <c r="C13381" s="47" t="s">
        <v>29765</v>
      </c>
    </row>
    <row r="13382" spans="1:3" x14ac:dyDescent="0.25">
      <c r="A13382">
        <v>165700</v>
      </c>
      <c r="B13382" t="s">
        <v>29766</v>
      </c>
      <c r="C13382" s="47" t="s">
        <v>29767</v>
      </c>
    </row>
    <row r="13383" spans="1:3" x14ac:dyDescent="0.25">
      <c r="A13383">
        <v>165701</v>
      </c>
      <c r="B13383" t="s">
        <v>29768</v>
      </c>
      <c r="C13383" s="47" t="s">
        <v>29769</v>
      </c>
    </row>
    <row r="13384" spans="1:3" x14ac:dyDescent="0.25">
      <c r="A13384">
        <v>165702</v>
      </c>
      <c r="B13384" t="s">
        <v>29770</v>
      </c>
      <c r="C13384" s="47" t="s">
        <v>29771</v>
      </c>
    </row>
    <row r="13385" spans="1:3" x14ac:dyDescent="0.25">
      <c r="A13385">
        <v>165703</v>
      </c>
      <c r="B13385" t="s">
        <v>29772</v>
      </c>
      <c r="C13385" s="47" t="s">
        <v>29773</v>
      </c>
    </row>
    <row r="13386" spans="1:3" x14ac:dyDescent="0.25">
      <c r="A13386">
        <v>165704</v>
      </c>
      <c r="B13386" t="s">
        <v>1735</v>
      </c>
      <c r="C13386" s="47" t="s">
        <v>29774</v>
      </c>
    </row>
    <row r="13387" spans="1:3" x14ac:dyDescent="0.25">
      <c r="A13387">
        <v>165705</v>
      </c>
      <c r="B13387" t="s">
        <v>29775</v>
      </c>
      <c r="C13387" s="47" t="s">
        <v>29776</v>
      </c>
    </row>
    <row r="13388" spans="1:3" x14ac:dyDescent="0.25">
      <c r="A13388">
        <v>165706</v>
      </c>
      <c r="B13388" t="s">
        <v>29777</v>
      </c>
      <c r="C13388" s="47" t="s">
        <v>29778</v>
      </c>
    </row>
    <row r="13389" spans="1:3" x14ac:dyDescent="0.25">
      <c r="A13389">
        <v>165707</v>
      </c>
      <c r="B13389" t="s">
        <v>29779</v>
      </c>
      <c r="C13389" s="47" t="s">
        <v>29780</v>
      </c>
    </row>
    <row r="13390" spans="1:3" x14ac:dyDescent="0.25">
      <c r="A13390">
        <v>165708</v>
      </c>
      <c r="B13390" t="s">
        <v>29781</v>
      </c>
      <c r="C13390" s="47" t="s">
        <v>29782</v>
      </c>
    </row>
    <row r="13391" spans="1:3" x14ac:dyDescent="0.25">
      <c r="A13391">
        <v>165709</v>
      </c>
      <c r="B13391" t="s">
        <v>29783</v>
      </c>
      <c r="C13391" s="47" t="s">
        <v>29784</v>
      </c>
    </row>
    <row r="13392" spans="1:3" x14ac:dyDescent="0.25">
      <c r="A13392">
        <v>165710</v>
      </c>
      <c r="B13392" t="s">
        <v>29785</v>
      </c>
      <c r="C13392" s="47" t="s">
        <v>29786</v>
      </c>
    </row>
    <row r="13393" spans="1:3" x14ac:dyDescent="0.25">
      <c r="A13393">
        <v>165711</v>
      </c>
      <c r="B13393" t="s">
        <v>29787</v>
      </c>
      <c r="C13393" s="47" t="s">
        <v>29788</v>
      </c>
    </row>
    <row r="13394" spans="1:3" x14ac:dyDescent="0.25">
      <c r="A13394">
        <v>165712</v>
      </c>
      <c r="B13394" t="s">
        <v>29789</v>
      </c>
      <c r="C13394" s="47" t="s">
        <v>29790</v>
      </c>
    </row>
    <row r="13395" spans="1:3" x14ac:dyDescent="0.25">
      <c r="A13395">
        <v>165713</v>
      </c>
      <c r="B13395" t="s">
        <v>29791</v>
      </c>
      <c r="C13395" s="47" t="s">
        <v>29792</v>
      </c>
    </row>
    <row r="13396" spans="1:3" x14ac:dyDescent="0.25">
      <c r="A13396">
        <v>165714</v>
      </c>
      <c r="B13396" t="s">
        <v>29793</v>
      </c>
      <c r="C13396" s="47" t="s">
        <v>29794</v>
      </c>
    </row>
    <row r="13397" spans="1:3" x14ac:dyDescent="0.25">
      <c r="A13397">
        <v>165715</v>
      </c>
      <c r="B13397" t="s">
        <v>29795</v>
      </c>
      <c r="C13397" s="47" t="s">
        <v>29796</v>
      </c>
    </row>
    <row r="13398" spans="1:3" x14ac:dyDescent="0.25">
      <c r="A13398">
        <v>165716</v>
      </c>
      <c r="B13398" t="s">
        <v>29797</v>
      </c>
      <c r="C13398" s="47" t="s">
        <v>29798</v>
      </c>
    </row>
    <row r="13399" spans="1:3" x14ac:dyDescent="0.25">
      <c r="A13399">
        <v>165717</v>
      </c>
      <c r="B13399" t="s">
        <v>29799</v>
      </c>
      <c r="C13399" s="47" t="s">
        <v>29800</v>
      </c>
    </row>
    <row r="13400" spans="1:3" x14ac:dyDescent="0.25">
      <c r="A13400">
        <v>165718</v>
      </c>
      <c r="B13400" t="s">
        <v>29801</v>
      </c>
      <c r="C13400" s="47" t="s">
        <v>29802</v>
      </c>
    </row>
    <row r="13401" spans="1:3" x14ac:dyDescent="0.25">
      <c r="A13401">
        <v>165719</v>
      </c>
      <c r="B13401" t="s">
        <v>316</v>
      </c>
      <c r="C13401" s="47" t="s">
        <v>29803</v>
      </c>
    </row>
    <row r="13402" spans="1:3" x14ac:dyDescent="0.25">
      <c r="A13402">
        <v>165720</v>
      </c>
      <c r="B13402" t="s">
        <v>29804</v>
      </c>
      <c r="C13402" s="47" t="s">
        <v>29805</v>
      </c>
    </row>
    <row r="13403" spans="1:3" x14ac:dyDescent="0.25">
      <c r="A13403">
        <v>165721</v>
      </c>
      <c r="B13403" t="s">
        <v>29806</v>
      </c>
      <c r="C13403" s="47" t="s">
        <v>29807</v>
      </c>
    </row>
    <row r="13404" spans="1:3" x14ac:dyDescent="0.25">
      <c r="A13404">
        <v>165722</v>
      </c>
      <c r="B13404" t="s">
        <v>29808</v>
      </c>
      <c r="C13404" s="47" t="s">
        <v>29809</v>
      </c>
    </row>
    <row r="13405" spans="1:3" x14ac:dyDescent="0.25">
      <c r="A13405">
        <v>165723</v>
      </c>
      <c r="B13405" t="s">
        <v>29810</v>
      </c>
      <c r="C13405" s="47" t="s">
        <v>29811</v>
      </c>
    </row>
    <row r="13406" spans="1:3" x14ac:dyDescent="0.25">
      <c r="A13406">
        <v>165724</v>
      </c>
      <c r="B13406" t="s">
        <v>29812</v>
      </c>
      <c r="C13406" s="47" t="s">
        <v>29813</v>
      </c>
    </row>
    <row r="13407" spans="1:3" x14ac:dyDescent="0.25">
      <c r="A13407">
        <v>165725</v>
      </c>
      <c r="B13407" t="s">
        <v>29814</v>
      </c>
      <c r="C13407" s="47" t="s">
        <v>29815</v>
      </c>
    </row>
    <row r="13408" spans="1:3" x14ac:dyDescent="0.25">
      <c r="A13408">
        <v>165726</v>
      </c>
      <c r="B13408" t="s">
        <v>29816</v>
      </c>
      <c r="C13408" s="47" t="s">
        <v>29817</v>
      </c>
    </row>
    <row r="13409" spans="1:3" x14ac:dyDescent="0.25">
      <c r="A13409">
        <v>165727</v>
      </c>
      <c r="B13409" t="s">
        <v>29818</v>
      </c>
      <c r="C13409" s="47" t="s">
        <v>29819</v>
      </c>
    </row>
    <row r="13410" spans="1:3" x14ac:dyDescent="0.25">
      <c r="A13410">
        <v>165728</v>
      </c>
      <c r="B13410" t="s">
        <v>29820</v>
      </c>
      <c r="C13410" s="47" t="s">
        <v>29821</v>
      </c>
    </row>
    <row r="13411" spans="1:3" x14ac:dyDescent="0.25">
      <c r="A13411">
        <v>165729</v>
      </c>
      <c r="B13411" t="s">
        <v>29822</v>
      </c>
      <c r="C13411" s="47" t="s">
        <v>29823</v>
      </c>
    </row>
    <row r="13412" spans="1:3" x14ac:dyDescent="0.25">
      <c r="A13412">
        <v>165730</v>
      </c>
      <c r="B13412" t="s">
        <v>29824</v>
      </c>
      <c r="C13412" s="47" t="s">
        <v>29825</v>
      </c>
    </row>
    <row r="13413" spans="1:3" x14ac:dyDescent="0.25">
      <c r="A13413">
        <v>165731</v>
      </c>
      <c r="B13413" t="s">
        <v>29826</v>
      </c>
      <c r="C13413" s="47" t="s">
        <v>29827</v>
      </c>
    </row>
    <row r="13414" spans="1:3" x14ac:dyDescent="0.25">
      <c r="A13414">
        <v>165732</v>
      </c>
      <c r="B13414" t="s">
        <v>29828</v>
      </c>
      <c r="C13414" s="47" t="s">
        <v>29829</v>
      </c>
    </row>
    <row r="13415" spans="1:3" x14ac:dyDescent="0.25">
      <c r="A13415">
        <v>165733</v>
      </c>
      <c r="B13415" t="s">
        <v>1363</v>
      </c>
      <c r="C13415" s="47" t="s">
        <v>29830</v>
      </c>
    </row>
    <row r="13416" spans="1:3" x14ac:dyDescent="0.25">
      <c r="A13416">
        <v>165734</v>
      </c>
      <c r="B13416" t="s">
        <v>29831</v>
      </c>
      <c r="C13416" s="47" t="s">
        <v>29832</v>
      </c>
    </row>
    <row r="13417" spans="1:3" x14ac:dyDescent="0.25">
      <c r="A13417">
        <v>165735</v>
      </c>
      <c r="B13417" t="s">
        <v>29833</v>
      </c>
      <c r="C13417" s="47" t="s">
        <v>29834</v>
      </c>
    </row>
    <row r="13418" spans="1:3" x14ac:dyDescent="0.25">
      <c r="A13418">
        <v>165736</v>
      </c>
      <c r="B13418" t="s">
        <v>29835</v>
      </c>
      <c r="C13418" s="47" t="s">
        <v>29836</v>
      </c>
    </row>
    <row r="13419" spans="1:3" x14ac:dyDescent="0.25">
      <c r="A13419">
        <v>165737</v>
      </c>
      <c r="B13419" t="s">
        <v>29837</v>
      </c>
      <c r="C13419" s="47" t="s">
        <v>29838</v>
      </c>
    </row>
    <row r="13420" spans="1:3" x14ac:dyDescent="0.25">
      <c r="A13420">
        <v>165738</v>
      </c>
      <c r="B13420" t="s">
        <v>29839</v>
      </c>
      <c r="C13420" s="47" t="s">
        <v>29840</v>
      </c>
    </row>
    <row r="13421" spans="1:3" x14ac:dyDescent="0.25">
      <c r="A13421">
        <v>165739</v>
      </c>
      <c r="B13421" t="s">
        <v>29841</v>
      </c>
      <c r="C13421" s="47" t="s">
        <v>29842</v>
      </c>
    </row>
    <row r="13422" spans="1:3" x14ac:dyDescent="0.25">
      <c r="A13422">
        <v>165740</v>
      </c>
      <c r="B13422" t="s">
        <v>29843</v>
      </c>
      <c r="C13422" s="47" t="s">
        <v>29844</v>
      </c>
    </row>
    <row r="13423" spans="1:3" x14ac:dyDescent="0.25">
      <c r="A13423">
        <v>165741</v>
      </c>
      <c r="B13423" t="s">
        <v>29845</v>
      </c>
      <c r="C13423" s="47" t="s">
        <v>29846</v>
      </c>
    </row>
    <row r="13424" spans="1:3" x14ac:dyDescent="0.25">
      <c r="A13424">
        <v>165742</v>
      </c>
      <c r="B13424" t="s">
        <v>29847</v>
      </c>
      <c r="C13424" s="47" t="s">
        <v>29848</v>
      </c>
    </row>
    <row r="13425" spans="1:3" x14ac:dyDescent="0.25">
      <c r="A13425">
        <v>165743</v>
      </c>
      <c r="B13425" t="s">
        <v>29849</v>
      </c>
      <c r="C13425" s="47" t="s">
        <v>29850</v>
      </c>
    </row>
    <row r="13426" spans="1:3" x14ac:dyDescent="0.25">
      <c r="A13426">
        <v>165744</v>
      </c>
      <c r="B13426" t="s">
        <v>29851</v>
      </c>
      <c r="C13426" s="47" t="s">
        <v>29852</v>
      </c>
    </row>
    <row r="13427" spans="1:3" x14ac:dyDescent="0.25">
      <c r="A13427">
        <v>165745</v>
      </c>
      <c r="B13427" t="s">
        <v>29853</v>
      </c>
      <c r="C13427" s="47" t="s">
        <v>29854</v>
      </c>
    </row>
    <row r="13428" spans="1:3" x14ac:dyDescent="0.25">
      <c r="A13428">
        <v>165746</v>
      </c>
      <c r="B13428" t="s">
        <v>29855</v>
      </c>
      <c r="C13428" s="47" t="s">
        <v>29856</v>
      </c>
    </row>
    <row r="13429" spans="1:3" x14ac:dyDescent="0.25">
      <c r="A13429">
        <v>165747</v>
      </c>
      <c r="B13429" t="s">
        <v>29857</v>
      </c>
      <c r="C13429" s="47" t="s">
        <v>29858</v>
      </c>
    </row>
    <row r="13430" spans="1:3" x14ac:dyDescent="0.25">
      <c r="A13430">
        <v>165748</v>
      </c>
      <c r="B13430" t="s">
        <v>29859</v>
      </c>
      <c r="C13430" s="47" t="s">
        <v>29860</v>
      </c>
    </row>
    <row r="13431" spans="1:3" x14ac:dyDescent="0.25">
      <c r="A13431">
        <v>165749</v>
      </c>
      <c r="B13431" t="s">
        <v>29861</v>
      </c>
      <c r="C13431" s="47" t="s">
        <v>29862</v>
      </c>
    </row>
    <row r="13432" spans="1:3" x14ac:dyDescent="0.25">
      <c r="A13432">
        <v>165750</v>
      </c>
      <c r="B13432" t="s">
        <v>29863</v>
      </c>
      <c r="C13432" s="47" t="s">
        <v>29864</v>
      </c>
    </row>
    <row r="13433" spans="1:3" x14ac:dyDescent="0.25">
      <c r="A13433">
        <v>165751</v>
      </c>
      <c r="B13433" t="s">
        <v>29865</v>
      </c>
      <c r="C13433" s="47" t="s">
        <v>29866</v>
      </c>
    </row>
    <row r="13434" spans="1:3" x14ac:dyDescent="0.25">
      <c r="A13434">
        <v>165752</v>
      </c>
      <c r="B13434" t="s">
        <v>29867</v>
      </c>
      <c r="C13434" s="47" t="s">
        <v>29868</v>
      </c>
    </row>
    <row r="13435" spans="1:3" x14ac:dyDescent="0.25">
      <c r="A13435">
        <v>165753</v>
      </c>
      <c r="B13435" t="s">
        <v>29869</v>
      </c>
      <c r="C13435" s="47" t="s">
        <v>29870</v>
      </c>
    </row>
    <row r="13436" spans="1:3" x14ac:dyDescent="0.25">
      <c r="A13436">
        <v>165754</v>
      </c>
      <c r="B13436" t="s">
        <v>29871</v>
      </c>
      <c r="C13436" s="47" t="s">
        <v>29872</v>
      </c>
    </row>
    <row r="13437" spans="1:3" x14ac:dyDescent="0.25">
      <c r="A13437">
        <v>165755</v>
      </c>
      <c r="B13437" t="s">
        <v>29873</v>
      </c>
      <c r="C13437" s="47" t="s">
        <v>29874</v>
      </c>
    </row>
    <row r="13438" spans="1:3" x14ac:dyDescent="0.25">
      <c r="A13438">
        <v>165756</v>
      </c>
      <c r="B13438" t="s">
        <v>29875</v>
      </c>
      <c r="C13438" s="47" t="s">
        <v>29876</v>
      </c>
    </row>
    <row r="13439" spans="1:3" x14ac:dyDescent="0.25">
      <c r="A13439">
        <v>165757</v>
      </c>
      <c r="B13439" t="s">
        <v>29877</v>
      </c>
      <c r="C13439" s="47" t="s">
        <v>29878</v>
      </c>
    </row>
    <row r="13440" spans="1:3" x14ac:dyDescent="0.25">
      <c r="A13440">
        <v>165758</v>
      </c>
      <c r="B13440" t="s">
        <v>29879</v>
      </c>
      <c r="C13440" s="47" t="s">
        <v>29880</v>
      </c>
    </row>
    <row r="13441" spans="1:3" x14ac:dyDescent="0.25">
      <c r="A13441">
        <v>165759</v>
      </c>
      <c r="B13441" t="s">
        <v>29881</v>
      </c>
      <c r="C13441" s="47" t="s">
        <v>29882</v>
      </c>
    </row>
    <row r="13442" spans="1:3" x14ac:dyDescent="0.25">
      <c r="A13442">
        <v>165760</v>
      </c>
      <c r="B13442" t="s">
        <v>29883</v>
      </c>
      <c r="C13442" s="47" t="s">
        <v>29884</v>
      </c>
    </row>
    <row r="13443" spans="1:3" x14ac:dyDescent="0.25">
      <c r="A13443">
        <v>165761</v>
      </c>
      <c r="B13443" t="s">
        <v>29885</v>
      </c>
      <c r="C13443" s="47" t="s">
        <v>29886</v>
      </c>
    </row>
    <row r="13444" spans="1:3" x14ac:dyDescent="0.25">
      <c r="A13444">
        <v>165762</v>
      </c>
      <c r="B13444" t="s">
        <v>29887</v>
      </c>
      <c r="C13444" s="47" t="s">
        <v>29888</v>
      </c>
    </row>
    <row r="13445" spans="1:3" x14ac:dyDescent="0.25">
      <c r="A13445">
        <v>165763</v>
      </c>
      <c r="B13445" t="s">
        <v>29889</v>
      </c>
      <c r="C13445" s="47" t="s">
        <v>29890</v>
      </c>
    </row>
    <row r="13446" spans="1:3" x14ac:dyDescent="0.25">
      <c r="A13446">
        <v>165764</v>
      </c>
      <c r="B13446" t="s">
        <v>29891</v>
      </c>
      <c r="C13446" s="47" t="s">
        <v>29892</v>
      </c>
    </row>
    <row r="13447" spans="1:3" x14ac:dyDescent="0.25">
      <c r="A13447">
        <v>165765</v>
      </c>
      <c r="B13447" t="s">
        <v>29893</v>
      </c>
      <c r="C13447" s="47" t="s">
        <v>29894</v>
      </c>
    </row>
    <row r="13448" spans="1:3" x14ac:dyDescent="0.25">
      <c r="A13448">
        <v>165766</v>
      </c>
      <c r="B13448" t="s">
        <v>29895</v>
      </c>
      <c r="C13448" s="47" t="s">
        <v>29896</v>
      </c>
    </row>
    <row r="13449" spans="1:3" x14ac:dyDescent="0.25">
      <c r="A13449">
        <v>165767</v>
      </c>
      <c r="B13449" t="s">
        <v>29897</v>
      </c>
      <c r="C13449" s="47" t="s">
        <v>29898</v>
      </c>
    </row>
    <row r="13450" spans="1:3" x14ac:dyDescent="0.25">
      <c r="A13450">
        <v>165768</v>
      </c>
      <c r="B13450" t="s">
        <v>29899</v>
      </c>
      <c r="C13450" s="47" t="s">
        <v>29900</v>
      </c>
    </row>
    <row r="13451" spans="1:3" x14ac:dyDescent="0.25">
      <c r="A13451">
        <v>165769</v>
      </c>
      <c r="B13451" t="s">
        <v>29901</v>
      </c>
      <c r="C13451" s="47" t="s">
        <v>29902</v>
      </c>
    </row>
    <row r="13452" spans="1:3" x14ac:dyDescent="0.25">
      <c r="A13452">
        <v>165770</v>
      </c>
      <c r="B13452" t="s">
        <v>29903</v>
      </c>
      <c r="C13452" s="47" t="s">
        <v>29904</v>
      </c>
    </row>
    <row r="13453" spans="1:3" x14ac:dyDescent="0.25">
      <c r="A13453">
        <v>165771</v>
      </c>
      <c r="B13453" t="s">
        <v>29905</v>
      </c>
      <c r="C13453" s="47" t="s">
        <v>29906</v>
      </c>
    </row>
    <row r="13454" spans="1:3" x14ac:dyDescent="0.25">
      <c r="A13454">
        <v>165772</v>
      </c>
      <c r="B13454" t="s">
        <v>29907</v>
      </c>
      <c r="C13454" s="47" t="s">
        <v>29908</v>
      </c>
    </row>
    <row r="13455" spans="1:3" x14ac:dyDescent="0.25">
      <c r="A13455">
        <v>165773</v>
      </c>
      <c r="B13455" t="s">
        <v>29909</v>
      </c>
      <c r="C13455" s="47" t="s">
        <v>29910</v>
      </c>
    </row>
    <row r="13456" spans="1:3" x14ac:dyDescent="0.25">
      <c r="A13456">
        <v>165774</v>
      </c>
      <c r="B13456" t="s">
        <v>29911</v>
      </c>
      <c r="C13456" s="47" t="s">
        <v>29912</v>
      </c>
    </row>
    <row r="13457" spans="1:3" x14ac:dyDescent="0.25">
      <c r="A13457">
        <v>165775</v>
      </c>
      <c r="B13457" t="s">
        <v>29913</v>
      </c>
      <c r="C13457" s="47" t="s">
        <v>29914</v>
      </c>
    </row>
    <row r="13458" spans="1:3" x14ac:dyDescent="0.25">
      <c r="A13458">
        <v>165776</v>
      </c>
      <c r="B13458" t="s">
        <v>29915</v>
      </c>
      <c r="C13458" s="47" t="s">
        <v>29916</v>
      </c>
    </row>
    <row r="13459" spans="1:3" x14ac:dyDescent="0.25">
      <c r="A13459">
        <v>165777</v>
      </c>
      <c r="B13459" t="s">
        <v>29917</v>
      </c>
      <c r="C13459" s="47" t="s">
        <v>29918</v>
      </c>
    </row>
    <row r="13460" spans="1:3" x14ac:dyDescent="0.25">
      <c r="A13460">
        <v>165778</v>
      </c>
      <c r="B13460" t="s">
        <v>29919</v>
      </c>
      <c r="C13460" s="47" t="s">
        <v>29920</v>
      </c>
    </row>
    <row r="13461" spans="1:3" x14ac:dyDescent="0.25">
      <c r="A13461">
        <v>165779</v>
      </c>
      <c r="B13461" t="s">
        <v>29921</v>
      </c>
      <c r="C13461" s="47" t="s">
        <v>29922</v>
      </c>
    </row>
    <row r="13462" spans="1:3" x14ac:dyDescent="0.25">
      <c r="A13462">
        <v>165780</v>
      </c>
      <c r="B13462" t="s">
        <v>29923</v>
      </c>
      <c r="C13462" s="47" t="s">
        <v>29924</v>
      </c>
    </row>
    <row r="13463" spans="1:3" x14ac:dyDescent="0.25">
      <c r="A13463">
        <v>165781</v>
      </c>
      <c r="B13463" t="s">
        <v>29925</v>
      </c>
      <c r="C13463" s="47" t="s">
        <v>29926</v>
      </c>
    </row>
    <row r="13464" spans="1:3" x14ac:dyDescent="0.25">
      <c r="A13464">
        <v>165782</v>
      </c>
      <c r="B13464" t="s">
        <v>29927</v>
      </c>
      <c r="C13464" s="47" t="s">
        <v>29928</v>
      </c>
    </row>
    <row r="13465" spans="1:3" x14ac:dyDescent="0.25">
      <c r="A13465">
        <v>165783</v>
      </c>
      <c r="B13465" t="s">
        <v>29929</v>
      </c>
      <c r="C13465" s="47" t="s">
        <v>29930</v>
      </c>
    </row>
    <row r="13466" spans="1:3" x14ac:dyDescent="0.25">
      <c r="A13466">
        <v>165784</v>
      </c>
      <c r="B13466" t="s">
        <v>29931</v>
      </c>
      <c r="C13466" s="47" t="s">
        <v>29932</v>
      </c>
    </row>
    <row r="13467" spans="1:3" x14ac:dyDescent="0.25">
      <c r="A13467">
        <v>165785</v>
      </c>
      <c r="B13467" t="s">
        <v>29933</v>
      </c>
      <c r="C13467" s="47" t="s">
        <v>29934</v>
      </c>
    </row>
    <row r="13468" spans="1:3" x14ac:dyDescent="0.25">
      <c r="A13468">
        <v>165786</v>
      </c>
      <c r="B13468" t="s">
        <v>29935</v>
      </c>
      <c r="C13468" s="47" t="s">
        <v>29936</v>
      </c>
    </row>
    <row r="13469" spans="1:3" x14ac:dyDescent="0.25">
      <c r="A13469">
        <v>165787</v>
      </c>
      <c r="B13469" t="s">
        <v>29937</v>
      </c>
      <c r="C13469" s="47" t="s">
        <v>29938</v>
      </c>
    </row>
    <row r="13470" spans="1:3" x14ac:dyDescent="0.25">
      <c r="A13470">
        <v>165788</v>
      </c>
      <c r="B13470" t="s">
        <v>29939</v>
      </c>
      <c r="C13470" s="47" t="s">
        <v>29940</v>
      </c>
    </row>
    <row r="13471" spans="1:3" x14ac:dyDescent="0.25">
      <c r="A13471">
        <v>165789</v>
      </c>
      <c r="B13471" t="s">
        <v>29941</v>
      </c>
      <c r="C13471" s="47" t="s">
        <v>29942</v>
      </c>
    </row>
    <row r="13472" spans="1:3" x14ac:dyDescent="0.25">
      <c r="A13472">
        <v>165790</v>
      </c>
      <c r="B13472" t="s">
        <v>29943</v>
      </c>
      <c r="C13472" s="47" t="s">
        <v>29944</v>
      </c>
    </row>
    <row r="13473" spans="1:3" x14ac:dyDescent="0.25">
      <c r="A13473">
        <v>165791</v>
      </c>
      <c r="B13473" t="s">
        <v>29945</v>
      </c>
      <c r="C13473" s="47" t="s">
        <v>29946</v>
      </c>
    </row>
    <row r="13474" spans="1:3" x14ac:dyDescent="0.25">
      <c r="A13474">
        <v>165792</v>
      </c>
      <c r="B13474" t="s">
        <v>29947</v>
      </c>
      <c r="C13474" s="47" t="s">
        <v>29948</v>
      </c>
    </row>
    <row r="13475" spans="1:3" x14ac:dyDescent="0.25">
      <c r="A13475">
        <v>165793</v>
      </c>
      <c r="B13475" t="s">
        <v>29949</v>
      </c>
      <c r="C13475" s="47" t="s">
        <v>29950</v>
      </c>
    </row>
    <row r="13476" spans="1:3" x14ac:dyDescent="0.25">
      <c r="A13476">
        <v>165794</v>
      </c>
      <c r="B13476" t="s">
        <v>29951</v>
      </c>
      <c r="C13476" s="47" t="s">
        <v>29952</v>
      </c>
    </row>
    <row r="13477" spans="1:3" x14ac:dyDescent="0.25">
      <c r="A13477">
        <v>165795</v>
      </c>
      <c r="B13477" t="s">
        <v>29953</v>
      </c>
      <c r="C13477" s="47" t="s">
        <v>29954</v>
      </c>
    </row>
    <row r="13478" spans="1:3" x14ac:dyDescent="0.25">
      <c r="A13478">
        <v>165796</v>
      </c>
      <c r="B13478" t="s">
        <v>29955</v>
      </c>
      <c r="C13478" s="47" t="s">
        <v>29956</v>
      </c>
    </row>
    <row r="13479" spans="1:3" x14ac:dyDescent="0.25">
      <c r="A13479">
        <v>165797</v>
      </c>
      <c r="B13479" t="s">
        <v>29957</v>
      </c>
      <c r="C13479" s="47" t="s">
        <v>29958</v>
      </c>
    </row>
    <row r="13480" spans="1:3" x14ac:dyDescent="0.25">
      <c r="A13480">
        <v>165798</v>
      </c>
      <c r="B13480" t="s">
        <v>29959</v>
      </c>
      <c r="C13480" s="47" t="s">
        <v>29960</v>
      </c>
    </row>
    <row r="13481" spans="1:3" x14ac:dyDescent="0.25">
      <c r="A13481">
        <v>165799</v>
      </c>
      <c r="B13481" t="s">
        <v>29961</v>
      </c>
      <c r="C13481" s="47" t="s">
        <v>29962</v>
      </c>
    </row>
    <row r="13482" spans="1:3" x14ac:dyDescent="0.25">
      <c r="A13482">
        <v>165800</v>
      </c>
      <c r="B13482" t="s">
        <v>29963</v>
      </c>
      <c r="C13482" s="47" t="s">
        <v>29964</v>
      </c>
    </row>
    <row r="13483" spans="1:3" x14ac:dyDescent="0.25">
      <c r="A13483">
        <v>165801</v>
      </c>
      <c r="B13483" t="s">
        <v>29965</v>
      </c>
      <c r="C13483" s="47" t="s">
        <v>29966</v>
      </c>
    </row>
    <row r="13484" spans="1:3" x14ac:dyDescent="0.25">
      <c r="A13484">
        <v>165802</v>
      </c>
      <c r="B13484" t="s">
        <v>29967</v>
      </c>
      <c r="C13484" s="47" t="s">
        <v>29968</v>
      </c>
    </row>
    <row r="13485" spans="1:3" x14ac:dyDescent="0.25">
      <c r="A13485">
        <v>165803</v>
      </c>
      <c r="B13485" t="s">
        <v>29969</v>
      </c>
      <c r="C13485" s="47" t="s">
        <v>29970</v>
      </c>
    </row>
    <row r="13486" spans="1:3" x14ac:dyDescent="0.25">
      <c r="A13486">
        <v>165804</v>
      </c>
      <c r="B13486" t="s">
        <v>29971</v>
      </c>
      <c r="C13486" s="47" t="s">
        <v>29972</v>
      </c>
    </row>
    <row r="13487" spans="1:3" x14ac:dyDescent="0.25">
      <c r="A13487">
        <v>165805</v>
      </c>
      <c r="B13487" t="s">
        <v>29973</v>
      </c>
      <c r="C13487" s="47" t="s">
        <v>29974</v>
      </c>
    </row>
    <row r="13488" spans="1:3" x14ac:dyDescent="0.25">
      <c r="A13488">
        <v>165806</v>
      </c>
      <c r="B13488" t="s">
        <v>29975</v>
      </c>
      <c r="C13488" s="47" t="s">
        <v>29976</v>
      </c>
    </row>
    <row r="13489" spans="1:3" x14ac:dyDescent="0.25">
      <c r="A13489">
        <v>165807</v>
      </c>
      <c r="B13489" t="s">
        <v>29977</v>
      </c>
      <c r="C13489" s="47" t="s">
        <v>29978</v>
      </c>
    </row>
    <row r="13490" spans="1:3" x14ac:dyDescent="0.25">
      <c r="A13490">
        <v>165808</v>
      </c>
      <c r="B13490" t="s">
        <v>29979</v>
      </c>
      <c r="C13490" s="47" t="s">
        <v>29980</v>
      </c>
    </row>
    <row r="13491" spans="1:3" x14ac:dyDescent="0.25">
      <c r="A13491">
        <v>165809</v>
      </c>
      <c r="B13491" t="s">
        <v>29981</v>
      </c>
      <c r="C13491" s="47" t="s">
        <v>29982</v>
      </c>
    </row>
    <row r="13492" spans="1:3" x14ac:dyDescent="0.25">
      <c r="A13492">
        <v>165810</v>
      </c>
      <c r="B13492" t="s">
        <v>29983</v>
      </c>
      <c r="C13492" s="47" t="s">
        <v>29984</v>
      </c>
    </row>
    <row r="13493" spans="1:3" x14ac:dyDescent="0.25">
      <c r="A13493">
        <v>165811</v>
      </c>
      <c r="B13493" t="s">
        <v>29985</v>
      </c>
      <c r="C13493" s="47" t="s">
        <v>29986</v>
      </c>
    </row>
    <row r="13494" spans="1:3" x14ac:dyDescent="0.25">
      <c r="A13494">
        <v>165812</v>
      </c>
      <c r="B13494" t="s">
        <v>29987</v>
      </c>
      <c r="C13494" s="47" t="s">
        <v>29988</v>
      </c>
    </row>
    <row r="13495" spans="1:3" x14ac:dyDescent="0.25">
      <c r="A13495">
        <v>165813</v>
      </c>
      <c r="B13495" t="s">
        <v>29989</v>
      </c>
      <c r="C13495" s="47" t="s">
        <v>29990</v>
      </c>
    </row>
    <row r="13496" spans="1:3" x14ac:dyDescent="0.25">
      <c r="A13496">
        <v>165814</v>
      </c>
      <c r="B13496" t="s">
        <v>29991</v>
      </c>
      <c r="C13496" s="47" t="s">
        <v>29992</v>
      </c>
    </row>
    <row r="13497" spans="1:3" x14ac:dyDescent="0.25">
      <c r="A13497">
        <v>165815</v>
      </c>
      <c r="B13497" t="s">
        <v>29993</v>
      </c>
      <c r="C13497" s="47" t="s">
        <v>29994</v>
      </c>
    </row>
    <row r="13498" spans="1:3" x14ac:dyDescent="0.25">
      <c r="A13498">
        <v>165816</v>
      </c>
      <c r="B13498" t="s">
        <v>29995</v>
      </c>
      <c r="C13498" s="47" t="s">
        <v>29996</v>
      </c>
    </row>
    <row r="13499" spans="1:3" x14ac:dyDescent="0.25">
      <c r="A13499">
        <v>165817</v>
      </c>
      <c r="B13499" t="s">
        <v>29997</v>
      </c>
      <c r="C13499" s="47" t="s">
        <v>29998</v>
      </c>
    </row>
    <row r="13500" spans="1:3" x14ac:dyDescent="0.25">
      <c r="A13500">
        <v>165818</v>
      </c>
      <c r="B13500" t="s">
        <v>29999</v>
      </c>
      <c r="C13500" s="47" t="s">
        <v>30000</v>
      </c>
    </row>
    <row r="13501" spans="1:3" x14ac:dyDescent="0.25">
      <c r="A13501">
        <v>165819</v>
      </c>
      <c r="B13501" t="s">
        <v>30001</v>
      </c>
      <c r="C13501" s="47" t="s">
        <v>30002</v>
      </c>
    </row>
    <row r="13502" spans="1:3" x14ac:dyDescent="0.25">
      <c r="A13502">
        <v>165820</v>
      </c>
      <c r="B13502" t="s">
        <v>30003</v>
      </c>
      <c r="C13502" s="47" t="s">
        <v>30004</v>
      </c>
    </row>
    <row r="13503" spans="1:3" x14ac:dyDescent="0.25">
      <c r="A13503">
        <v>165821</v>
      </c>
      <c r="B13503" t="s">
        <v>30005</v>
      </c>
      <c r="C13503" s="47" t="s">
        <v>30006</v>
      </c>
    </row>
    <row r="13504" spans="1:3" x14ac:dyDescent="0.25">
      <c r="A13504">
        <v>165822</v>
      </c>
      <c r="B13504" t="s">
        <v>1467</v>
      </c>
      <c r="C13504" s="47" t="s">
        <v>30007</v>
      </c>
    </row>
    <row r="13505" spans="1:3" x14ac:dyDescent="0.25">
      <c r="A13505">
        <v>165823</v>
      </c>
      <c r="B13505" t="s">
        <v>30008</v>
      </c>
      <c r="C13505" s="47" t="s">
        <v>30009</v>
      </c>
    </row>
    <row r="13506" spans="1:3" x14ac:dyDescent="0.25">
      <c r="A13506">
        <v>165824</v>
      </c>
      <c r="B13506" t="s">
        <v>30010</v>
      </c>
      <c r="C13506" s="47" t="s">
        <v>30011</v>
      </c>
    </row>
    <row r="13507" spans="1:3" x14ac:dyDescent="0.25">
      <c r="A13507">
        <v>165825</v>
      </c>
      <c r="B13507" t="s">
        <v>30012</v>
      </c>
      <c r="C13507" s="47" t="s">
        <v>30013</v>
      </c>
    </row>
    <row r="13508" spans="1:3" x14ac:dyDescent="0.25">
      <c r="A13508">
        <v>165826</v>
      </c>
      <c r="B13508" t="s">
        <v>30014</v>
      </c>
      <c r="C13508" s="47" t="s">
        <v>30015</v>
      </c>
    </row>
    <row r="13509" spans="1:3" x14ac:dyDescent="0.25">
      <c r="A13509">
        <v>165827</v>
      </c>
      <c r="B13509" t="s">
        <v>30016</v>
      </c>
      <c r="C13509" s="47" t="s">
        <v>30017</v>
      </c>
    </row>
    <row r="13510" spans="1:3" x14ac:dyDescent="0.25">
      <c r="A13510">
        <v>165828</v>
      </c>
      <c r="B13510" t="s">
        <v>30018</v>
      </c>
      <c r="C13510" s="47" t="s">
        <v>30019</v>
      </c>
    </row>
    <row r="13511" spans="1:3" x14ac:dyDescent="0.25">
      <c r="A13511">
        <v>165829</v>
      </c>
      <c r="B13511" t="s">
        <v>30020</v>
      </c>
      <c r="C13511" s="47" t="s">
        <v>30021</v>
      </c>
    </row>
    <row r="13512" spans="1:3" x14ac:dyDescent="0.25">
      <c r="A13512">
        <v>165830</v>
      </c>
      <c r="B13512" t="s">
        <v>30022</v>
      </c>
      <c r="C13512" s="47" t="s">
        <v>30023</v>
      </c>
    </row>
    <row r="13513" spans="1:3" x14ac:dyDescent="0.25">
      <c r="A13513">
        <v>165831</v>
      </c>
      <c r="B13513" t="s">
        <v>30024</v>
      </c>
      <c r="C13513" s="47" t="s">
        <v>30025</v>
      </c>
    </row>
    <row r="13514" spans="1:3" x14ac:dyDescent="0.25">
      <c r="A13514">
        <v>165832</v>
      </c>
      <c r="B13514" t="s">
        <v>30026</v>
      </c>
      <c r="C13514" s="47" t="s">
        <v>30027</v>
      </c>
    </row>
    <row r="13515" spans="1:3" x14ac:dyDescent="0.25">
      <c r="A13515">
        <v>165833</v>
      </c>
      <c r="B13515" t="s">
        <v>30028</v>
      </c>
      <c r="C13515" s="47" t="s">
        <v>30029</v>
      </c>
    </row>
    <row r="13516" spans="1:3" x14ac:dyDescent="0.25">
      <c r="A13516">
        <v>165834</v>
      </c>
      <c r="B13516" t="s">
        <v>30030</v>
      </c>
      <c r="C13516" s="47" t="s">
        <v>30031</v>
      </c>
    </row>
    <row r="13517" spans="1:3" x14ac:dyDescent="0.25">
      <c r="A13517">
        <v>165835</v>
      </c>
      <c r="B13517" t="s">
        <v>30032</v>
      </c>
      <c r="C13517" s="47" t="s">
        <v>30033</v>
      </c>
    </row>
    <row r="13518" spans="1:3" x14ac:dyDescent="0.25">
      <c r="A13518">
        <v>165836</v>
      </c>
      <c r="B13518" t="s">
        <v>30034</v>
      </c>
      <c r="C13518" s="47" t="s">
        <v>30035</v>
      </c>
    </row>
    <row r="13519" spans="1:3" x14ac:dyDescent="0.25">
      <c r="A13519">
        <v>165837</v>
      </c>
      <c r="B13519" t="s">
        <v>30036</v>
      </c>
      <c r="C13519" s="47" t="s">
        <v>30037</v>
      </c>
    </row>
    <row r="13520" spans="1:3" x14ac:dyDescent="0.25">
      <c r="A13520">
        <v>165838</v>
      </c>
      <c r="B13520" t="s">
        <v>30038</v>
      </c>
      <c r="C13520" s="47" t="s">
        <v>30039</v>
      </c>
    </row>
    <row r="13521" spans="1:3" x14ac:dyDescent="0.25">
      <c r="A13521">
        <v>165839</v>
      </c>
      <c r="B13521" t="s">
        <v>30040</v>
      </c>
      <c r="C13521" s="47" t="s">
        <v>30041</v>
      </c>
    </row>
    <row r="13522" spans="1:3" x14ac:dyDescent="0.25">
      <c r="A13522">
        <v>165840</v>
      </c>
      <c r="B13522" t="s">
        <v>30042</v>
      </c>
      <c r="C13522" s="47" t="s">
        <v>30043</v>
      </c>
    </row>
    <row r="13523" spans="1:3" x14ac:dyDescent="0.25">
      <c r="A13523">
        <v>165841</v>
      </c>
      <c r="B13523" t="s">
        <v>30044</v>
      </c>
      <c r="C13523" s="47" t="s">
        <v>30045</v>
      </c>
    </row>
    <row r="13524" spans="1:3" x14ac:dyDescent="0.25">
      <c r="A13524">
        <v>165842</v>
      </c>
      <c r="B13524" t="s">
        <v>30046</v>
      </c>
      <c r="C13524" s="47" t="s">
        <v>30047</v>
      </c>
    </row>
    <row r="13525" spans="1:3" x14ac:dyDescent="0.25">
      <c r="A13525">
        <v>165843</v>
      </c>
      <c r="B13525" t="s">
        <v>30048</v>
      </c>
      <c r="C13525" s="47" t="s">
        <v>30049</v>
      </c>
    </row>
    <row r="13526" spans="1:3" x14ac:dyDescent="0.25">
      <c r="A13526">
        <v>165844</v>
      </c>
      <c r="B13526" t="s">
        <v>30050</v>
      </c>
      <c r="C13526" s="47" t="s">
        <v>30051</v>
      </c>
    </row>
    <row r="13527" spans="1:3" x14ac:dyDescent="0.25">
      <c r="A13527">
        <v>165845</v>
      </c>
      <c r="B13527" t="s">
        <v>30052</v>
      </c>
      <c r="C13527" s="47" t="s">
        <v>30053</v>
      </c>
    </row>
    <row r="13528" spans="1:3" x14ac:dyDescent="0.25">
      <c r="A13528">
        <v>165846</v>
      </c>
      <c r="B13528" t="s">
        <v>30054</v>
      </c>
      <c r="C13528" s="47" t="s">
        <v>30055</v>
      </c>
    </row>
    <row r="13529" spans="1:3" x14ac:dyDescent="0.25">
      <c r="A13529">
        <v>165847</v>
      </c>
      <c r="B13529" t="s">
        <v>30056</v>
      </c>
      <c r="C13529" s="47" t="s">
        <v>30057</v>
      </c>
    </row>
    <row r="13530" spans="1:3" x14ac:dyDescent="0.25">
      <c r="A13530">
        <v>165848</v>
      </c>
      <c r="B13530" t="s">
        <v>30058</v>
      </c>
      <c r="C13530" s="47" t="s">
        <v>30059</v>
      </c>
    </row>
    <row r="13531" spans="1:3" x14ac:dyDescent="0.25">
      <c r="A13531">
        <v>165849</v>
      </c>
      <c r="B13531" t="s">
        <v>30060</v>
      </c>
      <c r="C13531" s="47" t="s">
        <v>30061</v>
      </c>
    </row>
    <row r="13532" spans="1:3" x14ac:dyDescent="0.25">
      <c r="A13532">
        <v>165850</v>
      </c>
      <c r="B13532" t="s">
        <v>30062</v>
      </c>
      <c r="C13532" s="47" t="s">
        <v>30063</v>
      </c>
    </row>
    <row r="13533" spans="1:3" x14ac:dyDescent="0.25">
      <c r="A13533">
        <v>165851</v>
      </c>
      <c r="B13533" t="s">
        <v>30064</v>
      </c>
      <c r="C13533" s="47" t="s">
        <v>30065</v>
      </c>
    </row>
    <row r="13534" spans="1:3" x14ac:dyDescent="0.25">
      <c r="A13534">
        <v>165852</v>
      </c>
      <c r="B13534" t="s">
        <v>30066</v>
      </c>
      <c r="C13534" s="47" t="s">
        <v>30067</v>
      </c>
    </row>
    <row r="13535" spans="1:3" x14ac:dyDescent="0.25">
      <c r="A13535">
        <v>165853</v>
      </c>
      <c r="B13535" t="s">
        <v>30068</v>
      </c>
      <c r="C13535" s="47" t="s">
        <v>30069</v>
      </c>
    </row>
    <row r="13536" spans="1:3" x14ac:dyDescent="0.25">
      <c r="A13536">
        <v>165854</v>
      </c>
      <c r="B13536" t="s">
        <v>30070</v>
      </c>
      <c r="C13536" s="47" t="s">
        <v>30071</v>
      </c>
    </row>
    <row r="13537" spans="1:3" x14ac:dyDescent="0.25">
      <c r="A13537">
        <v>165855</v>
      </c>
      <c r="B13537" t="s">
        <v>30072</v>
      </c>
      <c r="C13537" s="47" t="s">
        <v>30073</v>
      </c>
    </row>
    <row r="13538" spans="1:3" x14ac:dyDescent="0.25">
      <c r="A13538">
        <v>165856</v>
      </c>
      <c r="B13538" t="s">
        <v>30074</v>
      </c>
      <c r="C13538" s="47" t="s">
        <v>30075</v>
      </c>
    </row>
    <row r="13539" spans="1:3" x14ac:dyDescent="0.25">
      <c r="A13539">
        <v>165857</v>
      </c>
      <c r="B13539" t="s">
        <v>30076</v>
      </c>
      <c r="C13539" s="47" t="s">
        <v>30077</v>
      </c>
    </row>
    <row r="13540" spans="1:3" x14ac:dyDescent="0.25">
      <c r="A13540">
        <v>165858</v>
      </c>
      <c r="B13540" t="s">
        <v>30078</v>
      </c>
      <c r="C13540" s="47" t="s">
        <v>30079</v>
      </c>
    </row>
    <row r="13541" spans="1:3" x14ac:dyDescent="0.25">
      <c r="A13541">
        <v>165859</v>
      </c>
      <c r="B13541" t="s">
        <v>30080</v>
      </c>
      <c r="C13541" s="47" t="s">
        <v>30081</v>
      </c>
    </row>
    <row r="13542" spans="1:3" x14ac:dyDescent="0.25">
      <c r="A13542">
        <v>165860</v>
      </c>
      <c r="B13542" t="s">
        <v>30082</v>
      </c>
      <c r="C13542" s="47" t="s">
        <v>30083</v>
      </c>
    </row>
    <row r="13543" spans="1:3" x14ac:dyDescent="0.25">
      <c r="A13543">
        <v>165861</v>
      </c>
      <c r="B13543" t="s">
        <v>30084</v>
      </c>
      <c r="C13543" s="47" t="s">
        <v>30085</v>
      </c>
    </row>
    <row r="13544" spans="1:3" x14ac:dyDescent="0.25">
      <c r="A13544">
        <v>165862</v>
      </c>
      <c r="B13544" t="s">
        <v>30086</v>
      </c>
      <c r="C13544" s="47" t="s">
        <v>30087</v>
      </c>
    </row>
    <row r="13545" spans="1:3" x14ac:dyDescent="0.25">
      <c r="A13545">
        <v>165863</v>
      </c>
      <c r="B13545" t="s">
        <v>30088</v>
      </c>
      <c r="C13545" s="47" t="s">
        <v>30089</v>
      </c>
    </row>
    <row r="13546" spans="1:3" x14ac:dyDescent="0.25">
      <c r="A13546">
        <v>165864</v>
      </c>
      <c r="B13546" t="s">
        <v>30090</v>
      </c>
      <c r="C13546" s="47" t="s">
        <v>30091</v>
      </c>
    </row>
    <row r="13547" spans="1:3" x14ac:dyDescent="0.25">
      <c r="A13547">
        <v>165865</v>
      </c>
      <c r="B13547" t="s">
        <v>30092</v>
      </c>
      <c r="C13547" s="47" t="s">
        <v>30093</v>
      </c>
    </row>
    <row r="13548" spans="1:3" x14ac:dyDescent="0.25">
      <c r="A13548">
        <v>165866</v>
      </c>
      <c r="B13548" t="s">
        <v>30094</v>
      </c>
      <c r="C13548" s="47" t="s">
        <v>30095</v>
      </c>
    </row>
    <row r="13549" spans="1:3" x14ac:dyDescent="0.25">
      <c r="A13549">
        <v>165867</v>
      </c>
      <c r="B13549" t="s">
        <v>30096</v>
      </c>
      <c r="C13549" s="47" t="s">
        <v>30097</v>
      </c>
    </row>
    <row r="13550" spans="1:3" x14ac:dyDescent="0.25">
      <c r="A13550">
        <v>165868</v>
      </c>
      <c r="B13550" t="s">
        <v>30098</v>
      </c>
      <c r="C13550" s="47" t="s">
        <v>30099</v>
      </c>
    </row>
    <row r="13551" spans="1:3" x14ac:dyDescent="0.25">
      <c r="A13551">
        <v>165869</v>
      </c>
      <c r="B13551" t="s">
        <v>30100</v>
      </c>
      <c r="C13551" s="47" t="s">
        <v>30101</v>
      </c>
    </row>
    <row r="13552" spans="1:3" x14ac:dyDescent="0.25">
      <c r="A13552">
        <v>165870</v>
      </c>
      <c r="B13552" t="s">
        <v>30102</v>
      </c>
      <c r="C13552" s="47" t="s">
        <v>30103</v>
      </c>
    </row>
    <row r="13553" spans="1:3" x14ac:dyDescent="0.25">
      <c r="A13553">
        <v>165871</v>
      </c>
      <c r="B13553" t="s">
        <v>30104</v>
      </c>
      <c r="C13553" s="47" t="s">
        <v>30105</v>
      </c>
    </row>
    <row r="13554" spans="1:3" x14ac:dyDescent="0.25">
      <c r="A13554">
        <v>165872</v>
      </c>
      <c r="B13554" t="s">
        <v>30106</v>
      </c>
      <c r="C13554" s="47" t="s">
        <v>30107</v>
      </c>
    </row>
    <row r="13555" spans="1:3" x14ac:dyDescent="0.25">
      <c r="A13555">
        <v>165873</v>
      </c>
      <c r="B13555" t="s">
        <v>30108</v>
      </c>
      <c r="C13555" s="47" t="s">
        <v>30109</v>
      </c>
    </row>
    <row r="13556" spans="1:3" x14ac:dyDescent="0.25">
      <c r="A13556">
        <v>165874</v>
      </c>
      <c r="B13556" t="s">
        <v>30110</v>
      </c>
      <c r="C13556" s="47" t="s">
        <v>30111</v>
      </c>
    </row>
    <row r="13557" spans="1:3" x14ac:dyDescent="0.25">
      <c r="A13557">
        <v>165875</v>
      </c>
      <c r="B13557" t="s">
        <v>30112</v>
      </c>
      <c r="C13557" s="47" t="s">
        <v>30113</v>
      </c>
    </row>
    <row r="13558" spans="1:3" x14ac:dyDescent="0.25">
      <c r="A13558">
        <v>165876</v>
      </c>
      <c r="B13558" t="s">
        <v>30114</v>
      </c>
      <c r="C13558" s="47" t="s">
        <v>30115</v>
      </c>
    </row>
    <row r="13559" spans="1:3" x14ac:dyDescent="0.25">
      <c r="A13559">
        <v>165877</v>
      </c>
      <c r="B13559" t="s">
        <v>30116</v>
      </c>
      <c r="C13559" s="47" t="s">
        <v>30117</v>
      </c>
    </row>
    <row r="13560" spans="1:3" x14ac:dyDescent="0.25">
      <c r="A13560">
        <v>165878</v>
      </c>
      <c r="B13560" t="s">
        <v>30118</v>
      </c>
      <c r="C13560" s="47" t="s">
        <v>30119</v>
      </c>
    </row>
    <row r="13561" spans="1:3" x14ac:dyDescent="0.25">
      <c r="A13561">
        <v>165879</v>
      </c>
      <c r="B13561" t="s">
        <v>30120</v>
      </c>
      <c r="C13561" s="47" t="s">
        <v>30121</v>
      </c>
    </row>
    <row r="13562" spans="1:3" x14ac:dyDescent="0.25">
      <c r="A13562">
        <v>165880</v>
      </c>
      <c r="B13562" t="s">
        <v>30122</v>
      </c>
      <c r="C13562" s="47" t="s">
        <v>30123</v>
      </c>
    </row>
    <row r="13563" spans="1:3" x14ac:dyDescent="0.25">
      <c r="A13563">
        <v>165881</v>
      </c>
      <c r="B13563" t="s">
        <v>30124</v>
      </c>
      <c r="C13563" s="47" t="s">
        <v>30125</v>
      </c>
    </row>
    <row r="13564" spans="1:3" x14ac:dyDescent="0.25">
      <c r="A13564">
        <v>165882</v>
      </c>
      <c r="B13564" t="s">
        <v>1539</v>
      </c>
      <c r="C13564" s="47" t="s">
        <v>30126</v>
      </c>
    </row>
    <row r="13565" spans="1:3" x14ac:dyDescent="0.25">
      <c r="A13565">
        <v>165883</v>
      </c>
      <c r="B13565" t="s">
        <v>30127</v>
      </c>
      <c r="C13565" s="47" t="s">
        <v>30128</v>
      </c>
    </row>
    <row r="13566" spans="1:3" x14ac:dyDescent="0.25">
      <c r="A13566">
        <v>165884</v>
      </c>
      <c r="B13566" t="s">
        <v>30129</v>
      </c>
      <c r="C13566" s="47" t="s">
        <v>30130</v>
      </c>
    </row>
    <row r="13567" spans="1:3" x14ac:dyDescent="0.25">
      <c r="A13567">
        <v>165885</v>
      </c>
      <c r="B13567" t="s">
        <v>30131</v>
      </c>
      <c r="C13567" s="47" t="s">
        <v>30132</v>
      </c>
    </row>
    <row r="13568" spans="1:3" x14ac:dyDescent="0.25">
      <c r="A13568">
        <v>165886</v>
      </c>
      <c r="B13568" t="s">
        <v>30133</v>
      </c>
      <c r="C13568" s="47" t="s">
        <v>30134</v>
      </c>
    </row>
    <row r="13569" spans="1:3" x14ac:dyDescent="0.25">
      <c r="A13569">
        <v>165887</v>
      </c>
      <c r="B13569" t="s">
        <v>30135</v>
      </c>
      <c r="C13569" s="47" t="s">
        <v>30136</v>
      </c>
    </row>
    <row r="13570" spans="1:3" x14ac:dyDescent="0.25">
      <c r="A13570">
        <v>165888</v>
      </c>
      <c r="B13570" t="s">
        <v>30137</v>
      </c>
      <c r="C13570" s="47" t="s">
        <v>30138</v>
      </c>
    </row>
    <row r="13571" spans="1:3" x14ac:dyDescent="0.25">
      <c r="A13571">
        <v>165889</v>
      </c>
      <c r="B13571" t="s">
        <v>30139</v>
      </c>
      <c r="C13571" s="47" t="s">
        <v>30140</v>
      </c>
    </row>
    <row r="13572" spans="1:3" x14ac:dyDescent="0.25">
      <c r="A13572">
        <v>165890</v>
      </c>
      <c r="B13572" t="s">
        <v>30141</v>
      </c>
      <c r="C13572" s="47" t="s">
        <v>30142</v>
      </c>
    </row>
    <row r="13573" spans="1:3" x14ac:dyDescent="0.25">
      <c r="A13573">
        <v>165891</v>
      </c>
      <c r="B13573" t="s">
        <v>30143</v>
      </c>
      <c r="C13573" s="47" t="s">
        <v>30144</v>
      </c>
    </row>
    <row r="13574" spans="1:3" x14ac:dyDescent="0.25">
      <c r="A13574">
        <v>165892</v>
      </c>
      <c r="B13574" t="s">
        <v>30145</v>
      </c>
      <c r="C13574" s="47" t="s">
        <v>30146</v>
      </c>
    </row>
    <row r="13575" spans="1:3" x14ac:dyDescent="0.25">
      <c r="A13575">
        <v>165893</v>
      </c>
      <c r="B13575" t="s">
        <v>30147</v>
      </c>
      <c r="C13575" s="47" t="s">
        <v>30148</v>
      </c>
    </row>
    <row r="13576" spans="1:3" x14ac:dyDescent="0.25">
      <c r="A13576">
        <v>165894</v>
      </c>
      <c r="B13576" t="s">
        <v>30149</v>
      </c>
      <c r="C13576" s="47" t="s">
        <v>30150</v>
      </c>
    </row>
    <row r="13577" spans="1:3" x14ac:dyDescent="0.25">
      <c r="A13577">
        <v>165895</v>
      </c>
      <c r="B13577" t="s">
        <v>30151</v>
      </c>
      <c r="C13577" s="47" t="s">
        <v>30152</v>
      </c>
    </row>
    <row r="13578" spans="1:3" x14ac:dyDescent="0.25">
      <c r="A13578">
        <v>165896</v>
      </c>
      <c r="B13578" t="s">
        <v>1619</v>
      </c>
      <c r="C13578" s="47" t="s">
        <v>30153</v>
      </c>
    </row>
    <row r="13579" spans="1:3" x14ac:dyDescent="0.25">
      <c r="A13579">
        <v>165897</v>
      </c>
      <c r="B13579" t="s">
        <v>30154</v>
      </c>
      <c r="C13579" s="47" t="s">
        <v>30155</v>
      </c>
    </row>
    <row r="13580" spans="1:3" x14ac:dyDescent="0.25">
      <c r="A13580">
        <v>165898</v>
      </c>
      <c r="B13580" t="s">
        <v>30156</v>
      </c>
      <c r="C13580" s="47" t="s">
        <v>30157</v>
      </c>
    </row>
    <row r="13581" spans="1:3" x14ac:dyDescent="0.25">
      <c r="A13581">
        <v>165899</v>
      </c>
      <c r="B13581" t="s">
        <v>30158</v>
      </c>
      <c r="C13581" s="47" t="s">
        <v>30159</v>
      </c>
    </row>
    <row r="13582" spans="1:3" x14ac:dyDescent="0.25">
      <c r="A13582">
        <v>165900</v>
      </c>
      <c r="B13582" t="s">
        <v>607</v>
      </c>
      <c r="C13582" s="47" t="s">
        <v>30160</v>
      </c>
    </row>
    <row r="13583" spans="1:3" x14ac:dyDescent="0.25">
      <c r="A13583">
        <v>165901</v>
      </c>
      <c r="B13583" t="s">
        <v>30161</v>
      </c>
      <c r="C13583" s="47" t="s">
        <v>30162</v>
      </c>
    </row>
    <row r="13584" spans="1:3" x14ac:dyDescent="0.25">
      <c r="A13584">
        <v>165902</v>
      </c>
      <c r="B13584" t="s">
        <v>1249</v>
      </c>
      <c r="C13584" s="47" t="s">
        <v>30163</v>
      </c>
    </row>
    <row r="13585" spans="1:3" x14ac:dyDescent="0.25">
      <c r="A13585">
        <v>165903</v>
      </c>
      <c r="B13585" t="s">
        <v>30164</v>
      </c>
      <c r="C13585" s="47" t="s">
        <v>30165</v>
      </c>
    </row>
    <row r="13586" spans="1:3" x14ac:dyDescent="0.25">
      <c r="A13586">
        <v>165904</v>
      </c>
      <c r="B13586" t="s">
        <v>1327</v>
      </c>
      <c r="C13586" s="47" t="s">
        <v>30166</v>
      </c>
    </row>
    <row r="13587" spans="1:3" x14ac:dyDescent="0.25">
      <c r="A13587">
        <v>165905</v>
      </c>
      <c r="B13587" t="s">
        <v>30167</v>
      </c>
      <c r="C13587" s="47" t="s">
        <v>30168</v>
      </c>
    </row>
    <row r="13588" spans="1:3" x14ac:dyDescent="0.25">
      <c r="A13588">
        <v>165906</v>
      </c>
      <c r="B13588" t="s">
        <v>30169</v>
      </c>
      <c r="C13588" s="47" t="s">
        <v>30170</v>
      </c>
    </row>
    <row r="13589" spans="1:3" x14ac:dyDescent="0.25">
      <c r="A13589">
        <v>165907</v>
      </c>
      <c r="B13589" t="s">
        <v>1433</v>
      </c>
      <c r="C13589" s="47" t="s">
        <v>30171</v>
      </c>
    </row>
    <row r="13590" spans="1:3" x14ac:dyDescent="0.25">
      <c r="A13590">
        <v>165908</v>
      </c>
      <c r="B13590" t="s">
        <v>30172</v>
      </c>
      <c r="C13590" s="47" t="s">
        <v>30173</v>
      </c>
    </row>
    <row r="13591" spans="1:3" x14ac:dyDescent="0.25">
      <c r="A13591">
        <v>165909</v>
      </c>
      <c r="B13591" t="s">
        <v>30174</v>
      </c>
      <c r="C13591" s="47" t="s">
        <v>30175</v>
      </c>
    </row>
    <row r="13592" spans="1:3" x14ac:dyDescent="0.25">
      <c r="A13592">
        <v>165910</v>
      </c>
      <c r="B13592" t="s">
        <v>30176</v>
      </c>
      <c r="C13592" s="47" t="s">
        <v>30177</v>
      </c>
    </row>
    <row r="13593" spans="1:3" x14ac:dyDescent="0.25">
      <c r="A13593">
        <v>165911</v>
      </c>
      <c r="B13593" t="s">
        <v>30178</v>
      </c>
      <c r="C13593" s="47" t="s">
        <v>30179</v>
      </c>
    </row>
    <row r="13594" spans="1:3" x14ac:dyDescent="0.25">
      <c r="A13594">
        <v>165912</v>
      </c>
      <c r="B13594" t="s">
        <v>30180</v>
      </c>
      <c r="C13594" s="47" t="s">
        <v>30181</v>
      </c>
    </row>
    <row r="13595" spans="1:3" x14ac:dyDescent="0.25">
      <c r="A13595">
        <v>165913</v>
      </c>
      <c r="B13595" t="s">
        <v>30182</v>
      </c>
      <c r="C13595" s="47" t="s">
        <v>30183</v>
      </c>
    </row>
    <row r="13596" spans="1:3" x14ac:dyDescent="0.25">
      <c r="A13596">
        <v>165914</v>
      </c>
      <c r="B13596" t="s">
        <v>30184</v>
      </c>
      <c r="C13596" s="47" t="s">
        <v>30185</v>
      </c>
    </row>
    <row r="13597" spans="1:3" x14ac:dyDescent="0.25">
      <c r="A13597">
        <v>165915</v>
      </c>
      <c r="B13597" t="s">
        <v>30186</v>
      </c>
      <c r="C13597" s="47" t="s">
        <v>30187</v>
      </c>
    </row>
    <row r="13598" spans="1:3" x14ac:dyDescent="0.25">
      <c r="A13598">
        <v>165916</v>
      </c>
      <c r="B13598" t="s">
        <v>30188</v>
      </c>
      <c r="C13598" s="47" t="s">
        <v>30189</v>
      </c>
    </row>
    <row r="13599" spans="1:3" x14ac:dyDescent="0.25">
      <c r="A13599">
        <v>165917</v>
      </c>
      <c r="B13599" t="s">
        <v>30190</v>
      </c>
      <c r="C13599" s="47" t="s">
        <v>30191</v>
      </c>
    </row>
    <row r="13600" spans="1:3" x14ac:dyDescent="0.25">
      <c r="A13600">
        <v>165918</v>
      </c>
      <c r="B13600" t="s">
        <v>30192</v>
      </c>
      <c r="C13600" s="47" t="s">
        <v>30193</v>
      </c>
    </row>
    <row r="13601" spans="1:3" x14ac:dyDescent="0.25">
      <c r="A13601">
        <v>165919</v>
      </c>
      <c r="B13601" t="s">
        <v>30194</v>
      </c>
      <c r="C13601" s="47" t="s">
        <v>30195</v>
      </c>
    </row>
    <row r="13602" spans="1:3" x14ac:dyDescent="0.25">
      <c r="A13602">
        <v>165920</v>
      </c>
      <c r="B13602" t="s">
        <v>30196</v>
      </c>
      <c r="C13602" s="47" t="s">
        <v>30197</v>
      </c>
    </row>
    <row r="13603" spans="1:3" x14ac:dyDescent="0.25">
      <c r="A13603">
        <v>165921</v>
      </c>
      <c r="B13603" t="s">
        <v>30198</v>
      </c>
      <c r="C13603" s="47" t="s">
        <v>30199</v>
      </c>
    </row>
    <row r="13604" spans="1:3" x14ac:dyDescent="0.25">
      <c r="A13604">
        <v>165922</v>
      </c>
      <c r="B13604" t="s">
        <v>30200</v>
      </c>
      <c r="C13604" s="47" t="s">
        <v>30201</v>
      </c>
    </row>
    <row r="13605" spans="1:3" x14ac:dyDescent="0.25">
      <c r="A13605">
        <v>165923</v>
      </c>
      <c r="B13605" t="s">
        <v>30202</v>
      </c>
      <c r="C13605" s="47" t="s">
        <v>30203</v>
      </c>
    </row>
    <row r="13606" spans="1:3" x14ac:dyDescent="0.25">
      <c r="A13606">
        <v>165924</v>
      </c>
      <c r="B13606" t="s">
        <v>30204</v>
      </c>
      <c r="C13606" s="47" t="s">
        <v>30205</v>
      </c>
    </row>
    <row r="13607" spans="1:3" x14ac:dyDescent="0.25">
      <c r="A13607">
        <v>165925</v>
      </c>
      <c r="B13607" t="s">
        <v>30206</v>
      </c>
      <c r="C13607" s="47" t="s">
        <v>30207</v>
      </c>
    </row>
    <row r="13608" spans="1:3" x14ac:dyDescent="0.25">
      <c r="A13608">
        <v>165926</v>
      </c>
      <c r="B13608" t="s">
        <v>30208</v>
      </c>
      <c r="C13608" s="47" t="s">
        <v>30209</v>
      </c>
    </row>
    <row r="13609" spans="1:3" x14ac:dyDescent="0.25">
      <c r="A13609">
        <v>165927</v>
      </c>
      <c r="B13609" t="s">
        <v>30210</v>
      </c>
      <c r="C13609" s="47" t="s">
        <v>30211</v>
      </c>
    </row>
    <row r="13610" spans="1:3" x14ac:dyDescent="0.25">
      <c r="A13610">
        <v>165928</v>
      </c>
      <c r="B13610" t="s">
        <v>30212</v>
      </c>
      <c r="C13610" s="47" t="s">
        <v>30213</v>
      </c>
    </row>
    <row r="13611" spans="1:3" x14ac:dyDescent="0.25">
      <c r="A13611">
        <v>165929</v>
      </c>
      <c r="B13611" t="s">
        <v>30214</v>
      </c>
      <c r="C13611" s="47" t="s">
        <v>30215</v>
      </c>
    </row>
    <row r="13612" spans="1:3" x14ac:dyDescent="0.25">
      <c r="A13612">
        <v>165930</v>
      </c>
      <c r="B13612" t="s">
        <v>30216</v>
      </c>
      <c r="C13612" s="47" t="s">
        <v>30217</v>
      </c>
    </row>
    <row r="13613" spans="1:3" x14ac:dyDescent="0.25">
      <c r="A13613">
        <v>165931</v>
      </c>
      <c r="B13613" t="s">
        <v>30218</v>
      </c>
      <c r="C13613" s="47" t="s">
        <v>30219</v>
      </c>
    </row>
    <row r="13614" spans="1:3" x14ac:dyDescent="0.25">
      <c r="A13614">
        <v>165932</v>
      </c>
      <c r="B13614" t="s">
        <v>30220</v>
      </c>
      <c r="C13614" s="47" t="s">
        <v>30221</v>
      </c>
    </row>
    <row r="13615" spans="1:3" x14ac:dyDescent="0.25">
      <c r="A13615">
        <v>165933</v>
      </c>
      <c r="B13615" t="s">
        <v>30222</v>
      </c>
      <c r="C13615" s="47" t="s">
        <v>30223</v>
      </c>
    </row>
    <row r="13616" spans="1:3" x14ac:dyDescent="0.25">
      <c r="A13616">
        <v>165934</v>
      </c>
      <c r="B13616" t="s">
        <v>30224</v>
      </c>
      <c r="C13616" s="47" t="s">
        <v>30225</v>
      </c>
    </row>
    <row r="13617" spans="1:3" x14ac:dyDescent="0.25">
      <c r="A13617">
        <v>165935</v>
      </c>
      <c r="B13617" t="s">
        <v>30226</v>
      </c>
      <c r="C13617" s="47" t="s">
        <v>30227</v>
      </c>
    </row>
    <row r="13618" spans="1:3" x14ac:dyDescent="0.25">
      <c r="A13618">
        <v>165936</v>
      </c>
      <c r="B13618" t="s">
        <v>30228</v>
      </c>
      <c r="C13618" s="47" t="s">
        <v>30229</v>
      </c>
    </row>
    <row r="13619" spans="1:3" x14ac:dyDescent="0.25">
      <c r="A13619">
        <v>165937</v>
      </c>
      <c r="B13619" t="s">
        <v>30230</v>
      </c>
      <c r="C13619" s="47" t="s">
        <v>30231</v>
      </c>
    </row>
    <row r="13620" spans="1:3" x14ac:dyDescent="0.25">
      <c r="A13620">
        <v>165938</v>
      </c>
      <c r="B13620" t="s">
        <v>30232</v>
      </c>
      <c r="C13620" s="47" t="s">
        <v>30233</v>
      </c>
    </row>
    <row r="13621" spans="1:3" x14ac:dyDescent="0.25">
      <c r="A13621">
        <v>165939</v>
      </c>
      <c r="B13621" t="s">
        <v>30234</v>
      </c>
      <c r="C13621" s="47" t="s">
        <v>30235</v>
      </c>
    </row>
    <row r="13622" spans="1:3" x14ac:dyDescent="0.25">
      <c r="A13622">
        <v>165940</v>
      </c>
      <c r="B13622" t="s">
        <v>30236</v>
      </c>
      <c r="C13622" s="47" t="s">
        <v>30237</v>
      </c>
    </row>
    <row r="13623" spans="1:3" x14ac:dyDescent="0.25">
      <c r="A13623">
        <v>165941</v>
      </c>
      <c r="B13623" t="s">
        <v>30238</v>
      </c>
      <c r="C13623" s="47" t="s">
        <v>30239</v>
      </c>
    </row>
    <row r="13624" spans="1:3" x14ac:dyDescent="0.25">
      <c r="A13624">
        <v>165942</v>
      </c>
      <c r="B13624" t="s">
        <v>30240</v>
      </c>
      <c r="C13624" s="47" t="s">
        <v>30241</v>
      </c>
    </row>
    <row r="13625" spans="1:3" x14ac:dyDescent="0.25">
      <c r="A13625">
        <v>165943</v>
      </c>
      <c r="B13625" t="s">
        <v>30242</v>
      </c>
      <c r="C13625" s="47" t="s">
        <v>30243</v>
      </c>
    </row>
    <row r="13626" spans="1:3" x14ac:dyDescent="0.25">
      <c r="A13626">
        <v>165944</v>
      </c>
      <c r="B13626" t="s">
        <v>30244</v>
      </c>
      <c r="C13626" s="47" t="s">
        <v>30245</v>
      </c>
    </row>
    <row r="13627" spans="1:3" x14ac:dyDescent="0.25">
      <c r="A13627">
        <v>165945</v>
      </c>
      <c r="B13627" t="s">
        <v>30246</v>
      </c>
      <c r="C13627" s="47" t="s">
        <v>30247</v>
      </c>
    </row>
    <row r="13628" spans="1:3" x14ac:dyDescent="0.25">
      <c r="A13628">
        <v>165946</v>
      </c>
      <c r="B13628" t="s">
        <v>30248</v>
      </c>
      <c r="C13628" s="47" t="s">
        <v>30249</v>
      </c>
    </row>
    <row r="13629" spans="1:3" x14ac:dyDescent="0.25">
      <c r="A13629">
        <v>165947</v>
      </c>
      <c r="B13629" t="s">
        <v>30250</v>
      </c>
      <c r="C13629" s="47" t="s">
        <v>30251</v>
      </c>
    </row>
    <row r="13630" spans="1:3" x14ac:dyDescent="0.25">
      <c r="A13630">
        <v>165948</v>
      </c>
      <c r="B13630" t="s">
        <v>30252</v>
      </c>
      <c r="C13630" s="47" t="s">
        <v>30253</v>
      </c>
    </row>
    <row r="13631" spans="1:3" x14ac:dyDescent="0.25">
      <c r="A13631">
        <v>165949</v>
      </c>
      <c r="B13631" t="s">
        <v>30254</v>
      </c>
      <c r="C13631" s="47" t="s">
        <v>30255</v>
      </c>
    </row>
    <row r="13632" spans="1:3" x14ac:dyDescent="0.25">
      <c r="A13632">
        <v>165950</v>
      </c>
      <c r="B13632" t="s">
        <v>30256</v>
      </c>
      <c r="C13632" s="47" t="s">
        <v>30257</v>
      </c>
    </row>
    <row r="13633" spans="1:3" x14ac:dyDescent="0.25">
      <c r="A13633">
        <v>165951</v>
      </c>
      <c r="B13633" t="s">
        <v>30258</v>
      </c>
      <c r="C13633" s="47" t="s">
        <v>30259</v>
      </c>
    </row>
    <row r="13634" spans="1:3" x14ac:dyDescent="0.25">
      <c r="A13634">
        <v>165952</v>
      </c>
      <c r="B13634" t="s">
        <v>30260</v>
      </c>
      <c r="C13634" s="47" t="s">
        <v>30261</v>
      </c>
    </row>
    <row r="13635" spans="1:3" x14ac:dyDescent="0.25">
      <c r="A13635">
        <v>165953</v>
      </c>
      <c r="B13635" t="s">
        <v>30262</v>
      </c>
      <c r="C13635" s="47" t="s">
        <v>30263</v>
      </c>
    </row>
    <row r="13636" spans="1:3" x14ac:dyDescent="0.25">
      <c r="A13636">
        <v>165954</v>
      </c>
      <c r="B13636" t="s">
        <v>30264</v>
      </c>
      <c r="C13636" s="47" t="s">
        <v>30265</v>
      </c>
    </row>
    <row r="13637" spans="1:3" x14ac:dyDescent="0.25">
      <c r="A13637">
        <v>165955</v>
      </c>
      <c r="B13637" t="s">
        <v>30266</v>
      </c>
      <c r="C13637" s="47" t="s">
        <v>30267</v>
      </c>
    </row>
    <row r="13638" spans="1:3" x14ac:dyDescent="0.25">
      <c r="A13638">
        <v>165956</v>
      </c>
      <c r="B13638" t="s">
        <v>30268</v>
      </c>
      <c r="C13638" s="47" t="s">
        <v>30269</v>
      </c>
    </row>
    <row r="13639" spans="1:3" x14ac:dyDescent="0.25">
      <c r="A13639">
        <v>165957</v>
      </c>
      <c r="B13639" t="s">
        <v>30270</v>
      </c>
      <c r="C13639" s="47" t="s">
        <v>30271</v>
      </c>
    </row>
    <row r="13640" spans="1:3" x14ac:dyDescent="0.25">
      <c r="A13640">
        <v>165958</v>
      </c>
      <c r="B13640" t="s">
        <v>30272</v>
      </c>
      <c r="C13640" s="47" t="s">
        <v>30273</v>
      </c>
    </row>
    <row r="13641" spans="1:3" x14ac:dyDescent="0.25">
      <c r="A13641">
        <v>165959</v>
      </c>
      <c r="B13641" t="s">
        <v>30274</v>
      </c>
      <c r="C13641" s="47" t="s">
        <v>30275</v>
      </c>
    </row>
    <row r="13642" spans="1:3" x14ac:dyDescent="0.25">
      <c r="A13642">
        <v>165960</v>
      </c>
      <c r="B13642" t="s">
        <v>30276</v>
      </c>
      <c r="C13642" s="47" t="s">
        <v>30277</v>
      </c>
    </row>
    <row r="13643" spans="1:3" x14ac:dyDescent="0.25">
      <c r="A13643">
        <v>165961</v>
      </c>
      <c r="B13643" t="s">
        <v>30278</v>
      </c>
      <c r="C13643" s="47" t="s">
        <v>30279</v>
      </c>
    </row>
    <row r="13644" spans="1:3" x14ac:dyDescent="0.25">
      <c r="A13644">
        <v>165962</v>
      </c>
      <c r="B13644" t="s">
        <v>30280</v>
      </c>
      <c r="C13644" s="47" t="s">
        <v>30281</v>
      </c>
    </row>
    <row r="13645" spans="1:3" x14ac:dyDescent="0.25">
      <c r="A13645">
        <v>165963</v>
      </c>
      <c r="B13645" t="s">
        <v>30282</v>
      </c>
      <c r="C13645" s="47" t="s">
        <v>30283</v>
      </c>
    </row>
    <row r="13646" spans="1:3" x14ac:dyDescent="0.25">
      <c r="A13646">
        <v>165964</v>
      </c>
      <c r="B13646" t="s">
        <v>30284</v>
      </c>
      <c r="C13646" s="47" t="s">
        <v>30285</v>
      </c>
    </row>
    <row r="13647" spans="1:3" x14ac:dyDescent="0.25">
      <c r="A13647">
        <v>165965</v>
      </c>
      <c r="B13647" t="s">
        <v>30286</v>
      </c>
      <c r="C13647" s="47" t="s">
        <v>30287</v>
      </c>
    </row>
    <row r="13648" spans="1:3" x14ac:dyDescent="0.25">
      <c r="A13648">
        <v>165966</v>
      </c>
      <c r="B13648" t="s">
        <v>30288</v>
      </c>
      <c r="C13648" s="47" t="s">
        <v>30289</v>
      </c>
    </row>
    <row r="13649" spans="1:3" x14ac:dyDescent="0.25">
      <c r="A13649">
        <v>165967</v>
      </c>
      <c r="B13649" t="s">
        <v>30290</v>
      </c>
      <c r="C13649" s="47" t="s">
        <v>30291</v>
      </c>
    </row>
    <row r="13650" spans="1:3" x14ac:dyDescent="0.25">
      <c r="A13650">
        <v>165968</v>
      </c>
      <c r="B13650" t="s">
        <v>30292</v>
      </c>
      <c r="C13650" s="47" t="s">
        <v>30293</v>
      </c>
    </row>
    <row r="13651" spans="1:3" x14ac:dyDescent="0.25">
      <c r="A13651">
        <v>165969</v>
      </c>
      <c r="B13651" t="s">
        <v>30294</v>
      </c>
      <c r="C13651" s="47" t="s">
        <v>30295</v>
      </c>
    </row>
    <row r="13652" spans="1:3" x14ac:dyDescent="0.25">
      <c r="A13652">
        <v>165970</v>
      </c>
      <c r="B13652" t="s">
        <v>30296</v>
      </c>
      <c r="C13652" s="47" t="s">
        <v>30297</v>
      </c>
    </row>
    <row r="13653" spans="1:3" x14ac:dyDescent="0.25">
      <c r="A13653">
        <v>165971</v>
      </c>
      <c r="B13653" t="s">
        <v>30298</v>
      </c>
      <c r="C13653" s="47" t="s">
        <v>30299</v>
      </c>
    </row>
    <row r="13654" spans="1:3" x14ac:dyDescent="0.25">
      <c r="A13654">
        <v>165972</v>
      </c>
      <c r="B13654" t="s">
        <v>30300</v>
      </c>
      <c r="C13654" s="47" t="s">
        <v>30301</v>
      </c>
    </row>
    <row r="13655" spans="1:3" x14ac:dyDescent="0.25">
      <c r="A13655">
        <v>165973</v>
      </c>
      <c r="B13655" t="s">
        <v>30302</v>
      </c>
      <c r="C13655" s="47" t="s">
        <v>30303</v>
      </c>
    </row>
    <row r="13656" spans="1:3" x14ac:dyDescent="0.25">
      <c r="A13656">
        <v>165974</v>
      </c>
      <c r="B13656" t="s">
        <v>30304</v>
      </c>
      <c r="C13656" s="47" t="s">
        <v>30305</v>
      </c>
    </row>
    <row r="13657" spans="1:3" x14ac:dyDescent="0.25">
      <c r="A13657">
        <v>165975</v>
      </c>
      <c r="B13657" t="s">
        <v>30306</v>
      </c>
      <c r="C13657" s="47" t="s">
        <v>30307</v>
      </c>
    </row>
    <row r="13658" spans="1:3" x14ac:dyDescent="0.25">
      <c r="A13658">
        <v>165976</v>
      </c>
      <c r="B13658" t="s">
        <v>30308</v>
      </c>
      <c r="C13658" s="47" t="s">
        <v>30309</v>
      </c>
    </row>
    <row r="13659" spans="1:3" x14ac:dyDescent="0.25">
      <c r="A13659">
        <v>165977</v>
      </c>
      <c r="B13659" t="s">
        <v>30310</v>
      </c>
      <c r="C13659" s="47" t="s">
        <v>30311</v>
      </c>
    </row>
    <row r="13660" spans="1:3" x14ac:dyDescent="0.25">
      <c r="A13660">
        <v>165978</v>
      </c>
      <c r="B13660" t="s">
        <v>30312</v>
      </c>
      <c r="C13660" s="47" t="s">
        <v>30313</v>
      </c>
    </row>
    <row r="13661" spans="1:3" x14ac:dyDescent="0.25">
      <c r="A13661">
        <v>165979</v>
      </c>
      <c r="B13661" t="s">
        <v>30314</v>
      </c>
      <c r="C13661" s="47" t="s">
        <v>30315</v>
      </c>
    </row>
    <row r="13662" spans="1:3" x14ac:dyDescent="0.25">
      <c r="A13662">
        <v>165980</v>
      </c>
      <c r="B13662" t="s">
        <v>30316</v>
      </c>
      <c r="C13662" s="47" t="s">
        <v>30317</v>
      </c>
    </row>
    <row r="13663" spans="1:3" x14ac:dyDescent="0.25">
      <c r="A13663">
        <v>165981</v>
      </c>
      <c r="B13663" t="s">
        <v>30318</v>
      </c>
      <c r="C13663" s="47" t="s">
        <v>30319</v>
      </c>
    </row>
    <row r="13664" spans="1:3" x14ac:dyDescent="0.25">
      <c r="A13664">
        <v>165982</v>
      </c>
      <c r="B13664" t="s">
        <v>30320</v>
      </c>
      <c r="C13664" s="47" t="s">
        <v>30321</v>
      </c>
    </row>
    <row r="13665" spans="1:3" x14ac:dyDescent="0.25">
      <c r="A13665">
        <v>165983</v>
      </c>
      <c r="B13665" t="s">
        <v>30322</v>
      </c>
      <c r="C13665" s="47" t="s">
        <v>30323</v>
      </c>
    </row>
    <row r="13666" spans="1:3" x14ac:dyDescent="0.25">
      <c r="A13666">
        <v>165984</v>
      </c>
      <c r="B13666" t="s">
        <v>30324</v>
      </c>
      <c r="C13666" s="47" t="s">
        <v>30325</v>
      </c>
    </row>
    <row r="13667" spans="1:3" x14ac:dyDescent="0.25">
      <c r="A13667">
        <v>165985</v>
      </c>
      <c r="B13667" t="s">
        <v>30326</v>
      </c>
      <c r="C13667" s="47" t="s">
        <v>5828</v>
      </c>
    </row>
    <row r="13668" spans="1:3" x14ac:dyDescent="0.25">
      <c r="A13668">
        <v>165986</v>
      </c>
      <c r="B13668" t="s">
        <v>30327</v>
      </c>
      <c r="C13668" s="47" t="s">
        <v>30328</v>
      </c>
    </row>
    <row r="13669" spans="1:3" x14ac:dyDescent="0.25">
      <c r="A13669">
        <v>165987</v>
      </c>
      <c r="B13669" t="s">
        <v>30329</v>
      </c>
      <c r="C13669" s="47" t="s">
        <v>30330</v>
      </c>
    </row>
    <row r="13670" spans="1:3" x14ac:dyDescent="0.25">
      <c r="A13670">
        <v>165988</v>
      </c>
      <c r="B13670" t="s">
        <v>30331</v>
      </c>
      <c r="C13670" s="47" t="s">
        <v>30332</v>
      </c>
    </row>
    <row r="13671" spans="1:3" x14ac:dyDescent="0.25">
      <c r="A13671">
        <v>165989</v>
      </c>
      <c r="B13671" t="s">
        <v>30333</v>
      </c>
      <c r="C13671" s="47" t="s">
        <v>30334</v>
      </c>
    </row>
    <row r="13672" spans="1:3" x14ac:dyDescent="0.25">
      <c r="A13672">
        <v>165990</v>
      </c>
      <c r="B13672" t="s">
        <v>30335</v>
      </c>
      <c r="C13672" s="47" t="s">
        <v>30336</v>
      </c>
    </row>
    <row r="13673" spans="1:3" x14ac:dyDescent="0.25">
      <c r="A13673">
        <v>165991</v>
      </c>
      <c r="B13673" t="s">
        <v>30337</v>
      </c>
      <c r="C13673" s="47" t="s">
        <v>30338</v>
      </c>
    </row>
    <row r="13674" spans="1:3" x14ac:dyDescent="0.25">
      <c r="A13674">
        <v>165992</v>
      </c>
      <c r="B13674" t="s">
        <v>30339</v>
      </c>
      <c r="C13674" s="47" t="s">
        <v>30340</v>
      </c>
    </row>
    <row r="13675" spans="1:3" x14ac:dyDescent="0.25">
      <c r="A13675">
        <v>165993</v>
      </c>
      <c r="B13675" t="s">
        <v>30341</v>
      </c>
      <c r="C13675" s="47" t="s">
        <v>30342</v>
      </c>
    </row>
    <row r="13676" spans="1:3" x14ac:dyDescent="0.25">
      <c r="A13676">
        <v>165994</v>
      </c>
      <c r="B13676" t="s">
        <v>30343</v>
      </c>
      <c r="C13676" s="47" t="s">
        <v>30344</v>
      </c>
    </row>
    <row r="13677" spans="1:3" x14ac:dyDescent="0.25">
      <c r="A13677">
        <v>165995</v>
      </c>
      <c r="B13677" t="s">
        <v>30345</v>
      </c>
      <c r="C13677" s="47" t="s">
        <v>30346</v>
      </c>
    </row>
    <row r="13678" spans="1:3" x14ac:dyDescent="0.25">
      <c r="A13678">
        <v>165996</v>
      </c>
      <c r="B13678" t="s">
        <v>30347</v>
      </c>
      <c r="C13678" s="47" t="s">
        <v>30348</v>
      </c>
    </row>
    <row r="13679" spans="1:3" x14ac:dyDescent="0.25">
      <c r="A13679">
        <v>165997</v>
      </c>
      <c r="B13679" t="s">
        <v>30349</v>
      </c>
      <c r="C13679" s="47" t="s">
        <v>30350</v>
      </c>
    </row>
    <row r="13680" spans="1:3" x14ac:dyDescent="0.25">
      <c r="A13680">
        <v>165998</v>
      </c>
      <c r="B13680" t="s">
        <v>30351</v>
      </c>
      <c r="C13680" s="47" t="s">
        <v>30352</v>
      </c>
    </row>
    <row r="13681" spans="1:3" x14ac:dyDescent="0.25">
      <c r="A13681">
        <v>165999</v>
      </c>
      <c r="B13681" t="s">
        <v>30353</v>
      </c>
      <c r="C13681" s="47" t="s">
        <v>30354</v>
      </c>
    </row>
    <row r="13682" spans="1:3" x14ac:dyDescent="0.25">
      <c r="A13682">
        <v>166000</v>
      </c>
      <c r="B13682" t="s">
        <v>874</v>
      </c>
      <c r="C13682" s="47" t="s">
        <v>30355</v>
      </c>
    </row>
    <row r="13683" spans="1:3" x14ac:dyDescent="0.25">
      <c r="A13683">
        <v>166001</v>
      </c>
      <c r="B13683" t="s">
        <v>30356</v>
      </c>
      <c r="C13683" s="47" t="s">
        <v>30357</v>
      </c>
    </row>
    <row r="13684" spans="1:3" x14ac:dyDescent="0.25">
      <c r="A13684">
        <v>166002</v>
      </c>
      <c r="B13684" t="s">
        <v>30358</v>
      </c>
      <c r="C13684" s="47" t="s">
        <v>30359</v>
      </c>
    </row>
    <row r="13685" spans="1:3" x14ac:dyDescent="0.25">
      <c r="A13685">
        <v>166003</v>
      </c>
      <c r="B13685" t="s">
        <v>30360</v>
      </c>
      <c r="C13685" s="47" t="s">
        <v>30361</v>
      </c>
    </row>
    <row r="13686" spans="1:3" x14ac:dyDescent="0.25">
      <c r="A13686">
        <v>166004</v>
      </c>
      <c r="B13686" t="s">
        <v>30362</v>
      </c>
      <c r="C13686" s="47" t="s">
        <v>30363</v>
      </c>
    </row>
    <row r="13687" spans="1:3" x14ac:dyDescent="0.25">
      <c r="A13687">
        <v>166005</v>
      </c>
      <c r="B13687" t="s">
        <v>30364</v>
      </c>
      <c r="C13687" s="47" t="s">
        <v>30365</v>
      </c>
    </row>
    <row r="13688" spans="1:3" x14ac:dyDescent="0.25">
      <c r="A13688">
        <v>166006</v>
      </c>
      <c r="B13688" t="s">
        <v>30366</v>
      </c>
      <c r="C13688" s="47" t="s">
        <v>30367</v>
      </c>
    </row>
    <row r="13689" spans="1:3" x14ac:dyDescent="0.25">
      <c r="A13689">
        <v>166007</v>
      </c>
      <c r="B13689" t="s">
        <v>30368</v>
      </c>
      <c r="C13689" s="47" t="s">
        <v>30369</v>
      </c>
    </row>
    <row r="13690" spans="1:3" x14ac:dyDescent="0.25">
      <c r="A13690">
        <v>166008</v>
      </c>
      <c r="B13690" t="s">
        <v>30370</v>
      </c>
      <c r="C13690" s="47" t="s">
        <v>30371</v>
      </c>
    </row>
    <row r="13691" spans="1:3" x14ac:dyDescent="0.25">
      <c r="A13691">
        <v>166009</v>
      </c>
      <c r="B13691" t="s">
        <v>944</v>
      </c>
      <c r="C13691" s="47" t="s">
        <v>30372</v>
      </c>
    </row>
    <row r="13692" spans="1:3" x14ac:dyDescent="0.25">
      <c r="A13692">
        <v>166010</v>
      </c>
      <c r="B13692" t="s">
        <v>30373</v>
      </c>
      <c r="C13692" s="47" t="s">
        <v>30374</v>
      </c>
    </row>
    <row r="13693" spans="1:3" x14ac:dyDescent="0.25">
      <c r="A13693">
        <v>166011</v>
      </c>
      <c r="B13693" t="s">
        <v>1670</v>
      </c>
      <c r="C13693" s="47" t="s">
        <v>30375</v>
      </c>
    </row>
    <row r="13694" spans="1:3" x14ac:dyDescent="0.25">
      <c r="A13694">
        <v>166012</v>
      </c>
      <c r="B13694" t="s">
        <v>30376</v>
      </c>
      <c r="C13694" s="47" t="s">
        <v>30377</v>
      </c>
    </row>
    <row r="13695" spans="1:3" x14ac:dyDescent="0.25">
      <c r="A13695">
        <v>166013</v>
      </c>
      <c r="B13695" t="s">
        <v>30378</v>
      </c>
      <c r="C13695" s="47" t="s">
        <v>30379</v>
      </c>
    </row>
    <row r="13696" spans="1:3" x14ac:dyDescent="0.25">
      <c r="A13696">
        <v>166014</v>
      </c>
      <c r="B13696" t="s">
        <v>30380</v>
      </c>
      <c r="C13696" s="47" t="s">
        <v>30381</v>
      </c>
    </row>
    <row r="13697" spans="1:3" x14ac:dyDescent="0.25">
      <c r="A13697">
        <v>166015</v>
      </c>
      <c r="B13697" t="s">
        <v>1209</v>
      </c>
      <c r="C13697" s="47" t="s">
        <v>30382</v>
      </c>
    </row>
    <row r="13698" spans="1:3" x14ac:dyDescent="0.25">
      <c r="A13698">
        <v>166016</v>
      </c>
      <c r="B13698" t="s">
        <v>30383</v>
      </c>
      <c r="C13698" s="47" t="s">
        <v>30384</v>
      </c>
    </row>
    <row r="13699" spans="1:3" x14ac:dyDescent="0.25">
      <c r="A13699">
        <v>166017</v>
      </c>
      <c r="B13699" t="s">
        <v>30385</v>
      </c>
      <c r="C13699" s="47" t="s">
        <v>30386</v>
      </c>
    </row>
    <row r="13700" spans="1:3" x14ac:dyDescent="0.25">
      <c r="A13700">
        <v>166018</v>
      </c>
      <c r="B13700" t="s">
        <v>30387</v>
      </c>
      <c r="C13700" s="47" t="s">
        <v>30388</v>
      </c>
    </row>
    <row r="13701" spans="1:3" x14ac:dyDescent="0.25">
      <c r="A13701">
        <v>166019</v>
      </c>
      <c r="B13701" t="s">
        <v>30389</v>
      </c>
      <c r="C13701" s="47" t="s">
        <v>30390</v>
      </c>
    </row>
    <row r="13702" spans="1:3" x14ac:dyDescent="0.25">
      <c r="A13702">
        <v>166020</v>
      </c>
      <c r="B13702" t="s">
        <v>30391</v>
      </c>
      <c r="C13702" s="47" t="s">
        <v>30392</v>
      </c>
    </row>
    <row r="13703" spans="1:3" x14ac:dyDescent="0.25">
      <c r="A13703">
        <v>166021</v>
      </c>
      <c r="B13703" t="s">
        <v>30393</v>
      </c>
      <c r="C13703" s="47" t="s">
        <v>30394</v>
      </c>
    </row>
    <row r="13704" spans="1:3" x14ac:dyDescent="0.25">
      <c r="A13704">
        <v>166022</v>
      </c>
      <c r="B13704" t="s">
        <v>1048</v>
      </c>
      <c r="C13704" s="47" t="s">
        <v>30395</v>
      </c>
    </row>
    <row r="13705" spans="1:3" x14ac:dyDescent="0.25">
      <c r="A13705">
        <v>166023</v>
      </c>
      <c r="B13705" t="s">
        <v>1390</v>
      </c>
      <c r="C13705" s="47" t="s">
        <v>30396</v>
      </c>
    </row>
    <row r="13706" spans="1:3" x14ac:dyDescent="0.25">
      <c r="A13706">
        <v>166024</v>
      </c>
      <c r="B13706" t="s">
        <v>30397</v>
      </c>
      <c r="C13706" s="47" t="s">
        <v>30398</v>
      </c>
    </row>
    <row r="13707" spans="1:3" x14ac:dyDescent="0.25">
      <c r="A13707">
        <v>166025</v>
      </c>
      <c r="B13707" t="s">
        <v>30399</v>
      </c>
      <c r="C13707" s="47" t="s">
        <v>30400</v>
      </c>
    </row>
    <row r="13708" spans="1:3" x14ac:dyDescent="0.25">
      <c r="A13708">
        <v>166026</v>
      </c>
      <c r="B13708" t="s">
        <v>30401</v>
      </c>
      <c r="C13708" s="47" t="s">
        <v>30402</v>
      </c>
    </row>
    <row r="13709" spans="1:3" x14ac:dyDescent="0.25">
      <c r="A13709">
        <v>166027</v>
      </c>
      <c r="B13709" t="s">
        <v>30403</v>
      </c>
      <c r="C13709" s="47" t="s">
        <v>30404</v>
      </c>
    </row>
    <row r="13710" spans="1:3" x14ac:dyDescent="0.25">
      <c r="A13710">
        <v>166028</v>
      </c>
      <c r="B13710" t="s">
        <v>30405</v>
      </c>
      <c r="C13710" s="47" t="s">
        <v>30406</v>
      </c>
    </row>
    <row r="13711" spans="1:3" x14ac:dyDescent="0.25">
      <c r="A13711">
        <v>166029</v>
      </c>
      <c r="B13711" t="s">
        <v>30407</v>
      </c>
      <c r="C13711" s="47" t="s">
        <v>30408</v>
      </c>
    </row>
    <row r="13712" spans="1:3" x14ac:dyDescent="0.25">
      <c r="A13712">
        <v>166030</v>
      </c>
      <c r="B13712" t="s">
        <v>30409</v>
      </c>
      <c r="C13712" s="47" t="s">
        <v>30410</v>
      </c>
    </row>
    <row r="13713" spans="1:3" x14ac:dyDescent="0.25">
      <c r="A13713">
        <v>166031</v>
      </c>
      <c r="B13713" t="s">
        <v>30411</v>
      </c>
      <c r="C13713" s="47" t="s">
        <v>30412</v>
      </c>
    </row>
    <row r="13714" spans="1:3" x14ac:dyDescent="0.25">
      <c r="A13714">
        <v>166032</v>
      </c>
      <c r="B13714" t="s">
        <v>30413</v>
      </c>
      <c r="C13714" s="47" t="s">
        <v>30414</v>
      </c>
    </row>
    <row r="13715" spans="1:3" x14ac:dyDescent="0.25">
      <c r="A13715">
        <v>166033</v>
      </c>
      <c r="B13715" t="s">
        <v>30415</v>
      </c>
      <c r="C13715" s="47" t="s">
        <v>30416</v>
      </c>
    </row>
    <row r="13716" spans="1:3" x14ac:dyDescent="0.25">
      <c r="A13716">
        <v>166034</v>
      </c>
      <c r="B13716" t="s">
        <v>30417</v>
      </c>
      <c r="C13716" s="47" t="s">
        <v>30418</v>
      </c>
    </row>
    <row r="13717" spans="1:3" x14ac:dyDescent="0.25">
      <c r="A13717">
        <v>166035</v>
      </c>
      <c r="B13717" t="s">
        <v>30419</v>
      </c>
      <c r="C13717" s="47" t="s">
        <v>30420</v>
      </c>
    </row>
    <row r="13718" spans="1:3" x14ac:dyDescent="0.25">
      <c r="A13718">
        <v>166036</v>
      </c>
      <c r="B13718" t="s">
        <v>30421</v>
      </c>
      <c r="C13718" s="47" t="s">
        <v>30422</v>
      </c>
    </row>
    <row r="13719" spans="1:3" x14ac:dyDescent="0.25">
      <c r="A13719">
        <v>166037</v>
      </c>
      <c r="B13719" t="s">
        <v>30423</v>
      </c>
      <c r="C13719" s="47" t="s">
        <v>30424</v>
      </c>
    </row>
    <row r="13720" spans="1:3" x14ac:dyDescent="0.25">
      <c r="A13720">
        <v>166038</v>
      </c>
      <c r="B13720" t="s">
        <v>30425</v>
      </c>
      <c r="C13720" s="47" t="s">
        <v>30426</v>
      </c>
    </row>
    <row r="13721" spans="1:3" x14ac:dyDescent="0.25">
      <c r="A13721">
        <v>166039</v>
      </c>
      <c r="B13721" t="s">
        <v>102</v>
      </c>
      <c r="C13721" s="47" t="s">
        <v>30427</v>
      </c>
    </row>
    <row r="13722" spans="1:3" x14ac:dyDescent="0.25">
      <c r="A13722">
        <v>166040</v>
      </c>
      <c r="B13722" t="s">
        <v>30428</v>
      </c>
      <c r="C13722" s="47" t="s">
        <v>30429</v>
      </c>
    </row>
    <row r="13723" spans="1:3" x14ac:dyDescent="0.25">
      <c r="A13723">
        <v>166041</v>
      </c>
      <c r="B13723" t="s">
        <v>30430</v>
      </c>
      <c r="C13723" s="47" t="s">
        <v>30431</v>
      </c>
    </row>
    <row r="13724" spans="1:3" x14ac:dyDescent="0.25">
      <c r="A13724">
        <v>166042</v>
      </c>
      <c r="B13724" t="s">
        <v>30432</v>
      </c>
      <c r="C13724" s="47" t="s">
        <v>30433</v>
      </c>
    </row>
    <row r="13725" spans="1:3" x14ac:dyDescent="0.25">
      <c r="A13725">
        <v>166043</v>
      </c>
      <c r="B13725" t="s">
        <v>1560</v>
      </c>
      <c r="C13725" s="47" t="s">
        <v>30434</v>
      </c>
    </row>
    <row r="13726" spans="1:3" x14ac:dyDescent="0.25">
      <c r="A13726">
        <v>166044</v>
      </c>
      <c r="B13726" t="s">
        <v>30435</v>
      </c>
      <c r="C13726" s="47" t="s">
        <v>30436</v>
      </c>
    </row>
    <row r="13727" spans="1:3" x14ac:dyDescent="0.25">
      <c r="A13727">
        <v>166045</v>
      </c>
      <c r="B13727" t="s">
        <v>30437</v>
      </c>
      <c r="C13727" s="47" t="s">
        <v>30438</v>
      </c>
    </row>
    <row r="13728" spans="1:3" x14ac:dyDescent="0.25">
      <c r="A13728">
        <v>166046</v>
      </c>
      <c r="B13728" t="s">
        <v>635</v>
      </c>
      <c r="C13728" s="47" t="s">
        <v>30439</v>
      </c>
    </row>
    <row r="13729" spans="1:3" x14ac:dyDescent="0.25">
      <c r="A13729">
        <v>166047</v>
      </c>
      <c r="B13729" t="s">
        <v>30440</v>
      </c>
      <c r="C13729" s="47" t="s">
        <v>30441</v>
      </c>
    </row>
    <row r="13730" spans="1:3" x14ac:dyDescent="0.25">
      <c r="A13730">
        <v>166048</v>
      </c>
      <c r="B13730" t="s">
        <v>30442</v>
      </c>
      <c r="C13730" s="47" t="s">
        <v>30443</v>
      </c>
    </row>
    <row r="13731" spans="1:3" x14ac:dyDescent="0.25">
      <c r="A13731">
        <v>166049</v>
      </c>
      <c r="B13731" t="s">
        <v>30444</v>
      </c>
      <c r="C13731" s="47" t="s">
        <v>30445</v>
      </c>
    </row>
    <row r="13732" spans="1:3" x14ac:dyDescent="0.25">
      <c r="A13732">
        <v>166050</v>
      </c>
      <c r="B13732" t="s">
        <v>30446</v>
      </c>
      <c r="C13732" s="47" t="s">
        <v>30447</v>
      </c>
    </row>
    <row r="13733" spans="1:3" x14ac:dyDescent="0.25">
      <c r="A13733">
        <v>166051</v>
      </c>
      <c r="B13733" t="s">
        <v>30448</v>
      </c>
      <c r="C13733" s="47" t="s">
        <v>30449</v>
      </c>
    </row>
    <row r="13734" spans="1:3" x14ac:dyDescent="0.25">
      <c r="A13734">
        <v>166052</v>
      </c>
      <c r="B13734" t="s">
        <v>30450</v>
      </c>
      <c r="C13734" s="47" t="s">
        <v>30451</v>
      </c>
    </row>
    <row r="13735" spans="1:3" x14ac:dyDescent="0.25">
      <c r="A13735">
        <v>166053</v>
      </c>
      <c r="B13735" t="s">
        <v>30452</v>
      </c>
      <c r="C13735" s="47" t="s">
        <v>30453</v>
      </c>
    </row>
    <row r="13736" spans="1:3" x14ac:dyDescent="0.25">
      <c r="A13736">
        <v>166054</v>
      </c>
      <c r="B13736" t="s">
        <v>30454</v>
      </c>
      <c r="C13736" s="47" t="s">
        <v>30455</v>
      </c>
    </row>
    <row r="13737" spans="1:3" x14ac:dyDescent="0.25">
      <c r="A13737">
        <v>166055</v>
      </c>
      <c r="B13737" t="s">
        <v>30456</v>
      </c>
      <c r="C13737" s="47" t="s">
        <v>30457</v>
      </c>
    </row>
    <row r="13738" spans="1:3" x14ac:dyDescent="0.25">
      <c r="A13738">
        <v>166056</v>
      </c>
      <c r="B13738" t="s">
        <v>30458</v>
      </c>
      <c r="C13738" s="47" t="s">
        <v>30459</v>
      </c>
    </row>
    <row r="13739" spans="1:3" x14ac:dyDescent="0.25">
      <c r="A13739">
        <v>166057</v>
      </c>
      <c r="B13739" t="s">
        <v>1729</v>
      </c>
      <c r="C13739" s="47" t="s">
        <v>30460</v>
      </c>
    </row>
    <row r="13740" spans="1:3" x14ac:dyDescent="0.25">
      <c r="A13740">
        <v>166058</v>
      </c>
      <c r="B13740" t="s">
        <v>30461</v>
      </c>
      <c r="C13740" s="47" t="s">
        <v>30462</v>
      </c>
    </row>
    <row r="13741" spans="1:3" x14ac:dyDescent="0.25">
      <c r="A13741">
        <v>166059</v>
      </c>
      <c r="B13741" t="s">
        <v>30463</v>
      </c>
      <c r="C13741" s="47" t="s">
        <v>30464</v>
      </c>
    </row>
    <row r="13742" spans="1:3" x14ac:dyDescent="0.25">
      <c r="A13742">
        <v>166060</v>
      </c>
      <c r="B13742" t="s">
        <v>30465</v>
      </c>
      <c r="C13742" s="47" t="s">
        <v>30466</v>
      </c>
    </row>
    <row r="13743" spans="1:3" x14ac:dyDescent="0.25">
      <c r="A13743">
        <v>166061</v>
      </c>
      <c r="B13743" t="s">
        <v>30467</v>
      </c>
      <c r="C13743" s="47" t="s">
        <v>30468</v>
      </c>
    </row>
    <row r="13744" spans="1:3" x14ac:dyDescent="0.25">
      <c r="A13744">
        <v>166062</v>
      </c>
      <c r="B13744" t="s">
        <v>30469</v>
      </c>
      <c r="C13744" s="47" t="s">
        <v>30470</v>
      </c>
    </row>
    <row r="13745" spans="1:3" x14ac:dyDescent="0.25">
      <c r="A13745">
        <v>166063</v>
      </c>
      <c r="B13745" t="s">
        <v>30471</v>
      </c>
      <c r="C13745" s="47" t="s">
        <v>30472</v>
      </c>
    </row>
    <row r="13746" spans="1:3" x14ac:dyDescent="0.25">
      <c r="A13746">
        <v>166064</v>
      </c>
      <c r="B13746" t="s">
        <v>30473</v>
      </c>
      <c r="C13746" s="47" t="s">
        <v>30474</v>
      </c>
    </row>
    <row r="13747" spans="1:3" x14ac:dyDescent="0.25">
      <c r="A13747">
        <v>166065</v>
      </c>
      <c r="B13747" t="s">
        <v>30475</v>
      </c>
      <c r="C13747" s="47" t="s">
        <v>30476</v>
      </c>
    </row>
    <row r="13748" spans="1:3" x14ac:dyDescent="0.25">
      <c r="A13748">
        <v>166066</v>
      </c>
      <c r="B13748" t="s">
        <v>30477</v>
      </c>
      <c r="C13748" s="47" t="s">
        <v>30478</v>
      </c>
    </row>
    <row r="13749" spans="1:3" x14ac:dyDescent="0.25">
      <c r="A13749">
        <v>166067</v>
      </c>
      <c r="B13749" t="s">
        <v>30479</v>
      </c>
      <c r="C13749" s="47" t="s">
        <v>30480</v>
      </c>
    </row>
    <row r="13750" spans="1:3" x14ac:dyDescent="0.25">
      <c r="A13750">
        <v>166068</v>
      </c>
      <c r="B13750" t="s">
        <v>1261</v>
      </c>
      <c r="C13750" s="47" t="s">
        <v>30481</v>
      </c>
    </row>
    <row r="13751" spans="1:3" x14ac:dyDescent="0.25">
      <c r="A13751">
        <v>166069</v>
      </c>
      <c r="B13751" t="s">
        <v>30482</v>
      </c>
      <c r="C13751" s="47" t="s">
        <v>30483</v>
      </c>
    </row>
    <row r="13752" spans="1:3" x14ac:dyDescent="0.25">
      <c r="A13752">
        <v>166070</v>
      </c>
      <c r="B13752" t="s">
        <v>30484</v>
      </c>
      <c r="C13752" s="47" t="s">
        <v>30485</v>
      </c>
    </row>
    <row r="13753" spans="1:3" x14ac:dyDescent="0.25">
      <c r="A13753">
        <v>166071</v>
      </c>
      <c r="B13753" t="s">
        <v>1349</v>
      </c>
      <c r="C13753" s="47" t="s">
        <v>30486</v>
      </c>
    </row>
    <row r="13754" spans="1:3" x14ac:dyDescent="0.25">
      <c r="A13754">
        <v>166072</v>
      </c>
      <c r="B13754" t="s">
        <v>30487</v>
      </c>
      <c r="C13754" s="47" t="s">
        <v>30488</v>
      </c>
    </row>
    <row r="13755" spans="1:3" x14ac:dyDescent="0.25">
      <c r="A13755">
        <v>166073</v>
      </c>
      <c r="B13755" t="s">
        <v>30489</v>
      </c>
      <c r="C13755" s="47" t="s">
        <v>30490</v>
      </c>
    </row>
    <row r="13756" spans="1:3" x14ac:dyDescent="0.25">
      <c r="A13756">
        <v>166074</v>
      </c>
      <c r="B13756" t="s">
        <v>689</v>
      </c>
      <c r="C13756" s="47" t="s">
        <v>30491</v>
      </c>
    </row>
    <row r="13757" spans="1:3" x14ac:dyDescent="0.25">
      <c r="A13757">
        <v>166075</v>
      </c>
      <c r="B13757" t="s">
        <v>30492</v>
      </c>
      <c r="C13757" s="47" t="s">
        <v>30493</v>
      </c>
    </row>
    <row r="13758" spans="1:3" x14ac:dyDescent="0.25">
      <c r="A13758">
        <v>166076</v>
      </c>
      <c r="B13758" t="s">
        <v>30494</v>
      </c>
      <c r="C13758" s="47" t="s">
        <v>30495</v>
      </c>
    </row>
    <row r="13759" spans="1:3" x14ac:dyDescent="0.25">
      <c r="A13759">
        <v>166077</v>
      </c>
      <c r="B13759" t="s">
        <v>1526</v>
      </c>
      <c r="C13759" s="47" t="s">
        <v>30496</v>
      </c>
    </row>
    <row r="13760" spans="1:3" x14ac:dyDescent="0.25">
      <c r="A13760">
        <v>166078</v>
      </c>
      <c r="B13760" t="s">
        <v>30497</v>
      </c>
      <c r="C13760" s="47" t="s">
        <v>30498</v>
      </c>
    </row>
    <row r="13761" spans="1:3" x14ac:dyDescent="0.25">
      <c r="A13761">
        <v>166079</v>
      </c>
      <c r="B13761" t="s">
        <v>30499</v>
      </c>
      <c r="C13761" s="47" t="s">
        <v>30500</v>
      </c>
    </row>
    <row r="13762" spans="1:3" x14ac:dyDescent="0.25">
      <c r="A13762">
        <v>166080</v>
      </c>
      <c r="B13762" t="s">
        <v>30501</v>
      </c>
      <c r="C13762" s="47" t="s">
        <v>30502</v>
      </c>
    </row>
    <row r="13763" spans="1:3" x14ac:dyDescent="0.25">
      <c r="A13763">
        <v>166081</v>
      </c>
      <c r="B13763" t="s">
        <v>30503</v>
      </c>
      <c r="C13763" s="47" t="s">
        <v>30504</v>
      </c>
    </row>
    <row r="13764" spans="1:3" x14ac:dyDescent="0.25">
      <c r="A13764">
        <v>166082</v>
      </c>
      <c r="B13764" t="s">
        <v>30505</v>
      </c>
      <c r="C13764" s="47" t="s">
        <v>30506</v>
      </c>
    </row>
    <row r="13765" spans="1:3" x14ac:dyDescent="0.25">
      <c r="A13765">
        <v>166083</v>
      </c>
      <c r="B13765" t="s">
        <v>30507</v>
      </c>
      <c r="C13765" s="47" t="s">
        <v>30508</v>
      </c>
    </row>
    <row r="13766" spans="1:3" x14ac:dyDescent="0.25">
      <c r="A13766">
        <v>166084</v>
      </c>
      <c r="B13766" t="s">
        <v>30509</v>
      </c>
      <c r="C13766" s="47" t="s">
        <v>30510</v>
      </c>
    </row>
    <row r="13767" spans="1:3" x14ac:dyDescent="0.25">
      <c r="A13767">
        <v>166085</v>
      </c>
      <c r="B13767" t="s">
        <v>30511</v>
      </c>
      <c r="C13767" s="47" t="s">
        <v>30512</v>
      </c>
    </row>
    <row r="13768" spans="1:3" x14ac:dyDescent="0.25">
      <c r="A13768">
        <v>166086</v>
      </c>
      <c r="B13768" t="s">
        <v>30513</v>
      </c>
      <c r="C13768" s="47" t="s">
        <v>30514</v>
      </c>
    </row>
    <row r="13769" spans="1:3" x14ac:dyDescent="0.25">
      <c r="A13769">
        <v>166087</v>
      </c>
      <c r="B13769" t="s">
        <v>30515</v>
      </c>
      <c r="C13769" s="47" t="s">
        <v>30516</v>
      </c>
    </row>
    <row r="13770" spans="1:3" x14ac:dyDescent="0.25">
      <c r="A13770">
        <v>166088</v>
      </c>
      <c r="B13770" t="s">
        <v>30517</v>
      </c>
      <c r="C13770" s="47" t="s">
        <v>30518</v>
      </c>
    </row>
    <row r="13771" spans="1:3" x14ac:dyDescent="0.25">
      <c r="A13771">
        <v>166089</v>
      </c>
      <c r="B13771" t="s">
        <v>30519</v>
      </c>
      <c r="C13771" s="47" t="s">
        <v>30520</v>
      </c>
    </row>
    <row r="13772" spans="1:3" x14ac:dyDescent="0.25">
      <c r="A13772">
        <v>166090</v>
      </c>
      <c r="B13772" t="s">
        <v>30521</v>
      </c>
      <c r="C13772" s="47" t="s">
        <v>30522</v>
      </c>
    </row>
    <row r="13773" spans="1:3" x14ac:dyDescent="0.25">
      <c r="A13773">
        <v>166091</v>
      </c>
      <c r="B13773" t="s">
        <v>30523</v>
      </c>
      <c r="C13773" s="47" t="s">
        <v>30524</v>
      </c>
    </row>
    <row r="13774" spans="1:3" x14ac:dyDescent="0.25">
      <c r="A13774">
        <v>166092</v>
      </c>
      <c r="B13774" t="s">
        <v>30525</v>
      </c>
      <c r="C13774" s="47" t="s">
        <v>30526</v>
      </c>
    </row>
    <row r="13775" spans="1:3" x14ac:dyDescent="0.25">
      <c r="A13775">
        <v>166093</v>
      </c>
      <c r="B13775" t="s">
        <v>30527</v>
      </c>
      <c r="C13775" s="47" t="s">
        <v>30528</v>
      </c>
    </row>
    <row r="13776" spans="1:3" x14ac:dyDescent="0.25">
      <c r="A13776">
        <v>166094</v>
      </c>
      <c r="B13776" t="s">
        <v>30529</v>
      </c>
      <c r="C13776" s="47" t="s">
        <v>30530</v>
      </c>
    </row>
    <row r="13777" spans="1:3" x14ac:dyDescent="0.25">
      <c r="A13777">
        <v>166095</v>
      </c>
      <c r="B13777" t="s">
        <v>30531</v>
      </c>
      <c r="C13777" s="47" t="s">
        <v>30532</v>
      </c>
    </row>
    <row r="13778" spans="1:3" x14ac:dyDescent="0.25">
      <c r="A13778">
        <v>166096</v>
      </c>
      <c r="B13778" t="s">
        <v>30533</v>
      </c>
      <c r="C13778" s="47" t="s">
        <v>30534</v>
      </c>
    </row>
    <row r="13779" spans="1:3" x14ac:dyDescent="0.25">
      <c r="A13779">
        <v>166097</v>
      </c>
      <c r="B13779" t="s">
        <v>30535</v>
      </c>
      <c r="C13779" s="47" t="s">
        <v>30536</v>
      </c>
    </row>
    <row r="13780" spans="1:3" x14ac:dyDescent="0.25">
      <c r="A13780">
        <v>166098</v>
      </c>
      <c r="B13780" t="s">
        <v>30537</v>
      </c>
      <c r="C13780" s="47" t="s">
        <v>30538</v>
      </c>
    </row>
    <row r="13781" spans="1:3" x14ac:dyDescent="0.25">
      <c r="A13781">
        <v>166099</v>
      </c>
      <c r="B13781" t="s">
        <v>30539</v>
      </c>
      <c r="C13781" s="47" t="s">
        <v>30540</v>
      </c>
    </row>
    <row r="13782" spans="1:3" x14ac:dyDescent="0.25">
      <c r="A13782">
        <v>166100</v>
      </c>
      <c r="B13782" t="s">
        <v>30541</v>
      </c>
      <c r="C13782" s="47" t="s">
        <v>30542</v>
      </c>
    </row>
    <row r="13783" spans="1:3" x14ac:dyDescent="0.25">
      <c r="A13783">
        <v>166101</v>
      </c>
      <c r="B13783" t="s">
        <v>30543</v>
      </c>
      <c r="C13783" s="47" t="s">
        <v>30544</v>
      </c>
    </row>
    <row r="13784" spans="1:3" x14ac:dyDescent="0.25">
      <c r="A13784">
        <v>166102</v>
      </c>
      <c r="B13784" t="s">
        <v>30545</v>
      </c>
      <c r="C13784" s="47" t="s">
        <v>30546</v>
      </c>
    </row>
    <row r="13785" spans="1:3" x14ac:dyDescent="0.25">
      <c r="A13785">
        <v>166103</v>
      </c>
      <c r="B13785" t="s">
        <v>296</v>
      </c>
      <c r="C13785" s="47" t="s">
        <v>30547</v>
      </c>
    </row>
    <row r="13786" spans="1:3" x14ac:dyDescent="0.25">
      <c r="A13786">
        <v>166104</v>
      </c>
      <c r="B13786" t="s">
        <v>30548</v>
      </c>
      <c r="C13786" s="47" t="s">
        <v>30549</v>
      </c>
    </row>
    <row r="13787" spans="1:3" x14ac:dyDescent="0.25">
      <c r="A13787">
        <v>166105</v>
      </c>
      <c r="B13787" t="s">
        <v>30550</v>
      </c>
      <c r="C13787" s="47" t="s">
        <v>30551</v>
      </c>
    </row>
    <row r="13788" spans="1:3" x14ac:dyDescent="0.25">
      <c r="A13788">
        <v>166106</v>
      </c>
      <c r="B13788" t="s">
        <v>30552</v>
      </c>
      <c r="C13788" s="47" t="s">
        <v>30553</v>
      </c>
    </row>
    <row r="13789" spans="1:3" x14ac:dyDescent="0.25">
      <c r="A13789">
        <v>166107</v>
      </c>
      <c r="B13789" t="s">
        <v>30554</v>
      </c>
      <c r="C13789" s="47" t="s">
        <v>30555</v>
      </c>
    </row>
    <row r="13790" spans="1:3" x14ac:dyDescent="0.25">
      <c r="A13790">
        <v>166108</v>
      </c>
      <c r="B13790" t="s">
        <v>30556</v>
      </c>
      <c r="C13790" s="47" t="s">
        <v>30557</v>
      </c>
    </row>
    <row r="13791" spans="1:3" x14ac:dyDescent="0.25">
      <c r="A13791">
        <v>166109</v>
      </c>
      <c r="B13791" t="s">
        <v>30558</v>
      </c>
      <c r="C13791" s="47" t="s">
        <v>30559</v>
      </c>
    </row>
    <row r="13792" spans="1:3" x14ac:dyDescent="0.25">
      <c r="A13792">
        <v>166110</v>
      </c>
      <c r="B13792" t="s">
        <v>30560</v>
      </c>
      <c r="C13792" s="47" t="s">
        <v>30561</v>
      </c>
    </row>
    <row r="13793" spans="1:3" x14ac:dyDescent="0.25">
      <c r="A13793">
        <v>166111</v>
      </c>
      <c r="B13793" t="s">
        <v>30562</v>
      </c>
      <c r="C13793" s="47" t="s">
        <v>30563</v>
      </c>
    </row>
    <row r="13794" spans="1:3" x14ac:dyDescent="0.25">
      <c r="A13794">
        <v>166112</v>
      </c>
      <c r="B13794" t="s">
        <v>30564</v>
      </c>
      <c r="C13794" s="47" t="s">
        <v>30565</v>
      </c>
    </row>
    <row r="13795" spans="1:3" x14ac:dyDescent="0.25">
      <c r="A13795">
        <v>166113</v>
      </c>
      <c r="B13795" t="s">
        <v>30566</v>
      </c>
      <c r="C13795" s="47" t="s">
        <v>30567</v>
      </c>
    </row>
    <row r="13796" spans="1:3" x14ac:dyDescent="0.25">
      <c r="A13796">
        <v>166114</v>
      </c>
      <c r="B13796" t="s">
        <v>30568</v>
      </c>
      <c r="C13796" s="47" t="s">
        <v>30569</v>
      </c>
    </row>
    <row r="13797" spans="1:3" x14ac:dyDescent="0.25">
      <c r="A13797">
        <v>166115</v>
      </c>
      <c r="B13797" t="s">
        <v>30570</v>
      </c>
      <c r="C13797" s="47" t="s">
        <v>30571</v>
      </c>
    </row>
    <row r="13798" spans="1:3" x14ac:dyDescent="0.25">
      <c r="A13798">
        <v>166116</v>
      </c>
      <c r="B13798" t="s">
        <v>30572</v>
      </c>
      <c r="C13798" s="47" t="s">
        <v>30573</v>
      </c>
    </row>
    <row r="13799" spans="1:3" x14ac:dyDescent="0.25">
      <c r="A13799">
        <v>166117</v>
      </c>
      <c r="B13799" t="s">
        <v>30574</v>
      </c>
      <c r="C13799" s="47" t="s">
        <v>30575</v>
      </c>
    </row>
    <row r="13800" spans="1:3" x14ac:dyDescent="0.25">
      <c r="A13800">
        <v>166118</v>
      </c>
      <c r="B13800" t="s">
        <v>30576</v>
      </c>
      <c r="C13800" s="47" t="s">
        <v>30577</v>
      </c>
    </row>
    <row r="13801" spans="1:3" x14ac:dyDescent="0.25">
      <c r="A13801">
        <v>166119</v>
      </c>
      <c r="B13801" t="s">
        <v>30578</v>
      </c>
      <c r="C13801" s="47" t="s">
        <v>30579</v>
      </c>
    </row>
    <row r="13802" spans="1:3" x14ac:dyDescent="0.25">
      <c r="A13802">
        <v>166120</v>
      </c>
      <c r="B13802" t="s">
        <v>30580</v>
      </c>
      <c r="C13802" s="47" t="s">
        <v>30581</v>
      </c>
    </row>
    <row r="13803" spans="1:3" x14ac:dyDescent="0.25">
      <c r="A13803">
        <v>166121</v>
      </c>
      <c r="B13803" t="s">
        <v>30582</v>
      </c>
      <c r="C13803" s="47" t="s">
        <v>30583</v>
      </c>
    </row>
    <row r="13804" spans="1:3" x14ac:dyDescent="0.25">
      <c r="A13804">
        <v>166122</v>
      </c>
      <c r="B13804" t="s">
        <v>30584</v>
      </c>
      <c r="C13804" s="47" t="s">
        <v>30585</v>
      </c>
    </row>
    <row r="13805" spans="1:3" x14ac:dyDescent="0.25">
      <c r="A13805">
        <v>166123</v>
      </c>
      <c r="B13805" t="s">
        <v>30586</v>
      </c>
      <c r="C13805" s="47" t="s">
        <v>30587</v>
      </c>
    </row>
    <row r="13806" spans="1:3" x14ac:dyDescent="0.25">
      <c r="A13806">
        <v>166124</v>
      </c>
      <c r="B13806" t="s">
        <v>30588</v>
      </c>
      <c r="C13806" s="47" t="s">
        <v>30589</v>
      </c>
    </row>
    <row r="13807" spans="1:3" x14ac:dyDescent="0.25">
      <c r="A13807">
        <v>166125</v>
      </c>
      <c r="B13807" t="s">
        <v>30590</v>
      </c>
      <c r="C13807" s="47" t="s">
        <v>30591</v>
      </c>
    </row>
    <row r="13808" spans="1:3" x14ac:dyDescent="0.25">
      <c r="A13808">
        <v>166126</v>
      </c>
      <c r="B13808" t="s">
        <v>30592</v>
      </c>
      <c r="C13808" s="47" t="s">
        <v>30593</v>
      </c>
    </row>
    <row r="13809" spans="1:3" x14ac:dyDescent="0.25">
      <c r="A13809">
        <v>166127</v>
      </c>
      <c r="B13809" t="s">
        <v>30594</v>
      </c>
      <c r="C13809" s="47" t="s">
        <v>30595</v>
      </c>
    </row>
    <row r="13810" spans="1:3" x14ac:dyDescent="0.25">
      <c r="A13810">
        <v>166128</v>
      </c>
      <c r="B13810" t="s">
        <v>30596</v>
      </c>
      <c r="C13810" s="47" t="s">
        <v>30597</v>
      </c>
    </row>
    <row r="13811" spans="1:3" x14ac:dyDescent="0.25">
      <c r="A13811">
        <v>166129</v>
      </c>
      <c r="B13811" t="s">
        <v>30598</v>
      </c>
      <c r="C13811" s="47" t="s">
        <v>30599</v>
      </c>
    </row>
    <row r="13812" spans="1:3" x14ac:dyDescent="0.25">
      <c r="A13812">
        <v>166130</v>
      </c>
      <c r="B13812" t="s">
        <v>30600</v>
      </c>
      <c r="C13812" s="47" t="s">
        <v>30601</v>
      </c>
    </row>
    <row r="13813" spans="1:3" x14ac:dyDescent="0.25">
      <c r="A13813">
        <v>166131</v>
      </c>
      <c r="B13813" t="s">
        <v>469</v>
      </c>
      <c r="C13813" s="47" t="s">
        <v>30602</v>
      </c>
    </row>
    <row r="13814" spans="1:3" x14ac:dyDescent="0.25">
      <c r="A13814">
        <v>166132</v>
      </c>
      <c r="B13814" t="s">
        <v>30603</v>
      </c>
      <c r="C13814" s="47" t="s">
        <v>30604</v>
      </c>
    </row>
    <row r="13815" spans="1:3" x14ac:dyDescent="0.25">
      <c r="A13815">
        <v>166133</v>
      </c>
      <c r="B13815" t="s">
        <v>30605</v>
      </c>
      <c r="C13815" s="47" t="s">
        <v>30606</v>
      </c>
    </row>
    <row r="13816" spans="1:3" x14ac:dyDescent="0.25">
      <c r="A13816">
        <v>166134</v>
      </c>
      <c r="B13816" t="s">
        <v>30607</v>
      </c>
      <c r="C13816" s="47" t="s">
        <v>30608</v>
      </c>
    </row>
    <row r="13817" spans="1:3" x14ac:dyDescent="0.25">
      <c r="A13817">
        <v>166135</v>
      </c>
      <c r="B13817" t="s">
        <v>30609</v>
      </c>
      <c r="C13817" s="47" t="s">
        <v>30610</v>
      </c>
    </row>
    <row r="13818" spans="1:3" x14ac:dyDescent="0.25">
      <c r="A13818">
        <v>166136</v>
      </c>
      <c r="B13818" t="s">
        <v>30611</v>
      </c>
      <c r="C13818" s="47" t="s">
        <v>30612</v>
      </c>
    </row>
    <row r="13819" spans="1:3" x14ac:dyDescent="0.25">
      <c r="A13819">
        <v>166137</v>
      </c>
      <c r="B13819" t="s">
        <v>1234</v>
      </c>
      <c r="C13819" s="47" t="s">
        <v>30613</v>
      </c>
    </row>
    <row r="13820" spans="1:3" x14ac:dyDescent="0.25">
      <c r="A13820">
        <v>166138</v>
      </c>
      <c r="B13820" t="s">
        <v>30614</v>
      </c>
      <c r="C13820" s="47" t="s">
        <v>30615</v>
      </c>
    </row>
    <row r="13821" spans="1:3" x14ac:dyDescent="0.25">
      <c r="A13821">
        <v>166139</v>
      </c>
      <c r="B13821" t="s">
        <v>30616</v>
      </c>
      <c r="C13821" s="47" t="s">
        <v>30617</v>
      </c>
    </row>
    <row r="13822" spans="1:3" x14ac:dyDescent="0.25">
      <c r="A13822">
        <v>166140</v>
      </c>
      <c r="B13822" t="s">
        <v>30618</v>
      </c>
      <c r="C13822" s="47" t="s">
        <v>30619</v>
      </c>
    </row>
    <row r="13823" spans="1:3" x14ac:dyDescent="0.25">
      <c r="A13823">
        <v>166141</v>
      </c>
      <c r="B13823" t="s">
        <v>30620</v>
      </c>
      <c r="C13823" s="47" t="s">
        <v>30621</v>
      </c>
    </row>
    <row r="13824" spans="1:3" x14ac:dyDescent="0.25">
      <c r="A13824">
        <v>166142</v>
      </c>
      <c r="B13824" t="s">
        <v>30622</v>
      </c>
      <c r="C13824" s="47" t="s">
        <v>30623</v>
      </c>
    </row>
    <row r="13825" spans="1:3" x14ac:dyDescent="0.25">
      <c r="A13825">
        <v>166143</v>
      </c>
      <c r="B13825" t="s">
        <v>30624</v>
      </c>
      <c r="C13825" s="47" t="s">
        <v>30625</v>
      </c>
    </row>
    <row r="13826" spans="1:3" x14ac:dyDescent="0.25">
      <c r="A13826">
        <v>166144</v>
      </c>
      <c r="B13826" t="s">
        <v>30626</v>
      </c>
      <c r="C13826" s="47" t="s">
        <v>30627</v>
      </c>
    </row>
    <row r="13827" spans="1:3" x14ac:dyDescent="0.25">
      <c r="A13827">
        <v>166145</v>
      </c>
      <c r="B13827" t="s">
        <v>30628</v>
      </c>
      <c r="C13827" s="47" t="s">
        <v>30629</v>
      </c>
    </row>
    <row r="13828" spans="1:3" x14ac:dyDescent="0.25">
      <c r="A13828">
        <v>166146</v>
      </c>
      <c r="B13828" t="s">
        <v>30630</v>
      </c>
      <c r="C13828" s="47" t="s">
        <v>30631</v>
      </c>
    </row>
    <row r="13829" spans="1:3" x14ac:dyDescent="0.25">
      <c r="A13829">
        <v>166147</v>
      </c>
      <c r="B13829" t="s">
        <v>30632</v>
      </c>
      <c r="C13829" s="47" t="s">
        <v>30633</v>
      </c>
    </row>
    <row r="13830" spans="1:3" x14ac:dyDescent="0.25">
      <c r="A13830">
        <v>166148</v>
      </c>
      <c r="B13830" t="s">
        <v>30634</v>
      </c>
      <c r="C13830" s="47" t="s">
        <v>30635</v>
      </c>
    </row>
    <row r="13831" spans="1:3" x14ac:dyDescent="0.25">
      <c r="A13831">
        <v>166149</v>
      </c>
      <c r="B13831" t="s">
        <v>30636</v>
      </c>
      <c r="C13831" s="47" t="s">
        <v>30637</v>
      </c>
    </row>
    <row r="13832" spans="1:3" x14ac:dyDescent="0.25">
      <c r="A13832">
        <v>166150</v>
      </c>
      <c r="B13832" t="s">
        <v>30638</v>
      </c>
      <c r="C13832" s="47" t="s">
        <v>30639</v>
      </c>
    </row>
    <row r="13833" spans="1:3" x14ac:dyDescent="0.25">
      <c r="A13833">
        <v>166151</v>
      </c>
      <c r="B13833" t="s">
        <v>30640</v>
      </c>
      <c r="C13833" s="47" t="s">
        <v>30641</v>
      </c>
    </row>
    <row r="13834" spans="1:3" x14ac:dyDescent="0.25">
      <c r="A13834">
        <v>166152</v>
      </c>
      <c r="B13834" t="s">
        <v>30642</v>
      </c>
      <c r="C13834" s="47" t="s">
        <v>30643</v>
      </c>
    </row>
    <row r="13835" spans="1:3" x14ac:dyDescent="0.25">
      <c r="A13835">
        <v>166153</v>
      </c>
      <c r="B13835" t="s">
        <v>30644</v>
      </c>
      <c r="C13835" s="47" t="s">
        <v>30645</v>
      </c>
    </row>
    <row r="13836" spans="1:3" x14ac:dyDescent="0.25">
      <c r="A13836">
        <v>166154</v>
      </c>
      <c r="B13836" t="s">
        <v>30646</v>
      </c>
      <c r="C13836" s="47" t="s">
        <v>30647</v>
      </c>
    </row>
    <row r="13837" spans="1:3" x14ac:dyDescent="0.25">
      <c r="A13837">
        <v>166155</v>
      </c>
      <c r="B13837" t="s">
        <v>30648</v>
      </c>
      <c r="C13837" s="47" t="s">
        <v>30649</v>
      </c>
    </row>
    <row r="13838" spans="1:3" x14ac:dyDescent="0.25">
      <c r="A13838">
        <v>166156</v>
      </c>
      <c r="B13838" t="s">
        <v>30650</v>
      </c>
      <c r="C13838" s="47" t="s">
        <v>30651</v>
      </c>
    </row>
    <row r="13839" spans="1:3" x14ac:dyDescent="0.25">
      <c r="A13839">
        <v>166157</v>
      </c>
      <c r="B13839" t="s">
        <v>30652</v>
      </c>
      <c r="C13839" s="47" t="s">
        <v>30653</v>
      </c>
    </row>
    <row r="13840" spans="1:3" x14ac:dyDescent="0.25">
      <c r="A13840">
        <v>166158</v>
      </c>
      <c r="B13840" t="s">
        <v>30654</v>
      </c>
      <c r="C13840" s="47" t="s">
        <v>30655</v>
      </c>
    </row>
    <row r="13841" spans="1:3" x14ac:dyDescent="0.25">
      <c r="A13841">
        <v>166159</v>
      </c>
      <c r="B13841" t="s">
        <v>30656</v>
      </c>
      <c r="C13841" s="47" t="s">
        <v>30657</v>
      </c>
    </row>
    <row r="13842" spans="1:3" x14ac:dyDescent="0.25">
      <c r="A13842">
        <v>166160</v>
      </c>
      <c r="B13842" t="s">
        <v>30658</v>
      </c>
      <c r="C13842" s="47" t="s">
        <v>30659</v>
      </c>
    </row>
    <row r="13843" spans="1:3" x14ac:dyDescent="0.25">
      <c r="A13843">
        <v>166161</v>
      </c>
      <c r="B13843" t="s">
        <v>30660</v>
      </c>
      <c r="C13843" s="47" t="s">
        <v>30661</v>
      </c>
    </row>
    <row r="13844" spans="1:3" x14ac:dyDescent="0.25">
      <c r="A13844">
        <v>166162</v>
      </c>
      <c r="B13844" t="s">
        <v>30662</v>
      </c>
      <c r="C13844" s="47" t="s">
        <v>30663</v>
      </c>
    </row>
    <row r="13845" spans="1:3" x14ac:dyDescent="0.25">
      <c r="A13845">
        <v>166163</v>
      </c>
      <c r="B13845" t="s">
        <v>30664</v>
      </c>
      <c r="C13845" s="47" t="s">
        <v>30665</v>
      </c>
    </row>
    <row r="13846" spans="1:3" x14ac:dyDescent="0.25">
      <c r="A13846">
        <v>166164</v>
      </c>
      <c r="B13846" t="s">
        <v>30666</v>
      </c>
      <c r="C13846" s="47" t="s">
        <v>30667</v>
      </c>
    </row>
    <row r="13847" spans="1:3" x14ac:dyDescent="0.25">
      <c r="A13847">
        <v>166165</v>
      </c>
      <c r="B13847" t="s">
        <v>30668</v>
      </c>
      <c r="C13847" s="47" t="s">
        <v>30669</v>
      </c>
    </row>
    <row r="13848" spans="1:3" x14ac:dyDescent="0.25">
      <c r="A13848">
        <v>166166</v>
      </c>
      <c r="B13848" t="s">
        <v>30670</v>
      </c>
      <c r="C13848" s="47" t="s">
        <v>30671</v>
      </c>
    </row>
    <row r="13849" spans="1:3" x14ac:dyDescent="0.25">
      <c r="A13849">
        <v>166167</v>
      </c>
      <c r="B13849" t="s">
        <v>1034</v>
      </c>
      <c r="C13849" s="47" t="s">
        <v>30672</v>
      </c>
    </row>
    <row r="13850" spans="1:3" x14ac:dyDescent="0.25">
      <c r="A13850">
        <v>166168</v>
      </c>
      <c r="B13850" t="s">
        <v>30673</v>
      </c>
      <c r="C13850" s="47" t="s">
        <v>30674</v>
      </c>
    </row>
    <row r="13851" spans="1:3" x14ac:dyDescent="0.25">
      <c r="A13851">
        <v>166169</v>
      </c>
      <c r="B13851" t="s">
        <v>30675</v>
      </c>
      <c r="C13851" s="47" t="s">
        <v>30676</v>
      </c>
    </row>
    <row r="13852" spans="1:3" x14ac:dyDescent="0.25">
      <c r="A13852">
        <v>166170</v>
      </c>
      <c r="B13852" t="s">
        <v>30677</v>
      </c>
      <c r="C13852" s="47" t="s">
        <v>30678</v>
      </c>
    </row>
    <row r="13853" spans="1:3" x14ac:dyDescent="0.25">
      <c r="A13853">
        <v>166171</v>
      </c>
      <c r="B13853" t="s">
        <v>1415</v>
      </c>
      <c r="C13853" s="47" t="s">
        <v>30679</v>
      </c>
    </row>
    <row r="13854" spans="1:3" x14ac:dyDescent="0.25">
      <c r="A13854">
        <v>166172</v>
      </c>
      <c r="B13854" t="s">
        <v>30680</v>
      </c>
      <c r="C13854" s="47" t="s">
        <v>30681</v>
      </c>
    </row>
    <row r="13855" spans="1:3" x14ac:dyDescent="0.25">
      <c r="A13855">
        <v>166173</v>
      </c>
      <c r="B13855" t="s">
        <v>30682</v>
      </c>
      <c r="C13855" s="47" t="s">
        <v>30683</v>
      </c>
    </row>
    <row r="13856" spans="1:3" x14ac:dyDescent="0.25">
      <c r="A13856">
        <v>166174</v>
      </c>
      <c r="B13856" t="s">
        <v>30684</v>
      </c>
      <c r="C13856" s="47" t="s">
        <v>30685</v>
      </c>
    </row>
    <row r="13857" spans="1:3" x14ac:dyDescent="0.25">
      <c r="A13857">
        <v>166175</v>
      </c>
      <c r="B13857" t="s">
        <v>30686</v>
      </c>
      <c r="C13857" s="47" t="s">
        <v>30687</v>
      </c>
    </row>
    <row r="13858" spans="1:3" x14ac:dyDescent="0.25">
      <c r="A13858">
        <v>166176</v>
      </c>
      <c r="B13858" t="s">
        <v>30688</v>
      </c>
      <c r="C13858" s="47" t="s">
        <v>30689</v>
      </c>
    </row>
    <row r="13859" spans="1:3" x14ac:dyDescent="0.25">
      <c r="A13859">
        <v>166177</v>
      </c>
      <c r="B13859" t="s">
        <v>30690</v>
      </c>
      <c r="C13859" s="47" t="s">
        <v>30691</v>
      </c>
    </row>
    <row r="13860" spans="1:3" x14ac:dyDescent="0.25">
      <c r="A13860">
        <v>166178</v>
      </c>
      <c r="B13860" t="s">
        <v>30692</v>
      </c>
      <c r="C13860" s="47" t="s">
        <v>30693</v>
      </c>
    </row>
    <row r="13861" spans="1:3" x14ac:dyDescent="0.25">
      <c r="A13861">
        <v>166179</v>
      </c>
      <c r="B13861" t="s">
        <v>30694</v>
      </c>
      <c r="C13861" s="47" t="s">
        <v>30695</v>
      </c>
    </row>
    <row r="13862" spans="1:3" x14ac:dyDescent="0.25">
      <c r="A13862">
        <v>166180</v>
      </c>
      <c r="B13862" t="s">
        <v>30696</v>
      </c>
      <c r="C13862" s="47" t="s">
        <v>30697</v>
      </c>
    </row>
    <row r="13863" spans="1:3" x14ac:dyDescent="0.25">
      <c r="A13863">
        <v>166181</v>
      </c>
      <c r="B13863" t="s">
        <v>30698</v>
      </c>
      <c r="C13863" s="47" t="s">
        <v>30699</v>
      </c>
    </row>
    <row r="13864" spans="1:3" x14ac:dyDescent="0.25">
      <c r="A13864">
        <v>166182</v>
      </c>
      <c r="B13864" t="s">
        <v>30700</v>
      </c>
      <c r="C13864" s="47" t="s">
        <v>30701</v>
      </c>
    </row>
    <row r="13865" spans="1:3" x14ac:dyDescent="0.25">
      <c r="A13865">
        <v>166183</v>
      </c>
      <c r="B13865" t="s">
        <v>30702</v>
      </c>
      <c r="C13865" s="47" t="s">
        <v>30703</v>
      </c>
    </row>
    <row r="13866" spans="1:3" x14ac:dyDescent="0.25">
      <c r="A13866">
        <v>166184</v>
      </c>
      <c r="B13866" t="s">
        <v>30704</v>
      </c>
      <c r="C13866" s="47" t="s">
        <v>30705</v>
      </c>
    </row>
    <row r="13867" spans="1:3" x14ac:dyDescent="0.25">
      <c r="A13867">
        <v>166185</v>
      </c>
      <c r="B13867" t="s">
        <v>30706</v>
      </c>
      <c r="C13867" s="47" t="s">
        <v>30707</v>
      </c>
    </row>
    <row r="13868" spans="1:3" x14ac:dyDescent="0.25">
      <c r="A13868">
        <v>166186</v>
      </c>
      <c r="B13868" t="s">
        <v>30708</v>
      </c>
      <c r="C13868" s="47" t="s">
        <v>30709</v>
      </c>
    </row>
    <row r="13869" spans="1:3" x14ac:dyDescent="0.25">
      <c r="A13869">
        <v>166187</v>
      </c>
      <c r="B13869" t="s">
        <v>30710</v>
      </c>
      <c r="C13869" s="47" t="s">
        <v>30711</v>
      </c>
    </row>
    <row r="13870" spans="1:3" x14ac:dyDescent="0.25">
      <c r="A13870">
        <v>166188</v>
      </c>
      <c r="B13870" t="s">
        <v>30712</v>
      </c>
      <c r="C13870" s="47" t="s">
        <v>30713</v>
      </c>
    </row>
    <row r="13871" spans="1:3" x14ac:dyDescent="0.25">
      <c r="A13871">
        <v>166189</v>
      </c>
      <c r="B13871" t="s">
        <v>30714</v>
      </c>
      <c r="C13871" s="47" t="s">
        <v>30715</v>
      </c>
    </row>
    <row r="13872" spans="1:3" x14ac:dyDescent="0.25">
      <c r="A13872">
        <v>166190</v>
      </c>
      <c r="B13872" t="s">
        <v>30716</v>
      </c>
      <c r="C13872" s="47" t="s">
        <v>30717</v>
      </c>
    </row>
    <row r="13873" spans="1:3" x14ac:dyDescent="0.25">
      <c r="A13873">
        <v>166191</v>
      </c>
      <c r="B13873" t="s">
        <v>30718</v>
      </c>
      <c r="C13873" s="47" t="s">
        <v>30719</v>
      </c>
    </row>
    <row r="13874" spans="1:3" x14ac:dyDescent="0.25">
      <c r="A13874">
        <v>166192</v>
      </c>
      <c r="B13874" t="s">
        <v>30720</v>
      </c>
      <c r="C13874" s="47" t="s">
        <v>30721</v>
      </c>
    </row>
    <row r="13875" spans="1:3" x14ac:dyDescent="0.25">
      <c r="A13875">
        <v>166193</v>
      </c>
      <c r="B13875" t="s">
        <v>30722</v>
      </c>
      <c r="C13875" s="47" t="s">
        <v>30723</v>
      </c>
    </row>
    <row r="13876" spans="1:3" x14ac:dyDescent="0.25">
      <c r="A13876">
        <v>166194</v>
      </c>
      <c r="B13876" t="s">
        <v>30724</v>
      </c>
      <c r="C13876" s="47" t="s">
        <v>30725</v>
      </c>
    </row>
    <row r="13877" spans="1:3" x14ac:dyDescent="0.25">
      <c r="A13877">
        <v>166195</v>
      </c>
      <c r="B13877" t="s">
        <v>30726</v>
      </c>
      <c r="C13877" s="47" t="s">
        <v>30727</v>
      </c>
    </row>
    <row r="13878" spans="1:3" x14ac:dyDescent="0.25">
      <c r="A13878">
        <v>166196</v>
      </c>
      <c r="B13878" t="s">
        <v>30728</v>
      </c>
      <c r="C13878" s="47" t="s">
        <v>30729</v>
      </c>
    </row>
    <row r="13879" spans="1:3" x14ac:dyDescent="0.25">
      <c r="A13879">
        <v>166197</v>
      </c>
      <c r="B13879" t="s">
        <v>30730</v>
      </c>
      <c r="C13879" s="47" t="s">
        <v>30731</v>
      </c>
    </row>
    <row r="13880" spans="1:3" x14ac:dyDescent="0.25">
      <c r="A13880">
        <v>166198</v>
      </c>
      <c r="B13880" t="s">
        <v>30732</v>
      </c>
      <c r="C13880" s="47" t="s">
        <v>30733</v>
      </c>
    </row>
    <row r="13881" spans="1:3" x14ac:dyDescent="0.25">
      <c r="A13881">
        <v>166199</v>
      </c>
      <c r="B13881" t="s">
        <v>30734</v>
      </c>
      <c r="C13881" s="47" t="s">
        <v>30735</v>
      </c>
    </row>
    <row r="13882" spans="1:3" x14ac:dyDescent="0.25">
      <c r="A13882">
        <v>166200</v>
      </c>
      <c r="B13882" t="s">
        <v>30736</v>
      </c>
      <c r="C13882" s="47" t="s">
        <v>30737</v>
      </c>
    </row>
    <row r="13883" spans="1:3" x14ac:dyDescent="0.25">
      <c r="A13883">
        <v>166201</v>
      </c>
      <c r="B13883" t="s">
        <v>30738</v>
      </c>
      <c r="C13883" s="47" t="s">
        <v>30739</v>
      </c>
    </row>
    <row r="13884" spans="1:3" x14ac:dyDescent="0.25">
      <c r="A13884">
        <v>166202</v>
      </c>
      <c r="B13884" t="s">
        <v>30740</v>
      </c>
      <c r="C13884" s="47" t="s">
        <v>23774</v>
      </c>
    </row>
    <row r="13885" spans="1:3" x14ac:dyDescent="0.25">
      <c r="A13885">
        <v>166203</v>
      </c>
      <c r="B13885" t="s">
        <v>30741</v>
      </c>
      <c r="C13885" s="47" t="s">
        <v>30742</v>
      </c>
    </row>
    <row r="13886" spans="1:3" x14ac:dyDescent="0.25">
      <c r="A13886">
        <v>166204</v>
      </c>
      <c r="B13886" t="s">
        <v>30743</v>
      </c>
      <c r="C13886" s="47" t="s">
        <v>30744</v>
      </c>
    </row>
    <row r="13887" spans="1:3" x14ac:dyDescent="0.25">
      <c r="A13887">
        <v>166205</v>
      </c>
      <c r="B13887" t="s">
        <v>30745</v>
      </c>
      <c r="C13887" s="47" t="s">
        <v>30746</v>
      </c>
    </row>
    <row r="13888" spans="1:3" x14ac:dyDescent="0.25">
      <c r="A13888">
        <v>166206</v>
      </c>
      <c r="B13888" t="s">
        <v>30747</v>
      </c>
      <c r="C13888" s="47" t="s">
        <v>30748</v>
      </c>
    </row>
    <row r="13889" spans="1:3" x14ac:dyDescent="0.25">
      <c r="A13889">
        <v>166207</v>
      </c>
      <c r="B13889" t="s">
        <v>30749</v>
      </c>
      <c r="C13889" s="47" t="s">
        <v>30750</v>
      </c>
    </row>
    <row r="13890" spans="1:3" x14ac:dyDescent="0.25">
      <c r="A13890">
        <v>166208</v>
      </c>
      <c r="B13890" t="s">
        <v>30751</v>
      </c>
      <c r="C13890" s="47" t="s">
        <v>30752</v>
      </c>
    </row>
    <row r="13891" spans="1:3" x14ac:dyDescent="0.25">
      <c r="A13891">
        <v>166209</v>
      </c>
      <c r="B13891" t="s">
        <v>30753</v>
      </c>
      <c r="C13891" s="47" t="s">
        <v>30754</v>
      </c>
    </row>
    <row r="13892" spans="1:3" x14ac:dyDescent="0.25">
      <c r="A13892">
        <v>166210</v>
      </c>
      <c r="B13892" t="s">
        <v>30755</v>
      </c>
      <c r="C13892" s="47" t="s">
        <v>30756</v>
      </c>
    </row>
    <row r="13893" spans="1:3" x14ac:dyDescent="0.25">
      <c r="A13893">
        <v>166211</v>
      </c>
      <c r="B13893" t="s">
        <v>30757</v>
      </c>
      <c r="C13893" s="47" t="s">
        <v>30758</v>
      </c>
    </row>
    <row r="13894" spans="1:3" x14ac:dyDescent="0.25">
      <c r="A13894">
        <v>166212</v>
      </c>
      <c r="B13894" t="s">
        <v>30759</v>
      </c>
      <c r="C13894" s="47" t="s">
        <v>30760</v>
      </c>
    </row>
    <row r="13895" spans="1:3" x14ac:dyDescent="0.25">
      <c r="A13895">
        <v>166213</v>
      </c>
      <c r="B13895" t="s">
        <v>30761</v>
      </c>
      <c r="C13895" s="47" t="s">
        <v>30762</v>
      </c>
    </row>
    <row r="13896" spans="1:3" x14ac:dyDescent="0.25">
      <c r="A13896">
        <v>166214</v>
      </c>
      <c r="B13896" t="s">
        <v>30763</v>
      </c>
      <c r="C13896" s="47" t="s">
        <v>30764</v>
      </c>
    </row>
    <row r="13897" spans="1:3" x14ac:dyDescent="0.25">
      <c r="A13897">
        <v>166215</v>
      </c>
      <c r="B13897" t="s">
        <v>30765</v>
      </c>
      <c r="C13897" s="47" t="s">
        <v>30766</v>
      </c>
    </row>
    <row r="13898" spans="1:3" x14ac:dyDescent="0.25">
      <c r="A13898">
        <v>166216</v>
      </c>
      <c r="B13898" t="s">
        <v>30767</v>
      </c>
      <c r="C13898" s="47" t="s">
        <v>30768</v>
      </c>
    </row>
    <row r="13899" spans="1:3" x14ac:dyDescent="0.25">
      <c r="A13899">
        <v>166217</v>
      </c>
      <c r="B13899" t="s">
        <v>30769</v>
      </c>
      <c r="C13899" s="47" t="s">
        <v>30770</v>
      </c>
    </row>
    <row r="13900" spans="1:3" x14ac:dyDescent="0.25">
      <c r="A13900">
        <v>166218</v>
      </c>
      <c r="B13900" t="s">
        <v>30771</v>
      </c>
      <c r="C13900" s="47" t="s">
        <v>30772</v>
      </c>
    </row>
    <row r="13901" spans="1:3" x14ac:dyDescent="0.25">
      <c r="A13901">
        <v>166219</v>
      </c>
      <c r="B13901" t="s">
        <v>30773</v>
      </c>
      <c r="C13901" s="47" t="s">
        <v>30774</v>
      </c>
    </row>
    <row r="13902" spans="1:3" x14ac:dyDescent="0.25">
      <c r="A13902">
        <v>166220</v>
      </c>
      <c r="B13902" t="s">
        <v>30775</v>
      </c>
      <c r="C13902" s="47" t="s">
        <v>30776</v>
      </c>
    </row>
    <row r="13903" spans="1:3" x14ac:dyDescent="0.25">
      <c r="A13903">
        <v>166221</v>
      </c>
      <c r="B13903" t="s">
        <v>30777</v>
      </c>
      <c r="C13903" s="47" t="s">
        <v>30778</v>
      </c>
    </row>
    <row r="13904" spans="1:3" x14ac:dyDescent="0.25">
      <c r="A13904">
        <v>166222</v>
      </c>
      <c r="B13904" t="s">
        <v>30779</v>
      </c>
      <c r="C13904" s="47" t="s">
        <v>30780</v>
      </c>
    </row>
    <row r="13905" spans="1:3" x14ac:dyDescent="0.25">
      <c r="A13905">
        <v>166223</v>
      </c>
      <c r="B13905" t="s">
        <v>30781</v>
      </c>
      <c r="C13905" s="47" t="s">
        <v>30782</v>
      </c>
    </row>
    <row r="13906" spans="1:3" x14ac:dyDescent="0.25">
      <c r="A13906">
        <v>166224</v>
      </c>
      <c r="B13906" t="s">
        <v>30783</v>
      </c>
      <c r="C13906" s="47" t="s">
        <v>30784</v>
      </c>
    </row>
    <row r="13907" spans="1:3" x14ac:dyDescent="0.25">
      <c r="A13907">
        <v>166225</v>
      </c>
      <c r="B13907" t="s">
        <v>30785</v>
      </c>
      <c r="C13907" s="47" t="s">
        <v>30786</v>
      </c>
    </row>
    <row r="13908" spans="1:3" x14ac:dyDescent="0.25">
      <c r="A13908">
        <v>166226</v>
      </c>
      <c r="B13908" t="s">
        <v>30787</v>
      </c>
      <c r="C13908" s="47" t="s">
        <v>30788</v>
      </c>
    </row>
    <row r="13909" spans="1:3" x14ac:dyDescent="0.25">
      <c r="A13909">
        <v>166227</v>
      </c>
      <c r="B13909" t="s">
        <v>30789</v>
      </c>
      <c r="C13909" s="47" t="s">
        <v>30790</v>
      </c>
    </row>
    <row r="13910" spans="1:3" x14ac:dyDescent="0.25">
      <c r="A13910">
        <v>166228</v>
      </c>
      <c r="B13910" t="s">
        <v>30791</v>
      </c>
      <c r="C13910" s="47" t="s">
        <v>30792</v>
      </c>
    </row>
    <row r="13911" spans="1:3" x14ac:dyDescent="0.25">
      <c r="A13911">
        <v>166229</v>
      </c>
      <c r="B13911" t="s">
        <v>1502</v>
      </c>
      <c r="C13911" s="47" t="s">
        <v>30793</v>
      </c>
    </row>
    <row r="13912" spans="1:3" x14ac:dyDescent="0.25">
      <c r="A13912">
        <v>166230</v>
      </c>
      <c r="B13912" t="s">
        <v>30794</v>
      </c>
      <c r="C13912" s="47" t="s">
        <v>30795</v>
      </c>
    </row>
    <row r="13913" spans="1:3" x14ac:dyDescent="0.25">
      <c r="A13913">
        <v>166231</v>
      </c>
      <c r="B13913" t="s">
        <v>30796</v>
      </c>
      <c r="C13913" s="47" t="s">
        <v>30797</v>
      </c>
    </row>
    <row r="13914" spans="1:3" x14ac:dyDescent="0.25">
      <c r="A13914">
        <v>166232</v>
      </c>
      <c r="B13914" t="s">
        <v>30798</v>
      </c>
      <c r="C13914" s="47" t="s">
        <v>30799</v>
      </c>
    </row>
    <row r="13915" spans="1:3" x14ac:dyDescent="0.25">
      <c r="A13915">
        <v>166233</v>
      </c>
      <c r="B13915" t="s">
        <v>30800</v>
      </c>
      <c r="C13915" s="47" t="s">
        <v>30801</v>
      </c>
    </row>
    <row r="13916" spans="1:3" x14ac:dyDescent="0.25">
      <c r="A13916">
        <v>166234</v>
      </c>
      <c r="B13916" t="s">
        <v>30802</v>
      </c>
      <c r="C13916" s="47" t="s">
        <v>30803</v>
      </c>
    </row>
    <row r="13917" spans="1:3" x14ac:dyDescent="0.25">
      <c r="A13917">
        <v>166235</v>
      </c>
      <c r="B13917" t="s">
        <v>30804</v>
      </c>
      <c r="C13917" s="47" t="s">
        <v>30805</v>
      </c>
    </row>
    <row r="13918" spans="1:3" x14ac:dyDescent="0.25">
      <c r="A13918">
        <v>166236</v>
      </c>
      <c r="B13918" t="s">
        <v>30806</v>
      </c>
      <c r="C13918" s="47" t="s">
        <v>30807</v>
      </c>
    </row>
    <row r="13919" spans="1:3" x14ac:dyDescent="0.25">
      <c r="A13919">
        <v>166237</v>
      </c>
      <c r="B13919" t="s">
        <v>30808</v>
      </c>
      <c r="C13919" s="47" t="s">
        <v>30809</v>
      </c>
    </row>
    <row r="13920" spans="1:3" x14ac:dyDescent="0.25">
      <c r="A13920">
        <v>166238</v>
      </c>
      <c r="B13920" t="s">
        <v>30810</v>
      </c>
      <c r="C13920" s="47" t="s">
        <v>30811</v>
      </c>
    </row>
    <row r="13921" spans="1:3" x14ac:dyDescent="0.25">
      <c r="A13921">
        <v>166239</v>
      </c>
      <c r="B13921" t="s">
        <v>30812</v>
      </c>
      <c r="C13921" s="47" t="s">
        <v>30813</v>
      </c>
    </row>
    <row r="13922" spans="1:3" x14ac:dyDescent="0.25">
      <c r="A13922">
        <v>166240</v>
      </c>
      <c r="B13922" t="s">
        <v>30814</v>
      </c>
      <c r="C13922" s="47" t="s">
        <v>30815</v>
      </c>
    </row>
    <row r="13923" spans="1:3" x14ac:dyDescent="0.25">
      <c r="A13923">
        <v>166241</v>
      </c>
      <c r="B13923" t="s">
        <v>30816</v>
      </c>
      <c r="C13923" s="47" t="s">
        <v>30817</v>
      </c>
    </row>
    <row r="13924" spans="1:3" x14ac:dyDescent="0.25">
      <c r="A13924">
        <v>166242</v>
      </c>
      <c r="B13924" t="s">
        <v>30818</v>
      </c>
      <c r="C13924" s="47" t="s">
        <v>30819</v>
      </c>
    </row>
    <row r="13925" spans="1:3" x14ac:dyDescent="0.25">
      <c r="A13925">
        <v>166243</v>
      </c>
      <c r="B13925" t="s">
        <v>30820</v>
      </c>
      <c r="C13925" s="47" t="s">
        <v>30821</v>
      </c>
    </row>
    <row r="13926" spans="1:3" x14ac:dyDescent="0.25">
      <c r="A13926">
        <v>166244</v>
      </c>
      <c r="B13926" t="s">
        <v>30822</v>
      </c>
      <c r="C13926" s="47" t="s">
        <v>30823</v>
      </c>
    </row>
    <row r="13927" spans="1:3" x14ac:dyDescent="0.25">
      <c r="A13927">
        <v>166245</v>
      </c>
      <c r="B13927" t="s">
        <v>30824</v>
      </c>
      <c r="C13927" s="47" t="s">
        <v>30825</v>
      </c>
    </row>
    <row r="13928" spans="1:3" x14ac:dyDescent="0.25">
      <c r="A13928">
        <v>166246</v>
      </c>
      <c r="B13928" t="s">
        <v>30826</v>
      </c>
      <c r="C13928" s="47" t="s">
        <v>30827</v>
      </c>
    </row>
    <row r="13929" spans="1:3" x14ac:dyDescent="0.25">
      <c r="A13929">
        <v>166247</v>
      </c>
      <c r="B13929" t="s">
        <v>30828</v>
      </c>
      <c r="C13929" s="47" t="s">
        <v>30829</v>
      </c>
    </row>
    <row r="13930" spans="1:3" x14ac:dyDescent="0.25">
      <c r="A13930">
        <v>166248</v>
      </c>
      <c r="B13930" t="s">
        <v>30830</v>
      </c>
      <c r="C13930" s="47" t="s">
        <v>30831</v>
      </c>
    </row>
    <row r="13931" spans="1:3" x14ac:dyDescent="0.25">
      <c r="A13931">
        <v>166249</v>
      </c>
      <c r="B13931" t="s">
        <v>30832</v>
      </c>
      <c r="C13931" s="47" t="s">
        <v>30833</v>
      </c>
    </row>
    <row r="13932" spans="1:3" x14ac:dyDescent="0.25">
      <c r="A13932">
        <v>166250</v>
      </c>
      <c r="B13932" t="s">
        <v>30834</v>
      </c>
      <c r="C13932" s="47" t="s">
        <v>30835</v>
      </c>
    </row>
    <row r="13933" spans="1:3" x14ac:dyDescent="0.25">
      <c r="A13933">
        <v>166251</v>
      </c>
      <c r="B13933" t="s">
        <v>30836</v>
      </c>
      <c r="C13933" s="47" t="s">
        <v>30837</v>
      </c>
    </row>
    <row r="13934" spans="1:3" x14ac:dyDescent="0.25">
      <c r="A13934">
        <v>166252</v>
      </c>
      <c r="B13934" t="s">
        <v>1032</v>
      </c>
      <c r="C13934" s="47" t="s">
        <v>30838</v>
      </c>
    </row>
    <row r="13935" spans="1:3" x14ac:dyDescent="0.25">
      <c r="A13935">
        <v>166253</v>
      </c>
      <c r="B13935" t="s">
        <v>30839</v>
      </c>
      <c r="C13935" s="47" t="s">
        <v>30840</v>
      </c>
    </row>
    <row r="13936" spans="1:3" x14ac:dyDescent="0.25">
      <c r="A13936">
        <v>166254</v>
      </c>
      <c r="B13936" t="s">
        <v>30841</v>
      </c>
      <c r="C13936" s="47" t="s">
        <v>30842</v>
      </c>
    </row>
    <row r="13937" spans="1:3" x14ac:dyDescent="0.25">
      <c r="A13937">
        <v>166255</v>
      </c>
      <c r="B13937" t="s">
        <v>30843</v>
      </c>
      <c r="C13937" s="47" t="s">
        <v>30844</v>
      </c>
    </row>
    <row r="13938" spans="1:3" x14ac:dyDescent="0.25">
      <c r="A13938">
        <v>166256</v>
      </c>
      <c r="B13938" t="s">
        <v>30845</v>
      </c>
      <c r="C13938" s="47" t="s">
        <v>30846</v>
      </c>
    </row>
    <row r="13939" spans="1:3" x14ac:dyDescent="0.25">
      <c r="A13939">
        <v>166257</v>
      </c>
      <c r="B13939" t="s">
        <v>30847</v>
      </c>
      <c r="C13939" s="47" t="s">
        <v>30848</v>
      </c>
    </row>
    <row r="13940" spans="1:3" x14ac:dyDescent="0.25">
      <c r="A13940">
        <v>166258</v>
      </c>
      <c r="B13940" t="s">
        <v>30849</v>
      </c>
      <c r="C13940" s="47" t="s">
        <v>30850</v>
      </c>
    </row>
    <row r="13941" spans="1:3" x14ac:dyDescent="0.25">
      <c r="A13941">
        <v>166259</v>
      </c>
      <c r="B13941" t="s">
        <v>30851</v>
      </c>
      <c r="C13941" s="47" t="s">
        <v>30852</v>
      </c>
    </row>
    <row r="13942" spans="1:3" x14ac:dyDescent="0.25">
      <c r="A13942">
        <v>166260</v>
      </c>
      <c r="B13942" t="s">
        <v>30853</v>
      </c>
      <c r="C13942" s="47" t="s">
        <v>30854</v>
      </c>
    </row>
    <row r="13943" spans="1:3" x14ac:dyDescent="0.25">
      <c r="A13943">
        <v>166261</v>
      </c>
      <c r="B13943" t="s">
        <v>30855</v>
      </c>
      <c r="C13943" s="47" t="s">
        <v>30856</v>
      </c>
    </row>
    <row r="13944" spans="1:3" x14ac:dyDescent="0.25">
      <c r="A13944">
        <v>166262</v>
      </c>
      <c r="B13944" t="s">
        <v>30857</v>
      </c>
      <c r="C13944" s="47" t="s">
        <v>30858</v>
      </c>
    </row>
    <row r="13945" spans="1:3" x14ac:dyDescent="0.25">
      <c r="A13945">
        <v>166263</v>
      </c>
      <c r="B13945" t="s">
        <v>30859</v>
      </c>
      <c r="C13945" s="47" t="s">
        <v>30860</v>
      </c>
    </row>
    <row r="13946" spans="1:3" x14ac:dyDescent="0.25">
      <c r="A13946">
        <v>166264</v>
      </c>
      <c r="B13946" t="s">
        <v>30861</v>
      </c>
      <c r="C13946" s="47" t="s">
        <v>30862</v>
      </c>
    </row>
    <row r="13947" spans="1:3" x14ac:dyDescent="0.25">
      <c r="A13947">
        <v>166265</v>
      </c>
      <c r="B13947" t="s">
        <v>30863</v>
      </c>
      <c r="C13947" s="47" t="s">
        <v>30864</v>
      </c>
    </row>
    <row r="13948" spans="1:3" x14ac:dyDescent="0.25">
      <c r="A13948">
        <v>166266</v>
      </c>
      <c r="B13948" t="s">
        <v>30865</v>
      </c>
      <c r="C13948" s="47" t="s">
        <v>30866</v>
      </c>
    </row>
    <row r="13949" spans="1:3" x14ac:dyDescent="0.25">
      <c r="A13949">
        <v>166267</v>
      </c>
      <c r="B13949" t="s">
        <v>483</v>
      </c>
      <c r="C13949" s="47" t="s">
        <v>30867</v>
      </c>
    </row>
    <row r="13950" spans="1:3" x14ac:dyDescent="0.25">
      <c r="A13950">
        <v>166268</v>
      </c>
      <c r="B13950" t="s">
        <v>30868</v>
      </c>
      <c r="C13950" s="47" t="s">
        <v>30869</v>
      </c>
    </row>
    <row r="13951" spans="1:3" x14ac:dyDescent="0.25">
      <c r="A13951">
        <v>166269</v>
      </c>
      <c r="B13951" t="s">
        <v>30870</v>
      </c>
      <c r="C13951" s="47" t="s">
        <v>30871</v>
      </c>
    </row>
    <row r="13952" spans="1:3" x14ac:dyDescent="0.25">
      <c r="A13952">
        <v>166270</v>
      </c>
      <c r="B13952" t="s">
        <v>30872</v>
      </c>
      <c r="C13952" s="47" t="s">
        <v>30873</v>
      </c>
    </row>
    <row r="13953" spans="1:3" x14ac:dyDescent="0.25">
      <c r="A13953">
        <v>166271</v>
      </c>
      <c r="B13953" t="s">
        <v>30874</v>
      </c>
      <c r="C13953" s="47" t="s">
        <v>30875</v>
      </c>
    </row>
    <row r="13954" spans="1:3" x14ac:dyDescent="0.25">
      <c r="A13954">
        <v>166272</v>
      </c>
      <c r="B13954" t="s">
        <v>882</v>
      </c>
      <c r="C13954" s="47" t="s">
        <v>30876</v>
      </c>
    </row>
    <row r="13955" spans="1:3" x14ac:dyDescent="0.25">
      <c r="A13955">
        <v>166273</v>
      </c>
      <c r="B13955" t="s">
        <v>1270</v>
      </c>
      <c r="C13955" s="47" t="s">
        <v>30877</v>
      </c>
    </row>
    <row r="13956" spans="1:3" x14ac:dyDescent="0.25">
      <c r="A13956">
        <v>166274</v>
      </c>
      <c r="B13956" t="s">
        <v>30878</v>
      </c>
      <c r="C13956" s="47" t="s">
        <v>30879</v>
      </c>
    </row>
    <row r="13957" spans="1:3" x14ac:dyDescent="0.25">
      <c r="A13957">
        <v>166275</v>
      </c>
      <c r="B13957" t="s">
        <v>30880</v>
      </c>
      <c r="C13957" s="47" t="s">
        <v>30881</v>
      </c>
    </row>
    <row r="13958" spans="1:3" x14ac:dyDescent="0.25">
      <c r="A13958">
        <v>166276</v>
      </c>
      <c r="B13958" t="s">
        <v>30882</v>
      </c>
      <c r="C13958" s="47" t="s">
        <v>30883</v>
      </c>
    </row>
    <row r="13959" spans="1:3" x14ac:dyDescent="0.25">
      <c r="A13959">
        <v>166277</v>
      </c>
      <c r="B13959" t="s">
        <v>989</v>
      </c>
      <c r="C13959" s="47" t="s">
        <v>30884</v>
      </c>
    </row>
    <row r="13960" spans="1:3" x14ac:dyDescent="0.25">
      <c r="A13960">
        <v>166278</v>
      </c>
      <c r="B13960" t="s">
        <v>769</v>
      </c>
      <c r="C13960" s="47" t="s">
        <v>30885</v>
      </c>
    </row>
    <row r="13961" spans="1:3" x14ac:dyDescent="0.25">
      <c r="A13961">
        <v>166279</v>
      </c>
      <c r="B13961" t="s">
        <v>30886</v>
      </c>
      <c r="C13961" s="47" t="s">
        <v>30887</v>
      </c>
    </row>
    <row r="13962" spans="1:3" x14ac:dyDescent="0.25">
      <c r="A13962">
        <v>166280</v>
      </c>
      <c r="B13962" t="s">
        <v>30888</v>
      </c>
      <c r="C13962" s="47" t="s">
        <v>30889</v>
      </c>
    </row>
    <row r="13963" spans="1:3" x14ac:dyDescent="0.25">
      <c r="A13963">
        <v>166281</v>
      </c>
      <c r="B13963" t="s">
        <v>30890</v>
      </c>
      <c r="C13963" s="47" t="s">
        <v>30891</v>
      </c>
    </row>
    <row r="13964" spans="1:3" x14ac:dyDescent="0.25">
      <c r="A13964">
        <v>166282</v>
      </c>
      <c r="B13964" t="s">
        <v>30892</v>
      </c>
      <c r="C13964" s="47" t="s">
        <v>30893</v>
      </c>
    </row>
    <row r="13965" spans="1:3" x14ac:dyDescent="0.25">
      <c r="A13965">
        <v>166283</v>
      </c>
      <c r="B13965" t="s">
        <v>30894</v>
      </c>
      <c r="C13965" s="47" t="s">
        <v>30895</v>
      </c>
    </row>
    <row r="13966" spans="1:3" x14ac:dyDescent="0.25">
      <c r="A13966">
        <v>166284</v>
      </c>
      <c r="B13966" t="s">
        <v>30896</v>
      </c>
      <c r="C13966" s="47" t="s">
        <v>30897</v>
      </c>
    </row>
    <row r="13967" spans="1:3" x14ac:dyDescent="0.25">
      <c r="A13967">
        <v>166285</v>
      </c>
      <c r="B13967" t="s">
        <v>411</v>
      </c>
      <c r="C13967" s="47" t="s">
        <v>30898</v>
      </c>
    </row>
    <row r="13968" spans="1:3" x14ac:dyDescent="0.25">
      <c r="A13968">
        <v>166286</v>
      </c>
      <c r="B13968" t="s">
        <v>30899</v>
      </c>
      <c r="C13968" s="47" t="s">
        <v>30900</v>
      </c>
    </row>
    <row r="13969" spans="1:3" x14ac:dyDescent="0.25">
      <c r="A13969">
        <v>166287</v>
      </c>
      <c r="B13969" t="s">
        <v>30901</v>
      </c>
      <c r="C13969" s="47" t="s">
        <v>30902</v>
      </c>
    </row>
    <row r="13970" spans="1:3" x14ac:dyDescent="0.25">
      <c r="A13970">
        <v>166288</v>
      </c>
      <c r="B13970" t="s">
        <v>30903</v>
      </c>
      <c r="C13970" s="47" t="s">
        <v>30904</v>
      </c>
    </row>
    <row r="13971" spans="1:3" x14ac:dyDescent="0.25">
      <c r="A13971">
        <v>166289</v>
      </c>
      <c r="B13971" t="s">
        <v>30905</v>
      </c>
      <c r="C13971" s="47" t="s">
        <v>30906</v>
      </c>
    </row>
    <row r="13972" spans="1:3" x14ac:dyDescent="0.25">
      <c r="A13972">
        <v>166290</v>
      </c>
      <c r="B13972" t="s">
        <v>30907</v>
      </c>
      <c r="C13972" s="47" t="s">
        <v>30908</v>
      </c>
    </row>
    <row r="13973" spans="1:3" x14ac:dyDescent="0.25">
      <c r="A13973">
        <v>166291</v>
      </c>
      <c r="B13973" t="s">
        <v>30909</v>
      </c>
      <c r="C13973" s="47" t="s">
        <v>30910</v>
      </c>
    </row>
    <row r="13974" spans="1:3" x14ac:dyDescent="0.25">
      <c r="A13974">
        <v>166292</v>
      </c>
      <c r="B13974" t="s">
        <v>30911</v>
      </c>
      <c r="C13974" s="47" t="s">
        <v>30912</v>
      </c>
    </row>
    <row r="13975" spans="1:3" x14ac:dyDescent="0.25">
      <c r="A13975">
        <v>166293</v>
      </c>
      <c r="B13975" t="s">
        <v>30913</v>
      </c>
      <c r="C13975" s="47" t="s">
        <v>30914</v>
      </c>
    </row>
    <row r="13976" spans="1:3" x14ac:dyDescent="0.25">
      <c r="A13976">
        <v>166294</v>
      </c>
      <c r="B13976" t="s">
        <v>527</v>
      </c>
      <c r="C13976" s="47" t="s">
        <v>30915</v>
      </c>
    </row>
    <row r="13977" spans="1:3" x14ac:dyDescent="0.25">
      <c r="A13977">
        <v>166295</v>
      </c>
      <c r="B13977" t="s">
        <v>30916</v>
      </c>
      <c r="C13977" s="47" t="s">
        <v>30917</v>
      </c>
    </row>
    <row r="13978" spans="1:3" x14ac:dyDescent="0.25">
      <c r="A13978">
        <v>166296</v>
      </c>
      <c r="B13978" t="s">
        <v>30918</v>
      </c>
      <c r="C13978" s="47" t="s">
        <v>30919</v>
      </c>
    </row>
    <row r="13979" spans="1:3" x14ac:dyDescent="0.25">
      <c r="A13979">
        <v>166297</v>
      </c>
      <c r="B13979" t="s">
        <v>30920</v>
      </c>
      <c r="C13979" s="47" t="s">
        <v>30921</v>
      </c>
    </row>
    <row r="13980" spans="1:3" x14ac:dyDescent="0.25">
      <c r="A13980">
        <v>166298</v>
      </c>
      <c r="B13980" t="s">
        <v>30922</v>
      </c>
      <c r="C13980" s="47" t="s">
        <v>30923</v>
      </c>
    </row>
    <row r="13981" spans="1:3" x14ac:dyDescent="0.25">
      <c r="A13981">
        <v>166299</v>
      </c>
      <c r="B13981" t="s">
        <v>30924</v>
      </c>
      <c r="C13981" s="47" t="s">
        <v>30925</v>
      </c>
    </row>
    <row r="13982" spans="1:3" x14ac:dyDescent="0.25">
      <c r="A13982">
        <v>166300</v>
      </c>
      <c r="B13982" t="s">
        <v>30926</v>
      </c>
      <c r="C13982" s="47" t="s">
        <v>30927</v>
      </c>
    </row>
    <row r="13983" spans="1:3" x14ac:dyDescent="0.25">
      <c r="A13983">
        <v>166301</v>
      </c>
      <c r="B13983" t="s">
        <v>30928</v>
      </c>
      <c r="C13983" s="47" t="s">
        <v>30929</v>
      </c>
    </row>
    <row r="13984" spans="1:3" x14ac:dyDescent="0.25">
      <c r="A13984">
        <v>166302</v>
      </c>
      <c r="B13984" t="s">
        <v>30930</v>
      </c>
      <c r="C13984" s="47" t="s">
        <v>30931</v>
      </c>
    </row>
    <row r="13985" spans="1:3" x14ac:dyDescent="0.25">
      <c r="A13985">
        <v>166303</v>
      </c>
      <c r="B13985" t="s">
        <v>30932</v>
      </c>
      <c r="C13985" s="47" t="s">
        <v>30933</v>
      </c>
    </row>
    <row r="13986" spans="1:3" x14ac:dyDescent="0.25">
      <c r="A13986">
        <v>166304</v>
      </c>
      <c r="B13986" t="s">
        <v>30934</v>
      </c>
      <c r="C13986" s="47" t="s">
        <v>30935</v>
      </c>
    </row>
    <row r="13987" spans="1:3" x14ac:dyDescent="0.25">
      <c r="A13987">
        <v>166305</v>
      </c>
      <c r="B13987" t="s">
        <v>1716</v>
      </c>
      <c r="C13987" s="47" t="s">
        <v>30936</v>
      </c>
    </row>
    <row r="13988" spans="1:3" x14ac:dyDescent="0.25">
      <c r="A13988">
        <v>166306</v>
      </c>
      <c r="B13988" t="s">
        <v>30937</v>
      </c>
      <c r="C13988" s="47" t="s">
        <v>30938</v>
      </c>
    </row>
    <row r="13989" spans="1:3" x14ac:dyDescent="0.25">
      <c r="A13989">
        <v>166307</v>
      </c>
      <c r="B13989" t="s">
        <v>30939</v>
      </c>
      <c r="C13989" s="47" t="s">
        <v>30940</v>
      </c>
    </row>
    <row r="13990" spans="1:3" x14ac:dyDescent="0.25">
      <c r="A13990">
        <v>166308</v>
      </c>
      <c r="B13990" t="s">
        <v>30941</v>
      </c>
      <c r="C13990" s="47" t="s">
        <v>30942</v>
      </c>
    </row>
    <row r="13991" spans="1:3" x14ac:dyDescent="0.25">
      <c r="A13991">
        <v>166309</v>
      </c>
      <c r="B13991" t="s">
        <v>30943</v>
      </c>
      <c r="C13991" s="47" t="s">
        <v>30944</v>
      </c>
    </row>
    <row r="13992" spans="1:3" x14ac:dyDescent="0.25">
      <c r="A13992">
        <v>166310</v>
      </c>
      <c r="B13992" t="s">
        <v>30945</v>
      </c>
      <c r="C13992" s="47" t="s">
        <v>30946</v>
      </c>
    </row>
    <row r="13993" spans="1:3" x14ac:dyDescent="0.25">
      <c r="A13993">
        <v>166311</v>
      </c>
      <c r="B13993" t="s">
        <v>30947</v>
      </c>
      <c r="C13993" s="47" t="s">
        <v>30948</v>
      </c>
    </row>
    <row r="13994" spans="1:3" x14ac:dyDescent="0.25">
      <c r="A13994">
        <v>166312</v>
      </c>
      <c r="B13994" t="s">
        <v>30949</v>
      </c>
      <c r="C13994" s="47" t="s">
        <v>30950</v>
      </c>
    </row>
    <row r="13995" spans="1:3" x14ac:dyDescent="0.25">
      <c r="A13995">
        <v>166313</v>
      </c>
      <c r="B13995" t="s">
        <v>1250</v>
      </c>
      <c r="C13995" s="47" t="s">
        <v>30951</v>
      </c>
    </row>
    <row r="13996" spans="1:3" x14ac:dyDescent="0.25">
      <c r="A13996">
        <v>166314</v>
      </c>
      <c r="B13996" t="s">
        <v>30952</v>
      </c>
      <c r="C13996" s="47" t="s">
        <v>30953</v>
      </c>
    </row>
    <row r="13997" spans="1:3" x14ac:dyDescent="0.25">
      <c r="A13997">
        <v>166315</v>
      </c>
      <c r="B13997" t="s">
        <v>30954</v>
      </c>
      <c r="C13997" s="47" t="s">
        <v>30955</v>
      </c>
    </row>
    <row r="13998" spans="1:3" x14ac:dyDescent="0.25">
      <c r="A13998">
        <v>166316</v>
      </c>
      <c r="B13998" t="s">
        <v>30956</v>
      </c>
      <c r="C13998" s="47" t="s">
        <v>30957</v>
      </c>
    </row>
    <row r="13999" spans="1:3" x14ac:dyDescent="0.25">
      <c r="A13999">
        <v>166317</v>
      </c>
      <c r="B13999" t="s">
        <v>30958</v>
      </c>
      <c r="C13999" s="47" t="s">
        <v>30959</v>
      </c>
    </row>
    <row r="14000" spans="1:3" x14ac:dyDescent="0.25">
      <c r="A14000">
        <v>166318</v>
      </c>
      <c r="B14000" t="s">
        <v>30960</v>
      </c>
      <c r="C14000" s="47" t="s">
        <v>30961</v>
      </c>
    </row>
    <row r="14001" spans="1:3" x14ac:dyDescent="0.25">
      <c r="A14001">
        <v>166319</v>
      </c>
      <c r="B14001" t="s">
        <v>30962</v>
      </c>
      <c r="C14001" s="47" t="s">
        <v>30963</v>
      </c>
    </row>
    <row r="14002" spans="1:3" x14ac:dyDescent="0.25">
      <c r="A14002">
        <v>166320</v>
      </c>
      <c r="B14002" t="s">
        <v>30964</v>
      </c>
      <c r="C14002" s="47" t="s">
        <v>30965</v>
      </c>
    </row>
    <row r="14003" spans="1:3" x14ac:dyDescent="0.25">
      <c r="A14003">
        <v>166321</v>
      </c>
      <c r="B14003" t="s">
        <v>30966</v>
      </c>
      <c r="C14003" s="47" t="s">
        <v>30967</v>
      </c>
    </row>
    <row r="14004" spans="1:3" x14ac:dyDescent="0.25">
      <c r="A14004">
        <v>166322</v>
      </c>
      <c r="B14004" t="s">
        <v>30968</v>
      </c>
      <c r="C14004" s="47" t="s">
        <v>30969</v>
      </c>
    </row>
    <row r="14005" spans="1:3" x14ac:dyDescent="0.25">
      <c r="A14005">
        <v>166323</v>
      </c>
      <c r="B14005" t="s">
        <v>30970</v>
      </c>
      <c r="C14005" s="47" t="s">
        <v>30971</v>
      </c>
    </row>
    <row r="14006" spans="1:3" x14ac:dyDescent="0.25">
      <c r="A14006">
        <v>166324</v>
      </c>
      <c r="B14006" t="s">
        <v>30972</v>
      </c>
      <c r="C14006" s="47" t="s">
        <v>30973</v>
      </c>
    </row>
    <row r="14007" spans="1:3" x14ac:dyDescent="0.25">
      <c r="A14007">
        <v>166325</v>
      </c>
      <c r="B14007" t="s">
        <v>30974</v>
      </c>
      <c r="C14007" s="47" t="s">
        <v>30975</v>
      </c>
    </row>
    <row r="14008" spans="1:3" x14ac:dyDescent="0.25">
      <c r="A14008">
        <v>166326</v>
      </c>
      <c r="B14008" t="s">
        <v>30976</v>
      </c>
      <c r="C14008" s="47" t="s">
        <v>30977</v>
      </c>
    </row>
    <row r="14009" spans="1:3" x14ac:dyDescent="0.25">
      <c r="A14009">
        <v>166327</v>
      </c>
      <c r="B14009" t="s">
        <v>30978</v>
      </c>
      <c r="C14009" s="47" t="s">
        <v>30979</v>
      </c>
    </row>
    <row r="14010" spans="1:3" x14ac:dyDescent="0.25">
      <c r="A14010">
        <v>166328</v>
      </c>
      <c r="B14010" t="s">
        <v>30980</v>
      </c>
      <c r="C14010" s="47" t="s">
        <v>30981</v>
      </c>
    </row>
    <row r="14011" spans="1:3" x14ac:dyDescent="0.25">
      <c r="A14011">
        <v>166329</v>
      </c>
      <c r="B14011" t="s">
        <v>30982</v>
      </c>
      <c r="C14011" s="47" t="s">
        <v>30983</v>
      </c>
    </row>
    <row r="14012" spans="1:3" x14ac:dyDescent="0.25">
      <c r="A14012">
        <v>166330</v>
      </c>
      <c r="B14012" t="s">
        <v>30984</v>
      </c>
      <c r="C14012" s="47" t="s">
        <v>30985</v>
      </c>
    </row>
    <row r="14013" spans="1:3" x14ac:dyDescent="0.25">
      <c r="A14013">
        <v>166331</v>
      </c>
      <c r="B14013" t="s">
        <v>30986</v>
      </c>
      <c r="C14013" s="47" t="s">
        <v>30987</v>
      </c>
    </row>
    <row r="14014" spans="1:3" x14ac:dyDescent="0.25">
      <c r="A14014">
        <v>166332</v>
      </c>
      <c r="B14014" t="s">
        <v>30988</v>
      </c>
      <c r="C14014" s="47" t="s">
        <v>30989</v>
      </c>
    </row>
    <row r="14015" spans="1:3" x14ac:dyDescent="0.25">
      <c r="A14015">
        <v>166333</v>
      </c>
      <c r="B14015" t="s">
        <v>30990</v>
      </c>
      <c r="C14015" s="47" t="s">
        <v>30991</v>
      </c>
    </row>
    <row r="14016" spans="1:3" x14ac:dyDescent="0.25">
      <c r="A14016">
        <v>166334</v>
      </c>
      <c r="B14016" t="s">
        <v>30992</v>
      </c>
      <c r="C14016" s="47" t="s">
        <v>30993</v>
      </c>
    </row>
    <row r="14017" spans="1:3" x14ac:dyDescent="0.25">
      <c r="A14017">
        <v>166335</v>
      </c>
      <c r="B14017" t="s">
        <v>30994</v>
      </c>
      <c r="C14017" s="47" t="s">
        <v>30995</v>
      </c>
    </row>
    <row r="14018" spans="1:3" x14ac:dyDescent="0.25">
      <c r="A14018">
        <v>166336</v>
      </c>
      <c r="B14018" t="s">
        <v>30996</v>
      </c>
      <c r="C14018" s="47" t="s">
        <v>30997</v>
      </c>
    </row>
    <row r="14019" spans="1:3" x14ac:dyDescent="0.25">
      <c r="A14019">
        <v>166337</v>
      </c>
      <c r="B14019" t="s">
        <v>30998</v>
      </c>
      <c r="C14019" s="47" t="s">
        <v>30999</v>
      </c>
    </row>
    <row r="14020" spans="1:3" x14ac:dyDescent="0.25">
      <c r="A14020">
        <v>166338</v>
      </c>
      <c r="B14020" t="s">
        <v>31000</v>
      </c>
      <c r="C14020" s="47" t="s">
        <v>31001</v>
      </c>
    </row>
    <row r="14021" spans="1:3" x14ac:dyDescent="0.25">
      <c r="A14021">
        <v>166339</v>
      </c>
      <c r="B14021" t="s">
        <v>31002</v>
      </c>
      <c r="C14021" s="47" t="s">
        <v>31003</v>
      </c>
    </row>
    <row r="14022" spans="1:3" x14ac:dyDescent="0.25">
      <c r="A14022">
        <v>166340</v>
      </c>
      <c r="B14022" t="s">
        <v>31004</v>
      </c>
      <c r="C14022" s="47" t="s">
        <v>31005</v>
      </c>
    </row>
    <row r="14023" spans="1:3" x14ac:dyDescent="0.25">
      <c r="A14023">
        <v>166341</v>
      </c>
      <c r="B14023" t="s">
        <v>31006</v>
      </c>
      <c r="C14023" s="47" t="s">
        <v>31007</v>
      </c>
    </row>
    <row r="14024" spans="1:3" x14ac:dyDescent="0.25">
      <c r="A14024">
        <v>166342</v>
      </c>
      <c r="B14024" t="s">
        <v>31008</v>
      </c>
      <c r="C14024" s="47" t="s">
        <v>31009</v>
      </c>
    </row>
    <row r="14025" spans="1:3" x14ac:dyDescent="0.25">
      <c r="A14025">
        <v>166343</v>
      </c>
      <c r="B14025" t="s">
        <v>31010</v>
      </c>
      <c r="C14025" s="47" t="s">
        <v>31011</v>
      </c>
    </row>
    <row r="14026" spans="1:3" x14ac:dyDescent="0.25">
      <c r="A14026">
        <v>166344</v>
      </c>
      <c r="B14026" t="s">
        <v>31012</v>
      </c>
      <c r="C14026" s="47" t="s">
        <v>31013</v>
      </c>
    </row>
    <row r="14027" spans="1:3" x14ac:dyDescent="0.25">
      <c r="A14027">
        <v>166345</v>
      </c>
      <c r="B14027" t="s">
        <v>31014</v>
      </c>
      <c r="C14027" s="47" t="s">
        <v>31015</v>
      </c>
    </row>
    <row r="14028" spans="1:3" x14ac:dyDescent="0.25">
      <c r="A14028">
        <v>166346</v>
      </c>
      <c r="B14028" t="s">
        <v>31016</v>
      </c>
      <c r="C14028" s="47" t="s">
        <v>31017</v>
      </c>
    </row>
    <row r="14029" spans="1:3" x14ac:dyDescent="0.25">
      <c r="A14029">
        <v>166347</v>
      </c>
      <c r="B14029" t="s">
        <v>31018</v>
      </c>
      <c r="C14029" s="47" t="s">
        <v>31019</v>
      </c>
    </row>
    <row r="14030" spans="1:3" x14ac:dyDescent="0.25">
      <c r="A14030">
        <v>166348</v>
      </c>
      <c r="B14030" t="s">
        <v>31020</v>
      </c>
      <c r="C14030" s="47" t="s">
        <v>31021</v>
      </c>
    </row>
    <row r="14031" spans="1:3" x14ac:dyDescent="0.25">
      <c r="A14031">
        <v>166349</v>
      </c>
      <c r="B14031" t="s">
        <v>31022</v>
      </c>
      <c r="C14031" s="47" t="s">
        <v>31023</v>
      </c>
    </row>
    <row r="14032" spans="1:3" x14ac:dyDescent="0.25">
      <c r="A14032">
        <v>166350</v>
      </c>
      <c r="B14032" t="s">
        <v>31024</v>
      </c>
      <c r="C14032" s="47" t="s">
        <v>31025</v>
      </c>
    </row>
    <row r="14033" spans="1:3" x14ac:dyDescent="0.25">
      <c r="A14033">
        <v>166351</v>
      </c>
      <c r="B14033" t="s">
        <v>31026</v>
      </c>
      <c r="C14033" s="47" t="s">
        <v>31027</v>
      </c>
    </row>
    <row r="14034" spans="1:3" x14ac:dyDescent="0.25">
      <c r="A14034">
        <v>166352</v>
      </c>
      <c r="B14034" t="s">
        <v>31028</v>
      </c>
      <c r="C14034" s="47" t="s">
        <v>31029</v>
      </c>
    </row>
    <row r="14035" spans="1:3" x14ac:dyDescent="0.25">
      <c r="A14035">
        <v>166353</v>
      </c>
      <c r="B14035" t="s">
        <v>31030</v>
      </c>
      <c r="C14035" s="47" t="s">
        <v>31031</v>
      </c>
    </row>
    <row r="14036" spans="1:3" x14ac:dyDescent="0.25">
      <c r="A14036">
        <v>166354</v>
      </c>
      <c r="B14036" t="s">
        <v>31032</v>
      </c>
      <c r="C14036" s="47" t="s">
        <v>31033</v>
      </c>
    </row>
    <row r="14037" spans="1:3" x14ac:dyDescent="0.25">
      <c r="A14037">
        <v>166355</v>
      </c>
      <c r="B14037" t="s">
        <v>31034</v>
      </c>
      <c r="C14037" s="47" t="s">
        <v>31035</v>
      </c>
    </row>
    <row r="14038" spans="1:3" x14ac:dyDescent="0.25">
      <c r="A14038">
        <v>166356</v>
      </c>
      <c r="B14038" t="s">
        <v>31036</v>
      </c>
      <c r="C14038" s="47" t="s">
        <v>31037</v>
      </c>
    </row>
    <row r="14039" spans="1:3" x14ac:dyDescent="0.25">
      <c r="A14039">
        <v>166357</v>
      </c>
      <c r="B14039" t="s">
        <v>31038</v>
      </c>
      <c r="C14039" s="47" t="s">
        <v>31039</v>
      </c>
    </row>
    <row r="14040" spans="1:3" x14ac:dyDescent="0.25">
      <c r="A14040">
        <v>166358</v>
      </c>
      <c r="B14040" t="s">
        <v>31040</v>
      </c>
      <c r="C14040" s="47" t="s">
        <v>31041</v>
      </c>
    </row>
    <row r="14041" spans="1:3" x14ac:dyDescent="0.25">
      <c r="A14041">
        <v>166359</v>
      </c>
      <c r="B14041" t="s">
        <v>31042</v>
      </c>
      <c r="C14041" s="47" t="s">
        <v>31043</v>
      </c>
    </row>
    <row r="14042" spans="1:3" x14ac:dyDescent="0.25">
      <c r="A14042">
        <v>166360</v>
      </c>
      <c r="B14042" t="s">
        <v>31044</v>
      </c>
      <c r="C14042" s="47" t="s">
        <v>31045</v>
      </c>
    </row>
    <row r="14043" spans="1:3" x14ac:dyDescent="0.25">
      <c r="A14043">
        <v>166361</v>
      </c>
      <c r="B14043" t="s">
        <v>31046</v>
      </c>
      <c r="C14043" s="47" t="s">
        <v>31047</v>
      </c>
    </row>
    <row r="14044" spans="1:3" x14ac:dyDescent="0.25">
      <c r="A14044">
        <v>166362</v>
      </c>
      <c r="B14044" t="s">
        <v>31048</v>
      </c>
      <c r="C14044" s="47" t="s">
        <v>31049</v>
      </c>
    </row>
    <row r="14045" spans="1:3" x14ac:dyDescent="0.25">
      <c r="A14045">
        <v>166363</v>
      </c>
      <c r="B14045" t="s">
        <v>31050</v>
      </c>
      <c r="C14045" s="47" t="s">
        <v>31051</v>
      </c>
    </row>
    <row r="14046" spans="1:3" x14ac:dyDescent="0.25">
      <c r="A14046">
        <v>166364</v>
      </c>
      <c r="B14046" t="s">
        <v>31052</v>
      </c>
      <c r="C14046" s="47" t="s">
        <v>31053</v>
      </c>
    </row>
    <row r="14047" spans="1:3" x14ac:dyDescent="0.25">
      <c r="A14047">
        <v>166365</v>
      </c>
      <c r="B14047" t="s">
        <v>31054</v>
      </c>
      <c r="C14047" s="47" t="s">
        <v>31055</v>
      </c>
    </row>
    <row r="14048" spans="1:3" x14ac:dyDescent="0.25">
      <c r="A14048">
        <v>166366</v>
      </c>
      <c r="B14048" t="s">
        <v>31056</v>
      </c>
      <c r="C14048" s="47" t="s">
        <v>31057</v>
      </c>
    </row>
    <row r="14049" spans="1:3" x14ac:dyDescent="0.25">
      <c r="A14049">
        <v>166367</v>
      </c>
      <c r="B14049" t="s">
        <v>31058</v>
      </c>
      <c r="C14049" s="47" t="s">
        <v>31059</v>
      </c>
    </row>
    <row r="14050" spans="1:3" x14ac:dyDescent="0.25">
      <c r="A14050">
        <v>166368</v>
      </c>
      <c r="B14050" t="s">
        <v>31060</v>
      </c>
      <c r="C14050" s="47" t="s">
        <v>31061</v>
      </c>
    </row>
    <row r="14051" spans="1:3" x14ac:dyDescent="0.25">
      <c r="A14051">
        <v>166369</v>
      </c>
      <c r="B14051" t="s">
        <v>31062</v>
      </c>
      <c r="C14051" s="47" t="s">
        <v>31063</v>
      </c>
    </row>
    <row r="14052" spans="1:3" x14ac:dyDescent="0.25">
      <c r="A14052">
        <v>166370</v>
      </c>
      <c r="B14052" t="s">
        <v>31064</v>
      </c>
      <c r="C14052" s="47" t="s">
        <v>31065</v>
      </c>
    </row>
    <row r="14053" spans="1:3" x14ac:dyDescent="0.25">
      <c r="A14053">
        <v>166371</v>
      </c>
      <c r="B14053" t="s">
        <v>31066</v>
      </c>
      <c r="C14053" s="47" t="s">
        <v>31067</v>
      </c>
    </row>
    <row r="14054" spans="1:3" x14ac:dyDescent="0.25">
      <c r="A14054">
        <v>166372</v>
      </c>
      <c r="B14054" t="s">
        <v>31068</v>
      </c>
      <c r="C14054" s="47" t="s">
        <v>31069</v>
      </c>
    </row>
    <row r="14055" spans="1:3" x14ac:dyDescent="0.25">
      <c r="A14055">
        <v>166373</v>
      </c>
      <c r="B14055" t="s">
        <v>31070</v>
      </c>
      <c r="C14055" s="47" t="s">
        <v>31071</v>
      </c>
    </row>
    <row r="14056" spans="1:3" x14ac:dyDescent="0.25">
      <c r="A14056">
        <v>166374</v>
      </c>
      <c r="B14056" t="s">
        <v>31072</v>
      </c>
      <c r="C14056" s="47" t="s">
        <v>31073</v>
      </c>
    </row>
    <row r="14057" spans="1:3" x14ac:dyDescent="0.25">
      <c r="A14057">
        <v>166375</v>
      </c>
      <c r="B14057" t="s">
        <v>31074</v>
      </c>
      <c r="C14057" s="47" t="s">
        <v>31075</v>
      </c>
    </row>
    <row r="14058" spans="1:3" x14ac:dyDescent="0.25">
      <c r="A14058">
        <v>166376</v>
      </c>
      <c r="B14058" t="s">
        <v>31076</v>
      </c>
      <c r="C14058" s="47" t="s">
        <v>31077</v>
      </c>
    </row>
    <row r="14059" spans="1:3" x14ac:dyDescent="0.25">
      <c r="A14059">
        <v>166377</v>
      </c>
      <c r="B14059" t="s">
        <v>31078</v>
      </c>
      <c r="C14059" s="47" t="s">
        <v>31079</v>
      </c>
    </row>
    <row r="14060" spans="1:3" x14ac:dyDescent="0.25">
      <c r="A14060">
        <v>166378</v>
      </c>
      <c r="B14060" t="s">
        <v>31080</v>
      </c>
      <c r="C14060" s="47" t="s">
        <v>31081</v>
      </c>
    </row>
    <row r="14061" spans="1:3" x14ac:dyDescent="0.25">
      <c r="A14061">
        <v>166379</v>
      </c>
      <c r="B14061" t="s">
        <v>31082</v>
      </c>
      <c r="C14061" s="47" t="s">
        <v>31083</v>
      </c>
    </row>
    <row r="14062" spans="1:3" x14ac:dyDescent="0.25">
      <c r="A14062">
        <v>166380</v>
      </c>
      <c r="B14062" t="s">
        <v>31084</v>
      </c>
      <c r="C14062" s="47" t="s">
        <v>31085</v>
      </c>
    </row>
    <row r="14063" spans="1:3" x14ac:dyDescent="0.25">
      <c r="A14063">
        <v>166381</v>
      </c>
      <c r="B14063" t="s">
        <v>31086</v>
      </c>
      <c r="C14063" s="47" t="s">
        <v>31087</v>
      </c>
    </row>
    <row r="14064" spans="1:3" x14ac:dyDescent="0.25">
      <c r="A14064">
        <v>166382</v>
      </c>
      <c r="B14064" t="s">
        <v>31088</v>
      </c>
      <c r="C14064" s="47" t="s">
        <v>31089</v>
      </c>
    </row>
    <row r="14065" spans="1:3" x14ac:dyDescent="0.25">
      <c r="A14065">
        <v>166383</v>
      </c>
      <c r="B14065" t="s">
        <v>31090</v>
      </c>
      <c r="C14065" s="47" t="s">
        <v>31091</v>
      </c>
    </row>
    <row r="14066" spans="1:3" x14ac:dyDescent="0.25">
      <c r="A14066">
        <v>166384</v>
      </c>
      <c r="B14066" t="s">
        <v>31092</v>
      </c>
      <c r="C14066" s="47" t="s">
        <v>31093</v>
      </c>
    </row>
    <row r="14067" spans="1:3" x14ac:dyDescent="0.25">
      <c r="A14067">
        <v>166385</v>
      </c>
      <c r="B14067" t="s">
        <v>31094</v>
      </c>
      <c r="C14067" s="47" t="s">
        <v>31095</v>
      </c>
    </row>
    <row r="14068" spans="1:3" x14ac:dyDescent="0.25">
      <c r="A14068">
        <v>166386</v>
      </c>
      <c r="B14068" t="s">
        <v>31096</v>
      </c>
      <c r="C14068" s="47" t="s">
        <v>31097</v>
      </c>
    </row>
    <row r="14069" spans="1:3" x14ac:dyDescent="0.25">
      <c r="A14069">
        <v>166387</v>
      </c>
      <c r="B14069" t="s">
        <v>31098</v>
      </c>
      <c r="C14069" s="47" t="s">
        <v>31099</v>
      </c>
    </row>
    <row r="14070" spans="1:3" x14ac:dyDescent="0.25">
      <c r="A14070">
        <v>166388</v>
      </c>
      <c r="B14070" t="s">
        <v>31100</v>
      </c>
      <c r="C14070" s="47" t="s">
        <v>31101</v>
      </c>
    </row>
    <row r="14071" spans="1:3" x14ac:dyDescent="0.25">
      <c r="A14071">
        <v>166389</v>
      </c>
      <c r="B14071" t="s">
        <v>1333</v>
      </c>
      <c r="C14071" s="47" t="s">
        <v>31102</v>
      </c>
    </row>
    <row r="14072" spans="1:3" x14ac:dyDescent="0.25">
      <c r="A14072">
        <v>166390</v>
      </c>
      <c r="B14072" t="s">
        <v>31103</v>
      </c>
      <c r="C14072" s="47" t="s">
        <v>31104</v>
      </c>
    </row>
    <row r="14073" spans="1:3" x14ac:dyDescent="0.25">
      <c r="A14073">
        <v>166391</v>
      </c>
      <c r="B14073" t="s">
        <v>31105</v>
      </c>
      <c r="C14073" s="47" t="s">
        <v>31106</v>
      </c>
    </row>
    <row r="14074" spans="1:3" x14ac:dyDescent="0.25">
      <c r="A14074">
        <v>166392</v>
      </c>
      <c r="B14074" t="s">
        <v>31107</v>
      </c>
      <c r="C14074" s="47" t="s">
        <v>31108</v>
      </c>
    </row>
    <row r="14075" spans="1:3" x14ac:dyDescent="0.25">
      <c r="A14075">
        <v>166393</v>
      </c>
      <c r="B14075" t="s">
        <v>31109</v>
      </c>
      <c r="C14075" s="47" t="s">
        <v>31110</v>
      </c>
    </row>
    <row r="14076" spans="1:3" x14ac:dyDescent="0.25">
      <c r="A14076">
        <v>166394</v>
      </c>
      <c r="B14076" t="s">
        <v>31111</v>
      </c>
      <c r="C14076" s="47" t="s">
        <v>31112</v>
      </c>
    </row>
    <row r="14077" spans="1:3" x14ac:dyDescent="0.25">
      <c r="A14077">
        <v>166395</v>
      </c>
      <c r="B14077" t="s">
        <v>31113</v>
      </c>
      <c r="C14077" s="47" t="s">
        <v>31114</v>
      </c>
    </row>
    <row r="14078" spans="1:3" x14ac:dyDescent="0.25">
      <c r="A14078">
        <v>166396</v>
      </c>
      <c r="B14078" t="s">
        <v>31115</v>
      </c>
      <c r="C14078" s="47" t="s">
        <v>31116</v>
      </c>
    </row>
    <row r="14079" spans="1:3" x14ac:dyDescent="0.25">
      <c r="A14079">
        <v>166397</v>
      </c>
      <c r="B14079" t="s">
        <v>31117</v>
      </c>
      <c r="C14079" s="47" t="s">
        <v>31118</v>
      </c>
    </row>
    <row r="14080" spans="1:3" x14ac:dyDescent="0.25">
      <c r="A14080">
        <v>166398</v>
      </c>
      <c r="B14080" t="s">
        <v>31119</v>
      </c>
      <c r="C14080" s="47" t="s">
        <v>31120</v>
      </c>
    </row>
    <row r="14081" spans="1:3" x14ac:dyDescent="0.25">
      <c r="A14081">
        <v>166399</v>
      </c>
      <c r="B14081" t="s">
        <v>31121</v>
      </c>
      <c r="C14081" s="47" t="s">
        <v>31122</v>
      </c>
    </row>
    <row r="14082" spans="1:3" x14ac:dyDescent="0.25">
      <c r="A14082">
        <v>166400</v>
      </c>
      <c r="B14082" t="s">
        <v>31123</v>
      </c>
      <c r="C14082" s="47" t="s">
        <v>31124</v>
      </c>
    </row>
    <row r="14083" spans="1:3" x14ac:dyDescent="0.25">
      <c r="A14083">
        <v>166401</v>
      </c>
      <c r="B14083" t="s">
        <v>31125</v>
      </c>
      <c r="C14083" s="47" t="s">
        <v>31126</v>
      </c>
    </row>
    <row r="14084" spans="1:3" x14ac:dyDescent="0.25">
      <c r="A14084">
        <v>166402</v>
      </c>
      <c r="B14084" t="s">
        <v>31127</v>
      </c>
      <c r="C14084" s="47" t="s">
        <v>31128</v>
      </c>
    </row>
    <row r="14085" spans="1:3" x14ac:dyDescent="0.25">
      <c r="A14085">
        <v>166403</v>
      </c>
      <c r="B14085" t="s">
        <v>31129</v>
      </c>
      <c r="C14085" s="47" t="s">
        <v>31130</v>
      </c>
    </row>
    <row r="14086" spans="1:3" x14ac:dyDescent="0.25">
      <c r="A14086">
        <v>166404</v>
      </c>
      <c r="B14086" t="s">
        <v>31131</v>
      </c>
      <c r="C14086" s="47" t="s">
        <v>31132</v>
      </c>
    </row>
    <row r="14087" spans="1:3" x14ac:dyDescent="0.25">
      <c r="A14087">
        <v>166405</v>
      </c>
      <c r="B14087" t="s">
        <v>31133</v>
      </c>
      <c r="C14087" s="47" t="s">
        <v>31134</v>
      </c>
    </row>
    <row r="14088" spans="1:3" x14ac:dyDescent="0.25">
      <c r="A14088">
        <v>166406</v>
      </c>
      <c r="B14088" t="s">
        <v>31135</v>
      </c>
      <c r="C14088" s="47" t="s">
        <v>31136</v>
      </c>
    </row>
    <row r="14089" spans="1:3" x14ac:dyDescent="0.25">
      <c r="A14089">
        <v>166407</v>
      </c>
      <c r="B14089" t="s">
        <v>31137</v>
      </c>
      <c r="C14089" s="47" t="s">
        <v>31138</v>
      </c>
    </row>
    <row r="14090" spans="1:3" x14ac:dyDescent="0.25">
      <c r="A14090">
        <v>166408</v>
      </c>
      <c r="B14090" t="s">
        <v>31139</v>
      </c>
      <c r="C14090" s="47" t="s">
        <v>31140</v>
      </c>
    </row>
    <row r="14091" spans="1:3" x14ac:dyDescent="0.25">
      <c r="A14091">
        <v>166409</v>
      </c>
      <c r="B14091" t="s">
        <v>31141</v>
      </c>
      <c r="C14091" s="47" t="s">
        <v>31142</v>
      </c>
    </row>
    <row r="14092" spans="1:3" x14ac:dyDescent="0.25">
      <c r="A14092">
        <v>166410</v>
      </c>
      <c r="B14092" t="s">
        <v>31143</v>
      </c>
      <c r="C14092" s="47" t="s">
        <v>31144</v>
      </c>
    </row>
    <row r="14093" spans="1:3" x14ac:dyDescent="0.25">
      <c r="A14093">
        <v>166411</v>
      </c>
      <c r="B14093" t="s">
        <v>31145</v>
      </c>
      <c r="C14093" s="47" t="s">
        <v>31146</v>
      </c>
    </row>
    <row r="14094" spans="1:3" x14ac:dyDescent="0.25">
      <c r="A14094">
        <v>166412</v>
      </c>
      <c r="B14094" t="s">
        <v>31147</v>
      </c>
      <c r="C14094" s="47" t="s">
        <v>31148</v>
      </c>
    </row>
    <row r="14095" spans="1:3" x14ac:dyDescent="0.25">
      <c r="A14095">
        <v>166413</v>
      </c>
      <c r="B14095" t="s">
        <v>968</v>
      </c>
      <c r="C14095" s="47" t="s">
        <v>31149</v>
      </c>
    </row>
    <row r="14096" spans="1:3" x14ac:dyDescent="0.25">
      <c r="A14096">
        <v>166414</v>
      </c>
      <c r="B14096" t="s">
        <v>31150</v>
      </c>
      <c r="C14096" s="47" t="s">
        <v>31151</v>
      </c>
    </row>
    <row r="14097" spans="1:3" x14ac:dyDescent="0.25">
      <c r="A14097">
        <v>166415</v>
      </c>
      <c r="B14097" t="s">
        <v>31152</v>
      </c>
      <c r="C14097" s="47" t="s">
        <v>31153</v>
      </c>
    </row>
    <row r="14098" spans="1:3" x14ac:dyDescent="0.25">
      <c r="A14098">
        <v>166416</v>
      </c>
      <c r="B14098" t="s">
        <v>31154</v>
      </c>
      <c r="C14098" s="47" t="s">
        <v>31155</v>
      </c>
    </row>
    <row r="14099" spans="1:3" x14ac:dyDescent="0.25">
      <c r="A14099">
        <v>166417</v>
      </c>
      <c r="B14099" t="s">
        <v>31156</v>
      </c>
      <c r="C14099" s="47" t="s">
        <v>31157</v>
      </c>
    </row>
    <row r="14100" spans="1:3" x14ac:dyDescent="0.25">
      <c r="A14100">
        <v>166418</v>
      </c>
      <c r="B14100" t="s">
        <v>31158</v>
      </c>
      <c r="C14100" s="47" t="s">
        <v>31159</v>
      </c>
    </row>
    <row r="14101" spans="1:3" x14ac:dyDescent="0.25">
      <c r="A14101">
        <v>166419</v>
      </c>
      <c r="B14101" t="s">
        <v>31160</v>
      </c>
      <c r="C14101" s="47" t="s">
        <v>31161</v>
      </c>
    </row>
    <row r="14102" spans="1:3" x14ac:dyDescent="0.25">
      <c r="A14102">
        <v>166420</v>
      </c>
      <c r="B14102" t="s">
        <v>31162</v>
      </c>
      <c r="C14102" s="47" t="s">
        <v>31163</v>
      </c>
    </row>
    <row r="14103" spans="1:3" x14ac:dyDescent="0.25">
      <c r="A14103">
        <v>166421</v>
      </c>
      <c r="B14103" t="s">
        <v>31164</v>
      </c>
      <c r="C14103" s="47" t="s">
        <v>31165</v>
      </c>
    </row>
    <row r="14104" spans="1:3" x14ac:dyDescent="0.25">
      <c r="A14104">
        <v>166422</v>
      </c>
      <c r="B14104" t="s">
        <v>31166</v>
      </c>
      <c r="C14104" s="47" t="s">
        <v>31167</v>
      </c>
    </row>
    <row r="14105" spans="1:3" x14ac:dyDescent="0.25">
      <c r="A14105">
        <v>166423</v>
      </c>
      <c r="B14105" t="s">
        <v>31168</v>
      </c>
      <c r="C14105" s="47" t="s">
        <v>31169</v>
      </c>
    </row>
    <row r="14106" spans="1:3" x14ac:dyDescent="0.25">
      <c r="A14106">
        <v>166424</v>
      </c>
      <c r="B14106" t="s">
        <v>31170</v>
      </c>
      <c r="C14106" s="47" t="s">
        <v>31171</v>
      </c>
    </row>
    <row r="14107" spans="1:3" x14ac:dyDescent="0.25">
      <c r="A14107">
        <v>166425</v>
      </c>
      <c r="B14107" t="s">
        <v>31172</v>
      </c>
      <c r="C14107" s="47" t="s">
        <v>31173</v>
      </c>
    </row>
    <row r="14108" spans="1:3" x14ac:dyDescent="0.25">
      <c r="A14108">
        <v>166426</v>
      </c>
      <c r="B14108" t="s">
        <v>31174</v>
      </c>
      <c r="C14108" s="47" t="s">
        <v>31175</v>
      </c>
    </row>
    <row r="14109" spans="1:3" x14ac:dyDescent="0.25">
      <c r="A14109">
        <v>166427</v>
      </c>
      <c r="B14109" t="s">
        <v>31176</v>
      </c>
      <c r="C14109" s="47" t="s">
        <v>31177</v>
      </c>
    </row>
    <row r="14110" spans="1:3" x14ac:dyDescent="0.25">
      <c r="A14110">
        <v>166428</v>
      </c>
      <c r="B14110" t="s">
        <v>31178</v>
      </c>
      <c r="C14110" s="47" t="s">
        <v>9053</v>
      </c>
    </row>
    <row r="14111" spans="1:3" x14ac:dyDescent="0.25">
      <c r="A14111">
        <v>166429</v>
      </c>
      <c r="B14111" t="s">
        <v>31179</v>
      </c>
      <c r="C14111" s="47" t="s">
        <v>31180</v>
      </c>
    </row>
    <row r="14112" spans="1:3" x14ac:dyDescent="0.25">
      <c r="A14112">
        <v>166430</v>
      </c>
      <c r="B14112" t="s">
        <v>31181</v>
      </c>
      <c r="C14112" s="47" t="s">
        <v>31182</v>
      </c>
    </row>
    <row r="14113" spans="1:3" x14ac:dyDescent="0.25">
      <c r="A14113">
        <v>166431</v>
      </c>
      <c r="B14113" t="s">
        <v>31183</v>
      </c>
      <c r="C14113" s="47" t="s">
        <v>31184</v>
      </c>
    </row>
    <row r="14114" spans="1:3" x14ac:dyDescent="0.25">
      <c r="A14114">
        <v>166432</v>
      </c>
      <c r="B14114" t="s">
        <v>31185</v>
      </c>
      <c r="C14114" s="47" t="s">
        <v>31186</v>
      </c>
    </row>
    <row r="14115" spans="1:3" x14ac:dyDescent="0.25">
      <c r="A14115">
        <v>166433</v>
      </c>
      <c r="B14115" t="s">
        <v>31187</v>
      </c>
      <c r="C14115" s="47" t="s">
        <v>31188</v>
      </c>
    </row>
    <row r="14116" spans="1:3" x14ac:dyDescent="0.25">
      <c r="A14116">
        <v>166434</v>
      </c>
      <c r="B14116" t="s">
        <v>31189</v>
      </c>
      <c r="C14116" s="47" t="s">
        <v>18321</v>
      </c>
    </row>
    <row r="14117" spans="1:3" x14ac:dyDescent="0.25">
      <c r="A14117">
        <v>166435</v>
      </c>
      <c r="B14117" t="s">
        <v>31190</v>
      </c>
      <c r="C14117" s="47" t="s">
        <v>31191</v>
      </c>
    </row>
    <row r="14118" spans="1:3" x14ac:dyDescent="0.25">
      <c r="A14118">
        <v>166436</v>
      </c>
      <c r="B14118" t="s">
        <v>31192</v>
      </c>
      <c r="C14118" s="47" t="s">
        <v>18321</v>
      </c>
    </row>
    <row r="14119" spans="1:3" x14ac:dyDescent="0.25">
      <c r="A14119">
        <v>166437</v>
      </c>
      <c r="B14119" t="s">
        <v>31193</v>
      </c>
      <c r="C14119" s="47" t="s">
        <v>31194</v>
      </c>
    </row>
    <row r="14120" spans="1:3" x14ac:dyDescent="0.25">
      <c r="A14120">
        <v>166438</v>
      </c>
      <c r="B14120" t="s">
        <v>31195</v>
      </c>
      <c r="C14120" s="47" t="s">
        <v>31196</v>
      </c>
    </row>
    <row r="14121" spans="1:3" x14ac:dyDescent="0.25">
      <c r="A14121">
        <v>166439</v>
      </c>
      <c r="B14121" t="s">
        <v>31197</v>
      </c>
      <c r="C14121" s="47" t="s">
        <v>31198</v>
      </c>
    </row>
    <row r="14122" spans="1:3" x14ac:dyDescent="0.25">
      <c r="A14122">
        <v>166440</v>
      </c>
      <c r="B14122" t="s">
        <v>31199</v>
      </c>
      <c r="C14122" s="47" t="s">
        <v>31200</v>
      </c>
    </row>
    <row r="14123" spans="1:3" x14ac:dyDescent="0.25">
      <c r="A14123">
        <v>166441</v>
      </c>
      <c r="B14123" t="s">
        <v>31201</v>
      </c>
      <c r="C14123" s="47" t="s">
        <v>31202</v>
      </c>
    </row>
    <row r="14124" spans="1:3" x14ac:dyDescent="0.25">
      <c r="A14124">
        <v>166442</v>
      </c>
      <c r="B14124" t="s">
        <v>31203</v>
      </c>
      <c r="C14124" s="47" t="s">
        <v>31204</v>
      </c>
    </row>
    <row r="14125" spans="1:3" x14ac:dyDescent="0.25">
      <c r="A14125">
        <v>166443</v>
      </c>
      <c r="B14125" t="s">
        <v>31205</v>
      </c>
      <c r="C14125" s="47" t="s">
        <v>31206</v>
      </c>
    </row>
    <row r="14126" spans="1:3" x14ac:dyDescent="0.25">
      <c r="A14126">
        <v>166444</v>
      </c>
      <c r="B14126" t="s">
        <v>31207</v>
      </c>
      <c r="C14126" s="47" t="s">
        <v>31208</v>
      </c>
    </row>
    <row r="14127" spans="1:3" x14ac:dyDescent="0.25">
      <c r="A14127">
        <v>166445</v>
      </c>
      <c r="B14127" t="s">
        <v>31209</v>
      </c>
      <c r="C14127" s="47" t="s">
        <v>31210</v>
      </c>
    </row>
    <row r="14128" spans="1:3" x14ac:dyDescent="0.25">
      <c r="A14128">
        <v>166446</v>
      </c>
      <c r="B14128" t="s">
        <v>31211</v>
      </c>
      <c r="C14128" s="47" t="s">
        <v>31212</v>
      </c>
    </row>
    <row r="14129" spans="1:3" x14ac:dyDescent="0.25">
      <c r="A14129">
        <v>166447</v>
      </c>
      <c r="B14129" t="s">
        <v>31213</v>
      </c>
      <c r="C14129" s="47" t="s">
        <v>31214</v>
      </c>
    </row>
    <row r="14130" spans="1:3" x14ac:dyDescent="0.25">
      <c r="A14130">
        <v>166448</v>
      </c>
      <c r="B14130" t="s">
        <v>31215</v>
      </c>
      <c r="C14130" s="47" t="s">
        <v>31216</v>
      </c>
    </row>
    <row r="14131" spans="1:3" x14ac:dyDescent="0.25">
      <c r="A14131">
        <v>166449</v>
      </c>
      <c r="B14131" t="s">
        <v>31217</v>
      </c>
      <c r="C14131" s="47" t="s">
        <v>31218</v>
      </c>
    </row>
    <row r="14132" spans="1:3" x14ac:dyDescent="0.25">
      <c r="A14132">
        <v>166450</v>
      </c>
      <c r="B14132" t="s">
        <v>31219</v>
      </c>
      <c r="C14132" s="47" t="s">
        <v>31220</v>
      </c>
    </row>
    <row r="14133" spans="1:3" x14ac:dyDescent="0.25">
      <c r="A14133">
        <v>166451</v>
      </c>
      <c r="B14133" t="s">
        <v>31221</v>
      </c>
      <c r="C14133" s="47" t="s">
        <v>31222</v>
      </c>
    </row>
    <row r="14134" spans="1:3" x14ac:dyDescent="0.25">
      <c r="A14134">
        <v>166452</v>
      </c>
      <c r="B14134" t="s">
        <v>31223</v>
      </c>
      <c r="C14134" s="47" t="s">
        <v>31224</v>
      </c>
    </row>
    <row r="14135" spans="1:3" x14ac:dyDescent="0.25">
      <c r="A14135">
        <v>166453</v>
      </c>
      <c r="B14135" t="s">
        <v>31225</v>
      </c>
      <c r="C14135" s="47" t="s">
        <v>31226</v>
      </c>
    </row>
    <row r="14136" spans="1:3" x14ac:dyDescent="0.25">
      <c r="A14136">
        <v>166454</v>
      </c>
      <c r="B14136" t="s">
        <v>31227</v>
      </c>
      <c r="C14136" s="47" t="s">
        <v>31228</v>
      </c>
    </row>
    <row r="14137" spans="1:3" x14ac:dyDescent="0.25">
      <c r="A14137">
        <v>166455</v>
      </c>
      <c r="B14137" t="s">
        <v>31229</v>
      </c>
      <c r="C14137" s="47" t="s">
        <v>31230</v>
      </c>
    </row>
    <row r="14138" spans="1:3" x14ac:dyDescent="0.25">
      <c r="A14138">
        <v>166456</v>
      </c>
      <c r="B14138" t="s">
        <v>31231</v>
      </c>
      <c r="C14138" s="47" t="s">
        <v>31232</v>
      </c>
    </row>
    <row r="14139" spans="1:3" x14ac:dyDescent="0.25">
      <c r="A14139">
        <v>166457</v>
      </c>
      <c r="B14139" t="s">
        <v>31233</v>
      </c>
      <c r="C14139" s="47" t="s">
        <v>31234</v>
      </c>
    </row>
    <row r="14140" spans="1:3" x14ac:dyDescent="0.25">
      <c r="A14140">
        <v>166458</v>
      </c>
      <c r="B14140" t="s">
        <v>31235</v>
      </c>
      <c r="C14140" s="47" t="s">
        <v>31236</v>
      </c>
    </row>
    <row r="14141" spans="1:3" x14ac:dyDescent="0.25">
      <c r="A14141">
        <v>166459</v>
      </c>
      <c r="B14141" t="s">
        <v>31237</v>
      </c>
      <c r="C14141" s="47" t="s">
        <v>31238</v>
      </c>
    </row>
    <row r="14142" spans="1:3" x14ac:dyDescent="0.25">
      <c r="A14142">
        <v>166460</v>
      </c>
      <c r="B14142" t="s">
        <v>31239</v>
      </c>
      <c r="C14142" s="47" t="s">
        <v>31240</v>
      </c>
    </row>
    <row r="14143" spans="1:3" x14ac:dyDescent="0.25">
      <c r="A14143">
        <v>166461</v>
      </c>
      <c r="B14143" t="s">
        <v>31241</v>
      </c>
      <c r="C14143" s="47" t="s">
        <v>31242</v>
      </c>
    </row>
    <row r="14144" spans="1:3" x14ac:dyDescent="0.25">
      <c r="A14144">
        <v>166462</v>
      </c>
      <c r="B14144" t="s">
        <v>31243</v>
      </c>
      <c r="C14144" s="47" t="s">
        <v>31244</v>
      </c>
    </row>
    <row r="14145" spans="1:3" x14ac:dyDescent="0.25">
      <c r="A14145">
        <v>166463</v>
      </c>
      <c r="B14145" t="s">
        <v>31245</v>
      </c>
      <c r="C14145" s="47" t="s">
        <v>31246</v>
      </c>
    </row>
    <row r="14146" spans="1:3" x14ac:dyDescent="0.25">
      <c r="A14146">
        <v>166464</v>
      </c>
      <c r="B14146" t="s">
        <v>31247</v>
      </c>
      <c r="C14146" s="47" t="s">
        <v>31248</v>
      </c>
    </row>
    <row r="14147" spans="1:3" x14ac:dyDescent="0.25">
      <c r="A14147">
        <v>166465</v>
      </c>
      <c r="B14147" t="s">
        <v>31249</v>
      </c>
      <c r="C14147" s="47" t="s">
        <v>31250</v>
      </c>
    </row>
    <row r="14148" spans="1:3" x14ac:dyDescent="0.25">
      <c r="A14148">
        <v>166466</v>
      </c>
      <c r="B14148" t="s">
        <v>31251</v>
      </c>
      <c r="C14148" s="47" t="s">
        <v>31252</v>
      </c>
    </row>
    <row r="14149" spans="1:3" x14ac:dyDescent="0.25">
      <c r="A14149">
        <v>166467</v>
      </c>
      <c r="B14149" t="s">
        <v>1516</v>
      </c>
      <c r="C14149" s="47" t="s">
        <v>31253</v>
      </c>
    </row>
    <row r="14150" spans="1:3" x14ac:dyDescent="0.25">
      <c r="A14150">
        <v>166468</v>
      </c>
      <c r="B14150" t="s">
        <v>31254</v>
      </c>
      <c r="C14150" s="47" t="s">
        <v>31255</v>
      </c>
    </row>
    <row r="14151" spans="1:3" x14ac:dyDescent="0.25">
      <c r="A14151">
        <v>166469</v>
      </c>
      <c r="B14151" t="s">
        <v>31256</v>
      </c>
      <c r="C14151" s="47" t="s">
        <v>31257</v>
      </c>
    </row>
    <row r="14152" spans="1:3" x14ac:dyDescent="0.25">
      <c r="A14152">
        <v>166470</v>
      </c>
      <c r="B14152" t="s">
        <v>31258</v>
      </c>
      <c r="C14152" s="47" t="s">
        <v>31259</v>
      </c>
    </row>
    <row r="14153" spans="1:3" x14ac:dyDescent="0.25">
      <c r="A14153">
        <v>166471</v>
      </c>
      <c r="B14153" t="s">
        <v>31260</v>
      </c>
      <c r="C14153" s="47" t="s">
        <v>31261</v>
      </c>
    </row>
    <row r="14154" spans="1:3" x14ac:dyDescent="0.25">
      <c r="A14154">
        <v>166472</v>
      </c>
      <c r="B14154" t="s">
        <v>31262</v>
      </c>
      <c r="C14154" s="47" t="s">
        <v>31263</v>
      </c>
    </row>
    <row r="14155" spans="1:3" x14ac:dyDescent="0.25">
      <c r="A14155">
        <v>166473</v>
      </c>
      <c r="B14155" t="s">
        <v>905</v>
      </c>
      <c r="C14155" s="47" t="s">
        <v>31264</v>
      </c>
    </row>
    <row r="14156" spans="1:3" x14ac:dyDescent="0.25">
      <c r="A14156">
        <v>166474</v>
      </c>
      <c r="B14156" t="s">
        <v>31265</v>
      </c>
      <c r="C14156" s="47" t="s">
        <v>31266</v>
      </c>
    </row>
    <row r="14157" spans="1:3" x14ac:dyDescent="0.25">
      <c r="A14157">
        <v>166475</v>
      </c>
      <c r="B14157" t="s">
        <v>31267</v>
      </c>
      <c r="C14157" s="47" t="s">
        <v>31268</v>
      </c>
    </row>
    <row r="14158" spans="1:3" x14ac:dyDescent="0.25">
      <c r="A14158">
        <v>166476</v>
      </c>
      <c r="B14158" t="s">
        <v>31269</v>
      </c>
      <c r="C14158" s="47" t="s">
        <v>31270</v>
      </c>
    </row>
    <row r="14159" spans="1:3" x14ac:dyDescent="0.25">
      <c r="A14159">
        <v>166477</v>
      </c>
      <c r="B14159" t="s">
        <v>1678</v>
      </c>
      <c r="C14159" s="47" t="s">
        <v>31271</v>
      </c>
    </row>
    <row r="14160" spans="1:3" x14ac:dyDescent="0.25">
      <c r="A14160">
        <v>166478</v>
      </c>
      <c r="B14160" t="s">
        <v>31272</v>
      </c>
      <c r="C14160" s="47" t="s">
        <v>31273</v>
      </c>
    </row>
    <row r="14161" spans="1:3" x14ac:dyDescent="0.25">
      <c r="A14161">
        <v>166479</v>
      </c>
      <c r="B14161" t="s">
        <v>31274</v>
      </c>
      <c r="C14161" s="47" t="s">
        <v>31275</v>
      </c>
    </row>
    <row r="14162" spans="1:3" x14ac:dyDescent="0.25">
      <c r="A14162">
        <v>166480</v>
      </c>
      <c r="B14162" t="s">
        <v>31276</v>
      </c>
      <c r="C14162" s="47" t="s">
        <v>31277</v>
      </c>
    </row>
    <row r="14163" spans="1:3" x14ac:dyDescent="0.25">
      <c r="A14163">
        <v>166481</v>
      </c>
      <c r="B14163" t="s">
        <v>1215</v>
      </c>
      <c r="C14163" s="47" t="s">
        <v>31278</v>
      </c>
    </row>
    <row r="14164" spans="1:3" x14ac:dyDescent="0.25">
      <c r="A14164">
        <v>166482</v>
      </c>
      <c r="B14164" t="s">
        <v>31279</v>
      </c>
      <c r="C14164" s="47" t="s">
        <v>31280</v>
      </c>
    </row>
    <row r="14165" spans="1:3" x14ac:dyDescent="0.25">
      <c r="A14165">
        <v>166483</v>
      </c>
      <c r="B14165" t="s">
        <v>31281</v>
      </c>
      <c r="C14165" s="47" t="s">
        <v>31282</v>
      </c>
    </row>
    <row r="14166" spans="1:3" x14ac:dyDescent="0.25">
      <c r="A14166">
        <v>166484</v>
      </c>
      <c r="B14166" t="s">
        <v>31283</v>
      </c>
      <c r="C14166" s="47" t="s">
        <v>31284</v>
      </c>
    </row>
    <row r="14167" spans="1:3" x14ac:dyDescent="0.25">
      <c r="A14167">
        <v>166485</v>
      </c>
      <c r="B14167" t="s">
        <v>31285</v>
      </c>
      <c r="C14167" s="47" t="s">
        <v>31286</v>
      </c>
    </row>
    <row r="14168" spans="1:3" x14ac:dyDescent="0.25">
      <c r="A14168">
        <v>166486</v>
      </c>
      <c r="B14168" t="s">
        <v>31287</v>
      </c>
      <c r="C14168" s="47" t="s">
        <v>31288</v>
      </c>
    </row>
    <row r="14169" spans="1:3" x14ac:dyDescent="0.25">
      <c r="A14169">
        <v>166487</v>
      </c>
      <c r="B14169" t="s">
        <v>31289</v>
      </c>
      <c r="C14169" s="47" t="s">
        <v>31290</v>
      </c>
    </row>
    <row r="14170" spans="1:3" x14ac:dyDescent="0.25">
      <c r="A14170">
        <v>166488</v>
      </c>
      <c r="B14170" t="s">
        <v>31291</v>
      </c>
      <c r="C14170" s="47" t="s">
        <v>31292</v>
      </c>
    </row>
    <row r="14171" spans="1:3" x14ac:dyDescent="0.25">
      <c r="A14171">
        <v>166489</v>
      </c>
      <c r="B14171" t="s">
        <v>31293</v>
      </c>
      <c r="C14171" s="47" t="s">
        <v>31294</v>
      </c>
    </row>
    <row r="14172" spans="1:3" x14ac:dyDescent="0.25">
      <c r="A14172">
        <v>166490</v>
      </c>
      <c r="B14172" t="s">
        <v>31295</v>
      </c>
      <c r="C14172" s="47" t="s">
        <v>31296</v>
      </c>
    </row>
    <row r="14173" spans="1:3" x14ac:dyDescent="0.25">
      <c r="A14173">
        <v>166491</v>
      </c>
      <c r="B14173" t="s">
        <v>31297</v>
      </c>
      <c r="C14173" s="47" t="s">
        <v>31298</v>
      </c>
    </row>
    <row r="14174" spans="1:3" x14ac:dyDescent="0.25">
      <c r="A14174">
        <v>166492</v>
      </c>
      <c r="B14174" t="s">
        <v>31299</v>
      </c>
      <c r="C14174" s="47" t="s">
        <v>31300</v>
      </c>
    </row>
    <row r="14175" spans="1:3" x14ac:dyDescent="0.25">
      <c r="A14175">
        <v>166493</v>
      </c>
      <c r="B14175" t="s">
        <v>31301</v>
      </c>
      <c r="C14175" s="47" t="s">
        <v>31302</v>
      </c>
    </row>
    <row r="14176" spans="1:3" x14ac:dyDescent="0.25">
      <c r="A14176">
        <v>166494</v>
      </c>
      <c r="B14176" t="s">
        <v>31303</v>
      </c>
      <c r="C14176" s="47" t="s">
        <v>31304</v>
      </c>
    </row>
    <row r="14177" spans="1:3" x14ac:dyDescent="0.25">
      <c r="A14177">
        <v>166495</v>
      </c>
      <c r="B14177" t="s">
        <v>31305</v>
      </c>
      <c r="C14177" s="47" t="s">
        <v>31306</v>
      </c>
    </row>
    <row r="14178" spans="1:3" x14ac:dyDescent="0.25">
      <c r="A14178">
        <v>166496</v>
      </c>
      <c r="B14178" t="s">
        <v>31307</v>
      </c>
      <c r="C14178" s="47" t="s">
        <v>31308</v>
      </c>
    </row>
    <row r="14179" spans="1:3" x14ac:dyDescent="0.25">
      <c r="A14179">
        <v>166497</v>
      </c>
      <c r="B14179" t="s">
        <v>31309</v>
      </c>
      <c r="C14179" s="47" t="s">
        <v>31310</v>
      </c>
    </row>
    <row r="14180" spans="1:3" x14ac:dyDescent="0.25">
      <c r="A14180">
        <v>166498</v>
      </c>
      <c r="B14180" t="s">
        <v>31311</v>
      </c>
      <c r="C14180" s="47" t="s">
        <v>31312</v>
      </c>
    </row>
    <row r="14181" spans="1:3" x14ac:dyDescent="0.25">
      <c r="A14181">
        <v>166499</v>
      </c>
      <c r="B14181" t="s">
        <v>31313</v>
      </c>
      <c r="C14181" s="47" t="s">
        <v>31314</v>
      </c>
    </row>
    <row r="14182" spans="1:3" x14ac:dyDescent="0.25">
      <c r="A14182">
        <v>166500</v>
      </c>
      <c r="B14182" t="s">
        <v>31315</v>
      </c>
      <c r="C14182" s="47" t="s">
        <v>31316</v>
      </c>
    </row>
    <row r="14183" spans="1:3" x14ac:dyDescent="0.25">
      <c r="A14183">
        <v>166501</v>
      </c>
      <c r="B14183" t="s">
        <v>31317</v>
      </c>
      <c r="C14183" s="47" t="s">
        <v>31318</v>
      </c>
    </row>
    <row r="14184" spans="1:3" x14ac:dyDescent="0.25">
      <c r="A14184">
        <v>166502</v>
      </c>
      <c r="B14184" t="s">
        <v>31319</v>
      </c>
      <c r="C14184" s="47" t="s">
        <v>31320</v>
      </c>
    </row>
    <row r="14185" spans="1:3" x14ac:dyDescent="0.25">
      <c r="A14185">
        <v>166503</v>
      </c>
      <c r="B14185" t="s">
        <v>31321</v>
      </c>
      <c r="C14185" s="47" t="s">
        <v>31322</v>
      </c>
    </row>
    <row r="14186" spans="1:3" x14ac:dyDescent="0.25">
      <c r="A14186">
        <v>166504</v>
      </c>
      <c r="B14186" t="s">
        <v>31323</v>
      </c>
      <c r="C14186" s="47" t="s">
        <v>31324</v>
      </c>
    </row>
    <row r="14187" spans="1:3" x14ac:dyDescent="0.25">
      <c r="A14187">
        <v>166505</v>
      </c>
      <c r="B14187" t="s">
        <v>31325</v>
      </c>
      <c r="C14187" s="47" t="s">
        <v>31326</v>
      </c>
    </row>
    <row r="14188" spans="1:3" x14ac:dyDescent="0.25">
      <c r="A14188">
        <v>166506</v>
      </c>
      <c r="B14188" t="s">
        <v>31327</v>
      </c>
      <c r="C14188" s="47" t="s">
        <v>31328</v>
      </c>
    </row>
    <row r="14189" spans="1:3" x14ac:dyDescent="0.25">
      <c r="A14189">
        <v>166507</v>
      </c>
      <c r="B14189" t="s">
        <v>31329</v>
      </c>
      <c r="C14189" s="47" t="s">
        <v>31330</v>
      </c>
    </row>
    <row r="14190" spans="1:3" x14ac:dyDescent="0.25">
      <c r="A14190">
        <v>166508</v>
      </c>
      <c r="B14190" t="s">
        <v>31331</v>
      </c>
      <c r="C14190" s="47" t="s">
        <v>31332</v>
      </c>
    </row>
    <row r="14191" spans="1:3" x14ac:dyDescent="0.25">
      <c r="A14191">
        <v>166509</v>
      </c>
      <c r="B14191" t="s">
        <v>31333</v>
      </c>
      <c r="C14191" s="47" t="s">
        <v>31334</v>
      </c>
    </row>
    <row r="14192" spans="1:3" x14ac:dyDescent="0.25">
      <c r="A14192">
        <v>166510</v>
      </c>
      <c r="B14192" t="s">
        <v>31335</v>
      </c>
      <c r="C14192" s="47" t="s">
        <v>31336</v>
      </c>
    </row>
    <row r="14193" spans="1:3" x14ac:dyDescent="0.25">
      <c r="A14193">
        <v>166511</v>
      </c>
      <c r="B14193" t="s">
        <v>31337</v>
      </c>
      <c r="C14193" s="47" t="s">
        <v>31338</v>
      </c>
    </row>
    <row r="14194" spans="1:3" x14ac:dyDescent="0.25">
      <c r="A14194">
        <v>166512</v>
      </c>
      <c r="B14194" t="s">
        <v>31339</v>
      </c>
      <c r="C14194" s="47" t="s">
        <v>31340</v>
      </c>
    </row>
    <row r="14195" spans="1:3" x14ac:dyDescent="0.25">
      <c r="A14195">
        <v>166513</v>
      </c>
      <c r="B14195" t="s">
        <v>31341</v>
      </c>
      <c r="C14195" s="47" t="s">
        <v>31342</v>
      </c>
    </row>
    <row r="14196" spans="1:3" x14ac:dyDescent="0.25">
      <c r="A14196">
        <v>166514</v>
      </c>
      <c r="B14196" t="s">
        <v>31343</v>
      </c>
      <c r="C14196" s="47" t="s">
        <v>31344</v>
      </c>
    </row>
    <row r="14197" spans="1:3" x14ac:dyDescent="0.25">
      <c r="A14197">
        <v>166515</v>
      </c>
      <c r="B14197" t="s">
        <v>31345</v>
      </c>
      <c r="C14197" s="47" t="s">
        <v>31346</v>
      </c>
    </row>
    <row r="14198" spans="1:3" x14ac:dyDescent="0.25">
      <c r="A14198">
        <v>166516</v>
      </c>
      <c r="B14198" t="s">
        <v>31347</v>
      </c>
      <c r="C14198" s="47" t="s">
        <v>31348</v>
      </c>
    </row>
    <row r="14199" spans="1:3" x14ac:dyDescent="0.25">
      <c r="A14199">
        <v>166517</v>
      </c>
      <c r="B14199" t="s">
        <v>31349</v>
      </c>
      <c r="C14199" s="47" t="s">
        <v>31350</v>
      </c>
    </row>
    <row r="14200" spans="1:3" x14ac:dyDescent="0.25">
      <c r="A14200">
        <v>166518</v>
      </c>
      <c r="B14200" t="s">
        <v>31351</v>
      </c>
      <c r="C14200" s="47" t="s">
        <v>31352</v>
      </c>
    </row>
    <row r="14201" spans="1:3" x14ac:dyDescent="0.25">
      <c r="A14201">
        <v>166519</v>
      </c>
      <c r="B14201" t="s">
        <v>31353</v>
      </c>
      <c r="C14201" s="47" t="s">
        <v>31354</v>
      </c>
    </row>
    <row r="14202" spans="1:3" x14ac:dyDescent="0.25">
      <c r="A14202">
        <v>166520</v>
      </c>
      <c r="B14202" t="s">
        <v>31355</v>
      </c>
      <c r="C14202" s="47" t="s">
        <v>31356</v>
      </c>
    </row>
    <row r="14203" spans="1:3" x14ac:dyDescent="0.25">
      <c r="A14203">
        <v>166521</v>
      </c>
      <c r="B14203" t="s">
        <v>459</v>
      </c>
      <c r="C14203" s="47" t="s">
        <v>31357</v>
      </c>
    </row>
    <row r="14204" spans="1:3" x14ac:dyDescent="0.25">
      <c r="A14204">
        <v>166522</v>
      </c>
      <c r="B14204" t="s">
        <v>31358</v>
      </c>
      <c r="C14204" s="47" t="s">
        <v>31359</v>
      </c>
    </row>
    <row r="14205" spans="1:3" x14ac:dyDescent="0.25">
      <c r="A14205">
        <v>166523</v>
      </c>
      <c r="B14205" t="s">
        <v>31360</v>
      </c>
      <c r="C14205" s="47" t="s">
        <v>31361</v>
      </c>
    </row>
    <row r="14206" spans="1:3" x14ac:dyDescent="0.25">
      <c r="A14206">
        <v>166524</v>
      </c>
      <c r="B14206" t="s">
        <v>31362</v>
      </c>
      <c r="C14206" s="47" t="s">
        <v>31363</v>
      </c>
    </row>
    <row r="14207" spans="1:3" x14ac:dyDescent="0.25">
      <c r="A14207">
        <v>166525</v>
      </c>
      <c r="B14207" t="s">
        <v>31364</v>
      </c>
      <c r="C14207" s="47" t="s">
        <v>31365</v>
      </c>
    </row>
    <row r="14208" spans="1:3" x14ac:dyDescent="0.25">
      <c r="A14208">
        <v>166526</v>
      </c>
      <c r="B14208" t="s">
        <v>31366</v>
      </c>
      <c r="C14208" s="47" t="s">
        <v>31367</v>
      </c>
    </row>
    <row r="14209" spans="1:3" x14ac:dyDescent="0.25">
      <c r="A14209">
        <v>166527</v>
      </c>
      <c r="B14209" t="s">
        <v>31368</v>
      </c>
      <c r="C14209" s="47" t="s">
        <v>31369</v>
      </c>
    </row>
    <row r="14210" spans="1:3" x14ac:dyDescent="0.25">
      <c r="A14210">
        <v>166528</v>
      </c>
      <c r="B14210" t="s">
        <v>31370</v>
      </c>
      <c r="C14210" s="47" t="s">
        <v>31371</v>
      </c>
    </row>
    <row r="14211" spans="1:3" x14ac:dyDescent="0.25">
      <c r="A14211">
        <v>166529</v>
      </c>
      <c r="B14211" t="s">
        <v>31372</v>
      </c>
      <c r="C14211" s="47" t="s">
        <v>31373</v>
      </c>
    </row>
    <row r="14212" spans="1:3" x14ac:dyDescent="0.25">
      <c r="A14212">
        <v>166530</v>
      </c>
      <c r="B14212" t="s">
        <v>31374</v>
      </c>
      <c r="C14212" s="47" t="s">
        <v>31375</v>
      </c>
    </row>
    <row r="14213" spans="1:3" x14ac:dyDescent="0.25">
      <c r="A14213">
        <v>166531</v>
      </c>
      <c r="B14213" t="s">
        <v>31376</v>
      </c>
      <c r="C14213" s="47" t="s">
        <v>31377</v>
      </c>
    </row>
    <row r="14214" spans="1:3" x14ac:dyDescent="0.25">
      <c r="A14214">
        <v>166532</v>
      </c>
      <c r="B14214" t="s">
        <v>31378</v>
      </c>
      <c r="C14214" s="47" t="s">
        <v>31379</v>
      </c>
    </row>
    <row r="14215" spans="1:3" x14ac:dyDescent="0.25">
      <c r="A14215">
        <v>166533</v>
      </c>
      <c r="B14215" t="s">
        <v>31380</v>
      </c>
      <c r="C14215" s="47" t="s">
        <v>31381</v>
      </c>
    </row>
    <row r="14216" spans="1:3" x14ac:dyDescent="0.25">
      <c r="A14216">
        <v>166534</v>
      </c>
      <c r="B14216" t="s">
        <v>224</v>
      </c>
      <c r="C14216" s="47" t="s">
        <v>31382</v>
      </c>
    </row>
    <row r="14217" spans="1:3" x14ac:dyDescent="0.25">
      <c r="A14217">
        <v>166535</v>
      </c>
      <c r="B14217" t="s">
        <v>31383</v>
      </c>
      <c r="C14217" s="47" t="s">
        <v>31384</v>
      </c>
    </row>
    <row r="14218" spans="1:3" x14ac:dyDescent="0.25">
      <c r="A14218">
        <v>166536</v>
      </c>
      <c r="B14218" t="s">
        <v>31385</v>
      </c>
      <c r="C14218" s="47" t="s">
        <v>31386</v>
      </c>
    </row>
    <row r="14219" spans="1:3" x14ac:dyDescent="0.25">
      <c r="A14219">
        <v>166537</v>
      </c>
      <c r="B14219" t="s">
        <v>31387</v>
      </c>
      <c r="C14219" s="47" t="s">
        <v>31388</v>
      </c>
    </row>
    <row r="14220" spans="1:3" x14ac:dyDescent="0.25">
      <c r="A14220">
        <v>166538</v>
      </c>
      <c r="B14220" t="s">
        <v>31389</v>
      </c>
      <c r="C14220" s="47" t="s">
        <v>31390</v>
      </c>
    </row>
    <row r="14221" spans="1:3" x14ac:dyDescent="0.25">
      <c r="A14221">
        <v>166539</v>
      </c>
      <c r="B14221" t="s">
        <v>31391</v>
      </c>
      <c r="C14221" s="47" t="s">
        <v>31392</v>
      </c>
    </row>
    <row r="14222" spans="1:3" x14ac:dyDescent="0.25">
      <c r="A14222">
        <v>166540</v>
      </c>
      <c r="B14222" t="s">
        <v>31393</v>
      </c>
      <c r="C14222" s="47" t="s">
        <v>31394</v>
      </c>
    </row>
    <row r="14223" spans="1:3" x14ac:dyDescent="0.25">
      <c r="A14223">
        <v>166541</v>
      </c>
      <c r="B14223" t="s">
        <v>445</v>
      </c>
      <c r="C14223" s="47" t="s">
        <v>31395</v>
      </c>
    </row>
    <row r="14224" spans="1:3" x14ac:dyDescent="0.25">
      <c r="A14224">
        <v>166542</v>
      </c>
      <c r="B14224" t="s">
        <v>31396</v>
      </c>
      <c r="C14224" s="47" t="s">
        <v>31397</v>
      </c>
    </row>
    <row r="14225" spans="1:3" x14ac:dyDescent="0.25">
      <c r="A14225">
        <v>166543</v>
      </c>
      <c r="B14225" t="s">
        <v>31398</v>
      </c>
      <c r="C14225" s="47" t="s">
        <v>31399</v>
      </c>
    </row>
    <row r="14226" spans="1:3" x14ac:dyDescent="0.25">
      <c r="A14226">
        <v>166544</v>
      </c>
      <c r="B14226" t="s">
        <v>31400</v>
      </c>
      <c r="C14226" s="47" t="s">
        <v>31401</v>
      </c>
    </row>
    <row r="14227" spans="1:3" x14ac:dyDescent="0.25">
      <c r="A14227">
        <v>166545</v>
      </c>
      <c r="B14227" t="s">
        <v>31402</v>
      </c>
      <c r="C14227" s="47" t="s">
        <v>31403</v>
      </c>
    </row>
    <row r="14228" spans="1:3" x14ac:dyDescent="0.25">
      <c r="A14228">
        <v>166546</v>
      </c>
      <c r="B14228" t="s">
        <v>31404</v>
      </c>
      <c r="C14228" s="47" t="s">
        <v>31405</v>
      </c>
    </row>
    <row r="14229" spans="1:3" x14ac:dyDescent="0.25">
      <c r="A14229">
        <v>166547</v>
      </c>
      <c r="B14229" t="s">
        <v>31406</v>
      </c>
      <c r="C14229" s="47" t="s">
        <v>31407</v>
      </c>
    </row>
    <row r="14230" spans="1:3" x14ac:dyDescent="0.25">
      <c r="A14230">
        <v>166548</v>
      </c>
      <c r="B14230" t="s">
        <v>31408</v>
      </c>
      <c r="C14230" s="47" t="s">
        <v>31409</v>
      </c>
    </row>
    <row r="14231" spans="1:3" x14ac:dyDescent="0.25">
      <c r="A14231">
        <v>166549</v>
      </c>
      <c r="B14231" t="s">
        <v>31410</v>
      </c>
      <c r="C14231" s="47" t="s">
        <v>31411</v>
      </c>
    </row>
    <row r="14232" spans="1:3" x14ac:dyDescent="0.25">
      <c r="A14232">
        <v>166550</v>
      </c>
      <c r="B14232" t="s">
        <v>31412</v>
      </c>
      <c r="C14232" s="47" t="s">
        <v>31413</v>
      </c>
    </row>
    <row r="14233" spans="1:3" x14ac:dyDescent="0.25">
      <c r="A14233">
        <v>166551</v>
      </c>
      <c r="B14233" t="s">
        <v>31414</v>
      </c>
      <c r="C14233" s="47" t="s">
        <v>31415</v>
      </c>
    </row>
    <row r="14234" spans="1:3" x14ac:dyDescent="0.25">
      <c r="A14234">
        <v>166552</v>
      </c>
      <c r="B14234" t="s">
        <v>31416</v>
      </c>
      <c r="C14234" s="47" t="s">
        <v>31417</v>
      </c>
    </row>
    <row r="14235" spans="1:3" x14ac:dyDescent="0.25">
      <c r="A14235">
        <v>166553</v>
      </c>
      <c r="B14235" t="s">
        <v>31418</v>
      </c>
      <c r="C14235" s="47" t="s">
        <v>31419</v>
      </c>
    </row>
    <row r="14236" spans="1:3" x14ac:dyDescent="0.25">
      <c r="A14236">
        <v>166554</v>
      </c>
      <c r="B14236" t="s">
        <v>31420</v>
      </c>
      <c r="C14236" s="47" t="s">
        <v>31421</v>
      </c>
    </row>
    <row r="14237" spans="1:3" x14ac:dyDescent="0.25">
      <c r="A14237">
        <v>166555</v>
      </c>
      <c r="B14237" t="s">
        <v>31422</v>
      </c>
      <c r="C14237" s="47" t="s">
        <v>31423</v>
      </c>
    </row>
    <row r="14238" spans="1:3" x14ac:dyDescent="0.25">
      <c r="A14238">
        <v>166556</v>
      </c>
      <c r="B14238" t="s">
        <v>31424</v>
      </c>
      <c r="C14238" s="47" t="s">
        <v>31425</v>
      </c>
    </row>
    <row r="14239" spans="1:3" x14ac:dyDescent="0.25">
      <c r="A14239">
        <v>166557</v>
      </c>
      <c r="B14239" t="s">
        <v>31426</v>
      </c>
      <c r="C14239" s="47" t="s">
        <v>31427</v>
      </c>
    </row>
    <row r="14240" spans="1:3" x14ac:dyDescent="0.25">
      <c r="A14240">
        <v>166558</v>
      </c>
      <c r="B14240" t="s">
        <v>31428</v>
      </c>
      <c r="C14240" s="47" t="s">
        <v>31429</v>
      </c>
    </row>
    <row r="14241" spans="1:3" x14ac:dyDescent="0.25">
      <c r="A14241">
        <v>166559</v>
      </c>
      <c r="B14241" t="s">
        <v>31430</v>
      </c>
      <c r="C14241" s="47" t="s">
        <v>31431</v>
      </c>
    </row>
    <row r="14242" spans="1:3" x14ac:dyDescent="0.25">
      <c r="A14242">
        <v>166560</v>
      </c>
      <c r="B14242" t="s">
        <v>31432</v>
      </c>
      <c r="C14242" s="47" t="s">
        <v>31433</v>
      </c>
    </row>
    <row r="14243" spans="1:3" x14ac:dyDescent="0.25">
      <c r="A14243">
        <v>166561</v>
      </c>
      <c r="B14243" t="s">
        <v>31434</v>
      </c>
      <c r="C14243" s="47" t="s">
        <v>31435</v>
      </c>
    </row>
    <row r="14244" spans="1:3" x14ac:dyDescent="0.25">
      <c r="A14244">
        <v>166562</v>
      </c>
      <c r="B14244" t="s">
        <v>31436</v>
      </c>
      <c r="C14244" s="47" t="s">
        <v>31437</v>
      </c>
    </row>
    <row r="14245" spans="1:3" x14ac:dyDescent="0.25">
      <c r="A14245">
        <v>166563</v>
      </c>
      <c r="B14245" t="s">
        <v>31438</v>
      </c>
      <c r="C14245" s="47" t="s">
        <v>31439</v>
      </c>
    </row>
    <row r="14246" spans="1:3" x14ac:dyDescent="0.25">
      <c r="A14246">
        <v>166564</v>
      </c>
      <c r="B14246" t="s">
        <v>31440</v>
      </c>
      <c r="C14246" s="47" t="s">
        <v>31441</v>
      </c>
    </row>
    <row r="14247" spans="1:3" x14ac:dyDescent="0.25">
      <c r="A14247">
        <v>166565</v>
      </c>
      <c r="B14247" t="s">
        <v>31442</v>
      </c>
      <c r="C14247" s="47" t="s">
        <v>31443</v>
      </c>
    </row>
    <row r="14248" spans="1:3" x14ac:dyDescent="0.25">
      <c r="A14248">
        <v>166566</v>
      </c>
      <c r="B14248" t="s">
        <v>31444</v>
      </c>
      <c r="C14248" s="47" t="s">
        <v>31445</v>
      </c>
    </row>
    <row r="14249" spans="1:3" x14ac:dyDescent="0.25">
      <c r="A14249">
        <v>166567</v>
      </c>
      <c r="B14249" t="s">
        <v>31446</v>
      </c>
      <c r="C14249" s="47" t="s">
        <v>31447</v>
      </c>
    </row>
    <row r="14250" spans="1:3" x14ac:dyDescent="0.25">
      <c r="A14250">
        <v>166568</v>
      </c>
      <c r="B14250" t="s">
        <v>31448</v>
      </c>
      <c r="C14250" s="47" t="s">
        <v>31449</v>
      </c>
    </row>
    <row r="14251" spans="1:3" x14ac:dyDescent="0.25">
      <c r="A14251">
        <v>166569</v>
      </c>
      <c r="B14251" t="s">
        <v>31450</v>
      </c>
      <c r="C14251" s="47" t="s">
        <v>31451</v>
      </c>
    </row>
    <row r="14252" spans="1:3" x14ac:dyDescent="0.25">
      <c r="A14252">
        <v>166570</v>
      </c>
      <c r="B14252" t="s">
        <v>31452</v>
      </c>
      <c r="C14252" s="47" t="s">
        <v>31453</v>
      </c>
    </row>
    <row r="14253" spans="1:3" x14ac:dyDescent="0.25">
      <c r="A14253">
        <v>166571</v>
      </c>
      <c r="B14253" t="s">
        <v>31454</v>
      </c>
      <c r="C14253" s="47" t="s">
        <v>31455</v>
      </c>
    </row>
    <row r="14254" spans="1:3" x14ac:dyDescent="0.25">
      <c r="A14254">
        <v>166572</v>
      </c>
      <c r="B14254" t="s">
        <v>713</v>
      </c>
      <c r="C14254" s="47" t="s">
        <v>31456</v>
      </c>
    </row>
    <row r="14255" spans="1:3" x14ac:dyDescent="0.25">
      <c r="A14255">
        <v>166573</v>
      </c>
      <c r="B14255" t="s">
        <v>1114</v>
      </c>
      <c r="C14255" s="47" t="s">
        <v>31457</v>
      </c>
    </row>
    <row r="14256" spans="1:3" x14ac:dyDescent="0.25">
      <c r="A14256">
        <v>166574</v>
      </c>
      <c r="B14256" t="s">
        <v>31458</v>
      </c>
      <c r="C14256" s="47" t="s">
        <v>31459</v>
      </c>
    </row>
    <row r="14257" spans="1:3" x14ac:dyDescent="0.25">
      <c r="A14257">
        <v>166575</v>
      </c>
      <c r="B14257" t="s">
        <v>31460</v>
      </c>
      <c r="C14257" s="47" t="s">
        <v>31461</v>
      </c>
    </row>
    <row r="14258" spans="1:3" x14ac:dyDescent="0.25">
      <c r="A14258">
        <v>166576</v>
      </c>
      <c r="B14258" t="s">
        <v>31462</v>
      </c>
      <c r="C14258" s="47" t="s">
        <v>31463</v>
      </c>
    </row>
    <row r="14259" spans="1:3" x14ac:dyDescent="0.25">
      <c r="A14259">
        <v>166577</v>
      </c>
      <c r="B14259" t="s">
        <v>31464</v>
      </c>
      <c r="C14259" s="47" t="s">
        <v>31465</v>
      </c>
    </row>
    <row r="14260" spans="1:3" x14ac:dyDescent="0.25">
      <c r="A14260">
        <v>166578</v>
      </c>
      <c r="B14260" t="s">
        <v>31466</v>
      </c>
      <c r="C14260" s="47" t="s">
        <v>31467</v>
      </c>
    </row>
    <row r="14261" spans="1:3" x14ac:dyDescent="0.25">
      <c r="A14261">
        <v>166579</v>
      </c>
      <c r="B14261" t="s">
        <v>31468</v>
      </c>
      <c r="C14261" s="47" t="s">
        <v>31469</v>
      </c>
    </row>
    <row r="14262" spans="1:3" x14ac:dyDescent="0.25">
      <c r="A14262">
        <v>166580</v>
      </c>
      <c r="B14262" t="s">
        <v>860</v>
      </c>
      <c r="C14262" s="47" t="s">
        <v>31470</v>
      </c>
    </row>
    <row r="14263" spans="1:3" x14ac:dyDescent="0.25">
      <c r="A14263">
        <v>166581</v>
      </c>
      <c r="B14263" t="s">
        <v>31471</v>
      </c>
      <c r="C14263" s="47" t="s">
        <v>31472</v>
      </c>
    </row>
    <row r="14264" spans="1:3" x14ac:dyDescent="0.25">
      <c r="A14264">
        <v>166582</v>
      </c>
      <c r="B14264" t="s">
        <v>31473</v>
      </c>
      <c r="C14264" s="47" t="s">
        <v>31474</v>
      </c>
    </row>
    <row r="14265" spans="1:3" x14ac:dyDescent="0.25">
      <c r="A14265">
        <v>166583</v>
      </c>
      <c r="B14265" t="s">
        <v>31475</v>
      </c>
      <c r="C14265" s="47" t="s">
        <v>31476</v>
      </c>
    </row>
    <row r="14266" spans="1:3" x14ac:dyDescent="0.25">
      <c r="A14266">
        <v>166584</v>
      </c>
      <c r="B14266" t="s">
        <v>31477</v>
      </c>
      <c r="C14266" s="47" t="s">
        <v>31478</v>
      </c>
    </row>
    <row r="14267" spans="1:3" x14ac:dyDescent="0.25">
      <c r="A14267">
        <v>166585</v>
      </c>
      <c r="B14267" t="s">
        <v>31479</v>
      </c>
      <c r="C14267" s="47" t="s">
        <v>31480</v>
      </c>
    </row>
    <row r="14268" spans="1:3" x14ac:dyDescent="0.25">
      <c r="A14268">
        <v>166586</v>
      </c>
      <c r="B14268" t="s">
        <v>31481</v>
      </c>
      <c r="C14268" s="47" t="s">
        <v>31482</v>
      </c>
    </row>
    <row r="14269" spans="1:3" x14ac:dyDescent="0.25">
      <c r="A14269">
        <v>166587</v>
      </c>
      <c r="B14269" t="s">
        <v>31483</v>
      </c>
      <c r="C14269" s="47" t="s">
        <v>31484</v>
      </c>
    </row>
    <row r="14270" spans="1:3" x14ac:dyDescent="0.25">
      <c r="A14270">
        <v>166588</v>
      </c>
      <c r="B14270" t="s">
        <v>31485</v>
      </c>
      <c r="C14270" s="47" t="s">
        <v>31486</v>
      </c>
    </row>
    <row r="14271" spans="1:3" x14ac:dyDescent="0.25">
      <c r="A14271">
        <v>166589</v>
      </c>
      <c r="B14271" t="s">
        <v>31487</v>
      </c>
      <c r="C14271" s="47" t="s">
        <v>31488</v>
      </c>
    </row>
    <row r="14272" spans="1:3" x14ac:dyDescent="0.25">
      <c r="A14272">
        <v>166590</v>
      </c>
      <c r="B14272" t="s">
        <v>1071</v>
      </c>
      <c r="C14272" s="47" t="s">
        <v>31489</v>
      </c>
    </row>
    <row r="14273" spans="1:3" x14ac:dyDescent="0.25">
      <c r="A14273">
        <v>166591</v>
      </c>
      <c r="B14273" t="s">
        <v>31490</v>
      </c>
      <c r="C14273" s="47" t="s">
        <v>31491</v>
      </c>
    </row>
    <row r="14274" spans="1:3" x14ac:dyDescent="0.25">
      <c r="A14274">
        <v>166592</v>
      </c>
      <c r="B14274" t="s">
        <v>31492</v>
      </c>
      <c r="C14274" s="47" t="s">
        <v>31493</v>
      </c>
    </row>
    <row r="14275" spans="1:3" x14ac:dyDescent="0.25">
      <c r="A14275">
        <v>166593</v>
      </c>
      <c r="B14275" t="s">
        <v>31494</v>
      </c>
      <c r="C14275" s="47" t="s">
        <v>31495</v>
      </c>
    </row>
    <row r="14276" spans="1:3" x14ac:dyDescent="0.25">
      <c r="A14276">
        <v>166594</v>
      </c>
      <c r="B14276" t="s">
        <v>31496</v>
      </c>
      <c r="C14276" s="47" t="s">
        <v>31497</v>
      </c>
    </row>
    <row r="14277" spans="1:3" x14ac:dyDescent="0.25">
      <c r="A14277">
        <v>166595</v>
      </c>
      <c r="B14277" t="s">
        <v>31498</v>
      </c>
      <c r="C14277" s="47" t="s">
        <v>31499</v>
      </c>
    </row>
    <row r="14278" spans="1:3" x14ac:dyDescent="0.25">
      <c r="A14278">
        <v>166596</v>
      </c>
      <c r="B14278" t="s">
        <v>31500</v>
      </c>
      <c r="C14278" s="47" t="s">
        <v>31501</v>
      </c>
    </row>
    <row r="14279" spans="1:3" x14ac:dyDescent="0.25">
      <c r="A14279">
        <v>166597</v>
      </c>
      <c r="B14279" t="s">
        <v>31502</v>
      </c>
      <c r="C14279" s="47" t="s">
        <v>31503</v>
      </c>
    </row>
    <row r="14280" spans="1:3" x14ac:dyDescent="0.25">
      <c r="A14280">
        <v>166598</v>
      </c>
      <c r="B14280" t="s">
        <v>31504</v>
      </c>
      <c r="C14280" s="47" t="s">
        <v>31505</v>
      </c>
    </row>
    <row r="14281" spans="1:3" x14ac:dyDescent="0.25">
      <c r="A14281">
        <v>166599</v>
      </c>
      <c r="B14281" t="s">
        <v>31506</v>
      </c>
      <c r="C14281" s="47" t="s">
        <v>31507</v>
      </c>
    </row>
    <row r="14282" spans="1:3" x14ac:dyDescent="0.25">
      <c r="A14282">
        <v>166600</v>
      </c>
      <c r="B14282" t="s">
        <v>31508</v>
      </c>
      <c r="C14282" s="47" t="s">
        <v>31509</v>
      </c>
    </row>
    <row r="14283" spans="1:3" x14ac:dyDescent="0.25">
      <c r="A14283">
        <v>166601</v>
      </c>
      <c r="B14283" t="s">
        <v>31510</v>
      </c>
      <c r="C14283" s="47" t="s">
        <v>31511</v>
      </c>
    </row>
    <row r="14284" spans="1:3" x14ac:dyDescent="0.25">
      <c r="A14284">
        <v>166602</v>
      </c>
      <c r="B14284" t="s">
        <v>31512</v>
      </c>
      <c r="C14284" s="47" t="s">
        <v>31513</v>
      </c>
    </row>
    <row r="14285" spans="1:3" x14ac:dyDescent="0.25">
      <c r="A14285">
        <v>166603</v>
      </c>
      <c r="B14285" t="s">
        <v>31514</v>
      </c>
      <c r="C14285" s="47" t="s">
        <v>31515</v>
      </c>
    </row>
    <row r="14286" spans="1:3" x14ac:dyDescent="0.25">
      <c r="A14286">
        <v>166604</v>
      </c>
      <c r="B14286" t="s">
        <v>31516</v>
      </c>
      <c r="C14286" s="47" t="s">
        <v>31517</v>
      </c>
    </row>
    <row r="14287" spans="1:3" x14ac:dyDescent="0.25">
      <c r="A14287">
        <v>166605</v>
      </c>
      <c r="B14287" t="s">
        <v>31518</v>
      </c>
      <c r="C14287" s="47" t="s">
        <v>31519</v>
      </c>
    </row>
    <row r="14288" spans="1:3" x14ac:dyDescent="0.25">
      <c r="A14288">
        <v>166606</v>
      </c>
      <c r="B14288" t="s">
        <v>31520</v>
      </c>
      <c r="C14288" s="47" t="s">
        <v>31521</v>
      </c>
    </row>
    <row r="14289" spans="1:3" x14ac:dyDescent="0.25">
      <c r="A14289">
        <v>166607</v>
      </c>
      <c r="B14289" t="s">
        <v>31522</v>
      </c>
      <c r="C14289" s="47" t="s">
        <v>31523</v>
      </c>
    </row>
    <row r="14290" spans="1:3" x14ac:dyDescent="0.25">
      <c r="A14290">
        <v>166608</v>
      </c>
      <c r="B14290" t="s">
        <v>31524</v>
      </c>
      <c r="C14290" s="47" t="s">
        <v>31525</v>
      </c>
    </row>
    <row r="14291" spans="1:3" x14ac:dyDescent="0.25">
      <c r="A14291">
        <v>166609</v>
      </c>
      <c r="B14291" t="s">
        <v>31526</v>
      </c>
      <c r="C14291" s="47" t="s">
        <v>31527</v>
      </c>
    </row>
    <row r="14292" spans="1:3" x14ac:dyDescent="0.25">
      <c r="A14292">
        <v>166610</v>
      </c>
      <c r="B14292" t="s">
        <v>31528</v>
      </c>
      <c r="C14292" s="47" t="s">
        <v>31529</v>
      </c>
    </row>
    <row r="14293" spans="1:3" x14ac:dyDescent="0.25">
      <c r="A14293">
        <v>166611</v>
      </c>
      <c r="B14293" t="s">
        <v>31530</v>
      </c>
      <c r="C14293" s="47" t="s">
        <v>31531</v>
      </c>
    </row>
    <row r="14294" spans="1:3" x14ac:dyDescent="0.25">
      <c r="A14294">
        <v>166612</v>
      </c>
      <c r="B14294" t="s">
        <v>31532</v>
      </c>
      <c r="C14294" s="47" t="s">
        <v>31533</v>
      </c>
    </row>
    <row r="14295" spans="1:3" x14ac:dyDescent="0.25">
      <c r="A14295">
        <v>166613</v>
      </c>
      <c r="B14295" t="s">
        <v>31534</v>
      </c>
      <c r="C14295" s="47" t="s">
        <v>31535</v>
      </c>
    </row>
    <row r="14296" spans="1:3" x14ac:dyDescent="0.25">
      <c r="A14296">
        <v>166614</v>
      </c>
      <c r="B14296" t="s">
        <v>31536</v>
      </c>
      <c r="C14296" s="47" t="s">
        <v>31537</v>
      </c>
    </row>
    <row r="14297" spans="1:3" x14ac:dyDescent="0.25">
      <c r="A14297">
        <v>166615</v>
      </c>
      <c r="B14297" t="s">
        <v>31538</v>
      </c>
      <c r="C14297" s="47" t="s">
        <v>31539</v>
      </c>
    </row>
    <row r="14298" spans="1:3" x14ac:dyDescent="0.25">
      <c r="A14298">
        <v>166616</v>
      </c>
      <c r="B14298" t="s">
        <v>31540</v>
      </c>
      <c r="C14298" s="47" t="s">
        <v>31541</v>
      </c>
    </row>
    <row r="14299" spans="1:3" x14ac:dyDescent="0.25">
      <c r="A14299">
        <v>166617</v>
      </c>
      <c r="B14299" t="s">
        <v>31542</v>
      </c>
      <c r="C14299" s="47" t="s">
        <v>31543</v>
      </c>
    </row>
    <row r="14300" spans="1:3" x14ac:dyDescent="0.25">
      <c r="A14300">
        <v>166618</v>
      </c>
      <c r="B14300" t="s">
        <v>31544</v>
      </c>
      <c r="C14300" s="47" t="s">
        <v>31545</v>
      </c>
    </row>
    <row r="14301" spans="1:3" x14ac:dyDescent="0.25">
      <c r="A14301">
        <v>166619</v>
      </c>
      <c r="B14301" t="s">
        <v>31546</v>
      </c>
      <c r="C14301" s="47" t="s">
        <v>31547</v>
      </c>
    </row>
    <row r="14302" spans="1:3" x14ac:dyDescent="0.25">
      <c r="A14302">
        <v>166620</v>
      </c>
      <c r="B14302" t="s">
        <v>31548</v>
      </c>
      <c r="C14302" s="47" t="s">
        <v>31549</v>
      </c>
    </row>
    <row r="14303" spans="1:3" x14ac:dyDescent="0.25">
      <c r="A14303">
        <v>166621</v>
      </c>
      <c r="B14303" t="s">
        <v>31550</v>
      </c>
      <c r="C14303" s="47" t="s">
        <v>31551</v>
      </c>
    </row>
    <row r="14304" spans="1:3" x14ac:dyDescent="0.25">
      <c r="A14304">
        <v>166622</v>
      </c>
      <c r="B14304" t="s">
        <v>31552</v>
      </c>
      <c r="C14304" s="47" t="s">
        <v>31553</v>
      </c>
    </row>
    <row r="14305" spans="1:3" x14ac:dyDescent="0.25">
      <c r="A14305">
        <v>166623</v>
      </c>
      <c r="B14305" t="s">
        <v>31554</v>
      </c>
      <c r="C14305" s="47" t="s">
        <v>31555</v>
      </c>
    </row>
    <row r="14306" spans="1:3" x14ac:dyDescent="0.25">
      <c r="A14306">
        <v>166624</v>
      </c>
      <c r="B14306" t="s">
        <v>31556</v>
      </c>
      <c r="C14306" s="47" t="s">
        <v>31557</v>
      </c>
    </row>
    <row r="14307" spans="1:3" x14ac:dyDescent="0.25">
      <c r="A14307">
        <v>166625</v>
      </c>
      <c r="B14307" t="s">
        <v>31558</v>
      </c>
      <c r="C14307" s="47" t="s">
        <v>31559</v>
      </c>
    </row>
    <row r="14308" spans="1:3" x14ac:dyDescent="0.25">
      <c r="A14308">
        <v>166626</v>
      </c>
      <c r="B14308" t="s">
        <v>31560</v>
      </c>
      <c r="C14308" s="47" t="s">
        <v>31561</v>
      </c>
    </row>
    <row r="14309" spans="1:3" x14ac:dyDescent="0.25">
      <c r="A14309">
        <v>166627</v>
      </c>
      <c r="B14309" t="s">
        <v>31562</v>
      </c>
      <c r="C14309" s="47" t="s">
        <v>31563</v>
      </c>
    </row>
    <row r="14310" spans="1:3" x14ac:dyDescent="0.25">
      <c r="A14310">
        <v>166628</v>
      </c>
      <c r="B14310" t="s">
        <v>31564</v>
      </c>
      <c r="C14310" s="47" t="s">
        <v>31565</v>
      </c>
    </row>
    <row r="14311" spans="1:3" x14ac:dyDescent="0.25">
      <c r="A14311">
        <v>166629</v>
      </c>
      <c r="B14311" t="s">
        <v>31566</v>
      </c>
      <c r="C14311" s="47" t="s">
        <v>31567</v>
      </c>
    </row>
    <row r="14312" spans="1:3" x14ac:dyDescent="0.25">
      <c r="A14312">
        <v>166630</v>
      </c>
      <c r="B14312" t="s">
        <v>31568</v>
      </c>
      <c r="C14312" s="47" t="s">
        <v>31569</v>
      </c>
    </row>
    <row r="14313" spans="1:3" x14ac:dyDescent="0.25">
      <c r="A14313">
        <v>166631</v>
      </c>
      <c r="B14313" t="s">
        <v>31570</v>
      </c>
      <c r="C14313" s="47" t="s">
        <v>31571</v>
      </c>
    </row>
    <row r="14314" spans="1:3" x14ac:dyDescent="0.25">
      <c r="A14314">
        <v>166632</v>
      </c>
      <c r="B14314" t="s">
        <v>31572</v>
      </c>
      <c r="C14314" s="47" t="s">
        <v>31573</v>
      </c>
    </row>
    <row r="14315" spans="1:3" x14ac:dyDescent="0.25">
      <c r="A14315">
        <v>166633</v>
      </c>
      <c r="B14315" t="s">
        <v>31574</v>
      </c>
      <c r="C14315" s="47" t="s">
        <v>31575</v>
      </c>
    </row>
    <row r="14316" spans="1:3" x14ac:dyDescent="0.25">
      <c r="A14316">
        <v>166634</v>
      </c>
      <c r="B14316" t="s">
        <v>31576</v>
      </c>
      <c r="C14316" s="47" t="s">
        <v>31577</v>
      </c>
    </row>
    <row r="14317" spans="1:3" x14ac:dyDescent="0.25">
      <c r="A14317">
        <v>166635</v>
      </c>
      <c r="B14317" t="s">
        <v>31578</v>
      </c>
      <c r="C14317" s="47" t="s">
        <v>31579</v>
      </c>
    </row>
    <row r="14318" spans="1:3" x14ac:dyDescent="0.25">
      <c r="A14318">
        <v>166636</v>
      </c>
      <c r="B14318" t="s">
        <v>31580</v>
      </c>
      <c r="C14318" s="47" t="s">
        <v>31581</v>
      </c>
    </row>
    <row r="14319" spans="1:3" x14ac:dyDescent="0.25">
      <c r="A14319">
        <v>166637</v>
      </c>
      <c r="B14319" t="s">
        <v>31582</v>
      </c>
      <c r="C14319" s="47" t="s">
        <v>31583</v>
      </c>
    </row>
    <row r="14320" spans="1:3" x14ac:dyDescent="0.25">
      <c r="A14320">
        <v>166638</v>
      </c>
      <c r="B14320" t="s">
        <v>31584</v>
      </c>
      <c r="C14320" s="47" t="s">
        <v>31585</v>
      </c>
    </row>
    <row r="14321" spans="1:3" x14ac:dyDescent="0.25">
      <c r="A14321">
        <v>166639</v>
      </c>
      <c r="B14321" t="s">
        <v>31586</v>
      </c>
      <c r="C14321" s="47" t="s">
        <v>31587</v>
      </c>
    </row>
    <row r="14322" spans="1:3" x14ac:dyDescent="0.25">
      <c r="A14322">
        <v>166640</v>
      </c>
      <c r="B14322" t="s">
        <v>1340</v>
      </c>
      <c r="C14322" s="47" t="s">
        <v>31588</v>
      </c>
    </row>
    <row r="14323" spans="1:3" x14ac:dyDescent="0.25">
      <c r="A14323">
        <v>166641</v>
      </c>
      <c r="B14323" t="s">
        <v>31589</v>
      </c>
      <c r="C14323" s="47" t="s">
        <v>31590</v>
      </c>
    </row>
    <row r="14324" spans="1:3" x14ac:dyDescent="0.25">
      <c r="A14324">
        <v>166642</v>
      </c>
      <c r="B14324" t="s">
        <v>31591</v>
      </c>
      <c r="C14324" s="47" t="s">
        <v>31592</v>
      </c>
    </row>
    <row r="14325" spans="1:3" x14ac:dyDescent="0.25">
      <c r="A14325">
        <v>166643</v>
      </c>
      <c r="B14325" t="s">
        <v>31593</v>
      </c>
      <c r="C14325" s="47" t="s">
        <v>31594</v>
      </c>
    </row>
    <row r="14326" spans="1:3" x14ac:dyDescent="0.25">
      <c r="A14326">
        <v>166644</v>
      </c>
      <c r="B14326" t="s">
        <v>31595</v>
      </c>
      <c r="C14326" s="47" t="s">
        <v>31596</v>
      </c>
    </row>
    <row r="14327" spans="1:3" x14ac:dyDescent="0.25">
      <c r="A14327">
        <v>166645</v>
      </c>
      <c r="B14327" t="s">
        <v>31597</v>
      </c>
      <c r="C14327" s="47" t="s">
        <v>31598</v>
      </c>
    </row>
    <row r="14328" spans="1:3" x14ac:dyDescent="0.25">
      <c r="A14328">
        <v>166646</v>
      </c>
      <c r="B14328" t="s">
        <v>31599</v>
      </c>
      <c r="C14328" s="47" t="s">
        <v>31600</v>
      </c>
    </row>
    <row r="14329" spans="1:3" x14ac:dyDescent="0.25">
      <c r="A14329">
        <v>166647</v>
      </c>
      <c r="B14329" t="s">
        <v>31601</v>
      </c>
      <c r="C14329" s="47" t="s">
        <v>31602</v>
      </c>
    </row>
    <row r="14330" spans="1:3" x14ac:dyDescent="0.25">
      <c r="A14330">
        <v>166648</v>
      </c>
      <c r="B14330" t="s">
        <v>31603</v>
      </c>
      <c r="C14330" s="47" t="s">
        <v>31604</v>
      </c>
    </row>
    <row r="14331" spans="1:3" x14ac:dyDescent="0.25">
      <c r="A14331">
        <v>166649</v>
      </c>
      <c r="B14331" t="s">
        <v>31605</v>
      </c>
      <c r="C14331" s="47" t="s">
        <v>31606</v>
      </c>
    </row>
    <row r="14332" spans="1:3" x14ac:dyDescent="0.25">
      <c r="A14332">
        <v>166650</v>
      </c>
      <c r="B14332" t="s">
        <v>31607</v>
      </c>
      <c r="C14332" s="47" t="s">
        <v>31608</v>
      </c>
    </row>
    <row r="14333" spans="1:3" x14ac:dyDescent="0.25">
      <c r="A14333">
        <v>166651</v>
      </c>
      <c r="B14333" t="s">
        <v>31609</v>
      </c>
      <c r="C14333" s="47" t="s">
        <v>31610</v>
      </c>
    </row>
    <row r="14334" spans="1:3" x14ac:dyDescent="0.25">
      <c r="A14334">
        <v>166652</v>
      </c>
      <c r="B14334" t="s">
        <v>31611</v>
      </c>
      <c r="C14334" s="47" t="s">
        <v>31612</v>
      </c>
    </row>
    <row r="14335" spans="1:3" x14ac:dyDescent="0.25">
      <c r="A14335">
        <v>166653</v>
      </c>
      <c r="B14335" t="s">
        <v>31613</v>
      </c>
      <c r="C14335" s="47" t="s">
        <v>31614</v>
      </c>
    </row>
    <row r="14336" spans="1:3" x14ac:dyDescent="0.25">
      <c r="A14336">
        <v>166654</v>
      </c>
      <c r="B14336" t="s">
        <v>31615</v>
      </c>
      <c r="C14336" s="47" t="s">
        <v>31616</v>
      </c>
    </row>
    <row r="14337" spans="1:3" x14ac:dyDescent="0.25">
      <c r="A14337">
        <v>166655</v>
      </c>
      <c r="B14337" t="s">
        <v>31617</v>
      </c>
      <c r="C14337" s="47" t="s">
        <v>31618</v>
      </c>
    </row>
    <row r="14338" spans="1:3" x14ac:dyDescent="0.25">
      <c r="A14338">
        <v>166656</v>
      </c>
      <c r="B14338" t="s">
        <v>31619</v>
      </c>
      <c r="C14338" s="47" t="s">
        <v>31620</v>
      </c>
    </row>
    <row r="14339" spans="1:3" x14ac:dyDescent="0.25">
      <c r="A14339">
        <v>166657</v>
      </c>
      <c r="B14339" t="s">
        <v>31621</v>
      </c>
      <c r="C14339" s="47" t="s">
        <v>31622</v>
      </c>
    </row>
    <row r="14340" spans="1:3" x14ac:dyDescent="0.25">
      <c r="A14340">
        <v>166658</v>
      </c>
      <c r="B14340" t="s">
        <v>31623</v>
      </c>
      <c r="C14340" s="47" t="s">
        <v>31624</v>
      </c>
    </row>
    <row r="14341" spans="1:3" x14ac:dyDescent="0.25">
      <c r="A14341">
        <v>166659</v>
      </c>
      <c r="B14341" t="s">
        <v>31625</v>
      </c>
      <c r="C14341" s="47" t="s">
        <v>31626</v>
      </c>
    </row>
    <row r="14342" spans="1:3" x14ac:dyDescent="0.25">
      <c r="A14342">
        <v>166660</v>
      </c>
      <c r="B14342" t="s">
        <v>31627</v>
      </c>
      <c r="C14342" s="47" t="s">
        <v>31628</v>
      </c>
    </row>
    <row r="14343" spans="1:3" x14ac:dyDescent="0.25">
      <c r="A14343">
        <v>166661</v>
      </c>
      <c r="B14343" t="s">
        <v>31629</v>
      </c>
      <c r="C14343" s="47" t="s">
        <v>31630</v>
      </c>
    </row>
    <row r="14344" spans="1:3" x14ac:dyDescent="0.25">
      <c r="A14344">
        <v>166662</v>
      </c>
      <c r="B14344" t="s">
        <v>31631</v>
      </c>
      <c r="C14344" s="47" t="s">
        <v>31632</v>
      </c>
    </row>
    <row r="14345" spans="1:3" x14ac:dyDescent="0.25">
      <c r="A14345">
        <v>166663</v>
      </c>
      <c r="B14345" t="s">
        <v>31633</v>
      </c>
      <c r="C14345" s="47" t="s">
        <v>31634</v>
      </c>
    </row>
    <row r="14346" spans="1:3" x14ac:dyDescent="0.25">
      <c r="A14346">
        <v>166664</v>
      </c>
      <c r="B14346" t="s">
        <v>31635</v>
      </c>
      <c r="C14346" s="47" t="s">
        <v>31636</v>
      </c>
    </row>
    <row r="14347" spans="1:3" x14ac:dyDescent="0.25">
      <c r="A14347">
        <v>166665</v>
      </c>
      <c r="B14347" t="s">
        <v>1439</v>
      </c>
      <c r="C14347" s="47" t="s">
        <v>31637</v>
      </c>
    </row>
    <row r="14348" spans="1:3" x14ac:dyDescent="0.25">
      <c r="A14348">
        <v>166666</v>
      </c>
      <c r="B14348" t="s">
        <v>31638</v>
      </c>
      <c r="C14348" s="47" t="s">
        <v>31639</v>
      </c>
    </row>
    <row r="14349" spans="1:3" x14ac:dyDescent="0.25">
      <c r="A14349">
        <v>166667</v>
      </c>
      <c r="B14349" t="s">
        <v>31640</v>
      </c>
      <c r="C14349" s="47" t="s">
        <v>31641</v>
      </c>
    </row>
    <row r="14350" spans="1:3" x14ac:dyDescent="0.25">
      <c r="A14350">
        <v>166668</v>
      </c>
      <c r="B14350" t="s">
        <v>31642</v>
      </c>
      <c r="C14350" s="47" t="s">
        <v>31643</v>
      </c>
    </row>
    <row r="14351" spans="1:3" x14ac:dyDescent="0.25">
      <c r="A14351">
        <v>166669</v>
      </c>
      <c r="B14351" t="s">
        <v>31644</v>
      </c>
      <c r="C14351" s="47" t="s">
        <v>31645</v>
      </c>
    </row>
    <row r="14352" spans="1:3" x14ac:dyDescent="0.25">
      <c r="A14352">
        <v>166670</v>
      </c>
      <c r="B14352" t="s">
        <v>31646</v>
      </c>
      <c r="C14352" s="47" t="s">
        <v>31647</v>
      </c>
    </row>
    <row r="14353" spans="1:3" x14ac:dyDescent="0.25">
      <c r="A14353">
        <v>166671</v>
      </c>
      <c r="B14353" t="s">
        <v>31648</v>
      </c>
      <c r="C14353" s="47" t="s">
        <v>31649</v>
      </c>
    </row>
    <row r="14354" spans="1:3" x14ac:dyDescent="0.25">
      <c r="A14354">
        <v>166672</v>
      </c>
      <c r="B14354" t="s">
        <v>31650</v>
      </c>
      <c r="C14354" s="47" t="s">
        <v>31651</v>
      </c>
    </row>
    <row r="14355" spans="1:3" x14ac:dyDescent="0.25">
      <c r="A14355">
        <v>166673</v>
      </c>
      <c r="B14355" t="s">
        <v>1518</v>
      </c>
      <c r="C14355" s="47" t="s">
        <v>31652</v>
      </c>
    </row>
    <row r="14356" spans="1:3" x14ac:dyDescent="0.25">
      <c r="A14356">
        <v>166674</v>
      </c>
      <c r="B14356" t="s">
        <v>31653</v>
      </c>
      <c r="C14356" s="47" t="s">
        <v>31654</v>
      </c>
    </row>
    <row r="14357" spans="1:3" x14ac:dyDescent="0.25">
      <c r="A14357">
        <v>166675</v>
      </c>
      <c r="B14357" t="s">
        <v>31655</v>
      </c>
      <c r="C14357" s="47" t="s">
        <v>31656</v>
      </c>
    </row>
    <row r="14358" spans="1:3" x14ac:dyDescent="0.25">
      <c r="A14358">
        <v>166676</v>
      </c>
      <c r="B14358" t="s">
        <v>31657</v>
      </c>
      <c r="C14358" s="47" t="s">
        <v>31658</v>
      </c>
    </row>
    <row r="14359" spans="1:3" x14ac:dyDescent="0.25">
      <c r="A14359">
        <v>166677</v>
      </c>
      <c r="B14359" t="s">
        <v>31659</v>
      </c>
      <c r="C14359" s="47" t="s">
        <v>31660</v>
      </c>
    </row>
    <row r="14360" spans="1:3" x14ac:dyDescent="0.25">
      <c r="A14360">
        <v>166678</v>
      </c>
      <c r="B14360" t="s">
        <v>31661</v>
      </c>
      <c r="C14360" s="47" t="s">
        <v>31662</v>
      </c>
    </row>
    <row r="14361" spans="1:3" x14ac:dyDescent="0.25">
      <c r="A14361">
        <v>166679</v>
      </c>
      <c r="B14361" t="s">
        <v>31663</v>
      </c>
      <c r="C14361" s="47" t="s">
        <v>31664</v>
      </c>
    </row>
    <row r="14362" spans="1:3" x14ac:dyDescent="0.25">
      <c r="A14362">
        <v>166680</v>
      </c>
      <c r="B14362" t="s">
        <v>31665</v>
      </c>
      <c r="C14362" s="47" t="s">
        <v>31666</v>
      </c>
    </row>
    <row r="14363" spans="1:3" x14ac:dyDescent="0.25">
      <c r="A14363">
        <v>166681</v>
      </c>
      <c r="B14363" t="s">
        <v>31667</v>
      </c>
      <c r="C14363" s="47" t="s">
        <v>31668</v>
      </c>
    </row>
    <row r="14364" spans="1:3" x14ac:dyDescent="0.25">
      <c r="A14364">
        <v>166682</v>
      </c>
      <c r="B14364" t="s">
        <v>1597</v>
      </c>
      <c r="C14364" s="47" t="s">
        <v>31669</v>
      </c>
    </row>
    <row r="14365" spans="1:3" x14ac:dyDescent="0.25">
      <c r="A14365">
        <v>166683</v>
      </c>
      <c r="B14365" t="s">
        <v>31670</v>
      </c>
      <c r="C14365" s="47" t="s">
        <v>31671</v>
      </c>
    </row>
    <row r="14366" spans="1:3" x14ac:dyDescent="0.25">
      <c r="A14366">
        <v>166684</v>
      </c>
      <c r="B14366" t="s">
        <v>31672</v>
      </c>
      <c r="C14366" s="47" t="s">
        <v>31673</v>
      </c>
    </row>
    <row r="14367" spans="1:3" x14ac:dyDescent="0.25">
      <c r="A14367">
        <v>166685</v>
      </c>
      <c r="B14367" t="s">
        <v>31674</v>
      </c>
      <c r="C14367" s="47" t="s">
        <v>31675</v>
      </c>
    </row>
    <row r="14368" spans="1:3" x14ac:dyDescent="0.25">
      <c r="A14368">
        <v>166686</v>
      </c>
      <c r="B14368" t="s">
        <v>31676</v>
      </c>
      <c r="C14368" s="47" t="s">
        <v>31677</v>
      </c>
    </row>
    <row r="14369" spans="1:3" x14ac:dyDescent="0.25">
      <c r="A14369">
        <v>166687</v>
      </c>
      <c r="B14369" t="s">
        <v>31678</v>
      </c>
      <c r="C14369" s="47" t="s">
        <v>31679</v>
      </c>
    </row>
    <row r="14370" spans="1:3" x14ac:dyDescent="0.25">
      <c r="A14370">
        <v>166688</v>
      </c>
      <c r="B14370" t="s">
        <v>31680</v>
      </c>
      <c r="C14370" s="47" t="s">
        <v>31681</v>
      </c>
    </row>
    <row r="14371" spans="1:3" x14ac:dyDescent="0.25">
      <c r="A14371">
        <v>166689</v>
      </c>
      <c r="B14371" t="s">
        <v>31682</v>
      </c>
      <c r="C14371" s="47" t="s">
        <v>31683</v>
      </c>
    </row>
    <row r="14372" spans="1:3" x14ac:dyDescent="0.25">
      <c r="A14372">
        <v>166690</v>
      </c>
      <c r="B14372" t="s">
        <v>31684</v>
      </c>
      <c r="C14372" s="47" t="s">
        <v>31685</v>
      </c>
    </row>
    <row r="14373" spans="1:3" x14ac:dyDescent="0.25">
      <c r="A14373">
        <v>166691</v>
      </c>
      <c r="B14373" t="s">
        <v>31686</v>
      </c>
      <c r="C14373" s="47" t="s">
        <v>31687</v>
      </c>
    </row>
    <row r="14374" spans="1:3" x14ac:dyDescent="0.25">
      <c r="A14374">
        <v>166692</v>
      </c>
      <c r="B14374" t="s">
        <v>31688</v>
      </c>
      <c r="C14374" s="47" t="s">
        <v>31689</v>
      </c>
    </row>
    <row r="14375" spans="1:3" x14ac:dyDescent="0.25">
      <c r="A14375">
        <v>166693</v>
      </c>
      <c r="B14375" t="s">
        <v>31690</v>
      </c>
      <c r="C14375" s="47" t="s">
        <v>31691</v>
      </c>
    </row>
    <row r="14376" spans="1:3" x14ac:dyDescent="0.25">
      <c r="A14376">
        <v>166694</v>
      </c>
      <c r="B14376" t="s">
        <v>31692</v>
      </c>
      <c r="C14376" s="47" t="s">
        <v>31693</v>
      </c>
    </row>
    <row r="14377" spans="1:3" x14ac:dyDescent="0.25">
      <c r="A14377">
        <v>166695</v>
      </c>
      <c r="B14377" t="s">
        <v>31694</v>
      </c>
      <c r="C14377" s="47" t="s">
        <v>31695</v>
      </c>
    </row>
    <row r="14378" spans="1:3" x14ac:dyDescent="0.25">
      <c r="A14378">
        <v>166696</v>
      </c>
      <c r="B14378" t="s">
        <v>31696</v>
      </c>
      <c r="C14378" s="47" t="s">
        <v>31697</v>
      </c>
    </row>
    <row r="14379" spans="1:3" x14ac:dyDescent="0.25">
      <c r="A14379">
        <v>166697</v>
      </c>
      <c r="B14379" t="s">
        <v>31698</v>
      </c>
      <c r="C14379" s="47" t="s">
        <v>31699</v>
      </c>
    </row>
    <row r="14380" spans="1:3" x14ac:dyDescent="0.25">
      <c r="A14380">
        <v>166698</v>
      </c>
      <c r="B14380" t="s">
        <v>31700</v>
      </c>
      <c r="C14380" s="47" t="s">
        <v>31701</v>
      </c>
    </row>
    <row r="14381" spans="1:3" x14ac:dyDescent="0.25">
      <c r="A14381">
        <v>166699</v>
      </c>
      <c r="B14381" t="s">
        <v>31702</v>
      </c>
      <c r="C14381" s="47" t="s">
        <v>31703</v>
      </c>
    </row>
    <row r="14382" spans="1:3" x14ac:dyDescent="0.25">
      <c r="A14382">
        <v>166700</v>
      </c>
      <c r="B14382" t="s">
        <v>1680</v>
      </c>
      <c r="C14382" s="47" t="s">
        <v>31704</v>
      </c>
    </row>
    <row r="14383" spans="1:3" x14ac:dyDescent="0.25">
      <c r="A14383">
        <v>166701</v>
      </c>
      <c r="B14383" t="s">
        <v>31705</v>
      </c>
      <c r="C14383" s="47" t="s">
        <v>31706</v>
      </c>
    </row>
    <row r="14384" spans="1:3" x14ac:dyDescent="0.25">
      <c r="A14384">
        <v>166702</v>
      </c>
      <c r="B14384" t="s">
        <v>31707</v>
      </c>
      <c r="C14384" s="47" t="s">
        <v>31708</v>
      </c>
    </row>
    <row r="14385" spans="1:3" x14ac:dyDescent="0.25">
      <c r="A14385">
        <v>166703</v>
      </c>
      <c r="B14385" t="s">
        <v>31709</v>
      </c>
      <c r="C14385" s="47" t="s">
        <v>31710</v>
      </c>
    </row>
    <row r="14386" spans="1:3" x14ac:dyDescent="0.25">
      <c r="A14386">
        <v>166704</v>
      </c>
      <c r="B14386" t="s">
        <v>31711</v>
      </c>
      <c r="C14386" s="47" t="s">
        <v>31712</v>
      </c>
    </row>
    <row r="14387" spans="1:3" x14ac:dyDescent="0.25">
      <c r="A14387">
        <v>166705</v>
      </c>
      <c r="B14387" t="s">
        <v>31713</v>
      </c>
      <c r="C14387" s="47" t="s">
        <v>31714</v>
      </c>
    </row>
    <row r="14388" spans="1:3" x14ac:dyDescent="0.25">
      <c r="A14388">
        <v>166706</v>
      </c>
      <c r="B14388" t="s">
        <v>31715</v>
      </c>
      <c r="C14388" s="47" t="s">
        <v>31716</v>
      </c>
    </row>
    <row r="14389" spans="1:3" x14ac:dyDescent="0.25">
      <c r="A14389">
        <v>166707</v>
      </c>
      <c r="B14389" t="s">
        <v>31717</v>
      </c>
      <c r="C14389" s="47" t="s">
        <v>31718</v>
      </c>
    </row>
    <row r="14390" spans="1:3" x14ac:dyDescent="0.25">
      <c r="A14390">
        <v>166708</v>
      </c>
      <c r="B14390" t="s">
        <v>31719</v>
      </c>
      <c r="C14390" s="47" t="s">
        <v>31720</v>
      </c>
    </row>
    <row r="14391" spans="1:3" x14ac:dyDescent="0.25">
      <c r="A14391">
        <v>166709</v>
      </c>
      <c r="B14391" t="s">
        <v>31721</v>
      </c>
      <c r="C14391" s="47" t="s">
        <v>31722</v>
      </c>
    </row>
    <row r="14392" spans="1:3" x14ac:dyDescent="0.25">
      <c r="A14392">
        <v>166710</v>
      </c>
      <c r="B14392" t="s">
        <v>31723</v>
      </c>
      <c r="C14392" s="47" t="s">
        <v>31724</v>
      </c>
    </row>
    <row r="14393" spans="1:3" x14ac:dyDescent="0.25">
      <c r="A14393">
        <v>166711</v>
      </c>
      <c r="B14393" t="s">
        <v>31725</v>
      </c>
      <c r="C14393" s="47" t="s">
        <v>31726</v>
      </c>
    </row>
    <row r="14394" spans="1:3" x14ac:dyDescent="0.25">
      <c r="A14394">
        <v>166712</v>
      </c>
      <c r="B14394" t="s">
        <v>31727</v>
      </c>
      <c r="C14394" s="47" t="s">
        <v>31728</v>
      </c>
    </row>
    <row r="14395" spans="1:3" x14ac:dyDescent="0.25">
      <c r="A14395">
        <v>166713</v>
      </c>
      <c r="B14395" t="s">
        <v>31729</v>
      </c>
      <c r="C14395" s="47" t="s">
        <v>31730</v>
      </c>
    </row>
    <row r="14396" spans="1:3" x14ac:dyDescent="0.25">
      <c r="A14396">
        <v>166714</v>
      </c>
      <c r="B14396" t="s">
        <v>31731</v>
      </c>
      <c r="C14396" s="47" t="s">
        <v>31732</v>
      </c>
    </row>
    <row r="14397" spans="1:3" x14ac:dyDescent="0.25">
      <c r="A14397">
        <v>166715</v>
      </c>
      <c r="B14397" t="s">
        <v>31733</v>
      </c>
      <c r="C14397" s="47" t="s">
        <v>31734</v>
      </c>
    </row>
    <row r="14398" spans="1:3" x14ac:dyDescent="0.25">
      <c r="A14398">
        <v>166716</v>
      </c>
      <c r="B14398" t="s">
        <v>31735</v>
      </c>
      <c r="C14398" s="47" t="s">
        <v>31736</v>
      </c>
    </row>
    <row r="14399" spans="1:3" x14ac:dyDescent="0.25">
      <c r="A14399">
        <v>166717</v>
      </c>
      <c r="B14399" t="s">
        <v>31737</v>
      </c>
      <c r="C14399" s="47" t="s">
        <v>31738</v>
      </c>
    </row>
    <row r="14400" spans="1:3" x14ac:dyDescent="0.25">
      <c r="A14400">
        <v>166718</v>
      </c>
      <c r="B14400" t="s">
        <v>31739</v>
      </c>
      <c r="C14400" s="47" t="s">
        <v>31740</v>
      </c>
    </row>
    <row r="14401" spans="1:3" x14ac:dyDescent="0.25">
      <c r="A14401">
        <v>166719</v>
      </c>
      <c r="B14401" t="s">
        <v>31741</v>
      </c>
      <c r="C14401" s="47" t="s">
        <v>31742</v>
      </c>
    </row>
    <row r="14402" spans="1:3" x14ac:dyDescent="0.25">
      <c r="A14402">
        <v>166720</v>
      </c>
      <c r="B14402" t="s">
        <v>31743</v>
      </c>
      <c r="C14402" s="47" t="s">
        <v>31744</v>
      </c>
    </row>
    <row r="14403" spans="1:3" x14ac:dyDescent="0.25">
      <c r="A14403">
        <v>166721</v>
      </c>
      <c r="B14403" t="s">
        <v>31745</v>
      </c>
      <c r="C14403" s="47" t="s">
        <v>31746</v>
      </c>
    </row>
    <row r="14404" spans="1:3" x14ac:dyDescent="0.25">
      <c r="A14404">
        <v>166722</v>
      </c>
      <c r="B14404" t="s">
        <v>31747</v>
      </c>
      <c r="C14404" s="47" t="s">
        <v>31748</v>
      </c>
    </row>
    <row r="14405" spans="1:3" x14ac:dyDescent="0.25">
      <c r="A14405">
        <v>166723</v>
      </c>
      <c r="B14405" t="s">
        <v>778</v>
      </c>
      <c r="C14405" s="47" t="s">
        <v>31749</v>
      </c>
    </row>
    <row r="14406" spans="1:3" x14ac:dyDescent="0.25">
      <c r="A14406">
        <v>166724</v>
      </c>
      <c r="B14406" t="s">
        <v>31750</v>
      </c>
      <c r="C14406" s="47" t="s">
        <v>31751</v>
      </c>
    </row>
    <row r="14407" spans="1:3" x14ac:dyDescent="0.25">
      <c r="A14407">
        <v>166725</v>
      </c>
      <c r="B14407" t="s">
        <v>31752</v>
      </c>
      <c r="C14407" s="47" t="s">
        <v>31753</v>
      </c>
    </row>
    <row r="14408" spans="1:3" x14ac:dyDescent="0.25">
      <c r="A14408">
        <v>166726</v>
      </c>
      <c r="B14408" t="s">
        <v>31754</v>
      </c>
      <c r="C14408" s="47" t="s">
        <v>31755</v>
      </c>
    </row>
    <row r="14409" spans="1:3" x14ac:dyDescent="0.25">
      <c r="A14409">
        <v>166727</v>
      </c>
      <c r="B14409" t="s">
        <v>31756</v>
      </c>
      <c r="C14409" s="47" t="s">
        <v>31757</v>
      </c>
    </row>
    <row r="14410" spans="1:3" x14ac:dyDescent="0.25">
      <c r="A14410">
        <v>166728</v>
      </c>
      <c r="B14410" t="s">
        <v>31758</v>
      </c>
      <c r="C14410" s="47" t="s">
        <v>31759</v>
      </c>
    </row>
    <row r="14411" spans="1:3" x14ac:dyDescent="0.25">
      <c r="A14411">
        <v>166729</v>
      </c>
      <c r="B14411" t="s">
        <v>31760</v>
      </c>
      <c r="C14411" s="47" t="s">
        <v>31761</v>
      </c>
    </row>
    <row r="14412" spans="1:3" x14ac:dyDescent="0.25">
      <c r="A14412">
        <v>166730</v>
      </c>
      <c r="B14412" t="s">
        <v>31762</v>
      </c>
      <c r="C14412" s="47" t="s">
        <v>31763</v>
      </c>
    </row>
    <row r="14413" spans="1:3" x14ac:dyDescent="0.25">
      <c r="A14413">
        <v>166731</v>
      </c>
      <c r="B14413" t="s">
        <v>31764</v>
      </c>
      <c r="C14413" s="47" t="s">
        <v>31765</v>
      </c>
    </row>
    <row r="14414" spans="1:3" x14ac:dyDescent="0.25">
      <c r="A14414">
        <v>166732</v>
      </c>
      <c r="B14414" t="s">
        <v>31766</v>
      </c>
      <c r="C14414" s="47" t="s">
        <v>31767</v>
      </c>
    </row>
    <row r="14415" spans="1:3" x14ac:dyDescent="0.25">
      <c r="A14415">
        <v>166733</v>
      </c>
      <c r="B14415" t="s">
        <v>31768</v>
      </c>
      <c r="C14415" s="47" t="s">
        <v>31769</v>
      </c>
    </row>
    <row r="14416" spans="1:3" x14ac:dyDescent="0.25">
      <c r="A14416">
        <v>166734</v>
      </c>
      <c r="B14416" t="s">
        <v>31770</v>
      </c>
      <c r="C14416" s="47" t="s">
        <v>31771</v>
      </c>
    </row>
    <row r="14417" spans="1:3" x14ac:dyDescent="0.25">
      <c r="A14417">
        <v>166735</v>
      </c>
      <c r="B14417" t="s">
        <v>31772</v>
      </c>
      <c r="C14417" s="47" t="s">
        <v>31773</v>
      </c>
    </row>
    <row r="14418" spans="1:3" x14ac:dyDescent="0.25">
      <c r="A14418">
        <v>166736</v>
      </c>
      <c r="B14418" t="s">
        <v>82</v>
      </c>
      <c r="C14418" s="47" t="s">
        <v>31774</v>
      </c>
    </row>
    <row r="14419" spans="1:3" x14ac:dyDescent="0.25">
      <c r="A14419">
        <v>166737</v>
      </c>
      <c r="B14419" t="s">
        <v>31775</v>
      </c>
      <c r="C14419" s="47" t="s">
        <v>31776</v>
      </c>
    </row>
    <row r="14420" spans="1:3" x14ac:dyDescent="0.25">
      <c r="A14420">
        <v>166738</v>
      </c>
      <c r="B14420" t="s">
        <v>31777</v>
      </c>
      <c r="C14420" s="47" t="s">
        <v>31778</v>
      </c>
    </row>
    <row r="14421" spans="1:3" x14ac:dyDescent="0.25">
      <c r="A14421">
        <v>166739</v>
      </c>
      <c r="B14421" t="s">
        <v>31779</v>
      </c>
      <c r="C14421" s="47" t="s">
        <v>31780</v>
      </c>
    </row>
    <row r="14422" spans="1:3" x14ac:dyDescent="0.25">
      <c r="A14422">
        <v>166740</v>
      </c>
      <c r="B14422" t="s">
        <v>31781</v>
      </c>
      <c r="C14422" s="47" t="s">
        <v>31782</v>
      </c>
    </row>
    <row r="14423" spans="1:3" x14ac:dyDescent="0.25">
      <c r="A14423">
        <v>166741</v>
      </c>
      <c r="B14423" t="s">
        <v>1398</v>
      </c>
      <c r="C14423" s="47" t="s">
        <v>31783</v>
      </c>
    </row>
    <row r="14424" spans="1:3" x14ac:dyDescent="0.25">
      <c r="A14424">
        <v>166742</v>
      </c>
      <c r="B14424" t="s">
        <v>31784</v>
      </c>
      <c r="C14424" s="47" t="s">
        <v>31785</v>
      </c>
    </row>
    <row r="14425" spans="1:3" x14ac:dyDescent="0.25">
      <c r="A14425">
        <v>166743</v>
      </c>
      <c r="B14425" t="s">
        <v>31786</v>
      </c>
      <c r="C14425" s="47" t="s">
        <v>31787</v>
      </c>
    </row>
    <row r="14426" spans="1:3" x14ac:dyDescent="0.25">
      <c r="A14426">
        <v>166744</v>
      </c>
      <c r="B14426" t="s">
        <v>31788</v>
      </c>
      <c r="C14426" s="47" t="s">
        <v>31789</v>
      </c>
    </row>
    <row r="14427" spans="1:3" x14ac:dyDescent="0.25">
      <c r="A14427">
        <v>166745</v>
      </c>
      <c r="B14427" t="s">
        <v>31790</v>
      </c>
      <c r="C14427" s="47" t="s">
        <v>31791</v>
      </c>
    </row>
    <row r="14428" spans="1:3" x14ac:dyDescent="0.25">
      <c r="A14428">
        <v>166746</v>
      </c>
      <c r="B14428" t="s">
        <v>31792</v>
      </c>
      <c r="C14428" s="47" t="s">
        <v>31793</v>
      </c>
    </row>
    <row r="14429" spans="1:3" x14ac:dyDescent="0.25">
      <c r="A14429">
        <v>166747</v>
      </c>
      <c r="B14429" t="s">
        <v>31794</v>
      </c>
      <c r="C14429" s="47" t="s">
        <v>31795</v>
      </c>
    </row>
    <row r="14430" spans="1:3" x14ac:dyDescent="0.25">
      <c r="A14430">
        <v>166748</v>
      </c>
      <c r="B14430" t="s">
        <v>31796</v>
      </c>
      <c r="C14430" s="47" t="s">
        <v>31797</v>
      </c>
    </row>
    <row r="14431" spans="1:3" x14ac:dyDescent="0.25">
      <c r="A14431">
        <v>166749</v>
      </c>
      <c r="B14431" t="s">
        <v>31798</v>
      </c>
      <c r="C14431" s="47" t="s">
        <v>31799</v>
      </c>
    </row>
    <row r="14432" spans="1:3" x14ac:dyDescent="0.25">
      <c r="A14432">
        <v>166750</v>
      </c>
      <c r="B14432" t="s">
        <v>31800</v>
      </c>
      <c r="C14432" s="47" t="s">
        <v>31801</v>
      </c>
    </row>
    <row r="14433" spans="1:3" x14ac:dyDescent="0.25">
      <c r="A14433">
        <v>166751</v>
      </c>
      <c r="B14433" t="s">
        <v>31802</v>
      </c>
      <c r="C14433" s="47" t="s">
        <v>31803</v>
      </c>
    </row>
    <row r="14434" spans="1:3" x14ac:dyDescent="0.25">
      <c r="A14434">
        <v>166752</v>
      </c>
      <c r="B14434" t="s">
        <v>31804</v>
      </c>
      <c r="C14434" s="47" t="s">
        <v>31805</v>
      </c>
    </row>
    <row r="14435" spans="1:3" x14ac:dyDescent="0.25">
      <c r="A14435">
        <v>166753</v>
      </c>
      <c r="B14435" t="s">
        <v>31806</v>
      </c>
      <c r="C14435" s="47" t="s">
        <v>31807</v>
      </c>
    </row>
    <row r="14436" spans="1:3" x14ac:dyDescent="0.25">
      <c r="A14436">
        <v>166754</v>
      </c>
      <c r="B14436" t="s">
        <v>31808</v>
      </c>
      <c r="C14436" s="47" t="s">
        <v>31809</v>
      </c>
    </row>
    <row r="14437" spans="1:3" x14ac:dyDescent="0.25">
      <c r="A14437">
        <v>166755</v>
      </c>
      <c r="B14437" t="s">
        <v>31810</v>
      </c>
      <c r="C14437" s="47" t="s">
        <v>31811</v>
      </c>
    </row>
    <row r="14438" spans="1:3" x14ac:dyDescent="0.25">
      <c r="A14438">
        <v>166756</v>
      </c>
      <c r="B14438" t="s">
        <v>31812</v>
      </c>
      <c r="C14438" s="47" t="s">
        <v>31813</v>
      </c>
    </row>
    <row r="14439" spans="1:3" x14ac:dyDescent="0.25">
      <c r="A14439">
        <v>166757</v>
      </c>
      <c r="B14439" t="s">
        <v>31814</v>
      </c>
      <c r="C14439" s="47" t="s">
        <v>31815</v>
      </c>
    </row>
    <row r="14440" spans="1:3" x14ac:dyDescent="0.25">
      <c r="A14440">
        <v>166758</v>
      </c>
      <c r="B14440" t="s">
        <v>31816</v>
      </c>
      <c r="C14440" s="47" t="s">
        <v>31817</v>
      </c>
    </row>
    <row r="14441" spans="1:3" x14ac:dyDescent="0.25">
      <c r="A14441">
        <v>166759</v>
      </c>
      <c r="B14441" t="s">
        <v>31818</v>
      </c>
      <c r="C14441" s="47" t="s">
        <v>31819</v>
      </c>
    </row>
    <row r="14442" spans="1:3" x14ac:dyDescent="0.25">
      <c r="A14442">
        <v>166760</v>
      </c>
      <c r="B14442" t="s">
        <v>31820</v>
      </c>
      <c r="C14442" s="47" t="s">
        <v>31821</v>
      </c>
    </row>
    <row r="14443" spans="1:3" x14ac:dyDescent="0.25">
      <c r="A14443">
        <v>166761</v>
      </c>
      <c r="B14443" t="s">
        <v>31822</v>
      </c>
      <c r="C14443" s="47" t="s">
        <v>31823</v>
      </c>
    </row>
    <row r="14444" spans="1:3" x14ac:dyDescent="0.25">
      <c r="A14444">
        <v>166762</v>
      </c>
      <c r="B14444" t="s">
        <v>31824</v>
      </c>
      <c r="C14444" s="47" t="s">
        <v>31825</v>
      </c>
    </row>
    <row r="14445" spans="1:3" x14ac:dyDescent="0.25">
      <c r="A14445">
        <v>166763</v>
      </c>
      <c r="B14445" t="s">
        <v>31826</v>
      </c>
      <c r="C14445" s="47" t="s">
        <v>31827</v>
      </c>
    </row>
    <row r="14446" spans="1:3" x14ac:dyDescent="0.25">
      <c r="A14446">
        <v>166764</v>
      </c>
      <c r="B14446" t="s">
        <v>31828</v>
      </c>
      <c r="C14446" s="47" t="s">
        <v>31829</v>
      </c>
    </row>
    <row r="14447" spans="1:3" x14ac:dyDescent="0.25">
      <c r="A14447">
        <v>166765</v>
      </c>
      <c r="B14447" t="s">
        <v>31830</v>
      </c>
      <c r="C14447" s="47" t="s">
        <v>31831</v>
      </c>
    </row>
    <row r="14448" spans="1:3" x14ac:dyDescent="0.25">
      <c r="A14448">
        <v>166766</v>
      </c>
      <c r="B14448" t="s">
        <v>31832</v>
      </c>
      <c r="C14448" s="47" t="s">
        <v>31833</v>
      </c>
    </row>
    <row r="14449" spans="1:3" x14ac:dyDescent="0.25">
      <c r="A14449">
        <v>166767</v>
      </c>
      <c r="B14449" t="s">
        <v>31834</v>
      </c>
      <c r="C14449" s="47" t="s">
        <v>31835</v>
      </c>
    </row>
    <row r="14450" spans="1:3" x14ac:dyDescent="0.25">
      <c r="A14450">
        <v>166768</v>
      </c>
      <c r="B14450" t="s">
        <v>31836</v>
      </c>
      <c r="C14450" s="47" t="s">
        <v>31837</v>
      </c>
    </row>
    <row r="14451" spans="1:3" x14ac:dyDescent="0.25">
      <c r="A14451">
        <v>166769</v>
      </c>
      <c r="B14451" t="s">
        <v>31838</v>
      </c>
      <c r="C14451" s="47" t="s">
        <v>31839</v>
      </c>
    </row>
    <row r="14452" spans="1:3" x14ac:dyDescent="0.25">
      <c r="A14452">
        <v>166770</v>
      </c>
      <c r="B14452" t="s">
        <v>31840</v>
      </c>
      <c r="C14452" s="47" t="s">
        <v>31841</v>
      </c>
    </row>
    <row r="14453" spans="1:3" x14ac:dyDescent="0.25">
      <c r="A14453">
        <v>166771</v>
      </c>
      <c r="B14453" t="s">
        <v>31842</v>
      </c>
      <c r="C14453" s="47" t="s">
        <v>31843</v>
      </c>
    </row>
    <row r="14454" spans="1:3" x14ac:dyDescent="0.25">
      <c r="A14454">
        <v>166772</v>
      </c>
      <c r="B14454" t="s">
        <v>969</v>
      </c>
      <c r="C14454" s="47" t="s">
        <v>31844</v>
      </c>
    </row>
    <row r="14455" spans="1:3" x14ac:dyDescent="0.25">
      <c r="A14455">
        <v>166773</v>
      </c>
      <c r="B14455" t="s">
        <v>31845</v>
      </c>
      <c r="C14455" s="47" t="s">
        <v>31846</v>
      </c>
    </row>
    <row r="14456" spans="1:3" x14ac:dyDescent="0.25">
      <c r="A14456">
        <v>166774</v>
      </c>
      <c r="B14456" t="s">
        <v>31847</v>
      </c>
      <c r="C14456" s="47" t="s">
        <v>31848</v>
      </c>
    </row>
    <row r="14457" spans="1:3" x14ac:dyDescent="0.25">
      <c r="A14457">
        <v>166775</v>
      </c>
      <c r="B14457" t="s">
        <v>31849</v>
      </c>
      <c r="C14457" s="47" t="s">
        <v>31850</v>
      </c>
    </row>
    <row r="14458" spans="1:3" x14ac:dyDescent="0.25">
      <c r="A14458">
        <v>166776</v>
      </c>
      <c r="B14458" t="s">
        <v>31851</v>
      </c>
      <c r="C14458" s="47" t="s">
        <v>31852</v>
      </c>
    </row>
    <row r="14459" spans="1:3" x14ac:dyDescent="0.25">
      <c r="A14459">
        <v>166777</v>
      </c>
      <c r="B14459" t="s">
        <v>31853</v>
      </c>
      <c r="C14459" s="47" t="s">
        <v>31854</v>
      </c>
    </row>
    <row r="14460" spans="1:3" x14ac:dyDescent="0.25">
      <c r="A14460">
        <v>166778</v>
      </c>
      <c r="B14460" t="s">
        <v>31855</v>
      </c>
      <c r="C14460" s="47" t="s">
        <v>31856</v>
      </c>
    </row>
    <row r="14461" spans="1:3" x14ac:dyDescent="0.25">
      <c r="A14461">
        <v>166779</v>
      </c>
      <c r="B14461" t="s">
        <v>31857</v>
      </c>
      <c r="C14461" s="47" t="s">
        <v>31858</v>
      </c>
    </row>
    <row r="14462" spans="1:3" x14ac:dyDescent="0.25">
      <c r="A14462">
        <v>166780</v>
      </c>
      <c r="B14462" t="s">
        <v>31859</v>
      </c>
      <c r="C14462" s="47" t="s">
        <v>31860</v>
      </c>
    </row>
    <row r="14463" spans="1:3" x14ac:dyDescent="0.25">
      <c r="A14463">
        <v>166781</v>
      </c>
      <c r="B14463" t="s">
        <v>31861</v>
      </c>
      <c r="C14463" s="47" t="s">
        <v>31862</v>
      </c>
    </row>
    <row r="14464" spans="1:3" x14ac:dyDescent="0.25">
      <c r="A14464">
        <v>166782</v>
      </c>
      <c r="B14464" t="s">
        <v>31863</v>
      </c>
      <c r="C14464" s="47" t="s">
        <v>31864</v>
      </c>
    </row>
    <row r="14465" spans="1:3" x14ac:dyDescent="0.25">
      <c r="A14465">
        <v>166783</v>
      </c>
      <c r="B14465" t="s">
        <v>258</v>
      </c>
      <c r="C14465" s="47" t="s">
        <v>31865</v>
      </c>
    </row>
    <row r="14466" spans="1:3" x14ac:dyDescent="0.25">
      <c r="A14466">
        <v>166784</v>
      </c>
      <c r="B14466" t="s">
        <v>31866</v>
      </c>
      <c r="C14466" s="47" t="s">
        <v>31867</v>
      </c>
    </row>
    <row r="14467" spans="1:3" x14ac:dyDescent="0.25">
      <c r="A14467">
        <v>166785</v>
      </c>
      <c r="B14467" t="s">
        <v>31868</v>
      </c>
      <c r="C14467" s="47" t="s">
        <v>31869</v>
      </c>
    </row>
    <row r="14468" spans="1:3" x14ac:dyDescent="0.25">
      <c r="A14468">
        <v>166786</v>
      </c>
      <c r="B14468" t="s">
        <v>31870</v>
      </c>
      <c r="C14468" s="47" t="s">
        <v>31871</v>
      </c>
    </row>
    <row r="14469" spans="1:3" x14ac:dyDescent="0.25">
      <c r="A14469">
        <v>166787</v>
      </c>
      <c r="B14469" t="s">
        <v>31872</v>
      </c>
      <c r="C14469" s="47" t="s">
        <v>31873</v>
      </c>
    </row>
    <row r="14470" spans="1:3" x14ac:dyDescent="0.25">
      <c r="A14470">
        <v>166788</v>
      </c>
      <c r="B14470" t="s">
        <v>31874</v>
      </c>
      <c r="C14470" s="47" t="s">
        <v>31875</v>
      </c>
    </row>
    <row r="14471" spans="1:3" x14ac:dyDescent="0.25">
      <c r="A14471">
        <v>166789</v>
      </c>
      <c r="B14471" t="s">
        <v>31876</v>
      </c>
      <c r="C14471" s="47" t="s">
        <v>31877</v>
      </c>
    </row>
    <row r="14472" spans="1:3" x14ac:dyDescent="0.25">
      <c r="A14472">
        <v>166790</v>
      </c>
      <c r="B14472" t="s">
        <v>31878</v>
      </c>
      <c r="C14472" s="47" t="s">
        <v>31879</v>
      </c>
    </row>
    <row r="14473" spans="1:3" x14ac:dyDescent="0.25">
      <c r="A14473">
        <v>166791</v>
      </c>
      <c r="B14473" t="s">
        <v>31880</v>
      </c>
      <c r="C14473" s="47" t="s">
        <v>31881</v>
      </c>
    </row>
    <row r="14474" spans="1:3" x14ac:dyDescent="0.25">
      <c r="A14474">
        <v>166792</v>
      </c>
      <c r="B14474" t="s">
        <v>31882</v>
      </c>
      <c r="C14474" s="47" t="s">
        <v>31883</v>
      </c>
    </row>
    <row r="14475" spans="1:3" x14ac:dyDescent="0.25">
      <c r="A14475">
        <v>166793</v>
      </c>
      <c r="B14475" t="s">
        <v>31884</v>
      </c>
      <c r="C14475" s="47" t="s">
        <v>31885</v>
      </c>
    </row>
    <row r="14476" spans="1:3" x14ac:dyDescent="0.25">
      <c r="A14476">
        <v>166794</v>
      </c>
      <c r="B14476" t="s">
        <v>31886</v>
      </c>
      <c r="C14476" s="47" t="s">
        <v>31887</v>
      </c>
    </row>
    <row r="14477" spans="1:3" x14ac:dyDescent="0.25">
      <c r="A14477">
        <v>166795</v>
      </c>
      <c r="B14477" t="s">
        <v>31888</v>
      </c>
      <c r="C14477" s="47" t="s">
        <v>31889</v>
      </c>
    </row>
    <row r="14478" spans="1:3" x14ac:dyDescent="0.25">
      <c r="A14478">
        <v>166796</v>
      </c>
      <c r="B14478" t="s">
        <v>31890</v>
      </c>
      <c r="C14478" s="47" t="s">
        <v>31891</v>
      </c>
    </row>
    <row r="14479" spans="1:3" x14ac:dyDescent="0.25">
      <c r="A14479">
        <v>166797</v>
      </c>
      <c r="B14479" t="s">
        <v>31892</v>
      </c>
      <c r="C14479" s="47" t="s">
        <v>31893</v>
      </c>
    </row>
    <row r="14480" spans="1:3" x14ac:dyDescent="0.25">
      <c r="A14480">
        <v>166798</v>
      </c>
      <c r="B14480" t="s">
        <v>31894</v>
      </c>
      <c r="C14480" s="47" t="s">
        <v>31895</v>
      </c>
    </row>
    <row r="14481" spans="1:3" x14ac:dyDescent="0.25">
      <c r="A14481">
        <v>166799</v>
      </c>
      <c r="B14481" t="s">
        <v>31896</v>
      </c>
      <c r="C14481" s="47" t="s">
        <v>31897</v>
      </c>
    </row>
    <row r="14482" spans="1:3" x14ac:dyDescent="0.25">
      <c r="A14482">
        <v>166800</v>
      </c>
      <c r="B14482" t="s">
        <v>31898</v>
      </c>
      <c r="C14482" s="47" t="s">
        <v>31899</v>
      </c>
    </row>
    <row r="14483" spans="1:3" x14ac:dyDescent="0.25">
      <c r="A14483">
        <v>166801</v>
      </c>
      <c r="B14483" t="s">
        <v>31900</v>
      </c>
      <c r="C14483" s="47" t="s">
        <v>31901</v>
      </c>
    </row>
    <row r="14484" spans="1:3" x14ac:dyDescent="0.25">
      <c r="A14484">
        <v>166802</v>
      </c>
      <c r="B14484" t="s">
        <v>31902</v>
      </c>
      <c r="C14484" s="47" t="s">
        <v>31903</v>
      </c>
    </row>
    <row r="14485" spans="1:3" x14ac:dyDescent="0.25">
      <c r="A14485">
        <v>166803</v>
      </c>
      <c r="B14485" t="s">
        <v>31904</v>
      </c>
      <c r="C14485" s="47" t="s">
        <v>31905</v>
      </c>
    </row>
    <row r="14486" spans="1:3" x14ac:dyDescent="0.25">
      <c r="A14486">
        <v>166804</v>
      </c>
      <c r="B14486" t="s">
        <v>31906</v>
      </c>
      <c r="C14486" s="47" t="s">
        <v>31907</v>
      </c>
    </row>
    <row r="14487" spans="1:3" x14ac:dyDescent="0.25">
      <c r="A14487">
        <v>166805</v>
      </c>
      <c r="B14487" t="s">
        <v>31908</v>
      </c>
      <c r="C14487" s="47" t="s">
        <v>31909</v>
      </c>
    </row>
    <row r="14488" spans="1:3" x14ac:dyDescent="0.25">
      <c r="A14488">
        <v>166806</v>
      </c>
      <c r="B14488" t="s">
        <v>31910</v>
      </c>
      <c r="C14488" s="47" t="s">
        <v>31911</v>
      </c>
    </row>
    <row r="14489" spans="1:3" x14ac:dyDescent="0.25">
      <c r="A14489">
        <v>166807</v>
      </c>
      <c r="B14489" t="s">
        <v>31912</v>
      </c>
      <c r="C14489" s="47" t="s">
        <v>31913</v>
      </c>
    </row>
    <row r="14490" spans="1:3" x14ac:dyDescent="0.25">
      <c r="A14490">
        <v>166808</v>
      </c>
      <c r="B14490" t="s">
        <v>31914</v>
      </c>
      <c r="C14490" s="47" t="s">
        <v>31915</v>
      </c>
    </row>
    <row r="14491" spans="1:3" x14ac:dyDescent="0.25">
      <c r="A14491">
        <v>166809</v>
      </c>
      <c r="B14491" t="s">
        <v>31916</v>
      </c>
      <c r="C14491" s="47" t="s">
        <v>31917</v>
      </c>
    </row>
    <row r="14492" spans="1:3" x14ac:dyDescent="0.25">
      <c r="A14492">
        <v>166810</v>
      </c>
      <c r="B14492" t="s">
        <v>31918</v>
      </c>
      <c r="C14492" s="47" t="s">
        <v>31919</v>
      </c>
    </row>
    <row r="14493" spans="1:3" x14ac:dyDescent="0.25">
      <c r="A14493">
        <v>166811</v>
      </c>
      <c r="B14493" t="s">
        <v>31920</v>
      </c>
      <c r="C14493" s="47" t="s">
        <v>31921</v>
      </c>
    </row>
    <row r="14494" spans="1:3" x14ac:dyDescent="0.25">
      <c r="A14494">
        <v>166812</v>
      </c>
      <c r="B14494" t="s">
        <v>31922</v>
      </c>
      <c r="C14494" s="47" t="s">
        <v>31923</v>
      </c>
    </row>
    <row r="14495" spans="1:3" x14ac:dyDescent="0.25">
      <c r="A14495">
        <v>166813</v>
      </c>
      <c r="B14495" t="s">
        <v>31924</v>
      </c>
      <c r="C14495" s="47" t="s">
        <v>31925</v>
      </c>
    </row>
    <row r="14496" spans="1:3" x14ac:dyDescent="0.25">
      <c r="A14496">
        <v>166814</v>
      </c>
      <c r="B14496" t="s">
        <v>31926</v>
      </c>
      <c r="C14496" s="47" t="s">
        <v>31927</v>
      </c>
    </row>
    <row r="14497" spans="1:3" x14ac:dyDescent="0.25">
      <c r="A14497">
        <v>166815</v>
      </c>
      <c r="B14497" t="s">
        <v>31928</v>
      </c>
      <c r="C14497" s="47" t="s">
        <v>31929</v>
      </c>
    </row>
    <row r="14498" spans="1:3" x14ac:dyDescent="0.25">
      <c r="A14498">
        <v>166816</v>
      </c>
      <c r="B14498" t="s">
        <v>31930</v>
      </c>
      <c r="C14498" s="47" t="s">
        <v>31931</v>
      </c>
    </row>
    <row r="14499" spans="1:3" x14ac:dyDescent="0.25">
      <c r="A14499">
        <v>166817</v>
      </c>
      <c r="B14499" t="s">
        <v>31932</v>
      </c>
      <c r="C14499" s="47" t="s">
        <v>31933</v>
      </c>
    </row>
    <row r="14500" spans="1:3" x14ac:dyDescent="0.25">
      <c r="A14500">
        <v>166818</v>
      </c>
      <c r="B14500" t="s">
        <v>31934</v>
      </c>
      <c r="C14500" s="47" t="s">
        <v>31935</v>
      </c>
    </row>
    <row r="14501" spans="1:3" x14ac:dyDescent="0.25">
      <c r="A14501">
        <v>166819</v>
      </c>
      <c r="B14501" t="s">
        <v>31936</v>
      </c>
      <c r="C14501" s="47" t="s">
        <v>31937</v>
      </c>
    </row>
    <row r="14502" spans="1:3" x14ac:dyDescent="0.25">
      <c r="A14502">
        <v>166820</v>
      </c>
      <c r="B14502" t="s">
        <v>31938</v>
      </c>
      <c r="C14502" s="47" t="s">
        <v>31939</v>
      </c>
    </row>
    <row r="14503" spans="1:3" x14ac:dyDescent="0.25">
      <c r="A14503">
        <v>166821</v>
      </c>
      <c r="B14503" t="s">
        <v>31940</v>
      </c>
      <c r="C14503" s="47" t="s">
        <v>31941</v>
      </c>
    </row>
    <row r="14504" spans="1:3" x14ac:dyDescent="0.25">
      <c r="A14504">
        <v>166822</v>
      </c>
      <c r="B14504" t="s">
        <v>31942</v>
      </c>
      <c r="C14504" s="47" t="s">
        <v>31943</v>
      </c>
    </row>
    <row r="14505" spans="1:3" x14ac:dyDescent="0.25">
      <c r="A14505">
        <v>166823</v>
      </c>
      <c r="B14505" t="s">
        <v>31944</v>
      </c>
      <c r="C14505" s="47" t="s">
        <v>31945</v>
      </c>
    </row>
    <row r="14506" spans="1:3" x14ac:dyDescent="0.25">
      <c r="A14506">
        <v>166824</v>
      </c>
      <c r="B14506" t="s">
        <v>31946</v>
      </c>
      <c r="C14506" s="47" t="s">
        <v>31947</v>
      </c>
    </row>
    <row r="14507" spans="1:3" x14ac:dyDescent="0.25">
      <c r="A14507">
        <v>166825</v>
      </c>
      <c r="B14507" t="s">
        <v>31948</v>
      </c>
      <c r="C14507" s="47" t="s">
        <v>31949</v>
      </c>
    </row>
    <row r="14508" spans="1:3" x14ac:dyDescent="0.25">
      <c r="A14508">
        <v>166826</v>
      </c>
      <c r="B14508" t="s">
        <v>31950</v>
      </c>
      <c r="C14508" s="47" t="s">
        <v>31951</v>
      </c>
    </row>
    <row r="14509" spans="1:3" x14ac:dyDescent="0.25">
      <c r="A14509">
        <v>166827</v>
      </c>
      <c r="B14509" t="s">
        <v>31952</v>
      </c>
      <c r="C14509" s="47" t="s">
        <v>31953</v>
      </c>
    </row>
    <row r="14510" spans="1:3" x14ac:dyDescent="0.25">
      <c r="A14510">
        <v>166828</v>
      </c>
      <c r="B14510" t="s">
        <v>31954</v>
      </c>
      <c r="C14510" s="47" t="s">
        <v>31955</v>
      </c>
    </row>
    <row r="14511" spans="1:3" x14ac:dyDescent="0.25">
      <c r="A14511">
        <v>166829</v>
      </c>
      <c r="B14511" t="s">
        <v>31956</v>
      </c>
      <c r="C14511" s="47" t="s">
        <v>31957</v>
      </c>
    </row>
    <row r="14512" spans="1:3" x14ac:dyDescent="0.25">
      <c r="A14512">
        <v>166830</v>
      </c>
      <c r="B14512" t="s">
        <v>31958</v>
      </c>
      <c r="C14512" s="47" t="s">
        <v>31959</v>
      </c>
    </row>
    <row r="14513" spans="1:3" x14ac:dyDescent="0.25">
      <c r="A14513">
        <v>166831</v>
      </c>
      <c r="B14513" t="s">
        <v>31960</v>
      </c>
      <c r="C14513" s="47" t="s">
        <v>31961</v>
      </c>
    </row>
    <row r="14514" spans="1:3" x14ac:dyDescent="0.25">
      <c r="A14514">
        <v>166832</v>
      </c>
      <c r="B14514" t="s">
        <v>31962</v>
      </c>
      <c r="C14514" s="47" t="s">
        <v>31963</v>
      </c>
    </row>
    <row r="14515" spans="1:3" x14ac:dyDescent="0.25">
      <c r="A14515">
        <v>166833</v>
      </c>
      <c r="B14515" t="s">
        <v>31964</v>
      </c>
      <c r="C14515" s="47" t="s">
        <v>31965</v>
      </c>
    </row>
    <row r="14516" spans="1:3" x14ac:dyDescent="0.25">
      <c r="A14516">
        <v>166834</v>
      </c>
      <c r="B14516" t="s">
        <v>31966</v>
      </c>
      <c r="C14516" s="47" t="s">
        <v>31967</v>
      </c>
    </row>
    <row r="14517" spans="1:3" x14ac:dyDescent="0.25">
      <c r="A14517">
        <v>166835</v>
      </c>
      <c r="B14517" t="s">
        <v>31968</v>
      </c>
      <c r="C14517" s="47" t="s">
        <v>31969</v>
      </c>
    </row>
    <row r="14518" spans="1:3" x14ac:dyDescent="0.25">
      <c r="A14518">
        <v>166836</v>
      </c>
      <c r="B14518" t="s">
        <v>31970</v>
      </c>
      <c r="C14518" s="47" t="s">
        <v>31971</v>
      </c>
    </row>
    <row r="14519" spans="1:3" x14ac:dyDescent="0.25">
      <c r="A14519">
        <v>166837</v>
      </c>
      <c r="B14519" t="s">
        <v>31972</v>
      </c>
      <c r="C14519" s="47" t="s">
        <v>31973</v>
      </c>
    </row>
    <row r="14520" spans="1:3" x14ac:dyDescent="0.25">
      <c r="A14520">
        <v>166838</v>
      </c>
      <c r="B14520" t="s">
        <v>31974</v>
      </c>
      <c r="C14520" s="47" t="s">
        <v>31975</v>
      </c>
    </row>
    <row r="14521" spans="1:3" x14ac:dyDescent="0.25">
      <c r="A14521">
        <v>166839</v>
      </c>
      <c r="B14521" t="s">
        <v>31976</v>
      </c>
      <c r="C14521" s="47" t="s">
        <v>31977</v>
      </c>
    </row>
    <row r="14522" spans="1:3" x14ac:dyDescent="0.25">
      <c r="A14522">
        <v>166840</v>
      </c>
      <c r="B14522" t="s">
        <v>31978</v>
      </c>
      <c r="C14522" s="47" t="s">
        <v>31979</v>
      </c>
    </row>
    <row r="14523" spans="1:3" x14ac:dyDescent="0.25">
      <c r="A14523">
        <v>166841</v>
      </c>
      <c r="B14523" t="s">
        <v>31980</v>
      </c>
      <c r="C14523" s="47" t="s">
        <v>31981</v>
      </c>
    </row>
    <row r="14524" spans="1:3" x14ac:dyDescent="0.25">
      <c r="A14524">
        <v>166842</v>
      </c>
      <c r="B14524" t="s">
        <v>31982</v>
      </c>
      <c r="C14524" s="47" t="s">
        <v>31983</v>
      </c>
    </row>
    <row r="14525" spans="1:3" x14ac:dyDescent="0.25">
      <c r="A14525">
        <v>166843</v>
      </c>
      <c r="B14525" t="s">
        <v>31984</v>
      </c>
      <c r="C14525" s="47" t="s">
        <v>31985</v>
      </c>
    </row>
    <row r="14526" spans="1:3" x14ac:dyDescent="0.25">
      <c r="A14526">
        <v>166844</v>
      </c>
      <c r="B14526" t="s">
        <v>31986</v>
      </c>
      <c r="C14526" s="47" t="s">
        <v>31987</v>
      </c>
    </row>
    <row r="14527" spans="1:3" x14ac:dyDescent="0.25">
      <c r="A14527">
        <v>166845</v>
      </c>
      <c r="B14527" t="s">
        <v>31988</v>
      </c>
      <c r="C14527" s="47" t="s">
        <v>31989</v>
      </c>
    </row>
    <row r="14528" spans="1:3" x14ac:dyDescent="0.25">
      <c r="A14528">
        <v>166846</v>
      </c>
      <c r="B14528" t="s">
        <v>31990</v>
      </c>
      <c r="C14528" s="47" t="s">
        <v>31991</v>
      </c>
    </row>
    <row r="14529" spans="1:3" x14ac:dyDescent="0.25">
      <c r="A14529">
        <v>166847</v>
      </c>
      <c r="B14529" t="s">
        <v>31992</v>
      </c>
      <c r="C14529" s="47" t="s">
        <v>31993</v>
      </c>
    </row>
    <row r="14530" spans="1:3" x14ac:dyDescent="0.25">
      <c r="A14530">
        <v>166848</v>
      </c>
      <c r="B14530" t="s">
        <v>31994</v>
      </c>
      <c r="C14530" s="47" t="s">
        <v>31995</v>
      </c>
    </row>
    <row r="14531" spans="1:3" x14ac:dyDescent="0.25">
      <c r="A14531">
        <v>166849</v>
      </c>
      <c r="B14531" t="s">
        <v>673</v>
      </c>
      <c r="C14531" s="47" t="s">
        <v>31996</v>
      </c>
    </row>
    <row r="14532" spans="1:3" x14ac:dyDescent="0.25">
      <c r="A14532">
        <v>166850</v>
      </c>
      <c r="B14532" t="s">
        <v>383</v>
      </c>
      <c r="C14532" s="47" t="s">
        <v>31997</v>
      </c>
    </row>
    <row r="14533" spans="1:3" x14ac:dyDescent="0.25">
      <c r="A14533">
        <v>166851</v>
      </c>
      <c r="B14533" t="s">
        <v>1263</v>
      </c>
      <c r="C14533" s="47" t="s">
        <v>31998</v>
      </c>
    </row>
    <row r="14534" spans="1:3" x14ac:dyDescent="0.25">
      <c r="A14534">
        <v>166852</v>
      </c>
      <c r="B14534" t="s">
        <v>31999</v>
      </c>
      <c r="C14534" s="47" t="s">
        <v>32000</v>
      </c>
    </row>
    <row r="14535" spans="1:3" x14ac:dyDescent="0.25">
      <c r="A14535">
        <v>166853</v>
      </c>
      <c r="B14535" t="s">
        <v>32001</v>
      </c>
      <c r="C14535" s="47" t="s">
        <v>32002</v>
      </c>
    </row>
    <row r="14536" spans="1:3" x14ac:dyDescent="0.25">
      <c r="A14536">
        <v>166854</v>
      </c>
      <c r="B14536" t="s">
        <v>32003</v>
      </c>
      <c r="C14536" s="47" t="s">
        <v>32004</v>
      </c>
    </row>
    <row r="14537" spans="1:3" x14ac:dyDescent="0.25">
      <c r="A14537">
        <v>166855</v>
      </c>
      <c r="B14537" t="s">
        <v>32005</v>
      </c>
      <c r="C14537" s="47" t="s">
        <v>32006</v>
      </c>
    </row>
    <row r="14538" spans="1:3" x14ac:dyDescent="0.25">
      <c r="A14538">
        <v>166856</v>
      </c>
      <c r="B14538" t="s">
        <v>32007</v>
      </c>
      <c r="C14538" s="47" t="s">
        <v>32008</v>
      </c>
    </row>
    <row r="14539" spans="1:3" x14ac:dyDescent="0.25">
      <c r="A14539">
        <v>166857</v>
      </c>
      <c r="B14539" t="s">
        <v>32009</v>
      </c>
      <c r="C14539" s="47" t="s">
        <v>32010</v>
      </c>
    </row>
    <row r="14540" spans="1:3" x14ac:dyDescent="0.25">
      <c r="A14540">
        <v>166858</v>
      </c>
      <c r="B14540" t="s">
        <v>32011</v>
      </c>
      <c r="C14540" s="47" t="s">
        <v>32012</v>
      </c>
    </row>
    <row r="14541" spans="1:3" x14ac:dyDescent="0.25">
      <c r="A14541">
        <v>166859</v>
      </c>
      <c r="B14541" t="s">
        <v>32013</v>
      </c>
      <c r="C14541" s="47" t="s">
        <v>32014</v>
      </c>
    </row>
    <row r="14542" spans="1:3" x14ac:dyDescent="0.25">
      <c r="A14542">
        <v>166860</v>
      </c>
      <c r="B14542" t="s">
        <v>32015</v>
      </c>
      <c r="C14542" s="47" t="s">
        <v>32016</v>
      </c>
    </row>
    <row r="14543" spans="1:3" x14ac:dyDescent="0.25">
      <c r="A14543">
        <v>166861</v>
      </c>
      <c r="B14543" t="s">
        <v>32017</v>
      </c>
      <c r="C14543" s="47" t="s">
        <v>32018</v>
      </c>
    </row>
    <row r="14544" spans="1:3" x14ac:dyDescent="0.25">
      <c r="A14544">
        <v>166862</v>
      </c>
      <c r="B14544" t="s">
        <v>32019</v>
      </c>
      <c r="C14544" s="47" t="s">
        <v>32020</v>
      </c>
    </row>
    <row r="14545" spans="1:3" x14ac:dyDescent="0.25">
      <c r="A14545">
        <v>166863</v>
      </c>
      <c r="B14545" t="s">
        <v>32021</v>
      </c>
      <c r="C14545" s="47" t="s">
        <v>32022</v>
      </c>
    </row>
    <row r="14546" spans="1:3" x14ac:dyDescent="0.25">
      <c r="A14546">
        <v>166864</v>
      </c>
      <c r="B14546" t="s">
        <v>32023</v>
      </c>
      <c r="C14546" s="47" t="s">
        <v>32024</v>
      </c>
    </row>
    <row r="14547" spans="1:3" x14ac:dyDescent="0.25">
      <c r="A14547">
        <v>166865</v>
      </c>
      <c r="B14547" t="s">
        <v>32025</v>
      </c>
      <c r="C14547" s="47" t="s">
        <v>32026</v>
      </c>
    </row>
    <row r="14548" spans="1:3" x14ac:dyDescent="0.25">
      <c r="A14548">
        <v>166866</v>
      </c>
      <c r="B14548" t="s">
        <v>32027</v>
      </c>
      <c r="C14548" s="47" t="s">
        <v>32028</v>
      </c>
    </row>
    <row r="14549" spans="1:3" x14ac:dyDescent="0.25">
      <c r="A14549">
        <v>166867</v>
      </c>
      <c r="B14549" t="s">
        <v>32029</v>
      </c>
      <c r="C14549" s="47" t="s">
        <v>32030</v>
      </c>
    </row>
    <row r="14550" spans="1:3" x14ac:dyDescent="0.25">
      <c r="A14550">
        <v>166868</v>
      </c>
      <c r="B14550" t="s">
        <v>32031</v>
      </c>
      <c r="C14550" s="47" t="s">
        <v>32032</v>
      </c>
    </row>
    <row r="14551" spans="1:3" x14ac:dyDescent="0.25">
      <c r="A14551">
        <v>166869</v>
      </c>
      <c r="B14551" t="s">
        <v>32033</v>
      </c>
      <c r="C14551" s="47" t="s">
        <v>32034</v>
      </c>
    </row>
    <row r="14552" spans="1:3" x14ac:dyDescent="0.25">
      <c r="A14552">
        <v>166870</v>
      </c>
      <c r="B14552" t="s">
        <v>32035</v>
      </c>
      <c r="C14552" s="47" t="s">
        <v>32036</v>
      </c>
    </row>
    <row r="14553" spans="1:3" x14ac:dyDescent="0.25">
      <c r="A14553">
        <v>166871</v>
      </c>
      <c r="B14553" t="s">
        <v>32037</v>
      </c>
      <c r="C14553" s="47" t="s">
        <v>32038</v>
      </c>
    </row>
    <row r="14554" spans="1:3" x14ac:dyDescent="0.25">
      <c r="A14554">
        <v>166872</v>
      </c>
      <c r="B14554" t="s">
        <v>32039</v>
      </c>
      <c r="C14554" s="47" t="s">
        <v>32040</v>
      </c>
    </row>
    <row r="14555" spans="1:3" x14ac:dyDescent="0.25">
      <c r="A14555">
        <v>166873</v>
      </c>
      <c r="B14555" t="s">
        <v>32041</v>
      </c>
      <c r="C14555" s="47" t="s">
        <v>32042</v>
      </c>
    </row>
    <row r="14556" spans="1:3" x14ac:dyDescent="0.25">
      <c r="A14556">
        <v>166874</v>
      </c>
      <c r="B14556" t="s">
        <v>32043</v>
      </c>
      <c r="C14556" s="47" t="s">
        <v>32044</v>
      </c>
    </row>
    <row r="14557" spans="1:3" x14ac:dyDescent="0.25">
      <c r="A14557">
        <v>166875</v>
      </c>
      <c r="B14557" t="s">
        <v>32045</v>
      </c>
      <c r="C14557" s="47" t="s">
        <v>32046</v>
      </c>
    </row>
    <row r="14558" spans="1:3" x14ac:dyDescent="0.25">
      <c r="A14558">
        <v>166876</v>
      </c>
      <c r="B14558" t="s">
        <v>32047</v>
      </c>
      <c r="C14558" s="47" t="s">
        <v>32048</v>
      </c>
    </row>
    <row r="14559" spans="1:3" x14ac:dyDescent="0.25">
      <c r="A14559">
        <v>166877</v>
      </c>
      <c r="B14559" t="s">
        <v>32049</v>
      </c>
      <c r="C14559" s="47" t="s">
        <v>32050</v>
      </c>
    </row>
    <row r="14560" spans="1:3" x14ac:dyDescent="0.25">
      <c r="A14560">
        <v>166878</v>
      </c>
      <c r="B14560" t="s">
        <v>32051</v>
      </c>
      <c r="C14560" s="47" t="s">
        <v>32052</v>
      </c>
    </row>
    <row r="14561" spans="1:3" x14ac:dyDescent="0.25">
      <c r="A14561">
        <v>166879</v>
      </c>
      <c r="B14561" t="s">
        <v>32053</v>
      </c>
      <c r="C14561" s="47" t="s">
        <v>32054</v>
      </c>
    </row>
    <row r="14562" spans="1:3" x14ac:dyDescent="0.25">
      <c r="A14562">
        <v>166880</v>
      </c>
      <c r="B14562" t="s">
        <v>32055</v>
      </c>
      <c r="C14562" s="47" t="s">
        <v>32056</v>
      </c>
    </row>
    <row r="14563" spans="1:3" x14ac:dyDescent="0.25">
      <c r="A14563">
        <v>166881</v>
      </c>
      <c r="B14563" t="s">
        <v>32057</v>
      </c>
      <c r="C14563" s="47" t="s">
        <v>32058</v>
      </c>
    </row>
    <row r="14564" spans="1:3" x14ac:dyDescent="0.25">
      <c r="A14564">
        <v>166882</v>
      </c>
      <c r="B14564" t="s">
        <v>32059</v>
      </c>
      <c r="C14564" s="47" t="s">
        <v>32060</v>
      </c>
    </row>
    <row r="14565" spans="1:3" x14ac:dyDescent="0.25">
      <c r="A14565">
        <v>166883</v>
      </c>
      <c r="B14565" t="s">
        <v>32061</v>
      </c>
      <c r="C14565" s="47" t="s">
        <v>32062</v>
      </c>
    </row>
    <row r="14566" spans="1:3" x14ac:dyDescent="0.25">
      <c r="A14566">
        <v>166884</v>
      </c>
      <c r="B14566" t="s">
        <v>32063</v>
      </c>
      <c r="C14566" s="47" t="s">
        <v>32064</v>
      </c>
    </row>
    <row r="14567" spans="1:3" x14ac:dyDescent="0.25">
      <c r="A14567">
        <v>166885</v>
      </c>
      <c r="B14567" t="s">
        <v>32065</v>
      </c>
      <c r="C14567" s="47" t="s">
        <v>32066</v>
      </c>
    </row>
    <row r="14568" spans="1:3" x14ac:dyDescent="0.25">
      <c r="A14568">
        <v>166886</v>
      </c>
      <c r="B14568" t="s">
        <v>32067</v>
      </c>
      <c r="C14568" s="47" t="s">
        <v>32068</v>
      </c>
    </row>
    <row r="14569" spans="1:3" x14ac:dyDescent="0.25">
      <c r="A14569">
        <v>166887</v>
      </c>
      <c r="B14569" t="s">
        <v>32069</v>
      </c>
      <c r="C14569" s="47" t="s">
        <v>32070</v>
      </c>
    </row>
    <row r="14570" spans="1:3" x14ac:dyDescent="0.25">
      <c r="A14570">
        <v>166888</v>
      </c>
      <c r="B14570" t="s">
        <v>32071</v>
      </c>
      <c r="C14570" s="47" t="s">
        <v>32072</v>
      </c>
    </row>
    <row r="14571" spans="1:3" x14ac:dyDescent="0.25">
      <c r="A14571">
        <v>166889</v>
      </c>
      <c r="B14571" t="s">
        <v>32073</v>
      </c>
      <c r="C14571" s="47" t="s">
        <v>32074</v>
      </c>
    </row>
    <row r="14572" spans="1:3" x14ac:dyDescent="0.25">
      <c r="A14572">
        <v>166890</v>
      </c>
      <c r="B14572" t="s">
        <v>32075</v>
      </c>
      <c r="C14572" s="47" t="s">
        <v>32076</v>
      </c>
    </row>
    <row r="14573" spans="1:3" x14ac:dyDescent="0.25">
      <c r="A14573">
        <v>166891</v>
      </c>
      <c r="B14573" t="s">
        <v>32077</v>
      </c>
      <c r="C14573" s="47" t="s">
        <v>32078</v>
      </c>
    </row>
    <row r="14574" spans="1:3" x14ac:dyDescent="0.25">
      <c r="A14574">
        <v>166892</v>
      </c>
      <c r="B14574" t="s">
        <v>32079</v>
      </c>
      <c r="C14574" s="47" t="s">
        <v>32080</v>
      </c>
    </row>
    <row r="14575" spans="1:3" x14ac:dyDescent="0.25">
      <c r="A14575">
        <v>166893</v>
      </c>
      <c r="B14575" t="s">
        <v>1355</v>
      </c>
      <c r="C14575" s="47" t="s">
        <v>32081</v>
      </c>
    </row>
    <row r="14576" spans="1:3" x14ac:dyDescent="0.25">
      <c r="A14576">
        <v>166894</v>
      </c>
      <c r="B14576" t="s">
        <v>32082</v>
      </c>
      <c r="C14576" s="47" t="s">
        <v>32083</v>
      </c>
    </row>
    <row r="14577" spans="1:3" x14ac:dyDescent="0.25">
      <c r="A14577">
        <v>166895</v>
      </c>
      <c r="B14577" t="s">
        <v>32084</v>
      </c>
      <c r="C14577" s="47" t="s">
        <v>32085</v>
      </c>
    </row>
    <row r="14578" spans="1:3" x14ac:dyDescent="0.25">
      <c r="A14578">
        <v>166896</v>
      </c>
      <c r="B14578" t="s">
        <v>32086</v>
      </c>
      <c r="C14578" s="47" t="s">
        <v>32087</v>
      </c>
    </row>
    <row r="14579" spans="1:3" x14ac:dyDescent="0.25">
      <c r="A14579">
        <v>166897</v>
      </c>
      <c r="B14579" t="s">
        <v>32088</v>
      </c>
      <c r="C14579" s="47" t="s">
        <v>32089</v>
      </c>
    </row>
    <row r="14580" spans="1:3" x14ac:dyDescent="0.25">
      <c r="A14580">
        <v>166898</v>
      </c>
      <c r="B14580" t="s">
        <v>32090</v>
      </c>
      <c r="C14580" s="47" t="s">
        <v>32091</v>
      </c>
    </row>
    <row r="14581" spans="1:3" x14ac:dyDescent="0.25">
      <c r="A14581">
        <v>166899</v>
      </c>
      <c r="B14581" t="s">
        <v>32092</v>
      </c>
      <c r="C14581" s="47" t="s">
        <v>32093</v>
      </c>
    </row>
    <row r="14582" spans="1:3" x14ac:dyDescent="0.25">
      <c r="A14582">
        <v>166900</v>
      </c>
      <c r="B14582" t="s">
        <v>32094</v>
      </c>
      <c r="C14582" s="47" t="s">
        <v>32095</v>
      </c>
    </row>
    <row r="14583" spans="1:3" x14ac:dyDescent="0.25">
      <c r="A14583">
        <v>166901</v>
      </c>
      <c r="B14583" t="s">
        <v>32096</v>
      </c>
      <c r="C14583" s="47" t="s">
        <v>32097</v>
      </c>
    </row>
    <row r="14584" spans="1:3" x14ac:dyDescent="0.25">
      <c r="A14584">
        <v>166902</v>
      </c>
      <c r="B14584" t="s">
        <v>32098</v>
      </c>
      <c r="C14584" s="47" t="s">
        <v>32099</v>
      </c>
    </row>
    <row r="14585" spans="1:3" x14ac:dyDescent="0.25">
      <c r="A14585">
        <v>166903</v>
      </c>
      <c r="B14585" t="s">
        <v>32100</v>
      </c>
      <c r="C14585" s="47" t="s">
        <v>32101</v>
      </c>
    </row>
    <row r="14586" spans="1:3" x14ac:dyDescent="0.25">
      <c r="A14586">
        <v>166904</v>
      </c>
      <c r="B14586" t="s">
        <v>1454</v>
      </c>
      <c r="C14586" s="47" t="s">
        <v>32102</v>
      </c>
    </row>
    <row r="14587" spans="1:3" x14ac:dyDescent="0.25">
      <c r="A14587">
        <v>166905</v>
      </c>
      <c r="B14587" t="s">
        <v>304</v>
      </c>
      <c r="C14587" s="47" t="s">
        <v>32103</v>
      </c>
    </row>
    <row r="14588" spans="1:3" x14ac:dyDescent="0.25">
      <c r="A14588">
        <v>166906</v>
      </c>
      <c r="B14588" t="s">
        <v>32104</v>
      </c>
      <c r="C14588" s="47" t="s">
        <v>32105</v>
      </c>
    </row>
    <row r="14589" spans="1:3" x14ac:dyDescent="0.25">
      <c r="A14589">
        <v>166907</v>
      </c>
      <c r="B14589" t="s">
        <v>32106</v>
      </c>
      <c r="C14589" s="47" t="s">
        <v>32107</v>
      </c>
    </row>
    <row r="14590" spans="1:3" x14ac:dyDescent="0.25">
      <c r="A14590">
        <v>166908</v>
      </c>
      <c r="B14590" t="s">
        <v>32108</v>
      </c>
      <c r="C14590" s="47" t="s">
        <v>32109</v>
      </c>
    </row>
    <row r="14591" spans="1:3" x14ac:dyDescent="0.25">
      <c r="A14591">
        <v>166909</v>
      </c>
      <c r="B14591" t="s">
        <v>32110</v>
      </c>
      <c r="C14591" s="47" t="s">
        <v>32111</v>
      </c>
    </row>
    <row r="14592" spans="1:3" x14ac:dyDescent="0.25">
      <c r="A14592">
        <v>166910</v>
      </c>
      <c r="B14592" t="s">
        <v>32112</v>
      </c>
      <c r="C14592" s="47" t="s">
        <v>32113</v>
      </c>
    </row>
    <row r="14593" spans="1:3" x14ac:dyDescent="0.25">
      <c r="A14593">
        <v>166911</v>
      </c>
      <c r="B14593" t="s">
        <v>32114</v>
      </c>
      <c r="C14593" s="47" t="s">
        <v>32115</v>
      </c>
    </row>
    <row r="14594" spans="1:3" x14ac:dyDescent="0.25">
      <c r="A14594">
        <v>166912</v>
      </c>
      <c r="B14594" t="s">
        <v>32116</v>
      </c>
      <c r="C14594" s="47" t="s">
        <v>32117</v>
      </c>
    </row>
    <row r="14595" spans="1:3" x14ac:dyDescent="0.25">
      <c r="A14595">
        <v>166913</v>
      </c>
      <c r="B14595" t="s">
        <v>32118</v>
      </c>
      <c r="C14595" s="47" t="s">
        <v>32119</v>
      </c>
    </row>
    <row r="14596" spans="1:3" x14ac:dyDescent="0.25">
      <c r="A14596">
        <v>166914</v>
      </c>
      <c r="B14596" t="s">
        <v>32120</v>
      </c>
      <c r="C14596" s="47" t="s">
        <v>32121</v>
      </c>
    </row>
    <row r="14597" spans="1:3" x14ac:dyDescent="0.25">
      <c r="A14597">
        <v>166915</v>
      </c>
      <c r="B14597" t="s">
        <v>32122</v>
      </c>
      <c r="C14597" s="47" t="s">
        <v>32123</v>
      </c>
    </row>
    <row r="14598" spans="1:3" x14ac:dyDescent="0.25">
      <c r="A14598">
        <v>166916</v>
      </c>
      <c r="B14598" t="s">
        <v>32124</v>
      </c>
      <c r="C14598" s="47" t="s">
        <v>32125</v>
      </c>
    </row>
    <row r="14599" spans="1:3" x14ac:dyDescent="0.25">
      <c r="A14599">
        <v>166917</v>
      </c>
      <c r="B14599" t="s">
        <v>32126</v>
      </c>
      <c r="C14599" s="47" t="s">
        <v>32127</v>
      </c>
    </row>
    <row r="14600" spans="1:3" x14ac:dyDescent="0.25">
      <c r="A14600">
        <v>166918</v>
      </c>
      <c r="B14600" t="s">
        <v>32128</v>
      </c>
      <c r="C14600" s="47" t="s">
        <v>32129</v>
      </c>
    </row>
    <row r="14601" spans="1:3" x14ac:dyDescent="0.25">
      <c r="A14601">
        <v>166919</v>
      </c>
      <c r="B14601" t="s">
        <v>32130</v>
      </c>
      <c r="C14601" s="47" t="s">
        <v>32131</v>
      </c>
    </row>
    <row r="14602" spans="1:3" x14ac:dyDescent="0.25">
      <c r="A14602">
        <v>166920</v>
      </c>
      <c r="B14602" t="s">
        <v>32132</v>
      </c>
      <c r="C14602" s="47" t="s">
        <v>32133</v>
      </c>
    </row>
    <row r="14603" spans="1:3" x14ac:dyDescent="0.25">
      <c r="A14603">
        <v>166921</v>
      </c>
      <c r="B14603" t="s">
        <v>32134</v>
      </c>
      <c r="C14603" s="47" t="s">
        <v>32135</v>
      </c>
    </row>
    <row r="14604" spans="1:3" x14ac:dyDescent="0.25">
      <c r="A14604">
        <v>166922</v>
      </c>
      <c r="B14604" t="s">
        <v>32136</v>
      </c>
      <c r="C14604" s="47" t="s">
        <v>32137</v>
      </c>
    </row>
    <row r="14605" spans="1:3" x14ac:dyDescent="0.25">
      <c r="A14605">
        <v>166923</v>
      </c>
      <c r="B14605" t="s">
        <v>32138</v>
      </c>
      <c r="C14605" s="47" t="s">
        <v>32139</v>
      </c>
    </row>
    <row r="14606" spans="1:3" x14ac:dyDescent="0.25">
      <c r="A14606">
        <v>166924</v>
      </c>
      <c r="B14606" t="s">
        <v>32140</v>
      </c>
      <c r="C14606" s="47" t="s">
        <v>32141</v>
      </c>
    </row>
    <row r="14607" spans="1:3" x14ac:dyDescent="0.25">
      <c r="A14607">
        <v>166925</v>
      </c>
      <c r="B14607" t="s">
        <v>32142</v>
      </c>
      <c r="C14607" s="47" t="s">
        <v>32143</v>
      </c>
    </row>
    <row r="14608" spans="1:3" x14ac:dyDescent="0.25">
      <c r="A14608">
        <v>166926</v>
      </c>
      <c r="B14608" t="s">
        <v>32144</v>
      </c>
      <c r="C14608" s="47" t="s">
        <v>32145</v>
      </c>
    </row>
    <row r="14609" spans="1:3" x14ac:dyDescent="0.25">
      <c r="A14609">
        <v>166927</v>
      </c>
      <c r="B14609" t="s">
        <v>32146</v>
      </c>
      <c r="C14609" s="47" t="s">
        <v>32147</v>
      </c>
    </row>
    <row r="14610" spans="1:3" x14ac:dyDescent="0.25">
      <c r="A14610">
        <v>166928</v>
      </c>
      <c r="B14610" t="s">
        <v>32148</v>
      </c>
      <c r="C14610" s="47" t="s">
        <v>32149</v>
      </c>
    </row>
    <row r="14611" spans="1:3" x14ac:dyDescent="0.25">
      <c r="A14611">
        <v>166929</v>
      </c>
      <c r="B14611" t="s">
        <v>32150</v>
      </c>
      <c r="C14611" s="47" t="s">
        <v>32151</v>
      </c>
    </row>
    <row r="14612" spans="1:3" x14ac:dyDescent="0.25">
      <c r="A14612">
        <v>166930</v>
      </c>
      <c r="B14612" t="s">
        <v>32152</v>
      </c>
      <c r="C14612" s="47" t="s">
        <v>32153</v>
      </c>
    </row>
    <row r="14613" spans="1:3" x14ac:dyDescent="0.25">
      <c r="A14613">
        <v>166931</v>
      </c>
      <c r="B14613" t="s">
        <v>32154</v>
      </c>
      <c r="C14613" s="47" t="s">
        <v>32155</v>
      </c>
    </row>
    <row r="14614" spans="1:3" x14ac:dyDescent="0.25">
      <c r="A14614">
        <v>166932</v>
      </c>
      <c r="B14614" t="s">
        <v>32156</v>
      </c>
      <c r="C14614" s="47" t="s">
        <v>32157</v>
      </c>
    </row>
    <row r="14615" spans="1:3" x14ac:dyDescent="0.25">
      <c r="A14615">
        <v>166933</v>
      </c>
      <c r="B14615" t="s">
        <v>32158</v>
      </c>
      <c r="C14615" s="47" t="s">
        <v>32159</v>
      </c>
    </row>
    <row r="14616" spans="1:3" x14ac:dyDescent="0.25">
      <c r="A14616">
        <v>166934</v>
      </c>
      <c r="B14616" t="s">
        <v>547</v>
      </c>
      <c r="C14616" s="47" t="s">
        <v>32160</v>
      </c>
    </row>
    <row r="14617" spans="1:3" x14ac:dyDescent="0.25">
      <c r="A14617">
        <v>166935</v>
      </c>
      <c r="B14617" t="s">
        <v>32161</v>
      </c>
      <c r="C14617" s="47" t="s">
        <v>32162</v>
      </c>
    </row>
    <row r="14618" spans="1:3" x14ac:dyDescent="0.25">
      <c r="A14618">
        <v>166936</v>
      </c>
      <c r="B14618" t="s">
        <v>32163</v>
      </c>
      <c r="C14618" s="47" t="s">
        <v>32164</v>
      </c>
    </row>
    <row r="14619" spans="1:3" x14ac:dyDescent="0.25">
      <c r="A14619">
        <v>166937</v>
      </c>
      <c r="B14619" t="s">
        <v>32165</v>
      </c>
      <c r="C14619" s="47" t="s">
        <v>32166</v>
      </c>
    </row>
    <row r="14620" spans="1:3" x14ac:dyDescent="0.25">
      <c r="A14620">
        <v>166938</v>
      </c>
      <c r="B14620" t="s">
        <v>32167</v>
      </c>
      <c r="C14620" s="47" t="s">
        <v>32168</v>
      </c>
    </row>
    <row r="14621" spans="1:3" x14ac:dyDescent="0.25">
      <c r="A14621">
        <v>166939</v>
      </c>
      <c r="B14621" t="s">
        <v>32169</v>
      </c>
      <c r="C14621" s="47" t="s">
        <v>32170</v>
      </c>
    </row>
    <row r="14622" spans="1:3" x14ac:dyDescent="0.25">
      <c r="A14622">
        <v>166940</v>
      </c>
      <c r="B14622" t="s">
        <v>32171</v>
      </c>
      <c r="C14622" s="47" t="s">
        <v>32172</v>
      </c>
    </row>
    <row r="14623" spans="1:3" x14ac:dyDescent="0.25">
      <c r="A14623">
        <v>166941</v>
      </c>
      <c r="B14623" t="s">
        <v>32173</v>
      </c>
      <c r="C14623" s="47" t="s">
        <v>32174</v>
      </c>
    </row>
    <row r="14624" spans="1:3" x14ac:dyDescent="0.25">
      <c r="A14624">
        <v>166942</v>
      </c>
      <c r="B14624" t="s">
        <v>32175</v>
      </c>
      <c r="C14624" s="47" t="s">
        <v>32176</v>
      </c>
    </row>
    <row r="14625" spans="1:3" x14ac:dyDescent="0.25">
      <c r="A14625">
        <v>166943</v>
      </c>
      <c r="B14625" t="s">
        <v>32177</v>
      </c>
      <c r="C14625" s="47" t="s">
        <v>32178</v>
      </c>
    </row>
    <row r="14626" spans="1:3" x14ac:dyDescent="0.25">
      <c r="A14626">
        <v>166944</v>
      </c>
      <c r="B14626" t="s">
        <v>32179</v>
      </c>
      <c r="C14626" s="47" t="s">
        <v>32180</v>
      </c>
    </row>
    <row r="14627" spans="1:3" x14ac:dyDescent="0.25">
      <c r="A14627">
        <v>166945</v>
      </c>
      <c r="B14627" t="s">
        <v>32181</v>
      </c>
      <c r="C14627" s="47" t="s">
        <v>32182</v>
      </c>
    </row>
    <row r="14628" spans="1:3" x14ac:dyDescent="0.25">
      <c r="A14628">
        <v>166946</v>
      </c>
      <c r="B14628" t="s">
        <v>32183</v>
      </c>
      <c r="C14628" s="47" t="s">
        <v>32184</v>
      </c>
    </row>
    <row r="14629" spans="1:3" x14ac:dyDescent="0.25">
      <c r="A14629">
        <v>166947</v>
      </c>
      <c r="B14629" t="s">
        <v>32185</v>
      </c>
      <c r="C14629" s="47" t="s">
        <v>32186</v>
      </c>
    </row>
    <row r="14630" spans="1:3" x14ac:dyDescent="0.25">
      <c r="A14630">
        <v>166948</v>
      </c>
      <c r="B14630" t="s">
        <v>32187</v>
      </c>
      <c r="C14630" s="47" t="s">
        <v>32188</v>
      </c>
    </row>
    <row r="14631" spans="1:3" x14ac:dyDescent="0.25">
      <c r="A14631">
        <v>166949</v>
      </c>
      <c r="B14631" t="s">
        <v>32189</v>
      </c>
      <c r="C14631" s="47" t="s">
        <v>32190</v>
      </c>
    </row>
    <row r="14632" spans="1:3" x14ac:dyDescent="0.25">
      <c r="A14632">
        <v>166950</v>
      </c>
      <c r="B14632" t="s">
        <v>32191</v>
      </c>
      <c r="C14632" s="47" t="s">
        <v>32192</v>
      </c>
    </row>
    <row r="14633" spans="1:3" x14ac:dyDescent="0.25">
      <c r="A14633">
        <v>166951</v>
      </c>
      <c r="B14633" t="s">
        <v>32193</v>
      </c>
      <c r="C14633" s="47" t="s">
        <v>32194</v>
      </c>
    </row>
    <row r="14634" spans="1:3" x14ac:dyDescent="0.25">
      <c r="A14634">
        <v>166952</v>
      </c>
      <c r="B14634" t="s">
        <v>32195</v>
      </c>
      <c r="C14634" s="47" t="s">
        <v>32196</v>
      </c>
    </row>
    <row r="14635" spans="1:3" x14ac:dyDescent="0.25">
      <c r="A14635">
        <v>166953</v>
      </c>
      <c r="B14635" t="s">
        <v>32197</v>
      </c>
      <c r="C14635" s="47" t="s">
        <v>32198</v>
      </c>
    </row>
    <row r="14636" spans="1:3" x14ac:dyDescent="0.25">
      <c r="A14636">
        <v>166954</v>
      </c>
      <c r="B14636" t="s">
        <v>32199</v>
      </c>
      <c r="C14636" s="47" t="s">
        <v>32200</v>
      </c>
    </row>
    <row r="14637" spans="1:3" x14ac:dyDescent="0.25">
      <c r="A14637">
        <v>166955</v>
      </c>
      <c r="B14637" t="s">
        <v>32201</v>
      </c>
      <c r="C14637" s="47" t="s">
        <v>32202</v>
      </c>
    </row>
    <row r="14638" spans="1:3" x14ac:dyDescent="0.25">
      <c r="A14638">
        <v>166956</v>
      </c>
      <c r="B14638" t="s">
        <v>32203</v>
      </c>
      <c r="C14638" s="47" t="s">
        <v>32204</v>
      </c>
    </row>
    <row r="14639" spans="1:3" x14ac:dyDescent="0.25">
      <c r="A14639">
        <v>166957</v>
      </c>
      <c r="B14639" t="s">
        <v>32205</v>
      </c>
      <c r="C14639" s="47" t="s">
        <v>32206</v>
      </c>
    </row>
    <row r="14640" spans="1:3" x14ac:dyDescent="0.25">
      <c r="A14640">
        <v>166958</v>
      </c>
      <c r="B14640" t="s">
        <v>198</v>
      </c>
      <c r="C14640" s="47" t="s">
        <v>32207</v>
      </c>
    </row>
    <row r="14641" spans="1:3" x14ac:dyDescent="0.25">
      <c r="A14641">
        <v>166959</v>
      </c>
      <c r="B14641" t="s">
        <v>32208</v>
      </c>
      <c r="C14641" s="47" t="s">
        <v>32209</v>
      </c>
    </row>
    <row r="14642" spans="1:3" x14ac:dyDescent="0.25">
      <c r="A14642">
        <v>166960</v>
      </c>
      <c r="B14642" t="s">
        <v>32210</v>
      </c>
      <c r="C14642" s="47" t="s">
        <v>32211</v>
      </c>
    </row>
    <row r="14643" spans="1:3" x14ac:dyDescent="0.25">
      <c r="A14643">
        <v>166961</v>
      </c>
      <c r="B14643" t="s">
        <v>32212</v>
      </c>
      <c r="C14643" s="47" t="s">
        <v>32213</v>
      </c>
    </row>
    <row r="14644" spans="1:3" x14ac:dyDescent="0.25">
      <c r="A14644">
        <v>166962</v>
      </c>
      <c r="B14644" t="s">
        <v>32214</v>
      </c>
      <c r="C14644" s="47" t="s">
        <v>32215</v>
      </c>
    </row>
    <row r="14645" spans="1:3" x14ac:dyDescent="0.25">
      <c r="A14645">
        <v>166963</v>
      </c>
      <c r="B14645" t="s">
        <v>32216</v>
      </c>
      <c r="C14645" s="47" t="s">
        <v>32217</v>
      </c>
    </row>
    <row r="14646" spans="1:3" x14ac:dyDescent="0.25">
      <c r="A14646">
        <v>166964</v>
      </c>
      <c r="B14646" t="s">
        <v>32218</v>
      </c>
      <c r="C14646" s="47" t="s">
        <v>32219</v>
      </c>
    </row>
    <row r="14647" spans="1:3" x14ac:dyDescent="0.25">
      <c r="A14647">
        <v>166965</v>
      </c>
      <c r="B14647" t="s">
        <v>32220</v>
      </c>
      <c r="C14647" s="47" t="s">
        <v>32221</v>
      </c>
    </row>
    <row r="14648" spans="1:3" x14ac:dyDescent="0.25">
      <c r="A14648">
        <v>166966</v>
      </c>
      <c r="B14648" t="s">
        <v>32222</v>
      </c>
      <c r="C14648" s="47" t="s">
        <v>32223</v>
      </c>
    </row>
    <row r="14649" spans="1:3" x14ac:dyDescent="0.25">
      <c r="A14649">
        <v>166967</v>
      </c>
      <c r="B14649" t="s">
        <v>302</v>
      </c>
      <c r="C14649" s="47" t="s">
        <v>32224</v>
      </c>
    </row>
    <row r="14650" spans="1:3" x14ac:dyDescent="0.25">
      <c r="A14650">
        <v>166968</v>
      </c>
      <c r="B14650" t="s">
        <v>32225</v>
      </c>
      <c r="C14650" s="47" t="s">
        <v>32226</v>
      </c>
    </row>
    <row r="14651" spans="1:3" x14ac:dyDescent="0.25">
      <c r="A14651">
        <v>166969</v>
      </c>
      <c r="B14651" t="s">
        <v>32227</v>
      </c>
      <c r="C14651" s="47" t="s">
        <v>32228</v>
      </c>
    </row>
    <row r="14652" spans="1:3" x14ac:dyDescent="0.25">
      <c r="A14652">
        <v>166970</v>
      </c>
      <c r="B14652" t="s">
        <v>32229</v>
      </c>
      <c r="C14652" s="47" t="s">
        <v>32230</v>
      </c>
    </row>
    <row r="14653" spans="1:3" x14ac:dyDescent="0.25">
      <c r="A14653">
        <v>166971</v>
      </c>
      <c r="B14653" t="s">
        <v>32231</v>
      </c>
      <c r="C14653" s="47" t="s">
        <v>32232</v>
      </c>
    </row>
    <row r="14654" spans="1:3" x14ac:dyDescent="0.25">
      <c r="A14654">
        <v>166972</v>
      </c>
      <c r="B14654" t="s">
        <v>32233</v>
      </c>
      <c r="C14654" s="47" t="s">
        <v>32234</v>
      </c>
    </row>
    <row r="14655" spans="1:3" x14ac:dyDescent="0.25">
      <c r="A14655">
        <v>166973</v>
      </c>
      <c r="B14655" t="s">
        <v>32235</v>
      </c>
      <c r="C14655" s="47" t="s">
        <v>32236</v>
      </c>
    </row>
    <row r="14656" spans="1:3" x14ac:dyDescent="0.25">
      <c r="A14656">
        <v>166974</v>
      </c>
      <c r="B14656" t="s">
        <v>32237</v>
      </c>
      <c r="C14656" s="47" t="s">
        <v>32238</v>
      </c>
    </row>
    <row r="14657" spans="1:3" x14ac:dyDescent="0.25">
      <c r="A14657">
        <v>166975</v>
      </c>
      <c r="B14657" t="s">
        <v>32239</v>
      </c>
      <c r="C14657" s="47" t="s">
        <v>32240</v>
      </c>
    </row>
    <row r="14658" spans="1:3" x14ac:dyDescent="0.25">
      <c r="A14658">
        <v>166976</v>
      </c>
      <c r="B14658" t="s">
        <v>32241</v>
      </c>
      <c r="C14658" s="47" t="s">
        <v>32242</v>
      </c>
    </row>
    <row r="14659" spans="1:3" x14ac:dyDescent="0.25">
      <c r="A14659">
        <v>166977</v>
      </c>
      <c r="B14659" t="s">
        <v>32243</v>
      </c>
      <c r="C14659" s="47" t="s">
        <v>16009</v>
      </c>
    </row>
    <row r="14660" spans="1:3" x14ac:dyDescent="0.25">
      <c r="A14660">
        <v>166978</v>
      </c>
      <c r="B14660" t="s">
        <v>32244</v>
      </c>
      <c r="C14660" s="47" t="s">
        <v>32245</v>
      </c>
    </row>
    <row r="14661" spans="1:3" x14ac:dyDescent="0.25">
      <c r="A14661">
        <v>166979</v>
      </c>
      <c r="B14661" t="s">
        <v>32246</v>
      </c>
      <c r="C14661" s="47" t="s">
        <v>32247</v>
      </c>
    </row>
    <row r="14662" spans="1:3" x14ac:dyDescent="0.25">
      <c r="A14662">
        <v>166980</v>
      </c>
      <c r="B14662" t="s">
        <v>32248</v>
      </c>
      <c r="C14662" s="47" t="s">
        <v>32249</v>
      </c>
    </row>
    <row r="14663" spans="1:3" x14ac:dyDescent="0.25">
      <c r="A14663">
        <v>166981</v>
      </c>
      <c r="B14663" t="s">
        <v>32250</v>
      </c>
      <c r="C14663" s="47" t="s">
        <v>32251</v>
      </c>
    </row>
    <row r="14664" spans="1:3" x14ac:dyDescent="0.25">
      <c r="A14664">
        <v>166982</v>
      </c>
      <c r="B14664" t="s">
        <v>32252</v>
      </c>
      <c r="C14664" s="47" t="s">
        <v>32253</v>
      </c>
    </row>
    <row r="14665" spans="1:3" x14ac:dyDescent="0.25">
      <c r="A14665">
        <v>166983</v>
      </c>
      <c r="B14665" t="s">
        <v>32254</v>
      </c>
      <c r="C14665" s="47" t="s">
        <v>32255</v>
      </c>
    </row>
    <row r="14666" spans="1:3" x14ac:dyDescent="0.25">
      <c r="A14666">
        <v>166984</v>
      </c>
      <c r="B14666" t="s">
        <v>32256</v>
      </c>
      <c r="C14666" s="47" t="s">
        <v>32257</v>
      </c>
    </row>
    <row r="14667" spans="1:3" x14ac:dyDescent="0.25">
      <c r="A14667">
        <v>166985</v>
      </c>
      <c r="B14667" t="s">
        <v>32258</v>
      </c>
      <c r="C14667" s="47" t="s">
        <v>32259</v>
      </c>
    </row>
    <row r="14668" spans="1:3" x14ac:dyDescent="0.25">
      <c r="A14668">
        <v>166986</v>
      </c>
      <c r="B14668" t="s">
        <v>32260</v>
      </c>
      <c r="C14668" s="47" t="s">
        <v>32261</v>
      </c>
    </row>
    <row r="14669" spans="1:3" x14ac:dyDescent="0.25">
      <c r="A14669">
        <v>166987</v>
      </c>
      <c r="B14669" t="s">
        <v>32262</v>
      </c>
      <c r="C14669" s="47" t="s">
        <v>32263</v>
      </c>
    </row>
    <row r="14670" spans="1:3" x14ac:dyDescent="0.25">
      <c r="A14670">
        <v>166988</v>
      </c>
      <c r="B14670" t="s">
        <v>32264</v>
      </c>
      <c r="C14670" s="47" t="s">
        <v>32265</v>
      </c>
    </row>
    <row r="14671" spans="1:3" x14ac:dyDescent="0.25">
      <c r="A14671">
        <v>166989</v>
      </c>
      <c r="B14671" t="s">
        <v>32266</v>
      </c>
      <c r="C14671" s="47" t="s">
        <v>32267</v>
      </c>
    </row>
    <row r="14672" spans="1:3" x14ac:dyDescent="0.25">
      <c r="A14672">
        <v>166990</v>
      </c>
      <c r="B14672" t="s">
        <v>32268</v>
      </c>
      <c r="C14672" s="47" t="s">
        <v>32269</v>
      </c>
    </row>
    <row r="14673" spans="1:3" x14ac:dyDescent="0.25">
      <c r="A14673">
        <v>166991</v>
      </c>
      <c r="B14673" t="s">
        <v>32270</v>
      </c>
      <c r="C14673" s="47" t="s">
        <v>32271</v>
      </c>
    </row>
    <row r="14674" spans="1:3" x14ac:dyDescent="0.25">
      <c r="A14674">
        <v>166992</v>
      </c>
      <c r="B14674" t="s">
        <v>32272</v>
      </c>
      <c r="C14674" s="47" t="s">
        <v>32273</v>
      </c>
    </row>
    <row r="14675" spans="1:3" x14ac:dyDescent="0.25">
      <c r="A14675">
        <v>166993</v>
      </c>
      <c r="B14675" t="s">
        <v>32274</v>
      </c>
      <c r="C14675" s="47" t="s">
        <v>32275</v>
      </c>
    </row>
    <row r="14676" spans="1:3" x14ac:dyDescent="0.25">
      <c r="A14676">
        <v>166994</v>
      </c>
      <c r="B14676" t="s">
        <v>32276</v>
      </c>
      <c r="C14676" s="47" t="s">
        <v>32277</v>
      </c>
    </row>
    <row r="14677" spans="1:3" x14ac:dyDescent="0.25">
      <c r="A14677">
        <v>166995</v>
      </c>
      <c r="B14677" t="s">
        <v>32278</v>
      </c>
      <c r="C14677" s="47" t="s">
        <v>32279</v>
      </c>
    </row>
    <row r="14678" spans="1:3" x14ac:dyDescent="0.25">
      <c r="A14678">
        <v>166996</v>
      </c>
      <c r="B14678" t="s">
        <v>32280</v>
      </c>
      <c r="C14678" s="47" t="s">
        <v>32281</v>
      </c>
    </row>
    <row r="14679" spans="1:3" x14ac:dyDescent="0.25">
      <c r="A14679">
        <v>166997</v>
      </c>
      <c r="B14679" t="s">
        <v>32282</v>
      </c>
      <c r="C14679" s="47" t="s">
        <v>32283</v>
      </c>
    </row>
    <row r="14680" spans="1:3" x14ac:dyDescent="0.25">
      <c r="A14680">
        <v>166998</v>
      </c>
      <c r="B14680" t="s">
        <v>32284</v>
      </c>
      <c r="C14680" s="47" t="s">
        <v>32285</v>
      </c>
    </row>
    <row r="14681" spans="1:3" x14ac:dyDescent="0.25">
      <c r="A14681">
        <v>166999</v>
      </c>
      <c r="B14681" t="s">
        <v>32286</v>
      </c>
      <c r="C14681" s="47" t="s">
        <v>32287</v>
      </c>
    </row>
    <row r="14682" spans="1:3" x14ac:dyDescent="0.25">
      <c r="A14682">
        <v>167000</v>
      </c>
      <c r="B14682" t="s">
        <v>32288</v>
      </c>
      <c r="C14682" s="47" t="s">
        <v>32289</v>
      </c>
    </row>
    <row r="14683" spans="1:3" x14ac:dyDescent="0.25">
      <c r="A14683">
        <v>167001</v>
      </c>
      <c r="B14683" t="s">
        <v>32290</v>
      </c>
      <c r="C14683" s="47" t="s">
        <v>32291</v>
      </c>
    </row>
    <row r="14684" spans="1:3" x14ac:dyDescent="0.25">
      <c r="A14684">
        <v>167002</v>
      </c>
      <c r="B14684" t="s">
        <v>32292</v>
      </c>
      <c r="C14684" s="47" t="s">
        <v>32293</v>
      </c>
    </row>
    <row r="14685" spans="1:3" x14ac:dyDescent="0.25">
      <c r="A14685">
        <v>167003</v>
      </c>
      <c r="B14685" t="s">
        <v>32294</v>
      </c>
      <c r="C14685" s="47" t="s">
        <v>32295</v>
      </c>
    </row>
    <row r="14686" spans="1:3" x14ac:dyDescent="0.25">
      <c r="A14686">
        <v>167004</v>
      </c>
      <c r="B14686" t="s">
        <v>32296</v>
      </c>
      <c r="C14686" s="47" t="s">
        <v>32297</v>
      </c>
    </row>
    <row r="14687" spans="1:3" x14ac:dyDescent="0.25">
      <c r="A14687">
        <v>167005</v>
      </c>
      <c r="B14687" t="s">
        <v>32298</v>
      </c>
      <c r="C14687" s="47" t="s">
        <v>32299</v>
      </c>
    </row>
    <row r="14688" spans="1:3" x14ac:dyDescent="0.25">
      <c r="A14688">
        <v>167006</v>
      </c>
      <c r="B14688" t="s">
        <v>32300</v>
      </c>
      <c r="C14688" s="47" t="s">
        <v>32301</v>
      </c>
    </row>
    <row r="14689" spans="1:3" x14ac:dyDescent="0.25">
      <c r="A14689">
        <v>167007</v>
      </c>
      <c r="B14689" t="s">
        <v>32302</v>
      </c>
      <c r="C14689" s="47" t="s">
        <v>32303</v>
      </c>
    </row>
    <row r="14690" spans="1:3" x14ac:dyDescent="0.25">
      <c r="A14690">
        <v>167008</v>
      </c>
      <c r="B14690" t="s">
        <v>32304</v>
      </c>
      <c r="C14690" s="47" t="s">
        <v>32305</v>
      </c>
    </row>
    <row r="14691" spans="1:3" x14ac:dyDescent="0.25">
      <c r="A14691">
        <v>167009</v>
      </c>
      <c r="B14691" t="s">
        <v>32306</v>
      </c>
      <c r="C14691" s="47" t="s">
        <v>32307</v>
      </c>
    </row>
    <row r="14692" spans="1:3" x14ac:dyDescent="0.25">
      <c r="A14692">
        <v>167010</v>
      </c>
      <c r="B14692" t="s">
        <v>32308</v>
      </c>
      <c r="C14692" s="47" t="s">
        <v>32309</v>
      </c>
    </row>
    <row r="14693" spans="1:3" x14ac:dyDescent="0.25">
      <c r="A14693">
        <v>167011</v>
      </c>
      <c r="B14693" t="s">
        <v>32310</v>
      </c>
      <c r="C14693" s="47" t="s">
        <v>32311</v>
      </c>
    </row>
    <row r="14694" spans="1:3" x14ac:dyDescent="0.25">
      <c r="A14694">
        <v>167012</v>
      </c>
      <c r="B14694" t="s">
        <v>32312</v>
      </c>
      <c r="C14694" s="47" t="s">
        <v>32313</v>
      </c>
    </row>
    <row r="14695" spans="1:3" x14ac:dyDescent="0.25">
      <c r="A14695">
        <v>167013</v>
      </c>
      <c r="B14695" t="s">
        <v>32314</v>
      </c>
      <c r="C14695" s="47" t="s">
        <v>32315</v>
      </c>
    </row>
    <row r="14696" spans="1:3" x14ac:dyDescent="0.25">
      <c r="A14696">
        <v>167014</v>
      </c>
      <c r="B14696" t="s">
        <v>32316</v>
      </c>
      <c r="C14696" s="47" t="s">
        <v>32317</v>
      </c>
    </row>
    <row r="14697" spans="1:3" x14ac:dyDescent="0.25">
      <c r="A14697">
        <v>167015</v>
      </c>
      <c r="B14697" t="s">
        <v>32318</v>
      </c>
      <c r="C14697" s="47" t="s">
        <v>32319</v>
      </c>
    </row>
    <row r="14698" spans="1:3" x14ac:dyDescent="0.25">
      <c r="A14698">
        <v>167016</v>
      </c>
      <c r="B14698" t="s">
        <v>32320</v>
      </c>
      <c r="C14698" s="47" t="s">
        <v>32321</v>
      </c>
    </row>
    <row r="14699" spans="1:3" x14ac:dyDescent="0.25">
      <c r="A14699">
        <v>167017</v>
      </c>
      <c r="B14699" t="s">
        <v>32322</v>
      </c>
      <c r="C14699" s="47" t="s">
        <v>32323</v>
      </c>
    </row>
    <row r="14700" spans="1:3" x14ac:dyDescent="0.25">
      <c r="A14700">
        <v>167018</v>
      </c>
      <c r="B14700" t="s">
        <v>32324</v>
      </c>
      <c r="C14700" s="47" t="s">
        <v>32325</v>
      </c>
    </row>
    <row r="14701" spans="1:3" x14ac:dyDescent="0.25">
      <c r="A14701">
        <v>167019</v>
      </c>
      <c r="B14701" t="s">
        <v>32326</v>
      </c>
      <c r="C14701" s="47" t="s">
        <v>32327</v>
      </c>
    </row>
    <row r="14702" spans="1:3" x14ac:dyDescent="0.25">
      <c r="A14702">
        <v>167020</v>
      </c>
      <c r="B14702" t="s">
        <v>32328</v>
      </c>
      <c r="C14702" s="47" t="s">
        <v>32329</v>
      </c>
    </row>
    <row r="14703" spans="1:3" x14ac:dyDescent="0.25">
      <c r="A14703">
        <v>167021</v>
      </c>
      <c r="B14703" t="s">
        <v>1320</v>
      </c>
      <c r="C14703" s="47" t="s">
        <v>32330</v>
      </c>
    </row>
    <row r="14704" spans="1:3" x14ac:dyDescent="0.25">
      <c r="A14704">
        <v>167022</v>
      </c>
      <c r="B14704" t="s">
        <v>32331</v>
      </c>
      <c r="C14704" s="47" t="s">
        <v>32332</v>
      </c>
    </row>
    <row r="14705" spans="1:3" x14ac:dyDescent="0.25">
      <c r="A14705">
        <v>167023</v>
      </c>
      <c r="B14705" t="s">
        <v>32333</v>
      </c>
      <c r="C14705" s="47" t="s">
        <v>32334</v>
      </c>
    </row>
    <row r="14706" spans="1:3" x14ac:dyDescent="0.25">
      <c r="A14706">
        <v>167024</v>
      </c>
      <c r="B14706" t="s">
        <v>32335</v>
      </c>
      <c r="C14706" s="47" t="s">
        <v>32336</v>
      </c>
    </row>
    <row r="14707" spans="1:3" x14ac:dyDescent="0.25">
      <c r="A14707">
        <v>167025</v>
      </c>
      <c r="B14707" t="s">
        <v>32337</v>
      </c>
      <c r="C14707" s="47" t="s">
        <v>32338</v>
      </c>
    </row>
    <row r="14708" spans="1:3" x14ac:dyDescent="0.25">
      <c r="A14708">
        <v>167026</v>
      </c>
      <c r="B14708" t="s">
        <v>32339</v>
      </c>
      <c r="C14708" s="47" t="s">
        <v>32340</v>
      </c>
    </row>
    <row r="14709" spans="1:3" x14ac:dyDescent="0.25">
      <c r="A14709">
        <v>167027</v>
      </c>
      <c r="B14709" t="s">
        <v>32341</v>
      </c>
      <c r="C14709" s="47" t="s">
        <v>32342</v>
      </c>
    </row>
    <row r="14710" spans="1:3" x14ac:dyDescent="0.25">
      <c r="A14710">
        <v>167028</v>
      </c>
      <c r="B14710" t="s">
        <v>32343</v>
      </c>
      <c r="C14710" s="47" t="s">
        <v>32344</v>
      </c>
    </row>
    <row r="14711" spans="1:3" x14ac:dyDescent="0.25">
      <c r="A14711">
        <v>167029</v>
      </c>
      <c r="B14711" t="s">
        <v>32345</v>
      </c>
      <c r="C14711" s="47" t="s">
        <v>32346</v>
      </c>
    </row>
    <row r="14712" spans="1:3" x14ac:dyDescent="0.25">
      <c r="A14712">
        <v>167030</v>
      </c>
      <c r="B14712" t="s">
        <v>32347</v>
      </c>
      <c r="C14712" s="47" t="s">
        <v>32348</v>
      </c>
    </row>
    <row r="14713" spans="1:3" x14ac:dyDescent="0.25">
      <c r="A14713">
        <v>167031</v>
      </c>
      <c r="B14713" t="s">
        <v>32349</v>
      </c>
      <c r="C14713" s="47" t="s">
        <v>32350</v>
      </c>
    </row>
    <row r="14714" spans="1:3" x14ac:dyDescent="0.25">
      <c r="A14714">
        <v>167032</v>
      </c>
      <c r="B14714" t="s">
        <v>32351</v>
      </c>
      <c r="C14714" s="47" t="s">
        <v>32352</v>
      </c>
    </row>
    <row r="14715" spans="1:3" x14ac:dyDescent="0.25">
      <c r="A14715">
        <v>167033</v>
      </c>
      <c r="B14715" t="s">
        <v>32353</v>
      </c>
      <c r="C14715" s="47" t="s">
        <v>32354</v>
      </c>
    </row>
    <row r="14716" spans="1:3" x14ac:dyDescent="0.25">
      <c r="A14716">
        <v>167034</v>
      </c>
      <c r="B14716" t="s">
        <v>32355</v>
      </c>
      <c r="C14716" s="47" t="s">
        <v>32356</v>
      </c>
    </row>
    <row r="14717" spans="1:3" x14ac:dyDescent="0.25">
      <c r="A14717">
        <v>167035</v>
      </c>
      <c r="B14717" t="s">
        <v>32357</v>
      </c>
      <c r="C14717" s="47" t="s">
        <v>32358</v>
      </c>
    </row>
    <row r="14718" spans="1:3" x14ac:dyDescent="0.25">
      <c r="A14718">
        <v>167036</v>
      </c>
      <c r="B14718" t="s">
        <v>32359</v>
      </c>
      <c r="C14718" s="47" t="s">
        <v>32360</v>
      </c>
    </row>
    <row r="14719" spans="1:3" x14ac:dyDescent="0.25">
      <c r="A14719">
        <v>167037</v>
      </c>
      <c r="B14719" t="s">
        <v>32361</v>
      </c>
      <c r="C14719" s="47" t="s">
        <v>32362</v>
      </c>
    </row>
    <row r="14720" spans="1:3" x14ac:dyDescent="0.25">
      <c r="A14720">
        <v>167038</v>
      </c>
      <c r="B14720" t="s">
        <v>32363</v>
      </c>
      <c r="C14720" s="47" t="s">
        <v>32364</v>
      </c>
    </row>
    <row r="14721" spans="1:3" x14ac:dyDescent="0.25">
      <c r="A14721">
        <v>167039</v>
      </c>
      <c r="B14721" t="s">
        <v>32365</v>
      </c>
      <c r="C14721" s="47" t="s">
        <v>32366</v>
      </c>
    </row>
    <row r="14722" spans="1:3" x14ac:dyDescent="0.25">
      <c r="A14722">
        <v>167040</v>
      </c>
      <c r="B14722" t="s">
        <v>32367</v>
      </c>
      <c r="C14722" s="47" t="s">
        <v>32368</v>
      </c>
    </row>
    <row r="14723" spans="1:3" x14ac:dyDescent="0.25">
      <c r="A14723">
        <v>167041</v>
      </c>
      <c r="B14723" t="s">
        <v>32369</v>
      </c>
      <c r="C14723" s="47" t="s">
        <v>32370</v>
      </c>
    </row>
    <row r="14724" spans="1:3" x14ac:dyDescent="0.25">
      <c r="A14724">
        <v>167042</v>
      </c>
      <c r="B14724" t="s">
        <v>32371</v>
      </c>
      <c r="C14724" s="47" t="s">
        <v>32372</v>
      </c>
    </row>
    <row r="14725" spans="1:3" x14ac:dyDescent="0.25">
      <c r="A14725">
        <v>167043</v>
      </c>
      <c r="B14725" t="s">
        <v>32373</v>
      </c>
      <c r="C14725" s="47" t="s">
        <v>32374</v>
      </c>
    </row>
    <row r="14726" spans="1:3" x14ac:dyDescent="0.25">
      <c r="A14726">
        <v>167044</v>
      </c>
      <c r="B14726" t="s">
        <v>32375</v>
      </c>
      <c r="C14726" s="47" t="s">
        <v>32376</v>
      </c>
    </row>
    <row r="14727" spans="1:3" x14ac:dyDescent="0.25">
      <c r="A14727">
        <v>167045</v>
      </c>
      <c r="B14727" t="s">
        <v>32377</v>
      </c>
      <c r="C14727" s="47" t="s">
        <v>32378</v>
      </c>
    </row>
    <row r="14728" spans="1:3" x14ac:dyDescent="0.25">
      <c r="A14728">
        <v>167046</v>
      </c>
      <c r="B14728" t="s">
        <v>32379</v>
      </c>
      <c r="C14728" s="47" t="s">
        <v>32380</v>
      </c>
    </row>
    <row r="14729" spans="1:3" x14ac:dyDescent="0.25">
      <c r="A14729">
        <v>167047</v>
      </c>
      <c r="B14729" t="s">
        <v>32381</v>
      </c>
      <c r="C14729" s="47" t="s">
        <v>32382</v>
      </c>
    </row>
    <row r="14730" spans="1:3" x14ac:dyDescent="0.25">
      <c r="A14730">
        <v>167048</v>
      </c>
      <c r="B14730" t="s">
        <v>1425</v>
      </c>
      <c r="C14730" s="47" t="s">
        <v>32383</v>
      </c>
    </row>
    <row r="14731" spans="1:3" x14ac:dyDescent="0.25">
      <c r="A14731">
        <v>167049</v>
      </c>
      <c r="B14731" t="s">
        <v>32384</v>
      </c>
      <c r="C14731" s="47" t="s">
        <v>32385</v>
      </c>
    </row>
    <row r="14732" spans="1:3" x14ac:dyDescent="0.25">
      <c r="A14732">
        <v>167050</v>
      </c>
      <c r="B14732" t="s">
        <v>32386</v>
      </c>
      <c r="C14732" s="47" t="s">
        <v>32387</v>
      </c>
    </row>
    <row r="14733" spans="1:3" x14ac:dyDescent="0.25">
      <c r="A14733">
        <v>167051</v>
      </c>
      <c r="B14733" t="s">
        <v>32388</v>
      </c>
      <c r="C14733" s="47" t="s">
        <v>32389</v>
      </c>
    </row>
    <row r="14734" spans="1:3" x14ac:dyDescent="0.25">
      <c r="A14734">
        <v>167052</v>
      </c>
      <c r="B14734" t="s">
        <v>32390</v>
      </c>
      <c r="C14734" s="47" t="s">
        <v>32391</v>
      </c>
    </row>
    <row r="14735" spans="1:3" x14ac:dyDescent="0.25">
      <c r="A14735">
        <v>167053</v>
      </c>
      <c r="B14735" t="s">
        <v>32392</v>
      </c>
      <c r="C14735" s="47" t="s">
        <v>32393</v>
      </c>
    </row>
    <row r="14736" spans="1:3" x14ac:dyDescent="0.25">
      <c r="A14736">
        <v>167054</v>
      </c>
      <c r="B14736" t="s">
        <v>32394</v>
      </c>
      <c r="C14736" s="47" t="s">
        <v>32395</v>
      </c>
    </row>
    <row r="14737" spans="1:3" x14ac:dyDescent="0.25">
      <c r="A14737">
        <v>167055</v>
      </c>
      <c r="B14737" t="s">
        <v>32396</v>
      </c>
      <c r="C14737" s="47" t="s">
        <v>32397</v>
      </c>
    </row>
    <row r="14738" spans="1:3" x14ac:dyDescent="0.25">
      <c r="A14738">
        <v>167056</v>
      </c>
      <c r="B14738" t="s">
        <v>32398</v>
      </c>
      <c r="C14738" s="47" t="s">
        <v>32399</v>
      </c>
    </row>
    <row r="14739" spans="1:3" x14ac:dyDescent="0.25">
      <c r="A14739">
        <v>167057</v>
      </c>
      <c r="B14739" t="s">
        <v>32400</v>
      </c>
      <c r="C14739" s="47" t="s">
        <v>32401</v>
      </c>
    </row>
    <row r="14740" spans="1:3" x14ac:dyDescent="0.25">
      <c r="A14740">
        <v>167058</v>
      </c>
      <c r="B14740" t="s">
        <v>32402</v>
      </c>
      <c r="C14740" s="47" t="s">
        <v>32403</v>
      </c>
    </row>
    <row r="14741" spans="1:3" x14ac:dyDescent="0.25">
      <c r="A14741">
        <v>167059</v>
      </c>
      <c r="B14741" t="s">
        <v>32404</v>
      </c>
      <c r="C14741" s="47" t="s">
        <v>32405</v>
      </c>
    </row>
    <row r="14742" spans="1:3" x14ac:dyDescent="0.25">
      <c r="A14742">
        <v>167060</v>
      </c>
      <c r="B14742" t="s">
        <v>32406</v>
      </c>
      <c r="C14742" s="47" t="s">
        <v>32407</v>
      </c>
    </row>
    <row r="14743" spans="1:3" x14ac:dyDescent="0.25">
      <c r="A14743">
        <v>167061</v>
      </c>
      <c r="B14743" t="s">
        <v>32408</v>
      </c>
      <c r="C14743" s="47" t="s">
        <v>32409</v>
      </c>
    </row>
    <row r="14744" spans="1:3" x14ac:dyDescent="0.25">
      <c r="A14744">
        <v>167062</v>
      </c>
      <c r="B14744" t="s">
        <v>32410</v>
      </c>
      <c r="C14744" s="47" t="s">
        <v>32411</v>
      </c>
    </row>
    <row r="14745" spans="1:3" x14ac:dyDescent="0.25">
      <c r="A14745">
        <v>167063</v>
      </c>
      <c r="B14745" t="s">
        <v>32412</v>
      </c>
      <c r="C14745" s="47" t="s">
        <v>32413</v>
      </c>
    </row>
    <row r="14746" spans="1:3" x14ac:dyDescent="0.25">
      <c r="A14746">
        <v>167064</v>
      </c>
      <c r="B14746" t="s">
        <v>32414</v>
      </c>
      <c r="C14746" s="47" t="s">
        <v>32415</v>
      </c>
    </row>
    <row r="14747" spans="1:3" x14ac:dyDescent="0.25">
      <c r="A14747">
        <v>167065</v>
      </c>
      <c r="B14747" t="s">
        <v>32416</v>
      </c>
      <c r="C14747" s="47" t="s">
        <v>32417</v>
      </c>
    </row>
    <row r="14748" spans="1:3" x14ac:dyDescent="0.25">
      <c r="A14748">
        <v>167066</v>
      </c>
      <c r="B14748" t="s">
        <v>32418</v>
      </c>
      <c r="C14748" s="47" t="s">
        <v>32419</v>
      </c>
    </row>
    <row r="14749" spans="1:3" x14ac:dyDescent="0.25">
      <c r="A14749">
        <v>167067</v>
      </c>
      <c r="B14749" t="s">
        <v>32420</v>
      </c>
      <c r="C14749" s="47" t="s">
        <v>32421</v>
      </c>
    </row>
    <row r="14750" spans="1:3" x14ac:dyDescent="0.25">
      <c r="A14750">
        <v>167068</v>
      </c>
      <c r="B14750" t="s">
        <v>32422</v>
      </c>
      <c r="C14750" s="47" t="s">
        <v>32423</v>
      </c>
    </row>
    <row r="14751" spans="1:3" x14ac:dyDescent="0.25">
      <c r="A14751">
        <v>167069</v>
      </c>
      <c r="B14751" t="s">
        <v>32424</v>
      </c>
      <c r="C14751" s="47" t="s">
        <v>32425</v>
      </c>
    </row>
    <row r="14752" spans="1:3" x14ac:dyDescent="0.25">
      <c r="A14752">
        <v>167070</v>
      </c>
      <c r="B14752" t="s">
        <v>32426</v>
      </c>
      <c r="C14752" s="47" t="s">
        <v>32427</v>
      </c>
    </row>
    <row r="14753" spans="1:3" x14ac:dyDescent="0.25">
      <c r="A14753">
        <v>167071</v>
      </c>
      <c r="B14753" t="s">
        <v>32428</v>
      </c>
      <c r="C14753" s="47" t="s">
        <v>32429</v>
      </c>
    </row>
    <row r="14754" spans="1:3" x14ac:dyDescent="0.25">
      <c r="A14754">
        <v>167072</v>
      </c>
      <c r="B14754" t="s">
        <v>32430</v>
      </c>
      <c r="C14754" s="47" t="s">
        <v>32431</v>
      </c>
    </row>
    <row r="14755" spans="1:3" x14ac:dyDescent="0.25">
      <c r="A14755">
        <v>167073</v>
      </c>
      <c r="B14755" t="s">
        <v>32432</v>
      </c>
      <c r="C14755" s="47" t="s">
        <v>32433</v>
      </c>
    </row>
    <row r="14756" spans="1:3" x14ac:dyDescent="0.25">
      <c r="A14756">
        <v>167074</v>
      </c>
      <c r="B14756" t="s">
        <v>32434</v>
      </c>
      <c r="C14756" s="47" t="s">
        <v>32435</v>
      </c>
    </row>
    <row r="14757" spans="1:3" x14ac:dyDescent="0.25">
      <c r="A14757">
        <v>167075</v>
      </c>
      <c r="B14757" t="s">
        <v>32436</v>
      </c>
      <c r="C14757" s="47" t="s">
        <v>32437</v>
      </c>
    </row>
    <row r="14758" spans="1:3" x14ac:dyDescent="0.25">
      <c r="A14758">
        <v>167076</v>
      </c>
      <c r="B14758" t="s">
        <v>32438</v>
      </c>
      <c r="C14758" s="47" t="s">
        <v>32439</v>
      </c>
    </row>
    <row r="14759" spans="1:3" x14ac:dyDescent="0.25">
      <c r="A14759">
        <v>167077</v>
      </c>
      <c r="B14759" t="s">
        <v>32440</v>
      </c>
      <c r="C14759" s="47" t="s">
        <v>32441</v>
      </c>
    </row>
    <row r="14760" spans="1:3" x14ac:dyDescent="0.25">
      <c r="A14760">
        <v>167078</v>
      </c>
      <c r="B14760" t="s">
        <v>32442</v>
      </c>
      <c r="C14760" s="47" t="s">
        <v>32443</v>
      </c>
    </row>
    <row r="14761" spans="1:3" x14ac:dyDescent="0.25">
      <c r="A14761">
        <v>167079</v>
      </c>
      <c r="B14761" t="s">
        <v>32444</v>
      </c>
      <c r="C14761" s="47" t="s">
        <v>32445</v>
      </c>
    </row>
    <row r="14762" spans="1:3" x14ac:dyDescent="0.25">
      <c r="A14762">
        <v>167080</v>
      </c>
      <c r="B14762" t="s">
        <v>32446</v>
      </c>
      <c r="C14762" s="47" t="s">
        <v>32447</v>
      </c>
    </row>
    <row r="14763" spans="1:3" x14ac:dyDescent="0.25">
      <c r="A14763">
        <v>167081</v>
      </c>
      <c r="B14763" t="s">
        <v>32448</v>
      </c>
      <c r="C14763" s="47" t="s">
        <v>32449</v>
      </c>
    </row>
    <row r="14764" spans="1:3" x14ac:dyDescent="0.25">
      <c r="A14764">
        <v>167082</v>
      </c>
      <c r="B14764" t="s">
        <v>32450</v>
      </c>
      <c r="C14764" s="47" t="s">
        <v>32451</v>
      </c>
    </row>
    <row r="14765" spans="1:3" x14ac:dyDescent="0.25">
      <c r="A14765">
        <v>167083</v>
      </c>
      <c r="B14765" t="s">
        <v>32452</v>
      </c>
      <c r="C14765" s="47" t="s">
        <v>32453</v>
      </c>
    </row>
    <row r="14766" spans="1:3" x14ac:dyDescent="0.25">
      <c r="A14766">
        <v>167084</v>
      </c>
      <c r="B14766" t="s">
        <v>32454</v>
      </c>
      <c r="C14766" s="47" t="s">
        <v>32455</v>
      </c>
    </row>
    <row r="14767" spans="1:3" x14ac:dyDescent="0.25">
      <c r="A14767">
        <v>167085</v>
      </c>
      <c r="B14767" t="s">
        <v>32456</v>
      </c>
      <c r="C14767" s="47" t="s">
        <v>32457</v>
      </c>
    </row>
    <row r="14768" spans="1:3" x14ac:dyDescent="0.25">
      <c r="A14768">
        <v>167086</v>
      </c>
      <c r="B14768" t="s">
        <v>32458</v>
      </c>
      <c r="C14768" s="47" t="s">
        <v>32459</v>
      </c>
    </row>
    <row r="14769" spans="1:3" x14ac:dyDescent="0.25">
      <c r="A14769">
        <v>167087</v>
      </c>
      <c r="B14769" t="s">
        <v>32460</v>
      </c>
      <c r="C14769" s="47" t="s">
        <v>32461</v>
      </c>
    </row>
    <row r="14770" spans="1:3" x14ac:dyDescent="0.25">
      <c r="A14770">
        <v>167088</v>
      </c>
      <c r="B14770" t="s">
        <v>32462</v>
      </c>
      <c r="C14770" s="47" t="s">
        <v>32463</v>
      </c>
    </row>
    <row r="14771" spans="1:3" x14ac:dyDescent="0.25">
      <c r="A14771">
        <v>167089</v>
      </c>
      <c r="B14771" t="s">
        <v>32464</v>
      </c>
      <c r="C14771" s="47" t="s">
        <v>32465</v>
      </c>
    </row>
    <row r="14772" spans="1:3" x14ac:dyDescent="0.25">
      <c r="A14772">
        <v>167090</v>
      </c>
      <c r="B14772" t="s">
        <v>32466</v>
      </c>
      <c r="C14772" s="47" t="s">
        <v>32467</v>
      </c>
    </row>
    <row r="14773" spans="1:3" x14ac:dyDescent="0.25">
      <c r="A14773">
        <v>167091</v>
      </c>
      <c r="B14773" t="s">
        <v>32468</v>
      </c>
      <c r="C14773" s="47" t="s">
        <v>32469</v>
      </c>
    </row>
    <row r="14774" spans="1:3" x14ac:dyDescent="0.25">
      <c r="A14774">
        <v>167092</v>
      </c>
      <c r="B14774" t="s">
        <v>32470</v>
      </c>
      <c r="C14774" s="47" t="s">
        <v>32471</v>
      </c>
    </row>
    <row r="14775" spans="1:3" x14ac:dyDescent="0.25">
      <c r="A14775">
        <v>167093</v>
      </c>
      <c r="B14775" t="s">
        <v>32472</v>
      </c>
      <c r="C14775" s="47" t="s">
        <v>32473</v>
      </c>
    </row>
    <row r="14776" spans="1:3" x14ac:dyDescent="0.25">
      <c r="A14776">
        <v>167094</v>
      </c>
      <c r="B14776" t="s">
        <v>32474</v>
      </c>
      <c r="C14776" s="47" t="s">
        <v>32475</v>
      </c>
    </row>
    <row r="14777" spans="1:3" x14ac:dyDescent="0.25">
      <c r="A14777">
        <v>167095</v>
      </c>
      <c r="B14777" t="s">
        <v>32476</v>
      </c>
      <c r="C14777" s="47" t="s">
        <v>32477</v>
      </c>
    </row>
    <row r="14778" spans="1:3" x14ac:dyDescent="0.25">
      <c r="A14778">
        <v>167096</v>
      </c>
      <c r="B14778" t="s">
        <v>32478</v>
      </c>
      <c r="C14778" s="47" t="s">
        <v>32479</v>
      </c>
    </row>
    <row r="14779" spans="1:3" x14ac:dyDescent="0.25">
      <c r="A14779">
        <v>167097</v>
      </c>
      <c r="B14779" t="s">
        <v>32480</v>
      </c>
      <c r="C14779" s="47" t="s">
        <v>32481</v>
      </c>
    </row>
    <row r="14780" spans="1:3" x14ac:dyDescent="0.25">
      <c r="A14780">
        <v>167098</v>
      </c>
      <c r="B14780" t="s">
        <v>32482</v>
      </c>
      <c r="C14780" s="47" t="s">
        <v>32483</v>
      </c>
    </row>
    <row r="14781" spans="1:3" x14ac:dyDescent="0.25">
      <c r="A14781">
        <v>167099</v>
      </c>
      <c r="B14781" t="s">
        <v>32484</v>
      </c>
      <c r="C14781" s="47" t="s">
        <v>32485</v>
      </c>
    </row>
    <row r="14782" spans="1:3" x14ac:dyDescent="0.25">
      <c r="A14782">
        <v>167100</v>
      </c>
      <c r="B14782" t="s">
        <v>110</v>
      </c>
      <c r="C14782" s="47" t="s">
        <v>32486</v>
      </c>
    </row>
    <row r="14783" spans="1:3" x14ac:dyDescent="0.25">
      <c r="A14783">
        <v>167101</v>
      </c>
      <c r="B14783" t="s">
        <v>32487</v>
      </c>
      <c r="C14783" s="47" t="s">
        <v>32488</v>
      </c>
    </row>
    <row r="14784" spans="1:3" x14ac:dyDescent="0.25">
      <c r="A14784">
        <v>167102</v>
      </c>
      <c r="B14784" t="s">
        <v>32489</v>
      </c>
      <c r="C14784" s="47" t="s">
        <v>32490</v>
      </c>
    </row>
    <row r="14785" spans="1:3" x14ac:dyDescent="0.25">
      <c r="A14785">
        <v>167103</v>
      </c>
      <c r="B14785" t="s">
        <v>32491</v>
      </c>
      <c r="C14785" s="47" t="s">
        <v>32492</v>
      </c>
    </row>
    <row r="14786" spans="1:3" x14ac:dyDescent="0.25">
      <c r="A14786">
        <v>167104</v>
      </c>
      <c r="B14786" t="s">
        <v>32493</v>
      </c>
      <c r="C14786" s="47" t="s">
        <v>32494</v>
      </c>
    </row>
    <row r="14787" spans="1:3" x14ac:dyDescent="0.25">
      <c r="A14787">
        <v>167105</v>
      </c>
      <c r="B14787" t="s">
        <v>32495</v>
      </c>
      <c r="C14787" s="47" t="s">
        <v>32496</v>
      </c>
    </row>
    <row r="14788" spans="1:3" x14ac:dyDescent="0.25">
      <c r="A14788">
        <v>167106</v>
      </c>
      <c r="B14788" t="s">
        <v>32497</v>
      </c>
      <c r="C14788" s="47" t="s">
        <v>32498</v>
      </c>
    </row>
    <row r="14789" spans="1:3" x14ac:dyDescent="0.25">
      <c r="A14789">
        <v>167107</v>
      </c>
      <c r="B14789" t="s">
        <v>32499</v>
      </c>
      <c r="C14789" s="47" t="s">
        <v>32500</v>
      </c>
    </row>
    <row r="14790" spans="1:3" x14ac:dyDescent="0.25">
      <c r="A14790">
        <v>167108</v>
      </c>
      <c r="B14790" t="s">
        <v>32501</v>
      </c>
      <c r="C14790" s="47" t="s">
        <v>32502</v>
      </c>
    </row>
    <row r="14791" spans="1:3" x14ac:dyDescent="0.25">
      <c r="A14791">
        <v>167109</v>
      </c>
      <c r="B14791" t="s">
        <v>32503</v>
      </c>
      <c r="C14791" s="47" t="s">
        <v>32504</v>
      </c>
    </row>
    <row r="14792" spans="1:3" x14ac:dyDescent="0.25">
      <c r="A14792">
        <v>167110</v>
      </c>
      <c r="B14792" t="s">
        <v>32505</v>
      </c>
      <c r="C14792" s="47" t="s">
        <v>32506</v>
      </c>
    </row>
    <row r="14793" spans="1:3" x14ac:dyDescent="0.25">
      <c r="A14793">
        <v>167111</v>
      </c>
      <c r="B14793" t="s">
        <v>32507</v>
      </c>
      <c r="C14793" s="47" t="s">
        <v>32508</v>
      </c>
    </row>
    <row r="14794" spans="1:3" x14ac:dyDescent="0.25">
      <c r="A14794">
        <v>167112</v>
      </c>
      <c r="B14794" t="s">
        <v>32509</v>
      </c>
      <c r="C14794" s="47" t="s">
        <v>32510</v>
      </c>
    </row>
    <row r="14795" spans="1:3" x14ac:dyDescent="0.25">
      <c r="A14795">
        <v>167113</v>
      </c>
      <c r="B14795" t="s">
        <v>32511</v>
      </c>
      <c r="C14795" s="47" t="s">
        <v>32512</v>
      </c>
    </row>
    <row r="14796" spans="1:3" x14ac:dyDescent="0.25">
      <c r="A14796">
        <v>167114</v>
      </c>
      <c r="B14796" t="s">
        <v>32513</v>
      </c>
      <c r="C14796" s="47" t="s">
        <v>32514</v>
      </c>
    </row>
    <row r="14797" spans="1:3" x14ac:dyDescent="0.25">
      <c r="A14797">
        <v>167115</v>
      </c>
      <c r="B14797" t="s">
        <v>32515</v>
      </c>
      <c r="C14797" s="47" t="s">
        <v>32516</v>
      </c>
    </row>
    <row r="14798" spans="1:3" x14ac:dyDescent="0.25">
      <c r="A14798">
        <v>167116</v>
      </c>
      <c r="B14798" t="s">
        <v>32517</v>
      </c>
      <c r="C14798" s="47" t="s">
        <v>32518</v>
      </c>
    </row>
    <row r="14799" spans="1:3" x14ac:dyDescent="0.25">
      <c r="A14799">
        <v>167117</v>
      </c>
      <c r="B14799" t="s">
        <v>32519</v>
      </c>
      <c r="C14799" s="47" t="s">
        <v>32520</v>
      </c>
    </row>
    <row r="14800" spans="1:3" x14ac:dyDescent="0.25">
      <c r="A14800">
        <v>167118</v>
      </c>
      <c r="B14800" t="s">
        <v>32521</v>
      </c>
      <c r="C14800" s="47" t="s">
        <v>32522</v>
      </c>
    </row>
    <row r="14801" spans="1:3" x14ac:dyDescent="0.25">
      <c r="A14801">
        <v>167119</v>
      </c>
      <c r="B14801" t="s">
        <v>32523</v>
      </c>
      <c r="C14801" s="47" t="s">
        <v>32524</v>
      </c>
    </row>
    <row r="14802" spans="1:3" x14ac:dyDescent="0.25">
      <c r="A14802">
        <v>167120</v>
      </c>
      <c r="B14802" t="s">
        <v>32525</v>
      </c>
      <c r="C14802" s="47" t="s">
        <v>32526</v>
      </c>
    </row>
    <row r="14803" spans="1:3" x14ac:dyDescent="0.25">
      <c r="A14803">
        <v>167121</v>
      </c>
      <c r="B14803" t="s">
        <v>32527</v>
      </c>
      <c r="C14803" s="47" t="s">
        <v>32528</v>
      </c>
    </row>
    <row r="14804" spans="1:3" x14ac:dyDescent="0.25">
      <c r="A14804">
        <v>167122</v>
      </c>
      <c r="B14804" t="s">
        <v>32529</v>
      </c>
      <c r="C14804" s="47" t="s">
        <v>32530</v>
      </c>
    </row>
    <row r="14805" spans="1:3" x14ac:dyDescent="0.25">
      <c r="A14805">
        <v>167123</v>
      </c>
      <c r="B14805" t="s">
        <v>32531</v>
      </c>
      <c r="C14805" s="47" t="s">
        <v>32532</v>
      </c>
    </row>
    <row r="14806" spans="1:3" x14ac:dyDescent="0.25">
      <c r="A14806">
        <v>167124</v>
      </c>
      <c r="B14806" t="s">
        <v>32533</v>
      </c>
      <c r="C14806" s="47" t="s">
        <v>32534</v>
      </c>
    </row>
    <row r="14807" spans="1:3" x14ac:dyDescent="0.25">
      <c r="A14807">
        <v>167125</v>
      </c>
      <c r="B14807" t="s">
        <v>32535</v>
      </c>
      <c r="C14807" s="47" t="s">
        <v>32536</v>
      </c>
    </row>
    <row r="14808" spans="1:3" x14ac:dyDescent="0.25">
      <c r="A14808">
        <v>167126</v>
      </c>
      <c r="B14808" t="s">
        <v>32537</v>
      </c>
      <c r="C14808" s="47" t="s">
        <v>32538</v>
      </c>
    </row>
    <row r="14809" spans="1:3" x14ac:dyDescent="0.25">
      <c r="A14809">
        <v>167127</v>
      </c>
      <c r="B14809" t="s">
        <v>32539</v>
      </c>
      <c r="C14809" s="47" t="s">
        <v>32540</v>
      </c>
    </row>
    <row r="14810" spans="1:3" x14ac:dyDescent="0.25">
      <c r="A14810">
        <v>167128</v>
      </c>
      <c r="B14810" t="s">
        <v>32541</v>
      </c>
      <c r="C14810" s="47" t="s">
        <v>32542</v>
      </c>
    </row>
    <row r="14811" spans="1:3" x14ac:dyDescent="0.25">
      <c r="A14811">
        <v>167129</v>
      </c>
      <c r="B14811" t="s">
        <v>32543</v>
      </c>
      <c r="C14811" s="47" t="s">
        <v>32544</v>
      </c>
    </row>
    <row r="14812" spans="1:3" x14ac:dyDescent="0.25">
      <c r="A14812">
        <v>167130</v>
      </c>
      <c r="B14812" t="s">
        <v>32545</v>
      </c>
      <c r="C14812" s="47" t="s">
        <v>32546</v>
      </c>
    </row>
    <row r="14813" spans="1:3" x14ac:dyDescent="0.25">
      <c r="A14813">
        <v>167131</v>
      </c>
      <c r="B14813" t="s">
        <v>32547</v>
      </c>
      <c r="C14813" s="47" t="s">
        <v>32548</v>
      </c>
    </row>
    <row r="14814" spans="1:3" x14ac:dyDescent="0.25">
      <c r="A14814">
        <v>167132</v>
      </c>
      <c r="B14814" t="s">
        <v>32549</v>
      </c>
      <c r="C14814" s="47" t="s">
        <v>32550</v>
      </c>
    </row>
    <row r="14815" spans="1:3" x14ac:dyDescent="0.25">
      <c r="A14815">
        <v>167133</v>
      </c>
      <c r="B14815" t="s">
        <v>32551</v>
      </c>
      <c r="C14815" s="47" t="s">
        <v>32552</v>
      </c>
    </row>
    <row r="14816" spans="1:3" x14ac:dyDescent="0.25">
      <c r="A14816">
        <v>167134</v>
      </c>
      <c r="B14816" t="s">
        <v>32553</v>
      </c>
      <c r="C14816" s="47" t="s">
        <v>32554</v>
      </c>
    </row>
    <row r="14817" spans="1:3" x14ac:dyDescent="0.25">
      <c r="A14817">
        <v>167135</v>
      </c>
      <c r="B14817" t="s">
        <v>32555</v>
      </c>
      <c r="C14817" s="47" t="s">
        <v>32556</v>
      </c>
    </row>
    <row r="14818" spans="1:3" x14ac:dyDescent="0.25">
      <c r="A14818">
        <v>167136</v>
      </c>
      <c r="B14818" t="s">
        <v>32557</v>
      </c>
      <c r="C14818" s="47" t="s">
        <v>32558</v>
      </c>
    </row>
    <row r="14819" spans="1:3" x14ac:dyDescent="0.25">
      <c r="A14819">
        <v>167137</v>
      </c>
      <c r="B14819" t="s">
        <v>32559</v>
      </c>
      <c r="C14819" s="47" t="s">
        <v>32560</v>
      </c>
    </row>
    <row r="14820" spans="1:3" x14ac:dyDescent="0.25">
      <c r="A14820">
        <v>167138</v>
      </c>
      <c r="B14820" t="s">
        <v>32561</v>
      </c>
      <c r="C14820" s="47" t="s">
        <v>32562</v>
      </c>
    </row>
    <row r="14821" spans="1:3" x14ac:dyDescent="0.25">
      <c r="A14821">
        <v>167139</v>
      </c>
      <c r="B14821" t="s">
        <v>32563</v>
      </c>
      <c r="C14821" s="47" t="s">
        <v>32564</v>
      </c>
    </row>
    <row r="14822" spans="1:3" x14ac:dyDescent="0.25">
      <c r="A14822">
        <v>167140</v>
      </c>
      <c r="B14822" t="s">
        <v>32565</v>
      </c>
      <c r="C14822" s="47" t="s">
        <v>32566</v>
      </c>
    </row>
    <row r="14823" spans="1:3" x14ac:dyDescent="0.25">
      <c r="A14823">
        <v>167141</v>
      </c>
      <c r="B14823" t="s">
        <v>32567</v>
      </c>
      <c r="C14823" s="47" t="s">
        <v>32568</v>
      </c>
    </row>
    <row r="14824" spans="1:3" x14ac:dyDescent="0.25">
      <c r="A14824">
        <v>167142</v>
      </c>
      <c r="B14824" t="s">
        <v>32569</v>
      </c>
      <c r="C14824" s="47" t="s">
        <v>32570</v>
      </c>
    </row>
    <row r="14825" spans="1:3" x14ac:dyDescent="0.25">
      <c r="A14825">
        <v>167143</v>
      </c>
      <c r="B14825" t="s">
        <v>32571</v>
      </c>
      <c r="C14825" s="47" t="s">
        <v>32572</v>
      </c>
    </row>
    <row r="14826" spans="1:3" x14ac:dyDescent="0.25">
      <c r="A14826">
        <v>167144</v>
      </c>
      <c r="B14826" t="s">
        <v>32573</v>
      </c>
      <c r="C14826" s="47" t="s">
        <v>32574</v>
      </c>
    </row>
    <row r="14827" spans="1:3" x14ac:dyDescent="0.25">
      <c r="A14827">
        <v>167145</v>
      </c>
      <c r="B14827" t="s">
        <v>1582</v>
      </c>
      <c r="C14827" s="47" t="s">
        <v>32575</v>
      </c>
    </row>
    <row r="14828" spans="1:3" x14ac:dyDescent="0.25">
      <c r="A14828">
        <v>167146</v>
      </c>
      <c r="B14828" t="s">
        <v>32576</v>
      </c>
      <c r="C14828" s="47" t="s">
        <v>32577</v>
      </c>
    </row>
    <row r="14829" spans="1:3" x14ac:dyDescent="0.25">
      <c r="A14829">
        <v>167147</v>
      </c>
      <c r="B14829" t="s">
        <v>32578</v>
      </c>
      <c r="C14829" s="47" t="s">
        <v>32579</v>
      </c>
    </row>
    <row r="14830" spans="1:3" x14ac:dyDescent="0.25">
      <c r="A14830">
        <v>167148</v>
      </c>
      <c r="B14830" t="s">
        <v>32580</v>
      </c>
      <c r="C14830" s="47" t="s">
        <v>32581</v>
      </c>
    </row>
    <row r="14831" spans="1:3" x14ac:dyDescent="0.25">
      <c r="A14831">
        <v>167149</v>
      </c>
      <c r="B14831" t="s">
        <v>32582</v>
      </c>
      <c r="C14831" s="47" t="s">
        <v>32583</v>
      </c>
    </row>
    <row r="14832" spans="1:3" x14ac:dyDescent="0.25">
      <c r="A14832">
        <v>167150</v>
      </c>
      <c r="B14832" t="s">
        <v>32584</v>
      </c>
      <c r="C14832" s="47" t="s">
        <v>32585</v>
      </c>
    </row>
    <row r="14833" spans="1:3" x14ac:dyDescent="0.25">
      <c r="A14833">
        <v>167151</v>
      </c>
      <c r="B14833" t="s">
        <v>32586</v>
      </c>
      <c r="C14833" s="47" t="s">
        <v>32587</v>
      </c>
    </row>
    <row r="14834" spans="1:3" x14ac:dyDescent="0.25">
      <c r="A14834">
        <v>167152</v>
      </c>
      <c r="B14834" t="s">
        <v>32588</v>
      </c>
      <c r="C14834" s="47" t="s">
        <v>32589</v>
      </c>
    </row>
    <row r="14835" spans="1:3" x14ac:dyDescent="0.25">
      <c r="A14835">
        <v>167153</v>
      </c>
      <c r="B14835" t="s">
        <v>32590</v>
      </c>
      <c r="C14835" s="47" t="s">
        <v>32591</v>
      </c>
    </row>
    <row r="14836" spans="1:3" x14ac:dyDescent="0.25">
      <c r="A14836">
        <v>167154</v>
      </c>
      <c r="B14836" t="s">
        <v>32592</v>
      </c>
      <c r="C14836" s="47" t="s">
        <v>32593</v>
      </c>
    </row>
    <row r="14837" spans="1:3" x14ac:dyDescent="0.25">
      <c r="A14837">
        <v>167155</v>
      </c>
      <c r="B14837" t="s">
        <v>32594</v>
      </c>
      <c r="C14837" s="47" t="s">
        <v>32595</v>
      </c>
    </row>
    <row r="14838" spans="1:3" x14ac:dyDescent="0.25">
      <c r="A14838">
        <v>167156</v>
      </c>
      <c r="B14838" t="s">
        <v>32596</v>
      </c>
      <c r="C14838" s="47" t="s">
        <v>32597</v>
      </c>
    </row>
    <row r="14839" spans="1:3" x14ac:dyDescent="0.25">
      <c r="A14839">
        <v>167157</v>
      </c>
      <c r="B14839" t="s">
        <v>32598</v>
      </c>
      <c r="C14839" s="47" t="s">
        <v>32599</v>
      </c>
    </row>
    <row r="14840" spans="1:3" x14ac:dyDescent="0.25">
      <c r="A14840">
        <v>167158</v>
      </c>
      <c r="B14840" t="s">
        <v>32600</v>
      </c>
      <c r="C14840" s="47" t="s">
        <v>32601</v>
      </c>
    </row>
    <row r="14841" spans="1:3" x14ac:dyDescent="0.25">
      <c r="A14841">
        <v>167159</v>
      </c>
      <c r="B14841" t="s">
        <v>32602</v>
      </c>
      <c r="C14841" s="47" t="s">
        <v>32603</v>
      </c>
    </row>
    <row r="14842" spans="1:3" x14ac:dyDescent="0.25">
      <c r="A14842">
        <v>167160</v>
      </c>
      <c r="B14842" t="s">
        <v>32604</v>
      </c>
      <c r="C14842" s="47" t="s">
        <v>32605</v>
      </c>
    </row>
    <row r="14843" spans="1:3" x14ac:dyDescent="0.25">
      <c r="A14843">
        <v>167161</v>
      </c>
      <c r="B14843" t="s">
        <v>312</v>
      </c>
      <c r="C14843" s="47" t="s">
        <v>32606</v>
      </c>
    </row>
    <row r="14844" spans="1:3" x14ac:dyDescent="0.25">
      <c r="A14844">
        <v>167162</v>
      </c>
      <c r="B14844" t="s">
        <v>32607</v>
      </c>
      <c r="C14844" s="47" t="s">
        <v>32608</v>
      </c>
    </row>
    <row r="14845" spans="1:3" x14ac:dyDescent="0.25">
      <c r="A14845">
        <v>167163</v>
      </c>
      <c r="B14845" t="s">
        <v>32609</v>
      </c>
      <c r="C14845" s="47" t="s">
        <v>32610</v>
      </c>
    </row>
    <row r="14846" spans="1:3" x14ac:dyDescent="0.25">
      <c r="A14846">
        <v>167164</v>
      </c>
      <c r="B14846" t="s">
        <v>32611</v>
      </c>
      <c r="C14846" s="47" t="s">
        <v>32612</v>
      </c>
    </row>
    <row r="14847" spans="1:3" x14ac:dyDescent="0.25">
      <c r="A14847">
        <v>167165</v>
      </c>
      <c r="B14847" t="s">
        <v>32613</v>
      </c>
      <c r="C14847" s="47" t="s">
        <v>32614</v>
      </c>
    </row>
    <row r="14848" spans="1:3" x14ac:dyDescent="0.25">
      <c r="A14848">
        <v>167166</v>
      </c>
      <c r="B14848" t="s">
        <v>32615</v>
      </c>
      <c r="C14848" s="47" t="s">
        <v>32616</v>
      </c>
    </row>
    <row r="14849" spans="1:3" x14ac:dyDescent="0.25">
      <c r="A14849">
        <v>167167</v>
      </c>
      <c r="B14849" t="s">
        <v>32617</v>
      </c>
      <c r="C14849" s="47" t="s">
        <v>32618</v>
      </c>
    </row>
    <row r="14850" spans="1:3" x14ac:dyDescent="0.25">
      <c r="A14850">
        <v>167168</v>
      </c>
      <c r="B14850" t="s">
        <v>32619</v>
      </c>
      <c r="C14850" s="47" t="s">
        <v>32620</v>
      </c>
    </row>
    <row r="14851" spans="1:3" x14ac:dyDescent="0.25">
      <c r="A14851">
        <v>167169</v>
      </c>
      <c r="B14851" t="s">
        <v>32621</v>
      </c>
      <c r="C14851" s="47" t="s">
        <v>32622</v>
      </c>
    </row>
    <row r="14852" spans="1:3" x14ac:dyDescent="0.25">
      <c r="A14852">
        <v>167170</v>
      </c>
      <c r="B14852" t="s">
        <v>32623</v>
      </c>
      <c r="C14852" s="47" t="s">
        <v>32624</v>
      </c>
    </row>
    <row r="14853" spans="1:3" x14ac:dyDescent="0.25">
      <c r="A14853">
        <v>167171</v>
      </c>
      <c r="B14853" t="s">
        <v>32625</v>
      </c>
      <c r="C14853" s="47" t="s">
        <v>32626</v>
      </c>
    </row>
    <row r="14854" spans="1:3" x14ac:dyDescent="0.25">
      <c r="A14854">
        <v>167172</v>
      </c>
      <c r="B14854" t="s">
        <v>32627</v>
      </c>
      <c r="C14854" s="47" t="s">
        <v>32628</v>
      </c>
    </row>
    <row r="14855" spans="1:3" x14ac:dyDescent="0.25">
      <c r="A14855">
        <v>167173</v>
      </c>
      <c r="B14855" t="s">
        <v>32629</v>
      </c>
      <c r="C14855" s="47" t="s">
        <v>32630</v>
      </c>
    </row>
    <row r="14856" spans="1:3" x14ac:dyDescent="0.25">
      <c r="A14856">
        <v>167174</v>
      </c>
      <c r="B14856" t="s">
        <v>32631</v>
      </c>
      <c r="C14856" s="47" t="s">
        <v>32632</v>
      </c>
    </row>
    <row r="14857" spans="1:3" x14ac:dyDescent="0.25">
      <c r="A14857">
        <v>167175</v>
      </c>
      <c r="B14857" t="s">
        <v>32633</v>
      </c>
      <c r="C14857" s="47" t="s">
        <v>32634</v>
      </c>
    </row>
    <row r="14858" spans="1:3" x14ac:dyDescent="0.25">
      <c r="A14858">
        <v>167176</v>
      </c>
      <c r="B14858" t="s">
        <v>32635</v>
      </c>
      <c r="C14858" s="47" t="s">
        <v>32636</v>
      </c>
    </row>
    <row r="14859" spans="1:3" x14ac:dyDescent="0.25">
      <c r="A14859">
        <v>167177</v>
      </c>
      <c r="B14859" t="s">
        <v>32637</v>
      </c>
      <c r="C14859" s="47" t="s">
        <v>32638</v>
      </c>
    </row>
    <row r="14860" spans="1:3" x14ac:dyDescent="0.25">
      <c r="A14860">
        <v>167178</v>
      </c>
      <c r="B14860" t="s">
        <v>32639</v>
      </c>
      <c r="C14860" s="47" t="s">
        <v>32640</v>
      </c>
    </row>
    <row r="14861" spans="1:3" x14ac:dyDescent="0.25">
      <c r="A14861">
        <v>167179</v>
      </c>
      <c r="B14861" t="s">
        <v>32641</v>
      </c>
      <c r="C14861" s="47" t="s">
        <v>32642</v>
      </c>
    </row>
    <row r="14862" spans="1:3" x14ac:dyDescent="0.25">
      <c r="A14862">
        <v>167180</v>
      </c>
      <c r="B14862" t="s">
        <v>32643</v>
      </c>
      <c r="C14862" s="47" t="s">
        <v>32644</v>
      </c>
    </row>
    <row r="14863" spans="1:3" x14ac:dyDescent="0.25">
      <c r="A14863">
        <v>167181</v>
      </c>
      <c r="B14863" t="s">
        <v>32645</v>
      </c>
      <c r="C14863" s="47" t="s">
        <v>32646</v>
      </c>
    </row>
    <row r="14864" spans="1:3" x14ac:dyDescent="0.25">
      <c r="A14864">
        <v>167182</v>
      </c>
      <c r="B14864" t="s">
        <v>32647</v>
      </c>
      <c r="C14864" s="47" t="s">
        <v>32648</v>
      </c>
    </row>
    <row r="14865" spans="1:3" x14ac:dyDescent="0.25">
      <c r="A14865">
        <v>167183</v>
      </c>
      <c r="B14865" t="s">
        <v>32649</v>
      </c>
      <c r="C14865" s="47" t="s">
        <v>32650</v>
      </c>
    </row>
    <row r="14866" spans="1:3" x14ac:dyDescent="0.25">
      <c r="A14866">
        <v>167184</v>
      </c>
      <c r="B14866" t="s">
        <v>32651</v>
      </c>
      <c r="C14866" s="47" t="s">
        <v>32652</v>
      </c>
    </row>
    <row r="14867" spans="1:3" x14ac:dyDescent="0.25">
      <c r="A14867">
        <v>167185</v>
      </c>
      <c r="B14867" t="s">
        <v>32653</v>
      </c>
      <c r="C14867" s="47" t="s">
        <v>32654</v>
      </c>
    </row>
    <row r="14868" spans="1:3" x14ac:dyDescent="0.25">
      <c r="A14868">
        <v>167186</v>
      </c>
      <c r="B14868" t="s">
        <v>32655</v>
      </c>
      <c r="C14868" s="47" t="s">
        <v>32656</v>
      </c>
    </row>
    <row r="14869" spans="1:3" x14ac:dyDescent="0.25">
      <c r="A14869">
        <v>167187</v>
      </c>
      <c r="B14869" t="s">
        <v>32657</v>
      </c>
      <c r="C14869" s="47" t="s">
        <v>32658</v>
      </c>
    </row>
    <row r="14870" spans="1:3" x14ac:dyDescent="0.25">
      <c r="A14870">
        <v>167188</v>
      </c>
      <c r="B14870" t="s">
        <v>32659</v>
      </c>
      <c r="C14870" s="47" t="s">
        <v>32660</v>
      </c>
    </row>
    <row r="14871" spans="1:3" x14ac:dyDescent="0.25">
      <c r="A14871">
        <v>167189</v>
      </c>
      <c r="B14871" t="s">
        <v>32661</v>
      </c>
      <c r="C14871" s="47" t="s">
        <v>32662</v>
      </c>
    </row>
    <row r="14872" spans="1:3" x14ac:dyDescent="0.25">
      <c r="A14872">
        <v>167190</v>
      </c>
      <c r="B14872" t="s">
        <v>32663</v>
      </c>
      <c r="C14872" s="47" t="s">
        <v>32664</v>
      </c>
    </row>
    <row r="14873" spans="1:3" x14ac:dyDescent="0.25">
      <c r="A14873">
        <v>167191</v>
      </c>
      <c r="B14873" t="s">
        <v>32665</v>
      </c>
      <c r="C14873" s="47" t="s">
        <v>32666</v>
      </c>
    </row>
    <row r="14874" spans="1:3" x14ac:dyDescent="0.25">
      <c r="A14874">
        <v>167192</v>
      </c>
      <c r="B14874" t="s">
        <v>32667</v>
      </c>
      <c r="C14874" s="47" t="s">
        <v>32668</v>
      </c>
    </row>
    <row r="14875" spans="1:3" x14ac:dyDescent="0.25">
      <c r="A14875">
        <v>167193</v>
      </c>
      <c r="B14875" t="s">
        <v>32669</v>
      </c>
      <c r="C14875" s="47" t="s">
        <v>32670</v>
      </c>
    </row>
    <row r="14876" spans="1:3" x14ac:dyDescent="0.25">
      <c r="A14876">
        <v>167194</v>
      </c>
      <c r="B14876" t="s">
        <v>32671</v>
      </c>
      <c r="C14876" s="47" t="s">
        <v>32672</v>
      </c>
    </row>
    <row r="14877" spans="1:3" x14ac:dyDescent="0.25">
      <c r="A14877">
        <v>167195</v>
      </c>
      <c r="B14877" t="s">
        <v>32673</v>
      </c>
      <c r="C14877" s="47" t="s">
        <v>32674</v>
      </c>
    </row>
    <row r="14878" spans="1:3" x14ac:dyDescent="0.25">
      <c r="A14878">
        <v>167196</v>
      </c>
      <c r="B14878" t="s">
        <v>32675</v>
      </c>
      <c r="C14878" s="47" t="s">
        <v>32676</v>
      </c>
    </row>
    <row r="14879" spans="1:3" x14ac:dyDescent="0.25">
      <c r="A14879">
        <v>167197</v>
      </c>
      <c r="B14879" t="s">
        <v>32677</v>
      </c>
      <c r="C14879" s="47" t="s">
        <v>32678</v>
      </c>
    </row>
    <row r="14880" spans="1:3" x14ac:dyDescent="0.25">
      <c r="A14880">
        <v>167198</v>
      </c>
      <c r="B14880" t="s">
        <v>32679</v>
      </c>
      <c r="C14880" s="47" t="s">
        <v>32680</v>
      </c>
    </row>
    <row r="14881" spans="1:3" x14ac:dyDescent="0.25">
      <c r="A14881">
        <v>167199</v>
      </c>
      <c r="B14881" t="s">
        <v>32681</v>
      </c>
      <c r="C14881" s="47" t="s">
        <v>32682</v>
      </c>
    </row>
    <row r="14882" spans="1:3" x14ac:dyDescent="0.25">
      <c r="A14882">
        <v>167200</v>
      </c>
      <c r="B14882" t="s">
        <v>32683</v>
      </c>
      <c r="C14882" s="47" t="s">
        <v>32684</v>
      </c>
    </row>
    <row r="14883" spans="1:3" x14ac:dyDescent="0.25">
      <c r="A14883">
        <v>167201</v>
      </c>
      <c r="B14883" t="s">
        <v>1197</v>
      </c>
      <c r="C14883" s="47" t="s">
        <v>32685</v>
      </c>
    </row>
    <row r="14884" spans="1:3" x14ac:dyDescent="0.25">
      <c r="A14884">
        <v>167202</v>
      </c>
      <c r="B14884" t="s">
        <v>32686</v>
      </c>
      <c r="C14884" s="47" t="s">
        <v>32687</v>
      </c>
    </row>
    <row r="14885" spans="1:3" x14ac:dyDescent="0.25">
      <c r="A14885">
        <v>167203</v>
      </c>
      <c r="B14885" t="s">
        <v>1277</v>
      </c>
      <c r="C14885" s="47" t="s">
        <v>32688</v>
      </c>
    </row>
    <row r="14886" spans="1:3" x14ac:dyDescent="0.25">
      <c r="A14886">
        <v>167204</v>
      </c>
      <c r="B14886" t="s">
        <v>32689</v>
      </c>
      <c r="C14886" s="47" t="s">
        <v>32690</v>
      </c>
    </row>
    <row r="14887" spans="1:3" x14ac:dyDescent="0.25">
      <c r="A14887">
        <v>167205</v>
      </c>
      <c r="B14887" t="s">
        <v>32691</v>
      </c>
      <c r="C14887" s="47" t="s">
        <v>32692</v>
      </c>
    </row>
    <row r="14888" spans="1:3" x14ac:dyDescent="0.25">
      <c r="A14888">
        <v>167206</v>
      </c>
      <c r="B14888" t="s">
        <v>32693</v>
      </c>
      <c r="C14888" s="47" t="s">
        <v>32694</v>
      </c>
    </row>
    <row r="14889" spans="1:3" x14ac:dyDescent="0.25">
      <c r="A14889">
        <v>167207</v>
      </c>
      <c r="B14889" t="s">
        <v>32695</v>
      </c>
      <c r="C14889" s="47" t="s">
        <v>32696</v>
      </c>
    </row>
    <row r="14890" spans="1:3" x14ac:dyDescent="0.25">
      <c r="A14890">
        <v>167208</v>
      </c>
      <c r="B14890" t="s">
        <v>32697</v>
      </c>
      <c r="C14890" s="47" t="s">
        <v>32698</v>
      </c>
    </row>
    <row r="14891" spans="1:3" x14ac:dyDescent="0.25">
      <c r="A14891">
        <v>167209</v>
      </c>
      <c r="B14891" t="s">
        <v>32699</v>
      </c>
      <c r="C14891" s="47" t="s">
        <v>32700</v>
      </c>
    </row>
    <row r="14892" spans="1:3" x14ac:dyDescent="0.25">
      <c r="A14892">
        <v>167210</v>
      </c>
      <c r="B14892" t="s">
        <v>32701</v>
      </c>
      <c r="C14892" s="47" t="s">
        <v>32702</v>
      </c>
    </row>
    <row r="14893" spans="1:3" x14ac:dyDescent="0.25">
      <c r="A14893">
        <v>167211</v>
      </c>
      <c r="B14893" t="s">
        <v>32703</v>
      </c>
      <c r="C14893" s="47" t="s">
        <v>32704</v>
      </c>
    </row>
    <row r="14894" spans="1:3" x14ac:dyDescent="0.25">
      <c r="A14894">
        <v>167212</v>
      </c>
      <c r="B14894" t="s">
        <v>679</v>
      </c>
      <c r="C14894" s="47" t="s">
        <v>32705</v>
      </c>
    </row>
    <row r="14895" spans="1:3" x14ac:dyDescent="0.25">
      <c r="A14895">
        <v>167213</v>
      </c>
      <c r="B14895" t="s">
        <v>32706</v>
      </c>
      <c r="C14895" s="47" t="s">
        <v>32707</v>
      </c>
    </row>
    <row r="14896" spans="1:3" x14ac:dyDescent="0.25">
      <c r="A14896">
        <v>167214</v>
      </c>
      <c r="B14896" t="s">
        <v>32708</v>
      </c>
      <c r="C14896" s="47" t="s">
        <v>32709</v>
      </c>
    </row>
    <row r="14897" spans="1:3" x14ac:dyDescent="0.25">
      <c r="A14897">
        <v>167215</v>
      </c>
      <c r="B14897" t="s">
        <v>32710</v>
      </c>
      <c r="C14897" s="47" t="s">
        <v>32711</v>
      </c>
    </row>
    <row r="14898" spans="1:3" x14ac:dyDescent="0.25">
      <c r="A14898">
        <v>167216</v>
      </c>
      <c r="B14898" t="s">
        <v>32712</v>
      </c>
      <c r="C14898" s="47" t="s">
        <v>32713</v>
      </c>
    </row>
    <row r="14899" spans="1:3" x14ac:dyDescent="0.25">
      <c r="A14899">
        <v>167217</v>
      </c>
      <c r="B14899" t="s">
        <v>32714</v>
      </c>
      <c r="C14899" s="47" t="s">
        <v>32715</v>
      </c>
    </row>
    <row r="14900" spans="1:3" x14ac:dyDescent="0.25">
      <c r="A14900">
        <v>167218</v>
      </c>
      <c r="B14900" t="s">
        <v>32716</v>
      </c>
      <c r="C14900" s="47" t="s">
        <v>32717</v>
      </c>
    </row>
    <row r="14901" spans="1:3" x14ac:dyDescent="0.25">
      <c r="A14901">
        <v>167219</v>
      </c>
      <c r="B14901" t="s">
        <v>32718</v>
      </c>
      <c r="C14901" s="47" t="s">
        <v>32719</v>
      </c>
    </row>
    <row r="14902" spans="1:3" x14ac:dyDescent="0.25">
      <c r="A14902">
        <v>167220</v>
      </c>
      <c r="B14902" t="s">
        <v>32720</v>
      </c>
      <c r="C14902" s="47" t="s">
        <v>32721</v>
      </c>
    </row>
    <row r="14903" spans="1:3" x14ac:dyDescent="0.25">
      <c r="A14903">
        <v>167221</v>
      </c>
      <c r="B14903" t="s">
        <v>32722</v>
      </c>
      <c r="C14903" s="47" t="s">
        <v>32723</v>
      </c>
    </row>
    <row r="14904" spans="1:3" x14ac:dyDescent="0.25">
      <c r="A14904">
        <v>167222</v>
      </c>
      <c r="B14904" t="s">
        <v>32724</v>
      </c>
      <c r="C14904" s="47" t="s">
        <v>32725</v>
      </c>
    </row>
    <row r="14905" spans="1:3" x14ac:dyDescent="0.25">
      <c r="A14905">
        <v>167223</v>
      </c>
      <c r="B14905" t="s">
        <v>32726</v>
      </c>
      <c r="C14905" s="47" t="s">
        <v>32727</v>
      </c>
    </row>
    <row r="14906" spans="1:3" x14ac:dyDescent="0.25">
      <c r="A14906">
        <v>167224</v>
      </c>
      <c r="B14906" t="s">
        <v>32728</v>
      </c>
      <c r="C14906" s="47" t="s">
        <v>32729</v>
      </c>
    </row>
    <row r="14907" spans="1:3" x14ac:dyDescent="0.25">
      <c r="A14907">
        <v>167225</v>
      </c>
      <c r="B14907" t="s">
        <v>32730</v>
      </c>
      <c r="C14907" s="47" t="s">
        <v>32731</v>
      </c>
    </row>
    <row r="14908" spans="1:3" x14ac:dyDescent="0.25">
      <c r="A14908">
        <v>167226</v>
      </c>
      <c r="B14908" t="s">
        <v>32732</v>
      </c>
      <c r="C14908" s="47" t="s">
        <v>32733</v>
      </c>
    </row>
    <row r="14909" spans="1:3" x14ac:dyDescent="0.25">
      <c r="A14909">
        <v>167227</v>
      </c>
      <c r="B14909" t="s">
        <v>32734</v>
      </c>
      <c r="C14909" s="47" t="s">
        <v>32735</v>
      </c>
    </row>
    <row r="14910" spans="1:3" x14ac:dyDescent="0.25">
      <c r="A14910">
        <v>167228</v>
      </c>
      <c r="B14910" t="s">
        <v>32736</v>
      </c>
      <c r="C14910" s="47" t="s">
        <v>32737</v>
      </c>
    </row>
    <row r="14911" spans="1:3" x14ac:dyDescent="0.25">
      <c r="A14911">
        <v>167229</v>
      </c>
      <c r="B14911" t="s">
        <v>32738</v>
      </c>
      <c r="C14911" s="47" t="s">
        <v>32739</v>
      </c>
    </row>
    <row r="14912" spans="1:3" x14ac:dyDescent="0.25">
      <c r="A14912">
        <v>167230</v>
      </c>
      <c r="B14912" t="s">
        <v>32740</v>
      </c>
      <c r="C14912" s="47" t="s">
        <v>32741</v>
      </c>
    </row>
    <row r="14913" spans="1:3" x14ac:dyDescent="0.25">
      <c r="A14913">
        <v>167231</v>
      </c>
      <c r="B14913" t="s">
        <v>32742</v>
      </c>
      <c r="C14913" s="47" t="s">
        <v>32743</v>
      </c>
    </row>
    <row r="14914" spans="1:3" x14ac:dyDescent="0.25">
      <c r="A14914">
        <v>167232</v>
      </c>
      <c r="B14914" t="s">
        <v>32744</v>
      </c>
      <c r="C14914" s="47" t="s">
        <v>32745</v>
      </c>
    </row>
    <row r="14915" spans="1:3" x14ac:dyDescent="0.25">
      <c r="A14915">
        <v>167233</v>
      </c>
      <c r="B14915" t="s">
        <v>32746</v>
      </c>
      <c r="C14915" s="47" t="s">
        <v>32747</v>
      </c>
    </row>
    <row r="14916" spans="1:3" x14ac:dyDescent="0.25">
      <c r="A14916">
        <v>167234</v>
      </c>
      <c r="B14916" t="s">
        <v>32748</v>
      </c>
      <c r="C14916" s="47" t="s">
        <v>32749</v>
      </c>
    </row>
    <row r="14917" spans="1:3" x14ac:dyDescent="0.25">
      <c r="A14917">
        <v>167235</v>
      </c>
      <c r="B14917" t="s">
        <v>32750</v>
      </c>
      <c r="C14917" s="47" t="s">
        <v>32751</v>
      </c>
    </row>
    <row r="14918" spans="1:3" x14ac:dyDescent="0.25">
      <c r="A14918">
        <v>167236</v>
      </c>
      <c r="B14918" t="s">
        <v>32752</v>
      </c>
      <c r="C14918" s="47" t="s">
        <v>32753</v>
      </c>
    </row>
    <row r="14919" spans="1:3" x14ac:dyDescent="0.25">
      <c r="A14919">
        <v>167237</v>
      </c>
      <c r="B14919" t="s">
        <v>32754</v>
      </c>
      <c r="C14919" s="47" t="s">
        <v>32755</v>
      </c>
    </row>
    <row r="14920" spans="1:3" x14ac:dyDescent="0.25">
      <c r="A14920">
        <v>167238</v>
      </c>
      <c r="B14920" t="s">
        <v>32756</v>
      </c>
      <c r="C14920" s="47" t="s">
        <v>32757</v>
      </c>
    </row>
    <row r="14921" spans="1:3" x14ac:dyDescent="0.25">
      <c r="A14921">
        <v>167239</v>
      </c>
      <c r="B14921" t="s">
        <v>32758</v>
      </c>
      <c r="C14921" s="47" t="s">
        <v>32759</v>
      </c>
    </row>
    <row r="14922" spans="1:3" x14ac:dyDescent="0.25">
      <c r="A14922">
        <v>167240</v>
      </c>
      <c r="B14922" t="s">
        <v>32760</v>
      </c>
      <c r="C14922" s="47" t="s">
        <v>32761</v>
      </c>
    </row>
    <row r="14923" spans="1:3" x14ac:dyDescent="0.25">
      <c r="A14923">
        <v>167241</v>
      </c>
      <c r="B14923" t="s">
        <v>32762</v>
      </c>
      <c r="C14923" s="47" t="s">
        <v>32763</v>
      </c>
    </row>
    <row r="14924" spans="1:3" x14ac:dyDescent="0.25">
      <c r="A14924">
        <v>167242</v>
      </c>
      <c r="B14924" t="s">
        <v>32764</v>
      </c>
      <c r="C14924" s="47" t="s">
        <v>32765</v>
      </c>
    </row>
    <row r="14925" spans="1:3" x14ac:dyDescent="0.25">
      <c r="A14925">
        <v>167243</v>
      </c>
      <c r="B14925" t="s">
        <v>32766</v>
      </c>
      <c r="C14925" s="47" t="s">
        <v>32767</v>
      </c>
    </row>
    <row r="14926" spans="1:3" x14ac:dyDescent="0.25">
      <c r="A14926">
        <v>167244</v>
      </c>
      <c r="B14926" t="s">
        <v>32768</v>
      </c>
      <c r="C14926" s="47" t="s">
        <v>32769</v>
      </c>
    </row>
    <row r="14927" spans="1:3" x14ac:dyDescent="0.25">
      <c r="A14927">
        <v>167245</v>
      </c>
      <c r="B14927" t="s">
        <v>32770</v>
      </c>
      <c r="C14927" s="47" t="s">
        <v>32771</v>
      </c>
    </row>
    <row r="14928" spans="1:3" x14ac:dyDescent="0.25">
      <c r="A14928">
        <v>167246</v>
      </c>
      <c r="B14928" t="s">
        <v>32772</v>
      </c>
      <c r="C14928" s="47" t="s">
        <v>32773</v>
      </c>
    </row>
    <row r="14929" spans="1:3" x14ac:dyDescent="0.25">
      <c r="A14929">
        <v>167247</v>
      </c>
      <c r="B14929" t="s">
        <v>32774</v>
      </c>
      <c r="C14929" s="47" t="s">
        <v>32775</v>
      </c>
    </row>
    <row r="14930" spans="1:3" x14ac:dyDescent="0.25">
      <c r="A14930">
        <v>167248</v>
      </c>
      <c r="B14930" t="s">
        <v>32776</v>
      </c>
      <c r="C14930" s="47" t="s">
        <v>32777</v>
      </c>
    </row>
    <row r="14931" spans="1:3" x14ac:dyDescent="0.25">
      <c r="A14931">
        <v>167249</v>
      </c>
      <c r="B14931" t="s">
        <v>32778</v>
      </c>
      <c r="C14931" s="47" t="s">
        <v>32779</v>
      </c>
    </row>
    <row r="14932" spans="1:3" x14ac:dyDescent="0.25">
      <c r="A14932">
        <v>167250</v>
      </c>
      <c r="B14932" t="s">
        <v>32780</v>
      </c>
      <c r="C14932" s="47" t="s">
        <v>32781</v>
      </c>
    </row>
    <row r="14933" spans="1:3" x14ac:dyDescent="0.25">
      <c r="A14933">
        <v>167251</v>
      </c>
      <c r="B14933" t="s">
        <v>32782</v>
      </c>
      <c r="C14933" s="47" t="s">
        <v>32783</v>
      </c>
    </row>
    <row r="14934" spans="1:3" x14ac:dyDescent="0.25">
      <c r="A14934">
        <v>167252</v>
      </c>
      <c r="B14934" t="s">
        <v>32784</v>
      </c>
      <c r="C14934" s="47" t="s">
        <v>32785</v>
      </c>
    </row>
    <row r="14935" spans="1:3" x14ac:dyDescent="0.25">
      <c r="A14935">
        <v>167253</v>
      </c>
      <c r="B14935" t="s">
        <v>32786</v>
      </c>
      <c r="C14935" s="47" t="s">
        <v>32787</v>
      </c>
    </row>
    <row r="14936" spans="1:3" x14ac:dyDescent="0.25">
      <c r="A14936">
        <v>167254</v>
      </c>
      <c r="B14936" t="s">
        <v>32788</v>
      </c>
      <c r="C14936" s="47" t="s">
        <v>32789</v>
      </c>
    </row>
    <row r="14937" spans="1:3" x14ac:dyDescent="0.25">
      <c r="A14937">
        <v>167255</v>
      </c>
      <c r="B14937" t="s">
        <v>32790</v>
      </c>
      <c r="C14937" s="47" t="s">
        <v>32791</v>
      </c>
    </row>
    <row r="14938" spans="1:3" x14ac:dyDescent="0.25">
      <c r="A14938">
        <v>167256</v>
      </c>
      <c r="B14938" t="s">
        <v>32792</v>
      </c>
      <c r="C14938" s="47" t="s">
        <v>32793</v>
      </c>
    </row>
    <row r="14939" spans="1:3" x14ac:dyDescent="0.25">
      <c r="A14939">
        <v>167257</v>
      </c>
      <c r="B14939" t="s">
        <v>32794</v>
      </c>
      <c r="C14939" s="47" t="s">
        <v>32795</v>
      </c>
    </row>
    <row r="14940" spans="1:3" x14ac:dyDescent="0.25">
      <c r="A14940">
        <v>167258</v>
      </c>
      <c r="B14940" t="s">
        <v>32796</v>
      </c>
      <c r="C14940" s="47" t="s">
        <v>32797</v>
      </c>
    </row>
    <row r="14941" spans="1:3" x14ac:dyDescent="0.25">
      <c r="A14941">
        <v>167259</v>
      </c>
      <c r="B14941" t="s">
        <v>32798</v>
      </c>
      <c r="C14941" s="47" t="s">
        <v>32799</v>
      </c>
    </row>
    <row r="14942" spans="1:3" x14ac:dyDescent="0.25">
      <c r="A14942">
        <v>167260</v>
      </c>
      <c r="B14942" t="s">
        <v>32800</v>
      </c>
      <c r="C14942" s="47" t="s">
        <v>32801</v>
      </c>
    </row>
    <row r="14943" spans="1:3" x14ac:dyDescent="0.25">
      <c r="A14943">
        <v>167261</v>
      </c>
      <c r="B14943" t="s">
        <v>32802</v>
      </c>
      <c r="C14943" s="47" t="s">
        <v>32803</v>
      </c>
    </row>
    <row r="14944" spans="1:3" x14ac:dyDescent="0.25">
      <c r="A14944">
        <v>167262</v>
      </c>
      <c r="B14944" t="s">
        <v>32804</v>
      </c>
      <c r="C14944" s="47" t="s">
        <v>32805</v>
      </c>
    </row>
    <row r="14945" spans="1:3" x14ac:dyDescent="0.25">
      <c r="A14945">
        <v>167263</v>
      </c>
      <c r="B14945" t="s">
        <v>32806</v>
      </c>
      <c r="C14945" s="47" t="s">
        <v>32807</v>
      </c>
    </row>
    <row r="14946" spans="1:3" x14ac:dyDescent="0.25">
      <c r="A14946">
        <v>167264</v>
      </c>
      <c r="B14946" t="s">
        <v>32808</v>
      </c>
      <c r="C14946" s="47" t="s">
        <v>32809</v>
      </c>
    </row>
    <row r="14947" spans="1:3" x14ac:dyDescent="0.25">
      <c r="A14947">
        <v>167265</v>
      </c>
      <c r="B14947" t="s">
        <v>32810</v>
      </c>
      <c r="C14947" s="47" t="s">
        <v>32811</v>
      </c>
    </row>
    <row r="14948" spans="1:3" x14ac:dyDescent="0.25">
      <c r="A14948">
        <v>167266</v>
      </c>
      <c r="B14948" t="s">
        <v>32812</v>
      </c>
      <c r="C14948" s="47" t="s">
        <v>32813</v>
      </c>
    </row>
    <row r="14949" spans="1:3" x14ac:dyDescent="0.25">
      <c r="A14949">
        <v>167267</v>
      </c>
      <c r="B14949" t="s">
        <v>32814</v>
      </c>
      <c r="C14949" s="47" t="s">
        <v>32815</v>
      </c>
    </row>
    <row r="14950" spans="1:3" x14ac:dyDescent="0.25">
      <c r="A14950">
        <v>167268</v>
      </c>
      <c r="B14950" t="s">
        <v>32816</v>
      </c>
      <c r="C14950" s="47" t="s">
        <v>32817</v>
      </c>
    </row>
    <row r="14951" spans="1:3" x14ac:dyDescent="0.25">
      <c r="A14951">
        <v>167269</v>
      </c>
      <c r="B14951" t="s">
        <v>32818</v>
      </c>
      <c r="C14951" s="47" t="s">
        <v>32819</v>
      </c>
    </row>
    <row r="14952" spans="1:3" x14ac:dyDescent="0.25">
      <c r="A14952">
        <v>167270</v>
      </c>
      <c r="B14952" t="s">
        <v>32820</v>
      </c>
      <c r="C14952" s="47" t="s">
        <v>32821</v>
      </c>
    </row>
    <row r="14953" spans="1:3" x14ac:dyDescent="0.25">
      <c r="A14953">
        <v>167271</v>
      </c>
      <c r="B14953" t="s">
        <v>32822</v>
      </c>
      <c r="C14953" s="47" t="s">
        <v>32823</v>
      </c>
    </row>
    <row r="14954" spans="1:3" x14ac:dyDescent="0.25">
      <c r="A14954">
        <v>167272</v>
      </c>
      <c r="B14954" t="s">
        <v>32824</v>
      </c>
      <c r="C14954" s="47" t="s">
        <v>32825</v>
      </c>
    </row>
    <row r="14955" spans="1:3" x14ac:dyDescent="0.25">
      <c r="A14955">
        <v>167273</v>
      </c>
      <c r="B14955" t="s">
        <v>32826</v>
      </c>
      <c r="C14955" s="47" t="s">
        <v>32827</v>
      </c>
    </row>
    <row r="14956" spans="1:3" x14ac:dyDescent="0.25">
      <c r="A14956">
        <v>167274</v>
      </c>
      <c r="B14956" t="s">
        <v>32828</v>
      </c>
      <c r="C14956" s="47" t="s">
        <v>32829</v>
      </c>
    </row>
    <row r="14957" spans="1:3" x14ac:dyDescent="0.25">
      <c r="A14957">
        <v>167275</v>
      </c>
      <c r="B14957" t="s">
        <v>32830</v>
      </c>
      <c r="C14957" s="47" t="s">
        <v>32831</v>
      </c>
    </row>
    <row r="14958" spans="1:3" x14ac:dyDescent="0.25">
      <c r="A14958">
        <v>167276</v>
      </c>
      <c r="B14958" t="s">
        <v>32832</v>
      </c>
      <c r="C14958" s="47" t="s">
        <v>32833</v>
      </c>
    </row>
    <row r="14959" spans="1:3" x14ac:dyDescent="0.25">
      <c r="A14959">
        <v>167277</v>
      </c>
      <c r="B14959" t="s">
        <v>32834</v>
      </c>
      <c r="C14959" s="47" t="s">
        <v>32835</v>
      </c>
    </row>
    <row r="14960" spans="1:3" x14ac:dyDescent="0.25">
      <c r="A14960">
        <v>167278</v>
      </c>
      <c r="B14960" t="s">
        <v>32836</v>
      </c>
      <c r="C14960" s="47" t="s">
        <v>32837</v>
      </c>
    </row>
    <row r="14961" spans="1:3" x14ac:dyDescent="0.25">
      <c r="A14961">
        <v>167279</v>
      </c>
      <c r="B14961" t="s">
        <v>32838</v>
      </c>
      <c r="C14961" s="47" t="s">
        <v>32839</v>
      </c>
    </row>
    <row r="14962" spans="1:3" x14ac:dyDescent="0.25">
      <c r="A14962">
        <v>167280</v>
      </c>
      <c r="B14962" t="s">
        <v>32840</v>
      </c>
      <c r="C14962" s="47" t="s">
        <v>32841</v>
      </c>
    </row>
    <row r="14963" spans="1:3" x14ac:dyDescent="0.25">
      <c r="A14963">
        <v>167281</v>
      </c>
      <c r="B14963" t="s">
        <v>32842</v>
      </c>
      <c r="C14963" s="47" t="s">
        <v>32843</v>
      </c>
    </row>
    <row r="14964" spans="1:3" x14ac:dyDescent="0.25">
      <c r="A14964">
        <v>167282</v>
      </c>
      <c r="B14964" t="s">
        <v>32844</v>
      </c>
      <c r="C14964" s="47" t="s">
        <v>32845</v>
      </c>
    </row>
    <row r="14965" spans="1:3" x14ac:dyDescent="0.25">
      <c r="A14965">
        <v>167283</v>
      </c>
      <c r="B14965" t="s">
        <v>32846</v>
      </c>
      <c r="C14965" s="47" t="s">
        <v>32847</v>
      </c>
    </row>
    <row r="14966" spans="1:3" x14ac:dyDescent="0.25">
      <c r="A14966">
        <v>167284</v>
      </c>
      <c r="B14966" t="s">
        <v>32848</v>
      </c>
      <c r="C14966" s="47" t="s">
        <v>32849</v>
      </c>
    </row>
    <row r="14967" spans="1:3" x14ac:dyDescent="0.25">
      <c r="A14967">
        <v>167285</v>
      </c>
      <c r="B14967" t="s">
        <v>32850</v>
      </c>
      <c r="C14967" s="47" t="s">
        <v>32851</v>
      </c>
    </row>
    <row r="14968" spans="1:3" x14ac:dyDescent="0.25">
      <c r="A14968">
        <v>167286</v>
      </c>
      <c r="B14968" t="s">
        <v>32852</v>
      </c>
      <c r="C14968" s="47" t="s">
        <v>32853</v>
      </c>
    </row>
    <row r="14969" spans="1:3" x14ac:dyDescent="0.25">
      <c r="A14969">
        <v>167287</v>
      </c>
      <c r="B14969" t="s">
        <v>32854</v>
      </c>
      <c r="C14969" s="47" t="s">
        <v>32855</v>
      </c>
    </row>
    <row r="14970" spans="1:3" x14ac:dyDescent="0.25">
      <c r="A14970">
        <v>167288</v>
      </c>
      <c r="B14970" t="s">
        <v>32856</v>
      </c>
      <c r="C14970" s="47" t="s">
        <v>32857</v>
      </c>
    </row>
    <row r="14971" spans="1:3" x14ac:dyDescent="0.25">
      <c r="A14971">
        <v>167289</v>
      </c>
      <c r="B14971" t="s">
        <v>32858</v>
      </c>
      <c r="C14971" s="47" t="s">
        <v>32859</v>
      </c>
    </row>
    <row r="14972" spans="1:3" x14ac:dyDescent="0.25">
      <c r="A14972">
        <v>167290</v>
      </c>
      <c r="B14972" t="s">
        <v>32860</v>
      </c>
      <c r="C14972" s="47" t="s">
        <v>32861</v>
      </c>
    </row>
    <row r="14973" spans="1:3" x14ac:dyDescent="0.25">
      <c r="A14973">
        <v>167291</v>
      </c>
      <c r="B14973" t="s">
        <v>32862</v>
      </c>
      <c r="C14973" s="47" t="s">
        <v>32863</v>
      </c>
    </row>
    <row r="14974" spans="1:3" x14ac:dyDescent="0.25">
      <c r="A14974">
        <v>167292</v>
      </c>
      <c r="B14974" t="s">
        <v>32864</v>
      </c>
      <c r="C14974" s="47" t="s">
        <v>32865</v>
      </c>
    </row>
    <row r="14975" spans="1:3" x14ac:dyDescent="0.25">
      <c r="A14975">
        <v>167293</v>
      </c>
      <c r="B14975" t="s">
        <v>32866</v>
      </c>
      <c r="C14975" s="47" t="s">
        <v>32867</v>
      </c>
    </row>
    <row r="14976" spans="1:3" x14ac:dyDescent="0.25">
      <c r="A14976">
        <v>167294</v>
      </c>
      <c r="B14976" t="s">
        <v>32868</v>
      </c>
      <c r="C14976" s="47" t="s">
        <v>32869</v>
      </c>
    </row>
    <row r="14977" spans="1:3" x14ac:dyDescent="0.25">
      <c r="A14977">
        <v>167295</v>
      </c>
      <c r="B14977" t="s">
        <v>32870</v>
      </c>
      <c r="C14977" s="47" t="s">
        <v>32871</v>
      </c>
    </row>
    <row r="14978" spans="1:3" x14ac:dyDescent="0.25">
      <c r="A14978">
        <v>167296</v>
      </c>
      <c r="B14978" t="s">
        <v>32872</v>
      </c>
      <c r="C14978" s="47" t="s">
        <v>32873</v>
      </c>
    </row>
    <row r="14979" spans="1:3" x14ac:dyDescent="0.25">
      <c r="A14979">
        <v>167297</v>
      </c>
      <c r="B14979" t="s">
        <v>32874</v>
      </c>
      <c r="C14979" s="47" t="s">
        <v>32875</v>
      </c>
    </row>
    <row r="14980" spans="1:3" x14ac:dyDescent="0.25">
      <c r="A14980">
        <v>167298</v>
      </c>
      <c r="B14980" t="s">
        <v>32876</v>
      </c>
      <c r="C14980" s="47" t="s">
        <v>32877</v>
      </c>
    </row>
    <row r="14981" spans="1:3" x14ac:dyDescent="0.25">
      <c r="A14981">
        <v>167299</v>
      </c>
      <c r="B14981" t="s">
        <v>32878</v>
      </c>
      <c r="C14981" s="47" t="s">
        <v>32879</v>
      </c>
    </row>
    <row r="14982" spans="1:3" x14ac:dyDescent="0.25">
      <c r="A14982">
        <v>167300</v>
      </c>
      <c r="B14982" t="s">
        <v>32880</v>
      </c>
      <c r="C14982" s="47" t="s">
        <v>32881</v>
      </c>
    </row>
    <row r="14983" spans="1:3" x14ac:dyDescent="0.25">
      <c r="A14983">
        <v>167301</v>
      </c>
      <c r="B14983" t="s">
        <v>32882</v>
      </c>
      <c r="C14983" s="47" t="s">
        <v>32883</v>
      </c>
    </row>
    <row r="14984" spans="1:3" x14ac:dyDescent="0.25">
      <c r="A14984">
        <v>167302</v>
      </c>
      <c r="B14984" t="s">
        <v>32884</v>
      </c>
      <c r="C14984" s="47" t="s">
        <v>32885</v>
      </c>
    </row>
    <row r="14985" spans="1:3" x14ac:dyDescent="0.25">
      <c r="A14985">
        <v>167303</v>
      </c>
      <c r="B14985" t="s">
        <v>32886</v>
      </c>
      <c r="C14985" s="47" t="s">
        <v>32887</v>
      </c>
    </row>
    <row r="14986" spans="1:3" x14ac:dyDescent="0.25">
      <c r="A14986">
        <v>167304</v>
      </c>
      <c r="B14986" t="s">
        <v>32888</v>
      </c>
      <c r="C14986" s="47" t="s">
        <v>32889</v>
      </c>
    </row>
    <row r="14987" spans="1:3" x14ac:dyDescent="0.25">
      <c r="A14987">
        <v>167305</v>
      </c>
      <c r="B14987" t="s">
        <v>32890</v>
      </c>
      <c r="C14987" s="47" t="s">
        <v>32891</v>
      </c>
    </row>
    <row r="14988" spans="1:3" x14ac:dyDescent="0.25">
      <c r="A14988">
        <v>167306</v>
      </c>
      <c r="B14988" t="s">
        <v>32892</v>
      </c>
      <c r="C14988" s="47" t="s">
        <v>32893</v>
      </c>
    </row>
    <row r="14989" spans="1:3" x14ac:dyDescent="0.25">
      <c r="A14989">
        <v>167307</v>
      </c>
      <c r="B14989" t="s">
        <v>32894</v>
      </c>
      <c r="C14989" s="47" t="s">
        <v>32895</v>
      </c>
    </row>
    <row r="14990" spans="1:3" x14ac:dyDescent="0.25">
      <c r="A14990">
        <v>167308</v>
      </c>
      <c r="B14990" t="s">
        <v>32896</v>
      </c>
      <c r="C14990" s="47" t="s">
        <v>32897</v>
      </c>
    </row>
    <row r="14991" spans="1:3" x14ac:dyDescent="0.25">
      <c r="A14991">
        <v>167309</v>
      </c>
      <c r="B14991" t="s">
        <v>32898</v>
      </c>
      <c r="C14991" s="47" t="s">
        <v>32899</v>
      </c>
    </row>
    <row r="14992" spans="1:3" x14ac:dyDescent="0.25">
      <c r="A14992">
        <v>167310</v>
      </c>
      <c r="B14992" t="s">
        <v>32900</v>
      </c>
      <c r="C14992" s="47" t="s">
        <v>32901</v>
      </c>
    </row>
    <row r="14993" spans="1:3" x14ac:dyDescent="0.25">
      <c r="A14993">
        <v>167311</v>
      </c>
      <c r="B14993" t="s">
        <v>32902</v>
      </c>
      <c r="C14993" s="47" t="s">
        <v>32903</v>
      </c>
    </row>
    <row r="14994" spans="1:3" x14ac:dyDescent="0.25">
      <c r="A14994">
        <v>167312</v>
      </c>
      <c r="B14994" t="s">
        <v>32904</v>
      </c>
      <c r="C14994" s="47" t="s">
        <v>32905</v>
      </c>
    </row>
    <row r="14995" spans="1:3" x14ac:dyDescent="0.25">
      <c r="A14995">
        <v>167313</v>
      </c>
      <c r="B14995" t="s">
        <v>32906</v>
      </c>
      <c r="C14995" s="47" t="s">
        <v>32907</v>
      </c>
    </row>
    <row r="14996" spans="1:3" x14ac:dyDescent="0.25">
      <c r="A14996">
        <v>167314</v>
      </c>
      <c r="B14996" t="s">
        <v>32908</v>
      </c>
      <c r="C14996" s="47" t="s">
        <v>32909</v>
      </c>
    </row>
    <row r="14997" spans="1:3" x14ac:dyDescent="0.25">
      <c r="A14997">
        <v>167315</v>
      </c>
      <c r="B14997" t="s">
        <v>32910</v>
      </c>
      <c r="C14997" s="47" t="s">
        <v>32911</v>
      </c>
    </row>
    <row r="14998" spans="1:3" x14ac:dyDescent="0.25">
      <c r="A14998">
        <v>167316</v>
      </c>
      <c r="B14998" t="s">
        <v>32912</v>
      </c>
      <c r="C14998" s="47" t="s">
        <v>32913</v>
      </c>
    </row>
    <row r="14999" spans="1:3" x14ac:dyDescent="0.25">
      <c r="A14999">
        <v>167317</v>
      </c>
      <c r="B14999" t="s">
        <v>32914</v>
      </c>
      <c r="C14999" s="47" t="s">
        <v>32915</v>
      </c>
    </row>
    <row r="15000" spans="1:3" x14ac:dyDescent="0.25">
      <c r="A15000">
        <v>167318</v>
      </c>
      <c r="B15000" t="s">
        <v>32916</v>
      </c>
      <c r="C15000" s="47" t="s">
        <v>32917</v>
      </c>
    </row>
    <row r="15001" spans="1:3" x14ac:dyDescent="0.25">
      <c r="A15001">
        <v>167319</v>
      </c>
      <c r="B15001" t="s">
        <v>961</v>
      </c>
      <c r="C15001" s="47" t="s">
        <v>32918</v>
      </c>
    </row>
    <row r="15002" spans="1:3" x14ac:dyDescent="0.25">
      <c r="A15002">
        <v>167320</v>
      </c>
      <c r="B15002" t="s">
        <v>32919</v>
      </c>
      <c r="C15002" s="47" t="s">
        <v>32920</v>
      </c>
    </row>
    <row r="15003" spans="1:3" x14ac:dyDescent="0.25">
      <c r="A15003">
        <v>167321</v>
      </c>
      <c r="B15003" t="s">
        <v>32921</v>
      </c>
      <c r="C15003" s="47" t="s">
        <v>32922</v>
      </c>
    </row>
    <row r="15004" spans="1:3" x14ac:dyDescent="0.25">
      <c r="A15004">
        <v>167322</v>
      </c>
      <c r="B15004" t="s">
        <v>32923</v>
      </c>
      <c r="C15004" s="47" t="s">
        <v>32924</v>
      </c>
    </row>
    <row r="15005" spans="1:3" x14ac:dyDescent="0.25">
      <c r="A15005">
        <v>167323</v>
      </c>
      <c r="B15005" t="s">
        <v>32925</v>
      </c>
      <c r="C15005" s="47" t="s">
        <v>32926</v>
      </c>
    </row>
    <row r="15006" spans="1:3" x14ac:dyDescent="0.25">
      <c r="A15006">
        <v>167324</v>
      </c>
      <c r="B15006" t="s">
        <v>32927</v>
      </c>
      <c r="C15006" s="47" t="s">
        <v>32928</v>
      </c>
    </row>
    <row r="15007" spans="1:3" x14ac:dyDescent="0.25">
      <c r="A15007">
        <v>167325</v>
      </c>
      <c r="B15007" t="s">
        <v>32929</v>
      </c>
      <c r="C15007" s="47" t="s">
        <v>32930</v>
      </c>
    </row>
    <row r="15008" spans="1:3" x14ac:dyDescent="0.25">
      <c r="A15008">
        <v>167326</v>
      </c>
      <c r="B15008" t="s">
        <v>32931</v>
      </c>
      <c r="C15008" s="47" t="s">
        <v>32932</v>
      </c>
    </row>
    <row r="15009" spans="1:3" x14ac:dyDescent="0.25">
      <c r="A15009">
        <v>167327</v>
      </c>
      <c r="B15009" t="s">
        <v>32933</v>
      </c>
      <c r="C15009" s="47" t="s">
        <v>32934</v>
      </c>
    </row>
    <row r="15010" spans="1:3" x14ac:dyDescent="0.25">
      <c r="A15010">
        <v>167328</v>
      </c>
      <c r="B15010" t="s">
        <v>32935</v>
      </c>
      <c r="C15010" s="47" t="s">
        <v>32936</v>
      </c>
    </row>
    <row r="15011" spans="1:3" x14ac:dyDescent="0.25">
      <c r="A15011">
        <v>167329</v>
      </c>
      <c r="B15011" t="s">
        <v>32937</v>
      </c>
      <c r="C15011" s="47" t="s">
        <v>32938</v>
      </c>
    </row>
    <row r="15012" spans="1:3" x14ac:dyDescent="0.25">
      <c r="A15012">
        <v>167330</v>
      </c>
      <c r="B15012" t="s">
        <v>32939</v>
      </c>
      <c r="C15012" s="47" t="s">
        <v>32940</v>
      </c>
    </row>
    <row r="15013" spans="1:3" x14ac:dyDescent="0.25">
      <c r="A15013">
        <v>167331</v>
      </c>
      <c r="B15013" t="s">
        <v>32941</v>
      </c>
      <c r="C15013" s="47" t="s">
        <v>32942</v>
      </c>
    </row>
    <row r="15014" spans="1:3" x14ac:dyDescent="0.25">
      <c r="A15014">
        <v>167332</v>
      </c>
      <c r="B15014" t="s">
        <v>32943</v>
      </c>
      <c r="C15014" s="47" t="s">
        <v>32944</v>
      </c>
    </row>
    <row r="15015" spans="1:3" x14ac:dyDescent="0.25">
      <c r="A15015">
        <v>167333</v>
      </c>
      <c r="B15015" t="s">
        <v>32945</v>
      </c>
      <c r="C15015" s="47" t="s">
        <v>32946</v>
      </c>
    </row>
    <row r="15016" spans="1:3" x14ac:dyDescent="0.25">
      <c r="A15016">
        <v>167334</v>
      </c>
      <c r="B15016" t="s">
        <v>32947</v>
      </c>
      <c r="C15016" s="47" t="s">
        <v>32948</v>
      </c>
    </row>
    <row r="15017" spans="1:3" x14ac:dyDescent="0.25">
      <c r="A15017">
        <v>167335</v>
      </c>
      <c r="B15017" t="s">
        <v>32949</v>
      </c>
      <c r="C15017" s="47" t="s">
        <v>32950</v>
      </c>
    </row>
    <row r="15018" spans="1:3" x14ac:dyDescent="0.25">
      <c r="A15018">
        <v>167336</v>
      </c>
      <c r="B15018" t="s">
        <v>32951</v>
      </c>
      <c r="C15018" s="47" t="s">
        <v>32952</v>
      </c>
    </row>
    <row r="15019" spans="1:3" x14ac:dyDescent="0.25">
      <c r="A15019">
        <v>167337</v>
      </c>
      <c r="B15019" t="s">
        <v>32953</v>
      </c>
      <c r="C15019" s="47" t="s">
        <v>32954</v>
      </c>
    </row>
    <row r="15020" spans="1:3" x14ac:dyDescent="0.25">
      <c r="A15020">
        <v>167338</v>
      </c>
      <c r="B15020" t="s">
        <v>32955</v>
      </c>
      <c r="C15020" s="47" t="s">
        <v>32956</v>
      </c>
    </row>
    <row r="15021" spans="1:3" x14ac:dyDescent="0.25">
      <c r="A15021">
        <v>167339</v>
      </c>
      <c r="B15021" t="s">
        <v>32957</v>
      </c>
      <c r="C15021" s="47" t="s">
        <v>32958</v>
      </c>
    </row>
    <row r="15022" spans="1:3" x14ac:dyDescent="0.25">
      <c r="A15022">
        <v>167340</v>
      </c>
      <c r="B15022" t="s">
        <v>32959</v>
      </c>
      <c r="C15022" s="47" t="s">
        <v>32960</v>
      </c>
    </row>
    <row r="15023" spans="1:3" x14ac:dyDescent="0.25">
      <c r="A15023">
        <v>167341</v>
      </c>
      <c r="B15023" t="s">
        <v>32961</v>
      </c>
      <c r="C15023" s="47" t="s">
        <v>32962</v>
      </c>
    </row>
    <row r="15024" spans="1:3" x14ac:dyDescent="0.25">
      <c r="A15024">
        <v>167342</v>
      </c>
      <c r="B15024" t="s">
        <v>32963</v>
      </c>
      <c r="C15024" s="47" t="s">
        <v>32964</v>
      </c>
    </row>
    <row r="15025" spans="1:3" x14ac:dyDescent="0.25">
      <c r="A15025">
        <v>167343</v>
      </c>
      <c r="B15025" t="s">
        <v>1550</v>
      </c>
      <c r="C15025" s="47" t="s">
        <v>32965</v>
      </c>
    </row>
    <row r="15026" spans="1:3" x14ac:dyDescent="0.25">
      <c r="A15026">
        <v>167344</v>
      </c>
      <c r="B15026" t="s">
        <v>1633</v>
      </c>
      <c r="C15026" s="47" t="s">
        <v>32966</v>
      </c>
    </row>
    <row r="15027" spans="1:3" x14ac:dyDescent="0.25">
      <c r="A15027">
        <v>167345</v>
      </c>
      <c r="B15027" t="s">
        <v>32967</v>
      </c>
      <c r="C15027" s="47" t="s">
        <v>32968</v>
      </c>
    </row>
    <row r="15028" spans="1:3" x14ac:dyDescent="0.25">
      <c r="A15028">
        <v>167346</v>
      </c>
      <c r="B15028" t="s">
        <v>32969</v>
      </c>
      <c r="C15028" s="47" t="s">
        <v>32970</v>
      </c>
    </row>
    <row r="15029" spans="1:3" x14ac:dyDescent="0.25">
      <c r="A15029">
        <v>167347</v>
      </c>
      <c r="B15029" t="s">
        <v>32971</v>
      </c>
      <c r="C15029" s="47" t="s">
        <v>32972</v>
      </c>
    </row>
    <row r="15030" spans="1:3" x14ac:dyDescent="0.25">
      <c r="A15030">
        <v>167348</v>
      </c>
      <c r="B15030" t="s">
        <v>32973</v>
      </c>
      <c r="C15030" s="47" t="s">
        <v>32974</v>
      </c>
    </row>
    <row r="15031" spans="1:3" x14ac:dyDescent="0.25">
      <c r="A15031">
        <v>167349</v>
      </c>
      <c r="B15031" t="s">
        <v>32975</v>
      </c>
      <c r="C15031" s="47" t="s">
        <v>32976</v>
      </c>
    </row>
    <row r="15032" spans="1:3" x14ac:dyDescent="0.25">
      <c r="A15032">
        <v>167350</v>
      </c>
      <c r="B15032" t="s">
        <v>32977</v>
      </c>
      <c r="C15032" s="47" t="s">
        <v>32978</v>
      </c>
    </row>
    <row r="15033" spans="1:3" x14ac:dyDescent="0.25">
      <c r="A15033">
        <v>167351</v>
      </c>
      <c r="B15033" t="s">
        <v>32979</v>
      </c>
      <c r="C15033" s="47" t="s">
        <v>32980</v>
      </c>
    </row>
    <row r="15034" spans="1:3" x14ac:dyDescent="0.25">
      <c r="A15034">
        <v>167352</v>
      </c>
      <c r="B15034" t="s">
        <v>32981</v>
      </c>
      <c r="C15034" s="47" t="s">
        <v>32982</v>
      </c>
    </row>
    <row r="15035" spans="1:3" x14ac:dyDescent="0.25">
      <c r="A15035">
        <v>167353</v>
      </c>
      <c r="B15035" t="s">
        <v>32983</v>
      </c>
      <c r="C15035" s="47" t="s">
        <v>32984</v>
      </c>
    </row>
    <row r="15036" spans="1:3" x14ac:dyDescent="0.25">
      <c r="A15036">
        <v>167354</v>
      </c>
      <c r="B15036" t="s">
        <v>32985</v>
      </c>
      <c r="C15036" s="47" t="s">
        <v>32986</v>
      </c>
    </row>
    <row r="15037" spans="1:3" x14ac:dyDescent="0.25">
      <c r="A15037">
        <v>167355</v>
      </c>
      <c r="B15037" t="s">
        <v>32987</v>
      </c>
      <c r="C15037" s="47" t="s">
        <v>32988</v>
      </c>
    </row>
    <row r="15038" spans="1:3" x14ac:dyDescent="0.25">
      <c r="A15038">
        <v>167356</v>
      </c>
      <c r="B15038" t="s">
        <v>32989</v>
      </c>
      <c r="C15038" s="47" t="s">
        <v>32990</v>
      </c>
    </row>
    <row r="15039" spans="1:3" x14ac:dyDescent="0.25">
      <c r="A15039">
        <v>167357</v>
      </c>
      <c r="B15039" t="s">
        <v>32991</v>
      </c>
      <c r="C15039" s="47" t="s">
        <v>32992</v>
      </c>
    </row>
    <row r="15040" spans="1:3" x14ac:dyDescent="0.25">
      <c r="A15040">
        <v>167358</v>
      </c>
      <c r="B15040" t="s">
        <v>32993</v>
      </c>
      <c r="C15040" s="47" t="s">
        <v>32994</v>
      </c>
    </row>
    <row r="15041" spans="1:3" x14ac:dyDescent="0.25">
      <c r="A15041">
        <v>167359</v>
      </c>
      <c r="B15041" t="s">
        <v>32995</v>
      </c>
      <c r="C15041" s="47" t="s">
        <v>32996</v>
      </c>
    </row>
    <row r="15042" spans="1:3" x14ac:dyDescent="0.25">
      <c r="A15042">
        <v>167360</v>
      </c>
      <c r="B15042" t="s">
        <v>32997</v>
      </c>
      <c r="C15042" s="47" t="s">
        <v>32998</v>
      </c>
    </row>
    <row r="15043" spans="1:3" x14ac:dyDescent="0.25">
      <c r="A15043">
        <v>167361</v>
      </c>
      <c r="B15043" t="s">
        <v>32999</v>
      </c>
      <c r="C15043" s="47" t="s">
        <v>33000</v>
      </c>
    </row>
    <row r="15044" spans="1:3" x14ac:dyDescent="0.25">
      <c r="A15044">
        <v>167362</v>
      </c>
      <c r="B15044" t="s">
        <v>33001</v>
      </c>
      <c r="C15044" s="47" t="s">
        <v>33002</v>
      </c>
    </row>
    <row r="15045" spans="1:3" x14ac:dyDescent="0.25">
      <c r="A15045">
        <v>167363</v>
      </c>
      <c r="B15045" t="s">
        <v>33003</v>
      </c>
      <c r="C15045" s="47" t="s">
        <v>33004</v>
      </c>
    </row>
    <row r="15046" spans="1:3" x14ac:dyDescent="0.25">
      <c r="A15046">
        <v>167364</v>
      </c>
      <c r="B15046" t="s">
        <v>33005</v>
      </c>
      <c r="C15046" s="47" t="s">
        <v>33006</v>
      </c>
    </row>
    <row r="15047" spans="1:3" x14ac:dyDescent="0.25">
      <c r="A15047">
        <v>167365</v>
      </c>
      <c r="B15047" t="s">
        <v>33007</v>
      </c>
      <c r="C15047" s="47" t="s">
        <v>33008</v>
      </c>
    </row>
    <row r="15048" spans="1:3" x14ac:dyDescent="0.25">
      <c r="A15048">
        <v>167366</v>
      </c>
      <c r="B15048" t="s">
        <v>33009</v>
      </c>
      <c r="C15048" s="47" t="s">
        <v>33010</v>
      </c>
    </row>
    <row r="15049" spans="1:3" x14ac:dyDescent="0.25">
      <c r="A15049">
        <v>167367</v>
      </c>
      <c r="B15049" t="s">
        <v>33011</v>
      </c>
      <c r="C15049" s="47" t="s">
        <v>33012</v>
      </c>
    </row>
    <row r="15050" spans="1:3" x14ac:dyDescent="0.25">
      <c r="A15050">
        <v>167368</v>
      </c>
      <c r="B15050" t="s">
        <v>33013</v>
      </c>
      <c r="C15050" s="47" t="s">
        <v>33014</v>
      </c>
    </row>
    <row r="15051" spans="1:3" x14ac:dyDescent="0.25">
      <c r="A15051">
        <v>167369</v>
      </c>
      <c r="B15051" t="s">
        <v>1723</v>
      </c>
      <c r="C15051" s="47" t="s">
        <v>33015</v>
      </c>
    </row>
    <row r="15052" spans="1:3" x14ac:dyDescent="0.25">
      <c r="A15052">
        <v>167370</v>
      </c>
      <c r="B15052" t="s">
        <v>33016</v>
      </c>
      <c r="C15052" s="47" t="s">
        <v>33017</v>
      </c>
    </row>
    <row r="15053" spans="1:3" x14ac:dyDescent="0.25">
      <c r="A15053">
        <v>167371</v>
      </c>
      <c r="B15053" t="s">
        <v>880</v>
      </c>
      <c r="C15053" s="47" t="s">
        <v>33018</v>
      </c>
    </row>
    <row r="15054" spans="1:3" x14ac:dyDescent="0.25">
      <c r="A15054">
        <v>167372</v>
      </c>
      <c r="B15054" t="s">
        <v>33019</v>
      </c>
      <c r="C15054" s="47" t="s">
        <v>33020</v>
      </c>
    </row>
    <row r="15055" spans="1:3" x14ac:dyDescent="0.25">
      <c r="A15055">
        <v>167373</v>
      </c>
      <c r="B15055" t="s">
        <v>33021</v>
      </c>
      <c r="C15055" s="47" t="s">
        <v>33022</v>
      </c>
    </row>
    <row r="15056" spans="1:3" x14ac:dyDescent="0.25">
      <c r="A15056">
        <v>167374</v>
      </c>
      <c r="B15056" t="s">
        <v>33023</v>
      </c>
      <c r="C15056" s="47" t="s">
        <v>33024</v>
      </c>
    </row>
    <row r="15057" spans="1:3" x14ac:dyDescent="0.25">
      <c r="A15057">
        <v>167375</v>
      </c>
      <c r="B15057" t="s">
        <v>33025</v>
      </c>
      <c r="C15057" s="47" t="s">
        <v>33026</v>
      </c>
    </row>
    <row r="15058" spans="1:3" x14ac:dyDescent="0.25">
      <c r="A15058">
        <v>167376</v>
      </c>
      <c r="B15058" t="s">
        <v>33027</v>
      </c>
      <c r="C15058" s="47" t="s">
        <v>33028</v>
      </c>
    </row>
    <row r="15059" spans="1:3" x14ac:dyDescent="0.25">
      <c r="A15059">
        <v>167377</v>
      </c>
      <c r="B15059" t="s">
        <v>33029</v>
      </c>
      <c r="C15059" s="47" t="s">
        <v>33030</v>
      </c>
    </row>
    <row r="15060" spans="1:3" x14ac:dyDescent="0.25">
      <c r="A15060">
        <v>167378</v>
      </c>
      <c r="B15060" t="s">
        <v>33031</v>
      </c>
      <c r="C15060" s="47" t="s">
        <v>33032</v>
      </c>
    </row>
    <row r="15061" spans="1:3" x14ac:dyDescent="0.25">
      <c r="A15061">
        <v>167379</v>
      </c>
      <c r="B15061" t="s">
        <v>33033</v>
      </c>
      <c r="C15061" s="47" t="s">
        <v>33034</v>
      </c>
    </row>
    <row r="15062" spans="1:3" x14ac:dyDescent="0.25">
      <c r="A15062">
        <v>167380</v>
      </c>
      <c r="B15062" t="s">
        <v>33035</v>
      </c>
      <c r="C15062" s="47" t="s">
        <v>33036</v>
      </c>
    </row>
    <row r="15063" spans="1:3" x14ac:dyDescent="0.25">
      <c r="A15063">
        <v>167381</v>
      </c>
      <c r="B15063" t="s">
        <v>33037</v>
      </c>
      <c r="C15063" s="47" t="s">
        <v>33038</v>
      </c>
    </row>
    <row r="15064" spans="1:3" x14ac:dyDescent="0.25">
      <c r="A15064">
        <v>167382</v>
      </c>
      <c r="B15064" t="s">
        <v>33039</v>
      </c>
      <c r="C15064" s="47" t="s">
        <v>33040</v>
      </c>
    </row>
    <row r="15065" spans="1:3" x14ac:dyDescent="0.25">
      <c r="A15065">
        <v>167383</v>
      </c>
      <c r="B15065" t="s">
        <v>827</v>
      </c>
      <c r="C15065" s="47" t="s">
        <v>33041</v>
      </c>
    </row>
    <row r="15066" spans="1:3" x14ac:dyDescent="0.25">
      <c r="A15066">
        <v>167384</v>
      </c>
      <c r="B15066" t="s">
        <v>33042</v>
      </c>
      <c r="C15066" s="47" t="s">
        <v>33043</v>
      </c>
    </row>
    <row r="15067" spans="1:3" x14ac:dyDescent="0.25">
      <c r="A15067">
        <v>167385</v>
      </c>
      <c r="B15067" t="s">
        <v>33044</v>
      </c>
      <c r="C15067" s="47" t="s">
        <v>33045</v>
      </c>
    </row>
    <row r="15068" spans="1:3" x14ac:dyDescent="0.25">
      <c r="A15068">
        <v>167386</v>
      </c>
      <c r="B15068" t="s">
        <v>33046</v>
      </c>
      <c r="C15068" s="47" t="s">
        <v>33047</v>
      </c>
    </row>
    <row r="15069" spans="1:3" x14ac:dyDescent="0.25">
      <c r="A15069">
        <v>167387</v>
      </c>
      <c r="B15069" t="s">
        <v>741</v>
      </c>
      <c r="C15069" s="47" t="s">
        <v>33048</v>
      </c>
    </row>
    <row r="15070" spans="1:3" x14ac:dyDescent="0.25">
      <c r="A15070">
        <v>167388</v>
      </c>
      <c r="B15070" t="s">
        <v>33049</v>
      </c>
      <c r="C15070" s="47" t="s">
        <v>33050</v>
      </c>
    </row>
    <row r="15071" spans="1:3" x14ac:dyDescent="0.25">
      <c r="A15071">
        <v>167389</v>
      </c>
      <c r="B15071" t="s">
        <v>33051</v>
      </c>
      <c r="C15071" s="47" t="s">
        <v>14540</v>
      </c>
    </row>
    <row r="15072" spans="1:3" x14ac:dyDescent="0.25">
      <c r="A15072">
        <v>167390</v>
      </c>
      <c r="B15072" t="s">
        <v>33052</v>
      </c>
      <c r="C15072" s="47" t="s">
        <v>4728</v>
      </c>
    </row>
    <row r="15073" spans="1:3" x14ac:dyDescent="0.25">
      <c r="A15073">
        <v>167391</v>
      </c>
      <c r="B15073" t="s">
        <v>33053</v>
      </c>
      <c r="C15073" s="47" t="s">
        <v>33054</v>
      </c>
    </row>
    <row r="15074" spans="1:3" x14ac:dyDescent="0.25">
      <c r="A15074">
        <v>167392</v>
      </c>
      <c r="B15074" t="s">
        <v>33055</v>
      </c>
      <c r="C15074" s="47" t="s">
        <v>33056</v>
      </c>
    </row>
    <row r="15075" spans="1:3" x14ac:dyDescent="0.25">
      <c r="A15075">
        <v>167393</v>
      </c>
      <c r="B15075" t="s">
        <v>33057</v>
      </c>
      <c r="C15075" s="47" t="s">
        <v>33058</v>
      </c>
    </row>
    <row r="15076" spans="1:3" x14ac:dyDescent="0.25">
      <c r="A15076">
        <v>167394</v>
      </c>
      <c r="B15076" t="s">
        <v>33059</v>
      </c>
      <c r="C15076" s="47" t="s">
        <v>33060</v>
      </c>
    </row>
    <row r="15077" spans="1:3" x14ac:dyDescent="0.25">
      <c r="A15077">
        <v>167395</v>
      </c>
      <c r="B15077" t="s">
        <v>33061</v>
      </c>
      <c r="C15077" s="47" t="s">
        <v>33062</v>
      </c>
    </row>
    <row r="15078" spans="1:3" x14ac:dyDescent="0.25">
      <c r="A15078">
        <v>167396</v>
      </c>
      <c r="B15078" t="s">
        <v>33063</v>
      </c>
      <c r="C15078" s="47" t="s">
        <v>33064</v>
      </c>
    </row>
    <row r="15079" spans="1:3" x14ac:dyDescent="0.25">
      <c r="A15079">
        <v>167397</v>
      </c>
      <c r="B15079" t="s">
        <v>33065</v>
      </c>
      <c r="C15079" s="47" t="s">
        <v>4725</v>
      </c>
    </row>
    <row r="15080" spans="1:3" x14ac:dyDescent="0.25">
      <c r="A15080">
        <v>167398</v>
      </c>
      <c r="B15080" t="s">
        <v>1021</v>
      </c>
      <c r="C15080" s="47" t="s">
        <v>33066</v>
      </c>
    </row>
    <row r="15081" spans="1:3" x14ac:dyDescent="0.25">
      <c r="A15081">
        <v>167399</v>
      </c>
      <c r="B15081" t="s">
        <v>1603</v>
      </c>
      <c r="C15081" s="47" t="s">
        <v>33067</v>
      </c>
    </row>
    <row r="15082" spans="1:3" x14ac:dyDescent="0.25">
      <c r="A15082">
        <v>167400</v>
      </c>
      <c r="B15082" t="s">
        <v>33068</v>
      </c>
      <c r="C15082" s="47" t="s">
        <v>33069</v>
      </c>
    </row>
    <row r="15083" spans="1:3" x14ac:dyDescent="0.25">
      <c r="A15083">
        <v>167401</v>
      </c>
      <c r="B15083" t="s">
        <v>1683</v>
      </c>
      <c r="C15083" s="47" t="s">
        <v>33070</v>
      </c>
    </row>
    <row r="15084" spans="1:3" x14ac:dyDescent="0.25">
      <c r="A15084">
        <v>167402</v>
      </c>
      <c r="B15084" t="s">
        <v>33071</v>
      </c>
      <c r="C15084" s="47" t="s">
        <v>4728</v>
      </c>
    </row>
    <row r="15085" spans="1:3" x14ac:dyDescent="0.25">
      <c r="A15085">
        <v>167403</v>
      </c>
      <c r="B15085" t="s">
        <v>33072</v>
      </c>
      <c r="C15085" s="47" t="s">
        <v>33073</v>
      </c>
    </row>
    <row r="15086" spans="1:3" x14ac:dyDescent="0.25">
      <c r="A15086">
        <v>167404</v>
      </c>
      <c r="B15086" t="s">
        <v>1223</v>
      </c>
      <c r="C15086" s="47" t="s">
        <v>33074</v>
      </c>
    </row>
    <row r="15087" spans="1:3" x14ac:dyDescent="0.25">
      <c r="A15087">
        <v>167405</v>
      </c>
      <c r="B15087" t="s">
        <v>33075</v>
      </c>
      <c r="C15087" s="47" t="s">
        <v>33076</v>
      </c>
    </row>
    <row r="15088" spans="1:3" x14ac:dyDescent="0.25">
      <c r="A15088">
        <v>167406</v>
      </c>
      <c r="B15088" t="s">
        <v>33077</v>
      </c>
      <c r="C15088" s="47" t="s">
        <v>33078</v>
      </c>
    </row>
    <row r="15089" spans="1:3" x14ac:dyDescent="0.25">
      <c r="A15089">
        <v>167407</v>
      </c>
      <c r="B15089" t="s">
        <v>33079</v>
      </c>
      <c r="C15089" s="47" t="s">
        <v>33080</v>
      </c>
    </row>
    <row r="15090" spans="1:3" x14ac:dyDescent="0.25">
      <c r="A15090">
        <v>167408</v>
      </c>
      <c r="B15090" t="s">
        <v>33081</v>
      </c>
      <c r="C15090" s="47" t="s">
        <v>33082</v>
      </c>
    </row>
    <row r="15091" spans="1:3" x14ac:dyDescent="0.25">
      <c r="A15091">
        <v>167409</v>
      </c>
      <c r="B15091" t="s">
        <v>33083</v>
      </c>
      <c r="C15091" s="47" t="s">
        <v>33084</v>
      </c>
    </row>
    <row r="15092" spans="1:3" x14ac:dyDescent="0.25">
      <c r="A15092">
        <v>167410</v>
      </c>
      <c r="B15092" t="s">
        <v>33085</v>
      </c>
      <c r="C15092" s="47" t="s">
        <v>33086</v>
      </c>
    </row>
    <row r="15093" spans="1:3" x14ac:dyDescent="0.25">
      <c r="A15093">
        <v>167411</v>
      </c>
      <c r="B15093" t="s">
        <v>33087</v>
      </c>
      <c r="C15093" s="47" t="s">
        <v>33088</v>
      </c>
    </row>
    <row r="15094" spans="1:3" x14ac:dyDescent="0.25">
      <c r="A15094">
        <v>167412</v>
      </c>
      <c r="B15094" t="s">
        <v>33089</v>
      </c>
      <c r="C15094" s="47" t="s">
        <v>33090</v>
      </c>
    </row>
    <row r="15095" spans="1:3" x14ac:dyDescent="0.25">
      <c r="A15095">
        <v>167413</v>
      </c>
      <c r="B15095" t="s">
        <v>33091</v>
      </c>
      <c r="C15095" s="47" t="s">
        <v>33092</v>
      </c>
    </row>
    <row r="15096" spans="1:3" x14ac:dyDescent="0.25">
      <c r="A15096">
        <v>167414</v>
      </c>
      <c r="B15096" t="s">
        <v>33093</v>
      </c>
      <c r="C15096" s="47" t="s">
        <v>33094</v>
      </c>
    </row>
    <row r="15097" spans="1:3" x14ac:dyDescent="0.25">
      <c r="A15097">
        <v>167415</v>
      </c>
      <c r="B15097" t="s">
        <v>33095</v>
      </c>
      <c r="C15097" s="47" t="s">
        <v>33096</v>
      </c>
    </row>
    <row r="15098" spans="1:3" x14ac:dyDescent="0.25">
      <c r="A15098">
        <v>167416</v>
      </c>
      <c r="B15098" t="s">
        <v>33097</v>
      </c>
      <c r="C15098" s="47" t="s">
        <v>33098</v>
      </c>
    </row>
    <row r="15099" spans="1:3" x14ac:dyDescent="0.25">
      <c r="A15099">
        <v>167417</v>
      </c>
      <c r="B15099" t="s">
        <v>33099</v>
      </c>
      <c r="C15099" s="47" t="s">
        <v>33100</v>
      </c>
    </row>
    <row r="15100" spans="1:3" x14ac:dyDescent="0.25">
      <c r="A15100">
        <v>167418</v>
      </c>
      <c r="B15100" t="s">
        <v>33101</v>
      </c>
      <c r="C15100" s="47" t="s">
        <v>33102</v>
      </c>
    </row>
    <row r="15101" spans="1:3" x14ac:dyDescent="0.25">
      <c r="A15101">
        <v>167419</v>
      </c>
      <c r="B15101" t="s">
        <v>33103</v>
      </c>
      <c r="C15101" s="47" t="s">
        <v>33104</v>
      </c>
    </row>
    <row r="15102" spans="1:3" x14ac:dyDescent="0.25">
      <c r="A15102">
        <v>167420</v>
      </c>
      <c r="B15102" t="s">
        <v>33105</v>
      </c>
      <c r="C15102" s="47" t="s">
        <v>33106</v>
      </c>
    </row>
    <row r="15103" spans="1:3" x14ac:dyDescent="0.25">
      <c r="A15103">
        <v>167421</v>
      </c>
      <c r="B15103" t="s">
        <v>33107</v>
      </c>
      <c r="C15103" s="47" t="s">
        <v>33108</v>
      </c>
    </row>
    <row r="15104" spans="1:3" x14ac:dyDescent="0.25">
      <c r="A15104">
        <v>167422</v>
      </c>
      <c r="B15104" t="s">
        <v>33109</v>
      </c>
      <c r="C15104" s="47" t="s">
        <v>33110</v>
      </c>
    </row>
    <row r="15105" spans="1:3" x14ac:dyDescent="0.25">
      <c r="A15105">
        <v>167423</v>
      </c>
      <c r="B15105" t="s">
        <v>33111</v>
      </c>
      <c r="C15105" s="47" t="s">
        <v>33112</v>
      </c>
    </row>
    <row r="15106" spans="1:3" x14ac:dyDescent="0.25">
      <c r="A15106">
        <v>167424</v>
      </c>
      <c r="B15106" t="s">
        <v>33113</v>
      </c>
      <c r="C15106" s="47" t="s">
        <v>33114</v>
      </c>
    </row>
    <row r="15107" spans="1:3" x14ac:dyDescent="0.25">
      <c r="A15107">
        <v>167425</v>
      </c>
      <c r="B15107" t="s">
        <v>33115</v>
      </c>
      <c r="C15107" s="47" t="s">
        <v>33116</v>
      </c>
    </row>
    <row r="15108" spans="1:3" x14ac:dyDescent="0.25">
      <c r="A15108">
        <v>167426</v>
      </c>
      <c r="B15108" t="s">
        <v>33117</v>
      </c>
      <c r="C15108" s="47" t="s">
        <v>33118</v>
      </c>
    </row>
    <row r="15109" spans="1:3" x14ac:dyDescent="0.25">
      <c r="A15109">
        <v>167427</v>
      </c>
      <c r="B15109" t="s">
        <v>33119</v>
      </c>
      <c r="C15109" s="47" t="s">
        <v>33120</v>
      </c>
    </row>
    <row r="15110" spans="1:3" x14ac:dyDescent="0.25">
      <c r="A15110">
        <v>167428</v>
      </c>
      <c r="B15110" t="s">
        <v>33121</v>
      </c>
      <c r="C15110" s="47" t="s">
        <v>33122</v>
      </c>
    </row>
    <row r="15111" spans="1:3" x14ac:dyDescent="0.25">
      <c r="A15111">
        <v>167429</v>
      </c>
      <c r="B15111" t="s">
        <v>33123</v>
      </c>
      <c r="C15111" s="47" t="s">
        <v>33124</v>
      </c>
    </row>
    <row r="15112" spans="1:3" x14ac:dyDescent="0.25">
      <c r="A15112">
        <v>167430</v>
      </c>
      <c r="B15112" t="s">
        <v>33125</v>
      </c>
      <c r="C15112" s="47" t="s">
        <v>33126</v>
      </c>
    </row>
    <row r="15113" spans="1:3" x14ac:dyDescent="0.25">
      <c r="A15113">
        <v>167431</v>
      </c>
      <c r="B15113" t="s">
        <v>33127</v>
      </c>
      <c r="C15113" s="47" t="s">
        <v>4728</v>
      </c>
    </row>
    <row r="15114" spans="1:3" x14ac:dyDescent="0.25">
      <c r="A15114">
        <v>167432</v>
      </c>
      <c r="B15114" t="s">
        <v>33128</v>
      </c>
      <c r="C15114" s="47" t="s">
        <v>33129</v>
      </c>
    </row>
    <row r="15115" spans="1:3" x14ac:dyDescent="0.25">
      <c r="A15115">
        <v>167433</v>
      </c>
      <c r="B15115" t="s">
        <v>33130</v>
      </c>
      <c r="C15115" s="47" t="s">
        <v>33131</v>
      </c>
    </row>
    <row r="15116" spans="1:3" x14ac:dyDescent="0.25">
      <c r="A15116">
        <v>167434</v>
      </c>
      <c r="B15116" t="s">
        <v>33132</v>
      </c>
      <c r="C15116" s="47" t="s">
        <v>33133</v>
      </c>
    </row>
    <row r="15117" spans="1:3" x14ac:dyDescent="0.25">
      <c r="A15117">
        <v>167435</v>
      </c>
      <c r="B15117" t="s">
        <v>33134</v>
      </c>
      <c r="C15117" s="47" t="s">
        <v>33135</v>
      </c>
    </row>
    <row r="15118" spans="1:3" x14ac:dyDescent="0.25">
      <c r="A15118">
        <v>167436</v>
      </c>
      <c r="B15118" t="s">
        <v>33136</v>
      </c>
      <c r="C15118" s="47" t="s">
        <v>33137</v>
      </c>
    </row>
    <row r="15119" spans="1:3" x14ac:dyDescent="0.25">
      <c r="A15119">
        <v>167437</v>
      </c>
      <c r="B15119" t="s">
        <v>33138</v>
      </c>
      <c r="C15119" s="47" t="s">
        <v>33139</v>
      </c>
    </row>
    <row r="15120" spans="1:3" x14ac:dyDescent="0.25">
      <c r="A15120">
        <v>167438</v>
      </c>
      <c r="B15120" t="s">
        <v>33140</v>
      </c>
      <c r="C15120" s="47" t="s">
        <v>33141</v>
      </c>
    </row>
    <row r="15121" spans="1:3" x14ac:dyDescent="0.25">
      <c r="A15121">
        <v>167439</v>
      </c>
      <c r="B15121" t="s">
        <v>33142</v>
      </c>
      <c r="C15121" s="47" t="s">
        <v>33143</v>
      </c>
    </row>
    <row r="15122" spans="1:3" x14ac:dyDescent="0.25">
      <c r="A15122">
        <v>167440</v>
      </c>
      <c r="B15122" t="s">
        <v>33144</v>
      </c>
      <c r="C15122" s="47" t="s">
        <v>33145</v>
      </c>
    </row>
    <row r="15123" spans="1:3" x14ac:dyDescent="0.25">
      <c r="A15123">
        <v>167441</v>
      </c>
      <c r="B15123" t="s">
        <v>33146</v>
      </c>
      <c r="C15123" s="47" t="s">
        <v>33147</v>
      </c>
    </row>
    <row r="15124" spans="1:3" x14ac:dyDescent="0.25">
      <c r="A15124">
        <v>167442</v>
      </c>
      <c r="B15124" t="s">
        <v>33148</v>
      </c>
      <c r="C15124" s="47" t="s">
        <v>33149</v>
      </c>
    </row>
    <row r="15125" spans="1:3" x14ac:dyDescent="0.25">
      <c r="A15125">
        <v>167443</v>
      </c>
      <c r="B15125" t="s">
        <v>33150</v>
      </c>
      <c r="C15125" s="47" t="s">
        <v>33151</v>
      </c>
    </row>
    <row r="15126" spans="1:3" x14ac:dyDescent="0.25">
      <c r="A15126">
        <v>167444</v>
      </c>
      <c r="B15126" t="s">
        <v>33152</v>
      </c>
      <c r="C15126" s="47" t="s">
        <v>33153</v>
      </c>
    </row>
    <row r="15127" spans="1:3" x14ac:dyDescent="0.25">
      <c r="A15127">
        <v>167445</v>
      </c>
      <c r="B15127" t="s">
        <v>33154</v>
      </c>
      <c r="C15127" s="47" t="s">
        <v>33155</v>
      </c>
    </row>
    <row r="15128" spans="1:3" x14ac:dyDescent="0.25">
      <c r="A15128">
        <v>167446</v>
      </c>
      <c r="B15128" t="s">
        <v>33156</v>
      </c>
      <c r="C15128" s="47" t="s">
        <v>33157</v>
      </c>
    </row>
    <row r="15129" spans="1:3" x14ac:dyDescent="0.25">
      <c r="A15129">
        <v>167447</v>
      </c>
      <c r="B15129" t="s">
        <v>33158</v>
      </c>
      <c r="C15129" s="47" t="s">
        <v>33159</v>
      </c>
    </row>
    <row r="15130" spans="1:3" x14ac:dyDescent="0.25">
      <c r="A15130">
        <v>167448</v>
      </c>
      <c r="B15130" t="s">
        <v>33160</v>
      </c>
      <c r="C15130" s="47" t="s">
        <v>33161</v>
      </c>
    </row>
    <row r="15131" spans="1:3" x14ac:dyDescent="0.25">
      <c r="A15131">
        <v>167449</v>
      </c>
      <c r="B15131" t="s">
        <v>33162</v>
      </c>
      <c r="C15131" s="47" t="s">
        <v>33163</v>
      </c>
    </row>
    <row r="15132" spans="1:3" x14ac:dyDescent="0.25">
      <c r="A15132">
        <v>167450</v>
      </c>
      <c r="B15132" t="s">
        <v>33164</v>
      </c>
      <c r="C15132" s="47" t="s">
        <v>33165</v>
      </c>
    </row>
    <row r="15133" spans="1:3" x14ac:dyDescent="0.25">
      <c r="A15133">
        <v>167451</v>
      </c>
      <c r="B15133" t="s">
        <v>33166</v>
      </c>
      <c r="C15133" s="47" t="s">
        <v>4779</v>
      </c>
    </row>
    <row r="15134" spans="1:3" x14ac:dyDescent="0.25">
      <c r="A15134">
        <v>167452</v>
      </c>
      <c r="B15134" t="s">
        <v>33167</v>
      </c>
      <c r="C15134" s="47" t="s">
        <v>4725</v>
      </c>
    </row>
    <row r="15135" spans="1:3" x14ac:dyDescent="0.25">
      <c r="A15135">
        <v>167453</v>
      </c>
      <c r="B15135" t="s">
        <v>33168</v>
      </c>
      <c r="C15135" s="47" t="s">
        <v>33169</v>
      </c>
    </row>
    <row r="15136" spans="1:3" x14ac:dyDescent="0.25">
      <c r="A15136">
        <v>167454</v>
      </c>
      <c r="B15136" t="s">
        <v>33170</v>
      </c>
      <c r="C15136" s="47" t="s">
        <v>33171</v>
      </c>
    </row>
    <row r="15137" spans="1:3" x14ac:dyDescent="0.25">
      <c r="A15137">
        <v>167455</v>
      </c>
      <c r="B15137" t="s">
        <v>33172</v>
      </c>
      <c r="C15137" s="47" t="s">
        <v>33173</v>
      </c>
    </row>
    <row r="15138" spans="1:3" x14ac:dyDescent="0.25">
      <c r="A15138">
        <v>167456</v>
      </c>
      <c r="B15138" t="s">
        <v>33174</v>
      </c>
      <c r="C15138" s="47" t="s">
        <v>4728</v>
      </c>
    </row>
    <row r="15139" spans="1:3" x14ac:dyDescent="0.25">
      <c r="A15139">
        <v>167457</v>
      </c>
      <c r="B15139" t="s">
        <v>33175</v>
      </c>
      <c r="C15139" s="47" t="s">
        <v>33176</v>
      </c>
    </row>
    <row r="15140" spans="1:3" x14ac:dyDescent="0.25">
      <c r="A15140">
        <v>167458</v>
      </c>
      <c r="B15140" t="s">
        <v>33177</v>
      </c>
      <c r="C15140" s="47" t="s">
        <v>33178</v>
      </c>
    </row>
    <row r="15141" spans="1:3" x14ac:dyDescent="0.25">
      <c r="A15141">
        <v>167459</v>
      </c>
      <c r="B15141" t="s">
        <v>33179</v>
      </c>
      <c r="C15141" s="47" t="s">
        <v>33180</v>
      </c>
    </row>
    <row r="15142" spans="1:3" x14ac:dyDescent="0.25">
      <c r="A15142">
        <v>167460</v>
      </c>
      <c r="B15142" t="s">
        <v>33181</v>
      </c>
      <c r="C15142" s="47" t="s">
        <v>33182</v>
      </c>
    </row>
    <row r="15143" spans="1:3" x14ac:dyDescent="0.25">
      <c r="A15143">
        <v>167461</v>
      </c>
      <c r="B15143" t="s">
        <v>33183</v>
      </c>
      <c r="C15143" s="47" t="s">
        <v>4779</v>
      </c>
    </row>
    <row r="15144" spans="1:3" x14ac:dyDescent="0.25">
      <c r="A15144">
        <v>167462</v>
      </c>
      <c r="B15144" t="s">
        <v>1127</v>
      </c>
      <c r="C15144" s="47" t="s">
        <v>4725</v>
      </c>
    </row>
    <row r="15145" spans="1:3" x14ac:dyDescent="0.25">
      <c r="A15145">
        <v>167463</v>
      </c>
      <c r="B15145" t="s">
        <v>33184</v>
      </c>
      <c r="C15145" s="47" t="s">
        <v>33185</v>
      </c>
    </row>
    <row r="15146" spans="1:3" x14ac:dyDescent="0.25">
      <c r="A15146">
        <v>167464</v>
      </c>
      <c r="B15146" t="s">
        <v>33186</v>
      </c>
      <c r="C15146" s="47" t="s">
        <v>33187</v>
      </c>
    </row>
    <row r="15147" spans="1:3" x14ac:dyDescent="0.25">
      <c r="A15147">
        <v>167465</v>
      </c>
      <c r="B15147" t="s">
        <v>33188</v>
      </c>
      <c r="C15147" s="47" t="s">
        <v>33189</v>
      </c>
    </row>
    <row r="15148" spans="1:3" x14ac:dyDescent="0.25">
      <c r="A15148">
        <v>167466</v>
      </c>
      <c r="B15148" t="s">
        <v>33190</v>
      </c>
      <c r="C15148" s="47" t="s">
        <v>33191</v>
      </c>
    </row>
    <row r="15149" spans="1:3" x14ac:dyDescent="0.25">
      <c r="A15149">
        <v>167467</v>
      </c>
      <c r="B15149" t="s">
        <v>33192</v>
      </c>
      <c r="C15149" s="47" t="s">
        <v>33193</v>
      </c>
    </row>
    <row r="15150" spans="1:3" x14ac:dyDescent="0.25">
      <c r="A15150">
        <v>167468</v>
      </c>
      <c r="B15150" t="s">
        <v>381</v>
      </c>
      <c r="C15150" s="47" t="s">
        <v>33194</v>
      </c>
    </row>
    <row r="15151" spans="1:3" x14ac:dyDescent="0.25">
      <c r="A15151">
        <v>167469</v>
      </c>
      <c r="B15151" t="s">
        <v>33195</v>
      </c>
      <c r="C15151" s="47" t="s">
        <v>33196</v>
      </c>
    </row>
    <row r="15152" spans="1:3" x14ac:dyDescent="0.25">
      <c r="A15152">
        <v>167470</v>
      </c>
      <c r="B15152" t="s">
        <v>33197</v>
      </c>
      <c r="C15152" s="47" t="s">
        <v>33198</v>
      </c>
    </row>
    <row r="15153" spans="1:3" x14ac:dyDescent="0.25">
      <c r="A15153">
        <v>167471</v>
      </c>
      <c r="B15153" t="s">
        <v>33199</v>
      </c>
      <c r="C15153" s="47" t="s">
        <v>33200</v>
      </c>
    </row>
    <row r="15154" spans="1:3" x14ac:dyDescent="0.25">
      <c r="A15154">
        <v>167472</v>
      </c>
      <c r="B15154" t="s">
        <v>33201</v>
      </c>
      <c r="C15154" s="47" t="s">
        <v>33202</v>
      </c>
    </row>
    <row r="15155" spans="1:3" x14ac:dyDescent="0.25">
      <c r="A15155">
        <v>167473</v>
      </c>
      <c r="B15155" t="s">
        <v>1170</v>
      </c>
      <c r="C15155" s="47" t="s">
        <v>33203</v>
      </c>
    </row>
    <row r="15156" spans="1:3" x14ac:dyDescent="0.25">
      <c r="A15156">
        <v>167474</v>
      </c>
      <c r="B15156" t="s">
        <v>33204</v>
      </c>
      <c r="C15156" s="47" t="s">
        <v>33205</v>
      </c>
    </row>
    <row r="15157" spans="1:3" x14ac:dyDescent="0.25">
      <c r="A15157">
        <v>167475</v>
      </c>
      <c r="B15157" t="s">
        <v>33206</v>
      </c>
      <c r="C15157" s="47" t="s">
        <v>33207</v>
      </c>
    </row>
    <row r="15158" spans="1:3" x14ac:dyDescent="0.25">
      <c r="A15158">
        <v>167476</v>
      </c>
      <c r="B15158" t="s">
        <v>33208</v>
      </c>
      <c r="C15158" s="47" t="s">
        <v>33209</v>
      </c>
    </row>
    <row r="15159" spans="1:3" x14ac:dyDescent="0.25">
      <c r="A15159">
        <v>167477</v>
      </c>
      <c r="B15159" t="s">
        <v>33210</v>
      </c>
      <c r="C15159" s="47" t="s">
        <v>33211</v>
      </c>
    </row>
    <row r="15160" spans="1:3" x14ac:dyDescent="0.25">
      <c r="A15160">
        <v>167478</v>
      </c>
      <c r="B15160" t="s">
        <v>33212</v>
      </c>
      <c r="C15160" s="47" t="s">
        <v>33213</v>
      </c>
    </row>
    <row r="15161" spans="1:3" x14ac:dyDescent="0.25">
      <c r="A15161">
        <v>167479</v>
      </c>
      <c r="B15161" t="s">
        <v>33214</v>
      </c>
      <c r="C15161" s="47" t="s">
        <v>33215</v>
      </c>
    </row>
    <row r="15162" spans="1:3" x14ac:dyDescent="0.25">
      <c r="A15162">
        <v>167480</v>
      </c>
      <c r="B15162" t="s">
        <v>33216</v>
      </c>
      <c r="C15162" s="47" t="s">
        <v>33217</v>
      </c>
    </row>
    <row r="15163" spans="1:3" x14ac:dyDescent="0.25">
      <c r="A15163">
        <v>167481</v>
      </c>
      <c r="B15163" t="s">
        <v>33218</v>
      </c>
      <c r="C15163" s="47" t="s">
        <v>33219</v>
      </c>
    </row>
    <row r="15164" spans="1:3" x14ac:dyDescent="0.25">
      <c r="A15164">
        <v>167482</v>
      </c>
      <c r="B15164" t="s">
        <v>33220</v>
      </c>
      <c r="C15164" s="47" t="s">
        <v>33221</v>
      </c>
    </row>
    <row r="15165" spans="1:3" x14ac:dyDescent="0.25">
      <c r="A15165">
        <v>167483</v>
      </c>
      <c r="B15165" t="s">
        <v>33222</v>
      </c>
      <c r="C15165" s="47" t="s">
        <v>33223</v>
      </c>
    </row>
    <row r="15166" spans="1:3" x14ac:dyDescent="0.25">
      <c r="A15166">
        <v>167484</v>
      </c>
      <c r="B15166" t="s">
        <v>33224</v>
      </c>
      <c r="C15166" s="47" t="s">
        <v>33225</v>
      </c>
    </row>
    <row r="15167" spans="1:3" x14ac:dyDescent="0.25">
      <c r="A15167">
        <v>167485</v>
      </c>
      <c r="B15167" t="s">
        <v>33226</v>
      </c>
      <c r="C15167" s="47" t="s">
        <v>4779</v>
      </c>
    </row>
    <row r="15168" spans="1:3" x14ac:dyDescent="0.25">
      <c r="A15168">
        <v>167486</v>
      </c>
      <c r="B15168" t="s">
        <v>33227</v>
      </c>
      <c r="C15168" s="47" t="s">
        <v>33228</v>
      </c>
    </row>
    <row r="15169" spans="1:3" x14ac:dyDescent="0.25">
      <c r="A15169">
        <v>167487</v>
      </c>
      <c r="B15169" t="s">
        <v>33229</v>
      </c>
      <c r="C15169" s="47" t="s">
        <v>33230</v>
      </c>
    </row>
    <row r="15170" spans="1:3" x14ac:dyDescent="0.25">
      <c r="A15170">
        <v>167488</v>
      </c>
      <c r="B15170" t="s">
        <v>33231</v>
      </c>
      <c r="C15170" s="47" t="s">
        <v>33232</v>
      </c>
    </row>
    <row r="15171" spans="1:3" x14ac:dyDescent="0.25">
      <c r="A15171">
        <v>167489</v>
      </c>
      <c r="B15171" t="s">
        <v>33233</v>
      </c>
      <c r="C15171" s="47" t="s">
        <v>33234</v>
      </c>
    </row>
    <row r="15172" spans="1:3" x14ac:dyDescent="0.25">
      <c r="A15172">
        <v>167490</v>
      </c>
      <c r="B15172" t="s">
        <v>256</v>
      </c>
      <c r="C15172" s="47" t="s">
        <v>33235</v>
      </c>
    </row>
    <row r="15173" spans="1:3" x14ac:dyDescent="0.25">
      <c r="A15173">
        <v>167491</v>
      </c>
      <c r="B15173" t="s">
        <v>33236</v>
      </c>
      <c r="C15173" s="47" t="s">
        <v>33237</v>
      </c>
    </row>
    <row r="15174" spans="1:3" x14ac:dyDescent="0.25">
      <c r="A15174">
        <v>167492</v>
      </c>
      <c r="B15174" t="s">
        <v>33238</v>
      </c>
      <c r="C15174" s="47" t="s">
        <v>33239</v>
      </c>
    </row>
    <row r="15175" spans="1:3" x14ac:dyDescent="0.25">
      <c r="A15175">
        <v>167493</v>
      </c>
      <c r="B15175" t="s">
        <v>33240</v>
      </c>
      <c r="C15175" s="47" t="s">
        <v>33241</v>
      </c>
    </row>
    <row r="15176" spans="1:3" x14ac:dyDescent="0.25">
      <c r="A15176">
        <v>167494</v>
      </c>
      <c r="B15176" t="s">
        <v>33242</v>
      </c>
      <c r="C15176" s="47" t="s">
        <v>33243</v>
      </c>
    </row>
    <row r="15177" spans="1:3" x14ac:dyDescent="0.25">
      <c r="A15177">
        <v>167495</v>
      </c>
      <c r="B15177" t="s">
        <v>33244</v>
      </c>
      <c r="C15177" s="47" t="s">
        <v>33245</v>
      </c>
    </row>
    <row r="15178" spans="1:3" x14ac:dyDescent="0.25">
      <c r="A15178">
        <v>167496</v>
      </c>
      <c r="B15178" t="s">
        <v>33246</v>
      </c>
      <c r="C15178" s="47" t="s">
        <v>33247</v>
      </c>
    </row>
    <row r="15179" spans="1:3" x14ac:dyDescent="0.25">
      <c r="A15179">
        <v>167497</v>
      </c>
      <c r="B15179" t="s">
        <v>33248</v>
      </c>
      <c r="C15179" s="47" t="s">
        <v>33249</v>
      </c>
    </row>
    <row r="15180" spans="1:3" x14ac:dyDescent="0.25">
      <c r="A15180">
        <v>167498</v>
      </c>
      <c r="B15180" t="s">
        <v>33250</v>
      </c>
      <c r="C15180" s="47" t="s">
        <v>33251</v>
      </c>
    </row>
    <row r="15181" spans="1:3" x14ac:dyDescent="0.25">
      <c r="A15181">
        <v>167499</v>
      </c>
      <c r="B15181" t="s">
        <v>33252</v>
      </c>
      <c r="C15181" s="47" t="s">
        <v>33253</v>
      </c>
    </row>
    <row r="15182" spans="1:3" x14ac:dyDescent="0.25">
      <c r="A15182">
        <v>167500</v>
      </c>
      <c r="B15182" t="s">
        <v>1652</v>
      </c>
      <c r="C15182" s="47" t="s">
        <v>33254</v>
      </c>
    </row>
    <row r="15183" spans="1:3" x14ac:dyDescent="0.25">
      <c r="A15183">
        <v>167501</v>
      </c>
      <c r="B15183" t="s">
        <v>33255</v>
      </c>
      <c r="C15183" s="47" t="s">
        <v>33256</v>
      </c>
    </row>
    <row r="15184" spans="1:3" x14ac:dyDescent="0.25">
      <c r="A15184">
        <v>167502</v>
      </c>
      <c r="B15184" t="s">
        <v>33257</v>
      </c>
      <c r="C15184" s="47" t="s">
        <v>33258</v>
      </c>
    </row>
    <row r="15185" spans="1:3" x14ac:dyDescent="0.25">
      <c r="A15185">
        <v>167503</v>
      </c>
      <c r="B15185" t="s">
        <v>33259</v>
      </c>
      <c r="C15185" s="47" t="s">
        <v>33260</v>
      </c>
    </row>
    <row r="15186" spans="1:3" x14ac:dyDescent="0.25">
      <c r="A15186">
        <v>167504</v>
      </c>
      <c r="B15186" t="s">
        <v>33261</v>
      </c>
      <c r="C15186" s="47" t="s">
        <v>33262</v>
      </c>
    </row>
    <row r="15187" spans="1:3" x14ac:dyDescent="0.25">
      <c r="A15187">
        <v>167505</v>
      </c>
      <c r="B15187" t="s">
        <v>33263</v>
      </c>
      <c r="C15187" s="47" t="s">
        <v>33264</v>
      </c>
    </row>
    <row r="15188" spans="1:3" x14ac:dyDescent="0.25">
      <c r="A15188">
        <v>167506</v>
      </c>
      <c r="B15188" t="s">
        <v>33265</v>
      </c>
      <c r="C15188" s="47" t="s">
        <v>33266</v>
      </c>
    </row>
    <row r="15189" spans="1:3" x14ac:dyDescent="0.25">
      <c r="A15189">
        <v>167507</v>
      </c>
      <c r="B15189" t="s">
        <v>33267</v>
      </c>
      <c r="C15189" s="47" t="s">
        <v>33268</v>
      </c>
    </row>
    <row r="15190" spans="1:3" x14ac:dyDescent="0.25">
      <c r="A15190">
        <v>167508</v>
      </c>
      <c r="B15190" t="s">
        <v>33269</v>
      </c>
      <c r="C15190" s="47" t="s">
        <v>33270</v>
      </c>
    </row>
    <row r="15191" spans="1:3" x14ac:dyDescent="0.25">
      <c r="A15191">
        <v>167509</v>
      </c>
      <c r="B15191" t="s">
        <v>33271</v>
      </c>
      <c r="C15191" s="47" t="s">
        <v>33272</v>
      </c>
    </row>
    <row r="15192" spans="1:3" x14ac:dyDescent="0.25">
      <c r="A15192">
        <v>167510</v>
      </c>
      <c r="B15192" t="s">
        <v>33273</v>
      </c>
      <c r="C15192" s="47" t="s">
        <v>33274</v>
      </c>
    </row>
    <row r="15193" spans="1:3" x14ac:dyDescent="0.25">
      <c r="A15193">
        <v>167511</v>
      </c>
      <c r="B15193" t="s">
        <v>33275</v>
      </c>
      <c r="C15193" s="47" t="s">
        <v>33276</v>
      </c>
    </row>
    <row r="15194" spans="1:3" x14ac:dyDescent="0.25">
      <c r="A15194">
        <v>167512</v>
      </c>
      <c r="B15194" t="s">
        <v>33277</v>
      </c>
      <c r="C15194" s="47" t="s">
        <v>33278</v>
      </c>
    </row>
    <row r="15195" spans="1:3" x14ac:dyDescent="0.25">
      <c r="A15195">
        <v>167513</v>
      </c>
      <c r="B15195" t="s">
        <v>33279</v>
      </c>
      <c r="C15195" s="47" t="s">
        <v>33280</v>
      </c>
    </row>
    <row r="15196" spans="1:3" x14ac:dyDescent="0.25">
      <c r="A15196">
        <v>167514</v>
      </c>
      <c r="B15196" t="s">
        <v>33281</v>
      </c>
      <c r="C15196" s="47" t="s">
        <v>33282</v>
      </c>
    </row>
    <row r="15197" spans="1:3" x14ac:dyDescent="0.25">
      <c r="A15197">
        <v>167515</v>
      </c>
      <c r="B15197" t="s">
        <v>33283</v>
      </c>
      <c r="C15197" s="47" t="s">
        <v>33284</v>
      </c>
    </row>
    <row r="15198" spans="1:3" x14ac:dyDescent="0.25">
      <c r="A15198">
        <v>167516</v>
      </c>
      <c r="B15198" t="s">
        <v>33285</v>
      </c>
      <c r="C15198" s="47" t="s">
        <v>33286</v>
      </c>
    </row>
    <row r="15199" spans="1:3" x14ac:dyDescent="0.25">
      <c r="A15199">
        <v>167517</v>
      </c>
      <c r="B15199" t="s">
        <v>1168</v>
      </c>
      <c r="C15199" s="47" t="s">
        <v>33287</v>
      </c>
    </row>
    <row r="15200" spans="1:3" x14ac:dyDescent="0.25">
      <c r="A15200">
        <v>167518</v>
      </c>
      <c r="B15200" t="s">
        <v>33288</v>
      </c>
      <c r="C15200" s="47" t="s">
        <v>33289</v>
      </c>
    </row>
    <row r="15201" spans="1:3" x14ac:dyDescent="0.25">
      <c r="A15201">
        <v>167519</v>
      </c>
      <c r="B15201" t="s">
        <v>33290</v>
      </c>
      <c r="C15201" s="47" t="s">
        <v>33291</v>
      </c>
    </row>
    <row r="15202" spans="1:3" x14ac:dyDescent="0.25">
      <c r="A15202">
        <v>167520</v>
      </c>
      <c r="B15202" t="s">
        <v>33292</v>
      </c>
      <c r="C15202" s="47" t="s">
        <v>33293</v>
      </c>
    </row>
    <row r="15203" spans="1:3" x14ac:dyDescent="0.25">
      <c r="A15203">
        <v>167521</v>
      </c>
      <c r="B15203" t="s">
        <v>33294</v>
      </c>
      <c r="C15203" s="47" t="s">
        <v>33295</v>
      </c>
    </row>
    <row r="15204" spans="1:3" x14ac:dyDescent="0.25">
      <c r="A15204">
        <v>167522</v>
      </c>
      <c r="B15204" t="s">
        <v>33296</v>
      </c>
      <c r="C15204" s="47" t="s">
        <v>33297</v>
      </c>
    </row>
    <row r="15205" spans="1:3" x14ac:dyDescent="0.25">
      <c r="A15205">
        <v>167523</v>
      </c>
      <c r="B15205" t="s">
        <v>33298</v>
      </c>
      <c r="C15205" s="47" t="s">
        <v>33299</v>
      </c>
    </row>
    <row r="15206" spans="1:3" x14ac:dyDescent="0.25">
      <c r="A15206">
        <v>167524</v>
      </c>
      <c r="B15206" t="s">
        <v>33300</v>
      </c>
      <c r="C15206" s="47" t="s">
        <v>33301</v>
      </c>
    </row>
    <row r="15207" spans="1:3" x14ac:dyDescent="0.25">
      <c r="A15207">
        <v>167525</v>
      </c>
      <c r="B15207" t="s">
        <v>33302</v>
      </c>
      <c r="C15207" s="47" t="s">
        <v>33303</v>
      </c>
    </row>
    <row r="15208" spans="1:3" x14ac:dyDescent="0.25">
      <c r="A15208">
        <v>167526</v>
      </c>
      <c r="B15208" t="s">
        <v>33304</v>
      </c>
      <c r="C15208" s="47" t="s">
        <v>33305</v>
      </c>
    </row>
    <row r="15209" spans="1:3" x14ac:dyDescent="0.25">
      <c r="A15209">
        <v>167527</v>
      </c>
      <c r="B15209" t="s">
        <v>33306</v>
      </c>
      <c r="C15209" s="47" t="s">
        <v>33307</v>
      </c>
    </row>
    <row r="15210" spans="1:3" x14ac:dyDescent="0.25">
      <c r="A15210">
        <v>167528</v>
      </c>
      <c r="B15210" t="s">
        <v>33308</v>
      </c>
      <c r="C15210" s="47" t="s">
        <v>33309</v>
      </c>
    </row>
    <row r="15211" spans="1:3" x14ac:dyDescent="0.25">
      <c r="A15211">
        <v>167529</v>
      </c>
      <c r="B15211" t="s">
        <v>33310</v>
      </c>
      <c r="C15211" s="47" t="s">
        <v>33311</v>
      </c>
    </row>
    <row r="15212" spans="1:3" x14ac:dyDescent="0.25">
      <c r="A15212">
        <v>167530</v>
      </c>
      <c r="B15212" t="s">
        <v>33312</v>
      </c>
      <c r="C15212" s="47" t="s">
        <v>33313</v>
      </c>
    </row>
    <row r="15213" spans="1:3" x14ac:dyDescent="0.25">
      <c r="A15213">
        <v>167531</v>
      </c>
      <c r="B15213" t="s">
        <v>33314</v>
      </c>
      <c r="C15213" s="47" t="s">
        <v>33315</v>
      </c>
    </row>
    <row r="15214" spans="1:3" x14ac:dyDescent="0.25">
      <c r="A15214">
        <v>167532</v>
      </c>
      <c r="B15214" t="s">
        <v>33316</v>
      </c>
      <c r="C15214" s="47" t="s">
        <v>33317</v>
      </c>
    </row>
    <row r="15215" spans="1:3" x14ac:dyDescent="0.25">
      <c r="A15215">
        <v>167533</v>
      </c>
      <c r="B15215" t="s">
        <v>33318</v>
      </c>
      <c r="C15215" s="47" t="s">
        <v>33319</v>
      </c>
    </row>
    <row r="15216" spans="1:3" x14ac:dyDescent="0.25">
      <c r="A15216">
        <v>167534</v>
      </c>
      <c r="B15216" t="s">
        <v>33320</v>
      </c>
      <c r="C15216" s="47" t="s">
        <v>33321</v>
      </c>
    </row>
    <row r="15217" spans="1:3" x14ac:dyDescent="0.25">
      <c r="A15217">
        <v>167535</v>
      </c>
      <c r="B15217" t="s">
        <v>33322</v>
      </c>
      <c r="C15217" s="47" t="s">
        <v>33323</v>
      </c>
    </row>
    <row r="15218" spans="1:3" x14ac:dyDescent="0.25">
      <c r="A15218">
        <v>167536</v>
      </c>
      <c r="B15218" t="s">
        <v>33324</v>
      </c>
      <c r="C15218" s="47" t="s">
        <v>33325</v>
      </c>
    </row>
    <row r="15219" spans="1:3" x14ac:dyDescent="0.25">
      <c r="A15219">
        <v>167537</v>
      </c>
      <c r="B15219" t="s">
        <v>33326</v>
      </c>
      <c r="C15219" s="47" t="s">
        <v>33327</v>
      </c>
    </row>
    <row r="15220" spans="1:3" x14ac:dyDescent="0.25">
      <c r="A15220">
        <v>167538</v>
      </c>
      <c r="B15220" t="s">
        <v>33328</v>
      </c>
      <c r="C15220" s="47" t="s">
        <v>33329</v>
      </c>
    </row>
    <row r="15221" spans="1:3" x14ac:dyDescent="0.25">
      <c r="A15221">
        <v>167539</v>
      </c>
      <c r="B15221" t="s">
        <v>33330</v>
      </c>
      <c r="C15221" s="47" t="s">
        <v>33331</v>
      </c>
    </row>
    <row r="15222" spans="1:3" x14ac:dyDescent="0.25">
      <c r="A15222">
        <v>167540</v>
      </c>
      <c r="B15222" t="s">
        <v>33332</v>
      </c>
      <c r="C15222" s="47" t="s">
        <v>33333</v>
      </c>
    </row>
    <row r="15223" spans="1:3" x14ac:dyDescent="0.25">
      <c r="A15223">
        <v>167541</v>
      </c>
      <c r="B15223" t="s">
        <v>33334</v>
      </c>
      <c r="C15223" s="47" t="s">
        <v>33335</v>
      </c>
    </row>
    <row r="15224" spans="1:3" x14ac:dyDescent="0.25">
      <c r="A15224">
        <v>167542</v>
      </c>
      <c r="B15224" t="s">
        <v>33336</v>
      </c>
      <c r="C15224" s="47" t="s">
        <v>33337</v>
      </c>
    </row>
    <row r="15225" spans="1:3" x14ac:dyDescent="0.25">
      <c r="A15225">
        <v>167543</v>
      </c>
      <c r="B15225" t="s">
        <v>33338</v>
      </c>
      <c r="C15225" s="47" t="s">
        <v>33339</v>
      </c>
    </row>
    <row r="15226" spans="1:3" x14ac:dyDescent="0.25">
      <c r="A15226">
        <v>167544</v>
      </c>
      <c r="B15226" t="s">
        <v>33340</v>
      </c>
      <c r="C15226" s="47" t="s">
        <v>33341</v>
      </c>
    </row>
    <row r="15227" spans="1:3" x14ac:dyDescent="0.25">
      <c r="A15227">
        <v>167545</v>
      </c>
      <c r="B15227" t="s">
        <v>33342</v>
      </c>
      <c r="C15227" s="47" t="s">
        <v>33343</v>
      </c>
    </row>
    <row r="15228" spans="1:3" x14ac:dyDescent="0.25">
      <c r="A15228">
        <v>167546</v>
      </c>
      <c r="B15228" t="s">
        <v>33344</v>
      </c>
      <c r="C15228" s="47" t="s">
        <v>33345</v>
      </c>
    </row>
    <row r="15229" spans="1:3" x14ac:dyDescent="0.25">
      <c r="A15229">
        <v>167547</v>
      </c>
      <c r="B15229" t="s">
        <v>433</v>
      </c>
      <c r="C15229" s="47" t="s">
        <v>33346</v>
      </c>
    </row>
    <row r="15230" spans="1:3" x14ac:dyDescent="0.25">
      <c r="A15230">
        <v>167548</v>
      </c>
      <c r="B15230" t="s">
        <v>33347</v>
      </c>
      <c r="C15230" s="47" t="s">
        <v>33348</v>
      </c>
    </row>
    <row r="15231" spans="1:3" x14ac:dyDescent="0.25">
      <c r="A15231">
        <v>167549</v>
      </c>
      <c r="B15231" t="s">
        <v>33349</v>
      </c>
      <c r="C15231" s="47" t="s">
        <v>33350</v>
      </c>
    </row>
    <row r="15232" spans="1:3" x14ac:dyDescent="0.25">
      <c r="A15232">
        <v>167550</v>
      </c>
      <c r="B15232" t="s">
        <v>33351</v>
      </c>
      <c r="C15232" s="47" t="s">
        <v>33352</v>
      </c>
    </row>
    <row r="15233" spans="1:3" x14ac:dyDescent="0.25">
      <c r="A15233">
        <v>167551</v>
      </c>
      <c r="B15233" t="s">
        <v>33353</v>
      </c>
      <c r="C15233" s="47" t="s">
        <v>33354</v>
      </c>
    </row>
    <row r="15234" spans="1:3" x14ac:dyDescent="0.25">
      <c r="A15234">
        <v>167552</v>
      </c>
      <c r="B15234" t="s">
        <v>33355</v>
      </c>
      <c r="C15234" s="47" t="s">
        <v>33356</v>
      </c>
    </row>
    <row r="15235" spans="1:3" x14ac:dyDescent="0.25">
      <c r="A15235">
        <v>167553</v>
      </c>
      <c r="B15235" t="s">
        <v>33357</v>
      </c>
      <c r="C15235" s="47" t="s">
        <v>33358</v>
      </c>
    </row>
    <row r="15236" spans="1:3" x14ac:dyDescent="0.25">
      <c r="A15236">
        <v>167554</v>
      </c>
      <c r="B15236" t="s">
        <v>33359</v>
      </c>
      <c r="C15236" s="47" t="s">
        <v>33360</v>
      </c>
    </row>
    <row r="15237" spans="1:3" x14ac:dyDescent="0.25">
      <c r="A15237">
        <v>167555</v>
      </c>
      <c r="B15237" t="s">
        <v>33361</v>
      </c>
      <c r="C15237" s="47" t="s">
        <v>33362</v>
      </c>
    </row>
    <row r="15238" spans="1:3" x14ac:dyDescent="0.25">
      <c r="A15238">
        <v>167556</v>
      </c>
      <c r="B15238" t="s">
        <v>33363</v>
      </c>
      <c r="C15238" s="47" t="s">
        <v>33364</v>
      </c>
    </row>
    <row r="15239" spans="1:3" x14ac:dyDescent="0.25">
      <c r="A15239">
        <v>167557</v>
      </c>
      <c r="B15239" t="s">
        <v>1359</v>
      </c>
      <c r="C15239" s="47" t="s">
        <v>33365</v>
      </c>
    </row>
    <row r="15240" spans="1:3" x14ac:dyDescent="0.25">
      <c r="A15240">
        <v>167558</v>
      </c>
      <c r="B15240" t="s">
        <v>33366</v>
      </c>
      <c r="C15240" s="47" t="s">
        <v>33367</v>
      </c>
    </row>
    <row r="15241" spans="1:3" x14ac:dyDescent="0.25">
      <c r="A15241">
        <v>167559</v>
      </c>
      <c r="B15241" t="s">
        <v>1464</v>
      </c>
      <c r="C15241" s="47" t="s">
        <v>33368</v>
      </c>
    </row>
    <row r="15242" spans="1:3" x14ac:dyDescent="0.25">
      <c r="A15242">
        <v>167560</v>
      </c>
      <c r="B15242" t="s">
        <v>33369</v>
      </c>
      <c r="C15242" s="47" t="s">
        <v>33370</v>
      </c>
    </row>
    <row r="15243" spans="1:3" x14ac:dyDescent="0.25">
      <c r="A15243">
        <v>167561</v>
      </c>
      <c r="B15243" t="s">
        <v>33371</v>
      </c>
      <c r="C15243" s="47" t="s">
        <v>33372</v>
      </c>
    </row>
    <row r="15244" spans="1:3" x14ac:dyDescent="0.25">
      <c r="A15244">
        <v>167562</v>
      </c>
      <c r="B15244" t="s">
        <v>33373</v>
      </c>
      <c r="C15244" s="47" t="s">
        <v>33374</v>
      </c>
    </row>
    <row r="15245" spans="1:3" x14ac:dyDescent="0.25">
      <c r="A15245">
        <v>167563</v>
      </c>
      <c r="B15245" t="s">
        <v>33375</v>
      </c>
      <c r="C15245" s="47" t="s">
        <v>33376</v>
      </c>
    </row>
    <row r="15246" spans="1:3" x14ac:dyDescent="0.25">
      <c r="A15246">
        <v>167564</v>
      </c>
      <c r="B15246" t="s">
        <v>33377</v>
      </c>
      <c r="C15246" s="47" t="s">
        <v>33378</v>
      </c>
    </row>
    <row r="15247" spans="1:3" x14ac:dyDescent="0.25">
      <c r="A15247">
        <v>167565</v>
      </c>
      <c r="B15247" t="s">
        <v>64</v>
      </c>
      <c r="C15247" s="47" t="s">
        <v>33379</v>
      </c>
    </row>
    <row r="15248" spans="1:3" x14ac:dyDescent="0.25">
      <c r="A15248">
        <v>167566</v>
      </c>
      <c r="B15248" t="s">
        <v>33380</v>
      </c>
      <c r="C15248" s="47" t="s">
        <v>33381</v>
      </c>
    </row>
    <row r="15249" spans="1:3" x14ac:dyDescent="0.25">
      <c r="A15249">
        <v>167567</v>
      </c>
      <c r="B15249" t="s">
        <v>33382</v>
      </c>
      <c r="C15249" s="47" t="s">
        <v>33383</v>
      </c>
    </row>
    <row r="15250" spans="1:3" x14ac:dyDescent="0.25">
      <c r="A15250">
        <v>167568</v>
      </c>
      <c r="B15250" t="s">
        <v>33384</v>
      </c>
      <c r="C15250" s="47" t="s">
        <v>33385</v>
      </c>
    </row>
    <row r="15251" spans="1:3" x14ac:dyDescent="0.25">
      <c r="A15251">
        <v>167569</v>
      </c>
      <c r="B15251" t="s">
        <v>33386</v>
      </c>
      <c r="C15251" s="47" t="s">
        <v>33387</v>
      </c>
    </row>
    <row r="15252" spans="1:3" x14ac:dyDescent="0.25">
      <c r="A15252">
        <v>167570</v>
      </c>
      <c r="B15252" t="s">
        <v>579</v>
      </c>
      <c r="C15252" s="47" t="s">
        <v>33388</v>
      </c>
    </row>
    <row r="15253" spans="1:3" x14ac:dyDescent="0.25">
      <c r="A15253">
        <v>167571</v>
      </c>
      <c r="B15253" t="s">
        <v>33389</v>
      </c>
      <c r="C15253" s="47" t="s">
        <v>33390</v>
      </c>
    </row>
    <row r="15254" spans="1:3" x14ac:dyDescent="0.25">
      <c r="A15254">
        <v>167572</v>
      </c>
      <c r="B15254" t="s">
        <v>33391</v>
      </c>
      <c r="C15254" s="47" t="s">
        <v>33392</v>
      </c>
    </row>
    <row r="15255" spans="1:3" x14ac:dyDescent="0.25">
      <c r="A15255">
        <v>167573</v>
      </c>
      <c r="B15255" t="s">
        <v>33393</v>
      </c>
      <c r="C15255" s="47" t="s">
        <v>33394</v>
      </c>
    </row>
    <row r="15256" spans="1:3" x14ac:dyDescent="0.25">
      <c r="A15256">
        <v>167574</v>
      </c>
      <c r="B15256" t="s">
        <v>33395</v>
      </c>
      <c r="C15256" s="47" t="s">
        <v>33396</v>
      </c>
    </row>
    <row r="15257" spans="1:3" x14ac:dyDescent="0.25">
      <c r="A15257">
        <v>167575</v>
      </c>
      <c r="B15257" t="s">
        <v>33397</v>
      </c>
      <c r="C15257" s="47" t="s">
        <v>33398</v>
      </c>
    </row>
    <row r="15258" spans="1:3" x14ac:dyDescent="0.25">
      <c r="A15258">
        <v>167576</v>
      </c>
      <c r="B15258" t="s">
        <v>33399</v>
      </c>
      <c r="C15258" s="47" t="s">
        <v>33400</v>
      </c>
    </row>
    <row r="15259" spans="1:3" x14ac:dyDescent="0.25">
      <c r="A15259">
        <v>167577</v>
      </c>
      <c r="B15259" t="s">
        <v>33401</v>
      </c>
      <c r="C15259" s="47" t="s">
        <v>33402</v>
      </c>
    </row>
    <row r="15260" spans="1:3" x14ac:dyDescent="0.25">
      <c r="A15260">
        <v>167578</v>
      </c>
      <c r="B15260" t="s">
        <v>33403</v>
      </c>
      <c r="C15260" s="47" t="s">
        <v>33404</v>
      </c>
    </row>
    <row r="15261" spans="1:3" x14ac:dyDescent="0.25">
      <c r="A15261">
        <v>167579</v>
      </c>
      <c r="B15261" t="s">
        <v>33405</v>
      </c>
      <c r="C15261" s="47" t="s">
        <v>33406</v>
      </c>
    </row>
    <row r="15262" spans="1:3" x14ac:dyDescent="0.25">
      <c r="A15262">
        <v>167580</v>
      </c>
      <c r="B15262" t="s">
        <v>33407</v>
      </c>
      <c r="C15262" s="47" t="s">
        <v>33408</v>
      </c>
    </row>
    <row r="15263" spans="1:3" x14ac:dyDescent="0.25">
      <c r="A15263">
        <v>167581</v>
      </c>
      <c r="B15263" t="s">
        <v>33409</v>
      </c>
      <c r="C15263" s="47" t="s">
        <v>33410</v>
      </c>
    </row>
    <row r="15264" spans="1:3" x14ac:dyDescent="0.25">
      <c r="A15264">
        <v>167582</v>
      </c>
      <c r="B15264" t="s">
        <v>33411</v>
      </c>
      <c r="C15264" s="47" t="s">
        <v>33412</v>
      </c>
    </row>
    <row r="15265" spans="1:3" x14ac:dyDescent="0.25">
      <c r="A15265">
        <v>167583</v>
      </c>
      <c r="B15265" t="s">
        <v>33413</v>
      </c>
      <c r="C15265" s="47" t="s">
        <v>33414</v>
      </c>
    </row>
    <row r="15266" spans="1:3" x14ac:dyDescent="0.25">
      <c r="A15266">
        <v>167584</v>
      </c>
      <c r="B15266" t="s">
        <v>33415</v>
      </c>
      <c r="C15266" s="47" t="s">
        <v>33416</v>
      </c>
    </row>
    <row r="15267" spans="1:3" x14ac:dyDescent="0.25">
      <c r="A15267">
        <v>167585</v>
      </c>
      <c r="B15267" t="s">
        <v>33417</v>
      </c>
      <c r="C15267" s="47" t="s">
        <v>33418</v>
      </c>
    </row>
    <row r="15268" spans="1:3" x14ac:dyDescent="0.25">
      <c r="A15268">
        <v>167586</v>
      </c>
      <c r="B15268" t="s">
        <v>33419</v>
      </c>
      <c r="C15268" s="47" t="s">
        <v>33420</v>
      </c>
    </row>
    <row r="15269" spans="1:3" x14ac:dyDescent="0.25">
      <c r="A15269">
        <v>167587</v>
      </c>
      <c r="B15269" t="s">
        <v>33421</v>
      </c>
      <c r="C15269" s="47" t="s">
        <v>33422</v>
      </c>
    </row>
    <row r="15270" spans="1:3" x14ac:dyDescent="0.25">
      <c r="A15270">
        <v>167588</v>
      </c>
      <c r="B15270" t="s">
        <v>33423</v>
      </c>
      <c r="C15270" s="47" t="s">
        <v>33424</v>
      </c>
    </row>
    <row r="15271" spans="1:3" x14ac:dyDescent="0.25">
      <c r="A15271">
        <v>167589</v>
      </c>
      <c r="B15271" t="s">
        <v>33425</v>
      </c>
      <c r="C15271" s="47" t="s">
        <v>33426</v>
      </c>
    </row>
    <row r="15272" spans="1:3" x14ac:dyDescent="0.25">
      <c r="A15272">
        <v>167590</v>
      </c>
      <c r="B15272" t="s">
        <v>33427</v>
      </c>
      <c r="C15272" s="47" t="s">
        <v>33428</v>
      </c>
    </row>
    <row r="15273" spans="1:3" x14ac:dyDescent="0.25">
      <c r="A15273">
        <v>167591</v>
      </c>
      <c r="B15273" t="s">
        <v>33429</v>
      </c>
      <c r="C15273" s="47" t="s">
        <v>33430</v>
      </c>
    </row>
    <row r="15274" spans="1:3" x14ac:dyDescent="0.25">
      <c r="A15274">
        <v>167592</v>
      </c>
      <c r="B15274" t="s">
        <v>33431</v>
      </c>
      <c r="C15274" s="47" t="s">
        <v>33432</v>
      </c>
    </row>
    <row r="15275" spans="1:3" x14ac:dyDescent="0.25">
      <c r="A15275">
        <v>167593</v>
      </c>
      <c r="B15275" t="s">
        <v>33433</v>
      </c>
      <c r="C15275" s="47" t="s">
        <v>33434</v>
      </c>
    </row>
    <row r="15276" spans="1:3" x14ac:dyDescent="0.25">
      <c r="A15276">
        <v>167594</v>
      </c>
      <c r="B15276" t="s">
        <v>33435</v>
      </c>
      <c r="C15276" s="47" t="s">
        <v>33436</v>
      </c>
    </row>
    <row r="15277" spans="1:3" x14ac:dyDescent="0.25">
      <c r="A15277">
        <v>167595</v>
      </c>
      <c r="B15277" t="s">
        <v>33437</v>
      </c>
      <c r="C15277" s="47" t="s">
        <v>33438</v>
      </c>
    </row>
    <row r="15278" spans="1:3" x14ac:dyDescent="0.25">
      <c r="A15278">
        <v>167596</v>
      </c>
      <c r="B15278" t="s">
        <v>33439</v>
      </c>
      <c r="C15278" s="47" t="s">
        <v>33440</v>
      </c>
    </row>
    <row r="15279" spans="1:3" x14ac:dyDescent="0.25">
      <c r="A15279">
        <v>167597</v>
      </c>
      <c r="B15279" t="s">
        <v>33441</v>
      </c>
      <c r="C15279" s="47" t="s">
        <v>33442</v>
      </c>
    </row>
    <row r="15280" spans="1:3" x14ac:dyDescent="0.25">
      <c r="A15280">
        <v>167598</v>
      </c>
      <c r="B15280" t="s">
        <v>33443</v>
      </c>
      <c r="C15280" s="47" t="s">
        <v>33444</v>
      </c>
    </row>
    <row r="15281" spans="1:3" x14ac:dyDescent="0.25">
      <c r="A15281">
        <v>167599</v>
      </c>
      <c r="B15281" t="s">
        <v>33445</v>
      </c>
      <c r="C15281" s="47" t="s">
        <v>33446</v>
      </c>
    </row>
    <row r="15282" spans="1:3" x14ac:dyDescent="0.25">
      <c r="A15282">
        <v>167600</v>
      </c>
      <c r="B15282" t="s">
        <v>33447</v>
      </c>
      <c r="C15282" s="47" t="s">
        <v>33448</v>
      </c>
    </row>
    <row r="15283" spans="1:3" x14ac:dyDescent="0.25">
      <c r="A15283">
        <v>167601</v>
      </c>
      <c r="B15283" t="s">
        <v>33449</v>
      </c>
      <c r="C15283" s="47" t="s">
        <v>33450</v>
      </c>
    </row>
    <row r="15284" spans="1:3" x14ac:dyDescent="0.25">
      <c r="A15284">
        <v>167602</v>
      </c>
      <c r="B15284" t="s">
        <v>33451</v>
      </c>
      <c r="C15284" s="47" t="s">
        <v>33452</v>
      </c>
    </row>
    <row r="15285" spans="1:3" x14ac:dyDescent="0.25">
      <c r="A15285">
        <v>167603</v>
      </c>
      <c r="B15285" t="s">
        <v>33453</v>
      </c>
      <c r="C15285" s="47" t="s">
        <v>33454</v>
      </c>
    </row>
    <row r="15286" spans="1:3" x14ac:dyDescent="0.25">
      <c r="A15286">
        <v>167604</v>
      </c>
      <c r="B15286" t="s">
        <v>33455</v>
      </c>
      <c r="C15286" s="47" t="s">
        <v>33456</v>
      </c>
    </row>
    <row r="15287" spans="1:3" x14ac:dyDescent="0.25">
      <c r="A15287">
        <v>167605</v>
      </c>
      <c r="B15287" t="s">
        <v>33457</v>
      </c>
      <c r="C15287" s="47" t="s">
        <v>33458</v>
      </c>
    </row>
    <row r="15288" spans="1:3" x14ac:dyDescent="0.25">
      <c r="A15288">
        <v>167606</v>
      </c>
      <c r="B15288" t="s">
        <v>33459</v>
      </c>
      <c r="C15288" s="47" t="s">
        <v>33460</v>
      </c>
    </row>
    <row r="15289" spans="1:3" x14ac:dyDescent="0.25">
      <c r="A15289">
        <v>167607</v>
      </c>
      <c r="B15289" t="s">
        <v>33461</v>
      </c>
      <c r="C15289" s="47" t="s">
        <v>33462</v>
      </c>
    </row>
    <row r="15290" spans="1:3" x14ac:dyDescent="0.25">
      <c r="A15290">
        <v>167608</v>
      </c>
      <c r="B15290" t="s">
        <v>33463</v>
      </c>
      <c r="C15290" s="47" t="s">
        <v>33464</v>
      </c>
    </row>
    <row r="15291" spans="1:3" x14ac:dyDescent="0.25">
      <c r="A15291">
        <v>167609</v>
      </c>
      <c r="B15291" t="s">
        <v>33465</v>
      </c>
      <c r="C15291" s="47" t="s">
        <v>33466</v>
      </c>
    </row>
    <row r="15292" spans="1:3" x14ac:dyDescent="0.25">
      <c r="A15292">
        <v>167610</v>
      </c>
      <c r="B15292" t="s">
        <v>33467</v>
      </c>
      <c r="C15292" s="47" t="s">
        <v>33468</v>
      </c>
    </row>
    <row r="15293" spans="1:3" x14ac:dyDescent="0.25">
      <c r="A15293">
        <v>167611</v>
      </c>
      <c r="B15293" t="s">
        <v>33469</v>
      </c>
      <c r="C15293" s="47" t="s">
        <v>33470</v>
      </c>
    </row>
    <row r="15294" spans="1:3" x14ac:dyDescent="0.25">
      <c r="A15294">
        <v>167612</v>
      </c>
      <c r="B15294" t="s">
        <v>33471</v>
      </c>
      <c r="C15294" s="47" t="s">
        <v>33472</v>
      </c>
    </row>
    <row r="15295" spans="1:3" x14ac:dyDescent="0.25">
      <c r="A15295">
        <v>167613</v>
      </c>
      <c r="B15295" t="s">
        <v>33473</v>
      </c>
      <c r="C15295" s="47" t="s">
        <v>33474</v>
      </c>
    </row>
    <row r="15296" spans="1:3" x14ac:dyDescent="0.25">
      <c r="A15296">
        <v>167614</v>
      </c>
      <c r="B15296" t="s">
        <v>1703</v>
      </c>
      <c r="C15296" s="47" t="s">
        <v>33475</v>
      </c>
    </row>
    <row r="15297" spans="1:3" x14ac:dyDescent="0.25">
      <c r="A15297">
        <v>167615</v>
      </c>
      <c r="B15297" t="s">
        <v>33476</v>
      </c>
      <c r="C15297" s="47" t="s">
        <v>33477</v>
      </c>
    </row>
    <row r="15298" spans="1:3" x14ac:dyDescent="0.25">
      <c r="A15298">
        <v>167616</v>
      </c>
      <c r="B15298" t="s">
        <v>33478</v>
      </c>
      <c r="C15298" s="47" t="s">
        <v>33479</v>
      </c>
    </row>
    <row r="15299" spans="1:3" x14ac:dyDescent="0.25">
      <c r="A15299">
        <v>167617</v>
      </c>
      <c r="B15299" t="s">
        <v>33480</v>
      </c>
      <c r="C15299" s="47" t="s">
        <v>33481</v>
      </c>
    </row>
    <row r="15300" spans="1:3" x14ac:dyDescent="0.25">
      <c r="A15300">
        <v>167618</v>
      </c>
      <c r="B15300" t="s">
        <v>33482</v>
      </c>
      <c r="C15300" s="47" t="s">
        <v>33483</v>
      </c>
    </row>
    <row r="15301" spans="1:3" x14ac:dyDescent="0.25">
      <c r="A15301">
        <v>167619</v>
      </c>
      <c r="B15301" t="s">
        <v>33484</v>
      </c>
      <c r="C15301" s="47" t="s">
        <v>33485</v>
      </c>
    </row>
    <row r="15302" spans="1:3" x14ac:dyDescent="0.25">
      <c r="A15302">
        <v>167620</v>
      </c>
      <c r="B15302" t="s">
        <v>33486</v>
      </c>
      <c r="C15302" s="47" t="s">
        <v>33487</v>
      </c>
    </row>
    <row r="15303" spans="1:3" x14ac:dyDescent="0.25">
      <c r="A15303">
        <v>167621</v>
      </c>
      <c r="B15303" t="s">
        <v>33488</v>
      </c>
      <c r="C15303" s="47" t="s">
        <v>33489</v>
      </c>
    </row>
    <row r="15304" spans="1:3" x14ac:dyDescent="0.25">
      <c r="A15304">
        <v>167622</v>
      </c>
      <c r="B15304" t="s">
        <v>33490</v>
      </c>
      <c r="C15304" s="47" t="s">
        <v>33491</v>
      </c>
    </row>
    <row r="15305" spans="1:3" x14ac:dyDescent="0.25">
      <c r="A15305">
        <v>167623</v>
      </c>
      <c r="B15305" t="s">
        <v>33492</v>
      </c>
      <c r="C15305" s="47" t="s">
        <v>33493</v>
      </c>
    </row>
    <row r="15306" spans="1:3" x14ac:dyDescent="0.25">
      <c r="A15306">
        <v>167624</v>
      </c>
      <c r="B15306" t="s">
        <v>33494</v>
      </c>
      <c r="C15306" s="47" t="s">
        <v>33495</v>
      </c>
    </row>
    <row r="15307" spans="1:3" x14ac:dyDescent="0.25">
      <c r="A15307">
        <v>167625</v>
      </c>
      <c r="B15307" t="s">
        <v>33496</v>
      </c>
      <c r="C15307" s="47" t="s">
        <v>33497</v>
      </c>
    </row>
    <row r="15308" spans="1:3" x14ac:dyDescent="0.25">
      <c r="A15308">
        <v>167626</v>
      </c>
      <c r="B15308" t="s">
        <v>33498</v>
      </c>
      <c r="C15308" s="47" t="s">
        <v>33499</v>
      </c>
    </row>
    <row r="15309" spans="1:3" x14ac:dyDescent="0.25">
      <c r="A15309">
        <v>167627</v>
      </c>
      <c r="B15309" t="s">
        <v>33500</v>
      </c>
      <c r="C15309" s="47" t="s">
        <v>33501</v>
      </c>
    </row>
    <row r="15310" spans="1:3" x14ac:dyDescent="0.25">
      <c r="A15310">
        <v>167628</v>
      </c>
      <c r="B15310" t="s">
        <v>33502</v>
      </c>
      <c r="C15310" s="47" t="s">
        <v>33503</v>
      </c>
    </row>
    <row r="15311" spans="1:3" x14ac:dyDescent="0.25">
      <c r="A15311">
        <v>167629</v>
      </c>
      <c r="B15311" t="s">
        <v>33504</v>
      </c>
      <c r="C15311" s="47" t="s">
        <v>33505</v>
      </c>
    </row>
    <row r="15312" spans="1:3" x14ac:dyDescent="0.25">
      <c r="A15312">
        <v>167630</v>
      </c>
      <c r="B15312" t="s">
        <v>33506</v>
      </c>
      <c r="C15312" s="47" t="s">
        <v>33507</v>
      </c>
    </row>
    <row r="15313" spans="1:3" x14ac:dyDescent="0.25">
      <c r="A15313">
        <v>167631</v>
      </c>
      <c r="B15313" t="s">
        <v>33508</v>
      </c>
      <c r="C15313" s="47" t="s">
        <v>33509</v>
      </c>
    </row>
    <row r="15314" spans="1:3" x14ac:dyDescent="0.25">
      <c r="A15314">
        <v>167632</v>
      </c>
      <c r="B15314" t="s">
        <v>33510</v>
      </c>
      <c r="C15314" s="47" t="s">
        <v>33511</v>
      </c>
    </row>
    <row r="15315" spans="1:3" x14ac:dyDescent="0.25">
      <c r="A15315">
        <v>167633</v>
      </c>
      <c r="B15315" t="s">
        <v>33512</v>
      </c>
      <c r="C15315" s="47" t="s">
        <v>33513</v>
      </c>
    </row>
    <row r="15316" spans="1:3" x14ac:dyDescent="0.25">
      <c r="A15316">
        <v>167634</v>
      </c>
      <c r="B15316" t="s">
        <v>33514</v>
      </c>
      <c r="C15316" s="47" t="s">
        <v>33515</v>
      </c>
    </row>
    <row r="15317" spans="1:3" x14ac:dyDescent="0.25">
      <c r="A15317">
        <v>167635</v>
      </c>
      <c r="B15317" t="s">
        <v>33516</v>
      </c>
      <c r="C15317" s="47" t="s">
        <v>33517</v>
      </c>
    </row>
    <row r="15318" spans="1:3" x14ac:dyDescent="0.25">
      <c r="A15318">
        <v>167636</v>
      </c>
      <c r="B15318" t="s">
        <v>33518</v>
      </c>
      <c r="C15318" s="47" t="s">
        <v>33519</v>
      </c>
    </row>
    <row r="15319" spans="1:3" x14ac:dyDescent="0.25">
      <c r="A15319">
        <v>167637</v>
      </c>
      <c r="B15319" t="s">
        <v>33520</v>
      </c>
      <c r="C15319" s="47" t="s">
        <v>33521</v>
      </c>
    </row>
    <row r="15320" spans="1:3" x14ac:dyDescent="0.25">
      <c r="A15320">
        <v>167638</v>
      </c>
      <c r="B15320" t="s">
        <v>33522</v>
      </c>
      <c r="C15320" s="47" t="s">
        <v>33523</v>
      </c>
    </row>
    <row r="15321" spans="1:3" x14ac:dyDescent="0.25">
      <c r="A15321">
        <v>167639</v>
      </c>
      <c r="B15321" t="s">
        <v>33524</v>
      </c>
      <c r="C15321" s="47" t="s">
        <v>33525</v>
      </c>
    </row>
    <row r="15322" spans="1:3" x14ac:dyDescent="0.25">
      <c r="A15322">
        <v>167640</v>
      </c>
      <c r="B15322" t="s">
        <v>33526</v>
      </c>
      <c r="C15322" s="47" t="s">
        <v>33527</v>
      </c>
    </row>
    <row r="15323" spans="1:3" x14ac:dyDescent="0.25">
      <c r="A15323">
        <v>167641</v>
      </c>
      <c r="B15323" t="s">
        <v>33528</v>
      </c>
      <c r="C15323" s="47" t="s">
        <v>33529</v>
      </c>
    </row>
    <row r="15324" spans="1:3" x14ac:dyDescent="0.25">
      <c r="A15324">
        <v>167642</v>
      </c>
      <c r="B15324" t="s">
        <v>33530</v>
      </c>
      <c r="C15324" s="47" t="s">
        <v>33531</v>
      </c>
    </row>
    <row r="15325" spans="1:3" x14ac:dyDescent="0.25">
      <c r="A15325">
        <v>167643</v>
      </c>
      <c r="B15325" t="s">
        <v>33532</v>
      </c>
      <c r="C15325" s="47" t="s">
        <v>33533</v>
      </c>
    </row>
    <row r="15326" spans="1:3" x14ac:dyDescent="0.25">
      <c r="A15326">
        <v>167644</v>
      </c>
      <c r="B15326" t="s">
        <v>33534</v>
      </c>
      <c r="C15326" s="47" t="s">
        <v>33535</v>
      </c>
    </row>
    <row r="15327" spans="1:3" x14ac:dyDescent="0.25">
      <c r="A15327">
        <v>167645</v>
      </c>
      <c r="B15327" t="s">
        <v>33536</v>
      </c>
      <c r="C15327" s="47" t="s">
        <v>33537</v>
      </c>
    </row>
    <row r="15328" spans="1:3" x14ac:dyDescent="0.25">
      <c r="A15328">
        <v>167646</v>
      </c>
      <c r="B15328" t="s">
        <v>33538</v>
      </c>
      <c r="C15328" s="47" t="s">
        <v>33539</v>
      </c>
    </row>
    <row r="15329" spans="1:3" x14ac:dyDescent="0.25">
      <c r="A15329">
        <v>167647</v>
      </c>
      <c r="B15329" t="s">
        <v>33540</v>
      </c>
      <c r="C15329" s="47" t="s">
        <v>33541</v>
      </c>
    </row>
    <row r="15330" spans="1:3" x14ac:dyDescent="0.25">
      <c r="A15330">
        <v>167648</v>
      </c>
      <c r="B15330" t="s">
        <v>33542</v>
      </c>
      <c r="C15330" s="47" t="s">
        <v>33543</v>
      </c>
    </row>
    <row r="15331" spans="1:3" x14ac:dyDescent="0.25">
      <c r="A15331">
        <v>167649</v>
      </c>
      <c r="B15331" t="s">
        <v>33544</v>
      </c>
      <c r="C15331" s="47" t="s">
        <v>33545</v>
      </c>
    </row>
    <row r="15332" spans="1:3" x14ac:dyDescent="0.25">
      <c r="A15332">
        <v>167650</v>
      </c>
      <c r="B15332" t="s">
        <v>33546</v>
      </c>
      <c r="C15332" s="47" t="s">
        <v>33547</v>
      </c>
    </row>
    <row r="15333" spans="1:3" x14ac:dyDescent="0.25">
      <c r="A15333">
        <v>167651</v>
      </c>
      <c r="B15333" t="s">
        <v>33548</v>
      </c>
      <c r="C15333" s="47" t="s">
        <v>33549</v>
      </c>
    </row>
    <row r="15334" spans="1:3" x14ac:dyDescent="0.25">
      <c r="A15334">
        <v>167652</v>
      </c>
      <c r="B15334" t="s">
        <v>33550</v>
      </c>
      <c r="C15334" s="47" t="s">
        <v>33551</v>
      </c>
    </row>
    <row r="15335" spans="1:3" x14ac:dyDescent="0.25">
      <c r="A15335">
        <v>167653</v>
      </c>
      <c r="B15335" t="s">
        <v>33552</v>
      </c>
      <c r="C15335" s="47" t="s">
        <v>33553</v>
      </c>
    </row>
    <row r="15336" spans="1:3" x14ac:dyDescent="0.25">
      <c r="A15336">
        <v>167654</v>
      </c>
      <c r="B15336" t="s">
        <v>33554</v>
      </c>
      <c r="C15336" s="47" t="s">
        <v>33555</v>
      </c>
    </row>
    <row r="15337" spans="1:3" x14ac:dyDescent="0.25">
      <c r="A15337">
        <v>167655</v>
      </c>
      <c r="B15337" t="s">
        <v>33556</v>
      </c>
      <c r="C15337" s="47" t="s">
        <v>33557</v>
      </c>
    </row>
    <row r="15338" spans="1:3" x14ac:dyDescent="0.25">
      <c r="A15338">
        <v>167656</v>
      </c>
      <c r="B15338" t="s">
        <v>33558</v>
      </c>
      <c r="C15338" s="47" t="s">
        <v>33559</v>
      </c>
    </row>
    <row r="15339" spans="1:3" x14ac:dyDescent="0.25">
      <c r="A15339">
        <v>167657</v>
      </c>
      <c r="B15339" t="s">
        <v>33560</v>
      </c>
      <c r="C15339" s="47" t="s">
        <v>33561</v>
      </c>
    </row>
    <row r="15340" spans="1:3" x14ac:dyDescent="0.25">
      <c r="A15340">
        <v>167658</v>
      </c>
      <c r="B15340" t="s">
        <v>33562</v>
      </c>
      <c r="C15340" s="47" t="s">
        <v>33563</v>
      </c>
    </row>
    <row r="15341" spans="1:3" x14ac:dyDescent="0.25">
      <c r="A15341">
        <v>167659</v>
      </c>
      <c r="B15341" t="s">
        <v>33564</v>
      </c>
      <c r="C15341" s="47" t="s">
        <v>33565</v>
      </c>
    </row>
    <row r="15342" spans="1:3" x14ac:dyDescent="0.25">
      <c r="A15342">
        <v>167660</v>
      </c>
      <c r="B15342" t="s">
        <v>33566</v>
      </c>
      <c r="C15342" s="47" t="s">
        <v>33567</v>
      </c>
    </row>
    <row r="15343" spans="1:3" x14ac:dyDescent="0.25">
      <c r="A15343">
        <v>167661</v>
      </c>
      <c r="B15343" t="s">
        <v>33568</v>
      </c>
      <c r="C15343" s="47" t="s">
        <v>33569</v>
      </c>
    </row>
    <row r="15344" spans="1:3" x14ac:dyDescent="0.25">
      <c r="A15344">
        <v>167662</v>
      </c>
      <c r="B15344" t="s">
        <v>33570</v>
      </c>
      <c r="C15344" s="47" t="s">
        <v>33571</v>
      </c>
    </row>
    <row r="15345" spans="1:3" x14ac:dyDescent="0.25">
      <c r="A15345">
        <v>167663</v>
      </c>
      <c r="B15345" t="s">
        <v>1186</v>
      </c>
      <c r="C15345" s="47" t="s">
        <v>33572</v>
      </c>
    </row>
    <row r="15346" spans="1:3" x14ac:dyDescent="0.25">
      <c r="A15346">
        <v>167664</v>
      </c>
      <c r="B15346" t="s">
        <v>33573</v>
      </c>
      <c r="C15346" s="47" t="s">
        <v>33574</v>
      </c>
    </row>
    <row r="15347" spans="1:3" x14ac:dyDescent="0.25">
      <c r="A15347">
        <v>167665</v>
      </c>
      <c r="B15347" t="s">
        <v>33575</v>
      </c>
      <c r="C15347" s="47" t="s">
        <v>33576</v>
      </c>
    </row>
    <row r="15348" spans="1:3" x14ac:dyDescent="0.25">
      <c r="A15348">
        <v>167666</v>
      </c>
      <c r="B15348" t="s">
        <v>33577</v>
      </c>
      <c r="C15348" s="47" t="s">
        <v>33578</v>
      </c>
    </row>
    <row r="15349" spans="1:3" x14ac:dyDescent="0.25">
      <c r="A15349">
        <v>167667</v>
      </c>
      <c r="B15349" t="s">
        <v>33579</v>
      </c>
      <c r="C15349" s="47" t="s">
        <v>33580</v>
      </c>
    </row>
    <row r="15350" spans="1:3" x14ac:dyDescent="0.25">
      <c r="A15350">
        <v>167668</v>
      </c>
      <c r="B15350" t="s">
        <v>683</v>
      </c>
      <c r="C15350" s="47" t="s">
        <v>33581</v>
      </c>
    </row>
    <row r="15351" spans="1:3" x14ac:dyDescent="0.25">
      <c r="A15351">
        <v>167669</v>
      </c>
      <c r="B15351" t="s">
        <v>33582</v>
      </c>
      <c r="C15351" s="47" t="s">
        <v>33583</v>
      </c>
    </row>
    <row r="15352" spans="1:3" x14ac:dyDescent="0.25">
      <c r="A15352">
        <v>167670</v>
      </c>
      <c r="B15352" t="s">
        <v>33584</v>
      </c>
      <c r="C15352" s="47" t="s">
        <v>33585</v>
      </c>
    </row>
    <row r="15353" spans="1:3" x14ac:dyDescent="0.25">
      <c r="A15353">
        <v>167671</v>
      </c>
      <c r="B15353" t="s">
        <v>33586</v>
      </c>
      <c r="C15353" s="47" t="s">
        <v>33587</v>
      </c>
    </row>
    <row r="15354" spans="1:3" x14ac:dyDescent="0.25">
      <c r="A15354">
        <v>167672</v>
      </c>
      <c r="B15354" t="s">
        <v>33588</v>
      </c>
      <c r="C15354" s="47" t="s">
        <v>33589</v>
      </c>
    </row>
    <row r="15355" spans="1:3" x14ac:dyDescent="0.25">
      <c r="A15355">
        <v>167673</v>
      </c>
      <c r="B15355" t="s">
        <v>33590</v>
      </c>
      <c r="C15355" s="47" t="s">
        <v>33591</v>
      </c>
    </row>
    <row r="15356" spans="1:3" x14ac:dyDescent="0.25">
      <c r="A15356">
        <v>167674</v>
      </c>
      <c r="B15356" t="s">
        <v>33592</v>
      </c>
      <c r="C15356" s="47" t="s">
        <v>33593</v>
      </c>
    </row>
    <row r="15357" spans="1:3" x14ac:dyDescent="0.25">
      <c r="A15357">
        <v>167675</v>
      </c>
      <c r="B15357" t="s">
        <v>33594</v>
      </c>
      <c r="C15357" s="47" t="s">
        <v>33595</v>
      </c>
    </row>
    <row r="15358" spans="1:3" x14ac:dyDescent="0.25">
      <c r="A15358">
        <v>167676</v>
      </c>
      <c r="B15358" t="s">
        <v>33596</v>
      </c>
      <c r="C15358" s="47" t="s">
        <v>33597</v>
      </c>
    </row>
    <row r="15359" spans="1:3" x14ac:dyDescent="0.25">
      <c r="A15359">
        <v>167677</v>
      </c>
      <c r="B15359" t="s">
        <v>33598</v>
      </c>
      <c r="C15359" s="47" t="s">
        <v>33599</v>
      </c>
    </row>
    <row r="15360" spans="1:3" x14ac:dyDescent="0.25">
      <c r="A15360">
        <v>167678</v>
      </c>
      <c r="B15360" t="s">
        <v>33600</v>
      </c>
      <c r="C15360" s="47" t="s">
        <v>33601</v>
      </c>
    </row>
    <row r="15361" spans="1:3" x14ac:dyDescent="0.25">
      <c r="A15361">
        <v>167679</v>
      </c>
      <c r="B15361" t="s">
        <v>58</v>
      </c>
      <c r="C15361" s="47" t="s">
        <v>33602</v>
      </c>
    </row>
    <row r="15362" spans="1:3" x14ac:dyDescent="0.25">
      <c r="A15362">
        <v>167680</v>
      </c>
      <c r="B15362" t="s">
        <v>553</v>
      </c>
      <c r="C15362" s="47" t="s">
        <v>33603</v>
      </c>
    </row>
    <row r="15363" spans="1:3" x14ac:dyDescent="0.25">
      <c r="A15363">
        <v>167681</v>
      </c>
      <c r="B15363" t="s">
        <v>33604</v>
      </c>
      <c r="C15363" s="47" t="s">
        <v>33605</v>
      </c>
    </row>
    <row r="15364" spans="1:3" x14ac:dyDescent="0.25">
      <c r="A15364">
        <v>167682</v>
      </c>
      <c r="B15364" t="s">
        <v>559</v>
      </c>
      <c r="C15364" s="47" t="s">
        <v>33606</v>
      </c>
    </row>
    <row r="15365" spans="1:3" x14ac:dyDescent="0.25">
      <c r="A15365">
        <v>167683</v>
      </c>
      <c r="B15365" t="s">
        <v>33607</v>
      </c>
      <c r="C15365" s="47" t="s">
        <v>33608</v>
      </c>
    </row>
    <row r="15366" spans="1:3" x14ac:dyDescent="0.25">
      <c r="A15366">
        <v>167684</v>
      </c>
      <c r="B15366" t="s">
        <v>33609</v>
      </c>
      <c r="C15366" s="47" t="s">
        <v>33610</v>
      </c>
    </row>
    <row r="15367" spans="1:3" x14ac:dyDescent="0.25">
      <c r="A15367">
        <v>167685</v>
      </c>
      <c r="B15367" t="s">
        <v>33611</v>
      </c>
      <c r="C15367" s="47" t="s">
        <v>33612</v>
      </c>
    </row>
    <row r="15368" spans="1:3" x14ac:dyDescent="0.25">
      <c r="A15368">
        <v>167686</v>
      </c>
      <c r="B15368" t="s">
        <v>33613</v>
      </c>
      <c r="C15368" s="47" t="s">
        <v>33614</v>
      </c>
    </row>
    <row r="15369" spans="1:3" x14ac:dyDescent="0.25">
      <c r="A15369">
        <v>167687</v>
      </c>
      <c r="B15369" t="s">
        <v>33615</v>
      </c>
      <c r="C15369" s="47" t="s">
        <v>33616</v>
      </c>
    </row>
    <row r="15370" spans="1:3" x14ac:dyDescent="0.25">
      <c r="A15370">
        <v>167688</v>
      </c>
      <c r="B15370" t="s">
        <v>33617</v>
      </c>
      <c r="C15370" s="47" t="s">
        <v>33618</v>
      </c>
    </row>
    <row r="15371" spans="1:3" x14ac:dyDescent="0.25">
      <c r="A15371">
        <v>167689</v>
      </c>
      <c r="B15371" t="s">
        <v>33619</v>
      </c>
      <c r="C15371" s="47" t="s">
        <v>33620</v>
      </c>
    </row>
    <row r="15372" spans="1:3" x14ac:dyDescent="0.25">
      <c r="A15372">
        <v>167690</v>
      </c>
      <c r="B15372" t="s">
        <v>33621</v>
      </c>
      <c r="C15372" s="47" t="s">
        <v>33622</v>
      </c>
    </row>
    <row r="15373" spans="1:3" x14ac:dyDescent="0.25">
      <c r="A15373">
        <v>167691</v>
      </c>
      <c r="B15373" t="s">
        <v>33623</v>
      </c>
      <c r="C15373" s="47" t="s">
        <v>33624</v>
      </c>
    </row>
    <row r="15374" spans="1:3" x14ac:dyDescent="0.25">
      <c r="A15374">
        <v>167692</v>
      </c>
      <c r="B15374" t="s">
        <v>33625</v>
      </c>
      <c r="C15374" s="47" t="s">
        <v>33626</v>
      </c>
    </row>
    <row r="15375" spans="1:3" x14ac:dyDescent="0.25">
      <c r="A15375">
        <v>167693</v>
      </c>
      <c r="B15375" t="s">
        <v>33627</v>
      </c>
      <c r="C15375" s="47" t="s">
        <v>33628</v>
      </c>
    </row>
    <row r="15376" spans="1:3" x14ac:dyDescent="0.25">
      <c r="A15376">
        <v>167694</v>
      </c>
      <c r="B15376" t="s">
        <v>33629</v>
      </c>
      <c r="C15376" s="47" t="s">
        <v>33630</v>
      </c>
    </row>
    <row r="15377" spans="1:3" x14ac:dyDescent="0.25">
      <c r="A15377">
        <v>167695</v>
      </c>
      <c r="B15377" t="s">
        <v>33631</v>
      </c>
      <c r="C15377" s="47" t="s">
        <v>33632</v>
      </c>
    </row>
    <row r="15378" spans="1:3" x14ac:dyDescent="0.25">
      <c r="A15378">
        <v>167696</v>
      </c>
      <c r="B15378" t="s">
        <v>282</v>
      </c>
      <c r="C15378" s="47" t="s">
        <v>33633</v>
      </c>
    </row>
    <row r="15379" spans="1:3" x14ac:dyDescent="0.25">
      <c r="A15379">
        <v>167697</v>
      </c>
      <c r="B15379" t="s">
        <v>33634</v>
      </c>
      <c r="C15379" s="47" t="s">
        <v>33635</v>
      </c>
    </row>
    <row r="15380" spans="1:3" x14ac:dyDescent="0.25">
      <c r="A15380">
        <v>167698</v>
      </c>
      <c r="B15380" t="s">
        <v>33636</v>
      </c>
      <c r="C15380" s="47" t="s">
        <v>33637</v>
      </c>
    </row>
    <row r="15381" spans="1:3" x14ac:dyDescent="0.25">
      <c r="A15381">
        <v>167699</v>
      </c>
      <c r="B15381" t="s">
        <v>33638</v>
      </c>
      <c r="C15381" s="47" t="s">
        <v>33639</v>
      </c>
    </row>
    <row r="15382" spans="1:3" x14ac:dyDescent="0.25">
      <c r="A15382">
        <v>167700</v>
      </c>
      <c r="B15382" t="s">
        <v>33640</v>
      </c>
      <c r="C15382" s="47" t="s">
        <v>33641</v>
      </c>
    </row>
    <row r="15383" spans="1:3" x14ac:dyDescent="0.25">
      <c r="A15383">
        <v>167701</v>
      </c>
      <c r="B15383" t="s">
        <v>33642</v>
      </c>
      <c r="C15383" s="47" t="s">
        <v>33643</v>
      </c>
    </row>
    <row r="15384" spans="1:3" x14ac:dyDescent="0.25">
      <c r="A15384">
        <v>167702</v>
      </c>
      <c r="B15384" t="s">
        <v>33644</v>
      </c>
      <c r="C15384" s="47" t="s">
        <v>33645</v>
      </c>
    </row>
    <row r="15385" spans="1:3" x14ac:dyDescent="0.25">
      <c r="A15385">
        <v>167703</v>
      </c>
      <c r="B15385" t="s">
        <v>33646</v>
      </c>
      <c r="C15385" s="47" t="s">
        <v>33647</v>
      </c>
    </row>
    <row r="15386" spans="1:3" x14ac:dyDescent="0.25">
      <c r="A15386">
        <v>167704</v>
      </c>
      <c r="B15386" t="s">
        <v>33648</v>
      </c>
      <c r="C15386" s="47" t="s">
        <v>33649</v>
      </c>
    </row>
    <row r="15387" spans="1:3" x14ac:dyDescent="0.25">
      <c r="A15387">
        <v>167705</v>
      </c>
      <c r="B15387" t="s">
        <v>33650</v>
      </c>
      <c r="C15387" s="47" t="s">
        <v>33651</v>
      </c>
    </row>
    <row r="15388" spans="1:3" x14ac:dyDescent="0.25">
      <c r="A15388">
        <v>167706</v>
      </c>
      <c r="B15388" t="s">
        <v>33652</v>
      </c>
      <c r="C15388" s="47" t="s">
        <v>33653</v>
      </c>
    </row>
    <row r="15389" spans="1:3" x14ac:dyDescent="0.25">
      <c r="A15389">
        <v>167707</v>
      </c>
      <c r="B15389" t="s">
        <v>33654</v>
      </c>
      <c r="C15389" s="47" t="s">
        <v>33655</v>
      </c>
    </row>
    <row r="15390" spans="1:3" x14ac:dyDescent="0.25">
      <c r="A15390">
        <v>167708</v>
      </c>
      <c r="B15390" t="s">
        <v>33656</v>
      </c>
      <c r="C15390" s="47" t="s">
        <v>33657</v>
      </c>
    </row>
    <row r="15391" spans="1:3" x14ac:dyDescent="0.25">
      <c r="A15391">
        <v>167709</v>
      </c>
      <c r="B15391" t="s">
        <v>33658</v>
      </c>
      <c r="C15391" s="47" t="s">
        <v>33659</v>
      </c>
    </row>
    <row r="15392" spans="1:3" x14ac:dyDescent="0.25">
      <c r="A15392">
        <v>167710</v>
      </c>
      <c r="B15392" t="s">
        <v>33660</v>
      </c>
      <c r="C15392" s="47" t="s">
        <v>33661</v>
      </c>
    </row>
    <row r="15393" spans="1:3" x14ac:dyDescent="0.25">
      <c r="A15393">
        <v>167711</v>
      </c>
      <c r="B15393" t="s">
        <v>33662</v>
      </c>
      <c r="C15393" s="47" t="s">
        <v>33663</v>
      </c>
    </row>
    <row r="15394" spans="1:3" x14ac:dyDescent="0.25">
      <c r="A15394">
        <v>167712</v>
      </c>
      <c r="B15394" t="s">
        <v>33664</v>
      </c>
      <c r="C15394" s="47" t="s">
        <v>33665</v>
      </c>
    </row>
    <row r="15395" spans="1:3" x14ac:dyDescent="0.25">
      <c r="A15395">
        <v>167713</v>
      </c>
      <c r="B15395" t="s">
        <v>33666</v>
      </c>
      <c r="C15395" s="47" t="s">
        <v>33667</v>
      </c>
    </row>
    <row r="15396" spans="1:3" x14ac:dyDescent="0.25">
      <c r="A15396">
        <v>167714</v>
      </c>
      <c r="B15396" t="s">
        <v>33668</v>
      </c>
      <c r="C15396" s="47" t="s">
        <v>33669</v>
      </c>
    </row>
    <row r="15397" spans="1:3" x14ac:dyDescent="0.25">
      <c r="A15397">
        <v>167715</v>
      </c>
      <c r="B15397" t="s">
        <v>33670</v>
      </c>
      <c r="C15397" s="47" t="s">
        <v>33671</v>
      </c>
    </row>
    <row r="15398" spans="1:3" x14ac:dyDescent="0.25">
      <c r="A15398">
        <v>167716</v>
      </c>
      <c r="B15398" t="s">
        <v>33672</v>
      </c>
      <c r="C15398" s="47" t="s">
        <v>33673</v>
      </c>
    </row>
    <row r="15399" spans="1:3" x14ac:dyDescent="0.25">
      <c r="A15399">
        <v>167717</v>
      </c>
      <c r="B15399" t="s">
        <v>33674</v>
      </c>
      <c r="C15399" s="47" t="s">
        <v>33675</v>
      </c>
    </row>
    <row r="15400" spans="1:3" x14ac:dyDescent="0.25">
      <c r="A15400">
        <v>167718</v>
      </c>
      <c r="B15400" t="s">
        <v>33676</v>
      </c>
      <c r="C15400" s="47" t="s">
        <v>33677</v>
      </c>
    </row>
    <row r="15401" spans="1:3" x14ac:dyDescent="0.25">
      <c r="A15401">
        <v>167719</v>
      </c>
      <c r="B15401" t="s">
        <v>33678</v>
      </c>
      <c r="C15401" s="47" t="s">
        <v>33679</v>
      </c>
    </row>
    <row r="15402" spans="1:3" x14ac:dyDescent="0.25">
      <c r="A15402">
        <v>167720</v>
      </c>
      <c r="B15402" t="s">
        <v>33680</v>
      </c>
      <c r="C15402" s="47" t="s">
        <v>33681</v>
      </c>
    </row>
    <row r="15403" spans="1:3" x14ac:dyDescent="0.25">
      <c r="A15403">
        <v>167721</v>
      </c>
      <c r="B15403" t="s">
        <v>33682</v>
      </c>
      <c r="C15403" s="47" t="s">
        <v>33683</v>
      </c>
    </row>
    <row r="15404" spans="1:3" x14ac:dyDescent="0.25">
      <c r="A15404">
        <v>167722</v>
      </c>
      <c r="B15404" t="s">
        <v>33684</v>
      </c>
      <c r="C15404" s="47" t="s">
        <v>33685</v>
      </c>
    </row>
    <row r="15405" spans="1:3" x14ac:dyDescent="0.25">
      <c r="A15405">
        <v>167723</v>
      </c>
      <c r="B15405" t="s">
        <v>33686</v>
      </c>
      <c r="C15405" s="47" t="s">
        <v>33687</v>
      </c>
    </row>
    <row r="15406" spans="1:3" x14ac:dyDescent="0.25">
      <c r="A15406">
        <v>167724</v>
      </c>
      <c r="B15406" t="s">
        <v>33688</v>
      </c>
      <c r="C15406" s="47" t="s">
        <v>33689</v>
      </c>
    </row>
    <row r="15407" spans="1:3" x14ac:dyDescent="0.25">
      <c r="A15407">
        <v>167725</v>
      </c>
      <c r="B15407" t="s">
        <v>33690</v>
      </c>
      <c r="C15407" s="47" t="s">
        <v>33691</v>
      </c>
    </row>
    <row r="15408" spans="1:3" x14ac:dyDescent="0.25">
      <c r="A15408">
        <v>167726</v>
      </c>
      <c r="B15408" t="s">
        <v>33692</v>
      </c>
      <c r="C15408" s="47" t="s">
        <v>33693</v>
      </c>
    </row>
    <row r="15409" spans="1:3" x14ac:dyDescent="0.25">
      <c r="A15409">
        <v>167727</v>
      </c>
      <c r="B15409" t="s">
        <v>33694</v>
      </c>
      <c r="C15409" s="47" t="s">
        <v>33695</v>
      </c>
    </row>
    <row r="15410" spans="1:3" x14ac:dyDescent="0.25">
      <c r="A15410">
        <v>167728</v>
      </c>
      <c r="B15410" t="s">
        <v>33696</v>
      </c>
      <c r="C15410" s="47" t="s">
        <v>33697</v>
      </c>
    </row>
    <row r="15411" spans="1:3" x14ac:dyDescent="0.25">
      <c r="A15411">
        <v>167729</v>
      </c>
      <c r="B15411" t="s">
        <v>33698</v>
      </c>
      <c r="C15411" s="47" t="s">
        <v>33699</v>
      </c>
    </row>
    <row r="15412" spans="1:3" x14ac:dyDescent="0.25">
      <c r="A15412">
        <v>167730</v>
      </c>
      <c r="B15412" t="s">
        <v>33700</v>
      </c>
      <c r="C15412" s="47" t="s">
        <v>33701</v>
      </c>
    </row>
    <row r="15413" spans="1:3" x14ac:dyDescent="0.25">
      <c r="A15413">
        <v>167731</v>
      </c>
      <c r="B15413" t="s">
        <v>33702</v>
      </c>
      <c r="C15413" s="47" t="s">
        <v>33703</v>
      </c>
    </row>
    <row r="15414" spans="1:3" x14ac:dyDescent="0.25">
      <c r="A15414">
        <v>167732</v>
      </c>
      <c r="B15414" t="s">
        <v>1204</v>
      </c>
      <c r="C15414" s="47" t="s">
        <v>33704</v>
      </c>
    </row>
    <row r="15415" spans="1:3" x14ac:dyDescent="0.25">
      <c r="A15415">
        <v>167733</v>
      </c>
      <c r="B15415" t="s">
        <v>33705</v>
      </c>
      <c r="C15415" s="47" t="s">
        <v>33706</v>
      </c>
    </row>
    <row r="15416" spans="1:3" x14ac:dyDescent="0.25">
      <c r="A15416">
        <v>167734</v>
      </c>
      <c r="B15416" t="s">
        <v>33707</v>
      </c>
      <c r="C15416" s="47" t="s">
        <v>33708</v>
      </c>
    </row>
    <row r="15417" spans="1:3" x14ac:dyDescent="0.25">
      <c r="A15417">
        <v>167735</v>
      </c>
      <c r="B15417" t="s">
        <v>33709</v>
      </c>
      <c r="C15417" s="47" t="s">
        <v>33710</v>
      </c>
    </row>
    <row r="15418" spans="1:3" x14ac:dyDescent="0.25">
      <c r="A15418">
        <v>167736</v>
      </c>
      <c r="B15418" t="s">
        <v>33711</v>
      </c>
      <c r="C15418" s="47" t="s">
        <v>33712</v>
      </c>
    </row>
    <row r="15419" spans="1:3" x14ac:dyDescent="0.25">
      <c r="A15419">
        <v>167737</v>
      </c>
      <c r="B15419" t="s">
        <v>33713</v>
      </c>
      <c r="C15419" s="47" t="s">
        <v>33714</v>
      </c>
    </row>
    <row r="15420" spans="1:3" x14ac:dyDescent="0.25">
      <c r="A15420">
        <v>167738</v>
      </c>
      <c r="B15420" t="s">
        <v>33715</v>
      </c>
      <c r="C15420" s="47" t="s">
        <v>33716</v>
      </c>
    </row>
    <row r="15421" spans="1:3" x14ac:dyDescent="0.25">
      <c r="A15421">
        <v>167739</v>
      </c>
      <c r="B15421" t="s">
        <v>33717</v>
      </c>
      <c r="C15421" s="47" t="s">
        <v>33718</v>
      </c>
    </row>
    <row r="15422" spans="1:3" x14ac:dyDescent="0.25">
      <c r="A15422">
        <v>167740</v>
      </c>
      <c r="B15422" t="s">
        <v>33719</v>
      </c>
      <c r="C15422" s="47" t="s">
        <v>33720</v>
      </c>
    </row>
    <row r="15423" spans="1:3" x14ac:dyDescent="0.25">
      <c r="A15423">
        <v>167741</v>
      </c>
      <c r="B15423" t="s">
        <v>33721</v>
      </c>
      <c r="C15423" s="47" t="s">
        <v>33722</v>
      </c>
    </row>
    <row r="15424" spans="1:3" x14ac:dyDescent="0.25">
      <c r="A15424">
        <v>167742</v>
      </c>
      <c r="B15424" t="s">
        <v>33723</v>
      </c>
      <c r="C15424" s="47" t="s">
        <v>33724</v>
      </c>
    </row>
    <row r="15425" spans="1:3" x14ac:dyDescent="0.25">
      <c r="A15425">
        <v>167743</v>
      </c>
      <c r="B15425" t="s">
        <v>33725</v>
      </c>
      <c r="C15425" s="47" t="s">
        <v>33726</v>
      </c>
    </row>
    <row r="15426" spans="1:3" x14ac:dyDescent="0.25">
      <c r="A15426">
        <v>167744</v>
      </c>
      <c r="B15426" t="s">
        <v>33727</v>
      </c>
      <c r="C15426" s="47" t="s">
        <v>33728</v>
      </c>
    </row>
    <row r="15427" spans="1:3" x14ac:dyDescent="0.25">
      <c r="A15427">
        <v>167745</v>
      </c>
      <c r="B15427" t="s">
        <v>33729</v>
      </c>
      <c r="C15427" s="47" t="s">
        <v>33730</v>
      </c>
    </row>
    <row r="15428" spans="1:3" x14ac:dyDescent="0.25">
      <c r="A15428">
        <v>167746</v>
      </c>
      <c r="B15428" t="s">
        <v>33731</v>
      </c>
      <c r="C15428" s="47" t="s">
        <v>33732</v>
      </c>
    </row>
    <row r="15429" spans="1:3" x14ac:dyDescent="0.25">
      <c r="A15429">
        <v>167747</v>
      </c>
      <c r="B15429" t="s">
        <v>33733</v>
      </c>
      <c r="C15429" s="47" t="s">
        <v>33734</v>
      </c>
    </row>
    <row r="15430" spans="1:3" x14ac:dyDescent="0.25">
      <c r="A15430">
        <v>167748</v>
      </c>
      <c r="B15430" t="s">
        <v>33735</v>
      </c>
      <c r="C15430" s="47" t="s">
        <v>33736</v>
      </c>
    </row>
    <row r="15431" spans="1:3" x14ac:dyDescent="0.25">
      <c r="A15431">
        <v>167749</v>
      </c>
      <c r="B15431" t="s">
        <v>33737</v>
      </c>
      <c r="C15431" s="47" t="s">
        <v>33738</v>
      </c>
    </row>
    <row r="15432" spans="1:3" x14ac:dyDescent="0.25">
      <c r="A15432">
        <v>167750</v>
      </c>
      <c r="B15432" t="s">
        <v>33739</v>
      </c>
      <c r="C15432" s="47" t="s">
        <v>33740</v>
      </c>
    </row>
    <row r="15433" spans="1:3" x14ac:dyDescent="0.25">
      <c r="A15433">
        <v>167751</v>
      </c>
      <c r="B15433" t="s">
        <v>33741</v>
      </c>
      <c r="C15433" s="47" t="s">
        <v>33742</v>
      </c>
    </row>
    <row r="15434" spans="1:3" x14ac:dyDescent="0.25">
      <c r="A15434">
        <v>167752</v>
      </c>
      <c r="B15434" t="s">
        <v>33743</v>
      </c>
      <c r="C15434" s="47" t="s">
        <v>33744</v>
      </c>
    </row>
    <row r="15435" spans="1:3" x14ac:dyDescent="0.25">
      <c r="A15435">
        <v>167753</v>
      </c>
      <c r="B15435" t="s">
        <v>33745</v>
      </c>
      <c r="C15435" s="47" t="s">
        <v>33746</v>
      </c>
    </row>
    <row r="15436" spans="1:3" x14ac:dyDescent="0.25">
      <c r="A15436">
        <v>167754</v>
      </c>
      <c r="B15436" t="s">
        <v>33747</v>
      </c>
      <c r="C15436" s="47" t="s">
        <v>33748</v>
      </c>
    </row>
    <row r="15437" spans="1:3" x14ac:dyDescent="0.25">
      <c r="A15437">
        <v>167755</v>
      </c>
      <c r="B15437" t="s">
        <v>33749</v>
      </c>
      <c r="C15437" s="47" t="s">
        <v>33750</v>
      </c>
    </row>
    <row r="15438" spans="1:3" x14ac:dyDescent="0.25">
      <c r="A15438">
        <v>167756</v>
      </c>
      <c r="B15438" t="s">
        <v>33751</v>
      </c>
      <c r="C15438" s="47" t="s">
        <v>33752</v>
      </c>
    </row>
    <row r="15439" spans="1:3" x14ac:dyDescent="0.25">
      <c r="A15439">
        <v>167757</v>
      </c>
      <c r="B15439" t="s">
        <v>33753</v>
      </c>
      <c r="C15439" s="47" t="s">
        <v>33754</v>
      </c>
    </row>
    <row r="15440" spans="1:3" x14ac:dyDescent="0.25">
      <c r="A15440">
        <v>167758</v>
      </c>
      <c r="B15440" t="s">
        <v>33755</v>
      </c>
      <c r="C15440" s="47" t="s">
        <v>33756</v>
      </c>
    </row>
    <row r="15441" spans="1:3" x14ac:dyDescent="0.25">
      <c r="A15441">
        <v>167759</v>
      </c>
      <c r="B15441" t="s">
        <v>33757</v>
      </c>
      <c r="C15441" s="47" t="s">
        <v>33758</v>
      </c>
    </row>
    <row r="15442" spans="1:3" x14ac:dyDescent="0.25">
      <c r="A15442">
        <v>167760</v>
      </c>
      <c r="B15442" t="s">
        <v>33759</v>
      </c>
      <c r="C15442" s="47" t="s">
        <v>33760</v>
      </c>
    </row>
    <row r="15443" spans="1:3" x14ac:dyDescent="0.25">
      <c r="A15443">
        <v>167761</v>
      </c>
      <c r="B15443" t="s">
        <v>33761</v>
      </c>
      <c r="C15443" s="47" t="s">
        <v>33762</v>
      </c>
    </row>
    <row r="15444" spans="1:3" x14ac:dyDescent="0.25">
      <c r="A15444">
        <v>167762</v>
      </c>
      <c r="B15444" t="s">
        <v>33763</v>
      </c>
      <c r="C15444" s="47" t="s">
        <v>33764</v>
      </c>
    </row>
    <row r="15445" spans="1:3" x14ac:dyDescent="0.25">
      <c r="A15445">
        <v>167763</v>
      </c>
      <c r="B15445" t="s">
        <v>33765</v>
      </c>
      <c r="C15445" s="47" t="s">
        <v>33766</v>
      </c>
    </row>
    <row r="15446" spans="1:3" x14ac:dyDescent="0.25">
      <c r="A15446">
        <v>167764</v>
      </c>
      <c r="B15446" t="s">
        <v>33767</v>
      </c>
      <c r="C15446" s="47" t="s">
        <v>33768</v>
      </c>
    </row>
    <row r="15447" spans="1:3" x14ac:dyDescent="0.25">
      <c r="A15447">
        <v>167765</v>
      </c>
      <c r="B15447" t="s">
        <v>33769</v>
      </c>
      <c r="C15447" s="47" t="s">
        <v>33770</v>
      </c>
    </row>
    <row r="15448" spans="1:3" x14ac:dyDescent="0.25">
      <c r="A15448">
        <v>167766</v>
      </c>
      <c r="B15448" t="s">
        <v>33771</v>
      </c>
      <c r="C15448" s="47" t="s">
        <v>33772</v>
      </c>
    </row>
    <row r="15449" spans="1:3" x14ac:dyDescent="0.25">
      <c r="A15449">
        <v>167767</v>
      </c>
      <c r="B15449" t="s">
        <v>33773</v>
      </c>
      <c r="C15449" s="47" t="s">
        <v>33774</v>
      </c>
    </row>
    <row r="15450" spans="1:3" x14ac:dyDescent="0.25">
      <c r="A15450">
        <v>167768</v>
      </c>
      <c r="B15450" t="s">
        <v>33775</v>
      </c>
      <c r="C15450" s="47" t="s">
        <v>33776</v>
      </c>
    </row>
    <row r="15451" spans="1:3" x14ac:dyDescent="0.25">
      <c r="A15451">
        <v>167769</v>
      </c>
      <c r="B15451" t="s">
        <v>33777</v>
      </c>
      <c r="C15451" s="47" t="s">
        <v>33778</v>
      </c>
    </row>
    <row r="15452" spans="1:3" x14ac:dyDescent="0.25">
      <c r="A15452">
        <v>167770</v>
      </c>
      <c r="B15452" t="s">
        <v>33779</v>
      </c>
      <c r="C15452" s="47" t="s">
        <v>33780</v>
      </c>
    </row>
    <row r="15453" spans="1:3" x14ac:dyDescent="0.25">
      <c r="A15453">
        <v>167771</v>
      </c>
      <c r="B15453" t="s">
        <v>33781</v>
      </c>
      <c r="C15453" s="47" t="s">
        <v>33782</v>
      </c>
    </row>
    <row r="15454" spans="1:3" x14ac:dyDescent="0.25">
      <c r="A15454">
        <v>167772</v>
      </c>
      <c r="B15454" t="s">
        <v>33783</v>
      </c>
      <c r="C15454" s="47" t="s">
        <v>33784</v>
      </c>
    </row>
    <row r="15455" spans="1:3" x14ac:dyDescent="0.25">
      <c r="A15455">
        <v>167773</v>
      </c>
      <c r="B15455" t="s">
        <v>33785</v>
      </c>
      <c r="C15455" s="47" t="s">
        <v>33786</v>
      </c>
    </row>
    <row r="15456" spans="1:3" x14ac:dyDescent="0.25">
      <c r="A15456">
        <v>167774</v>
      </c>
      <c r="B15456" t="s">
        <v>33787</v>
      </c>
      <c r="C15456" s="47" t="s">
        <v>33788</v>
      </c>
    </row>
    <row r="15457" spans="1:3" x14ac:dyDescent="0.25">
      <c r="A15457">
        <v>167775</v>
      </c>
      <c r="B15457" t="s">
        <v>33789</v>
      </c>
      <c r="C15457" s="47" t="s">
        <v>33790</v>
      </c>
    </row>
    <row r="15458" spans="1:3" x14ac:dyDescent="0.25">
      <c r="A15458">
        <v>167776</v>
      </c>
      <c r="B15458" t="s">
        <v>33791</v>
      </c>
      <c r="C15458" s="47" t="s">
        <v>33792</v>
      </c>
    </row>
    <row r="15459" spans="1:3" x14ac:dyDescent="0.25">
      <c r="A15459">
        <v>167777</v>
      </c>
      <c r="B15459" t="s">
        <v>33793</v>
      </c>
      <c r="C15459" s="47" t="s">
        <v>33794</v>
      </c>
    </row>
    <row r="15460" spans="1:3" x14ac:dyDescent="0.25">
      <c r="A15460">
        <v>167778</v>
      </c>
      <c r="B15460" t="s">
        <v>33795</v>
      </c>
      <c r="C15460" s="47" t="s">
        <v>33796</v>
      </c>
    </row>
    <row r="15461" spans="1:3" x14ac:dyDescent="0.25">
      <c r="A15461">
        <v>167779</v>
      </c>
      <c r="B15461" t="s">
        <v>33797</v>
      </c>
      <c r="C15461" s="47" t="s">
        <v>33798</v>
      </c>
    </row>
    <row r="15462" spans="1:3" x14ac:dyDescent="0.25">
      <c r="A15462">
        <v>167780</v>
      </c>
      <c r="B15462" t="s">
        <v>33799</v>
      </c>
      <c r="C15462" s="47" t="s">
        <v>33800</v>
      </c>
    </row>
    <row r="15463" spans="1:3" x14ac:dyDescent="0.25">
      <c r="A15463">
        <v>167781</v>
      </c>
      <c r="B15463" t="s">
        <v>33801</v>
      </c>
      <c r="C15463" s="47" t="s">
        <v>33802</v>
      </c>
    </row>
    <row r="15464" spans="1:3" x14ac:dyDescent="0.25">
      <c r="A15464">
        <v>167782</v>
      </c>
      <c r="B15464" t="s">
        <v>33803</v>
      </c>
      <c r="C15464" s="47" t="s">
        <v>33804</v>
      </c>
    </row>
    <row r="15465" spans="1:3" x14ac:dyDescent="0.25">
      <c r="A15465">
        <v>167783</v>
      </c>
      <c r="B15465" t="s">
        <v>33805</v>
      </c>
      <c r="C15465" s="47" t="s">
        <v>33806</v>
      </c>
    </row>
    <row r="15466" spans="1:3" x14ac:dyDescent="0.25">
      <c r="A15466">
        <v>167784</v>
      </c>
      <c r="B15466" t="s">
        <v>33807</v>
      </c>
      <c r="C15466" s="47" t="s">
        <v>33808</v>
      </c>
    </row>
    <row r="15467" spans="1:3" x14ac:dyDescent="0.25">
      <c r="A15467">
        <v>167785</v>
      </c>
      <c r="B15467" t="s">
        <v>33809</v>
      </c>
      <c r="C15467" s="47" t="s">
        <v>33810</v>
      </c>
    </row>
    <row r="15468" spans="1:3" x14ac:dyDescent="0.25">
      <c r="A15468">
        <v>167786</v>
      </c>
      <c r="B15468" t="s">
        <v>33811</v>
      </c>
      <c r="C15468" s="47" t="s">
        <v>33812</v>
      </c>
    </row>
    <row r="15469" spans="1:3" x14ac:dyDescent="0.25">
      <c r="A15469">
        <v>167787</v>
      </c>
      <c r="B15469" t="s">
        <v>33813</v>
      </c>
      <c r="C15469" s="47" t="s">
        <v>33814</v>
      </c>
    </row>
    <row r="15470" spans="1:3" x14ac:dyDescent="0.25">
      <c r="A15470">
        <v>167788</v>
      </c>
      <c r="B15470" t="s">
        <v>33815</v>
      </c>
      <c r="C15470" s="47" t="s">
        <v>33816</v>
      </c>
    </row>
    <row r="15471" spans="1:3" x14ac:dyDescent="0.25">
      <c r="A15471">
        <v>167789</v>
      </c>
      <c r="B15471" t="s">
        <v>33817</v>
      </c>
      <c r="C15471" s="47" t="s">
        <v>33818</v>
      </c>
    </row>
    <row r="15472" spans="1:3" x14ac:dyDescent="0.25">
      <c r="A15472">
        <v>167790</v>
      </c>
      <c r="B15472" t="s">
        <v>33819</v>
      </c>
      <c r="C15472" s="47" t="s">
        <v>33820</v>
      </c>
    </row>
    <row r="15473" spans="1:3" x14ac:dyDescent="0.25">
      <c r="A15473">
        <v>167791</v>
      </c>
      <c r="B15473" t="s">
        <v>33821</v>
      </c>
      <c r="C15473" s="47" t="s">
        <v>33822</v>
      </c>
    </row>
    <row r="15474" spans="1:3" x14ac:dyDescent="0.25">
      <c r="A15474">
        <v>167792</v>
      </c>
      <c r="B15474" t="s">
        <v>33823</v>
      </c>
      <c r="C15474" s="47" t="s">
        <v>33824</v>
      </c>
    </row>
    <row r="15475" spans="1:3" x14ac:dyDescent="0.25">
      <c r="A15475">
        <v>167793</v>
      </c>
      <c r="B15475" t="s">
        <v>33825</v>
      </c>
      <c r="C15475" s="47" t="s">
        <v>33826</v>
      </c>
    </row>
    <row r="15476" spans="1:3" x14ac:dyDescent="0.25">
      <c r="A15476">
        <v>167794</v>
      </c>
      <c r="B15476" t="s">
        <v>33827</v>
      </c>
      <c r="C15476" s="47" t="s">
        <v>33828</v>
      </c>
    </row>
    <row r="15477" spans="1:3" x14ac:dyDescent="0.25">
      <c r="A15477">
        <v>167795</v>
      </c>
      <c r="B15477" t="s">
        <v>33829</v>
      </c>
      <c r="C15477" s="47" t="s">
        <v>33830</v>
      </c>
    </row>
    <row r="15478" spans="1:3" x14ac:dyDescent="0.25">
      <c r="A15478">
        <v>167796</v>
      </c>
      <c r="B15478" t="s">
        <v>33831</v>
      </c>
      <c r="C15478" s="47" t="s">
        <v>33832</v>
      </c>
    </row>
    <row r="15479" spans="1:3" x14ac:dyDescent="0.25">
      <c r="A15479">
        <v>167797</v>
      </c>
      <c r="B15479" t="s">
        <v>1283</v>
      </c>
      <c r="C15479" s="47" t="s">
        <v>33833</v>
      </c>
    </row>
    <row r="15480" spans="1:3" x14ac:dyDescent="0.25">
      <c r="A15480">
        <v>167798</v>
      </c>
      <c r="B15480" t="s">
        <v>33834</v>
      </c>
      <c r="C15480" s="47" t="s">
        <v>33835</v>
      </c>
    </row>
    <row r="15481" spans="1:3" x14ac:dyDescent="0.25">
      <c r="A15481">
        <v>167799</v>
      </c>
      <c r="B15481" t="s">
        <v>33836</v>
      </c>
      <c r="C15481" s="47" t="s">
        <v>33837</v>
      </c>
    </row>
    <row r="15482" spans="1:3" x14ac:dyDescent="0.25">
      <c r="A15482">
        <v>167800</v>
      </c>
      <c r="B15482" t="s">
        <v>33838</v>
      </c>
      <c r="C15482" s="47" t="s">
        <v>33839</v>
      </c>
    </row>
    <row r="15483" spans="1:3" x14ac:dyDescent="0.25">
      <c r="A15483">
        <v>167801</v>
      </c>
      <c r="B15483" t="s">
        <v>33840</v>
      </c>
      <c r="C15483" s="47" t="s">
        <v>33841</v>
      </c>
    </row>
    <row r="15484" spans="1:3" x14ac:dyDescent="0.25">
      <c r="A15484">
        <v>167802</v>
      </c>
      <c r="B15484" t="s">
        <v>33842</v>
      </c>
      <c r="C15484" s="47" t="s">
        <v>33843</v>
      </c>
    </row>
    <row r="15485" spans="1:3" x14ac:dyDescent="0.25">
      <c r="A15485">
        <v>167803</v>
      </c>
      <c r="B15485" t="s">
        <v>33844</v>
      </c>
      <c r="C15485" s="47" t="s">
        <v>33845</v>
      </c>
    </row>
    <row r="15486" spans="1:3" x14ac:dyDescent="0.25">
      <c r="A15486">
        <v>167804</v>
      </c>
      <c r="B15486" t="s">
        <v>33846</v>
      </c>
      <c r="C15486" s="47" t="s">
        <v>33847</v>
      </c>
    </row>
    <row r="15487" spans="1:3" x14ac:dyDescent="0.25">
      <c r="A15487">
        <v>167805</v>
      </c>
      <c r="B15487" t="s">
        <v>33848</v>
      </c>
      <c r="C15487" s="47" t="s">
        <v>33849</v>
      </c>
    </row>
    <row r="15488" spans="1:3" x14ac:dyDescent="0.25">
      <c r="A15488">
        <v>167806</v>
      </c>
      <c r="B15488" t="s">
        <v>1387</v>
      </c>
      <c r="C15488" s="47" t="s">
        <v>33850</v>
      </c>
    </row>
    <row r="15489" spans="1:3" x14ac:dyDescent="0.25">
      <c r="A15489">
        <v>167807</v>
      </c>
      <c r="B15489" t="s">
        <v>33851</v>
      </c>
      <c r="C15489" s="47" t="s">
        <v>33852</v>
      </c>
    </row>
    <row r="15490" spans="1:3" x14ac:dyDescent="0.25">
      <c r="A15490">
        <v>167808</v>
      </c>
      <c r="B15490" t="s">
        <v>33853</v>
      </c>
      <c r="C15490" s="47" t="s">
        <v>33854</v>
      </c>
    </row>
    <row r="15491" spans="1:3" x14ac:dyDescent="0.25">
      <c r="A15491">
        <v>167809</v>
      </c>
      <c r="B15491" t="s">
        <v>33855</v>
      </c>
      <c r="C15491" s="47" t="s">
        <v>33856</v>
      </c>
    </row>
    <row r="15492" spans="1:3" x14ac:dyDescent="0.25">
      <c r="A15492">
        <v>167810</v>
      </c>
      <c r="B15492" t="s">
        <v>33857</v>
      </c>
      <c r="C15492" s="47" t="s">
        <v>33858</v>
      </c>
    </row>
    <row r="15493" spans="1:3" x14ac:dyDescent="0.25">
      <c r="A15493">
        <v>167811</v>
      </c>
      <c r="B15493" t="s">
        <v>1480</v>
      </c>
      <c r="C15493" s="47" t="s">
        <v>33859</v>
      </c>
    </row>
    <row r="15494" spans="1:3" x14ac:dyDescent="0.25">
      <c r="A15494">
        <v>167812</v>
      </c>
      <c r="B15494" t="s">
        <v>33860</v>
      </c>
      <c r="C15494" s="47" t="s">
        <v>33861</v>
      </c>
    </row>
    <row r="15495" spans="1:3" x14ac:dyDescent="0.25">
      <c r="A15495">
        <v>167813</v>
      </c>
      <c r="B15495" t="s">
        <v>33862</v>
      </c>
      <c r="C15495" s="47" t="s">
        <v>33863</v>
      </c>
    </row>
    <row r="15496" spans="1:3" x14ac:dyDescent="0.25">
      <c r="A15496">
        <v>167814</v>
      </c>
      <c r="B15496" t="s">
        <v>33864</v>
      </c>
      <c r="C15496" s="47" t="s">
        <v>33865</v>
      </c>
    </row>
    <row r="15497" spans="1:3" x14ac:dyDescent="0.25">
      <c r="A15497">
        <v>167815</v>
      </c>
      <c r="B15497" t="s">
        <v>33866</v>
      </c>
      <c r="C15497" s="47" t="s">
        <v>33867</v>
      </c>
    </row>
    <row r="15498" spans="1:3" x14ac:dyDescent="0.25">
      <c r="A15498">
        <v>167816</v>
      </c>
      <c r="B15498" t="s">
        <v>33868</v>
      </c>
      <c r="C15498" s="47" t="s">
        <v>33869</v>
      </c>
    </row>
    <row r="15499" spans="1:3" x14ac:dyDescent="0.25">
      <c r="A15499">
        <v>167817</v>
      </c>
      <c r="B15499" t="s">
        <v>33870</v>
      </c>
      <c r="C15499" s="47" t="s">
        <v>33871</v>
      </c>
    </row>
    <row r="15500" spans="1:3" x14ac:dyDescent="0.25">
      <c r="A15500">
        <v>167818</v>
      </c>
      <c r="B15500" t="s">
        <v>33872</v>
      </c>
      <c r="C15500" s="47" t="s">
        <v>33873</v>
      </c>
    </row>
    <row r="15501" spans="1:3" x14ac:dyDescent="0.25">
      <c r="A15501">
        <v>167819</v>
      </c>
      <c r="B15501" t="s">
        <v>33874</v>
      </c>
      <c r="C15501" s="47" t="s">
        <v>33875</v>
      </c>
    </row>
    <row r="15502" spans="1:3" x14ac:dyDescent="0.25">
      <c r="A15502">
        <v>167820</v>
      </c>
      <c r="B15502" t="s">
        <v>1178</v>
      </c>
      <c r="C15502" s="47" t="s">
        <v>33876</v>
      </c>
    </row>
    <row r="15503" spans="1:3" x14ac:dyDescent="0.25">
      <c r="A15503">
        <v>167821</v>
      </c>
      <c r="B15503" t="s">
        <v>33877</v>
      </c>
      <c r="C15503" s="47" t="s">
        <v>33878</v>
      </c>
    </row>
    <row r="15504" spans="1:3" x14ac:dyDescent="0.25">
      <c r="A15504">
        <v>167822</v>
      </c>
      <c r="B15504" t="s">
        <v>33879</v>
      </c>
      <c r="C15504" s="47" t="s">
        <v>33880</v>
      </c>
    </row>
    <row r="15505" spans="1:3" x14ac:dyDescent="0.25">
      <c r="A15505">
        <v>167823</v>
      </c>
      <c r="B15505" t="s">
        <v>33881</v>
      </c>
      <c r="C15505" s="47" t="s">
        <v>33882</v>
      </c>
    </row>
    <row r="15506" spans="1:3" x14ac:dyDescent="0.25">
      <c r="A15506">
        <v>167824</v>
      </c>
      <c r="B15506" t="s">
        <v>33883</v>
      </c>
      <c r="C15506" s="47" t="s">
        <v>33884</v>
      </c>
    </row>
    <row r="15507" spans="1:3" x14ac:dyDescent="0.25">
      <c r="A15507">
        <v>167825</v>
      </c>
      <c r="B15507" t="s">
        <v>33885</v>
      </c>
      <c r="C15507" s="47" t="s">
        <v>33886</v>
      </c>
    </row>
    <row r="15508" spans="1:3" x14ac:dyDescent="0.25">
      <c r="A15508">
        <v>167826</v>
      </c>
      <c r="B15508" t="s">
        <v>1639</v>
      </c>
      <c r="C15508" s="47" t="s">
        <v>33887</v>
      </c>
    </row>
    <row r="15509" spans="1:3" x14ac:dyDescent="0.25">
      <c r="A15509">
        <v>167827</v>
      </c>
      <c r="B15509" t="s">
        <v>33888</v>
      </c>
      <c r="C15509" s="47" t="s">
        <v>33889</v>
      </c>
    </row>
    <row r="15510" spans="1:3" x14ac:dyDescent="0.25">
      <c r="A15510">
        <v>167828</v>
      </c>
      <c r="B15510" t="s">
        <v>33890</v>
      </c>
      <c r="C15510" s="47" t="s">
        <v>33891</v>
      </c>
    </row>
    <row r="15511" spans="1:3" x14ac:dyDescent="0.25">
      <c r="A15511">
        <v>167829</v>
      </c>
      <c r="B15511" t="s">
        <v>33892</v>
      </c>
      <c r="C15511" s="47" t="s">
        <v>33893</v>
      </c>
    </row>
    <row r="15512" spans="1:3" x14ac:dyDescent="0.25">
      <c r="A15512">
        <v>167830</v>
      </c>
      <c r="B15512" t="s">
        <v>33894</v>
      </c>
      <c r="C15512" s="47" t="s">
        <v>33895</v>
      </c>
    </row>
    <row r="15513" spans="1:3" x14ac:dyDescent="0.25">
      <c r="A15513">
        <v>167831</v>
      </c>
      <c r="B15513" t="s">
        <v>33896</v>
      </c>
      <c r="C15513" s="47" t="s">
        <v>33897</v>
      </c>
    </row>
    <row r="15514" spans="1:3" x14ac:dyDescent="0.25">
      <c r="A15514">
        <v>167832</v>
      </c>
      <c r="B15514" t="s">
        <v>33898</v>
      </c>
      <c r="C15514" s="47" t="s">
        <v>33899</v>
      </c>
    </row>
    <row r="15515" spans="1:3" x14ac:dyDescent="0.25">
      <c r="A15515">
        <v>167833</v>
      </c>
      <c r="B15515" t="s">
        <v>33900</v>
      </c>
      <c r="C15515" s="47" t="s">
        <v>33901</v>
      </c>
    </row>
    <row r="15516" spans="1:3" x14ac:dyDescent="0.25">
      <c r="A15516">
        <v>167834</v>
      </c>
      <c r="B15516" t="s">
        <v>33902</v>
      </c>
      <c r="C15516" s="47" t="s">
        <v>33903</v>
      </c>
    </row>
    <row r="15517" spans="1:3" x14ac:dyDescent="0.25">
      <c r="A15517">
        <v>167835</v>
      </c>
      <c r="B15517" t="s">
        <v>33904</v>
      </c>
      <c r="C15517" s="47" t="s">
        <v>33905</v>
      </c>
    </row>
    <row r="15518" spans="1:3" x14ac:dyDescent="0.25">
      <c r="A15518">
        <v>167836</v>
      </c>
      <c r="B15518" t="s">
        <v>33906</v>
      </c>
      <c r="C15518" s="47" t="s">
        <v>33907</v>
      </c>
    </row>
    <row r="15519" spans="1:3" x14ac:dyDescent="0.25">
      <c r="A15519">
        <v>167837</v>
      </c>
      <c r="B15519" t="s">
        <v>33908</v>
      </c>
      <c r="C15519" s="47" t="s">
        <v>33909</v>
      </c>
    </row>
    <row r="15520" spans="1:3" x14ac:dyDescent="0.25">
      <c r="A15520">
        <v>167838</v>
      </c>
      <c r="B15520" t="s">
        <v>33910</v>
      </c>
      <c r="C15520" s="47" t="s">
        <v>33911</v>
      </c>
    </row>
    <row r="15521" spans="1:3" x14ac:dyDescent="0.25">
      <c r="A15521">
        <v>167839</v>
      </c>
      <c r="B15521" t="s">
        <v>33912</v>
      </c>
      <c r="C15521" s="47" t="s">
        <v>33913</v>
      </c>
    </row>
    <row r="15522" spans="1:3" x14ac:dyDescent="0.25">
      <c r="A15522">
        <v>167840</v>
      </c>
      <c r="B15522" t="s">
        <v>33914</v>
      </c>
      <c r="C15522" s="47" t="s">
        <v>33915</v>
      </c>
    </row>
    <row r="15523" spans="1:3" x14ac:dyDescent="0.25">
      <c r="A15523">
        <v>167841</v>
      </c>
      <c r="B15523" t="s">
        <v>33916</v>
      </c>
      <c r="C15523" s="47" t="s">
        <v>33917</v>
      </c>
    </row>
    <row r="15524" spans="1:3" x14ac:dyDescent="0.25">
      <c r="A15524">
        <v>167842</v>
      </c>
      <c r="B15524" t="s">
        <v>33918</v>
      </c>
      <c r="C15524" s="47" t="s">
        <v>33919</v>
      </c>
    </row>
    <row r="15525" spans="1:3" x14ac:dyDescent="0.25">
      <c r="A15525">
        <v>167843</v>
      </c>
      <c r="B15525" t="s">
        <v>33920</v>
      </c>
      <c r="C15525" s="47" t="s">
        <v>33921</v>
      </c>
    </row>
    <row r="15526" spans="1:3" x14ac:dyDescent="0.25">
      <c r="A15526">
        <v>167844</v>
      </c>
      <c r="B15526" t="s">
        <v>33922</v>
      </c>
      <c r="C15526" s="47" t="s">
        <v>33923</v>
      </c>
    </row>
    <row r="15527" spans="1:3" x14ac:dyDescent="0.25">
      <c r="A15527">
        <v>167845</v>
      </c>
      <c r="B15527" t="s">
        <v>33924</v>
      </c>
      <c r="C15527" s="47" t="s">
        <v>33925</v>
      </c>
    </row>
    <row r="15528" spans="1:3" x14ac:dyDescent="0.25">
      <c r="A15528">
        <v>167846</v>
      </c>
      <c r="B15528" t="s">
        <v>33926</v>
      </c>
      <c r="C15528" s="47" t="s">
        <v>33927</v>
      </c>
    </row>
    <row r="15529" spans="1:3" x14ac:dyDescent="0.25">
      <c r="A15529">
        <v>167847</v>
      </c>
      <c r="B15529" t="s">
        <v>33928</v>
      </c>
      <c r="C15529" s="47" t="s">
        <v>33929</v>
      </c>
    </row>
    <row r="15530" spans="1:3" x14ac:dyDescent="0.25">
      <c r="A15530">
        <v>167848</v>
      </c>
      <c r="B15530" t="s">
        <v>33930</v>
      </c>
      <c r="C15530" s="47" t="s">
        <v>33931</v>
      </c>
    </row>
    <row r="15531" spans="1:3" x14ac:dyDescent="0.25">
      <c r="A15531">
        <v>167849</v>
      </c>
      <c r="B15531" t="s">
        <v>33932</v>
      </c>
      <c r="C15531" s="47" t="s">
        <v>33933</v>
      </c>
    </row>
    <row r="15532" spans="1:3" x14ac:dyDescent="0.25">
      <c r="A15532">
        <v>167850</v>
      </c>
      <c r="B15532" t="s">
        <v>33934</v>
      </c>
      <c r="C15532" s="47" t="s">
        <v>33935</v>
      </c>
    </row>
    <row r="15533" spans="1:3" x14ac:dyDescent="0.25">
      <c r="A15533">
        <v>167851</v>
      </c>
      <c r="B15533" t="s">
        <v>33936</v>
      </c>
      <c r="C15533" s="47" t="s">
        <v>33937</v>
      </c>
    </row>
    <row r="15534" spans="1:3" x14ac:dyDescent="0.25">
      <c r="A15534">
        <v>167852</v>
      </c>
      <c r="B15534" t="s">
        <v>33938</v>
      </c>
      <c r="C15534" s="47" t="s">
        <v>33939</v>
      </c>
    </row>
    <row r="15535" spans="1:3" x14ac:dyDescent="0.25">
      <c r="A15535">
        <v>167853</v>
      </c>
      <c r="B15535" t="s">
        <v>33940</v>
      </c>
      <c r="C15535" s="47" t="s">
        <v>33941</v>
      </c>
    </row>
    <row r="15536" spans="1:3" x14ac:dyDescent="0.25">
      <c r="A15536">
        <v>167854</v>
      </c>
      <c r="B15536" t="s">
        <v>33942</v>
      </c>
      <c r="C15536" s="47" t="s">
        <v>33943</v>
      </c>
    </row>
    <row r="15537" spans="1:3" x14ac:dyDescent="0.25">
      <c r="A15537">
        <v>167855</v>
      </c>
      <c r="B15537" t="s">
        <v>33944</v>
      </c>
      <c r="C15537" s="47" t="s">
        <v>33945</v>
      </c>
    </row>
    <row r="15538" spans="1:3" x14ac:dyDescent="0.25">
      <c r="A15538">
        <v>167856</v>
      </c>
      <c r="B15538" t="s">
        <v>33946</v>
      </c>
      <c r="C15538" s="47" t="s">
        <v>33947</v>
      </c>
    </row>
    <row r="15539" spans="1:3" x14ac:dyDescent="0.25">
      <c r="A15539">
        <v>167857</v>
      </c>
      <c r="B15539" t="s">
        <v>33948</v>
      </c>
      <c r="C15539" s="47" t="s">
        <v>33949</v>
      </c>
    </row>
    <row r="15540" spans="1:3" x14ac:dyDescent="0.25">
      <c r="A15540">
        <v>167858</v>
      </c>
      <c r="B15540" t="s">
        <v>33950</v>
      </c>
      <c r="C15540" s="47" t="s">
        <v>33951</v>
      </c>
    </row>
    <row r="15541" spans="1:3" x14ac:dyDescent="0.25">
      <c r="A15541">
        <v>167859</v>
      </c>
      <c r="B15541" t="s">
        <v>33952</v>
      </c>
      <c r="C15541" s="47" t="s">
        <v>33953</v>
      </c>
    </row>
    <row r="15542" spans="1:3" x14ac:dyDescent="0.25">
      <c r="A15542">
        <v>167860</v>
      </c>
      <c r="B15542" t="s">
        <v>33954</v>
      </c>
      <c r="C15542" s="47" t="s">
        <v>33955</v>
      </c>
    </row>
    <row r="15543" spans="1:3" x14ac:dyDescent="0.25">
      <c r="A15543">
        <v>167861</v>
      </c>
      <c r="B15543" t="s">
        <v>33956</v>
      </c>
      <c r="C15543" s="47" t="s">
        <v>33957</v>
      </c>
    </row>
    <row r="15544" spans="1:3" x14ac:dyDescent="0.25">
      <c r="A15544">
        <v>167862</v>
      </c>
      <c r="B15544" t="s">
        <v>33958</v>
      </c>
      <c r="C15544" s="47" t="s">
        <v>33959</v>
      </c>
    </row>
    <row r="15545" spans="1:3" x14ac:dyDescent="0.25">
      <c r="A15545">
        <v>167863</v>
      </c>
      <c r="B15545" t="s">
        <v>33960</v>
      </c>
      <c r="C15545" s="47" t="s">
        <v>33961</v>
      </c>
    </row>
    <row r="15546" spans="1:3" x14ac:dyDescent="0.25">
      <c r="A15546">
        <v>167864</v>
      </c>
      <c r="B15546" t="s">
        <v>33962</v>
      </c>
      <c r="C15546" s="47" t="s">
        <v>33963</v>
      </c>
    </row>
    <row r="15547" spans="1:3" x14ac:dyDescent="0.25">
      <c r="A15547">
        <v>167865</v>
      </c>
      <c r="B15547" t="s">
        <v>33964</v>
      </c>
      <c r="C15547" s="47" t="s">
        <v>33965</v>
      </c>
    </row>
    <row r="15548" spans="1:3" x14ac:dyDescent="0.25">
      <c r="A15548">
        <v>167866</v>
      </c>
      <c r="B15548" t="s">
        <v>33966</v>
      </c>
      <c r="C15548" s="47" t="s">
        <v>33967</v>
      </c>
    </row>
    <row r="15549" spans="1:3" x14ac:dyDescent="0.25">
      <c r="A15549">
        <v>167867</v>
      </c>
      <c r="B15549" t="s">
        <v>33968</v>
      </c>
      <c r="C15549" s="47" t="s">
        <v>33969</v>
      </c>
    </row>
    <row r="15550" spans="1:3" x14ac:dyDescent="0.25">
      <c r="A15550">
        <v>167868</v>
      </c>
      <c r="B15550" t="s">
        <v>33970</v>
      </c>
      <c r="C15550" s="47" t="s">
        <v>33971</v>
      </c>
    </row>
    <row r="15551" spans="1:3" x14ac:dyDescent="0.25">
      <c r="A15551">
        <v>167869</v>
      </c>
      <c r="B15551" t="s">
        <v>33972</v>
      </c>
      <c r="C15551" s="47" t="s">
        <v>33973</v>
      </c>
    </row>
    <row r="15552" spans="1:3" x14ac:dyDescent="0.25">
      <c r="A15552">
        <v>167870</v>
      </c>
      <c r="B15552" t="s">
        <v>33974</v>
      </c>
      <c r="C15552" s="47" t="s">
        <v>33975</v>
      </c>
    </row>
    <row r="15553" spans="1:3" x14ac:dyDescent="0.25">
      <c r="A15553">
        <v>167871</v>
      </c>
      <c r="B15553" t="s">
        <v>727</v>
      </c>
      <c r="C15553" s="47" t="s">
        <v>33976</v>
      </c>
    </row>
    <row r="15554" spans="1:3" x14ac:dyDescent="0.25">
      <c r="A15554">
        <v>167872</v>
      </c>
      <c r="B15554" t="s">
        <v>33977</v>
      </c>
      <c r="C15554" s="47" t="s">
        <v>33978</v>
      </c>
    </row>
    <row r="15555" spans="1:3" x14ac:dyDescent="0.25">
      <c r="A15555">
        <v>167873</v>
      </c>
      <c r="B15555" t="s">
        <v>33979</v>
      </c>
      <c r="C15555" s="47" t="s">
        <v>33980</v>
      </c>
    </row>
    <row r="15556" spans="1:3" x14ac:dyDescent="0.25">
      <c r="A15556">
        <v>167874</v>
      </c>
      <c r="B15556" t="s">
        <v>33981</v>
      </c>
      <c r="C15556" s="47" t="s">
        <v>33982</v>
      </c>
    </row>
    <row r="15557" spans="1:3" x14ac:dyDescent="0.25">
      <c r="A15557">
        <v>167875</v>
      </c>
      <c r="B15557" t="s">
        <v>33983</v>
      </c>
      <c r="C15557" s="47" t="s">
        <v>33984</v>
      </c>
    </row>
    <row r="15558" spans="1:3" x14ac:dyDescent="0.25">
      <c r="A15558">
        <v>167876</v>
      </c>
      <c r="B15558" t="s">
        <v>33985</v>
      </c>
      <c r="C15558" s="47" t="s">
        <v>33986</v>
      </c>
    </row>
    <row r="15559" spans="1:3" x14ac:dyDescent="0.25">
      <c r="A15559">
        <v>167877</v>
      </c>
      <c r="B15559" t="s">
        <v>33987</v>
      </c>
      <c r="C15559" s="47" t="s">
        <v>33988</v>
      </c>
    </row>
    <row r="15560" spans="1:3" x14ac:dyDescent="0.25">
      <c r="A15560">
        <v>167878</v>
      </c>
      <c r="B15560" t="s">
        <v>1258</v>
      </c>
      <c r="C15560" s="47" t="s">
        <v>33989</v>
      </c>
    </row>
    <row r="15561" spans="1:3" x14ac:dyDescent="0.25">
      <c r="A15561">
        <v>167879</v>
      </c>
      <c r="B15561" t="s">
        <v>33990</v>
      </c>
      <c r="C15561" s="47" t="s">
        <v>33991</v>
      </c>
    </row>
    <row r="15562" spans="1:3" x14ac:dyDescent="0.25">
      <c r="A15562">
        <v>167880</v>
      </c>
      <c r="B15562" t="s">
        <v>33992</v>
      </c>
      <c r="C15562" s="47" t="s">
        <v>33993</v>
      </c>
    </row>
    <row r="15563" spans="1:3" x14ac:dyDescent="0.25">
      <c r="A15563">
        <v>167881</v>
      </c>
      <c r="B15563" t="s">
        <v>33994</v>
      </c>
      <c r="C15563" s="47" t="s">
        <v>33995</v>
      </c>
    </row>
    <row r="15564" spans="1:3" x14ac:dyDescent="0.25">
      <c r="A15564">
        <v>167882</v>
      </c>
      <c r="B15564" t="s">
        <v>33996</v>
      </c>
      <c r="C15564" s="47" t="s">
        <v>33997</v>
      </c>
    </row>
    <row r="15565" spans="1:3" x14ac:dyDescent="0.25">
      <c r="A15565">
        <v>167883</v>
      </c>
      <c r="B15565" t="s">
        <v>33998</v>
      </c>
      <c r="C15565" s="47" t="s">
        <v>33999</v>
      </c>
    </row>
    <row r="15566" spans="1:3" x14ac:dyDescent="0.25">
      <c r="A15566">
        <v>167884</v>
      </c>
      <c r="B15566" t="s">
        <v>34000</v>
      </c>
      <c r="C15566" s="47" t="s">
        <v>34001</v>
      </c>
    </row>
    <row r="15567" spans="1:3" x14ac:dyDescent="0.25">
      <c r="A15567">
        <v>167885</v>
      </c>
      <c r="B15567" t="s">
        <v>34002</v>
      </c>
      <c r="C15567" s="47" t="s">
        <v>34003</v>
      </c>
    </row>
    <row r="15568" spans="1:3" x14ac:dyDescent="0.25">
      <c r="A15568">
        <v>167886</v>
      </c>
      <c r="B15568" t="s">
        <v>34004</v>
      </c>
      <c r="C15568" s="47" t="s">
        <v>34005</v>
      </c>
    </row>
    <row r="15569" spans="1:3" x14ac:dyDescent="0.25">
      <c r="A15569">
        <v>167887</v>
      </c>
      <c r="B15569" t="s">
        <v>34006</v>
      </c>
      <c r="C15569" s="47" t="s">
        <v>34007</v>
      </c>
    </row>
    <row r="15570" spans="1:3" x14ac:dyDescent="0.25">
      <c r="A15570">
        <v>167888</v>
      </c>
      <c r="B15570" t="s">
        <v>34008</v>
      </c>
      <c r="C15570" s="47" t="s">
        <v>34009</v>
      </c>
    </row>
    <row r="15571" spans="1:3" x14ac:dyDescent="0.25">
      <c r="A15571">
        <v>167889</v>
      </c>
      <c r="B15571" t="s">
        <v>34010</v>
      </c>
      <c r="C15571" s="47" t="s">
        <v>34011</v>
      </c>
    </row>
    <row r="15572" spans="1:3" x14ac:dyDescent="0.25">
      <c r="A15572">
        <v>167890</v>
      </c>
      <c r="B15572" t="s">
        <v>34012</v>
      </c>
      <c r="C15572" s="47" t="s">
        <v>34013</v>
      </c>
    </row>
    <row r="15573" spans="1:3" x14ac:dyDescent="0.25">
      <c r="A15573">
        <v>167891</v>
      </c>
      <c r="B15573" t="s">
        <v>34014</v>
      </c>
      <c r="C15573" s="47" t="s">
        <v>34015</v>
      </c>
    </row>
    <row r="15574" spans="1:3" x14ac:dyDescent="0.25">
      <c r="A15574">
        <v>167892</v>
      </c>
      <c r="B15574" t="s">
        <v>34016</v>
      </c>
      <c r="C15574" s="47" t="s">
        <v>34017</v>
      </c>
    </row>
    <row r="15575" spans="1:3" x14ac:dyDescent="0.25">
      <c r="A15575">
        <v>167893</v>
      </c>
      <c r="B15575" t="s">
        <v>34018</v>
      </c>
      <c r="C15575" s="47" t="s">
        <v>34019</v>
      </c>
    </row>
    <row r="15576" spans="1:3" x14ac:dyDescent="0.25">
      <c r="A15576">
        <v>167894</v>
      </c>
      <c r="B15576" t="s">
        <v>34020</v>
      </c>
      <c r="C15576" s="47" t="s">
        <v>34021</v>
      </c>
    </row>
    <row r="15577" spans="1:3" x14ac:dyDescent="0.25">
      <c r="A15577">
        <v>167895</v>
      </c>
      <c r="B15577" t="s">
        <v>34022</v>
      </c>
      <c r="C15577" s="47" t="s">
        <v>34023</v>
      </c>
    </row>
    <row r="15578" spans="1:3" x14ac:dyDescent="0.25">
      <c r="A15578">
        <v>167896</v>
      </c>
      <c r="B15578" t="s">
        <v>915</v>
      </c>
      <c r="C15578" s="47" t="s">
        <v>34024</v>
      </c>
    </row>
    <row r="15579" spans="1:3" x14ac:dyDescent="0.25">
      <c r="A15579">
        <v>167897</v>
      </c>
      <c r="B15579" t="s">
        <v>34025</v>
      </c>
      <c r="C15579" s="47" t="s">
        <v>34026</v>
      </c>
    </row>
    <row r="15580" spans="1:3" x14ac:dyDescent="0.25">
      <c r="A15580">
        <v>167898</v>
      </c>
      <c r="B15580" t="s">
        <v>34027</v>
      </c>
      <c r="C15580" s="47" t="s">
        <v>34028</v>
      </c>
    </row>
    <row r="15581" spans="1:3" x14ac:dyDescent="0.25">
      <c r="A15581">
        <v>167899</v>
      </c>
      <c r="B15581" t="s">
        <v>34029</v>
      </c>
      <c r="C15581" s="47" t="s">
        <v>34030</v>
      </c>
    </row>
    <row r="15582" spans="1:3" x14ac:dyDescent="0.25">
      <c r="A15582">
        <v>167900</v>
      </c>
      <c r="B15582" t="s">
        <v>34031</v>
      </c>
      <c r="C15582" s="47" t="s">
        <v>34032</v>
      </c>
    </row>
    <row r="15583" spans="1:3" x14ac:dyDescent="0.25">
      <c r="A15583">
        <v>167901</v>
      </c>
      <c r="B15583" t="s">
        <v>34033</v>
      </c>
      <c r="C15583" s="47" t="s">
        <v>34034</v>
      </c>
    </row>
    <row r="15584" spans="1:3" x14ac:dyDescent="0.25">
      <c r="A15584">
        <v>167902</v>
      </c>
      <c r="B15584" t="s">
        <v>34035</v>
      </c>
      <c r="C15584" s="47" t="s">
        <v>34036</v>
      </c>
    </row>
    <row r="15585" spans="1:3" x14ac:dyDescent="0.25">
      <c r="A15585">
        <v>167903</v>
      </c>
      <c r="B15585" t="s">
        <v>34037</v>
      </c>
      <c r="C15585" s="47" t="s">
        <v>34038</v>
      </c>
    </row>
    <row r="15586" spans="1:3" x14ac:dyDescent="0.25">
      <c r="A15586">
        <v>167904</v>
      </c>
      <c r="B15586" t="s">
        <v>34039</v>
      </c>
      <c r="C15586" s="47" t="s">
        <v>34040</v>
      </c>
    </row>
    <row r="15587" spans="1:3" x14ac:dyDescent="0.25">
      <c r="A15587">
        <v>167905</v>
      </c>
      <c r="B15587" t="s">
        <v>34041</v>
      </c>
      <c r="C15587" s="47" t="s">
        <v>34042</v>
      </c>
    </row>
    <row r="15588" spans="1:3" x14ac:dyDescent="0.25">
      <c r="A15588">
        <v>167906</v>
      </c>
      <c r="B15588" t="s">
        <v>34043</v>
      </c>
      <c r="C15588" s="47" t="s">
        <v>34044</v>
      </c>
    </row>
    <row r="15589" spans="1:3" x14ac:dyDescent="0.25">
      <c r="A15589">
        <v>167907</v>
      </c>
      <c r="B15589" t="s">
        <v>34045</v>
      </c>
      <c r="C15589" s="47" t="s">
        <v>34046</v>
      </c>
    </row>
    <row r="15590" spans="1:3" x14ac:dyDescent="0.25">
      <c r="A15590">
        <v>167908</v>
      </c>
      <c r="B15590" t="s">
        <v>34047</v>
      </c>
      <c r="C15590" s="47" t="s">
        <v>34048</v>
      </c>
    </row>
    <row r="15591" spans="1:3" x14ac:dyDescent="0.25">
      <c r="A15591">
        <v>167909</v>
      </c>
      <c r="B15591" t="s">
        <v>34049</v>
      </c>
      <c r="C15591" s="47" t="s">
        <v>34050</v>
      </c>
    </row>
    <row r="15592" spans="1:3" x14ac:dyDescent="0.25">
      <c r="A15592">
        <v>167910</v>
      </c>
      <c r="B15592" t="s">
        <v>34051</v>
      </c>
      <c r="C15592" s="47" t="s">
        <v>34052</v>
      </c>
    </row>
    <row r="15593" spans="1:3" x14ac:dyDescent="0.25">
      <c r="A15593">
        <v>167911</v>
      </c>
      <c r="B15593" t="s">
        <v>34053</v>
      </c>
      <c r="C15593" s="47" t="s">
        <v>34054</v>
      </c>
    </row>
    <row r="15594" spans="1:3" x14ac:dyDescent="0.25">
      <c r="A15594">
        <v>167912</v>
      </c>
      <c r="B15594" t="s">
        <v>34055</v>
      </c>
      <c r="C15594" s="47" t="s">
        <v>34056</v>
      </c>
    </row>
    <row r="15595" spans="1:3" x14ac:dyDescent="0.25">
      <c r="A15595">
        <v>167913</v>
      </c>
      <c r="B15595" t="s">
        <v>34057</v>
      </c>
      <c r="C15595" s="47" t="s">
        <v>34058</v>
      </c>
    </row>
    <row r="15596" spans="1:3" x14ac:dyDescent="0.25">
      <c r="A15596">
        <v>167914</v>
      </c>
      <c r="B15596" t="s">
        <v>917</v>
      </c>
      <c r="C15596" s="47" t="s">
        <v>34059</v>
      </c>
    </row>
    <row r="15597" spans="1:3" x14ac:dyDescent="0.25">
      <c r="A15597">
        <v>167915</v>
      </c>
      <c r="B15597" t="s">
        <v>34060</v>
      </c>
      <c r="C15597" s="47" t="s">
        <v>34061</v>
      </c>
    </row>
    <row r="15598" spans="1:3" x14ac:dyDescent="0.25">
      <c r="A15598">
        <v>167916</v>
      </c>
      <c r="B15598" t="s">
        <v>34062</v>
      </c>
      <c r="C15598" s="47" t="s">
        <v>34063</v>
      </c>
    </row>
    <row r="15599" spans="1:3" x14ac:dyDescent="0.25">
      <c r="A15599">
        <v>167917</v>
      </c>
      <c r="B15599" t="s">
        <v>34064</v>
      </c>
      <c r="C15599" s="47" t="s">
        <v>34065</v>
      </c>
    </row>
    <row r="15600" spans="1:3" x14ac:dyDescent="0.25">
      <c r="A15600">
        <v>167918</v>
      </c>
      <c r="B15600" t="s">
        <v>34066</v>
      </c>
      <c r="C15600" s="47" t="s">
        <v>34067</v>
      </c>
    </row>
    <row r="15601" spans="1:3" x14ac:dyDescent="0.25">
      <c r="A15601">
        <v>167919</v>
      </c>
      <c r="B15601" t="s">
        <v>34068</v>
      </c>
      <c r="C15601" s="47" t="s">
        <v>34069</v>
      </c>
    </row>
    <row r="15602" spans="1:3" x14ac:dyDescent="0.25">
      <c r="A15602">
        <v>167920</v>
      </c>
      <c r="B15602" t="s">
        <v>34070</v>
      </c>
      <c r="C15602" s="47" t="s">
        <v>34071</v>
      </c>
    </row>
    <row r="15603" spans="1:3" x14ac:dyDescent="0.25">
      <c r="A15603">
        <v>167921</v>
      </c>
      <c r="B15603" t="s">
        <v>34072</v>
      </c>
      <c r="C15603" s="47" t="s">
        <v>34073</v>
      </c>
    </row>
    <row r="15604" spans="1:3" x14ac:dyDescent="0.25">
      <c r="A15604">
        <v>167922</v>
      </c>
      <c r="B15604" t="s">
        <v>34074</v>
      </c>
      <c r="C15604" s="47" t="s">
        <v>34075</v>
      </c>
    </row>
    <row r="15605" spans="1:3" x14ac:dyDescent="0.25">
      <c r="A15605">
        <v>167923</v>
      </c>
      <c r="B15605" t="s">
        <v>34076</v>
      </c>
      <c r="C15605" s="47" t="s">
        <v>34077</v>
      </c>
    </row>
    <row r="15606" spans="1:3" x14ac:dyDescent="0.25">
      <c r="A15606">
        <v>167924</v>
      </c>
      <c r="B15606" t="s">
        <v>34078</v>
      </c>
      <c r="C15606" s="47" t="s">
        <v>34079</v>
      </c>
    </row>
    <row r="15607" spans="1:3" x14ac:dyDescent="0.25">
      <c r="A15607">
        <v>167925</v>
      </c>
      <c r="B15607" t="s">
        <v>34080</v>
      </c>
      <c r="C15607" s="47" t="s">
        <v>34081</v>
      </c>
    </row>
    <row r="15608" spans="1:3" x14ac:dyDescent="0.25">
      <c r="A15608">
        <v>167926</v>
      </c>
      <c r="B15608" t="s">
        <v>34082</v>
      </c>
      <c r="C15608" s="47" t="s">
        <v>34083</v>
      </c>
    </row>
    <row r="15609" spans="1:3" x14ac:dyDescent="0.25">
      <c r="A15609">
        <v>167927</v>
      </c>
      <c r="B15609" t="s">
        <v>34084</v>
      </c>
      <c r="C15609" s="47" t="s">
        <v>34085</v>
      </c>
    </row>
    <row r="15610" spans="1:3" x14ac:dyDescent="0.25">
      <c r="A15610">
        <v>167928</v>
      </c>
      <c r="B15610" t="s">
        <v>34086</v>
      </c>
      <c r="C15610" s="47" t="s">
        <v>34087</v>
      </c>
    </row>
    <row r="15611" spans="1:3" x14ac:dyDescent="0.25">
      <c r="A15611">
        <v>167929</v>
      </c>
      <c r="B15611" t="s">
        <v>34088</v>
      </c>
      <c r="C15611" s="47" t="s">
        <v>34089</v>
      </c>
    </row>
    <row r="15612" spans="1:3" x14ac:dyDescent="0.25">
      <c r="A15612">
        <v>167930</v>
      </c>
      <c r="B15612" t="s">
        <v>34090</v>
      </c>
      <c r="C15612" s="47" t="s">
        <v>34091</v>
      </c>
    </row>
    <row r="15613" spans="1:3" x14ac:dyDescent="0.25">
      <c r="A15613">
        <v>167931</v>
      </c>
      <c r="B15613" t="s">
        <v>34092</v>
      </c>
      <c r="C15613" s="47" t="s">
        <v>34093</v>
      </c>
    </row>
    <row r="15614" spans="1:3" x14ac:dyDescent="0.25">
      <c r="A15614">
        <v>167932</v>
      </c>
      <c r="B15614" t="s">
        <v>34094</v>
      </c>
      <c r="C15614" s="47" t="s">
        <v>34095</v>
      </c>
    </row>
    <row r="15615" spans="1:3" x14ac:dyDescent="0.25">
      <c r="A15615">
        <v>167933</v>
      </c>
      <c r="B15615" t="s">
        <v>34096</v>
      </c>
      <c r="C15615" s="47" t="s">
        <v>34097</v>
      </c>
    </row>
    <row r="15616" spans="1:3" x14ac:dyDescent="0.25">
      <c r="A15616">
        <v>167934</v>
      </c>
      <c r="B15616" t="s">
        <v>34098</v>
      </c>
      <c r="C15616" s="47" t="s">
        <v>34099</v>
      </c>
    </row>
    <row r="15617" spans="1:3" x14ac:dyDescent="0.25">
      <c r="A15617">
        <v>167935</v>
      </c>
      <c r="B15617" t="s">
        <v>34100</v>
      </c>
      <c r="C15617" s="47" t="s">
        <v>34101</v>
      </c>
    </row>
    <row r="15618" spans="1:3" x14ac:dyDescent="0.25">
      <c r="A15618">
        <v>167936</v>
      </c>
      <c r="B15618" t="s">
        <v>34102</v>
      </c>
      <c r="C15618" s="47" t="s">
        <v>34103</v>
      </c>
    </row>
    <row r="15619" spans="1:3" x14ac:dyDescent="0.25">
      <c r="A15619">
        <v>167937</v>
      </c>
      <c r="B15619" t="s">
        <v>34104</v>
      </c>
      <c r="C15619" s="47" t="s">
        <v>34105</v>
      </c>
    </row>
    <row r="15620" spans="1:3" x14ac:dyDescent="0.25">
      <c r="A15620">
        <v>167938</v>
      </c>
      <c r="B15620" t="s">
        <v>34106</v>
      </c>
      <c r="C15620" s="47" t="s">
        <v>34107</v>
      </c>
    </row>
    <row r="15621" spans="1:3" x14ac:dyDescent="0.25">
      <c r="A15621">
        <v>167939</v>
      </c>
      <c r="B15621" t="s">
        <v>34108</v>
      </c>
      <c r="C15621" s="47" t="s">
        <v>34109</v>
      </c>
    </row>
    <row r="15622" spans="1:3" x14ac:dyDescent="0.25">
      <c r="A15622">
        <v>167940</v>
      </c>
      <c r="B15622" t="s">
        <v>34110</v>
      </c>
      <c r="C15622" s="47" t="s">
        <v>34111</v>
      </c>
    </row>
    <row r="15623" spans="1:3" x14ac:dyDescent="0.25">
      <c r="A15623">
        <v>167941</v>
      </c>
      <c r="B15623" t="s">
        <v>34112</v>
      </c>
      <c r="C15623" s="47" t="s">
        <v>34113</v>
      </c>
    </row>
    <row r="15624" spans="1:3" x14ac:dyDescent="0.25">
      <c r="A15624">
        <v>167942</v>
      </c>
      <c r="B15624" t="s">
        <v>34114</v>
      </c>
      <c r="C15624" s="47" t="s">
        <v>34115</v>
      </c>
    </row>
    <row r="15625" spans="1:3" x14ac:dyDescent="0.25">
      <c r="A15625">
        <v>167943</v>
      </c>
      <c r="B15625" t="s">
        <v>34116</v>
      </c>
      <c r="C15625" s="47" t="s">
        <v>34117</v>
      </c>
    </row>
    <row r="15626" spans="1:3" x14ac:dyDescent="0.25">
      <c r="A15626">
        <v>167944</v>
      </c>
      <c r="B15626" t="s">
        <v>34118</v>
      </c>
      <c r="C15626" s="47" t="s">
        <v>34119</v>
      </c>
    </row>
    <row r="15627" spans="1:3" x14ac:dyDescent="0.25">
      <c r="A15627">
        <v>167945</v>
      </c>
      <c r="B15627" t="s">
        <v>34120</v>
      </c>
      <c r="C15627" s="47" t="s">
        <v>34121</v>
      </c>
    </row>
    <row r="15628" spans="1:3" x14ac:dyDescent="0.25">
      <c r="A15628">
        <v>167946</v>
      </c>
      <c r="B15628" t="s">
        <v>34122</v>
      </c>
      <c r="C15628" s="47" t="s">
        <v>34123</v>
      </c>
    </row>
    <row r="15629" spans="1:3" x14ac:dyDescent="0.25">
      <c r="A15629">
        <v>167947</v>
      </c>
      <c r="B15629" t="s">
        <v>34124</v>
      </c>
      <c r="C15629" s="47" t="s">
        <v>34125</v>
      </c>
    </row>
    <row r="15630" spans="1:3" x14ac:dyDescent="0.25">
      <c r="A15630">
        <v>167948</v>
      </c>
      <c r="B15630" t="s">
        <v>34126</v>
      </c>
      <c r="C15630" s="47" t="s">
        <v>34127</v>
      </c>
    </row>
    <row r="15631" spans="1:3" x14ac:dyDescent="0.25">
      <c r="A15631">
        <v>167949</v>
      </c>
      <c r="B15631" t="s">
        <v>34128</v>
      </c>
      <c r="C15631" s="47" t="s">
        <v>34129</v>
      </c>
    </row>
    <row r="15632" spans="1:3" x14ac:dyDescent="0.25">
      <c r="A15632">
        <v>167950</v>
      </c>
      <c r="B15632" t="s">
        <v>34130</v>
      </c>
      <c r="C15632" s="47" t="s">
        <v>34131</v>
      </c>
    </row>
    <row r="15633" spans="1:3" x14ac:dyDescent="0.25">
      <c r="A15633">
        <v>167951</v>
      </c>
      <c r="B15633" t="s">
        <v>34132</v>
      </c>
      <c r="C15633" s="47" t="s">
        <v>34133</v>
      </c>
    </row>
    <row r="15634" spans="1:3" x14ac:dyDescent="0.25">
      <c r="A15634">
        <v>167952</v>
      </c>
      <c r="B15634" t="s">
        <v>34134</v>
      </c>
      <c r="C15634" s="47" t="s">
        <v>34135</v>
      </c>
    </row>
    <row r="15635" spans="1:3" x14ac:dyDescent="0.25">
      <c r="A15635">
        <v>167953</v>
      </c>
      <c r="B15635" t="s">
        <v>34136</v>
      </c>
      <c r="C15635" s="47" t="s">
        <v>34137</v>
      </c>
    </row>
    <row r="15636" spans="1:3" x14ac:dyDescent="0.25">
      <c r="A15636">
        <v>167954</v>
      </c>
      <c r="B15636" t="s">
        <v>34138</v>
      </c>
      <c r="C15636" s="47" t="s">
        <v>34139</v>
      </c>
    </row>
    <row r="15637" spans="1:3" x14ac:dyDescent="0.25">
      <c r="A15637">
        <v>167955</v>
      </c>
      <c r="B15637" t="s">
        <v>34140</v>
      </c>
      <c r="C15637" s="47" t="s">
        <v>34141</v>
      </c>
    </row>
    <row r="15638" spans="1:3" x14ac:dyDescent="0.25">
      <c r="A15638">
        <v>167956</v>
      </c>
      <c r="B15638" t="s">
        <v>34142</v>
      </c>
      <c r="C15638" s="47" t="s">
        <v>34143</v>
      </c>
    </row>
    <row r="15639" spans="1:3" x14ac:dyDescent="0.25">
      <c r="A15639">
        <v>167957</v>
      </c>
      <c r="B15639" t="s">
        <v>34144</v>
      </c>
      <c r="C15639" s="47" t="s">
        <v>34145</v>
      </c>
    </row>
    <row r="15640" spans="1:3" x14ac:dyDescent="0.25">
      <c r="A15640">
        <v>167958</v>
      </c>
      <c r="B15640" t="s">
        <v>34146</v>
      </c>
      <c r="C15640" s="47" t="s">
        <v>34147</v>
      </c>
    </row>
    <row r="15641" spans="1:3" x14ac:dyDescent="0.25">
      <c r="A15641">
        <v>167959</v>
      </c>
      <c r="B15641" t="s">
        <v>34148</v>
      </c>
      <c r="C15641" s="47" t="s">
        <v>34149</v>
      </c>
    </row>
    <row r="15642" spans="1:3" x14ac:dyDescent="0.25">
      <c r="A15642">
        <v>167960</v>
      </c>
      <c r="B15642" t="s">
        <v>34150</v>
      </c>
      <c r="C15642" s="47" t="s">
        <v>34151</v>
      </c>
    </row>
    <row r="15643" spans="1:3" x14ac:dyDescent="0.25">
      <c r="A15643">
        <v>167961</v>
      </c>
      <c r="B15643" t="s">
        <v>34152</v>
      </c>
      <c r="C15643" s="47" t="s">
        <v>34153</v>
      </c>
    </row>
    <row r="15644" spans="1:3" x14ac:dyDescent="0.25">
      <c r="A15644">
        <v>167962</v>
      </c>
      <c r="B15644" t="s">
        <v>34154</v>
      </c>
      <c r="C15644" s="47" t="s">
        <v>34155</v>
      </c>
    </row>
    <row r="15645" spans="1:3" x14ac:dyDescent="0.25">
      <c r="A15645">
        <v>167963</v>
      </c>
      <c r="B15645" t="s">
        <v>34156</v>
      </c>
      <c r="C15645" s="47" t="s">
        <v>34157</v>
      </c>
    </row>
    <row r="15646" spans="1:3" x14ac:dyDescent="0.25">
      <c r="A15646">
        <v>167964</v>
      </c>
      <c r="B15646" t="s">
        <v>34158</v>
      </c>
      <c r="C15646" s="47" t="s">
        <v>34159</v>
      </c>
    </row>
    <row r="15647" spans="1:3" x14ac:dyDescent="0.25">
      <c r="A15647">
        <v>167965</v>
      </c>
      <c r="B15647" t="s">
        <v>34160</v>
      </c>
      <c r="C15647" s="47" t="s">
        <v>34161</v>
      </c>
    </row>
    <row r="15648" spans="1:3" x14ac:dyDescent="0.25">
      <c r="A15648">
        <v>167966</v>
      </c>
      <c r="B15648" t="s">
        <v>34162</v>
      </c>
      <c r="C15648" s="47" t="s">
        <v>34163</v>
      </c>
    </row>
    <row r="15649" spans="1:3" x14ac:dyDescent="0.25">
      <c r="A15649">
        <v>167967</v>
      </c>
      <c r="B15649" t="s">
        <v>34164</v>
      </c>
      <c r="C15649" s="47" t="s">
        <v>34165</v>
      </c>
    </row>
    <row r="15650" spans="1:3" x14ac:dyDescent="0.25">
      <c r="A15650">
        <v>167968</v>
      </c>
      <c r="B15650" t="s">
        <v>34166</v>
      </c>
      <c r="C15650" s="47" t="s">
        <v>34167</v>
      </c>
    </row>
    <row r="15651" spans="1:3" x14ac:dyDescent="0.25">
      <c r="A15651">
        <v>167969</v>
      </c>
      <c r="B15651" t="s">
        <v>34168</v>
      </c>
      <c r="C15651" s="47" t="s">
        <v>34169</v>
      </c>
    </row>
    <row r="15652" spans="1:3" x14ac:dyDescent="0.25">
      <c r="A15652">
        <v>167970</v>
      </c>
      <c r="B15652" t="s">
        <v>34170</v>
      </c>
      <c r="C15652" s="47" t="s">
        <v>34171</v>
      </c>
    </row>
    <row r="15653" spans="1:3" x14ac:dyDescent="0.25">
      <c r="A15653">
        <v>167971</v>
      </c>
      <c r="B15653" t="s">
        <v>34172</v>
      </c>
      <c r="C15653" s="47" t="s">
        <v>34173</v>
      </c>
    </row>
    <row r="15654" spans="1:3" x14ac:dyDescent="0.25">
      <c r="A15654">
        <v>167972</v>
      </c>
      <c r="B15654" t="s">
        <v>34174</v>
      </c>
      <c r="C15654" s="47" t="s">
        <v>34175</v>
      </c>
    </row>
    <row r="15655" spans="1:3" x14ac:dyDescent="0.25">
      <c r="A15655">
        <v>167973</v>
      </c>
      <c r="B15655" t="s">
        <v>34176</v>
      </c>
      <c r="C15655" s="47" t="s">
        <v>34177</v>
      </c>
    </row>
    <row r="15656" spans="1:3" x14ac:dyDescent="0.25">
      <c r="A15656">
        <v>167974</v>
      </c>
      <c r="B15656" t="s">
        <v>34178</v>
      </c>
      <c r="C15656" s="47" t="s">
        <v>34179</v>
      </c>
    </row>
    <row r="15657" spans="1:3" x14ac:dyDescent="0.25">
      <c r="A15657">
        <v>167975</v>
      </c>
      <c r="B15657" t="s">
        <v>34180</v>
      </c>
      <c r="C15657" s="47" t="s">
        <v>34181</v>
      </c>
    </row>
    <row r="15658" spans="1:3" x14ac:dyDescent="0.25">
      <c r="A15658">
        <v>167976</v>
      </c>
      <c r="B15658" t="s">
        <v>34182</v>
      </c>
      <c r="C15658" s="47" t="s">
        <v>34183</v>
      </c>
    </row>
    <row r="15659" spans="1:3" x14ac:dyDescent="0.25">
      <c r="A15659">
        <v>167977</v>
      </c>
      <c r="B15659" t="s">
        <v>34184</v>
      </c>
      <c r="C15659" s="47" t="s">
        <v>34185</v>
      </c>
    </row>
    <row r="15660" spans="1:3" x14ac:dyDescent="0.25">
      <c r="A15660">
        <v>167978</v>
      </c>
      <c r="B15660" t="s">
        <v>34186</v>
      </c>
      <c r="C15660" s="47" t="s">
        <v>34187</v>
      </c>
    </row>
    <row r="15661" spans="1:3" x14ac:dyDescent="0.25">
      <c r="A15661">
        <v>167979</v>
      </c>
      <c r="B15661" t="s">
        <v>34188</v>
      </c>
      <c r="C15661" s="47" t="s">
        <v>34189</v>
      </c>
    </row>
    <row r="15662" spans="1:3" x14ac:dyDescent="0.25">
      <c r="A15662">
        <v>167980</v>
      </c>
      <c r="B15662" t="s">
        <v>34190</v>
      </c>
      <c r="C15662" s="47" t="s">
        <v>34191</v>
      </c>
    </row>
    <row r="15663" spans="1:3" x14ac:dyDescent="0.25">
      <c r="A15663">
        <v>167981</v>
      </c>
      <c r="B15663" t="s">
        <v>34192</v>
      </c>
      <c r="C15663" s="47" t="s">
        <v>34193</v>
      </c>
    </row>
    <row r="15664" spans="1:3" x14ac:dyDescent="0.25">
      <c r="A15664">
        <v>167982</v>
      </c>
      <c r="B15664" t="s">
        <v>34194</v>
      </c>
      <c r="C15664" s="47" t="s">
        <v>34195</v>
      </c>
    </row>
    <row r="15665" spans="1:3" x14ac:dyDescent="0.25">
      <c r="A15665">
        <v>167983</v>
      </c>
      <c r="B15665" t="s">
        <v>34196</v>
      </c>
      <c r="C15665" s="47" t="s">
        <v>34197</v>
      </c>
    </row>
    <row r="15666" spans="1:3" x14ac:dyDescent="0.25">
      <c r="A15666">
        <v>167984</v>
      </c>
      <c r="B15666" t="s">
        <v>34198</v>
      </c>
      <c r="C15666" s="47" t="s">
        <v>34199</v>
      </c>
    </row>
    <row r="15667" spans="1:3" x14ac:dyDescent="0.25">
      <c r="A15667">
        <v>167985</v>
      </c>
      <c r="B15667" t="s">
        <v>34200</v>
      </c>
      <c r="C15667" s="47" t="s">
        <v>34201</v>
      </c>
    </row>
    <row r="15668" spans="1:3" x14ac:dyDescent="0.25">
      <c r="A15668">
        <v>167986</v>
      </c>
      <c r="B15668" t="s">
        <v>34202</v>
      </c>
      <c r="C15668" s="47" t="s">
        <v>34203</v>
      </c>
    </row>
    <row r="15669" spans="1:3" x14ac:dyDescent="0.25">
      <c r="A15669">
        <v>167987</v>
      </c>
      <c r="B15669" t="s">
        <v>34204</v>
      </c>
      <c r="C15669" s="47" t="s">
        <v>34205</v>
      </c>
    </row>
    <row r="15670" spans="1:3" x14ac:dyDescent="0.25">
      <c r="A15670">
        <v>167988</v>
      </c>
      <c r="B15670" t="s">
        <v>34206</v>
      </c>
      <c r="C15670" s="47" t="s">
        <v>34207</v>
      </c>
    </row>
    <row r="15671" spans="1:3" x14ac:dyDescent="0.25">
      <c r="A15671">
        <v>167989</v>
      </c>
      <c r="B15671" t="s">
        <v>34208</v>
      </c>
      <c r="C15671" s="47" t="s">
        <v>34209</v>
      </c>
    </row>
    <row r="15672" spans="1:3" x14ac:dyDescent="0.25">
      <c r="A15672">
        <v>167990</v>
      </c>
      <c r="B15672" t="s">
        <v>34210</v>
      </c>
      <c r="C15672" s="47" t="s">
        <v>34211</v>
      </c>
    </row>
    <row r="15673" spans="1:3" x14ac:dyDescent="0.25">
      <c r="A15673">
        <v>167991</v>
      </c>
      <c r="B15673" t="s">
        <v>34212</v>
      </c>
      <c r="C15673" s="47" t="s">
        <v>34213</v>
      </c>
    </row>
    <row r="15674" spans="1:3" x14ac:dyDescent="0.25">
      <c r="A15674">
        <v>167992</v>
      </c>
      <c r="B15674" t="s">
        <v>34214</v>
      </c>
      <c r="C15674" s="47" t="s">
        <v>34215</v>
      </c>
    </row>
    <row r="15675" spans="1:3" x14ac:dyDescent="0.25">
      <c r="A15675">
        <v>167993</v>
      </c>
      <c r="B15675" t="s">
        <v>34216</v>
      </c>
      <c r="C15675" s="47" t="s">
        <v>34217</v>
      </c>
    </row>
    <row r="15676" spans="1:3" x14ac:dyDescent="0.25">
      <c r="A15676">
        <v>167994</v>
      </c>
      <c r="B15676" t="s">
        <v>34218</v>
      </c>
      <c r="C15676" s="47" t="s">
        <v>34219</v>
      </c>
    </row>
    <row r="15677" spans="1:3" x14ac:dyDescent="0.25">
      <c r="A15677">
        <v>167995</v>
      </c>
      <c r="B15677" t="s">
        <v>34220</v>
      </c>
      <c r="C15677" s="47" t="s">
        <v>34221</v>
      </c>
    </row>
    <row r="15678" spans="1:3" x14ac:dyDescent="0.25">
      <c r="A15678">
        <v>167996</v>
      </c>
      <c r="B15678" t="s">
        <v>34222</v>
      </c>
      <c r="C15678" s="47" t="s">
        <v>34223</v>
      </c>
    </row>
    <row r="15679" spans="1:3" x14ac:dyDescent="0.25">
      <c r="A15679">
        <v>167997</v>
      </c>
      <c r="B15679" t="s">
        <v>34224</v>
      </c>
      <c r="C15679" s="47" t="s">
        <v>34225</v>
      </c>
    </row>
    <row r="15680" spans="1:3" x14ac:dyDescent="0.25">
      <c r="A15680">
        <v>167998</v>
      </c>
      <c r="B15680" t="s">
        <v>34226</v>
      </c>
      <c r="C15680" s="47" t="s">
        <v>34227</v>
      </c>
    </row>
    <row r="15681" spans="1:3" x14ac:dyDescent="0.25">
      <c r="A15681">
        <v>167999</v>
      </c>
      <c r="B15681" t="s">
        <v>34228</v>
      </c>
      <c r="C15681" s="47" t="s">
        <v>34229</v>
      </c>
    </row>
    <row r="15682" spans="1:3" x14ac:dyDescent="0.25">
      <c r="A15682">
        <v>168000</v>
      </c>
      <c r="B15682" t="s">
        <v>34230</v>
      </c>
      <c r="C15682" s="47" t="s">
        <v>34231</v>
      </c>
    </row>
    <row r="15683" spans="1:3" x14ac:dyDescent="0.25">
      <c r="A15683">
        <v>168001</v>
      </c>
      <c r="B15683" t="s">
        <v>34232</v>
      </c>
      <c r="C15683" s="47" t="s">
        <v>34233</v>
      </c>
    </row>
    <row r="15684" spans="1:3" x14ac:dyDescent="0.25">
      <c r="A15684">
        <v>168002</v>
      </c>
      <c r="B15684" t="s">
        <v>34234</v>
      </c>
      <c r="C15684" s="47" t="s">
        <v>34235</v>
      </c>
    </row>
    <row r="15685" spans="1:3" x14ac:dyDescent="0.25">
      <c r="A15685">
        <v>168003</v>
      </c>
      <c r="B15685" t="s">
        <v>34236</v>
      </c>
      <c r="C15685" s="47" t="s">
        <v>34237</v>
      </c>
    </row>
    <row r="15686" spans="1:3" x14ac:dyDescent="0.25">
      <c r="A15686">
        <v>168004</v>
      </c>
      <c r="B15686" t="s">
        <v>34238</v>
      </c>
      <c r="C15686" s="47" t="s">
        <v>34239</v>
      </c>
    </row>
    <row r="15687" spans="1:3" x14ac:dyDescent="0.25">
      <c r="A15687">
        <v>168005</v>
      </c>
      <c r="B15687" t="s">
        <v>34240</v>
      </c>
      <c r="C15687" s="47" t="s">
        <v>34241</v>
      </c>
    </row>
    <row r="15688" spans="1:3" x14ac:dyDescent="0.25">
      <c r="A15688">
        <v>168006</v>
      </c>
      <c r="B15688" t="s">
        <v>34242</v>
      </c>
      <c r="C15688" s="47" t="s">
        <v>34243</v>
      </c>
    </row>
    <row r="15689" spans="1:3" x14ac:dyDescent="0.25">
      <c r="A15689">
        <v>168007</v>
      </c>
      <c r="B15689" t="s">
        <v>34244</v>
      </c>
      <c r="C15689" s="47" t="s">
        <v>34245</v>
      </c>
    </row>
    <row r="15690" spans="1:3" x14ac:dyDescent="0.25">
      <c r="A15690">
        <v>168008</v>
      </c>
      <c r="B15690" t="s">
        <v>387</v>
      </c>
      <c r="C15690" s="47" t="s">
        <v>34246</v>
      </c>
    </row>
    <row r="15691" spans="1:3" x14ac:dyDescent="0.25">
      <c r="A15691">
        <v>168009</v>
      </c>
      <c r="B15691" t="s">
        <v>34247</v>
      </c>
      <c r="C15691" s="47" t="s">
        <v>34248</v>
      </c>
    </row>
    <row r="15692" spans="1:3" x14ac:dyDescent="0.25">
      <c r="A15692">
        <v>168010</v>
      </c>
      <c r="B15692" t="s">
        <v>34249</v>
      </c>
      <c r="C15692" s="47" t="s">
        <v>34250</v>
      </c>
    </row>
    <row r="15693" spans="1:3" x14ac:dyDescent="0.25">
      <c r="A15693">
        <v>168011</v>
      </c>
      <c r="B15693" t="s">
        <v>34251</v>
      </c>
      <c r="C15693" s="47" t="s">
        <v>34252</v>
      </c>
    </row>
    <row r="15694" spans="1:3" x14ac:dyDescent="0.25">
      <c r="A15694">
        <v>168012</v>
      </c>
      <c r="B15694" t="s">
        <v>815</v>
      </c>
      <c r="C15694" s="47" t="s">
        <v>34253</v>
      </c>
    </row>
    <row r="15695" spans="1:3" x14ac:dyDescent="0.25">
      <c r="A15695">
        <v>168013</v>
      </c>
      <c r="B15695" t="s">
        <v>34254</v>
      </c>
      <c r="C15695" s="47" t="s">
        <v>34255</v>
      </c>
    </row>
    <row r="15696" spans="1:3" x14ac:dyDescent="0.25">
      <c r="A15696">
        <v>168014</v>
      </c>
      <c r="B15696" t="s">
        <v>34256</v>
      </c>
      <c r="C15696" s="47" t="s">
        <v>34257</v>
      </c>
    </row>
    <row r="15697" spans="1:3" x14ac:dyDescent="0.25">
      <c r="A15697">
        <v>168015</v>
      </c>
      <c r="B15697" t="s">
        <v>34258</v>
      </c>
      <c r="C15697" s="47" t="s">
        <v>34259</v>
      </c>
    </row>
    <row r="15698" spans="1:3" x14ac:dyDescent="0.25">
      <c r="A15698">
        <v>168016</v>
      </c>
      <c r="B15698" t="s">
        <v>34260</v>
      </c>
      <c r="C15698" s="47" t="s">
        <v>34261</v>
      </c>
    </row>
    <row r="15699" spans="1:3" x14ac:dyDescent="0.25">
      <c r="A15699">
        <v>168017</v>
      </c>
      <c r="B15699" t="s">
        <v>34262</v>
      </c>
      <c r="C15699" s="47" t="s">
        <v>34263</v>
      </c>
    </row>
    <row r="15700" spans="1:3" x14ac:dyDescent="0.25">
      <c r="A15700">
        <v>168018</v>
      </c>
      <c r="B15700" t="s">
        <v>34264</v>
      </c>
      <c r="C15700" s="47" t="s">
        <v>34265</v>
      </c>
    </row>
    <row r="15701" spans="1:3" x14ac:dyDescent="0.25">
      <c r="A15701">
        <v>168019</v>
      </c>
      <c r="B15701" t="s">
        <v>34266</v>
      </c>
      <c r="C15701" s="47" t="s">
        <v>34267</v>
      </c>
    </row>
    <row r="15702" spans="1:3" x14ac:dyDescent="0.25">
      <c r="A15702">
        <v>168020</v>
      </c>
      <c r="B15702" t="s">
        <v>34268</v>
      </c>
      <c r="C15702" s="47" t="s">
        <v>34269</v>
      </c>
    </row>
    <row r="15703" spans="1:3" x14ac:dyDescent="0.25">
      <c r="A15703">
        <v>168021</v>
      </c>
      <c r="B15703" t="s">
        <v>34270</v>
      </c>
      <c r="C15703" s="47" t="s">
        <v>34271</v>
      </c>
    </row>
    <row r="15704" spans="1:3" x14ac:dyDescent="0.25">
      <c r="A15704">
        <v>168022</v>
      </c>
      <c r="B15704" t="s">
        <v>34272</v>
      </c>
      <c r="C15704" s="47" t="s">
        <v>34273</v>
      </c>
    </row>
    <row r="15705" spans="1:3" x14ac:dyDescent="0.25">
      <c r="A15705">
        <v>168023</v>
      </c>
      <c r="B15705" t="s">
        <v>34274</v>
      </c>
      <c r="C15705" s="47" t="s">
        <v>34275</v>
      </c>
    </row>
    <row r="15706" spans="1:3" x14ac:dyDescent="0.25">
      <c r="A15706">
        <v>168024</v>
      </c>
      <c r="B15706" t="s">
        <v>34276</v>
      </c>
      <c r="C15706" s="47" t="s">
        <v>34277</v>
      </c>
    </row>
    <row r="15707" spans="1:3" x14ac:dyDescent="0.25">
      <c r="A15707">
        <v>168025</v>
      </c>
      <c r="B15707" t="s">
        <v>34278</v>
      </c>
      <c r="C15707" s="47" t="s">
        <v>34279</v>
      </c>
    </row>
    <row r="15708" spans="1:3" x14ac:dyDescent="0.25">
      <c r="A15708">
        <v>168026</v>
      </c>
      <c r="B15708" t="s">
        <v>34280</v>
      </c>
      <c r="C15708" s="47" t="s">
        <v>34281</v>
      </c>
    </row>
    <row r="15709" spans="1:3" x14ac:dyDescent="0.25">
      <c r="A15709">
        <v>168027</v>
      </c>
      <c r="B15709" t="s">
        <v>1691</v>
      </c>
      <c r="C15709" s="47" t="s">
        <v>34282</v>
      </c>
    </row>
    <row r="15710" spans="1:3" x14ac:dyDescent="0.25">
      <c r="A15710">
        <v>168028</v>
      </c>
      <c r="B15710" t="s">
        <v>34283</v>
      </c>
      <c r="C15710" s="47" t="s">
        <v>34284</v>
      </c>
    </row>
    <row r="15711" spans="1:3" x14ac:dyDescent="0.25">
      <c r="A15711">
        <v>168029</v>
      </c>
      <c r="B15711" t="s">
        <v>34285</v>
      </c>
      <c r="C15711" s="47" t="s">
        <v>34286</v>
      </c>
    </row>
    <row r="15712" spans="1:3" x14ac:dyDescent="0.25">
      <c r="A15712">
        <v>168030</v>
      </c>
      <c r="B15712" t="s">
        <v>34287</v>
      </c>
      <c r="C15712" s="47" t="s">
        <v>34288</v>
      </c>
    </row>
    <row r="15713" spans="1:3" x14ac:dyDescent="0.25">
      <c r="A15713">
        <v>168031</v>
      </c>
      <c r="B15713" t="s">
        <v>34289</v>
      </c>
      <c r="C15713" s="47" t="s">
        <v>34290</v>
      </c>
    </row>
    <row r="15714" spans="1:3" x14ac:dyDescent="0.25">
      <c r="A15714">
        <v>168032</v>
      </c>
      <c r="B15714" t="s">
        <v>34291</v>
      </c>
      <c r="C15714" s="47" t="s">
        <v>34292</v>
      </c>
    </row>
    <row r="15715" spans="1:3" x14ac:dyDescent="0.25">
      <c r="A15715">
        <v>168033</v>
      </c>
      <c r="B15715" t="s">
        <v>34293</v>
      </c>
      <c r="C15715" s="47" t="s">
        <v>34294</v>
      </c>
    </row>
    <row r="15716" spans="1:3" x14ac:dyDescent="0.25">
      <c r="A15716">
        <v>168034</v>
      </c>
      <c r="B15716" t="s">
        <v>34295</v>
      </c>
      <c r="C15716" s="47" t="s">
        <v>34296</v>
      </c>
    </row>
    <row r="15717" spans="1:3" x14ac:dyDescent="0.25">
      <c r="A15717">
        <v>168035</v>
      </c>
      <c r="B15717" t="s">
        <v>1230</v>
      </c>
      <c r="C15717" s="47" t="s">
        <v>34297</v>
      </c>
    </row>
    <row r="15718" spans="1:3" x14ac:dyDescent="0.25">
      <c r="A15718">
        <v>168036</v>
      </c>
      <c r="B15718" t="s">
        <v>34298</v>
      </c>
      <c r="C15718" s="47" t="s">
        <v>34299</v>
      </c>
    </row>
    <row r="15719" spans="1:3" x14ac:dyDescent="0.25">
      <c r="A15719">
        <v>168037</v>
      </c>
      <c r="B15719" t="s">
        <v>34300</v>
      </c>
      <c r="C15719" s="47" t="s">
        <v>34301</v>
      </c>
    </row>
    <row r="15720" spans="1:3" x14ac:dyDescent="0.25">
      <c r="A15720">
        <v>168038</v>
      </c>
      <c r="B15720" t="s">
        <v>34302</v>
      </c>
      <c r="C15720" s="47" t="s">
        <v>34303</v>
      </c>
    </row>
    <row r="15721" spans="1:3" x14ac:dyDescent="0.25">
      <c r="A15721">
        <v>168039</v>
      </c>
      <c r="B15721" t="s">
        <v>34304</v>
      </c>
      <c r="C15721" s="47" t="s">
        <v>34305</v>
      </c>
    </row>
    <row r="15722" spans="1:3" x14ac:dyDescent="0.25">
      <c r="A15722">
        <v>168040</v>
      </c>
      <c r="B15722" t="s">
        <v>34306</v>
      </c>
      <c r="C15722" s="47" t="s">
        <v>34307</v>
      </c>
    </row>
    <row r="15723" spans="1:3" x14ac:dyDescent="0.25">
      <c r="A15723">
        <v>168041</v>
      </c>
      <c r="B15723" t="s">
        <v>34308</v>
      </c>
      <c r="C15723" s="47" t="s">
        <v>34309</v>
      </c>
    </row>
    <row r="15724" spans="1:3" x14ac:dyDescent="0.25">
      <c r="A15724">
        <v>168042</v>
      </c>
      <c r="B15724" t="s">
        <v>34310</v>
      </c>
      <c r="C15724" s="47" t="s">
        <v>34311</v>
      </c>
    </row>
    <row r="15725" spans="1:3" x14ac:dyDescent="0.25">
      <c r="A15725">
        <v>168043</v>
      </c>
      <c r="B15725" t="s">
        <v>34312</v>
      </c>
      <c r="C15725" s="47" t="s">
        <v>34313</v>
      </c>
    </row>
    <row r="15726" spans="1:3" x14ac:dyDescent="0.25">
      <c r="A15726">
        <v>168044</v>
      </c>
      <c r="B15726" t="s">
        <v>34314</v>
      </c>
      <c r="C15726" s="47" t="s">
        <v>34315</v>
      </c>
    </row>
    <row r="15727" spans="1:3" x14ac:dyDescent="0.25">
      <c r="A15727">
        <v>168045</v>
      </c>
      <c r="B15727" t="s">
        <v>34316</v>
      </c>
      <c r="C15727" s="47" t="s">
        <v>34317</v>
      </c>
    </row>
    <row r="15728" spans="1:3" x14ac:dyDescent="0.25">
      <c r="A15728">
        <v>168046</v>
      </c>
      <c r="B15728" t="s">
        <v>34318</v>
      </c>
      <c r="C15728" s="47" t="s">
        <v>34319</v>
      </c>
    </row>
    <row r="15729" spans="1:3" x14ac:dyDescent="0.25">
      <c r="A15729">
        <v>168047</v>
      </c>
      <c r="B15729" t="s">
        <v>34320</v>
      </c>
      <c r="C15729" s="47" t="s">
        <v>34321</v>
      </c>
    </row>
    <row r="15730" spans="1:3" x14ac:dyDescent="0.25">
      <c r="A15730">
        <v>168048</v>
      </c>
      <c r="B15730" t="s">
        <v>34322</v>
      </c>
      <c r="C15730" s="47" t="s">
        <v>34323</v>
      </c>
    </row>
    <row r="15731" spans="1:3" x14ac:dyDescent="0.25">
      <c r="A15731">
        <v>168049</v>
      </c>
      <c r="B15731" t="s">
        <v>34324</v>
      </c>
      <c r="C15731" s="47" t="s">
        <v>34325</v>
      </c>
    </row>
    <row r="15732" spans="1:3" x14ac:dyDescent="0.25">
      <c r="A15732">
        <v>168050</v>
      </c>
      <c r="B15732" t="s">
        <v>34326</v>
      </c>
      <c r="C15732" s="47" t="s">
        <v>34327</v>
      </c>
    </row>
    <row r="15733" spans="1:3" x14ac:dyDescent="0.25">
      <c r="A15733">
        <v>168051</v>
      </c>
      <c r="B15733" t="s">
        <v>34328</v>
      </c>
      <c r="C15733" s="47" t="s">
        <v>34329</v>
      </c>
    </row>
    <row r="15734" spans="1:3" x14ac:dyDescent="0.25">
      <c r="A15734">
        <v>168052</v>
      </c>
      <c r="B15734" t="s">
        <v>34330</v>
      </c>
      <c r="C15734" s="47" t="s">
        <v>34331</v>
      </c>
    </row>
    <row r="15735" spans="1:3" x14ac:dyDescent="0.25">
      <c r="A15735">
        <v>168053</v>
      </c>
      <c r="B15735" t="s">
        <v>34332</v>
      </c>
      <c r="C15735" s="47" t="s">
        <v>34333</v>
      </c>
    </row>
    <row r="15736" spans="1:3" x14ac:dyDescent="0.25">
      <c r="A15736">
        <v>168054</v>
      </c>
      <c r="B15736" t="s">
        <v>34334</v>
      </c>
      <c r="C15736" s="47" t="s">
        <v>34335</v>
      </c>
    </row>
    <row r="15737" spans="1:3" x14ac:dyDescent="0.25">
      <c r="A15737">
        <v>168055</v>
      </c>
      <c r="B15737" t="s">
        <v>34336</v>
      </c>
      <c r="C15737" s="47" t="s">
        <v>34337</v>
      </c>
    </row>
    <row r="15738" spans="1:3" x14ac:dyDescent="0.25">
      <c r="A15738">
        <v>168056</v>
      </c>
      <c r="B15738" t="s">
        <v>34338</v>
      </c>
      <c r="C15738" s="47" t="s">
        <v>34339</v>
      </c>
    </row>
    <row r="15739" spans="1:3" x14ac:dyDescent="0.25">
      <c r="A15739">
        <v>168057</v>
      </c>
      <c r="B15739" t="s">
        <v>34340</v>
      </c>
      <c r="C15739" s="47" t="s">
        <v>34341</v>
      </c>
    </row>
    <row r="15740" spans="1:3" x14ac:dyDescent="0.25">
      <c r="A15740">
        <v>168058</v>
      </c>
      <c r="B15740" t="s">
        <v>34342</v>
      </c>
      <c r="C15740" s="47" t="s">
        <v>34343</v>
      </c>
    </row>
    <row r="15741" spans="1:3" x14ac:dyDescent="0.25">
      <c r="A15741">
        <v>168059</v>
      </c>
      <c r="B15741" t="s">
        <v>34344</v>
      </c>
      <c r="C15741" s="47" t="s">
        <v>34345</v>
      </c>
    </row>
    <row r="15742" spans="1:3" x14ac:dyDescent="0.25">
      <c r="A15742">
        <v>168060</v>
      </c>
      <c r="B15742" t="s">
        <v>34346</v>
      </c>
      <c r="C15742" s="47" t="s">
        <v>34347</v>
      </c>
    </row>
    <row r="15743" spans="1:3" x14ac:dyDescent="0.25">
      <c r="A15743">
        <v>168061</v>
      </c>
      <c r="B15743" t="s">
        <v>34348</v>
      </c>
      <c r="C15743" s="47" t="s">
        <v>34349</v>
      </c>
    </row>
    <row r="15744" spans="1:3" x14ac:dyDescent="0.25">
      <c r="A15744">
        <v>168062</v>
      </c>
      <c r="B15744" t="s">
        <v>34350</v>
      </c>
      <c r="C15744" s="47" t="s">
        <v>34351</v>
      </c>
    </row>
    <row r="15745" spans="1:3" x14ac:dyDescent="0.25">
      <c r="A15745">
        <v>168063</v>
      </c>
      <c r="B15745" t="s">
        <v>34352</v>
      </c>
      <c r="C15745" s="47" t="s">
        <v>34353</v>
      </c>
    </row>
    <row r="15746" spans="1:3" x14ac:dyDescent="0.25">
      <c r="A15746">
        <v>168064</v>
      </c>
      <c r="B15746" t="s">
        <v>34354</v>
      </c>
      <c r="C15746" s="47" t="s">
        <v>34355</v>
      </c>
    </row>
    <row r="15747" spans="1:3" x14ac:dyDescent="0.25">
      <c r="A15747">
        <v>168065</v>
      </c>
      <c r="B15747" t="s">
        <v>34356</v>
      </c>
      <c r="C15747" s="47" t="s">
        <v>34357</v>
      </c>
    </row>
    <row r="15748" spans="1:3" x14ac:dyDescent="0.25">
      <c r="A15748">
        <v>168066</v>
      </c>
      <c r="B15748" t="s">
        <v>34358</v>
      </c>
      <c r="C15748" s="47" t="s">
        <v>34359</v>
      </c>
    </row>
    <row r="15749" spans="1:3" x14ac:dyDescent="0.25">
      <c r="A15749">
        <v>168067</v>
      </c>
      <c r="B15749" t="s">
        <v>34360</v>
      </c>
      <c r="C15749" s="47" t="s">
        <v>34361</v>
      </c>
    </row>
    <row r="15750" spans="1:3" x14ac:dyDescent="0.25">
      <c r="A15750">
        <v>168068</v>
      </c>
      <c r="B15750" t="s">
        <v>34362</v>
      </c>
      <c r="C15750" s="47" t="s">
        <v>34363</v>
      </c>
    </row>
    <row r="15751" spans="1:3" x14ac:dyDescent="0.25">
      <c r="A15751">
        <v>168069</v>
      </c>
      <c r="B15751" t="s">
        <v>34364</v>
      </c>
      <c r="C15751" s="47" t="s">
        <v>34365</v>
      </c>
    </row>
    <row r="15752" spans="1:3" x14ac:dyDescent="0.25">
      <c r="A15752">
        <v>168070</v>
      </c>
      <c r="B15752" t="s">
        <v>875</v>
      </c>
      <c r="C15752" s="47" t="s">
        <v>34366</v>
      </c>
    </row>
    <row r="15753" spans="1:3" x14ac:dyDescent="0.25">
      <c r="A15753">
        <v>168071</v>
      </c>
      <c r="B15753" t="s">
        <v>34367</v>
      </c>
      <c r="C15753" s="47" t="s">
        <v>34368</v>
      </c>
    </row>
    <row r="15754" spans="1:3" x14ac:dyDescent="0.25">
      <c r="A15754">
        <v>168072</v>
      </c>
      <c r="B15754" t="s">
        <v>34369</v>
      </c>
      <c r="C15754" s="47" t="s">
        <v>34370</v>
      </c>
    </row>
    <row r="15755" spans="1:3" x14ac:dyDescent="0.25">
      <c r="A15755">
        <v>168073</v>
      </c>
      <c r="B15755" t="s">
        <v>34371</v>
      </c>
      <c r="C15755" s="47" t="s">
        <v>34372</v>
      </c>
    </row>
    <row r="15756" spans="1:3" x14ac:dyDescent="0.25">
      <c r="A15756">
        <v>168074</v>
      </c>
      <c r="B15756" t="s">
        <v>34373</v>
      </c>
      <c r="C15756" s="47" t="s">
        <v>34374</v>
      </c>
    </row>
    <row r="15757" spans="1:3" x14ac:dyDescent="0.25">
      <c r="A15757">
        <v>168075</v>
      </c>
      <c r="B15757" t="s">
        <v>34375</v>
      </c>
      <c r="C15757" s="47" t="s">
        <v>34376</v>
      </c>
    </row>
    <row r="15758" spans="1:3" x14ac:dyDescent="0.25">
      <c r="A15758">
        <v>168076</v>
      </c>
      <c r="B15758" t="s">
        <v>34377</v>
      </c>
      <c r="C15758" s="47" t="s">
        <v>34378</v>
      </c>
    </row>
    <row r="15759" spans="1:3" x14ac:dyDescent="0.25">
      <c r="A15759">
        <v>168077</v>
      </c>
      <c r="B15759" t="s">
        <v>34379</v>
      </c>
      <c r="C15759" s="47" t="s">
        <v>34380</v>
      </c>
    </row>
    <row r="15760" spans="1:3" x14ac:dyDescent="0.25">
      <c r="A15760">
        <v>168078</v>
      </c>
      <c r="B15760" t="s">
        <v>34381</v>
      </c>
      <c r="C15760" s="47" t="s">
        <v>34382</v>
      </c>
    </row>
    <row r="15761" spans="1:3" x14ac:dyDescent="0.25">
      <c r="A15761">
        <v>168079</v>
      </c>
      <c r="B15761" t="s">
        <v>34383</v>
      </c>
      <c r="C15761" s="47" t="s">
        <v>34384</v>
      </c>
    </row>
    <row r="15762" spans="1:3" x14ac:dyDescent="0.25">
      <c r="A15762">
        <v>168080</v>
      </c>
      <c r="B15762" t="s">
        <v>34385</v>
      </c>
      <c r="C15762" s="47" t="s">
        <v>34386</v>
      </c>
    </row>
    <row r="15763" spans="1:3" x14ac:dyDescent="0.25">
      <c r="A15763">
        <v>168081</v>
      </c>
      <c r="B15763" t="s">
        <v>34387</v>
      </c>
      <c r="C15763" s="47" t="s">
        <v>34388</v>
      </c>
    </row>
    <row r="15764" spans="1:3" x14ac:dyDescent="0.25">
      <c r="A15764">
        <v>168082</v>
      </c>
      <c r="B15764" t="s">
        <v>34389</v>
      </c>
      <c r="C15764" s="47" t="s">
        <v>34390</v>
      </c>
    </row>
    <row r="15765" spans="1:3" x14ac:dyDescent="0.25">
      <c r="A15765">
        <v>168083</v>
      </c>
      <c r="B15765" t="s">
        <v>34391</v>
      </c>
      <c r="C15765" s="47" t="s">
        <v>34392</v>
      </c>
    </row>
    <row r="15766" spans="1:3" x14ac:dyDescent="0.25">
      <c r="A15766">
        <v>168084</v>
      </c>
      <c r="B15766" t="s">
        <v>34393</v>
      </c>
      <c r="C15766" s="47" t="s">
        <v>34394</v>
      </c>
    </row>
    <row r="15767" spans="1:3" x14ac:dyDescent="0.25">
      <c r="A15767">
        <v>168085</v>
      </c>
      <c r="B15767" t="s">
        <v>34395</v>
      </c>
      <c r="C15767" s="47" t="s">
        <v>34396</v>
      </c>
    </row>
    <row r="15768" spans="1:3" x14ac:dyDescent="0.25">
      <c r="A15768">
        <v>168086</v>
      </c>
      <c r="B15768" t="s">
        <v>34397</v>
      </c>
      <c r="C15768" s="47" t="s">
        <v>34398</v>
      </c>
    </row>
    <row r="15769" spans="1:3" x14ac:dyDescent="0.25">
      <c r="A15769">
        <v>168087</v>
      </c>
      <c r="B15769" t="s">
        <v>34399</v>
      </c>
      <c r="C15769" s="47" t="s">
        <v>34400</v>
      </c>
    </row>
    <row r="15770" spans="1:3" x14ac:dyDescent="0.25">
      <c r="A15770">
        <v>168088</v>
      </c>
      <c r="B15770" t="s">
        <v>34401</v>
      </c>
      <c r="C15770" s="47" t="s">
        <v>34402</v>
      </c>
    </row>
    <row r="15771" spans="1:3" x14ac:dyDescent="0.25">
      <c r="A15771">
        <v>168089</v>
      </c>
      <c r="B15771" t="s">
        <v>34403</v>
      </c>
      <c r="C15771" s="47" t="s">
        <v>34404</v>
      </c>
    </row>
    <row r="15772" spans="1:3" x14ac:dyDescent="0.25">
      <c r="A15772">
        <v>168090</v>
      </c>
      <c r="B15772" t="s">
        <v>34405</v>
      </c>
      <c r="C15772" s="47" t="s">
        <v>34406</v>
      </c>
    </row>
    <row r="15773" spans="1:3" x14ac:dyDescent="0.25">
      <c r="A15773">
        <v>168091</v>
      </c>
      <c r="B15773" t="s">
        <v>34407</v>
      </c>
      <c r="C15773" s="47" t="s">
        <v>34408</v>
      </c>
    </row>
    <row r="15774" spans="1:3" x14ac:dyDescent="0.25">
      <c r="A15774">
        <v>168092</v>
      </c>
      <c r="B15774" t="s">
        <v>34409</v>
      </c>
      <c r="C15774" s="47" t="s">
        <v>34410</v>
      </c>
    </row>
    <row r="15775" spans="1:3" x14ac:dyDescent="0.25">
      <c r="A15775">
        <v>168093</v>
      </c>
      <c r="B15775" t="s">
        <v>34411</v>
      </c>
      <c r="C15775" s="47" t="s">
        <v>34412</v>
      </c>
    </row>
    <row r="15776" spans="1:3" x14ac:dyDescent="0.25">
      <c r="A15776">
        <v>168094</v>
      </c>
      <c r="B15776" t="s">
        <v>34413</v>
      </c>
      <c r="C15776" s="47" t="s">
        <v>34414</v>
      </c>
    </row>
    <row r="15777" spans="1:3" x14ac:dyDescent="0.25">
      <c r="A15777">
        <v>168095</v>
      </c>
      <c r="B15777" t="s">
        <v>34415</v>
      </c>
      <c r="C15777" s="47" t="s">
        <v>34416</v>
      </c>
    </row>
    <row r="15778" spans="1:3" x14ac:dyDescent="0.25">
      <c r="A15778">
        <v>168096</v>
      </c>
      <c r="B15778" t="s">
        <v>34417</v>
      </c>
      <c r="C15778" s="47" t="s">
        <v>34418</v>
      </c>
    </row>
    <row r="15779" spans="1:3" x14ac:dyDescent="0.25">
      <c r="A15779">
        <v>168097</v>
      </c>
      <c r="B15779" t="s">
        <v>34419</v>
      </c>
      <c r="C15779" s="47" t="s">
        <v>34420</v>
      </c>
    </row>
    <row r="15780" spans="1:3" x14ac:dyDescent="0.25">
      <c r="A15780">
        <v>168098</v>
      </c>
      <c r="B15780" t="s">
        <v>1413</v>
      </c>
      <c r="C15780" s="47" t="s">
        <v>34421</v>
      </c>
    </row>
    <row r="15781" spans="1:3" x14ac:dyDescent="0.25">
      <c r="A15781">
        <v>168099</v>
      </c>
      <c r="B15781" t="s">
        <v>34422</v>
      </c>
      <c r="C15781" s="47" t="s">
        <v>34423</v>
      </c>
    </row>
    <row r="15782" spans="1:3" x14ac:dyDescent="0.25">
      <c r="A15782">
        <v>168100</v>
      </c>
      <c r="B15782" t="s">
        <v>34424</v>
      </c>
      <c r="C15782" s="47" t="s">
        <v>34425</v>
      </c>
    </row>
    <row r="15783" spans="1:3" x14ac:dyDescent="0.25">
      <c r="A15783">
        <v>168101</v>
      </c>
      <c r="B15783" t="s">
        <v>34426</v>
      </c>
      <c r="C15783" s="47" t="s">
        <v>34427</v>
      </c>
    </row>
    <row r="15784" spans="1:3" x14ac:dyDescent="0.25">
      <c r="A15784">
        <v>168102</v>
      </c>
      <c r="B15784" t="s">
        <v>34428</v>
      </c>
      <c r="C15784" s="47" t="s">
        <v>34429</v>
      </c>
    </row>
    <row r="15785" spans="1:3" x14ac:dyDescent="0.25">
      <c r="A15785">
        <v>168103</v>
      </c>
      <c r="B15785" t="s">
        <v>34430</v>
      </c>
      <c r="C15785" s="47" t="s">
        <v>34431</v>
      </c>
    </row>
    <row r="15786" spans="1:3" x14ac:dyDescent="0.25">
      <c r="A15786">
        <v>168104</v>
      </c>
      <c r="B15786" t="s">
        <v>34432</v>
      </c>
      <c r="C15786" s="47" t="s">
        <v>34433</v>
      </c>
    </row>
    <row r="15787" spans="1:3" x14ac:dyDescent="0.25">
      <c r="A15787">
        <v>168105</v>
      </c>
      <c r="B15787" t="s">
        <v>34434</v>
      </c>
      <c r="C15787" s="47" t="s">
        <v>34435</v>
      </c>
    </row>
    <row r="15788" spans="1:3" x14ac:dyDescent="0.25">
      <c r="A15788">
        <v>168106</v>
      </c>
      <c r="B15788" t="s">
        <v>34436</v>
      </c>
      <c r="C15788" s="47" t="s">
        <v>34437</v>
      </c>
    </row>
    <row r="15789" spans="1:3" x14ac:dyDescent="0.25">
      <c r="A15789">
        <v>168107</v>
      </c>
      <c r="B15789" t="s">
        <v>34438</v>
      </c>
      <c r="C15789" s="47" t="s">
        <v>34439</v>
      </c>
    </row>
    <row r="15790" spans="1:3" x14ac:dyDescent="0.25">
      <c r="A15790">
        <v>168108</v>
      </c>
      <c r="B15790" t="s">
        <v>34440</v>
      </c>
      <c r="C15790" s="47" t="s">
        <v>34441</v>
      </c>
    </row>
    <row r="15791" spans="1:3" x14ac:dyDescent="0.25">
      <c r="A15791">
        <v>168109</v>
      </c>
      <c r="B15791" t="s">
        <v>34442</v>
      </c>
      <c r="C15791" s="47" t="s">
        <v>34443</v>
      </c>
    </row>
    <row r="15792" spans="1:3" x14ac:dyDescent="0.25">
      <c r="A15792">
        <v>168110</v>
      </c>
      <c r="B15792" t="s">
        <v>34444</v>
      </c>
      <c r="C15792" s="47" t="s">
        <v>34445</v>
      </c>
    </row>
    <row r="15793" spans="1:3" x14ac:dyDescent="0.25">
      <c r="A15793">
        <v>168111</v>
      </c>
      <c r="B15793" t="s">
        <v>34446</v>
      </c>
      <c r="C15793" s="47" t="s">
        <v>34447</v>
      </c>
    </row>
    <row r="15794" spans="1:3" x14ac:dyDescent="0.25">
      <c r="A15794">
        <v>168112</v>
      </c>
      <c r="B15794" t="s">
        <v>34448</v>
      </c>
      <c r="C15794" s="47" t="s">
        <v>34449</v>
      </c>
    </row>
    <row r="15795" spans="1:3" x14ac:dyDescent="0.25">
      <c r="A15795">
        <v>168113</v>
      </c>
      <c r="B15795" t="s">
        <v>34450</v>
      </c>
      <c r="C15795" s="47" t="s">
        <v>34451</v>
      </c>
    </row>
    <row r="15796" spans="1:3" x14ac:dyDescent="0.25">
      <c r="A15796">
        <v>168114</v>
      </c>
      <c r="B15796" t="s">
        <v>34452</v>
      </c>
      <c r="C15796" s="47" t="s">
        <v>34453</v>
      </c>
    </row>
    <row r="15797" spans="1:3" x14ac:dyDescent="0.25">
      <c r="A15797">
        <v>168115</v>
      </c>
      <c r="B15797" t="s">
        <v>34454</v>
      </c>
      <c r="C15797" s="47" t="s">
        <v>34455</v>
      </c>
    </row>
    <row r="15798" spans="1:3" x14ac:dyDescent="0.25">
      <c r="A15798">
        <v>168116</v>
      </c>
      <c r="B15798" t="s">
        <v>34456</v>
      </c>
      <c r="C15798" s="47" t="s">
        <v>34457</v>
      </c>
    </row>
    <row r="15799" spans="1:3" x14ac:dyDescent="0.25">
      <c r="A15799">
        <v>168117</v>
      </c>
      <c r="B15799" t="s">
        <v>34458</v>
      </c>
      <c r="C15799" s="47" t="s">
        <v>34459</v>
      </c>
    </row>
    <row r="15800" spans="1:3" x14ac:dyDescent="0.25">
      <c r="A15800">
        <v>168118</v>
      </c>
      <c r="B15800" t="s">
        <v>34460</v>
      </c>
      <c r="C15800" s="47" t="s">
        <v>34461</v>
      </c>
    </row>
    <row r="15801" spans="1:3" x14ac:dyDescent="0.25">
      <c r="A15801">
        <v>168119</v>
      </c>
      <c r="B15801" t="s">
        <v>34462</v>
      </c>
      <c r="C15801" s="47" t="s">
        <v>34463</v>
      </c>
    </row>
    <row r="15802" spans="1:3" x14ac:dyDescent="0.25">
      <c r="A15802">
        <v>168120</v>
      </c>
      <c r="B15802" t="s">
        <v>34464</v>
      </c>
      <c r="C15802" s="47" t="s">
        <v>34465</v>
      </c>
    </row>
    <row r="15803" spans="1:3" x14ac:dyDescent="0.25">
      <c r="A15803">
        <v>168121</v>
      </c>
      <c r="B15803" t="s">
        <v>34466</v>
      </c>
      <c r="C15803" s="47" t="s">
        <v>34467</v>
      </c>
    </row>
    <row r="15804" spans="1:3" x14ac:dyDescent="0.25">
      <c r="A15804">
        <v>168122</v>
      </c>
      <c r="B15804" t="s">
        <v>34468</v>
      </c>
      <c r="C15804" s="47" t="s">
        <v>34469</v>
      </c>
    </row>
    <row r="15805" spans="1:3" x14ac:dyDescent="0.25">
      <c r="A15805">
        <v>168123</v>
      </c>
      <c r="B15805" t="s">
        <v>34470</v>
      </c>
      <c r="C15805" s="47" t="s">
        <v>34471</v>
      </c>
    </row>
    <row r="15806" spans="1:3" x14ac:dyDescent="0.25">
      <c r="A15806">
        <v>168124</v>
      </c>
      <c r="B15806" t="s">
        <v>34472</v>
      </c>
      <c r="C15806" s="47" t="s">
        <v>34473</v>
      </c>
    </row>
    <row r="15807" spans="1:3" x14ac:dyDescent="0.25">
      <c r="A15807">
        <v>168125</v>
      </c>
      <c r="B15807" t="s">
        <v>34474</v>
      </c>
      <c r="C15807" s="47" t="s">
        <v>34475</v>
      </c>
    </row>
    <row r="15808" spans="1:3" x14ac:dyDescent="0.25">
      <c r="A15808">
        <v>168126</v>
      </c>
      <c r="B15808" t="s">
        <v>34476</v>
      </c>
      <c r="C15808" s="47" t="s">
        <v>34477</v>
      </c>
    </row>
    <row r="15809" spans="1:3" x14ac:dyDescent="0.25">
      <c r="A15809">
        <v>168127</v>
      </c>
      <c r="B15809" t="s">
        <v>34478</v>
      </c>
      <c r="C15809" s="47" t="s">
        <v>34479</v>
      </c>
    </row>
    <row r="15810" spans="1:3" x14ac:dyDescent="0.25">
      <c r="A15810">
        <v>168128</v>
      </c>
      <c r="B15810" t="s">
        <v>34480</v>
      </c>
      <c r="C15810" s="47" t="s">
        <v>34481</v>
      </c>
    </row>
    <row r="15811" spans="1:3" x14ac:dyDescent="0.25">
      <c r="A15811">
        <v>168129</v>
      </c>
      <c r="B15811" t="s">
        <v>34482</v>
      </c>
      <c r="C15811" s="47" t="s">
        <v>34483</v>
      </c>
    </row>
    <row r="15812" spans="1:3" x14ac:dyDescent="0.25">
      <c r="A15812">
        <v>168130</v>
      </c>
      <c r="B15812" t="s">
        <v>34484</v>
      </c>
      <c r="C15812" s="47" t="s">
        <v>34485</v>
      </c>
    </row>
    <row r="15813" spans="1:3" x14ac:dyDescent="0.25">
      <c r="A15813">
        <v>168131</v>
      </c>
      <c r="B15813" t="s">
        <v>34486</v>
      </c>
      <c r="C15813" s="47" t="s">
        <v>34487</v>
      </c>
    </row>
    <row r="15814" spans="1:3" x14ac:dyDescent="0.25">
      <c r="A15814">
        <v>168132</v>
      </c>
      <c r="B15814" t="s">
        <v>34488</v>
      </c>
      <c r="C15814" s="47" t="s">
        <v>34489</v>
      </c>
    </row>
    <row r="15815" spans="1:3" x14ac:dyDescent="0.25">
      <c r="A15815">
        <v>168133</v>
      </c>
      <c r="B15815" t="s">
        <v>34490</v>
      </c>
      <c r="C15815" s="47" t="s">
        <v>34491</v>
      </c>
    </row>
    <row r="15816" spans="1:3" x14ac:dyDescent="0.25">
      <c r="A15816">
        <v>168134</v>
      </c>
      <c r="B15816" t="s">
        <v>34492</v>
      </c>
      <c r="C15816" s="47" t="s">
        <v>34493</v>
      </c>
    </row>
    <row r="15817" spans="1:3" x14ac:dyDescent="0.25">
      <c r="A15817">
        <v>168135</v>
      </c>
      <c r="B15817" t="s">
        <v>70</v>
      </c>
      <c r="C15817" s="47" t="s">
        <v>34494</v>
      </c>
    </row>
    <row r="15818" spans="1:3" x14ac:dyDescent="0.25">
      <c r="A15818">
        <v>168136</v>
      </c>
      <c r="B15818" t="s">
        <v>34495</v>
      </c>
      <c r="C15818" s="47" t="s">
        <v>34496</v>
      </c>
    </row>
    <row r="15819" spans="1:3" x14ac:dyDescent="0.25">
      <c r="A15819">
        <v>168137</v>
      </c>
      <c r="B15819" t="s">
        <v>34497</v>
      </c>
      <c r="C15819" s="47" t="s">
        <v>34498</v>
      </c>
    </row>
    <row r="15820" spans="1:3" x14ac:dyDescent="0.25">
      <c r="A15820">
        <v>168138</v>
      </c>
      <c r="B15820" t="s">
        <v>34499</v>
      </c>
      <c r="C15820" s="47" t="s">
        <v>34500</v>
      </c>
    </row>
    <row r="15821" spans="1:3" x14ac:dyDescent="0.25">
      <c r="A15821">
        <v>168139</v>
      </c>
      <c r="B15821" t="s">
        <v>34501</v>
      </c>
      <c r="C15821" s="47" t="s">
        <v>34502</v>
      </c>
    </row>
    <row r="15822" spans="1:3" x14ac:dyDescent="0.25">
      <c r="A15822">
        <v>168140</v>
      </c>
      <c r="B15822" t="s">
        <v>34503</v>
      </c>
      <c r="C15822" s="47" t="s">
        <v>34504</v>
      </c>
    </row>
    <row r="15823" spans="1:3" x14ac:dyDescent="0.25">
      <c r="A15823">
        <v>168141</v>
      </c>
      <c r="B15823" t="s">
        <v>34505</v>
      </c>
      <c r="C15823" s="47" t="s">
        <v>34506</v>
      </c>
    </row>
    <row r="15824" spans="1:3" x14ac:dyDescent="0.25">
      <c r="A15824">
        <v>168142</v>
      </c>
      <c r="B15824" t="s">
        <v>34507</v>
      </c>
      <c r="C15824" s="47" t="s">
        <v>34508</v>
      </c>
    </row>
    <row r="15825" spans="1:3" x14ac:dyDescent="0.25">
      <c r="A15825">
        <v>168143</v>
      </c>
      <c r="B15825" t="s">
        <v>1574</v>
      </c>
      <c r="C15825" s="47" t="s">
        <v>34509</v>
      </c>
    </row>
    <row r="15826" spans="1:3" x14ac:dyDescent="0.25">
      <c r="A15826">
        <v>168144</v>
      </c>
      <c r="B15826" t="s">
        <v>34510</v>
      </c>
      <c r="C15826" s="47" t="s">
        <v>34511</v>
      </c>
    </row>
    <row r="15827" spans="1:3" x14ac:dyDescent="0.25">
      <c r="A15827">
        <v>168145</v>
      </c>
      <c r="B15827" t="s">
        <v>34512</v>
      </c>
      <c r="C15827" s="47" t="s">
        <v>34513</v>
      </c>
    </row>
    <row r="15828" spans="1:3" x14ac:dyDescent="0.25">
      <c r="A15828">
        <v>168146</v>
      </c>
      <c r="B15828" t="s">
        <v>34514</v>
      </c>
      <c r="C15828" s="47" t="s">
        <v>34515</v>
      </c>
    </row>
    <row r="15829" spans="1:3" x14ac:dyDescent="0.25">
      <c r="A15829">
        <v>168147</v>
      </c>
      <c r="B15829" t="s">
        <v>34516</v>
      </c>
      <c r="C15829" s="47" t="s">
        <v>34517</v>
      </c>
    </row>
    <row r="15830" spans="1:3" x14ac:dyDescent="0.25">
      <c r="A15830">
        <v>168148</v>
      </c>
      <c r="B15830" t="s">
        <v>34518</v>
      </c>
      <c r="C15830" s="47" t="s">
        <v>34519</v>
      </c>
    </row>
    <row r="15831" spans="1:3" x14ac:dyDescent="0.25">
      <c r="A15831">
        <v>168149</v>
      </c>
      <c r="B15831" t="s">
        <v>34520</v>
      </c>
      <c r="C15831" s="47" t="s">
        <v>34521</v>
      </c>
    </row>
    <row r="15832" spans="1:3" x14ac:dyDescent="0.25">
      <c r="A15832">
        <v>168150</v>
      </c>
      <c r="B15832" t="s">
        <v>1657</v>
      </c>
      <c r="C15832" s="47" t="s">
        <v>34522</v>
      </c>
    </row>
    <row r="15833" spans="1:3" x14ac:dyDescent="0.25">
      <c r="A15833">
        <v>168151</v>
      </c>
      <c r="B15833" t="s">
        <v>34523</v>
      </c>
      <c r="C15833" s="47" t="s">
        <v>34524</v>
      </c>
    </row>
    <row r="15834" spans="1:3" x14ac:dyDescent="0.25">
      <c r="A15834">
        <v>168152</v>
      </c>
      <c r="B15834" t="s">
        <v>34525</v>
      </c>
      <c r="C15834" s="47" t="s">
        <v>34526</v>
      </c>
    </row>
    <row r="15835" spans="1:3" x14ac:dyDescent="0.25">
      <c r="A15835">
        <v>168153</v>
      </c>
      <c r="B15835" t="s">
        <v>34527</v>
      </c>
      <c r="C15835" s="47" t="s">
        <v>34528</v>
      </c>
    </row>
    <row r="15836" spans="1:3" x14ac:dyDescent="0.25">
      <c r="A15836">
        <v>168154</v>
      </c>
      <c r="B15836" t="s">
        <v>34529</v>
      </c>
      <c r="C15836" s="47" t="s">
        <v>34530</v>
      </c>
    </row>
    <row r="15837" spans="1:3" x14ac:dyDescent="0.25">
      <c r="A15837">
        <v>168155</v>
      </c>
      <c r="B15837" t="s">
        <v>34531</v>
      </c>
      <c r="C15837" s="47" t="s">
        <v>34532</v>
      </c>
    </row>
    <row r="15838" spans="1:3" x14ac:dyDescent="0.25">
      <c r="A15838">
        <v>168156</v>
      </c>
      <c r="B15838" t="s">
        <v>34533</v>
      </c>
      <c r="C15838" s="47" t="s">
        <v>34534</v>
      </c>
    </row>
    <row r="15839" spans="1:3" x14ac:dyDescent="0.25">
      <c r="A15839">
        <v>168157</v>
      </c>
      <c r="B15839" t="s">
        <v>34535</v>
      </c>
      <c r="C15839" s="47" t="s">
        <v>34536</v>
      </c>
    </row>
    <row r="15840" spans="1:3" x14ac:dyDescent="0.25">
      <c r="A15840">
        <v>168158</v>
      </c>
      <c r="B15840" t="s">
        <v>34537</v>
      </c>
      <c r="C15840" s="47" t="s">
        <v>34538</v>
      </c>
    </row>
    <row r="15841" spans="1:3" x14ac:dyDescent="0.25">
      <c r="A15841">
        <v>168159</v>
      </c>
      <c r="B15841" t="s">
        <v>34539</v>
      </c>
      <c r="C15841" s="47" t="s">
        <v>34540</v>
      </c>
    </row>
    <row r="15842" spans="1:3" x14ac:dyDescent="0.25">
      <c r="A15842">
        <v>168160</v>
      </c>
      <c r="B15842" t="s">
        <v>34541</v>
      </c>
      <c r="C15842" s="47" t="s">
        <v>34542</v>
      </c>
    </row>
    <row r="15843" spans="1:3" x14ac:dyDescent="0.25">
      <c r="A15843">
        <v>168161</v>
      </c>
      <c r="B15843" t="s">
        <v>34543</v>
      </c>
      <c r="C15843" s="47" t="s">
        <v>34544</v>
      </c>
    </row>
    <row r="15844" spans="1:3" x14ac:dyDescent="0.25">
      <c r="A15844">
        <v>168162</v>
      </c>
      <c r="B15844" t="s">
        <v>34545</v>
      </c>
      <c r="C15844" s="47" t="s">
        <v>34546</v>
      </c>
    </row>
    <row r="15845" spans="1:3" x14ac:dyDescent="0.25">
      <c r="A15845">
        <v>168163</v>
      </c>
      <c r="B15845" t="s">
        <v>34547</v>
      </c>
      <c r="C15845" s="47" t="s">
        <v>34548</v>
      </c>
    </row>
    <row r="15846" spans="1:3" x14ac:dyDescent="0.25">
      <c r="A15846">
        <v>168164</v>
      </c>
      <c r="B15846" t="s">
        <v>34549</v>
      </c>
      <c r="C15846" s="47" t="s">
        <v>34550</v>
      </c>
    </row>
    <row r="15847" spans="1:3" x14ac:dyDescent="0.25">
      <c r="A15847">
        <v>168165</v>
      </c>
      <c r="B15847" t="s">
        <v>34551</v>
      </c>
      <c r="C15847" s="47" t="s">
        <v>34552</v>
      </c>
    </row>
    <row r="15848" spans="1:3" x14ac:dyDescent="0.25">
      <c r="A15848">
        <v>168166</v>
      </c>
      <c r="B15848" t="s">
        <v>34553</v>
      </c>
      <c r="C15848" s="47" t="s">
        <v>34554</v>
      </c>
    </row>
    <row r="15849" spans="1:3" x14ac:dyDescent="0.25">
      <c r="A15849">
        <v>168167</v>
      </c>
      <c r="B15849" t="s">
        <v>34555</v>
      </c>
      <c r="C15849" s="47" t="s">
        <v>34556</v>
      </c>
    </row>
    <row r="15850" spans="1:3" x14ac:dyDescent="0.25">
      <c r="A15850">
        <v>168168</v>
      </c>
      <c r="B15850" t="s">
        <v>34557</v>
      </c>
      <c r="C15850" s="47" t="s">
        <v>34558</v>
      </c>
    </row>
    <row r="15851" spans="1:3" x14ac:dyDescent="0.25">
      <c r="A15851">
        <v>168169</v>
      </c>
      <c r="B15851" t="s">
        <v>34559</v>
      </c>
      <c r="C15851" s="47" t="s">
        <v>34560</v>
      </c>
    </row>
    <row r="15852" spans="1:3" x14ac:dyDescent="0.25">
      <c r="A15852">
        <v>168170</v>
      </c>
      <c r="B15852" t="s">
        <v>34561</v>
      </c>
      <c r="C15852" s="47" t="s">
        <v>34562</v>
      </c>
    </row>
    <row r="15853" spans="1:3" x14ac:dyDescent="0.25">
      <c r="A15853">
        <v>168171</v>
      </c>
      <c r="B15853" t="s">
        <v>34563</v>
      </c>
      <c r="C15853" s="47" t="s">
        <v>34564</v>
      </c>
    </row>
    <row r="15854" spans="1:3" x14ac:dyDescent="0.25">
      <c r="A15854">
        <v>168172</v>
      </c>
      <c r="B15854" t="s">
        <v>34565</v>
      </c>
      <c r="C15854" s="47" t="s">
        <v>34566</v>
      </c>
    </row>
    <row r="15855" spans="1:3" x14ac:dyDescent="0.25">
      <c r="A15855">
        <v>168173</v>
      </c>
      <c r="B15855" t="s">
        <v>34567</v>
      </c>
      <c r="C15855" s="47" t="s">
        <v>34568</v>
      </c>
    </row>
    <row r="15856" spans="1:3" x14ac:dyDescent="0.25">
      <c r="A15856">
        <v>168174</v>
      </c>
      <c r="B15856" t="s">
        <v>34569</v>
      </c>
      <c r="C15856" s="47" t="s">
        <v>34570</v>
      </c>
    </row>
    <row r="15857" spans="1:3" x14ac:dyDescent="0.25">
      <c r="A15857">
        <v>168175</v>
      </c>
      <c r="B15857" t="s">
        <v>34571</v>
      </c>
      <c r="C15857" s="47" t="s">
        <v>34572</v>
      </c>
    </row>
    <row r="15858" spans="1:3" x14ac:dyDescent="0.25">
      <c r="A15858">
        <v>168176</v>
      </c>
      <c r="B15858" t="s">
        <v>34573</v>
      </c>
      <c r="C15858" s="47" t="s">
        <v>34574</v>
      </c>
    </row>
    <row r="15859" spans="1:3" x14ac:dyDescent="0.25">
      <c r="A15859">
        <v>168177</v>
      </c>
      <c r="B15859" t="s">
        <v>34575</v>
      </c>
      <c r="C15859" s="47" t="s">
        <v>34576</v>
      </c>
    </row>
    <row r="15860" spans="1:3" x14ac:dyDescent="0.25">
      <c r="A15860">
        <v>168178</v>
      </c>
      <c r="B15860" t="s">
        <v>34577</v>
      </c>
      <c r="C15860" s="47" t="s">
        <v>34578</v>
      </c>
    </row>
    <row r="15861" spans="1:3" x14ac:dyDescent="0.25">
      <c r="A15861">
        <v>168179</v>
      </c>
      <c r="B15861" t="s">
        <v>34579</v>
      </c>
      <c r="C15861" s="47" t="s">
        <v>34580</v>
      </c>
    </row>
    <row r="15862" spans="1:3" x14ac:dyDescent="0.25">
      <c r="A15862">
        <v>168180</v>
      </c>
      <c r="B15862" t="s">
        <v>34581</v>
      </c>
      <c r="C15862" s="47" t="s">
        <v>34582</v>
      </c>
    </row>
    <row r="15863" spans="1:3" x14ac:dyDescent="0.25">
      <c r="A15863">
        <v>168181</v>
      </c>
      <c r="B15863" t="s">
        <v>34583</v>
      </c>
      <c r="C15863" s="47" t="s">
        <v>34584</v>
      </c>
    </row>
    <row r="15864" spans="1:3" x14ac:dyDescent="0.25">
      <c r="A15864">
        <v>168182</v>
      </c>
      <c r="B15864" t="s">
        <v>34585</v>
      </c>
      <c r="C15864" s="47" t="s">
        <v>34586</v>
      </c>
    </row>
    <row r="15865" spans="1:3" x14ac:dyDescent="0.25">
      <c r="A15865">
        <v>168183</v>
      </c>
      <c r="B15865" t="s">
        <v>34587</v>
      </c>
      <c r="C15865" s="47" t="s">
        <v>34588</v>
      </c>
    </row>
    <row r="15866" spans="1:3" x14ac:dyDescent="0.25">
      <c r="A15866">
        <v>168184</v>
      </c>
      <c r="B15866" t="s">
        <v>34589</v>
      </c>
      <c r="C15866" s="47" t="s">
        <v>34590</v>
      </c>
    </row>
    <row r="15867" spans="1:3" x14ac:dyDescent="0.25">
      <c r="A15867">
        <v>168185</v>
      </c>
      <c r="B15867" t="s">
        <v>34591</v>
      </c>
      <c r="C15867" s="47" t="s">
        <v>34592</v>
      </c>
    </row>
    <row r="15868" spans="1:3" x14ac:dyDescent="0.25">
      <c r="A15868">
        <v>168186</v>
      </c>
      <c r="B15868" t="s">
        <v>34593</v>
      </c>
      <c r="C15868" s="47" t="s">
        <v>34594</v>
      </c>
    </row>
    <row r="15869" spans="1:3" x14ac:dyDescent="0.25">
      <c r="A15869">
        <v>168187</v>
      </c>
      <c r="B15869" t="s">
        <v>34595</v>
      </c>
      <c r="C15869" s="47" t="s">
        <v>34596</v>
      </c>
    </row>
    <row r="15870" spans="1:3" x14ac:dyDescent="0.25">
      <c r="A15870">
        <v>168188</v>
      </c>
      <c r="B15870" t="s">
        <v>34597</v>
      </c>
      <c r="C15870" s="47" t="s">
        <v>34598</v>
      </c>
    </row>
    <row r="15871" spans="1:3" x14ac:dyDescent="0.25">
      <c r="A15871">
        <v>168189</v>
      </c>
      <c r="B15871" t="s">
        <v>34599</v>
      </c>
      <c r="C15871" s="47" t="s">
        <v>34600</v>
      </c>
    </row>
    <row r="15872" spans="1:3" x14ac:dyDescent="0.25">
      <c r="A15872">
        <v>168190</v>
      </c>
      <c r="B15872" t="s">
        <v>34601</v>
      </c>
      <c r="C15872" s="47" t="s">
        <v>34602</v>
      </c>
    </row>
    <row r="15873" spans="1:3" x14ac:dyDescent="0.25">
      <c r="A15873">
        <v>168191</v>
      </c>
      <c r="B15873" t="s">
        <v>34603</v>
      </c>
      <c r="C15873" s="47" t="s">
        <v>34604</v>
      </c>
    </row>
    <row r="15874" spans="1:3" x14ac:dyDescent="0.25">
      <c r="A15874">
        <v>168192</v>
      </c>
      <c r="B15874" t="s">
        <v>34605</v>
      </c>
      <c r="C15874" s="47" t="s">
        <v>34606</v>
      </c>
    </row>
    <row r="15875" spans="1:3" x14ac:dyDescent="0.25">
      <c r="A15875">
        <v>168193</v>
      </c>
      <c r="B15875" t="s">
        <v>34607</v>
      </c>
      <c r="C15875" s="47" t="s">
        <v>34608</v>
      </c>
    </row>
    <row r="15876" spans="1:3" x14ac:dyDescent="0.25">
      <c r="A15876">
        <v>168194</v>
      </c>
      <c r="B15876" t="s">
        <v>34609</v>
      </c>
      <c r="C15876" s="47" t="s">
        <v>34610</v>
      </c>
    </row>
    <row r="15877" spans="1:3" x14ac:dyDescent="0.25">
      <c r="A15877">
        <v>168195</v>
      </c>
      <c r="B15877" t="s">
        <v>34611</v>
      </c>
      <c r="C15877" s="47" t="s">
        <v>34612</v>
      </c>
    </row>
    <row r="15878" spans="1:3" x14ac:dyDescent="0.25">
      <c r="A15878">
        <v>168196</v>
      </c>
      <c r="B15878" t="s">
        <v>34613</v>
      </c>
      <c r="C15878" s="47" t="s">
        <v>34614</v>
      </c>
    </row>
    <row r="15879" spans="1:3" x14ac:dyDescent="0.25">
      <c r="A15879">
        <v>168197</v>
      </c>
      <c r="B15879" t="s">
        <v>34615</v>
      </c>
      <c r="C15879" s="47" t="s">
        <v>34616</v>
      </c>
    </row>
    <row r="15880" spans="1:3" x14ac:dyDescent="0.25">
      <c r="A15880">
        <v>168198</v>
      </c>
      <c r="B15880" t="s">
        <v>34617</v>
      </c>
      <c r="C15880" s="47" t="s">
        <v>34618</v>
      </c>
    </row>
    <row r="15881" spans="1:3" x14ac:dyDescent="0.25">
      <c r="A15881">
        <v>168199</v>
      </c>
      <c r="B15881" t="s">
        <v>34619</v>
      </c>
      <c r="C15881" s="47" t="s">
        <v>34620</v>
      </c>
    </row>
    <row r="15882" spans="1:3" x14ac:dyDescent="0.25">
      <c r="A15882">
        <v>168200</v>
      </c>
      <c r="B15882" t="s">
        <v>34621</v>
      </c>
      <c r="C15882" s="47" t="s">
        <v>34622</v>
      </c>
    </row>
    <row r="15883" spans="1:3" x14ac:dyDescent="0.25">
      <c r="A15883">
        <v>168201</v>
      </c>
      <c r="B15883" t="s">
        <v>34623</v>
      </c>
      <c r="C15883" s="47" t="s">
        <v>34624</v>
      </c>
    </row>
    <row r="15884" spans="1:3" x14ac:dyDescent="0.25">
      <c r="A15884">
        <v>168202</v>
      </c>
      <c r="B15884" t="s">
        <v>34625</v>
      </c>
      <c r="C15884" s="47" t="s">
        <v>34626</v>
      </c>
    </row>
    <row r="15885" spans="1:3" x14ac:dyDescent="0.25">
      <c r="A15885">
        <v>168203</v>
      </c>
      <c r="B15885" t="s">
        <v>34627</v>
      </c>
      <c r="C15885" s="47" t="s">
        <v>34628</v>
      </c>
    </row>
    <row r="15886" spans="1:3" x14ac:dyDescent="0.25">
      <c r="A15886">
        <v>168204</v>
      </c>
      <c r="B15886" t="s">
        <v>34629</v>
      </c>
      <c r="C15886" s="47" t="s">
        <v>34630</v>
      </c>
    </row>
    <row r="15887" spans="1:3" x14ac:dyDescent="0.25">
      <c r="A15887">
        <v>168205</v>
      </c>
      <c r="B15887" t="s">
        <v>1068</v>
      </c>
      <c r="C15887" s="47" t="s">
        <v>34631</v>
      </c>
    </row>
    <row r="15888" spans="1:3" x14ac:dyDescent="0.25">
      <c r="A15888">
        <v>168206</v>
      </c>
      <c r="B15888" t="s">
        <v>34632</v>
      </c>
      <c r="C15888" s="47" t="s">
        <v>34633</v>
      </c>
    </row>
    <row r="15889" spans="1:3" x14ac:dyDescent="0.25">
      <c r="A15889">
        <v>168207</v>
      </c>
      <c r="B15889" t="s">
        <v>34634</v>
      </c>
      <c r="C15889" s="47" t="s">
        <v>34635</v>
      </c>
    </row>
    <row r="15890" spans="1:3" x14ac:dyDescent="0.25">
      <c r="A15890">
        <v>168208</v>
      </c>
      <c r="B15890" t="s">
        <v>34636</v>
      </c>
      <c r="C15890" s="47" t="s">
        <v>34637</v>
      </c>
    </row>
    <row r="15891" spans="1:3" x14ac:dyDescent="0.25">
      <c r="A15891">
        <v>168209</v>
      </c>
      <c r="B15891" t="s">
        <v>34638</v>
      </c>
      <c r="C15891" s="47" t="s">
        <v>34639</v>
      </c>
    </row>
    <row r="15892" spans="1:3" x14ac:dyDescent="0.25">
      <c r="A15892">
        <v>168210</v>
      </c>
      <c r="B15892" t="s">
        <v>34640</v>
      </c>
      <c r="C15892" s="47" t="s">
        <v>34641</v>
      </c>
    </row>
    <row r="15893" spans="1:3" x14ac:dyDescent="0.25">
      <c r="A15893">
        <v>168211</v>
      </c>
      <c r="B15893" t="s">
        <v>34642</v>
      </c>
      <c r="C15893" s="47" t="s">
        <v>34643</v>
      </c>
    </row>
    <row r="15894" spans="1:3" x14ac:dyDescent="0.25">
      <c r="A15894">
        <v>168212</v>
      </c>
      <c r="B15894" t="s">
        <v>34644</v>
      </c>
      <c r="C15894" s="47" t="s">
        <v>34645</v>
      </c>
    </row>
    <row r="15895" spans="1:3" x14ac:dyDescent="0.25">
      <c r="A15895">
        <v>168213</v>
      </c>
      <c r="B15895" t="s">
        <v>34646</v>
      </c>
      <c r="C15895" s="47" t="s">
        <v>34647</v>
      </c>
    </row>
    <row r="15896" spans="1:3" x14ac:dyDescent="0.25">
      <c r="A15896">
        <v>168214</v>
      </c>
      <c r="B15896" t="s">
        <v>34648</v>
      </c>
      <c r="C15896" s="47" t="s">
        <v>34649</v>
      </c>
    </row>
    <row r="15897" spans="1:3" x14ac:dyDescent="0.25">
      <c r="A15897">
        <v>168215</v>
      </c>
      <c r="B15897" t="s">
        <v>34650</v>
      </c>
      <c r="C15897" s="47" t="s">
        <v>34651</v>
      </c>
    </row>
    <row r="15898" spans="1:3" x14ac:dyDescent="0.25">
      <c r="A15898">
        <v>168216</v>
      </c>
      <c r="B15898" t="s">
        <v>959</v>
      </c>
      <c r="C15898" s="47" t="s">
        <v>34652</v>
      </c>
    </row>
    <row r="15899" spans="1:3" x14ac:dyDescent="0.25">
      <c r="A15899">
        <v>168217</v>
      </c>
      <c r="B15899" t="s">
        <v>34653</v>
      </c>
      <c r="C15899" s="47" t="s">
        <v>34654</v>
      </c>
    </row>
    <row r="15900" spans="1:3" x14ac:dyDescent="0.25">
      <c r="A15900">
        <v>168218</v>
      </c>
      <c r="B15900" t="s">
        <v>34655</v>
      </c>
      <c r="C15900" s="47" t="s">
        <v>34656</v>
      </c>
    </row>
    <row r="15901" spans="1:3" x14ac:dyDescent="0.25">
      <c r="A15901">
        <v>168219</v>
      </c>
      <c r="B15901" t="s">
        <v>34657</v>
      </c>
      <c r="C15901" s="47" t="s">
        <v>34658</v>
      </c>
    </row>
    <row r="15902" spans="1:3" x14ac:dyDescent="0.25">
      <c r="A15902">
        <v>168220</v>
      </c>
      <c r="B15902" t="s">
        <v>34659</v>
      </c>
      <c r="C15902" s="47" t="s">
        <v>34660</v>
      </c>
    </row>
    <row r="15903" spans="1:3" x14ac:dyDescent="0.25">
      <c r="A15903">
        <v>168221</v>
      </c>
      <c r="B15903" t="s">
        <v>655</v>
      </c>
      <c r="C15903" s="47" t="s">
        <v>34661</v>
      </c>
    </row>
    <row r="15904" spans="1:3" x14ac:dyDescent="0.25">
      <c r="A15904">
        <v>168222</v>
      </c>
      <c r="B15904" t="s">
        <v>34662</v>
      </c>
      <c r="C15904" s="47" t="s">
        <v>34663</v>
      </c>
    </row>
    <row r="15905" spans="1:3" x14ac:dyDescent="0.25">
      <c r="A15905">
        <v>168223</v>
      </c>
      <c r="B15905" t="s">
        <v>34664</v>
      </c>
      <c r="C15905" s="47" t="s">
        <v>34665</v>
      </c>
    </row>
    <row r="15906" spans="1:3" x14ac:dyDescent="0.25">
      <c r="A15906">
        <v>168224</v>
      </c>
      <c r="B15906" t="s">
        <v>34666</v>
      </c>
      <c r="C15906" s="47" t="s">
        <v>34667</v>
      </c>
    </row>
    <row r="15907" spans="1:3" x14ac:dyDescent="0.25">
      <c r="A15907">
        <v>168225</v>
      </c>
      <c r="B15907" t="s">
        <v>34668</v>
      </c>
      <c r="C15907" s="47" t="s">
        <v>34669</v>
      </c>
    </row>
    <row r="15908" spans="1:3" x14ac:dyDescent="0.25">
      <c r="A15908">
        <v>168226</v>
      </c>
      <c r="B15908" t="s">
        <v>34670</v>
      </c>
      <c r="C15908" s="47" t="s">
        <v>34671</v>
      </c>
    </row>
    <row r="15909" spans="1:3" x14ac:dyDescent="0.25">
      <c r="A15909">
        <v>168227</v>
      </c>
      <c r="B15909" t="s">
        <v>1470</v>
      </c>
      <c r="C15909" s="47" t="s">
        <v>34672</v>
      </c>
    </row>
    <row r="15910" spans="1:3" x14ac:dyDescent="0.25">
      <c r="A15910">
        <v>168228</v>
      </c>
      <c r="B15910" t="s">
        <v>34673</v>
      </c>
      <c r="C15910" s="47" t="s">
        <v>34674</v>
      </c>
    </row>
    <row r="15911" spans="1:3" x14ac:dyDescent="0.25">
      <c r="A15911">
        <v>168229</v>
      </c>
      <c r="B15911" t="s">
        <v>34675</v>
      </c>
      <c r="C15911" s="47" t="s">
        <v>34676</v>
      </c>
    </row>
    <row r="15912" spans="1:3" x14ac:dyDescent="0.25">
      <c r="A15912">
        <v>168230</v>
      </c>
      <c r="B15912" t="s">
        <v>34677</v>
      </c>
      <c r="C15912" s="47" t="s">
        <v>34678</v>
      </c>
    </row>
    <row r="15913" spans="1:3" x14ac:dyDescent="0.25">
      <c r="A15913">
        <v>168231</v>
      </c>
      <c r="B15913" t="s">
        <v>34679</v>
      </c>
      <c r="C15913" s="47" t="s">
        <v>34680</v>
      </c>
    </row>
    <row r="15914" spans="1:3" x14ac:dyDescent="0.25">
      <c r="A15914">
        <v>168232</v>
      </c>
      <c r="B15914" t="s">
        <v>34681</v>
      </c>
      <c r="C15914" s="47" t="s">
        <v>34682</v>
      </c>
    </row>
    <row r="15915" spans="1:3" x14ac:dyDescent="0.25">
      <c r="A15915">
        <v>168233</v>
      </c>
      <c r="B15915" t="s">
        <v>34683</v>
      </c>
      <c r="C15915" s="47" t="s">
        <v>34684</v>
      </c>
    </row>
    <row r="15916" spans="1:3" x14ac:dyDescent="0.25">
      <c r="A15916">
        <v>168234</v>
      </c>
      <c r="B15916" t="s">
        <v>34685</v>
      </c>
      <c r="C15916" s="47" t="s">
        <v>34686</v>
      </c>
    </row>
    <row r="15917" spans="1:3" x14ac:dyDescent="0.25">
      <c r="A15917">
        <v>168235</v>
      </c>
      <c r="B15917" t="s">
        <v>34687</v>
      </c>
      <c r="C15917" s="47" t="s">
        <v>34688</v>
      </c>
    </row>
    <row r="15918" spans="1:3" x14ac:dyDescent="0.25">
      <c r="A15918">
        <v>168236</v>
      </c>
      <c r="B15918" t="s">
        <v>34689</v>
      </c>
      <c r="C15918" s="47" t="s">
        <v>34690</v>
      </c>
    </row>
    <row r="15919" spans="1:3" x14ac:dyDescent="0.25">
      <c r="A15919">
        <v>168237</v>
      </c>
      <c r="B15919" t="s">
        <v>34691</v>
      </c>
      <c r="C15919" s="47" t="s">
        <v>34692</v>
      </c>
    </row>
    <row r="15920" spans="1:3" x14ac:dyDescent="0.25">
      <c r="A15920">
        <v>168238</v>
      </c>
      <c r="B15920" t="s">
        <v>34693</v>
      </c>
      <c r="C15920" s="47" t="s">
        <v>34694</v>
      </c>
    </row>
    <row r="15921" spans="1:3" x14ac:dyDescent="0.25">
      <c r="A15921">
        <v>168239</v>
      </c>
      <c r="B15921" t="s">
        <v>34695</v>
      </c>
      <c r="C15921" s="47" t="s">
        <v>34696</v>
      </c>
    </row>
    <row r="15922" spans="1:3" x14ac:dyDescent="0.25">
      <c r="A15922">
        <v>168240</v>
      </c>
      <c r="B15922" t="s">
        <v>34697</v>
      </c>
      <c r="C15922" s="47" t="s">
        <v>34698</v>
      </c>
    </row>
    <row r="15923" spans="1:3" x14ac:dyDescent="0.25">
      <c r="A15923">
        <v>168241</v>
      </c>
      <c r="B15923" t="s">
        <v>34699</v>
      </c>
      <c r="C15923" s="47" t="s">
        <v>34700</v>
      </c>
    </row>
    <row r="15924" spans="1:3" x14ac:dyDescent="0.25">
      <c r="A15924">
        <v>168242</v>
      </c>
      <c r="B15924" t="s">
        <v>34701</v>
      </c>
      <c r="C15924" s="47" t="s">
        <v>34702</v>
      </c>
    </row>
    <row r="15925" spans="1:3" x14ac:dyDescent="0.25">
      <c r="A15925">
        <v>168243</v>
      </c>
      <c r="B15925" t="s">
        <v>200</v>
      </c>
      <c r="C15925" s="47" t="s">
        <v>34703</v>
      </c>
    </row>
    <row r="15926" spans="1:3" x14ac:dyDescent="0.25">
      <c r="A15926">
        <v>168244</v>
      </c>
      <c r="B15926" t="s">
        <v>34704</v>
      </c>
      <c r="C15926" s="47" t="s">
        <v>34705</v>
      </c>
    </row>
    <row r="15927" spans="1:3" x14ac:dyDescent="0.25">
      <c r="A15927">
        <v>168245</v>
      </c>
      <c r="B15927" t="s">
        <v>34706</v>
      </c>
      <c r="C15927" s="47" t="s">
        <v>34707</v>
      </c>
    </row>
    <row r="15928" spans="1:3" x14ac:dyDescent="0.25">
      <c r="A15928">
        <v>168246</v>
      </c>
      <c r="B15928" t="s">
        <v>743</v>
      </c>
      <c r="C15928" s="47" t="s">
        <v>34708</v>
      </c>
    </row>
    <row r="15929" spans="1:3" x14ac:dyDescent="0.25">
      <c r="A15929">
        <v>168247</v>
      </c>
      <c r="B15929" t="s">
        <v>34709</v>
      </c>
      <c r="C15929" s="47" t="s">
        <v>34710</v>
      </c>
    </row>
    <row r="15930" spans="1:3" x14ac:dyDescent="0.25">
      <c r="A15930">
        <v>168248</v>
      </c>
      <c r="B15930" t="s">
        <v>34711</v>
      </c>
      <c r="C15930" s="47" t="s">
        <v>34712</v>
      </c>
    </row>
    <row r="15931" spans="1:3" x14ac:dyDescent="0.25">
      <c r="A15931">
        <v>168249</v>
      </c>
      <c r="B15931" t="s">
        <v>34713</v>
      </c>
      <c r="C15931" s="47" t="s">
        <v>34714</v>
      </c>
    </row>
    <row r="15932" spans="1:3" x14ac:dyDescent="0.25">
      <c r="A15932">
        <v>168250</v>
      </c>
      <c r="B15932" t="s">
        <v>34715</v>
      </c>
      <c r="C15932" s="47" t="s">
        <v>34716</v>
      </c>
    </row>
    <row r="15933" spans="1:3" x14ac:dyDescent="0.25">
      <c r="A15933">
        <v>168251</v>
      </c>
      <c r="B15933" t="s">
        <v>34717</v>
      </c>
      <c r="C15933" s="47" t="s">
        <v>34718</v>
      </c>
    </row>
    <row r="15934" spans="1:3" x14ac:dyDescent="0.25">
      <c r="A15934">
        <v>168252</v>
      </c>
      <c r="B15934" t="s">
        <v>34719</v>
      </c>
      <c r="C15934" s="47" t="s">
        <v>34720</v>
      </c>
    </row>
    <row r="15935" spans="1:3" x14ac:dyDescent="0.25">
      <c r="A15935">
        <v>168253</v>
      </c>
      <c r="B15935" t="s">
        <v>34721</v>
      </c>
      <c r="C15935" s="47" t="s">
        <v>34722</v>
      </c>
    </row>
    <row r="15936" spans="1:3" x14ac:dyDescent="0.25">
      <c r="A15936">
        <v>168254</v>
      </c>
      <c r="B15936" t="s">
        <v>34723</v>
      </c>
      <c r="C15936" s="47" t="s">
        <v>34724</v>
      </c>
    </row>
    <row r="15937" spans="1:3" x14ac:dyDescent="0.25">
      <c r="A15937">
        <v>168255</v>
      </c>
      <c r="B15937" t="s">
        <v>34725</v>
      </c>
      <c r="C15937" s="47" t="s">
        <v>34726</v>
      </c>
    </row>
    <row r="15938" spans="1:3" x14ac:dyDescent="0.25">
      <c r="A15938">
        <v>168256</v>
      </c>
      <c r="B15938" t="s">
        <v>34727</v>
      </c>
      <c r="C15938" s="47" t="s">
        <v>34728</v>
      </c>
    </row>
    <row r="15939" spans="1:3" x14ac:dyDescent="0.25">
      <c r="A15939">
        <v>168257</v>
      </c>
      <c r="B15939" t="s">
        <v>34729</v>
      </c>
      <c r="C15939" s="47" t="s">
        <v>34730</v>
      </c>
    </row>
    <row r="15940" spans="1:3" x14ac:dyDescent="0.25">
      <c r="A15940">
        <v>168258</v>
      </c>
      <c r="B15940" t="s">
        <v>34731</v>
      </c>
      <c r="C15940" s="47" t="s">
        <v>34732</v>
      </c>
    </row>
    <row r="15941" spans="1:3" x14ac:dyDescent="0.25">
      <c r="A15941">
        <v>168259</v>
      </c>
      <c r="B15941" t="s">
        <v>34733</v>
      </c>
      <c r="C15941" s="47" t="s">
        <v>34734</v>
      </c>
    </row>
    <row r="15942" spans="1:3" x14ac:dyDescent="0.25">
      <c r="A15942">
        <v>168260</v>
      </c>
      <c r="B15942" t="s">
        <v>34735</v>
      </c>
      <c r="C15942" s="47" t="s">
        <v>34736</v>
      </c>
    </row>
    <row r="15943" spans="1:3" x14ac:dyDescent="0.25">
      <c r="A15943">
        <v>168261</v>
      </c>
      <c r="B15943" t="s">
        <v>34737</v>
      </c>
      <c r="C15943" s="47" t="s">
        <v>34738</v>
      </c>
    </row>
    <row r="15944" spans="1:3" x14ac:dyDescent="0.25">
      <c r="A15944">
        <v>168262</v>
      </c>
      <c r="B15944" t="s">
        <v>34739</v>
      </c>
      <c r="C15944" s="47" t="s">
        <v>34740</v>
      </c>
    </row>
    <row r="15945" spans="1:3" x14ac:dyDescent="0.25">
      <c r="A15945">
        <v>168263</v>
      </c>
      <c r="B15945" t="s">
        <v>34741</v>
      </c>
      <c r="C15945" s="47" t="s">
        <v>34742</v>
      </c>
    </row>
    <row r="15946" spans="1:3" x14ac:dyDescent="0.25">
      <c r="A15946">
        <v>168264</v>
      </c>
      <c r="B15946" t="s">
        <v>34743</v>
      </c>
      <c r="C15946" s="47" t="s">
        <v>34744</v>
      </c>
    </row>
    <row r="15947" spans="1:3" x14ac:dyDescent="0.25">
      <c r="A15947">
        <v>168265</v>
      </c>
      <c r="B15947" t="s">
        <v>34745</v>
      </c>
      <c r="C15947" s="47" t="s">
        <v>34746</v>
      </c>
    </row>
    <row r="15948" spans="1:3" x14ac:dyDescent="0.25">
      <c r="A15948">
        <v>168266</v>
      </c>
      <c r="B15948" t="s">
        <v>34747</v>
      </c>
      <c r="C15948" s="47" t="s">
        <v>34748</v>
      </c>
    </row>
    <row r="15949" spans="1:3" x14ac:dyDescent="0.25">
      <c r="A15949">
        <v>168267</v>
      </c>
      <c r="B15949" t="s">
        <v>34749</v>
      </c>
      <c r="C15949" s="47" t="s">
        <v>34750</v>
      </c>
    </row>
    <row r="15950" spans="1:3" x14ac:dyDescent="0.25">
      <c r="A15950">
        <v>168268</v>
      </c>
      <c r="B15950" t="s">
        <v>34751</v>
      </c>
      <c r="C15950" s="47" t="s">
        <v>34752</v>
      </c>
    </row>
    <row r="15951" spans="1:3" x14ac:dyDescent="0.25">
      <c r="A15951">
        <v>168269</v>
      </c>
      <c r="B15951" t="s">
        <v>34753</v>
      </c>
      <c r="C15951" s="47" t="s">
        <v>34754</v>
      </c>
    </row>
    <row r="15952" spans="1:3" x14ac:dyDescent="0.25">
      <c r="A15952">
        <v>168270</v>
      </c>
      <c r="B15952" t="s">
        <v>34755</v>
      </c>
      <c r="C15952" s="47" t="s">
        <v>34756</v>
      </c>
    </row>
    <row r="15953" spans="1:3" x14ac:dyDescent="0.25">
      <c r="A15953">
        <v>168271</v>
      </c>
      <c r="B15953" t="s">
        <v>34757</v>
      </c>
      <c r="C15953" s="47" t="s">
        <v>34758</v>
      </c>
    </row>
    <row r="15954" spans="1:3" x14ac:dyDescent="0.25">
      <c r="A15954">
        <v>168272</v>
      </c>
      <c r="B15954" t="s">
        <v>34759</v>
      </c>
      <c r="C15954" s="47" t="s">
        <v>34760</v>
      </c>
    </row>
    <row r="15955" spans="1:3" x14ac:dyDescent="0.25">
      <c r="A15955">
        <v>168273</v>
      </c>
      <c r="B15955" t="s">
        <v>34761</v>
      </c>
      <c r="C15955" s="47" t="s">
        <v>34762</v>
      </c>
    </row>
    <row r="15956" spans="1:3" x14ac:dyDescent="0.25">
      <c r="A15956">
        <v>168274</v>
      </c>
      <c r="B15956" t="s">
        <v>34763</v>
      </c>
      <c r="C15956" s="47" t="s">
        <v>34764</v>
      </c>
    </row>
    <row r="15957" spans="1:3" x14ac:dyDescent="0.25">
      <c r="A15957">
        <v>168275</v>
      </c>
      <c r="B15957" t="s">
        <v>34765</v>
      </c>
      <c r="C15957" s="47" t="s">
        <v>34766</v>
      </c>
    </row>
    <row r="15958" spans="1:3" x14ac:dyDescent="0.25">
      <c r="A15958">
        <v>168276</v>
      </c>
      <c r="B15958" t="s">
        <v>34767</v>
      </c>
      <c r="C15958" s="47" t="s">
        <v>34768</v>
      </c>
    </row>
    <row r="15959" spans="1:3" x14ac:dyDescent="0.25">
      <c r="A15959">
        <v>168277</v>
      </c>
      <c r="B15959" t="s">
        <v>34769</v>
      </c>
      <c r="C15959" s="47" t="s">
        <v>34770</v>
      </c>
    </row>
    <row r="15960" spans="1:3" x14ac:dyDescent="0.25">
      <c r="A15960">
        <v>168278</v>
      </c>
      <c r="B15960" t="s">
        <v>34771</v>
      </c>
      <c r="C15960" s="47" t="s">
        <v>34772</v>
      </c>
    </row>
    <row r="15961" spans="1:3" x14ac:dyDescent="0.25">
      <c r="A15961">
        <v>168279</v>
      </c>
      <c r="B15961" t="s">
        <v>34773</v>
      </c>
      <c r="C15961" s="47" t="s">
        <v>34774</v>
      </c>
    </row>
    <row r="15962" spans="1:3" x14ac:dyDescent="0.25">
      <c r="A15962">
        <v>168280</v>
      </c>
      <c r="B15962" t="s">
        <v>34775</v>
      </c>
      <c r="C15962" s="47" t="s">
        <v>34776</v>
      </c>
    </row>
    <row r="15963" spans="1:3" x14ac:dyDescent="0.25">
      <c r="A15963">
        <v>168281</v>
      </c>
      <c r="B15963" t="s">
        <v>34777</v>
      </c>
      <c r="C15963" s="47" t="s">
        <v>34778</v>
      </c>
    </row>
    <row r="15964" spans="1:3" x14ac:dyDescent="0.25">
      <c r="A15964">
        <v>168282</v>
      </c>
      <c r="B15964" t="s">
        <v>1712</v>
      </c>
      <c r="C15964" s="47" t="s">
        <v>34779</v>
      </c>
    </row>
    <row r="15965" spans="1:3" x14ac:dyDescent="0.25">
      <c r="A15965">
        <v>168283</v>
      </c>
      <c r="B15965" t="s">
        <v>34780</v>
      </c>
      <c r="C15965" s="47" t="s">
        <v>34781</v>
      </c>
    </row>
    <row r="15966" spans="1:3" x14ac:dyDescent="0.25">
      <c r="A15966">
        <v>168284</v>
      </c>
      <c r="B15966" t="s">
        <v>34782</v>
      </c>
      <c r="C15966" s="47" t="s">
        <v>34783</v>
      </c>
    </row>
    <row r="15967" spans="1:3" x14ac:dyDescent="0.25">
      <c r="A15967">
        <v>168285</v>
      </c>
      <c r="B15967" t="s">
        <v>34784</v>
      </c>
      <c r="C15967" s="47" t="s">
        <v>34785</v>
      </c>
    </row>
    <row r="15968" spans="1:3" x14ac:dyDescent="0.25">
      <c r="A15968">
        <v>168286</v>
      </c>
      <c r="B15968" t="s">
        <v>34786</v>
      </c>
      <c r="C15968" s="47" t="s">
        <v>34787</v>
      </c>
    </row>
    <row r="15969" spans="1:3" x14ac:dyDescent="0.25">
      <c r="A15969">
        <v>168287</v>
      </c>
      <c r="B15969" t="s">
        <v>34788</v>
      </c>
      <c r="C15969" s="47" t="s">
        <v>34789</v>
      </c>
    </row>
    <row r="15970" spans="1:3" x14ac:dyDescent="0.25">
      <c r="A15970">
        <v>168288</v>
      </c>
      <c r="B15970" t="s">
        <v>34790</v>
      </c>
      <c r="C15970" s="47" t="s">
        <v>34791</v>
      </c>
    </row>
    <row r="15971" spans="1:3" x14ac:dyDescent="0.25">
      <c r="A15971">
        <v>168289</v>
      </c>
      <c r="B15971" t="s">
        <v>34792</v>
      </c>
      <c r="C15971" s="47" t="s">
        <v>34793</v>
      </c>
    </row>
    <row r="15972" spans="1:3" x14ac:dyDescent="0.25">
      <c r="A15972">
        <v>168290</v>
      </c>
      <c r="B15972" t="s">
        <v>894</v>
      </c>
      <c r="C15972" s="47" t="s">
        <v>34794</v>
      </c>
    </row>
    <row r="15973" spans="1:3" x14ac:dyDescent="0.25">
      <c r="A15973">
        <v>168291</v>
      </c>
      <c r="B15973" t="s">
        <v>34795</v>
      </c>
      <c r="C15973" s="47" t="s">
        <v>34796</v>
      </c>
    </row>
    <row r="15974" spans="1:3" x14ac:dyDescent="0.25">
      <c r="A15974">
        <v>168292</v>
      </c>
      <c r="B15974" t="s">
        <v>34797</v>
      </c>
      <c r="C15974" s="47" t="s">
        <v>34798</v>
      </c>
    </row>
    <row r="15975" spans="1:3" x14ac:dyDescent="0.25">
      <c r="A15975">
        <v>168293</v>
      </c>
      <c r="B15975" t="s">
        <v>34799</v>
      </c>
      <c r="C15975" s="47" t="s">
        <v>34800</v>
      </c>
    </row>
    <row r="15976" spans="1:3" x14ac:dyDescent="0.25">
      <c r="A15976">
        <v>168294</v>
      </c>
      <c r="B15976" t="s">
        <v>34801</v>
      </c>
      <c r="C15976" s="47" t="s">
        <v>34802</v>
      </c>
    </row>
    <row r="15977" spans="1:3" x14ac:dyDescent="0.25">
      <c r="A15977">
        <v>168295</v>
      </c>
      <c r="B15977" t="s">
        <v>34803</v>
      </c>
      <c r="C15977" s="47" t="s">
        <v>34804</v>
      </c>
    </row>
    <row r="15978" spans="1:3" x14ac:dyDescent="0.25">
      <c r="A15978">
        <v>168296</v>
      </c>
      <c r="B15978" t="s">
        <v>34805</v>
      </c>
      <c r="C15978" s="47" t="s">
        <v>34806</v>
      </c>
    </row>
    <row r="15979" spans="1:3" x14ac:dyDescent="0.25">
      <c r="A15979">
        <v>168297</v>
      </c>
      <c r="B15979" t="s">
        <v>34807</v>
      </c>
      <c r="C15979" s="47" t="s">
        <v>34808</v>
      </c>
    </row>
    <row r="15980" spans="1:3" x14ac:dyDescent="0.25">
      <c r="A15980">
        <v>168298</v>
      </c>
      <c r="B15980" t="s">
        <v>34809</v>
      </c>
      <c r="C15980" s="47" t="s">
        <v>34810</v>
      </c>
    </row>
    <row r="15981" spans="1:3" x14ac:dyDescent="0.25">
      <c r="A15981">
        <v>168299</v>
      </c>
      <c r="B15981" t="s">
        <v>34811</v>
      </c>
      <c r="C15981" s="47" t="s">
        <v>34812</v>
      </c>
    </row>
    <row r="15982" spans="1:3" x14ac:dyDescent="0.25">
      <c r="A15982">
        <v>168300</v>
      </c>
      <c r="B15982" t="s">
        <v>34813</v>
      </c>
      <c r="C15982" s="47" t="s">
        <v>34814</v>
      </c>
    </row>
    <row r="15983" spans="1:3" x14ac:dyDescent="0.25">
      <c r="A15983">
        <v>168301</v>
      </c>
      <c r="B15983" t="s">
        <v>34815</v>
      </c>
      <c r="C15983" s="47" t="s">
        <v>34816</v>
      </c>
    </row>
    <row r="15984" spans="1:3" x14ac:dyDescent="0.25">
      <c r="A15984">
        <v>168302</v>
      </c>
      <c r="B15984" t="s">
        <v>34817</v>
      </c>
      <c r="C15984" s="47" t="s">
        <v>34818</v>
      </c>
    </row>
    <row r="15985" spans="1:3" x14ac:dyDescent="0.25">
      <c r="A15985">
        <v>168303</v>
      </c>
      <c r="B15985" t="s">
        <v>34819</v>
      </c>
      <c r="C15985" s="47" t="s">
        <v>34820</v>
      </c>
    </row>
    <row r="15986" spans="1:3" x14ac:dyDescent="0.25">
      <c r="A15986">
        <v>168304</v>
      </c>
      <c r="B15986" t="s">
        <v>34821</v>
      </c>
      <c r="C15986" s="47" t="s">
        <v>34822</v>
      </c>
    </row>
    <row r="15987" spans="1:3" x14ac:dyDescent="0.25">
      <c r="A15987">
        <v>168305</v>
      </c>
      <c r="B15987" t="s">
        <v>34823</v>
      </c>
      <c r="C15987" s="47" t="s">
        <v>34824</v>
      </c>
    </row>
    <row r="15988" spans="1:3" x14ac:dyDescent="0.25">
      <c r="A15988">
        <v>168306</v>
      </c>
      <c r="B15988" t="s">
        <v>34825</v>
      </c>
      <c r="C15988" s="47" t="s">
        <v>34826</v>
      </c>
    </row>
    <row r="15989" spans="1:3" x14ac:dyDescent="0.25">
      <c r="A15989">
        <v>168307</v>
      </c>
      <c r="B15989" t="s">
        <v>34827</v>
      </c>
      <c r="C15989" s="47" t="s">
        <v>34828</v>
      </c>
    </row>
    <row r="15990" spans="1:3" x14ac:dyDescent="0.25">
      <c r="A15990">
        <v>168308</v>
      </c>
      <c r="B15990" t="s">
        <v>34829</v>
      </c>
      <c r="C15990" s="47" t="s">
        <v>34830</v>
      </c>
    </row>
    <row r="15991" spans="1:3" x14ac:dyDescent="0.25">
      <c r="A15991">
        <v>168309</v>
      </c>
      <c r="B15991" t="s">
        <v>34831</v>
      </c>
      <c r="C15991" s="47" t="s">
        <v>34832</v>
      </c>
    </row>
    <row r="15992" spans="1:3" x14ac:dyDescent="0.25">
      <c r="A15992">
        <v>168310</v>
      </c>
      <c r="B15992" t="s">
        <v>34833</v>
      </c>
      <c r="C15992" s="47" t="s">
        <v>34834</v>
      </c>
    </row>
    <row r="15993" spans="1:3" x14ac:dyDescent="0.25">
      <c r="A15993">
        <v>168311</v>
      </c>
      <c r="B15993" t="s">
        <v>34835</v>
      </c>
      <c r="C15993" s="47" t="s">
        <v>34836</v>
      </c>
    </row>
    <row r="15994" spans="1:3" x14ac:dyDescent="0.25">
      <c r="A15994">
        <v>168312</v>
      </c>
      <c r="B15994" t="s">
        <v>188</v>
      </c>
      <c r="C15994" s="47" t="s">
        <v>34837</v>
      </c>
    </row>
    <row r="15995" spans="1:3" x14ac:dyDescent="0.25">
      <c r="A15995">
        <v>168313</v>
      </c>
      <c r="B15995" t="s">
        <v>34838</v>
      </c>
      <c r="C15995" s="47" t="s">
        <v>34839</v>
      </c>
    </row>
    <row r="15996" spans="1:3" x14ac:dyDescent="0.25">
      <c r="A15996">
        <v>168314</v>
      </c>
      <c r="B15996" t="s">
        <v>34840</v>
      </c>
      <c r="C15996" s="47" t="s">
        <v>34841</v>
      </c>
    </row>
    <row r="15997" spans="1:3" x14ac:dyDescent="0.25">
      <c r="A15997">
        <v>168315</v>
      </c>
      <c r="B15997" t="s">
        <v>34842</v>
      </c>
      <c r="C15997" s="47" t="s">
        <v>34843</v>
      </c>
    </row>
    <row r="15998" spans="1:3" x14ac:dyDescent="0.25">
      <c r="A15998">
        <v>168316</v>
      </c>
      <c r="B15998" t="s">
        <v>34844</v>
      </c>
      <c r="C15998" s="47" t="s">
        <v>34845</v>
      </c>
    </row>
    <row r="15999" spans="1:3" x14ac:dyDescent="0.25">
      <c r="A15999">
        <v>168317</v>
      </c>
      <c r="B15999" t="s">
        <v>567</v>
      </c>
      <c r="C15999" s="47" t="s">
        <v>34846</v>
      </c>
    </row>
    <row r="16000" spans="1:3" x14ac:dyDescent="0.25">
      <c r="A16000">
        <v>168318</v>
      </c>
      <c r="B16000" t="s">
        <v>34847</v>
      </c>
      <c r="C16000" s="47" t="s">
        <v>34848</v>
      </c>
    </row>
    <row r="16001" spans="1:3" x14ac:dyDescent="0.25">
      <c r="A16001">
        <v>168319</v>
      </c>
      <c r="B16001" t="s">
        <v>34849</v>
      </c>
      <c r="C16001" s="47" t="s">
        <v>34850</v>
      </c>
    </row>
    <row r="16002" spans="1:3" x14ac:dyDescent="0.25">
      <c r="A16002">
        <v>168320</v>
      </c>
      <c r="B16002" t="s">
        <v>34851</v>
      </c>
      <c r="C16002" s="47" t="s">
        <v>34852</v>
      </c>
    </row>
    <row r="16003" spans="1:3" x14ac:dyDescent="0.25">
      <c r="A16003">
        <v>168321</v>
      </c>
      <c r="B16003" t="s">
        <v>34853</v>
      </c>
      <c r="C16003" s="47" t="s">
        <v>34854</v>
      </c>
    </row>
    <row r="16004" spans="1:3" x14ac:dyDescent="0.25">
      <c r="A16004">
        <v>168322</v>
      </c>
      <c r="B16004" t="s">
        <v>34855</v>
      </c>
      <c r="C16004" s="47" t="s">
        <v>34856</v>
      </c>
    </row>
    <row r="16005" spans="1:3" x14ac:dyDescent="0.25">
      <c r="A16005">
        <v>168323</v>
      </c>
      <c r="B16005" t="s">
        <v>34857</v>
      </c>
      <c r="C16005" s="47" t="s">
        <v>34858</v>
      </c>
    </row>
    <row r="16006" spans="1:3" x14ac:dyDescent="0.25">
      <c r="A16006">
        <v>168324</v>
      </c>
      <c r="B16006" t="s">
        <v>34859</v>
      </c>
      <c r="C16006" s="47" t="s">
        <v>34860</v>
      </c>
    </row>
    <row r="16007" spans="1:3" x14ac:dyDescent="0.25">
      <c r="A16007">
        <v>168325</v>
      </c>
      <c r="B16007" t="s">
        <v>34861</v>
      </c>
      <c r="C16007" s="47" t="s">
        <v>34862</v>
      </c>
    </row>
    <row r="16008" spans="1:3" x14ac:dyDescent="0.25">
      <c r="A16008">
        <v>168326</v>
      </c>
      <c r="B16008" t="s">
        <v>34863</v>
      </c>
      <c r="C16008" s="47" t="s">
        <v>34864</v>
      </c>
    </row>
    <row r="16009" spans="1:3" x14ac:dyDescent="0.25">
      <c r="A16009">
        <v>168327</v>
      </c>
      <c r="B16009" t="s">
        <v>34865</v>
      </c>
      <c r="C16009" s="47" t="s">
        <v>34866</v>
      </c>
    </row>
    <row r="16010" spans="1:3" x14ac:dyDescent="0.25">
      <c r="A16010">
        <v>168328</v>
      </c>
      <c r="B16010" t="s">
        <v>34867</v>
      </c>
      <c r="C16010" s="47" t="s">
        <v>34868</v>
      </c>
    </row>
    <row r="16011" spans="1:3" x14ac:dyDescent="0.25">
      <c r="A16011">
        <v>168329</v>
      </c>
      <c r="B16011" t="s">
        <v>34869</v>
      </c>
      <c r="C16011" s="47" t="s">
        <v>34870</v>
      </c>
    </row>
    <row r="16012" spans="1:3" x14ac:dyDescent="0.25">
      <c r="A16012">
        <v>168330</v>
      </c>
      <c r="B16012" t="s">
        <v>34871</v>
      </c>
      <c r="C16012" s="47" t="s">
        <v>34872</v>
      </c>
    </row>
    <row r="16013" spans="1:3" x14ac:dyDescent="0.25">
      <c r="A16013">
        <v>168331</v>
      </c>
      <c r="B16013" t="s">
        <v>34873</v>
      </c>
      <c r="C16013" s="47" t="s">
        <v>34874</v>
      </c>
    </row>
    <row r="16014" spans="1:3" x14ac:dyDescent="0.25">
      <c r="A16014">
        <v>168332</v>
      </c>
      <c r="B16014" t="s">
        <v>34875</v>
      </c>
      <c r="C16014" s="47" t="s">
        <v>34876</v>
      </c>
    </row>
    <row r="16015" spans="1:3" x14ac:dyDescent="0.25">
      <c r="A16015">
        <v>168333</v>
      </c>
      <c r="B16015" t="s">
        <v>34877</v>
      </c>
      <c r="C16015" s="47" t="s">
        <v>34878</v>
      </c>
    </row>
    <row r="16016" spans="1:3" x14ac:dyDescent="0.25">
      <c r="A16016">
        <v>168334</v>
      </c>
      <c r="B16016" t="s">
        <v>34879</v>
      </c>
      <c r="C16016" s="47" t="s">
        <v>34880</v>
      </c>
    </row>
    <row r="16017" spans="1:3" x14ac:dyDescent="0.25">
      <c r="A16017">
        <v>168335</v>
      </c>
      <c r="B16017" t="s">
        <v>34881</v>
      </c>
      <c r="C16017" s="47" t="s">
        <v>34882</v>
      </c>
    </row>
    <row r="16018" spans="1:3" x14ac:dyDescent="0.25">
      <c r="A16018">
        <v>168336</v>
      </c>
      <c r="B16018" t="s">
        <v>34883</v>
      </c>
      <c r="C16018" s="47" t="s">
        <v>34884</v>
      </c>
    </row>
    <row r="16019" spans="1:3" x14ac:dyDescent="0.25">
      <c r="A16019">
        <v>168337</v>
      </c>
      <c r="B16019" t="s">
        <v>581</v>
      </c>
      <c r="C16019" s="47" t="s">
        <v>34885</v>
      </c>
    </row>
    <row r="16020" spans="1:3" x14ac:dyDescent="0.25">
      <c r="A16020">
        <v>168338</v>
      </c>
      <c r="B16020" t="s">
        <v>34886</v>
      </c>
      <c r="C16020" s="47" t="s">
        <v>34887</v>
      </c>
    </row>
    <row r="16021" spans="1:3" x14ac:dyDescent="0.25">
      <c r="A16021">
        <v>168339</v>
      </c>
      <c r="B16021" t="s">
        <v>34888</v>
      </c>
      <c r="C16021" s="47" t="s">
        <v>34889</v>
      </c>
    </row>
    <row r="16022" spans="1:3" x14ac:dyDescent="0.25">
      <c r="A16022">
        <v>168340</v>
      </c>
      <c r="B16022" t="s">
        <v>34890</v>
      </c>
      <c r="C16022" s="47" t="s">
        <v>34891</v>
      </c>
    </row>
    <row r="16023" spans="1:3" x14ac:dyDescent="0.25">
      <c r="A16023">
        <v>168341</v>
      </c>
      <c r="B16023" t="s">
        <v>1594</v>
      </c>
      <c r="C16023" s="47" t="s">
        <v>34892</v>
      </c>
    </row>
    <row r="16024" spans="1:3" x14ac:dyDescent="0.25">
      <c r="A16024">
        <v>168342</v>
      </c>
      <c r="B16024" t="s">
        <v>34893</v>
      </c>
      <c r="C16024" s="47" t="s">
        <v>34894</v>
      </c>
    </row>
    <row r="16025" spans="1:3" x14ac:dyDescent="0.25">
      <c r="A16025">
        <v>168343</v>
      </c>
      <c r="B16025" t="s">
        <v>34895</v>
      </c>
      <c r="C16025" s="47" t="s">
        <v>34896</v>
      </c>
    </row>
    <row r="16026" spans="1:3" x14ac:dyDescent="0.25">
      <c r="A16026">
        <v>168344</v>
      </c>
      <c r="B16026" t="s">
        <v>34897</v>
      </c>
      <c r="C16026" s="47" t="s">
        <v>34898</v>
      </c>
    </row>
    <row r="16027" spans="1:3" x14ac:dyDescent="0.25">
      <c r="A16027">
        <v>168345</v>
      </c>
      <c r="B16027" t="s">
        <v>34899</v>
      </c>
      <c r="C16027" s="47" t="s">
        <v>34900</v>
      </c>
    </row>
    <row r="16028" spans="1:3" x14ac:dyDescent="0.25">
      <c r="A16028">
        <v>168346</v>
      </c>
      <c r="B16028" t="s">
        <v>34901</v>
      </c>
      <c r="C16028" s="47" t="s">
        <v>34902</v>
      </c>
    </row>
    <row r="16029" spans="1:3" x14ac:dyDescent="0.25">
      <c r="A16029">
        <v>168347</v>
      </c>
      <c r="B16029" t="s">
        <v>34903</v>
      </c>
      <c r="C16029" s="47" t="s">
        <v>34904</v>
      </c>
    </row>
    <row r="16030" spans="1:3" x14ac:dyDescent="0.25">
      <c r="A16030">
        <v>168348</v>
      </c>
      <c r="B16030" t="s">
        <v>34905</v>
      </c>
      <c r="C16030" s="47" t="s">
        <v>34906</v>
      </c>
    </row>
    <row r="16031" spans="1:3" x14ac:dyDescent="0.25">
      <c r="A16031">
        <v>168349</v>
      </c>
      <c r="B16031" t="s">
        <v>34907</v>
      </c>
      <c r="C16031" s="47" t="s">
        <v>34908</v>
      </c>
    </row>
    <row r="16032" spans="1:3" x14ac:dyDescent="0.25">
      <c r="A16032">
        <v>168350</v>
      </c>
      <c r="B16032" t="s">
        <v>34909</v>
      </c>
      <c r="C16032" s="47" t="s">
        <v>34910</v>
      </c>
    </row>
    <row r="16033" spans="1:3" x14ac:dyDescent="0.25">
      <c r="A16033">
        <v>168351</v>
      </c>
      <c r="B16033" t="s">
        <v>1674</v>
      </c>
      <c r="C16033" s="47" t="s">
        <v>34911</v>
      </c>
    </row>
    <row r="16034" spans="1:3" x14ac:dyDescent="0.25">
      <c r="A16034">
        <v>168352</v>
      </c>
      <c r="B16034" t="s">
        <v>34912</v>
      </c>
      <c r="C16034" s="47" t="s">
        <v>34913</v>
      </c>
    </row>
    <row r="16035" spans="1:3" x14ac:dyDescent="0.25">
      <c r="A16035">
        <v>168353</v>
      </c>
      <c r="B16035" t="s">
        <v>34914</v>
      </c>
      <c r="C16035" s="47" t="s">
        <v>34915</v>
      </c>
    </row>
    <row r="16036" spans="1:3" x14ac:dyDescent="0.25">
      <c r="A16036">
        <v>168354</v>
      </c>
      <c r="B16036" t="s">
        <v>34916</v>
      </c>
      <c r="C16036" s="47" t="s">
        <v>34917</v>
      </c>
    </row>
    <row r="16037" spans="1:3" x14ac:dyDescent="0.25">
      <c r="A16037">
        <v>168355</v>
      </c>
      <c r="B16037" t="s">
        <v>34918</v>
      </c>
      <c r="C16037" s="47" t="s">
        <v>34919</v>
      </c>
    </row>
    <row r="16038" spans="1:3" x14ac:dyDescent="0.25">
      <c r="A16038">
        <v>168356</v>
      </c>
      <c r="B16038" t="s">
        <v>34920</v>
      </c>
      <c r="C16038" s="47" t="s">
        <v>34921</v>
      </c>
    </row>
    <row r="16039" spans="1:3" x14ac:dyDescent="0.25">
      <c r="A16039">
        <v>168357</v>
      </c>
      <c r="B16039" t="s">
        <v>34922</v>
      </c>
      <c r="C16039" s="47" t="s">
        <v>34923</v>
      </c>
    </row>
    <row r="16040" spans="1:3" x14ac:dyDescent="0.25">
      <c r="A16040">
        <v>168358</v>
      </c>
      <c r="B16040" t="s">
        <v>1134</v>
      </c>
      <c r="C16040" s="47" t="s">
        <v>34924</v>
      </c>
    </row>
    <row r="16041" spans="1:3" x14ac:dyDescent="0.25">
      <c r="A16041">
        <v>168359</v>
      </c>
      <c r="B16041" t="s">
        <v>34925</v>
      </c>
      <c r="C16041" s="47" t="s">
        <v>34926</v>
      </c>
    </row>
    <row r="16042" spans="1:3" x14ac:dyDescent="0.25">
      <c r="A16042">
        <v>168360</v>
      </c>
      <c r="B16042" t="s">
        <v>34927</v>
      </c>
      <c r="C16042" s="47" t="s">
        <v>34928</v>
      </c>
    </row>
    <row r="16043" spans="1:3" x14ac:dyDescent="0.25">
      <c r="A16043">
        <v>168361</v>
      </c>
      <c r="B16043" t="s">
        <v>34929</v>
      </c>
      <c r="C16043" s="47" t="s">
        <v>34930</v>
      </c>
    </row>
    <row r="16044" spans="1:3" x14ac:dyDescent="0.25">
      <c r="A16044">
        <v>168362</v>
      </c>
      <c r="B16044" t="s">
        <v>34931</v>
      </c>
      <c r="C16044" s="47" t="s">
        <v>34932</v>
      </c>
    </row>
    <row r="16045" spans="1:3" x14ac:dyDescent="0.25">
      <c r="A16045">
        <v>168363</v>
      </c>
      <c r="B16045" t="s">
        <v>34933</v>
      </c>
      <c r="C16045" s="47" t="s">
        <v>34934</v>
      </c>
    </row>
    <row r="16046" spans="1:3" x14ac:dyDescent="0.25">
      <c r="A16046">
        <v>168364</v>
      </c>
      <c r="B16046" t="s">
        <v>34935</v>
      </c>
      <c r="C16046" s="47" t="s">
        <v>34936</v>
      </c>
    </row>
    <row r="16047" spans="1:3" x14ac:dyDescent="0.25">
      <c r="A16047">
        <v>168365</v>
      </c>
      <c r="B16047" t="s">
        <v>34937</v>
      </c>
      <c r="C16047" s="47" t="s">
        <v>34938</v>
      </c>
    </row>
    <row r="16048" spans="1:3" x14ac:dyDescent="0.25">
      <c r="A16048">
        <v>168366</v>
      </c>
      <c r="B16048" t="s">
        <v>34939</v>
      </c>
      <c r="C16048" s="47" t="s">
        <v>34940</v>
      </c>
    </row>
    <row r="16049" spans="1:3" x14ac:dyDescent="0.25">
      <c r="A16049">
        <v>168367</v>
      </c>
      <c r="B16049" t="s">
        <v>34941</v>
      </c>
      <c r="C16049" s="47" t="s">
        <v>34942</v>
      </c>
    </row>
    <row r="16050" spans="1:3" x14ac:dyDescent="0.25">
      <c r="A16050">
        <v>168368</v>
      </c>
      <c r="B16050" t="s">
        <v>34943</v>
      </c>
      <c r="C16050" s="47" t="s">
        <v>34944</v>
      </c>
    </row>
    <row r="16051" spans="1:3" x14ac:dyDescent="0.25">
      <c r="A16051">
        <v>168369</v>
      </c>
      <c r="B16051" t="s">
        <v>34945</v>
      </c>
      <c r="C16051" s="47" t="s">
        <v>34946</v>
      </c>
    </row>
    <row r="16052" spans="1:3" x14ac:dyDescent="0.25">
      <c r="A16052">
        <v>168370</v>
      </c>
      <c r="B16052" t="s">
        <v>34947</v>
      </c>
      <c r="C16052" s="47" t="s">
        <v>34948</v>
      </c>
    </row>
    <row r="16053" spans="1:3" x14ac:dyDescent="0.25">
      <c r="A16053">
        <v>168371</v>
      </c>
      <c r="B16053" t="s">
        <v>821</v>
      </c>
      <c r="C16053" s="47" t="s">
        <v>34949</v>
      </c>
    </row>
    <row r="16054" spans="1:3" x14ac:dyDescent="0.25">
      <c r="A16054">
        <v>168372</v>
      </c>
      <c r="B16054" t="s">
        <v>34950</v>
      </c>
      <c r="C16054" s="47" t="s">
        <v>34951</v>
      </c>
    </row>
    <row r="16055" spans="1:3" x14ac:dyDescent="0.25">
      <c r="A16055">
        <v>168373</v>
      </c>
      <c r="B16055" t="s">
        <v>34952</v>
      </c>
      <c r="C16055" s="47" t="s">
        <v>34953</v>
      </c>
    </row>
    <row r="16056" spans="1:3" x14ac:dyDescent="0.25">
      <c r="A16056">
        <v>168374</v>
      </c>
      <c r="B16056" t="s">
        <v>34954</v>
      </c>
      <c r="C16056" s="47" t="s">
        <v>34955</v>
      </c>
    </row>
    <row r="16057" spans="1:3" x14ac:dyDescent="0.25">
      <c r="A16057">
        <v>168375</v>
      </c>
      <c r="B16057" t="s">
        <v>34956</v>
      </c>
      <c r="C16057" s="47" t="s">
        <v>34957</v>
      </c>
    </row>
    <row r="16058" spans="1:3" x14ac:dyDescent="0.25">
      <c r="A16058">
        <v>168376</v>
      </c>
      <c r="B16058" t="s">
        <v>34958</v>
      </c>
      <c r="C16058" s="47" t="s">
        <v>34959</v>
      </c>
    </row>
    <row r="16059" spans="1:3" x14ac:dyDescent="0.25">
      <c r="A16059">
        <v>168377</v>
      </c>
      <c r="B16059" t="s">
        <v>34960</v>
      </c>
      <c r="C16059" s="47" t="s">
        <v>34961</v>
      </c>
    </row>
    <row r="16060" spans="1:3" x14ac:dyDescent="0.25">
      <c r="A16060">
        <v>168378</v>
      </c>
      <c r="B16060" t="s">
        <v>34962</v>
      </c>
      <c r="C16060" s="47" t="s">
        <v>34963</v>
      </c>
    </row>
    <row r="16061" spans="1:3" x14ac:dyDescent="0.25">
      <c r="A16061">
        <v>168379</v>
      </c>
      <c r="B16061" t="s">
        <v>34964</v>
      </c>
      <c r="C16061" s="47" t="s">
        <v>34965</v>
      </c>
    </row>
    <row r="16062" spans="1:3" x14ac:dyDescent="0.25">
      <c r="A16062">
        <v>168380</v>
      </c>
      <c r="B16062" t="s">
        <v>34966</v>
      </c>
      <c r="C16062" s="47" t="s">
        <v>34967</v>
      </c>
    </row>
    <row r="16063" spans="1:3" x14ac:dyDescent="0.25">
      <c r="A16063">
        <v>168381</v>
      </c>
      <c r="B16063" t="s">
        <v>34968</v>
      </c>
      <c r="C16063" s="47" t="s">
        <v>34969</v>
      </c>
    </row>
    <row r="16064" spans="1:3" x14ac:dyDescent="0.25">
      <c r="A16064">
        <v>168382</v>
      </c>
      <c r="B16064" t="s">
        <v>34970</v>
      </c>
      <c r="C16064" s="47" t="s">
        <v>34971</v>
      </c>
    </row>
    <row r="16065" spans="1:3" x14ac:dyDescent="0.25">
      <c r="A16065">
        <v>168383</v>
      </c>
      <c r="B16065" t="s">
        <v>34972</v>
      </c>
      <c r="C16065" s="47" t="s">
        <v>34973</v>
      </c>
    </row>
    <row r="16066" spans="1:3" x14ac:dyDescent="0.25">
      <c r="A16066">
        <v>168384</v>
      </c>
      <c r="B16066" t="s">
        <v>34974</v>
      </c>
      <c r="C16066" s="47" t="s">
        <v>34975</v>
      </c>
    </row>
    <row r="16067" spans="1:3" x14ac:dyDescent="0.25">
      <c r="A16067">
        <v>168385</v>
      </c>
      <c r="B16067" t="s">
        <v>34976</v>
      </c>
      <c r="C16067" s="47" t="s">
        <v>34977</v>
      </c>
    </row>
    <row r="16068" spans="1:3" x14ac:dyDescent="0.25">
      <c r="A16068">
        <v>168386</v>
      </c>
      <c r="B16068" t="s">
        <v>34978</v>
      </c>
      <c r="C16068" s="47" t="s">
        <v>34979</v>
      </c>
    </row>
    <row r="16069" spans="1:3" x14ac:dyDescent="0.25">
      <c r="A16069">
        <v>168387</v>
      </c>
      <c r="B16069" t="s">
        <v>34980</v>
      </c>
      <c r="C16069" s="47" t="s">
        <v>34981</v>
      </c>
    </row>
    <row r="16070" spans="1:3" x14ac:dyDescent="0.25">
      <c r="A16070">
        <v>168388</v>
      </c>
      <c r="B16070" t="s">
        <v>34982</v>
      </c>
      <c r="C16070" s="47" t="s">
        <v>34983</v>
      </c>
    </row>
    <row r="16071" spans="1:3" x14ac:dyDescent="0.25">
      <c r="A16071">
        <v>168389</v>
      </c>
      <c r="B16071" t="s">
        <v>34984</v>
      </c>
      <c r="C16071" s="47" t="s">
        <v>34985</v>
      </c>
    </row>
    <row r="16072" spans="1:3" x14ac:dyDescent="0.25">
      <c r="A16072">
        <v>168390</v>
      </c>
      <c r="B16072" t="s">
        <v>34986</v>
      </c>
      <c r="C16072" s="47" t="s">
        <v>34987</v>
      </c>
    </row>
    <row r="16073" spans="1:3" x14ac:dyDescent="0.25">
      <c r="A16073">
        <v>168391</v>
      </c>
      <c r="B16073" t="s">
        <v>999</v>
      </c>
      <c r="C16073" s="47" t="s">
        <v>34988</v>
      </c>
    </row>
    <row r="16074" spans="1:3" x14ac:dyDescent="0.25">
      <c r="A16074">
        <v>168392</v>
      </c>
      <c r="B16074" t="s">
        <v>34989</v>
      </c>
      <c r="C16074" s="47" t="s">
        <v>34990</v>
      </c>
    </row>
    <row r="16075" spans="1:3" x14ac:dyDescent="0.25">
      <c r="A16075">
        <v>168393</v>
      </c>
      <c r="B16075" t="s">
        <v>34991</v>
      </c>
      <c r="C16075" s="47" t="s">
        <v>34992</v>
      </c>
    </row>
    <row r="16076" spans="1:3" x14ac:dyDescent="0.25">
      <c r="A16076">
        <v>168394</v>
      </c>
      <c r="B16076" t="s">
        <v>34993</v>
      </c>
      <c r="C16076" s="47" t="s">
        <v>34994</v>
      </c>
    </row>
    <row r="16077" spans="1:3" x14ac:dyDescent="0.25">
      <c r="A16077">
        <v>168395</v>
      </c>
      <c r="B16077" t="s">
        <v>34995</v>
      </c>
      <c r="C16077" s="47" t="s">
        <v>34996</v>
      </c>
    </row>
    <row r="16078" spans="1:3" x14ac:dyDescent="0.25">
      <c r="A16078">
        <v>168396</v>
      </c>
      <c r="B16078" t="s">
        <v>34997</v>
      </c>
      <c r="C16078" s="47" t="s">
        <v>34998</v>
      </c>
    </row>
    <row r="16079" spans="1:3" x14ac:dyDescent="0.25">
      <c r="A16079">
        <v>168397</v>
      </c>
      <c r="B16079" t="s">
        <v>34999</v>
      </c>
      <c r="C16079" s="47" t="s">
        <v>35000</v>
      </c>
    </row>
    <row r="16080" spans="1:3" x14ac:dyDescent="0.25">
      <c r="A16080">
        <v>168398</v>
      </c>
      <c r="B16080" t="s">
        <v>35001</v>
      </c>
      <c r="C16080" s="47" t="s">
        <v>35002</v>
      </c>
    </row>
    <row r="16081" spans="1:3" x14ac:dyDescent="0.25">
      <c r="A16081">
        <v>168399</v>
      </c>
      <c r="B16081" t="s">
        <v>35003</v>
      </c>
      <c r="C16081" s="47" t="s">
        <v>35004</v>
      </c>
    </row>
    <row r="16082" spans="1:3" x14ac:dyDescent="0.25">
      <c r="A16082">
        <v>168400</v>
      </c>
      <c r="B16082" t="s">
        <v>35005</v>
      </c>
      <c r="C16082" s="47" t="s">
        <v>35006</v>
      </c>
    </row>
    <row r="16083" spans="1:3" x14ac:dyDescent="0.25">
      <c r="A16083">
        <v>168401</v>
      </c>
      <c r="B16083" t="s">
        <v>35007</v>
      </c>
      <c r="C16083" s="47" t="s">
        <v>35008</v>
      </c>
    </row>
    <row r="16084" spans="1:3" x14ac:dyDescent="0.25">
      <c r="A16084">
        <v>168402</v>
      </c>
      <c r="B16084" t="s">
        <v>35009</v>
      </c>
      <c r="C16084" s="47" t="s">
        <v>35010</v>
      </c>
    </row>
    <row r="16085" spans="1:3" x14ac:dyDescent="0.25">
      <c r="A16085">
        <v>168403</v>
      </c>
      <c r="B16085" t="s">
        <v>35011</v>
      </c>
      <c r="C16085" s="47" t="s">
        <v>35012</v>
      </c>
    </row>
    <row r="16086" spans="1:3" x14ac:dyDescent="0.25">
      <c r="A16086">
        <v>168404</v>
      </c>
      <c r="B16086" t="s">
        <v>35013</v>
      </c>
      <c r="C16086" s="47" t="s">
        <v>35014</v>
      </c>
    </row>
    <row r="16087" spans="1:3" x14ac:dyDescent="0.25">
      <c r="A16087">
        <v>168405</v>
      </c>
      <c r="B16087" t="s">
        <v>1486</v>
      </c>
      <c r="C16087" s="47" t="s">
        <v>35015</v>
      </c>
    </row>
    <row r="16088" spans="1:3" x14ac:dyDescent="0.25">
      <c r="A16088">
        <v>168406</v>
      </c>
      <c r="B16088" t="s">
        <v>35016</v>
      </c>
      <c r="C16088" s="47" t="s">
        <v>35017</v>
      </c>
    </row>
    <row r="16089" spans="1:3" x14ac:dyDescent="0.25">
      <c r="A16089">
        <v>168407</v>
      </c>
      <c r="B16089" t="s">
        <v>35018</v>
      </c>
      <c r="C16089" s="47" t="s">
        <v>35019</v>
      </c>
    </row>
    <row r="16090" spans="1:3" x14ac:dyDescent="0.25">
      <c r="A16090">
        <v>168408</v>
      </c>
      <c r="B16090" t="s">
        <v>35020</v>
      </c>
      <c r="C16090" s="47" t="s">
        <v>35021</v>
      </c>
    </row>
    <row r="16091" spans="1:3" x14ac:dyDescent="0.25">
      <c r="A16091">
        <v>168409</v>
      </c>
      <c r="B16091" t="s">
        <v>35022</v>
      </c>
      <c r="C16091" s="47" t="s">
        <v>35023</v>
      </c>
    </row>
    <row r="16092" spans="1:3" x14ac:dyDescent="0.25">
      <c r="A16092">
        <v>168410</v>
      </c>
      <c r="B16092" t="s">
        <v>1562</v>
      </c>
      <c r="C16092" s="47" t="s">
        <v>35024</v>
      </c>
    </row>
    <row r="16093" spans="1:3" x14ac:dyDescent="0.25">
      <c r="A16093">
        <v>168411</v>
      </c>
      <c r="B16093" t="s">
        <v>35025</v>
      </c>
      <c r="C16093" s="47" t="s">
        <v>35026</v>
      </c>
    </row>
    <row r="16094" spans="1:3" x14ac:dyDescent="0.25">
      <c r="A16094">
        <v>168412</v>
      </c>
      <c r="B16094" t="s">
        <v>35027</v>
      </c>
      <c r="C16094" s="47" t="s">
        <v>35028</v>
      </c>
    </row>
    <row r="16095" spans="1:3" x14ac:dyDescent="0.25">
      <c r="A16095">
        <v>168413</v>
      </c>
      <c r="B16095" t="s">
        <v>35029</v>
      </c>
      <c r="C16095" s="47" t="s">
        <v>35030</v>
      </c>
    </row>
    <row r="16096" spans="1:3" x14ac:dyDescent="0.25">
      <c r="A16096">
        <v>168414</v>
      </c>
      <c r="B16096" t="s">
        <v>35031</v>
      </c>
      <c r="C16096" s="47" t="s">
        <v>35032</v>
      </c>
    </row>
    <row r="16097" spans="1:3" x14ac:dyDescent="0.25">
      <c r="A16097">
        <v>168415</v>
      </c>
      <c r="B16097" t="s">
        <v>35033</v>
      </c>
      <c r="C16097" s="47" t="s">
        <v>35034</v>
      </c>
    </row>
    <row r="16098" spans="1:3" x14ac:dyDescent="0.25">
      <c r="A16098">
        <v>168416</v>
      </c>
      <c r="B16098" t="s">
        <v>35035</v>
      </c>
      <c r="C16098" s="47" t="s">
        <v>35036</v>
      </c>
    </row>
    <row r="16099" spans="1:3" x14ac:dyDescent="0.25">
      <c r="A16099">
        <v>168417</v>
      </c>
      <c r="B16099" t="s">
        <v>35037</v>
      </c>
      <c r="C16099" s="47" t="s">
        <v>35038</v>
      </c>
    </row>
    <row r="16100" spans="1:3" x14ac:dyDescent="0.25">
      <c r="A16100">
        <v>168418</v>
      </c>
      <c r="B16100" t="s">
        <v>35039</v>
      </c>
      <c r="C16100" s="47" t="s">
        <v>35040</v>
      </c>
    </row>
    <row r="16101" spans="1:3" x14ac:dyDescent="0.25">
      <c r="A16101">
        <v>168419</v>
      </c>
      <c r="B16101" t="s">
        <v>35041</v>
      </c>
      <c r="C16101" s="47" t="s">
        <v>35042</v>
      </c>
    </row>
    <row r="16102" spans="1:3" x14ac:dyDescent="0.25">
      <c r="A16102">
        <v>168420</v>
      </c>
      <c r="B16102" t="s">
        <v>35043</v>
      </c>
      <c r="C16102" s="47" t="s">
        <v>35044</v>
      </c>
    </row>
    <row r="16103" spans="1:3" x14ac:dyDescent="0.25">
      <c r="A16103">
        <v>168421</v>
      </c>
      <c r="B16103" t="s">
        <v>35045</v>
      </c>
      <c r="C16103" s="47" t="s">
        <v>35046</v>
      </c>
    </row>
    <row r="16104" spans="1:3" x14ac:dyDescent="0.25">
      <c r="A16104">
        <v>168422</v>
      </c>
      <c r="B16104" t="s">
        <v>35047</v>
      </c>
      <c r="C16104" s="47" t="s">
        <v>35048</v>
      </c>
    </row>
    <row r="16105" spans="1:3" x14ac:dyDescent="0.25">
      <c r="A16105">
        <v>168423</v>
      </c>
      <c r="B16105" t="s">
        <v>35049</v>
      </c>
      <c r="C16105" s="47" t="s">
        <v>35050</v>
      </c>
    </row>
    <row r="16106" spans="1:3" x14ac:dyDescent="0.25">
      <c r="A16106">
        <v>168424</v>
      </c>
      <c r="B16106" t="s">
        <v>35051</v>
      </c>
      <c r="C16106" s="47" t="s">
        <v>35052</v>
      </c>
    </row>
    <row r="16107" spans="1:3" x14ac:dyDescent="0.25">
      <c r="A16107">
        <v>168425</v>
      </c>
      <c r="B16107" t="s">
        <v>35053</v>
      </c>
      <c r="C16107" s="47" t="s">
        <v>35054</v>
      </c>
    </row>
    <row r="16108" spans="1:3" x14ac:dyDescent="0.25">
      <c r="A16108">
        <v>168426</v>
      </c>
      <c r="B16108" t="s">
        <v>35055</v>
      </c>
      <c r="C16108" s="47" t="s">
        <v>35056</v>
      </c>
    </row>
    <row r="16109" spans="1:3" x14ac:dyDescent="0.25">
      <c r="A16109">
        <v>168427</v>
      </c>
      <c r="B16109" t="s">
        <v>35057</v>
      </c>
      <c r="C16109" s="47" t="s">
        <v>35058</v>
      </c>
    </row>
    <row r="16110" spans="1:3" x14ac:dyDescent="0.25">
      <c r="A16110">
        <v>168428</v>
      </c>
      <c r="B16110" t="s">
        <v>35059</v>
      </c>
      <c r="C16110" s="47" t="s">
        <v>35060</v>
      </c>
    </row>
    <row r="16111" spans="1:3" x14ac:dyDescent="0.25">
      <c r="A16111">
        <v>168429</v>
      </c>
      <c r="B16111" t="s">
        <v>35061</v>
      </c>
      <c r="C16111" s="47" t="s">
        <v>35062</v>
      </c>
    </row>
    <row r="16112" spans="1:3" x14ac:dyDescent="0.25">
      <c r="A16112">
        <v>168430</v>
      </c>
      <c r="B16112" t="s">
        <v>35063</v>
      </c>
      <c r="C16112" s="47" t="s">
        <v>35064</v>
      </c>
    </row>
    <row r="16113" spans="1:3" x14ac:dyDescent="0.25">
      <c r="A16113">
        <v>168431</v>
      </c>
      <c r="B16113" t="s">
        <v>35065</v>
      </c>
      <c r="C16113" s="47" t="s">
        <v>35066</v>
      </c>
    </row>
    <row r="16114" spans="1:3" x14ac:dyDescent="0.25">
      <c r="A16114">
        <v>168432</v>
      </c>
      <c r="B16114" t="s">
        <v>1642</v>
      </c>
      <c r="C16114" s="47" t="s">
        <v>35067</v>
      </c>
    </row>
    <row r="16115" spans="1:3" x14ac:dyDescent="0.25">
      <c r="A16115">
        <v>168433</v>
      </c>
      <c r="B16115" t="s">
        <v>35068</v>
      </c>
      <c r="C16115" s="47" t="s">
        <v>35069</v>
      </c>
    </row>
    <row r="16116" spans="1:3" x14ac:dyDescent="0.25">
      <c r="A16116">
        <v>168434</v>
      </c>
      <c r="B16116" t="s">
        <v>525</v>
      </c>
      <c r="C16116" s="47" t="s">
        <v>35070</v>
      </c>
    </row>
    <row r="16117" spans="1:3" x14ac:dyDescent="0.25">
      <c r="A16117">
        <v>168435</v>
      </c>
      <c r="B16117" t="s">
        <v>35071</v>
      </c>
      <c r="C16117" s="47" t="s">
        <v>35072</v>
      </c>
    </row>
    <row r="16118" spans="1:3" x14ac:dyDescent="0.25">
      <c r="A16118">
        <v>168436</v>
      </c>
      <c r="B16118" t="s">
        <v>1262</v>
      </c>
      <c r="C16118" s="47" t="s">
        <v>35073</v>
      </c>
    </row>
    <row r="16119" spans="1:3" x14ac:dyDescent="0.25">
      <c r="A16119">
        <v>168437</v>
      </c>
      <c r="B16119" t="s">
        <v>35074</v>
      </c>
      <c r="C16119" s="47" t="s">
        <v>35075</v>
      </c>
    </row>
    <row r="16120" spans="1:3" x14ac:dyDescent="0.25">
      <c r="A16120">
        <v>168438</v>
      </c>
      <c r="B16120" t="s">
        <v>35076</v>
      </c>
      <c r="C16120" s="47" t="s">
        <v>35077</v>
      </c>
    </row>
    <row r="16121" spans="1:3" x14ac:dyDescent="0.25">
      <c r="A16121">
        <v>168439</v>
      </c>
      <c r="B16121" t="s">
        <v>35078</v>
      </c>
      <c r="C16121" s="47" t="s">
        <v>35079</v>
      </c>
    </row>
    <row r="16122" spans="1:3" x14ac:dyDescent="0.25">
      <c r="A16122">
        <v>168440</v>
      </c>
      <c r="B16122" t="s">
        <v>35080</v>
      </c>
      <c r="C16122" s="47" t="s">
        <v>35081</v>
      </c>
    </row>
    <row r="16123" spans="1:3" x14ac:dyDescent="0.25">
      <c r="A16123">
        <v>168441</v>
      </c>
      <c r="B16123" t="s">
        <v>35082</v>
      </c>
      <c r="C16123" s="47" t="s">
        <v>35083</v>
      </c>
    </row>
    <row r="16124" spans="1:3" x14ac:dyDescent="0.25">
      <c r="A16124">
        <v>168442</v>
      </c>
      <c r="B16124" t="s">
        <v>35084</v>
      </c>
      <c r="C16124" s="47" t="s">
        <v>35085</v>
      </c>
    </row>
    <row r="16125" spans="1:3" x14ac:dyDescent="0.25">
      <c r="A16125">
        <v>168443</v>
      </c>
      <c r="B16125" t="s">
        <v>35086</v>
      </c>
      <c r="C16125" s="47" t="s">
        <v>35087</v>
      </c>
    </row>
    <row r="16126" spans="1:3" x14ac:dyDescent="0.25">
      <c r="A16126">
        <v>168444</v>
      </c>
      <c r="B16126" t="s">
        <v>35088</v>
      </c>
      <c r="C16126" s="47" t="s">
        <v>35089</v>
      </c>
    </row>
    <row r="16127" spans="1:3" x14ac:dyDescent="0.25">
      <c r="A16127">
        <v>168445</v>
      </c>
      <c r="B16127" t="s">
        <v>35090</v>
      </c>
      <c r="C16127" s="47" t="s">
        <v>35091</v>
      </c>
    </row>
    <row r="16128" spans="1:3" x14ac:dyDescent="0.25">
      <c r="A16128">
        <v>168446</v>
      </c>
      <c r="B16128" t="s">
        <v>35092</v>
      </c>
      <c r="C16128" s="47" t="s">
        <v>35093</v>
      </c>
    </row>
    <row r="16129" spans="1:3" x14ac:dyDescent="0.25">
      <c r="A16129">
        <v>168447</v>
      </c>
      <c r="B16129" t="s">
        <v>35094</v>
      </c>
      <c r="C16129" s="47" t="s">
        <v>35095</v>
      </c>
    </row>
    <row r="16130" spans="1:3" x14ac:dyDescent="0.25">
      <c r="A16130">
        <v>168448</v>
      </c>
      <c r="B16130" t="s">
        <v>35096</v>
      </c>
      <c r="C16130" s="47" t="s">
        <v>35097</v>
      </c>
    </row>
    <row r="16131" spans="1:3" x14ac:dyDescent="0.25">
      <c r="A16131">
        <v>168449</v>
      </c>
      <c r="B16131" t="s">
        <v>35098</v>
      </c>
      <c r="C16131" s="47" t="s">
        <v>35099</v>
      </c>
    </row>
    <row r="16132" spans="1:3" x14ac:dyDescent="0.25">
      <c r="A16132">
        <v>168450</v>
      </c>
      <c r="B16132" t="s">
        <v>35100</v>
      </c>
      <c r="C16132" s="47" t="s">
        <v>35101</v>
      </c>
    </row>
    <row r="16133" spans="1:3" x14ac:dyDescent="0.25">
      <c r="A16133">
        <v>168451</v>
      </c>
      <c r="B16133" t="s">
        <v>35102</v>
      </c>
      <c r="C16133" s="47" t="s">
        <v>35103</v>
      </c>
    </row>
    <row r="16134" spans="1:3" x14ac:dyDescent="0.25">
      <c r="A16134">
        <v>168452</v>
      </c>
      <c r="B16134" t="s">
        <v>35104</v>
      </c>
      <c r="C16134" s="47" t="s">
        <v>35105</v>
      </c>
    </row>
    <row r="16135" spans="1:3" x14ac:dyDescent="0.25">
      <c r="A16135">
        <v>168453</v>
      </c>
      <c r="B16135" t="s">
        <v>35106</v>
      </c>
      <c r="C16135" s="47" t="s">
        <v>35107</v>
      </c>
    </row>
    <row r="16136" spans="1:3" x14ac:dyDescent="0.25">
      <c r="A16136">
        <v>168454</v>
      </c>
      <c r="B16136" t="s">
        <v>35108</v>
      </c>
      <c r="C16136" s="47" t="s">
        <v>35109</v>
      </c>
    </row>
    <row r="16137" spans="1:3" x14ac:dyDescent="0.25">
      <c r="A16137">
        <v>168455</v>
      </c>
      <c r="B16137" t="s">
        <v>35110</v>
      </c>
      <c r="C16137" s="47" t="s">
        <v>35111</v>
      </c>
    </row>
    <row r="16138" spans="1:3" x14ac:dyDescent="0.25">
      <c r="A16138">
        <v>168456</v>
      </c>
      <c r="B16138" t="s">
        <v>35112</v>
      </c>
      <c r="C16138" s="47" t="s">
        <v>35113</v>
      </c>
    </row>
    <row r="16139" spans="1:3" x14ac:dyDescent="0.25">
      <c r="A16139">
        <v>168457</v>
      </c>
      <c r="B16139" t="s">
        <v>35114</v>
      </c>
      <c r="C16139" s="47" t="s">
        <v>35115</v>
      </c>
    </row>
    <row r="16140" spans="1:3" x14ac:dyDescent="0.25">
      <c r="A16140">
        <v>168458</v>
      </c>
      <c r="B16140" t="s">
        <v>35116</v>
      </c>
      <c r="C16140" s="47" t="s">
        <v>35117</v>
      </c>
    </row>
    <row r="16141" spans="1:3" x14ac:dyDescent="0.25">
      <c r="A16141">
        <v>168459</v>
      </c>
      <c r="B16141" t="s">
        <v>35118</v>
      </c>
      <c r="C16141" s="47" t="s">
        <v>35119</v>
      </c>
    </row>
    <row r="16142" spans="1:3" x14ac:dyDescent="0.25">
      <c r="A16142">
        <v>168460</v>
      </c>
      <c r="B16142" t="s">
        <v>35120</v>
      </c>
      <c r="C16142" s="47" t="s">
        <v>35121</v>
      </c>
    </row>
    <row r="16143" spans="1:3" x14ac:dyDescent="0.25">
      <c r="A16143">
        <v>168461</v>
      </c>
      <c r="B16143" t="s">
        <v>35122</v>
      </c>
      <c r="C16143" s="47" t="s">
        <v>35123</v>
      </c>
    </row>
    <row r="16144" spans="1:3" x14ac:dyDescent="0.25">
      <c r="A16144">
        <v>168462</v>
      </c>
      <c r="B16144" t="s">
        <v>35124</v>
      </c>
      <c r="C16144" s="47" t="s">
        <v>35125</v>
      </c>
    </row>
    <row r="16145" spans="1:3" x14ac:dyDescent="0.25">
      <c r="A16145">
        <v>168463</v>
      </c>
      <c r="B16145" t="s">
        <v>35126</v>
      </c>
      <c r="C16145" s="47" t="s">
        <v>35127</v>
      </c>
    </row>
    <row r="16146" spans="1:3" x14ac:dyDescent="0.25">
      <c r="A16146">
        <v>168464</v>
      </c>
      <c r="B16146" t="s">
        <v>35128</v>
      </c>
      <c r="C16146" s="47" t="s">
        <v>35129</v>
      </c>
    </row>
    <row r="16147" spans="1:3" x14ac:dyDescent="0.25">
      <c r="A16147">
        <v>168465</v>
      </c>
      <c r="B16147" t="s">
        <v>35130</v>
      </c>
      <c r="C16147" s="47" t="s">
        <v>35131</v>
      </c>
    </row>
    <row r="16148" spans="1:3" x14ac:dyDescent="0.25">
      <c r="A16148">
        <v>168466</v>
      </c>
      <c r="B16148" t="s">
        <v>1353</v>
      </c>
      <c r="C16148" s="47" t="s">
        <v>35132</v>
      </c>
    </row>
    <row r="16149" spans="1:3" x14ac:dyDescent="0.25">
      <c r="A16149">
        <v>168467</v>
      </c>
      <c r="B16149" t="s">
        <v>35133</v>
      </c>
      <c r="C16149" s="47" t="s">
        <v>35134</v>
      </c>
    </row>
    <row r="16150" spans="1:3" x14ac:dyDescent="0.25">
      <c r="A16150">
        <v>168468</v>
      </c>
      <c r="B16150" t="s">
        <v>35135</v>
      </c>
      <c r="C16150" s="47" t="s">
        <v>35136</v>
      </c>
    </row>
    <row r="16151" spans="1:3" x14ac:dyDescent="0.25">
      <c r="A16151">
        <v>168469</v>
      </c>
      <c r="B16151" t="s">
        <v>35137</v>
      </c>
      <c r="C16151" s="47" t="s">
        <v>35138</v>
      </c>
    </row>
    <row r="16152" spans="1:3" x14ac:dyDescent="0.25">
      <c r="A16152">
        <v>168470</v>
      </c>
      <c r="B16152" t="s">
        <v>35139</v>
      </c>
      <c r="C16152" s="47" t="s">
        <v>35140</v>
      </c>
    </row>
    <row r="16153" spans="1:3" x14ac:dyDescent="0.25">
      <c r="A16153">
        <v>168471</v>
      </c>
      <c r="B16153" t="s">
        <v>35141</v>
      </c>
      <c r="C16153" s="47" t="s">
        <v>35142</v>
      </c>
    </row>
    <row r="16154" spans="1:3" x14ac:dyDescent="0.25">
      <c r="A16154">
        <v>168472</v>
      </c>
      <c r="B16154" t="s">
        <v>35143</v>
      </c>
      <c r="C16154" s="47" t="s">
        <v>35144</v>
      </c>
    </row>
    <row r="16155" spans="1:3" x14ac:dyDescent="0.25">
      <c r="A16155">
        <v>168473</v>
      </c>
      <c r="B16155" t="s">
        <v>35145</v>
      </c>
      <c r="C16155" s="47" t="s">
        <v>35146</v>
      </c>
    </row>
    <row r="16156" spans="1:3" x14ac:dyDescent="0.25">
      <c r="A16156">
        <v>168474</v>
      </c>
      <c r="B16156" t="s">
        <v>35147</v>
      </c>
      <c r="C16156" s="47" t="s">
        <v>35148</v>
      </c>
    </row>
    <row r="16157" spans="1:3" x14ac:dyDescent="0.25">
      <c r="A16157">
        <v>168475</v>
      </c>
      <c r="B16157" t="s">
        <v>35149</v>
      </c>
      <c r="C16157" s="47" t="s">
        <v>35150</v>
      </c>
    </row>
    <row r="16158" spans="1:3" x14ac:dyDescent="0.25">
      <c r="A16158">
        <v>168476</v>
      </c>
      <c r="B16158" t="s">
        <v>35151</v>
      </c>
      <c r="C16158" s="47" t="s">
        <v>35152</v>
      </c>
    </row>
    <row r="16159" spans="1:3" x14ac:dyDescent="0.25">
      <c r="A16159">
        <v>168477</v>
      </c>
      <c r="B16159" t="s">
        <v>35153</v>
      </c>
      <c r="C16159" s="47" t="s">
        <v>35154</v>
      </c>
    </row>
    <row r="16160" spans="1:3" x14ac:dyDescent="0.25">
      <c r="A16160">
        <v>168478</v>
      </c>
      <c r="B16160" t="s">
        <v>35155</v>
      </c>
      <c r="C16160" s="47" t="s">
        <v>35156</v>
      </c>
    </row>
    <row r="16161" spans="1:3" x14ac:dyDescent="0.25">
      <c r="A16161">
        <v>168479</v>
      </c>
      <c r="B16161" t="s">
        <v>35157</v>
      </c>
      <c r="C16161" s="47" t="s">
        <v>35158</v>
      </c>
    </row>
    <row r="16162" spans="1:3" x14ac:dyDescent="0.25">
      <c r="A16162">
        <v>168480</v>
      </c>
      <c r="B16162" t="s">
        <v>35159</v>
      </c>
      <c r="C16162" s="47" t="s">
        <v>35160</v>
      </c>
    </row>
    <row r="16163" spans="1:3" x14ac:dyDescent="0.25">
      <c r="A16163">
        <v>168481</v>
      </c>
      <c r="B16163" t="s">
        <v>35161</v>
      </c>
      <c r="C16163" s="47" t="s">
        <v>35162</v>
      </c>
    </row>
    <row r="16164" spans="1:3" x14ac:dyDescent="0.25">
      <c r="A16164">
        <v>168482</v>
      </c>
      <c r="B16164" t="s">
        <v>35163</v>
      </c>
      <c r="C16164" s="47" t="s">
        <v>35164</v>
      </c>
    </row>
    <row r="16165" spans="1:3" x14ac:dyDescent="0.25">
      <c r="A16165">
        <v>168483</v>
      </c>
      <c r="B16165" t="s">
        <v>35165</v>
      </c>
      <c r="C16165" s="47" t="s">
        <v>35166</v>
      </c>
    </row>
    <row r="16166" spans="1:3" x14ac:dyDescent="0.25">
      <c r="A16166">
        <v>168484</v>
      </c>
      <c r="B16166" t="s">
        <v>35167</v>
      </c>
      <c r="C16166" s="47" t="s">
        <v>35168</v>
      </c>
    </row>
    <row r="16167" spans="1:3" x14ac:dyDescent="0.25">
      <c r="A16167">
        <v>168485</v>
      </c>
      <c r="B16167" t="s">
        <v>35169</v>
      </c>
      <c r="C16167" s="47" t="s">
        <v>35170</v>
      </c>
    </row>
    <row r="16168" spans="1:3" x14ac:dyDescent="0.25">
      <c r="A16168">
        <v>168486</v>
      </c>
      <c r="B16168" t="s">
        <v>35171</v>
      </c>
      <c r="C16168" s="47" t="s">
        <v>35172</v>
      </c>
    </row>
    <row r="16169" spans="1:3" x14ac:dyDescent="0.25">
      <c r="A16169">
        <v>168487</v>
      </c>
      <c r="B16169" t="s">
        <v>35173</v>
      </c>
      <c r="C16169" s="47" t="s">
        <v>35174</v>
      </c>
    </row>
    <row r="16170" spans="1:3" x14ac:dyDescent="0.25">
      <c r="A16170">
        <v>168488</v>
      </c>
      <c r="B16170" t="s">
        <v>35175</v>
      </c>
      <c r="C16170" s="47" t="s">
        <v>35176</v>
      </c>
    </row>
    <row r="16171" spans="1:3" x14ac:dyDescent="0.25">
      <c r="A16171">
        <v>168489</v>
      </c>
      <c r="B16171" t="s">
        <v>35177</v>
      </c>
      <c r="C16171" s="47" t="s">
        <v>35178</v>
      </c>
    </row>
    <row r="16172" spans="1:3" x14ac:dyDescent="0.25">
      <c r="A16172">
        <v>168490</v>
      </c>
      <c r="B16172" t="s">
        <v>35179</v>
      </c>
      <c r="C16172" s="47" t="s">
        <v>35180</v>
      </c>
    </row>
    <row r="16173" spans="1:3" x14ac:dyDescent="0.25">
      <c r="A16173">
        <v>168491</v>
      </c>
      <c r="B16173" t="s">
        <v>35181</v>
      </c>
      <c r="C16173" s="47" t="s">
        <v>35182</v>
      </c>
    </row>
    <row r="16174" spans="1:3" x14ac:dyDescent="0.25">
      <c r="A16174">
        <v>168492</v>
      </c>
      <c r="B16174" t="s">
        <v>35183</v>
      </c>
      <c r="C16174" s="47" t="s">
        <v>35184</v>
      </c>
    </row>
    <row r="16175" spans="1:3" x14ac:dyDescent="0.25">
      <c r="A16175">
        <v>168493</v>
      </c>
      <c r="B16175" t="s">
        <v>35185</v>
      </c>
      <c r="C16175" s="47" t="s">
        <v>35186</v>
      </c>
    </row>
    <row r="16176" spans="1:3" x14ac:dyDescent="0.25">
      <c r="A16176">
        <v>168494</v>
      </c>
      <c r="B16176" t="s">
        <v>35187</v>
      </c>
      <c r="C16176" s="47" t="s">
        <v>35188</v>
      </c>
    </row>
    <row r="16177" spans="1:3" x14ac:dyDescent="0.25">
      <c r="A16177">
        <v>168495</v>
      </c>
      <c r="B16177" t="s">
        <v>35189</v>
      </c>
      <c r="C16177" s="47" t="s">
        <v>35190</v>
      </c>
    </row>
    <row r="16178" spans="1:3" x14ac:dyDescent="0.25">
      <c r="A16178">
        <v>168496</v>
      </c>
      <c r="B16178" t="s">
        <v>35191</v>
      </c>
      <c r="C16178" s="47" t="s">
        <v>35192</v>
      </c>
    </row>
    <row r="16179" spans="1:3" x14ac:dyDescent="0.25">
      <c r="A16179">
        <v>168497</v>
      </c>
      <c r="B16179" t="s">
        <v>35193</v>
      </c>
      <c r="C16179" s="47" t="s">
        <v>35194</v>
      </c>
    </row>
    <row r="16180" spans="1:3" x14ac:dyDescent="0.25">
      <c r="A16180">
        <v>168498</v>
      </c>
      <c r="B16180" t="s">
        <v>35195</v>
      </c>
      <c r="C16180" s="47" t="s">
        <v>35196</v>
      </c>
    </row>
    <row r="16181" spans="1:3" x14ac:dyDescent="0.25">
      <c r="A16181">
        <v>168499</v>
      </c>
      <c r="B16181" t="s">
        <v>35197</v>
      </c>
      <c r="C16181" s="47" t="s">
        <v>35198</v>
      </c>
    </row>
    <row r="16182" spans="1:3" x14ac:dyDescent="0.25">
      <c r="A16182">
        <v>168500</v>
      </c>
      <c r="B16182" t="s">
        <v>35199</v>
      </c>
      <c r="C16182" s="47" t="s">
        <v>35200</v>
      </c>
    </row>
    <row r="16183" spans="1:3" x14ac:dyDescent="0.25">
      <c r="A16183">
        <v>168501</v>
      </c>
      <c r="B16183" t="s">
        <v>35201</v>
      </c>
      <c r="C16183" s="47" t="s">
        <v>35202</v>
      </c>
    </row>
    <row r="16184" spans="1:3" x14ac:dyDescent="0.25">
      <c r="A16184">
        <v>168502</v>
      </c>
      <c r="B16184" t="s">
        <v>35203</v>
      </c>
      <c r="C16184" s="47" t="s">
        <v>35204</v>
      </c>
    </row>
    <row r="16185" spans="1:3" x14ac:dyDescent="0.25">
      <c r="A16185">
        <v>168503</v>
      </c>
      <c r="B16185" t="s">
        <v>35205</v>
      </c>
      <c r="C16185" s="47" t="s">
        <v>35206</v>
      </c>
    </row>
    <row r="16186" spans="1:3" x14ac:dyDescent="0.25">
      <c r="A16186">
        <v>168504</v>
      </c>
      <c r="B16186" t="s">
        <v>35207</v>
      </c>
      <c r="C16186" s="47" t="s">
        <v>35208</v>
      </c>
    </row>
    <row r="16187" spans="1:3" x14ac:dyDescent="0.25">
      <c r="A16187">
        <v>168505</v>
      </c>
      <c r="B16187" t="s">
        <v>35209</v>
      </c>
      <c r="C16187" s="47" t="s">
        <v>35210</v>
      </c>
    </row>
    <row r="16188" spans="1:3" x14ac:dyDescent="0.25">
      <c r="A16188">
        <v>168506</v>
      </c>
      <c r="B16188" t="s">
        <v>35211</v>
      </c>
      <c r="C16188" s="47" t="s">
        <v>35212</v>
      </c>
    </row>
    <row r="16189" spans="1:3" x14ac:dyDescent="0.25">
      <c r="A16189">
        <v>168507</v>
      </c>
      <c r="B16189" t="s">
        <v>35213</v>
      </c>
      <c r="C16189" s="47" t="s">
        <v>35214</v>
      </c>
    </row>
    <row r="16190" spans="1:3" x14ac:dyDescent="0.25">
      <c r="A16190">
        <v>168508</v>
      </c>
      <c r="B16190" t="s">
        <v>35215</v>
      </c>
      <c r="C16190" s="47" t="s">
        <v>35216</v>
      </c>
    </row>
    <row r="16191" spans="1:3" x14ac:dyDescent="0.25">
      <c r="A16191">
        <v>168509</v>
      </c>
      <c r="B16191" t="s">
        <v>35217</v>
      </c>
      <c r="C16191" s="47" t="s">
        <v>35218</v>
      </c>
    </row>
    <row r="16192" spans="1:3" x14ac:dyDescent="0.25">
      <c r="A16192">
        <v>168510</v>
      </c>
      <c r="B16192" t="s">
        <v>35219</v>
      </c>
      <c r="C16192" s="47" t="s">
        <v>35220</v>
      </c>
    </row>
    <row r="16193" spans="1:3" x14ac:dyDescent="0.25">
      <c r="A16193">
        <v>168511</v>
      </c>
      <c r="B16193" t="s">
        <v>35221</v>
      </c>
      <c r="C16193" s="47" t="s">
        <v>35222</v>
      </c>
    </row>
    <row r="16194" spans="1:3" x14ac:dyDescent="0.25">
      <c r="A16194">
        <v>168512</v>
      </c>
      <c r="B16194" t="s">
        <v>35223</v>
      </c>
      <c r="C16194" s="47" t="s">
        <v>35224</v>
      </c>
    </row>
    <row r="16195" spans="1:3" x14ac:dyDescent="0.25">
      <c r="A16195">
        <v>168513</v>
      </c>
      <c r="B16195" t="s">
        <v>1452</v>
      </c>
      <c r="C16195" s="47" t="s">
        <v>35225</v>
      </c>
    </row>
    <row r="16196" spans="1:3" x14ac:dyDescent="0.25">
      <c r="A16196">
        <v>168514</v>
      </c>
      <c r="B16196" t="s">
        <v>35226</v>
      </c>
      <c r="C16196" s="47" t="s">
        <v>35227</v>
      </c>
    </row>
    <row r="16197" spans="1:3" x14ac:dyDescent="0.25">
      <c r="A16197">
        <v>168515</v>
      </c>
      <c r="B16197" t="s">
        <v>1529</v>
      </c>
      <c r="C16197" s="47" t="s">
        <v>35228</v>
      </c>
    </row>
    <row r="16198" spans="1:3" x14ac:dyDescent="0.25">
      <c r="A16198">
        <v>168516</v>
      </c>
      <c r="B16198" t="s">
        <v>35229</v>
      </c>
      <c r="C16198" s="47" t="s">
        <v>35230</v>
      </c>
    </row>
    <row r="16199" spans="1:3" x14ac:dyDescent="0.25">
      <c r="A16199">
        <v>168517</v>
      </c>
      <c r="B16199" t="s">
        <v>35231</v>
      </c>
      <c r="C16199" s="47" t="s">
        <v>35232</v>
      </c>
    </row>
    <row r="16200" spans="1:3" x14ac:dyDescent="0.25">
      <c r="A16200">
        <v>168518</v>
      </c>
      <c r="B16200" t="s">
        <v>35233</v>
      </c>
      <c r="C16200" s="47" t="s">
        <v>35234</v>
      </c>
    </row>
    <row r="16201" spans="1:3" x14ac:dyDescent="0.25">
      <c r="A16201">
        <v>168519</v>
      </c>
      <c r="B16201" t="s">
        <v>35235</v>
      </c>
      <c r="C16201" s="47" t="s">
        <v>35236</v>
      </c>
    </row>
    <row r="16202" spans="1:3" x14ac:dyDescent="0.25">
      <c r="A16202">
        <v>168520</v>
      </c>
      <c r="B16202" t="s">
        <v>146</v>
      </c>
      <c r="C16202" s="47" t="s">
        <v>35237</v>
      </c>
    </row>
    <row r="16203" spans="1:3" x14ac:dyDescent="0.25">
      <c r="A16203">
        <v>168521</v>
      </c>
      <c r="B16203" t="s">
        <v>35238</v>
      </c>
      <c r="C16203" s="47" t="s">
        <v>35239</v>
      </c>
    </row>
    <row r="16204" spans="1:3" x14ac:dyDescent="0.25">
      <c r="A16204">
        <v>168522</v>
      </c>
      <c r="B16204" t="s">
        <v>35240</v>
      </c>
      <c r="C16204" s="47" t="s">
        <v>35241</v>
      </c>
    </row>
    <row r="16205" spans="1:3" x14ac:dyDescent="0.25">
      <c r="A16205">
        <v>168523</v>
      </c>
      <c r="B16205" t="s">
        <v>35242</v>
      </c>
      <c r="C16205" s="47" t="s">
        <v>35243</v>
      </c>
    </row>
    <row r="16206" spans="1:3" x14ac:dyDescent="0.25">
      <c r="A16206">
        <v>168524</v>
      </c>
      <c r="B16206" t="s">
        <v>35244</v>
      </c>
      <c r="C16206" s="47" t="s">
        <v>35245</v>
      </c>
    </row>
    <row r="16207" spans="1:3" x14ac:dyDescent="0.25">
      <c r="A16207">
        <v>168525</v>
      </c>
      <c r="B16207" t="s">
        <v>35246</v>
      </c>
      <c r="C16207" s="47" t="s">
        <v>35247</v>
      </c>
    </row>
    <row r="16208" spans="1:3" x14ac:dyDescent="0.25">
      <c r="A16208">
        <v>168526</v>
      </c>
      <c r="B16208" t="s">
        <v>35248</v>
      </c>
      <c r="C16208" s="47" t="s">
        <v>35249</v>
      </c>
    </row>
    <row r="16209" spans="1:3" x14ac:dyDescent="0.25">
      <c r="A16209">
        <v>168527</v>
      </c>
      <c r="B16209" t="s">
        <v>35250</v>
      </c>
      <c r="C16209" s="47" t="s">
        <v>35251</v>
      </c>
    </row>
    <row r="16210" spans="1:3" x14ac:dyDescent="0.25">
      <c r="A16210">
        <v>168528</v>
      </c>
      <c r="B16210" t="s">
        <v>35252</v>
      </c>
      <c r="C16210" s="47" t="s">
        <v>35253</v>
      </c>
    </row>
    <row r="16211" spans="1:3" x14ac:dyDescent="0.25">
      <c r="A16211">
        <v>168529</v>
      </c>
      <c r="B16211" t="s">
        <v>35254</v>
      </c>
      <c r="C16211" s="47" t="s">
        <v>35255</v>
      </c>
    </row>
    <row r="16212" spans="1:3" x14ac:dyDescent="0.25">
      <c r="A16212">
        <v>168530</v>
      </c>
      <c r="B16212" t="s">
        <v>35256</v>
      </c>
      <c r="C16212" s="47" t="s">
        <v>35257</v>
      </c>
    </row>
    <row r="16213" spans="1:3" x14ac:dyDescent="0.25">
      <c r="A16213">
        <v>168531</v>
      </c>
      <c r="B16213" t="s">
        <v>35258</v>
      </c>
      <c r="C16213" s="47" t="s">
        <v>35259</v>
      </c>
    </row>
    <row r="16214" spans="1:3" x14ac:dyDescent="0.25">
      <c r="A16214">
        <v>168532</v>
      </c>
      <c r="B16214" t="s">
        <v>35260</v>
      </c>
      <c r="C16214" s="47" t="s">
        <v>35261</v>
      </c>
    </row>
    <row r="16215" spans="1:3" x14ac:dyDescent="0.25">
      <c r="A16215">
        <v>168533</v>
      </c>
      <c r="B16215" t="s">
        <v>35262</v>
      </c>
      <c r="C16215" s="47" t="s">
        <v>35263</v>
      </c>
    </row>
    <row r="16216" spans="1:3" x14ac:dyDescent="0.25">
      <c r="A16216">
        <v>168534</v>
      </c>
      <c r="B16216" t="s">
        <v>35264</v>
      </c>
      <c r="C16216" s="47" t="s">
        <v>35265</v>
      </c>
    </row>
    <row r="16217" spans="1:3" x14ac:dyDescent="0.25">
      <c r="A16217">
        <v>168535</v>
      </c>
      <c r="B16217" t="s">
        <v>35266</v>
      </c>
      <c r="C16217" s="47" t="s">
        <v>35267</v>
      </c>
    </row>
    <row r="16218" spans="1:3" x14ac:dyDescent="0.25">
      <c r="A16218">
        <v>168536</v>
      </c>
      <c r="B16218" t="s">
        <v>35268</v>
      </c>
      <c r="C16218" s="47" t="s">
        <v>35269</v>
      </c>
    </row>
    <row r="16219" spans="1:3" x14ac:dyDescent="0.25">
      <c r="A16219">
        <v>168537</v>
      </c>
      <c r="B16219" t="s">
        <v>35270</v>
      </c>
      <c r="C16219" s="47" t="s">
        <v>35271</v>
      </c>
    </row>
    <row r="16220" spans="1:3" x14ac:dyDescent="0.25">
      <c r="A16220">
        <v>168538</v>
      </c>
      <c r="B16220" t="s">
        <v>35272</v>
      </c>
      <c r="C16220" s="47" t="s">
        <v>35273</v>
      </c>
    </row>
    <row r="16221" spans="1:3" x14ac:dyDescent="0.25">
      <c r="A16221">
        <v>168539</v>
      </c>
      <c r="B16221" t="s">
        <v>35274</v>
      </c>
      <c r="C16221" s="47" t="s">
        <v>35275</v>
      </c>
    </row>
    <row r="16222" spans="1:3" x14ac:dyDescent="0.25">
      <c r="A16222">
        <v>168540</v>
      </c>
      <c r="B16222" t="s">
        <v>35276</v>
      </c>
      <c r="C16222" s="47" t="s">
        <v>35277</v>
      </c>
    </row>
    <row r="16223" spans="1:3" x14ac:dyDescent="0.25">
      <c r="A16223">
        <v>168541</v>
      </c>
      <c r="B16223" t="s">
        <v>35278</v>
      </c>
      <c r="C16223" s="47" t="s">
        <v>35279</v>
      </c>
    </row>
    <row r="16224" spans="1:3" x14ac:dyDescent="0.25">
      <c r="A16224">
        <v>168542</v>
      </c>
      <c r="B16224" t="s">
        <v>35280</v>
      </c>
      <c r="C16224" s="47" t="s">
        <v>35281</v>
      </c>
    </row>
    <row r="16225" spans="1:3" x14ac:dyDescent="0.25">
      <c r="A16225">
        <v>168543</v>
      </c>
      <c r="B16225" t="s">
        <v>35282</v>
      </c>
      <c r="C16225" s="47" t="s">
        <v>35283</v>
      </c>
    </row>
    <row r="16226" spans="1:3" x14ac:dyDescent="0.25">
      <c r="A16226">
        <v>168544</v>
      </c>
      <c r="B16226" t="s">
        <v>35284</v>
      </c>
      <c r="C16226" s="47" t="s">
        <v>35285</v>
      </c>
    </row>
    <row r="16227" spans="1:3" x14ac:dyDescent="0.25">
      <c r="A16227">
        <v>168545</v>
      </c>
      <c r="B16227" t="s">
        <v>1696</v>
      </c>
      <c r="C16227" s="47" t="s">
        <v>35286</v>
      </c>
    </row>
    <row r="16228" spans="1:3" x14ac:dyDescent="0.25">
      <c r="A16228">
        <v>168546</v>
      </c>
      <c r="B16228" t="s">
        <v>35287</v>
      </c>
      <c r="C16228" s="47" t="s">
        <v>35288</v>
      </c>
    </row>
    <row r="16229" spans="1:3" x14ac:dyDescent="0.25">
      <c r="A16229">
        <v>168547</v>
      </c>
      <c r="B16229" t="s">
        <v>35289</v>
      </c>
      <c r="C16229" s="47" t="s">
        <v>35290</v>
      </c>
    </row>
    <row r="16230" spans="1:3" x14ac:dyDescent="0.25">
      <c r="A16230">
        <v>168548</v>
      </c>
      <c r="B16230" t="s">
        <v>35291</v>
      </c>
      <c r="C16230" s="47" t="s">
        <v>35292</v>
      </c>
    </row>
    <row r="16231" spans="1:3" x14ac:dyDescent="0.25">
      <c r="A16231">
        <v>168549</v>
      </c>
      <c r="B16231" t="s">
        <v>35293</v>
      </c>
      <c r="C16231" s="47" t="s">
        <v>35294</v>
      </c>
    </row>
    <row r="16232" spans="1:3" x14ac:dyDescent="0.25">
      <c r="A16232">
        <v>168550</v>
      </c>
      <c r="B16232" t="s">
        <v>35295</v>
      </c>
      <c r="C16232" s="47" t="s">
        <v>35296</v>
      </c>
    </row>
    <row r="16233" spans="1:3" x14ac:dyDescent="0.25">
      <c r="A16233">
        <v>168551</v>
      </c>
      <c r="B16233" t="s">
        <v>35297</v>
      </c>
      <c r="C16233" s="47" t="s">
        <v>35298</v>
      </c>
    </row>
    <row r="16234" spans="1:3" x14ac:dyDescent="0.25">
      <c r="A16234">
        <v>168552</v>
      </c>
      <c r="B16234" t="s">
        <v>35299</v>
      </c>
      <c r="C16234" s="47" t="s">
        <v>35300</v>
      </c>
    </row>
    <row r="16235" spans="1:3" x14ac:dyDescent="0.25">
      <c r="A16235">
        <v>168553</v>
      </c>
      <c r="B16235" t="s">
        <v>1236</v>
      </c>
      <c r="C16235" s="47" t="s">
        <v>35301</v>
      </c>
    </row>
    <row r="16236" spans="1:3" x14ac:dyDescent="0.25">
      <c r="A16236">
        <v>168554</v>
      </c>
      <c r="B16236" t="s">
        <v>35302</v>
      </c>
      <c r="C16236" s="47" t="s">
        <v>35303</v>
      </c>
    </row>
    <row r="16237" spans="1:3" x14ac:dyDescent="0.25">
      <c r="A16237">
        <v>168555</v>
      </c>
      <c r="B16237" t="s">
        <v>35304</v>
      </c>
      <c r="C16237" s="47" t="s">
        <v>35305</v>
      </c>
    </row>
    <row r="16238" spans="1:3" x14ac:dyDescent="0.25">
      <c r="A16238">
        <v>168556</v>
      </c>
      <c r="B16238" t="s">
        <v>35306</v>
      </c>
      <c r="C16238" s="47" t="s">
        <v>35307</v>
      </c>
    </row>
    <row r="16239" spans="1:3" x14ac:dyDescent="0.25">
      <c r="A16239">
        <v>168557</v>
      </c>
      <c r="B16239" t="s">
        <v>35308</v>
      </c>
      <c r="C16239" s="47" t="s">
        <v>35309</v>
      </c>
    </row>
    <row r="16240" spans="1:3" x14ac:dyDescent="0.25">
      <c r="A16240">
        <v>168558</v>
      </c>
      <c r="B16240" t="s">
        <v>35310</v>
      </c>
      <c r="C16240" s="47" t="s">
        <v>35311</v>
      </c>
    </row>
    <row r="16241" spans="1:3" x14ac:dyDescent="0.25">
      <c r="A16241">
        <v>168559</v>
      </c>
      <c r="B16241" t="s">
        <v>35312</v>
      </c>
      <c r="C16241" s="47" t="s">
        <v>35313</v>
      </c>
    </row>
    <row r="16242" spans="1:3" x14ac:dyDescent="0.25">
      <c r="A16242">
        <v>168560</v>
      </c>
      <c r="B16242" t="s">
        <v>35314</v>
      </c>
      <c r="C16242" s="47" t="s">
        <v>35315</v>
      </c>
    </row>
    <row r="16243" spans="1:3" x14ac:dyDescent="0.25">
      <c r="A16243">
        <v>168561</v>
      </c>
      <c r="B16243" t="s">
        <v>35316</v>
      </c>
      <c r="C16243" s="47" t="s">
        <v>35317</v>
      </c>
    </row>
    <row r="16244" spans="1:3" x14ac:dyDescent="0.25">
      <c r="A16244">
        <v>168562</v>
      </c>
      <c r="B16244" t="s">
        <v>35318</v>
      </c>
      <c r="C16244" s="47" t="s">
        <v>35319</v>
      </c>
    </row>
    <row r="16245" spans="1:3" x14ac:dyDescent="0.25">
      <c r="A16245">
        <v>168563</v>
      </c>
      <c r="B16245" t="s">
        <v>35320</v>
      </c>
      <c r="C16245" s="47" t="s">
        <v>35321</v>
      </c>
    </row>
    <row r="16246" spans="1:3" x14ac:dyDescent="0.25">
      <c r="A16246">
        <v>168564</v>
      </c>
      <c r="B16246" t="s">
        <v>35322</v>
      </c>
      <c r="C16246" s="47" t="s">
        <v>35323</v>
      </c>
    </row>
    <row r="16247" spans="1:3" x14ac:dyDescent="0.25">
      <c r="A16247">
        <v>168565</v>
      </c>
      <c r="B16247" t="s">
        <v>35324</v>
      </c>
      <c r="C16247" s="47" t="s">
        <v>35325</v>
      </c>
    </row>
    <row r="16248" spans="1:3" x14ac:dyDescent="0.25">
      <c r="A16248">
        <v>168566</v>
      </c>
      <c r="B16248" t="s">
        <v>35326</v>
      </c>
      <c r="C16248" s="47" t="s">
        <v>35327</v>
      </c>
    </row>
    <row r="16249" spans="1:3" x14ac:dyDescent="0.25">
      <c r="A16249">
        <v>168567</v>
      </c>
      <c r="B16249" t="s">
        <v>35328</v>
      </c>
      <c r="C16249" s="47" t="s">
        <v>35329</v>
      </c>
    </row>
    <row r="16250" spans="1:3" x14ac:dyDescent="0.25">
      <c r="A16250">
        <v>168568</v>
      </c>
      <c r="B16250" t="s">
        <v>541</v>
      </c>
      <c r="C16250" s="47" t="s">
        <v>35330</v>
      </c>
    </row>
    <row r="16251" spans="1:3" x14ac:dyDescent="0.25">
      <c r="A16251">
        <v>168569</v>
      </c>
      <c r="B16251" t="s">
        <v>35331</v>
      </c>
      <c r="C16251" s="47" t="s">
        <v>35332</v>
      </c>
    </row>
    <row r="16252" spans="1:3" x14ac:dyDescent="0.25">
      <c r="A16252">
        <v>168570</v>
      </c>
      <c r="B16252" t="s">
        <v>35333</v>
      </c>
      <c r="C16252" s="47" t="s">
        <v>35334</v>
      </c>
    </row>
    <row r="16253" spans="1:3" x14ac:dyDescent="0.25">
      <c r="A16253">
        <v>168571</v>
      </c>
      <c r="B16253" t="s">
        <v>35335</v>
      </c>
      <c r="C16253" s="47" t="s">
        <v>35336</v>
      </c>
    </row>
    <row r="16254" spans="1:3" x14ac:dyDescent="0.25">
      <c r="A16254">
        <v>168572</v>
      </c>
      <c r="B16254" t="s">
        <v>35337</v>
      </c>
      <c r="C16254" s="47" t="s">
        <v>35338</v>
      </c>
    </row>
    <row r="16255" spans="1:3" x14ac:dyDescent="0.25">
      <c r="A16255">
        <v>168573</v>
      </c>
      <c r="B16255" t="s">
        <v>35339</v>
      </c>
      <c r="C16255" s="47" t="s">
        <v>35340</v>
      </c>
    </row>
    <row r="16256" spans="1:3" x14ac:dyDescent="0.25">
      <c r="A16256">
        <v>168574</v>
      </c>
      <c r="B16256" t="s">
        <v>35341</v>
      </c>
      <c r="C16256" s="47" t="s">
        <v>35342</v>
      </c>
    </row>
    <row r="16257" spans="1:3" x14ac:dyDescent="0.25">
      <c r="A16257">
        <v>168575</v>
      </c>
      <c r="B16257" t="s">
        <v>35343</v>
      </c>
      <c r="C16257" s="47" t="s">
        <v>35344</v>
      </c>
    </row>
    <row r="16258" spans="1:3" x14ac:dyDescent="0.25">
      <c r="A16258">
        <v>168576</v>
      </c>
      <c r="B16258" t="s">
        <v>35345</v>
      </c>
      <c r="C16258" s="47" t="s">
        <v>35346</v>
      </c>
    </row>
    <row r="16259" spans="1:3" x14ac:dyDescent="0.25">
      <c r="A16259">
        <v>168577</v>
      </c>
      <c r="B16259" t="s">
        <v>35347</v>
      </c>
      <c r="C16259" s="47" t="s">
        <v>35348</v>
      </c>
    </row>
    <row r="16260" spans="1:3" x14ac:dyDescent="0.25">
      <c r="A16260">
        <v>168578</v>
      </c>
      <c r="B16260" t="s">
        <v>35349</v>
      </c>
      <c r="C16260" s="47" t="s">
        <v>35350</v>
      </c>
    </row>
    <row r="16261" spans="1:3" x14ac:dyDescent="0.25">
      <c r="A16261">
        <v>168579</v>
      </c>
      <c r="B16261" t="s">
        <v>35351</v>
      </c>
      <c r="C16261" s="47" t="s">
        <v>35352</v>
      </c>
    </row>
    <row r="16262" spans="1:3" x14ac:dyDescent="0.25">
      <c r="A16262">
        <v>168580</v>
      </c>
      <c r="B16262" t="s">
        <v>35353</v>
      </c>
      <c r="C16262" s="47" t="s">
        <v>35354</v>
      </c>
    </row>
    <row r="16263" spans="1:3" x14ac:dyDescent="0.25">
      <c r="A16263">
        <v>168581</v>
      </c>
      <c r="B16263" t="s">
        <v>35355</v>
      </c>
      <c r="C16263" s="47" t="s">
        <v>35356</v>
      </c>
    </row>
    <row r="16264" spans="1:3" x14ac:dyDescent="0.25">
      <c r="A16264">
        <v>168582</v>
      </c>
      <c r="B16264" t="s">
        <v>35357</v>
      </c>
      <c r="C16264" s="47" t="s">
        <v>35358</v>
      </c>
    </row>
    <row r="16265" spans="1:3" x14ac:dyDescent="0.25">
      <c r="A16265">
        <v>168583</v>
      </c>
      <c r="B16265" t="s">
        <v>35359</v>
      </c>
      <c r="C16265" s="47" t="s">
        <v>35360</v>
      </c>
    </row>
    <row r="16266" spans="1:3" x14ac:dyDescent="0.25">
      <c r="A16266">
        <v>168584</v>
      </c>
      <c r="B16266" t="s">
        <v>35361</v>
      </c>
      <c r="C16266" s="47" t="s">
        <v>35362</v>
      </c>
    </row>
    <row r="16267" spans="1:3" x14ac:dyDescent="0.25">
      <c r="A16267">
        <v>168585</v>
      </c>
      <c r="B16267" t="s">
        <v>35363</v>
      </c>
      <c r="C16267" s="47" t="s">
        <v>35364</v>
      </c>
    </row>
    <row r="16268" spans="1:3" x14ac:dyDescent="0.25">
      <c r="A16268">
        <v>168586</v>
      </c>
      <c r="B16268" t="s">
        <v>35365</v>
      </c>
      <c r="C16268" s="47" t="s">
        <v>35366</v>
      </c>
    </row>
    <row r="16269" spans="1:3" x14ac:dyDescent="0.25">
      <c r="A16269">
        <v>168587</v>
      </c>
      <c r="B16269" t="s">
        <v>35367</v>
      </c>
      <c r="C16269" s="47" t="s">
        <v>35368</v>
      </c>
    </row>
    <row r="16270" spans="1:3" x14ac:dyDescent="0.25">
      <c r="A16270">
        <v>168588</v>
      </c>
      <c r="B16270" t="s">
        <v>35369</v>
      </c>
      <c r="C16270" s="47" t="s">
        <v>35370</v>
      </c>
    </row>
    <row r="16271" spans="1:3" x14ac:dyDescent="0.25">
      <c r="A16271">
        <v>168589</v>
      </c>
      <c r="B16271" t="s">
        <v>35371</v>
      </c>
      <c r="C16271" s="47" t="s">
        <v>35372</v>
      </c>
    </row>
    <row r="16272" spans="1:3" x14ac:dyDescent="0.25">
      <c r="A16272">
        <v>168590</v>
      </c>
      <c r="B16272" t="s">
        <v>35373</v>
      </c>
      <c r="C16272" s="47" t="s">
        <v>35374</v>
      </c>
    </row>
    <row r="16273" spans="1:3" x14ac:dyDescent="0.25">
      <c r="A16273">
        <v>168591</v>
      </c>
      <c r="B16273" t="s">
        <v>35375</v>
      </c>
      <c r="C16273" s="47" t="s">
        <v>35376</v>
      </c>
    </row>
    <row r="16274" spans="1:3" x14ac:dyDescent="0.25">
      <c r="A16274">
        <v>168592</v>
      </c>
      <c r="B16274" t="s">
        <v>35377</v>
      </c>
      <c r="C16274" s="47" t="s">
        <v>35378</v>
      </c>
    </row>
    <row r="16275" spans="1:3" x14ac:dyDescent="0.25">
      <c r="A16275">
        <v>168593</v>
      </c>
      <c r="B16275" t="s">
        <v>35379</v>
      </c>
      <c r="C16275" s="47" t="s">
        <v>35380</v>
      </c>
    </row>
    <row r="16276" spans="1:3" x14ac:dyDescent="0.25">
      <c r="A16276">
        <v>168594</v>
      </c>
      <c r="B16276" t="s">
        <v>35381</v>
      </c>
      <c r="C16276" s="47" t="s">
        <v>35382</v>
      </c>
    </row>
    <row r="16277" spans="1:3" x14ac:dyDescent="0.25">
      <c r="A16277">
        <v>168595</v>
      </c>
      <c r="B16277" t="s">
        <v>35383</v>
      </c>
      <c r="C16277" s="47" t="s">
        <v>35384</v>
      </c>
    </row>
    <row r="16278" spans="1:3" x14ac:dyDescent="0.25">
      <c r="A16278">
        <v>168596</v>
      </c>
      <c r="B16278" t="s">
        <v>35385</v>
      </c>
      <c r="C16278" s="47" t="s">
        <v>35386</v>
      </c>
    </row>
    <row r="16279" spans="1:3" x14ac:dyDescent="0.25">
      <c r="A16279">
        <v>168597</v>
      </c>
      <c r="B16279" t="s">
        <v>35387</v>
      </c>
      <c r="C16279" s="47" t="s">
        <v>35388</v>
      </c>
    </row>
    <row r="16280" spans="1:3" x14ac:dyDescent="0.25">
      <c r="A16280">
        <v>168598</v>
      </c>
      <c r="B16280" t="s">
        <v>35389</v>
      </c>
      <c r="C16280" s="47" t="s">
        <v>35390</v>
      </c>
    </row>
    <row r="16281" spans="1:3" x14ac:dyDescent="0.25">
      <c r="A16281">
        <v>168599</v>
      </c>
      <c r="B16281" t="s">
        <v>35391</v>
      </c>
      <c r="C16281" s="47" t="s">
        <v>35392</v>
      </c>
    </row>
    <row r="16282" spans="1:3" x14ac:dyDescent="0.25">
      <c r="A16282">
        <v>168600</v>
      </c>
      <c r="B16282" t="s">
        <v>36</v>
      </c>
      <c r="C16282" s="47" t="s">
        <v>35393</v>
      </c>
    </row>
    <row r="16283" spans="1:3" x14ac:dyDescent="0.25">
      <c r="A16283">
        <v>168601</v>
      </c>
      <c r="B16283" t="s">
        <v>35394</v>
      </c>
      <c r="C16283" s="47" t="s">
        <v>35395</v>
      </c>
    </row>
    <row r="16284" spans="1:3" x14ac:dyDescent="0.25">
      <c r="A16284">
        <v>168602</v>
      </c>
      <c r="B16284" t="s">
        <v>531</v>
      </c>
      <c r="C16284" s="47" t="s">
        <v>35396</v>
      </c>
    </row>
    <row r="16285" spans="1:3" x14ac:dyDescent="0.25">
      <c r="A16285">
        <v>168603</v>
      </c>
      <c r="B16285" t="s">
        <v>35397</v>
      </c>
      <c r="C16285" s="47" t="s">
        <v>35398</v>
      </c>
    </row>
    <row r="16286" spans="1:3" x14ac:dyDescent="0.25">
      <c r="A16286">
        <v>168604</v>
      </c>
      <c r="B16286" t="s">
        <v>35399</v>
      </c>
      <c r="C16286" s="47" t="s">
        <v>35400</v>
      </c>
    </row>
    <row r="16287" spans="1:3" x14ac:dyDescent="0.25">
      <c r="A16287">
        <v>168605</v>
      </c>
      <c r="B16287" t="s">
        <v>35401</v>
      </c>
      <c r="C16287" s="47" t="s">
        <v>35402</v>
      </c>
    </row>
    <row r="16288" spans="1:3" x14ac:dyDescent="0.25">
      <c r="A16288">
        <v>168606</v>
      </c>
      <c r="B16288" t="s">
        <v>35403</v>
      </c>
      <c r="C16288" s="47" t="s">
        <v>35404</v>
      </c>
    </row>
    <row r="16289" spans="1:3" x14ac:dyDescent="0.25">
      <c r="A16289">
        <v>168607</v>
      </c>
      <c r="B16289" t="s">
        <v>35405</v>
      </c>
      <c r="C16289" s="47" t="s">
        <v>35406</v>
      </c>
    </row>
    <row r="16290" spans="1:3" x14ac:dyDescent="0.25">
      <c r="A16290">
        <v>168608</v>
      </c>
      <c r="B16290" t="s">
        <v>35407</v>
      </c>
      <c r="C16290" s="47" t="s">
        <v>35408</v>
      </c>
    </row>
    <row r="16291" spans="1:3" x14ac:dyDescent="0.25">
      <c r="A16291">
        <v>168609</v>
      </c>
      <c r="B16291" t="s">
        <v>35409</v>
      </c>
      <c r="C16291" s="47" t="s">
        <v>35410</v>
      </c>
    </row>
    <row r="16292" spans="1:3" x14ac:dyDescent="0.25">
      <c r="A16292">
        <v>168610</v>
      </c>
      <c r="B16292" t="s">
        <v>35411</v>
      </c>
      <c r="C16292" s="47" t="s">
        <v>35412</v>
      </c>
    </row>
    <row r="16293" spans="1:3" x14ac:dyDescent="0.25">
      <c r="A16293">
        <v>168611</v>
      </c>
      <c r="B16293" t="s">
        <v>35413</v>
      </c>
      <c r="C16293" s="47" t="s">
        <v>35414</v>
      </c>
    </row>
    <row r="16294" spans="1:3" x14ac:dyDescent="0.25">
      <c r="A16294">
        <v>168612</v>
      </c>
      <c r="B16294" t="s">
        <v>1162</v>
      </c>
      <c r="C16294" s="47" t="s">
        <v>35415</v>
      </c>
    </row>
    <row r="16295" spans="1:3" x14ac:dyDescent="0.25">
      <c r="A16295">
        <v>168613</v>
      </c>
      <c r="B16295" t="s">
        <v>35416</v>
      </c>
      <c r="C16295" s="47" t="s">
        <v>35417</v>
      </c>
    </row>
    <row r="16296" spans="1:3" x14ac:dyDescent="0.25">
      <c r="A16296">
        <v>168614</v>
      </c>
      <c r="B16296" t="s">
        <v>35418</v>
      </c>
      <c r="C16296" s="47" t="s">
        <v>35419</v>
      </c>
    </row>
    <row r="16297" spans="1:3" x14ac:dyDescent="0.25">
      <c r="A16297">
        <v>168615</v>
      </c>
      <c r="B16297" t="s">
        <v>35420</v>
      </c>
      <c r="C16297" s="47" t="s">
        <v>35421</v>
      </c>
    </row>
    <row r="16298" spans="1:3" x14ac:dyDescent="0.25">
      <c r="A16298">
        <v>168616</v>
      </c>
      <c r="B16298" t="s">
        <v>776</v>
      </c>
      <c r="C16298" s="47" t="s">
        <v>35422</v>
      </c>
    </row>
    <row r="16299" spans="1:3" x14ac:dyDescent="0.25">
      <c r="A16299">
        <v>168617</v>
      </c>
      <c r="B16299" t="s">
        <v>35423</v>
      </c>
      <c r="C16299" s="47" t="s">
        <v>35424</v>
      </c>
    </row>
    <row r="16300" spans="1:3" x14ac:dyDescent="0.25">
      <c r="A16300">
        <v>168618</v>
      </c>
      <c r="B16300" t="s">
        <v>35425</v>
      </c>
      <c r="C16300" s="47" t="s">
        <v>35426</v>
      </c>
    </row>
    <row r="16301" spans="1:3" x14ac:dyDescent="0.25">
      <c r="A16301">
        <v>168619</v>
      </c>
      <c r="B16301" t="s">
        <v>35427</v>
      </c>
      <c r="C16301" s="47" t="s">
        <v>35428</v>
      </c>
    </row>
    <row r="16302" spans="1:3" x14ac:dyDescent="0.25">
      <c r="A16302">
        <v>168620</v>
      </c>
      <c r="B16302" t="s">
        <v>35429</v>
      </c>
      <c r="C16302" s="47" t="s">
        <v>35430</v>
      </c>
    </row>
    <row r="16303" spans="1:3" x14ac:dyDescent="0.25">
      <c r="A16303">
        <v>168621</v>
      </c>
      <c r="B16303" t="s">
        <v>1155</v>
      </c>
      <c r="C16303" s="47" t="s">
        <v>35431</v>
      </c>
    </row>
    <row r="16304" spans="1:3" x14ac:dyDescent="0.25">
      <c r="A16304">
        <v>168622</v>
      </c>
      <c r="B16304" t="s">
        <v>35432</v>
      </c>
      <c r="C16304" s="47" t="s">
        <v>35433</v>
      </c>
    </row>
    <row r="16305" spans="1:3" x14ac:dyDescent="0.25">
      <c r="A16305">
        <v>168623</v>
      </c>
      <c r="B16305" t="s">
        <v>35434</v>
      </c>
      <c r="C16305" s="47" t="s">
        <v>35435</v>
      </c>
    </row>
    <row r="16306" spans="1:3" x14ac:dyDescent="0.25">
      <c r="A16306">
        <v>168624</v>
      </c>
      <c r="B16306" t="s">
        <v>35436</v>
      </c>
      <c r="C16306" s="47" t="s">
        <v>35437</v>
      </c>
    </row>
    <row r="16307" spans="1:3" x14ac:dyDescent="0.25">
      <c r="A16307">
        <v>168625</v>
      </c>
      <c r="B16307" t="s">
        <v>782</v>
      </c>
      <c r="C16307" s="47" t="s">
        <v>35438</v>
      </c>
    </row>
    <row r="16308" spans="1:3" x14ac:dyDescent="0.25">
      <c r="A16308">
        <v>168626</v>
      </c>
      <c r="B16308" t="s">
        <v>35439</v>
      </c>
      <c r="C16308" s="47" t="s">
        <v>35440</v>
      </c>
    </row>
    <row r="16309" spans="1:3" x14ac:dyDescent="0.25">
      <c r="A16309">
        <v>168627</v>
      </c>
      <c r="B16309" t="s">
        <v>1373</v>
      </c>
      <c r="C16309" s="47" t="s">
        <v>35441</v>
      </c>
    </row>
    <row r="16310" spans="1:3" x14ac:dyDescent="0.25">
      <c r="A16310">
        <v>168628</v>
      </c>
      <c r="B16310" t="s">
        <v>35442</v>
      </c>
      <c r="C16310" s="47" t="s">
        <v>35443</v>
      </c>
    </row>
    <row r="16311" spans="1:3" x14ac:dyDescent="0.25">
      <c r="A16311">
        <v>168629</v>
      </c>
      <c r="B16311" t="s">
        <v>35444</v>
      </c>
      <c r="C16311" s="47" t="s">
        <v>35445</v>
      </c>
    </row>
    <row r="16312" spans="1:3" x14ac:dyDescent="0.25">
      <c r="A16312">
        <v>168630</v>
      </c>
      <c r="B16312" t="s">
        <v>35446</v>
      </c>
      <c r="C16312" s="47" t="s">
        <v>35447</v>
      </c>
    </row>
    <row r="16313" spans="1:3" x14ac:dyDescent="0.25">
      <c r="A16313">
        <v>168631</v>
      </c>
      <c r="B16313" t="s">
        <v>35448</v>
      </c>
      <c r="C16313" s="47" t="s">
        <v>35449</v>
      </c>
    </row>
    <row r="16314" spans="1:3" x14ac:dyDescent="0.25">
      <c r="A16314">
        <v>168632</v>
      </c>
      <c r="B16314" t="s">
        <v>35450</v>
      </c>
      <c r="C16314" s="47" t="s">
        <v>35451</v>
      </c>
    </row>
    <row r="16315" spans="1:3" x14ac:dyDescent="0.25">
      <c r="A16315">
        <v>168633</v>
      </c>
      <c r="B16315" t="s">
        <v>35452</v>
      </c>
      <c r="C16315" s="47" t="s">
        <v>35453</v>
      </c>
    </row>
    <row r="16316" spans="1:3" x14ac:dyDescent="0.25">
      <c r="A16316">
        <v>168634</v>
      </c>
      <c r="B16316" t="s">
        <v>35454</v>
      </c>
      <c r="C16316" s="47" t="s">
        <v>35455</v>
      </c>
    </row>
    <row r="16317" spans="1:3" x14ac:dyDescent="0.25">
      <c r="A16317">
        <v>168635</v>
      </c>
      <c r="B16317" t="s">
        <v>35456</v>
      </c>
      <c r="C16317" s="47" t="s">
        <v>35457</v>
      </c>
    </row>
    <row r="16318" spans="1:3" x14ac:dyDescent="0.25">
      <c r="A16318">
        <v>168636</v>
      </c>
      <c r="B16318" t="s">
        <v>35458</v>
      </c>
      <c r="C16318" s="47" t="s">
        <v>35459</v>
      </c>
    </row>
    <row r="16319" spans="1:3" x14ac:dyDescent="0.25">
      <c r="A16319">
        <v>168637</v>
      </c>
      <c r="B16319" t="s">
        <v>35460</v>
      </c>
      <c r="C16319" s="47" t="s">
        <v>35461</v>
      </c>
    </row>
    <row r="16320" spans="1:3" x14ac:dyDescent="0.25">
      <c r="A16320">
        <v>168638</v>
      </c>
      <c r="B16320" t="s">
        <v>35462</v>
      </c>
      <c r="C16320" s="47" t="s">
        <v>35463</v>
      </c>
    </row>
    <row r="16321" spans="1:3" x14ac:dyDescent="0.25">
      <c r="A16321">
        <v>168639</v>
      </c>
      <c r="B16321" t="s">
        <v>751</v>
      </c>
      <c r="C16321" s="47" t="s">
        <v>35464</v>
      </c>
    </row>
    <row r="16322" spans="1:3" x14ac:dyDescent="0.25">
      <c r="A16322">
        <v>168640</v>
      </c>
      <c r="B16322" t="s">
        <v>35465</v>
      </c>
      <c r="C16322" s="47" t="s">
        <v>35466</v>
      </c>
    </row>
    <row r="16323" spans="1:3" x14ac:dyDescent="0.25">
      <c r="A16323">
        <v>168641</v>
      </c>
      <c r="B16323" t="s">
        <v>35467</v>
      </c>
      <c r="C16323" s="47" t="s">
        <v>35468</v>
      </c>
    </row>
    <row r="16324" spans="1:3" x14ac:dyDescent="0.25">
      <c r="A16324">
        <v>168642</v>
      </c>
      <c r="B16324" t="s">
        <v>35469</v>
      </c>
      <c r="C16324" s="47" t="s">
        <v>35470</v>
      </c>
    </row>
    <row r="16325" spans="1:3" x14ac:dyDescent="0.25">
      <c r="A16325">
        <v>168643</v>
      </c>
      <c r="B16325" t="s">
        <v>35471</v>
      </c>
      <c r="C16325" s="47" t="s">
        <v>35472</v>
      </c>
    </row>
    <row r="16326" spans="1:3" x14ac:dyDescent="0.25">
      <c r="A16326">
        <v>168644</v>
      </c>
      <c r="B16326" t="s">
        <v>35473</v>
      </c>
      <c r="C16326" s="47" t="s">
        <v>35474</v>
      </c>
    </row>
    <row r="16327" spans="1:3" x14ac:dyDescent="0.25">
      <c r="A16327">
        <v>168645</v>
      </c>
      <c r="B16327" t="s">
        <v>35475</v>
      </c>
      <c r="C16327" s="47" t="s">
        <v>35476</v>
      </c>
    </row>
    <row r="16328" spans="1:3" x14ac:dyDescent="0.25">
      <c r="A16328">
        <v>168646</v>
      </c>
      <c r="B16328" t="s">
        <v>35477</v>
      </c>
      <c r="C16328" s="47" t="s">
        <v>35478</v>
      </c>
    </row>
    <row r="16329" spans="1:3" x14ac:dyDescent="0.25">
      <c r="A16329">
        <v>168647</v>
      </c>
      <c r="B16329" t="s">
        <v>35479</v>
      </c>
      <c r="C16329" s="47" t="s">
        <v>35480</v>
      </c>
    </row>
    <row r="16330" spans="1:3" x14ac:dyDescent="0.25">
      <c r="A16330">
        <v>168648</v>
      </c>
      <c r="B16330" t="s">
        <v>35481</v>
      </c>
      <c r="C16330" s="47" t="s">
        <v>35482</v>
      </c>
    </row>
    <row r="16331" spans="1:3" x14ac:dyDescent="0.25">
      <c r="A16331">
        <v>168649</v>
      </c>
      <c r="B16331" t="s">
        <v>35483</v>
      </c>
      <c r="C16331" s="47" t="s">
        <v>35484</v>
      </c>
    </row>
    <row r="16332" spans="1:3" x14ac:dyDescent="0.25">
      <c r="A16332">
        <v>168650</v>
      </c>
      <c r="B16332" t="s">
        <v>1546</v>
      </c>
      <c r="C16332" s="47" t="s">
        <v>35485</v>
      </c>
    </row>
    <row r="16333" spans="1:3" x14ac:dyDescent="0.25">
      <c r="A16333">
        <v>168651</v>
      </c>
      <c r="B16333" t="s">
        <v>373</v>
      </c>
      <c r="C16333" s="47" t="s">
        <v>35486</v>
      </c>
    </row>
    <row r="16334" spans="1:3" x14ac:dyDescent="0.25">
      <c r="A16334">
        <v>168652</v>
      </c>
      <c r="B16334" t="s">
        <v>35487</v>
      </c>
      <c r="C16334" s="47" t="s">
        <v>35488</v>
      </c>
    </row>
    <row r="16335" spans="1:3" x14ac:dyDescent="0.25">
      <c r="A16335">
        <v>168653</v>
      </c>
      <c r="B16335" t="s">
        <v>35489</v>
      </c>
      <c r="C16335" s="47" t="s">
        <v>35490</v>
      </c>
    </row>
    <row r="16336" spans="1:3" x14ac:dyDescent="0.25">
      <c r="A16336">
        <v>168654</v>
      </c>
      <c r="B16336" t="s">
        <v>35491</v>
      </c>
      <c r="C16336" s="47" t="s">
        <v>35492</v>
      </c>
    </row>
    <row r="16337" spans="1:3" x14ac:dyDescent="0.25">
      <c r="A16337">
        <v>168655</v>
      </c>
      <c r="B16337" t="s">
        <v>35493</v>
      </c>
      <c r="C16337" s="47" t="s">
        <v>35494</v>
      </c>
    </row>
    <row r="16338" spans="1:3" x14ac:dyDescent="0.25">
      <c r="A16338">
        <v>168656</v>
      </c>
      <c r="B16338" t="s">
        <v>35495</v>
      </c>
      <c r="C16338" s="47" t="s">
        <v>35496</v>
      </c>
    </row>
    <row r="16339" spans="1:3" x14ac:dyDescent="0.25">
      <c r="A16339">
        <v>168657</v>
      </c>
      <c r="B16339" t="s">
        <v>35497</v>
      </c>
      <c r="C16339" s="47" t="s">
        <v>35498</v>
      </c>
    </row>
    <row r="16340" spans="1:3" x14ac:dyDescent="0.25">
      <c r="A16340">
        <v>168658</v>
      </c>
      <c r="B16340" t="s">
        <v>35499</v>
      </c>
      <c r="C16340" s="47" t="s">
        <v>35500</v>
      </c>
    </row>
    <row r="16341" spans="1:3" x14ac:dyDescent="0.25">
      <c r="A16341">
        <v>168659</v>
      </c>
      <c r="B16341" t="s">
        <v>35501</v>
      </c>
      <c r="C16341" s="47" t="s">
        <v>35502</v>
      </c>
    </row>
    <row r="16342" spans="1:3" x14ac:dyDescent="0.25">
      <c r="A16342">
        <v>168660</v>
      </c>
      <c r="B16342" t="s">
        <v>35503</v>
      </c>
      <c r="C16342" s="47" t="s">
        <v>35504</v>
      </c>
    </row>
    <row r="16343" spans="1:3" x14ac:dyDescent="0.25">
      <c r="A16343">
        <v>168661</v>
      </c>
      <c r="B16343" t="s">
        <v>35505</v>
      </c>
      <c r="C16343" s="47" t="s">
        <v>35506</v>
      </c>
    </row>
    <row r="16344" spans="1:3" x14ac:dyDescent="0.25">
      <c r="A16344">
        <v>168662</v>
      </c>
      <c r="B16344" t="s">
        <v>35507</v>
      </c>
      <c r="C16344" s="47" t="s">
        <v>35508</v>
      </c>
    </row>
    <row r="16345" spans="1:3" x14ac:dyDescent="0.25">
      <c r="A16345">
        <v>168663</v>
      </c>
      <c r="B16345" t="s">
        <v>35509</v>
      </c>
      <c r="C16345" s="47" t="s">
        <v>35510</v>
      </c>
    </row>
    <row r="16346" spans="1:3" x14ac:dyDescent="0.25">
      <c r="A16346">
        <v>168664</v>
      </c>
      <c r="B16346" t="s">
        <v>35511</v>
      </c>
      <c r="C16346" s="47" t="s">
        <v>35512</v>
      </c>
    </row>
    <row r="16347" spans="1:3" x14ac:dyDescent="0.25">
      <c r="A16347">
        <v>168665</v>
      </c>
      <c r="B16347" t="s">
        <v>35513</v>
      </c>
      <c r="C16347" s="47" t="s">
        <v>35514</v>
      </c>
    </row>
    <row r="16348" spans="1:3" x14ac:dyDescent="0.25">
      <c r="A16348">
        <v>168666</v>
      </c>
      <c r="B16348" t="s">
        <v>35515</v>
      </c>
      <c r="C16348" s="47" t="s">
        <v>35516</v>
      </c>
    </row>
    <row r="16349" spans="1:3" x14ac:dyDescent="0.25">
      <c r="A16349">
        <v>168667</v>
      </c>
      <c r="B16349" t="s">
        <v>35517</v>
      </c>
      <c r="C16349" s="47" t="s">
        <v>35518</v>
      </c>
    </row>
    <row r="16350" spans="1:3" x14ac:dyDescent="0.25">
      <c r="A16350">
        <v>168668</v>
      </c>
      <c r="B16350" t="s">
        <v>35519</v>
      </c>
      <c r="C16350" s="47" t="s">
        <v>35520</v>
      </c>
    </row>
    <row r="16351" spans="1:3" x14ac:dyDescent="0.25">
      <c r="A16351">
        <v>168669</v>
      </c>
      <c r="B16351" t="s">
        <v>35521</v>
      </c>
      <c r="C16351" s="47" t="s">
        <v>35522</v>
      </c>
    </row>
    <row r="16352" spans="1:3" x14ac:dyDescent="0.25">
      <c r="A16352">
        <v>168670</v>
      </c>
      <c r="B16352" t="s">
        <v>35523</v>
      </c>
      <c r="C16352" s="47" t="s">
        <v>35524</v>
      </c>
    </row>
    <row r="16353" spans="1:3" x14ac:dyDescent="0.25">
      <c r="A16353">
        <v>168671</v>
      </c>
      <c r="B16353" t="s">
        <v>35525</v>
      </c>
      <c r="C16353" s="47" t="s">
        <v>35526</v>
      </c>
    </row>
    <row r="16354" spans="1:3" x14ac:dyDescent="0.25">
      <c r="A16354">
        <v>168672</v>
      </c>
      <c r="B16354" t="s">
        <v>35527</v>
      </c>
      <c r="C16354" s="47" t="s">
        <v>35528</v>
      </c>
    </row>
    <row r="16355" spans="1:3" x14ac:dyDescent="0.25">
      <c r="A16355">
        <v>168673</v>
      </c>
      <c r="B16355" t="s">
        <v>35529</v>
      </c>
      <c r="C16355" s="47" t="s">
        <v>35530</v>
      </c>
    </row>
    <row r="16356" spans="1:3" x14ac:dyDescent="0.25">
      <c r="A16356">
        <v>168674</v>
      </c>
      <c r="B16356" t="s">
        <v>35531</v>
      </c>
      <c r="C16356" s="47" t="s">
        <v>35532</v>
      </c>
    </row>
    <row r="16357" spans="1:3" x14ac:dyDescent="0.25">
      <c r="A16357">
        <v>168675</v>
      </c>
      <c r="B16357" t="s">
        <v>30</v>
      </c>
      <c r="C16357" s="47" t="s">
        <v>35533</v>
      </c>
    </row>
    <row r="16358" spans="1:3" x14ac:dyDescent="0.25">
      <c r="A16358">
        <v>168676</v>
      </c>
      <c r="B16358" t="s">
        <v>35534</v>
      </c>
      <c r="C16358" s="47" t="s">
        <v>35535</v>
      </c>
    </row>
    <row r="16359" spans="1:3" x14ac:dyDescent="0.25">
      <c r="A16359">
        <v>168677</v>
      </c>
      <c r="B16359" t="s">
        <v>35536</v>
      </c>
      <c r="C16359" s="47" t="s">
        <v>35537</v>
      </c>
    </row>
    <row r="16360" spans="1:3" x14ac:dyDescent="0.25">
      <c r="A16360">
        <v>168678</v>
      </c>
      <c r="B16360" t="s">
        <v>35538</v>
      </c>
      <c r="C16360" s="47" t="s">
        <v>35539</v>
      </c>
    </row>
    <row r="16361" spans="1:3" x14ac:dyDescent="0.25">
      <c r="A16361">
        <v>168679</v>
      </c>
      <c r="B16361" t="s">
        <v>35540</v>
      </c>
      <c r="C16361" s="47" t="s">
        <v>35541</v>
      </c>
    </row>
    <row r="16362" spans="1:3" x14ac:dyDescent="0.25">
      <c r="A16362">
        <v>168680</v>
      </c>
      <c r="B16362" t="s">
        <v>35542</v>
      </c>
      <c r="C16362" s="47" t="s">
        <v>35543</v>
      </c>
    </row>
    <row r="16363" spans="1:3" x14ac:dyDescent="0.25">
      <c r="A16363">
        <v>168681</v>
      </c>
      <c r="B16363" t="s">
        <v>35544</v>
      </c>
      <c r="C16363" s="47" t="s">
        <v>35545</v>
      </c>
    </row>
    <row r="16364" spans="1:3" x14ac:dyDescent="0.25">
      <c r="A16364">
        <v>168682</v>
      </c>
      <c r="B16364" t="s">
        <v>35546</v>
      </c>
      <c r="C16364" s="47" t="s">
        <v>35547</v>
      </c>
    </row>
    <row r="16365" spans="1:3" x14ac:dyDescent="0.25">
      <c r="A16365">
        <v>168683</v>
      </c>
      <c r="B16365" t="s">
        <v>35548</v>
      </c>
      <c r="C16365" s="47" t="s">
        <v>35549</v>
      </c>
    </row>
    <row r="16366" spans="1:3" x14ac:dyDescent="0.25">
      <c r="A16366">
        <v>168684</v>
      </c>
      <c r="B16366" t="s">
        <v>35550</v>
      </c>
      <c r="C16366" s="47" t="s">
        <v>35551</v>
      </c>
    </row>
    <row r="16367" spans="1:3" x14ac:dyDescent="0.25">
      <c r="A16367">
        <v>168685</v>
      </c>
      <c r="B16367" t="s">
        <v>35552</v>
      </c>
      <c r="C16367" s="47" t="s">
        <v>35553</v>
      </c>
    </row>
    <row r="16368" spans="1:3" x14ac:dyDescent="0.25">
      <c r="A16368">
        <v>168686</v>
      </c>
      <c r="B16368" t="s">
        <v>35554</v>
      </c>
      <c r="C16368" s="47" t="s">
        <v>35555</v>
      </c>
    </row>
    <row r="16369" spans="1:3" x14ac:dyDescent="0.25">
      <c r="A16369">
        <v>168687</v>
      </c>
      <c r="B16369" t="s">
        <v>35556</v>
      </c>
      <c r="C16369" s="47" t="s">
        <v>35557</v>
      </c>
    </row>
    <row r="16370" spans="1:3" x14ac:dyDescent="0.25">
      <c r="A16370">
        <v>168688</v>
      </c>
      <c r="B16370" t="s">
        <v>35558</v>
      </c>
      <c r="C16370" s="47" t="s">
        <v>35559</v>
      </c>
    </row>
    <row r="16371" spans="1:3" x14ac:dyDescent="0.25">
      <c r="A16371">
        <v>168689</v>
      </c>
      <c r="B16371" t="s">
        <v>35560</v>
      </c>
      <c r="C16371" s="47" t="s">
        <v>35561</v>
      </c>
    </row>
    <row r="16372" spans="1:3" x14ac:dyDescent="0.25">
      <c r="A16372">
        <v>168690</v>
      </c>
      <c r="B16372" t="s">
        <v>473</v>
      </c>
      <c r="C16372" s="47" t="s">
        <v>35562</v>
      </c>
    </row>
    <row r="16373" spans="1:3" x14ac:dyDescent="0.25">
      <c r="A16373">
        <v>168691</v>
      </c>
      <c r="B16373" t="s">
        <v>35563</v>
      </c>
      <c r="C16373" s="47" t="s">
        <v>35564</v>
      </c>
    </row>
    <row r="16374" spans="1:3" x14ac:dyDescent="0.25">
      <c r="A16374">
        <v>168692</v>
      </c>
      <c r="B16374" t="s">
        <v>35565</v>
      </c>
      <c r="C16374" s="47" t="s">
        <v>35566</v>
      </c>
    </row>
    <row r="16375" spans="1:3" x14ac:dyDescent="0.25">
      <c r="A16375">
        <v>168693</v>
      </c>
      <c r="B16375" t="s">
        <v>35567</v>
      </c>
      <c r="C16375" s="47" t="s">
        <v>35568</v>
      </c>
    </row>
    <row r="16376" spans="1:3" x14ac:dyDescent="0.25">
      <c r="A16376">
        <v>168694</v>
      </c>
      <c r="B16376" t="s">
        <v>35569</v>
      </c>
      <c r="C16376" s="47" t="s">
        <v>35570</v>
      </c>
    </row>
    <row r="16377" spans="1:3" x14ac:dyDescent="0.25">
      <c r="A16377">
        <v>168695</v>
      </c>
      <c r="B16377" t="s">
        <v>35571</v>
      </c>
      <c r="C16377" s="47" t="s">
        <v>35572</v>
      </c>
    </row>
    <row r="16378" spans="1:3" x14ac:dyDescent="0.25">
      <c r="A16378">
        <v>168696</v>
      </c>
      <c r="B16378" t="s">
        <v>35573</v>
      </c>
      <c r="C16378" s="47" t="s">
        <v>35574</v>
      </c>
    </row>
    <row r="16379" spans="1:3" x14ac:dyDescent="0.25">
      <c r="A16379">
        <v>168697</v>
      </c>
      <c r="B16379" t="s">
        <v>35575</v>
      </c>
      <c r="C16379" s="47" t="s">
        <v>35576</v>
      </c>
    </row>
    <row r="16380" spans="1:3" x14ac:dyDescent="0.25">
      <c r="A16380">
        <v>168698</v>
      </c>
      <c r="B16380" t="s">
        <v>35577</v>
      </c>
      <c r="C16380" s="47" t="s">
        <v>35578</v>
      </c>
    </row>
    <row r="16381" spans="1:3" x14ac:dyDescent="0.25">
      <c r="A16381">
        <v>168699</v>
      </c>
      <c r="B16381" t="s">
        <v>35579</v>
      </c>
      <c r="C16381" s="47" t="s">
        <v>35580</v>
      </c>
    </row>
    <row r="16382" spans="1:3" x14ac:dyDescent="0.25">
      <c r="A16382">
        <v>168700</v>
      </c>
      <c r="B16382" t="s">
        <v>35581</v>
      </c>
      <c r="C16382" s="47" t="s">
        <v>35582</v>
      </c>
    </row>
    <row r="16383" spans="1:3" x14ac:dyDescent="0.25">
      <c r="A16383">
        <v>168701</v>
      </c>
      <c r="B16383" t="s">
        <v>35583</v>
      </c>
      <c r="C16383" s="47" t="s">
        <v>35584</v>
      </c>
    </row>
    <row r="16384" spans="1:3" x14ac:dyDescent="0.25">
      <c r="A16384">
        <v>168702</v>
      </c>
      <c r="B16384" t="s">
        <v>35585</v>
      </c>
      <c r="C16384" s="47" t="s">
        <v>35586</v>
      </c>
    </row>
    <row r="16385" spans="1:3" x14ac:dyDescent="0.25">
      <c r="A16385">
        <v>168703</v>
      </c>
      <c r="B16385" t="s">
        <v>35587</v>
      </c>
      <c r="C16385" s="47" t="s">
        <v>35588</v>
      </c>
    </row>
    <row r="16386" spans="1:3" x14ac:dyDescent="0.25">
      <c r="A16386">
        <v>168704</v>
      </c>
      <c r="B16386" t="s">
        <v>35589</v>
      </c>
      <c r="C16386" s="47" t="s">
        <v>35590</v>
      </c>
    </row>
    <row r="16387" spans="1:3" x14ac:dyDescent="0.25">
      <c r="A16387">
        <v>168705</v>
      </c>
      <c r="B16387" t="s">
        <v>35591</v>
      </c>
      <c r="C16387" s="47" t="s">
        <v>35592</v>
      </c>
    </row>
    <row r="16388" spans="1:3" x14ac:dyDescent="0.25">
      <c r="A16388">
        <v>168706</v>
      </c>
      <c r="B16388" t="s">
        <v>35593</v>
      </c>
      <c r="C16388" s="47" t="s">
        <v>35594</v>
      </c>
    </row>
    <row r="16389" spans="1:3" x14ac:dyDescent="0.25">
      <c r="A16389">
        <v>168707</v>
      </c>
      <c r="B16389" t="s">
        <v>35595</v>
      </c>
      <c r="C16389" s="47" t="s">
        <v>35596</v>
      </c>
    </row>
    <row r="16390" spans="1:3" x14ac:dyDescent="0.25">
      <c r="A16390">
        <v>168708</v>
      </c>
      <c r="B16390" t="s">
        <v>1337</v>
      </c>
      <c r="C16390" s="47" t="s">
        <v>35597</v>
      </c>
    </row>
    <row r="16391" spans="1:3" x14ac:dyDescent="0.25">
      <c r="A16391">
        <v>168709</v>
      </c>
      <c r="B16391" t="s">
        <v>35598</v>
      </c>
      <c r="C16391" s="47" t="s">
        <v>35599</v>
      </c>
    </row>
    <row r="16392" spans="1:3" x14ac:dyDescent="0.25">
      <c r="A16392">
        <v>168710</v>
      </c>
      <c r="B16392" t="s">
        <v>35600</v>
      </c>
      <c r="C16392" s="47" t="s">
        <v>35601</v>
      </c>
    </row>
    <row r="16393" spans="1:3" x14ac:dyDescent="0.25">
      <c r="A16393">
        <v>168711</v>
      </c>
      <c r="B16393" t="s">
        <v>35602</v>
      </c>
      <c r="C16393" s="47" t="s">
        <v>35603</v>
      </c>
    </row>
    <row r="16394" spans="1:3" x14ac:dyDescent="0.25">
      <c r="A16394">
        <v>168712</v>
      </c>
      <c r="B16394" t="s">
        <v>35604</v>
      </c>
      <c r="C16394" s="47" t="s">
        <v>35605</v>
      </c>
    </row>
    <row r="16395" spans="1:3" x14ac:dyDescent="0.25">
      <c r="A16395">
        <v>168713</v>
      </c>
      <c r="B16395" t="s">
        <v>35606</v>
      </c>
      <c r="C16395" s="47" t="s">
        <v>35607</v>
      </c>
    </row>
    <row r="16396" spans="1:3" x14ac:dyDescent="0.25">
      <c r="A16396">
        <v>168714</v>
      </c>
      <c r="B16396" t="s">
        <v>35608</v>
      </c>
      <c r="C16396" s="47" t="s">
        <v>35609</v>
      </c>
    </row>
    <row r="16397" spans="1:3" x14ac:dyDescent="0.25">
      <c r="A16397">
        <v>168715</v>
      </c>
      <c r="B16397" t="s">
        <v>35610</v>
      </c>
      <c r="C16397" s="47" t="s">
        <v>35611</v>
      </c>
    </row>
    <row r="16398" spans="1:3" x14ac:dyDescent="0.25">
      <c r="A16398">
        <v>168716</v>
      </c>
      <c r="B16398" t="s">
        <v>35612</v>
      </c>
      <c r="C16398" s="47" t="s">
        <v>35613</v>
      </c>
    </row>
    <row r="16399" spans="1:3" x14ac:dyDescent="0.25">
      <c r="A16399">
        <v>168717</v>
      </c>
      <c r="B16399" t="s">
        <v>35614</v>
      </c>
      <c r="C16399" s="47" t="s">
        <v>35615</v>
      </c>
    </row>
    <row r="16400" spans="1:3" x14ac:dyDescent="0.25">
      <c r="A16400">
        <v>168718</v>
      </c>
      <c r="B16400" t="s">
        <v>35616</v>
      </c>
      <c r="C16400" s="47" t="s">
        <v>35617</v>
      </c>
    </row>
    <row r="16401" spans="1:3" x14ac:dyDescent="0.25">
      <c r="A16401">
        <v>168719</v>
      </c>
      <c r="B16401" t="s">
        <v>35618</v>
      </c>
      <c r="C16401" s="47" t="s">
        <v>35619</v>
      </c>
    </row>
    <row r="16402" spans="1:3" x14ac:dyDescent="0.25">
      <c r="A16402">
        <v>168720</v>
      </c>
      <c r="B16402" t="s">
        <v>35620</v>
      </c>
      <c r="C16402" s="47" t="s">
        <v>35621</v>
      </c>
    </row>
    <row r="16403" spans="1:3" x14ac:dyDescent="0.25">
      <c r="A16403">
        <v>168721</v>
      </c>
      <c r="B16403" t="s">
        <v>35622</v>
      </c>
      <c r="C16403" s="47" t="s">
        <v>35623</v>
      </c>
    </row>
    <row r="16404" spans="1:3" x14ac:dyDescent="0.25">
      <c r="A16404">
        <v>168722</v>
      </c>
      <c r="B16404" t="s">
        <v>35624</v>
      </c>
      <c r="C16404" s="47" t="s">
        <v>35625</v>
      </c>
    </row>
    <row r="16405" spans="1:3" x14ac:dyDescent="0.25">
      <c r="A16405">
        <v>168723</v>
      </c>
      <c r="B16405" t="s">
        <v>1419</v>
      </c>
      <c r="C16405" s="47" t="s">
        <v>35626</v>
      </c>
    </row>
    <row r="16406" spans="1:3" x14ac:dyDescent="0.25">
      <c r="A16406">
        <v>168724</v>
      </c>
      <c r="B16406" t="s">
        <v>35627</v>
      </c>
      <c r="C16406" s="47" t="s">
        <v>35628</v>
      </c>
    </row>
    <row r="16407" spans="1:3" x14ac:dyDescent="0.25">
      <c r="A16407">
        <v>168725</v>
      </c>
      <c r="B16407" t="s">
        <v>35629</v>
      </c>
      <c r="C16407" s="47" t="s">
        <v>35630</v>
      </c>
    </row>
    <row r="16408" spans="1:3" x14ac:dyDescent="0.25">
      <c r="A16408">
        <v>168726</v>
      </c>
      <c r="B16408" t="s">
        <v>35631</v>
      </c>
      <c r="C16408" s="47" t="s">
        <v>35632</v>
      </c>
    </row>
    <row r="16409" spans="1:3" x14ac:dyDescent="0.25">
      <c r="A16409">
        <v>168727</v>
      </c>
      <c r="B16409" t="s">
        <v>35633</v>
      </c>
      <c r="C16409" s="47" t="s">
        <v>35634</v>
      </c>
    </row>
    <row r="16410" spans="1:3" x14ac:dyDescent="0.25">
      <c r="A16410">
        <v>168728</v>
      </c>
      <c r="B16410" t="s">
        <v>35635</v>
      </c>
      <c r="C16410" s="47" t="s">
        <v>35636</v>
      </c>
    </row>
    <row r="16411" spans="1:3" x14ac:dyDescent="0.25">
      <c r="A16411">
        <v>168729</v>
      </c>
      <c r="B16411" t="s">
        <v>35637</v>
      </c>
      <c r="C16411" s="47" t="s">
        <v>35638</v>
      </c>
    </row>
    <row r="16412" spans="1:3" x14ac:dyDescent="0.25">
      <c r="A16412">
        <v>168730</v>
      </c>
      <c r="B16412" t="s">
        <v>35639</v>
      </c>
      <c r="C16412" s="47" t="s">
        <v>35640</v>
      </c>
    </row>
    <row r="16413" spans="1:3" x14ac:dyDescent="0.25">
      <c r="A16413">
        <v>168731</v>
      </c>
      <c r="B16413" t="s">
        <v>35641</v>
      </c>
      <c r="C16413" s="47" t="s">
        <v>35642</v>
      </c>
    </row>
    <row r="16414" spans="1:3" x14ac:dyDescent="0.25">
      <c r="A16414">
        <v>168732</v>
      </c>
      <c r="B16414" t="s">
        <v>35643</v>
      </c>
      <c r="C16414" s="47" t="s">
        <v>35644</v>
      </c>
    </row>
    <row r="16415" spans="1:3" x14ac:dyDescent="0.25">
      <c r="A16415">
        <v>168733</v>
      </c>
      <c r="B16415" t="s">
        <v>35645</v>
      </c>
      <c r="C16415" s="47" t="s">
        <v>35646</v>
      </c>
    </row>
    <row r="16416" spans="1:3" x14ac:dyDescent="0.25">
      <c r="A16416">
        <v>168734</v>
      </c>
      <c r="B16416" t="s">
        <v>35647</v>
      </c>
      <c r="C16416" s="47" t="s">
        <v>35648</v>
      </c>
    </row>
    <row r="16417" spans="1:3" x14ac:dyDescent="0.25">
      <c r="A16417">
        <v>168735</v>
      </c>
      <c r="B16417" t="s">
        <v>35649</v>
      </c>
      <c r="C16417" s="47" t="s">
        <v>35650</v>
      </c>
    </row>
    <row r="16418" spans="1:3" x14ac:dyDescent="0.25">
      <c r="A16418">
        <v>168736</v>
      </c>
      <c r="B16418" t="s">
        <v>35651</v>
      </c>
      <c r="C16418" s="47" t="s">
        <v>35652</v>
      </c>
    </row>
    <row r="16419" spans="1:3" x14ac:dyDescent="0.25">
      <c r="A16419">
        <v>168737</v>
      </c>
      <c r="B16419" t="s">
        <v>35653</v>
      </c>
      <c r="C16419" s="47" t="s">
        <v>35654</v>
      </c>
    </row>
    <row r="16420" spans="1:3" x14ac:dyDescent="0.25">
      <c r="A16420">
        <v>168738</v>
      </c>
      <c r="B16420" t="s">
        <v>971</v>
      </c>
      <c r="C16420" s="47" t="s">
        <v>35655</v>
      </c>
    </row>
    <row r="16421" spans="1:3" x14ac:dyDescent="0.25">
      <c r="A16421">
        <v>168739</v>
      </c>
      <c r="B16421" t="s">
        <v>35656</v>
      </c>
      <c r="C16421" s="47" t="s">
        <v>35657</v>
      </c>
    </row>
    <row r="16422" spans="1:3" x14ac:dyDescent="0.25">
      <c r="A16422">
        <v>168740</v>
      </c>
      <c r="B16422" t="s">
        <v>35658</v>
      </c>
      <c r="C16422" s="47" t="s">
        <v>35659</v>
      </c>
    </row>
    <row r="16423" spans="1:3" x14ac:dyDescent="0.25">
      <c r="A16423">
        <v>168741</v>
      </c>
      <c r="B16423" t="s">
        <v>35660</v>
      </c>
      <c r="C16423" s="47" t="s">
        <v>35661</v>
      </c>
    </row>
    <row r="16424" spans="1:3" x14ac:dyDescent="0.25">
      <c r="A16424">
        <v>168742</v>
      </c>
      <c r="B16424" t="s">
        <v>35662</v>
      </c>
      <c r="C16424" s="47" t="s">
        <v>35663</v>
      </c>
    </row>
    <row r="16425" spans="1:3" x14ac:dyDescent="0.25">
      <c r="A16425">
        <v>168743</v>
      </c>
      <c r="B16425" t="s">
        <v>35664</v>
      </c>
      <c r="C16425" s="47" t="s">
        <v>35665</v>
      </c>
    </row>
    <row r="16426" spans="1:3" x14ac:dyDescent="0.25">
      <c r="A16426">
        <v>168744</v>
      </c>
      <c r="B16426" t="s">
        <v>35666</v>
      </c>
      <c r="C16426" s="47" t="s">
        <v>35667</v>
      </c>
    </row>
    <row r="16427" spans="1:3" x14ac:dyDescent="0.25">
      <c r="A16427">
        <v>168745</v>
      </c>
      <c r="B16427" t="s">
        <v>35668</v>
      </c>
      <c r="C16427" s="47" t="s">
        <v>35669</v>
      </c>
    </row>
    <row r="16428" spans="1:3" x14ac:dyDescent="0.25">
      <c r="A16428">
        <v>168746</v>
      </c>
      <c r="B16428" t="s">
        <v>35670</v>
      </c>
      <c r="C16428" s="47" t="s">
        <v>35671</v>
      </c>
    </row>
    <row r="16429" spans="1:3" x14ac:dyDescent="0.25">
      <c r="A16429">
        <v>168747</v>
      </c>
      <c r="B16429" t="s">
        <v>35672</v>
      </c>
      <c r="C16429" s="47" t="s">
        <v>35673</v>
      </c>
    </row>
    <row r="16430" spans="1:3" x14ac:dyDescent="0.25">
      <c r="A16430">
        <v>168748</v>
      </c>
      <c r="B16430" t="s">
        <v>35674</v>
      </c>
      <c r="C16430" s="47" t="s">
        <v>35675</v>
      </c>
    </row>
    <row r="16431" spans="1:3" x14ac:dyDescent="0.25">
      <c r="A16431">
        <v>168749</v>
      </c>
      <c r="B16431" t="s">
        <v>35676</v>
      </c>
      <c r="C16431" s="47" t="s">
        <v>35677</v>
      </c>
    </row>
    <row r="16432" spans="1:3" x14ac:dyDescent="0.25">
      <c r="A16432">
        <v>168750</v>
      </c>
      <c r="B16432" t="s">
        <v>35678</v>
      </c>
      <c r="C16432" s="47" t="s">
        <v>35679</v>
      </c>
    </row>
    <row r="16433" spans="1:3" x14ac:dyDescent="0.25">
      <c r="A16433">
        <v>168751</v>
      </c>
      <c r="B16433" t="s">
        <v>35680</v>
      </c>
      <c r="C16433" s="47" t="s">
        <v>35681</v>
      </c>
    </row>
    <row r="16434" spans="1:3" x14ac:dyDescent="0.25">
      <c r="A16434">
        <v>168752</v>
      </c>
      <c r="B16434" t="s">
        <v>35682</v>
      </c>
      <c r="C16434" s="47" t="s">
        <v>35683</v>
      </c>
    </row>
    <row r="16435" spans="1:3" x14ac:dyDescent="0.25">
      <c r="A16435">
        <v>168753</v>
      </c>
      <c r="B16435" t="s">
        <v>35684</v>
      </c>
      <c r="C16435" s="47" t="s">
        <v>35685</v>
      </c>
    </row>
    <row r="16436" spans="1:3" x14ac:dyDescent="0.25">
      <c r="A16436">
        <v>168754</v>
      </c>
      <c r="B16436" t="s">
        <v>35686</v>
      </c>
      <c r="C16436" s="47" t="s">
        <v>35687</v>
      </c>
    </row>
    <row r="16437" spans="1:3" x14ac:dyDescent="0.25">
      <c r="A16437">
        <v>168755</v>
      </c>
      <c r="B16437" t="s">
        <v>35688</v>
      </c>
      <c r="C16437" s="47" t="s">
        <v>35689</v>
      </c>
    </row>
    <row r="16438" spans="1:3" x14ac:dyDescent="0.25">
      <c r="A16438">
        <v>168756</v>
      </c>
      <c r="B16438" t="s">
        <v>35690</v>
      </c>
      <c r="C16438" s="47" t="s">
        <v>35691</v>
      </c>
    </row>
    <row r="16439" spans="1:3" x14ac:dyDescent="0.25">
      <c r="A16439">
        <v>168757</v>
      </c>
      <c r="B16439" t="s">
        <v>35692</v>
      </c>
      <c r="C16439" s="47" t="s">
        <v>35693</v>
      </c>
    </row>
    <row r="16440" spans="1:3" x14ac:dyDescent="0.25">
      <c r="A16440">
        <v>168758</v>
      </c>
      <c r="B16440" t="s">
        <v>35694</v>
      </c>
      <c r="C16440" s="47" t="s">
        <v>35695</v>
      </c>
    </row>
    <row r="16441" spans="1:3" x14ac:dyDescent="0.25">
      <c r="A16441">
        <v>168759</v>
      </c>
      <c r="B16441" t="s">
        <v>35696</v>
      </c>
      <c r="C16441" s="47" t="s">
        <v>35697</v>
      </c>
    </row>
    <row r="16442" spans="1:3" x14ac:dyDescent="0.25">
      <c r="A16442">
        <v>168760</v>
      </c>
      <c r="B16442" t="s">
        <v>35698</v>
      </c>
      <c r="C16442" s="47" t="s">
        <v>35699</v>
      </c>
    </row>
    <row r="16443" spans="1:3" x14ac:dyDescent="0.25">
      <c r="A16443">
        <v>168761</v>
      </c>
      <c r="B16443" t="s">
        <v>35700</v>
      </c>
      <c r="C16443" s="47" t="s">
        <v>35701</v>
      </c>
    </row>
    <row r="16444" spans="1:3" x14ac:dyDescent="0.25">
      <c r="A16444">
        <v>168762</v>
      </c>
      <c r="B16444" t="s">
        <v>35702</v>
      </c>
      <c r="C16444" s="47" t="s">
        <v>35703</v>
      </c>
    </row>
    <row r="16445" spans="1:3" x14ac:dyDescent="0.25">
      <c r="A16445">
        <v>168763</v>
      </c>
      <c r="B16445" t="s">
        <v>35704</v>
      </c>
      <c r="C16445" s="47" t="s">
        <v>35705</v>
      </c>
    </row>
    <row r="16446" spans="1:3" x14ac:dyDescent="0.25">
      <c r="A16446">
        <v>168764</v>
      </c>
      <c r="B16446" t="s">
        <v>35706</v>
      </c>
      <c r="C16446" s="47" t="s">
        <v>35707</v>
      </c>
    </row>
    <row r="16447" spans="1:3" x14ac:dyDescent="0.25">
      <c r="A16447">
        <v>168765</v>
      </c>
      <c r="B16447" t="s">
        <v>35708</v>
      </c>
      <c r="C16447" s="47" t="s">
        <v>35709</v>
      </c>
    </row>
    <row r="16448" spans="1:3" x14ac:dyDescent="0.25">
      <c r="A16448">
        <v>168766</v>
      </c>
      <c r="B16448" t="s">
        <v>35710</v>
      </c>
      <c r="C16448" s="47" t="s">
        <v>35711</v>
      </c>
    </row>
    <row r="16449" spans="1:3" x14ac:dyDescent="0.25">
      <c r="A16449">
        <v>168767</v>
      </c>
      <c r="B16449" t="s">
        <v>35712</v>
      </c>
      <c r="C16449" s="47" t="s">
        <v>35713</v>
      </c>
    </row>
    <row r="16450" spans="1:3" x14ac:dyDescent="0.25">
      <c r="A16450">
        <v>168768</v>
      </c>
      <c r="B16450" t="s">
        <v>35714</v>
      </c>
      <c r="C16450" s="47" t="s">
        <v>35715</v>
      </c>
    </row>
    <row r="16451" spans="1:3" x14ac:dyDescent="0.25">
      <c r="A16451">
        <v>168769</v>
      </c>
      <c r="B16451" t="s">
        <v>35716</v>
      </c>
      <c r="C16451" s="47" t="s">
        <v>35717</v>
      </c>
    </row>
    <row r="16452" spans="1:3" x14ac:dyDescent="0.25">
      <c r="A16452">
        <v>168770</v>
      </c>
      <c r="B16452" t="s">
        <v>35718</v>
      </c>
      <c r="C16452" s="47" t="s">
        <v>35719</v>
      </c>
    </row>
    <row r="16453" spans="1:3" x14ac:dyDescent="0.25">
      <c r="A16453">
        <v>168771</v>
      </c>
      <c r="B16453" t="s">
        <v>35720</v>
      </c>
      <c r="C16453" s="47" t="s">
        <v>35721</v>
      </c>
    </row>
    <row r="16454" spans="1:3" x14ac:dyDescent="0.25">
      <c r="A16454">
        <v>168772</v>
      </c>
      <c r="B16454" t="s">
        <v>35722</v>
      </c>
      <c r="C16454" s="47" t="s">
        <v>35723</v>
      </c>
    </row>
    <row r="16455" spans="1:3" x14ac:dyDescent="0.25">
      <c r="A16455">
        <v>168773</v>
      </c>
      <c r="B16455" t="s">
        <v>35724</v>
      </c>
      <c r="C16455" s="47" t="s">
        <v>35725</v>
      </c>
    </row>
    <row r="16456" spans="1:3" x14ac:dyDescent="0.25">
      <c r="A16456">
        <v>168774</v>
      </c>
      <c r="B16456" t="s">
        <v>35726</v>
      </c>
      <c r="C16456" s="47" t="s">
        <v>35727</v>
      </c>
    </row>
    <row r="16457" spans="1:3" x14ac:dyDescent="0.25">
      <c r="A16457">
        <v>168775</v>
      </c>
      <c r="B16457" t="s">
        <v>35728</v>
      </c>
      <c r="C16457" s="47" t="s">
        <v>35729</v>
      </c>
    </row>
    <row r="16458" spans="1:3" x14ac:dyDescent="0.25">
      <c r="A16458">
        <v>168776</v>
      </c>
      <c r="B16458" t="s">
        <v>35730</v>
      </c>
      <c r="C16458" s="47" t="s">
        <v>35731</v>
      </c>
    </row>
    <row r="16459" spans="1:3" x14ac:dyDescent="0.25">
      <c r="A16459">
        <v>168777</v>
      </c>
      <c r="B16459" t="s">
        <v>35732</v>
      </c>
      <c r="C16459" s="47" t="s">
        <v>35733</v>
      </c>
    </row>
    <row r="16460" spans="1:3" x14ac:dyDescent="0.25">
      <c r="A16460">
        <v>168778</v>
      </c>
      <c r="B16460" t="s">
        <v>35734</v>
      </c>
      <c r="C16460" s="47" t="s">
        <v>35735</v>
      </c>
    </row>
    <row r="16461" spans="1:3" x14ac:dyDescent="0.25">
      <c r="A16461">
        <v>168779</v>
      </c>
      <c r="B16461" t="s">
        <v>35736</v>
      </c>
      <c r="C16461" s="47" t="s">
        <v>35737</v>
      </c>
    </row>
    <row r="16462" spans="1:3" x14ac:dyDescent="0.25">
      <c r="A16462">
        <v>168780</v>
      </c>
      <c r="B16462" t="s">
        <v>35738</v>
      </c>
      <c r="C16462" s="47" t="s">
        <v>35739</v>
      </c>
    </row>
    <row r="16463" spans="1:3" x14ac:dyDescent="0.25">
      <c r="A16463">
        <v>168781</v>
      </c>
      <c r="B16463" t="s">
        <v>35740</v>
      </c>
      <c r="C16463" s="47" t="s">
        <v>35741</v>
      </c>
    </row>
    <row r="16464" spans="1:3" x14ac:dyDescent="0.25">
      <c r="A16464">
        <v>168782</v>
      </c>
      <c r="B16464" t="s">
        <v>35742</v>
      </c>
      <c r="C16464" s="47" t="s">
        <v>35743</v>
      </c>
    </row>
    <row r="16465" spans="1:3" x14ac:dyDescent="0.25">
      <c r="A16465">
        <v>168783</v>
      </c>
      <c r="B16465" t="s">
        <v>35744</v>
      </c>
      <c r="C16465" s="47" t="s">
        <v>35745</v>
      </c>
    </row>
    <row r="16466" spans="1:3" x14ac:dyDescent="0.25">
      <c r="A16466">
        <v>168784</v>
      </c>
      <c r="B16466" t="s">
        <v>35746</v>
      </c>
      <c r="C16466" s="47" t="s">
        <v>35747</v>
      </c>
    </row>
    <row r="16467" spans="1:3" x14ac:dyDescent="0.25">
      <c r="A16467">
        <v>168785</v>
      </c>
      <c r="B16467" t="s">
        <v>35748</v>
      </c>
      <c r="C16467" s="47" t="s">
        <v>35749</v>
      </c>
    </row>
    <row r="16468" spans="1:3" x14ac:dyDescent="0.25">
      <c r="A16468">
        <v>168786</v>
      </c>
      <c r="B16468" t="s">
        <v>35750</v>
      </c>
      <c r="C16468" s="47" t="s">
        <v>35751</v>
      </c>
    </row>
    <row r="16469" spans="1:3" x14ac:dyDescent="0.25">
      <c r="A16469">
        <v>168787</v>
      </c>
      <c r="B16469" t="s">
        <v>1578</v>
      </c>
      <c r="C16469" s="47" t="s">
        <v>35752</v>
      </c>
    </row>
    <row r="16470" spans="1:3" x14ac:dyDescent="0.25">
      <c r="A16470">
        <v>168788</v>
      </c>
      <c r="B16470" t="s">
        <v>35753</v>
      </c>
      <c r="C16470" s="47" t="s">
        <v>35754</v>
      </c>
    </row>
    <row r="16471" spans="1:3" x14ac:dyDescent="0.25">
      <c r="A16471">
        <v>168789</v>
      </c>
      <c r="B16471" t="s">
        <v>35755</v>
      </c>
      <c r="C16471" s="47" t="s">
        <v>35756</v>
      </c>
    </row>
    <row r="16472" spans="1:3" x14ac:dyDescent="0.25">
      <c r="A16472">
        <v>168790</v>
      </c>
      <c r="B16472" t="s">
        <v>292</v>
      </c>
      <c r="C16472" s="47" t="s">
        <v>35757</v>
      </c>
    </row>
    <row r="16473" spans="1:3" x14ac:dyDescent="0.25">
      <c r="A16473">
        <v>168791</v>
      </c>
      <c r="B16473" t="s">
        <v>35758</v>
      </c>
      <c r="C16473" s="47" t="s">
        <v>35759</v>
      </c>
    </row>
    <row r="16474" spans="1:3" x14ac:dyDescent="0.25">
      <c r="A16474">
        <v>168792</v>
      </c>
      <c r="B16474" t="s">
        <v>35760</v>
      </c>
      <c r="C16474" s="47" t="s">
        <v>35761</v>
      </c>
    </row>
    <row r="16475" spans="1:3" x14ac:dyDescent="0.25">
      <c r="A16475">
        <v>168793</v>
      </c>
      <c r="B16475" t="s">
        <v>1192</v>
      </c>
      <c r="C16475" s="47" t="s">
        <v>35762</v>
      </c>
    </row>
    <row r="16476" spans="1:3" x14ac:dyDescent="0.25">
      <c r="A16476">
        <v>168794</v>
      </c>
      <c r="B16476" t="s">
        <v>35763</v>
      </c>
      <c r="C16476" s="47" t="s">
        <v>35764</v>
      </c>
    </row>
    <row r="16477" spans="1:3" x14ac:dyDescent="0.25">
      <c r="A16477">
        <v>168795</v>
      </c>
      <c r="B16477" t="s">
        <v>35765</v>
      </c>
      <c r="C16477" s="47" t="s">
        <v>35766</v>
      </c>
    </row>
    <row r="16478" spans="1:3" x14ac:dyDescent="0.25">
      <c r="A16478">
        <v>168796</v>
      </c>
      <c r="B16478" t="s">
        <v>35767</v>
      </c>
      <c r="C16478" s="47" t="s">
        <v>35768</v>
      </c>
    </row>
    <row r="16479" spans="1:3" x14ac:dyDescent="0.25">
      <c r="A16479">
        <v>168797</v>
      </c>
      <c r="B16479" t="s">
        <v>35769</v>
      </c>
      <c r="C16479" s="47" t="s">
        <v>35770</v>
      </c>
    </row>
    <row r="16480" spans="1:3" x14ac:dyDescent="0.25">
      <c r="A16480">
        <v>168798</v>
      </c>
      <c r="B16480" t="s">
        <v>35771</v>
      </c>
      <c r="C16480" s="47" t="s">
        <v>35772</v>
      </c>
    </row>
    <row r="16481" spans="1:3" x14ac:dyDescent="0.25">
      <c r="A16481">
        <v>168799</v>
      </c>
      <c r="B16481" t="s">
        <v>35773</v>
      </c>
      <c r="C16481" s="47" t="s">
        <v>35774</v>
      </c>
    </row>
    <row r="16482" spans="1:3" x14ac:dyDescent="0.25">
      <c r="A16482">
        <v>168800</v>
      </c>
      <c r="B16482" t="s">
        <v>35775</v>
      </c>
      <c r="C16482" s="47" t="s">
        <v>35776</v>
      </c>
    </row>
    <row r="16483" spans="1:3" x14ac:dyDescent="0.25">
      <c r="A16483">
        <v>168801</v>
      </c>
      <c r="B16483" t="s">
        <v>35777</v>
      </c>
      <c r="C16483" s="47" t="s">
        <v>35778</v>
      </c>
    </row>
    <row r="16484" spans="1:3" x14ac:dyDescent="0.25">
      <c r="A16484">
        <v>168802</v>
      </c>
      <c r="B16484" t="s">
        <v>35779</v>
      </c>
      <c r="C16484" s="47" t="s">
        <v>35780</v>
      </c>
    </row>
    <row r="16485" spans="1:3" x14ac:dyDescent="0.25">
      <c r="A16485">
        <v>168803</v>
      </c>
      <c r="B16485" t="s">
        <v>35781</v>
      </c>
      <c r="C16485" s="47" t="s">
        <v>35782</v>
      </c>
    </row>
    <row r="16486" spans="1:3" x14ac:dyDescent="0.25">
      <c r="A16486">
        <v>168804</v>
      </c>
      <c r="B16486" t="s">
        <v>35783</v>
      </c>
      <c r="C16486" s="47" t="s">
        <v>35784</v>
      </c>
    </row>
    <row r="16487" spans="1:3" x14ac:dyDescent="0.25">
      <c r="A16487">
        <v>168805</v>
      </c>
      <c r="B16487" t="s">
        <v>1274</v>
      </c>
      <c r="C16487" s="47" t="s">
        <v>35785</v>
      </c>
    </row>
    <row r="16488" spans="1:3" x14ac:dyDescent="0.25">
      <c r="A16488">
        <v>168806</v>
      </c>
      <c r="B16488" t="s">
        <v>35786</v>
      </c>
      <c r="C16488" s="47" t="s">
        <v>35787</v>
      </c>
    </row>
    <row r="16489" spans="1:3" x14ac:dyDescent="0.25">
      <c r="A16489">
        <v>168807</v>
      </c>
      <c r="B16489" t="s">
        <v>35788</v>
      </c>
      <c r="C16489" s="47" t="s">
        <v>35789</v>
      </c>
    </row>
    <row r="16490" spans="1:3" x14ac:dyDescent="0.25">
      <c r="A16490">
        <v>168808</v>
      </c>
      <c r="B16490" t="s">
        <v>35790</v>
      </c>
      <c r="C16490" s="47" t="s">
        <v>35791</v>
      </c>
    </row>
    <row r="16491" spans="1:3" x14ac:dyDescent="0.25">
      <c r="A16491">
        <v>168809</v>
      </c>
      <c r="B16491" t="s">
        <v>35792</v>
      </c>
      <c r="C16491" s="47" t="s">
        <v>35793</v>
      </c>
    </row>
    <row r="16492" spans="1:3" x14ac:dyDescent="0.25">
      <c r="A16492">
        <v>168810</v>
      </c>
      <c r="B16492" t="s">
        <v>35794</v>
      </c>
      <c r="C16492" s="47" t="s">
        <v>35795</v>
      </c>
    </row>
    <row r="16493" spans="1:3" x14ac:dyDescent="0.25">
      <c r="A16493">
        <v>168811</v>
      </c>
      <c r="B16493" t="s">
        <v>35796</v>
      </c>
      <c r="C16493" s="47" t="s">
        <v>35797</v>
      </c>
    </row>
    <row r="16494" spans="1:3" x14ac:dyDescent="0.25">
      <c r="A16494">
        <v>168812</v>
      </c>
      <c r="B16494" t="s">
        <v>35798</v>
      </c>
      <c r="C16494" s="47" t="s">
        <v>35799</v>
      </c>
    </row>
    <row r="16495" spans="1:3" x14ac:dyDescent="0.25">
      <c r="A16495">
        <v>168813</v>
      </c>
      <c r="B16495" t="s">
        <v>35800</v>
      </c>
      <c r="C16495" s="47" t="s">
        <v>35801</v>
      </c>
    </row>
    <row r="16496" spans="1:3" x14ac:dyDescent="0.25">
      <c r="A16496">
        <v>168814</v>
      </c>
      <c r="B16496" t="s">
        <v>35802</v>
      </c>
      <c r="C16496" s="47" t="s">
        <v>35803</v>
      </c>
    </row>
    <row r="16497" spans="1:3" x14ac:dyDescent="0.25">
      <c r="A16497">
        <v>168815</v>
      </c>
      <c r="B16497" t="s">
        <v>35804</v>
      </c>
      <c r="C16497" s="47" t="s">
        <v>35805</v>
      </c>
    </row>
    <row r="16498" spans="1:3" x14ac:dyDescent="0.25">
      <c r="A16498">
        <v>168816</v>
      </c>
      <c r="B16498" t="s">
        <v>35806</v>
      </c>
      <c r="C16498" s="47" t="s">
        <v>35807</v>
      </c>
    </row>
    <row r="16499" spans="1:3" x14ac:dyDescent="0.25">
      <c r="A16499">
        <v>168817</v>
      </c>
      <c r="B16499" t="s">
        <v>35808</v>
      </c>
      <c r="C16499" s="47" t="s">
        <v>35809</v>
      </c>
    </row>
    <row r="16500" spans="1:3" x14ac:dyDescent="0.25">
      <c r="A16500">
        <v>168818</v>
      </c>
      <c r="B16500" t="s">
        <v>35810</v>
      </c>
      <c r="C16500" s="47" t="s">
        <v>35811</v>
      </c>
    </row>
    <row r="16501" spans="1:3" x14ac:dyDescent="0.25">
      <c r="A16501">
        <v>168819</v>
      </c>
      <c r="B16501" t="s">
        <v>35812</v>
      </c>
      <c r="C16501" s="47" t="s">
        <v>35813</v>
      </c>
    </row>
    <row r="16502" spans="1:3" x14ac:dyDescent="0.25">
      <c r="A16502">
        <v>168820</v>
      </c>
      <c r="B16502" t="s">
        <v>35814</v>
      </c>
      <c r="C16502" s="47" t="s">
        <v>35815</v>
      </c>
    </row>
    <row r="16503" spans="1:3" x14ac:dyDescent="0.25">
      <c r="A16503">
        <v>168821</v>
      </c>
      <c r="B16503" t="s">
        <v>35816</v>
      </c>
      <c r="C16503" s="47" t="s">
        <v>35817</v>
      </c>
    </row>
    <row r="16504" spans="1:3" x14ac:dyDescent="0.25">
      <c r="A16504">
        <v>168822</v>
      </c>
      <c r="B16504" t="s">
        <v>1379</v>
      </c>
      <c r="C16504" s="47" t="s">
        <v>35818</v>
      </c>
    </row>
    <row r="16505" spans="1:3" x14ac:dyDescent="0.25">
      <c r="A16505">
        <v>168823</v>
      </c>
      <c r="B16505" t="s">
        <v>35819</v>
      </c>
      <c r="C16505" s="47" t="s">
        <v>35820</v>
      </c>
    </row>
    <row r="16506" spans="1:3" x14ac:dyDescent="0.25">
      <c r="A16506">
        <v>168824</v>
      </c>
      <c r="B16506" t="s">
        <v>35821</v>
      </c>
      <c r="C16506" s="47" t="s">
        <v>35822</v>
      </c>
    </row>
    <row r="16507" spans="1:3" x14ac:dyDescent="0.25">
      <c r="A16507">
        <v>168825</v>
      </c>
      <c r="B16507" t="s">
        <v>35823</v>
      </c>
      <c r="C16507" s="47" t="s">
        <v>35824</v>
      </c>
    </row>
    <row r="16508" spans="1:3" x14ac:dyDescent="0.25">
      <c r="A16508">
        <v>168826</v>
      </c>
      <c r="B16508" t="s">
        <v>421</v>
      </c>
      <c r="C16508" s="47" t="s">
        <v>35825</v>
      </c>
    </row>
    <row r="16509" spans="1:3" x14ac:dyDescent="0.25">
      <c r="A16509">
        <v>168827</v>
      </c>
      <c r="B16509" t="s">
        <v>35826</v>
      </c>
      <c r="C16509" s="47" t="s">
        <v>35827</v>
      </c>
    </row>
    <row r="16510" spans="1:3" x14ac:dyDescent="0.25">
      <c r="A16510">
        <v>168828</v>
      </c>
      <c r="B16510" t="s">
        <v>35828</v>
      </c>
      <c r="C16510" s="47" t="s">
        <v>35829</v>
      </c>
    </row>
    <row r="16511" spans="1:3" x14ac:dyDescent="0.25">
      <c r="A16511">
        <v>168829</v>
      </c>
      <c r="B16511" t="s">
        <v>35830</v>
      </c>
      <c r="C16511" s="47" t="s">
        <v>35831</v>
      </c>
    </row>
    <row r="16512" spans="1:3" x14ac:dyDescent="0.25">
      <c r="A16512">
        <v>168830</v>
      </c>
      <c r="B16512" t="s">
        <v>35832</v>
      </c>
      <c r="C16512" s="47" t="s">
        <v>35833</v>
      </c>
    </row>
    <row r="16513" spans="1:3" x14ac:dyDescent="0.25">
      <c r="A16513">
        <v>168831</v>
      </c>
      <c r="B16513" t="s">
        <v>35834</v>
      </c>
      <c r="C16513" s="47" t="s">
        <v>35835</v>
      </c>
    </row>
    <row r="16514" spans="1:3" x14ac:dyDescent="0.25">
      <c r="A16514">
        <v>168832</v>
      </c>
      <c r="B16514" t="s">
        <v>35836</v>
      </c>
      <c r="C16514" s="47" t="s">
        <v>35837</v>
      </c>
    </row>
    <row r="16515" spans="1:3" x14ac:dyDescent="0.25">
      <c r="A16515">
        <v>168833</v>
      </c>
      <c r="B16515" t="s">
        <v>35838</v>
      </c>
      <c r="C16515" s="47" t="s">
        <v>35839</v>
      </c>
    </row>
    <row r="16516" spans="1:3" x14ac:dyDescent="0.25">
      <c r="A16516">
        <v>168834</v>
      </c>
      <c r="B16516" t="s">
        <v>35840</v>
      </c>
      <c r="C16516" s="47" t="s">
        <v>35841</v>
      </c>
    </row>
    <row r="16517" spans="1:3" x14ac:dyDescent="0.25">
      <c r="A16517">
        <v>168835</v>
      </c>
      <c r="B16517" t="s">
        <v>35842</v>
      </c>
      <c r="C16517" s="47" t="s">
        <v>35843</v>
      </c>
    </row>
    <row r="16518" spans="1:3" x14ac:dyDescent="0.25">
      <c r="A16518">
        <v>168836</v>
      </c>
      <c r="B16518" t="s">
        <v>35844</v>
      </c>
      <c r="C16518" s="47" t="s">
        <v>35845</v>
      </c>
    </row>
    <row r="16519" spans="1:3" x14ac:dyDescent="0.25">
      <c r="A16519">
        <v>168837</v>
      </c>
      <c r="B16519" t="s">
        <v>35846</v>
      </c>
      <c r="C16519" s="47" t="s">
        <v>35847</v>
      </c>
    </row>
    <row r="16520" spans="1:3" x14ac:dyDescent="0.25">
      <c r="A16520">
        <v>168838</v>
      </c>
      <c r="B16520" t="s">
        <v>35848</v>
      </c>
      <c r="C16520" s="47" t="s">
        <v>35849</v>
      </c>
    </row>
    <row r="16521" spans="1:3" x14ac:dyDescent="0.25">
      <c r="A16521">
        <v>168839</v>
      </c>
      <c r="B16521" t="s">
        <v>35850</v>
      </c>
      <c r="C16521" s="47" t="s">
        <v>35851</v>
      </c>
    </row>
    <row r="16522" spans="1:3" x14ac:dyDescent="0.25">
      <c r="A16522">
        <v>168840</v>
      </c>
      <c r="B16522" t="s">
        <v>35852</v>
      </c>
      <c r="C16522" s="47" t="s">
        <v>35853</v>
      </c>
    </row>
    <row r="16523" spans="1:3" x14ac:dyDescent="0.25">
      <c r="A16523">
        <v>168841</v>
      </c>
      <c r="B16523" t="s">
        <v>35854</v>
      </c>
      <c r="C16523" s="47" t="s">
        <v>35855</v>
      </c>
    </row>
    <row r="16524" spans="1:3" x14ac:dyDescent="0.25">
      <c r="A16524">
        <v>168842</v>
      </c>
      <c r="B16524" t="s">
        <v>35856</v>
      </c>
      <c r="C16524" s="47" t="s">
        <v>35857</v>
      </c>
    </row>
    <row r="16525" spans="1:3" x14ac:dyDescent="0.25">
      <c r="A16525">
        <v>168843</v>
      </c>
      <c r="B16525" t="s">
        <v>35858</v>
      </c>
      <c r="C16525" s="47" t="s">
        <v>35859</v>
      </c>
    </row>
    <row r="16526" spans="1:3" x14ac:dyDescent="0.25">
      <c r="A16526">
        <v>168844</v>
      </c>
      <c r="B16526" t="s">
        <v>35860</v>
      </c>
      <c r="C16526" s="47" t="s">
        <v>35861</v>
      </c>
    </row>
    <row r="16527" spans="1:3" x14ac:dyDescent="0.25">
      <c r="A16527">
        <v>168845</v>
      </c>
      <c r="B16527" t="s">
        <v>35862</v>
      </c>
      <c r="C16527" s="47" t="s">
        <v>35863</v>
      </c>
    </row>
    <row r="16528" spans="1:3" x14ac:dyDescent="0.25">
      <c r="A16528">
        <v>168846</v>
      </c>
      <c r="B16528" t="s">
        <v>35864</v>
      </c>
      <c r="C16528" s="47" t="s">
        <v>35865</v>
      </c>
    </row>
    <row r="16529" spans="1:3" x14ac:dyDescent="0.25">
      <c r="A16529">
        <v>168847</v>
      </c>
      <c r="B16529" t="s">
        <v>35866</v>
      </c>
      <c r="C16529" s="47" t="s">
        <v>35867</v>
      </c>
    </row>
    <row r="16530" spans="1:3" x14ac:dyDescent="0.25">
      <c r="A16530">
        <v>168848</v>
      </c>
      <c r="B16530" t="s">
        <v>35868</v>
      </c>
      <c r="C16530" s="47" t="s">
        <v>35869</v>
      </c>
    </row>
    <row r="16531" spans="1:3" x14ac:dyDescent="0.25">
      <c r="A16531">
        <v>168849</v>
      </c>
      <c r="B16531" t="s">
        <v>35870</v>
      </c>
      <c r="C16531" s="47" t="s">
        <v>35871</v>
      </c>
    </row>
    <row r="16532" spans="1:3" x14ac:dyDescent="0.25">
      <c r="A16532">
        <v>168850</v>
      </c>
      <c r="B16532" t="s">
        <v>35872</v>
      </c>
      <c r="C16532" s="47" t="s">
        <v>35873</v>
      </c>
    </row>
    <row r="16533" spans="1:3" x14ac:dyDescent="0.25">
      <c r="A16533">
        <v>168851</v>
      </c>
      <c r="B16533" t="s">
        <v>35874</v>
      </c>
      <c r="C16533" s="47" t="s">
        <v>35875</v>
      </c>
    </row>
    <row r="16534" spans="1:3" x14ac:dyDescent="0.25">
      <c r="A16534">
        <v>168852</v>
      </c>
      <c r="B16534" t="s">
        <v>35876</v>
      </c>
      <c r="C16534" s="47" t="s">
        <v>35877</v>
      </c>
    </row>
    <row r="16535" spans="1:3" x14ac:dyDescent="0.25">
      <c r="A16535">
        <v>168853</v>
      </c>
      <c r="B16535" t="s">
        <v>35878</v>
      </c>
      <c r="C16535" s="47" t="s">
        <v>35879</v>
      </c>
    </row>
    <row r="16536" spans="1:3" x14ac:dyDescent="0.25">
      <c r="A16536">
        <v>168854</v>
      </c>
      <c r="B16536" t="s">
        <v>35880</v>
      </c>
      <c r="C16536" s="47" t="s">
        <v>35881</v>
      </c>
    </row>
    <row r="16537" spans="1:3" x14ac:dyDescent="0.25">
      <c r="A16537">
        <v>168855</v>
      </c>
      <c r="B16537" t="s">
        <v>35882</v>
      </c>
      <c r="C16537" s="47" t="s">
        <v>35883</v>
      </c>
    </row>
    <row r="16538" spans="1:3" x14ac:dyDescent="0.25">
      <c r="A16538">
        <v>168856</v>
      </c>
      <c r="B16538" t="s">
        <v>35884</v>
      </c>
      <c r="C16538" s="47" t="s">
        <v>35885</v>
      </c>
    </row>
    <row r="16539" spans="1:3" x14ac:dyDescent="0.25">
      <c r="A16539">
        <v>168857</v>
      </c>
      <c r="B16539" t="s">
        <v>35886</v>
      </c>
      <c r="C16539" s="47" t="s">
        <v>35887</v>
      </c>
    </row>
    <row r="16540" spans="1:3" x14ac:dyDescent="0.25">
      <c r="A16540">
        <v>168858</v>
      </c>
      <c r="B16540" t="s">
        <v>35888</v>
      </c>
      <c r="C16540" s="47" t="s">
        <v>35889</v>
      </c>
    </row>
    <row r="16541" spans="1:3" x14ac:dyDescent="0.25">
      <c r="A16541">
        <v>168859</v>
      </c>
      <c r="B16541" t="s">
        <v>35890</v>
      </c>
      <c r="C16541" s="47" t="s">
        <v>35891</v>
      </c>
    </row>
    <row r="16542" spans="1:3" x14ac:dyDescent="0.25">
      <c r="A16542">
        <v>168860</v>
      </c>
      <c r="B16542" t="s">
        <v>35892</v>
      </c>
      <c r="C16542" s="47" t="s">
        <v>35893</v>
      </c>
    </row>
    <row r="16543" spans="1:3" x14ac:dyDescent="0.25">
      <c r="A16543">
        <v>168861</v>
      </c>
      <c r="B16543" t="s">
        <v>35894</v>
      </c>
      <c r="C16543" s="47" t="s">
        <v>35895</v>
      </c>
    </row>
    <row r="16544" spans="1:3" x14ac:dyDescent="0.25">
      <c r="A16544">
        <v>168862</v>
      </c>
      <c r="B16544" t="s">
        <v>35896</v>
      </c>
      <c r="C16544" s="47" t="s">
        <v>35897</v>
      </c>
    </row>
    <row r="16545" spans="1:3" x14ac:dyDescent="0.25">
      <c r="A16545">
        <v>168863</v>
      </c>
      <c r="B16545" t="s">
        <v>35898</v>
      </c>
      <c r="C16545" s="47" t="s">
        <v>35899</v>
      </c>
    </row>
    <row r="16546" spans="1:3" x14ac:dyDescent="0.25">
      <c r="A16546">
        <v>168864</v>
      </c>
      <c r="B16546" t="s">
        <v>35900</v>
      </c>
      <c r="C16546" s="47" t="s">
        <v>35901</v>
      </c>
    </row>
    <row r="16547" spans="1:3" x14ac:dyDescent="0.25">
      <c r="A16547">
        <v>168865</v>
      </c>
      <c r="B16547" t="s">
        <v>1548</v>
      </c>
      <c r="C16547" s="47" t="s">
        <v>35902</v>
      </c>
    </row>
    <row r="16548" spans="1:3" x14ac:dyDescent="0.25">
      <c r="A16548">
        <v>168866</v>
      </c>
      <c r="B16548" t="s">
        <v>35903</v>
      </c>
      <c r="C16548" s="47" t="s">
        <v>35904</v>
      </c>
    </row>
    <row r="16549" spans="1:3" x14ac:dyDescent="0.25">
      <c r="A16549">
        <v>168867</v>
      </c>
      <c r="B16549" t="s">
        <v>35905</v>
      </c>
      <c r="C16549" s="47" t="s">
        <v>35906</v>
      </c>
    </row>
    <row r="16550" spans="1:3" x14ac:dyDescent="0.25">
      <c r="A16550">
        <v>168868</v>
      </c>
      <c r="B16550" t="s">
        <v>35907</v>
      </c>
      <c r="C16550" s="47" t="s">
        <v>35908</v>
      </c>
    </row>
    <row r="16551" spans="1:3" x14ac:dyDescent="0.25">
      <c r="A16551">
        <v>168869</v>
      </c>
      <c r="B16551" t="s">
        <v>35909</v>
      </c>
      <c r="C16551" s="47" t="s">
        <v>35910</v>
      </c>
    </row>
    <row r="16552" spans="1:3" x14ac:dyDescent="0.25">
      <c r="A16552">
        <v>168870</v>
      </c>
      <c r="B16552" t="s">
        <v>35911</v>
      </c>
      <c r="C16552" s="47" t="s">
        <v>35912</v>
      </c>
    </row>
    <row r="16553" spans="1:3" x14ac:dyDescent="0.25">
      <c r="A16553">
        <v>168871</v>
      </c>
      <c r="B16553" t="s">
        <v>35913</v>
      </c>
      <c r="C16553" s="47" t="s">
        <v>35914</v>
      </c>
    </row>
    <row r="16554" spans="1:3" x14ac:dyDescent="0.25">
      <c r="A16554">
        <v>168872</v>
      </c>
      <c r="B16554" t="s">
        <v>35915</v>
      </c>
      <c r="C16554" s="47" t="s">
        <v>35916</v>
      </c>
    </row>
    <row r="16555" spans="1:3" x14ac:dyDescent="0.25">
      <c r="A16555">
        <v>168873</v>
      </c>
      <c r="B16555" t="s">
        <v>35917</v>
      </c>
      <c r="C16555" s="47" t="s">
        <v>35918</v>
      </c>
    </row>
    <row r="16556" spans="1:3" x14ac:dyDescent="0.25">
      <c r="A16556">
        <v>168874</v>
      </c>
      <c r="B16556" t="s">
        <v>35919</v>
      </c>
      <c r="C16556" s="47" t="s">
        <v>35920</v>
      </c>
    </row>
    <row r="16557" spans="1:3" x14ac:dyDescent="0.25">
      <c r="A16557">
        <v>168875</v>
      </c>
      <c r="B16557" t="s">
        <v>35921</v>
      </c>
      <c r="C16557" s="47" t="s">
        <v>35922</v>
      </c>
    </row>
    <row r="16558" spans="1:3" x14ac:dyDescent="0.25">
      <c r="A16558">
        <v>168876</v>
      </c>
      <c r="B16558" t="s">
        <v>35923</v>
      </c>
      <c r="C16558" s="47" t="s">
        <v>35924</v>
      </c>
    </row>
    <row r="16559" spans="1:3" x14ac:dyDescent="0.25">
      <c r="A16559">
        <v>168877</v>
      </c>
      <c r="B16559" t="s">
        <v>35925</v>
      </c>
      <c r="C16559" s="47" t="s">
        <v>35926</v>
      </c>
    </row>
    <row r="16560" spans="1:3" x14ac:dyDescent="0.25">
      <c r="A16560">
        <v>168878</v>
      </c>
      <c r="B16560" t="s">
        <v>35927</v>
      </c>
      <c r="C16560" s="47" t="s">
        <v>35928</v>
      </c>
    </row>
    <row r="16561" spans="1:3" x14ac:dyDescent="0.25">
      <c r="A16561">
        <v>168879</v>
      </c>
      <c r="B16561" t="s">
        <v>35929</v>
      </c>
      <c r="C16561" s="47" t="s">
        <v>35930</v>
      </c>
    </row>
    <row r="16562" spans="1:3" x14ac:dyDescent="0.25">
      <c r="A16562">
        <v>168880</v>
      </c>
      <c r="B16562" t="s">
        <v>35931</v>
      </c>
      <c r="C16562" s="47" t="s">
        <v>35932</v>
      </c>
    </row>
    <row r="16563" spans="1:3" x14ac:dyDescent="0.25">
      <c r="A16563">
        <v>168881</v>
      </c>
      <c r="B16563" t="s">
        <v>128</v>
      </c>
      <c r="C16563" s="47" t="s">
        <v>35933</v>
      </c>
    </row>
    <row r="16564" spans="1:3" x14ac:dyDescent="0.25">
      <c r="A16564">
        <v>168882</v>
      </c>
      <c r="B16564" t="s">
        <v>35934</v>
      </c>
      <c r="C16564" s="47" t="s">
        <v>35935</v>
      </c>
    </row>
    <row r="16565" spans="1:3" x14ac:dyDescent="0.25">
      <c r="A16565">
        <v>168883</v>
      </c>
      <c r="B16565" t="s">
        <v>35936</v>
      </c>
      <c r="C16565" s="47" t="s">
        <v>35937</v>
      </c>
    </row>
    <row r="16566" spans="1:3" x14ac:dyDescent="0.25">
      <c r="A16566">
        <v>168884</v>
      </c>
      <c r="B16566" t="s">
        <v>35938</v>
      </c>
      <c r="C16566" s="47" t="s">
        <v>35939</v>
      </c>
    </row>
    <row r="16567" spans="1:3" x14ac:dyDescent="0.25">
      <c r="A16567">
        <v>168885</v>
      </c>
      <c r="B16567" t="s">
        <v>35940</v>
      </c>
      <c r="C16567" s="47" t="s">
        <v>35941</v>
      </c>
    </row>
    <row r="16568" spans="1:3" x14ac:dyDescent="0.25">
      <c r="A16568">
        <v>168886</v>
      </c>
      <c r="B16568" t="s">
        <v>35942</v>
      </c>
      <c r="C16568" s="47" t="s">
        <v>35943</v>
      </c>
    </row>
    <row r="16569" spans="1:3" x14ac:dyDescent="0.25">
      <c r="A16569">
        <v>168887</v>
      </c>
      <c r="B16569" t="s">
        <v>35944</v>
      </c>
      <c r="C16569" s="47" t="s">
        <v>35945</v>
      </c>
    </row>
    <row r="16570" spans="1:3" x14ac:dyDescent="0.25">
      <c r="A16570">
        <v>168888</v>
      </c>
      <c r="B16570" t="s">
        <v>35946</v>
      </c>
      <c r="C16570" s="47" t="s">
        <v>35947</v>
      </c>
    </row>
    <row r="16571" spans="1:3" x14ac:dyDescent="0.25">
      <c r="A16571">
        <v>168889</v>
      </c>
      <c r="B16571" t="s">
        <v>35948</v>
      </c>
      <c r="C16571" s="47" t="s">
        <v>35949</v>
      </c>
    </row>
    <row r="16572" spans="1:3" x14ac:dyDescent="0.25">
      <c r="A16572">
        <v>168890</v>
      </c>
      <c r="B16572" t="s">
        <v>35950</v>
      </c>
      <c r="C16572" s="47" t="s">
        <v>35951</v>
      </c>
    </row>
    <row r="16573" spans="1:3" x14ac:dyDescent="0.25">
      <c r="A16573">
        <v>168891</v>
      </c>
      <c r="B16573" t="s">
        <v>35952</v>
      </c>
      <c r="C16573" s="47" t="s">
        <v>35953</v>
      </c>
    </row>
    <row r="16574" spans="1:3" x14ac:dyDescent="0.25">
      <c r="A16574">
        <v>168892</v>
      </c>
      <c r="B16574" t="s">
        <v>35954</v>
      </c>
      <c r="C16574" s="47" t="s">
        <v>35955</v>
      </c>
    </row>
    <row r="16575" spans="1:3" x14ac:dyDescent="0.25">
      <c r="A16575">
        <v>168893</v>
      </c>
      <c r="B16575" t="s">
        <v>35956</v>
      </c>
      <c r="C16575" s="47" t="s">
        <v>35957</v>
      </c>
    </row>
    <row r="16576" spans="1:3" x14ac:dyDescent="0.25">
      <c r="A16576">
        <v>168894</v>
      </c>
      <c r="B16576" t="s">
        <v>35958</v>
      </c>
      <c r="C16576" s="47" t="s">
        <v>35959</v>
      </c>
    </row>
    <row r="16577" spans="1:3" x14ac:dyDescent="0.25">
      <c r="A16577">
        <v>168895</v>
      </c>
      <c r="B16577" t="s">
        <v>35960</v>
      </c>
      <c r="C16577" s="47" t="s">
        <v>35961</v>
      </c>
    </row>
    <row r="16578" spans="1:3" x14ac:dyDescent="0.25">
      <c r="A16578">
        <v>168896</v>
      </c>
      <c r="B16578" t="s">
        <v>35962</v>
      </c>
      <c r="C16578" s="47" t="s">
        <v>35963</v>
      </c>
    </row>
    <row r="16579" spans="1:3" x14ac:dyDescent="0.25">
      <c r="A16579">
        <v>168897</v>
      </c>
      <c r="B16579" t="s">
        <v>35964</v>
      </c>
      <c r="C16579" s="47" t="s">
        <v>35965</v>
      </c>
    </row>
    <row r="16580" spans="1:3" x14ac:dyDescent="0.25">
      <c r="A16580">
        <v>168898</v>
      </c>
      <c r="B16580" t="s">
        <v>35966</v>
      </c>
      <c r="C16580" s="47" t="s">
        <v>35967</v>
      </c>
    </row>
    <row r="16581" spans="1:3" x14ac:dyDescent="0.25">
      <c r="A16581">
        <v>168899</v>
      </c>
      <c r="B16581" t="s">
        <v>35968</v>
      </c>
      <c r="C16581" s="47" t="s">
        <v>35969</v>
      </c>
    </row>
    <row r="16582" spans="1:3" x14ac:dyDescent="0.25">
      <c r="A16582">
        <v>168900</v>
      </c>
      <c r="B16582" t="s">
        <v>35970</v>
      </c>
      <c r="C16582" s="47" t="s">
        <v>35971</v>
      </c>
    </row>
    <row r="16583" spans="1:3" x14ac:dyDescent="0.25">
      <c r="A16583">
        <v>168901</v>
      </c>
      <c r="B16583" t="s">
        <v>35972</v>
      </c>
      <c r="C16583" s="47" t="s">
        <v>35973</v>
      </c>
    </row>
    <row r="16584" spans="1:3" x14ac:dyDescent="0.25">
      <c r="A16584">
        <v>168902</v>
      </c>
      <c r="B16584" t="s">
        <v>35974</v>
      </c>
      <c r="C16584" s="47" t="s">
        <v>35975</v>
      </c>
    </row>
    <row r="16585" spans="1:3" x14ac:dyDescent="0.25">
      <c r="A16585">
        <v>168903</v>
      </c>
      <c r="B16585" t="s">
        <v>35976</v>
      </c>
      <c r="C16585" s="47" t="s">
        <v>35977</v>
      </c>
    </row>
    <row r="16586" spans="1:3" x14ac:dyDescent="0.25">
      <c r="A16586">
        <v>168904</v>
      </c>
      <c r="B16586" t="s">
        <v>35978</v>
      </c>
      <c r="C16586" s="47" t="s">
        <v>35979</v>
      </c>
    </row>
    <row r="16587" spans="1:3" x14ac:dyDescent="0.25">
      <c r="A16587">
        <v>168905</v>
      </c>
      <c r="B16587" t="s">
        <v>35980</v>
      </c>
      <c r="C16587" s="47" t="s">
        <v>35981</v>
      </c>
    </row>
    <row r="16588" spans="1:3" x14ac:dyDescent="0.25">
      <c r="A16588">
        <v>168906</v>
      </c>
      <c r="B16588" t="s">
        <v>134</v>
      </c>
      <c r="C16588" s="47" t="s">
        <v>35982</v>
      </c>
    </row>
    <row r="16589" spans="1:3" x14ac:dyDescent="0.25">
      <c r="A16589">
        <v>168907</v>
      </c>
      <c r="B16589" t="s">
        <v>35983</v>
      </c>
      <c r="C16589" s="47" t="s">
        <v>35984</v>
      </c>
    </row>
    <row r="16590" spans="1:3" x14ac:dyDescent="0.25">
      <c r="A16590">
        <v>168908</v>
      </c>
      <c r="B16590" t="s">
        <v>35985</v>
      </c>
      <c r="C16590" s="47" t="s">
        <v>35986</v>
      </c>
    </row>
    <row r="16591" spans="1:3" x14ac:dyDescent="0.25">
      <c r="A16591">
        <v>168909</v>
      </c>
      <c r="B16591" t="s">
        <v>35987</v>
      </c>
      <c r="C16591" s="47" t="s">
        <v>35988</v>
      </c>
    </row>
    <row r="16592" spans="1:3" x14ac:dyDescent="0.25">
      <c r="A16592">
        <v>168910</v>
      </c>
      <c r="B16592" t="s">
        <v>35989</v>
      </c>
      <c r="C16592" s="47" t="s">
        <v>35990</v>
      </c>
    </row>
    <row r="16593" spans="1:3" x14ac:dyDescent="0.25">
      <c r="A16593">
        <v>168911</v>
      </c>
      <c r="B16593" t="s">
        <v>35991</v>
      </c>
      <c r="C16593" s="47" t="s">
        <v>35992</v>
      </c>
    </row>
    <row r="16594" spans="1:3" x14ac:dyDescent="0.25">
      <c r="A16594">
        <v>168912</v>
      </c>
      <c r="B16594" t="s">
        <v>35993</v>
      </c>
      <c r="C16594" s="47" t="s">
        <v>35994</v>
      </c>
    </row>
    <row r="16595" spans="1:3" x14ac:dyDescent="0.25">
      <c r="A16595">
        <v>168913</v>
      </c>
      <c r="B16595" t="s">
        <v>35995</v>
      </c>
      <c r="C16595" s="47" t="s">
        <v>35996</v>
      </c>
    </row>
    <row r="16596" spans="1:3" x14ac:dyDescent="0.25">
      <c r="A16596">
        <v>168914</v>
      </c>
      <c r="B16596" t="s">
        <v>62</v>
      </c>
      <c r="C16596" s="47" t="s">
        <v>35997</v>
      </c>
    </row>
    <row r="16597" spans="1:3" x14ac:dyDescent="0.25">
      <c r="A16597">
        <v>168915</v>
      </c>
      <c r="B16597" t="s">
        <v>35998</v>
      </c>
      <c r="C16597" s="47" t="s">
        <v>35999</v>
      </c>
    </row>
    <row r="16598" spans="1:3" x14ac:dyDescent="0.25">
      <c r="A16598">
        <v>168916</v>
      </c>
      <c r="B16598" t="s">
        <v>36000</v>
      </c>
      <c r="C16598" s="47" t="s">
        <v>36001</v>
      </c>
    </row>
    <row r="16599" spans="1:3" x14ac:dyDescent="0.25">
      <c r="A16599">
        <v>168917</v>
      </c>
      <c r="B16599" t="s">
        <v>36002</v>
      </c>
      <c r="C16599" s="47" t="s">
        <v>36003</v>
      </c>
    </row>
    <row r="16600" spans="1:3" x14ac:dyDescent="0.25">
      <c r="A16600">
        <v>168918</v>
      </c>
      <c r="B16600" t="s">
        <v>36004</v>
      </c>
      <c r="C16600" s="47" t="s">
        <v>36005</v>
      </c>
    </row>
    <row r="16601" spans="1:3" x14ac:dyDescent="0.25">
      <c r="A16601">
        <v>168919</v>
      </c>
      <c r="B16601" t="s">
        <v>36006</v>
      </c>
      <c r="C16601" s="47" t="s">
        <v>36007</v>
      </c>
    </row>
    <row r="16602" spans="1:3" x14ac:dyDescent="0.25">
      <c r="A16602">
        <v>168920</v>
      </c>
      <c r="B16602" t="s">
        <v>36008</v>
      </c>
      <c r="C16602" s="47" t="s">
        <v>36009</v>
      </c>
    </row>
    <row r="16603" spans="1:3" x14ac:dyDescent="0.25">
      <c r="A16603">
        <v>168921</v>
      </c>
      <c r="B16603" t="s">
        <v>36010</v>
      </c>
      <c r="C16603" s="47" t="s">
        <v>36011</v>
      </c>
    </row>
    <row r="16604" spans="1:3" x14ac:dyDescent="0.25">
      <c r="A16604">
        <v>168922</v>
      </c>
      <c r="B16604" t="s">
        <v>36012</v>
      </c>
      <c r="C16604" s="47" t="s">
        <v>36013</v>
      </c>
    </row>
    <row r="16605" spans="1:3" x14ac:dyDescent="0.25">
      <c r="A16605">
        <v>168923</v>
      </c>
      <c r="B16605" t="s">
        <v>32</v>
      </c>
      <c r="C16605" s="47" t="s">
        <v>36014</v>
      </c>
    </row>
    <row r="16606" spans="1:3" x14ac:dyDescent="0.25">
      <c r="A16606">
        <v>168924</v>
      </c>
      <c r="B16606" t="s">
        <v>36015</v>
      </c>
      <c r="C16606" s="47" t="s">
        <v>36016</v>
      </c>
    </row>
    <row r="16607" spans="1:3" x14ac:dyDescent="0.25">
      <c r="A16607">
        <v>168925</v>
      </c>
      <c r="B16607" t="s">
        <v>36017</v>
      </c>
      <c r="C16607" s="47" t="s">
        <v>36018</v>
      </c>
    </row>
    <row r="16608" spans="1:3" x14ac:dyDescent="0.25">
      <c r="A16608">
        <v>168926</v>
      </c>
      <c r="B16608" t="s">
        <v>36019</v>
      </c>
      <c r="C16608" s="47" t="s">
        <v>36020</v>
      </c>
    </row>
    <row r="16609" spans="1:3" x14ac:dyDescent="0.25">
      <c r="A16609">
        <v>168927</v>
      </c>
      <c r="B16609" t="s">
        <v>36021</v>
      </c>
      <c r="C16609" s="47" t="s">
        <v>36022</v>
      </c>
    </row>
    <row r="16610" spans="1:3" x14ac:dyDescent="0.25">
      <c r="A16610">
        <v>168928</v>
      </c>
      <c r="B16610" t="s">
        <v>36023</v>
      </c>
      <c r="C16610" s="47" t="s">
        <v>36024</v>
      </c>
    </row>
    <row r="16611" spans="1:3" x14ac:dyDescent="0.25">
      <c r="A16611">
        <v>168929</v>
      </c>
      <c r="B16611" t="s">
        <v>36025</v>
      </c>
      <c r="C16611" s="47" t="s">
        <v>36026</v>
      </c>
    </row>
    <row r="16612" spans="1:3" x14ac:dyDescent="0.25">
      <c r="A16612">
        <v>168930</v>
      </c>
      <c r="B16612" t="s">
        <v>36027</v>
      </c>
      <c r="C16612" s="47" t="s">
        <v>36028</v>
      </c>
    </row>
    <row r="16613" spans="1:3" x14ac:dyDescent="0.25">
      <c r="A16613">
        <v>168931</v>
      </c>
      <c r="B16613" t="s">
        <v>36029</v>
      </c>
      <c r="C16613" s="47" t="s">
        <v>36030</v>
      </c>
    </row>
    <row r="16614" spans="1:3" x14ac:dyDescent="0.25">
      <c r="A16614">
        <v>168932</v>
      </c>
      <c r="B16614" t="s">
        <v>36031</v>
      </c>
      <c r="C16614" s="47" t="s">
        <v>36032</v>
      </c>
    </row>
    <row r="16615" spans="1:3" x14ac:dyDescent="0.25">
      <c r="A16615">
        <v>168933</v>
      </c>
      <c r="B16615" t="s">
        <v>36033</v>
      </c>
      <c r="C16615" s="47" t="s">
        <v>36034</v>
      </c>
    </row>
    <row r="16616" spans="1:3" x14ac:dyDescent="0.25">
      <c r="A16616">
        <v>168934</v>
      </c>
      <c r="B16616" t="s">
        <v>36035</v>
      </c>
      <c r="C16616" s="47" t="s">
        <v>36036</v>
      </c>
    </row>
    <row r="16617" spans="1:3" x14ac:dyDescent="0.25">
      <c r="A16617">
        <v>168935</v>
      </c>
      <c r="B16617" t="s">
        <v>1174</v>
      </c>
      <c r="C16617" s="47" t="s">
        <v>36037</v>
      </c>
    </row>
    <row r="16618" spans="1:3" x14ac:dyDescent="0.25">
      <c r="A16618">
        <v>168936</v>
      </c>
      <c r="B16618" t="s">
        <v>36038</v>
      </c>
      <c r="C16618" s="47" t="s">
        <v>36039</v>
      </c>
    </row>
    <row r="16619" spans="1:3" x14ac:dyDescent="0.25">
      <c r="A16619">
        <v>168937</v>
      </c>
      <c r="B16619" t="s">
        <v>36040</v>
      </c>
      <c r="C16619" s="47" t="s">
        <v>36041</v>
      </c>
    </row>
    <row r="16620" spans="1:3" x14ac:dyDescent="0.25">
      <c r="A16620">
        <v>168938</v>
      </c>
      <c r="B16620" t="s">
        <v>36042</v>
      </c>
      <c r="C16620" s="47" t="s">
        <v>36043</v>
      </c>
    </row>
    <row r="16621" spans="1:3" x14ac:dyDescent="0.25">
      <c r="A16621">
        <v>168939</v>
      </c>
      <c r="B16621" t="s">
        <v>36044</v>
      </c>
      <c r="C16621" s="47" t="s">
        <v>36045</v>
      </c>
    </row>
    <row r="16622" spans="1:3" x14ac:dyDescent="0.25">
      <c r="A16622">
        <v>168940</v>
      </c>
      <c r="B16622" t="s">
        <v>36046</v>
      </c>
      <c r="C16622" s="47" t="s">
        <v>36047</v>
      </c>
    </row>
    <row r="16623" spans="1:3" x14ac:dyDescent="0.25">
      <c r="A16623">
        <v>168941</v>
      </c>
      <c r="B16623" t="s">
        <v>36048</v>
      </c>
      <c r="C16623" s="47" t="s">
        <v>36049</v>
      </c>
    </row>
    <row r="16624" spans="1:3" x14ac:dyDescent="0.25">
      <c r="A16624">
        <v>168942</v>
      </c>
      <c r="B16624" t="s">
        <v>36050</v>
      </c>
      <c r="C16624" s="47" t="s">
        <v>36051</v>
      </c>
    </row>
    <row r="16625" spans="1:3" x14ac:dyDescent="0.25">
      <c r="A16625">
        <v>168943</v>
      </c>
      <c r="B16625" t="s">
        <v>36052</v>
      </c>
      <c r="C16625" s="47" t="s">
        <v>36053</v>
      </c>
    </row>
    <row r="16626" spans="1:3" x14ac:dyDescent="0.25">
      <c r="A16626">
        <v>168944</v>
      </c>
      <c r="B16626" t="s">
        <v>36054</v>
      </c>
      <c r="C16626" s="47" t="s">
        <v>36055</v>
      </c>
    </row>
    <row r="16627" spans="1:3" x14ac:dyDescent="0.25">
      <c r="A16627">
        <v>168945</v>
      </c>
      <c r="B16627" t="s">
        <v>36056</v>
      </c>
      <c r="C16627" s="47" t="s">
        <v>36057</v>
      </c>
    </row>
    <row r="16628" spans="1:3" x14ac:dyDescent="0.25">
      <c r="A16628">
        <v>168946</v>
      </c>
      <c r="B16628" t="s">
        <v>1520</v>
      </c>
      <c r="C16628" s="47" t="s">
        <v>36058</v>
      </c>
    </row>
    <row r="16629" spans="1:3" x14ac:dyDescent="0.25">
      <c r="A16629">
        <v>168947</v>
      </c>
      <c r="B16629" t="s">
        <v>36059</v>
      </c>
      <c r="C16629" s="47" t="s">
        <v>36060</v>
      </c>
    </row>
    <row r="16630" spans="1:3" x14ac:dyDescent="0.25">
      <c r="A16630">
        <v>168948</v>
      </c>
      <c r="B16630" t="s">
        <v>36061</v>
      </c>
      <c r="C16630" s="47" t="s">
        <v>36062</v>
      </c>
    </row>
    <row r="16631" spans="1:3" x14ac:dyDescent="0.25">
      <c r="A16631">
        <v>168949</v>
      </c>
      <c r="B16631" t="s">
        <v>36063</v>
      </c>
      <c r="C16631" s="47" t="s">
        <v>36064</v>
      </c>
    </row>
    <row r="16632" spans="1:3" x14ac:dyDescent="0.25">
      <c r="A16632">
        <v>168950</v>
      </c>
      <c r="B16632" t="s">
        <v>36065</v>
      </c>
      <c r="C16632" s="47" t="s">
        <v>36066</v>
      </c>
    </row>
    <row r="16633" spans="1:3" x14ac:dyDescent="0.25">
      <c r="A16633">
        <v>168951</v>
      </c>
      <c r="B16633" t="s">
        <v>36067</v>
      </c>
      <c r="C16633" s="47" t="s">
        <v>36068</v>
      </c>
    </row>
    <row r="16634" spans="1:3" x14ac:dyDescent="0.25">
      <c r="A16634">
        <v>168952</v>
      </c>
      <c r="B16634" t="s">
        <v>36069</v>
      </c>
      <c r="C16634" s="47" t="s">
        <v>36070</v>
      </c>
    </row>
    <row r="16635" spans="1:3" x14ac:dyDescent="0.25">
      <c r="A16635">
        <v>168953</v>
      </c>
      <c r="B16635" t="s">
        <v>36071</v>
      </c>
      <c r="C16635" s="47" t="s">
        <v>36072</v>
      </c>
    </row>
    <row r="16636" spans="1:3" x14ac:dyDescent="0.25">
      <c r="A16636">
        <v>168954</v>
      </c>
      <c r="B16636" t="s">
        <v>36073</v>
      </c>
      <c r="C16636" s="47" t="s">
        <v>36074</v>
      </c>
    </row>
    <row r="16637" spans="1:3" x14ac:dyDescent="0.25">
      <c r="A16637">
        <v>168955</v>
      </c>
      <c r="B16637" t="s">
        <v>36075</v>
      </c>
      <c r="C16637" s="47" t="s">
        <v>36076</v>
      </c>
    </row>
    <row r="16638" spans="1:3" x14ac:dyDescent="0.25">
      <c r="A16638">
        <v>168956</v>
      </c>
      <c r="B16638" t="s">
        <v>36077</v>
      </c>
      <c r="C16638" s="47" t="s">
        <v>36078</v>
      </c>
    </row>
    <row r="16639" spans="1:3" x14ac:dyDescent="0.25">
      <c r="A16639">
        <v>168957</v>
      </c>
      <c r="B16639" t="s">
        <v>36079</v>
      </c>
      <c r="C16639" s="47" t="s">
        <v>36080</v>
      </c>
    </row>
    <row r="16640" spans="1:3" x14ac:dyDescent="0.25">
      <c r="A16640">
        <v>168958</v>
      </c>
      <c r="B16640" t="s">
        <v>36081</v>
      </c>
      <c r="C16640" s="47" t="s">
        <v>36082</v>
      </c>
    </row>
    <row r="16641" spans="1:3" x14ac:dyDescent="0.25">
      <c r="A16641">
        <v>168959</v>
      </c>
      <c r="B16641" t="s">
        <v>1600</v>
      </c>
      <c r="C16641" s="47" t="s">
        <v>36083</v>
      </c>
    </row>
    <row r="16642" spans="1:3" x14ac:dyDescent="0.25">
      <c r="A16642">
        <v>168960</v>
      </c>
      <c r="B16642" t="s">
        <v>36084</v>
      </c>
      <c r="C16642" s="47" t="s">
        <v>36085</v>
      </c>
    </row>
    <row r="16643" spans="1:3" x14ac:dyDescent="0.25">
      <c r="A16643">
        <v>168961</v>
      </c>
      <c r="B16643" t="s">
        <v>36086</v>
      </c>
      <c r="C16643" s="47" t="s">
        <v>36087</v>
      </c>
    </row>
    <row r="16644" spans="1:3" x14ac:dyDescent="0.25">
      <c r="A16644">
        <v>168962</v>
      </c>
      <c r="B16644" t="s">
        <v>36088</v>
      </c>
      <c r="C16644" s="47" t="s">
        <v>36089</v>
      </c>
    </row>
    <row r="16645" spans="1:3" x14ac:dyDescent="0.25">
      <c r="A16645">
        <v>168963</v>
      </c>
      <c r="B16645" t="s">
        <v>36090</v>
      </c>
      <c r="C16645" s="47" t="s">
        <v>36091</v>
      </c>
    </row>
    <row r="16646" spans="1:3" x14ac:dyDescent="0.25">
      <c r="A16646">
        <v>168964</v>
      </c>
      <c r="B16646" t="s">
        <v>36092</v>
      </c>
      <c r="C16646" s="47" t="s">
        <v>36093</v>
      </c>
    </row>
    <row r="16647" spans="1:3" x14ac:dyDescent="0.25">
      <c r="A16647">
        <v>168965</v>
      </c>
      <c r="B16647" t="s">
        <v>36094</v>
      </c>
      <c r="C16647" s="47" t="s">
        <v>36095</v>
      </c>
    </row>
    <row r="16648" spans="1:3" x14ac:dyDescent="0.25">
      <c r="A16648">
        <v>168966</v>
      </c>
      <c r="B16648" t="s">
        <v>36096</v>
      </c>
      <c r="C16648" s="47" t="s">
        <v>36097</v>
      </c>
    </row>
    <row r="16649" spans="1:3" x14ac:dyDescent="0.25">
      <c r="A16649">
        <v>168967</v>
      </c>
      <c r="B16649" t="s">
        <v>36098</v>
      </c>
      <c r="C16649" s="47" t="s">
        <v>36099</v>
      </c>
    </row>
    <row r="16650" spans="1:3" x14ac:dyDescent="0.25">
      <c r="A16650">
        <v>168968</v>
      </c>
      <c r="B16650" t="s">
        <v>36100</v>
      </c>
      <c r="C16650" s="47" t="s">
        <v>36101</v>
      </c>
    </row>
    <row r="16651" spans="1:3" x14ac:dyDescent="0.25">
      <c r="A16651">
        <v>168969</v>
      </c>
      <c r="B16651" t="s">
        <v>36102</v>
      </c>
      <c r="C16651" s="47" t="s">
        <v>36103</v>
      </c>
    </row>
    <row r="16652" spans="1:3" x14ac:dyDescent="0.25">
      <c r="A16652">
        <v>168970</v>
      </c>
      <c r="B16652" t="s">
        <v>36104</v>
      </c>
      <c r="C16652" s="47" t="s">
        <v>36105</v>
      </c>
    </row>
    <row r="16653" spans="1:3" x14ac:dyDescent="0.25">
      <c r="A16653">
        <v>168971</v>
      </c>
      <c r="B16653" t="s">
        <v>36106</v>
      </c>
      <c r="C16653" s="47" t="s">
        <v>36107</v>
      </c>
    </row>
    <row r="16654" spans="1:3" x14ac:dyDescent="0.25">
      <c r="A16654">
        <v>168972</v>
      </c>
      <c r="B16654" t="s">
        <v>757</v>
      </c>
      <c r="C16654" s="47" t="s">
        <v>36108</v>
      </c>
    </row>
    <row r="16655" spans="1:3" x14ac:dyDescent="0.25">
      <c r="A16655">
        <v>168973</v>
      </c>
      <c r="B16655" t="s">
        <v>36109</v>
      </c>
      <c r="C16655" s="47" t="s">
        <v>36110</v>
      </c>
    </row>
    <row r="16656" spans="1:3" x14ac:dyDescent="0.25">
      <c r="A16656">
        <v>168974</v>
      </c>
      <c r="B16656" t="s">
        <v>36111</v>
      </c>
      <c r="C16656" s="47" t="s">
        <v>36112</v>
      </c>
    </row>
    <row r="16657" spans="1:3" x14ac:dyDescent="0.25">
      <c r="A16657">
        <v>168975</v>
      </c>
      <c r="B16657" t="s">
        <v>36113</v>
      </c>
      <c r="C16657" s="47" t="s">
        <v>36114</v>
      </c>
    </row>
    <row r="16658" spans="1:3" x14ac:dyDescent="0.25">
      <c r="A16658">
        <v>168976</v>
      </c>
      <c r="B16658" t="s">
        <v>36115</v>
      </c>
      <c r="C16658" s="47" t="s">
        <v>36116</v>
      </c>
    </row>
    <row r="16659" spans="1:3" x14ac:dyDescent="0.25">
      <c r="A16659">
        <v>168977</v>
      </c>
      <c r="B16659" t="s">
        <v>36117</v>
      </c>
      <c r="C16659" s="47" t="s">
        <v>36118</v>
      </c>
    </row>
    <row r="16660" spans="1:3" x14ac:dyDescent="0.25">
      <c r="A16660">
        <v>168978</v>
      </c>
      <c r="B16660" t="s">
        <v>36119</v>
      </c>
      <c r="C16660" s="47" t="s">
        <v>36120</v>
      </c>
    </row>
    <row r="16661" spans="1:3" x14ac:dyDescent="0.25">
      <c r="A16661">
        <v>168979</v>
      </c>
      <c r="B16661" t="s">
        <v>36121</v>
      </c>
      <c r="C16661" s="47" t="s">
        <v>36122</v>
      </c>
    </row>
    <row r="16662" spans="1:3" x14ac:dyDescent="0.25">
      <c r="A16662">
        <v>168980</v>
      </c>
      <c r="B16662" t="s">
        <v>36123</v>
      </c>
      <c r="C16662" s="47" t="s">
        <v>36124</v>
      </c>
    </row>
    <row r="16663" spans="1:3" x14ac:dyDescent="0.25">
      <c r="A16663">
        <v>168981</v>
      </c>
      <c r="B16663" t="s">
        <v>36125</v>
      </c>
      <c r="C16663" s="47" t="s">
        <v>36126</v>
      </c>
    </row>
    <row r="16664" spans="1:3" x14ac:dyDescent="0.25">
      <c r="A16664">
        <v>168982</v>
      </c>
      <c r="B16664" t="s">
        <v>36127</v>
      </c>
      <c r="C16664" s="47" t="s">
        <v>36128</v>
      </c>
    </row>
    <row r="16665" spans="1:3" x14ac:dyDescent="0.25">
      <c r="A16665">
        <v>168983</v>
      </c>
      <c r="B16665" t="s">
        <v>36129</v>
      </c>
      <c r="C16665" s="47" t="s">
        <v>36130</v>
      </c>
    </row>
    <row r="16666" spans="1:3" x14ac:dyDescent="0.25">
      <c r="A16666">
        <v>168984</v>
      </c>
      <c r="B16666" t="s">
        <v>36131</v>
      </c>
      <c r="C16666" s="47" t="s">
        <v>36132</v>
      </c>
    </row>
    <row r="16667" spans="1:3" x14ac:dyDescent="0.25">
      <c r="A16667">
        <v>168985</v>
      </c>
      <c r="B16667" t="s">
        <v>36133</v>
      </c>
      <c r="C16667" s="47" t="s">
        <v>36134</v>
      </c>
    </row>
    <row r="16668" spans="1:3" x14ac:dyDescent="0.25">
      <c r="A16668">
        <v>168986</v>
      </c>
      <c r="B16668" t="s">
        <v>36135</v>
      </c>
      <c r="C16668" s="47" t="s">
        <v>36136</v>
      </c>
    </row>
    <row r="16669" spans="1:3" x14ac:dyDescent="0.25">
      <c r="A16669">
        <v>168987</v>
      </c>
      <c r="B16669" t="s">
        <v>36137</v>
      </c>
      <c r="C16669" s="47" t="s">
        <v>36138</v>
      </c>
    </row>
    <row r="16670" spans="1:3" x14ac:dyDescent="0.25">
      <c r="A16670">
        <v>168988</v>
      </c>
      <c r="B16670" t="s">
        <v>36139</v>
      </c>
      <c r="C16670" s="47" t="s">
        <v>36140</v>
      </c>
    </row>
    <row r="16671" spans="1:3" x14ac:dyDescent="0.25">
      <c r="A16671">
        <v>168989</v>
      </c>
      <c r="B16671" t="s">
        <v>36141</v>
      </c>
      <c r="C16671" s="47" t="s">
        <v>36142</v>
      </c>
    </row>
    <row r="16672" spans="1:3" x14ac:dyDescent="0.25">
      <c r="A16672">
        <v>168990</v>
      </c>
      <c r="B16672" t="s">
        <v>36143</v>
      </c>
      <c r="C16672" s="47" t="s">
        <v>36144</v>
      </c>
    </row>
    <row r="16673" spans="1:3" x14ac:dyDescent="0.25">
      <c r="A16673">
        <v>168991</v>
      </c>
      <c r="B16673" t="s">
        <v>36145</v>
      </c>
      <c r="C16673" s="47" t="s">
        <v>36146</v>
      </c>
    </row>
    <row r="16674" spans="1:3" x14ac:dyDescent="0.25">
      <c r="A16674">
        <v>168992</v>
      </c>
      <c r="B16674" t="s">
        <v>36147</v>
      </c>
      <c r="C16674" s="47" t="s">
        <v>36148</v>
      </c>
    </row>
    <row r="16675" spans="1:3" x14ac:dyDescent="0.25">
      <c r="A16675">
        <v>168993</v>
      </c>
      <c r="B16675" t="s">
        <v>36149</v>
      </c>
      <c r="C16675" s="47" t="s">
        <v>36150</v>
      </c>
    </row>
    <row r="16676" spans="1:3" x14ac:dyDescent="0.25">
      <c r="A16676">
        <v>168994</v>
      </c>
      <c r="B16676" t="s">
        <v>36151</v>
      </c>
      <c r="C16676" s="47" t="s">
        <v>36152</v>
      </c>
    </row>
    <row r="16677" spans="1:3" x14ac:dyDescent="0.25">
      <c r="A16677">
        <v>168995</v>
      </c>
      <c r="B16677" t="s">
        <v>36153</v>
      </c>
      <c r="C16677" s="47" t="s">
        <v>36154</v>
      </c>
    </row>
    <row r="16678" spans="1:3" x14ac:dyDescent="0.25">
      <c r="A16678">
        <v>168996</v>
      </c>
      <c r="B16678" t="s">
        <v>36155</v>
      </c>
      <c r="C16678" s="47" t="s">
        <v>36156</v>
      </c>
    </row>
    <row r="16679" spans="1:3" x14ac:dyDescent="0.25">
      <c r="A16679">
        <v>168997</v>
      </c>
      <c r="B16679" t="s">
        <v>36157</v>
      </c>
      <c r="C16679" s="47" t="s">
        <v>36158</v>
      </c>
    </row>
    <row r="16680" spans="1:3" x14ac:dyDescent="0.25">
      <c r="A16680">
        <v>168998</v>
      </c>
      <c r="B16680" t="s">
        <v>36159</v>
      </c>
      <c r="C16680" s="47" t="s">
        <v>36160</v>
      </c>
    </row>
    <row r="16681" spans="1:3" x14ac:dyDescent="0.25">
      <c r="A16681">
        <v>168999</v>
      </c>
      <c r="B16681" t="s">
        <v>36161</v>
      </c>
      <c r="C16681" s="47" t="s">
        <v>36162</v>
      </c>
    </row>
    <row r="16682" spans="1:3" x14ac:dyDescent="0.25">
      <c r="A16682">
        <v>169000</v>
      </c>
      <c r="B16682" t="s">
        <v>36163</v>
      </c>
      <c r="C16682" s="47" t="s">
        <v>36164</v>
      </c>
    </row>
    <row r="16683" spans="1:3" x14ac:dyDescent="0.25">
      <c r="A16683">
        <v>169001</v>
      </c>
      <c r="B16683" t="s">
        <v>36165</v>
      </c>
      <c r="C16683" s="47" t="s">
        <v>36166</v>
      </c>
    </row>
    <row r="16684" spans="1:3" x14ac:dyDescent="0.25">
      <c r="A16684">
        <v>169002</v>
      </c>
      <c r="B16684" t="s">
        <v>36167</v>
      </c>
      <c r="C16684" s="47" t="s">
        <v>36168</v>
      </c>
    </row>
    <row r="16685" spans="1:3" x14ac:dyDescent="0.25">
      <c r="A16685">
        <v>169003</v>
      </c>
      <c r="B16685" t="s">
        <v>36169</v>
      </c>
      <c r="C16685" s="47" t="s">
        <v>36170</v>
      </c>
    </row>
    <row r="16686" spans="1:3" x14ac:dyDescent="0.25">
      <c r="A16686">
        <v>169004</v>
      </c>
      <c r="B16686" t="s">
        <v>36171</v>
      </c>
      <c r="C16686" s="47" t="s">
        <v>36172</v>
      </c>
    </row>
    <row r="16687" spans="1:3" x14ac:dyDescent="0.25">
      <c r="A16687">
        <v>169005</v>
      </c>
      <c r="B16687" t="s">
        <v>36173</v>
      </c>
      <c r="C16687" s="47" t="s">
        <v>36174</v>
      </c>
    </row>
    <row r="16688" spans="1:3" x14ac:dyDescent="0.25">
      <c r="A16688">
        <v>169006</v>
      </c>
      <c r="B16688" t="s">
        <v>36175</v>
      </c>
      <c r="C16688" s="47" t="s">
        <v>36176</v>
      </c>
    </row>
    <row r="16689" spans="1:3" x14ac:dyDescent="0.25">
      <c r="A16689">
        <v>169007</v>
      </c>
      <c r="B16689" t="s">
        <v>36177</v>
      </c>
      <c r="C16689" s="47" t="s">
        <v>36178</v>
      </c>
    </row>
    <row r="16690" spans="1:3" x14ac:dyDescent="0.25">
      <c r="A16690">
        <v>169008</v>
      </c>
      <c r="B16690" t="s">
        <v>36179</v>
      </c>
      <c r="C16690" s="47" t="s">
        <v>36180</v>
      </c>
    </row>
    <row r="16691" spans="1:3" x14ac:dyDescent="0.25">
      <c r="A16691">
        <v>169009</v>
      </c>
      <c r="B16691" t="s">
        <v>36181</v>
      </c>
      <c r="C16691" s="47" t="s">
        <v>36182</v>
      </c>
    </row>
    <row r="16692" spans="1:3" x14ac:dyDescent="0.25">
      <c r="A16692">
        <v>169010</v>
      </c>
      <c r="B16692" t="s">
        <v>36183</v>
      </c>
      <c r="C16692" s="47" t="s">
        <v>36184</v>
      </c>
    </row>
    <row r="16693" spans="1:3" x14ac:dyDescent="0.25">
      <c r="A16693">
        <v>169011</v>
      </c>
      <c r="B16693" t="s">
        <v>36185</v>
      </c>
      <c r="C16693" s="47" t="s">
        <v>36186</v>
      </c>
    </row>
    <row r="16694" spans="1:3" x14ac:dyDescent="0.25">
      <c r="A16694">
        <v>169012</v>
      </c>
      <c r="B16694" t="s">
        <v>1218</v>
      </c>
      <c r="C16694" s="47" t="s">
        <v>36187</v>
      </c>
    </row>
    <row r="16695" spans="1:3" x14ac:dyDescent="0.25">
      <c r="A16695">
        <v>169013</v>
      </c>
      <c r="B16695" t="s">
        <v>36188</v>
      </c>
      <c r="C16695" s="47" t="s">
        <v>36189</v>
      </c>
    </row>
    <row r="16696" spans="1:3" x14ac:dyDescent="0.25">
      <c r="A16696">
        <v>169014</v>
      </c>
      <c r="B16696" t="s">
        <v>36190</v>
      </c>
      <c r="C16696" s="47" t="s">
        <v>36191</v>
      </c>
    </row>
    <row r="16697" spans="1:3" x14ac:dyDescent="0.25">
      <c r="A16697">
        <v>169015</v>
      </c>
      <c r="B16697" t="s">
        <v>36192</v>
      </c>
      <c r="C16697" s="47" t="s">
        <v>36193</v>
      </c>
    </row>
    <row r="16698" spans="1:3" x14ac:dyDescent="0.25">
      <c r="A16698">
        <v>169016</v>
      </c>
      <c r="B16698" t="s">
        <v>36194</v>
      </c>
      <c r="C16698" s="47" t="s">
        <v>36195</v>
      </c>
    </row>
    <row r="16699" spans="1:3" x14ac:dyDescent="0.25">
      <c r="A16699">
        <v>169017</v>
      </c>
      <c r="B16699" t="s">
        <v>36196</v>
      </c>
      <c r="C16699" s="47" t="s">
        <v>36197</v>
      </c>
    </row>
    <row r="16700" spans="1:3" x14ac:dyDescent="0.25">
      <c r="A16700">
        <v>169018</v>
      </c>
      <c r="B16700" t="s">
        <v>36198</v>
      </c>
      <c r="C16700" s="47" t="s">
        <v>36199</v>
      </c>
    </row>
    <row r="16701" spans="1:3" x14ac:dyDescent="0.25">
      <c r="A16701">
        <v>169019</v>
      </c>
      <c r="B16701" t="s">
        <v>36200</v>
      </c>
      <c r="C16701" s="47" t="s">
        <v>36201</v>
      </c>
    </row>
    <row r="16702" spans="1:3" x14ac:dyDescent="0.25">
      <c r="A16702">
        <v>169020</v>
      </c>
      <c r="B16702" t="s">
        <v>36202</v>
      </c>
      <c r="C16702" s="47" t="s">
        <v>36203</v>
      </c>
    </row>
    <row r="16703" spans="1:3" x14ac:dyDescent="0.25">
      <c r="A16703">
        <v>169021</v>
      </c>
      <c r="B16703" t="s">
        <v>36204</v>
      </c>
      <c r="C16703" s="47" t="s">
        <v>36205</v>
      </c>
    </row>
    <row r="16704" spans="1:3" x14ac:dyDescent="0.25">
      <c r="A16704">
        <v>169022</v>
      </c>
      <c r="B16704" t="s">
        <v>36206</v>
      </c>
      <c r="C16704" s="47" t="s">
        <v>36207</v>
      </c>
    </row>
    <row r="16705" spans="1:3" x14ac:dyDescent="0.25">
      <c r="A16705">
        <v>169023</v>
      </c>
      <c r="B16705" t="s">
        <v>36208</v>
      </c>
      <c r="C16705" s="47" t="s">
        <v>36209</v>
      </c>
    </row>
    <row r="16706" spans="1:3" x14ac:dyDescent="0.25">
      <c r="A16706">
        <v>169024</v>
      </c>
      <c r="B16706" t="s">
        <v>36210</v>
      </c>
      <c r="C16706" s="47" t="s">
        <v>36211</v>
      </c>
    </row>
    <row r="16707" spans="1:3" x14ac:dyDescent="0.25">
      <c r="A16707">
        <v>169025</v>
      </c>
      <c r="B16707" t="s">
        <v>36212</v>
      </c>
      <c r="C16707" s="47" t="s">
        <v>36213</v>
      </c>
    </row>
    <row r="16708" spans="1:3" x14ac:dyDescent="0.25">
      <c r="A16708">
        <v>169026</v>
      </c>
      <c r="B16708" t="s">
        <v>36214</v>
      </c>
      <c r="C16708" s="47" t="s">
        <v>36215</v>
      </c>
    </row>
    <row r="16709" spans="1:3" x14ac:dyDescent="0.25">
      <c r="A16709">
        <v>169027</v>
      </c>
      <c r="B16709" t="s">
        <v>1297</v>
      </c>
      <c r="C16709" s="47" t="s">
        <v>36216</v>
      </c>
    </row>
    <row r="16710" spans="1:3" x14ac:dyDescent="0.25">
      <c r="A16710">
        <v>169028</v>
      </c>
      <c r="B16710" t="s">
        <v>36217</v>
      </c>
      <c r="C16710" s="47" t="s">
        <v>36218</v>
      </c>
    </row>
    <row r="16711" spans="1:3" x14ac:dyDescent="0.25">
      <c r="A16711">
        <v>169029</v>
      </c>
      <c r="B16711" t="s">
        <v>36219</v>
      </c>
      <c r="C16711" s="47" t="s">
        <v>36220</v>
      </c>
    </row>
    <row r="16712" spans="1:3" x14ac:dyDescent="0.25">
      <c r="A16712">
        <v>169030</v>
      </c>
      <c r="B16712" t="s">
        <v>36221</v>
      </c>
      <c r="C16712" s="47" t="s">
        <v>36222</v>
      </c>
    </row>
    <row r="16713" spans="1:3" x14ac:dyDescent="0.25">
      <c r="A16713">
        <v>169031</v>
      </c>
      <c r="B16713" t="s">
        <v>36223</v>
      </c>
      <c r="C16713" s="47" t="s">
        <v>36224</v>
      </c>
    </row>
    <row r="16714" spans="1:3" x14ac:dyDescent="0.25">
      <c r="A16714">
        <v>169032</v>
      </c>
      <c r="B16714" t="s">
        <v>36225</v>
      </c>
      <c r="C16714" s="47" t="s">
        <v>36226</v>
      </c>
    </row>
    <row r="16715" spans="1:3" x14ac:dyDescent="0.25">
      <c r="A16715">
        <v>169033</v>
      </c>
      <c r="B16715" t="s">
        <v>36227</v>
      </c>
      <c r="C16715" s="47" t="s">
        <v>36228</v>
      </c>
    </row>
    <row r="16716" spans="1:3" x14ac:dyDescent="0.25">
      <c r="A16716">
        <v>169034</v>
      </c>
      <c r="B16716" t="s">
        <v>36229</v>
      </c>
      <c r="C16716" s="47" t="s">
        <v>36230</v>
      </c>
    </row>
    <row r="16717" spans="1:3" x14ac:dyDescent="0.25">
      <c r="A16717">
        <v>169035</v>
      </c>
      <c r="B16717" t="s">
        <v>36231</v>
      </c>
      <c r="C16717" s="47" t="s">
        <v>36232</v>
      </c>
    </row>
    <row r="16718" spans="1:3" x14ac:dyDescent="0.25">
      <c r="A16718">
        <v>169036</v>
      </c>
      <c r="B16718" t="s">
        <v>36233</v>
      </c>
      <c r="C16718" s="47" t="s">
        <v>36234</v>
      </c>
    </row>
    <row r="16719" spans="1:3" x14ac:dyDescent="0.25">
      <c r="A16719">
        <v>169037</v>
      </c>
      <c r="B16719" t="s">
        <v>36235</v>
      </c>
      <c r="C16719" s="47" t="s">
        <v>36236</v>
      </c>
    </row>
    <row r="16720" spans="1:3" x14ac:dyDescent="0.25">
      <c r="A16720">
        <v>169038</v>
      </c>
      <c r="B16720" t="s">
        <v>36237</v>
      </c>
      <c r="C16720" s="47" t="s">
        <v>36238</v>
      </c>
    </row>
    <row r="16721" spans="1:3" x14ac:dyDescent="0.25">
      <c r="A16721">
        <v>169039</v>
      </c>
      <c r="B16721" t="s">
        <v>36239</v>
      </c>
      <c r="C16721" s="47" t="s">
        <v>36240</v>
      </c>
    </row>
    <row r="16722" spans="1:3" x14ac:dyDescent="0.25">
      <c r="A16722">
        <v>169040</v>
      </c>
      <c r="B16722" t="s">
        <v>36241</v>
      </c>
      <c r="C16722" s="47" t="s">
        <v>36242</v>
      </c>
    </row>
    <row r="16723" spans="1:3" x14ac:dyDescent="0.25">
      <c r="A16723">
        <v>169041</v>
      </c>
      <c r="B16723" t="s">
        <v>36243</v>
      </c>
      <c r="C16723" s="47" t="s">
        <v>36244</v>
      </c>
    </row>
    <row r="16724" spans="1:3" x14ac:dyDescent="0.25">
      <c r="A16724">
        <v>169042</v>
      </c>
      <c r="B16724" t="s">
        <v>36245</v>
      </c>
      <c r="C16724" s="47" t="s">
        <v>36246</v>
      </c>
    </row>
    <row r="16725" spans="1:3" x14ac:dyDescent="0.25">
      <c r="A16725">
        <v>169043</v>
      </c>
      <c r="B16725" t="s">
        <v>36247</v>
      </c>
      <c r="C16725" s="47" t="s">
        <v>36248</v>
      </c>
    </row>
    <row r="16726" spans="1:3" x14ac:dyDescent="0.25">
      <c r="A16726">
        <v>169044</v>
      </c>
      <c r="B16726" t="s">
        <v>36249</v>
      </c>
      <c r="C16726" s="47" t="s">
        <v>36250</v>
      </c>
    </row>
    <row r="16727" spans="1:3" x14ac:dyDescent="0.25">
      <c r="A16727">
        <v>169045</v>
      </c>
      <c r="B16727" t="s">
        <v>36251</v>
      </c>
      <c r="C16727" s="47" t="s">
        <v>36252</v>
      </c>
    </row>
    <row r="16728" spans="1:3" x14ac:dyDescent="0.25">
      <c r="A16728">
        <v>169046</v>
      </c>
      <c r="B16728" t="s">
        <v>36253</v>
      </c>
      <c r="C16728" s="47" t="s">
        <v>36254</v>
      </c>
    </row>
    <row r="16729" spans="1:3" x14ac:dyDescent="0.25">
      <c r="A16729">
        <v>169047</v>
      </c>
      <c r="B16729" t="s">
        <v>36255</v>
      </c>
      <c r="C16729" s="47" t="s">
        <v>36256</v>
      </c>
    </row>
    <row r="16730" spans="1:3" x14ac:dyDescent="0.25">
      <c r="A16730">
        <v>169048</v>
      </c>
      <c r="B16730" t="s">
        <v>36257</v>
      </c>
      <c r="C16730" s="47" t="s">
        <v>36258</v>
      </c>
    </row>
    <row r="16731" spans="1:3" x14ac:dyDescent="0.25">
      <c r="A16731">
        <v>169049</v>
      </c>
      <c r="B16731" t="s">
        <v>36259</v>
      </c>
      <c r="C16731" s="47" t="s">
        <v>36260</v>
      </c>
    </row>
    <row r="16732" spans="1:3" x14ac:dyDescent="0.25">
      <c r="A16732">
        <v>169050</v>
      </c>
      <c r="B16732" t="s">
        <v>36261</v>
      </c>
      <c r="C16732" s="47" t="s">
        <v>36262</v>
      </c>
    </row>
    <row r="16733" spans="1:3" x14ac:dyDescent="0.25">
      <c r="A16733">
        <v>169051</v>
      </c>
      <c r="B16733" t="s">
        <v>36263</v>
      </c>
      <c r="C16733" s="47" t="s">
        <v>36264</v>
      </c>
    </row>
    <row r="16734" spans="1:3" x14ac:dyDescent="0.25">
      <c r="A16734">
        <v>169052</v>
      </c>
      <c r="B16734" t="s">
        <v>36265</v>
      </c>
      <c r="C16734" s="47" t="s">
        <v>36266</v>
      </c>
    </row>
    <row r="16735" spans="1:3" x14ac:dyDescent="0.25">
      <c r="A16735">
        <v>169053</v>
      </c>
      <c r="B16735" t="s">
        <v>36267</v>
      </c>
      <c r="C16735" s="47" t="s">
        <v>36268</v>
      </c>
    </row>
    <row r="16736" spans="1:3" x14ac:dyDescent="0.25">
      <c r="A16736">
        <v>169054</v>
      </c>
      <c r="B16736" t="s">
        <v>36269</v>
      </c>
      <c r="C16736" s="47" t="s">
        <v>36270</v>
      </c>
    </row>
    <row r="16737" spans="1:3" x14ac:dyDescent="0.25">
      <c r="A16737">
        <v>169055</v>
      </c>
      <c r="B16737" t="s">
        <v>36271</v>
      </c>
      <c r="C16737" s="47" t="s">
        <v>36272</v>
      </c>
    </row>
    <row r="16738" spans="1:3" x14ac:dyDescent="0.25">
      <c r="A16738">
        <v>169056</v>
      </c>
      <c r="B16738" t="s">
        <v>36273</v>
      </c>
      <c r="C16738" s="47" t="s">
        <v>36274</v>
      </c>
    </row>
    <row r="16739" spans="1:3" x14ac:dyDescent="0.25">
      <c r="A16739">
        <v>169057</v>
      </c>
      <c r="B16739" t="s">
        <v>36275</v>
      </c>
      <c r="C16739" s="47" t="s">
        <v>36276</v>
      </c>
    </row>
    <row r="16740" spans="1:3" x14ac:dyDescent="0.25">
      <c r="A16740">
        <v>169058</v>
      </c>
      <c r="B16740" t="s">
        <v>36277</v>
      </c>
      <c r="C16740" s="47" t="s">
        <v>36278</v>
      </c>
    </row>
    <row r="16741" spans="1:3" x14ac:dyDescent="0.25">
      <c r="A16741">
        <v>169059</v>
      </c>
      <c r="B16741" t="s">
        <v>36279</v>
      </c>
      <c r="C16741" s="47" t="s">
        <v>36280</v>
      </c>
    </row>
    <row r="16742" spans="1:3" x14ac:dyDescent="0.25">
      <c r="A16742">
        <v>169060</v>
      </c>
      <c r="B16742" t="s">
        <v>36281</v>
      </c>
      <c r="C16742" s="47" t="s">
        <v>36282</v>
      </c>
    </row>
    <row r="16743" spans="1:3" x14ac:dyDescent="0.25">
      <c r="A16743">
        <v>169061</v>
      </c>
      <c r="B16743" t="s">
        <v>36283</v>
      </c>
      <c r="C16743" s="47" t="s">
        <v>36284</v>
      </c>
    </row>
    <row r="16744" spans="1:3" x14ac:dyDescent="0.25">
      <c r="A16744">
        <v>169062</v>
      </c>
      <c r="B16744" t="s">
        <v>36285</v>
      </c>
      <c r="C16744" s="47" t="s">
        <v>36286</v>
      </c>
    </row>
    <row r="16745" spans="1:3" x14ac:dyDescent="0.25">
      <c r="A16745">
        <v>169063</v>
      </c>
      <c r="B16745" t="s">
        <v>36287</v>
      </c>
      <c r="C16745" s="47" t="s">
        <v>36288</v>
      </c>
    </row>
    <row r="16746" spans="1:3" x14ac:dyDescent="0.25">
      <c r="A16746">
        <v>169064</v>
      </c>
      <c r="B16746" t="s">
        <v>723</v>
      </c>
      <c r="C16746" s="47" t="s">
        <v>36289</v>
      </c>
    </row>
    <row r="16747" spans="1:3" x14ac:dyDescent="0.25">
      <c r="A16747">
        <v>169065</v>
      </c>
      <c r="B16747" t="s">
        <v>36290</v>
      </c>
      <c r="C16747" s="47" t="s">
        <v>36291</v>
      </c>
    </row>
    <row r="16748" spans="1:3" x14ac:dyDescent="0.25">
      <c r="A16748">
        <v>169066</v>
      </c>
      <c r="B16748" t="s">
        <v>36292</v>
      </c>
      <c r="C16748" s="47" t="s">
        <v>36293</v>
      </c>
    </row>
    <row r="16749" spans="1:3" x14ac:dyDescent="0.25">
      <c r="A16749">
        <v>169067</v>
      </c>
      <c r="B16749" t="s">
        <v>36294</v>
      </c>
      <c r="C16749" s="47" t="s">
        <v>36295</v>
      </c>
    </row>
    <row r="16750" spans="1:3" x14ac:dyDescent="0.25">
      <c r="A16750">
        <v>169068</v>
      </c>
      <c r="B16750" t="s">
        <v>36296</v>
      </c>
      <c r="C16750" s="47" t="s">
        <v>36297</v>
      </c>
    </row>
    <row r="16751" spans="1:3" x14ac:dyDescent="0.25">
      <c r="A16751">
        <v>169069</v>
      </c>
      <c r="B16751" t="s">
        <v>228</v>
      </c>
      <c r="C16751" s="47" t="s">
        <v>36298</v>
      </c>
    </row>
    <row r="16752" spans="1:3" x14ac:dyDescent="0.25">
      <c r="A16752">
        <v>169070</v>
      </c>
      <c r="B16752" t="s">
        <v>36299</v>
      </c>
      <c r="C16752" s="47" t="s">
        <v>36300</v>
      </c>
    </row>
    <row r="16753" spans="1:3" x14ac:dyDescent="0.25">
      <c r="A16753">
        <v>169071</v>
      </c>
      <c r="B16753" t="s">
        <v>36301</v>
      </c>
      <c r="C16753" s="47" t="s">
        <v>36302</v>
      </c>
    </row>
    <row r="16754" spans="1:3" x14ac:dyDescent="0.25">
      <c r="A16754">
        <v>169072</v>
      </c>
      <c r="B16754" t="s">
        <v>36303</v>
      </c>
      <c r="C16754" s="47" t="s">
        <v>36304</v>
      </c>
    </row>
    <row r="16755" spans="1:3" x14ac:dyDescent="0.25">
      <c r="A16755">
        <v>169073</v>
      </c>
      <c r="B16755" t="s">
        <v>36305</v>
      </c>
      <c r="C16755" s="47" t="s">
        <v>36306</v>
      </c>
    </row>
    <row r="16756" spans="1:3" x14ac:dyDescent="0.25">
      <c r="A16756">
        <v>169074</v>
      </c>
      <c r="B16756" t="s">
        <v>36307</v>
      </c>
      <c r="C16756" s="47" t="s">
        <v>36308</v>
      </c>
    </row>
    <row r="16757" spans="1:3" x14ac:dyDescent="0.25">
      <c r="A16757">
        <v>169075</v>
      </c>
      <c r="B16757" t="s">
        <v>36309</v>
      </c>
      <c r="C16757" s="47" t="s">
        <v>36310</v>
      </c>
    </row>
    <row r="16758" spans="1:3" x14ac:dyDescent="0.25">
      <c r="A16758">
        <v>169076</v>
      </c>
      <c r="B16758" t="s">
        <v>36311</v>
      </c>
      <c r="C16758" s="47" t="s">
        <v>36312</v>
      </c>
    </row>
    <row r="16759" spans="1:3" x14ac:dyDescent="0.25">
      <c r="A16759">
        <v>169077</v>
      </c>
      <c r="B16759" t="s">
        <v>36313</v>
      </c>
      <c r="C16759" s="47" t="s">
        <v>36314</v>
      </c>
    </row>
    <row r="16760" spans="1:3" x14ac:dyDescent="0.25">
      <c r="A16760">
        <v>169078</v>
      </c>
      <c r="B16760" t="s">
        <v>36315</v>
      </c>
      <c r="C16760" s="47" t="s">
        <v>36316</v>
      </c>
    </row>
    <row r="16761" spans="1:3" x14ac:dyDescent="0.25">
      <c r="A16761">
        <v>169079</v>
      </c>
      <c r="B16761" t="s">
        <v>36317</v>
      </c>
      <c r="C16761" s="47" t="s">
        <v>36318</v>
      </c>
    </row>
    <row r="16762" spans="1:3" x14ac:dyDescent="0.25">
      <c r="A16762">
        <v>169080</v>
      </c>
      <c r="B16762" t="s">
        <v>36319</v>
      </c>
      <c r="C16762" s="47" t="s">
        <v>36320</v>
      </c>
    </row>
    <row r="16763" spans="1:3" x14ac:dyDescent="0.25">
      <c r="A16763">
        <v>169081</v>
      </c>
      <c r="B16763" t="s">
        <v>36321</v>
      </c>
      <c r="C16763" s="47" t="s">
        <v>36322</v>
      </c>
    </row>
    <row r="16764" spans="1:3" x14ac:dyDescent="0.25">
      <c r="A16764">
        <v>169082</v>
      </c>
      <c r="B16764" t="s">
        <v>36323</v>
      </c>
      <c r="C16764" s="47" t="s">
        <v>36324</v>
      </c>
    </row>
    <row r="16765" spans="1:3" x14ac:dyDescent="0.25">
      <c r="A16765">
        <v>169083</v>
      </c>
      <c r="B16765" t="s">
        <v>36325</v>
      </c>
      <c r="C16765" s="47" t="s">
        <v>36326</v>
      </c>
    </row>
    <row r="16766" spans="1:3" x14ac:dyDescent="0.25">
      <c r="A16766">
        <v>169084</v>
      </c>
      <c r="B16766" t="s">
        <v>36327</v>
      </c>
      <c r="C16766" s="47" t="s">
        <v>36328</v>
      </c>
    </row>
    <row r="16767" spans="1:3" x14ac:dyDescent="0.25">
      <c r="A16767">
        <v>169085</v>
      </c>
      <c r="B16767" t="s">
        <v>36329</v>
      </c>
      <c r="C16767" s="47" t="s">
        <v>36330</v>
      </c>
    </row>
    <row r="16768" spans="1:3" x14ac:dyDescent="0.25">
      <c r="A16768">
        <v>169086</v>
      </c>
      <c r="B16768" t="s">
        <v>36331</v>
      </c>
      <c r="C16768" s="47" t="s">
        <v>36332</v>
      </c>
    </row>
    <row r="16769" spans="1:3" x14ac:dyDescent="0.25">
      <c r="A16769">
        <v>169087</v>
      </c>
      <c r="B16769" t="s">
        <v>36333</v>
      </c>
      <c r="C16769" s="47" t="s">
        <v>36334</v>
      </c>
    </row>
    <row r="16770" spans="1:3" x14ac:dyDescent="0.25">
      <c r="A16770">
        <v>169088</v>
      </c>
      <c r="B16770" t="s">
        <v>36335</v>
      </c>
      <c r="C16770" s="47" t="s">
        <v>36336</v>
      </c>
    </row>
    <row r="16771" spans="1:3" x14ac:dyDescent="0.25">
      <c r="A16771">
        <v>169089</v>
      </c>
      <c r="B16771" t="s">
        <v>36337</v>
      </c>
      <c r="C16771" s="47" t="s">
        <v>36338</v>
      </c>
    </row>
    <row r="16772" spans="1:3" x14ac:dyDescent="0.25">
      <c r="A16772">
        <v>169090</v>
      </c>
      <c r="B16772" t="s">
        <v>36339</v>
      </c>
      <c r="C16772" s="47" t="s">
        <v>36340</v>
      </c>
    </row>
    <row r="16773" spans="1:3" x14ac:dyDescent="0.25">
      <c r="A16773">
        <v>169091</v>
      </c>
      <c r="B16773" t="s">
        <v>36341</v>
      </c>
      <c r="C16773" s="47" t="s">
        <v>36342</v>
      </c>
    </row>
    <row r="16774" spans="1:3" x14ac:dyDescent="0.25">
      <c r="A16774">
        <v>169092</v>
      </c>
      <c r="B16774" t="s">
        <v>36343</v>
      </c>
      <c r="C16774" s="47" t="s">
        <v>36344</v>
      </c>
    </row>
    <row r="16775" spans="1:3" x14ac:dyDescent="0.25">
      <c r="A16775">
        <v>169093</v>
      </c>
      <c r="B16775" t="s">
        <v>36345</v>
      </c>
      <c r="C16775" s="47" t="s">
        <v>36346</v>
      </c>
    </row>
    <row r="16776" spans="1:3" x14ac:dyDescent="0.25">
      <c r="A16776">
        <v>169094</v>
      </c>
      <c r="B16776" t="s">
        <v>36347</v>
      </c>
      <c r="C16776" s="47" t="s">
        <v>36348</v>
      </c>
    </row>
    <row r="16777" spans="1:3" x14ac:dyDescent="0.25">
      <c r="A16777">
        <v>169095</v>
      </c>
      <c r="B16777" t="s">
        <v>36349</v>
      </c>
      <c r="C16777" s="47" t="s">
        <v>36350</v>
      </c>
    </row>
    <row r="16778" spans="1:3" x14ac:dyDescent="0.25">
      <c r="A16778">
        <v>169096</v>
      </c>
      <c r="B16778" t="s">
        <v>36351</v>
      </c>
      <c r="C16778" s="47" t="s">
        <v>36352</v>
      </c>
    </row>
    <row r="16779" spans="1:3" x14ac:dyDescent="0.25">
      <c r="A16779">
        <v>169097</v>
      </c>
      <c r="B16779" t="s">
        <v>36353</v>
      </c>
      <c r="C16779" s="47" t="s">
        <v>36354</v>
      </c>
    </row>
    <row r="16780" spans="1:3" x14ac:dyDescent="0.25">
      <c r="A16780">
        <v>169098</v>
      </c>
      <c r="B16780" t="s">
        <v>36355</v>
      </c>
      <c r="C16780" s="47" t="s">
        <v>36356</v>
      </c>
    </row>
    <row r="16781" spans="1:3" x14ac:dyDescent="0.25">
      <c r="A16781">
        <v>169099</v>
      </c>
      <c r="B16781" t="s">
        <v>671</v>
      </c>
      <c r="C16781" s="47" t="s">
        <v>36357</v>
      </c>
    </row>
    <row r="16782" spans="1:3" x14ac:dyDescent="0.25">
      <c r="A16782">
        <v>169100</v>
      </c>
      <c r="B16782" t="s">
        <v>36358</v>
      </c>
      <c r="C16782" s="47" t="s">
        <v>36359</v>
      </c>
    </row>
    <row r="16783" spans="1:3" x14ac:dyDescent="0.25">
      <c r="A16783">
        <v>169101</v>
      </c>
      <c r="B16783" t="s">
        <v>36360</v>
      </c>
      <c r="C16783" s="47" t="s">
        <v>36361</v>
      </c>
    </row>
    <row r="16784" spans="1:3" x14ac:dyDescent="0.25">
      <c r="A16784">
        <v>169102</v>
      </c>
      <c r="B16784" t="s">
        <v>36362</v>
      </c>
      <c r="C16784" s="47" t="s">
        <v>36363</v>
      </c>
    </row>
    <row r="16785" spans="1:3" x14ac:dyDescent="0.25">
      <c r="A16785">
        <v>169103</v>
      </c>
      <c r="B16785" t="s">
        <v>36364</v>
      </c>
      <c r="C16785" s="47" t="s">
        <v>36365</v>
      </c>
    </row>
    <row r="16786" spans="1:3" x14ac:dyDescent="0.25">
      <c r="A16786">
        <v>169104</v>
      </c>
      <c r="B16786" t="s">
        <v>36366</v>
      </c>
      <c r="C16786" s="47" t="s">
        <v>36367</v>
      </c>
    </row>
    <row r="16787" spans="1:3" x14ac:dyDescent="0.25">
      <c r="A16787">
        <v>169105</v>
      </c>
      <c r="B16787" t="s">
        <v>36368</v>
      </c>
      <c r="C16787" s="47" t="s">
        <v>36369</v>
      </c>
    </row>
    <row r="16788" spans="1:3" x14ac:dyDescent="0.25">
      <c r="A16788">
        <v>169106</v>
      </c>
      <c r="B16788" t="s">
        <v>36370</v>
      </c>
      <c r="C16788" s="47" t="s">
        <v>36371</v>
      </c>
    </row>
    <row r="16789" spans="1:3" x14ac:dyDescent="0.25">
      <c r="A16789">
        <v>169107</v>
      </c>
      <c r="B16789" t="s">
        <v>36372</v>
      </c>
      <c r="C16789" s="47" t="s">
        <v>36373</v>
      </c>
    </row>
    <row r="16790" spans="1:3" x14ac:dyDescent="0.25">
      <c r="A16790">
        <v>169108</v>
      </c>
      <c r="B16790" t="s">
        <v>36374</v>
      </c>
      <c r="C16790" s="47" t="s">
        <v>36375</v>
      </c>
    </row>
    <row r="16791" spans="1:3" x14ac:dyDescent="0.25">
      <c r="A16791">
        <v>169109</v>
      </c>
      <c r="B16791" t="s">
        <v>36376</v>
      </c>
      <c r="C16791" s="47" t="s">
        <v>36377</v>
      </c>
    </row>
    <row r="16792" spans="1:3" x14ac:dyDescent="0.25">
      <c r="A16792">
        <v>169110</v>
      </c>
      <c r="B16792" t="s">
        <v>36378</v>
      </c>
      <c r="C16792" s="47" t="s">
        <v>36379</v>
      </c>
    </row>
    <row r="16793" spans="1:3" x14ac:dyDescent="0.25">
      <c r="A16793">
        <v>169111</v>
      </c>
      <c r="B16793" t="s">
        <v>36380</v>
      </c>
      <c r="C16793" s="47" t="s">
        <v>36381</v>
      </c>
    </row>
    <row r="16794" spans="1:3" x14ac:dyDescent="0.25">
      <c r="A16794">
        <v>169112</v>
      </c>
      <c r="B16794" t="s">
        <v>36382</v>
      </c>
      <c r="C16794" s="47" t="s">
        <v>36383</v>
      </c>
    </row>
    <row r="16795" spans="1:3" x14ac:dyDescent="0.25">
      <c r="A16795">
        <v>169113</v>
      </c>
      <c r="B16795" t="s">
        <v>36384</v>
      </c>
      <c r="C16795" s="47" t="s">
        <v>36385</v>
      </c>
    </row>
    <row r="16796" spans="1:3" x14ac:dyDescent="0.25">
      <c r="A16796">
        <v>169114</v>
      </c>
      <c r="B16796" t="s">
        <v>36386</v>
      </c>
      <c r="C16796" s="47" t="s">
        <v>36387</v>
      </c>
    </row>
    <row r="16797" spans="1:3" x14ac:dyDescent="0.25">
      <c r="A16797">
        <v>169115</v>
      </c>
      <c r="B16797" t="s">
        <v>36388</v>
      </c>
      <c r="C16797" s="47" t="s">
        <v>36389</v>
      </c>
    </row>
    <row r="16798" spans="1:3" x14ac:dyDescent="0.25">
      <c r="A16798">
        <v>169116</v>
      </c>
      <c r="B16798" t="s">
        <v>36390</v>
      </c>
      <c r="C16798" s="47" t="s">
        <v>36391</v>
      </c>
    </row>
    <row r="16799" spans="1:3" x14ac:dyDescent="0.25">
      <c r="A16799">
        <v>169117</v>
      </c>
      <c r="B16799" t="s">
        <v>36392</v>
      </c>
      <c r="C16799" s="47" t="s">
        <v>36393</v>
      </c>
    </row>
    <row r="16800" spans="1:3" x14ac:dyDescent="0.25">
      <c r="A16800">
        <v>169118</v>
      </c>
      <c r="B16800" t="s">
        <v>36394</v>
      </c>
      <c r="C16800" s="47" t="s">
        <v>36395</v>
      </c>
    </row>
    <row r="16801" spans="1:3" x14ac:dyDescent="0.25">
      <c r="A16801">
        <v>169119</v>
      </c>
      <c r="B16801" t="s">
        <v>36396</v>
      </c>
      <c r="C16801" s="47" t="s">
        <v>36397</v>
      </c>
    </row>
    <row r="16802" spans="1:3" x14ac:dyDescent="0.25">
      <c r="A16802">
        <v>169120</v>
      </c>
      <c r="B16802" t="s">
        <v>36398</v>
      </c>
      <c r="C16802" s="47" t="s">
        <v>36399</v>
      </c>
    </row>
    <row r="16803" spans="1:3" x14ac:dyDescent="0.25">
      <c r="A16803">
        <v>169121</v>
      </c>
      <c r="B16803" t="s">
        <v>36400</v>
      </c>
      <c r="C16803" s="47" t="s">
        <v>36401</v>
      </c>
    </row>
    <row r="16804" spans="1:3" x14ac:dyDescent="0.25">
      <c r="A16804">
        <v>169122</v>
      </c>
      <c r="B16804" t="s">
        <v>36402</v>
      </c>
      <c r="C16804" s="47" t="s">
        <v>36403</v>
      </c>
    </row>
    <row r="16805" spans="1:3" x14ac:dyDescent="0.25">
      <c r="A16805">
        <v>169123</v>
      </c>
      <c r="B16805" t="s">
        <v>36404</v>
      </c>
      <c r="C16805" s="47" t="s">
        <v>36405</v>
      </c>
    </row>
    <row r="16806" spans="1:3" x14ac:dyDescent="0.25">
      <c r="A16806">
        <v>169124</v>
      </c>
      <c r="B16806" t="s">
        <v>36406</v>
      </c>
      <c r="C16806" s="47" t="s">
        <v>36407</v>
      </c>
    </row>
    <row r="16807" spans="1:3" x14ac:dyDescent="0.25">
      <c r="A16807">
        <v>169125</v>
      </c>
      <c r="B16807" t="s">
        <v>36408</v>
      </c>
      <c r="C16807" s="47" t="s">
        <v>36409</v>
      </c>
    </row>
    <row r="16808" spans="1:3" x14ac:dyDescent="0.25">
      <c r="A16808">
        <v>169126</v>
      </c>
      <c r="B16808" t="s">
        <v>36410</v>
      </c>
      <c r="C16808" s="47" t="s">
        <v>36411</v>
      </c>
    </row>
    <row r="16809" spans="1:3" x14ac:dyDescent="0.25">
      <c r="A16809">
        <v>169127</v>
      </c>
      <c r="B16809" t="s">
        <v>36412</v>
      </c>
      <c r="C16809" s="47" t="s">
        <v>36413</v>
      </c>
    </row>
    <row r="16810" spans="1:3" x14ac:dyDescent="0.25">
      <c r="A16810">
        <v>169128</v>
      </c>
      <c r="B16810" t="s">
        <v>36414</v>
      </c>
      <c r="C16810" s="47" t="s">
        <v>36415</v>
      </c>
    </row>
    <row r="16811" spans="1:3" x14ac:dyDescent="0.25">
      <c r="A16811">
        <v>169129</v>
      </c>
      <c r="B16811" t="s">
        <v>36416</v>
      </c>
      <c r="C16811" s="47" t="s">
        <v>36417</v>
      </c>
    </row>
    <row r="16812" spans="1:3" x14ac:dyDescent="0.25">
      <c r="A16812">
        <v>169130</v>
      </c>
      <c r="B16812" t="s">
        <v>1647</v>
      </c>
      <c r="C16812" s="47" t="s">
        <v>36418</v>
      </c>
    </row>
    <row r="16813" spans="1:3" x14ac:dyDescent="0.25">
      <c r="A16813">
        <v>169131</v>
      </c>
      <c r="B16813" t="s">
        <v>36419</v>
      </c>
      <c r="C16813" s="47" t="s">
        <v>36420</v>
      </c>
    </row>
    <row r="16814" spans="1:3" x14ac:dyDescent="0.25">
      <c r="A16814">
        <v>169132</v>
      </c>
      <c r="B16814" t="s">
        <v>36421</v>
      </c>
      <c r="C16814" s="47" t="s">
        <v>36422</v>
      </c>
    </row>
    <row r="16815" spans="1:3" x14ac:dyDescent="0.25">
      <c r="A16815">
        <v>169133</v>
      </c>
      <c r="B16815" t="s">
        <v>36423</v>
      </c>
      <c r="C16815" s="47" t="s">
        <v>36424</v>
      </c>
    </row>
    <row r="16816" spans="1:3" x14ac:dyDescent="0.25">
      <c r="A16816">
        <v>169134</v>
      </c>
      <c r="B16816" t="s">
        <v>36425</v>
      </c>
      <c r="C16816" s="47" t="s">
        <v>36426</v>
      </c>
    </row>
    <row r="16817" spans="1:3" x14ac:dyDescent="0.25">
      <c r="A16817">
        <v>169135</v>
      </c>
      <c r="B16817" t="s">
        <v>36427</v>
      </c>
      <c r="C16817" s="47" t="s">
        <v>36428</v>
      </c>
    </row>
    <row r="16818" spans="1:3" x14ac:dyDescent="0.25">
      <c r="A16818">
        <v>169136</v>
      </c>
      <c r="B16818" t="s">
        <v>36429</v>
      </c>
      <c r="C16818" s="47" t="s">
        <v>36430</v>
      </c>
    </row>
    <row r="16819" spans="1:3" x14ac:dyDescent="0.25">
      <c r="A16819">
        <v>169137</v>
      </c>
      <c r="B16819" t="s">
        <v>36431</v>
      </c>
      <c r="C16819" s="47" t="s">
        <v>36432</v>
      </c>
    </row>
    <row r="16820" spans="1:3" x14ac:dyDescent="0.25">
      <c r="A16820">
        <v>169138</v>
      </c>
      <c r="B16820" t="s">
        <v>36433</v>
      </c>
      <c r="C16820" s="47" t="s">
        <v>36434</v>
      </c>
    </row>
    <row r="16821" spans="1:3" x14ac:dyDescent="0.25">
      <c r="A16821">
        <v>169139</v>
      </c>
      <c r="B16821" t="s">
        <v>36435</v>
      </c>
      <c r="C16821" s="47" t="s">
        <v>36436</v>
      </c>
    </row>
    <row r="16822" spans="1:3" x14ac:dyDescent="0.25">
      <c r="A16822">
        <v>169140</v>
      </c>
      <c r="B16822" t="s">
        <v>36437</v>
      </c>
      <c r="C16822" s="47" t="s">
        <v>36438</v>
      </c>
    </row>
    <row r="16823" spans="1:3" x14ac:dyDescent="0.25">
      <c r="A16823">
        <v>169141</v>
      </c>
      <c r="B16823" t="s">
        <v>36439</v>
      </c>
      <c r="C16823" s="47" t="s">
        <v>36440</v>
      </c>
    </row>
    <row r="16824" spans="1:3" x14ac:dyDescent="0.25">
      <c r="A16824">
        <v>169142</v>
      </c>
      <c r="B16824" t="s">
        <v>36441</v>
      </c>
      <c r="C16824" s="47" t="s">
        <v>36442</v>
      </c>
    </row>
    <row r="16825" spans="1:3" x14ac:dyDescent="0.25">
      <c r="A16825">
        <v>169143</v>
      </c>
      <c r="B16825" t="s">
        <v>36443</v>
      </c>
      <c r="C16825" s="47" t="s">
        <v>36444</v>
      </c>
    </row>
    <row r="16826" spans="1:3" x14ac:dyDescent="0.25">
      <c r="A16826">
        <v>169144</v>
      </c>
      <c r="B16826" t="s">
        <v>36445</v>
      </c>
      <c r="C16826" s="47" t="s">
        <v>36446</v>
      </c>
    </row>
    <row r="16827" spans="1:3" x14ac:dyDescent="0.25">
      <c r="A16827">
        <v>169145</v>
      </c>
      <c r="B16827" t="s">
        <v>36447</v>
      </c>
      <c r="C16827" s="47" t="s">
        <v>36448</v>
      </c>
    </row>
    <row r="16828" spans="1:3" x14ac:dyDescent="0.25">
      <c r="A16828">
        <v>169146</v>
      </c>
      <c r="B16828" t="s">
        <v>36449</v>
      </c>
      <c r="C16828" s="47" t="s">
        <v>36450</v>
      </c>
    </row>
    <row r="16829" spans="1:3" x14ac:dyDescent="0.25">
      <c r="A16829">
        <v>169147</v>
      </c>
      <c r="B16829" t="s">
        <v>36451</v>
      </c>
      <c r="C16829" s="47" t="s">
        <v>36452</v>
      </c>
    </row>
    <row r="16830" spans="1:3" x14ac:dyDescent="0.25">
      <c r="A16830">
        <v>169148</v>
      </c>
      <c r="B16830" t="s">
        <v>36453</v>
      </c>
      <c r="C16830" s="47" t="s">
        <v>36454</v>
      </c>
    </row>
    <row r="16831" spans="1:3" x14ac:dyDescent="0.25">
      <c r="A16831">
        <v>169149</v>
      </c>
      <c r="B16831" t="s">
        <v>36455</v>
      </c>
      <c r="C16831" s="47" t="s">
        <v>36456</v>
      </c>
    </row>
    <row r="16832" spans="1:3" x14ac:dyDescent="0.25">
      <c r="A16832">
        <v>169150</v>
      </c>
      <c r="B16832" t="s">
        <v>36457</v>
      </c>
      <c r="C16832" s="47" t="s">
        <v>36458</v>
      </c>
    </row>
    <row r="16833" spans="1:3" x14ac:dyDescent="0.25">
      <c r="A16833">
        <v>169151</v>
      </c>
      <c r="B16833" t="s">
        <v>36459</v>
      </c>
      <c r="C16833" s="47" t="s">
        <v>36460</v>
      </c>
    </row>
    <row r="16834" spans="1:3" x14ac:dyDescent="0.25">
      <c r="A16834">
        <v>169152</v>
      </c>
      <c r="B16834" t="s">
        <v>36461</v>
      </c>
      <c r="C16834" s="47" t="s">
        <v>36462</v>
      </c>
    </row>
    <row r="16835" spans="1:3" x14ac:dyDescent="0.25">
      <c r="A16835">
        <v>169153</v>
      </c>
      <c r="B16835" t="s">
        <v>36463</v>
      </c>
      <c r="C16835" s="47" t="s">
        <v>36464</v>
      </c>
    </row>
    <row r="16836" spans="1:3" x14ac:dyDescent="0.25">
      <c r="A16836">
        <v>169154</v>
      </c>
      <c r="B16836" t="s">
        <v>36465</v>
      </c>
      <c r="C16836" s="47" t="s">
        <v>36466</v>
      </c>
    </row>
    <row r="16837" spans="1:3" x14ac:dyDescent="0.25">
      <c r="A16837">
        <v>169155</v>
      </c>
      <c r="B16837" t="s">
        <v>36467</v>
      </c>
      <c r="C16837" s="47" t="s">
        <v>36468</v>
      </c>
    </row>
    <row r="16838" spans="1:3" x14ac:dyDescent="0.25">
      <c r="A16838">
        <v>169156</v>
      </c>
      <c r="B16838" t="s">
        <v>36469</v>
      </c>
      <c r="C16838" s="47" t="s">
        <v>36470</v>
      </c>
    </row>
    <row r="16839" spans="1:3" x14ac:dyDescent="0.25">
      <c r="A16839">
        <v>169157</v>
      </c>
      <c r="B16839" t="s">
        <v>36471</v>
      </c>
      <c r="C16839" s="47" t="s">
        <v>36472</v>
      </c>
    </row>
    <row r="16840" spans="1:3" x14ac:dyDescent="0.25">
      <c r="A16840">
        <v>169158</v>
      </c>
      <c r="B16840" t="s">
        <v>36473</v>
      </c>
      <c r="C16840" s="47" t="s">
        <v>36474</v>
      </c>
    </row>
    <row r="16841" spans="1:3" x14ac:dyDescent="0.25">
      <c r="A16841">
        <v>169159</v>
      </c>
      <c r="B16841" t="s">
        <v>36475</v>
      </c>
      <c r="C16841" s="47" t="s">
        <v>36476</v>
      </c>
    </row>
    <row r="16842" spans="1:3" x14ac:dyDescent="0.25">
      <c r="A16842">
        <v>169160</v>
      </c>
      <c r="B16842" t="s">
        <v>36477</v>
      </c>
      <c r="C16842" s="47" t="s">
        <v>36478</v>
      </c>
    </row>
    <row r="16843" spans="1:3" x14ac:dyDescent="0.25">
      <c r="A16843">
        <v>169161</v>
      </c>
      <c r="B16843" t="s">
        <v>36479</v>
      </c>
      <c r="C16843" s="47" t="s">
        <v>36480</v>
      </c>
    </row>
    <row r="16844" spans="1:3" x14ac:dyDescent="0.25">
      <c r="A16844">
        <v>169162</v>
      </c>
      <c r="B16844" t="s">
        <v>36481</v>
      </c>
      <c r="C16844" s="47" t="s">
        <v>36482</v>
      </c>
    </row>
    <row r="16845" spans="1:3" x14ac:dyDescent="0.25">
      <c r="A16845">
        <v>169163</v>
      </c>
      <c r="B16845" t="s">
        <v>36483</v>
      </c>
      <c r="C16845" s="47" t="s">
        <v>36484</v>
      </c>
    </row>
    <row r="16846" spans="1:3" x14ac:dyDescent="0.25">
      <c r="A16846">
        <v>169164</v>
      </c>
      <c r="B16846" t="s">
        <v>36485</v>
      </c>
      <c r="C16846" s="47" t="s">
        <v>36486</v>
      </c>
    </row>
    <row r="16847" spans="1:3" x14ac:dyDescent="0.25">
      <c r="A16847">
        <v>169165</v>
      </c>
      <c r="B16847" t="s">
        <v>36487</v>
      </c>
      <c r="C16847" s="47" t="s">
        <v>36488</v>
      </c>
    </row>
    <row r="16848" spans="1:3" x14ac:dyDescent="0.25">
      <c r="A16848">
        <v>169166</v>
      </c>
      <c r="B16848" t="s">
        <v>36489</v>
      </c>
      <c r="C16848" s="47" t="s">
        <v>36486</v>
      </c>
    </row>
    <row r="16849" spans="1:3" x14ac:dyDescent="0.25">
      <c r="A16849">
        <v>169167</v>
      </c>
      <c r="B16849" t="s">
        <v>1073</v>
      </c>
      <c r="C16849" s="47" t="s">
        <v>36490</v>
      </c>
    </row>
    <row r="16850" spans="1:3" x14ac:dyDescent="0.25">
      <c r="A16850">
        <v>169168</v>
      </c>
      <c r="B16850" t="s">
        <v>36491</v>
      </c>
      <c r="C16850" s="47" t="s">
        <v>36492</v>
      </c>
    </row>
    <row r="16851" spans="1:3" x14ac:dyDescent="0.25">
      <c r="A16851">
        <v>169169</v>
      </c>
      <c r="B16851" t="s">
        <v>36493</v>
      </c>
      <c r="C16851" s="47" t="s">
        <v>36494</v>
      </c>
    </row>
    <row r="16852" spans="1:3" x14ac:dyDescent="0.25">
      <c r="A16852">
        <v>169170</v>
      </c>
      <c r="B16852" t="s">
        <v>1053</v>
      </c>
      <c r="C16852" s="47" t="s">
        <v>36495</v>
      </c>
    </row>
    <row r="16853" spans="1:3" x14ac:dyDescent="0.25">
      <c r="A16853">
        <v>169171</v>
      </c>
      <c r="B16853" t="s">
        <v>36496</v>
      </c>
      <c r="C16853" s="47" t="s">
        <v>36497</v>
      </c>
    </row>
    <row r="16854" spans="1:3" x14ac:dyDescent="0.25">
      <c r="A16854">
        <v>169172</v>
      </c>
      <c r="B16854" t="s">
        <v>36498</v>
      </c>
      <c r="C16854" s="47" t="s">
        <v>36499</v>
      </c>
    </row>
    <row r="16855" spans="1:3" x14ac:dyDescent="0.25">
      <c r="A16855">
        <v>169173</v>
      </c>
      <c r="B16855" t="s">
        <v>36500</v>
      </c>
      <c r="C16855" s="47" t="s">
        <v>36501</v>
      </c>
    </row>
    <row r="16856" spans="1:3" x14ac:dyDescent="0.25">
      <c r="A16856">
        <v>169174</v>
      </c>
      <c r="B16856" t="s">
        <v>36502</v>
      </c>
      <c r="C16856" s="47" t="s">
        <v>36503</v>
      </c>
    </row>
    <row r="16857" spans="1:3" x14ac:dyDescent="0.25">
      <c r="A16857">
        <v>169175</v>
      </c>
      <c r="B16857" t="s">
        <v>36504</v>
      </c>
      <c r="C16857" s="47" t="s">
        <v>36505</v>
      </c>
    </row>
    <row r="16858" spans="1:3" x14ac:dyDescent="0.25">
      <c r="A16858">
        <v>169176</v>
      </c>
      <c r="B16858" t="s">
        <v>36506</v>
      </c>
      <c r="C16858" s="47" t="s">
        <v>36507</v>
      </c>
    </row>
    <row r="16859" spans="1:3" x14ac:dyDescent="0.25">
      <c r="A16859">
        <v>169177</v>
      </c>
      <c r="B16859" t="s">
        <v>36508</v>
      </c>
      <c r="C16859" s="47" t="s">
        <v>36509</v>
      </c>
    </row>
    <row r="16860" spans="1:3" x14ac:dyDescent="0.25">
      <c r="A16860">
        <v>169178</v>
      </c>
      <c r="B16860" t="s">
        <v>36510</v>
      </c>
      <c r="C16860" s="47" t="s">
        <v>36511</v>
      </c>
    </row>
    <row r="16861" spans="1:3" x14ac:dyDescent="0.25">
      <c r="A16861">
        <v>169179</v>
      </c>
      <c r="B16861" t="s">
        <v>36512</v>
      </c>
      <c r="C16861" s="47" t="s">
        <v>36513</v>
      </c>
    </row>
    <row r="16862" spans="1:3" x14ac:dyDescent="0.25">
      <c r="A16862">
        <v>169180</v>
      </c>
      <c r="B16862" t="s">
        <v>36514</v>
      </c>
      <c r="C16862" s="47" t="s">
        <v>36515</v>
      </c>
    </row>
    <row r="16863" spans="1:3" x14ac:dyDescent="0.25">
      <c r="A16863">
        <v>169181</v>
      </c>
      <c r="B16863" t="s">
        <v>36516</v>
      </c>
      <c r="C16863" s="47" t="s">
        <v>36517</v>
      </c>
    </row>
    <row r="16864" spans="1:3" x14ac:dyDescent="0.25">
      <c r="A16864">
        <v>169182</v>
      </c>
      <c r="B16864" t="s">
        <v>36518</v>
      </c>
      <c r="C16864" s="47" t="s">
        <v>36519</v>
      </c>
    </row>
    <row r="16865" spans="1:3" x14ac:dyDescent="0.25">
      <c r="A16865">
        <v>169183</v>
      </c>
      <c r="B16865" t="s">
        <v>36520</v>
      </c>
      <c r="C16865" s="47" t="s">
        <v>36521</v>
      </c>
    </row>
    <row r="16866" spans="1:3" x14ac:dyDescent="0.25">
      <c r="A16866">
        <v>169184</v>
      </c>
      <c r="B16866" t="s">
        <v>36522</v>
      </c>
      <c r="C16866" s="47" t="s">
        <v>36523</v>
      </c>
    </row>
    <row r="16867" spans="1:3" x14ac:dyDescent="0.25">
      <c r="A16867">
        <v>169185</v>
      </c>
      <c r="B16867" t="s">
        <v>36524</v>
      </c>
      <c r="C16867" s="47" t="s">
        <v>36525</v>
      </c>
    </row>
    <row r="16868" spans="1:3" x14ac:dyDescent="0.25">
      <c r="A16868">
        <v>169186</v>
      </c>
      <c r="B16868" t="s">
        <v>36526</v>
      </c>
      <c r="C16868" s="47" t="s">
        <v>36527</v>
      </c>
    </row>
    <row r="16869" spans="1:3" x14ac:dyDescent="0.25">
      <c r="A16869">
        <v>169187</v>
      </c>
      <c r="B16869" t="s">
        <v>36528</v>
      </c>
      <c r="C16869" s="47" t="s">
        <v>36529</v>
      </c>
    </row>
    <row r="16870" spans="1:3" x14ac:dyDescent="0.25">
      <c r="A16870">
        <v>169188</v>
      </c>
      <c r="B16870" t="s">
        <v>36530</v>
      </c>
      <c r="C16870" s="47" t="s">
        <v>36531</v>
      </c>
    </row>
    <row r="16871" spans="1:3" x14ac:dyDescent="0.25">
      <c r="A16871">
        <v>169189</v>
      </c>
      <c r="B16871" t="s">
        <v>36532</v>
      </c>
      <c r="C16871" s="47" t="s">
        <v>36533</v>
      </c>
    </row>
    <row r="16872" spans="1:3" x14ac:dyDescent="0.25">
      <c r="A16872">
        <v>169190</v>
      </c>
      <c r="B16872" t="s">
        <v>36534</v>
      </c>
      <c r="C16872" s="47" t="s">
        <v>36535</v>
      </c>
    </row>
    <row r="16873" spans="1:3" x14ac:dyDescent="0.25">
      <c r="A16873">
        <v>169191</v>
      </c>
      <c r="B16873" t="s">
        <v>86</v>
      </c>
      <c r="C16873" s="47" t="s">
        <v>36536</v>
      </c>
    </row>
    <row r="16874" spans="1:3" x14ac:dyDescent="0.25">
      <c r="A16874">
        <v>169192</v>
      </c>
      <c r="B16874" t="s">
        <v>36537</v>
      </c>
      <c r="C16874" s="47" t="s">
        <v>36538</v>
      </c>
    </row>
    <row r="16875" spans="1:3" x14ac:dyDescent="0.25">
      <c r="A16875">
        <v>169193</v>
      </c>
      <c r="B16875" t="s">
        <v>36539</v>
      </c>
      <c r="C16875" s="47" t="s">
        <v>36540</v>
      </c>
    </row>
    <row r="16876" spans="1:3" x14ac:dyDescent="0.25">
      <c r="A16876">
        <v>169194</v>
      </c>
      <c r="B16876" t="s">
        <v>36541</v>
      </c>
      <c r="C16876" s="47" t="s">
        <v>36542</v>
      </c>
    </row>
    <row r="16877" spans="1:3" x14ac:dyDescent="0.25">
      <c r="A16877">
        <v>169195</v>
      </c>
      <c r="B16877" t="s">
        <v>36543</v>
      </c>
      <c r="C16877" s="47" t="s">
        <v>36544</v>
      </c>
    </row>
    <row r="16878" spans="1:3" x14ac:dyDescent="0.25">
      <c r="A16878">
        <v>169196</v>
      </c>
      <c r="B16878" t="s">
        <v>36545</v>
      </c>
      <c r="C16878" s="47" t="s">
        <v>36546</v>
      </c>
    </row>
    <row r="16879" spans="1:3" x14ac:dyDescent="0.25">
      <c r="A16879">
        <v>169197</v>
      </c>
      <c r="B16879" t="s">
        <v>36547</v>
      </c>
      <c r="C16879" s="47" t="s">
        <v>36548</v>
      </c>
    </row>
    <row r="16880" spans="1:3" x14ac:dyDescent="0.25">
      <c r="A16880">
        <v>169198</v>
      </c>
      <c r="B16880" t="s">
        <v>36549</v>
      </c>
      <c r="C16880" s="47" t="s">
        <v>36550</v>
      </c>
    </row>
    <row r="16881" spans="1:3" x14ac:dyDescent="0.25">
      <c r="A16881">
        <v>169199</v>
      </c>
      <c r="B16881" t="s">
        <v>36551</v>
      </c>
      <c r="C16881" s="47" t="s">
        <v>36552</v>
      </c>
    </row>
    <row r="16882" spans="1:3" x14ac:dyDescent="0.25">
      <c r="A16882">
        <v>169200</v>
      </c>
      <c r="B16882" t="s">
        <v>36553</v>
      </c>
      <c r="C16882" s="47" t="s">
        <v>36554</v>
      </c>
    </row>
    <row r="16883" spans="1:3" x14ac:dyDescent="0.25">
      <c r="A16883">
        <v>169201</v>
      </c>
      <c r="B16883" t="s">
        <v>1601</v>
      </c>
      <c r="C16883" s="47" t="s">
        <v>36555</v>
      </c>
    </row>
    <row r="16884" spans="1:3" x14ac:dyDescent="0.25">
      <c r="A16884">
        <v>169202</v>
      </c>
      <c r="B16884" t="s">
        <v>36556</v>
      </c>
      <c r="C16884" s="47" t="s">
        <v>36557</v>
      </c>
    </row>
    <row r="16885" spans="1:3" x14ac:dyDescent="0.25">
      <c r="A16885">
        <v>169203</v>
      </c>
      <c r="B16885" t="s">
        <v>36558</v>
      </c>
      <c r="C16885" s="47" t="s">
        <v>36559</v>
      </c>
    </row>
    <row r="16886" spans="1:3" x14ac:dyDescent="0.25">
      <c r="A16886">
        <v>169204</v>
      </c>
      <c r="B16886" t="s">
        <v>36560</v>
      </c>
      <c r="C16886" s="47" t="s">
        <v>36561</v>
      </c>
    </row>
    <row r="16887" spans="1:3" x14ac:dyDescent="0.25">
      <c r="A16887">
        <v>169205</v>
      </c>
      <c r="B16887" t="s">
        <v>36562</v>
      </c>
      <c r="C16887" s="47" t="s">
        <v>36563</v>
      </c>
    </row>
    <row r="16888" spans="1:3" x14ac:dyDescent="0.25">
      <c r="A16888">
        <v>169206</v>
      </c>
      <c r="B16888" t="s">
        <v>36564</v>
      </c>
      <c r="C16888" s="47" t="s">
        <v>36565</v>
      </c>
    </row>
    <row r="16889" spans="1:3" x14ac:dyDescent="0.25">
      <c r="A16889">
        <v>169207</v>
      </c>
      <c r="B16889" t="s">
        <v>36566</v>
      </c>
      <c r="C16889" s="47" t="s">
        <v>36567</v>
      </c>
    </row>
    <row r="16890" spans="1:3" x14ac:dyDescent="0.25">
      <c r="A16890">
        <v>169208</v>
      </c>
      <c r="B16890" t="s">
        <v>36568</v>
      </c>
      <c r="C16890" s="47" t="s">
        <v>36569</v>
      </c>
    </row>
    <row r="16891" spans="1:3" x14ac:dyDescent="0.25">
      <c r="A16891">
        <v>169209</v>
      </c>
      <c r="B16891" t="s">
        <v>36570</v>
      </c>
      <c r="C16891" s="47" t="s">
        <v>36571</v>
      </c>
    </row>
    <row r="16892" spans="1:3" x14ac:dyDescent="0.25">
      <c r="A16892">
        <v>169210</v>
      </c>
      <c r="B16892" t="s">
        <v>36572</v>
      </c>
      <c r="C16892" s="47" t="s">
        <v>36573</v>
      </c>
    </row>
    <row r="16893" spans="1:3" x14ac:dyDescent="0.25">
      <c r="A16893">
        <v>169211</v>
      </c>
      <c r="B16893" t="s">
        <v>36574</v>
      </c>
      <c r="C16893" s="47" t="s">
        <v>36575</v>
      </c>
    </row>
    <row r="16894" spans="1:3" x14ac:dyDescent="0.25">
      <c r="A16894">
        <v>169212</v>
      </c>
      <c r="B16894" t="s">
        <v>36576</v>
      </c>
      <c r="C16894" s="47" t="s">
        <v>36577</v>
      </c>
    </row>
    <row r="16895" spans="1:3" x14ac:dyDescent="0.25">
      <c r="A16895">
        <v>169213</v>
      </c>
      <c r="B16895" t="s">
        <v>36578</v>
      </c>
      <c r="C16895" s="47" t="s">
        <v>36579</v>
      </c>
    </row>
    <row r="16896" spans="1:3" x14ac:dyDescent="0.25">
      <c r="A16896">
        <v>169214</v>
      </c>
      <c r="B16896" t="s">
        <v>36580</v>
      </c>
      <c r="C16896" s="47" t="s">
        <v>36581</v>
      </c>
    </row>
    <row r="16897" spans="1:3" x14ac:dyDescent="0.25">
      <c r="A16897">
        <v>169215</v>
      </c>
      <c r="B16897" t="s">
        <v>36582</v>
      </c>
      <c r="C16897" s="47" t="s">
        <v>36583</v>
      </c>
    </row>
    <row r="16898" spans="1:3" x14ac:dyDescent="0.25">
      <c r="A16898">
        <v>169216</v>
      </c>
      <c r="B16898" t="s">
        <v>36584</v>
      </c>
      <c r="C16898" s="47" t="s">
        <v>36585</v>
      </c>
    </row>
    <row r="16899" spans="1:3" x14ac:dyDescent="0.25">
      <c r="A16899">
        <v>169217</v>
      </c>
      <c r="B16899" t="s">
        <v>36586</v>
      </c>
      <c r="C16899" s="47" t="s">
        <v>36587</v>
      </c>
    </row>
    <row r="16900" spans="1:3" x14ac:dyDescent="0.25">
      <c r="A16900">
        <v>169218</v>
      </c>
      <c r="B16900" t="s">
        <v>36588</v>
      </c>
      <c r="C16900" s="47" t="s">
        <v>36589</v>
      </c>
    </row>
    <row r="16901" spans="1:3" x14ac:dyDescent="0.25">
      <c r="A16901">
        <v>169219</v>
      </c>
      <c r="B16901" t="s">
        <v>36590</v>
      </c>
      <c r="C16901" s="47" t="s">
        <v>36591</v>
      </c>
    </row>
    <row r="16902" spans="1:3" x14ac:dyDescent="0.25">
      <c r="A16902">
        <v>169220</v>
      </c>
      <c r="B16902" t="s">
        <v>36592</v>
      </c>
      <c r="C16902" s="47" t="s">
        <v>36593</v>
      </c>
    </row>
    <row r="16903" spans="1:3" x14ac:dyDescent="0.25">
      <c r="A16903">
        <v>169221</v>
      </c>
      <c r="B16903" t="s">
        <v>36594</v>
      </c>
      <c r="C16903" s="47" t="s">
        <v>36595</v>
      </c>
    </row>
    <row r="16904" spans="1:3" x14ac:dyDescent="0.25">
      <c r="A16904">
        <v>169222</v>
      </c>
      <c r="B16904" t="s">
        <v>36596</v>
      </c>
      <c r="C16904" s="47" t="s">
        <v>36597</v>
      </c>
    </row>
    <row r="16905" spans="1:3" x14ac:dyDescent="0.25">
      <c r="A16905">
        <v>169223</v>
      </c>
      <c r="B16905" t="s">
        <v>36598</v>
      </c>
      <c r="C16905" s="47" t="s">
        <v>36599</v>
      </c>
    </row>
    <row r="16906" spans="1:3" x14ac:dyDescent="0.25">
      <c r="A16906">
        <v>169224</v>
      </c>
      <c r="B16906" t="s">
        <v>36600</v>
      </c>
      <c r="C16906" s="47" t="s">
        <v>36601</v>
      </c>
    </row>
    <row r="16907" spans="1:3" x14ac:dyDescent="0.25">
      <c r="A16907">
        <v>169225</v>
      </c>
      <c r="B16907" t="s">
        <v>36602</v>
      </c>
      <c r="C16907" s="47" t="s">
        <v>36603</v>
      </c>
    </row>
    <row r="16908" spans="1:3" x14ac:dyDescent="0.25">
      <c r="A16908">
        <v>169226</v>
      </c>
      <c r="B16908" t="s">
        <v>36604</v>
      </c>
      <c r="C16908" s="47" t="s">
        <v>36605</v>
      </c>
    </row>
    <row r="16909" spans="1:3" x14ac:dyDescent="0.25">
      <c r="A16909">
        <v>169227</v>
      </c>
      <c r="B16909" t="s">
        <v>36606</v>
      </c>
      <c r="C16909" s="47" t="s">
        <v>36607</v>
      </c>
    </row>
    <row r="16910" spans="1:3" x14ac:dyDescent="0.25">
      <c r="A16910">
        <v>169228</v>
      </c>
      <c r="B16910" t="s">
        <v>1681</v>
      </c>
      <c r="C16910" s="47" t="s">
        <v>36608</v>
      </c>
    </row>
    <row r="16911" spans="1:3" x14ac:dyDescent="0.25">
      <c r="A16911">
        <v>169229</v>
      </c>
      <c r="B16911" t="s">
        <v>36609</v>
      </c>
      <c r="C16911" s="47" t="s">
        <v>36610</v>
      </c>
    </row>
    <row r="16912" spans="1:3" x14ac:dyDescent="0.25">
      <c r="A16912">
        <v>169230</v>
      </c>
      <c r="B16912" t="s">
        <v>36611</v>
      </c>
      <c r="C16912" s="47" t="s">
        <v>36612</v>
      </c>
    </row>
    <row r="16913" spans="1:3" x14ac:dyDescent="0.25">
      <c r="A16913">
        <v>169231</v>
      </c>
      <c r="B16913" t="s">
        <v>36613</v>
      </c>
      <c r="C16913" s="47" t="s">
        <v>36614</v>
      </c>
    </row>
    <row r="16914" spans="1:3" x14ac:dyDescent="0.25">
      <c r="A16914">
        <v>169232</v>
      </c>
      <c r="B16914" t="s">
        <v>36615</v>
      </c>
      <c r="C16914" s="47" t="s">
        <v>36616</v>
      </c>
    </row>
    <row r="16915" spans="1:3" x14ac:dyDescent="0.25">
      <c r="A16915">
        <v>169233</v>
      </c>
      <c r="B16915" t="s">
        <v>36617</v>
      </c>
      <c r="C16915" s="47" t="s">
        <v>36618</v>
      </c>
    </row>
    <row r="16916" spans="1:3" x14ac:dyDescent="0.25">
      <c r="A16916">
        <v>169234</v>
      </c>
      <c r="B16916" t="s">
        <v>36619</v>
      </c>
      <c r="C16916" s="47" t="s">
        <v>36620</v>
      </c>
    </row>
    <row r="16917" spans="1:3" x14ac:dyDescent="0.25">
      <c r="A16917">
        <v>169235</v>
      </c>
      <c r="B16917" t="s">
        <v>36621</v>
      </c>
      <c r="C16917" s="47" t="s">
        <v>36622</v>
      </c>
    </row>
    <row r="16918" spans="1:3" x14ac:dyDescent="0.25">
      <c r="A16918">
        <v>169236</v>
      </c>
      <c r="B16918" t="s">
        <v>36623</v>
      </c>
      <c r="C16918" s="47" t="s">
        <v>36624</v>
      </c>
    </row>
    <row r="16919" spans="1:3" x14ac:dyDescent="0.25">
      <c r="A16919">
        <v>169237</v>
      </c>
      <c r="B16919" t="s">
        <v>36625</v>
      </c>
      <c r="C16919" s="47" t="s">
        <v>36626</v>
      </c>
    </row>
    <row r="16920" spans="1:3" x14ac:dyDescent="0.25">
      <c r="A16920">
        <v>169238</v>
      </c>
      <c r="B16920" t="s">
        <v>36627</v>
      </c>
      <c r="C16920" s="47" t="s">
        <v>36628</v>
      </c>
    </row>
    <row r="16921" spans="1:3" x14ac:dyDescent="0.25">
      <c r="A16921">
        <v>169239</v>
      </c>
      <c r="B16921" t="s">
        <v>36629</v>
      </c>
      <c r="C16921" s="47" t="s">
        <v>36630</v>
      </c>
    </row>
    <row r="16922" spans="1:3" x14ac:dyDescent="0.25">
      <c r="A16922">
        <v>169240</v>
      </c>
      <c r="B16922" t="s">
        <v>36631</v>
      </c>
      <c r="C16922" s="47" t="s">
        <v>36632</v>
      </c>
    </row>
    <row r="16923" spans="1:3" x14ac:dyDescent="0.25">
      <c r="A16923">
        <v>169241</v>
      </c>
      <c r="B16923" t="s">
        <v>36633</v>
      </c>
      <c r="C16923" s="47" t="s">
        <v>36634</v>
      </c>
    </row>
    <row r="16924" spans="1:3" x14ac:dyDescent="0.25">
      <c r="A16924">
        <v>169242</v>
      </c>
      <c r="B16924" t="s">
        <v>36635</v>
      </c>
      <c r="C16924" s="47" t="s">
        <v>33929</v>
      </c>
    </row>
    <row r="16925" spans="1:3" x14ac:dyDescent="0.25">
      <c r="A16925">
        <v>169243</v>
      </c>
      <c r="B16925" t="s">
        <v>1220</v>
      </c>
      <c r="C16925" s="47" t="s">
        <v>36636</v>
      </c>
    </row>
    <row r="16926" spans="1:3" x14ac:dyDescent="0.25">
      <c r="A16926">
        <v>169244</v>
      </c>
      <c r="B16926" t="s">
        <v>36637</v>
      </c>
      <c r="C16926" s="47" t="s">
        <v>36638</v>
      </c>
    </row>
    <row r="16927" spans="1:3" x14ac:dyDescent="0.25">
      <c r="A16927">
        <v>169245</v>
      </c>
      <c r="B16927" t="s">
        <v>36639</v>
      </c>
      <c r="C16927" s="47" t="s">
        <v>36640</v>
      </c>
    </row>
    <row r="16928" spans="1:3" x14ac:dyDescent="0.25">
      <c r="A16928">
        <v>169246</v>
      </c>
      <c r="B16928" t="s">
        <v>36641</v>
      </c>
      <c r="C16928" s="47" t="s">
        <v>36642</v>
      </c>
    </row>
    <row r="16929" spans="1:3" x14ac:dyDescent="0.25">
      <c r="A16929">
        <v>169247</v>
      </c>
      <c r="B16929" t="s">
        <v>36643</v>
      </c>
      <c r="C16929" s="47" t="s">
        <v>36644</v>
      </c>
    </row>
    <row r="16930" spans="1:3" x14ac:dyDescent="0.25">
      <c r="A16930">
        <v>169248</v>
      </c>
      <c r="B16930" t="s">
        <v>36645</v>
      </c>
      <c r="C16930" s="47" t="s">
        <v>36646</v>
      </c>
    </row>
    <row r="16931" spans="1:3" x14ac:dyDescent="0.25">
      <c r="A16931">
        <v>169249</v>
      </c>
      <c r="B16931" t="s">
        <v>36647</v>
      </c>
      <c r="C16931" s="47" t="s">
        <v>36648</v>
      </c>
    </row>
    <row r="16932" spans="1:3" x14ac:dyDescent="0.25">
      <c r="A16932">
        <v>169250</v>
      </c>
      <c r="B16932" t="s">
        <v>36649</v>
      </c>
      <c r="C16932" s="47" t="s">
        <v>36650</v>
      </c>
    </row>
    <row r="16933" spans="1:3" x14ac:dyDescent="0.25">
      <c r="A16933">
        <v>169251</v>
      </c>
      <c r="B16933" t="s">
        <v>36651</v>
      </c>
      <c r="C16933" s="47" t="s">
        <v>36652</v>
      </c>
    </row>
    <row r="16934" spans="1:3" x14ac:dyDescent="0.25">
      <c r="A16934">
        <v>169252</v>
      </c>
      <c r="B16934" t="s">
        <v>36653</v>
      </c>
      <c r="C16934" s="47" t="s">
        <v>36654</v>
      </c>
    </row>
    <row r="16935" spans="1:3" x14ac:dyDescent="0.25">
      <c r="A16935">
        <v>169253</v>
      </c>
      <c r="B16935" t="s">
        <v>36655</v>
      </c>
      <c r="C16935" s="47" t="s">
        <v>36656</v>
      </c>
    </row>
    <row r="16936" spans="1:3" x14ac:dyDescent="0.25">
      <c r="A16936">
        <v>169254</v>
      </c>
      <c r="B16936" t="s">
        <v>266</v>
      </c>
      <c r="C16936" s="47" t="s">
        <v>36657</v>
      </c>
    </row>
    <row r="16937" spans="1:3" x14ac:dyDescent="0.25">
      <c r="A16937">
        <v>169255</v>
      </c>
      <c r="B16937" t="s">
        <v>36658</v>
      </c>
      <c r="C16937" s="47" t="s">
        <v>36659</v>
      </c>
    </row>
    <row r="16938" spans="1:3" x14ac:dyDescent="0.25">
      <c r="A16938">
        <v>169256</v>
      </c>
      <c r="B16938" t="s">
        <v>36660</v>
      </c>
      <c r="C16938" s="47" t="s">
        <v>36661</v>
      </c>
    </row>
    <row r="16939" spans="1:3" x14ac:dyDescent="0.25">
      <c r="A16939">
        <v>169257</v>
      </c>
      <c r="B16939" t="s">
        <v>36662</v>
      </c>
      <c r="C16939" s="47" t="s">
        <v>36663</v>
      </c>
    </row>
    <row r="16940" spans="1:3" x14ac:dyDescent="0.25">
      <c r="A16940">
        <v>169258</v>
      </c>
      <c r="B16940" t="s">
        <v>36664</v>
      </c>
      <c r="C16940" s="47" t="s">
        <v>36665</v>
      </c>
    </row>
    <row r="16941" spans="1:3" x14ac:dyDescent="0.25">
      <c r="A16941">
        <v>169259</v>
      </c>
      <c r="B16941" t="s">
        <v>36666</v>
      </c>
      <c r="C16941" s="47" t="s">
        <v>36667</v>
      </c>
    </row>
    <row r="16942" spans="1:3" x14ac:dyDescent="0.25">
      <c r="A16942">
        <v>169260</v>
      </c>
      <c r="B16942" t="s">
        <v>36668</v>
      </c>
      <c r="C16942" s="47" t="s">
        <v>36669</v>
      </c>
    </row>
    <row r="16943" spans="1:3" x14ac:dyDescent="0.25">
      <c r="A16943">
        <v>169261</v>
      </c>
      <c r="B16943" t="s">
        <v>36670</v>
      </c>
      <c r="C16943" s="47" t="s">
        <v>36671</v>
      </c>
    </row>
    <row r="16944" spans="1:3" x14ac:dyDescent="0.25">
      <c r="A16944">
        <v>169262</v>
      </c>
      <c r="B16944" t="s">
        <v>36672</v>
      </c>
      <c r="C16944" s="47" t="s">
        <v>36673</v>
      </c>
    </row>
    <row r="16945" spans="1:3" x14ac:dyDescent="0.25">
      <c r="A16945">
        <v>169263</v>
      </c>
      <c r="B16945" t="s">
        <v>36674</v>
      </c>
      <c r="C16945" s="47" t="s">
        <v>36675</v>
      </c>
    </row>
    <row r="16946" spans="1:3" x14ac:dyDescent="0.25">
      <c r="A16946">
        <v>169264</v>
      </c>
      <c r="B16946" t="s">
        <v>36676</v>
      </c>
      <c r="C16946" s="47" t="s">
        <v>36677</v>
      </c>
    </row>
    <row r="16947" spans="1:3" x14ac:dyDescent="0.25">
      <c r="A16947">
        <v>169265</v>
      </c>
      <c r="B16947" t="s">
        <v>36678</v>
      </c>
      <c r="C16947" s="47" t="s">
        <v>36679</v>
      </c>
    </row>
    <row r="16948" spans="1:3" x14ac:dyDescent="0.25">
      <c r="A16948">
        <v>169266</v>
      </c>
      <c r="B16948" t="s">
        <v>36680</v>
      </c>
      <c r="C16948" s="47" t="s">
        <v>36681</v>
      </c>
    </row>
    <row r="16949" spans="1:3" x14ac:dyDescent="0.25">
      <c r="A16949">
        <v>169267</v>
      </c>
      <c r="B16949" t="s">
        <v>36682</v>
      </c>
      <c r="C16949" s="47" t="s">
        <v>36683</v>
      </c>
    </row>
    <row r="16950" spans="1:3" x14ac:dyDescent="0.25">
      <c r="A16950">
        <v>169268</v>
      </c>
      <c r="B16950" t="s">
        <v>36684</v>
      </c>
      <c r="C16950" s="47" t="s">
        <v>36685</v>
      </c>
    </row>
    <row r="16951" spans="1:3" x14ac:dyDescent="0.25">
      <c r="A16951">
        <v>169269</v>
      </c>
      <c r="B16951" t="s">
        <v>36686</v>
      </c>
      <c r="C16951" s="47" t="s">
        <v>36687</v>
      </c>
    </row>
    <row r="16952" spans="1:3" x14ac:dyDescent="0.25">
      <c r="A16952">
        <v>169270</v>
      </c>
      <c r="B16952" t="s">
        <v>36688</v>
      </c>
      <c r="C16952" s="47" t="s">
        <v>36689</v>
      </c>
    </row>
    <row r="16953" spans="1:3" x14ac:dyDescent="0.25">
      <c r="A16953">
        <v>169271</v>
      </c>
      <c r="B16953" t="s">
        <v>36690</v>
      </c>
      <c r="C16953" s="47" t="s">
        <v>36691</v>
      </c>
    </row>
    <row r="16954" spans="1:3" x14ac:dyDescent="0.25">
      <c r="A16954">
        <v>169272</v>
      </c>
      <c r="B16954" t="s">
        <v>36692</v>
      </c>
      <c r="C16954" s="47" t="s">
        <v>36693</v>
      </c>
    </row>
    <row r="16955" spans="1:3" x14ac:dyDescent="0.25">
      <c r="A16955">
        <v>169273</v>
      </c>
      <c r="B16955" t="s">
        <v>36694</v>
      </c>
      <c r="C16955" s="47" t="s">
        <v>36695</v>
      </c>
    </row>
    <row r="16956" spans="1:3" x14ac:dyDescent="0.25">
      <c r="A16956">
        <v>169274</v>
      </c>
      <c r="B16956" t="s">
        <v>36696</v>
      </c>
      <c r="C16956" s="47" t="s">
        <v>36697</v>
      </c>
    </row>
    <row r="16957" spans="1:3" x14ac:dyDescent="0.25">
      <c r="A16957">
        <v>169275</v>
      </c>
      <c r="B16957" t="s">
        <v>36698</v>
      </c>
      <c r="C16957" s="47" t="s">
        <v>36699</v>
      </c>
    </row>
    <row r="16958" spans="1:3" x14ac:dyDescent="0.25">
      <c r="A16958">
        <v>169276</v>
      </c>
      <c r="B16958" t="s">
        <v>36700</v>
      </c>
      <c r="C16958" s="47" t="s">
        <v>36701</v>
      </c>
    </row>
    <row r="16959" spans="1:3" x14ac:dyDescent="0.25">
      <c r="A16959">
        <v>169277</v>
      </c>
      <c r="B16959" t="s">
        <v>36702</v>
      </c>
      <c r="C16959" s="47" t="s">
        <v>36703</v>
      </c>
    </row>
    <row r="16960" spans="1:3" x14ac:dyDescent="0.25">
      <c r="A16960">
        <v>169278</v>
      </c>
      <c r="B16960" t="s">
        <v>36704</v>
      </c>
      <c r="C16960" s="47" t="s">
        <v>36705</v>
      </c>
    </row>
    <row r="16961" spans="1:3" x14ac:dyDescent="0.25">
      <c r="A16961">
        <v>169279</v>
      </c>
      <c r="B16961" t="s">
        <v>36706</v>
      </c>
      <c r="C16961" s="47" t="s">
        <v>36707</v>
      </c>
    </row>
    <row r="16962" spans="1:3" x14ac:dyDescent="0.25">
      <c r="A16962">
        <v>169280</v>
      </c>
      <c r="B16962" t="s">
        <v>36708</v>
      </c>
      <c r="C16962" s="47" t="s">
        <v>36709</v>
      </c>
    </row>
    <row r="16963" spans="1:3" x14ac:dyDescent="0.25">
      <c r="A16963">
        <v>169281</v>
      </c>
      <c r="B16963" t="s">
        <v>36710</v>
      </c>
      <c r="C16963" s="47" t="s">
        <v>36711</v>
      </c>
    </row>
    <row r="16964" spans="1:3" x14ac:dyDescent="0.25">
      <c r="A16964">
        <v>169282</v>
      </c>
      <c r="B16964" t="s">
        <v>36712</v>
      </c>
      <c r="C16964" s="47" t="s">
        <v>36713</v>
      </c>
    </row>
    <row r="16965" spans="1:3" x14ac:dyDescent="0.25">
      <c r="A16965">
        <v>169283</v>
      </c>
      <c r="B16965" t="s">
        <v>36714</v>
      </c>
      <c r="C16965" s="47" t="s">
        <v>36715</v>
      </c>
    </row>
    <row r="16966" spans="1:3" x14ac:dyDescent="0.25">
      <c r="A16966">
        <v>169284</v>
      </c>
      <c r="B16966" t="s">
        <v>36716</v>
      </c>
      <c r="C16966" s="47" t="s">
        <v>36717</v>
      </c>
    </row>
    <row r="16967" spans="1:3" x14ac:dyDescent="0.25">
      <c r="A16967">
        <v>169285</v>
      </c>
      <c r="B16967" t="s">
        <v>36718</v>
      </c>
      <c r="C16967" s="47" t="s">
        <v>36719</v>
      </c>
    </row>
    <row r="16968" spans="1:3" x14ac:dyDescent="0.25">
      <c r="A16968">
        <v>169286</v>
      </c>
      <c r="B16968" t="s">
        <v>36720</v>
      </c>
      <c r="C16968" s="47" t="s">
        <v>36721</v>
      </c>
    </row>
    <row r="16969" spans="1:3" x14ac:dyDescent="0.25">
      <c r="A16969">
        <v>169287</v>
      </c>
      <c r="B16969" t="s">
        <v>36722</v>
      </c>
      <c r="C16969" s="47" t="s">
        <v>36723</v>
      </c>
    </row>
    <row r="16970" spans="1:3" x14ac:dyDescent="0.25">
      <c r="A16970">
        <v>169288</v>
      </c>
      <c r="B16970" t="s">
        <v>36724</v>
      </c>
      <c r="C16970" s="47" t="s">
        <v>36725</v>
      </c>
    </row>
    <row r="16971" spans="1:3" x14ac:dyDescent="0.25">
      <c r="A16971">
        <v>169289</v>
      </c>
      <c r="B16971" t="s">
        <v>36726</v>
      </c>
      <c r="C16971" s="47" t="s">
        <v>36727</v>
      </c>
    </row>
    <row r="16972" spans="1:3" x14ac:dyDescent="0.25">
      <c r="A16972">
        <v>169290</v>
      </c>
      <c r="B16972" t="s">
        <v>36728</v>
      </c>
      <c r="C16972" s="47" t="s">
        <v>36729</v>
      </c>
    </row>
    <row r="16973" spans="1:3" x14ac:dyDescent="0.25">
      <c r="A16973">
        <v>169291</v>
      </c>
      <c r="B16973" t="s">
        <v>36730</v>
      </c>
      <c r="C16973" s="47" t="s">
        <v>36731</v>
      </c>
    </row>
    <row r="16974" spans="1:3" x14ac:dyDescent="0.25">
      <c r="A16974">
        <v>169292</v>
      </c>
      <c r="B16974" t="s">
        <v>36732</v>
      </c>
      <c r="C16974" s="47" t="s">
        <v>36733</v>
      </c>
    </row>
    <row r="16975" spans="1:3" x14ac:dyDescent="0.25">
      <c r="A16975">
        <v>169293</v>
      </c>
      <c r="B16975" t="s">
        <v>24</v>
      </c>
      <c r="C16975" s="47" t="s">
        <v>36734</v>
      </c>
    </row>
    <row r="16976" spans="1:3" x14ac:dyDescent="0.25">
      <c r="A16976">
        <v>169294</v>
      </c>
      <c r="B16976" t="s">
        <v>36735</v>
      </c>
      <c r="C16976" s="47" t="s">
        <v>36736</v>
      </c>
    </row>
    <row r="16977" spans="1:3" x14ac:dyDescent="0.25">
      <c r="A16977">
        <v>169295</v>
      </c>
      <c r="B16977" t="s">
        <v>36737</v>
      </c>
      <c r="C16977" s="47" t="s">
        <v>36738</v>
      </c>
    </row>
    <row r="16978" spans="1:3" x14ac:dyDescent="0.25">
      <c r="A16978">
        <v>169296</v>
      </c>
      <c r="B16978" t="s">
        <v>36739</v>
      </c>
      <c r="C16978" s="47" t="s">
        <v>36740</v>
      </c>
    </row>
    <row r="16979" spans="1:3" x14ac:dyDescent="0.25">
      <c r="A16979">
        <v>169297</v>
      </c>
      <c r="B16979" t="s">
        <v>36741</v>
      </c>
      <c r="C16979" s="47" t="s">
        <v>36742</v>
      </c>
    </row>
    <row r="16980" spans="1:3" x14ac:dyDescent="0.25">
      <c r="A16980">
        <v>169298</v>
      </c>
      <c r="B16980" t="s">
        <v>36743</v>
      </c>
      <c r="C16980" s="47" t="s">
        <v>36744</v>
      </c>
    </row>
    <row r="16981" spans="1:3" x14ac:dyDescent="0.25">
      <c r="A16981">
        <v>169299</v>
      </c>
      <c r="B16981" t="s">
        <v>36745</v>
      </c>
      <c r="C16981" s="47" t="s">
        <v>36746</v>
      </c>
    </row>
    <row r="16982" spans="1:3" x14ac:dyDescent="0.25">
      <c r="A16982">
        <v>169300</v>
      </c>
      <c r="B16982" t="s">
        <v>36747</v>
      </c>
      <c r="C16982" s="47" t="s">
        <v>36748</v>
      </c>
    </row>
    <row r="16983" spans="1:3" x14ac:dyDescent="0.25">
      <c r="A16983">
        <v>169301</v>
      </c>
      <c r="B16983" t="s">
        <v>1190</v>
      </c>
      <c r="C16983" s="47" t="s">
        <v>36749</v>
      </c>
    </row>
    <row r="16984" spans="1:3" x14ac:dyDescent="0.25">
      <c r="A16984">
        <v>169302</v>
      </c>
      <c r="B16984" t="s">
        <v>36750</v>
      </c>
      <c r="C16984" s="47" t="s">
        <v>36751</v>
      </c>
    </row>
    <row r="16985" spans="1:3" x14ac:dyDescent="0.25">
      <c r="A16985">
        <v>169303</v>
      </c>
      <c r="B16985" t="s">
        <v>36752</v>
      </c>
      <c r="C16985" s="47" t="s">
        <v>36753</v>
      </c>
    </row>
    <row r="16986" spans="1:3" x14ac:dyDescent="0.25">
      <c r="A16986">
        <v>169304</v>
      </c>
      <c r="B16986" t="s">
        <v>36754</v>
      </c>
      <c r="C16986" s="47" t="s">
        <v>36755</v>
      </c>
    </row>
    <row r="16987" spans="1:3" x14ac:dyDescent="0.25">
      <c r="A16987">
        <v>169305</v>
      </c>
      <c r="B16987" t="s">
        <v>36756</v>
      </c>
      <c r="C16987" s="47" t="s">
        <v>36757</v>
      </c>
    </row>
    <row r="16988" spans="1:3" x14ac:dyDescent="0.25">
      <c r="A16988">
        <v>169306</v>
      </c>
      <c r="B16988" t="s">
        <v>36758</v>
      </c>
      <c r="C16988" s="47" t="s">
        <v>36759</v>
      </c>
    </row>
    <row r="16989" spans="1:3" x14ac:dyDescent="0.25">
      <c r="A16989">
        <v>169307</v>
      </c>
      <c r="B16989" t="s">
        <v>36760</v>
      </c>
      <c r="C16989" s="47" t="s">
        <v>36761</v>
      </c>
    </row>
    <row r="16990" spans="1:3" x14ac:dyDescent="0.25">
      <c r="A16990">
        <v>169308</v>
      </c>
      <c r="B16990" t="s">
        <v>752</v>
      </c>
      <c r="C16990" s="47" t="s">
        <v>36762</v>
      </c>
    </row>
    <row r="16991" spans="1:3" x14ac:dyDescent="0.25">
      <c r="A16991">
        <v>169309</v>
      </c>
      <c r="B16991" t="s">
        <v>36763</v>
      </c>
      <c r="C16991" s="47" t="s">
        <v>36764</v>
      </c>
    </row>
    <row r="16992" spans="1:3" x14ac:dyDescent="0.25">
      <c r="A16992">
        <v>169310</v>
      </c>
      <c r="B16992" t="s">
        <v>822</v>
      </c>
      <c r="C16992" s="47" t="s">
        <v>36765</v>
      </c>
    </row>
    <row r="16993" spans="1:3" x14ac:dyDescent="0.25">
      <c r="A16993">
        <v>169311</v>
      </c>
      <c r="B16993" t="s">
        <v>36766</v>
      </c>
      <c r="C16993" s="47" t="s">
        <v>36767</v>
      </c>
    </row>
    <row r="16994" spans="1:3" x14ac:dyDescent="0.25">
      <c r="A16994">
        <v>169312</v>
      </c>
      <c r="B16994" t="s">
        <v>36768</v>
      </c>
      <c r="C16994" s="47" t="s">
        <v>36769</v>
      </c>
    </row>
    <row r="16995" spans="1:3" x14ac:dyDescent="0.25">
      <c r="A16995">
        <v>169313</v>
      </c>
      <c r="B16995" t="s">
        <v>36770</v>
      </c>
      <c r="C16995" s="47" t="s">
        <v>36771</v>
      </c>
    </row>
    <row r="16996" spans="1:3" x14ac:dyDescent="0.25">
      <c r="A16996">
        <v>169314</v>
      </c>
      <c r="B16996" t="s">
        <v>36772</v>
      </c>
      <c r="C16996" s="47" t="s">
        <v>36773</v>
      </c>
    </row>
    <row r="16997" spans="1:3" x14ac:dyDescent="0.25">
      <c r="A16997">
        <v>169315</v>
      </c>
      <c r="B16997" t="s">
        <v>36774</v>
      </c>
      <c r="C16997" s="47" t="s">
        <v>36775</v>
      </c>
    </row>
    <row r="16998" spans="1:3" x14ac:dyDescent="0.25">
      <c r="A16998">
        <v>169316</v>
      </c>
      <c r="B16998" t="s">
        <v>36776</v>
      </c>
      <c r="C16998" s="47" t="s">
        <v>36777</v>
      </c>
    </row>
    <row r="16999" spans="1:3" x14ac:dyDescent="0.25">
      <c r="A16999">
        <v>169317</v>
      </c>
      <c r="B16999" t="s">
        <v>36778</v>
      </c>
      <c r="C16999" s="47" t="s">
        <v>36779</v>
      </c>
    </row>
    <row r="17000" spans="1:3" x14ac:dyDescent="0.25">
      <c r="A17000">
        <v>169318</v>
      </c>
      <c r="B17000" t="s">
        <v>36780</v>
      </c>
      <c r="C17000" s="47" t="s">
        <v>36781</v>
      </c>
    </row>
    <row r="17001" spans="1:3" x14ac:dyDescent="0.25">
      <c r="A17001">
        <v>169319</v>
      </c>
      <c r="B17001" t="s">
        <v>36782</v>
      </c>
      <c r="C17001" s="47" t="s">
        <v>36783</v>
      </c>
    </row>
    <row r="17002" spans="1:3" x14ac:dyDescent="0.25">
      <c r="A17002">
        <v>169320</v>
      </c>
      <c r="B17002" t="s">
        <v>36784</v>
      </c>
      <c r="C17002" s="47" t="s">
        <v>36785</v>
      </c>
    </row>
    <row r="17003" spans="1:3" x14ac:dyDescent="0.25">
      <c r="A17003">
        <v>169321</v>
      </c>
      <c r="B17003" t="s">
        <v>36786</v>
      </c>
      <c r="C17003" s="47" t="s">
        <v>36787</v>
      </c>
    </row>
    <row r="17004" spans="1:3" x14ac:dyDescent="0.25">
      <c r="A17004">
        <v>169322</v>
      </c>
      <c r="B17004" t="s">
        <v>36788</v>
      </c>
      <c r="C17004" s="47" t="s">
        <v>36789</v>
      </c>
    </row>
    <row r="17005" spans="1:3" x14ac:dyDescent="0.25">
      <c r="A17005">
        <v>169323</v>
      </c>
      <c r="B17005" t="s">
        <v>36790</v>
      </c>
      <c r="C17005" s="47" t="s">
        <v>36791</v>
      </c>
    </row>
    <row r="17006" spans="1:3" x14ac:dyDescent="0.25">
      <c r="A17006">
        <v>169324</v>
      </c>
      <c r="B17006" t="s">
        <v>36792</v>
      </c>
      <c r="C17006" s="47" t="s">
        <v>36793</v>
      </c>
    </row>
    <row r="17007" spans="1:3" x14ac:dyDescent="0.25">
      <c r="A17007">
        <v>169325</v>
      </c>
      <c r="B17007" t="s">
        <v>36794</v>
      </c>
      <c r="C17007" s="47" t="s">
        <v>36795</v>
      </c>
    </row>
    <row r="17008" spans="1:3" x14ac:dyDescent="0.25">
      <c r="A17008">
        <v>169326</v>
      </c>
      <c r="B17008" t="s">
        <v>36796</v>
      </c>
      <c r="C17008" s="47" t="s">
        <v>36797</v>
      </c>
    </row>
    <row r="17009" spans="1:3" x14ac:dyDescent="0.25">
      <c r="A17009">
        <v>169327</v>
      </c>
      <c r="B17009" t="s">
        <v>1732</v>
      </c>
      <c r="C17009" s="47" t="s">
        <v>36798</v>
      </c>
    </row>
    <row r="17010" spans="1:3" x14ac:dyDescent="0.25">
      <c r="A17010">
        <v>169328</v>
      </c>
      <c r="B17010" t="s">
        <v>36799</v>
      </c>
      <c r="C17010" s="47" t="s">
        <v>36800</v>
      </c>
    </row>
    <row r="17011" spans="1:3" x14ac:dyDescent="0.25">
      <c r="A17011">
        <v>169329</v>
      </c>
      <c r="B17011" t="s">
        <v>36801</v>
      </c>
      <c r="C17011" s="47" t="s">
        <v>36802</v>
      </c>
    </row>
    <row r="17012" spans="1:3" x14ac:dyDescent="0.25">
      <c r="A17012">
        <v>169330</v>
      </c>
      <c r="B17012" t="s">
        <v>36803</v>
      </c>
      <c r="C17012" s="47" t="s">
        <v>36804</v>
      </c>
    </row>
    <row r="17013" spans="1:3" x14ac:dyDescent="0.25">
      <c r="A17013">
        <v>169331</v>
      </c>
      <c r="B17013" t="s">
        <v>36805</v>
      </c>
      <c r="C17013" s="47" t="s">
        <v>36806</v>
      </c>
    </row>
    <row r="17014" spans="1:3" x14ac:dyDescent="0.25">
      <c r="A17014">
        <v>169332</v>
      </c>
      <c r="B17014" t="s">
        <v>36807</v>
      </c>
      <c r="C17014" s="47" t="s">
        <v>36808</v>
      </c>
    </row>
    <row r="17015" spans="1:3" x14ac:dyDescent="0.25">
      <c r="A17015">
        <v>169333</v>
      </c>
      <c r="B17015" t="s">
        <v>36809</v>
      </c>
      <c r="C17015" s="47" t="s">
        <v>36810</v>
      </c>
    </row>
    <row r="17016" spans="1:3" x14ac:dyDescent="0.25">
      <c r="A17016">
        <v>169334</v>
      </c>
      <c r="B17016" t="s">
        <v>36811</v>
      </c>
      <c r="C17016" s="47" t="s">
        <v>36812</v>
      </c>
    </row>
    <row r="17017" spans="1:3" x14ac:dyDescent="0.25">
      <c r="A17017">
        <v>169335</v>
      </c>
      <c r="B17017" t="s">
        <v>36813</v>
      </c>
      <c r="C17017" s="47" t="s">
        <v>36814</v>
      </c>
    </row>
    <row r="17018" spans="1:3" x14ac:dyDescent="0.25">
      <c r="A17018">
        <v>169336</v>
      </c>
      <c r="B17018" t="s">
        <v>36815</v>
      </c>
      <c r="C17018" s="47" t="s">
        <v>36816</v>
      </c>
    </row>
    <row r="17019" spans="1:3" x14ac:dyDescent="0.25">
      <c r="A17019">
        <v>169337</v>
      </c>
      <c r="B17019" t="s">
        <v>36817</v>
      </c>
      <c r="C17019" s="47" t="s">
        <v>36818</v>
      </c>
    </row>
    <row r="17020" spans="1:3" x14ac:dyDescent="0.25">
      <c r="A17020">
        <v>169338</v>
      </c>
      <c r="B17020" t="s">
        <v>20</v>
      </c>
      <c r="C17020" s="47" t="s">
        <v>36819</v>
      </c>
    </row>
    <row r="17021" spans="1:3" x14ac:dyDescent="0.25">
      <c r="A17021">
        <v>169339</v>
      </c>
      <c r="B17021" t="s">
        <v>36820</v>
      </c>
      <c r="C17021" s="47" t="s">
        <v>36821</v>
      </c>
    </row>
    <row r="17022" spans="1:3" x14ac:dyDescent="0.25">
      <c r="A17022">
        <v>169340</v>
      </c>
      <c r="B17022" t="s">
        <v>36822</v>
      </c>
      <c r="C17022" s="47" t="s">
        <v>36823</v>
      </c>
    </row>
    <row r="17023" spans="1:3" x14ac:dyDescent="0.25">
      <c r="A17023">
        <v>169341</v>
      </c>
      <c r="B17023" t="s">
        <v>529</v>
      </c>
      <c r="C17023" s="47" t="s">
        <v>36824</v>
      </c>
    </row>
    <row r="17024" spans="1:3" x14ac:dyDescent="0.25">
      <c r="A17024">
        <v>169342</v>
      </c>
      <c r="B17024" t="s">
        <v>36825</v>
      </c>
      <c r="C17024" s="47" t="s">
        <v>36826</v>
      </c>
    </row>
    <row r="17025" spans="1:3" x14ac:dyDescent="0.25">
      <c r="A17025">
        <v>169343</v>
      </c>
      <c r="B17025" t="s">
        <v>1458</v>
      </c>
      <c r="C17025" s="47" t="s">
        <v>36827</v>
      </c>
    </row>
    <row r="17026" spans="1:3" x14ac:dyDescent="0.25">
      <c r="A17026">
        <v>169344</v>
      </c>
      <c r="B17026" t="s">
        <v>36828</v>
      </c>
      <c r="C17026" s="47" t="s">
        <v>36829</v>
      </c>
    </row>
    <row r="17027" spans="1:3" x14ac:dyDescent="0.25">
      <c r="A17027">
        <v>169345</v>
      </c>
      <c r="B17027" t="s">
        <v>36830</v>
      </c>
      <c r="C17027" s="47" t="s">
        <v>36831</v>
      </c>
    </row>
    <row r="17028" spans="1:3" x14ac:dyDescent="0.25">
      <c r="A17028">
        <v>169346</v>
      </c>
      <c r="B17028" t="s">
        <v>36832</v>
      </c>
      <c r="C17028" s="47" t="s">
        <v>36833</v>
      </c>
    </row>
    <row r="17029" spans="1:3" x14ac:dyDescent="0.25">
      <c r="A17029">
        <v>169347</v>
      </c>
      <c r="B17029" t="s">
        <v>36834</v>
      </c>
      <c r="C17029" s="47" t="s">
        <v>36835</v>
      </c>
    </row>
    <row r="17030" spans="1:3" x14ac:dyDescent="0.25">
      <c r="A17030">
        <v>169348</v>
      </c>
      <c r="B17030" t="s">
        <v>36836</v>
      </c>
      <c r="C17030" s="47" t="s">
        <v>36837</v>
      </c>
    </row>
    <row r="17031" spans="1:3" x14ac:dyDescent="0.25">
      <c r="A17031">
        <v>169349</v>
      </c>
      <c r="B17031" t="s">
        <v>36838</v>
      </c>
      <c r="C17031" s="47" t="s">
        <v>36839</v>
      </c>
    </row>
    <row r="17032" spans="1:3" x14ac:dyDescent="0.25">
      <c r="A17032">
        <v>169350</v>
      </c>
      <c r="B17032" t="s">
        <v>36840</v>
      </c>
      <c r="C17032" s="47" t="s">
        <v>36841</v>
      </c>
    </row>
    <row r="17033" spans="1:3" x14ac:dyDescent="0.25">
      <c r="A17033">
        <v>169351</v>
      </c>
      <c r="B17033" t="s">
        <v>36842</v>
      </c>
      <c r="C17033" s="47" t="s">
        <v>36843</v>
      </c>
    </row>
    <row r="17034" spans="1:3" x14ac:dyDescent="0.25">
      <c r="A17034">
        <v>169352</v>
      </c>
      <c r="B17034" t="s">
        <v>36844</v>
      </c>
      <c r="C17034" s="47" t="s">
        <v>36845</v>
      </c>
    </row>
    <row r="17035" spans="1:3" x14ac:dyDescent="0.25">
      <c r="A17035">
        <v>169353</v>
      </c>
      <c r="B17035" t="s">
        <v>36846</v>
      </c>
      <c r="C17035" s="47" t="s">
        <v>36847</v>
      </c>
    </row>
    <row r="17036" spans="1:3" x14ac:dyDescent="0.25">
      <c r="A17036">
        <v>169354</v>
      </c>
      <c r="B17036" t="s">
        <v>36848</v>
      </c>
      <c r="C17036" s="47" t="s">
        <v>36849</v>
      </c>
    </row>
    <row r="17037" spans="1:3" x14ac:dyDescent="0.25">
      <c r="A17037">
        <v>169355</v>
      </c>
      <c r="B17037" t="s">
        <v>36850</v>
      </c>
      <c r="C17037" s="47" t="s">
        <v>36851</v>
      </c>
    </row>
    <row r="17038" spans="1:3" x14ac:dyDescent="0.25">
      <c r="A17038">
        <v>169356</v>
      </c>
      <c r="B17038" t="s">
        <v>36852</v>
      </c>
      <c r="C17038" s="47" t="s">
        <v>36853</v>
      </c>
    </row>
    <row r="17039" spans="1:3" x14ac:dyDescent="0.25">
      <c r="A17039">
        <v>169357</v>
      </c>
      <c r="B17039" t="s">
        <v>36854</v>
      </c>
      <c r="C17039" s="47" t="s">
        <v>36855</v>
      </c>
    </row>
    <row r="17040" spans="1:3" x14ac:dyDescent="0.25">
      <c r="A17040">
        <v>169358</v>
      </c>
      <c r="B17040" t="s">
        <v>353</v>
      </c>
      <c r="C17040" s="47" t="s">
        <v>36856</v>
      </c>
    </row>
    <row r="17041" spans="1:3" x14ac:dyDescent="0.25">
      <c r="A17041">
        <v>169359</v>
      </c>
      <c r="B17041" t="s">
        <v>36857</v>
      </c>
      <c r="C17041" s="47" t="s">
        <v>36858</v>
      </c>
    </row>
    <row r="17042" spans="1:3" x14ac:dyDescent="0.25">
      <c r="A17042">
        <v>169360</v>
      </c>
      <c r="B17042" t="s">
        <v>36859</v>
      </c>
      <c r="C17042" s="47" t="s">
        <v>36860</v>
      </c>
    </row>
    <row r="17043" spans="1:3" x14ac:dyDescent="0.25">
      <c r="A17043">
        <v>169361</v>
      </c>
      <c r="B17043" t="s">
        <v>36861</v>
      </c>
      <c r="C17043" s="47" t="s">
        <v>36862</v>
      </c>
    </row>
    <row r="17044" spans="1:3" x14ac:dyDescent="0.25">
      <c r="A17044">
        <v>169362</v>
      </c>
      <c r="B17044" t="s">
        <v>36863</v>
      </c>
      <c r="C17044" s="47" t="s">
        <v>36864</v>
      </c>
    </row>
    <row r="17045" spans="1:3" x14ac:dyDescent="0.25">
      <c r="A17045">
        <v>169363</v>
      </c>
      <c r="B17045" t="s">
        <v>36865</v>
      </c>
      <c r="C17045" s="47" t="s">
        <v>36866</v>
      </c>
    </row>
    <row r="17046" spans="1:3" x14ac:dyDescent="0.25">
      <c r="A17046">
        <v>169364</v>
      </c>
      <c r="B17046" t="s">
        <v>36867</v>
      </c>
      <c r="C17046" s="47" t="s">
        <v>36868</v>
      </c>
    </row>
    <row r="17047" spans="1:3" x14ac:dyDescent="0.25">
      <c r="A17047">
        <v>169365</v>
      </c>
      <c r="B17047" t="s">
        <v>36869</v>
      </c>
      <c r="C17047" s="47" t="s">
        <v>36870</v>
      </c>
    </row>
    <row r="17048" spans="1:3" x14ac:dyDescent="0.25">
      <c r="A17048">
        <v>169366</v>
      </c>
      <c r="B17048" t="s">
        <v>36871</v>
      </c>
      <c r="C17048" s="47" t="s">
        <v>36872</v>
      </c>
    </row>
    <row r="17049" spans="1:3" x14ac:dyDescent="0.25">
      <c r="A17049">
        <v>169367</v>
      </c>
      <c r="B17049" t="s">
        <v>36873</v>
      </c>
      <c r="C17049" s="47" t="s">
        <v>36874</v>
      </c>
    </row>
    <row r="17050" spans="1:3" x14ac:dyDescent="0.25">
      <c r="A17050">
        <v>169368</v>
      </c>
      <c r="B17050" t="s">
        <v>36875</v>
      </c>
      <c r="C17050" s="47" t="s">
        <v>36876</v>
      </c>
    </row>
    <row r="17051" spans="1:3" x14ac:dyDescent="0.25">
      <c r="A17051">
        <v>169369</v>
      </c>
      <c r="B17051" t="s">
        <v>36877</v>
      </c>
      <c r="C17051" s="47" t="s">
        <v>36878</v>
      </c>
    </row>
    <row r="17052" spans="1:3" x14ac:dyDescent="0.25">
      <c r="A17052">
        <v>169370</v>
      </c>
      <c r="B17052" t="s">
        <v>36879</v>
      </c>
      <c r="C17052" s="47" t="s">
        <v>36880</v>
      </c>
    </row>
    <row r="17053" spans="1:3" x14ac:dyDescent="0.25">
      <c r="A17053">
        <v>169371</v>
      </c>
      <c r="B17053" t="s">
        <v>36881</v>
      </c>
      <c r="C17053" s="47" t="s">
        <v>36882</v>
      </c>
    </row>
    <row r="17054" spans="1:3" x14ac:dyDescent="0.25">
      <c r="A17054">
        <v>169372</v>
      </c>
      <c r="B17054" t="s">
        <v>36883</v>
      </c>
      <c r="C17054" s="47" t="s">
        <v>36884</v>
      </c>
    </row>
    <row r="17055" spans="1:3" x14ac:dyDescent="0.25">
      <c r="A17055">
        <v>169373</v>
      </c>
      <c r="B17055" t="s">
        <v>36885</v>
      </c>
      <c r="C17055" s="47" t="s">
        <v>36886</v>
      </c>
    </row>
    <row r="17056" spans="1:3" x14ac:dyDescent="0.25">
      <c r="A17056">
        <v>169374</v>
      </c>
      <c r="B17056" t="s">
        <v>36887</v>
      </c>
      <c r="C17056" s="47" t="s">
        <v>36888</v>
      </c>
    </row>
    <row r="17057" spans="1:3" x14ac:dyDescent="0.25">
      <c r="A17057">
        <v>169375</v>
      </c>
      <c r="B17057" t="s">
        <v>36889</v>
      </c>
      <c r="C17057" s="47" t="s">
        <v>36890</v>
      </c>
    </row>
    <row r="17058" spans="1:3" x14ac:dyDescent="0.25">
      <c r="A17058">
        <v>169376</v>
      </c>
      <c r="B17058" t="s">
        <v>36891</v>
      </c>
      <c r="C17058" s="47" t="s">
        <v>36892</v>
      </c>
    </row>
    <row r="17059" spans="1:3" x14ac:dyDescent="0.25">
      <c r="A17059">
        <v>169377</v>
      </c>
      <c r="B17059" t="s">
        <v>36893</v>
      </c>
      <c r="C17059" s="47" t="s">
        <v>36894</v>
      </c>
    </row>
    <row r="17060" spans="1:3" x14ac:dyDescent="0.25">
      <c r="A17060">
        <v>169378</v>
      </c>
      <c r="B17060" t="s">
        <v>36895</v>
      </c>
      <c r="C17060" s="47" t="s">
        <v>36896</v>
      </c>
    </row>
    <row r="17061" spans="1:3" x14ac:dyDescent="0.25">
      <c r="A17061">
        <v>169379</v>
      </c>
      <c r="B17061" t="s">
        <v>36897</v>
      </c>
      <c r="C17061" s="47" t="s">
        <v>36898</v>
      </c>
    </row>
    <row r="17062" spans="1:3" x14ac:dyDescent="0.25">
      <c r="A17062">
        <v>169380</v>
      </c>
      <c r="B17062" t="s">
        <v>36899</v>
      </c>
      <c r="C17062" s="47" t="s">
        <v>36900</v>
      </c>
    </row>
    <row r="17063" spans="1:3" x14ac:dyDescent="0.25">
      <c r="A17063">
        <v>169381</v>
      </c>
      <c r="B17063" t="s">
        <v>36901</v>
      </c>
      <c r="C17063" s="47" t="s">
        <v>36902</v>
      </c>
    </row>
    <row r="17064" spans="1:3" x14ac:dyDescent="0.25">
      <c r="A17064">
        <v>169382</v>
      </c>
      <c r="B17064" t="s">
        <v>36903</v>
      </c>
      <c r="C17064" s="47" t="s">
        <v>36904</v>
      </c>
    </row>
    <row r="17065" spans="1:3" x14ac:dyDescent="0.25">
      <c r="A17065">
        <v>169383</v>
      </c>
      <c r="B17065" t="s">
        <v>158</v>
      </c>
      <c r="C17065" s="47" t="s">
        <v>36905</v>
      </c>
    </row>
    <row r="17066" spans="1:3" x14ac:dyDescent="0.25">
      <c r="A17066">
        <v>169384</v>
      </c>
      <c r="B17066" t="s">
        <v>36906</v>
      </c>
      <c r="C17066" s="47" t="s">
        <v>36907</v>
      </c>
    </row>
    <row r="17067" spans="1:3" x14ac:dyDescent="0.25">
      <c r="A17067">
        <v>169385</v>
      </c>
      <c r="B17067" t="s">
        <v>36908</v>
      </c>
      <c r="C17067" s="47" t="s">
        <v>36909</v>
      </c>
    </row>
    <row r="17068" spans="1:3" x14ac:dyDescent="0.25">
      <c r="A17068">
        <v>169386</v>
      </c>
      <c r="B17068" t="s">
        <v>36910</v>
      </c>
      <c r="C17068" s="47" t="s">
        <v>36911</v>
      </c>
    </row>
    <row r="17069" spans="1:3" x14ac:dyDescent="0.25">
      <c r="A17069">
        <v>169387</v>
      </c>
      <c r="B17069" t="s">
        <v>36912</v>
      </c>
      <c r="C17069" s="47" t="s">
        <v>36913</v>
      </c>
    </row>
    <row r="17070" spans="1:3" x14ac:dyDescent="0.25">
      <c r="A17070">
        <v>169388</v>
      </c>
      <c r="B17070" t="s">
        <v>36914</v>
      </c>
      <c r="C17070" s="47" t="s">
        <v>36915</v>
      </c>
    </row>
    <row r="17071" spans="1:3" x14ac:dyDescent="0.25">
      <c r="A17071">
        <v>169389</v>
      </c>
      <c r="B17071" t="s">
        <v>36916</v>
      </c>
      <c r="C17071" s="47" t="s">
        <v>36917</v>
      </c>
    </row>
    <row r="17072" spans="1:3" x14ac:dyDescent="0.25">
      <c r="A17072">
        <v>169390</v>
      </c>
      <c r="B17072" t="s">
        <v>36918</v>
      </c>
      <c r="C17072" s="47" t="s">
        <v>36919</v>
      </c>
    </row>
    <row r="17073" spans="1:3" x14ac:dyDescent="0.25">
      <c r="A17073">
        <v>169391</v>
      </c>
      <c r="B17073" t="s">
        <v>36920</v>
      </c>
      <c r="C17073" s="47" t="s">
        <v>36921</v>
      </c>
    </row>
    <row r="17074" spans="1:3" x14ac:dyDescent="0.25">
      <c r="A17074">
        <v>169392</v>
      </c>
      <c r="B17074" t="s">
        <v>36922</v>
      </c>
      <c r="C17074" s="47" t="s">
        <v>36923</v>
      </c>
    </row>
    <row r="17075" spans="1:3" x14ac:dyDescent="0.25">
      <c r="A17075">
        <v>169393</v>
      </c>
      <c r="B17075" t="s">
        <v>36924</v>
      </c>
      <c r="C17075" s="47" t="s">
        <v>36925</v>
      </c>
    </row>
    <row r="17076" spans="1:3" x14ac:dyDescent="0.25">
      <c r="A17076">
        <v>169394</v>
      </c>
      <c r="B17076" t="s">
        <v>36926</v>
      </c>
      <c r="C17076" s="47" t="s">
        <v>36927</v>
      </c>
    </row>
    <row r="17077" spans="1:3" x14ac:dyDescent="0.25">
      <c r="A17077">
        <v>169395</v>
      </c>
      <c r="B17077" t="s">
        <v>36928</v>
      </c>
      <c r="C17077" s="47" t="s">
        <v>36929</v>
      </c>
    </row>
    <row r="17078" spans="1:3" x14ac:dyDescent="0.25">
      <c r="A17078">
        <v>169396</v>
      </c>
      <c r="B17078" t="s">
        <v>36930</v>
      </c>
      <c r="C17078" s="47" t="s">
        <v>36931</v>
      </c>
    </row>
    <row r="17079" spans="1:3" x14ac:dyDescent="0.25">
      <c r="A17079">
        <v>169397</v>
      </c>
      <c r="B17079" t="s">
        <v>36932</v>
      </c>
      <c r="C17079" s="47" t="s">
        <v>36933</v>
      </c>
    </row>
    <row r="17080" spans="1:3" x14ac:dyDescent="0.25">
      <c r="A17080">
        <v>169398</v>
      </c>
      <c r="B17080" t="s">
        <v>36934</v>
      </c>
      <c r="C17080" s="47" t="s">
        <v>36935</v>
      </c>
    </row>
    <row r="17081" spans="1:3" x14ac:dyDescent="0.25">
      <c r="A17081">
        <v>169399</v>
      </c>
      <c r="B17081" t="s">
        <v>36936</v>
      </c>
      <c r="C17081" s="47" t="s">
        <v>36937</v>
      </c>
    </row>
    <row r="17082" spans="1:3" x14ac:dyDescent="0.25">
      <c r="A17082">
        <v>169400</v>
      </c>
      <c r="B17082" t="s">
        <v>36938</v>
      </c>
      <c r="C17082" s="47" t="s">
        <v>36939</v>
      </c>
    </row>
    <row r="17083" spans="1:3" x14ac:dyDescent="0.25">
      <c r="A17083">
        <v>169401</v>
      </c>
      <c r="B17083" t="s">
        <v>36940</v>
      </c>
      <c r="C17083" s="47" t="s">
        <v>36941</v>
      </c>
    </row>
    <row r="17084" spans="1:3" x14ac:dyDescent="0.25">
      <c r="A17084">
        <v>169402</v>
      </c>
      <c r="B17084" t="s">
        <v>1062</v>
      </c>
      <c r="C17084" s="47" t="s">
        <v>36942</v>
      </c>
    </row>
    <row r="17085" spans="1:3" x14ac:dyDescent="0.25">
      <c r="A17085">
        <v>169403</v>
      </c>
      <c r="B17085" t="s">
        <v>36943</v>
      </c>
      <c r="C17085" s="47" t="s">
        <v>36944</v>
      </c>
    </row>
    <row r="17086" spans="1:3" x14ac:dyDescent="0.25">
      <c r="A17086">
        <v>169404</v>
      </c>
      <c r="B17086" t="s">
        <v>36945</v>
      </c>
      <c r="C17086" s="47" t="s">
        <v>36946</v>
      </c>
    </row>
    <row r="17087" spans="1:3" x14ac:dyDescent="0.25">
      <c r="A17087">
        <v>169405</v>
      </c>
      <c r="B17087" t="s">
        <v>36947</v>
      </c>
      <c r="C17087" s="47" t="s">
        <v>36948</v>
      </c>
    </row>
    <row r="17088" spans="1:3" x14ac:dyDescent="0.25">
      <c r="A17088">
        <v>169406</v>
      </c>
      <c r="B17088" t="s">
        <v>36949</v>
      </c>
      <c r="C17088" s="47" t="s">
        <v>36950</v>
      </c>
    </row>
    <row r="17089" spans="1:3" x14ac:dyDescent="0.25">
      <c r="A17089">
        <v>169407</v>
      </c>
      <c r="B17089" t="s">
        <v>36951</v>
      </c>
      <c r="C17089" s="47" t="s">
        <v>36952</v>
      </c>
    </row>
    <row r="17090" spans="1:3" x14ac:dyDescent="0.25">
      <c r="A17090">
        <v>169408</v>
      </c>
      <c r="B17090" t="s">
        <v>36953</v>
      </c>
      <c r="C17090" s="47" t="s">
        <v>36954</v>
      </c>
    </row>
    <row r="17091" spans="1:3" x14ac:dyDescent="0.25">
      <c r="A17091">
        <v>169409</v>
      </c>
      <c r="B17091" t="s">
        <v>36955</v>
      </c>
      <c r="C17091" s="47" t="s">
        <v>36956</v>
      </c>
    </row>
    <row r="17092" spans="1:3" x14ac:dyDescent="0.25">
      <c r="A17092">
        <v>169410</v>
      </c>
      <c r="B17092" t="s">
        <v>36957</v>
      </c>
      <c r="C17092" s="47" t="s">
        <v>36958</v>
      </c>
    </row>
    <row r="17093" spans="1:3" x14ac:dyDescent="0.25">
      <c r="A17093">
        <v>169411</v>
      </c>
      <c r="B17093" t="s">
        <v>36959</v>
      </c>
      <c r="C17093" s="47" t="s">
        <v>36960</v>
      </c>
    </row>
    <row r="17094" spans="1:3" x14ac:dyDescent="0.25">
      <c r="A17094">
        <v>169412</v>
      </c>
      <c r="B17094" t="s">
        <v>36961</v>
      </c>
      <c r="C17094" s="47" t="s">
        <v>36962</v>
      </c>
    </row>
    <row r="17095" spans="1:3" x14ac:dyDescent="0.25">
      <c r="A17095">
        <v>169413</v>
      </c>
      <c r="B17095" t="s">
        <v>36963</v>
      </c>
      <c r="C17095" s="47" t="s">
        <v>36964</v>
      </c>
    </row>
    <row r="17096" spans="1:3" x14ac:dyDescent="0.25">
      <c r="A17096">
        <v>169414</v>
      </c>
      <c r="B17096" t="s">
        <v>1241</v>
      </c>
      <c r="C17096" s="47" t="s">
        <v>36965</v>
      </c>
    </row>
    <row r="17097" spans="1:3" x14ac:dyDescent="0.25">
      <c r="A17097">
        <v>169415</v>
      </c>
      <c r="B17097" t="s">
        <v>36966</v>
      </c>
      <c r="C17097" s="47" t="s">
        <v>36967</v>
      </c>
    </row>
    <row r="17098" spans="1:3" x14ac:dyDescent="0.25">
      <c r="A17098">
        <v>169416</v>
      </c>
      <c r="B17098" t="s">
        <v>36968</v>
      </c>
      <c r="C17098" s="47" t="s">
        <v>36969</v>
      </c>
    </row>
    <row r="17099" spans="1:3" x14ac:dyDescent="0.25">
      <c r="A17099">
        <v>169417</v>
      </c>
      <c r="B17099" t="s">
        <v>36970</v>
      </c>
      <c r="C17099" s="47" t="s">
        <v>36971</v>
      </c>
    </row>
    <row r="17100" spans="1:3" x14ac:dyDescent="0.25">
      <c r="A17100">
        <v>169418</v>
      </c>
      <c r="B17100" t="s">
        <v>36972</v>
      </c>
      <c r="C17100" s="47" t="s">
        <v>36973</v>
      </c>
    </row>
    <row r="17101" spans="1:3" x14ac:dyDescent="0.25">
      <c r="A17101">
        <v>169419</v>
      </c>
      <c r="B17101" t="s">
        <v>36974</v>
      </c>
      <c r="C17101" s="47" t="s">
        <v>36975</v>
      </c>
    </row>
    <row r="17102" spans="1:3" x14ac:dyDescent="0.25">
      <c r="A17102">
        <v>169420</v>
      </c>
      <c r="B17102" t="s">
        <v>1322</v>
      </c>
      <c r="C17102" s="47" t="s">
        <v>36976</v>
      </c>
    </row>
    <row r="17103" spans="1:3" x14ac:dyDescent="0.25">
      <c r="A17103">
        <v>169421</v>
      </c>
      <c r="B17103" t="s">
        <v>36977</v>
      </c>
      <c r="C17103" s="47" t="s">
        <v>36978</v>
      </c>
    </row>
    <row r="17104" spans="1:3" x14ac:dyDescent="0.25">
      <c r="A17104">
        <v>169422</v>
      </c>
      <c r="B17104" t="s">
        <v>36979</v>
      </c>
      <c r="C17104" s="47" t="s">
        <v>36980</v>
      </c>
    </row>
    <row r="17105" spans="1:3" x14ac:dyDescent="0.25">
      <c r="A17105">
        <v>169423</v>
      </c>
      <c r="B17105" t="s">
        <v>36981</v>
      </c>
      <c r="C17105" s="47" t="s">
        <v>36982</v>
      </c>
    </row>
    <row r="17106" spans="1:3" x14ac:dyDescent="0.25">
      <c r="A17106">
        <v>169424</v>
      </c>
      <c r="B17106" t="s">
        <v>36983</v>
      </c>
      <c r="C17106" s="47" t="s">
        <v>36984</v>
      </c>
    </row>
    <row r="17107" spans="1:3" x14ac:dyDescent="0.25">
      <c r="A17107">
        <v>169425</v>
      </c>
      <c r="B17107" t="s">
        <v>36985</v>
      </c>
      <c r="C17107" s="47" t="s">
        <v>36986</v>
      </c>
    </row>
    <row r="17108" spans="1:3" x14ac:dyDescent="0.25">
      <c r="A17108">
        <v>169426</v>
      </c>
      <c r="B17108" t="s">
        <v>36987</v>
      </c>
      <c r="C17108" s="47" t="s">
        <v>36988</v>
      </c>
    </row>
    <row r="17109" spans="1:3" x14ac:dyDescent="0.25">
      <c r="A17109">
        <v>169427</v>
      </c>
      <c r="B17109" t="s">
        <v>36989</v>
      </c>
      <c r="C17109" s="47" t="s">
        <v>36990</v>
      </c>
    </row>
    <row r="17110" spans="1:3" x14ac:dyDescent="0.25">
      <c r="A17110">
        <v>169428</v>
      </c>
      <c r="B17110" t="s">
        <v>36991</v>
      </c>
      <c r="C17110" s="47" t="s">
        <v>36992</v>
      </c>
    </row>
    <row r="17111" spans="1:3" x14ac:dyDescent="0.25">
      <c r="A17111">
        <v>169429</v>
      </c>
      <c r="B17111" t="s">
        <v>36993</v>
      </c>
      <c r="C17111" s="47" t="s">
        <v>36994</v>
      </c>
    </row>
    <row r="17112" spans="1:3" x14ac:dyDescent="0.25">
      <c r="A17112">
        <v>169430</v>
      </c>
      <c r="B17112" t="s">
        <v>36995</v>
      </c>
      <c r="C17112" s="47" t="s">
        <v>36996</v>
      </c>
    </row>
    <row r="17113" spans="1:3" x14ac:dyDescent="0.25">
      <c r="A17113">
        <v>169431</v>
      </c>
      <c r="B17113" t="s">
        <v>36997</v>
      </c>
      <c r="C17113" s="47" t="s">
        <v>36998</v>
      </c>
    </row>
    <row r="17114" spans="1:3" x14ac:dyDescent="0.25">
      <c r="A17114">
        <v>169432</v>
      </c>
      <c r="B17114" t="s">
        <v>36999</v>
      </c>
      <c r="C17114" s="47" t="s">
        <v>37000</v>
      </c>
    </row>
    <row r="17115" spans="1:3" x14ac:dyDescent="0.25">
      <c r="A17115">
        <v>169433</v>
      </c>
      <c r="B17115" t="s">
        <v>37001</v>
      </c>
      <c r="C17115" s="47" t="s">
        <v>37002</v>
      </c>
    </row>
    <row r="17116" spans="1:3" x14ac:dyDescent="0.25">
      <c r="A17116">
        <v>169434</v>
      </c>
      <c r="B17116" t="s">
        <v>37003</v>
      </c>
      <c r="C17116" s="47" t="s">
        <v>37004</v>
      </c>
    </row>
    <row r="17117" spans="1:3" x14ac:dyDescent="0.25">
      <c r="A17117">
        <v>169435</v>
      </c>
      <c r="B17117" t="s">
        <v>37005</v>
      </c>
      <c r="C17117" s="47" t="s">
        <v>37006</v>
      </c>
    </row>
    <row r="17118" spans="1:3" x14ac:dyDescent="0.25">
      <c r="A17118">
        <v>169436</v>
      </c>
      <c r="B17118" t="s">
        <v>940</v>
      </c>
      <c r="C17118" s="47" t="s">
        <v>37007</v>
      </c>
    </row>
    <row r="17119" spans="1:3" x14ac:dyDescent="0.25">
      <c r="A17119">
        <v>169437</v>
      </c>
      <c r="B17119" t="s">
        <v>37008</v>
      </c>
      <c r="C17119" s="47" t="s">
        <v>37009</v>
      </c>
    </row>
    <row r="17120" spans="1:3" x14ac:dyDescent="0.25">
      <c r="A17120">
        <v>169438</v>
      </c>
      <c r="B17120" t="s">
        <v>37010</v>
      </c>
      <c r="C17120" s="47" t="s">
        <v>37011</v>
      </c>
    </row>
    <row r="17121" spans="1:3" x14ac:dyDescent="0.25">
      <c r="A17121">
        <v>169439</v>
      </c>
      <c r="B17121" t="s">
        <v>37012</v>
      </c>
      <c r="C17121" s="47" t="s">
        <v>37013</v>
      </c>
    </row>
    <row r="17122" spans="1:3" x14ac:dyDescent="0.25">
      <c r="A17122">
        <v>169440</v>
      </c>
      <c r="B17122" t="s">
        <v>37014</v>
      </c>
      <c r="C17122" s="47" t="s">
        <v>37015</v>
      </c>
    </row>
    <row r="17123" spans="1:3" x14ac:dyDescent="0.25">
      <c r="A17123">
        <v>169441</v>
      </c>
      <c r="B17123" t="s">
        <v>37016</v>
      </c>
      <c r="C17123" s="47" t="s">
        <v>37017</v>
      </c>
    </row>
    <row r="17124" spans="1:3" x14ac:dyDescent="0.25">
      <c r="A17124">
        <v>169442</v>
      </c>
      <c r="B17124" t="s">
        <v>37018</v>
      </c>
      <c r="C17124" s="47" t="s">
        <v>37019</v>
      </c>
    </row>
    <row r="17125" spans="1:3" x14ac:dyDescent="0.25">
      <c r="A17125">
        <v>169443</v>
      </c>
      <c r="B17125" t="s">
        <v>876</v>
      </c>
      <c r="C17125" s="47" t="s">
        <v>37020</v>
      </c>
    </row>
    <row r="17126" spans="1:3" x14ac:dyDescent="0.25">
      <c r="A17126">
        <v>169444</v>
      </c>
      <c r="B17126" t="s">
        <v>37021</v>
      </c>
      <c r="C17126" s="47" t="s">
        <v>37022</v>
      </c>
    </row>
    <row r="17127" spans="1:3" x14ac:dyDescent="0.25">
      <c r="A17127">
        <v>169445</v>
      </c>
      <c r="B17127" t="s">
        <v>37023</v>
      </c>
      <c r="C17127" s="47" t="s">
        <v>37024</v>
      </c>
    </row>
    <row r="17128" spans="1:3" x14ac:dyDescent="0.25">
      <c r="A17128">
        <v>169446</v>
      </c>
      <c r="B17128" t="s">
        <v>37025</v>
      </c>
      <c r="C17128" s="47" t="s">
        <v>37026</v>
      </c>
    </row>
    <row r="17129" spans="1:3" x14ac:dyDescent="0.25">
      <c r="A17129">
        <v>169447</v>
      </c>
      <c r="B17129" t="s">
        <v>37027</v>
      </c>
      <c r="C17129" s="47" t="s">
        <v>37028</v>
      </c>
    </row>
    <row r="17130" spans="1:3" x14ac:dyDescent="0.25">
      <c r="A17130">
        <v>169448</v>
      </c>
      <c r="B17130" t="s">
        <v>37029</v>
      </c>
      <c r="C17130" s="47" t="s">
        <v>37030</v>
      </c>
    </row>
    <row r="17131" spans="1:3" x14ac:dyDescent="0.25">
      <c r="A17131">
        <v>169449</v>
      </c>
      <c r="B17131" t="s">
        <v>37031</v>
      </c>
      <c r="C17131" s="47" t="s">
        <v>37032</v>
      </c>
    </row>
    <row r="17132" spans="1:3" x14ac:dyDescent="0.25">
      <c r="A17132">
        <v>169450</v>
      </c>
      <c r="B17132" t="s">
        <v>37033</v>
      </c>
      <c r="C17132" s="47" t="s">
        <v>37034</v>
      </c>
    </row>
    <row r="17133" spans="1:3" x14ac:dyDescent="0.25">
      <c r="A17133">
        <v>169451</v>
      </c>
      <c r="B17133" t="s">
        <v>37035</v>
      </c>
      <c r="C17133" s="47" t="s">
        <v>37036</v>
      </c>
    </row>
    <row r="17134" spans="1:3" x14ac:dyDescent="0.25">
      <c r="A17134">
        <v>169452</v>
      </c>
      <c r="B17134" t="s">
        <v>37037</v>
      </c>
      <c r="C17134" s="47" t="s">
        <v>37038</v>
      </c>
    </row>
    <row r="17135" spans="1:3" x14ac:dyDescent="0.25">
      <c r="A17135">
        <v>169453</v>
      </c>
      <c r="B17135" t="s">
        <v>37039</v>
      </c>
      <c r="C17135" s="47" t="s">
        <v>37040</v>
      </c>
    </row>
    <row r="17136" spans="1:3" x14ac:dyDescent="0.25">
      <c r="A17136">
        <v>169454</v>
      </c>
      <c r="B17136" t="s">
        <v>415</v>
      </c>
      <c r="C17136" s="47" t="s">
        <v>37041</v>
      </c>
    </row>
    <row r="17137" spans="1:3" x14ac:dyDescent="0.25">
      <c r="A17137">
        <v>169455</v>
      </c>
      <c r="B17137" t="s">
        <v>37042</v>
      </c>
      <c r="C17137" s="47" t="s">
        <v>37043</v>
      </c>
    </row>
    <row r="17138" spans="1:3" x14ac:dyDescent="0.25">
      <c r="A17138">
        <v>169456</v>
      </c>
      <c r="B17138" t="s">
        <v>37044</v>
      </c>
      <c r="C17138" s="47" t="s">
        <v>37045</v>
      </c>
    </row>
    <row r="17139" spans="1:3" x14ac:dyDescent="0.25">
      <c r="A17139">
        <v>169457</v>
      </c>
      <c r="B17139" t="s">
        <v>37046</v>
      </c>
      <c r="C17139" s="47" t="s">
        <v>37047</v>
      </c>
    </row>
    <row r="17140" spans="1:3" x14ac:dyDescent="0.25">
      <c r="A17140">
        <v>169458</v>
      </c>
      <c r="B17140" t="s">
        <v>37048</v>
      </c>
      <c r="C17140" s="47" t="s">
        <v>37049</v>
      </c>
    </row>
    <row r="17141" spans="1:3" x14ac:dyDescent="0.25">
      <c r="A17141">
        <v>169459</v>
      </c>
      <c r="B17141" t="s">
        <v>37050</v>
      </c>
      <c r="C17141" s="47" t="s">
        <v>37051</v>
      </c>
    </row>
    <row r="17142" spans="1:3" x14ac:dyDescent="0.25">
      <c r="A17142">
        <v>169460</v>
      </c>
      <c r="B17142" t="s">
        <v>37052</v>
      </c>
      <c r="C17142" s="47" t="s">
        <v>37053</v>
      </c>
    </row>
    <row r="17143" spans="1:3" x14ac:dyDescent="0.25">
      <c r="A17143">
        <v>169461</v>
      </c>
      <c r="B17143" t="s">
        <v>37054</v>
      </c>
      <c r="C17143" s="47" t="s">
        <v>16410</v>
      </c>
    </row>
    <row r="17144" spans="1:3" x14ac:dyDescent="0.25">
      <c r="A17144">
        <v>169462</v>
      </c>
      <c r="B17144" t="s">
        <v>37055</v>
      </c>
      <c r="C17144" s="47" t="s">
        <v>37056</v>
      </c>
    </row>
    <row r="17145" spans="1:3" x14ac:dyDescent="0.25">
      <c r="A17145">
        <v>169463</v>
      </c>
      <c r="B17145" t="s">
        <v>37057</v>
      </c>
      <c r="C17145" s="47" t="s">
        <v>37058</v>
      </c>
    </row>
    <row r="17146" spans="1:3" x14ac:dyDescent="0.25">
      <c r="A17146">
        <v>169464</v>
      </c>
      <c r="B17146" t="s">
        <v>37059</v>
      </c>
      <c r="C17146" s="47" t="s">
        <v>37060</v>
      </c>
    </row>
    <row r="17147" spans="1:3" x14ac:dyDescent="0.25">
      <c r="A17147">
        <v>169465</v>
      </c>
      <c r="B17147" t="s">
        <v>37061</v>
      </c>
      <c r="C17147" s="47" t="s">
        <v>37062</v>
      </c>
    </row>
    <row r="17148" spans="1:3" x14ac:dyDescent="0.25">
      <c r="A17148">
        <v>169466</v>
      </c>
      <c r="B17148" t="s">
        <v>37063</v>
      </c>
      <c r="C17148" s="47" t="s">
        <v>37064</v>
      </c>
    </row>
    <row r="17149" spans="1:3" x14ac:dyDescent="0.25">
      <c r="A17149">
        <v>169467</v>
      </c>
      <c r="B17149" t="s">
        <v>37065</v>
      </c>
      <c r="C17149" s="47" t="s">
        <v>37066</v>
      </c>
    </row>
    <row r="17150" spans="1:3" x14ac:dyDescent="0.25">
      <c r="A17150">
        <v>169468</v>
      </c>
      <c r="B17150" t="s">
        <v>37067</v>
      </c>
      <c r="C17150" s="47" t="s">
        <v>37068</v>
      </c>
    </row>
    <row r="17151" spans="1:3" x14ac:dyDescent="0.25">
      <c r="A17151">
        <v>169469</v>
      </c>
      <c r="B17151" t="s">
        <v>37069</v>
      </c>
      <c r="C17151" s="47" t="s">
        <v>37070</v>
      </c>
    </row>
    <row r="17152" spans="1:3" x14ac:dyDescent="0.25">
      <c r="A17152">
        <v>169470</v>
      </c>
      <c r="B17152" t="s">
        <v>37071</v>
      </c>
      <c r="C17152" s="47" t="s">
        <v>37072</v>
      </c>
    </row>
    <row r="17153" spans="1:3" x14ac:dyDescent="0.25">
      <c r="A17153">
        <v>169471</v>
      </c>
      <c r="B17153" t="s">
        <v>37073</v>
      </c>
      <c r="C17153" s="47" t="s">
        <v>37074</v>
      </c>
    </row>
    <row r="17154" spans="1:3" x14ac:dyDescent="0.25">
      <c r="A17154">
        <v>169472</v>
      </c>
      <c r="B17154" t="s">
        <v>37075</v>
      </c>
      <c r="C17154" s="47" t="s">
        <v>37076</v>
      </c>
    </row>
    <row r="17155" spans="1:3" x14ac:dyDescent="0.25">
      <c r="A17155">
        <v>169473</v>
      </c>
      <c r="B17155" t="s">
        <v>37077</v>
      </c>
      <c r="C17155" s="47" t="s">
        <v>37078</v>
      </c>
    </row>
    <row r="17156" spans="1:3" x14ac:dyDescent="0.25">
      <c r="A17156">
        <v>169474</v>
      </c>
      <c r="B17156" t="s">
        <v>37079</v>
      </c>
      <c r="C17156" s="47" t="s">
        <v>37080</v>
      </c>
    </row>
    <row r="17157" spans="1:3" x14ac:dyDescent="0.25">
      <c r="A17157">
        <v>169475</v>
      </c>
      <c r="B17157" t="s">
        <v>950</v>
      </c>
      <c r="C17157" s="47" t="s">
        <v>37081</v>
      </c>
    </row>
    <row r="17158" spans="1:3" x14ac:dyDescent="0.25">
      <c r="A17158">
        <v>169476</v>
      </c>
      <c r="B17158" t="s">
        <v>37082</v>
      </c>
      <c r="C17158" s="47" t="s">
        <v>37083</v>
      </c>
    </row>
    <row r="17159" spans="1:3" x14ac:dyDescent="0.25">
      <c r="A17159">
        <v>169477</v>
      </c>
      <c r="B17159" t="s">
        <v>37084</v>
      </c>
      <c r="C17159" s="47" t="s">
        <v>37085</v>
      </c>
    </row>
    <row r="17160" spans="1:3" x14ac:dyDescent="0.25">
      <c r="A17160">
        <v>169478</v>
      </c>
      <c r="B17160" t="s">
        <v>1200</v>
      </c>
      <c r="C17160" s="47" t="s">
        <v>37086</v>
      </c>
    </row>
    <row r="17161" spans="1:3" x14ac:dyDescent="0.25">
      <c r="A17161">
        <v>169479</v>
      </c>
      <c r="B17161" t="s">
        <v>37087</v>
      </c>
      <c r="C17161" s="47" t="s">
        <v>37088</v>
      </c>
    </row>
    <row r="17162" spans="1:3" x14ac:dyDescent="0.25">
      <c r="A17162">
        <v>169480</v>
      </c>
      <c r="B17162" t="s">
        <v>37089</v>
      </c>
      <c r="C17162" s="47" t="s">
        <v>37090</v>
      </c>
    </row>
    <row r="17163" spans="1:3" x14ac:dyDescent="0.25">
      <c r="A17163">
        <v>169481</v>
      </c>
      <c r="B17163" t="s">
        <v>37091</v>
      </c>
      <c r="C17163" s="47" t="s">
        <v>37092</v>
      </c>
    </row>
    <row r="17164" spans="1:3" x14ac:dyDescent="0.25">
      <c r="A17164">
        <v>169482</v>
      </c>
      <c r="B17164" t="s">
        <v>37093</v>
      </c>
      <c r="C17164" s="47" t="s">
        <v>37094</v>
      </c>
    </row>
    <row r="17165" spans="1:3" x14ac:dyDescent="0.25">
      <c r="A17165">
        <v>169483</v>
      </c>
      <c r="B17165" t="s">
        <v>1067</v>
      </c>
      <c r="C17165" s="47" t="s">
        <v>37095</v>
      </c>
    </row>
    <row r="17166" spans="1:3" x14ac:dyDescent="0.25">
      <c r="A17166">
        <v>169484</v>
      </c>
      <c r="B17166" t="s">
        <v>37096</v>
      </c>
      <c r="C17166" s="47" t="s">
        <v>37097</v>
      </c>
    </row>
    <row r="17167" spans="1:3" x14ac:dyDescent="0.25">
      <c r="A17167">
        <v>169485</v>
      </c>
      <c r="B17167" t="s">
        <v>37098</v>
      </c>
      <c r="C17167" s="47" t="s">
        <v>37099</v>
      </c>
    </row>
    <row r="17168" spans="1:3" x14ac:dyDescent="0.25">
      <c r="A17168">
        <v>169486</v>
      </c>
      <c r="B17168" t="s">
        <v>37100</v>
      </c>
      <c r="C17168" s="47" t="s">
        <v>37101</v>
      </c>
    </row>
    <row r="17169" spans="1:3" x14ac:dyDescent="0.25">
      <c r="A17169">
        <v>169487</v>
      </c>
      <c r="B17169" t="s">
        <v>37102</v>
      </c>
      <c r="C17169" s="47" t="s">
        <v>37103</v>
      </c>
    </row>
    <row r="17170" spans="1:3" x14ac:dyDescent="0.25">
      <c r="A17170">
        <v>169488</v>
      </c>
      <c r="B17170" t="s">
        <v>37104</v>
      </c>
      <c r="C17170" s="47" t="s">
        <v>37105</v>
      </c>
    </row>
    <row r="17171" spans="1:3" x14ac:dyDescent="0.25">
      <c r="A17171">
        <v>169489</v>
      </c>
      <c r="B17171" t="s">
        <v>37106</v>
      </c>
      <c r="C17171" s="47" t="s">
        <v>37107</v>
      </c>
    </row>
    <row r="17172" spans="1:3" x14ac:dyDescent="0.25">
      <c r="A17172">
        <v>169490</v>
      </c>
      <c r="B17172" t="s">
        <v>37108</v>
      </c>
      <c r="C17172" s="47" t="s">
        <v>37109</v>
      </c>
    </row>
    <row r="17173" spans="1:3" x14ac:dyDescent="0.25">
      <c r="A17173">
        <v>169491</v>
      </c>
      <c r="B17173" t="s">
        <v>37110</v>
      </c>
      <c r="C17173" s="47" t="s">
        <v>37111</v>
      </c>
    </row>
    <row r="17174" spans="1:3" x14ac:dyDescent="0.25">
      <c r="A17174">
        <v>169492</v>
      </c>
      <c r="B17174" t="s">
        <v>37112</v>
      </c>
      <c r="C17174" s="47" t="s">
        <v>37113</v>
      </c>
    </row>
    <row r="17175" spans="1:3" x14ac:dyDescent="0.25">
      <c r="A17175">
        <v>169493</v>
      </c>
      <c r="B17175" t="s">
        <v>37114</v>
      </c>
      <c r="C17175" s="47" t="s">
        <v>37115</v>
      </c>
    </row>
    <row r="17176" spans="1:3" x14ac:dyDescent="0.25">
      <c r="A17176">
        <v>169494</v>
      </c>
      <c r="B17176" t="s">
        <v>37116</v>
      </c>
      <c r="C17176" s="47" t="s">
        <v>37117</v>
      </c>
    </row>
    <row r="17177" spans="1:3" x14ac:dyDescent="0.25">
      <c r="A17177">
        <v>169495</v>
      </c>
      <c r="B17177" t="s">
        <v>37118</v>
      </c>
      <c r="C17177" s="47" t="s">
        <v>37119</v>
      </c>
    </row>
    <row r="17178" spans="1:3" x14ac:dyDescent="0.25">
      <c r="A17178">
        <v>169496</v>
      </c>
      <c r="B17178" t="s">
        <v>37120</v>
      </c>
      <c r="C17178" s="47" t="s">
        <v>37121</v>
      </c>
    </row>
    <row r="17179" spans="1:3" x14ac:dyDescent="0.25">
      <c r="A17179">
        <v>169497</v>
      </c>
      <c r="B17179" t="s">
        <v>37122</v>
      </c>
      <c r="C17179" s="47" t="s">
        <v>37123</v>
      </c>
    </row>
    <row r="17180" spans="1:3" x14ac:dyDescent="0.25">
      <c r="A17180">
        <v>169498</v>
      </c>
      <c r="B17180" t="s">
        <v>37124</v>
      </c>
      <c r="C17180" s="47" t="s">
        <v>37125</v>
      </c>
    </row>
    <row r="17181" spans="1:3" x14ac:dyDescent="0.25">
      <c r="A17181">
        <v>169499</v>
      </c>
      <c r="B17181" t="s">
        <v>37126</v>
      </c>
      <c r="C17181" s="47" t="s">
        <v>37127</v>
      </c>
    </row>
    <row r="17182" spans="1:3" x14ac:dyDescent="0.25">
      <c r="A17182">
        <v>169500</v>
      </c>
      <c r="B17182" t="s">
        <v>37128</v>
      </c>
      <c r="C17182" s="47" t="s">
        <v>37129</v>
      </c>
    </row>
    <row r="17183" spans="1:3" x14ac:dyDescent="0.25">
      <c r="A17183">
        <v>169501</v>
      </c>
      <c r="B17183" t="s">
        <v>37130</v>
      </c>
      <c r="C17183" s="47" t="s">
        <v>37131</v>
      </c>
    </row>
    <row r="17184" spans="1:3" x14ac:dyDescent="0.25">
      <c r="A17184">
        <v>169502</v>
      </c>
      <c r="B17184" t="s">
        <v>37132</v>
      </c>
      <c r="C17184" s="47" t="s">
        <v>37133</v>
      </c>
    </row>
    <row r="17185" spans="1:3" x14ac:dyDescent="0.25">
      <c r="A17185">
        <v>169503</v>
      </c>
      <c r="B17185" t="s">
        <v>37134</v>
      </c>
      <c r="C17185" s="47" t="s">
        <v>37135</v>
      </c>
    </row>
    <row r="17186" spans="1:3" x14ac:dyDescent="0.25">
      <c r="A17186">
        <v>169504</v>
      </c>
      <c r="B17186" t="s">
        <v>37136</v>
      </c>
      <c r="C17186" s="47" t="s">
        <v>37137</v>
      </c>
    </row>
    <row r="17187" spans="1:3" x14ac:dyDescent="0.25">
      <c r="A17187">
        <v>169505</v>
      </c>
      <c r="B17187" t="s">
        <v>37138</v>
      </c>
      <c r="C17187" s="47" t="s">
        <v>37139</v>
      </c>
    </row>
    <row r="17188" spans="1:3" x14ac:dyDescent="0.25">
      <c r="A17188">
        <v>169506</v>
      </c>
      <c r="B17188" t="s">
        <v>37140</v>
      </c>
      <c r="C17188" s="47" t="s">
        <v>37141</v>
      </c>
    </row>
    <row r="17189" spans="1:3" x14ac:dyDescent="0.25">
      <c r="A17189">
        <v>169507</v>
      </c>
      <c r="B17189" t="s">
        <v>37142</v>
      </c>
      <c r="C17189" s="47" t="s">
        <v>37143</v>
      </c>
    </row>
    <row r="17190" spans="1:3" x14ac:dyDescent="0.25">
      <c r="A17190">
        <v>169508</v>
      </c>
      <c r="B17190" t="s">
        <v>178</v>
      </c>
      <c r="C17190" s="47" t="s">
        <v>37144</v>
      </c>
    </row>
    <row r="17191" spans="1:3" x14ac:dyDescent="0.25">
      <c r="A17191">
        <v>169509</v>
      </c>
      <c r="B17191" t="s">
        <v>37145</v>
      </c>
      <c r="C17191" s="47" t="s">
        <v>37146</v>
      </c>
    </row>
    <row r="17192" spans="1:3" x14ac:dyDescent="0.25">
      <c r="A17192">
        <v>169510</v>
      </c>
      <c r="B17192" t="s">
        <v>37147</v>
      </c>
      <c r="C17192" s="47" t="s">
        <v>37148</v>
      </c>
    </row>
    <row r="17193" spans="1:3" x14ac:dyDescent="0.25">
      <c r="A17193">
        <v>169511</v>
      </c>
      <c r="B17193" t="s">
        <v>37149</v>
      </c>
      <c r="C17193" s="47" t="s">
        <v>37150</v>
      </c>
    </row>
    <row r="17194" spans="1:3" x14ac:dyDescent="0.25">
      <c r="A17194">
        <v>169512</v>
      </c>
      <c r="B17194" t="s">
        <v>37151</v>
      </c>
      <c r="C17194" s="47" t="s">
        <v>37152</v>
      </c>
    </row>
    <row r="17195" spans="1:3" x14ac:dyDescent="0.25">
      <c r="A17195">
        <v>169513</v>
      </c>
      <c r="B17195" t="s">
        <v>37153</v>
      </c>
      <c r="C17195" s="47" t="s">
        <v>37154</v>
      </c>
    </row>
    <row r="17196" spans="1:3" x14ac:dyDescent="0.25">
      <c r="A17196">
        <v>169514</v>
      </c>
      <c r="B17196" t="s">
        <v>37155</v>
      </c>
      <c r="C17196" s="47" t="s">
        <v>37156</v>
      </c>
    </row>
    <row r="17197" spans="1:3" x14ac:dyDescent="0.25">
      <c r="A17197">
        <v>169515</v>
      </c>
      <c r="B17197" t="s">
        <v>112</v>
      </c>
      <c r="C17197" s="47" t="s">
        <v>37157</v>
      </c>
    </row>
    <row r="17198" spans="1:3" x14ac:dyDescent="0.25">
      <c r="A17198">
        <v>169516</v>
      </c>
      <c r="B17198" t="s">
        <v>8</v>
      </c>
      <c r="C17198" s="47" t="s">
        <v>37158</v>
      </c>
    </row>
    <row r="17199" spans="1:3" x14ac:dyDescent="0.25">
      <c r="A17199">
        <v>169517</v>
      </c>
      <c r="B17199" t="s">
        <v>37159</v>
      </c>
      <c r="C17199" s="47" t="s">
        <v>37160</v>
      </c>
    </row>
    <row r="17200" spans="1:3" x14ac:dyDescent="0.25">
      <c r="A17200">
        <v>169518</v>
      </c>
      <c r="B17200" t="s">
        <v>37161</v>
      </c>
      <c r="C17200" s="47" t="s">
        <v>37162</v>
      </c>
    </row>
    <row r="17201" spans="1:3" x14ac:dyDescent="0.25">
      <c r="A17201">
        <v>169519</v>
      </c>
      <c r="B17201" t="s">
        <v>37163</v>
      </c>
      <c r="C17201" s="47" t="s">
        <v>37164</v>
      </c>
    </row>
    <row r="17202" spans="1:3" x14ac:dyDescent="0.25">
      <c r="A17202">
        <v>169520</v>
      </c>
      <c r="B17202" t="s">
        <v>37165</v>
      </c>
      <c r="C17202" s="47" t="s">
        <v>37166</v>
      </c>
    </row>
    <row r="17203" spans="1:3" x14ac:dyDescent="0.25">
      <c r="A17203">
        <v>169521</v>
      </c>
      <c r="B17203" t="s">
        <v>37167</v>
      </c>
      <c r="C17203" s="47" t="s">
        <v>37168</v>
      </c>
    </row>
    <row r="17204" spans="1:3" x14ac:dyDescent="0.25">
      <c r="A17204">
        <v>169522</v>
      </c>
      <c r="B17204" t="s">
        <v>37169</v>
      </c>
      <c r="C17204" s="47" t="s">
        <v>37170</v>
      </c>
    </row>
    <row r="17205" spans="1:3" x14ac:dyDescent="0.25">
      <c r="A17205">
        <v>169523</v>
      </c>
      <c r="B17205" t="s">
        <v>37171</v>
      </c>
      <c r="C17205" s="47" t="s">
        <v>37172</v>
      </c>
    </row>
    <row r="17206" spans="1:3" x14ac:dyDescent="0.25">
      <c r="A17206">
        <v>169524</v>
      </c>
      <c r="B17206" t="s">
        <v>37173</v>
      </c>
      <c r="C17206" s="47" t="s">
        <v>37174</v>
      </c>
    </row>
    <row r="17207" spans="1:3" x14ac:dyDescent="0.25">
      <c r="A17207">
        <v>169525</v>
      </c>
      <c r="B17207" t="s">
        <v>37175</v>
      </c>
      <c r="C17207" s="47" t="s">
        <v>37176</v>
      </c>
    </row>
    <row r="17208" spans="1:3" x14ac:dyDescent="0.25">
      <c r="A17208">
        <v>169526</v>
      </c>
      <c r="B17208" t="s">
        <v>37177</v>
      </c>
      <c r="C17208" s="47" t="s">
        <v>37178</v>
      </c>
    </row>
    <row r="17209" spans="1:3" x14ac:dyDescent="0.25">
      <c r="A17209">
        <v>169527</v>
      </c>
      <c r="B17209" t="s">
        <v>37179</v>
      </c>
      <c r="C17209" s="47" t="s">
        <v>37180</v>
      </c>
    </row>
    <row r="17210" spans="1:3" x14ac:dyDescent="0.25">
      <c r="A17210">
        <v>169528</v>
      </c>
      <c r="B17210" t="s">
        <v>1636</v>
      </c>
      <c r="C17210" s="47" t="s">
        <v>37181</v>
      </c>
    </row>
    <row r="17211" spans="1:3" x14ac:dyDescent="0.25">
      <c r="A17211">
        <v>169529</v>
      </c>
      <c r="B17211" t="s">
        <v>37182</v>
      </c>
      <c r="C17211" s="47" t="s">
        <v>37183</v>
      </c>
    </row>
    <row r="17212" spans="1:3" x14ac:dyDescent="0.25">
      <c r="A17212">
        <v>169530</v>
      </c>
      <c r="B17212" t="s">
        <v>37184</v>
      </c>
      <c r="C17212" s="47" t="s">
        <v>37185</v>
      </c>
    </row>
    <row r="17213" spans="1:3" x14ac:dyDescent="0.25">
      <c r="A17213">
        <v>169531</v>
      </c>
      <c r="B17213" t="s">
        <v>37186</v>
      </c>
      <c r="C17213" s="47" t="s">
        <v>37187</v>
      </c>
    </row>
    <row r="17214" spans="1:3" x14ac:dyDescent="0.25">
      <c r="A17214">
        <v>169532</v>
      </c>
      <c r="B17214" t="s">
        <v>37188</v>
      </c>
      <c r="C17214" s="47" t="s">
        <v>37189</v>
      </c>
    </row>
    <row r="17215" spans="1:3" x14ac:dyDescent="0.25">
      <c r="A17215">
        <v>169533</v>
      </c>
      <c r="B17215" t="s">
        <v>37190</v>
      </c>
      <c r="C17215" s="47" t="s">
        <v>37191</v>
      </c>
    </row>
    <row r="17216" spans="1:3" x14ac:dyDescent="0.25">
      <c r="A17216">
        <v>169534</v>
      </c>
      <c r="B17216" t="s">
        <v>37192</v>
      </c>
      <c r="C17216" s="47" t="s">
        <v>37193</v>
      </c>
    </row>
    <row r="17217" spans="1:3" x14ac:dyDescent="0.25">
      <c r="A17217">
        <v>169535</v>
      </c>
      <c r="B17217" t="s">
        <v>37194</v>
      </c>
      <c r="C17217" s="47" t="s">
        <v>37195</v>
      </c>
    </row>
    <row r="17218" spans="1:3" x14ac:dyDescent="0.25">
      <c r="A17218">
        <v>169536</v>
      </c>
      <c r="B17218" t="s">
        <v>37196</v>
      </c>
      <c r="C17218" s="47" t="s">
        <v>37197</v>
      </c>
    </row>
    <row r="17219" spans="1:3" x14ac:dyDescent="0.25">
      <c r="A17219">
        <v>169537</v>
      </c>
      <c r="B17219" t="s">
        <v>37198</v>
      </c>
      <c r="C17219" s="47" t="s">
        <v>37199</v>
      </c>
    </row>
    <row r="17220" spans="1:3" x14ac:dyDescent="0.25">
      <c r="A17220">
        <v>169538</v>
      </c>
      <c r="B17220" t="s">
        <v>37200</v>
      </c>
      <c r="C17220" s="47" t="s">
        <v>37201</v>
      </c>
    </row>
    <row r="17221" spans="1:3" x14ac:dyDescent="0.25">
      <c r="A17221">
        <v>169539</v>
      </c>
      <c r="B17221" t="s">
        <v>37202</v>
      </c>
      <c r="C17221" s="47" t="s">
        <v>37203</v>
      </c>
    </row>
    <row r="17222" spans="1:3" x14ac:dyDescent="0.25">
      <c r="A17222">
        <v>169540</v>
      </c>
      <c r="B17222" t="s">
        <v>37204</v>
      </c>
      <c r="C17222" s="47" t="s">
        <v>37205</v>
      </c>
    </row>
    <row r="17223" spans="1:3" x14ac:dyDescent="0.25">
      <c r="A17223">
        <v>169541</v>
      </c>
      <c r="B17223" t="s">
        <v>37206</v>
      </c>
      <c r="C17223" s="47" t="s">
        <v>37207</v>
      </c>
    </row>
    <row r="17224" spans="1:3" x14ac:dyDescent="0.25">
      <c r="A17224">
        <v>169542</v>
      </c>
      <c r="B17224" t="s">
        <v>37208</v>
      </c>
      <c r="C17224" s="47" t="s">
        <v>37209</v>
      </c>
    </row>
    <row r="17225" spans="1:3" x14ac:dyDescent="0.25">
      <c r="A17225">
        <v>169543</v>
      </c>
      <c r="B17225" t="s">
        <v>37210</v>
      </c>
      <c r="C17225" s="47" t="s">
        <v>37211</v>
      </c>
    </row>
    <row r="17226" spans="1:3" x14ac:dyDescent="0.25">
      <c r="A17226">
        <v>169544</v>
      </c>
      <c r="B17226" t="s">
        <v>37212</v>
      </c>
      <c r="C17226" s="47" t="s">
        <v>37213</v>
      </c>
    </row>
    <row r="17227" spans="1:3" x14ac:dyDescent="0.25">
      <c r="A17227">
        <v>169545</v>
      </c>
      <c r="B17227" t="s">
        <v>37214</v>
      </c>
      <c r="C17227" s="47" t="s">
        <v>37215</v>
      </c>
    </row>
    <row r="17228" spans="1:3" x14ac:dyDescent="0.25">
      <c r="A17228">
        <v>169546</v>
      </c>
      <c r="B17228" t="s">
        <v>37216</v>
      </c>
      <c r="C17228" s="47" t="s">
        <v>37217</v>
      </c>
    </row>
    <row r="17229" spans="1:3" x14ac:dyDescent="0.25">
      <c r="A17229">
        <v>169547</v>
      </c>
      <c r="B17229" t="s">
        <v>37218</v>
      </c>
      <c r="C17229" s="47" t="s">
        <v>37219</v>
      </c>
    </row>
    <row r="17230" spans="1:3" x14ac:dyDescent="0.25">
      <c r="A17230">
        <v>169548</v>
      </c>
      <c r="B17230" t="s">
        <v>37220</v>
      </c>
      <c r="C17230" s="47" t="s">
        <v>37221</v>
      </c>
    </row>
    <row r="17231" spans="1:3" x14ac:dyDescent="0.25">
      <c r="A17231">
        <v>169549</v>
      </c>
      <c r="B17231" t="s">
        <v>37222</v>
      </c>
      <c r="C17231" s="47" t="s">
        <v>37223</v>
      </c>
    </row>
    <row r="17232" spans="1:3" x14ac:dyDescent="0.25">
      <c r="A17232">
        <v>169550</v>
      </c>
      <c r="B17232" t="s">
        <v>1726</v>
      </c>
      <c r="C17232" s="47" t="s">
        <v>37224</v>
      </c>
    </row>
    <row r="17233" spans="1:3" x14ac:dyDescent="0.25">
      <c r="A17233">
        <v>169551</v>
      </c>
      <c r="B17233" t="s">
        <v>37225</v>
      </c>
      <c r="C17233" s="47" t="s">
        <v>37226</v>
      </c>
    </row>
    <row r="17234" spans="1:3" x14ac:dyDescent="0.25">
      <c r="A17234">
        <v>169552</v>
      </c>
      <c r="B17234" t="s">
        <v>37227</v>
      </c>
      <c r="C17234" s="47" t="s">
        <v>37228</v>
      </c>
    </row>
    <row r="17235" spans="1:3" x14ac:dyDescent="0.25">
      <c r="A17235">
        <v>169553</v>
      </c>
      <c r="B17235" t="s">
        <v>37229</v>
      </c>
      <c r="C17235" s="47" t="s">
        <v>37230</v>
      </c>
    </row>
    <row r="17236" spans="1:3" x14ac:dyDescent="0.25">
      <c r="A17236">
        <v>169554</v>
      </c>
      <c r="B17236" t="s">
        <v>37231</v>
      </c>
      <c r="C17236" s="47" t="s">
        <v>37232</v>
      </c>
    </row>
    <row r="17237" spans="1:3" x14ac:dyDescent="0.25">
      <c r="A17237">
        <v>169555</v>
      </c>
      <c r="B17237" t="s">
        <v>1257</v>
      </c>
      <c r="C17237" s="47" t="s">
        <v>37233</v>
      </c>
    </row>
    <row r="17238" spans="1:3" x14ac:dyDescent="0.25">
      <c r="A17238">
        <v>169556</v>
      </c>
      <c r="B17238" t="s">
        <v>37234</v>
      </c>
      <c r="C17238" s="47" t="s">
        <v>37235</v>
      </c>
    </row>
    <row r="17239" spans="1:3" x14ac:dyDescent="0.25">
      <c r="A17239">
        <v>169557</v>
      </c>
      <c r="B17239" t="s">
        <v>37236</v>
      </c>
      <c r="C17239" s="47" t="s">
        <v>37237</v>
      </c>
    </row>
    <row r="17240" spans="1:3" x14ac:dyDescent="0.25">
      <c r="A17240">
        <v>169558</v>
      </c>
      <c r="B17240" t="s">
        <v>37238</v>
      </c>
      <c r="C17240" s="47" t="s">
        <v>37239</v>
      </c>
    </row>
    <row r="17241" spans="1:3" x14ac:dyDescent="0.25">
      <c r="A17241">
        <v>169559</v>
      </c>
      <c r="B17241" t="s">
        <v>37240</v>
      </c>
      <c r="C17241" s="47" t="s">
        <v>37241</v>
      </c>
    </row>
    <row r="17242" spans="1:3" x14ac:dyDescent="0.25">
      <c r="A17242">
        <v>169560</v>
      </c>
      <c r="B17242" t="s">
        <v>37242</v>
      </c>
      <c r="C17242" s="47" t="s">
        <v>37243</v>
      </c>
    </row>
    <row r="17243" spans="1:3" x14ac:dyDescent="0.25">
      <c r="A17243">
        <v>169561</v>
      </c>
      <c r="B17243" t="s">
        <v>37244</v>
      </c>
      <c r="C17243" s="47" t="s">
        <v>37245</v>
      </c>
    </row>
    <row r="17244" spans="1:3" x14ac:dyDescent="0.25">
      <c r="A17244">
        <v>169562</v>
      </c>
      <c r="B17244" t="s">
        <v>37246</v>
      </c>
      <c r="C17244" s="47" t="s">
        <v>37247</v>
      </c>
    </row>
    <row r="17245" spans="1:3" x14ac:dyDescent="0.25">
      <c r="A17245">
        <v>169563</v>
      </c>
      <c r="B17245" t="s">
        <v>37248</v>
      </c>
      <c r="C17245" s="47" t="s">
        <v>37249</v>
      </c>
    </row>
    <row r="17246" spans="1:3" x14ac:dyDescent="0.25">
      <c r="A17246">
        <v>169564</v>
      </c>
      <c r="B17246" t="s">
        <v>37250</v>
      </c>
      <c r="C17246" s="47" t="s">
        <v>37251</v>
      </c>
    </row>
    <row r="17247" spans="1:3" x14ac:dyDescent="0.25">
      <c r="A17247">
        <v>169565</v>
      </c>
      <c r="B17247" t="s">
        <v>37252</v>
      </c>
      <c r="C17247" s="47" t="s">
        <v>37253</v>
      </c>
    </row>
    <row r="17248" spans="1:3" x14ac:dyDescent="0.25">
      <c r="A17248">
        <v>169566</v>
      </c>
      <c r="B17248" t="s">
        <v>37254</v>
      </c>
      <c r="C17248" s="47" t="s">
        <v>37255</v>
      </c>
    </row>
    <row r="17249" spans="1:3" x14ac:dyDescent="0.25">
      <c r="A17249">
        <v>169567</v>
      </c>
      <c r="B17249" t="s">
        <v>37256</v>
      </c>
      <c r="C17249" s="47" t="s">
        <v>37257</v>
      </c>
    </row>
    <row r="17250" spans="1:3" x14ac:dyDescent="0.25">
      <c r="A17250">
        <v>169568</v>
      </c>
      <c r="B17250" t="s">
        <v>37258</v>
      </c>
      <c r="C17250" s="47" t="s">
        <v>37259</v>
      </c>
    </row>
    <row r="17251" spans="1:3" x14ac:dyDescent="0.25">
      <c r="A17251">
        <v>169569</v>
      </c>
      <c r="B17251" t="s">
        <v>37260</v>
      </c>
      <c r="C17251" s="47" t="s">
        <v>37261</v>
      </c>
    </row>
    <row r="17252" spans="1:3" x14ac:dyDescent="0.25">
      <c r="A17252">
        <v>169570</v>
      </c>
      <c r="B17252" t="s">
        <v>37262</v>
      </c>
      <c r="C17252" s="47" t="s">
        <v>37263</v>
      </c>
    </row>
    <row r="17253" spans="1:3" x14ac:dyDescent="0.25">
      <c r="A17253">
        <v>169571</v>
      </c>
      <c r="B17253" t="s">
        <v>37264</v>
      </c>
      <c r="C17253" s="47" t="s">
        <v>37265</v>
      </c>
    </row>
    <row r="17254" spans="1:3" x14ac:dyDescent="0.25">
      <c r="A17254">
        <v>169572</v>
      </c>
      <c r="B17254" t="s">
        <v>37266</v>
      </c>
      <c r="C17254" s="47" t="s">
        <v>37267</v>
      </c>
    </row>
    <row r="17255" spans="1:3" x14ac:dyDescent="0.25">
      <c r="A17255">
        <v>169573</v>
      </c>
      <c r="B17255" t="s">
        <v>1061</v>
      </c>
      <c r="C17255" s="47" t="s">
        <v>37268</v>
      </c>
    </row>
    <row r="17256" spans="1:3" x14ac:dyDescent="0.25">
      <c r="A17256">
        <v>169574</v>
      </c>
      <c r="B17256" t="s">
        <v>37269</v>
      </c>
      <c r="C17256" s="47" t="s">
        <v>37270</v>
      </c>
    </row>
    <row r="17257" spans="1:3" x14ac:dyDescent="0.25">
      <c r="A17257">
        <v>169575</v>
      </c>
      <c r="B17257" t="s">
        <v>37271</v>
      </c>
      <c r="C17257" s="47" t="s">
        <v>37272</v>
      </c>
    </row>
    <row r="17258" spans="1:3" x14ac:dyDescent="0.25">
      <c r="A17258">
        <v>169576</v>
      </c>
      <c r="B17258" t="s">
        <v>37273</v>
      </c>
      <c r="C17258" s="47" t="s">
        <v>37274</v>
      </c>
    </row>
    <row r="17259" spans="1:3" x14ac:dyDescent="0.25">
      <c r="A17259">
        <v>169577</v>
      </c>
      <c r="B17259" t="s">
        <v>37275</v>
      </c>
      <c r="C17259" s="47" t="s">
        <v>37276</v>
      </c>
    </row>
    <row r="17260" spans="1:3" x14ac:dyDescent="0.25">
      <c r="A17260">
        <v>169578</v>
      </c>
      <c r="B17260" t="s">
        <v>37277</v>
      </c>
      <c r="C17260" s="47" t="s">
        <v>37278</v>
      </c>
    </row>
    <row r="17261" spans="1:3" x14ac:dyDescent="0.25">
      <c r="A17261">
        <v>169579</v>
      </c>
      <c r="B17261" t="s">
        <v>37279</v>
      </c>
      <c r="C17261" s="47" t="s">
        <v>37280</v>
      </c>
    </row>
    <row r="17262" spans="1:3" x14ac:dyDescent="0.25">
      <c r="A17262">
        <v>169580</v>
      </c>
      <c r="B17262" t="s">
        <v>37281</v>
      </c>
      <c r="C17262" s="47" t="s">
        <v>37282</v>
      </c>
    </row>
    <row r="17263" spans="1:3" x14ac:dyDescent="0.25">
      <c r="A17263">
        <v>169581</v>
      </c>
      <c r="B17263" t="s">
        <v>1445</v>
      </c>
      <c r="C17263" s="47" t="s">
        <v>37283</v>
      </c>
    </row>
    <row r="17264" spans="1:3" x14ac:dyDescent="0.25">
      <c r="A17264">
        <v>169582</v>
      </c>
      <c r="B17264" t="s">
        <v>37284</v>
      </c>
      <c r="C17264" s="47" t="s">
        <v>37285</v>
      </c>
    </row>
    <row r="17265" spans="1:3" x14ac:dyDescent="0.25">
      <c r="A17265">
        <v>169583</v>
      </c>
      <c r="B17265" t="s">
        <v>37286</v>
      </c>
      <c r="C17265" s="47" t="s">
        <v>37287</v>
      </c>
    </row>
    <row r="17266" spans="1:3" x14ac:dyDescent="0.25">
      <c r="A17266">
        <v>169584</v>
      </c>
      <c r="B17266" t="s">
        <v>37288</v>
      </c>
      <c r="C17266" s="47" t="s">
        <v>37289</v>
      </c>
    </row>
    <row r="17267" spans="1:3" x14ac:dyDescent="0.25">
      <c r="A17267">
        <v>169585</v>
      </c>
      <c r="B17267" t="s">
        <v>37290</v>
      </c>
      <c r="C17267" s="47" t="s">
        <v>37291</v>
      </c>
    </row>
    <row r="17268" spans="1:3" x14ac:dyDescent="0.25">
      <c r="A17268">
        <v>169586</v>
      </c>
      <c r="B17268" t="s">
        <v>37292</v>
      </c>
      <c r="C17268" s="47" t="s">
        <v>37293</v>
      </c>
    </row>
    <row r="17269" spans="1:3" x14ac:dyDescent="0.25">
      <c r="A17269">
        <v>169587</v>
      </c>
      <c r="B17269" t="s">
        <v>37294</v>
      </c>
      <c r="C17269" s="47" t="s">
        <v>37295</v>
      </c>
    </row>
    <row r="17270" spans="1:3" x14ac:dyDescent="0.25">
      <c r="A17270">
        <v>169588</v>
      </c>
      <c r="B17270" t="s">
        <v>37296</v>
      </c>
      <c r="C17270" s="47" t="s">
        <v>37297</v>
      </c>
    </row>
    <row r="17271" spans="1:3" x14ac:dyDescent="0.25">
      <c r="A17271">
        <v>169589</v>
      </c>
      <c r="B17271" t="s">
        <v>37298</v>
      </c>
      <c r="C17271" s="47" t="s">
        <v>37299</v>
      </c>
    </row>
    <row r="17272" spans="1:3" x14ac:dyDescent="0.25">
      <c r="A17272">
        <v>169590</v>
      </c>
      <c r="B17272" t="s">
        <v>37300</v>
      </c>
      <c r="C17272" s="47" t="s">
        <v>37301</v>
      </c>
    </row>
    <row r="17273" spans="1:3" x14ac:dyDescent="0.25">
      <c r="A17273">
        <v>169591</v>
      </c>
      <c r="B17273" t="s">
        <v>37302</v>
      </c>
      <c r="C17273" s="47" t="s">
        <v>37303</v>
      </c>
    </row>
    <row r="17274" spans="1:3" x14ac:dyDescent="0.25">
      <c r="A17274">
        <v>169592</v>
      </c>
      <c r="B17274" t="s">
        <v>37304</v>
      </c>
      <c r="C17274" s="47" t="s">
        <v>37305</v>
      </c>
    </row>
    <row r="17275" spans="1:3" x14ac:dyDescent="0.25">
      <c r="A17275">
        <v>169593</v>
      </c>
      <c r="B17275" t="s">
        <v>37306</v>
      </c>
      <c r="C17275" s="47" t="s">
        <v>37307</v>
      </c>
    </row>
    <row r="17276" spans="1:3" x14ac:dyDescent="0.25">
      <c r="A17276">
        <v>169594</v>
      </c>
      <c r="B17276" t="s">
        <v>37308</v>
      </c>
      <c r="C17276" s="47" t="s">
        <v>37309</v>
      </c>
    </row>
    <row r="17277" spans="1:3" x14ac:dyDescent="0.25">
      <c r="A17277">
        <v>169595</v>
      </c>
      <c r="B17277" t="s">
        <v>37310</v>
      </c>
      <c r="C17277" s="47" t="s">
        <v>37311</v>
      </c>
    </row>
    <row r="17278" spans="1:3" x14ac:dyDescent="0.25">
      <c r="A17278">
        <v>169596</v>
      </c>
      <c r="B17278" t="s">
        <v>37312</v>
      </c>
      <c r="C17278" s="47" t="s">
        <v>37313</v>
      </c>
    </row>
    <row r="17279" spans="1:3" x14ac:dyDescent="0.25">
      <c r="A17279">
        <v>169597</v>
      </c>
      <c r="B17279" t="s">
        <v>37314</v>
      </c>
      <c r="C17279" s="47" t="s">
        <v>37315</v>
      </c>
    </row>
    <row r="17280" spans="1:3" x14ac:dyDescent="0.25">
      <c r="A17280">
        <v>169598</v>
      </c>
      <c r="B17280" t="s">
        <v>37316</v>
      </c>
      <c r="C17280" s="47" t="s">
        <v>37317</v>
      </c>
    </row>
    <row r="17281" spans="1:3" x14ac:dyDescent="0.25">
      <c r="A17281">
        <v>169599</v>
      </c>
      <c r="B17281" t="s">
        <v>37318</v>
      </c>
      <c r="C17281" s="47" t="s">
        <v>37319</v>
      </c>
    </row>
    <row r="17282" spans="1:3" x14ac:dyDescent="0.25">
      <c r="A17282">
        <v>169600</v>
      </c>
      <c r="B17282" t="s">
        <v>37320</v>
      </c>
      <c r="C17282" s="47" t="s">
        <v>37321</v>
      </c>
    </row>
    <row r="17283" spans="1:3" x14ac:dyDescent="0.25">
      <c r="A17283">
        <v>169601</v>
      </c>
      <c r="B17283" t="s">
        <v>37322</v>
      </c>
      <c r="C17283" s="47" t="s">
        <v>37323</v>
      </c>
    </row>
    <row r="17284" spans="1:3" x14ac:dyDescent="0.25">
      <c r="A17284">
        <v>169602</v>
      </c>
      <c r="B17284" t="s">
        <v>37324</v>
      </c>
      <c r="C17284" s="47" t="s">
        <v>37325</v>
      </c>
    </row>
    <row r="17285" spans="1:3" x14ac:dyDescent="0.25">
      <c r="A17285">
        <v>169603</v>
      </c>
      <c r="B17285" t="s">
        <v>37326</v>
      </c>
      <c r="C17285" s="47" t="s">
        <v>37327</v>
      </c>
    </row>
    <row r="17286" spans="1:3" x14ac:dyDescent="0.25">
      <c r="A17286">
        <v>169604</v>
      </c>
      <c r="B17286" t="s">
        <v>1023</v>
      </c>
      <c r="C17286" s="47" t="s">
        <v>37328</v>
      </c>
    </row>
    <row r="17287" spans="1:3" x14ac:dyDescent="0.25">
      <c r="A17287">
        <v>169605</v>
      </c>
      <c r="B17287" t="s">
        <v>37329</v>
      </c>
      <c r="C17287" s="47" t="s">
        <v>37330</v>
      </c>
    </row>
    <row r="17288" spans="1:3" x14ac:dyDescent="0.25">
      <c r="A17288">
        <v>169606</v>
      </c>
      <c r="B17288" t="s">
        <v>37331</v>
      </c>
      <c r="C17288" s="47" t="s">
        <v>37332</v>
      </c>
    </row>
    <row r="17289" spans="1:3" x14ac:dyDescent="0.25">
      <c r="A17289">
        <v>169607</v>
      </c>
      <c r="B17289" t="s">
        <v>37333</v>
      </c>
      <c r="C17289" s="47" t="s">
        <v>37334</v>
      </c>
    </row>
    <row r="17290" spans="1:3" x14ac:dyDescent="0.25">
      <c r="A17290">
        <v>169608</v>
      </c>
      <c r="B17290" t="s">
        <v>37335</v>
      </c>
      <c r="C17290" s="47" t="s">
        <v>37336</v>
      </c>
    </row>
    <row r="17291" spans="1:3" x14ac:dyDescent="0.25">
      <c r="A17291">
        <v>169609</v>
      </c>
      <c r="B17291" t="s">
        <v>37337</v>
      </c>
      <c r="C17291" s="47" t="s">
        <v>37338</v>
      </c>
    </row>
    <row r="17292" spans="1:3" x14ac:dyDescent="0.25">
      <c r="A17292">
        <v>169610</v>
      </c>
      <c r="B17292" t="s">
        <v>37339</v>
      </c>
      <c r="C17292" s="47" t="s">
        <v>37340</v>
      </c>
    </row>
    <row r="17293" spans="1:3" x14ac:dyDescent="0.25">
      <c r="A17293">
        <v>169611</v>
      </c>
      <c r="B17293" t="s">
        <v>37341</v>
      </c>
      <c r="C17293" s="47" t="s">
        <v>37342</v>
      </c>
    </row>
    <row r="17294" spans="1:3" x14ac:dyDescent="0.25">
      <c r="A17294">
        <v>169612</v>
      </c>
      <c r="B17294" t="s">
        <v>37343</v>
      </c>
      <c r="C17294" s="47" t="s">
        <v>37344</v>
      </c>
    </row>
    <row r="17295" spans="1:3" x14ac:dyDescent="0.25">
      <c r="A17295">
        <v>169613</v>
      </c>
      <c r="B17295" t="s">
        <v>37345</v>
      </c>
      <c r="C17295" s="47" t="s">
        <v>37346</v>
      </c>
    </row>
    <row r="17296" spans="1:3" x14ac:dyDescent="0.25">
      <c r="A17296">
        <v>169614</v>
      </c>
      <c r="B17296" t="s">
        <v>1606</v>
      </c>
      <c r="C17296" s="47" t="s">
        <v>37347</v>
      </c>
    </row>
    <row r="17297" spans="1:3" x14ac:dyDescent="0.25">
      <c r="A17297">
        <v>169615</v>
      </c>
      <c r="B17297" t="s">
        <v>37348</v>
      </c>
      <c r="C17297" s="47" t="s">
        <v>37349</v>
      </c>
    </row>
    <row r="17298" spans="1:3" x14ac:dyDescent="0.25">
      <c r="A17298">
        <v>169616</v>
      </c>
      <c r="B17298" t="s">
        <v>37350</v>
      </c>
      <c r="C17298" s="47" t="s">
        <v>37351</v>
      </c>
    </row>
    <row r="17299" spans="1:3" x14ac:dyDescent="0.25">
      <c r="A17299">
        <v>169617</v>
      </c>
      <c r="B17299" t="s">
        <v>37352</v>
      </c>
      <c r="C17299" s="47" t="s">
        <v>37353</v>
      </c>
    </row>
    <row r="17300" spans="1:3" x14ac:dyDescent="0.25">
      <c r="A17300">
        <v>169618</v>
      </c>
      <c r="B17300" t="s">
        <v>37354</v>
      </c>
      <c r="C17300" s="47" t="s">
        <v>37355</v>
      </c>
    </row>
    <row r="17301" spans="1:3" x14ac:dyDescent="0.25">
      <c r="A17301">
        <v>169619</v>
      </c>
      <c r="B17301" t="s">
        <v>37356</v>
      </c>
      <c r="C17301" s="47" t="s">
        <v>37357</v>
      </c>
    </row>
    <row r="17302" spans="1:3" x14ac:dyDescent="0.25">
      <c r="A17302">
        <v>169620</v>
      </c>
      <c r="B17302" t="s">
        <v>37358</v>
      </c>
      <c r="C17302" s="47" t="s">
        <v>37359</v>
      </c>
    </row>
    <row r="17303" spans="1:3" x14ac:dyDescent="0.25">
      <c r="A17303">
        <v>169621</v>
      </c>
      <c r="B17303" t="s">
        <v>37360</v>
      </c>
      <c r="C17303" s="47" t="s">
        <v>37361</v>
      </c>
    </row>
    <row r="17304" spans="1:3" x14ac:dyDescent="0.25">
      <c r="A17304">
        <v>169622</v>
      </c>
      <c r="B17304" t="s">
        <v>37362</v>
      </c>
      <c r="C17304" s="47" t="s">
        <v>37363</v>
      </c>
    </row>
    <row r="17305" spans="1:3" x14ac:dyDescent="0.25">
      <c r="A17305">
        <v>169623</v>
      </c>
      <c r="B17305" t="s">
        <v>37364</v>
      </c>
      <c r="C17305" s="47" t="s">
        <v>37365</v>
      </c>
    </row>
    <row r="17306" spans="1:3" x14ac:dyDescent="0.25">
      <c r="A17306">
        <v>169624</v>
      </c>
      <c r="B17306" t="s">
        <v>37366</v>
      </c>
      <c r="C17306" s="47" t="s">
        <v>37367</v>
      </c>
    </row>
    <row r="17307" spans="1:3" x14ac:dyDescent="0.25">
      <c r="A17307">
        <v>169625</v>
      </c>
      <c r="B17307" t="s">
        <v>37368</v>
      </c>
      <c r="C17307" s="47" t="s">
        <v>37369</v>
      </c>
    </row>
    <row r="17308" spans="1:3" x14ac:dyDescent="0.25">
      <c r="A17308">
        <v>169626</v>
      </c>
      <c r="B17308" t="s">
        <v>37370</v>
      </c>
      <c r="C17308" s="47" t="s">
        <v>37371</v>
      </c>
    </row>
    <row r="17309" spans="1:3" x14ac:dyDescent="0.25">
      <c r="A17309">
        <v>169627</v>
      </c>
      <c r="B17309" t="s">
        <v>37372</v>
      </c>
      <c r="C17309" s="47" t="s">
        <v>37373</v>
      </c>
    </row>
    <row r="17310" spans="1:3" x14ac:dyDescent="0.25">
      <c r="A17310">
        <v>169628</v>
      </c>
      <c r="B17310" t="s">
        <v>37374</v>
      </c>
      <c r="C17310" s="47" t="s">
        <v>37375</v>
      </c>
    </row>
    <row r="17311" spans="1:3" x14ac:dyDescent="0.25">
      <c r="A17311">
        <v>169629</v>
      </c>
      <c r="B17311" t="s">
        <v>37376</v>
      </c>
      <c r="C17311" s="47" t="s">
        <v>37377</v>
      </c>
    </row>
    <row r="17312" spans="1:3" x14ac:dyDescent="0.25">
      <c r="A17312">
        <v>169630</v>
      </c>
      <c r="B17312" t="s">
        <v>37378</v>
      </c>
      <c r="C17312" s="47" t="s">
        <v>37379</v>
      </c>
    </row>
    <row r="17313" spans="1:3" x14ac:dyDescent="0.25">
      <c r="A17313">
        <v>169631</v>
      </c>
      <c r="B17313" t="s">
        <v>37380</v>
      </c>
      <c r="C17313" s="47" t="s">
        <v>37381</v>
      </c>
    </row>
    <row r="17314" spans="1:3" x14ac:dyDescent="0.25">
      <c r="A17314">
        <v>169632</v>
      </c>
      <c r="B17314" t="s">
        <v>37382</v>
      </c>
      <c r="C17314" s="47" t="s">
        <v>37383</v>
      </c>
    </row>
    <row r="17315" spans="1:3" x14ac:dyDescent="0.25">
      <c r="A17315">
        <v>169633</v>
      </c>
      <c r="B17315" t="s">
        <v>37384</v>
      </c>
      <c r="C17315" s="47" t="s">
        <v>37385</v>
      </c>
    </row>
    <row r="17316" spans="1:3" x14ac:dyDescent="0.25">
      <c r="A17316">
        <v>169634</v>
      </c>
      <c r="B17316" t="s">
        <v>37386</v>
      </c>
      <c r="C17316" s="47" t="s">
        <v>37387</v>
      </c>
    </row>
    <row r="17317" spans="1:3" x14ac:dyDescent="0.25">
      <c r="A17317">
        <v>169635</v>
      </c>
      <c r="B17317" t="s">
        <v>37388</v>
      </c>
      <c r="C17317" s="47" t="s">
        <v>37389</v>
      </c>
    </row>
    <row r="17318" spans="1:3" x14ac:dyDescent="0.25">
      <c r="A17318">
        <v>169636</v>
      </c>
      <c r="B17318" t="s">
        <v>37390</v>
      </c>
      <c r="C17318" s="47" t="s">
        <v>37391</v>
      </c>
    </row>
    <row r="17319" spans="1:3" x14ac:dyDescent="0.25">
      <c r="A17319">
        <v>169637</v>
      </c>
      <c r="B17319" t="s">
        <v>972</v>
      </c>
      <c r="C17319" s="47" t="s">
        <v>37392</v>
      </c>
    </row>
    <row r="17320" spans="1:3" x14ac:dyDescent="0.25">
      <c r="A17320">
        <v>169638</v>
      </c>
      <c r="B17320" t="s">
        <v>37393</v>
      </c>
      <c r="C17320" s="47" t="s">
        <v>37394</v>
      </c>
    </row>
    <row r="17321" spans="1:3" x14ac:dyDescent="0.25">
      <c r="A17321">
        <v>169639</v>
      </c>
      <c r="B17321" t="s">
        <v>37395</v>
      </c>
      <c r="C17321" s="47" t="s">
        <v>37396</v>
      </c>
    </row>
    <row r="17322" spans="1:3" x14ac:dyDescent="0.25">
      <c r="A17322">
        <v>169640</v>
      </c>
      <c r="B17322" t="s">
        <v>37397</v>
      </c>
      <c r="C17322" s="47" t="s">
        <v>37398</v>
      </c>
    </row>
    <row r="17323" spans="1:3" x14ac:dyDescent="0.25">
      <c r="A17323">
        <v>169641</v>
      </c>
      <c r="B17323" t="s">
        <v>1227</v>
      </c>
      <c r="C17323" s="47" t="s">
        <v>37399</v>
      </c>
    </row>
    <row r="17324" spans="1:3" x14ac:dyDescent="0.25">
      <c r="A17324">
        <v>169642</v>
      </c>
      <c r="B17324" t="s">
        <v>37400</v>
      </c>
      <c r="C17324" s="47" t="s">
        <v>37401</v>
      </c>
    </row>
    <row r="17325" spans="1:3" x14ac:dyDescent="0.25">
      <c r="A17325">
        <v>169643</v>
      </c>
      <c r="B17325" t="s">
        <v>37402</v>
      </c>
      <c r="C17325" s="47" t="s">
        <v>37403</v>
      </c>
    </row>
    <row r="17326" spans="1:3" x14ac:dyDescent="0.25">
      <c r="A17326">
        <v>169644</v>
      </c>
      <c r="B17326" t="s">
        <v>37404</v>
      </c>
      <c r="C17326" s="47" t="s">
        <v>37405</v>
      </c>
    </row>
    <row r="17327" spans="1:3" x14ac:dyDescent="0.25">
      <c r="A17327">
        <v>169645</v>
      </c>
      <c r="B17327" t="s">
        <v>37406</v>
      </c>
      <c r="C17327" s="47" t="s">
        <v>37407</v>
      </c>
    </row>
    <row r="17328" spans="1:3" x14ac:dyDescent="0.25">
      <c r="A17328">
        <v>169646</v>
      </c>
      <c r="B17328" t="s">
        <v>37408</v>
      </c>
      <c r="C17328" s="47" t="s">
        <v>37409</v>
      </c>
    </row>
    <row r="17329" spans="1:3" x14ac:dyDescent="0.25">
      <c r="A17329">
        <v>169647</v>
      </c>
      <c r="B17329" t="s">
        <v>37410</v>
      </c>
      <c r="C17329" s="47" t="s">
        <v>37411</v>
      </c>
    </row>
    <row r="17330" spans="1:3" x14ac:dyDescent="0.25">
      <c r="A17330">
        <v>169648</v>
      </c>
      <c r="B17330" t="s">
        <v>37412</v>
      </c>
      <c r="C17330" s="47" t="s">
        <v>37413</v>
      </c>
    </row>
    <row r="17331" spans="1:3" x14ac:dyDescent="0.25">
      <c r="A17331">
        <v>169649</v>
      </c>
      <c r="B17331" t="s">
        <v>37414</v>
      </c>
      <c r="C17331" s="47" t="s">
        <v>37415</v>
      </c>
    </row>
    <row r="17332" spans="1:3" x14ac:dyDescent="0.25">
      <c r="A17332">
        <v>169650</v>
      </c>
      <c r="B17332" t="s">
        <v>37416</v>
      </c>
      <c r="C17332" s="47" t="s">
        <v>37417</v>
      </c>
    </row>
    <row r="17333" spans="1:3" x14ac:dyDescent="0.25">
      <c r="A17333">
        <v>169651</v>
      </c>
      <c r="B17333" t="s">
        <v>37418</v>
      </c>
      <c r="C17333" s="47" t="s">
        <v>37419</v>
      </c>
    </row>
    <row r="17334" spans="1:3" x14ac:dyDescent="0.25">
      <c r="A17334">
        <v>169652</v>
      </c>
      <c r="B17334" t="s">
        <v>37420</v>
      </c>
      <c r="C17334" s="47" t="s">
        <v>37421</v>
      </c>
    </row>
    <row r="17335" spans="1:3" x14ac:dyDescent="0.25">
      <c r="A17335">
        <v>169653</v>
      </c>
      <c r="B17335" t="s">
        <v>37422</v>
      </c>
      <c r="C17335" s="47" t="s">
        <v>37423</v>
      </c>
    </row>
    <row r="17336" spans="1:3" x14ac:dyDescent="0.25">
      <c r="A17336">
        <v>169654</v>
      </c>
      <c r="B17336" t="s">
        <v>37424</v>
      </c>
      <c r="C17336" s="47" t="s">
        <v>37425</v>
      </c>
    </row>
    <row r="17337" spans="1:3" x14ac:dyDescent="0.25">
      <c r="A17337">
        <v>169655</v>
      </c>
      <c r="B17337" t="s">
        <v>37426</v>
      </c>
      <c r="C17337" s="47" t="s">
        <v>37427</v>
      </c>
    </row>
    <row r="17338" spans="1:3" x14ac:dyDescent="0.25">
      <c r="A17338">
        <v>169656</v>
      </c>
      <c r="B17338" t="s">
        <v>37428</v>
      </c>
      <c r="C17338" s="47" t="s">
        <v>37429</v>
      </c>
    </row>
    <row r="17339" spans="1:3" x14ac:dyDescent="0.25">
      <c r="A17339">
        <v>169657</v>
      </c>
      <c r="B17339" t="s">
        <v>37430</v>
      </c>
      <c r="C17339" s="47" t="s">
        <v>37431</v>
      </c>
    </row>
    <row r="17340" spans="1:3" x14ac:dyDescent="0.25">
      <c r="A17340">
        <v>169658</v>
      </c>
      <c r="B17340" t="s">
        <v>37432</v>
      </c>
      <c r="C17340" s="47" t="s">
        <v>37433</v>
      </c>
    </row>
    <row r="17341" spans="1:3" x14ac:dyDescent="0.25">
      <c r="A17341">
        <v>169659</v>
      </c>
      <c r="B17341" t="s">
        <v>37434</v>
      </c>
      <c r="C17341" s="47" t="s">
        <v>37435</v>
      </c>
    </row>
    <row r="17342" spans="1:3" x14ac:dyDescent="0.25">
      <c r="A17342">
        <v>169660</v>
      </c>
      <c r="B17342" t="s">
        <v>37436</v>
      </c>
      <c r="C17342" s="47" t="s">
        <v>37437</v>
      </c>
    </row>
    <row r="17343" spans="1:3" x14ac:dyDescent="0.25">
      <c r="A17343">
        <v>169661</v>
      </c>
      <c r="B17343" t="s">
        <v>37438</v>
      </c>
      <c r="C17343" s="47" t="s">
        <v>37439</v>
      </c>
    </row>
    <row r="17344" spans="1:3" x14ac:dyDescent="0.25">
      <c r="A17344">
        <v>169662</v>
      </c>
      <c r="B17344" t="s">
        <v>37440</v>
      </c>
      <c r="C17344" s="47" t="s">
        <v>37441</v>
      </c>
    </row>
    <row r="17345" spans="1:3" x14ac:dyDescent="0.25">
      <c r="A17345">
        <v>169663</v>
      </c>
      <c r="B17345" t="s">
        <v>37442</v>
      </c>
      <c r="C17345" s="47" t="s">
        <v>37443</v>
      </c>
    </row>
    <row r="17346" spans="1:3" x14ac:dyDescent="0.25">
      <c r="A17346">
        <v>169664</v>
      </c>
      <c r="B17346" t="s">
        <v>37444</v>
      </c>
      <c r="C17346" s="47" t="s">
        <v>37445</v>
      </c>
    </row>
    <row r="17347" spans="1:3" x14ac:dyDescent="0.25">
      <c r="A17347">
        <v>169665</v>
      </c>
      <c r="B17347" t="s">
        <v>37446</v>
      </c>
      <c r="C17347" s="47" t="s">
        <v>37447</v>
      </c>
    </row>
    <row r="17348" spans="1:3" x14ac:dyDescent="0.25">
      <c r="A17348">
        <v>169666</v>
      </c>
      <c r="B17348" t="s">
        <v>37448</v>
      </c>
      <c r="C17348" s="47" t="s">
        <v>37449</v>
      </c>
    </row>
    <row r="17349" spans="1:3" x14ac:dyDescent="0.25">
      <c r="A17349">
        <v>169667</v>
      </c>
      <c r="B17349" t="s">
        <v>37450</v>
      </c>
      <c r="C17349" s="47" t="s">
        <v>37451</v>
      </c>
    </row>
    <row r="17350" spans="1:3" x14ac:dyDescent="0.25">
      <c r="A17350">
        <v>169668</v>
      </c>
      <c r="B17350" t="s">
        <v>1307</v>
      </c>
      <c r="C17350" s="47" t="s">
        <v>37452</v>
      </c>
    </row>
    <row r="17351" spans="1:3" x14ac:dyDescent="0.25">
      <c r="A17351">
        <v>169669</v>
      </c>
      <c r="B17351" t="s">
        <v>37453</v>
      </c>
      <c r="C17351" s="47" t="s">
        <v>37454</v>
      </c>
    </row>
    <row r="17352" spans="1:3" x14ac:dyDescent="0.25">
      <c r="A17352">
        <v>169670</v>
      </c>
      <c r="B17352" t="s">
        <v>37455</v>
      </c>
      <c r="C17352" s="47" t="s">
        <v>37456</v>
      </c>
    </row>
    <row r="17353" spans="1:3" x14ac:dyDescent="0.25">
      <c r="A17353">
        <v>169671</v>
      </c>
      <c r="B17353" t="s">
        <v>37457</v>
      </c>
      <c r="C17353" s="47" t="s">
        <v>37458</v>
      </c>
    </row>
    <row r="17354" spans="1:3" x14ac:dyDescent="0.25">
      <c r="A17354">
        <v>169672</v>
      </c>
      <c r="B17354" t="s">
        <v>37459</v>
      </c>
      <c r="C17354" s="47" t="s">
        <v>37460</v>
      </c>
    </row>
    <row r="17355" spans="1:3" x14ac:dyDescent="0.25">
      <c r="A17355">
        <v>169673</v>
      </c>
      <c r="B17355" t="s">
        <v>37461</v>
      </c>
      <c r="C17355" s="47" t="s">
        <v>37462</v>
      </c>
    </row>
    <row r="17356" spans="1:3" x14ac:dyDescent="0.25">
      <c r="A17356">
        <v>169674</v>
      </c>
      <c r="B17356" t="s">
        <v>37463</v>
      </c>
      <c r="C17356" s="47" t="s">
        <v>37464</v>
      </c>
    </row>
    <row r="17357" spans="1:3" x14ac:dyDescent="0.25">
      <c r="A17357">
        <v>169675</v>
      </c>
      <c r="B17357" t="s">
        <v>37465</v>
      </c>
      <c r="C17357" s="47" t="s">
        <v>37466</v>
      </c>
    </row>
    <row r="17358" spans="1:3" x14ac:dyDescent="0.25">
      <c r="A17358">
        <v>169676</v>
      </c>
      <c r="B17358" t="s">
        <v>37467</v>
      </c>
      <c r="C17358" s="47" t="s">
        <v>37468</v>
      </c>
    </row>
    <row r="17359" spans="1:3" x14ac:dyDescent="0.25">
      <c r="A17359">
        <v>169677</v>
      </c>
      <c r="B17359" t="s">
        <v>37469</v>
      </c>
      <c r="C17359" s="47" t="s">
        <v>37470</v>
      </c>
    </row>
    <row r="17360" spans="1:3" x14ac:dyDescent="0.25">
      <c r="A17360">
        <v>169678</v>
      </c>
      <c r="B17360" t="s">
        <v>37471</v>
      </c>
      <c r="C17360" s="47" t="s">
        <v>37472</v>
      </c>
    </row>
    <row r="17361" spans="1:3" x14ac:dyDescent="0.25">
      <c r="A17361">
        <v>169679</v>
      </c>
      <c r="B17361" t="s">
        <v>37473</v>
      </c>
      <c r="C17361" s="47" t="s">
        <v>37474</v>
      </c>
    </row>
    <row r="17362" spans="1:3" x14ac:dyDescent="0.25">
      <c r="A17362">
        <v>169680</v>
      </c>
      <c r="B17362" t="s">
        <v>37475</v>
      </c>
      <c r="C17362" s="47" t="s">
        <v>37476</v>
      </c>
    </row>
    <row r="17363" spans="1:3" x14ac:dyDescent="0.25">
      <c r="A17363">
        <v>169681</v>
      </c>
      <c r="B17363" t="s">
        <v>37477</v>
      </c>
      <c r="C17363" s="47" t="s">
        <v>37478</v>
      </c>
    </row>
    <row r="17364" spans="1:3" x14ac:dyDescent="0.25">
      <c r="A17364">
        <v>169682</v>
      </c>
      <c r="B17364" t="s">
        <v>1410</v>
      </c>
      <c r="C17364" s="47" t="s">
        <v>37479</v>
      </c>
    </row>
    <row r="17365" spans="1:3" x14ac:dyDescent="0.25">
      <c r="A17365">
        <v>169683</v>
      </c>
      <c r="B17365" t="s">
        <v>1496</v>
      </c>
      <c r="C17365" s="47" t="s">
        <v>37480</v>
      </c>
    </row>
    <row r="17366" spans="1:3" x14ac:dyDescent="0.25">
      <c r="A17366">
        <v>169684</v>
      </c>
      <c r="B17366" t="s">
        <v>37481</v>
      </c>
      <c r="C17366" s="47" t="s">
        <v>37482</v>
      </c>
    </row>
    <row r="17367" spans="1:3" x14ac:dyDescent="0.25">
      <c r="A17367">
        <v>169685</v>
      </c>
      <c r="B17367" t="s">
        <v>37483</v>
      </c>
      <c r="C17367" s="47" t="s">
        <v>37484</v>
      </c>
    </row>
    <row r="17368" spans="1:3" x14ac:dyDescent="0.25">
      <c r="A17368">
        <v>169686</v>
      </c>
      <c r="B17368" t="s">
        <v>37485</v>
      </c>
      <c r="C17368" s="47" t="s">
        <v>37486</v>
      </c>
    </row>
    <row r="17369" spans="1:3" x14ac:dyDescent="0.25">
      <c r="A17369">
        <v>169687</v>
      </c>
      <c r="B17369" t="s">
        <v>37487</v>
      </c>
      <c r="C17369" s="47" t="s">
        <v>37488</v>
      </c>
    </row>
    <row r="17370" spans="1:3" x14ac:dyDescent="0.25">
      <c r="A17370">
        <v>169688</v>
      </c>
      <c r="B17370" t="s">
        <v>37489</v>
      </c>
      <c r="C17370" s="47" t="s">
        <v>37490</v>
      </c>
    </row>
    <row r="17371" spans="1:3" x14ac:dyDescent="0.25">
      <c r="A17371">
        <v>169689</v>
      </c>
      <c r="B17371" t="s">
        <v>37491</v>
      </c>
      <c r="C17371" s="47" t="s">
        <v>37492</v>
      </c>
    </row>
    <row r="17372" spans="1:3" x14ac:dyDescent="0.25">
      <c r="A17372">
        <v>169690</v>
      </c>
      <c r="B17372" t="s">
        <v>37493</v>
      </c>
      <c r="C17372" s="47" t="s">
        <v>37494</v>
      </c>
    </row>
    <row r="17373" spans="1:3" x14ac:dyDescent="0.25">
      <c r="A17373">
        <v>169691</v>
      </c>
      <c r="B17373" t="s">
        <v>37495</v>
      </c>
      <c r="C17373" s="47" t="s">
        <v>37496</v>
      </c>
    </row>
    <row r="17374" spans="1:3" x14ac:dyDescent="0.25">
      <c r="A17374">
        <v>169692</v>
      </c>
      <c r="B17374" t="s">
        <v>37497</v>
      </c>
      <c r="C17374" s="47" t="s">
        <v>37498</v>
      </c>
    </row>
    <row r="17375" spans="1:3" x14ac:dyDescent="0.25">
      <c r="A17375">
        <v>169693</v>
      </c>
      <c r="B17375" t="s">
        <v>37499</v>
      </c>
      <c r="C17375" s="47" t="s">
        <v>37500</v>
      </c>
    </row>
    <row r="17376" spans="1:3" x14ac:dyDescent="0.25">
      <c r="A17376">
        <v>169694</v>
      </c>
      <c r="B17376" t="s">
        <v>37501</v>
      </c>
      <c r="C17376" s="47" t="s">
        <v>37502</v>
      </c>
    </row>
    <row r="17377" spans="1:3" x14ac:dyDescent="0.25">
      <c r="A17377">
        <v>169695</v>
      </c>
      <c r="B17377" t="s">
        <v>37503</v>
      </c>
      <c r="C17377" s="47" t="s">
        <v>37504</v>
      </c>
    </row>
    <row r="17378" spans="1:3" x14ac:dyDescent="0.25">
      <c r="A17378">
        <v>169696</v>
      </c>
      <c r="B17378" t="s">
        <v>37505</v>
      </c>
      <c r="C17378" s="47" t="s">
        <v>37506</v>
      </c>
    </row>
    <row r="17379" spans="1:3" x14ac:dyDescent="0.25">
      <c r="A17379">
        <v>169697</v>
      </c>
      <c r="B17379" t="s">
        <v>37507</v>
      </c>
      <c r="C17379" s="47" t="s">
        <v>37508</v>
      </c>
    </row>
    <row r="17380" spans="1:3" x14ac:dyDescent="0.25">
      <c r="A17380">
        <v>169698</v>
      </c>
      <c r="B17380" t="s">
        <v>37509</v>
      </c>
      <c r="C17380" s="47" t="s">
        <v>37510</v>
      </c>
    </row>
    <row r="17381" spans="1:3" x14ac:dyDescent="0.25">
      <c r="A17381">
        <v>169699</v>
      </c>
      <c r="B17381" t="s">
        <v>37511</v>
      </c>
      <c r="C17381" s="47" t="s">
        <v>37512</v>
      </c>
    </row>
    <row r="17382" spans="1:3" x14ac:dyDescent="0.25">
      <c r="A17382">
        <v>169700</v>
      </c>
      <c r="B17382" t="s">
        <v>878</v>
      </c>
      <c r="C17382" s="47" t="s">
        <v>37513</v>
      </c>
    </row>
    <row r="17383" spans="1:3" x14ac:dyDescent="0.25">
      <c r="A17383">
        <v>169701</v>
      </c>
      <c r="B17383" t="s">
        <v>37514</v>
      </c>
      <c r="C17383" s="47" t="s">
        <v>37515</v>
      </c>
    </row>
    <row r="17384" spans="1:3" x14ac:dyDescent="0.25">
      <c r="A17384">
        <v>169702</v>
      </c>
      <c r="B17384" t="s">
        <v>37516</v>
      </c>
      <c r="C17384" s="47" t="s">
        <v>37517</v>
      </c>
    </row>
    <row r="17385" spans="1:3" x14ac:dyDescent="0.25">
      <c r="A17385">
        <v>169703</v>
      </c>
      <c r="B17385" t="s">
        <v>37518</v>
      </c>
      <c r="C17385" s="47" t="s">
        <v>37519</v>
      </c>
    </row>
    <row r="17386" spans="1:3" x14ac:dyDescent="0.25">
      <c r="A17386">
        <v>169704</v>
      </c>
      <c r="B17386" t="s">
        <v>37520</v>
      </c>
      <c r="C17386" s="47" t="s">
        <v>37521</v>
      </c>
    </row>
    <row r="17387" spans="1:3" x14ac:dyDescent="0.25">
      <c r="A17387">
        <v>169705</v>
      </c>
      <c r="B17387" t="s">
        <v>37522</v>
      </c>
      <c r="C17387" s="47" t="s">
        <v>37523</v>
      </c>
    </row>
    <row r="17388" spans="1:3" x14ac:dyDescent="0.25">
      <c r="A17388">
        <v>169706</v>
      </c>
      <c r="B17388" t="s">
        <v>37524</v>
      </c>
      <c r="C17388" s="47" t="s">
        <v>37525</v>
      </c>
    </row>
    <row r="17389" spans="1:3" x14ac:dyDescent="0.25">
      <c r="A17389">
        <v>169707</v>
      </c>
      <c r="B17389" t="s">
        <v>37526</v>
      </c>
      <c r="C17389" s="47" t="s">
        <v>37527</v>
      </c>
    </row>
    <row r="17390" spans="1:3" x14ac:dyDescent="0.25">
      <c r="A17390">
        <v>169708</v>
      </c>
      <c r="B17390" t="s">
        <v>37528</v>
      </c>
      <c r="C17390" s="47" t="s">
        <v>37529</v>
      </c>
    </row>
    <row r="17391" spans="1:3" x14ac:dyDescent="0.25">
      <c r="A17391">
        <v>169709</v>
      </c>
      <c r="B17391" t="s">
        <v>37530</v>
      </c>
      <c r="C17391" s="47" t="s">
        <v>37531</v>
      </c>
    </row>
    <row r="17392" spans="1:3" x14ac:dyDescent="0.25">
      <c r="A17392">
        <v>169710</v>
      </c>
      <c r="B17392" t="s">
        <v>37532</v>
      </c>
      <c r="C17392" s="47" t="s">
        <v>37533</v>
      </c>
    </row>
    <row r="17393" spans="1:3" x14ac:dyDescent="0.25">
      <c r="A17393">
        <v>169711</v>
      </c>
      <c r="B17393" t="s">
        <v>37534</v>
      </c>
      <c r="C17393" s="47" t="s">
        <v>37535</v>
      </c>
    </row>
    <row r="17394" spans="1:3" x14ac:dyDescent="0.25">
      <c r="A17394">
        <v>169712</v>
      </c>
      <c r="B17394" t="s">
        <v>37536</v>
      </c>
      <c r="C17394" s="47" t="s">
        <v>37537</v>
      </c>
    </row>
    <row r="17395" spans="1:3" x14ac:dyDescent="0.25">
      <c r="A17395">
        <v>169713</v>
      </c>
      <c r="B17395" t="s">
        <v>37538</v>
      </c>
      <c r="C17395" s="47" t="s">
        <v>37539</v>
      </c>
    </row>
    <row r="17396" spans="1:3" x14ac:dyDescent="0.25">
      <c r="A17396">
        <v>169714</v>
      </c>
      <c r="B17396" t="s">
        <v>37540</v>
      </c>
      <c r="C17396" s="47" t="s">
        <v>37541</v>
      </c>
    </row>
    <row r="17397" spans="1:3" x14ac:dyDescent="0.25">
      <c r="A17397">
        <v>169715</v>
      </c>
      <c r="B17397" t="s">
        <v>37542</v>
      </c>
      <c r="C17397" s="47" t="s">
        <v>37543</v>
      </c>
    </row>
    <row r="17398" spans="1:3" x14ac:dyDescent="0.25">
      <c r="A17398">
        <v>169716</v>
      </c>
      <c r="B17398" t="s">
        <v>37544</v>
      </c>
      <c r="C17398" s="47" t="s">
        <v>37545</v>
      </c>
    </row>
    <row r="17399" spans="1:3" x14ac:dyDescent="0.25">
      <c r="A17399">
        <v>169717</v>
      </c>
      <c r="B17399" t="s">
        <v>37546</v>
      </c>
      <c r="C17399" s="47" t="s">
        <v>37547</v>
      </c>
    </row>
    <row r="17400" spans="1:3" x14ac:dyDescent="0.25">
      <c r="A17400">
        <v>169718</v>
      </c>
      <c r="B17400" t="s">
        <v>37548</v>
      </c>
      <c r="C17400" s="47" t="s">
        <v>37549</v>
      </c>
    </row>
    <row r="17401" spans="1:3" x14ac:dyDescent="0.25">
      <c r="A17401">
        <v>169719</v>
      </c>
      <c r="B17401" t="s">
        <v>37550</v>
      </c>
      <c r="C17401" s="47" t="s">
        <v>37551</v>
      </c>
    </row>
    <row r="17402" spans="1:3" x14ac:dyDescent="0.25">
      <c r="A17402">
        <v>169720</v>
      </c>
      <c r="B17402" t="s">
        <v>37552</v>
      </c>
      <c r="C17402" s="47" t="s">
        <v>37553</v>
      </c>
    </row>
    <row r="17403" spans="1:3" x14ac:dyDescent="0.25">
      <c r="A17403">
        <v>169721</v>
      </c>
      <c r="B17403" t="s">
        <v>37554</v>
      </c>
      <c r="C17403" s="47" t="s">
        <v>37555</v>
      </c>
    </row>
    <row r="17404" spans="1:3" x14ac:dyDescent="0.25">
      <c r="A17404">
        <v>169722</v>
      </c>
      <c r="B17404" t="s">
        <v>37556</v>
      </c>
      <c r="C17404" s="47" t="s">
        <v>37557</v>
      </c>
    </row>
    <row r="17405" spans="1:3" x14ac:dyDescent="0.25">
      <c r="A17405">
        <v>169723</v>
      </c>
      <c r="B17405" t="s">
        <v>37558</v>
      </c>
      <c r="C17405" s="47" t="s">
        <v>37559</v>
      </c>
    </row>
    <row r="17406" spans="1:3" x14ac:dyDescent="0.25">
      <c r="A17406">
        <v>169724</v>
      </c>
      <c r="B17406" t="s">
        <v>37560</v>
      </c>
      <c r="C17406" s="47" t="s">
        <v>37561</v>
      </c>
    </row>
    <row r="17407" spans="1:3" x14ac:dyDescent="0.25">
      <c r="A17407">
        <v>169725</v>
      </c>
      <c r="B17407" t="s">
        <v>37562</v>
      </c>
      <c r="C17407" s="47" t="s">
        <v>37563</v>
      </c>
    </row>
    <row r="17408" spans="1:3" x14ac:dyDescent="0.25">
      <c r="A17408">
        <v>169726</v>
      </c>
      <c r="B17408" t="s">
        <v>37564</v>
      </c>
      <c r="C17408" s="47" t="s">
        <v>37565</v>
      </c>
    </row>
    <row r="17409" spans="1:3" x14ac:dyDescent="0.25">
      <c r="A17409">
        <v>169727</v>
      </c>
      <c r="B17409" t="s">
        <v>37566</v>
      </c>
      <c r="C17409" s="47" t="s">
        <v>37567</v>
      </c>
    </row>
    <row r="17410" spans="1:3" x14ac:dyDescent="0.25">
      <c r="A17410">
        <v>169728</v>
      </c>
      <c r="B17410" t="s">
        <v>37568</v>
      </c>
      <c r="C17410" s="47" t="s">
        <v>37569</v>
      </c>
    </row>
    <row r="17411" spans="1:3" x14ac:dyDescent="0.25">
      <c r="A17411">
        <v>169729</v>
      </c>
      <c r="B17411" t="s">
        <v>37570</v>
      </c>
      <c r="C17411" s="47" t="s">
        <v>37571</v>
      </c>
    </row>
    <row r="17412" spans="1:3" x14ac:dyDescent="0.25">
      <c r="A17412">
        <v>169730</v>
      </c>
      <c r="B17412" t="s">
        <v>37572</v>
      </c>
      <c r="C17412" s="47" t="s">
        <v>37573</v>
      </c>
    </row>
    <row r="17413" spans="1:3" x14ac:dyDescent="0.25">
      <c r="A17413">
        <v>169731</v>
      </c>
      <c r="B17413" t="s">
        <v>37574</v>
      </c>
      <c r="C17413" s="47" t="s">
        <v>37575</v>
      </c>
    </row>
    <row r="17414" spans="1:3" x14ac:dyDescent="0.25">
      <c r="A17414">
        <v>169732</v>
      </c>
      <c r="B17414" t="s">
        <v>37576</v>
      </c>
      <c r="C17414" s="47" t="s">
        <v>37577</v>
      </c>
    </row>
    <row r="17415" spans="1:3" x14ac:dyDescent="0.25">
      <c r="A17415">
        <v>169733</v>
      </c>
      <c r="B17415" t="s">
        <v>37578</v>
      </c>
      <c r="C17415" s="47" t="s">
        <v>37579</v>
      </c>
    </row>
    <row r="17416" spans="1:3" x14ac:dyDescent="0.25">
      <c r="A17416">
        <v>169734</v>
      </c>
      <c r="B17416" t="s">
        <v>37580</v>
      </c>
      <c r="C17416" s="47" t="s">
        <v>37581</v>
      </c>
    </row>
    <row r="17417" spans="1:3" x14ac:dyDescent="0.25">
      <c r="A17417">
        <v>169735</v>
      </c>
      <c r="B17417" t="s">
        <v>37582</v>
      </c>
      <c r="C17417" s="47" t="s">
        <v>37583</v>
      </c>
    </row>
    <row r="17418" spans="1:3" x14ac:dyDescent="0.25">
      <c r="A17418">
        <v>169736</v>
      </c>
      <c r="B17418" t="s">
        <v>37584</v>
      </c>
      <c r="C17418" s="47" t="s">
        <v>37585</v>
      </c>
    </row>
    <row r="17419" spans="1:3" x14ac:dyDescent="0.25">
      <c r="A17419">
        <v>169737</v>
      </c>
      <c r="B17419" t="s">
        <v>37586</v>
      </c>
      <c r="C17419" s="47" t="s">
        <v>37587</v>
      </c>
    </row>
    <row r="17420" spans="1:3" x14ac:dyDescent="0.25">
      <c r="A17420">
        <v>169738</v>
      </c>
      <c r="B17420" t="s">
        <v>37588</v>
      </c>
      <c r="C17420" s="47" t="s">
        <v>36515</v>
      </c>
    </row>
    <row r="17421" spans="1:3" x14ac:dyDescent="0.25">
      <c r="A17421">
        <v>169739</v>
      </c>
      <c r="B17421" t="s">
        <v>37589</v>
      </c>
      <c r="C17421" s="47" t="s">
        <v>37590</v>
      </c>
    </row>
    <row r="17422" spans="1:3" x14ac:dyDescent="0.25">
      <c r="A17422">
        <v>169740</v>
      </c>
      <c r="B17422" t="s">
        <v>37591</v>
      </c>
      <c r="C17422" s="47" t="s">
        <v>37592</v>
      </c>
    </row>
    <row r="17423" spans="1:3" x14ac:dyDescent="0.25">
      <c r="A17423">
        <v>169741</v>
      </c>
      <c r="B17423" t="s">
        <v>37593</v>
      </c>
      <c r="C17423" s="47" t="s">
        <v>37594</v>
      </c>
    </row>
    <row r="17424" spans="1:3" x14ac:dyDescent="0.25">
      <c r="A17424">
        <v>169742</v>
      </c>
      <c r="B17424" t="s">
        <v>1655</v>
      </c>
      <c r="C17424" s="47" t="s">
        <v>37595</v>
      </c>
    </row>
    <row r="17425" spans="1:3" x14ac:dyDescent="0.25">
      <c r="A17425">
        <v>169743</v>
      </c>
      <c r="B17425" t="s">
        <v>37596</v>
      </c>
      <c r="C17425" s="47" t="s">
        <v>37597</v>
      </c>
    </row>
    <row r="17426" spans="1:3" x14ac:dyDescent="0.25">
      <c r="A17426">
        <v>169744</v>
      </c>
      <c r="B17426" t="s">
        <v>37598</v>
      </c>
      <c r="C17426" s="47" t="s">
        <v>37599</v>
      </c>
    </row>
    <row r="17427" spans="1:3" x14ac:dyDescent="0.25">
      <c r="A17427">
        <v>169745</v>
      </c>
      <c r="B17427" t="s">
        <v>37600</v>
      </c>
      <c r="C17427" s="47" t="s">
        <v>37601</v>
      </c>
    </row>
    <row r="17428" spans="1:3" x14ac:dyDescent="0.25">
      <c r="A17428">
        <v>169746</v>
      </c>
      <c r="B17428" t="s">
        <v>37602</v>
      </c>
      <c r="C17428" s="47" t="s">
        <v>37603</v>
      </c>
    </row>
    <row r="17429" spans="1:3" x14ac:dyDescent="0.25">
      <c r="A17429">
        <v>169747</v>
      </c>
      <c r="B17429" t="s">
        <v>37604</v>
      </c>
      <c r="C17429" s="47" t="s">
        <v>37605</v>
      </c>
    </row>
    <row r="17430" spans="1:3" x14ac:dyDescent="0.25">
      <c r="A17430">
        <v>169748</v>
      </c>
      <c r="B17430" t="s">
        <v>37606</v>
      </c>
      <c r="C17430" s="47" t="s">
        <v>37607</v>
      </c>
    </row>
    <row r="17431" spans="1:3" x14ac:dyDescent="0.25">
      <c r="A17431">
        <v>169749</v>
      </c>
      <c r="B17431" t="s">
        <v>37608</v>
      </c>
      <c r="C17431" s="47" t="s">
        <v>37609</v>
      </c>
    </row>
    <row r="17432" spans="1:3" x14ac:dyDescent="0.25">
      <c r="A17432">
        <v>169750</v>
      </c>
      <c r="B17432" t="s">
        <v>37610</v>
      </c>
      <c r="C17432" s="47" t="s">
        <v>37611</v>
      </c>
    </row>
    <row r="17433" spans="1:3" x14ac:dyDescent="0.25">
      <c r="A17433">
        <v>169751</v>
      </c>
      <c r="B17433" t="s">
        <v>37612</v>
      </c>
      <c r="C17433" s="47" t="s">
        <v>37613</v>
      </c>
    </row>
    <row r="17434" spans="1:3" x14ac:dyDescent="0.25">
      <c r="A17434">
        <v>169752</v>
      </c>
      <c r="B17434" t="s">
        <v>37614</v>
      </c>
      <c r="C17434" s="47" t="s">
        <v>37615</v>
      </c>
    </row>
    <row r="17435" spans="1:3" x14ac:dyDescent="0.25">
      <c r="A17435">
        <v>169753</v>
      </c>
      <c r="B17435" t="s">
        <v>37616</v>
      </c>
      <c r="C17435" s="47" t="s">
        <v>37617</v>
      </c>
    </row>
    <row r="17436" spans="1:3" x14ac:dyDescent="0.25">
      <c r="A17436">
        <v>169754</v>
      </c>
      <c r="B17436" t="s">
        <v>657</v>
      </c>
      <c r="C17436" s="47" t="s">
        <v>37618</v>
      </c>
    </row>
    <row r="17437" spans="1:3" x14ac:dyDescent="0.25">
      <c r="A17437">
        <v>169755</v>
      </c>
      <c r="B17437" t="s">
        <v>37619</v>
      </c>
      <c r="C17437" s="47" t="s">
        <v>37620</v>
      </c>
    </row>
    <row r="17438" spans="1:3" x14ac:dyDescent="0.25">
      <c r="A17438">
        <v>169756</v>
      </c>
      <c r="B17438" t="s">
        <v>37621</v>
      </c>
      <c r="C17438" s="47" t="s">
        <v>37622</v>
      </c>
    </row>
    <row r="17439" spans="1:3" x14ac:dyDescent="0.25">
      <c r="A17439">
        <v>169757</v>
      </c>
      <c r="B17439" t="s">
        <v>37623</v>
      </c>
      <c r="C17439" s="47" t="s">
        <v>37624</v>
      </c>
    </row>
    <row r="17440" spans="1:3" x14ac:dyDescent="0.25">
      <c r="A17440">
        <v>169758</v>
      </c>
      <c r="B17440" t="s">
        <v>37625</v>
      </c>
      <c r="C17440" s="47" t="s">
        <v>37626</v>
      </c>
    </row>
    <row r="17441" spans="1:3" x14ac:dyDescent="0.25">
      <c r="A17441">
        <v>169759</v>
      </c>
      <c r="B17441" t="s">
        <v>37627</v>
      </c>
      <c r="C17441" s="47" t="s">
        <v>37628</v>
      </c>
    </row>
    <row r="17442" spans="1:3" x14ac:dyDescent="0.25">
      <c r="A17442">
        <v>169760</v>
      </c>
      <c r="B17442" t="s">
        <v>37629</v>
      </c>
      <c r="C17442" s="47" t="s">
        <v>37630</v>
      </c>
    </row>
    <row r="17443" spans="1:3" x14ac:dyDescent="0.25">
      <c r="A17443">
        <v>169761</v>
      </c>
      <c r="B17443" t="s">
        <v>37631</v>
      </c>
      <c r="C17443" s="47" t="s">
        <v>37632</v>
      </c>
    </row>
    <row r="17444" spans="1:3" x14ac:dyDescent="0.25">
      <c r="A17444">
        <v>169762</v>
      </c>
      <c r="B17444" t="s">
        <v>37633</v>
      </c>
      <c r="C17444" s="47" t="s">
        <v>37634</v>
      </c>
    </row>
    <row r="17445" spans="1:3" x14ac:dyDescent="0.25">
      <c r="A17445">
        <v>169763</v>
      </c>
      <c r="B17445" t="s">
        <v>37635</v>
      </c>
      <c r="C17445" s="47" t="s">
        <v>37636</v>
      </c>
    </row>
    <row r="17446" spans="1:3" x14ac:dyDescent="0.25">
      <c r="A17446">
        <v>169764</v>
      </c>
      <c r="B17446" t="s">
        <v>37637</v>
      </c>
      <c r="C17446" s="47" t="s">
        <v>37638</v>
      </c>
    </row>
    <row r="17447" spans="1:3" x14ac:dyDescent="0.25">
      <c r="A17447">
        <v>169765</v>
      </c>
      <c r="B17447" t="s">
        <v>37639</v>
      </c>
      <c r="C17447" s="47" t="s">
        <v>37640</v>
      </c>
    </row>
    <row r="17448" spans="1:3" x14ac:dyDescent="0.25">
      <c r="A17448">
        <v>169766</v>
      </c>
      <c r="B17448" t="s">
        <v>37641</v>
      </c>
      <c r="C17448" s="47" t="s">
        <v>37642</v>
      </c>
    </row>
    <row r="17449" spans="1:3" x14ac:dyDescent="0.25">
      <c r="A17449">
        <v>169767</v>
      </c>
      <c r="B17449" t="s">
        <v>37643</v>
      </c>
      <c r="C17449" s="47" t="s">
        <v>37644</v>
      </c>
    </row>
    <row r="17450" spans="1:3" x14ac:dyDescent="0.25">
      <c r="A17450">
        <v>169768</v>
      </c>
      <c r="B17450" t="s">
        <v>37645</v>
      </c>
      <c r="C17450" s="47" t="s">
        <v>37646</v>
      </c>
    </row>
    <row r="17451" spans="1:3" x14ac:dyDescent="0.25">
      <c r="A17451">
        <v>169769</v>
      </c>
      <c r="B17451" t="s">
        <v>37647</v>
      </c>
      <c r="C17451" s="47" t="s">
        <v>37648</v>
      </c>
    </row>
    <row r="17452" spans="1:3" x14ac:dyDescent="0.25">
      <c r="A17452">
        <v>169770</v>
      </c>
      <c r="B17452" t="s">
        <v>37649</v>
      </c>
      <c r="C17452" s="47" t="s">
        <v>37650</v>
      </c>
    </row>
    <row r="17453" spans="1:3" x14ac:dyDescent="0.25">
      <c r="A17453">
        <v>169771</v>
      </c>
      <c r="B17453" t="s">
        <v>37651</v>
      </c>
      <c r="C17453" s="47" t="s">
        <v>37652</v>
      </c>
    </row>
    <row r="17454" spans="1:3" x14ac:dyDescent="0.25">
      <c r="A17454">
        <v>169772</v>
      </c>
      <c r="B17454" t="s">
        <v>37653</v>
      </c>
      <c r="C17454" s="47" t="s">
        <v>37654</v>
      </c>
    </row>
    <row r="17455" spans="1:3" x14ac:dyDescent="0.25">
      <c r="A17455">
        <v>169773</v>
      </c>
      <c r="B17455" t="s">
        <v>1029</v>
      </c>
      <c r="C17455" s="47" t="s">
        <v>37655</v>
      </c>
    </row>
    <row r="17456" spans="1:3" x14ac:dyDescent="0.25">
      <c r="A17456">
        <v>169774</v>
      </c>
      <c r="B17456" t="s">
        <v>37656</v>
      </c>
      <c r="C17456" s="47" t="s">
        <v>37657</v>
      </c>
    </row>
    <row r="17457" spans="1:3" x14ac:dyDescent="0.25">
      <c r="A17457">
        <v>169775</v>
      </c>
      <c r="B17457" t="s">
        <v>37658</v>
      </c>
      <c r="C17457" s="47" t="s">
        <v>37659</v>
      </c>
    </row>
    <row r="17458" spans="1:3" x14ac:dyDescent="0.25">
      <c r="A17458">
        <v>169776</v>
      </c>
      <c r="B17458" t="s">
        <v>37660</v>
      </c>
      <c r="C17458" s="47" t="s">
        <v>37661</v>
      </c>
    </row>
    <row r="17459" spans="1:3" x14ac:dyDescent="0.25">
      <c r="A17459">
        <v>169777</v>
      </c>
      <c r="B17459" t="s">
        <v>37662</v>
      </c>
      <c r="C17459" s="47" t="s">
        <v>37663</v>
      </c>
    </row>
    <row r="17460" spans="1:3" x14ac:dyDescent="0.25">
      <c r="A17460">
        <v>169778</v>
      </c>
      <c r="B17460" t="s">
        <v>37664</v>
      </c>
      <c r="C17460" s="47" t="s">
        <v>37665</v>
      </c>
    </row>
    <row r="17461" spans="1:3" x14ac:dyDescent="0.25">
      <c r="A17461">
        <v>169779</v>
      </c>
      <c r="B17461" t="s">
        <v>37666</v>
      </c>
      <c r="C17461" s="47" t="s">
        <v>37667</v>
      </c>
    </row>
    <row r="17462" spans="1:3" x14ac:dyDescent="0.25">
      <c r="A17462">
        <v>169780</v>
      </c>
      <c r="B17462" t="s">
        <v>1362</v>
      </c>
      <c r="C17462" s="47" t="s">
        <v>37668</v>
      </c>
    </row>
    <row r="17463" spans="1:3" x14ac:dyDescent="0.25">
      <c r="A17463">
        <v>169781</v>
      </c>
      <c r="B17463" t="s">
        <v>37669</v>
      </c>
      <c r="C17463" s="47" t="s">
        <v>37670</v>
      </c>
    </row>
    <row r="17464" spans="1:3" x14ac:dyDescent="0.25">
      <c r="A17464">
        <v>169782</v>
      </c>
      <c r="B17464" t="s">
        <v>37671</v>
      </c>
      <c r="C17464" s="47" t="s">
        <v>37672</v>
      </c>
    </row>
    <row r="17465" spans="1:3" x14ac:dyDescent="0.25">
      <c r="A17465">
        <v>169783</v>
      </c>
      <c r="B17465" t="s">
        <v>37673</v>
      </c>
      <c r="C17465" s="47" t="s">
        <v>37674</v>
      </c>
    </row>
    <row r="17466" spans="1:3" x14ac:dyDescent="0.25">
      <c r="A17466">
        <v>169784</v>
      </c>
      <c r="B17466" t="s">
        <v>37675</v>
      </c>
      <c r="C17466" s="47" t="s">
        <v>37676</v>
      </c>
    </row>
    <row r="17467" spans="1:3" x14ac:dyDescent="0.25">
      <c r="A17467">
        <v>169785</v>
      </c>
      <c r="B17467" t="s">
        <v>37677</v>
      </c>
      <c r="C17467" s="47" t="s">
        <v>37678</v>
      </c>
    </row>
    <row r="17468" spans="1:3" x14ac:dyDescent="0.25">
      <c r="A17468">
        <v>169786</v>
      </c>
      <c r="B17468" t="s">
        <v>37679</v>
      </c>
      <c r="C17468" s="47" t="s">
        <v>37680</v>
      </c>
    </row>
    <row r="17469" spans="1:3" x14ac:dyDescent="0.25">
      <c r="A17469">
        <v>169787</v>
      </c>
      <c r="B17469" t="s">
        <v>37681</v>
      </c>
      <c r="C17469" s="47" t="s">
        <v>37682</v>
      </c>
    </row>
    <row r="17470" spans="1:3" x14ac:dyDescent="0.25">
      <c r="A17470">
        <v>169788</v>
      </c>
      <c r="B17470" t="s">
        <v>37683</v>
      </c>
      <c r="C17470" s="47" t="s">
        <v>37684</v>
      </c>
    </row>
    <row r="17471" spans="1:3" x14ac:dyDescent="0.25">
      <c r="A17471">
        <v>169789</v>
      </c>
      <c r="B17471" t="s">
        <v>37685</v>
      </c>
      <c r="C17471" s="47" t="s">
        <v>37686</v>
      </c>
    </row>
    <row r="17472" spans="1:3" x14ac:dyDescent="0.25">
      <c r="A17472">
        <v>169790</v>
      </c>
      <c r="B17472" t="s">
        <v>37687</v>
      </c>
      <c r="C17472" s="47" t="s">
        <v>37688</v>
      </c>
    </row>
    <row r="17473" spans="1:3" x14ac:dyDescent="0.25">
      <c r="A17473">
        <v>169791</v>
      </c>
      <c r="B17473" t="s">
        <v>37689</v>
      </c>
      <c r="C17473" s="47" t="s">
        <v>37690</v>
      </c>
    </row>
    <row r="17474" spans="1:3" x14ac:dyDescent="0.25">
      <c r="A17474">
        <v>169792</v>
      </c>
      <c r="B17474" t="s">
        <v>37691</v>
      </c>
      <c r="C17474" s="47" t="s">
        <v>37692</v>
      </c>
    </row>
    <row r="17475" spans="1:3" x14ac:dyDescent="0.25">
      <c r="A17475">
        <v>169793</v>
      </c>
      <c r="B17475" t="s">
        <v>37693</v>
      </c>
      <c r="C17475" s="47" t="s">
        <v>37694</v>
      </c>
    </row>
    <row r="17476" spans="1:3" x14ac:dyDescent="0.25">
      <c r="A17476">
        <v>169794</v>
      </c>
      <c r="B17476" t="s">
        <v>37695</v>
      </c>
      <c r="C17476" s="47" t="s">
        <v>37696</v>
      </c>
    </row>
    <row r="17477" spans="1:3" x14ac:dyDescent="0.25">
      <c r="A17477">
        <v>169795</v>
      </c>
      <c r="B17477" t="s">
        <v>479</v>
      </c>
      <c r="C17477" s="47" t="s">
        <v>37697</v>
      </c>
    </row>
    <row r="17478" spans="1:3" x14ac:dyDescent="0.25">
      <c r="A17478">
        <v>169796</v>
      </c>
      <c r="B17478" t="s">
        <v>37698</v>
      </c>
      <c r="C17478" s="47" t="s">
        <v>37699</v>
      </c>
    </row>
    <row r="17479" spans="1:3" x14ac:dyDescent="0.25">
      <c r="A17479">
        <v>169797</v>
      </c>
      <c r="B17479" t="s">
        <v>37700</v>
      </c>
      <c r="C17479" s="47" t="s">
        <v>37701</v>
      </c>
    </row>
    <row r="17480" spans="1:3" x14ac:dyDescent="0.25">
      <c r="A17480">
        <v>169798</v>
      </c>
      <c r="B17480" t="s">
        <v>37702</v>
      </c>
      <c r="C17480" s="47" t="s">
        <v>37703</v>
      </c>
    </row>
    <row r="17481" spans="1:3" x14ac:dyDescent="0.25">
      <c r="A17481">
        <v>169799</v>
      </c>
      <c r="B17481" t="s">
        <v>37704</v>
      </c>
      <c r="C17481" s="47" t="s">
        <v>37705</v>
      </c>
    </row>
    <row r="17482" spans="1:3" x14ac:dyDescent="0.25">
      <c r="A17482">
        <v>169800</v>
      </c>
      <c r="B17482" t="s">
        <v>37706</v>
      </c>
      <c r="C17482" s="47" t="s">
        <v>37707</v>
      </c>
    </row>
    <row r="17483" spans="1:3" x14ac:dyDescent="0.25">
      <c r="A17483">
        <v>169801</v>
      </c>
      <c r="B17483" t="s">
        <v>37708</v>
      </c>
      <c r="C17483" s="47" t="s">
        <v>37709</v>
      </c>
    </row>
    <row r="17484" spans="1:3" x14ac:dyDescent="0.25">
      <c r="A17484">
        <v>169802</v>
      </c>
      <c r="B17484" t="s">
        <v>37710</v>
      </c>
      <c r="C17484" s="47" t="s">
        <v>37711</v>
      </c>
    </row>
    <row r="17485" spans="1:3" x14ac:dyDescent="0.25">
      <c r="A17485">
        <v>169803</v>
      </c>
      <c r="B17485" t="s">
        <v>37712</v>
      </c>
      <c r="C17485" s="47" t="s">
        <v>37713</v>
      </c>
    </row>
    <row r="17486" spans="1:3" x14ac:dyDescent="0.25">
      <c r="A17486">
        <v>169804</v>
      </c>
      <c r="B17486" t="s">
        <v>37714</v>
      </c>
      <c r="C17486" s="47" t="s">
        <v>37715</v>
      </c>
    </row>
    <row r="17487" spans="1:3" x14ac:dyDescent="0.25">
      <c r="A17487">
        <v>169805</v>
      </c>
      <c r="B17487" t="s">
        <v>37716</v>
      </c>
      <c r="C17487" s="47" t="s">
        <v>37717</v>
      </c>
    </row>
    <row r="17488" spans="1:3" x14ac:dyDescent="0.25">
      <c r="A17488">
        <v>169806</v>
      </c>
      <c r="B17488" t="s">
        <v>37718</v>
      </c>
      <c r="C17488" s="47" t="s">
        <v>37719</v>
      </c>
    </row>
    <row r="17489" spans="1:3" x14ac:dyDescent="0.25">
      <c r="A17489">
        <v>169807</v>
      </c>
      <c r="B17489" t="s">
        <v>37720</v>
      </c>
      <c r="C17489" s="47" t="s">
        <v>37721</v>
      </c>
    </row>
    <row r="17490" spans="1:3" x14ac:dyDescent="0.25">
      <c r="A17490">
        <v>169808</v>
      </c>
      <c r="B17490" t="s">
        <v>37722</v>
      </c>
      <c r="C17490" s="47" t="s">
        <v>37723</v>
      </c>
    </row>
    <row r="17491" spans="1:3" x14ac:dyDescent="0.25">
      <c r="A17491">
        <v>169809</v>
      </c>
      <c r="B17491" t="s">
        <v>37724</v>
      </c>
      <c r="C17491" s="47" t="s">
        <v>37725</v>
      </c>
    </row>
    <row r="17492" spans="1:3" x14ac:dyDescent="0.25">
      <c r="A17492">
        <v>169810</v>
      </c>
      <c r="B17492" t="s">
        <v>37726</v>
      </c>
      <c r="C17492" s="47" t="s">
        <v>37727</v>
      </c>
    </row>
    <row r="17493" spans="1:3" x14ac:dyDescent="0.25">
      <c r="A17493">
        <v>169811</v>
      </c>
      <c r="B17493" t="s">
        <v>37728</v>
      </c>
      <c r="C17493" s="47" t="s">
        <v>37729</v>
      </c>
    </row>
    <row r="17494" spans="1:3" x14ac:dyDescent="0.25">
      <c r="A17494">
        <v>169812</v>
      </c>
      <c r="B17494" t="s">
        <v>37730</v>
      </c>
      <c r="C17494" s="47" t="s">
        <v>37731</v>
      </c>
    </row>
    <row r="17495" spans="1:3" x14ac:dyDescent="0.25">
      <c r="A17495">
        <v>169813</v>
      </c>
      <c r="B17495" t="s">
        <v>37732</v>
      </c>
      <c r="C17495" s="47" t="s">
        <v>37733</v>
      </c>
    </row>
    <row r="17496" spans="1:3" x14ac:dyDescent="0.25">
      <c r="A17496">
        <v>169814</v>
      </c>
      <c r="B17496" t="s">
        <v>37734</v>
      </c>
      <c r="C17496" s="47" t="s">
        <v>37735</v>
      </c>
    </row>
    <row r="17497" spans="1:3" x14ac:dyDescent="0.25">
      <c r="A17497">
        <v>169815</v>
      </c>
      <c r="B17497" t="s">
        <v>37736</v>
      </c>
      <c r="C17497" s="47" t="s">
        <v>37737</v>
      </c>
    </row>
    <row r="17498" spans="1:3" x14ac:dyDescent="0.25">
      <c r="A17498">
        <v>169816</v>
      </c>
      <c r="B17498" t="s">
        <v>37738</v>
      </c>
      <c r="C17498" s="47" t="s">
        <v>37739</v>
      </c>
    </row>
    <row r="17499" spans="1:3" x14ac:dyDescent="0.25">
      <c r="A17499">
        <v>169817</v>
      </c>
      <c r="B17499" t="s">
        <v>37740</v>
      </c>
      <c r="C17499" s="47" t="s">
        <v>37741</v>
      </c>
    </row>
    <row r="17500" spans="1:3" x14ac:dyDescent="0.25">
      <c r="A17500">
        <v>169818</v>
      </c>
      <c r="B17500" t="s">
        <v>37742</v>
      </c>
      <c r="C17500" s="47" t="s">
        <v>37743</v>
      </c>
    </row>
    <row r="17501" spans="1:3" x14ac:dyDescent="0.25">
      <c r="A17501">
        <v>169819</v>
      </c>
      <c r="B17501" t="s">
        <v>37744</v>
      </c>
      <c r="C17501" s="47" t="s">
        <v>37745</v>
      </c>
    </row>
    <row r="17502" spans="1:3" x14ac:dyDescent="0.25">
      <c r="A17502">
        <v>169820</v>
      </c>
      <c r="B17502" t="s">
        <v>37746</v>
      </c>
      <c r="C17502" s="47" t="s">
        <v>37747</v>
      </c>
    </row>
    <row r="17503" spans="1:3" x14ac:dyDescent="0.25">
      <c r="A17503">
        <v>169821</v>
      </c>
      <c r="B17503" t="s">
        <v>37748</v>
      </c>
      <c r="C17503" s="47" t="s">
        <v>37749</v>
      </c>
    </row>
    <row r="17504" spans="1:3" x14ac:dyDescent="0.25">
      <c r="A17504">
        <v>169822</v>
      </c>
      <c r="B17504" t="s">
        <v>37750</v>
      </c>
      <c r="C17504" s="47" t="s">
        <v>37751</v>
      </c>
    </row>
    <row r="17505" spans="1:3" x14ac:dyDescent="0.25">
      <c r="A17505">
        <v>169823</v>
      </c>
      <c r="B17505" t="s">
        <v>37752</v>
      </c>
      <c r="C17505" s="47" t="s">
        <v>37753</v>
      </c>
    </row>
    <row r="17506" spans="1:3" x14ac:dyDescent="0.25">
      <c r="A17506">
        <v>169824</v>
      </c>
      <c r="B17506" t="s">
        <v>37754</v>
      </c>
      <c r="C17506" s="47" t="s">
        <v>37755</v>
      </c>
    </row>
    <row r="17507" spans="1:3" x14ac:dyDescent="0.25">
      <c r="A17507">
        <v>169825</v>
      </c>
      <c r="B17507" t="s">
        <v>37756</v>
      </c>
      <c r="C17507" s="47" t="s">
        <v>37757</v>
      </c>
    </row>
    <row r="17508" spans="1:3" x14ac:dyDescent="0.25">
      <c r="A17508">
        <v>169826</v>
      </c>
      <c r="B17508" t="s">
        <v>37758</v>
      </c>
      <c r="C17508" s="47" t="s">
        <v>37759</v>
      </c>
    </row>
    <row r="17509" spans="1:3" x14ac:dyDescent="0.25">
      <c r="A17509">
        <v>169827</v>
      </c>
      <c r="B17509" t="s">
        <v>37760</v>
      </c>
      <c r="C17509" s="47" t="s">
        <v>37761</v>
      </c>
    </row>
    <row r="17510" spans="1:3" x14ac:dyDescent="0.25">
      <c r="A17510">
        <v>169828</v>
      </c>
      <c r="B17510" t="s">
        <v>37762</v>
      </c>
      <c r="C17510" s="47" t="s">
        <v>37763</v>
      </c>
    </row>
    <row r="17511" spans="1:3" x14ac:dyDescent="0.25">
      <c r="A17511">
        <v>169829</v>
      </c>
      <c r="B17511" t="s">
        <v>37764</v>
      </c>
      <c r="C17511" s="47" t="s">
        <v>37765</v>
      </c>
    </row>
    <row r="17512" spans="1:3" x14ac:dyDescent="0.25">
      <c r="A17512">
        <v>169830</v>
      </c>
      <c r="B17512" t="s">
        <v>37766</v>
      </c>
      <c r="C17512" s="47" t="s">
        <v>37767</v>
      </c>
    </row>
    <row r="17513" spans="1:3" x14ac:dyDescent="0.25">
      <c r="A17513">
        <v>169831</v>
      </c>
      <c r="B17513" t="s">
        <v>37768</v>
      </c>
      <c r="C17513" s="47" t="s">
        <v>37769</v>
      </c>
    </row>
    <row r="17514" spans="1:3" x14ac:dyDescent="0.25">
      <c r="A17514">
        <v>169832</v>
      </c>
      <c r="B17514" t="s">
        <v>37770</v>
      </c>
      <c r="C17514" s="47" t="s">
        <v>37771</v>
      </c>
    </row>
    <row r="17515" spans="1:3" x14ac:dyDescent="0.25">
      <c r="A17515">
        <v>169833</v>
      </c>
      <c r="B17515" t="s">
        <v>37772</v>
      </c>
      <c r="C17515" s="47" t="s">
        <v>37773</v>
      </c>
    </row>
    <row r="17516" spans="1:3" x14ac:dyDescent="0.25">
      <c r="A17516">
        <v>169834</v>
      </c>
      <c r="B17516" t="s">
        <v>37774</v>
      </c>
      <c r="C17516" s="47" t="s">
        <v>37775</v>
      </c>
    </row>
    <row r="17517" spans="1:3" x14ac:dyDescent="0.25">
      <c r="A17517">
        <v>169835</v>
      </c>
      <c r="B17517" t="s">
        <v>37776</v>
      </c>
      <c r="C17517" s="47" t="s">
        <v>37777</v>
      </c>
    </row>
    <row r="17518" spans="1:3" x14ac:dyDescent="0.25">
      <c r="A17518">
        <v>169836</v>
      </c>
      <c r="B17518" t="s">
        <v>37778</v>
      </c>
      <c r="C17518" s="47" t="s">
        <v>37779</v>
      </c>
    </row>
    <row r="17519" spans="1:3" x14ac:dyDescent="0.25">
      <c r="A17519">
        <v>169837</v>
      </c>
      <c r="B17519" t="s">
        <v>37780</v>
      </c>
      <c r="C17519" s="47" t="s">
        <v>37781</v>
      </c>
    </row>
    <row r="17520" spans="1:3" x14ac:dyDescent="0.25">
      <c r="A17520">
        <v>169838</v>
      </c>
      <c r="B17520" t="s">
        <v>37782</v>
      </c>
      <c r="C17520" s="47" t="s">
        <v>37783</v>
      </c>
    </row>
    <row r="17521" spans="1:3" x14ac:dyDescent="0.25">
      <c r="A17521">
        <v>169839</v>
      </c>
      <c r="B17521" t="s">
        <v>37784</v>
      </c>
      <c r="C17521" s="47" t="s">
        <v>37785</v>
      </c>
    </row>
    <row r="17522" spans="1:3" x14ac:dyDescent="0.25">
      <c r="A17522">
        <v>169840</v>
      </c>
      <c r="B17522" t="s">
        <v>37786</v>
      </c>
      <c r="C17522" s="47" t="s">
        <v>37787</v>
      </c>
    </row>
    <row r="17523" spans="1:3" x14ac:dyDescent="0.25">
      <c r="A17523">
        <v>169841</v>
      </c>
      <c r="B17523" t="s">
        <v>37788</v>
      </c>
      <c r="C17523" s="47" t="s">
        <v>37789</v>
      </c>
    </row>
    <row r="17524" spans="1:3" x14ac:dyDescent="0.25">
      <c r="A17524">
        <v>169842</v>
      </c>
      <c r="B17524" t="s">
        <v>37790</v>
      </c>
      <c r="C17524" s="47" t="s">
        <v>37791</v>
      </c>
    </row>
    <row r="17525" spans="1:3" x14ac:dyDescent="0.25">
      <c r="A17525">
        <v>169843</v>
      </c>
      <c r="B17525" t="s">
        <v>37792</v>
      </c>
      <c r="C17525" s="47" t="s">
        <v>37793</v>
      </c>
    </row>
    <row r="17526" spans="1:3" x14ac:dyDescent="0.25">
      <c r="A17526">
        <v>169844</v>
      </c>
      <c r="B17526" t="s">
        <v>37794</v>
      </c>
      <c r="C17526" s="47" t="s">
        <v>37795</v>
      </c>
    </row>
    <row r="17527" spans="1:3" x14ac:dyDescent="0.25">
      <c r="A17527">
        <v>169845</v>
      </c>
      <c r="B17527" t="s">
        <v>37796</v>
      </c>
      <c r="C17527" s="47" t="s">
        <v>37797</v>
      </c>
    </row>
    <row r="17528" spans="1:3" x14ac:dyDescent="0.25">
      <c r="A17528">
        <v>169846</v>
      </c>
      <c r="B17528" t="s">
        <v>37798</v>
      </c>
      <c r="C17528" s="47" t="s">
        <v>37799</v>
      </c>
    </row>
    <row r="17529" spans="1:3" x14ac:dyDescent="0.25">
      <c r="A17529">
        <v>169847</v>
      </c>
      <c r="B17529" t="s">
        <v>37800</v>
      </c>
      <c r="C17529" s="47" t="s">
        <v>37801</v>
      </c>
    </row>
    <row r="17530" spans="1:3" x14ac:dyDescent="0.25">
      <c r="A17530">
        <v>169848</v>
      </c>
      <c r="B17530" t="s">
        <v>37802</v>
      </c>
      <c r="C17530" s="47" t="s">
        <v>37803</v>
      </c>
    </row>
    <row r="17531" spans="1:3" x14ac:dyDescent="0.25">
      <c r="A17531">
        <v>169849</v>
      </c>
      <c r="B17531" t="s">
        <v>37804</v>
      </c>
      <c r="C17531" s="47" t="s">
        <v>37805</v>
      </c>
    </row>
    <row r="17532" spans="1:3" x14ac:dyDescent="0.25">
      <c r="A17532">
        <v>169850</v>
      </c>
      <c r="B17532" t="s">
        <v>37806</v>
      </c>
      <c r="C17532" s="47" t="s">
        <v>37807</v>
      </c>
    </row>
    <row r="17533" spans="1:3" x14ac:dyDescent="0.25">
      <c r="A17533">
        <v>169851</v>
      </c>
      <c r="B17533" t="s">
        <v>37808</v>
      </c>
      <c r="C17533" s="47" t="s">
        <v>37809</v>
      </c>
    </row>
    <row r="17534" spans="1:3" x14ac:dyDescent="0.25">
      <c r="A17534">
        <v>169852</v>
      </c>
      <c r="B17534" t="s">
        <v>37810</v>
      </c>
      <c r="C17534" s="47" t="s">
        <v>37811</v>
      </c>
    </row>
    <row r="17535" spans="1:3" x14ac:dyDescent="0.25">
      <c r="A17535">
        <v>169853</v>
      </c>
      <c r="B17535" t="s">
        <v>37812</v>
      </c>
      <c r="C17535" s="47" t="s">
        <v>37813</v>
      </c>
    </row>
    <row r="17536" spans="1:3" x14ac:dyDescent="0.25">
      <c r="A17536">
        <v>169854</v>
      </c>
      <c r="B17536" t="s">
        <v>37814</v>
      </c>
      <c r="C17536" s="47" t="s">
        <v>37815</v>
      </c>
    </row>
    <row r="17537" spans="1:3" x14ac:dyDescent="0.25">
      <c r="A17537">
        <v>169855</v>
      </c>
      <c r="B17537" t="s">
        <v>37816</v>
      </c>
      <c r="C17537" s="47" t="s">
        <v>37817</v>
      </c>
    </row>
    <row r="17538" spans="1:3" x14ac:dyDescent="0.25">
      <c r="A17538">
        <v>169856</v>
      </c>
      <c r="B17538" t="s">
        <v>37818</v>
      </c>
      <c r="C17538" s="47" t="s">
        <v>37819</v>
      </c>
    </row>
    <row r="17539" spans="1:3" x14ac:dyDescent="0.25">
      <c r="A17539">
        <v>169857</v>
      </c>
      <c r="B17539" t="s">
        <v>37820</v>
      </c>
      <c r="C17539" s="47" t="s">
        <v>37821</v>
      </c>
    </row>
    <row r="17540" spans="1:3" x14ac:dyDescent="0.25">
      <c r="A17540">
        <v>169858</v>
      </c>
      <c r="B17540" t="s">
        <v>37822</v>
      </c>
      <c r="C17540" s="47" t="s">
        <v>37823</v>
      </c>
    </row>
    <row r="17541" spans="1:3" x14ac:dyDescent="0.25">
      <c r="A17541">
        <v>169859</v>
      </c>
      <c r="B17541" t="s">
        <v>37824</v>
      </c>
      <c r="C17541" s="47" t="s">
        <v>37825</v>
      </c>
    </row>
    <row r="17542" spans="1:3" x14ac:dyDescent="0.25">
      <c r="A17542">
        <v>169860</v>
      </c>
      <c r="B17542" t="s">
        <v>37826</v>
      </c>
      <c r="C17542" s="47" t="s">
        <v>37827</v>
      </c>
    </row>
    <row r="17543" spans="1:3" x14ac:dyDescent="0.25">
      <c r="A17543">
        <v>169861</v>
      </c>
      <c r="B17543" t="s">
        <v>1141</v>
      </c>
      <c r="C17543" s="47" t="s">
        <v>10424</v>
      </c>
    </row>
    <row r="17544" spans="1:3" x14ac:dyDescent="0.25">
      <c r="A17544">
        <v>169862</v>
      </c>
      <c r="B17544" t="s">
        <v>37828</v>
      </c>
      <c r="C17544" s="47" t="s">
        <v>37829</v>
      </c>
    </row>
    <row r="17545" spans="1:3" x14ac:dyDescent="0.25">
      <c r="A17545">
        <v>169863</v>
      </c>
      <c r="B17545" t="s">
        <v>37830</v>
      </c>
      <c r="C17545" s="47" t="s">
        <v>37831</v>
      </c>
    </row>
    <row r="17546" spans="1:3" x14ac:dyDescent="0.25">
      <c r="A17546">
        <v>169864</v>
      </c>
      <c r="B17546" t="s">
        <v>37832</v>
      </c>
      <c r="C17546" s="47" t="s">
        <v>37833</v>
      </c>
    </row>
    <row r="17547" spans="1:3" x14ac:dyDescent="0.25">
      <c r="A17547">
        <v>169865</v>
      </c>
      <c r="B17547" t="s">
        <v>37834</v>
      </c>
      <c r="C17547" s="47" t="s">
        <v>37835</v>
      </c>
    </row>
    <row r="17548" spans="1:3" x14ac:dyDescent="0.25">
      <c r="A17548">
        <v>169866</v>
      </c>
      <c r="B17548" t="s">
        <v>37836</v>
      </c>
      <c r="C17548" s="47" t="s">
        <v>37837</v>
      </c>
    </row>
    <row r="17549" spans="1:3" x14ac:dyDescent="0.25">
      <c r="A17549">
        <v>169867</v>
      </c>
      <c r="B17549" t="s">
        <v>37838</v>
      </c>
      <c r="C17549" s="47" t="s">
        <v>37839</v>
      </c>
    </row>
    <row r="17550" spans="1:3" x14ac:dyDescent="0.25">
      <c r="A17550">
        <v>169868</v>
      </c>
      <c r="B17550" t="s">
        <v>37840</v>
      </c>
      <c r="C17550" s="47" t="s">
        <v>37841</v>
      </c>
    </row>
    <row r="17551" spans="1:3" x14ac:dyDescent="0.25">
      <c r="A17551">
        <v>169869</v>
      </c>
      <c r="B17551" t="s">
        <v>37842</v>
      </c>
      <c r="C17551" s="47" t="s">
        <v>37843</v>
      </c>
    </row>
    <row r="17552" spans="1:3" x14ac:dyDescent="0.25">
      <c r="A17552">
        <v>169870</v>
      </c>
      <c r="B17552" t="s">
        <v>37844</v>
      </c>
      <c r="C17552" s="47" t="s">
        <v>37845</v>
      </c>
    </row>
    <row r="17553" spans="1:3" x14ac:dyDescent="0.25">
      <c r="A17553">
        <v>169871</v>
      </c>
      <c r="B17553" t="s">
        <v>37846</v>
      </c>
      <c r="C17553" s="47" t="s">
        <v>37847</v>
      </c>
    </row>
    <row r="17554" spans="1:3" x14ac:dyDescent="0.25">
      <c r="A17554">
        <v>169872</v>
      </c>
      <c r="B17554" t="s">
        <v>37848</v>
      </c>
      <c r="C17554" s="47" t="s">
        <v>37849</v>
      </c>
    </row>
    <row r="17555" spans="1:3" x14ac:dyDescent="0.25">
      <c r="A17555">
        <v>169873</v>
      </c>
      <c r="B17555" t="s">
        <v>37850</v>
      </c>
      <c r="C17555" s="47" t="s">
        <v>37851</v>
      </c>
    </row>
    <row r="17556" spans="1:3" x14ac:dyDescent="0.25">
      <c r="A17556">
        <v>169874</v>
      </c>
      <c r="B17556" t="s">
        <v>37852</v>
      </c>
      <c r="C17556" s="47" t="s">
        <v>37853</v>
      </c>
    </row>
    <row r="17557" spans="1:3" x14ac:dyDescent="0.25">
      <c r="A17557">
        <v>169875</v>
      </c>
      <c r="B17557" t="s">
        <v>37854</v>
      </c>
      <c r="C17557" s="47" t="s">
        <v>37855</v>
      </c>
    </row>
    <row r="17558" spans="1:3" x14ac:dyDescent="0.25">
      <c r="A17558">
        <v>169876</v>
      </c>
      <c r="B17558" t="s">
        <v>37856</v>
      </c>
      <c r="C17558" s="47" t="s">
        <v>37857</v>
      </c>
    </row>
    <row r="17559" spans="1:3" x14ac:dyDescent="0.25">
      <c r="A17559">
        <v>169877</v>
      </c>
      <c r="B17559" t="s">
        <v>37858</v>
      </c>
      <c r="C17559" s="47" t="s">
        <v>37859</v>
      </c>
    </row>
    <row r="17560" spans="1:3" x14ac:dyDescent="0.25">
      <c r="A17560">
        <v>169878</v>
      </c>
      <c r="B17560" t="s">
        <v>37860</v>
      </c>
      <c r="C17560" s="47" t="s">
        <v>37861</v>
      </c>
    </row>
    <row r="17561" spans="1:3" x14ac:dyDescent="0.25">
      <c r="A17561">
        <v>169879</v>
      </c>
      <c r="B17561" t="s">
        <v>37862</v>
      </c>
      <c r="C17561" s="47" t="s">
        <v>37863</v>
      </c>
    </row>
    <row r="17562" spans="1:3" x14ac:dyDescent="0.25">
      <c r="A17562">
        <v>169880</v>
      </c>
      <c r="B17562" t="s">
        <v>37864</v>
      </c>
      <c r="C17562" s="47" t="s">
        <v>37865</v>
      </c>
    </row>
    <row r="17563" spans="1:3" x14ac:dyDescent="0.25">
      <c r="A17563">
        <v>169881</v>
      </c>
      <c r="B17563" t="s">
        <v>37866</v>
      </c>
      <c r="C17563" s="47" t="s">
        <v>37867</v>
      </c>
    </row>
    <row r="17564" spans="1:3" x14ac:dyDescent="0.25">
      <c r="A17564">
        <v>169882</v>
      </c>
      <c r="B17564" t="s">
        <v>37868</v>
      </c>
      <c r="C17564" s="47" t="s">
        <v>37869</v>
      </c>
    </row>
    <row r="17565" spans="1:3" x14ac:dyDescent="0.25">
      <c r="A17565">
        <v>169883</v>
      </c>
      <c r="B17565" t="s">
        <v>37870</v>
      </c>
      <c r="C17565" s="47" t="s">
        <v>37871</v>
      </c>
    </row>
    <row r="17566" spans="1:3" x14ac:dyDescent="0.25">
      <c r="A17566">
        <v>169884</v>
      </c>
      <c r="B17566" t="s">
        <v>37872</v>
      </c>
      <c r="C17566" s="47" t="s">
        <v>37873</v>
      </c>
    </row>
    <row r="17567" spans="1:3" x14ac:dyDescent="0.25">
      <c r="A17567">
        <v>169885</v>
      </c>
      <c r="B17567" t="s">
        <v>37874</v>
      </c>
      <c r="C17567" s="47" t="s">
        <v>37875</v>
      </c>
    </row>
    <row r="17568" spans="1:3" x14ac:dyDescent="0.25">
      <c r="A17568">
        <v>169886</v>
      </c>
      <c r="B17568" t="s">
        <v>37876</v>
      </c>
      <c r="C17568" s="47" t="s">
        <v>37877</v>
      </c>
    </row>
    <row r="17569" spans="1:3" x14ac:dyDescent="0.25">
      <c r="A17569">
        <v>169887</v>
      </c>
      <c r="B17569" t="s">
        <v>37878</v>
      </c>
      <c r="C17569" s="47" t="s">
        <v>37879</v>
      </c>
    </row>
    <row r="17570" spans="1:3" x14ac:dyDescent="0.25">
      <c r="A17570">
        <v>169888</v>
      </c>
      <c r="B17570" t="s">
        <v>37880</v>
      </c>
      <c r="C17570" s="47" t="s">
        <v>37881</v>
      </c>
    </row>
    <row r="17571" spans="1:3" x14ac:dyDescent="0.25">
      <c r="A17571">
        <v>169889</v>
      </c>
      <c r="B17571" t="s">
        <v>37882</v>
      </c>
      <c r="C17571" s="47" t="s">
        <v>37883</v>
      </c>
    </row>
    <row r="17572" spans="1:3" x14ac:dyDescent="0.25">
      <c r="A17572">
        <v>169890</v>
      </c>
      <c r="B17572" t="s">
        <v>37884</v>
      </c>
      <c r="C17572" s="47" t="s">
        <v>37885</v>
      </c>
    </row>
    <row r="17573" spans="1:3" x14ac:dyDescent="0.25">
      <c r="A17573">
        <v>169891</v>
      </c>
      <c r="B17573" t="s">
        <v>37886</v>
      </c>
      <c r="C17573" s="47" t="s">
        <v>37887</v>
      </c>
    </row>
    <row r="17574" spans="1:3" x14ac:dyDescent="0.25">
      <c r="A17574">
        <v>169892</v>
      </c>
      <c r="B17574" t="s">
        <v>37888</v>
      </c>
      <c r="C17574" s="47" t="s">
        <v>37889</v>
      </c>
    </row>
    <row r="17575" spans="1:3" x14ac:dyDescent="0.25">
      <c r="A17575">
        <v>169893</v>
      </c>
      <c r="B17575" t="s">
        <v>37890</v>
      </c>
      <c r="C17575" s="47" t="s">
        <v>37891</v>
      </c>
    </row>
    <row r="17576" spans="1:3" x14ac:dyDescent="0.25">
      <c r="A17576">
        <v>169894</v>
      </c>
      <c r="B17576" t="s">
        <v>37892</v>
      </c>
      <c r="C17576" s="47" t="s">
        <v>37893</v>
      </c>
    </row>
    <row r="17577" spans="1:3" x14ac:dyDescent="0.25">
      <c r="A17577">
        <v>169895</v>
      </c>
      <c r="B17577" t="s">
        <v>37894</v>
      </c>
      <c r="C17577" s="47" t="s">
        <v>37895</v>
      </c>
    </row>
    <row r="17578" spans="1:3" x14ac:dyDescent="0.25">
      <c r="A17578">
        <v>169896</v>
      </c>
      <c r="B17578" t="s">
        <v>37896</v>
      </c>
      <c r="C17578" s="47" t="s">
        <v>37897</v>
      </c>
    </row>
    <row r="17579" spans="1:3" x14ac:dyDescent="0.25">
      <c r="A17579">
        <v>169897</v>
      </c>
      <c r="B17579" t="s">
        <v>37898</v>
      </c>
      <c r="C17579" s="47" t="s">
        <v>10377</v>
      </c>
    </row>
    <row r="17580" spans="1:3" x14ac:dyDescent="0.25">
      <c r="A17580">
        <v>169898</v>
      </c>
      <c r="B17580" t="s">
        <v>37899</v>
      </c>
      <c r="C17580" s="47" t="s">
        <v>37900</v>
      </c>
    </row>
    <row r="17581" spans="1:3" x14ac:dyDescent="0.25">
      <c r="A17581">
        <v>169899</v>
      </c>
      <c r="B17581" t="s">
        <v>37901</v>
      </c>
      <c r="C17581" s="47" t="s">
        <v>37902</v>
      </c>
    </row>
    <row r="17582" spans="1:3" x14ac:dyDescent="0.25">
      <c r="A17582">
        <v>169900</v>
      </c>
      <c r="B17582" t="s">
        <v>37903</v>
      </c>
      <c r="C17582" s="47" t="s">
        <v>37904</v>
      </c>
    </row>
    <row r="17583" spans="1:3" x14ac:dyDescent="0.25">
      <c r="A17583">
        <v>169901</v>
      </c>
      <c r="B17583" t="s">
        <v>37905</v>
      </c>
      <c r="C17583" s="47" t="s">
        <v>37906</v>
      </c>
    </row>
    <row r="17584" spans="1:3" x14ac:dyDescent="0.25">
      <c r="A17584">
        <v>169902</v>
      </c>
      <c r="B17584" t="s">
        <v>37907</v>
      </c>
      <c r="C17584" s="47" t="s">
        <v>37908</v>
      </c>
    </row>
    <row r="17585" spans="1:3" x14ac:dyDescent="0.25">
      <c r="A17585">
        <v>169903</v>
      </c>
      <c r="B17585" t="s">
        <v>37909</v>
      </c>
      <c r="C17585" s="47" t="s">
        <v>37910</v>
      </c>
    </row>
    <row r="17586" spans="1:3" x14ac:dyDescent="0.25">
      <c r="A17586">
        <v>169904</v>
      </c>
      <c r="B17586" t="s">
        <v>37911</v>
      </c>
      <c r="C17586" s="47" t="s">
        <v>37912</v>
      </c>
    </row>
    <row r="17587" spans="1:3" x14ac:dyDescent="0.25">
      <c r="A17587">
        <v>169905</v>
      </c>
      <c r="B17587" t="s">
        <v>46</v>
      </c>
      <c r="C17587" s="47" t="s">
        <v>37913</v>
      </c>
    </row>
    <row r="17588" spans="1:3" x14ac:dyDescent="0.25">
      <c r="A17588">
        <v>169906</v>
      </c>
      <c r="B17588" t="s">
        <v>37914</v>
      </c>
      <c r="C17588" s="47" t="s">
        <v>37915</v>
      </c>
    </row>
    <row r="17589" spans="1:3" x14ac:dyDescent="0.25">
      <c r="A17589">
        <v>169907</v>
      </c>
      <c r="B17589" t="s">
        <v>37916</v>
      </c>
      <c r="C17589" s="47" t="s">
        <v>37917</v>
      </c>
    </row>
    <row r="17590" spans="1:3" x14ac:dyDescent="0.25">
      <c r="A17590">
        <v>169908</v>
      </c>
      <c r="B17590" t="s">
        <v>37918</v>
      </c>
      <c r="C17590" s="47" t="s">
        <v>37919</v>
      </c>
    </row>
    <row r="17591" spans="1:3" x14ac:dyDescent="0.25">
      <c r="A17591">
        <v>169909</v>
      </c>
      <c r="B17591" t="s">
        <v>37920</v>
      </c>
      <c r="C17591" s="47" t="s">
        <v>37921</v>
      </c>
    </row>
    <row r="17592" spans="1:3" x14ac:dyDescent="0.25">
      <c r="A17592">
        <v>169910</v>
      </c>
      <c r="B17592" t="s">
        <v>37922</v>
      </c>
      <c r="C17592" s="47" t="s">
        <v>37923</v>
      </c>
    </row>
    <row r="17593" spans="1:3" x14ac:dyDescent="0.25">
      <c r="A17593">
        <v>169911</v>
      </c>
      <c r="B17593" t="s">
        <v>37924</v>
      </c>
      <c r="C17593" s="47" t="s">
        <v>37925</v>
      </c>
    </row>
    <row r="17594" spans="1:3" x14ac:dyDescent="0.25">
      <c r="A17594">
        <v>169912</v>
      </c>
      <c r="B17594" t="s">
        <v>37926</v>
      </c>
      <c r="C17594" s="47" t="s">
        <v>37927</v>
      </c>
    </row>
    <row r="17595" spans="1:3" x14ac:dyDescent="0.25">
      <c r="A17595">
        <v>169913</v>
      </c>
      <c r="B17595" t="s">
        <v>37928</v>
      </c>
      <c r="C17595" s="47" t="s">
        <v>37929</v>
      </c>
    </row>
    <row r="17596" spans="1:3" x14ac:dyDescent="0.25">
      <c r="A17596">
        <v>169914</v>
      </c>
      <c r="B17596" t="s">
        <v>37930</v>
      </c>
      <c r="C17596" s="47" t="s">
        <v>37931</v>
      </c>
    </row>
    <row r="17597" spans="1:3" x14ac:dyDescent="0.25">
      <c r="A17597">
        <v>169915</v>
      </c>
      <c r="B17597" t="s">
        <v>37932</v>
      </c>
      <c r="C17597" s="47" t="s">
        <v>37933</v>
      </c>
    </row>
    <row r="17598" spans="1:3" x14ac:dyDescent="0.25">
      <c r="A17598">
        <v>169916</v>
      </c>
      <c r="B17598" t="s">
        <v>37934</v>
      </c>
      <c r="C17598" s="47" t="s">
        <v>37935</v>
      </c>
    </row>
    <row r="17599" spans="1:3" x14ac:dyDescent="0.25">
      <c r="A17599">
        <v>169917</v>
      </c>
      <c r="B17599" t="s">
        <v>37936</v>
      </c>
      <c r="C17599" s="47" t="s">
        <v>37937</v>
      </c>
    </row>
    <row r="17600" spans="1:3" x14ac:dyDescent="0.25">
      <c r="A17600">
        <v>169918</v>
      </c>
      <c r="B17600" t="s">
        <v>37938</v>
      </c>
      <c r="C17600" s="47" t="s">
        <v>37939</v>
      </c>
    </row>
    <row r="17601" spans="1:3" x14ac:dyDescent="0.25">
      <c r="A17601">
        <v>169919</v>
      </c>
      <c r="B17601" t="s">
        <v>37940</v>
      </c>
      <c r="C17601" s="47" t="s">
        <v>37941</v>
      </c>
    </row>
    <row r="17602" spans="1:3" x14ac:dyDescent="0.25">
      <c r="A17602">
        <v>169920</v>
      </c>
      <c r="B17602" t="s">
        <v>37942</v>
      </c>
      <c r="C17602" s="47" t="s">
        <v>37943</v>
      </c>
    </row>
    <row r="17603" spans="1:3" x14ac:dyDescent="0.25">
      <c r="A17603">
        <v>169921</v>
      </c>
      <c r="B17603" t="s">
        <v>37944</v>
      </c>
      <c r="C17603" s="47" t="s">
        <v>37945</v>
      </c>
    </row>
    <row r="17604" spans="1:3" x14ac:dyDescent="0.25">
      <c r="A17604">
        <v>169922</v>
      </c>
      <c r="B17604" t="s">
        <v>37946</v>
      </c>
      <c r="C17604" s="47" t="s">
        <v>37947</v>
      </c>
    </row>
    <row r="17605" spans="1:3" x14ac:dyDescent="0.25">
      <c r="A17605">
        <v>169923</v>
      </c>
      <c r="B17605" t="s">
        <v>37948</v>
      </c>
      <c r="C17605" s="47" t="s">
        <v>37949</v>
      </c>
    </row>
    <row r="17606" spans="1:3" x14ac:dyDescent="0.25">
      <c r="A17606">
        <v>169924</v>
      </c>
      <c r="B17606" t="s">
        <v>37950</v>
      </c>
      <c r="C17606" s="47" t="s">
        <v>37951</v>
      </c>
    </row>
    <row r="17607" spans="1:3" x14ac:dyDescent="0.25">
      <c r="A17607">
        <v>169925</v>
      </c>
      <c r="B17607" t="s">
        <v>37952</v>
      </c>
      <c r="C17607" s="47" t="s">
        <v>37953</v>
      </c>
    </row>
    <row r="17608" spans="1:3" x14ac:dyDescent="0.25">
      <c r="A17608">
        <v>169926</v>
      </c>
      <c r="B17608" t="s">
        <v>37954</v>
      </c>
      <c r="C17608" s="47" t="s">
        <v>37955</v>
      </c>
    </row>
    <row r="17609" spans="1:3" x14ac:dyDescent="0.25">
      <c r="A17609">
        <v>169927</v>
      </c>
      <c r="B17609" t="s">
        <v>37956</v>
      </c>
      <c r="C17609" s="47" t="s">
        <v>37957</v>
      </c>
    </row>
    <row r="17610" spans="1:3" x14ac:dyDescent="0.25">
      <c r="A17610">
        <v>169928</v>
      </c>
      <c r="B17610" t="s">
        <v>37958</v>
      </c>
      <c r="C17610" s="47" t="s">
        <v>37959</v>
      </c>
    </row>
    <row r="17611" spans="1:3" x14ac:dyDescent="0.25">
      <c r="A17611">
        <v>169929</v>
      </c>
      <c r="B17611" t="s">
        <v>37960</v>
      </c>
      <c r="C17611" s="47" t="s">
        <v>37961</v>
      </c>
    </row>
    <row r="17612" spans="1:3" x14ac:dyDescent="0.25">
      <c r="A17612">
        <v>169930</v>
      </c>
      <c r="B17612" t="s">
        <v>1707</v>
      </c>
      <c r="C17612" s="47" t="s">
        <v>37962</v>
      </c>
    </row>
    <row r="17613" spans="1:3" x14ac:dyDescent="0.25">
      <c r="A17613">
        <v>169931</v>
      </c>
      <c r="B17613" t="s">
        <v>37963</v>
      </c>
      <c r="C17613" s="47" t="s">
        <v>37964</v>
      </c>
    </row>
    <row r="17614" spans="1:3" x14ac:dyDescent="0.25">
      <c r="A17614">
        <v>169932</v>
      </c>
      <c r="B17614" t="s">
        <v>37965</v>
      </c>
      <c r="C17614" s="47" t="s">
        <v>37966</v>
      </c>
    </row>
    <row r="17615" spans="1:3" x14ac:dyDescent="0.25">
      <c r="A17615">
        <v>169933</v>
      </c>
      <c r="B17615" t="s">
        <v>37967</v>
      </c>
      <c r="C17615" s="47" t="s">
        <v>37968</v>
      </c>
    </row>
    <row r="17616" spans="1:3" x14ac:dyDescent="0.25">
      <c r="A17616">
        <v>169934</v>
      </c>
      <c r="B17616" t="s">
        <v>37969</v>
      </c>
      <c r="C17616" s="47" t="s">
        <v>37970</v>
      </c>
    </row>
    <row r="17617" spans="1:3" x14ac:dyDescent="0.25">
      <c r="A17617">
        <v>169935</v>
      </c>
      <c r="B17617" t="s">
        <v>37971</v>
      </c>
      <c r="C17617" s="47" t="s">
        <v>37972</v>
      </c>
    </row>
    <row r="17618" spans="1:3" x14ac:dyDescent="0.25">
      <c r="A17618">
        <v>169936</v>
      </c>
      <c r="B17618" t="s">
        <v>37973</v>
      </c>
      <c r="C17618" s="47" t="s">
        <v>37974</v>
      </c>
    </row>
    <row r="17619" spans="1:3" x14ac:dyDescent="0.25">
      <c r="A17619">
        <v>169937</v>
      </c>
      <c r="B17619" t="s">
        <v>37975</v>
      </c>
      <c r="C17619" s="47" t="s">
        <v>37976</v>
      </c>
    </row>
    <row r="17620" spans="1:3" x14ac:dyDescent="0.25">
      <c r="A17620">
        <v>169938</v>
      </c>
      <c r="B17620" t="s">
        <v>37977</v>
      </c>
      <c r="C17620" s="47" t="s">
        <v>37978</v>
      </c>
    </row>
    <row r="17621" spans="1:3" x14ac:dyDescent="0.25">
      <c r="A17621">
        <v>169939</v>
      </c>
      <c r="B17621" t="s">
        <v>37979</v>
      </c>
      <c r="C17621" s="47" t="s">
        <v>37980</v>
      </c>
    </row>
    <row r="17622" spans="1:3" x14ac:dyDescent="0.25">
      <c r="A17622">
        <v>169940</v>
      </c>
      <c r="B17622" t="s">
        <v>37981</v>
      </c>
      <c r="C17622" s="47" t="s">
        <v>37982</v>
      </c>
    </row>
    <row r="17623" spans="1:3" x14ac:dyDescent="0.25">
      <c r="A17623">
        <v>169941</v>
      </c>
      <c r="B17623" t="s">
        <v>37983</v>
      </c>
      <c r="C17623" s="47" t="s">
        <v>37984</v>
      </c>
    </row>
    <row r="17624" spans="1:3" x14ac:dyDescent="0.25">
      <c r="A17624">
        <v>169942</v>
      </c>
      <c r="B17624" t="s">
        <v>37985</v>
      </c>
      <c r="C17624" s="47" t="s">
        <v>37986</v>
      </c>
    </row>
    <row r="17625" spans="1:3" x14ac:dyDescent="0.25">
      <c r="A17625">
        <v>169943</v>
      </c>
      <c r="B17625" t="s">
        <v>1248</v>
      </c>
      <c r="C17625" s="47" t="s">
        <v>37987</v>
      </c>
    </row>
    <row r="17626" spans="1:3" x14ac:dyDescent="0.25">
      <c r="A17626">
        <v>169944</v>
      </c>
      <c r="B17626" t="s">
        <v>982</v>
      </c>
      <c r="C17626" s="47" t="s">
        <v>37988</v>
      </c>
    </row>
    <row r="17627" spans="1:3" x14ac:dyDescent="0.25">
      <c r="A17627">
        <v>169945</v>
      </c>
      <c r="B17627" t="s">
        <v>37989</v>
      </c>
      <c r="C17627" s="47" t="s">
        <v>37990</v>
      </c>
    </row>
    <row r="17628" spans="1:3" x14ac:dyDescent="0.25">
      <c r="A17628">
        <v>169946</v>
      </c>
      <c r="B17628" t="s">
        <v>37991</v>
      </c>
      <c r="C17628" s="47" t="s">
        <v>37992</v>
      </c>
    </row>
    <row r="17629" spans="1:3" x14ac:dyDescent="0.25">
      <c r="A17629">
        <v>169947</v>
      </c>
      <c r="B17629" t="s">
        <v>37993</v>
      </c>
      <c r="C17629" s="47" t="s">
        <v>37994</v>
      </c>
    </row>
    <row r="17630" spans="1:3" x14ac:dyDescent="0.25">
      <c r="A17630">
        <v>169948</v>
      </c>
      <c r="B17630" t="s">
        <v>37995</v>
      </c>
      <c r="C17630" s="47" t="s">
        <v>37996</v>
      </c>
    </row>
    <row r="17631" spans="1:3" x14ac:dyDescent="0.25">
      <c r="A17631">
        <v>169949</v>
      </c>
      <c r="B17631" t="s">
        <v>37997</v>
      </c>
      <c r="C17631" s="47" t="s">
        <v>37998</v>
      </c>
    </row>
    <row r="17632" spans="1:3" x14ac:dyDescent="0.25">
      <c r="A17632">
        <v>169950</v>
      </c>
      <c r="B17632" t="s">
        <v>37999</v>
      </c>
      <c r="C17632" s="47" t="s">
        <v>38000</v>
      </c>
    </row>
    <row r="17633" spans="1:3" x14ac:dyDescent="0.25">
      <c r="A17633">
        <v>169951</v>
      </c>
      <c r="B17633" t="s">
        <v>38001</v>
      </c>
      <c r="C17633" s="47" t="s">
        <v>38002</v>
      </c>
    </row>
    <row r="17634" spans="1:3" x14ac:dyDescent="0.25">
      <c r="A17634">
        <v>169952</v>
      </c>
      <c r="B17634" t="s">
        <v>38003</v>
      </c>
      <c r="C17634" s="47" t="s">
        <v>38004</v>
      </c>
    </row>
    <row r="17635" spans="1:3" x14ac:dyDescent="0.25">
      <c r="A17635">
        <v>169953</v>
      </c>
      <c r="B17635" t="s">
        <v>1432</v>
      </c>
      <c r="C17635" s="47" t="s">
        <v>38005</v>
      </c>
    </row>
    <row r="17636" spans="1:3" x14ac:dyDescent="0.25">
      <c r="A17636">
        <v>169954</v>
      </c>
      <c r="B17636" t="s">
        <v>38006</v>
      </c>
      <c r="C17636" s="47" t="s">
        <v>38007</v>
      </c>
    </row>
    <row r="17637" spans="1:3" x14ac:dyDescent="0.25">
      <c r="A17637">
        <v>169955</v>
      </c>
      <c r="B17637" t="s">
        <v>38008</v>
      </c>
      <c r="C17637" s="47" t="s">
        <v>38009</v>
      </c>
    </row>
    <row r="17638" spans="1:3" x14ac:dyDescent="0.25">
      <c r="A17638">
        <v>169956</v>
      </c>
      <c r="B17638" t="s">
        <v>38010</v>
      </c>
      <c r="C17638" s="47" t="s">
        <v>38011</v>
      </c>
    </row>
    <row r="17639" spans="1:3" x14ac:dyDescent="0.25">
      <c r="A17639">
        <v>169957</v>
      </c>
      <c r="B17639" t="s">
        <v>38012</v>
      </c>
      <c r="C17639" s="47" t="s">
        <v>38013</v>
      </c>
    </row>
    <row r="17640" spans="1:3" x14ac:dyDescent="0.25">
      <c r="A17640">
        <v>169958</v>
      </c>
      <c r="B17640" t="s">
        <v>38014</v>
      </c>
      <c r="C17640" s="47" t="s">
        <v>38015</v>
      </c>
    </row>
    <row r="17641" spans="1:3" x14ac:dyDescent="0.25">
      <c r="A17641">
        <v>169959</v>
      </c>
      <c r="B17641" t="s">
        <v>38016</v>
      </c>
      <c r="C17641" s="47" t="s">
        <v>38017</v>
      </c>
    </row>
    <row r="17642" spans="1:3" x14ac:dyDescent="0.25">
      <c r="A17642">
        <v>169960</v>
      </c>
      <c r="B17642" t="s">
        <v>38018</v>
      </c>
      <c r="C17642" s="47" t="s">
        <v>38019</v>
      </c>
    </row>
    <row r="17643" spans="1:3" x14ac:dyDescent="0.25">
      <c r="A17643">
        <v>169961</v>
      </c>
      <c r="B17643" t="s">
        <v>38020</v>
      </c>
      <c r="C17643" s="47" t="s">
        <v>38021</v>
      </c>
    </row>
    <row r="17644" spans="1:3" x14ac:dyDescent="0.25">
      <c r="A17644">
        <v>169962</v>
      </c>
      <c r="B17644" t="s">
        <v>38022</v>
      </c>
      <c r="C17644" s="47" t="s">
        <v>38023</v>
      </c>
    </row>
    <row r="17645" spans="1:3" x14ac:dyDescent="0.25">
      <c r="A17645">
        <v>169963</v>
      </c>
      <c r="B17645" t="s">
        <v>38024</v>
      </c>
      <c r="C17645" s="47" t="s">
        <v>38025</v>
      </c>
    </row>
    <row r="17646" spans="1:3" x14ac:dyDescent="0.25">
      <c r="A17646">
        <v>169964</v>
      </c>
      <c r="B17646" t="s">
        <v>38026</v>
      </c>
      <c r="C17646" s="47" t="s">
        <v>38027</v>
      </c>
    </row>
    <row r="17647" spans="1:3" x14ac:dyDescent="0.25">
      <c r="A17647">
        <v>169965</v>
      </c>
      <c r="B17647" t="s">
        <v>38028</v>
      </c>
      <c r="C17647" s="47" t="s">
        <v>38029</v>
      </c>
    </row>
    <row r="17648" spans="1:3" x14ac:dyDescent="0.25">
      <c r="A17648">
        <v>169966</v>
      </c>
      <c r="B17648" t="s">
        <v>38030</v>
      </c>
      <c r="C17648" s="47" t="s">
        <v>38031</v>
      </c>
    </row>
    <row r="17649" spans="1:3" x14ac:dyDescent="0.25">
      <c r="A17649">
        <v>169967</v>
      </c>
      <c r="B17649" t="s">
        <v>38032</v>
      </c>
      <c r="C17649" s="47" t="s">
        <v>38033</v>
      </c>
    </row>
    <row r="17650" spans="1:3" x14ac:dyDescent="0.25">
      <c r="A17650">
        <v>169968</v>
      </c>
      <c r="B17650" t="s">
        <v>38034</v>
      </c>
      <c r="C17650" s="47" t="s">
        <v>38035</v>
      </c>
    </row>
    <row r="17651" spans="1:3" x14ac:dyDescent="0.25">
      <c r="A17651">
        <v>169969</v>
      </c>
      <c r="B17651" t="s">
        <v>1146</v>
      </c>
      <c r="C17651" s="47" t="s">
        <v>38036</v>
      </c>
    </row>
    <row r="17652" spans="1:3" x14ac:dyDescent="0.25">
      <c r="A17652">
        <v>169970</v>
      </c>
      <c r="B17652" t="s">
        <v>38037</v>
      </c>
      <c r="C17652" s="47" t="s">
        <v>38038</v>
      </c>
    </row>
    <row r="17653" spans="1:3" x14ac:dyDescent="0.25">
      <c r="A17653">
        <v>169971</v>
      </c>
      <c r="B17653" t="s">
        <v>780</v>
      </c>
      <c r="C17653" s="47" t="s">
        <v>38039</v>
      </c>
    </row>
    <row r="17654" spans="1:3" x14ac:dyDescent="0.25">
      <c r="A17654">
        <v>169972</v>
      </c>
      <c r="B17654" t="s">
        <v>38040</v>
      </c>
      <c r="C17654" s="47" t="s">
        <v>38041</v>
      </c>
    </row>
    <row r="17655" spans="1:3" x14ac:dyDescent="0.25">
      <c r="A17655">
        <v>169973</v>
      </c>
      <c r="B17655" t="s">
        <v>38042</v>
      </c>
      <c r="C17655" s="47" t="s">
        <v>38043</v>
      </c>
    </row>
    <row r="17656" spans="1:3" x14ac:dyDescent="0.25">
      <c r="A17656">
        <v>169974</v>
      </c>
      <c r="B17656" t="s">
        <v>38044</v>
      </c>
      <c r="C17656" s="47" t="s">
        <v>38045</v>
      </c>
    </row>
    <row r="17657" spans="1:3" x14ac:dyDescent="0.25">
      <c r="A17657">
        <v>169975</v>
      </c>
      <c r="B17657" t="s">
        <v>38046</v>
      </c>
      <c r="C17657" s="47" t="s">
        <v>38047</v>
      </c>
    </row>
    <row r="17658" spans="1:3" x14ac:dyDescent="0.25">
      <c r="A17658">
        <v>169976</v>
      </c>
      <c r="B17658" t="s">
        <v>38048</v>
      </c>
      <c r="C17658" s="47" t="s">
        <v>38049</v>
      </c>
    </row>
    <row r="17659" spans="1:3" x14ac:dyDescent="0.25">
      <c r="A17659">
        <v>169977</v>
      </c>
      <c r="B17659" t="s">
        <v>38050</v>
      </c>
      <c r="C17659" s="47" t="s">
        <v>38051</v>
      </c>
    </row>
    <row r="17660" spans="1:3" x14ac:dyDescent="0.25">
      <c r="A17660">
        <v>169978</v>
      </c>
      <c r="B17660" t="s">
        <v>38052</v>
      </c>
      <c r="C17660" s="47" t="s">
        <v>38053</v>
      </c>
    </row>
    <row r="17661" spans="1:3" x14ac:dyDescent="0.25">
      <c r="A17661">
        <v>169979</v>
      </c>
      <c r="B17661" t="s">
        <v>38054</v>
      </c>
      <c r="C17661" s="47" t="s">
        <v>38055</v>
      </c>
    </row>
    <row r="17662" spans="1:3" x14ac:dyDescent="0.25">
      <c r="A17662">
        <v>169980</v>
      </c>
      <c r="B17662" t="s">
        <v>38056</v>
      </c>
      <c r="C17662" s="47" t="s">
        <v>38057</v>
      </c>
    </row>
    <row r="17663" spans="1:3" x14ac:dyDescent="0.25">
      <c r="A17663">
        <v>169981</v>
      </c>
      <c r="B17663" t="s">
        <v>38058</v>
      </c>
      <c r="C17663" s="47" t="s">
        <v>38059</v>
      </c>
    </row>
    <row r="17664" spans="1:3" x14ac:dyDescent="0.25">
      <c r="A17664">
        <v>169982</v>
      </c>
      <c r="B17664" t="s">
        <v>38060</v>
      </c>
      <c r="C17664" s="47" t="s">
        <v>38061</v>
      </c>
    </row>
    <row r="17665" spans="1:3" x14ac:dyDescent="0.25">
      <c r="A17665">
        <v>169983</v>
      </c>
      <c r="B17665" t="s">
        <v>38062</v>
      </c>
      <c r="C17665" s="47" t="s">
        <v>38063</v>
      </c>
    </row>
    <row r="17666" spans="1:3" x14ac:dyDescent="0.25">
      <c r="A17666">
        <v>169984</v>
      </c>
      <c r="B17666" t="s">
        <v>38064</v>
      </c>
      <c r="C17666" s="47" t="s">
        <v>38065</v>
      </c>
    </row>
    <row r="17667" spans="1:3" x14ac:dyDescent="0.25">
      <c r="A17667">
        <v>169985</v>
      </c>
      <c r="B17667" t="s">
        <v>38066</v>
      </c>
      <c r="C17667" s="47" t="s">
        <v>38067</v>
      </c>
    </row>
    <row r="17668" spans="1:3" x14ac:dyDescent="0.25">
      <c r="A17668">
        <v>169986</v>
      </c>
      <c r="B17668" t="s">
        <v>38068</v>
      </c>
      <c r="C17668" s="47" t="s">
        <v>38069</v>
      </c>
    </row>
    <row r="17669" spans="1:3" x14ac:dyDescent="0.25">
      <c r="A17669">
        <v>169987</v>
      </c>
      <c r="B17669" t="s">
        <v>38070</v>
      </c>
      <c r="C17669" s="47" t="s">
        <v>38071</v>
      </c>
    </row>
    <row r="17670" spans="1:3" x14ac:dyDescent="0.25">
      <c r="A17670">
        <v>169988</v>
      </c>
      <c r="B17670" t="s">
        <v>38072</v>
      </c>
      <c r="C17670" s="47" t="s">
        <v>38073</v>
      </c>
    </row>
    <row r="17671" spans="1:3" x14ac:dyDescent="0.25">
      <c r="A17671">
        <v>169989</v>
      </c>
      <c r="B17671" t="s">
        <v>38074</v>
      </c>
      <c r="C17671" s="47" t="s">
        <v>38075</v>
      </c>
    </row>
    <row r="17672" spans="1:3" x14ac:dyDescent="0.25">
      <c r="A17672">
        <v>169990</v>
      </c>
      <c r="B17672" t="s">
        <v>38076</v>
      </c>
      <c r="C17672" s="47" t="s">
        <v>38077</v>
      </c>
    </row>
    <row r="17673" spans="1:3" x14ac:dyDescent="0.25">
      <c r="A17673">
        <v>169991</v>
      </c>
      <c r="B17673" t="s">
        <v>38078</v>
      </c>
      <c r="C17673" s="47" t="s">
        <v>38079</v>
      </c>
    </row>
    <row r="17674" spans="1:3" x14ac:dyDescent="0.25">
      <c r="A17674">
        <v>169992</v>
      </c>
      <c r="B17674" t="s">
        <v>38080</v>
      </c>
      <c r="C17674" s="47" t="s">
        <v>38081</v>
      </c>
    </row>
    <row r="17675" spans="1:3" x14ac:dyDescent="0.25">
      <c r="A17675">
        <v>169993</v>
      </c>
      <c r="B17675" t="s">
        <v>38082</v>
      </c>
      <c r="C17675" s="47" t="s">
        <v>38083</v>
      </c>
    </row>
    <row r="17676" spans="1:3" x14ac:dyDescent="0.25">
      <c r="A17676">
        <v>169994</v>
      </c>
      <c r="B17676" t="s">
        <v>38084</v>
      </c>
      <c r="C17676" s="47" t="s">
        <v>38085</v>
      </c>
    </row>
    <row r="17677" spans="1:3" x14ac:dyDescent="0.25">
      <c r="A17677">
        <v>169995</v>
      </c>
      <c r="B17677" t="s">
        <v>38086</v>
      </c>
      <c r="C17677" s="47" t="s">
        <v>38087</v>
      </c>
    </row>
    <row r="17678" spans="1:3" x14ac:dyDescent="0.25">
      <c r="A17678">
        <v>169996</v>
      </c>
      <c r="B17678" t="s">
        <v>38088</v>
      </c>
      <c r="C17678" s="47" t="s">
        <v>38089</v>
      </c>
    </row>
    <row r="17679" spans="1:3" x14ac:dyDescent="0.25">
      <c r="A17679">
        <v>169997</v>
      </c>
      <c r="B17679" t="s">
        <v>38090</v>
      </c>
      <c r="C17679" s="47" t="s">
        <v>38091</v>
      </c>
    </row>
    <row r="17680" spans="1:3" x14ac:dyDescent="0.25">
      <c r="A17680">
        <v>169998</v>
      </c>
      <c r="B17680" t="s">
        <v>222</v>
      </c>
      <c r="C17680" s="47" t="s">
        <v>38092</v>
      </c>
    </row>
    <row r="17681" spans="1:3" x14ac:dyDescent="0.25">
      <c r="A17681">
        <v>169999</v>
      </c>
      <c r="B17681" t="s">
        <v>38093</v>
      </c>
      <c r="C17681" s="47" t="s">
        <v>38094</v>
      </c>
    </row>
    <row r="17682" spans="1:3" x14ac:dyDescent="0.25">
      <c r="A17682">
        <v>170000</v>
      </c>
      <c r="B17682" t="s">
        <v>38095</v>
      </c>
      <c r="C17682" s="47" t="s">
        <v>38096</v>
      </c>
    </row>
    <row r="17683" spans="1:3" x14ac:dyDescent="0.25">
      <c r="A17683">
        <v>170001</v>
      </c>
      <c r="B17683" t="s">
        <v>1208</v>
      </c>
      <c r="C17683" s="47" t="s">
        <v>38097</v>
      </c>
    </row>
    <row r="17684" spans="1:3" x14ac:dyDescent="0.25">
      <c r="A17684">
        <v>170002</v>
      </c>
      <c r="B17684" t="s">
        <v>38098</v>
      </c>
      <c r="C17684" s="47" t="s">
        <v>38099</v>
      </c>
    </row>
    <row r="17685" spans="1:3" x14ac:dyDescent="0.25">
      <c r="A17685">
        <v>170003</v>
      </c>
      <c r="B17685" t="s">
        <v>38100</v>
      </c>
      <c r="C17685" s="47" t="s">
        <v>38101</v>
      </c>
    </row>
    <row r="17686" spans="1:3" x14ac:dyDescent="0.25">
      <c r="A17686">
        <v>170004</v>
      </c>
      <c r="B17686" t="s">
        <v>38102</v>
      </c>
      <c r="C17686" s="47" t="s">
        <v>38103</v>
      </c>
    </row>
    <row r="17687" spans="1:3" x14ac:dyDescent="0.25">
      <c r="A17687">
        <v>170005</v>
      </c>
      <c r="B17687" t="s">
        <v>38104</v>
      </c>
      <c r="C17687" s="47" t="s">
        <v>38105</v>
      </c>
    </row>
    <row r="17688" spans="1:3" x14ac:dyDescent="0.25">
      <c r="A17688">
        <v>170006</v>
      </c>
      <c r="B17688" t="s">
        <v>38106</v>
      </c>
      <c r="C17688" s="47" t="s">
        <v>38107</v>
      </c>
    </row>
    <row r="17689" spans="1:3" x14ac:dyDescent="0.25">
      <c r="A17689">
        <v>170007</v>
      </c>
      <c r="B17689" t="s">
        <v>38108</v>
      </c>
      <c r="C17689" s="47" t="s">
        <v>38109</v>
      </c>
    </row>
    <row r="17690" spans="1:3" x14ac:dyDescent="0.25">
      <c r="A17690">
        <v>170008</v>
      </c>
      <c r="B17690" t="s">
        <v>38110</v>
      </c>
      <c r="C17690" s="47" t="s">
        <v>38111</v>
      </c>
    </row>
    <row r="17691" spans="1:3" x14ac:dyDescent="0.25">
      <c r="A17691">
        <v>170009</v>
      </c>
      <c r="B17691" t="s">
        <v>753</v>
      </c>
      <c r="C17691" s="47" t="s">
        <v>38112</v>
      </c>
    </row>
    <row r="17692" spans="1:3" x14ac:dyDescent="0.25">
      <c r="A17692">
        <v>170010</v>
      </c>
      <c r="B17692" t="s">
        <v>38113</v>
      </c>
      <c r="C17692" s="47" t="s">
        <v>38114</v>
      </c>
    </row>
    <row r="17693" spans="1:3" x14ac:dyDescent="0.25">
      <c r="A17693">
        <v>170011</v>
      </c>
      <c r="B17693" t="s">
        <v>38115</v>
      </c>
      <c r="C17693" s="47" t="s">
        <v>38116</v>
      </c>
    </row>
    <row r="17694" spans="1:3" x14ac:dyDescent="0.25">
      <c r="A17694">
        <v>170012</v>
      </c>
      <c r="B17694" t="s">
        <v>1018</v>
      </c>
      <c r="C17694" s="47" t="s">
        <v>38117</v>
      </c>
    </row>
    <row r="17695" spans="1:3" x14ac:dyDescent="0.25">
      <c r="A17695">
        <v>170013</v>
      </c>
      <c r="B17695" t="s">
        <v>38118</v>
      </c>
      <c r="C17695" s="47" t="s">
        <v>38119</v>
      </c>
    </row>
    <row r="17696" spans="1:3" x14ac:dyDescent="0.25">
      <c r="A17696">
        <v>170014</v>
      </c>
      <c r="B17696" t="s">
        <v>38120</v>
      </c>
      <c r="C17696" s="47" t="s">
        <v>38121</v>
      </c>
    </row>
    <row r="17697" spans="1:3" x14ac:dyDescent="0.25">
      <c r="A17697">
        <v>170015</v>
      </c>
      <c r="B17697" t="s">
        <v>38122</v>
      </c>
      <c r="C17697" s="47" t="s">
        <v>38123</v>
      </c>
    </row>
    <row r="17698" spans="1:3" x14ac:dyDescent="0.25">
      <c r="A17698">
        <v>170016</v>
      </c>
      <c r="B17698" t="s">
        <v>1485</v>
      </c>
      <c r="C17698" s="47" t="s">
        <v>38124</v>
      </c>
    </row>
    <row r="17699" spans="1:3" x14ac:dyDescent="0.25">
      <c r="A17699">
        <v>170017</v>
      </c>
      <c r="B17699" t="s">
        <v>38125</v>
      </c>
      <c r="C17699" s="47" t="s">
        <v>38126</v>
      </c>
    </row>
    <row r="17700" spans="1:3" x14ac:dyDescent="0.25">
      <c r="A17700">
        <v>170018</v>
      </c>
      <c r="B17700" t="s">
        <v>38127</v>
      </c>
      <c r="C17700" s="47" t="s">
        <v>38128</v>
      </c>
    </row>
    <row r="17701" spans="1:3" x14ac:dyDescent="0.25">
      <c r="A17701">
        <v>170019</v>
      </c>
      <c r="B17701" t="s">
        <v>1559</v>
      </c>
      <c r="C17701" s="47" t="s">
        <v>38129</v>
      </c>
    </row>
    <row r="17702" spans="1:3" x14ac:dyDescent="0.25">
      <c r="A17702">
        <v>170020</v>
      </c>
      <c r="B17702" t="s">
        <v>38130</v>
      </c>
      <c r="C17702" s="47" t="s">
        <v>38131</v>
      </c>
    </row>
    <row r="17703" spans="1:3" x14ac:dyDescent="0.25">
      <c r="A17703">
        <v>170021</v>
      </c>
      <c r="B17703" t="s">
        <v>38132</v>
      </c>
      <c r="C17703" s="47" t="s">
        <v>38133</v>
      </c>
    </row>
    <row r="17704" spans="1:3" x14ac:dyDescent="0.25">
      <c r="A17704">
        <v>170022</v>
      </c>
      <c r="B17704" t="s">
        <v>38134</v>
      </c>
      <c r="C17704" s="47" t="s">
        <v>38135</v>
      </c>
    </row>
    <row r="17705" spans="1:3" x14ac:dyDescent="0.25">
      <c r="A17705">
        <v>170023</v>
      </c>
      <c r="B17705" t="s">
        <v>38136</v>
      </c>
      <c r="C17705" s="47" t="s">
        <v>38137</v>
      </c>
    </row>
    <row r="17706" spans="1:3" x14ac:dyDescent="0.25">
      <c r="A17706">
        <v>170024</v>
      </c>
      <c r="B17706" t="s">
        <v>38138</v>
      </c>
      <c r="C17706" s="47" t="s">
        <v>38139</v>
      </c>
    </row>
    <row r="17707" spans="1:3" x14ac:dyDescent="0.25">
      <c r="A17707">
        <v>170025</v>
      </c>
      <c r="B17707" t="s">
        <v>38140</v>
      </c>
      <c r="C17707" s="47" t="s">
        <v>38141</v>
      </c>
    </row>
    <row r="17708" spans="1:3" x14ac:dyDescent="0.25">
      <c r="A17708">
        <v>170026</v>
      </c>
      <c r="B17708" t="s">
        <v>38142</v>
      </c>
      <c r="C17708" s="47" t="s">
        <v>38143</v>
      </c>
    </row>
    <row r="17709" spans="1:3" x14ac:dyDescent="0.25">
      <c r="A17709">
        <v>170027</v>
      </c>
      <c r="B17709" t="s">
        <v>38144</v>
      </c>
      <c r="C17709" s="47" t="s">
        <v>38145</v>
      </c>
    </row>
    <row r="17710" spans="1:3" x14ac:dyDescent="0.25">
      <c r="A17710">
        <v>170028</v>
      </c>
      <c r="B17710" t="s">
        <v>38146</v>
      </c>
      <c r="C17710" s="47" t="s">
        <v>38147</v>
      </c>
    </row>
    <row r="17711" spans="1:3" x14ac:dyDescent="0.25">
      <c r="A17711">
        <v>170029</v>
      </c>
      <c r="B17711" t="s">
        <v>38148</v>
      </c>
      <c r="C17711" s="47" t="s">
        <v>38149</v>
      </c>
    </row>
    <row r="17712" spans="1:3" x14ac:dyDescent="0.25">
      <c r="A17712">
        <v>170030</v>
      </c>
      <c r="B17712" t="s">
        <v>38150</v>
      </c>
      <c r="C17712" s="47" t="s">
        <v>38151</v>
      </c>
    </row>
    <row r="17713" spans="1:3" x14ac:dyDescent="0.25">
      <c r="A17713">
        <v>170031</v>
      </c>
      <c r="B17713" t="s">
        <v>38152</v>
      </c>
      <c r="C17713" s="47" t="s">
        <v>38153</v>
      </c>
    </row>
    <row r="17714" spans="1:3" x14ac:dyDescent="0.25">
      <c r="A17714">
        <v>170032</v>
      </c>
      <c r="B17714" t="s">
        <v>38154</v>
      </c>
      <c r="C17714" s="47" t="s">
        <v>38155</v>
      </c>
    </row>
    <row r="17715" spans="1:3" x14ac:dyDescent="0.25">
      <c r="A17715">
        <v>170033</v>
      </c>
      <c r="B17715" t="s">
        <v>38156</v>
      </c>
      <c r="C17715" s="47" t="s">
        <v>38157</v>
      </c>
    </row>
    <row r="17716" spans="1:3" x14ac:dyDescent="0.25">
      <c r="A17716">
        <v>170034</v>
      </c>
      <c r="B17716" t="s">
        <v>38158</v>
      </c>
      <c r="C17716" s="47" t="s">
        <v>38159</v>
      </c>
    </row>
    <row r="17717" spans="1:3" x14ac:dyDescent="0.25">
      <c r="A17717">
        <v>170035</v>
      </c>
      <c r="B17717" t="s">
        <v>38160</v>
      </c>
      <c r="C17717" s="47" t="s">
        <v>38161</v>
      </c>
    </row>
    <row r="17718" spans="1:3" x14ac:dyDescent="0.25">
      <c r="A17718">
        <v>170036</v>
      </c>
      <c r="B17718" t="s">
        <v>38162</v>
      </c>
      <c r="C17718" s="47" t="s">
        <v>38163</v>
      </c>
    </row>
    <row r="17719" spans="1:3" x14ac:dyDescent="0.25">
      <c r="A17719">
        <v>170037</v>
      </c>
      <c r="B17719" t="s">
        <v>38164</v>
      </c>
      <c r="C17719" s="47" t="s">
        <v>38165</v>
      </c>
    </row>
    <row r="17720" spans="1:3" x14ac:dyDescent="0.25">
      <c r="A17720">
        <v>170038</v>
      </c>
      <c r="B17720" t="s">
        <v>38166</v>
      </c>
      <c r="C17720" s="47" t="s">
        <v>38167</v>
      </c>
    </row>
    <row r="17721" spans="1:3" x14ac:dyDescent="0.25">
      <c r="A17721">
        <v>170039</v>
      </c>
      <c r="B17721" t="s">
        <v>38168</v>
      </c>
      <c r="C17721" s="47" t="s">
        <v>38169</v>
      </c>
    </row>
    <row r="17722" spans="1:3" x14ac:dyDescent="0.25">
      <c r="A17722">
        <v>170040</v>
      </c>
      <c r="B17722" t="s">
        <v>38170</v>
      </c>
      <c r="C17722" s="47" t="s">
        <v>38171</v>
      </c>
    </row>
    <row r="17723" spans="1:3" x14ac:dyDescent="0.25">
      <c r="A17723">
        <v>170041</v>
      </c>
      <c r="B17723" t="s">
        <v>38172</v>
      </c>
      <c r="C17723" s="47" t="s">
        <v>38173</v>
      </c>
    </row>
    <row r="17724" spans="1:3" x14ac:dyDescent="0.25">
      <c r="A17724">
        <v>170042</v>
      </c>
      <c r="B17724" t="s">
        <v>38174</v>
      </c>
      <c r="C17724" s="47" t="s">
        <v>38175</v>
      </c>
    </row>
    <row r="17725" spans="1:3" x14ac:dyDescent="0.25">
      <c r="A17725">
        <v>170043</v>
      </c>
      <c r="B17725" t="s">
        <v>38176</v>
      </c>
      <c r="C17725" s="47" t="s">
        <v>38177</v>
      </c>
    </row>
    <row r="17726" spans="1:3" x14ac:dyDescent="0.25">
      <c r="A17726">
        <v>170044</v>
      </c>
      <c r="B17726" t="s">
        <v>38178</v>
      </c>
      <c r="C17726" s="47" t="s">
        <v>38179</v>
      </c>
    </row>
    <row r="17727" spans="1:3" x14ac:dyDescent="0.25">
      <c r="A17727">
        <v>170045</v>
      </c>
      <c r="B17727" t="s">
        <v>38180</v>
      </c>
      <c r="C17727" s="47" t="s">
        <v>38181</v>
      </c>
    </row>
    <row r="17728" spans="1:3" x14ac:dyDescent="0.25">
      <c r="A17728">
        <v>170046</v>
      </c>
      <c r="B17728" t="s">
        <v>38182</v>
      </c>
      <c r="C17728" s="47" t="s">
        <v>38183</v>
      </c>
    </row>
    <row r="17729" spans="1:3" x14ac:dyDescent="0.25">
      <c r="A17729">
        <v>170047</v>
      </c>
      <c r="B17729" t="s">
        <v>38184</v>
      </c>
      <c r="C17729" s="47" t="s">
        <v>38185</v>
      </c>
    </row>
    <row r="17730" spans="1:3" x14ac:dyDescent="0.25">
      <c r="A17730">
        <v>170048</v>
      </c>
      <c r="B17730" t="s">
        <v>38186</v>
      </c>
      <c r="C17730" s="47" t="s">
        <v>38187</v>
      </c>
    </row>
    <row r="17731" spans="1:3" x14ac:dyDescent="0.25">
      <c r="A17731">
        <v>170049</v>
      </c>
      <c r="B17731" t="s">
        <v>1641</v>
      </c>
      <c r="C17731" s="47" t="s">
        <v>38188</v>
      </c>
    </row>
    <row r="17732" spans="1:3" x14ac:dyDescent="0.25">
      <c r="A17732">
        <v>170050</v>
      </c>
      <c r="B17732" t="s">
        <v>38189</v>
      </c>
      <c r="C17732" s="47" t="s">
        <v>38190</v>
      </c>
    </row>
    <row r="17733" spans="1:3" x14ac:dyDescent="0.25">
      <c r="A17733">
        <v>170051</v>
      </c>
      <c r="B17733" t="s">
        <v>38191</v>
      </c>
      <c r="C17733" s="47" t="s">
        <v>38192</v>
      </c>
    </row>
    <row r="17734" spans="1:3" x14ac:dyDescent="0.25">
      <c r="A17734">
        <v>170052</v>
      </c>
      <c r="B17734" t="s">
        <v>250</v>
      </c>
      <c r="C17734" s="47" t="s">
        <v>38193</v>
      </c>
    </row>
    <row r="17735" spans="1:3" x14ac:dyDescent="0.25">
      <c r="A17735">
        <v>170053</v>
      </c>
      <c r="B17735" t="s">
        <v>38194</v>
      </c>
      <c r="C17735" s="47" t="s">
        <v>38195</v>
      </c>
    </row>
    <row r="17736" spans="1:3" x14ac:dyDescent="0.25">
      <c r="A17736">
        <v>170054</v>
      </c>
      <c r="B17736" t="s">
        <v>38196</v>
      </c>
      <c r="C17736" s="47" t="s">
        <v>38197</v>
      </c>
    </row>
    <row r="17737" spans="1:3" x14ac:dyDescent="0.25">
      <c r="A17737">
        <v>170055</v>
      </c>
      <c r="B17737" t="s">
        <v>98</v>
      </c>
      <c r="C17737" s="47" t="s">
        <v>37913</v>
      </c>
    </row>
    <row r="17738" spans="1:3" x14ac:dyDescent="0.25">
      <c r="A17738">
        <v>170056</v>
      </c>
      <c r="B17738" t="s">
        <v>38198</v>
      </c>
      <c r="C17738" s="47" t="s">
        <v>38199</v>
      </c>
    </row>
    <row r="17739" spans="1:3" x14ac:dyDescent="0.25">
      <c r="A17739">
        <v>170057</v>
      </c>
      <c r="B17739" t="s">
        <v>38200</v>
      </c>
      <c r="C17739" s="47" t="s">
        <v>38201</v>
      </c>
    </row>
    <row r="17740" spans="1:3" x14ac:dyDescent="0.25">
      <c r="A17740">
        <v>170058</v>
      </c>
      <c r="B17740" t="s">
        <v>38202</v>
      </c>
      <c r="C17740" s="47" t="s">
        <v>38203</v>
      </c>
    </row>
    <row r="17741" spans="1:3" x14ac:dyDescent="0.25">
      <c r="A17741">
        <v>170059</v>
      </c>
      <c r="B17741" t="s">
        <v>38204</v>
      </c>
      <c r="C17741" s="47" t="s">
        <v>38205</v>
      </c>
    </row>
    <row r="17742" spans="1:3" x14ac:dyDescent="0.25">
      <c r="A17742">
        <v>170060</v>
      </c>
      <c r="B17742" t="s">
        <v>38206</v>
      </c>
      <c r="C17742" s="47" t="s">
        <v>38207</v>
      </c>
    </row>
    <row r="17743" spans="1:3" x14ac:dyDescent="0.25">
      <c r="A17743">
        <v>170061</v>
      </c>
      <c r="B17743" t="s">
        <v>38208</v>
      </c>
      <c r="C17743" s="47" t="s">
        <v>38209</v>
      </c>
    </row>
    <row r="17744" spans="1:3" x14ac:dyDescent="0.25">
      <c r="A17744">
        <v>170062</v>
      </c>
      <c r="B17744" t="s">
        <v>38210</v>
      </c>
      <c r="C17744" s="47" t="s">
        <v>38211</v>
      </c>
    </row>
    <row r="17745" spans="1:3" x14ac:dyDescent="0.25">
      <c r="A17745">
        <v>170063</v>
      </c>
      <c r="B17745" t="s">
        <v>38212</v>
      </c>
      <c r="C17745" s="47" t="s">
        <v>38213</v>
      </c>
    </row>
    <row r="17746" spans="1:3" x14ac:dyDescent="0.25">
      <c r="A17746">
        <v>170064</v>
      </c>
      <c r="B17746" t="s">
        <v>38214</v>
      </c>
      <c r="C17746" s="47" t="s">
        <v>38215</v>
      </c>
    </row>
    <row r="17747" spans="1:3" x14ac:dyDescent="0.25">
      <c r="A17747">
        <v>170065</v>
      </c>
      <c r="B17747" t="s">
        <v>38216</v>
      </c>
      <c r="C17747" s="47" t="s">
        <v>38217</v>
      </c>
    </row>
    <row r="17748" spans="1:3" x14ac:dyDescent="0.25">
      <c r="A17748">
        <v>170066</v>
      </c>
      <c r="B17748" t="s">
        <v>38218</v>
      </c>
      <c r="C17748" s="47" t="s">
        <v>38219</v>
      </c>
    </row>
    <row r="17749" spans="1:3" x14ac:dyDescent="0.25">
      <c r="A17749">
        <v>170067</v>
      </c>
      <c r="B17749" t="s">
        <v>38220</v>
      </c>
      <c r="C17749" s="47" t="s">
        <v>38221</v>
      </c>
    </row>
    <row r="17750" spans="1:3" x14ac:dyDescent="0.25">
      <c r="A17750">
        <v>170068</v>
      </c>
      <c r="B17750" t="s">
        <v>38222</v>
      </c>
      <c r="C17750" s="47" t="s">
        <v>38223</v>
      </c>
    </row>
    <row r="17751" spans="1:3" x14ac:dyDescent="0.25">
      <c r="A17751">
        <v>170069</v>
      </c>
      <c r="B17751" t="s">
        <v>38224</v>
      </c>
      <c r="C17751" s="47" t="s">
        <v>38225</v>
      </c>
    </row>
    <row r="17752" spans="1:3" x14ac:dyDescent="0.25">
      <c r="A17752">
        <v>170070</v>
      </c>
      <c r="B17752" t="s">
        <v>38226</v>
      </c>
      <c r="C17752" s="47" t="s">
        <v>38227</v>
      </c>
    </row>
    <row r="17753" spans="1:3" x14ac:dyDescent="0.25">
      <c r="A17753">
        <v>170071</v>
      </c>
      <c r="B17753" t="s">
        <v>38228</v>
      </c>
      <c r="C17753" s="47" t="s">
        <v>38229</v>
      </c>
    </row>
    <row r="17754" spans="1:3" x14ac:dyDescent="0.25">
      <c r="A17754">
        <v>170072</v>
      </c>
      <c r="B17754" t="s">
        <v>38230</v>
      </c>
      <c r="C17754" s="47" t="s">
        <v>38231</v>
      </c>
    </row>
    <row r="17755" spans="1:3" x14ac:dyDescent="0.25">
      <c r="A17755">
        <v>170073</v>
      </c>
      <c r="B17755" t="s">
        <v>38232</v>
      </c>
      <c r="C17755" s="47" t="s">
        <v>38233</v>
      </c>
    </row>
    <row r="17756" spans="1:3" x14ac:dyDescent="0.25">
      <c r="A17756">
        <v>170074</v>
      </c>
      <c r="B17756" t="s">
        <v>38234</v>
      </c>
      <c r="C17756" s="47" t="s">
        <v>38235</v>
      </c>
    </row>
    <row r="17757" spans="1:3" x14ac:dyDescent="0.25">
      <c r="A17757">
        <v>170075</v>
      </c>
      <c r="B17757" t="s">
        <v>38236</v>
      </c>
      <c r="C17757" s="47" t="s">
        <v>38237</v>
      </c>
    </row>
    <row r="17758" spans="1:3" x14ac:dyDescent="0.25">
      <c r="A17758">
        <v>170076</v>
      </c>
      <c r="B17758" t="s">
        <v>38238</v>
      </c>
      <c r="C17758" s="47" t="s">
        <v>38239</v>
      </c>
    </row>
    <row r="17759" spans="1:3" x14ac:dyDescent="0.25">
      <c r="A17759">
        <v>170077</v>
      </c>
      <c r="B17759" t="s">
        <v>38240</v>
      </c>
      <c r="C17759" s="47" t="s">
        <v>38241</v>
      </c>
    </row>
    <row r="17760" spans="1:3" x14ac:dyDescent="0.25">
      <c r="A17760">
        <v>170078</v>
      </c>
      <c r="B17760" t="s">
        <v>38242</v>
      </c>
      <c r="C17760" s="47" t="s">
        <v>38243</v>
      </c>
    </row>
    <row r="17761" spans="1:3" x14ac:dyDescent="0.25">
      <c r="A17761">
        <v>170079</v>
      </c>
      <c r="B17761" t="s">
        <v>38244</v>
      </c>
      <c r="C17761" s="47" t="s">
        <v>38245</v>
      </c>
    </row>
    <row r="17762" spans="1:3" x14ac:dyDescent="0.25">
      <c r="A17762">
        <v>170080</v>
      </c>
      <c r="B17762" t="s">
        <v>38246</v>
      </c>
      <c r="C17762" s="47" t="s">
        <v>38247</v>
      </c>
    </row>
    <row r="17763" spans="1:3" x14ac:dyDescent="0.25">
      <c r="A17763">
        <v>170081</v>
      </c>
      <c r="B17763" t="s">
        <v>38248</v>
      </c>
      <c r="C17763" s="47" t="s">
        <v>38249</v>
      </c>
    </row>
    <row r="17764" spans="1:3" x14ac:dyDescent="0.25">
      <c r="A17764">
        <v>170082</v>
      </c>
      <c r="B17764" t="s">
        <v>38250</v>
      </c>
      <c r="C17764" s="47" t="s">
        <v>38251</v>
      </c>
    </row>
    <row r="17765" spans="1:3" x14ac:dyDescent="0.25">
      <c r="A17765">
        <v>170083</v>
      </c>
      <c r="B17765" t="s">
        <v>38252</v>
      </c>
      <c r="C17765" s="47" t="s">
        <v>38253</v>
      </c>
    </row>
    <row r="17766" spans="1:3" x14ac:dyDescent="0.25">
      <c r="A17766">
        <v>170084</v>
      </c>
      <c r="B17766" t="s">
        <v>38254</v>
      </c>
      <c r="C17766" s="47" t="s">
        <v>38255</v>
      </c>
    </row>
    <row r="17767" spans="1:3" x14ac:dyDescent="0.25">
      <c r="A17767">
        <v>170085</v>
      </c>
      <c r="B17767" t="s">
        <v>38256</v>
      </c>
      <c r="C17767" s="47" t="s">
        <v>38257</v>
      </c>
    </row>
    <row r="17768" spans="1:3" x14ac:dyDescent="0.25">
      <c r="A17768">
        <v>170086</v>
      </c>
      <c r="B17768" t="s">
        <v>38258</v>
      </c>
      <c r="C17768" s="47" t="s">
        <v>38259</v>
      </c>
    </row>
    <row r="17769" spans="1:3" x14ac:dyDescent="0.25">
      <c r="A17769">
        <v>170087</v>
      </c>
      <c r="B17769" t="s">
        <v>38260</v>
      </c>
      <c r="C17769" s="47" t="s">
        <v>38261</v>
      </c>
    </row>
    <row r="17770" spans="1:3" x14ac:dyDescent="0.25">
      <c r="A17770">
        <v>170088</v>
      </c>
      <c r="B17770" t="s">
        <v>38262</v>
      </c>
      <c r="C17770" s="47" t="s">
        <v>38263</v>
      </c>
    </row>
    <row r="17771" spans="1:3" x14ac:dyDescent="0.25">
      <c r="A17771">
        <v>170089</v>
      </c>
      <c r="B17771" t="s">
        <v>38264</v>
      </c>
      <c r="C17771" s="47" t="s">
        <v>38265</v>
      </c>
    </row>
    <row r="17772" spans="1:3" x14ac:dyDescent="0.25">
      <c r="A17772">
        <v>170090</v>
      </c>
      <c r="B17772" t="s">
        <v>38266</v>
      </c>
      <c r="C17772" s="47" t="s">
        <v>38267</v>
      </c>
    </row>
    <row r="17773" spans="1:3" x14ac:dyDescent="0.25">
      <c r="A17773">
        <v>170091</v>
      </c>
      <c r="B17773" t="s">
        <v>1348</v>
      </c>
      <c r="C17773" s="47" t="s">
        <v>38268</v>
      </c>
    </row>
    <row r="17774" spans="1:3" x14ac:dyDescent="0.25">
      <c r="A17774">
        <v>170092</v>
      </c>
      <c r="B17774" t="s">
        <v>38269</v>
      </c>
      <c r="C17774" s="47" t="s">
        <v>38270</v>
      </c>
    </row>
    <row r="17775" spans="1:3" x14ac:dyDescent="0.25">
      <c r="A17775">
        <v>170093</v>
      </c>
      <c r="B17775" t="s">
        <v>38271</v>
      </c>
      <c r="C17775" s="47" t="s">
        <v>38272</v>
      </c>
    </row>
    <row r="17776" spans="1:3" x14ac:dyDescent="0.25">
      <c r="A17776">
        <v>170094</v>
      </c>
      <c r="B17776" t="s">
        <v>38273</v>
      </c>
      <c r="C17776" s="47" t="s">
        <v>38274</v>
      </c>
    </row>
    <row r="17777" spans="1:3" x14ac:dyDescent="0.25">
      <c r="A17777">
        <v>170095</v>
      </c>
      <c r="B17777" t="s">
        <v>344</v>
      </c>
      <c r="C17777" s="47" t="s">
        <v>38275</v>
      </c>
    </row>
    <row r="17778" spans="1:3" x14ac:dyDescent="0.25">
      <c r="A17778">
        <v>170096</v>
      </c>
      <c r="B17778" t="s">
        <v>38276</v>
      </c>
      <c r="C17778" s="47" t="s">
        <v>38277</v>
      </c>
    </row>
    <row r="17779" spans="1:3" x14ac:dyDescent="0.25">
      <c r="A17779">
        <v>170097</v>
      </c>
      <c r="B17779" t="s">
        <v>38278</v>
      </c>
      <c r="C17779" s="47" t="s">
        <v>38279</v>
      </c>
    </row>
    <row r="17780" spans="1:3" x14ac:dyDescent="0.25">
      <c r="A17780">
        <v>170098</v>
      </c>
      <c r="B17780" t="s">
        <v>599</v>
      </c>
      <c r="C17780" s="47" t="s">
        <v>38280</v>
      </c>
    </row>
    <row r="17781" spans="1:3" x14ac:dyDescent="0.25">
      <c r="A17781">
        <v>170099</v>
      </c>
      <c r="B17781" t="s">
        <v>38281</v>
      </c>
      <c r="C17781" s="47" t="s">
        <v>38282</v>
      </c>
    </row>
    <row r="17782" spans="1:3" x14ac:dyDescent="0.25">
      <c r="A17782">
        <v>170100</v>
      </c>
      <c r="B17782" t="s">
        <v>38283</v>
      </c>
      <c r="C17782" s="47" t="s">
        <v>38284</v>
      </c>
    </row>
    <row r="17783" spans="1:3" x14ac:dyDescent="0.25">
      <c r="A17783">
        <v>170101</v>
      </c>
      <c r="B17783" t="s">
        <v>38285</v>
      </c>
      <c r="C17783" s="47" t="s">
        <v>38286</v>
      </c>
    </row>
    <row r="17784" spans="1:3" x14ac:dyDescent="0.25">
      <c r="A17784">
        <v>170102</v>
      </c>
      <c r="B17784" t="s">
        <v>38287</v>
      </c>
      <c r="C17784" s="47" t="s">
        <v>38288</v>
      </c>
    </row>
    <row r="17785" spans="1:3" x14ac:dyDescent="0.25">
      <c r="A17785">
        <v>170103</v>
      </c>
      <c r="B17785" t="s">
        <v>38289</v>
      </c>
      <c r="C17785" s="47" t="s">
        <v>38290</v>
      </c>
    </row>
    <row r="17786" spans="1:3" x14ac:dyDescent="0.25">
      <c r="A17786">
        <v>170104</v>
      </c>
      <c r="B17786" t="s">
        <v>38291</v>
      </c>
      <c r="C17786" s="47" t="s">
        <v>38292</v>
      </c>
    </row>
    <row r="17787" spans="1:3" x14ac:dyDescent="0.25">
      <c r="A17787">
        <v>170105</v>
      </c>
      <c r="B17787" t="s">
        <v>38293</v>
      </c>
      <c r="C17787" s="47" t="s">
        <v>38294</v>
      </c>
    </row>
    <row r="17788" spans="1:3" x14ac:dyDescent="0.25">
      <c r="A17788">
        <v>170106</v>
      </c>
      <c r="B17788" t="s">
        <v>38295</v>
      </c>
      <c r="C17788" s="47" t="s">
        <v>38296</v>
      </c>
    </row>
    <row r="17789" spans="1:3" x14ac:dyDescent="0.25">
      <c r="A17789">
        <v>170107</v>
      </c>
      <c r="B17789" t="s">
        <v>38297</v>
      </c>
      <c r="C17789" s="47" t="s">
        <v>38298</v>
      </c>
    </row>
    <row r="17790" spans="1:3" x14ac:dyDescent="0.25">
      <c r="A17790">
        <v>170108</v>
      </c>
      <c r="B17790" t="s">
        <v>38299</v>
      </c>
      <c r="C17790" s="47" t="s">
        <v>38300</v>
      </c>
    </row>
    <row r="17791" spans="1:3" x14ac:dyDescent="0.25">
      <c r="A17791">
        <v>170109</v>
      </c>
      <c r="B17791" t="s">
        <v>38301</v>
      </c>
      <c r="C17791" s="47" t="s">
        <v>38302</v>
      </c>
    </row>
    <row r="17792" spans="1:3" x14ac:dyDescent="0.25">
      <c r="A17792">
        <v>170110</v>
      </c>
      <c r="B17792" t="s">
        <v>38303</v>
      </c>
      <c r="C17792" s="47" t="s">
        <v>38304</v>
      </c>
    </row>
    <row r="17793" spans="1:3" x14ac:dyDescent="0.25">
      <c r="A17793">
        <v>170111</v>
      </c>
      <c r="B17793" t="s">
        <v>38305</v>
      </c>
      <c r="C17793" s="47" t="s">
        <v>38306</v>
      </c>
    </row>
    <row r="17794" spans="1:3" x14ac:dyDescent="0.25">
      <c r="A17794">
        <v>170112</v>
      </c>
      <c r="B17794" t="s">
        <v>38307</v>
      </c>
      <c r="C17794" s="47" t="s">
        <v>38308</v>
      </c>
    </row>
    <row r="17795" spans="1:3" x14ac:dyDescent="0.25">
      <c r="A17795">
        <v>170113</v>
      </c>
      <c r="B17795" t="s">
        <v>38309</v>
      </c>
      <c r="C17795" s="47" t="s">
        <v>38310</v>
      </c>
    </row>
    <row r="17796" spans="1:3" x14ac:dyDescent="0.25">
      <c r="A17796">
        <v>170114</v>
      </c>
      <c r="B17796" t="s">
        <v>38311</v>
      </c>
      <c r="C17796" s="47" t="s">
        <v>38312</v>
      </c>
    </row>
    <row r="17797" spans="1:3" x14ac:dyDescent="0.25">
      <c r="A17797">
        <v>170115</v>
      </c>
      <c r="B17797" t="s">
        <v>38313</v>
      </c>
      <c r="C17797" s="47" t="s">
        <v>38314</v>
      </c>
    </row>
    <row r="17798" spans="1:3" x14ac:dyDescent="0.25">
      <c r="A17798">
        <v>170116</v>
      </c>
      <c r="B17798" t="s">
        <v>38315</v>
      </c>
      <c r="C17798" s="47" t="s">
        <v>38316</v>
      </c>
    </row>
    <row r="17799" spans="1:3" x14ac:dyDescent="0.25">
      <c r="A17799">
        <v>170117</v>
      </c>
      <c r="B17799" t="s">
        <v>38317</v>
      </c>
      <c r="C17799" s="47" t="s">
        <v>38318</v>
      </c>
    </row>
    <row r="17800" spans="1:3" x14ac:dyDescent="0.25">
      <c r="A17800">
        <v>170118</v>
      </c>
      <c r="B17800" t="s">
        <v>38319</v>
      </c>
      <c r="C17800" s="47" t="s">
        <v>38320</v>
      </c>
    </row>
    <row r="17801" spans="1:3" x14ac:dyDescent="0.25">
      <c r="A17801">
        <v>170119</v>
      </c>
      <c r="B17801" t="s">
        <v>1612</v>
      </c>
      <c r="C17801" s="47" t="s">
        <v>38321</v>
      </c>
    </row>
    <row r="17802" spans="1:3" x14ac:dyDescent="0.25">
      <c r="A17802">
        <v>170120</v>
      </c>
      <c r="B17802" t="s">
        <v>38322</v>
      </c>
      <c r="C17802" s="47" t="s">
        <v>38323</v>
      </c>
    </row>
    <row r="17803" spans="1:3" x14ac:dyDescent="0.25">
      <c r="A17803">
        <v>170121</v>
      </c>
      <c r="B17803" t="s">
        <v>38324</v>
      </c>
      <c r="C17803" s="47" t="s">
        <v>38325</v>
      </c>
    </row>
    <row r="17804" spans="1:3" x14ac:dyDescent="0.25">
      <c r="A17804">
        <v>170122</v>
      </c>
      <c r="B17804" t="s">
        <v>38326</v>
      </c>
      <c r="C17804" s="47" t="s">
        <v>38327</v>
      </c>
    </row>
    <row r="17805" spans="1:3" x14ac:dyDescent="0.25">
      <c r="A17805">
        <v>170123</v>
      </c>
      <c r="B17805" t="s">
        <v>38328</v>
      </c>
      <c r="C17805" s="47" t="s">
        <v>38329</v>
      </c>
    </row>
    <row r="17806" spans="1:3" x14ac:dyDescent="0.25">
      <c r="A17806">
        <v>170124</v>
      </c>
      <c r="B17806" t="s">
        <v>38330</v>
      </c>
      <c r="C17806" s="47" t="s">
        <v>38331</v>
      </c>
    </row>
    <row r="17807" spans="1:3" x14ac:dyDescent="0.25">
      <c r="A17807">
        <v>170125</v>
      </c>
      <c r="B17807" t="s">
        <v>38332</v>
      </c>
      <c r="C17807" s="47" t="s">
        <v>38333</v>
      </c>
    </row>
    <row r="17808" spans="1:3" x14ac:dyDescent="0.25">
      <c r="A17808">
        <v>170126</v>
      </c>
      <c r="B17808" t="s">
        <v>38334</v>
      </c>
      <c r="C17808" s="47" t="s">
        <v>38335</v>
      </c>
    </row>
    <row r="17809" spans="1:3" x14ac:dyDescent="0.25">
      <c r="A17809">
        <v>170127</v>
      </c>
      <c r="B17809" t="s">
        <v>637</v>
      </c>
      <c r="C17809" s="47" t="s">
        <v>38336</v>
      </c>
    </row>
    <row r="17810" spans="1:3" x14ac:dyDescent="0.25">
      <c r="A17810">
        <v>170128</v>
      </c>
      <c r="B17810" t="s">
        <v>38337</v>
      </c>
      <c r="C17810" s="47" t="s">
        <v>38338</v>
      </c>
    </row>
    <row r="17811" spans="1:3" x14ac:dyDescent="0.25">
      <c r="A17811">
        <v>170129</v>
      </c>
      <c r="B17811" t="s">
        <v>38339</v>
      </c>
      <c r="C17811" s="47" t="s">
        <v>38340</v>
      </c>
    </row>
    <row r="17812" spans="1:3" x14ac:dyDescent="0.25">
      <c r="A17812">
        <v>170130</v>
      </c>
      <c r="B17812" t="s">
        <v>38341</v>
      </c>
      <c r="C17812" s="47" t="s">
        <v>38342</v>
      </c>
    </row>
    <row r="17813" spans="1:3" x14ac:dyDescent="0.25">
      <c r="A17813">
        <v>170131</v>
      </c>
      <c r="B17813" t="s">
        <v>38343</v>
      </c>
      <c r="C17813" s="47" t="s">
        <v>38344</v>
      </c>
    </row>
    <row r="17814" spans="1:3" x14ac:dyDescent="0.25">
      <c r="A17814">
        <v>170132</v>
      </c>
      <c r="B17814" t="s">
        <v>38345</v>
      </c>
      <c r="C17814" s="47" t="s">
        <v>38346</v>
      </c>
    </row>
    <row r="17815" spans="1:3" x14ac:dyDescent="0.25">
      <c r="A17815">
        <v>170133</v>
      </c>
      <c r="B17815" t="s">
        <v>38347</v>
      </c>
      <c r="C17815" s="47" t="s">
        <v>38348</v>
      </c>
    </row>
    <row r="17816" spans="1:3" x14ac:dyDescent="0.25">
      <c r="A17816">
        <v>170134</v>
      </c>
      <c r="B17816" t="s">
        <v>38349</v>
      </c>
      <c r="C17816" s="47" t="s">
        <v>38350</v>
      </c>
    </row>
    <row r="17817" spans="1:3" x14ac:dyDescent="0.25">
      <c r="A17817">
        <v>170135</v>
      </c>
      <c r="B17817" t="s">
        <v>38351</v>
      </c>
      <c r="C17817" s="47" t="s">
        <v>38352</v>
      </c>
    </row>
    <row r="17818" spans="1:3" x14ac:dyDescent="0.25">
      <c r="A17818">
        <v>170136</v>
      </c>
      <c r="B17818" t="s">
        <v>38353</v>
      </c>
      <c r="C17818" s="47" t="s">
        <v>38354</v>
      </c>
    </row>
    <row r="17819" spans="1:3" x14ac:dyDescent="0.25">
      <c r="A17819">
        <v>170137</v>
      </c>
      <c r="B17819" t="s">
        <v>38355</v>
      </c>
      <c r="C17819" s="47" t="s">
        <v>38356</v>
      </c>
    </row>
    <row r="17820" spans="1:3" x14ac:dyDescent="0.25">
      <c r="A17820">
        <v>170138</v>
      </c>
      <c r="B17820" t="s">
        <v>38357</v>
      </c>
      <c r="C17820" s="47" t="s">
        <v>38358</v>
      </c>
    </row>
    <row r="17821" spans="1:3" x14ac:dyDescent="0.25">
      <c r="A17821">
        <v>170139</v>
      </c>
      <c r="B17821" t="s">
        <v>38359</v>
      </c>
      <c r="C17821" s="47" t="s">
        <v>38360</v>
      </c>
    </row>
    <row r="17822" spans="1:3" x14ac:dyDescent="0.25">
      <c r="A17822">
        <v>170140</v>
      </c>
      <c r="B17822" t="s">
        <v>38361</v>
      </c>
      <c r="C17822" s="47" t="s">
        <v>38362</v>
      </c>
    </row>
    <row r="17823" spans="1:3" x14ac:dyDescent="0.25">
      <c r="A17823">
        <v>170141</v>
      </c>
      <c r="B17823" t="s">
        <v>38363</v>
      </c>
      <c r="C17823" s="47" t="s">
        <v>38364</v>
      </c>
    </row>
    <row r="17824" spans="1:3" x14ac:dyDescent="0.25">
      <c r="A17824">
        <v>170142</v>
      </c>
      <c r="B17824" t="s">
        <v>38365</v>
      </c>
      <c r="C17824" s="47" t="s">
        <v>38366</v>
      </c>
    </row>
    <row r="17825" spans="1:3" x14ac:dyDescent="0.25">
      <c r="A17825">
        <v>170143</v>
      </c>
      <c r="B17825" t="s">
        <v>38367</v>
      </c>
      <c r="C17825" s="47" t="s">
        <v>38368</v>
      </c>
    </row>
    <row r="17826" spans="1:3" x14ac:dyDescent="0.25">
      <c r="A17826">
        <v>170144</v>
      </c>
      <c r="B17826" t="s">
        <v>38369</v>
      </c>
      <c r="C17826" s="47" t="s">
        <v>38370</v>
      </c>
    </row>
    <row r="17827" spans="1:3" x14ac:dyDescent="0.25">
      <c r="A17827">
        <v>170145</v>
      </c>
      <c r="B17827" t="s">
        <v>38371</v>
      </c>
      <c r="C17827" s="47" t="s">
        <v>38372</v>
      </c>
    </row>
    <row r="17828" spans="1:3" x14ac:dyDescent="0.25">
      <c r="A17828">
        <v>170146</v>
      </c>
      <c r="B17828" t="s">
        <v>38373</v>
      </c>
      <c r="C17828" s="47" t="s">
        <v>38374</v>
      </c>
    </row>
    <row r="17829" spans="1:3" x14ac:dyDescent="0.25">
      <c r="A17829">
        <v>170147</v>
      </c>
      <c r="B17829" t="s">
        <v>38375</v>
      </c>
      <c r="C17829" s="47" t="s">
        <v>38376</v>
      </c>
    </row>
    <row r="17830" spans="1:3" x14ac:dyDescent="0.25">
      <c r="A17830">
        <v>170148</v>
      </c>
      <c r="B17830" t="s">
        <v>38377</v>
      </c>
      <c r="C17830" s="47" t="s">
        <v>38378</v>
      </c>
    </row>
    <row r="17831" spans="1:3" x14ac:dyDescent="0.25">
      <c r="A17831">
        <v>170149</v>
      </c>
      <c r="B17831" t="s">
        <v>38379</v>
      </c>
      <c r="C17831" s="47" t="s">
        <v>38380</v>
      </c>
    </row>
    <row r="17832" spans="1:3" x14ac:dyDescent="0.25">
      <c r="A17832">
        <v>170150</v>
      </c>
      <c r="B17832" t="s">
        <v>38381</v>
      </c>
      <c r="C17832" s="47" t="s">
        <v>38382</v>
      </c>
    </row>
    <row r="17833" spans="1:3" x14ac:dyDescent="0.25">
      <c r="A17833">
        <v>170151</v>
      </c>
      <c r="B17833" t="s">
        <v>38383</v>
      </c>
      <c r="C17833" s="47" t="s">
        <v>38384</v>
      </c>
    </row>
    <row r="17834" spans="1:3" x14ac:dyDescent="0.25">
      <c r="A17834">
        <v>170152</v>
      </c>
      <c r="B17834" t="s">
        <v>38385</v>
      </c>
      <c r="C17834" s="47" t="s">
        <v>38386</v>
      </c>
    </row>
    <row r="17835" spans="1:3" x14ac:dyDescent="0.25">
      <c r="A17835">
        <v>170153</v>
      </c>
      <c r="B17835" t="s">
        <v>38387</v>
      </c>
      <c r="C17835" s="47" t="s">
        <v>38388</v>
      </c>
    </row>
    <row r="17836" spans="1:3" x14ac:dyDescent="0.25">
      <c r="A17836">
        <v>170154</v>
      </c>
      <c r="B17836" t="s">
        <v>38389</v>
      </c>
      <c r="C17836" s="47" t="s">
        <v>38390</v>
      </c>
    </row>
    <row r="17837" spans="1:3" x14ac:dyDescent="0.25">
      <c r="A17837">
        <v>170155</v>
      </c>
      <c r="B17837" t="s">
        <v>38391</v>
      </c>
      <c r="C17837" s="47" t="s">
        <v>38392</v>
      </c>
    </row>
    <row r="17838" spans="1:3" x14ac:dyDescent="0.25">
      <c r="A17838">
        <v>170156</v>
      </c>
      <c r="B17838" t="s">
        <v>38393</v>
      </c>
      <c r="C17838" s="47" t="s">
        <v>38394</v>
      </c>
    </row>
    <row r="17839" spans="1:3" x14ac:dyDescent="0.25">
      <c r="A17839">
        <v>170157</v>
      </c>
      <c r="B17839" t="s">
        <v>38395</v>
      </c>
      <c r="C17839" s="47" t="s">
        <v>38396</v>
      </c>
    </row>
    <row r="17840" spans="1:3" x14ac:dyDescent="0.25">
      <c r="A17840">
        <v>170158</v>
      </c>
      <c r="B17840" t="s">
        <v>38397</v>
      </c>
      <c r="C17840" s="47" t="s">
        <v>38398</v>
      </c>
    </row>
    <row r="17841" spans="1:3" x14ac:dyDescent="0.25">
      <c r="A17841">
        <v>170159</v>
      </c>
      <c r="B17841" t="s">
        <v>38399</v>
      </c>
      <c r="C17841" s="47" t="s">
        <v>38400</v>
      </c>
    </row>
    <row r="17842" spans="1:3" x14ac:dyDescent="0.25">
      <c r="A17842">
        <v>170160</v>
      </c>
      <c r="B17842" t="s">
        <v>1233</v>
      </c>
      <c r="C17842" s="47" t="s">
        <v>38401</v>
      </c>
    </row>
    <row r="17843" spans="1:3" x14ac:dyDescent="0.25">
      <c r="A17843">
        <v>170161</v>
      </c>
      <c r="B17843" t="s">
        <v>38402</v>
      </c>
      <c r="C17843" s="47" t="s">
        <v>38403</v>
      </c>
    </row>
    <row r="17844" spans="1:3" x14ac:dyDescent="0.25">
      <c r="A17844">
        <v>170162</v>
      </c>
      <c r="B17844" t="s">
        <v>38404</v>
      </c>
      <c r="C17844" s="47" t="s">
        <v>38405</v>
      </c>
    </row>
    <row r="17845" spans="1:3" x14ac:dyDescent="0.25">
      <c r="A17845">
        <v>170163</v>
      </c>
      <c r="B17845" t="s">
        <v>38406</v>
      </c>
      <c r="C17845" s="47" t="s">
        <v>38407</v>
      </c>
    </row>
    <row r="17846" spans="1:3" x14ac:dyDescent="0.25">
      <c r="A17846">
        <v>170164</v>
      </c>
      <c r="B17846" t="s">
        <v>38408</v>
      </c>
      <c r="C17846" s="47" t="s">
        <v>38409</v>
      </c>
    </row>
    <row r="17847" spans="1:3" x14ac:dyDescent="0.25">
      <c r="A17847">
        <v>170165</v>
      </c>
      <c r="B17847" t="s">
        <v>643</v>
      </c>
      <c r="C17847" s="47" t="s">
        <v>38410</v>
      </c>
    </row>
    <row r="17848" spans="1:3" x14ac:dyDescent="0.25">
      <c r="A17848">
        <v>170166</v>
      </c>
      <c r="B17848" t="s">
        <v>38411</v>
      </c>
      <c r="C17848" s="47" t="s">
        <v>38412</v>
      </c>
    </row>
    <row r="17849" spans="1:3" x14ac:dyDescent="0.25">
      <c r="A17849">
        <v>170167</v>
      </c>
      <c r="B17849" t="s">
        <v>38413</v>
      </c>
      <c r="C17849" s="47" t="s">
        <v>38414</v>
      </c>
    </row>
    <row r="17850" spans="1:3" x14ac:dyDescent="0.25">
      <c r="A17850">
        <v>170168</v>
      </c>
      <c r="B17850" t="s">
        <v>38415</v>
      </c>
      <c r="C17850" s="47" t="s">
        <v>38416</v>
      </c>
    </row>
    <row r="17851" spans="1:3" x14ac:dyDescent="0.25">
      <c r="A17851">
        <v>170169</v>
      </c>
      <c r="B17851" t="s">
        <v>38417</v>
      </c>
      <c r="C17851" s="47" t="s">
        <v>38418</v>
      </c>
    </row>
    <row r="17852" spans="1:3" x14ac:dyDescent="0.25">
      <c r="A17852">
        <v>170170</v>
      </c>
      <c r="B17852" t="s">
        <v>38419</v>
      </c>
      <c r="C17852" s="47" t="s">
        <v>38420</v>
      </c>
    </row>
    <row r="17853" spans="1:3" x14ac:dyDescent="0.25">
      <c r="A17853">
        <v>170171</v>
      </c>
      <c r="B17853" t="s">
        <v>38421</v>
      </c>
      <c r="C17853" s="47" t="s">
        <v>38422</v>
      </c>
    </row>
    <row r="17854" spans="1:3" x14ac:dyDescent="0.25">
      <c r="A17854">
        <v>170172</v>
      </c>
      <c r="B17854" t="s">
        <v>38423</v>
      </c>
      <c r="C17854" s="47" t="s">
        <v>38424</v>
      </c>
    </row>
    <row r="17855" spans="1:3" x14ac:dyDescent="0.25">
      <c r="A17855">
        <v>170173</v>
      </c>
      <c r="B17855" t="s">
        <v>38425</v>
      </c>
      <c r="C17855" s="47" t="s">
        <v>38426</v>
      </c>
    </row>
    <row r="17856" spans="1:3" x14ac:dyDescent="0.25">
      <c r="A17856">
        <v>170174</v>
      </c>
      <c r="B17856" t="s">
        <v>38427</v>
      </c>
      <c r="C17856" s="47" t="s">
        <v>38428</v>
      </c>
    </row>
    <row r="17857" spans="1:3" x14ac:dyDescent="0.25">
      <c r="A17857">
        <v>170175</v>
      </c>
      <c r="B17857" t="s">
        <v>38429</v>
      </c>
      <c r="C17857" s="47" t="s">
        <v>38430</v>
      </c>
    </row>
    <row r="17858" spans="1:3" x14ac:dyDescent="0.25">
      <c r="A17858">
        <v>170176</v>
      </c>
      <c r="B17858" t="s">
        <v>1158</v>
      </c>
      <c r="C17858" s="47" t="s">
        <v>38431</v>
      </c>
    </row>
    <row r="17859" spans="1:3" x14ac:dyDescent="0.25">
      <c r="A17859">
        <v>170177</v>
      </c>
      <c r="B17859" t="s">
        <v>38432</v>
      </c>
      <c r="C17859" s="47" t="s">
        <v>38433</v>
      </c>
    </row>
    <row r="17860" spans="1:3" x14ac:dyDescent="0.25">
      <c r="A17860">
        <v>170178</v>
      </c>
      <c r="B17860" t="s">
        <v>38434</v>
      </c>
      <c r="C17860" s="47" t="s">
        <v>38435</v>
      </c>
    </row>
    <row r="17861" spans="1:3" x14ac:dyDescent="0.25">
      <c r="A17861">
        <v>170179</v>
      </c>
      <c r="B17861" t="s">
        <v>38436</v>
      </c>
      <c r="C17861" s="47" t="s">
        <v>38437</v>
      </c>
    </row>
    <row r="17862" spans="1:3" x14ac:dyDescent="0.25">
      <c r="A17862">
        <v>170180</v>
      </c>
      <c r="B17862" t="s">
        <v>38438</v>
      </c>
      <c r="C17862" s="47" t="s">
        <v>38439</v>
      </c>
    </row>
    <row r="17863" spans="1:3" x14ac:dyDescent="0.25">
      <c r="A17863">
        <v>170181</v>
      </c>
      <c r="B17863" t="s">
        <v>38440</v>
      </c>
      <c r="C17863" s="47" t="s">
        <v>38441</v>
      </c>
    </row>
    <row r="17864" spans="1:3" x14ac:dyDescent="0.25">
      <c r="A17864">
        <v>170182</v>
      </c>
      <c r="B17864" t="s">
        <v>38442</v>
      </c>
      <c r="C17864" s="47" t="s">
        <v>38443</v>
      </c>
    </row>
    <row r="17865" spans="1:3" x14ac:dyDescent="0.25">
      <c r="A17865">
        <v>170183</v>
      </c>
      <c r="B17865" t="s">
        <v>38444</v>
      </c>
      <c r="C17865" s="47" t="s">
        <v>38445</v>
      </c>
    </row>
    <row r="17866" spans="1:3" x14ac:dyDescent="0.25">
      <c r="A17866">
        <v>170184</v>
      </c>
      <c r="B17866" t="s">
        <v>38446</v>
      </c>
      <c r="C17866" s="47" t="s">
        <v>38447</v>
      </c>
    </row>
    <row r="17867" spans="1:3" x14ac:dyDescent="0.25">
      <c r="A17867">
        <v>170185</v>
      </c>
      <c r="B17867" t="s">
        <v>38448</v>
      </c>
      <c r="C17867" s="47" t="s">
        <v>38449</v>
      </c>
    </row>
    <row r="17868" spans="1:3" x14ac:dyDescent="0.25">
      <c r="A17868">
        <v>170186</v>
      </c>
      <c r="B17868" t="s">
        <v>38450</v>
      </c>
      <c r="C17868" s="47" t="s">
        <v>38451</v>
      </c>
    </row>
    <row r="17869" spans="1:3" x14ac:dyDescent="0.25">
      <c r="A17869">
        <v>170187</v>
      </c>
      <c r="B17869" t="s">
        <v>38452</v>
      </c>
      <c r="C17869" s="47" t="s">
        <v>38453</v>
      </c>
    </row>
    <row r="17870" spans="1:3" x14ac:dyDescent="0.25">
      <c r="A17870">
        <v>170188</v>
      </c>
      <c r="B17870" t="s">
        <v>38454</v>
      </c>
      <c r="C17870" s="47" t="s">
        <v>38455</v>
      </c>
    </row>
    <row r="17871" spans="1:3" x14ac:dyDescent="0.25">
      <c r="A17871">
        <v>170189</v>
      </c>
      <c r="B17871" t="s">
        <v>38456</v>
      </c>
      <c r="C17871" s="47" t="s">
        <v>38457</v>
      </c>
    </row>
    <row r="17872" spans="1:3" x14ac:dyDescent="0.25">
      <c r="A17872">
        <v>170190</v>
      </c>
      <c r="B17872" t="s">
        <v>38458</v>
      </c>
      <c r="C17872" s="47" t="s">
        <v>38459</v>
      </c>
    </row>
    <row r="17873" spans="1:3" x14ac:dyDescent="0.25">
      <c r="A17873">
        <v>170191</v>
      </c>
      <c r="B17873" t="s">
        <v>38460</v>
      </c>
      <c r="C17873" s="47" t="s">
        <v>38461</v>
      </c>
    </row>
    <row r="17874" spans="1:3" x14ac:dyDescent="0.25">
      <c r="A17874">
        <v>170192</v>
      </c>
      <c r="B17874" t="s">
        <v>38462</v>
      </c>
      <c r="C17874" s="47" t="s">
        <v>38463</v>
      </c>
    </row>
    <row r="17875" spans="1:3" x14ac:dyDescent="0.25">
      <c r="A17875">
        <v>170193</v>
      </c>
      <c r="B17875" t="s">
        <v>38464</v>
      </c>
      <c r="C17875" s="47" t="s">
        <v>38465</v>
      </c>
    </row>
    <row r="17876" spans="1:3" x14ac:dyDescent="0.25">
      <c r="A17876">
        <v>170194</v>
      </c>
      <c r="B17876" t="s">
        <v>38466</v>
      </c>
      <c r="C17876" s="47" t="s">
        <v>38467</v>
      </c>
    </row>
    <row r="17877" spans="1:3" x14ac:dyDescent="0.25">
      <c r="A17877">
        <v>170195</v>
      </c>
      <c r="B17877" t="s">
        <v>38468</v>
      </c>
      <c r="C17877" s="47" t="s">
        <v>38469</v>
      </c>
    </row>
    <row r="17878" spans="1:3" x14ac:dyDescent="0.25">
      <c r="A17878">
        <v>170196</v>
      </c>
      <c r="B17878" t="s">
        <v>38470</v>
      </c>
      <c r="C17878" s="47" t="s">
        <v>38471</v>
      </c>
    </row>
    <row r="17879" spans="1:3" x14ac:dyDescent="0.25">
      <c r="A17879">
        <v>170197</v>
      </c>
      <c r="B17879" t="s">
        <v>38472</v>
      </c>
      <c r="C17879" s="47" t="s">
        <v>38473</v>
      </c>
    </row>
    <row r="17880" spans="1:3" x14ac:dyDescent="0.25">
      <c r="A17880">
        <v>170198</v>
      </c>
      <c r="B17880" t="s">
        <v>38474</v>
      </c>
      <c r="C17880" s="47" t="s">
        <v>38475</v>
      </c>
    </row>
    <row r="17881" spans="1:3" x14ac:dyDescent="0.25">
      <c r="A17881">
        <v>170199</v>
      </c>
      <c r="B17881" t="s">
        <v>38476</v>
      </c>
      <c r="C17881" s="47" t="s">
        <v>38477</v>
      </c>
    </row>
    <row r="17882" spans="1:3" x14ac:dyDescent="0.25">
      <c r="A17882">
        <v>170200</v>
      </c>
      <c r="B17882" t="s">
        <v>38478</v>
      </c>
      <c r="C17882" s="47" t="s">
        <v>38479</v>
      </c>
    </row>
    <row r="17883" spans="1:3" x14ac:dyDescent="0.25">
      <c r="A17883">
        <v>170201</v>
      </c>
      <c r="B17883" t="s">
        <v>38480</v>
      </c>
      <c r="C17883" s="47" t="s">
        <v>38481</v>
      </c>
    </row>
    <row r="17884" spans="1:3" x14ac:dyDescent="0.25">
      <c r="A17884">
        <v>170202</v>
      </c>
      <c r="B17884" t="s">
        <v>38482</v>
      </c>
      <c r="C17884" s="47" t="s">
        <v>38483</v>
      </c>
    </row>
    <row r="17885" spans="1:3" x14ac:dyDescent="0.25">
      <c r="A17885">
        <v>170203</v>
      </c>
      <c r="B17885" t="s">
        <v>38484</v>
      </c>
      <c r="C17885" s="47" t="s">
        <v>38485</v>
      </c>
    </row>
    <row r="17886" spans="1:3" x14ac:dyDescent="0.25">
      <c r="A17886">
        <v>170204</v>
      </c>
      <c r="B17886" t="s">
        <v>38486</v>
      </c>
      <c r="C17886" s="47" t="s">
        <v>38487</v>
      </c>
    </row>
    <row r="17887" spans="1:3" x14ac:dyDescent="0.25">
      <c r="A17887">
        <v>170205</v>
      </c>
      <c r="B17887" t="s">
        <v>38488</v>
      </c>
      <c r="C17887" s="47" t="s">
        <v>38489</v>
      </c>
    </row>
    <row r="17888" spans="1:3" x14ac:dyDescent="0.25">
      <c r="A17888">
        <v>170206</v>
      </c>
      <c r="B17888" t="s">
        <v>38490</v>
      </c>
      <c r="C17888" s="47" t="s">
        <v>38491</v>
      </c>
    </row>
    <row r="17889" spans="1:3" x14ac:dyDescent="0.25">
      <c r="A17889">
        <v>170207</v>
      </c>
      <c r="B17889" t="s">
        <v>38492</v>
      </c>
      <c r="C17889" s="47" t="s">
        <v>38493</v>
      </c>
    </row>
    <row r="17890" spans="1:3" x14ac:dyDescent="0.25">
      <c r="A17890">
        <v>170208</v>
      </c>
      <c r="B17890" t="s">
        <v>38494</v>
      </c>
      <c r="C17890" s="47" t="s">
        <v>38495</v>
      </c>
    </row>
    <row r="17891" spans="1:3" x14ac:dyDescent="0.25">
      <c r="A17891">
        <v>170209</v>
      </c>
      <c r="B17891" t="s">
        <v>38496</v>
      </c>
      <c r="C17891" s="47" t="s">
        <v>38497</v>
      </c>
    </row>
    <row r="17892" spans="1:3" x14ac:dyDescent="0.25">
      <c r="A17892">
        <v>170210</v>
      </c>
      <c r="B17892" t="s">
        <v>1501</v>
      </c>
      <c r="C17892" s="47" t="s">
        <v>38498</v>
      </c>
    </row>
    <row r="17893" spans="1:3" x14ac:dyDescent="0.25">
      <c r="A17893">
        <v>170211</v>
      </c>
      <c r="B17893" t="s">
        <v>38499</v>
      </c>
      <c r="C17893" s="47" t="s">
        <v>38500</v>
      </c>
    </row>
    <row r="17894" spans="1:3" x14ac:dyDescent="0.25">
      <c r="A17894">
        <v>170212</v>
      </c>
      <c r="B17894" t="s">
        <v>38501</v>
      </c>
      <c r="C17894" s="47" t="s">
        <v>38502</v>
      </c>
    </row>
    <row r="17895" spans="1:3" x14ac:dyDescent="0.25">
      <c r="A17895">
        <v>170213</v>
      </c>
      <c r="B17895" t="s">
        <v>38503</v>
      </c>
      <c r="C17895" s="47" t="s">
        <v>38504</v>
      </c>
    </row>
    <row r="17896" spans="1:3" x14ac:dyDescent="0.25">
      <c r="A17896">
        <v>170214</v>
      </c>
      <c r="B17896" t="s">
        <v>38505</v>
      </c>
      <c r="C17896" s="47" t="s">
        <v>38506</v>
      </c>
    </row>
    <row r="17897" spans="1:3" x14ac:dyDescent="0.25">
      <c r="A17897">
        <v>170215</v>
      </c>
      <c r="B17897" t="s">
        <v>38507</v>
      </c>
      <c r="C17897" s="47" t="s">
        <v>38508</v>
      </c>
    </row>
    <row r="17898" spans="1:3" x14ac:dyDescent="0.25">
      <c r="A17898">
        <v>170216</v>
      </c>
      <c r="B17898" t="s">
        <v>38509</v>
      </c>
      <c r="C17898" s="47" t="s">
        <v>38510</v>
      </c>
    </row>
    <row r="17899" spans="1:3" x14ac:dyDescent="0.25">
      <c r="A17899">
        <v>170217</v>
      </c>
      <c r="B17899" t="s">
        <v>38511</v>
      </c>
      <c r="C17899" s="47" t="s">
        <v>38512</v>
      </c>
    </row>
    <row r="17900" spans="1:3" x14ac:dyDescent="0.25">
      <c r="A17900">
        <v>170218</v>
      </c>
      <c r="B17900" t="s">
        <v>38513</v>
      </c>
      <c r="C17900" s="47" t="s">
        <v>38514</v>
      </c>
    </row>
    <row r="17901" spans="1:3" x14ac:dyDescent="0.25">
      <c r="A17901">
        <v>170219</v>
      </c>
      <c r="B17901" t="s">
        <v>38515</v>
      </c>
      <c r="C17901" s="47" t="s">
        <v>38516</v>
      </c>
    </row>
    <row r="17902" spans="1:3" x14ac:dyDescent="0.25">
      <c r="A17902">
        <v>170220</v>
      </c>
      <c r="B17902" t="s">
        <v>38517</v>
      </c>
      <c r="C17902" s="47" t="s">
        <v>38518</v>
      </c>
    </row>
    <row r="17903" spans="1:3" x14ac:dyDescent="0.25">
      <c r="A17903">
        <v>170221</v>
      </c>
      <c r="B17903" t="s">
        <v>38519</v>
      </c>
      <c r="C17903" s="47" t="s">
        <v>38520</v>
      </c>
    </row>
    <row r="17904" spans="1:3" x14ac:dyDescent="0.25">
      <c r="A17904">
        <v>170222</v>
      </c>
      <c r="B17904" t="s">
        <v>38521</v>
      </c>
      <c r="C17904" s="47" t="s">
        <v>38522</v>
      </c>
    </row>
    <row r="17905" spans="1:3" x14ac:dyDescent="0.25">
      <c r="A17905">
        <v>170223</v>
      </c>
      <c r="B17905" t="s">
        <v>38523</v>
      </c>
      <c r="C17905" s="47" t="s">
        <v>38524</v>
      </c>
    </row>
    <row r="17906" spans="1:3" x14ac:dyDescent="0.25">
      <c r="A17906">
        <v>170224</v>
      </c>
      <c r="B17906" t="s">
        <v>38525</v>
      </c>
      <c r="C17906" s="47" t="s">
        <v>38526</v>
      </c>
    </row>
    <row r="17907" spans="1:3" x14ac:dyDescent="0.25">
      <c r="A17907">
        <v>170225</v>
      </c>
      <c r="B17907" t="s">
        <v>38527</v>
      </c>
      <c r="C17907" s="47" t="s">
        <v>38528</v>
      </c>
    </row>
    <row r="17908" spans="1:3" x14ac:dyDescent="0.25">
      <c r="A17908">
        <v>170226</v>
      </c>
      <c r="B17908" t="s">
        <v>38529</v>
      </c>
      <c r="C17908" s="47" t="s">
        <v>38530</v>
      </c>
    </row>
    <row r="17909" spans="1:3" x14ac:dyDescent="0.25">
      <c r="A17909">
        <v>170227</v>
      </c>
      <c r="B17909" t="s">
        <v>38531</v>
      </c>
      <c r="C17909" s="47" t="s">
        <v>38532</v>
      </c>
    </row>
    <row r="17910" spans="1:3" x14ac:dyDescent="0.25">
      <c r="A17910">
        <v>170228</v>
      </c>
      <c r="B17910" t="s">
        <v>38533</v>
      </c>
      <c r="C17910" s="47" t="s">
        <v>38534</v>
      </c>
    </row>
    <row r="17911" spans="1:3" x14ac:dyDescent="0.25">
      <c r="A17911">
        <v>170229</v>
      </c>
      <c r="B17911" t="s">
        <v>38535</v>
      </c>
      <c r="C17911" s="47" t="s">
        <v>38536</v>
      </c>
    </row>
    <row r="17912" spans="1:3" x14ac:dyDescent="0.25">
      <c r="A17912">
        <v>170230</v>
      </c>
      <c r="B17912" t="s">
        <v>38537</v>
      </c>
      <c r="C17912" s="47" t="s">
        <v>38538</v>
      </c>
    </row>
    <row r="17913" spans="1:3" x14ac:dyDescent="0.25">
      <c r="A17913">
        <v>170231</v>
      </c>
      <c r="B17913" t="s">
        <v>38539</v>
      </c>
      <c r="C17913" s="47" t="s">
        <v>38540</v>
      </c>
    </row>
    <row r="17914" spans="1:3" x14ac:dyDescent="0.25">
      <c r="A17914">
        <v>170232</v>
      </c>
      <c r="B17914" t="s">
        <v>38541</v>
      </c>
      <c r="C17914" s="47" t="s">
        <v>38542</v>
      </c>
    </row>
    <row r="17915" spans="1:3" x14ac:dyDescent="0.25">
      <c r="A17915">
        <v>170233</v>
      </c>
      <c r="B17915" t="s">
        <v>38543</v>
      </c>
      <c r="C17915" s="47" t="s">
        <v>38544</v>
      </c>
    </row>
    <row r="17916" spans="1:3" x14ac:dyDescent="0.25">
      <c r="A17916">
        <v>170234</v>
      </c>
      <c r="B17916" t="s">
        <v>38545</v>
      </c>
      <c r="C17916" s="47" t="s">
        <v>38546</v>
      </c>
    </row>
    <row r="17917" spans="1:3" x14ac:dyDescent="0.25">
      <c r="A17917">
        <v>170235</v>
      </c>
      <c r="B17917" t="s">
        <v>38547</v>
      </c>
      <c r="C17917" s="47" t="s">
        <v>38548</v>
      </c>
    </row>
    <row r="17918" spans="1:3" x14ac:dyDescent="0.25">
      <c r="A17918">
        <v>170236</v>
      </c>
      <c r="B17918" t="s">
        <v>38549</v>
      </c>
      <c r="C17918" s="47" t="s">
        <v>38550</v>
      </c>
    </row>
    <row r="17919" spans="1:3" x14ac:dyDescent="0.25">
      <c r="A17919">
        <v>170237</v>
      </c>
      <c r="B17919" t="s">
        <v>38551</v>
      </c>
      <c r="C17919" s="47" t="s">
        <v>38552</v>
      </c>
    </row>
    <row r="17920" spans="1:3" x14ac:dyDescent="0.25">
      <c r="A17920">
        <v>170238</v>
      </c>
      <c r="B17920" t="s">
        <v>38553</v>
      </c>
      <c r="C17920" s="47" t="s">
        <v>38554</v>
      </c>
    </row>
    <row r="17921" spans="1:3" x14ac:dyDescent="0.25">
      <c r="A17921">
        <v>170239</v>
      </c>
      <c r="B17921" t="s">
        <v>38555</v>
      </c>
      <c r="C17921" s="47" t="s">
        <v>38556</v>
      </c>
    </row>
    <row r="17922" spans="1:3" x14ac:dyDescent="0.25">
      <c r="A17922">
        <v>170240</v>
      </c>
      <c r="B17922" t="s">
        <v>38557</v>
      </c>
      <c r="C17922" s="47" t="s">
        <v>38558</v>
      </c>
    </row>
    <row r="17923" spans="1:3" x14ac:dyDescent="0.25">
      <c r="A17923">
        <v>170241</v>
      </c>
      <c r="B17923" t="s">
        <v>38559</v>
      </c>
      <c r="C17923" s="47" t="s">
        <v>38560</v>
      </c>
    </row>
    <row r="17924" spans="1:3" x14ac:dyDescent="0.25">
      <c r="A17924">
        <v>170242</v>
      </c>
      <c r="B17924" t="s">
        <v>38561</v>
      </c>
      <c r="C17924" s="47" t="s">
        <v>38562</v>
      </c>
    </row>
    <row r="17925" spans="1:3" x14ac:dyDescent="0.25">
      <c r="A17925">
        <v>170243</v>
      </c>
      <c r="B17925" t="s">
        <v>38563</v>
      </c>
      <c r="C17925" s="47" t="s">
        <v>38564</v>
      </c>
    </row>
    <row r="17926" spans="1:3" x14ac:dyDescent="0.25">
      <c r="A17926">
        <v>170244</v>
      </c>
      <c r="B17926" t="s">
        <v>38565</v>
      </c>
      <c r="C17926" s="47" t="s">
        <v>38566</v>
      </c>
    </row>
    <row r="17927" spans="1:3" x14ac:dyDescent="0.25">
      <c r="A17927">
        <v>170245</v>
      </c>
      <c r="B17927" t="s">
        <v>38567</v>
      </c>
      <c r="C17927" s="47" t="s">
        <v>38568</v>
      </c>
    </row>
    <row r="17928" spans="1:3" x14ac:dyDescent="0.25">
      <c r="A17928">
        <v>170246</v>
      </c>
      <c r="B17928" t="s">
        <v>38569</v>
      </c>
      <c r="C17928" s="47" t="s">
        <v>38570</v>
      </c>
    </row>
    <row r="17929" spans="1:3" x14ac:dyDescent="0.25">
      <c r="A17929">
        <v>170247</v>
      </c>
      <c r="B17929" t="s">
        <v>38571</v>
      </c>
      <c r="C17929" s="47" t="s">
        <v>38572</v>
      </c>
    </row>
    <row r="17930" spans="1:3" x14ac:dyDescent="0.25">
      <c r="A17930">
        <v>170248</v>
      </c>
      <c r="B17930" t="s">
        <v>38573</v>
      </c>
      <c r="C17930" s="47" t="s">
        <v>38574</v>
      </c>
    </row>
    <row r="17931" spans="1:3" x14ac:dyDescent="0.25">
      <c r="A17931">
        <v>170249</v>
      </c>
      <c r="B17931" t="s">
        <v>38575</v>
      </c>
      <c r="C17931" s="47" t="s">
        <v>38576</v>
      </c>
    </row>
    <row r="17932" spans="1:3" x14ac:dyDescent="0.25">
      <c r="A17932">
        <v>170250</v>
      </c>
      <c r="B17932" t="s">
        <v>38577</v>
      </c>
      <c r="C17932" s="47" t="s">
        <v>38578</v>
      </c>
    </row>
    <row r="17933" spans="1:3" x14ac:dyDescent="0.25">
      <c r="A17933">
        <v>170251</v>
      </c>
      <c r="B17933" t="s">
        <v>38579</v>
      </c>
      <c r="C17933" s="47" t="s">
        <v>38580</v>
      </c>
    </row>
    <row r="17934" spans="1:3" x14ac:dyDescent="0.25">
      <c r="A17934">
        <v>170252</v>
      </c>
      <c r="B17934" t="s">
        <v>38581</v>
      </c>
      <c r="C17934" s="47" t="s">
        <v>38582</v>
      </c>
    </row>
    <row r="17935" spans="1:3" x14ac:dyDescent="0.25">
      <c r="A17935">
        <v>170253</v>
      </c>
      <c r="B17935" t="s">
        <v>38583</v>
      </c>
      <c r="C17935" s="47" t="s">
        <v>38584</v>
      </c>
    </row>
    <row r="17936" spans="1:3" x14ac:dyDescent="0.25">
      <c r="A17936">
        <v>170254</v>
      </c>
      <c r="B17936" t="s">
        <v>38585</v>
      </c>
      <c r="C17936" s="47" t="s">
        <v>38586</v>
      </c>
    </row>
    <row r="17937" spans="1:3" x14ac:dyDescent="0.25">
      <c r="A17937">
        <v>170255</v>
      </c>
      <c r="B17937" t="s">
        <v>38587</v>
      </c>
      <c r="C17937" s="47" t="s">
        <v>38588</v>
      </c>
    </row>
    <row r="17938" spans="1:3" x14ac:dyDescent="0.25">
      <c r="A17938">
        <v>170256</v>
      </c>
      <c r="B17938" t="s">
        <v>38589</v>
      </c>
      <c r="C17938" s="47" t="s">
        <v>38590</v>
      </c>
    </row>
    <row r="17939" spans="1:3" x14ac:dyDescent="0.25">
      <c r="A17939">
        <v>170257</v>
      </c>
      <c r="B17939" t="s">
        <v>38591</v>
      </c>
      <c r="C17939" s="47" t="s">
        <v>38592</v>
      </c>
    </row>
    <row r="17940" spans="1:3" x14ac:dyDescent="0.25">
      <c r="A17940">
        <v>170258</v>
      </c>
      <c r="B17940" t="s">
        <v>38593</v>
      </c>
      <c r="C17940" s="47" t="s">
        <v>38594</v>
      </c>
    </row>
    <row r="17941" spans="1:3" x14ac:dyDescent="0.25">
      <c r="A17941">
        <v>170259</v>
      </c>
      <c r="B17941" t="s">
        <v>38595</v>
      </c>
      <c r="C17941" s="47" t="s">
        <v>38596</v>
      </c>
    </row>
    <row r="17942" spans="1:3" x14ac:dyDescent="0.25">
      <c r="A17942">
        <v>170260</v>
      </c>
      <c r="B17942" t="s">
        <v>38597</v>
      </c>
      <c r="C17942" s="47" t="s">
        <v>38598</v>
      </c>
    </row>
    <row r="17943" spans="1:3" x14ac:dyDescent="0.25">
      <c r="A17943">
        <v>170261</v>
      </c>
      <c r="B17943" t="s">
        <v>38599</v>
      </c>
      <c r="C17943" s="47" t="s">
        <v>38600</v>
      </c>
    </row>
    <row r="17944" spans="1:3" x14ac:dyDescent="0.25">
      <c r="A17944">
        <v>170262</v>
      </c>
      <c r="B17944" t="s">
        <v>38601</v>
      </c>
      <c r="C17944" s="47" t="s">
        <v>38602</v>
      </c>
    </row>
    <row r="17945" spans="1:3" x14ac:dyDescent="0.25">
      <c r="A17945">
        <v>170263</v>
      </c>
      <c r="B17945" t="s">
        <v>38603</v>
      </c>
      <c r="C17945" s="47" t="s">
        <v>38604</v>
      </c>
    </row>
    <row r="17946" spans="1:3" x14ac:dyDescent="0.25">
      <c r="A17946">
        <v>170264</v>
      </c>
      <c r="B17946" t="s">
        <v>38605</v>
      </c>
      <c r="C17946" s="47" t="s">
        <v>38606</v>
      </c>
    </row>
    <row r="17947" spans="1:3" x14ac:dyDescent="0.25">
      <c r="A17947">
        <v>170265</v>
      </c>
      <c r="B17947" t="s">
        <v>38607</v>
      </c>
      <c r="C17947" s="47" t="s">
        <v>38608</v>
      </c>
    </row>
    <row r="17948" spans="1:3" x14ac:dyDescent="0.25">
      <c r="A17948">
        <v>170266</v>
      </c>
      <c r="B17948" t="s">
        <v>38609</v>
      </c>
      <c r="C17948" s="47" t="s">
        <v>38610</v>
      </c>
    </row>
    <row r="17949" spans="1:3" x14ac:dyDescent="0.25">
      <c r="A17949">
        <v>170267</v>
      </c>
      <c r="B17949" t="s">
        <v>38611</v>
      </c>
      <c r="C17949" s="47" t="s">
        <v>38612</v>
      </c>
    </row>
    <row r="17950" spans="1:3" x14ac:dyDescent="0.25">
      <c r="A17950">
        <v>170268</v>
      </c>
      <c r="B17950" t="s">
        <v>38613</v>
      </c>
      <c r="C17950" s="47" t="s">
        <v>38614</v>
      </c>
    </row>
    <row r="17951" spans="1:3" x14ac:dyDescent="0.25">
      <c r="A17951">
        <v>170269</v>
      </c>
      <c r="B17951" t="s">
        <v>38615</v>
      </c>
      <c r="C17951" s="47" t="s">
        <v>38616</v>
      </c>
    </row>
    <row r="17952" spans="1:3" x14ac:dyDescent="0.25">
      <c r="A17952">
        <v>170270</v>
      </c>
      <c r="B17952" t="s">
        <v>38617</v>
      </c>
      <c r="C17952" s="47" t="s">
        <v>38618</v>
      </c>
    </row>
    <row r="17953" spans="1:3" x14ac:dyDescent="0.25">
      <c r="A17953">
        <v>170271</v>
      </c>
      <c r="B17953" t="s">
        <v>38619</v>
      </c>
      <c r="C17953" s="47" t="s">
        <v>38620</v>
      </c>
    </row>
    <row r="17954" spans="1:3" x14ac:dyDescent="0.25">
      <c r="A17954">
        <v>170272</v>
      </c>
      <c r="B17954" t="s">
        <v>38621</v>
      </c>
      <c r="C17954" s="47" t="s">
        <v>38622</v>
      </c>
    </row>
    <row r="17955" spans="1:3" x14ac:dyDescent="0.25">
      <c r="A17955">
        <v>170273</v>
      </c>
      <c r="B17955" t="s">
        <v>38623</v>
      </c>
      <c r="C17955" s="47" t="s">
        <v>38624</v>
      </c>
    </row>
    <row r="17956" spans="1:3" x14ac:dyDescent="0.25">
      <c r="A17956">
        <v>170274</v>
      </c>
      <c r="B17956" t="s">
        <v>38625</v>
      </c>
      <c r="C17956" s="47" t="s">
        <v>38626</v>
      </c>
    </row>
    <row r="17957" spans="1:3" x14ac:dyDescent="0.25">
      <c r="A17957">
        <v>170275</v>
      </c>
      <c r="B17957" t="s">
        <v>38627</v>
      </c>
      <c r="C17957" s="47" t="s">
        <v>38628</v>
      </c>
    </row>
    <row r="17958" spans="1:3" x14ac:dyDescent="0.25">
      <c r="A17958">
        <v>170276</v>
      </c>
      <c r="B17958" t="s">
        <v>38629</v>
      </c>
      <c r="C17958" s="47" t="s">
        <v>38630</v>
      </c>
    </row>
    <row r="17959" spans="1:3" x14ac:dyDescent="0.25">
      <c r="A17959">
        <v>170277</v>
      </c>
      <c r="B17959" t="s">
        <v>38631</v>
      </c>
      <c r="C17959" s="47" t="s">
        <v>38632</v>
      </c>
    </row>
    <row r="17960" spans="1:3" x14ac:dyDescent="0.25">
      <c r="A17960">
        <v>170278</v>
      </c>
      <c r="B17960" t="s">
        <v>38633</v>
      </c>
      <c r="C17960" s="47" t="s">
        <v>38634</v>
      </c>
    </row>
    <row r="17961" spans="1:3" x14ac:dyDescent="0.25">
      <c r="A17961">
        <v>170279</v>
      </c>
      <c r="B17961" t="s">
        <v>38635</v>
      </c>
      <c r="C17961" s="47" t="s">
        <v>38636</v>
      </c>
    </row>
    <row r="17962" spans="1:3" x14ac:dyDescent="0.25">
      <c r="A17962">
        <v>170280</v>
      </c>
      <c r="B17962" t="s">
        <v>38637</v>
      </c>
      <c r="C17962" s="47" t="s">
        <v>38638</v>
      </c>
    </row>
    <row r="17963" spans="1:3" x14ac:dyDescent="0.25">
      <c r="A17963">
        <v>170281</v>
      </c>
      <c r="B17963" t="s">
        <v>38639</v>
      </c>
      <c r="C17963" s="47" t="s">
        <v>38640</v>
      </c>
    </row>
    <row r="17964" spans="1:3" x14ac:dyDescent="0.25">
      <c r="A17964">
        <v>170282</v>
      </c>
      <c r="B17964" t="s">
        <v>38641</v>
      </c>
      <c r="C17964" s="47" t="s">
        <v>38642</v>
      </c>
    </row>
    <row r="17965" spans="1:3" x14ac:dyDescent="0.25">
      <c r="A17965">
        <v>170283</v>
      </c>
      <c r="B17965" t="s">
        <v>38643</v>
      </c>
      <c r="C17965" s="47" t="s">
        <v>38644</v>
      </c>
    </row>
    <row r="17966" spans="1:3" x14ac:dyDescent="0.25">
      <c r="A17966">
        <v>170284</v>
      </c>
      <c r="B17966" t="s">
        <v>38645</v>
      </c>
      <c r="C17966" s="47" t="s">
        <v>38646</v>
      </c>
    </row>
    <row r="17967" spans="1:3" x14ac:dyDescent="0.25">
      <c r="A17967">
        <v>170285</v>
      </c>
      <c r="B17967" t="s">
        <v>38647</v>
      </c>
      <c r="C17967" s="47" t="s">
        <v>38648</v>
      </c>
    </row>
    <row r="17968" spans="1:3" x14ac:dyDescent="0.25">
      <c r="A17968">
        <v>170286</v>
      </c>
      <c r="B17968" t="s">
        <v>38649</v>
      </c>
      <c r="C17968" s="47" t="s">
        <v>38650</v>
      </c>
    </row>
    <row r="17969" spans="1:3" x14ac:dyDescent="0.25">
      <c r="A17969">
        <v>170287</v>
      </c>
      <c r="B17969" t="s">
        <v>38651</v>
      </c>
      <c r="C17969" s="47" t="s">
        <v>38652</v>
      </c>
    </row>
    <row r="17970" spans="1:3" x14ac:dyDescent="0.25">
      <c r="A17970">
        <v>170288</v>
      </c>
      <c r="B17970" t="s">
        <v>38653</v>
      </c>
      <c r="C17970" s="47" t="s">
        <v>38654</v>
      </c>
    </row>
    <row r="17971" spans="1:3" x14ac:dyDescent="0.25">
      <c r="A17971">
        <v>170289</v>
      </c>
      <c r="B17971" t="s">
        <v>38655</v>
      </c>
      <c r="C17971" s="47" t="s">
        <v>38656</v>
      </c>
    </row>
    <row r="17972" spans="1:3" x14ac:dyDescent="0.25">
      <c r="A17972">
        <v>170290</v>
      </c>
      <c r="B17972" t="s">
        <v>38657</v>
      </c>
      <c r="C17972" s="47" t="s">
        <v>38658</v>
      </c>
    </row>
    <row r="17973" spans="1:3" x14ac:dyDescent="0.25">
      <c r="A17973">
        <v>170291</v>
      </c>
      <c r="B17973" t="s">
        <v>38659</v>
      </c>
      <c r="C17973" s="47" t="s">
        <v>38660</v>
      </c>
    </row>
    <row r="17974" spans="1:3" x14ac:dyDescent="0.25">
      <c r="A17974">
        <v>170292</v>
      </c>
      <c r="B17974" t="s">
        <v>38661</v>
      </c>
      <c r="C17974" s="47" t="s">
        <v>38662</v>
      </c>
    </row>
    <row r="17975" spans="1:3" x14ac:dyDescent="0.25">
      <c r="A17975">
        <v>170293</v>
      </c>
      <c r="B17975" t="s">
        <v>38663</v>
      </c>
      <c r="C17975" s="47" t="s">
        <v>38664</v>
      </c>
    </row>
    <row r="17976" spans="1:3" x14ac:dyDescent="0.25">
      <c r="A17976">
        <v>170294</v>
      </c>
      <c r="B17976" t="s">
        <v>38665</v>
      </c>
      <c r="C17976" s="47" t="s">
        <v>38666</v>
      </c>
    </row>
    <row r="17977" spans="1:3" x14ac:dyDescent="0.25">
      <c r="A17977">
        <v>170295</v>
      </c>
      <c r="B17977" t="s">
        <v>38667</v>
      </c>
      <c r="C17977" s="47" t="s">
        <v>38668</v>
      </c>
    </row>
    <row r="17978" spans="1:3" x14ac:dyDescent="0.25">
      <c r="A17978">
        <v>170296</v>
      </c>
      <c r="B17978" t="s">
        <v>38669</v>
      </c>
      <c r="C17978" s="47" t="s">
        <v>38670</v>
      </c>
    </row>
    <row r="17979" spans="1:3" x14ac:dyDescent="0.25">
      <c r="A17979">
        <v>170297</v>
      </c>
      <c r="B17979" t="s">
        <v>38671</v>
      </c>
      <c r="C17979" s="47" t="s">
        <v>38672</v>
      </c>
    </row>
    <row r="17980" spans="1:3" x14ac:dyDescent="0.25">
      <c r="A17980">
        <v>170298</v>
      </c>
      <c r="B17980" t="s">
        <v>38673</v>
      </c>
      <c r="C17980" s="47" t="s">
        <v>38674</v>
      </c>
    </row>
    <row r="17981" spans="1:3" x14ac:dyDescent="0.25">
      <c r="A17981">
        <v>170299</v>
      </c>
      <c r="B17981" t="s">
        <v>38675</v>
      </c>
      <c r="C17981" s="47" t="s">
        <v>38676</v>
      </c>
    </row>
    <row r="17982" spans="1:3" x14ac:dyDescent="0.25">
      <c r="A17982">
        <v>170300</v>
      </c>
      <c r="B17982" t="s">
        <v>38677</v>
      </c>
      <c r="C17982" s="47" t="s">
        <v>38678</v>
      </c>
    </row>
    <row r="17983" spans="1:3" x14ac:dyDescent="0.25">
      <c r="A17983">
        <v>170301</v>
      </c>
      <c r="B17983" t="s">
        <v>38679</v>
      </c>
      <c r="C17983" s="47" t="s">
        <v>38680</v>
      </c>
    </row>
    <row r="17984" spans="1:3" x14ac:dyDescent="0.25">
      <c r="A17984">
        <v>170302</v>
      </c>
      <c r="B17984" t="s">
        <v>38681</v>
      </c>
      <c r="C17984" s="47" t="s">
        <v>38682</v>
      </c>
    </row>
    <row r="17985" spans="1:3" x14ac:dyDescent="0.25">
      <c r="A17985">
        <v>170303</v>
      </c>
      <c r="B17985" t="s">
        <v>38683</v>
      </c>
      <c r="C17985" s="47" t="s">
        <v>38684</v>
      </c>
    </row>
    <row r="17986" spans="1:3" x14ac:dyDescent="0.25">
      <c r="A17986">
        <v>170304</v>
      </c>
      <c r="B17986" t="s">
        <v>38685</v>
      </c>
      <c r="C17986" s="47" t="s">
        <v>38686</v>
      </c>
    </row>
    <row r="17987" spans="1:3" x14ac:dyDescent="0.25">
      <c r="A17987">
        <v>170305</v>
      </c>
      <c r="B17987" t="s">
        <v>38687</v>
      </c>
      <c r="C17987" s="47" t="s">
        <v>38688</v>
      </c>
    </row>
    <row r="17988" spans="1:3" x14ac:dyDescent="0.25">
      <c r="A17988">
        <v>170306</v>
      </c>
      <c r="B17988" t="s">
        <v>38689</v>
      </c>
      <c r="C17988" s="47" t="s">
        <v>38690</v>
      </c>
    </row>
    <row r="17989" spans="1:3" x14ac:dyDescent="0.25">
      <c r="A17989">
        <v>170307</v>
      </c>
      <c r="B17989" t="s">
        <v>38691</v>
      </c>
      <c r="C17989" s="47" t="s">
        <v>38692</v>
      </c>
    </row>
    <row r="17990" spans="1:3" x14ac:dyDescent="0.25">
      <c r="A17990">
        <v>170308</v>
      </c>
      <c r="B17990" t="s">
        <v>38693</v>
      </c>
      <c r="C17990" s="47" t="s">
        <v>38694</v>
      </c>
    </row>
    <row r="17991" spans="1:3" x14ac:dyDescent="0.25">
      <c r="A17991">
        <v>170309</v>
      </c>
      <c r="B17991" t="s">
        <v>725</v>
      </c>
      <c r="C17991" s="47" t="s">
        <v>38695</v>
      </c>
    </row>
    <row r="17992" spans="1:3" x14ac:dyDescent="0.25">
      <c r="A17992">
        <v>170310</v>
      </c>
      <c r="B17992" t="s">
        <v>38696</v>
      </c>
      <c r="C17992" s="47" t="s">
        <v>38697</v>
      </c>
    </row>
    <row r="17993" spans="1:3" x14ac:dyDescent="0.25">
      <c r="A17993">
        <v>170311</v>
      </c>
      <c r="B17993" t="s">
        <v>38698</v>
      </c>
      <c r="C17993" s="47" t="s">
        <v>38699</v>
      </c>
    </row>
    <row r="17994" spans="1:3" x14ac:dyDescent="0.25">
      <c r="A17994">
        <v>170312</v>
      </c>
      <c r="B17994" t="s">
        <v>451</v>
      </c>
      <c r="C17994" s="47" t="s">
        <v>38700</v>
      </c>
    </row>
    <row r="17995" spans="1:3" x14ac:dyDescent="0.25">
      <c r="A17995">
        <v>170313</v>
      </c>
      <c r="B17995" t="s">
        <v>823</v>
      </c>
      <c r="C17995" s="47" t="s">
        <v>38701</v>
      </c>
    </row>
    <row r="17996" spans="1:3" x14ac:dyDescent="0.25">
      <c r="A17996">
        <v>170314</v>
      </c>
      <c r="B17996" t="s">
        <v>357</v>
      </c>
      <c r="C17996" s="47" t="s">
        <v>38702</v>
      </c>
    </row>
    <row r="17997" spans="1:3" x14ac:dyDescent="0.25">
      <c r="A17997">
        <v>170315</v>
      </c>
      <c r="B17997" t="s">
        <v>38703</v>
      </c>
      <c r="C17997" s="47" t="s">
        <v>38704</v>
      </c>
    </row>
    <row r="17998" spans="1:3" x14ac:dyDescent="0.25">
      <c r="A17998">
        <v>170316</v>
      </c>
      <c r="B17998" t="s">
        <v>38705</v>
      </c>
      <c r="C17998" s="47" t="s">
        <v>38706</v>
      </c>
    </row>
    <row r="17999" spans="1:3" x14ac:dyDescent="0.25">
      <c r="A17999">
        <v>170317</v>
      </c>
      <c r="B17999" t="s">
        <v>38707</v>
      </c>
      <c r="C17999" s="47" t="s">
        <v>38708</v>
      </c>
    </row>
    <row r="18000" spans="1:3" x14ac:dyDescent="0.25">
      <c r="A18000">
        <v>170318</v>
      </c>
      <c r="B18000" t="s">
        <v>38709</v>
      </c>
      <c r="C18000" s="47" t="s">
        <v>38710</v>
      </c>
    </row>
    <row r="18001" spans="1:3" x14ac:dyDescent="0.25">
      <c r="A18001">
        <v>170319</v>
      </c>
      <c r="B18001" t="s">
        <v>38711</v>
      </c>
      <c r="C18001" s="47" t="s">
        <v>38712</v>
      </c>
    </row>
    <row r="18002" spans="1:3" x14ac:dyDescent="0.25">
      <c r="A18002">
        <v>170320</v>
      </c>
      <c r="B18002" t="s">
        <v>38713</v>
      </c>
      <c r="C18002" s="47" t="s">
        <v>38714</v>
      </c>
    </row>
    <row r="18003" spans="1:3" x14ac:dyDescent="0.25">
      <c r="A18003">
        <v>170321</v>
      </c>
      <c r="B18003" t="s">
        <v>38715</v>
      </c>
      <c r="C18003" s="47" t="s">
        <v>38716</v>
      </c>
    </row>
    <row r="18004" spans="1:3" x14ac:dyDescent="0.25">
      <c r="A18004">
        <v>170322</v>
      </c>
      <c r="B18004" t="s">
        <v>38717</v>
      </c>
      <c r="C18004" s="47" t="s">
        <v>38718</v>
      </c>
    </row>
    <row r="18005" spans="1:3" x14ac:dyDescent="0.25">
      <c r="A18005">
        <v>170323</v>
      </c>
      <c r="B18005" t="s">
        <v>1369</v>
      </c>
      <c r="C18005" s="47" t="s">
        <v>38719</v>
      </c>
    </row>
    <row r="18006" spans="1:3" x14ac:dyDescent="0.25">
      <c r="A18006">
        <v>170324</v>
      </c>
      <c r="B18006" t="s">
        <v>38720</v>
      </c>
      <c r="C18006" s="47" t="s">
        <v>38721</v>
      </c>
    </row>
    <row r="18007" spans="1:3" x14ac:dyDescent="0.25">
      <c r="A18007">
        <v>170325</v>
      </c>
      <c r="B18007" t="s">
        <v>38722</v>
      </c>
      <c r="C18007" s="47" t="s">
        <v>38723</v>
      </c>
    </row>
    <row r="18008" spans="1:3" x14ac:dyDescent="0.25">
      <c r="A18008">
        <v>170326</v>
      </c>
      <c r="B18008" t="s">
        <v>38724</v>
      </c>
      <c r="C18008" s="47" t="s">
        <v>38725</v>
      </c>
    </row>
    <row r="18009" spans="1:3" x14ac:dyDescent="0.25">
      <c r="A18009">
        <v>170327</v>
      </c>
      <c r="B18009" t="s">
        <v>38726</v>
      </c>
      <c r="C18009" s="47" t="s">
        <v>38727</v>
      </c>
    </row>
    <row r="18010" spans="1:3" x14ac:dyDescent="0.25">
      <c r="A18010">
        <v>170328</v>
      </c>
      <c r="B18010" t="s">
        <v>38728</v>
      </c>
      <c r="C18010" s="47" t="s">
        <v>38729</v>
      </c>
    </row>
    <row r="18011" spans="1:3" x14ac:dyDescent="0.25">
      <c r="A18011">
        <v>170329</v>
      </c>
      <c r="B18011" t="s">
        <v>38730</v>
      </c>
      <c r="C18011" s="47" t="s">
        <v>38731</v>
      </c>
    </row>
    <row r="18012" spans="1:3" x14ac:dyDescent="0.25">
      <c r="A18012">
        <v>170330</v>
      </c>
      <c r="B18012" t="s">
        <v>38732</v>
      </c>
      <c r="C18012" s="47" t="s">
        <v>38733</v>
      </c>
    </row>
    <row r="18013" spans="1:3" x14ac:dyDescent="0.25">
      <c r="A18013">
        <v>170331</v>
      </c>
      <c r="B18013" t="s">
        <v>38734</v>
      </c>
      <c r="C18013" s="47" t="s">
        <v>38735</v>
      </c>
    </row>
    <row r="18014" spans="1:3" x14ac:dyDescent="0.25">
      <c r="A18014">
        <v>170332</v>
      </c>
      <c r="B18014" t="s">
        <v>38736</v>
      </c>
      <c r="C18014" s="47" t="s">
        <v>38737</v>
      </c>
    </row>
    <row r="18015" spans="1:3" x14ac:dyDescent="0.25">
      <c r="A18015">
        <v>170333</v>
      </c>
      <c r="B18015" t="s">
        <v>38738</v>
      </c>
      <c r="C18015" s="47" t="s">
        <v>38739</v>
      </c>
    </row>
    <row r="18016" spans="1:3" x14ac:dyDescent="0.25">
      <c r="A18016">
        <v>170334</v>
      </c>
      <c r="B18016" t="s">
        <v>38740</v>
      </c>
      <c r="C18016" s="47" t="s">
        <v>38741</v>
      </c>
    </row>
    <row r="18017" spans="1:3" x14ac:dyDescent="0.25">
      <c r="A18017">
        <v>170335</v>
      </c>
      <c r="B18017" t="s">
        <v>38742</v>
      </c>
      <c r="C18017" s="47" t="s">
        <v>38743</v>
      </c>
    </row>
    <row r="18018" spans="1:3" x14ac:dyDescent="0.25">
      <c r="A18018">
        <v>170336</v>
      </c>
      <c r="B18018" t="s">
        <v>38744</v>
      </c>
      <c r="C18018" s="47" t="s">
        <v>38745</v>
      </c>
    </row>
    <row r="18019" spans="1:3" x14ac:dyDescent="0.25">
      <c r="A18019">
        <v>170337</v>
      </c>
      <c r="B18019" t="s">
        <v>38746</v>
      </c>
      <c r="C18019" s="47" t="s">
        <v>38747</v>
      </c>
    </row>
    <row r="18020" spans="1:3" x14ac:dyDescent="0.25">
      <c r="A18020">
        <v>170338</v>
      </c>
      <c r="B18020" t="s">
        <v>38748</v>
      </c>
      <c r="C18020" s="47" t="s">
        <v>38749</v>
      </c>
    </row>
    <row r="18021" spans="1:3" x14ac:dyDescent="0.25">
      <c r="A18021">
        <v>170339</v>
      </c>
      <c r="B18021" t="s">
        <v>38750</v>
      </c>
      <c r="C18021" s="47" t="s">
        <v>38751</v>
      </c>
    </row>
    <row r="18022" spans="1:3" x14ac:dyDescent="0.25">
      <c r="A18022">
        <v>170340</v>
      </c>
      <c r="B18022" t="s">
        <v>38752</v>
      </c>
      <c r="C18022" s="47" t="s">
        <v>20822</v>
      </c>
    </row>
    <row r="18023" spans="1:3" x14ac:dyDescent="0.25">
      <c r="A18023">
        <v>170341</v>
      </c>
      <c r="B18023" t="s">
        <v>38753</v>
      </c>
      <c r="C18023" s="47" t="s">
        <v>20822</v>
      </c>
    </row>
    <row r="18024" spans="1:3" x14ac:dyDescent="0.25">
      <c r="A18024">
        <v>170342</v>
      </c>
      <c r="B18024" t="s">
        <v>38754</v>
      </c>
      <c r="C18024" s="47" t="s">
        <v>38755</v>
      </c>
    </row>
    <row r="18025" spans="1:3" x14ac:dyDescent="0.25">
      <c r="A18025">
        <v>170343</v>
      </c>
      <c r="B18025" t="s">
        <v>38756</v>
      </c>
      <c r="C18025" s="47" t="s">
        <v>38757</v>
      </c>
    </row>
    <row r="18026" spans="1:3" x14ac:dyDescent="0.25">
      <c r="A18026">
        <v>170344</v>
      </c>
      <c r="B18026" t="s">
        <v>38758</v>
      </c>
      <c r="C18026" s="47" t="s">
        <v>38759</v>
      </c>
    </row>
    <row r="18027" spans="1:3" x14ac:dyDescent="0.25">
      <c r="A18027">
        <v>170345</v>
      </c>
      <c r="B18027" t="s">
        <v>38760</v>
      </c>
      <c r="C18027" s="47" t="s">
        <v>38761</v>
      </c>
    </row>
    <row r="18028" spans="1:3" x14ac:dyDescent="0.25">
      <c r="A18028">
        <v>170346</v>
      </c>
      <c r="B18028" t="s">
        <v>1473</v>
      </c>
      <c r="C18028" s="47" t="s">
        <v>38762</v>
      </c>
    </row>
    <row r="18029" spans="1:3" x14ac:dyDescent="0.25">
      <c r="A18029">
        <v>170347</v>
      </c>
      <c r="B18029" t="s">
        <v>38763</v>
      </c>
      <c r="C18029" s="47" t="s">
        <v>38764</v>
      </c>
    </row>
    <row r="18030" spans="1:3" x14ac:dyDescent="0.25">
      <c r="A18030">
        <v>170348</v>
      </c>
      <c r="B18030" t="s">
        <v>38765</v>
      </c>
      <c r="C18030" s="47" t="s">
        <v>38766</v>
      </c>
    </row>
    <row r="18031" spans="1:3" x14ac:dyDescent="0.25">
      <c r="A18031">
        <v>170349</v>
      </c>
      <c r="B18031" t="s">
        <v>38767</v>
      </c>
      <c r="C18031" s="47" t="s">
        <v>38768</v>
      </c>
    </row>
    <row r="18032" spans="1:3" x14ac:dyDescent="0.25">
      <c r="A18032">
        <v>170350</v>
      </c>
      <c r="B18032" t="s">
        <v>38769</v>
      </c>
      <c r="C18032" s="47" t="s">
        <v>38770</v>
      </c>
    </row>
    <row r="18033" spans="1:3" x14ac:dyDescent="0.25">
      <c r="A18033">
        <v>170351</v>
      </c>
      <c r="B18033" t="s">
        <v>38771</v>
      </c>
      <c r="C18033" s="47" t="s">
        <v>38772</v>
      </c>
    </row>
    <row r="18034" spans="1:3" x14ac:dyDescent="0.25">
      <c r="A18034">
        <v>170352</v>
      </c>
      <c r="B18034" t="s">
        <v>38773</v>
      </c>
      <c r="C18034" s="47" t="s">
        <v>38774</v>
      </c>
    </row>
    <row r="18035" spans="1:3" x14ac:dyDescent="0.25">
      <c r="A18035">
        <v>170353</v>
      </c>
      <c r="B18035" t="s">
        <v>38775</v>
      </c>
      <c r="C18035" s="47" t="s">
        <v>38776</v>
      </c>
    </row>
    <row r="18036" spans="1:3" x14ac:dyDescent="0.25">
      <c r="A18036">
        <v>170354</v>
      </c>
      <c r="B18036" t="s">
        <v>38777</v>
      </c>
      <c r="C18036" s="47" t="s">
        <v>38778</v>
      </c>
    </row>
    <row r="18037" spans="1:3" x14ac:dyDescent="0.25">
      <c r="A18037">
        <v>170355</v>
      </c>
      <c r="B18037" t="s">
        <v>38779</v>
      </c>
      <c r="C18037" s="47" t="s">
        <v>38780</v>
      </c>
    </row>
    <row r="18038" spans="1:3" x14ac:dyDescent="0.25">
      <c r="A18038">
        <v>170356</v>
      </c>
      <c r="B18038" t="s">
        <v>38781</v>
      </c>
      <c r="C18038" s="47" t="s">
        <v>38782</v>
      </c>
    </row>
    <row r="18039" spans="1:3" x14ac:dyDescent="0.25">
      <c r="A18039">
        <v>170357</v>
      </c>
      <c r="B18039" t="s">
        <v>38783</v>
      </c>
      <c r="C18039" s="47" t="s">
        <v>38784</v>
      </c>
    </row>
    <row r="18040" spans="1:3" x14ac:dyDescent="0.25">
      <c r="A18040">
        <v>170358</v>
      </c>
      <c r="B18040" t="s">
        <v>38785</v>
      </c>
      <c r="C18040" s="47" t="s">
        <v>38786</v>
      </c>
    </row>
    <row r="18041" spans="1:3" x14ac:dyDescent="0.25">
      <c r="A18041">
        <v>170359</v>
      </c>
      <c r="B18041" t="s">
        <v>38787</v>
      </c>
      <c r="C18041" s="47" t="s">
        <v>38788</v>
      </c>
    </row>
    <row r="18042" spans="1:3" x14ac:dyDescent="0.25">
      <c r="A18042">
        <v>170360</v>
      </c>
      <c r="B18042" t="s">
        <v>38789</v>
      </c>
      <c r="C18042" s="47" t="s">
        <v>38790</v>
      </c>
    </row>
    <row r="18043" spans="1:3" x14ac:dyDescent="0.25">
      <c r="A18043">
        <v>170361</v>
      </c>
      <c r="B18043" t="s">
        <v>38791</v>
      </c>
      <c r="C18043" s="47" t="s">
        <v>38792</v>
      </c>
    </row>
    <row r="18044" spans="1:3" x14ac:dyDescent="0.25">
      <c r="A18044">
        <v>170362</v>
      </c>
      <c r="B18044" t="s">
        <v>38793</v>
      </c>
      <c r="C18044" s="47" t="s">
        <v>38794</v>
      </c>
    </row>
    <row r="18045" spans="1:3" x14ac:dyDescent="0.25">
      <c r="A18045">
        <v>170363</v>
      </c>
      <c r="B18045" t="s">
        <v>38795</v>
      </c>
      <c r="C18045" s="47" t="s">
        <v>38796</v>
      </c>
    </row>
    <row r="18046" spans="1:3" x14ac:dyDescent="0.25">
      <c r="A18046">
        <v>170364</v>
      </c>
      <c r="B18046" t="s">
        <v>38797</v>
      </c>
      <c r="C18046" s="47" t="s">
        <v>38798</v>
      </c>
    </row>
    <row r="18047" spans="1:3" x14ac:dyDescent="0.25">
      <c r="A18047">
        <v>170365</v>
      </c>
      <c r="B18047" t="s">
        <v>38799</v>
      </c>
      <c r="C18047" s="47" t="s">
        <v>38800</v>
      </c>
    </row>
    <row r="18048" spans="1:3" x14ac:dyDescent="0.25">
      <c r="A18048">
        <v>170366</v>
      </c>
      <c r="B18048" t="s">
        <v>38801</v>
      </c>
      <c r="C18048" s="47" t="s">
        <v>38802</v>
      </c>
    </row>
    <row r="18049" spans="1:3" x14ac:dyDescent="0.25">
      <c r="A18049">
        <v>170367</v>
      </c>
      <c r="B18049" t="s">
        <v>38803</v>
      </c>
      <c r="C18049" s="47" t="s">
        <v>38804</v>
      </c>
    </row>
    <row r="18050" spans="1:3" x14ac:dyDescent="0.25">
      <c r="A18050">
        <v>170368</v>
      </c>
      <c r="B18050" t="s">
        <v>38805</v>
      </c>
      <c r="C18050" s="47" t="s">
        <v>38806</v>
      </c>
    </row>
    <row r="18051" spans="1:3" x14ac:dyDescent="0.25">
      <c r="A18051">
        <v>170369</v>
      </c>
      <c r="B18051" t="s">
        <v>38807</v>
      </c>
      <c r="C18051" s="47" t="s">
        <v>38808</v>
      </c>
    </row>
    <row r="18052" spans="1:3" x14ac:dyDescent="0.25">
      <c r="A18052">
        <v>170370</v>
      </c>
      <c r="B18052" t="s">
        <v>38809</v>
      </c>
      <c r="C18052" s="47" t="s">
        <v>38810</v>
      </c>
    </row>
    <row r="18053" spans="1:3" x14ac:dyDescent="0.25">
      <c r="A18053">
        <v>170371</v>
      </c>
      <c r="B18053" t="s">
        <v>38811</v>
      </c>
      <c r="C18053" s="47" t="s">
        <v>38812</v>
      </c>
    </row>
    <row r="18054" spans="1:3" x14ac:dyDescent="0.25">
      <c r="A18054">
        <v>170372</v>
      </c>
      <c r="B18054" t="s">
        <v>38813</v>
      </c>
      <c r="C18054" s="47" t="s">
        <v>38814</v>
      </c>
    </row>
    <row r="18055" spans="1:3" x14ac:dyDescent="0.25">
      <c r="A18055">
        <v>170373</v>
      </c>
      <c r="B18055" t="s">
        <v>38815</v>
      </c>
      <c r="C18055" s="47" t="s">
        <v>38816</v>
      </c>
    </row>
    <row r="18056" spans="1:3" x14ac:dyDescent="0.25">
      <c r="A18056">
        <v>170374</v>
      </c>
      <c r="B18056" t="s">
        <v>38817</v>
      </c>
      <c r="C18056" s="47" t="s">
        <v>38818</v>
      </c>
    </row>
    <row r="18057" spans="1:3" x14ac:dyDescent="0.25">
      <c r="A18057">
        <v>170375</v>
      </c>
      <c r="B18057" t="s">
        <v>38819</v>
      </c>
      <c r="C18057" s="47" t="s">
        <v>38820</v>
      </c>
    </row>
    <row r="18058" spans="1:3" x14ac:dyDescent="0.25">
      <c r="A18058">
        <v>170376</v>
      </c>
      <c r="B18058" t="s">
        <v>38821</v>
      </c>
      <c r="C18058" s="47" t="s">
        <v>38822</v>
      </c>
    </row>
    <row r="18059" spans="1:3" x14ac:dyDescent="0.25">
      <c r="A18059">
        <v>170377</v>
      </c>
      <c r="B18059" t="s">
        <v>38823</v>
      </c>
      <c r="C18059" s="47" t="s">
        <v>38824</v>
      </c>
    </row>
    <row r="18060" spans="1:3" x14ac:dyDescent="0.25">
      <c r="A18060">
        <v>170378</v>
      </c>
      <c r="B18060" t="s">
        <v>38825</v>
      </c>
      <c r="C18060" s="47" t="s">
        <v>38826</v>
      </c>
    </row>
    <row r="18061" spans="1:3" x14ac:dyDescent="0.25">
      <c r="A18061">
        <v>170379</v>
      </c>
      <c r="B18061" t="s">
        <v>38827</v>
      </c>
      <c r="C18061" s="47" t="s">
        <v>38828</v>
      </c>
    </row>
    <row r="18062" spans="1:3" x14ac:dyDescent="0.25">
      <c r="A18062">
        <v>170380</v>
      </c>
      <c r="B18062" t="s">
        <v>38829</v>
      </c>
      <c r="C18062" s="47" t="s">
        <v>38830</v>
      </c>
    </row>
    <row r="18063" spans="1:3" x14ac:dyDescent="0.25">
      <c r="A18063">
        <v>170381</v>
      </c>
      <c r="B18063" t="s">
        <v>38831</v>
      </c>
      <c r="C18063" s="47" t="s">
        <v>38832</v>
      </c>
    </row>
    <row r="18064" spans="1:3" x14ac:dyDescent="0.25">
      <c r="A18064">
        <v>170382</v>
      </c>
      <c r="B18064" t="s">
        <v>38833</v>
      </c>
      <c r="C18064" s="47" t="s">
        <v>38834</v>
      </c>
    </row>
    <row r="18065" spans="1:3" x14ac:dyDescent="0.25">
      <c r="A18065">
        <v>170383</v>
      </c>
      <c r="B18065" t="s">
        <v>38835</v>
      </c>
      <c r="C18065" s="47" t="s">
        <v>38836</v>
      </c>
    </row>
    <row r="18066" spans="1:3" x14ac:dyDescent="0.25">
      <c r="A18066">
        <v>170384</v>
      </c>
      <c r="B18066" t="s">
        <v>38837</v>
      </c>
      <c r="C18066" s="47" t="s">
        <v>38838</v>
      </c>
    </row>
    <row r="18067" spans="1:3" x14ac:dyDescent="0.25">
      <c r="A18067">
        <v>170385</v>
      </c>
      <c r="B18067" t="s">
        <v>38839</v>
      </c>
      <c r="C18067" s="47" t="s">
        <v>38840</v>
      </c>
    </row>
    <row r="18068" spans="1:3" x14ac:dyDescent="0.25">
      <c r="A18068">
        <v>170386</v>
      </c>
      <c r="B18068" t="s">
        <v>38841</v>
      </c>
      <c r="C18068" s="47" t="s">
        <v>38842</v>
      </c>
    </row>
    <row r="18069" spans="1:3" x14ac:dyDescent="0.25">
      <c r="A18069">
        <v>170387</v>
      </c>
      <c r="B18069" t="s">
        <v>38843</v>
      </c>
      <c r="C18069" s="47" t="s">
        <v>38844</v>
      </c>
    </row>
    <row r="18070" spans="1:3" x14ac:dyDescent="0.25">
      <c r="A18070">
        <v>170388</v>
      </c>
      <c r="B18070" t="s">
        <v>38845</v>
      </c>
      <c r="C18070" s="47" t="s">
        <v>38846</v>
      </c>
    </row>
    <row r="18071" spans="1:3" x14ac:dyDescent="0.25">
      <c r="A18071">
        <v>170389</v>
      </c>
      <c r="B18071" t="s">
        <v>38847</v>
      </c>
      <c r="C18071" s="47" t="s">
        <v>38848</v>
      </c>
    </row>
    <row r="18072" spans="1:3" x14ac:dyDescent="0.25">
      <c r="A18072">
        <v>170390</v>
      </c>
      <c r="B18072" t="s">
        <v>38849</v>
      </c>
      <c r="C18072" s="47" t="s">
        <v>38850</v>
      </c>
    </row>
    <row r="18073" spans="1:3" x14ac:dyDescent="0.25">
      <c r="A18073">
        <v>170391</v>
      </c>
      <c r="B18073" t="s">
        <v>38851</v>
      </c>
      <c r="C18073" s="47" t="s">
        <v>38852</v>
      </c>
    </row>
    <row r="18074" spans="1:3" x14ac:dyDescent="0.25">
      <c r="A18074">
        <v>170392</v>
      </c>
      <c r="B18074" t="s">
        <v>38853</v>
      </c>
      <c r="C18074" s="47" t="s">
        <v>38854</v>
      </c>
    </row>
    <row r="18075" spans="1:3" x14ac:dyDescent="0.25">
      <c r="A18075">
        <v>170393</v>
      </c>
      <c r="B18075" t="s">
        <v>38855</v>
      </c>
      <c r="C18075" s="47" t="s">
        <v>38856</v>
      </c>
    </row>
    <row r="18076" spans="1:3" x14ac:dyDescent="0.25">
      <c r="A18076">
        <v>170394</v>
      </c>
      <c r="B18076" t="s">
        <v>38857</v>
      </c>
      <c r="C18076" s="47" t="s">
        <v>38858</v>
      </c>
    </row>
    <row r="18077" spans="1:3" x14ac:dyDescent="0.25">
      <c r="A18077">
        <v>170395</v>
      </c>
      <c r="B18077" t="s">
        <v>38859</v>
      </c>
      <c r="C18077" s="47" t="s">
        <v>38860</v>
      </c>
    </row>
    <row r="18078" spans="1:3" x14ac:dyDescent="0.25">
      <c r="A18078">
        <v>170396</v>
      </c>
      <c r="B18078" t="s">
        <v>38861</v>
      </c>
      <c r="C18078" s="47" t="s">
        <v>38862</v>
      </c>
    </row>
    <row r="18079" spans="1:3" x14ac:dyDescent="0.25">
      <c r="A18079">
        <v>170397</v>
      </c>
      <c r="B18079" t="s">
        <v>38863</v>
      </c>
      <c r="C18079" s="47" t="s">
        <v>38864</v>
      </c>
    </row>
    <row r="18080" spans="1:3" x14ac:dyDescent="0.25">
      <c r="A18080">
        <v>170398</v>
      </c>
      <c r="B18080" t="s">
        <v>38865</v>
      </c>
      <c r="C18080" s="47" t="s">
        <v>38866</v>
      </c>
    </row>
    <row r="18081" spans="1:3" x14ac:dyDescent="0.25">
      <c r="A18081">
        <v>170399</v>
      </c>
      <c r="B18081" t="s">
        <v>38867</v>
      </c>
      <c r="C18081" s="47" t="s">
        <v>38868</v>
      </c>
    </row>
    <row r="18082" spans="1:3" x14ac:dyDescent="0.25">
      <c r="A18082">
        <v>170400</v>
      </c>
      <c r="B18082" t="s">
        <v>38869</v>
      </c>
      <c r="C18082" s="47" t="s">
        <v>38870</v>
      </c>
    </row>
    <row r="18083" spans="1:3" x14ac:dyDescent="0.25">
      <c r="A18083">
        <v>170401</v>
      </c>
      <c r="B18083" t="s">
        <v>38871</v>
      </c>
      <c r="C18083" s="47" t="s">
        <v>38872</v>
      </c>
    </row>
    <row r="18084" spans="1:3" x14ac:dyDescent="0.25">
      <c r="A18084">
        <v>170402</v>
      </c>
      <c r="B18084" t="s">
        <v>38873</v>
      </c>
      <c r="C18084" s="47" t="s">
        <v>38874</v>
      </c>
    </row>
    <row r="18085" spans="1:3" x14ac:dyDescent="0.25">
      <c r="A18085">
        <v>170403</v>
      </c>
      <c r="B18085" t="s">
        <v>38875</v>
      </c>
      <c r="C18085" s="47" t="s">
        <v>38876</v>
      </c>
    </row>
    <row r="18086" spans="1:3" x14ac:dyDescent="0.25">
      <c r="A18086">
        <v>170404</v>
      </c>
      <c r="B18086" t="s">
        <v>38877</v>
      </c>
      <c r="C18086" s="47" t="s">
        <v>38878</v>
      </c>
    </row>
    <row r="18087" spans="1:3" x14ac:dyDescent="0.25">
      <c r="A18087">
        <v>170405</v>
      </c>
      <c r="B18087" t="s">
        <v>38879</v>
      </c>
      <c r="C18087" s="47" t="s">
        <v>38880</v>
      </c>
    </row>
    <row r="18088" spans="1:3" x14ac:dyDescent="0.25">
      <c r="A18088">
        <v>170406</v>
      </c>
      <c r="B18088" t="s">
        <v>38881</v>
      </c>
      <c r="C18088" s="47" t="s">
        <v>38882</v>
      </c>
    </row>
    <row r="18089" spans="1:3" x14ac:dyDescent="0.25">
      <c r="A18089">
        <v>170407</v>
      </c>
      <c r="B18089" t="s">
        <v>38883</v>
      </c>
      <c r="C18089" s="47" t="s">
        <v>38884</v>
      </c>
    </row>
    <row r="18090" spans="1:3" x14ac:dyDescent="0.25">
      <c r="A18090">
        <v>170408</v>
      </c>
      <c r="B18090" t="s">
        <v>38885</v>
      </c>
      <c r="C18090" s="47" t="s">
        <v>38886</v>
      </c>
    </row>
    <row r="18091" spans="1:3" x14ac:dyDescent="0.25">
      <c r="A18091">
        <v>170409</v>
      </c>
      <c r="B18091" t="s">
        <v>38887</v>
      </c>
      <c r="C18091" s="47" t="s">
        <v>38888</v>
      </c>
    </row>
    <row r="18092" spans="1:3" x14ac:dyDescent="0.25">
      <c r="A18092">
        <v>170410</v>
      </c>
      <c r="B18092" t="s">
        <v>38889</v>
      </c>
      <c r="C18092" s="47" t="s">
        <v>38890</v>
      </c>
    </row>
    <row r="18093" spans="1:3" x14ac:dyDescent="0.25">
      <c r="A18093">
        <v>170411</v>
      </c>
      <c r="B18093" t="s">
        <v>38891</v>
      </c>
      <c r="C18093" s="47" t="s">
        <v>38892</v>
      </c>
    </row>
    <row r="18094" spans="1:3" x14ac:dyDescent="0.25">
      <c r="A18094">
        <v>170412</v>
      </c>
      <c r="B18094" t="s">
        <v>38893</v>
      </c>
      <c r="C18094" s="47" t="s">
        <v>38894</v>
      </c>
    </row>
    <row r="18095" spans="1:3" x14ac:dyDescent="0.25">
      <c r="A18095">
        <v>170413</v>
      </c>
      <c r="B18095" t="s">
        <v>38895</v>
      </c>
      <c r="C18095" s="47" t="s">
        <v>38896</v>
      </c>
    </row>
    <row r="18096" spans="1:3" x14ac:dyDescent="0.25">
      <c r="A18096">
        <v>170414</v>
      </c>
      <c r="B18096" t="s">
        <v>38897</v>
      </c>
      <c r="C18096" s="47" t="s">
        <v>38898</v>
      </c>
    </row>
    <row r="18097" spans="1:3" x14ac:dyDescent="0.25">
      <c r="A18097">
        <v>170415</v>
      </c>
      <c r="B18097" t="s">
        <v>38899</v>
      </c>
      <c r="C18097" s="47" t="s">
        <v>38900</v>
      </c>
    </row>
    <row r="18098" spans="1:3" x14ac:dyDescent="0.25">
      <c r="A18098">
        <v>170416</v>
      </c>
      <c r="B18098" t="s">
        <v>38901</v>
      </c>
      <c r="C18098" s="47" t="s">
        <v>38902</v>
      </c>
    </row>
    <row r="18099" spans="1:3" x14ac:dyDescent="0.25">
      <c r="A18099">
        <v>170417</v>
      </c>
      <c r="B18099" t="s">
        <v>38903</v>
      </c>
      <c r="C18099" s="47" t="s">
        <v>38904</v>
      </c>
    </row>
    <row r="18100" spans="1:3" x14ac:dyDescent="0.25">
      <c r="A18100">
        <v>170418</v>
      </c>
      <c r="B18100" t="s">
        <v>38905</v>
      </c>
      <c r="C18100" s="47" t="s">
        <v>38906</v>
      </c>
    </row>
    <row r="18101" spans="1:3" x14ac:dyDescent="0.25">
      <c r="A18101">
        <v>170419</v>
      </c>
      <c r="B18101" t="s">
        <v>38907</v>
      </c>
      <c r="C18101" s="47" t="s">
        <v>38908</v>
      </c>
    </row>
    <row r="18102" spans="1:3" x14ac:dyDescent="0.25">
      <c r="A18102">
        <v>170420</v>
      </c>
      <c r="B18102" t="s">
        <v>38909</v>
      </c>
      <c r="C18102" s="47" t="s">
        <v>38910</v>
      </c>
    </row>
    <row r="18103" spans="1:3" x14ac:dyDescent="0.25">
      <c r="A18103">
        <v>170421</v>
      </c>
      <c r="B18103" t="s">
        <v>38911</v>
      </c>
      <c r="C18103" s="47" t="s">
        <v>38912</v>
      </c>
    </row>
    <row r="18104" spans="1:3" x14ac:dyDescent="0.25">
      <c r="A18104">
        <v>170422</v>
      </c>
      <c r="B18104" t="s">
        <v>38913</v>
      </c>
      <c r="C18104" s="47" t="s">
        <v>38914</v>
      </c>
    </row>
    <row r="18105" spans="1:3" x14ac:dyDescent="0.25">
      <c r="A18105">
        <v>170423</v>
      </c>
      <c r="B18105" t="s">
        <v>38915</v>
      </c>
      <c r="C18105" s="47" t="s">
        <v>38916</v>
      </c>
    </row>
    <row r="18106" spans="1:3" x14ac:dyDescent="0.25">
      <c r="A18106">
        <v>170424</v>
      </c>
      <c r="B18106" t="s">
        <v>38917</v>
      </c>
      <c r="C18106" s="47" t="s">
        <v>38918</v>
      </c>
    </row>
    <row r="18107" spans="1:3" x14ac:dyDescent="0.25">
      <c r="A18107">
        <v>170425</v>
      </c>
      <c r="B18107" t="s">
        <v>38919</v>
      </c>
      <c r="C18107" s="47" t="s">
        <v>38920</v>
      </c>
    </row>
    <row r="18108" spans="1:3" x14ac:dyDescent="0.25">
      <c r="A18108">
        <v>170426</v>
      </c>
      <c r="B18108" t="s">
        <v>1544</v>
      </c>
      <c r="C18108" s="47" t="s">
        <v>38921</v>
      </c>
    </row>
    <row r="18109" spans="1:3" x14ac:dyDescent="0.25">
      <c r="A18109">
        <v>170427</v>
      </c>
      <c r="B18109" t="s">
        <v>38922</v>
      </c>
      <c r="C18109" s="47" t="s">
        <v>38923</v>
      </c>
    </row>
    <row r="18110" spans="1:3" x14ac:dyDescent="0.25">
      <c r="A18110">
        <v>170428</v>
      </c>
      <c r="B18110" t="s">
        <v>38924</v>
      </c>
      <c r="C18110" s="47" t="s">
        <v>38925</v>
      </c>
    </row>
    <row r="18111" spans="1:3" x14ac:dyDescent="0.25">
      <c r="A18111">
        <v>170429</v>
      </c>
      <c r="B18111" t="s">
        <v>38926</v>
      </c>
      <c r="C18111" s="47" t="s">
        <v>38927</v>
      </c>
    </row>
    <row r="18112" spans="1:3" x14ac:dyDescent="0.25">
      <c r="A18112">
        <v>170430</v>
      </c>
      <c r="B18112" t="s">
        <v>38928</v>
      </c>
      <c r="C18112" s="47" t="s">
        <v>38929</v>
      </c>
    </row>
    <row r="18113" spans="1:3" x14ac:dyDescent="0.25">
      <c r="A18113">
        <v>170431</v>
      </c>
      <c r="B18113" t="s">
        <v>38930</v>
      </c>
      <c r="C18113" s="47" t="s">
        <v>38931</v>
      </c>
    </row>
    <row r="18114" spans="1:3" x14ac:dyDescent="0.25">
      <c r="A18114">
        <v>170432</v>
      </c>
      <c r="B18114" t="s">
        <v>38932</v>
      </c>
      <c r="C18114" s="47" t="s">
        <v>38933</v>
      </c>
    </row>
    <row r="18115" spans="1:3" x14ac:dyDescent="0.25">
      <c r="A18115">
        <v>170433</v>
      </c>
      <c r="B18115" t="s">
        <v>38934</v>
      </c>
      <c r="C18115" s="47" t="s">
        <v>38935</v>
      </c>
    </row>
    <row r="18116" spans="1:3" x14ac:dyDescent="0.25">
      <c r="A18116">
        <v>170434</v>
      </c>
      <c r="B18116" t="s">
        <v>38936</v>
      </c>
      <c r="C18116" s="47" t="s">
        <v>38937</v>
      </c>
    </row>
    <row r="18117" spans="1:3" x14ac:dyDescent="0.25">
      <c r="A18117">
        <v>170435</v>
      </c>
      <c r="B18117" t="s">
        <v>465</v>
      </c>
      <c r="C18117" s="47" t="s">
        <v>38938</v>
      </c>
    </row>
    <row r="18118" spans="1:3" x14ac:dyDescent="0.25">
      <c r="A18118">
        <v>170436</v>
      </c>
      <c r="B18118" t="s">
        <v>987</v>
      </c>
      <c r="C18118" s="47" t="s">
        <v>38939</v>
      </c>
    </row>
    <row r="18119" spans="1:3" x14ac:dyDescent="0.25">
      <c r="A18119">
        <v>170437</v>
      </c>
      <c r="B18119" t="s">
        <v>38940</v>
      </c>
      <c r="C18119" s="47" t="s">
        <v>38941</v>
      </c>
    </row>
    <row r="18120" spans="1:3" x14ac:dyDescent="0.25">
      <c r="A18120">
        <v>170438</v>
      </c>
      <c r="B18120" t="s">
        <v>38942</v>
      </c>
      <c r="C18120" s="47" t="s">
        <v>38943</v>
      </c>
    </row>
    <row r="18121" spans="1:3" x14ac:dyDescent="0.25">
      <c r="A18121">
        <v>170439</v>
      </c>
      <c r="B18121" t="s">
        <v>38944</v>
      </c>
      <c r="C18121" s="47" t="s">
        <v>38945</v>
      </c>
    </row>
    <row r="18122" spans="1:3" x14ac:dyDescent="0.25">
      <c r="A18122">
        <v>170440</v>
      </c>
      <c r="B18122" t="s">
        <v>38946</v>
      </c>
      <c r="C18122" s="47" t="s">
        <v>38947</v>
      </c>
    </row>
    <row r="18123" spans="1:3" x14ac:dyDescent="0.25">
      <c r="A18123">
        <v>170441</v>
      </c>
      <c r="B18123" t="s">
        <v>38948</v>
      </c>
      <c r="C18123" s="47" t="s">
        <v>38949</v>
      </c>
    </row>
    <row r="18124" spans="1:3" x14ac:dyDescent="0.25">
      <c r="A18124">
        <v>170442</v>
      </c>
      <c r="B18124" t="s">
        <v>38950</v>
      </c>
      <c r="C18124" s="47" t="s">
        <v>38951</v>
      </c>
    </row>
    <row r="18125" spans="1:3" x14ac:dyDescent="0.25">
      <c r="A18125">
        <v>170443</v>
      </c>
      <c r="B18125" t="s">
        <v>38952</v>
      </c>
      <c r="C18125" s="47" t="s">
        <v>38953</v>
      </c>
    </row>
    <row r="18126" spans="1:3" x14ac:dyDescent="0.25">
      <c r="A18126">
        <v>170444</v>
      </c>
      <c r="B18126" t="s">
        <v>38954</v>
      </c>
      <c r="C18126" s="47" t="s">
        <v>38955</v>
      </c>
    </row>
    <row r="18127" spans="1:3" x14ac:dyDescent="0.25">
      <c r="A18127">
        <v>170445</v>
      </c>
      <c r="B18127" t="s">
        <v>38956</v>
      </c>
      <c r="C18127" s="47" t="s">
        <v>38957</v>
      </c>
    </row>
    <row r="18128" spans="1:3" x14ac:dyDescent="0.25">
      <c r="A18128">
        <v>170446</v>
      </c>
      <c r="B18128" t="s">
        <v>38958</v>
      </c>
      <c r="C18128" s="47" t="s">
        <v>38959</v>
      </c>
    </row>
    <row r="18129" spans="1:3" x14ac:dyDescent="0.25">
      <c r="A18129">
        <v>170447</v>
      </c>
      <c r="B18129" t="s">
        <v>38960</v>
      </c>
      <c r="C18129" s="47" t="s">
        <v>38961</v>
      </c>
    </row>
    <row r="18130" spans="1:3" x14ac:dyDescent="0.25">
      <c r="A18130">
        <v>170448</v>
      </c>
      <c r="B18130" t="s">
        <v>38962</v>
      </c>
      <c r="C18130" s="47" t="s">
        <v>38963</v>
      </c>
    </row>
    <row r="18131" spans="1:3" x14ac:dyDescent="0.25">
      <c r="A18131">
        <v>170449</v>
      </c>
      <c r="B18131" t="s">
        <v>38964</v>
      </c>
      <c r="C18131" s="47" t="s">
        <v>38965</v>
      </c>
    </row>
    <row r="18132" spans="1:3" x14ac:dyDescent="0.25">
      <c r="A18132">
        <v>170450</v>
      </c>
      <c r="B18132" t="s">
        <v>38966</v>
      </c>
      <c r="C18132" s="47" t="s">
        <v>38967</v>
      </c>
    </row>
    <row r="18133" spans="1:3" x14ac:dyDescent="0.25">
      <c r="A18133">
        <v>170451</v>
      </c>
      <c r="B18133" t="s">
        <v>38968</v>
      </c>
      <c r="C18133" s="47" t="s">
        <v>38969</v>
      </c>
    </row>
    <row r="18134" spans="1:3" x14ac:dyDescent="0.25">
      <c r="A18134">
        <v>170452</v>
      </c>
      <c r="B18134" t="s">
        <v>38970</v>
      </c>
      <c r="C18134" s="47" t="s">
        <v>38971</v>
      </c>
    </row>
    <row r="18135" spans="1:3" x14ac:dyDescent="0.25">
      <c r="A18135">
        <v>170453</v>
      </c>
      <c r="B18135" t="s">
        <v>38972</v>
      </c>
      <c r="C18135" s="47" t="s">
        <v>38973</v>
      </c>
    </row>
    <row r="18136" spans="1:3" x14ac:dyDescent="0.25">
      <c r="A18136">
        <v>170454</v>
      </c>
      <c r="B18136" t="s">
        <v>38974</v>
      </c>
      <c r="C18136" s="47" t="s">
        <v>38975</v>
      </c>
    </row>
    <row r="18137" spans="1:3" x14ac:dyDescent="0.25">
      <c r="A18137">
        <v>170455</v>
      </c>
      <c r="B18137" t="s">
        <v>38976</v>
      </c>
      <c r="C18137" s="47" t="s">
        <v>38977</v>
      </c>
    </row>
    <row r="18138" spans="1:3" x14ac:dyDescent="0.25">
      <c r="A18138">
        <v>170456</v>
      </c>
      <c r="B18138" t="s">
        <v>38978</v>
      </c>
      <c r="C18138" s="47" t="s">
        <v>38979</v>
      </c>
    </row>
    <row r="18139" spans="1:3" x14ac:dyDescent="0.25">
      <c r="A18139">
        <v>170457</v>
      </c>
      <c r="B18139" t="s">
        <v>38980</v>
      </c>
      <c r="C18139" s="47" t="s">
        <v>38981</v>
      </c>
    </row>
    <row r="18140" spans="1:3" x14ac:dyDescent="0.25">
      <c r="A18140">
        <v>170458</v>
      </c>
      <c r="B18140" t="s">
        <v>38982</v>
      </c>
      <c r="C18140" s="47" t="s">
        <v>38983</v>
      </c>
    </row>
    <row r="18141" spans="1:3" x14ac:dyDescent="0.25">
      <c r="A18141">
        <v>170459</v>
      </c>
      <c r="B18141" t="s">
        <v>38984</v>
      </c>
      <c r="C18141" s="47" t="s">
        <v>38985</v>
      </c>
    </row>
    <row r="18142" spans="1:3" x14ac:dyDescent="0.25">
      <c r="A18142">
        <v>170460</v>
      </c>
      <c r="B18142" t="s">
        <v>38986</v>
      </c>
      <c r="C18142" s="47" t="s">
        <v>38987</v>
      </c>
    </row>
    <row r="18143" spans="1:3" x14ac:dyDescent="0.25">
      <c r="A18143">
        <v>170461</v>
      </c>
      <c r="B18143" t="s">
        <v>38988</v>
      </c>
      <c r="C18143" s="47" t="s">
        <v>38989</v>
      </c>
    </row>
    <row r="18144" spans="1:3" x14ac:dyDescent="0.25">
      <c r="A18144">
        <v>170462</v>
      </c>
      <c r="B18144" t="s">
        <v>38990</v>
      </c>
      <c r="C18144" s="47" t="s">
        <v>38991</v>
      </c>
    </row>
    <row r="18145" spans="1:3" x14ac:dyDescent="0.25">
      <c r="A18145">
        <v>170463</v>
      </c>
      <c r="B18145" t="s">
        <v>38992</v>
      </c>
      <c r="C18145" s="47" t="s">
        <v>38993</v>
      </c>
    </row>
    <row r="18146" spans="1:3" x14ac:dyDescent="0.25">
      <c r="A18146">
        <v>170464</v>
      </c>
      <c r="B18146" t="s">
        <v>38994</v>
      </c>
      <c r="C18146" s="47" t="s">
        <v>38995</v>
      </c>
    </row>
    <row r="18147" spans="1:3" x14ac:dyDescent="0.25">
      <c r="A18147">
        <v>170465</v>
      </c>
      <c r="B18147" t="s">
        <v>38996</v>
      </c>
      <c r="C18147" s="47" t="s">
        <v>38997</v>
      </c>
    </row>
    <row r="18148" spans="1:3" x14ac:dyDescent="0.25">
      <c r="A18148">
        <v>170466</v>
      </c>
      <c r="B18148" t="s">
        <v>38998</v>
      </c>
      <c r="C18148" s="47" t="s">
        <v>38999</v>
      </c>
    </row>
    <row r="18149" spans="1:3" x14ac:dyDescent="0.25">
      <c r="A18149">
        <v>170467</v>
      </c>
      <c r="B18149" t="s">
        <v>39000</v>
      </c>
      <c r="C18149" s="47" t="s">
        <v>39001</v>
      </c>
    </row>
    <row r="18150" spans="1:3" x14ac:dyDescent="0.25">
      <c r="A18150">
        <v>170468</v>
      </c>
      <c r="B18150" t="s">
        <v>39002</v>
      </c>
      <c r="C18150" s="47" t="s">
        <v>39003</v>
      </c>
    </row>
    <row r="18151" spans="1:3" x14ac:dyDescent="0.25">
      <c r="A18151">
        <v>170469</v>
      </c>
      <c r="B18151" t="s">
        <v>39004</v>
      </c>
      <c r="C18151" s="47" t="s">
        <v>39005</v>
      </c>
    </row>
    <row r="18152" spans="1:3" x14ac:dyDescent="0.25">
      <c r="A18152">
        <v>170470</v>
      </c>
      <c r="B18152" t="s">
        <v>39006</v>
      </c>
      <c r="C18152" s="47" t="s">
        <v>39007</v>
      </c>
    </row>
    <row r="18153" spans="1:3" x14ac:dyDescent="0.25">
      <c r="A18153">
        <v>170471</v>
      </c>
      <c r="B18153" t="s">
        <v>39008</v>
      </c>
      <c r="C18153" s="47" t="s">
        <v>39009</v>
      </c>
    </row>
    <row r="18154" spans="1:3" x14ac:dyDescent="0.25">
      <c r="A18154">
        <v>170472</v>
      </c>
      <c r="B18154" t="s">
        <v>39010</v>
      </c>
      <c r="C18154" s="47" t="s">
        <v>39011</v>
      </c>
    </row>
    <row r="18155" spans="1:3" x14ac:dyDescent="0.25">
      <c r="A18155">
        <v>170473</v>
      </c>
      <c r="B18155" t="s">
        <v>39012</v>
      </c>
      <c r="C18155" s="47" t="s">
        <v>39013</v>
      </c>
    </row>
    <row r="18156" spans="1:3" x14ac:dyDescent="0.25">
      <c r="A18156">
        <v>170474</v>
      </c>
      <c r="B18156" t="s">
        <v>39014</v>
      </c>
      <c r="C18156" s="47" t="s">
        <v>39015</v>
      </c>
    </row>
    <row r="18157" spans="1:3" x14ac:dyDescent="0.25">
      <c r="A18157">
        <v>170475</v>
      </c>
      <c r="B18157" t="s">
        <v>39016</v>
      </c>
      <c r="C18157" s="47" t="s">
        <v>39017</v>
      </c>
    </row>
    <row r="18158" spans="1:3" x14ac:dyDescent="0.25">
      <c r="A18158">
        <v>170476</v>
      </c>
      <c r="B18158" t="s">
        <v>39018</v>
      </c>
      <c r="C18158" s="47" t="s">
        <v>39019</v>
      </c>
    </row>
    <row r="18159" spans="1:3" x14ac:dyDescent="0.25">
      <c r="A18159">
        <v>170477</v>
      </c>
      <c r="B18159" t="s">
        <v>39020</v>
      </c>
      <c r="C18159" s="47" t="s">
        <v>39021</v>
      </c>
    </row>
    <row r="18160" spans="1:3" x14ac:dyDescent="0.25">
      <c r="A18160">
        <v>170478</v>
      </c>
      <c r="B18160" t="s">
        <v>39022</v>
      </c>
      <c r="C18160" s="47" t="s">
        <v>39023</v>
      </c>
    </row>
    <row r="18161" spans="1:3" x14ac:dyDescent="0.25">
      <c r="A18161">
        <v>170479</v>
      </c>
      <c r="B18161" t="s">
        <v>39024</v>
      </c>
      <c r="C18161" s="47" t="s">
        <v>39025</v>
      </c>
    </row>
    <row r="18162" spans="1:3" x14ac:dyDescent="0.25">
      <c r="A18162">
        <v>170480</v>
      </c>
      <c r="B18162" t="s">
        <v>39026</v>
      </c>
      <c r="C18162" s="47" t="s">
        <v>39027</v>
      </c>
    </row>
    <row r="18163" spans="1:3" x14ac:dyDescent="0.25">
      <c r="A18163">
        <v>170481</v>
      </c>
      <c r="B18163" t="s">
        <v>39028</v>
      </c>
      <c r="C18163" s="47" t="s">
        <v>39029</v>
      </c>
    </row>
    <row r="18164" spans="1:3" x14ac:dyDescent="0.25">
      <c r="A18164">
        <v>170482</v>
      </c>
      <c r="B18164" t="s">
        <v>705</v>
      </c>
      <c r="C18164" s="47" t="s">
        <v>39030</v>
      </c>
    </row>
    <row r="18165" spans="1:3" x14ac:dyDescent="0.25">
      <c r="A18165">
        <v>170483</v>
      </c>
      <c r="B18165" t="s">
        <v>39031</v>
      </c>
      <c r="C18165" s="47" t="s">
        <v>39032</v>
      </c>
    </row>
    <row r="18166" spans="1:3" x14ac:dyDescent="0.25">
      <c r="A18166">
        <v>170484</v>
      </c>
      <c r="B18166" t="s">
        <v>39033</v>
      </c>
      <c r="C18166" s="47" t="s">
        <v>39034</v>
      </c>
    </row>
    <row r="18167" spans="1:3" x14ac:dyDescent="0.25">
      <c r="A18167">
        <v>170485</v>
      </c>
      <c r="B18167" t="s">
        <v>39035</v>
      </c>
      <c r="C18167" s="47" t="s">
        <v>39036</v>
      </c>
    </row>
    <row r="18168" spans="1:3" x14ac:dyDescent="0.25">
      <c r="A18168">
        <v>170486</v>
      </c>
      <c r="B18168" t="s">
        <v>39037</v>
      </c>
      <c r="C18168" s="47" t="s">
        <v>39038</v>
      </c>
    </row>
    <row r="18169" spans="1:3" x14ac:dyDescent="0.25">
      <c r="A18169">
        <v>170487</v>
      </c>
      <c r="B18169" t="s">
        <v>39039</v>
      </c>
      <c r="C18169" s="47" t="s">
        <v>39040</v>
      </c>
    </row>
    <row r="18170" spans="1:3" x14ac:dyDescent="0.25">
      <c r="A18170">
        <v>170488</v>
      </c>
      <c r="B18170" t="s">
        <v>39041</v>
      </c>
      <c r="C18170" s="47" t="s">
        <v>39042</v>
      </c>
    </row>
    <row r="18171" spans="1:3" x14ac:dyDescent="0.25">
      <c r="A18171">
        <v>170489</v>
      </c>
      <c r="B18171" t="s">
        <v>39043</v>
      </c>
      <c r="C18171" s="47" t="s">
        <v>39044</v>
      </c>
    </row>
    <row r="18172" spans="1:3" x14ac:dyDescent="0.25">
      <c r="A18172">
        <v>170490</v>
      </c>
      <c r="B18172" t="s">
        <v>39045</v>
      </c>
      <c r="C18172" s="47" t="s">
        <v>39046</v>
      </c>
    </row>
    <row r="18173" spans="1:3" x14ac:dyDescent="0.25">
      <c r="A18173">
        <v>170491</v>
      </c>
      <c r="B18173" t="s">
        <v>39047</v>
      </c>
      <c r="C18173" s="47" t="s">
        <v>39048</v>
      </c>
    </row>
    <row r="18174" spans="1:3" x14ac:dyDescent="0.25">
      <c r="A18174">
        <v>170492</v>
      </c>
      <c r="B18174" t="s">
        <v>39049</v>
      </c>
      <c r="C18174" s="47" t="s">
        <v>39050</v>
      </c>
    </row>
    <row r="18175" spans="1:3" x14ac:dyDescent="0.25">
      <c r="A18175">
        <v>170493</v>
      </c>
      <c r="B18175" t="s">
        <v>39051</v>
      </c>
      <c r="C18175" s="47" t="s">
        <v>39052</v>
      </c>
    </row>
    <row r="18176" spans="1:3" x14ac:dyDescent="0.25">
      <c r="A18176">
        <v>170494</v>
      </c>
      <c r="B18176" t="s">
        <v>39053</v>
      </c>
      <c r="C18176" s="47" t="s">
        <v>39054</v>
      </c>
    </row>
    <row r="18177" spans="1:3" x14ac:dyDescent="0.25">
      <c r="A18177">
        <v>170495</v>
      </c>
      <c r="B18177" t="s">
        <v>39055</v>
      </c>
      <c r="C18177" s="47" t="s">
        <v>39056</v>
      </c>
    </row>
    <row r="18178" spans="1:3" x14ac:dyDescent="0.25">
      <c r="A18178">
        <v>170496</v>
      </c>
      <c r="B18178" t="s">
        <v>39057</v>
      </c>
      <c r="C18178" s="47" t="s">
        <v>39058</v>
      </c>
    </row>
    <row r="18179" spans="1:3" x14ac:dyDescent="0.25">
      <c r="A18179">
        <v>170497</v>
      </c>
      <c r="B18179" t="s">
        <v>39059</v>
      </c>
      <c r="C18179" s="47" t="s">
        <v>39060</v>
      </c>
    </row>
    <row r="18180" spans="1:3" x14ac:dyDescent="0.25">
      <c r="A18180">
        <v>170498</v>
      </c>
      <c r="B18180" t="s">
        <v>39061</v>
      </c>
      <c r="C18180" s="47" t="s">
        <v>39062</v>
      </c>
    </row>
    <row r="18181" spans="1:3" x14ac:dyDescent="0.25">
      <c r="A18181">
        <v>170499</v>
      </c>
      <c r="B18181" t="s">
        <v>39063</v>
      </c>
      <c r="C18181" s="47" t="s">
        <v>39064</v>
      </c>
    </row>
    <row r="18182" spans="1:3" x14ac:dyDescent="0.25">
      <c r="A18182">
        <v>170500</v>
      </c>
      <c r="B18182" t="s">
        <v>39065</v>
      </c>
      <c r="C18182" s="47" t="s">
        <v>39066</v>
      </c>
    </row>
    <row r="18183" spans="1:3" x14ac:dyDescent="0.25">
      <c r="A18183">
        <v>170501</v>
      </c>
      <c r="B18183" t="s">
        <v>39067</v>
      </c>
      <c r="C18183" s="47" t="s">
        <v>39068</v>
      </c>
    </row>
    <row r="18184" spans="1:3" x14ac:dyDescent="0.25">
      <c r="A18184">
        <v>170502</v>
      </c>
      <c r="B18184" t="s">
        <v>39069</v>
      </c>
      <c r="C18184" s="47" t="s">
        <v>39070</v>
      </c>
    </row>
    <row r="18185" spans="1:3" x14ac:dyDescent="0.25">
      <c r="A18185">
        <v>170503</v>
      </c>
      <c r="B18185" t="s">
        <v>39071</v>
      </c>
      <c r="C18185" s="47" t="s">
        <v>39072</v>
      </c>
    </row>
    <row r="18186" spans="1:3" x14ac:dyDescent="0.25">
      <c r="A18186">
        <v>170504</v>
      </c>
      <c r="B18186" t="s">
        <v>39073</v>
      </c>
      <c r="C18186" s="47" t="s">
        <v>39074</v>
      </c>
    </row>
    <row r="18187" spans="1:3" x14ac:dyDescent="0.25">
      <c r="A18187">
        <v>170505</v>
      </c>
      <c r="B18187" t="s">
        <v>976</v>
      </c>
      <c r="C18187" s="47" t="s">
        <v>39075</v>
      </c>
    </row>
    <row r="18188" spans="1:3" x14ac:dyDescent="0.25">
      <c r="A18188">
        <v>170506</v>
      </c>
      <c r="B18188" t="s">
        <v>39076</v>
      </c>
      <c r="C18188" s="47" t="s">
        <v>39077</v>
      </c>
    </row>
    <row r="18189" spans="1:3" x14ac:dyDescent="0.25">
      <c r="A18189">
        <v>170507</v>
      </c>
      <c r="B18189" t="s">
        <v>39078</v>
      </c>
      <c r="C18189" s="47" t="s">
        <v>39079</v>
      </c>
    </row>
    <row r="18190" spans="1:3" x14ac:dyDescent="0.25">
      <c r="A18190">
        <v>170508</v>
      </c>
      <c r="B18190" t="s">
        <v>39080</v>
      </c>
      <c r="C18190" s="47" t="s">
        <v>39081</v>
      </c>
    </row>
    <row r="18191" spans="1:3" x14ac:dyDescent="0.25">
      <c r="A18191">
        <v>170509</v>
      </c>
      <c r="B18191" t="s">
        <v>39082</v>
      </c>
      <c r="C18191" s="47" t="s">
        <v>39083</v>
      </c>
    </row>
    <row r="18192" spans="1:3" x14ac:dyDescent="0.25">
      <c r="A18192">
        <v>170510</v>
      </c>
      <c r="B18192" t="s">
        <v>39084</v>
      </c>
      <c r="C18192" s="47" t="s">
        <v>39085</v>
      </c>
    </row>
    <row r="18193" spans="1:3" x14ac:dyDescent="0.25">
      <c r="A18193">
        <v>170511</v>
      </c>
      <c r="B18193" t="s">
        <v>39086</v>
      </c>
      <c r="C18193" s="47" t="s">
        <v>39087</v>
      </c>
    </row>
    <row r="18194" spans="1:3" x14ac:dyDescent="0.25">
      <c r="A18194">
        <v>170512</v>
      </c>
      <c r="B18194" t="s">
        <v>39088</v>
      </c>
      <c r="C18194" s="47" t="s">
        <v>39089</v>
      </c>
    </row>
    <row r="18195" spans="1:3" x14ac:dyDescent="0.25">
      <c r="A18195">
        <v>170513</v>
      </c>
      <c r="B18195" t="s">
        <v>39090</v>
      </c>
      <c r="C18195" s="47" t="s">
        <v>39091</v>
      </c>
    </row>
    <row r="18196" spans="1:3" x14ac:dyDescent="0.25">
      <c r="A18196">
        <v>170514</v>
      </c>
      <c r="B18196" t="s">
        <v>39092</v>
      </c>
      <c r="C18196" s="47" t="s">
        <v>39093</v>
      </c>
    </row>
    <row r="18197" spans="1:3" x14ac:dyDescent="0.25">
      <c r="A18197">
        <v>170515</v>
      </c>
      <c r="B18197" t="s">
        <v>39094</v>
      </c>
      <c r="C18197" s="47" t="s">
        <v>39095</v>
      </c>
    </row>
    <row r="18198" spans="1:3" x14ac:dyDescent="0.25">
      <c r="A18198">
        <v>170516</v>
      </c>
      <c r="B18198" t="s">
        <v>39096</v>
      </c>
      <c r="C18198" s="47" t="s">
        <v>39097</v>
      </c>
    </row>
    <row r="18199" spans="1:3" x14ac:dyDescent="0.25">
      <c r="A18199">
        <v>170517</v>
      </c>
      <c r="B18199" t="s">
        <v>39098</v>
      </c>
      <c r="C18199" s="47" t="s">
        <v>39099</v>
      </c>
    </row>
    <row r="18200" spans="1:3" x14ac:dyDescent="0.25">
      <c r="A18200">
        <v>170518</v>
      </c>
      <c r="B18200" t="s">
        <v>39100</v>
      </c>
      <c r="C18200" s="47" t="s">
        <v>39101</v>
      </c>
    </row>
    <row r="18201" spans="1:3" x14ac:dyDescent="0.25">
      <c r="A18201">
        <v>170519</v>
      </c>
      <c r="B18201" t="s">
        <v>39102</v>
      </c>
      <c r="C18201" s="47" t="s">
        <v>39103</v>
      </c>
    </row>
    <row r="18202" spans="1:3" x14ac:dyDescent="0.25">
      <c r="A18202">
        <v>170520</v>
      </c>
      <c r="B18202" t="s">
        <v>39104</v>
      </c>
      <c r="C18202" s="47" t="s">
        <v>39105</v>
      </c>
    </row>
    <row r="18203" spans="1:3" x14ac:dyDescent="0.25">
      <c r="A18203">
        <v>170521</v>
      </c>
      <c r="B18203" t="s">
        <v>39106</v>
      </c>
      <c r="C18203" s="47" t="s">
        <v>39107</v>
      </c>
    </row>
    <row r="18204" spans="1:3" x14ac:dyDescent="0.25">
      <c r="A18204">
        <v>170522</v>
      </c>
      <c r="B18204" t="s">
        <v>39108</v>
      </c>
      <c r="C18204" s="47" t="s">
        <v>39109</v>
      </c>
    </row>
    <row r="18205" spans="1:3" x14ac:dyDescent="0.25">
      <c r="A18205">
        <v>170523</v>
      </c>
      <c r="B18205" t="s">
        <v>39110</v>
      </c>
      <c r="C18205" s="47" t="s">
        <v>39111</v>
      </c>
    </row>
    <row r="18206" spans="1:3" x14ac:dyDescent="0.25">
      <c r="A18206">
        <v>170524</v>
      </c>
      <c r="B18206" t="s">
        <v>39112</v>
      </c>
      <c r="C18206" s="47" t="s">
        <v>39113</v>
      </c>
    </row>
    <row r="18207" spans="1:3" x14ac:dyDescent="0.25">
      <c r="A18207">
        <v>170525</v>
      </c>
      <c r="B18207" t="s">
        <v>39114</v>
      </c>
      <c r="C18207" s="47" t="s">
        <v>39115</v>
      </c>
    </row>
    <row r="18208" spans="1:3" x14ac:dyDescent="0.25">
      <c r="A18208">
        <v>170526</v>
      </c>
      <c r="B18208" t="s">
        <v>39116</v>
      </c>
      <c r="C18208" s="47" t="s">
        <v>39117</v>
      </c>
    </row>
    <row r="18209" spans="1:3" x14ac:dyDescent="0.25">
      <c r="A18209">
        <v>170527</v>
      </c>
      <c r="B18209" t="s">
        <v>463</v>
      </c>
      <c r="C18209" s="47" t="s">
        <v>39118</v>
      </c>
    </row>
    <row r="18210" spans="1:3" x14ac:dyDescent="0.25">
      <c r="A18210">
        <v>170528</v>
      </c>
      <c r="B18210" t="s">
        <v>39119</v>
      </c>
      <c r="C18210" s="47" t="s">
        <v>39120</v>
      </c>
    </row>
    <row r="18211" spans="1:3" x14ac:dyDescent="0.25">
      <c r="A18211">
        <v>170529</v>
      </c>
      <c r="B18211" t="s">
        <v>39121</v>
      </c>
      <c r="C18211" s="47" t="s">
        <v>39122</v>
      </c>
    </row>
    <row r="18212" spans="1:3" x14ac:dyDescent="0.25">
      <c r="A18212">
        <v>170530</v>
      </c>
      <c r="B18212" t="s">
        <v>39123</v>
      </c>
      <c r="C18212" s="47" t="s">
        <v>39124</v>
      </c>
    </row>
    <row r="18213" spans="1:3" x14ac:dyDescent="0.25">
      <c r="A18213">
        <v>170531</v>
      </c>
      <c r="B18213" t="s">
        <v>39125</v>
      </c>
      <c r="C18213" s="47" t="s">
        <v>39126</v>
      </c>
    </row>
    <row r="18214" spans="1:3" x14ac:dyDescent="0.25">
      <c r="A18214">
        <v>170532</v>
      </c>
      <c r="B18214" t="s">
        <v>39127</v>
      </c>
      <c r="C18214" s="47" t="s">
        <v>39128</v>
      </c>
    </row>
    <row r="18215" spans="1:3" x14ac:dyDescent="0.25">
      <c r="A18215">
        <v>170533</v>
      </c>
      <c r="B18215" t="s">
        <v>39129</v>
      </c>
      <c r="C18215" s="47" t="s">
        <v>39130</v>
      </c>
    </row>
    <row r="18216" spans="1:3" x14ac:dyDescent="0.25">
      <c r="A18216">
        <v>170534</v>
      </c>
      <c r="B18216" t="s">
        <v>39131</v>
      </c>
      <c r="C18216" s="47" t="s">
        <v>39132</v>
      </c>
    </row>
    <row r="18217" spans="1:3" x14ac:dyDescent="0.25">
      <c r="A18217">
        <v>170535</v>
      </c>
      <c r="B18217" t="s">
        <v>39133</v>
      </c>
      <c r="C18217" s="47" t="s">
        <v>39134</v>
      </c>
    </row>
    <row r="18218" spans="1:3" x14ac:dyDescent="0.25">
      <c r="A18218">
        <v>170536</v>
      </c>
      <c r="B18218" t="s">
        <v>39135</v>
      </c>
      <c r="C18218" s="47" t="s">
        <v>39136</v>
      </c>
    </row>
    <row r="18219" spans="1:3" x14ac:dyDescent="0.25">
      <c r="A18219">
        <v>170537</v>
      </c>
      <c r="B18219" t="s">
        <v>39137</v>
      </c>
      <c r="C18219" s="47" t="s">
        <v>39138</v>
      </c>
    </row>
    <row r="18220" spans="1:3" x14ac:dyDescent="0.25">
      <c r="A18220">
        <v>170538</v>
      </c>
      <c r="B18220" t="s">
        <v>39139</v>
      </c>
      <c r="C18220" s="47" t="s">
        <v>39140</v>
      </c>
    </row>
    <row r="18221" spans="1:3" x14ac:dyDescent="0.25">
      <c r="A18221">
        <v>170539</v>
      </c>
      <c r="B18221" t="s">
        <v>39141</v>
      </c>
      <c r="C18221" s="47" t="s">
        <v>39142</v>
      </c>
    </row>
    <row r="18222" spans="1:3" x14ac:dyDescent="0.25">
      <c r="A18222">
        <v>170540</v>
      </c>
      <c r="B18222" t="s">
        <v>39143</v>
      </c>
      <c r="C18222" s="47" t="s">
        <v>39144</v>
      </c>
    </row>
    <row r="18223" spans="1:3" x14ac:dyDescent="0.25">
      <c r="A18223">
        <v>170541</v>
      </c>
      <c r="B18223" t="s">
        <v>39145</v>
      </c>
      <c r="C18223" s="47" t="s">
        <v>39146</v>
      </c>
    </row>
    <row r="18224" spans="1:3" x14ac:dyDescent="0.25">
      <c r="A18224">
        <v>170542</v>
      </c>
      <c r="B18224" t="s">
        <v>39147</v>
      </c>
      <c r="C18224" s="47" t="s">
        <v>39148</v>
      </c>
    </row>
    <row r="18225" spans="1:3" x14ac:dyDescent="0.25">
      <c r="A18225">
        <v>170543</v>
      </c>
      <c r="B18225" t="s">
        <v>39149</v>
      </c>
      <c r="C18225" s="47" t="s">
        <v>39150</v>
      </c>
    </row>
    <row r="18226" spans="1:3" x14ac:dyDescent="0.25">
      <c r="A18226">
        <v>170544</v>
      </c>
      <c r="B18226" t="s">
        <v>39151</v>
      </c>
      <c r="C18226" s="47" t="s">
        <v>39152</v>
      </c>
    </row>
    <row r="18227" spans="1:3" x14ac:dyDescent="0.25">
      <c r="A18227">
        <v>170545</v>
      </c>
      <c r="B18227" t="s">
        <v>39153</v>
      </c>
      <c r="C18227" s="47" t="s">
        <v>39154</v>
      </c>
    </row>
    <row r="18228" spans="1:3" x14ac:dyDescent="0.25">
      <c r="A18228">
        <v>170546</v>
      </c>
      <c r="B18228" t="s">
        <v>39155</v>
      </c>
      <c r="C18228" s="47" t="s">
        <v>39156</v>
      </c>
    </row>
    <row r="18229" spans="1:3" x14ac:dyDescent="0.25">
      <c r="A18229">
        <v>170547</v>
      </c>
      <c r="B18229" t="s">
        <v>39157</v>
      </c>
      <c r="C18229" s="47" t="s">
        <v>39158</v>
      </c>
    </row>
    <row r="18230" spans="1:3" x14ac:dyDescent="0.25">
      <c r="A18230">
        <v>170548</v>
      </c>
      <c r="B18230" t="s">
        <v>39159</v>
      </c>
      <c r="C18230" s="47" t="s">
        <v>39160</v>
      </c>
    </row>
    <row r="18231" spans="1:3" x14ac:dyDescent="0.25">
      <c r="A18231">
        <v>170549</v>
      </c>
      <c r="B18231" t="s">
        <v>39161</v>
      </c>
      <c r="C18231" s="47" t="s">
        <v>39162</v>
      </c>
    </row>
    <row r="18232" spans="1:3" x14ac:dyDescent="0.25">
      <c r="A18232">
        <v>170550</v>
      </c>
      <c r="B18232" t="s">
        <v>39163</v>
      </c>
      <c r="C18232" s="47" t="s">
        <v>39164</v>
      </c>
    </row>
    <row r="18233" spans="1:3" x14ac:dyDescent="0.25">
      <c r="A18233">
        <v>170551</v>
      </c>
      <c r="B18233" t="s">
        <v>39165</v>
      </c>
      <c r="C18233" s="47" t="s">
        <v>39166</v>
      </c>
    </row>
    <row r="18234" spans="1:3" x14ac:dyDescent="0.25">
      <c r="A18234">
        <v>170552</v>
      </c>
      <c r="B18234" t="s">
        <v>39167</v>
      </c>
      <c r="C18234" s="47" t="s">
        <v>39168</v>
      </c>
    </row>
    <row r="18235" spans="1:3" x14ac:dyDescent="0.25">
      <c r="A18235">
        <v>170553</v>
      </c>
      <c r="B18235" t="s">
        <v>39169</v>
      </c>
      <c r="C18235" s="47" t="s">
        <v>39170</v>
      </c>
    </row>
    <row r="18236" spans="1:3" x14ac:dyDescent="0.25">
      <c r="A18236">
        <v>170554</v>
      </c>
      <c r="B18236" t="s">
        <v>39171</v>
      </c>
      <c r="C18236" s="47" t="s">
        <v>39172</v>
      </c>
    </row>
    <row r="18237" spans="1:3" x14ac:dyDescent="0.25">
      <c r="A18237">
        <v>170555</v>
      </c>
      <c r="B18237" t="s">
        <v>39173</v>
      </c>
      <c r="C18237" s="47" t="s">
        <v>39174</v>
      </c>
    </row>
    <row r="18238" spans="1:3" x14ac:dyDescent="0.25">
      <c r="A18238">
        <v>170556</v>
      </c>
      <c r="B18238" t="s">
        <v>39175</v>
      </c>
      <c r="C18238" s="47" t="s">
        <v>39176</v>
      </c>
    </row>
    <row r="18239" spans="1:3" x14ac:dyDescent="0.25">
      <c r="A18239">
        <v>170557</v>
      </c>
      <c r="B18239" t="s">
        <v>39177</v>
      </c>
      <c r="C18239" s="47" t="s">
        <v>39178</v>
      </c>
    </row>
    <row r="18240" spans="1:3" x14ac:dyDescent="0.25">
      <c r="A18240">
        <v>170558</v>
      </c>
      <c r="B18240" t="s">
        <v>39179</v>
      </c>
      <c r="C18240" s="47" t="s">
        <v>39180</v>
      </c>
    </row>
    <row r="18241" spans="1:3" x14ac:dyDescent="0.25">
      <c r="A18241">
        <v>170559</v>
      </c>
      <c r="B18241" t="s">
        <v>39181</v>
      </c>
      <c r="C18241" s="47" t="s">
        <v>39182</v>
      </c>
    </row>
    <row r="18242" spans="1:3" x14ac:dyDescent="0.25">
      <c r="A18242">
        <v>170560</v>
      </c>
      <c r="B18242" t="s">
        <v>39183</v>
      </c>
      <c r="C18242" s="47" t="s">
        <v>39184</v>
      </c>
    </row>
    <row r="18243" spans="1:3" x14ac:dyDescent="0.25">
      <c r="A18243">
        <v>170561</v>
      </c>
      <c r="B18243" t="s">
        <v>39185</v>
      </c>
      <c r="C18243" s="47" t="s">
        <v>39186</v>
      </c>
    </row>
    <row r="18244" spans="1:3" x14ac:dyDescent="0.25">
      <c r="A18244">
        <v>170562</v>
      </c>
      <c r="B18244" t="s">
        <v>39187</v>
      </c>
      <c r="C18244" s="47" t="s">
        <v>39188</v>
      </c>
    </row>
    <row r="18245" spans="1:3" x14ac:dyDescent="0.25">
      <c r="A18245">
        <v>170563</v>
      </c>
      <c r="B18245" t="s">
        <v>39189</v>
      </c>
      <c r="C18245" s="47" t="s">
        <v>39190</v>
      </c>
    </row>
    <row r="18246" spans="1:3" x14ac:dyDescent="0.25">
      <c r="A18246">
        <v>170564</v>
      </c>
      <c r="B18246" t="s">
        <v>39191</v>
      </c>
      <c r="C18246" s="47" t="s">
        <v>39192</v>
      </c>
    </row>
    <row r="18247" spans="1:3" x14ac:dyDescent="0.25">
      <c r="A18247">
        <v>170565</v>
      </c>
      <c r="B18247" t="s">
        <v>39193</v>
      </c>
      <c r="C18247" s="47" t="s">
        <v>39194</v>
      </c>
    </row>
    <row r="18248" spans="1:3" x14ac:dyDescent="0.25">
      <c r="A18248">
        <v>170566</v>
      </c>
      <c r="B18248" t="s">
        <v>39195</v>
      </c>
      <c r="C18248" s="47" t="s">
        <v>39196</v>
      </c>
    </row>
    <row r="18249" spans="1:3" x14ac:dyDescent="0.25">
      <c r="A18249">
        <v>170567</v>
      </c>
      <c r="B18249" t="s">
        <v>39197</v>
      </c>
      <c r="C18249" s="47" t="s">
        <v>39198</v>
      </c>
    </row>
    <row r="18250" spans="1:3" x14ac:dyDescent="0.25">
      <c r="A18250">
        <v>170568</v>
      </c>
      <c r="B18250" t="s">
        <v>39199</v>
      </c>
      <c r="C18250" s="47" t="s">
        <v>39200</v>
      </c>
    </row>
    <row r="18251" spans="1:3" x14ac:dyDescent="0.25">
      <c r="A18251">
        <v>170569</v>
      </c>
      <c r="B18251" t="s">
        <v>39201</v>
      </c>
      <c r="C18251" s="47" t="s">
        <v>39202</v>
      </c>
    </row>
    <row r="18252" spans="1:3" x14ac:dyDescent="0.25">
      <c r="A18252">
        <v>170570</v>
      </c>
      <c r="B18252" t="s">
        <v>39203</v>
      </c>
      <c r="C18252" s="47" t="s">
        <v>39204</v>
      </c>
    </row>
    <row r="18253" spans="1:3" x14ac:dyDescent="0.25">
      <c r="A18253">
        <v>170571</v>
      </c>
      <c r="B18253" t="s">
        <v>39205</v>
      </c>
      <c r="C18253" s="47" t="s">
        <v>39206</v>
      </c>
    </row>
    <row r="18254" spans="1:3" x14ac:dyDescent="0.25">
      <c r="A18254">
        <v>170572</v>
      </c>
      <c r="B18254" t="s">
        <v>39207</v>
      </c>
      <c r="C18254" s="47" t="s">
        <v>39208</v>
      </c>
    </row>
    <row r="18255" spans="1:3" x14ac:dyDescent="0.25">
      <c r="A18255">
        <v>170573</v>
      </c>
      <c r="B18255" t="s">
        <v>39209</v>
      </c>
      <c r="C18255" s="47" t="s">
        <v>39210</v>
      </c>
    </row>
    <row r="18256" spans="1:3" x14ac:dyDescent="0.25">
      <c r="A18256">
        <v>170574</v>
      </c>
      <c r="B18256" t="s">
        <v>39211</v>
      </c>
      <c r="C18256" s="47" t="s">
        <v>39212</v>
      </c>
    </row>
    <row r="18257" spans="1:3" x14ac:dyDescent="0.25">
      <c r="A18257">
        <v>170575</v>
      </c>
      <c r="B18257" t="s">
        <v>39213</v>
      </c>
      <c r="C18257" s="47" t="s">
        <v>39214</v>
      </c>
    </row>
    <row r="18258" spans="1:3" x14ac:dyDescent="0.25">
      <c r="A18258">
        <v>170576</v>
      </c>
      <c r="B18258" t="s">
        <v>39215</v>
      </c>
      <c r="C18258" s="47" t="s">
        <v>39216</v>
      </c>
    </row>
    <row r="18259" spans="1:3" x14ac:dyDescent="0.25">
      <c r="A18259">
        <v>170577</v>
      </c>
      <c r="B18259" t="s">
        <v>1515</v>
      </c>
      <c r="C18259" s="47" t="s">
        <v>39217</v>
      </c>
    </row>
    <row r="18260" spans="1:3" x14ac:dyDescent="0.25">
      <c r="A18260">
        <v>170578</v>
      </c>
      <c r="B18260" t="s">
        <v>1036</v>
      </c>
      <c r="C18260" s="47" t="s">
        <v>39218</v>
      </c>
    </row>
    <row r="18261" spans="1:3" x14ac:dyDescent="0.25">
      <c r="A18261">
        <v>170579</v>
      </c>
      <c r="B18261" t="s">
        <v>39219</v>
      </c>
      <c r="C18261" s="47" t="s">
        <v>39220</v>
      </c>
    </row>
    <row r="18262" spans="1:3" x14ac:dyDescent="0.25">
      <c r="A18262">
        <v>170580</v>
      </c>
      <c r="B18262" t="s">
        <v>39221</v>
      </c>
      <c r="C18262" s="47" t="s">
        <v>39222</v>
      </c>
    </row>
    <row r="18263" spans="1:3" x14ac:dyDescent="0.25">
      <c r="A18263">
        <v>170581</v>
      </c>
      <c r="B18263" t="s">
        <v>39223</v>
      </c>
      <c r="C18263" s="47" t="s">
        <v>39224</v>
      </c>
    </row>
    <row r="18264" spans="1:3" x14ac:dyDescent="0.25">
      <c r="A18264">
        <v>170582</v>
      </c>
      <c r="B18264" t="s">
        <v>39225</v>
      </c>
      <c r="C18264" s="47" t="s">
        <v>39226</v>
      </c>
    </row>
    <row r="18265" spans="1:3" x14ac:dyDescent="0.25">
      <c r="A18265">
        <v>170583</v>
      </c>
      <c r="B18265" t="s">
        <v>39227</v>
      </c>
      <c r="C18265" s="47" t="s">
        <v>39228</v>
      </c>
    </row>
    <row r="18266" spans="1:3" x14ac:dyDescent="0.25">
      <c r="A18266">
        <v>170584</v>
      </c>
      <c r="B18266" t="s">
        <v>39229</v>
      </c>
      <c r="C18266" s="47" t="s">
        <v>39230</v>
      </c>
    </row>
    <row r="18267" spans="1:3" x14ac:dyDescent="0.25">
      <c r="A18267">
        <v>170585</v>
      </c>
      <c r="B18267" t="s">
        <v>39231</v>
      </c>
      <c r="C18267" s="47" t="s">
        <v>39232</v>
      </c>
    </row>
    <row r="18268" spans="1:3" x14ac:dyDescent="0.25">
      <c r="A18268">
        <v>170586</v>
      </c>
      <c r="B18268" t="s">
        <v>39233</v>
      </c>
      <c r="C18268" s="47" t="s">
        <v>39234</v>
      </c>
    </row>
    <row r="18269" spans="1:3" x14ac:dyDescent="0.25">
      <c r="A18269">
        <v>170587</v>
      </c>
      <c r="B18269" t="s">
        <v>39235</v>
      </c>
      <c r="C18269" s="47" t="s">
        <v>39236</v>
      </c>
    </row>
    <row r="18270" spans="1:3" x14ac:dyDescent="0.25">
      <c r="A18270">
        <v>170588</v>
      </c>
      <c r="B18270" t="s">
        <v>39237</v>
      </c>
      <c r="C18270" s="47" t="s">
        <v>39238</v>
      </c>
    </row>
    <row r="18271" spans="1:3" x14ac:dyDescent="0.25">
      <c r="A18271">
        <v>170589</v>
      </c>
      <c r="B18271" t="s">
        <v>39239</v>
      </c>
      <c r="C18271" s="47" t="s">
        <v>39240</v>
      </c>
    </row>
    <row r="18272" spans="1:3" x14ac:dyDescent="0.25">
      <c r="A18272">
        <v>170590</v>
      </c>
      <c r="B18272" t="s">
        <v>39241</v>
      </c>
      <c r="C18272" s="47" t="s">
        <v>39242</v>
      </c>
    </row>
    <row r="18273" spans="1:3" x14ac:dyDescent="0.25">
      <c r="A18273">
        <v>170591</v>
      </c>
      <c r="B18273" t="s">
        <v>39243</v>
      </c>
      <c r="C18273" s="47" t="s">
        <v>39244</v>
      </c>
    </row>
    <row r="18274" spans="1:3" x14ac:dyDescent="0.25">
      <c r="A18274">
        <v>170592</v>
      </c>
      <c r="B18274" t="s">
        <v>39245</v>
      </c>
      <c r="C18274" s="47" t="s">
        <v>39246</v>
      </c>
    </row>
    <row r="18275" spans="1:3" x14ac:dyDescent="0.25">
      <c r="A18275">
        <v>170593</v>
      </c>
      <c r="B18275" t="s">
        <v>39247</v>
      </c>
      <c r="C18275" s="47" t="s">
        <v>39248</v>
      </c>
    </row>
    <row r="18276" spans="1:3" x14ac:dyDescent="0.25">
      <c r="A18276">
        <v>170594</v>
      </c>
      <c r="B18276" t="s">
        <v>39249</v>
      </c>
      <c r="C18276" s="47" t="s">
        <v>39250</v>
      </c>
    </row>
    <row r="18277" spans="1:3" x14ac:dyDescent="0.25">
      <c r="A18277">
        <v>170595</v>
      </c>
      <c r="B18277" t="s">
        <v>39251</v>
      </c>
      <c r="C18277" s="47" t="s">
        <v>39252</v>
      </c>
    </row>
    <row r="18278" spans="1:3" x14ac:dyDescent="0.25">
      <c r="A18278">
        <v>170596</v>
      </c>
      <c r="B18278" t="s">
        <v>39253</v>
      </c>
      <c r="C18278" s="47" t="s">
        <v>39254</v>
      </c>
    </row>
    <row r="18279" spans="1:3" x14ac:dyDescent="0.25">
      <c r="A18279">
        <v>170597</v>
      </c>
      <c r="B18279" t="s">
        <v>39255</v>
      </c>
      <c r="C18279" s="47" t="s">
        <v>39256</v>
      </c>
    </row>
    <row r="18280" spans="1:3" x14ac:dyDescent="0.25">
      <c r="A18280">
        <v>170598</v>
      </c>
      <c r="B18280" t="s">
        <v>39257</v>
      </c>
      <c r="C18280" s="47" t="s">
        <v>39258</v>
      </c>
    </row>
    <row r="18281" spans="1:3" x14ac:dyDescent="0.25">
      <c r="A18281">
        <v>170599</v>
      </c>
      <c r="B18281" t="s">
        <v>39259</v>
      </c>
      <c r="C18281" s="47" t="s">
        <v>39260</v>
      </c>
    </row>
    <row r="18282" spans="1:3" x14ac:dyDescent="0.25">
      <c r="A18282">
        <v>170600</v>
      </c>
      <c r="B18282" t="s">
        <v>39261</v>
      </c>
      <c r="C18282" s="47" t="s">
        <v>39262</v>
      </c>
    </row>
    <row r="18283" spans="1:3" x14ac:dyDescent="0.25">
      <c r="A18283">
        <v>170601</v>
      </c>
      <c r="B18283" t="s">
        <v>39263</v>
      </c>
      <c r="C18283" s="47" t="s">
        <v>39264</v>
      </c>
    </row>
    <row r="18284" spans="1:3" x14ac:dyDescent="0.25">
      <c r="A18284">
        <v>170602</v>
      </c>
      <c r="B18284" t="s">
        <v>230</v>
      </c>
      <c r="C18284" s="47" t="s">
        <v>39265</v>
      </c>
    </row>
    <row r="18285" spans="1:3" x14ac:dyDescent="0.25">
      <c r="A18285">
        <v>170603</v>
      </c>
      <c r="B18285" t="s">
        <v>1214</v>
      </c>
      <c r="C18285" s="47" t="s">
        <v>39266</v>
      </c>
    </row>
    <row r="18286" spans="1:3" x14ac:dyDescent="0.25">
      <c r="A18286">
        <v>170604</v>
      </c>
      <c r="B18286" t="s">
        <v>1294</v>
      </c>
      <c r="C18286" s="47" t="s">
        <v>39267</v>
      </c>
    </row>
    <row r="18287" spans="1:3" x14ac:dyDescent="0.25">
      <c r="A18287">
        <v>170605</v>
      </c>
      <c r="B18287" t="s">
        <v>39268</v>
      </c>
      <c r="C18287" s="47" t="s">
        <v>39269</v>
      </c>
    </row>
    <row r="18288" spans="1:3" x14ac:dyDescent="0.25">
      <c r="A18288">
        <v>170606</v>
      </c>
      <c r="B18288" t="s">
        <v>39270</v>
      </c>
      <c r="C18288" s="47" t="s">
        <v>39271</v>
      </c>
    </row>
    <row r="18289" spans="1:3" x14ac:dyDescent="0.25">
      <c r="A18289">
        <v>170607</v>
      </c>
      <c r="B18289" t="s">
        <v>39272</v>
      </c>
      <c r="C18289" s="47" t="s">
        <v>39273</v>
      </c>
    </row>
    <row r="18290" spans="1:3" x14ac:dyDescent="0.25">
      <c r="A18290">
        <v>170608</v>
      </c>
      <c r="B18290" t="s">
        <v>39274</v>
      </c>
      <c r="C18290" s="47" t="s">
        <v>39275</v>
      </c>
    </row>
    <row r="18291" spans="1:3" x14ac:dyDescent="0.25">
      <c r="A18291">
        <v>170609</v>
      </c>
      <c r="B18291" t="s">
        <v>919</v>
      </c>
      <c r="C18291" s="47" t="s">
        <v>39276</v>
      </c>
    </row>
    <row r="18292" spans="1:3" x14ac:dyDescent="0.25">
      <c r="A18292">
        <v>170610</v>
      </c>
      <c r="B18292" t="s">
        <v>39277</v>
      </c>
      <c r="C18292" s="47" t="s">
        <v>39278</v>
      </c>
    </row>
    <row r="18293" spans="1:3" x14ac:dyDescent="0.25">
      <c r="A18293">
        <v>170611</v>
      </c>
      <c r="B18293" t="s">
        <v>39279</v>
      </c>
      <c r="C18293" s="47" t="s">
        <v>39280</v>
      </c>
    </row>
    <row r="18294" spans="1:3" x14ac:dyDescent="0.25">
      <c r="A18294">
        <v>170612</v>
      </c>
      <c r="B18294" t="s">
        <v>39281</v>
      </c>
      <c r="C18294" s="47" t="s">
        <v>39282</v>
      </c>
    </row>
    <row r="18295" spans="1:3" x14ac:dyDescent="0.25">
      <c r="A18295">
        <v>170613</v>
      </c>
      <c r="B18295" t="s">
        <v>39283</v>
      </c>
      <c r="C18295" s="47" t="s">
        <v>39284</v>
      </c>
    </row>
    <row r="18296" spans="1:3" x14ac:dyDescent="0.25">
      <c r="A18296">
        <v>170614</v>
      </c>
      <c r="B18296" t="s">
        <v>39285</v>
      </c>
      <c r="C18296" s="47" t="s">
        <v>39286</v>
      </c>
    </row>
    <row r="18297" spans="1:3" x14ac:dyDescent="0.25">
      <c r="A18297">
        <v>170615</v>
      </c>
      <c r="B18297" t="s">
        <v>355</v>
      </c>
      <c r="C18297" s="47" t="s">
        <v>39287</v>
      </c>
    </row>
    <row r="18298" spans="1:3" x14ac:dyDescent="0.25">
      <c r="A18298">
        <v>170616</v>
      </c>
      <c r="B18298" t="s">
        <v>39288</v>
      </c>
      <c r="C18298" s="47" t="s">
        <v>39289</v>
      </c>
    </row>
    <row r="18299" spans="1:3" x14ac:dyDescent="0.25">
      <c r="A18299">
        <v>170617</v>
      </c>
      <c r="B18299" t="s">
        <v>39290</v>
      </c>
      <c r="C18299" s="47" t="s">
        <v>39291</v>
      </c>
    </row>
    <row r="18300" spans="1:3" x14ac:dyDescent="0.25">
      <c r="A18300">
        <v>170618</v>
      </c>
      <c r="B18300" t="s">
        <v>39292</v>
      </c>
      <c r="C18300" s="47" t="s">
        <v>39293</v>
      </c>
    </row>
    <row r="18301" spans="1:3" x14ac:dyDescent="0.25">
      <c r="A18301">
        <v>170619</v>
      </c>
      <c r="B18301" t="s">
        <v>39294</v>
      </c>
      <c r="C18301" s="47" t="s">
        <v>39295</v>
      </c>
    </row>
    <row r="18302" spans="1:3" x14ac:dyDescent="0.25">
      <c r="A18302">
        <v>170620</v>
      </c>
      <c r="B18302" t="s">
        <v>39296</v>
      </c>
      <c r="C18302" s="47" t="s">
        <v>39297</v>
      </c>
    </row>
    <row r="18303" spans="1:3" x14ac:dyDescent="0.25">
      <c r="A18303">
        <v>170621</v>
      </c>
      <c r="B18303" t="s">
        <v>39298</v>
      </c>
      <c r="C18303" s="47" t="s">
        <v>39299</v>
      </c>
    </row>
    <row r="18304" spans="1:3" x14ac:dyDescent="0.25">
      <c r="A18304">
        <v>170622</v>
      </c>
      <c r="B18304" t="s">
        <v>39300</v>
      </c>
      <c r="C18304" s="47" t="s">
        <v>39301</v>
      </c>
    </row>
    <row r="18305" spans="1:3" x14ac:dyDescent="0.25">
      <c r="A18305">
        <v>170623</v>
      </c>
      <c r="B18305" t="s">
        <v>39302</v>
      </c>
      <c r="C18305" s="47" t="s">
        <v>39303</v>
      </c>
    </row>
    <row r="18306" spans="1:3" x14ac:dyDescent="0.25">
      <c r="A18306">
        <v>170624</v>
      </c>
      <c r="B18306" t="s">
        <v>39304</v>
      </c>
      <c r="C18306" s="47" t="s">
        <v>39305</v>
      </c>
    </row>
    <row r="18307" spans="1:3" x14ac:dyDescent="0.25">
      <c r="A18307">
        <v>170625</v>
      </c>
      <c r="B18307" t="s">
        <v>39306</v>
      </c>
      <c r="C18307" s="47" t="s">
        <v>39307</v>
      </c>
    </row>
    <row r="18308" spans="1:3" x14ac:dyDescent="0.25">
      <c r="A18308">
        <v>170626</v>
      </c>
      <c r="B18308" t="s">
        <v>39308</v>
      </c>
      <c r="C18308" s="47" t="s">
        <v>39309</v>
      </c>
    </row>
    <row r="18309" spans="1:3" x14ac:dyDescent="0.25">
      <c r="A18309">
        <v>170627</v>
      </c>
      <c r="B18309" t="s">
        <v>39310</v>
      </c>
      <c r="C18309" s="47" t="s">
        <v>39311</v>
      </c>
    </row>
    <row r="18310" spans="1:3" x14ac:dyDescent="0.25">
      <c r="A18310">
        <v>170628</v>
      </c>
      <c r="B18310" t="s">
        <v>39312</v>
      </c>
      <c r="C18310" s="47" t="s">
        <v>39313</v>
      </c>
    </row>
    <row r="18311" spans="1:3" x14ac:dyDescent="0.25">
      <c r="A18311">
        <v>170629</v>
      </c>
      <c r="B18311" t="s">
        <v>39314</v>
      </c>
      <c r="C18311" s="47" t="s">
        <v>39315</v>
      </c>
    </row>
    <row r="18312" spans="1:3" x14ac:dyDescent="0.25">
      <c r="A18312">
        <v>170630</v>
      </c>
      <c r="B18312" t="s">
        <v>39316</v>
      </c>
      <c r="C18312" s="47" t="s">
        <v>39317</v>
      </c>
    </row>
    <row r="18313" spans="1:3" x14ac:dyDescent="0.25">
      <c r="A18313">
        <v>170631</v>
      </c>
      <c r="B18313" t="s">
        <v>39318</v>
      </c>
      <c r="C18313" s="47" t="s">
        <v>39319</v>
      </c>
    </row>
    <row r="18314" spans="1:3" x14ac:dyDescent="0.25">
      <c r="A18314">
        <v>170632</v>
      </c>
      <c r="B18314" t="s">
        <v>39320</v>
      </c>
      <c r="C18314" s="47" t="s">
        <v>39321</v>
      </c>
    </row>
    <row r="18315" spans="1:3" x14ac:dyDescent="0.25">
      <c r="A18315">
        <v>170633</v>
      </c>
      <c r="B18315" t="s">
        <v>39322</v>
      </c>
      <c r="C18315" s="47" t="s">
        <v>39323</v>
      </c>
    </row>
    <row r="18316" spans="1:3" x14ac:dyDescent="0.25">
      <c r="A18316">
        <v>170634</v>
      </c>
      <c r="B18316" t="s">
        <v>39324</v>
      </c>
      <c r="C18316" s="47" t="s">
        <v>39325</v>
      </c>
    </row>
    <row r="18317" spans="1:3" x14ac:dyDescent="0.25">
      <c r="A18317">
        <v>170635</v>
      </c>
      <c r="B18317" t="s">
        <v>39326</v>
      </c>
      <c r="C18317" s="47" t="s">
        <v>39327</v>
      </c>
    </row>
    <row r="18318" spans="1:3" x14ac:dyDescent="0.25">
      <c r="A18318">
        <v>170636</v>
      </c>
      <c r="B18318" t="s">
        <v>39328</v>
      </c>
      <c r="C18318" s="47" t="s">
        <v>39329</v>
      </c>
    </row>
    <row r="18319" spans="1:3" x14ac:dyDescent="0.25">
      <c r="A18319">
        <v>170637</v>
      </c>
      <c r="B18319" t="s">
        <v>39330</v>
      </c>
      <c r="C18319" s="47" t="s">
        <v>39331</v>
      </c>
    </row>
    <row r="18320" spans="1:3" x14ac:dyDescent="0.25">
      <c r="A18320">
        <v>170638</v>
      </c>
      <c r="B18320" t="s">
        <v>39332</v>
      </c>
      <c r="C18320" s="47" t="s">
        <v>39333</v>
      </c>
    </row>
    <row r="18321" spans="1:3" x14ac:dyDescent="0.25">
      <c r="A18321">
        <v>170639</v>
      </c>
      <c r="B18321" t="s">
        <v>39334</v>
      </c>
      <c r="C18321" s="47" t="s">
        <v>39335</v>
      </c>
    </row>
    <row r="18322" spans="1:3" x14ac:dyDescent="0.25">
      <c r="A18322">
        <v>170640</v>
      </c>
      <c r="B18322" t="s">
        <v>39336</v>
      </c>
      <c r="C18322" s="47" t="s">
        <v>39337</v>
      </c>
    </row>
    <row r="18323" spans="1:3" x14ac:dyDescent="0.25">
      <c r="A18323">
        <v>170641</v>
      </c>
      <c r="B18323" t="s">
        <v>39338</v>
      </c>
      <c r="C18323" s="47" t="s">
        <v>39339</v>
      </c>
    </row>
    <row r="18324" spans="1:3" x14ac:dyDescent="0.25">
      <c r="A18324">
        <v>170642</v>
      </c>
      <c r="B18324" t="s">
        <v>429</v>
      </c>
      <c r="C18324" s="47" t="s">
        <v>39340</v>
      </c>
    </row>
    <row r="18325" spans="1:3" x14ac:dyDescent="0.25">
      <c r="A18325">
        <v>170643</v>
      </c>
      <c r="B18325" t="s">
        <v>39341</v>
      </c>
      <c r="C18325" s="47" t="s">
        <v>39342</v>
      </c>
    </row>
    <row r="18326" spans="1:3" x14ac:dyDescent="0.25">
      <c r="A18326">
        <v>170644</v>
      </c>
      <c r="B18326" t="s">
        <v>39343</v>
      </c>
      <c r="C18326" s="47" t="s">
        <v>39344</v>
      </c>
    </row>
    <row r="18327" spans="1:3" x14ac:dyDescent="0.25">
      <c r="A18327">
        <v>170645</v>
      </c>
      <c r="B18327" t="s">
        <v>39345</v>
      </c>
      <c r="C18327" s="47" t="s">
        <v>39346</v>
      </c>
    </row>
    <row r="18328" spans="1:3" x14ac:dyDescent="0.25">
      <c r="A18328">
        <v>170646</v>
      </c>
      <c r="B18328" t="s">
        <v>39347</v>
      </c>
      <c r="C18328" s="47" t="s">
        <v>39348</v>
      </c>
    </row>
    <row r="18329" spans="1:3" x14ac:dyDescent="0.25">
      <c r="A18329">
        <v>170647</v>
      </c>
      <c r="B18329" t="s">
        <v>39349</v>
      </c>
      <c r="C18329" s="47" t="s">
        <v>39350</v>
      </c>
    </row>
    <row r="18330" spans="1:3" x14ac:dyDescent="0.25">
      <c r="A18330">
        <v>170648</v>
      </c>
      <c r="B18330" t="s">
        <v>39351</v>
      </c>
      <c r="C18330" s="47" t="s">
        <v>39352</v>
      </c>
    </row>
    <row r="18331" spans="1:3" x14ac:dyDescent="0.25">
      <c r="A18331">
        <v>170649</v>
      </c>
      <c r="B18331" t="s">
        <v>39353</v>
      </c>
      <c r="C18331" s="47" t="s">
        <v>39354</v>
      </c>
    </row>
    <row r="18332" spans="1:3" x14ac:dyDescent="0.25">
      <c r="A18332">
        <v>170650</v>
      </c>
      <c r="B18332" t="s">
        <v>39355</v>
      </c>
      <c r="C18332" s="47" t="s">
        <v>39356</v>
      </c>
    </row>
    <row r="18333" spans="1:3" x14ac:dyDescent="0.25">
      <c r="A18333">
        <v>170651</v>
      </c>
      <c r="B18333" t="s">
        <v>39357</v>
      </c>
      <c r="C18333" s="47" t="s">
        <v>39358</v>
      </c>
    </row>
    <row r="18334" spans="1:3" x14ac:dyDescent="0.25">
      <c r="A18334">
        <v>170652</v>
      </c>
      <c r="B18334" t="s">
        <v>39359</v>
      </c>
      <c r="C18334" s="47" t="s">
        <v>39360</v>
      </c>
    </row>
    <row r="18335" spans="1:3" x14ac:dyDescent="0.25">
      <c r="A18335">
        <v>170653</v>
      </c>
      <c r="B18335" t="s">
        <v>39361</v>
      </c>
      <c r="C18335" s="47" t="s">
        <v>39362</v>
      </c>
    </row>
    <row r="18336" spans="1:3" x14ac:dyDescent="0.25">
      <c r="A18336">
        <v>170654</v>
      </c>
      <c r="B18336" t="s">
        <v>39363</v>
      </c>
      <c r="C18336" s="47" t="s">
        <v>39364</v>
      </c>
    </row>
    <row r="18337" spans="1:3" x14ac:dyDescent="0.25">
      <c r="A18337">
        <v>170655</v>
      </c>
      <c r="B18337" t="s">
        <v>39365</v>
      </c>
      <c r="C18337" s="47" t="s">
        <v>39366</v>
      </c>
    </row>
    <row r="18338" spans="1:3" x14ac:dyDescent="0.25">
      <c r="A18338">
        <v>170656</v>
      </c>
      <c r="B18338" t="s">
        <v>39367</v>
      </c>
      <c r="C18338" s="47" t="s">
        <v>39368</v>
      </c>
    </row>
    <row r="18339" spans="1:3" x14ac:dyDescent="0.25">
      <c r="A18339">
        <v>170657</v>
      </c>
      <c r="B18339" t="s">
        <v>39369</v>
      </c>
      <c r="C18339" s="47" t="s">
        <v>39370</v>
      </c>
    </row>
    <row r="18340" spans="1:3" x14ac:dyDescent="0.25">
      <c r="A18340">
        <v>170658</v>
      </c>
      <c r="B18340" t="s">
        <v>39371</v>
      </c>
      <c r="C18340" s="47" t="s">
        <v>39372</v>
      </c>
    </row>
    <row r="18341" spans="1:3" x14ac:dyDescent="0.25">
      <c r="A18341">
        <v>170659</v>
      </c>
      <c r="B18341" t="s">
        <v>1644</v>
      </c>
      <c r="C18341" s="47" t="s">
        <v>39373</v>
      </c>
    </row>
    <row r="18342" spans="1:3" x14ac:dyDescent="0.25">
      <c r="A18342">
        <v>170660</v>
      </c>
      <c r="B18342" t="s">
        <v>39374</v>
      </c>
      <c r="C18342" s="47" t="s">
        <v>39375</v>
      </c>
    </row>
    <row r="18343" spans="1:3" x14ac:dyDescent="0.25">
      <c r="A18343">
        <v>170661</v>
      </c>
      <c r="B18343" t="s">
        <v>39376</v>
      </c>
      <c r="C18343" s="47" t="s">
        <v>39377</v>
      </c>
    </row>
    <row r="18344" spans="1:3" x14ac:dyDescent="0.25">
      <c r="A18344">
        <v>170662</v>
      </c>
      <c r="B18344" t="s">
        <v>39378</v>
      </c>
      <c r="C18344" s="47" t="s">
        <v>39379</v>
      </c>
    </row>
    <row r="18345" spans="1:3" x14ac:dyDescent="0.25">
      <c r="A18345">
        <v>170663</v>
      </c>
      <c r="B18345" t="s">
        <v>1093</v>
      </c>
      <c r="C18345" s="47" t="s">
        <v>39380</v>
      </c>
    </row>
    <row r="18346" spans="1:3" x14ac:dyDescent="0.25">
      <c r="A18346">
        <v>170664</v>
      </c>
      <c r="B18346" t="s">
        <v>39381</v>
      </c>
      <c r="C18346" s="47" t="s">
        <v>39382</v>
      </c>
    </row>
    <row r="18347" spans="1:3" x14ac:dyDescent="0.25">
      <c r="A18347">
        <v>170665</v>
      </c>
      <c r="B18347" t="s">
        <v>39383</v>
      </c>
      <c r="C18347" s="47" t="s">
        <v>39384</v>
      </c>
    </row>
    <row r="18348" spans="1:3" x14ac:dyDescent="0.25">
      <c r="A18348">
        <v>170666</v>
      </c>
      <c r="B18348" t="s">
        <v>39385</v>
      </c>
      <c r="C18348" s="47" t="s">
        <v>39386</v>
      </c>
    </row>
    <row r="18349" spans="1:3" x14ac:dyDescent="0.25">
      <c r="A18349">
        <v>170667</v>
      </c>
      <c r="B18349" t="s">
        <v>39387</v>
      </c>
      <c r="C18349" s="47" t="s">
        <v>39388</v>
      </c>
    </row>
    <row r="18350" spans="1:3" x14ac:dyDescent="0.25">
      <c r="A18350">
        <v>170668</v>
      </c>
      <c r="B18350" t="s">
        <v>39389</v>
      </c>
      <c r="C18350" s="47" t="s">
        <v>39390</v>
      </c>
    </row>
    <row r="18351" spans="1:3" x14ac:dyDescent="0.25">
      <c r="A18351">
        <v>170669</v>
      </c>
      <c r="B18351" t="s">
        <v>39391</v>
      </c>
      <c r="C18351" s="47" t="s">
        <v>39392</v>
      </c>
    </row>
    <row r="18352" spans="1:3" x14ac:dyDescent="0.25">
      <c r="A18352">
        <v>170670</v>
      </c>
      <c r="B18352" t="s">
        <v>39393</v>
      </c>
      <c r="C18352" s="47" t="s">
        <v>39394</v>
      </c>
    </row>
    <row r="18353" spans="1:3" x14ac:dyDescent="0.25">
      <c r="A18353">
        <v>170671</v>
      </c>
      <c r="B18353" t="s">
        <v>39395</v>
      </c>
      <c r="C18353" s="47" t="s">
        <v>39396</v>
      </c>
    </row>
    <row r="18354" spans="1:3" x14ac:dyDescent="0.25">
      <c r="A18354">
        <v>170672</v>
      </c>
      <c r="B18354" t="s">
        <v>39397</v>
      </c>
      <c r="C18354" s="47" t="s">
        <v>39398</v>
      </c>
    </row>
    <row r="18355" spans="1:3" x14ac:dyDescent="0.25">
      <c r="A18355">
        <v>170673</v>
      </c>
      <c r="B18355" t="s">
        <v>1252</v>
      </c>
      <c r="C18355" s="47" t="s">
        <v>39399</v>
      </c>
    </row>
    <row r="18356" spans="1:3" x14ac:dyDescent="0.25">
      <c r="A18356">
        <v>170674</v>
      </c>
      <c r="B18356" t="s">
        <v>1339</v>
      </c>
      <c r="C18356" s="47" t="s">
        <v>39400</v>
      </c>
    </row>
    <row r="18357" spans="1:3" x14ac:dyDescent="0.25">
      <c r="A18357">
        <v>170675</v>
      </c>
      <c r="B18357" t="s">
        <v>39401</v>
      </c>
      <c r="C18357" s="47" t="s">
        <v>39402</v>
      </c>
    </row>
    <row r="18358" spans="1:3" x14ac:dyDescent="0.25">
      <c r="A18358">
        <v>170676</v>
      </c>
      <c r="B18358" t="s">
        <v>39403</v>
      </c>
      <c r="C18358" s="47" t="s">
        <v>39404</v>
      </c>
    </row>
    <row r="18359" spans="1:3" x14ac:dyDescent="0.25">
      <c r="A18359">
        <v>170677</v>
      </c>
      <c r="B18359" t="s">
        <v>39405</v>
      </c>
      <c r="C18359" s="47" t="s">
        <v>39406</v>
      </c>
    </row>
    <row r="18360" spans="1:3" x14ac:dyDescent="0.25">
      <c r="A18360">
        <v>170678</v>
      </c>
      <c r="B18360" t="s">
        <v>39407</v>
      </c>
      <c r="C18360" s="47" t="s">
        <v>39408</v>
      </c>
    </row>
    <row r="18361" spans="1:3" x14ac:dyDescent="0.25">
      <c r="A18361">
        <v>170679</v>
      </c>
      <c r="B18361" t="s">
        <v>39409</v>
      </c>
      <c r="C18361" s="47" t="s">
        <v>39410</v>
      </c>
    </row>
    <row r="18362" spans="1:3" x14ac:dyDescent="0.25">
      <c r="A18362">
        <v>170680</v>
      </c>
      <c r="B18362" t="s">
        <v>39411</v>
      </c>
      <c r="C18362" s="47" t="s">
        <v>39412</v>
      </c>
    </row>
    <row r="18363" spans="1:3" x14ac:dyDescent="0.25">
      <c r="A18363">
        <v>170681</v>
      </c>
      <c r="B18363" t="s">
        <v>39413</v>
      </c>
      <c r="C18363" s="47" t="s">
        <v>39414</v>
      </c>
    </row>
    <row r="18364" spans="1:3" x14ac:dyDescent="0.25">
      <c r="A18364">
        <v>170682</v>
      </c>
      <c r="B18364" t="s">
        <v>39415</v>
      </c>
      <c r="C18364" s="47" t="s">
        <v>39416</v>
      </c>
    </row>
    <row r="18365" spans="1:3" x14ac:dyDescent="0.25">
      <c r="A18365">
        <v>170683</v>
      </c>
      <c r="B18365" t="s">
        <v>39417</v>
      </c>
      <c r="C18365" s="47" t="s">
        <v>39418</v>
      </c>
    </row>
    <row r="18366" spans="1:3" x14ac:dyDescent="0.25">
      <c r="A18366">
        <v>170684</v>
      </c>
      <c r="B18366" t="s">
        <v>39419</v>
      </c>
      <c r="C18366" s="47" t="s">
        <v>39420</v>
      </c>
    </row>
    <row r="18367" spans="1:3" x14ac:dyDescent="0.25">
      <c r="A18367">
        <v>170685</v>
      </c>
      <c r="B18367" t="s">
        <v>1438</v>
      </c>
      <c r="C18367" s="47" t="s">
        <v>39421</v>
      </c>
    </row>
    <row r="18368" spans="1:3" x14ac:dyDescent="0.25">
      <c r="A18368">
        <v>170686</v>
      </c>
      <c r="B18368" t="s">
        <v>39422</v>
      </c>
      <c r="C18368" s="47" t="s">
        <v>39423</v>
      </c>
    </row>
    <row r="18369" spans="1:3" x14ac:dyDescent="0.25">
      <c r="A18369">
        <v>170687</v>
      </c>
      <c r="B18369" t="s">
        <v>39424</v>
      </c>
      <c r="C18369" s="47" t="s">
        <v>39425</v>
      </c>
    </row>
    <row r="18370" spans="1:3" x14ac:dyDescent="0.25">
      <c r="A18370">
        <v>170688</v>
      </c>
      <c r="B18370" t="s">
        <v>39426</v>
      </c>
      <c r="C18370" s="47" t="s">
        <v>39427</v>
      </c>
    </row>
    <row r="18371" spans="1:3" x14ac:dyDescent="0.25">
      <c r="A18371">
        <v>170689</v>
      </c>
      <c r="B18371" t="s">
        <v>39428</v>
      </c>
      <c r="C18371" s="47" t="s">
        <v>39429</v>
      </c>
    </row>
    <row r="18372" spans="1:3" x14ac:dyDescent="0.25">
      <c r="A18372">
        <v>170690</v>
      </c>
      <c r="B18372" t="s">
        <v>39430</v>
      </c>
      <c r="C18372" s="47" t="s">
        <v>39431</v>
      </c>
    </row>
    <row r="18373" spans="1:3" x14ac:dyDescent="0.25">
      <c r="A18373">
        <v>170691</v>
      </c>
      <c r="B18373" t="s">
        <v>801</v>
      </c>
      <c r="C18373" s="47" t="s">
        <v>39432</v>
      </c>
    </row>
    <row r="18374" spans="1:3" x14ac:dyDescent="0.25">
      <c r="A18374">
        <v>170692</v>
      </c>
      <c r="B18374" t="s">
        <v>39433</v>
      </c>
      <c r="C18374" s="47" t="s">
        <v>39434</v>
      </c>
    </row>
    <row r="18375" spans="1:3" x14ac:dyDescent="0.25">
      <c r="A18375">
        <v>170693</v>
      </c>
      <c r="B18375" t="s">
        <v>39435</v>
      </c>
      <c r="C18375" s="47" t="s">
        <v>39436</v>
      </c>
    </row>
    <row r="18376" spans="1:3" x14ac:dyDescent="0.25">
      <c r="A18376">
        <v>170694</v>
      </c>
      <c r="B18376" t="s">
        <v>50</v>
      </c>
      <c r="C18376" s="47" t="s">
        <v>39437</v>
      </c>
    </row>
    <row r="18377" spans="1:3" x14ac:dyDescent="0.25">
      <c r="A18377">
        <v>170695</v>
      </c>
      <c r="B18377" t="s">
        <v>39438</v>
      </c>
      <c r="C18377" s="47" t="s">
        <v>39439</v>
      </c>
    </row>
    <row r="18378" spans="1:3" x14ac:dyDescent="0.25">
      <c r="A18378">
        <v>170696</v>
      </c>
      <c r="B18378" t="s">
        <v>39440</v>
      </c>
      <c r="C18378" s="47" t="s">
        <v>39441</v>
      </c>
    </row>
    <row r="18379" spans="1:3" x14ac:dyDescent="0.25">
      <c r="A18379">
        <v>170697</v>
      </c>
      <c r="B18379" t="s">
        <v>39442</v>
      </c>
      <c r="C18379" s="47" t="s">
        <v>39443</v>
      </c>
    </row>
    <row r="18380" spans="1:3" x14ac:dyDescent="0.25">
      <c r="A18380">
        <v>170698</v>
      </c>
      <c r="B18380" t="s">
        <v>39444</v>
      </c>
      <c r="C18380" s="47" t="s">
        <v>39445</v>
      </c>
    </row>
    <row r="18381" spans="1:3" x14ac:dyDescent="0.25">
      <c r="A18381">
        <v>170699</v>
      </c>
      <c r="B18381" t="s">
        <v>39446</v>
      </c>
      <c r="C18381" s="47" t="s">
        <v>39447</v>
      </c>
    </row>
    <row r="18382" spans="1:3" x14ac:dyDescent="0.25">
      <c r="A18382">
        <v>170700</v>
      </c>
      <c r="B18382" t="s">
        <v>1679</v>
      </c>
      <c r="C18382" s="47" t="s">
        <v>39448</v>
      </c>
    </row>
    <row r="18383" spans="1:3" x14ac:dyDescent="0.25">
      <c r="A18383">
        <v>170701</v>
      </c>
      <c r="B18383" t="s">
        <v>39449</v>
      </c>
      <c r="C18383" s="47" t="s">
        <v>39450</v>
      </c>
    </row>
    <row r="18384" spans="1:3" x14ac:dyDescent="0.25">
      <c r="A18384">
        <v>170702</v>
      </c>
      <c r="B18384" t="s">
        <v>39451</v>
      </c>
      <c r="C18384" s="47" t="s">
        <v>39452</v>
      </c>
    </row>
    <row r="18385" spans="1:3" x14ac:dyDescent="0.25">
      <c r="A18385">
        <v>170703</v>
      </c>
      <c r="B18385" t="s">
        <v>39453</v>
      </c>
      <c r="C18385" s="47" t="s">
        <v>39454</v>
      </c>
    </row>
    <row r="18386" spans="1:3" x14ac:dyDescent="0.25">
      <c r="A18386">
        <v>170704</v>
      </c>
      <c r="B18386" t="s">
        <v>39455</v>
      </c>
      <c r="C18386" s="47" t="s">
        <v>39456</v>
      </c>
    </row>
    <row r="18387" spans="1:3" x14ac:dyDescent="0.25">
      <c r="A18387">
        <v>170705</v>
      </c>
      <c r="B18387" t="s">
        <v>39457</v>
      </c>
      <c r="C18387" s="47" t="s">
        <v>39458</v>
      </c>
    </row>
    <row r="18388" spans="1:3" x14ac:dyDescent="0.25">
      <c r="A18388">
        <v>170706</v>
      </c>
      <c r="B18388" t="s">
        <v>39459</v>
      </c>
      <c r="C18388" s="47" t="s">
        <v>39460</v>
      </c>
    </row>
    <row r="18389" spans="1:3" x14ac:dyDescent="0.25">
      <c r="A18389">
        <v>170707</v>
      </c>
      <c r="B18389" t="s">
        <v>39461</v>
      </c>
      <c r="C18389" s="47" t="s">
        <v>39462</v>
      </c>
    </row>
    <row r="18390" spans="1:3" x14ac:dyDescent="0.25">
      <c r="A18390">
        <v>170708</v>
      </c>
      <c r="B18390" t="s">
        <v>39463</v>
      </c>
      <c r="C18390" s="47" t="s">
        <v>39464</v>
      </c>
    </row>
    <row r="18391" spans="1:3" x14ac:dyDescent="0.25">
      <c r="A18391">
        <v>170709</v>
      </c>
      <c r="B18391" t="s">
        <v>39465</v>
      </c>
      <c r="C18391" s="47" t="s">
        <v>39466</v>
      </c>
    </row>
    <row r="18392" spans="1:3" x14ac:dyDescent="0.25">
      <c r="A18392">
        <v>170710</v>
      </c>
      <c r="B18392" t="s">
        <v>39467</v>
      </c>
      <c r="C18392" s="47" t="s">
        <v>39468</v>
      </c>
    </row>
    <row r="18393" spans="1:3" x14ac:dyDescent="0.25">
      <c r="A18393">
        <v>170711</v>
      </c>
      <c r="B18393" t="s">
        <v>39469</v>
      </c>
      <c r="C18393" s="47" t="s">
        <v>39470</v>
      </c>
    </row>
    <row r="18394" spans="1:3" x14ac:dyDescent="0.25">
      <c r="A18394">
        <v>170712</v>
      </c>
      <c r="B18394" t="s">
        <v>39471</v>
      </c>
      <c r="C18394" s="47" t="s">
        <v>39472</v>
      </c>
    </row>
    <row r="18395" spans="1:3" x14ac:dyDescent="0.25">
      <c r="A18395">
        <v>170713</v>
      </c>
      <c r="B18395" t="s">
        <v>39473</v>
      </c>
      <c r="C18395" s="47" t="s">
        <v>39474</v>
      </c>
    </row>
    <row r="18396" spans="1:3" x14ac:dyDescent="0.25">
      <c r="A18396">
        <v>170714</v>
      </c>
      <c r="B18396" t="s">
        <v>39475</v>
      </c>
      <c r="C18396" s="47" t="s">
        <v>39476</v>
      </c>
    </row>
    <row r="18397" spans="1:3" x14ac:dyDescent="0.25">
      <c r="A18397">
        <v>170715</v>
      </c>
      <c r="B18397" t="s">
        <v>1217</v>
      </c>
      <c r="C18397" s="47" t="s">
        <v>39477</v>
      </c>
    </row>
    <row r="18398" spans="1:3" x14ac:dyDescent="0.25">
      <c r="A18398">
        <v>170716</v>
      </c>
      <c r="B18398" t="s">
        <v>39478</v>
      </c>
      <c r="C18398" s="47" t="s">
        <v>39479</v>
      </c>
    </row>
    <row r="18399" spans="1:3" x14ac:dyDescent="0.25">
      <c r="A18399">
        <v>170717</v>
      </c>
      <c r="B18399" t="s">
        <v>39480</v>
      </c>
      <c r="C18399" s="47" t="s">
        <v>39481</v>
      </c>
    </row>
    <row r="18400" spans="1:3" x14ac:dyDescent="0.25">
      <c r="A18400">
        <v>170718</v>
      </c>
      <c r="B18400" t="s">
        <v>39482</v>
      </c>
      <c r="C18400" s="47" t="s">
        <v>39483</v>
      </c>
    </row>
    <row r="18401" spans="1:3" x14ac:dyDescent="0.25">
      <c r="A18401">
        <v>170719</v>
      </c>
      <c r="B18401" t="s">
        <v>39484</v>
      </c>
      <c r="C18401" s="47" t="s">
        <v>39485</v>
      </c>
    </row>
    <row r="18402" spans="1:3" x14ac:dyDescent="0.25">
      <c r="A18402">
        <v>170720</v>
      </c>
      <c r="B18402" t="s">
        <v>39486</v>
      </c>
      <c r="C18402" s="47" t="s">
        <v>39487</v>
      </c>
    </row>
    <row r="18403" spans="1:3" x14ac:dyDescent="0.25">
      <c r="A18403">
        <v>170721</v>
      </c>
      <c r="B18403" t="s">
        <v>605</v>
      </c>
      <c r="C18403" s="47" t="s">
        <v>39488</v>
      </c>
    </row>
    <row r="18404" spans="1:3" x14ac:dyDescent="0.25">
      <c r="A18404">
        <v>170722</v>
      </c>
      <c r="B18404" t="s">
        <v>39489</v>
      </c>
      <c r="C18404" s="47" t="s">
        <v>39490</v>
      </c>
    </row>
    <row r="18405" spans="1:3" x14ac:dyDescent="0.25">
      <c r="A18405">
        <v>170723</v>
      </c>
      <c r="B18405" t="s">
        <v>39491</v>
      </c>
      <c r="C18405" s="47" t="s">
        <v>39492</v>
      </c>
    </row>
    <row r="18406" spans="1:3" x14ac:dyDescent="0.25">
      <c r="A18406">
        <v>170724</v>
      </c>
      <c r="B18406" t="s">
        <v>39493</v>
      </c>
      <c r="C18406" s="47" t="s">
        <v>39494</v>
      </c>
    </row>
    <row r="18407" spans="1:3" x14ac:dyDescent="0.25">
      <c r="A18407">
        <v>170725</v>
      </c>
      <c r="B18407" t="s">
        <v>39495</v>
      </c>
      <c r="C18407" s="47" t="s">
        <v>39496</v>
      </c>
    </row>
    <row r="18408" spans="1:3" x14ac:dyDescent="0.25">
      <c r="A18408">
        <v>170726</v>
      </c>
      <c r="B18408" t="s">
        <v>39497</v>
      </c>
      <c r="C18408" s="47" t="s">
        <v>39498</v>
      </c>
    </row>
    <row r="18409" spans="1:3" x14ac:dyDescent="0.25">
      <c r="A18409">
        <v>170727</v>
      </c>
      <c r="B18409" t="s">
        <v>39499</v>
      </c>
      <c r="C18409" s="47" t="s">
        <v>39500</v>
      </c>
    </row>
    <row r="18410" spans="1:3" x14ac:dyDescent="0.25">
      <c r="A18410">
        <v>170728</v>
      </c>
      <c r="B18410" t="s">
        <v>39501</v>
      </c>
      <c r="C18410" s="47" t="s">
        <v>39502</v>
      </c>
    </row>
    <row r="18411" spans="1:3" x14ac:dyDescent="0.25">
      <c r="A18411">
        <v>170729</v>
      </c>
      <c r="B18411" t="s">
        <v>39503</v>
      </c>
      <c r="C18411" s="47" t="s">
        <v>39504</v>
      </c>
    </row>
    <row r="18412" spans="1:3" x14ac:dyDescent="0.25">
      <c r="A18412">
        <v>170730</v>
      </c>
      <c r="B18412" t="s">
        <v>1397</v>
      </c>
      <c r="C18412" s="47" t="s">
        <v>39505</v>
      </c>
    </row>
    <row r="18413" spans="1:3" x14ac:dyDescent="0.25">
      <c r="A18413">
        <v>170731</v>
      </c>
      <c r="B18413" t="s">
        <v>39506</v>
      </c>
      <c r="C18413" s="47" t="s">
        <v>39507</v>
      </c>
    </row>
    <row r="18414" spans="1:3" x14ac:dyDescent="0.25">
      <c r="A18414">
        <v>170732</v>
      </c>
      <c r="B18414" t="s">
        <v>39508</v>
      </c>
      <c r="C18414" s="47" t="s">
        <v>39509</v>
      </c>
    </row>
    <row r="18415" spans="1:3" x14ac:dyDescent="0.25">
      <c r="A18415">
        <v>170733</v>
      </c>
      <c r="B18415" t="s">
        <v>39510</v>
      </c>
      <c r="C18415" s="47" t="s">
        <v>39511</v>
      </c>
    </row>
    <row r="18416" spans="1:3" x14ac:dyDescent="0.25">
      <c r="A18416">
        <v>170734</v>
      </c>
      <c r="B18416" t="s">
        <v>39512</v>
      </c>
      <c r="C18416" s="47" t="s">
        <v>39513</v>
      </c>
    </row>
    <row r="18417" spans="1:3" x14ac:dyDescent="0.25">
      <c r="A18417">
        <v>170735</v>
      </c>
      <c r="B18417" t="s">
        <v>39514</v>
      </c>
      <c r="C18417" s="47" t="s">
        <v>39515</v>
      </c>
    </row>
    <row r="18418" spans="1:3" x14ac:dyDescent="0.25">
      <c r="A18418">
        <v>170736</v>
      </c>
      <c r="B18418" t="s">
        <v>39516</v>
      </c>
      <c r="C18418" s="47" t="s">
        <v>39517</v>
      </c>
    </row>
    <row r="18419" spans="1:3" x14ac:dyDescent="0.25">
      <c r="A18419">
        <v>170737</v>
      </c>
      <c r="B18419" t="s">
        <v>39518</v>
      </c>
      <c r="C18419" s="47" t="s">
        <v>39519</v>
      </c>
    </row>
    <row r="18420" spans="1:3" x14ac:dyDescent="0.25">
      <c r="A18420">
        <v>170738</v>
      </c>
      <c r="B18420" t="s">
        <v>39520</v>
      </c>
      <c r="C18420" s="47" t="s">
        <v>39521</v>
      </c>
    </row>
    <row r="18421" spans="1:3" x14ac:dyDescent="0.25">
      <c r="A18421">
        <v>170739</v>
      </c>
      <c r="B18421" t="s">
        <v>39522</v>
      </c>
      <c r="C18421" s="47" t="s">
        <v>39523</v>
      </c>
    </row>
    <row r="18422" spans="1:3" x14ac:dyDescent="0.25">
      <c r="A18422">
        <v>170740</v>
      </c>
      <c r="B18422" t="s">
        <v>39524</v>
      </c>
      <c r="C18422" s="47" t="s">
        <v>39525</v>
      </c>
    </row>
    <row r="18423" spans="1:3" x14ac:dyDescent="0.25">
      <c r="A18423">
        <v>170741</v>
      </c>
      <c r="B18423" t="s">
        <v>39526</v>
      </c>
      <c r="C18423" s="47" t="s">
        <v>39527</v>
      </c>
    </row>
    <row r="18424" spans="1:3" x14ac:dyDescent="0.25">
      <c r="A18424">
        <v>170742</v>
      </c>
      <c r="B18424" t="s">
        <v>39528</v>
      </c>
      <c r="C18424" s="47" t="s">
        <v>39529</v>
      </c>
    </row>
    <row r="18425" spans="1:3" x14ac:dyDescent="0.25">
      <c r="A18425">
        <v>170743</v>
      </c>
      <c r="B18425" t="s">
        <v>39530</v>
      </c>
      <c r="C18425" s="47" t="s">
        <v>39531</v>
      </c>
    </row>
    <row r="18426" spans="1:3" x14ac:dyDescent="0.25">
      <c r="A18426">
        <v>170744</v>
      </c>
      <c r="B18426" t="s">
        <v>39532</v>
      </c>
      <c r="C18426" s="47" t="s">
        <v>39533</v>
      </c>
    </row>
    <row r="18427" spans="1:3" x14ac:dyDescent="0.25">
      <c r="A18427">
        <v>170745</v>
      </c>
      <c r="B18427" t="s">
        <v>39534</v>
      </c>
      <c r="C18427" s="47" t="s">
        <v>39535</v>
      </c>
    </row>
    <row r="18428" spans="1:3" x14ac:dyDescent="0.25">
      <c r="A18428">
        <v>170746</v>
      </c>
      <c r="B18428" t="s">
        <v>39536</v>
      </c>
      <c r="C18428" s="47" t="s">
        <v>39537</v>
      </c>
    </row>
    <row r="18429" spans="1:3" x14ac:dyDescent="0.25">
      <c r="A18429">
        <v>170747</v>
      </c>
      <c r="B18429" t="s">
        <v>39538</v>
      </c>
      <c r="C18429" s="47" t="s">
        <v>39539</v>
      </c>
    </row>
    <row r="18430" spans="1:3" x14ac:dyDescent="0.25">
      <c r="A18430">
        <v>170748</v>
      </c>
      <c r="B18430" t="s">
        <v>39540</v>
      </c>
      <c r="C18430" s="47" t="s">
        <v>39541</v>
      </c>
    </row>
    <row r="18431" spans="1:3" x14ac:dyDescent="0.25">
      <c r="A18431">
        <v>170749</v>
      </c>
      <c r="B18431" t="s">
        <v>39542</v>
      </c>
      <c r="C18431" s="47" t="s">
        <v>39543</v>
      </c>
    </row>
    <row r="18432" spans="1:3" x14ac:dyDescent="0.25">
      <c r="A18432">
        <v>170750</v>
      </c>
      <c r="B18432" t="s">
        <v>39544</v>
      </c>
      <c r="C18432" s="47" t="s">
        <v>39545</v>
      </c>
    </row>
    <row r="18433" spans="1:3" x14ac:dyDescent="0.25">
      <c r="A18433">
        <v>170751</v>
      </c>
      <c r="B18433" t="s">
        <v>39546</v>
      </c>
      <c r="C18433" s="47" t="s">
        <v>39547</v>
      </c>
    </row>
    <row r="18434" spans="1:3" x14ac:dyDescent="0.25">
      <c r="A18434">
        <v>170752</v>
      </c>
      <c r="B18434" t="s">
        <v>39548</v>
      </c>
      <c r="C18434" s="47" t="s">
        <v>39549</v>
      </c>
    </row>
    <row r="18435" spans="1:3" x14ac:dyDescent="0.25">
      <c r="A18435">
        <v>170753</v>
      </c>
      <c r="B18435" t="s">
        <v>104</v>
      </c>
      <c r="C18435" s="47" t="s">
        <v>39550</v>
      </c>
    </row>
    <row r="18436" spans="1:3" x14ac:dyDescent="0.25">
      <c r="A18436">
        <v>170754</v>
      </c>
      <c r="B18436" t="s">
        <v>39551</v>
      </c>
      <c r="C18436" s="47" t="s">
        <v>39552</v>
      </c>
    </row>
    <row r="18437" spans="1:3" x14ac:dyDescent="0.25">
      <c r="A18437">
        <v>170755</v>
      </c>
      <c r="B18437" t="s">
        <v>39553</v>
      </c>
      <c r="C18437" s="47" t="s">
        <v>39554</v>
      </c>
    </row>
    <row r="18438" spans="1:3" x14ac:dyDescent="0.25">
      <c r="A18438">
        <v>170756</v>
      </c>
      <c r="B18438" t="s">
        <v>39555</v>
      </c>
      <c r="C18438" s="47" t="s">
        <v>39556</v>
      </c>
    </row>
    <row r="18439" spans="1:3" x14ac:dyDescent="0.25">
      <c r="A18439">
        <v>170757</v>
      </c>
      <c r="B18439" t="s">
        <v>39557</v>
      </c>
      <c r="C18439" s="47" t="s">
        <v>39558</v>
      </c>
    </row>
    <row r="18440" spans="1:3" x14ac:dyDescent="0.25">
      <c r="A18440">
        <v>170758</v>
      </c>
      <c r="B18440" t="s">
        <v>39559</v>
      </c>
      <c r="C18440" s="47" t="s">
        <v>39560</v>
      </c>
    </row>
    <row r="18441" spans="1:3" x14ac:dyDescent="0.25">
      <c r="A18441">
        <v>170759</v>
      </c>
      <c r="B18441" t="s">
        <v>39561</v>
      </c>
      <c r="C18441" s="47" t="s">
        <v>39562</v>
      </c>
    </row>
    <row r="18442" spans="1:3" x14ac:dyDescent="0.25">
      <c r="A18442">
        <v>170760</v>
      </c>
      <c r="B18442" t="s">
        <v>39563</v>
      </c>
      <c r="C18442" s="47" t="s">
        <v>39564</v>
      </c>
    </row>
    <row r="18443" spans="1:3" x14ac:dyDescent="0.25">
      <c r="A18443">
        <v>170761</v>
      </c>
      <c r="B18443" t="s">
        <v>39565</v>
      </c>
      <c r="C18443" s="47" t="s">
        <v>39566</v>
      </c>
    </row>
    <row r="18444" spans="1:3" x14ac:dyDescent="0.25">
      <c r="A18444">
        <v>170762</v>
      </c>
      <c r="B18444" t="s">
        <v>39567</v>
      </c>
      <c r="C18444" s="47" t="s">
        <v>39568</v>
      </c>
    </row>
    <row r="18445" spans="1:3" x14ac:dyDescent="0.25">
      <c r="A18445">
        <v>170763</v>
      </c>
      <c r="B18445" t="s">
        <v>39569</v>
      </c>
      <c r="C18445" s="47" t="s">
        <v>39570</v>
      </c>
    </row>
    <row r="18446" spans="1:3" x14ac:dyDescent="0.25">
      <c r="A18446">
        <v>170764</v>
      </c>
      <c r="B18446" t="s">
        <v>39571</v>
      </c>
      <c r="C18446" s="47" t="s">
        <v>39572</v>
      </c>
    </row>
    <row r="18447" spans="1:3" x14ac:dyDescent="0.25">
      <c r="A18447">
        <v>170765</v>
      </c>
      <c r="B18447" t="s">
        <v>39573</v>
      </c>
      <c r="C18447" s="47" t="s">
        <v>39574</v>
      </c>
    </row>
    <row r="18448" spans="1:3" x14ac:dyDescent="0.25">
      <c r="A18448">
        <v>170766</v>
      </c>
      <c r="B18448" t="s">
        <v>39575</v>
      </c>
      <c r="C18448" s="47" t="s">
        <v>39576</v>
      </c>
    </row>
    <row r="18449" spans="1:3" x14ac:dyDescent="0.25">
      <c r="A18449">
        <v>170767</v>
      </c>
      <c r="B18449" t="s">
        <v>39577</v>
      </c>
      <c r="C18449" s="47" t="s">
        <v>39578</v>
      </c>
    </row>
    <row r="18450" spans="1:3" x14ac:dyDescent="0.25">
      <c r="A18450">
        <v>170768</v>
      </c>
      <c r="B18450" t="s">
        <v>39579</v>
      </c>
      <c r="C18450" s="47" t="s">
        <v>39580</v>
      </c>
    </row>
    <row r="18451" spans="1:3" x14ac:dyDescent="0.25">
      <c r="A18451">
        <v>170769</v>
      </c>
      <c r="B18451" t="s">
        <v>1135</v>
      </c>
      <c r="C18451" s="47" t="s">
        <v>39581</v>
      </c>
    </row>
    <row r="18452" spans="1:3" x14ac:dyDescent="0.25">
      <c r="A18452">
        <v>170770</v>
      </c>
      <c r="B18452" t="s">
        <v>39582</v>
      </c>
      <c r="C18452" s="47" t="s">
        <v>39583</v>
      </c>
    </row>
    <row r="18453" spans="1:3" x14ac:dyDescent="0.25">
      <c r="A18453">
        <v>170771</v>
      </c>
      <c r="B18453" t="s">
        <v>39584</v>
      </c>
      <c r="C18453" s="47" t="s">
        <v>39585</v>
      </c>
    </row>
    <row r="18454" spans="1:3" x14ac:dyDescent="0.25">
      <c r="A18454">
        <v>170772</v>
      </c>
      <c r="B18454" t="s">
        <v>39586</v>
      </c>
      <c r="C18454" s="47" t="s">
        <v>39587</v>
      </c>
    </row>
    <row r="18455" spans="1:3" x14ac:dyDescent="0.25">
      <c r="A18455">
        <v>170773</v>
      </c>
      <c r="B18455" t="s">
        <v>39588</v>
      </c>
      <c r="C18455" s="47" t="s">
        <v>39589</v>
      </c>
    </row>
    <row r="18456" spans="1:3" x14ac:dyDescent="0.25">
      <c r="A18456">
        <v>170774</v>
      </c>
      <c r="B18456" t="s">
        <v>1645</v>
      </c>
      <c r="C18456" s="47" t="s">
        <v>39590</v>
      </c>
    </row>
    <row r="18457" spans="1:3" x14ac:dyDescent="0.25">
      <c r="A18457">
        <v>170775</v>
      </c>
      <c r="B18457" t="s">
        <v>39591</v>
      </c>
      <c r="C18457" s="47" t="s">
        <v>39592</v>
      </c>
    </row>
    <row r="18458" spans="1:3" x14ac:dyDescent="0.25">
      <c r="A18458">
        <v>170776</v>
      </c>
      <c r="B18458" t="s">
        <v>39593</v>
      </c>
      <c r="C18458" s="47" t="s">
        <v>39594</v>
      </c>
    </row>
    <row r="18459" spans="1:3" x14ac:dyDescent="0.25">
      <c r="A18459">
        <v>170777</v>
      </c>
      <c r="B18459" t="s">
        <v>39595</v>
      </c>
      <c r="C18459" s="47" t="s">
        <v>39596</v>
      </c>
    </row>
    <row r="18460" spans="1:3" x14ac:dyDescent="0.25">
      <c r="A18460">
        <v>170778</v>
      </c>
      <c r="B18460" t="s">
        <v>39597</v>
      </c>
      <c r="C18460" s="47" t="s">
        <v>39598</v>
      </c>
    </row>
    <row r="18461" spans="1:3" x14ac:dyDescent="0.25">
      <c r="A18461">
        <v>170779</v>
      </c>
      <c r="B18461" t="s">
        <v>39599</v>
      </c>
      <c r="C18461" s="47" t="s">
        <v>39600</v>
      </c>
    </row>
    <row r="18462" spans="1:3" x14ac:dyDescent="0.25">
      <c r="A18462">
        <v>170780</v>
      </c>
      <c r="B18462" t="s">
        <v>39601</v>
      </c>
      <c r="C18462" s="47" t="s">
        <v>39602</v>
      </c>
    </row>
    <row r="18463" spans="1:3" x14ac:dyDescent="0.25">
      <c r="A18463">
        <v>170781</v>
      </c>
      <c r="B18463" t="s">
        <v>39603</v>
      </c>
      <c r="C18463" s="47" t="s">
        <v>39604</v>
      </c>
    </row>
    <row r="18464" spans="1:3" x14ac:dyDescent="0.25">
      <c r="A18464">
        <v>170782</v>
      </c>
      <c r="B18464" t="s">
        <v>39605</v>
      </c>
      <c r="C18464" s="47" t="s">
        <v>39606</v>
      </c>
    </row>
    <row r="18465" spans="1:3" x14ac:dyDescent="0.25">
      <c r="A18465">
        <v>170783</v>
      </c>
      <c r="B18465" t="s">
        <v>39607</v>
      </c>
      <c r="C18465" s="47" t="s">
        <v>39608</v>
      </c>
    </row>
    <row r="18466" spans="1:3" x14ac:dyDescent="0.25">
      <c r="A18466">
        <v>170784</v>
      </c>
      <c r="B18466" t="s">
        <v>39609</v>
      </c>
      <c r="C18466" s="47" t="s">
        <v>39610</v>
      </c>
    </row>
    <row r="18467" spans="1:3" x14ac:dyDescent="0.25">
      <c r="A18467">
        <v>170785</v>
      </c>
      <c r="B18467" t="s">
        <v>39611</v>
      </c>
      <c r="C18467" s="47" t="s">
        <v>39612</v>
      </c>
    </row>
    <row r="18468" spans="1:3" x14ac:dyDescent="0.25">
      <c r="A18468">
        <v>170786</v>
      </c>
      <c r="B18468" t="s">
        <v>884</v>
      </c>
      <c r="C18468" s="47" t="s">
        <v>39613</v>
      </c>
    </row>
    <row r="18469" spans="1:3" x14ac:dyDescent="0.25">
      <c r="A18469">
        <v>170787</v>
      </c>
      <c r="B18469" t="s">
        <v>39614</v>
      </c>
      <c r="C18469" s="47" t="s">
        <v>39615</v>
      </c>
    </row>
    <row r="18470" spans="1:3" x14ac:dyDescent="0.25">
      <c r="A18470">
        <v>170788</v>
      </c>
      <c r="B18470" t="s">
        <v>39616</v>
      </c>
      <c r="C18470" s="47" t="s">
        <v>39617</v>
      </c>
    </row>
    <row r="18471" spans="1:3" x14ac:dyDescent="0.25">
      <c r="A18471">
        <v>170789</v>
      </c>
      <c r="B18471" t="s">
        <v>39618</v>
      </c>
      <c r="C18471" s="47" t="s">
        <v>39619</v>
      </c>
    </row>
    <row r="18472" spans="1:3" x14ac:dyDescent="0.25">
      <c r="A18472">
        <v>170790</v>
      </c>
      <c r="B18472" t="s">
        <v>39620</v>
      </c>
      <c r="C18472" s="47" t="s">
        <v>39621</v>
      </c>
    </row>
    <row r="18473" spans="1:3" x14ac:dyDescent="0.25">
      <c r="A18473">
        <v>170791</v>
      </c>
      <c r="B18473" t="s">
        <v>39622</v>
      </c>
      <c r="C18473" s="47" t="s">
        <v>39623</v>
      </c>
    </row>
    <row r="18474" spans="1:3" x14ac:dyDescent="0.25">
      <c r="A18474">
        <v>170792</v>
      </c>
      <c r="B18474" t="s">
        <v>39624</v>
      </c>
      <c r="C18474" s="47" t="s">
        <v>39625</v>
      </c>
    </row>
    <row r="18475" spans="1:3" x14ac:dyDescent="0.25">
      <c r="A18475">
        <v>170793</v>
      </c>
      <c r="B18475" t="s">
        <v>39626</v>
      </c>
      <c r="C18475" s="47" t="s">
        <v>39627</v>
      </c>
    </row>
    <row r="18476" spans="1:3" x14ac:dyDescent="0.25">
      <c r="A18476">
        <v>170794</v>
      </c>
      <c r="B18476" t="s">
        <v>774</v>
      </c>
      <c r="C18476" s="47" t="s">
        <v>39628</v>
      </c>
    </row>
    <row r="18477" spans="1:3" x14ac:dyDescent="0.25">
      <c r="A18477">
        <v>170795</v>
      </c>
      <c r="B18477" t="s">
        <v>39629</v>
      </c>
      <c r="C18477" s="47" t="s">
        <v>39630</v>
      </c>
    </row>
    <row r="18478" spans="1:3" x14ac:dyDescent="0.25">
      <c r="A18478">
        <v>170796</v>
      </c>
      <c r="B18478" t="s">
        <v>39631</v>
      </c>
      <c r="C18478" s="47" t="s">
        <v>39632</v>
      </c>
    </row>
    <row r="18479" spans="1:3" x14ac:dyDescent="0.25">
      <c r="A18479">
        <v>170797</v>
      </c>
      <c r="B18479" t="s">
        <v>39633</v>
      </c>
      <c r="C18479" s="47" t="s">
        <v>39634</v>
      </c>
    </row>
    <row r="18480" spans="1:3" x14ac:dyDescent="0.25">
      <c r="A18480">
        <v>170798</v>
      </c>
      <c r="B18480" t="s">
        <v>39635</v>
      </c>
      <c r="C18480" s="47" t="s">
        <v>39636</v>
      </c>
    </row>
    <row r="18481" spans="1:3" x14ac:dyDescent="0.25">
      <c r="A18481">
        <v>170799</v>
      </c>
      <c r="B18481" t="s">
        <v>39637</v>
      </c>
      <c r="C18481" s="47" t="s">
        <v>39638</v>
      </c>
    </row>
    <row r="18482" spans="1:3" x14ac:dyDescent="0.25">
      <c r="A18482">
        <v>170800</v>
      </c>
      <c r="B18482" t="s">
        <v>39639</v>
      </c>
      <c r="C18482" s="47" t="s">
        <v>39640</v>
      </c>
    </row>
    <row r="18483" spans="1:3" x14ac:dyDescent="0.25">
      <c r="A18483">
        <v>170801</v>
      </c>
      <c r="B18483" t="s">
        <v>39641</v>
      </c>
      <c r="C18483" s="47" t="s">
        <v>39642</v>
      </c>
    </row>
    <row r="18484" spans="1:3" x14ac:dyDescent="0.25">
      <c r="A18484">
        <v>170802</v>
      </c>
      <c r="B18484" t="s">
        <v>39643</v>
      </c>
      <c r="C18484" s="47" t="s">
        <v>39644</v>
      </c>
    </row>
    <row r="18485" spans="1:3" x14ac:dyDescent="0.25">
      <c r="A18485">
        <v>170803</v>
      </c>
      <c r="B18485" t="s">
        <v>39645</v>
      </c>
      <c r="C18485" s="47" t="s">
        <v>39646</v>
      </c>
    </row>
    <row r="18486" spans="1:3" x14ac:dyDescent="0.25">
      <c r="A18486">
        <v>170804</v>
      </c>
      <c r="B18486" t="s">
        <v>39647</v>
      </c>
      <c r="C18486" s="47" t="s">
        <v>39648</v>
      </c>
    </row>
    <row r="18487" spans="1:3" x14ac:dyDescent="0.25">
      <c r="A18487">
        <v>170805</v>
      </c>
      <c r="B18487" t="s">
        <v>39649</v>
      </c>
      <c r="C18487" s="47" t="s">
        <v>35759</v>
      </c>
    </row>
    <row r="18488" spans="1:3" x14ac:dyDescent="0.25">
      <c r="A18488">
        <v>170806</v>
      </c>
      <c r="B18488" t="s">
        <v>39650</v>
      </c>
      <c r="C18488" s="47" t="s">
        <v>39651</v>
      </c>
    </row>
    <row r="18489" spans="1:3" x14ac:dyDescent="0.25">
      <c r="A18489">
        <v>170807</v>
      </c>
      <c r="B18489" t="s">
        <v>39652</v>
      </c>
      <c r="C18489" s="47" t="s">
        <v>39653</v>
      </c>
    </row>
    <row r="18490" spans="1:3" x14ac:dyDescent="0.25">
      <c r="A18490">
        <v>170808</v>
      </c>
      <c r="B18490" t="s">
        <v>39654</v>
      </c>
      <c r="C18490" s="47" t="s">
        <v>39655</v>
      </c>
    </row>
    <row r="18491" spans="1:3" x14ac:dyDescent="0.25">
      <c r="A18491">
        <v>170809</v>
      </c>
      <c r="B18491" t="s">
        <v>39656</v>
      </c>
      <c r="C18491" s="47" t="s">
        <v>39657</v>
      </c>
    </row>
    <row r="18492" spans="1:3" x14ac:dyDescent="0.25">
      <c r="A18492">
        <v>170810</v>
      </c>
      <c r="B18492" t="s">
        <v>39658</v>
      </c>
      <c r="C18492" s="47" t="s">
        <v>39659</v>
      </c>
    </row>
    <row r="18493" spans="1:3" x14ac:dyDescent="0.25">
      <c r="A18493">
        <v>170811</v>
      </c>
      <c r="B18493" t="s">
        <v>39660</v>
      </c>
      <c r="C18493" s="47" t="s">
        <v>39661</v>
      </c>
    </row>
    <row r="18494" spans="1:3" x14ac:dyDescent="0.25">
      <c r="A18494">
        <v>170812</v>
      </c>
      <c r="B18494" t="s">
        <v>39662</v>
      </c>
      <c r="C18494" s="47" t="s">
        <v>39663</v>
      </c>
    </row>
    <row r="18495" spans="1:3" x14ac:dyDescent="0.25">
      <c r="A18495">
        <v>170813</v>
      </c>
      <c r="B18495" t="s">
        <v>39664</v>
      </c>
      <c r="C18495" s="47" t="s">
        <v>39665</v>
      </c>
    </row>
    <row r="18496" spans="1:3" x14ac:dyDescent="0.25">
      <c r="A18496">
        <v>170814</v>
      </c>
      <c r="B18496" t="s">
        <v>39666</v>
      </c>
      <c r="C18496" s="47" t="s">
        <v>39667</v>
      </c>
    </row>
    <row r="18497" spans="1:3" x14ac:dyDescent="0.25">
      <c r="A18497">
        <v>170815</v>
      </c>
      <c r="B18497" t="s">
        <v>39668</v>
      </c>
      <c r="C18497" s="47" t="s">
        <v>39669</v>
      </c>
    </row>
    <row r="18498" spans="1:3" x14ac:dyDescent="0.25">
      <c r="A18498">
        <v>170816</v>
      </c>
      <c r="B18498" t="s">
        <v>39670</v>
      </c>
      <c r="C18498" s="47" t="s">
        <v>39671</v>
      </c>
    </row>
    <row r="18499" spans="1:3" x14ac:dyDescent="0.25">
      <c r="A18499">
        <v>170817</v>
      </c>
      <c r="B18499" t="s">
        <v>39672</v>
      </c>
      <c r="C18499" s="47" t="s">
        <v>39673</v>
      </c>
    </row>
    <row r="18500" spans="1:3" x14ac:dyDescent="0.25">
      <c r="A18500">
        <v>170818</v>
      </c>
      <c r="B18500" t="s">
        <v>39674</v>
      </c>
      <c r="C18500" s="47" t="s">
        <v>39675</v>
      </c>
    </row>
    <row r="18501" spans="1:3" x14ac:dyDescent="0.25">
      <c r="A18501">
        <v>170819</v>
      </c>
      <c r="B18501" t="s">
        <v>39676</v>
      </c>
      <c r="C18501" s="47" t="s">
        <v>39677</v>
      </c>
    </row>
    <row r="18502" spans="1:3" x14ac:dyDescent="0.25">
      <c r="A18502">
        <v>170820</v>
      </c>
      <c r="B18502" t="s">
        <v>731</v>
      </c>
      <c r="C18502" s="47" t="s">
        <v>39678</v>
      </c>
    </row>
    <row r="18503" spans="1:3" x14ac:dyDescent="0.25">
      <c r="A18503">
        <v>170821</v>
      </c>
      <c r="B18503" t="s">
        <v>39679</v>
      </c>
      <c r="C18503" s="47" t="s">
        <v>39680</v>
      </c>
    </row>
    <row r="18504" spans="1:3" x14ac:dyDescent="0.25">
      <c r="A18504">
        <v>170822</v>
      </c>
      <c r="B18504" t="s">
        <v>39681</v>
      </c>
      <c r="C18504" s="47" t="s">
        <v>39682</v>
      </c>
    </row>
    <row r="18505" spans="1:3" x14ac:dyDescent="0.25">
      <c r="A18505">
        <v>170823</v>
      </c>
      <c r="B18505" t="s">
        <v>39683</v>
      </c>
      <c r="C18505" s="47" t="s">
        <v>39684</v>
      </c>
    </row>
    <row r="18506" spans="1:3" x14ac:dyDescent="0.25">
      <c r="A18506">
        <v>170824</v>
      </c>
      <c r="B18506" t="s">
        <v>39685</v>
      </c>
      <c r="C18506" s="47" t="s">
        <v>39686</v>
      </c>
    </row>
    <row r="18507" spans="1:3" x14ac:dyDescent="0.25">
      <c r="A18507">
        <v>170825</v>
      </c>
      <c r="B18507" t="s">
        <v>39687</v>
      </c>
      <c r="C18507" s="47" t="s">
        <v>39688</v>
      </c>
    </row>
    <row r="18508" spans="1:3" x14ac:dyDescent="0.25">
      <c r="A18508">
        <v>170826</v>
      </c>
      <c r="B18508" t="s">
        <v>39689</v>
      </c>
      <c r="C18508" s="47" t="s">
        <v>39690</v>
      </c>
    </row>
    <row r="18509" spans="1:3" x14ac:dyDescent="0.25">
      <c r="A18509">
        <v>170827</v>
      </c>
      <c r="B18509" t="s">
        <v>39691</v>
      </c>
      <c r="C18509" s="47" t="s">
        <v>39692</v>
      </c>
    </row>
    <row r="18510" spans="1:3" x14ac:dyDescent="0.25">
      <c r="A18510">
        <v>170828</v>
      </c>
      <c r="B18510" t="s">
        <v>39693</v>
      </c>
      <c r="C18510" s="47" t="s">
        <v>39694</v>
      </c>
    </row>
    <row r="18511" spans="1:3" x14ac:dyDescent="0.25">
      <c r="A18511">
        <v>170829</v>
      </c>
      <c r="B18511" t="s">
        <v>1453</v>
      </c>
      <c r="C18511" s="47" t="s">
        <v>39695</v>
      </c>
    </row>
    <row r="18512" spans="1:3" x14ac:dyDescent="0.25">
      <c r="A18512">
        <v>170830</v>
      </c>
      <c r="B18512" t="s">
        <v>39696</v>
      </c>
      <c r="C18512" s="47" t="s">
        <v>39697</v>
      </c>
    </row>
    <row r="18513" spans="1:3" x14ac:dyDescent="0.25">
      <c r="A18513">
        <v>170831</v>
      </c>
      <c r="B18513" t="s">
        <v>39698</v>
      </c>
      <c r="C18513" s="47" t="s">
        <v>39699</v>
      </c>
    </row>
    <row r="18514" spans="1:3" x14ac:dyDescent="0.25">
      <c r="A18514">
        <v>170832</v>
      </c>
      <c r="B18514" t="s">
        <v>39700</v>
      </c>
      <c r="C18514" s="47" t="s">
        <v>39701</v>
      </c>
    </row>
    <row r="18515" spans="1:3" x14ac:dyDescent="0.25">
      <c r="A18515">
        <v>170833</v>
      </c>
      <c r="B18515" t="s">
        <v>39702</v>
      </c>
      <c r="C18515" s="47" t="s">
        <v>39703</v>
      </c>
    </row>
    <row r="18516" spans="1:3" x14ac:dyDescent="0.25">
      <c r="A18516">
        <v>170834</v>
      </c>
      <c r="B18516" t="s">
        <v>39704</v>
      </c>
      <c r="C18516" s="47" t="s">
        <v>39705</v>
      </c>
    </row>
    <row r="18517" spans="1:3" x14ac:dyDescent="0.25">
      <c r="A18517">
        <v>170835</v>
      </c>
      <c r="B18517" t="s">
        <v>39706</v>
      </c>
      <c r="C18517" s="47" t="s">
        <v>39707</v>
      </c>
    </row>
    <row r="18518" spans="1:3" x14ac:dyDescent="0.25">
      <c r="A18518">
        <v>170836</v>
      </c>
      <c r="B18518" t="s">
        <v>39708</v>
      </c>
      <c r="C18518" s="47" t="s">
        <v>39709</v>
      </c>
    </row>
    <row r="18519" spans="1:3" x14ac:dyDescent="0.25">
      <c r="A18519">
        <v>170837</v>
      </c>
      <c r="B18519" t="s">
        <v>39710</v>
      </c>
      <c r="C18519" s="47" t="s">
        <v>39711</v>
      </c>
    </row>
    <row r="18520" spans="1:3" x14ac:dyDescent="0.25">
      <c r="A18520">
        <v>170838</v>
      </c>
      <c r="B18520" t="s">
        <v>1002</v>
      </c>
      <c r="C18520" s="47" t="s">
        <v>39712</v>
      </c>
    </row>
    <row r="18521" spans="1:3" x14ac:dyDescent="0.25">
      <c r="A18521">
        <v>170839</v>
      </c>
      <c r="B18521" t="s">
        <v>39713</v>
      </c>
      <c r="C18521" s="47" t="s">
        <v>39714</v>
      </c>
    </row>
    <row r="18522" spans="1:3" x14ac:dyDescent="0.25">
      <c r="A18522">
        <v>170840</v>
      </c>
      <c r="B18522" t="s">
        <v>39715</v>
      </c>
      <c r="C18522" s="47" t="s">
        <v>39716</v>
      </c>
    </row>
    <row r="18523" spans="1:3" x14ac:dyDescent="0.25">
      <c r="A18523">
        <v>170841</v>
      </c>
      <c r="B18523" t="s">
        <v>39717</v>
      </c>
      <c r="C18523" s="47" t="s">
        <v>39718</v>
      </c>
    </row>
    <row r="18524" spans="1:3" x14ac:dyDescent="0.25">
      <c r="A18524">
        <v>170842</v>
      </c>
      <c r="B18524" t="s">
        <v>39719</v>
      </c>
      <c r="C18524" s="47" t="s">
        <v>39720</v>
      </c>
    </row>
    <row r="18525" spans="1:3" x14ac:dyDescent="0.25">
      <c r="A18525">
        <v>170843</v>
      </c>
      <c r="B18525" t="s">
        <v>39721</v>
      </c>
      <c r="C18525" s="47" t="s">
        <v>39722</v>
      </c>
    </row>
    <row r="18526" spans="1:3" x14ac:dyDescent="0.25">
      <c r="A18526">
        <v>170844</v>
      </c>
      <c r="B18526" t="s">
        <v>39723</v>
      </c>
      <c r="C18526" s="47" t="s">
        <v>39724</v>
      </c>
    </row>
    <row r="18527" spans="1:3" x14ac:dyDescent="0.25">
      <c r="A18527">
        <v>170845</v>
      </c>
      <c r="B18527" t="s">
        <v>39725</v>
      </c>
      <c r="C18527" s="47" t="s">
        <v>39726</v>
      </c>
    </row>
    <row r="18528" spans="1:3" x14ac:dyDescent="0.25">
      <c r="A18528">
        <v>170846</v>
      </c>
      <c r="B18528" t="s">
        <v>39727</v>
      </c>
      <c r="C18528" s="47" t="s">
        <v>39728</v>
      </c>
    </row>
    <row r="18529" spans="1:3" x14ac:dyDescent="0.25">
      <c r="A18529">
        <v>170847</v>
      </c>
      <c r="B18529" t="s">
        <v>39729</v>
      </c>
      <c r="C18529" s="47" t="s">
        <v>39730</v>
      </c>
    </row>
    <row r="18530" spans="1:3" x14ac:dyDescent="0.25">
      <c r="A18530">
        <v>170848</v>
      </c>
      <c r="B18530" t="s">
        <v>39731</v>
      </c>
      <c r="C18530" s="47" t="s">
        <v>39732</v>
      </c>
    </row>
    <row r="18531" spans="1:3" x14ac:dyDescent="0.25">
      <c r="A18531">
        <v>170849</v>
      </c>
      <c r="B18531" t="s">
        <v>39733</v>
      </c>
      <c r="C18531" s="47" t="s">
        <v>39734</v>
      </c>
    </row>
    <row r="18532" spans="1:3" x14ac:dyDescent="0.25">
      <c r="A18532">
        <v>170850</v>
      </c>
      <c r="B18532" t="s">
        <v>39735</v>
      </c>
      <c r="C18532" s="47" t="s">
        <v>39736</v>
      </c>
    </row>
    <row r="18533" spans="1:3" x14ac:dyDescent="0.25">
      <c r="A18533">
        <v>170851</v>
      </c>
      <c r="B18533" t="s">
        <v>39737</v>
      </c>
      <c r="C18533" s="47" t="s">
        <v>39738</v>
      </c>
    </row>
    <row r="18534" spans="1:3" x14ac:dyDescent="0.25">
      <c r="A18534">
        <v>170852</v>
      </c>
      <c r="B18534" t="s">
        <v>892</v>
      </c>
      <c r="C18534" s="47" t="s">
        <v>39739</v>
      </c>
    </row>
    <row r="18535" spans="1:3" x14ac:dyDescent="0.25">
      <c r="A18535">
        <v>170853</v>
      </c>
      <c r="B18535" t="s">
        <v>39740</v>
      </c>
      <c r="C18535" s="47" t="s">
        <v>39741</v>
      </c>
    </row>
    <row r="18536" spans="1:3" x14ac:dyDescent="0.25">
      <c r="A18536">
        <v>170854</v>
      </c>
      <c r="B18536" t="s">
        <v>39742</v>
      </c>
      <c r="C18536" s="47" t="s">
        <v>39743</v>
      </c>
    </row>
    <row r="18537" spans="1:3" x14ac:dyDescent="0.25">
      <c r="A18537">
        <v>170855</v>
      </c>
      <c r="B18537" t="s">
        <v>39744</v>
      </c>
      <c r="C18537" s="47" t="s">
        <v>39745</v>
      </c>
    </row>
    <row r="18538" spans="1:3" x14ac:dyDescent="0.25">
      <c r="A18538">
        <v>170856</v>
      </c>
      <c r="B18538" t="s">
        <v>39746</v>
      </c>
      <c r="C18538" s="47" t="s">
        <v>39747</v>
      </c>
    </row>
    <row r="18539" spans="1:3" x14ac:dyDescent="0.25">
      <c r="A18539">
        <v>170857</v>
      </c>
      <c r="B18539" t="s">
        <v>39748</v>
      </c>
      <c r="C18539" s="47" t="s">
        <v>39749</v>
      </c>
    </row>
    <row r="18540" spans="1:3" x14ac:dyDescent="0.25">
      <c r="A18540">
        <v>170858</v>
      </c>
      <c r="B18540" t="s">
        <v>39750</v>
      </c>
      <c r="C18540" s="47" t="s">
        <v>39751</v>
      </c>
    </row>
    <row r="18541" spans="1:3" x14ac:dyDescent="0.25">
      <c r="A18541">
        <v>170859</v>
      </c>
      <c r="B18541" t="s">
        <v>39752</v>
      </c>
      <c r="C18541" s="47" t="s">
        <v>39753</v>
      </c>
    </row>
    <row r="18542" spans="1:3" x14ac:dyDescent="0.25">
      <c r="A18542">
        <v>170860</v>
      </c>
      <c r="B18542" t="s">
        <v>39754</v>
      </c>
      <c r="C18542" s="47" t="s">
        <v>39755</v>
      </c>
    </row>
    <row r="18543" spans="1:3" x14ac:dyDescent="0.25">
      <c r="A18543">
        <v>170861</v>
      </c>
      <c r="B18543" t="s">
        <v>39756</v>
      </c>
      <c r="C18543" s="47" t="s">
        <v>39757</v>
      </c>
    </row>
    <row r="18544" spans="1:3" x14ac:dyDescent="0.25">
      <c r="A18544">
        <v>170862</v>
      </c>
      <c r="B18544" t="s">
        <v>39758</v>
      </c>
      <c r="C18544" s="47" t="s">
        <v>39759</v>
      </c>
    </row>
    <row r="18545" spans="1:3" x14ac:dyDescent="0.25">
      <c r="A18545">
        <v>170863</v>
      </c>
      <c r="B18545" t="s">
        <v>39760</v>
      </c>
      <c r="C18545" s="47" t="s">
        <v>39761</v>
      </c>
    </row>
    <row r="18546" spans="1:3" x14ac:dyDescent="0.25">
      <c r="A18546">
        <v>170864</v>
      </c>
      <c r="B18546" t="s">
        <v>39762</v>
      </c>
      <c r="C18546" s="47" t="s">
        <v>39763</v>
      </c>
    </row>
    <row r="18547" spans="1:3" x14ac:dyDescent="0.25">
      <c r="A18547">
        <v>170865</v>
      </c>
      <c r="B18547" t="s">
        <v>39764</v>
      </c>
      <c r="C18547" s="47" t="s">
        <v>39765</v>
      </c>
    </row>
    <row r="18548" spans="1:3" x14ac:dyDescent="0.25">
      <c r="A18548">
        <v>170866</v>
      </c>
      <c r="B18548" t="s">
        <v>39766</v>
      </c>
      <c r="C18548" s="47" t="s">
        <v>39767</v>
      </c>
    </row>
    <row r="18549" spans="1:3" x14ac:dyDescent="0.25">
      <c r="A18549">
        <v>170867</v>
      </c>
      <c r="B18549" t="s">
        <v>39768</v>
      </c>
      <c r="C18549" s="47" t="s">
        <v>39769</v>
      </c>
    </row>
    <row r="18550" spans="1:3" x14ac:dyDescent="0.25">
      <c r="A18550">
        <v>170868</v>
      </c>
      <c r="B18550" t="s">
        <v>39770</v>
      </c>
      <c r="C18550" s="47" t="s">
        <v>39771</v>
      </c>
    </row>
    <row r="18551" spans="1:3" x14ac:dyDescent="0.25">
      <c r="A18551">
        <v>170869</v>
      </c>
      <c r="B18551" t="s">
        <v>39772</v>
      </c>
      <c r="C18551" s="47" t="s">
        <v>39773</v>
      </c>
    </row>
    <row r="18552" spans="1:3" x14ac:dyDescent="0.25">
      <c r="A18552">
        <v>170870</v>
      </c>
      <c r="B18552" t="s">
        <v>39774</v>
      </c>
      <c r="C18552" s="47" t="s">
        <v>39775</v>
      </c>
    </row>
    <row r="18553" spans="1:3" x14ac:dyDescent="0.25">
      <c r="A18553">
        <v>170871</v>
      </c>
      <c r="B18553" t="s">
        <v>39776</v>
      </c>
      <c r="C18553" s="47" t="s">
        <v>39777</v>
      </c>
    </row>
    <row r="18554" spans="1:3" x14ac:dyDescent="0.25">
      <c r="A18554">
        <v>170872</v>
      </c>
      <c r="B18554" t="s">
        <v>39778</v>
      </c>
      <c r="C18554" s="47" t="s">
        <v>39779</v>
      </c>
    </row>
    <row r="18555" spans="1:3" x14ac:dyDescent="0.25">
      <c r="A18555">
        <v>170873</v>
      </c>
      <c r="B18555" t="s">
        <v>39780</v>
      </c>
      <c r="C18555" s="47" t="s">
        <v>39781</v>
      </c>
    </row>
    <row r="18556" spans="1:3" x14ac:dyDescent="0.25">
      <c r="A18556">
        <v>170874</v>
      </c>
      <c r="B18556" t="s">
        <v>39782</v>
      </c>
      <c r="C18556" s="47" t="s">
        <v>39783</v>
      </c>
    </row>
    <row r="18557" spans="1:3" x14ac:dyDescent="0.25">
      <c r="A18557">
        <v>170875</v>
      </c>
      <c r="B18557" t="s">
        <v>39784</v>
      </c>
      <c r="C18557" s="47" t="s">
        <v>39785</v>
      </c>
    </row>
    <row r="18558" spans="1:3" x14ac:dyDescent="0.25">
      <c r="A18558">
        <v>170876</v>
      </c>
      <c r="B18558" t="s">
        <v>39786</v>
      </c>
      <c r="C18558" s="47" t="s">
        <v>39787</v>
      </c>
    </row>
    <row r="18559" spans="1:3" x14ac:dyDescent="0.25">
      <c r="A18559">
        <v>170877</v>
      </c>
      <c r="B18559" t="s">
        <v>39788</v>
      </c>
      <c r="C18559" s="47" t="s">
        <v>39789</v>
      </c>
    </row>
    <row r="18560" spans="1:3" x14ac:dyDescent="0.25">
      <c r="A18560">
        <v>170878</v>
      </c>
      <c r="B18560" t="s">
        <v>39790</v>
      </c>
      <c r="C18560" s="47" t="s">
        <v>39791</v>
      </c>
    </row>
    <row r="18561" spans="1:3" x14ac:dyDescent="0.25">
      <c r="A18561">
        <v>170879</v>
      </c>
      <c r="B18561" t="s">
        <v>39792</v>
      </c>
      <c r="C18561" s="47" t="s">
        <v>39793</v>
      </c>
    </row>
    <row r="18562" spans="1:3" x14ac:dyDescent="0.25">
      <c r="A18562">
        <v>170880</v>
      </c>
      <c r="B18562" t="s">
        <v>39794</v>
      </c>
      <c r="C18562" s="47" t="s">
        <v>39795</v>
      </c>
    </row>
    <row r="18563" spans="1:3" x14ac:dyDescent="0.25">
      <c r="A18563">
        <v>170881</v>
      </c>
      <c r="B18563" t="s">
        <v>39796</v>
      </c>
      <c r="C18563" s="47" t="s">
        <v>39797</v>
      </c>
    </row>
    <row r="18564" spans="1:3" x14ac:dyDescent="0.25">
      <c r="A18564">
        <v>170882</v>
      </c>
      <c r="B18564" t="s">
        <v>39798</v>
      </c>
      <c r="C18564" s="47" t="s">
        <v>39799</v>
      </c>
    </row>
    <row r="18565" spans="1:3" x14ac:dyDescent="0.25">
      <c r="A18565">
        <v>170883</v>
      </c>
      <c r="B18565" t="s">
        <v>39800</v>
      </c>
      <c r="C18565" s="47" t="s">
        <v>39801</v>
      </c>
    </row>
    <row r="18566" spans="1:3" x14ac:dyDescent="0.25">
      <c r="A18566">
        <v>170884</v>
      </c>
      <c r="B18566" t="s">
        <v>39802</v>
      </c>
      <c r="C18566" s="47" t="s">
        <v>39803</v>
      </c>
    </row>
    <row r="18567" spans="1:3" x14ac:dyDescent="0.25">
      <c r="A18567">
        <v>170885</v>
      </c>
      <c r="B18567" t="s">
        <v>39804</v>
      </c>
      <c r="C18567" s="47" t="s">
        <v>39805</v>
      </c>
    </row>
    <row r="18568" spans="1:3" x14ac:dyDescent="0.25">
      <c r="A18568">
        <v>170886</v>
      </c>
      <c r="B18568" t="s">
        <v>39806</v>
      </c>
      <c r="C18568" s="47" t="s">
        <v>39807</v>
      </c>
    </row>
    <row r="18569" spans="1:3" x14ac:dyDescent="0.25">
      <c r="A18569">
        <v>170887</v>
      </c>
      <c r="B18569" t="s">
        <v>39808</v>
      </c>
      <c r="C18569" s="47" t="s">
        <v>39809</v>
      </c>
    </row>
    <row r="18570" spans="1:3" x14ac:dyDescent="0.25">
      <c r="A18570">
        <v>170888</v>
      </c>
      <c r="B18570" t="s">
        <v>39810</v>
      </c>
      <c r="C18570" s="47" t="s">
        <v>39811</v>
      </c>
    </row>
    <row r="18571" spans="1:3" x14ac:dyDescent="0.25">
      <c r="A18571">
        <v>170889</v>
      </c>
      <c r="B18571" t="s">
        <v>39812</v>
      </c>
      <c r="C18571" s="47" t="s">
        <v>39813</v>
      </c>
    </row>
    <row r="18572" spans="1:3" x14ac:dyDescent="0.25">
      <c r="A18572">
        <v>170890</v>
      </c>
      <c r="B18572" t="s">
        <v>39814</v>
      </c>
      <c r="C18572" s="47" t="s">
        <v>39815</v>
      </c>
    </row>
    <row r="18573" spans="1:3" x14ac:dyDescent="0.25">
      <c r="A18573">
        <v>170891</v>
      </c>
      <c r="B18573" t="s">
        <v>39816</v>
      </c>
      <c r="C18573" s="47" t="s">
        <v>39817</v>
      </c>
    </row>
    <row r="18574" spans="1:3" x14ac:dyDescent="0.25">
      <c r="A18574">
        <v>170892</v>
      </c>
      <c r="B18574" t="s">
        <v>39818</v>
      </c>
      <c r="C18574" s="47" t="s">
        <v>39819</v>
      </c>
    </row>
    <row r="18575" spans="1:3" x14ac:dyDescent="0.25">
      <c r="A18575">
        <v>170893</v>
      </c>
      <c r="B18575" t="s">
        <v>39820</v>
      </c>
      <c r="C18575" s="47" t="s">
        <v>39821</v>
      </c>
    </row>
    <row r="18576" spans="1:3" x14ac:dyDescent="0.25">
      <c r="A18576">
        <v>170894</v>
      </c>
      <c r="B18576" t="s">
        <v>39822</v>
      </c>
      <c r="C18576" s="47" t="s">
        <v>39823</v>
      </c>
    </row>
    <row r="18577" spans="1:3" x14ac:dyDescent="0.25">
      <c r="A18577">
        <v>170895</v>
      </c>
      <c r="B18577" t="s">
        <v>39824</v>
      </c>
      <c r="C18577" s="47" t="s">
        <v>39825</v>
      </c>
    </row>
    <row r="18578" spans="1:3" x14ac:dyDescent="0.25">
      <c r="A18578">
        <v>170896</v>
      </c>
      <c r="B18578" t="s">
        <v>39826</v>
      </c>
      <c r="C18578" s="47" t="s">
        <v>39827</v>
      </c>
    </row>
    <row r="18579" spans="1:3" x14ac:dyDescent="0.25">
      <c r="A18579">
        <v>170897</v>
      </c>
      <c r="B18579" t="s">
        <v>39828</v>
      </c>
      <c r="C18579" s="47" t="s">
        <v>39829</v>
      </c>
    </row>
    <row r="18580" spans="1:3" x14ac:dyDescent="0.25">
      <c r="A18580">
        <v>170898</v>
      </c>
      <c r="B18580" t="s">
        <v>39830</v>
      </c>
      <c r="C18580" s="47" t="s">
        <v>39831</v>
      </c>
    </row>
    <row r="18581" spans="1:3" x14ac:dyDescent="0.25">
      <c r="A18581">
        <v>170899</v>
      </c>
      <c r="B18581" t="s">
        <v>39832</v>
      </c>
      <c r="C18581" s="47" t="s">
        <v>39833</v>
      </c>
    </row>
    <row r="18582" spans="1:3" x14ac:dyDescent="0.25">
      <c r="A18582">
        <v>170900</v>
      </c>
      <c r="B18582" t="s">
        <v>39834</v>
      </c>
      <c r="C18582" s="47" t="s">
        <v>39835</v>
      </c>
    </row>
    <row r="18583" spans="1:3" x14ac:dyDescent="0.25">
      <c r="A18583">
        <v>170901</v>
      </c>
      <c r="B18583" t="s">
        <v>39836</v>
      </c>
      <c r="C18583" s="47" t="s">
        <v>39837</v>
      </c>
    </row>
    <row r="18584" spans="1:3" x14ac:dyDescent="0.25">
      <c r="A18584">
        <v>170902</v>
      </c>
      <c r="B18584" t="s">
        <v>39838</v>
      </c>
      <c r="C18584" s="47" t="s">
        <v>39839</v>
      </c>
    </row>
    <row r="18585" spans="1:3" x14ac:dyDescent="0.25">
      <c r="A18585">
        <v>170903</v>
      </c>
      <c r="B18585" t="s">
        <v>39840</v>
      </c>
      <c r="C18585" s="47" t="s">
        <v>39841</v>
      </c>
    </row>
    <row r="18586" spans="1:3" x14ac:dyDescent="0.25">
      <c r="A18586">
        <v>170904</v>
      </c>
      <c r="B18586" t="s">
        <v>886</v>
      </c>
      <c r="C18586" s="47" t="s">
        <v>39842</v>
      </c>
    </row>
    <row r="18587" spans="1:3" x14ac:dyDescent="0.25">
      <c r="A18587">
        <v>170905</v>
      </c>
      <c r="B18587" t="s">
        <v>39843</v>
      </c>
      <c r="C18587" s="47" t="s">
        <v>39844</v>
      </c>
    </row>
    <row r="18588" spans="1:3" x14ac:dyDescent="0.25">
      <c r="A18588">
        <v>170906</v>
      </c>
      <c r="B18588" t="s">
        <v>39845</v>
      </c>
      <c r="C18588" s="47" t="s">
        <v>39846</v>
      </c>
    </row>
    <row r="18589" spans="1:3" x14ac:dyDescent="0.25">
      <c r="A18589">
        <v>170907</v>
      </c>
      <c r="B18589" t="s">
        <v>39847</v>
      </c>
      <c r="C18589" s="47" t="s">
        <v>39848</v>
      </c>
    </row>
    <row r="18590" spans="1:3" x14ac:dyDescent="0.25">
      <c r="A18590">
        <v>170908</v>
      </c>
      <c r="B18590" t="s">
        <v>39849</v>
      </c>
      <c r="C18590" s="47" t="s">
        <v>39850</v>
      </c>
    </row>
    <row r="18591" spans="1:3" x14ac:dyDescent="0.25">
      <c r="A18591">
        <v>170909</v>
      </c>
      <c r="B18591" t="s">
        <v>39851</v>
      </c>
      <c r="C18591" s="47" t="s">
        <v>39852</v>
      </c>
    </row>
    <row r="18592" spans="1:3" x14ac:dyDescent="0.25">
      <c r="A18592">
        <v>170910</v>
      </c>
      <c r="B18592" t="s">
        <v>39853</v>
      </c>
      <c r="C18592" s="47" t="s">
        <v>39854</v>
      </c>
    </row>
    <row r="18593" spans="1:3" x14ac:dyDescent="0.25">
      <c r="A18593">
        <v>170911</v>
      </c>
      <c r="B18593" t="s">
        <v>39855</v>
      </c>
      <c r="C18593" s="47" t="s">
        <v>39856</v>
      </c>
    </row>
    <row r="18594" spans="1:3" x14ac:dyDescent="0.25">
      <c r="A18594">
        <v>170912</v>
      </c>
      <c r="B18594" t="s">
        <v>39857</v>
      </c>
      <c r="C18594" s="47" t="s">
        <v>39858</v>
      </c>
    </row>
    <row r="18595" spans="1:3" x14ac:dyDescent="0.25">
      <c r="A18595">
        <v>170913</v>
      </c>
      <c r="B18595" t="s">
        <v>39859</v>
      </c>
      <c r="C18595" s="47" t="s">
        <v>39860</v>
      </c>
    </row>
    <row r="18596" spans="1:3" x14ac:dyDescent="0.25">
      <c r="A18596">
        <v>170914</v>
      </c>
      <c r="B18596" t="s">
        <v>39861</v>
      </c>
      <c r="C18596" s="47" t="s">
        <v>39862</v>
      </c>
    </row>
    <row r="18597" spans="1:3" x14ac:dyDescent="0.25">
      <c r="A18597">
        <v>170915</v>
      </c>
      <c r="B18597" t="s">
        <v>39863</v>
      </c>
      <c r="C18597" s="47" t="s">
        <v>39864</v>
      </c>
    </row>
    <row r="18598" spans="1:3" x14ac:dyDescent="0.25">
      <c r="A18598">
        <v>170916</v>
      </c>
      <c r="B18598" t="s">
        <v>39865</v>
      </c>
      <c r="C18598" s="47" t="s">
        <v>39866</v>
      </c>
    </row>
    <row r="18599" spans="1:3" x14ac:dyDescent="0.25">
      <c r="A18599">
        <v>170917</v>
      </c>
      <c r="B18599" t="s">
        <v>39867</v>
      </c>
      <c r="C18599" s="47" t="s">
        <v>39868</v>
      </c>
    </row>
    <row r="18600" spans="1:3" x14ac:dyDescent="0.25">
      <c r="A18600">
        <v>170918</v>
      </c>
      <c r="B18600" t="s">
        <v>39869</v>
      </c>
      <c r="C18600" s="47" t="s">
        <v>39870</v>
      </c>
    </row>
    <row r="18601" spans="1:3" x14ac:dyDescent="0.25">
      <c r="A18601">
        <v>170919</v>
      </c>
      <c r="B18601" t="s">
        <v>39871</v>
      </c>
      <c r="C18601" s="47" t="s">
        <v>39872</v>
      </c>
    </row>
    <row r="18602" spans="1:3" x14ac:dyDescent="0.25">
      <c r="A18602">
        <v>170920</v>
      </c>
      <c r="B18602" t="s">
        <v>39873</v>
      </c>
      <c r="C18602" s="47" t="s">
        <v>39874</v>
      </c>
    </row>
    <row r="18603" spans="1:3" x14ac:dyDescent="0.25">
      <c r="A18603">
        <v>170921</v>
      </c>
      <c r="B18603" t="s">
        <v>39875</v>
      </c>
      <c r="C18603" s="47" t="s">
        <v>39876</v>
      </c>
    </row>
    <row r="18604" spans="1:3" x14ac:dyDescent="0.25">
      <c r="A18604">
        <v>170922</v>
      </c>
      <c r="B18604" t="s">
        <v>39877</v>
      </c>
      <c r="C18604" s="47" t="s">
        <v>39878</v>
      </c>
    </row>
    <row r="18605" spans="1:3" x14ac:dyDescent="0.25">
      <c r="A18605">
        <v>170923</v>
      </c>
      <c r="B18605" t="s">
        <v>39879</v>
      </c>
      <c r="C18605" s="47" t="s">
        <v>39880</v>
      </c>
    </row>
    <row r="18606" spans="1:3" x14ac:dyDescent="0.25">
      <c r="A18606">
        <v>170924</v>
      </c>
      <c r="B18606" t="s">
        <v>39881</v>
      </c>
      <c r="C18606" s="47" t="s">
        <v>39882</v>
      </c>
    </row>
    <row r="18607" spans="1:3" x14ac:dyDescent="0.25">
      <c r="A18607">
        <v>170925</v>
      </c>
      <c r="B18607" t="s">
        <v>39883</v>
      </c>
      <c r="C18607" s="47" t="s">
        <v>39884</v>
      </c>
    </row>
    <row r="18608" spans="1:3" x14ac:dyDescent="0.25">
      <c r="A18608">
        <v>170926</v>
      </c>
      <c r="B18608" t="s">
        <v>39885</v>
      </c>
      <c r="C18608" s="47" t="s">
        <v>39886</v>
      </c>
    </row>
    <row r="18609" spans="1:3" x14ac:dyDescent="0.25">
      <c r="A18609">
        <v>170927</v>
      </c>
      <c r="B18609" t="s">
        <v>39887</v>
      </c>
      <c r="C18609" s="47" t="s">
        <v>39888</v>
      </c>
    </row>
    <row r="18610" spans="1:3" x14ac:dyDescent="0.25">
      <c r="A18610">
        <v>170928</v>
      </c>
      <c r="B18610" t="s">
        <v>39889</v>
      </c>
      <c r="C18610" s="47" t="s">
        <v>39890</v>
      </c>
    </row>
    <row r="18611" spans="1:3" x14ac:dyDescent="0.25">
      <c r="A18611">
        <v>170929</v>
      </c>
      <c r="B18611" t="s">
        <v>39891</v>
      </c>
      <c r="C18611" s="47" t="s">
        <v>39892</v>
      </c>
    </row>
    <row r="18612" spans="1:3" x14ac:dyDescent="0.25">
      <c r="A18612">
        <v>170930</v>
      </c>
      <c r="B18612" t="s">
        <v>39893</v>
      </c>
      <c r="C18612" s="47" t="s">
        <v>39894</v>
      </c>
    </row>
    <row r="18613" spans="1:3" x14ac:dyDescent="0.25">
      <c r="A18613">
        <v>170931</v>
      </c>
      <c r="B18613" t="s">
        <v>39895</v>
      </c>
      <c r="C18613" s="47" t="s">
        <v>39896</v>
      </c>
    </row>
    <row r="18614" spans="1:3" x14ac:dyDescent="0.25">
      <c r="A18614">
        <v>170932</v>
      </c>
      <c r="B18614" t="s">
        <v>39897</v>
      </c>
      <c r="C18614" s="47" t="s">
        <v>39898</v>
      </c>
    </row>
    <row r="18615" spans="1:3" x14ac:dyDescent="0.25">
      <c r="A18615">
        <v>170933</v>
      </c>
      <c r="B18615" t="s">
        <v>39899</v>
      </c>
      <c r="C18615" s="47" t="s">
        <v>39900</v>
      </c>
    </row>
    <row r="18616" spans="1:3" x14ac:dyDescent="0.25">
      <c r="A18616">
        <v>170934</v>
      </c>
      <c r="B18616" t="s">
        <v>39901</v>
      </c>
      <c r="C18616" s="47" t="s">
        <v>39902</v>
      </c>
    </row>
    <row r="18617" spans="1:3" x14ac:dyDescent="0.25">
      <c r="A18617">
        <v>170935</v>
      </c>
      <c r="B18617" t="s">
        <v>39903</v>
      </c>
      <c r="C18617" s="47" t="s">
        <v>39904</v>
      </c>
    </row>
    <row r="18618" spans="1:3" x14ac:dyDescent="0.25">
      <c r="A18618">
        <v>170936</v>
      </c>
      <c r="B18618" t="s">
        <v>39905</v>
      </c>
      <c r="C18618" s="47" t="s">
        <v>39906</v>
      </c>
    </row>
    <row r="18619" spans="1:3" x14ac:dyDescent="0.25">
      <c r="A18619">
        <v>170937</v>
      </c>
      <c r="B18619" t="s">
        <v>39907</v>
      </c>
      <c r="C18619" s="47" t="s">
        <v>39908</v>
      </c>
    </row>
    <row r="18620" spans="1:3" x14ac:dyDescent="0.25">
      <c r="A18620">
        <v>170938</v>
      </c>
      <c r="B18620" t="s">
        <v>39909</v>
      </c>
      <c r="C18620" s="47" t="s">
        <v>39910</v>
      </c>
    </row>
    <row r="18621" spans="1:3" x14ac:dyDescent="0.25">
      <c r="A18621">
        <v>170939</v>
      </c>
      <c r="B18621" t="s">
        <v>39911</v>
      </c>
      <c r="C18621" s="47" t="s">
        <v>39912</v>
      </c>
    </row>
    <row r="18622" spans="1:3" x14ac:dyDescent="0.25">
      <c r="A18622">
        <v>170940</v>
      </c>
      <c r="B18622" t="s">
        <v>39913</v>
      </c>
      <c r="C18622" s="47" t="s">
        <v>39914</v>
      </c>
    </row>
    <row r="18623" spans="1:3" x14ac:dyDescent="0.25">
      <c r="A18623">
        <v>170941</v>
      </c>
      <c r="B18623" t="s">
        <v>39915</v>
      </c>
      <c r="C18623" s="47" t="s">
        <v>39916</v>
      </c>
    </row>
    <row r="18624" spans="1:3" x14ac:dyDescent="0.25">
      <c r="A18624">
        <v>170942</v>
      </c>
      <c r="B18624" t="s">
        <v>39917</v>
      </c>
      <c r="C18624" s="47" t="s">
        <v>39918</v>
      </c>
    </row>
    <row r="18625" spans="1:3" x14ac:dyDescent="0.25">
      <c r="A18625">
        <v>170943</v>
      </c>
      <c r="B18625" t="s">
        <v>39919</v>
      </c>
      <c r="C18625" s="47" t="s">
        <v>39920</v>
      </c>
    </row>
    <row r="18626" spans="1:3" x14ac:dyDescent="0.25">
      <c r="A18626">
        <v>170944</v>
      </c>
      <c r="B18626" t="s">
        <v>39921</v>
      </c>
      <c r="C18626" s="47" t="s">
        <v>39922</v>
      </c>
    </row>
    <row r="18627" spans="1:3" x14ac:dyDescent="0.25">
      <c r="A18627">
        <v>170945</v>
      </c>
      <c r="B18627" t="s">
        <v>39923</v>
      </c>
      <c r="C18627" s="47" t="s">
        <v>39924</v>
      </c>
    </row>
    <row r="18628" spans="1:3" x14ac:dyDescent="0.25">
      <c r="A18628">
        <v>170946</v>
      </c>
      <c r="B18628" t="s">
        <v>39925</v>
      </c>
      <c r="C18628" s="47" t="s">
        <v>39926</v>
      </c>
    </row>
    <row r="18629" spans="1:3" x14ac:dyDescent="0.25">
      <c r="A18629">
        <v>170947</v>
      </c>
      <c r="B18629" t="s">
        <v>39927</v>
      </c>
      <c r="C18629" s="47" t="s">
        <v>39928</v>
      </c>
    </row>
    <row r="18630" spans="1:3" x14ac:dyDescent="0.25">
      <c r="A18630">
        <v>170948</v>
      </c>
      <c r="B18630" t="s">
        <v>39929</v>
      </c>
      <c r="C18630" s="47" t="s">
        <v>39930</v>
      </c>
    </row>
    <row r="18631" spans="1:3" x14ac:dyDescent="0.25">
      <c r="A18631">
        <v>170949</v>
      </c>
      <c r="B18631" t="s">
        <v>39931</v>
      </c>
      <c r="C18631" s="47" t="s">
        <v>39932</v>
      </c>
    </row>
    <row r="18632" spans="1:3" x14ac:dyDescent="0.25">
      <c r="A18632">
        <v>170950</v>
      </c>
      <c r="B18632" t="s">
        <v>39933</v>
      </c>
      <c r="C18632" s="47" t="s">
        <v>39934</v>
      </c>
    </row>
    <row r="18633" spans="1:3" x14ac:dyDescent="0.25">
      <c r="A18633">
        <v>170951</v>
      </c>
      <c r="B18633" t="s">
        <v>39935</v>
      </c>
      <c r="C18633" s="47" t="s">
        <v>39936</v>
      </c>
    </row>
    <row r="18634" spans="1:3" x14ac:dyDescent="0.25">
      <c r="A18634">
        <v>170952</v>
      </c>
      <c r="B18634" t="s">
        <v>39937</v>
      </c>
      <c r="C18634" s="47" t="s">
        <v>39938</v>
      </c>
    </row>
    <row r="18635" spans="1:3" x14ac:dyDescent="0.25">
      <c r="A18635">
        <v>170953</v>
      </c>
      <c r="B18635" t="s">
        <v>39939</v>
      </c>
      <c r="C18635" s="47" t="s">
        <v>39940</v>
      </c>
    </row>
    <row r="18636" spans="1:3" x14ac:dyDescent="0.25">
      <c r="A18636">
        <v>170954</v>
      </c>
      <c r="B18636" t="s">
        <v>39941</v>
      </c>
      <c r="C18636" s="47" t="s">
        <v>39942</v>
      </c>
    </row>
    <row r="18637" spans="1:3" x14ac:dyDescent="0.25">
      <c r="A18637">
        <v>170955</v>
      </c>
      <c r="B18637" t="s">
        <v>39943</v>
      </c>
      <c r="C18637" s="47" t="s">
        <v>39944</v>
      </c>
    </row>
    <row r="18638" spans="1:3" x14ac:dyDescent="0.25">
      <c r="A18638">
        <v>170956</v>
      </c>
      <c r="B18638" t="s">
        <v>39945</v>
      </c>
      <c r="C18638" s="47" t="s">
        <v>39946</v>
      </c>
    </row>
    <row r="18639" spans="1:3" x14ac:dyDescent="0.25">
      <c r="A18639">
        <v>170957</v>
      </c>
      <c r="B18639" t="s">
        <v>39947</v>
      </c>
      <c r="C18639" s="47" t="s">
        <v>39948</v>
      </c>
    </row>
    <row r="18640" spans="1:3" x14ac:dyDescent="0.25">
      <c r="A18640">
        <v>170958</v>
      </c>
      <c r="B18640" t="s">
        <v>39949</v>
      </c>
      <c r="C18640" s="47" t="s">
        <v>39950</v>
      </c>
    </row>
    <row r="18641" spans="1:3" x14ac:dyDescent="0.25">
      <c r="A18641">
        <v>170959</v>
      </c>
      <c r="B18641" t="s">
        <v>39951</v>
      </c>
      <c r="C18641" s="47" t="s">
        <v>39952</v>
      </c>
    </row>
    <row r="18642" spans="1:3" x14ac:dyDescent="0.25">
      <c r="A18642">
        <v>170960</v>
      </c>
      <c r="B18642" t="s">
        <v>39953</v>
      </c>
      <c r="C18642" s="47" t="s">
        <v>39954</v>
      </c>
    </row>
    <row r="18643" spans="1:3" x14ac:dyDescent="0.25">
      <c r="A18643">
        <v>170961</v>
      </c>
      <c r="B18643" t="s">
        <v>39955</v>
      </c>
      <c r="C18643" s="47" t="s">
        <v>39956</v>
      </c>
    </row>
    <row r="18644" spans="1:3" x14ac:dyDescent="0.25">
      <c r="A18644">
        <v>170962</v>
      </c>
      <c r="B18644" t="s">
        <v>39957</v>
      </c>
      <c r="C18644" s="47" t="s">
        <v>39958</v>
      </c>
    </row>
    <row r="18645" spans="1:3" x14ac:dyDescent="0.25">
      <c r="A18645">
        <v>170963</v>
      </c>
      <c r="B18645" t="s">
        <v>39959</v>
      </c>
      <c r="C18645" s="47" t="s">
        <v>39960</v>
      </c>
    </row>
    <row r="18646" spans="1:3" x14ac:dyDescent="0.25">
      <c r="A18646">
        <v>170964</v>
      </c>
      <c r="B18646" t="s">
        <v>39961</v>
      </c>
      <c r="C18646" s="47" t="s">
        <v>39962</v>
      </c>
    </row>
    <row r="18647" spans="1:3" x14ac:dyDescent="0.25">
      <c r="A18647">
        <v>170965</v>
      </c>
      <c r="B18647" t="s">
        <v>39963</v>
      </c>
      <c r="C18647" s="47" t="s">
        <v>39964</v>
      </c>
    </row>
    <row r="18648" spans="1:3" x14ac:dyDescent="0.25">
      <c r="A18648">
        <v>170966</v>
      </c>
      <c r="B18648" t="s">
        <v>39965</v>
      </c>
      <c r="C18648" s="47" t="s">
        <v>39966</v>
      </c>
    </row>
    <row r="18649" spans="1:3" x14ac:dyDescent="0.25">
      <c r="A18649">
        <v>170967</v>
      </c>
      <c r="B18649" t="s">
        <v>39967</v>
      </c>
      <c r="C18649" s="47" t="s">
        <v>39968</v>
      </c>
    </row>
    <row r="18650" spans="1:3" x14ac:dyDescent="0.25">
      <c r="A18650">
        <v>170968</v>
      </c>
      <c r="B18650" t="s">
        <v>39969</v>
      </c>
      <c r="C18650" s="47" t="s">
        <v>39970</v>
      </c>
    </row>
    <row r="18651" spans="1:3" x14ac:dyDescent="0.25">
      <c r="A18651">
        <v>170969</v>
      </c>
      <c r="B18651" t="s">
        <v>39971</v>
      </c>
      <c r="C18651" s="47" t="s">
        <v>39972</v>
      </c>
    </row>
    <row r="18652" spans="1:3" x14ac:dyDescent="0.25">
      <c r="A18652">
        <v>170970</v>
      </c>
      <c r="B18652" t="s">
        <v>39973</v>
      </c>
      <c r="C18652" s="47" t="s">
        <v>39974</v>
      </c>
    </row>
    <row r="18653" spans="1:3" x14ac:dyDescent="0.25">
      <c r="A18653">
        <v>170971</v>
      </c>
      <c r="B18653" t="s">
        <v>1096</v>
      </c>
      <c r="C18653" s="47" t="s">
        <v>39975</v>
      </c>
    </row>
    <row r="18654" spans="1:3" x14ac:dyDescent="0.25">
      <c r="A18654">
        <v>170972</v>
      </c>
      <c r="B18654" t="s">
        <v>39976</v>
      </c>
      <c r="C18654" s="47" t="s">
        <v>39977</v>
      </c>
    </row>
    <row r="18655" spans="1:3" x14ac:dyDescent="0.25">
      <c r="A18655">
        <v>170973</v>
      </c>
      <c r="B18655" t="s">
        <v>39978</v>
      </c>
      <c r="C18655" s="47" t="s">
        <v>39979</v>
      </c>
    </row>
    <row r="18656" spans="1:3" x14ac:dyDescent="0.25">
      <c r="A18656">
        <v>170974</v>
      </c>
      <c r="B18656" t="s">
        <v>39980</v>
      </c>
      <c r="C18656" s="47" t="s">
        <v>39981</v>
      </c>
    </row>
    <row r="18657" spans="1:3" x14ac:dyDescent="0.25">
      <c r="A18657">
        <v>170975</v>
      </c>
      <c r="B18657" t="s">
        <v>39982</v>
      </c>
      <c r="C18657" s="47" t="s">
        <v>39983</v>
      </c>
    </row>
    <row r="18658" spans="1:3" x14ac:dyDescent="0.25">
      <c r="A18658">
        <v>170976</v>
      </c>
      <c r="B18658" t="s">
        <v>39984</v>
      </c>
      <c r="C18658" s="47" t="s">
        <v>39985</v>
      </c>
    </row>
    <row r="18659" spans="1:3" x14ac:dyDescent="0.25">
      <c r="A18659">
        <v>170977</v>
      </c>
      <c r="B18659" t="s">
        <v>39986</v>
      </c>
      <c r="C18659" s="47" t="s">
        <v>39987</v>
      </c>
    </row>
    <row r="18660" spans="1:3" x14ac:dyDescent="0.25">
      <c r="A18660">
        <v>170978</v>
      </c>
      <c r="B18660" t="s">
        <v>39988</v>
      </c>
      <c r="C18660" s="47" t="s">
        <v>39989</v>
      </c>
    </row>
    <row r="18661" spans="1:3" x14ac:dyDescent="0.25">
      <c r="A18661">
        <v>170979</v>
      </c>
      <c r="B18661" t="s">
        <v>39990</v>
      </c>
      <c r="C18661" s="47" t="s">
        <v>39991</v>
      </c>
    </row>
    <row r="18662" spans="1:3" x14ac:dyDescent="0.25">
      <c r="A18662">
        <v>170980</v>
      </c>
      <c r="B18662" t="s">
        <v>39992</v>
      </c>
      <c r="C18662" s="47" t="s">
        <v>39993</v>
      </c>
    </row>
    <row r="18663" spans="1:3" x14ac:dyDescent="0.25">
      <c r="A18663">
        <v>170981</v>
      </c>
      <c r="B18663" t="s">
        <v>699</v>
      </c>
      <c r="C18663" s="47" t="s">
        <v>39994</v>
      </c>
    </row>
    <row r="18664" spans="1:3" x14ac:dyDescent="0.25">
      <c r="A18664">
        <v>170982</v>
      </c>
      <c r="B18664" t="s">
        <v>39995</v>
      </c>
      <c r="C18664" s="47" t="s">
        <v>39996</v>
      </c>
    </row>
    <row r="18665" spans="1:3" x14ac:dyDescent="0.25">
      <c r="A18665">
        <v>170983</v>
      </c>
      <c r="B18665" t="s">
        <v>39997</v>
      </c>
      <c r="C18665" s="47" t="s">
        <v>39998</v>
      </c>
    </row>
    <row r="18666" spans="1:3" x14ac:dyDescent="0.25">
      <c r="A18666">
        <v>170984</v>
      </c>
      <c r="B18666" t="s">
        <v>39999</v>
      </c>
      <c r="C18666" s="47" t="s">
        <v>40000</v>
      </c>
    </row>
    <row r="18667" spans="1:3" x14ac:dyDescent="0.25">
      <c r="A18667">
        <v>170985</v>
      </c>
      <c r="B18667" t="s">
        <v>40001</v>
      </c>
      <c r="C18667" s="47" t="s">
        <v>40002</v>
      </c>
    </row>
    <row r="18668" spans="1:3" x14ac:dyDescent="0.25">
      <c r="A18668">
        <v>170986</v>
      </c>
      <c r="B18668" t="s">
        <v>40003</v>
      </c>
      <c r="C18668" s="47" t="s">
        <v>40004</v>
      </c>
    </row>
    <row r="18669" spans="1:3" x14ac:dyDescent="0.25">
      <c r="A18669">
        <v>170987</v>
      </c>
      <c r="B18669" t="s">
        <v>40005</v>
      </c>
      <c r="C18669" s="47" t="s">
        <v>40006</v>
      </c>
    </row>
    <row r="18670" spans="1:3" x14ac:dyDescent="0.25">
      <c r="A18670">
        <v>170988</v>
      </c>
      <c r="B18670" t="s">
        <v>40007</v>
      </c>
      <c r="C18670" s="47" t="s">
        <v>40008</v>
      </c>
    </row>
    <row r="18671" spans="1:3" x14ac:dyDescent="0.25">
      <c r="A18671">
        <v>170989</v>
      </c>
      <c r="B18671" t="s">
        <v>40009</v>
      </c>
      <c r="C18671" s="47" t="s">
        <v>40010</v>
      </c>
    </row>
    <row r="18672" spans="1:3" x14ac:dyDescent="0.25">
      <c r="A18672">
        <v>170990</v>
      </c>
      <c r="B18672" t="s">
        <v>40011</v>
      </c>
      <c r="C18672" s="47" t="s">
        <v>40012</v>
      </c>
    </row>
    <row r="18673" spans="1:3" x14ac:dyDescent="0.25">
      <c r="A18673">
        <v>170991</v>
      </c>
      <c r="B18673" t="s">
        <v>40013</v>
      </c>
      <c r="C18673" s="47" t="s">
        <v>40014</v>
      </c>
    </row>
    <row r="18674" spans="1:3" x14ac:dyDescent="0.25">
      <c r="A18674">
        <v>170992</v>
      </c>
      <c r="B18674" t="s">
        <v>40015</v>
      </c>
      <c r="C18674" s="47" t="s">
        <v>40016</v>
      </c>
    </row>
    <row r="18675" spans="1:3" x14ac:dyDescent="0.25">
      <c r="A18675">
        <v>170993</v>
      </c>
      <c r="B18675" t="s">
        <v>40017</v>
      </c>
      <c r="C18675" s="47" t="s">
        <v>40018</v>
      </c>
    </row>
    <row r="18676" spans="1:3" x14ac:dyDescent="0.25">
      <c r="A18676">
        <v>170994</v>
      </c>
      <c r="B18676" t="s">
        <v>40019</v>
      </c>
      <c r="C18676" s="47" t="s">
        <v>40020</v>
      </c>
    </row>
    <row r="18677" spans="1:3" x14ac:dyDescent="0.25">
      <c r="A18677">
        <v>170995</v>
      </c>
      <c r="B18677" t="s">
        <v>40021</v>
      </c>
      <c r="C18677" s="47" t="s">
        <v>40022</v>
      </c>
    </row>
    <row r="18678" spans="1:3" x14ac:dyDescent="0.25">
      <c r="A18678">
        <v>170996</v>
      </c>
      <c r="B18678" t="s">
        <v>40023</v>
      </c>
      <c r="C18678" s="47" t="s">
        <v>40024</v>
      </c>
    </row>
    <row r="18679" spans="1:3" x14ac:dyDescent="0.25">
      <c r="A18679">
        <v>170997</v>
      </c>
      <c r="B18679" t="s">
        <v>40025</v>
      </c>
      <c r="C18679" s="47" t="s">
        <v>40026</v>
      </c>
    </row>
    <row r="18680" spans="1:3" x14ac:dyDescent="0.25">
      <c r="A18680">
        <v>170998</v>
      </c>
      <c r="B18680" t="s">
        <v>40027</v>
      </c>
      <c r="C18680" s="47" t="s">
        <v>40028</v>
      </c>
    </row>
    <row r="18681" spans="1:3" x14ac:dyDescent="0.25">
      <c r="A18681">
        <v>170999</v>
      </c>
      <c r="B18681" t="s">
        <v>40029</v>
      </c>
      <c r="C18681" s="47" t="s">
        <v>40030</v>
      </c>
    </row>
    <row r="18682" spans="1:3" x14ac:dyDescent="0.25">
      <c r="A18682">
        <v>171000</v>
      </c>
      <c r="B18682" t="s">
        <v>40031</v>
      </c>
      <c r="C18682" s="47" t="s">
        <v>40032</v>
      </c>
    </row>
    <row r="18683" spans="1:3" x14ac:dyDescent="0.25">
      <c r="A18683">
        <v>171001</v>
      </c>
      <c r="B18683" t="s">
        <v>40033</v>
      </c>
      <c r="C18683" s="47" t="s">
        <v>40034</v>
      </c>
    </row>
    <row r="18684" spans="1:3" x14ac:dyDescent="0.25">
      <c r="A18684">
        <v>171002</v>
      </c>
      <c r="B18684" t="s">
        <v>40035</v>
      </c>
      <c r="C18684" s="47" t="s">
        <v>40036</v>
      </c>
    </row>
    <row r="18685" spans="1:3" x14ac:dyDescent="0.25">
      <c r="A18685">
        <v>171003</v>
      </c>
      <c r="B18685" t="s">
        <v>40037</v>
      </c>
      <c r="C18685" s="47" t="s">
        <v>40038</v>
      </c>
    </row>
    <row r="18686" spans="1:3" x14ac:dyDescent="0.25">
      <c r="A18686">
        <v>171004</v>
      </c>
      <c r="B18686" t="s">
        <v>40039</v>
      </c>
      <c r="C18686" s="47" t="s">
        <v>40040</v>
      </c>
    </row>
    <row r="18687" spans="1:3" x14ac:dyDescent="0.25">
      <c r="A18687">
        <v>171005</v>
      </c>
      <c r="B18687" t="s">
        <v>40041</v>
      </c>
      <c r="C18687" s="47" t="s">
        <v>40042</v>
      </c>
    </row>
    <row r="18688" spans="1:3" x14ac:dyDescent="0.25">
      <c r="A18688">
        <v>171006</v>
      </c>
      <c r="B18688" t="s">
        <v>40043</v>
      </c>
      <c r="C18688" s="47" t="s">
        <v>40044</v>
      </c>
    </row>
    <row r="18689" spans="1:3" x14ac:dyDescent="0.25">
      <c r="A18689">
        <v>171007</v>
      </c>
      <c r="B18689" t="s">
        <v>40045</v>
      </c>
      <c r="C18689" s="47" t="s">
        <v>40046</v>
      </c>
    </row>
    <row r="18690" spans="1:3" x14ac:dyDescent="0.25">
      <c r="A18690">
        <v>171008</v>
      </c>
      <c r="B18690" t="s">
        <v>40047</v>
      </c>
      <c r="C18690" s="47" t="s">
        <v>40048</v>
      </c>
    </row>
    <row r="18691" spans="1:3" x14ac:dyDescent="0.25">
      <c r="A18691">
        <v>171009</v>
      </c>
      <c r="B18691" t="s">
        <v>40049</v>
      </c>
      <c r="C18691" s="47" t="s">
        <v>40050</v>
      </c>
    </row>
    <row r="18692" spans="1:3" x14ac:dyDescent="0.25">
      <c r="A18692">
        <v>171010</v>
      </c>
      <c r="B18692" t="s">
        <v>40051</v>
      </c>
      <c r="C18692" s="47" t="s">
        <v>40052</v>
      </c>
    </row>
    <row r="18693" spans="1:3" x14ac:dyDescent="0.25">
      <c r="A18693">
        <v>171011</v>
      </c>
      <c r="B18693" t="s">
        <v>40053</v>
      </c>
      <c r="C18693" s="47" t="s">
        <v>40054</v>
      </c>
    </row>
    <row r="18694" spans="1:3" x14ac:dyDescent="0.25">
      <c r="A18694">
        <v>171012</v>
      </c>
      <c r="B18694" t="s">
        <v>40055</v>
      </c>
      <c r="C18694" s="47" t="s">
        <v>40056</v>
      </c>
    </row>
    <row r="18695" spans="1:3" x14ac:dyDescent="0.25">
      <c r="A18695">
        <v>171013</v>
      </c>
      <c r="B18695" t="s">
        <v>40057</v>
      </c>
      <c r="C18695" s="47" t="s">
        <v>40058</v>
      </c>
    </row>
    <row r="18696" spans="1:3" x14ac:dyDescent="0.25">
      <c r="A18696">
        <v>171014</v>
      </c>
      <c r="B18696" t="s">
        <v>40059</v>
      </c>
      <c r="C18696" s="47" t="s">
        <v>40060</v>
      </c>
    </row>
    <row r="18697" spans="1:3" x14ac:dyDescent="0.25">
      <c r="A18697">
        <v>171015</v>
      </c>
      <c r="B18697" t="s">
        <v>40061</v>
      </c>
      <c r="C18697" s="47" t="s">
        <v>40062</v>
      </c>
    </row>
    <row r="18698" spans="1:3" x14ac:dyDescent="0.25">
      <c r="A18698">
        <v>171016</v>
      </c>
      <c r="B18698" t="s">
        <v>40063</v>
      </c>
      <c r="C18698" s="47" t="s">
        <v>40064</v>
      </c>
    </row>
    <row r="18699" spans="1:3" x14ac:dyDescent="0.25">
      <c r="A18699">
        <v>171017</v>
      </c>
      <c r="B18699" t="s">
        <v>40065</v>
      </c>
      <c r="C18699" s="47" t="s">
        <v>40066</v>
      </c>
    </row>
    <row r="18700" spans="1:3" x14ac:dyDescent="0.25">
      <c r="A18700">
        <v>171018</v>
      </c>
      <c r="B18700" t="s">
        <v>40067</v>
      </c>
      <c r="C18700" s="47" t="s">
        <v>40068</v>
      </c>
    </row>
    <row r="18701" spans="1:3" x14ac:dyDescent="0.25">
      <c r="A18701">
        <v>171019</v>
      </c>
      <c r="B18701" t="s">
        <v>40069</v>
      </c>
      <c r="C18701" s="47" t="s">
        <v>40070</v>
      </c>
    </row>
    <row r="18702" spans="1:3" x14ac:dyDescent="0.25">
      <c r="A18702">
        <v>171020</v>
      </c>
      <c r="B18702" t="s">
        <v>40071</v>
      </c>
      <c r="C18702" s="47" t="s">
        <v>40072</v>
      </c>
    </row>
    <row r="18703" spans="1:3" x14ac:dyDescent="0.25">
      <c r="A18703">
        <v>171021</v>
      </c>
      <c r="B18703" t="s">
        <v>40073</v>
      </c>
      <c r="C18703" s="47" t="s">
        <v>40074</v>
      </c>
    </row>
    <row r="18704" spans="1:3" x14ac:dyDescent="0.25">
      <c r="A18704">
        <v>171022</v>
      </c>
      <c r="B18704" t="s">
        <v>40075</v>
      </c>
      <c r="C18704" s="47" t="s">
        <v>40076</v>
      </c>
    </row>
    <row r="18705" spans="1:3" x14ac:dyDescent="0.25">
      <c r="A18705">
        <v>171023</v>
      </c>
      <c r="B18705" t="s">
        <v>40077</v>
      </c>
      <c r="C18705" s="47" t="s">
        <v>40078</v>
      </c>
    </row>
    <row r="18706" spans="1:3" x14ac:dyDescent="0.25">
      <c r="A18706">
        <v>171024</v>
      </c>
      <c r="B18706" t="s">
        <v>40079</v>
      </c>
      <c r="C18706" s="47" t="s">
        <v>40080</v>
      </c>
    </row>
    <row r="18707" spans="1:3" x14ac:dyDescent="0.25">
      <c r="A18707">
        <v>171025</v>
      </c>
      <c r="B18707" t="s">
        <v>40081</v>
      </c>
      <c r="C18707" s="47" t="s">
        <v>40082</v>
      </c>
    </row>
    <row r="18708" spans="1:3" x14ac:dyDescent="0.25">
      <c r="A18708">
        <v>171026</v>
      </c>
      <c r="B18708" t="s">
        <v>40083</v>
      </c>
      <c r="C18708" s="47" t="s">
        <v>40084</v>
      </c>
    </row>
    <row r="18709" spans="1:3" x14ac:dyDescent="0.25">
      <c r="A18709">
        <v>171027</v>
      </c>
      <c r="B18709" t="s">
        <v>40085</v>
      </c>
      <c r="C18709" s="47" t="s">
        <v>40086</v>
      </c>
    </row>
    <row r="18710" spans="1:3" x14ac:dyDescent="0.25">
      <c r="A18710">
        <v>171028</v>
      </c>
      <c r="B18710" t="s">
        <v>40087</v>
      </c>
      <c r="C18710" s="47" t="s">
        <v>40088</v>
      </c>
    </row>
    <row r="18711" spans="1:3" x14ac:dyDescent="0.25">
      <c r="A18711">
        <v>171029</v>
      </c>
      <c r="B18711" t="s">
        <v>40089</v>
      </c>
      <c r="C18711" s="47" t="s">
        <v>40090</v>
      </c>
    </row>
    <row r="18712" spans="1:3" x14ac:dyDescent="0.25">
      <c r="A18712">
        <v>171030</v>
      </c>
      <c r="B18712" t="s">
        <v>40091</v>
      </c>
      <c r="C18712" s="47" t="s">
        <v>40092</v>
      </c>
    </row>
    <row r="18713" spans="1:3" x14ac:dyDescent="0.25">
      <c r="A18713">
        <v>171031</v>
      </c>
      <c r="B18713" t="s">
        <v>719</v>
      </c>
      <c r="C18713" s="47" t="s">
        <v>40093</v>
      </c>
    </row>
    <row r="18714" spans="1:3" x14ac:dyDescent="0.25">
      <c r="A18714">
        <v>171032</v>
      </c>
      <c r="B18714" t="s">
        <v>379</v>
      </c>
      <c r="C18714" s="47" t="s">
        <v>40094</v>
      </c>
    </row>
    <row r="18715" spans="1:3" x14ac:dyDescent="0.25">
      <c r="A18715">
        <v>171033</v>
      </c>
      <c r="B18715" t="s">
        <v>1581</v>
      </c>
      <c r="C18715" s="47" t="s">
        <v>40095</v>
      </c>
    </row>
    <row r="18716" spans="1:3" x14ac:dyDescent="0.25">
      <c r="A18716">
        <v>171034</v>
      </c>
      <c r="B18716" t="s">
        <v>40096</v>
      </c>
      <c r="C18716" s="47" t="s">
        <v>40097</v>
      </c>
    </row>
    <row r="18717" spans="1:3" x14ac:dyDescent="0.25">
      <c r="A18717">
        <v>171035</v>
      </c>
      <c r="B18717" t="s">
        <v>40098</v>
      </c>
      <c r="C18717" s="47" t="s">
        <v>40099</v>
      </c>
    </row>
    <row r="18718" spans="1:3" x14ac:dyDescent="0.25">
      <c r="A18718">
        <v>171036</v>
      </c>
      <c r="B18718" t="s">
        <v>40100</v>
      </c>
      <c r="C18718" s="47" t="s">
        <v>40101</v>
      </c>
    </row>
    <row r="18719" spans="1:3" x14ac:dyDescent="0.25">
      <c r="A18719">
        <v>171037</v>
      </c>
      <c r="B18719" t="s">
        <v>40102</v>
      </c>
      <c r="C18719" s="47" t="s">
        <v>40103</v>
      </c>
    </row>
    <row r="18720" spans="1:3" x14ac:dyDescent="0.25">
      <c r="A18720">
        <v>171038</v>
      </c>
      <c r="B18720" t="s">
        <v>40104</v>
      </c>
      <c r="C18720" s="47" t="s">
        <v>40105</v>
      </c>
    </row>
    <row r="18721" spans="1:3" x14ac:dyDescent="0.25">
      <c r="A18721">
        <v>171039</v>
      </c>
      <c r="B18721" t="s">
        <v>40106</v>
      </c>
      <c r="C18721" s="47" t="s">
        <v>40107</v>
      </c>
    </row>
    <row r="18722" spans="1:3" x14ac:dyDescent="0.25">
      <c r="A18722">
        <v>171040</v>
      </c>
      <c r="B18722" t="s">
        <v>40108</v>
      </c>
      <c r="C18722" s="47" t="s">
        <v>40109</v>
      </c>
    </row>
    <row r="18723" spans="1:3" x14ac:dyDescent="0.25">
      <c r="A18723">
        <v>171041</v>
      </c>
      <c r="B18723" t="s">
        <v>40110</v>
      </c>
      <c r="C18723" s="47" t="s">
        <v>40111</v>
      </c>
    </row>
    <row r="18724" spans="1:3" x14ac:dyDescent="0.25">
      <c r="A18724">
        <v>171042</v>
      </c>
      <c r="B18724" t="s">
        <v>40112</v>
      </c>
      <c r="C18724" s="47" t="s">
        <v>40113</v>
      </c>
    </row>
    <row r="18725" spans="1:3" x14ac:dyDescent="0.25">
      <c r="A18725">
        <v>171043</v>
      </c>
      <c r="B18725" t="s">
        <v>40114</v>
      </c>
      <c r="C18725" s="47" t="s">
        <v>40115</v>
      </c>
    </row>
    <row r="18726" spans="1:3" x14ac:dyDescent="0.25">
      <c r="A18726">
        <v>171044</v>
      </c>
      <c r="B18726" t="s">
        <v>1663</v>
      </c>
      <c r="C18726" s="47" t="s">
        <v>40116</v>
      </c>
    </row>
    <row r="18727" spans="1:3" x14ac:dyDescent="0.25">
      <c r="A18727">
        <v>171045</v>
      </c>
      <c r="B18727" t="s">
        <v>40117</v>
      </c>
      <c r="C18727" s="47" t="s">
        <v>40118</v>
      </c>
    </row>
    <row r="18728" spans="1:3" x14ac:dyDescent="0.25">
      <c r="A18728">
        <v>171046</v>
      </c>
      <c r="B18728" t="s">
        <v>40119</v>
      </c>
      <c r="C18728" s="47" t="s">
        <v>40120</v>
      </c>
    </row>
    <row r="18729" spans="1:3" x14ac:dyDescent="0.25">
      <c r="A18729">
        <v>171047</v>
      </c>
      <c r="B18729" t="s">
        <v>40121</v>
      </c>
      <c r="C18729" s="47" t="s">
        <v>40122</v>
      </c>
    </row>
    <row r="18730" spans="1:3" x14ac:dyDescent="0.25">
      <c r="A18730">
        <v>171048</v>
      </c>
      <c r="B18730" t="s">
        <v>40123</v>
      </c>
      <c r="C18730" s="47" t="s">
        <v>40124</v>
      </c>
    </row>
    <row r="18731" spans="1:3" x14ac:dyDescent="0.25">
      <c r="A18731">
        <v>171049</v>
      </c>
      <c r="B18731" t="s">
        <v>40125</v>
      </c>
      <c r="C18731" s="47" t="s">
        <v>40126</v>
      </c>
    </row>
    <row r="18732" spans="1:3" x14ac:dyDescent="0.25">
      <c r="A18732">
        <v>171050</v>
      </c>
      <c r="B18732" t="s">
        <v>308</v>
      </c>
      <c r="C18732" s="47" t="s">
        <v>40127</v>
      </c>
    </row>
    <row r="18733" spans="1:3" x14ac:dyDescent="0.25">
      <c r="A18733">
        <v>171051</v>
      </c>
      <c r="B18733" t="s">
        <v>1276</v>
      </c>
      <c r="C18733" s="47" t="s">
        <v>40128</v>
      </c>
    </row>
    <row r="18734" spans="1:3" x14ac:dyDescent="0.25">
      <c r="A18734">
        <v>171052</v>
      </c>
      <c r="B18734" t="s">
        <v>40129</v>
      </c>
      <c r="C18734" s="47" t="s">
        <v>40130</v>
      </c>
    </row>
    <row r="18735" spans="1:3" x14ac:dyDescent="0.25">
      <c r="A18735">
        <v>171053</v>
      </c>
      <c r="B18735" t="s">
        <v>40131</v>
      </c>
      <c r="C18735" s="47" t="s">
        <v>40132</v>
      </c>
    </row>
    <row r="18736" spans="1:3" x14ac:dyDescent="0.25">
      <c r="A18736">
        <v>171054</v>
      </c>
      <c r="B18736" t="s">
        <v>40133</v>
      </c>
      <c r="C18736" s="47" t="s">
        <v>40134</v>
      </c>
    </row>
    <row r="18737" spans="1:3" x14ac:dyDescent="0.25">
      <c r="A18737">
        <v>171055</v>
      </c>
      <c r="B18737" t="s">
        <v>40135</v>
      </c>
      <c r="C18737" s="47" t="s">
        <v>40136</v>
      </c>
    </row>
    <row r="18738" spans="1:3" x14ac:dyDescent="0.25">
      <c r="A18738">
        <v>171056</v>
      </c>
      <c r="B18738" t="s">
        <v>40137</v>
      </c>
      <c r="C18738" s="47" t="s">
        <v>40138</v>
      </c>
    </row>
    <row r="18739" spans="1:3" x14ac:dyDescent="0.25">
      <c r="A18739">
        <v>171057</v>
      </c>
      <c r="B18739" t="s">
        <v>40139</v>
      </c>
      <c r="C18739" s="47" t="s">
        <v>40140</v>
      </c>
    </row>
    <row r="18740" spans="1:3" x14ac:dyDescent="0.25">
      <c r="A18740">
        <v>171058</v>
      </c>
      <c r="B18740" t="s">
        <v>40141</v>
      </c>
      <c r="C18740" s="47" t="s">
        <v>40142</v>
      </c>
    </row>
    <row r="18741" spans="1:3" x14ac:dyDescent="0.25">
      <c r="A18741">
        <v>171059</v>
      </c>
      <c r="B18741" t="s">
        <v>40143</v>
      </c>
      <c r="C18741" s="47" t="s">
        <v>40144</v>
      </c>
    </row>
    <row r="18742" spans="1:3" x14ac:dyDescent="0.25">
      <c r="A18742">
        <v>171060</v>
      </c>
      <c r="B18742" t="s">
        <v>40145</v>
      </c>
      <c r="C18742" s="47" t="s">
        <v>40146</v>
      </c>
    </row>
    <row r="18743" spans="1:3" x14ac:dyDescent="0.25">
      <c r="A18743">
        <v>171061</v>
      </c>
      <c r="B18743" t="s">
        <v>40147</v>
      </c>
      <c r="C18743" s="47" t="s">
        <v>40148</v>
      </c>
    </row>
    <row r="18744" spans="1:3" x14ac:dyDescent="0.25">
      <c r="A18744">
        <v>171062</v>
      </c>
      <c r="B18744" t="s">
        <v>40149</v>
      </c>
      <c r="C18744" s="47" t="s">
        <v>40150</v>
      </c>
    </row>
    <row r="18745" spans="1:3" x14ac:dyDescent="0.25">
      <c r="A18745">
        <v>171063</v>
      </c>
      <c r="B18745" t="s">
        <v>40151</v>
      </c>
      <c r="C18745" s="47" t="s">
        <v>40152</v>
      </c>
    </row>
    <row r="18746" spans="1:3" x14ac:dyDescent="0.25">
      <c r="A18746">
        <v>171064</v>
      </c>
      <c r="B18746" t="s">
        <v>40153</v>
      </c>
      <c r="C18746" s="47" t="s">
        <v>40154</v>
      </c>
    </row>
    <row r="18747" spans="1:3" x14ac:dyDescent="0.25">
      <c r="A18747">
        <v>171065</v>
      </c>
      <c r="B18747" t="s">
        <v>40155</v>
      </c>
      <c r="C18747" s="47" t="s">
        <v>40156</v>
      </c>
    </row>
    <row r="18748" spans="1:3" x14ac:dyDescent="0.25">
      <c r="A18748">
        <v>171066</v>
      </c>
      <c r="B18748" t="s">
        <v>40157</v>
      </c>
      <c r="C18748" s="47" t="s">
        <v>40158</v>
      </c>
    </row>
    <row r="18749" spans="1:3" x14ac:dyDescent="0.25">
      <c r="A18749">
        <v>171067</v>
      </c>
      <c r="B18749" t="s">
        <v>813</v>
      </c>
      <c r="C18749" s="47" t="s">
        <v>40159</v>
      </c>
    </row>
    <row r="18750" spans="1:3" x14ac:dyDescent="0.25">
      <c r="A18750">
        <v>171068</v>
      </c>
      <c r="B18750" t="s">
        <v>40160</v>
      </c>
      <c r="C18750" s="47" t="s">
        <v>40161</v>
      </c>
    </row>
    <row r="18751" spans="1:3" x14ac:dyDescent="0.25">
      <c r="A18751">
        <v>171069</v>
      </c>
      <c r="B18751" t="s">
        <v>40162</v>
      </c>
      <c r="C18751" s="47" t="s">
        <v>40163</v>
      </c>
    </row>
    <row r="18752" spans="1:3" x14ac:dyDescent="0.25">
      <c r="A18752">
        <v>171070</v>
      </c>
      <c r="B18752" t="s">
        <v>40164</v>
      </c>
      <c r="C18752" s="47" t="s">
        <v>40165</v>
      </c>
    </row>
    <row r="18753" spans="1:3" x14ac:dyDescent="0.25">
      <c r="A18753">
        <v>171071</v>
      </c>
      <c r="B18753" t="s">
        <v>40166</v>
      </c>
      <c r="C18753" s="47" t="s">
        <v>40167</v>
      </c>
    </row>
    <row r="18754" spans="1:3" x14ac:dyDescent="0.25">
      <c r="A18754">
        <v>171072</v>
      </c>
      <c r="B18754" t="s">
        <v>40168</v>
      </c>
      <c r="C18754" s="47" t="s">
        <v>40169</v>
      </c>
    </row>
    <row r="18755" spans="1:3" x14ac:dyDescent="0.25">
      <c r="A18755">
        <v>171073</v>
      </c>
      <c r="B18755" t="s">
        <v>40170</v>
      </c>
      <c r="C18755" s="47" t="s">
        <v>40171</v>
      </c>
    </row>
    <row r="18756" spans="1:3" x14ac:dyDescent="0.25">
      <c r="A18756">
        <v>171074</v>
      </c>
      <c r="B18756" t="s">
        <v>40172</v>
      </c>
      <c r="C18756" s="47" t="s">
        <v>40173</v>
      </c>
    </row>
    <row r="18757" spans="1:3" x14ac:dyDescent="0.25">
      <c r="A18757">
        <v>171075</v>
      </c>
      <c r="B18757" t="s">
        <v>40174</v>
      </c>
      <c r="C18757" s="47" t="s">
        <v>40175</v>
      </c>
    </row>
    <row r="18758" spans="1:3" x14ac:dyDescent="0.25">
      <c r="A18758">
        <v>171076</v>
      </c>
      <c r="B18758" t="s">
        <v>375</v>
      </c>
      <c r="C18758" s="47" t="s">
        <v>40176</v>
      </c>
    </row>
    <row r="18759" spans="1:3" x14ac:dyDescent="0.25">
      <c r="A18759">
        <v>171077</v>
      </c>
      <c r="B18759" t="s">
        <v>40177</v>
      </c>
      <c r="C18759" s="47" t="s">
        <v>40178</v>
      </c>
    </row>
    <row r="18760" spans="1:3" x14ac:dyDescent="0.25">
      <c r="A18760">
        <v>171078</v>
      </c>
      <c r="B18760" t="s">
        <v>40179</v>
      </c>
      <c r="C18760" s="47" t="s">
        <v>40180</v>
      </c>
    </row>
    <row r="18761" spans="1:3" x14ac:dyDescent="0.25">
      <c r="A18761">
        <v>171079</v>
      </c>
      <c r="B18761" t="s">
        <v>40181</v>
      </c>
      <c r="C18761" s="47" t="s">
        <v>40182</v>
      </c>
    </row>
    <row r="18762" spans="1:3" x14ac:dyDescent="0.25">
      <c r="A18762">
        <v>171080</v>
      </c>
      <c r="B18762" t="s">
        <v>182</v>
      </c>
      <c r="C18762" s="47" t="s">
        <v>40183</v>
      </c>
    </row>
    <row r="18763" spans="1:3" x14ac:dyDescent="0.25">
      <c r="A18763">
        <v>171081</v>
      </c>
      <c r="B18763" t="s">
        <v>40184</v>
      </c>
      <c r="C18763" s="47" t="s">
        <v>40185</v>
      </c>
    </row>
    <row r="18764" spans="1:3" x14ac:dyDescent="0.25">
      <c r="A18764">
        <v>171082</v>
      </c>
      <c r="B18764" t="s">
        <v>40186</v>
      </c>
      <c r="C18764" s="47" t="s">
        <v>40187</v>
      </c>
    </row>
    <row r="18765" spans="1:3" x14ac:dyDescent="0.25">
      <c r="A18765">
        <v>171083</v>
      </c>
      <c r="B18765" t="s">
        <v>40188</v>
      </c>
      <c r="C18765" s="47" t="s">
        <v>40189</v>
      </c>
    </row>
    <row r="18766" spans="1:3" x14ac:dyDescent="0.25">
      <c r="A18766">
        <v>171084</v>
      </c>
      <c r="B18766" t="s">
        <v>40190</v>
      </c>
      <c r="C18766" s="47" t="s">
        <v>40191</v>
      </c>
    </row>
    <row r="18767" spans="1:3" x14ac:dyDescent="0.25">
      <c r="A18767">
        <v>171085</v>
      </c>
      <c r="B18767" t="s">
        <v>40192</v>
      </c>
      <c r="C18767" s="47" t="s">
        <v>40193</v>
      </c>
    </row>
    <row r="18768" spans="1:3" x14ac:dyDescent="0.25">
      <c r="A18768">
        <v>171086</v>
      </c>
      <c r="B18768" t="s">
        <v>40194</v>
      </c>
      <c r="C18768" s="47" t="s">
        <v>40195</v>
      </c>
    </row>
    <row r="18769" spans="1:3" x14ac:dyDescent="0.25">
      <c r="A18769">
        <v>171087</v>
      </c>
      <c r="B18769" t="s">
        <v>40196</v>
      </c>
      <c r="C18769" s="47" t="s">
        <v>40197</v>
      </c>
    </row>
    <row r="18770" spans="1:3" x14ac:dyDescent="0.25">
      <c r="A18770">
        <v>171088</v>
      </c>
      <c r="B18770" t="s">
        <v>40198</v>
      </c>
      <c r="C18770" s="47" t="s">
        <v>40199</v>
      </c>
    </row>
    <row r="18771" spans="1:3" x14ac:dyDescent="0.25">
      <c r="A18771">
        <v>171089</v>
      </c>
      <c r="B18771" t="s">
        <v>40200</v>
      </c>
      <c r="C18771" s="47" t="s">
        <v>40201</v>
      </c>
    </row>
    <row r="18772" spans="1:3" x14ac:dyDescent="0.25">
      <c r="A18772">
        <v>171090</v>
      </c>
      <c r="B18772" t="s">
        <v>40202</v>
      </c>
      <c r="C18772" s="47" t="s">
        <v>40203</v>
      </c>
    </row>
    <row r="18773" spans="1:3" x14ac:dyDescent="0.25">
      <c r="A18773">
        <v>171091</v>
      </c>
      <c r="B18773" t="s">
        <v>40204</v>
      </c>
      <c r="C18773" s="47" t="s">
        <v>40205</v>
      </c>
    </row>
    <row r="18774" spans="1:3" x14ac:dyDescent="0.25">
      <c r="A18774">
        <v>171092</v>
      </c>
      <c r="B18774" t="s">
        <v>40206</v>
      </c>
      <c r="C18774" s="47" t="s">
        <v>40207</v>
      </c>
    </row>
    <row r="18775" spans="1:3" x14ac:dyDescent="0.25">
      <c r="A18775">
        <v>171093</v>
      </c>
      <c r="B18775" t="s">
        <v>40208</v>
      </c>
      <c r="C18775" s="47" t="s">
        <v>40209</v>
      </c>
    </row>
    <row r="18776" spans="1:3" x14ac:dyDescent="0.25">
      <c r="A18776">
        <v>171094</v>
      </c>
      <c r="B18776" t="s">
        <v>40210</v>
      </c>
      <c r="C18776" s="47" t="s">
        <v>40211</v>
      </c>
    </row>
    <row r="18777" spans="1:3" x14ac:dyDescent="0.25">
      <c r="A18777">
        <v>171095</v>
      </c>
      <c r="B18777" t="s">
        <v>40212</v>
      </c>
      <c r="C18777" s="47" t="s">
        <v>40213</v>
      </c>
    </row>
    <row r="18778" spans="1:3" x14ac:dyDescent="0.25">
      <c r="A18778">
        <v>171096</v>
      </c>
      <c r="B18778" t="s">
        <v>439</v>
      </c>
      <c r="C18778" s="47" t="s">
        <v>40214</v>
      </c>
    </row>
    <row r="18779" spans="1:3" x14ac:dyDescent="0.25">
      <c r="A18779">
        <v>171097</v>
      </c>
      <c r="B18779" t="s">
        <v>40215</v>
      </c>
      <c r="C18779" s="47" t="s">
        <v>40216</v>
      </c>
    </row>
    <row r="18780" spans="1:3" x14ac:dyDescent="0.25">
      <c r="A18780">
        <v>171098</v>
      </c>
      <c r="B18780" t="s">
        <v>40217</v>
      </c>
      <c r="C18780" s="47" t="s">
        <v>40218</v>
      </c>
    </row>
    <row r="18781" spans="1:3" x14ac:dyDescent="0.25">
      <c r="A18781">
        <v>171099</v>
      </c>
      <c r="B18781" t="s">
        <v>40219</v>
      </c>
      <c r="C18781" s="47" t="s">
        <v>40220</v>
      </c>
    </row>
    <row r="18782" spans="1:3" x14ac:dyDescent="0.25">
      <c r="A18782">
        <v>171100</v>
      </c>
      <c r="B18782" t="s">
        <v>40221</v>
      </c>
      <c r="C18782" s="47" t="s">
        <v>40222</v>
      </c>
    </row>
    <row r="18783" spans="1:3" x14ac:dyDescent="0.25">
      <c r="A18783">
        <v>171101</v>
      </c>
      <c r="B18783" t="s">
        <v>1722</v>
      </c>
      <c r="C18783" s="47" t="s">
        <v>40223</v>
      </c>
    </row>
    <row r="18784" spans="1:3" x14ac:dyDescent="0.25">
      <c r="A18784">
        <v>171102</v>
      </c>
      <c r="B18784" t="s">
        <v>290</v>
      </c>
      <c r="C18784" s="47" t="s">
        <v>40224</v>
      </c>
    </row>
    <row r="18785" spans="1:3" x14ac:dyDescent="0.25">
      <c r="A18785">
        <v>171103</v>
      </c>
      <c r="B18785" t="s">
        <v>40225</v>
      </c>
      <c r="C18785" s="47" t="s">
        <v>40226</v>
      </c>
    </row>
    <row r="18786" spans="1:3" x14ac:dyDescent="0.25">
      <c r="A18786">
        <v>171104</v>
      </c>
      <c r="B18786" t="s">
        <v>40227</v>
      </c>
      <c r="C18786" s="47" t="s">
        <v>40228</v>
      </c>
    </row>
    <row r="18787" spans="1:3" x14ac:dyDescent="0.25">
      <c r="A18787">
        <v>171105</v>
      </c>
      <c r="B18787" t="s">
        <v>40229</v>
      </c>
      <c r="C18787" s="47" t="s">
        <v>40230</v>
      </c>
    </row>
    <row r="18788" spans="1:3" x14ac:dyDescent="0.25">
      <c r="A18788">
        <v>171106</v>
      </c>
      <c r="B18788" t="s">
        <v>40231</v>
      </c>
      <c r="C18788" s="47" t="s">
        <v>40232</v>
      </c>
    </row>
    <row r="18789" spans="1:3" x14ac:dyDescent="0.25">
      <c r="A18789">
        <v>171107</v>
      </c>
      <c r="B18789" t="s">
        <v>40233</v>
      </c>
      <c r="C18789" s="47" t="s">
        <v>40234</v>
      </c>
    </row>
    <row r="18790" spans="1:3" x14ac:dyDescent="0.25">
      <c r="A18790">
        <v>171108</v>
      </c>
      <c r="B18790" t="s">
        <v>40235</v>
      </c>
      <c r="C18790" s="47" t="s">
        <v>40236</v>
      </c>
    </row>
    <row r="18791" spans="1:3" x14ac:dyDescent="0.25">
      <c r="A18791">
        <v>171109</v>
      </c>
      <c r="B18791" t="s">
        <v>40237</v>
      </c>
      <c r="C18791" s="47" t="s">
        <v>40238</v>
      </c>
    </row>
    <row r="18792" spans="1:3" x14ac:dyDescent="0.25">
      <c r="A18792">
        <v>171110</v>
      </c>
      <c r="B18792" t="s">
        <v>40239</v>
      </c>
      <c r="C18792" s="47" t="s">
        <v>40240</v>
      </c>
    </row>
    <row r="18793" spans="1:3" x14ac:dyDescent="0.25">
      <c r="A18793">
        <v>171111</v>
      </c>
      <c r="B18793" t="s">
        <v>40241</v>
      </c>
      <c r="C18793" s="47" t="s">
        <v>40242</v>
      </c>
    </row>
    <row r="18794" spans="1:3" x14ac:dyDescent="0.25">
      <c r="A18794">
        <v>171112</v>
      </c>
      <c r="B18794" t="s">
        <v>40243</v>
      </c>
      <c r="C18794" s="47" t="s">
        <v>40244</v>
      </c>
    </row>
    <row r="18795" spans="1:3" x14ac:dyDescent="0.25">
      <c r="A18795">
        <v>171113</v>
      </c>
      <c r="B18795" t="s">
        <v>40245</v>
      </c>
      <c r="C18795" s="47" t="s">
        <v>40246</v>
      </c>
    </row>
    <row r="18796" spans="1:3" x14ac:dyDescent="0.25">
      <c r="A18796">
        <v>171114</v>
      </c>
      <c r="B18796" t="s">
        <v>40247</v>
      </c>
      <c r="C18796" s="47" t="s">
        <v>40248</v>
      </c>
    </row>
    <row r="18797" spans="1:3" x14ac:dyDescent="0.25">
      <c r="A18797">
        <v>171115</v>
      </c>
      <c r="B18797" t="s">
        <v>40249</v>
      </c>
      <c r="C18797" s="47" t="s">
        <v>40250</v>
      </c>
    </row>
    <row r="18798" spans="1:3" x14ac:dyDescent="0.25">
      <c r="A18798">
        <v>171116</v>
      </c>
      <c r="B18798" t="s">
        <v>40251</v>
      </c>
      <c r="C18798" s="47" t="s">
        <v>40252</v>
      </c>
    </row>
    <row r="18799" spans="1:3" x14ac:dyDescent="0.25">
      <c r="A18799">
        <v>171117</v>
      </c>
      <c r="B18799" t="s">
        <v>40253</v>
      </c>
      <c r="C18799" s="47" t="s">
        <v>40254</v>
      </c>
    </row>
    <row r="18800" spans="1:3" x14ac:dyDescent="0.25">
      <c r="A18800">
        <v>171118</v>
      </c>
      <c r="B18800" t="s">
        <v>40255</v>
      </c>
      <c r="C18800" s="47" t="s">
        <v>40256</v>
      </c>
    </row>
    <row r="18801" spans="1:3" x14ac:dyDescent="0.25">
      <c r="A18801">
        <v>171119</v>
      </c>
      <c r="B18801" t="s">
        <v>40257</v>
      </c>
      <c r="C18801" s="47" t="s">
        <v>40258</v>
      </c>
    </row>
    <row r="18802" spans="1:3" x14ac:dyDescent="0.25">
      <c r="A18802">
        <v>171120</v>
      </c>
      <c r="B18802" t="s">
        <v>1342</v>
      </c>
      <c r="C18802" s="47" t="s">
        <v>40259</v>
      </c>
    </row>
    <row r="18803" spans="1:3" x14ac:dyDescent="0.25">
      <c r="A18803">
        <v>171121</v>
      </c>
      <c r="B18803" t="s">
        <v>40260</v>
      </c>
      <c r="C18803" s="47" t="s">
        <v>40261</v>
      </c>
    </row>
    <row r="18804" spans="1:3" x14ac:dyDescent="0.25">
      <c r="A18804">
        <v>171122</v>
      </c>
      <c r="B18804" t="s">
        <v>40262</v>
      </c>
      <c r="C18804" s="47" t="s">
        <v>40263</v>
      </c>
    </row>
    <row r="18805" spans="1:3" x14ac:dyDescent="0.25">
      <c r="A18805">
        <v>171123</v>
      </c>
      <c r="B18805" t="s">
        <v>40264</v>
      </c>
      <c r="C18805" s="47" t="s">
        <v>40265</v>
      </c>
    </row>
    <row r="18806" spans="1:3" x14ac:dyDescent="0.25">
      <c r="A18806">
        <v>171124</v>
      </c>
      <c r="B18806" t="s">
        <v>40266</v>
      </c>
      <c r="C18806" s="47" t="s">
        <v>40267</v>
      </c>
    </row>
    <row r="18807" spans="1:3" x14ac:dyDescent="0.25">
      <c r="A18807">
        <v>171125</v>
      </c>
      <c r="B18807" t="s">
        <v>40268</v>
      </c>
      <c r="C18807" s="47" t="s">
        <v>40269</v>
      </c>
    </row>
    <row r="18808" spans="1:3" x14ac:dyDescent="0.25">
      <c r="A18808">
        <v>171126</v>
      </c>
      <c r="B18808" t="s">
        <v>858</v>
      </c>
      <c r="C18808" s="47" t="s">
        <v>40270</v>
      </c>
    </row>
    <row r="18809" spans="1:3" x14ac:dyDescent="0.25">
      <c r="A18809">
        <v>171127</v>
      </c>
      <c r="B18809" t="s">
        <v>22</v>
      </c>
      <c r="C18809" s="47" t="s">
        <v>40271</v>
      </c>
    </row>
    <row r="18810" spans="1:3" x14ac:dyDescent="0.25">
      <c r="A18810">
        <v>171128</v>
      </c>
      <c r="B18810" t="s">
        <v>40272</v>
      </c>
      <c r="C18810" s="47" t="s">
        <v>40273</v>
      </c>
    </row>
    <row r="18811" spans="1:3" x14ac:dyDescent="0.25">
      <c r="A18811">
        <v>171129</v>
      </c>
      <c r="B18811" t="s">
        <v>40274</v>
      </c>
      <c r="C18811" s="47" t="s">
        <v>40275</v>
      </c>
    </row>
    <row r="18812" spans="1:3" x14ac:dyDescent="0.25">
      <c r="A18812">
        <v>171130</v>
      </c>
      <c r="B18812" t="s">
        <v>40276</v>
      </c>
      <c r="C18812" s="47" t="s">
        <v>40277</v>
      </c>
    </row>
    <row r="18813" spans="1:3" x14ac:dyDescent="0.25">
      <c r="A18813">
        <v>171131</v>
      </c>
      <c r="B18813" t="s">
        <v>40278</v>
      </c>
      <c r="C18813" s="47" t="s">
        <v>40279</v>
      </c>
    </row>
    <row r="18814" spans="1:3" x14ac:dyDescent="0.25">
      <c r="A18814">
        <v>171132</v>
      </c>
      <c r="B18814" t="s">
        <v>40280</v>
      </c>
      <c r="C18814" s="47" t="s">
        <v>40281</v>
      </c>
    </row>
    <row r="18815" spans="1:3" x14ac:dyDescent="0.25">
      <c r="A18815">
        <v>171133</v>
      </c>
      <c r="B18815" t="s">
        <v>40282</v>
      </c>
      <c r="C18815" s="47" t="s">
        <v>40283</v>
      </c>
    </row>
    <row r="18816" spans="1:3" x14ac:dyDescent="0.25">
      <c r="A18816">
        <v>171134</v>
      </c>
      <c r="B18816" t="s">
        <v>40284</v>
      </c>
      <c r="C18816" s="47" t="s">
        <v>40285</v>
      </c>
    </row>
    <row r="18817" spans="1:3" x14ac:dyDescent="0.25">
      <c r="A18817">
        <v>171135</v>
      </c>
      <c r="B18817" t="s">
        <v>40286</v>
      </c>
      <c r="C18817" s="47" t="s">
        <v>40287</v>
      </c>
    </row>
    <row r="18818" spans="1:3" x14ac:dyDescent="0.25">
      <c r="A18818">
        <v>171136</v>
      </c>
      <c r="B18818" t="s">
        <v>40288</v>
      </c>
      <c r="C18818" s="47" t="s">
        <v>40289</v>
      </c>
    </row>
    <row r="18819" spans="1:3" x14ac:dyDescent="0.25">
      <c r="A18819">
        <v>171137</v>
      </c>
      <c r="B18819" t="s">
        <v>40290</v>
      </c>
      <c r="C18819" s="47" t="s">
        <v>40291</v>
      </c>
    </row>
    <row r="18820" spans="1:3" x14ac:dyDescent="0.25">
      <c r="A18820">
        <v>171138</v>
      </c>
      <c r="B18820" t="s">
        <v>1602</v>
      </c>
      <c r="C18820" s="47" t="s">
        <v>40292</v>
      </c>
    </row>
    <row r="18821" spans="1:3" x14ac:dyDescent="0.25">
      <c r="A18821">
        <v>171139</v>
      </c>
      <c r="B18821" t="s">
        <v>40293</v>
      </c>
      <c r="C18821" s="47" t="s">
        <v>40294</v>
      </c>
    </row>
    <row r="18822" spans="1:3" x14ac:dyDescent="0.25">
      <c r="A18822">
        <v>171140</v>
      </c>
      <c r="B18822" t="s">
        <v>40295</v>
      </c>
      <c r="C18822" s="47" t="s">
        <v>40296</v>
      </c>
    </row>
    <row r="18823" spans="1:3" x14ac:dyDescent="0.25">
      <c r="A18823">
        <v>171141</v>
      </c>
      <c r="B18823" t="s">
        <v>40297</v>
      </c>
      <c r="C18823" s="47" t="s">
        <v>40298</v>
      </c>
    </row>
    <row r="18824" spans="1:3" x14ac:dyDescent="0.25">
      <c r="A18824">
        <v>171142</v>
      </c>
      <c r="B18824" t="s">
        <v>40299</v>
      </c>
      <c r="C18824" s="47" t="s">
        <v>40300</v>
      </c>
    </row>
    <row r="18825" spans="1:3" x14ac:dyDescent="0.25">
      <c r="A18825">
        <v>171143</v>
      </c>
      <c r="B18825" t="s">
        <v>40301</v>
      </c>
      <c r="C18825" s="47" t="s">
        <v>40302</v>
      </c>
    </row>
    <row r="18826" spans="1:3" x14ac:dyDescent="0.25">
      <c r="A18826">
        <v>171144</v>
      </c>
      <c r="B18826" t="s">
        <v>40303</v>
      </c>
      <c r="C18826" s="47" t="s">
        <v>40304</v>
      </c>
    </row>
    <row r="18827" spans="1:3" x14ac:dyDescent="0.25">
      <c r="A18827">
        <v>171145</v>
      </c>
      <c r="B18827" t="s">
        <v>40305</v>
      </c>
      <c r="C18827" s="47" t="s">
        <v>40306</v>
      </c>
    </row>
    <row r="18828" spans="1:3" x14ac:dyDescent="0.25">
      <c r="A18828">
        <v>171146</v>
      </c>
      <c r="B18828" t="s">
        <v>40307</v>
      </c>
      <c r="C18828" s="47" t="s">
        <v>40308</v>
      </c>
    </row>
    <row r="18829" spans="1:3" x14ac:dyDescent="0.25">
      <c r="A18829">
        <v>171147</v>
      </c>
      <c r="B18829" t="s">
        <v>40309</v>
      </c>
      <c r="C18829" s="47" t="s">
        <v>40310</v>
      </c>
    </row>
    <row r="18830" spans="1:3" x14ac:dyDescent="0.25">
      <c r="A18830">
        <v>171148</v>
      </c>
      <c r="B18830" t="s">
        <v>40311</v>
      </c>
      <c r="C18830" s="47" t="s">
        <v>40312</v>
      </c>
    </row>
    <row r="18831" spans="1:3" x14ac:dyDescent="0.25">
      <c r="A18831">
        <v>171149</v>
      </c>
      <c r="B18831" t="s">
        <v>40313</v>
      </c>
      <c r="C18831" s="47" t="s">
        <v>40314</v>
      </c>
    </row>
    <row r="18832" spans="1:3" x14ac:dyDescent="0.25">
      <c r="A18832">
        <v>171150</v>
      </c>
      <c r="B18832" t="s">
        <v>40315</v>
      </c>
      <c r="C18832" s="47" t="s">
        <v>40316</v>
      </c>
    </row>
    <row r="18833" spans="1:3" x14ac:dyDescent="0.25">
      <c r="A18833">
        <v>171151</v>
      </c>
      <c r="B18833" t="s">
        <v>40317</v>
      </c>
      <c r="C18833" s="47" t="s">
        <v>40318</v>
      </c>
    </row>
    <row r="18834" spans="1:3" x14ac:dyDescent="0.25">
      <c r="A18834">
        <v>171152</v>
      </c>
      <c r="B18834" t="s">
        <v>40319</v>
      </c>
      <c r="C18834" s="47" t="s">
        <v>40320</v>
      </c>
    </row>
    <row r="18835" spans="1:3" x14ac:dyDescent="0.25">
      <c r="A18835">
        <v>171153</v>
      </c>
      <c r="B18835" t="s">
        <v>363</v>
      </c>
      <c r="C18835" s="47" t="s">
        <v>40321</v>
      </c>
    </row>
    <row r="18836" spans="1:3" x14ac:dyDescent="0.25">
      <c r="A18836">
        <v>171154</v>
      </c>
      <c r="B18836" t="s">
        <v>40322</v>
      </c>
      <c r="C18836" s="47" t="s">
        <v>40323</v>
      </c>
    </row>
    <row r="18837" spans="1:3" x14ac:dyDescent="0.25">
      <c r="A18837">
        <v>171155</v>
      </c>
      <c r="B18837" t="s">
        <v>40324</v>
      </c>
      <c r="C18837" s="47" t="s">
        <v>40325</v>
      </c>
    </row>
    <row r="18838" spans="1:3" x14ac:dyDescent="0.25">
      <c r="A18838">
        <v>171156</v>
      </c>
      <c r="B18838" t="s">
        <v>118</v>
      </c>
      <c r="C18838" s="47" t="s">
        <v>40326</v>
      </c>
    </row>
    <row r="18839" spans="1:3" x14ac:dyDescent="0.25">
      <c r="A18839">
        <v>171157</v>
      </c>
      <c r="B18839" t="s">
        <v>1303</v>
      </c>
      <c r="C18839" s="47" t="s">
        <v>40327</v>
      </c>
    </row>
    <row r="18840" spans="1:3" x14ac:dyDescent="0.25">
      <c r="A18840">
        <v>171158</v>
      </c>
      <c r="B18840" t="s">
        <v>40328</v>
      </c>
      <c r="C18840" s="47" t="s">
        <v>40329</v>
      </c>
    </row>
    <row r="18841" spans="1:3" x14ac:dyDescent="0.25">
      <c r="A18841">
        <v>171159</v>
      </c>
      <c r="B18841" t="s">
        <v>40330</v>
      </c>
      <c r="C18841" s="47" t="s">
        <v>40331</v>
      </c>
    </row>
    <row r="18842" spans="1:3" x14ac:dyDescent="0.25">
      <c r="A18842">
        <v>171160</v>
      </c>
      <c r="B18842" t="s">
        <v>40332</v>
      </c>
      <c r="C18842" s="47" t="s">
        <v>40333</v>
      </c>
    </row>
    <row r="18843" spans="1:3" x14ac:dyDescent="0.25">
      <c r="A18843">
        <v>171161</v>
      </c>
      <c r="B18843" t="s">
        <v>40334</v>
      </c>
      <c r="C18843" s="47" t="s">
        <v>40335</v>
      </c>
    </row>
    <row r="18844" spans="1:3" x14ac:dyDescent="0.25">
      <c r="A18844">
        <v>171162</v>
      </c>
      <c r="B18844" t="s">
        <v>40336</v>
      </c>
      <c r="C18844" s="47" t="s">
        <v>40337</v>
      </c>
    </row>
    <row r="18845" spans="1:3" x14ac:dyDescent="0.25">
      <c r="A18845">
        <v>171163</v>
      </c>
      <c r="B18845" t="s">
        <v>40338</v>
      </c>
      <c r="C18845" s="47" t="s">
        <v>40339</v>
      </c>
    </row>
    <row r="18846" spans="1:3" x14ac:dyDescent="0.25">
      <c r="A18846">
        <v>171164</v>
      </c>
      <c r="B18846" t="s">
        <v>40340</v>
      </c>
      <c r="C18846" s="47" t="s">
        <v>40341</v>
      </c>
    </row>
    <row r="18847" spans="1:3" x14ac:dyDescent="0.25">
      <c r="A18847">
        <v>171165</v>
      </c>
      <c r="B18847" t="s">
        <v>40342</v>
      </c>
      <c r="C18847" s="47" t="s">
        <v>40343</v>
      </c>
    </row>
    <row r="18848" spans="1:3" x14ac:dyDescent="0.25">
      <c r="A18848">
        <v>171166</v>
      </c>
      <c r="B18848" t="s">
        <v>40344</v>
      </c>
      <c r="C18848" s="47" t="s">
        <v>40345</v>
      </c>
    </row>
    <row r="18849" spans="1:3" x14ac:dyDescent="0.25">
      <c r="A18849">
        <v>171167</v>
      </c>
      <c r="B18849" t="s">
        <v>40346</v>
      </c>
      <c r="C18849" s="47" t="s">
        <v>40347</v>
      </c>
    </row>
    <row r="18850" spans="1:3" x14ac:dyDescent="0.25">
      <c r="A18850">
        <v>171168</v>
      </c>
      <c r="B18850" t="s">
        <v>40348</v>
      </c>
      <c r="C18850" s="47" t="s">
        <v>40349</v>
      </c>
    </row>
    <row r="18851" spans="1:3" x14ac:dyDescent="0.25">
      <c r="A18851">
        <v>171169</v>
      </c>
      <c r="B18851" t="s">
        <v>40350</v>
      </c>
      <c r="C18851" s="47" t="s">
        <v>40351</v>
      </c>
    </row>
    <row r="18852" spans="1:3" x14ac:dyDescent="0.25">
      <c r="A18852">
        <v>171170</v>
      </c>
      <c r="B18852" t="s">
        <v>40352</v>
      </c>
      <c r="C18852" s="47" t="s">
        <v>40353</v>
      </c>
    </row>
    <row r="18853" spans="1:3" x14ac:dyDescent="0.25">
      <c r="A18853">
        <v>171171</v>
      </c>
      <c r="B18853" t="s">
        <v>40354</v>
      </c>
      <c r="C18853" s="47" t="s">
        <v>40355</v>
      </c>
    </row>
    <row r="18854" spans="1:3" x14ac:dyDescent="0.25">
      <c r="A18854">
        <v>171172</v>
      </c>
      <c r="B18854" t="s">
        <v>40356</v>
      </c>
      <c r="C18854" s="47" t="s">
        <v>40357</v>
      </c>
    </row>
    <row r="18855" spans="1:3" x14ac:dyDescent="0.25">
      <c r="A18855">
        <v>171173</v>
      </c>
      <c r="B18855" t="s">
        <v>40358</v>
      </c>
      <c r="C18855" s="47" t="s">
        <v>40359</v>
      </c>
    </row>
    <row r="18856" spans="1:3" x14ac:dyDescent="0.25">
      <c r="A18856">
        <v>171174</v>
      </c>
      <c r="B18856" t="s">
        <v>40360</v>
      </c>
      <c r="C18856" s="47" t="s">
        <v>40361</v>
      </c>
    </row>
    <row r="18857" spans="1:3" x14ac:dyDescent="0.25">
      <c r="A18857">
        <v>171175</v>
      </c>
      <c r="B18857" t="s">
        <v>40362</v>
      </c>
      <c r="C18857" s="47" t="s">
        <v>40363</v>
      </c>
    </row>
    <row r="18858" spans="1:3" x14ac:dyDescent="0.25">
      <c r="A18858">
        <v>171176</v>
      </c>
      <c r="B18858" t="s">
        <v>40364</v>
      </c>
      <c r="C18858" s="47" t="s">
        <v>40365</v>
      </c>
    </row>
    <row r="18859" spans="1:3" x14ac:dyDescent="0.25">
      <c r="A18859">
        <v>171177</v>
      </c>
      <c r="B18859" t="s">
        <v>40366</v>
      </c>
      <c r="C18859" s="47" t="s">
        <v>40367</v>
      </c>
    </row>
    <row r="18860" spans="1:3" x14ac:dyDescent="0.25">
      <c r="A18860">
        <v>171178</v>
      </c>
      <c r="B18860" t="s">
        <v>40368</v>
      </c>
      <c r="C18860" s="47" t="s">
        <v>40369</v>
      </c>
    </row>
    <row r="18861" spans="1:3" x14ac:dyDescent="0.25">
      <c r="A18861">
        <v>171179</v>
      </c>
      <c r="B18861" t="s">
        <v>40370</v>
      </c>
      <c r="C18861" s="47" t="s">
        <v>40371</v>
      </c>
    </row>
    <row r="18862" spans="1:3" x14ac:dyDescent="0.25">
      <c r="A18862">
        <v>171180</v>
      </c>
      <c r="B18862" t="s">
        <v>40372</v>
      </c>
      <c r="C18862" s="47" t="s">
        <v>40373</v>
      </c>
    </row>
    <row r="18863" spans="1:3" x14ac:dyDescent="0.25">
      <c r="A18863">
        <v>171181</v>
      </c>
      <c r="B18863" t="s">
        <v>40374</v>
      </c>
      <c r="C18863" s="47" t="s">
        <v>40375</v>
      </c>
    </row>
    <row r="18864" spans="1:3" x14ac:dyDescent="0.25">
      <c r="A18864">
        <v>171182</v>
      </c>
      <c r="B18864" t="s">
        <v>40376</v>
      </c>
      <c r="C18864" s="47" t="s">
        <v>40377</v>
      </c>
    </row>
    <row r="18865" spans="1:3" x14ac:dyDescent="0.25">
      <c r="A18865">
        <v>171183</v>
      </c>
      <c r="B18865" t="s">
        <v>40378</v>
      </c>
      <c r="C18865" s="47" t="s">
        <v>40379</v>
      </c>
    </row>
    <row r="18866" spans="1:3" x14ac:dyDescent="0.25">
      <c r="A18866">
        <v>171184</v>
      </c>
      <c r="B18866" t="s">
        <v>40380</v>
      </c>
      <c r="C18866" s="47" t="s">
        <v>40381</v>
      </c>
    </row>
    <row r="18867" spans="1:3" x14ac:dyDescent="0.25">
      <c r="A18867">
        <v>171185</v>
      </c>
      <c r="B18867" t="s">
        <v>40382</v>
      </c>
      <c r="C18867" s="47" t="s">
        <v>40383</v>
      </c>
    </row>
    <row r="18868" spans="1:3" x14ac:dyDescent="0.25">
      <c r="A18868">
        <v>171186</v>
      </c>
      <c r="B18868" t="s">
        <v>40384</v>
      </c>
      <c r="C18868" s="47" t="s">
        <v>40385</v>
      </c>
    </row>
    <row r="18869" spans="1:3" x14ac:dyDescent="0.25">
      <c r="A18869">
        <v>171187</v>
      </c>
      <c r="B18869" t="s">
        <v>40386</v>
      </c>
      <c r="C18869" s="47" t="s">
        <v>40387</v>
      </c>
    </row>
    <row r="18870" spans="1:3" x14ac:dyDescent="0.25">
      <c r="A18870">
        <v>171188</v>
      </c>
      <c r="B18870" t="s">
        <v>40388</v>
      </c>
      <c r="C18870" s="47" t="s">
        <v>40389</v>
      </c>
    </row>
    <row r="18871" spans="1:3" x14ac:dyDescent="0.25">
      <c r="A18871">
        <v>171189</v>
      </c>
      <c r="B18871" t="s">
        <v>40390</v>
      </c>
      <c r="C18871" s="47" t="s">
        <v>40391</v>
      </c>
    </row>
    <row r="18872" spans="1:3" x14ac:dyDescent="0.25">
      <c r="A18872">
        <v>171190</v>
      </c>
      <c r="B18872" t="s">
        <v>1408</v>
      </c>
      <c r="C18872" s="47" t="s">
        <v>40392</v>
      </c>
    </row>
    <row r="18873" spans="1:3" x14ac:dyDescent="0.25">
      <c r="A18873">
        <v>171191</v>
      </c>
      <c r="B18873" t="s">
        <v>758</v>
      </c>
      <c r="C18873" s="47" t="s">
        <v>40393</v>
      </c>
    </row>
    <row r="18874" spans="1:3" x14ac:dyDescent="0.25">
      <c r="A18874">
        <v>171192</v>
      </c>
      <c r="B18874" t="s">
        <v>1569</v>
      </c>
      <c r="C18874" s="47" t="s">
        <v>40394</v>
      </c>
    </row>
    <row r="18875" spans="1:3" x14ac:dyDescent="0.25">
      <c r="A18875">
        <v>171193</v>
      </c>
      <c r="B18875" t="s">
        <v>40395</v>
      </c>
      <c r="C18875" s="47" t="s">
        <v>40396</v>
      </c>
    </row>
    <row r="18876" spans="1:3" x14ac:dyDescent="0.25">
      <c r="A18876">
        <v>171194</v>
      </c>
      <c r="B18876" t="s">
        <v>40397</v>
      </c>
      <c r="C18876" s="47" t="s">
        <v>40398</v>
      </c>
    </row>
    <row r="18877" spans="1:3" x14ac:dyDescent="0.25">
      <c r="A18877">
        <v>171195</v>
      </c>
      <c r="B18877" t="s">
        <v>40399</v>
      </c>
      <c r="C18877" s="47" t="s">
        <v>40400</v>
      </c>
    </row>
    <row r="18878" spans="1:3" x14ac:dyDescent="0.25">
      <c r="A18878">
        <v>171196</v>
      </c>
      <c r="B18878" t="s">
        <v>1651</v>
      </c>
      <c r="C18878" s="47" t="s">
        <v>40401</v>
      </c>
    </row>
    <row r="18879" spans="1:3" x14ac:dyDescent="0.25">
      <c r="A18879">
        <v>171197</v>
      </c>
      <c r="B18879" t="s">
        <v>40402</v>
      </c>
      <c r="C18879" s="47" t="s">
        <v>40403</v>
      </c>
    </row>
    <row r="18880" spans="1:3" x14ac:dyDescent="0.25">
      <c r="A18880">
        <v>171198</v>
      </c>
      <c r="B18880" t="s">
        <v>40404</v>
      </c>
      <c r="C18880" s="47" t="s">
        <v>40405</v>
      </c>
    </row>
    <row r="18881" spans="1:3" x14ac:dyDescent="0.25">
      <c r="A18881">
        <v>171199</v>
      </c>
      <c r="B18881" t="s">
        <v>40406</v>
      </c>
      <c r="C18881" s="47" t="s">
        <v>40407</v>
      </c>
    </row>
    <row r="18882" spans="1:3" x14ac:dyDescent="0.25">
      <c r="A18882">
        <v>171200</v>
      </c>
      <c r="B18882" t="s">
        <v>40408</v>
      </c>
      <c r="C18882" s="47" t="s">
        <v>40409</v>
      </c>
    </row>
    <row r="18883" spans="1:3" x14ac:dyDescent="0.25">
      <c r="A18883">
        <v>171201</v>
      </c>
      <c r="B18883" t="s">
        <v>40410</v>
      </c>
      <c r="C18883" s="47" t="s">
        <v>40411</v>
      </c>
    </row>
    <row r="18884" spans="1:3" x14ac:dyDescent="0.25">
      <c r="A18884">
        <v>171202</v>
      </c>
      <c r="B18884" t="s">
        <v>40412</v>
      </c>
      <c r="C18884" s="47" t="s">
        <v>40413</v>
      </c>
    </row>
    <row r="18885" spans="1:3" x14ac:dyDescent="0.25">
      <c r="A18885">
        <v>171203</v>
      </c>
      <c r="B18885" t="s">
        <v>40414</v>
      </c>
      <c r="C18885" s="47" t="s">
        <v>40415</v>
      </c>
    </row>
    <row r="18886" spans="1:3" x14ac:dyDescent="0.25">
      <c r="A18886">
        <v>171204</v>
      </c>
      <c r="B18886" t="s">
        <v>1733</v>
      </c>
      <c r="C18886" s="47" t="s">
        <v>40416</v>
      </c>
    </row>
    <row r="18887" spans="1:3" x14ac:dyDescent="0.25">
      <c r="A18887">
        <v>171205</v>
      </c>
      <c r="B18887" t="s">
        <v>40417</v>
      </c>
      <c r="C18887" s="47" t="s">
        <v>40418</v>
      </c>
    </row>
    <row r="18888" spans="1:3" x14ac:dyDescent="0.25">
      <c r="A18888">
        <v>171206</v>
      </c>
      <c r="B18888" t="s">
        <v>40419</v>
      </c>
      <c r="C18888" s="47" t="s">
        <v>40420</v>
      </c>
    </row>
    <row r="18889" spans="1:3" x14ac:dyDescent="0.25">
      <c r="A18889">
        <v>171207</v>
      </c>
      <c r="B18889" t="s">
        <v>40421</v>
      </c>
      <c r="C18889" s="47" t="s">
        <v>40422</v>
      </c>
    </row>
    <row r="18890" spans="1:3" x14ac:dyDescent="0.25">
      <c r="A18890">
        <v>171208</v>
      </c>
      <c r="B18890" t="s">
        <v>40423</v>
      </c>
      <c r="C18890" s="47" t="s">
        <v>40424</v>
      </c>
    </row>
    <row r="18891" spans="1:3" x14ac:dyDescent="0.25">
      <c r="A18891">
        <v>171209</v>
      </c>
      <c r="B18891" t="s">
        <v>40425</v>
      </c>
      <c r="C18891" s="47" t="s">
        <v>40426</v>
      </c>
    </row>
    <row r="18892" spans="1:3" x14ac:dyDescent="0.25">
      <c r="A18892">
        <v>171210</v>
      </c>
      <c r="B18892" t="s">
        <v>40427</v>
      </c>
      <c r="C18892" s="47" t="s">
        <v>40428</v>
      </c>
    </row>
    <row r="18893" spans="1:3" x14ac:dyDescent="0.25">
      <c r="A18893">
        <v>171211</v>
      </c>
      <c r="B18893" t="s">
        <v>419</v>
      </c>
      <c r="C18893" s="47" t="s">
        <v>40429</v>
      </c>
    </row>
    <row r="18894" spans="1:3" x14ac:dyDescent="0.25">
      <c r="A18894">
        <v>171212</v>
      </c>
      <c r="B18894" t="s">
        <v>40430</v>
      </c>
      <c r="C18894" s="47" t="s">
        <v>40431</v>
      </c>
    </row>
    <row r="18895" spans="1:3" x14ac:dyDescent="0.25">
      <c r="A18895">
        <v>171213</v>
      </c>
      <c r="B18895" t="s">
        <v>40432</v>
      </c>
      <c r="C18895" s="47" t="s">
        <v>40433</v>
      </c>
    </row>
    <row r="18896" spans="1:3" x14ac:dyDescent="0.25">
      <c r="A18896">
        <v>171214</v>
      </c>
      <c r="B18896" t="s">
        <v>40434</v>
      </c>
      <c r="C18896" s="47" t="s">
        <v>40435</v>
      </c>
    </row>
    <row r="18897" spans="1:3" x14ac:dyDescent="0.25">
      <c r="A18897">
        <v>171215</v>
      </c>
      <c r="B18897" t="s">
        <v>40436</v>
      </c>
      <c r="C18897" s="47" t="s">
        <v>40437</v>
      </c>
    </row>
    <row r="18898" spans="1:3" x14ac:dyDescent="0.25">
      <c r="A18898">
        <v>171216</v>
      </c>
      <c r="B18898" t="s">
        <v>40438</v>
      </c>
      <c r="C18898" s="47" t="s">
        <v>40439</v>
      </c>
    </row>
    <row r="18899" spans="1:3" x14ac:dyDescent="0.25">
      <c r="A18899">
        <v>171217</v>
      </c>
      <c r="B18899" t="s">
        <v>40440</v>
      </c>
      <c r="C18899" s="47" t="s">
        <v>40441</v>
      </c>
    </row>
    <row r="18900" spans="1:3" x14ac:dyDescent="0.25">
      <c r="A18900">
        <v>171218</v>
      </c>
      <c r="B18900" t="s">
        <v>40442</v>
      </c>
      <c r="C18900" s="47" t="s">
        <v>40443</v>
      </c>
    </row>
    <row r="18901" spans="1:3" x14ac:dyDescent="0.25">
      <c r="A18901">
        <v>171219</v>
      </c>
      <c r="B18901" t="s">
        <v>40444</v>
      </c>
      <c r="C18901" s="47" t="s">
        <v>40445</v>
      </c>
    </row>
    <row r="18902" spans="1:3" x14ac:dyDescent="0.25">
      <c r="A18902">
        <v>171220</v>
      </c>
      <c r="B18902" t="s">
        <v>40446</v>
      </c>
      <c r="C18902" s="47" t="s">
        <v>40447</v>
      </c>
    </row>
    <row r="18903" spans="1:3" x14ac:dyDescent="0.25">
      <c r="A18903">
        <v>171221</v>
      </c>
      <c r="B18903" t="s">
        <v>40448</v>
      </c>
      <c r="C18903" s="47" t="s">
        <v>40449</v>
      </c>
    </row>
    <row r="18904" spans="1:3" x14ac:dyDescent="0.25">
      <c r="A18904">
        <v>171222</v>
      </c>
      <c r="B18904" t="s">
        <v>40450</v>
      </c>
      <c r="C18904" s="47" t="s">
        <v>40451</v>
      </c>
    </row>
    <row r="18905" spans="1:3" x14ac:dyDescent="0.25">
      <c r="A18905">
        <v>171223</v>
      </c>
      <c r="B18905" t="s">
        <v>234</v>
      </c>
      <c r="C18905" s="47" t="s">
        <v>40452</v>
      </c>
    </row>
    <row r="18906" spans="1:3" x14ac:dyDescent="0.25">
      <c r="A18906">
        <v>171224</v>
      </c>
      <c r="B18906" t="s">
        <v>40453</v>
      </c>
      <c r="C18906" s="47" t="s">
        <v>40454</v>
      </c>
    </row>
    <row r="18907" spans="1:3" x14ac:dyDescent="0.25">
      <c r="A18907">
        <v>171225</v>
      </c>
      <c r="B18907" t="s">
        <v>40455</v>
      </c>
      <c r="C18907" s="47" t="s">
        <v>40456</v>
      </c>
    </row>
    <row r="18908" spans="1:3" x14ac:dyDescent="0.25">
      <c r="A18908">
        <v>171226</v>
      </c>
      <c r="B18908" t="s">
        <v>1462</v>
      </c>
      <c r="C18908" s="47" t="s">
        <v>40457</v>
      </c>
    </row>
    <row r="18909" spans="1:3" x14ac:dyDescent="0.25">
      <c r="A18909">
        <v>171227</v>
      </c>
      <c r="B18909" t="s">
        <v>40458</v>
      </c>
      <c r="C18909" s="47" t="s">
        <v>40459</v>
      </c>
    </row>
    <row r="18910" spans="1:3" x14ac:dyDescent="0.25">
      <c r="A18910">
        <v>171228</v>
      </c>
      <c r="B18910" t="s">
        <v>40460</v>
      </c>
      <c r="C18910" s="47" t="s">
        <v>40461</v>
      </c>
    </row>
    <row r="18911" spans="1:3" x14ac:dyDescent="0.25">
      <c r="A18911">
        <v>171229</v>
      </c>
      <c r="B18911" t="s">
        <v>40462</v>
      </c>
      <c r="C18911" s="47" t="s">
        <v>40463</v>
      </c>
    </row>
    <row r="18912" spans="1:3" x14ac:dyDescent="0.25">
      <c r="A18912">
        <v>171230</v>
      </c>
      <c r="B18912" t="s">
        <v>40464</v>
      </c>
      <c r="C18912" s="47" t="s">
        <v>40465</v>
      </c>
    </row>
    <row r="18913" spans="1:3" x14ac:dyDescent="0.25">
      <c r="A18913">
        <v>171231</v>
      </c>
      <c r="B18913" t="s">
        <v>40466</v>
      </c>
      <c r="C18913" s="47" t="s">
        <v>40467</v>
      </c>
    </row>
    <row r="18914" spans="1:3" x14ac:dyDescent="0.25">
      <c r="A18914">
        <v>171232</v>
      </c>
      <c r="B18914" t="s">
        <v>40468</v>
      </c>
      <c r="C18914" s="47" t="s">
        <v>40469</v>
      </c>
    </row>
    <row r="18915" spans="1:3" x14ac:dyDescent="0.25">
      <c r="A18915">
        <v>171233</v>
      </c>
      <c r="B18915" t="s">
        <v>40470</v>
      </c>
      <c r="C18915" s="47" t="s">
        <v>40471</v>
      </c>
    </row>
    <row r="18916" spans="1:3" x14ac:dyDescent="0.25">
      <c r="A18916">
        <v>171234</v>
      </c>
      <c r="B18916" t="s">
        <v>40472</v>
      </c>
      <c r="C18916" s="47" t="s">
        <v>40473</v>
      </c>
    </row>
    <row r="18917" spans="1:3" x14ac:dyDescent="0.25">
      <c r="A18917">
        <v>171235</v>
      </c>
      <c r="B18917" t="s">
        <v>40474</v>
      </c>
      <c r="C18917" s="47" t="s">
        <v>40475</v>
      </c>
    </row>
    <row r="18918" spans="1:3" x14ac:dyDescent="0.25">
      <c r="A18918">
        <v>171236</v>
      </c>
      <c r="B18918" t="s">
        <v>40476</v>
      </c>
      <c r="C18918" s="47" t="s">
        <v>40477</v>
      </c>
    </row>
    <row r="18919" spans="1:3" x14ac:dyDescent="0.25">
      <c r="A18919">
        <v>171237</v>
      </c>
      <c r="B18919" t="s">
        <v>40478</v>
      </c>
      <c r="C18919" s="47" t="s">
        <v>40479</v>
      </c>
    </row>
    <row r="18920" spans="1:3" x14ac:dyDescent="0.25">
      <c r="A18920">
        <v>171238</v>
      </c>
      <c r="B18920" t="s">
        <v>40480</v>
      </c>
      <c r="C18920" s="47" t="s">
        <v>40481</v>
      </c>
    </row>
    <row r="18921" spans="1:3" x14ac:dyDescent="0.25">
      <c r="A18921">
        <v>171239</v>
      </c>
      <c r="B18921" t="s">
        <v>40482</v>
      </c>
      <c r="C18921" s="47" t="s">
        <v>40483</v>
      </c>
    </row>
    <row r="18922" spans="1:3" x14ac:dyDescent="0.25">
      <c r="A18922">
        <v>171240</v>
      </c>
      <c r="B18922" t="s">
        <v>40484</v>
      </c>
      <c r="C18922" s="47" t="s">
        <v>40485</v>
      </c>
    </row>
    <row r="18923" spans="1:3" x14ac:dyDescent="0.25">
      <c r="A18923">
        <v>171241</v>
      </c>
      <c r="B18923" t="s">
        <v>40486</v>
      </c>
      <c r="C18923" s="47" t="s">
        <v>40487</v>
      </c>
    </row>
    <row r="18924" spans="1:3" x14ac:dyDescent="0.25">
      <c r="A18924">
        <v>171242</v>
      </c>
      <c r="B18924" t="s">
        <v>799</v>
      </c>
      <c r="C18924" s="47" t="s">
        <v>40488</v>
      </c>
    </row>
    <row r="18925" spans="1:3" x14ac:dyDescent="0.25">
      <c r="A18925">
        <v>171243</v>
      </c>
      <c r="B18925" t="s">
        <v>40489</v>
      </c>
      <c r="C18925" s="47" t="s">
        <v>40490</v>
      </c>
    </row>
    <row r="18926" spans="1:3" x14ac:dyDescent="0.25">
      <c r="A18926">
        <v>171244</v>
      </c>
      <c r="B18926" t="s">
        <v>40491</v>
      </c>
      <c r="C18926" s="47" t="s">
        <v>40492</v>
      </c>
    </row>
    <row r="18927" spans="1:3" x14ac:dyDescent="0.25">
      <c r="A18927">
        <v>171245</v>
      </c>
      <c r="B18927" t="s">
        <v>40493</v>
      </c>
      <c r="C18927" s="47" t="s">
        <v>40494</v>
      </c>
    </row>
    <row r="18928" spans="1:3" x14ac:dyDescent="0.25">
      <c r="A18928">
        <v>171246</v>
      </c>
      <c r="B18928" t="s">
        <v>40495</v>
      </c>
      <c r="C18928" s="47" t="s">
        <v>40496</v>
      </c>
    </row>
    <row r="18929" spans="1:3" x14ac:dyDescent="0.25">
      <c r="A18929">
        <v>171247</v>
      </c>
      <c r="B18929" t="s">
        <v>40497</v>
      </c>
      <c r="C18929" s="47" t="s">
        <v>40498</v>
      </c>
    </row>
    <row r="18930" spans="1:3" x14ac:dyDescent="0.25">
      <c r="A18930">
        <v>171248</v>
      </c>
      <c r="B18930" t="s">
        <v>40499</v>
      </c>
      <c r="C18930" s="47" t="s">
        <v>40500</v>
      </c>
    </row>
    <row r="18931" spans="1:3" x14ac:dyDescent="0.25">
      <c r="A18931">
        <v>171249</v>
      </c>
      <c r="B18931" t="s">
        <v>40501</v>
      </c>
      <c r="C18931" s="47" t="s">
        <v>40502</v>
      </c>
    </row>
    <row r="18932" spans="1:3" x14ac:dyDescent="0.25">
      <c r="A18932">
        <v>171250</v>
      </c>
      <c r="B18932" t="s">
        <v>40503</v>
      </c>
      <c r="C18932" s="47" t="s">
        <v>40504</v>
      </c>
    </row>
    <row r="18933" spans="1:3" x14ac:dyDescent="0.25">
      <c r="A18933">
        <v>171251</v>
      </c>
      <c r="B18933" t="s">
        <v>40505</v>
      </c>
      <c r="C18933" s="47" t="s">
        <v>40506</v>
      </c>
    </row>
    <row r="18934" spans="1:3" x14ac:dyDescent="0.25">
      <c r="A18934">
        <v>171252</v>
      </c>
      <c r="B18934" t="s">
        <v>40507</v>
      </c>
      <c r="C18934" s="47" t="s">
        <v>40508</v>
      </c>
    </row>
    <row r="18935" spans="1:3" x14ac:dyDescent="0.25">
      <c r="A18935">
        <v>171253</v>
      </c>
      <c r="B18935" t="s">
        <v>40509</v>
      </c>
      <c r="C18935" s="47" t="s">
        <v>40510</v>
      </c>
    </row>
    <row r="18936" spans="1:3" x14ac:dyDescent="0.25">
      <c r="A18936">
        <v>171254</v>
      </c>
      <c r="B18936" t="s">
        <v>40511</v>
      </c>
      <c r="C18936" s="47" t="s">
        <v>40512</v>
      </c>
    </row>
    <row r="18937" spans="1:3" x14ac:dyDescent="0.25">
      <c r="A18937">
        <v>171255</v>
      </c>
      <c r="B18937" t="s">
        <v>40513</v>
      </c>
      <c r="C18937" s="47" t="s">
        <v>40514</v>
      </c>
    </row>
    <row r="18938" spans="1:3" x14ac:dyDescent="0.25">
      <c r="A18938">
        <v>171256</v>
      </c>
      <c r="B18938" t="s">
        <v>40515</v>
      </c>
      <c r="C18938" s="47" t="s">
        <v>40516</v>
      </c>
    </row>
    <row r="18939" spans="1:3" x14ac:dyDescent="0.25">
      <c r="A18939">
        <v>171257</v>
      </c>
      <c r="B18939" t="s">
        <v>40517</v>
      </c>
      <c r="C18939" s="47" t="s">
        <v>40518</v>
      </c>
    </row>
    <row r="18940" spans="1:3" x14ac:dyDescent="0.25">
      <c r="A18940">
        <v>171258</v>
      </c>
      <c r="B18940" t="s">
        <v>437</v>
      </c>
      <c r="C18940" s="47" t="s">
        <v>40519</v>
      </c>
    </row>
    <row r="18941" spans="1:3" x14ac:dyDescent="0.25">
      <c r="A18941">
        <v>171259</v>
      </c>
      <c r="B18941" t="s">
        <v>40520</v>
      </c>
      <c r="C18941" s="47" t="s">
        <v>40521</v>
      </c>
    </row>
    <row r="18942" spans="1:3" x14ac:dyDescent="0.25">
      <c r="A18942">
        <v>171260</v>
      </c>
      <c r="B18942" t="s">
        <v>40522</v>
      </c>
      <c r="C18942" s="47" t="s">
        <v>40523</v>
      </c>
    </row>
    <row r="18943" spans="1:3" x14ac:dyDescent="0.25">
      <c r="A18943">
        <v>171261</v>
      </c>
      <c r="B18943" t="s">
        <v>40524</v>
      </c>
      <c r="C18943" s="47" t="s">
        <v>40525</v>
      </c>
    </row>
    <row r="18944" spans="1:3" x14ac:dyDescent="0.25">
      <c r="A18944">
        <v>171262</v>
      </c>
      <c r="B18944" t="s">
        <v>40526</v>
      </c>
      <c r="C18944" s="47" t="s">
        <v>40527</v>
      </c>
    </row>
    <row r="18945" spans="1:3" x14ac:dyDescent="0.25">
      <c r="A18945">
        <v>171263</v>
      </c>
      <c r="B18945" t="s">
        <v>40528</v>
      </c>
      <c r="C18945" s="47" t="s">
        <v>40529</v>
      </c>
    </row>
    <row r="18946" spans="1:3" x14ac:dyDescent="0.25">
      <c r="A18946">
        <v>171264</v>
      </c>
      <c r="B18946" t="s">
        <v>40530</v>
      </c>
      <c r="C18946" s="47" t="s">
        <v>40531</v>
      </c>
    </row>
    <row r="18947" spans="1:3" x14ac:dyDescent="0.25">
      <c r="A18947">
        <v>171265</v>
      </c>
      <c r="B18947" t="s">
        <v>40532</v>
      </c>
      <c r="C18947" s="47" t="s">
        <v>40533</v>
      </c>
    </row>
    <row r="18948" spans="1:3" x14ac:dyDescent="0.25">
      <c r="A18948">
        <v>171266</v>
      </c>
      <c r="B18948" t="s">
        <v>40534</v>
      </c>
      <c r="C18948" s="47" t="s">
        <v>40535</v>
      </c>
    </row>
    <row r="18949" spans="1:3" x14ac:dyDescent="0.25">
      <c r="A18949">
        <v>171267</v>
      </c>
      <c r="B18949" t="s">
        <v>40536</v>
      </c>
      <c r="C18949" s="47" t="s">
        <v>40537</v>
      </c>
    </row>
    <row r="18950" spans="1:3" x14ac:dyDescent="0.25">
      <c r="A18950">
        <v>171268</v>
      </c>
      <c r="B18950" t="s">
        <v>40538</v>
      </c>
      <c r="C18950" s="47" t="s">
        <v>40539</v>
      </c>
    </row>
    <row r="18951" spans="1:3" x14ac:dyDescent="0.25">
      <c r="A18951">
        <v>171269</v>
      </c>
      <c r="B18951" t="s">
        <v>40540</v>
      </c>
      <c r="C18951" s="47" t="s">
        <v>40541</v>
      </c>
    </row>
    <row r="18952" spans="1:3" x14ac:dyDescent="0.25">
      <c r="A18952">
        <v>171270</v>
      </c>
      <c r="B18952" t="s">
        <v>40542</v>
      </c>
      <c r="C18952" s="47" t="s">
        <v>40543</v>
      </c>
    </row>
    <row r="18953" spans="1:3" x14ac:dyDescent="0.25">
      <c r="A18953">
        <v>171271</v>
      </c>
      <c r="B18953" t="s">
        <v>40544</v>
      </c>
      <c r="C18953" s="47" t="s">
        <v>40545</v>
      </c>
    </row>
    <row r="18954" spans="1:3" x14ac:dyDescent="0.25">
      <c r="A18954">
        <v>171272</v>
      </c>
      <c r="B18954" t="s">
        <v>40546</v>
      </c>
      <c r="C18954" s="47" t="s">
        <v>40547</v>
      </c>
    </row>
    <row r="18955" spans="1:3" x14ac:dyDescent="0.25">
      <c r="A18955">
        <v>171273</v>
      </c>
      <c r="B18955" t="s">
        <v>40548</v>
      </c>
      <c r="C18955" s="47" t="s">
        <v>40549</v>
      </c>
    </row>
    <row r="18956" spans="1:3" x14ac:dyDescent="0.25">
      <c r="A18956">
        <v>171274</v>
      </c>
      <c r="B18956" t="s">
        <v>40550</v>
      </c>
      <c r="C18956" s="47" t="s">
        <v>40551</v>
      </c>
    </row>
    <row r="18957" spans="1:3" x14ac:dyDescent="0.25">
      <c r="A18957">
        <v>171275</v>
      </c>
      <c r="B18957" t="s">
        <v>330</v>
      </c>
      <c r="C18957" s="47" t="s">
        <v>40552</v>
      </c>
    </row>
    <row r="18958" spans="1:3" x14ac:dyDescent="0.25">
      <c r="A18958">
        <v>171276</v>
      </c>
      <c r="B18958" t="s">
        <v>40553</v>
      </c>
      <c r="C18958" s="47" t="s">
        <v>40554</v>
      </c>
    </row>
    <row r="18959" spans="1:3" x14ac:dyDescent="0.25">
      <c r="A18959">
        <v>171277</v>
      </c>
      <c r="B18959" t="s">
        <v>40555</v>
      </c>
      <c r="C18959" s="47" t="s">
        <v>40556</v>
      </c>
    </row>
    <row r="18960" spans="1:3" x14ac:dyDescent="0.25">
      <c r="A18960">
        <v>171278</v>
      </c>
      <c r="B18960" t="s">
        <v>40557</v>
      </c>
      <c r="C18960" s="47" t="s">
        <v>40558</v>
      </c>
    </row>
    <row r="18961" spans="1:3" x14ac:dyDescent="0.25">
      <c r="A18961">
        <v>171279</v>
      </c>
      <c r="B18961" t="s">
        <v>40559</v>
      </c>
      <c r="C18961" s="47" t="s">
        <v>40560</v>
      </c>
    </row>
    <row r="18962" spans="1:3" x14ac:dyDescent="0.25">
      <c r="A18962">
        <v>171280</v>
      </c>
      <c r="B18962" t="s">
        <v>40561</v>
      </c>
      <c r="C18962" s="47" t="s">
        <v>40562</v>
      </c>
    </row>
    <row r="18963" spans="1:3" x14ac:dyDescent="0.25">
      <c r="A18963">
        <v>171281</v>
      </c>
      <c r="B18963" t="s">
        <v>40563</v>
      </c>
      <c r="C18963" s="47" t="s">
        <v>40564</v>
      </c>
    </row>
    <row r="18964" spans="1:3" x14ac:dyDescent="0.25">
      <c r="A18964">
        <v>171282</v>
      </c>
      <c r="B18964" t="s">
        <v>40565</v>
      </c>
      <c r="C18964" s="47" t="s">
        <v>40566</v>
      </c>
    </row>
    <row r="18965" spans="1:3" x14ac:dyDescent="0.25">
      <c r="A18965">
        <v>171283</v>
      </c>
      <c r="B18965" t="s">
        <v>40567</v>
      </c>
      <c r="C18965" s="47" t="s">
        <v>40568</v>
      </c>
    </row>
    <row r="18966" spans="1:3" x14ac:dyDescent="0.25">
      <c r="A18966">
        <v>171284</v>
      </c>
      <c r="B18966" t="s">
        <v>40569</v>
      </c>
      <c r="C18966" s="47" t="s">
        <v>40570</v>
      </c>
    </row>
    <row r="18967" spans="1:3" x14ac:dyDescent="0.25">
      <c r="A18967">
        <v>171285</v>
      </c>
      <c r="B18967" t="s">
        <v>40571</v>
      </c>
      <c r="C18967" s="47" t="s">
        <v>40572</v>
      </c>
    </row>
    <row r="18968" spans="1:3" x14ac:dyDescent="0.25">
      <c r="A18968">
        <v>171286</v>
      </c>
      <c r="B18968" t="s">
        <v>40573</v>
      </c>
      <c r="C18968" s="47" t="s">
        <v>40574</v>
      </c>
    </row>
    <row r="18969" spans="1:3" x14ac:dyDescent="0.25">
      <c r="A18969">
        <v>171287</v>
      </c>
      <c r="B18969" t="s">
        <v>40575</v>
      </c>
      <c r="C18969" s="47" t="s">
        <v>40576</v>
      </c>
    </row>
    <row r="18970" spans="1:3" x14ac:dyDescent="0.25">
      <c r="A18970">
        <v>171288</v>
      </c>
      <c r="B18970" t="s">
        <v>40577</v>
      </c>
      <c r="C18970" s="47" t="s">
        <v>40578</v>
      </c>
    </row>
    <row r="18971" spans="1:3" x14ac:dyDescent="0.25">
      <c r="A18971">
        <v>171289</v>
      </c>
      <c r="B18971" t="s">
        <v>40579</v>
      </c>
      <c r="C18971" s="47" t="s">
        <v>40580</v>
      </c>
    </row>
    <row r="18972" spans="1:3" x14ac:dyDescent="0.25">
      <c r="A18972">
        <v>171290</v>
      </c>
      <c r="B18972" t="s">
        <v>40581</v>
      </c>
      <c r="C18972" s="47" t="s">
        <v>40582</v>
      </c>
    </row>
    <row r="18973" spans="1:3" x14ac:dyDescent="0.25">
      <c r="A18973">
        <v>171291</v>
      </c>
      <c r="B18973" t="s">
        <v>40583</v>
      </c>
      <c r="C18973" s="47" t="s">
        <v>40584</v>
      </c>
    </row>
    <row r="18974" spans="1:3" x14ac:dyDescent="0.25">
      <c r="A18974">
        <v>171292</v>
      </c>
      <c r="B18974" t="s">
        <v>40585</v>
      </c>
      <c r="C18974" s="47" t="s">
        <v>40586</v>
      </c>
    </row>
    <row r="18975" spans="1:3" x14ac:dyDescent="0.25">
      <c r="A18975">
        <v>171293</v>
      </c>
      <c r="B18975" t="s">
        <v>40587</v>
      </c>
      <c r="C18975" s="47" t="s">
        <v>40588</v>
      </c>
    </row>
    <row r="18976" spans="1:3" x14ac:dyDescent="0.25">
      <c r="A18976">
        <v>171294</v>
      </c>
      <c r="B18976" t="s">
        <v>40589</v>
      </c>
      <c r="C18976" s="47" t="s">
        <v>40590</v>
      </c>
    </row>
    <row r="18977" spans="1:3" x14ac:dyDescent="0.25">
      <c r="A18977">
        <v>171295</v>
      </c>
      <c r="B18977" t="s">
        <v>40591</v>
      </c>
      <c r="C18977" s="47" t="s">
        <v>40592</v>
      </c>
    </row>
    <row r="18978" spans="1:3" x14ac:dyDescent="0.25">
      <c r="A18978">
        <v>171296</v>
      </c>
      <c r="B18978" t="s">
        <v>40593</v>
      </c>
      <c r="C18978" s="47" t="s">
        <v>40594</v>
      </c>
    </row>
    <row r="18979" spans="1:3" x14ac:dyDescent="0.25">
      <c r="A18979">
        <v>171297</v>
      </c>
      <c r="B18979" t="s">
        <v>40595</v>
      </c>
      <c r="C18979" s="47" t="s">
        <v>40596</v>
      </c>
    </row>
    <row r="18980" spans="1:3" x14ac:dyDescent="0.25">
      <c r="A18980">
        <v>171298</v>
      </c>
      <c r="B18980" t="s">
        <v>40597</v>
      </c>
      <c r="C18980" s="47" t="s">
        <v>40598</v>
      </c>
    </row>
    <row r="18981" spans="1:3" x14ac:dyDescent="0.25">
      <c r="A18981">
        <v>171299</v>
      </c>
      <c r="B18981" t="s">
        <v>40599</v>
      </c>
      <c r="C18981" s="47" t="s">
        <v>40600</v>
      </c>
    </row>
    <row r="18982" spans="1:3" x14ac:dyDescent="0.25">
      <c r="A18982">
        <v>171300</v>
      </c>
      <c r="B18982" t="s">
        <v>40601</v>
      </c>
      <c r="C18982" s="47" t="s">
        <v>40602</v>
      </c>
    </row>
    <row r="18983" spans="1:3" x14ac:dyDescent="0.25">
      <c r="A18983">
        <v>171301</v>
      </c>
      <c r="B18983" t="s">
        <v>40603</v>
      </c>
      <c r="C18983" s="47" t="s">
        <v>40604</v>
      </c>
    </row>
    <row r="18984" spans="1:3" x14ac:dyDescent="0.25">
      <c r="A18984">
        <v>171302</v>
      </c>
      <c r="B18984" t="s">
        <v>40605</v>
      </c>
      <c r="C18984" s="47" t="s">
        <v>40606</v>
      </c>
    </row>
    <row r="18985" spans="1:3" x14ac:dyDescent="0.25">
      <c r="A18985">
        <v>171303</v>
      </c>
      <c r="B18985" t="s">
        <v>40607</v>
      </c>
      <c r="C18985" s="47" t="s">
        <v>40608</v>
      </c>
    </row>
    <row r="18986" spans="1:3" x14ac:dyDescent="0.25">
      <c r="A18986">
        <v>171304</v>
      </c>
      <c r="B18986" t="s">
        <v>40609</v>
      </c>
      <c r="C18986" s="47" t="s">
        <v>40610</v>
      </c>
    </row>
    <row r="18987" spans="1:3" x14ac:dyDescent="0.25">
      <c r="A18987">
        <v>171305</v>
      </c>
      <c r="B18987" t="s">
        <v>40611</v>
      </c>
      <c r="C18987" s="47" t="s">
        <v>40612</v>
      </c>
    </row>
    <row r="18988" spans="1:3" x14ac:dyDescent="0.25">
      <c r="A18988">
        <v>171306</v>
      </c>
      <c r="B18988" t="s">
        <v>40613</v>
      </c>
      <c r="C18988" s="47" t="s">
        <v>40614</v>
      </c>
    </row>
    <row r="18989" spans="1:3" x14ac:dyDescent="0.25">
      <c r="A18989">
        <v>171307</v>
      </c>
      <c r="B18989" t="s">
        <v>40615</v>
      </c>
      <c r="C18989" s="47" t="s">
        <v>40616</v>
      </c>
    </row>
    <row r="18990" spans="1:3" x14ac:dyDescent="0.25">
      <c r="A18990">
        <v>171308</v>
      </c>
      <c r="B18990" t="s">
        <v>40617</v>
      </c>
      <c r="C18990" s="47" t="s">
        <v>40618</v>
      </c>
    </row>
    <row r="18991" spans="1:3" x14ac:dyDescent="0.25">
      <c r="A18991">
        <v>171309</v>
      </c>
      <c r="B18991" t="s">
        <v>40619</v>
      </c>
      <c r="C18991" s="47" t="s">
        <v>40620</v>
      </c>
    </row>
    <row r="18992" spans="1:3" x14ac:dyDescent="0.25">
      <c r="A18992">
        <v>171310</v>
      </c>
      <c r="B18992" t="s">
        <v>1011</v>
      </c>
      <c r="C18992" s="47" t="s">
        <v>40621</v>
      </c>
    </row>
    <row r="18993" spans="1:3" x14ac:dyDescent="0.25">
      <c r="A18993">
        <v>171311</v>
      </c>
      <c r="B18993" t="s">
        <v>40622</v>
      </c>
      <c r="C18993" s="47" t="s">
        <v>40623</v>
      </c>
    </row>
    <row r="18994" spans="1:3" x14ac:dyDescent="0.25">
      <c r="A18994">
        <v>171312</v>
      </c>
      <c r="B18994" t="s">
        <v>40624</v>
      </c>
      <c r="C18994" s="47" t="s">
        <v>40625</v>
      </c>
    </row>
    <row r="18995" spans="1:3" x14ac:dyDescent="0.25">
      <c r="A18995">
        <v>171313</v>
      </c>
      <c r="B18995" t="s">
        <v>40626</v>
      </c>
      <c r="C18995" s="47" t="s">
        <v>40627</v>
      </c>
    </row>
    <row r="18996" spans="1:3" x14ac:dyDescent="0.25">
      <c r="A18996">
        <v>171314</v>
      </c>
      <c r="B18996" t="s">
        <v>1325</v>
      </c>
      <c r="C18996" s="47" t="s">
        <v>40628</v>
      </c>
    </row>
    <row r="18997" spans="1:3" x14ac:dyDescent="0.25">
      <c r="A18997">
        <v>171315</v>
      </c>
      <c r="B18997" t="s">
        <v>40629</v>
      </c>
      <c r="C18997" s="47" t="s">
        <v>40630</v>
      </c>
    </row>
    <row r="18998" spans="1:3" x14ac:dyDescent="0.25">
      <c r="A18998">
        <v>171316</v>
      </c>
      <c r="B18998" t="s">
        <v>1429</v>
      </c>
      <c r="C18998" s="47" t="s">
        <v>40631</v>
      </c>
    </row>
    <row r="18999" spans="1:3" x14ac:dyDescent="0.25">
      <c r="A18999">
        <v>171317</v>
      </c>
      <c r="B18999" t="s">
        <v>40632</v>
      </c>
      <c r="C18999" s="47" t="s">
        <v>40633</v>
      </c>
    </row>
    <row r="19000" spans="1:3" x14ac:dyDescent="0.25">
      <c r="A19000">
        <v>171318</v>
      </c>
      <c r="B19000" t="s">
        <v>40634</v>
      </c>
      <c r="C19000" s="47" t="s">
        <v>40635</v>
      </c>
    </row>
    <row r="19001" spans="1:3" x14ac:dyDescent="0.25">
      <c r="A19001">
        <v>171319</v>
      </c>
      <c r="B19001" t="s">
        <v>40636</v>
      </c>
      <c r="C19001" s="47" t="s">
        <v>40637</v>
      </c>
    </row>
    <row r="19002" spans="1:3" x14ac:dyDescent="0.25">
      <c r="A19002">
        <v>171320</v>
      </c>
      <c r="B19002" t="s">
        <v>40638</v>
      </c>
      <c r="C19002" s="47" t="s">
        <v>40639</v>
      </c>
    </row>
    <row r="19003" spans="1:3" x14ac:dyDescent="0.25">
      <c r="A19003">
        <v>171321</v>
      </c>
      <c r="B19003" t="s">
        <v>1511</v>
      </c>
      <c r="C19003" s="47" t="s">
        <v>40640</v>
      </c>
    </row>
    <row r="19004" spans="1:3" x14ac:dyDescent="0.25">
      <c r="A19004">
        <v>171322</v>
      </c>
      <c r="B19004" t="s">
        <v>40641</v>
      </c>
      <c r="C19004" s="47" t="s">
        <v>40642</v>
      </c>
    </row>
    <row r="19005" spans="1:3" x14ac:dyDescent="0.25">
      <c r="A19005">
        <v>171323</v>
      </c>
      <c r="B19005" t="s">
        <v>40643</v>
      </c>
      <c r="C19005" s="47" t="s">
        <v>40644</v>
      </c>
    </row>
    <row r="19006" spans="1:3" x14ac:dyDescent="0.25">
      <c r="A19006">
        <v>171324</v>
      </c>
      <c r="B19006" t="s">
        <v>1587</v>
      </c>
      <c r="C19006" s="47" t="s">
        <v>40645</v>
      </c>
    </row>
    <row r="19007" spans="1:3" x14ac:dyDescent="0.25">
      <c r="A19007">
        <v>171325</v>
      </c>
      <c r="B19007" t="s">
        <v>40646</v>
      </c>
      <c r="C19007" s="47" t="s">
        <v>40647</v>
      </c>
    </row>
    <row r="19008" spans="1:3" x14ac:dyDescent="0.25">
      <c r="A19008">
        <v>171326</v>
      </c>
      <c r="B19008" t="s">
        <v>40648</v>
      </c>
      <c r="C19008" s="47" t="s">
        <v>40649</v>
      </c>
    </row>
    <row r="19009" spans="1:3" x14ac:dyDescent="0.25">
      <c r="A19009">
        <v>171327</v>
      </c>
      <c r="B19009" t="s">
        <v>40650</v>
      </c>
      <c r="C19009" s="47" t="s">
        <v>40651</v>
      </c>
    </row>
    <row r="19010" spans="1:3" x14ac:dyDescent="0.25">
      <c r="A19010">
        <v>171328</v>
      </c>
      <c r="B19010" t="s">
        <v>40652</v>
      </c>
      <c r="C19010" s="47" t="s">
        <v>40653</v>
      </c>
    </row>
    <row r="19011" spans="1:3" x14ac:dyDescent="0.25">
      <c r="A19011">
        <v>171329</v>
      </c>
      <c r="B19011" t="s">
        <v>40654</v>
      </c>
      <c r="C19011" s="47" t="s">
        <v>40655</v>
      </c>
    </row>
    <row r="19012" spans="1:3" x14ac:dyDescent="0.25">
      <c r="A19012">
        <v>171330</v>
      </c>
      <c r="B19012" t="s">
        <v>40656</v>
      </c>
      <c r="C19012" s="47" t="s">
        <v>40657</v>
      </c>
    </row>
    <row r="19013" spans="1:3" x14ac:dyDescent="0.25">
      <c r="A19013">
        <v>171331</v>
      </c>
      <c r="B19013" t="s">
        <v>40658</v>
      </c>
      <c r="C19013" s="47" t="s">
        <v>40659</v>
      </c>
    </row>
    <row r="19014" spans="1:3" x14ac:dyDescent="0.25">
      <c r="A19014">
        <v>171332</v>
      </c>
      <c r="B19014" t="s">
        <v>40660</v>
      </c>
      <c r="C19014" s="47" t="s">
        <v>40661</v>
      </c>
    </row>
    <row r="19015" spans="1:3" x14ac:dyDescent="0.25">
      <c r="A19015">
        <v>171333</v>
      </c>
      <c r="B19015" t="s">
        <v>40662</v>
      </c>
      <c r="C19015" s="47" t="s">
        <v>40663</v>
      </c>
    </row>
    <row r="19016" spans="1:3" x14ac:dyDescent="0.25">
      <c r="A19016">
        <v>171334</v>
      </c>
      <c r="B19016" t="s">
        <v>40664</v>
      </c>
      <c r="C19016" s="47" t="s">
        <v>40665</v>
      </c>
    </row>
    <row r="19017" spans="1:3" x14ac:dyDescent="0.25">
      <c r="A19017">
        <v>171335</v>
      </c>
      <c r="B19017" t="s">
        <v>40666</v>
      </c>
      <c r="C19017" s="47" t="s">
        <v>40667</v>
      </c>
    </row>
    <row r="19018" spans="1:3" x14ac:dyDescent="0.25">
      <c r="A19018">
        <v>171336</v>
      </c>
      <c r="B19018" t="s">
        <v>40668</v>
      </c>
      <c r="C19018" s="47" t="s">
        <v>40669</v>
      </c>
    </row>
    <row r="19019" spans="1:3" x14ac:dyDescent="0.25">
      <c r="A19019">
        <v>171337</v>
      </c>
      <c r="B19019" t="s">
        <v>40670</v>
      </c>
      <c r="C19019" s="47" t="s">
        <v>40671</v>
      </c>
    </row>
    <row r="19020" spans="1:3" x14ac:dyDescent="0.25">
      <c r="A19020">
        <v>171338</v>
      </c>
      <c r="B19020" t="s">
        <v>40672</v>
      </c>
      <c r="C19020" s="47" t="s">
        <v>40673</v>
      </c>
    </row>
    <row r="19021" spans="1:3" x14ac:dyDescent="0.25">
      <c r="A19021">
        <v>171339</v>
      </c>
      <c r="B19021" t="s">
        <v>40674</v>
      </c>
      <c r="C19021" s="47" t="s">
        <v>40675</v>
      </c>
    </row>
    <row r="19022" spans="1:3" x14ac:dyDescent="0.25">
      <c r="A19022">
        <v>171340</v>
      </c>
      <c r="B19022" t="s">
        <v>40676</v>
      </c>
      <c r="C19022" s="47" t="s">
        <v>40677</v>
      </c>
    </row>
    <row r="19023" spans="1:3" x14ac:dyDescent="0.25">
      <c r="A19023">
        <v>171341</v>
      </c>
      <c r="B19023" t="s">
        <v>40678</v>
      </c>
      <c r="C19023" s="47" t="s">
        <v>40679</v>
      </c>
    </row>
    <row r="19024" spans="1:3" x14ac:dyDescent="0.25">
      <c r="A19024">
        <v>171342</v>
      </c>
      <c r="B19024" t="s">
        <v>40680</v>
      </c>
      <c r="C19024" s="47" t="s">
        <v>40681</v>
      </c>
    </row>
    <row r="19025" spans="1:3" x14ac:dyDescent="0.25">
      <c r="A19025">
        <v>171343</v>
      </c>
      <c r="B19025" t="s">
        <v>40682</v>
      </c>
      <c r="C19025" s="47" t="s">
        <v>40683</v>
      </c>
    </row>
    <row r="19026" spans="1:3" x14ac:dyDescent="0.25">
      <c r="A19026">
        <v>171344</v>
      </c>
      <c r="B19026" t="s">
        <v>40684</v>
      </c>
      <c r="C19026" s="47" t="s">
        <v>40685</v>
      </c>
    </row>
    <row r="19027" spans="1:3" x14ac:dyDescent="0.25">
      <c r="A19027">
        <v>171345</v>
      </c>
      <c r="B19027" t="s">
        <v>40686</v>
      </c>
      <c r="C19027" s="47" t="s">
        <v>40687</v>
      </c>
    </row>
    <row r="19028" spans="1:3" x14ac:dyDescent="0.25">
      <c r="A19028">
        <v>171346</v>
      </c>
      <c r="B19028" t="s">
        <v>40688</v>
      </c>
      <c r="C19028" s="47" t="s">
        <v>40689</v>
      </c>
    </row>
    <row r="19029" spans="1:3" x14ac:dyDescent="0.25">
      <c r="A19029">
        <v>171347</v>
      </c>
      <c r="B19029" t="s">
        <v>40690</v>
      </c>
      <c r="C19029" s="47" t="s">
        <v>40691</v>
      </c>
    </row>
    <row r="19030" spans="1:3" x14ac:dyDescent="0.25">
      <c r="A19030">
        <v>171348</v>
      </c>
      <c r="B19030" t="s">
        <v>40692</v>
      </c>
      <c r="C19030" s="47" t="s">
        <v>40693</v>
      </c>
    </row>
    <row r="19031" spans="1:3" x14ac:dyDescent="0.25">
      <c r="A19031">
        <v>171349</v>
      </c>
      <c r="B19031" t="s">
        <v>40694</v>
      </c>
      <c r="C19031" s="47" t="s">
        <v>40695</v>
      </c>
    </row>
    <row r="19032" spans="1:3" x14ac:dyDescent="0.25">
      <c r="A19032">
        <v>171350</v>
      </c>
      <c r="B19032" t="s">
        <v>40696</v>
      </c>
      <c r="C19032" s="47" t="s">
        <v>40697</v>
      </c>
    </row>
    <row r="19033" spans="1:3" x14ac:dyDescent="0.25">
      <c r="A19033">
        <v>171351</v>
      </c>
      <c r="B19033" t="s">
        <v>40698</v>
      </c>
      <c r="C19033" s="47" t="s">
        <v>40699</v>
      </c>
    </row>
    <row r="19034" spans="1:3" x14ac:dyDescent="0.25">
      <c r="A19034">
        <v>171352</v>
      </c>
      <c r="B19034" t="s">
        <v>40700</v>
      </c>
      <c r="C19034" s="47" t="s">
        <v>40701</v>
      </c>
    </row>
    <row r="19035" spans="1:3" x14ac:dyDescent="0.25">
      <c r="A19035">
        <v>171353</v>
      </c>
      <c r="B19035" t="s">
        <v>40702</v>
      </c>
      <c r="C19035" s="47" t="s">
        <v>40703</v>
      </c>
    </row>
    <row r="19036" spans="1:3" x14ac:dyDescent="0.25">
      <c r="A19036">
        <v>171354</v>
      </c>
      <c r="B19036" t="s">
        <v>40704</v>
      </c>
      <c r="C19036" s="47" t="s">
        <v>40705</v>
      </c>
    </row>
    <row r="19037" spans="1:3" x14ac:dyDescent="0.25">
      <c r="A19037">
        <v>171355</v>
      </c>
      <c r="B19037" t="s">
        <v>40706</v>
      </c>
      <c r="C19037" s="47" t="s">
        <v>40707</v>
      </c>
    </row>
    <row r="19038" spans="1:3" x14ac:dyDescent="0.25">
      <c r="A19038">
        <v>171356</v>
      </c>
      <c r="B19038" t="s">
        <v>40708</v>
      </c>
      <c r="C19038" s="47" t="s">
        <v>40709</v>
      </c>
    </row>
    <row r="19039" spans="1:3" x14ac:dyDescent="0.25">
      <c r="A19039">
        <v>171357</v>
      </c>
      <c r="B19039" t="s">
        <v>40710</v>
      </c>
      <c r="C19039" s="47" t="s">
        <v>40711</v>
      </c>
    </row>
    <row r="19040" spans="1:3" x14ac:dyDescent="0.25">
      <c r="A19040">
        <v>171358</v>
      </c>
      <c r="B19040" t="s">
        <v>40712</v>
      </c>
      <c r="C19040" s="47" t="s">
        <v>40713</v>
      </c>
    </row>
    <row r="19041" spans="1:3" x14ac:dyDescent="0.25">
      <c r="A19041">
        <v>171359</v>
      </c>
      <c r="B19041" t="s">
        <v>40714</v>
      </c>
      <c r="C19041" s="47" t="s">
        <v>40715</v>
      </c>
    </row>
    <row r="19042" spans="1:3" x14ac:dyDescent="0.25">
      <c r="A19042">
        <v>171360</v>
      </c>
      <c r="B19042" t="s">
        <v>40716</v>
      </c>
      <c r="C19042" s="47" t="s">
        <v>40717</v>
      </c>
    </row>
    <row r="19043" spans="1:3" x14ac:dyDescent="0.25">
      <c r="A19043">
        <v>171361</v>
      </c>
      <c r="B19043" t="s">
        <v>40718</v>
      </c>
      <c r="C19043" s="47" t="s">
        <v>40719</v>
      </c>
    </row>
    <row r="19044" spans="1:3" x14ac:dyDescent="0.25">
      <c r="A19044">
        <v>171362</v>
      </c>
      <c r="B19044" t="s">
        <v>40720</v>
      </c>
      <c r="C19044" s="47" t="s">
        <v>40721</v>
      </c>
    </row>
    <row r="19045" spans="1:3" x14ac:dyDescent="0.25">
      <c r="A19045">
        <v>171363</v>
      </c>
      <c r="B19045" t="s">
        <v>40722</v>
      </c>
      <c r="C19045" s="47" t="s">
        <v>40723</v>
      </c>
    </row>
    <row r="19046" spans="1:3" x14ac:dyDescent="0.25">
      <c r="A19046">
        <v>171364</v>
      </c>
      <c r="B19046" t="s">
        <v>40724</v>
      </c>
      <c r="C19046" s="47" t="s">
        <v>40725</v>
      </c>
    </row>
    <row r="19047" spans="1:3" x14ac:dyDescent="0.25">
      <c r="A19047">
        <v>171365</v>
      </c>
      <c r="B19047" t="s">
        <v>40726</v>
      </c>
      <c r="C19047" s="47" t="s">
        <v>40727</v>
      </c>
    </row>
    <row r="19048" spans="1:3" x14ac:dyDescent="0.25">
      <c r="A19048">
        <v>171366</v>
      </c>
      <c r="B19048" t="s">
        <v>40728</v>
      </c>
      <c r="C19048" s="47" t="s">
        <v>40729</v>
      </c>
    </row>
    <row r="19049" spans="1:3" x14ac:dyDescent="0.25">
      <c r="A19049">
        <v>171367</v>
      </c>
      <c r="B19049" t="s">
        <v>40730</v>
      </c>
      <c r="C19049" s="47" t="s">
        <v>40731</v>
      </c>
    </row>
    <row r="19050" spans="1:3" x14ac:dyDescent="0.25">
      <c r="A19050">
        <v>171368</v>
      </c>
      <c r="B19050" t="s">
        <v>40732</v>
      </c>
      <c r="C19050" s="47" t="s">
        <v>40733</v>
      </c>
    </row>
    <row r="19051" spans="1:3" x14ac:dyDescent="0.25">
      <c r="A19051">
        <v>171369</v>
      </c>
      <c r="B19051" t="s">
        <v>1013</v>
      </c>
      <c r="C19051" s="47" t="s">
        <v>40734</v>
      </c>
    </row>
    <row r="19052" spans="1:3" x14ac:dyDescent="0.25">
      <c r="A19052">
        <v>171370</v>
      </c>
      <c r="B19052" t="s">
        <v>40735</v>
      </c>
      <c r="C19052" s="47" t="s">
        <v>40736</v>
      </c>
    </row>
    <row r="19053" spans="1:3" x14ac:dyDescent="0.25">
      <c r="A19053">
        <v>171371</v>
      </c>
      <c r="B19053" t="s">
        <v>40737</v>
      </c>
      <c r="C19053" s="47" t="s">
        <v>40738</v>
      </c>
    </row>
    <row r="19054" spans="1:3" x14ac:dyDescent="0.25">
      <c r="A19054">
        <v>171372</v>
      </c>
      <c r="B19054" t="s">
        <v>40739</v>
      </c>
      <c r="C19054" s="47" t="s">
        <v>40740</v>
      </c>
    </row>
    <row r="19055" spans="1:3" x14ac:dyDescent="0.25">
      <c r="A19055">
        <v>171373</v>
      </c>
      <c r="B19055" t="s">
        <v>40741</v>
      </c>
      <c r="C19055" s="47" t="s">
        <v>40742</v>
      </c>
    </row>
    <row r="19056" spans="1:3" x14ac:dyDescent="0.25">
      <c r="A19056">
        <v>171374</v>
      </c>
      <c r="B19056" t="s">
        <v>40743</v>
      </c>
      <c r="C19056" s="47" t="s">
        <v>40744</v>
      </c>
    </row>
    <row r="19057" spans="1:3" x14ac:dyDescent="0.25">
      <c r="A19057">
        <v>171375</v>
      </c>
      <c r="B19057" t="s">
        <v>40745</v>
      </c>
      <c r="C19057" s="47" t="s">
        <v>40746</v>
      </c>
    </row>
    <row r="19058" spans="1:3" x14ac:dyDescent="0.25">
      <c r="A19058">
        <v>171376</v>
      </c>
      <c r="B19058" t="s">
        <v>40747</v>
      </c>
      <c r="C19058" s="47" t="s">
        <v>40748</v>
      </c>
    </row>
    <row r="19059" spans="1:3" x14ac:dyDescent="0.25">
      <c r="A19059">
        <v>171377</v>
      </c>
      <c r="B19059" t="s">
        <v>40749</v>
      </c>
      <c r="C19059" s="47" t="s">
        <v>40750</v>
      </c>
    </row>
    <row r="19060" spans="1:3" x14ac:dyDescent="0.25">
      <c r="A19060">
        <v>171378</v>
      </c>
      <c r="B19060" t="s">
        <v>40751</v>
      </c>
      <c r="C19060" s="47" t="s">
        <v>40752</v>
      </c>
    </row>
    <row r="19061" spans="1:3" x14ac:dyDescent="0.25">
      <c r="A19061">
        <v>171379</v>
      </c>
      <c r="B19061" t="s">
        <v>1203</v>
      </c>
      <c r="C19061" s="47" t="s">
        <v>40753</v>
      </c>
    </row>
    <row r="19062" spans="1:3" x14ac:dyDescent="0.25">
      <c r="A19062">
        <v>171380</v>
      </c>
      <c r="B19062" t="s">
        <v>40754</v>
      </c>
      <c r="C19062" s="47" t="s">
        <v>40755</v>
      </c>
    </row>
    <row r="19063" spans="1:3" x14ac:dyDescent="0.25">
      <c r="A19063">
        <v>171381</v>
      </c>
      <c r="B19063" t="s">
        <v>40756</v>
      </c>
      <c r="C19063" s="47" t="s">
        <v>40757</v>
      </c>
    </row>
    <row r="19064" spans="1:3" x14ac:dyDescent="0.25">
      <c r="A19064">
        <v>171382</v>
      </c>
      <c r="B19064" t="s">
        <v>40758</v>
      </c>
      <c r="C19064" s="47" t="s">
        <v>40759</v>
      </c>
    </row>
    <row r="19065" spans="1:3" x14ac:dyDescent="0.25">
      <c r="A19065">
        <v>171383</v>
      </c>
      <c r="B19065" t="s">
        <v>40760</v>
      </c>
      <c r="C19065" s="47" t="s">
        <v>40761</v>
      </c>
    </row>
    <row r="19066" spans="1:3" x14ac:dyDescent="0.25">
      <c r="A19066">
        <v>171384</v>
      </c>
      <c r="B19066" t="s">
        <v>40762</v>
      </c>
      <c r="C19066" s="47" t="s">
        <v>40763</v>
      </c>
    </row>
    <row r="19067" spans="1:3" x14ac:dyDescent="0.25">
      <c r="A19067">
        <v>171385</v>
      </c>
      <c r="B19067" t="s">
        <v>40764</v>
      </c>
      <c r="C19067" s="47" t="s">
        <v>40765</v>
      </c>
    </row>
    <row r="19068" spans="1:3" x14ac:dyDescent="0.25">
      <c r="A19068">
        <v>171386</v>
      </c>
      <c r="B19068" t="s">
        <v>40766</v>
      </c>
      <c r="C19068" s="47" t="s">
        <v>40767</v>
      </c>
    </row>
    <row r="19069" spans="1:3" x14ac:dyDescent="0.25">
      <c r="A19069">
        <v>171387</v>
      </c>
      <c r="B19069" t="s">
        <v>40768</v>
      </c>
      <c r="C19069" s="47" t="s">
        <v>40769</v>
      </c>
    </row>
    <row r="19070" spans="1:3" x14ac:dyDescent="0.25">
      <c r="A19070">
        <v>171388</v>
      </c>
      <c r="B19070" t="s">
        <v>40770</v>
      </c>
      <c r="C19070" s="47" t="s">
        <v>40771</v>
      </c>
    </row>
    <row r="19071" spans="1:3" x14ac:dyDescent="0.25">
      <c r="A19071">
        <v>171389</v>
      </c>
      <c r="B19071" t="s">
        <v>40772</v>
      </c>
      <c r="C19071" s="47" t="s">
        <v>40773</v>
      </c>
    </row>
    <row r="19072" spans="1:3" x14ac:dyDescent="0.25">
      <c r="A19072">
        <v>171390</v>
      </c>
      <c r="B19072" t="s">
        <v>40774</v>
      </c>
      <c r="C19072" s="47" t="s">
        <v>40775</v>
      </c>
    </row>
    <row r="19073" spans="1:3" x14ac:dyDescent="0.25">
      <c r="A19073">
        <v>171391</v>
      </c>
      <c r="B19073" t="s">
        <v>40776</v>
      </c>
      <c r="C19073" s="47" t="s">
        <v>40777</v>
      </c>
    </row>
    <row r="19074" spans="1:3" x14ac:dyDescent="0.25">
      <c r="A19074">
        <v>171392</v>
      </c>
      <c r="B19074" t="s">
        <v>40778</v>
      </c>
      <c r="C19074" s="47" t="s">
        <v>40779</v>
      </c>
    </row>
    <row r="19075" spans="1:3" x14ac:dyDescent="0.25">
      <c r="A19075">
        <v>171393</v>
      </c>
      <c r="B19075" t="s">
        <v>40780</v>
      </c>
      <c r="C19075" s="47" t="s">
        <v>40781</v>
      </c>
    </row>
    <row r="19076" spans="1:3" x14ac:dyDescent="0.25">
      <c r="A19076">
        <v>171394</v>
      </c>
      <c r="B19076" t="s">
        <v>40782</v>
      </c>
      <c r="C19076" s="47" t="s">
        <v>40783</v>
      </c>
    </row>
    <row r="19077" spans="1:3" x14ac:dyDescent="0.25">
      <c r="A19077">
        <v>171395</v>
      </c>
      <c r="B19077" t="s">
        <v>40784</v>
      </c>
      <c r="C19077" s="47" t="s">
        <v>40785</v>
      </c>
    </row>
    <row r="19078" spans="1:3" x14ac:dyDescent="0.25">
      <c r="A19078">
        <v>171396</v>
      </c>
      <c r="B19078" t="s">
        <v>40786</v>
      </c>
      <c r="C19078" s="47" t="s">
        <v>40787</v>
      </c>
    </row>
    <row r="19079" spans="1:3" x14ac:dyDescent="0.25">
      <c r="A19079">
        <v>171397</v>
      </c>
      <c r="B19079" t="s">
        <v>40788</v>
      </c>
      <c r="C19079" s="47" t="s">
        <v>40789</v>
      </c>
    </row>
    <row r="19080" spans="1:3" x14ac:dyDescent="0.25">
      <c r="A19080">
        <v>171398</v>
      </c>
      <c r="B19080" t="s">
        <v>40790</v>
      </c>
      <c r="C19080" s="47" t="s">
        <v>40791</v>
      </c>
    </row>
    <row r="19081" spans="1:3" x14ac:dyDescent="0.25">
      <c r="A19081">
        <v>171399</v>
      </c>
      <c r="B19081" t="s">
        <v>40792</v>
      </c>
      <c r="C19081" s="47" t="s">
        <v>40793</v>
      </c>
    </row>
    <row r="19082" spans="1:3" x14ac:dyDescent="0.25">
      <c r="A19082">
        <v>171400</v>
      </c>
      <c r="B19082" t="s">
        <v>40794</v>
      </c>
      <c r="C19082" s="47" t="s">
        <v>40795</v>
      </c>
    </row>
    <row r="19083" spans="1:3" x14ac:dyDescent="0.25">
      <c r="A19083">
        <v>171401</v>
      </c>
      <c r="B19083" t="s">
        <v>40796</v>
      </c>
      <c r="C19083" s="47" t="s">
        <v>40797</v>
      </c>
    </row>
    <row r="19084" spans="1:3" x14ac:dyDescent="0.25">
      <c r="A19084">
        <v>171402</v>
      </c>
      <c r="B19084" t="s">
        <v>40798</v>
      </c>
      <c r="C19084" s="47" t="s">
        <v>40799</v>
      </c>
    </row>
    <row r="19085" spans="1:3" x14ac:dyDescent="0.25">
      <c r="A19085">
        <v>171403</v>
      </c>
      <c r="B19085" t="s">
        <v>40800</v>
      </c>
      <c r="C19085" s="47" t="s">
        <v>40801</v>
      </c>
    </row>
    <row r="19086" spans="1:3" x14ac:dyDescent="0.25">
      <c r="A19086">
        <v>171404</v>
      </c>
      <c r="B19086" t="s">
        <v>40802</v>
      </c>
      <c r="C19086" s="47" t="s">
        <v>40803</v>
      </c>
    </row>
    <row r="19087" spans="1:3" x14ac:dyDescent="0.25">
      <c r="A19087">
        <v>171405</v>
      </c>
      <c r="B19087" t="s">
        <v>40804</v>
      </c>
      <c r="C19087" s="47" t="s">
        <v>40805</v>
      </c>
    </row>
    <row r="19088" spans="1:3" x14ac:dyDescent="0.25">
      <c r="A19088">
        <v>171406</v>
      </c>
      <c r="B19088" t="s">
        <v>40806</v>
      </c>
      <c r="C19088" s="47" t="s">
        <v>40807</v>
      </c>
    </row>
    <row r="19089" spans="1:3" x14ac:dyDescent="0.25">
      <c r="A19089">
        <v>171407</v>
      </c>
      <c r="B19089" t="s">
        <v>40808</v>
      </c>
      <c r="C19089" s="47" t="s">
        <v>40809</v>
      </c>
    </row>
    <row r="19090" spans="1:3" x14ac:dyDescent="0.25">
      <c r="A19090">
        <v>171408</v>
      </c>
      <c r="B19090" t="s">
        <v>40810</v>
      </c>
      <c r="C19090" s="47" t="s">
        <v>40811</v>
      </c>
    </row>
    <row r="19091" spans="1:3" x14ac:dyDescent="0.25">
      <c r="A19091">
        <v>171409</v>
      </c>
      <c r="B19091" t="s">
        <v>40812</v>
      </c>
      <c r="C19091" s="47" t="s">
        <v>40813</v>
      </c>
    </row>
    <row r="19092" spans="1:3" x14ac:dyDescent="0.25">
      <c r="A19092">
        <v>171410</v>
      </c>
      <c r="B19092" t="s">
        <v>40814</v>
      </c>
      <c r="C19092" s="47" t="s">
        <v>40815</v>
      </c>
    </row>
    <row r="19093" spans="1:3" x14ac:dyDescent="0.25">
      <c r="A19093">
        <v>171411</v>
      </c>
      <c r="B19093" t="s">
        <v>40816</v>
      </c>
      <c r="C19093" s="47" t="s">
        <v>40817</v>
      </c>
    </row>
    <row r="19094" spans="1:3" x14ac:dyDescent="0.25">
      <c r="A19094">
        <v>171412</v>
      </c>
      <c r="B19094" t="s">
        <v>40818</v>
      </c>
      <c r="C19094" s="47" t="s">
        <v>40819</v>
      </c>
    </row>
    <row r="19095" spans="1:3" x14ac:dyDescent="0.25">
      <c r="A19095">
        <v>171413</v>
      </c>
      <c r="B19095" t="s">
        <v>40820</v>
      </c>
      <c r="C19095" s="47" t="s">
        <v>40821</v>
      </c>
    </row>
    <row r="19096" spans="1:3" x14ac:dyDescent="0.25">
      <c r="A19096">
        <v>171414</v>
      </c>
      <c r="B19096" t="s">
        <v>40822</v>
      </c>
      <c r="C19096" s="47" t="s">
        <v>40823</v>
      </c>
    </row>
    <row r="19097" spans="1:3" x14ac:dyDescent="0.25">
      <c r="A19097">
        <v>171415</v>
      </c>
      <c r="B19097" t="s">
        <v>40824</v>
      </c>
      <c r="C19097" s="47" t="s">
        <v>40825</v>
      </c>
    </row>
    <row r="19098" spans="1:3" x14ac:dyDescent="0.25">
      <c r="A19098">
        <v>171416</v>
      </c>
      <c r="B19098" t="s">
        <v>40826</v>
      </c>
      <c r="C19098" s="47" t="s">
        <v>40827</v>
      </c>
    </row>
    <row r="19099" spans="1:3" x14ac:dyDescent="0.25">
      <c r="A19099">
        <v>171417</v>
      </c>
      <c r="B19099" t="s">
        <v>40828</v>
      </c>
      <c r="C19099" s="47" t="s">
        <v>40829</v>
      </c>
    </row>
    <row r="19100" spans="1:3" x14ac:dyDescent="0.25">
      <c r="A19100">
        <v>171418</v>
      </c>
      <c r="B19100" t="s">
        <v>40830</v>
      </c>
      <c r="C19100" s="47" t="s">
        <v>40831</v>
      </c>
    </row>
    <row r="19101" spans="1:3" x14ac:dyDescent="0.25">
      <c r="A19101">
        <v>171419</v>
      </c>
      <c r="B19101" t="s">
        <v>40832</v>
      </c>
      <c r="C19101" s="47" t="s">
        <v>40833</v>
      </c>
    </row>
    <row r="19102" spans="1:3" x14ac:dyDescent="0.25">
      <c r="A19102">
        <v>171420</v>
      </c>
      <c r="B19102" t="s">
        <v>40834</v>
      </c>
      <c r="C19102" s="47" t="s">
        <v>40835</v>
      </c>
    </row>
    <row r="19103" spans="1:3" x14ac:dyDescent="0.25">
      <c r="A19103">
        <v>171421</v>
      </c>
      <c r="B19103" t="s">
        <v>40836</v>
      </c>
      <c r="C19103" s="47" t="s">
        <v>40837</v>
      </c>
    </row>
    <row r="19104" spans="1:3" x14ac:dyDescent="0.25">
      <c r="A19104">
        <v>171422</v>
      </c>
      <c r="B19104" t="s">
        <v>40838</v>
      </c>
      <c r="C19104" s="47" t="s">
        <v>40839</v>
      </c>
    </row>
    <row r="19105" spans="1:3" x14ac:dyDescent="0.25">
      <c r="A19105">
        <v>171423</v>
      </c>
      <c r="B19105" t="s">
        <v>40840</v>
      </c>
      <c r="C19105" s="47" t="s">
        <v>40841</v>
      </c>
    </row>
    <row r="19106" spans="1:3" x14ac:dyDescent="0.25">
      <c r="A19106">
        <v>171424</v>
      </c>
      <c r="B19106" t="s">
        <v>40842</v>
      </c>
      <c r="C19106" s="47" t="s">
        <v>40843</v>
      </c>
    </row>
    <row r="19107" spans="1:3" x14ac:dyDescent="0.25">
      <c r="A19107">
        <v>171425</v>
      </c>
      <c r="B19107" t="s">
        <v>1282</v>
      </c>
      <c r="C19107" s="47" t="s">
        <v>40844</v>
      </c>
    </row>
    <row r="19108" spans="1:3" x14ac:dyDescent="0.25">
      <c r="A19108">
        <v>171426</v>
      </c>
      <c r="B19108" t="s">
        <v>40845</v>
      </c>
      <c r="C19108" s="47" t="s">
        <v>40846</v>
      </c>
    </row>
    <row r="19109" spans="1:3" x14ac:dyDescent="0.25">
      <c r="A19109">
        <v>171427</v>
      </c>
      <c r="B19109" t="s">
        <v>40847</v>
      </c>
      <c r="C19109" s="47" t="s">
        <v>40848</v>
      </c>
    </row>
    <row r="19110" spans="1:3" x14ac:dyDescent="0.25">
      <c r="A19110">
        <v>171428</v>
      </c>
      <c r="B19110" t="s">
        <v>40849</v>
      </c>
      <c r="C19110" s="47" t="s">
        <v>40850</v>
      </c>
    </row>
    <row r="19111" spans="1:3" x14ac:dyDescent="0.25">
      <c r="A19111">
        <v>171429</v>
      </c>
      <c r="B19111" t="s">
        <v>40851</v>
      </c>
      <c r="C19111" s="47" t="s">
        <v>40852</v>
      </c>
    </row>
    <row r="19112" spans="1:3" x14ac:dyDescent="0.25">
      <c r="A19112">
        <v>171430</v>
      </c>
      <c r="B19112" t="s">
        <v>40853</v>
      </c>
      <c r="C19112" s="47" t="s">
        <v>40854</v>
      </c>
    </row>
    <row r="19113" spans="1:3" x14ac:dyDescent="0.25">
      <c r="A19113">
        <v>171431</v>
      </c>
      <c r="B19113" t="s">
        <v>40855</v>
      </c>
      <c r="C19113" s="47" t="s">
        <v>40856</v>
      </c>
    </row>
    <row r="19114" spans="1:3" x14ac:dyDescent="0.25">
      <c r="A19114">
        <v>171432</v>
      </c>
      <c r="B19114" t="s">
        <v>40857</v>
      </c>
      <c r="C19114" s="47" t="s">
        <v>40858</v>
      </c>
    </row>
    <row r="19115" spans="1:3" x14ac:dyDescent="0.25">
      <c r="A19115">
        <v>171433</v>
      </c>
      <c r="B19115" t="s">
        <v>1125</v>
      </c>
      <c r="C19115" s="47" t="s">
        <v>40859</v>
      </c>
    </row>
    <row r="19116" spans="1:3" x14ac:dyDescent="0.25">
      <c r="A19116">
        <v>171434</v>
      </c>
      <c r="B19116" t="s">
        <v>40860</v>
      </c>
      <c r="C19116" s="47" t="s">
        <v>4779</v>
      </c>
    </row>
    <row r="19117" spans="1:3" x14ac:dyDescent="0.25">
      <c r="A19117">
        <v>171435</v>
      </c>
      <c r="B19117" t="s">
        <v>1479</v>
      </c>
      <c r="C19117" s="47" t="s">
        <v>40861</v>
      </c>
    </row>
    <row r="19118" spans="1:3" x14ac:dyDescent="0.25">
      <c r="A19118">
        <v>171436</v>
      </c>
      <c r="B19118" t="s">
        <v>40862</v>
      </c>
      <c r="C19118" s="47" t="s">
        <v>40863</v>
      </c>
    </row>
    <row r="19119" spans="1:3" x14ac:dyDescent="0.25">
      <c r="A19119">
        <v>171437</v>
      </c>
      <c r="B19119" t="s">
        <v>40864</v>
      </c>
      <c r="C19119" s="47" t="s">
        <v>40865</v>
      </c>
    </row>
    <row r="19120" spans="1:3" x14ac:dyDescent="0.25">
      <c r="A19120">
        <v>171438</v>
      </c>
      <c r="B19120" t="s">
        <v>40866</v>
      </c>
      <c r="C19120" s="47" t="s">
        <v>40867</v>
      </c>
    </row>
    <row r="19121" spans="1:3" x14ac:dyDescent="0.25">
      <c r="A19121">
        <v>171439</v>
      </c>
      <c r="B19121" t="s">
        <v>40868</v>
      </c>
      <c r="C19121" s="47" t="s">
        <v>40869</v>
      </c>
    </row>
    <row r="19122" spans="1:3" x14ac:dyDescent="0.25">
      <c r="A19122">
        <v>171440</v>
      </c>
      <c r="B19122" t="s">
        <v>40870</v>
      </c>
      <c r="C19122" s="47" t="s">
        <v>40871</v>
      </c>
    </row>
    <row r="19123" spans="1:3" x14ac:dyDescent="0.25">
      <c r="A19123">
        <v>171441</v>
      </c>
      <c r="B19123" t="s">
        <v>40872</v>
      </c>
      <c r="C19123" s="47" t="s">
        <v>40873</v>
      </c>
    </row>
    <row r="19124" spans="1:3" x14ac:dyDescent="0.25">
      <c r="A19124">
        <v>171442</v>
      </c>
      <c r="B19124" t="s">
        <v>40874</v>
      </c>
      <c r="C19124" s="47" t="s">
        <v>40875</v>
      </c>
    </row>
    <row r="19125" spans="1:3" x14ac:dyDescent="0.25">
      <c r="A19125">
        <v>171443</v>
      </c>
      <c r="B19125" t="s">
        <v>40876</v>
      </c>
      <c r="C19125" s="47" t="s">
        <v>40877</v>
      </c>
    </row>
    <row r="19126" spans="1:3" x14ac:dyDescent="0.25">
      <c r="A19126">
        <v>171444</v>
      </c>
      <c r="B19126" t="s">
        <v>40878</v>
      </c>
      <c r="C19126" s="47" t="s">
        <v>40879</v>
      </c>
    </row>
    <row r="19127" spans="1:3" x14ac:dyDescent="0.25">
      <c r="A19127">
        <v>171445</v>
      </c>
      <c r="B19127" t="s">
        <v>40880</v>
      </c>
      <c r="C19127" s="47" t="s">
        <v>40881</v>
      </c>
    </row>
    <row r="19128" spans="1:3" x14ac:dyDescent="0.25">
      <c r="A19128">
        <v>171446</v>
      </c>
      <c r="B19128" t="s">
        <v>40882</v>
      </c>
      <c r="C19128" s="47" t="s">
        <v>40883</v>
      </c>
    </row>
    <row r="19129" spans="1:3" x14ac:dyDescent="0.25">
      <c r="A19129">
        <v>171447</v>
      </c>
      <c r="B19129" t="s">
        <v>40884</v>
      </c>
      <c r="C19129" s="47" t="s">
        <v>40885</v>
      </c>
    </row>
    <row r="19130" spans="1:3" x14ac:dyDescent="0.25">
      <c r="A19130">
        <v>171448</v>
      </c>
      <c r="B19130" t="s">
        <v>40886</v>
      </c>
      <c r="C19130" s="47" t="s">
        <v>40887</v>
      </c>
    </row>
    <row r="19131" spans="1:3" x14ac:dyDescent="0.25">
      <c r="A19131">
        <v>171449</v>
      </c>
      <c r="B19131" t="s">
        <v>40888</v>
      </c>
      <c r="C19131" s="47" t="s">
        <v>40889</v>
      </c>
    </row>
    <row r="19132" spans="1:3" x14ac:dyDescent="0.25">
      <c r="A19132">
        <v>171450</v>
      </c>
      <c r="B19132" t="s">
        <v>40890</v>
      </c>
      <c r="C19132" s="47" t="s">
        <v>40891</v>
      </c>
    </row>
    <row r="19133" spans="1:3" x14ac:dyDescent="0.25">
      <c r="A19133">
        <v>171451</v>
      </c>
      <c r="B19133" t="s">
        <v>40892</v>
      </c>
      <c r="C19133" s="47" t="s">
        <v>40893</v>
      </c>
    </row>
    <row r="19134" spans="1:3" x14ac:dyDescent="0.25">
      <c r="A19134">
        <v>171452</v>
      </c>
      <c r="B19134" t="s">
        <v>40894</v>
      </c>
      <c r="C19134" s="47" t="s">
        <v>40895</v>
      </c>
    </row>
    <row r="19135" spans="1:3" x14ac:dyDescent="0.25">
      <c r="A19135">
        <v>171453</v>
      </c>
      <c r="B19135" t="s">
        <v>40896</v>
      </c>
      <c r="C19135" s="47" t="s">
        <v>40897</v>
      </c>
    </row>
    <row r="19136" spans="1:3" x14ac:dyDescent="0.25">
      <c r="A19136">
        <v>171454</v>
      </c>
      <c r="B19136" t="s">
        <v>40898</v>
      </c>
      <c r="C19136" s="47" t="s">
        <v>40899</v>
      </c>
    </row>
    <row r="19137" spans="1:3" x14ac:dyDescent="0.25">
      <c r="A19137">
        <v>171455</v>
      </c>
      <c r="B19137" t="s">
        <v>40900</v>
      </c>
      <c r="C19137" s="47" t="s">
        <v>40901</v>
      </c>
    </row>
    <row r="19138" spans="1:3" x14ac:dyDescent="0.25">
      <c r="A19138">
        <v>171456</v>
      </c>
      <c r="B19138" t="s">
        <v>40902</v>
      </c>
      <c r="C19138" s="47" t="s">
        <v>40903</v>
      </c>
    </row>
    <row r="19139" spans="1:3" x14ac:dyDescent="0.25">
      <c r="A19139">
        <v>171457</v>
      </c>
      <c r="B19139" t="s">
        <v>40904</v>
      </c>
      <c r="C19139" s="47" t="s">
        <v>40905</v>
      </c>
    </row>
    <row r="19140" spans="1:3" x14ac:dyDescent="0.25">
      <c r="A19140">
        <v>171458</v>
      </c>
      <c r="B19140" t="s">
        <v>40906</v>
      </c>
      <c r="C19140" s="47" t="s">
        <v>40907</v>
      </c>
    </row>
    <row r="19141" spans="1:3" x14ac:dyDescent="0.25">
      <c r="A19141">
        <v>171459</v>
      </c>
      <c r="B19141" t="s">
        <v>40908</v>
      </c>
      <c r="C19141" s="47" t="s">
        <v>40909</v>
      </c>
    </row>
    <row r="19142" spans="1:3" x14ac:dyDescent="0.25">
      <c r="A19142">
        <v>171460</v>
      </c>
      <c r="B19142" t="s">
        <v>1557</v>
      </c>
      <c r="C19142" s="47" t="s">
        <v>40910</v>
      </c>
    </row>
    <row r="19143" spans="1:3" x14ac:dyDescent="0.25">
      <c r="A19143">
        <v>171461</v>
      </c>
      <c r="B19143" t="s">
        <v>40911</v>
      </c>
      <c r="C19143" s="47" t="s">
        <v>40912</v>
      </c>
    </row>
    <row r="19144" spans="1:3" x14ac:dyDescent="0.25">
      <c r="A19144">
        <v>171462</v>
      </c>
      <c r="B19144" t="s">
        <v>40913</v>
      </c>
      <c r="C19144" s="47" t="s">
        <v>40914</v>
      </c>
    </row>
    <row r="19145" spans="1:3" x14ac:dyDescent="0.25">
      <c r="A19145">
        <v>171463</v>
      </c>
      <c r="B19145" t="s">
        <v>40915</v>
      </c>
      <c r="C19145" s="47" t="s">
        <v>40916</v>
      </c>
    </row>
    <row r="19146" spans="1:3" x14ac:dyDescent="0.25">
      <c r="A19146">
        <v>171464</v>
      </c>
      <c r="B19146" t="s">
        <v>40917</v>
      </c>
      <c r="C19146" s="47" t="s">
        <v>40918</v>
      </c>
    </row>
    <row r="19147" spans="1:3" x14ac:dyDescent="0.25">
      <c r="A19147">
        <v>171465</v>
      </c>
      <c r="B19147" t="s">
        <v>40919</v>
      </c>
      <c r="C19147" s="47" t="s">
        <v>40920</v>
      </c>
    </row>
    <row r="19148" spans="1:3" x14ac:dyDescent="0.25">
      <c r="A19148">
        <v>171466</v>
      </c>
      <c r="B19148" t="s">
        <v>40921</v>
      </c>
      <c r="C19148" s="47" t="s">
        <v>4728</v>
      </c>
    </row>
    <row r="19149" spans="1:3" x14ac:dyDescent="0.25">
      <c r="A19149">
        <v>171467</v>
      </c>
      <c r="B19149" t="s">
        <v>40922</v>
      </c>
      <c r="C19149" s="47" t="s">
        <v>40923</v>
      </c>
    </row>
    <row r="19150" spans="1:3" x14ac:dyDescent="0.25">
      <c r="A19150">
        <v>171468</v>
      </c>
      <c r="B19150" t="s">
        <v>40924</v>
      </c>
      <c r="C19150" s="47" t="s">
        <v>40925</v>
      </c>
    </row>
    <row r="19151" spans="1:3" x14ac:dyDescent="0.25">
      <c r="A19151">
        <v>171469</v>
      </c>
      <c r="B19151" t="s">
        <v>40926</v>
      </c>
      <c r="C19151" s="47" t="s">
        <v>40927</v>
      </c>
    </row>
    <row r="19152" spans="1:3" x14ac:dyDescent="0.25">
      <c r="A19152">
        <v>171470</v>
      </c>
      <c r="B19152" t="s">
        <v>40928</v>
      </c>
      <c r="C19152" s="47" t="s">
        <v>40929</v>
      </c>
    </row>
    <row r="19153" spans="1:3" x14ac:dyDescent="0.25">
      <c r="A19153">
        <v>171471</v>
      </c>
      <c r="B19153" t="s">
        <v>40930</v>
      </c>
      <c r="C19153" s="47" t="s">
        <v>40931</v>
      </c>
    </row>
    <row r="19154" spans="1:3" x14ac:dyDescent="0.25">
      <c r="A19154">
        <v>171472</v>
      </c>
      <c r="B19154" t="s">
        <v>40932</v>
      </c>
      <c r="C19154" s="47" t="s">
        <v>40933</v>
      </c>
    </row>
    <row r="19155" spans="1:3" x14ac:dyDescent="0.25">
      <c r="A19155">
        <v>171473</v>
      </c>
      <c r="B19155" t="s">
        <v>40934</v>
      </c>
      <c r="C19155" s="47" t="s">
        <v>40935</v>
      </c>
    </row>
    <row r="19156" spans="1:3" x14ac:dyDescent="0.25">
      <c r="A19156">
        <v>171474</v>
      </c>
      <c r="B19156" t="s">
        <v>40936</v>
      </c>
      <c r="C19156" s="47" t="s">
        <v>40937</v>
      </c>
    </row>
    <row r="19157" spans="1:3" x14ac:dyDescent="0.25">
      <c r="A19157">
        <v>171475</v>
      </c>
      <c r="B19157" t="s">
        <v>40938</v>
      </c>
      <c r="C19157" s="47" t="s">
        <v>40939</v>
      </c>
    </row>
    <row r="19158" spans="1:3" x14ac:dyDescent="0.25">
      <c r="A19158">
        <v>171476</v>
      </c>
      <c r="B19158" t="s">
        <v>40940</v>
      </c>
      <c r="C19158" s="47" t="s">
        <v>40941</v>
      </c>
    </row>
    <row r="19159" spans="1:3" x14ac:dyDescent="0.25">
      <c r="A19159">
        <v>171477</v>
      </c>
      <c r="B19159" t="s">
        <v>40942</v>
      </c>
      <c r="C19159" s="47" t="s">
        <v>40943</v>
      </c>
    </row>
    <row r="19160" spans="1:3" x14ac:dyDescent="0.25">
      <c r="A19160">
        <v>171478</v>
      </c>
      <c r="B19160" t="s">
        <v>40944</v>
      </c>
      <c r="C19160" s="47" t="s">
        <v>40945</v>
      </c>
    </row>
    <row r="19161" spans="1:3" x14ac:dyDescent="0.25">
      <c r="A19161">
        <v>171479</v>
      </c>
      <c r="B19161" t="s">
        <v>40946</v>
      </c>
      <c r="C19161" s="47" t="s">
        <v>40947</v>
      </c>
    </row>
    <row r="19162" spans="1:3" x14ac:dyDescent="0.25">
      <c r="A19162">
        <v>171480</v>
      </c>
      <c r="B19162" t="s">
        <v>40948</v>
      </c>
      <c r="C19162" s="47" t="s">
        <v>40949</v>
      </c>
    </row>
    <row r="19163" spans="1:3" x14ac:dyDescent="0.25">
      <c r="A19163">
        <v>171481</v>
      </c>
      <c r="B19163" t="s">
        <v>40950</v>
      </c>
      <c r="C19163" s="47" t="s">
        <v>40951</v>
      </c>
    </row>
    <row r="19164" spans="1:3" x14ac:dyDescent="0.25">
      <c r="A19164">
        <v>171482</v>
      </c>
      <c r="B19164" t="s">
        <v>40952</v>
      </c>
      <c r="C19164" s="47" t="s">
        <v>40953</v>
      </c>
    </row>
    <row r="19165" spans="1:3" x14ac:dyDescent="0.25">
      <c r="A19165">
        <v>171483</v>
      </c>
      <c r="B19165" t="s">
        <v>40954</v>
      </c>
      <c r="C19165" s="47" t="s">
        <v>40955</v>
      </c>
    </row>
    <row r="19166" spans="1:3" x14ac:dyDescent="0.25">
      <c r="A19166">
        <v>171484</v>
      </c>
      <c r="B19166" t="s">
        <v>40956</v>
      </c>
      <c r="C19166" s="47" t="s">
        <v>40957</v>
      </c>
    </row>
    <row r="19167" spans="1:3" x14ac:dyDescent="0.25">
      <c r="A19167">
        <v>171485</v>
      </c>
      <c r="B19167" t="s">
        <v>40958</v>
      </c>
      <c r="C19167" s="47" t="s">
        <v>37241</v>
      </c>
    </row>
    <row r="19168" spans="1:3" x14ac:dyDescent="0.25">
      <c r="A19168">
        <v>171486</v>
      </c>
      <c r="B19168" t="s">
        <v>40959</v>
      </c>
      <c r="C19168" s="47" t="s">
        <v>40960</v>
      </c>
    </row>
    <row r="19169" spans="1:3" x14ac:dyDescent="0.25">
      <c r="A19169">
        <v>171487</v>
      </c>
      <c r="B19169" t="s">
        <v>40961</v>
      </c>
      <c r="C19169" s="47" t="s">
        <v>40962</v>
      </c>
    </row>
    <row r="19170" spans="1:3" x14ac:dyDescent="0.25">
      <c r="A19170">
        <v>171488</v>
      </c>
      <c r="B19170" t="s">
        <v>40963</v>
      </c>
      <c r="C19170" s="47" t="s">
        <v>40964</v>
      </c>
    </row>
    <row r="19171" spans="1:3" x14ac:dyDescent="0.25">
      <c r="A19171">
        <v>171489</v>
      </c>
      <c r="B19171" t="s">
        <v>40965</v>
      </c>
      <c r="C19171" s="47" t="s">
        <v>40966</v>
      </c>
    </row>
    <row r="19172" spans="1:3" x14ac:dyDescent="0.25">
      <c r="A19172">
        <v>171490</v>
      </c>
      <c r="B19172" t="s">
        <v>40967</v>
      </c>
      <c r="C19172" s="47" t="s">
        <v>40968</v>
      </c>
    </row>
    <row r="19173" spans="1:3" x14ac:dyDescent="0.25">
      <c r="A19173">
        <v>171491</v>
      </c>
      <c r="B19173" t="s">
        <v>40969</v>
      </c>
      <c r="C19173" s="47" t="s">
        <v>40970</v>
      </c>
    </row>
    <row r="19174" spans="1:3" x14ac:dyDescent="0.25">
      <c r="A19174">
        <v>171492</v>
      </c>
      <c r="B19174" t="s">
        <v>40971</v>
      </c>
      <c r="C19174" s="47" t="s">
        <v>40972</v>
      </c>
    </row>
    <row r="19175" spans="1:3" x14ac:dyDescent="0.25">
      <c r="A19175">
        <v>171493</v>
      </c>
      <c r="B19175" t="s">
        <v>40973</v>
      </c>
      <c r="C19175" s="47" t="s">
        <v>40974</v>
      </c>
    </row>
    <row r="19176" spans="1:3" x14ac:dyDescent="0.25">
      <c r="A19176">
        <v>171494</v>
      </c>
      <c r="B19176" t="s">
        <v>40975</v>
      </c>
      <c r="C19176" s="47" t="s">
        <v>40976</v>
      </c>
    </row>
    <row r="19177" spans="1:3" x14ac:dyDescent="0.25">
      <c r="A19177">
        <v>171495</v>
      </c>
      <c r="B19177" t="s">
        <v>40977</v>
      </c>
      <c r="C19177" s="47" t="s">
        <v>40978</v>
      </c>
    </row>
    <row r="19178" spans="1:3" x14ac:dyDescent="0.25">
      <c r="A19178">
        <v>171496</v>
      </c>
      <c r="B19178" t="s">
        <v>40979</v>
      </c>
      <c r="C19178" s="47" t="s">
        <v>40980</v>
      </c>
    </row>
    <row r="19179" spans="1:3" x14ac:dyDescent="0.25">
      <c r="A19179">
        <v>171497</v>
      </c>
      <c r="B19179" t="s">
        <v>1638</v>
      </c>
      <c r="C19179" s="47" t="s">
        <v>40981</v>
      </c>
    </row>
    <row r="19180" spans="1:3" x14ac:dyDescent="0.25">
      <c r="A19180">
        <v>171498</v>
      </c>
      <c r="B19180" t="s">
        <v>40982</v>
      </c>
      <c r="C19180" s="47" t="s">
        <v>40983</v>
      </c>
    </row>
    <row r="19181" spans="1:3" x14ac:dyDescent="0.25">
      <c r="A19181">
        <v>171499</v>
      </c>
      <c r="B19181" t="s">
        <v>40984</v>
      </c>
      <c r="C19181" s="47" t="s">
        <v>40985</v>
      </c>
    </row>
    <row r="19182" spans="1:3" x14ac:dyDescent="0.25">
      <c r="A19182">
        <v>171500</v>
      </c>
      <c r="B19182" t="s">
        <v>40986</v>
      </c>
      <c r="C19182" s="47" t="s">
        <v>40987</v>
      </c>
    </row>
    <row r="19183" spans="1:3" x14ac:dyDescent="0.25">
      <c r="A19183">
        <v>171501</v>
      </c>
      <c r="B19183" t="s">
        <v>40988</v>
      </c>
      <c r="C19183" s="47" t="s">
        <v>40989</v>
      </c>
    </row>
    <row r="19184" spans="1:3" x14ac:dyDescent="0.25">
      <c r="A19184">
        <v>171502</v>
      </c>
      <c r="B19184" t="s">
        <v>40990</v>
      </c>
      <c r="C19184" s="47" t="s">
        <v>40991</v>
      </c>
    </row>
    <row r="19185" spans="1:3" x14ac:dyDescent="0.25">
      <c r="A19185">
        <v>171503</v>
      </c>
      <c r="B19185" t="s">
        <v>40992</v>
      </c>
      <c r="C19185" s="47" t="s">
        <v>40993</v>
      </c>
    </row>
    <row r="19186" spans="1:3" x14ac:dyDescent="0.25">
      <c r="A19186">
        <v>171504</v>
      </c>
      <c r="B19186" t="s">
        <v>40994</v>
      </c>
      <c r="C19186" s="47" t="s">
        <v>40995</v>
      </c>
    </row>
    <row r="19187" spans="1:3" x14ac:dyDescent="0.25">
      <c r="A19187">
        <v>171505</v>
      </c>
      <c r="B19187" t="s">
        <v>40996</v>
      </c>
      <c r="C19187" s="47" t="s">
        <v>40997</v>
      </c>
    </row>
    <row r="19188" spans="1:3" x14ac:dyDescent="0.25">
      <c r="A19188">
        <v>171506</v>
      </c>
      <c r="B19188" t="s">
        <v>40998</v>
      </c>
      <c r="C19188" s="47" t="s">
        <v>40999</v>
      </c>
    </row>
    <row r="19189" spans="1:3" x14ac:dyDescent="0.25">
      <c r="A19189">
        <v>171507</v>
      </c>
      <c r="B19189" t="s">
        <v>41000</v>
      </c>
      <c r="C19189" s="47" t="s">
        <v>41001</v>
      </c>
    </row>
    <row r="19190" spans="1:3" x14ac:dyDescent="0.25">
      <c r="A19190">
        <v>171508</v>
      </c>
      <c r="B19190" t="s">
        <v>41002</v>
      </c>
      <c r="C19190" s="47" t="s">
        <v>41003</v>
      </c>
    </row>
    <row r="19191" spans="1:3" x14ac:dyDescent="0.25">
      <c r="A19191">
        <v>171509</v>
      </c>
      <c r="B19191" t="s">
        <v>41004</v>
      </c>
      <c r="C19191" s="47" t="s">
        <v>41005</v>
      </c>
    </row>
    <row r="19192" spans="1:3" x14ac:dyDescent="0.25">
      <c r="A19192">
        <v>171510</v>
      </c>
      <c r="B19192" t="s">
        <v>41006</v>
      </c>
      <c r="C19192" s="47" t="s">
        <v>41007</v>
      </c>
    </row>
    <row r="19193" spans="1:3" x14ac:dyDescent="0.25">
      <c r="A19193">
        <v>171511</v>
      </c>
      <c r="B19193" t="s">
        <v>41008</v>
      </c>
      <c r="C19193" s="47" t="s">
        <v>41009</v>
      </c>
    </row>
    <row r="19194" spans="1:3" x14ac:dyDescent="0.25">
      <c r="A19194">
        <v>171512</v>
      </c>
      <c r="B19194" t="s">
        <v>41010</v>
      </c>
      <c r="C19194" s="47" t="s">
        <v>41011</v>
      </c>
    </row>
    <row r="19195" spans="1:3" x14ac:dyDescent="0.25">
      <c r="A19195">
        <v>171513</v>
      </c>
      <c r="B19195" t="s">
        <v>41012</v>
      </c>
      <c r="C19195" s="47" t="s">
        <v>41013</v>
      </c>
    </row>
    <row r="19196" spans="1:3" x14ac:dyDescent="0.25">
      <c r="A19196">
        <v>171514</v>
      </c>
      <c r="B19196" t="s">
        <v>41014</v>
      </c>
      <c r="C19196" s="47" t="s">
        <v>41015</v>
      </c>
    </row>
    <row r="19197" spans="1:3" x14ac:dyDescent="0.25">
      <c r="A19197">
        <v>171515</v>
      </c>
      <c r="B19197" t="s">
        <v>41016</v>
      </c>
      <c r="C19197" s="47" t="s">
        <v>41017</v>
      </c>
    </row>
    <row r="19198" spans="1:3" x14ac:dyDescent="0.25">
      <c r="A19198">
        <v>171516</v>
      </c>
      <c r="B19198" t="s">
        <v>41018</v>
      </c>
      <c r="C19198" s="47" t="s">
        <v>41019</v>
      </c>
    </row>
    <row r="19199" spans="1:3" x14ac:dyDescent="0.25">
      <c r="A19199">
        <v>171517</v>
      </c>
      <c r="B19199" t="s">
        <v>41020</v>
      </c>
      <c r="C19199" s="47" t="s">
        <v>41021</v>
      </c>
    </row>
    <row r="19200" spans="1:3" x14ac:dyDescent="0.25">
      <c r="A19200">
        <v>171518</v>
      </c>
      <c r="B19200" t="s">
        <v>41022</v>
      </c>
      <c r="C19200" s="47" t="s">
        <v>41023</v>
      </c>
    </row>
    <row r="19201" spans="1:3" x14ac:dyDescent="0.25">
      <c r="A19201">
        <v>171519</v>
      </c>
      <c r="B19201" t="s">
        <v>41024</v>
      </c>
      <c r="C19201" s="47" t="s">
        <v>41025</v>
      </c>
    </row>
    <row r="19202" spans="1:3" x14ac:dyDescent="0.25">
      <c r="A19202">
        <v>171520</v>
      </c>
      <c r="B19202" t="s">
        <v>41026</v>
      </c>
      <c r="C19202" s="47" t="s">
        <v>41027</v>
      </c>
    </row>
    <row r="19203" spans="1:3" x14ac:dyDescent="0.25">
      <c r="A19203">
        <v>171521</v>
      </c>
      <c r="B19203" t="s">
        <v>41028</v>
      </c>
      <c r="C19203" s="47" t="s">
        <v>41029</v>
      </c>
    </row>
    <row r="19204" spans="1:3" x14ac:dyDescent="0.25">
      <c r="A19204">
        <v>171522</v>
      </c>
      <c r="B19204" t="s">
        <v>41030</v>
      </c>
      <c r="C19204" s="47" t="s">
        <v>41031</v>
      </c>
    </row>
    <row r="19205" spans="1:3" x14ac:dyDescent="0.25">
      <c r="A19205">
        <v>171523</v>
      </c>
      <c r="B19205" t="s">
        <v>41032</v>
      </c>
      <c r="C19205" s="47" t="s">
        <v>41033</v>
      </c>
    </row>
    <row r="19206" spans="1:3" x14ac:dyDescent="0.25">
      <c r="A19206">
        <v>171524</v>
      </c>
      <c r="B19206" t="s">
        <v>41034</v>
      </c>
      <c r="C19206" s="47" t="s">
        <v>41035</v>
      </c>
    </row>
    <row r="19207" spans="1:3" x14ac:dyDescent="0.25">
      <c r="A19207">
        <v>171525</v>
      </c>
      <c r="B19207" t="s">
        <v>41036</v>
      </c>
      <c r="C19207" s="47" t="s">
        <v>41037</v>
      </c>
    </row>
    <row r="19208" spans="1:3" x14ac:dyDescent="0.25">
      <c r="A19208">
        <v>171526</v>
      </c>
      <c r="B19208" t="s">
        <v>41038</v>
      </c>
      <c r="C19208" s="47" t="s">
        <v>41039</v>
      </c>
    </row>
    <row r="19209" spans="1:3" x14ac:dyDescent="0.25">
      <c r="A19209">
        <v>171527</v>
      </c>
      <c r="B19209" t="s">
        <v>41040</v>
      </c>
      <c r="C19209" s="47" t="s">
        <v>41041</v>
      </c>
    </row>
    <row r="19210" spans="1:3" x14ac:dyDescent="0.25">
      <c r="A19210">
        <v>171528</v>
      </c>
      <c r="B19210" t="s">
        <v>41042</v>
      </c>
      <c r="C19210" s="47" t="s">
        <v>41043</v>
      </c>
    </row>
    <row r="19211" spans="1:3" x14ac:dyDescent="0.25">
      <c r="A19211">
        <v>171529</v>
      </c>
      <c r="B19211" t="s">
        <v>41044</v>
      </c>
      <c r="C19211" s="47" t="s">
        <v>41045</v>
      </c>
    </row>
    <row r="19212" spans="1:3" x14ac:dyDescent="0.25">
      <c r="A19212">
        <v>171530</v>
      </c>
      <c r="B19212" t="s">
        <v>41046</v>
      </c>
      <c r="C19212" s="47" t="s">
        <v>41047</v>
      </c>
    </row>
    <row r="19213" spans="1:3" x14ac:dyDescent="0.25">
      <c r="A19213">
        <v>171531</v>
      </c>
      <c r="B19213" t="s">
        <v>41048</v>
      </c>
      <c r="C19213" s="47" t="s">
        <v>41049</v>
      </c>
    </row>
    <row r="19214" spans="1:3" x14ac:dyDescent="0.25">
      <c r="A19214">
        <v>171532</v>
      </c>
      <c r="B19214" t="s">
        <v>41050</v>
      </c>
      <c r="C19214" s="47" t="s">
        <v>41051</v>
      </c>
    </row>
    <row r="19215" spans="1:3" x14ac:dyDescent="0.25">
      <c r="A19215">
        <v>171533</v>
      </c>
      <c r="B19215" t="s">
        <v>41052</v>
      </c>
      <c r="C19215" s="47" t="s">
        <v>41053</v>
      </c>
    </row>
    <row r="19216" spans="1:3" x14ac:dyDescent="0.25">
      <c r="A19216">
        <v>171534</v>
      </c>
      <c r="B19216" t="s">
        <v>41054</v>
      </c>
      <c r="C19216" s="47" t="s">
        <v>41055</v>
      </c>
    </row>
    <row r="19217" spans="1:3" x14ac:dyDescent="0.25">
      <c r="A19217">
        <v>171535</v>
      </c>
      <c r="B19217" t="s">
        <v>41056</v>
      </c>
      <c r="C19217" s="47" t="s">
        <v>41057</v>
      </c>
    </row>
    <row r="19218" spans="1:3" x14ac:dyDescent="0.25">
      <c r="A19218">
        <v>171536</v>
      </c>
      <c r="B19218" t="s">
        <v>41058</v>
      </c>
      <c r="C19218" s="47" t="s">
        <v>41059</v>
      </c>
    </row>
    <row r="19219" spans="1:3" x14ac:dyDescent="0.25">
      <c r="A19219">
        <v>171537</v>
      </c>
      <c r="B19219" t="s">
        <v>41060</v>
      </c>
      <c r="C19219" s="47" t="s">
        <v>41061</v>
      </c>
    </row>
    <row r="19220" spans="1:3" x14ac:dyDescent="0.25">
      <c r="A19220">
        <v>171538</v>
      </c>
      <c r="B19220" t="s">
        <v>41062</v>
      </c>
      <c r="C19220" s="47" t="s">
        <v>41063</v>
      </c>
    </row>
    <row r="19221" spans="1:3" x14ac:dyDescent="0.25">
      <c r="A19221">
        <v>171539</v>
      </c>
      <c r="B19221" t="s">
        <v>978</v>
      </c>
      <c r="C19221" s="47" t="s">
        <v>41064</v>
      </c>
    </row>
    <row r="19222" spans="1:3" x14ac:dyDescent="0.25">
      <c r="A19222">
        <v>171540</v>
      </c>
      <c r="B19222" t="s">
        <v>41065</v>
      </c>
      <c r="C19222" s="47" t="s">
        <v>41066</v>
      </c>
    </row>
    <row r="19223" spans="1:3" x14ac:dyDescent="0.25">
      <c r="A19223">
        <v>171541</v>
      </c>
      <c r="B19223" t="s">
        <v>41067</v>
      </c>
      <c r="C19223" s="47" t="s">
        <v>41068</v>
      </c>
    </row>
    <row r="19224" spans="1:3" x14ac:dyDescent="0.25">
      <c r="A19224">
        <v>171542</v>
      </c>
      <c r="B19224" t="s">
        <v>41069</v>
      </c>
      <c r="C19224" s="47" t="s">
        <v>41070</v>
      </c>
    </row>
    <row r="19225" spans="1:3" x14ac:dyDescent="0.25">
      <c r="A19225">
        <v>171543</v>
      </c>
      <c r="B19225" t="s">
        <v>41071</v>
      </c>
      <c r="C19225" s="47" t="s">
        <v>41072</v>
      </c>
    </row>
    <row r="19226" spans="1:3" x14ac:dyDescent="0.25">
      <c r="A19226">
        <v>171544</v>
      </c>
      <c r="B19226" t="s">
        <v>41073</v>
      </c>
      <c r="C19226" s="47" t="s">
        <v>41074</v>
      </c>
    </row>
    <row r="19227" spans="1:3" x14ac:dyDescent="0.25">
      <c r="A19227">
        <v>171545</v>
      </c>
      <c r="B19227" t="s">
        <v>41075</v>
      </c>
      <c r="C19227" s="47" t="s">
        <v>41076</v>
      </c>
    </row>
    <row r="19228" spans="1:3" x14ac:dyDescent="0.25">
      <c r="A19228">
        <v>171546</v>
      </c>
      <c r="B19228" t="s">
        <v>41077</v>
      </c>
      <c r="C19228" s="47" t="s">
        <v>41078</v>
      </c>
    </row>
    <row r="19229" spans="1:3" x14ac:dyDescent="0.25">
      <c r="A19229">
        <v>171547</v>
      </c>
      <c r="B19229" t="s">
        <v>41079</v>
      </c>
      <c r="C19229" s="47" t="s">
        <v>41080</v>
      </c>
    </row>
    <row r="19230" spans="1:3" x14ac:dyDescent="0.25">
      <c r="A19230">
        <v>171548</v>
      </c>
      <c r="B19230" t="s">
        <v>41081</v>
      </c>
      <c r="C19230" s="47" t="s">
        <v>41082</v>
      </c>
    </row>
    <row r="19231" spans="1:3" x14ac:dyDescent="0.25">
      <c r="A19231">
        <v>171549</v>
      </c>
      <c r="B19231" t="s">
        <v>41083</v>
      </c>
      <c r="C19231" s="47" t="s">
        <v>41084</v>
      </c>
    </row>
    <row r="19232" spans="1:3" x14ac:dyDescent="0.25">
      <c r="A19232">
        <v>171550</v>
      </c>
      <c r="B19232" t="s">
        <v>513</v>
      </c>
      <c r="C19232" s="47" t="s">
        <v>41085</v>
      </c>
    </row>
    <row r="19233" spans="1:3" x14ac:dyDescent="0.25">
      <c r="A19233">
        <v>171551</v>
      </c>
      <c r="B19233" t="s">
        <v>41086</v>
      </c>
      <c r="C19233" s="47" t="s">
        <v>41087</v>
      </c>
    </row>
    <row r="19234" spans="1:3" x14ac:dyDescent="0.25">
      <c r="A19234">
        <v>171552</v>
      </c>
      <c r="B19234" t="s">
        <v>41088</v>
      </c>
      <c r="C19234" s="47" t="s">
        <v>41089</v>
      </c>
    </row>
    <row r="19235" spans="1:3" x14ac:dyDescent="0.25">
      <c r="A19235">
        <v>171553</v>
      </c>
      <c r="B19235" t="s">
        <v>41090</v>
      </c>
      <c r="C19235" s="47" t="s">
        <v>41091</v>
      </c>
    </row>
    <row r="19236" spans="1:3" x14ac:dyDescent="0.25">
      <c r="A19236">
        <v>171554</v>
      </c>
      <c r="B19236" t="s">
        <v>41092</v>
      </c>
      <c r="C19236" s="47" t="s">
        <v>41093</v>
      </c>
    </row>
    <row r="19237" spans="1:3" x14ac:dyDescent="0.25">
      <c r="A19237">
        <v>171555</v>
      </c>
      <c r="B19237" t="s">
        <v>41094</v>
      </c>
      <c r="C19237" s="47" t="s">
        <v>41095</v>
      </c>
    </row>
    <row r="19238" spans="1:3" x14ac:dyDescent="0.25">
      <c r="A19238">
        <v>171556</v>
      </c>
      <c r="B19238" t="s">
        <v>41096</v>
      </c>
      <c r="C19238" s="47" t="s">
        <v>41097</v>
      </c>
    </row>
    <row r="19239" spans="1:3" x14ac:dyDescent="0.25">
      <c r="A19239">
        <v>171557</v>
      </c>
      <c r="B19239" t="s">
        <v>41098</v>
      </c>
      <c r="C19239" s="47" t="s">
        <v>41099</v>
      </c>
    </row>
    <row r="19240" spans="1:3" x14ac:dyDescent="0.25">
      <c r="A19240">
        <v>171558</v>
      </c>
      <c r="B19240" t="s">
        <v>41100</v>
      </c>
      <c r="C19240" s="47" t="s">
        <v>41101</v>
      </c>
    </row>
    <row r="19241" spans="1:3" x14ac:dyDescent="0.25">
      <c r="A19241">
        <v>171559</v>
      </c>
      <c r="B19241" t="s">
        <v>41102</v>
      </c>
      <c r="C19241" s="47" t="s">
        <v>41103</v>
      </c>
    </row>
    <row r="19242" spans="1:3" x14ac:dyDescent="0.25">
      <c r="A19242">
        <v>171560</v>
      </c>
      <c r="B19242" t="s">
        <v>41104</v>
      </c>
      <c r="C19242" s="47" t="s">
        <v>41105</v>
      </c>
    </row>
    <row r="19243" spans="1:3" x14ac:dyDescent="0.25">
      <c r="A19243">
        <v>171561</v>
      </c>
      <c r="B19243" t="s">
        <v>41106</v>
      </c>
      <c r="C19243" s="47" t="s">
        <v>41107</v>
      </c>
    </row>
    <row r="19244" spans="1:3" x14ac:dyDescent="0.25">
      <c r="A19244">
        <v>171562</v>
      </c>
      <c r="B19244" t="s">
        <v>41108</v>
      </c>
      <c r="C19244" s="47" t="s">
        <v>41109</v>
      </c>
    </row>
    <row r="19245" spans="1:3" x14ac:dyDescent="0.25">
      <c r="A19245">
        <v>171563</v>
      </c>
      <c r="B19245" t="s">
        <v>41110</v>
      </c>
      <c r="C19245" s="47" t="s">
        <v>41111</v>
      </c>
    </row>
    <row r="19246" spans="1:3" x14ac:dyDescent="0.25">
      <c r="A19246">
        <v>171564</v>
      </c>
      <c r="B19246" t="s">
        <v>41112</v>
      </c>
      <c r="C19246" s="47" t="s">
        <v>41113</v>
      </c>
    </row>
    <row r="19247" spans="1:3" x14ac:dyDescent="0.25">
      <c r="A19247">
        <v>171565</v>
      </c>
      <c r="B19247" t="s">
        <v>41114</v>
      </c>
      <c r="C19247" s="47" t="s">
        <v>41115</v>
      </c>
    </row>
    <row r="19248" spans="1:3" x14ac:dyDescent="0.25">
      <c r="A19248">
        <v>171566</v>
      </c>
      <c r="B19248" t="s">
        <v>41116</v>
      </c>
      <c r="C19248" s="47" t="s">
        <v>41117</v>
      </c>
    </row>
    <row r="19249" spans="1:3" x14ac:dyDescent="0.25">
      <c r="A19249">
        <v>171567</v>
      </c>
      <c r="B19249" t="s">
        <v>41118</v>
      </c>
      <c r="C19249" s="47" t="s">
        <v>41119</v>
      </c>
    </row>
    <row r="19250" spans="1:3" x14ac:dyDescent="0.25">
      <c r="A19250">
        <v>171568</v>
      </c>
      <c r="B19250" t="s">
        <v>41120</v>
      </c>
      <c r="C19250" s="47" t="s">
        <v>41121</v>
      </c>
    </row>
    <row r="19251" spans="1:3" x14ac:dyDescent="0.25">
      <c r="A19251">
        <v>171569</v>
      </c>
      <c r="B19251" t="s">
        <v>41122</v>
      </c>
      <c r="C19251" s="47" t="s">
        <v>41123</v>
      </c>
    </row>
    <row r="19252" spans="1:3" x14ac:dyDescent="0.25">
      <c r="A19252">
        <v>171570</v>
      </c>
      <c r="B19252" t="s">
        <v>41124</v>
      </c>
      <c r="C19252" s="47" t="s">
        <v>41125</v>
      </c>
    </row>
    <row r="19253" spans="1:3" x14ac:dyDescent="0.25">
      <c r="A19253">
        <v>171571</v>
      </c>
      <c r="B19253" t="s">
        <v>41126</v>
      </c>
      <c r="C19253" s="47" t="s">
        <v>41127</v>
      </c>
    </row>
    <row r="19254" spans="1:3" x14ac:dyDescent="0.25">
      <c r="A19254">
        <v>171572</v>
      </c>
      <c r="B19254" t="s">
        <v>41128</v>
      </c>
      <c r="C19254" s="47" t="s">
        <v>41129</v>
      </c>
    </row>
    <row r="19255" spans="1:3" x14ac:dyDescent="0.25">
      <c r="A19255">
        <v>171573</v>
      </c>
      <c r="B19255" t="s">
        <v>41130</v>
      </c>
      <c r="C19255" s="47" t="s">
        <v>41131</v>
      </c>
    </row>
    <row r="19256" spans="1:3" x14ac:dyDescent="0.25">
      <c r="A19256">
        <v>171574</v>
      </c>
      <c r="B19256" t="s">
        <v>41132</v>
      </c>
      <c r="C19256" s="47" t="s">
        <v>41133</v>
      </c>
    </row>
    <row r="19257" spans="1:3" x14ac:dyDescent="0.25">
      <c r="A19257">
        <v>171575</v>
      </c>
      <c r="B19257" t="s">
        <v>41134</v>
      </c>
      <c r="C19257" s="47" t="s">
        <v>41135</v>
      </c>
    </row>
    <row r="19258" spans="1:3" x14ac:dyDescent="0.25">
      <c r="A19258">
        <v>171576</v>
      </c>
      <c r="B19258" t="s">
        <v>41136</v>
      </c>
      <c r="C19258" s="47" t="s">
        <v>41137</v>
      </c>
    </row>
    <row r="19259" spans="1:3" x14ac:dyDescent="0.25">
      <c r="A19259">
        <v>171577</v>
      </c>
      <c r="B19259" t="s">
        <v>41138</v>
      </c>
      <c r="C19259" s="47" t="s">
        <v>41139</v>
      </c>
    </row>
    <row r="19260" spans="1:3" x14ac:dyDescent="0.25">
      <c r="A19260">
        <v>171578</v>
      </c>
      <c r="B19260" t="s">
        <v>41140</v>
      </c>
      <c r="C19260" s="47" t="s">
        <v>41141</v>
      </c>
    </row>
    <row r="19261" spans="1:3" x14ac:dyDescent="0.25">
      <c r="A19261">
        <v>171579</v>
      </c>
      <c r="B19261" t="s">
        <v>41142</v>
      </c>
      <c r="C19261" s="47" t="s">
        <v>41143</v>
      </c>
    </row>
    <row r="19262" spans="1:3" x14ac:dyDescent="0.25">
      <c r="A19262">
        <v>171580</v>
      </c>
      <c r="B19262" t="s">
        <v>41144</v>
      </c>
      <c r="C19262" s="47" t="s">
        <v>41145</v>
      </c>
    </row>
    <row r="19263" spans="1:3" x14ac:dyDescent="0.25">
      <c r="A19263">
        <v>171581</v>
      </c>
      <c r="B19263" t="s">
        <v>41146</v>
      </c>
      <c r="C19263" s="47" t="s">
        <v>41147</v>
      </c>
    </row>
    <row r="19264" spans="1:3" x14ac:dyDescent="0.25">
      <c r="A19264">
        <v>171582</v>
      </c>
      <c r="B19264" t="s">
        <v>41148</v>
      </c>
      <c r="C19264" s="47" t="s">
        <v>41149</v>
      </c>
    </row>
    <row r="19265" spans="1:3" x14ac:dyDescent="0.25">
      <c r="A19265">
        <v>171583</v>
      </c>
      <c r="B19265" t="s">
        <v>1346</v>
      </c>
      <c r="C19265" s="47" t="s">
        <v>41150</v>
      </c>
    </row>
    <row r="19266" spans="1:3" x14ac:dyDescent="0.25">
      <c r="A19266">
        <v>171584</v>
      </c>
      <c r="B19266" t="s">
        <v>41151</v>
      </c>
      <c r="C19266" s="47" t="s">
        <v>41152</v>
      </c>
    </row>
    <row r="19267" spans="1:3" x14ac:dyDescent="0.25">
      <c r="A19267">
        <v>171585</v>
      </c>
      <c r="B19267" t="s">
        <v>41153</v>
      </c>
      <c r="C19267" s="47" t="s">
        <v>41154</v>
      </c>
    </row>
    <row r="19268" spans="1:3" x14ac:dyDescent="0.25">
      <c r="A19268">
        <v>171586</v>
      </c>
      <c r="B19268" t="s">
        <v>41155</v>
      </c>
      <c r="C19268" s="47" t="s">
        <v>41156</v>
      </c>
    </row>
    <row r="19269" spans="1:3" x14ac:dyDescent="0.25">
      <c r="A19269">
        <v>171587</v>
      </c>
      <c r="B19269" t="s">
        <v>41157</v>
      </c>
      <c r="C19269" s="47" t="s">
        <v>41158</v>
      </c>
    </row>
    <row r="19270" spans="1:3" x14ac:dyDescent="0.25">
      <c r="A19270">
        <v>171588</v>
      </c>
      <c r="B19270" t="s">
        <v>41159</v>
      </c>
      <c r="C19270" s="47" t="s">
        <v>41160</v>
      </c>
    </row>
    <row r="19271" spans="1:3" x14ac:dyDescent="0.25">
      <c r="A19271">
        <v>171589</v>
      </c>
      <c r="B19271" t="s">
        <v>41161</v>
      </c>
      <c r="C19271" s="47" t="s">
        <v>41162</v>
      </c>
    </row>
    <row r="19272" spans="1:3" x14ac:dyDescent="0.25">
      <c r="A19272">
        <v>171590</v>
      </c>
      <c r="B19272" t="s">
        <v>41163</v>
      </c>
      <c r="C19272" s="47" t="s">
        <v>41164</v>
      </c>
    </row>
    <row r="19273" spans="1:3" x14ac:dyDescent="0.25">
      <c r="A19273">
        <v>171591</v>
      </c>
      <c r="B19273" t="s">
        <v>41165</v>
      </c>
      <c r="C19273" s="47" t="s">
        <v>41166</v>
      </c>
    </row>
    <row r="19274" spans="1:3" x14ac:dyDescent="0.25">
      <c r="A19274">
        <v>171592</v>
      </c>
      <c r="B19274" t="s">
        <v>41167</v>
      </c>
      <c r="C19274" s="47" t="s">
        <v>41168</v>
      </c>
    </row>
    <row r="19275" spans="1:3" x14ac:dyDescent="0.25">
      <c r="A19275">
        <v>171593</v>
      </c>
      <c r="B19275" t="s">
        <v>41169</v>
      </c>
      <c r="C19275" s="47" t="s">
        <v>41170</v>
      </c>
    </row>
    <row r="19276" spans="1:3" x14ac:dyDescent="0.25">
      <c r="A19276">
        <v>171594</v>
      </c>
      <c r="B19276" t="s">
        <v>41171</v>
      </c>
      <c r="C19276" s="47" t="s">
        <v>41172</v>
      </c>
    </row>
    <row r="19277" spans="1:3" x14ac:dyDescent="0.25">
      <c r="A19277">
        <v>171595</v>
      </c>
      <c r="B19277" t="s">
        <v>41173</v>
      </c>
      <c r="C19277" s="47" t="s">
        <v>41174</v>
      </c>
    </row>
    <row r="19278" spans="1:3" x14ac:dyDescent="0.25">
      <c r="A19278">
        <v>171596</v>
      </c>
      <c r="B19278" t="s">
        <v>41175</v>
      </c>
      <c r="C19278" s="47" t="s">
        <v>41176</v>
      </c>
    </row>
    <row r="19279" spans="1:3" x14ac:dyDescent="0.25">
      <c r="A19279">
        <v>171597</v>
      </c>
      <c r="B19279" t="s">
        <v>41177</v>
      </c>
      <c r="C19279" s="47" t="s">
        <v>41178</v>
      </c>
    </row>
    <row r="19280" spans="1:3" x14ac:dyDescent="0.25">
      <c r="A19280">
        <v>171598</v>
      </c>
      <c r="B19280" t="s">
        <v>847</v>
      </c>
      <c r="C19280" s="47" t="s">
        <v>41179</v>
      </c>
    </row>
    <row r="19281" spans="1:3" x14ac:dyDescent="0.25">
      <c r="A19281">
        <v>171599</v>
      </c>
      <c r="B19281" t="s">
        <v>497</v>
      </c>
      <c r="C19281" s="47" t="s">
        <v>41180</v>
      </c>
    </row>
    <row r="19282" spans="1:3" x14ac:dyDescent="0.25">
      <c r="A19282">
        <v>171600</v>
      </c>
      <c r="B19282" t="s">
        <v>41181</v>
      </c>
      <c r="C19282" s="47" t="s">
        <v>41182</v>
      </c>
    </row>
    <row r="19283" spans="1:3" x14ac:dyDescent="0.25">
      <c r="A19283">
        <v>171601</v>
      </c>
      <c r="B19283" t="s">
        <v>1608</v>
      </c>
      <c r="C19283" s="47" t="s">
        <v>41183</v>
      </c>
    </row>
    <row r="19284" spans="1:3" x14ac:dyDescent="0.25">
      <c r="A19284">
        <v>171602</v>
      </c>
      <c r="B19284" t="s">
        <v>41184</v>
      </c>
      <c r="C19284" s="47" t="s">
        <v>41185</v>
      </c>
    </row>
    <row r="19285" spans="1:3" x14ac:dyDescent="0.25">
      <c r="A19285">
        <v>171603</v>
      </c>
      <c r="B19285" t="s">
        <v>41186</v>
      </c>
      <c r="C19285" s="47" t="s">
        <v>41187</v>
      </c>
    </row>
    <row r="19286" spans="1:3" x14ac:dyDescent="0.25">
      <c r="A19286">
        <v>171604</v>
      </c>
      <c r="B19286" t="s">
        <v>41188</v>
      </c>
      <c r="C19286" s="47" t="s">
        <v>41189</v>
      </c>
    </row>
    <row r="19287" spans="1:3" x14ac:dyDescent="0.25">
      <c r="A19287">
        <v>171605</v>
      </c>
      <c r="B19287" t="s">
        <v>41190</v>
      </c>
      <c r="C19287" s="47" t="s">
        <v>41191</v>
      </c>
    </row>
    <row r="19288" spans="1:3" x14ac:dyDescent="0.25">
      <c r="A19288">
        <v>171606</v>
      </c>
      <c r="B19288" t="s">
        <v>41192</v>
      </c>
      <c r="C19288" s="47" t="s">
        <v>41193</v>
      </c>
    </row>
    <row r="19289" spans="1:3" x14ac:dyDescent="0.25">
      <c r="A19289">
        <v>171607</v>
      </c>
      <c r="B19289" t="s">
        <v>41194</v>
      </c>
      <c r="C19289" s="47" t="s">
        <v>41195</v>
      </c>
    </row>
    <row r="19290" spans="1:3" x14ac:dyDescent="0.25">
      <c r="A19290">
        <v>171608</v>
      </c>
      <c r="B19290" t="s">
        <v>41196</v>
      </c>
      <c r="C19290" s="47" t="s">
        <v>41197</v>
      </c>
    </row>
    <row r="19291" spans="1:3" x14ac:dyDescent="0.25">
      <c r="A19291">
        <v>171609</v>
      </c>
      <c r="B19291" t="s">
        <v>41198</v>
      </c>
      <c r="C19291" s="47" t="s">
        <v>41199</v>
      </c>
    </row>
    <row r="19292" spans="1:3" x14ac:dyDescent="0.25">
      <c r="A19292">
        <v>171610</v>
      </c>
      <c r="B19292" t="s">
        <v>41200</v>
      </c>
      <c r="C19292" s="47" t="s">
        <v>41201</v>
      </c>
    </row>
    <row r="19293" spans="1:3" x14ac:dyDescent="0.25">
      <c r="A19293">
        <v>171611</v>
      </c>
      <c r="B19293" t="s">
        <v>41202</v>
      </c>
      <c r="C19293" s="47" t="s">
        <v>41203</v>
      </c>
    </row>
    <row r="19294" spans="1:3" x14ac:dyDescent="0.25">
      <c r="A19294">
        <v>171612</v>
      </c>
      <c r="B19294" t="s">
        <v>41204</v>
      </c>
      <c r="C19294" s="47" t="s">
        <v>41205</v>
      </c>
    </row>
    <row r="19295" spans="1:3" x14ac:dyDescent="0.25">
      <c r="A19295">
        <v>171613</v>
      </c>
      <c r="B19295" t="s">
        <v>41206</v>
      </c>
      <c r="C19295" s="47" t="s">
        <v>41207</v>
      </c>
    </row>
    <row r="19296" spans="1:3" x14ac:dyDescent="0.25">
      <c r="A19296">
        <v>171614</v>
      </c>
      <c r="B19296" t="s">
        <v>41208</v>
      </c>
      <c r="C19296" s="47" t="s">
        <v>41209</v>
      </c>
    </row>
    <row r="19297" spans="1:3" x14ac:dyDescent="0.25">
      <c r="A19297">
        <v>171615</v>
      </c>
      <c r="B19297" t="s">
        <v>41210</v>
      </c>
      <c r="C19297" s="47" t="s">
        <v>41211</v>
      </c>
    </row>
    <row r="19298" spans="1:3" x14ac:dyDescent="0.25">
      <c r="A19298">
        <v>171616</v>
      </c>
      <c r="B19298" t="s">
        <v>1690</v>
      </c>
      <c r="C19298" s="47" t="s">
        <v>41212</v>
      </c>
    </row>
    <row r="19299" spans="1:3" x14ac:dyDescent="0.25">
      <c r="A19299">
        <v>171617</v>
      </c>
      <c r="B19299" t="s">
        <v>41213</v>
      </c>
      <c r="C19299" s="47" t="s">
        <v>41214</v>
      </c>
    </row>
    <row r="19300" spans="1:3" x14ac:dyDescent="0.25">
      <c r="A19300">
        <v>171618</v>
      </c>
      <c r="B19300" t="s">
        <v>41215</v>
      </c>
      <c r="C19300" s="47" t="s">
        <v>41216</v>
      </c>
    </row>
    <row r="19301" spans="1:3" x14ac:dyDescent="0.25">
      <c r="A19301">
        <v>171619</v>
      </c>
      <c r="B19301" t="s">
        <v>41217</v>
      </c>
      <c r="C19301" s="47" t="s">
        <v>41218</v>
      </c>
    </row>
    <row r="19302" spans="1:3" x14ac:dyDescent="0.25">
      <c r="A19302">
        <v>171620</v>
      </c>
      <c r="B19302" t="s">
        <v>41219</v>
      </c>
      <c r="C19302" s="47" t="s">
        <v>41220</v>
      </c>
    </row>
    <row r="19303" spans="1:3" x14ac:dyDescent="0.25">
      <c r="A19303">
        <v>171621</v>
      </c>
      <c r="B19303" t="s">
        <v>41221</v>
      </c>
      <c r="C19303" s="47" t="s">
        <v>41222</v>
      </c>
    </row>
    <row r="19304" spans="1:3" x14ac:dyDescent="0.25">
      <c r="A19304">
        <v>171622</v>
      </c>
      <c r="B19304" t="s">
        <v>41223</v>
      </c>
      <c r="C19304" s="47" t="s">
        <v>41224</v>
      </c>
    </row>
    <row r="19305" spans="1:3" x14ac:dyDescent="0.25">
      <c r="A19305">
        <v>171623</v>
      </c>
      <c r="B19305" t="s">
        <v>41225</v>
      </c>
      <c r="C19305" s="47" t="s">
        <v>41226</v>
      </c>
    </row>
    <row r="19306" spans="1:3" x14ac:dyDescent="0.25">
      <c r="A19306">
        <v>171624</v>
      </c>
      <c r="B19306" t="s">
        <v>1087</v>
      </c>
      <c r="C19306" s="47" t="s">
        <v>41227</v>
      </c>
    </row>
    <row r="19307" spans="1:3" x14ac:dyDescent="0.25">
      <c r="A19307">
        <v>171625</v>
      </c>
      <c r="B19307" t="s">
        <v>41228</v>
      </c>
      <c r="C19307" s="47" t="s">
        <v>41229</v>
      </c>
    </row>
    <row r="19308" spans="1:3" x14ac:dyDescent="0.25">
      <c r="A19308">
        <v>171626</v>
      </c>
      <c r="B19308" t="s">
        <v>41230</v>
      </c>
      <c r="C19308" s="47" t="s">
        <v>41231</v>
      </c>
    </row>
    <row r="19309" spans="1:3" x14ac:dyDescent="0.25">
      <c r="A19309">
        <v>171627</v>
      </c>
      <c r="B19309" t="s">
        <v>41232</v>
      </c>
      <c r="C19309" s="47" t="s">
        <v>41233</v>
      </c>
    </row>
    <row r="19310" spans="1:3" x14ac:dyDescent="0.25">
      <c r="A19310">
        <v>171628</v>
      </c>
      <c r="B19310" t="s">
        <v>41234</v>
      </c>
      <c r="C19310" s="47" t="s">
        <v>41235</v>
      </c>
    </row>
    <row r="19311" spans="1:3" x14ac:dyDescent="0.25">
      <c r="A19311">
        <v>171629</v>
      </c>
      <c r="B19311" t="s">
        <v>41236</v>
      </c>
      <c r="C19311" s="47" t="s">
        <v>41237</v>
      </c>
    </row>
    <row r="19312" spans="1:3" x14ac:dyDescent="0.25">
      <c r="A19312">
        <v>171630</v>
      </c>
      <c r="B19312" t="s">
        <v>41238</v>
      </c>
      <c r="C19312" s="47" t="s">
        <v>41239</v>
      </c>
    </row>
    <row r="19313" spans="1:3" x14ac:dyDescent="0.25">
      <c r="A19313">
        <v>171631</v>
      </c>
      <c r="B19313" t="s">
        <v>41240</v>
      </c>
      <c r="C19313" s="47" t="s">
        <v>41241</v>
      </c>
    </row>
    <row r="19314" spans="1:3" x14ac:dyDescent="0.25">
      <c r="A19314">
        <v>171632</v>
      </c>
      <c r="B19314" t="s">
        <v>41242</v>
      </c>
      <c r="C19314" s="47" t="s">
        <v>41243</v>
      </c>
    </row>
    <row r="19315" spans="1:3" x14ac:dyDescent="0.25">
      <c r="A19315">
        <v>171633</v>
      </c>
      <c r="B19315" t="s">
        <v>41244</v>
      </c>
      <c r="C19315" s="47" t="s">
        <v>41245</v>
      </c>
    </row>
    <row r="19316" spans="1:3" x14ac:dyDescent="0.25">
      <c r="A19316">
        <v>171634</v>
      </c>
      <c r="B19316" t="s">
        <v>41246</v>
      </c>
      <c r="C19316" s="47" t="s">
        <v>41247</v>
      </c>
    </row>
    <row r="19317" spans="1:3" x14ac:dyDescent="0.25">
      <c r="A19317">
        <v>171635</v>
      </c>
      <c r="B19317" t="s">
        <v>41248</v>
      </c>
      <c r="C19317" s="47" t="s">
        <v>41249</v>
      </c>
    </row>
    <row r="19318" spans="1:3" x14ac:dyDescent="0.25">
      <c r="A19318">
        <v>171636</v>
      </c>
      <c r="B19318" t="s">
        <v>41250</v>
      </c>
      <c r="C19318" s="47" t="s">
        <v>41251</v>
      </c>
    </row>
    <row r="19319" spans="1:3" x14ac:dyDescent="0.25">
      <c r="A19319">
        <v>171637</v>
      </c>
      <c r="B19319" t="s">
        <v>41252</v>
      </c>
      <c r="C19319" s="47" t="s">
        <v>41253</v>
      </c>
    </row>
    <row r="19320" spans="1:3" x14ac:dyDescent="0.25">
      <c r="A19320">
        <v>171638</v>
      </c>
      <c r="B19320" t="s">
        <v>41254</v>
      </c>
      <c r="C19320" s="47" t="s">
        <v>41255</v>
      </c>
    </row>
    <row r="19321" spans="1:3" x14ac:dyDescent="0.25">
      <c r="A19321">
        <v>171639</v>
      </c>
      <c r="B19321" t="s">
        <v>41256</v>
      </c>
      <c r="C19321" s="47" t="s">
        <v>41257</v>
      </c>
    </row>
    <row r="19322" spans="1:3" x14ac:dyDescent="0.25">
      <c r="A19322">
        <v>171640</v>
      </c>
      <c r="B19322" t="s">
        <v>41258</v>
      </c>
      <c r="C19322" s="47" t="s">
        <v>41259</v>
      </c>
    </row>
    <row r="19323" spans="1:3" x14ac:dyDescent="0.25">
      <c r="A19323">
        <v>171641</v>
      </c>
      <c r="B19323" t="s">
        <v>41260</v>
      </c>
      <c r="C19323" s="47" t="s">
        <v>41261</v>
      </c>
    </row>
    <row r="19324" spans="1:3" x14ac:dyDescent="0.25">
      <c r="A19324">
        <v>171642</v>
      </c>
      <c r="B19324" t="s">
        <v>41262</v>
      </c>
      <c r="C19324" s="47" t="s">
        <v>41263</v>
      </c>
    </row>
    <row r="19325" spans="1:3" x14ac:dyDescent="0.25">
      <c r="A19325">
        <v>171643</v>
      </c>
      <c r="B19325" t="s">
        <v>41264</v>
      </c>
      <c r="C19325" s="47" t="s">
        <v>41265</v>
      </c>
    </row>
    <row r="19326" spans="1:3" x14ac:dyDescent="0.25">
      <c r="A19326">
        <v>171644</v>
      </c>
      <c r="B19326" t="s">
        <v>41266</v>
      </c>
      <c r="C19326" s="47" t="s">
        <v>41267</v>
      </c>
    </row>
    <row r="19327" spans="1:3" x14ac:dyDescent="0.25">
      <c r="A19327">
        <v>171645</v>
      </c>
      <c r="B19327" t="s">
        <v>41268</v>
      </c>
      <c r="C19327" s="47" t="s">
        <v>41269</v>
      </c>
    </row>
    <row r="19328" spans="1:3" x14ac:dyDescent="0.25">
      <c r="A19328">
        <v>171646</v>
      </c>
      <c r="B19328" t="s">
        <v>41270</v>
      </c>
      <c r="C19328" s="47" t="s">
        <v>41271</v>
      </c>
    </row>
    <row r="19329" spans="1:3" x14ac:dyDescent="0.25">
      <c r="A19329">
        <v>171647</v>
      </c>
      <c r="B19329" t="s">
        <v>41272</v>
      </c>
      <c r="C19329" s="47" t="s">
        <v>41273</v>
      </c>
    </row>
    <row r="19330" spans="1:3" x14ac:dyDescent="0.25">
      <c r="A19330">
        <v>171648</v>
      </c>
      <c r="B19330" t="s">
        <v>41274</v>
      </c>
      <c r="C19330" s="47" t="s">
        <v>41275</v>
      </c>
    </row>
    <row r="19331" spans="1:3" x14ac:dyDescent="0.25">
      <c r="A19331">
        <v>171649</v>
      </c>
      <c r="B19331" t="s">
        <v>41276</v>
      </c>
      <c r="C19331" s="47" t="s">
        <v>41277</v>
      </c>
    </row>
    <row r="19332" spans="1:3" x14ac:dyDescent="0.25">
      <c r="A19332">
        <v>171650</v>
      </c>
      <c r="B19332" t="s">
        <v>41278</v>
      </c>
      <c r="C19332" s="47" t="s">
        <v>41279</v>
      </c>
    </row>
    <row r="19333" spans="1:3" x14ac:dyDescent="0.25">
      <c r="A19333">
        <v>171651</v>
      </c>
      <c r="B19333" t="s">
        <v>41280</v>
      </c>
      <c r="C19333" s="47" t="s">
        <v>41281</v>
      </c>
    </row>
    <row r="19334" spans="1:3" x14ac:dyDescent="0.25">
      <c r="A19334">
        <v>171652</v>
      </c>
      <c r="B19334" t="s">
        <v>41282</v>
      </c>
      <c r="C19334" s="47" t="s">
        <v>41283</v>
      </c>
    </row>
    <row r="19335" spans="1:3" x14ac:dyDescent="0.25">
      <c r="A19335">
        <v>171653</v>
      </c>
      <c r="B19335" t="s">
        <v>41284</v>
      </c>
      <c r="C19335" s="47" t="s">
        <v>41285</v>
      </c>
    </row>
    <row r="19336" spans="1:3" x14ac:dyDescent="0.25">
      <c r="A19336">
        <v>171654</v>
      </c>
      <c r="B19336" t="s">
        <v>41286</v>
      </c>
      <c r="C19336" s="47" t="s">
        <v>41287</v>
      </c>
    </row>
    <row r="19337" spans="1:3" x14ac:dyDescent="0.25">
      <c r="A19337">
        <v>171655</v>
      </c>
      <c r="B19337" t="s">
        <v>41288</v>
      </c>
      <c r="C19337" s="47" t="s">
        <v>41289</v>
      </c>
    </row>
    <row r="19338" spans="1:3" x14ac:dyDescent="0.25">
      <c r="A19338">
        <v>171656</v>
      </c>
      <c r="B19338" t="s">
        <v>41290</v>
      </c>
      <c r="C19338" s="47" t="s">
        <v>41291</v>
      </c>
    </row>
    <row r="19339" spans="1:3" x14ac:dyDescent="0.25">
      <c r="A19339">
        <v>171657</v>
      </c>
      <c r="B19339" t="s">
        <v>41292</v>
      </c>
      <c r="C19339" s="47" t="s">
        <v>41293</v>
      </c>
    </row>
    <row r="19340" spans="1:3" x14ac:dyDescent="0.25">
      <c r="A19340">
        <v>171658</v>
      </c>
      <c r="B19340" t="s">
        <v>41294</v>
      </c>
      <c r="C19340" s="47" t="s">
        <v>41295</v>
      </c>
    </row>
    <row r="19341" spans="1:3" x14ac:dyDescent="0.25">
      <c r="A19341">
        <v>171659</v>
      </c>
      <c r="B19341" t="s">
        <v>41296</v>
      </c>
      <c r="C19341" s="47" t="s">
        <v>41297</v>
      </c>
    </row>
    <row r="19342" spans="1:3" x14ac:dyDescent="0.25">
      <c r="A19342">
        <v>171660</v>
      </c>
      <c r="B19342" t="s">
        <v>1309</v>
      </c>
      <c r="C19342" s="47" t="s">
        <v>41298</v>
      </c>
    </row>
    <row r="19343" spans="1:3" x14ac:dyDescent="0.25">
      <c r="A19343">
        <v>171661</v>
      </c>
      <c r="B19343" t="s">
        <v>41299</v>
      </c>
      <c r="C19343" s="47" t="s">
        <v>41300</v>
      </c>
    </row>
    <row r="19344" spans="1:3" x14ac:dyDescent="0.25">
      <c r="A19344">
        <v>171662</v>
      </c>
      <c r="B19344" t="s">
        <v>41301</v>
      </c>
      <c r="C19344" s="47" t="s">
        <v>41302</v>
      </c>
    </row>
    <row r="19345" spans="1:3" x14ac:dyDescent="0.25">
      <c r="A19345">
        <v>171663</v>
      </c>
      <c r="B19345" t="s">
        <v>41303</v>
      </c>
      <c r="C19345" s="47" t="s">
        <v>41304</v>
      </c>
    </row>
    <row r="19346" spans="1:3" x14ac:dyDescent="0.25">
      <c r="A19346">
        <v>171664</v>
      </c>
      <c r="B19346" t="s">
        <v>41305</v>
      </c>
      <c r="C19346" s="47" t="s">
        <v>41306</v>
      </c>
    </row>
    <row r="19347" spans="1:3" x14ac:dyDescent="0.25">
      <c r="A19347">
        <v>171665</v>
      </c>
      <c r="B19347" t="s">
        <v>41307</v>
      </c>
      <c r="C19347" s="47" t="s">
        <v>41308</v>
      </c>
    </row>
    <row r="19348" spans="1:3" x14ac:dyDescent="0.25">
      <c r="A19348">
        <v>171666</v>
      </c>
      <c r="B19348" t="s">
        <v>41309</v>
      </c>
      <c r="C19348" s="47" t="s">
        <v>41310</v>
      </c>
    </row>
    <row r="19349" spans="1:3" x14ac:dyDescent="0.25">
      <c r="A19349">
        <v>171667</v>
      </c>
      <c r="B19349" t="s">
        <v>41311</v>
      </c>
      <c r="C19349" s="47" t="s">
        <v>41312</v>
      </c>
    </row>
    <row r="19350" spans="1:3" x14ac:dyDescent="0.25">
      <c r="A19350">
        <v>171668</v>
      </c>
      <c r="B19350" t="s">
        <v>41313</v>
      </c>
      <c r="C19350" s="47" t="s">
        <v>41314</v>
      </c>
    </row>
    <row r="19351" spans="1:3" x14ac:dyDescent="0.25">
      <c r="A19351">
        <v>171669</v>
      </c>
      <c r="B19351" t="s">
        <v>41315</v>
      </c>
      <c r="C19351" s="47" t="s">
        <v>41316</v>
      </c>
    </row>
    <row r="19352" spans="1:3" x14ac:dyDescent="0.25">
      <c r="A19352">
        <v>171670</v>
      </c>
      <c r="B19352" t="s">
        <v>41317</v>
      </c>
      <c r="C19352" s="47" t="s">
        <v>41318</v>
      </c>
    </row>
    <row r="19353" spans="1:3" x14ac:dyDescent="0.25">
      <c r="A19353">
        <v>171671</v>
      </c>
      <c r="B19353" t="s">
        <v>41319</v>
      </c>
      <c r="C19353" s="47" t="s">
        <v>41320</v>
      </c>
    </row>
    <row r="19354" spans="1:3" x14ac:dyDescent="0.25">
      <c r="A19354">
        <v>171672</v>
      </c>
      <c r="B19354" t="s">
        <v>41321</v>
      </c>
      <c r="C19354" s="47" t="s">
        <v>41322</v>
      </c>
    </row>
    <row r="19355" spans="1:3" x14ac:dyDescent="0.25">
      <c r="A19355">
        <v>171673</v>
      </c>
      <c r="B19355" t="s">
        <v>1412</v>
      </c>
      <c r="C19355" s="47" t="s">
        <v>41323</v>
      </c>
    </row>
    <row r="19356" spans="1:3" x14ac:dyDescent="0.25">
      <c r="A19356">
        <v>171674</v>
      </c>
      <c r="B19356" t="s">
        <v>41324</v>
      </c>
      <c r="C19356" s="47" t="s">
        <v>41325</v>
      </c>
    </row>
    <row r="19357" spans="1:3" x14ac:dyDescent="0.25">
      <c r="A19357">
        <v>171675</v>
      </c>
      <c r="B19357" t="s">
        <v>41326</v>
      </c>
      <c r="C19357" s="47" t="s">
        <v>41327</v>
      </c>
    </row>
    <row r="19358" spans="1:3" x14ac:dyDescent="0.25">
      <c r="A19358">
        <v>171676</v>
      </c>
      <c r="B19358" t="s">
        <v>41328</v>
      </c>
      <c r="C19358" s="47" t="s">
        <v>41329</v>
      </c>
    </row>
    <row r="19359" spans="1:3" x14ac:dyDescent="0.25">
      <c r="A19359">
        <v>171677</v>
      </c>
      <c r="B19359" t="s">
        <v>41330</v>
      </c>
      <c r="C19359" s="47" t="s">
        <v>41331</v>
      </c>
    </row>
    <row r="19360" spans="1:3" x14ac:dyDescent="0.25">
      <c r="A19360">
        <v>171678</v>
      </c>
      <c r="B19360" t="s">
        <v>41332</v>
      </c>
      <c r="C19360" s="47" t="s">
        <v>41333</v>
      </c>
    </row>
    <row r="19361" spans="1:3" x14ac:dyDescent="0.25">
      <c r="A19361">
        <v>171679</v>
      </c>
      <c r="B19361" t="s">
        <v>192</v>
      </c>
      <c r="C19361" s="47" t="s">
        <v>41334</v>
      </c>
    </row>
    <row r="19362" spans="1:3" x14ac:dyDescent="0.25">
      <c r="A19362">
        <v>171680</v>
      </c>
      <c r="B19362" t="s">
        <v>268</v>
      </c>
      <c r="C19362" s="47" t="s">
        <v>41335</v>
      </c>
    </row>
    <row r="19363" spans="1:3" x14ac:dyDescent="0.25">
      <c r="A19363">
        <v>171681</v>
      </c>
      <c r="B19363" t="s">
        <v>41336</v>
      </c>
      <c r="C19363" s="47" t="s">
        <v>41337</v>
      </c>
    </row>
    <row r="19364" spans="1:3" x14ac:dyDescent="0.25">
      <c r="A19364">
        <v>171682</v>
      </c>
      <c r="B19364" t="s">
        <v>41338</v>
      </c>
      <c r="C19364" s="47" t="s">
        <v>41339</v>
      </c>
    </row>
    <row r="19365" spans="1:3" x14ac:dyDescent="0.25">
      <c r="A19365">
        <v>171683</v>
      </c>
      <c r="B19365" t="s">
        <v>41340</v>
      </c>
      <c r="C19365" s="47" t="s">
        <v>41341</v>
      </c>
    </row>
    <row r="19366" spans="1:3" x14ac:dyDescent="0.25">
      <c r="A19366">
        <v>171684</v>
      </c>
      <c r="B19366" t="s">
        <v>1160</v>
      </c>
      <c r="C19366" s="47" t="s">
        <v>41342</v>
      </c>
    </row>
    <row r="19367" spans="1:3" x14ac:dyDescent="0.25">
      <c r="A19367">
        <v>171685</v>
      </c>
      <c r="B19367" t="s">
        <v>41343</v>
      </c>
      <c r="C19367" s="47" t="s">
        <v>41344</v>
      </c>
    </row>
    <row r="19368" spans="1:3" x14ac:dyDescent="0.25">
      <c r="A19368">
        <v>171686</v>
      </c>
      <c r="B19368" t="s">
        <v>41345</v>
      </c>
      <c r="C19368" s="47" t="s">
        <v>41346</v>
      </c>
    </row>
    <row r="19369" spans="1:3" x14ac:dyDescent="0.25">
      <c r="A19369">
        <v>171687</v>
      </c>
      <c r="B19369" t="s">
        <v>41347</v>
      </c>
      <c r="C19369" s="47" t="s">
        <v>41348</v>
      </c>
    </row>
    <row r="19370" spans="1:3" x14ac:dyDescent="0.25">
      <c r="A19370">
        <v>171688</v>
      </c>
      <c r="B19370" t="s">
        <v>41349</v>
      </c>
      <c r="C19370" s="47" t="s">
        <v>41350</v>
      </c>
    </row>
    <row r="19371" spans="1:3" x14ac:dyDescent="0.25">
      <c r="A19371">
        <v>171689</v>
      </c>
      <c r="B19371" t="s">
        <v>715</v>
      </c>
      <c r="C19371" s="47" t="s">
        <v>41351</v>
      </c>
    </row>
    <row r="19372" spans="1:3" x14ac:dyDescent="0.25">
      <c r="A19372">
        <v>171690</v>
      </c>
      <c r="B19372" t="s">
        <v>41352</v>
      </c>
      <c r="C19372" s="47" t="s">
        <v>41353</v>
      </c>
    </row>
    <row r="19373" spans="1:3" x14ac:dyDescent="0.25">
      <c r="A19373">
        <v>171691</v>
      </c>
      <c r="B19373" t="s">
        <v>41354</v>
      </c>
      <c r="C19373" s="47" t="s">
        <v>41355</v>
      </c>
    </row>
    <row r="19374" spans="1:3" x14ac:dyDescent="0.25">
      <c r="A19374">
        <v>171692</v>
      </c>
      <c r="B19374" t="s">
        <v>41356</v>
      </c>
      <c r="C19374" s="47" t="s">
        <v>41357</v>
      </c>
    </row>
    <row r="19375" spans="1:3" x14ac:dyDescent="0.25">
      <c r="A19375">
        <v>171693</v>
      </c>
      <c r="B19375" t="s">
        <v>1268</v>
      </c>
      <c r="C19375" s="47" t="s">
        <v>41358</v>
      </c>
    </row>
    <row r="19376" spans="1:3" x14ac:dyDescent="0.25">
      <c r="A19376">
        <v>171694</v>
      </c>
      <c r="B19376" t="s">
        <v>41359</v>
      </c>
      <c r="C19376" s="47" t="s">
        <v>41360</v>
      </c>
    </row>
    <row r="19377" spans="1:3" x14ac:dyDescent="0.25">
      <c r="A19377">
        <v>171695</v>
      </c>
      <c r="B19377" t="s">
        <v>41361</v>
      </c>
      <c r="C19377" s="47" t="s">
        <v>41362</v>
      </c>
    </row>
    <row r="19378" spans="1:3" x14ac:dyDescent="0.25">
      <c r="A19378">
        <v>171696</v>
      </c>
      <c r="B19378" t="s">
        <v>41363</v>
      </c>
      <c r="C19378" s="47" t="s">
        <v>41364</v>
      </c>
    </row>
    <row r="19379" spans="1:3" x14ac:dyDescent="0.25">
      <c r="A19379">
        <v>171697</v>
      </c>
      <c r="B19379" t="s">
        <v>41365</v>
      </c>
      <c r="C19379" s="47" t="s">
        <v>41366</v>
      </c>
    </row>
    <row r="19380" spans="1:3" x14ac:dyDescent="0.25">
      <c r="A19380">
        <v>171698</v>
      </c>
      <c r="B19380" t="s">
        <v>41367</v>
      </c>
      <c r="C19380" s="47" t="s">
        <v>41368</v>
      </c>
    </row>
    <row r="19381" spans="1:3" x14ac:dyDescent="0.25">
      <c r="A19381">
        <v>171699</v>
      </c>
      <c r="B19381" t="s">
        <v>41369</v>
      </c>
      <c r="C19381" s="47" t="s">
        <v>41370</v>
      </c>
    </row>
    <row r="19382" spans="1:3" x14ac:dyDescent="0.25">
      <c r="A19382">
        <v>171700</v>
      </c>
      <c r="B19382" t="s">
        <v>41371</v>
      </c>
      <c r="C19382" s="47" t="s">
        <v>41372</v>
      </c>
    </row>
    <row r="19383" spans="1:3" x14ac:dyDescent="0.25">
      <c r="A19383">
        <v>171701</v>
      </c>
      <c r="B19383" t="s">
        <v>41373</v>
      </c>
      <c r="C19383" s="47" t="s">
        <v>41374</v>
      </c>
    </row>
    <row r="19384" spans="1:3" x14ac:dyDescent="0.25">
      <c r="A19384">
        <v>171702</v>
      </c>
      <c r="B19384" t="s">
        <v>41375</v>
      </c>
      <c r="C19384" s="47" t="s">
        <v>41376</v>
      </c>
    </row>
    <row r="19385" spans="1:3" x14ac:dyDescent="0.25">
      <c r="A19385">
        <v>171703</v>
      </c>
      <c r="B19385" t="s">
        <v>41377</v>
      </c>
      <c r="C19385" s="47" t="s">
        <v>41378</v>
      </c>
    </row>
    <row r="19386" spans="1:3" x14ac:dyDescent="0.25">
      <c r="A19386">
        <v>171704</v>
      </c>
      <c r="B19386" t="s">
        <v>41379</v>
      </c>
      <c r="C19386" s="47" t="s">
        <v>41380</v>
      </c>
    </row>
    <row r="19387" spans="1:3" x14ac:dyDescent="0.25">
      <c r="A19387">
        <v>171705</v>
      </c>
      <c r="B19387" t="s">
        <v>41381</v>
      </c>
      <c r="C19387" s="47" t="s">
        <v>41382</v>
      </c>
    </row>
    <row r="19388" spans="1:3" x14ac:dyDescent="0.25">
      <c r="A19388">
        <v>171706</v>
      </c>
      <c r="B19388" t="s">
        <v>41383</v>
      </c>
      <c r="C19388" s="47" t="s">
        <v>41384</v>
      </c>
    </row>
    <row r="19389" spans="1:3" x14ac:dyDescent="0.25">
      <c r="A19389">
        <v>171707</v>
      </c>
      <c r="B19389" t="s">
        <v>41385</v>
      </c>
      <c r="C19389" s="47" t="s">
        <v>41386</v>
      </c>
    </row>
    <row r="19390" spans="1:3" x14ac:dyDescent="0.25">
      <c r="A19390">
        <v>171708</v>
      </c>
      <c r="B19390" t="s">
        <v>1366</v>
      </c>
      <c r="C19390" s="47" t="s">
        <v>41387</v>
      </c>
    </row>
    <row r="19391" spans="1:3" x14ac:dyDescent="0.25">
      <c r="A19391">
        <v>171709</v>
      </c>
      <c r="B19391" t="s">
        <v>41388</v>
      </c>
      <c r="C19391" s="47" t="s">
        <v>41389</v>
      </c>
    </row>
    <row r="19392" spans="1:3" x14ac:dyDescent="0.25">
      <c r="A19392">
        <v>171710</v>
      </c>
      <c r="B19392" t="s">
        <v>41390</v>
      </c>
      <c r="C19392" s="47" t="s">
        <v>41391</v>
      </c>
    </row>
    <row r="19393" spans="1:3" x14ac:dyDescent="0.25">
      <c r="A19393">
        <v>171711</v>
      </c>
      <c r="B19393" t="s">
        <v>41392</v>
      </c>
      <c r="C19393" s="47" t="s">
        <v>41393</v>
      </c>
    </row>
    <row r="19394" spans="1:3" x14ac:dyDescent="0.25">
      <c r="A19394">
        <v>171712</v>
      </c>
      <c r="B19394" t="s">
        <v>41394</v>
      </c>
      <c r="C19394" s="47" t="s">
        <v>41395</v>
      </c>
    </row>
    <row r="19395" spans="1:3" x14ac:dyDescent="0.25">
      <c r="A19395">
        <v>171713</v>
      </c>
      <c r="B19395" t="s">
        <v>41396</v>
      </c>
      <c r="C19395" s="47" t="s">
        <v>41397</v>
      </c>
    </row>
    <row r="19396" spans="1:3" x14ac:dyDescent="0.25">
      <c r="A19396">
        <v>171714</v>
      </c>
      <c r="B19396" t="s">
        <v>41398</v>
      </c>
      <c r="C19396" s="47" t="s">
        <v>41399</v>
      </c>
    </row>
    <row r="19397" spans="1:3" x14ac:dyDescent="0.25">
      <c r="A19397">
        <v>171715</v>
      </c>
      <c r="B19397" t="s">
        <v>41400</v>
      </c>
      <c r="C19397" s="47" t="s">
        <v>41401</v>
      </c>
    </row>
    <row r="19398" spans="1:3" x14ac:dyDescent="0.25">
      <c r="A19398">
        <v>171716</v>
      </c>
      <c r="B19398" t="s">
        <v>41402</v>
      </c>
      <c r="C19398" s="47" t="s">
        <v>41403</v>
      </c>
    </row>
    <row r="19399" spans="1:3" x14ac:dyDescent="0.25">
      <c r="A19399">
        <v>171717</v>
      </c>
      <c r="B19399" t="s">
        <v>41404</v>
      </c>
      <c r="C19399" s="47" t="s">
        <v>41405</v>
      </c>
    </row>
    <row r="19400" spans="1:3" x14ac:dyDescent="0.25">
      <c r="A19400">
        <v>171718</v>
      </c>
      <c r="B19400" t="s">
        <v>41406</v>
      </c>
      <c r="C19400" s="47" t="s">
        <v>41407</v>
      </c>
    </row>
    <row r="19401" spans="1:3" x14ac:dyDescent="0.25">
      <c r="A19401">
        <v>171719</v>
      </c>
      <c r="B19401" t="s">
        <v>41408</v>
      </c>
      <c r="C19401" s="47" t="s">
        <v>41409</v>
      </c>
    </row>
    <row r="19402" spans="1:3" x14ac:dyDescent="0.25">
      <c r="A19402">
        <v>171720</v>
      </c>
      <c r="B19402" t="s">
        <v>41410</v>
      </c>
      <c r="C19402" s="47" t="s">
        <v>41411</v>
      </c>
    </row>
    <row r="19403" spans="1:3" x14ac:dyDescent="0.25">
      <c r="A19403">
        <v>171721</v>
      </c>
      <c r="B19403" t="s">
        <v>41412</v>
      </c>
      <c r="C19403" s="47" t="s">
        <v>41413</v>
      </c>
    </row>
    <row r="19404" spans="1:3" x14ac:dyDescent="0.25">
      <c r="A19404">
        <v>171722</v>
      </c>
      <c r="B19404" t="s">
        <v>41414</v>
      </c>
      <c r="C19404" s="47" t="s">
        <v>41415</v>
      </c>
    </row>
    <row r="19405" spans="1:3" x14ac:dyDescent="0.25">
      <c r="A19405">
        <v>171723</v>
      </c>
      <c r="B19405" t="s">
        <v>41416</v>
      </c>
      <c r="C19405" s="47" t="s">
        <v>41417</v>
      </c>
    </row>
    <row r="19406" spans="1:3" x14ac:dyDescent="0.25">
      <c r="A19406">
        <v>171724</v>
      </c>
      <c r="B19406" t="s">
        <v>41418</v>
      </c>
      <c r="C19406" s="47" t="s">
        <v>41419</v>
      </c>
    </row>
    <row r="19407" spans="1:3" x14ac:dyDescent="0.25">
      <c r="A19407">
        <v>171725</v>
      </c>
      <c r="B19407" t="s">
        <v>41420</v>
      </c>
      <c r="C19407" s="47" t="s">
        <v>41421</v>
      </c>
    </row>
    <row r="19408" spans="1:3" x14ac:dyDescent="0.25">
      <c r="A19408">
        <v>171726</v>
      </c>
      <c r="B19408" t="s">
        <v>41422</v>
      </c>
      <c r="C19408" s="47" t="s">
        <v>41423</v>
      </c>
    </row>
    <row r="19409" spans="1:3" x14ac:dyDescent="0.25">
      <c r="A19409">
        <v>171727</v>
      </c>
      <c r="B19409" t="s">
        <v>41424</v>
      </c>
      <c r="C19409" s="47" t="s">
        <v>41425</v>
      </c>
    </row>
    <row r="19410" spans="1:3" x14ac:dyDescent="0.25">
      <c r="A19410">
        <v>171728</v>
      </c>
      <c r="B19410" t="s">
        <v>41426</v>
      </c>
      <c r="C19410" s="47" t="s">
        <v>41427</v>
      </c>
    </row>
    <row r="19411" spans="1:3" x14ac:dyDescent="0.25">
      <c r="A19411">
        <v>171729</v>
      </c>
      <c r="B19411" t="s">
        <v>649</v>
      </c>
      <c r="C19411" s="47" t="s">
        <v>41428</v>
      </c>
    </row>
    <row r="19412" spans="1:3" x14ac:dyDescent="0.25">
      <c r="A19412">
        <v>171730</v>
      </c>
      <c r="B19412" t="s">
        <v>41429</v>
      </c>
      <c r="C19412" s="47" t="s">
        <v>41430</v>
      </c>
    </row>
    <row r="19413" spans="1:3" x14ac:dyDescent="0.25">
      <c r="A19413">
        <v>171731</v>
      </c>
      <c r="B19413" t="s">
        <v>41431</v>
      </c>
      <c r="C19413" s="47" t="s">
        <v>41432</v>
      </c>
    </row>
    <row r="19414" spans="1:3" x14ac:dyDescent="0.25">
      <c r="A19414">
        <v>171732</v>
      </c>
      <c r="B19414" t="s">
        <v>41433</v>
      </c>
      <c r="C19414" s="47" t="s">
        <v>41434</v>
      </c>
    </row>
    <row r="19415" spans="1:3" x14ac:dyDescent="0.25">
      <c r="A19415">
        <v>171733</v>
      </c>
      <c r="B19415" t="s">
        <v>41435</v>
      </c>
      <c r="C19415" s="47" t="s">
        <v>41436</v>
      </c>
    </row>
    <row r="19416" spans="1:3" x14ac:dyDescent="0.25">
      <c r="A19416">
        <v>171734</v>
      </c>
      <c r="B19416" t="s">
        <v>41437</v>
      </c>
      <c r="C19416" s="47" t="s">
        <v>41438</v>
      </c>
    </row>
    <row r="19417" spans="1:3" x14ac:dyDescent="0.25">
      <c r="A19417">
        <v>171735</v>
      </c>
      <c r="B19417" t="s">
        <v>41439</v>
      </c>
      <c r="C19417" s="47" t="s">
        <v>41440</v>
      </c>
    </row>
    <row r="19418" spans="1:3" x14ac:dyDescent="0.25">
      <c r="A19418">
        <v>171736</v>
      </c>
      <c r="B19418" t="s">
        <v>41441</v>
      </c>
      <c r="C19418" s="47" t="s">
        <v>41442</v>
      </c>
    </row>
    <row r="19419" spans="1:3" x14ac:dyDescent="0.25">
      <c r="A19419">
        <v>171737</v>
      </c>
      <c r="B19419" t="s">
        <v>41443</v>
      </c>
      <c r="C19419" s="47" t="s">
        <v>41444</v>
      </c>
    </row>
    <row r="19420" spans="1:3" x14ac:dyDescent="0.25">
      <c r="A19420">
        <v>171738</v>
      </c>
      <c r="B19420" t="s">
        <v>41445</v>
      </c>
      <c r="C19420" s="47" t="s">
        <v>41446</v>
      </c>
    </row>
    <row r="19421" spans="1:3" x14ac:dyDescent="0.25">
      <c r="A19421">
        <v>171739</v>
      </c>
      <c r="B19421" t="s">
        <v>41447</v>
      </c>
      <c r="C19421" s="47" t="s">
        <v>41448</v>
      </c>
    </row>
    <row r="19422" spans="1:3" x14ac:dyDescent="0.25">
      <c r="A19422">
        <v>171740</v>
      </c>
      <c r="B19422" t="s">
        <v>41449</v>
      </c>
      <c r="C19422" s="47" t="s">
        <v>41450</v>
      </c>
    </row>
    <row r="19423" spans="1:3" x14ac:dyDescent="0.25">
      <c r="A19423">
        <v>171741</v>
      </c>
      <c r="B19423" t="s">
        <v>41451</v>
      </c>
      <c r="C19423" s="47" t="s">
        <v>41452</v>
      </c>
    </row>
    <row r="19424" spans="1:3" x14ac:dyDescent="0.25">
      <c r="A19424">
        <v>171742</v>
      </c>
      <c r="B19424" t="s">
        <v>41453</v>
      </c>
      <c r="C19424" s="47" t="s">
        <v>41454</v>
      </c>
    </row>
    <row r="19425" spans="1:3" x14ac:dyDescent="0.25">
      <c r="A19425">
        <v>171743</v>
      </c>
      <c r="B19425" t="s">
        <v>41455</v>
      </c>
      <c r="C19425" s="47" t="s">
        <v>41456</v>
      </c>
    </row>
    <row r="19426" spans="1:3" x14ac:dyDescent="0.25">
      <c r="A19426">
        <v>171744</v>
      </c>
      <c r="B19426" t="s">
        <v>41457</v>
      </c>
      <c r="C19426" s="47" t="s">
        <v>41458</v>
      </c>
    </row>
    <row r="19427" spans="1:3" x14ac:dyDescent="0.25">
      <c r="A19427">
        <v>171745</v>
      </c>
      <c r="B19427" t="s">
        <v>41459</v>
      </c>
      <c r="C19427" s="47" t="s">
        <v>41460</v>
      </c>
    </row>
    <row r="19428" spans="1:3" x14ac:dyDescent="0.25">
      <c r="A19428">
        <v>171746</v>
      </c>
      <c r="B19428" t="s">
        <v>41461</v>
      </c>
      <c r="C19428" s="47" t="s">
        <v>41462</v>
      </c>
    </row>
    <row r="19429" spans="1:3" x14ac:dyDescent="0.25">
      <c r="A19429">
        <v>171747</v>
      </c>
      <c r="B19429" t="s">
        <v>41463</v>
      </c>
      <c r="C19429" s="47" t="s">
        <v>41464</v>
      </c>
    </row>
    <row r="19430" spans="1:3" x14ac:dyDescent="0.25">
      <c r="A19430">
        <v>171748</v>
      </c>
      <c r="B19430" t="s">
        <v>41465</v>
      </c>
      <c r="C19430" s="47" t="s">
        <v>41466</v>
      </c>
    </row>
    <row r="19431" spans="1:3" x14ac:dyDescent="0.25">
      <c r="A19431">
        <v>171749</v>
      </c>
      <c r="B19431" t="s">
        <v>41467</v>
      </c>
      <c r="C19431" s="47" t="s">
        <v>41468</v>
      </c>
    </row>
    <row r="19432" spans="1:3" x14ac:dyDescent="0.25">
      <c r="A19432">
        <v>171750</v>
      </c>
      <c r="B19432" t="s">
        <v>41469</v>
      </c>
      <c r="C19432" s="47" t="s">
        <v>41470</v>
      </c>
    </row>
    <row r="19433" spans="1:3" x14ac:dyDescent="0.25">
      <c r="A19433">
        <v>171751</v>
      </c>
      <c r="B19433" t="s">
        <v>41471</v>
      </c>
      <c r="C19433" s="47" t="s">
        <v>41472</v>
      </c>
    </row>
    <row r="19434" spans="1:3" x14ac:dyDescent="0.25">
      <c r="A19434">
        <v>171752</v>
      </c>
      <c r="B19434" t="s">
        <v>41473</v>
      </c>
      <c r="C19434" s="47" t="s">
        <v>41474</v>
      </c>
    </row>
    <row r="19435" spans="1:3" x14ac:dyDescent="0.25">
      <c r="A19435">
        <v>171753</v>
      </c>
      <c r="B19435" t="s">
        <v>41475</v>
      </c>
      <c r="C19435" s="47" t="s">
        <v>41476</v>
      </c>
    </row>
    <row r="19436" spans="1:3" x14ac:dyDescent="0.25">
      <c r="A19436">
        <v>171754</v>
      </c>
      <c r="B19436" t="s">
        <v>41477</v>
      </c>
      <c r="C19436" s="47" t="s">
        <v>41478</v>
      </c>
    </row>
    <row r="19437" spans="1:3" x14ac:dyDescent="0.25">
      <c r="A19437">
        <v>171755</v>
      </c>
      <c r="B19437" t="s">
        <v>41479</v>
      </c>
      <c r="C19437" s="47" t="s">
        <v>41480</v>
      </c>
    </row>
    <row r="19438" spans="1:3" x14ac:dyDescent="0.25">
      <c r="A19438">
        <v>171756</v>
      </c>
      <c r="B19438" t="s">
        <v>41481</v>
      </c>
      <c r="C19438" s="47" t="s">
        <v>41482</v>
      </c>
    </row>
    <row r="19439" spans="1:3" x14ac:dyDescent="0.25">
      <c r="A19439">
        <v>171757</v>
      </c>
      <c r="B19439" t="s">
        <v>41483</v>
      </c>
      <c r="C19439" s="47" t="s">
        <v>41484</v>
      </c>
    </row>
    <row r="19440" spans="1:3" x14ac:dyDescent="0.25">
      <c r="A19440">
        <v>171758</v>
      </c>
      <c r="B19440" t="s">
        <v>41485</v>
      </c>
      <c r="C19440" s="47" t="s">
        <v>41486</v>
      </c>
    </row>
    <row r="19441" spans="1:3" x14ac:dyDescent="0.25">
      <c r="A19441">
        <v>171759</v>
      </c>
      <c r="B19441" t="s">
        <v>41487</v>
      </c>
      <c r="C19441" s="47" t="s">
        <v>41488</v>
      </c>
    </row>
    <row r="19442" spans="1:3" x14ac:dyDescent="0.25">
      <c r="A19442">
        <v>171760</v>
      </c>
      <c r="B19442" t="s">
        <v>41489</v>
      </c>
      <c r="C19442" s="47" t="s">
        <v>41490</v>
      </c>
    </row>
    <row r="19443" spans="1:3" x14ac:dyDescent="0.25">
      <c r="A19443">
        <v>171761</v>
      </c>
      <c r="B19443" t="s">
        <v>41491</v>
      </c>
      <c r="C19443" s="47" t="s">
        <v>41492</v>
      </c>
    </row>
    <row r="19444" spans="1:3" x14ac:dyDescent="0.25">
      <c r="A19444">
        <v>171762</v>
      </c>
      <c r="B19444" t="s">
        <v>41493</v>
      </c>
      <c r="C19444" s="47" t="s">
        <v>41494</v>
      </c>
    </row>
    <row r="19445" spans="1:3" x14ac:dyDescent="0.25">
      <c r="A19445">
        <v>171763</v>
      </c>
      <c r="B19445" t="s">
        <v>186</v>
      </c>
      <c r="C19445" s="47" t="s">
        <v>41495</v>
      </c>
    </row>
    <row r="19446" spans="1:3" x14ac:dyDescent="0.25">
      <c r="A19446">
        <v>171764</v>
      </c>
      <c r="B19446" t="s">
        <v>41496</v>
      </c>
      <c r="C19446" s="47" t="s">
        <v>41497</v>
      </c>
    </row>
    <row r="19447" spans="1:3" x14ac:dyDescent="0.25">
      <c r="A19447">
        <v>171765</v>
      </c>
      <c r="B19447" t="s">
        <v>41498</v>
      </c>
      <c r="C19447" s="47" t="s">
        <v>41499</v>
      </c>
    </row>
    <row r="19448" spans="1:3" x14ac:dyDescent="0.25">
      <c r="A19448">
        <v>171766</v>
      </c>
      <c r="B19448" t="s">
        <v>41500</v>
      </c>
      <c r="C19448" s="47" t="s">
        <v>41501</v>
      </c>
    </row>
    <row r="19449" spans="1:3" x14ac:dyDescent="0.25">
      <c r="A19449">
        <v>171767</v>
      </c>
      <c r="B19449" t="s">
        <v>41502</v>
      </c>
      <c r="C19449" s="47" t="s">
        <v>41503</v>
      </c>
    </row>
    <row r="19450" spans="1:3" x14ac:dyDescent="0.25">
      <c r="A19450">
        <v>171768</v>
      </c>
      <c r="B19450" t="s">
        <v>41504</v>
      </c>
      <c r="C19450" s="47" t="s">
        <v>41505</v>
      </c>
    </row>
    <row r="19451" spans="1:3" x14ac:dyDescent="0.25">
      <c r="A19451">
        <v>171769</v>
      </c>
      <c r="B19451" t="s">
        <v>41506</v>
      </c>
      <c r="C19451" s="47" t="s">
        <v>41507</v>
      </c>
    </row>
    <row r="19452" spans="1:3" x14ac:dyDescent="0.25">
      <c r="A19452">
        <v>171770</v>
      </c>
      <c r="B19452" t="s">
        <v>41508</v>
      </c>
      <c r="C19452" s="47" t="s">
        <v>41509</v>
      </c>
    </row>
    <row r="19453" spans="1:3" x14ac:dyDescent="0.25">
      <c r="A19453">
        <v>171771</v>
      </c>
      <c r="B19453" t="s">
        <v>41510</v>
      </c>
      <c r="C19453" s="47" t="s">
        <v>41511</v>
      </c>
    </row>
    <row r="19454" spans="1:3" x14ac:dyDescent="0.25">
      <c r="A19454">
        <v>171772</v>
      </c>
      <c r="B19454" t="s">
        <v>41512</v>
      </c>
      <c r="C19454" s="47" t="s">
        <v>41513</v>
      </c>
    </row>
    <row r="19455" spans="1:3" x14ac:dyDescent="0.25">
      <c r="A19455">
        <v>171773</v>
      </c>
      <c r="B19455" t="s">
        <v>48</v>
      </c>
      <c r="C19455" s="47" t="s">
        <v>41514</v>
      </c>
    </row>
    <row r="19456" spans="1:3" x14ac:dyDescent="0.25">
      <c r="A19456">
        <v>171774</v>
      </c>
      <c r="B19456" t="s">
        <v>1710</v>
      </c>
      <c r="C19456" s="47" t="s">
        <v>41515</v>
      </c>
    </row>
    <row r="19457" spans="1:3" x14ac:dyDescent="0.25">
      <c r="A19457">
        <v>171775</v>
      </c>
      <c r="B19457" t="s">
        <v>41516</v>
      </c>
      <c r="C19457" s="47" t="s">
        <v>41517</v>
      </c>
    </row>
    <row r="19458" spans="1:3" x14ac:dyDescent="0.25">
      <c r="A19458">
        <v>171776</v>
      </c>
      <c r="B19458" t="s">
        <v>41518</v>
      </c>
      <c r="C19458" s="47" t="s">
        <v>41519</v>
      </c>
    </row>
    <row r="19459" spans="1:3" x14ac:dyDescent="0.25">
      <c r="A19459">
        <v>171777</v>
      </c>
      <c r="B19459" t="s">
        <v>41520</v>
      </c>
      <c r="C19459" s="47" t="s">
        <v>41521</v>
      </c>
    </row>
    <row r="19460" spans="1:3" x14ac:dyDescent="0.25">
      <c r="A19460">
        <v>171778</v>
      </c>
      <c r="B19460" t="s">
        <v>41522</v>
      </c>
      <c r="C19460" s="47" t="s">
        <v>41523</v>
      </c>
    </row>
    <row r="19461" spans="1:3" x14ac:dyDescent="0.25">
      <c r="A19461">
        <v>171779</v>
      </c>
      <c r="B19461" t="s">
        <v>41524</v>
      </c>
      <c r="C19461" s="47" t="s">
        <v>41525</v>
      </c>
    </row>
    <row r="19462" spans="1:3" x14ac:dyDescent="0.25">
      <c r="A19462">
        <v>171780</v>
      </c>
      <c r="B19462" t="s">
        <v>41526</v>
      </c>
      <c r="C19462" s="47" t="s">
        <v>41527</v>
      </c>
    </row>
    <row r="19463" spans="1:3" x14ac:dyDescent="0.25">
      <c r="A19463">
        <v>171781</v>
      </c>
      <c r="B19463" t="s">
        <v>41528</v>
      </c>
      <c r="C19463" s="47" t="s">
        <v>41529</v>
      </c>
    </row>
    <row r="19464" spans="1:3" x14ac:dyDescent="0.25">
      <c r="A19464">
        <v>171782</v>
      </c>
      <c r="B19464" t="s">
        <v>1137</v>
      </c>
      <c r="C19464" s="47" t="s">
        <v>41530</v>
      </c>
    </row>
    <row r="19465" spans="1:3" x14ac:dyDescent="0.25">
      <c r="A19465">
        <v>171783</v>
      </c>
      <c r="B19465" t="s">
        <v>1329</v>
      </c>
      <c r="C19465" s="47" t="s">
        <v>41531</v>
      </c>
    </row>
    <row r="19466" spans="1:3" x14ac:dyDescent="0.25">
      <c r="A19466">
        <v>171784</v>
      </c>
      <c r="B19466" t="s">
        <v>41532</v>
      </c>
      <c r="C19466" s="47" t="s">
        <v>41533</v>
      </c>
    </row>
    <row r="19467" spans="1:3" x14ac:dyDescent="0.25">
      <c r="A19467">
        <v>171785</v>
      </c>
      <c r="B19467" t="s">
        <v>41534</v>
      </c>
      <c r="C19467" s="47" t="s">
        <v>41535</v>
      </c>
    </row>
    <row r="19468" spans="1:3" x14ac:dyDescent="0.25">
      <c r="A19468">
        <v>171786</v>
      </c>
      <c r="B19468" t="s">
        <v>41536</v>
      </c>
      <c r="C19468" s="47" t="s">
        <v>41537</v>
      </c>
    </row>
    <row r="19469" spans="1:3" x14ac:dyDescent="0.25">
      <c r="A19469">
        <v>171787</v>
      </c>
      <c r="B19469" t="s">
        <v>41538</v>
      </c>
      <c r="C19469" s="47" t="s">
        <v>41539</v>
      </c>
    </row>
    <row r="19470" spans="1:3" x14ac:dyDescent="0.25">
      <c r="A19470">
        <v>171788</v>
      </c>
      <c r="B19470" t="s">
        <v>41540</v>
      </c>
      <c r="C19470" s="47" t="s">
        <v>41541</v>
      </c>
    </row>
    <row r="19471" spans="1:3" x14ac:dyDescent="0.25">
      <c r="A19471">
        <v>171789</v>
      </c>
      <c r="B19471" t="s">
        <v>41542</v>
      </c>
      <c r="C19471" s="47" t="s">
        <v>41543</v>
      </c>
    </row>
    <row r="19472" spans="1:3" x14ac:dyDescent="0.25">
      <c r="A19472">
        <v>171790</v>
      </c>
      <c r="B19472" t="s">
        <v>41544</v>
      </c>
      <c r="C19472" s="47" t="s">
        <v>41545</v>
      </c>
    </row>
    <row r="19473" spans="1:3" x14ac:dyDescent="0.25">
      <c r="A19473">
        <v>171791</v>
      </c>
      <c r="B19473" t="s">
        <v>41546</v>
      </c>
      <c r="C19473" s="47" t="s">
        <v>41547</v>
      </c>
    </row>
    <row r="19474" spans="1:3" x14ac:dyDescent="0.25">
      <c r="A19474">
        <v>171792</v>
      </c>
      <c r="B19474" t="s">
        <v>41548</v>
      </c>
      <c r="C19474" s="47" t="s">
        <v>41549</v>
      </c>
    </row>
    <row r="19475" spans="1:3" x14ac:dyDescent="0.25">
      <c r="A19475">
        <v>171793</v>
      </c>
      <c r="B19475" t="s">
        <v>41550</v>
      </c>
      <c r="C19475" s="47" t="s">
        <v>41551</v>
      </c>
    </row>
    <row r="19476" spans="1:3" x14ac:dyDescent="0.25">
      <c r="A19476">
        <v>171794</v>
      </c>
      <c r="B19476" t="s">
        <v>41552</v>
      </c>
      <c r="C19476" s="47" t="s">
        <v>41553</v>
      </c>
    </row>
    <row r="19477" spans="1:3" x14ac:dyDescent="0.25">
      <c r="A19477">
        <v>171795</v>
      </c>
      <c r="B19477" t="s">
        <v>41554</v>
      </c>
      <c r="C19477" s="47" t="s">
        <v>41555</v>
      </c>
    </row>
    <row r="19478" spans="1:3" x14ac:dyDescent="0.25">
      <c r="A19478">
        <v>171796</v>
      </c>
      <c r="B19478" t="s">
        <v>41556</v>
      </c>
      <c r="C19478" s="47" t="s">
        <v>41557</v>
      </c>
    </row>
    <row r="19479" spans="1:3" x14ac:dyDescent="0.25">
      <c r="A19479">
        <v>171797</v>
      </c>
      <c r="B19479" t="s">
        <v>41558</v>
      </c>
      <c r="C19479" s="47" t="s">
        <v>41559</v>
      </c>
    </row>
    <row r="19480" spans="1:3" x14ac:dyDescent="0.25">
      <c r="A19480">
        <v>171798</v>
      </c>
      <c r="B19480" t="s">
        <v>41560</v>
      </c>
      <c r="C19480" s="47" t="s">
        <v>41561</v>
      </c>
    </row>
    <row r="19481" spans="1:3" x14ac:dyDescent="0.25">
      <c r="A19481">
        <v>171799</v>
      </c>
      <c r="B19481" t="s">
        <v>41562</v>
      </c>
      <c r="C19481" s="47" t="s">
        <v>41563</v>
      </c>
    </row>
    <row r="19482" spans="1:3" x14ac:dyDescent="0.25">
      <c r="A19482">
        <v>171800</v>
      </c>
      <c r="B19482" t="s">
        <v>41564</v>
      </c>
      <c r="C19482" s="47" t="s">
        <v>41565</v>
      </c>
    </row>
    <row r="19483" spans="1:3" x14ac:dyDescent="0.25">
      <c r="A19483">
        <v>171801</v>
      </c>
      <c r="B19483" t="s">
        <v>41566</v>
      </c>
      <c r="C19483" s="47" t="s">
        <v>41567</v>
      </c>
    </row>
    <row r="19484" spans="1:3" x14ac:dyDescent="0.25">
      <c r="A19484">
        <v>171802</v>
      </c>
      <c r="B19484" t="s">
        <v>41568</v>
      </c>
      <c r="C19484" s="47" t="s">
        <v>41569</v>
      </c>
    </row>
    <row r="19485" spans="1:3" x14ac:dyDescent="0.25">
      <c r="A19485">
        <v>171803</v>
      </c>
      <c r="B19485" t="s">
        <v>41570</v>
      </c>
      <c r="C19485" s="47" t="s">
        <v>41571</v>
      </c>
    </row>
    <row r="19486" spans="1:3" x14ac:dyDescent="0.25">
      <c r="A19486">
        <v>171804</v>
      </c>
      <c r="B19486" t="s">
        <v>41572</v>
      </c>
      <c r="C19486" s="47" t="s">
        <v>41573</v>
      </c>
    </row>
    <row r="19487" spans="1:3" x14ac:dyDescent="0.25">
      <c r="A19487">
        <v>171805</v>
      </c>
      <c r="B19487" t="s">
        <v>41574</v>
      </c>
      <c r="C19487" s="47" t="s">
        <v>41575</v>
      </c>
    </row>
    <row r="19488" spans="1:3" x14ac:dyDescent="0.25">
      <c r="A19488">
        <v>171806</v>
      </c>
      <c r="B19488" t="s">
        <v>41576</v>
      </c>
      <c r="C19488" s="47" t="s">
        <v>41577</v>
      </c>
    </row>
    <row r="19489" spans="1:3" x14ac:dyDescent="0.25">
      <c r="A19489">
        <v>171807</v>
      </c>
      <c r="B19489" t="s">
        <v>41578</v>
      </c>
      <c r="C19489" s="47" t="s">
        <v>41579</v>
      </c>
    </row>
    <row r="19490" spans="1:3" x14ac:dyDescent="0.25">
      <c r="A19490">
        <v>171808</v>
      </c>
      <c r="B19490" t="s">
        <v>41580</v>
      </c>
      <c r="C19490" s="47" t="s">
        <v>41581</v>
      </c>
    </row>
    <row r="19491" spans="1:3" x14ac:dyDescent="0.25">
      <c r="A19491">
        <v>171809</v>
      </c>
      <c r="B19491" t="s">
        <v>41582</v>
      </c>
      <c r="C19491" s="47" t="s">
        <v>41583</v>
      </c>
    </row>
    <row r="19492" spans="1:3" x14ac:dyDescent="0.25">
      <c r="A19492">
        <v>171810</v>
      </c>
      <c r="B19492" t="s">
        <v>41584</v>
      </c>
      <c r="C19492" s="47" t="s">
        <v>41585</v>
      </c>
    </row>
    <row r="19493" spans="1:3" x14ac:dyDescent="0.25">
      <c r="A19493">
        <v>171811</v>
      </c>
      <c r="B19493" t="s">
        <v>41586</v>
      </c>
      <c r="C19493" s="47" t="s">
        <v>41587</v>
      </c>
    </row>
    <row r="19494" spans="1:3" x14ac:dyDescent="0.25">
      <c r="A19494">
        <v>171812</v>
      </c>
      <c r="B19494" t="s">
        <v>41588</v>
      </c>
      <c r="C19494" s="47" t="s">
        <v>41589</v>
      </c>
    </row>
    <row r="19495" spans="1:3" x14ac:dyDescent="0.25">
      <c r="A19495">
        <v>171813</v>
      </c>
      <c r="B19495" t="s">
        <v>41590</v>
      </c>
      <c r="C19495" s="47" t="s">
        <v>41591</v>
      </c>
    </row>
    <row r="19496" spans="1:3" x14ac:dyDescent="0.25">
      <c r="A19496">
        <v>171814</v>
      </c>
      <c r="B19496" t="s">
        <v>41592</v>
      </c>
      <c r="C19496" s="47" t="s">
        <v>41593</v>
      </c>
    </row>
    <row r="19497" spans="1:3" x14ac:dyDescent="0.25">
      <c r="A19497">
        <v>171815</v>
      </c>
      <c r="B19497" t="s">
        <v>41594</v>
      </c>
      <c r="C19497" s="47" t="s">
        <v>41595</v>
      </c>
    </row>
    <row r="19498" spans="1:3" x14ac:dyDescent="0.25">
      <c r="A19498">
        <v>171816</v>
      </c>
      <c r="B19498" t="s">
        <v>41596</v>
      </c>
      <c r="C19498" s="47" t="s">
        <v>41597</v>
      </c>
    </row>
    <row r="19499" spans="1:3" x14ac:dyDescent="0.25">
      <c r="A19499">
        <v>171817</v>
      </c>
      <c r="B19499" t="s">
        <v>41598</v>
      </c>
      <c r="C19499" s="47" t="s">
        <v>41599</v>
      </c>
    </row>
    <row r="19500" spans="1:3" x14ac:dyDescent="0.25">
      <c r="A19500">
        <v>171818</v>
      </c>
      <c r="B19500" t="s">
        <v>41600</v>
      </c>
      <c r="C19500" s="47" t="s">
        <v>41601</v>
      </c>
    </row>
    <row r="19501" spans="1:3" x14ac:dyDescent="0.25">
      <c r="A19501">
        <v>171819</v>
      </c>
      <c r="B19501" t="s">
        <v>41602</v>
      </c>
      <c r="C19501" s="47" t="s">
        <v>41603</v>
      </c>
    </row>
    <row r="19502" spans="1:3" x14ac:dyDescent="0.25">
      <c r="A19502">
        <v>171820</v>
      </c>
      <c r="B19502" t="s">
        <v>41604</v>
      </c>
      <c r="C19502" s="47" t="s">
        <v>41605</v>
      </c>
    </row>
    <row r="19503" spans="1:3" x14ac:dyDescent="0.25">
      <c r="A19503">
        <v>171821</v>
      </c>
      <c r="B19503" t="s">
        <v>41606</v>
      </c>
      <c r="C19503" s="47" t="s">
        <v>41607</v>
      </c>
    </row>
    <row r="19504" spans="1:3" x14ac:dyDescent="0.25">
      <c r="A19504">
        <v>171822</v>
      </c>
      <c r="B19504" t="s">
        <v>41608</v>
      </c>
      <c r="C19504" s="47" t="s">
        <v>41609</v>
      </c>
    </row>
    <row r="19505" spans="1:3" x14ac:dyDescent="0.25">
      <c r="A19505">
        <v>171823</v>
      </c>
      <c r="B19505" t="s">
        <v>41610</v>
      </c>
      <c r="C19505" s="47" t="s">
        <v>41611</v>
      </c>
    </row>
    <row r="19506" spans="1:3" x14ac:dyDescent="0.25">
      <c r="A19506">
        <v>171824</v>
      </c>
      <c r="B19506" t="s">
        <v>154</v>
      </c>
      <c r="C19506" s="47" t="s">
        <v>41612</v>
      </c>
    </row>
    <row r="19507" spans="1:3" x14ac:dyDescent="0.25">
      <c r="A19507">
        <v>171825</v>
      </c>
      <c r="B19507" t="s">
        <v>41613</v>
      </c>
      <c r="C19507" s="47" t="s">
        <v>41614</v>
      </c>
    </row>
    <row r="19508" spans="1:3" x14ac:dyDescent="0.25">
      <c r="A19508">
        <v>171826</v>
      </c>
      <c r="B19508" t="s">
        <v>41615</v>
      </c>
      <c r="C19508" s="47" t="s">
        <v>41616</v>
      </c>
    </row>
    <row r="19509" spans="1:3" x14ac:dyDescent="0.25">
      <c r="A19509">
        <v>171827</v>
      </c>
      <c r="B19509" t="s">
        <v>41617</v>
      </c>
      <c r="C19509" s="47" t="s">
        <v>41618</v>
      </c>
    </row>
    <row r="19510" spans="1:3" x14ac:dyDescent="0.25">
      <c r="A19510">
        <v>171828</v>
      </c>
      <c r="B19510" t="s">
        <v>41619</v>
      </c>
      <c r="C19510" s="47" t="s">
        <v>41620</v>
      </c>
    </row>
    <row r="19511" spans="1:3" x14ac:dyDescent="0.25">
      <c r="A19511">
        <v>171829</v>
      </c>
      <c r="B19511" t="s">
        <v>41621</v>
      </c>
      <c r="C19511" s="47" t="s">
        <v>41622</v>
      </c>
    </row>
    <row r="19512" spans="1:3" x14ac:dyDescent="0.25">
      <c r="A19512">
        <v>171830</v>
      </c>
      <c r="B19512" t="s">
        <v>41623</v>
      </c>
      <c r="C19512" s="47" t="s">
        <v>41624</v>
      </c>
    </row>
    <row r="19513" spans="1:3" x14ac:dyDescent="0.25">
      <c r="A19513">
        <v>171831</v>
      </c>
      <c r="B19513" t="s">
        <v>41625</v>
      </c>
      <c r="C19513" s="47" t="s">
        <v>41626</v>
      </c>
    </row>
    <row r="19514" spans="1:3" x14ac:dyDescent="0.25">
      <c r="A19514">
        <v>171832</v>
      </c>
      <c r="B19514" t="s">
        <v>41627</v>
      </c>
      <c r="C19514" s="47" t="s">
        <v>41628</v>
      </c>
    </row>
    <row r="19515" spans="1:3" x14ac:dyDescent="0.25">
      <c r="A19515">
        <v>171833</v>
      </c>
      <c r="B19515" t="s">
        <v>41629</v>
      </c>
      <c r="C19515" s="47" t="s">
        <v>41630</v>
      </c>
    </row>
    <row r="19516" spans="1:3" x14ac:dyDescent="0.25">
      <c r="A19516">
        <v>171834</v>
      </c>
      <c r="B19516" t="s">
        <v>41631</v>
      </c>
      <c r="C19516" s="47" t="s">
        <v>41632</v>
      </c>
    </row>
    <row r="19517" spans="1:3" x14ac:dyDescent="0.25">
      <c r="A19517">
        <v>171835</v>
      </c>
      <c r="B19517" t="s">
        <v>41633</v>
      </c>
      <c r="C19517" s="47" t="s">
        <v>41634</v>
      </c>
    </row>
    <row r="19518" spans="1:3" x14ac:dyDescent="0.25">
      <c r="A19518">
        <v>171836</v>
      </c>
      <c r="B19518" t="s">
        <v>41635</v>
      </c>
      <c r="C19518" s="47" t="s">
        <v>41636</v>
      </c>
    </row>
    <row r="19519" spans="1:3" x14ac:dyDescent="0.25">
      <c r="A19519">
        <v>171837</v>
      </c>
      <c r="B19519" t="s">
        <v>41637</v>
      </c>
      <c r="C19519" s="47" t="s">
        <v>41638</v>
      </c>
    </row>
    <row r="19520" spans="1:3" x14ac:dyDescent="0.25">
      <c r="A19520">
        <v>171838</v>
      </c>
      <c r="B19520" t="s">
        <v>41639</v>
      </c>
      <c r="C19520" s="47" t="s">
        <v>41640</v>
      </c>
    </row>
    <row r="19521" spans="1:3" x14ac:dyDescent="0.25">
      <c r="A19521">
        <v>171839</v>
      </c>
      <c r="B19521" t="s">
        <v>41641</v>
      </c>
      <c r="C19521" s="47" t="s">
        <v>41642</v>
      </c>
    </row>
    <row r="19522" spans="1:3" x14ac:dyDescent="0.25">
      <c r="A19522">
        <v>171840</v>
      </c>
      <c r="B19522" t="s">
        <v>41643</v>
      </c>
      <c r="C19522" s="47" t="s">
        <v>41644</v>
      </c>
    </row>
    <row r="19523" spans="1:3" x14ac:dyDescent="0.25">
      <c r="A19523">
        <v>171841</v>
      </c>
      <c r="B19523" t="s">
        <v>41645</v>
      </c>
      <c r="C19523" s="47" t="s">
        <v>41646</v>
      </c>
    </row>
    <row r="19524" spans="1:3" x14ac:dyDescent="0.25">
      <c r="A19524">
        <v>171842</v>
      </c>
      <c r="B19524" t="s">
        <v>41647</v>
      </c>
      <c r="C19524" s="47" t="s">
        <v>41648</v>
      </c>
    </row>
    <row r="19525" spans="1:3" x14ac:dyDescent="0.25">
      <c r="A19525">
        <v>171843</v>
      </c>
      <c r="B19525" t="s">
        <v>41649</v>
      </c>
      <c r="C19525" s="47" t="s">
        <v>41650</v>
      </c>
    </row>
    <row r="19526" spans="1:3" x14ac:dyDescent="0.25">
      <c r="A19526">
        <v>171844</v>
      </c>
      <c r="B19526" t="s">
        <v>41651</v>
      </c>
      <c r="C19526" s="47" t="s">
        <v>41652</v>
      </c>
    </row>
    <row r="19527" spans="1:3" x14ac:dyDescent="0.25">
      <c r="A19527">
        <v>171845</v>
      </c>
      <c r="B19527" t="s">
        <v>41653</v>
      </c>
      <c r="C19527" s="47" t="s">
        <v>41654</v>
      </c>
    </row>
    <row r="19528" spans="1:3" x14ac:dyDescent="0.25">
      <c r="A19528">
        <v>171846</v>
      </c>
      <c r="B19528" t="s">
        <v>41655</v>
      </c>
      <c r="C19528" s="47" t="s">
        <v>41656</v>
      </c>
    </row>
    <row r="19529" spans="1:3" x14ac:dyDescent="0.25">
      <c r="A19529">
        <v>171847</v>
      </c>
      <c r="B19529" t="s">
        <v>41657</v>
      </c>
      <c r="C19529" s="47" t="s">
        <v>41658</v>
      </c>
    </row>
    <row r="19530" spans="1:3" x14ac:dyDescent="0.25">
      <c r="A19530">
        <v>171848</v>
      </c>
      <c r="B19530" t="s">
        <v>41659</v>
      </c>
      <c r="C19530" s="47" t="s">
        <v>41660</v>
      </c>
    </row>
    <row r="19531" spans="1:3" x14ac:dyDescent="0.25">
      <c r="A19531">
        <v>171849</v>
      </c>
      <c r="B19531" t="s">
        <v>41661</v>
      </c>
      <c r="C19531" s="47" t="s">
        <v>41662</v>
      </c>
    </row>
    <row r="19532" spans="1:3" x14ac:dyDescent="0.25">
      <c r="A19532">
        <v>171850</v>
      </c>
      <c r="B19532" t="s">
        <v>1139</v>
      </c>
      <c r="C19532" s="47" t="s">
        <v>41663</v>
      </c>
    </row>
    <row r="19533" spans="1:3" x14ac:dyDescent="0.25">
      <c r="A19533">
        <v>171851</v>
      </c>
      <c r="B19533" t="s">
        <v>41664</v>
      </c>
      <c r="C19533" s="47" t="s">
        <v>41665</v>
      </c>
    </row>
    <row r="19534" spans="1:3" x14ac:dyDescent="0.25">
      <c r="A19534">
        <v>171852</v>
      </c>
      <c r="B19534" t="s">
        <v>1592</v>
      </c>
      <c r="C19534" s="47" t="s">
        <v>41666</v>
      </c>
    </row>
    <row r="19535" spans="1:3" x14ac:dyDescent="0.25">
      <c r="A19535">
        <v>171853</v>
      </c>
      <c r="B19535" t="s">
        <v>41667</v>
      </c>
      <c r="C19535" s="47" t="s">
        <v>41668</v>
      </c>
    </row>
    <row r="19536" spans="1:3" x14ac:dyDescent="0.25">
      <c r="A19536">
        <v>171854</v>
      </c>
      <c r="B19536" t="s">
        <v>41669</v>
      </c>
      <c r="C19536" s="47" t="s">
        <v>41670</v>
      </c>
    </row>
    <row r="19537" spans="1:3" x14ac:dyDescent="0.25">
      <c r="A19537">
        <v>171855</v>
      </c>
      <c r="B19537" t="s">
        <v>41671</v>
      </c>
      <c r="C19537" s="47" t="s">
        <v>41672</v>
      </c>
    </row>
    <row r="19538" spans="1:3" x14ac:dyDescent="0.25">
      <c r="A19538">
        <v>171856</v>
      </c>
      <c r="B19538" t="s">
        <v>41673</v>
      </c>
      <c r="C19538" s="47" t="s">
        <v>41674</v>
      </c>
    </row>
    <row r="19539" spans="1:3" x14ac:dyDescent="0.25">
      <c r="A19539">
        <v>171857</v>
      </c>
      <c r="B19539" t="s">
        <v>41675</v>
      </c>
      <c r="C19539" s="47" t="s">
        <v>41676</v>
      </c>
    </row>
    <row r="19540" spans="1:3" x14ac:dyDescent="0.25">
      <c r="A19540">
        <v>171858</v>
      </c>
      <c r="B19540" t="s">
        <v>41677</v>
      </c>
      <c r="C19540" s="47" t="s">
        <v>41678</v>
      </c>
    </row>
    <row r="19541" spans="1:3" x14ac:dyDescent="0.25">
      <c r="A19541">
        <v>171859</v>
      </c>
      <c r="B19541" t="s">
        <v>41679</v>
      </c>
      <c r="C19541" s="47" t="s">
        <v>41680</v>
      </c>
    </row>
    <row r="19542" spans="1:3" x14ac:dyDescent="0.25">
      <c r="A19542">
        <v>171860</v>
      </c>
      <c r="B19542" t="s">
        <v>41681</v>
      </c>
      <c r="C19542" s="47" t="s">
        <v>41682</v>
      </c>
    </row>
    <row r="19543" spans="1:3" x14ac:dyDescent="0.25">
      <c r="A19543">
        <v>171861</v>
      </c>
      <c r="B19543" t="s">
        <v>41683</v>
      </c>
      <c r="C19543" s="47" t="s">
        <v>41684</v>
      </c>
    </row>
    <row r="19544" spans="1:3" x14ac:dyDescent="0.25">
      <c r="A19544">
        <v>171862</v>
      </c>
      <c r="B19544" t="s">
        <v>41685</v>
      </c>
      <c r="C19544" s="47" t="s">
        <v>41686</v>
      </c>
    </row>
    <row r="19545" spans="1:3" x14ac:dyDescent="0.25">
      <c r="A19545">
        <v>171863</v>
      </c>
      <c r="B19545" t="s">
        <v>41687</v>
      </c>
      <c r="C19545" s="47" t="s">
        <v>41688</v>
      </c>
    </row>
    <row r="19546" spans="1:3" x14ac:dyDescent="0.25">
      <c r="A19546">
        <v>171864</v>
      </c>
      <c r="B19546" t="s">
        <v>41689</v>
      </c>
      <c r="C19546" s="47" t="s">
        <v>41690</v>
      </c>
    </row>
    <row r="19547" spans="1:3" x14ac:dyDescent="0.25">
      <c r="A19547">
        <v>171865</v>
      </c>
      <c r="B19547" t="s">
        <v>41691</v>
      </c>
      <c r="C19547" s="47" t="s">
        <v>41692</v>
      </c>
    </row>
    <row r="19548" spans="1:3" x14ac:dyDescent="0.25">
      <c r="A19548">
        <v>171866</v>
      </c>
      <c r="B19548" t="s">
        <v>41693</v>
      </c>
      <c r="C19548" s="47" t="s">
        <v>41694</v>
      </c>
    </row>
    <row r="19549" spans="1:3" x14ac:dyDescent="0.25">
      <c r="A19549">
        <v>171867</v>
      </c>
      <c r="B19549" t="s">
        <v>41695</v>
      </c>
      <c r="C19549" s="47" t="s">
        <v>41696</v>
      </c>
    </row>
    <row r="19550" spans="1:3" x14ac:dyDescent="0.25">
      <c r="A19550">
        <v>171868</v>
      </c>
      <c r="B19550" t="s">
        <v>41697</v>
      </c>
      <c r="C19550" s="47" t="s">
        <v>41698</v>
      </c>
    </row>
    <row r="19551" spans="1:3" x14ac:dyDescent="0.25">
      <c r="A19551">
        <v>171869</v>
      </c>
      <c r="B19551" t="s">
        <v>41699</v>
      </c>
      <c r="C19551" s="47" t="s">
        <v>41700</v>
      </c>
    </row>
    <row r="19552" spans="1:3" x14ac:dyDescent="0.25">
      <c r="A19552">
        <v>171870</v>
      </c>
      <c r="B19552" t="s">
        <v>41701</v>
      </c>
      <c r="C19552" s="47" t="s">
        <v>41702</v>
      </c>
    </row>
    <row r="19553" spans="1:3" x14ac:dyDescent="0.25">
      <c r="A19553">
        <v>171871</v>
      </c>
      <c r="B19553" t="s">
        <v>41703</v>
      </c>
      <c r="C19553" s="47" t="s">
        <v>41704</v>
      </c>
    </row>
    <row r="19554" spans="1:3" x14ac:dyDescent="0.25">
      <c r="A19554">
        <v>171872</v>
      </c>
      <c r="B19554" t="s">
        <v>41705</v>
      </c>
      <c r="C19554" s="47" t="s">
        <v>41706</v>
      </c>
    </row>
    <row r="19555" spans="1:3" x14ac:dyDescent="0.25">
      <c r="A19555">
        <v>171873</v>
      </c>
      <c r="B19555" t="s">
        <v>41707</v>
      </c>
      <c r="C19555" s="47" t="s">
        <v>41708</v>
      </c>
    </row>
    <row r="19556" spans="1:3" x14ac:dyDescent="0.25">
      <c r="A19556">
        <v>171874</v>
      </c>
      <c r="B19556" t="s">
        <v>41709</v>
      </c>
      <c r="C19556" s="47" t="s">
        <v>41710</v>
      </c>
    </row>
    <row r="19557" spans="1:3" x14ac:dyDescent="0.25">
      <c r="A19557">
        <v>171875</v>
      </c>
      <c r="B19557" t="s">
        <v>41711</v>
      </c>
      <c r="C19557" s="47" t="s">
        <v>41712</v>
      </c>
    </row>
    <row r="19558" spans="1:3" x14ac:dyDescent="0.25">
      <c r="A19558">
        <v>171876</v>
      </c>
      <c r="B19558" t="s">
        <v>41713</v>
      </c>
      <c r="C19558" s="47" t="s">
        <v>41714</v>
      </c>
    </row>
    <row r="19559" spans="1:3" x14ac:dyDescent="0.25">
      <c r="A19559">
        <v>171877</v>
      </c>
      <c r="B19559" t="s">
        <v>41715</v>
      </c>
      <c r="C19559" s="47" t="s">
        <v>41716</v>
      </c>
    </row>
    <row r="19560" spans="1:3" x14ac:dyDescent="0.25">
      <c r="A19560">
        <v>171878</v>
      </c>
      <c r="B19560" t="s">
        <v>41717</v>
      </c>
      <c r="C19560" s="47" t="s">
        <v>41718</v>
      </c>
    </row>
    <row r="19561" spans="1:3" x14ac:dyDescent="0.25">
      <c r="A19561">
        <v>171879</v>
      </c>
      <c r="B19561" t="s">
        <v>41719</v>
      </c>
      <c r="C19561" s="47" t="s">
        <v>41720</v>
      </c>
    </row>
    <row r="19562" spans="1:3" x14ac:dyDescent="0.25">
      <c r="A19562">
        <v>171880</v>
      </c>
      <c r="B19562" t="s">
        <v>41721</v>
      </c>
      <c r="C19562" s="47" t="s">
        <v>41722</v>
      </c>
    </row>
    <row r="19563" spans="1:3" x14ac:dyDescent="0.25">
      <c r="A19563">
        <v>171881</v>
      </c>
      <c r="B19563" t="s">
        <v>41723</v>
      </c>
      <c r="C19563" s="47" t="s">
        <v>41724</v>
      </c>
    </row>
    <row r="19564" spans="1:3" x14ac:dyDescent="0.25">
      <c r="A19564">
        <v>171882</v>
      </c>
      <c r="B19564" t="s">
        <v>41725</v>
      </c>
      <c r="C19564" s="47" t="s">
        <v>41726</v>
      </c>
    </row>
    <row r="19565" spans="1:3" x14ac:dyDescent="0.25">
      <c r="A19565">
        <v>171883</v>
      </c>
      <c r="B19565" t="s">
        <v>41727</v>
      </c>
      <c r="C19565" s="47" t="s">
        <v>41728</v>
      </c>
    </row>
    <row r="19566" spans="1:3" x14ac:dyDescent="0.25">
      <c r="A19566">
        <v>171884</v>
      </c>
      <c r="B19566" t="s">
        <v>41729</v>
      </c>
      <c r="C19566" s="47" t="s">
        <v>41730</v>
      </c>
    </row>
    <row r="19567" spans="1:3" x14ac:dyDescent="0.25">
      <c r="A19567">
        <v>171885</v>
      </c>
      <c r="B19567" t="s">
        <v>41731</v>
      </c>
      <c r="C19567" s="47" t="s">
        <v>41732</v>
      </c>
    </row>
    <row r="19568" spans="1:3" x14ac:dyDescent="0.25">
      <c r="A19568">
        <v>171886</v>
      </c>
      <c r="B19568" t="s">
        <v>41733</v>
      </c>
      <c r="C19568" s="47" t="s">
        <v>41734</v>
      </c>
    </row>
    <row r="19569" spans="1:3" x14ac:dyDescent="0.25">
      <c r="A19569">
        <v>171887</v>
      </c>
      <c r="B19569" t="s">
        <v>41735</v>
      </c>
      <c r="C19569" s="47" t="s">
        <v>41736</v>
      </c>
    </row>
    <row r="19570" spans="1:3" x14ac:dyDescent="0.25">
      <c r="A19570">
        <v>171888</v>
      </c>
      <c r="B19570" t="s">
        <v>41737</v>
      </c>
      <c r="C19570" s="47" t="s">
        <v>41738</v>
      </c>
    </row>
    <row r="19571" spans="1:3" x14ac:dyDescent="0.25">
      <c r="A19571">
        <v>171889</v>
      </c>
      <c r="B19571" t="s">
        <v>41739</v>
      </c>
      <c r="C19571" s="47" t="s">
        <v>41740</v>
      </c>
    </row>
    <row r="19572" spans="1:3" x14ac:dyDescent="0.25">
      <c r="A19572">
        <v>171890</v>
      </c>
      <c r="B19572" t="s">
        <v>41741</v>
      </c>
      <c r="C19572" s="47" t="s">
        <v>41742</v>
      </c>
    </row>
    <row r="19573" spans="1:3" x14ac:dyDescent="0.25">
      <c r="A19573">
        <v>171891</v>
      </c>
      <c r="B19573" t="s">
        <v>41743</v>
      </c>
      <c r="C19573" s="47" t="s">
        <v>41744</v>
      </c>
    </row>
    <row r="19574" spans="1:3" x14ac:dyDescent="0.25">
      <c r="A19574">
        <v>171892</v>
      </c>
      <c r="B19574" t="s">
        <v>41745</v>
      </c>
      <c r="C19574" s="47" t="s">
        <v>41746</v>
      </c>
    </row>
    <row r="19575" spans="1:3" x14ac:dyDescent="0.25">
      <c r="A19575">
        <v>171893</v>
      </c>
      <c r="B19575" t="s">
        <v>41747</v>
      </c>
      <c r="C19575" s="47" t="s">
        <v>41748</v>
      </c>
    </row>
    <row r="19576" spans="1:3" x14ac:dyDescent="0.25">
      <c r="A19576">
        <v>171894</v>
      </c>
      <c r="B19576" t="s">
        <v>41749</v>
      </c>
      <c r="C19576" s="47" t="s">
        <v>41750</v>
      </c>
    </row>
    <row r="19577" spans="1:3" x14ac:dyDescent="0.25">
      <c r="A19577">
        <v>171895</v>
      </c>
      <c r="B19577" t="s">
        <v>41751</v>
      </c>
      <c r="C19577" s="47" t="s">
        <v>41752</v>
      </c>
    </row>
    <row r="19578" spans="1:3" x14ac:dyDescent="0.25">
      <c r="A19578">
        <v>171896</v>
      </c>
      <c r="B19578" t="s">
        <v>41753</v>
      </c>
      <c r="C19578" s="47" t="s">
        <v>41754</v>
      </c>
    </row>
    <row r="19579" spans="1:3" x14ac:dyDescent="0.25">
      <c r="A19579">
        <v>171897</v>
      </c>
      <c r="B19579" t="s">
        <v>41755</v>
      </c>
      <c r="C19579" s="47" t="s">
        <v>41756</v>
      </c>
    </row>
    <row r="19580" spans="1:3" x14ac:dyDescent="0.25">
      <c r="A19580">
        <v>171898</v>
      </c>
      <c r="B19580" t="s">
        <v>41757</v>
      </c>
      <c r="C19580" s="47" t="s">
        <v>41758</v>
      </c>
    </row>
    <row r="19581" spans="1:3" x14ac:dyDescent="0.25">
      <c r="A19581">
        <v>171899</v>
      </c>
      <c r="B19581" t="s">
        <v>41759</v>
      </c>
      <c r="C19581" s="47" t="s">
        <v>41760</v>
      </c>
    </row>
    <row r="19582" spans="1:3" x14ac:dyDescent="0.25">
      <c r="A19582">
        <v>171900</v>
      </c>
      <c r="B19582" t="s">
        <v>41761</v>
      </c>
      <c r="C19582" s="47" t="s">
        <v>41762</v>
      </c>
    </row>
    <row r="19583" spans="1:3" x14ac:dyDescent="0.25">
      <c r="A19583">
        <v>171901</v>
      </c>
      <c r="B19583" t="s">
        <v>41763</v>
      </c>
      <c r="C19583" s="47" t="s">
        <v>41764</v>
      </c>
    </row>
    <row r="19584" spans="1:3" x14ac:dyDescent="0.25">
      <c r="A19584">
        <v>171902</v>
      </c>
      <c r="B19584" t="s">
        <v>41765</v>
      </c>
      <c r="C19584" s="47" t="s">
        <v>41766</v>
      </c>
    </row>
    <row r="19585" spans="1:3" x14ac:dyDescent="0.25">
      <c r="A19585">
        <v>171903</v>
      </c>
      <c r="B19585" t="s">
        <v>41767</v>
      </c>
      <c r="C19585" s="47" t="s">
        <v>41768</v>
      </c>
    </row>
    <row r="19586" spans="1:3" x14ac:dyDescent="0.25">
      <c r="A19586">
        <v>171904</v>
      </c>
      <c r="B19586" t="s">
        <v>41769</v>
      </c>
      <c r="C19586" s="47" t="s">
        <v>41770</v>
      </c>
    </row>
    <row r="19587" spans="1:3" x14ac:dyDescent="0.25">
      <c r="A19587">
        <v>171905</v>
      </c>
      <c r="B19587" t="s">
        <v>41771</v>
      </c>
      <c r="C19587" s="47" t="s">
        <v>41772</v>
      </c>
    </row>
    <row r="19588" spans="1:3" x14ac:dyDescent="0.25">
      <c r="A19588">
        <v>171906</v>
      </c>
      <c r="B19588" t="s">
        <v>41773</v>
      </c>
      <c r="C19588" s="47" t="s">
        <v>41774</v>
      </c>
    </row>
    <row r="19589" spans="1:3" x14ac:dyDescent="0.25">
      <c r="A19589">
        <v>171907</v>
      </c>
      <c r="B19589" t="s">
        <v>471</v>
      </c>
      <c r="C19589" s="47" t="s">
        <v>41775</v>
      </c>
    </row>
    <row r="19590" spans="1:3" x14ac:dyDescent="0.25">
      <c r="A19590">
        <v>171908</v>
      </c>
      <c r="B19590" t="s">
        <v>41776</v>
      </c>
      <c r="C19590" s="47" t="s">
        <v>41777</v>
      </c>
    </row>
    <row r="19591" spans="1:3" x14ac:dyDescent="0.25">
      <c r="A19591">
        <v>171909</v>
      </c>
      <c r="B19591" t="s">
        <v>41778</v>
      </c>
      <c r="C19591" s="47" t="s">
        <v>41779</v>
      </c>
    </row>
    <row r="19592" spans="1:3" x14ac:dyDescent="0.25">
      <c r="A19592">
        <v>171910</v>
      </c>
      <c r="B19592" t="s">
        <v>41780</v>
      </c>
      <c r="C19592" s="47" t="s">
        <v>41781</v>
      </c>
    </row>
    <row r="19593" spans="1:3" x14ac:dyDescent="0.25">
      <c r="A19593">
        <v>171911</v>
      </c>
      <c r="B19593" t="s">
        <v>340</v>
      </c>
      <c r="C19593" s="47" t="s">
        <v>41782</v>
      </c>
    </row>
    <row r="19594" spans="1:3" x14ac:dyDescent="0.25">
      <c r="A19594">
        <v>171912</v>
      </c>
      <c r="B19594" t="s">
        <v>41783</v>
      </c>
      <c r="C19594" s="47" t="s">
        <v>41784</v>
      </c>
    </row>
    <row r="19595" spans="1:3" x14ac:dyDescent="0.25">
      <c r="A19595">
        <v>171913</v>
      </c>
      <c r="B19595" t="s">
        <v>41785</v>
      </c>
      <c r="C19595" s="47" t="s">
        <v>41786</v>
      </c>
    </row>
    <row r="19596" spans="1:3" x14ac:dyDescent="0.25">
      <c r="A19596">
        <v>171914</v>
      </c>
      <c r="B19596" t="s">
        <v>41787</v>
      </c>
      <c r="C19596" s="47" t="s">
        <v>41788</v>
      </c>
    </row>
    <row r="19597" spans="1:3" x14ac:dyDescent="0.25">
      <c r="A19597">
        <v>171915</v>
      </c>
      <c r="B19597" t="s">
        <v>41789</v>
      </c>
      <c r="C19597" s="47" t="s">
        <v>41790</v>
      </c>
    </row>
    <row r="19598" spans="1:3" x14ac:dyDescent="0.25">
      <c r="A19598">
        <v>171916</v>
      </c>
      <c r="B19598" t="s">
        <v>41791</v>
      </c>
      <c r="C19598" s="47" t="s">
        <v>41792</v>
      </c>
    </row>
    <row r="19599" spans="1:3" x14ac:dyDescent="0.25">
      <c r="A19599">
        <v>171917</v>
      </c>
      <c r="B19599" t="s">
        <v>41793</v>
      </c>
      <c r="C19599" s="47" t="s">
        <v>41794</v>
      </c>
    </row>
    <row r="19600" spans="1:3" x14ac:dyDescent="0.25">
      <c r="A19600">
        <v>171918</v>
      </c>
      <c r="B19600" t="s">
        <v>41795</v>
      </c>
      <c r="C19600" s="47" t="s">
        <v>41796</v>
      </c>
    </row>
    <row r="19601" spans="1:3" x14ac:dyDescent="0.25">
      <c r="A19601">
        <v>171919</v>
      </c>
      <c r="B19601" t="s">
        <v>41797</v>
      </c>
      <c r="C19601" s="47" t="s">
        <v>41798</v>
      </c>
    </row>
    <row r="19602" spans="1:3" x14ac:dyDescent="0.25">
      <c r="A19602">
        <v>171920</v>
      </c>
      <c r="B19602" t="s">
        <v>41799</v>
      </c>
      <c r="C19602" s="47" t="s">
        <v>41800</v>
      </c>
    </row>
    <row r="19603" spans="1:3" x14ac:dyDescent="0.25">
      <c r="A19603">
        <v>171921</v>
      </c>
      <c r="B19603" t="s">
        <v>41801</v>
      </c>
      <c r="C19603" s="47" t="s">
        <v>41802</v>
      </c>
    </row>
    <row r="19604" spans="1:3" x14ac:dyDescent="0.25">
      <c r="A19604">
        <v>171922</v>
      </c>
      <c r="B19604" t="s">
        <v>41803</v>
      </c>
      <c r="C19604" s="47" t="s">
        <v>41804</v>
      </c>
    </row>
    <row r="19605" spans="1:3" x14ac:dyDescent="0.25">
      <c r="A19605">
        <v>171923</v>
      </c>
      <c r="B19605" t="s">
        <v>41805</v>
      </c>
      <c r="C19605" s="47" t="s">
        <v>41806</v>
      </c>
    </row>
    <row r="19606" spans="1:3" x14ac:dyDescent="0.25">
      <c r="A19606">
        <v>171924</v>
      </c>
      <c r="B19606" t="s">
        <v>41807</v>
      </c>
      <c r="C19606" s="47" t="s">
        <v>41808</v>
      </c>
    </row>
    <row r="19607" spans="1:3" x14ac:dyDescent="0.25">
      <c r="A19607">
        <v>171925</v>
      </c>
      <c r="B19607" t="s">
        <v>41809</v>
      </c>
      <c r="C19607" s="47" t="s">
        <v>41810</v>
      </c>
    </row>
    <row r="19608" spans="1:3" x14ac:dyDescent="0.25">
      <c r="A19608">
        <v>171926</v>
      </c>
      <c r="B19608" t="s">
        <v>41811</v>
      </c>
      <c r="C19608" s="47" t="s">
        <v>41812</v>
      </c>
    </row>
    <row r="19609" spans="1:3" x14ac:dyDescent="0.25">
      <c r="A19609">
        <v>171927</v>
      </c>
      <c r="B19609" t="s">
        <v>41813</v>
      </c>
      <c r="C19609" s="47" t="s">
        <v>41814</v>
      </c>
    </row>
    <row r="19610" spans="1:3" x14ac:dyDescent="0.25">
      <c r="A19610">
        <v>171928</v>
      </c>
      <c r="B19610" t="s">
        <v>41815</v>
      </c>
      <c r="C19610" s="47" t="s">
        <v>41816</v>
      </c>
    </row>
    <row r="19611" spans="1:3" x14ac:dyDescent="0.25">
      <c r="A19611">
        <v>171929</v>
      </c>
      <c r="B19611" t="s">
        <v>41817</v>
      </c>
      <c r="C19611" s="47" t="s">
        <v>41818</v>
      </c>
    </row>
    <row r="19612" spans="1:3" x14ac:dyDescent="0.25">
      <c r="A19612">
        <v>171930</v>
      </c>
      <c r="B19612" t="s">
        <v>41819</v>
      </c>
      <c r="C19612" s="47" t="s">
        <v>41820</v>
      </c>
    </row>
    <row r="19613" spans="1:3" x14ac:dyDescent="0.25">
      <c r="A19613">
        <v>171931</v>
      </c>
      <c r="B19613" t="s">
        <v>41821</v>
      </c>
      <c r="C19613" s="47" t="s">
        <v>41822</v>
      </c>
    </row>
    <row r="19614" spans="1:3" x14ac:dyDescent="0.25">
      <c r="A19614">
        <v>171932</v>
      </c>
      <c r="B19614" t="s">
        <v>41823</v>
      </c>
      <c r="C19614" s="47" t="s">
        <v>41824</v>
      </c>
    </row>
    <row r="19615" spans="1:3" x14ac:dyDescent="0.25">
      <c r="A19615">
        <v>171933</v>
      </c>
      <c r="B19615" t="s">
        <v>41825</v>
      </c>
      <c r="C19615" s="47" t="s">
        <v>41826</v>
      </c>
    </row>
    <row r="19616" spans="1:3" x14ac:dyDescent="0.25">
      <c r="A19616">
        <v>171934</v>
      </c>
      <c r="B19616" t="s">
        <v>41827</v>
      </c>
      <c r="C19616" s="47" t="s">
        <v>41828</v>
      </c>
    </row>
    <row r="19617" spans="1:3" x14ac:dyDescent="0.25">
      <c r="A19617">
        <v>171935</v>
      </c>
      <c r="B19617" t="s">
        <v>41829</v>
      </c>
      <c r="C19617" s="47" t="s">
        <v>41830</v>
      </c>
    </row>
    <row r="19618" spans="1:3" x14ac:dyDescent="0.25">
      <c r="A19618">
        <v>171936</v>
      </c>
      <c r="B19618" t="s">
        <v>41831</v>
      </c>
      <c r="C19618" s="47" t="s">
        <v>41832</v>
      </c>
    </row>
    <row r="19619" spans="1:3" x14ac:dyDescent="0.25">
      <c r="A19619">
        <v>171937</v>
      </c>
      <c r="B19619" t="s">
        <v>41833</v>
      </c>
      <c r="C19619" s="47" t="s">
        <v>41834</v>
      </c>
    </row>
    <row r="19620" spans="1:3" x14ac:dyDescent="0.25">
      <c r="A19620">
        <v>171938</v>
      </c>
      <c r="B19620" t="s">
        <v>41835</v>
      </c>
      <c r="C19620" s="47" t="s">
        <v>41836</v>
      </c>
    </row>
    <row r="19621" spans="1:3" x14ac:dyDescent="0.25">
      <c r="A19621">
        <v>171939</v>
      </c>
      <c r="B19621" t="s">
        <v>41837</v>
      </c>
      <c r="C19621" s="47" t="s">
        <v>41838</v>
      </c>
    </row>
    <row r="19622" spans="1:3" x14ac:dyDescent="0.25">
      <c r="A19622">
        <v>171940</v>
      </c>
      <c r="B19622" t="s">
        <v>41839</v>
      </c>
      <c r="C19622" s="47" t="s">
        <v>41840</v>
      </c>
    </row>
    <row r="19623" spans="1:3" x14ac:dyDescent="0.25">
      <c r="A19623">
        <v>171941</v>
      </c>
      <c r="B19623" t="s">
        <v>1289</v>
      </c>
      <c r="C19623" s="47" t="s">
        <v>41841</v>
      </c>
    </row>
    <row r="19624" spans="1:3" x14ac:dyDescent="0.25">
      <c r="A19624">
        <v>171942</v>
      </c>
      <c r="B19624" t="s">
        <v>41842</v>
      </c>
      <c r="C19624" s="47" t="s">
        <v>41843</v>
      </c>
    </row>
    <row r="19625" spans="1:3" x14ac:dyDescent="0.25">
      <c r="A19625">
        <v>171943</v>
      </c>
      <c r="B19625" t="s">
        <v>41844</v>
      </c>
      <c r="C19625" s="47" t="s">
        <v>41845</v>
      </c>
    </row>
    <row r="19626" spans="1:3" x14ac:dyDescent="0.25">
      <c r="A19626">
        <v>171944</v>
      </c>
      <c r="B19626" t="s">
        <v>41846</v>
      </c>
      <c r="C19626" s="47" t="s">
        <v>41847</v>
      </c>
    </row>
    <row r="19627" spans="1:3" x14ac:dyDescent="0.25">
      <c r="A19627">
        <v>171945</v>
      </c>
      <c r="B19627" t="s">
        <v>41848</v>
      </c>
      <c r="C19627" s="47" t="s">
        <v>41849</v>
      </c>
    </row>
    <row r="19628" spans="1:3" x14ac:dyDescent="0.25">
      <c r="A19628">
        <v>171946</v>
      </c>
      <c r="B19628" t="s">
        <v>41850</v>
      </c>
      <c r="C19628" s="47" t="s">
        <v>41851</v>
      </c>
    </row>
    <row r="19629" spans="1:3" x14ac:dyDescent="0.25">
      <c r="A19629">
        <v>171947</v>
      </c>
      <c r="B19629" t="s">
        <v>41852</v>
      </c>
      <c r="C19629" s="47" t="s">
        <v>41853</v>
      </c>
    </row>
    <row r="19630" spans="1:3" x14ac:dyDescent="0.25">
      <c r="A19630">
        <v>171948</v>
      </c>
      <c r="B19630" t="s">
        <v>41854</v>
      </c>
      <c r="C19630" s="47" t="s">
        <v>41855</v>
      </c>
    </row>
    <row r="19631" spans="1:3" x14ac:dyDescent="0.25">
      <c r="A19631">
        <v>171949</v>
      </c>
      <c r="B19631" t="s">
        <v>41856</v>
      </c>
      <c r="C19631" s="47" t="s">
        <v>41857</v>
      </c>
    </row>
    <row r="19632" spans="1:3" x14ac:dyDescent="0.25">
      <c r="A19632">
        <v>171950</v>
      </c>
      <c r="B19632" t="s">
        <v>41858</v>
      </c>
      <c r="C19632" s="47" t="s">
        <v>41859</v>
      </c>
    </row>
    <row r="19633" spans="1:3" x14ac:dyDescent="0.25">
      <c r="A19633">
        <v>171951</v>
      </c>
      <c r="B19633" t="s">
        <v>41860</v>
      </c>
      <c r="C19633" s="47" t="s">
        <v>41861</v>
      </c>
    </row>
    <row r="19634" spans="1:3" x14ac:dyDescent="0.25">
      <c r="A19634">
        <v>171952</v>
      </c>
      <c r="B19634" t="s">
        <v>41862</v>
      </c>
      <c r="C19634" s="47" t="s">
        <v>41863</v>
      </c>
    </row>
    <row r="19635" spans="1:3" x14ac:dyDescent="0.25">
      <c r="A19635">
        <v>171953</v>
      </c>
      <c r="B19635" t="s">
        <v>41864</v>
      </c>
      <c r="C19635" s="47" t="s">
        <v>41865</v>
      </c>
    </row>
    <row r="19636" spans="1:3" x14ac:dyDescent="0.25">
      <c r="A19636">
        <v>171954</v>
      </c>
      <c r="B19636" t="s">
        <v>41866</v>
      </c>
      <c r="C19636" s="47" t="s">
        <v>41867</v>
      </c>
    </row>
    <row r="19637" spans="1:3" x14ac:dyDescent="0.25">
      <c r="A19637">
        <v>171955</v>
      </c>
      <c r="B19637" t="s">
        <v>41868</v>
      </c>
      <c r="C19637" s="47" t="s">
        <v>41869</v>
      </c>
    </row>
    <row r="19638" spans="1:3" x14ac:dyDescent="0.25">
      <c r="A19638">
        <v>171956</v>
      </c>
      <c r="B19638" t="s">
        <v>41870</v>
      </c>
      <c r="C19638" s="47" t="s">
        <v>41871</v>
      </c>
    </row>
    <row r="19639" spans="1:3" x14ac:dyDescent="0.25">
      <c r="A19639">
        <v>171957</v>
      </c>
      <c r="B19639" t="s">
        <v>41872</v>
      </c>
      <c r="C19639" s="47" t="s">
        <v>41873</v>
      </c>
    </row>
    <row r="19640" spans="1:3" x14ac:dyDescent="0.25">
      <c r="A19640">
        <v>171958</v>
      </c>
      <c r="B19640" t="s">
        <v>41874</v>
      </c>
      <c r="C19640" s="47" t="s">
        <v>41875</v>
      </c>
    </row>
    <row r="19641" spans="1:3" x14ac:dyDescent="0.25">
      <c r="A19641">
        <v>171959</v>
      </c>
      <c r="B19641" t="s">
        <v>1392</v>
      </c>
      <c r="C19641" s="47" t="s">
        <v>41876</v>
      </c>
    </row>
    <row r="19642" spans="1:3" x14ac:dyDescent="0.25">
      <c r="A19642">
        <v>171960</v>
      </c>
      <c r="B19642" t="s">
        <v>41877</v>
      </c>
      <c r="C19642" s="47" t="s">
        <v>41878</v>
      </c>
    </row>
    <row r="19643" spans="1:3" x14ac:dyDescent="0.25">
      <c r="A19643">
        <v>171961</v>
      </c>
      <c r="B19643" t="s">
        <v>41879</v>
      </c>
      <c r="C19643" s="47" t="s">
        <v>41880</v>
      </c>
    </row>
    <row r="19644" spans="1:3" x14ac:dyDescent="0.25">
      <c r="A19644">
        <v>171962</v>
      </c>
      <c r="B19644" t="s">
        <v>41881</v>
      </c>
      <c r="C19644" s="47" t="s">
        <v>41882</v>
      </c>
    </row>
    <row r="19645" spans="1:3" x14ac:dyDescent="0.25">
      <c r="A19645">
        <v>171963</v>
      </c>
      <c r="B19645" t="s">
        <v>41883</v>
      </c>
      <c r="C19645" s="47" t="s">
        <v>41884</v>
      </c>
    </row>
    <row r="19646" spans="1:3" x14ac:dyDescent="0.25">
      <c r="A19646">
        <v>171964</v>
      </c>
      <c r="B19646" t="s">
        <v>41885</v>
      </c>
      <c r="C19646" s="47" t="s">
        <v>41886</v>
      </c>
    </row>
    <row r="19647" spans="1:3" x14ac:dyDescent="0.25">
      <c r="A19647">
        <v>171965</v>
      </c>
      <c r="B19647" t="s">
        <v>41887</v>
      </c>
      <c r="C19647" s="47" t="s">
        <v>41888</v>
      </c>
    </row>
    <row r="19648" spans="1:3" x14ac:dyDescent="0.25">
      <c r="A19648">
        <v>171966</v>
      </c>
      <c r="B19648" t="s">
        <v>41889</v>
      </c>
      <c r="C19648" s="47" t="s">
        <v>41890</v>
      </c>
    </row>
    <row r="19649" spans="1:3" x14ac:dyDescent="0.25">
      <c r="A19649">
        <v>171967</v>
      </c>
      <c r="B19649" t="s">
        <v>41891</v>
      </c>
      <c r="C19649" s="47" t="s">
        <v>41892</v>
      </c>
    </row>
    <row r="19650" spans="1:3" x14ac:dyDescent="0.25">
      <c r="A19650">
        <v>171968</v>
      </c>
      <c r="B19650" t="s">
        <v>41893</v>
      </c>
      <c r="C19650" s="47" t="s">
        <v>41894</v>
      </c>
    </row>
    <row r="19651" spans="1:3" x14ac:dyDescent="0.25">
      <c r="A19651">
        <v>171969</v>
      </c>
      <c r="B19651" t="s">
        <v>41895</v>
      </c>
      <c r="C19651" s="47" t="s">
        <v>41896</v>
      </c>
    </row>
    <row r="19652" spans="1:3" x14ac:dyDescent="0.25">
      <c r="A19652">
        <v>171970</v>
      </c>
      <c r="B19652" t="s">
        <v>41897</v>
      </c>
      <c r="C19652" s="47" t="s">
        <v>41898</v>
      </c>
    </row>
    <row r="19653" spans="1:3" x14ac:dyDescent="0.25">
      <c r="A19653">
        <v>171971</v>
      </c>
      <c r="B19653" t="s">
        <v>41899</v>
      </c>
      <c r="C19653" s="47" t="s">
        <v>41900</v>
      </c>
    </row>
    <row r="19654" spans="1:3" x14ac:dyDescent="0.25">
      <c r="A19654">
        <v>171972</v>
      </c>
      <c r="B19654" t="s">
        <v>41901</v>
      </c>
      <c r="C19654" s="47" t="s">
        <v>41902</v>
      </c>
    </row>
    <row r="19655" spans="1:3" x14ac:dyDescent="0.25">
      <c r="A19655">
        <v>171973</v>
      </c>
      <c r="B19655" t="s">
        <v>41903</v>
      </c>
      <c r="C19655" s="47" t="s">
        <v>41904</v>
      </c>
    </row>
    <row r="19656" spans="1:3" x14ac:dyDescent="0.25">
      <c r="A19656">
        <v>171974</v>
      </c>
      <c r="B19656" t="s">
        <v>41905</v>
      </c>
      <c r="C19656" s="47" t="s">
        <v>41906</v>
      </c>
    </row>
    <row r="19657" spans="1:3" x14ac:dyDescent="0.25">
      <c r="A19657">
        <v>171975</v>
      </c>
      <c r="B19657" t="s">
        <v>41907</v>
      </c>
      <c r="C19657" s="47" t="s">
        <v>41908</v>
      </c>
    </row>
    <row r="19658" spans="1:3" x14ac:dyDescent="0.25">
      <c r="A19658">
        <v>171976</v>
      </c>
      <c r="B19658" t="s">
        <v>41909</v>
      </c>
      <c r="C19658" s="47" t="s">
        <v>41910</v>
      </c>
    </row>
    <row r="19659" spans="1:3" x14ac:dyDescent="0.25">
      <c r="A19659">
        <v>171977</v>
      </c>
      <c r="B19659" t="s">
        <v>41911</v>
      </c>
      <c r="C19659" s="47" t="s">
        <v>41912</v>
      </c>
    </row>
    <row r="19660" spans="1:3" x14ac:dyDescent="0.25">
      <c r="A19660">
        <v>171978</v>
      </c>
      <c r="B19660" t="s">
        <v>41913</v>
      </c>
      <c r="C19660" s="47" t="s">
        <v>41914</v>
      </c>
    </row>
    <row r="19661" spans="1:3" x14ac:dyDescent="0.25">
      <c r="A19661">
        <v>171979</v>
      </c>
      <c r="B19661" t="s">
        <v>41915</v>
      </c>
      <c r="C19661" s="47" t="s">
        <v>41916</v>
      </c>
    </row>
    <row r="19662" spans="1:3" x14ac:dyDescent="0.25">
      <c r="A19662">
        <v>171980</v>
      </c>
      <c r="B19662" t="s">
        <v>41917</v>
      </c>
      <c r="C19662" s="47" t="s">
        <v>41918</v>
      </c>
    </row>
    <row r="19663" spans="1:3" x14ac:dyDescent="0.25">
      <c r="A19663">
        <v>171981</v>
      </c>
      <c r="B19663" t="s">
        <v>41919</v>
      </c>
      <c r="C19663" s="47" t="s">
        <v>41920</v>
      </c>
    </row>
    <row r="19664" spans="1:3" x14ac:dyDescent="0.25">
      <c r="A19664">
        <v>171982</v>
      </c>
      <c r="B19664" t="s">
        <v>41921</v>
      </c>
      <c r="C19664" s="47" t="s">
        <v>41922</v>
      </c>
    </row>
    <row r="19665" spans="1:3" x14ac:dyDescent="0.25">
      <c r="A19665">
        <v>171983</v>
      </c>
      <c r="B19665" t="s">
        <v>41923</v>
      </c>
      <c r="C19665" s="47" t="s">
        <v>41924</v>
      </c>
    </row>
    <row r="19666" spans="1:3" x14ac:dyDescent="0.25">
      <c r="A19666">
        <v>171984</v>
      </c>
      <c r="B19666" t="s">
        <v>41925</v>
      </c>
      <c r="C19666" s="47" t="s">
        <v>41926</v>
      </c>
    </row>
    <row r="19667" spans="1:3" x14ac:dyDescent="0.25">
      <c r="A19667">
        <v>171985</v>
      </c>
      <c r="B19667" t="s">
        <v>41927</v>
      </c>
      <c r="C19667" s="47" t="s">
        <v>41928</v>
      </c>
    </row>
    <row r="19668" spans="1:3" x14ac:dyDescent="0.25">
      <c r="A19668">
        <v>171986</v>
      </c>
      <c r="B19668" t="s">
        <v>41929</v>
      </c>
      <c r="C19668" s="47" t="s">
        <v>41930</v>
      </c>
    </row>
    <row r="19669" spans="1:3" x14ac:dyDescent="0.25">
      <c r="A19669">
        <v>171987</v>
      </c>
      <c r="B19669" t="s">
        <v>41931</v>
      </c>
      <c r="C19669" s="47" t="s">
        <v>41932</v>
      </c>
    </row>
    <row r="19670" spans="1:3" x14ac:dyDescent="0.25">
      <c r="A19670">
        <v>171988</v>
      </c>
      <c r="B19670" t="s">
        <v>41933</v>
      </c>
      <c r="C19670" s="47" t="s">
        <v>41934</v>
      </c>
    </row>
    <row r="19671" spans="1:3" x14ac:dyDescent="0.25">
      <c r="A19671">
        <v>171989</v>
      </c>
      <c r="B19671" t="s">
        <v>41935</v>
      </c>
      <c r="C19671" s="47" t="s">
        <v>41936</v>
      </c>
    </row>
    <row r="19672" spans="1:3" x14ac:dyDescent="0.25">
      <c r="A19672">
        <v>171990</v>
      </c>
      <c r="B19672" t="s">
        <v>41937</v>
      </c>
      <c r="C19672" s="47" t="s">
        <v>41938</v>
      </c>
    </row>
    <row r="19673" spans="1:3" x14ac:dyDescent="0.25">
      <c r="A19673">
        <v>171991</v>
      </c>
      <c r="B19673" t="s">
        <v>41939</v>
      </c>
      <c r="C19673" s="47" t="s">
        <v>41940</v>
      </c>
    </row>
    <row r="19674" spans="1:3" x14ac:dyDescent="0.25">
      <c r="A19674">
        <v>171992</v>
      </c>
      <c r="B19674" t="s">
        <v>41941</v>
      </c>
      <c r="C19674" s="47" t="s">
        <v>41942</v>
      </c>
    </row>
    <row r="19675" spans="1:3" x14ac:dyDescent="0.25">
      <c r="A19675">
        <v>171993</v>
      </c>
      <c r="B19675" t="s">
        <v>41943</v>
      </c>
      <c r="C19675" s="47" t="s">
        <v>41944</v>
      </c>
    </row>
    <row r="19676" spans="1:3" x14ac:dyDescent="0.25">
      <c r="A19676">
        <v>171994</v>
      </c>
      <c r="B19676" t="s">
        <v>41945</v>
      </c>
      <c r="C19676" s="47" t="s">
        <v>41946</v>
      </c>
    </row>
    <row r="19677" spans="1:3" x14ac:dyDescent="0.25">
      <c r="A19677">
        <v>171995</v>
      </c>
      <c r="B19677" t="s">
        <v>41947</v>
      </c>
      <c r="C19677" s="47" t="s">
        <v>41948</v>
      </c>
    </row>
    <row r="19678" spans="1:3" x14ac:dyDescent="0.25">
      <c r="A19678">
        <v>171996</v>
      </c>
      <c r="B19678" t="s">
        <v>41949</v>
      </c>
      <c r="C19678" s="47" t="s">
        <v>41950</v>
      </c>
    </row>
    <row r="19679" spans="1:3" x14ac:dyDescent="0.25">
      <c r="A19679">
        <v>171997</v>
      </c>
      <c r="B19679" t="s">
        <v>41951</v>
      </c>
      <c r="C19679" s="47" t="s">
        <v>41952</v>
      </c>
    </row>
    <row r="19680" spans="1:3" x14ac:dyDescent="0.25">
      <c r="A19680">
        <v>171998</v>
      </c>
      <c r="B19680" t="s">
        <v>41953</v>
      </c>
      <c r="C19680" s="47" t="s">
        <v>41954</v>
      </c>
    </row>
    <row r="19681" spans="1:3" x14ac:dyDescent="0.25">
      <c r="A19681">
        <v>171999</v>
      </c>
      <c r="B19681" t="s">
        <v>41955</v>
      </c>
      <c r="C19681" s="47" t="s">
        <v>41956</v>
      </c>
    </row>
    <row r="19682" spans="1:3" x14ac:dyDescent="0.25">
      <c r="A19682">
        <v>172000</v>
      </c>
      <c r="B19682" t="s">
        <v>41957</v>
      </c>
      <c r="C19682" s="47" t="s">
        <v>41958</v>
      </c>
    </row>
    <row r="19683" spans="1:3" x14ac:dyDescent="0.25">
      <c r="A19683">
        <v>172001</v>
      </c>
      <c r="B19683" t="s">
        <v>41959</v>
      </c>
      <c r="C19683" s="47" t="s">
        <v>41960</v>
      </c>
    </row>
    <row r="19684" spans="1:3" x14ac:dyDescent="0.25">
      <c r="A19684">
        <v>172002</v>
      </c>
      <c r="B19684" t="s">
        <v>41961</v>
      </c>
      <c r="C19684" s="47" t="s">
        <v>41962</v>
      </c>
    </row>
    <row r="19685" spans="1:3" x14ac:dyDescent="0.25">
      <c r="A19685">
        <v>172003</v>
      </c>
      <c r="B19685" t="s">
        <v>41963</v>
      </c>
      <c r="C19685" s="47" t="s">
        <v>41964</v>
      </c>
    </row>
    <row r="19686" spans="1:3" x14ac:dyDescent="0.25">
      <c r="A19686">
        <v>172004</v>
      </c>
      <c r="B19686" t="s">
        <v>41965</v>
      </c>
      <c r="C19686" s="47" t="s">
        <v>41966</v>
      </c>
    </row>
    <row r="19687" spans="1:3" x14ac:dyDescent="0.25">
      <c r="A19687">
        <v>172005</v>
      </c>
      <c r="B19687" t="s">
        <v>41967</v>
      </c>
      <c r="C19687" s="47" t="s">
        <v>41968</v>
      </c>
    </row>
    <row r="19688" spans="1:3" x14ac:dyDescent="0.25">
      <c r="A19688">
        <v>172006</v>
      </c>
      <c r="B19688" t="s">
        <v>41969</v>
      </c>
      <c r="C19688" s="47" t="s">
        <v>41970</v>
      </c>
    </row>
    <row r="19689" spans="1:3" x14ac:dyDescent="0.25">
      <c r="A19689">
        <v>172007</v>
      </c>
      <c r="B19689" t="s">
        <v>41971</v>
      </c>
      <c r="C19689" s="47" t="s">
        <v>41972</v>
      </c>
    </row>
    <row r="19690" spans="1:3" x14ac:dyDescent="0.25">
      <c r="A19690">
        <v>172008</v>
      </c>
      <c r="B19690" t="s">
        <v>41973</v>
      </c>
      <c r="C19690" s="47" t="s">
        <v>41974</v>
      </c>
    </row>
    <row r="19691" spans="1:3" x14ac:dyDescent="0.25">
      <c r="A19691">
        <v>172009</v>
      </c>
      <c r="B19691" t="s">
        <v>41975</v>
      </c>
      <c r="C19691" s="47" t="s">
        <v>41976</v>
      </c>
    </row>
    <row r="19692" spans="1:3" x14ac:dyDescent="0.25">
      <c r="A19692">
        <v>172010</v>
      </c>
      <c r="B19692" t="s">
        <v>41977</v>
      </c>
      <c r="C19692" s="47" t="s">
        <v>41978</v>
      </c>
    </row>
    <row r="19693" spans="1:3" x14ac:dyDescent="0.25">
      <c r="A19693">
        <v>172011</v>
      </c>
      <c r="B19693" t="s">
        <v>41979</v>
      </c>
      <c r="C19693" s="47" t="s">
        <v>41980</v>
      </c>
    </row>
    <row r="19694" spans="1:3" x14ac:dyDescent="0.25">
      <c r="A19694">
        <v>172012</v>
      </c>
      <c r="B19694" t="s">
        <v>41981</v>
      </c>
      <c r="C19694" s="47" t="s">
        <v>41982</v>
      </c>
    </row>
    <row r="19695" spans="1:3" x14ac:dyDescent="0.25">
      <c r="A19695">
        <v>172013</v>
      </c>
      <c r="B19695" t="s">
        <v>41983</v>
      </c>
      <c r="C19695" s="47" t="s">
        <v>41984</v>
      </c>
    </row>
    <row r="19696" spans="1:3" x14ac:dyDescent="0.25">
      <c r="A19696">
        <v>172014</v>
      </c>
      <c r="B19696" t="s">
        <v>41985</v>
      </c>
      <c r="C19696" s="47" t="s">
        <v>41986</v>
      </c>
    </row>
    <row r="19697" spans="1:3" x14ac:dyDescent="0.25">
      <c r="A19697">
        <v>172015</v>
      </c>
      <c r="B19697" t="s">
        <v>41987</v>
      </c>
      <c r="C19697" s="47" t="s">
        <v>41988</v>
      </c>
    </row>
    <row r="19698" spans="1:3" x14ac:dyDescent="0.25">
      <c r="A19698">
        <v>172016</v>
      </c>
      <c r="B19698" t="s">
        <v>990</v>
      </c>
      <c r="C19698" s="47" t="s">
        <v>41989</v>
      </c>
    </row>
    <row r="19699" spans="1:3" x14ac:dyDescent="0.25">
      <c r="A19699">
        <v>172017</v>
      </c>
      <c r="B19699" t="s">
        <v>41990</v>
      </c>
      <c r="C19699" s="47" t="s">
        <v>41991</v>
      </c>
    </row>
    <row r="19700" spans="1:3" x14ac:dyDescent="0.25">
      <c r="A19700">
        <v>172018</v>
      </c>
      <c r="B19700" t="s">
        <v>41992</v>
      </c>
      <c r="C19700" s="47" t="s">
        <v>41993</v>
      </c>
    </row>
    <row r="19701" spans="1:3" x14ac:dyDescent="0.25">
      <c r="A19701">
        <v>172019</v>
      </c>
      <c r="B19701" t="s">
        <v>41994</v>
      </c>
      <c r="C19701" s="47" t="s">
        <v>41995</v>
      </c>
    </row>
    <row r="19702" spans="1:3" x14ac:dyDescent="0.25">
      <c r="A19702">
        <v>172020</v>
      </c>
      <c r="B19702" t="s">
        <v>41996</v>
      </c>
      <c r="C19702" s="47" t="s">
        <v>41997</v>
      </c>
    </row>
    <row r="19703" spans="1:3" x14ac:dyDescent="0.25">
      <c r="A19703">
        <v>172021</v>
      </c>
      <c r="B19703" t="s">
        <v>41998</v>
      </c>
      <c r="C19703" s="47" t="s">
        <v>41999</v>
      </c>
    </row>
    <row r="19704" spans="1:3" x14ac:dyDescent="0.25">
      <c r="A19704">
        <v>172022</v>
      </c>
      <c r="B19704" t="s">
        <v>42000</v>
      </c>
      <c r="C19704" s="47" t="s">
        <v>42001</v>
      </c>
    </row>
    <row r="19705" spans="1:3" x14ac:dyDescent="0.25">
      <c r="A19705">
        <v>172023</v>
      </c>
      <c r="B19705" t="s">
        <v>42002</v>
      </c>
      <c r="C19705" s="47" t="s">
        <v>42003</v>
      </c>
    </row>
    <row r="19706" spans="1:3" x14ac:dyDescent="0.25">
      <c r="A19706">
        <v>172024</v>
      </c>
      <c r="B19706" t="s">
        <v>42004</v>
      </c>
      <c r="C19706" s="47" t="s">
        <v>42005</v>
      </c>
    </row>
    <row r="19707" spans="1:3" x14ac:dyDescent="0.25">
      <c r="A19707">
        <v>172025</v>
      </c>
      <c r="B19707" t="s">
        <v>367</v>
      </c>
      <c r="C19707" s="47" t="s">
        <v>42006</v>
      </c>
    </row>
    <row r="19708" spans="1:3" x14ac:dyDescent="0.25">
      <c r="A19708">
        <v>172026</v>
      </c>
      <c r="B19708" t="s">
        <v>1058</v>
      </c>
      <c r="C19708" s="47" t="s">
        <v>42007</v>
      </c>
    </row>
    <row r="19709" spans="1:3" x14ac:dyDescent="0.25">
      <c r="A19709">
        <v>172027</v>
      </c>
      <c r="B19709" t="s">
        <v>42008</v>
      </c>
      <c r="C19709" s="47" t="s">
        <v>42009</v>
      </c>
    </row>
    <row r="19710" spans="1:3" x14ac:dyDescent="0.25">
      <c r="A19710">
        <v>172028</v>
      </c>
      <c r="B19710" t="s">
        <v>42010</v>
      </c>
      <c r="C19710" s="47" t="s">
        <v>42011</v>
      </c>
    </row>
    <row r="19711" spans="1:3" x14ac:dyDescent="0.25">
      <c r="A19711">
        <v>172029</v>
      </c>
      <c r="B19711" t="s">
        <v>42012</v>
      </c>
      <c r="C19711" s="47" t="s">
        <v>42013</v>
      </c>
    </row>
    <row r="19712" spans="1:3" x14ac:dyDescent="0.25">
      <c r="A19712">
        <v>172030</v>
      </c>
      <c r="B19712" t="s">
        <v>42014</v>
      </c>
      <c r="C19712" s="47" t="s">
        <v>42015</v>
      </c>
    </row>
    <row r="19713" spans="1:3" x14ac:dyDescent="0.25">
      <c r="A19713">
        <v>172031</v>
      </c>
      <c r="B19713" t="s">
        <v>42016</v>
      </c>
      <c r="C19713" s="47" t="s">
        <v>42017</v>
      </c>
    </row>
    <row r="19714" spans="1:3" x14ac:dyDescent="0.25">
      <c r="A19714">
        <v>172032</v>
      </c>
      <c r="B19714" t="s">
        <v>42018</v>
      </c>
      <c r="C19714" s="47" t="s">
        <v>42019</v>
      </c>
    </row>
    <row r="19715" spans="1:3" x14ac:dyDescent="0.25">
      <c r="A19715">
        <v>172033</v>
      </c>
      <c r="B19715" t="s">
        <v>42020</v>
      </c>
      <c r="C19715" s="47" t="s">
        <v>42021</v>
      </c>
    </row>
    <row r="19716" spans="1:3" x14ac:dyDescent="0.25">
      <c r="A19716">
        <v>172034</v>
      </c>
      <c r="B19716" t="s">
        <v>42022</v>
      </c>
      <c r="C19716" s="47" t="s">
        <v>42023</v>
      </c>
    </row>
    <row r="19717" spans="1:3" x14ac:dyDescent="0.25">
      <c r="A19717">
        <v>172035</v>
      </c>
      <c r="B19717" t="s">
        <v>42024</v>
      </c>
      <c r="C19717" s="47" t="s">
        <v>42025</v>
      </c>
    </row>
    <row r="19718" spans="1:3" x14ac:dyDescent="0.25">
      <c r="A19718">
        <v>172036</v>
      </c>
      <c r="B19718" t="s">
        <v>42026</v>
      </c>
      <c r="C19718" s="47" t="s">
        <v>42027</v>
      </c>
    </row>
    <row r="19719" spans="1:3" x14ac:dyDescent="0.25">
      <c r="A19719">
        <v>172037</v>
      </c>
      <c r="B19719" t="s">
        <v>42028</v>
      </c>
      <c r="C19719" s="47" t="s">
        <v>42029</v>
      </c>
    </row>
    <row r="19720" spans="1:3" x14ac:dyDescent="0.25">
      <c r="A19720">
        <v>172038</v>
      </c>
      <c r="B19720" t="s">
        <v>42030</v>
      </c>
      <c r="C19720" s="47" t="s">
        <v>42031</v>
      </c>
    </row>
    <row r="19721" spans="1:3" x14ac:dyDescent="0.25">
      <c r="A19721">
        <v>172039</v>
      </c>
      <c r="B19721" t="s">
        <v>42032</v>
      </c>
      <c r="C19721" s="47" t="s">
        <v>42033</v>
      </c>
    </row>
    <row r="19722" spans="1:3" x14ac:dyDescent="0.25">
      <c r="A19722">
        <v>172040</v>
      </c>
      <c r="B19722" t="s">
        <v>42034</v>
      </c>
      <c r="C19722" s="47" t="s">
        <v>42035</v>
      </c>
    </row>
    <row r="19723" spans="1:3" x14ac:dyDescent="0.25">
      <c r="A19723">
        <v>172041</v>
      </c>
      <c r="B19723" t="s">
        <v>42036</v>
      </c>
      <c r="C19723" s="47" t="s">
        <v>42037</v>
      </c>
    </row>
    <row r="19724" spans="1:3" x14ac:dyDescent="0.25">
      <c r="A19724">
        <v>172042</v>
      </c>
      <c r="B19724" t="s">
        <v>42038</v>
      </c>
      <c r="C19724" s="47" t="s">
        <v>42039</v>
      </c>
    </row>
    <row r="19725" spans="1:3" x14ac:dyDescent="0.25">
      <c r="A19725">
        <v>172043</v>
      </c>
      <c r="B19725" t="s">
        <v>42040</v>
      </c>
      <c r="C19725" s="47" t="s">
        <v>42041</v>
      </c>
    </row>
    <row r="19726" spans="1:3" x14ac:dyDescent="0.25">
      <c r="A19726">
        <v>172044</v>
      </c>
      <c r="B19726" t="s">
        <v>42042</v>
      </c>
      <c r="C19726" s="47" t="s">
        <v>42043</v>
      </c>
    </row>
    <row r="19727" spans="1:3" x14ac:dyDescent="0.25">
      <c r="A19727">
        <v>172045</v>
      </c>
      <c r="B19727" t="s">
        <v>1730</v>
      </c>
      <c r="C19727" s="47" t="s">
        <v>42044</v>
      </c>
    </row>
    <row r="19728" spans="1:3" x14ac:dyDescent="0.25">
      <c r="A19728">
        <v>172046</v>
      </c>
      <c r="B19728" t="s">
        <v>42045</v>
      </c>
      <c r="C19728" s="47" t="s">
        <v>42046</v>
      </c>
    </row>
    <row r="19729" spans="1:3" x14ac:dyDescent="0.25">
      <c r="A19729">
        <v>172047</v>
      </c>
      <c r="B19729" t="s">
        <v>42047</v>
      </c>
      <c r="C19729" s="47" t="s">
        <v>42048</v>
      </c>
    </row>
    <row r="19730" spans="1:3" x14ac:dyDescent="0.25">
      <c r="A19730">
        <v>172048</v>
      </c>
      <c r="B19730" t="s">
        <v>42049</v>
      </c>
      <c r="C19730" s="47" t="s">
        <v>42050</v>
      </c>
    </row>
    <row r="19731" spans="1:3" x14ac:dyDescent="0.25">
      <c r="A19731">
        <v>172049</v>
      </c>
      <c r="B19731" t="s">
        <v>42051</v>
      </c>
      <c r="C19731" s="47" t="s">
        <v>42052</v>
      </c>
    </row>
    <row r="19732" spans="1:3" x14ac:dyDescent="0.25">
      <c r="A19732">
        <v>172050</v>
      </c>
      <c r="B19732" t="s">
        <v>42053</v>
      </c>
      <c r="C19732" s="47" t="s">
        <v>42054</v>
      </c>
    </row>
    <row r="19733" spans="1:3" x14ac:dyDescent="0.25">
      <c r="A19733">
        <v>172051</v>
      </c>
      <c r="B19733" t="s">
        <v>42055</v>
      </c>
      <c r="C19733" s="47" t="s">
        <v>42056</v>
      </c>
    </row>
    <row r="19734" spans="1:3" x14ac:dyDescent="0.25">
      <c r="A19734">
        <v>172052</v>
      </c>
      <c r="B19734" t="s">
        <v>42057</v>
      </c>
      <c r="C19734" s="47" t="s">
        <v>42058</v>
      </c>
    </row>
    <row r="19735" spans="1:3" x14ac:dyDescent="0.25">
      <c r="A19735">
        <v>172053</v>
      </c>
      <c r="B19735" t="s">
        <v>42059</v>
      </c>
      <c r="C19735" s="47" t="s">
        <v>42060</v>
      </c>
    </row>
    <row r="19736" spans="1:3" x14ac:dyDescent="0.25">
      <c r="A19736">
        <v>172054</v>
      </c>
      <c r="B19736" t="s">
        <v>42061</v>
      </c>
      <c r="C19736" s="47" t="s">
        <v>42062</v>
      </c>
    </row>
    <row r="19737" spans="1:3" x14ac:dyDescent="0.25">
      <c r="A19737">
        <v>172055</v>
      </c>
      <c r="B19737" t="s">
        <v>42063</v>
      </c>
      <c r="C19737" s="47" t="s">
        <v>42064</v>
      </c>
    </row>
    <row r="19738" spans="1:3" x14ac:dyDescent="0.25">
      <c r="A19738">
        <v>172056</v>
      </c>
      <c r="B19738" t="s">
        <v>42065</v>
      </c>
      <c r="C19738" s="47" t="s">
        <v>42066</v>
      </c>
    </row>
    <row r="19739" spans="1:3" x14ac:dyDescent="0.25">
      <c r="A19739">
        <v>172057</v>
      </c>
      <c r="B19739" t="s">
        <v>42067</v>
      </c>
      <c r="C19739" s="47" t="s">
        <v>42068</v>
      </c>
    </row>
    <row r="19740" spans="1:3" x14ac:dyDescent="0.25">
      <c r="A19740">
        <v>172058</v>
      </c>
      <c r="B19740" t="s">
        <v>42069</v>
      </c>
      <c r="C19740" s="47" t="s">
        <v>42070</v>
      </c>
    </row>
    <row r="19741" spans="1:3" x14ac:dyDescent="0.25">
      <c r="A19741">
        <v>172059</v>
      </c>
      <c r="B19741" t="s">
        <v>42071</v>
      </c>
      <c r="C19741" s="47" t="s">
        <v>42072</v>
      </c>
    </row>
    <row r="19742" spans="1:3" x14ac:dyDescent="0.25">
      <c r="A19742">
        <v>172060</v>
      </c>
      <c r="B19742" t="s">
        <v>42073</v>
      </c>
      <c r="C19742" s="47" t="s">
        <v>42074</v>
      </c>
    </row>
    <row r="19743" spans="1:3" x14ac:dyDescent="0.25">
      <c r="A19743">
        <v>172061</v>
      </c>
      <c r="B19743" t="s">
        <v>42075</v>
      </c>
      <c r="C19743" s="47" t="s">
        <v>42076</v>
      </c>
    </row>
    <row r="19744" spans="1:3" x14ac:dyDescent="0.25">
      <c r="A19744">
        <v>172062</v>
      </c>
      <c r="B19744" t="s">
        <v>42077</v>
      </c>
      <c r="C19744" s="47" t="s">
        <v>42078</v>
      </c>
    </row>
    <row r="19745" spans="1:3" x14ac:dyDescent="0.25">
      <c r="A19745">
        <v>172063</v>
      </c>
      <c r="B19745" t="s">
        <v>42079</v>
      </c>
      <c r="C19745" s="47" t="s">
        <v>42080</v>
      </c>
    </row>
    <row r="19746" spans="1:3" x14ac:dyDescent="0.25">
      <c r="A19746">
        <v>172064</v>
      </c>
      <c r="B19746" t="s">
        <v>1070</v>
      </c>
      <c r="C19746" s="47" t="s">
        <v>42081</v>
      </c>
    </row>
    <row r="19747" spans="1:3" x14ac:dyDescent="0.25">
      <c r="A19747">
        <v>172065</v>
      </c>
      <c r="B19747" t="s">
        <v>1352</v>
      </c>
      <c r="C19747" s="47" t="s">
        <v>42082</v>
      </c>
    </row>
    <row r="19748" spans="1:3" x14ac:dyDescent="0.25">
      <c r="A19748">
        <v>172066</v>
      </c>
      <c r="B19748" t="s">
        <v>936</v>
      </c>
      <c r="C19748" s="47" t="s">
        <v>42083</v>
      </c>
    </row>
    <row r="19749" spans="1:3" x14ac:dyDescent="0.25">
      <c r="A19749">
        <v>172067</v>
      </c>
      <c r="B19749" t="s">
        <v>42084</v>
      </c>
      <c r="C19749" s="47" t="s">
        <v>42085</v>
      </c>
    </row>
    <row r="19750" spans="1:3" x14ac:dyDescent="0.25">
      <c r="A19750">
        <v>172068</v>
      </c>
      <c r="B19750" t="s">
        <v>42086</v>
      </c>
      <c r="C19750" s="47" t="s">
        <v>42087</v>
      </c>
    </row>
    <row r="19751" spans="1:3" x14ac:dyDescent="0.25">
      <c r="A19751">
        <v>172069</v>
      </c>
      <c r="B19751" t="s">
        <v>42088</v>
      </c>
      <c r="C19751" s="47" t="s">
        <v>42089</v>
      </c>
    </row>
    <row r="19752" spans="1:3" x14ac:dyDescent="0.25">
      <c r="A19752">
        <v>172070</v>
      </c>
      <c r="B19752" t="s">
        <v>42090</v>
      </c>
      <c r="C19752" s="47" t="s">
        <v>42091</v>
      </c>
    </row>
    <row r="19753" spans="1:3" x14ac:dyDescent="0.25">
      <c r="A19753">
        <v>172071</v>
      </c>
      <c r="B19753" t="s">
        <v>42092</v>
      </c>
      <c r="C19753" s="47" t="s">
        <v>42093</v>
      </c>
    </row>
    <row r="19754" spans="1:3" x14ac:dyDescent="0.25">
      <c r="A19754">
        <v>172072</v>
      </c>
      <c r="B19754" t="s">
        <v>42094</v>
      </c>
      <c r="C19754" s="47" t="s">
        <v>42095</v>
      </c>
    </row>
    <row r="19755" spans="1:3" x14ac:dyDescent="0.25">
      <c r="A19755">
        <v>172073</v>
      </c>
      <c r="B19755" t="s">
        <v>42096</v>
      </c>
      <c r="C19755" s="47" t="s">
        <v>42097</v>
      </c>
    </row>
    <row r="19756" spans="1:3" x14ac:dyDescent="0.25">
      <c r="A19756">
        <v>172074</v>
      </c>
      <c r="B19756" t="s">
        <v>42098</v>
      </c>
      <c r="C19756" s="47" t="s">
        <v>42099</v>
      </c>
    </row>
    <row r="19757" spans="1:3" x14ac:dyDescent="0.25">
      <c r="A19757">
        <v>172075</v>
      </c>
      <c r="B19757" t="s">
        <v>42100</v>
      </c>
      <c r="C19757" s="47" t="s">
        <v>42101</v>
      </c>
    </row>
    <row r="19758" spans="1:3" x14ac:dyDescent="0.25">
      <c r="A19758">
        <v>172076</v>
      </c>
      <c r="B19758" t="s">
        <v>42102</v>
      </c>
      <c r="C19758" s="47" t="s">
        <v>42103</v>
      </c>
    </row>
    <row r="19759" spans="1:3" x14ac:dyDescent="0.25">
      <c r="A19759">
        <v>172077</v>
      </c>
      <c r="B19759" t="s">
        <v>42104</v>
      </c>
      <c r="C19759" s="47" t="s">
        <v>42105</v>
      </c>
    </row>
    <row r="19760" spans="1:3" x14ac:dyDescent="0.25">
      <c r="A19760">
        <v>172078</v>
      </c>
      <c r="B19760" t="s">
        <v>42106</v>
      </c>
      <c r="C19760" s="47" t="s">
        <v>42107</v>
      </c>
    </row>
    <row r="19761" spans="1:3" x14ac:dyDescent="0.25">
      <c r="A19761">
        <v>172079</v>
      </c>
      <c r="B19761" t="s">
        <v>42108</v>
      </c>
      <c r="C19761" s="47" t="s">
        <v>42109</v>
      </c>
    </row>
    <row r="19762" spans="1:3" x14ac:dyDescent="0.25">
      <c r="A19762">
        <v>172080</v>
      </c>
      <c r="B19762" t="s">
        <v>42110</v>
      </c>
      <c r="C19762" s="47" t="s">
        <v>42111</v>
      </c>
    </row>
    <row r="19763" spans="1:3" x14ac:dyDescent="0.25">
      <c r="A19763">
        <v>172081</v>
      </c>
      <c r="B19763" t="s">
        <v>318</v>
      </c>
      <c r="C19763" s="47" t="s">
        <v>42112</v>
      </c>
    </row>
    <row r="19764" spans="1:3" x14ac:dyDescent="0.25">
      <c r="A19764">
        <v>172082</v>
      </c>
      <c r="B19764" t="s">
        <v>42113</v>
      </c>
      <c r="C19764" s="47" t="s">
        <v>42114</v>
      </c>
    </row>
    <row r="19765" spans="1:3" x14ac:dyDescent="0.25">
      <c r="A19765">
        <v>172083</v>
      </c>
      <c r="B19765" t="s">
        <v>42115</v>
      </c>
      <c r="C19765" s="47" t="s">
        <v>42116</v>
      </c>
    </row>
    <row r="19766" spans="1:3" x14ac:dyDescent="0.25">
      <c r="A19766">
        <v>172084</v>
      </c>
      <c r="B19766" t="s">
        <v>42117</v>
      </c>
      <c r="C19766" s="47" t="s">
        <v>42118</v>
      </c>
    </row>
    <row r="19767" spans="1:3" x14ac:dyDescent="0.25">
      <c r="A19767">
        <v>172085</v>
      </c>
      <c r="B19767" t="s">
        <v>42119</v>
      </c>
      <c r="C19767" s="47" t="s">
        <v>42120</v>
      </c>
    </row>
    <row r="19768" spans="1:3" x14ac:dyDescent="0.25">
      <c r="A19768">
        <v>172086</v>
      </c>
      <c r="B19768" t="s">
        <v>42121</v>
      </c>
      <c r="C19768" s="47" t="s">
        <v>42122</v>
      </c>
    </row>
    <row r="19769" spans="1:3" x14ac:dyDescent="0.25">
      <c r="A19769">
        <v>172087</v>
      </c>
      <c r="B19769" t="s">
        <v>42123</v>
      </c>
      <c r="C19769" s="47" t="s">
        <v>42124</v>
      </c>
    </row>
    <row r="19770" spans="1:3" x14ac:dyDescent="0.25">
      <c r="A19770">
        <v>172088</v>
      </c>
      <c r="B19770" t="s">
        <v>1613</v>
      </c>
      <c r="C19770" s="47" t="s">
        <v>42125</v>
      </c>
    </row>
    <row r="19771" spans="1:3" x14ac:dyDescent="0.25">
      <c r="A19771">
        <v>172089</v>
      </c>
      <c r="B19771" t="s">
        <v>42126</v>
      </c>
      <c r="C19771" s="47" t="s">
        <v>42127</v>
      </c>
    </row>
    <row r="19772" spans="1:3" x14ac:dyDescent="0.25">
      <c r="A19772">
        <v>172090</v>
      </c>
      <c r="B19772" t="s">
        <v>42128</v>
      </c>
      <c r="C19772" s="47" t="s">
        <v>42129</v>
      </c>
    </row>
    <row r="19773" spans="1:3" x14ac:dyDescent="0.25">
      <c r="A19773">
        <v>172091</v>
      </c>
      <c r="B19773" t="s">
        <v>42130</v>
      </c>
      <c r="C19773" s="47" t="s">
        <v>42131</v>
      </c>
    </row>
    <row r="19774" spans="1:3" x14ac:dyDescent="0.25">
      <c r="A19774">
        <v>172092</v>
      </c>
      <c r="B19774" t="s">
        <v>42132</v>
      </c>
      <c r="C19774" s="47" t="s">
        <v>42133</v>
      </c>
    </row>
    <row r="19775" spans="1:3" x14ac:dyDescent="0.25">
      <c r="A19775">
        <v>172093</v>
      </c>
      <c r="B19775" t="s">
        <v>42134</v>
      </c>
      <c r="C19775" s="47" t="s">
        <v>42135</v>
      </c>
    </row>
    <row r="19776" spans="1:3" x14ac:dyDescent="0.25">
      <c r="A19776">
        <v>172094</v>
      </c>
      <c r="B19776" t="s">
        <v>42136</v>
      </c>
      <c r="C19776" s="47" t="s">
        <v>42137</v>
      </c>
    </row>
    <row r="19777" spans="1:3" x14ac:dyDescent="0.25">
      <c r="A19777">
        <v>172095</v>
      </c>
      <c r="B19777" t="s">
        <v>42138</v>
      </c>
      <c r="C19777" s="47" t="s">
        <v>42139</v>
      </c>
    </row>
    <row r="19778" spans="1:3" x14ac:dyDescent="0.25">
      <c r="A19778">
        <v>172096</v>
      </c>
      <c r="B19778" t="s">
        <v>42140</v>
      </c>
      <c r="C19778" s="47" t="s">
        <v>42141</v>
      </c>
    </row>
    <row r="19779" spans="1:3" x14ac:dyDescent="0.25">
      <c r="A19779">
        <v>172097</v>
      </c>
      <c r="B19779" t="s">
        <v>42142</v>
      </c>
      <c r="C19779" s="47" t="s">
        <v>42143</v>
      </c>
    </row>
    <row r="19780" spans="1:3" x14ac:dyDescent="0.25">
      <c r="A19780">
        <v>172098</v>
      </c>
      <c r="B19780" t="s">
        <v>1695</v>
      </c>
      <c r="C19780" s="47" t="s">
        <v>42144</v>
      </c>
    </row>
    <row r="19781" spans="1:3" x14ac:dyDescent="0.25">
      <c r="A19781">
        <v>172099</v>
      </c>
      <c r="B19781" t="s">
        <v>42145</v>
      </c>
      <c r="C19781" s="47" t="s">
        <v>42146</v>
      </c>
    </row>
    <row r="19782" spans="1:3" x14ac:dyDescent="0.25">
      <c r="A19782">
        <v>172100</v>
      </c>
      <c r="B19782" t="s">
        <v>42147</v>
      </c>
      <c r="C19782" s="47" t="s">
        <v>42148</v>
      </c>
    </row>
    <row r="19783" spans="1:3" x14ac:dyDescent="0.25">
      <c r="A19783">
        <v>172101</v>
      </c>
      <c r="B19783" t="s">
        <v>42149</v>
      </c>
      <c r="C19783" s="47" t="s">
        <v>42150</v>
      </c>
    </row>
    <row r="19784" spans="1:3" x14ac:dyDescent="0.25">
      <c r="A19784">
        <v>172102</v>
      </c>
      <c r="B19784" t="s">
        <v>42151</v>
      </c>
      <c r="C19784" s="47" t="s">
        <v>42152</v>
      </c>
    </row>
    <row r="19785" spans="1:3" x14ac:dyDescent="0.25">
      <c r="A19785">
        <v>172103</v>
      </c>
      <c r="B19785" t="s">
        <v>1235</v>
      </c>
      <c r="C19785" s="47" t="s">
        <v>42153</v>
      </c>
    </row>
    <row r="19786" spans="1:3" x14ac:dyDescent="0.25">
      <c r="A19786">
        <v>172104</v>
      </c>
      <c r="B19786" t="s">
        <v>42154</v>
      </c>
      <c r="C19786" s="47" t="s">
        <v>42155</v>
      </c>
    </row>
    <row r="19787" spans="1:3" x14ac:dyDescent="0.25">
      <c r="A19787">
        <v>172105</v>
      </c>
      <c r="B19787" t="s">
        <v>42156</v>
      </c>
      <c r="C19787" s="47" t="s">
        <v>42157</v>
      </c>
    </row>
    <row r="19788" spans="1:3" x14ac:dyDescent="0.25">
      <c r="A19788">
        <v>172106</v>
      </c>
      <c r="B19788" t="s">
        <v>42158</v>
      </c>
      <c r="C19788" s="47" t="s">
        <v>42159</v>
      </c>
    </row>
    <row r="19789" spans="1:3" x14ac:dyDescent="0.25">
      <c r="A19789">
        <v>172107</v>
      </c>
      <c r="B19789" t="s">
        <v>42160</v>
      </c>
      <c r="C19789" s="47" t="s">
        <v>42161</v>
      </c>
    </row>
    <row r="19790" spans="1:3" x14ac:dyDescent="0.25">
      <c r="A19790">
        <v>172108</v>
      </c>
      <c r="B19790" t="s">
        <v>42162</v>
      </c>
      <c r="C19790" s="47" t="s">
        <v>42163</v>
      </c>
    </row>
    <row r="19791" spans="1:3" x14ac:dyDescent="0.25">
      <c r="A19791">
        <v>172109</v>
      </c>
      <c r="B19791" t="s">
        <v>42164</v>
      </c>
      <c r="C19791" s="47" t="s">
        <v>42165</v>
      </c>
    </row>
    <row r="19792" spans="1:3" x14ac:dyDescent="0.25">
      <c r="A19792">
        <v>172110</v>
      </c>
      <c r="B19792" t="s">
        <v>42166</v>
      </c>
      <c r="C19792" s="47" t="s">
        <v>42167</v>
      </c>
    </row>
    <row r="19793" spans="1:3" x14ac:dyDescent="0.25">
      <c r="A19793">
        <v>172111</v>
      </c>
      <c r="B19793" t="s">
        <v>42168</v>
      </c>
      <c r="C19793" s="47" t="s">
        <v>42169</v>
      </c>
    </row>
    <row r="19794" spans="1:3" x14ac:dyDescent="0.25">
      <c r="A19794">
        <v>172112</v>
      </c>
      <c r="B19794" t="s">
        <v>42170</v>
      </c>
      <c r="C19794" s="47" t="s">
        <v>42171</v>
      </c>
    </row>
    <row r="19795" spans="1:3" x14ac:dyDescent="0.25">
      <c r="A19795">
        <v>172113</v>
      </c>
      <c r="B19795" t="s">
        <v>42172</v>
      </c>
      <c r="C19795" s="47" t="s">
        <v>42173</v>
      </c>
    </row>
    <row r="19796" spans="1:3" x14ac:dyDescent="0.25">
      <c r="A19796">
        <v>172114</v>
      </c>
      <c r="B19796" t="s">
        <v>42174</v>
      </c>
      <c r="C19796" s="47" t="s">
        <v>42175</v>
      </c>
    </row>
    <row r="19797" spans="1:3" x14ac:dyDescent="0.25">
      <c r="A19797">
        <v>172115</v>
      </c>
      <c r="B19797" t="s">
        <v>42176</v>
      </c>
      <c r="C19797" s="47" t="s">
        <v>42177</v>
      </c>
    </row>
    <row r="19798" spans="1:3" x14ac:dyDescent="0.25">
      <c r="A19798">
        <v>172116</v>
      </c>
      <c r="B19798" t="s">
        <v>42178</v>
      </c>
      <c r="C19798" s="47" t="s">
        <v>42179</v>
      </c>
    </row>
    <row r="19799" spans="1:3" x14ac:dyDescent="0.25">
      <c r="A19799">
        <v>172117</v>
      </c>
      <c r="B19799" t="s">
        <v>42180</v>
      </c>
      <c r="C19799" s="47" t="s">
        <v>42181</v>
      </c>
    </row>
    <row r="19800" spans="1:3" x14ac:dyDescent="0.25">
      <c r="A19800">
        <v>172118</v>
      </c>
      <c r="B19800" t="s">
        <v>42182</v>
      </c>
      <c r="C19800" s="47" t="s">
        <v>42183</v>
      </c>
    </row>
    <row r="19801" spans="1:3" x14ac:dyDescent="0.25">
      <c r="A19801">
        <v>172119</v>
      </c>
      <c r="B19801" t="s">
        <v>42184</v>
      </c>
      <c r="C19801" s="47" t="s">
        <v>42185</v>
      </c>
    </row>
    <row r="19802" spans="1:3" x14ac:dyDescent="0.25">
      <c r="A19802">
        <v>172120</v>
      </c>
      <c r="B19802" t="s">
        <v>42186</v>
      </c>
      <c r="C19802" s="47" t="s">
        <v>42187</v>
      </c>
    </row>
    <row r="19803" spans="1:3" x14ac:dyDescent="0.25">
      <c r="A19803">
        <v>172121</v>
      </c>
      <c r="B19803" t="s">
        <v>42188</v>
      </c>
      <c r="C19803" s="47" t="s">
        <v>42189</v>
      </c>
    </row>
    <row r="19804" spans="1:3" x14ac:dyDescent="0.25">
      <c r="A19804">
        <v>172122</v>
      </c>
      <c r="B19804" t="s">
        <v>42190</v>
      </c>
      <c r="C19804" s="47" t="s">
        <v>42191</v>
      </c>
    </row>
    <row r="19805" spans="1:3" x14ac:dyDescent="0.25">
      <c r="A19805">
        <v>172123</v>
      </c>
      <c r="B19805" t="s">
        <v>42192</v>
      </c>
      <c r="C19805" s="47" t="s">
        <v>42193</v>
      </c>
    </row>
    <row r="19806" spans="1:3" x14ac:dyDescent="0.25">
      <c r="A19806">
        <v>172124</v>
      </c>
      <c r="B19806" t="s">
        <v>42194</v>
      </c>
      <c r="C19806" s="47" t="s">
        <v>42195</v>
      </c>
    </row>
    <row r="19807" spans="1:3" x14ac:dyDescent="0.25">
      <c r="A19807">
        <v>172125</v>
      </c>
      <c r="B19807" t="s">
        <v>42196</v>
      </c>
      <c r="C19807" s="47" t="s">
        <v>42197</v>
      </c>
    </row>
    <row r="19808" spans="1:3" x14ac:dyDescent="0.25">
      <c r="A19808">
        <v>172126</v>
      </c>
      <c r="B19808" t="s">
        <v>42198</v>
      </c>
      <c r="C19808" s="47" t="s">
        <v>42199</v>
      </c>
    </row>
    <row r="19809" spans="1:3" x14ac:dyDescent="0.25">
      <c r="A19809">
        <v>172127</v>
      </c>
      <c r="B19809" t="s">
        <v>42200</v>
      </c>
      <c r="C19809" s="47" t="s">
        <v>42201</v>
      </c>
    </row>
    <row r="19810" spans="1:3" x14ac:dyDescent="0.25">
      <c r="A19810">
        <v>172128</v>
      </c>
      <c r="B19810" t="s">
        <v>42202</v>
      </c>
      <c r="C19810" s="47" t="s">
        <v>42203</v>
      </c>
    </row>
    <row r="19811" spans="1:3" x14ac:dyDescent="0.25">
      <c r="A19811">
        <v>172129</v>
      </c>
      <c r="B19811" t="s">
        <v>42204</v>
      </c>
      <c r="C19811" s="47" t="s">
        <v>42205</v>
      </c>
    </row>
    <row r="19812" spans="1:3" x14ac:dyDescent="0.25">
      <c r="A19812">
        <v>172130</v>
      </c>
      <c r="B19812" t="s">
        <v>42206</v>
      </c>
      <c r="C19812" s="47" t="s">
        <v>42207</v>
      </c>
    </row>
    <row r="19813" spans="1:3" x14ac:dyDescent="0.25">
      <c r="A19813">
        <v>172131</v>
      </c>
      <c r="B19813" t="s">
        <v>42208</v>
      </c>
      <c r="C19813" s="47" t="s">
        <v>42209</v>
      </c>
    </row>
    <row r="19814" spans="1:3" x14ac:dyDescent="0.25">
      <c r="A19814">
        <v>172132</v>
      </c>
      <c r="B19814" t="s">
        <v>42210</v>
      </c>
      <c r="C19814" s="47" t="s">
        <v>42211</v>
      </c>
    </row>
    <row r="19815" spans="1:3" x14ac:dyDescent="0.25">
      <c r="A19815">
        <v>172133</v>
      </c>
      <c r="B19815" t="s">
        <v>42212</v>
      </c>
      <c r="C19815" s="47" t="s">
        <v>42213</v>
      </c>
    </row>
    <row r="19816" spans="1:3" x14ac:dyDescent="0.25">
      <c r="A19816">
        <v>172134</v>
      </c>
      <c r="B19816" t="s">
        <v>42214</v>
      </c>
      <c r="C19816" s="47" t="s">
        <v>42215</v>
      </c>
    </row>
    <row r="19817" spans="1:3" x14ac:dyDescent="0.25">
      <c r="A19817">
        <v>172135</v>
      </c>
      <c r="B19817" t="s">
        <v>42216</v>
      </c>
      <c r="C19817" s="47" t="s">
        <v>42217</v>
      </c>
    </row>
    <row r="19818" spans="1:3" x14ac:dyDescent="0.25">
      <c r="A19818">
        <v>172136</v>
      </c>
      <c r="B19818" t="s">
        <v>42218</v>
      </c>
      <c r="C19818" s="47" t="s">
        <v>42219</v>
      </c>
    </row>
    <row r="19819" spans="1:3" x14ac:dyDescent="0.25">
      <c r="A19819">
        <v>172137</v>
      </c>
      <c r="B19819" t="s">
        <v>42220</v>
      </c>
      <c r="C19819" s="47" t="s">
        <v>42221</v>
      </c>
    </row>
    <row r="19820" spans="1:3" x14ac:dyDescent="0.25">
      <c r="A19820">
        <v>172138</v>
      </c>
      <c r="B19820" t="s">
        <v>994</v>
      </c>
      <c r="C19820" s="47" t="s">
        <v>42222</v>
      </c>
    </row>
    <row r="19821" spans="1:3" x14ac:dyDescent="0.25">
      <c r="A19821">
        <v>172139</v>
      </c>
      <c r="B19821" t="s">
        <v>42223</v>
      </c>
      <c r="C19821" s="47" t="s">
        <v>42224</v>
      </c>
    </row>
    <row r="19822" spans="1:3" x14ac:dyDescent="0.25">
      <c r="A19822">
        <v>172140</v>
      </c>
      <c r="B19822" t="s">
        <v>42225</v>
      </c>
      <c r="C19822" s="47" t="s">
        <v>42226</v>
      </c>
    </row>
    <row r="19823" spans="1:3" x14ac:dyDescent="0.25">
      <c r="A19823">
        <v>172141</v>
      </c>
      <c r="B19823" t="s">
        <v>42227</v>
      </c>
      <c r="C19823" s="47" t="s">
        <v>42228</v>
      </c>
    </row>
    <row r="19824" spans="1:3" x14ac:dyDescent="0.25">
      <c r="A19824">
        <v>172142</v>
      </c>
      <c r="B19824" t="s">
        <v>42229</v>
      </c>
      <c r="C19824" s="47" t="s">
        <v>42230</v>
      </c>
    </row>
    <row r="19825" spans="1:3" x14ac:dyDescent="0.25">
      <c r="A19825">
        <v>172143</v>
      </c>
      <c r="B19825" t="s">
        <v>42231</v>
      </c>
      <c r="C19825" s="47" t="s">
        <v>42232</v>
      </c>
    </row>
    <row r="19826" spans="1:3" x14ac:dyDescent="0.25">
      <c r="A19826">
        <v>172144</v>
      </c>
      <c r="B19826" t="s">
        <v>42233</v>
      </c>
      <c r="C19826" s="47" t="s">
        <v>42234</v>
      </c>
    </row>
    <row r="19827" spans="1:3" x14ac:dyDescent="0.25">
      <c r="A19827">
        <v>172145</v>
      </c>
      <c r="B19827" t="s">
        <v>42235</v>
      </c>
      <c r="C19827" s="47" t="s">
        <v>42236</v>
      </c>
    </row>
    <row r="19828" spans="1:3" x14ac:dyDescent="0.25">
      <c r="A19828">
        <v>172146</v>
      </c>
      <c r="B19828" t="s">
        <v>42237</v>
      </c>
      <c r="C19828" s="47" t="s">
        <v>42238</v>
      </c>
    </row>
    <row r="19829" spans="1:3" x14ac:dyDescent="0.25">
      <c r="A19829">
        <v>172147</v>
      </c>
      <c r="B19829" t="s">
        <v>42239</v>
      </c>
      <c r="C19829" s="47" t="s">
        <v>42240</v>
      </c>
    </row>
    <row r="19830" spans="1:3" x14ac:dyDescent="0.25">
      <c r="A19830">
        <v>172148</v>
      </c>
      <c r="B19830" t="s">
        <v>42241</v>
      </c>
      <c r="C19830" s="47" t="s">
        <v>42242</v>
      </c>
    </row>
    <row r="19831" spans="1:3" x14ac:dyDescent="0.25">
      <c r="A19831">
        <v>172149</v>
      </c>
      <c r="B19831" t="s">
        <v>42243</v>
      </c>
      <c r="C19831" s="47" t="s">
        <v>42244</v>
      </c>
    </row>
    <row r="19832" spans="1:3" x14ac:dyDescent="0.25">
      <c r="A19832">
        <v>172150</v>
      </c>
      <c r="B19832" t="s">
        <v>42245</v>
      </c>
      <c r="C19832" s="47" t="s">
        <v>42246</v>
      </c>
    </row>
    <row r="19833" spans="1:3" x14ac:dyDescent="0.25">
      <c r="A19833">
        <v>172151</v>
      </c>
      <c r="B19833" t="s">
        <v>42247</v>
      </c>
      <c r="C19833" s="47" t="s">
        <v>42248</v>
      </c>
    </row>
    <row r="19834" spans="1:3" x14ac:dyDescent="0.25">
      <c r="A19834">
        <v>192034</v>
      </c>
      <c r="B19834" t="s">
        <v>870</v>
      </c>
      <c r="C19834" s="47" t="s">
        <v>42249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35"/>
  <sheetViews>
    <sheetView workbookViewId="0">
      <selection activeCell="B14" sqref="B14"/>
    </sheetView>
  </sheetViews>
  <sheetFormatPr defaultRowHeight="15" x14ac:dyDescent="0.25"/>
  <cols>
    <col min="1" max="1" width="26" customWidth="1"/>
    <col min="2" max="2" width="62.28515625" customWidth="1"/>
    <col min="3" max="3" width="19.85546875" customWidth="1"/>
    <col min="4" max="4" width="16.28515625" customWidth="1"/>
  </cols>
  <sheetData>
    <row r="1" spans="1:9" s="3" customFormat="1" ht="3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1746</v>
      </c>
      <c r="F1" s="3" t="s">
        <v>4</v>
      </c>
      <c r="G1" s="3" t="s">
        <v>5</v>
      </c>
      <c r="H1" s="4" t="s">
        <v>1745</v>
      </c>
      <c r="I1" s="3" t="s">
        <v>1747</v>
      </c>
    </row>
    <row r="2" spans="1:9" x14ac:dyDescent="0.25">
      <c r="A2" t="s">
        <v>6</v>
      </c>
      <c r="B2" t="s">
        <v>7</v>
      </c>
      <c r="D2">
        <v>0</v>
      </c>
      <c r="E2">
        <v>6</v>
      </c>
      <c r="F2">
        <v>103</v>
      </c>
      <c r="G2">
        <v>6</v>
      </c>
      <c r="H2">
        <v>106</v>
      </c>
      <c r="I2">
        <v>153556</v>
      </c>
    </row>
    <row r="3" spans="1:9" x14ac:dyDescent="0.25">
      <c r="A3" t="s">
        <v>8</v>
      </c>
      <c r="B3" t="s">
        <v>9</v>
      </c>
      <c r="C3">
        <v>7.9344791455257999</v>
      </c>
      <c r="D3">
        <v>85</v>
      </c>
      <c r="E3">
        <v>3</v>
      </c>
      <c r="F3">
        <v>9</v>
      </c>
      <c r="G3">
        <v>1</v>
      </c>
      <c r="H3">
        <v>88</v>
      </c>
      <c r="I3">
        <v>169516</v>
      </c>
    </row>
    <row r="4" spans="1:9" x14ac:dyDescent="0.25">
      <c r="A4" t="s">
        <v>10</v>
      </c>
      <c r="B4" t="s">
        <v>11</v>
      </c>
      <c r="C4">
        <v>6.8597271774048902</v>
      </c>
      <c r="D4">
        <v>0</v>
      </c>
      <c r="E4">
        <v>54</v>
      </c>
      <c r="F4">
        <v>6</v>
      </c>
      <c r="G4">
        <v>28</v>
      </c>
      <c r="H4">
        <v>69</v>
      </c>
      <c r="I4">
        <v>165004</v>
      </c>
    </row>
    <row r="5" spans="1:9" x14ac:dyDescent="0.25">
      <c r="A5" t="s">
        <v>12</v>
      </c>
      <c r="B5" t="s">
        <v>13</v>
      </c>
      <c r="C5">
        <v>3.02449614131225</v>
      </c>
      <c r="D5">
        <v>0</v>
      </c>
      <c r="E5">
        <v>4</v>
      </c>
      <c r="F5">
        <v>64</v>
      </c>
      <c r="G5">
        <v>2</v>
      </c>
      <c r="H5">
        <v>65</v>
      </c>
      <c r="I5">
        <v>158922</v>
      </c>
    </row>
    <row r="6" spans="1:9" x14ac:dyDescent="0.25">
      <c r="A6" t="s">
        <v>14</v>
      </c>
      <c r="B6" t="s">
        <v>15</v>
      </c>
      <c r="C6">
        <v>3.3903085357287899</v>
      </c>
      <c r="D6">
        <v>0</v>
      </c>
      <c r="E6">
        <v>46</v>
      </c>
      <c r="F6">
        <v>10</v>
      </c>
      <c r="G6">
        <v>33</v>
      </c>
      <c r="H6">
        <v>56</v>
      </c>
      <c r="I6">
        <v>156513</v>
      </c>
    </row>
    <row r="7" spans="1:9" x14ac:dyDescent="0.25">
      <c r="A7" t="s">
        <v>16</v>
      </c>
      <c r="B7" t="s">
        <v>17</v>
      </c>
      <c r="C7">
        <v>4.2518687108432598</v>
      </c>
      <c r="D7">
        <v>0</v>
      </c>
      <c r="E7">
        <v>29</v>
      </c>
      <c r="F7">
        <v>48</v>
      </c>
      <c r="G7">
        <v>15</v>
      </c>
      <c r="H7">
        <v>54</v>
      </c>
      <c r="I7">
        <v>163029</v>
      </c>
    </row>
    <row r="8" spans="1:9" x14ac:dyDescent="0.25">
      <c r="A8" t="s">
        <v>18</v>
      </c>
      <c r="B8" t="s">
        <v>19</v>
      </c>
      <c r="D8">
        <v>2</v>
      </c>
      <c r="E8">
        <v>45</v>
      </c>
      <c r="F8">
        <v>6</v>
      </c>
      <c r="G8">
        <v>19</v>
      </c>
      <c r="H8">
        <v>54</v>
      </c>
      <c r="I8">
        <v>157346</v>
      </c>
    </row>
    <row r="9" spans="1:9" x14ac:dyDescent="0.25">
      <c r="A9" t="s">
        <v>20</v>
      </c>
      <c r="B9" t="s">
        <v>21</v>
      </c>
      <c r="C9">
        <v>5.0550458015728204</v>
      </c>
      <c r="D9">
        <v>50</v>
      </c>
      <c r="E9">
        <v>24</v>
      </c>
      <c r="F9">
        <v>22</v>
      </c>
      <c r="G9">
        <v>23</v>
      </c>
      <c r="H9">
        <v>52</v>
      </c>
      <c r="I9">
        <v>169338</v>
      </c>
    </row>
    <row r="10" spans="1:9" x14ac:dyDescent="0.25">
      <c r="A10" t="s">
        <v>22</v>
      </c>
      <c r="B10" t="s">
        <v>23</v>
      </c>
      <c r="D10">
        <v>6</v>
      </c>
      <c r="E10">
        <v>35</v>
      </c>
      <c r="F10">
        <v>34</v>
      </c>
      <c r="G10">
        <v>7</v>
      </c>
      <c r="H10">
        <v>52</v>
      </c>
      <c r="I10">
        <v>171127</v>
      </c>
    </row>
    <row r="11" spans="1:9" x14ac:dyDescent="0.25">
      <c r="A11" t="s">
        <v>24</v>
      </c>
      <c r="B11" t="s">
        <v>25</v>
      </c>
      <c r="C11">
        <v>2.3823313591434401</v>
      </c>
      <c r="D11">
        <v>1</v>
      </c>
      <c r="E11">
        <v>18</v>
      </c>
      <c r="F11">
        <v>43</v>
      </c>
      <c r="G11">
        <v>17</v>
      </c>
      <c r="H11">
        <v>47</v>
      </c>
      <c r="I11">
        <v>169293</v>
      </c>
    </row>
    <row r="12" spans="1:9" x14ac:dyDescent="0.25">
      <c r="A12" t="s">
        <v>26</v>
      </c>
      <c r="B12" t="s">
        <v>27</v>
      </c>
      <c r="D12">
        <v>46</v>
      </c>
      <c r="E12">
        <v>0</v>
      </c>
      <c r="F12">
        <v>3</v>
      </c>
      <c r="G12">
        <v>3</v>
      </c>
      <c r="H12">
        <v>47</v>
      </c>
      <c r="I12">
        <v>157911</v>
      </c>
    </row>
    <row r="13" spans="1:9" x14ac:dyDescent="0.25">
      <c r="A13" t="s">
        <v>28</v>
      </c>
      <c r="B13" t="s">
        <v>29</v>
      </c>
      <c r="D13">
        <v>29</v>
      </c>
      <c r="E13">
        <v>12</v>
      </c>
      <c r="F13">
        <v>34</v>
      </c>
      <c r="G13">
        <v>13</v>
      </c>
      <c r="H13">
        <v>44</v>
      </c>
      <c r="I13">
        <v>157568</v>
      </c>
    </row>
    <row r="14" spans="1:9" x14ac:dyDescent="0.25">
      <c r="A14" t="s">
        <v>30</v>
      </c>
      <c r="B14" t="s">
        <v>31</v>
      </c>
      <c r="D14">
        <v>5</v>
      </c>
      <c r="E14">
        <v>38</v>
      </c>
      <c r="F14">
        <v>8</v>
      </c>
      <c r="G14">
        <v>29</v>
      </c>
      <c r="H14">
        <v>44</v>
      </c>
      <c r="I14">
        <v>168675</v>
      </c>
    </row>
    <row r="15" spans="1:9" x14ac:dyDescent="0.25">
      <c r="A15" t="s">
        <v>32</v>
      </c>
      <c r="B15" t="s">
        <v>33</v>
      </c>
      <c r="C15">
        <v>1.16259555377762</v>
      </c>
      <c r="D15">
        <v>0</v>
      </c>
      <c r="E15">
        <v>36</v>
      </c>
      <c r="F15">
        <v>5</v>
      </c>
      <c r="G15">
        <v>22</v>
      </c>
      <c r="H15">
        <v>42</v>
      </c>
      <c r="I15">
        <v>168923</v>
      </c>
    </row>
    <row r="16" spans="1:9" x14ac:dyDescent="0.25">
      <c r="A16" t="s">
        <v>34</v>
      </c>
      <c r="B16" t="s">
        <v>35</v>
      </c>
      <c r="D16">
        <v>1</v>
      </c>
      <c r="E16">
        <v>25</v>
      </c>
      <c r="F16">
        <v>27</v>
      </c>
      <c r="G16">
        <v>11</v>
      </c>
      <c r="H16">
        <v>42</v>
      </c>
      <c r="I16">
        <v>161325</v>
      </c>
    </row>
    <row r="17" spans="1:9" x14ac:dyDescent="0.25">
      <c r="A17" t="s">
        <v>36</v>
      </c>
      <c r="B17" t="s">
        <v>37</v>
      </c>
      <c r="D17">
        <v>1</v>
      </c>
      <c r="E17">
        <v>30</v>
      </c>
      <c r="F17">
        <v>5</v>
      </c>
      <c r="G17">
        <v>26</v>
      </c>
      <c r="H17">
        <v>39</v>
      </c>
      <c r="I17">
        <v>168600</v>
      </c>
    </row>
    <row r="18" spans="1:9" x14ac:dyDescent="0.25">
      <c r="A18" t="s">
        <v>38</v>
      </c>
      <c r="B18" t="s">
        <v>39</v>
      </c>
      <c r="C18">
        <v>7.8086728079837702</v>
      </c>
      <c r="D18">
        <v>0</v>
      </c>
      <c r="E18">
        <v>37</v>
      </c>
      <c r="F18">
        <v>0</v>
      </c>
      <c r="G18">
        <v>8</v>
      </c>
      <c r="H18">
        <v>38</v>
      </c>
      <c r="I18">
        <v>161437</v>
      </c>
    </row>
    <row r="19" spans="1:9" x14ac:dyDescent="0.25">
      <c r="A19" t="s">
        <v>40</v>
      </c>
      <c r="B19" t="s">
        <v>41</v>
      </c>
      <c r="C19">
        <v>11.4899684517663</v>
      </c>
      <c r="D19">
        <v>0</v>
      </c>
      <c r="E19">
        <v>31</v>
      </c>
      <c r="F19">
        <v>1</v>
      </c>
      <c r="G19">
        <v>10</v>
      </c>
      <c r="H19">
        <v>35</v>
      </c>
      <c r="I19">
        <v>157793</v>
      </c>
    </row>
    <row r="20" spans="1:9" x14ac:dyDescent="0.25">
      <c r="A20" t="s">
        <v>42</v>
      </c>
      <c r="B20" t="s">
        <v>43</v>
      </c>
      <c r="D20">
        <v>21</v>
      </c>
      <c r="E20">
        <v>30</v>
      </c>
      <c r="F20">
        <v>28</v>
      </c>
      <c r="G20">
        <v>22</v>
      </c>
      <c r="H20">
        <v>35</v>
      </c>
      <c r="I20">
        <v>154911</v>
      </c>
    </row>
    <row r="21" spans="1:9" x14ac:dyDescent="0.25">
      <c r="A21" t="s">
        <v>44</v>
      </c>
      <c r="B21" t="s">
        <v>45</v>
      </c>
      <c r="D21">
        <v>0</v>
      </c>
      <c r="E21">
        <v>0</v>
      </c>
      <c r="F21">
        <v>0</v>
      </c>
      <c r="G21">
        <v>34</v>
      </c>
      <c r="H21">
        <v>34</v>
      </c>
      <c r="I21">
        <v>160289</v>
      </c>
    </row>
    <row r="22" spans="1:9" x14ac:dyDescent="0.25">
      <c r="A22" t="s">
        <v>46</v>
      </c>
      <c r="B22" t="s">
        <v>47</v>
      </c>
      <c r="D22">
        <v>24</v>
      </c>
      <c r="E22">
        <v>28</v>
      </c>
      <c r="F22">
        <v>29</v>
      </c>
      <c r="G22">
        <v>26</v>
      </c>
      <c r="H22">
        <v>34</v>
      </c>
      <c r="I22">
        <v>169905</v>
      </c>
    </row>
    <row r="23" spans="1:9" x14ac:dyDescent="0.25">
      <c r="A23" t="s">
        <v>48</v>
      </c>
      <c r="B23" t="s">
        <v>49</v>
      </c>
      <c r="C23">
        <v>6.3365805465743099</v>
      </c>
      <c r="D23">
        <v>33</v>
      </c>
      <c r="E23">
        <v>0</v>
      </c>
      <c r="F23">
        <v>0</v>
      </c>
      <c r="G23">
        <v>5</v>
      </c>
      <c r="H23">
        <v>33</v>
      </c>
      <c r="I23">
        <v>171773</v>
      </c>
    </row>
    <row r="24" spans="1:9" x14ac:dyDescent="0.25">
      <c r="A24" t="s">
        <v>50</v>
      </c>
      <c r="B24" t="s">
        <v>51</v>
      </c>
      <c r="D24">
        <v>0</v>
      </c>
      <c r="E24">
        <v>29</v>
      </c>
      <c r="F24">
        <v>0</v>
      </c>
      <c r="G24">
        <v>20</v>
      </c>
      <c r="H24">
        <v>33</v>
      </c>
      <c r="I24">
        <v>170694</v>
      </c>
    </row>
    <row r="25" spans="1:9" x14ac:dyDescent="0.25">
      <c r="A25" t="s">
        <v>52</v>
      </c>
      <c r="B25" t="s">
        <v>53</v>
      </c>
      <c r="D25">
        <v>32</v>
      </c>
      <c r="E25">
        <v>0</v>
      </c>
      <c r="F25">
        <v>2</v>
      </c>
      <c r="G25">
        <v>0</v>
      </c>
      <c r="H25">
        <v>33</v>
      </c>
      <c r="I25">
        <v>164979</v>
      </c>
    </row>
    <row r="26" spans="1:9" x14ac:dyDescent="0.25">
      <c r="A26" t="s">
        <v>54</v>
      </c>
      <c r="B26" t="s">
        <v>55</v>
      </c>
      <c r="D26">
        <v>27</v>
      </c>
      <c r="E26">
        <v>3</v>
      </c>
      <c r="F26">
        <v>20</v>
      </c>
      <c r="G26">
        <v>3</v>
      </c>
      <c r="H26">
        <v>32</v>
      </c>
      <c r="I26">
        <v>152450</v>
      </c>
    </row>
    <row r="27" spans="1:9" x14ac:dyDescent="0.25">
      <c r="A27" t="s">
        <v>56</v>
      </c>
      <c r="B27" t="s">
        <v>57</v>
      </c>
      <c r="C27">
        <v>-1.42789333334575</v>
      </c>
      <c r="D27">
        <v>3</v>
      </c>
      <c r="E27">
        <v>1</v>
      </c>
      <c r="F27">
        <v>30</v>
      </c>
      <c r="G27">
        <v>14</v>
      </c>
      <c r="H27">
        <v>31</v>
      </c>
      <c r="I27">
        <v>156262</v>
      </c>
    </row>
    <row r="28" spans="1:9" x14ac:dyDescent="0.25">
      <c r="A28" t="s">
        <v>58</v>
      </c>
      <c r="B28" t="s">
        <v>59</v>
      </c>
      <c r="C28">
        <v>5.6158992470148803</v>
      </c>
      <c r="D28">
        <v>0</v>
      </c>
      <c r="E28">
        <v>27</v>
      </c>
      <c r="F28">
        <v>0</v>
      </c>
      <c r="G28">
        <v>10</v>
      </c>
      <c r="H28">
        <v>31</v>
      </c>
      <c r="I28">
        <v>167679</v>
      </c>
    </row>
    <row r="29" spans="1:9" x14ac:dyDescent="0.25">
      <c r="A29" t="s">
        <v>60</v>
      </c>
      <c r="B29" t="s">
        <v>61</v>
      </c>
      <c r="D29">
        <v>0</v>
      </c>
      <c r="E29">
        <v>31</v>
      </c>
      <c r="F29">
        <v>1</v>
      </c>
      <c r="G29">
        <v>10</v>
      </c>
      <c r="H29">
        <v>31</v>
      </c>
      <c r="I29">
        <v>159240</v>
      </c>
    </row>
    <row r="30" spans="1:9" x14ac:dyDescent="0.25">
      <c r="A30" t="s">
        <v>62</v>
      </c>
      <c r="B30" t="s">
        <v>63</v>
      </c>
      <c r="D30">
        <v>16</v>
      </c>
      <c r="E30">
        <v>11</v>
      </c>
      <c r="F30">
        <v>23</v>
      </c>
      <c r="G30">
        <v>3</v>
      </c>
      <c r="H30">
        <v>31</v>
      </c>
      <c r="I30">
        <v>168914</v>
      </c>
    </row>
    <row r="31" spans="1:9" x14ac:dyDescent="0.25">
      <c r="A31" t="s">
        <v>64</v>
      </c>
      <c r="B31" t="s">
        <v>65</v>
      </c>
      <c r="D31">
        <v>16</v>
      </c>
      <c r="E31">
        <v>0</v>
      </c>
      <c r="F31">
        <v>29</v>
      </c>
      <c r="G31">
        <v>9</v>
      </c>
      <c r="H31">
        <v>31</v>
      </c>
      <c r="I31">
        <v>167565</v>
      </c>
    </row>
    <row r="32" spans="1:9" x14ac:dyDescent="0.25">
      <c r="A32" t="s">
        <v>66</v>
      </c>
      <c r="B32" t="s">
        <v>67</v>
      </c>
      <c r="D32">
        <v>1</v>
      </c>
      <c r="E32">
        <v>10</v>
      </c>
      <c r="F32">
        <v>26</v>
      </c>
      <c r="G32">
        <v>2</v>
      </c>
      <c r="H32">
        <v>31</v>
      </c>
      <c r="I32">
        <v>162407</v>
      </c>
    </row>
    <row r="33" spans="1:9" x14ac:dyDescent="0.25">
      <c r="A33" t="s">
        <v>68</v>
      </c>
      <c r="B33" t="s">
        <v>69</v>
      </c>
      <c r="C33">
        <v>7.1771136952058603</v>
      </c>
      <c r="D33">
        <v>20</v>
      </c>
      <c r="E33">
        <v>26</v>
      </c>
      <c r="F33">
        <v>23</v>
      </c>
      <c r="G33">
        <v>6</v>
      </c>
      <c r="H33">
        <v>31</v>
      </c>
      <c r="I33">
        <v>164620</v>
      </c>
    </row>
    <row r="34" spans="1:9" x14ac:dyDescent="0.25">
      <c r="A34" t="s">
        <v>70</v>
      </c>
      <c r="B34" t="s">
        <v>71</v>
      </c>
      <c r="C34">
        <v>12.1696776370277</v>
      </c>
      <c r="D34">
        <v>0</v>
      </c>
      <c r="E34">
        <v>28</v>
      </c>
      <c r="F34">
        <v>5</v>
      </c>
      <c r="G34">
        <v>11</v>
      </c>
      <c r="H34">
        <v>30</v>
      </c>
      <c r="I34">
        <v>168135</v>
      </c>
    </row>
    <row r="35" spans="1:9" x14ac:dyDescent="0.25">
      <c r="A35" t="s">
        <v>72</v>
      </c>
      <c r="B35" t="s">
        <v>73</v>
      </c>
      <c r="C35">
        <v>11.7348965226606</v>
      </c>
      <c r="D35">
        <v>4</v>
      </c>
      <c r="E35">
        <v>24</v>
      </c>
      <c r="F35">
        <v>7</v>
      </c>
      <c r="G35">
        <v>22</v>
      </c>
      <c r="H35">
        <v>29</v>
      </c>
      <c r="I35">
        <v>156969</v>
      </c>
    </row>
    <row r="36" spans="1:9" x14ac:dyDescent="0.25">
      <c r="A36" t="s">
        <v>74</v>
      </c>
      <c r="B36" t="s">
        <v>75</v>
      </c>
      <c r="C36">
        <v>-0.172056657548218</v>
      </c>
      <c r="D36">
        <v>18</v>
      </c>
      <c r="E36">
        <v>12</v>
      </c>
      <c r="F36">
        <v>23</v>
      </c>
      <c r="G36">
        <v>4</v>
      </c>
      <c r="H36">
        <v>29</v>
      </c>
      <c r="I36">
        <v>154633</v>
      </c>
    </row>
    <row r="37" spans="1:9" x14ac:dyDescent="0.25">
      <c r="A37" t="s">
        <v>76</v>
      </c>
      <c r="B37" t="s">
        <v>77</v>
      </c>
      <c r="D37">
        <v>5</v>
      </c>
      <c r="E37">
        <v>5</v>
      </c>
      <c r="F37">
        <v>22</v>
      </c>
      <c r="G37">
        <v>5</v>
      </c>
      <c r="H37">
        <v>29</v>
      </c>
      <c r="I37">
        <v>163907</v>
      </c>
    </row>
    <row r="38" spans="1:9" x14ac:dyDescent="0.25">
      <c r="A38" t="s">
        <v>78</v>
      </c>
      <c r="B38" t="s">
        <v>79</v>
      </c>
      <c r="C38">
        <v>3.86791289126593</v>
      </c>
      <c r="D38">
        <v>0</v>
      </c>
      <c r="E38">
        <v>25</v>
      </c>
      <c r="F38">
        <v>1</v>
      </c>
      <c r="G38">
        <v>4</v>
      </c>
      <c r="H38">
        <v>28</v>
      </c>
      <c r="I38">
        <v>164501</v>
      </c>
    </row>
    <row r="39" spans="1:9" x14ac:dyDescent="0.25">
      <c r="A39" t="s">
        <v>80</v>
      </c>
      <c r="B39" t="s">
        <v>81</v>
      </c>
      <c r="C39">
        <v>1.8282421544340901</v>
      </c>
      <c r="D39">
        <v>13</v>
      </c>
      <c r="E39">
        <v>16</v>
      </c>
      <c r="F39">
        <v>20</v>
      </c>
      <c r="G39">
        <v>14</v>
      </c>
      <c r="H39">
        <v>28</v>
      </c>
      <c r="I39">
        <v>154251</v>
      </c>
    </row>
    <row r="40" spans="1:9" x14ac:dyDescent="0.25">
      <c r="A40" t="s">
        <v>82</v>
      </c>
      <c r="B40" t="s">
        <v>83</v>
      </c>
      <c r="D40">
        <v>0</v>
      </c>
      <c r="E40">
        <v>1</v>
      </c>
      <c r="F40">
        <v>26</v>
      </c>
      <c r="G40">
        <v>10</v>
      </c>
      <c r="H40">
        <v>28</v>
      </c>
      <c r="I40">
        <v>166736</v>
      </c>
    </row>
    <row r="41" spans="1:9" x14ac:dyDescent="0.25">
      <c r="A41" t="s">
        <v>84</v>
      </c>
      <c r="B41" t="s">
        <v>85</v>
      </c>
      <c r="C41">
        <v>0.17983991116231801</v>
      </c>
      <c r="D41">
        <v>24</v>
      </c>
      <c r="E41">
        <v>2</v>
      </c>
      <c r="F41">
        <v>15</v>
      </c>
      <c r="G41">
        <v>3</v>
      </c>
      <c r="H41">
        <v>28</v>
      </c>
      <c r="I41">
        <v>159591</v>
      </c>
    </row>
    <row r="42" spans="1:9" x14ac:dyDescent="0.25">
      <c r="A42" t="s">
        <v>86</v>
      </c>
      <c r="B42" t="s">
        <v>87</v>
      </c>
      <c r="D42">
        <v>3</v>
      </c>
      <c r="E42">
        <v>25</v>
      </c>
      <c r="F42">
        <v>6</v>
      </c>
      <c r="G42">
        <v>2</v>
      </c>
      <c r="H42">
        <v>28</v>
      </c>
      <c r="I42">
        <v>169191</v>
      </c>
    </row>
    <row r="43" spans="1:9" x14ac:dyDescent="0.25">
      <c r="A43" t="s">
        <v>88</v>
      </c>
      <c r="B43" t="s">
        <v>89</v>
      </c>
      <c r="D43">
        <v>0</v>
      </c>
      <c r="E43">
        <v>27</v>
      </c>
      <c r="F43">
        <v>0</v>
      </c>
      <c r="G43">
        <v>6</v>
      </c>
      <c r="H43">
        <v>27</v>
      </c>
      <c r="I43">
        <v>158015</v>
      </c>
    </row>
    <row r="44" spans="1:9" x14ac:dyDescent="0.25">
      <c r="A44" t="s">
        <v>90</v>
      </c>
      <c r="B44" t="s">
        <v>91</v>
      </c>
      <c r="D44">
        <v>0</v>
      </c>
      <c r="E44">
        <v>2</v>
      </c>
      <c r="F44">
        <v>23</v>
      </c>
      <c r="G44">
        <v>11</v>
      </c>
      <c r="H44">
        <v>27</v>
      </c>
      <c r="I44">
        <v>165688</v>
      </c>
    </row>
    <row r="45" spans="1:9" x14ac:dyDescent="0.25">
      <c r="A45" t="s">
        <v>92</v>
      </c>
      <c r="B45" t="s">
        <v>93</v>
      </c>
      <c r="C45">
        <v>6.1239587430301903</v>
      </c>
      <c r="D45">
        <v>0</v>
      </c>
      <c r="E45">
        <v>27</v>
      </c>
      <c r="F45">
        <v>0</v>
      </c>
      <c r="G45">
        <v>2</v>
      </c>
      <c r="H45">
        <v>27</v>
      </c>
      <c r="I45">
        <v>157246</v>
      </c>
    </row>
    <row r="46" spans="1:9" x14ac:dyDescent="0.25">
      <c r="A46" t="s">
        <v>94</v>
      </c>
      <c r="B46" t="s">
        <v>95</v>
      </c>
      <c r="C46">
        <v>4.91</v>
      </c>
      <c r="D46">
        <v>1</v>
      </c>
      <c r="E46">
        <v>26</v>
      </c>
      <c r="F46">
        <v>4</v>
      </c>
      <c r="G46">
        <v>9</v>
      </c>
      <c r="H46">
        <v>27</v>
      </c>
      <c r="I46">
        <v>162279</v>
      </c>
    </row>
    <row r="47" spans="1:9" x14ac:dyDescent="0.25">
      <c r="A47" t="s">
        <v>96</v>
      </c>
      <c r="B47" t="s">
        <v>97</v>
      </c>
      <c r="C47">
        <v>-1.1056597105986301</v>
      </c>
      <c r="D47">
        <v>21</v>
      </c>
      <c r="E47">
        <v>9</v>
      </c>
      <c r="F47">
        <v>22</v>
      </c>
      <c r="G47">
        <v>9</v>
      </c>
      <c r="H47">
        <v>27</v>
      </c>
      <c r="I47">
        <v>157318</v>
      </c>
    </row>
    <row r="48" spans="1:9" x14ac:dyDescent="0.25">
      <c r="A48" t="s">
        <v>98</v>
      </c>
      <c r="B48" t="s">
        <v>99</v>
      </c>
      <c r="D48">
        <v>22</v>
      </c>
      <c r="E48">
        <v>23</v>
      </c>
      <c r="F48">
        <v>26</v>
      </c>
      <c r="G48">
        <v>12</v>
      </c>
      <c r="H48">
        <v>27</v>
      </c>
      <c r="I48">
        <v>170055</v>
      </c>
    </row>
    <row r="49" spans="1:9" x14ac:dyDescent="0.25">
      <c r="A49" t="s">
        <v>100</v>
      </c>
      <c r="B49" t="s">
        <v>101</v>
      </c>
      <c r="D49">
        <v>0</v>
      </c>
      <c r="E49">
        <v>25</v>
      </c>
      <c r="F49">
        <v>0</v>
      </c>
      <c r="G49">
        <v>2</v>
      </c>
      <c r="H49">
        <v>26</v>
      </c>
      <c r="I49">
        <v>157052</v>
      </c>
    </row>
    <row r="50" spans="1:9" x14ac:dyDescent="0.25">
      <c r="A50" t="s">
        <v>102</v>
      </c>
      <c r="B50" t="s">
        <v>103</v>
      </c>
      <c r="D50">
        <v>4</v>
      </c>
      <c r="E50">
        <v>18</v>
      </c>
      <c r="F50">
        <v>4</v>
      </c>
      <c r="G50">
        <v>20</v>
      </c>
      <c r="H50">
        <v>26</v>
      </c>
      <c r="I50">
        <v>166039</v>
      </c>
    </row>
    <row r="51" spans="1:9" x14ac:dyDescent="0.25">
      <c r="A51" t="s">
        <v>104</v>
      </c>
      <c r="B51" t="s">
        <v>105</v>
      </c>
      <c r="C51">
        <v>4.9916987010632798</v>
      </c>
      <c r="D51">
        <v>1</v>
      </c>
      <c r="E51">
        <v>23</v>
      </c>
      <c r="F51">
        <v>4</v>
      </c>
      <c r="G51">
        <v>13</v>
      </c>
      <c r="H51">
        <v>26</v>
      </c>
      <c r="I51">
        <v>170753</v>
      </c>
    </row>
    <row r="52" spans="1:9" x14ac:dyDescent="0.25">
      <c r="A52" t="s">
        <v>106</v>
      </c>
      <c r="B52" t="s">
        <v>107</v>
      </c>
      <c r="C52">
        <v>4.13179777610579</v>
      </c>
      <c r="D52">
        <v>26</v>
      </c>
      <c r="E52">
        <v>0</v>
      </c>
      <c r="F52">
        <v>1</v>
      </c>
      <c r="G52">
        <v>0</v>
      </c>
      <c r="H52">
        <v>26</v>
      </c>
      <c r="I52">
        <v>159022</v>
      </c>
    </row>
    <row r="53" spans="1:9" x14ac:dyDescent="0.25">
      <c r="A53" t="s">
        <v>108</v>
      </c>
      <c r="B53" t="s">
        <v>109</v>
      </c>
      <c r="C53">
        <v>7.1643657379219601</v>
      </c>
      <c r="D53">
        <v>0</v>
      </c>
      <c r="E53">
        <v>23</v>
      </c>
      <c r="F53">
        <v>16</v>
      </c>
      <c r="G53">
        <v>9</v>
      </c>
      <c r="H53">
        <v>26</v>
      </c>
      <c r="I53">
        <v>152378</v>
      </c>
    </row>
    <row r="54" spans="1:9" x14ac:dyDescent="0.25">
      <c r="A54" t="s">
        <v>110</v>
      </c>
      <c r="B54" t="s">
        <v>111</v>
      </c>
      <c r="D54">
        <v>1</v>
      </c>
      <c r="E54">
        <v>2</v>
      </c>
      <c r="F54">
        <v>23</v>
      </c>
      <c r="G54">
        <v>4</v>
      </c>
      <c r="H54">
        <v>26</v>
      </c>
      <c r="I54">
        <v>167100</v>
      </c>
    </row>
    <row r="55" spans="1:9" x14ac:dyDescent="0.25">
      <c r="A55" t="s">
        <v>112</v>
      </c>
      <c r="B55" t="s">
        <v>113</v>
      </c>
      <c r="D55">
        <v>26</v>
      </c>
      <c r="E55">
        <v>1</v>
      </c>
      <c r="F55">
        <v>3</v>
      </c>
      <c r="G55">
        <v>0</v>
      </c>
      <c r="H55">
        <v>26</v>
      </c>
      <c r="I55">
        <v>169515</v>
      </c>
    </row>
    <row r="56" spans="1:9" x14ac:dyDescent="0.25">
      <c r="A56" t="s">
        <v>114</v>
      </c>
      <c r="B56" t="s">
        <v>115</v>
      </c>
      <c r="C56">
        <v>8.8928047539410109</v>
      </c>
      <c r="D56">
        <v>0</v>
      </c>
      <c r="E56">
        <v>23</v>
      </c>
      <c r="F56">
        <v>5</v>
      </c>
      <c r="G56">
        <v>8</v>
      </c>
      <c r="H56">
        <v>26</v>
      </c>
      <c r="I56">
        <v>160652</v>
      </c>
    </row>
    <row r="57" spans="1:9" x14ac:dyDescent="0.25">
      <c r="A57" t="s">
        <v>116</v>
      </c>
      <c r="B57" t="s">
        <v>117</v>
      </c>
      <c r="D57">
        <v>3</v>
      </c>
      <c r="E57">
        <v>21</v>
      </c>
      <c r="F57">
        <v>10</v>
      </c>
      <c r="G57">
        <v>15</v>
      </c>
      <c r="H57">
        <v>25</v>
      </c>
      <c r="I57">
        <v>155416</v>
      </c>
    </row>
    <row r="58" spans="1:9" x14ac:dyDescent="0.25">
      <c r="A58" t="s">
        <v>118</v>
      </c>
      <c r="B58" t="s">
        <v>119</v>
      </c>
      <c r="C58">
        <v>21.400496723510301</v>
      </c>
      <c r="D58">
        <v>16</v>
      </c>
      <c r="E58">
        <v>4</v>
      </c>
      <c r="F58">
        <v>11</v>
      </c>
      <c r="G58">
        <v>18</v>
      </c>
      <c r="H58">
        <v>25</v>
      </c>
      <c r="I58">
        <v>171156</v>
      </c>
    </row>
    <row r="59" spans="1:9" x14ac:dyDescent="0.25">
      <c r="A59" t="s">
        <v>120</v>
      </c>
      <c r="B59" t="s">
        <v>121</v>
      </c>
      <c r="D59">
        <v>15</v>
      </c>
      <c r="E59">
        <v>14</v>
      </c>
      <c r="F59">
        <v>19</v>
      </c>
      <c r="G59">
        <v>20</v>
      </c>
      <c r="H59">
        <v>25</v>
      </c>
      <c r="I59">
        <v>155265</v>
      </c>
    </row>
    <row r="60" spans="1:9" x14ac:dyDescent="0.25">
      <c r="A60" t="s">
        <v>122</v>
      </c>
      <c r="B60" t="s">
        <v>123</v>
      </c>
      <c r="C60">
        <v>3.2537942721982298</v>
      </c>
      <c r="D60">
        <v>0</v>
      </c>
      <c r="E60">
        <v>23</v>
      </c>
      <c r="F60">
        <v>4</v>
      </c>
      <c r="G60">
        <v>4</v>
      </c>
      <c r="H60">
        <v>25</v>
      </c>
      <c r="I60">
        <v>163664</v>
      </c>
    </row>
    <row r="61" spans="1:9" x14ac:dyDescent="0.25">
      <c r="A61" t="s">
        <v>124</v>
      </c>
      <c r="B61" t="s">
        <v>125</v>
      </c>
      <c r="C61">
        <v>4.6639835396073197</v>
      </c>
      <c r="D61">
        <v>24</v>
      </c>
      <c r="E61">
        <v>0</v>
      </c>
      <c r="F61">
        <v>2</v>
      </c>
      <c r="G61">
        <v>0</v>
      </c>
      <c r="H61">
        <v>25</v>
      </c>
      <c r="I61">
        <v>161826</v>
      </c>
    </row>
    <row r="62" spans="1:9" x14ac:dyDescent="0.25">
      <c r="A62" t="s">
        <v>126</v>
      </c>
      <c r="B62" t="s">
        <v>127</v>
      </c>
      <c r="D62">
        <v>14</v>
      </c>
      <c r="E62">
        <v>9</v>
      </c>
      <c r="F62">
        <v>22</v>
      </c>
      <c r="G62">
        <v>6</v>
      </c>
      <c r="H62">
        <v>24</v>
      </c>
      <c r="I62">
        <v>160837</v>
      </c>
    </row>
    <row r="63" spans="1:9" x14ac:dyDescent="0.25">
      <c r="A63" t="s">
        <v>128</v>
      </c>
      <c r="B63" t="s">
        <v>129</v>
      </c>
      <c r="D63">
        <v>0</v>
      </c>
      <c r="E63">
        <v>21</v>
      </c>
      <c r="F63">
        <v>1</v>
      </c>
      <c r="G63">
        <v>12</v>
      </c>
      <c r="H63">
        <v>24</v>
      </c>
      <c r="I63">
        <v>168881</v>
      </c>
    </row>
    <row r="64" spans="1:9" x14ac:dyDescent="0.25">
      <c r="A64" t="s">
        <v>130</v>
      </c>
      <c r="B64" t="s">
        <v>131</v>
      </c>
      <c r="C64">
        <v>8.8220592564969298</v>
      </c>
      <c r="D64">
        <v>0</v>
      </c>
      <c r="E64">
        <v>19</v>
      </c>
      <c r="F64">
        <v>6</v>
      </c>
      <c r="G64">
        <v>18</v>
      </c>
      <c r="H64">
        <v>24</v>
      </c>
      <c r="I64">
        <v>162703</v>
      </c>
    </row>
    <row r="65" spans="1:9" x14ac:dyDescent="0.25">
      <c r="A65" t="s">
        <v>132</v>
      </c>
      <c r="B65" t="s">
        <v>133</v>
      </c>
      <c r="C65">
        <v>-1.89725301095427</v>
      </c>
      <c r="D65">
        <v>23</v>
      </c>
      <c r="E65">
        <v>0</v>
      </c>
      <c r="F65">
        <v>0</v>
      </c>
      <c r="G65">
        <v>2</v>
      </c>
      <c r="H65">
        <v>23</v>
      </c>
      <c r="I65">
        <v>159289</v>
      </c>
    </row>
    <row r="66" spans="1:9" x14ac:dyDescent="0.25">
      <c r="A66" t="s">
        <v>134</v>
      </c>
      <c r="B66" t="s">
        <v>135</v>
      </c>
      <c r="D66">
        <v>0</v>
      </c>
      <c r="E66">
        <v>23</v>
      </c>
      <c r="F66">
        <v>0</v>
      </c>
      <c r="G66">
        <v>3</v>
      </c>
      <c r="H66">
        <v>23</v>
      </c>
      <c r="I66">
        <v>168906</v>
      </c>
    </row>
    <row r="67" spans="1:9" x14ac:dyDescent="0.25">
      <c r="A67" t="s">
        <v>136</v>
      </c>
      <c r="B67" t="s">
        <v>137</v>
      </c>
      <c r="C67">
        <v>4.1755874818321201</v>
      </c>
      <c r="D67">
        <v>23</v>
      </c>
      <c r="E67">
        <v>0</v>
      </c>
      <c r="F67">
        <v>1</v>
      </c>
      <c r="G67">
        <v>2</v>
      </c>
      <c r="H67">
        <v>23</v>
      </c>
      <c r="I67">
        <v>163066</v>
      </c>
    </row>
    <row r="68" spans="1:9" x14ac:dyDescent="0.25">
      <c r="A68" t="s">
        <v>138</v>
      </c>
      <c r="B68" t="s">
        <v>139</v>
      </c>
      <c r="D68">
        <v>0</v>
      </c>
      <c r="E68">
        <v>0</v>
      </c>
      <c r="F68">
        <v>22</v>
      </c>
      <c r="G68">
        <v>3</v>
      </c>
      <c r="H68">
        <v>23</v>
      </c>
      <c r="I68">
        <v>157216</v>
      </c>
    </row>
    <row r="69" spans="1:9" x14ac:dyDescent="0.25">
      <c r="A69" t="s">
        <v>140</v>
      </c>
      <c r="B69" t="s">
        <v>141</v>
      </c>
      <c r="D69">
        <v>2</v>
      </c>
      <c r="E69">
        <v>20</v>
      </c>
      <c r="F69">
        <v>12</v>
      </c>
      <c r="G69">
        <v>8</v>
      </c>
      <c r="H69">
        <v>23</v>
      </c>
      <c r="I69">
        <v>154632</v>
      </c>
    </row>
    <row r="70" spans="1:9" x14ac:dyDescent="0.25">
      <c r="A70" t="s">
        <v>142</v>
      </c>
      <c r="B70" t="s">
        <v>143</v>
      </c>
      <c r="D70">
        <v>19</v>
      </c>
      <c r="E70">
        <v>3</v>
      </c>
      <c r="F70">
        <v>5</v>
      </c>
      <c r="G70">
        <v>3</v>
      </c>
      <c r="H70">
        <v>23</v>
      </c>
      <c r="I70">
        <v>158194</v>
      </c>
    </row>
    <row r="71" spans="1:9" x14ac:dyDescent="0.25">
      <c r="A71" t="s">
        <v>144</v>
      </c>
      <c r="B71" t="s">
        <v>145</v>
      </c>
      <c r="C71">
        <v>7.3014057512505399</v>
      </c>
      <c r="D71">
        <v>22</v>
      </c>
      <c r="E71">
        <v>0</v>
      </c>
      <c r="F71">
        <v>3</v>
      </c>
      <c r="G71">
        <v>1</v>
      </c>
      <c r="H71">
        <v>23</v>
      </c>
      <c r="I71">
        <v>159931</v>
      </c>
    </row>
    <row r="72" spans="1:9" x14ac:dyDescent="0.25">
      <c r="A72" t="s">
        <v>146</v>
      </c>
      <c r="B72" t="s">
        <v>147</v>
      </c>
      <c r="C72">
        <v>4.1157806789590303</v>
      </c>
      <c r="D72">
        <v>0</v>
      </c>
      <c r="E72">
        <v>0</v>
      </c>
      <c r="F72">
        <v>0</v>
      </c>
      <c r="G72">
        <v>23</v>
      </c>
      <c r="H72">
        <v>23</v>
      </c>
      <c r="I72">
        <v>168520</v>
      </c>
    </row>
    <row r="73" spans="1:9" x14ac:dyDescent="0.25">
      <c r="A73" t="s">
        <v>148</v>
      </c>
      <c r="B73" t="s">
        <v>149</v>
      </c>
      <c r="C73">
        <v>6.18703863265777</v>
      </c>
      <c r="D73">
        <v>0</v>
      </c>
      <c r="E73">
        <v>16</v>
      </c>
      <c r="F73">
        <v>13</v>
      </c>
      <c r="G73">
        <v>3</v>
      </c>
      <c r="H73">
        <v>22</v>
      </c>
      <c r="I73">
        <v>160572</v>
      </c>
    </row>
    <row r="74" spans="1:9" x14ac:dyDescent="0.25">
      <c r="A74" t="s">
        <v>150</v>
      </c>
      <c r="B74" t="s">
        <v>151</v>
      </c>
      <c r="D74">
        <v>0</v>
      </c>
      <c r="E74">
        <v>1</v>
      </c>
      <c r="F74">
        <v>0</v>
      </c>
      <c r="G74">
        <v>22</v>
      </c>
      <c r="H74">
        <v>22</v>
      </c>
      <c r="I74">
        <v>157469</v>
      </c>
    </row>
    <row r="75" spans="1:9" x14ac:dyDescent="0.25">
      <c r="A75" t="s">
        <v>152</v>
      </c>
      <c r="B75" t="s">
        <v>153</v>
      </c>
      <c r="C75">
        <v>-0.61387415574504001</v>
      </c>
      <c r="D75">
        <v>9</v>
      </c>
      <c r="E75">
        <v>13</v>
      </c>
      <c r="F75">
        <v>18</v>
      </c>
      <c r="G75">
        <v>13</v>
      </c>
      <c r="H75">
        <v>22</v>
      </c>
      <c r="I75">
        <v>154863</v>
      </c>
    </row>
    <row r="76" spans="1:9" x14ac:dyDescent="0.25">
      <c r="A76" t="s">
        <v>154</v>
      </c>
      <c r="B76" t="s">
        <v>155</v>
      </c>
      <c r="C76">
        <v>12.840487016971499</v>
      </c>
      <c r="D76">
        <v>0</v>
      </c>
      <c r="E76">
        <v>0</v>
      </c>
      <c r="F76">
        <v>21</v>
      </c>
      <c r="G76">
        <v>4</v>
      </c>
      <c r="H76">
        <v>21</v>
      </c>
      <c r="I76">
        <v>171824</v>
      </c>
    </row>
    <row r="77" spans="1:9" x14ac:dyDescent="0.25">
      <c r="A77" t="s">
        <v>156</v>
      </c>
      <c r="B77" t="s">
        <v>157</v>
      </c>
      <c r="C77">
        <v>7.5696264555268797</v>
      </c>
      <c r="D77">
        <v>0</v>
      </c>
      <c r="E77">
        <v>16</v>
      </c>
      <c r="F77">
        <v>3</v>
      </c>
      <c r="G77">
        <v>7</v>
      </c>
      <c r="H77">
        <v>21</v>
      </c>
      <c r="I77">
        <v>153658</v>
      </c>
    </row>
    <row r="78" spans="1:9" x14ac:dyDescent="0.25">
      <c r="A78" t="s">
        <v>158</v>
      </c>
      <c r="B78" t="s">
        <v>159</v>
      </c>
      <c r="D78">
        <v>8</v>
      </c>
      <c r="E78">
        <v>13</v>
      </c>
      <c r="F78">
        <v>16</v>
      </c>
      <c r="G78">
        <v>14</v>
      </c>
      <c r="H78">
        <v>21</v>
      </c>
      <c r="I78">
        <v>169383</v>
      </c>
    </row>
    <row r="79" spans="1:9" x14ac:dyDescent="0.25">
      <c r="A79" t="s">
        <v>160</v>
      </c>
      <c r="B79" t="s">
        <v>161</v>
      </c>
      <c r="D79">
        <v>0</v>
      </c>
      <c r="E79">
        <v>16</v>
      </c>
      <c r="F79">
        <v>0</v>
      </c>
      <c r="G79">
        <v>14</v>
      </c>
      <c r="H79">
        <v>20</v>
      </c>
      <c r="I79">
        <v>162106</v>
      </c>
    </row>
    <row r="80" spans="1:9" x14ac:dyDescent="0.25">
      <c r="A80" t="s">
        <v>162</v>
      </c>
      <c r="B80" t="s">
        <v>163</v>
      </c>
      <c r="D80">
        <v>2</v>
      </c>
      <c r="E80">
        <v>17</v>
      </c>
      <c r="F80">
        <v>9</v>
      </c>
      <c r="G80">
        <v>17</v>
      </c>
      <c r="H80">
        <v>20</v>
      </c>
      <c r="I80">
        <v>164270</v>
      </c>
    </row>
    <row r="81" spans="1:9" x14ac:dyDescent="0.25">
      <c r="A81" t="s">
        <v>164</v>
      </c>
      <c r="B81" t="s">
        <v>165</v>
      </c>
      <c r="C81">
        <v>5.0906059943280599</v>
      </c>
      <c r="D81">
        <v>0</v>
      </c>
      <c r="E81">
        <v>18</v>
      </c>
      <c r="F81">
        <v>0</v>
      </c>
      <c r="G81">
        <v>9</v>
      </c>
      <c r="H81">
        <v>20</v>
      </c>
      <c r="I81">
        <v>163657</v>
      </c>
    </row>
    <row r="82" spans="1:9" x14ac:dyDescent="0.25">
      <c r="A82" t="s">
        <v>166</v>
      </c>
      <c r="B82" t="s">
        <v>167</v>
      </c>
      <c r="D82">
        <v>5</v>
      </c>
      <c r="E82">
        <v>14</v>
      </c>
      <c r="F82">
        <v>2</v>
      </c>
      <c r="G82">
        <v>14</v>
      </c>
      <c r="H82">
        <v>20</v>
      </c>
      <c r="I82">
        <v>153027</v>
      </c>
    </row>
    <row r="83" spans="1:9" x14ac:dyDescent="0.25">
      <c r="A83" t="s">
        <v>168</v>
      </c>
      <c r="B83" t="s">
        <v>169</v>
      </c>
      <c r="D83">
        <v>0</v>
      </c>
      <c r="E83">
        <v>11</v>
      </c>
      <c r="F83">
        <v>3</v>
      </c>
      <c r="G83">
        <v>15</v>
      </c>
      <c r="H83">
        <v>19</v>
      </c>
      <c r="I83">
        <v>159506</v>
      </c>
    </row>
    <row r="84" spans="1:9" x14ac:dyDescent="0.25">
      <c r="A84" t="s">
        <v>170</v>
      </c>
      <c r="B84" t="s">
        <v>171</v>
      </c>
      <c r="D84">
        <v>1</v>
      </c>
      <c r="E84">
        <v>1</v>
      </c>
      <c r="F84">
        <v>19</v>
      </c>
      <c r="G84">
        <v>2</v>
      </c>
      <c r="H84">
        <v>19</v>
      </c>
      <c r="I84">
        <v>153157</v>
      </c>
    </row>
    <row r="85" spans="1:9" x14ac:dyDescent="0.25">
      <c r="A85" t="s">
        <v>172</v>
      </c>
      <c r="B85" t="s">
        <v>173</v>
      </c>
      <c r="D85">
        <v>17</v>
      </c>
      <c r="E85">
        <v>1</v>
      </c>
      <c r="F85">
        <v>7</v>
      </c>
      <c r="G85">
        <v>4</v>
      </c>
      <c r="H85">
        <v>19</v>
      </c>
      <c r="I85">
        <v>157405</v>
      </c>
    </row>
    <row r="86" spans="1:9" x14ac:dyDescent="0.25">
      <c r="A86" t="s">
        <v>174</v>
      </c>
      <c r="B86" t="s">
        <v>175</v>
      </c>
      <c r="D86">
        <v>19</v>
      </c>
      <c r="E86">
        <v>0</v>
      </c>
      <c r="F86">
        <v>2</v>
      </c>
      <c r="G86">
        <v>1</v>
      </c>
      <c r="H86">
        <v>19</v>
      </c>
      <c r="I86">
        <v>157396</v>
      </c>
    </row>
    <row r="87" spans="1:9" x14ac:dyDescent="0.25">
      <c r="A87" t="s">
        <v>176</v>
      </c>
      <c r="B87" t="s">
        <v>177</v>
      </c>
      <c r="C87">
        <v>-0.54279605197139302</v>
      </c>
      <c r="D87">
        <v>1</v>
      </c>
      <c r="E87">
        <v>0</v>
      </c>
      <c r="F87">
        <v>16</v>
      </c>
      <c r="G87">
        <v>10</v>
      </c>
      <c r="H87">
        <v>18</v>
      </c>
      <c r="I87">
        <v>156286</v>
      </c>
    </row>
    <row r="88" spans="1:9" x14ac:dyDescent="0.25">
      <c r="A88" t="s">
        <v>178</v>
      </c>
      <c r="B88" t="s">
        <v>179</v>
      </c>
      <c r="D88">
        <v>1</v>
      </c>
      <c r="E88">
        <v>0</v>
      </c>
      <c r="F88">
        <v>18</v>
      </c>
      <c r="G88">
        <v>2</v>
      </c>
      <c r="H88">
        <v>18</v>
      </c>
      <c r="I88">
        <v>169508</v>
      </c>
    </row>
    <row r="89" spans="1:9" x14ac:dyDescent="0.25">
      <c r="A89" t="s">
        <v>180</v>
      </c>
      <c r="B89" t="s">
        <v>181</v>
      </c>
      <c r="D89">
        <v>0</v>
      </c>
      <c r="E89">
        <v>0</v>
      </c>
      <c r="F89">
        <v>0</v>
      </c>
      <c r="G89">
        <v>18</v>
      </c>
      <c r="H89">
        <v>18</v>
      </c>
      <c r="I89">
        <v>157798</v>
      </c>
    </row>
    <row r="90" spans="1:9" x14ac:dyDescent="0.25">
      <c r="A90" t="s">
        <v>182</v>
      </c>
      <c r="B90" t="s">
        <v>183</v>
      </c>
      <c r="D90">
        <v>0</v>
      </c>
      <c r="E90">
        <v>17</v>
      </c>
      <c r="F90">
        <v>1</v>
      </c>
      <c r="G90">
        <v>5</v>
      </c>
      <c r="H90">
        <v>18</v>
      </c>
      <c r="I90">
        <v>171080</v>
      </c>
    </row>
    <row r="91" spans="1:9" x14ac:dyDescent="0.25">
      <c r="A91" t="s">
        <v>184</v>
      </c>
      <c r="B91" t="s">
        <v>185</v>
      </c>
      <c r="C91">
        <v>1.7843384482598399</v>
      </c>
      <c r="D91">
        <v>0</v>
      </c>
      <c r="E91">
        <v>15</v>
      </c>
      <c r="F91">
        <v>0</v>
      </c>
      <c r="G91">
        <v>7</v>
      </c>
      <c r="H91">
        <v>18</v>
      </c>
      <c r="I91">
        <v>161791</v>
      </c>
    </row>
    <row r="92" spans="1:9" x14ac:dyDescent="0.25">
      <c r="A92" t="s">
        <v>186</v>
      </c>
      <c r="B92" t="s">
        <v>187</v>
      </c>
      <c r="D92">
        <v>0</v>
      </c>
      <c r="E92">
        <v>0</v>
      </c>
      <c r="F92">
        <v>0</v>
      </c>
      <c r="G92">
        <v>18</v>
      </c>
      <c r="H92">
        <v>18</v>
      </c>
      <c r="I92">
        <v>171763</v>
      </c>
    </row>
    <row r="93" spans="1:9" x14ac:dyDescent="0.25">
      <c r="A93" t="s">
        <v>188</v>
      </c>
      <c r="B93" t="s">
        <v>189</v>
      </c>
      <c r="C93">
        <v>6.0973109097961098</v>
      </c>
      <c r="D93">
        <v>0</v>
      </c>
      <c r="E93">
        <v>0</v>
      </c>
      <c r="F93">
        <v>16</v>
      </c>
      <c r="G93">
        <v>10</v>
      </c>
      <c r="H93">
        <v>18</v>
      </c>
      <c r="I93">
        <v>168312</v>
      </c>
    </row>
    <row r="94" spans="1:9" x14ac:dyDescent="0.25">
      <c r="A94" t="s">
        <v>190</v>
      </c>
      <c r="B94" t="s">
        <v>191</v>
      </c>
      <c r="D94">
        <v>0</v>
      </c>
      <c r="E94">
        <v>13</v>
      </c>
      <c r="F94">
        <v>5</v>
      </c>
      <c r="G94">
        <v>12</v>
      </c>
      <c r="H94">
        <v>17</v>
      </c>
      <c r="I94">
        <v>155336</v>
      </c>
    </row>
    <row r="95" spans="1:9" x14ac:dyDescent="0.25">
      <c r="A95" t="s">
        <v>192</v>
      </c>
      <c r="B95" t="s">
        <v>193</v>
      </c>
      <c r="D95">
        <v>0</v>
      </c>
      <c r="E95">
        <v>6</v>
      </c>
      <c r="F95">
        <v>6</v>
      </c>
      <c r="G95">
        <v>9</v>
      </c>
      <c r="H95">
        <v>17</v>
      </c>
      <c r="I95">
        <v>171679</v>
      </c>
    </row>
    <row r="96" spans="1:9" x14ac:dyDescent="0.25">
      <c r="A96" t="s">
        <v>194</v>
      </c>
      <c r="B96" t="s">
        <v>195</v>
      </c>
      <c r="D96">
        <v>11</v>
      </c>
      <c r="E96">
        <v>4</v>
      </c>
      <c r="F96">
        <v>13</v>
      </c>
      <c r="G96">
        <v>8</v>
      </c>
      <c r="H96">
        <v>17</v>
      </c>
      <c r="I96">
        <v>163279</v>
      </c>
    </row>
    <row r="97" spans="1:9" x14ac:dyDescent="0.25">
      <c r="A97" t="s">
        <v>196</v>
      </c>
      <c r="B97" t="s">
        <v>197</v>
      </c>
      <c r="D97">
        <v>2</v>
      </c>
      <c r="E97">
        <v>12</v>
      </c>
      <c r="F97">
        <v>4</v>
      </c>
      <c r="G97">
        <v>14</v>
      </c>
      <c r="H97">
        <v>17</v>
      </c>
      <c r="I97">
        <v>165606</v>
      </c>
    </row>
    <row r="98" spans="1:9" x14ac:dyDescent="0.25">
      <c r="A98" t="s">
        <v>198</v>
      </c>
      <c r="B98" t="s">
        <v>199</v>
      </c>
      <c r="C98">
        <v>0.20885308860684901</v>
      </c>
      <c r="D98">
        <v>6</v>
      </c>
      <c r="E98">
        <v>3</v>
      </c>
      <c r="F98">
        <v>12</v>
      </c>
      <c r="G98">
        <v>8</v>
      </c>
      <c r="H98">
        <v>17</v>
      </c>
      <c r="I98">
        <v>166958</v>
      </c>
    </row>
    <row r="99" spans="1:9" x14ac:dyDescent="0.25">
      <c r="A99" t="s">
        <v>200</v>
      </c>
      <c r="B99" t="s">
        <v>201</v>
      </c>
      <c r="C99">
        <v>3.7844117458403401</v>
      </c>
      <c r="D99">
        <v>17</v>
      </c>
      <c r="E99">
        <v>0</v>
      </c>
      <c r="F99">
        <v>0</v>
      </c>
      <c r="G99">
        <v>1</v>
      </c>
      <c r="H99">
        <v>17</v>
      </c>
      <c r="I99">
        <v>168243</v>
      </c>
    </row>
    <row r="100" spans="1:9" x14ac:dyDescent="0.25">
      <c r="A100" t="s">
        <v>202</v>
      </c>
      <c r="B100" t="s">
        <v>203</v>
      </c>
      <c r="D100">
        <v>0</v>
      </c>
      <c r="E100">
        <v>13</v>
      </c>
      <c r="F100">
        <v>0</v>
      </c>
      <c r="G100">
        <v>10</v>
      </c>
      <c r="H100">
        <v>16</v>
      </c>
      <c r="I100">
        <v>158803</v>
      </c>
    </row>
    <row r="101" spans="1:9" x14ac:dyDescent="0.25">
      <c r="A101" t="s">
        <v>204</v>
      </c>
      <c r="B101" t="s">
        <v>205</v>
      </c>
      <c r="C101">
        <v>4.3122229795465401</v>
      </c>
      <c r="D101">
        <v>16</v>
      </c>
      <c r="E101">
        <v>0</v>
      </c>
      <c r="F101">
        <v>2</v>
      </c>
      <c r="G101">
        <v>0</v>
      </c>
      <c r="H101">
        <v>16</v>
      </c>
      <c r="I101">
        <v>158863</v>
      </c>
    </row>
    <row r="102" spans="1:9" x14ac:dyDescent="0.25">
      <c r="A102" t="s">
        <v>206</v>
      </c>
      <c r="B102" t="s">
        <v>207</v>
      </c>
      <c r="C102">
        <v>1.8016004756710899</v>
      </c>
      <c r="D102">
        <v>0</v>
      </c>
      <c r="E102">
        <v>14</v>
      </c>
      <c r="F102">
        <v>0</v>
      </c>
      <c r="G102">
        <v>5</v>
      </c>
      <c r="H102">
        <v>16</v>
      </c>
      <c r="I102">
        <v>165537</v>
      </c>
    </row>
    <row r="103" spans="1:9" x14ac:dyDescent="0.25">
      <c r="A103" t="s">
        <v>208</v>
      </c>
      <c r="B103" t="s">
        <v>209</v>
      </c>
      <c r="C103">
        <v>-0.775908252447297</v>
      </c>
      <c r="D103">
        <v>16</v>
      </c>
      <c r="E103">
        <v>0</v>
      </c>
      <c r="F103">
        <v>2</v>
      </c>
      <c r="G103">
        <v>1</v>
      </c>
      <c r="H103">
        <v>16</v>
      </c>
      <c r="I103">
        <v>152382</v>
      </c>
    </row>
    <row r="104" spans="1:9" x14ac:dyDescent="0.25">
      <c r="A104" t="s">
        <v>210</v>
      </c>
      <c r="B104" t="s">
        <v>211</v>
      </c>
      <c r="C104">
        <v>4.7211577019812596</v>
      </c>
      <c r="D104">
        <v>0</v>
      </c>
      <c r="E104">
        <v>14</v>
      </c>
      <c r="F104">
        <v>1</v>
      </c>
      <c r="G104">
        <v>4</v>
      </c>
      <c r="H104">
        <v>16</v>
      </c>
      <c r="I104">
        <v>164561</v>
      </c>
    </row>
    <row r="105" spans="1:9" x14ac:dyDescent="0.25">
      <c r="A105" t="s">
        <v>212</v>
      </c>
      <c r="B105" t="s">
        <v>213</v>
      </c>
      <c r="D105">
        <v>0</v>
      </c>
      <c r="E105">
        <v>13</v>
      </c>
      <c r="F105">
        <v>3</v>
      </c>
      <c r="G105">
        <v>6</v>
      </c>
      <c r="H105">
        <v>16</v>
      </c>
      <c r="I105">
        <v>155586</v>
      </c>
    </row>
    <row r="106" spans="1:9" x14ac:dyDescent="0.25">
      <c r="A106" t="s">
        <v>214</v>
      </c>
      <c r="B106" t="s">
        <v>215</v>
      </c>
      <c r="C106">
        <v>5.9250156795683298</v>
      </c>
      <c r="D106">
        <v>15</v>
      </c>
      <c r="E106">
        <v>0</v>
      </c>
      <c r="F106">
        <v>1</v>
      </c>
      <c r="G106">
        <v>1</v>
      </c>
      <c r="H106">
        <v>16</v>
      </c>
      <c r="I106">
        <v>153826</v>
      </c>
    </row>
    <row r="107" spans="1:9" x14ac:dyDescent="0.25">
      <c r="A107" t="s">
        <v>216</v>
      </c>
      <c r="B107" t="s">
        <v>217</v>
      </c>
      <c r="D107">
        <v>0</v>
      </c>
      <c r="E107">
        <v>6</v>
      </c>
      <c r="F107">
        <v>0</v>
      </c>
      <c r="G107">
        <v>14</v>
      </c>
      <c r="H107">
        <v>15</v>
      </c>
      <c r="I107">
        <v>153592</v>
      </c>
    </row>
    <row r="108" spans="1:9" x14ac:dyDescent="0.25">
      <c r="A108" t="s">
        <v>218</v>
      </c>
      <c r="B108" t="s">
        <v>219</v>
      </c>
      <c r="D108">
        <v>0</v>
      </c>
      <c r="E108">
        <v>12</v>
      </c>
      <c r="F108">
        <v>0</v>
      </c>
      <c r="G108">
        <v>4</v>
      </c>
      <c r="H108">
        <v>15</v>
      </c>
      <c r="I108">
        <v>158643</v>
      </c>
    </row>
    <row r="109" spans="1:9" x14ac:dyDescent="0.25">
      <c r="A109" t="s">
        <v>220</v>
      </c>
      <c r="B109" t="s">
        <v>221</v>
      </c>
      <c r="D109">
        <v>15</v>
      </c>
      <c r="E109">
        <v>0</v>
      </c>
      <c r="F109">
        <v>0</v>
      </c>
      <c r="G109">
        <v>0</v>
      </c>
      <c r="H109">
        <v>15</v>
      </c>
      <c r="I109">
        <v>159080</v>
      </c>
    </row>
    <row r="110" spans="1:9" x14ac:dyDescent="0.25">
      <c r="A110" t="s">
        <v>222</v>
      </c>
      <c r="B110" t="s">
        <v>223</v>
      </c>
      <c r="D110">
        <v>5</v>
      </c>
      <c r="E110">
        <v>12</v>
      </c>
      <c r="F110">
        <v>5</v>
      </c>
      <c r="G110">
        <v>10</v>
      </c>
      <c r="H110">
        <v>15</v>
      </c>
      <c r="I110">
        <v>169998</v>
      </c>
    </row>
    <row r="111" spans="1:9" x14ac:dyDescent="0.25">
      <c r="A111" t="s">
        <v>224</v>
      </c>
      <c r="B111" t="s">
        <v>225</v>
      </c>
      <c r="D111">
        <v>0</v>
      </c>
      <c r="E111">
        <v>11</v>
      </c>
      <c r="F111">
        <v>0</v>
      </c>
      <c r="G111">
        <v>6</v>
      </c>
      <c r="H111">
        <v>15</v>
      </c>
      <c r="I111">
        <v>166534</v>
      </c>
    </row>
    <row r="112" spans="1:9" x14ac:dyDescent="0.25">
      <c r="A112" t="s">
        <v>226</v>
      </c>
      <c r="B112" t="s">
        <v>227</v>
      </c>
      <c r="D112">
        <v>0</v>
      </c>
      <c r="E112">
        <v>10</v>
      </c>
      <c r="F112">
        <v>1</v>
      </c>
      <c r="G112">
        <v>12</v>
      </c>
      <c r="H112">
        <v>15</v>
      </c>
      <c r="I112">
        <v>161556</v>
      </c>
    </row>
    <row r="113" spans="1:9" x14ac:dyDescent="0.25">
      <c r="A113" t="s">
        <v>228</v>
      </c>
      <c r="B113" t="s">
        <v>229</v>
      </c>
      <c r="C113">
        <v>3.89502330038765</v>
      </c>
      <c r="D113">
        <v>1</v>
      </c>
      <c r="E113">
        <v>0</v>
      </c>
      <c r="F113">
        <v>14</v>
      </c>
      <c r="G113">
        <v>9</v>
      </c>
      <c r="H113">
        <v>15</v>
      </c>
      <c r="I113">
        <v>169069</v>
      </c>
    </row>
    <row r="114" spans="1:9" x14ac:dyDescent="0.25">
      <c r="A114" t="s">
        <v>230</v>
      </c>
      <c r="B114" t="s">
        <v>231</v>
      </c>
      <c r="D114">
        <v>0</v>
      </c>
      <c r="E114">
        <v>2</v>
      </c>
      <c r="F114">
        <v>13</v>
      </c>
      <c r="G114">
        <v>4</v>
      </c>
      <c r="H114">
        <v>15</v>
      </c>
      <c r="I114">
        <v>170602</v>
      </c>
    </row>
    <row r="115" spans="1:9" x14ac:dyDescent="0.25">
      <c r="A115" t="s">
        <v>232</v>
      </c>
      <c r="B115" t="s">
        <v>233</v>
      </c>
      <c r="D115">
        <v>2</v>
      </c>
      <c r="E115">
        <v>11</v>
      </c>
      <c r="F115">
        <v>5</v>
      </c>
      <c r="G115">
        <v>12</v>
      </c>
      <c r="H115">
        <v>15</v>
      </c>
      <c r="I115">
        <v>155801</v>
      </c>
    </row>
    <row r="116" spans="1:9" x14ac:dyDescent="0.25">
      <c r="A116" t="s">
        <v>234</v>
      </c>
      <c r="B116" t="s">
        <v>235</v>
      </c>
      <c r="D116">
        <v>2</v>
      </c>
      <c r="E116">
        <v>0</v>
      </c>
      <c r="F116">
        <v>15</v>
      </c>
      <c r="G116">
        <v>1</v>
      </c>
      <c r="H116">
        <v>15</v>
      </c>
      <c r="I116">
        <v>171223</v>
      </c>
    </row>
    <row r="117" spans="1:9" x14ac:dyDescent="0.25">
      <c r="A117" t="s">
        <v>236</v>
      </c>
      <c r="B117" t="s">
        <v>237</v>
      </c>
      <c r="D117">
        <v>0</v>
      </c>
      <c r="E117">
        <v>12</v>
      </c>
      <c r="F117">
        <v>0</v>
      </c>
      <c r="G117">
        <v>7</v>
      </c>
      <c r="H117">
        <v>15</v>
      </c>
      <c r="I117">
        <v>165101</v>
      </c>
    </row>
    <row r="118" spans="1:9" x14ac:dyDescent="0.25">
      <c r="A118" t="s">
        <v>238</v>
      </c>
      <c r="B118" t="s">
        <v>239</v>
      </c>
      <c r="D118">
        <v>0</v>
      </c>
      <c r="E118">
        <v>11</v>
      </c>
      <c r="F118">
        <v>9</v>
      </c>
      <c r="G118">
        <v>10</v>
      </c>
      <c r="H118">
        <v>15</v>
      </c>
      <c r="I118">
        <v>155471</v>
      </c>
    </row>
    <row r="119" spans="1:9" x14ac:dyDescent="0.25">
      <c r="A119" t="s">
        <v>240</v>
      </c>
      <c r="B119" t="s">
        <v>241</v>
      </c>
      <c r="C119">
        <v>5.2385995205651499</v>
      </c>
      <c r="D119">
        <v>14</v>
      </c>
      <c r="E119">
        <v>0</v>
      </c>
      <c r="F119">
        <v>1</v>
      </c>
      <c r="G119">
        <v>0</v>
      </c>
      <c r="H119">
        <v>15</v>
      </c>
      <c r="I119">
        <v>158263</v>
      </c>
    </row>
    <row r="120" spans="1:9" x14ac:dyDescent="0.25">
      <c r="A120" t="s">
        <v>242</v>
      </c>
      <c r="B120" t="s">
        <v>243</v>
      </c>
      <c r="D120">
        <v>0</v>
      </c>
      <c r="E120">
        <v>1</v>
      </c>
      <c r="F120">
        <v>15</v>
      </c>
      <c r="G120">
        <v>1</v>
      </c>
      <c r="H120">
        <v>15</v>
      </c>
      <c r="I120">
        <v>161161</v>
      </c>
    </row>
    <row r="121" spans="1:9" x14ac:dyDescent="0.25">
      <c r="A121" t="s">
        <v>244</v>
      </c>
      <c r="B121" t="s">
        <v>245</v>
      </c>
      <c r="C121">
        <v>3.7227661936809899</v>
      </c>
      <c r="D121">
        <v>0</v>
      </c>
      <c r="E121">
        <v>8</v>
      </c>
      <c r="F121">
        <v>0</v>
      </c>
      <c r="G121">
        <v>8</v>
      </c>
      <c r="H121">
        <v>15</v>
      </c>
      <c r="I121">
        <v>165613</v>
      </c>
    </row>
    <row r="122" spans="1:9" x14ac:dyDescent="0.25">
      <c r="A122" t="s">
        <v>246</v>
      </c>
      <c r="B122" t="s">
        <v>247</v>
      </c>
      <c r="C122">
        <v>-4.8989175369965499E-2</v>
      </c>
      <c r="D122">
        <v>0</v>
      </c>
      <c r="E122">
        <v>3</v>
      </c>
      <c r="F122">
        <v>15</v>
      </c>
      <c r="G122">
        <v>1</v>
      </c>
      <c r="H122">
        <v>15</v>
      </c>
      <c r="I122">
        <v>162069</v>
      </c>
    </row>
    <row r="123" spans="1:9" x14ac:dyDescent="0.25">
      <c r="A123" t="s">
        <v>248</v>
      </c>
      <c r="B123" t="s">
        <v>249</v>
      </c>
      <c r="D123">
        <v>1</v>
      </c>
      <c r="E123">
        <v>10</v>
      </c>
      <c r="F123">
        <v>4</v>
      </c>
      <c r="G123">
        <v>10</v>
      </c>
      <c r="H123">
        <v>15</v>
      </c>
      <c r="I123">
        <v>153184</v>
      </c>
    </row>
    <row r="124" spans="1:9" x14ac:dyDescent="0.25">
      <c r="A124" t="s">
        <v>250</v>
      </c>
      <c r="B124" t="s">
        <v>251</v>
      </c>
      <c r="D124">
        <v>0</v>
      </c>
      <c r="E124">
        <v>4</v>
      </c>
      <c r="F124">
        <v>12</v>
      </c>
      <c r="G124">
        <v>7</v>
      </c>
      <c r="H124">
        <v>15</v>
      </c>
      <c r="I124">
        <v>170052</v>
      </c>
    </row>
    <row r="125" spans="1:9" x14ac:dyDescent="0.25">
      <c r="A125" t="s">
        <v>252</v>
      </c>
      <c r="B125" t="s">
        <v>253</v>
      </c>
      <c r="C125">
        <v>-1.62283080246809</v>
      </c>
      <c r="D125">
        <v>7</v>
      </c>
      <c r="E125">
        <v>15</v>
      </c>
      <c r="F125">
        <v>9</v>
      </c>
      <c r="G125">
        <v>1</v>
      </c>
      <c r="H125">
        <v>15</v>
      </c>
      <c r="I125">
        <v>155023</v>
      </c>
    </row>
    <row r="126" spans="1:9" x14ac:dyDescent="0.25">
      <c r="A126" t="s">
        <v>254</v>
      </c>
      <c r="B126" t="s">
        <v>255</v>
      </c>
      <c r="D126">
        <v>3</v>
      </c>
      <c r="E126">
        <v>9</v>
      </c>
      <c r="F126">
        <v>13</v>
      </c>
      <c r="G126">
        <v>3</v>
      </c>
      <c r="H126">
        <v>14</v>
      </c>
      <c r="I126">
        <v>159641</v>
      </c>
    </row>
    <row r="127" spans="1:9" x14ac:dyDescent="0.25">
      <c r="A127" t="s">
        <v>256</v>
      </c>
      <c r="B127" t="s">
        <v>257</v>
      </c>
      <c r="D127">
        <v>12</v>
      </c>
      <c r="E127">
        <v>8</v>
      </c>
      <c r="F127">
        <v>7</v>
      </c>
      <c r="G127">
        <v>8</v>
      </c>
      <c r="H127">
        <v>14</v>
      </c>
      <c r="I127">
        <v>167490</v>
      </c>
    </row>
    <row r="128" spans="1:9" x14ac:dyDescent="0.25">
      <c r="A128" t="s">
        <v>258</v>
      </c>
      <c r="B128" t="s">
        <v>259</v>
      </c>
      <c r="D128">
        <v>0</v>
      </c>
      <c r="E128">
        <v>9</v>
      </c>
      <c r="F128">
        <v>0</v>
      </c>
      <c r="G128">
        <v>12</v>
      </c>
      <c r="H128">
        <v>14</v>
      </c>
      <c r="I128">
        <v>166783</v>
      </c>
    </row>
    <row r="129" spans="1:9" x14ac:dyDescent="0.25">
      <c r="A129" t="s">
        <v>260</v>
      </c>
      <c r="B129" t="s">
        <v>261</v>
      </c>
      <c r="D129">
        <v>0</v>
      </c>
      <c r="E129">
        <v>12</v>
      </c>
      <c r="F129">
        <v>0</v>
      </c>
      <c r="G129">
        <v>10</v>
      </c>
      <c r="H129">
        <v>14</v>
      </c>
      <c r="I129">
        <v>160014</v>
      </c>
    </row>
    <row r="130" spans="1:9" x14ac:dyDescent="0.25">
      <c r="A130" t="s">
        <v>262</v>
      </c>
      <c r="B130" t="s">
        <v>263</v>
      </c>
      <c r="D130">
        <v>14</v>
      </c>
      <c r="E130">
        <v>0</v>
      </c>
      <c r="F130">
        <v>0</v>
      </c>
      <c r="G130">
        <v>0</v>
      </c>
      <c r="H130">
        <v>14</v>
      </c>
      <c r="I130">
        <v>155257</v>
      </c>
    </row>
    <row r="131" spans="1:9" x14ac:dyDescent="0.25">
      <c r="A131" t="s">
        <v>264</v>
      </c>
      <c r="B131" t="s">
        <v>265</v>
      </c>
      <c r="D131">
        <v>13</v>
      </c>
      <c r="E131">
        <v>0</v>
      </c>
      <c r="F131">
        <v>3</v>
      </c>
      <c r="G131">
        <v>1</v>
      </c>
      <c r="H131">
        <v>14</v>
      </c>
      <c r="I131">
        <v>152990</v>
      </c>
    </row>
    <row r="132" spans="1:9" x14ac:dyDescent="0.25">
      <c r="A132" t="s">
        <v>266</v>
      </c>
      <c r="B132" t="s">
        <v>267</v>
      </c>
      <c r="D132">
        <v>14</v>
      </c>
      <c r="E132">
        <v>0</v>
      </c>
      <c r="F132">
        <v>0</v>
      </c>
      <c r="G132">
        <v>0</v>
      </c>
      <c r="H132">
        <v>14</v>
      </c>
      <c r="I132">
        <v>169254</v>
      </c>
    </row>
    <row r="133" spans="1:9" x14ac:dyDescent="0.25">
      <c r="A133" t="s">
        <v>268</v>
      </c>
      <c r="B133" t="s">
        <v>269</v>
      </c>
      <c r="D133">
        <v>0</v>
      </c>
      <c r="E133">
        <v>1</v>
      </c>
      <c r="F133">
        <v>0</v>
      </c>
      <c r="G133">
        <v>14</v>
      </c>
      <c r="H133">
        <v>14</v>
      </c>
      <c r="I133">
        <v>171680</v>
      </c>
    </row>
    <row r="134" spans="1:9" x14ac:dyDescent="0.25">
      <c r="A134" t="s">
        <v>270</v>
      </c>
      <c r="B134" t="s">
        <v>271</v>
      </c>
      <c r="C134">
        <v>4.8245921549907598</v>
      </c>
      <c r="D134">
        <v>7</v>
      </c>
      <c r="E134">
        <v>3</v>
      </c>
      <c r="F134">
        <v>9</v>
      </c>
      <c r="G134">
        <v>7</v>
      </c>
      <c r="H134">
        <v>14</v>
      </c>
      <c r="I134">
        <v>164108</v>
      </c>
    </row>
    <row r="135" spans="1:9" x14ac:dyDescent="0.25">
      <c r="A135" t="s">
        <v>272</v>
      </c>
      <c r="B135" t="s">
        <v>273</v>
      </c>
      <c r="C135">
        <v>-0.50921712466527602</v>
      </c>
      <c r="D135">
        <v>0</v>
      </c>
      <c r="E135">
        <v>0</v>
      </c>
      <c r="F135">
        <v>12</v>
      </c>
      <c r="G135">
        <v>5</v>
      </c>
      <c r="H135">
        <v>13</v>
      </c>
      <c r="I135">
        <v>156275</v>
      </c>
    </row>
    <row r="136" spans="1:9" x14ac:dyDescent="0.25">
      <c r="A136" t="s">
        <v>274</v>
      </c>
      <c r="B136" t="s">
        <v>275</v>
      </c>
      <c r="D136">
        <v>0</v>
      </c>
      <c r="E136">
        <v>1</v>
      </c>
      <c r="F136">
        <v>13</v>
      </c>
      <c r="G136">
        <v>1</v>
      </c>
      <c r="H136">
        <v>13</v>
      </c>
      <c r="I136">
        <v>157003</v>
      </c>
    </row>
    <row r="137" spans="1:9" x14ac:dyDescent="0.25">
      <c r="A137" t="s">
        <v>276</v>
      </c>
      <c r="B137" t="s">
        <v>277</v>
      </c>
      <c r="D137">
        <v>13</v>
      </c>
      <c r="E137">
        <v>0</v>
      </c>
      <c r="F137">
        <v>2</v>
      </c>
      <c r="G137">
        <v>0</v>
      </c>
      <c r="H137">
        <v>13</v>
      </c>
      <c r="I137">
        <v>155892</v>
      </c>
    </row>
    <row r="138" spans="1:9" x14ac:dyDescent="0.25">
      <c r="A138" t="s">
        <v>278</v>
      </c>
      <c r="B138" t="s">
        <v>279</v>
      </c>
      <c r="D138">
        <v>0</v>
      </c>
      <c r="E138">
        <v>11</v>
      </c>
      <c r="F138">
        <v>4</v>
      </c>
      <c r="G138">
        <v>6</v>
      </c>
      <c r="H138">
        <v>13</v>
      </c>
      <c r="I138">
        <v>163927</v>
      </c>
    </row>
    <row r="139" spans="1:9" x14ac:dyDescent="0.25">
      <c r="A139" t="s">
        <v>280</v>
      </c>
      <c r="B139" t="s">
        <v>281</v>
      </c>
      <c r="D139">
        <v>1</v>
      </c>
      <c r="E139">
        <v>11</v>
      </c>
      <c r="F139">
        <v>13</v>
      </c>
      <c r="G139">
        <v>1</v>
      </c>
      <c r="H139">
        <v>13</v>
      </c>
      <c r="I139">
        <v>163506</v>
      </c>
    </row>
    <row r="140" spans="1:9" x14ac:dyDescent="0.25">
      <c r="A140" t="s">
        <v>282</v>
      </c>
      <c r="B140" t="s">
        <v>283</v>
      </c>
      <c r="D140">
        <v>1</v>
      </c>
      <c r="E140">
        <v>10</v>
      </c>
      <c r="F140">
        <v>0</v>
      </c>
      <c r="G140">
        <v>8</v>
      </c>
      <c r="H140">
        <v>13</v>
      </c>
      <c r="I140">
        <v>167696</v>
      </c>
    </row>
    <row r="141" spans="1:9" x14ac:dyDescent="0.25">
      <c r="A141" t="s">
        <v>284</v>
      </c>
      <c r="B141" t="s">
        <v>285</v>
      </c>
      <c r="D141">
        <v>0</v>
      </c>
      <c r="E141">
        <v>12</v>
      </c>
      <c r="F141">
        <v>0</v>
      </c>
      <c r="G141">
        <v>8</v>
      </c>
      <c r="H141">
        <v>13</v>
      </c>
      <c r="I141">
        <v>162540</v>
      </c>
    </row>
    <row r="142" spans="1:9" x14ac:dyDescent="0.25">
      <c r="A142" t="s">
        <v>286</v>
      </c>
      <c r="B142" t="s">
        <v>287</v>
      </c>
      <c r="D142">
        <v>1</v>
      </c>
      <c r="E142">
        <v>1</v>
      </c>
      <c r="F142">
        <v>13</v>
      </c>
      <c r="G142">
        <v>1</v>
      </c>
      <c r="H142">
        <v>13</v>
      </c>
      <c r="I142">
        <v>155570</v>
      </c>
    </row>
    <row r="143" spans="1:9" x14ac:dyDescent="0.25">
      <c r="A143" t="s">
        <v>288</v>
      </c>
      <c r="B143" t="s">
        <v>289</v>
      </c>
      <c r="C143">
        <v>6.0794369696282802</v>
      </c>
      <c r="D143">
        <v>0</v>
      </c>
      <c r="E143">
        <v>10</v>
      </c>
      <c r="F143">
        <v>0</v>
      </c>
      <c r="G143">
        <v>8</v>
      </c>
      <c r="H143">
        <v>13</v>
      </c>
      <c r="I143">
        <v>159126</v>
      </c>
    </row>
    <row r="144" spans="1:9" x14ac:dyDescent="0.25">
      <c r="A144" t="s">
        <v>290</v>
      </c>
      <c r="B144" t="s">
        <v>291</v>
      </c>
      <c r="C144">
        <v>8.4004483784767192</v>
      </c>
      <c r="D144">
        <v>0</v>
      </c>
      <c r="E144">
        <v>11</v>
      </c>
      <c r="F144">
        <v>1</v>
      </c>
      <c r="G144">
        <v>8</v>
      </c>
      <c r="H144">
        <v>13</v>
      </c>
      <c r="I144">
        <v>171102</v>
      </c>
    </row>
    <row r="145" spans="1:9" x14ac:dyDescent="0.25">
      <c r="A145" t="s">
        <v>292</v>
      </c>
      <c r="B145" t="s">
        <v>293</v>
      </c>
      <c r="D145">
        <v>0</v>
      </c>
      <c r="E145">
        <v>13</v>
      </c>
      <c r="F145">
        <v>1</v>
      </c>
      <c r="G145">
        <v>5</v>
      </c>
      <c r="H145">
        <v>13</v>
      </c>
      <c r="I145">
        <v>168790</v>
      </c>
    </row>
    <row r="146" spans="1:9" x14ac:dyDescent="0.25">
      <c r="A146" t="s">
        <v>294</v>
      </c>
      <c r="B146" t="s">
        <v>295</v>
      </c>
      <c r="C146">
        <v>11.4985018153011</v>
      </c>
      <c r="D146">
        <v>2</v>
      </c>
      <c r="E146">
        <v>1</v>
      </c>
      <c r="F146">
        <v>11</v>
      </c>
      <c r="G146">
        <v>4</v>
      </c>
      <c r="H146">
        <v>13</v>
      </c>
      <c r="I146">
        <v>162449</v>
      </c>
    </row>
    <row r="147" spans="1:9" x14ac:dyDescent="0.25">
      <c r="A147" t="s">
        <v>296</v>
      </c>
      <c r="B147" t="s">
        <v>297</v>
      </c>
      <c r="D147">
        <v>0</v>
      </c>
      <c r="E147">
        <v>3</v>
      </c>
      <c r="F147">
        <v>1</v>
      </c>
      <c r="G147">
        <v>11</v>
      </c>
      <c r="H147">
        <v>13</v>
      </c>
      <c r="I147">
        <v>166103</v>
      </c>
    </row>
    <row r="148" spans="1:9" x14ac:dyDescent="0.25">
      <c r="A148" t="s">
        <v>298</v>
      </c>
      <c r="B148" t="s">
        <v>299</v>
      </c>
      <c r="D148">
        <v>0</v>
      </c>
      <c r="E148">
        <v>5</v>
      </c>
      <c r="F148">
        <v>1</v>
      </c>
      <c r="G148">
        <v>12</v>
      </c>
      <c r="H148">
        <v>12</v>
      </c>
      <c r="I148">
        <v>158809</v>
      </c>
    </row>
    <row r="149" spans="1:9" x14ac:dyDescent="0.25">
      <c r="A149" t="s">
        <v>300</v>
      </c>
      <c r="B149" t="s">
        <v>301</v>
      </c>
      <c r="D149">
        <v>12</v>
      </c>
      <c r="E149">
        <v>0</v>
      </c>
      <c r="F149">
        <v>0</v>
      </c>
      <c r="G149">
        <v>0</v>
      </c>
      <c r="H149">
        <v>12</v>
      </c>
      <c r="I149">
        <v>154499</v>
      </c>
    </row>
    <row r="150" spans="1:9" x14ac:dyDescent="0.25">
      <c r="A150" t="s">
        <v>302</v>
      </c>
      <c r="B150" t="s">
        <v>303</v>
      </c>
      <c r="D150">
        <v>0</v>
      </c>
      <c r="E150">
        <v>9</v>
      </c>
      <c r="F150">
        <v>0</v>
      </c>
      <c r="G150">
        <v>11</v>
      </c>
      <c r="H150">
        <v>12</v>
      </c>
      <c r="I150">
        <v>166967</v>
      </c>
    </row>
    <row r="151" spans="1:9" x14ac:dyDescent="0.25">
      <c r="A151" t="s">
        <v>304</v>
      </c>
      <c r="B151" t="s">
        <v>305</v>
      </c>
      <c r="D151">
        <v>0</v>
      </c>
      <c r="E151">
        <v>11</v>
      </c>
      <c r="F151">
        <v>4</v>
      </c>
      <c r="G151">
        <v>3</v>
      </c>
      <c r="H151">
        <v>12</v>
      </c>
      <c r="I151">
        <v>166905</v>
      </c>
    </row>
    <row r="152" spans="1:9" x14ac:dyDescent="0.25">
      <c r="A152" t="s">
        <v>306</v>
      </c>
      <c r="B152" t="s">
        <v>307</v>
      </c>
      <c r="D152">
        <v>0</v>
      </c>
      <c r="E152">
        <v>6</v>
      </c>
      <c r="F152">
        <v>0</v>
      </c>
      <c r="G152">
        <v>7</v>
      </c>
      <c r="H152">
        <v>12</v>
      </c>
      <c r="I152">
        <v>156183</v>
      </c>
    </row>
    <row r="153" spans="1:9" x14ac:dyDescent="0.25">
      <c r="A153" t="s">
        <v>308</v>
      </c>
      <c r="B153" t="s">
        <v>309</v>
      </c>
      <c r="C153">
        <v>3.5212539233374298</v>
      </c>
      <c r="D153">
        <v>0</v>
      </c>
      <c r="E153">
        <v>7</v>
      </c>
      <c r="F153">
        <v>2</v>
      </c>
      <c r="G153">
        <v>9</v>
      </c>
      <c r="H153">
        <v>12</v>
      </c>
      <c r="I153">
        <v>171050</v>
      </c>
    </row>
    <row r="154" spans="1:9" x14ac:dyDescent="0.25">
      <c r="A154" t="s">
        <v>310</v>
      </c>
      <c r="B154" t="s">
        <v>311</v>
      </c>
      <c r="D154">
        <v>0</v>
      </c>
      <c r="E154">
        <v>0</v>
      </c>
      <c r="F154">
        <v>12</v>
      </c>
      <c r="G154">
        <v>0</v>
      </c>
      <c r="H154">
        <v>12</v>
      </c>
      <c r="I154">
        <v>163033</v>
      </c>
    </row>
    <row r="155" spans="1:9" x14ac:dyDescent="0.25">
      <c r="A155" t="s">
        <v>312</v>
      </c>
      <c r="B155" t="s">
        <v>313</v>
      </c>
      <c r="D155">
        <v>2</v>
      </c>
      <c r="E155">
        <v>11</v>
      </c>
      <c r="F155">
        <v>7</v>
      </c>
      <c r="G155">
        <v>0</v>
      </c>
      <c r="H155">
        <v>12</v>
      </c>
      <c r="I155">
        <v>167161</v>
      </c>
    </row>
    <row r="156" spans="1:9" x14ac:dyDescent="0.25">
      <c r="A156" t="s">
        <v>314</v>
      </c>
      <c r="B156" t="s">
        <v>315</v>
      </c>
      <c r="D156">
        <v>0</v>
      </c>
      <c r="E156">
        <v>8</v>
      </c>
      <c r="F156">
        <v>1</v>
      </c>
      <c r="G156">
        <v>10</v>
      </c>
      <c r="H156">
        <v>12</v>
      </c>
      <c r="I156">
        <v>161213</v>
      </c>
    </row>
    <row r="157" spans="1:9" x14ac:dyDescent="0.25">
      <c r="A157" t="s">
        <v>316</v>
      </c>
      <c r="B157" t="s">
        <v>317</v>
      </c>
      <c r="C157">
        <v>4.5942949425639901</v>
      </c>
      <c r="D157">
        <v>0</v>
      </c>
      <c r="E157">
        <v>0</v>
      </c>
      <c r="F157">
        <v>10</v>
      </c>
      <c r="G157">
        <v>5</v>
      </c>
      <c r="H157">
        <v>12</v>
      </c>
      <c r="I157">
        <v>165719</v>
      </c>
    </row>
    <row r="158" spans="1:9" x14ac:dyDescent="0.25">
      <c r="A158" t="s">
        <v>318</v>
      </c>
      <c r="B158" t="s">
        <v>319</v>
      </c>
      <c r="C158">
        <v>7.9517045721692803</v>
      </c>
      <c r="D158">
        <v>12</v>
      </c>
      <c r="E158">
        <v>0</v>
      </c>
      <c r="F158">
        <v>0</v>
      </c>
      <c r="G158">
        <v>0</v>
      </c>
      <c r="H158">
        <v>12</v>
      </c>
      <c r="I158">
        <v>172081</v>
      </c>
    </row>
    <row r="159" spans="1:9" x14ac:dyDescent="0.25">
      <c r="A159" t="s">
        <v>320</v>
      </c>
      <c r="B159" t="s">
        <v>321</v>
      </c>
      <c r="C159">
        <v>0.80824282706766704</v>
      </c>
      <c r="D159">
        <v>12</v>
      </c>
      <c r="E159">
        <v>0</v>
      </c>
      <c r="F159">
        <v>2</v>
      </c>
      <c r="G159">
        <v>3</v>
      </c>
      <c r="H159">
        <v>12</v>
      </c>
      <c r="I159">
        <v>161133</v>
      </c>
    </row>
    <row r="160" spans="1:9" x14ac:dyDescent="0.25">
      <c r="A160" t="s">
        <v>322</v>
      </c>
      <c r="B160" t="s">
        <v>323</v>
      </c>
      <c r="D160">
        <v>0</v>
      </c>
      <c r="E160">
        <v>11</v>
      </c>
      <c r="F160">
        <v>0</v>
      </c>
      <c r="G160">
        <v>1</v>
      </c>
      <c r="H160">
        <v>12</v>
      </c>
      <c r="I160">
        <v>162594</v>
      </c>
    </row>
    <row r="161" spans="1:9" x14ac:dyDescent="0.25">
      <c r="A161" t="s">
        <v>324</v>
      </c>
      <c r="B161" t="s">
        <v>325</v>
      </c>
      <c r="D161">
        <v>3</v>
      </c>
      <c r="E161">
        <v>10</v>
      </c>
      <c r="F161">
        <v>3</v>
      </c>
      <c r="G161">
        <v>10</v>
      </c>
      <c r="H161">
        <v>11</v>
      </c>
      <c r="I161">
        <v>152670</v>
      </c>
    </row>
    <row r="162" spans="1:9" x14ac:dyDescent="0.25">
      <c r="A162" t="s">
        <v>326</v>
      </c>
      <c r="B162" t="s">
        <v>327</v>
      </c>
      <c r="D162">
        <v>0</v>
      </c>
      <c r="E162">
        <v>6</v>
      </c>
      <c r="F162">
        <v>4</v>
      </c>
      <c r="G162">
        <v>11</v>
      </c>
      <c r="H162">
        <v>11</v>
      </c>
      <c r="I162">
        <v>157262</v>
      </c>
    </row>
    <row r="163" spans="1:9" x14ac:dyDescent="0.25">
      <c r="A163" t="s">
        <v>328</v>
      </c>
      <c r="B163" t="s">
        <v>329</v>
      </c>
      <c r="D163">
        <v>0</v>
      </c>
      <c r="E163">
        <v>5</v>
      </c>
      <c r="F163">
        <v>0</v>
      </c>
      <c r="G163">
        <v>10</v>
      </c>
      <c r="H163">
        <v>11</v>
      </c>
      <c r="I163">
        <v>165674</v>
      </c>
    </row>
    <row r="164" spans="1:9" x14ac:dyDescent="0.25">
      <c r="A164" t="s">
        <v>330</v>
      </c>
      <c r="B164" t="s">
        <v>331</v>
      </c>
      <c r="C164">
        <v>10.1336736925442</v>
      </c>
      <c r="D164">
        <v>0</v>
      </c>
      <c r="E164">
        <v>7</v>
      </c>
      <c r="F164">
        <v>3</v>
      </c>
      <c r="G164">
        <v>10</v>
      </c>
      <c r="H164">
        <v>11</v>
      </c>
      <c r="I164">
        <v>171275</v>
      </c>
    </row>
    <row r="165" spans="1:9" x14ac:dyDescent="0.25">
      <c r="A165" t="s">
        <v>332</v>
      </c>
      <c r="B165" t="s">
        <v>333</v>
      </c>
      <c r="D165">
        <v>0</v>
      </c>
      <c r="E165">
        <v>10</v>
      </c>
      <c r="F165">
        <v>3</v>
      </c>
      <c r="G165">
        <v>3</v>
      </c>
      <c r="H165">
        <v>11</v>
      </c>
      <c r="I165">
        <v>159673</v>
      </c>
    </row>
    <row r="166" spans="1:9" x14ac:dyDescent="0.25">
      <c r="A166" t="s">
        <v>334</v>
      </c>
      <c r="B166" t="s">
        <v>335</v>
      </c>
      <c r="C166">
        <v>4.7535027424895198</v>
      </c>
      <c r="D166">
        <v>0</v>
      </c>
      <c r="E166">
        <v>6</v>
      </c>
      <c r="F166">
        <v>0</v>
      </c>
      <c r="G166">
        <v>6</v>
      </c>
      <c r="H166">
        <v>11</v>
      </c>
      <c r="I166">
        <v>165005</v>
      </c>
    </row>
    <row r="167" spans="1:9" x14ac:dyDescent="0.25">
      <c r="A167" t="s">
        <v>336</v>
      </c>
      <c r="B167" t="s">
        <v>337</v>
      </c>
      <c r="D167">
        <v>11</v>
      </c>
      <c r="E167">
        <v>0</v>
      </c>
      <c r="F167">
        <v>9</v>
      </c>
      <c r="G167">
        <v>2</v>
      </c>
      <c r="H167">
        <v>11</v>
      </c>
      <c r="I167">
        <v>163334</v>
      </c>
    </row>
    <row r="168" spans="1:9" x14ac:dyDescent="0.25">
      <c r="A168" t="s">
        <v>338</v>
      </c>
      <c r="B168" t="s">
        <v>339</v>
      </c>
      <c r="D168">
        <v>0</v>
      </c>
      <c r="E168">
        <v>1</v>
      </c>
      <c r="F168">
        <v>11</v>
      </c>
      <c r="G168">
        <v>0</v>
      </c>
      <c r="H168">
        <v>11</v>
      </c>
      <c r="I168">
        <v>162472</v>
      </c>
    </row>
    <row r="169" spans="1:9" x14ac:dyDescent="0.25">
      <c r="A169" t="s">
        <v>340</v>
      </c>
      <c r="B169" t="s">
        <v>341</v>
      </c>
      <c r="C169">
        <v>3.26352488498416</v>
      </c>
      <c r="D169">
        <v>0</v>
      </c>
      <c r="E169">
        <v>10</v>
      </c>
      <c r="F169">
        <v>0</v>
      </c>
      <c r="G169">
        <v>5</v>
      </c>
      <c r="H169">
        <v>11</v>
      </c>
      <c r="I169">
        <v>171911</v>
      </c>
    </row>
    <row r="170" spans="1:9" x14ac:dyDescent="0.25">
      <c r="A170" t="s">
        <v>342</v>
      </c>
      <c r="B170" t="s">
        <v>343</v>
      </c>
      <c r="D170">
        <v>11</v>
      </c>
      <c r="E170">
        <v>0</v>
      </c>
      <c r="F170">
        <v>0</v>
      </c>
      <c r="G170">
        <v>0</v>
      </c>
      <c r="H170">
        <v>11</v>
      </c>
      <c r="I170">
        <v>156043</v>
      </c>
    </row>
    <row r="171" spans="1:9" x14ac:dyDescent="0.25">
      <c r="A171" t="s">
        <v>344</v>
      </c>
      <c r="B171" t="s">
        <v>345</v>
      </c>
      <c r="D171">
        <v>0</v>
      </c>
      <c r="E171">
        <v>10</v>
      </c>
      <c r="F171">
        <v>5</v>
      </c>
      <c r="G171">
        <v>6</v>
      </c>
      <c r="H171">
        <v>11</v>
      </c>
      <c r="I171">
        <v>170095</v>
      </c>
    </row>
    <row r="172" spans="1:9" x14ac:dyDescent="0.25">
      <c r="A172" t="s">
        <v>346</v>
      </c>
      <c r="B172" t="s">
        <v>347</v>
      </c>
      <c r="C172">
        <v>-0.15638220642283299</v>
      </c>
      <c r="D172">
        <v>10</v>
      </c>
      <c r="E172">
        <v>0</v>
      </c>
      <c r="F172">
        <v>3</v>
      </c>
      <c r="G172">
        <v>0</v>
      </c>
      <c r="H172">
        <v>11</v>
      </c>
      <c r="I172">
        <v>165072</v>
      </c>
    </row>
    <row r="173" spans="1:9" x14ac:dyDescent="0.25">
      <c r="A173" t="s">
        <v>348</v>
      </c>
      <c r="B173" t="s">
        <v>349</v>
      </c>
      <c r="D173">
        <v>5</v>
      </c>
      <c r="E173">
        <v>0</v>
      </c>
      <c r="F173">
        <v>7</v>
      </c>
      <c r="G173">
        <v>1</v>
      </c>
      <c r="H173">
        <v>11</v>
      </c>
      <c r="I173">
        <v>155594</v>
      </c>
    </row>
    <row r="174" spans="1:9" x14ac:dyDescent="0.25">
      <c r="A174" t="s">
        <v>350</v>
      </c>
      <c r="B174" t="s">
        <v>351</v>
      </c>
      <c r="C174">
        <v>5.87267679995613</v>
      </c>
      <c r="D174">
        <v>9</v>
      </c>
      <c r="E174">
        <v>0</v>
      </c>
      <c r="F174">
        <v>2</v>
      </c>
      <c r="G174">
        <v>0</v>
      </c>
      <c r="H174">
        <v>11</v>
      </c>
      <c r="I174">
        <v>158615</v>
      </c>
    </row>
    <row r="175" spans="1:9" x14ac:dyDescent="0.25">
      <c r="A175" t="s">
        <v>352</v>
      </c>
      <c r="B175" t="s">
        <v>35</v>
      </c>
      <c r="D175">
        <v>0</v>
      </c>
      <c r="E175">
        <v>7</v>
      </c>
      <c r="F175">
        <v>6</v>
      </c>
      <c r="G175">
        <v>0</v>
      </c>
      <c r="H175">
        <v>11</v>
      </c>
      <c r="I175">
        <v>161326</v>
      </c>
    </row>
    <row r="176" spans="1:9" x14ac:dyDescent="0.25">
      <c r="A176" t="s">
        <v>353</v>
      </c>
      <c r="B176" t="s">
        <v>354</v>
      </c>
      <c r="D176">
        <v>11</v>
      </c>
      <c r="E176">
        <v>0</v>
      </c>
      <c r="F176">
        <v>0</v>
      </c>
      <c r="G176">
        <v>0</v>
      </c>
      <c r="H176">
        <v>11</v>
      </c>
      <c r="I176">
        <v>169358</v>
      </c>
    </row>
    <row r="177" spans="1:9" x14ac:dyDescent="0.25">
      <c r="A177" t="s">
        <v>355</v>
      </c>
      <c r="B177" t="s">
        <v>356</v>
      </c>
      <c r="D177">
        <v>10</v>
      </c>
      <c r="E177">
        <v>0</v>
      </c>
      <c r="F177">
        <v>0</v>
      </c>
      <c r="G177">
        <v>0</v>
      </c>
      <c r="H177">
        <v>10</v>
      </c>
      <c r="I177">
        <v>170615</v>
      </c>
    </row>
    <row r="178" spans="1:9" x14ac:dyDescent="0.25">
      <c r="A178" t="s">
        <v>357</v>
      </c>
      <c r="B178" t="s">
        <v>358</v>
      </c>
      <c r="D178">
        <v>0</v>
      </c>
      <c r="E178">
        <v>6</v>
      </c>
      <c r="F178">
        <v>4</v>
      </c>
      <c r="G178">
        <v>5</v>
      </c>
      <c r="H178">
        <v>10</v>
      </c>
      <c r="I178">
        <v>170314</v>
      </c>
    </row>
    <row r="179" spans="1:9" x14ac:dyDescent="0.25">
      <c r="A179" t="s">
        <v>359</v>
      </c>
      <c r="B179" t="s">
        <v>360</v>
      </c>
      <c r="D179">
        <v>0</v>
      </c>
      <c r="E179">
        <v>9</v>
      </c>
      <c r="F179">
        <v>0</v>
      </c>
      <c r="G179">
        <v>2</v>
      </c>
      <c r="H179">
        <v>10</v>
      </c>
      <c r="I179">
        <v>154693</v>
      </c>
    </row>
    <row r="180" spans="1:9" x14ac:dyDescent="0.25">
      <c r="A180" t="s">
        <v>361</v>
      </c>
      <c r="B180" t="s">
        <v>362</v>
      </c>
      <c r="D180">
        <v>0</v>
      </c>
      <c r="E180">
        <v>6</v>
      </c>
      <c r="F180">
        <v>0</v>
      </c>
      <c r="G180">
        <v>8</v>
      </c>
      <c r="H180">
        <v>10</v>
      </c>
      <c r="I180">
        <v>152954</v>
      </c>
    </row>
    <row r="181" spans="1:9" x14ac:dyDescent="0.25">
      <c r="A181" t="s">
        <v>363</v>
      </c>
      <c r="B181" t="s">
        <v>364</v>
      </c>
      <c r="D181">
        <v>0</v>
      </c>
      <c r="E181">
        <v>8</v>
      </c>
      <c r="F181">
        <v>1</v>
      </c>
      <c r="G181">
        <v>9</v>
      </c>
      <c r="H181">
        <v>10</v>
      </c>
      <c r="I181">
        <v>171153</v>
      </c>
    </row>
    <row r="182" spans="1:9" x14ac:dyDescent="0.25">
      <c r="A182" t="s">
        <v>365</v>
      </c>
      <c r="B182" t="s">
        <v>366</v>
      </c>
      <c r="D182">
        <v>0</v>
      </c>
      <c r="E182">
        <v>8</v>
      </c>
      <c r="F182">
        <v>2</v>
      </c>
      <c r="G182">
        <v>10</v>
      </c>
      <c r="H182">
        <v>10</v>
      </c>
      <c r="I182">
        <v>152411</v>
      </c>
    </row>
    <row r="183" spans="1:9" x14ac:dyDescent="0.25">
      <c r="A183" t="s">
        <v>367</v>
      </c>
      <c r="B183" t="s">
        <v>368</v>
      </c>
      <c r="D183">
        <v>0</v>
      </c>
      <c r="E183">
        <v>8</v>
      </c>
      <c r="F183">
        <v>1</v>
      </c>
      <c r="G183">
        <v>7</v>
      </c>
      <c r="H183">
        <v>10</v>
      </c>
      <c r="I183">
        <v>172025</v>
      </c>
    </row>
    <row r="184" spans="1:9" x14ac:dyDescent="0.25">
      <c r="A184" t="s">
        <v>369</v>
      </c>
      <c r="B184" t="s">
        <v>370</v>
      </c>
      <c r="D184">
        <v>9</v>
      </c>
      <c r="E184">
        <v>0</v>
      </c>
      <c r="F184">
        <v>1</v>
      </c>
      <c r="G184">
        <v>0</v>
      </c>
      <c r="H184">
        <v>10</v>
      </c>
      <c r="I184">
        <v>164298</v>
      </c>
    </row>
    <row r="185" spans="1:9" x14ac:dyDescent="0.25">
      <c r="A185" t="s">
        <v>371</v>
      </c>
      <c r="B185" t="s">
        <v>372</v>
      </c>
      <c r="D185">
        <v>10</v>
      </c>
      <c r="E185">
        <v>0</v>
      </c>
      <c r="F185">
        <v>0</v>
      </c>
      <c r="G185">
        <v>0</v>
      </c>
      <c r="H185">
        <v>10</v>
      </c>
      <c r="I185">
        <v>159203</v>
      </c>
    </row>
    <row r="186" spans="1:9" x14ac:dyDescent="0.25">
      <c r="A186" t="s">
        <v>373</v>
      </c>
      <c r="B186" t="s">
        <v>374</v>
      </c>
      <c r="D186">
        <v>0</v>
      </c>
      <c r="E186">
        <v>5</v>
      </c>
      <c r="F186">
        <v>1</v>
      </c>
      <c r="G186">
        <v>10</v>
      </c>
      <c r="H186">
        <v>10</v>
      </c>
      <c r="I186">
        <v>168651</v>
      </c>
    </row>
    <row r="187" spans="1:9" x14ac:dyDescent="0.25">
      <c r="A187" t="s">
        <v>375</v>
      </c>
      <c r="B187" t="s">
        <v>376</v>
      </c>
      <c r="D187">
        <v>0</v>
      </c>
      <c r="E187">
        <v>0</v>
      </c>
      <c r="F187">
        <v>9</v>
      </c>
      <c r="G187">
        <v>2</v>
      </c>
      <c r="H187">
        <v>10</v>
      </c>
      <c r="I187">
        <v>171076</v>
      </c>
    </row>
    <row r="188" spans="1:9" x14ac:dyDescent="0.25">
      <c r="A188" t="s">
        <v>377</v>
      </c>
      <c r="B188" t="s">
        <v>378</v>
      </c>
      <c r="D188">
        <v>0</v>
      </c>
      <c r="E188">
        <v>6</v>
      </c>
      <c r="F188">
        <v>0</v>
      </c>
      <c r="G188">
        <v>9</v>
      </c>
      <c r="H188">
        <v>10</v>
      </c>
      <c r="I188">
        <v>160880</v>
      </c>
    </row>
    <row r="189" spans="1:9" x14ac:dyDescent="0.25">
      <c r="A189" t="s">
        <v>379</v>
      </c>
      <c r="B189" t="s">
        <v>380</v>
      </c>
      <c r="D189">
        <v>4</v>
      </c>
      <c r="E189">
        <v>2</v>
      </c>
      <c r="F189">
        <v>6</v>
      </c>
      <c r="G189">
        <v>7</v>
      </c>
      <c r="H189">
        <v>10</v>
      </c>
      <c r="I189">
        <v>171032</v>
      </c>
    </row>
    <row r="190" spans="1:9" x14ac:dyDescent="0.25">
      <c r="A190" t="s">
        <v>381</v>
      </c>
      <c r="B190" t="s">
        <v>382</v>
      </c>
      <c r="C190">
        <v>0.54988819322070104</v>
      </c>
      <c r="D190">
        <v>3</v>
      </c>
      <c r="E190">
        <v>1</v>
      </c>
      <c r="F190">
        <v>6</v>
      </c>
      <c r="G190">
        <v>4</v>
      </c>
      <c r="H190">
        <v>10</v>
      </c>
      <c r="I190">
        <v>167468</v>
      </c>
    </row>
    <row r="191" spans="1:9" x14ac:dyDescent="0.25">
      <c r="A191" t="s">
        <v>383</v>
      </c>
      <c r="B191" t="s">
        <v>384</v>
      </c>
      <c r="D191">
        <v>10</v>
      </c>
      <c r="E191">
        <v>0</v>
      </c>
      <c r="F191">
        <v>0</v>
      </c>
      <c r="G191">
        <v>0</v>
      </c>
      <c r="H191">
        <v>10</v>
      </c>
      <c r="I191">
        <v>166850</v>
      </c>
    </row>
    <row r="192" spans="1:9" x14ac:dyDescent="0.25">
      <c r="A192" t="s">
        <v>385</v>
      </c>
      <c r="B192" t="s">
        <v>386</v>
      </c>
      <c r="C192">
        <v>-7.6959186946113798</v>
      </c>
      <c r="D192">
        <v>10</v>
      </c>
      <c r="E192">
        <v>0</v>
      </c>
      <c r="F192">
        <v>0</v>
      </c>
      <c r="G192">
        <v>0</v>
      </c>
      <c r="H192">
        <v>10</v>
      </c>
      <c r="I192">
        <v>153607</v>
      </c>
    </row>
    <row r="193" spans="1:9" x14ac:dyDescent="0.25">
      <c r="A193" t="s">
        <v>387</v>
      </c>
      <c r="B193" t="s">
        <v>388</v>
      </c>
      <c r="D193">
        <v>0</v>
      </c>
      <c r="E193">
        <v>1</v>
      </c>
      <c r="F193">
        <v>9</v>
      </c>
      <c r="G193">
        <v>2</v>
      </c>
      <c r="H193">
        <v>10</v>
      </c>
      <c r="I193">
        <v>168008</v>
      </c>
    </row>
    <row r="194" spans="1:9" x14ac:dyDescent="0.25">
      <c r="A194" t="s">
        <v>389</v>
      </c>
      <c r="B194" t="s">
        <v>390</v>
      </c>
      <c r="C194">
        <v>7.3971719071171798</v>
      </c>
      <c r="D194">
        <v>7</v>
      </c>
      <c r="E194">
        <v>0</v>
      </c>
      <c r="F194">
        <v>5</v>
      </c>
      <c r="G194">
        <v>0</v>
      </c>
      <c r="H194">
        <v>10</v>
      </c>
      <c r="I194">
        <v>156307</v>
      </c>
    </row>
    <row r="195" spans="1:9" x14ac:dyDescent="0.25">
      <c r="A195" t="s">
        <v>391</v>
      </c>
      <c r="B195" t="s">
        <v>392</v>
      </c>
      <c r="D195">
        <v>0</v>
      </c>
      <c r="E195">
        <v>10</v>
      </c>
      <c r="F195">
        <v>3</v>
      </c>
      <c r="G195">
        <v>5</v>
      </c>
      <c r="H195">
        <v>10</v>
      </c>
      <c r="I195">
        <v>157968</v>
      </c>
    </row>
    <row r="196" spans="1:9" x14ac:dyDescent="0.25">
      <c r="A196" t="s">
        <v>393</v>
      </c>
      <c r="B196" t="s">
        <v>394</v>
      </c>
      <c r="C196">
        <v>5.9077657923371198</v>
      </c>
      <c r="D196">
        <v>0</v>
      </c>
      <c r="E196">
        <v>7</v>
      </c>
      <c r="F196">
        <v>0</v>
      </c>
      <c r="G196">
        <v>7</v>
      </c>
      <c r="H196">
        <v>10</v>
      </c>
      <c r="I196">
        <v>157967</v>
      </c>
    </row>
    <row r="197" spans="1:9" x14ac:dyDescent="0.25">
      <c r="A197" t="s">
        <v>395</v>
      </c>
      <c r="B197" t="s">
        <v>396</v>
      </c>
      <c r="D197">
        <v>7</v>
      </c>
      <c r="E197">
        <v>0</v>
      </c>
      <c r="F197">
        <v>7</v>
      </c>
      <c r="G197">
        <v>0</v>
      </c>
      <c r="H197">
        <v>10</v>
      </c>
      <c r="I197">
        <v>162557</v>
      </c>
    </row>
    <row r="198" spans="1:9" x14ac:dyDescent="0.25">
      <c r="A198" t="s">
        <v>397</v>
      </c>
      <c r="B198" t="s">
        <v>398</v>
      </c>
      <c r="C198">
        <v>8.1043000512832801</v>
      </c>
      <c r="D198">
        <v>0</v>
      </c>
      <c r="E198">
        <v>8</v>
      </c>
      <c r="F198">
        <v>0</v>
      </c>
      <c r="G198">
        <v>7</v>
      </c>
      <c r="H198">
        <v>10</v>
      </c>
      <c r="I198">
        <v>164264</v>
      </c>
    </row>
    <row r="199" spans="1:9" x14ac:dyDescent="0.25">
      <c r="A199" t="s">
        <v>399</v>
      </c>
      <c r="B199" t="s">
        <v>400</v>
      </c>
      <c r="C199">
        <v>1.8888902231339399</v>
      </c>
      <c r="D199">
        <v>4</v>
      </c>
      <c r="E199">
        <v>1</v>
      </c>
      <c r="F199">
        <v>9</v>
      </c>
      <c r="G199">
        <v>6</v>
      </c>
      <c r="H199">
        <v>10</v>
      </c>
      <c r="I199">
        <v>160144</v>
      </c>
    </row>
    <row r="200" spans="1:9" x14ac:dyDescent="0.25">
      <c r="A200" t="s">
        <v>401</v>
      </c>
      <c r="B200" t="s">
        <v>402</v>
      </c>
      <c r="C200">
        <v>-5.1923728606432101E-2</v>
      </c>
      <c r="D200">
        <v>9</v>
      </c>
      <c r="E200">
        <v>1</v>
      </c>
      <c r="F200">
        <v>2</v>
      </c>
      <c r="G200">
        <v>0</v>
      </c>
      <c r="H200">
        <v>10</v>
      </c>
      <c r="I200">
        <v>161810</v>
      </c>
    </row>
    <row r="201" spans="1:9" x14ac:dyDescent="0.25">
      <c r="A201" t="s">
        <v>403</v>
      </c>
      <c r="B201" t="s">
        <v>404</v>
      </c>
      <c r="D201">
        <v>9</v>
      </c>
      <c r="E201">
        <v>0</v>
      </c>
      <c r="F201">
        <v>0</v>
      </c>
      <c r="G201">
        <v>0</v>
      </c>
      <c r="H201">
        <v>9</v>
      </c>
      <c r="I201">
        <v>155909</v>
      </c>
    </row>
    <row r="202" spans="1:9" x14ac:dyDescent="0.25">
      <c r="A202" t="s">
        <v>405</v>
      </c>
      <c r="B202" t="s">
        <v>406</v>
      </c>
      <c r="D202">
        <v>0</v>
      </c>
      <c r="E202">
        <v>7</v>
      </c>
      <c r="F202">
        <v>0</v>
      </c>
      <c r="G202">
        <v>5</v>
      </c>
      <c r="H202">
        <v>9</v>
      </c>
      <c r="I202">
        <v>155990</v>
      </c>
    </row>
    <row r="203" spans="1:9" x14ac:dyDescent="0.25">
      <c r="A203" t="s">
        <v>407</v>
      </c>
      <c r="B203" t="s">
        <v>408</v>
      </c>
      <c r="D203">
        <v>0</v>
      </c>
      <c r="E203">
        <v>8</v>
      </c>
      <c r="F203">
        <v>0</v>
      </c>
      <c r="G203">
        <v>4</v>
      </c>
      <c r="H203">
        <v>9</v>
      </c>
      <c r="I203">
        <v>156034</v>
      </c>
    </row>
    <row r="204" spans="1:9" x14ac:dyDescent="0.25">
      <c r="A204" t="s">
        <v>409</v>
      </c>
      <c r="B204" t="s">
        <v>410</v>
      </c>
      <c r="D204">
        <v>0</v>
      </c>
      <c r="E204">
        <v>2</v>
      </c>
      <c r="F204">
        <v>6</v>
      </c>
      <c r="G204">
        <v>5</v>
      </c>
      <c r="H204">
        <v>9</v>
      </c>
      <c r="I204">
        <v>156730</v>
      </c>
    </row>
    <row r="205" spans="1:9" x14ac:dyDescent="0.25">
      <c r="A205" t="s">
        <v>411</v>
      </c>
      <c r="B205" t="s">
        <v>412</v>
      </c>
      <c r="D205">
        <v>0</v>
      </c>
      <c r="E205">
        <v>0</v>
      </c>
      <c r="F205">
        <v>9</v>
      </c>
      <c r="G205">
        <v>0</v>
      </c>
      <c r="H205">
        <v>9</v>
      </c>
      <c r="I205">
        <v>166285</v>
      </c>
    </row>
    <row r="206" spans="1:9" x14ac:dyDescent="0.25">
      <c r="A206" t="s">
        <v>413</v>
      </c>
      <c r="B206" t="s">
        <v>414</v>
      </c>
      <c r="D206">
        <v>0</v>
      </c>
      <c r="E206">
        <v>2</v>
      </c>
      <c r="F206">
        <v>0</v>
      </c>
      <c r="G206">
        <v>8</v>
      </c>
      <c r="H206">
        <v>9</v>
      </c>
      <c r="I206">
        <v>160952</v>
      </c>
    </row>
    <row r="207" spans="1:9" x14ac:dyDescent="0.25">
      <c r="A207" t="s">
        <v>415</v>
      </c>
      <c r="B207" t="s">
        <v>416</v>
      </c>
      <c r="D207">
        <v>9</v>
      </c>
      <c r="E207">
        <v>0</v>
      </c>
      <c r="F207">
        <v>1</v>
      </c>
      <c r="G207">
        <v>0</v>
      </c>
      <c r="H207">
        <v>9</v>
      </c>
      <c r="I207">
        <v>169454</v>
      </c>
    </row>
    <row r="208" spans="1:9" x14ac:dyDescent="0.25">
      <c r="A208" t="s">
        <v>417</v>
      </c>
      <c r="B208" t="s">
        <v>418</v>
      </c>
      <c r="C208">
        <v>5.3819528708605802</v>
      </c>
      <c r="D208">
        <v>1</v>
      </c>
      <c r="E208">
        <v>3</v>
      </c>
      <c r="F208">
        <v>8</v>
      </c>
      <c r="G208">
        <v>7</v>
      </c>
      <c r="H208">
        <v>9</v>
      </c>
      <c r="I208">
        <v>164568</v>
      </c>
    </row>
    <row r="209" spans="1:9" x14ac:dyDescent="0.25">
      <c r="A209" t="s">
        <v>419</v>
      </c>
      <c r="B209" t="s">
        <v>420</v>
      </c>
      <c r="D209">
        <v>0</v>
      </c>
      <c r="E209">
        <v>4</v>
      </c>
      <c r="F209">
        <v>0</v>
      </c>
      <c r="G209">
        <v>7</v>
      </c>
      <c r="H209">
        <v>9</v>
      </c>
      <c r="I209">
        <v>171211</v>
      </c>
    </row>
    <row r="210" spans="1:9" x14ac:dyDescent="0.25">
      <c r="A210" t="s">
        <v>421</v>
      </c>
      <c r="B210" t="s">
        <v>422</v>
      </c>
      <c r="C210">
        <v>4.9080267801869901</v>
      </c>
      <c r="D210">
        <v>1</v>
      </c>
      <c r="E210">
        <v>1</v>
      </c>
      <c r="F210">
        <v>7</v>
      </c>
      <c r="G210">
        <v>5</v>
      </c>
      <c r="H210">
        <v>9</v>
      </c>
      <c r="I210">
        <v>168826</v>
      </c>
    </row>
    <row r="211" spans="1:9" x14ac:dyDescent="0.25">
      <c r="A211" t="s">
        <v>423</v>
      </c>
      <c r="B211" t="s">
        <v>424</v>
      </c>
      <c r="C211">
        <v>12.9597985778283</v>
      </c>
      <c r="D211">
        <v>0</v>
      </c>
      <c r="E211">
        <v>1</v>
      </c>
      <c r="F211">
        <v>6</v>
      </c>
      <c r="G211">
        <v>5</v>
      </c>
      <c r="H211">
        <v>9</v>
      </c>
      <c r="I211">
        <v>154206</v>
      </c>
    </row>
    <row r="212" spans="1:9" x14ac:dyDescent="0.25">
      <c r="A212" t="s">
        <v>425</v>
      </c>
      <c r="B212" t="s">
        <v>426</v>
      </c>
      <c r="C212">
        <v>-0.77026433178740505</v>
      </c>
      <c r="D212">
        <v>9</v>
      </c>
      <c r="E212">
        <v>1</v>
      </c>
      <c r="F212">
        <v>0</v>
      </c>
      <c r="G212">
        <v>1</v>
      </c>
      <c r="H212">
        <v>9</v>
      </c>
      <c r="I212">
        <v>154223</v>
      </c>
    </row>
    <row r="213" spans="1:9" x14ac:dyDescent="0.25">
      <c r="A213" t="s">
        <v>427</v>
      </c>
      <c r="B213" t="s">
        <v>428</v>
      </c>
      <c r="D213">
        <v>9</v>
      </c>
      <c r="E213">
        <v>0</v>
      </c>
      <c r="F213">
        <v>0</v>
      </c>
      <c r="G213">
        <v>1</v>
      </c>
      <c r="H213">
        <v>9</v>
      </c>
      <c r="I213">
        <v>163162</v>
      </c>
    </row>
    <row r="214" spans="1:9" x14ac:dyDescent="0.25">
      <c r="A214" t="s">
        <v>429</v>
      </c>
      <c r="B214" t="s">
        <v>430</v>
      </c>
      <c r="C214">
        <v>0.94151135980696699</v>
      </c>
      <c r="D214">
        <v>7</v>
      </c>
      <c r="E214">
        <v>7</v>
      </c>
      <c r="F214">
        <v>5</v>
      </c>
      <c r="G214">
        <v>2</v>
      </c>
      <c r="H214">
        <v>9</v>
      </c>
      <c r="I214">
        <v>170642</v>
      </c>
    </row>
    <row r="215" spans="1:9" x14ac:dyDescent="0.25">
      <c r="A215" t="s">
        <v>431</v>
      </c>
      <c r="B215" t="s">
        <v>432</v>
      </c>
      <c r="C215">
        <v>-0.53730492505204697</v>
      </c>
      <c r="D215">
        <v>8</v>
      </c>
      <c r="E215">
        <v>0</v>
      </c>
      <c r="F215">
        <v>2</v>
      </c>
      <c r="G215">
        <v>3</v>
      </c>
      <c r="H215">
        <v>9</v>
      </c>
      <c r="I215">
        <v>159663</v>
      </c>
    </row>
    <row r="216" spans="1:9" x14ac:dyDescent="0.25">
      <c r="A216" t="s">
        <v>433</v>
      </c>
      <c r="B216" t="s">
        <v>434</v>
      </c>
      <c r="D216">
        <v>9</v>
      </c>
      <c r="E216">
        <v>0</v>
      </c>
      <c r="F216">
        <v>0</v>
      </c>
      <c r="G216">
        <v>0</v>
      </c>
      <c r="H216">
        <v>9</v>
      </c>
      <c r="I216">
        <v>167547</v>
      </c>
    </row>
    <row r="217" spans="1:9" x14ac:dyDescent="0.25">
      <c r="A217" t="s">
        <v>435</v>
      </c>
      <c r="B217" t="s">
        <v>436</v>
      </c>
      <c r="D217">
        <v>0</v>
      </c>
      <c r="E217">
        <v>0</v>
      </c>
      <c r="F217">
        <v>0</v>
      </c>
      <c r="G217">
        <v>9</v>
      </c>
      <c r="H217">
        <v>9</v>
      </c>
      <c r="I217">
        <v>164100</v>
      </c>
    </row>
    <row r="218" spans="1:9" x14ac:dyDescent="0.25">
      <c r="A218" t="s">
        <v>437</v>
      </c>
      <c r="B218" t="s">
        <v>438</v>
      </c>
      <c r="D218">
        <v>1</v>
      </c>
      <c r="E218">
        <v>7</v>
      </c>
      <c r="F218">
        <v>2</v>
      </c>
      <c r="G218">
        <v>0</v>
      </c>
      <c r="H218">
        <v>9</v>
      </c>
      <c r="I218">
        <v>171258</v>
      </c>
    </row>
    <row r="219" spans="1:9" x14ac:dyDescent="0.25">
      <c r="A219" t="s">
        <v>439</v>
      </c>
      <c r="B219" t="s">
        <v>440</v>
      </c>
      <c r="D219">
        <v>1</v>
      </c>
      <c r="E219">
        <v>6</v>
      </c>
      <c r="F219">
        <v>7</v>
      </c>
      <c r="G219">
        <v>2</v>
      </c>
      <c r="H219">
        <v>9</v>
      </c>
      <c r="I219">
        <v>171096</v>
      </c>
    </row>
    <row r="220" spans="1:9" x14ac:dyDescent="0.25">
      <c r="A220" t="s">
        <v>441</v>
      </c>
      <c r="B220" t="s">
        <v>442</v>
      </c>
      <c r="D220">
        <v>4</v>
      </c>
      <c r="E220">
        <v>5</v>
      </c>
      <c r="F220">
        <v>4</v>
      </c>
      <c r="G220">
        <v>3</v>
      </c>
      <c r="H220">
        <v>8</v>
      </c>
      <c r="I220">
        <v>156201</v>
      </c>
    </row>
    <row r="221" spans="1:9" x14ac:dyDescent="0.25">
      <c r="A221" t="s">
        <v>443</v>
      </c>
      <c r="B221" t="s">
        <v>444</v>
      </c>
      <c r="D221">
        <v>0</v>
      </c>
      <c r="E221">
        <v>0</v>
      </c>
      <c r="F221">
        <v>8</v>
      </c>
      <c r="G221">
        <v>1</v>
      </c>
      <c r="H221">
        <v>8</v>
      </c>
      <c r="I221">
        <v>156261</v>
      </c>
    </row>
    <row r="222" spans="1:9" x14ac:dyDescent="0.25">
      <c r="A222" t="s">
        <v>445</v>
      </c>
      <c r="B222" t="s">
        <v>446</v>
      </c>
      <c r="D222">
        <v>8</v>
      </c>
      <c r="E222">
        <v>0</v>
      </c>
      <c r="F222">
        <v>0</v>
      </c>
      <c r="G222">
        <v>0</v>
      </c>
      <c r="H222">
        <v>8</v>
      </c>
      <c r="I222">
        <v>166541</v>
      </c>
    </row>
    <row r="223" spans="1:9" x14ac:dyDescent="0.25">
      <c r="A223" t="s">
        <v>447</v>
      </c>
      <c r="B223" t="s">
        <v>448</v>
      </c>
      <c r="C223">
        <v>-1.36487972665541</v>
      </c>
      <c r="D223">
        <v>1</v>
      </c>
      <c r="E223">
        <v>1</v>
      </c>
      <c r="F223">
        <v>8</v>
      </c>
      <c r="G223">
        <v>2</v>
      </c>
      <c r="H223">
        <v>8</v>
      </c>
      <c r="I223">
        <v>156264</v>
      </c>
    </row>
    <row r="224" spans="1:9" x14ac:dyDescent="0.25">
      <c r="A224" t="s">
        <v>449</v>
      </c>
      <c r="B224" t="s">
        <v>450</v>
      </c>
      <c r="D224">
        <v>0</v>
      </c>
      <c r="E224">
        <v>5</v>
      </c>
      <c r="F224">
        <v>6</v>
      </c>
      <c r="G224">
        <v>6</v>
      </c>
      <c r="H224">
        <v>8</v>
      </c>
      <c r="I224">
        <v>165311</v>
      </c>
    </row>
    <row r="225" spans="1:9" x14ac:dyDescent="0.25">
      <c r="A225" t="s">
        <v>451</v>
      </c>
      <c r="B225" t="s">
        <v>452</v>
      </c>
      <c r="D225">
        <v>2</v>
      </c>
      <c r="E225">
        <v>6</v>
      </c>
      <c r="F225">
        <v>7</v>
      </c>
      <c r="G225">
        <v>4</v>
      </c>
      <c r="H225">
        <v>8</v>
      </c>
      <c r="I225">
        <v>170312</v>
      </c>
    </row>
    <row r="226" spans="1:9" x14ac:dyDescent="0.25">
      <c r="A226" t="s">
        <v>453</v>
      </c>
      <c r="B226" t="s">
        <v>454</v>
      </c>
      <c r="D226">
        <v>1</v>
      </c>
      <c r="E226">
        <v>5</v>
      </c>
      <c r="F226">
        <v>7</v>
      </c>
      <c r="G226">
        <v>1</v>
      </c>
      <c r="H226">
        <v>8</v>
      </c>
      <c r="I226">
        <v>160844</v>
      </c>
    </row>
    <row r="227" spans="1:9" x14ac:dyDescent="0.25">
      <c r="A227" t="s">
        <v>455</v>
      </c>
      <c r="B227" t="s">
        <v>456</v>
      </c>
      <c r="D227">
        <v>0</v>
      </c>
      <c r="E227">
        <v>6</v>
      </c>
      <c r="F227">
        <v>0</v>
      </c>
      <c r="G227">
        <v>5</v>
      </c>
      <c r="H227">
        <v>8</v>
      </c>
      <c r="I227">
        <v>152476</v>
      </c>
    </row>
    <row r="228" spans="1:9" x14ac:dyDescent="0.25">
      <c r="A228" t="s">
        <v>457</v>
      </c>
      <c r="B228" t="s">
        <v>458</v>
      </c>
      <c r="D228">
        <v>0</v>
      </c>
      <c r="E228">
        <v>0</v>
      </c>
      <c r="F228">
        <v>7</v>
      </c>
      <c r="G228">
        <v>1</v>
      </c>
      <c r="H228">
        <v>8</v>
      </c>
      <c r="I228">
        <v>163741</v>
      </c>
    </row>
    <row r="229" spans="1:9" x14ac:dyDescent="0.25">
      <c r="A229" t="s">
        <v>459</v>
      </c>
      <c r="B229" t="s">
        <v>460</v>
      </c>
      <c r="D229">
        <v>1</v>
      </c>
      <c r="E229">
        <v>7</v>
      </c>
      <c r="F229">
        <v>2</v>
      </c>
      <c r="G229">
        <v>0</v>
      </c>
      <c r="H229">
        <v>8</v>
      </c>
      <c r="I229">
        <v>166521</v>
      </c>
    </row>
    <row r="230" spans="1:9" x14ac:dyDescent="0.25">
      <c r="A230" t="s">
        <v>461</v>
      </c>
      <c r="B230" t="s">
        <v>462</v>
      </c>
      <c r="D230">
        <v>3</v>
      </c>
      <c r="E230">
        <v>7</v>
      </c>
      <c r="F230">
        <v>5</v>
      </c>
      <c r="G230">
        <v>2</v>
      </c>
      <c r="H230">
        <v>8</v>
      </c>
      <c r="I230">
        <v>153680</v>
      </c>
    </row>
    <row r="231" spans="1:9" x14ac:dyDescent="0.25">
      <c r="A231" t="s">
        <v>463</v>
      </c>
      <c r="B231" t="s">
        <v>464</v>
      </c>
      <c r="D231">
        <v>8</v>
      </c>
      <c r="E231">
        <v>0</v>
      </c>
      <c r="F231">
        <v>0</v>
      </c>
      <c r="G231">
        <v>0</v>
      </c>
      <c r="H231">
        <v>8</v>
      </c>
      <c r="I231">
        <v>170527</v>
      </c>
    </row>
    <row r="232" spans="1:9" x14ac:dyDescent="0.25">
      <c r="A232" t="s">
        <v>465</v>
      </c>
      <c r="B232" t="s">
        <v>466</v>
      </c>
      <c r="D232">
        <v>0</v>
      </c>
      <c r="E232">
        <v>6</v>
      </c>
      <c r="F232">
        <v>1</v>
      </c>
      <c r="G232">
        <v>5</v>
      </c>
      <c r="H232">
        <v>8</v>
      </c>
      <c r="I232">
        <v>170435</v>
      </c>
    </row>
    <row r="233" spans="1:9" x14ac:dyDescent="0.25">
      <c r="A233" t="s">
        <v>467</v>
      </c>
      <c r="B233" t="s">
        <v>468</v>
      </c>
      <c r="C233">
        <v>9.9393275699974399</v>
      </c>
      <c r="D233">
        <v>0</v>
      </c>
      <c r="E233">
        <v>0</v>
      </c>
      <c r="F233">
        <v>6</v>
      </c>
      <c r="G233">
        <v>4</v>
      </c>
      <c r="H233">
        <v>8</v>
      </c>
      <c r="I233">
        <v>160451</v>
      </c>
    </row>
    <row r="234" spans="1:9" x14ac:dyDescent="0.25">
      <c r="A234" t="s">
        <v>469</v>
      </c>
      <c r="B234" t="s">
        <v>470</v>
      </c>
      <c r="D234">
        <v>2</v>
      </c>
      <c r="E234">
        <v>0</v>
      </c>
      <c r="F234">
        <v>8</v>
      </c>
      <c r="G234">
        <v>0</v>
      </c>
      <c r="H234">
        <v>8</v>
      </c>
      <c r="I234">
        <v>166131</v>
      </c>
    </row>
    <row r="235" spans="1:9" x14ac:dyDescent="0.25">
      <c r="A235" t="s">
        <v>471</v>
      </c>
      <c r="B235" t="s">
        <v>472</v>
      </c>
      <c r="C235">
        <v>1.8142848117224499</v>
      </c>
      <c r="D235">
        <v>8</v>
      </c>
      <c r="E235">
        <v>0</v>
      </c>
      <c r="F235">
        <v>0</v>
      </c>
      <c r="G235">
        <v>0</v>
      </c>
      <c r="H235">
        <v>8</v>
      </c>
      <c r="I235">
        <v>171907</v>
      </c>
    </row>
    <row r="236" spans="1:9" x14ac:dyDescent="0.25">
      <c r="A236" t="s">
        <v>473</v>
      </c>
      <c r="B236" t="s">
        <v>474</v>
      </c>
      <c r="C236">
        <v>2.4076722751297699</v>
      </c>
      <c r="D236">
        <v>8</v>
      </c>
      <c r="E236">
        <v>0</v>
      </c>
      <c r="F236">
        <v>0</v>
      </c>
      <c r="G236">
        <v>0</v>
      </c>
      <c r="H236">
        <v>8</v>
      </c>
      <c r="I236">
        <v>168690</v>
      </c>
    </row>
    <row r="237" spans="1:9" x14ac:dyDescent="0.25">
      <c r="A237" t="s">
        <v>475</v>
      </c>
      <c r="B237" t="s">
        <v>476</v>
      </c>
      <c r="C237">
        <v>9.7865595742079208</v>
      </c>
      <c r="D237">
        <v>0</v>
      </c>
      <c r="E237">
        <v>5</v>
      </c>
      <c r="F237">
        <v>0</v>
      </c>
      <c r="G237">
        <v>7</v>
      </c>
      <c r="H237">
        <v>8</v>
      </c>
      <c r="I237">
        <v>157940</v>
      </c>
    </row>
    <row r="238" spans="1:9" x14ac:dyDescent="0.25">
      <c r="A238" t="s">
        <v>477</v>
      </c>
      <c r="B238" t="s">
        <v>478</v>
      </c>
      <c r="D238">
        <v>8</v>
      </c>
      <c r="E238">
        <v>0</v>
      </c>
      <c r="F238">
        <v>0</v>
      </c>
      <c r="G238">
        <v>0</v>
      </c>
      <c r="H238">
        <v>8</v>
      </c>
      <c r="I238">
        <v>158418</v>
      </c>
    </row>
    <row r="239" spans="1:9" x14ac:dyDescent="0.25">
      <c r="A239" t="s">
        <v>479</v>
      </c>
      <c r="B239" t="s">
        <v>480</v>
      </c>
      <c r="D239">
        <v>2</v>
      </c>
      <c r="E239">
        <v>1</v>
      </c>
      <c r="F239">
        <v>5</v>
      </c>
      <c r="G239">
        <v>6</v>
      </c>
      <c r="H239">
        <v>8</v>
      </c>
      <c r="I239">
        <v>169795</v>
      </c>
    </row>
    <row r="240" spans="1:9" x14ac:dyDescent="0.25">
      <c r="A240" t="s">
        <v>481</v>
      </c>
      <c r="B240" t="s">
        <v>482</v>
      </c>
      <c r="D240">
        <v>4</v>
      </c>
      <c r="E240">
        <v>1</v>
      </c>
      <c r="F240">
        <v>8</v>
      </c>
      <c r="G240">
        <v>5</v>
      </c>
      <c r="H240">
        <v>8</v>
      </c>
      <c r="I240">
        <v>159197</v>
      </c>
    </row>
    <row r="241" spans="1:9" x14ac:dyDescent="0.25">
      <c r="A241" t="s">
        <v>483</v>
      </c>
      <c r="B241" t="s">
        <v>484</v>
      </c>
      <c r="D241">
        <v>7</v>
      </c>
      <c r="E241">
        <v>0</v>
      </c>
      <c r="F241">
        <v>0</v>
      </c>
      <c r="G241">
        <v>1</v>
      </c>
      <c r="H241">
        <v>8</v>
      </c>
      <c r="I241">
        <v>166267</v>
      </c>
    </row>
    <row r="242" spans="1:9" x14ac:dyDescent="0.25">
      <c r="A242" t="s">
        <v>485</v>
      </c>
      <c r="B242" t="s">
        <v>486</v>
      </c>
      <c r="C242">
        <v>4.88817947078988</v>
      </c>
      <c r="D242">
        <v>5</v>
      </c>
      <c r="E242">
        <v>7</v>
      </c>
      <c r="F242">
        <v>2</v>
      </c>
      <c r="G242">
        <v>2</v>
      </c>
      <c r="H242">
        <v>8</v>
      </c>
      <c r="I242">
        <v>159281</v>
      </c>
    </row>
    <row r="243" spans="1:9" x14ac:dyDescent="0.25">
      <c r="A243" t="s">
        <v>487</v>
      </c>
      <c r="B243" t="s">
        <v>488</v>
      </c>
      <c r="C243">
        <v>-1.23147506088894</v>
      </c>
      <c r="D243">
        <v>8</v>
      </c>
      <c r="E243">
        <v>0</v>
      </c>
      <c r="F243">
        <v>0</v>
      </c>
      <c r="G243">
        <v>0</v>
      </c>
      <c r="H243">
        <v>8</v>
      </c>
      <c r="I243">
        <v>156157</v>
      </c>
    </row>
    <row r="244" spans="1:9" x14ac:dyDescent="0.25">
      <c r="A244" t="s">
        <v>489</v>
      </c>
      <c r="B244" t="s">
        <v>490</v>
      </c>
      <c r="C244">
        <v>-7.3918124617227896</v>
      </c>
      <c r="D244">
        <v>0</v>
      </c>
      <c r="E244">
        <v>0</v>
      </c>
      <c r="F244">
        <v>8</v>
      </c>
      <c r="G244">
        <v>0</v>
      </c>
      <c r="H244">
        <v>8</v>
      </c>
      <c r="I244">
        <v>164559</v>
      </c>
    </row>
    <row r="245" spans="1:9" x14ac:dyDescent="0.25">
      <c r="A245" t="s">
        <v>491</v>
      </c>
      <c r="B245" t="s">
        <v>492</v>
      </c>
      <c r="D245">
        <v>8</v>
      </c>
      <c r="E245">
        <v>1</v>
      </c>
      <c r="F245">
        <v>0</v>
      </c>
      <c r="G245">
        <v>0</v>
      </c>
      <c r="H245">
        <v>8</v>
      </c>
      <c r="I245">
        <v>154654</v>
      </c>
    </row>
    <row r="246" spans="1:9" x14ac:dyDescent="0.25">
      <c r="A246" t="s">
        <v>493</v>
      </c>
      <c r="B246" t="s">
        <v>494</v>
      </c>
      <c r="C246">
        <v>-0.70127483017189596</v>
      </c>
      <c r="D246">
        <v>0</v>
      </c>
      <c r="E246">
        <v>1</v>
      </c>
      <c r="F246">
        <v>8</v>
      </c>
      <c r="G246">
        <v>0</v>
      </c>
      <c r="H246">
        <v>8</v>
      </c>
      <c r="I246">
        <v>156064</v>
      </c>
    </row>
    <row r="247" spans="1:9" x14ac:dyDescent="0.25">
      <c r="A247" t="s">
        <v>495</v>
      </c>
      <c r="B247" t="s">
        <v>496</v>
      </c>
      <c r="C247">
        <v>-0.169524717494103</v>
      </c>
      <c r="D247">
        <v>3</v>
      </c>
      <c r="E247">
        <v>8</v>
      </c>
      <c r="F247">
        <v>0</v>
      </c>
      <c r="G247">
        <v>1</v>
      </c>
      <c r="H247">
        <v>8</v>
      </c>
      <c r="I247">
        <v>165102</v>
      </c>
    </row>
    <row r="248" spans="1:9" x14ac:dyDescent="0.25">
      <c r="A248" t="s">
        <v>497</v>
      </c>
      <c r="B248" t="s">
        <v>498</v>
      </c>
      <c r="D248">
        <v>0</v>
      </c>
      <c r="E248">
        <v>6</v>
      </c>
      <c r="F248">
        <v>3</v>
      </c>
      <c r="G248">
        <v>0</v>
      </c>
      <c r="H248">
        <v>8</v>
      </c>
      <c r="I248">
        <v>171599</v>
      </c>
    </row>
    <row r="249" spans="1:9" x14ac:dyDescent="0.25">
      <c r="A249" t="s">
        <v>499</v>
      </c>
      <c r="B249" t="s">
        <v>500</v>
      </c>
      <c r="D249">
        <v>1</v>
      </c>
      <c r="E249">
        <v>1</v>
      </c>
      <c r="F249">
        <v>7</v>
      </c>
      <c r="G249">
        <v>2</v>
      </c>
      <c r="H249">
        <v>7</v>
      </c>
      <c r="I249">
        <v>159120</v>
      </c>
    </row>
    <row r="250" spans="1:9" x14ac:dyDescent="0.25">
      <c r="A250" t="s">
        <v>501</v>
      </c>
      <c r="B250" t="s">
        <v>502</v>
      </c>
      <c r="D250">
        <v>7</v>
      </c>
      <c r="E250">
        <v>0</v>
      </c>
      <c r="F250">
        <v>0</v>
      </c>
      <c r="G250">
        <v>0</v>
      </c>
      <c r="H250">
        <v>7</v>
      </c>
      <c r="I250">
        <v>153321</v>
      </c>
    </row>
    <row r="251" spans="1:9" x14ac:dyDescent="0.25">
      <c r="A251" t="s">
        <v>503</v>
      </c>
      <c r="B251" t="s">
        <v>504</v>
      </c>
      <c r="D251">
        <v>0</v>
      </c>
      <c r="E251">
        <v>0</v>
      </c>
      <c r="F251">
        <v>4</v>
      </c>
      <c r="G251">
        <v>5</v>
      </c>
      <c r="H251">
        <v>7</v>
      </c>
      <c r="I251">
        <v>164828</v>
      </c>
    </row>
    <row r="252" spans="1:9" x14ac:dyDescent="0.25">
      <c r="A252" t="s">
        <v>505</v>
      </c>
      <c r="B252" t="s">
        <v>506</v>
      </c>
      <c r="D252">
        <v>7</v>
      </c>
      <c r="E252">
        <v>2</v>
      </c>
      <c r="F252">
        <v>2</v>
      </c>
      <c r="G252">
        <v>0</v>
      </c>
      <c r="H252">
        <v>7</v>
      </c>
      <c r="I252">
        <v>156234</v>
      </c>
    </row>
    <row r="253" spans="1:9" x14ac:dyDescent="0.25">
      <c r="A253" t="s">
        <v>507</v>
      </c>
      <c r="B253" t="s">
        <v>508</v>
      </c>
      <c r="D253">
        <v>0</v>
      </c>
      <c r="E253">
        <v>0</v>
      </c>
      <c r="F253">
        <v>7</v>
      </c>
      <c r="G253">
        <v>0</v>
      </c>
      <c r="H253">
        <v>7</v>
      </c>
      <c r="I253">
        <v>155932</v>
      </c>
    </row>
    <row r="254" spans="1:9" x14ac:dyDescent="0.25">
      <c r="A254" t="s">
        <v>509</v>
      </c>
      <c r="B254" t="s">
        <v>510</v>
      </c>
      <c r="D254">
        <v>0</v>
      </c>
      <c r="E254">
        <v>7</v>
      </c>
      <c r="F254">
        <v>0</v>
      </c>
      <c r="G254">
        <v>3</v>
      </c>
      <c r="H254">
        <v>7</v>
      </c>
      <c r="I254">
        <v>154615</v>
      </c>
    </row>
    <row r="255" spans="1:9" x14ac:dyDescent="0.25">
      <c r="A255" t="s">
        <v>511</v>
      </c>
      <c r="B255" t="s">
        <v>512</v>
      </c>
      <c r="D255">
        <v>3</v>
      </c>
      <c r="E255">
        <v>0</v>
      </c>
      <c r="F255">
        <v>1</v>
      </c>
      <c r="G255">
        <v>4</v>
      </c>
      <c r="H255">
        <v>7</v>
      </c>
      <c r="I255">
        <v>153565</v>
      </c>
    </row>
    <row r="256" spans="1:9" x14ac:dyDescent="0.25">
      <c r="A256" t="s">
        <v>513</v>
      </c>
      <c r="B256" t="s">
        <v>514</v>
      </c>
      <c r="D256">
        <v>3</v>
      </c>
      <c r="E256">
        <v>0</v>
      </c>
      <c r="F256">
        <v>0</v>
      </c>
      <c r="G256">
        <v>4</v>
      </c>
      <c r="H256">
        <v>7</v>
      </c>
      <c r="I256">
        <v>171550</v>
      </c>
    </row>
    <row r="257" spans="1:9" x14ac:dyDescent="0.25">
      <c r="A257" t="s">
        <v>515</v>
      </c>
      <c r="B257" t="s">
        <v>516</v>
      </c>
      <c r="D257">
        <v>0</v>
      </c>
      <c r="E257">
        <v>5</v>
      </c>
      <c r="F257">
        <v>0</v>
      </c>
      <c r="G257">
        <v>3</v>
      </c>
      <c r="H257">
        <v>7</v>
      </c>
      <c r="I257">
        <v>157290</v>
      </c>
    </row>
    <row r="258" spans="1:9" x14ac:dyDescent="0.25">
      <c r="A258" t="s">
        <v>517</v>
      </c>
      <c r="B258" t="s">
        <v>518</v>
      </c>
      <c r="C258">
        <v>2.2333238458911899</v>
      </c>
      <c r="D258">
        <v>6</v>
      </c>
      <c r="E258">
        <v>0</v>
      </c>
      <c r="F258">
        <v>4</v>
      </c>
      <c r="G258">
        <v>0</v>
      </c>
      <c r="H258">
        <v>7</v>
      </c>
      <c r="I258">
        <v>163116</v>
      </c>
    </row>
    <row r="259" spans="1:9" x14ac:dyDescent="0.25">
      <c r="A259" t="s">
        <v>519</v>
      </c>
      <c r="B259" t="s">
        <v>520</v>
      </c>
      <c r="C259">
        <v>5.3731305712241904</v>
      </c>
      <c r="D259">
        <v>0</v>
      </c>
      <c r="E259">
        <v>6</v>
      </c>
      <c r="F259">
        <v>1</v>
      </c>
      <c r="G259">
        <v>5</v>
      </c>
      <c r="H259">
        <v>7</v>
      </c>
      <c r="I259">
        <v>160383</v>
      </c>
    </row>
    <row r="260" spans="1:9" x14ac:dyDescent="0.25">
      <c r="A260" t="s">
        <v>521</v>
      </c>
      <c r="B260" t="s">
        <v>522</v>
      </c>
      <c r="D260">
        <v>0</v>
      </c>
      <c r="E260">
        <v>7</v>
      </c>
      <c r="F260">
        <v>2</v>
      </c>
      <c r="G260">
        <v>0</v>
      </c>
      <c r="H260">
        <v>7</v>
      </c>
      <c r="I260">
        <v>162417</v>
      </c>
    </row>
    <row r="261" spans="1:9" x14ac:dyDescent="0.25">
      <c r="A261" t="s">
        <v>523</v>
      </c>
      <c r="B261" t="s">
        <v>524</v>
      </c>
      <c r="D261">
        <v>0</v>
      </c>
      <c r="E261">
        <v>0</v>
      </c>
      <c r="F261">
        <v>0</v>
      </c>
      <c r="G261">
        <v>7</v>
      </c>
      <c r="H261">
        <v>7</v>
      </c>
      <c r="I261">
        <v>164307</v>
      </c>
    </row>
    <row r="262" spans="1:9" x14ac:dyDescent="0.25">
      <c r="A262" t="s">
        <v>525</v>
      </c>
      <c r="B262" t="s">
        <v>526</v>
      </c>
      <c r="C262">
        <v>11.915268410198999</v>
      </c>
      <c r="D262">
        <v>1</v>
      </c>
      <c r="E262">
        <v>1</v>
      </c>
      <c r="F262">
        <v>5</v>
      </c>
      <c r="G262">
        <v>5</v>
      </c>
      <c r="H262">
        <v>7</v>
      </c>
      <c r="I262">
        <v>168434</v>
      </c>
    </row>
    <row r="263" spans="1:9" x14ac:dyDescent="0.25">
      <c r="A263" t="s">
        <v>527</v>
      </c>
      <c r="B263" t="s">
        <v>528</v>
      </c>
      <c r="D263">
        <v>0</v>
      </c>
      <c r="E263">
        <v>5</v>
      </c>
      <c r="F263">
        <v>1</v>
      </c>
      <c r="G263">
        <v>1</v>
      </c>
      <c r="H263">
        <v>7</v>
      </c>
      <c r="I263">
        <v>166294</v>
      </c>
    </row>
    <row r="264" spans="1:9" x14ac:dyDescent="0.25">
      <c r="A264" t="s">
        <v>529</v>
      </c>
      <c r="B264" t="s">
        <v>530</v>
      </c>
      <c r="D264">
        <v>7</v>
      </c>
      <c r="E264">
        <v>2</v>
      </c>
      <c r="F264">
        <v>3</v>
      </c>
      <c r="G264">
        <v>0</v>
      </c>
      <c r="H264">
        <v>7</v>
      </c>
      <c r="I264">
        <v>169341</v>
      </c>
    </row>
    <row r="265" spans="1:9" x14ac:dyDescent="0.25">
      <c r="A265" t="s">
        <v>531</v>
      </c>
      <c r="B265" t="s">
        <v>532</v>
      </c>
      <c r="D265">
        <v>0</v>
      </c>
      <c r="E265">
        <v>1</v>
      </c>
      <c r="F265">
        <v>0</v>
      </c>
      <c r="G265">
        <v>7</v>
      </c>
      <c r="H265">
        <v>7</v>
      </c>
      <c r="I265">
        <v>168602</v>
      </c>
    </row>
    <row r="266" spans="1:9" x14ac:dyDescent="0.25">
      <c r="A266" t="s">
        <v>533</v>
      </c>
      <c r="B266" t="s">
        <v>534</v>
      </c>
      <c r="D266">
        <v>7</v>
      </c>
      <c r="E266">
        <v>0</v>
      </c>
      <c r="F266">
        <v>0</v>
      </c>
      <c r="G266">
        <v>0</v>
      </c>
      <c r="H266">
        <v>7</v>
      </c>
      <c r="I266">
        <v>164230</v>
      </c>
    </row>
    <row r="267" spans="1:9" x14ac:dyDescent="0.25">
      <c r="A267" t="s">
        <v>535</v>
      </c>
      <c r="B267" t="s">
        <v>536</v>
      </c>
      <c r="C267">
        <v>7.2242396883995204</v>
      </c>
      <c r="D267">
        <v>6</v>
      </c>
      <c r="E267">
        <v>0</v>
      </c>
      <c r="F267">
        <v>1</v>
      </c>
      <c r="G267">
        <v>0</v>
      </c>
      <c r="H267">
        <v>7</v>
      </c>
      <c r="I267">
        <v>154652</v>
      </c>
    </row>
    <row r="268" spans="1:9" x14ac:dyDescent="0.25">
      <c r="A268" t="s">
        <v>537</v>
      </c>
      <c r="B268" t="s">
        <v>538</v>
      </c>
      <c r="D268">
        <v>7</v>
      </c>
      <c r="E268">
        <v>0</v>
      </c>
      <c r="F268">
        <v>1</v>
      </c>
      <c r="G268">
        <v>0</v>
      </c>
      <c r="H268">
        <v>7</v>
      </c>
      <c r="I268">
        <v>156948</v>
      </c>
    </row>
    <row r="269" spans="1:9" x14ac:dyDescent="0.25">
      <c r="A269" t="s">
        <v>539</v>
      </c>
      <c r="B269" t="s">
        <v>540</v>
      </c>
      <c r="C269">
        <v>2.1962079901937002</v>
      </c>
      <c r="D269">
        <v>1</v>
      </c>
      <c r="E269">
        <v>1</v>
      </c>
      <c r="F269">
        <v>6</v>
      </c>
      <c r="G269">
        <v>0</v>
      </c>
      <c r="H269">
        <v>7</v>
      </c>
      <c r="I269">
        <v>163971</v>
      </c>
    </row>
    <row r="270" spans="1:9" x14ac:dyDescent="0.25">
      <c r="A270" t="s">
        <v>541</v>
      </c>
      <c r="B270" t="s">
        <v>542</v>
      </c>
      <c r="D270">
        <v>7</v>
      </c>
      <c r="E270">
        <v>0</v>
      </c>
      <c r="F270">
        <v>0</v>
      </c>
      <c r="G270">
        <v>0</v>
      </c>
      <c r="H270">
        <v>7</v>
      </c>
      <c r="I270">
        <v>168568</v>
      </c>
    </row>
    <row r="271" spans="1:9" x14ac:dyDescent="0.25">
      <c r="A271" t="s">
        <v>543</v>
      </c>
      <c r="B271" t="s">
        <v>544</v>
      </c>
      <c r="D271">
        <v>0</v>
      </c>
      <c r="E271">
        <v>6</v>
      </c>
      <c r="F271">
        <v>0</v>
      </c>
      <c r="G271">
        <v>0</v>
      </c>
      <c r="H271">
        <v>6</v>
      </c>
      <c r="I271">
        <v>157051</v>
      </c>
    </row>
    <row r="272" spans="1:9" x14ac:dyDescent="0.25">
      <c r="A272" t="s">
        <v>545</v>
      </c>
      <c r="B272" t="s">
        <v>546</v>
      </c>
      <c r="D272">
        <v>0</v>
      </c>
      <c r="E272">
        <v>4</v>
      </c>
      <c r="F272">
        <v>0</v>
      </c>
      <c r="G272">
        <v>5</v>
      </c>
      <c r="H272">
        <v>6</v>
      </c>
      <c r="I272">
        <v>160775</v>
      </c>
    </row>
    <row r="273" spans="1:9" x14ac:dyDescent="0.25">
      <c r="A273" t="s">
        <v>547</v>
      </c>
      <c r="B273" t="s">
        <v>548</v>
      </c>
      <c r="D273">
        <v>0</v>
      </c>
      <c r="E273">
        <v>6</v>
      </c>
      <c r="F273">
        <v>0</v>
      </c>
      <c r="G273">
        <v>0</v>
      </c>
      <c r="H273">
        <v>6</v>
      </c>
      <c r="I273">
        <v>166934</v>
      </c>
    </row>
    <row r="274" spans="1:9" x14ac:dyDescent="0.25">
      <c r="A274" t="s">
        <v>549</v>
      </c>
      <c r="B274" t="s">
        <v>550</v>
      </c>
      <c r="D274">
        <v>0</v>
      </c>
      <c r="E274">
        <v>0</v>
      </c>
      <c r="F274">
        <v>6</v>
      </c>
      <c r="G274">
        <v>0</v>
      </c>
      <c r="H274">
        <v>6</v>
      </c>
      <c r="I274">
        <v>158482</v>
      </c>
    </row>
    <row r="275" spans="1:9" x14ac:dyDescent="0.25">
      <c r="A275" t="s">
        <v>551</v>
      </c>
      <c r="B275" t="s">
        <v>552</v>
      </c>
      <c r="D275">
        <v>0</v>
      </c>
      <c r="E275">
        <v>3</v>
      </c>
      <c r="F275">
        <v>2</v>
      </c>
      <c r="G275">
        <v>6</v>
      </c>
      <c r="H275">
        <v>6</v>
      </c>
      <c r="I275">
        <v>162889</v>
      </c>
    </row>
    <row r="276" spans="1:9" x14ac:dyDescent="0.25">
      <c r="A276" t="s">
        <v>553</v>
      </c>
      <c r="B276" t="s">
        <v>554</v>
      </c>
      <c r="D276">
        <v>1</v>
      </c>
      <c r="E276">
        <v>5</v>
      </c>
      <c r="F276">
        <v>5</v>
      </c>
      <c r="G276">
        <v>2</v>
      </c>
      <c r="H276">
        <v>6</v>
      </c>
      <c r="I276">
        <v>167680</v>
      </c>
    </row>
    <row r="277" spans="1:9" x14ac:dyDescent="0.25">
      <c r="A277" t="s">
        <v>555</v>
      </c>
      <c r="B277" t="s">
        <v>556</v>
      </c>
      <c r="C277">
        <v>-1.18925670470889</v>
      </c>
      <c r="D277">
        <v>6</v>
      </c>
      <c r="E277">
        <v>0</v>
      </c>
      <c r="F277">
        <v>0</v>
      </c>
      <c r="G277">
        <v>0</v>
      </c>
      <c r="H277">
        <v>6</v>
      </c>
      <c r="I277">
        <v>161689</v>
      </c>
    </row>
    <row r="278" spans="1:9" x14ac:dyDescent="0.25">
      <c r="A278" t="s">
        <v>557</v>
      </c>
      <c r="B278" t="s">
        <v>558</v>
      </c>
      <c r="D278">
        <v>0</v>
      </c>
      <c r="E278">
        <v>5</v>
      </c>
      <c r="F278">
        <v>0</v>
      </c>
      <c r="G278">
        <v>3</v>
      </c>
      <c r="H278">
        <v>6</v>
      </c>
      <c r="I278">
        <v>153593</v>
      </c>
    </row>
    <row r="279" spans="1:9" x14ac:dyDescent="0.25">
      <c r="A279" t="s">
        <v>559</v>
      </c>
      <c r="B279" t="s">
        <v>560</v>
      </c>
      <c r="D279">
        <v>0</v>
      </c>
      <c r="E279">
        <v>0</v>
      </c>
      <c r="F279">
        <v>6</v>
      </c>
      <c r="G279">
        <v>0</v>
      </c>
      <c r="H279">
        <v>6</v>
      </c>
      <c r="I279">
        <v>167682</v>
      </c>
    </row>
    <row r="280" spans="1:9" x14ac:dyDescent="0.25">
      <c r="A280" t="s">
        <v>561</v>
      </c>
      <c r="B280" t="s">
        <v>562</v>
      </c>
      <c r="D280">
        <v>6</v>
      </c>
      <c r="E280">
        <v>0</v>
      </c>
      <c r="F280">
        <v>0</v>
      </c>
      <c r="G280">
        <v>0</v>
      </c>
      <c r="H280">
        <v>6</v>
      </c>
      <c r="I280">
        <v>153315</v>
      </c>
    </row>
    <row r="281" spans="1:9" x14ac:dyDescent="0.25">
      <c r="A281" t="s">
        <v>563</v>
      </c>
      <c r="B281" t="s">
        <v>564</v>
      </c>
      <c r="D281">
        <v>0</v>
      </c>
      <c r="E281">
        <v>3</v>
      </c>
      <c r="F281">
        <v>0</v>
      </c>
      <c r="G281">
        <v>4</v>
      </c>
      <c r="H281">
        <v>6</v>
      </c>
      <c r="I281">
        <v>155018</v>
      </c>
    </row>
    <row r="282" spans="1:9" x14ac:dyDescent="0.25">
      <c r="A282" t="s">
        <v>565</v>
      </c>
      <c r="B282" t="s">
        <v>566</v>
      </c>
      <c r="D282">
        <v>0</v>
      </c>
      <c r="E282">
        <v>5</v>
      </c>
      <c r="F282">
        <v>1</v>
      </c>
      <c r="G282">
        <v>2</v>
      </c>
      <c r="H282">
        <v>6</v>
      </c>
      <c r="I282">
        <v>163387</v>
      </c>
    </row>
    <row r="283" spans="1:9" x14ac:dyDescent="0.25">
      <c r="A283" t="s">
        <v>567</v>
      </c>
      <c r="B283" t="s">
        <v>568</v>
      </c>
      <c r="D283">
        <v>0</v>
      </c>
      <c r="E283">
        <v>0</v>
      </c>
      <c r="F283">
        <v>3</v>
      </c>
      <c r="G283">
        <v>6</v>
      </c>
      <c r="H283">
        <v>6</v>
      </c>
      <c r="I283">
        <v>168317</v>
      </c>
    </row>
    <row r="284" spans="1:9" x14ac:dyDescent="0.25">
      <c r="A284" t="s">
        <v>569</v>
      </c>
      <c r="B284" t="s">
        <v>570</v>
      </c>
      <c r="D284">
        <v>1</v>
      </c>
      <c r="E284">
        <v>1</v>
      </c>
      <c r="F284">
        <v>5</v>
      </c>
      <c r="G284">
        <v>0</v>
      </c>
      <c r="H284">
        <v>6</v>
      </c>
      <c r="I284">
        <v>153900</v>
      </c>
    </row>
    <row r="285" spans="1:9" x14ac:dyDescent="0.25">
      <c r="A285" t="s">
        <v>571</v>
      </c>
      <c r="B285" t="s">
        <v>572</v>
      </c>
      <c r="D285">
        <v>0</v>
      </c>
      <c r="E285">
        <v>5</v>
      </c>
      <c r="F285">
        <v>2</v>
      </c>
      <c r="G285">
        <v>4</v>
      </c>
      <c r="H285">
        <v>6</v>
      </c>
      <c r="I285">
        <v>160352</v>
      </c>
    </row>
    <row r="286" spans="1:9" x14ac:dyDescent="0.25">
      <c r="A286" t="s">
        <v>573</v>
      </c>
      <c r="B286" t="s">
        <v>574</v>
      </c>
      <c r="D286">
        <v>0</v>
      </c>
      <c r="E286">
        <v>6</v>
      </c>
      <c r="F286">
        <v>0</v>
      </c>
      <c r="G286">
        <v>0</v>
      </c>
      <c r="H286">
        <v>6</v>
      </c>
      <c r="I286">
        <v>153741</v>
      </c>
    </row>
    <row r="287" spans="1:9" x14ac:dyDescent="0.25">
      <c r="A287" t="s">
        <v>575</v>
      </c>
      <c r="B287" t="s">
        <v>576</v>
      </c>
      <c r="D287">
        <v>0</v>
      </c>
      <c r="E287">
        <v>5</v>
      </c>
      <c r="F287">
        <v>5</v>
      </c>
      <c r="G287">
        <v>0</v>
      </c>
      <c r="H287">
        <v>6</v>
      </c>
      <c r="I287">
        <v>160845</v>
      </c>
    </row>
    <row r="288" spans="1:9" x14ac:dyDescent="0.25">
      <c r="A288" t="s">
        <v>577</v>
      </c>
      <c r="B288" t="s">
        <v>578</v>
      </c>
      <c r="D288">
        <v>6</v>
      </c>
      <c r="E288">
        <v>0</v>
      </c>
      <c r="F288">
        <v>0</v>
      </c>
      <c r="G288">
        <v>1</v>
      </c>
      <c r="H288">
        <v>6</v>
      </c>
      <c r="I288">
        <v>155893</v>
      </c>
    </row>
    <row r="289" spans="1:9" x14ac:dyDescent="0.25">
      <c r="A289" t="s">
        <v>579</v>
      </c>
      <c r="B289" t="s">
        <v>580</v>
      </c>
      <c r="D289">
        <v>0</v>
      </c>
      <c r="E289">
        <v>6</v>
      </c>
      <c r="F289">
        <v>1</v>
      </c>
      <c r="G289">
        <v>0</v>
      </c>
      <c r="H289">
        <v>6</v>
      </c>
      <c r="I289">
        <v>167570</v>
      </c>
    </row>
    <row r="290" spans="1:9" x14ac:dyDescent="0.25">
      <c r="A290" t="s">
        <v>581</v>
      </c>
      <c r="B290" t="s">
        <v>582</v>
      </c>
      <c r="D290">
        <v>6</v>
      </c>
      <c r="E290">
        <v>0</v>
      </c>
      <c r="F290">
        <v>0</v>
      </c>
      <c r="G290">
        <v>0</v>
      </c>
      <c r="H290">
        <v>6</v>
      </c>
      <c r="I290">
        <v>168337</v>
      </c>
    </row>
    <row r="291" spans="1:9" x14ac:dyDescent="0.25">
      <c r="A291" t="s">
        <v>583</v>
      </c>
      <c r="B291" t="s">
        <v>584</v>
      </c>
      <c r="D291">
        <v>2</v>
      </c>
      <c r="E291">
        <v>2</v>
      </c>
      <c r="F291">
        <v>4</v>
      </c>
      <c r="G291">
        <v>2</v>
      </c>
      <c r="H291">
        <v>6</v>
      </c>
      <c r="I291">
        <v>152520</v>
      </c>
    </row>
    <row r="292" spans="1:9" x14ac:dyDescent="0.25">
      <c r="A292" t="s">
        <v>585</v>
      </c>
      <c r="B292" t="s">
        <v>586</v>
      </c>
      <c r="D292">
        <v>0</v>
      </c>
      <c r="E292">
        <v>0</v>
      </c>
      <c r="F292">
        <v>5</v>
      </c>
      <c r="G292">
        <v>1</v>
      </c>
      <c r="H292">
        <v>6</v>
      </c>
      <c r="I292">
        <v>159226</v>
      </c>
    </row>
    <row r="293" spans="1:9" x14ac:dyDescent="0.25">
      <c r="A293" t="s">
        <v>587</v>
      </c>
      <c r="B293" t="s">
        <v>588</v>
      </c>
      <c r="C293">
        <v>1.38090423804316</v>
      </c>
      <c r="D293">
        <v>0</v>
      </c>
      <c r="E293">
        <v>6</v>
      </c>
      <c r="F293">
        <v>0</v>
      </c>
      <c r="G293">
        <v>0</v>
      </c>
      <c r="H293">
        <v>6</v>
      </c>
      <c r="I293">
        <v>154341</v>
      </c>
    </row>
    <row r="294" spans="1:9" x14ac:dyDescent="0.25">
      <c r="A294" t="s">
        <v>589</v>
      </c>
      <c r="B294" t="s">
        <v>590</v>
      </c>
      <c r="D294">
        <v>0</v>
      </c>
      <c r="E294">
        <v>4</v>
      </c>
      <c r="F294">
        <v>0</v>
      </c>
      <c r="G294">
        <v>4</v>
      </c>
      <c r="H294">
        <v>6</v>
      </c>
      <c r="I294">
        <v>160430</v>
      </c>
    </row>
    <row r="295" spans="1:9" x14ac:dyDescent="0.25">
      <c r="A295" t="s">
        <v>591</v>
      </c>
      <c r="B295" t="s">
        <v>592</v>
      </c>
      <c r="C295">
        <v>9.15425616327075</v>
      </c>
      <c r="D295">
        <v>0</v>
      </c>
      <c r="E295">
        <v>5</v>
      </c>
      <c r="F295">
        <v>0</v>
      </c>
      <c r="G295">
        <v>2</v>
      </c>
      <c r="H295">
        <v>6</v>
      </c>
      <c r="I295">
        <v>156645</v>
      </c>
    </row>
    <row r="296" spans="1:9" x14ac:dyDescent="0.25">
      <c r="A296" t="s">
        <v>593</v>
      </c>
      <c r="B296" t="s">
        <v>594</v>
      </c>
      <c r="D296">
        <v>6</v>
      </c>
      <c r="E296">
        <v>0</v>
      </c>
      <c r="F296">
        <v>0</v>
      </c>
      <c r="G296">
        <v>0</v>
      </c>
      <c r="H296">
        <v>6</v>
      </c>
      <c r="I296">
        <v>153893</v>
      </c>
    </row>
    <row r="297" spans="1:9" x14ac:dyDescent="0.25">
      <c r="A297" t="s">
        <v>595</v>
      </c>
      <c r="B297" t="s">
        <v>596</v>
      </c>
      <c r="D297">
        <v>3</v>
      </c>
      <c r="E297">
        <v>0</v>
      </c>
      <c r="F297">
        <v>6</v>
      </c>
      <c r="G297">
        <v>1</v>
      </c>
      <c r="H297">
        <v>6</v>
      </c>
      <c r="I297">
        <v>152554</v>
      </c>
    </row>
    <row r="298" spans="1:9" x14ac:dyDescent="0.25">
      <c r="A298" t="s">
        <v>597</v>
      </c>
      <c r="B298" t="s">
        <v>598</v>
      </c>
      <c r="D298">
        <v>2</v>
      </c>
      <c r="E298">
        <v>4</v>
      </c>
      <c r="F298">
        <v>3</v>
      </c>
      <c r="G298">
        <v>1</v>
      </c>
      <c r="H298">
        <v>6</v>
      </c>
      <c r="I298">
        <v>161894</v>
      </c>
    </row>
    <row r="299" spans="1:9" x14ac:dyDescent="0.25">
      <c r="A299" t="s">
        <v>599</v>
      </c>
      <c r="B299" t="s">
        <v>600</v>
      </c>
      <c r="D299">
        <v>0</v>
      </c>
      <c r="E299">
        <v>6</v>
      </c>
      <c r="F299">
        <v>0</v>
      </c>
      <c r="G299">
        <v>0</v>
      </c>
      <c r="H299">
        <v>6</v>
      </c>
      <c r="I299">
        <v>170098</v>
      </c>
    </row>
    <row r="300" spans="1:9" x14ac:dyDescent="0.25">
      <c r="A300" t="s">
        <v>601</v>
      </c>
      <c r="B300" t="s">
        <v>602</v>
      </c>
      <c r="D300">
        <v>0</v>
      </c>
      <c r="E300">
        <v>1</v>
      </c>
      <c r="F300">
        <v>0</v>
      </c>
      <c r="G300">
        <v>6</v>
      </c>
      <c r="H300">
        <v>6</v>
      </c>
      <c r="I300">
        <v>164722</v>
      </c>
    </row>
    <row r="301" spans="1:9" x14ac:dyDescent="0.25">
      <c r="A301" t="s">
        <v>603</v>
      </c>
      <c r="B301" t="s">
        <v>604</v>
      </c>
      <c r="D301">
        <v>0</v>
      </c>
      <c r="E301">
        <v>4</v>
      </c>
      <c r="F301">
        <v>3</v>
      </c>
      <c r="G301">
        <v>0</v>
      </c>
      <c r="H301">
        <v>6</v>
      </c>
      <c r="I301">
        <v>157323</v>
      </c>
    </row>
    <row r="302" spans="1:9" x14ac:dyDescent="0.25">
      <c r="A302" t="s">
        <v>605</v>
      </c>
      <c r="B302" t="s">
        <v>606</v>
      </c>
      <c r="C302">
        <v>0.91233209472227905</v>
      </c>
      <c r="D302">
        <v>6</v>
      </c>
      <c r="E302">
        <v>0</v>
      </c>
      <c r="F302">
        <v>0</v>
      </c>
      <c r="G302">
        <v>0</v>
      </c>
      <c r="H302">
        <v>6</v>
      </c>
      <c r="I302">
        <v>170721</v>
      </c>
    </row>
    <row r="303" spans="1:9" x14ac:dyDescent="0.25">
      <c r="A303" t="s">
        <v>607</v>
      </c>
      <c r="B303" t="s">
        <v>608</v>
      </c>
      <c r="D303">
        <v>6</v>
      </c>
      <c r="E303">
        <v>0</v>
      </c>
      <c r="F303">
        <v>0</v>
      </c>
      <c r="G303">
        <v>2</v>
      </c>
      <c r="H303">
        <v>6</v>
      </c>
      <c r="I303">
        <v>165900</v>
      </c>
    </row>
    <row r="304" spans="1:9" x14ac:dyDescent="0.25">
      <c r="A304" t="s">
        <v>609</v>
      </c>
      <c r="B304" t="s">
        <v>610</v>
      </c>
      <c r="D304">
        <v>0</v>
      </c>
      <c r="E304">
        <v>5</v>
      </c>
      <c r="F304">
        <v>0</v>
      </c>
      <c r="G304">
        <v>5</v>
      </c>
      <c r="H304">
        <v>6</v>
      </c>
      <c r="I304">
        <v>162692</v>
      </c>
    </row>
    <row r="305" spans="1:9" x14ac:dyDescent="0.25">
      <c r="A305" t="s">
        <v>611</v>
      </c>
      <c r="B305" t="s">
        <v>612</v>
      </c>
      <c r="C305">
        <v>5.4256614715624396</v>
      </c>
      <c r="D305">
        <v>0</v>
      </c>
      <c r="E305">
        <v>4</v>
      </c>
      <c r="F305">
        <v>2</v>
      </c>
      <c r="G305">
        <v>3</v>
      </c>
      <c r="H305">
        <v>6</v>
      </c>
      <c r="I305">
        <v>153853</v>
      </c>
    </row>
    <row r="306" spans="1:9" x14ac:dyDescent="0.25">
      <c r="A306" t="s">
        <v>613</v>
      </c>
      <c r="B306" t="s">
        <v>614</v>
      </c>
      <c r="C306">
        <v>7.1997607791423102</v>
      </c>
      <c r="D306">
        <v>0</v>
      </c>
      <c r="E306">
        <v>4</v>
      </c>
      <c r="F306">
        <v>1</v>
      </c>
      <c r="G306">
        <v>5</v>
      </c>
      <c r="H306">
        <v>6</v>
      </c>
      <c r="I306">
        <v>165579</v>
      </c>
    </row>
    <row r="307" spans="1:9" x14ac:dyDescent="0.25">
      <c r="A307" t="s">
        <v>615</v>
      </c>
      <c r="B307" t="s">
        <v>616</v>
      </c>
      <c r="D307">
        <v>1</v>
      </c>
      <c r="E307">
        <v>5</v>
      </c>
      <c r="F307">
        <v>3</v>
      </c>
      <c r="G307">
        <v>1</v>
      </c>
      <c r="H307">
        <v>6</v>
      </c>
      <c r="I307">
        <v>163344</v>
      </c>
    </row>
    <row r="308" spans="1:9" x14ac:dyDescent="0.25">
      <c r="A308" t="s">
        <v>617</v>
      </c>
      <c r="B308" t="s">
        <v>618</v>
      </c>
      <c r="C308">
        <v>7.3492216750000798</v>
      </c>
      <c r="D308">
        <v>0</v>
      </c>
      <c r="E308">
        <v>0</v>
      </c>
      <c r="F308">
        <v>6</v>
      </c>
      <c r="G308">
        <v>0</v>
      </c>
      <c r="H308">
        <v>6</v>
      </c>
      <c r="I308">
        <v>159155</v>
      </c>
    </row>
    <row r="309" spans="1:9" x14ac:dyDescent="0.25">
      <c r="A309" t="s">
        <v>619</v>
      </c>
      <c r="B309" t="s">
        <v>620</v>
      </c>
      <c r="C309">
        <v>3.4924407068733698</v>
      </c>
      <c r="D309">
        <v>0</v>
      </c>
      <c r="E309">
        <v>4</v>
      </c>
      <c r="F309">
        <v>5</v>
      </c>
      <c r="G309">
        <v>4</v>
      </c>
      <c r="H309">
        <v>6</v>
      </c>
      <c r="I309">
        <v>156177</v>
      </c>
    </row>
    <row r="310" spans="1:9" x14ac:dyDescent="0.25">
      <c r="A310" t="s">
        <v>621</v>
      </c>
      <c r="B310" t="s">
        <v>622</v>
      </c>
      <c r="C310">
        <v>14.5608903041049</v>
      </c>
      <c r="D310">
        <v>0</v>
      </c>
      <c r="E310">
        <v>3</v>
      </c>
      <c r="F310">
        <v>0</v>
      </c>
      <c r="G310">
        <v>6</v>
      </c>
      <c r="H310">
        <v>6</v>
      </c>
      <c r="I310">
        <v>160297</v>
      </c>
    </row>
    <row r="311" spans="1:9" x14ac:dyDescent="0.25">
      <c r="A311" t="s">
        <v>623</v>
      </c>
      <c r="B311" t="s">
        <v>624</v>
      </c>
      <c r="C311">
        <v>0.76472747948205899</v>
      </c>
      <c r="D311">
        <v>6</v>
      </c>
      <c r="E311">
        <v>0</v>
      </c>
      <c r="F311">
        <v>0</v>
      </c>
      <c r="G311">
        <v>0</v>
      </c>
      <c r="H311">
        <v>6</v>
      </c>
      <c r="I311">
        <v>157697</v>
      </c>
    </row>
    <row r="312" spans="1:9" x14ac:dyDescent="0.25">
      <c r="A312" t="s">
        <v>625</v>
      </c>
      <c r="B312" t="s">
        <v>626</v>
      </c>
      <c r="D312">
        <v>0</v>
      </c>
      <c r="E312">
        <v>5</v>
      </c>
      <c r="F312">
        <v>5</v>
      </c>
      <c r="G312">
        <v>0</v>
      </c>
      <c r="H312">
        <v>6</v>
      </c>
      <c r="I312">
        <v>155160</v>
      </c>
    </row>
    <row r="313" spans="1:9" x14ac:dyDescent="0.25">
      <c r="A313" t="s">
        <v>627</v>
      </c>
      <c r="B313" t="s">
        <v>628</v>
      </c>
      <c r="C313">
        <v>5.2161281814282701</v>
      </c>
      <c r="D313">
        <v>6</v>
      </c>
      <c r="E313">
        <v>0</v>
      </c>
      <c r="F313">
        <v>0</v>
      </c>
      <c r="G313">
        <v>0</v>
      </c>
      <c r="H313">
        <v>6</v>
      </c>
      <c r="I313">
        <v>159749</v>
      </c>
    </row>
    <row r="314" spans="1:9" x14ac:dyDescent="0.25">
      <c r="A314" t="s">
        <v>629</v>
      </c>
      <c r="B314" t="s">
        <v>630</v>
      </c>
      <c r="D314">
        <v>6</v>
      </c>
      <c r="E314">
        <v>1</v>
      </c>
      <c r="F314">
        <v>2</v>
      </c>
      <c r="G314">
        <v>1</v>
      </c>
      <c r="H314">
        <v>6</v>
      </c>
      <c r="I314">
        <v>162507</v>
      </c>
    </row>
    <row r="315" spans="1:9" x14ac:dyDescent="0.25">
      <c r="A315" t="s">
        <v>631</v>
      </c>
      <c r="B315" t="s">
        <v>632</v>
      </c>
      <c r="D315">
        <v>5</v>
      </c>
      <c r="E315">
        <v>1</v>
      </c>
      <c r="F315">
        <v>1</v>
      </c>
      <c r="G315">
        <v>0</v>
      </c>
      <c r="H315">
        <v>6</v>
      </c>
      <c r="I315">
        <v>153582</v>
      </c>
    </row>
    <row r="316" spans="1:9" x14ac:dyDescent="0.25">
      <c r="A316" t="s">
        <v>633</v>
      </c>
      <c r="B316" t="s">
        <v>634</v>
      </c>
      <c r="C316">
        <v>6.1332915372524402E-2</v>
      </c>
      <c r="D316">
        <v>6</v>
      </c>
      <c r="E316">
        <v>0</v>
      </c>
      <c r="F316">
        <v>0</v>
      </c>
      <c r="G316">
        <v>0</v>
      </c>
      <c r="H316">
        <v>6</v>
      </c>
      <c r="I316">
        <v>162430</v>
      </c>
    </row>
    <row r="317" spans="1:9" x14ac:dyDescent="0.25">
      <c r="A317" t="s">
        <v>635</v>
      </c>
      <c r="B317" t="s">
        <v>636</v>
      </c>
      <c r="C317">
        <v>0.21272536266316699</v>
      </c>
      <c r="D317">
        <v>5</v>
      </c>
      <c r="E317">
        <v>0</v>
      </c>
      <c r="F317">
        <v>0</v>
      </c>
      <c r="G317">
        <v>2</v>
      </c>
      <c r="H317">
        <v>6</v>
      </c>
      <c r="I317">
        <v>166046</v>
      </c>
    </row>
    <row r="318" spans="1:9" x14ac:dyDescent="0.25">
      <c r="A318" t="s">
        <v>637</v>
      </c>
      <c r="B318" t="s">
        <v>638</v>
      </c>
      <c r="D318">
        <v>6</v>
      </c>
      <c r="E318">
        <v>0</v>
      </c>
      <c r="F318">
        <v>0</v>
      </c>
      <c r="G318">
        <v>0</v>
      </c>
      <c r="H318">
        <v>6</v>
      </c>
      <c r="I318">
        <v>170127</v>
      </c>
    </row>
    <row r="319" spans="1:9" x14ac:dyDescent="0.25">
      <c r="A319" t="s">
        <v>639</v>
      </c>
      <c r="B319" t="s">
        <v>640</v>
      </c>
      <c r="D319">
        <v>6</v>
      </c>
      <c r="E319">
        <v>0</v>
      </c>
      <c r="F319">
        <v>0</v>
      </c>
      <c r="G319">
        <v>0</v>
      </c>
      <c r="H319">
        <v>6</v>
      </c>
      <c r="I319">
        <v>154005</v>
      </c>
    </row>
    <row r="320" spans="1:9" x14ac:dyDescent="0.25">
      <c r="A320" t="s">
        <v>641</v>
      </c>
      <c r="B320" t="s">
        <v>642</v>
      </c>
      <c r="D320">
        <v>0</v>
      </c>
      <c r="E320">
        <v>4</v>
      </c>
      <c r="F320">
        <v>2</v>
      </c>
      <c r="G320">
        <v>0</v>
      </c>
      <c r="H320">
        <v>5</v>
      </c>
      <c r="I320">
        <v>161985</v>
      </c>
    </row>
    <row r="321" spans="1:9" x14ac:dyDescent="0.25">
      <c r="A321" t="s">
        <v>643</v>
      </c>
      <c r="B321" t="s">
        <v>644</v>
      </c>
      <c r="D321">
        <v>0</v>
      </c>
      <c r="E321">
        <v>0</v>
      </c>
      <c r="F321">
        <v>5</v>
      </c>
      <c r="G321">
        <v>0</v>
      </c>
      <c r="H321">
        <v>5</v>
      </c>
      <c r="I321">
        <v>170165</v>
      </c>
    </row>
    <row r="322" spans="1:9" x14ac:dyDescent="0.25">
      <c r="A322" t="s">
        <v>645</v>
      </c>
      <c r="B322" t="s">
        <v>646</v>
      </c>
      <c r="D322">
        <v>0</v>
      </c>
      <c r="E322">
        <v>2</v>
      </c>
      <c r="F322">
        <v>5</v>
      </c>
      <c r="G322">
        <v>0</v>
      </c>
      <c r="H322">
        <v>5</v>
      </c>
      <c r="I322">
        <v>163516</v>
      </c>
    </row>
    <row r="323" spans="1:9" x14ac:dyDescent="0.25">
      <c r="A323" t="s">
        <v>647</v>
      </c>
      <c r="B323" t="s">
        <v>648</v>
      </c>
      <c r="D323">
        <v>0</v>
      </c>
      <c r="E323">
        <v>4</v>
      </c>
      <c r="F323">
        <v>0</v>
      </c>
      <c r="G323">
        <v>4</v>
      </c>
      <c r="H323">
        <v>5</v>
      </c>
      <c r="I323">
        <v>156865</v>
      </c>
    </row>
    <row r="324" spans="1:9" x14ac:dyDescent="0.25">
      <c r="A324" t="s">
        <v>649</v>
      </c>
      <c r="B324" t="s">
        <v>650</v>
      </c>
      <c r="D324">
        <v>5</v>
      </c>
      <c r="E324">
        <v>0</v>
      </c>
      <c r="F324">
        <v>0</v>
      </c>
      <c r="G324">
        <v>0</v>
      </c>
      <c r="H324">
        <v>5</v>
      </c>
      <c r="I324">
        <v>171729</v>
      </c>
    </row>
    <row r="325" spans="1:9" x14ac:dyDescent="0.25">
      <c r="A325" t="s">
        <v>651</v>
      </c>
      <c r="B325" t="s">
        <v>652</v>
      </c>
      <c r="D325">
        <v>0</v>
      </c>
      <c r="E325">
        <v>5</v>
      </c>
      <c r="F325">
        <v>0</v>
      </c>
      <c r="G325">
        <v>0</v>
      </c>
      <c r="H325">
        <v>5</v>
      </c>
      <c r="I325">
        <v>155591</v>
      </c>
    </row>
    <row r="326" spans="1:9" x14ac:dyDescent="0.25">
      <c r="A326" t="s">
        <v>653</v>
      </c>
      <c r="B326" t="s">
        <v>654</v>
      </c>
      <c r="D326">
        <v>0</v>
      </c>
      <c r="E326">
        <v>5</v>
      </c>
      <c r="F326">
        <v>2</v>
      </c>
      <c r="G326">
        <v>1</v>
      </c>
      <c r="H326">
        <v>5</v>
      </c>
      <c r="I326">
        <v>163131</v>
      </c>
    </row>
    <row r="327" spans="1:9" x14ac:dyDescent="0.25">
      <c r="A327" t="s">
        <v>655</v>
      </c>
      <c r="B327" t="s">
        <v>656</v>
      </c>
      <c r="D327">
        <v>0</v>
      </c>
      <c r="E327">
        <v>0</v>
      </c>
      <c r="F327">
        <v>5</v>
      </c>
      <c r="G327">
        <v>0</v>
      </c>
      <c r="H327">
        <v>5</v>
      </c>
      <c r="I327">
        <v>168221</v>
      </c>
    </row>
    <row r="328" spans="1:9" x14ac:dyDescent="0.25">
      <c r="A328" t="s">
        <v>657</v>
      </c>
      <c r="B328" t="s">
        <v>658</v>
      </c>
      <c r="D328">
        <v>0</v>
      </c>
      <c r="E328">
        <v>0</v>
      </c>
      <c r="F328">
        <v>5</v>
      </c>
      <c r="G328">
        <v>0</v>
      </c>
      <c r="H328">
        <v>5</v>
      </c>
      <c r="I328">
        <v>169754</v>
      </c>
    </row>
    <row r="329" spans="1:9" x14ac:dyDescent="0.25">
      <c r="A329" t="s">
        <v>659</v>
      </c>
      <c r="B329" t="s">
        <v>660</v>
      </c>
      <c r="D329">
        <v>1</v>
      </c>
      <c r="E329">
        <v>0</v>
      </c>
      <c r="F329">
        <v>4</v>
      </c>
      <c r="G329">
        <v>1</v>
      </c>
      <c r="H329">
        <v>5</v>
      </c>
      <c r="I329">
        <v>159905</v>
      </c>
    </row>
    <row r="330" spans="1:9" x14ac:dyDescent="0.25">
      <c r="A330" t="s">
        <v>661</v>
      </c>
      <c r="B330" t="s">
        <v>662</v>
      </c>
      <c r="D330">
        <v>3</v>
      </c>
      <c r="E330">
        <v>0</v>
      </c>
      <c r="F330">
        <v>0</v>
      </c>
      <c r="G330">
        <v>2</v>
      </c>
      <c r="H330">
        <v>5</v>
      </c>
      <c r="I330">
        <v>165003</v>
      </c>
    </row>
    <row r="331" spans="1:9" x14ac:dyDescent="0.25">
      <c r="A331" t="s">
        <v>663</v>
      </c>
      <c r="B331" t="s">
        <v>664</v>
      </c>
      <c r="D331">
        <v>0</v>
      </c>
      <c r="E331">
        <v>4</v>
      </c>
      <c r="F331">
        <v>0</v>
      </c>
      <c r="G331">
        <v>4</v>
      </c>
      <c r="H331">
        <v>5</v>
      </c>
      <c r="I331">
        <v>154249</v>
      </c>
    </row>
    <row r="332" spans="1:9" x14ac:dyDescent="0.25">
      <c r="A332" t="s">
        <v>665</v>
      </c>
      <c r="B332" t="s">
        <v>666</v>
      </c>
      <c r="D332">
        <v>0</v>
      </c>
      <c r="E332">
        <v>0</v>
      </c>
      <c r="F332">
        <v>4</v>
      </c>
      <c r="G332">
        <v>3</v>
      </c>
      <c r="H332">
        <v>5</v>
      </c>
      <c r="I332">
        <v>153201</v>
      </c>
    </row>
    <row r="333" spans="1:9" x14ac:dyDescent="0.25">
      <c r="A333" t="s">
        <v>667</v>
      </c>
      <c r="B333" t="s">
        <v>668</v>
      </c>
      <c r="D333">
        <v>0</v>
      </c>
      <c r="E333">
        <v>2</v>
      </c>
      <c r="F333">
        <v>0</v>
      </c>
      <c r="G333">
        <v>4</v>
      </c>
      <c r="H333">
        <v>5</v>
      </c>
      <c r="I333">
        <v>152427</v>
      </c>
    </row>
    <row r="334" spans="1:9" x14ac:dyDescent="0.25">
      <c r="A334" t="s">
        <v>669</v>
      </c>
      <c r="B334" t="s">
        <v>670</v>
      </c>
      <c r="D334">
        <v>1</v>
      </c>
      <c r="E334">
        <v>3</v>
      </c>
      <c r="F334">
        <v>0</v>
      </c>
      <c r="G334">
        <v>3</v>
      </c>
      <c r="H334">
        <v>5</v>
      </c>
      <c r="I334">
        <v>154445</v>
      </c>
    </row>
    <row r="335" spans="1:9" x14ac:dyDescent="0.25">
      <c r="A335" t="s">
        <v>671</v>
      </c>
      <c r="B335" t="s">
        <v>672</v>
      </c>
      <c r="D335">
        <v>0</v>
      </c>
      <c r="E335">
        <v>4</v>
      </c>
      <c r="F335">
        <v>0</v>
      </c>
      <c r="G335">
        <v>2</v>
      </c>
      <c r="H335">
        <v>5</v>
      </c>
      <c r="I335">
        <v>169099</v>
      </c>
    </row>
    <row r="336" spans="1:9" x14ac:dyDescent="0.25">
      <c r="A336" t="s">
        <v>673</v>
      </c>
      <c r="B336" t="s">
        <v>674</v>
      </c>
      <c r="D336">
        <v>0</v>
      </c>
      <c r="E336">
        <v>0</v>
      </c>
      <c r="F336">
        <v>4</v>
      </c>
      <c r="G336">
        <v>3</v>
      </c>
      <c r="H336">
        <v>5</v>
      </c>
      <c r="I336">
        <v>166849</v>
      </c>
    </row>
    <row r="337" spans="1:9" x14ac:dyDescent="0.25">
      <c r="A337" t="s">
        <v>675</v>
      </c>
      <c r="B337" t="s">
        <v>676</v>
      </c>
      <c r="C337">
        <v>-6.1659730820694802</v>
      </c>
      <c r="D337">
        <v>0</v>
      </c>
      <c r="E337">
        <v>5</v>
      </c>
      <c r="F337">
        <v>0</v>
      </c>
      <c r="G337">
        <v>0</v>
      </c>
      <c r="H337">
        <v>5</v>
      </c>
      <c r="I337">
        <v>165334</v>
      </c>
    </row>
    <row r="338" spans="1:9" x14ac:dyDescent="0.25">
      <c r="A338" t="s">
        <v>677</v>
      </c>
      <c r="B338" t="s">
        <v>678</v>
      </c>
      <c r="D338">
        <v>5</v>
      </c>
      <c r="E338">
        <v>0</v>
      </c>
      <c r="F338">
        <v>0</v>
      </c>
      <c r="G338">
        <v>0</v>
      </c>
      <c r="H338">
        <v>5</v>
      </c>
      <c r="I338">
        <v>156214</v>
      </c>
    </row>
    <row r="339" spans="1:9" x14ac:dyDescent="0.25">
      <c r="A339" t="s">
        <v>679</v>
      </c>
      <c r="B339" t="s">
        <v>680</v>
      </c>
      <c r="D339">
        <v>0</v>
      </c>
      <c r="E339">
        <v>0</v>
      </c>
      <c r="F339">
        <v>5</v>
      </c>
      <c r="G339">
        <v>0</v>
      </c>
      <c r="H339">
        <v>5</v>
      </c>
      <c r="I339">
        <v>167212</v>
      </c>
    </row>
    <row r="340" spans="1:9" x14ac:dyDescent="0.25">
      <c r="A340" t="s">
        <v>681</v>
      </c>
      <c r="B340" t="s">
        <v>682</v>
      </c>
      <c r="D340">
        <v>5</v>
      </c>
      <c r="E340">
        <v>0</v>
      </c>
      <c r="F340">
        <v>0</v>
      </c>
      <c r="G340">
        <v>0</v>
      </c>
      <c r="H340">
        <v>5</v>
      </c>
      <c r="I340">
        <v>153986</v>
      </c>
    </row>
    <row r="341" spans="1:9" x14ac:dyDescent="0.25">
      <c r="A341" t="s">
        <v>683</v>
      </c>
      <c r="B341" t="s">
        <v>684</v>
      </c>
      <c r="D341">
        <v>0</v>
      </c>
      <c r="E341">
        <v>1</v>
      </c>
      <c r="F341">
        <v>1</v>
      </c>
      <c r="G341">
        <v>3</v>
      </c>
      <c r="H341">
        <v>5</v>
      </c>
      <c r="I341">
        <v>167668</v>
      </c>
    </row>
    <row r="342" spans="1:9" x14ac:dyDescent="0.25">
      <c r="A342" t="s">
        <v>685</v>
      </c>
      <c r="B342" t="s">
        <v>686</v>
      </c>
      <c r="D342">
        <v>0</v>
      </c>
      <c r="E342">
        <v>0</v>
      </c>
      <c r="F342">
        <v>2</v>
      </c>
      <c r="G342">
        <v>4</v>
      </c>
      <c r="H342">
        <v>5</v>
      </c>
      <c r="I342">
        <v>158386</v>
      </c>
    </row>
    <row r="343" spans="1:9" x14ac:dyDescent="0.25">
      <c r="A343" t="s">
        <v>687</v>
      </c>
      <c r="B343" t="s">
        <v>688</v>
      </c>
      <c r="C343">
        <v>17.141619896624199</v>
      </c>
      <c r="D343">
        <v>0</v>
      </c>
      <c r="E343">
        <v>2</v>
      </c>
      <c r="F343">
        <v>0</v>
      </c>
      <c r="G343">
        <v>5</v>
      </c>
      <c r="H343">
        <v>5</v>
      </c>
      <c r="I343">
        <v>165288</v>
      </c>
    </row>
    <row r="344" spans="1:9" x14ac:dyDescent="0.25">
      <c r="A344" t="s">
        <v>689</v>
      </c>
      <c r="B344" t="s">
        <v>690</v>
      </c>
      <c r="D344">
        <v>0</v>
      </c>
      <c r="E344">
        <v>3</v>
      </c>
      <c r="F344">
        <v>3</v>
      </c>
      <c r="G344">
        <v>0</v>
      </c>
      <c r="H344">
        <v>5</v>
      </c>
      <c r="I344">
        <v>166074</v>
      </c>
    </row>
    <row r="345" spans="1:9" x14ac:dyDescent="0.25">
      <c r="A345" t="s">
        <v>691</v>
      </c>
      <c r="B345" t="s">
        <v>692</v>
      </c>
      <c r="C345">
        <v>8.70908595372698</v>
      </c>
      <c r="D345">
        <v>5</v>
      </c>
      <c r="E345">
        <v>0</v>
      </c>
      <c r="F345">
        <v>0</v>
      </c>
      <c r="G345">
        <v>0</v>
      </c>
      <c r="H345">
        <v>5</v>
      </c>
      <c r="I345">
        <v>161253</v>
      </c>
    </row>
    <row r="346" spans="1:9" x14ac:dyDescent="0.25">
      <c r="A346" t="s">
        <v>693</v>
      </c>
      <c r="B346" t="s">
        <v>694</v>
      </c>
      <c r="C346">
        <v>2.7594632083647199</v>
      </c>
      <c r="D346">
        <v>0</v>
      </c>
      <c r="E346">
        <v>2</v>
      </c>
      <c r="F346">
        <v>0</v>
      </c>
      <c r="G346">
        <v>5</v>
      </c>
      <c r="H346">
        <v>5</v>
      </c>
      <c r="I346">
        <v>159034</v>
      </c>
    </row>
    <row r="347" spans="1:9" x14ac:dyDescent="0.25">
      <c r="A347" t="s">
        <v>695</v>
      </c>
      <c r="B347" t="s">
        <v>696</v>
      </c>
      <c r="C347">
        <v>4.5644282690011799</v>
      </c>
      <c r="D347">
        <v>5</v>
      </c>
      <c r="E347">
        <v>0</v>
      </c>
      <c r="F347">
        <v>0</v>
      </c>
      <c r="G347">
        <v>0</v>
      </c>
      <c r="H347">
        <v>5</v>
      </c>
      <c r="I347">
        <v>163277</v>
      </c>
    </row>
    <row r="348" spans="1:9" x14ac:dyDescent="0.25">
      <c r="A348" t="s">
        <v>697</v>
      </c>
      <c r="B348" t="s">
        <v>698</v>
      </c>
      <c r="D348">
        <v>0</v>
      </c>
      <c r="E348">
        <v>3</v>
      </c>
      <c r="F348">
        <v>0</v>
      </c>
      <c r="G348">
        <v>4</v>
      </c>
      <c r="H348">
        <v>5</v>
      </c>
      <c r="I348">
        <v>162425</v>
      </c>
    </row>
    <row r="349" spans="1:9" x14ac:dyDescent="0.25">
      <c r="A349" t="s">
        <v>699</v>
      </c>
      <c r="B349" t="s">
        <v>700</v>
      </c>
      <c r="C349">
        <v>10.6316850058973</v>
      </c>
      <c r="D349">
        <v>3</v>
      </c>
      <c r="E349">
        <v>0</v>
      </c>
      <c r="F349">
        <v>4</v>
      </c>
      <c r="G349">
        <v>2</v>
      </c>
      <c r="H349">
        <v>5</v>
      </c>
      <c r="I349">
        <v>170981</v>
      </c>
    </row>
    <row r="350" spans="1:9" x14ac:dyDescent="0.25">
      <c r="A350" t="s">
        <v>701</v>
      </c>
      <c r="B350" t="s">
        <v>702</v>
      </c>
      <c r="C350">
        <v>3.50889099777923</v>
      </c>
      <c r="D350">
        <v>0</v>
      </c>
      <c r="E350">
        <v>0</v>
      </c>
      <c r="F350">
        <v>5</v>
      </c>
      <c r="G350">
        <v>0</v>
      </c>
      <c r="H350">
        <v>5</v>
      </c>
      <c r="I350">
        <v>163766</v>
      </c>
    </row>
    <row r="351" spans="1:9" x14ac:dyDescent="0.25">
      <c r="A351" t="s">
        <v>703</v>
      </c>
      <c r="B351" t="s">
        <v>704</v>
      </c>
      <c r="C351">
        <v>20.337147669068202</v>
      </c>
      <c r="D351">
        <v>5</v>
      </c>
      <c r="E351">
        <v>0</v>
      </c>
      <c r="F351">
        <v>0</v>
      </c>
      <c r="G351">
        <v>0</v>
      </c>
      <c r="H351">
        <v>5</v>
      </c>
      <c r="I351">
        <v>158965</v>
      </c>
    </row>
    <row r="352" spans="1:9" x14ac:dyDescent="0.25">
      <c r="A352" t="s">
        <v>705</v>
      </c>
      <c r="B352" t="s">
        <v>706</v>
      </c>
      <c r="C352">
        <v>12.7105036505671</v>
      </c>
      <c r="D352">
        <v>0</v>
      </c>
      <c r="E352">
        <v>5</v>
      </c>
      <c r="F352">
        <v>0</v>
      </c>
      <c r="G352">
        <v>0</v>
      </c>
      <c r="H352">
        <v>5</v>
      </c>
      <c r="I352">
        <v>170482</v>
      </c>
    </row>
    <row r="353" spans="1:9" x14ac:dyDescent="0.25">
      <c r="A353" t="s">
        <v>707</v>
      </c>
      <c r="B353" t="s">
        <v>708</v>
      </c>
      <c r="D353">
        <v>5</v>
      </c>
      <c r="E353">
        <v>0</v>
      </c>
      <c r="F353">
        <v>0</v>
      </c>
      <c r="G353">
        <v>0</v>
      </c>
      <c r="H353">
        <v>5</v>
      </c>
      <c r="I353">
        <v>160632</v>
      </c>
    </row>
    <row r="354" spans="1:9" x14ac:dyDescent="0.25">
      <c r="A354" t="s">
        <v>709</v>
      </c>
      <c r="B354" t="s">
        <v>710</v>
      </c>
      <c r="C354">
        <v>-0.37666449064810298</v>
      </c>
      <c r="D354">
        <v>5</v>
      </c>
      <c r="E354">
        <v>0</v>
      </c>
      <c r="F354">
        <v>0</v>
      </c>
      <c r="G354">
        <v>0</v>
      </c>
      <c r="H354">
        <v>5</v>
      </c>
      <c r="I354">
        <v>158737</v>
      </c>
    </row>
    <row r="355" spans="1:9" x14ac:dyDescent="0.25">
      <c r="A355" t="s">
        <v>711</v>
      </c>
      <c r="B355" t="s">
        <v>712</v>
      </c>
      <c r="D355">
        <v>5</v>
      </c>
      <c r="E355">
        <v>0</v>
      </c>
      <c r="F355">
        <v>0</v>
      </c>
      <c r="G355">
        <v>0</v>
      </c>
      <c r="H355">
        <v>5</v>
      </c>
      <c r="I355">
        <v>157786</v>
      </c>
    </row>
    <row r="356" spans="1:9" x14ac:dyDescent="0.25">
      <c r="A356" t="s">
        <v>713</v>
      </c>
      <c r="B356" t="s">
        <v>714</v>
      </c>
      <c r="D356">
        <v>2</v>
      </c>
      <c r="E356">
        <v>1</v>
      </c>
      <c r="F356">
        <v>4</v>
      </c>
      <c r="G356">
        <v>0</v>
      </c>
      <c r="H356">
        <v>5</v>
      </c>
      <c r="I356">
        <v>166572</v>
      </c>
    </row>
    <row r="357" spans="1:9" x14ac:dyDescent="0.25">
      <c r="A357" t="s">
        <v>715</v>
      </c>
      <c r="B357" t="s">
        <v>716</v>
      </c>
      <c r="C357">
        <v>8.6742764083443795</v>
      </c>
      <c r="D357">
        <v>1</v>
      </c>
      <c r="E357">
        <v>0</v>
      </c>
      <c r="F357">
        <v>5</v>
      </c>
      <c r="G357">
        <v>1</v>
      </c>
      <c r="H357">
        <v>5</v>
      </c>
      <c r="I357">
        <v>171689</v>
      </c>
    </row>
    <row r="358" spans="1:9" x14ac:dyDescent="0.25">
      <c r="A358" t="s">
        <v>717</v>
      </c>
      <c r="B358" t="s">
        <v>718</v>
      </c>
      <c r="D358">
        <v>4</v>
      </c>
      <c r="E358">
        <v>0</v>
      </c>
      <c r="F358">
        <v>0</v>
      </c>
      <c r="G358">
        <v>3</v>
      </c>
      <c r="H358">
        <v>5</v>
      </c>
      <c r="I358">
        <v>154202</v>
      </c>
    </row>
    <row r="359" spans="1:9" x14ac:dyDescent="0.25">
      <c r="A359" t="s">
        <v>719</v>
      </c>
      <c r="B359" t="s">
        <v>720</v>
      </c>
      <c r="D359">
        <v>4</v>
      </c>
      <c r="E359">
        <v>0</v>
      </c>
      <c r="F359">
        <v>0</v>
      </c>
      <c r="G359">
        <v>2</v>
      </c>
      <c r="H359">
        <v>5</v>
      </c>
      <c r="I359">
        <v>171031</v>
      </c>
    </row>
    <row r="360" spans="1:9" x14ac:dyDescent="0.25">
      <c r="A360" t="s">
        <v>721</v>
      </c>
      <c r="B360" t="s">
        <v>722</v>
      </c>
      <c r="D360">
        <v>5</v>
      </c>
      <c r="E360">
        <v>0</v>
      </c>
      <c r="F360">
        <v>1</v>
      </c>
      <c r="G360">
        <v>0</v>
      </c>
      <c r="H360">
        <v>5</v>
      </c>
      <c r="I360">
        <v>154393</v>
      </c>
    </row>
    <row r="361" spans="1:9" x14ac:dyDescent="0.25">
      <c r="A361" t="s">
        <v>723</v>
      </c>
      <c r="B361" t="s">
        <v>724</v>
      </c>
      <c r="C361">
        <v>0.61805582170382001</v>
      </c>
      <c r="D361">
        <v>0</v>
      </c>
      <c r="E361">
        <v>0</v>
      </c>
      <c r="F361">
        <v>2</v>
      </c>
      <c r="G361">
        <v>3</v>
      </c>
      <c r="H361">
        <v>5</v>
      </c>
      <c r="I361">
        <v>169064</v>
      </c>
    </row>
    <row r="362" spans="1:9" x14ac:dyDescent="0.25">
      <c r="A362" t="s">
        <v>725</v>
      </c>
      <c r="B362" t="s">
        <v>726</v>
      </c>
      <c r="D362">
        <v>0</v>
      </c>
      <c r="E362">
        <v>1</v>
      </c>
      <c r="F362">
        <v>0</v>
      </c>
      <c r="G362">
        <v>4</v>
      </c>
      <c r="H362">
        <v>4</v>
      </c>
      <c r="I362">
        <v>170309</v>
      </c>
    </row>
    <row r="363" spans="1:9" x14ac:dyDescent="0.25">
      <c r="A363" t="s">
        <v>727</v>
      </c>
      <c r="B363" t="s">
        <v>728</v>
      </c>
      <c r="D363">
        <v>0</v>
      </c>
      <c r="E363">
        <v>4</v>
      </c>
      <c r="F363">
        <v>0</v>
      </c>
      <c r="G363">
        <v>0</v>
      </c>
      <c r="H363">
        <v>4</v>
      </c>
      <c r="I363">
        <v>167871</v>
      </c>
    </row>
    <row r="364" spans="1:9" x14ac:dyDescent="0.25">
      <c r="A364" t="s">
        <v>729</v>
      </c>
      <c r="B364" t="s">
        <v>730</v>
      </c>
      <c r="D364">
        <v>0</v>
      </c>
      <c r="E364">
        <v>4</v>
      </c>
      <c r="F364">
        <v>0</v>
      </c>
      <c r="G364">
        <v>0</v>
      </c>
      <c r="H364">
        <v>4</v>
      </c>
      <c r="I364">
        <v>162820</v>
      </c>
    </row>
    <row r="365" spans="1:9" x14ac:dyDescent="0.25">
      <c r="A365" t="s">
        <v>731</v>
      </c>
      <c r="B365" t="s">
        <v>732</v>
      </c>
      <c r="D365">
        <v>0</v>
      </c>
      <c r="E365">
        <v>4</v>
      </c>
      <c r="F365">
        <v>0</v>
      </c>
      <c r="G365">
        <v>0</v>
      </c>
      <c r="H365">
        <v>4</v>
      </c>
      <c r="I365">
        <v>170820</v>
      </c>
    </row>
    <row r="366" spans="1:9" x14ac:dyDescent="0.25">
      <c r="A366" t="s">
        <v>733</v>
      </c>
      <c r="B366" t="s">
        <v>734</v>
      </c>
      <c r="D366">
        <v>0</v>
      </c>
      <c r="E366">
        <v>2</v>
      </c>
      <c r="F366">
        <v>1</v>
      </c>
      <c r="G366">
        <v>2</v>
      </c>
      <c r="H366">
        <v>4</v>
      </c>
      <c r="I366">
        <v>156389</v>
      </c>
    </row>
    <row r="367" spans="1:9" x14ac:dyDescent="0.25">
      <c r="A367" t="s">
        <v>735</v>
      </c>
      <c r="B367" t="s">
        <v>736</v>
      </c>
      <c r="D367">
        <v>0</v>
      </c>
      <c r="E367">
        <v>0</v>
      </c>
      <c r="F367">
        <v>2</v>
      </c>
      <c r="G367">
        <v>2</v>
      </c>
      <c r="H367">
        <v>4</v>
      </c>
      <c r="I367">
        <v>153824</v>
      </c>
    </row>
    <row r="368" spans="1:9" x14ac:dyDescent="0.25">
      <c r="A368" t="s">
        <v>737</v>
      </c>
      <c r="B368" t="s">
        <v>726</v>
      </c>
      <c r="D368">
        <v>4</v>
      </c>
      <c r="E368">
        <v>0</v>
      </c>
      <c r="F368">
        <v>0</v>
      </c>
      <c r="G368">
        <v>0</v>
      </c>
      <c r="H368">
        <v>4</v>
      </c>
      <c r="I368">
        <v>163385</v>
      </c>
    </row>
    <row r="369" spans="1:9" x14ac:dyDescent="0.25">
      <c r="A369" t="s">
        <v>738</v>
      </c>
      <c r="B369" t="s">
        <v>726</v>
      </c>
      <c r="D369">
        <v>1</v>
      </c>
      <c r="E369">
        <v>1</v>
      </c>
      <c r="F369">
        <v>0</v>
      </c>
      <c r="G369">
        <v>3</v>
      </c>
      <c r="H369">
        <v>4</v>
      </c>
      <c r="I369">
        <v>153566</v>
      </c>
    </row>
    <row r="370" spans="1:9" x14ac:dyDescent="0.25">
      <c r="A370" t="s">
        <v>739</v>
      </c>
      <c r="B370" t="s">
        <v>726</v>
      </c>
      <c r="D370">
        <v>0</v>
      </c>
      <c r="E370">
        <v>3</v>
      </c>
      <c r="F370">
        <v>2</v>
      </c>
      <c r="G370">
        <v>1</v>
      </c>
      <c r="H370">
        <v>4</v>
      </c>
      <c r="I370">
        <v>157844</v>
      </c>
    </row>
    <row r="371" spans="1:9" x14ac:dyDescent="0.25">
      <c r="A371" t="s">
        <v>740</v>
      </c>
      <c r="B371" t="s">
        <v>734</v>
      </c>
      <c r="D371">
        <v>1</v>
      </c>
      <c r="E371">
        <v>2</v>
      </c>
      <c r="F371">
        <v>3</v>
      </c>
      <c r="G371">
        <v>1</v>
      </c>
      <c r="H371">
        <v>4</v>
      </c>
      <c r="I371">
        <v>162821</v>
      </c>
    </row>
    <row r="372" spans="1:9" x14ac:dyDescent="0.25">
      <c r="A372" t="s">
        <v>741</v>
      </c>
      <c r="B372" t="s">
        <v>728</v>
      </c>
      <c r="D372">
        <v>0</v>
      </c>
      <c r="E372">
        <v>4</v>
      </c>
      <c r="F372">
        <v>3</v>
      </c>
      <c r="G372">
        <v>3</v>
      </c>
      <c r="H372">
        <v>4</v>
      </c>
      <c r="I372">
        <v>167387</v>
      </c>
    </row>
    <row r="373" spans="1:9" x14ac:dyDescent="0.25">
      <c r="A373" t="s">
        <v>742</v>
      </c>
      <c r="B373" t="s">
        <v>726</v>
      </c>
      <c r="C373">
        <v>21.631235305506902</v>
      </c>
      <c r="D373">
        <v>0</v>
      </c>
      <c r="E373">
        <v>1</v>
      </c>
      <c r="F373">
        <v>0</v>
      </c>
      <c r="G373">
        <v>4</v>
      </c>
      <c r="H373">
        <v>4</v>
      </c>
      <c r="I373">
        <v>153437</v>
      </c>
    </row>
    <row r="374" spans="1:9" x14ac:dyDescent="0.25">
      <c r="A374" t="s">
        <v>743</v>
      </c>
      <c r="B374" t="s">
        <v>726</v>
      </c>
      <c r="D374">
        <v>0</v>
      </c>
      <c r="E374">
        <v>0</v>
      </c>
      <c r="F374">
        <v>4</v>
      </c>
      <c r="G374">
        <v>0</v>
      </c>
      <c r="H374">
        <v>4</v>
      </c>
      <c r="I374">
        <v>168246</v>
      </c>
    </row>
    <row r="375" spans="1:9" x14ac:dyDescent="0.25">
      <c r="A375" t="s">
        <v>744</v>
      </c>
      <c r="B375" t="s">
        <v>726</v>
      </c>
      <c r="D375">
        <v>0</v>
      </c>
      <c r="E375">
        <v>0</v>
      </c>
      <c r="F375">
        <v>4</v>
      </c>
      <c r="G375">
        <v>0</v>
      </c>
      <c r="H375">
        <v>4</v>
      </c>
      <c r="I375">
        <v>162871</v>
      </c>
    </row>
    <row r="376" spans="1:9" x14ac:dyDescent="0.25">
      <c r="A376" t="s">
        <v>745</v>
      </c>
      <c r="B376" t="s">
        <v>726</v>
      </c>
      <c r="D376">
        <v>0</v>
      </c>
      <c r="E376">
        <v>4</v>
      </c>
      <c r="F376">
        <v>1</v>
      </c>
      <c r="G376">
        <v>3</v>
      </c>
      <c r="H376">
        <v>4</v>
      </c>
      <c r="I376">
        <v>152679</v>
      </c>
    </row>
    <row r="377" spans="1:9" x14ac:dyDescent="0.25">
      <c r="A377" t="s">
        <v>746</v>
      </c>
      <c r="B377" t="s">
        <v>726</v>
      </c>
      <c r="D377">
        <v>0</v>
      </c>
      <c r="E377">
        <v>0</v>
      </c>
      <c r="F377">
        <v>0</v>
      </c>
      <c r="G377">
        <v>4</v>
      </c>
      <c r="H377">
        <v>4</v>
      </c>
      <c r="I377">
        <v>156889</v>
      </c>
    </row>
    <row r="378" spans="1:9" x14ac:dyDescent="0.25">
      <c r="A378" t="s">
        <v>747</v>
      </c>
      <c r="B378" t="s">
        <v>726</v>
      </c>
      <c r="D378">
        <v>0</v>
      </c>
      <c r="E378">
        <v>1</v>
      </c>
      <c r="F378">
        <v>0</v>
      </c>
      <c r="G378">
        <v>3</v>
      </c>
      <c r="H378">
        <v>4</v>
      </c>
      <c r="I378">
        <v>163570</v>
      </c>
    </row>
    <row r="379" spans="1:9" x14ac:dyDescent="0.25">
      <c r="A379" t="s">
        <v>748</v>
      </c>
      <c r="B379" t="s">
        <v>726</v>
      </c>
      <c r="D379">
        <v>0</v>
      </c>
      <c r="E379">
        <v>0</v>
      </c>
      <c r="F379">
        <v>4</v>
      </c>
      <c r="G379">
        <v>0</v>
      </c>
      <c r="H379">
        <v>4</v>
      </c>
      <c r="I379">
        <v>162473</v>
      </c>
    </row>
    <row r="380" spans="1:9" x14ac:dyDescent="0.25">
      <c r="A380" t="s">
        <v>749</v>
      </c>
      <c r="B380" t="s">
        <v>728</v>
      </c>
      <c r="D380">
        <v>0</v>
      </c>
      <c r="E380">
        <v>0</v>
      </c>
      <c r="F380">
        <v>4</v>
      </c>
      <c r="G380">
        <v>0</v>
      </c>
      <c r="H380">
        <v>4</v>
      </c>
      <c r="I380">
        <v>154350</v>
      </c>
    </row>
    <row r="381" spans="1:9" x14ac:dyDescent="0.25">
      <c r="A381" t="s">
        <v>750</v>
      </c>
      <c r="B381" t="s">
        <v>726</v>
      </c>
      <c r="D381">
        <v>0</v>
      </c>
      <c r="E381">
        <v>0</v>
      </c>
      <c r="F381">
        <v>4</v>
      </c>
      <c r="G381">
        <v>0</v>
      </c>
      <c r="H381">
        <v>4</v>
      </c>
      <c r="I381">
        <v>156840</v>
      </c>
    </row>
    <row r="382" spans="1:9" x14ac:dyDescent="0.25">
      <c r="A382" t="s">
        <v>751</v>
      </c>
      <c r="B382" t="s">
        <v>726</v>
      </c>
      <c r="D382">
        <v>0</v>
      </c>
      <c r="E382">
        <v>1</v>
      </c>
      <c r="F382">
        <v>3</v>
      </c>
      <c r="G382">
        <v>1</v>
      </c>
      <c r="H382">
        <v>4</v>
      </c>
      <c r="I382">
        <v>168639</v>
      </c>
    </row>
    <row r="383" spans="1:9" x14ac:dyDescent="0.25">
      <c r="A383" t="s">
        <v>752</v>
      </c>
      <c r="B383" t="s">
        <v>728</v>
      </c>
      <c r="D383">
        <v>0</v>
      </c>
      <c r="E383">
        <v>2</v>
      </c>
      <c r="F383">
        <v>1</v>
      </c>
      <c r="G383">
        <v>1</v>
      </c>
      <c r="H383">
        <v>4</v>
      </c>
      <c r="I383">
        <v>169308</v>
      </c>
    </row>
    <row r="384" spans="1:9" x14ac:dyDescent="0.25">
      <c r="A384" t="s">
        <v>753</v>
      </c>
      <c r="B384" t="s">
        <v>726</v>
      </c>
      <c r="D384">
        <v>0</v>
      </c>
      <c r="E384">
        <v>0</v>
      </c>
      <c r="F384">
        <v>4</v>
      </c>
      <c r="G384">
        <v>1</v>
      </c>
      <c r="H384">
        <v>4</v>
      </c>
      <c r="I384">
        <v>170009</v>
      </c>
    </row>
    <row r="385" spans="1:9" x14ac:dyDescent="0.25">
      <c r="A385" t="s">
        <v>754</v>
      </c>
      <c r="B385" t="s">
        <v>755</v>
      </c>
      <c r="D385">
        <v>0</v>
      </c>
      <c r="E385">
        <v>3</v>
      </c>
      <c r="F385">
        <v>0</v>
      </c>
      <c r="G385">
        <v>1</v>
      </c>
      <c r="H385">
        <v>4</v>
      </c>
      <c r="I385">
        <v>156322</v>
      </c>
    </row>
    <row r="386" spans="1:9" x14ac:dyDescent="0.25">
      <c r="A386" t="s">
        <v>756</v>
      </c>
      <c r="B386" t="s">
        <v>726</v>
      </c>
      <c r="C386">
        <v>5.0763261696611499</v>
      </c>
      <c r="D386">
        <v>0</v>
      </c>
      <c r="E386">
        <v>2</v>
      </c>
      <c r="F386">
        <v>0</v>
      </c>
      <c r="G386">
        <v>3</v>
      </c>
      <c r="H386">
        <v>4</v>
      </c>
      <c r="I386">
        <v>159012</v>
      </c>
    </row>
    <row r="387" spans="1:9" x14ac:dyDescent="0.25">
      <c r="A387" t="s">
        <v>757</v>
      </c>
      <c r="B387" t="s">
        <v>726</v>
      </c>
      <c r="D387">
        <v>4</v>
      </c>
      <c r="E387">
        <v>0</v>
      </c>
      <c r="F387">
        <v>0</v>
      </c>
      <c r="G387">
        <v>0</v>
      </c>
      <c r="H387">
        <v>4</v>
      </c>
      <c r="I387">
        <v>168972</v>
      </c>
    </row>
    <row r="388" spans="1:9" x14ac:dyDescent="0.25">
      <c r="A388" t="s">
        <v>758</v>
      </c>
      <c r="B388" t="s">
        <v>759</v>
      </c>
      <c r="D388">
        <v>4</v>
      </c>
      <c r="E388">
        <v>0</v>
      </c>
      <c r="F388">
        <v>0</v>
      </c>
      <c r="G388">
        <v>0</v>
      </c>
      <c r="H388">
        <v>4</v>
      </c>
      <c r="I388">
        <v>171191</v>
      </c>
    </row>
    <row r="389" spans="1:9" x14ac:dyDescent="0.25">
      <c r="A389" t="s">
        <v>760</v>
      </c>
      <c r="B389" t="s">
        <v>761</v>
      </c>
      <c r="D389">
        <v>4</v>
      </c>
      <c r="E389">
        <v>0</v>
      </c>
      <c r="F389">
        <v>0</v>
      </c>
      <c r="G389">
        <v>0</v>
      </c>
      <c r="H389">
        <v>4</v>
      </c>
      <c r="I389">
        <v>154226</v>
      </c>
    </row>
    <row r="390" spans="1:9" x14ac:dyDescent="0.25">
      <c r="A390" t="s">
        <v>762</v>
      </c>
      <c r="B390" t="s">
        <v>726</v>
      </c>
      <c r="D390">
        <v>0</v>
      </c>
      <c r="E390">
        <v>0</v>
      </c>
      <c r="F390">
        <v>3</v>
      </c>
      <c r="G390">
        <v>4</v>
      </c>
      <c r="H390">
        <v>4</v>
      </c>
      <c r="I390">
        <v>161168</v>
      </c>
    </row>
    <row r="391" spans="1:9" x14ac:dyDescent="0.25">
      <c r="A391" t="s">
        <v>763</v>
      </c>
      <c r="B391" t="s">
        <v>764</v>
      </c>
      <c r="D391">
        <v>1</v>
      </c>
      <c r="E391">
        <v>4</v>
      </c>
      <c r="F391">
        <v>0</v>
      </c>
      <c r="G391">
        <v>0</v>
      </c>
      <c r="H391">
        <v>4</v>
      </c>
      <c r="I391">
        <v>157896</v>
      </c>
    </row>
    <row r="392" spans="1:9" x14ac:dyDescent="0.25">
      <c r="A392" t="s">
        <v>765</v>
      </c>
      <c r="B392" t="s">
        <v>766</v>
      </c>
      <c r="D392">
        <v>0</v>
      </c>
      <c r="E392">
        <v>4</v>
      </c>
      <c r="F392">
        <v>0</v>
      </c>
      <c r="G392">
        <v>0</v>
      </c>
      <c r="H392">
        <v>4</v>
      </c>
      <c r="I392">
        <v>159895</v>
      </c>
    </row>
    <row r="393" spans="1:9" x14ac:dyDescent="0.25">
      <c r="A393" t="s">
        <v>767</v>
      </c>
      <c r="B393" t="s">
        <v>768</v>
      </c>
      <c r="D393">
        <v>4</v>
      </c>
      <c r="E393">
        <v>0</v>
      </c>
      <c r="F393">
        <v>0</v>
      </c>
      <c r="G393">
        <v>0</v>
      </c>
      <c r="H393">
        <v>4</v>
      </c>
      <c r="I393">
        <v>155590</v>
      </c>
    </row>
    <row r="394" spans="1:9" x14ac:dyDescent="0.25">
      <c r="A394" t="s">
        <v>769</v>
      </c>
      <c r="B394" t="s">
        <v>770</v>
      </c>
      <c r="D394">
        <v>0</v>
      </c>
      <c r="E394">
        <v>4</v>
      </c>
      <c r="F394">
        <v>1</v>
      </c>
      <c r="G394">
        <v>0</v>
      </c>
      <c r="H394">
        <v>4</v>
      </c>
      <c r="I394">
        <v>166278</v>
      </c>
    </row>
    <row r="395" spans="1:9" x14ac:dyDescent="0.25">
      <c r="A395" t="s">
        <v>771</v>
      </c>
      <c r="B395" t="s">
        <v>772</v>
      </c>
      <c r="C395">
        <v>1.0427283644987</v>
      </c>
      <c r="D395">
        <v>2</v>
      </c>
      <c r="E395">
        <v>0</v>
      </c>
      <c r="F395">
        <v>3</v>
      </c>
      <c r="G395">
        <v>0</v>
      </c>
      <c r="H395">
        <v>4</v>
      </c>
      <c r="I395">
        <v>156010</v>
      </c>
    </row>
    <row r="396" spans="1:9" x14ac:dyDescent="0.25">
      <c r="A396" t="s">
        <v>773</v>
      </c>
      <c r="B396" t="s">
        <v>728</v>
      </c>
      <c r="D396">
        <v>0</v>
      </c>
      <c r="E396">
        <v>0</v>
      </c>
      <c r="F396">
        <v>4</v>
      </c>
      <c r="G396">
        <v>0</v>
      </c>
      <c r="H396">
        <v>4</v>
      </c>
      <c r="I396">
        <v>158033</v>
      </c>
    </row>
    <row r="397" spans="1:9" x14ac:dyDescent="0.25">
      <c r="A397" t="s">
        <v>774</v>
      </c>
      <c r="B397" t="s">
        <v>775</v>
      </c>
      <c r="D397">
        <v>4</v>
      </c>
      <c r="E397">
        <v>0</v>
      </c>
      <c r="F397">
        <v>1</v>
      </c>
      <c r="G397">
        <v>0</v>
      </c>
      <c r="H397">
        <v>4</v>
      </c>
      <c r="I397">
        <v>170794</v>
      </c>
    </row>
    <row r="398" spans="1:9" x14ac:dyDescent="0.25">
      <c r="A398" t="s">
        <v>776</v>
      </c>
      <c r="B398" t="s">
        <v>777</v>
      </c>
      <c r="D398">
        <v>4</v>
      </c>
      <c r="E398">
        <v>0</v>
      </c>
      <c r="F398">
        <v>0</v>
      </c>
      <c r="G398">
        <v>0</v>
      </c>
      <c r="H398">
        <v>4</v>
      </c>
      <c r="I398">
        <v>168616</v>
      </c>
    </row>
    <row r="399" spans="1:9" x14ac:dyDescent="0.25">
      <c r="A399" t="s">
        <v>778</v>
      </c>
      <c r="B399" t="s">
        <v>779</v>
      </c>
      <c r="C399">
        <v>-12.9320803631117</v>
      </c>
      <c r="D399">
        <v>4</v>
      </c>
      <c r="E399">
        <v>0</v>
      </c>
      <c r="F399">
        <v>0</v>
      </c>
      <c r="G399">
        <v>0</v>
      </c>
      <c r="H399">
        <v>4</v>
      </c>
      <c r="I399">
        <v>166723</v>
      </c>
    </row>
    <row r="400" spans="1:9" x14ac:dyDescent="0.25">
      <c r="A400" t="s">
        <v>780</v>
      </c>
      <c r="B400" t="s">
        <v>781</v>
      </c>
      <c r="D400">
        <v>2</v>
      </c>
      <c r="E400">
        <v>3</v>
      </c>
      <c r="F400">
        <v>3</v>
      </c>
      <c r="G400">
        <v>2</v>
      </c>
      <c r="H400">
        <v>4</v>
      </c>
      <c r="I400">
        <v>169971</v>
      </c>
    </row>
    <row r="401" spans="1:9" x14ac:dyDescent="0.25">
      <c r="A401" t="s">
        <v>782</v>
      </c>
      <c r="B401" t="s">
        <v>783</v>
      </c>
      <c r="D401">
        <v>4</v>
      </c>
      <c r="E401">
        <v>0</v>
      </c>
      <c r="F401">
        <v>0</v>
      </c>
      <c r="G401">
        <v>0</v>
      </c>
      <c r="H401">
        <v>4</v>
      </c>
      <c r="I401">
        <v>168625</v>
      </c>
    </row>
    <row r="402" spans="1:9" x14ac:dyDescent="0.25">
      <c r="A402" t="s">
        <v>784</v>
      </c>
      <c r="B402" t="s">
        <v>785</v>
      </c>
      <c r="C402">
        <v>-11.037209044659599</v>
      </c>
      <c r="D402">
        <v>0</v>
      </c>
      <c r="E402">
        <v>4</v>
      </c>
      <c r="F402">
        <v>3</v>
      </c>
      <c r="G402">
        <v>0</v>
      </c>
      <c r="H402">
        <v>4</v>
      </c>
      <c r="I402">
        <v>152894</v>
      </c>
    </row>
    <row r="403" spans="1:9" x14ac:dyDescent="0.25">
      <c r="A403" t="s">
        <v>786</v>
      </c>
      <c r="B403" t="s">
        <v>787</v>
      </c>
      <c r="D403">
        <v>4</v>
      </c>
      <c r="E403">
        <v>0</v>
      </c>
      <c r="F403">
        <v>0</v>
      </c>
      <c r="G403">
        <v>0</v>
      </c>
      <c r="H403">
        <v>4</v>
      </c>
      <c r="I403">
        <v>164130</v>
      </c>
    </row>
    <row r="404" spans="1:9" x14ac:dyDescent="0.25">
      <c r="A404" t="s">
        <v>788</v>
      </c>
      <c r="B404" t="s">
        <v>789</v>
      </c>
      <c r="D404">
        <v>4</v>
      </c>
      <c r="E404">
        <v>0</v>
      </c>
      <c r="F404">
        <v>0</v>
      </c>
      <c r="G404">
        <v>0</v>
      </c>
      <c r="H404">
        <v>4</v>
      </c>
      <c r="I404">
        <v>158455</v>
      </c>
    </row>
    <row r="405" spans="1:9" x14ac:dyDescent="0.25">
      <c r="A405" t="s">
        <v>790</v>
      </c>
      <c r="B405" t="s">
        <v>791</v>
      </c>
      <c r="D405">
        <v>3</v>
      </c>
      <c r="E405">
        <v>2</v>
      </c>
      <c r="F405">
        <v>1</v>
      </c>
      <c r="G405">
        <v>1</v>
      </c>
      <c r="H405">
        <v>4</v>
      </c>
      <c r="I405">
        <v>152547</v>
      </c>
    </row>
    <row r="406" spans="1:9" x14ac:dyDescent="0.25">
      <c r="A406" t="s">
        <v>792</v>
      </c>
      <c r="B406" t="s">
        <v>779</v>
      </c>
      <c r="C406">
        <v>1.38243160758981</v>
      </c>
      <c r="D406">
        <v>4</v>
      </c>
      <c r="E406">
        <v>0</v>
      </c>
      <c r="F406">
        <v>0</v>
      </c>
      <c r="G406">
        <v>0</v>
      </c>
      <c r="H406">
        <v>4</v>
      </c>
      <c r="I406">
        <v>158915</v>
      </c>
    </row>
    <row r="407" spans="1:9" x14ac:dyDescent="0.25">
      <c r="A407" t="s">
        <v>793</v>
      </c>
      <c r="B407" t="s">
        <v>794</v>
      </c>
      <c r="D407">
        <v>4</v>
      </c>
      <c r="E407">
        <v>0</v>
      </c>
      <c r="F407">
        <v>0</v>
      </c>
      <c r="G407">
        <v>0</v>
      </c>
      <c r="H407">
        <v>4</v>
      </c>
      <c r="I407">
        <v>160091</v>
      </c>
    </row>
    <row r="408" spans="1:9" x14ac:dyDescent="0.25">
      <c r="A408" t="s">
        <v>795</v>
      </c>
      <c r="B408" t="s">
        <v>796</v>
      </c>
      <c r="D408">
        <v>4</v>
      </c>
      <c r="E408">
        <v>0</v>
      </c>
      <c r="F408">
        <v>1</v>
      </c>
      <c r="G408">
        <v>0</v>
      </c>
      <c r="H408">
        <v>4</v>
      </c>
      <c r="I408">
        <v>156860</v>
      </c>
    </row>
    <row r="409" spans="1:9" x14ac:dyDescent="0.25">
      <c r="A409" t="s">
        <v>797</v>
      </c>
      <c r="B409" t="s">
        <v>798</v>
      </c>
      <c r="D409">
        <v>3</v>
      </c>
      <c r="E409">
        <v>0</v>
      </c>
      <c r="F409">
        <v>2</v>
      </c>
      <c r="G409">
        <v>0</v>
      </c>
      <c r="H409">
        <v>4</v>
      </c>
      <c r="I409">
        <v>164925</v>
      </c>
    </row>
    <row r="410" spans="1:9" x14ac:dyDescent="0.25">
      <c r="A410" t="s">
        <v>799</v>
      </c>
      <c r="B410" t="s">
        <v>800</v>
      </c>
      <c r="D410">
        <v>4</v>
      </c>
      <c r="E410">
        <v>0</v>
      </c>
      <c r="F410">
        <v>0</v>
      </c>
      <c r="G410">
        <v>0</v>
      </c>
      <c r="H410">
        <v>4</v>
      </c>
      <c r="I410">
        <v>171242</v>
      </c>
    </row>
    <row r="411" spans="1:9" x14ac:dyDescent="0.25">
      <c r="A411" t="s">
        <v>801</v>
      </c>
      <c r="B411" t="s">
        <v>802</v>
      </c>
      <c r="D411">
        <v>4</v>
      </c>
      <c r="E411">
        <v>1</v>
      </c>
      <c r="F411">
        <v>2</v>
      </c>
      <c r="G411">
        <v>1</v>
      </c>
      <c r="H411">
        <v>4</v>
      </c>
      <c r="I411">
        <v>170691</v>
      </c>
    </row>
    <row r="412" spans="1:9" x14ac:dyDescent="0.25">
      <c r="A412" t="s">
        <v>803</v>
      </c>
      <c r="B412" t="s">
        <v>804</v>
      </c>
      <c r="D412">
        <v>0</v>
      </c>
      <c r="E412">
        <v>0</v>
      </c>
      <c r="F412">
        <v>4</v>
      </c>
      <c r="G412">
        <v>0</v>
      </c>
      <c r="H412">
        <v>4</v>
      </c>
      <c r="I412">
        <v>153086</v>
      </c>
    </row>
    <row r="413" spans="1:9" x14ac:dyDescent="0.25">
      <c r="A413" t="s">
        <v>805</v>
      </c>
      <c r="B413" t="s">
        <v>806</v>
      </c>
      <c r="C413">
        <v>9.0937104493919794</v>
      </c>
      <c r="D413">
        <v>1</v>
      </c>
      <c r="E413">
        <v>0</v>
      </c>
      <c r="F413">
        <v>3</v>
      </c>
      <c r="G413">
        <v>0</v>
      </c>
      <c r="H413">
        <v>4</v>
      </c>
      <c r="I413">
        <v>155467</v>
      </c>
    </row>
    <row r="414" spans="1:9" x14ac:dyDescent="0.25">
      <c r="A414" t="s">
        <v>807</v>
      </c>
      <c r="B414" t="s">
        <v>808</v>
      </c>
      <c r="C414">
        <v>-0.171067722946877</v>
      </c>
      <c r="D414">
        <v>4</v>
      </c>
      <c r="E414">
        <v>0</v>
      </c>
      <c r="F414">
        <v>0</v>
      </c>
      <c r="G414">
        <v>0</v>
      </c>
      <c r="H414">
        <v>4</v>
      </c>
      <c r="I414">
        <v>165524</v>
      </c>
    </row>
    <row r="415" spans="1:9" x14ac:dyDescent="0.25">
      <c r="A415" t="s">
        <v>809</v>
      </c>
      <c r="B415" t="s">
        <v>810</v>
      </c>
      <c r="C415">
        <v>-10.6040230795174</v>
      </c>
      <c r="D415">
        <v>4</v>
      </c>
      <c r="E415">
        <v>0</v>
      </c>
      <c r="F415">
        <v>0</v>
      </c>
      <c r="G415">
        <v>0</v>
      </c>
      <c r="H415">
        <v>4</v>
      </c>
      <c r="I415">
        <v>164658</v>
      </c>
    </row>
    <row r="416" spans="1:9" x14ac:dyDescent="0.25">
      <c r="A416" t="s">
        <v>811</v>
      </c>
      <c r="B416" t="s">
        <v>812</v>
      </c>
      <c r="C416">
        <v>0.70489435073456896</v>
      </c>
      <c r="D416">
        <v>4</v>
      </c>
      <c r="E416">
        <v>0</v>
      </c>
      <c r="F416">
        <v>1</v>
      </c>
      <c r="G416">
        <v>0</v>
      </c>
      <c r="H416">
        <v>4</v>
      </c>
      <c r="I416">
        <v>152917</v>
      </c>
    </row>
    <row r="417" spans="1:9" x14ac:dyDescent="0.25">
      <c r="A417" t="s">
        <v>813</v>
      </c>
      <c r="B417" t="s">
        <v>814</v>
      </c>
      <c r="D417">
        <v>4</v>
      </c>
      <c r="E417">
        <v>0</v>
      </c>
      <c r="F417">
        <v>0</v>
      </c>
      <c r="G417">
        <v>0</v>
      </c>
      <c r="H417">
        <v>4</v>
      </c>
      <c r="I417">
        <v>171067</v>
      </c>
    </row>
    <row r="418" spans="1:9" x14ac:dyDescent="0.25">
      <c r="A418" t="s">
        <v>815</v>
      </c>
      <c r="B418" t="s">
        <v>816</v>
      </c>
      <c r="D418">
        <v>3</v>
      </c>
      <c r="E418">
        <v>0</v>
      </c>
      <c r="F418">
        <v>2</v>
      </c>
      <c r="G418">
        <v>0</v>
      </c>
      <c r="H418">
        <v>4</v>
      </c>
      <c r="I418">
        <v>168012</v>
      </c>
    </row>
    <row r="419" spans="1:9" x14ac:dyDescent="0.25">
      <c r="A419" t="s">
        <v>817</v>
      </c>
      <c r="B419" t="s">
        <v>818</v>
      </c>
      <c r="C419">
        <v>0.243909590065754</v>
      </c>
      <c r="D419">
        <v>4</v>
      </c>
      <c r="E419">
        <v>0</v>
      </c>
      <c r="F419">
        <v>1</v>
      </c>
      <c r="G419">
        <v>0</v>
      </c>
      <c r="H419">
        <v>4</v>
      </c>
      <c r="I419">
        <v>158741</v>
      </c>
    </row>
    <row r="420" spans="1:9" x14ac:dyDescent="0.25">
      <c r="A420" t="s">
        <v>819</v>
      </c>
      <c r="B420" t="s">
        <v>728</v>
      </c>
      <c r="D420">
        <v>0</v>
      </c>
      <c r="E420">
        <v>3</v>
      </c>
      <c r="F420">
        <v>0</v>
      </c>
      <c r="G420">
        <v>0</v>
      </c>
      <c r="H420">
        <v>3</v>
      </c>
      <c r="I420">
        <v>153920</v>
      </c>
    </row>
    <row r="421" spans="1:9" x14ac:dyDescent="0.25">
      <c r="A421" t="s">
        <v>820</v>
      </c>
      <c r="B421" t="s">
        <v>726</v>
      </c>
      <c r="D421">
        <v>0</v>
      </c>
      <c r="E421">
        <v>0</v>
      </c>
      <c r="F421">
        <v>3</v>
      </c>
      <c r="G421">
        <v>0</v>
      </c>
      <c r="H421">
        <v>3</v>
      </c>
      <c r="I421">
        <v>156854</v>
      </c>
    </row>
    <row r="422" spans="1:9" x14ac:dyDescent="0.25">
      <c r="A422" t="s">
        <v>821</v>
      </c>
      <c r="B422" t="s">
        <v>726</v>
      </c>
      <c r="D422">
        <v>0</v>
      </c>
      <c r="E422">
        <v>0</v>
      </c>
      <c r="F422">
        <v>3</v>
      </c>
      <c r="G422">
        <v>1</v>
      </c>
      <c r="H422">
        <v>3</v>
      </c>
      <c r="I422">
        <v>168371</v>
      </c>
    </row>
    <row r="423" spans="1:9" x14ac:dyDescent="0.25">
      <c r="A423" t="s">
        <v>822</v>
      </c>
      <c r="B423" t="s">
        <v>728</v>
      </c>
      <c r="D423">
        <v>0</v>
      </c>
      <c r="E423">
        <v>0</v>
      </c>
      <c r="F423">
        <v>2</v>
      </c>
      <c r="G423">
        <v>1</v>
      </c>
      <c r="H423">
        <v>3</v>
      </c>
      <c r="I423">
        <v>169310</v>
      </c>
    </row>
    <row r="424" spans="1:9" x14ac:dyDescent="0.25">
      <c r="A424" t="s">
        <v>823</v>
      </c>
      <c r="B424" t="s">
        <v>726</v>
      </c>
      <c r="D424">
        <v>0</v>
      </c>
      <c r="E424">
        <v>1</v>
      </c>
      <c r="F424">
        <v>2</v>
      </c>
      <c r="G424">
        <v>0</v>
      </c>
      <c r="H424">
        <v>3</v>
      </c>
      <c r="I424">
        <v>170313</v>
      </c>
    </row>
    <row r="425" spans="1:9" x14ac:dyDescent="0.25">
      <c r="A425" t="s">
        <v>824</v>
      </c>
      <c r="B425" t="s">
        <v>825</v>
      </c>
      <c r="D425">
        <v>0</v>
      </c>
      <c r="E425">
        <v>0</v>
      </c>
      <c r="F425">
        <v>3</v>
      </c>
      <c r="G425">
        <v>0</v>
      </c>
      <c r="H425">
        <v>3</v>
      </c>
      <c r="I425">
        <v>162329</v>
      </c>
    </row>
    <row r="426" spans="1:9" x14ac:dyDescent="0.25">
      <c r="A426" t="s">
        <v>826</v>
      </c>
      <c r="B426" t="s">
        <v>726</v>
      </c>
      <c r="D426">
        <v>0</v>
      </c>
      <c r="E426">
        <v>0</v>
      </c>
      <c r="F426">
        <v>3</v>
      </c>
      <c r="G426">
        <v>0</v>
      </c>
      <c r="H426">
        <v>3</v>
      </c>
      <c r="I426">
        <v>155634</v>
      </c>
    </row>
    <row r="427" spans="1:9" x14ac:dyDescent="0.25">
      <c r="A427" t="s">
        <v>827</v>
      </c>
      <c r="B427" t="s">
        <v>726</v>
      </c>
      <c r="D427">
        <v>2</v>
      </c>
      <c r="E427">
        <v>1</v>
      </c>
      <c r="F427">
        <v>0</v>
      </c>
      <c r="G427">
        <v>2</v>
      </c>
      <c r="H427">
        <v>3</v>
      </c>
      <c r="I427">
        <v>167383</v>
      </c>
    </row>
    <row r="428" spans="1:9" x14ac:dyDescent="0.25">
      <c r="A428" t="s">
        <v>828</v>
      </c>
      <c r="B428" t="s">
        <v>728</v>
      </c>
      <c r="D428">
        <v>0</v>
      </c>
      <c r="E428">
        <v>0</v>
      </c>
      <c r="F428">
        <v>3</v>
      </c>
      <c r="G428">
        <v>0</v>
      </c>
      <c r="H428">
        <v>3</v>
      </c>
      <c r="I428">
        <v>165440</v>
      </c>
    </row>
    <row r="429" spans="1:9" x14ac:dyDescent="0.25">
      <c r="A429" t="s">
        <v>829</v>
      </c>
      <c r="B429" t="s">
        <v>830</v>
      </c>
      <c r="D429">
        <v>0</v>
      </c>
      <c r="E429">
        <v>2</v>
      </c>
      <c r="F429">
        <v>3</v>
      </c>
      <c r="G429">
        <v>0</v>
      </c>
      <c r="H429">
        <v>3</v>
      </c>
      <c r="I429">
        <v>159642</v>
      </c>
    </row>
    <row r="430" spans="1:9" x14ac:dyDescent="0.25">
      <c r="A430" t="s">
        <v>831</v>
      </c>
      <c r="B430" t="s">
        <v>832</v>
      </c>
      <c r="D430">
        <v>1</v>
      </c>
      <c r="E430">
        <v>0</v>
      </c>
      <c r="F430">
        <v>0</v>
      </c>
      <c r="G430">
        <v>2</v>
      </c>
      <c r="H430">
        <v>3</v>
      </c>
      <c r="I430">
        <v>161585</v>
      </c>
    </row>
    <row r="431" spans="1:9" x14ac:dyDescent="0.25">
      <c r="A431" t="s">
        <v>833</v>
      </c>
      <c r="B431" t="s">
        <v>834</v>
      </c>
      <c r="D431">
        <v>1</v>
      </c>
      <c r="E431">
        <v>2</v>
      </c>
      <c r="F431">
        <v>0</v>
      </c>
      <c r="G431">
        <v>0</v>
      </c>
      <c r="H431">
        <v>3</v>
      </c>
      <c r="I431">
        <v>153241</v>
      </c>
    </row>
    <row r="432" spans="1:9" x14ac:dyDescent="0.25">
      <c r="A432" t="s">
        <v>835</v>
      </c>
      <c r="B432" t="s">
        <v>836</v>
      </c>
      <c r="D432">
        <v>0</v>
      </c>
      <c r="E432">
        <v>0</v>
      </c>
      <c r="F432">
        <v>2</v>
      </c>
      <c r="G432">
        <v>1</v>
      </c>
      <c r="H432">
        <v>3</v>
      </c>
      <c r="I432">
        <v>158613</v>
      </c>
    </row>
    <row r="433" spans="1:9" x14ac:dyDescent="0.25">
      <c r="A433" t="s">
        <v>837</v>
      </c>
      <c r="B433" t="s">
        <v>726</v>
      </c>
      <c r="D433">
        <v>0</v>
      </c>
      <c r="E433">
        <v>2</v>
      </c>
      <c r="F433">
        <v>0</v>
      </c>
      <c r="G433">
        <v>1</v>
      </c>
      <c r="H433">
        <v>3</v>
      </c>
      <c r="I433">
        <v>154724</v>
      </c>
    </row>
    <row r="434" spans="1:9" x14ac:dyDescent="0.25">
      <c r="A434" t="s">
        <v>838</v>
      </c>
      <c r="B434" t="s">
        <v>839</v>
      </c>
      <c r="D434">
        <v>3</v>
      </c>
      <c r="E434">
        <v>0</v>
      </c>
      <c r="F434">
        <v>0</v>
      </c>
      <c r="G434">
        <v>0</v>
      </c>
      <c r="H434">
        <v>3</v>
      </c>
      <c r="I434">
        <v>155804</v>
      </c>
    </row>
    <row r="435" spans="1:9" x14ac:dyDescent="0.25">
      <c r="A435" t="s">
        <v>840</v>
      </c>
      <c r="B435" t="s">
        <v>726</v>
      </c>
      <c r="D435">
        <v>3</v>
      </c>
      <c r="E435">
        <v>0</v>
      </c>
      <c r="F435">
        <v>0</v>
      </c>
      <c r="G435">
        <v>0</v>
      </c>
      <c r="H435">
        <v>3</v>
      </c>
      <c r="I435">
        <v>156369</v>
      </c>
    </row>
    <row r="436" spans="1:9" x14ac:dyDescent="0.25">
      <c r="A436" t="s">
        <v>841</v>
      </c>
      <c r="B436" t="s">
        <v>842</v>
      </c>
      <c r="D436">
        <v>3</v>
      </c>
      <c r="E436">
        <v>0</v>
      </c>
      <c r="F436">
        <v>0</v>
      </c>
      <c r="G436">
        <v>0</v>
      </c>
      <c r="H436">
        <v>3</v>
      </c>
      <c r="I436">
        <v>155417</v>
      </c>
    </row>
    <row r="437" spans="1:9" x14ac:dyDescent="0.25">
      <c r="A437" t="s">
        <v>843</v>
      </c>
      <c r="B437" t="s">
        <v>844</v>
      </c>
      <c r="D437">
        <v>3</v>
      </c>
      <c r="E437">
        <v>0</v>
      </c>
      <c r="F437">
        <v>0</v>
      </c>
      <c r="G437">
        <v>1</v>
      </c>
      <c r="H437">
        <v>3</v>
      </c>
      <c r="I437">
        <v>159594</v>
      </c>
    </row>
    <row r="438" spans="1:9" x14ac:dyDescent="0.25">
      <c r="A438" t="s">
        <v>845</v>
      </c>
      <c r="B438" t="s">
        <v>846</v>
      </c>
      <c r="D438">
        <v>0</v>
      </c>
      <c r="E438">
        <v>3</v>
      </c>
      <c r="F438">
        <v>0</v>
      </c>
      <c r="G438">
        <v>0</v>
      </c>
      <c r="H438">
        <v>3</v>
      </c>
      <c r="I438">
        <v>157883</v>
      </c>
    </row>
    <row r="439" spans="1:9" x14ac:dyDescent="0.25">
      <c r="A439" t="s">
        <v>847</v>
      </c>
      <c r="B439" t="s">
        <v>848</v>
      </c>
      <c r="D439">
        <v>0</v>
      </c>
      <c r="E439">
        <v>3</v>
      </c>
      <c r="F439">
        <v>0</v>
      </c>
      <c r="G439">
        <v>0</v>
      </c>
      <c r="H439">
        <v>3</v>
      </c>
      <c r="I439">
        <v>171598</v>
      </c>
    </row>
    <row r="440" spans="1:9" x14ac:dyDescent="0.25">
      <c r="A440" t="s">
        <v>849</v>
      </c>
      <c r="B440" t="s">
        <v>850</v>
      </c>
      <c r="C440">
        <v>1.01571375474875</v>
      </c>
      <c r="D440">
        <v>1</v>
      </c>
      <c r="E440">
        <v>1</v>
      </c>
      <c r="F440">
        <v>1</v>
      </c>
      <c r="G440">
        <v>0</v>
      </c>
      <c r="H440">
        <v>3</v>
      </c>
      <c r="I440">
        <v>157753</v>
      </c>
    </row>
    <row r="441" spans="1:9" x14ac:dyDescent="0.25">
      <c r="A441" t="s">
        <v>851</v>
      </c>
      <c r="B441" t="s">
        <v>785</v>
      </c>
      <c r="C441">
        <v>-2.7711065078693302</v>
      </c>
      <c r="D441">
        <v>3</v>
      </c>
      <c r="E441">
        <v>0</v>
      </c>
      <c r="F441">
        <v>0</v>
      </c>
      <c r="G441">
        <v>0</v>
      </c>
      <c r="H441">
        <v>3</v>
      </c>
      <c r="I441">
        <v>157949</v>
      </c>
    </row>
    <row r="442" spans="1:9" x14ac:dyDescent="0.25">
      <c r="A442" t="s">
        <v>852</v>
      </c>
      <c r="B442" t="s">
        <v>728</v>
      </c>
      <c r="D442">
        <v>0</v>
      </c>
      <c r="E442">
        <v>0</v>
      </c>
      <c r="F442">
        <v>3</v>
      </c>
      <c r="G442">
        <v>0</v>
      </c>
      <c r="H442">
        <v>3</v>
      </c>
      <c r="I442">
        <v>157979</v>
      </c>
    </row>
    <row r="443" spans="1:9" x14ac:dyDescent="0.25">
      <c r="A443" t="s">
        <v>853</v>
      </c>
      <c r="B443" t="s">
        <v>726</v>
      </c>
      <c r="D443">
        <v>2</v>
      </c>
      <c r="E443">
        <v>0</v>
      </c>
      <c r="F443">
        <v>0</v>
      </c>
      <c r="G443">
        <v>1</v>
      </c>
      <c r="H443">
        <v>3</v>
      </c>
      <c r="I443">
        <v>152979</v>
      </c>
    </row>
    <row r="444" spans="1:9" x14ac:dyDescent="0.25">
      <c r="A444" t="s">
        <v>854</v>
      </c>
      <c r="B444" t="s">
        <v>726</v>
      </c>
      <c r="D444">
        <v>2</v>
      </c>
      <c r="E444">
        <v>0</v>
      </c>
      <c r="F444">
        <v>2</v>
      </c>
      <c r="G444">
        <v>0</v>
      </c>
      <c r="H444">
        <v>3</v>
      </c>
      <c r="I444">
        <v>159019</v>
      </c>
    </row>
    <row r="445" spans="1:9" x14ac:dyDescent="0.25">
      <c r="A445" t="s">
        <v>855</v>
      </c>
      <c r="B445" t="s">
        <v>856</v>
      </c>
      <c r="D445">
        <v>0</v>
      </c>
      <c r="E445">
        <v>3</v>
      </c>
      <c r="F445">
        <v>0</v>
      </c>
      <c r="G445">
        <v>0</v>
      </c>
      <c r="H445">
        <v>3</v>
      </c>
      <c r="I445">
        <v>153087</v>
      </c>
    </row>
    <row r="446" spans="1:9" x14ac:dyDescent="0.25">
      <c r="A446" t="s">
        <v>857</v>
      </c>
      <c r="B446" t="s">
        <v>726</v>
      </c>
      <c r="D446">
        <v>0</v>
      </c>
      <c r="E446">
        <v>0</v>
      </c>
      <c r="F446">
        <v>0</v>
      </c>
      <c r="G446">
        <v>3</v>
      </c>
      <c r="H446">
        <v>3</v>
      </c>
      <c r="I446">
        <v>163639</v>
      </c>
    </row>
    <row r="447" spans="1:9" x14ac:dyDescent="0.25">
      <c r="A447" t="s">
        <v>858</v>
      </c>
      <c r="B447" t="s">
        <v>859</v>
      </c>
      <c r="D447">
        <v>0</v>
      </c>
      <c r="E447">
        <v>3</v>
      </c>
      <c r="F447">
        <v>1</v>
      </c>
      <c r="G447">
        <v>0</v>
      </c>
      <c r="H447">
        <v>3</v>
      </c>
      <c r="I447">
        <v>171126</v>
      </c>
    </row>
    <row r="448" spans="1:9" x14ac:dyDescent="0.25">
      <c r="A448" t="s">
        <v>860</v>
      </c>
      <c r="B448" t="s">
        <v>726</v>
      </c>
      <c r="D448">
        <v>0</v>
      </c>
      <c r="E448">
        <v>2</v>
      </c>
      <c r="F448">
        <v>0</v>
      </c>
      <c r="G448">
        <v>1</v>
      </c>
      <c r="H448">
        <v>3</v>
      </c>
      <c r="I448">
        <v>166580</v>
      </c>
    </row>
    <row r="449" spans="1:9" x14ac:dyDescent="0.25">
      <c r="A449" t="s">
        <v>861</v>
      </c>
      <c r="B449" t="s">
        <v>755</v>
      </c>
      <c r="D449">
        <v>3</v>
      </c>
      <c r="E449">
        <v>0</v>
      </c>
      <c r="F449">
        <v>0</v>
      </c>
      <c r="G449">
        <v>0</v>
      </c>
      <c r="H449">
        <v>3</v>
      </c>
      <c r="I449">
        <v>155324</v>
      </c>
    </row>
    <row r="450" spans="1:9" x14ac:dyDescent="0.25">
      <c r="A450" t="s">
        <v>862</v>
      </c>
      <c r="B450" t="s">
        <v>863</v>
      </c>
      <c r="C450">
        <v>4.6561048537215299</v>
      </c>
      <c r="D450">
        <v>0</v>
      </c>
      <c r="E450">
        <v>0</v>
      </c>
      <c r="F450">
        <v>2</v>
      </c>
      <c r="G450">
        <v>3</v>
      </c>
      <c r="H450">
        <v>3</v>
      </c>
      <c r="I450">
        <v>157369</v>
      </c>
    </row>
    <row r="451" spans="1:9" x14ac:dyDescent="0.25">
      <c r="A451" t="s">
        <v>864</v>
      </c>
      <c r="B451" t="s">
        <v>726</v>
      </c>
      <c r="D451">
        <v>0</v>
      </c>
      <c r="E451">
        <v>0</v>
      </c>
      <c r="F451">
        <v>3</v>
      </c>
      <c r="G451">
        <v>0</v>
      </c>
      <c r="H451">
        <v>3</v>
      </c>
      <c r="I451">
        <v>159211</v>
      </c>
    </row>
    <row r="452" spans="1:9" x14ac:dyDescent="0.25">
      <c r="A452" t="s">
        <v>865</v>
      </c>
      <c r="B452" t="s">
        <v>726</v>
      </c>
      <c r="D452">
        <v>3</v>
      </c>
      <c r="E452">
        <v>0</v>
      </c>
      <c r="F452">
        <v>0</v>
      </c>
      <c r="G452">
        <v>3</v>
      </c>
      <c r="H452">
        <v>3</v>
      </c>
      <c r="I452">
        <v>154849</v>
      </c>
    </row>
    <row r="453" spans="1:9" x14ac:dyDescent="0.25">
      <c r="A453" t="s">
        <v>866</v>
      </c>
      <c r="B453" t="s">
        <v>728</v>
      </c>
      <c r="D453">
        <v>0</v>
      </c>
      <c r="E453">
        <v>0</v>
      </c>
      <c r="F453">
        <v>2</v>
      </c>
      <c r="G453">
        <v>2</v>
      </c>
      <c r="H453">
        <v>3</v>
      </c>
      <c r="I453">
        <v>160955</v>
      </c>
    </row>
    <row r="454" spans="1:9" x14ac:dyDescent="0.25">
      <c r="A454" t="s">
        <v>867</v>
      </c>
      <c r="B454" t="s">
        <v>726</v>
      </c>
      <c r="D454">
        <v>0</v>
      </c>
      <c r="E454">
        <v>0</v>
      </c>
      <c r="F454">
        <v>3</v>
      </c>
      <c r="G454">
        <v>0</v>
      </c>
      <c r="H454">
        <v>3</v>
      </c>
      <c r="I454">
        <v>165511</v>
      </c>
    </row>
    <row r="455" spans="1:9" x14ac:dyDescent="0.25">
      <c r="A455" t="s">
        <v>868</v>
      </c>
      <c r="B455" t="s">
        <v>726</v>
      </c>
      <c r="D455">
        <v>0</v>
      </c>
      <c r="E455">
        <v>3</v>
      </c>
      <c r="F455">
        <v>0</v>
      </c>
      <c r="G455">
        <v>0</v>
      </c>
      <c r="H455">
        <v>3</v>
      </c>
      <c r="I455">
        <v>161235</v>
      </c>
    </row>
    <row r="456" spans="1:9" x14ac:dyDescent="0.25">
      <c r="A456" t="s">
        <v>869</v>
      </c>
      <c r="B456" t="s">
        <v>726</v>
      </c>
      <c r="D456">
        <v>1</v>
      </c>
      <c r="E456">
        <v>0</v>
      </c>
      <c r="F456">
        <v>3</v>
      </c>
      <c r="G456">
        <v>0</v>
      </c>
      <c r="H456">
        <v>3</v>
      </c>
      <c r="I456">
        <v>165284</v>
      </c>
    </row>
    <row r="457" spans="1:9" x14ac:dyDescent="0.25">
      <c r="A457" t="s">
        <v>870</v>
      </c>
      <c r="B457" t="s">
        <v>726</v>
      </c>
      <c r="D457">
        <v>0</v>
      </c>
      <c r="E457">
        <v>3</v>
      </c>
      <c r="F457">
        <v>3</v>
      </c>
      <c r="G457">
        <v>2</v>
      </c>
      <c r="H457">
        <v>3</v>
      </c>
      <c r="I457">
        <v>192034</v>
      </c>
    </row>
    <row r="458" spans="1:9" x14ac:dyDescent="0.25">
      <c r="A458" t="s">
        <v>871</v>
      </c>
      <c r="B458" t="s">
        <v>872</v>
      </c>
      <c r="D458">
        <v>3</v>
      </c>
      <c r="E458">
        <v>0</v>
      </c>
      <c r="F458">
        <v>0</v>
      </c>
      <c r="G458">
        <v>0</v>
      </c>
      <c r="H458">
        <v>3</v>
      </c>
      <c r="I458">
        <v>163048</v>
      </c>
    </row>
    <row r="459" spans="1:9" x14ac:dyDescent="0.25">
      <c r="A459" t="s">
        <v>873</v>
      </c>
      <c r="B459" t="s">
        <v>728</v>
      </c>
      <c r="D459">
        <v>3</v>
      </c>
      <c r="E459">
        <v>0</v>
      </c>
      <c r="F459">
        <v>0</v>
      </c>
      <c r="G459">
        <v>0</v>
      </c>
      <c r="H459">
        <v>3</v>
      </c>
      <c r="I459">
        <v>160435</v>
      </c>
    </row>
    <row r="460" spans="1:9" x14ac:dyDescent="0.25">
      <c r="A460" t="s">
        <v>874</v>
      </c>
      <c r="B460" t="s">
        <v>726</v>
      </c>
      <c r="D460">
        <v>0</v>
      </c>
      <c r="E460">
        <v>0</v>
      </c>
      <c r="F460">
        <v>3</v>
      </c>
      <c r="G460">
        <v>0</v>
      </c>
      <c r="H460">
        <v>3</v>
      </c>
      <c r="I460">
        <v>166000</v>
      </c>
    </row>
    <row r="461" spans="1:9" x14ac:dyDescent="0.25">
      <c r="A461" t="s">
        <v>875</v>
      </c>
      <c r="B461" t="s">
        <v>785</v>
      </c>
      <c r="D461">
        <v>0</v>
      </c>
      <c r="E461">
        <v>2</v>
      </c>
      <c r="F461">
        <v>0</v>
      </c>
      <c r="G461">
        <v>1</v>
      </c>
      <c r="H461">
        <v>3</v>
      </c>
      <c r="I461">
        <v>168070</v>
      </c>
    </row>
    <row r="462" spans="1:9" x14ac:dyDescent="0.25">
      <c r="A462" t="s">
        <v>876</v>
      </c>
      <c r="B462" t="s">
        <v>877</v>
      </c>
      <c r="D462">
        <v>3</v>
      </c>
      <c r="E462">
        <v>0</v>
      </c>
      <c r="F462">
        <v>0</v>
      </c>
      <c r="G462">
        <v>0</v>
      </c>
      <c r="H462">
        <v>3</v>
      </c>
      <c r="I462">
        <v>169443</v>
      </c>
    </row>
    <row r="463" spans="1:9" x14ac:dyDescent="0.25">
      <c r="A463" t="s">
        <v>878</v>
      </c>
      <c r="B463" t="s">
        <v>879</v>
      </c>
      <c r="D463">
        <v>3</v>
      </c>
      <c r="E463">
        <v>0</v>
      </c>
      <c r="F463">
        <v>0</v>
      </c>
      <c r="G463">
        <v>0</v>
      </c>
      <c r="H463">
        <v>3</v>
      </c>
      <c r="I463">
        <v>169700</v>
      </c>
    </row>
    <row r="464" spans="1:9" x14ac:dyDescent="0.25">
      <c r="A464" t="s">
        <v>880</v>
      </c>
      <c r="B464" t="s">
        <v>881</v>
      </c>
      <c r="D464">
        <v>3</v>
      </c>
      <c r="E464">
        <v>0</v>
      </c>
      <c r="F464">
        <v>0</v>
      </c>
      <c r="G464">
        <v>0</v>
      </c>
      <c r="H464">
        <v>3</v>
      </c>
      <c r="I464">
        <v>167371</v>
      </c>
    </row>
    <row r="465" spans="1:9" x14ac:dyDescent="0.25">
      <c r="A465" t="s">
        <v>882</v>
      </c>
      <c r="B465" t="s">
        <v>883</v>
      </c>
      <c r="D465">
        <v>0</v>
      </c>
      <c r="E465">
        <v>3</v>
      </c>
      <c r="F465">
        <v>1</v>
      </c>
      <c r="G465">
        <v>0</v>
      </c>
      <c r="H465">
        <v>3</v>
      </c>
      <c r="I465">
        <v>166272</v>
      </c>
    </row>
    <row r="466" spans="1:9" x14ac:dyDescent="0.25">
      <c r="A466" t="s">
        <v>884</v>
      </c>
      <c r="B466" t="s">
        <v>885</v>
      </c>
      <c r="D466">
        <v>0</v>
      </c>
      <c r="E466">
        <v>0</v>
      </c>
      <c r="F466">
        <v>3</v>
      </c>
      <c r="G466">
        <v>0</v>
      </c>
      <c r="H466">
        <v>3</v>
      </c>
      <c r="I466">
        <v>170786</v>
      </c>
    </row>
    <row r="467" spans="1:9" x14ac:dyDescent="0.25">
      <c r="A467" t="s">
        <v>886</v>
      </c>
      <c r="B467" t="s">
        <v>887</v>
      </c>
      <c r="D467">
        <v>3</v>
      </c>
      <c r="E467">
        <v>0</v>
      </c>
      <c r="F467">
        <v>0</v>
      </c>
      <c r="G467">
        <v>0</v>
      </c>
      <c r="H467">
        <v>3</v>
      </c>
      <c r="I467">
        <v>170904</v>
      </c>
    </row>
    <row r="468" spans="1:9" x14ac:dyDescent="0.25">
      <c r="A468" t="s">
        <v>888</v>
      </c>
      <c r="B468" t="s">
        <v>889</v>
      </c>
      <c r="C468">
        <v>-2.3843615426107401</v>
      </c>
      <c r="D468">
        <v>3</v>
      </c>
      <c r="E468">
        <v>0</v>
      </c>
      <c r="F468">
        <v>0</v>
      </c>
      <c r="G468">
        <v>0</v>
      </c>
      <c r="H468">
        <v>3</v>
      </c>
      <c r="I468">
        <v>156178</v>
      </c>
    </row>
    <row r="469" spans="1:9" x14ac:dyDescent="0.25">
      <c r="A469" t="s">
        <v>890</v>
      </c>
      <c r="B469" t="s">
        <v>891</v>
      </c>
      <c r="D469">
        <v>3</v>
      </c>
      <c r="E469">
        <v>0</v>
      </c>
      <c r="F469">
        <v>0</v>
      </c>
      <c r="G469">
        <v>0</v>
      </c>
      <c r="H469">
        <v>3</v>
      </c>
      <c r="I469">
        <v>156484</v>
      </c>
    </row>
    <row r="470" spans="1:9" x14ac:dyDescent="0.25">
      <c r="A470" t="s">
        <v>892</v>
      </c>
      <c r="B470" t="s">
        <v>893</v>
      </c>
      <c r="D470">
        <v>3</v>
      </c>
      <c r="E470">
        <v>0</v>
      </c>
      <c r="F470">
        <v>0</v>
      </c>
      <c r="G470">
        <v>0</v>
      </c>
      <c r="H470">
        <v>3</v>
      </c>
      <c r="I470">
        <v>170852</v>
      </c>
    </row>
    <row r="471" spans="1:9" x14ac:dyDescent="0.25">
      <c r="A471" t="s">
        <v>894</v>
      </c>
      <c r="B471" t="s">
        <v>791</v>
      </c>
      <c r="D471">
        <v>3</v>
      </c>
      <c r="E471">
        <v>0</v>
      </c>
      <c r="F471">
        <v>0</v>
      </c>
      <c r="G471">
        <v>0</v>
      </c>
      <c r="H471">
        <v>3</v>
      </c>
      <c r="I471">
        <v>168290</v>
      </c>
    </row>
    <row r="472" spans="1:9" x14ac:dyDescent="0.25">
      <c r="A472" t="s">
        <v>895</v>
      </c>
      <c r="B472" t="s">
        <v>896</v>
      </c>
      <c r="D472">
        <v>0</v>
      </c>
      <c r="E472">
        <v>0</v>
      </c>
      <c r="F472">
        <v>3</v>
      </c>
      <c r="G472">
        <v>0</v>
      </c>
      <c r="H472">
        <v>3</v>
      </c>
      <c r="I472">
        <v>165693</v>
      </c>
    </row>
    <row r="473" spans="1:9" x14ac:dyDescent="0.25">
      <c r="A473" t="s">
        <v>897</v>
      </c>
      <c r="B473" t="s">
        <v>898</v>
      </c>
      <c r="D473">
        <v>3</v>
      </c>
      <c r="E473">
        <v>0</v>
      </c>
      <c r="F473">
        <v>0</v>
      </c>
      <c r="G473">
        <v>0</v>
      </c>
      <c r="H473">
        <v>3</v>
      </c>
      <c r="I473">
        <v>156489</v>
      </c>
    </row>
    <row r="474" spans="1:9" x14ac:dyDescent="0.25">
      <c r="A474" t="s">
        <v>899</v>
      </c>
      <c r="B474" t="s">
        <v>900</v>
      </c>
      <c r="D474">
        <v>0</v>
      </c>
      <c r="E474">
        <v>0</v>
      </c>
      <c r="F474">
        <v>0</v>
      </c>
      <c r="G474">
        <v>3</v>
      </c>
      <c r="H474">
        <v>3</v>
      </c>
      <c r="I474">
        <v>164295</v>
      </c>
    </row>
    <row r="475" spans="1:9" x14ac:dyDescent="0.25">
      <c r="A475" t="s">
        <v>901</v>
      </c>
      <c r="B475" t="s">
        <v>902</v>
      </c>
      <c r="D475">
        <v>1</v>
      </c>
      <c r="E475">
        <v>1</v>
      </c>
      <c r="F475">
        <v>0</v>
      </c>
      <c r="G475">
        <v>1</v>
      </c>
      <c r="H475">
        <v>3</v>
      </c>
      <c r="I475">
        <v>155233</v>
      </c>
    </row>
    <row r="476" spans="1:9" x14ac:dyDescent="0.25">
      <c r="A476" t="s">
        <v>903</v>
      </c>
      <c r="B476" t="s">
        <v>904</v>
      </c>
      <c r="C476">
        <v>3.8995553784651098</v>
      </c>
      <c r="D476">
        <v>3</v>
      </c>
      <c r="E476">
        <v>0</v>
      </c>
      <c r="F476">
        <v>0</v>
      </c>
      <c r="G476">
        <v>0</v>
      </c>
      <c r="H476">
        <v>3</v>
      </c>
      <c r="I476">
        <v>159208</v>
      </c>
    </row>
    <row r="477" spans="1:9" x14ac:dyDescent="0.25">
      <c r="A477" t="s">
        <v>905</v>
      </c>
      <c r="B477" t="s">
        <v>906</v>
      </c>
      <c r="D477">
        <v>3</v>
      </c>
      <c r="E477">
        <v>0</v>
      </c>
      <c r="F477">
        <v>0</v>
      </c>
      <c r="G477">
        <v>0</v>
      </c>
      <c r="H477">
        <v>3</v>
      </c>
      <c r="I477">
        <v>166473</v>
      </c>
    </row>
    <row r="478" spans="1:9" x14ac:dyDescent="0.25">
      <c r="A478" t="s">
        <v>907</v>
      </c>
      <c r="B478" t="s">
        <v>908</v>
      </c>
      <c r="D478">
        <v>1</v>
      </c>
      <c r="E478">
        <v>0</v>
      </c>
      <c r="F478">
        <v>3</v>
      </c>
      <c r="G478">
        <v>0</v>
      </c>
      <c r="H478">
        <v>3</v>
      </c>
      <c r="I478">
        <v>162390</v>
      </c>
    </row>
    <row r="479" spans="1:9" x14ac:dyDescent="0.25">
      <c r="A479" t="s">
        <v>909</v>
      </c>
      <c r="B479" t="s">
        <v>910</v>
      </c>
      <c r="D479">
        <v>3</v>
      </c>
      <c r="E479">
        <v>0</v>
      </c>
      <c r="F479">
        <v>0</v>
      </c>
      <c r="G479">
        <v>0</v>
      </c>
      <c r="H479">
        <v>3</v>
      </c>
      <c r="I479">
        <v>163501</v>
      </c>
    </row>
    <row r="480" spans="1:9" x14ac:dyDescent="0.25">
      <c r="A480" t="s">
        <v>911</v>
      </c>
      <c r="B480" t="s">
        <v>912</v>
      </c>
      <c r="D480">
        <v>3</v>
      </c>
      <c r="E480">
        <v>0</v>
      </c>
      <c r="F480">
        <v>0</v>
      </c>
      <c r="G480">
        <v>0</v>
      </c>
      <c r="H480">
        <v>3</v>
      </c>
      <c r="I480">
        <v>164314</v>
      </c>
    </row>
    <row r="481" spans="1:9" x14ac:dyDescent="0.25">
      <c r="A481" t="s">
        <v>913</v>
      </c>
      <c r="B481" t="s">
        <v>914</v>
      </c>
      <c r="D481">
        <v>3</v>
      </c>
      <c r="E481">
        <v>0</v>
      </c>
      <c r="F481">
        <v>0</v>
      </c>
      <c r="G481">
        <v>0</v>
      </c>
      <c r="H481">
        <v>3</v>
      </c>
      <c r="I481">
        <v>163949</v>
      </c>
    </row>
    <row r="482" spans="1:9" x14ac:dyDescent="0.25">
      <c r="A482" t="s">
        <v>915</v>
      </c>
      <c r="B482" t="s">
        <v>916</v>
      </c>
      <c r="D482">
        <v>3</v>
      </c>
      <c r="E482">
        <v>0</v>
      </c>
      <c r="F482">
        <v>0</v>
      </c>
      <c r="G482">
        <v>0</v>
      </c>
      <c r="H482">
        <v>3</v>
      </c>
      <c r="I482">
        <v>167896</v>
      </c>
    </row>
    <row r="483" spans="1:9" x14ac:dyDescent="0.25">
      <c r="A483" t="s">
        <v>917</v>
      </c>
      <c r="B483" t="s">
        <v>918</v>
      </c>
      <c r="C483">
        <v>-0.16833735197581501</v>
      </c>
      <c r="D483">
        <v>3</v>
      </c>
      <c r="E483">
        <v>0</v>
      </c>
      <c r="F483">
        <v>0</v>
      </c>
      <c r="G483">
        <v>0</v>
      </c>
      <c r="H483">
        <v>3</v>
      </c>
      <c r="I483">
        <v>167914</v>
      </c>
    </row>
    <row r="484" spans="1:9" x14ac:dyDescent="0.25">
      <c r="A484" t="s">
        <v>919</v>
      </c>
      <c r="B484" t="s">
        <v>920</v>
      </c>
      <c r="D484">
        <v>3</v>
      </c>
      <c r="E484">
        <v>0</v>
      </c>
      <c r="F484">
        <v>0</v>
      </c>
      <c r="G484">
        <v>0</v>
      </c>
      <c r="H484">
        <v>3</v>
      </c>
      <c r="I484">
        <v>170609</v>
      </c>
    </row>
    <row r="485" spans="1:9" x14ac:dyDescent="0.25">
      <c r="A485" t="s">
        <v>921</v>
      </c>
      <c r="B485" t="s">
        <v>922</v>
      </c>
      <c r="C485">
        <v>-9.4678929489816405E-2</v>
      </c>
      <c r="D485">
        <v>3</v>
      </c>
      <c r="E485">
        <v>0</v>
      </c>
      <c r="F485">
        <v>0</v>
      </c>
      <c r="G485">
        <v>0</v>
      </c>
      <c r="H485">
        <v>3</v>
      </c>
      <c r="I485">
        <v>156516</v>
      </c>
    </row>
    <row r="486" spans="1:9" x14ac:dyDescent="0.25">
      <c r="A486" t="s">
        <v>923</v>
      </c>
      <c r="B486" t="s">
        <v>785</v>
      </c>
      <c r="C486">
        <v>2.14387494375744</v>
      </c>
      <c r="D486">
        <v>3</v>
      </c>
      <c r="E486">
        <v>0</v>
      </c>
      <c r="F486">
        <v>0</v>
      </c>
      <c r="G486">
        <v>0</v>
      </c>
      <c r="H486">
        <v>3</v>
      </c>
      <c r="I486">
        <v>152464</v>
      </c>
    </row>
    <row r="487" spans="1:9" x14ac:dyDescent="0.25">
      <c r="A487" t="s">
        <v>924</v>
      </c>
      <c r="B487" t="s">
        <v>796</v>
      </c>
      <c r="D487">
        <v>3</v>
      </c>
      <c r="E487">
        <v>0</v>
      </c>
      <c r="F487">
        <v>0</v>
      </c>
      <c r="G487">
        <v>0</v>
      </c>
      <c r="H487">
        <v>3</v>
      </c>
      <c r="I487">
        <v>163423</v>
      </c>
    </row>
    <row r="488" spans="1:9" x14ac:dyDescent="0.25">
      <c r="A488" t="s">
        <v>925</v>
      </c>
      <c r="B488" t="s">
        <v>785</v>
      </c>
      <c r="D488">
        <v>3</v>
      </c>
      <c r="E488">
        <v>0</v>
      </c>
      <c r="F488">
        <v>0</v>
      </c>
      <c r="G488">
        <v>0</v>
      </c>
      <c r="H488">
        <v>3</v>
      </c>
      <c r="I488">
        <v>153495</v>
      </c>
    </row>
    <row r="489" spans="1:9" x14ac:dyDescent="0.25">
      <c r="A489" t="s">
        <v>926</v>
      </c>
      <c r="B489" t="s">
        <v>927</v>
      </c>
      <c r="D489">
        <v>3</v>
      </c>
      <c r="E489">
        <v>0</v>
      </c>
      <c r="F489">
        <v>0</v>
      </c>
      <c r="G489">
        <v>0</v>
      </c>
      <c r="H489">
        <v>3</v>
      </c>
      <c r="I489">
        <v>158140</v>
      </c>
    </row>
    <row r="490" spans="1:9" x14ac:dyDescent="0.25">
      <c r="A490" t="s">
        <v>928</v>
      </c>
      <c r="B490" t="s">
        <v>929</v>
      </c>
      <c r="C490">
        <v>7.1238670814997498</v>
      </c>
      <c r="D490">
        <v>0</v>
      </c>
      <c r="E490">
        <v>1</v>
      </c>
      <c r="F490">
        <v>0</v>
      </c>
      <c r="G490">
        <v>3</v>
      </c>
      <c r="H490">
        <v>3</v>
      </c>
      <c r="I490">
        <v>164149</v>
      </c>
    </row>
    <row r="491" spans="1:9" x14ac:dyDescent="0.25">
      <c r="A491" t="s">
        <v>930</v>
      </c>
      <c r="B491" t="s">
        <v>931</v>
      </c>
      <c r="D491">
        <v>2</v>
      </c>
      <c r="E491">
        <v>0</v>
      </c>
      <c r="F491">
        <v>0</v>
      </c>
      <c r="G491">
        <v>1</v>
      </c>
      <c r="H491">
        <v>3</v>
      </c>
      <c r="I491">
        <v>157257</v>
      </c>
    </row>
    <row r="492" spans="1:9" x14ac:dyDescent="0.25">
      <c r="A492" t="s">
        <v>932</v>
      </c>
      <c r="B492" t="s">
        <v>933</v>
      </c>
      <c r="C492">
        <v>-0.480342151623952</v>
      </c>
      <c r="D492">
        <v>3</v>
      </c>
      <c r="E492">
        <v>0</v>
      </c>
      <c r="F492">
        <v>0</v>
      </c>
      <c r="G492">
        <v>0</v>
      </c>
      <c r="H492">
        <v>3</v>
      </c>
      <c r="I492">
        <v>158389</v>
      </c>
    </row>
    <row r="493" spans="1:9" x14ac:dyDescent="0.25">
      <c r="A493" t="s">
        <v>934</v>
      </c>
      <c r="B493" t="s">
        <v>935</v>
      </c>
      <c r="C493">
        <v>-0.45919731566288202</v>
      </c>
      <c r="D493">
        <v>3</v>
      </c>
      <c r="E493">
        <v>0</v>
      </c>
      <c r="F493">
        <v>0</v>
      </c>
      <c r="G493">
        <v>0</v>
      </c>
      <c r="H493">
        <v>3</v>
      </c>
      <c r="I493">
        <v>165024</v>
      </c>
    </row>
    <row r="494" spans="1:9" x14ac:dyDescent="0.25">
      <c r="A494" t="s">
        <v>936</v>
      </c>
      <c r="B494" t="s">
        <v>937</v>
      </c>
      <c r="D494">
        <v>3</v>
      </c>
      <c r="E494">
        <v>0</v>
      </c>
      <c r="F494">
        <v>0</v>
      </c>
      <c r="G494">
        <v>0</v>
      </c>
      <c r="H494">
        <v>3</v>
      </c>
      <c r="I494">
        <v>172066</v>
      </c>
    </row>
    <row r="495" spans="1:9" x14ac:dyDescent="0.25">
      <c r="A495" t="s">
        <v>938</v>
      </c>
      <c r="B495" t="s">
        <v>939</v>
      </c>
      <c r="C495">
        <v>-1.6538082940702299</v>
      </c>
      <c r="D495">
        <v>3</v>
      </c>
      <c r="E495">
        <v>0</v>
      </c>
      <c r="F495">
        <v>0</v>
      </c>
      <c r="G495">
        <v>0</v>
      </c>
      <c r="H495">
        <v>3</v>
      </c>
      <c r="I495">
        <v>153868</v>
      </c>
    </row>
    <row r="496" spans="1:9" x14ac:dyDescent="0.25">
      <c r="A496" t="s">
        <v>940</v>
      </c>
      <c r="B496" t="s">
        <v>941</v>
      </c>
      <c r="C496">
        <v>-0.33467372397522399</v>
      </c>
      <c r="D496">
        <v>3</v>
      </c>
      <c r="E496">
        <v>0</v>
      </c>
      <c r="F496">
        <v>0</v>
      </c>
      <c r="G496">
        <v>0</v>
      </c>
      <c r="H496">
        <v>3</v>
      </c>
      <c r="I496">
        <v>169436</v>
      </c>
    </row>
    <row r="497" spans="1:9" x14ac:dyDescent="0.25">
      <c r="A497" t="s">
        <v>942</v>
      </c>
      <c r="B497" t="s">
        <v>943</v>
      </c>
      <c r="C497">
        <v>-2.3078103974784199</v>
      </c>
      <c r="D497">
        <v>3</v>
      </c>
      <c r="E497">
        <v>0</v>
      </c>
      <c r="F497">
        <v>0</v>
      </c>
      <c r="G497">
        <v>0</v>
      </c>
      <c r="H497">
        <v>3</v>
      </c>
      <c r="I497">
        <v>164622</v>
      </c>
    </row>
    <row r="498" spans="1:9" x14ac:dyDescent="0.25">
      <c r="A498" t="s">
        <v>944</v>
      </c>
      <c r="B498" t="s">
        <v>945</v>
      </c>
      <c r="C498">
        <v>0.26401728308198302</v>
      </c>
      <c r="D498">
        <v>2</v>
      </c>
      <c r="E498">
        <v>0</v>
      </c>
      <c r="F498">
        <v>1</v>
      </c>
      <c r="G498">
        <v>0</v>
      </c>
      <c r="H498">
        <v>3</v>
      </c>
      <c r="I498">
        <v>166009</v>
      </c>
    </row>
    <row r="499" spans="1:9" x14ac:dyDescent="0.25">
      <c r="A499" t="s">
        <v>946</v>
      </c>
      <c r="B499" t="s">
        <v>947</v>
      </c>
      <c r="D499">
        <v>3</v>
      </c>
      <c r="E499">
        <v>0</v>
      </c>
      <c r="F499">
        <v>0</v>
      </c>
      <c r="G499">
        <v>0</v>
      </c>
      <c r="H499">
        <v>3</v>
      </c>
      <c r="I499">
        <v>160644</v>
      </c>
    </row>
    <row r="500" spans="1:9" x14ac:dyDescent="0.25">
      <c r="A500" t="s">
        <v>948</v>
      </c>
      <c r="B500" t="s">
        <v>949</v>
      </c>
      <c r="D500">
        <v>1</v>
      </c>
      <c r="E500">
        <v>1</v>
      </c>
      <c r="F500">
        <v>1</v>
      </c>
      <c r="G500">
        <v>2</v>
      </c>
      <c r="H500">
        <v>3</v>
      </c>
      <c r="I500">
        <v>158210</v>
      </c>
    </row>
    <row r="501" spans="1:9" x14ac:dyDescent="0.25">
      <c r="A501" t="s">
        <v>950</v>
      </c>
      <c r="B501" t="s">
        <v>951</v>
      </c>
      <c r="D501">
        <v>3</v>
      </c>
      <c r="E501">
        <v>0</v>
      </c>
      <c r="F501">
        <v>0</v>
      </c>
      <c r="G501">
        <v>0</v>
      </c>
      <c r="H501">
        <v>3</v>
      </c>
      <c r="I501">
        <v>169475</v>
      </c>
    </row>
    <row r="502" spans="1:9" x14ac:dyDescent="0.25">
      <c r="A502" t="s">
        <v>952</v>
      </c>
      <c r="B502" t="s">
        <v>953</v>
      </c>
      <c r="C502">
        <v>3.5155806798069298</v>
      </c>
      <c r="D502">
        <v>2</v>
      </c>
      <c r="E502">
        <v>0</v>
      </c>
      <c r="F502">
        <v>1</v>
      </c>
      <c r="G502">
        <v>0</v>
      </c>
      <c r="H502">
        <v>3</v>
      </c>
      <c r="I502">
        <v>165115</v>
      </c>
    </row>
    <row r="503" spans="1:9" x14ac:dyDescent="0.25">
      <c r="A503" t="s">
        <v>954</v>
      </c>
      <c r="B503" t="s">
        <v>955</v>
      </c>
      <c r="D503">
        <v>3</v>
      </c>
      <c r="E503">
        <v>0</v>
      </c>
      <c r="F503">
        <v>0</v>
      </c>
      <c r="G503">
        <v>0</v>
      </c>
      <c r="H503">
        <v>3</v>
      </c>
      <c r="I503">
        <v>158687</v>
      </c>
    </row>
    <row r="504" spans="1:9" x14ac:dyDescent="0.25">
      <c r="A504" t="s">
        <v>956</v>
      </c>
      <c r="B504" t="s">
        <v>957</v>
      </c>
      <c r="D504">
        <v>3</v>
      </c>
      <c r="E504">
        <v>0</v>
      </c>
      <c r="F504">
        <v>0</v>
      </c>
      <c r="G504">
        <v>0</v>
      </c>
      <c r="H504">
        <v>3</v>
      </c>
      <c r="I504">
        <v>164184</v>
      </c>
    </row>
    <row r="505" spans="1:9" x14ac:dyDescent="0.25">
      <c r="A505" t="s">
        <v>958</v>
      </c>
      <c r="B505" t="s">
        <v>957</v>
      </c>
      <c r="C505">
        <v>0.45849136975147398</v>
      </c>
      <c r="D505">
        <v>3</v>
      </c>
      <c r="E505">
        <v>0</v>
      </c>
      <c r="F505">
        <v>0</v>
      </c>
      <c r="G505">
        <v>0</v>
      </c>
      <c r="H505">
        <v>3</v>
      </c>
      <c r="I505">
        <v>165283</v>
      </c>
    </row>
    <row r="506" spans="1:9" x14ac:dyDescent="0.25">
      <c r="A506" t="s">
        <v>959</v>
      </c>
      <c r="B506" t="s">
        <v>960</v>
      </c>
      <c r="D506">
        <v>0</v>
      </c>
      <c r="E506">
        <v>3</v>
      </c>
      <c r="F506">
        <v>0</v>
      </c>
      <c r="G506">
        <v>0</v>
      </c>
      <c r="H506">
        <v>3</v>
      </c>
      <c r="I506">
        <v>168216</v>
      </c>
    </row>
    <row r="507" spans="1:9" x14ac:dyDescent="0.25">
      <c r="A507" t="s">
        <v>961</v>
      </c>
      <c r="B507" t="s">
        <v>785</v>
      </c>
      <c r="C507">
        <v>-0.48646537207653701</v>
      </c>
      <c r="D507">
        <v>0</v>
      </c>
      <c r="E507">
        <v>2</v>
      </c>
      <c r="F507">
        <v>0</v>
      </c>
      <c r="G507">
        <v>0</v>
      </c>
      <c r="H507">
        <v>2</v>
      </c>
      <c r="I507">
        <v>167319</v>
      </c>
    </row>
    <row r="508" spans="1:9" x14ac:dyDescent="0.25">
      <c r="A508" t="s">
        <v>962</v>
      </c>
      <c r="B508" t="s">
        <v>726</v>
      </c>
      <c r="D508">
        <v>2</v>
      </c>
      <c r="E508">
        <v>0</v>
      </c>
      <c r="F508">
        <v>0</v>
      </c>
      <c r="G508">
        <v>0</v>
      </c>
      <c r="H508">
        <v>2</v>
      </c>
      <c r="I508">
        <v>155332</v>
      </c>
    </row>
    <row r="509" spans="1:9" x14ac:dyDescent="0.25">
      <c r="A509" t="s">
        <v>963</v>
      </c>
      <c r="B509" t="s">
        <v>726</v>
      </c>
      <c r="D509">
        <v>2</v>
      </c>
      <c r="E509">
        <v>0</v>
      </c>
      <c r="F509">
        <v>0</v>
      </c>
      <c r="G509">
        <v>0</v>
      </c>
      <c r="H509">
        <v>2</v>
      </c>
      <c r="I509">
        <v>156232</v>
      </c>
    </row>
    <row r="510" spans="1:9" x14ac:dyDescent="0.25">
      <c r="A510" t="s">
        <v>964</v>
      </c>
      <c r="B510" t="s">
        <v>965</v>
      </c>
      <c r="D510">
        <v>0</v>
      </c>
      <c r="E510">
        <v>0</v>
      </c>
      <c r="F510">
        <v>2</v>
      </c>
      <c r="G510">
        <v>0</v>
      </c>
      <c r="H510">
        <v>2</v>
      </c>
      <c r="I510">
        <v>157215</v>
      </c>
    </row>
    <row r="511" spans="1:9" x14ac:dyDescent="0.25">
      <c r="A511" t="s">
        <v>966</v>
      </c>
      <c r="B511" t="s">
        <v>726</v>
      </c>
      <c r="D511">
        <v>0</v>
      </c>
      <c r="E511">
        <v>0</v>
      </c>
      <c r="F511">
        <v>2</v>
      </c>
      <c r="G511">
        <v>0</v>
      </c>
      <c r="H511">
        <v>2</v>
      </c>
      <c r="I511">
        <v>160050</v>
      </c>
    </row>
    <row r="512" spans="1:9" x14ac:dyDescent="0.25">
      <c r="A512" t="s">
        <v>967</v>
      </c>
      <c r="B512" t="s">
        <v>726</v>
      </c>
      <c r="D512">
        <v>2</v>
      </c>
      <c r="E512">
        <v>0</v>
      </c>
      <c r="F512">
        <v>2</v>
      </c>
      <c r="G512">
        <v>0</v>
      </c>
      <c r="H512">
        <v>2</v>
      </c>
      <c r="I512">
        <v>160180</v>
      </c>
    </row>
    <row r="513" spans="1:9" x14ac:dyDescent="0.25">
      <c r="A513" t="s">
        <v>968</v>
      </c>
      <c r="B513" t="s">
        <v>728</v>
      </c>
      <c r="D513">
        <v>0</v>
      </c>
      <c r="E513">
        <v>1</v>
      </c>
      <c r="F513">
        <v>0</v>
      </c>
      <c r="G513">
        <v>2</v>
      </c>
      <c r="H513">
        <v>2</v>
      </c>
      <c r="I513">
        <v>166413</v>
      </c>
    </row>
    <row r="514" spans="1:9" x14ac:dyDescent="0.25">
      <c r="A514" t="s">
        <v>969</v>
      </c>
      <c r="B514" t="s">
        <v>970</v>
      </c>
      <c r="D514">
        <v>0</v>
      </c>
      <c r="E514">
        <v>0</v>
      </c>
      <c r="F514">
        <v>2</v>
      </c>
      <c r="G514">
        <v>1</v>
      </c>
      <c r="H514">
        <v>2</v>
      </c>
      <c r="I514">
        <v>166772</v>
      </c>
    </row>
    <row r="515" spans="1:9" x14ac:dyDescent="0.25">
      <c r="A515" t="s">
        <v>971</v>
      </c>
      <c r="B515" t="s">
        <v>726</v>
      </c>
      <c r="D515">
        <v>2</v>
      </c>
      <c r="E515">
        <v>0</v>
      </c>
      <c r="F515">
        <v>0</v>
      </c>
      <c r="G515">
        <v>0</v>
      </c>
      <c r="H515">
        <v>2</v>
      </c>
      <c r="I515">
        <v>168738</v>
      </c>
    </row>
    <row r="516" spans="1:9" x14ac:dyDescent="0.25">
      <c r="A516" t="s">
        <v>972</v>
      </c>
      <c r="B516" t="s">
        <v>726</v>
      </c>
      <c r="D516">
        <v>0</v>
      </c>
      <c r="E516">
        <v>0</v>
      </c>
      <c r="F516">
        <v>1</v>
      </c>
      <c r="G516">
        <v>1</v>
      </c>
      <c r="H516">
        <v>2</v>
      </c>
      <c r="I516">
        <v>169637</v>
      </c>
    </row>
    <row r="517" spans="1:9" x14ac:dyDescent="0.25">
      <c r="A517" t="s">
        <v>973</v>
      </c>
      <c r="B517" t="s">
        <v>974</v>
      </c>
      <c r="D517">
        <v>0</v>
      </c>
      <c r="E517">
        <v>0</v>
      </c>
      <c r="F517">
        <v>2</v>
      </c>
      <c r="G517">
        <v>0</v>
      </c>
      <c r="H517">
        <v>2</v>
      </c>
      <c r="I517">
        <v>165614</v>
      </c>
    </row>
    <row r="518" spans="1:9" x14ac:dyDescent="0.25">
      <c r="A518" t="s">
        <v>975</v>
      </c>
      <c r="B518" t="s">
        <v>726</v>
      </c>
      <c r="D518">
        <v>0</v>
      </c>
      <c r="E518">
        <v>1</v>
      </c>
      <c r="F518">
        <v>0</v>
      </c>
      <c r="G518">
        <v>2</v>
      </c>
      <c r="H518">
        <v>2</v>
      </c>
      <c r="I518">
        <v>157593</v>
      </c>
    </row>
    <row r="519" spans="1:9" x14ac:dyDescent="0.25">
      <c r="A519" t="s">
        <v>976</v>
      </c>
      <c r="B519" t="s">
        <v>728</v>
      </c>
      <c r="D519">
        <v>2</v>
      </c>
      <c r="E519">
        <v>0</v>
      </c>
      <c r="F519">
        <v>0</v>
      </c>
      <c r="G519">
        <v>0</v>
      </c>
      <c r="H519">
        <v>2</v>
      </c>
      <c r="I519">
        <v>170505</v>
      </c>
    </row>
    <row r="520" spans="1:9" x14ac:dyDescent="0.25">
      <c r="A520" t="s">
        <v>977</v>
      </c>
      <c r="B520" t="s">
        <v>726</v>
      </c>
      <c r="D520">
        <v>2</v>
      </c>
      <c r="E520">
        <v>0</v>
      </c>
      <c r="F520">
        <v>0</v>
      </c>
      <c r="G520">
        <v>0</v>
      </c>
      <c r="H520">
        <v>2</v>
      </c>
      <c r="I520">
        <v>156864</v>
      </c>
    </row>
    <row r="521" spans="1:9" x14ac:dyDescent="0.25">
      <c r="A521" t="s">
        <v>978</v>
      </c>
      <c r="B521" t="s">
        <v>979</v>
      </c>
      <c r="D521">
        <v>0</v>
      </c>
      <c r="E521">
        <v>2</v>
      </c>
      <c r="F521">
        <v>1</v>
      </c>
      <c r="G521">
        <v>0</v>
      </c>
      <c r="H521">
        <v>2</v>
      </c>
      <c r="I521">
        <v>171539</v>
      </c>
    </row>
    <row r="522" spans="1:9" x14ac:dyDescent="0.25">
      <c r="A522" t="s">
        <v>980</v>
      </c>
      <c r="B522" t="s">
        <v>981</v>
      </c>
      <c r="D522">
        <v>0</v>
      </c>
      <c r="E522">
        <v>0</v>
      </c>
      <c r="F522">
        <v>2</v>
      </c>
      <c r="G522">
        <v>0</v>
      </c>
      <c r="H522">
        <v>2</v>
      </c>
      <c r="I522">
        <v>163425</v>
      </c>
    </row>
    <row r="523" spans="1:9" x14ac:dyDescent="0.25">
      <c r="A523" t="s">
        <v>982</v>
      </c>
      <c r="B523" t="s">
        <v>983</v>
      </c>
      <c r="D523">
        <v>1</v>
      </c>
      <c r="E523">
        <v>0</v>
      </c>
      <c r="F523">
        <v>0</v>
      </c>
      <c r="G523">
        <v>1</v>
      </c>
      <c r="H523">
        <v>2</v>
      </c>
      <c r="I523">
        <v>169944</v>
      </c>
    </row>
    <row r="524" spans="1:9" x14ac:dyDescent="0.25">
      <c r="A524" t="s">
        <v>984</v>
      </c>
      <c r="B524" t="s">
        <v>985</v>
      </c>
      <c r="D524">
        <v>0</v>
      </c>
      <c r="E524">
        <v>0</v>
      </c>
      <c r="F524">
        <v>2</v>
      </c>
      <c r="G524">
        <v>0</v>
      </c>
      <c r="H524">
        <v>2</v>
      </c>
      <c r="I524">
        <v>162330</v>
      </c>
    </row>
    <row r="525" spans="1:9" x14ac:dyDescent="0.25">
      <c r="A525" t="s">
        <v>986</v>
      </c>
      <c r="B525" t="s">
        <v>726</v>
      </c>
      <c r="D525">
        <v>1</v>
      </c>
      <c r="E525">
        <v>1</v>
      </c>
      <c r="F525">
        <v>2</v>
      </c>
      <c r="G525">
        <v>0</v>
      </c>
      <c r="H525">
        <v>2</v>
      </c>
      <c r="I525">
        <v>161345</v>
      </c>
    </row>
    <row r="526" spans="1:9" x14ac:dyDescent="0.25">
      <c r="A526" t="s">
        <v>987</v>
      </c>
      <c r="B526" t="s">
        <v>726</v>
      </c>
      <c r="D526">
        <v>0</v>
      </c>
      <c r="E526">
        <v>0</v>
      </c>
      <c r="F526">
        <v>2</v>
      </c>
      <c r="G526">
        <v>0</v>
      </c>
      <c r="H526">
        <v>2</v>
      </c>
      <c r="I526">
        <v>170436</v>
      </c>
    </row>
    <row r="527" spans="1:9" x14ac:dyDescent="0.25">
      <c r="A527" t="s">
        <v>988</v>
      </c>
      <c r="B527" t="s">
        <v>726</v>
      </c>
      <c r="D527">
        <v>0</v>
      </c>
      <c r="E527">
        <v>2</v>
      </c>
      <c r="F527">
        <v>0</v>
      </c>
      <c r="G527">
        <v>1</v>
      </c>
      <c r="H527">
        <v>2</v>
      </c>
      <c r="I527">
        <v>154041</v>
      </c>
    </row>
    <row r="528" spans="1:9" x14ac:dyDescent="0.25">
      <c r="A528" t="s">
        <v>989</v>
      </c>
      <c r="B528" t="s">
        <v>726</v>
      </c>
      <c r="D528">
        <v>2</v>
      </c>
      <c r="E528">
        <v>0</v>
      </c>
      <c r="F528">
        <v>0</v>
      </c>
      <c r="G528">
        <v>0</v>
      </c>
      <c r="H528">
        <v>2</v>
      </c>
      <c r="I528">
        <v>166277</v>
      </c>
    </row>
    <row r="529" spans="1:9" x14ac:dyDescent="0.25">
      <c r="A529" t="s">
        <v>990</v>
      </c>
      <c r="B529" t="s">
        <v>726</v>
      </c>
      <c r="D529">
        <v>2</v>
      </c>
      <c r="E529">
        <v>0</v>
      </c>
      <c r="F529">
        <v>0</v>
      </c>
      <c r="G529">
        <v>0</v>
      </c>
      <c r="H529">
        <v>2</v>
      </c>
      <c r="I529">
        <v>172016</v>
      </c>
    </row>
    <row r="530" spans="1:9" x14ac:dyDescent="0.25">
      <c r="A530" t="s">
        <v>991</v>
      </c>
      <c r="B530" t="s">
        <v>785</v>
      </c>
      <c r="C530">
        <v>-4.8314590124990602</v>
      </c>
      <c r="D530">
        <v>2</v>
      </c>
      <c r="E530">
        <v>0</v>
      </c>
      <c r="F530">
        <v>0</v>
      </c>
      <c r="G530">
        <v>0</v>
      </c>
      <c r="H530">
        <v>2</v>
      </c>
      <c r="I530">
        <v>165598</v>
      </c>
    </row>
    <row r="531" spans="1:9" x14ac:dyDescent="0.25">
      <c r="A531" t="s">
        <v>992</v>
      </c>
      <c r="B531" t="s">
        <v>726</v>
      </c>
      <c r="D531">
        <v>0</v>
      </c>
      <c r="E531">
        <v>2</v>
      </c>
      <c r="F531">
        <v>0</v>
      </c>
      <c r="G531">
        <v>0</v>
      </c>
      <c r="H531">
        <v>2</v>
      </c>
      <c r="I531">
        <v>164759</v>
      </c>
    </row>
    <row r="532" spans="1:9" x14ac:dyDescent="0.25">
      <c r="A532" t="s">
        <v>993</v>
      </c>
      <c r="B532" t="s">
        <v>726</v>
      </c>
      <c r="D532">
        <v>0</v>
      </c>
      <c r="E532">
        <v>2</v>
      </c>
      <c r="F532">
        <v>0</v>
      </c>
      <c r="G532">
        <v>0</v>
      </c>
      <c r="H532">
        <v>2</v>
      </c>
      <c r="I532">
        <v>156182</v>
      </c>
    </row>
    <row r="533" spans="1:9" x14ac:dyDescent="0.25">
      <c r="A533" t="s">
        <v>994</v>
      </c>
      <c r="B533" t="s">
        <v>726</v>
      </c>
      <c r="D533">
        <v>0</v>
      </c>
      <c r="E533">
        <v>0</v>
      </c>
      <c r="F533">
        <v>0</v>
      </c>
      <c r="G533">
        <v>2</v>
      </c>
      <c r="H533">
        <v>2</v>
      </c>
      <c r="I533">
        <v>172138</v>
      </c>
    </row>
    <row r="534" spans="1:9" x14ac:dyDescent="0.25">
      <c r="A534" t="s">
        <v>995</v>
      </c>
      <c r="B534" t="s">
        <v>996</v>
      </c>
      <c r="D534">
        <v>0</v>
      </c>
      <c r="E534">
        <v>0</v>
      </c>
      <c r="F534">
        <v>2</v>
      </c>
      <c r="G534">
        <v>0</v>
      </c>
      <c r="H534">
        <v>2</v>
      </c>
      <c r="I534">
        <v>160194</v>
      </c>
    </row>
    <row r="535" spans="1:9" x14ac:dyDescent="0.25">
      <c r="A535" t="s">
        <v>997</v>
      </c>
      <c r="B535" t="s">
        <v>998</v>
      </c>
      <c r="D535">
        <v>2</v>
      </c>
      <c r="E535">
        <v>0</v>
      </c>
      <c r="F535">
        <v>0</v>
      </c>
      <c r="G535">
        <v>0</v>
      </c>
      <c r="H535">
        <v>2</v>
      </c>
      <c r="I535">
        <v>157286</v>
      </c>
    </row>
    <row r="536" spans="1:9" x14ac:dyDescent="0.25">
      <c r="A536" t="s">
        <v>999</v>
      </c>
      <c r="B536" t="s">
        <v>1000</v>
      </c>
      <c r="D536">
        <v>2</v>
      </c>
      <c r="E536">
        <v>0</v>
      </c>
      <c r="F536">
        <v>0</v>
      </c>
      <c r="G536">
        <v>0</v>
      </c>
      <c r="H536">
        <v>2</v>
      </c>
      <c r="I536">
        <v>168391</v>
      </c>
    </row>
    <row r="537" spans="1:9" x14ac:dyDescent="0.25">
      <c r="A537" t="s">
        <v>1001</v>
      </c>
      <c r="B537" t="s">
        <v>726</v>
      </c>
      <c r="D537">
        <v>0</v>
      </c>
      <c r="E537">
        <v>0</v>
      </c>
      <c r="F537">
        <v>0</v>
      </c>
      <c r="G537">
        <v>2</v>
      </c>
      <c r="H537">
        <v>2</v>
      </c>
      <c r="I537">
        <v>161728</v>
      </c>
    </row>
    <row r="538" spans="1:9" x14ac:dyDescent="0.25">
      <c r="A538" t="s">
        <v>1002</v>
      </c>
      <c r="B538" t="s">
        <v>726</v>
      </c>
      <c r="D538">
        <v>0</v>
      </c>
      <c r="E538">
        <v>0</v>
      </c>
      <c r="F538">
        <v>2</v>
      </c>
      <c r="G538">
        <v>0</v>
      </c>
      <c r="H538">
        <v>2</v>
      </c>
      <c r="I538">
        <v>170838</v>
      </c>
    </row>
    <row r="539" spans="1:9" x14ac:dyDescent="0.25">
      <c r="A539" t="s">
        <v>1003</v>
      </c>
      <c r="B539" t="s">
        <v>726</v>
      </c>
      <c r="D539">
        <v>2</v>
      </c>
      <c r="E539">
        <v>0</v>
      </c>
      <c r="F539">
        <v>0</v>
      </c>
      <c r="G539">
        <v>0</v>
      </c>
      <c r="H539">
        <v>2</v>
      </c>
      <c r="I539">
        <v>152733</v>
      </c>
    </row>
    <row r="540" spans="1:9" x14ac:dyDescent="0.25">
      <c r="A540" t="s">
        <v>1004</v>
      </c>
      <c r="B540" t="s">
        <v>726</v>
      </c>
      <c r="D540">
        <v>0</v>
      </c>
      <c r="E540">
        <v>2</v>
      </c>
      <c r="F540">
        <v>0</v>
      </c>
      <c r="G540">
        <v>0</v>
      </c>
      <c r="H540">
        <v>2</v>
      </c>
      <c r="I540">
        <v>165333</v>
      </c>
    </row>
    <row r="541" spans="1:9" x14ac:dyDescent="0.25">
      <c r="A541" t="s">
        <v>1005</v>
      </c>
      <c r="B541" t="s">
        <v>726</v>
      </c>
      <c r="D541">
        <v>0</v>
      </c>
      <c r="E541">
        <v>0</v>
      </c>
      <c r="F541">
        <v>0</v>
      </c>
      <c r="G541">
        <v>2</v>
      </c>
      <c r="H541">
        <v>2</v>
      </c>
      <c r="I541">
        <v>160482</v>
      </c>
    </row>
    <row r="542" spans="1:9" x14ac:dyDescent="0.25">
      <c r="A542" t="s">
        <v>1006</v>
      </c>
      <c r="B542" t="s">
        <v>726</v>
      </c>
      <c r="D542">
        <v>0</v>
      </c>
      <c r="E542">
        <v>0</v>
      </c>
      <c r="F542">
        <v>2</v>
      </c>
      <c r="G542">
        <v>0</v>
      </c>
      <c r="H542">
        <v>2</v>
      </c>
      <c r="I542">
        <v>164237</v>
      </c>
    </row>
    <row r="543" spans="1:9" x14ac:dyDescent="0.25">
      <c r="A543" t="s">
        <v>1007</v>
      </c>
      <c r="B543" t="s">
        <v>1008</v>
      </c>
      <c r="D543">
        <v>0</v>
      </c>
      <c r="E543">
        <v>2</v>
      </c>
      <c r="F543">
        <v>2</v>
      </c>
      <c r="G543">
        <v>0</v>
      </c>
      <c r="H543">
        <v>2</v>
      </c>
      <c r="I543">
        <v>159095</v>
      </c>
    </row>
    <row r="544" spans="1:9" x14ac:dyDescent="0.25">
      <c r="A544" t="s">
        <v>1009</v>
      </c>
      <c r="B544" t="s">
        <v>726</v>
      </c>
      <c r="D544">
        <v>0</v>
      </c>
      <c r="E544">
        <v>0</v>
      </c>
      <c r="F544">
        <v>2</v>
      </c>
      <c r="G544">
        <v>0</v>
      </c>
      <c r="H544">
        <v>2</v>
      </c>
      <c r="I544">
        <v>163419</v>
      </c>
    </row>
    <row r="545" spans="1:9" x14ac:dyDescent="0.25">
      <c r="A545" t="s">
        <v>1010</v>
      </c>
      <c r="B545" t="s">
        <v>785</v>
      </c>
      <c r="C545">
        <v>0.127799479196644</v>
      </c>
      <c r="D545">
        <v>2</v>
      </c>
      <c r="E545">
        <v>0</v>
      </c>
      <c r="F545">
        <v>0</v>
      </c>
      <c r="G545">
        <v>0</v>
      </c>
      <c r="H545">
        <v>2</v>
      </c>
      <c r="I545">
        <v>155121</v>
      </c>
    </row>
    <row r="546" spans="1:9" x14ac:dyDescent="0.25">
      <c r="A546" t="s">
        <v>1011</v>
      </c>
      <c r="B546" t="s">
        <v>726</v>
      </c>
      <c r="D546">
        <v>2</v>
      </c>
      <c r="E546">
        <v>0</v>
      </c>
      <c r="F546">
        <v>0</v>
      </c>
      <c r="G546">
        <v>0</v>
      </c>
      <c r="H546">
        <v>2</v>
      </c>
      <c r="I546">
        <v>171310</v>
      </c>
    </row>
    <row r="547" spans="1:9" x14ac:dyDescent="0.25">
      <c r="A547" t="s">
        <v>1012</v>
      </c>
      <c r="B547" t="s">
        <v>728</v>
      </c>
      <c r="D547">
        <v>0</v>
      </c>
      <c r="E547">
        <v>2</v>
      </c>
      <c r="F547">
        <v>0</v>
      </c>
      <c r="G547">
        <v>0</v>
      </c>
      <c r="H547">
        <v>2</v>
      </c>
      <c r="I547">
        <v>152783</v>
      </c>
    </row>
    <row r="548" spans="1:9" x14ac:dyDescent="0.25">
      <c r="A548" t="s">
        <v>1013</v>
      </c>
      <c r="B548" t="s">
        <v>726</v>
      </c>
      <c r="D548">
        <v>1</v>
      </c>
      <c r="E548">
        <v>0</v>
      </c>
      <c r="F548">
        <v>1</v>
      </c>
      <c r="G548">
        <v>0</v>
      </c>
      <c r="H548">
        <v>2</v>
      </c>
      <c r="I548">
        <v>171369</v>
      </c>
    </row>
    <row r="549" spans="1:9" x14ac:dyDescent="0.25">
      <c r="A549" t="s">
        <v>1014</v>
      </c>
      <c r="B549" t="s">
        <v>726</v>
      </c>
      <c r="D549">
        <v>0</v>
      </c>
      <c r="E549">
        <v>1</v>
      </c>
      <c r="F549">
        <v>2</v>
      </c>
      <c r="G549">
        <v>0</v>
      </c>
      <c r="H549">
        <v>2</v>
      </c>
      <c r="I549">
        <v>165166</v>
      </c>
    </row>
    <row r="550" spans="1:9" x14ac:dyDescent="0.25">
      <c r="A550" t="s">
        <v>1015</v>
      </c>
      <c r="B550" t="s">
        <v>1016</v>
      </c>
      <c r="D550">
        <v>0</v>
      </c>
      <c r="E550">
        <v>0</v>
      </c>
      <c r="F550">
        <v>2</v>
      </c>
      <c r="G550">
        <v>0</v>
      </c>
      <c r="H550">
        <v>2</v>
      </c>
      <c r="I550">
        <v>164882</v>
      </c>
    </row>
    <row r="551" spans="1:9" x14ac:dyDescent="0.25">
      <c r="A551" t="s">
        <v>1017</v>
      </c>
      <c r="B551" t="s">
        <v>785</v>
      </c>
      <c r="C551">
        <v>-0.48904434667685398</v>
      </c>
      <c r="D551">
        <v>2</v>
      </c>
      <c r="E551">
        <v>0</v>
      </c>
      <c r="F551">
        <v>0</v>
      </c>
      <c r="G551">
        <v>0</v>
      </c>
      <c r="H551">
        <v>2</v>
      </c>
      <c r="I551">
        <v>157682</v>
      </c>
    </row>
    <row r="552" spans="1:9" x14ac:dyDescent="0.25">
      <c r="A552" t="s">
        <v>1018</v>
      </c>
      <c r="B552" t="s">
        <v>1019</v>
      </c>
      <c r="D552">
        <v>2</v>
      </c>
      <c r="E552">
        <v>0</v>
      </c>
      <c r="F552">
        <v>0</v>
      </c>
      <c r="G552">
        <v>0</v>
      </c>
      <c r="H552">
        <v>2</v>
      </c>
      <c r="I552">
        <v>170012</v>
      </c>
    </row>
    <row r="553" spans="1:9" x14ac:dyDescent="0.25">
      <c r="A553" t="s">
        <v>1020</v>
      </c>
      <c r="B553" t="s">
        <v>726</v>
      </c>
      <c r="D553">
        <v>0</v>
      </c>
      <c r="E553">
        <v>2</v>
      </c>
      <c r="F553">
        <v>0</v>
      </c>
      <c r="G553">
        <v>1</v>
      </c>
      <c r="H553">
        <v>2</v>
      </c>
      <c r="I553">
        <v>157470</v>
      </c>
    </row>
    <row r="554" spans="1:9" x14ac:dyDescent="0.25">
      <c r="A554" t="s">
        <v>1021</v>
      </c>
      <c r="B554" t="s">
        <v>1022</v>
      </c>
      <c r="D554">
        <v>0</v>
      </c>
      <c r="E554">
        <v>0</v>
      </c>
      <c r="F554">
        <v>0</v>
      </c>
      <c r="G554">
        <v>2</v>
      </c>
      <c r="H554">
        <v>2</v>
      </c>
      <c r="I554">
        <v>167398</v>
      </c>
    </row>
    <row r="555" spans="1:9" x14ac:dyDescent="0.25">
      <c r="A555" t="s">
        <v>1023</v>
      </c>
      <c r="B555" t="s">
        <v>728</v>
      </c>
      <c r="D555">
        <v>0</v>
      </c>
      <c r="E555">
        <v>2</v>
      </c>
      <c r="F555">
        <v>0</v>
      </c>
      <c r="G555">
        <v>1</v>
      </c>
      <c r="H555">
        <v>2</v>
      </c>
      <c r="I555">
        <v>169604</v>
      </c>
    </row>
    <row r="556" spans="1:9" x14ac:dyDescent="0.25">
      <c r="A556" t="s">
        <v>1024</v>
      </c>
      <c r="B556" t="s">
        <v>726</v>
      </c>
      <c r="D556">
        <v>0</v>
      </c>
      <c r="E556">
        <v>0</v>
      </c>
      <c r="F556">
        <v>0</v>
      </c>
      <c r="G556">
        <v>2</v>
      </c>
      <c r="H556">
        <v>2</v>
      </c>
      <c r="I556">
        <v>155456</v>
      </c>
    </row>
    <row r="557" spans="1:9" x14ac:dyDescent="0.25">
      <c r="A557" t="s">
        <v>1025</v>
      </c>
      <c r="B557" t="s">
        <v>1026</v>
      </c>
      <c r="D557">
        <v>0</v>
      </c>
      <c r="E557">
        <v>2</v>
      </c>
      <c r="F557">
        <v>0</v>
      </c>
      <c r="G557">
        <v>0</v>
      </c>
      <c r="H557">
        <v>2</v>
      </c>
      <c r="I557">
        <v>153242</v>
      </c>
    </row>
    <row r="558" spans="1:9" x14ac:dyDescent="0.25">
      <c r="A558" t="s">
        <v>1027</v>
      </c>
      <c r="B558" t="s">
        <v>1028</v>
      </c>
      <c r="D558">
        <v>0</v>
      </c>
      <c r="E558">
        <v>0</v>
      </c>
      <c r="F558">
        <v>2</v>
      </c>
      <c r="G558">
        <v>0</v>
      </c>
      <c r="H558">
        <v>2</v>
      </c>
      <c r="I558">
        <v>163817</v>
      </c>
    </row>
    <row r="559" spans="1:9" x14ac:dyDescent="0.25">
      <c r="A559" t="s">
        <v>1029</v>
      </c>
      <c r="B559" t="s">
        <v>1030</v>
      </c>
      <c r="D559">
        <v>2</v>
      </c>
      <c r="E559">
        <v>0</v>
      </c>
      <c r="F559">
        <v>0</v>
      </c>
      <c r="G559">
        <v>0</v>
      </c>
      <c r="H559">
        <v>2</v>
      </c>
      <c r="I559">
        <v>169773</v>
      </c>
    </row>
    <row r="560" spans="1:9" x14ac:dyDescent="0.25">
      <c r="A560" t="s">
        <v>1031</v>
      </c>
      <c r="B560" t="s">
        <v>726</v>
      </c>
      <c r="D560">
        <v>2</v>
      </c>
      <c r="E560">
        <v>0</v>
      </c>
      <c r="F560">
        <v>0</v>
      </c>
      <c r="G560">
        <v>0</v>
      </c>
      <c r="H560">
        <v>2</v>
      </c>
      <c r="I560">
        <v>157765</v>
      </c>
    </row>
    <row r="561" spans="1:9" x14ac:dyDescent="0.25">
      <c r="A561" t="s">
        <v>1032</v>
      </c>
      <c r="B561" t="s">
        <v>1033</v>
      </c>
      <c r="D561">
        <v>0</v>
      </c>
      <c r="E561">
        <v>2</v>
      </c>
      <c r="F561">
        <v>0</v>
      </c>
      <c r="G561">
        <v>0</v>
      </c>
      <c r="H561">
        <v>2</v>
      </c>
      <c r="I561">
        <v>166252</v>
      </c>
    </row>
    <row r="562" spans="1:9" x14ac:dyDescent="0.25">
      <c r="A562" t="s">
        <v>1034</v>
      </c>
      <c r="B562" t="s">
        <v>1035</v>
      </c>
      <c r="D562">
        <v>2</v>
      </c>
      <c r="E562">
        <v>0</v>
      </c>
      <c r="F562">
        <v>0</v>
      </c>
      <c r="G562">
        <v>0</v>
      </c>
      <c r="H562">
        <v>2</v>
      </c>
      <c r="I562">
        <v>166167</v>
      </c>
    </row>
    <row r="563" spans="1:9" x14ac:dyDescent="0.25">
      <c r="A563" t="s">
        <v>1036</v>
      </c>
      <c r="B563" t="s">
        <v>726</v>
      </c>
      <c r="D563">
        <v>0</v>
      </c>
      <c r="E563">
        <v>1</v>
      </c>
      <c r="F563">
        <v>0</v>
      </c>
      <c r="G563">
        <v>2</v>
      </c>
      <c r="H563">
        <v>2</v>
      </c>
      <c r="I563">
        <v>170578</v>
      </c>
    </row>
    <row r="564" spans="1:9" x14ac:dyDescent="0.25">
      <c r="A564" t="s">
        <v>1037</v>
      </c>
      <c r="B564" t="s">
        <v>1038</v>
      </c>
      <c r="D564">
        <v>0</v>
      </c>
      <c r="E564">
        <v>2</v>
      </c>
      <c r="F564">
        <v>0</v>
      </c>
      <c r="G564">
        <v>2</v>
      </c>
      <c r="H564">
        <v>2</v>
      </c>
      <c r="I564">
        <v>165061</v>
      </c>
    </row>
    <row r="565" spans="1:9" x14ac:dyDescent="0.25">
      <c r="A565" t="s">
        <v>1039</v>
      </c>
      <c r="B565" t="s">
        <v>726</v>
      </c>
      <c r="D565">
        <v>0</v>
      </c>
      <c r="E565">
        <v>1</v>
      </c>
      <c r="F565">
        <v>1</v>
      </c>
      <c r="G565">
        <v>0</v>
      </c>
      <c r="H565">
        <v>2</v>
      </c>
      <c r="I565">
        <v>163713</v>
      </c>
    </row>
    <row r="566" spans="1:9" x14ac:dyDescent="0.25">
      <c r="A566" t="s">
        <v>1040</v>
      </c>
      <c r="B566" t="s">
        <v>1041</v>
      </c>
      <c r="D566">
        <v>2</v>
      </c>
      <c r="E566">
        <v>0</v>
      </c>
      <c r="F566">
        <v>0</v>
      </c>
      <c r="G566">
        <v>0</v>
      </c>
      <c r="H566">
        <v>2</v>
      </c>
      <c r="I566">
        <v>158774</v>
      </c>
    </row>
    <row r="567" spans="1:9" x14ac:dyDescent="0.25">
      <c r="A567" t="s">
        <v>1042</v>
      </c>
      <c r="B567" t="s">
        <v>726</v>
      </c>
      <c r="D567">
        <v>0</v>
      </c>
      <c r="E567">
        <v>2</v>
      </c>
      <c r="F567">
        <v>0</v>
      </c>
      <c r="G567">
        <v>1</v>
      </c>
      <c r="H567">
        <v>2</v>
      </c>
      <c r="I567">
        <v>155931</v>
      </c>
    </row>
    <row r="568" spans="1:9" x14ac:dyDescent="0.25">
      <c r="A568" t="s">
        <v>1043</v>
      </c>
      <c r="B568" t="s">
        <v>726</v>
      </c>
      <c r="D568">
        <v>0</v>
      </c>
      <c r="E568">
        <v>0</v>
      </c>
      <c r="F568">
        <v>2</v>
      </c>
      <c r="G568">
        <v>0</v>
      </c>
      <c r="H568">
        <v>2</v>
      </c>
      <c r="I568">
        <v>164832</v>
      </c>
    </row>
    <row r="569" spans="1:9" x14ac:dyDescent="0.25">
      <c r="A569" t="s">
        <v>1044</v>
      </c>
      <c r="B569" t="s">
        <v>726</v>
      </c>
      <c r="D569">
        <v>0</v>
      </c>
      <c r="E569">
        <v>0</v>
      </c>
      <c r="F569">
        <v>2</v>
      </c>
      <c r="G569">
        <v>0</v>
      </c>
      <c r="H569">
        <v>2</v>
      </c>
      <c r="I569">
        <v>162287</v>
      </c>
    </row>
    <row r="570" spans="1:9" x14ac:dyDescent="0.25">
      <c r="A570" t="s">
        <v>1045</v>
      </c>
      <c r="B570" t="s">
        <v>1046</v>
      </c>
      <c r="D570">
        <v>2</v>
      </c>
      <c r="E570">
        <v>0</v>
      </c>
      <c r="F570">
        <v>0</v>
      </c>
      <c r="G570">
        <v>0</v>
      </c>
      <c r="H570">
        <v>2</v>
      </c>
      <c r="I570">
        <v>163689</v>
      </c>
    </row>
    <row r="571" spans="1:9" x14ac:dyDescent="0.25">
      <c r="A571" t="s">
        <v>1047</v>
      </c>
      <c r="B571" t="s">
        <v>726</v>
      </c>
      <c r="D571">
        <v>0</v>
      </c>
      <c r="E571">
        <v>0</v>
      </c>
      <c r="F571">
        <v>2</v>
      </c>
      <c r="G571">
        <v>0</v>
      </c>
      <c r="H571">
        <v>2</v>
      </c>
      <c r="I571">
        <v>164300</v>
      </c>
    </row>
    <row r="572" spans="1:9" x14ac:dyDescent="0.25">
      <c r="A572" t="s">
        <v>1048</v>
      </c>
      <c r="B572" t="s">
        <v>728</v>
      </c>
      <c r="D572">
        <v>0</v>
      </c>
      <c r="E572">
        <v>0</v>
      </c>
      <c r="F572">
        <v>2</v>
      </c>
      <c r="G572">
        <v>0</v>
      </c>
      <c r="H572">
        <v>2</v>
      </c>
      <c r="I572">
        <v>166022</v>
      </c>
    </row>
    <row r="573" spans="1:9" x14ac:dyDescent="0.25">
      <c r="A573" t="s">
        <v>1049</v>
      </c>
      <c r="B573" t="s">
        <v>1050</v>
      </c>
      <c r="C573">
        <v>5.3420607848013099E-2</v>
      </c>
      <c r="D573">
        <v>2</v>
      </c>
      <c r="E573">
        <v>0</v>
      </c>
      <c r="F573">
        <v>0</v>
      </c>
      <c r="G573">
        <v>1</v>
      </c>
      <c r="H573">
        <v>2</v>
      </c>
      <c r="I573">
        <v>159624</v>
      </c>
    </row>
    <row r="574" spans="1:9" x14ac:dyDescent="0.25">
      <c r="A574" t="s">
        <v>1051</v>
      </c>
      <c r="B574" t="s">
        <v>1052</v>
      </c>
      <c r="D574">
        <v>0</v>
      </c>
      <c r="E574">
        <v>0</v>
      </c>
      <c r="F574">
        <v>2</v>
      </c>
      <c r="G574">
        <v>0</v>
      </c>
      <c r="H574">
        <v>2</v>
      </c>
      <c r="I574">
        <v>164110</v>
      </c>
    </row>
    <row r="575" spans="1:9" x14ac:dyDescent="0.25">
      <c r="A575" t="s">
        <v>1053</v>
      </c>
      <c r="B575" t="s">
        <v>1054</v>
      </c>
      <c r="D575">
        <v>0</v>
      </c>
      <c r="E575">
        <v>2</v>
      </c>
      <c r="F575">
        <v>1</v>
      </c>
      <c r="G575">
        <v>0</v>
      </c>
      <c r="H575">
        <v>2</v>
      </c>
      <c r="I575">
        <v>169170</v>
      </c>
    </row>
    <row r="576" spans="1:9" x14ac:dyDescent="0.25">
      <c r="A576" t="s">
        <v>1055</v>
      </c>
      <c r="B576" t="s">
        <v>785</v>
      </c>
      <c r="C576">
        <v>0.84566852622611</v>
      </c>
      <c r="D576">
        <v>2</v>
      </c>
      <c r="E576">
        <v>0</v>
      </c>
      <c r="F576">
        <v>0</v>
      </c>
      <c r="G576">
        <v>0</v>
      </c>
      <c r="H576">
        <v>2</v>
      </c>
      <c r="I576">
        <v>153537</v>
      </c>
    </row>
    <row r="577" spans="1:9" x14ac:dyDescent="0.25">
      <c r="A577" t="s">
        <v>1056</v>
      </c>
      <c r="B577" t="s">
        <v>726</v>
      </c>
      <c r="D577">
        <v>0</v>
      </c>
      <c r="E577">
        <v>2</v>
      </c>
      <c r="F577">
        <v>1</v>
      </c>
      <c r="G577">
        <v>1</v>
      </c>
      <c r="H577">
        <v>2</v>
      </c>
      <c r="I577">
        <v>159694</v>
      </c>
    </row>
    <row r="578" spans="1:9" x14ac:dyDescent="0.25">
      <c r="A578" t="s">
        <v>1057</v>
      </c>
      <c r="B578" t="s">
        <v>785</v>
      </c>
      <c r="D578">
        <v>2</v>
      </c>
      <c r="E578">
        <v>0</v>
      </c>
      <c r="F578">
        <v>0</v>
      </c>
      <c r="G578">
        <v>0</v>
      </c>
      <c r="H578">
        <v>2</v>
      </c>
      <c r="I578">
        <v>159588</v>
      </c>
    </row>
    <row r="579" spans="1:9" x14ac:dyDescent="0.25">
      <c r="A579" t="s">
        <v>1058</v>
      </c>
      <c r="B579" t="s">
        <v>726</v>
      </c>
      <c r="D579">
        <v>0</v>
      </c>
      <c r="E579">
        <v>1</v>
      </c>
      <c r="F579">
        <v>1</v>
      </c>
      <c r="G579">
        <v>0</v>
      </c>
      <c r="H579">
        <v>2</v>
      </c>
      <c r="I579">
        <v>172026</v>
      </c>
    </row>
    <row r="580" spans="1:9" x14ac:dyDescent="0.25">
      <c r="A580" t="s">
        <v>1059</v>
      </c>
      <c r="B580" t="s">
        <v>1060</v>
      </c>
      <c r="D580">
        <v>0</v>
      </c>
      <c r="E580">
        <v>2</v>
      </c>
      <c r="F580">
        <v>0</v>
      </c>
      <c r="G580">
        <v>0</v>
      </c>
      <c r="H580">
        <v>2</v>
      </c>
      <c r="I580">
        <v>158398</v>
      </c>
    </row>
    <row r="581" spans="1:9" x14ac:dyDescent="0.25">
      <c r="A581" t="s">
        <v>1061</v>
      </c>
      <c r="B581" t="s">
        <v>906</v>
      </c>
      <c r="D581">
        <v>2</v>
      </c>
      <c r="E581">
        <v>0</v>
      </c>
      <c r="F581">
        <v>0</v>
      </c>
      <c r="G581">
        <v>0</v>
      </c>
      <c r="H581">
        <v>2</v>
      </c>
      <c r="I581">
        <v>169573</v>
      </c>
    </row>
    <row r="582" spans="1:9" x14ac:dyDescent="0.25">
      <c r="A582" t="s">
        <v>1062</v>
      </c>
      <c r="B582" t="s">
        <v>726</v>
      </c>
      <c r="D582">
        <v>0</v>
      </c>
      <c r="E582">
        <v>2</v>
      </c>
      <c r="F582">
        <v>0</v>
      </c>
      <c r="G582">
        <v>0</v>
      </c>
      <c r="H582">
        <v>2</v>
      </c>
      <c r="I582">
        <v>169402</v>
      </c>
    </row>
    <row r="583" spans="1:9" x14ac:dyDescent="0.25">
      <c r="A583" t="s">
        <v>1063</v>
      </c>
      <c r="B583" t="s">
        <v>1064</v>
      </c>
      <c r="D583">
        <v>2</v>
      </c>
      <c r="E583">
        <v>0</v>
      </c>
      <c r="F583">
        <v>0</v>
      </c>
      <c r="G583">
        <v>0</v>
      </c>
      <c r="H583">
        <v>2</v>
      </c>
      <c r="I583">
        <v>157501</v>
      </c>
    </row>
    <row r="584" spans="1:9" x14ac:dyDescent="0.25">
      <c r="A584" t="s">
        <v>1065</v>
      </c>
      <c r="B584" t="s">
        <v>1066</v>
      </c>
      <c r="D584">
        <v>0</v>
      </c>
      <c r="E584">
        <v>1</v>
      </c>
      <c r="F584">
        <v>1</v>
      </c>
      <c r="G584">
        <v>0</v>
      </c>
      <c r="H584">
        <v>2</v>
      </c>
      <c r="I584">
        <v>158889</v>
      </c>
    </row>
    <row r="585" spans="1:9" x14ac:dyDescent="0.25">
      <c r="A585" t="s">
        <v>1067</v>
      </c>
      <c r="B585" t="s">
        <v>726</v>
      </c>
      <c r="D585">
        <v>2</v>
      </c>
      <c r="E585">
        <v>0</v>
      </c>
      <c r="F585">
        <v>0</v>
      </c>
      <c r="G585">
        <v>0</v>
      </c>
      <c r="H585">
        <v>2</v>
      </c>
      <c r="I585">
        <v>169483</v>
      </c>
    </row>
    <row r="586" spans="1:9" x14ac:dyDescent="0.25">
      <c r="A586" t="s">
        <v>1068</v>
      </c>
      <c r="B586" t="s">
        <v>1069</v>
      </c>
      <c r="C586">
        <v>8.01587142069679</v>
      </c>
      <c r="D586">
        <v>2</v>
      </c>
      <c r="E586">
        <v>0</v>
      </c>
      <c r="F586">
        <v>0</v>
      </c>
      <c r="G586">
        <v>0</v>
      </c>
      <c r="H586">
        <v>2</v>
      </c>
      <c r="I586">
        <v>168205</v>
      </c>
    </row>
    <row r="587" spans="1:9" x14ac:dyDescent="0.25">
      <c r="A587" t="s">
        <v>1070</v>
      </c>
      <c r="B587" t="s">
        <v>787</v>
      </c>
      <c r="D587">
        <v>0</v>
      </c>
      <c r="E587">
        <v>0</v>
      </c>
      <c r="F587">
        <v>2</v>
      </c>
      <c r="G587">
        <v>0</v>
      </c>
      <c r="H587">
        <v>2</v>
      </c>
      <c r="I587">
        <v>172064</v>
      </c>
    </row>
    <row r="588" spans="1:9" x14ac:dyDescent="0.25">
      <c r="A588" t="s">
        <v>1071</v>
      </c>
      <c r="B588" t="s">
        <v>1072</v>
      </c>
      <c r="D588">
        <v>0</v>
      </c>
      <c r="E588">
        <v>0</v>
      </c>
      <c r="F588">
        <v>0</v>
      </c>
      <c r="G588">
        <v>2</v>
      </c>
      <c r="H588">
        <v>2</v>
      </c>
      <c r="I588">
        <v>166590</v>
      </c>
    </row>
    <row r="589" spans="1:9" x14ac:dyDescent="0.25">
      <c r="A589" t="s">
        <v>1073</v>
      </c>
      <c r="B589" t="s">
        <v>1074</v>
      </c>
      <c r="D589">
        <v>2</v>
      </c>
      <c r="E589">
        <v>0</v>
      </c>
      <c r="F589">
        <v>0</v>
      </c>
      <c r="G589">
        <v>0</v>
      </c>
      <c r="H589">
        <v>2</v>
      </c>
      <c r="I589">
        <v>169167</v>
      </c>
    </row>
    <row r="590" spans="1:9" x14ac:dyDescent="0.25">
      <c r="A590" t="s">
        <v>1075</v>
      </c>
      <c r="B590" t="s">
        <v>1076</v>
      </c>
      <c r="D590">
        <v>2</v>
      </c>
      <c r="E590">
        <v>0</v>
      </c>
      <c r="F590">
        <v>0</v>
      </c>
      <c r="G590">
        <v>0</v>
      </c>
      <c r="H590">
        <v>2</v>
      </c>
      <c r="I590">
        <v>155369</v>
      </c>
    </row>
    <row r="591" spans="1:9" x14ac:dyDescent="0.25">
      <c r="A591" t="s">
        <v>1077</v>
      </c>
      <c r="B591" t="s">
        <v>933</v>
      </c>
      <c r="D591">
        <v>0</v>
      </c>
      <c r="E591">
        <v>0</v>
      </c>
      <c r="F591">
        <v>2</v>
      </c>
      <c r="G591">
        <v>0</v>
      </c>
      <c r="H591">
        <v>2</v>
      </c>
      <c r="I591">
        <v>160174</v>
      </c>
    </row>
    <row r="592" spans="1:9" x14ac:dyDescent="0.25">
      <c r="A592" t="s">
        <v>1078</v>
      </c>
      <c r="B592" t="s">
        <v>1079</v>
      </c>
      <c r="D592">
        <v>2</v>
      </c>
      <c r="E592">
        <v>0</v>
      </c>
      <c r="F592">
        <v>0</v>
      </c>
      <c r="G592">
        <v>0</v>
      </c>
      <c r="H592">
        <v>2</v>
      </c>
      <c r="I592">
        <v>154596</v>
      </c>
    </row>
    <row r="593" spans="1:9" x14ac:dyDescent="0.25">
      <c r="A593" t="s">
        <v>1080</v>
      </c>
      <c r="B593" t="s">
        <v>785</v>
      </c>
      <c r="C593">
        <v>1.1026361788419401</v>
      </c>
      <c r="D593">
        <v>2</v>
      </c>
      <c r="E593">
        <v>0</v>
      </c>
      <c r="F593">
        <v>0</v>
      </c>
      <c r="G593">
        <v>0</v>
      </c>
      <c r="H593">
        <v>2</v>
      </c>
      <c r="I593">
        <v>164198</v>
      </c>
    </row>
    <row r="594" spans="1:9" x14ac:dyDescent="0.25">
      <c r="A594" t="s">
        <v>1081</v>
      </c>
      <c r="B594" t="s">
        <v>1082</v>
      </c>
      <c r="D594">
        <v>2</v>
      </c>
      <c r="E594">
        <v>0</v>
      </c>
      <c r="F594">
        <v>0</v>
      </c>
      <c r="G594">
        <v>0</v>
      </c>
      <c r="H594">
        <v>2</v>
      </c>
      <c r="I594">
        <v>163499</v>
      </c>
    </row>
    <row r="595" spans="1:9" x14ac:dyDescent="0.25">
      <c r="A595" t="s">
        <v>1083</v>
      </c>
      <c r="B595" t="s">
        <v>1084</v>
      </c>
      <c r="D595">
        <v>2</v>
      </c>
      <c r="E595">
        <v>0</v>
      </c>
      <c r="F595">
        <v>0</v>
      </c>
      <c r="G595">
        <v>0</v>
      </c>
      <c r="H595">
        <v>2</v>
      </c>
      <c r="I595">
        <v>157030</v>
      </c>
    </row>
    <row r="596" spans="1:9" x14ac:dyDescent="0.25">
      <c r="A596" t="s">
        <v>1085</v>
      </c>
      <c r="B596" t="s">
        <v>1086</v>
      </c>
      <c r="D596">
        <v>2</v>
      </c>
      <c r="E596">
        <v>0</v>
      </c>
      <c r="F596">
        <v>0</v>
      </c>
      <c r="G596">
        <v>0</v>
      </c>
      <c r="H596">
        <v>2</v>
      </c>
      <c r="I596">
        <v>165427</v>
      </c>
    </row>
    <row r="597" spans="1:9" x14ac:dyDescent="0.25">
      <c r="A597" t="s">
        <v>1087</v>
      </c>
      <c r="B597" t="s">
        <v>1088</v>
      </c>
      <c r="D597">
        <v>2</v>
      </c>
      <c r="E597">
        <v>0</v>
      </c>
      <c r="F597">
        <v>0</v>
      </c>
      <c r="G597">
        <v>0</v>
      </c>
      <c r="H597">
        <v>2</v>
      </c>
      <c r="I597">
        <v>171624</v>
      </c>
    </row>
    <row r="598" spans="1:9" x14ac:dyDescent="0.25">
      <c r="A598" t="s">
        <v>1089</v>
      </c>
      <c r="B598" t="s">
        <v>1090</v>
      </c>
      <c r="D598">
        <v>2</v>
      </c>
      <c r="E598">
        <v>0</v>
      </c>
      <c r="F598">
        <v>0</v>
      </c>
      <c r="G598">
        <v>0</v>
      </c>
      <c r="H598">
        <v>2</v>
      </c>
      <c r="I598">
        <v>165114</v>
      </c>
    </row>
    <row r="599" spans="1:9" x14ac:dyDescent="0.25">
      <c r="A599" t="s">
        <v>1091</v>
      </c>
      <c r="B599" t="s">
        <v>1092</v>
      </c>
      <c r="D599">
        <v>0</v>
      </c>
      <c r="E599">
        <v>0</v>
      </c>
      <c r="F599">
        <v>0</v>
      </c>
      <c r="G599">
        <v>2</v>
      </c>
      <c r="H599">
        <v>2</v>
      </c>
      <c r="I599">
        <v>158273</v>
      </c>
    </row>
    <row r="600" spans="1:9" x14ac:dyDescent="0.25">
      <c r="A600" t="s">
        <v>1093</v>
      </c>
      <c r="B600" t="s">
        <v>785</v>
      </c>
      <c r="D600">
        <v>0</v>
      </c>
      <c r="E600">
        <v>0</v>
      </c>
      <c r="F600">
        <v>2</v>
      </c>
      <c r="G600">
        <v>0</v>
      </c>
      <c r="H600">
        <v>2</v>
      </c>
      <c r="I600">
        <v>170663</v>
      </c>
    </row>
    <row r="601" spans="1:9" x14ac:dyDescent="0.25">
      <c r="A601" t="s">
        <v>1094</v>
      </c>
      <c r="B601" t="s">
        <v>1095</v>
      </c>
      <c r="C601">
        <v>0.29411102025936298</v>
      </c>
      <c r="D601">
        <v>2</v>
      </c>
      <c r="E601">
        <v>0</v>
      </c>
      <c r="F601">
        <v>0</v>
      </c>
      <c r="G601">
        <v>0</v>
      </c>
      <c r="H601">
        <v>2</v>
      </c>
      <c r="I601">
        <v>154657</v>
      </c>
    </row>
    <row r="602" spans="1:9" x14ac:dyDescent="0.25">
      <c r="A602" t="s">
        <v>1096</v>
      </c>
      <c r="B602" t="s">
        <v>1097</v>
      </c>
      <c r="D602">
        <v>1</v>
      </c>
      <c r="E602">
        <v>0</v>
      </c>
      <c r="F602">
        <v>0</v>
      </c>
      <c r="G602">
        <v>1</v>
      </c>
      <c r="H602">
        <v>2</v>
      </c>
      <c r="I602">
        <v>170971</v>
      </c>
    </row>
    <row r="603" spans="1:9" x14ac:dyDescent="0.25">
      <c r="A603" t="s">
        <v>1098</v>
      </c>
      <c r="B603" t="s">
        <v>785</v>
      </c>
      <c r="C603">
        <v>2.3302127468338298</v>
      </c>
      <c r="D603">
        <v>1</v>
      </c>
      <c r="E603">
        <v>0</v>
      </c>
      <c r="F603">
        <v>1</v>
      </c>
      <c r="G603">
        <v>0</v>
      </c>
      <c r="H603">
        <v>2</v>
      </c>
      <c r="I603">
        <v>156666</v>
      </c>
    </row>
    <row r="604" spans="1:9" x14ac:dyDescent="0.25">
      <c r="A604" t="s">
        <v>1099</v>
      </c>
      <c r="B604" t="s">
        <v>1100</v>
      </c>
      <c r="D604">
        <v>2</v>
      </c>
      <c r="E604">
        <v>0</v>
      </c>
      <c r="F604">
        <v>0</v>
      </c>
      <c r="G604">
        <v>0</v>
      </c>
      <c r="H604">
        <v>2</v>
      </c>
      <c r="I604">
        <v>157167</v>
      </c>
    </row>
    <row r="605" spans="1:9" x14ac:dyDescent="0.25">
      <c r="A605" t="s">
        <v>1101</v>
      </c>
      <c r="B605" t="s">
        <v>1102</v>
      </c>
      <c r="D605">
        <v>0</v>
      </c>
      <c r="E605">
        <v>0</v>
      </c>
      <c r="F605">
        <v>2</v>
      </c>
      <c r="G605">
        <v>0</v>
      </c>
      <c r="H605">
        <v>2</v>
      </c>
      <c r="I605">
        <v>152465</v>
      </c>
    </row>
    <row r="606" spans="1:9" x14ac:dyDescent="0.25">
      <c r="A606" t="s">
        <v>1103</v>
      </c>
      <c r="B606" t="s">
        <v>1104</v>
      </c>
      <c r="D606">
        <v>2</v>
      </c>
      <c r="E606">
        <v>0</v>
      </c>
      <c r="F606">
        <v>0</v>
      </c>
      <c r="G606">
        <v>0</v>
      </c>
      <c r="H606">
        <v>2</v>
      </c>
      <c r="I606">
        <v>153341</v>
      </c>
    </row>
    <row r="607" spans="1:9" x14ac:dyDescent="0.25">
      <c r="A607" t="s">
        <v>1105</v>
      </c>
      <c r="B607" t="s">
        <v>1106</v>
      </c>
      <c r="C607">
        <v>0.167133234946369</v>
      </c>
      <c r="D607">
        <v>2</v>
      </c>
      <c r="E607">
        <v>0</v>
      </c>
      <c r="F607">
        <v>0</v>
      </c>
      <c r="G607">
        <v>0</v>
      </c>
      <c r="H607">
        <v>2</v>
      </c>
      <c r="I607">
        <v>153494</v>
      </c>
    </row>
    <row r="608" spans="1:9" x14ac:dyDescent="0.25">
      <c r="A608" t="s">
        <v>1107</v>
      </c>
      <c r="B608" t="s">
        <v>1108</v>
      </c>
      <c r="D608">
        <v>2</v>
      </c>
      <c r="E608">
        <v>0</v>
      </c>
      <c r="F608">
        <v>0</v>
      </c>
      <c r="G608">
        <v>0</v>
      </c>
      <c r="H608">
        <v>2</v>
      </c>
      <c r="I608">
        <v>165565</v>
      </c>
    </row>
    <row r="609" spans="1:9" x14ac:dyDescent="0.25">
      <c r="A609" t="s">
        <v>1109</v>
      </c>
      <c r="B609" t="s">
        <v>1110</v>
      </c>
      <c r="D609">
        <v>2</v>
      </c>
      <c r="E609">
        <v>0</v>
      </c>
      <c r="F609">
        <v>0</v>
      </c>
      <c r="G609">
        <v>0</v>
      </c>
      <c r="H609">
        <v>2</v>
      </c>
      <c r="I609">
        <v>160984</v>
      </c>
    </row>
    <row r="610" spans="1:9" x14ac:dyDescent="0.25">
      <c r="A610" t="s">
        <v>1111</v>
      </c>
      <c r="B610" t="s">
        <v>1112</v>
      </c>
      <c r="D610">
        <v>2</v>
      </c>
      <c r="E610">
        <v>0</v>
      </c>
      <c r="F610">
        <v>0</v>
      </c>
      <c r="G610">
        <v>0</v>
      </c>
      <c r="H610">
        <v>2</v>
      </c>
      <c r="I610">
        <v>153457</v>
      </c>
    </row>
    <row r="611" spans="1:9" x14ac:dyDescent="0.25">
      <c r="A611" t="s">
        <v>1113</v>
      </c>
      <c r="B611" t="s">
        <v>785</v>
      </c>
      <c r="C611">
        <v>6.5995588872292501</v>
      </c>
      <c r="D611">
        <v>0</v>
      </c>
      <c r="E611">
        <v>2</v>
      </c>
      <c r="F611">
        <v>0</v>
      </c>
      <c r="G611">
        <v>0</v>
      </c>
      <c r="H611">
        <v>2</v>
      </c>
      <c r="I611">
        <v>158903</v>
      </c>
    </row>
    <row r="612" spans="1:9" x14ac:dyDescent="0.25">
      <c r="A612" t="s">
        <v>1114</v>
      </c>
      <c r="B612" t="s">
        <v>534</v>
      </c>
      <c r="D612">
        <v>2</v>
      </c>
      <c r="E612">
        <v>0</v>
      </c>
      <c r="F612">
        <v>0</v>
      </c>
      <c r="G612">
        <v>0</v>
      </c>
      <c r="H612">
        <v>2</v>
      </c>
      <c r="I612">
        <v>166573</v>
      </c>
    </row>
    <row r="613" spans="1:9" x14ac:dyDescent="0.25">
      <c r="A613" t="s">
        <v>1115</v>
      </c>
      <c r="B613" t="s">
        <v>1116</v>
      </c>
      <c r="C613">
        <v>7.6646752360290699E-2</v>
      </c>
      <c r="D613">
        <v>2</v>
      </c>
      <c r="E613">
        <v>0</v>
      </c>
      <c r="F613">
        <v>0</v>
      </c>
      <c r="G613">
        <v>0</v>
      </c>
      <c r="H613">
        <v>2</v>
      </c>
      <c r="I613">
        <v>152507</v>
      </c>
    </row>
    <row r="614" spans="1:9" x14ac:dyDescent="0.25">
      <c r="A614" t="s">
        <v>1117</v>
      </c>
      <c r="B614" t="s">
        <v>1118</v>
      </c>
      <c r="D614">
        <v>0</v>
      </c>
      <c r="E614">
        <v>1</v>
      </c>
      <c r="F614">
        <v>1</v>
      </c>
      <c r="G614">
        <v>0</v>
      </c>
      <c r="H614">
        <v>2</v>
      </c>
      <c r="I614">
        <v>157739</v>
      </c>
    </row>
    <row r="615" spans="1:9" x14ac:dyDescent="0.25">
      <c r="A615" t="s">
        <v>1119</v>
      </c>
      <c r="B615" t="s">
        <v>1120</v>
      </c>
      <c r="D615">
        <v>0</v>
      </c>
      <c r="E615">
        <v>2</v>
      </c>
      <c r="F615">
        <v>1</v>
      </c>
      <c r="G615">
        <v>0</v>
      </c>
      <c r="H615">
        <v>2</v>
      </c>
      <c r="I615">
        <v>159617</v>
      </c>
    </row>
    <row r="616" spans="1:9" x14ac:dyDescent="0.25">
      <c r="A616" t="s">
        <v>1121</v>
      </c>
      <c r="B616" t="s">
        <v>1122</v>
      </c>
      <c r="D616">
        <v>0</v>
      </c>
      <c r="E616">
        <v>0</v>
      </c>
      <c r="F616">
        <v>2</v>
      </c>
      <c r="G616">
        <v>0</v>
      </c>
      <c r="H616">
        <v>2</v>
      </c>
      <c r="I616">
        <v>161872</v>
      </c>
    </row>
    <row r="617" spans="1:9" x14ac:dyDescent="0.25">
      <c r="A617" t="s">
        <v>1123</v>
      </c>
      <c r="B617" t="s">
        <v>1124</v>
      </c>
      <c r="D617">
        <v>0</v>
      </c>
      <c r="E617">
        <v>0</v>
      </c>
      <c r="F617">
        <v>2</v>
      </c>
      <c r="G617">
        <v>0</v>
      </c>
      <c r="H617">
        <v>2</v>
      </c>
      <c r="I617">
        <v>153803</v>
      </c>
    </row>
    <row r="618" spans="1:9" x14ac:dyDescent="0.25">
      <c r="A618" t="s">
        <v>1125</v>
      </c>
      <c r="B618" t="s">
        <v>1126</v>
      </c>
      <c r="D618">
        <v>0</v>
      </c>
      <c r="E618">
        <v>2</v>
      </c>
      <c r="F618">
        <v>1</v>
      </c>
      <c r="G618">
        <v>0</v>
      </c>
      <c r="H618">
        <v>2</v>
      </c>
      <c r="I618">
        <v>171433</v>
      </c>
    </row>
    <row r="619" spans="1:9" x14ac:dyDescent="0.25">
      <c r="A619" t="s">
        <v>1127</v>
      </c>
      <c r="B619" t="s">
        <v>1126</v>
      </c>
      <c r="D619">
        <v>0</v>
      </c>
      <c r="E619">
        <v>2</v>
      </c>
      <c r="F619">
        <v>1</v>
      </c>
      <c r="G619">
        <v>0</v>
      </c>
      <c r="H619">
        <v>2</v>
      </c>
      <c r="I619">
        <v>167462</v>
      </c>
    </row>
    <row r="620" spans="1:9" x14ac:dyDescent="0.25">
      <c r="A620" t="s">
        <v>1128</v>
      </c>
      <c r="B620" t="s">
        <v>1129</v>
      </c>
      <c r="D620">
        <v>2</v>
      </c>
      <c r="E620">
        <v>0</v>
      </c>
      <c r="F620">
        <v>0</v>
      </c>
      <c r="G620">
        <v>0</v>
      </c>
      <c r="H620">
        <v>2</v>
      </c>
      <c r="I620">
        <v>153422</v>
      </c>
    </row>
    <row r="621" spans="1:9" x14ac:dyDescent="0.25">
      <c r="A621" t="s">
        <v>1130</v>
      </c>
      <c r="B621" t="s">
        <v>1131</v>
      </c>
      <c r="D621">
        <v>2</v>
      </c>
      <c r="E621">
        <v>0</v>
      </c>
      <c r="F621">
        <v>0</v>
      </c>
      <c r="G621">
        <v>0</v>
      </c>
      <c r="H621">
        <v>2</v>
      </c>
      <c r="I621">
        <v>153031</v>
      </c>
    </row>
    <row r="622" spans="1:9" x14ac:dyDescent="0.25">
      <c r="A622" t="s">
        <v>1132</v>
      </c>
      <c r="B622" t="s">
        <v>1133</v>
      </c>
      <c r="D622">
        <v>2</v>
      </c>
      <c r="E622">
        <v>0</v>
      </c>
      <c r="F622">
        <v>0</v>
      </c>
      <c r="G622">
        <v>0</v>
      </c>
      <c r="H622">
        <v>2</v>
      </c>
      <c r="I622">
        <v>163780</v>
      </c>
    </row>
    <row r="623" spans="1:9" x14ac:dyDescent="0.25">
      <c r="A623" t="s">
        <v>1134</v>
      </c>
      <c r="B623" t="s">
        <v>785</v>
      </c>
      <c r="C623">
        <v>13.139523724544199</v>
      </c>
      <c r="D623">
        <v>0</v>
      </c>
      <c r="E623">
        <v>0</v>
      </c>
      <c r="F623">
        <v>2</v>
      </c>
      <c r="G623">
        <v>0</v>
      </c>
      <c r="H623">
        <v>2</v>
      </c>
      <c r="I623">
        <v>168358</v>
      </c>
    </row>
    <row r="624" spans="1:9" x14ac:dyDescent="0.25">
      <c r="A624" t="s">
        <v>1135</v>
      </c>
      <c r="B624" t="s">
        <v>1136</v>
      </c>
      <c r="C624">
        <v>4.37562545529617</v>
      </c>
      <c r="D624">
        <v>0</v>
      </c>
      <c r="E624">
        <v>0</v>
      </c>
      <c r="F624">
        <v>2</v>
      </c>
      <c r="G624">
        <v>1</v>
      </c>
      <c r="H624">
        <v>2</v>
      </c>
      <c r="I624">
        <v>170769</v>
      </c>
    </row>
    <row r="625" spans="1:9" x14ac:dyDescent="0.25">
      <c r="A625" t="s">
        <v>1137</v>
      </c>
      <c r="B625" t="s">
        <v>1138</v>
      </c>
      <c r="D625">
        <v>2</v>
      </c>
      <c r="E625">
        <v>0</v>
      </c>
      <c r="F625">
        <v>0</v>
      </c>
      <c r="G625">
        <v>0</v>
      </c>
      <c r="H625">
        <v>2</v>
      </c>
      <c r="I625">
        <v>171782</v>
      </c>
    </row>
    <row r="626" spans="1:9" x14ac:dyDescent="0.25">
      <c r="A626" t="s">
        <v>1139</v>
      </c>
      <c r="B626" t="s">
        <v>1140</v>
      </c>
      <c r="D626">
        <v>2</v>
      </c>
      <c r="E626">
        <v>0</v>
      </c>
      <c r="F626">
        <v>0</v>
      </c>
      <c r="G626">
        <v>0</v>
      </c>
      <c r="H626">
        <v>2</v>
      </c>
      <c r="I626">
        <v>171850</v>
      </c>
    </row>
    <row r="627" spans="1:9" x14ac:dyDescent="0.25">
      <c r="A627" t="s">
        <v>1141</v>
      </c>
      <c r="B627" t="s">
        <v>1142</v>
      </c>
      <c r="D627">
        <v>0</v>
      </c>
      <c r="E627">
        <v>2</v>
      </c>
      <c r="F627">
        <v>2</v>
      </c>
      <c r="G627">
        <v>0</v>
      </c>
      <c r="H627">
        <v>2</v>
      </c>
      <c r="I627">
        <v>169861</v>
      </c>
    </row>
    <row r="628" spans="1:9" x14ac:dyDescent="0.25">
      <c r="A628" t="s">
        <v>1143</v>
      </c>
      <c r="B628" t="s">
        <v>1142</v>
      </c>
      <c r="D628">
        <v>0</v>
      </c>
      <c r="E628">
        <v>1</v>
      </c>
      <c r="F628">
        <v>2</v>
      </c>
      <c r="G628">
        <v>0</v>
      </c>
      <c r="H628">
        <v>2</v>
      </c>
      <c r="I628">
        <v>155716</v>
      </c>
    </row>
    <row r="629" spans="1:9" x14ac:dyDescent="0.25">
      <c r="A629" t="s">
        <v>1144</v>
      </c>
      <c r="B629" t="s">
        <v>1145</v>
      </c>
      <c r="D629">
        <v>0</v>
      </c>
      <c r="E629">
        <v>0</v>
      </c>
      <c r="F629">
        <v>2</v>
      </c>
      <c r="G629">
        <v>0</v>
      </c>
      <c r="H629">
        <v>2</v>
      </c>
      <c r="I629">
        <v>161865</v>
      </c>
    </row>
    <row r="630" spans="1:9" x14ac:dyDescent="0.25">
      <c r="A630" t="s">
        <v>1146</v>
      </c>
      <c r="B630" t="s">
        <v>935</v>
      </c>
      <c r="C630">
        <v>0.69736534293010899</v>
      </c>
      <c r="D630">
        <v>2</v>
      </c>
      <c r="E630">
        <v>0</v>
      </c>
      <c r="F630">
        <v>0</v>
      </c>
      <c r="G630">
        <v>0</v>
      </c>
      <c r="H630">
        <v>2</v>
      </c>
      <c r="I630">
        <v>169969</v>
      </c>
    </row>
    <row r="631" spans="1:9" x14ac:dyDescent="0.25">
      <c r="A631" t="s">
        <v>1147</v>
      </c>
      <c r="B631" t="s">
        <v>1148</v>
      </c>
      <c r="C631">
        <v>5.63406975961201E-2</v>
      </c>
      <c r="D631">
        <v>0</v>
      </c>
      <c r="E631">
        <v>0</v>
      </c>
      <c r="F631">
        <v>2</v>
      </c>
      <c r="G631">
        <v>0</v>
      </c>
      <c r="H631">
        <v>2</v>
      </c>
      <c r="I631">
        <v>153665</v>
      </c>
    </row>
    <row r="632" spans="1:9" x14ac:dyDescent="0.25">
      <c r="A632" t="s">
        <v>1149</v>
      </c>
      <c r="B632" t="s">
        <v>1150</v>
      </c>
      <c r="D632">
        <v>2</v>
      </c>
      <c r="E632">
        <v>0</v>
      </c>
      <c r="F632">
        <v>0</v>
      </c>
      <c r="G632">
        <v>0</v>
      </c>
      <c r="H632">
        <v>2</v>
      </c>
      <c r="I632">
        <v>155337</v>
      </c>
    </row>
    <row r="633" spans="1:9" x14ac:dyDescent="0.25">
      <c r="A633" t="s">
        <v>1151</v>
      </c>
      <c r="B633" t="s">
        <v>1152</v>
      </c>
      <c r="D633">
        <v>1</v>
      </c>
      <c r="E633">
        <v>0</v>
      </c>
      <c r="F633">
        <v>1</v>
      </c>
      <c r="G633">
        <v>0</v>
      </c>
      <c r="H633">
        <v>2</v>
      </c>
      <c r="I633">
        <v>157299</v>
      </c>
    </row>
    <row r="634" spans="1:9" x14ac:dyDescent="0.25">
      <c r="A634" t="s">
        <v>1153</v>
      </c>
      <c r="B634" t="s">
        <v>1154</v>
      </c>
      <c r="D634">
        <v>1</v>
      </c>
      <c r="E634">
        <v>0</v>
      </c>
      <c r="F634">
        <v>2</v>
      </c>
      <c r="G634">
        <v>0</v>
      </c>
      <c r="H634">
        <v>2</v>
      </c>
      <c r="I634">
        <v>162481</v>
      </c>
    </row>
    <row r="635" spans="1:9" x14ac:dyDescent="0.25">
      <c r="A635" t="s">
        <v>1155</v>
      </c>
      <c r="B635" t="s">
        <v>1156</v>
      </c>
      <c r="D635">
        <v>1</v>
      </c>
      <c r="E635">
        <v>1</v>
      </c>
      <c r="F635">
        <v>0</v>
      </c>
      <c r="G635">
        <v>0</v>
      </c>
      <c r="H635">
        <v>2</v>
      </c>
      <c r="I635">
        <v>168621</v>
      </c>
    </row>
    <row r="636" spans="1:9" x14ac:dyDescent="0.25">
      <c r="A636" t="s">
        <v>1157</v>
      </c>
      <c r="B636" t="s">
        <v>1148</v>
      </c>
      <c r="C636">
        <v>16.331879631216498</v>
      </c>
      <c r="D636">
        <v>1</v>
      </c>
      <c r="E636">
        <v>0</v>
      </c>
      <c r="F636">
        <v>1</v>
      </c>
      <c r="G636">
        <v>0</v>
      </c>
      <c r="H636">
        <v>2</v>
      </c>
      <c r="I636">
        <v>155077</v>
      </c>
    </row>
    <row r="637" spans="1:9" x14ac:dyDescent="0.25">
      <c r="A637" t="s">
        <v>1158</v>
      </c>
      <c r="B637" t="s">
        <v>1159</v>
      </c>
      <c r="C637">
        <v>-1.1648527749067801</v>
      </c>
      <c r="D637">
        <v>2</v>
      </c>
      <c r="E637">
        <v>0</v>
      </c>
      <c r="F637">
        <v>0</v>
      </c>
      <c r="G637">
        <v>0</v>
      </c>
      <c r="H637">
        <v>2</v>
      </c>
      <c r="I637">
        <v>170176</v>
      </c>
    </row>
    <row r="638" spans="1:9" x14ac:dyDescent="0.25">
      <c r="A638" t="s">
        <v>1160</v>
      </c>
      <c r="B638" t="s">
        <v>1161</v>
      </c>
      <c r="D638">
        <v>0</v>
      </c>
      <c r="E638">
        <v>0</v>
      </c>
      <c r="F638">
        <v>2</v>
      </c>
      <c r="G638">
        <v>0</v>
      </c>
      <c r="H638">
        <v>2</v>
      </c>
      <c r="I638">
        <v>171684</v>
      </c>
    </row>
    <row r="639" spans="1:9" x14ac:dyDescent="0.25">
      <c r="A639" t="s">
        <v>1162</v>
      </c>
      <c r="B639" t="s">
        <v>1163</v>
      </c>
      <c r="C639">
        <v>-7.4617264433640598</v>
      </c>
      <c r="D639">
        <v>2</v>
      </c>
      <c r="E639">
        <v>0</v>
      </c>
      <c r="F639">
        <v>0</v>
      </c>
      <c r="G639">
        <v>0</v>
      </c>
      <c r="H639">
        <v>2</v>
      </c>
      <c r="I639">
        <v>168612</v>
      </c>
    </row>
    <row r="640" spans="1:9" x14ac:dyDescent="0.25">
      <c r="A640" t="s">
        <v>1164</v>
      </c>
      <c r="B640" t="s">
        <v>1165</v>
      </c>
      <c r="C640">
        <v>8.9190154042085107E-2</v>
      </c>
      <c r="D640">
        <v>2</v>
      </c>
      <c r="E640">
        <v>0</v>
      </c>
      <c r="F640">
        <v>0</v>
      </c>
      <c r="G640">
        <v>0</v>
      </c>
      <c r="H640">
        <v>2</v>
      </c>
      <c r="I640">
        <v>156900</v>
      </c>
    </row>
    <row r="641" spans="1:9" x14ac:dyDescent="0.25">
      <c r="A641" t="s">
        <v>1166</v>
      </c>
      <c r="B641" t="s">
        <v>1167</v>
      </c>
      <c r="D641">
        <v>0</v>
      </c>
      <c r="E641">
        <v>0</v>
      </c>
      <c r="F641">
        <v>2</v>
      </c>
      <c r="G641">
        <v>0</v>
      </c>
      <c r="H641">
        <v>2</v>
      </c>
      <c r="I641">
        <v>162471</v>
      </c>
    </row>
    <row r="642" spans="1:9" x14ac:dyDescent="0.25">
      <c r="A642" t="s">
        <v>1168</v>
      </c>
      <c r="B642" t="s">
        <v>1169</v>
      </c>
      <c r="D642">
        <v>2</v>
      </c>
      <c r="E642">
        <v>0</v>
      </c>
      <c r="F642">
        <v>0</v>
      </c>
      <c r="G642">
        <v>0</v>
      </c>
      <c r="H642">
        <v>2</v>
      </c>
      <c r="I642">
        <v>167517</v>
      </c>
    </row>
    <row r="643" spans="1:9" x14ac:dyDescent="0.25">
      <c r="A643" t="s">
        <v>1170</v>
      </c>
      <c r="B643" t="s">
        <v>1171</v>
      </c>
      <c r="D643">
        <v>2</v>
      </c>
      <c r="E643">
        <v>0</v>
      </c>
      <c r="F643">
        <v>0</v>
      </c>
      <c r="G643">
        <v>0</v>
      </c>
      <c r="H643">
        <v>2</v>
      </c>
      <c r="I643">
        <v>167473</v>
      </c>
    </row>
    <row r="644" spans="1:9" x14ac:dyDescent="0.25">
      <c r="A644" t="s">
        <v>1172</v>
      </c>
      <c r="B644" t="s">
        <v>1173</v>
      </c>
      <c r="D644">
        <v>2</v>
      </c>
      <c r="E644">
        <v>0</v>
      </c>
      <c r="F644">
        <v>0</v>
      </c>
      <c r="G644">
        <v>0</v>
      </c>
      <c r="H644">
        <v>2</v>
      </c>
      <c r="I644">
        <v>163641</v>
      </c>
    </row>
    <row r="645" spans="1:9" x14ac:dyDescent="0.25">
      <c r="A645" t="s">
        <v>1174</v>
      </c>
      <c r="B645" t="s">
        <v>1175</v>
      </c>
      <c r="C645">
        <v>7.8430667430689898</v>
      </c>
      <c r="D645">
        <v>0</v>
      </c>
      <c r="E645">
        <v>0</v>
      </c>
      <c r="F645">
        <v>2</v>
      </c>
      <c r="G645">
        <v>0</v>
      </c>
      <c r="H645">
        <v>2</v>
      </c>
      <c r="I645">
        <v>168935</v>
      </c>
    </row>
    <row r="646" spans="1:9" x14ac:dyDescent="0.25">
      <c r="A646" t="s">
        <v>1176</v>
      </c>
      <c r="B646" t="s">
        <v>1177</v>
      </c>
      <c r="D646">
        <v>2</v>
      </c>
      <c r="E646">
        <v>0</v>
      </c>
      <c r="F646">
        <v>0</v>
      </c>
      <c r="G646">
        <v>0</v>
      </c>
      <c r="H646">
        <v>2</v>
      </c>
      <c r="I646">
        <v>165247</v>
      </c>
    </row>
    <row r="647" spans="1:9" x14ac:dyDescent="0.25">
      <c r="A647" t="s">
        <v>1178</v>
      </c>
      <c r="B647" t="s">
        <v>1179</v>
      </c>
      <c r="D647">
        <v>2</v>
      </c>
      <c r="E647">
        <v>0</v>
      </c>
      <c r="F647">
        <v>0</v>
      </c>
      <c r="G647">
        <v>0</v>
      </c>
      <c r="H647">
        <v>2</v>
      </c>
      <c r="I647">
        <v>167820</v>
      </c>
    </row>
    <row r="648" spans="1:9" x14ac:dyDescent="0.25">
      <c r="A648" t="s">
        <v>1180</v>
      </c>
      <c r="B648" t="s">
        <v>1181</v>
      </c>
      <c r="D648">
        <v>0</v>
      </c>
      <c r="E648">
        <v>1</v>
      </c>
      <c r="F648">
        <v>1</v>
      </c>
      <c r="G648">
        <v>0</v>
      </c>
      <c r="H648">
        <v>2</v>
      </c>
      <c r="I648">
        <v>161758</v>
      </c>
    </row>
    <row r="649" spans="1:9" x14ac:dyDescent="0.25">
      <c r="A649" t="s">
        <v>1182</v>
      </c>
      <c r="B649" t="s">
        <v>1183</v>
      </c>
      <c r="D649">
        <v>2</v>
      </c>
      <c r="E649">
        <v>0</v>
      </c>
      <c r="F649">
        <v>0</v>
      </c>
      <c r="G649">
        <v>0</v>
      </c>
      <c r="H649">
        <v>2</v>
      </c>
      <c r="I649">
        <v>154475</v>
      </c>
    </row>
    <row r="650" spans="1:9" x14ac:dyDescent="0.25">
      <c r="A650" t="s">
        <v>1184</v>
      </c>
      <c r="B650" t="s">
        <v>1185</v>
      </c>
      <c r="D650">
        <v>2</v>
      </c>
      <c r="E650">
        <v>0</v>
      </c>
      <c r="F650">
        <v>0</v>
      </c>
      <c r="G650">
        <v>0</v>
      </c>
      <c r="H650">
        <v>2</v>
      </c>
      <c r="I650">
        <v>165299</v>
      </c>
    </row>
    <row r="651" spans="1:9" x14ac:dyDescent="0.25">
      <c r="A651" t="s">
        <v>1186</v>
      </c>
      <c r="B651" t="s">
        <v>1187</v>
      </c>
      <c r="C651">
        <v>-3.3770740551187601</v>
      </c>
      <c r="D651">
        <v>2</v>
      </c>
      <c r="E651">
        <v>0</v>
      </c>
      <c r="F651">
        <v>0</v>
      </c>
      <c r="G651">
        <v>0</v>
      </c>
      <c r="H651">
        <v>2</v>
      </c>
      <c r="I651">
        <v>167663</v>
      </c>
    </row>
    <row r="652" spans="1:9" x14ac:dyDescent="0.25">
      <c r="A652" t="s">
        <v>1188</v>
      </c>
      <c r="B652" t="s">
        <v>1189</v>
      </c>
      <c r="D652">
        <v>2</v>
      </c>
      <c r="E652">
        <v>0</v>
      </c>
      <c r="F652">
        <v>0</v>
      </c>
      <c r="G652">
        <v>0</v>
      </c>
      <c r="H652">
        <v>2</v>
      </c>
      <c r="I652">
        <v>161724</v>
      </c>
    </row>
    <row r="653" spans="1:9" x14ac:dyDescent="0.25">
      <c r="A653" t="s">
        <v>1190</v>
      </c>
      <c r="B653" t="s">
        <v>1191</v>
      </c>
      <c r="D653">
        <v>2</v>
      </c>
      <c r="E653">
        <v>0</v>
      </c>
      <c r="F653">
        <v>0</v>
      </c>
      <c r="G653">
        <v>0</v>
      </c>
      <c r="H653">
        <v>2</v>
      </c>
      <c r="I653">
        <v>169301</v>
      </c>
    </row>
    <row r="654" spans="1:9" x14ac:dyDescent="0.25">
      <c r="A654" t="s">
        <v>1192</v>
      </c>
      <c r="B654" t="s">
        <v>1193</v>
      </c>
      <c r="D654">
        <v>1</v>
      </c>
      <c r="E654">
        <v>0</v>
      </c>
      <c r="F654">
        <v>0</v>
      </c>
      <c r="G654">
        <v>0</v>
      </c>
      <c r="H654">
        <v>1</v>
      </c>
      <c r="I654">
        <v>168793</v>
      </c>
    </row>
    <row r="655" spans="1:9" x14ac:dyDescent="0.25">
      <c r="A655" t="s">
        <v>1194</v>
      </c>
      <c r="D655">
        <v>0</v>
      </c>
      <c r="E655">
        <v>1</v>
      </c>
      <c r="F655">
        <v>0</v>
      </c>
      <c r="G655">
        <v>0</v>
      </c>
      <c r="H655">
        <v>1</v>
      </c>
      <c r="I655">
        <v>154010</v>
      </c>
    </row>
    <row r="656" spans="1:9" x14ac:dyDescent="0.25">
      <c r="A656" t="s">
        <v>1195</v>
      </c>
      <c r="B656" t="s">
        <v>1196</v>
      </c>
      <c r="D656">
        <v>1</v>
      </c>
      <c r="E656">
        <v>0</v>
      </c>
      <c r="F656">
        <v>0</v>
      </c>
      <c r="G656">
        <v>0</v>
      </c>
      <c r="H656">
        <v>1</v>
      </c>
      <c r="I656">
        <v>159882</v>
      </c>
    </row>
    <row r="657" spans="1:9" x14ac:dyDescent="0.25">
      <c r="A657" t="s">
        <v>1197</v>
      </c>
      <c r="D657">
        <v>1</v>
      </c>
      <c r="E657">
        <v>0</v>
      </c>
      <c r="F657">
        <v>0</v>
      </c>
      <c r="G657">
        <v>0</v>
      </c>
      <c r="H657">
        <v>1</v>
      </c>
      <c r="I657">
        <v>167201</v>
      </c>
    </row>
    <row r="658" spans="1:9" x14ac:dyDescent="0.25">
      <c r="A658" t="s">
        <v>1198</v>
      </c>
      <c r="D658">
        <v>1</v>
      </c>
      <c r="E658">
        <v>0</v>
      </c>
      <c r="F658">
        <v>0</v>
      </c>
      <c r="G658">
        <v>0</v>
      </c>
      <c r="H658">
        <v>1</v>
      </c>
      <c r="I658">
        <v>162952</v>
      </c>
    </row>
    <row r="659" spans="1:9" x14ac:dyDescent="0.25">
      <c r="A659" t="s">
        <v>1199</v>
      </c>
      <c r="D659">
        <v>0</v>
      </c>
      <c r="E659">
        <v>0</v>
      </c>
      <c r="F659">
        <v>0</v>
      </c>
      <c r="G659">
        <v>1</v>
      </c>
      <c r="H659">
        <v>1</v>
      </c>
      <c r="I659">
        <v>158252</v>
      </c>
    </row>
    <row r="660" spans="1:9" x14ac:dyDescent="0.25">
      <c r="A660" t="s">
        <v>1200</v>
      </c>
      <c r="D660">
        <v>0</v>
      </c>
      <c r="E660">
        <v>0</v>
      </c>
      <c r="F660">
        <v>1</v>
      </c>
      <c r="G660">
        <v>0</v>
      </c>
      <c r="H660">
        <v>1</v>
      </c>
      <c r="I660">
        <v>169478</v>
      </c>
    </row>
    <row r="661" spans="1:9" x14ac:dyDescent="0.25">
      <c r="A661" t="s">
        <v>1201</v>
      </c>
      <c r="D661">
        <v>1</v>
      </c>
      <c r="E661">
        <v>0</v>
      </c>
      <c r="F661">
        <v>0</v>
      </c>
      <c r="G661">
        <v>0</v>
      </c>
      <c r="H661">
        <v>1</v>
      </c>
      <c r="I661">
        <v>165430</v>
      </c>
    </row>
    <row r="662" spans="1:9" x14ac:dyDescent="0.25">
      <c r="A662" t="s">
        <v>1202</v>
      </c>
      <c r="D662">
        <v>0</v>
      </c>
      <c r="E662">
        <v>1</v>
      </c>
      <c r="F662">
        <v>0</v>
      </c>
      <c r="G662">
        <v>0</v>
      </c>
      <c r="H662">
        <v>1</v>
      </c>
      <c r="I662">
        <v>156776</v>
      </c>
    </row>
    <row r="663" spans="1:9" x14ac:dyDescent="0.25">
      <c r="A663" t="s">
        <v>1203</v>
      </c>
      <c r="D663">
        <v>1</v>
      </c>
      <c r="E663">
        <v>0</v>
      </c>
      <c r="F663">
        <v>0</v>
      </c>
      <c r="G663">
        <v>0</v>
      </c>
      <c r="H663">
        <v>1</v>
      </c>
      <c r="I663">
        <v>171379</v>
      </c>
    </row>
    <row r="664" spans="1:9" x14ac:dyDescent="0.25">
      <c r="A664" t="s">
        <v>1204</v>
      </c>
      <c r="B664" t="s">
        <v>1205</v>
      </c>
      <c r="D664">
        <v>1</v>
      </c>
      <c r="E664">
        <v>0</v>
      </c>
      <c r="F664">
        <v>0</v>
      </c>
      <c r="G664">
        <v>0</v>
      </c>
      <c r="H664">
        <v>1</v>
      </c>
      <c r="I664">
        <v>167732</v>
      </c>
    </row>
    <row r="665" spans="1:9" x14ac:dyDescent="0.25">
      <c r="A665" t="s">
        <v>1206</v>
      </c>
      <c r="D665">
        <v>0</v>
      </c>
      <c r="E665">
        <v>1</v>
      </c>
      <c r="F665">
        <v>0</v>
      </c>
      <c r="G665">
        <v>0</v>
      </c>
      <c r="H665">
        <v>1</v>
      </c>
      <c r="I665">
        <v>152958</v>
      </c>
    </row>
    <row r="666" spans="1:9" x14ac:dyDescent="0.25">
      <c r="A666" t="s">
        <v>1207</v>
      </c>
      <c r="B666" t="s">
        <v>935</v>
      </c>
      <c r="D666">
        <v>1</v>
      </c>
      <c r="E666">
        <v>0</v>
      </c>
      <c r="F666">
        <v>0</v>
      </c>
      <c r="G666">
        <v>0</v>
      </c>
      <c r="H666">
        <v>1</v>
      </c>
      <c r="I666">
        <v>155354</v>
      </c>
    </row>
    <row r="667" spans="1:9" x14ac:dyDescent="0.25">
      <c r="A667" t="s">
        <v>1208</v>
      </c>
      <c r="B667" t="s">
        <v>726</v>
      </c>
      <c r="D667">
        <v>0</v>
      </c>
      <c r="E667">
        <v>0</v>
      </c>
      <c r="F667">
        <v>1</v>
      </c>
      <c r="G667">
        <v>0</v>
      </c>
      <c r="H667">
        <v>1</v>
      </c>
      <c r="I667">
        <v>170001</v>
      </c>
    </row>
    <row r="668" spans="1:9" x14ac:dyDescent="0.25">
      <c r="A668" t="s">
        <v>1209</v>
      </c>
      <c r="D668">
        <v>0</v>
      </c>
      <c r="E668">
        <v>1</v>
      </c>
      <c r="F668">
        <v>0</v>
      </c>
      <c r="G668">
        <v>0</v>
      </c>
      <c r="H668">
        <v>1</v>
      </c>
      <c r="I668">
        <v>166015</v>
      </c>
    </row>
    <row r="669" spans="1:9" x14ac:dyDescent="0.25">
      <c r="A669" t="s">
        <v>1210</v>
      </c>
      <c r="B669" t="s">
        <v>726</v>
      </c>
      <c r="D669">
        <v>1</v>
      </c>
      <c r="E669">
        <v>0</v>
      </c>
      <c r="F669">
        <v>0</v>
      </c>
      <c r="G669">
        <v>0</v>
      </c>
      <c r="H669">
        <v>1</v>
      </c>
      <c r="I669">
        <v>161532</v>
      </c>
    </row>
    <row r="670" spans="1:9" x14ac:dyDescent="0.25">
      <c r="A670" t="s">
        <v>1211</v>
      </c>
      <c r="B670" t="s">
        <v>1212</v>
      </c>
      <c r="D670">
        <v>0</v>
      </c>
      <c r="E670">
        <v>1</v>
      </c>
      <c r="F670">
        <v>0</v>
      </c>
      <c r="G670">
        <v>0</v>
      </c>
      <c r="H670">
        <v>1</v>
      </c>
      <c r="I670">
        <v>157237</v>
      </c>
    </row>
    <row r="671" spans="1:9" x14ac:dyDescent="0.25">
      <c r="A671" t="s">
        <v>1213</v>
      </c>
      <c r="D671">
        <v>0</v>
      </c>
      <c r="E671">
        <v>1</v>
      </c>
      <c r="F671">
        <v>0</v>
      </c>
      <c r="G671">
        <v>0</v>
      </c>
      <c r="H671">
        <v>1</v>
      </c>
      <c r="I671">
        <v>164192</v>
      </c>
    </row>
    <row r="672" spans="1:9" x14ac:dyDescent="0.25">
      <c r="A672" t="s">
        <v>1214</v>
      </c>
      <c r="B672" t="s">
        <v>726</v>
      </c>
      <c r="D672">
        <v>0</v>
      </c>
      <c r="E672">
        <v>0</v>
      </c>
      <c r="F672">
        <v>1</v>
      </c>
      <c r="G672">
        <v>0</v>
      </c>
      <c r="H672">
        <v>1</v>
      </c>
      <c r="I672">
        <v>170603</v>
      </c>
    </row>
    <row r="673" spans="1:9" x14ac:dyDescent="0.25">
      <c r="A673" t="s">
        <v>1215</v>
      </c>
      <c r="B673" t="s">
        <v>1216</v>
      </c>
      <c r="D673">
        <v>1</v>
      </c>
      <c r="E673">
        <v>0</v>
      </c>
      <c r="F673">
        <v>0</v>
      </c>
      <c r="G673">
        <v>0</v>
      </c>
      <c r="H673">
        <v>1</v>
      </c>
      <c r="I673">
        <v>166481</v>
      </c>
    </row>
    <row r="674" spans="1:9" x14ac:dyDescent="0.25">
      <c r="A674" t="s">
        <v>1217</v>
      </c>
      <c r="D674">
        <v>1</v>
      </c>
      <c r="E674">
        <v>0</v>
      </c>
      <c r="F674">
        <v>0</v>
      </c>
      <c r="G674">
        <v>0</v>
      </c>
      <c r="H674">
        <v>1</v>
      </c>
      <c r="I674">
        <v>170715</v>
      </c>
    </row>
    <row r="675" spans="1:9" x14ac:dyDescent="0.25">
      <c r="A675" t="s">
        <v>1218</v>
      </c>
      <c r="D675">
        <v>0</v>
      </c>
      <c r="E675">
        <v>1</v>
      </c>
      <c r="F675">
        <v>0</v>
      </c>
      <c r="G675">
        <v>0</v>
      </c>
      <c r="H675">
        <v>1</v>
      </c>
      <c r="I675">
        <v>169012</v>
      </c>
    </row>
    <row r="676" spans="1:9" x14ac:dyDescent="0.25">
      <c r="A676" t="s">
        <v>1219</v>
      </c>
      <c r="D676">
        <v>0</v>
      </c>
      <c r="E676">
        <v>1</v>
      </c>
      <c r="F676">
        <v>0</v>
      </c>
      <c r="G676">
        <v>0</v>
      </c>
      <c r="H676">
        <v>1</v>
      </c>
      <c r="I676">
        <v>165035</v>
      </c>
    </row>
    <row r="677" spans="1:9" x14ac:dyDescent="0.25">
      <c r="A677" t="s">
        <v>1220</v>
      </c>
      <c r="D677">
        <v>0</v>
      </c>
      <c r="E677">
        <v>0</v>
      </c>
      <c r="F677">
        <v>0</v>
      </c>
      <c r="G677">
        <v>1</v>
      </c>
      <c r="H677">
        <v>1</v>
      </c>
      <c r="I677">
        <v>169243</v>
      </c>
    </row>
    <row r="678" spans="1:9" x14ac:dyDescent="0.25">
      <c r="A678" t="s">
        <v>1221</v>
      </c>
      <c r="D678">
        <v>1</v>
      </c>
      <c r="E678">
        <v>0</v>
      </c>
      <c r="F678">
        <v>0</v>
      </c>
      <c r="G678">
        <v>0</v>
      </c>
      <c r="H678">
        <v>1</v>
      </c>
      <c r="I678">
        <v>160417</v>
      </c>
    </row>
    <row r="679" spans="1:9" x14ac:dyDescent="0.25">
      <c r="A679" t="s">
        <v>1222</v>
      </c>
      <c r="B679" t="s">
        <v>785</v>
      </c>
      <c r="D679">
        <v>0</v>
      </c>
      <c r="E679">
        <v>0</v>
      </c>
      <c r="F679">
        <v>1</v>
      </c>
      <c r="G679">
        <v>0</v>
      </c>
      <c r="H679">
        <v>1</v>
      </c>
      <c r="I679">
        <v>156425</v>
      </c>
    </row>
    <row r="680" spans="1:9" x14ac:dyDescent="0.25">
      <c r="A680" t="s">
        <v>1223</v>
      </c>
      <c r="D680">
        <v>0</v>
      </c>
      <c r="E680">
        <v>0</v>
      </c>
      <c r="F680">
        <v>1</v>
      </c>
      <c r="G680">
        <v>0</v>
      </c>
      <c r="H680">
        <v>1</v>
      </c>
      <c r="I680">
        <v>167404</v>
      </c>
    </row>
    <row r="681" spans="1:9" x14ac:dyDescent="0.25">
      <c r="A681" t="s">
        <v>1224</v>
      </c>
      <c r="B681" t="s">
        <v>1225</v>
      </c>
      <c r="D681">
        <v>0</v>
      </c>
      <c r="E681">
        <v>0</v>
      </c>
      <c r="F681">
        <v>0</v>
      </c>
      <c r="G681">
        <v>1</v>
      </c>
      <c r="H681">
        <v>1</v>
      </c>
      <c r="I681">
        <v>163210</v>
      </c>
    </row>
    <row r="682" spans="1:9" x14ac:dyDescent="0.25">
      <c r="A682" t="s">
        <v>1226</v>
      </c>
      <c r="D682">
        <v>0</v>
      </c>
      <c r="E682">
        <v>0</v>
      </c>
      <c r="F682">
        <v>1</v>
      </c>
      <c r="G682">
        <v>0</v>
      </c>
      <c r="H682">
        <v>1</v>
      </c>
      <c r="I682">
        <v>155069</v>
      </c>
    </row>
    <row r="683" spans="1:9" x14ac:dyDescent="0.25">
      <c r="A683" t="s">
        <v>1227</v>
      </c>
      <c r="D683">
        <v>1</v>
      </c>
      <c r="E683">
        <v>0</v>
      </c>
      <c r="F683">
        <v>0</v>
      </c>
      <c r="G683">
        <v>0</v>
      </c>
      <c r="H683">
        <v>1</v>
      </c>
      <c r="I683">
        <v>169641</v>
      </c>
    </row>
    <row r="684" spans="1:9" x14ac:dyDescent="0.25">
      <c r="A684" t="s">
        <v>1228</v>
      </c>
      <c r="B684" t="s">
        <v>785</v>
      </c>
      <c r="D684">
        <v>0</v>
      </c>
      <c r="E684">
        <v>1</v>
      </c>
      <c r="F684">
        <v>0</v>
      </c>
      <c r="G684">
        <v>0</v>
      </c>
      <c r="H684">
        <v>1</v>
      </c>
      <c r="I684">
        <v>161149</v>
      </c>
    </row>
    <row r="685" spans="1:9" x14ac:dyDescent="0.25">
      <c r="A685" t="s">
        <v>1229</v>
      </c>
      <c r="D685">
        <v>0</v>
      </c>
      <c r="E685">
        <v>0</v>
      </c>
      <c r="F685">
        <v>1</v>
      </c>
      <c r="G685">
        <v>0</v>
      </c>
      <c r="H685">
        <v>1</v>
      </c>
      <c r="I685">
        <v>156933</v>
      </c>
    </row>
    <row r="686" spans="1:9" x14ac:dyDescent="0.25">
      <c r="A686" t="s">
        <v>1230</v>
      </c>
      <c r="D686">
        <v>0</v>
      </c>
      <c r="E686">
        <v>0</v>
      </c>
      <c r="F686">
        <v>1</v>
      </c>
      <c r="G686">
        <v>0</v>
      </c>
      <c r="H686">
        <v>1</v>
      </c>
      <c r="I686">
        <v>168035</v>
      </c>
    </row>
    <row r="687" spans="1:9" x14ac:dyDescent="0.25">
      <c r="A687" t="s">
        <v>1231</v>
      </c>
      <c r="D687">
        <v>0</v>
      </c>
      <c r="E687">
        <v>0</v>
      </c>
      <c r="F687">
        <v>1</v>
      </c>
      <c r="G687">
        <v>0</v>
      </c>
      <c r="H687">
        <v>1</v>
      </c>
      <c r="I687">
        <v>163890</v>
      </c>
    </row>
    <row r="688" spans="1:9" x14ac:dyDescent="0.25">
      <c r="A688" t="s">
        <v>1232</v>
      </c>
      <c r="D688">
        <v>0</v>
      </c>
      <c r="E688">
        <v>1</v>
      </c>
      <c r="F688">
        <v>0</v>
      </c>
      <c r="G688">
        <v>0</v>
      </c>
      <c r="H688">
        <v>1</v>
      </c>
      <c r="I688">
        <v>155473</v>
      </c>
    </row>
    <row r="689" spans="1:9" x14ac:dyDescent="0.25">
      <c r="A689" t="s">
        <v>1233</v>
      </c>
      <c r="D689">
        <v>1</v>
      </c>
      <c r="E689">
        <v>0</v>
      </c>
      <c r="F689">
        <v>0</v>
      </c>
      <c r="G689">
        <v>0</v>
      </c>
      <c r="H689">
        <v>1</v>
      </c>
      <c r="I689">
        <v>170160</v>
      </c>
    </row>
    <row r="690" spans="1:9" x14ac:dyDescent="0.25">
      <c r="A690" t="s">
        <v>1234</v>
      </c>
      <c r="D690">
        <v>1</v>
      </c>
      <c r="E690">
        <v>0</v>
      </c>
      <c r="F690">
        <v>0</v>
      </c>
      <c r="G690">
        <v>0</v>
      </c>
      <c r="H690">
        <v>1</v>
      </c>
      <c r="I690">
        <v>166137</v>
      </c>
    </row>
    <row r="691" spans="1:9" x14ac:dyDescent="0.25">
      <c r="A691" t="s">
        <v>1235</v>
      </c>
      <c r="B691" t="s">
        <v>726</v>
      </c>
      <c r="D691">
        <v>1</v>
      </c>
      <c r="E691">
        <v>0</v>
      </c>
      <c r="F691">
        <v>0</v>
      </c>
      <c r="G691">
        <v>0</v>
      </c>
      <c r="H691">
        <v>1</v>
      </c>
      <c r="I691">
        <v>172103</v>
      </c>
    </row>
    <row r="692" spans="1:9" x14ac:dyDescent="0.25">
      <c r="A692" t="s">
        <v>1236</v>
      </c>
      <c r="D692">
        <v>0</v>
      </c>
      <c r="E692">
        <v>0</v>
      </c>
      <c r="F692">
        <v>1</v>
      </c>
      <c r="G692">
        <v>0</v>
      </c>
      <c r="H692">
        <v>1</v>
      </c>
      <c r="I692">
        <v>168553</v>
      </c>
    </row>
    <row r="693" spans="1:9" x14ac:dyDescent="0.25">
      <c r="A693" t="s">
        <v>1237</v>
      </c>
      <c r="D693">
        <v>1</v>
      </c>
      <c r="E693">
        <v>0</v>
      </c>
      <c r="F693">
        <v>0</v>
      </c>
      <c r="G693">
        <v>0</v>
      </c>
      <c r="H693">
        <v>1</v>
      </c>
      <c r="I693">
        <v>164319</v>
      </c>
    </row>
    <row r="694" spans="1:9" x14ac:dyDescent="0.25">
      <c r="A694" t="s">
        <v>1238</v>
      </c>
      <c r="D694">
        <v>1</v>
      </c>
      <c r="E694">
        <v>0</v>
      </c>
      <c r="F694">
        <v>0</v>
      </c>
      <c r="G694">
        <v>0</v>
      </c>
      <c r="H694">
        <v>1</v>
      </c>
      <c r="I694">
        <v>153922</v>
      </c>
    </row>
    <row r="695" spans="1:9" x14ac:dyDescent="0.25">
      <c r="A695" t="s">
        <v>1239</v>
      </c>
      <c r="D695">
        <v>0</v>
      </c>
      <c r="E695">
        <v>1</v>
      </c>
      <c r="F695">
        <v>0</v>
      </c>
      <c r="G695">
        <v>0</v>
      </c>
      <c r="H695">
        <v>1</v>
      </c>
      <c r="I695">
        <v>162856</v>
      </c>
    </row>
    <row r="696" spans="1:9" x14ac:dyDescent="0.25">
      <c r="A696" t="s">
        <v>1240</v>
      </c>
      <c r="D696">
        <v>1</v>
      </c>
      <c r="E696">
        <v>0</v>
      </c>
      <c r="F696">
        <v>0</v>
      </c>
      <c r="G696">
        <v>0</v>
      </c>
      <c r="H696">
        <v>1</v>
      </c>
      <c r="I696">
        <v>158087</v>
      </c>
    </row>
    <row r="697" spans="1:9" x14ac:dyDescent="0.25">
      <c r="A697" t="s">
        <v>1241</v>
      </c>
      <c r="B697" t="s">
        <v>933</v>
      </c>
      <c r="D697">
        <v>1</v>
      </c>
      <c r="E697">
        <v>0</v>
      </c>
      <c r="F697">
        <v>0</v>
      </c>
      <c r="G697">
        <v>0</v>
      </c>
      <c r="H697">
        <v>1</v>
      </c>
      <c r="I697">
        <v>169414</v>
      </c>
    </row>
    <row r="698" spans="1:9" x14ac:dyDescent="0.25">
      <c r="A698" t="s">
        <v>1242</v>
      </c>
      <c r="D698">
        <v>1</v>
      </c>
      <c r="E698">
        <v>0</v>
      </c>
      <c r="F698">
        <v>0</v>
      </c>
      <c r="G698">
        <v>0</v>
      </c>
      <c r="H698">
        <v>1</v>
      </c>
      <c r="I698">
        <v>165331</v>
      </c>
    </row>
    <row r="699" spans="1:9" x14ac:dyDescent="0.25">
      <c r="A699" t="s">
        <v>1243</v>
      </c>
      <c r="D699">
        <v>1</v>
      </c>
      <c r="E699">
        <v>0</v>
      </c>
      <c r="F699">
        <v>0</v>
      </c>
      <c r="G699">
        <v>0</v>
      </c>
      <c r="H699">
        <v>1</v>
      </c>
      <c r="I699">
        <v>156688</v>
      </c>
    </row>
    <row r="700" spans="1:9" x14ac:dyDescent="0.25">
      <c r="A700" t="s">
        <v>1244</v>
      </c>
      <c r="B700" t="s">
        <v>1245</v>
      </c>
      <c r="D700">
        <v>0</v>
      </c>
      <c r="E700">
        <v>0</v>
      </c>
      <c r="F700">
        <v>0</v>
      </c>
      <c r="G700">
        <v>1</v>
      </c>
      <c r="H700">
        <v>1</v>
      </c>
      <c r="I700">
        <v>152888</v>
      </c>
    </row>
    <row r="701" spans="1:9" x14ac:dyDescent="0.25">
      <c r="A701" t="s">
        <v>1246</v>
      </c>
      <c r="D701">
        <v>1</v>
      </c>
      <c r="E701">
        <v>0</v>
      </c>
      <c r="F701">
        <v>0</v>
      </c>
      <c r="G701">
        <v>0</v>
      </c>
      <c r="H701">
        <v>1</v>
      </c>
      <c r="I701">
        <v>158739</v>
      </c>
    </row>
    <row r="702" spans="1:9" x14ac:dyDescent="0.25">
      <c r="A702" t="s">
        <v>1247</v>
      </c>
      <c r="D702">
        <v>1</v>
      </c>
      <c r="E702">
        <v>0</v>
      </c>
      <c r="F702">
        <v>0</v>
      </c>
      <c r="G702">
        <v>0</v>
      </c>
      <c r="H702">
        <v>1</v>
      </c>
      <c r="I702">
        <v>155323</v>
      </c>
    </row>
    <row r="703" spans="1:9" x14ac:dyDescent="0.25">
      <c r="A703" t="s">
        <v>1248</v>
      </c>
      <c r="D703">
        <v>0</v>
      </c>
      <c r="E703">
        <v>1</v>
      </c>
      <c r="F703">
        <v>0</v>
      </c>
      <c r="G703">
        <v>0</v>
      </c>
      <c r="H703">
        <v>1</v>
      </c>
      <c r="I703">
        <v>169943</v>
      </c>
    </row>
    <row r="704" spans="1:9" x14ac:dyDescent="0.25">
      <c r="A704" t="s">
        <v>1249</v>
      </c>
      <c r="D704">
        <v>1</v>
      </c>
      <c r="E704">
        <v>0</v>
      </c>
      <c r="F704">
        <v>0</v>
      </c>
      <c r="G704">
        <v>0</v>
      </c>
      <c r="H704">
        <v>1</v>
      </c>
      <c r="I704">
        <v>165902</v>
      </c>
    </row>
    <row r="705" spans="1:9" x14ac:dyDescent="0.25">
      <c r="A705" t="s">
        <v>1250</v>
      </c>
      <c r="B705" t="s">
        <v>726</v>
      </c>
      <c r="D705">
        <v>0</v>
      </c>
      <c r="E705">
        <v>1</v>
      </c>
      <c r="F705">
        <v>0</v>
      </c>
      <c r="G705">
        <v>0</v>
      </c>
      <c r="H705">
        <v>1</v>
      </c>
      <c r="I705">
        <v>166313</v>
      </c>
    </row>
    <row r="706" spans="1:9" x14ac:dyDescent="0.25">
      <c r="A706" t="s">
        <v>1251</v>
      </c>
      <c r="D706">
        <v>1</v>
      </c>
      <c r="E706">
        <v>0</v>
      </c>
      <c r="F706">
        <v>0</v>
      </c>
      <c r="G706">
        <v>0</v>
      </c>
      <c r="H706">
        <v>1</v>
      </c>
      <c r="I706">
        <v>162164</v>
      </c>
    </row>
    <row r="707" spans="1:9" x14ac:dyDescent="0.25">
      <c r="A707" t="s">
        <v>1252</v>
      </c>
      <c r="B707" t="s">
        <v>785</v>
      </c>
      <c r="C707">
        <v>0.56999999999999995</v>
      </c>
      <c r="D707">
        <v>1</v>
      </c>
      <c r="E707">
        <v>0</v>
      </c>
      <c r="F707">
        <v>0</v>
      </c>
      <c r="G707">
        <v>0</v>
      </c>
      <c r="H707">
        <v>1</v>
      </c>
      <c r="I707">
        <v>170673</v>
      </c>
    </row>
    <row r="708" spans="1:9" x14ac:dyDescent="0.25">
      <c r="A708" t="s">
        <v>1253</v>
      </c>
      <c r="D708">
        <v>0</v>
      </c>
      <c r="E708">
        <v>0</v>
      </c>
      <c r="F708">
        <v>0</v>
      </c>
      <c r="G708">
        <v>1</v>
      </c>
      <c r="H708">
        <v>1</v>
      </c>
      <c r="I708">
        <v>164968</v>
      </c>
    </row>
    <row r="709" spans="1:9" x14ac:dyDescent="0.25">
      <c r="A709" t="s">
        <v>1254</v>
      </c>
      <c r="D709">
        <v>0</v>
      </c>
      <c r="E709">
        <v>0</v>
      </c>
      <c r="F709">
        <v>0</v>
      </c>
      <c r="G709">
        <v>1</v>
      </c>
      <c r="H709">
        <v>1</v>
      </c>
      <c r="I709">
        <v>163104</v>
      </c>
    </row>
    <row r="710" spans="1:9" x14ac:dyDescent="0.25">
      <c r="A710" t="s">
        <v>1255</v>
      </c>
      <c r="B710" t="s">
        <v>1256</v>
      </c>
      <c r="D710">
        <v>0</v>
      </c>
      <c r="E710">
        <v>0</v>
      </c>
      <c r="F710">
        <v>1</v>
      </c>
      <c r="G710">
        <v>0</v>
      </c>
      <c r="H710">
        <v>1</v>
      </c>
      <c r="I710">
        <v>152521</v>
      </c>
    </row>
    <row r="711" spans="1:9" x14ac:dyDescent="0.25">
      <c r="A711" t="s">
        <v>1257</v>
      </c>
      <c r="D711">
        <v>0</v>
      </c>
      <c r="E711">
        <v>0</v>
      </c>
      <c r="F711">
        <v>0</v>
      </c>
      <c r="G711">
        <v>1</v>
      </c>
      <c r="H711">
        <v>1</v>
      </c>
      <c r="I711">
        <v>169555</v>
      </c>
    </row>
    <row r="712" spans="1:9" x14ac:dyDescent="0.25">
      <c r="A712" t="s">
        <v>1258</v>
      </c>
      <c r="D712">
        <v>0</v>
      </c>
      <c r="E712">
        <v>1</v>
      </c>
      <c r="F712">
        <v>0</v>
      </c>
      <c r="G712">
        <v>0</v>
      </c>
      <c r="H712">
        <v>1</v>
      </c>
      <c r="I712">
        <v>167878</v>
      </c>
    </row>
    <row r="713" spans="1:9" x14ac:dyDescent="0.25">
      <c r="A713" t="s">
        <v>1259</v>
      </c>
      <c r="B713" t="s">
        <v>1008</v>
      </c>
      <c r="D713">
        <v>0</v>
      </c>
      <c r="E713">
        <v>0</v>
      </c>
      <c r="F713">
        <v>1</v>
      </c>
      <c r="G713">
        <v>0</v>
      </c>
      <c r="H713">
        <v>1</v>
      </c>
      <c r="I713">
        <v>158898</v>
      </c>
    </row>
    <row r="714" spans="1:9" x14ac:dyDescent="0.25">
      <c r="A714" t="s">
        <v>1260</v>
      </c>
      <c r="D714">
        <v>1</v>
      </c>
      <c r="E714">
        <v>0</v>
      </c>
      <c r="F714">
        <v>0</v>
      </c>
      <c r="G714">
        <v>0</v>
      </c>
      <c r="H714">
        <v>1</v>
      </c>
      <c r="I714">
        <v>155433</v>
      </c>
    </row>
    <row r="715" spans="1:9" x14ac:dyDescent="0.25">
      <c r="A715" t="s">
        <v>1261</v>
      </c>
      <c r="D715">
        <v>1</v>
      </c>
      <c r="E715">
        <v>0</v>
      </c>
      <c r="F715">
        <v>0</v>
      </c>
      <c r="G715">
        <v>0</v>
      </c>
      <c r="H715">
        <v>1</v>
      </c>
      <c r="I715">
        <v>166068</v>
      </c>
    </row>
    <row r="716" spans="1:9" x14ac:dyDescent="0.25">
      <c r="A716" t="s">
        <v>1262</v>
      </c>
      <c r="D716">
        <v>0</v>
      </c>
      <c r="E716">
        <v>1</v>
      </c>
      <c r="F716">
        <v>0</v>
      </c>
      <c r="G716">
        <v>0</v>
      </c>
      <c r="H716">
        <v>1</v>
      </c>
      <c r="I716">
        <v>168436</v>
      </c>
    </row>
    <row r="717" spans="1:9" x14ac:dyDescent="0.25">
      <c r="A717" t="s">
        <v>1263</v>
      </c>
      <c r="D717">
        <v>1</v>
      </c>
      <c r="E717">
        <v>0</v>
      </c>
      <c r="F717">
        <v>0</v>
      </c>
      <c r="G717">
        <v>0</v>
      </c>
      <c r="H717">
        <v>1</v>
      </c>
      <c r="I717">
        <v>166851</v>
      </c>
    </row>
    <row r="718" spans="1:9" x14ac:dyDescent="0.25">
      <c r="A718" t="s">
        <v>1264</v>
      </c>
      <c r="D718">
        <v>0</v>
      </c>
      <c r="E718">
        <v>0</v>
      </c>
      <c r="F718">
        <v>1</v>
      </c>
      <c r="G718">
        <v>0</v>
      </c>
      <c r="H718">
        <v>1</v>
      </c>
      <c r="I718">
        <v>160532</v>
      </c>
    </row>
    <row r="719" spans="1:9" x14ac:dyDescent="0.25">
      <c r="A719" t="s">
        <v>1265</v>
      </c>
      <c r="D719">
        <v>1</v>
      </c>
      <c r="E719">
        <v>0</v>
      </c>
      <c r="F719">
        <v>0</v>
      </c>
      <c r="G719">
        <v>0</v>
      </c>
      <c r="H719">
        <v>1</v>
      </c>
      <c r="I719">
        <v>156547</v>
      </c>
    </row>
    <row r="720" spans="1:9" x14ac:dyDescent="0.25">
      <c r="A720" t="s">
        <v>1266</v>
      </c>
      <c r="D720">
        <v>1</v>
      </c>
      <c r="E720">
        <v>0</v>
      </c>
      <c r="F720">
        <v>0</v>
      </c>
      <c r="G720">
        <v>0</v>
      </c>
      <c r="H720">
        <v>1</v>
      </c>
      <c r="I720">
        <v>155186</v>
      </c>
    </row>
    <row r="721" spans="1:9" x14ac:dyDescent="0.25">
      <c r="A721" t="s">
        <v>1267</v>
      </c>
      <c r="D721">
        <v>0</v>
      </c>
      <c r="E721">
        <v>0</v>
      </c>
      <c r="F721">
        <v>1</v>
      </c>
      <c r="G721">
        <v>0</v>
      </c>
      <c r="H721">
        <v>1</v>
      </c>
      <c r="I721">
        <v>161240</v>
      </c>
    </row>
    <row r="722" spans="1:9" x14ac:dyDescent="0.25">
      <c r="A722" t="s">
        <v>1268</v>
      </c>
      <c r="D722">
        <v>0</v>
      </c>
      <c r="E722">
        <v>0</v>
      </c>
      <c r="F722">
        <v>1</v>
      </c>
      <c r="G722">
        <v>0</v>
      </c>
      <c r="H722">
        <v>1</v>
      </c>
      <c r="I722">
        <v>171693</v>
      </c>
    </row>
    <row r="723" spans="1:9" x14ac:dyDescent="0.25">
      <c r="A723" t="s">
        <v>1269</v>
      </c>
      <c r="D723">
        <v>0</v>
      </c>
      <c r="E723">
        <v>0</v>
      </c>
      <c r="F723">
        <v>0</v>
      </c>
      <c r="G723">
        <v>1</v>
      </c>
      <c r="H723">
        <v>1</v>
      </c>
      <c r="I723">
        <v>153417</v>
      </c>
    </row>
    <row r="724" spans="1:9" x14ac:dyDescent="0.25">
      <c r="A724" t="s">
        <v>1270</v>
      </c>
      <c r="B724" t="s">
        <v>726</v>
      </c>
      <c r="D724">
        <v>0</v>
      </c>
      <c r="E724">
        <v>0</v>
      </c>
      <c r="F724">
        <v>1</v>
      </c>
      <c r="G724">
        <v>0</v>
      </c>
      <c r="H724">
        <v>1</v>
      </c>
      <c r="I724">
        <v>166273</v>
      </c>
    </row>
    <row r="725" spans="1:9" x14ac:dyDescent="0.25">
      <c r="A725" t="s">
        <v>1271</v>
      </c>
      <c r="D725">
        <v>0</v>
      </c>
      <c r="E725">
        <v>0</v>
      </c>
      <c r="F725">
        <v>1</v>
      </c>
      <c r="G725">
        <v>0</v>
      </c>
      <c r="H725">
        <v>1</v>
      </c>
      <c r="I725">
        <v>161895</v>
      </c>
    </row>
    <row r="726" spans="1:9" x14ac:dyDescent="0.25">
      <c r="A726" t="s">
        <v>1272</v>
      </c>
      <c r="B726" t="s">
        <v>1273</v>
      </c>
      <c r="D726">
        <v>1</v>
      </c>
      <c r="E726">
        <v>0</v>
      </c>
      <c r="F726">
        <v>0</v>
      </c>
      <c r="G726">
        <v>0</v>
      </c>
      <c r="H726">
        <v>1</v>
      </c>
      <c r="I726">
        <v>157750</v>
      </c>
    </row>
    <row r="727" spans="1:9" x14ac:dyDescent="0.25">
      <c r="A727" t="s">
        <v>1274</v>
      </c>
      <c r="D727">
        <v>1</v>
      </c>
      <c r="E727">
        <v>0</v>
      </c>
      <c r="F727">
        <v>0</v>
      </c>
      <c r="G727">
        <v>0</v>
      </c>
      <c r="H727">
        <v>1</v>
      </c>
      <c r="I727">
        <v>168805</v>
      </c>
    </row>
    <row r="728" spans="1:9" x14ac:dyDescent="0.25">
      <c r="A728" t="s">
        <v>1275</v>
      </c>
      <c r="B728" t="s">
        <v>1216</v>
      </c>
      <c r="D728">
        <v>0</v>
      </c>
      <c r="E728">
        <v>0</v>
      </c>
      <c r="F728">
        <v>1</v>
      </c>
      <c r="G728">
        <v>0</v>
      </c>
      <c r="H728">
        <v>1</v>
      </c>
      <c r="I728">
        <v>164764</v>
      </c>
    </row>
    <row r="729" spans="1:9" x14ac:dyDescent="0.25">
      <c r="A729" t="s">
        <v>1276</v>
      </c>
      <c r="D729">
        <v>0</v>
      </c>
      <c r="E729">
        <v>0</v>
      </c>
      <c r="F729">
        <v>0</v>
      </c>
      <c r="G729">
        <v>1</v>
      </c>
      <c r="H729">
        <v>1</v>
      </c>
      <c r="I729">
        <v>171051</v>
      </c>
    </row>
    <row r="730" spans="1:9" x14ac:dyDescent="0.25">
      <c r="A730" t="s">
        <v>1277</v>
      </c>
      <c r="B730" t="s">
        <v>726</v>
      </c>
      <c r="D730">
        <v>1</v>
      </c>
      <c r="E730">
        <v>0</v>
      </c>
      <c r="F730">
        <v>1</v>
      </c>
      <c r="G730">
        <v>0</v>
      </c>
      <c r="H730">
        <v>1</v>
      </c>
      <c r="I730">
        <v>167203</v>
      </c>
    </row>
    <row r="731" spans="1:9" x14ac:dyDescent="0.25">
      <c r="A731" t="s">
        <v>1278</v>
      </c>
      <c r="D731">
        <v>0</v>
      </c>
      <c r="E731">
        <v>0</v>
      </c>
      <c r="F731">
        <v>1</v>
      </c>
      <c r="G731">
        <v>0</v>
      </c>
      <c r="H731">
        <v>1</v>
      </c>
      <c r="I731">
        <v>162986</v>
      </c>
    </row>
    <row r="732" spans="1:9" x14ac:dyDescent="0.25">
      <c r="A732" t="s">
        <v>1279</v>
      </c>
      <c r="D732">
        <v>1</v>
      </c>
      <c r="E732">
        <v>0</v>
      </c>
      <c r="F732">
        <v>0</v>
      </c>
      <c r="G732">
        <v>0</v>
      </c>
      <c r="H732">
        <v>1</v>
      </c>
      <c r="I732">
        <v>152470</v>
      </c>
    </row>
    <row r="733" spans="1:9" x14ac:dyDescent="0.25">
      <c r="A733" t="s">
        <v>1280</v>
      </c>
      <c r="D733">
        <v>0</v>
      </c>
      <c r="E733">
        <v>0</v>
      </c>
      <c r="F733">
        <v>0</v>
      </c>
      <c r="G733">
        <v>1</v>
      </c>
      <c r="H733">
        <v>1</v>
      </c>
      <c r="I733">
        <v>154784</v>
      </c>
    </row>
    <row r="734" spans="1:9" x14ac:dyDescent="0.25">
      <c r="A734" t="s">
        <v>1281</v>
      </c>
      <c r="D734">
        <v>1</v>
      </c>
      <c r="E734">
        <v>0</v>
      </c>
      <c r="F734">
        <v>0</v>
      </c>
      <c r="G734">
        <v>0</v>
      </c>
      <c r="H734">
        <v>1</v>
      </c>
      <c r="I734">
        <v>156799</v>
      </c>
    </row>
    <row r="735" spans="1:9" x14ac:dyDescent="0.25">
      <c r="A735" t="s">
        <v>1282</v>
      </c>
      <c r="D735">
        <v>1</v>
      </c>
      <c r="E735">
        <v>0</v>
      </c>
      <c r="F735">
        <v>0</v>
      </c>
      <c r="G735">
        <v>0</v>
      </c>
      <c r="H735">
        <v>1</v>
      </c>
      <c r="I735">
        <v>171425</v>
      </c>
    </row>
    <row r="736" spans="1:9" x14ac:dyDescent="0.25">
      <c r="A736" t="s">
        <v>1283</v>
      </c>
      <c r="D736">
        <v>0</v>
      </c>
      <c r="E736">
        <v>0</v>
      </c>
      <c r="F736">
        <v>0</v>
      </c>
      <c r="G736">
        <v>1</v>
      </c>
      <c r="H736">
        <v>1</v>
      </c>
      <c r="I736">
        <v>167797</v>
      </c>
    </row>
    <row r="737" spans="1:9" x14ac:dyDescent="0.25">
      <c r="A737" t="s">
        <v>1284</v>
      </c>
      <c r="D737">
        <v>1</v>
      </c>
      <c r="E737">
        <v>0</v>
      </c>
      <c r="F737">
        <v>0</v>
      </c>
      <c r="G737">
        <v>0</v>
      </c>
      <c r="H737">
        <v>1</v>
      </c>
      <c r="I737">
        <v>163608</v>
      </c>
    </row>
    <row r="738" spans="1:9" x14ac:dyDescent="0.25">
      <c r="A738" t="s">
        <v>1285</v>
      </c>
      <c r="B738" t="s">
        <v>728</v>
      </c>
      <c r="D738">
        <v>1</v>
      </c>
      <c r="E738">
        <v>0</v>
      </c>
      <c r="F738">
        <v>0</v>
      </c>
      <c r="G738">
        <v>0</v>
      </c>
      <c r="H738">
        <v>1</v>
      </c>
      <c r="I738">
        <v>158833</v>
      </c>
    </row>
    <row r="739" spans="1:9" x14ac:dyDescent="0.25">
      <c r="A739" t="s">
        <v>1286</v>
      </c>
      <c r="D739">
        <v>0</v>
      </c>
      <c r="E739">
        <v>0</v>
      </c>
      <c r="F739">
        <v>1</v>
      </c>
      <c r="G739">
        <v>0</v>
      </c>
      <c r="H739">
        <v>1</v>
      </c>
      <c r="I739">
        <v>161548</v>
      </c>
    </row>
    <row r="740" spans="1:9" x14ac:dyDescent="0.25">
      <c r="A740" t="s">
        <v>1287</v>
      </c>
      <c r="B740" t="s">
        <v>1288</v>
      </c>
      <c r="D740">
        <v>0</v>
      </c>
      <c r="E740">
        <v>1</v>
      </c>
      <c r="F740">
        <v>0</v>
      </c>
      <c r="G740">
        <v>1</v>
      </c>
      <c r="H740">
        <v>1</v>
      </c>
      <c r="I740">
        <v>157239</v>
      </c>
    </row>
    <row r="741" spans="1:9" x14ac:dyDescent="0.25">
      <c r="A741" t="s">
        <v>1289</v>
      </c>
      <c r="B741" t="s">
        <v>1290</v>
      </c>
      <c r="D741">
        <v>1</v>
      </c>
      <c r="E741">
        <v>0</v>
      </c>
      <c r="F741">
        <v>0</v>
      </c>
      <c r="G741">
        <v>0</v>
      </c>
      <c r="H741">
        <v>1</v>
      </c>
      <c r="I741">
        <v>171941</v>
      </c>
    </row>
    <row r="742" spans="1:9" x14ac:dyDescent="0.25">
      <c r="A742" t="s">
        <v>1291</v>
      </c>
      <c r="B742" t="s">
        <v>785</v>
      </c>
      <c r="C742">
        <v>-0.2</v>
      </c>
      <c r="D742">
        <v>1</v>
      </c>
      <c r="E742">
        <v>0</v>
      </c>
      <c r="F742">
        <v>0</v>
      </c>
      <c r="G742">
        <v>0</v>
      </c>
      <c r="H742">
        <v>1</v>
      </c>
      <c r="I742">
        <v>164197</v>
      </c>
    </row>
    <row r="743" spans="1:9" x14ac:dyDescent="0.25">
      <c r="A743" t="s">
        <v>1292</v>
      </c>
      <c r="B743" t="s">
        <v>1293</v>
      </c>
      <c r="D743">
        <v>1</v>
      </c>
      <c r="E743">
        <v>0</v>
      </c>
      <c r="F743">
        <v>0</v>
      </c>
      <c r="G743">
        <v>0</v>
      </c>
      <c r="H743">
        <v>1</v>
      </c>
      <c r="I743">
        <v>159174</v>
      </c>
    </row>
    <row r="744" spans="1:9" x14ac:dyDescent="0.25">
      <c r="A744" t="s">
        <v>1294</v>
      </c>
      <c r="D744">
        <v>0</v>
      </c>
      <c r="E744">
        <v>1</v>
      </c>
      <c r="F744">
        <v>0</v>
      </c>
      <c r="G744">
        <v>0</v>
      </c>
      <c r="H744">
        <v>1</v>
      </c>
      <c r="I744">
        <v>170604</v>
      </c>
    </row>
    <row r="745" spans="1:9" x14ac:dyDescent="0.25">
      <c r="A745" t="s">
        <v>1295</v>
      </c>
      <c r="D745">
        <v>0</v>
      </c>
      <c r="E745">
        <v>0</v>
      </c>
      <c r="F745">
        <v>1</v>
      </c>
      <c r="G745">
        <v>0</v>
      </c>
      <c r="H745">
        <v>1</v>
      </c>
      <c r="I745">
        <v>162355</v>
      </c>
    </row>
    <row r="746" spans="1:9" x14ac:dyDescent="0.25">
      <c r="A746" t="s">
        <v>1296</v>
      </c>
      <c r="D746">
        <v>1</v>
      </c>
      <c r="E746">
        <v>0</v>
      </c>
      <c r="F746">
        <v>0</v>
      </c>
      <c r="G746">
        <v>0</v>
      </c>
      <c r="H746">
        <v>1</v>
      </c>
      <c r="I746">
        <v>157925</v>
      </c>
    </row>
    <row r="747" spans="1:9" x14ac:dyDescent="0.25">
      <c r="A747" t="s">
        <v>1297</v>
      </c>
      <c r="D747">
        <v>0</v>
      </c>
      <c r="E747">
        <v>0</v>
      </c>
      <c r="F747">
        <v>0</v>
      </c>
      <c r="G747">
        <v>1</v>
      </c>
      <c r="H747">
        <v>1</v>
      </c>
      <c r="I747">
        <v>169027</v>
      </c>
    </row>
    <row r="748" spans="1:9" x14ac:dyDescent="0.25">
      <c r="A748" t="s">
        <v>1298</v>
      </c>
      <c r="D748">
        <v>0</v>
      </c>
      <c r="E748">
        <v>1</v>
      </c>
      <c r="F748">
        <v>0</v>
      </c>
      <c r="G748">
        <v>0</v>
      </c>
      <c r="H748">
        <v>1</v>
      </c>
      <c r="I748">
        <v>165043</v>
      </c>
    </row>
    <row r="749" spans="1:9" x14ac:dyDescent="0.25">
      <c r="A749" t="s">
        <v>1299</v>
      </c>
      <c r="B749" t="s">
        <v>1300</v>
      </c>
      <c r="D749">
        <v>1</v>
      </c>
      <c r="E749">
        <v>0</v>
      </c>
      <c r="F749">
        <v>0</v>
      </c>
      <c r="G749">
        <v>0</v>
      </c>
      <c r="H749">
        <v>1</v>
      </c>
      <c r="I749">
        <v>165173</v>
      </c>
    </row>
    <row r="750" spans="1:9" x14ac:dyDescent="0.25">
      <c r="A750" t="s">
        <v>1301</v>
      </c>
      <c r="D750">
        <v>0</v>
      </c>
      <c r="E750">
        <v>1</v>
      </c>
      <c r="F750">
        <v>0</v>
      </c>
      <c r="G750">
        <v>0</v>
      </c>
      <c r="H750">
        <v>1</v>
      </c>
      <c r="I750">
        <v>160418</v>
      </c>
    </row>
    <row r="751" spans="1:9" x14ac:dyDescent="0.25">
      <c r="A751" t="s">
        <v>1302</v>
      </c>
      <c r="D751">
        <v>1</v>
      </c>
      <c r="E751">
        <v>0</v>
      </c>
      <c r="F751">
        <v>0</v>
      </c>
      <c r="G751">
        <v>0</v>
      </c>
      <c r="H751">
        <v>1</v>
      </c>
      <c r="I751">
        <v>156435</v>
      </c>
    </row>
    <row r="752" spans="1:9" x14ac:dyDescent="0.25">
      <c r="A752" t="s">
        <v>1303</v>
      </c>
      <c r="B752" t="s">
        <v>785</v>
      </c>
      <c r="C752">
        <v>-3.35</v>
      </c>
      <c r="D752">
        <v>1</v>
      </c>
      <c r="E752">
        <v>1</v>
      </c>
      <c r="F752">
        <v>0</v>
      </c>
      <c r="G752">
        <v>0</v>
      </c>
      <c r="H752">
        <v>1</v>
      </c>
      <c r="I752">
        <v>171157</v>
      </c>
    </row>
    <row r="753" spans="1:9" x14ac:dyDescent="0.25">
      <c r="A753" t="s">
        <v>1304</v>
      </c>
      <c r="D753">
        <v>1</v>
      </c>
      <c r="E753">
        <v>0</v>
      </c>
      <c r="F753">
        <v>0</v>
      </c>
      <c r="G753">
        <v>0</v>
      </c>
      <c r="H753">
        <v>1</v>
      </c>
      <c r="I753">
        <v>158465</v>
      </c>
    </row>
    <row r="754" spans="1:9" x14ac:dyDescent="0.25">
      <c r="A754" t="s">
        <v>1305</v>
      </c>
      <c r="B754" t="s">
        <v>1306</v>
      </c>
      <c r="D754">
        <v>1</v>
      </c>
      <c r="E754">
        <v>0</v>
      </c>
      <c r="F754">
        <v>0</v>
      </c>
      <c r="G754">
        <v>0</v>
      </c>
      <c r="H754">
        <v>1</v>
      </c>
      <c r="I754">
        <v>155075</v>
      </c>
    </row>
    <row r="755" spans="1:9" x14ac:dyDescent="0.25">
      <c r="A755" t="s">
        <v>1307</v>
      </c>
      <c r="D755">
        <v>1</v>
      </c>
      <c r="E755">
        <v>0</v>
      </c>
      <c r="F755">
        <v>0</v>
      </c>
      <c r="G755">
        <v>0</v>
      </c>
      <c r="H755">
        <v>1</v>
      </c>
      <c r="I755">
        <v>169668</v>
      </c>
    </row>
    <row r="756" spans="1:9" x14ac:dyDescent="0.25">
      <c r="A756" t="s">
        <v>1308</v>
      </c>
      <c r="D756">
        <v>1</v>
      </c>
      <c r="E756">
        <v>0</v>
      </c>
      <c r="F756">
        <v>0</v>
      </c>
      <c r="G756">
        <v>0</v>
      </c>
      <c r="H756">
        <v>1</v>
      </c>
      <c r="I756">
        <v>165650</v>
      </c>
    </row>
    <row r="757" spans="1:9" x14ac:dyDescent="0.25">
      <c r="A757" t="s">
        <v>1309</v>
      </c>
      <c r="B757" t="s">
        <v>726</v>
      </c>
      <c r="D757">
        <v>0</v>
      </c>
      <c r="E757">
        <v>1</v>
      </c>
      <c r="F757">
        <v>1</v>
      </c>
      <c r="G757">
        <v>0</v>
      </c>
      <c r="H757">
        <v>1</v>
      </c>
      <c r="I757">
        <v>171660</v>
      </c>
    </row>
    <row r="758" spans="1:9" x14ac:dyDescent="0.25">
      <c r="A758" t="s">
        <v>1310</v>
      </c>
      <c r="D758">
        <v>1</v>
      </c>
      <c r="E758">
        <v>0</v>
      </c>
      <c r="F758">
        <v>0</v>
      </c>
      <c r="G758">
        <v>0</v>
      </c>
      <c r="H758">
        <v>1</v>
      </c>
      <c r="I758">
        <v>153291</v>
      </c>
    </row>
    <row r="759" spans="1:9" x14ac:dyDescent="0.25">
      <c r="A759" t="s">
        <v>1311</v>
      </c>
      <c r="B759" t="s">
        <v>1312</v>
      </c>
      <c r="D759">
        <v>1</v>
      </c>
      <c r="E759">
        <v>0</v>
      </c>
      <c r="F759">
        <v>0</v>
      </c>
      <c r="G759">
        <v>0</v>
      </c>
      <c r="H759">
        <v>1</v>
      </c>
      <c r="I759">
        <v>158997</v>
      </c>
    </row>
    <row r="760" spans="1:9" x14ac:dyDescent="0.25">
      <c r="A760" t="s">
        <v>1313</v>
      </c>
      <c r="D760">
        <v>0</v>
      </c>
      <c r="E760">
        <v>0</v>
      </c>
      <c r="F760">
        <v>1</v>
      </c>
      <c r="G760">
        <v>0</v>
      </c>
      <c r="H760">
        <v>1</v>
      </c>
      <c r="I760">
        <v>155547</v>
      </c>
    </row>
    <row r="761" spans="1:9" x14ac:dyDescent="0.25">
      <c r="A761" t="s">
        <v>1314</v>
      </c>
      <c r="D761">
        <v>0</v>
      </c>
      <c r="E761">
        <v>1</v>
      </c>
      <c r="F761">
        <v>0</v>
      </c>
      <c r="G761">
        <v>0</v>
      </c>
      <c r="H761">
        <v>1</v>
      </c>
      <c r="I761">
        <v>164437</v>
      </c>
    </row>
    <row r="762" spans="1:9" x14ac:dyDescent="0.25">
      <c r="A762" t="s">
        <v>1315</v>
      </c>
      <c r="D762">
        <v>1</v>
      </c>
      <c r="E762">
        <v>0</v>
      </c>
      <c r="F762">
        <v>0</v>
      </c>
      <c r="G762">
        <v>0</v>
      </c>
      <c r="H762">
        <v>1</v>
      </c>
      <c r="I762">
        <v>153766</v>
      </c>
    </row>
    <row r="763" spans="1:9" x14ac:dyDescent="0.25">
      <c r="A763" t="s">
        <v>1316</v>
      </c>
      <c r="D763">
        <v>0</v>
      </c>
      <c r="E763">
        <v>0</v>
      </c>
      <c r="F763">
        <v>0</v>
      </c>
      <c r="G763">
        <v>1</v>
      </c>
      <c r="H763">
        <v>1</v>
      </c>
      <c r="I763">
        <v>159440</v>
      </c>
    </row>
    <row r="764" spans="1:9" x14ac:dyDescent="0.25">
      <c r="A764" t="s">
        <v>1317</v>
      </c>
      <c r="D764">
        <v>1</v>
      </c>
      <c r="E764">
        <v>0</v>
      </c>
      <c r="F764">
        <v>0</v>
      </c>
      <c r="G764">
        <v>0</v>
      </c>
      <c r="H764">
        <v>1</v>
      </c>
      <c r="I764">
        <v>164663</v>
      </c>
    </row>
    <row r="765" spans="1:9" x14ac:dyDescent="0.25">
      <c r="A765" t="s">
        <v>1318</v>
      </c>
      <c r="B765" t="s">
        <v>726</v>
      </c>
      <c r="D765">
        <v>0</v>
      </c>
      <c r="E765">
        <v>1</v>
      </c>
      <c r="F765">
        <v>1</v>
      </c>
      <c r="G765">
        <v>0</v>
      </c>
      <c r="H765">
        <v>1</v>
      </c>
      <c r="I765">
        <v>153934</v>
      </c>
    </row>
    <row r="766" spans="1:9" x14ac:dyDescent="0.25">
      <c r="A766" t="s">
        <v>1319</v>
      </c>
      <c r="D766">
        <v>0</v>
      </c>
      <c r="E766">
        <v>0</v>
      </c>
      <c r="F766">
        <v>0</v>
      </c>
      <c r="G766">
        <v>1</v>
      </c>
      <c r="H766">
        <v>1</v>
      </c>
      <c r="I766">
        <v>156324</v>
      </c>
    </row>
    <row r="767" spans="1:9" x14ac:dyDescent="0.25">
      <c r="A767" t="s">
        <v>1320</v>
      </c>
      <c r="D767">
        <v>1</v>
      </c>
      <c r="E767">
        <v>0</v>
      </c>
      <c r="F767">
        <v>0</v>
      </c>
      <c r="G767">
        <v>0</v>
      </c>
      <c r="H767">
        <v>1</v>
      </c>
      <c r="I767">
        <v>167021</v>
      </c>
    </row>
    <row r="768" spans="1:9" x14ac:dyDescent="0.25">
      <c r="A768" t="s">
        <v>1321</v>
      </c>
      <c r="D768">
        <v>1</v>
      </c>
      <c r="E768">
        <v>0</v>
      </c>
      <c r="F768">
        <v>0</v>
      </c>
      <c r="G768">
        <v>0</v>
      </c>
      <c r="H768">
        <v>1</v>
      </c>
      <c r="I768">
        <v>152421</v>
      </c>
    </row>
    <row r="769" spans="1:9" x14ac:dyDescent="0.25">
      <c r="A769" t="s">
        <v>1322</v>
      </c>
      <c r="D769">
        <v>1</v>
      </c>
      <c r="E769">
        <v>0</v>
      </c>
      <c r="F769">
        <v>0</v>
      </c>
      <c r="G769">
        <v>0</v>
      </c>
      <c r="H769">
        <v>1</v>
      </c>
      <c r="I769">
        <v>169420</v>
      </c>
    </row>
    <row r="770" spans="1:9" x14ac:dyDescent="0.25">
      <c r="A770" t="s">
        <v>1323</v>
      </c>
      <c r="B770" t="s">
        <v>1324</v>
      </c>
      <c r="D770">
        <v>1</v>
      </c>
      <c r="E770">
        <v>1</v>
      </c>
      <c r="F770">
        <v>1</v>
      </c>
      <c r="G770">
        <v>0</v>
      </c>
      <c r="H770">
        <v>1</v>
      </c>
      <c r="I770">
        <v>156694</v>
      </c>
    </row>
    <row r="771" spans="1:9" x14ac:dyDescent="0.25">
      <c r="A771" t="s">
        <v>1325</v>
      </c>
      <c r="D771">
        <v>0</v>
      </c>
      <c r="E771">
        <v>0</v>
      </c>
      <c r="F771">
        <v>0</v>
      </c>
      <c r="G771">
        <v>1</v>
      </c>
      <c r="H771">
        <v>1</v>
      </c>
      <c r="I771">
        <v>171314</v>
      </c>
    </row>
    <row r="772" spans="1:9" x14ac:dyDescent="0.25">
      <c r="A772" t="s">
        <v>1326</v>
      </c>
      <c r="D772">
        <v>0</v>
      </c>
      <c r="E772">
        <v>0</v>
      </c>
      <c r="F772">
        <v>0</v>
      </c>
      <c r="G772">
        <v>1</v>
      </c>
      <c r="H772">
        <v>1</v>
      </c>
      <c r="I772">
        <v>152891</v>
      </c>
    </row>
    <row r="773" spans="1:9" x14ac:dyDescent="0.25">
      <c r="A773" t="s">
        <v>1327</v>
      </c>
      <c r="D773">
        <v>1</v>
      </c>
      <c r="E773">
        <v>0</v>
      </c>
      <c r="F773">
        <v>0</v>
      </c>
      <c r="G773">
        <v>0</v>
      </c>
      <c r="H773">
        <v>1</v>
      </c>
      <c r="I773">
        <v>165904</v>
      </c>
    </row>
    <row r="774" spans="1:9" x14ac:dyDescent="0.25">
      <c r="A774" t="s">
        <v>1328</v>
      </c>
      <c r="B774" t="s">
        <v>726</v>
      </c>
      <c r="D774">
        <v>1</v>
      </c>
      <c r="E774">
        <v>0</v>
      </c>
      <c r="F774">
        <v>0</v>
      </c>
      <c r="G774">
        <v>0</v>
      </c>
      <c r="H774">
        <v>1</v>
      </c>
      <c r="I774">
        <v>157205</v>
      </c>
    </row>
    <row r="775" spans="1:9" x14ac:dyDescent="0.25">
      <c r="A775" t="s">
        <v>1329</v>
      </c>
      <c r="D775">
        <v>1</v>
      </c>
      <c r="E775">
        <v>0</v>
      </c>
      <c r="F775">
        <v>0</v>
      </c>
      <c r="G775">
        <v>0</v>
      </c>
      <c r="H775">
        <v>1</v>
      </c>
      <c r="I775">
        <v>171783</v>
      </c>
    </row>
    <row r="776" spans="1:9" x14ac:dyDescent="0.25">
      <c r="A776" t="s">
        <v>1330</v>
      </c>
      <c r="D776">
        <v>1</v>
      </c>
      <c r="E776">
        <v>0</v>
      </c>
      <c r="F776">
        <v>0</v>
      </c>
      <c r="G776">
        <v>0</v>
      </c>
      <c r="H776">
        <v>1</v>
      </c>
      <c r="I776">
        <v>153492</v>
      </c>
    </row>
    <row r="777" spans="1:9" x14ac:dyDescent="0.25">
      <c r="A777" t="s">
        <v>1331</v>
      </c>
      <c r="D777">
        <v>0</v>
      </c>
      <c r="E777">
        <v>0</v>
      </c>
      <c r="F777">
        <v>0</v>
      </c>
      <c r="G777">
        <v>1</v>
      </c>
      <c r="H777">
        <v>1</v>
      </c>
      <c r="I777">
        <v>159124</v>
      </c>
    </row>
    <row r="778" spans="1:9" x14ac:dyDescent="0.25">
      <c r="A778" t="s">
        <v>1332</v>
      </c>
      <c r="D778">
        <v>1</v>
      </c>
      <c r="E778">
        <v>0</v>
      </c>
      <c r="F778">
        <v>0</v>
      </c>
      <c r="G778">
        <v>0</v>
      </c>
      <c r="H778">
        <v>1</v>
      </c>
      <c r="I778">
        <v>155840</v>
      </c>
    </row>
    <row r="779" spans="1:9" x14ac:dyDescent="0.25">
      <c r="A779" t="s">
        <v>1333</v>
      </c>
      <c r="B779" t="s">
        <v>1334</v>
      </c>
      <c r="D779">
        <v>0</v>
      </c>
      <c r="E779">
        <v>0</v>
      </c>
      <c r="F779">
        <v>1</v>
      </c>
      <c r="G779">
        <v>0</v>
      </c>
      <c r="H779">
        <v>1</v>
      </c>
      <c r="I779">
        <v>166389</v>
      </c>
    </row>
    <row r="780" spans="1:9" x14ac:dyDescent="0.25">
      <c r="A780" t="s">
        <v>1335</v>
      </c>
      <c r="D780">
        <v>1</v>
      </c>
      <c r="E780">
        <v>0</v>
      </c>
      <c r="F780">
        <v>0</v>
      </c>
      <c r="G780">
        <v>0</v>
      </c>
      <c r="H780">
        <v>1</v>
      </c>
      <c r="I780">
        <v>162229</v>
      </c>
    </row>
    <row r="781" spans="1:9" x14ac:dyDescent="0.25">
      <c r="A781" t="s">
        <v>1336</v>
      </c>
      <c r="D781">
        <v>0</v>
      </c>
      <c r="E781">
        <v>1</v>
      </c>
      <c r="F781">
        <v>0</v>
      </c>
      <c r="G781">
        <v>0</v>
      </c>
      <c r="H781">
        <v>1</v>
      </c>
      <c r="I781">
        <v>157605</v>
      </c>
    </row>
    <row r="782" spans="1:9" x14ac:dyDescent="0.25">
      <c r="A782" t="s">
        <v>1337</v>
      </c>
      <c r="B782" t="s">
        <v>1338</v>
      </c>
      <c r="D782">
        <v>0</v>
      </c>
      <c r="E782">
        <v>0</v>
      </c>
      <c r="F782">
        <v>1</v>
      </c>
      <c r="G782">
        <v>0</v>
      </c>
      <c r="H782">
        <v>1</v>
      </c>
      <c r="I782">
        <v>168708</v>
      </c>
    </row>
    <row r="783" spans="1:9" x14ac:dyDescent="0.25">
      <c r="A783" t="s">
        <v>1339</v>
      </c>
      <c r="B783" t="s">
        <v>785</v>
      </c>
      <c r="C783">
        <v>-4.6100000000000003</v>
      </c>
      <c r="D783">
        <v>1</v>
      </c>
      <c r="E783">
        <v>0</v>
      </c>
      <c r="F783">
        <v>0</v>
      </c>
      <c r="G783">
        <v>0</v>
      </c>
      <c r="H783">
        <v>1</v>
      </c>
      <c r="I783">
        <v>170674</v>
      </c>
    </row>
    <row r="784" spans="1:9" x14ac:dyDescent="0.25">
      <c r="A784" t="s">
        <v>1340</v>
      </c>
      <c r="D784">
        <v>1</v>
      </c>
      <c r="E784">
        <v>0</v>
      </c>
      <c r="F784">
        <v>0</v>
      </c>
      <c r="G784">
        <v>0</v>
      </c>
      <c r="H784">
        <v>1</v>
      </c>
      <c r="I784">
        <v>166640</v>
      </c>
    </row>
    <row r="785" spans="1:9" x14ac:dyDescent="0.25">
      <c r="A785" t="s">
        <v>1341</v>
      </c>
      <c r="D785">
        <v>0</v>
      </c>
      <c r="E785">
        <v>1</v>
      </c>
      <c r="F785">
        <v>0</v>
      </c>
      <c r="G785">
        <v>0</v>
      </c>
      <c r="H785">
        <v>1</v>
      </c>
      <c r="I785">
        <v>162456</v>
      </c>
    </row>
    <row r="786" spans="1:9" x14ac:dyDescent="0.25">
      <c r="A786" t="s">
        <v>1342</v>
      </c>
      <c r="D786">
        <v>1</v>
      </c>
      <c r="E786">
        <v>0</v>
      </c>
      <c r="F786">
        <v>0</v>
      </c>
      <c r="G786">
        <v>0</v>
      </c>
      <c r="H786">
        <v>1</v>
      </c>
      <c r="I786">
        <v>171120</v>
      </c>
    </row>
    <row r="787" spans="1:9" x14ac:dyDescent="0.25">
      <c r="A787" t="s">
        <v>1343</v>
      </c>
      <c r="B787" t="s">
        <v>726</v>
      </c>
      <c r="D787">
        <v>0</v>
      </c>
      <c r="E787">
        <v>1</v>
      </c>
      <c r="F787">
        <v>0</v>
      </c>
      <c r="G787">
        <v>0</v>
      </c>
      <c r="H787">
        <v>1</v>
      </c>
      <c r="I787">
        <v>152528</v>
      </c>
    </row>
    <row r="788" spans="1:9" x14ac:dyDescent="0.25">
      <c r="A788" t="s">
        <v>1344</v>
      </c>
      <c r="D788">
        <v>1</v>
      </c>
      <c r="E788">
        <v>0</v>
      </c>
      <c r="F788">
        <v>0</v>
      </c>
      <c r="G788">
        <v>0</v>
      </c>
      <c r="H788">
        <v>1</v>
      </c>
      <c r="I788">
        <v>154946</v>
      </c>
    </row>
    <row r="789" spans="1:9" x14ac:dyDescent="0.25">
      <c r="A789" t="s">
        <v>1345</v>
      </c>
      <c r="B789" t="s">
        <v>726</v>
      </c>
      <c r="D789">
        <v>0</v>
      </c>
      <c r="E789">
        <v>1</v>
      </c>
      <c r="F789">
        <v>0</v>
      </c>
      <c r="G789">
        <v>1</v>
      </c>
      <c r="H789">
        <v>1</v>
      </c>
      <c r="I789">
        <v>156877</v>
      </c>
    </row>
    <row r="790" spans="1:9" x14ac:dyDescent="0.25">
      <c r="A790" t="s">
        <v>1346</v>
      </c>
      <c r="D790">
        <v>0</v>
      </c>
      <c r="E790">
        <v>1</v>
      </c>
      <c r="F790">
        <v>0</v>
      </c>
      <c r="G790">
        <v>0</v>
      </c>
      <c r="H790">
        <v>1</v>
      </c>
      <c r="I790">
        <v>171583</v>
      </c>
    </row>
    <row r="791" spans="1:9" x14ac:dyDescent="0.25">
      <c r="A791" t="s">
        <v>1347</v>
      </c>
      <c r="D791">
        <v>0</v>
      </c>
      <c r="E791">
        <v>0</v>
      </c>
      <c r="F791">
        <v>1</v>
      </c>
      <c r="G791">
        <v>0</v>
      </c>
      <c r="H791">
        <v>1</v>
      </c>
      <c r="I791">
        <v>153091</v>
      </c>
    </row>
    <row r="792" spans="1:9" x14ac:dyDescent="0.25">
      <c r="A792" t="s">
        <v>1348</v>
      </c>
      <c r="D792">
        <v>1</v>
      </c>
      <c r="E792">
        <v>0</v>
      </c>
      <c r="F792">
        <v>0</v>
      </c>
      <c r="G792">
        <v>0</v>
      </c>
      <c r="H792">
        <v>1</v>
      </c>
      <c r="I792">
        <v>170091</v>
      </c>
    </row>
    <row r="793" spans="1:9" x14ac:dyDescent="0.25">
      <c r="A793" t="s">
        <v>1349</v>
      </c>
      <c r="B793" t="s">
        <v>1350</v>
      </c>
      <c r="D793">
        <v>1</v>
      </c>
      <c r="E793">
        <v>0</v>
      </c>
      <c r="F793">
        <v>0</v>
      </c>
      <c r="G793">
        <v>1</v>
      </c>
      <c r="H793">
        <v>1</v>
      </c>
      <c r="I793">
        <v>166071</v>
      </c>
    </row>
    <row r="794" spans="1:9" x14ac:dyDescent="0.25">
      <c r="A794" t="s">
        <v>1351</v>
      </c>
      <c r="B794" t="s">
        <v>785</v>
      </c>
      <c r="C794">
        <v>-3.6</v>
      </c>
      <c r="D794">
        <v>0</v>
      </c>
      <c r="E794">
        <v>0</v>
      </c>
      <c r="F794">
        <v>1</v>
      </c>
      <c r="G794">
        <v>0</v>
      </c>
      <c r="H794">
        <v>1</v>
      </c>
      <c r="I794">
        <v>157317</v>
      </c>
    </row>
    <row r="795" spans="1:9" x14ac:dyDescent="0.25">
      <c r="A795" t="s">
        <v>1352</v>
      </c>
      <c r="D795">
        <v>1</v>
      </c>
      <c r="E795">
        <v>0</v>
      </c>
      <c r="F795">
        <v>0</v>
      </c>
      <c r="G795">
        <v>0</v>
      </c>
      <c r="H795">
        <v>1</v>
      </c>
      <c r="I795">
        <v>172065</v>
      </c>
    </row>
    <row r="796" spans="1:9" x14ac:dyDescent="0.25">
      <c r="A796" t="s">
        <v>1353</v>
      </c>
      <c r="D796">
        <v>0</v>
      </c>
      <c r="E796">
        <v>0</v>
      </c>
      <c r="F796">
        <v>0</v>
      </c>
      <c r="G796">
        <v>1</v>
      </c>
      <c r="H796">
        <v>1</v>
      </c>
      <c r="I796">
        <v>168466</v>
      </c>
    </row>
    <row r="797" spans="1:9" x14ac:dyDescent="0.25">
      <c r="A797" t="s">
        <v>1354</v>
      </c>
      <c r="D797">
        <v>1</v>
      </c>
      <c r="E797">
        <v>0</v>
      </c>
      <c r="F797">
        <v>0</v>
      </c>
      <c r="G797">
        <v>0</v>
      </c>
      <c r="H797">
        <v>1</v>
      </c>
      <c r="I797">
        <v>156134</v>
      </c>
    </row>
    <row r="798" spans="1:9" x14ac:dyDescent="0.25">
      <c r="A798" t="s">
        <v>1355</v>
      </c>
      <c r="D798">
        <v>1</v>
      </c>
      <c r="E798">
        <v>0</v>
      </c>
      <c r="F798">
        <v>0</v>
      </c>
      <c r="G798">
        <v>0</v>
      </c>
      <c r="H798">
        <v>1</v>
      </c>
      <c r="I798">
        <v>166893</v>
      </c>
    </row>
    <row r="799" spans="1:9" x14ac:dyDescent="0.25">
      <c r="A799" t="s">
        <v>1356</v>
      </c>
      <c r="D799">
        <v>1</v>
      </c>
      <c r="E799">
        <v>0</v>
      </c>
      <c r="F799">
        <v>0</v>
      </c>
      <c r="G799">
        <v>0</v>
      </c>
      <c r="H799">
        <v>1</v>
      </c>
      <c r="I799">
        <v>165113</v>
      </c>
    </row>
    <row r="800" spans="1:9" x14ac:dyDescent="0.25">
      <c r="A800" t="s">
        <v>1357</v>
      </c>
      <c r="D800">
        <v>1</v>
      </c>
      <c r="E800">
        <v>0</v>
      </c>
      <c r="F800">
        <v>0</v>
      </c>
      <c r="G800">
        <v>0</v>
      </c>
      <c r="H800">
        <v>1</v>
      </c>
      <c r="I800">
        <v>160533</v>
      </c>
    </row>
    <row r="801" spans="1:9" x14ac:dyDescent="0.25">
      <c r="A801" t="s">
        <v>1358</v>
      </c>
      <c r="D801">
        <v>0</v>
      </c>
      <c r="E801">
        <v>1</v>
      </c>
      <c r="F801">
        <v>0</v>
      </c>
      <c r="G801">
        <v>0</v>
      </c>
      <c r="H801">
        <v>1</v>
      </c>
      <c r="I801">
        <v>156591</v>
      </c>
    </row>
    <row r="802" spans="1:9" x14ac:dyDescent="0.25">
      <c r="A802" t="s">
        <v>1359</v>
      </c>
      <c r="D802">
        <v>1</v>
      </c>
      <c r="E802">
        <v>0</v>
      </c>
      <c r="F802">
        <v>0</v>
      </c>
      <c r="G802">
        <v>0</v>
      </c>
      <c r="H802">
        <v>1</v>
      </c>
      <c r="I802">
        <v>167557</v>
      </c>
    </row>
    <row r="803" spans="1:9" x14ac:dyDescent="0.25">
      <c r="A803" t="s">
        <v>1360</v>
      </c>
      <c r="D803">
        <v>0</v>
      </c>
      <c r="E803">
        <v>0</v>
      </c>
      <c r="F803">
        <v>1</v>
      </c>
      <c r="G803">
        <v>0</v>
      </c>
      <c r="H803">
        <v>1</v>
      </c>
      <c r="I803">
        <v>152792</v>
      </c>
    </row>
    <row r="804" spans="1:9" x14ac:dyDescent="0.25">
      <c r="A804" t="s">
        <v>1361</v>
      </c>
      <c r="D804">
        <v>1</v>
      </c>
      <c r="E804">
        <v>0</v>
      </c>
      <c r="F804">
        <v>0</v>
      </c>
      <c r="G804">
        <v>0</v>
      </c>
      <c r="H804">
        <v>1</v>
      </c>
      <c r="I804">
        <v>158665</v>
      </c>
    </row>
    <row r="805" spans="1:9" x14ac:dyDescent="0.25">
      <c r="A805" t="s">
        <v>1362</v>
      </c>
      <c r="B805" t="s">
        <v>726</v>
      </c>
      <c r="D805">
        <v>1</v>
      </c>
      <c r="E805">
        <v>0</v>
      </c>
      <c r="F805">
        <v>0</v>
      </c>
      <c r="G805">
        <v>0</v>
      </c>
      <c r="H805">
        <v>1</v>
      </c>
      <c r="I805">
        <v>169780</v>
      </c>
    </row>
    <row r="806" spans="1:9" x14ac:dyDescent="0.25">
      <c r="A806" t="s">
        <v>1363</v>
      </c>
      <c r="B806" t="s">
        <v>1364</v>
      </c>
      <c r="D806">
        <v>1</v>
      </c>
      <c r="E806">
        <v>0</v>
      </c>
      <c r="F806">
        <v>0</v>
      </c>
      <c r="G806">
        <v>0</v>
      </c>
      <c r="H806">
        <v>1</v>
      </c>
      <c r="I806">
        <v>165733</v>
      </c>
    </row>
    <row r="807" spans="1:9" x14ac:dyDescent="0.25">
      <c r="A807" t="s">
        <v>1365</v>
      </c>
      <c r="D807">
        <v>1</v>
      </c>
      <c r="E807">
        <v>0</v>
      </c>
      <c r="F807">
        <v>0</v>
      </c>
      <c r="G807">
        <v>0</v>
      </c>
      <c r="H807">
        <v>1</v>
      </c>
      <c r="I807">
        <v>157072</v>
      </c>
    </row>
    <row r="808" spans="1:9" x14ac:dyDescent="0.25">
      <c r="A808" t="s">
        <v>1366</v>
      </c>
      <c r="D808">
        <v>1</v>
      </c>
      <c r="E808">
        <v>0</v>
      </c>
      <c r="F808">
        <v>0</v>
      </c>
      <c r="G808">
        <v>0</v>
      </c>
      <c r="H808">
        <v>1</v>
      </c>
      <c r="I808">
        <v>171708</v>
      </c>
    </row>
    <row r="809" spans="1:9" x14ac:dyDescent="0.25">
      <c r="A809" t="s">
        <v>1367</v>
      </c>
      <c r="D809">
        <v>0</v>
      </c>
      <c r="E809">
        <v>0</v>
      </c>
      <c r="F809">
        <v>1</v>
      </c>
      <c r="G809">
        <v>0</v>
      </c>
      <c r="H809">
        <v>1</v>
      </c>
      <c r="I809">
        <v>164012</v>
      </c>
    </row>
    <row r="810" spans="1:9" x14ac:dyDescent="0.25">
      <c r="A810" t="s">
        <v>1368</v>
      </c>
      <c r="D810">
        <v>1</v>
      </c>
      <c r="E810">
        <v>0</v>
      </c>
      <c r="F810">
        <v>0</v>
      </c>
      <c r="G810">
        <v>0</v>
      </c>
      <c r="H810">
        <v>1</v>
      </c>
      <c r="I810">
        <v>159056</v>
      </c>
    </row>
    <row r="811" spans="1:9" x14ac:dyDescent="0.25">
      <c r="A811" t="s">
        <v>1369</v>
      </c>
      <c r="D811">
        <v>1</v>
      </c>
      <c r="E811">
        <v>0</v>
      </c>
      <c r="F811">
        <v>0</v>
      </c>
      <c r="G811">
        <v>0</v>
      </c>
      <c r="H811">
        <v>1</v>
      </c>
      <c r="I811">
        <v>170323</v>
      </c>
    </row>
    <row r="812" spans="1:9" x14ac:dyDescent="0.25">
      <c r="A812" t="s">
        <v>1370</v>
      </c>
      <c r="B812" t="s">
        <v>1371</v>
      </c>
      <c r="D812">
        <v>0</v>
      </c>
      <c r="E812">
        <v>1</v>
      </c>
      <c r="F812">
        <v>0</v>
      </c>
      <c r="G812">
        <v>1</v>
      </c>
      <c r="H812">
        <v>1</v>
      </c>
      <c r="I812">
        <v>161946</v>
      </c>
    </row>
    <row r="813" spans="1:9" x14ac:dyDescent="0.25">
      <c r="A813" t="s">
        <v>1372</v>
      </c>
      <c r="D813">
        <v>1</v>
      </c>
      <c r="E813">
        <v>0</v>
      </c>
      <c r="F813">
        <v>0</v>
      </c>
      <c r="G813">
        <v>0</v>
      </c>
      <c r="H813">
        <v>1</v>
      </c>
      <c r="I813">
        <v>157503</v>
      </c>
    </row>
    <row r="814" spans="1:9" x14ac:dyDescent="0.25">
      <c r="A814" t="s">
        <v>1373</v>
      </c>
      <c r="B814" t="s">
        <v>1374</v>
      </c>
      <c r="D814">
        <v>0</v>
      </c>
      <c r="E814">
        <v>1</v>
      </c>
      <c r="F814">
        <v>0</v>
      </c>
      <c r="G814">
        <v>1</v>
      </c>
      <c r="H814">
        <v>1</v>
      </c>
      <c r="I814">
        <v>168627</v>
      </c>
    </row>
    <row r="815" spans="1:9" x14ac:dyDescent="0.25">
      <c r="A815" t="s">
        <v>1375</v>
      </c>
      <c r="B815" t="s">
        <v>1376</v>
      </c>
      <c r="D815">
        <v>1</v>
      </c>
      <c r="E815">
        <v>0</v>
      </c>
      <c r="F815">
        <v>0</v>
      </c>
      <c r="G815">
        <v>0</v>
      </c>
      <c r="H815">
        <v>1</v>
      </c>
      <c r="I815">
        <v>164604</v>
      </c>
    </row>
    <row r="816" spans="1:9" x14ac:dyDescent="0.25">
      <c r="A816" t="s">
        <v>1377</v>
      </c>
      <c r="B816" t="s">
        <v>1378</v>
      </c>
      <c r="D816">
        <v>1</v>
      </c>
      <c r="E816">
        <v>0</v>
      </c>
      <c r="F816">
        <v>0</v>
      </c>
      <c r="G816">
        <v>0</v>
      </c>
      <c r="H816">
        <v>1</v>
      </c>
      <c r="I816">
        <v>159599</v>
      </c>
    </row>
    <row r="817" spans="1:9" x14ac:dyDescent="0.25">
      <c r="A817" t="s">
        <v>1379</v>
      </c>
      <c r="B817" t="s">
        <v>1380</v>
      </c>
      <c r="D817">
        <v>1</v>
      </c>
      <c r="E817">
        <v>0</v>
      </c>
      <c r="F817">
        <v>0</v>
      </c>
      <c r="G817">
        <v>0</v>
      </c>
      <c r="H817">
        <v>1</v>
      </c>
      <c r="I817">
        <v>168822</v>
      </c>
    </row>
    <row r="818" spans="1:9" x14ac:dyDescent="0.25">
      <c r="A818" t="s">
        <v>1381</v>
      </c>
      <c r="D818">
        <v>1</v>
      </c>
      <c r="E818">
        <v>0</v>
      </c>
      <c r="F818">
        <v>0</v>
      </c>
      <c r="G818">
        <v>0</v>
      </c>
      <c r="H818">
        <v>1</v>
      </c>
      <c r="I818">
        <v>154042</v>
      </c>
    </row>
    <row r="819" spans="1:9" x14ac:dyDescent="0.25">
      <c r="A819" t="s">
        <v>1382</v>
      </c>
      <c r="B819" t="s">
        <v>726</v>
      </c>
      <c r="D819">
        <v>1</v>
      </c>
      <c r="E819">
        <v>0</v>
      </c>
      <c r="F819">
        <v>0</v>
      </c>
      <c r="G819">
        <v>0</v>
      </c>
      <c r="H819">
        <v>1</v>
      </c>
      <c r="I819">
        <v>159898</v>
      </c>
    </row>
    <row r="820" spans="1:9" x14ac:dyDescent="0.25">
      <c r="A820" t="s">
        <v>1383</v>
      </c>
      <c r="B820" t="s">
        <v>1384</v>
      </c>
      <c r="D820">
        <v>1</v>
      </c>
      <c r="E820">
        <v>0</v>
      </c>
      <c r="F820">
        <v>0</v>
      </c>
      <c r="G820">
        <v>0</v>
      </c>
      <c r="H820">
        <v>1</v>
      </c>
      <c r="I820">
        <v>152475</v>
      </c>
    </row>
    <row r="821" spans="1:9" x14ac:dyDescent="0.25">
      <c r="A821" t="s">
        <v>1385</v>
      </c>
      <c r="D821">
        <v>0</v>
      </c>
      <c r="E821">
        <v>0</v>
      </c>
      <c r="F821">
        <v>1</v>
      </c>
      <c r="G821">
        <v>0</v>
      </c>
      <c r="H821">
        <v>1</v>
      </c>
      <c r="I821">
        <v>165451</v>
      </c>
    </row>
    <row r="822" spans="1:9" x14ac:dyDescent="0.25">
      <c r="A822" t="s">
        <v>1386</v>
      </c>
      <c r="B822" t="s">
        <v>726</v>
      </c>
      <c r="D822">
        <v>0</v>
      </c>
      <c r="E822">
        <v>1</v>
      </c>
      <c r="F822">
        <v>0</v>
      </c>
      <c r="G822">
        <v>0</v>
      </c>
      <c r="H822">
        <v>1</v>
      </c>
      <c r="I822">
        <v>156828</v>
      </c>
    </row>
    <row r="823" spans="1:9" x14ac:dyDescent="0.25">
      <c r="A823" t="s">
        <v>1387</v>
      </c>
      <c r="D823">
        <v>0</v>
      </c>
      <c r="E823">
        <v>1</v>
      </c>
      <c r="F823">
        <v>0</v>
      </c>
      <c r="G823">
        <v>0</v>
      </c>
      <c r="H823">
        <v>1</v>
      </c>
      <c r="I823">
        <v>167806</v>
      </c>
    </row>
    <row r="824" spans="1:9" x14ac:dyDescent="0.25">
      <c r="A824" t="s">
        <v>1388</v>
      </c>
      <c r="B824" t="s">
        <v>726</v>
      </c>
      <c r="D824">
        <v>1</v>
      </c>
      <c r="E824">
        <v>0</v>
      </c>
      <c r="F824">
        <v>0</v>
      </c>
      <c r="G824">
        <v>0</v>
      </c>
      <c r="H824">
        <v>1</v>
      </c>
      <c r="I824">
        <v>158849</v>
      </c>
    </row>
    <row r="825" spans="1:9" x14ac:dyDescent="0.25">
      <c r="A825" t="s">
        <v>1389</v>
      </c>
      <c r="D825">
        <v>1</v>
      </c>
      <c r="E825">
        <v>0</v>
      </c>
      <c r="F825">
        <v>0</v>
      </c>
      <c r="G825">
        <v>0</v>
      </c>
      <c r="H825">
        <v>1</v>
      </c>
      <c r="I825">
        <v>155387</v>
      </c>
    </row>
    <row r="826" spans="1:9" x14ac:dyDescent="0.25">
      <c r="A826" t="s">
        <v>1390</v>
      </c>
      <c r="D826">
        <v>1</v>
      </c>
      <c r="E826">
        <v>0</v>
      </c>
      <c r="F826">
        <v>0</v>
      </c>
      <c r="G826">
        <v>0</v>
      </c>
      <c r="H826">
        <v>1</v>
      </c>
      <c r="I826">
        <v>166023</v>
      </c>
    </row>
    <row r="827" spans="1:9" x14ac:dyDescent="0.25">
      <c r="A827" t="s">
        <v>1391</v>
      </c>
      <c r="D827">
        <v>1</v>
      </c>
      <c r="E827">
        <v>0</v>
      </c>
      <c r="F827">
        <v>0</v>
      </c>
      <c r="G827">
        <v>0</v>
      </c>
      <c r="H827">
        <v>1</v>
      </c>
      <c r="I827">
        <v>161555</v>
      </c>
    </row>
    <row r="828" spans="1:9" x14ac:dyDescent="0.25">
      <c r="A828" t="s">
        <v>1392</v>
      </c>
      <c r="D828">
        <v>0</v>
      </c>
      <c r="E828">
        <v>0</v>
      </c>
      <c r="F828">
        <v>1</v>
      </c>
      <c r="G828">
        <v>0</v>
      </c>
      <c r="H828">
        <v>1</v>
      </c>
      <c r="I828">
        <v>171959</v>
      </c>
    </row>
    <row r="829" spans="1:9" x14ac:dyDescent="0.25">
      <c r="A829" t="s">
        <v>1393</v>
      </c>
      <c r="B829" t="s">
        <v>1394</v>
      </c>
      <c r="D829">
        <v>1</v>
      </c>
      <c r="E829">
        <v>0</v>
      </c>
      <c r="F829">
        <v>0</v>
      </c>
      <c r="G829">
        <v>0</v>
      </c>
      <c r="H829">
        <v>1</v>
      </c>
      <c r="I829">
        <v>159181</v>
      </c>
    </row>
    <row r="830" spans="1:9" x14ac:dyDescent="0.25">
      <c r="A830" t="s">
        <v>1395</v>
      </c>
      <c r="D830">
        <v>0</v>
      </c>
      <c r="E830">
        <v>1</v>
      </c>
      <c r="F830">
        <v>0</v>
      </c>
      <c r="G830">
        <v>0</v>
      </c>
      <c r="H830">
        <v>1</v>
      </c>
      <c r="I830">
        <v>155951</v>
      </c>
    </row>
    <row r="831" spans="1:9" x14ac:dyDescent="0.25">
      <c r="A831" t="s">
        <v>1396</v>
      </c>
      <c r="B831" t="s">
        <v>726</v>
      </c>
      <c r="D831">
        <v>0</v>
      </c>
      <c r="E831">
        <v>0</v>
      </c>
      <c r="F831">
        <v>1</v>
      </c>
      <c r="G831">
        <v>0</v>
      </c>
      <c r="H831">
        <v>1</v>
      </c>
      <c r="I831">
        <v>156200</v>
      </c>
    </row>
    <row r="832" spans="1:9" x14ac:dyDescent="0.25">
      <c r="A832" t="s">
        <v>1397</v>
      </c>
      <c r="D832">
        <v>0</v>
      </c>
      <c r="E832">
        <v>1</v>
      </c>
      <c r="F832">
        <v>0</v>
      </c>
      <c r="G832">
        <v>0</v>
      </c>
      <c r="H832">
        <v>1</v>
      </c>
      <c r="I832">
        <v>170730</v>
      </c>
    </row>
    <row r="833" spans="1:9" x14ac:dyDescent="0.25">
      <c r="A833" t="s">
        <v>1398</v>
      </c>
      <c r="D833">
        <v>1</v>
      </c>
      <c r="E833">
        <v>0</v>
      </c>
      <c r="F833">
        <v>0</v>
      </c>
      <c r="G833">
        <v>0</v>
      </c>
      <c r="H833">
        <v>1</v>
      </c>
      <c r="I833">
        <v>166741</v>
      </c>
    </row>
    <row r="834" spans="1:9" x14ac:dyDescent="0.25">
      <c r="A834" t="s">
        <v>1399</v>
      </c>
      <c r="B834" t="s">
        <v>1400</v>
      </c>
      <c r="D834">
        <v>0</v>
      </c>
      <c r="E834">
        <v>0</v>
      </c>
      <c r="F834">
        <v>0</v>
      </c>
      <c r="G834">
        <v>1</v>
      </c>
      <c r="H834">
        <v>1</v>
      </c>
      <c r="I834">
        <v>162539</v>
      </c>
    </row>
    <row r="835" spans="1:9" x14ac:dyDescent="0.25">
      <c r="A835" t="s">
        <v>1401</v>
      </c>
      <c r="D835">
        <v>1</v>
      </c>
      <c r="E835">
        <v>0</v>
      </c>
      <c r="F835">
        <v>0</v>
      </c>
      <c r="G835">
        <v>0</v>
      </c>
      <c r="H835">
        <v>1</v>
      </c>
      <c r="I835">
        <v>157935</v>
      </c>
    </row>
    <row r="836" spans="1:9" x14ac:dyDescent="0.25">
      <c r="A836" t="s">
        <v>1402</v>
      </c>
      <c r="D836">
        <v>0</v>
      </c>
      <c r="E836">
        <v>0</v>
      </c>
      <c r="F836">
        <v>1</v>
      </c>
      <c r="G836">
        <v>0</v>
      </c>
      <c r="H836">
        <v>1</v>
      </c>
      <c r="I836">
        <v>165054</v>
      </c>
    </row>
    <row r="837" spans="1:9" x14ac:dyDescent="0.25">
      <c r="A837" t="s">
        <v>1403</v>
      </c>
      <c r="D837">
        <v>1</v>
      </c>
      <c r="E837">
        <v>0</v>
      </c>
      <c r="F837">
        <v>0</v>
      </c>
      <c r="G837">
        <v>0</v>
      </c>
      <c r="H837">
        <v>1</v>
      </c>
      <c r="I837">
        <v>154362</v>
      </c>
    </row>
    <row r="838" spans="1:9" x14ac:dyDescent="0.25">
      <c r="A838" t="s">
        <v>1404</v>
      </c>
      <c r="B838" t="s">
        <v>1405</v>
      </c>
      <c r="D838">
        <v>1</v>
      </c>
      <c r="E838">
        <v>0</v>
      </c>
      <c r="F838">
        <v>0</v>
      </c>
      <c r="G838">
        <v>0</v>
      </c>
      <c r="H838">
        <v>1</v>
      </c>
      <c r="I838">
        <v>160204</v>
      </c>
    </row>
    <row r="839" spans="1:9" x14ac:dyDescent="0.25">
      <c r="A839" t="s">
        <v>1406</v>
      </c>
      <c r="D839">
        <v>1</v>
      </c>
      <c r="E839">
        <v>0</v>
      </c>
      <c r="F839">
        <v>0</v>
      </c>
      <c r="G839">
        <v>0</v>
      </c>
      <c r="H839">
        <v>1</v>
      </c>
      <c r="I839">
        <v>165228</v>
      </c>
    </row>
    <row r="840" spans="1:9" x14ac:dyDescent="0.25">
      <c r="A840" t="s">
        <v>1407</v>
      </c>
      <c r="B840" t="s">
        <v>726</v>
      </c>
      <c r="D840">
        <v>0</v>
      </c>
      <c r="E840">
        <v>1</v>
      </c>
      <c r="F840">
        <v>0</v>
      </c>
      <c r="G840">
        <v>0</v>
      </c>
      <c r="H840">
        <v>1</v>
      </c>
      <c r="I840">
        <v>160429</v>
      </c>
    </row>
    <row r="841" spans="1:9" x14ac:dyDescent="0.25">
      <c r="A841" t="s">
        <v>1408</v>
      </c>
      <c r="D841">
        <v>1</v>
      </c>
      <c r="E841">
        <v>0</v>
      </c>
      <c r="F841">
        <v>0</v>
      </c>
      <c r="G841">
        <v>0</v>
      </c>
      <c r="H841">
        <v>1</v>
      </c>
      <c r="I841">
        <v>171190</v>
      </c>
    </row>
    <row r="842" spans="1:9" x14ac:dyDescent="0.25">
      <c r="A842" t="s">
        <v>1409</v>
      </c>
      <c r="D842">
        <v>1</v>
      </c>
      <c r="E842">
        <v>0</v>
      </c>
      <c r="F842">
        <v>0</v>
      </c>
      <c r="G842">
        <v>0</v>
      </c>
      <c r="H842">
        <v>1</v>
      </c>
      <c r="I842">
        <v>152698</v>
      </c>
    </row>
    <row r="843" spans="1:9" x14ac:dyDescent="0.25">
      <c r="A843" t="s">
        <v>1410</v>
      </c>
      <c r="D843">
        <v>0</v>
      </c>
      <c r="E843">
        <v>1</v>
      </c>
      <c r="F843">
        <v>0</v>
      </c>
      <c r="G843">
        <v>0</v>
      </c>
      <c r="H843">
        <v>1</v>
      </c>
      <c r="I843">
        <v>169682</v>
      </c>
    </row>
    <row r="844" spans="1:9" x14ac:dyDescent="0.25">
      <c r="A844" t="s">
        <v>1411</v>
      </c>
      <c r="D844">
        <v>0</v>
      </c>
      <c r="E844">
        <v>1</v>
      </c>
      <c r="F844">
        <v>0</v>
      </c>
      <c r="G844">
        <v>0</v>
      </c>
      <c r="H844">
        <v>1</v>
      </c>
      <c r="I844">
        <v>165659</v>
      </c>
    </row>
    <row r="845" spans="1:9" x14ac:dyDescent="0.25">
      <c r="A845" t="s">
        <v>1412</v>
      </c>
      <c r="D845">
        <v>1</v>
      </c>
      <c r="E845">
        <v>0</v>
      </c>
      <c r="F845">
        <v>0</v>
      </c>
      <c r="G845">
        <v>0</v>
      </c>
      <c r="H845">
        <v>1</v>
      </c>
      <c r="I845">
        <v>171673</v>
      </c>
    </row>
    <row r="846" spans="1:9" x14ac:dyDescent="0.25">
      <c r="A846" t="s">
        <v>1413</v>
      </c>
      <c r="D846">
        <v>1</v>
      </c>
      <c r="E846">
        <v>0</v>
      </c>
      <c r="F846">
        <v>0</v>
      </c>
      <c r="G846">
        <v>0</v>
      </c>
      <c r="H846">
        <v>1</v>
      </c>
      <c r="I846">
        <v>168098</v>
      </c>
    </row>
    <row r="847" spans="1:9" x14ac:dyDescent="0.25">
      <c r="A847" t="s">
        <v>1414</v>
      </c>
      <c r="D847">
        <v>1</v>
      </c>
      <c r="E847">
        <v>0</v>
      </c>
      <c r="F847">
        <v>0</v>
      </c>
      <c r="G847">
        <v>0</v>
      </c>
      <c r="H847">
        <v>1</v>
      </c>
      <c r="I847">
        <v>153303</v>
      </c>
    </row>
    <row r="848" spans="1:9" x14ac:dyDescent="0.25">
      <c r="A848" t="s">
        <v>1415</v>
      </c>
      <c r="D848">
        <v>0</v>
      </c>
      <c r="E848">
        <v>0</v>
      </c>
      <c r="F848">
        <v>0</v>
      </c>
      <c r="G848">
        <v>1</v>
      </c>
      <c r="H848">
        <v>1</v>
      </c>
      <c r="I848">
        <v>166171</v>
      </c>
    </row>
    <row r="849" spans="1:9" x14ac:dyDescent="0.25">
      <c r="A849" t="s">
        <v>1416</v>
      </c>
      <c r="B849" t="s">
        <v>1191</v>
      </c>
      <c r="D849">
        <v>0</v>
      </c>
      <c r="E849">
        <v>1</v>
      </c>
      <c r="F849">
        <v>0</v>
      </c>
      <c r="G849">
        <v>0</v>
      </c>
      <c r="H849">
        <v>1</v>
      </c>
      <c r="I849">
        <v>157412</v>
      </c>
    </row>
    <row r="850" spans="1:9" x14ac:dyDescent="0.25">
      <c r="A850" t="s">
        <v>1417</v>
      </c>
      <c r="B850" t="s">
        <v>785</v>
      </c>
      <c r="C850">
        <v>-1.18</v>
      </c>
      <c r="D850">
        <v>1</v>
      </c>
      <c r="E850">
        <v>0</v>
      </c>
      <c r="F850">
        <v>0</v>
      </c>
      <c r="G850">
        <v>0</v>
      </c>
      <c r="H850">
        <v>1</v>
      </c>
      <c r="I850">
        <v>164444</v>
      </c>
    </row>
    <row r="851" spans="1:9" x14ac:dyDescent="0.25">
      <c r="A851" t="s">
        <v>1418</v>
      </c>
      <c r="D851">
        <v>0</v>
      </c>
      <c r="E851">
        <v>1</v>
      </c>
      <c r="F851">
        <v>0</v>
      </c>
      <c r="G851">
        <v>0</v>
      </c>
      <c r="H851">
        <v>1</v>
      </c>
      <c r="I851">
        <v>153790</v>
      </c>
    </row>
    <row r="852" spans="1:9" x14ac:dyDescent="0.25">
      <c r="A852" t="s">
        <v>1419</v>
      </c>
      <c r="D852">
        <v>0</v>
      </c>
      <c r="E852">
        <v>0</v>
      </c>
      <c r="F852">
        <v>1</v>
      </c>
      <c r="G852">
        <v>0</v>
      </c>
      <c r="H852">
        <v>1</v>
      </c>
      <c r="I852">
        <v>168723</v>
      </c>
    </row>
    <row r="853" spans="1:9" x14ac:dyDescent="0.25">
      <c r="A853" t="s">
        <v>1420</v>
      </c>
      <c r="B853" t="s">
        <v>1421</v>
      </c>
      <c r="D853">
        <v>0</v>
      </c>
      <c r="E853">
        <v>0</v>
      </c>
      <c r="F853">
        <v>1</v>
      </c>
      <c r="G853">
        <v>0</v>
      </c>
      <c r="H853">
        <v>1</v>
      </c>
      <c r="I853">
        <v>164670</v>
      </c>
    </row>
    <row r="854" spans="1:9" x14ac:dyDescent="0.25">
      <c r="A854" t="s">
        <v>1422</v>
      </c>
      <c r="D854">
        <v>1</v>
      </c>
      <c r="E854">
        <v>0</v>
      </c>
      <c r="F854">
        <v>0</v>
      </c>
      <c r="G854">
        <v>0</v>
      </c>
      <c r="H854">
        <v>1</v>
      </c>
      <c r="I854">
        <v>153979</v>
      </c>
    </row>
    <row r="855" spans="1:9" x14ac:dyDescent="0.25">
      <c r="A855" t="s">
        <v>1423</v>
      </c>
      <c r="D855">
        <v>0</v>
      </c>
      <c r="E855">
        <v>0</v>
      </c>
      <c r="F855">
        <v>1</v>
      </c>
      <c r="G855">
        <v>0</v>
      </c>
      <c r="H855">
        <v>1</v>
      </c>
      <c r="I855">
        <v>159681</v>
      </c>
    </row>
    <row r="856" spans="1:9" x14ac:dyDescent="0.25">
      <c r="A856" t="s">
        <v>1424</v>
      </c>
      <c r="D856">
        <v>1</v>
      </c>
      <c r="E856">
        <v>0</v>
      </c>
      <c r="F856">
        <v>0</v>
      </c>
      <c r="G856">
        <v>0</v>
      </c>
      <c r="H856">
        <v>1</v>
      </c>
      <c r="I856">
        <v>156325</v>
      </c>
    </row>
    <row r="857" spans="1:9" x14ac:dyDescent="0.25">
      <c r="A857" t="s">
        <v>1425</v>
      </c>
      <c r="B857" t="s">
        <v>1426</v>
      </c>
      <c r="D857">
        <v>1</v>
      </c>
      <c r="E857">
        <v>0</v>
      </c>
      <c r="F857">
        <v>0</v>
      </c>
      <c r="G857">
        <v>0</v>
      </c>
      <c r="H857">
        <v>1</v>
      </c>
      <c r="I857">
        <v>167048</v>
      </c>
    </row>
    <row r="858" spans="1:9" x14ac:dyDescent="0.25">
      <c r="A858" t="s">
        <v>1427</v>
      </c>
      <c r="D858">
        <v>0</v>
      </c>
      <c r="E858">
        <v>0</v>
      </c>
      <c r="F858">
        <v>1</v>
      </c>
      <c r="G858">
        <v>0</v>
      </c>
      <c r="H858">
        <v>1</v>
      </c>
      <c r="I858">
        <v>162880</v>
      </c>
    </row>
    <row r="859" spans="1:9" x14ac:dyDescent="0.25">
      <c r="A859" t="s">
        <v>1428</v>
      </c>
      <c r="B859" t="s">
        <v>534</v>
      </c>
      <c r="D859">
        <v>0</v>
      </c>
      <c r="E859">
        <v>0</v>
      </c>
      <c r="F859">
        <v>1</v>
      </c>
      <c r="G859">
        <v>0</v>
      </c>
      <c r="H859">
        <v>1</v>
      </c>
      <c r="I859">
        <v>156714</v>
      </c>
    </row>
    <row r="860" spans="1:9" x14ac:dyDescent="0.25">
      <c r="A860" t="s">
        <v>1429</v>
      </c>
      <c r="B860" t="s">
        <v>1430</v>
      </c>
      <c r="C860">
        <v>-1.1499999999999999</v>
      </c>
      <c r="D860">
        <v>1</v>
      </c>
      <c r="E860">
        <v>0</v>
      </c>
      <c r="F860">
        <v>0</v>
      </c>
      <c r="G860">
        <v>0</v>
      </c>
      <c r="H860">
        <v>1</v>
      </c>
      <c r="I860">
        <v>171316</v>
      </c>
    </row>
    <row r="861" spans="1:9" x14ac:dyDescent="0.25">
      <c r="A861" t="s">
        <v>1431</v>
      </c>
      <c r="D861">
        <v>0</v>
      </c>
      <c r="E861">
        <v>0</v>
      </c>
      <c r="F861">
        <v>1</v>
      </c>
      <c r="G861">
        <v>0</v>
      </c>
      <c r="H861">
        <v>1</v>
      </c>
      <c r="I861">
        <v>158766</v>
      </c>
    </row>
    <row r="862" spans="1:9" x14ac:dyDescent="0.25">
      <c r="A862" t="s">
        <v>1432</v>
      </c>
      <c r="D862">
        <v>1</v>
      </c>
      <c r="E862">
        <v>0</v>
      </c>
      <c r="F862">
        <v>0</v>
      </c>
      <c r="G862">
        <v>0</v>
      </c>
      <c r="H862">
        <v>1</v>
      </c>
      <c r="I862">
        <v>169953</v>
      </c>
    </row>
    <row r="863" spans="1:9" x14ac:dyDescent="0.25">
      <c r="A863" t="s">
        <v>1433</v>
      </c>
      <c r="B863" t="s">
        <v>726</v>
      </c>
      <c r="D863">
        <v>0</v>
      </c>
      <c r="E863">
        <v>1</v>
      </c>
      <c r="F863">
        <v>0</v>
      </c>
      <c r="G863">
        <v>0</v>
      </c>
      <c r="H863">
        <v>1</v>
      </c>
      <c r="I863">
        <v>165907</v>
      </c>
    </row>
    <row r="864" spans="1:9" x14ac:dyDescent="0.25">
      <c r="A864" t="s">
        <v>1434</v>
      </c>
      <c r="D864">
        <v>1</v>
      </c>
      <c r="E864">
        <v>0</v>
      </c>
      <c r="F864">
        <v>0</v>
      </c>
      <c r="G864">
        <v>0</v>
      </c>
      <c r="H864">
        <v>1</v>
      </c>
      <c r="I864">
        <v>161425</v>
      </c>
    </row>
    <row r="865" spans="1:9" x14ac:dyDescent="0.25">
      <c r="A865" t="s">
        <v>1435</v>
      </c>
      <c r="B865" t="s">
        <v>726</v>
      </c>
      <c r="D865">
        <v>0</v>
      </c>
      <c r="E865">
        <v>0</v>
      </c>
      <c r="F865">
        <v>1</v>
      </c>
      <c r="G865">
        <v>0</v>
      </c>
      <c r="H865">
        <v>1</v>
      </c>
      <c r="I865">
        <v>155871</v>
      </c>
    </row>
    <row r="866" spans="1:9" x14ac:dyDescent="0.25">
      <c r="A866" t="s">
        <v>1436</v>
      </c>
      <c r="D866">
        <v>0</v>
      </c>
      <c r="E866">
        <v>0</v>
      </c>
      <c r="F866">
        <v>1</v>
      </c>
      <c r="G866">
        <v>0</v>
      </c>
      <c r="H866">
        <v>1</v>
      </c>
      <c r="I866">
        <v>162274</v>
      </c>
    </row>
    <row r="867" spans="1:9" x14ac:dyDescent="0.25">
      <c r="A867" t="s">
        <v>1437</v>
      </c>
      <c r="D867">
        <v>0</v>
      </c>
      <c r="E867">
        <v>0</v>
      </c>
      <c r="F867">
        <v>1</v>
      </c>
      <c r="G867">
        <v>0</v>
      </c>
      <c r="H867">
        <v>1</v>
      </c>
      <c r="I867">
        <v>157639</v>
      </c>
    </row>
    <row r="868" spans="1:9" x14ac:dyDescent="0.25">
      <c r="A868" t="s">
        <v>1438</v>
      </c>
      <c r="B868" t="s">
        <v>726</v>
      </c>
      <c r="D868">
        <v>0</v>
      </c>
      <c r="E868">
        <v>0</v>
      </c>
      <c r="F868">
        <v>1</v>
      </c>
      <c r="G868">
        <v>0</v>
      </c>
      <c r="H868">
        <v>1</v>
      </c>
      <c r="I868">
        <v>170685</v>
      </c>
    </row>
    <row r="869" spans="1:9" x14ac:dyDescent="0.25">
      <c r="A869" t="s">
        <v>1439</v>
      </c>
      <c r="D869">
        <v>1</v>
      </c>
      <c r="E869">
        <v>0</v>
      </c>
      <c r="F869">
        <v>0</v>
      </c>
      <c r="G869">
        <v>0</v>
      </c>
      <c r="H869">
        <v>1</v>
      </c>
      <c r="I869">
        <v>166665</v>
      </c>
    </row>
    <row r="870" spans="1:9" x14ac:dyDescent="0.25">
      <c r="A870" t="s">
        <v>1440</v>
      </c>
      <c r="D870">
        <v>1</v>
      </c>
      <c r="E870">
        <v>0</v>
      </c>
      <c r="F870">
        <v>0</v>
      </c>
      <c r="G870">
        <v>0</v>
      </c>
      <c r="H870">
        <v>1</v>
      </c>
      <c r="I870">
        <v>162461</v>
      </c>
    </row>
    <row r="871" spans="1:9" x14ac:dyDescent="0.25">
      <c r="A871" t="s">
        <v>1441</v>
      </c>
      <c r="D871">
        <v>1</v>
      </c>
      <c r="E871">
        <v>0</v>
      </c>
      <c r="F871">
        <v>0</v>
      </c>
      <c r="G871">
        <v>0</v>
      </c>
      <c r="H871">
        <v>1</v>
      </c>
      <c r="I871">
        <v>157872</v>
      </c>
    </row>
    <row r="872" spans="1:9" x14ac:dyDescent="0.25">
      <c r="A872" t="s">
        <v>1442</v>
      </c>
      <c r="D872">
        <v>0</v>
      </c>
      <c r="E872">
        <v>0</v>
      </c>
      <c r="F872">
        <v>1</v>
      </c>
      <c r="G872">
        <v>0</v>
      </c>
      <c r="H872">
        <v>1</v>
      </c>
      <c r="I872">
        <v>160132</v>
      </c>
    </row>
    <row r="873" spans="1:9" x14ac:dyDescent="0.25">
      <c r="A873" t="s">
        <v>1443</v>
      </c>
      <c r="B873" t="s">
        <v>1444</v>
      </c>
      <c r="D873">
        <v>1</v>
      </c>
      <c r="E873">
        <v>1</v>
      </c>
      <c r="F873">
        <v>0</v>
      </c>
      <c r="G873">
        <v>0</v>
      </c>
      <c r="H873">
        <v>1</v>
      </c>
      <c r="I873">
        <v>155017</v>
      </c>
    </row>
    <row r="874" spans="1:9" x14ac:dyDescent="0.25">
      <c r="A874" t="s">
        <v>1445</v>
      </c>
      <c r="D874">
        <v>0</v>
      </c>
      <c r="E874">
        <v>0</v>
      </c>
      <c r="F874">
        <v>1</v>
      </c>
      <c r="G874">
        <v>0</v>
      </c>
      <c r="H874">
        <v>1</v>
      </c>
      <c r="I874">
        <v>169581</v>
      </c>
    </row>
    <row r="875" spans="1:9" x14ac:dyDescent="0.25">
      <c r="A875" t="s">
        <v>1446</v>
      </c>
      <c r="D875">
        <v>1</v>
      </c>
      <c r="E875">
        <v>0</v>
      </c>
      <c r="F875">
        <v>0</v>
      </c>
      <c r="G875">
        <v>0</v>
      </c>
      <c r="H875">
        <v>1</v>
      </c>
      <c r="I875">
        <v>165589</v>
      </c>
    </row>
    <row r="876" spans="1:9" x14ac:dyDescent="0.25">
      <c r="A876" t="s">
        <v>1447</v>
      </c>
      <c r="B876" t="s">
        <v>1448</v>
      </c>
      <c r="D876">
        <v>0</v>
      </c>
      <c r="E876">
        <v>1</v>
      </c>
      <c r="F876">
        <v>0</v>
      </c>
      <c r="G876">
        <v>0</v>
      </c>
      <c r="H876">
        <v>1</v>
      </c>
      <c r="I876">
        <v>163751</v>
      </c>
    </row>
    <row r="877" spans="1:9" x14ac:dyDescent="0.25">
      <c r="A877" t="s">
        <v>1449</v>
      </c>
      <c r="D877">
        <v>0</v>
      </c>
      <c r="E877">
        <v>0</v>
      </c>
      <c r="F877">
        <v>0</v>
      </c>
      <c r="G877">
        <v>1</v>
      </c>
      <c r="H877">
        <v>1</v>
      </c>
      <c r="I877">
        <v>155466</v>
      </c>
    </row>
    <row r="878" spans="1:9" x14ac:dyDescent="0.25">
      <c r="A878" t="s">
        <v>1450</v>
      </c>
      <c r="B878" t="s">
        <v>1451</v>
      </c>
      <c r="C878">
        <v>2.42</v>
      </c>
      <c r="D878">
        <v>1</v>
      </c>
      <c r="E878">
        <v>0</v>
      </c>
      <c r="F878">
        <v>0</v>
      </c>
      <c r="G878">
        <v>0</v>
      </c>
      <c r="H878">
        <v>1</v>
      </c>
      <c r="I878">
        <v>161738</v>
      </c>
    </row>
    <row r="879" spans="1:9" x14ac:dyDescent="0.25">
      <c r="A879" t="s">
        <v>1452</v>
      </c>
      <c r="D879">
        <v>1</v>
      </c>
      <c r="E879">
        <v>0</v>
      </c>
      <c r="F879">
        <v>0</v>
      </c>
      <c r="G879">
        <v>0</v>
      </c>
      <c r="H879">
        <v>1</v>
      </c>
      <c r="I879">
        <v>168513</v>
      </c>
    </row>
    <row r="880" spans="1:9" x14ac:dyDescent="0.25">
      <c r="A880" t="s">
        <v>1453</v>
      </c>
      <c r="D880">
        <v>0</v>
      </c>
      <c r="E880">
        <v>0</v>
      </c>
      <c r="F880">
        <v>1</v>
      </c>
      <c r="G880">
        <v>0</v>
      </c>
      <c r="H880">
        <v>1</v>
      </c>
      <c r="I880">
        <v>170829</v>
      </c>
    </row>
    <row r="881" spans="1:9" x14ac:dyDescent="0.25">
      <c r="A881" t="s">
        <v>1454</v>
      </c>
      <c r="B881" t="s">
        <v>726</v>
      </c>
      <c r="D881">
        <v>0</v>
      </c>
      <c r="E881">
        <v>1</v>
      </c>
      <c r="F881">
        <v>1</v>
      </c>
      <c r="G881">
        <v>0</v>
      </c>
      <c r="H881">
        <v>1</v>
      </c>
      <c r="I881">
        <v>166904</v>
      </c>
    </row>
    <row r="882" spans="1:9" x14ac:dyDescent="0.25">
      <c r="A882" t="s">
        <v>1455</v>
      </c>
      <c r="D882">
        <v>1</v>
      </c>
      <c r="E882">
        <v>0</v>
      </c>
      <c r="F882">
        <v>0</v>
      </c>
      <c r="G882">
        <v>0</v>
      </c>
      <c r="H882">
        <v>1</v>
      </c>
      <c r="I882">
        <v>162706</v>
      </c>
    </row>
    <row r="883" spans="1:9" x14ac:dyDescent="0.25">
      <c r="A883" t="s">
        <v>1456</v>
      </c>
      <c r="B883" t="s">
        <v>726</v>
      </c>
      <c r="D883">
        <v>0</v>
      </c>
      <c r="E883">
        <v>0</v>
      </c>
      <c r="F883">
        <v>1</v>
      </c>
      <c r="G883">
        <v>0</v>
      </c>
      <c r="H883">
        <v>1</v>
      </c>
      <c r="I883">
        <v>154516</v>
      </c>
    </row>
    <row r="884" spans="1:9" x14ac:dyDescent="0.25">
      <c r="A884" t="s">
        <v>1457</v>
      </c>
      <c r="B884" t="s">
        <v>785</v>
      </c>
      <c r="C884">
        <v>20.079999999999998</v>
      </c>
      <c r="D884">
        <v>0</v>
      </c>
      <c r="E884">
        <v>1</v>
      </c>
      <c r="F884">
        <v>1</v>
      </c>
      <c r="G884">
        <v>1</v>
      </c>
      <c r="H884">
        <v>1</v>
      </c>
      <c r="I884">
        <v>160396</v>
      </c>
    </row>
    <row r="885" spans="1:9" x14ac:dyDescent="0.25">
      <c r="A885" t="s">
        <v>1458</v>
      </c>
      <c r="D885">
        <v>1</v>
      </c>
      <c r="E885">
        <v>0</v>
      </c>
      <c r="F885">
        <v>0</v>
      </c>
      <c r="G885">
        <v>0</v>
      </c>
      <c r="H885">
        <v>1</v>
      </c>
      <c r="I885">
        <v>169343</v>
      </c>
    </row>
    <row r="886" spans="1:9" x14ac:dyDescent="0.25">
      <c r="A886" t="s">
        <v>1459</v>
      </c>
      <c r="D886">
        <v>0</v>
      </c>
      <c r="E886">
        <v>0</v>
      </c>
      <c r="F886">
        <v>1</v>
      </c>
      <c r="G886">
        <v>0</v>
      </c>
      <c r="H886">
        <v>1</v>
      </c>
      <c r="I886">
        <v>160560</v>
      </c>
    </row>
    <row r="887" spans="1:9" x14ac:dyDescent="0.25">
      <c r="A887" t="s">
        <v>1460</v>
      </c>
      <c r="B887" t="s">
        <v>1461</v>
      </c>
      <c r="D887">
        <v>0</v>
      </c>
      <c r="E887">
        <v>1</v>
      </c>
      <c r="F887">
        <v>0</v>
      </c>
      <c r="G887">
        <v>0</v>
      </c>
      <c r="H887">
        <v>1</v>
      </c>
      <c r="I887">
        <v>156639</v>
      </c>
    </row>
    <row r="888" spans="1:9" x14ac:dyDescent="0.25">
      <c r="A888" t="s">
        <v>1462</v>
      </c>
      <c r="B888" t="s">
        <v>1463</v>
      </c>
      <c r="D888">
        <v>1</v>
      </c>
      <c r="E888">
        <v>0</v>
      </c>
      <c r="F888">
        <v>1</v>
      </c>
      <c r="G888">
        <v>0</v>
      </c>
      <c r="H888">
        <v>1</v>
      </c>
      <c r="I888">
        <v>171226</v>
      </c>
    </row>
    <row r="889" spans="1:9" x14ac:dyDescent="0.25">
      <c r="A889" t="s">
        <v>1464</v>
      </c>
      <c r="B889" t="s">
        <v>726</v>
      </c>
      <c r="D889">
        <v>0</v>
      </c>
      <c r="E889">
        <v>1</v>
      </c>
      <c r="F889">
        <v>1</v>
      </c>
      <c r="G889">
        <v>0</v>
      </c>
      <c r="H889">
        <v>1</v>
      </c>
      <c r="I889">
        <v>167559</v>
      </c>
    </row>
    <row r="890" spans="1:9" x14ac:dyDescent="0.25">
      <c r="A890" t="s">
        <v>1465</v>
      </c>
      <c r="B890" t="s">
        <v>1142</v>
      </c>
      <c r="D890">
        <v>0</v>
      </c>
      <c r="E890">
        <v>1</v>
      </c>
      <c r="F890">
        <v>1</v>
      </c>
      <c r="G890">
        <v>0</v>
      </c>
      <c r="H890">
        <v>1</v>
      </c>
      <c r="I890">
        <v>152804</v>
      </c>
    </row>
    <row r="891" spans="1:9" x14ac:dyDescent="0.25">
      <c r="A891" t="s">
        <v>1466</v>
      </c>
      <c r="D891">
        <v>0</v>
      </c>
      <c r="E891">
        <v>0</v>
      </c>
      <c r="F891">
        <v>1</v>
      </c>
      <c r="G891">
        <v>0</v>
      </c>
      <c r="H891">
        <v>1</v>
      </c>
      <c r="I891">
        <v>155251</v>
      </c>
    </row>
    <row r="892" spans="1:9" x14ac:dyDescent="0.25">
      <c r="A892" t="s">
        <v>1467</v>
      </c>
      <c r="D892">
        <v>0</v>
      </c>
      <c r="E892">
        <v>0</v>
      </c>
      <c r="F892">
        <v>0</v>
      </c>
      <c r="G892">
        <v>1</v>
      </c>
      <c r="H892">
        <v>1</v>
      </c>
      <c r="I892">
        <v>165822</v>
      </c>
    </row>
    <row r="893" spans="1:9" x14ac:dyDescent="0.25">
      <c r="A893" t="s">
        <v>1468</v>
      </c>
      <c r="B893" t="s">
        <v>1306</v>
      </c>
      <c r="D893">
        <v>1</v>
      </c>
      <c r="E893">
        <v>0</v>
      </c>
      <c r="F893">
        <v>1</v>
      </c>
      <c r="G893">
        <v>0</v>
      </c>
      <c r="H893">
        <v>1</v>
      </c>
      <c r="I893">
        <v>161288</v>
      </c>
    </row>
    <row r="894" spans="1:9" x14ac:dyDescent="0.25">
      <c r="A894" t="s">
        <v>1469</v>
      </c>
      <c r="D894">
        <v>1</v>
      </c>
      <c r="E894">
        <v>0</v>
      </c>
      <c r="F894">
        <v>0</v>
      </c>
      <c r="G894">
        <v>0</v>
      </c>
      <c r="H894">
        <v>1</v>
      </c>
      <c r="I894">
        <v>157092</v>
      </c>
    </row>
    <row r="895" spans="1:9" x14ac:dyDescent="0.25">
      <c r="A895" t="s">
        <v>1470</v>
      </c>
      <c r="D895">
        <v>1</v>
      </c>
      <c r="E895">
        <v>0</v>
      </c>
      <c r="F895">
        <v>0</v>
      </c>
      <c r="G895">
        <v>0</v>
      </c>
      <c r="H895">
        <v>1</v>
      </c>
      <c r="I895">
        <v>168227</v>
      </c>
    </row>
    <row r="896" spans="1:9" x14ac:dyDescent="0.25">
      <c r="A896" t="s">
        <v>1471</v>
      </c>
      <c r="D896">
        <v>0</v>
      </c>
      <c r="E896">
        <v>1</v>
      </c>
      <c r="F896">
        <v>0</v>
      </c>
      <c r="G896">
        <v>0</v>
      </c>
      <c r="H896">
        <v>1</v>
      </c>
      <c r="I896">
        <v>164053</v>
      </c>
    </row>
    <row r="897" spans="1:9" x14ac:dyDescent="0.25">
      <c r="A897" t="s">
        <v>1472</v>
      </c>
      <c r="D897">
        <v>0</v>
      </c>
      <c r="E897">
        <v>1</v>
      </c>
      <c r="F897">
        <v>0</v>
      </c>
      <c r="G897">
        <v>0</v>
      </c>
      <c r="H897">
        <v>1</v>
      </c>
      <c r="I897">
        <v>155692</v>
      </c>
    </row>
    <row r="898" spans="1:9" x14ac:dyDescent="0.25">
      <c r="A898" t="s">
        <v>1473</v>
      </c>
      <c r="D898">
        <v>0</v>
      </c>
      <c r="E898">
        <v>1</v>
      </c>
      <c r="F898">
        <v>0</v>
      </c>
      <c r="G898">
        <v>0</v>
      </c>
      <c r="H898">
        <v>1</v>
      </c>
      <c r="I898">
        <v>170346</v>
      </c>
    </row>
    <row r="899" spans="1:9" x14ac:dyDescent="0.25">
      <c r="A899" t="s">
        <v>1474</v>
      </c>
      <c r="D899">
        <v>0</v>
      </c>
      <c r="E899">
        <v>0</v>
      </c>
      <c r="F899">
        <v>0</v>
      </c>
      <c r="G899">
        <v>1</v>
      </c>
      <c r="H899">
        <v>1</v>
      </c>
      <c r="I899">
        <v>157547</v>
      </c>
    </row>
    <row r="900" spans="1:9" x14ac:dyDescent="0.25">
      <c r="A900" t="s">
        <v>1475</v>
      </c>
      <c r="D900">
        <v>1</v>
      </c>
      <c r="E900">
        <v>0</v>
      </c>
      <c r="F900">
        <v>0</v>
      </c>
      <c r="G900">
        <v>0</v>
      </c>
      <c r="H900">
        <v>1</v>
      </c>
      <c r="I900">
        <v>154106</v>
      </c>
    </row>
    <row r="901" spans="1:9" x14ac:dyDescent="0.25">
      <c r="A901" t="s">
        <v>1476</v>
      </c>
      <c r="D901">
        <v>1</v>
      </c>
      <c r="E901">
        <v>0</v>
      </c>
      <c r="F901">
        <v>0</v>
      </c>
      <c r="G901">
        <v>0</v>
      </c>
      <c r="H901">
        <v>1</v>
      </c>
      <c r="I901">
        <v>158320</v>
      </c>
    </row>
    <row r="902" spans="1:9" x14ac:dyDescent="0.25">
      <c r="A902" t="s">
        <v>1477</v>
      </c>
      <c r="B902" t="s">
        <v>1478</v>
      </c>
      <c r="D902">
        <v>1</v>
      </c>
      <c r="E902">
        <v>1</v>
      </c>
      <c r="F902">
        <v>0</v>
      </c>
      <c r="G902">
        <v>0</v>
      </c>
      <c r="H902">
        <v>1</v>
      </c>
      <c r="I902">
        <v>160894</v>
      </c>
    </row>
    <row r="903" spans="1:9" x14ac:dyDescent="0.25">
      <c r="A903" t="s">
        <v>1479</v>
      </c>
      <c r="B903" t="s">
        <v>726</v>
      </c>
      <c r="D903">
        <v>0</v>
      </c>
      <c r="E903">
        <v>1</v>
      </c>
      <c r="F903">
        <v>0</v>
      </c>
      <c r="G903">
        <v>0</v>
      </c>
      <c r="H903">
        <v>1</v>
      </c>
      <c r="I903">
        <v>171435</v>
      </c>
    </row>
    <row r="904" spans="1:9" x14ac:dyDescent="0.25">
      <c r="A904" t="s">
        <v>1480</v>
      </c>
      <c r="D904">
        <v>0</v>
      </c>
      <c r="E904">
        <v>0</v>
      </c>
      <c r="F904">
        <v>1</v>
      </c>
      <c r="G904">
        <v>0</v>
      </c>
      <c r="H904">
        <v>1</v>
      </c>
      <c r="I904">
        <v>167811</v>
      </c>
    </row>
    <row r="905" spans="1:9" x14ac:dyDescent="0.25">
      <c r="A905" t="s">
        <v>1481</v>
      </c>
      <c r="D905">
        <v>0</v>
      </c>
      <c r="E905">
        <v>0</v>
      </c>
      <c r="F905">
        <v>1</v>
      </c>
      <c r="G905">
        <v>0</v>
      </c>
      <c r="H905">
        <v>1</v>
      </c>
      <c r="I905">
        <v>153015</v>
      </c>
    </row>
    <row r="906" spans="1:9" x14ac:dyDescent="0.25">
      <c r="A906" t="s">
        <v>1482</v>
      </c>
      <c r="B906" t="s">
        <v>1483</v>
      </c>
      <c r="D906">
        <v>1</v>
      </c>
      <c r="E906">
        <v>0</v>
      </c>
      <c r="F906">
        <v>0</v>
      </c>
      <c r="G906">
        <v>0</v>
      </c>
      <c r="H906">
        <v>1</v>
      </c>
      <c r="I906">
        <v>158852</v>
      </c>
    </row>
    <row r="907" spans="1:9" x14ac:dyDescent="0.25">
      <c r="A907" t="s">
        <v>1484</v>
      </c>
      <c r="B907" t="s">
        <v>726</v>
      </c>
      <c r="D907">
        <v>1</v>
      </c>
      <c r="E907">
        <v>0</v>
      </c>
      <c r="F907">
        <v>1</v>
      </c>
      <c r="G907">
        <v>0</v>
      </c>
      <c r="H907">
        <v>1</v>
      </c>
      <c r="I907">
        <v>155397</v>
      </c>
    </row>
    <row r="908" spans="1:9" x14ac:dyDescent="0.25">
      <c r="A908" t="s">
        <v>1485</v>
      </c>
      <c r="D908">
        <v>1</v>
      </c>
      <c r="E908">
        <v>0</v>
      </c>
      <c r="F908">
        <v>0</v>
      </c>
      <c r="G908">
        <v>0</v>
      </c>
      <c r="H908">
        <v>1</v>
      </c>
      <c r="I908">
        <v>170016</v>
      </c>
    </row>
    <row r="909" spans="1:9" x14ac:dyDescent="0.25">
      <c r="A909" t="s">
        <v>1486</v>
      </c>
      <c r="D909">
        <v>0</v>
      </c>
      <c r="E909">
        <v>1</v>
      </c>
      <c r="F909">
        <v>0</v>
      </c>
      <c r="G909">
        <v>0</v>
      </c>
      <c r="H909">
        <v>1</v>
      </c>
      <c r="I909">
        <v>168405</v>
      </c>
    </row>
    <row r="910" spans="1:9" x14ac:dyDescent="0.25">
      <c r="A910" t="s">
        <v>1487</v>
      </c>
      <c r="B910" t="s">
        <v>726</v>
      </c>
      <c r="D910">
        <v>1</v>
      </c>
      <c r="E910">
        <v>0</v>
      </c>
      <c r="F910">
        <v>0</v>
      </c>
      <c r="G910">
        <v>0</v>
      </c>
      <c r="H910">
        <v>1</v>
      </c>
      <c r="I910">
        <v>159195</v>
      </c>
    </row>
    <row r="911" spans="1:9" x14ac:dyDescent="0.25">
      <c r="A911" t="s">
        <v>1488</v>
      </c>
      <c r="D911">
        <v>0</v>
      </c>
      <c r="E911">
        <v>0</v>
      </c>
      <c r="F911">
        <v>1</v>
      </c>
      <c r="G911">
        <v>0</v>
      </c>
      <c r="H911">
        <v>1</v>
      </c>
      <c r="I911">
        <v>165055</v>
      </c>
    </row>
    <row r="912" spans="1:9" x14ac:dyDescent="0.25">
      <c r="A912" t="s">
        <v>1489</v>
      </c>
      <c r="D912">
        <v>1</v>
      </c>
      <c r="E912">
        <v>0</v>
      </c>
      <c r="F912">
        <v>0</v>
      </c>
      <c r="G912">
        <v>0</v>
      </c>
      <c r="H912">
        <v>1</v>
      </c>
      <c r="I912">
        <v>160228</v>
      </c>
    </row>
    <row r="913" spans="1:9" x14ac:dyDescent="0.25">
      <c r="A913" t="s">
        <v>1490</v>
      </c>
      <c r="D913">
        <v>0</v>
      </c>
      <c r="E913">
        <v>1</v>
      </c>
      <c r="F913">
        <v>0</v>
      </c>
      <c r="G913">
        <v>0</v>
      </c>
      <c r="H913">
        <v>1</v>
      </c>
      <c r="I913">
        <v>156488</v>
      </c>
    </row>
    <row r="914" spans="1:9" x14ac:dyDescent="0.25">
      <c r="A914" t="s">
        <v>1491</v>
      </c>
      <c r="D914">
        <v>0</v>
      </c>
      <c r="E914">
        <v>0</v>
      </c>
      <c r="F914">
        <v>0</v>
      </c>
      <c r="G914">
        <v>1</v>
      </c>
      <c r="H914">
        <v>1</v>
      </c>
      <c r="I914">
        <v>163300</v>
      </c>
    </row>
    <row r="915" spans="1:9" x14ac:dyDescent="0.25">
      <c r="A915" t="s">
        <v>1492</v>
      </c>
      <c r="D915">
        <v>0</v>
      </c>
      <c r="E915">
        <v>1</v>
      </c>
      <c r="F915">
        <v>0</v>
      </c>
      <c r="G915">
        <v>0</v>
      </c>
      <c r="H915">
        <v>1</v>
      </c>
      <c r="I915">
        <v>152727</v>
      </c>
    </row>
    <row r="916" spans="1:9" x14ac:dyDescent="0.25">
      <c r="A916" t="s">
        <v>1493</v>
      </c>
      <c r="D916">
        <v>0</v>
      </c>
      <c r="E916">
        <v>0</v>
      </c>
      <c r="F916">
        <v>1</v>
      </c>
      <c r="G916">
        <v>0</v>
      </c>
      <c r="H916">
        <v>1</v>
      </c>
      <c r="I916">
        <v>158544</v>
      </c>
    </row>
    <row r="917" spans="1:9" x14ac:dyDescent="0.25">
      <c r="A917" t="s">
        <v>1494</v>
      </c>
      <c r="B917" t="s">
        <v>1495</v>
      </c>
      <c r="D917">
        <v>1</v>
      </c>
      <c r="E917">
        <v>0</v>
      </c>
      <c r="F917">
        <v>0</v>
      </c>
      <c r="G917">
        <v>0</v>
      </c>
      <c r="H917">
        <v>1</v>
      </c>
      <c r="I917">
        <v>155083</v>
      </c>
    </row>
    <row r="918" spans="1:9" x14ac:dyDescent="0.25">
      <c r="A918" t="s">
        <v>1496</v>
      </c>
      <c r="B918" t="s">
        <v>1497</v>
      </c>
      <c r="D918">
        <v>1</v>
      </c>
      <c r="E918">
        <v>0</v>
      </c>
      <c r="F918">
        <v>0</v>
      </c>
      <c r="G918">
        <v>0</v>
      </c>
      <c r="H918">
        <v>1</v>
      </c>
      <c r="I918">
        <v>169683</v>
      </c>
    </row>
    <row r="919" spans="1:9" x14ac:dyDescent="0.25">
      <c r="A919" t="s">
        <v>1498</v>
      </c>
      <c r="D919">
        <v>0</v>
      </c>
      <c r="E919">
        <v>0</v>
      </c>
      <c r="F919">
        <v>0</v>
      </c>
      <c r="G919">
        <v>1</v>
      </c>
      <c r="H919">
        <v>1</v>
      </c>
      <c r="I919">
        <v>156993</v>
      </c>
    </row>
    <row r="920" spans="1:9" x14ac:dyDescent="0.25">
      <c r="A920" t="s">
        <v>1499</v>
      </c>
      <c r="D920">
        <v>1</v>
      </c>
      <c r="E920">
        <v>0</v>
      </c>
      <c r="F920">
        <v>0</v>
      </c>
      <c r="G920">
        <v>0</v>
      </c>
      <c r="H920">
        <v>1</v>
      </c>
      <c r="I920">
        <v>159014</v>
      </c>
    </row>
    <row r="921" spans="1:9" x14ac:dyDescent="0.25">
      <c r="A921" t="s">
        <v>1500</v>
      </c>
      <c r="D921">
        <v>0</v>
      </c>
      <c r="E921">
        <v>1</v>
      </c>
      <c r="F921">
        <v>0</v>
      </c>
      <c r="G921">
        <v>0</v>
      </c>
      <c r="H921">
        <v>1</v>
      </c>
      <c r="I921">
        <v>155574</v>
      </c>
    </row>
    <row r="922" spans="1:9" x14ac:dyDescent="0.25">
      <c r="A922" t="s">
        <v>1501</v>
      </c>
      <c r="D922">
        <v>0</v>
      </c>
      <c r="E922">
        <v>0</v>
      </c>
      <c r="F922">
        <v>1</v>
      </c>
      <c r="G922">
        <v>0</v>
      </c>
      <c r="H922">
        <v>1</v>
      </c>
      <c r="I922">
        <v>170210</v>
      </c>
    </row>
    <row r="923" spans="1:9" x14ac:dyDescent="0.25">
      <c r="A923" t="s">
        <v>1502</v>
      </c>
      <c r="B923" t="s">
        <v>726</v>
      </c>
      <c r="D923">
        <v>1</v>
      </c>
      <c r="E923">
        <v>0</v>
      </c>
      <c r="F923">
        <v>0</v>
      </c>
      <c r="G923">
        <v>0</v>
      </c>
      <c r="H923">
        <v>1</v>
      </c>
      <c r="I923">
        <v>166229</v>
      </c>
    </row>
    <row r="924" spans="1:9" x14ac:dyDescent="0.25">
      <c r="A924" t="s">
        <v>1503</v>
      </c>
      <c r="D924">
        <v>0</v>
      </c>
      <c r="E924">
        <v>0</v>
      </c>
      <c r="F924">
        <v>1</v>
      </c>
      <c r="G924">
        <v>0</v>
      </c>
      <c r="H924">
        <v>1</v>
      </c>
      <c r="I924">
        <v>157464</v>
      </c>
    </row>
    <row r="925" spans="1:9" x14ac:dyDescent="0.25">
      <c r="A925" t="s">
        <v>1504</v>
      </c>
      <c r="D925">
        <v>0</v>
      </c>
      <c r="E925">
        <v>1</v>
      </c>
      <c r="F925">
        <v>0</v>
      </c>
      <c r="G925">
        <v>0</v>
      </c>
      <c r="H925">
        <v>1</v>
      </c>
      <c r="I925">
        <v>164485</v>
      </c>
    </row>
    <row r="926" spans="1:9" x14ac:dyDescent="0.25">
      <c r="A926" t="s">
        <v>1505</v>
      </c>
      <c r="D926">
        <v>1</v>
      </c>
      <c r="E926">
        <v>0</v>
      </c>
      <c r="F926">
        <v>0</v>
      </c>
      <c r="G926">
        <v>0</v>
      </c>
      <c r="H926">
        <v>1</v>
      </c>
      <c r="I926">
        <v>159533</v>
      </c>
    </row>
    <row r="927" spans="1:9" x14ac:dyDescent="0.25">
      <c r="A927" t="s">
        <v>1506</v>
      </c>
      <c r="B927" t="s">
        <v>726</v>
      </c>
      <c r="D927">
        <v>0</v>
      </c>
      <c r="E927">
        <v>0</v>
      </c>
      <c r="F927">
        <v>1</v>
      </c>
      <c r="G927">
        <v>0</v>
      </c>
      <c r="H927">
        <v>1</v>
      </c>
      <c r="I927">
        <v>156343</v>
      </c>
    </row>
    <row r="928" spans="1:9" x14ac:dyDescent="0.25">
      <c r="A928" t="s">
        <v>1507</v>
      </c>
      <c r="D928">
        <v>1</v>
      </c>
      <c r="E928">
        <v>0</v>
      </c>
      <c r="F928">
        <v>0</v>
      </c>
      <c r="G928">
        <v>0</v>
      </c>
      <c r="H928">
        <v>1</v>
      </c>
      <c r="I928">
        <v>152437</v>
      </c>
    </row>
    <row r="929" spans="1:9" x14ac:dyDescent="0.25">
      <c r="A929" t="s">
        <v>1508</v>
      </c>
      <c r="D929">
        <v>0</v>
      </c>
      <c r="E929">
        <v>1</v>
      </c>
      <c r="F929">
        <v>0</v>
      </c>
      <c r="G929">
        <v>0</v>
      </c>
      <c r="H929">
        <v>1</v>
      </c>
      <c r="I929">
        <v>165350</v>
      </c>
    </row>
    <row r="930" spans="1:9" x14ac:dyDescent="0.25">
      <c r="A930" t="s">
        <v>1509</v>
      </c>
      <c r="D930">
        <v>0</v>
      </c>
      <c r="E930">
        <v>1</v>
      </c>
      <c r="F930">
        <v>0</v>
      </c>
      <c r="G930">
        <v>0</v>
      </c>
      <c r="H930">
        <v>1</v>
      </c>
      <c r="I930">
        <v>160816</v>
      </c>
    </row>
    <row r="931" spans="1:9" x14ac:dyDescent="0.25">
      <c r="A931" t="s">
        <v>1510</v>
      </c>
      <c r="B931" t="s">
        <v>726</v>
      </c>
      <c r="D931">
        <v>0</v>
      </c>
      <c r="E931">
        <v>1</v>
      </c>
      <c r="F931">
        <v>0</v>
      </c>
      <c r="G931">
        <v>0</v>
      </c>
      <c r="H931">
        <v>1</v>
      </c>
      <c r="I931">
        <v>156719</v>
      </c>
    </row>
    <row r="932" spans="1:9" x14ac:dyDescent="0.25">
      <c r="A932" t="s">
        <v>1511</v>
      </c>
      <c r="D932">
        <v>0</v>
      </c>
      <c r="E932">
        <v>0</v>
      </c>
      <c r="F932">
        <v>1</v>
      </c>
      <c r="G932">
        <v>0</v>
      </c>
      <c r="H932">
        <v>1</v>
      </c>
      <c r="I932">
        <v>171321</v>
      </c>
    </row>
    <row r="933" spans="1:9" x14ac:dyDescent="0.25">
      <c r="A933" t="s">
        <v>1512</v>
      </c>
      <c r="D933">
        <v>0</v>
      </c>
      <c r="E933">
        <v>0</v>
      </c>
      <c r="F933">
        <v>1</v>
      </c>
      <c r="G933">
        <v>0</v>
      </c>
      <c r="H933">
        <v>1</v>
      </c>
      <c r="I933">
        <v>152911</v>
      </c>
    </row>
    <row r="934" spans="1:9" x14ac:dyDescent="0.25">
      <c r="A934" t="s">
        <v>1513</v>
      </c>
      <c r="D934">
        <v>1</v>
      </c>
      <c r="E934">
        <v>0</v>
      </c>
      <c r="F934">
        <v>0</v>
      </c>
      <c r="G934">
        <v>0</v>
      </c>
      <c r="H934">
        <v>1</v>
      </c>
      <c r="I934">
        <v>164146</v>
      </c>
    </row>
    <row r="935" spans="1:9" x14ac:dyDescent="0.25">
      <c r="A935" t="s">
        <v>1514</v>
      </c>
      <c r="D935">
        <v>0</v>
      </c>
      <c r="E935">
        <v>0</v>
      </c>
      <c r="F935">
        <v>0</v>
      </c>
      <c r="G935">
        <v>1</v>
      </c>
      <c r="H935">
        <v>1</v>
      </c>
      <c r="I935">
        <v>159132</v>
      </c>
    </row>
    <row r="936" spans="1:9" x14ac:dyDescent="0.25">
      <c r="A936" t="s">
        <v>1515</v>
      </c>
      <c r="D936">
        <v>1</v>
      </c>
      <c r="E936">
        <v>0</v>
      </c>
      <c r="F936">
        <v>0</v>
      </c>
      <c r="G936">
        <v>0</v>
      </c>
      <c r="H936">
        <v>1</v>
      </c>
      <c r="I936">
        <v>170577</v>
      </c>
    </row>
    <row r="937" spans="1:9" x14ac:dyDescent="0.25">
      <c r="A937" t="s">
        <v>1516</v>
      </c>
      <c r="D937">
        <v>1</v>
      </c>
      <c r="E937">
        <v>0</v>
      </c>
      <c r="F937">
        <v>0</v>
      </c>
      <c r="G937">
        <v>0</v>
      </c>
      <c r="H937">
        <v>1</v>
      </c>
      <c r="I937">
        <v>166467</v>
      </c>
    </row>
    <row r="938" spans="1:9" x14ac:dyDescent="0.25">
      <c r="A938" t="s">
        <v>1517</v>
      </c>
      <c r="D938">
        <v>1</v>
      </c>
      <c r="E938">
        <v>0</v>
      </c>
      <c r="F938">
        <v>0</v>
      </c>
      <c r="G938">
        <v>0</v>
      </c>
      <c r="H938">
        <v>1</v>
      </c>
      <c r="I938">
        <v>157679</v>
      </c>
    </row>
    <row r="939" spans="1:9" x14ac:dyDescent="0.25">
      <c r="A939" t="s">
        <v>1518</v>
      </c>
      <c r="B939" t="s">
        <v>1519</v>
      </c>
      <c r="D939">
        <v>0</v>
      </c>
      <c r="E939">
        <v>1</v>
      </c>
      <c r="F939">
        <v>0</v>
      </c>
      <c r="G939">
        <v>0</v>
      </c>
      <c r="H939">
        <v>1</v>
      </c>
      <c r="I939">
        <v>166673</v>
      </c>
    </row>
    <row r="940" spans="1:9" x14ac:dyDescent="0.25">
      <c r="A940" t="s">
        <v>1520</v>
      </c>
      <c r="D940">
        <v>1</v>
      </c>
      <c r="E940">
        <v>0</v>
      </c>
      <c r="F940">
        <v>0</v>
      </c>
      <c r="G940">
        <v>0</v>
      </c>
      <c r="H940">
        <v>1</v>
      </c>
      <c r="I940">
        <v>168946</v>
      </c>
    </row>
    <row r="941" spans="1:9" x14ac:dyDescent="0.25">
      <c r="A941" t="s">
        <v>1521</v>
      </c>
      <c r="D941">
        <v>0</v>
      </c>
      <c r="E941">
        <v>0</v>
      </c>
      <c r="F941">
        <v>1</v>
      </c>
      <c r="G941">
        <v>0</v>
      </c>
      <c r="H941">
        <v>1</v>
      </c>
      <c r="I941">
        <v>160139</v>
      </c>
    </row>
    <row r="942" spans="1:9" x14ac:dyDescent="0.25">
      <c r="A942" t="s">
        <v>1522</v>
      </c>
      <c r="D942">
        <v>0</v>
      </c>
      <c r="E942">
        <v>0</v>
      </c>
      <c r="F942">
        <v>0</v>
      </c>
      <c r="G942">
        <v>1</v>
      </c>
      <c r="H942">
        <v>1</v>
      </c>
      <c r="I942">
        <v>163143</v>
      </c>
    </row>
    <row r="943" spans="1:9" x14ac:dyDescent="0.25">
      <c r="A943" t="s">
        <v>1523</v>
      </c>
      <c r="D943">
        <v>0</v>
      </c>
      <c r="E943">
        <v>0</v>
      </c>
      <c r="F943">
        <v>0</v>
      </c>
      <c r="G943">
        <v>1</v>
      </c>
      <c r="H943">
        <v>1</v>
      </c>
      <c r="I943">
        <v>158427</v>
      </c>
    </row>
    <row r="944" spans="1:9" x14ac:dyDescent="0.25">
      <c r="A944" t="s">
        <v>1524</v>
      </c>
      <c r="D944">
        <v>0</v>
      </c>
      <c r="E944">
        <v>1</v>
      </c>
      <c r="F944">
        <v>0</v>
      </c>
      <c r="G944">
        <v>0</v>
      </c>
      <c r="H944">
        <v>1</v>
      </c>
      <c r="I944">
        <v>161119</v>
      </c>
    </row>
    <row r="945" spans="1:9" x14ac:dyDescent="0.25">
      <c r="A945" t="s">
        <v>1525</v>
      </c>
      <c r="D945">
        <v>1</v>
      </c>
      <c r="E945">
        <v>0</v>
      </c>
      <c r="F945">
        <v>0</v>
      </c>
      <c r="G945">
        <v>0</v>
      </c>
      <c r="H945">
        <v>1</v>
      </c>
      <c r="I945">
        <v>156890</v>
      </c>
    </row>
    <row r="946" spans="1:9" x14ac:dyDescent="0.25">
      <c r="A946" t="s">
        <v>1526</v>
      </c>
      <c r="B946" t="s">
        <v>1527</v>
      </c>
      <c r="D946">
        <v>0</v>
      </c>
      <c r="E946">
        <v>0</v>
      </c>
      <c r="F946">
        <v>1</v>
      </c>
      <c r="G946">
        <v>0</v>
      </c>
      <c r="H946">
        <v>1</v>
      </c>
      <c r="I946">
        <v>166077</v>
      </c>
    </row>
    <row r="947" spans="1:9" x14ac:dyDescent="0.25">
      <c r="A947" t="s">
        <v>1528</v>
      </c>
      <c r="D947">
        <v>1</v>
      </c>
      <c r="E947">
        <v>0</v>
      </c>
      <c r="F947">
        <v>0</v>
      </c>
      <c r="G947">
        <v>0</v>
      </c>
      <c r="H947">
        <v>1</v>
      </c>
      <c r="I947">
        <v>161756</v>
      </c>
    </row>
    <row r="948" spans="1:9" x14ac:dyDescent="0.25">
      <c r="A948" t="s">
        <v>1529</v>
      </c>
      <c r="B948" t="s">
        <v>321</v>
      </c>
      <c r="C948">
        <v>0.84</v>
      </c>
      <c r="D948">
        <v>0</v>
      </c>
      <c r="E948">
        <v>0</v>
      </c>
      <c r="F948">
        <v>1</v>
      </c>
      <c r="G948">
        <v>0</v>
      </c>
      <c r="H948">
        <v>1</v>
      </c>
      <c r="I948">
        <v>168515</v>
      </c>
    </row>
    <row r="949" spans="1:9" x14ac:dyDescent="0.25">
      <c r="A949" t="s">
        <v>1530</v>
      </c>
      <c r="B949" t="s">
        <v>728</v>
      </c>
      <c r="D949">
        <v>0</v>
      </c>
      <c r="E949">
        <v>0</v>
      </c>
      <c r="F949">
        <v>1</v>
      </c>
      <c r="G949">
        <v>0</v>
      </c>
      <c r="H949">
        <v>1</v>
      </c>
      <c r="I949">
        <v>159247</v>
      </c>
    </row>
    <row r="950" spans="1:9" x14ac:dyDescent="0.25">
      <c r="A950" t="s">
        <v>1531</v>
      </c>
      <c r="D950">
        <v>0</v>
      </c>
      <c r="E950">
        <v>0</v>
      </c>
      <c r="F950">
        <v>1</v>
      </c>
      <c r="G950">
        <v>0</v>
      </c>
      <c r="H950">
        <v>1</v>
      </c>
      <c r="I950">
        <v>156158</v>
      </c>
    </row>
    <row r="951" spans="1:9" x14ac:dyDescent="0.25">
      <c r="A951" t="s">
        <v>1532</v>
      </c>
      <c r="B951" t="s">
        <v>1216</v>
      </c>
      <c r="D951">
        <v>0</v>
      </c>
      <c r="E951">
        <v>0</v>
      </c>
      <c r="F951">
        <v>0</v>
      </c>
      <c r="G951">
        <v>1</v>
      </c>
      <c r="H951">
        <v>1</v>
      </c>
      <c r="I951">
        <v>162713</v>
      </c>
    </row>
    <row r="952" spans="1:9" x14ac:dyDescent="0.25">
      <c r="A952" t="s">
        <v>1533</v>
      </c>
      <c r="B952" t="s">
        <v>1534</v>
      </c>
      <c r="D952">
        <v>0</v>
      </c>
      <c r="E952">
        <v>1</v>
      </c>
      <c r="F952">
        <v>1</v>
      </c>
      <c r="G952">
        <v>1</v>
      </c>
      <c r="H952">
        <v>1</v>
      </c>
      <c r="I952">
        <v>152377</v>
      </c>
    </row>
    <row r="953" spans="1:9" x14ac:dyDescent="0.25">
      <c r="A953" t="s">
        <v>1535</v>
      </c>
      <c r="D953">
        <v>1</v>
      </c>
      <c r="E953">
        <v>0</v>
      </c>
      <c r="F953">
        <v>0</v>
      </c>
      <c r="G953">
        <v>0</v>
      </c>
      <c r="H953">
        <v>1</v>
      </c>
      <c r="I953">
        <v>158038</v>
      </c>
    </row>
    <row r="954" spans="1:9" x14ac:dyDescent="0.25">
      <c r="A954" t="s">
        <v>1536</v>
      </c>
      <c r="D954">
        <v>0</v>
      </c>
      <c r="E954">
        <v>0</v>
      </c>
      <c r="F954">
        <v>0</v>
      </c>
      <c r="G954">
        <v>1</v>
      </c>
      <c r="H954">
        <v>1</v>
      </c>
      <c r="I954">
        <v>165309</v>
      </c>
    </row>
    <row r="955" spans="1:9" x14ac:dyDescent="0.25">
      <c r="A955" t="s">
        <v>1537</v>
      </c>
      <c r="D955">
        <v>1</v>
      </c>
      <c r="E955">
        <v>0</v>
      </c>
      <c r="F955">
        <v>0</v>
      </c>
      <c r="G955">
        <v>0</v>
      </c>
      <c r="H955">
        <v>1</v>
      </c>
      <c r="I955">
        <v>152838</v>
      </c>
    </row>
    <row r="956" spans="1:9" x14ac:dyDescent="0.25">
      <c r="A956" t="s">
        <v>1538</v>
      </c>
      <c r="D956">
        <v>0</v>
      </c>
      <c r="E956">
        <v>0</v>
      </c>
      <c r="F956">
        <v>1</v>
      </c>
      <c r="G956">
        <v>0</v>
      </c>
      <c r="H956">
        <v>1</v>
      </c>
      <c r="I956">
        <v>158732</v>
      </c>
    </row>
    <row r="957" spans="1:9" x14ac:dyDescent="0.25">
      <c r="A957" t="s">
        <v>1539</v>
      </c>
      <c r="D957">
        <v>0</v>
      </c>
      <c r="E957">
        <v>0</v>
      </c>
      <c r="F957">
        <v>1</v>
      </c>
      <c r="G957">
        <v>0</v>
      </c>
      <c r="H957">
        <v>1</v>
      </c>
      <c r="I957">
        <v>165882</v>
      </c>
    </row>
    <row r="958" spans="1:9" x14ac:dyDescent="0.25">
      <c r="A958" t="s">
        <v>1540</v>
      </c>
      <c r="D958">
        <v>1</v>
      </c>
      <c r="E958">
        <v>0</v>
      </c>
      <c r="F958">
        <v>0</v>
      </c>
      <c r="G958">
        <v>0</v>
      </c>
      <c r="H958">
        <v>1</v>
      </c>
      <c r="I958">
        <v>161291</v>
      </c>
    </row>
    <row r="959" spans="1:9" x14ac:dyDescent="0.25">
      <c r="A959" t="s">
        <v>1541</v>
      </c>
      <c r="D959">
        <v>0</v>
      </c>
      <c r="E959">
        <v>0</v>
      </c>
      <c r="F959">
        <v>1</v>
      </c>
      <c r="G959">
        <v>0</v>
      </c>
      <c r="H959">
        <v>1</v>
      </c>
      <c r="I959">
        <v>157096</v>
      </c>
    </row>
    <row r="960" spans="1:9" x14ac:dyDescent="0.25">
      <c r="A960" t="s">
        <v>1542</v>
      </c>
      <c r="D960">
        <v>1</v>
      </c>
      <c r="E960">
        <v>0</v>
      </c>
      <c r="F960">
        <v>0</v>
      </c>
      <c r="G960">
        <v>0</v>
      </c>
      <c r="H960">
        <v>1</v>
      </c>
      <c r="I960">
        <v>164059</v>
      </c>
    </row>
    <row r="961" spans="1:9" x14ac:dyDescent="0.25">
      <c r="A961" t="s">
        <v>1543</v>
      </c>
      <c r="D961">
        <v>0</v>
      </c>
      <c r="E961">
        <v>0</v>
      </c>
      <c r="F961">
        <v>0</v>
      </c>
      <c r="G961">
        <v>1</v>
      </c>
      <c r="H961">
        <v>1</v>
      </c>
      <c r="I961">
        <v>153442</v>
      </c>
    </row>
    <row r="962" spans="1:9" x14ac:dyDescent="0.25">
      <c r="A962" t="s">
        <v>1544</v>
      </c>
      <c r="D962">
        <v>0</v>
      </c>
      <c r="E962">
        <v>1</v>
      </c>
      <c r="F962">
        <v>0</v>
      </c>
      <c r="G962">
        <v>0</v>
      </c>
      <c r="H962">
        <v>1</v>
      </c>
      <c r="I962">
        <v>170426</v>
      </c>
    </row>
    <row r="963" spans="1:9" x14ac:dyDescent="0.25">
      <c r="A963" t="s">
        <v>1545</v>
      </c>
      <c r="B963" t="s">
        <v>1216</v>
      </c>
      <c r="D963">
        <v>1</v>
      </c>
      <c r="E963">
        <v>0</v>
      </c>
      <c r="F963">
        <v>0</v>
      </c>
      <c r="G963">
        <v>1</v>
      </c>
      <c r="H963">
        <v>1</v>
      </c>
      <c r="I963">
        <v>157562</v>
      </c>
    </row>
    <row r="964" spans="1:9" x14ac:dyDescent="0.25">
      <c r="A964" t="s">
        <v>1546</v>
      </c>
      <c r="B964" t="s">
        <v>726</v>
      </c>
      <c r="D964">
        <v>1</v>
      </c>
      <c r="E964">
        <v>0</v>
      </c>
      <c r="F964">
        <v>0</v>
      </c>
      <c r="G964">
        <v>1</v>
      </c>
      <c r="H964">
        <v>1</v>
      </c>
      <c r="I964">
        <v>168650</v>
      </c>
    </row>
    <row r="965" spans="1:9" x14ac:dyDescent="0.25">
      <c r="A965" t="s">
        <v>1547</v>
      </c>
      <c r="D965">
        <v>0</v>
      </c>
      <c r="E965">
        <v>1</v>
      </c>
      <c r="F965">
        <v>0</v>
      </c>
      <c r="G965">
        <v>0</v>
      </c>
      <c r="H965">
        <v>1</v>
      </c>
      <c r="I965">
        <v>153906</v>
      </c>
    </row>
    <row r="966" spans="1:9" x14ac:dyDescent="0.25">
      <c r="A966" t="s">
        <v>1548</v>
      </c>
      <c r="D966">
        <v>1</v>
      </c>
      <c r="E966">
        <v>0</v>
      </c>
      <c r="F966">
        <v>0</v>
      </c>
      <c r="G966">
        <v>0</v>
      </c>
      <c r="H966">
        <v>1</v>
      </c>
      <c r="I966">
        <v>168865</v>
      </c>
    </row>
    <row r="967" spans="1:9" x14ac:dyDescent="0.25">
      <c r="A967" t="s">
        <v>1549</v>
      </c>
      <c r="D967">
        <v>0</v>
      </c>
      <c r="E967">
        <v>1</v>
      </c>
      <c r="F967">
        <v>0</v>
      </c>
      <c r="G967">
        <v>0</v>
      </c>
      <c r="H967">
        <v>1</v>
      </c>
      <c r="I967">
        <v>154163</v>
      </c>
    </row>
    <row r="968" spans="1:9" x14ac:dyDescent="0.25">
      <c r="A968" t="s">
        <v>1550</v>
      </c>
      <c r="D968">
        <v>1</v>
      </c>
      <c r="E968">
        <v>0</v>
      </c>
      <c r="F968">
        <v>0</v>
      </c>
      <c r="G968">
        <v>0</v>
      </c>
      <c r="H968">
        <v>1</v>
      </c>
      <c r="I968">
        <v>167343</v>
      </c>
    </row>
    <row r="969" spans="1:9" x14ac:dyDescent="0.25">
      <c r="A969" t="s">
        <v>1551</v>
      </c>
      <c r="D969">
        <v>0</v>
      </c>
      <c r="E969">
        <v>0</v>
      </c>
      <c r="F969">
        <v>1</v>
      </c>
      <c r="G969">
        <v>0</v>
      </c>
      <c r="H969">
        <v>1</v>
      </c>
      <c r="I969">
        <v>152500</v>
      </c>
    </row>
    <row r="970" spans="1:9" x14ac:dyDescent="0.25">
      <c r="A970" t="s">
        <v>1552</v>
      </c>
      <c r="D970">
        <v>0</v>
      </c>
      <c r="E970">
        <v>0</v>
      </c>
      <c r="F970">
        <v>1</v>
      </c>
      <c r="G970">
        <v>0</v>
      </c>
      <c r="H970">
        <v>1</v>
      </c>
      <c r="I970">
        <v>158357</v>
      </c>
    </row>
    <row r="971" spans="1:9" x14ac:dyDescent="0.25">
      <c r="A971" t="s">
        <v>1553</v>
      </c>
      <c r="B971" t="s">
        <v>1554</v>
      </c>
      <c r="D971">
        <v>0</v>
      </c>
      <c r="E971">
        <v>1</v>
      </c>
      <c r="F971">
        <v>0</v>
      </c>
      <c r="G971">
        <v>0</v>
      </c>
      <c r="H971">
        <v>1</v>
      </c>
      <c r="I971">
        <v>154864</v>
      </c>
    </row>
    <row r="972" spans="1:9" x14ac:dyDescent="0.25">
      <c r="A972" t="s">
        <v>1555</v>
      </c>
      <c r="B972" t="s">
        <v>726</v>
      </c>
      <c r="D972">
        <v>1</v>
      </c>
      <c r="E972">
        <v>0</v>
      </c>
      <c r="F972">
        <v>1</v>
      </c>
      <c r="G972">
        <v>0</v>
      </c>
      <c r="H972">
        <v>1</v>
      </c>
      <c r="I972">
        <v>165516</v>
      </c>
    </row>
    <row r="973" spans="1:9" x14ac:dyDescent="0.25">
      <c r="A973" t="s">
        <v>1556</v>
      </c>
      <c r="D973">
        <v>1</v>
      </c>
      <c r="E973">
        <v>0</v>
      </c>
      <c r="F973">
        <v>0</v>
      </c>
      <c r="G973">
        <v>0</v>
      </c>
      <c r="H973">
        <v>1</v>
      </c>
      <c r="I973">
        <v>160898</v>
      </c>
    </row>
    <row r="974" spans="1:9" x14ac:dyDescent="0.25">
      <c r="A974" t="s">
        <v>1557</v>
      </c>
      <c r="D974">
        <v>0</v>
      </c>
      <c r="E974">
        <v>0</v>
      </c>
      <c r="F974">
        <v>1</v>
      </c>
      <c r="G974">
        <v>0</v>
      </c>
      <c r="H974">
        <v>1</v>
      </c>
      <c r="I974">
        <v>171460</v>
      </c>
    </row>
    <row r="975" spans="1:9" x14ac:dyDescent="0.25">
      <c r="A975" t="s">
        <v>1558</v>
      </c>
      <c r="D975">
        <v>0</v>
      </c>
      <c r="E975">
        <v>0</v>
      </c>
      <c r="F975">
        <v>0</v>
      </c>
      <c r="G975">
        <v>1</v>
      </c>
      <c r="H975">
        <v>1</v>
      </c>
      <c r="I975">
        <v>155400</v>
      </c>
    </row>
    <row r="976" spans="1:9" x14ac:dyDescent="0.25">
      <c r="A976" t="s">
        <v>1559</v>
      </c>
      <c r="D976">
        <v>1</v>
      </c>
      <c r="E976">
        <v>0</v>
      </c>
      <c r="F976">
        <v>0</v>
      </c>
      <c r="G976">
        <v>0</v>
      </c>
      <c r="H976">
        <v>1</v>
      </c>
      <c r="I976">
        <v>170019</v>
      </c>
    </row>
    <row r="977" spans="1:9" x14ac:dyDescent="0.25">
      <c r="A977" t="s">
        <v>1560</v>
      </c>
      <c r="D977">
        <v>0</v>
      </c>
      <c r="E977">
        <v>0</v>
      </c>
      <c r="F977">
        <v>1</v>
      </c>
      <c r="G977">
        <v>0</v>
      </c>
      <c r="H977">
        <v>1</v>
      </c>
      <c r="I977">
        <v>166043</v>
      </c>
    </row>
    <row r="978" spans="1:9" x14ac:dyDescent="0.25">
      <c r="A978" t="s">
        <v>1561</v>
      </c>
      <c r="D978">
        <v>0</v>
      </c>
      <c r="E978">
        <v>0</v>
      </c>
      <c r="F978">
        <v>1</v>
      </c>
      <c r="G978">
        <v>0</v>
      </c>
      <c r="H978">
        <v>1</v>
      </c>
      <c r="I978">
        <v>161561</v>
      </c>
    </row>
    <row r="979" spans="1:9" x14ac:dyDescent="0.25">
      <c r="A979" t="s">
        <v>1562</v>
      </c>
      <c r="D979">
        <v>0</v>
      </c>
      <c r="E979">
        <v>0</v>
      </c>
      <c r="F979">
        <v>1</v>
      </c>
      <c r="G979">
        <v>0</v>
      </c>
      <c r="H979">
        <v>1</v>
      </c>
      <c r="I979">
        <v>168410</v>
      </c>
    </row>
    <row r="980" spans="1:9" x14ac:dyDescent="0.25">
      <c r="A980" t="s">
        <v>1563</v>
      </c>
      <c r="B980" t="s">
        <v>785</v>
      </c>
      <c r="D980">
        <v>0</v>
      </c>
      <c r="E980">
        <v>0</v>
      </c>
      <c r="F980">
        <v>1</v>
      </c>
      <c r="G980">
        <v>0</v>
      </c>
      <c r="H980">
        <v>1</v>
      </c>
      <c r="I980">
        <v>164233</v>
      </c>
    </row>
    <row r="981" spans="1:9" x14ac:dyDescent="0.25">
      <c r="A981" t="s">
        <v>1564</v>
      </c>
      <c r="D981">
        <v>1</v>
      </c>
      <c r="E981">
        <v>0</v>
      </c>
      <c r="F981">
        <v>0</v>
      </c>
      <c r="G981">
        <v>0</v>
      </c>
      <c r="H981">
        <v>1</v>
      </c>
      <c r="I981">
        <v>153577</v>
      </c>
    </row>
    <row r="982" spans="1:9" x14ac:dyDescent="0.25">
      <c r="A982" t="s">
        <v>1565</v>
      </c>
      <c r="B982" t="s">
        <v>1566</v>
      </c>
      <c r="D982">
        <v>1</v>
      </c>
      <c r="E982">
        <v>0</v>
      </c>
      <c r="F982">
        <v>0</v>
      </c>
      <c r="G982">
        <v>0</v>
      </c>
      <c r="H982">
        <v>1</v>
      </c>
      <c r="I982">
        <v>154402</v>
      </c>
    </row>
    <row r="983" spans="1:9" x14ac:dyDescent="0.25">
      <c r="A983" t="s">
        <v>1567</v>
      </c>
      <c r="D983">
        <v>0</v>
      </c>
      <c r="E983">
        <v>0</v>
      </c>
      <c r="F983">
        <v>1</v>
      </c>
      <c r="G983">
        <v>0</v>
      </c>
      <c r="H983">
        <v>1</v>
      </c>
      <c r="I983">
        <v>160254</v>
      </c>
    </row>
    <row r="984" spans="1:9" x14ac:dyDescent="0.25">
      <c r="A984" t="s">
        <v>1568</v>
      </c>
      <c r="D984">
        <v>0</v>
      </c>
      <c r="E984">
        <v>0</v>
      </c>
      <c r="F984">
        <v>0</v>
      </c>
      <c r="G984">
        <v>1</v>
      </c>
      <c r="H984">
        <v>1</v>
      </c>
      <c r="I984">
        <v>165250</v>
      </c>
    </row>
    <row r="985" spans="1:9" x14ac:dyDescent="0.25">
      <c r="A985" t="s">
        <v>1569</v>
      </c>
      <c r="D985">
        <v>0</v>
      </c>
      <c r="E985">
        <v>1</v>
      </c>
      <c r="F985">
        <v>0</v>
      </c>
      <c r="G985">
        <v>0</v>
      </c>
      <c r="H985">
        <v>1</v>
      </c>
      <c r="I985">
        <v>171192</v>
      </c>
    </row>
    <row r="986" spans="1:9" x14ac:dyDescent="0.25">
      <c r="A986" t="s">
        <v>1570</v>
      </c>
      <c r="D986">
        <v>0</v>
      </c>
      <c r="E986">
        <v>0</v>
      </c>
      <c r="F986">
        <v>0</v>
      </c>
      <c r="G986">
        <v>1</v>
      </c>
      <c r="H986">
        <v>1</v>
      </c>
      <c r="I986">
        <v>163308</v>
      </c>
    </row>
    <row r="987" spans="1:9" x14ac:dyDescent="0.25">
      <c r="A987" t="s">
        <v>1571</v>
      </c>
      <c r="D987">
        <v>1</v>
      </c>
      <c r="E987">
        <v>0</v>
      </c>
      <c r="F987">
        <v>0</v>
      </c>
      <c r="G987">
        <v>0</v>
      </c>
      <c r="H987">
        <v>1</v>
      </c>
      <c r="I987">
        <v>158560</v>
      </c>
    </row>
    <row r="988" spans="1:9" x14ac:dyDescent="0.25">
      <c r="A988" t="s">
        <v>1572</v>
      </c>
      <c r="B988" t="s">
        <v>1573</v>
      </c>
      <c r="D988">
        <v>1</v>
      </c>
      <c r="E988">
        <v>0</v>
      </c>
      <c r="F988">
        <v>0</v>
      </c>
      <c r="G988">
        <v>0</v>
      </c>
      <c r="H988">
        <v>1</v>
      </c>
      <c r="I988">
        <v>161217</v>
      </c>
    </row>
    <row r="989" spans="1:9" x14ac:dyDescent="0.25">
      <c r="A989" t="s">
        <v>1574</v>
      </c>
      <c r="D989">
        <v>0</v>
      </c>
      <c r="E989">
        <v>0</v>
      </c>
      <c r="F989">
        <v>1</v>
      </c>
      <c r="G989">
        <v>0</v>
      </c>
      <c r="H989">
        <v>1</v>
      </c>
      <c r="I989">
        <v>168143</v>
      </c>
    </row>
    <row r="990" spans="1:9" x14ac:dyDescent="0.25">
      <c r="A990" t="s">
        <v>1575</v>
      </c>
      <c r="D990">
        <v>0</v>
      </c>
      <c r="E990">
        <v>0</v>
      </c>
      <c r="F990">
        <v>0</v>
      </c>
      <c r="G990">
        <v>1</v>
      </c>
      <c r="H990">
        <v>1</v>
      </c>
      <c r="I990">
        <v>163954</v>
      </c>
    </row>
    <row r="991" spans="1:9" x14ac:dyDescent="0.25">
      <c r="A991" t="s">
        <v>1576</v>
      </c>
      <c r="D991">
        <v>1</v>
      </c>
      <c r="E991">
        <v>0</v>
      </c>
      <c r="F991">
        <v>0</v>
      </c>
      <c r="G991">
        <v>0</v>
      </c>
      <c r="H991">
        <v>1</v>
      </c>
      <c r="I991">
        <v>161870</v>
      </c>
    </row>
    <row r="992" spans="1:9" x14ac:dyDescent="0.25">
      <c r="A992" t="s">
        <v>1577</v>
      </c>
      <c r="D992">
        <v>1</v>
      </c>
      <c r="E992">
        <v>0</v>
      </c>
      <c r="F992">
        <v>0</v>
      </c>
      <c r="G992">
        <v>0</v>
      </c>
      <c r="H992">
        <v>1</v>
      </c>
      <c r="I992">
        <v>159582</v>
      </c>
    </row>
    <row r="993" spans="1:9" x14ac:dyDescent="0.25">
      <c r="A993" t="s">
        <v>1578</v>
      </c>
      <c r="D993">
        <v>1</v>
      </c>
      <c r="E993">
        <v>0</v>
      </c>
      <c r="F993">
        <v>0</v>
      </c>
      <c r="G993">
        <v>0</v>
      </c>
      <c r="H993">
        <v>1</v>
      </c>
      <c r="I993">
        <v>168787</v>
      </c>
    </row>
    <row r="994" spans="1:9" x14ac:dyDescent="0.25">
      <c r="A994" t="s">
        <v>1579</v>
      </c>
      <c r="D994">
        <v>1</v>
      </c>
      <c r="E994">
        <v>0</v>
      </c>
      <c r="F994">
        <v>0</v>
      </c>
      <c r="G994">
        <v>0</v>
      </c>
      <c r="H994">
        <v>1</v>
      </c>
      <c r="I994">
        <v>164726</v>
      </c>
    </row>
    <row r="995" spans="1:9" x14ac:dyDescent="0.25">
      <c r="A995" t="s">
        <v>1580</v>
      </c>
      <c r="D995">
        <v>0</v>
      </c>
      <c r="E995">
        <v>1</v>
      </c>
      <c r="F995">
        <v>0</v>
      </c>
      <c r="G995">
        <v>0</v>
      </c>
      <c r="H995">
        <v>1</v>
      </c>
      <c r="I995">
        <v>153991</v>
      </c>
    </row>
    <row r="996" spans="1:9" x14ac:dyDescent="0.25">
      <c r="A996" t="s">
        <v>1581</v>
      </c>
      <c r="D996">
        <v>1</v>
      </c>
      <c r="E996">
        <v>0</v>
      </c>
      <c r="F996">
        <v>0</v>
      </c>
      <c r="G996">
        <v>0</v>
      </c>
      <c r="H996">
        <v>1</v>
      </c>
      <c r="I996">
        <v>171033</v>
      </c>
    </row>
    <row r="997" spans="1:9" x14ac:dyDescent="0.25">
      <c r="A997" t="s">
        <v>1582</v>
      </c>
      <c r="D997">
        <v>1</v>
      </c>
      <c r="E997">
        <v>0</v>
      </c>
      <c r="F997">
        <v>0</v>
      </c>
      <c r="G997">
        <v>0</v>
      </c>
      <c r="H997">
        <v>1</v>
      </c>
      <c r="I997">
        <v>167145</v>
      </c>
    </row>
    <row r="998" spans="1:9" x14ac:dyDescent="0.25">
      <c r="A998" t="s">
        <v>1583</v>
      </c>
      <c r="D998">
        <v>1</v>
      </c>
      <c r="E998">
        <v>0</v>
      </c>
      <c r="F998">
        <v>0</v>
      </c>
      <c r="G998">
        <v>0</v>
      </c>
      <c r="H998">
        <v>1</v>
      </c>
      <c r="I998">
        <v>162920</v>
      </c>
    </row>
    <row r="999" spans="1:9" x14ac:dyDescent="0.25">
      <c r="A999" t="s">
        <v>1584</v>
      </c>
      <c r="D999">
        <v>1</v>
      </c>
      <c r="E999">
        <v>0</v>
      </c>
      <c r="F999">
        <v>0</v>
      </c>
      <c r="G999">
        <v>0</v>
      </c>
      <c r="H999">
        <v>1</v>
      </c>
      <c r="I999">
        <v>158238</v>
      </c>
    </row>
    <row r="1000" spans="1:9" x14ac:dyDescent="0.25">
      <c r="A1000" t="s">
        <v>1585</v>
      </c>
      <c r="D1000">
        <v>1</v>
      </c>
      <c r="E1000">
        <v>0</v>
      </c>
      <c r="F1000">
        <v>0</v>
      </c>
      <c r="G1000">
        <v>0</v>
      </c>
      <c r="H1000">
        <v>1</v>
      </c>
      <c r="I1000">
        <v>165405</v>
      </c>
    </row>
    <row r="1001" spans="1:9" x14ac:dyDescent="0.25">
      <c r="A1001" t="s">
        <v>1586</v>
      </c>
      <c r="D1001">
        <v>0</v>
      </c>
      <c r="E1001">
        <v>0</v>
      </c>
      <c r="F1001">
        <v>1</v>
      </c>
      <c r="G1001">
        <v>0</v>
      </c>
      <c r="H1001">
        <v>1</v>
      </c>
      <c r="I1001">
        <v>160834</v>
      </c>
    </row>
    <row r="1002" spans="1:9" x14ac:dyDescent="0.25">
      <c r="A1002" t="s">
        <v>1587</v>
      </c>
      <c r="D1002">
        <v>1</v>
      </c>
      <c r="E1002">
        <v>0</v>
      </c>
      <c r="F1002">
        <v>0</v>
      </c>
      <c r="G1002">
        <v>0</v>
      </c>
      <c r="H1002">
        <v>1</v>
      </c>
      <c r="I1002">
        <v>171324</v>
      </c>
    </row>
    <row r="1003" spans="1:9" x14ac:dyDescent="0.25">
      <c r="A1003" t="s">
        <v>1588</v>
      </c>
      <c r="D1003">
        <v>0</v>
      </c>
      <c r="E1003">
        <v>1</v>
      </c>
      <c r="F1003">
        <v>0</v>
      </c>
      <c r="G1003">
        <v>0</v>
      </c>
      <c r="H1003">
        <v>1</v>
      </c>
      <c r="I1003">
        <v>163531</v>
      </c>
    </row>
    <row r="1004" spans="1:9" x14ac:dyDescent="0.25">
      <c r="A1004" t="s">
        <v>1589</v>
      </c>
      <c r="D1004">
        <v>0</v>
      </c>
      <c r="E1004">
        <v>1</v>
      </c>
      <c r="F1004">
        <v>0</v>
      </c>
      <c r="G1004">
        <v>0</v>
      </c>
      <c r="H1004">
        <v>1</v>
      </c>
      <c r="I1004">
        <v>158797</v>
      </c>
    </row>
    <row r="1005" spans="1:9" x14ac:dyDescent="0.25">
      <c r="A1005" t="s">
        <v>1590</v>
      </c>
      <c r="B1005" t="s">
        <v>726</v>
      </c>
      <c r="D1005">
        <v>0</v>
      </c>
      <c r="E1005">
        <v>1</v>
      </c>
      <c r="F1005">
        <v>0</v>
      </c>
      <c r="G1005">
        <v>1</v>
      </c>
      <c r="H1005">
        <v>1</v>
      </c>
      <c r="I1005">
        <v>161453</v>
      </c>
    </row>
    <row r="1006" spans="1:9" x14ac:dyDescent="0.25">
      <c r="A1006" t="s">
        <v>1591</v>
      </c>
      <c r="D1006">
        <v>1</v>
      </c>
      <c r="E1006">
        <v>0</v>
      </c>
      <c r="F1006">
        <v>0</v>
      </c>
      <c r="G1006">
        <v>0</v>
      </c>
      <c r="H1006">
        <v>1</v>
      </c>
      <c r="I1006">
        <v>157232</v>
      </c>
    </row>
    <row r="1007" spans="1:9" x14ac:dyDescent="0.25">
      <c r="A1007" t="s">
        <v>1592</v>
      </c>
      <c r="B1007" t="s">
        <v>1593</v>
      </c>
      <c r="D1007">
        <v>0</v>
      </c>
      <c r="E1007">
        <v>1</v>
      </c>
      <c r="F1007">
        <v>1</v>
      </c>
      <c r="G1007">
        <v>0</v>
      </c>
      <c r="H1007">
        <v>1</v>
      </c>
      <c r="I1007">
        <v>171852</v>
      </c>
    </row>
    <row r="1008" spans="1:9" x14ac:dyDescent="0.25">
      <c r="A1008" t="s">
        <v>1594</v>
      </c>
      <c r="D1008">
        <v>0</v>
      </c>
      <c r="E1008">
        <v>0</v>
      </c>
      <c r="F1008">
        <v>1</v>
      </c>
      <c r="G1008">
        <v>0</v>
      </c>
      <c r="H1008">
        <v>1</v>
      </c>
      <c r="I1008">
        <v>168341</v>
      </c>
    </row>
    <row r="1009" spans="1:9" x14ac:dyDescent="0.25">
      <c r="A1009" t="s">
        <v>1595</v>
      </c>
      <c r="D1009">
        <v>1</v>
      </c>
      <c r="E1009">
        <v>0</v>
      </c>
      <c r="F1009">
        <v>0</v>
      </c>
      <c r="G1009">
        <v>0</v>
      </c>
      <c r="H1009">
        <v>1</v>
      </c>
      <c r="I1009">
        <v>153516</v>
      </c>
    </row>
    <row r="1010" spans="1:9" x14ac:dyDescent="0.25">
      <c r="A1010" t="s">
        <v>1596</v>
      </c>
      <c r="D1010">
        <v>0</v>
      </c>
      <c r="E1010">
        <v>1</v>
      </c>
      <c r="F1010">
        <v>0</v>
      </c>
      <c r="G1010">
        <v>0</v>
      </c>
      <c r="H1010">
        <v>1</v>
      </c>
      <c r="I1010">
        <v>159136</v>
      </c>
    </row>
    <row r="1011" spans="1:9" x14ac:dyDescent="0.25">
      <c r="A1011" t="s">
        <v>1597</v>
      </c>
      <c r="B1011" t="s">
        <v>1598</v>
      </c>
      <c r="D1011">
        <v>0</v>
      </c>
      <c r="E1011">
        <v>1</v>
      </c>
      <c r="F1011">
        <v>0</v>
      </c>
      <c r="G1011">
        <v>0</v>
      </c>
      <c r="H1011">
        <v>1</v>
      </c>
      <c r="I1011">
        <v>166682</v>
      </c>
    </row>
    <row r="1012" spans="1:9" x14ac:dyDescent="0.25">
      <c r="A1012" t="s">
        <v>1599</v>
      </c>
      <c r="D1012">
        <v>0</v>
      </c>
      <c r="E1012">
        <v>1</v>
      </c>
      <c r="F1012">
        <v>0</v>
      </c>
      <c r="G1012">
        <v>0</v>
      </c>
      <c r="H1012">
        <v>1</v>
      </c>
      <c r="I1012">
        <v>157887</v>
      </c>
    </row>
    <row r="1013" spans="1:9" x14ac:dyDescent="0.25">
      <c r="A1013" t="s">
        <v>1600</v>
      </c>
      <c r="B1013" t="s">
        <v>785</v>
      </c>
      <c r="C1013">
        <v>1.04</v>
      </c>
      <c r="D1013">
        <v>0</v>
      </c>
      <c r="E1013">
        <v>0</v>
      </c>
      <c r="F1013">
        <v>1</v>
      </c>
      <c r="G1013">
        <v>1</v>
      </c>
      <c r="H1013">
        <v>1</v>
      </c>
      <c r="I1013">
        <v>168959</v>
      </c>
    </row>
    <row r="1014" spans="1:9" x14ac:dyDescent="0.25">
      <c r="A1014" t="s">
        <v>1601</v>
      </c>
      <c r="D1014">
        <v>0</v>
      </c>
      <c r="E1014">
        <v>0</v>
      </c>
      <c r="F1014">
        <v>1</v>
      </c>
      <c r="G1014">
        <v>0</v>
      </c>
      <c r="H1014">
        <v>1</v>
      </c>
      <c r="I1014">
        <v>169201</v>
      </c>
    </row>
    <row r="1015" spans="1:9" x14ac:dyDescent="0.25">
      <c r="A1015" t="s">
        <v>1602</v>
      </c>
      <c r="D1015">
        <v>0</v>
      </c>
      <c r="E1015">
        <v>1</v>
      </c>
      <c r="F1015">
        <v>0</v>
      </c>
      <c r="G1015">
        <v>0</v>
      </c>
      <c r="H1015">
        <v>1</v>
      </c>
      <c r="I1015">
        <v>171138</v>
      </c>
    </row>
    <row r="1016" spans="1:9" x14ac:dyDescent="0.25">
      <c r="A1016" t="s">
        <v>1603</v>
      </c>
      <c r="D1016">
        <v>0</v>
      </c>
      <c r="E1016">
        <v>0</v>
      </c>
      <c r="F1016">
        <v>1</v>
      </c>
      <c r="G1016">
        <v>0</v>
      </c>
      <c r="H1016">
        <v>1</v>
      </c>
      <c r="I1016">
        <v>167399</v>
      </c>
    </row>
    <row r="1017" spans="1:9" x14ac:dyDescent="0.25">
      <c r="A1017" t="s">
        <v>1604</v>
      </c>
      <c r="D1017">
        <v>0</v>
      </c>
      <c r="E1017">
        <v>0</v>
      </c>
      <c r="F1017">
        <v>1</v>
      </c>
      <c r="G1017">
        <v>0</v>
      </c>
      <c r="H1017">
        <v>1</v>
      </c>
      <c r="I1017">
        <v>152610</v>
      </c>
    </row>
    <row r="1018" spans="1:9" x14ac:dyDescent="0.25">
      <c r="A1018" t="s">
        <v>1605</v>
      </c>
      <c r="D1018">
        <v>0</v>
      </c>
      <c r="E1018">
        <v>0</v>
      </c>
      <c r="F1018">
        <v>0</v>
      </c>
      <c r="G1018">
        <v>1</v>
      </c>
      <c r="H1018">
        <v>1</v>
      </c>
      <c r="I1018">
        <v>158428</v>
      </c>
    </row>
    <row r="1019" spans="1:9" x14ac:dyDescent="0.25">
      <c r="A1019" t="s">
        <v>1606</v>
      </c>
      <c r="D1019">
        <v>0</v>
      </c>
      <c r="E1019">
        <v>0</v>
      </c>
      <c r="F1019">
        <v>1</v>
      </c>
      <c r="G1019">
        <v>0</v>
      </c>
      <c r="H1019">
        <v>1</v>
      </c>
      <c r="I1019">
        <v>169614</v>
      </c>
    </row>
    <row r="1020" spans="1:9" x14ac:dyDescent="0.25">
      <c r="A1020" t="s">
        <v>1607</v>
      </c>
      <c r="D1020">
        <v>1</v>
      </c>
      <c r="E1020">
        <v>0</v>
      </c>
      <c r="F1020">
        <v>0</v>
      </c>
      <c r="G1020">
        <v>0</v>
      </c>
      <c r="H1020">
        <v>1</v>
      </c>
      <c r="I1020">
        <v>156898</v>
      </c>
    </row>
    <row r="1021" spans="1:9" x14ac:dyDescent="0.25">
      <c r="A1021" t="s">
        <v>1608</v>
      </c>
      <c r="D1021">
        <v>0</v>
      </c>
      <c r="E1021">
        <v>1</v>
      </c>
      <c r="F1021">
        <v>0</v>
      </c>
      <c r="G1021">
        <v>0</v>
      </c>
      <c r="H1021">
        <v>1</v>
      </c>
      <c r="I1021">
        <v>171601</v>
      </c>
    </row>
    <row r="1022" spans="1:9" x14ac:dyDescent="0.25">
      <c r="A1022" t="s">
        <v>1609</v>
      </c>
      <c r="D1022">
        <v>0</v>
      </c>
      <c r="E1022">
        <v>0</v>
      </c>
      <c r="F1022">
        <v>0</v>
      </c>
      <c r="G1022">
        <v>1</v>
      </c>
      <c r="H1022">
        <v>1</v>
      </c>
      <c r="I1022">
        <v>158936</v>
      </c>
    </row>
    <row r="1023" spans="1:9" x14ac:dyDescent="0.25">
      <c r="A1023" t="s">
        <v>1610</v>
      </c>
      <c r="B1023" t="s">
        <v>1611</v>
      </c>
      <c r="D1023">
        <v>1</v>
      </c>
      <c r="E1023">
        <v>0</v>
      </c>
      <c r="F1023">
        <v>0</v>
      </c>
      <c r="G1023">
        <v>0</v>
      </c>
      <c r="H1023">
        <v>1</v>
      </c>
      <c r="I1023">
        <v>155469</v>
      </c>
    </row>
    <row r="1024" spans="1:9" x14ac:dyDescent="0.25">
      <c r="A1024" t="s">
        <v>1612</v>
      </c>
      <c r="D1024">
        <v>0</v>
      </c>
      <c r="E1024">
        <v>0</v>
      </c>
      <c r="F1024">
        <v>1</v>
      </c>
      <c r="G1024">
        <v>0</v>
      </c>
      <c r="H1024">
        <v>1</v>
      </c>
      <c r="I1024">
        <v>170119</v>
      </c>
    </row>
    <row r="1025" spans="1:9" x14ac:dyDescent="0.25">
      <c r="A1025" t="s">
        <v>1613</v>
      </c>
      <c r="D1025">
        <v>1</v>
      </c>
      <c r="E1025">
        <v>0</v>
      </c>
      <c r="F1025">
        <v>0</v>
      </c>
      <c r="G1025">
        <v>0</v>
      </c>
      <c r="H1025">
        <v>1</v>
      </c>
      <c r="I1025">
        <v>172088</v>
      </c>
    </row>
    <row r="1026" spans="1:9" x14ac:dyDescent="0.25">
      <c r="A1026" t="s">
        <v>1614</v>
      </c>
      <c r="D1026">
        <v>1</v>
      </c>
      <c r="E1026">
        <v>0</v>
      </c>
      <c r="F1026">
        <v>0</v>
      </c>
      <c r="G1026">
        <v>0</v>
      </c>
      <c r="H1026">
        <v>1</v>
      </c>
      <c r="I1026">
        <v>158040</v>
      </c>
    </row>
    <row r="1027" spans="1:9" x14ac:dyDescent="0.25">
      <c r="A1027" t="s">
        <v>1615</v>
      </c>
      <c r="D1027">
        <v>1</v>
      </c>
      <c r="E1027">
        <v>0</v>
      </c>
      <c r="F1027">
        <v>0</v>
      </c>
      <c r="G1027">
        <v>0</v>
      </c>
      <c r="H1027">
        <v>1</v>
      </c>
      <c r="I1027">
        <v>160607</v>
      </c>
    </row>
    <row r="1028" spans="1:9" x14ac:dyDescent="0.25">
      <c r="A1028" t="s">
        <v>1616</v>
      </c>
      <c r="B1028" t="s">
        <v>726</v>
      </c>
      <c r="D1028">
        <v>0</v>
      </c>
      <c r="E1028">
        <v>0</v>
      </c>
      <c r="F1028">
        <v>1</v>
      </c>
      <c r="G1028">
        <v>0</v>
      </c>
      <c r="H1028">
        <v>1</v>
      </c>
      <c r="I1028">
        <v>156649</v>
      </c>
    </row>
    <row r="1029" spans="1:9" x14ac:dyDescent="0.25">
      <c r="A1029" t="s">
        <v>1617</v>
      </c>
      <c r="B1029" t="s">
        <v>726</v>
      </c>
      <c r="D1029">
        <v>1</v>
      </c>
      <c r="E1029">
        <v>0</v>
      </c>
      <c r="F1029">
        <v>0</v>
      </c>
      <c r="G1029">
        <v>1</v>
      </c>
      <c r="H1029">
        <v>1</v>
      </c>
      <c r="I1029">
        <v>152871</v>
      </c>
    </row>
    <row r="1030" spans="1:9" x14ac:dyDescent="0.25">
      <c r="A1030" t="s">
        <v>1618</v>
      </c>
      <c r="D1030">
        <v>1</v>
      </c>
      <c r="E1030">
        <v>0</v>
      </c>
      <c r="F1030">
        <v>0</v>
      </c>
      <c r="G1030">
        <v>0</v>
      </c>
      <c r="H1030">
        <v>1</v>
      </c>
      <c r="I1030">
        <v>158733</v>
      </c>
    </row>
    <row r="1031" spans="1:9" x14ac:dyDescent="0.25">
      <c r="A1031" t="s">
        <v>1619</v>
      </c>
      <c r="D1031">
        <v>1</v>
      </c>
      <c r="E1031">
        <v>0</v>
      </c>
      <c r="F1031">
        <v>0</v>
      </c>
      <c r="G1031">
        <v>0</v>
      </c>
      <c r="H1031">
        <v>1</v>
      </c>
      <c r="I1031">
        <v>165896</v>
      </c>
    </row>
    <row r="1032" spans="1:9" x14ac:dyDescent="0.25">
      <c r="A1032" t="s">
        <v>1620</v>
      </c>
      <c r="D1032">
        <v>1</v>
      </c>
      <c r="E1032">
        <v>0</v>
      </c>
      <c r="F1032">
        <v>0</v>
      </c>
      <c r="G1032">
        <v>0</v>
      </c>
      <c r="H1032">
        <v>1</v>
      </c>
      <c r="I1032">
        <v>161293</v>
      </c>
    </row>
    <row r="1033" spans="1:9" x14ac:dyDescent="0.25">
      <c r="A1033" t="s">
        <v>1621</v>
      </c>
      <c r="D1033">
        <v>0</v>
      </c>
      <c r="E1033">
        <v>0</v>
      </c>
      <c r="F1033">
        <v>0</v>
      </c>
      <c r="G1033">
        <v>1</v>
      </c>
      <c r="H1033">
        <v>1</v>
      </c>
      <c r="I1033">
        <v>157123</v>
      </c>
    </row>
    <row r="1034" spans="1:9" x14ac:dyDescent="0.25">
      <c r="A1034" t="s">
        <v>1622</v>
      </c>
      <c r="D1034">
        <v>1</v>
      </c>
      <c r="E1034">
        <v>0</v>
      </c>
      <c r="F1034">
        <v>0</v>
      </c>
      <c r="G1034">
        <v>0</v>
      </c>
      <c r="H1034">
        <v>1</v>
      </c>
      <c r="I1034">
        <v>164060</v>
      </c>
    </row>
    <row r="1035" spans="1:9" x14ac:dyDescent="0.25">
      <c r="A1035" t="s">
        <v>1623</v>
      </c>
      <c r="B1035" t="s">
        <v>1624</v>
      </c>
      <c r="D1035">
        <v>1</v>
      </c>
      <c r="E1035">
        <v>0</v>
      </c>
      <c r="F1035">
        <v>0</v>
      </c>
      <c r="G1035">
        <v>0</v>
      </c>
      <c r="H1035">
        <v>1</v>
      </c>
      <c r="I1035">
        <v>153454</v>
      </c>
    </row>
    <row r="1036" spans="1:9" x14ac:dyDescent="0.25">
      <c r="A1036" t="s">
        <v>1625</v>
      </c>
      <c r="B1036" t="s">
        <v>1626</v>
      </c>
      <c r="D1036">
        <v>0</v>
      </c>
      <c r="E1036">
        <v>1</v>
      </c>
      <c r="F1036">
        <v>1</v>
      </c>
      <c r="G1036">
        <v>0</v>
      </c>
      <c r="H1036">
        <v>1</v>
      </c>
      <c r="I1036">
        <v>159096</v>
      </c>
    </row>
    <row r="1037" spans="1:9" x14ac:dyDescent="0.25">
      <c r="A1037" t="s">
        <v>1627</v>
      </c>
      <c r="B1037" t="s">
        <v>726</v>
      </c>
      <c r="D1037">
        <v>1</v>
      </c>
      <c r="E1037">
        <v>1</v>
      </c>
      <c r="F1037">
        <v>0</v>
      </c>
      <c r="G1037">
        <v>0</v>
      </c>
      <c r="H1037">
        <v>1</v>
      </c>
      <c r="I1037">
        <v>155741</v>
      </c>
    </row>
    <row r="1038" spans="1:9" x14ac:dyDescent="0.25">
      <c r="A1038" t="s">
        <v>1628</v>
      </c>
      <c r="D1038">
        <v>0</v>
      </c>
      <c r="E1038">
        <v>1</v>
      </c>
      <c r="F1038">
        <v>0</v>
      </c>
      <c r="G1038">
        <v>0</v>
      </c>
      <c r="H1038">
        <v>1</v>
      </c>
      <c r="I1038">
        <v>157566</v>
      </c>
    </row>
    <row r="1039" spans="1:9" x14ac:dyDescent="0.25">
      <c r="A1039" t="s">
        <v>1629</v>
      </c>
      <c r="D1039">
        <v>0</v>
      </c>
      <c r="E1039">
        <v>0</v>
      </c>
      <c r="F1039">
        <v>1</v>
      </c>
      <c r="G1039">
        <v>0</v>
      </c>
      <c r="H1039">
        <v>1</v>
      </c>
      <c r="I1039">
        <v>164646</v>
      </c>
    </row>
    <row r="1040" spans="1:9" x14ac:dyDescent="0.25">
      <c r="A1040" t="s">
        <v>1630</v>
      </c>
      <c r="D1040">
        <v>1</v>
      </c>
      <c r="E1040">
        <v>0</v>
      </c>
      <c r="F1040">
        <v>0</v>
      </c>
      <c r="G1040">
        <v>0</v>
      </c>
      <c r="H1040">
        <v>1</v>
      </c>
      <c r="I1040">
        <v>157788</v>
      </c>
    </row>
    <row r="1041" spans="1:9" x14ac:dyDescent="0.25">
      <c r="A1041" t="s">
        <v>1631</v>
      </c>
      <c r="D1041">
        <v>0</v>
      </c>
      <c r="E1041">
        <v>0</v>
      </c>
      <c r="F1041">
        <v>0</v>
      </c>
      <c r="G1041">
        <v>1</v>
      </c>
      <c r="H1041">
        <v>1</v>
      </c>
      <c r="I1041">
        <v>154171</v>
      </c>
    </row>
    <row r="1042" spans="1:9" x14ac:dyDescent="0.25">
      <c r="A1042" t="s">
        <v>1632</v>
      </c>
      <c r="B1042" t="s">
        <v>726</v>
      </c>
      <c r="D1042">
        <v>0</v>
      </c>
      <c r="E1042">
        <v>1</v>
      </c>
      <c r="F1042">
        <v>0</v>
      </c>
      <c r="G1042">
        <v>0</v>
      </c>
      <c r="H1042">
        <v>1</v>
      </c>
      <c r="I1042">
        <v>159932</v>
      </c>
    </row>
    <row r="1043" spans="1:9" x14ac:dyDescent="0.25">
      <c r="A1043" t="s">
        <v>1633</v>
      </c>
      <c r="D1043">
        <v>1</v>
      </c>
      <c r="E1043">
        <v>0</v>
      </c>
      <c r="F1043">
        <v>0</v>
      </c>
      <c r="G1043">
        <v>0</v>
      </c>
      <c r="H1043">
        <v>1</v>
      </c>
      <c r="I1043">
        <v>167344</v>
      </c>
    </row>
    <row r="1044" spans="1:9" x14ac:dyDescent="0.25">
      <c r="A1044" t="s">
        <v>1634</v>
      </c>
      <c r="D1044">
        <v>1</v>
      </c>
      <c r="E1044">
        <v>0</v>
      </c>
      <c r="F1044">
        <v>0</v>
      </c>
      <c r="G1044">
        <v>0</v>
      </c>
      <c r="H1044">
        <v>1</v>
      </c>
      <c r="I1044">
        <v>158359</v>
      </c>
    </row>
    <row r="1045" spans="1:9" x14ac:dyDescent="0.25">
      <c r="A1045" t="s">
        <v>1635</v>
      </c>
      <c r="D1045">
        <v>0</v>
      </c>
      <c r="E1045">
        <v>1</v>
      </c>
      <c r="F1045">
        <v>0</v>
      </c>
      <c r="G1045">
        <v>0</v>
      </c>
      <c r="H1045">
        <v>1</v>
      </c>
      <c r="I1045">
        <v>154898</v>
      </c>
    </row>
    <row r="1046" spans="1:9" x14ac:dyDescent="0.25">
      <c r="A1046" t="s">
        <v>1636</v>
      </c>
      <c r="D1046">
        <v>0</v>
      </c>
      <c r="E1046">
        <v>0</v>
      </c>
      <c r="F1046">
        <v>0</v>
      </c>
      <c r="G1046">
        <v>1</v>
      </c>
      <c r="H1046">
        <v>1</v>
      </c>
      <c r="I1046">
        <v>169528</v>
      </c>
    </row>
    <row r="1047" spans="1:9" x14ac:dyDescent="0.25">
      <c r="A1047" t="s">
        <v>1637</v>
      </c>
      <c r="D1047">
        <v>0</v>
      </c>
      <c r="E1047">
        <v>0</v>
      </c>
      <c r="F1047">
        <v>1</v>
      </c>
      <c r="G1047">
        <v>0</v>
      </c>
      <c r="H1047">
        <v>1</v>
      </c>
      <c r="I1047">
        <v>160916</v>
      </c>
    </row>
    <row r="1048" spans="1:9" x14ac:dyDescent="0.25">
      <c r="A1048" t="s">
        <v>1638</v>
      </c>
      <c r="D1048">
        <v>0</v>
      </c>
      <c r="E1048">
        <v>0</v>
      </c>
      <c r="F1048">
        <v>0</v>
      </c>
      <c r="G1048">
        <v>1</v>
      </c>
      <c r="H1048">
        <v>1</v>
      </c>
      <c r="I1048">
        <v>171497</v>
      </c>
    </row>
    <row r="1049" spans="1:9" x14ac:dyDescent="0.25">
      <c r="A1049" t="s">
        <v>1639</v>
      </c>
      <c r="D1049">
        <v>0</v>
      </c>
      <c r="E1049">
        <v>0</v>
      </c>
      <c r="F1049">
        <v>1</v>
      </c>
      <c r="G1049">
        <v>0</v>
      </c>
      <c r="H1049">
        <v>1</v>
      </c>
      <c r="I1049">
        <v>167826</v>
      </c>
    </row>
    <row r="1050" spans="1:9" x14ac:dyDescent="0.25">
      <c r="A1050" t="s">
        <v>1640</v>
      </c>
      <c r="B1050" t="s">
        <v>726</v>
      </c>
      <c r="D1050">
        <v>0</v>
      </c>
      <c r="E1050">
        <v>0</v>
      </c>
      <c r="F1050">
        <v>1</v>
      </c>
      <c r="G1050">
        <v>0</v>
      </c>
      <c r="H1050">
        <v>1</v>
      </c>
      <c r="I1050">
        <v>158871</v>
      </c>
    </row>
    <row r="1051" spans="1:9" x14ac:dyDescent="0.25">
      <c r="A1051" t="s">
        <v>1641</v>
      </c>
      <c r="B1051" t="s">
        <v>726</v>
      </c>
      <c r="D1051">
        <v>0</v>
      </c>
      <c r="E1051">
        <v>1</v>
      </c>
      <c r="F1051">
        <v>0</v>
      </c>
      <c r="G1051">
        <v>0</v>
      </c>
      <c r="H1051">
        <v>1</v>
      </c>
      <c r="I1051">
        <v>170049</v>
      </c>
    </row>
    <row r="1052" spans="1:9" x14ac:dyDescent="0.25">
      <c r="A1052" t="s">
        <v>1642</v>
      </c>
      <c r="B1052" t="s">
        <v>1643</v>
      </c>
      <c r="D1052">
        <v>1</v>
      </c>
      <c r="E1052">
        <v>0</v>
      </c>
      <c r="F1052">
        <v>0</v>
      </c>
      <c r="G1052">
        <v>0</v>
      </c>
      <c r="H1052">
        <v>1</v>
      </c>
      <c r="I1052">
        <v>168432</v>
      </c>
    </row>
    <row r="1053" spans="1:9" x14ac:dyDescent="0.25">
      <c r="A1053" t="s">
        <v>1644</v>
      </c>
      <c r="D1053">
        <v>1</v>
      </c>
      <c r="E1053">
        <v>0</v>
      </c>
      <c r="F1053">
        <v>0</v>
      </c>
      <c r="G1053">
        <v>0</v>
      </c>
      <c r="H1053">
        <v>1</v>
      </c>
      <c r="I1053">
        <v>170659</v>
      </c>
    </row>
    <row r="1054" spans="1:9" x14ac:dyDescent="0.25">
      <c r="A1054" t="s">
        <v>1645</v>
      </c>
      <c r="D1054">
        <v>0</v>
      </c>
      <c r="E1054">
        <v>0</v>
      </c>
      <c r="F1054">
        <v>1</v>
      </c>
      <c r="G1054">
        <v>0</v>
      </c>
      <c r="H1054">
        <v>1</v>
      </c>
      <c r="I1054">
        <v>170774</v>
      </c>
    </row>
    <row r="1055" spans="1:9" x14ac:dyDescent="0.25">
      <c r="A1055" t="s">
        <v>1646</v>
      </c>
      <c r="B1055" t="s">
        <v>1148</v>
      </c>
      <c r="D1055">
        <v>0</v>
      </c>
      <c r="E1055">
        <v>1</v>
      </c>
      <c r="F1055">
        <v>0</v>
      </c>
      <c r="G1055">
        <v>0</v>
      </c>
      <c r="H1055">
        <v>1</v>
      </c>
      <c r="I1055">
        <v>162589</v>
      </c>
    </row>
    <row r="1056" spans="1:9" x14ac:dyDescent="0.25">
      <c r="A1056" t="s">
        <v>1647</v>
      </c>
      <c r="B1056" t="s">
        <v>1648</v>
      </c>
      <c r="D1056">
        <v>0</v>
      </c>
      <c r="E1056">
        <v>0</v>
      </c>
      <c r="F1056">
        <v>1</v>
      </c>
      <c r="G1056">
        <v>0</v>
      </c>
      <c r="H1056">
        <v>1</v>
      </c>
      <c r="I1056">
        <v>169130</v>
      </c>
    </row>
    <row r="1057" spans="1:9" x14ac:dyDescent="0.25">
      <c r="A1057" t="s">
        <v>1649</v>
      </c>
      <c r="D1057">
        <v>0</v>
      </c>
      <c r="E1057">
        <v>1</v>
      </c>
      <c r="F1057">
        <v>0</v>
      </c>
      <c r="G1057">
        <v>0</v>
      </c>
      <c r="H1057">
        <v>1</v>
      </c>
      <c r="I1057">
        <v>154441</v>
      </c>
    </row>
    <row r="1058" spans="1:9" x14ac:dyDescent="0.25">
      <c r="A1058" t="s">
        <v>1650</v>
      </c>
      <c r="B1058" t="s">
        <v>726</v>
      </c>
      <c r="D1058">
        <v>0</v>
      </c>
      <c r="E1058">
        <v>0</v>
      </c>
      <c r="F1058">
        <v>1</v>
      </c>
      <c r="G1058">
        <v>0</v>
      </c>
      <c r="H1058">
        <v>1</v>
      </c>
      <c r="I1058">
        <v>165274</v>
      </c>
    </row>
    <row r="1059" spans="1:9" x14ac:dyDescent="0.25">
      <c r="A1059" t="s">
        <v>1651</v>
      </c>
      <c r="D1059">
        <v>0</v>
      </c>
      <c r="E1059">
        <v>0</v>
      </c>
      <c r="F1059">
        <v>1</v>
      </c>
      <c r="G1059">
        <v>0</v>
      </c>
      <c r="H1059">
        <v>1</v>
      </c>
      <c r="I1059">
        <v>171196</v>
      </c>
    </row>
    <row r="1060" spans="1:9" x14ac:dyDescent="0.25">
      <c r="A1060" t="s">
        <v>1652</v>
      </c>
      <c r="D1060">
        <v>1</v>
      </c>
      <c r="E1060">
        <v>0</v>
      </c>
      <c r="F1060">
        <v>0</v>
      </c>
      <c r="G1060">
        <v>0</v>
      </c>
      <c r="H1060">
        <v>1</v>
      </c>
      <c r="I1060">
        <v>167500</v>
      </c>
    </row>
    <row r="1061" spans="1:9" x14ac:dyDescent="0.25">
      <c r="A1061" t="s">
        <v>1653</v>
      </c>
      <c r="D1061">
        <v>0</v>
      </c>
      <c r="E1061">
        <v>1</v>
      </c>
      <c r="F1061">
        <v>0</v>
      </c>
      <c r="G1061">
        <v>0</v>
      </c>
      <c r="H1061">
        <v>1</v>
      </c>
      <c r="I1061">
        <v>152775</v>
      </c>
    </row>
    <row r="1062" spans="1:9" x14ac:dyDescent="0.25">
      <c r="A1062" t="s">
        <v>1654</v>
      </c>
      <c r="B1062" t="s">
        <v>1185</v>
      </c>
      <c r="D1062">
        <v>1</v>
      </c>
      <c r="E1062">
        <v>0</v>
      </c>
      <c r="F1062">
        <v>0</v>
      </c>
      <c r="G1062">
        <v>0</v>
      </c>
      <c r="H1062">
        <v>1</v>
      </c>
      <c r="I1062">
        <v>155139</v>
      </c>
    </row>
    <row r="1063" spans="1:9" x14ac:dyDescent="0.25">
      <c r="A1063" t="s">
        <v>1655</v>
      </c>
      <c r="D1063">
        <v>0</v>
      </c>
      <c r="E1063">
        <v>0</v>
      </c>
      <c r="F1063">
        <v>1</v>
      </c>
      <c r="G1063">
        <v>0</v>
      </c>
      <c r="H1063">
        <v>1</v>
      </c>
      <c r="I1063">
        <v>169742</v>
      </c>
    </row>
    <row r="1064" spans="1:9" x14ac:dyDescent="0.25">
      <c r="A1064" t="s">
        <v>1656</v>
      </c>
      <c r="B1064" t="s">
        <v>726</v>
      </c>
      <c r="D1064">
        <v>0</v>
      </c>
      <c r="E1064">
        <v>1</v>
      </c>
      <c r="F1064">
        <v>0</v>
      </c>
      <c r="G1064">
        <v>0</v>
      </c>
      <c r="H1064">
        <v>1</v>
      </c>
      <c r="I1064">
        <v>161234</v>
      </c>
    </row>
    <row r="1065" spans="1:9" x14ac:dyDescent="0.25">
      <c r="A1065" t="s">
        <v>1657</v>
      </c>
      <c r="B1065" t="s">
        <v>1658</v>
      </c>
      <c r="D1065">
        <v>0</v>
      </c>
      <c r="E1065">
        <v>1</v>
      </c>
      <c r="F1065">
        <v>1</v>
      </c>
      <c r="G1065">
        <v>0</v>
      </c>
      <c r="H1065">
        <v>1</v>
      </c>
      <c r="I1065">
        <v>168150</v>
      </c>
    </row>
    <row r="1066" spans="1:9" x14ac:dyDescent="0.25">
      <c r="A1066" t="s">
        <v>1659</v>
      </c>
      <c r="D1066">
        <v>0</v>
      </c>
      <c r="E1066">
        <v>0</v>
      </c>
      <c r="F1066">
        <v>0</v>
      </c>
      <c r="G1066">
        <v>1</v>
      </c>
      <c r="H1066">
        <v>1</v>
      </c>
      <c r="I1066">
        <v>163958</v>
      </c>
    </row>
    <row r="1067" spans="1:9" x14ac:dyDescent="0.25">
      <c r="A1067" t="s">
        <v>1660</v>
      </c>
      <c r="D1067">
        <v>1</v>
      </c>
      <c r="E1067">
        <v>0</v>
      </c>
      <c r="F1067">
        <v>0</v>
      </c>
      <c r="G1067">
        <v>0</v>
      </c>
      <c r="H1067">
        <v>1</v>
      </c>
      <c r="I1067">
        <v>164744</v>
      </c>
    </row>
    <row r="1068" spans="1:9" x14ac:dyDescent="0.25">
      <c r="A1068" t="s">
        <v>1661</v>
      </c>
      <c r="D1068">
        <v>1</v>
      </c>
      <c r="E1068">
        <v>0</v>
      </c>
      <c r="F1068">
        <v>0</v>
      </c>
      <c r="G1068">
        <v>0</v>
      </c>
      <c r="H1068">
        <v>1</v>
      </c>
      <c r="I1068">
        <v>159841</v>
      </c>
    </row>
    <row r="1069" spans="1:9" x14ac:dyDescent="0.25">
      <c r="A1069" t="s">
        <v>1662</v>
      </c>
      <c r="D1069">
        <v>1</v>
      </c>
      <c r="E1069">
        <v>0</v>
      </c>
      <c r="F1069">
        <v>0</v>
      </c>
      <c r="G1069">
        <v>0</v>
      </c>
      <c r="H1069">
        <v>1</v>
      </c>
      <c r="I1069">
        <v>156382</v>
      </c>
    </row>
    <row r="1070" spans="1:9" x14ac:dyDescent="0.25">
      <c r="A1070" t="s">
        <v>1663</v>
      </c>
      <c r="D1070">
        <v>0</v>
      </c>
      <c r="E1070">
        <v>0</v>
      </c>
      <c r="F1070">
        <v>1</v>
      </c>
      <c r="G1070">
        <v>0</v>
      </c>
      <c r="H1070">
        <v>1</v>
      </c>
      <c r="I1070">
        <v>171044</v>
      </c>
    </row>
    <row r="1071" spans="1:9" x14ac:dyDescent="0.25">
      <c r="A1071" t="s">
        <v>1664</v>
      </c>
      <c r="D1071">
        <v>0</v>
      </c>
      <c r="E1071">
        <v>0</v>
      </c>
      <c r="F1071">
        <v>0</v>
      </c>
      <c r="G1071">
        <v>1</v>
      </c>
      <c r="H1071">
        <v>1</v>
      </c>
      <c r="I1071">
        <v>162937</v>
      </c>
    </row>
    <row r="1072" spans="1:9" x14ac:dyDescent="0.25">
      <c r="A1072" t="s">
        <v>1665</v>
      </c>
      <c r="D1072">
        <v>0</v>
      </c>
      <c r="E1072">
        <v>0</v>
      </c>
      <c r="F1072">
        <v>1</v>
      </c>
      <c r="G1072">
        <v>0</v>
      </c>
      <c r="H1072">
        <v>1</v>
      </c>
      <c r="I1072">
        <v>158251</v>
      </c>
    </row>
    <row r="1073" spans="1:9" x14ac:dyDescent="0.25">
      <c r="A1073" t="s">
        <v>1666</v>
      </c>
      <c r="D1073">
        <v>1</v>
      </c>
      <c r="E1073">
        <v>0</v>
      </c>
      <c r="F1073">
        <v>0</v>
      </c>
      <c r="G1073">
        <v>0</v>
      </c>
      <c r="H1073">
        <v>1</v>
      </c>
      <c r="I1073">
        <v>154704</v>
      </c>
    </row>
    <row r="1074" spans="1:9" x14ac:dyDescent="0.25">
      <c r="A1074" t="s">
        <v>1667</v>
      </c>
      <c r="D1074">
        <v>0</v>
      </c>
      <c r="E1074">
        <v>0</v>
      </c>
      <c r="F1074">
        <v>0</v>
      </c>
      <c r="G1074">
        <v>1</v>
      </c>
      <c r="H1074">
        <v>1</v>
      </c>
      <c r="I1074">
        <v>156738</v>
      </c>
    </row>
    <row r="1075" spans="1:9" x14ac:dyDescent="0.25">
      <c r="A1075" t="s">
        <v>1668</v>
      </c>
      <c r="D1075">
        <v>0</v>
      </c>
      <c r="E1075">
        <v>1</v>
      </c>
      <c r="F1075">
        <v>0</v>
      </c>
      <c r="G1075">
        <v>0</v>
      </c>
      <c r="H1075">
        <v>1</v>
      </c>
      <c r="I1075">
        <v>163552</v>
      </c>
    </row>
    <row r="1076" spans="1:9" x14ac:dyDescent="0.25">
      <c r="A1076" t="s">
        <v>1669</v>
      </c>
      <c r="D1076">
        <v>0</v>
      </c>
      <c r="E1076">
        <v>0</v>
      </c>
      <c r="F1076">
        <v>1</v>
      </c>
      <c r="G1076">
        <v>0</v>
      </c>
      <c r="H1076">
        <v>1</v>
      </c>
      <c r="I1076">
        <v>155352</v>
      </c>
    </row>
    <row r="1077" spans="1:9" x14ac:dyDescent="0.25">
      <c r="A1077" t="s">
        <v>1670</v>
      </c>
      <c r="B1077" t="s">
        <v>1671</v>
      </c>
      <c r="D1077">
        <v>1</v>
      </c>
      <c r="E1077">
        <v>0</v>
      </c>
      <c r="F1077">
        <v>0</v>
      </c>
      <c r="G1077">
        <v>0</v>
      </c>
      <c r="H1077">
        <v>1</v>
      </c>
      <c r="I1077">
        <v>166011</v>
      </c>
    </row>
    <row r="1078" spans="1:9" x14ac:dyDescent="0.25">
      <c r="A1078" t="s">
        <v>1672</v>
      </c>
      <c r="B1078" t="s">
        <v>785</v>
      </c>
      <c r="D1078">
        <v>0</v>
      </c>
      <c r="E1078">
        <v>1</v>
      </c>
      <c r="F1078">
        <v>1</v>
      </c>
      <c r="G1078">
        <v>0</v>
      </c>
      <c r="H1078">
        <v>1</v>
      </c>
      <c r="I1078">
        <v>161480</v>
      </c>
    </row>
    <row r="1079" spans="1:9" x14ac:dyDescent="0.25">
      <c r="A1079" t="s">
        <v>1673</v>
      </c>
      <c r="D1079">
        <v>0</v>
      </c>
      <c r="E1079">
        <v>0</v>
      </c>
      <c r="F1079">
        <v>0</v>
      </c>
      <c r="G1079">
        <v>1</v>
      </c>
      <c r="H1079">
        <v>1</v>
      </c>
      <c r="I1079">
        <v>157234</v>
      </c>
    </row>
    <row r="1080" spans="1:9" x14ac:dyDescent="0.25">
      <c r="A1080" t="s">
        <v>1674</v>
      </c>
      <c r="B1080" t="s">
        <v>1675</v>
      </c>
      <c r="D1080">
        <v>1</v>
      </c>
      <c r="E1080">
        <v>0</v>
      </c>
      <c r="F1080">
        <v>0</v>
      </c>
      <c r="G1080">
        <v>1</v>
      </c>
      <c r="H1080">
        <v>1</v>
      </c>
      <c r="I1080">
        <v>168351</v>
      </c>
    </row>
    <row r="1081" spans="1:9" x14ac:dyDescent="0.25">
      <c r="A1081" t="s">
        <v>1676</v>
      </c>
      <c r="B1081" t="s">
        <v>1066</v>
      </c>
      <c r="D1081">
        <v>0</v>
      </c>
      <c r="E1081">
        <v>0</v>
      </c>
      <c r="F1081">
        <v>1</v>
      </c>
      <c r="G1081">
        <v>0</v>
      </c>
      <c r="H1081">
        <v>1</v>
      </c>
      <c r="I1081">
        <v>153532</v>
      </c>
    </row>
    <row r="1082" spans="1:9" x14ac:dyDescent="0.25">
      <c r="A1082" t="s">
        <v>1677</v>
      </c>
      <c r="B1082" t="s">
        <v>726</v>
      </c>
      <c r="D1082">
        <v>1</v>
      </c>
      <c r="E1082">
        <v>0</v>
      </c>
      <c r="F1082">
        <v>1</v>
      </c>
      <c r="G1082">
        <v>1</v>
      </c>
      <c r="H1082">
        <v>1</v>
      </c>
      <c r="I1082">
        <v>159140</v>
      </c>
    </row>
    <row r="1083" spans="1:9" x14ac:dyDescent="0.25">
      <c r="A1083" t="s">
        <v>1678</v>
      </c>
      <c r="D1083">
        <v>0</v>
      </c>
      <c r="E1083">
        <v>1</v>
      </c>
      <c r="F1083">
        <v>0</v>
      </c>
      <c r="G1083">
        <v>0</v>
      </c>
      <c r="H1083">
        <v>1</v>
      </c>
      <c r="I1083">
        <v>166477</v>
      </c>
    </row>
    <row r="1084" spans="1:9" x14ac:dyDescent="0.25">
      <c r="A1084" t="s">
        <v>1679</v>
      </c>
      <c r="B1084" t="s">
        <v>1035</v>
      </c>
      <c r="D1084">
        <v>0</v>
      </c>
      <c r="E1084">
        <v>0</v>
      </c>
      <c r="F1084">
        <v>0</v>
      </c>
      <c r="G1084">
        <v>1</v>
      </c>
      <c r="H1084">
        <v>1</v>
      </c>
      <c r="I1084">
        <v>170700</v>
      </c>
    </row>
    <row r="1085" spans="1:9" x14ac:dyDescent="0.25">
      <c r="A1085" t="s">
        <v>1680</v>
      </c>
      <c r="D1085">
        <v>0</v>
      </c>
      <c r="E1085">
        <v>0</v>
      </c>
      <c r="F1085">
        <v>1</v>
      </c>
      <c r="G1085">
        <v>0</v>
      </c>
      <c r="H1085">
        <v>1</v>
      </c>
      <c r="I1085">
        <v>166700</v>
      </c>
    </row>
    <row r="1086" spans="1:9" x14ac:dyDescent="0.25">
      <c r="A1086" t="s">
        <v>1681</v>
      </c>
      <c r="B1086" t="s">
        <v>726</v>
      </c>
      <c r="D1086">
        <v>1</v>
      </c>
      <c r="E1086">
        <v>0</v>
      </c>
      <c r="F1086">
        <v>1</v>
      </c>
      <c r="G1086">
        <v>0</v>
      </c>
      <c r="H1086">
        <v>1</v>
      </c>
      <c r="I1086">
        <v>169228</v>
      </c>
    </row>
    <row r="1087" spans="1:9" x14ac:dyDescent="0.25">
      <c r="A1087" t="s">
        <v>1682</v>
      </c>
      <c r="D1087">
        <v>0</v>
      </c>
      <c r="E1087">
        <v>0</v>
      </c>
      <c r="F1087">
        <v>1</v>
      </c>
      <c r="G1087">
        <v>0</v>
      </c>
      <c r="H1087">
        <v>1</v>
      </c>
      <c r="I1087">
        <v>160402</v>
      </c>
    </row>
    <row r="1088" spans="1:9" x14ac:dyDescent="0.25">
      <c r="A1088" t="s">
        <v>1683</v>
      </c>
      <c r="D1088">
        <v>1</v>
      </c>
      <c r="E1088">
        <v>0</v>
      </c>
      <c r="F1088">
        <v>0</v>
      </c>
      <c r="G1088">
        <v>0</v>
      </c>
      <c r="H1088">
        <v>1</v>
      </c>
      <c r="I1088">
        <v>167401</v>
      </c>
    </row>
    <row r="1089" spans="1:9" x14ac:dyDescent="0.25">
      <c r="A1089" t="s">
        <v>1684</v>
      </c>
      <c r="D1089">
        <v>0</v>
      </c>
      <c r="E1089">
        <v>0</v>
      </c>
      <c r="F1089">
        <v>0</v>
      </c>
      <c r="G1089">
        <v>1</v>
      </c>
      <c r="H1089">
        <v>1</v>
      </c>
      <c r="I1089">
        <v>163199</v>
      </c>
    </row>
    <row r="1090" spans="1:9" x14ac:dyDescent="0.25">
      <c r="A1090" t="s">
        <v>1685</v>
      </c>
      <c r="D1090">
        <v>0</v>
      </c>
      <c r="E1090">
        <v>0</v>
      </c>
      <c r="F1090">
        <v>1</v>
      </c>
      <c r="G1090">
        <v>0</v>
      </c>
      <c r="H1090">
        <v>1</v>
      </c>
      <c r="I1090">
        <v>152669</v>
      </c>
    </row>
    <row r="1091" spans="1:9" x14ac:dyDescent="0.25">
      <c r="A1091" t="s">
        <v>1686</v>
      </c>
      <c r="B1091" t="s">
        <v>785</v>
      </c>
      <c r="D1091">
        <v>0</v>
      </c>
      <c r="E1091">
        <v>1</v>
      </c>
      <c r="F1091">
        <v>0</v>
      </c>
      <c r="G1091">
        <v>0</v>
      </c>
      <c r="H1091">
        <v>1</v>
      </c>
      <c r="I1091">
        <v>158453</v>
      </c>
    </row>
    <row r="1092" spans="1:9" x14ac:dyDescent="0.25">
      <c r="A1092" t="s">
        <v>1687</v>
      </c>
      <c r="B1092" t="s">
        <v>1688</v>
      </c>
      <c r="D1092">
        <v>0</v>
      </c>
      <c r="E1092">
        <v>0</v>
      </c>
      <c r="F1092">
        <v>1</v>
      </c>
      <c r="G1092">
        <v>0</v>
      </c>
      <c r="H1092">
        <v>1</v>
      </c>
      <c r="I1092">
        <v>155027</v>
      </c>
    </row>
    <row r="1093" spans="1:9" x14ac:dyDescent="0.25">
      <c r="A1093" t="s">
        <v>1689</v>
      </c>
      <c r="D1093">
        <v>0</v>
      </c>
      <c r="E1093">
        <v>1</v>
      </c>
      <c r="F1093">
        <v>0</v>
      </c>
      <c r="G1093">
        <v>0</v>
      </c>
      <c r="H1093">
        <v>1</v>
      </c>
      <c r="I1093">
        <v>161143</v>
      </c>
    </row>
    <row r="1094" spans="1:9" x14ac:dyDescent="0.25">
      <c r="A1094" t="s">
        <v>1690</v>
      </c>
      <c r="B1094" t="s">
        <v>785</v>
      </c>
      <c r="C1094">
        <v>0.09</v>
      </c>
      <c r="D1094">
        <v>0</v>
      </c>
      <c r="E1094">
        <v>0</v>
      </c>
      <c r="F1094">
        <v>0</v>
      </c>
      <c r="G1094">
        <v>1</v>
      </c>
      <c r="H1094">
        <v>1</v>
      </c>
      <c r="I1094">
        <v>171616</v>
      </c>
    </row>
    <row r="1095" spans="1:9" x14ac:dyDescent="0.25">
      <c r="A1095" t="s">
        <v>1691</v>
      </c>
      <c r="B1095" t="s">
        <v>785</v>
      </c>
      <c r="C1095">
        <v>-0.27</v>
      </c>
      <c r="D1095">
        <v>0</v>
      </c>
      <c r="E1095">
        <v>0</v>
      </c>
      <c r="F1095">
        <v>1</v>
      </c>
      <c r="G1095">
        <v>0</v>
      </c>
      <c r="H1095">
        <v>1</v>
      </c>
      <c r="I1095">
        <v>168027</v>
      </c>
    </row>
    <row r="1096" spans="1:9" x14ac:dyDescent="0.25">
      <c r="A1096" t="s">
        <v>1692</v>
      </c>
      <c r="D1096">
        <v>0</v>
      </c>
      <c r="E1096">
        <v>0</v>
      </c>
      <c r="F1096">
        <v>1</v>
      </c>
      <c r="G1096">
        <v>0</v>
      </c>
      <c r="H1096">
        <v>1</v>
      </c>
      <c r="I1096">
        <v>158946</v>
      </c>
    </row>
    <row r="1097" spans="1:9" x14ac:dyDescent="0.25">
      <c r="A1097" t="s">
        <v>1693</v>
      </c>
      <c r="B1097" t="s">
        <v>1694</v>
      </c>
      <c r="D1097">
        <v>0</v>
      </c>
      <c r="E1097">
        <v>0</v>
      </c>
      <c r="F1097">
        <v>1</v>
      </c>
      <c r="G1097">
        <v>0</v>
      </c>
      <c r="H1097">
        <v>1</v>
      </c>
      <c r="I1097">
        <v>161759</v>
      </c>
    </row>
    <row r="1098" spans="1:9" x14ac:dyDescent="0.25">
      <c r="A1098" t="s">
        <v>1695</v>
      </c>
      <c r="D1098">
        <v>1</v>
      </c>
      <c r="E1098">
        <v>0</v>
      </c>
      <c r="F1098">
        <v>0</v>
      </c>
      <c r="G1098">
        <v>0</v>
      </c>
      <c r="H1098">
        <v>1</v>
      </c>
      <c r="I1098">
        <v>172098</v>
      </c>
    </row>
    <row r="1099" spans="1:9" x14ac:dyDescent="0.25">
      <c r="A1099" t="s">
        <v>1696</v>
      </c>
      <c r="B1099" t="s">
        <v>726</v>
      </c>
      <c r="D1099">
        <v>0</v>
      </c>
      <c r="E1099">
        <v>0</v>
      </c>
      <c r="F1099">
        <v>1</v>
      </c>
      <c r="G1099">
        <v>0</v>
      </c>
      <c r="H1099">
        <v>1</v>
      </c>
      <c r="I1099">
        <v>168545</v>
      </c>
    </row>
    <row r="1100" spans="1:9" x14ac:dyDescent="0.25">
      <c r="A1100" t="s">
        <v>1697</v>
      </c>
      <c r="B1100" t="s">
        <v>1698</v>
      </c>
      <c r="G1100">
        <v>1</v>
      </c>
      <c r="H1100">
        <v>1</v>
      </c>
      <c r="I1100">
        <v>153708</v>
      </c>
    </row>
    <row r="1101" spans="1:9" x14ac:dyDescent="0.25">
      <c r="A1101" t="s">
        <v>1699</v>
      </c>
      <c r="D1101">
        <v>0</v>
      </c>
      <c r="E1101">
        <v>0</v>
      </c>
      <c r="F1101">
        <v>0</v>
      </c>
      <c r="G1101">
        <v>1</v>
      </c>
      <c r="H1101">
        <v>1</v>
      </c>
      <c r="I1101">
        <v>159287</v>
      </c>
    </row>
    <row r="1102" spans="1:9" x14ac:dyDescent="0.25">
      <c r="A1102" t="s">
        <v>1700</v>
      </c>
      <c r="D1102">
        <v>1</v>
      </c>
      <c r="E1102">
        <v>0</v>
      </c>
      <c r="F1102">
        <v>0</v>
      </c>
      <c r="G1102">
        <v>0</v>
      </c>
      <c r="H1102">
        <v>1</v>
      </c>
      <c r="I1102">
        <v>153921</v>
      </c>
    </row>
    <row r="1103" spans="1:9" x14ac:dyDescent="0.25">
      <c r="A1103" t="s">
        <v>1701</v>
      </c>
      <c r="D1103">
        <v>1</v>
      </c>
      <c r="E1103">
        <v>0</v>
      </c>
      <c r="F1103">
        <v>0</v>
      </c>
      <c r="G1103">
        <v>0</v>
      </c>
      <c r="H1103">
        <v>1</v>
      </c>
      <c r="I1103">
        <v>158070</v>
      </c>
    </row>
    <row r="1104" spans="1:9" x14ac:dyDescent="0.25">
      <c r="A1104" t="s">
        <v>1702</v>
      </c>
      <c r="D1104">
        <v>0</v>
      </c>
      <c r="E1104">
        <v>0</v>
      </c>
      <c r="F1104">
        <v>1</v>
      </c>
      <c r="G1104">
        <v>0</v>
      </c>
      <c r="H1104">
        <v>1</v>
      </c>
      <c r="I1104">
        <v>165312</v>
      </c>
    </row>
    <row r="1105" spans="1:9" x14ac:dyDescent="0.25">
      <c r="A1105" t="s">
        <v>1703</v>
      </c>
      <c r="D1105">
        <v>1</v>
      </c>
      <c r="E1105">
        <v>0</v>
      </c>
      <c r="F1105">
        <v>0</v>
      </c>
      <c r="G1105">
        <v>0</v>
      </c>
      <c r="H1105">
        <v>1</v>
      </c>
      <c r="I1105">
        <v>167614</v>
      </c>
    </row>
    <row r="1106" spans="1:9" x14ac:dyDescent="0.25">
      <c r="A1106" t="s">
        <v>1704</v>
      </c>
      <c r="B1106" t="s">
        <v>1216</v>
      </c>
      <c r="D1106">
        <v>0</v>
      </c>
      <c r="E1106">
        <v>1</v>
      </c>
      <c r="F1106">
        <v>0</v>
      </c>
      <c r="G1106">
        <v>0</v>
      </c>
      <c r="H1106">
        <v>1</v>
      </c>
      <c r="I1106">
        <v>163430</v>
      </c>
    </row>
    <row r="1107" spans="1:9" x14ac:dyDescent="0.25">
      <c r="A1107" t="s">
        <v>1705</v>
      </c>
      <c r="D1107">
        <v>1</v>
      </c>
      <c r="E1107">
        <v>0</v>
      </c>
      <c r="F1107">
        <v>0</v>
      </c>
      <c r="G1107">
        <v>0</v>
      </c>
      <c r="H1107">
        <v>1</v>
      </c>
      <c r="I1107">
        <v>152872</v>
      </c>
    </row>
    <row r="1108" spans="1:9" x14ac:dyDescent="0.25">
      <c r="A1108" t="s">
        <v>1706</v>
      </c>
      <c r="B1108" t="s">
        <v>728</v>
      </c>
      <c r="D1108">
        <v>0</v>
      </c>
      <c r="E1108">
        <v>1</v>
      </c>
      <c r="F1108">
        <v>0</v>
      </c>
      <c r="G1108">
        <v>0</v>
      </c>
      <c r="H1108">
        <v>1</v>
      </c>
      <c r="I1108">
        <v>155285</v>
      </c>
    </row>
    <row r="1109" spans="1:9" x14ac:dyDescent="0.25">
      <c r="A1109" t="s">
        <v>1707</v>
      </c>
      <c r="D1109">
        <v>0</v>
      </c>
      <c r="E1109">
        <v>1</v>
      </c>
      <c r="F1109">
        <v>0</v>
      </c>
      <c r="G1109">
        <v>0</v>
      </c>
      <c r="H1109">
        <v>1</v>
      </c>
      <c r="I1109">
        <v>169930</v>
      </c>
    </row>
    <row r="1110" spans="1:9" x14ac:dyDescent="0.25">
      <c r="A1110" t="s">
        <v>1708</v>
      </c>
      <c r="B1110" t="s">
        <v>1709</v>
      </c>
      <c r="D1110">
        <v>1</v>
      </c>
      <c r="E1110">
        <v>0</v>
      </c>
      <c r="F1110">
        <v>0</v>
      </c>
      <c r="G1110">
        <v>0</v>
      </c>
      <c r="H1110">
        <v>1</v>
      </c>
      <c r="I1110">
        <v>157141</v>
      </c>
    </row>
    <row r="1111" spans="1:9" x14ac:dyDescent="0.25">
      <c r="A1111" t="s">
        <v>1710</v>
      </c>
      <c r="B1111" t="s">
        <v>1711</v>
      </c>
      <c r="D1111">
        <v>1</v>
      </c>
      <c r="E1111">
        <v>0</v>
      </c>
      <c r="F1111">
        <v>0</v>
      </c>
      <c r="G1111">
        <v>0</v>
      </c>
      <c r="H1111">
        <v>1</v>
      </c>
      <c r="I1111">
        <v>171774</v>
      </c>
    </row>
    <row r="1112" spans="1:9" x14ac:dyDescent="0.25">
      <c r="A1112" t="s">
        <v>1712</v>
      </c>
      <c r="D1112">
        <v>1</v>
      </c>
      <c r="E1112">
        <v>0</v>
      </c>
      <c r="F1112">
        <v>0</v>
      </c>
      <c r="G1112">
        <v>0</v>
      </c>
      <c r="H1112">
        <v>1</v>
      </c>
      <c r="I1112">
        <v>168282</v>
      </c>
    </row>
    <row r="1113" spans="1:9" x14ac:dyDescent="0.25">
      <c r="A1113" t="s">
        <v>1713</v>
      </c>
      <c r="D1113">
        <v>0</v>
      </c>
      <c r="E1113">
        <v>1</v>
      </c>
      <c r="F1113">
        <v>0</v>
      </c>
      <c r="G1113">
        <v>0</v>
      </c>
      <c r="H1113">
        <v>1</v>
      </c>
      <c r="I1113">
        <v>153455</v>
      </c>
    </row>
    <row r="1114" spans="1:9" x14ac:dyDescent="0.25">
      <c r="A1114" t="s">
        <v>1714</v>
      </c>
      <c r="B1114" t="s">
        <v>1715</v>
      </c>
      <c r="C1114">
        <v>0.53</v>
      </c>
      <c r="D1114">
        <v>1</v>
      </c>
      <c r="E1114">
        <v>0</v>
      </c>
      <c r="F1114">
        <v>0</v>
      </c>
      <c r="G1114">
        <v>0</v>
      </c>
      <c r="H1114">
        <v>1</v>
      </c>
      <c r="I1114">
        <v>159111</v>
      </c>
    </row>
    <row r="1115" spans="1:9" x14ac:dyDescent="0.25">
      <c r="A1115" t="s">
        <v>1716</v>
      </c>
      <c r="D1115">
        <v>1</v>
      </c>
      <c r="E1115">
        <v>0</v>
      </c>
      <c r="F1115">
        <v>0</v>
      </c>
      <c r="G1115">
        <v>0</v>
      </c>
      <c r="H1115">
        <v>1</v>
      </c>
      <c r="I1115">
        <v>166305</v>
      </c>
    </row>
    <row r="1116" spans="1:9" x14ac:dyDescent="0.25">
      <c r="A1116" t="s">
        <v>1717</v>
      </c>
      <c r="D1116">
        <v>0</v>
      </c>
      <c r="E1116">
        <v>0</v>
      </c>
      <c r="F1116">
        <v>1</v>
      </c>
      <c r="G1116">
        <v>0</v>
      </c>
      <c r="H1116">
        <v>1</v>
      </c>
      <c r="I1116">
        <v>162118</v>
      </c>
    </row>
    <row r="1117" spans="1:9" x14ac:dyDescent="0.25">
      <c r="A1117" t="s">
        <v>1718</v>
      </c>
      <c r="D1117">
        <v>0</v>
      </c>
      <c r="E1117">
        <v>0</v>
      </c>
      <c r="F1117">
        <v>1</v>
      </c>
      <c r="G1117">
        <v>0</v>
      </c>
      <c r="H1117">
        <v>1</v>
      </c>
      <c r="I1117">
        <v>164651</v>
      </c>
    </row>
    <row r="1118" spans="1:9" x14ac:dyDescent="0.25">
      <c r="A1118" t="s">
        <v>1719</v>
      </c>
      <c r="B1118" t="s">
        <v>726</v>
      </c>
      <c r="D1118">
        <v>0</v>
      </c>
      <c r="E1118">
        <v>1</v>
      </c>
      <c r="F1118">
        <v>0</v>
      </c>
      <c r="G1118">
        <v>0</v>
      </c>
      <c r="H1118">
        <v>1</v>
      </c>
      <c r="I1118">
        <v>164954</v>
      </c>
    </row>
    <row r="1119" spans="1:9" x14ac:dyDescent="0.25">
      <c r="A1119" t="s">
        <v>1720</v>
      </c>
      <c r="B1119" t="s">
        <v>1721</v>
      </c>
      <c r="D1119">
        <v>0</v>
      </c>
      <c r="E1119">
        <v>0</v>
      </c>
      <c r="F1119">
        <v>0</v>
      </c>
      <c r="G1119">
        <v>1</v>
      </c>
      <c r="H1119">
        <v>1</v>
      </c>
      <c r="I1119">
        <v>154182</v>
      </c>
    </row>
    <row r="1120" spans="1:9" x14ac:dyDescent="0.25">
      <c r="A1120" t="s">
        <v>1722</v>
      </c>
      <c r="D1120">
        <v>1</v>
      </c>
      <c r="E1120">
        <v>0</v>
      </c>
      <c r="F1120">
        <v>0</v>
      </c>
      <c r="G1120">
        <v>0</v>
      </c>
      <c r="H1120">
        <v>1</v>
      </c>
      <c r="I1120">
        <v>171101</v>
      </c>
    </row>
    <row r="1121" spans="1:9" x14ac:dyDescent="0.25">
      <c r="A1121" t="s">
        <v>1723</v>
      </c>
      <c r="D1121">
        <v>1</v>
      </c>
      <c r="E1121">
        <v>0</v>
      </c>
      <c r="F1121">
        <v>0</v>
      </c>
      <c r="G1121">
        <v>0</v>
      </c>
      <c r="H1121">
        <v>1</v>
      </c>
      <c r="I1121">
        <v>167369</v>
      </c>
    </row>
    <row r="1122" spans="1:9" x14ac:dyDescent="0.25">
      <c r="A1122" t="s">
        <v>1724</v>
      </c>
      <c r="D1122">
        <v>0</v>
      </c>
      <c r="E1122">
        <v>0</v>
      </c>
      <c r="F1122">
        <v>1</v>
      </c>
      <c r="G1122">
        <v>0</v>
      </c>
      <c r="H1122">
        <v>1</v>
      </c>
      <c r="I1122">
        <v>163095</v>
      </c>
    </row>
    <row r="1123" spans="1:9" x14ac:dyDescent="0.25">
      <c r="A1123" t="s">
        <v>1725</v>
      </c>
      <c r="D1123">
        <v>1</v>
      </c>
      <c r="E1123">
        <v>0</v>
      </c>
      <c r="F1123">
        <v>0</v>
      </c>
      <c r="G1123">
        <v>0</v>
      </c>
      <c r="H1123">
        <v>1</v>
      </c>
      <c r="I1123">
        <v>154901</v>
      </c>
    </row>
    <row r="1124" spans="1:9" x14ac:dyDescent="0.25">
      <c r="A1124" t="s">
        <v>1726</v>
      </c>
      <c r="B1124" t="s">
        <v>1727</v>
      </c>
      <c r="D1124">
        <v>0</v>
      </c>
      <c r="E1124">
        <v>1</v>
      </c>
      <c r="F1124">
        <v>1</v>
      </c>
      <c r="G1124">
        <v>0</v>
      </c>
      <c r="H1124">
        <v>1</v>
      </c>
      <c r="I1124">
        <v>169550</v>
      </c>
    </row>
    <row r="1125" spans="1:9" x14ac:dyDescent="0.25">
      <c r="A1125" t="s">
        <v>1728</v>
      </c>
      <c r="B1125" t="s">
        <v>726</v>
      </c>
      <c r="D1125">
        <v>0</v>
      </c>
      <c r="E1125">
        <v>1</v>
      </c>
      <c r="F1125">
        <v>0</v>
      </c>
      <c r="G1125">
        <v>0</v>
      </c>
      <c r="H1125">
        <v>1</v>
      </c>
      <c r="I1125">
        <v>160936</v>
      </c>
    </row>
    <row r="1126" spans="1:9" x14ac:dyDescent="0.25">
      <c r="A1126" t="s">
        <v>1729</v>
      </c>
      <c r="D1126">
        <v>0</v>
      </c>
      <c r="E1126">
        <v>0</v>
      </c>
      <c r="F1126">
        <v>1</v>
      </c>
      <c r="G1126">
        <v>0</v>
      </c>
      <c r="H1126">
        <v>1</v>
      </c>
      <c r="I1126">
        <v>166057</v>
      </c>
    </row>
    <row r="1127" spans="1:9" x14ac:dyDescent="0.25">
      <c r="A1127" t="s">
        <v>1730</v>
      </c>
      <c r="B1127" t="s">
        <v>1731</v>
      </c>
      <c r="D1127">
        <v>0</v>
      </c>
      <c r="E1127">
        <v>1</v>
      </c>
      <c r="F1127">
        <v>0</v>
      </c>
      <c r="G1127">
        <v>0</v>
      </c>
      <c r="H1127">
        <v>1</v>
      </c>
      <c r="I1127">
        <v>172045</v>
      </c>
    </row>
    <row r="1128" spans="1:9" x14ac:dyDescent="0.25">
      <c r="A1128" t="s">
        <v>1732</v>
      </c>
      <c r="B1128" t="s">
        <v>1598</v>
      </c>
      <c r="D1128">
        <v>1</v>
      </c>
      <c r="E1128">
        <v>0</v>
      </c>
      <c r="F1128">
        <v>0</v>
      </c>
      <c r="G1128">
        <v>0</v>
      </c>
      <c r="H1128">
        <v>1</v>
      </c>
      <c r="I1128">
        <v>169327</v>
      </c>
    </row>
    <row r="1129" spans="1:9" x14ac:dyDescent="0.25">
      <c r="A1129" t="s">
        <v>1733</v>
      </c>
      <c r="D1129">
        <v>0</v>
      </c>
      <c r="E1129">
        <v>0</v>
      </c>
      <c r="F1129">
        <v>1</v>
      </c>
      <c r="G1129">
        <v>0</v>
      </c>
      <c r="H1129">
        <v>1</v>
      </c>
      <c r="I1129">
        <v>171204</v>
      </c>
    </row>
    <row r="1130" spans="1:9" x14ac:dyDescent="0.25">
      <c r="A1130" t="s">
        <v>1734</v>
      </c>
      <c r="B1130" t="s">
        <v>726</v>
      </c>
      <c r="D1130">
        <v>0</v>
      </c>
      <c r="E1130">
        <v>1</v>
      </c>
      <c r="F1130">
        <v>0</v>
      </c>
      <c r="G1130">
        <v>0</v>
      </c>
      <c r="H1130">
        <v>1</v>
      </c>
      <c r="I1130">
        <v>152782</v>
      </c>
    </row>
    <row r="1131" spans="1:9" x14ac:dyDescent="0.25">
      <c r="A1131" t="s">
        <v>1735</v>
      </c>
      <c r="D1131">
        <v>1</v>
      </c>
      <c r="E1131">
        <v>0</v>
      </c>
      <c r="F1131">
        <v>0</v>
      </c>
      <c r="G1131">
        <v>0</v>
      </c>
      <c r="H1131">
        <v>1</v>
      </c>
      <c r="I1131">
        <v>165704</v>
      </c>
    </row>
    <row r="1132" spans="1:9" x14ac:dyDescent="0.25">
      <c r="A1132" t="s">
        <v>1736</v>
      </c>
      <c r="D1132">
        <v>1</v>
      </c>
      <c r="E1132">
        <v>0</v>
      </c>
      <c r="F1132">
        <v>0</v>
      </c>
      <c r="G1132">
        <v>0</v>
      </c>
      <c r="H1132">
        <v>1</v>
      </c>
      <c r="I1132">
        <v>163959</v>
      </c>
    </row>
    <row r="1133" spans="1:9" x14ac:dyDescent="0.25">
      <c r="A1133" t="s">
        <v>1737</v>
      </c>
      <c r="B1133" t="s">
        <v>726</v>
      </c>
      <c r="D1133">
        <v>0</v>
      </c>
      <c r="E1133">
        <v>1</v>
      </c>
      <c r="F1133">
        <v>0</v>
      </c>
      <c r="G1133">
        <v>1</v>
      </c>
      <c r="H1133">
        <v>1</v>
      </c>
      <c r="I1133">
        <v>153388</v>
      </c>
    </row>
    <row r="1134" spans="1:9" x14ac:dyDescent="0.25">
      <c r="A1134" t="s">
        <v>1738</v>
      </c>
      <c r="B1134" t="s">
        <v>726</v>
      </c>
      <c r="D1134">
        <v>1</v>
      </c>
      <c r="E1134">
        <v>1</v>
      </c>
      <c r="F1134">
        <v>0</v>
      </c>
      <c r="G1134">
        <v>0</v>
      </c>
      <c r="H1134">
        <v>1</v>
      </c>
      <c r="I1134">
        <v>159027</v>
      </c>
    </row>
    <row r="1135" spans="1:9" x14ac:dyDescent="0.25">
      <c r="A1135" t="s">
        <v>1739</v>
      </c>
      <c r="D1135">
        <v>1</v>
      </c>
      <c r="E1135">
        <v>0</v>
      </c>
      <c r="F1135">
        <v>0</v>
      </c>
      <c r="G1135">
        <v>0</v>
      </c>
      <c r="H1135">
        <v>1</v>
      </c>
      <c r="I1135">
        <v>157494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65"/>
  <sheetViews>
    <sheetView workbookViewId="0">
      <selection activeCell="D1" sqref="D1"/>
    </sheetView>
  </sheetViews>
  <sheetFormatPr defaultColWidth="40.42578125" defaultRowHeight="15" x14ac:dyDescent="0.25"/>
  <cols>
    <col min="1" max="1" width="18.28515625" customWidth="1"/>
    <col min="2" max="2" width="62" customWidth="1"/>
    <col min="3" max="3" width="29.42578125" customWidth="1"/>
    <col min="4" max="4" width="11.5703125" customWidth="1"/>
  </cols>
  <sheetData>
    <row r="1" spans="1:4" s="3" customFormat="1" ht="30" x14ac:dyDescent="0.25">
      <c r="A1" s="3" t="s">
        <v>0</v>
      </c>
      <c r="B1" s="3" t="s">
        <v>1</v>
      </c>
      <c r="C1" s="4" t="s">
        <v>1744</v>
      </c>
      <c r="D1" s="3" t="s">
        <v>1747</v>
      </c>
    </row>
    <row r="2" spans="1:4" x14ac:dyDescent="0.25">
      <c r="A2" t="s">
        <v>1533</v>
      </c>
      <c r="B2" t="s">
        <v>1534</v>
      </c>
      <c r="C2" s="1">
        <v>0</v>
      </c>
      <c r="D2">
        <v>152377</v>
      </c>
    </row>
    <row r="3" spans="1:4" x14ac:dyDescent="0.25">
      <c r="A3" t="s">
        <v>208</v>
      </c>
      <c r="B3" t="s">
        <v>209</v>
      </c>
      <c r="C3">
        <v>16</v>
      </c>
      <c r="D3">
        <v>152382</v>
      </c>
    </row>
    <row r="4" spans="1:4" x14ac:dyDescent="0.25">
      <c r="A4" t="s">
        <v>1388</v>
      </c>
      <c r="B4" t="s">
        <v>726</v>
      </c>
      <c r="C4">
        <v>1</v>
      </c>
      <c r="D4">
        <v>158849</v>
      </c>
    </row>
    <row r="5" spans="1:4" x14ac:dyDescent="0.25">
      <c r="A5" t="s">
        <v>1482</v>
      </c>
      <c r="B5" t="s">
        <v>1483</v>
      </c>
      <c r="C5">
        <v>1</v>
      </c>
      <c r="D5">
        <v>158852</v>
      </c>
    </row>
    <row r="6" spans="1:4" x14ac:dyDescent="0.25">
      <c r="A6" t="s">
        <v>170</v>
      </c>
      <c r="B6" t="s">
        <v>171</v>
      </c>
      <c r="C6">
        <v>1</v>
      </c>
      <c r="D6">
        <v>153157</v>
      </c>
    </row>
    <row r="7" spans="1:4" x14ac:dyDescent="0.25">
      <c r="A7" t="s">
        <v>248</v>
      </c>
      <c r="B7" t="s">
        <v>249</v>
      </c>
      <c r="C7">
        <v>1</v>
      </c>
      <c r="D7">
        <v>153184</v>
      </c>
    </row>
    <row r="8" spans="1:4" x14ac:dyDescent="0.25">
      <c r="A8" t="s">
        <v>204</v>
      </c>
      <c r="B8" t="s">
        <v>205</v>
      </c>
      <c r="C8">
        <v>16</v>
      </c>
      <c r="D8">
        <v>158863</v>
      </c>
    </row>
    <row r="9" spans="1:4" x14ac:dyDescent="0.25">
      <c r="A9" t="s">
        <v>833</v>
      </c>
      <c r="B9" t="s">
        <v>834</v>
      </c>
      <c r="C9">
        <v>1</v>
      </c>
      <c r="D9">
        <v>153241</v>
      </c>
    </row>
    <row r="10" spans="1:4" x14ac:dyDescent="0.25">
      <c r="A10" t="s">
        <v>792</v>
      </c>
      <c r="B10" t="s">
        <v>779</v>
      </c>
      <c r="C10">
        <v>4</v>
      </c>
      <c r="D10">
        <v>158915</v>
      </c>
    </row>
    <row r="11" spans="1:4" x14ac:dyDescent="0.25">
      <c r="A11" t="s">
        <v>1321</v>
      </c>
      <c r="C11">
        <v>1</v>
      </c>
      <c r="D11">
        <v>152421</v>
      </c>
    </row>
    <row r="12" spans="1:4" x14ac:dyDescent="0.25">
      <c r="A12" t="s">
        <v>1507</v>
      </c>
      <c r="C12">
        <v>1</v>
      </c>
      <c r="D12">
        <v>152437</v>
      </c>
    </row>
    <row r="13" spans="1:4" x14ac:dyDescent="0.25">
      <c r="A13" t="s">
        <v>54</v>
      </c>
      <c r="B13" t="s">
        <v>55</v>
      </c>
      <c r="C13">
        <v>27</v>
      </c>
      <c r="D13">
        <v>152450</v>
      </c>
    </row>
    <row r="14" spans="1:4" x14ac:dyDescent="0.25">
      <c r="A14" t="s">
        <v>923</v>
      </c>
      <c r="B14" t="s">
        <v>785</v>
      </c>
      <c r="C14">
        <v>3</v>
      </c>
      <c r="D14">
        <v>152464</v>
      </c>
    </row>
    <row r="15" spans="1:4" x14ac:dyDescent="0.25">
      <c r="A15" t="s">
        <v>1279</v>
      </c>
      <c r="C15">
        <v>1</v>
      </c>
      <c r="D15">
        <v>152470</v>
      </c>
    </row>
    <row r="16" spans="1:4" x14ac:dyDescent="0.25">
      <c r="A16" t="s">
        <v>1383</v>
      </c>
      <c r="B16" t="s">
        <v>1384</v>
      </c>
      <c r="C16">
        <v>1</v>
      </c>
      <c r="D16">
        <v>152475</v>
      </c>
    </row>
    <row r="17" spans="1:4" x14ac:dyDescent="0.25">
      <c r="A17" t="s">
        <v>703</v>
      </c>
      <c r="B17" t="s">
        <v>704</v>
      </c>
      <c r="C17">
        <v>5</v>
      </c>
      <c r="D17">
        <v>158965</v>
      </c>
    </row>
    <row r="18" spans="1:4" x14ac:dyDescent="0.25">
      <c r="A18" t="s">
        <v>1311</v>
      </c>
      <c r="B18" t="s">
        <v>1312</v>
      </c>
      <c r="C18">
        <v>1</v>
      </c>
      <c r="D18">
        <v>158997</v>
      </c>
    </row>
    <row r="19" spans="1:4" x14ac:dyDescent="0.25">
      <c r="A19" t="s">
        <v>1499</v>
      </c>
      <c r="C19">
        <v>1</v>
      </c>
      <c r="D19">
        <v>159014</v>
      </c>
    </row>
    <row r="20" spans="1:4" x14ac:dyDescent="0.25">
      <c r="A20" t="s">
        <v>854</v>
      </c>
      <c r="B20" t="s">
        <v>726</v>
      </c>
      <c r="C20">
        <v>2</v>
      </c>
      <c r="D20">
        <v>159019</v>
      </c>
    </row>
    <row r="21" spans="1:4" x14ac:dyDescent="0.25">
      <c r="A21" t="s">
        <v>106</v>
      </c>
      <c r="B21" t="s">
        <v>107</v>
      </c>
      <c r="C21">
        <v>26</v>
      </c>
      <c r="D21">
        <v>159022</v>
      </c>
    </row>
    <row r="22" spans="1:4" x14ac:dyDescent="0.25">
      <c r="A22" t="s">
        <v>1738</v>
      </c>
      <c r="B22" t="s">
        <v>726</v>
      </c>
      <c r="C22">
        <v>1</v>
      </c>
      <c r="D22">
        <v>159027</v>
      </c>
    </row>
    <row r="23" spans="1:4" x14ac:dyDescent="0.25">
      <c r="A23" t="s">
        <v>1115</v>
      </c>
      <c r="B23" t="s">
        <v>1116</v>
      </c>
      <c r="C23">
        <v>2</v>
      </c>
      <c r="D23">
        <v>152507</v>
      </c>
    </row>
    <row r="24" spans="1:4" x14ac:dyDescent="0.25">
      <c r="A24" t="s">
        <v>583</v>
      </c>
      <c r="B24" t="s">
        <v>584</v>
      </c>
      <c r="C24">
        <v>2</v>
      </c>
      <c r="D24">
        <v>152520</v>
      </c>
    </row>
    <row r="25" spans="1:4" x14ac:dyDescent="0.25">
      <c r="A25" t="s">
        <v>790</v>
      </c>
      <c r="B25" t="s">
        <v>791</v>
      </c>
      <c r="C25">
        <v>3</v>
      </c>
      <c r="D25">
        <v>152547</v>
      </c>
    </row>
    <row r="26" spans="1:4" x14ac:dyDescent="0.25">
      <c r="A26" t="s">
        <v>1368</v>
      </c>
      <c r="C26">
        <v>1</v>
      </c>
      <c r="D26">
        <v>159056</v>
      </c>
    </row>
    <row r="27" spans="1:4" x14ac:dyDescent="0.25">
      <c r="A27" t="s">
        <v>220</v>
      </c>
      <c r="B27" t="s">
        <v>221</v>
      </c>
      <c r="C27">
        <v>15</v>
      </c>
      <c r="D27">
        <v>159080</v>
      </c>
    </row>
    <row r="28" spans="1:4" x14ac:dyDescent="0.25">
      <c r="A28" t="s">
        <v>1714</v>
      </c>
      <c r="B28" t="s">
        <v>1715</v>
      </c>
      <c r="C28">
        <v>1</v>
      </c>
      <c r="D28">
        <v>159111</v>
      </c>
    </row>
    <row r="29" spans="1:4" x14ac:dyDescent="0.25">
      <c r="A29" t="s">
        <v>499</v>
      </c>
      <c r="B29" t="s">
        <v>500</v>
      </c>
      <c r="C29">
        <v>1</v>
      </c>
      <c r="D29">
        <v>159120</v>
      </c>
    </row>
    <row r="30" spans="1:4" x14ac:dyDescent="0.25">
      <c r="A30" t="s">
        <v>1677</v>
      </c>
      <c r="B30" t="s">
        <v>726</v>
      </c>
      <c r="C30">
        <v>1</v>
      </c>
      <c r="D30">
        <v>159140</v>
      </c>
    </row>
    <row r="31" spans="1:4" x14ac:dyDescent="0.25">
      <c r="A31" t="s">
        <v>595</v>
      </c>
      <c r="B31" t="s">
        <v>596</v>
      </c>
      <c r="C31">
        <v>3</v>
      </c>
      <c r="D31">
        <v>152554</v>
      </c>
    </row>
    <row r="32" spans="1:4" x14ac:dyDescent="0.25">
      <c r="A32" t="s">
        <v>1292</v>
      </c>
      <c r="B32" t="s">
        <v>1293</v>
      </c>
      <c r="C32">
        <v>1</v>
      </c>
      <c r="D32">
        <v>159174</v>
      </c>
    </row>
    <row r="33" spans="1:4" x14ac:dyDescent="0.25">
      <c r="A33" t="s">
        <v>1393</v>
      </c>
      <c r="B33" t="s">
        <v>1394</v>
      </c>
      <c r="C33">
        <v>1</v>
      </c>
      <c r="D33">
        <v>159181</v>
      </c>
    </row>
    <row r="34" spans="1:4" x14ac:dyDescent="0.25">
      <c r="A34" t="s">
        <v>1487</v>
      </c>
      <c r="B34" t="s">
        <v>726</v>
      </c>
      <c r="C34">
        <v>1</v>
      </c>
      <c r="D34">
        <v>159195</v>
      </c>
    </row>
    <row r="35" spans="1:4" x14ac:dyDescent="0.25">
      <c r="A35" t="s">
        <v>481</v>
      </c>
      <c r="B35" t="s">
        <v>482</v>
      </c>
      <c r="C35">
        <v>4</v>
      </c>
      <c r="D35">
        <v>159197</v>
      </c>
    </row>
    <row r="36" spans="1:4" x14ac:dyDescent="0.25">
      <c r="A36" t="s">
        <v>371</v>
      </c>
      <c r="B36" t="s">
        <v>372</v>
      </c>
      <c r="C36">
        <v>10</v>
      </c>
      <c r="D36">
        <v>159203</v>
      </c>
    </row>
    <row r="37" spans="1:4" x14ac:dyDescent="0.25">
      <c r="A37" t="s">
        <v>903</v>
      </c>
      <c r="B37" t="s">
        <v>904</v>
      </c>
      <c r="C37">
        <v>3</v>
      </c>
      <c r="D37">
        <v>159208</v>
      </c>
    </row>
    <row r="38" spans="1:4" x14ac:dyDescent="0.25">
      <c r="A38" t="s">
        <v>324</v>
      </c>
      <c r="B38" t="s">
        <v>325</v>
      </c>
      <c r="C38">
        <v>3</v>
      </c>
      <c r="D38">
        <v>152670</v>
      </c>
    </row>
    <row r="39" spans="1:4" x14ac:dyDescent="0.25">
      <c r="A39" t="s">
        <v>1409</v>
      </c>
      <c r="C39">
        <v>1</v>
      </c>
      <c r="D39">
        <v>152698</v>
      </c>
    </row>
    <row r="40" spans="1:4" x14ac:dyDescent="0.25">
      <c r="A40" t="s">
        <v>1003</v>
      </c>
      <c r="B40" t="s">
        <v>726</v>
      </c>
      <c r="C40">
        <v>2</v>
      </c>
      <c r="D40">
        <v>152733</v>
      </c>
    </row>
    <row r="41" spans="1:4" x14ac:dyDescent="0.25">
      <c r="A41" t="s">
        <v>1537</v>
      </c>
      <c r="C41">
        <v>1</v>
      </c>
      <c r="D41">
        <v>152838</v>
      </c>
    </row>
    <row r="42" spans="1:4" x14ac:dyDescent="0.25">
      <c r="A42" t="s">
        <v>1617</v>
      </c>
      <c r="B42" t="s">
        <v>726</v>
      </c>
      <c r="C42">
        <v>1</v>
      </c>
      <c r="D42">
        <v>152871</v>
      </c>
    </row>
    <row r="43" spans="1:4" x14ac:dyDescent="0.25">
      <c r="A43" t="s">
        <v>1705</v>
      </c>
      <c r="C43">
        <v>1</v>
      </c>
      <c r="D43">
        <v>152872</v>
      </c>
    </row>
    <row r="44" spans="1:4" x14ac:dyDescent="0.25">
      <c r="A44" t="s">
        <v>853</v>
      </c>
      <c r="B44" t="s">
        <v>726</v>
      </c>
      <c r="C44">
        <v>2</v>
      </c>
      <c r="D44">
        <v>152979</v>
      </c>
    </row>
    <row r="45" spans="1:4" x14ac:dyDescent="0.25">
      <c r="A45" t="s">
        <v>811</v>
      </c>
      <c r="B45" t="s">
        <v>812</v>
      </c>
      <c r="C45">
        <v>4</v>
      </c>
      <c r="D45">
        <v>152917</v>
      </c>
    </row>
    <row r="46" spans="1:4" x14ac:dyDescent="0.25">
      <c r="A46" t="s">
        <v>264</v>
      </c>
      <c r="B46" t="s">
        <v>265</v>
      </c>
      <c r="C46">
        <v>13</v>
      </c>
      <c r="D46">
        <v>152990</v>
      </c>
    </row>
    <row r="47" spans="1:4" x14ac:dyDescent="0.25">
      <c r="A47" t="s">
        <v>166</v>
      </c>
      <c r="B47" t="s">
        <v>167</v>
      </c>
      <c r="C47">
        <v>5</v>
      </c>
      <c r="D47">
        <v>153027</v>
      </c>
    </row>
    <row r="48" spans="1:4" x14ac:dyDescent="0.25">
      <c r="A48" t="s">
        <v>1130</v>
      </c>
      <c r="B48" t="s">
        <v>1131</v>
      </c>
      <c r="C48">
        <v>2</v>
      </c>
      <c r="D48">
        <v>153031</v>
      </c>
    </row>
    <row r="49" spans="1:4" x14ac:dyDescent="0.25">
      <c r="A49" t="s">
        <v>1310</v>
      </c>
      <c r="C49">
        <v>1</v>
      </c>
      <c r="D49">
        <v>153291</v>
      </c>
    </row>
    <row r="50" spans="1:4" x14ac:dyDescent="0.25">
      <c r="A50" t="s">
        <v>1414</v>
      </c>
      <c r="C50">
        <v>1</v>
      </c>
      <c r="D50">
        <v>153303</v>
      </c>
    </row>
    <row r="51" spans="1:4" x14ac:dyDescent="0.25">
      <c r="A51" t="s">
        <v>561</v>
      </c>
      <c r="B51" t="s">
        <v>562</v>
      </c>
      <c r="C51">
        <v>6</v>
      </c>
      <c r="D51">
        <v>153315</v>
      </c>
    </row>
    <row r="52" spans="1:4" x14ac:dyDescent="0.25">
      <c r="A52" t="s">
        <v>501</v>
      </c>
      <c r="B52" t="s">
        <v>502</v>
      </c>
      <c r="C52">
        <v>7</v>
      </c>
      <c r="D52">
        <v>153321</v>
      </c>
    </row>
    <row r="53" spans="1:4" x14ac:dyDescent="0.25">
      <c r="A53" t="s">
        <v>938</v>
      </c>
      <c r="B53" t="s">
        <v>939</v>
      </c>
      <c r="C53">
        <v>3</v>
      </c>
      <c r="D53">
        <v>153868</v>
      </c>
    </row>
    <row r="54" spans="1:4" x14ac:dyDescent="0.25">
      <c r="A54" t="s">
        <v>593</v>
      </c>
      <c r="B54" t="s">
        <v>594</v>
      </c>
      <c r="C54">
        <v>6</v>
      </c>
      <c r="D54">
        <v>153893</v>
      </c>
    </row>
    <row r="55" spans="1:4" x14ac:dyDescent="0.25">
      <c r="A55" t="s">
        <v>569</v>
      </c>
      <c r="B55" t="s">
        <v>570</v>
      </c>
      <c r="C55">
        <v>1</v>
      </c>
      <c r="D55">
        <v>153900</v>
      </c>
    </row>
    <row r="56" spans="1:4" x14ac:dyDescent="0.25">
      <c r="A56" t="s">
        <v>1700</v>
      </c>
      <c r="C56">
        <v>1</v>
      </c>
      <c r="D56">
        <v>153921</v>
      </c>
    </row>
    <row r="57" spans="1:4" x14ac:dyDescent="0.25">
      <c r="A57" t="s">
        <v>1238</v>
      </c>
      <c r="C57">
        <v>1</v>
      </c>
      <c r="D57">
        <v>153922</v>
      </c>
    </row>
    <row r="58" spans="1:4" x14ac:dyDescent="0.25">
      <c r="A58" t="s">
        <v>1422</v>
      </c>
      <c r="C58">
        <v>1</v>
      </c>
      <c r="D58">
        <v>153979</v>
      </c>
    </row>
    <row r="59" spans="1:4" x14ac:dyDescent="0.25">
      <c r="A59" t="s">
        <v>681</v>
      </c>
      <c r="B59" t="s">
        <v>682</v>
      </c>
      <c r="C59">
        <v>5</v>
      </c>
      <c r="D59">
        <v>153986</v>
      </c>
    </row>
    <row r="60" spans="1:4" x14ac:dyDescent="0.25">
      <c r="A60" t="s">
        <v>639</v>
      </c>
      <c r="B60" t="s">
        <v>640</v>
      </c>
      <c r="C60">
        <v>6</v>
      </c>
      <c r="D60">
        <v>154005</v>
      </c>
    </row>
    <row r="61" spans="1:4" x14ac:dyDescent="0.25">
      <c r="A61" t="s">
        <v>1381</v>
      </c>
      <c r="C61">
        <v>1</v>
      </c>
      <c r="D61">
        <v>154042</v>
      </c>
    </row>
    <row r="62" spans="1:4" x14ac:dyDescent="0.25">
      <c r="A62" t="s">
        <v>1103</v>
      </c>
      <c r="B62" t="s">
        <v>1104</v>
      </c>
      <c r="C62">
        <v>2</v>
      </c>
      <c r="D62">
        <v>153341</v>
      </c>
    </row>
    <row r="63" spans="1:4" x14ac:dyDescent="0.25">
      <c r="A63" t="s">
        <v>1128</v>
      </c>
      <c r="B63" t="s">
        <v>1129</v>
      </c>
      <c r="C63">
        <v>2</v>
      </c>
      <c r="D63">
        <v>153422</v>
      </c>
    </row>
    <row r="64" spans="1:4" x14ac:dyDescent="0.25">
      <c r="A64" t="s">
        <v>1623</v>
      </c>
      <c r="B64" t="s">
        <v>1624</v>
      </c>
      <c r="C64">
        <v>1</v>
      </c>
      <c r="D64">
        <v>153454</v>
      </c>
    </row>
    <row r="65" spans="1:4" x14ac:dyDescent="0.25">
      <c r="A65" t="s">
        <v>1111</v>
      </c>
      <c r="B65" t="s">
        <v>1112</v>
      </c>
      <c r="C65">
        <v>2</v>
      </c>
      <c r="D65">
        <v>153457</v>
      </c>
    </row>
    <row r="66" spans="1:4" x14ac:dyDescent="0.25">
      <c r="A66" t="s">
        <v>1330</v>
      </c>
      <c r="C66">
        <v>1</v>
      </c>
      <c r="D66">
        <v>153492</v>
      </c>
    </row>
    <row r="67" spans="1:4" x14ac:dyDescent="0.25">
      <c r="A67" t="s">
        <v>1105</v>
      </c>
      <c r="B67" t="s">
        <v>1106</v>
      </c>
      <c r="C67">
        <v>2</v>
      </c>
      <c r="D67">
        <v>153494</v>
      </c>
    </row>
    <row r="68" spans="1:4" x14ac:dyDescent="0.25">
      <c r="A68" t="s">
        <v>925</v>
      </c>
      <c r="B68" t="s">
        <v>785</v>
      </c>
      <c r="C68">
        <v>3</v>
      </c>
      <c r="D68">
        <v>153495</v>
      </c>
    </row>
    <row r="69" spans="1:4" x14ac:dyDescent="0.25">
      <c r="A69" t="s">
        <v>1595</v>
      </c>
      <c r="C69">
        <v>1</v>
      </c>
      <c r="D69">
        <v>153516</v>
      </c>
    </row>
    <row r="70" spans="1:4" x14ac:dyDescent="0.25">
      <c r="A70" t="s">
        <v>1055</v>
      </c>
      <c r="B70" t="s">
        <v>785</v>
      </c>
      <c r="C70">
        <v>2</v>
      </c>
      <c r="D70">
        <v>153537</v>
      </c>
    </row>
    <row r="71" spans="1:4" x14ac:dyDescent="0.25">
      <c r="A71" t="s">
        <v>511</v>
      </c>
      <c r="B71" t="s">
        <v>512</v>
      </c>
      <c r="C71">
        <v>3</v>
      </c>
      <c r="D71">
        <v>153565</v>
      </c>
    </row>
    <row r="72" spans="1:4" x14ac:dyDescent="0.25">
      <c r="A72" t="s">
        <v>738</v>
      </c>
      <c r="B72" t="s">
        <v>726</v>
      </c>
      <c r="C72">
        <v>1</v>
      </c>
      <c r="D72">
        <v>153566</v>
      </c>
    </row>
    <row r="73" spans="1:4" x14ac:dyDescent="0.25">
      <c r="A73" t="s">
        <v>1564</v>
      </c>
      <c r="C73">
        <v>1</v>
      </c>
      <c r="D73">
        <v>153577</v>
      </c>
    </row>
    <row r="74" spans="1:4" x14ac:dyDescent="0.25">
      <c r="A74" t="s">
        <v>631</v>
      </c>
      <c r="B74" t="s">
        <v>632</v>
      </c>
      <c r="C74">
        <v>5</v>
      </c>
      <c r="D74">
        <v>153582</v>
      </c>
    </row>
    <row r="75" spans="1:4" x14ac:dyDescent="0.25">
      <c r="A75" t="s">
        <v>385</v>
      </c>
      <c r="B75" t="s">
        <v>386</v>
      </c>
      <c r="C75">
        <v>10</v>
      </c>
      <c r="D75">
        <v>153607</v>
      </c>
    </row>
    <row r="76" spans="1:4" x14ac:dyDescent="0.25">
      <c r="A76" t="s">
        <v>461</v>
      </c>
      <c r="B76" t="s">
        <v>462</v>
      </c>
      <c r="C76">
        <v>3</v>
      </c>
      <c r="D76">
        <v>153680</v>
      </c>
    </row>
    <row r="77" spans="1:4" x14ac:dyDescent="0.25">
      <c r="A77" t="s">
        <v>214</v>
      </c>
      <c r="B77" t="s">
        <v>215</v>
      </c>
      <c r="C77">
        <v>15</v>
      </c>
      <c r="D77">
        <v>153826</v>
      </c>
    </row>
    <row r="78" spans="1:4" x14ac:dyDescent="0.25">
      <c r="A78" t="s">
        <v>1315</v>
      </c>
      <c r="C78">
        <v>1</v>
      </c>
      <c r="D78">
        <v>153766</v>
      </c>
    </row>
    <row r="79" spans="1:4" x14ac:dyDescent="0.25">
      <c r="A79" t="s">
        <v>1475</v>
      </c>
      <c r="C79">
        <v>1</v>
      </c>
      <c r="D79">
        <v>154106</v>
      </c>
    </row>
    <row r="80" spans="1:4" x14ac:dyDescent="0.25">
      <c r="A80" t="s">
        <v>1078</v>
      </c>
      <c r="B80" t="s">
        <v>1079</v>
      </c>
      <c r="C80">
        <v>2</v>
      </c>
      <c r="D80">
        <v>154596</v>
      </c>
    </row>
    <row r="81" spans="1:4" x14ac:dyDescent="0.25">
      <c r="A81" t="s">
        <v>140</v>
      </c>
      <c r="B81" t="s">
        <v>141</v>
      </c>
      <c r="C81">
        <v>2</v>
      </c>
      <c r="D81">
        <v>154632</v>
      </c>
    </row>
    <row r="82" spans="1:4" x14ac:dyDescent="0.25">
      <c r="A82" t="s">
        <v>74</v>
      </c>
      <c r="B82" t="s">
        <v>75</v>
      </c>
      <c r="C82">
        <v>18</v>
      </c>
      <c r="D82">
        <v>154633</v>
      </c>
    </row>
    <row r="83" spans="1:4" x14ac:dyDescent="0.25">
      <c r="A83" t="s">
        <v>535</v>
      </c>
      <c r="B83" t="s">
        <v>536</v>
      </c>
      <c r="C83">
        <v>6</v>
      </c>
      <c r="D83">
        <v>154652</v>
      </c>
    </row>
    <row r="84" spans="1:4" x14ac:dyDescent="0.25">
      <c r="A84" t="s">
        <v>491</v>
      </c>
      <c r="B84" t="s">
        <v>492</v>
      </c>
      <c r="C84">
        <v>8</v>
      </c>
      <c r="D84">
        <v>154654</v>
      </c>
    </row>
    <row r="85" spans="1:4" x14ac:dyDescent="0.25">
      <c r="A85" t="s">
        <v>1094</v>
      </c>
      <c r="B85" t="s">
        <v>1095</v>
      </c>
      <c r="C85">
        <v>2</v>
      </c>
      <c r="D85">
        <v>154657</v>
      </c>
    </row>
    <row r="86" spans="1:4" x14ac:dyDescent="0.25">
      <c r="A86" t="s">
        <v>1666</v>
      </c>
      <c r="C86">
        <v>1</v>
      </c>
      <c r="D86">
        <v>154704</v>
      </c>
    </row>
    <row r="87" spans="1:4" x14ac:dyDescent="0.25">
      <c r="A87" t="s">
        <v>717</v>
      </c>
      <c r="B87" t="s">
        <v>718</v>
      </c>
      <c r="C87">
        <v>4</v>
      </c>
      <c r="D87">
        <v>154202</v>
      </c>
    </row>
    <row r="88" spans="1:4" x14ac:dyDescent="0.25">
      <c r="A88" t="s">
        <v>425</v>
      </c>
      <c r="B88" t="s">
        <v>426</v>
      </c>
      <c r="C88">
        <v>9</v>
      </c>
      <c r="D88">
        <v>154223</v>
      </c>
    </row>
    <row r="89" spans="1:4" x14ac:dyDescent="0.25">
      <c r="A89" t="s">
        <v>760</v>
      </c>
      <c r="B89" t="s">
        <v>761</v>
      </c>
      <c r="C89">
        <v>4</v>
      </c>
      <c r="D89">
        <v>154226</v>
      </c>
    </row>
    <row r="90" spans="1:4" x14ac:dyDescent="0.25">
      <c r="A90" t="s">
        <v>80</v>
      </c>
      <c r="B90" t="s">
        <v>81</v>
      </c>
      <c r="C90">
        <v>13</v>
      </c>
      <c r="D90">
        <v>154251</v>
      </c>
    </row>
    <row r="91" spans="1:4" x14ac:dyDescent="0.25">
      <c r="A91" t="s">
        <v>1403</v>
      </c>
      <c r="C91">
        <v>1</v>
      </c>
      <c r="D91">
        <v>154362</v>
      </c>
    </row>
    <row r="92" spans="1:4" x14ac:dyDescent="0.25">
      <c r="A92" t="s">
        <v>721</v>
      </c>
      <c r="B92" t="s">
        <v>722</v>
      </c>
      <c r="C92">
        <v>5</v>
      </c>
      <c r="D92">
        <v>154393</v>
      </c>
    </row>
    <row r="93" spans="1:4" x14ac:dyDescent="0.25">
      <c r="A93" t="s">
        <v>1565</v>
      </c>
      <c r="B93" t="s">
        <v>1566</v>
      </c>
      <c r="C93">
        <v>1</v>
      </c>
      <c r="D93">
        <v>154402</v>
      </c>
    </row>
    <row r="94" spans="1:4" x14ac:dyDescent="0.25">
      <c r="A94" t="s">
        <v>669</v>
      </c>
      <c r="B94" t="s">
        <v>670</v>
      </c>
      <c r="C94">
        <v>1</v>
      </c>
      <c r="D94">
        <v>154445</v>
      </c>
    </row>
    <row r="95" spans="1:4" x14ac:dyDescent="0.25">
      <c r="A95" t="s">
        <v>1182</v>
      </c>
      <c r="B95" t="s">
        <v>1183</v>
      </c>
      <c r="C95">
        <v>2</v>
      </c>
      <c r="D95">
        <v>154475</v>
      </c>
    </row>
    <row r="96" spans="1:4" x14ac:dyDescent="0.25">
      <c r="A96" t="s">
        <v>300</v>
      </c>
      <c r="B96" t="s">
        <v>301</v>
      </c>
      <c r="C96">
        <v>12</v>
      </c>
      <c r="D96">
        <v>154499</v>
      </c>
    </row>
    <row r="97" spans="1:4" x14ac:dyDescent="0.25">
      <c r="A97" t="s">
        <v>1247</v>
      </c>
      <c r="C97">
        <v>1</v>
      </c>
      <c r="D97">
        <v>155323</v>
      </c>
    </row>
    <row r="98" spans="1:4" x14ac:dyDescent="0.25">
      <c r="A98" t="s">
        <v>861</v>
      </c>
      <c r="B98" t="s">
        <v>755</v>
      </c>
      <c r="C98">
        <v>3</v>
      </c>
      <c r="D98">
        <v>155324</v>
      </c>
    </row>
    <row r="99" spans="1:4" x14ac:dyDescent="0.25">
      <c r="A99" t="s">
        <v>962</v>
      </c>
      <c r="B99" t="s">
        <v>726</v>
      </c>
      <c r="C99">
        <v>2</v>
      </c>
      <c r="D99">
        <v>155332</v>
      </c>
    </row>
    <row r="100" spans="1:4" x14ac:dyDescent="0.25">
      <c r="A100" t="s">
        <v>1149</v>
      </c>
      <c r="B100" t="s">
        <v>1150</v>
      </c>
      <c r="C100">
        <v>2</v>
      </c>
      <c r="D100">
        <v>155337</v>
      </c>
    </row>
    <row r="101" spans="1:4" x14ac:dyDescent="0.25">
      <c r="A101" t="s">
        <v>1207</v>
      </c>
      <c r="B101" t="s">
        <v>935</v>
      </c>
      <c r="C101">
        <v>1</v>
      </c>
      <c r="D101">
        <v>155354</v>
      </c>
    </row>
    <row r="102" spans="1:4" x14ac:dyDescent="0.25">
      <c r="A102" t="s">
        <v>1075</v>
      </c>
      <c r="B102" t="s">
        <v>1076</v>
      </c>
      <c r="C102">
        <v>2</v>
      </c>
      <c r="D102">
        <v>155369</v>
      </c>
    </row>
    <row r="103" spans="1:4" x14ac:dyDescent="0.25">
      <c r="A103" t="s">
        <v>1389</v>
      </c>
      <c r="C103">
        <v>1</v>
      </c>
      <c r="D103">
        <v>155387</v>
      </c>
    </row>
    <row r="104" spans="1:4" x14ac:dyDescent="0.25">
      <c r="A104" t="s">
        <v>1484</v>
      </c>
      <c r="B104" t="s">
        <v>726</v>
      </c>
      <c r="C104">
        <v>1</v>
      </c>
      <c r="D104">
        <v>155397</v>
      </c>
    </row>
    <row r="105" spans="1:4" x14ac:dyDescent="0.25">
      <c r="A105" t="s">
        <v>116</v>
      </c>
      <c r="B105" t="s">
        <v>117</v>
      </c>
      <c r="C105">
        <v>3</v>
      </c>
      <c r="D105">
        <v>155416</v>
      </c>
    </row>
    <row r="106" spans="1:4" x14ac:dyDescent="0.25">
      <c r="A106" t="s">
        <v>841</v>
      </c>
      <c r="B106" t="s">
        <v>842</v>
      </c>
      <c r="C106">
        <v>3</v>
      </c>
      <c r="D106">
        <v>155417</v>
      </c>
    </row>
    <row r="107" spans="1:4" x14ac:dyDescent="0.25">
      <c r="A107" t="s">
        <v>1260</v>
      </c>
      <c r="C107">
        <v>1</v>
      </c>
      <c r="D107">
        <v>155433</v>
      </c>
    </row>
    <row r="108" spans="1:4" x14ac:dyDescent="0.25">
      <c r="A108" t="s">
        <v>805</v>
      </c>
      <c r="B108" t="s">
        <v>806</v>
      </c>
      <c r="C108">
        <v>1</v>
      </c>
      <c r="D108">
        <v>155467</v>
      </c>
    </row>
    <row r="109" spans="1:4" x14ac:dyDescent="0.25">
      <c r="A109" t="s">
        <v>1610</v>
      </c>
      <c r="B109" t="s">
        <v>1611</v>
      </c>
      <c r="C109">
        <v>1</v>
      </c>
      <c r="D109">
        <v>155469</v>
      </c>
    </row>
    <row r="110" spans="1:4" x14ac:dyDescent="0.25">
      <c r="A110" t="s">
        <v>152</v>
      </c>
      <c r="B110" t="s">
        <v>153</v>
      </c>
      <c r="C110">
        <v>9</v>
      </c>
      <c r="D110">
        <v>154863</v>
      </c>
    </row>
    <row r="111" spans="1:4" x14ac:dyDescent="0.25">
      <c r="A111" t="s">
        <v>865</v>
      </c>
      <c r="B111" t="s">
        <v>726</v>
      </c>
      <c r="C111">
        <v>3</v>
      </c>
      <c r="D111">
        <v>154849</v>
      </c>
    </row>
    <row r="112" spans="1:4" x14ac:dyDescent="0.25">
      <c r="A112" t="s">
        <v>42</v>
      </c>
      <c r="B112" t="s">
        <v>43</v>
      </c>
      <c r="C112">
        <v>21</v>
      </c>
      <c r="D112">
        <v>154911</v>
      </c>
    </row>
    <row r="113" spans="1:4" x14ac:dyDescent="0.25">
      <c r="A113" t="s">
        <v>1725</v>
      </c>
      <c r="C113">
        <v>1</v>
      </c>
      <c r="D113">
        <v>154901</v>
      </c>
    </row>
    <row r="114" spans="1:4" x14ac:dyDescent="0.25">
      <c r="A114" t="s">
        <v>1344</v>
      </c>
      <c r="C114">
        <v>1</v>
      </c>
      <c r="D114">
        <v>154946</v>
      </c>
    </row>
    <row r="115" spans="1:4" x14ac:dyDescent="0.25">
      <c r="A115" t="s">
        <v>1443</v>
      </c>
      <c r="B115" t="s">
        <v>1444</v>
      </c>
      <c r="C115">
        <v>1</v>
      </c>
      <c r="D115">
        <v>155017</v>
      </c>
    </row>
    <row r="116" spans="1:4" x14ac:dyDescent="0.25">
      <c r="A116" t="s">
        <v>252</v>
      </c>
      <c r="B116" t="s">
        <v>253</v>
      </c>
      <c r="C116">
        <v>7</v>
      </c>
      <c r="D116">
        <v>155023</v>
      </c>
    </row>
    <row r="117" spans="1:4" x14ac:dyDescent="0.25">
      <c r="A117" t="s">
        <v>1305</v>
      </c>
      <c r="B117" t="s">
        <v>1306</v>
      </c>
      <c r="C117">
        <v>1</v>
      </c>
      <c r="D117">
        <v>155075</v>
      </c>
    </row>
    <row r="118" spans="1:4" x14ac:dyDescent="0.25">
      <c r="A118" t="s">
        <v>1157</v>
      </c>
      <c r="B118" t="s">
        <v>1148</v>
      </c>
      <c r="C118">
        <v>1</v>
      </c>
      <c r="D118">
        <v>155077</v>
      </c>
    </row>
    <row r="119" spans="1:4" x14ac:dyDescent="0.25">
      <c r="A119" t="s">
        <v>1494</v>
      </c>
      <c r="B119" t="s">
        <v>1495</v>
      </c>
      <c r="C119">
        <v>1</v>
      </c>
      <c r="D119">
        <v>155083</v>
      </c>
    </row>
    <row r="120" spans="1:4" x14ac:dyDescent="0.25">
      <c r="A120" t="s">
        <v>1010</v>
      </c>
      <c r="B120" t="s">
        <v>785</v>
      </c>
      <c r="C120">
        <v>2</v>
      </c>
      <c r="D120">
        <v>155121</v>
      </c>
    </row>
    <row r="121" spans="1:4" x14ac:dyDescent="0.25">
      <c r="A121" t="s">
        <v>1654</v>
      </c>
      <c r="B121" t="s">
        <v>1185</v>
      </c>
      <c r="C121">
        <v>1</v>
      </c>
      <c r="D121">
        <v>155139</v>
      </c>
    </row>
    <row r="122" spans="1:4" x14ac:dyDescent="0.25">
      <c r="A122" t="s">
        <v>1266</v>
      </c>
      <c r="C122">
        <v>1</v>
      </c>
      <c r="D122">
        <v>155186</v>
      </c>
    </row>
    <row r="123" spans="1:4" x14ac:dyDescent="0.25">
      <c r="A123" t="s">
        <v>901</v>
      </c>
      <c r="B123" t="s">
        <v>902</v>
      </c>
      <c r="C123">
        <v>1</v>
      </c>
      <c r="D123">
        <v>155233</v>
      </c>
    </row>
    <row r="124" spans="1:4" x14ac:dyDescent="0.25">
      <c r="A124" t="s">
        <v>262</v>
      </c>
      <c r="B124" t="s">
        <v>263</v>
      </c>
      <c r="C124">
        <v>14</v>
      </c>
      <c r="D124">
        <v>155257</v>
      </c>
    </row>
    <row r="125" spans="1:4" x14ac:dyDescent="0.25">
      <c r="A125" t="s">
        <v>120</v>
      </c>
      <c r="B125" t="s">
        <v>121</v>
      </c>
      <c r="C125">
        <v>15</v>
      </c>
      <c r="D125">
        <v>155265</v>
      </c>
    </row>
    <row r="126" spans="1:4" x14ac:dyDescent="0.25">
      <c r="A126" t="s">
        <v>771</v>
      </c>
      <c r="B126" t="s">
        <v>772</v>
      </c>
      <c r="C126">
        <v>2</v>
      </c>
      <c r="D126">
        <v>156010</v>
      </c>
    </row>
    <row r="127" spans="1:4" x14ac:dyDescent="0.25">
      <c r="A127" t="s">
        <v>342</v>
      </c>
      <c r="B127" t="s">
        <v>343</v>
      </c>
      <c r="C127">
        <v>11</v>
      </c>
      <c r="D127">
        <v>156043</v>
      </c>
    </row>
    <row r="128" spans="1:4" x14ac:dyDescent="0.25">
      <c r="A128" t="s">
        <v>1354</v>
      </c>
      <c r="C128">
        <v>1</v>
      </c>
      <c r="D128">
        <v>156134</v>
      </c>
    </row>
    <row r="129" spans="1:4" x14ac:dyDescent="0.25">
      <c r="A129" t="s">
        <v>487</v>
      </c>
      <c r="B129" t="s">
        <v>488</v>
      </c>
      <c r="C129">
        <v>8</v>
      </c>
      <c r="D129">
        <v>156157</v>
      </c>
    </row>
    <row r="130" spans="1:4" x14ac:dyDescent="0.25">
      <c r="A130" t="s">
        <v>286</v>
      </c>
      <c r="B130" t="s">
        <v>287</v>
      </c>
      <c r="C130">
        <v>1</v>
      </c>
      <c r="D130">
        <v>155570</v>
      </c>
    </row>
    <row r="131" spans="1:4" x14ac:dyDescent="0.25">
      <c r="A131" t="s">
        <v>767</v>
      </c>
      <c r="B131" t="s">
        <v>768</v>
      </c>
      <c r="C131">
        <v>4</v>
      </c>
      <c r="D131">
        <v>155590</v>
      </c>
    </row>
    <row r="132" spans="1:4" x14ac:dyDescent="0.25">
      <c r="A132" t="s">
        <v>348</v>
      </c>
      <c r="B132" t="s">
        <v>349</v>
      </c>
      <c r="C132">
        <v>5</v>
      </c>
      <c r="D132">
        <v>155594</v>
      </c>
    </row>
    <row r="133" spans="1:4" x14ac:dyDescent="0.25">
      <c r="A133" t="s">
        <v>1627</v>
      </c>
      <c r="B133" t="s">
        <v>726</v>
      </c>
      <c r="C133">
        <v>1</v>
      </c>
      <c r="D133">
        <v>155741</v>
      </c>
    </row>
    <row r="134" spans="1:4" x14ac:dyDescent="0.25">
      <c r="A134" t="s">
        <v>232</v>
      </c>
      <c r="B134" t="s">
        <v>233</v>
      </c>
      <c r="C134">
        <v>2</v>
      </c>
      <c r="D134">
        <v>155801</v>
      </c>
    </row>
    <row r="135" spans="1:4" x14ac:dyDescent="0.25">
      <c r="A135" t="s">
        <v>838</v>
      </c>
      <c r="B135" t="s">
        <v>839</v>
      </c>
      <c r="C135">
        <v>3</v>
      </c>
      <c r="D135">
        <v>155804</v>
      </c>
    </row>
    <row r="136" spans="1:4" x14ac:dyDescent="0.25">
      <c r="A136" t="s">
        <v>1332</v>
      </c>
      <c r="C136">
        <v>1</v>
      </c>
      <c r="D136">
        <v>155840</v>
      </c>
    </row>
    <row r="137" spans="1:4" x14ac:dyDescent="0.25">
      <c r="A137" t="s">
        <v>276</v>
      </c>
      <c r="B137" t="s">
        <v>277</v>
      </c>
      <c r="C137">
        <v>13</v>
      </c>
      <c r="D137">
        <v>155892</v>
      </c>
    </row>
    <row r="138" spans="1:4" x14ac:dyDescent="0.25">
      <c r="A138" t="s">
        <v>577</v>
      </c>
      <c r="B138" t="s">
        <v>578</v>
      </c>
      <c r="C138">
        <v>6</v>
      </c>
      <c r="D138">
        <v>155893</v>
      </c>
    </row>
    <row r="139" spans="1:4" x14ac:dyDescent="0.25">
      <c r="A139" t="s">
        <v>403</v>
      </c>
      <c r="B139" t="s">
        <v>404</v>
      </c>
      <c r="C139">
        <v>9</v>
      </c>
      <c r="D139">
        <v>155909</v>
      </c>
    </row>
    <row r="140" spans="1:4" x14ac:dyDescent="0.25">
      <c r="A140" t="s">
        <v>888</v>
      </c>
      <c r="B140" t="s">
        <v>889</v>
      </c>
      <c r="C140">
        <v>3</v>
      </c>
      <c r="D140">
        <v>156178</v>
      </c>
    </row>
    <row r="141" spans="1:4" x14ac:dyDescent="0.25">
      <c r="A141" t="s">
        <v>441</v>
      </c>
      <c r="B141" t="s">
        <v>442</v>
      </c>
      <c r="C141">
        <v>4</v>
      </c>
      <c r="D141">
        <v>156201</v>
      </c>
    </row>
    <row r="142" spans="1:4" x14ac:dyDescent="0.25">
      <c r="A142" t="s">
        <v>1098</v>
      </c>
      <c r="B142" t="s">
        <v>785</v>
      </c>
      <c r="C142">
        <v>1</v>
      </c>
      <c r="D142">
        <v>156666</v>
      </c>
    </row>
    <row r="143" spans="1:4" x14ac:dyDescent="0.25">
      <c r="A143" t="s">
        <v>1243</v>
      </c>
      <c r="C143">
        <v>1</v>
      </c>
      <c r="D143">
        <v>156688</v>
      </c>
    </row>
    <row r="144" spans="1:4" x14ac:dyDescent="0.25">
      <c r="A144" t="s">
        <v>1323</v>
      </c>
      <c r="B144" t="s">
        <v>1324</v>
      </c>
      <c r="C144">
        <v>1</v>
      </c>
      <c r="D144">
        <v>156694</v>
      </c>
    </row>
    <row r="145" spans="1:4" x14ac:dyDescent="0.25">
      <c r="A145" t="s">
        <v>1281</v>
      </c>
      <c r="C145">
        <v>1</v>
      </c>
      <c r="D145">
        <v>156799</v>
      </c>
    </row>
    <row r="146" spans="1:4" x14ac:dyDescent="0.25">
      <c r="A146" t="s">
        <v>677</v>
      </c>
      <c r="B146" t="s">
        <v>678</v>
      </c>
      <c r="C146">
        <v>5</v>
      </c>
      <c r="D146">
        <v>156214</v>
      </c>
    </row>
    <row r="147" spans="1:4" x14ac:dyDescent="0.25">
      <c r="A147" t="s">
        <v>963</v>
      </c>
      <c r="B147" t="s">
        <v>726</v>
      </c>
      <c r="C147">
        <v>2</v>
      </c>
      <c r="D147">
        <v>156232</v>
      </c>
    </row>
    <row r="148" spans="1:4" x14ac:dyDescent="0.25">
      <c r="A148" t="s">
        <v>505</v>
      </c>
      <c r="B148" t="s">
        <v>506</v>
      </c>
      <c r="C148">
        <v>7</v>
      </c>
      <c r="D148">
        <v>156234</v>
      </c>
    </row>
    <row r="149" spans="1:4" x14ac:dyDescent="0.25">
      <c r="A149" t="s">
        <v>56</v>
      </c>
      <c r="B149" t="s">
        <v>57</v>
      </c>
      <c r="C149">
        <v>3</v>
      </c>
      <c r="D149">
        <v>156262</v>
      </c>
    </row>
    <row r="150" spans="1:4" x14ac:dyDescent="0.25">
      <c r="A150" t="s">
        <v>447</v>
      </c>
      <c r="B150" t="s">
        <v>448</v>
      </c>
      <c r="C150">
        <v>1</v>
      </c>
      <c r="D150">
        <v>156264</v>
      </c>
    </row>
    <row r="151" spans="1:4" x14ac:dyDescent="0.25">
      <c r="A151" t="s">
        <v>176</v>
      </c>
      <c r="B151" t="s">
        <v>177</v>
      </c>
      <c r="C151">
        <v>1</v>
      </c>
      <c r="D151">
        <v>156286</v>
      </c>
    </row>
    <row r="152" spans="1:4" x14ac:dyDescent="0.25">
      <c r="A152" t="s">
        <v>389</v>
      </c>
      <c r="B152" t="s">
        <v>390</v>
      </c>
      <c r="C152">
        <v>7</v>
      </c>
      <c r="D152">
        <v>156307</v>
      </c>
    </row>
    <row r="153" spans="1:4" x14ac:dyDescent="0.25">
      <c r="A153" t="s">
        <v>1424</v>
      </c>
      <c r="C153">
        <v>1</v>
      </c>
      <c r="D153">
        <v>156325</v>
      </c>
    </row>
    <row r="154" spans="1:4" x14ac:dyDescent="0.25">
      <c r="A154" t="s">
        <v>840</v>
      </c>
      <c r="B154" t="s">
        <v>726</v>
      </c>
      <c r="C154">
        <v>3</v>
      </c>
      <c r="D154">
        <v>156369</v>
      </c>
    </row>
    <row r="155" spans="1:4" x14ac:dyDescent="0.25">
      <c r="A155" t="s">
        <v>1662</v>
      </c>
      <c r="C155">
        <v>1</v>
      </c>
      <c r="D155">
        <v>156382</v>
      </c>
    </row>
    <row r="156" spans="1:4" x14ac:dyDescent="0.25">
      <c r="A156" t="s">
        <v>1302</v>
      </c>
      <c r="C156">
        <v>1</v>
      </c>
      <c r="D156">
        <v>156435</v>
      </c>
    </row>
    <row r="157" spans="1:4" x14ac:dyDescent="0.25">
      <c r="A157" t="s">
        <v>890</v>
      </c>
      <c r="B157" t="s">
        <v>891</v>
      </c>
      <c r="C157">
        <v>3</v>
      </c>
      <c r="D157">
        <v>156484</v>
      </c>
    </row>
    <row r="158" spans="1:4" x14ac:dyDescent="0.25">
      <c r="A158" t="s">
        <v>897</v>
      </c>
      <c r="B158" t="s">
        <v>898</v>
      </c>
      <c r="C158">
        <v>3</v>
      </c>
      <c r="D158">
        <v>156489</v>
      </c>
    </row>
    <row r="159" spans="1:4" x14ac:dyDescent="0.25">
      <c r="A159" t="s">
        <v>921</v>
      </c>
      <c r="B159" t="s">
        <v>922</v>
      </c>
      <c r="C159">
        <v>3</v>
      </c>
      <c r="D159">
        <v>156516</v>
      </c>
    </row>
    <row r="160" spans="1:4" x14ac:dyDescent="0.25">
      <c r="A160" t="s">
        <v>1265</v>
      </c>
      <c r="C160">
        <v>1</v>
      </c>
      <c r="D160">
        <v>156547</v>
      </c>
    </row>
    <row r="161" spans="1:4" x14ac:dyDescent="0.25">
      <c r="A161" t="s">
        <v>1328</v>
      </c>
      <c r="B161" t="s">
        <v>726</v>
      </c>
      <c r="C161">
        <v>1</v>
      </c>
      <c r="D161">
        <v>157205</v>
      </c>
    </row>
    <row r="162" spans="1:4" x14ac:dyDescent="0.25">
      <c r="A162" t="s">
        <v>1591</v>
      </c>
      <c r="C162">
        <v>1</v>
      </c>
      <c r="D162">
        <v>157232</v>
      </c>
    </row>
    <row r="163" spans="1:4" x14ac:dyDescent="0.25">
      <c r="A163" t="s">
        <v>930</v>
      </c>
      <c r="B163" t="s">
        <v>931</v>
      </c>
      <c r="C163">
        <v>2</v>
      </c>
      <c r="D163">
        <v>157257</v>
      </c>
    </row>
    <row r="164" spans="1:4" x14ac:dyDescent="0.25">
      <c r="A164" t="s">
        <v>997</v>
      </c>
      <c r="B164" t="s">
        <v>998</v>
      </c>
      <c r="C164">
        <v>2</v>
      </c>
      <c r="D164">
        <v>157286</v>
      </c>
    </row>
    <row r="165" spans="1:4" x14ac:dyDescent="0.25">
      <c r="A165" t="s">
        <v>1151</v>
      </c>
      <c r="B165" t="s">
        <v>1152</v>
      </c>
      <c r="C165">
        <v>1</v>
      </c>
      <c r="D165">
        <v>157299</v>
      </c>
    </row>
    <row r="166" spans="1:4" x14ac:dyDescent="0.25">
      <c r="A166" t="s">
        <v>96</v>
      </c>
      <c r="B166" t="s">
        <v>97</v>
      </c>
      <c r="C166">
        <v>21</v>
      </c>
      <c r="D166">
        <v>157318</v>
      </c>
    </row>
    <row r="167" spans="1:4" x14ac:dyDescent="0.25">
      <c r="A167" t="s">
        <v>18</v>
      </c>
      <c r="B167" t="s">
        <v>19</v>
      </c>
      <c r="C167">
        <v>2</v>
      </c>
      <c r="D167">
        <v>157346</v>
      </c>
    </row>
    <row r="168" spans="1:4" x14ac:dyDescent="0.25">
      <c r="A168" t="s">
        <v>174</v>
      </c>
      <c r="B168" t="s">
        <v>175</v>
      </c>
      <c r="C168">
        <v>19</v>
      </c>
      <c r="D168">
        <v>157396</v>
      </c>
    </row>
    <row r="169" spans="1:4" x14ac:dyDescent="0.25">
      <c r="A169" t="s">
        <v>172</v>
      </c>
      <c r="B169" t="s">
        <v>173</v>
      </c>
      <c r="C169">
        <v>17</v>
      </c>
      <c r="D169">
        <v>157405</v>
      </c>
    </row>
    <row r="170" spans="1:4" x14ac:dyDescent="0.25">
      <c r="A170" t="s">
        <v>795</v>
      </c>
      <c r="B170" t="s">
        <v>796</v>
      </c>
      <c r="C170">
        <v>4</v>
      </c>
      <c r="D170">
        <v>156860</v>
      </c>
    </row>
    <row r="171" spans="1:4" x14ac:dyDescent="0.25">
      <c r="A171" t="s">
        <v>977</v>
      </c>
      <c r="B171" t="s">
        <v>726</v>
      </c>
      <c r="C171">
        <v>2</v>
      </c>
      <c r="D171">
        <v>156864</v>
      </c>
    </row>
    <row r="172" spans="1:4" x14ac:dyDescent="0.25">
      <c r="A172" t="s">
        <v>1525</v>
      </c>
      <c r="C172">
        <v>1</v>
      </c>
      <c r="D172">
        <v>156890</v>
      </c>
    </row>
    <row r="173" spans="1:4" x14ac:dyDescent="0.25">
      <c r="A173" t="s">
        <v>1607</v>
      </c>
      <c r="C173">
        <v>1</v>
      </c>
      <c r="D173">
        <v>156898</v>
      </c>
    </row>
    <row r="174" spans="1:4" x14ac:dyDescent="0.25">
      <c r="A174" t="s">
        <v>1164</v>
      </c>
      <c r="B174" t="s">
        <v>1165</v>
      </c>
      <c r="C174">
        <v>2</v>
      </c>
      <c r="D174">
        <v>156900</v>
      </c>
    </row>
    <row r="175" spans="1:4" x14ac:dyDescent="0.25">
      <c r="A175" t="s">
        <v>537</v>
      </c>
      <c r="B175" t="s">
        <v>538</v>
      </c>
      <c r="C175">
        <v>7</v>
      </c>
      <c r="D175">
        <v>156948</v>
      </c>
    </row>
    <row r="176" spans="1:4" x14ac:dyDescent="0.25">
      <c r="A176" t="s">
        <v>72</v>
      </c>
      <c r="B176" t="s">
        <v>73</v>
      </c>
      <c r="C176">
        <v>4</v>
      </c>
      <c r="D176">
        <v>156969</v>
      </c>
    </row>
    <row r="177" spans="1:4" x14ac:dyDescent="0.25">
      <c r="A177" t="s">
        <v>1083</v>
      </c>
      <c r="B177" t="s">
        <v>1084</v>
      </c>
      <c r="C177">
        <v>2</v>
      </c>
      <c r="D177">
        <v>157030</v>
      </c>
    </row>
    <row r="178" spans="1:4" x14ac:dyDescent="0.25">
      <c r="A178" t="s">
        <v>1365</v>
      </c>
      <c r="C178">
        <v>1</v>
      </c>
      <c r="D178">
        <v>157072</v>
      </c>
    </row>
    <row r="179" spans="1:4" x14ac:dyDescent="0.25">
      <c r="A179" t="s">
        <v>1469</v>
      </c>
      <c r="C179">
        <v>1</v>
      </c>
      <c r="D179">
        <v>157092</v>
      </c>
    </row>
    <row r="180" spans="1:4" x14ac:dyDescent="0.25">
      <c r="A180" t="s">
        <v>1708</v>
      </c>
      <c r="B180" t="s">
        <v>1709</v>
      </c>
      <c r="C180">
        <v>1</v>
      </c>
      <c r="D180">
        <v>157141</v>
      </c>
    </row>
    <row r="181" spans="1:4" x14ac:dyDescent="0.25">
      <c r="A181" t="s">
        <v>1099</v>
      </c>
      <c r="B181" t="s">
        <v>1100</v>
      </c>
      <c r="C181">
        <v>2</v>
      </c>
      <c r="D181">
        <v>157167</v>
      </c>
    </row>
    <row r="182" spans="1:4" x14ac:dyDescent="0.25">
      <c r="A182" t="s">
        <v>1272</v>
      </c>
      <c r="B182" t="s">
        <v>1273</v>
      </c>
      <c r="C182">
        <v>1</v>
      </c>
      <c r="D182">
        <v>157750</v>
      </c>
    </row>
    <row r="183" spans="1:4" x14ac:dyDescent="0.25">
      <c r="A183" t="s">
        <v>849</v>
      </c>
      <c r="B183" t="s">
        <v>850</v>
      </c>
      <c r="C183">
        <v>1</v>
      </c>
      <c r="D183">
        <v>157753</v>
      </c>
    </row>
    <row r="184" spans="1:4" x14ac:dyDescent="0.25">
      <c r="A184" t="s">
        <v>1031</v>
      </c>
      <c r="B184" t="s">
        <v>726</v>
      </c>
      <c r="C184">
        <v>2</v>
      </c>
      <c r="D184">
        <v>157765</v>
      </c>
    </row>
    <row r="185" spans="1:4" x14ac:dyDescent="0.25">
      <c r="A185" t="s">
        <v>711</v>
      </c>
      <c r="B185" t="s">
        <v>712</v>
      </c>
      <c r="C185">
        <v>5</v>
      </c>
      <c r="D185">
        <v>157786</v>
      </c>
    </row>
    <row r="186" spans="1:4" x14ac:dyDescent="0.25">
      <c r="A186" t="s">
        <v>1630</v>
      </c>
      <c r="C186">
        <v>1</v>
      </c>
      <c r="D186">
        <v>157788</v>
      </c>
    </row>
    <row r="187" spans="1:4" x14ac:dyDescent="0.25">
      <c r="A187" t="s">
        <v>1441</v>
      </c>
      <c r="C187">
        <v>1</v>
      </c>
      <c r="D187">
        <v>157872</v>
      </c>
    </row>
    <row r="188" spans="1:4" x14ac:dyDescent="0.25">
      <c r="A188" t="s">
        <v>763</v>
      </c>
      <c r="B188" t="s">
        <v>764</v>
      </c>
      <c r="C188">
        <v>1</v>
      </c>
      <c r="D188">
        <v>157896</v>
      </c>
    </row>
    <row r="189" spans="1:4" x14ac:dyDescent="0.25">
      <c r="A189" t="s">
        <v>26</v>
      </c>
      <c r="B189" t="s">
        <v>27</v>
      </c>
      <c r="C189">
        <v>46</v>
      </c>
      <c r="D189">
        <v>157911</v>
      </c>
    </row>
    <row r="190" spans="1:4" x14ac:dyDescent="0.25">
      <c r="A190" t="s">
        <v>1739</v>
      </c>
      <c r="C190">
        <v>1</v>
      </c>
      <c r="D190">
        <v>157494</v>
      </c>
    </row>
    <row r="191" spans="1:4" x14ac:dyDescent="0.25">
      <c r="A191" t="s">
        <v>1063</v>
      </c>
      <c r="B191" t="s">
        <v>1064</v>
      </c>
      <c r="C191">
        <v>2</v>
      </c>
      <c r="D191">
        <v>157501</v>
      </c>
    </row>
    <row r="192" spans="1:4" x14ac:dyDescent="0.25">
      <c r="A192" t="s">
        <v>1372</v>
      </c>
      <c r="C192">
        <v>1</v>
      </c>
      <c r="D192">
        <v>157503</v>
      </c>
    </row>
    <row r="193" spans="1:4" x14ac:dyDescent="0.25">
      <c r="A193" t="s">
        <v>1545</v>
      </c>
      <c r="B193" t="s">
        <v>1216</v>
      </c>
      <c r="C193">
        <v>1</v>
      </c>
      <c r="D193">
        <v>157562</v>
      </c>
    </row>
    <row r="194" spans="1:4" x14ac:dyDescent="0.25">
      <c r="A194" t="s">
        <v>28</v>
      </c>
      <c r="B194" t="s">
        <v>29</v>
      </c>
      <c r="C194">
        <v>29</v>
      </c>
      <c r="D194">
        <v>157568</v>
      </c>
    </row>
    <row r="195" spans="1:4" x14ac:dyDescent="0.25">
      <c r="A195" t="s">
        <v>1517</v>
      </c>
      <c r="C195">
        <v>1</v>
      </c>
      <c r="D195">
        <v>157679</v>
      </c>
    </row>
    <row r="196" spans="1:4" x14ac:dyDescent="0.25">
      <c r="A196" t="s">
        <v>1017</v>
      </c>
      <c r="B196" t="s">
        <v>785</v>
      </c>
      <c r="C196">
        <v>2</v>
      </c>
      <c r="D196">
        <v>157682</v>
      </c>
    </row>
    <row r="197" spans="1:4" x14ac:dyDescent="0.25">
      <c r="A197" t="s">
        <v>623</v>
      </c>
      <c r="B197" t="s">
        <v>624</v>
      </c>
      <c r="C197">
        <v>6</v>
      </c>
      <c r="D197">
        <v>157697</v>
      </c>
    </row>
    <row r="198" spans="1:4" x14ac:dyDescent="0.25">
      <c r="A198" t="s">
        <v>1401</v>
      </c>
      <c r="C198">
        <v>1</v>
      </c>
      <c r="D198">
        <v>157935</v>
      </c>
    </row>
    <row r="199" spans="1:4" x14ac:dyDescent="0.25">
      <c r="A199" t="s">
        <v>851</v>
      </c>
      <c r="B199" t="s">
        <v>785</v>
      </c>
      <c r="C199">
        <v>3</v>
      </c>
      <c r="D199">
        <v>157949</v>
      </c>
    </row>
    <row r="200" spans="1:4" x14ac:dyDescent="0.25">
      <c r="A200" t="s">
        <v>1584</v>
      </c>
      <c r="C200">
        <v>1</v>
      </c>
      <c r="D200">
        <v>158238</v>
      </c>
    </row>
    <row r="201" spans="1:4" x14ac:dyDescent="0.25">
      <c r="A201" t="s">
        <v>240</v>
      </c>
      <c r="B201" t="s">
        <v>241</v>
      </c>
      <c r="C201">
        <v>14</v>
      </c>
      <c r="D201">
        <v>158263</v>
      </c>
    </row>
    <row r="202" spans="1:4" x14ac:dyDescent="0.25">
      <c r="A202" t="s">
        <v>1476</v>
      </c>
      <c r="C202">
        <v>1</v>
      </c>
      <c r="D202">
        <v>158320</v>
      </c>
    </row>
    <row r="203" spans="1:4" x14ac:dyDescent="0.25">
      <c r="A203" t="s">
        <v>1634</v>
      </c>
      <c r="C203">
        <v>1</v>
      </c>
      <c r="D203">
        <v>158359</v>
      </c>
    </row>
    <row r="204" spans="1:4" x14ac:dyDescent="0.25">
      <c r="A204" t="s">
        <v>932</v>
      </c>
      <c r="B204" t="s">
        <v>933</v>
      </c>
      <c r="C204">
        <v>3</v>
      </c>
      <c r="D204">
        <v>158389</v>
      </c>
    </row>
    <row r="205" spans="1:4" x14ac:dyDescent="0.25">
      <c r="A205" t="s">
        <v>477</v>
      </c>
      <c r="B205" t="s">
        <v>478</v>
      </c>
      <c r="C205">
        <v>8</v>
      </c>
      <c r="D205">
        <v>158418</v>
      </c>
    </row>
    <row r="206" spans="1:4" x14ac:dyDescent="0.25">
      <c r="A206" t="s">
        <v>1296</v>
      </c>
      <c r="C206">
        <v>1</v>
      </c>
      <c r="D206">
        <v>157925</v>
      </c>
    </row>
    <row r="207" spans="1:4" x14ac:dyDescent="0.25">
      <c r="A207" t="s">
        <v>1535</v>
      </c>
      <c r="C207">
        <v>1</v>
      </c>
      <c r="D207">
        <v>158038</v>
      </c>
    </row>
    <row r="208" spans="1:4" x14ac:dyDescent="0.25">
      <c r="A208" t="s">
        <v>1614</v>
      </c>
      <c r="C208">
        <v>1</v>
      </c>
      <c r="D208">
        <v>158040</v>
      </c>
    </row>
    <row r="209" spans="1:4" x14ac:dyDescent="0.25">
      <c r="A209" t="s">
        <v>1701</v>
      </c>
      <c r="C209">
        <v>1</v>
      </c>
      <c r="D209">
        <v>158070</v>
      </c>
    </row>
    <row r="210" spans="1:4" x14ac:dyDescent="0.25">
      <c r="A210" t="s">
        <v>1240</v>
      </c>
      <c r="C210">
        <v>1</v>
      </c>
      <c r="D210">
        <v>158087</v>
      </c>
    </row>
    <row r="211" spans="1:4" x14ac:dyDescent="0.25">
      <c r="A211" t="s">
        <v>926</v>
      </c>
      <c r="B211" t="s">
        <v>927</v>
      </c>
      <c r="C211">
        <v>3</v>
      </c>
      <c r="D211">
        <v>158140</v>
      </c>
    </row>
    <row r="212" spans="1:4" x14ac:dyDescent="0.25">
      <c r="A212" t="s">
        <v>142</v>
      </c>
      <c r="B212" t="s">
        <v>143</v>
      </c>
      <c r="C212">
        <v>19</v>
      </c>
      <c r="D212">
        <v>158194</v>
      </c>
    </row>
    <row r="213" spans="1:4" x14ac:dyDescent="0.25">
      <c r="A213" t="s">
        <v>948</v>
      </c>
      <c r="B213" t="s">
        <v>949</v>
      </c>
      <c r="C213">
        <v>1</v>
      </c>
      <c r="D213">
        <v>158210</v>
      </c>
    </row>
    <row r="214" spans="1:4" x14ac:dyDescent="0.25">
      <c r="A214" t="s">
        <v>954</v>
      </c>
      <c r="B214" t="s">
        <v>955</v>
      </c>
      <c r="C214">
        <v>3</v>
      </c>
      <c r="D214">
        <v>158687</v>
      </c>
    </row>
    <row r="215" spans="1:4" x14ac:dyDescent="0.25">
      <c r="A215" t="s">
        <v>1618</v>
      </c>
      <c r="C215">
        <v>1</v>
      </c>
      <c r="D215">
        <v>158733</v>
      </c>
    </row>
    <row r="216" spans="1:4" x14ac:dyDescent="0.25">
      <c r="A216" t="s">
        <v>709</v>
      </c>
      <c r="B216" t="s">
        <v>710</v>
      </c>
      <c r="C216">
        <v>5</v>
      </c>
      <c r="D216">
        <v>158737</v>
      </c>
    </row>
    <row r="217" spans="1:4" x14ac:dyDescent="0.25">
      <c r="A217" t="s">
        <v>1246</v>
      </c>
      <c r="C217">
        <v>1</v>
      </c>
      <c r="D217">
        <v>158739</v>
      </c>
    </row>
    <row r="218" spans="1:4" x14ac:dyDescent="0.25">
      <c r="A218" t="s">
        <v>817</v>
      </c>
      <c r="B218" t="s">
        <v>818</v>
      </c>
      <c r="C218">
        <v>4</v>
      </c>
      <c r="D218">
        <v>158741</v>
      </c>
    </row>
    <row r="219" spans="1:4" x14ac:dyDescent="0.25">
      <c r="A219" t="s">
        <v>1040</v>
      </c>
      <c r="B219" t="s">
        <v>1041</v>
      </c>
      <c r="C219">
        <v>2</v>
      </c>
      <c r="D219">
        <v>158774</v>
      </c>
    </row>
    <row r="220" spans="1:4" x14ac:dyDescent="0.25">
      <c r="A220" t="s">
        <v>1285</v>
      </c>
      <c r="B220" t="s">
        <v>728</v>
      </c>
      <c r="C220">
        <v>1</v>
      </c>
      <c r="D220">
        <v>158833</v>
      </c>
    </row>
    <row r="221" spans="1:4" x14ac:dyDescent="0.25">
      <c r="A221" t="s">
        <v>788</v>
      </c>
      <c r="B221" t="s">
        <v>789</v>
      </c>
      <c r="C221">
        <v>4</v>
      </c>
      <c r="D221">
        <v>158455</v>
      </c>
    </row>
    <row r="222" spans="1:4" x14ac:dyDescent="0.25">
      <c r="A222" t="s">
        <v>1304</v>
      </c>
      <c r="C222">
        <v>1</v>
      </c>
      <c r="D222">
        <v>158465</v>
      </c>
    </row>
    <row r="223" spans="1:4" x14ac:dyDescent="0.25">
      <c r="A223" t="s">
        <v>1571</v>
      </c>
      <c r="C223">
        <v>1</v>
      </c>
      <c r="D223">
        <v>158560</v>
      </c>
    </row>
    <row r="224" spans="1:4" x14ac:dyDescent="0.25">
      <c r="A224" t="s">
        <v>350</v>
      </c>
      <c r="B224" t="s">
        <v>351</v>
      </c>
      <c r="C224">
        <v>9</v>
      </c>
      <c r="D224">
        <v>158615</v>
      </c>
    </row>
    <row r="225" spans="1:4" x14ac:dyDescent="0.25">
      <c r="A225" t="s">
        <v>1361</v>
      </c>
      <c r="C225">
        <v>1</v>
      </c>
      <c r="D225">
        <v>158665</v>
      </c>
    </row>
    <row r="226" spans="1:4" x14ac:dyDescent="0.25">
      <c r="A226" t="s">
        <v>1505</v>
      </c>
      <c r="C226">
        <v>1</v>
      </c>
      <c r="D226">
        <v>159533</v>
      </c>
    </row>
    <row r="227" spans="1:4" x14ac:dyDescent="0.25">
      <c r="A227" t="s">
        <v>1577</v>
      </c>
      <c r="C227">
        <v>1</v>
      </c>
      <c r="D227">
        <v>159582</v>
      </c>
    </row>
    <row r="228" spans="1:4" x14ac:dyDescent="0.25">
      <c r="A228" t="s">
        <v>1057</v>
      </c>
      <c r="B228" t="s">
        <v>785</v>
      </c>
      <c r="C228">
        <v>2</v>
      </c>
      <c r="D228">
        <v>159588</v>
      </c>
    </row>
    <row r="229" spans="1:4" x14ac:dyDescent="0.25">
      <c r="A229" t="s">
        <v>84</v>
      </c>
      <c r="B229" t="s">
        <v>85</v>
      </c>
      <c r="C229">
        <v>24</v>
      </c>
      <c r="D229">
        <v>159591</v>
      </c>
    </row>
    <row r="230" spans="1:4" x14ac:dyDescent="0.25">
      <c r="A230" t="s">
        <v>843</v>
      </c>
      <c r="B230" t="s">
        <v>844</v>
      </c>
      <c r="C230">
        <v>3</v>
      </c>
      <c r="D230">
        <v>159594</v>
      </c>
    </row>
    <row r="231" spans="1:4" x14ac:dyDescent="0.25">
      <c r="A231" t="s">
        <v>1377</v>
      </c>
      <c r="B231" t="s">
        <v>1378</v>
      </c>
      <c r="C231">
        <v>1</v>
      </c>
      <c r="D231">
        <v>159599</v>
      </c>
    </row>
    <row r="232" spans="1:4" x14ac:dyDescent="0.25">
      <c r="A232" t="s">
        <v>1049</v>
      </c>
      <c r="B232" t="s">
        <v>1050</v>
      </c>
      <c r="C232">
        <v>2</v>
      </c>
      <c r="D232">
        <v>159624</v>
      </c>
    </row>
    <row r="233" spans="1:4" x14ac:dyDescent="0.25">
      <c r="A233" t="s">
        <v>254</v>
      </c>
      <c r="B233" t="s">
        <v>255</v>
      </c>
      <c r="C233">
        <v>3</v>
      </c>
      <c r="D233">
        <v>159641</v>
      </c>
    </row>
    <row r="234" spans="1:4" x14ac:dyDescent="0.25">
      <c r="A234" t="s">
        <v>431</v>
      </c>
      <c r="B234" t="s">
        <v>432</v>
      </c>
      <c r="C234">
        <v>8</v>
      </c>
      <c r="D234">
        <v>159663</v>
      </c>
    </row>
    <row r="235" spans="1:4" x14ac:dyDescent="0.25">
      <c r="A235" t="s">
        <v>907</v>
      </c>
      <c r="B235" t="s">
        <v>908</v>
      </c>
      <c r="C235">
        <v>1</v>
      </c>
      <c r="D235">
        <v>162390</v>
      </c>
    </row>
    <row r="236" spans="1:4" x14ac:dyDescent="0.25">
      <c r="A236" t="s">
        <v>66</v>
      </c>
      <c r="B236" t="s">
        <v>67</v>
      </c>
      <c r="C236">
        <v>1</v>
      </c>
      <c r="D236">
        <v>162407</v>
      </c>
    </row>
    <row r="237" spans="1:4" x14ac:dyDescent="0.25">
      <c r="A237" t="s">
        <v>633</v>
      </c>
      <c r="B237" t="s">
        <v>634</v>
      </c>
      <c r="C237">
        <v>6</v>
      </c>
      <c r="D237">
        <v>162430</v>
      </c>
    </row>
    <row r="238" spans="1:4" x14ac:dyDescent="0.25">
      <c r="A238" t="s">
        <v>294</v>
      </c>
      <c r="B238" t="s">
        <v>295</v>
      </c>
      <c r="C238">
        <v>2</v>
      </c>
      <c r="D238">
        <v>162449</v>
      </c>
    </row>
    <row r="239" spans="1:4" x14ac:dyDescent="0.25">
      <c r="A239" t="s">
        <v>1440</v>
      </c>
      <c r="C239">
        <v>1</v>
      </c>
      <c r="D239">
        <v>162461</v>
      </c>
    </row>
    <row r="240" spans="1:4" x14ac:dyDescent="0.25">
      <c r="A240" t="s">
        <v>1153</v>
      </c>
      <c r="B240" t="s">
        <v>1154</v>
      </c>
      <c r="C240">
        <v>1</v>
      </c>
      <c r="D240">
        <v>162481</v>
      </c>
    </row>
    <row r="241" spans="1:4" x14ac:dyDescent="0.25">
      <c r="A241" t="s">
        <v>629</v>
      </c>
      <c r="B241" t="s">
        <v>630</v>
      </c>
      <c r="C241">
        <v>6</v>
      </c>
      <c r="D241">
        <v>162507</v>
      </c>
    </row>
    <row r="242" spans="1:4" x14ac:dyDescent="0.25">
      <c r="A242" t="s">
        <v>395</v>
      </c>
      <c r="B242" t="s">
        <v>396</v>
      </c>
      <c r="C242">
        <v>7</v>
      </c>
      <c r="D242">
        <v>162557</v>
      </c>
    </row>
    <row r="243" spans="1:4" x14ac:dyDescent="0.25">
      <c r="A243" t="s">
        <v>485</v>
      </c>
      <c r="B243" t="s">
        <v>486</v>
      </c>
      <c r="C243">
        <v>5</v>
      </c>
      <c r="D243">
        <v>159281</v>
      </c>
    </row>
    <row r="244" spans="1:4" x14ac:dyDescent="0.25">
      <c r="A244" t="s">
        <v>132</v>
      </c>
      <c r="B244" t="s">
        <v>133</v>
      </c>
      <c r="C244">
        <v>23</v>
      </c>
      <c r="D244">
        <v>159289</v>
      </c>
    </row>
    <row r="245" spans="1:4" x14ac:dyDescent="0.25">
      <c r="A245" t="s">
        <v>1455</v>
      </c>
      <c r="C245">
        <v>1</v>
      </c>
      <c r="D245">
        <v>162706</v>
      </c>
    </row>
    <row r="246" spans="1:4" x14ac:dyDescent="0.25">
      <c r="A246" t="s">
        <v>1195</v>
      </c>
      <c r="B246" t="s">
        <v>1196</v>
      </c>
      <c r="C246">
        <v>1</v>
      </c>
      <c r="D246">
        <v>159882</v>
      </c>
    </row>
    <row r="247" spans="1:4" x14ac:dyDescent="0.25">
      <c r="A247" t="s">
        <v>1382</v>
      </c>
      <c r="B247" t="s">
        <v>726</v>
      </c>
      <c r="C247">
        <v>1</v>
      </c>
      <c r="D247">
        <v>159898</v>
      </c>
    </row>
    <row r="248" spans="1:4" x14ac:dyDescent="0.25">
      <c r="A248" t="s">
        <v>659</v>
      </c>
      <c r="B248" t="s">
        <v>660</v>
      </c>
      <c r="C248">
        <v>1</v>
      </c>
      <c r="D248">
        <v>159905</v>
      </c>
    </row>
    <row r="249" spans="1:4" x14ac:dyDescent="0.25">
      <c r="A249" t="s">
        <v>144</v>
      </c>
      <c r="B249" t="s">
        <v>145</v>
      </c>
      <c r="C249">
        <v>22</v>
      </c>
      <c r="D249">
        <v>159931</v>
      </c>
    </row>
    <row r="250" spans="1:4" x14ac:dyDescent="0.25">
      <c r="A250" t="s">
        <v>627</v>
      </c>
      <c r="B250" t="s">
        <v>628</v>
      </c>
      <c r="C250">
        <v>6</v>
      </c>
      <c r="D250">
        <v>159749</v>
      </c>
    </row>
    <row r="251" spans="1:4" x14ac:dyDescent="0.25">
      <c r="A251" t="s">
        <v>1661</v>
      </c>
      <c r="C251">
        <v>1</v>
      </c>
      <c r="D251">
        <v>159841</v>
      </c>
    </row>
    <row r="252" spans="1:4" x14ac:dyDescent="0.25">
      <c r="A252" t="s">
        <v>1404</v>
      </c>
      <c r="B252" t="s">
        <v>1405</v>
      </c>
      <c r="C252">
        <v>1</v>
      </c>
      <c r="D252">
        <v>160204</v>
      </c>
    </row>
    <row r="253" spans="1:4" x14ac:dyDescent="0.25">
      <c r="A253" t="s">
        <v>1489</v>
      </c>
      <c r="C253">
        <v>1</v>
      </c>
      <c r="D253">
        <v>160228</v>
      </c>
    </row>
    <row r="254" spans="1:4" x14ac:dyDescent="0.25">
      <c r="A254" t="s">
        <v>793</v>
      </c>
      <c r="B254" t="s">
        <v>794</v>
      </c>
      <c r="C254">
        <v>4</v>
      </c>
      <c r="D254">
        <v>160091</v>
      </c>
    </row>
    <row r="255" spans="1:4" x14ac:dyDescent="0.25">
      <c r="A255" t="s">
        <v>399</v>
      </c>
      <c r="B255" t="s">
        <v>400</v>
      </c>
      <c r="C255">
        <v>4</v>
      </c>
      <c r="D255">
        <v>160144</v>
      </c>
    </row>
    <row r="256" spans="1:4" x14ac:dyDescent="0.25">
      <c r="A256" t="s">
        <v>967</v>
      </c>
      <c r="B256" t="s">
        <v>726</v>
      </c>
      <c r="C256">
        <v>2</v>
      </c>
      <c r="D256">
        <v>160180</v>
      </c>
    </row>
    <row r="257" spans="1:4" x14ac:dyDescent="0.25">
      <c r="A257" t="s">
        <v>1615</v>
      </c>
      <c r="C257">
        <v>1</v>
      </c>
      <c r="D257">
        <v>160607</v>
      </c>
    </row>
    <row r="258" spans="1:4" x14ac:dyDescent="0.25">
      <c r="A258" t="s">
        <v>707</v>
      </c>
      <c r="B258" t="s">
        <v>708</v>
      </c>
      <c r="C258">
        <v>5</v>
      </c>
      <c r="D258">
        <v>160632</v>
      </c>
    </row>
    <row r="259" spans="1:4" x14ac:dyDescent="0.25">
      <c r="A259" t="s">
        <v>946</v>
      </c>
      <c r="B259" t="s">
        <v>947</v>
      </c>
      <c r="C259">
        <v>3</v>
      </c>
      <c r="D259">
        <v>160644</v>
      </c>
    </row>
    <row r="260" spans="1:4" x14ac:dyDescent="0.25">
      <c r="A260" t="s">
        <v>1221</v>
      </c>
      <c r="C260">
        <v>1</v>
      </c>
      <c r="D260">
        <v>160417</v>
      </c>
    </row>
    <row r="261" spans="1:4" x14ac:dyDescent="0.25">
      <c r="A261" t="s">
        <v>873</v>
      </c>
      <c r="B261" t="s">
        <v>728</v>
      </c>
      <c r="C261">
        <v>3</v>
      </c>
      <c r="D261">
        <v>160435</v>
      </c>
    </row>
    <row r="262" spans="1:4" x14ac:dyDescent="0.25">
      <c r="A262" t="s">
        <v>1357</v>
      </c>
      <c r="C262">
        <v>1</v>
      </c>
      <c r="D262">
        <v>160533</v>
      </c>
    </row>
    <row r="263" spans="1:4" x14ac:dyDescent="0.25">
      <c r="A263" t="s">
        <v>126</v>
      </c>
      <c r="B263" t="s">
        <v>127</v>
      </c>
      <c r="C263">
        <v>14</v>
      </c>
      <c r="D263">
        <v>160837</v>
      </c>
    </row>
    <row r="264" spans="1:4" x14ac:dyDescent="0.25">
      <c r="A264" t="s">
        <v>453</v>
      </c>
      <c r="B264" t="s">
        <v>454</v>
      </c>
      <c r="C264">
        <v>1</v>
      </c>
      <c r="D264">
        <v>160844</v>
      </c>
    </row>
    <row r="265" spans="1:4" x14ac:dyDescent="0.25">
      <c r="A265" t="s">
        <v>1477</v>
      </c>
      <c r="B265" t="s">
        <v>1478</v>
      </c>
      <c r="C265">
        <v>1</v>
      </c>
      <c r="D265">
        <v>160894</v>
      </c>
    </row>
    <row r="266" spans="1:4" x14ac:dyDescent="0.25">
      <c r="A266" t="s">
        <v>1556</v>
      </c>
      <c r="C266">
        <v>1</v>
      </c>
      <c r="D266">
        <v>160898</v>
      </c>
    </row>
    <row r="267" spans="1:4" x14ac:dyDescent="0.25">
      <c r="A267" t="s">
        <v>1109</v>
      </c>
      <c r="B267" t="s">
        <v>1110</v>
      </c>
      <c r="C267">
        <v>2</v>
      </c>
      <c r="D267">
        <v>160984</v>
      </c>
    </row>
    <row r="268" spans="1:4" x14ac:dyDescent="0.25">
      <c r="A268" t="s">
        <v>1572</v>
      </c>
      <c r="B268" t="s">
        <v>1573</v>
      </c>
      <c r="C268">
        <v>1</v>
      </c>
      <c r="D268">
        <v>161217</v>
      </c>
    </row>
    <row r="269" spans="1:4" x14ac:dyDescent="0.25">
      <c r="A269" t="s">
        <v>691</v>
      </c>
      <c r="B269" t="s">
        <v>692</v>
      </c>
      <c r="C269">
        <v>5</v>
      </c>
      <c r="D269">
        <v>161253</v>
      </c>
    </row>
    <row r="270" spans="1:4" x14ac:dyDescent="0.25">
      <c r="A270" t="s">
        <v>1468</v>
      </c>
      <c r="B270" t="s">
        <v>1306</v>
      </c>
      <c r="C270">
        <v>1</v>
      </c>
      <c r="D270">
        <v>161288</v>
      </c>
    </row>
    <row r="271" spans="1:4" x14ac:dyDescent="0.25">
      <c r="A271" t="s">
        <v>1540</v>
      </c>
      <c r="C271">
        <v>1</v>
      </c>
      <c r="D271">
        <v>161291</v>
      </c>
    </row>
    <row r="272" spans="1:4" x14ac:dyDescent="0.25">
      <c r="A272" t="s">
        <v>1620</v>
      </c>
      <c r="C272">
        <v>1</v>
      </c>
      <c r="D272">
        <v>161293</v>
      </c>
    </row>
    <row r="273" spans="1:4" x14ac:dyDescent="0.25">
      <c r="A273" t="s">
        <v>320</v>
      </c>
      <c r="B273" t="s">
        <v>321</v>
      </c>
      <c r="C273">
        <v>12</v>
      </c>
      <c r="D273">
        <v>161133</v>
      </c>
    </row>
    <row r="274" spans="1:4" x14ac:dyDescent="0.25">
      <c r="A274" t="s">
        <v>34</v>
      </c>
      <c r="B274" t="s">
        <v>35</v>
      </c>
      <c r="C274">
        <v>1</v>
      </c>
      <c r="D274">
        <v>161325</v>
      </c>
    </row>
    <row r="275" spans="1:4" x14ac:dyDescent="0.25">
      <c r="A275" t="s">
        <v>1434</v>
      </c>
      <c r="C275">
        <v>1</v>
      </c>
      <c r="D275">
        <v>161425</v>
      </c>
    </row>
    <row r="276" spans="1:4" x14ac:dyDescent="0.25">
      <c r="A276" t="s">
        <v>1210</v>
      </c>
      <c r="B276" t="s">
        <v>726</v>
      </c>
      <c r="C276">
        <v>1</v>
      </c>
      <c r="D276">
        <v>161532</v>
      </c>
    </row>
    <row r="277" spans="1:4" x14ac:dyDescent="0.25">
      <c r="A277" t="s">
        <v>1391</v>
      </c>
      <c r="C277">
        <v>1</v>
      </c>
      <c r="D277">
        <v>161555</v>
      </c>
    </row>
    <row r="278" spans="1:4" x14ac:dyDescent="0.25">
      <c r="A278" t="s">
        <v>986</v>
      </c>
      <c r="B278" t="s">
        <v>726</v>
      </c>
      <c r="C278">
        <v>1</v>
      </c>
      <c r="D278">
        <v>161345</v>
      </c>
    </row>
    <row r="279" spans="1:4" x14ac:dyDescent="0.25">
      <c r="A279" t="s">
        <v>831</v>
      </c>
      <c r="B279" t="s">
        <v>832</v>
      </c>
      <c r="C279">
        <v>1</v>
      </c>
      <c r="D279">
        <v>161585</v>
      </c>
    </row>
    <row r="280" spans="1:4" x14ac:dyDescent="0.25">
      <c r="A280" t="s">
        <v>555</v>
      </c>
      <c r="B280" t="s">
        <v>556</v>
      </c>
      <c r="C280">
        <v>6</v>
      </c>
      <c r="D280">
        <v>161689</v>
      </c>
    </row>
    <row r="281" spans="1:4" x14ac:dyDescent="0.25">
      <c r="A281" t="s">
        <v>1188</v>
      </c>
      <c r="B281" t="s">
        <v>1189</v>
      </c>
      <c r="C281">
        <v>2</v>
      </c>
      <c r="D281">
        <v>161724</v>
      </c>
    </row>
    <row r="282" spans="1:4" x14ac:dyDescent="0.25">
      <c r="A282" t="s">
        <v>1450</v>
      </c>
      <c r="B282" t="s">
        <v>1451</v>
      </c>
      <c r="C282">
        <v>1</v>
      </c>
      <c r="D282">
        <v>161738</v>
      </c>
    </row>
    <row r="283" spans="1:4" x14ac:dyDescent="0.25">
      <c r="A283" t="s">
        <v>1528</v>
      </c>
      <c r="C283">
        <v>1</v>
      </c>
      <c r="D283">
        <v>161756</v>
      </c>
    </row>
    <row r="284" spans="1:4" x14ac:dyDescent="0.25">
      <c r="A284" t="s">
        <v>401</v>
      </c>
      <c r="B284" t="s">
        <v>402</v>
      </c>
      <c r="C284">
        <v>9</v>
      </c>
      <c r="D284">
        <v>161810</v>
      </c>
    </row>
    <row r="285" spans="1:4" x14ac:dyDescent="0.25">
      <c r="A285" t="s">
        <v>124</v>
      </c>
      <c r="B285" t="s">
        <v>125</v>
      </c>
      <c r="C285">
        <v>24</v>
      </c>
      <c r="D285">
        <v>161826</v>
      </c>
    </row>
    <row r="286" spans="1:4" x14ac:dyDescent="0.25">
      <c r="A286" t="s">
        <v>1576</v>
      </c>
      <c r="C286">
        <v>1</v>
      </c>
      <c r="D286">
        <v>161870</v>
      </c>
    </row>
    <row r="287" spans="1:4" x14ac:dyDescent="0.25">
      <c r="A287" t="s">
        <v>597</v>
      </c>
      <c r="B287" t="s">
        <v>598</v>
      </c>
      <c r="C287">
        <v>2</v>
      </c>
      <c r="D287">
        <v>161894</v>
      </c>
    </row>
    <row r="288" spans="1:4" x14ac:dyDescent="0.25">
      <c r="A288" t="s">
        <v>1335</v>
      </c>
      <c r="C288">
        <v>1</v>
      </c>
      <c r="D288">
        <v>162229</v>
      </c>
    </row>
    <row r="289" spans="1:4" x14ac:dyDescent="0.25">
      <c r="A289" t="s">
        <v>94</v>
      </c>
      <c r="B289" t="s">
        <v>95</v>
      </c>
      <c r="C289">
        <v>1</v>
      </c>
      <c r="D289">
        <v>162279</v>
      </c>
    </row>
    <row r="290" spans="1:4" x14ac:dyDescent="0.25">
      <c r="A290" t="s">
        <v>1251</v>
      </c>
      <c r="C290">
        <v>1</v>
      </c>
      <c r="D290">
        <v>162164</v>
      </c>
    </row>
    <row r="291" spans="1:4" x14ac:dyDescent="0.25">
      <c r="A291" t="s">
        <v>740</v>
      </c>
      <c r="B291" t="s">
        <v>734</v>
      </c>
      <c r="C291">
        <v>1</v>
      </c>
      <c r="D291">
        <v>162821</v>
      </c>
    </row>
    <row r="292" spans="1:4" x14ac:dyDescent="0.25">
      <c r="A292" t="s">
        <v>1583</v>
      </c>
      <c r="C292">
        <v>1</v>
      </c>
      <c r="D292">
        <v>162920</v>
      </c>
    </row>
    <row r="293" spans="1:4" x14ac:dyDescent="0.25">
      <c r="A293" t="s">
        <v>417</v>
      </c>
      <c r="B293" t="s">
        <v>418</v>
      </c>
      <c r="C293">
        <v>1</v>
      </c>
      <c r="D293">
        <v>164568</v>
      </c>
    </row>
    <row r="294" spans="1:4" x14ac:dyDescent="0.25">
      <c r="A294" t="s">
        <v>1375</v>
      </c>
      <c r="B294" t="s">
        <v>1376</v>
      </c>
      <c r="C294">
        <v>1</v>
      </c>
      <c r="D294">
        <v>164604</v>
      </c>
    </row>
    <row r="295" spans="1:4" x14ac:dyDescent="0.25">
      <c r="A295" t="s">
        <v>68</v>
      </c>
      <c r="B295" t="s">
        <v>69</v>
      </c>
      <c r="C295">
        <v>20</v>
      </c>
      <c r="D295">
        <v>164620</v>
      </c>
    </row>
    <row r="296" spans="1:4" x14ac:dyDescent="0.25">
      <c r="A296" t="s">
        <v>942</v>
      </c>
      <c r="B296" t="s">
        <v>943</v>
      </c>
      <c r="C296">
        <v>3</v>
      </c>
      <c r="D296">
        <v>164622</v>
      </c>
    </row>
    <row r="297" spans="1:4" x14ac:dyDescent="0.25">
      <c r="A297" t="s">
        <v>809</v>
      </c>
      <c r="B297" t="s">
        <v>810</v>
      </c>
      <c r="C297">
        <v>4</v>
      </c>
      <c r="D297">
        <v>164658</v>
      </c>
    </row>
    <row r="298" spans="1:4" x14ac:dyDescent="0.25">
      <c r="A298" t="s">
        <v>1317</v>
      </c>
      <c r="C298">
        <v>1</v>
      </c>
      <c r="D298">
        <v>164663</v>
      </c>
    </row>
    <row r="299" spans="1:4" x14ac:dyDescent="0.25">
      <c r="A299" t="s">
        <v>1579</v>
      </c>
      <c r="C299">
        <v>1</v>
      </c>
      <c r="D299">
        <v>164726</v>
      </c>
    </row>
    <row r="300" spans="1:4" x14ac:dyDescent="0.25">
      <c r="A300" t="s">
        <v>1660</v>
      </c>
      <c r="C300">
        <v>1</v>
      </c>
      <c r="D300">
        <v>164744</v>
      </c>
    </row>
    <row r="301" spans="1:4" x14ac:dyDescent="0.25">
      <c r="A301" t="s">
        <v>871</v>
      </c>
      <c r="B301" t="s">
        <v>872</v>
      </c>
      <c r="C301">
        <v>3</v>
      </c>
      <c r="D301">
        <v>163048</v>
      </c>
    </row>
    <row r="302" spans="1:4" x14ac:dyDescent="0.25">
      <c r="A302" t="s">
        <v>136</v>
      </c>
      <c r="B302" t="s">
        <v>137</v>
      </c>
      <c r="C302">
        <v>23</v>
      </c>
      <c r="D302">
        <v>163066</v>
      </c>
    </row>
    <row r="303" spans="1:4" x14ac:dyDescent="0.25">
      <c r="A303" t="s">
        <v>517</v>
      </c>
      <c r="B303" t="s">
        <v>518</v>
      </c>
      <c r="C303">
        <v>6</v>
      </c>
      <c r="D303">
        <v>163116</v>
      </c>
    </row>
    <row r="304" spans="1:4" x14ac:dyDescent="0.25">
      <c r="A304" t="s">
        <v>1198</v>
      </c>
      <c r="C304">
        <v>1</v>
      </c>
      <c r="D304">
        <v>162952</v>
      </c>
    </row>
    <row r="305" spans="1:4" x14ac:dyDescent="0.25">
      <c r="A305" t="s">
        <v>695</v>
      </c>
      <c r="B305" t="s">
        <v>696</v>
      </c>
      <c r="C305">
        <v>5</v>
      </c>
      <c r="D305">
        <v>163277</v>
      </c>
    </row>
    <row r="306" spans="1:4" x14ac:dyDescent="0.25">
      <c r="A306" t="s">
        <v>194</v>
      </c>
      <c r="B306" t="s">
        <v>195</v>
      </c>
      <c r="C306">
        <v>11</v>
      </c>
      <c r="D306">
        <v>163279</v>
      </c>
    </row>
    <row r="307" spans="1:4" x14ac:dyDescent="0.25">
      <c r="A307" t="s">
        <v>427</v>
      </c>
      <c r="B307" t="s">
        <v>428</v>
      </c>
      <c r="C307">
        <v>9</v>
      </c>
      <c r="D307">
        <v>163162</v>
      </c>
    </row>
    <row r="308" spans="1:4" x14ac:dyDescent="0.25">
      <c r="A308" t="s">
        <v>336</v>
      </c>
      <c r="B308" t="s">
        <v>337</v>
      </c>
      <c r="C308">
        <v>11</v>
      </c>
      <c r="D308">
        <v>163334</v>
      </c>
    </row>
    <row r="309" spans="1:4" x14ac:dyDescent="0.25">
      <c r="A309" t="s">
        <v>924</v>
      </c>
      <c r="B309" t="s">
        <v>796</v>
      </c>
      <c r="C309">
        <v>3</v>
      </c>
      <c r="D309">
        <v>163423</v>
      </c>
    </row>
    <row r="310" spans="1:4" x14ac:dyDescent="0.25">
      <c r="A310" t="s">
        <v>1081</v>
      </c>
      <c r="B310" t="s">
        <v>1082</v>
      </c>
      <c r="C310">
        <v>2</v>
      </c>
      <c r="D310">
        <v>163499</v>
      </c>
    </row>
    <row r="311" spans="1:4" x14ac:dyDescent="0.25">
      <c r="A311" t="s">
        <v>909</v>
      </c>
      <c r="B311" t="s">
        <v>910</v>
      </c>
      <c r="C311">
        <v>3</v>
      </c>
      <c r="D311">
        <v>163501</v>
      </c>
    </row>
    <row r="312" spans="1:4" x14ac:dyDescent="0.25">
      <c r="A312" t="s">
        <v>280</v>
      </c>
      <c r="B312" t="s">
        <v>281</v>
      </c>
      <c r="C312">
        <v>1</v>
      </c>
      <c r="D312">
        <v>163506</v>
      </c>
    </row>
    <row r="313" spans="1:4" x14ac:dyDescent="0.25">
      <c r="A313" t="s">
        <v>615</v>
      </c>
      <c r="B313" t="s">
        <v>616</v>
      </c>
      <c r="C313">
        <v>1</v>
      </c>
      <c r="D313">
        <v>163344</v>
      </c>
    </row>
    <row r="314" spans="1:4" x14ac:dyDescent="0.25">
      <c r="A314" t="s">
        <v>737</v>
      </c>
      <c r="B314" t="s">
        <v>726</v>
      </c>
      <c r="C314">
        <v>4</v>
      </c>
      <c r="D314">
        <v>163385</v>
      </c>
    </row>
    <row r="315" spans="1:4" x14ac:dyDescent="0.25">
      <c r="A315" t="s">
        <v>1284</v>
      </c>
      <c r="C315">
        <v>1</v>
      </c>
      <c r="D315">
        <v>163608</v>
      </c>
    </row>
    <row r="316" spans="1:4" x14ac:dyDescent="0.25">
      <c r="A316" t="s">
        <v>1172</v>
      </c>
      <c r="B316" t="s">
        <v>1173</v>
      </c>
      <c r="C316">
        <v>2</v>
      </c>
      <c r="D316">
        <v>163641</v>
      </c>
    </row>
    <row r="317" spans="1:4" x14ac:dyDescent="0.25">
      <c r="A317" t="s">
        <v>1045</v>
      </c>
      <c r="B317" t="s">
        <v>1046</v>
      </c>
      <c r="C317">
        <v>2</v>
      </c>
      <c r="D317">
        <v>163689</v>
      </c>
    </row>
    <row r="318" spans="1:4" x14ac:dyDescent="0.25">
      <c r="A318" t="s">
        <v>1132</v>
      </c>
      <c r="B318" t="s">
        <v>1133</v>
      </c>
      <c r="C318">
        <v>2</v>
      </c>
      <c r="D318">
        <v>163780</v>
      </c>
    </row>
    <row r="319" spans="1:4" x14ac:dyDescent="0.25">
      <c r="A319" t="s">
        <v>76</v>
      </c>
      <c r="B319" t="s">
        <v>77</v>
      </c>
      <c r="C319">
        <v>5</v>
      </c>
      <c r="D319">
        <v>163907</v>
      </c>
    </row>
    <row r="320" spans="1:4" x14ac:dyDescent="0.25">
      <c r="A320" t="s">
        <v>913</v>
      </c>
      <c r="B320" t="s">
        <v>914</v>
      </c>
      <c r="C320">
        <v>3</v>
      </c>
      <c r="D320">
        <v>163949</v>
      </c>
    </row>
    <row r="321" spans="1:4" x14ac:dyDescent="0.25">
      <c r="A321" t="s">
        <v>1736</v>
      </c>
      <c r="C321">
        <v>1</v>
      </c>
      <c r="D321">
        <v>163959</v>
      </c>
    </row>
    <row r="322" spans="1:4" x14ac:dyDescent="0.25">
      <c r="A322" t="s">
        <v>539</v>
      </c>
      <c r="B322" t="s">
        <v>540</v>
      </c>
      <c r="C322">
        <v>1</v>
      </c>
      <c r="D322">
        <v>163971</v>
      </c>
    </row>
    <row r="323" spans="1:4" x14ac:dyDescent="0.25">
      <c r="A323" t="s">
        <v>1542</v>
      </c>
      <c r="C323">
        <v>1</v>
      </c>
      <c r="D323">
        <v>164059</v>
      </c>
    </row>
    <row r="324" spans="1:4" x14ac:dyDescent="0.25">
      <c r="A324" t="s">
        <v>1622</v>
      </c>
      <c r="C324">
        <v>1</v>
      </c>
      <c r="D324">
        <v>164060</v>
      </c>
    </row>
    <row r="325" spans="1:4" x14ac:dyDescent="0.25">
      <c r="A325" t="s">
        <v>270</v>
      </c>
      <c r="B325" t="s">
        <v>271</v>
      </c>
      <c r="C325">
        <v>7</v>
      </c>
      <c r="D325">
        <v>164108</v>
      </c>
    </row>
    <row r="326" spans="1:4" x14ac:dyDescent="0.25">
      <c r="A326" t="s">
        <v>786</v>
      </c>
      <c r="B326" t="s">
        <v>787</v>
      </c>
      <c r="C326">
        <v>4</v>
      </c>
      <c r="D326">
        <v>164130</v>
      </c>
    </row>
    <row r="327" spans="1:4" x14ac:dyDescent="0.25">
      <c r="A327" t="s">
        <v>1513</v>
      </c>
      <c r="C327">
        <v>1</v>
      </c>
      <c r="D327">
        <v>164146</v>
      </c>
    </row>
    <row r="328" spans="1:4" x14ac:dyDescent="0.25">
      <c r="A328" t="s">
        <v>956</v>
      </c>
      <c r="B328" t="s">
        <v>957</v>
      </c>
      <c r="C328">
        <v>3</v>
      </c>
      <c r="D328">
        <v>164184</v>
      </c>
    </row>
    <row r="329" spans="1:4" x14ac:dyDescent="0.25">
      <c r="A329" t="s">
        <v>533</v>
      </c>
      <c r="B329" t="s">
        <v>534</v>
      </c>
      <c r="C329">
        <v>7</v>
      </c>
      <c r="D329">
        <v>164230</v>
      </c>
    </row>
    <row r="330" spans="1:4" x14ac:dyDescent="0.25">
      <c r="A330" t="s">
        <v>162</v>
      </c>
      <c r="B330" t="s">
        <v>163</v>
      </c>
      <c r="C330">
        <v>2</v>
      </c>
      <c r="D330">
        <v>164270</v>
      </c>
    </row>
    <row r="331" spans="1:4" x14ac:dyDescent="0.25">
      <c r="A331" t="s">
        <v>369</v>
      </c>
      <c r="B331" t="s">
        <v>370</v>
      </c>
      <c r="C331">
        <v>9</v>
      </c>
      <c r="D331">
        <v>164298</v>
      </c>
    </row>
    <row r="332" spans="1:4" x14ac:dyDescent="0.25">
      <c r="A332" t="s">
        <v>911</v>
      </c>
      <c r="B332" t="s">
        <v>912</v>
      </c>
      <c r="C332">
        <v>3</v>
      </c>
      <c r="D332">
        <v>164314</v>
      </c>
    </row>
    <row r="333" spans="1:4" x14ac:dyDescent="0.25">
      <c r="A333" t="s">
        <v>1237</v>
      </c>
      <c r="C333">
        <v>1</v>
      </c>
      <c r="D333">
        <v>164319</v>
      </c>
    </row>
    <row r="334" spans="1:4" x14ac:dyDescent="0.25">
      <c r="A334" t="s">
        <v>1291</v>
      </c>
      <c r="B334" t="s">
        <v>785</v>
      </c>
      <c r="C334">
        <v>1</v>
      </c>
      <c r="D334">
        <v>164197</v>
      </c>
    </row>
    <row r="335" spans="1:4" x14ac:dyDescent="0.25">
      <c r="A335" t="s">
        <v>1080</v>
      </c>
      <c r="B335" t="s">
        <v>785</v>
      </c>
      <c r="C335">
        <v>2</v>
      </c>
      <c r="D335">
        <v>164198</v>
      </c>
    </row>
    <row r="336" spans="1:4" x14ac:dyDescent="0.25">
      <c r="A336" t="s">
        <v>1417</v>
      </c>
      <c r="B336" t="s">
        <v>785</v>
      </c>
      <c r="C336">
        <v>1</v>
      </c>
      <c r="D336">
        <v>164444</v>
      </c>
    </row>
    <row r="337" spans="1:4" x14ac:dyDescent="0.25">
      <c r="A337" t="s">
        <v>469</v>
      </c>
      <c r="B337" t="s">
        <v>470</v>
      </c>
      <c r="C337">
        <v>2</v>
      </c>
      <c r="D337">
        <v>166131</v>
      </c>
    </row>
    <row r="338" spans="1:4" x14ac:dyDescent="0.25">
      <c r="A338" t="s">
        <v>1234</v>
      </c>
      <c r="C338">
        <v>1</v>
      </c>
      <c r="D338">
        <v>166137</v>
      </c>
    </row>
    <row r="339" spans="1:4" x14ac:dyDescent="0.25">
      <c r="A339" t="s">
        <v>1034</v>
      </c>
      <c r="B339" t="s">
        <v>1035</v>
      </c>
      <c r="C339">
        <v>2</v>
      </c>
      <c r="D339">
        <v>166167</v>
      </c>
    </row>
    <row r="340" spans="1:4" x14ac:dyDescent="0.25">
      <c r="A340" t="s">
        <v>1502</v>
      </c>
      <c r="B340" t="s">
        <v>726</v>
      </c>
      <c r="C340">
        <v>1</v>
      </c>
      <c r="D340">
        <v>166229</v>
      </c>
    </row>
    <row r="341" spans="1:4" x14ac:dyDescent="0.25">
      <c r="A341" t="s">
        <v>483</v>
      </c>
      <c r="B341" t="s">
        <v>484</v>
      </c>
      <c r="C341">
        <v>7</v>
      </c>
      <c r="D341">
        <v>166267</v>
      </c>
    </row>
    <row r="342" spans="1:4" x14ac:dyDescent="0.25">
      <c r="A342" t="s">
        <v>989</v>
      </c>
      <c r="B342" t="s">
        <v>726</v>
      </c>
      <c r="C342">
        <v>2</v>
      </c>
      <c r="D342">
        <v>166277</v>
      </c>
    </row>
    <row r="343" spans="1:4" x14ac:dyDescent="0.25">
      <c r="A343" t="s">
        <v>1716</v>
      </c>
      <c r="C343">
        <v>1</v>
      </c>
      <c r="D343">
        <v>166305</v>
      </c>
    </row>
    <row r="344" spans="1:4" x14ac:dyDescent="0.25">
      <c r="A344" t="s">
        <v>52</v>
      </c>
      <c r="B344" t="s">
        <v>53</v>
      </c>
      <c r="C344">
        <v>32</v>
      </c>
      <c r="D344">
        <v>164979</v>
      </c>
    </row>
    <row r="345" spans="1:4" x14ac:dyDescent="0.25">
      <c r="A345" t="s">
        <v>661</v>
      </c>
      <c r="B345" t="s">
        <v>662</v>
      </c>
      <c r="C345">
        <v>3</v>
      </c>
      <c r="D345">
        <v>165003</v>
      </c>
    </row>
    <row r="346" spans="1:4" x14ac:dyDescent="0.25">
      <c r="A346" t="s">
        <v>934</v>
      </c>
      <c r="B346" t="s">
        <v>935</v>
      </c>
      <c r="C346">
        <v>3</v>
      </c>
      <c r="D346">
        <v>165024</v>
      </c>
    </row>
    <row r="347" spans="1:4" x14ac:dyDescent="0.25">
      <c r="A347" t="s">
        <v>797</v>
      </c>
      <c r="B347" t="s">
        <v>798</v>
      </c>
      <c r="C347">
        <v>3</v>
      </c>
      <c r="D347">
        <v>164925</v>
      </c>
    </row>
    <row r="348" spans="1:4" x14ac:dyDescent="0.25">
      <c r="A348" t="s">
        <v>495</v>
      </c>
      <c r="B348" t="s">
        <v>496</v>
      </c>
      <c r="C348">
        <v>3</v>
      </c>
      <c r="D348">
        <v>165102</v>
      </c>
    </row>
    <row r="349" spans="1:4" x14ac:dyDescent="0.25">
      <c r="A349" t="s">
        <v>1356</v>
      </c>
      <c r="C349">
        <v>1</v>
      </c>
      <c r="D349">
        <v>165113</v>
      </c>
    </row>
    <row r="350" spans="1:4" x14ac:dyDescent="0.25">
      <c r="A350" t="s">
        <v>1089</v>
      </c>
      <c r="B350" t="s">
        <v>1090</v>
      </c>
      <c r="C350">
        <v>2</v>
      </c>
      <c r="D350">
        <v>165114</v>
      </c>
    </row>
    <row r="351" spans="1:4" x14ac:dyDescent="0.25">
      <c r="A351" t="s">
        <v>952</v>
      </c>
      <c r="B351" t="s">
        <v>953</v>
      </c>
      <c r="C351">
        <v>2</v>
      </c>
      <c r="D351">
        <v>165115</v>
      </c>
    </row>
    <row r="352" spans="1:4" x14ac:dyDescent="0.25">
      <c r="A352" t="s">
        <v>1299</v>
      </c>
      <c r="B352" t="s">
        <v>1300</v>
      </c>
      <c r="C352">
        <v>1</v>
      </c>
      <c r="D352">
        <v>165173</v>
      </c>
    </row>
    <row r="353" spans="1:4" x14ac:dyDescent="0.25">
      <c r="A353" t="s">
        <v>346</v>
      </c>
      <c r="B353" t="s">
        <v>347</v>
      </c>
      <c r="C353">
        <v>10</v>
      </c>
      <c r="D353">
        <v>165072</v>
      </c>
    </row>
    <row r="354" spans="1:4" x14ac:dyDescent="0.25">
      <c r="A354" t="s">
        <v>1406</v>
      </c>
      <c r="C354">
        <v>1</v>
      </c>
      <c r="D354">
        <v>165228</v>
      </c>
    </row>
    <row r="355" spans="1:4" x14ac:dyDescent="0.25">
      <c r="A355" t="s">
        <v>1176</v>
      </c>
      <c r="B355" t="s">
        <v>1177</v>
      </c>
      <c r="C355">
        <v>2</v>
      </c>
      <c r="D355">
        <v>165247</v>
      </c>
    </row>
    <row r="356" spans="1:4" x14ac:dyDescent="0.25">
      <c r="A356" t="s">
        <v>958</v>
      </c>
      <c r="B356" t="s">
        <v>957</v>
      </c>
      <c r="C356">
        <v>3</v>
      </c>
      <c r="D356">
        <v>165283</v>
      </c>
    </row>
    <row r="357" spans="1:4" x14ac:dyDescent="0.25">
      <c r="A357" t="s">
        <v>869</v>
      </c>
      <c r="B357" t="s">
        <v>726</v>
      </c>
      <c r="C357">
        <v>1</v>
      </c>
      <c r="D357">
        <v>165284</v>
      </c>
    </row>
    <row r="358" spans="1:4" x14ac:dyDescent="0.25">
      <c r="A358" t="s">
        <v>1184</v>
      </c>
      <c r="B358" t="s">
        <v>1185</v>
      </c>
      <c r="C358">
        <v>2</v>
      </c>
      <c r="D358">
        <v>165299</v>
      </c>
    </row>
    <row r="359" spans="1:4" x14ac:dyDescent="0.25">
      <c r="A359" t="s">
        <v>1242</v>
      </c>
      <c r="C359">
        <v>1</v>
      </c>
      <c r="D359">
        <v>165331</v>
      </c>
    </row>
    <row r="360" spans="1:4" x14ac:dyDescent="0.25">
      <c r="A360" t="s">
        <v>1585</v>
      </c>
      <c r="C360">
        <v>1</v>
      </c>
      <c r="D360">
        <v>165405</v>
      </c>
    </row>
    <row r="361" spans="1:4" x14ac:dyDescent="0.25">
      <c r="A361" t="s">
        <v>1085</v>
      </c>
      <c r="B361" t="s">
        <v>1086</v>
      </c>
      <c r="C361">
        <v>2</v>
      </c>
      <c r="D361">
        <v>165427</v>
      </c>
    </row>
    <row r="362" spans="1:4" x14ac:dyDescent="0.25">
      <c r="A362" t="s">
        <v>1201</v>
      </c>
      <c r="C362">
        <v>1</v>
      </c>
      <c r="D362">
        <v>165430</v>
      </c>
    </row>
    <row r="363" spans="1:4" x14ac:dyDescent="0.25">
      <c r="A363" t="s">
        <v>1555</v>
      </c>
      <c r="B363" t="s">
        <v>726</v>
      </c>
      <c r="C363">
        <v>1</v>
      </c>
      <c r="D363">
        <v>165516</v>
      </c>
    </row>
    <row r="364" spans="1:4" x14ac:dyDescent="0.25">
      <c r="A364" t="s">
        <v>807</v>
      </c>
      <c r="B364" t="s">
        <v>808</v>
      </c>
      <c r="C364">
        <v>4</v>
      </c>
      <c r="D364">
        <v>165524</v>
      </c>
    </row>
    <row r="365" spans="1:4" x14ac:dyDescent="0.25">
      <c r="A365" t="s">
        <v>1107</v>
      </c>
      <c r="B365" t="s">
        <v>1108</v>
      </c>
      <c r="C365">
        <v>2</v>
      </c>
      <c r="D365">
        <v>165565</v>
      </c>
    </row>
    <row r="366" spans="1:4" x14ac:dyDescent="0.25">
      <c r="A366" t="s">
        <v>1446</v>
      </c>
      <c r="C366">
        <v>1</v>
      </c>
      <c r="D366">
        <v>165589</v>
      </c>
    </row>
    <row r="367" spans="1:4" x14ac:dyDescent="0.25">
      <c r="A367" t="s">
        <v>991</v>
      </c>
      <c r="B367" t="s">
        <v>785</v>
      </c>
      <c r="C367">
        <v>2</v>
      </c>
      <c r="D367">
        <v>165598</v>
      </c>
    </row>
    <row r="368" spans="1:4" x14ac:dyDescent="0.25">
      <c r="A368" t="s">
        <v>196</v>
      </c>
      <c r="B368" t="s">
        <v>197</v>
      </c>
      <c r="C368">
        <v>2</v>
      </c>
      <c r="D368">
        <v>165606</v>
      </c>
    </row>
    <row r="369" spans="1:4" x14ac:dyDescent="0.25">
      <c r="A369" t="s">
        <v>1308</v>
      </c>
      <c r="C369">
        <v>1</v>
      </c>
      <c r="D369">
        <v>165650</v>
      </c>
    </row>
    <row r="370" spans="1:4" x14ac:dyDescent="0.25">
      <c r="A370" t="s">
        <v>1735</v>
      </c>
      <c r="C370">
        <v>1</v>
      </c>
      <c r="D370">
        <v>165704</v>
      </c>
    </row>
    <row r="371" spans="1:4" x14ac:dyDescent="0.25">
      <c r="A371" t="s">
        <v>1363</v>
      </c>
      <c r="B371" t="s">
        <v>1364</v>
      </c>
      <c r="C371">
        <v>1</v>
      </c>
      <c r="D371">
        <v>165733</v>
      </c>
    </row>
    <row r="372" spans="1:4" x14ac:dyDescent="0.25">
      <c r="A372" t="s">
        <v>1619</v>
      </c>
      <c r="C372">
        <v>1</v>
      </c>
      <c r="D372">
        <v>165896</v>
      </c>
    </row>
    <row r="373" spans="1:4" x14ac:dyDescent="0.25">
      <c r="A373" t="s">
        <v>607</v>
      </c>
      <c r="B373" t="s">
        <v>608</v>
      </c>
      <c r="C373">
        <v>6</v>
      </c>
      <c r="D373">
        <v>165900</v>
      </c>
    </row>
    <row r="374" spans="1:4" x14ac:dyDescent="0.25">
      <c r="A374" t="s">
        <v>1249</v>
      </c>
      <c r="C374">
        <v>1</v>
      </c>
      <c r="D374">
        <v>165902</v>
      </c>
    </row>
    <row r="375" spans="1:4" x14ac:dyDescent="0.25">
      <c r="A375" t="s">
        <v>1327</v>
      </c>
      <c r="C375">
        <v>1</v>
      </c>
      <c r="D375">
        <v>165904</v>
      </c>
    </row>
    <row r="376" spans="1:4" x14ac:dyDescent="0.25">
      <c r="A376" t="s">
        <v>944</v>
      </c>
      <c r="B376" t="s">
        <v>945</v>
      </c>
      <c r="C376">
        <v>2</v>
      </c>
      <c r="D376">
        <v>166009</v>
      </c>
    </row>
    <row r="377" spans="1:4" x14ac:dyDescent="0.25">
      <c r="A377" t="s">
        <v>1670</v>
      </c>
      <c r="B377" t="s">
        <v>1671</v>
      </c>
      <c r="C377">
        <v>1</v>
      </c>
      <c r="D377">
        <v>166011</v>
      </c>
    </row>
    <row r="378" spans="1:4" x14ac:dyDescent="0.25">
      <c r="A378" t="s">
        <v>1390</v>
      </c>
      <c r="C378">
        <v>1</v>
      </c>
      <c r="D378">
        <v>166023</v>
      </c>
    </row>
    <row r="379" spans="1:4" x14ac:dyDescent="0.25">
      <c r="A379" t="s">
        <v>102</v>
      </c>
      <c r="B379" t="s">
        <v>103</v>
      </c>
      <c r="C379">
        <v>4</v>
      </c>
      <c r="D379">
        <v>166039</v>
      </c>
    </row>
    <row r="380" spans="1:4" x14ac:dyDescent="0.25">
      <c r="A380" t="s">
        <v>635</v>
      </c>
      <c r="B380" t="s">
        <v>636</v>
      </c>
      <c r="C380">
        <v>5</v>
      </c>
      <c r="D380">
        <v>166046</v>
      </c>
    </row>
    <row r="381" spans="1:4" x14ac:dyDescent="0.25">
      <c r="A381" t="s">
        <v>1261</v>
      </c>
      <c r="C381">
        <v>1</v>
      </c>
      <c r="D381">
        <v>166068</v>
      </c>
    </row>
    <row r="382" spans="1:4" x14ac:dyDescent="0.25">
      <c r="A382" t="s">
        <v>1349</v>
      </c>
      <c r="B382" t="s">
        <v>1350</v>
      </c>
      <c r="C382">
        <v>1</v>
      </c>
      <c r="D382">
        <v>166071</v>
      </c>
    </row>
    <row r="383" spans="1:4" x14ac:dyDescent="0.25">
      <c r="A383" t="s">
        <v>256</v>
      </c>
      <c r="B383" t="s">
        <v>257</v>
      </c>
      <c r="C383">
        <v>12</v>
      </c>
      <c r="D383">
        <v>167490</v>
      </c>
    </row>
    <row r="384" spans="1:4" x14ac:dyDescent="0.25">
      <c r="A384" t="s">
        <v>1652</v>
      </c>
      <c r="C384">
        <v>1</v>
      </c>
      <c r="D384">
        <v>167500</v>
      </c>
    </row>
    <row r="385" spans="1:4" x14ac:dyDescent="0.25">
      <c r="A385" t="s">
        <v>1168</v>
      </c>
      <c r="B385" t="s">
        <v>1169</v>
      </c>
      <c r="C385">
        <v>2</v>
      </c>
      <c r="D385">
        <v>167517</v>
      </c>
    </row>
    <row r="386" spans="1:4" x14ac:dyDescent="0.25">
      <c r="A386" t="s">
        <v>433</v>
      </c>
      <c r="B386" t="s">
        <v>434</v>
      </c>
      <c r="C386">
        <v>9</v>
      </c>
      <c r="D386">
        <v>167547</v>
      </c>
    </row>
    <row r="387" spans="1:4" x14ac:dyDescent="0.25">
      <c r="A387" t="s">
        <v>1359</v>
      </c>
      <c r="C387">
        <v>1</v>
      </c>
      <c r="D387">
        <v>167557</v>
      </c>
    </row>
    <row r="388" spans="1:4" x14ac:dyDescent="0.25">
      <c r="A388" t="s">
        <v>64</v>
      </c>
      <c r="B388" t="s">
        <v>65</v>
      </c>
      <c r="C388">
        <v>16</v>
      </c>
      <c r="D388">
        <v>167565</v>
      </c>
    </row>
    <row r="389" spans="1:4" x14ac:dyDescent="0.25">
      <c r="A389" t="s">
        <v>1703</v>
      </c>
      <c r="C389">
        <v>1</v>
      </c>
      <c r="D389">
        <v>167614</v>
      </c>
    </row>
    <row r="390" spans="1:4" x14ac:dyDescent="0.25">
      <c r="A390" t="s">
        <v>1186</v>
      </c>
      <c r="B390" t="s">
        <v>1187</v>
      </c>
      <c r="C390">
        <v>2</v>
      </c>
      <c r="D390">
        <v>167663</v>
      </c>
    </row>
    <row r="391" spans="1:4" x14ac:dyDescent="0.25">
      <c r="A391" t="s">
        <v>553</v>
      </c>
      <c r="B391" t="s">
        <v>554</v>
      </c>
      <c r="C391">
        <v>1</v>
      </c>
      <c r="D391">
        <v>167680</v>
      </c>
    </row>
    <row r="392" spans="1:4" x14ac:dyDescent="0.25">
      <c r="A392" t="s">
        <v>282</v>
      </c>
      <c r="B392" t="s">
        <v>283</v>
      </c>
      <c r="C392">
        <v>1</v>
      </c>
      <c r="D392">
        <v>167696</v>
      </c>
    </row>
    <row r="393" spans="1:4" x14ac:dyDescent="0.25">
      <c r="A393" t="s">
        <v>1516</v>
      </c>
      <c r="C393">
        <v>1</v>
      </c>
      <c r="D393">
        <v>166467</v>
      </c>
    </row>
    <row r="394" spans="1:4" x14ac:dyDescent="0.25">
      <c r="A394" t="s">
        <v>905</v>
      </c>
      <c r="B394" t="s">
        <v>906</v>
      </c>
      <c r="C394">
        <v>3</v>
      </c>
      <c r="D394">
        <v>166473</v>
      </c>
    </row>
    <row r="395" spans="1:4" x14ac:dyDescent="0.25">
      <c r="A395" t="s">
        <v>1215</v>
      </c>
      <c r="B395" t="s">
        <v>1216</v>
      </c>
      <c r="C395">
        <v>1</v>
      </c>
      <c r="D395">
        <v>166481</v>
      </c>
    </row>
    <row r="396" spans="1:4" x14ac:dyDescent="0.25">
      <c r="A396" t="s">
        <v>459</v>
      </c>
      <c r="B396" t="s">
        <v>460</v>
      </c>
      <c r="C396">
        <v>1</v>
      </c>
      <c r="D396">
        <v>166521</v>
      </c>
    </row>
    <row r="397" spans="1:4" x14ac:dyDescent="0.25">
      <c r="A397" t="s">
        <v>445</v>
      </c>
      <c r="B397" t="s">
        <v>446</v>
      </c>
      <c r="C397">
        <v>8</v>
      </c>
      <c r="D397">
        <v>166541</v>
      </c>
    </row>
    <row r="398" spans="1:4" x14ac:dyDescent="0.25">
      <c r="A398" t="s">
        <v>713</v>
      </c>
      <c r="B398" t="s">
        <v>714</v>
      </c>
      <c r="C398">
        <v>2</v>
      </c>
      <c r="D398">
        <v>166572</v>
      </c>
    </row>
    <row r="399" spans="1:4" x14ac:dyDescent="0.25">
      <c r="A399" t="s">
        <v>1114</v>
      </c>
      <c r="B399" t="s">
        <v>534</v>
      </c>
      <c r="C399">
        <v>2</v>
      </c>
      <c r="D399">
        <v>166573</v>
      </c>
    </row>
    <row r="400" spans="1:4" x14ac:dyDescent="0.25">
      <c r="A400" t="s">
        <v>1439</v>
      </c>
      <c r="C400">
        <v>1</v>
      </c>
      <c r="D400">
        <v>166665</v>
      </c>
    </row>
    <row r="401" spans="1:4" x14ac:dyDescent="0.25">
      <c r="A401" t="s">
        <v>778</v>
      </c>
      <c r="B401" t="s">
        <v>779</v>
      </c>
      <c r="C401">
        <v>4</v>
      </c>
      <c r="D401">
        <v>166723</v>
      </c>
    </row>
    <row r="402" spans="1:4" x14ac:dyDescent="0.25">
      <c r="A402" t="s">
        <v>1398</v>
      </c>
      <c r="C402">
        <v>1</v>
      </c>
      <c r="D402">
        <v>166741</v>
      </c>
    </row>
    <row r="403" spans="1:4" x14ac:dyDescent="0.25">
      <c r="A403" t="s">
        <v>1340</v>
      </c>
      <c r="C403">
        <v>1</v>
      </c>
      <c r="D403">
        <v>166640</v>
      </c>
    </row>
    <row r="404" spans="1:4" x14ac:dyDescent="0.25">
      <c r="A404" t="s">
        <v>383</v>
      </c>
      <c r="B404" t="s">
        <v>384</v>
      </c>
      <c r="C404">
        <v>10</v>
      </c>
      <c r="D404">
        <v>166850</v>
      </c>
    </row>
    <row r="405" spans="1:4" x14ac:dyDescent="0.25">
      <c r="A405" t="s">
        <v>1263</v>
      </c>
      <c r="C405">
        <v>1</v>
      </c>
      <c r="D405">
        <v>166851</v>
      </c>
    </row>
    <row r="406" spans="1:4" x14ac:dyDescent="0.25">
      <c r="A406" t="s">
        <v>1355</v>
      </c>
      <c r="C406">
        <v>1</v>
      </c>
      <c r="D406">
        <v>166893</v>
      </c>
    </row>
    <row r="407" spans="1:4" x14ac:dyDescent="0.25">
      <c r="A407" t="s">
        <v>198</v>
      </c>
      <c r="B407" t="s">
        <v>199</v>
      </c>
      <c r="C407">
        <v>6</v>
      </c>
      <c r="D407">
        <v>166958</v>
      </c>
    </row>
    <row r="408" spans="1:4" x14ac:dyDescent="0.25">
      <c r="A408" t="s">
        <v>1320</v>
      </c>
      <c r="C408">
        <v>1</v>
      </c>
      <c r="D408">
        <v>167021</v>
      </c>
    </row>
    <row r="409" spans="1:4" x14ac:dyDescent="0.25">
      <c r="A409" t="s">
        <v>1425</v>
      </c>
      <c r="B409" t="s">
        <v>1426</v>
      </c>
      <c r="C409">
        <v>1</v>
      </c>
      <c r="D409">
        <v>167048</v>
      </c>
    </row>
    <row r="410" spans="1:4" x14ac:dyDescent="0.25">
      <c r="A410" t="s">
        <v>110</v>
      </c>
      <c r="B410" t="s">
        <v>111</v>
      </c>
      <c r="C410">
        <v>1</v>
      </c>
      <c r="D410">
        <v>167100</v>
      </c>
    </row>
    <row r="411" spans="1:4" x14ac:dyDescent="0.25">
      <c r="A411" t="s">
        <v>1582</v>
      </c>
      <c r="C411">
        <v>1</v>
      </c>
      <c r="D411">
        <v>167145</v>
      </c>
    </row>
    <row r="412" spans="1:4" x14ac:dyDescent="0.25">
      <c r="A412" t="s">
        <v>312</v>
      </c>
      <c r="B412" t="s">
        <v>313</v>
      </c>
      <c r="C412">
        <v>2</v>
      </c>
      <c r="D412">
        <v>167161</v>
      </c>
    </row>
    <row r="413" spans="1:4" x14ac:dyDescent="0.25">
      <c r="A413" t="s">
        <v>1197</v>
      </c>
      <c r="C413">
        <v>1</v>
      </c>
      <c r="D413">
        <v>167201</v>
      </c>
    </row>
    <row r="414" spans="1:4" x14ac:dyDescent="0.25">
      <c r="A414" t="s">
        <v>1277</v>
      </c>
      <c r="B414" t="s">
        <v>726</v>
      </c>
      <c r="C414">
        <v>1</v>
      </c>
      <c r="D414">
        <v>167203</v>
      </c>
    </row>
    <row r="415" spans="1:4" x14ac:dyDescent="0.25">
      <c r="A415" t="s">
        <v>1550</v>
      </c>
      <c r="C415">
        <v>1</v>
      </c>
      <c r="D415">
        <v>167343</v>
      </c>
    </row>
    <row r="416" spans="1:4" x14ac:dyDescent="0.25">
      <c r="A416" t="s">
        <v>1633</v>
      </c>
      <c r="C416">
        <v>1</v>
      </c>
      <c r="D416">
        <v>167344</v>
      </c>
    </row>
    <row r="417" spans="1:4" x14ac:dyDescent="0.25">
      <c r="A417" t="s">
        <v>880</v>
      </c>
      <c r="B417" t="s">
        <v>881</v>
      </c>
      <c r="C417">
        <v>3</v>
      </c>
      <c r="D417">
        <v>167371</v>
      </c>
    </row>
    <row r="418" spans="1:4" x14ac:dyDescent="0.25">
      <c r="A418" t="s">
        <v>827</v>
      </c>
      <c r="B418" t="s">
        <v>726</v>
      </c>
      <c r="C418">
        <v>2</v>
      </c>
      <c r="D418">
        <v>167383</v>
      </c>
    </row>
    <row r="419" spans="1:4" x14ac:dyDescent="0.25">
      <c r="A419" t="s">
        <v>1683</v>
      </c>
      <c r="C419">
        <v>1</v>
      </c>
      <c r="D419">
        <v>167401</v>
      </c>
    </row>
    <row r="420" spans="1:4" x14ac:dyDescent="0.25">
      <c r="A420" t="s">
        <v>381</v>
      </c>
      <c r="B420" t="s">
        <v>382</v>
      </c>
      <c r="C420">
        <v>3</v>
      </c>
      <c r="D420">
        <v>167468</v>
      </c>
    </row>
    <row r="421" spans="1:4" x14ac:dyDescent="0.25">
      <c r="A421" t="s">
        <v>1170</v>
      </c>
      <c r="B421" t="s">
        <v>1171</v>
      </c>
      <c r="C421">
        <v>2</v>
      </c>
      <c r="D421">
        <v>167473</v>
      </c>
    </row>
    <row r="422" spans="1:4" x14ac:dyDescent="0.25">
      <c r="A422" t="s">
        <v>1723</v>
      </c>
      <c r="C422">
        <v>1</v>
      </c>
      <c r="D422">
        <v>167369</v>
      </c>
    </row>
    <row r="423" spans="1:4" x14ac:dyDescent="0.25">
      <c r="A423" t="s">
        <v>1178</v>
      </c>
      <c r="B423" t="s">
        <v>1179</v>
      </c>
      <c r="C423">
        <v>2</v>
      </c>
      <c r="D423">
        <v>167820</v>
      </c>
    </row>
    <row r="424" spans="1:4" x14ac:dyDescent="0.25">
      <c r="A424" t="s">
        <v>1578</v>
      </c>
      <c r="C424">
        <v>1</v>
      </c>
      <c r="D424">
        <v>168787</v>
      </c>
    </row>
    <row r="425" spans="1:4" x14ac:dyDescent="0.25">
      <c r="A425" t="s">
        <v>1192</v>
      </c>
      <c r="B425" t="s">
        <v>1193</v>
      </c>
      <c r="C425">
        <v>1</v>
      </c>
      <c r="D425">
        <v>168793</v>
      </c>
    </row>
    <row r="426" spans="1:4" x14ac:dyDescent="0.25">
      <c r="A426" t="s">
        <v>1274</v>
      </c>
      <c r="C426">
        <v>1</v>
      </c>
      <c r="D426">
        <v>168805</v>
      </c>
    </row>
    <row r="427" spans="1:4" x14ac:dyDescent="0.25">
      <c r="A427" t="s">
        <v>1379</v>
      </c>
      <c r="B427" t="s">
        <v>1380</v>
      </c>
      <c r="C427">
        <v>1</v>
      </c>
      <c r="D427">
        <v>168822</v>
      </c>
    </row>
    <row r="428" spans="1:4" x14ac:dyDescent="0.25">
      <c r="A428" t="s">
        <v>421</v>
      </c>
      <c r="B428" t="s">
        <v>422</v>
      </c>
      <c r="C428">
        <v>1</v>
      </c>
      <c r="D428">
        <v>168826</v>
      </c>
    </row>
    <row r="429" spans="1:4" x14ac:dyDescent="0.25">
      <c r="A429" t="s">
        <v>1548</v>
      </c>
      <c r="C429">
        <v>1</v>
      </c>
      <c r="D429">
        <v>168865</v>
      </c>
    </row>
    <row r="430" spans="1:4" x14ac:dyDescent="0.25">
      <c r="A430" t="s">
        <v>62</v>
      </c>
      <c r="B430" t="s">
        <v>63</v>
      </c>
      <c r="C430">
        <v>16</v>
      </c>
      <c r="D430">
        <v>168914</v>
      </c>
    </row>
    <row r="431" spans="1:4" x14ac:dyDescent="0.25">
      <c r="A431" t="s">
        <v>1520</v>
      </c>
      <c r="C431">
        <v>1</v>
      </c>
      <c r="D431">
        <v>168946</v>
      </c>
    </row>
    <row r="432" spans="1:4" x14ac:dyDescent="0.25">
      <c r="A432" t="s">
        <v>757</v>
      </c>
      <c r="B432" t="s">
        <v>726</v>
      </c>
      <c r="C432">
        <v>4</v>
      </c>
      <c r="D432">
        <v>168972</v>
      </c>
    </row>
    <row r="433" spans="1:4" x14ac:dyDescent="0.25">
      <c r="A433" t="s">
        <v>1204</v>
      </c>
      <c r="B433" t="s">
        <v>1205</v>
      </c>
      <c r="C433">
        <v>1</v>
      </c>
      <c r="D433">
        <v>167732</v>
      </c>
    </row>
    <row r="434" spans="1:4" x14ac:dyDescent="0.25">
      <c r="A434" t="s">
        <v>915</v>
      </c>
      <c r="B434" t="s">
        <v>916</v>
      </c>
      <c r="C434">
        <v>3</v>
      </c>
      <c r="D434">
        <v>167896</v>
      </c>
    </row>
    <row r="435" spans="1:4" x14ac:dyDescent="0.25">
      <c r="A435" t="s">
        <v>917</v>
      </c>
      <c r="B435" t="s">
        <v>918</v>
      </c>
      <c r="C435">
        <v>3</v>
      </c>
      <c r="D435">
        <v>167914</v>
      </c>
    </row>
    <row r="436" spans="1:4" x14ac:dyDescent="0.25">
      <c r="A436" t="s">
        <v>815</v>
      </c>
      <c r="B436" t="s">
        <v>816</v>
      </c>
      <c r="C436">
        <v>3</v>
      </c>
      <c r="D436">
        <v>168012</v>
      </c>
    </row>
    <row r="437" spans="1:4" x14ac:dyDescent="0.25">
      <c r="A437" t="s">
        <v>1413</v>
      </c>
      <c r="C437">
        <v>1</v>
      </c>
      <c r="D437">
        <v>168098</v>
      </c>
    </row>
    <row r="438" spans="1:4" x14ac:dyDescent="0.25">
      <c r="A438" t="s">
        <v>1068</v>
      </c>
      <c r="B438" t="s">
        <v>1069</v>
      </c>
      <c r="C438">
        <v>2</v>
      </c>
      <c r="D438">
        <v>168205</v>
      </c>
    </row>
    <row r="439" spans="1:4" x14ac:dyDescent="0.25">
      <c r="A439" t="s">
        <v>1470</v>
      </c>
      <c r="C439">
        <v>1</v>
      </c>
      <c r="D439">
        <v>168227</v>
      </c>
    </row>
    <row r="440" spans="1:4" x14ac:dyDescent="0.25">
      <c r="A440" t="s">
        <v>200</v>
      </c>
      <c r="B440" t="s">
        <v>201</v>
      </c>
      <c r="C440">
        <v>17</v>
      </c>
      <c r="D440">
        <v>168243</v>
      </c>
    </row>
    <row r="441" spans="1:4" x14ac:dyDescent="0.25">
      <c r="A441" t="s">
        <v>1712</v>
      </c>
      <c r="C441">
        <v>1</v>
      </c>
      <c r="D441">
        <v>168282</v>
      </c>
    </row>
    <row r="442" spans="1:4" x14ac:dyDescent="0.25">
      <c r="A442" t="s">
        <v>894</v>
      </c>
      <c r="B442" t="s">
        <v>791</v>
      </c>
      <c r="C442">
        <v>3</v>
      </c>
      <c r="D442">
        <v>168290</v>
      </c>
    </row>
    <row r="443" spans="1:4" x14ac:dyDescent="0.25">
      <c r="A443" t="s">
        <v>581</v>
      </c>
      <c r="B443" t="s">
        <v>582</v>
      </c>
      <c r="C443">
        <v>6</v>
      </c>
      <c r="D443">
        <v>168337</v>
      </c>
    </row>
    <row r="444" spans="1:4" x14ac:dyDescent="0.25">
      <c r="A444" t="s">
        <v>1674</v>
      </c>
      <c r="B444" t="s">
        <v>1675</v>
      </c>
      <c r="C444">
        <v>1</v>
      </c>
      <c r="D444">
        <v>168351</v>
      </c>
    </row>
    <row r="445" spans="1:4" x14ac:dyDescent="0.25">
      <c r="A445" t="s">
        <v>999</v>
      </c>
      <c r="B445" t="s">
        <v>1000</v>
      </c>
      <c r="C445">
        <v>2</v>
      </c>
      <c r="D445">
        <v>168391</v>
      </c>
    </row>
    <row r="446" spans="1:4" x14ac:dyDescent="0.25">
      <c r="A446" t="s">
        <v>1642</v>
      </c>
      <c r="B446" t="s">
        <v>1643</v>
      </c>
      <c r="C446">
        <v>1</v>
      </c>
      <c r="D446">
        <v>168432</v>
      </c>
    </row>
    <row r="447" spans="1:4" x14ac:dyDescent="0.25">
      <c r="A447" t="s">
        <v>525</v>
      </c>
      <c r="B447" t="s">
        <v>526</v>
      </c>
      <c r="C447">
        <v>1</v>
      </c>
      <c r="D447">
        <v>168434</v>
      </c>
    </row>
    <row r="448" spans="1:4" x14ac:dyDescent="0.25">
      <c r="A448" t="s">
        <v>1452</v>
      </c>
      <c r="C448">
        <v>1</v>
      </c>
      <c r="D448">
        <v>168513</v>
      </c>
    </row>
    <row r="449" spans="1:4" x14ac:dyDescent="0.25">
      <c r="A449" t="s">
        <v>541</v>
      </c>
      <c r="B449" t="s">
        <v>542</v>
      </c>
      <c r="C449">
        <v>7</v>
      </c>
      <c r="D449">
        <v>168568</v>
      </c>
    </row>
    <row r="450" spans="1:4" x14ac:dyDescent="0.25">
      <c r="A450" t="s">
        <v>36</v>
      </c>
      <c r="B450" t="s">
        <v>37</v>
      </c>
      <c r="C450">
        <v>1</v>
      </c>
      <c r="D450">
        <v>168600</v>
      </c>
    </row>
    <row r="451" spans="1:4" x14ac:dyDescent="0.25">
      <c r="A451" t="s">
        <v>1162</v>
      </c>
      <c r="B451" t="s">
        <v>1163</v>
      </c>
      <c r="C451">
        <v>2</v>
      </c>
      <c r="D451">
        <v>168612</v>
      </c>
    </row>
    <row r="452" spans="1:4" x14ac:dyDescent="0.25">
      <c r="A452" t="s">
        <v>776</v>
      </c>
      <c r="B452" t="s">
        <v>777</v>
      </c>
      <c r="C452">
        <v>4</v>
      </c>
      <c r="D452">
        <v>168616</v>
      </c>
    </row>
    <row r="453" spans="1:4" x14ac:dyDescent="0.25">
      <c r="A453" t="s">
        <v>1155</v>
      </c>
      <c r="B453" t="s">
        <v>1156</v>
      </c>
      <c r="C453">
        <v>1</v>
      </c>
      <c r="D453">
        <v>168621</v>
      </c>
    </row>
    <row r="454" spans="1:4" x14ac:dyDescent="0.25">
      <c r="A454" t="s">
        <v>782</v>
      </c>
      <c r="B454" t="s">
        <v>783</v>
      </c>
      <c r="C454">
        <v>4</v>
      </c>
      <c r="D454">
        <v>168625</v>
      </c>
    </row>
    <row r="455" spans="1:4" x14ac:dyDescent="0.25">
      <c r="A455" t="s">
        <v>1546</v>
      </c>
      <c r="B455" t="s">
        <v>726</v>
      </c>
      <c r="C455">
        <v>1</v>
      </c>
      <c r="D455">
        <v>168650</v>
      </c>
    </row>
    <row r="456" spans="1:4" x14ac:dyDescent="0.25">
      <c r="A456" t="s">
        <v>30</v>
      </c>
      <c r="B456" t="s">
        <v>31</v>
      </c>
      <c r="C456">
        <v>5</v>
      </c>
      <c r="D456">
        <v>168675</v>
      </c>
    </row>
    <row r="457" spans="1:4" x14ac:dyDescent="0.25">
      <c r="A457" t="s">
        <v>971</v>
      </c>
      <c r="B457" t="s">
        <v>726</v>
      </c>
      <c r="C457">
        <v>2</v>
      </c>
      <c r="D457">
        <v>168738</v>
      </c>
    </row>
    <row r="458" spans="1:4" x14ac:dyDescent="0.25">
      <c r="A458" t="s">
        <v>473</v>
      </c>
      <c r="B458" t="s">
        <v>474</v>
      </c>
      <c r="C458">
        <v>8</v>
      </c>
      <c r="D458">
        <v>168690</v>
      </c>
    </row>
    <row r="459" spans="1:4" x14ac:dyDescent="0.25">
      <c r="A459" t="s">
        <v>46</v>
      </c>
      <c r="B459" t="s">
        <v>47</v>
      </c>
      <c r="C459">
        <v>24</v>
      </c>
      <c r="D459">
        <v>169905</v>
      </c>
    </row>
    <row r="460" spans="1:4" x14ac:dyDescent="0.25">
      <c r="A460" t="s">
        <v>228</v>
      </c>
      <c r="B460" t="s">
        <v>229</v>
      </c>
      <c r="C460">
        <v>1</v>
      </c>
      <c r="D460">
        <v>169069</v>
      </c>
    </row>
    <row r="461" spans="1:4" x14ac:dyDescent="0.25">
      <c r="A461" t="s">
        <v>982</v>
      </c>
      <c r="B461" t="s">
        <v>983</v>
      </c>
      <c r="C461">
        <v>1</v>
      </c>
      <c r="D461">
        <v>169944</v>
      </c>
    </row>
    <row r="462" spans="1:4" x14ac:dyDescent="0.25">
      <c r="A462" t="s">
        <v>1432</v>
      </c>
      <c r="C462">
        <v>1</v>
      </c>
      <c r="D462">
        <v>169953</v>
      </c>
    </row>
    <row r="463" spans="1:4" x14ac:dyDescent="0.25">
      <c r="A463" t="s">
        <v>1146</v>
      </c>
      <c r="B463" t="s">
        <v>935</v>
      </c>
      <c r="C463">
        <v>2</v>
      </c>
      <c r="D463">
        <v>169969</v>
      </c>
    </row>
    <row r="464" spans="1:4" x14ac:dyDescent="0.25">
      <c r="A464" t="s">
        <v>780</v>
      </c>
      <c r="B464" t="s">
        <v>781</v>
      </c>
      <c r="C464">
        <v>2</v>
      </c>
      <c r="D464">
        <v>169971</v>
      </c>
    </row>
    <row r="465" spans="1:4" x14ac:dyDescent="0.25">
      <c r="A465" t="s">
        <v>222</v>
      </c>
      <c r="B465" t="s">
        <v>223</v>
      </c>
      <c r="C465">
        <v>5</v>
      </c>
      <c r="D465">
        <v>169998</v>
      </c>
    </row>
    <row r="466" spans="1:4" x14ac:dyDescent="0.25">
      <c r="A466" t="s">
        <v>1018</v>
      </c>
      <c r="B466" t="s">
        <v>1019</v>
      </c>
      <c r="C466">
        <v>2</v>
      </c>
      <c r="D466">
        <v>170012</v>
      </c>
    </row>
    <row r="467" spans="1:4" x14ac:dyDescent="0.25">
      <c r="A467" t="s">
        <v>1485</v>
      </c>
      <c r="C467">
        <v>1</v>
      </c>
      <c r="D467">
        <v>170016</v>
      </c>
    </row>
    <row r="468" spans="1:4" x14ac:dyDescent="0.25">
      <c r="A468" t="s">
        <v>1559</v>
      </c>
      <c r="C468">
        <v>1</v>
      </c>
      <c r="D468">
        <v>170019</v>
      </c>
    </row>
    <row r="469" spans="1:4" x14ac:dyDescent="0.25">
      <c r="A469" t="s">
        <v>98</v>
      </c>
      <c r="B469" t="s">
        <v>99</v>
      </c>
      <c r="C469">
        <v>22</v>
      </c>
      <c r="D469">
        <v>170055</v>
      </c>
    </row>
    <row r="470" spans="1:4" x14ac:dyDescent="0.25">
      <c r="A470" t="s">
        <v>1348</v>
      </c>
      <c r="C470">
        <v>1</v>
      </c>
      <c r="D470">
        <v>170091</v>
      </c>
    </row>
    <row r="471" spans="1:4" x14ac:dyDescent="0.25">
      <c r="A471" t="s">
        <v>637</v>
      </c>
      <c r="B471" t="s">
        <v>638</v>
      </c>
      <c r="C471">
        <v>6</v>
      </c>
      <c r="D471">
        <v>170127</v>
      </c>
    </row>
    <row r="472" spans="1:4" x14ac:dyDescent="0.25">
      <c r="A472" t="s">
        <v>1073</v>
      </c>
      <c r="B472" t="s">
        <v>1074</v>
      </c>
      <c r="C472">
        <v>2</v>
      </c>
      <c r="D472">
        <v>169167</v>
      </c>
    </row>
    <row r="473" spans="1:4" x14ac:dyDescent="0.25">
      <c r="A473" t="s">
        <v>1681</v>
      </c>
      <c r="B473" t="s">
        <v>726</v>
      </c>
      <c r="C473">
        <v>1</v>
      </c>
      <c r="D473">
        <v>169228</v>
      </c>
    </row>
    <row r="474" spans="1:4" x14ac:dyDescent="0.25">
      <c r="A474" t="s">
        <v>266</v>
      </c>
      <c r="B474" t="s">
        <v>267</v>
      </c>
      <c r="C474">
        <v>14</v>
      </c>
      <c r="D474">
        <v>169254</v>
      </c>
    </row>
    <row r="475" spans="1:4" x14ac:dyDescent="0.25">
      <c r="A475" t="s">
        <v>86</v>
      </c>
      <c r="B475" t="s">
        <v>87</v>
      </c>
      <c r="C475">
        <v>3</v>
      </c>
      <c r="D475">
        <v>169191</v>
      </c>
    </row>
    <row r="476" spans="1:4" x14ac:dyDescent="0.25">
      <c r="A476" t="s">
        <v>24</v>
      </c>
      <c r="B476" t="s">
        <v>25</v>
      </c>
      <c r="C476">
        <v>1</v>
      </c>
      <c r="D476">
        <v>169293</v>
      </c>
    </row>
    <row r="477" spans="1:4" x14ac:dyDescent="0.25">
      <c r="A477" t="s">
        <v>1190</v>
      </c>
      <c r="B477" t="s">
        <v>1191</v>
      </c>
      <c r="C477">
        <v>2</v>
      </c>
      <c r="D477">
        <v>169301</v>
      </c>
    </row>
    <row r="478" spans="1:4" x14ac:dyDescent="0.25">
      <c r="A478" t="s">
        <v>1732</v>
      </c>
      <c r="B478" t="s">
        <v>1598</v>
      </c>
      <c r="C478">
        <v>1</v>
      </c>
      <c r="D478">
        <v>169327</v>
      </c>
    </row>
    <row r="479" spans="1:4" x14ac:dyDescent="0.25">
      <c r="A479" t="s">
        <v>20</v>
      </c>
      <c r="B479" t="s">
        <v>21</v>
      </c>
      <c r="C479">
        <v>50</v>
      </c>
      <c r="D479">
        <v>169338</v>
      </c>
    </row>
    <row r="480" spans="1:4" x14ac:dyDescent="0.25">
      <c r="A480" t="s">
        <v>529</v>
      </c>
      <c r="B480" t="s">
        <v>530</v>
      </c>
      <c r="C480">
        <v>7</v>
      </c>
      <c r="D480">
        <v>169341</v>
      </c>
    </row>
    <row r="481" spans="1:4" x14ac:dyDescent="0.25">
      <c r="A481" t="s">
        <v>1458</v>
      </c>
      <c r="C481">
        <v>1</v>
      </c>
      <c r="D481">
        <v>169343</v>
      </c>
    </row>
    <row r="482" spans="1:4" x14ac:dyDescent="0.25">
      <c r="A482" t="s">
        <v>353</v>
      </c>
      <c r="B482" t="s">
        <v>354</v>
      </c>
      <c r="C482">
        <v>11</v>
      </c>
      <c r="D482">
        <v>169358</v>
      </c>
    </row>
    <row r="483" spans="1:4" x14ac:dyDescent="0.25">
      <c r="A483" t="s">
        <v>158</v>
      </c>
      <c r="B483" t="s">
        <v>159</v>
      </c>
      <c r="C483">
        <v>8</v>
      </c>
      <c r="D483">
        <v>169383</v>
      </c>
    </row>
    <row r="484" spans="1:4" x14ac:dyDescent="0.25">
      <c r="A484" t="s">
        <v>1241</v>
      </c>
      <c r="B484" t="s">
        <v>933</v>
      </c>
      <c r="C484">
        <v>1</v>
      </c>
      <c r="D484">
        <v>169414</v>
      </c>
    </row>
    <row r="485" spans="1:4" x14ac:dyDescent="0.25">
      <c r="A485" t="s">
        <v>1322</v>
      </c>
      <c r="C485">
        <v>1</v>
      </c>
      <c r="D485">
        <v>169420</v>
      </c>
    </row>
    <row r="486" spans="1:4" x14ac:dyDescent="0.25">
      <c r="A486" t="s">
        <v>940</v>
      </c>
      <c r="B486" t="s">
        <v>941</v>
      </c>
      <c r="C486">
        <v>3</v>
      </c>
      <c r="D486">
        <v>169436</v>
      </c>
    </row>
    <row r="487" spans="1:4" x14ac:dyDescent="0.25">
      <c r="A487" t="s">
        <v>876</v>
      </c>
      <c r="B487" t="s">
        <v>877</v>
      </c>
      <c r="C487">
        <v>3</v>
      </c>
      <c r="D487">
        <v>169443</v>
      </c>
    </row>
    <row r="488" spans="1:4" x14ac:dyDescent="0.25">
      <c r="A488" t="s">
        <v>415</v>
      </c>
      <c r="B488" t="s">
        <v>416</v>
      </c>
      <c r="C488">
        <v>9</v>
      </c>
      <c r="D488">
        <v>169454</v>
      </c>
    </row>
    <row r="489" spans="1:4" x14ac:dyDescent="0.25">
      <c r="A489" t="s">
        <v>950</v>
      </c>
      <c r="B489" t="s">
        <v>951</v>
      </c>
      <c r="C489">
        <v>3</v>
      </c>
      <c r="D489">
        <v>169475</v>
      </c>
    </row>
    <row r="490" spans="1:4" x14ac:dyDescent="0.25">
      <c r="A490" t="s">
        <v>1067</v>
      </c>
      <c r="B490" t="s">
        <v>726</v>
      </c>
      <c r="C490">
        <v>2</v>
      </c>
      <c r="D490">
        <v>169483</v>
      </c>
    </row>
    <row r="491" spans="1:4" x14ac:dyDescent="0.25">
      <c r="A491" t="s">
        <v>178</v>
      </c>
      <c r="B491" t="s">
        <v>179</v>
      </c>
      <c r="C491">
        <v>1</v>
      </c>
      <c r="D491">
        <v>169508</v>
      </c>
    </row>
    <row r="492" spans="1:4" x14ac:dyDescent="0.25">
      <c r="A492" t="s">
        <v>112</v>
      </c>
      <c r="B492" t="s">
        <v>113</v>
      </c>
      <c r="C492">
        <v>26</v>
      </c>
      <c r="D492">
        <v>169515</v>
      </c>
    </row>
    <row r="493" spans="1:4" x14ac:dyDescent="0.25">
      <c r="A493" t="s">
        <v>8</v>
      </c>
      <c r="B493" t="s">
        <v>9</v>
      </c>
      <c r="C493">
        <v>85</v>
      </c>
      <c r="D493">
        <v>169516</v>
      </c>
    </row>
    <row r="494" spans="1:4" x14ac:dyDescent="0.25">
      <c r="A494" t="s">
        <v>1061</v>
      </c>
      <c r="B494" t="s">
        <v>906</v>
      </c>
      <c r="C494">
        <v>2</v>
      </c>
      <c r="D494">
        <v>169573</v>
      </c>
    </row>
    <row r="495" spans="1:4" x14ac:dyDescent="0.25">
      <c r="A495" t="s">
        <v>1307</v>
      </c>
      <c r="C495">
        <v>1</v>
      </c>
      <c r="D495">
        <v>169668</v>
      </c>
    </row>
    <row r="496" spans="1:4" x14ac:dyDescent="0.25">
      <c r="A496" t="s">
        <v>1496</v>
      </c>
      <c r="B496" t="s">
        <v>1497</v>
      </c>
      <c r="C496">
        <v>1</v>
      </c>
      <c r="D496">
        <v>169683</v>
      </c>
    </row>
    <row r="497" spans="1:4" x14ac:dyDescent="0.25">
      <c r="A497" t="s">
        <v>878</v>
      </c>
      <c r="B497" t="s">
        <v>879</v>
      </c>
      <c r="C497">
        <v>3</v>
      </c>
      <c r="D497">
        <v>169700</v>
      </c>
    </row>
    <row r="498" spans="1:4" x14ac:dyDescent="0.25">
      <c r="A498" t="s">
        <v>1227</v>
      </c>
      <c r="C498">
        <v>1</v>
      </c>
      <c r="D498">
        <v>169641</v>
      </c>
    </row>
    <row r="499" spans="1:4" x14ac:dyDescent="0.25">
      <c r="A499" t="s">
        <v>1029</v>
      </c>
      <c r="B499" t="s">
        <v>1030</v>
      </c>
      <c r="C499">
        <v>2</v>
      </c>
      <c r="D499">
        <v>169773</v>
      </c>
    </row>
    <row r="500" spans="1:4" x14ac:dyDescent="0.25">
      <c r="A500" t="s">
        <v>1362</v>
      </c>
      <c r="B500" t="s">
        <v>726</v>
      </c>
      <c r="C500">
        <v>1</v>
      </c>
      <c r="D500">
        <v>169780</v>
      </c>
    </row>
    <row r="501" spans="1:4" x14ac:dyDescent="0.25">
      <c r="A501" t="s">
        <v>479</v>
      </c>
      <c r="B501" t="s">
        <v>480</v>
      </c>
      <c r="C501">
        <v>2</v>
      </c>
      <c r="D501">
        <v>169795</v>
      </c>
    </row>
    <row r="502" spans="1:4" x14ac:dyDescent="0.25">
      <c r="A502" t="s">
        <v>1233</v>
      </c>
      <c r="C502">
        <v>1</v>
      </c>
      <c r="D502">
        <v>170160</v>
      </c>
    </row>
    <row r="503" spans="1:4" x14ac:dyDescent="0.25">
      <c r="A503" t="s">
        <v>1158</v>
      </c>
      <c r="B503" t="s">
        <v>1159</v>
      </c>
      <c r="C503">
        <v>2</v>
      </c>
      <c r="D503">
        <v>170176</v>
      </c>
    </row>
    <row r="504" spans="1:4" x14ac:dyDescent="0.25">
      <c r="A504" t="s">
        <v>1096</v>
      </c>
      <c r="B504" t="s">
        <v>1097</v>
      </c>
      <c r="C504">
        <v>1</v>
      </c>
      <c r="D504">
        <v>170971</v>
      </c>
    </row>
    <row r="505" spans="1:4" x14ac:dyDescent="0.25">
      <c r="A505" t="s">
        <v>699</v>
      </c>
      <c r="B505" t="s">
        <v>700</v>
      </c>
      <c r="C505">
        <v>3</v>
      </c>
      <c r="D505">
        <v>170981</v>
      </c>
    </row>
    <row r="506" spans="1:4" x14ac:dyDescent="0.25">
      <c r="A506" t="s">
        <v>719</v>
      </c>
      <c r="B506" t="s">
        <v>720</v>
      </c>
      <c r="C506">
        <v>4</v>
      </c>
      <c r="D506">
        <v>171031</v>
      </c>
    </row>
    <row r="507" spans="1:4" x14ac:dyDescent="0.25">
      <c r="A507" t="s">
        <v>379</v>
      </c>
      <c r="B507" t="s">
        <v>380</v>
      </c>
      <c r="C507">
        <v>4</v>
      </c>
      <c r="D507">
        <v>171032</v>
      </c>
    </row>
    <row r="508" spans="1:4" x14ac:dyDescent="0.25">
      <c r="A508" t="s">
        <v>1581</v>
      </c>
      <c r="C508">
        <v>1</v>
      </c>
      <c r="D508">
        <v>171033</v>
      </c>
    </row>
    <row r="509" spans="1:4" x14ac:dyDescent="0.25">
      <c r="A509" t="s">
        <v>813</v>
      </c>
      <c r="B509" t="s">
        <v>814</v>
      </c>
      <c r="C509">
        <v>4</v>
      </c>
      <c r="D509">
        <v>171067</v>
      </c>
    </row>
    <row r="510" spans="1:4" x14ac:dyDescent="0.25">
      <c r="A510" t="s">
        <v>439</v>
      </c>
      <c r="B510" t="s">
        <v>440</v>
      </c>
      <c r="C510">
        <v>1</v>
      </c>
      <c r="D510">
        <v>171096</v>
      </c>
    </row>
    <row r="511" spans="1:4" x14ac:dyDescent="0.25">
      <c r="A511" t="s">
        <v>1722</v>
      </c>
      <c r="C511">
        <v>1</v>
      </c>
      <c r="D511">
        <v>171101</v>
      </c>
    </row>
    <row r="512" spans="1:4" x14ac:dyDescent="0.25">
      <c r="A512" t="s">
        <v>1342</v>
      </c>
      <c r="C512">
        <v>1</v>
      </c>
      <c r="D512">
        <v>171120</v>
      </c>
    </row>
    <row r="513" spans="1:4" x14ac:dyDescent="0.25">
      <c r="A513" t="s">
        <v>22</v>
      </c>
      <c r="B513" t="s">
        <v>23</v>
      </c>
      <c r="C513">
        <v>6</v>
      </c>
      <c r="D513">
        <v>171127</v>
      </c>
    </row>
    <row r="514" spans="1:4" x14ac:dyDescent="0.25">
      <c r="A514" t="s">
        <v>118</v>
      </c>
      <c r="B514" t="s">
        <v>119</v>
      </c>
      <c r="C514">
        <v>16</v>
      </c>
      <c r="D514">
        <v>171156</v>
      </c>
    </row>
    <row r="515" spans="1:4" x14ac:dyDescent="0.25">
      <c r="A515" t="s">
        <v>1303</v>
      </c>
      <c r="B515" t="s">
        <v>785</v>
      </c>
      <c r="C515">
        <v>1</v>
      </c>
      <c r="D515">
        <v>171157</v>
      </c>
    </row>
    <row r="516" spans="1:4" x14ac:dyDescent="0.25">
      <c r="A516" t="s">
        <v>451</v>
      </c>
      <c r="B516" t="s">
        <v>452</v>
      </c>
      <c r="C516">
        <v>2</v>
      </c>
      <c r="D516">
        <v>170312</v>
      </c>
    </row>
    <row r="517" spans="1:4" x14ac:dyDescent="0.25">
      <c r="A517" t="s">
        <v>1369</v>
      </c>
      <c r="C517">
        <v>1</v>
      </c>
      <c r="D517">
        <v>170323</v>
      </c>
    </row>
    <row r="518" spans="1:4" x14ac:dyDescent="0.25">
      <c r="A518" t="s">
        <v>976</v>
      </c>
      <c r="B518" t="s">
        <v>728</v>
      </c>
      <c r="C518">
        <v>2</v>
      </c>
      <c r="D518">
        <v>170505</v>
      </c>
    </row>
    <row r="519" spans="1:4" x14ac:dyDescent="0.25">
      <c r="A519" t="s">
        <v>463</v>
      </c>
      <c r="B519" t="s">
        <v>464</v>
      </c>
      <c r="C519">
        <v>8</v>
      </c>
      <c r="D519">
        <v>170527</v>
      </c>
    </row>
    <row r="520" spans="1:4" x14ac:dyDescent="0.25">
      <c r="A520" t="s">
        <v>1515</v>
      </c>
      <c r="C520">
        <v>1</v>
      </c>
      <c r="D520">
        <v>170577</v>
      </c>
    </row>
    <row r="521" spans="1:4" x14ac:dyDescent="0.25">
      <c r="A521" t="s">
        <v>919</v>
      </c>
      <c r="B521" t="s">
        <v>920</v>
      </c>
      <c r="C521">
        <v>3</v>
      </c>
      <c r="D521">
        <v>170609</v>
      </c>
    </row>
    <row r="522" spans="1:4" x14ac:dyDescent="0.25">
      <c r="A522" t="s">
        <v>355</v>
      </c>
      <c r="B522" t="s">
        <v>356</v>
      </c>
      <c r="C522">
        <v>10</v>
      </c>
      <c r="D522">
        <v>170615</v>
      </c>
    </row>
    <row r="523" spans="1:4" x14ac:dyDescent="0.25">
      <c r="A523" t="s">
        <v>429</v>
      </c>
      <c r="B523" t="s">
        <v>430</v>
      </c>
      <c r="C523">
        <v>7</v>
      </c>
      <c r="D523">
        <v>170642</v>
      </c>
    </row>
    <row r="524" spans="1:4" x14ac:dyDescent="0.25">
      <c r="A524" t="s">
        <v>1644</v>
      </c>
      <c r="C524">
        <v>1</v>
      </c>
      <c r="D524">
        <v>170659</v>
      </c>
    </row>
    <row r="525" spans="1:4" x14ac:dyDescent="0.25">
      <c r="A525" t="s">
        <v>1252</v>
      </c>
      <c r="B525" t="s">
        <v>785</v>
      </c>
      <c r="C525">
        <v>1</v>
      </c>
      <c r="D525">
        <v>170673</v>
      </c>
    </row>
    <row r="526" spans="1:4" x14ac:dyDescent="0.25">
      <c r="A526" t="s">
        <v>1339</v>
      </c>
      <c r="B526" t="s">
        <v>785</v>
      </c>
      <c r="C526">
        <v>1</v>
      </c>
      <c r="D526">
        <v>170674</v>
      </c>
    </row>
    <row r="527" spans="1:4" x14ac:dyDescent="0.25">
      <c r="A527" t="s">
        <v>801</v>
      </c>
      <c r="B527" t="s">
        <v>802</v>
      </c>
      <c r="C527">
        <v>4</v>
      </c>
      <c r="D527">
        <v>170691</v>
      </c>
    </row>
    <row r="528" spans="1:4" x14ac:dyDescent="0.25">
      <c r="A528" t="s">
        <v>1217</v>
      </c>
      <c r="C528">
        <v>1</v>
      </c>
      <c r="D528">
        <v>170715</v>
      </c>
    </row>
    <row r="529" spans="1:4" x14ac:dyDescent="0.25">
      <c r="A529" t="s">
        <v>605</v>
      </c>
      <c r="B529" t="s">
        <v>606</v>
      </c>
      <c r="C529">
        <v>6</v>
      </c>
      <c r="D529">
        <v>170721</v>
      </c>
    </row>
    <row r="530" spans="1:4" x14ac:dyDescent="0.25">
      <c r="A530" t="s">
        <v>104</v>
      </c>
      <c r="B530" t="s">
        <v>105</v>
      </c>
      <c r="C530">
        <v>1</v>
      </c>
      <c r="D530">
        <v>170753</v>
      </c>
    </row>
    <row r="531" spans="1:4" x14ac:dyDescent="0.25">
      <c r="A531" t="s">
        <v>892</v>
      </c>
      <c r="B531" t="s">
        <v>893</v>
      </c>
      <c r="C531">
        <v>3</v>
      </c>
      <c r="D531">
        <v>170852</v>
      </c>
    </row>
    <row r="532" spans="1:4" x14ac:dyDescent="0.25">
      <c r="A532" t="s">
        <v>774</v>
      </c>
      <c r="B532" t="s">
        <v>775</v>
      </c>
      <c r="C532">
        <v>4</v>
      </c>
      <c r="D532">
        <v>170794</v>
      </c>
    </row>
    <row r="533" spans="1:4" x14ac:dyDescent="0.25">
      <c r="A533" t="s">
        <v>886</v>
      </c>
      <c r="B533" t="s">
        <v>887</v>
      </c>
      <c r="C533">
        <v>3</v>
      </c>
      <c r="D533">
        <v>170904</v>
      </c>
    </row>
    <row r="534" spans="1:4" x14ac:dyDescent="0.25">
      <c r="A534" t="s">
        <v>1408</v>
      </c>
      <c r="C534">
        <v>1</v>
      </c>
      <c r="D534">
        <v>171190</v>
      </c>
    </row>
    <row r="535" spans="1:4" x14ac:dyDescent="0.25">
      <c r="A535" t="s">
        <v>758</v>
      </c>
      <c r="B535" t="s">
        <v>759</v>
      </c>
      <c r="C535">
        <v>4</v>
      </c>
      <c r="D535">
        <v>171191</v>
      </c>
    </row>
    <row r="536" spans="1:4" x14ac:dyDescent="0.25">
      <c r="A536" t="s">
        <v>234</v>
      </c>
      <c r="B536" t="s">
        <v>235</v>
      </c>
      <c r="C536">
        <v>2</v>
      </c>
      <c r="D536">
        <v>171223</v>
      </c>
    </row>
    <row r="537" spans="1:4" x14ac:dyDescent="0.25">
      <c r="A537" t="s">
        <v>1462</v>
      </c>
      <c r="B537" t="s">
        <v>1463</v>
      </c>
      <c r="C537">
        <v>1</v>
      </c>
      <c r="D537">
        <v>171226</v>
      </c>
    </row>
    <row r="538" spans="1:4" x14ac:dyDescent="0.25">
      <c r="A538" t="s">
        <v>799</v>
      </c>
      <c r="B538" t="s">
        <v>800</v>
      </c>
      <c r="C538">
        <v>4</v>
      </c>
      <c r="D538">
        <v>171242</v>
      </c>
    </row>
    <row r="539" spans="1:4" x14ac:dyDescent="0.25">
      <c r="A539" t="s">
        <v>990</v>
      </c>
      <c r="B539" t="s">
        <v>726</v>
      </c>
      <c r="C539">
        <v>2</v>
      </c>
      <c r="D539">
        <v>172016</v>
      </c>
    </row>
    <row r="540" spans="1:4" x14ac:dyDescent="0.25">
      <c r="A540" t="s">
        <v>1352</v>
      </c>
      <c r="C540">
        <v>1</v>
      </c>
      <c r="D540">
        <v>172065</v>
      </c>
    </row>
    <row r="541" spans="1:4" x14ac:dyDescent="0.25">
      <c r="A541" t="s">
        <v>936</v>
      </c>
      <c r="B541" t="s">
        <v>937</v>
      </c>
      <c r="C541">
        <v>3</v>
      </c>
      <c r="D541">
        <v>172066</v>
      </c>
    </row>
    <row r="542" spans="1:4" x14ac:dyDescent="0.25">
      <c r="A542" t="s">
        <v>318</v>
      </c>
      <c r="B542" t="s">
        <v>319</v>
      </c>
      <c r="C542">
        <v>12</v>
      </c>
      <c r="D542">
        <v>172081</v>
      </c>
    </row>
    <row r="543" spans="1:4" x14ac:dyDescent="0.25">
      <c r="A543" t="s">
        <v>1613</v>
      </c>
      <c r="C543">
        <v>1</v>
      </c>
      <c r="D543">
        <v>172088</v>
      </c>
    </row>
    <row r="544" spans="1:4" x14ac:dyDescent="0.25">
      <c r="A544" t="s">
        <v>1695</v>
      </c>
      <c r="C544">
        <v>1</v>
      </c>
      <c r="D544">
        <v>172098</v>
      </c>
    </row>
    <row r="545" spans="1:4" x14ac:dyDescent="0.25">
      <c r="A545" t="s">
        <v>1235</v>
      </c>
      <c r="B545" t="s">
        <v>726</v>
      </c>
      <c r="C545">
        <v>1</v>
      </c>
      <c r="D545">
        <v>172103</v>
      </c>
    </row>
    <row r="546" spans="1:4" x14ac:dyDescent="0.25">
      <c r="A546" t="s">
        <v>1011</v>
      </c>
      <c r="B546" t="s">
        <v>726</v>
      </c>
      <c r="C546">
        <v>2</v>
      </c>
      <c r="D546">
        <v>171310</v>
      </c>
    </row>
    <row r="547" spans="1:4" x14ac:dyDescent="0.25">
      <c r="A547" t="s">
        <v>1429</v>
      </c>
      <c r="B547" t="s">
        <v>1430</v>
      </c>
      <c r="C547">
        <v>1</v>
      </c>
      <c r="D547">
        <v>171316</v>
      </c>
    </row>
    <row r="548" spans="1:4" x14ac:dyDescent="0.25">
      <c r="A548" t="s">
        <v>1587</v>
      </c>
      <c r="C548">
        <v>1</v>
      </c>
      <c r="D548">
        <v>171324</v>
      </c>
    </row>
    <row r="549" spans="1:4" x14ac:dyDescent="0.25">
      <c r="A549" t="s">
        <v>437</v>
      </c>
      <c r="B549" t="s">
        <v>438</v>
      </c>
      <c r="C549">
        <v>1</v>
      </c>
      <c r="D549">
        <v>171258</v>
      </c>
    </row>
    <row r="550" spans="1:4" x14ac:dyDescent="0.25">
      <c r="A550" t="s">
        <v>1013</v>
      </c>
      <c r="B550" t="s">
        <v>726</v>
      </c>
      <c r="C550">
        <v>1</v>
      </c>
      <c r="D550">
        <v>171369</v>
      </c>
    </row>
    <row r="551" spans="1:4" x14ac:dyDescent="0.25">
      <c r="A551" t="s">
        <v>1203</v>
      </c>
      <c r="C551">
        <v>1</v>
      </c>
      <c r="D551">
        <v>171379</v>
      </c>
    </row>
    <row r="552" spans="1:4" x14ac:dyDescent="0.25">
      <c r="A552" t="s">
        <v>1282</v>
      </c>
      <c r="C552">
        <v>1</v>
      </c>
      <c r="D552">
        <v>171425</v>
      </c>
    </row>
    <row r="553" spans="1:4" x14ac:dyDescent="0.25">
      <c r="A553" t="s">
        <v>513</v>
      </c>
      <c r="B553" t="s">
        <v>514</v>
      </c>
      <c r="C553">
        <v>3</v>
      </c>
      <c r="D553">
        <v>171550</v>
      </c>
    </row>
    <row r="554" spans="1:4" x14ac:dyDescent="0.25">
      <c r="A554" t="s">
        <v>1087</v>
      </c>
      <c r="B554" t="s">
        <v>1088</v>
      </c>
      <c r="C554">
        <v>2</v>
      </c>
      <c r="D554">
        <v>171624</v>
      </c>
    </row>
    <row r="555" spans="1:4" x14ac:dyDescent="0.25">
      <c r="A555" t="s">
        <v>1412</v>
      </c>
      <c r="C555">
        <v>1</v>
      </c>
      <c r="D555">
        <v>171673</v>
      </c>
    </row>
    <row r="556" spans="1:4" x14ac:dyDescent="0.25">
      <c r="A556" t="s">
        <v>715</v>
      </c>
      <c r="B556" t="s">
        <v>716</v>
      </c>
      <c r="C556">
        <v>1</v>
      </c>
      <c r="D556">
        <v>171689</v>
      </c>
    </row>
    <row r="557" spans="1:4" x14ac:dyDescent="0.25">
      <c r="A557" t="s">
        <v>1366</v>
      </c>
      <c r="C557">
        <v>1</v>
      </c>
      <c r="D557">
        <v>171708</v>
      </c>
    </row>
    <row r="558" spans="1:4" x14ac:dyDescent="0.25">
      <c r="A558" t="s">
        <v>649</v>
      </c>
      <c r="B558" t="s">
        <v>650</v>
      </c>
      <c r="C558">
        <v>5</v>
      </c>
      <c r="D558">
        <v>171729</v>
      </c>
    </row>
    <row r="559" spans="1:4" x14ac:dyDescent="0.25">
      <c r="A559" t="s">
        <v>48</v>
      </c>
      <c r="B559" t="s">
        <v>49</v>
      </c>
      <c r="C559">
        <v>33</v>
      </c>
      <c r="D559">
        <v>171773</v>
      </c>
    </row>
    <row r="560" spans="1:4" x14ac:dyDescent="0.25">
      <c r="A560" t="s">
        <v>1710</v>
      </c>
      <c r="B560" t="s">
        <v>1711</v>
      </c>
      <c r="C560">
        <v>1</v>
      </c>
      <c r="D560">
        <v>171774</v>
      </c>
    </row>
    <row r="561" spans="1:4" x14ac:dyDescent="0.25">
      <c r="A561" t="s">
        <v>1137</v>
      </c>
      <c r="B561" t="s">
        <v>1138</v>
      </c>
      <c r="C561">
        <v>2</v>
      </c>
      <c r="D561">
        <v>171782</v>
      </c>
    </row>
    <row r="562" spans="1:4" x14ac:dyDescent="0.25">
      <c r="A562" t="s">
        <v>1329</v>
      </c>
      <c r="C562">
        <v>1</v>
      </c>
      <c r="D562">
        <v>171783</v>
      </c>
    </row>
    <row r="563" spans="1:4" x14ac:dyDescent="0.25">
      <c r="A563" t="s">
        <v>1139</v>
      </c>
      <c r="B563" t="s">
        <v>1140</v>
      </c>
      <c r="C563">
        <v>2</v>
      </c>
      <c r="D563">
        <v>171850</v>
      </c>
    </row>
    <row r="564" spans="1:4" x14ac:dyDescent="0.25">
      <c r="A564" t="s">
        <v>471</v>
      </c>
      <c r="B564" t="s">
        <v>472</v>
      </c>
      <c r="C564">
        <v>8</v>
      </c>
      <c r="D564">
        <v>171907</v>
      </c>
    </row>
    <row r="565" spans="1:4" x14ac:dyDescent="0.25">
      <c r="A565" t="s">
        <v>1289</v>
      </c>
      <c r="B565" t="s">
        <v>1290</v>
      </c>
      <c r="C565">
        <v>1</v>
      </c>
      <c r="D565">
        <v>171941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72"/>
  <sheetViews>
    <sheetView workbookViewId="0">
      <selection activeCell="D1" sqref="D1"/>
    </sheetView>
  </sheetViews>
  <sheetFormatPr defaultRowHeight="15" x14ac:dyDescent="0.25"/>
  <cols>
    <col min="1" max="1" width="14.85546875" customWidth="1"/>
    <col min="2" max="2" width="76.140625" customWidth="1"/>
    <col min="3" max="3" width="23" customWidth="1"/>
  </cols>
  <sheetData>
    <row r="1" spans="1:4" s="3" customFormat="1" ht="30" x14ac:dyDescent="0.25">
      <c r="A1" s="3" t="s">
        <v>0</v>
      </c>
      <c r="B1" s="3" t="s">
        <v>1</v>
      </c>
      <c r="C1" s="4" t="s">
        <v>1743</v>
      </c>
      <c r="D1" s="3" t="s">
        <v>1748</v>
      </c>
    </row>
    <row r="2" spans="1:4" x14ac:dyDescent="0.25">
      <c r="A2" t="s">
        <v>1533</v>
      </c>
      <c r="B2" t="s">
        <v>1534</v>
      </c>
      <c r="C2" s="1">
        <v>1</v>
      </c>
      <c r="D2">
        <v>152377</v>
      </c>
    </row>
    <row r="3" spans="1:4" x14ac:dyDescent="0.25">
      <c r="A3" t="s">
        <v>108</v>
      </c>
      <c r="B3" t="s">
        <v>109</v>
      </c>
      <c r="C3">
        <v>16</v>
      </c>
      <c r="D3">
        <v>152378</v>
      </c>
    </row>
    <row r="4" spans="1:4" x14ac:dyDescent="0.25">
      <c r="A4" t="s">
        <v>208</v>
      </c>
      <c r="B4" t="s">
        <v>209</v>
      </c>
      <c r="C4">
        <v>2</v>
      </c>
      <c r="D4">
        <v>152382</v>
      </c>
    </row>
    <row r="5" spans="1:4" x14ac:dyDescent="0.25">
      <c r="A5" t="s">
        <v>803</v>
      </c>
      <c r="B5" t="s">
        <v>804</v>
      </c>
      <c r="C5">
        <v>4</v>
      </c>
      <c r="D5">
        <v>153086</v>
      </c>
    </row>
    <row r="6" spans="1:4" x14ac:dyDescent="0.25">
      <c r="A6" t="s">
        <v>1347</v>
      </c>
      <c r="C6">
        <v>1</v>
      </c>
      <c r="D6">
        <v>153091</v>
      </c>
    </row>
    <row r="7" spans="1:4" x14ac:dyDescent="0.25">
      <c r="A7" t="s">
        <v>170</v>
      </c>
      <c r="B7" t="s">
        <v>171</v>
      </c>
      <c r="C7">
        <v>19</v>
      </c>
      <c r="D7">
        <v>153157</v>
      </c>
    </row>
    <row r="8" spans="1:4" x14ac:dyDescent="0.25">
      <c r="A8" t="s">
        <v>248</v>
      </c>
      <c r="B8" t="s">
        <v>249</v>
      </c>
      <c r="C8">
        <v>4</v>
      </c>
      <c r="D8">
        <v>153184</v>
      </c>
    </row>
    <row r="9" spans="1:4" x14ac:dyDescent="0.25">
      <c r="A9" t="s">
        <v>665</v>
      </c>
      <c r="B9" t="s">
        <v>666</v>
      </c>
      <c r="C9">
        <v>4</v>
      </c>
      <c r="D9">
        <v>153201</v>
      </c>
    </row>
    <row r="10" spans="1:4" x14ac:dyDescent="0.25">
      <c r="A10" t="s">
        <v>204</v>
      </c>
      <c r="B10" t="s">
        <v>205</v>
      </c>
      <c r="C10">
        <v>2</v>
      </c>
      <c r="D10">
        <v>158863</v>
      </c>
    </row>
    <row r="11" spans="1:4" x14ac:dyDescent="0.25">
      <c r="A11" t="s">
        <v>1640</v>
      </c>
      <c r="B11" t="s">
        <v>726</v>
      </c>
      <c r="C11">
        <v>1</v>
      </c>
      <c r="D11">
        <v>158871</v>
      </c>
    </row>
    <row r="12" spans="1:4" x14ac:dyDescent="0.25">
      <c r="A12" t="s">
        <v>1065</v>
      </c>
      <c r="B12" t="s">
        <v>1066</v>
      </c>
      <c r="C12">
        <v>1</v>
      </c>
      <c r="D12">
        <v>158889</v>
      </c>
    </row>
    <row r="13" spans="1:4" x14ac:dyDescent="0.25">
      <c r="A13" t="s">
        <v>1259</v>
      </c>
      <c r="B13" t="s">
        <v>1008</v>
      </c>
      <c r="C13">
        <v>1</v>
      </c>
      <c r="D13">
        <v>158898</v>
      </c>
    </row>
    <row r="14" spans="1:4" x14ac:dyDescent="0.25">
      <c r="A14" t="s">
        <v>12</v>
      </c>
      <c r="B14" t="s">
        <v>13</v>
      </c>
      <c r="C14">
        <v>64</v>
      </c>
      <c r="D14">
        <v>158922</v>
      </c>
    </row>
    <row r="15" spans="1:4" x14ac:dyDescent="0.25">
      <c r="A15" t="s">
        <v>1692</v>
      </c>
      <c r="C15">
        <v>1</v>
      </c>
      <c r="D15">
        <v>158946</v>
      </c>
    </row>
    <row r="16" spans="1:4" x14ac:dyDescent="0.25">
      <c r="A16" t="s">
        <v>365</v>
      </c>
      <c r="B16" t="s">
        <v>366</v>
      </c>
      <c r="C16">
        <v>2</v>
      </c>
      <c r="D16">
        <v>152411</v>
      </c>
    </row>
    <row r="17" spans="1:4" x14ac:dyDescent="0.25">
      <c r="A17" t="s">
        <v>54</v>
      </c>
      <c r="B17" t="s">
        <v>55</v>
      </c>
      <c r="C17">
        <v>20</v>
      </c>
      <c r="D17">
        <v>152450</v>
      </c>
    </row>
    <row r="18" spans="1:4" x14ac:dyDescent="0.25">
      <c r="A18" t="s">
        <v>1101</v>
      </c>
      <c r="B18" t="s">
        <v>1102</v>
      </c>
      <c r="C18">
        <v>2</v>
      </c>
      <c r="D18">
        <v>152465</v>
      </c>
    </row>
    <row r="19" spans="1:4" x14ac:dyDescent="0.25">
      <c r="A19" t="s">
        <v>854</v>
      </c>
      <c r="B19" t="s">
        <v>726</v>
      </c>
      <c r="C19">
        <v>2</v>
      </c>
      <c r="D19">
        <v>159019</v>
      </c>
    </row>
    <row r="20" spans="1:4" x14ac:dyDescent="0.25">
      <c r="A20" t="s">
        <v>106</v>
      </c>
      <c r="B20" t="s">
        <v>107</v>
      </c>
      <c r="C20">
        <v>1</v>
      </c>
      <c r="D20">
        <v>159022</v>
      </c>
    </row>
    <row r="21" spans="1:4" x14ac:dyDescent="0.25">
      <c r="A21" t="s">
        <v>1551</v>
      </c>
      <c r="C21">
        <v>1</v>
      </c>
      <c r="D21">
        <v>152500</v>
      </c>
    </row>
    <row r="22" spans="1:4" x14ac:dyDescent="0.25">
      <c r="A22" t="s">
        <v>583</v>
      </c>
      <c r="B22" t="s">
        <v>584</v>
      </c>
      <c r="C22">
        <v>4</v>
      </c>
      <c r="D22">
        <v>152520</v>
      </c>
    </row>
    <row r="23" spans="1:4" x14ac:dyDescent="0.25">
      <c r="A23" t="s">
        <v>1255</v>
      </c>
      <c r="B23" t="s">
        <v>1256</v>
      </c>
      <c r="C23">
        <v>1</v>
      </c>
      <c r="D23">
        <v>152521</v>
      </c>
    </row>
    <row r="24" spans="1:4" x14ac:dyDescent="0.25">
      <c r="A24" t="s">
        <v>790</v>
      </c>
      <c r="B24" t="s">
        <v>791</v>
      </c>
      <c r="C24">
        <v>1</v>
      </c>
      <c r="D24">
        <v>152547</v>
      </c>
    </row>
    <row r="25" spans="1:4" x14ac:dyDescent="0.25">
      <c r="A25" t="s">
        <v>1007</v>
      </c>
      <c r="B25" t="s">
        <v>1008</v>
      </c>
      <c r="C25">
        <v>2</v>
      </c>
      <c r="D25">
        <v>159095</v>
      </c>
    </row>
    <row r="26" spans="1:4" x14ac:dyDescent="0.25">
      <c r="A26" t="s">
        <v>1625</v>
      </c>
      <c r="B26" t="s">
        <v>1626</v>
      </c>
      <c r="C26">
        <v>1</v>
      </c>
      <c r="D26">
        <v>159096</v>
      </c>
    </row>
    <row r="27" spans="1:4" x14ac:dyDescent="0.25">
      <c r="A27" t="s">
        <v>499</v>
      </c>
      <c r="B27" t="s">
        <v>500</v>
      </c>
      <c r="C27">
        <v>7</v>
      </c>
      <c r="D27">
        <v>159120</v>
      </c>
    </row>
    <row r="28" spans="1:4" x14ac:dyDescent="0.25">
      <c r="A28" t="s">
        <v>1677</v>
      </c>
      <c r="B28" t="s">
        <v>726</v>
      </c>
      <c r="C28">
        <v>1</v>
      </c>
      <c r="D28">
        <v>159140</v>
      </c>
    </row>
    <row r="29" spans="1:4" x14ac:dyDescent="0.25">
      <c r="A29" t="s">
        <v>1604</v>
      </c>
      <c r="C29">
        <v>1</v>
      </c>
      <c r="D29">
        <v>152610</v>
      </c>
    </row>
    <row r="30" spans="1:4" x14ac:dyDescent="0.25">
      <c r="A30" t="s">
        <v>617</v>
      </c>
      <c r="B30" t="s">
        <v>618</v>
      </c>
      <c r="C30">
        <v>6</v>
      </c>
      <c r="D30">
        <v>159155</v>
      </c>
    </row>
    <row r="31" spans="1:4" x14ac:dyDescent="0.25">
      <c r="A31" t="s">
        <v>595</v>
      </c>
      <c r="B31" t="s">
        <v>596</v>
      </c>
      <c r="C31">
        <v>6</v>
      </c>
      <c r="D31">
        <v>152554</v>
      </c>
    </row>
    <row r="32" spans="1:4" x14ac:dyDescent="0.25">
      <c r="A32" t="s">
        <v>481</v>
      </c>
      <c r="B32" t="s">
        <v>482</v>
      </c>
      <c r="C32">
        <v>8</v>
      </c>
      <c r="D32">
        <v>159197</v>
      </c>
    </row>
    <row r="33" spans="1:4" x14ac:dyDescent="0.25">
      <c r="A33" t="s">
        <v>864</v>
      </c>
      <c r="B33" t="s">
        <v>726</v>
      </c>
      <c r="C33">
        <v>3</v>
      </c>
      <c r="D33">
        <v>159211</v>
      </c>
    </row>
    <row r="34" spans="1:4" x14ac:dyDescent="0.25">
      <c r="A34" t="s">
        <v>1685</v>
      </c>
      <c r="C34">
        <v>1</v>
      </c>
      <c r="D34">
        <v>152669</v>
      </c>
    </row>
    <row r="35" spans="1:4" x14ac:dyDescent="0.25">
      <c r="A35" t="s">
        <v>324</v>
      </c>
      <c r="B35" t="s">
        <v>325</v>
      </c>
      <c r="C35">
        <v>3</v>
      </c>
      <c r="D35">
        <v>152670</v>
      </c>
    </row>
    <row r="36" spans="1:4" x14ac:dyDescent="0.25">
      <c r="A36" t="s">
        <v>745</v>
      </c>
      <c r="B36" t="s">
        <v>726</v>
      </c>
      <c r="C36">
        <v>1</v>
      </c>
      <c r="D36">
        <v>152679</v>
      </c>
    </row>
    <row r="37" spans="1:4" x14ac:dyDescent="0.25">
      <c r="A37" t="s">
        <v>1360</v>
      </c>
      <c r="C37">
        <v>1</v>
      </c>
      <c r="D37">
        <v>152792</v>
      </c>
    </row>
    <row r="38" spans="1:4" x14ac:dyDescent="0.25">
      <c r="A38" t="s">
        <v>1465</v>
      </c>
      <c r="B38" t="s">
        <v>1142</v>
      </c>
      <c r="C38">
        <v>1</v>
      </c>
      <c r="D38">
        <v>152804</v>
      </c>
    </row>
    <row r="39" spans="1:4" x14ac:dyDescent="0.25">
      <c r="A39" t="s">
        <v>784</v>
      </c>
      <c r="B39" t="s">
        <v>785</v>
      </c>
      <c r="C39">
        <v>3</v>
      </c>
      <c r="D39">
        <v>152894</v>
      </c>
    </row>
    <row r="40" spans="1:4" x14ac:dyDescent="0.25">
      <c r="A40" t="s">
        <v>1512</v>
      </c>
      <c r="C40">
        <v>1</v>
      </c>
      <c r="D40">
        <v>152911</v>
      </c>
    </row>
    <row r="41" spans="1:4" x14ac:dyDescent="0.25">
      <c r="A41" t="s">
        <v>811</v>
      </c>
      <c r="B41" t="s">
        <v>812</v>
      </c>
      <c r="C41">
        <v>1</v>
      </c>
      <c r="D41">
        <v>152917</v>
      </c>
    </row>
    <row r="42" spans="1:4" x14ac:dyDescent="0.25">
      <c r="A42" t="s">
        <v>264</v>
      </c>
      <c r="B42" t="s">
        <v>265</v>
      </c>
      <c r="C42">
        <v>3</v>
      </c>
      <c r="D42">
        <v>152990</v>
      </c>
    </row>
    <row r="43" spans="1:4" x14ac:dyDescent="0.25">
      <c r="A43" t="s">
        <v>1481</v>
      </c>
      <c r="C43">
        <v>1</v>
      </c>
      <c r="D43">
        <v>153015</v>
      </c>
    </row>
    <row r="44" spans="1:4" x14ac:dyDescent="0.25">
      <c r="A44" t="s">
        <v>166</v>
      </c>
      <c r="B44" t="s">
        <v>167</v>
      </c>
      <c r="C44">
        <v>2</v>
      </c>
      <c r="D44">
        <v>153027</v>
      </c>
    </row>
    <row r="45" spans="1:4" x14ac:dyDescent="0.25">
      <c r="A45" t="s">
        <v>611</v>
      </c>
      <c r="B45" t="s">
        <v>612</v>
      </c>
      <c r="C45">
        <v>2</v>
      </c>
      <c r="D45">
        <v>153853</v>
      </c>
    </row>
    <row r="46" spans="1:4" x14ac:dyDescent="0.25">
      <c r="A46" t="s">
        <v>569</v>
      </c>
      <c r="B46" t="s">
        <v>570</v>
      </c>
      <c r="C46">
        <v>5</v>
      </c>
      <c r="D46">
        <v>153900</v>
      </c>
    </row>
    <row r="47" spans="1:4" x14ac:dyDescent="0.25">
      <c r="A47" t="s">
        <v>1318</v>
      </c>
      <c r="B47" t="s">
        <v>726</v>
      </c>
      <c r="C47">
        <v>1</v>
      </c>
      <c r="D47">
        <v>153934</v>
      </c>
    </row>
    <row r="48" spans="1:4" x14ac:dyDescent="0.25">
      <c r="A48" t="s">
        <v>1676</v>
      </c>
      <c r="B48" t="s">
        <v>1066</v>
      </c>
      <c r="C48">
        <v>1</v>
      </c>
      <c r="D48">
        <v>153532</v>
      </c>
    </row>
    <row r="49" spans="1:4" x14ac:dyDescent="0.25">
      <c r="A49" t="s">
        <v>6</v>
      </c>
      <c r="B49" t="s">
        <v>7</v>
      </c>
      <c r="C49">
        <v>103</v>
      </c>
      <c r="D49">
        <v>153556</v>
      </c>
    </row>
    <row r="50" spans="1:4" x14ac:dyDescent="0.25">
      <c r="A50" t="s">
        <v>511</v>
      </c>
      <c r="B50" t="s">
        <v>512</v>
      </c>
      <c r="C50">
        <v>1</v>
      </c>
      <c r="D50">
        <v>153565</v>
      </c>
    </row>
    <row r="51" spans="1:4" x14ac:dyDescent="0.25">
      <c r="A51" t="s">
        <v>631</v>
      </c>
      <c r="B51" t="s">
        <v>632</v>
      </c>
      <c r="C51">
        <v>1</v>
      </c>
      <c r="D51">
        <v>153582</v>
      </c>
    </row>
    <row r="52" spans="1:4" x14ac:dyDescent="0.25">
      <c r="A52" t="s">
        <v>156</v>
      </c>
      <c r="B52" t="s">
        <v>157</v>
      </c>
      <c r="C52">
        <v>3</v>
      </c>
      <c r="D52">
        <v>153658</v>
      </c>
    </row>
    <row r="53" spans="1:4" x14ac:dyDescent="0.25">
      <c r="A53" t="s">
        <v>1147</v>
      </c>
      <c r="B53" t="s">
        <v>1148</v>
      </c>
      <c r="C53">
        <v>2</v>
      </c>
      <c r="D53">
        <v>153665</v>
      </c>
    </row>
    <row r="54" spans="1:4" x14ac:dyDescent="0.25">
      <c r="A54" t="s">
        <v>461</v>
      </c>
      <c r="B54" t="s">
        <v>462</v>
      </c>
      <c r="C54">
        <v>5</v>
      </c>
      <c r="D54">
        <v>153680</v>
      </c>
    </row>
    <row r="55" spans="1:4" x14ac:dyDescent="0.25">
      <c r="A55" t="s">
        <v>1123</v>
      </c>
      <c r="B55" t="s">
        <v>1124</v>
      </c>
      <c r="C55">
        <v>2</v>
      </c>
      <c r="D55">
        <v>153803</v>
      </c>
    </row>
    <row r="56" spans="1:4" x14ac:dyDescent="0.25">
      <c r="A56" t="s">
        <v>735</v>
      </c>
      <c r="B56" t="s">
        <v>736</v>
      </c>
      <c r="C56">
        <v>2</v>
      </c>
      <c r="D56">
        <v>153824</v>
      </c>
    </row>
    <row r="57" spans="1:4" x14ac:dyDescent="0.25">
      <c r="A57" t="s">
        <v>214</v>
      </c>
      <c r="B57" t="s">
        <v>215</v>
      </c>
      <c r="C57">
        <v>1</v>
      </c>
      <c r="D57">
        <v>153826</v>
      </c>
    </row>
    <row r="58" spans="1:4" x14ac:dyDescent="0.25">
      <c r="A58" t="s">
        <v>140</v>
      </c>
      <c r="B58" t="s">
        <v>141</v>
      </c>
      <c r="C58">
        <v>12</v>
      </c>
      <c r="D58">
        <v>154632</v>
      </c>
    </row>
    <row r="59" spans="1:4" x14ac:dyDescent="0.25">
      <c r="A59" t="s">
        <v>74</v>
      </c>
      <c r="B59" t="s">
        <v>75</v>
      </c>
      <c r="C59">
        <v>23</v>
      </c>
      <c r="D59">
        <v>154633</v>
      </c>
    </row>
    <row r="60" spans="1:4" x14ac:dyDescent="0.25">
      <c r="A60" t="s">
        <v>535</v>
      </c>
      <c r="B60" t="s">
        <v>536</v>
      </c>
      <c r="C60">
        <v>1</v>
      </c>
      <c r="D60">
        <v>154652</v>
      </c>
    </row>
    <row r="61" spans="1:4" x14ac:dyDescent="0.25">
      <c r="A61" t="s">
        <v>423</v>
      </c>
      <c r="B61" t="s">
        <v>424</v>
      </c>
      <c r="C61">
        <v>6</v>
      </c>
      <c r="D61">
        <v>154206</v>
      </c>
    </row>
    <row r="62" spans="1:4" x14ac:dyDescent="0.25">
      <c r="A62" t="s">
        <v>80</v>
      </c>
      <c r="B62" t="s">
        <v>81</v>
      </c>
      <c r="C62">
        <v>20</v>
      </c>
      <c r="D62">
        <v>154251</v>
      </c>
    </row>
    <row r="63" spans="1:4" x14ac:dyDescent="0.25">
      <c r="A63" t="s">
        <v>749</v>
      </c>
      <c r="B63" t="s">
        <v>728</v>
      </c>
      <c r="C63">
        <v>4</v>
      </c>
      <c r="D63">
        <v>154350</v>
      </c>
    </row>
    <row r="64" spans="1:4" x14ac:dyDescent="0.25">
      <c r="A64" t="s">
        <v>721</v>
      </c>
      <c r="B64" t="s">
        <v>722</v>
      </c>
      <c r="C64">
        <v>1</v>
      </c>
      <c r="D64">
        <v>154393</v>
      </c>
    </row>
    <row r="65" spans="1:4" x14ac:dyDescent="0.25">
      <c r="A65" t="s">
        <v>1456</v>
      </c>
      <c r="B65" t="s">
        <v>726</v>
      </c>
      <c r="C65">
        <v>1</v>
      </c>
      <c r="D65">
        <v>154516</v>
      </c>
    </row>
    <row r="66" spans="1:4" x14ac:dyDescent="0.25">
      <c r="A66" t="s">
        <v>190</v>
      </c>
      <c r="B66" t="s">
        <v>191</v>
      </c>
      <c r="C66">
        <v>5</v>
      </c>
      <c r="D66">
        <v>155336</v>
      </c>
    </row>
    <row r="67" spans="1:4" x14ac:dyDescent="0.25">
      <c r="A67" t="s">
        <v>1669</v>
      </c>
      <c r="C67">
        <v>1</v>
      </c>
      <c r="D67">
        <v>155352</v>
      </c>
    </row>
    <row r="68" spans="1:4" x14ac:dyDescent="0.25">
      <c r="A68" t="s">
        <v>1484</v>
      </c>
      <c r="B68" t="s">
        <v>726</v>
      </c>
      <c r="C68">
        <v>1</v>
      </c>
      <c r="D68">
        <v>155397</v>
      </c>
    </row>
    <row r="69" spans="1:4" x14ac:dyDescent="0.25">
      <c r="A69" t="s">
        <v>116</v>
      </c>
      <c r="B69" t="s">
        <v>117</v>
      </c>
      <c r="C69">
        <v>10</v>
      </c>
      <c r="D69">
        <v>155416</v>
      </c>
    </row>
    <row r="70" spans="1:4" x14ac:dyDescent="0.25">
      <c r="A70" t="s">
        <v>805</v>
      </c>
      <c r="B70" t="s">
        <v>806</v>
      </c>
      <c r="C70">
        <v>3</v>
      </c>
      <c r="D70">
        <v>155467</v>
      </c>
    </row>
    <row r="71" spans="1:4" x14ac:dyDescent="0.25">
      <c r="A71" t="s">
        <v>238</v>
      </c>
      <c r="B71" t="s">
        <v>239</v>
      </c>
      <c r="C71">
        <v>9</v>
      </c>
      <c r="D71">
        <v>155471</v>
      </c>
    </row>
    <row r="72" spans="1:4" x14ac:dyDescent="0.25">
      <c r="A72" t="s">
        <v>152</v>
      </c>
      <c r="B72" t="s">
        <v>153</v>
      </c>
      <c r="C72">
        <v>18</v>
      </c>
      <c r="D72">
        <v>154863</v>
      </c>
    </row>
    <row r="73" spans="1:4" x14ac:dyDescent="0.25">
      <c r="A73" t="s">
        <v>42</v>
      </c>
      <c r="B73" t="s">
        <v>43</v>
      </c>
      <c r="C73">
        <v>28</v>
      </c>
      <c r="D73">
        <v>154911</v>
      </c>
    </row>
    <row r="74" spans="1:4" x14ac:dyDescent="0.25">
      <c r="A74" t="s">
        <v>252</v>
      </c>
      <c r="B74" t="s">
        <v>253</v>
      </c>
      <c r="C74">
        <v>9</v>
      </c>
      <c r="D74">
        <v>155023</v>
      </c>
    </row>
    <row r="75" spans="1:4" x14ac:dyDescent="0.25">
      <c r="A75" t="s">
        <v>1687</v>
      </c>
      <c r="B75" t="s">
        <v>1688</v>
      </c>
      <c r="C75">
        <v>1</v>
      </c>
      <c r="D75">
        <v>155027</v>
      </c>
    </row>
    <row r="76" spans="1:4" x14ac:dyDescent="0.25">
      <c r="A76" t="s">
        <v>1226</v>
      </c>
      <c r="C76">
        <v>1</v>
      </c>
      <c r="D76">
        <v>155069</v>
      </c>
    </row>
    <row r="77" spans="1:4" x14ac:dyDescent="0.25">
      <c r="A77" t="s">
        <v>1157</v>
      </c>
      <c r="B77" t="s">
        <v>1148</v>
      </c>
      <c r="C77">
        <v>1</v>
      </c>
      <c r="D77">
        <v>155077</v>
      </c>
    </row>
    <row r="78" spans="1:4" x14ac:dyDescent="0.25">
      <c r="A78" t="s">
        <v>625</v>
      </c>
      <c r="B78" t="s">
        <v>626</v>
      </c>
      <c r="C78">
        <v>5</v>
      </c>
      <c r="D78">
        <v>155160</v>
      </c>
    </row>
    <row r="79" spans="1:4" x14ac:dyDescent="0.25">
      <c r="A79" t="s">
        <v>120</v>
      </c>
      <c r="B79" t="s">
        <v>121</v>
      </c>
      <c r="C79">
        <v>19</v>
      </c>
      <c r="D79">
        <v>155265</v>
      </c>
    </row>
    <row r="80" spans="1:4" x14ac:dyDescent="0.25">
      <c r="A80" t="s">
        <v>1466</v>
      </c>
      <c r="C80">
        <v>1</v>
      </c>
      <c r="D80">
        <v>155251</v>
      </c>
    </row>
    <row r="81" spans="1:4" x14ac:dyDescent="0.25">
      <c r="A81" t="s">
        <v>1313</v>
      </c>
      <c r="C81">
        <v>1</v>
      </c>
      <c r="D81">
        <v>155547</v>
      </c>
    </row>
    <row r="82" spans="1:4" x14ac:dyDescent="0.25">
      <c r="A82" t="s">
        <v>771</v>
      </c>
      <c r="B82" t="s">
        <v>772</v>
      </c>
      <c r="C82">
        <v>3</v>
      </c>
      <c r="D82">
        <v>156010</v>
      </c>
    </row>
    <row r="83" spans="1:4" x14ac:dyDescent="0.25">
      <c r="A83" t="s">
        <v>493</v>
      </c>
      <c r="B83" t="s">
        <v>494</v>
      </c>
      <c r="C83">
        <v>8</v>
      </c>
      <c r="D83">
        <v>156064</v>
      </c>
    </row>
    <row r="84" spans="1:4" x14ac:dyDescent="0.25">
      <c r="A84" t="s">
        <v>1531</v>
      </c>
      <c r="C84">
        <v>1</v>
      </c>
      <c r="D84">
        <v>156158</v>
      </c>
    </row>
    <row r="85" spans="1:4" x14ac:dyDescent="0.25">
      <c r="A85" t="s">
        <v>286</v>
      </c>
      <c r="B85" t="s">
        <v>287</v>
      </c>
      <c r="C85">
        <v>13</v>
      </c>
      <c r="D85">
        <v>155570</v>
      </c>
    </row>
    <row r="86" spans="1:4" x14ac:dyDescent="0.25">
      <c r="A86" t="s">
        <v>212</v>
      </c>
      <c r="B86" t="s">
        <v>213</v>
      </c>
      <c r="C86">
        <v>3</v>
      </c>
      <c r="D86">
        <v>155586</v>
      </c>
    </row>
    <row r="87" spans="1:4" x14ac:dyDescent="0.25">
      <c r="A87" t="s">
        <v>348</v>
      </c>
      <c r="B87" t="s">
        <v>349</v>
      </c>
      <c r="C87">
        <v>7</v>
      </c>
      <c r="D87">
        <v>155594</v>
      </c>
    </row>
    <row r="88" spans="1:4" x14ac:dyDescent="0.25">
      <c r="A88" t="s">
        <v>826</v>
      </c>
      <c r="B88" t="s">
        <v>726</v>
      </c>
      <c r="C88">
        <v>3</v>
      </c>
      <c r="D88">
        <v>155634</v>
      </c>
    </row>
    <row r="89" spans="1:4" x14ac:dyDescent="0.25">
      <c r="A89" t="s">
        <v>1143</v>
      </c>
      <c r="B89" t="s">
        <v>1142</v>
      </c>
      <c r="C89">
        <v>2</v>
      </c>
      <c r="D89">
        <v>155716</v>
      </c>
    </row>
    <row r="90" spans="1:4" x14ac:dyDescent="0.25">
      <c r="A90" t="s">
        <v>232</v>
      </c>
      <c r="B90" t="s">
        <v>233</v>
      </c>
      <c r="C90">
        <v>5</v>
      </c>
      <c r="D90">
        <v>155801</v>
      </c>
    </row>
    <row r="91" spans="1:4" x14ac:dyDescent="0.25">
      <c r="A91" t="s">
        <v>1435</v>
      </c>
      <c r="B91" t="s">
        <v>726</v>
      </c>
      <c r="C91">
        <v>1</v>
      </c>
      <c r="D91">
        <v>155871</v>
      </c>
    </row>
    <row r="92" spans="1:4" x14ac:dyDescent="0.25">
      <c r="A92" t="s">
        <v>276</v>
      </c>
      <c r="B92" t="s">
        <v>277</v>
      </c>
      <c r="C92">
        <v>2</v>
      </c>
      <c r="D92">
        <v>155892</v>
      </c>
    </row>
    <row r="93" spans="1:4" x14ac:dyDescent="0.25">
      <c r="A93" t="s">
        <v>507</v>
      </c>
      <c r="B93" t="s">
        <v>508</v>
      </c>
      <c r="C93">
        <v>7</v>
      </c>
      <c r="D93">
        <v>155932</v>
      </c>
    </row>
    <row r="94" spans="1:4" x14ac:dyDescent="0.25">
      <c r="A94" t="s">
        <v>619</v>
      </c>
      <c r="B94" t="s">
        <v>620</v>
      </c>
      <c r="C94">
        <v>5</v>
      </c>
      <c r="D94">
        <v>156177</v>
      </c>
    </row>
    <row r="95" spans="1:4" x14ac:dyDescent="0.25">
      <c r="A95" t="s">
        <v>1396</v>
      </c>
      <c r="B95" t="s">
        <v>726</v>
      </c>
      <c r="C95">
        <v>1</v>
      </c>
      <c r="D95">
        <v>156200</v>
      </c>
    </row>
    <row r="96" spans="1:4" x14ac:dyDescent="0.25">
      <c r="A96" t="s">
        <v>441</v>
      </c>
      <c r="B96" t="s">
        <v>442</v>
      </c>
      <c r="C96">
        <v>4</v>
      </c>
      <c r="D96">
        <v>156201</v>
      </c>
    </row>
    <row r="97" spans="1:4" x14ac:dyDescent="0.25">
      <c r="A97" t="s">
        <v>1616</v>
      </c>
      <c r="B97" t="s">
        <v>726</v>
      </c>
      <c r="C97">
        <v>1</v>
      </c>
      <c r="D97">
        <v>156649</v>
      </c>
    </row>
    <row r="98" spans="1:4" x14ac:dyDescent="0.25">
      <c r="A98" t="s">
        <v>1098</v>
      </c>
      <c r="B98" t="s">
        <v>785</v>
      </c>
      <c r="C98">
        <v>1</v>
      </c>
      <c r="D98">
        <v>156666</v>
      </c>
    </row>
    <row r="99" spans="1:4" x14ac:dyDescent="0.25">
      <c r="A99" t="s">
        <v>1323</v>
      </c>
      <c r="B99" t="s">
        <v>1324</v>
      </c>
      <c r="C99">
        <v>1</v>
      </c>
      <c r="D99">
        <v>156694</v>
      </c>
    </row>
    <row r="100" spans="1:4" x14ac:dyDescent="0.25">
      <c r="A100" t="s">
        <v>1428</v>
      </c>
      <c r="B100" t="s">
        <v>534</v>
      </c>
      <c r="C100">
        <v>1</v>
      </c>
      <c r="D100">
        <v>156714</v>
      </c>
    </row>
    <row r="101" spans="1:4" x14ac:dyDescent="0.25">
      <c r="A101" t="s">
        <v>409</v>
      </c>
      <c r="B101" t="s">
        <v>410</v>
      </c>
      <c r="C101">
        <v>6</v>
      </c>
      <c r="D101">
        <v>156730</v>
      </c>
    </row>
    <row r="102" spans="1:4" x14ac:dyDescent="0.25">
      <c r="A102" t="s">
        <v>505</v>
      </c>
      <c r="B102" t="s">
        <v>506</v>
      </c>
      <c r="C102">
        <v>2</v>
      </c>
      <c r="D102">
        <v>156234</v>
      </c>
    </row>
    <row r="103" spans="1:4" x14ac:dyDescent="0.25">
      <c r="A103" t="s">
        <v>443</v>
      </c>
      <c r="B103" t="s">
        <v>444</v>
      </c>
      <c r="C103">
        <v>8</v>
      </c>
      <c r="D103">
        <v>156261</v>
      </c>
    </row>
    <row r="104" spans="1:4" x14ac:dyDescent="0.25">
      <c r="A104" t="s">
        <v>56</v>
      </c>
      <c r="B104" t="s">
        <v>57</v>
      </c>
      <c r="C104">
        <v>30</v>
      </c>
      <c r="D104">
        <v>156262</v>
      </c>
    </row>
    <row r="105" spans="1:4" x14ac:dyDescent="0.25">
      <c r="A105" t="s">
        <v>447</v>
      </c>
      <c r="B105" t="s">
        <v>448</v>
      </c>
      <c r="C105">
        <v>8</v>
      </c>
      <c r="D105">
        <v>156264</v>
      </c>
    </row>
    <row r="106" spans="1:4" x14ac:dyDescent="0.25">
      <c r="A106" t="s">
        <v>272</v>
      </c>
      <c r="B106" t="s">
        <v>273</v>
      </c>
      <c r="C106">
        <v>12</v>
      </c>
      <c r="D106">
        <v>156275</v>
      </c>
    </row>
    <row r="107" spans="1:4" x14ac:dyDescent="0.25">
      <c r="A107" t="s">
        <v>176</v>
      </c>
      <c r="B107" t="s">
        <v>177</v>
      </c>
      <c r="C107">
        <v>16</v>
      </c>
      <c r="D107">
        <v>156286</v>
      </c>
    </row>
    <row r="108" spans="1:4" x14ac:dyDescent="0.25">
      <c r="A108" t="s">
        <v>389</v>
      </c>
      <c r="B108" t="s">
        <v>390</v>
      </c>
      <c r="C108">
        <v>5</v>
      </c>
      <c r="D108">
        <v>156307</v>
      </c>
    </row>
    <row r="109" spans="1:4" x14ac:dyDescent="0.25">
      <c r="A109" t="s">
        <v>1506</v>
      </c>
      <c r="B109" t="s">
        <v>726</v>
      </c>
      <c r="C109">
        <v>1</v>
      </c>
      <c r="D109">
        <v>156343</v>
      </c>
    </row>
    <row r="110" spans="1:4" x14ac:dyDescent="0.25">
      <c r="A110" t="s">
        <v>733</v>
      </c>
      <c r="B110" t="s">
        <v>734</v>
      </c>
      <c r="C110">
        <v>1</v>
      </c>
      <c r="D110">
        <v>156389</v>
      </c>
    </row>
    <row r="111" spans="1:4" x14ac:dyDescent="0.25">
      <c r="A111" t="s">
        <v>1222</v>
      </c>
      <c r="B111" t="s">
        <v>785</v>
      </c>
      <c r="C111">
        <v>1</v>
      </c>
      <c r="D111">
        <v>156425</v>
      </c>
    </row>
    <row r="112" spans="1:4" x14ac:dyDescent="0.25">
      <c r="A112" t="s">
        <v>14</v>
      </c>
      <c r="B112" t="s">
        <v>15</v>
      </c>
      <c r="C112">
        <v>10</v>
      </c>
      <c r="D112">
        <v>156513</v>
      </c>
    </row>
    <row r="113" spans="1:4" x14ac:dyDescent="0.25">
      <c r="A113" t="s">
        <v>964</v>
      </c>
      <c r="B113" t="s">
        <v>965</v>
      </c>
      <c r="C113">
        <v>2</v>
      </c>
      <c r="D113">
        <v>157215</v>
      </c>
    </row>
    <row r="114" spans="1:4" x14ac:dyDescent="0.25">
      <c r="A114" t="s">
        <v>138</v>
      </c>
      <c r="B114" t="s">
        <v>139</v>
      </c>
      <c r="C114">
        <v>22</v>
      </c>
      <c r="D114">
        <v>157216</v>
      </c>
    </row>
    <row r="115" spans="1:4" x14ac:dyDescent="0.25">
      <c r="A115" t="s">
        <v>326</v>
      </c>
      <c r="B115" t="s">
        <v>327</v>
      </c>
      <c r="C115">
        <v>4</v>
      </c>
      <c r="D115">
        <v>157262</v>
      </c>
    </row>
    <row r="116" spans="1:4" x14ac:dyDescent="0.25">
      <c r="A116" t="s">
        <v>1151</v>
      </c>
      <c r="B116" t="s">
        <v>1152</v>
      </c>
      <c r="C116">
        <v>1</v>
      </c>
      <c r="D116">
        <v>157299</v>
      </c>
    </row>
    <row r="117" spans="1:4" x14ac:dyDescent="0.25">
      <c r="A117" t="s">
        <v>1351</v>
      </c>
      <c r="B117" t="s">
        <v>785</v>
      </c>
      <c r="C117">
        <v>1</v>
      </c>
      <c r="D117">
        <v>157317</v>
      </c>
    </row>
    <row r="118" spans="1:4" x14ac:dyDescent="0.25">
      <c r="A118" t="s">
        <v>96</v>
      </c>
      <c r="B118" t="s">
        <v>97</v>
      </c>
      <c r="C118">
        <v>22</v>
      </c>
      <c r="D118">
        <v>157318</v>
      </c>
    </row>
    <row r="119" spans="1:4" x14ac:dyDescent="0.25">
      <c r="A119" t="s">
        <v>603</v>
      </c>
      <c r="B119" t="s">
        <v>604</v>
      </c>
      <c r="C119">
        <v>3</v>
      </c>
      <c r="D119">
        <v>157323</v>
      </c>
    </row>
    <row r="120" spans="1:4" x14ac:dyDescent="0.25">
      <c r="A120" t="s">
        <v>18</v>
      </c>
      <c r="B120" t="s">
        <v>19</v>
      </c>
      <c r="C120">
        <v>6</v>
      </c>
      <c r="D120">
        <v>157346</v>
      </c>
    </row>
    <row r="121" spans="1:4" x14ac:dyDescent="0.25">
      <c r="A121" t="s">
        <v>862</v>
      </c>
      <c r="B121" t="s">
        <v>863</v>
      </c>
      <c r="C121">
        <v>2</v>
      </c>
      <c r="D121">
        <v>157369</v>
      </c>
    </row>
    <row r="122" spans="1:4" x14ac:dyDescent="0.25">
      <c r="A122" t="s">
        <v>174</v>
      </c>
      <c r="B122" t="s">
        <v>175</v>
      </c>
      <c r="C122">
        <v>2</v>
      </c>
      <c r="D122">
        <v>157396</v>
      </c>
    </row>
    <row r="123" spans="1:4" x14ac:dyDescent="0.25">
      <c r="A123" t="s">
        <v>172</v>
      </c>
      <c r="B123" t="s">
        <v>173</v>
      </c>
      <c r="C123">
        <v>7</v>
      </c>
      <c r="D123">
        <v>157405</v>
      </c>
    </row>
    <row r="124" spans="1:4" x14ac:dyDescent="0.25">
      <c r="A124" t="s">
        <v>820</v>
      </c>
      <c r="B124" t="s">
        <v>726</v>
      </c>
      <c r="C124">
        <v>3</v>
      </c>
      <c r="D124">
        <v>156854</v>
      </c>
    </row>
    <row r="125" spans="1:4" x14ac:dyDescent="0.25">
      <c r="A125" t="s">
        <v>795</v>
      </c>
      <c r="B125" t="s">
        <v>796</v>
      </c>
      <c r="C125">
        <v>1</v>
      </c>
      <c r="D125">
        <v>156860</v>
      </c>
    </row>
    <row r="126" spans="1:4" x14ac:dyDescent="0.25">
      <c r="A126" t="s">
        <v>750</v>
      </c>
      <c r="B126" t="s">
        <v>726</v>
      </c>
      <c r="C126">
        <v>4</v>
      </c>
      <c r="D126">
        <v>156840</v>
      </c>
    </row>
    <row r="127" spans="1:4" x14ac:dyDescent="0.25">
      <c r="A127" t="s">
        <v>537</v>
      </c>
      <c r="B127" t="s">
        <v>538</v>
      </c>
      <c r="C127">
        <v>1</v>
      </c>
      <c r="D127">
        <v>156948</v>
      </c>
    </row>
    <row r="128" spans="1:4" x14ac:dyDescent="0.25">
      <c r="A128" t="s">
        <v>72</v>
      </c>
      <c r="B128" t="s">
        <v>73</v>
      </c>
      <c r="C128">
        <v>7</v>
      </c>
      <c r="D128">
        <v>156969</v>
      </c>
    </row>
    <row r="129" spans="1:4" x14ac:dyDescent="0.25">
      <c r="A129" t="s">
        <v>1229</v>
      </c>
      <c r="C129">
        <v>1</v>
      </c>
      <c r="D129">
        <v>156933</v>
      </c>
    </row>
    <row r="130" spans="1:4" x14ac:dyDescent="0.25">
      <c r="A130" t="s">
        <v>274</v>
      </c>
      <c r="B130" t="s">
        <v>275</v>
      </c>
      <c r="C130">
        <v>13</v>
      </c>
      <c r="D130">
        <v>157003</v>
      </c>
    </row>
    <row r="131" spans="1:4" x14ac:dyDescent="0.25">
      <c r="A131" t="s">
        <v>1541</v>
      </c>
      <c r="C131">
        <v>1</v>
      </c>
      <c r="D131">
        <v>157096</v>
      </c>
    </row>
    <row r="132" spans="1:4" x14ac:dyDescent="0.25">
      <c r="A132" t="s">
        <v>1117</v>
      </c>
      <c r="B132" t="s">
        <v>1118</v>
      </c>
      <c r="C132">
        <v>1</v>
      </c>
      <c r="D132">
        <v>157739</v>
      </c>
    </row>
    <row r="133" spans="1:4" x14ac:dyDescent="0.25">
      <c r="A133" t="s">
        <v>849</v>
      </c>
      <c r="B133" t="s">
        <v>850</v>
      </c>
      <c r="C133">
        <v>1</v>
      </c>
      <c r="D133">
        <v>157753</v>
      </c>
    </row>
    <row r="134" spans="1:4" x14ac:dyDescent="0.25">
      <c r="A134" t="s">
        <v>40</v>
      </c>
      <c r="B134" t="s">
        <v>41</v>
      </c>
      <c r="C134">
        <v>1</v>
      </c>
      <c r="D134">
        <v>157793</v>
      </c>
    </row>
    <row r="135" spans="1:4" x14ac:dyDescent="0.25">
      <c r="A135" t="s">
        <v>739</v>
      </c>
      <c r="B135" t="s">
        <v>726</v>
      </c>
      <c r="C135">
        <v>2</v>
      </c>
      <c r="D135">
        <v>157844</v>
      </c>
    </row>
    <row r="136" spans="1:4" x14ac:dyDescent="0.25">
      <c r="A136" t="s">
        <v>26</v>
      </c>
      <c r="B136" t="s">
        <v>27</v>
      </c>
      <c r="C136">
        <v>3</v>
      </c>
      <c r="D136">
        <v>157911</v>
      </c>
    </row>
    <row r="137" spans="1:4" x14ac:dyDescent="0.25">
      <c r="A137" t="s">
        <v>1503</v>
      </c>
      <c r="C137">
        <v>1</v>
      </c>
      <c r="D137">
        <v>157464</v>
      </c>
    </row>
    <row r="138" spans="1:4" x14ac:dyDescent="0.25">
      <c r="A138" t="s">
        <v>28</v>
      </c>
      <c r="B138" t="s">
        <v>29</v>
      </c>
      <c r="C138">
        <v>34</v>
      </c>
      <c r="D138">
        <v>157568</v>
      </c>
    </row>
    <row r="139" spans="1:4" x14ac:dyDescent="0.25">
      <c r="A139" t="s">
        <v>1437</v>
      </c>
      <c r="C139">
        <v>1</v>
      </c>
      <c r="D139">
        <v>157639</v>
      </c>
    </row>
    <row r="140" spans="1:4" x14ac:dyDescent="0.25">
      <c r="A140" t="s">
        <v>1665</v>
      </c>
      <c r="C140">
        <v>1</v>
      </c>
      <c r="D140">
        <v>158251</v>
      </c>
    </row>
    <row r="141" spans="1:4" x14ac:dyDescent="0.25">
      <c r="A141" t="s">
        <v>240</v>
      </c>
      <c r="B141" t="s">
        <v>241</v>
      </c>
      <c r="C141">
        <v>1</v>
      </c>
      <c r="D141">
        <v>158263</v>
      </c>
    </row>
    <row r="142" spans="1:4" x14ac:dyDescent="0.25">
      <c r="A142" t="s">
        <v>1552</v>
      </c>
      <c r="C142">
        <v>1</v>
      </c>
      <c r="D142">
        <v>158357</v>
      </c>
    </row>
    <row r="143" spans="1:4" x14ac:dyDescent="0.25">
      <c r="A143" t="s">
        <v>685</v>
      </c>
      <c r="B143" t="s">
        <v>686</v>
      </c>
      <c r="C143">
        <v>2</v>
      </c>
      <c r="D143">
        <v>158386</v>
      </c>
    </row>
    <row r="144" spans="1:4" x14ac:dyDescent="0.25">
      <c r="A144" t="s">
        <v>391</v>
      </c>
      <c r="B144" t="s">
        <v>392</v>
      </c>
      <c r="C144">
        <v>3</v>
      </c>
      <c r="D144">
        <v>157968</v>
      </c>
    </row>
    <row r="145" spans="1:4" x14ac:dyDescent="0.25">
      <c r="A145" t="s">
        <v>852</v>
      </c>
      <c r="B145" t="s">
        <v>728</v>
      </c>
      <c r="C145">
        <v>3</v>
      </c>
      <c r="D145">
        <v>157979</v>
      </c>
    </row>
    <row r="146" spans="1:4" x14ac:dyDescent="0.25">
      <c r="A146" t="s">
        <v>773</v>
      </c>
      <c r="B146" t="s">
        <v>728</v>
      </c>
      <c r="C146">
        <v>4</v>
      </c>
      <c r="D146">
        <v>158033</v>
      </c>
    </row>
    <row r="147" spans="1:4" x14ac:dyDescent="0.25">
      <c r="A147" t="s">
        <v>142</v>
      </c>
      <c r="B147" t="s">
        <v>143</v>
      </c>
      <c r="C147">
        <v>5</v>
      </c>
      <c r="D147">
        <v>158194</v>
      </c>
    </row>
    <row r="148" spans="1:4" x14ac:dyDescent="0.25">
      <c r="A148" t="s">
        <v>948</v>
      </c>
      <c r="B148" t="s">
        <v>949</v>
      </c>
      <c r="C148">
        <v>1</v>
      </c>
      <c r="D148">
        <v>158210</v>
      </c>
    </row>
    <row r="149" spans="1:4" x14ac:dyDescent="0.25">
      <c r="A149" t="s">
        <v>1538</v>
      </c>
      <c r="C149">
        <v>1</v>
      </c>
      <c r="D149">
        <v>158732</v>
      </c>
    </row>
    <row r="150" spans="1:4" x14ac:dyDescent="0.25">
      <c r="A150" t="s">
        <v>817</v>
      </c>
      <c r="B150" t="s">
        <v>818</v>
      </c>
      <c r="C150">
        <v>1</v>
      </c>
      <c r="D150">
        <v>158741</v>
      </c>
    </row>
    <row r="151" spans="1:4" x14ac:dyDescent="0.25">
      <c r="A151" t="s">
        <v>1431</v>
      </c>
      <c r="C151">
        <v>1</v>
      </c>
      <c r="D151">
        <v>158766</v>
      </c>
    </row>
    <row r="152" spans="1:4" x14ac:dyDescent="0.25">
      <c r="A152" t="s">
        <v>298</v>
      </c>
      <c r="B152" t="s">
        <v>299</v>
      </c>
      <c r="C152">
        <v>1</v>
      </c>
      <c r="D152">
        <v>158809</v>
      </c>
    </row>
    <row r="153" spans="1:4" x14ac:dyDescent="0.25">
      <c r="A153" t="s">
        <v>549</v>
      </c>
      <c r="B153" t="s">
        <v>550</v>
      </c>
      <c r="C153">
        <v>6</v>
      </c>
      <c r="D153">
        <v>158482</v>
      </c>
    </row>
    <row r="154" spans="1:4" x14ac:dyDescent="0.25">
      <c r="A154" t="s">
        <v>1493</v>
      </c>
      <c r="C154">
        <v>1</v>
      </c>
      <c r="D154">
        <v>158544</v>
      </c>
    </row>
    <row r="155" spans="1:4" x14ac:dyDescent="0.25">
      <c r="A155" t="s">
        <v>835</v>
      </c>
      <c r="B155" t="s">
        <v>836</v>
      </c>
      <c r="C155">
        <v>2</v>
      </c>
      <c r="D155">
        <v>158613</v>
      </c>
    </row>
    <row r="156" spans="1:4" x14ac:dyDescent="0.25">
      <c r="A156" t="s">
        <v>350</v>
      </c>
      <c r="B156" t="s">
        <v>351</v>
      </c>
      <c r="C156">
        <v>2</v>
      </c>
      <c r="D156">
        <v>158615</v>
      </c>
    </row>
    <row r="157" spans="1:4" x14ac:dyDescent="0.25">
      <c r="A157" t="s">
        <v>585</v>
      </c>
      <c r="B157" t="s">
        <v>586</v>
      </c>
      <c r="C157">
        <v>5</v>
      </c>
      <c r="D157">
        <v>159226</v>
      </c>
    </row>
    <row r="158" spans="1:4" x14ac:dyDescent="0.25">
      <c r="A158" t="s">
        <v>60</v>
      </c>
      <c r="B158" t="s">
        <v>61</v>
      </c>
      <c r="C158">
        <v>1</v>
      </c>
      <c r="D158">
        <v>159240</v>
      </c>
    </row>
    <row r="159" spans="1:4" x14ac:dyDescent="0.25">
      <c r="A159" t="s">
        <v>168</v>
      </c>
      <c r="B159" t="s">
        <v>169</v>
      </c>
      <c r="C159">
        <v>3</v>
      </c>
      <c r="D159">
        <v>159506</v>
      </c>
    </row>
    <row r="160" spans="1:4" x14ac:dyDescent="0.25">
      <c r="A160" t="s">
        <v>84</v>
      </c>
      <c r="B160" t="s">
        <v>85</v>
      </c>
      <c r="C160">
        <v>15</v>
      </c>
      <c r="D160">
        <v>159591</v>
      </c>
    </row>
    <row r="161" spans="1:4" x14ac:dyDescent="0.25">
      <c r="A161" t="s">
        <v>1119</v>
      </c>
      <c r="B161" t="s">
        <v>1120</v>
      </c>
      <c r="C161">
        <v>1</v>
      </c>
      <c r="D161">
        <v>159617</v>
      </c>
    </row>
    <row r="162" spans="1:4" x14ac:dyDescent="0.25">
      <c r="A162" t="s">
        <v>254</v>
      </c>
      <c r="B162" t="s">
        <v>255</v>
      </c>
      <c r="C162">
        <v>13</v>
      </c>
      <c r="D162">
        <v>159641</v>
      </c>
    </row>
    <row r="163" spans="1:4" x14ac:dyDescent="0.25">
      <c r="A163" t="s">
        <v>829</v>
      </c>
      <c r="B163" t="s">
        <v>830</v>
      </c>
      <c r="C163">
        <v>3</v>
      </c>
      <c r="D163">
        <v>159642</v>
      </c>
    </row>
    <row r="164" spans="1:4" x14ac:dyDescent="0.25">
      <c r="A164" t="s">
        <v>431</v>
      </c>
      <c r="B164" t="s">
        <v>432</v>
      </c>
      <c r="C164">
        <v>2</v>
      </c>
      <c r="D164">
        <v>159663</v>
      </c>
    </row>
    <row r="165" spans="1:4" x14ac:dyDescent="0.25">
      <c r="A165" t="s">
        <v>332</v>
      </c>
      <c r="B165" t="s">
        <v>333</v>
      </c>
      <c r="C165">
        <v>3</v>
      </c>
      <c r="D165">
        <v>159673</v>
      </c>
    </row>
    <row r="166" spans="1:4" x14ac:dyDescent="0.25">
      <c r="A166" t="s">
        <v>907</v>
      </c>
      <c r="B166" t="s">
        <v>908</v>
      </c>
      <c r="C166">
        <v>3</v>
      </c>
      <c r="D166">
        <v>162390</v>
      </c>
    </row>
    <row r="167" spans="1:4" x14ac:dyDescent="0.25">
      <c r="A167" t="s">
        <v>66</v>
      </c>
      <c r="B167" t="s">
        <v>67</v>
      </c>
      <c r="C167">
        <v>26</v>
      </c>
      <c r="D167">
        <v>162407</v>
      </c>
    </row>
    <row r="168" spans="1:4" x14ac:dyDescent="0.25">
      <c r="A168" t="s">
        <v>521</v>
      </c>
      <c r="B168" t="s">
        <v>522</v>
      </c>
      <c r="C168">
        <v>2</v>
      </c>
      <c r="D168">
        <v>162417</v>
      </c>
    </row>
    <row r="169" spans="1:4" x14ac:dyDescent="0.25">
      <c r="A169" t="s">
        <v>294</v>
      </c>
      <c r="B169" t="s">
        <v>295</v>
      </c>
      <c r="C169">
        <v>11</v>
      </c>
      <c r="D169">
        <v>162449</v>
      </c>
    </row>
    <row r="170" spans="1:4" x14ac:dyDescent="0.25">
      <c r="A170" t="s">
        <v>1530</v>
      </c>
      <c r="B170" t="s">
        <v>728</v>
      </c>
      <c r="C170">
        <v>1</v>
      </c>
      <c r="D170">
        <v>159247</v>
      </c>
    </row>
    <row r="171" spans="1:4" x14ac:dyDescent="0.25">
      <c r="A171" t="s">
        <v>1166</v>
      </c>
      <c r="B171" t="s">
        <v>1167</v>
      </c>
      <c r="C171">
        <v>2</v>
      </c>
      <c r="D171">
        <v>162471</v>
      </c>
    </row>
    <row r="172" spans="1:4" x14ac:dyDescent="0.25">
      <c r="A172" t="s">
        <v>338</v>
      </c>
      <c r="B172" t="s">
        <v>339</v>
      </c>
      <c r="C172">
        <v>11</v>
      </c>
      <c r="D172">
        <v>162472</v>
      </c>
    </row>
    <row r="173" spans="1:4" x14ac:dyDescent="0.25">
      <c r="A173" t="s">
        <v>748</v>
      </c>
      <c r="B173" t="s">
        <v>726</v>
      </c>
      <c r="C173">
        <v>4</v>
      </c>
      <c r="D173">
        <v>162473</v>
      </c>
    </row>
    <row r="174" spans="1:4" x14ac:dyDescent="0.25">
      <c r="A174" t="s">
        <v>1153</v>
      </c>
      <c r="B174" t="s">
        <v>1154</v>
      </c>
      <c r="C174">
        <v>2</v>
      </c>
      <c r="D174">
        <v>162481</v>
      </c>
    </row>
    <row r="175" spans="1:4" x14ac:dyDescent="0.25">
      <c r="A175" t="s">
        <v>629</v>
      </c>
      <c r="B175" t="s">
        <v>630</v>
      </c>
      <c r="C175">
        <v>2</v>
      </c>
      <c r="D175">
        <v>162507</v>
      </c>
    </row>
    <row r="176" spans="1:4" x14ac:dyDescent="0.25">
      <c r="A176" t="s">
        <v>395</v>
      </c>
      <c r="B176" t="s">
        <v>396</v>
      </c>
      <c r="C176">
        <v>7</v>
      </c>
      <c r="D176">
        <v>162557</v>
      </c>
    </row>
    <row r="177" spans="1:4" x14ac:dyDescent="0.25">
      <c r="A177" t="s">
        <v>485</v>
      </c>
      <c r="B177" t="s">
        <v>486</v>
      </c>
      <c r="C177">
        <v>2</v>
      </c>
      <c r="D177">
        <v>159281</v>
      </c>
    </row>
    <row r="178" spans="1:4" x14ac:dyDescent="0.25">
      <c r="A178" t="s">
        <v>130</v>
      </c>
      <c r="B178" t="s">
        <v>131</v>
      </c>
      <c r="C178">
        <v>6</v>
      </c>
      <c r="D178">
        <v>162703</v>
      </c>
    </row>
    <row r="179" spans="1:4" x14ac:dyDescent="0.25">
      <c r="A179" t="s">
        <v>659</v>
      </c>
      <c r="B179" t="s">
        <v>660</v>
      </c>
      <c r="C179">
        <v>4</v>
      </c>
      <c r="D179">
        <v>159905</v>
      </c>
    </row>
    <row r="180" spans="1:4" x14ac:dyDescent="0.25">
      <c r="A180" t="s">
        <v>144</v>
      </c>
      <c r="B180" t="s">
        <v>145</v>
      </c>
      <c r="C180">
        <v>3</v>
      </c>
      <c r="D180">
        <v>159931</v>
      </c>
    </row>
    <row r="181" spans="1:4" x14ac:dyDescent="0.25">
      <c r="A181" t="s">
        <v>1423</v>
      </c>
      <c r="C181">
        <v>1</v>
      </c>
      <c r="D181">
        <v>159681</v>
      </c>
    </row>
    <row r="182" spans="1:4" x14ac:dyDescent="0.25">
      <c r="A182" t="s">
        <v>1056</v>
      </c>
      <c r="B182" t="s">
        <v>726</v>
      </c>
      <c r="C182">
        <v>1</v>
      </c>
      <c r="D182">
        <v>159694</v>
      </c>
    </row>
    <row r="183" spans="1:4" x14ac:dyDescent="0.25">
      <c r="A183" t="s">
        <v>995</v>
      </c>
      <c r="B183" t="s">
        <v>996</v>
      </c>
      <c r="C183">
        <v>2</v>
      </c>
      <c r="D183">
        <v>160194</v>
      </c>
    </row>
    <row r="184" spans="1:4" x14ac:dyDescent="0.25">
      <c r="A184" t="s">
        <v>1567</v>
      </c>
      <c r="C184">
        <v>1</v>
      </c>
      <c r="D184">
        <v>160254</v>
      </c>
    </row>
    <row r="185" spans="1:4" x14ac:dyDescent="0.25">
      <c r="A185" t="s">
        <v>571</v>
      </c>
      <c r="B185" t="s">
        <v>572</v>
      </c>
      <c r="C185">
        <v>2</v>
      </c>
      <c r="D185">
        <v>160352</v>
      </c>
    </row>
    <row r="186" spans="1:4" x14ac:dyDescent="0.25">
      <c r="A186" t="s">
        <v>966</v>
      </c>
      <c r="B186" t="s">
        <v>726</v>
      </c>
      <c r="C186">
        <v>2</v>
      </c>
      <c r="D186">
        <v>160050</v>
      </c>
    </row>
    <row r="187" spans="1:4" x14ac:dyDescent="0.25">
      <c r="A187" t="s">
        <v>1521</v>
      </c>
      <c r="C187">
        <v>1</v>
      </c>
      <c r="D187">
        <v>160139</v>
      </c>
    </row>
    <row r="188" spans="1:4" x14ac:dyDescent="0.25">
      <c r="A188" t="s">
        <v>399</v>
      </c>
      <c r="B188" t="s">
        <v>400</v>
      </c>
      <c r="C188">
        <v>9</v>
      </c>
      <c r="D188">
        <v>160144</v>
      </c>
    </row>
    <row r="189" spans="1:4" x14ac:dyDescent="0.25">
      <c r="A189" t="s">
        <v>1442</v>
      </c>
      <c r="C189">
        <v>1</v>
      </c>
      <c r="D189">
        <v>160132</v>
      </c>
    </row>
    <row r="190" spans="1:4" x14ac:dyDescent="0.25">
      <c r="A190" t="s">
        <v>1077</v>
      </c>
      <c r="B190" t="s">
        <v>933</v>
      </c>
      <c r="C190">
        <v>2</v>
      </c>
      <c r="D190">
        <v>160174</v>
      </c>
    </row>
    <row r="191" spans="1:4" x14ac:dyDescent="0.25">
      <c r="A191" t="s">
        <v>967</v>
      </c>
      <c r="B191" t="s">
        <v>726</v>
      </c>
      <c r="C191">
        <v>2</v>
      </c>
      <c r="D191">
        <v>160180</v>
      </c>
    </row>
    <row r="192" spans="1:4" x14ac:dyDescent="0.25">
      <c r="A192" t="s">
        <v>1459</v>
      </c>
      <c r="C192">
        <v>1</v>
      </c>
      <c r="D192">
        <v>160560</v>
      </c>
    </row>
    <row r="193" spans="1:4" x14ac:dyDescent="0.25">
      <c r="A193" t="s">
        <v>148</v>
      </c>
      <c r="B193" t="s">
        <v>149</v>
      </c>
      <c r="C193">
        <v>13</v>
      </c>
      <c r="D193">
        <v>160572</v>
      </c>
    </row>
    <row r="194" spans="1:4" x14ac:dyDescent="0.25">
      <c r="A194" t="s">
        <v>114</v>
      </c>
      <c r="B194" t="s">
        <v>115</v>
      </c>
      <c r="C194">
        <v>5</v>
      </c>
      <c r="D194">
        <v>160652</v>
      </c>
    </row>
    <row r="195" spans="1:4" x14ac:dyDescent="0.25">
      <c r="A195" t="s">
        <v>519</v>
      </c>
      <c r="B195" t="s">
        <v>520</v>
      </c>
      <c r="C195">
        <v>1</v>
      </c>
      <c r="D195">
        <v>160383</v>
      </c>
    </row>
    <row r="196" spans="1:4" x14ac:dyDescent="0.25">
      <c r="A196" t="s">
        <v>1682</v>
      </c>
      <c r="C196">
        <v>1</v>
      </c>
      <c r="D196">
        <v>160402</v>
      </c>
    </row>
    <row r="197" spans="1:4" x14ac:dyDescent="0.25">
      <c r="A197" t="s">
        <v>1457</v>
      </c>
      <c r="B197" t="s">
        <v>785</v>
      </c>
      <c r="C197">
        <v>1</v>
      </c>
      <c r="D197">
        <v>160396</v>
      </c>
    </row>
    <row r="198" spans="1:4" x14ac:dyDescent="0.25">
      <c r="A198" t="s">
        <v>467</v>
      </c>
      <c r="B198" t="s">
        <v>468</v>
      </c>
      <c r="C198">
        <v>6</v>
      </c>
      <c r="D198">
        <v>160451</v>
      </c>
    </row>
    <row r="199" spans="1:4" x14ac:dyDescent="0.25">
      <c r="A199" t="s">
        <v>1264</v>
      </c>
      <c r="C199">
        <v>1</v>
      </c>
      <c r="D199">
        <v>160532</v>
      </c>
    </row>
    <row r="200" spans="1:4" x14ac:dyDescent="0.25">
      <c r="A200" t="s">
        <v>126</v>
      </c>
      <c r="B200" t="s">
        <v>127</v>
      </c>
      <c r="C200">
        <v>22</v>
      </c>
      <c r="D200">
        <v>160837</v>
      </c>
    </row>
    <row r="201" spans="1:4" x14ac:dyDescent="0.25">
      <c r="A201" t="s">
        <v>453</v>
      </c>
      <c r="B201" t="s">
        <v>454</v>
      </c>
      <c r="C201">
        <v>7</v>
      </c>
      <c r="D201">
        <v>160844</v>
      </c>
    </row>
    <row r="202" spans="1:4" x14ac:dyDescent="0.25">
      <c r="A202" t="s">
        <v>575</v>
      </c>
      <c r="B202" t="s">
        <v>576</v>
      </c>
      <c r="C202">
        <v>5</v>
      </c>
      <c r="D202">
        <v>160845</v>
      </c>
    </row>
    <row r="203" spans="1:4" x14ac:dyDescent="0.25">
      <c r="A203" t="s">
        <v>1637</v>
      </c>
      <c r="C203">
        <v>1</v>
      </c>
      <c r="D203">
        <v>160916</v>
      </c>
    </row>
    <row r="204" spans="1:4" x14ac:dyDescent="0.25">
      <c r="A204" t="s">
        <v>866</v>
      </c>
      <c r="B204" t="s">
        <v>728</v>
      </c>
      <c r="C204">
        <v>2</v>
      </c>
      <c r="D204">
        <v>160955</v>
      </c>
    </row>
    <row r="205" spans="1:4" x14ac:dyDescent="0.25">
      <c r="A205" t="s">
        <v>1586</v>
      </c>
      <c r="C205">
        <v>1</v>
      </c>
      <c r="D205">
        <v>160834</v>
      </c>
    </row>
    <row r="206" spans="1:4" x14ac:dyDescent="0.25">
      <c r="A206" t="s">
        <v>242</v>
      </c>
      <c r="B206" t="s">
        <v>243</v>
      </c>
      <c r="C206">
        <v>15</v>
      </c>
      <c r="D206">
        <v>161161</v>
      </c>
    </row>
    <row r="207" spans="1:4" x14ac:dyDescent="0.25">
      <c r="A207" t="s">
        <v>762</v>
      </c>
      <c r="B207" t="s">
        <v>726</v>
      </c>
      <c r="C207">
        <v>3</v>
      </c>
      <c r="D207">
        <v>161168</v>
      </c>
    </row>
    <row r="208" spans="1:4" x14ac:dyDescent="0.25">
      <c r="A208" t="s">
        <v>314</v>
      </c>
      <c r="B208" t="s">
        <v>315</v>
      </c>
      <c r="C208">
        <v>1</v>
      </c>
      <c r="D208">
        <v>161213</v>
      </c>
    </row>
    <row r="209" spans="1:4" x14ac:dyDescent="0.25">
      <c r="A209" t="s">
        <v>1267</v>
      </c>
      <c r="C209">
        <v>1</v>
      </c>
      <c r="D209">
        <v>161240</v>
      </c>
    </row>
    <row r="210" spans="1:4" x14ac:dyDescent="0.25">
      <c r="A210" t="s">
        <v>1468</v>
      </c>
      <c r="B210" t="s">
        <v>1306</v>
      </c>
      <c r="C210">
        <v>1</v>
      </c>
      <c r="D210">
        <v>161288</v>
      </c>
    </row>
    <row r="211" spans="1:4" x14ac:dyDescent="0.25">
      <c r="A211" t="s">
        <v>320</v>
      </c>
      <c r="B211" t="s">
        <v>321</v>
      </c>
      <c r="C211">
        <v>2</v>
      </c>
      <c r="D211">
        <v>161133</v>
      </c>
    </row>
    <row r="212" spans="1:4" x14ac:dyDescent="0.25">
      <c r="A212" t="s">
        <v>34</v>
      </c>
      <c r="B212" t="s">
        <v>35</v>
      </c>
      <c r="C212">
        <v>27</v>
      </c>
      <c r="D212">
        <v>161325</v>
      </c>
    </row>
    <row r="213" spans="1:4" x14ac:dyDescent="0.25">
      <c r="A213" t="s">
        <v>352</v>
      </c>
      <c r="B213" t="s">
        <v>35</v>
      </c>
      <c r="C213">
        <v>6</v>
      </c>
      <c r="D213">
        <v>161326</v>
      </c>
    </row>
    <row r="214" spans="1:4" x14ac:dyDescent="0.25">
      <c r="A214" t="s">
        <v>1672</v>
      </c>
      <c r="B214" t="s">
        <v>785</v>
      </c>
      <c r="C214">
        <v>1</v>
      </c>
      <c r="D214">
        <v>161480</v>
      </c>
    </row>
    <row r="215" spans="1:4" x14ac:dyDescent="0.25">
      <c r="A215" t="s">
        <v>1286</v>
      </c>
      <c r="C215">
        <v>1</v>
      </c>
      <c r="D215">
        <v>161548</v>
      </c>
    </row>
    <row r="216" spans="1:4" x14ac:dyDescent="0.25">
      <c r="A216" t="s">
        <v>226</v>
      </c>
      <c r="B216" t="s">
        <v>227</v>
      </c>
      <c r="C216">
        <v>1</v>
      </c>
      <c r="D216">
        <v>161556</v>
      </c>
    </row>
    <row r="217" spans="1:4" x14ac:dyDescent="0.25">
      <c r="A217" t="s">
        <v>1561</v>
      </c>
      <c r="C217">
        <v>1</v>
      </c>
      <c r="D217">
        <v>161561</v>
      </c>
    </row>
    <row r="218" spans="1:4" x14ac:dyDescent="0.25">
      <c r="A218" t="s">
        <v>986</v>
      </c>
      <c r="B218" t="s">
        <v>726</v>
      </c>
      <c r="C218">
        <v>2</v>
      </c>
      <c r="D218">
        <v>161345</v>
      </c>
    </row>
    <row r="219" spans="1:4" x14ac:dyDescent="0.25">
      <c r="A219" t="s">
        <v>1180</v>
      </c>
      <c r="B219" t="s">
        <v>1181</v>
      </c>
      <c r="C219">
        <v>1</v>
      </c>
      <c r="D219">
        <v>161758</v>
      </c>
    </row>
    <row r="220" spans="1:4" x14ac:dyDescent="0.25">
      <c r="A220" t="s">
        <v>1693</v>
      </c>
      <c r="B220" t="s">
        <v>1694</v>
      </c>
      <c r="C220">
        <v>1</v>
      </c>
      <c r="D220">
        <v>161759</v>
      </c>
    </row>
    <row r="221" spans="1:4" x14ac:dyDescent="0.25">
      <c r="A221" t="s">
        <v>401</v>
      </c>
      <c r="B221" t="s">
        <v>402</v>
      </c>
      <c r="C221">
        <v>2</v>
      </c>
      <c r="D221">
        <v>161810</v>
      </c>
    </row>
    <row r="222" spans="1:4" x14ac:dyDescent="0.25">
      <c r="A222" t="s">
        <v>124</v>
      </c>
      <c r="B222" t="s">
        <v>125</v>
      </c>
      <c r="C222">
        <v>2</v>
      </c>
      <c r="D222">
        <v>161826</v>
      </c>
    </row>
    <row r="223" spans="1:4" x14ac:dyDescent="0.25">
      <c r="A223" t="s">
        <v>1144</v>
      </c>
      <c r="B223" t="s">
        <v>1145</v>
      </c>
      <c r="C223">
        <v>2</v>
      </c>
      <c r="D223">
        <v>161865</v>
      </c>
    </row>
    <row r="224" spans="1:4" x14ac:dyDescent="0.25">
      <c r="A224" t="s">
        <v>1121</v>
      </c>
      <c r="B224" t="s">
        <v>1122</v>
      </c>
      <c r="C224">
        <v>2</v>
      </c>
      <c r="D224">
        <v>161872</v>
      </c>
    </row>
    <row r="225" spans="1:4" x14ac:dyDescent="0.25">
      <c r="A225" t="s">
        <v>641</v>
      </c>
      <c r="B225" t="s">
        <v>642</v>
      </c>
      <c r="C225">
        <v>2</v>
      </c>
      <c r="D225">
        <v>161985</v>
      </c>
    </row>
    <row r="226" spans="1:4" x14ac:dyDescent="0.25">
      <c r="A226" t="s">
        <v>246</v>
      </c>
      <c r="B226" t="s">
        <v>247</v>
      </c>
      <c r="C226">
        <v>15</v>
      </c>
      <c r="D226">
        <v>162069</v>
      </c>
    </row>
    <row r="227" spans="1:4" x14ac:dyDescent="0.25">
      <c r="A227" t="s">
        <v>1717</v>
      </c>
      <c r="C227">
        <v>1</v>
      </c>
      <c r="D227">
        <v>162118</v>
      </c>
    </row>
    <row r="228" spans="1:4" x14ac:dyDescent="0.25">
      <c r="A228" t="s">
        <v>597</v>
      </c>
      <c r="B228" t="s">
        <v>598</v>
      </c>
      <c r="C228">
        <v>3</v>
      </c>
      <c r="D228">
        <v>161894</v>
      </c>
    </row>
    <row r="229" spans="1:4" x14ac:dyDescent="0.25">
      <c r="A229" t="s">
        <v>1271</v>
      </c>
      <c r="C229">
        <v>1</v>
      </c>
      <c r="D229">
        <v>161895</v>
      </c>
    </row>
    <row r="230" spans="1:4" x14ac:dyDescent="0.25">
      <c r="A230" t="s">
        <v>1436</v>
      </c>
      <c r="C230">
        <v>1</v>
      </c>
      <c r="D230">
        <v>162274</v>
      </c>
    </row>
    <row r="231" spans="1:4" x14ac:dyDescent="0.25">
      <c r="A231" t="s">
        <v>94</v>
      </c>
      <c r="B231" t="s">
        <v>95</v>
      </c>
      <c r="C231">
        <v>4</v>
      </c>
      <c r="D231">
        <v>162279</v>
      </c>
    </row>
    <row r="232" spans="1:4" x14ac:dyDescent="0.25">
      <c r="A232" t="s">
        <v>1044</v>
      </c>
      <c r="B232" t="s">
        <v>726</v>
      </c>
      <c r="C232">
        <v>2</v>
      </c>
      <c r="D232">
        <v>162287</v>
      </c>
    </row>
    <row r="233" spans="1:4" x14ac:dyDescent="0.25">
      <c r="A233" t="s">
        <v>824</v>
      </c>
      <c r="B233" t="s">
        <v>825</v>
      </c>
      <c r="C233">
        <v>3</v>
      </c>
      <c r="D233">
        <v>162329</v>
      </c>
    </row>
    <row r="234" spans="1:4" x14ac:dyDescent="0.25">
      <c r="A234" t="s">
        <v>984</v>
      </c>
      <c r="B234" t="s">
        <v>985</v>
      </c>
      <c r="C234">
        <v>2</v>
      </c>
      <c r="D234">
        <v>162330</v>
      </c>
    </row>
    <row r="235" spans="1:4" x14ac:dyDescent="0.25">
      <c r="A235" t="s">
        <v>1295</v>
      </c>
      <c r="C235">
        <v>1</v>
      </c>
      <c r="D235">
        <v>162355</v>
      </c>
    </row>
    <row r="236" spans="1:4" x14ac:dyDescent="0.25">
      <c r="A236" t="s">
        <v>740</v>
      </c>
      <c r="B236" t="s">
        <v>734</v>
      </c>
      <c r="C236">
        <v>3</v>
      </c>
      <c r="D236">
        <v>162821</v>
      </c>
    </row>
    <row r="237" spans="1:4" x14ac:dyDescent="0.25">
      <c r="A237" t="s">
        <v>78</v>
      </c>
      <c r="B237" t="s">
        <v>79</v>
      </c>
      <c r="C237">
        <v>1</v>
      </c>
      <c r="D237">
        <v>164501</v>
      </c>
    </row>
    <row r="238" spans="1:4" x14ac:dyDescent="0.25">
      <c r="A238" t="s">
        <v>744</v>
      </c>
      <c r="B238" t="s">
        <v>726</v>
      </c>
      <c r="C238">
        <v>4</v>
      </c>
      <c r="D238">
        <v>162871</v>
      </c>
    </row>
    <row r="239" spans="1:4" x14ac:dyDescent="0.25">
      <c r="A239" t="s">
        <v>1427</v>
      </c>
      <c r="C239">
        <v>1</v>
      </c>
      <c r="D239">
        <v>162880</v>
      </c>
    </row>
    <row r="240" spans="1:4" x14ac:dyDescent="0.25">
      <c r="A240" t="s">
        <v>551</v>
      </c>
      <c r="B240" t="s">
        <v>552</v>
      </c>
      <c r="C240">
        <v>2</v>
      </c>
      <c r="D240">
        <v>162889</v>
      </c>
    </row>
    <row r="241" spans="1:4" x14ac:dyDescent="0.25">
      <c r="A241" t="s">
        <v>489</v>
      </c>
      <c r="B241" t="s">
        <v>490</v>
      </c>
      <c r="C241">
        <v>8</v>
      </c>
      <c r="D241">
        <v>164559</v>
      </c>
    </row>
    <row r="242" spans="1:4" x14ac:dyDescent="0.25">
      <c r="A242" t="s">
        <v>210</v>
      </c>
      <c r="B242" t="s">
        <v>211</v>
      </c>
      <c r="C242">
        <v>1</v>
      </c>
      <c r="D242">
        <v>164561</v>
      </c>
    </row>
    <row r="243" spans="1:4" x14ac:dyDescent="0.25">
      <c r="A243" t="s">
        <v>417</v>
      </c>
      <c r="B243" t="s">
        <v>418</v>
      </c>
      <c r="C243">
        <v>8</v>
      </c>
      <c r="D243">
        <v>164568</v>
      </c>
    </row>
    <row r="244" spans="1:4" x14ac:dyDescent="0.25">
      <c r="A244" t="s">
        <v>68</v>
      </c>
      <c r="B244" t="s">
        <v>69</v>
      </c>
      <c r="C244">
        <v>23</v>
      </c>
      <c r="D244">
        <v>164620</v>
      </c>
    </row>
    <row r="245" spans="1:4" x14ac:dyDescent="0.25">
      <c r="A245" t="s">
        <v>1629</v>
      </c>
      <c r="C245">
        <v>1</v>
      </c>
      <c r="D245">
        <v>164646</v>
      </c>
    </row>
    <row r="246" spans="1:4" x14ac:dyDescent="0.25">
      <c r="A246" t="s">
        <v>1718</v>
      </c>
      <c r="C246">
        <v>1</v>
      </c>
      <c r="D246">
        <v>164651</v>
      </c>
    </row>
    <row r="247" spans="1:4" x14ac:dyDescent="0.25">
      <c r="A247" t="s">
        <v>1420</v>
      </c>
      <c r="B247" t="s">
        <v>1421</v>
      </c>
      <c r="C247">
        <v>1</v>
      </c>
      <c r="D247">
        <v>164670</v>
      </c>
    </row>
    <row r="248" spans="1:4" x14ac:dyDescent="0.25">
      <c r="A248" t="s">
        <v>1275</v>
      </c>
      <c r="B248" t="s">
        <v>1216</v>
      </c>
      <c r="C248">
        <v>1</v>
      </c>
      <c r="D248">
        <v>164764</v>
      </c>
    </row>
    <row r="249" spans="1:4" x14ac:dyDescent="0.25">
      <c r="A249" t="s">
        <v>1278</v>
      </c>
      <c r="C249">
        <v>1</v>
      </c>
      <c r="D249">
        <v>162986</v>
      </c>
    </row>
    <row r="250" spans="1:4" x14ac:dyDescent="0.25">
      <c r="A250" t="s">
        <v>16</v>
      </c>
      <c r="B250" t="s">
        <v>17</v>
      </c>
      <c r="C250">
        <v>48</v>
      </c>
      <c r="D250">
        <v>163029</v>
      </c>
    </row>
    <row r="251" spans="1:4" x14ac:dyDescent="0.25">
      <c r="A251" t="s">
        <v>310</v>
      </c>
      <c r="B251" t="s">
        <v>311</v>
      </c>
      <c r="C251">
        <v>12</v>
      </c>
      <c r="D251">
        <v>163033</v>
      </c>
    </row>
    <row r="252" spans="1:4" x14ac:dyDescent="0.25">
      <c r="A252" t="s">
        <v>136</v>
      </c>
      <c r="B252" t="s">
        <v>137</v>
      </c>
      <c r="C252">
        <v>1</v>
      </c>
      <c r="D252">
        <v>163066</v>
      </c>
    </row>
    <row r="253" spans="1:4" x14ac:dyDescent="0.25">
      <c r="A253" t="s">
        <v>1724</v>
      </c>
      <c r="C253">
        <v>1</v>
      </c>
      <c r="D253">
        <v>163095</v>
      </c>
    </row>
    <row r="254" spans="1:4" x14ac:dyDescent="0.25">
      <c r="A254" t="s">
        <v>517</v>
      </c>
      <c r="B254" t="s">
        <v>518</v>
      </c>
      <c r="C254">
        <v>4</v>
      </c>
      <c r="D254">
        <v>163116</v>
      </c>
    </row>
    <row r="255" spans="1:4" x14ac:dyDescent="0.25">
      <c r="A255" t="s">
        <v>653</v>
      </c>
      <c r="B255" t="s">
        <v>654</v>
      </c>
      <c r="C255">
        <v>2</v>
      </c>
      <c r="D255">
        <v>163131</v>
      </c>
    </row>
    <row r="256" spans="1:4" x14ac:dyDescent="0.25">
      <c r="A256" t="s">
        <v>194</v>
      </c>
      <c r="B256" t="s">
        <v>195</v>
      </c>
      <c r="C256">
        <v>13</v>
      </c>
      <c r="D256">
        <v>163279</v>
      </c>
    </row>
    <row r="257" spans="1:4" x14ac:dyDescent="0.25">
      <c r="A257" t="s">
        <v>336</v>
      </c>
      <c r="B257" t="s">
        <v>337</v>
      </c>
      <c r="C257">
        <v>9</v>
      </c>
      <c r="D257">
        <v>163334</v>
      </c>
    </row>
    <row r="258" spans="1:4" x14ac:dyDescent="0.25">
      <c r="A258" t="s">
        <v>1009</v>
      </c>
      <c r="B258" t="s">
        <v>726</v>
      </c>
      <c r="C258">
        <v>2</v>
      </c>
      <c r="D258">
        <v>163419</v>
      </c>
    </row>
    <row r="259" spans="1:4" x14ac:dyDescent="0.25">
      <c r="A259" t="s">
        <v>980</v>
      </c>
      <c r="B259" t="s">
        <v>981</v>
      </c>
      <c r="C259">
        <v>2</v>
      </c>
      <c r="D259">
        <v>163425</v>
      </c>
    </row>
    <row r="260" spans="1:4" x14ac:dyDescent="0.25">
      <c r="A260" t="s">
        <v>280</v>
      </c>
      <c r="B260" t="s">
        <v>281</v>
      </c>
      <c r="C260">
        <v>13</v>
      </c>
      <c r="D260">
        <v>163506</v>
      </c>
    </row>
    <row r="261" spans="1:4" x14ac:dyDescent="0.25">
      <c r="A261" t="s">
        <v>645</v>
      </c>
      <c r="B261" t="s">
        <v>646</v>
      </c>
      <c r="C261">
        <v>5</v>
      </c>
      <c r="D261">
        <v>163516</v>
      </c>
    </row>
    <row r="262" spans="1:4" x14ac:dyDescent="0.25">
      <c r="A262" t="s">
        <v>615</v>
      </c>
      <c r="B262" t="s">
        <v>616</v>
      </c>
      <c r="C262">
        <v>3</v>
      </c>
      <c r="D262">
        <v>163344</v>
      </c>
    </row>
    <row r="263" spans="1:4" x14ac:dyDescent="0.25">
      <c r="A263" t="s">
        <v>565</v>
      </c>
      <c r="B263" t="s">
        <v>566</v>
      </c>
      <c r="C263">
        <v>1</v>
      </c>
      <c r="D263">
        <v>163387</v>
      </c>
    </row>
    <row r="264" spans="1:4" x14ac:dyDescent="0.25">
      <c r="A264" t="s">
        <v>122</v>
      </c>
      <c r="B264" t="s">
        <v>123</v>
      </c>
      <c r="C264">
        <v>4</v>
      </c>
      <c r="D264">
        <v>163664</v>
      </c>
    </row>
    <row r="265" spans="1:4" x14ac:dyDescent="0.25">
      <c r="A265" t="s">
        <v>457</v>
      </c>
      <c r="B265" t="s">
        <v>458</v>
      </c>
      <c r="C265">
        <v>7</v>
      </c>
      <c r="D265">
        <v>163741</v>
      </c>
    </row>
    <row r="266" spans="1:4" x14ac:dyDescent="0.25">
      <c r="A266" t="s">
        <v>701</v>
      </c>
      <c r="B266" t="s">
        <v>702</v>
      </c>
      <c r="C266">
        <v>5</v>
      </c>
      <c r="D266">
        <v>163766</v>
      </c>
    </row>
    <row r="267" spans="1:4" x14ac:dyDescent="0.25">
      <c r="A267" t="s">
        <v>1027</v>
      </c>
      <c r="B267" t="s">
        <v>1028</v>
      </c>
      <c r="C267">
        <v>2</v>
      </c>
      <c r="D267">
        <v>163817</v>
      </c>
    </row>
    <row r="268" spans="1:4" x14ac:dyDescent="0.25">
      <c r="A268" t="s">
        <v>1039</v>
      </c>
      <c r="B268" t="s">
        <v>726</v>
      </c>
      <c r="C268">
        <v>1</v>
      </c>
      <c r="D268">
        <v>163713</v>
      </c>
    </row>
    <row r="269" spans="1:4" x14ac:dyDescent="0.25">
      <c r="A269" t="s">
        <v>76</v>
      </c>
      <c r="B269" t="s">
        <v>77</v>
      </c>
      <c r="C269">
        <v>22</v>
      </c>
      <c r="D269">
        <v>163907</v>
      </c>
    </row>
    <row r="270" spans="1:4" x14ac:dyDescent="0.25">
      <c r="A270" t="s">
        <v>278</v>
      </c>
      <c r="B270" t="s">
        <v>279</v>
      </c>
      <c r="C270">
        <v>4</v>
      </c>
      <c r="D270">
        <v>163927</v>
      </c>
    </row>
    <row r="271" spans="1:4" x14ac:dyDescent="0.25">
      <c r="A271" t="s">
        <v>539</v>
      </c>
      <c r="B271" t="s">
        <v>540</v>
      </c>
      <c r="C271">
        <v>6</v>
      </c>
      <c r="D271">
        <v>163971</v>
      </c>
    </row>
    <row r="272" spans="1:4" x14ac:dyDescent="0.25">
      <c r="A272" t="s">
        <v>1231</v>
      </c>
      <c r="C272">
        <v>1</v>
      </c>
      <c r="D272">
        <v>163890</v>
      </c>
    </row>
    <row r="273" spans="1:4" x14ac:dyDescent="0.25">
      <c r="A273" t="s">
        <v>270</v>
      </c>
      <c r="B273" t="s">
        <v>271</v>
      </c>
      <c r="C273">
        <v>9</v>
      </c>
      <c r="D273">
        <v>164108</v>
      </c>
    </row>
    <row r="274" spans="1:4" x14ac:dyDescent="0.25">
      <c r="A274" t="s">
        <v>1051</v>
      </c>
      <c r="B274" t="s">
        <v>1052</v>
      </c>
      <c r="C274">
        <v>2</v>
      </c>
      <c r="D274">
        <v>164110</v>
      </c>
    </row>
    <row r="275" spans="1:4" x14ac:dyDescent="0.25">
      <c r="A275" t="s">
        <v>1367</v>
      </c>
      <c r="C275">
        <v>1</v>
      </c>
      <c r="D275">
        <v>164012</v>
      </c>
    </row>
    <row r="276" spans="1:4" x14ac:dyDescent="0.25">
      <c r="A276" t="s">
        <v>1563</v>
      </c>
      <c r="B276" t="s">
        <v>785</v>
      </c>
      <c r="C276">
        <v>1</v>
      </c>
      <c r="D276">
        <v>164233</v>
      </c>
    </row>
    <row r="277" spans="1:4" x14ac:dyDescent="0.25">
      <c r="A277" t="s">
        <v>1006</v>
      </c>
      <c r="B277" t="s">
        <v>726</v>
      </c>
      <c r="C277">
        <v>2</v>
      </c>
      <c r="D277">
        <v>164237</v>
      </c>
    </row>
    <row r="278" spans="1:4" x14ac:dyDescent="0.25">
      <c r="A278" t="s">
        <v>162</v>
      </c>
      <c r="B278" t="s">
        <v>163</v>
      </c>
      <c r="C278">
        <v>9</v>
      </c>
      <c r="D278">
        <v>164270</v>
      </c>
    </row>
    <row r="279" spans="1:4" x14ac:dyDescent="0.25">
      <c r="A279" t="s">
        <v>369</v>
      </c>
      <c r="B279" t="s">
        <v>370</v>
      </c>
      <c r="C279">
        <v>1</v>
      </c>
      <c r="D279">
        <v>164298</v>
      </c>
    </row>
    <row r="280" spans="1:4" x14ac:dyDescent="0.25">
      <c r="A280" t="s">
        <v>1047</v>
      </c>
      <c r="B280" t="s">
        <v>726</v>
      </c>
      <c r="C280">
        <v>2</v>
      </c>
      <c r="D280">
        <v>164300</v>
      </c>
    </row>
    <row r="281" spans="1:4" x14ac:dyDescent="0.25">
      <c r="A281" t="s">
        <v>503</v>
      </c>
      <c r="B281" t="s">
        <v>504</v>
      </c>
      <c r="C281">
        <v>4</v>
      </c>
      <c r="D281">
        <v>164828</v>
      </c>
    </row>
    <row r="282" spans="1:4" x14ac:dyDescent="0.25">
      <c r="A282" t="s">
        <v>1043</v>
      </c>
      <c r="B282" t="s">
        <v>726</v>
      </c>
      <c r="C282">
        <v>2</v>
      </c>
      <c r="D282">
        <v>164832</v>
      </c>
    </row>
    <row r="283" spans="1:4" x14ac:dyDescent="0.25">
      <c r="A283" t="s">
        <v>1015</v>
      </c>
      <c r="B283" t="s">
        <v>1016</v>
      </c>
      <c r="C283">
        <v>2</v>
      </c>
      <c r="D283">
        <v>164882</v>
      </c>
    </row>
    <row r="284" spans="1:4" x14ac:dyDescent="0.25">
      <c r="A284" t="s">
        <v>469</v>
      </c>
      <c r="B284" t="s">
        <v>470</v>
      </c>
      <c r="C284">
        <v>8</v>
      </c>
      <c r="D284">
        <v>166131</v>
      </c>
    </row>
    <row r="285" spans="1:4" x14ac:dyDescent="0.25">
      <c r="A285" t="s">
        <v>882</v>
      </c>
      <c r="B285" t="s">
        <v>883</v>
      </c>
      <c r="C285">
        <v>1</v>
      </c>
      <c r="D285">
        <v>166272</v>
      </c>
    </row>
    <row r="286" spans="1:4" x14ac:dyDescent="0.25">
      <c r="A286" t="s">
        <v>1270</v>
      </c>
      <c r="B286" t="s">
        <v>726</v>
      </c>
      <c r="C286">
        <v>1</v>
      </c>
      <c r="D286">
        <v>166273</v>
      </c>
    </row>
    <row r="287" spans="1:4" x14ac:dyDescent="0.25">
      <c r="A287" t="s">
        <v>769</v>
      </c>
      <c r="B287" t="s">
        <v>770</v>
      </c>
      <c r="C287">
        <v>1</v>
      </c>
      <c r="D287">
        <v>166278</v>
      </c>
    </row>
    <row r="288" spans="1:4" x14ac:dyDescent="0.25">
      <c r="A288" t="s">
        <v>411</v>
      </c>
      <c r="B288" t="s">
        <v>412</v>
      </c>
      <c r="C288">
        <v>9</v>
      </c>
      <c r="D288">
        <v>166285</v>
      </c>
    </row>
    <row r="289" spans="1:4" x14ac:dyDescent="0.25">
      <c r="A289" t="s">
        <v>527</v>
      </c>
      <c r="B289" t="s">
        <v>528</v>
      </c>
      <c r="C289">
        <v>1</v>
      </c>
      <c r="D289">
        <v>166294</v>
      </c>
    </row>
    <row r="290" spans="1:4" x14ac:dyDescent="0.25">
      <c r="A290" t="s">
        <v>52</v>
      </c>
      <c r="B290" t="s">
        <v>53</v>
      </c>
      <c r="C290">
        <v>2</v>
      </c>
      <c r="D290">
        <v>164979</v>
      </c>
    </row>
    <row r="291" spans="1:4" x14ac:dyDescent="0.25">
      <c r="A291" t="s">
        <v>10</v>
      </c>
      <c r="B291" t="s">
        <v>11</v>
      </c>
      <c r="C291">
        <v>6</v>
      </c>
      <c r="D291">
        <v>165004</v>
      </c>
    </row>
    <row r="292" spans="1:4" x14ac:dyDescent="0.25">
      <c r="A292" t="s">
        <v>1402</v>
      </c>
      <c r="C292">
        <v>1</v>
      </c>
      <c r="D292">
        <v>165054</v>
      </c>
    </row>
    <row r="293" spans="1:4" x14ac:dyDescent="0.25">
      <c r="A293" t="s">
        <v>1488</v>
      </c>
      <c r="C293">
        <v>1</v>
      </c>
      <c r="D293">
        <v>165055</v>
      </c>
    </row>
    <row r="294" spans="1:4" x14ac:dyDescent="0.25">
      <c r="A294" t="s">
        <v>797</v>
      </c>
      <c r="B294" t="s">
        <v>798</v>
      </c>
      <c r="C294">
        <v>2</v>
      </c>
      <c r="D294">
        <v>164925</v>
      </c>
    </row>
    <row r="295" spans="1:4" x14ac:dyDescent="0.25">
      <c r="A295" t="s">
        <v>952</v>
      </c>
      <c r="B295" t="s">
        <v>953</v>
      </c>
      <c r="C295">
        <v>1</v>
      </c>
      <c r="D295">
        <v>165115</v>
      </c>
    </row>
    <row r="296" spans="1:4" x14ac:dyDescent="0.25">
      <c r="A296" t="s">
        <v>1014</v>
      </c>
      <c r="B296" t="s">
        <v>726</v>
      </c>
      <c r="C296">
        <v>2</v>
      </c>
      <c r="D296">
        <v>165166</v>
      </c>
    </row>
    <row r="297" spans="1:4" x14ac:dyDescent="0.25">
      <c r="A297" t="s">
        <v>346</v>
      </c>
      <c r="B297" t="s">
        <v>347</v>
      </c>
      <c r="C297">
        <v>3</v>
      </c>
      <c r="D297">
        <v>165072</v>
      </c>
    </row>
    <row r="298" spans="1:4" x14ac:dyDescent="0.25">
      <c r="A298" t="s">
        <v>1650</v>
      </c>
      <c r="B298" t="s">
        <v>726</v>
      </c>
      <c r="C298">
        <v>1</v>
      </c>
      <c r="D298">
        <v>165274</v>
      </c>
    </row>
    <row r="299" spans="1:4" x14ac:dyDescent="0.25">
      <c r="A299" t="s">
        <v>869</v>
      </c>
      <c r="B299" t="s">
        <v>726</v>
      </c>
      <c r="C299">
        <v>3</v>
      </c>
      <c r="D299">
        <v>165284</v>
      </c>
    </row>
    <row r="300" spans="1:4" x14ac:dyDescent="0.25">
      <c r="A300" t="s">
        <v>449</v>
      </c>
      <c r="B300" t="s">
        <v>450</v>
      </c>
      <c r="C300">
        <v>6</v>
      </c>
      <c r="D300">
        <v>165311</v>
      </c>
    </row>
    <row r="301" spans="1:4" x14ac:dyDescent="0.25">
      <c r="A301" t="s">
        <v>1702</v>
      </c>
      <c r="C301">
        <v>1</v>
      </c>
      <c r="D301">
        <v>165312</v>
      </c>
    </row>
    <row r="302" spans="1:4" x14ac:dyDescent="0.25">
      <c r="A302" t="s">
        <v>828</v>
      </c>
      <c r="B302" t="s">
        <v>728</v>
      </c>
      <c r="C302">
        <v>3</v>
      </c>
      <c r="D302">
        <v>165440</v>
      </c>
    </row>
    <row r="303" spans="1:4" x14ac:dyDescent="0.25">
      <c r="A303" t="s">
        <v>1385</v>
      </c>
      <c r="C303">
        <v>1</v>
      </c>
      <c r="D303">
        <v>165451</v>
      </c>
    </row>
    <row r="304" spans="1:4" x14ac:dyDescent="0.25">
      <c r="A304" t="s">
        <v>867</v>
      </c>
      <c r="B304" t="s">
        <v>726</v>
      </c>
      <c r="C304">
        <v>3</v>
      </c>
      <c r="D304">
        <v>165511</v>
      </c>
    </row>
    <row r="305" spans="1:4" x14ac:dyDescent="0.25">
      <c r="A305" t="s">
        <v>1555</v>
      </c>
      <c r="B305" t="s">
        <v>726</v>
      </c>
      <c r="C305">
        <v>1</v>
      </c>
      <c r="D305">
        <v>165516</v>
      </c>
    </row>
    <row r="306" spans="1:4" x14ac:dyDescent="0.25">
      <c r="A306" t="s">
        <v>613</v>
      </c>
      <c r="B306" t="s">
        <v>614</v>
      </c>
      <c r="C306">
        <v>1</v>
      </c>
      <c r="D306">
        <v>165579</v>
      </c>
    </row>
    <row r="307" spans="1:4" x14ac:dyDescent="0.25">
      <c r="A307" t="s">
        <v>196</v>
      </c>
      <c r="B307" t="s">
        <v>197</v>
      </c>
      <c r="C307">
        <v>4</v>
      </c>
      <c r="D307">
        <v>165606</v>
      </c>
    </row>
    <row r="308" spans="1:4" x14ac:dyDescent="0.25">
      <c r="A308" t="s">
        <v>973</v>
      </c>
      <c r="B308" t="s">
        <v>974</v>
      </c>
      <c r="C308">
        <v>2</v>
      </c>
      <c r="D308">
        <v>165614</v>
      </c>
    </row>
    <row r="309" spans="1:4" x14ac:dyDescent="0.25">
      <c r="A309" t="s">
        <v>90</v>
      </c>
      <c r="B309" t="s">
        <v>91</v>
      </c>
      <c r="C309">
        <v>23</v>
      </c>
      <c r="D309">
        <v>165688</v>
      </c>
    </row>
    <row r="310" spans="1:4" x14ac:dyDescent="0.25">
      <c r="A310" t="s">
        <v>895</v>
      </c>
      <c r="B310" t="s">
        <v>896</v>
      </c>
      <c r="C310">
        <v>3</v>
      </c>
      <c r="D310">
        <v>165693</v>
      </c>
    </row>
    <row r="311" spans="1:4" x14ac:dyDescent="0.25">
      <c r="A311" t="s">
        <v>316</v>
      </c>
      <c r="B311" t="s">
        <v>317</v>
      </c>
      <c r="C311">
        <v>10</v>
      </c>
      <c r="D311">
        <v>165719</v>
      </c>
    </row>
    <row r="312" spans="1:4" x14ac:dyDescent="0.25">
      <c r="A312" t="s">
        <v>1539</v>
      </c>
      <c r="C312">
        <v>1</v>
      </c>
      <c r="D312">
        <v>165882</v>
      </c>
    </row>
    <row r="313" spans="1:4" x14ac:dyDescent="0.25">
      <c r="A313" t="s">
        <v>944</v>
      </c>
      <c r="B313" t="s">
        <v>945</v>
      </c>
      <c r="C313">
        <v>1</v>
      </c>
      <c r="D313">
        <v>166009</v>
      </c>
    </row>
    <row r="314" spans="1:4" x14ac:dyDescent="0.25">
      <c r="A314" t="s">
        <v>1048</v>
      </c>
      <c r="B314" t="s">
        <v>728</v>
      </c>
      <c r="C314">
        <v>2</v>
      </c>
      <c r="D314">
        <v>166022</v>
      </c>
    </row>
    <row r="315" spans="1:4" x14ac:dyDescent="0.25">
      <c r="A315" t="s">
        <v>102</v>
      </c>
      <c r="B315" t="s">
        <v>103</v>
      </c>
      <c r="C315">
        <v>4</v>
      </c>
      <c r="D315">
        <v>166039</v>
      </c>
    </row>
    <row r="316" spans="1:4" x14ac:dyDescent="0.25">
      <c r="A316" t="s">
        <v>1560</v>
      </c>
      <c r="C316">
        <v>1</v>
      </c>
      <c r="D316">
        <v>166043</v>
      </c>
    </row>
    <row r="317" spans="1:4" x14ac:dyDescent="0.25">
      <c r="A317" t="s">
        <v>1729</v>
      </c>
      <c r="C317">
        <v>1</v>
      </c>
      <c r="D317">
        <v>166057</v>
      </c>
    </row>
    <row r="318" spans="1:4" x14ac:dyDescent="0.25">
      <c r="A318" t="s">
        <v>689</v>
      </c>
      <c r="B318" t="s">
        <v>690</v>
      </c>
      <c r="C318">
        <v>3</v>
      </c>
      <c r="D318">
        <v>166074</v>
      </c>
    </row>
    <row r="319" spans="1:4" x14ac:dyDescent="0.25">
      <c r="A319" t="s">
        <v>1526</v>
      </c>
      <c r="B319" t="s">
        <v>1527</v>
      </c>
      <c r="C319">
        <v>1</v>
      </c>
      <c r="D319">
        <v>166077</v>
      </c>
    </row>
    <row r="320" spans="1:4" x14ac:dyDescent="0.25">
      <c r="A320" t="s">
        <v>296</v>
      </c>
      <c r="B320" t="s">
        <v>297</v>
      </c>
      <c r="C320">
        <v>1</v>
      </c>
      <c r="D320">
        <v>166103</v>
      </c>
    </row>
    <row r="321" spans="1:4" x14ac:dyDescent="0.25">
      <c r="A321" t="s">
        <v>874</v>
      </c>
      <c r="B321" t="s">
        <v>726</v>
      </c>
      <c r="C321">
        <v>3</v>
      </c>
      <c r="D321">
        <v>166000</v>
      </c>
    </row>
    <row r="322" spans="1:4" x14ac:dyDescent="0.25">
      <c r="A322" t="s">
        <v>1333</v>
      </c>
      <c r="B322" t="s">
        <v>1334</v>
      </c>
      <c r="C322">
        <v>1</v>
      </c>
      <c r="D322">
        <v>166389</v>
      </c>
    </row>
    <row r="323" spans="1:4" x14ac:dyDescent="0.25">
      <c r="A323" t="s">
        <v>256</v>
      </c>
      <c r="B323" t="s">
        <v>257</v>
      </c>
      <c r="C323">
        <v>7</v>
      </c>
      <c r="D323">
        <v>167490</v>
      </c>
    </row>
    <row r="324" spans="1:4" x14ac:dyDescent="0.25">
      <c r="A324" t="s">
        <v>1464</v>
      </c>
      <c r="B324" t="s">
        <v>726</v>
      </c>
      <c r="C324">
        <v>1</v>
      </c>
      <c r="D324">
        <v>167559</v>
      </c>
    </row>
    <row r="325" spans="1:4" x14ac:dyDescent="0.25">
      <c r="A325" t="s">
        <v>64</v>
      </c>
      <c r="B325" t="s">
        <v>65</v>
      </c>
      <c r="C325">
        <v>29</v>
      </c>
      <c r="D325">
        <v>167565</v>
      </c>
    </row>
    <row r="326" spans="1:4" x14ac:dyDescent="0.25">
      <c r="A326" t="s">
        <v>579</v>
      </c>
      <c r="B326" t="s">
        <v>580</v>
      </c>
      <c r="C326">
        <v>1</v>
      </c>
      <c r="D326">
        <v>167570</v>
      </c>
    </row>
    <row r="327" spans="1:4" x14ac:dyDescent="0.25">
      <c r="A327" t="s">
        <v>683</v>
      </c>
      <c r="B327" t="s">
        <v>684</v>
      </c>
      <c r="C327">
        <v>1</v>
      </c>
      <c r="D327">
        <v>167668</v>
      </c>
    </row>
    <row r="328" spans="1:4" x14ac:dyDescent="0.25">
      <c r="A328" t="s">
        <v>553</v>
      </c>
      <c r="B328" t="s">
        <v>554</v>
      </c>
      <c r="C328">
        <v>5</v>
      </c>
      <c r="D328">
        <v>167680</v>
      </c>
    </row>
    <row r="329" spans="1:4" x14ac:dyDescent="0.25">
      <c r="A329" t="s">
        <v>559</v>
      </c>
      <c r="B329" t="s">
        <v>560</v>
      </c>
      <c r="C329">
        <v>6</v>
      </c>
      <c r="D329">
        <v>167682</v>
      </c>
    </row>
    <row r="330" spans="1:4" x14ac:dyDescent="0.25">
      <c r="A330" t="s">
        <v>459</v>
      </c>
      <c r="B330" t="s">
        <v>460</v>
      </c>
      <c r="C330">
        <v>2</v>
      </c>
      <c r="D330">
        <v>166521</v>
      </c>
    </row>
    <row r="331" spans="1:4" x14ac:dyDescent="0.25">
      <c r="A331" t="s">
        <v>713</v>
      </c>
      <c r="B331" t="s">
        <v>714</v>
      </c>
      <c r="C331">
        <v>4</v>
      </c>
      <c r="D331">
        <v>166572</v>
      </c>
    </row>
    <row r="332" spans="1:4" x14ac:dyDescent="0.25">
      <c r="A332" t="s">
        <v>1680</v>
      </c>
      <c r="C332">
        <v>1</v>
      </c>
      <c r="D332">
        <v>166700</v>
      </c>
    </row>
    <row r="333" spans="1:4" x14ac:dyDescent="0.25">
      <c r="A333" t="s">
        <v>82</v>
      </c>
      <c r="B333" t="s">
        <v>83</v>
      </c>
      <c r="C333">
        <v>26</v>
      </c>
      <c r="D333">
        <v>166736</v>
      </c>
    </row>
    <row r="334" spans="1:4" x14ac:dyDescent="0.25">
      <c r="A334" t="s">
        <v>673</v>
      </c>
      <c r="B334" t="s">
        <v>674</v>
      </c>
      <c r="C334">
        <v>4</v>
      </c>
      <c r="D334">
        <v>166849</v>
      </c>
    </row>
    <row r="335" spans="1:4" x14ac:dyDescent="0.25">
      <c r="A335" t="s">
        <v>969</v>
      </c>
      <c r="B335" t="s">
        <v>970</v>
      </c>
      <c r="C335">
        <v>2</v>
      </c>
      <c r="D335">
        <v>166772</v>
      </c>
    </row>
    <row r="336" spans="1:4" x14ac:dyDescent="0.25">
      <c r="A336" t="s">
        <v>1454</v>
      </c>
      <c r="B336" t="s">
        <v>726</v>
      </c>
      <c r="C336">
        <v>1</v>
      </c>
      <c r="D336">
        <v>166904</v>
      </c>
    </row>
    <row r="337" spans="1:4" x14ac:dyDescent="0.25">
      <c r="A337" t="s">
        <v>304</v>
      </c>
      <c r="B337" t="s">
        <v>305</v>
      </c>
      <c r="C337">
        <v>4</v>
      </c>
      <c r="D337">
        <v>166905</v>
      </c>
    </row>
    <row r="338" spans="1:4" x14ac:dyDescent="0.25">
      <c r="A338" t="s">
        <v>198</v>
      </c>
      <c r="B338" t="s">
        <v>199</v>
      </c>
      <c r="C338">
        <v>12</v>
      </c>
      <c r="D338">
        <v>166958</v>
      </c>
    </row>
    <row r="339" spans="1:4" x14ac:dyDescent="0.25">
      <c r="A339" t="s">
        <v>110</v>
      </c>
      <c r="B339" t="s">
        <v>111</v>
      </c>
      <c r="C339">
        <v>23</v>
      </c>
      <c r="D339">
        <v>167100</v>
      </c>
    </row>
    <row r="340" spans="1:4" x14ac:dyDescent="0.25">
      <c r="A340" t="s">
        <v>312</v>
      </c>
      <c r="B340" t="s">
        <v>313</v>
      </c>
      <c r="C340">
        <v>7</v>
      </c>
      <c r="D340">
        <v>167161</v>
      </c>
    </row>
    <row r="341" spans="1:4" x14ac:dyDescent="0.25">
      <c r="A341" t="s">
        <v>1277</v>
      </c>
      <c r="B341" t="s">
        <v>726</v>
      </c>
      <c r="C341">
        <v>1</v>
      </c>
      <c r="D341">
        <v>167203</v>
      </c>
    </row>
    <row r="342" spans="1:4" x14ac:dyDescent="0.25">
      <c r="A342" t="s">
        <v>679</v>
      </c>
      <c r="B342" t="s">
        <v>680</v>
      </c>
      <c r="C342">
        <v>5</v>
      </c>
      <c r="D342">
        <v>167212</v>
      </c>
    </row>
    <row r="343" spans="1:4" x14ac:dyDescent="0.25">
      <c r="A343" t="s">
        <v>741</v>
      </c>
      <c r="B343" t="s">
        <v>728</v>
      </c>
      <c r="C343">
        <v>3</v>
      </c>
      <c r="D343">
        <v>167387</v>
      </c>
    </row>
    <row r="344" spans="1:4" x14ac:dyDescent="0.25">
      <c r="A344" t="s">
        <v>1603</v>
      </c>
      <c r="C344">
        <v>1</v>
      </c>
      <c r="D344">
        <v>167399</v>
      </c>
    </row>
    <row r="345" spans="1:4" x14ac:dyDescent="0.25">
      <c r="A345" t="s">
        <v>1223</v>
      </c>
      <c r="C345">
        <v>1</v>
      </c>
      <c r="D345">
        <v>167404</v>
      </c>
    </row>
    <row r="346" spans="1:4" x14ac:dyDescent="0.25">
      <c r="A346" t="s">
        <v>1127</v>
      </c>
      <c r="B346" t="s">
        <v>1126</v>
      </c>
      <c r="C346">
        <v>1</v>
      </c>
      <c r="D346">
        <v>167462</v>
      </c>
    </row>
    <row r="347" spans="1:4" x14ac:dyDescent="0.25">
      <c r="A347" t="s">
        <v>381</v>
      </c>
      <c r="B347" t="s">
        <v>382</v>
      </c>
      <c r="C347">
        <v>6</v>
      </c>
      <c r="D347">
        <v>167468</v>
      </c>
    </row>
    <row r="348" spans="1:4" x14ac:dyDescent="0.25">
      <c r="A348" t="s">
        <v>1480</v>
      </c>
      <c r="C348">
        <v>1</v>
      </c>
      <c r="D348">
        <v>167811</v>
      </c>
    </row>
    <row r="349" spans="1:4" x14ac:dyDescent="0.25">
      <c r="A349" t="s">
        <v>1639</v>
      </c>
      <c r="C349">
        <v>1</v>
      </c>
      <c r="D349">
        <v>167826</v>
      </c>
    </row>
    <row r="350" spans="1:4" x14ac:dyDescent="0.25">
      <c r="A350" t="s">
        <v>292</v>
      </c>
      <c r="B350" t="s">
        <v>293</v>
      </c>
      <c r="C350">
        <v>1</v>
      </c>
      <c r="D350">
        <v>168790</v>
      </c>
    </row>
    <row r="351" spans="1:4" x14ac:dyDescent="0.25">
      <c r="A351" t="s">
        <v>421</v>
      </c>
      <c r="B351" t="s">
        <v>422</v>
      </c>
      <c r="C351">
        <v>7</v>
      </c>
      <c r="D351">
        <v>168826</v>
      </c>
    </row>
    <row r="352" spans="1:4" x14ac:dyDescent="0.25">
      <c r="A352" t="s">
        <v>128</v>
      </c>
      <c r="B352" t="s">
        <v>129</v>
      </c>
      <c r="C352">
        <v>1</v>
      </c>
      <c r="D352">
        <v>168881</v>
      </c>
    </row>
    <row r="353" spans="1:4" x14ac:dyDescent="0.25">
      <c r="A353" t="s">
        <v>62</v>
      </c>
      <c r="B353" t="s">
        <v>63</v>
      </c>
      <c r="C353">
        <v>23</v>
      </c>
      <c r="D353">
        <v>168914</v>
      </c>
    </row>
    <row r="354" spans="1:4" x14ac:dyDescent="0.25">
      <c r="A354" t="s">
        <v>32</v>
      </c>
      <c r="B354" t="s">
        <v>33</v>
      </c>
      <c r="C354">
        <v>5</v>
      </c>
      <c r="D354">
        <v>168923</v>
      </c>
    </row>
    <row r="355" spans="1:4" x14ac:dyDescent="0.25">
      <c r="A355" t="s">
        <v>1174</v>
      </c>
      <c r="B355" t="s">
        <v>1175</v>
      </c>
      <c r="C355">
        <v>2</v>
      </c>
      <c r="D355">
        <v>168935</v>
      </c>
    </row>
    <row r="356" spans="1:4" x14ac:dyDescent="0.25">
      <c r="A356" t="s">
        <v>1600</v>
      </c>
      <c r="B356" t="s">
        <v>785</v>
      </c>
      <c r="C356">
        <v>1</v>
      </c>
      <c r="D356">
        <v>168959</v>
      </c>
    </row>
    <row r="357" spans="1:4" x14ac:dyDescent="0.25">
      <c r="A357" t="s">
        <v>387</v>
      </c>
      <c r="B357" t="s">
        <v>388</v>
      </c>
      <c r="C357">
        <v>9</v>
      </c>
      <c r="D357">
        <v>168008</v>
      </c>
    </row>
    <row r="358" spans="1:4" x14ac:dyDescent="0.25">
      <c r="A358" t="s">
        <v>815</v>
      </c>
      <c r="B358" t="s">
        <v>816</v>
      </c>
      <c r="C358">
        <v>2</v>
      </c>
      <c r="D358">
        <v>168012</v>
      </c>
    </row>
    <row r="359" spans="1:4" x14ac:dyDescent="0.25">
      <c r="A359" t="s">
        <v>1691</v>
      </c>
      <c r="B359" t="s">
        <v>785</v>
      </c>
      <c r="C359">
        <v>1</v>
      </c>
      <c r="D359">
        <v>168027</v>
      </c>
    </row>
    <row r="360" spans="1:4" x14ac:dyDescent="0.25">
      <c r="A360" t="s">
        <v>1230</v>
      </c>
      <c r="C360">
        <v>1</v>
      </c>
      <c r="D360">
        <v>168035</v>
      </c>
    </row>
    <row r="361" spans="1:4" x14ac:dyDescent="0.25">
      <c r="A361" t="s">
        <v>70</v>
      </c>
      <c r="B361" t="s">
        <v>71</v>
      </c>
      <c r="C361">
        <v>5</v>
      </c>
      <c r="D361">
        <v>168135</v>
      </c>
    </row>
    <row r="362" spans="1:4" x14ac:dyDescent="0.25">
      <c r="A362" t="s">
        <v>1574</v>
      </c>
      <c r="C362">
        <v>1</v>
      </c>
      <c r="D362">
        <v>168143</v>
      </c>
    </row>
    <row r="363" spans="1:4" x14ac:dyDescent="0.25">
      <c r="A363" t="s">
        <v>1657</v>
      </c>
      <c r="B363" t="s">
        <v>1658</v>
      </c>
      <c r="C363">
        <v>1</v>
      </c>
      <c r="D363">
        <v>168150</v>
      </c>
    </row>
    <row r="364" spans="1:4" x14ac:dyDescent="0.25">
      <c r="A364" t="s">
        <v>655</v>
      </c>
      <c r="B364" t="s">
        <v>656</v>
      </c>
      <c r="C364">
        <v>5</v>
      </c>
      <c r="D364">
        <v>168221</v>
      </c>
    </row>
    <row r="365" spans="1:4" x14ac:dyDescent="0.25">
      <c r="A365" t="s">
        <v>743</v>
      </c>
      <c r="B365" t="s">
        <v>726</v>
      </c>
      <c r="C365">
        <v>4</v>
      </c>
      <c r="D365">
        <v>168246</v>
      </c>
    </row>
    <row r="366" spans="1:4" x14ac:dyDescent="0.25">
      <c r="A366" t="s">
        <v>188</v>
      </c>
      <c r="B366" t="s">
        <v>189</v>
      </c>
      <c r="C366">
        <v>16</v>
      </c>
      <c r="D366">
        <v>168312</v>
      </c>
    </row>
    <row r="367" spans="1:4" x14ac:dyDescent="0.25">
      <c r="A367" t="s">
        <v>567</v>
      </c>
      <c r="B367" t="s">
        <v>568</v>
      </c>
      <c r="C367">
        <v>3</v>
      </c>
      <c r="D367">
        <v>168317</v>
      </c>
    </row>
    <row r="368" spans="1:4" x14ac:dyDescent="0.25">
      <c r="A368" t="s">
        <v>1594</v>
      </c>
      <c r="C368">
        <v>1</v>
      </c>
      <c r="D368">
        <v>168341</v>
      </c>
    </row>
    <row r="369" spans="1:4" x14ac:dyDescent="0.25">
      <c r="A369" t="s">
        <v>1134</v>
      </c>
      <c r="B369" t="s">
        <v>785</v>
      </c>
      <c r="C369">
        <v>2</v>
      </c>
      <c r="D369">
        <v>168358</v>
      </c>
    </row>
    <row r="370" spans="1:4" x14ac:dyDescent="0.25">
      <c r="A370" t="s">
        <v>1562</v>
      </c>
      <c r="C370">
        <v>1</v>
      </c>
      <c r="D370">
        <v>168410</v>
      </c>
    </row>
    <row r="371" spans="1:4" x14ac:dyDescent="0.25">
      <c r="A371" t="s">
        <v>525</v>
      </c>
      <c r="B371" t="s">
        <v>526</v>
      </c>
      <c r="C371">
        <v>5</v>
      </c>
      <c r="D371">
        <v>168434</v>
      </c>
    </row>
    <row r="372" spans="1:4" x14ac:dyDescent="0.25">
      <c r="A372" t="s">
        <v>821</v>
      </c>
      <c r="B372" t="s">
        <v>726</v>
      </c>
      <c r="C372">
        <v>3</v>
      </c>
      <c r="D372">
        <v>168371</v>
      </c>
    </row>
    <row r="373" spans="1:4" x14ac:dyDescent="0.25">
      <c r="A373" t="s">
        <v>1529</v>
      </c>
      <c r="B373" t="s">
        <v>321</v>
      </c>
      <c r="C373">
        <v>1</v>
      </c>
      <c r="D373">
        <v>168515</v>
      </c>
    </row>
    <row r="374" spans="1:4" x14ac:dyDescent="0.25">
      <c r="A374" t="s">
        <v>1696</v>
      </c>
      <c r="B374" t="s">
        <v>726</v>
      </c>
      <c r="C374">
        <v>1</v>
      </c>
      <c r="D374">
        <v>168545</v>
      </c>
    </row>
    <row r="375" spans="1:4" x14ac:dyDescent="0.25">
      <c r="A375" t="s">
        <v>1236</v>
      </c>
      <c r="C375">
        <v>1</v>
      </c>
      <c r="D375">
        <v>168553</v>
      </c>
    </row>
    <row r="376" spans="1:4" x14ac:dyDescent="0.25">
      <c r="A376" t="s">
        <v>36</v>
      </c>
      <c r="B376" t="s">
        <v>37</v>
      </c>
      <c r="C376">
        <v>5</v>
      </c>
      <c r="D376">
        <v>168600</v>
      </c>
    </row>
    <row r="377" spans="1:4" x14ac:dyDescent="0.25">
      <c r="A377" t="s">
        <v>751</v>
      </c>
      <c r="B377" t="s">
        <v>726</v>
      </c>
      <c r="C377">
        <v>3</v>
      </c>
      <c r="D377">
        <v>168639</v>
      </c>
    </row>
    <row r="378" spans="1:4" x14ac:dyDescent="0.25">
      <c r="A378" t="s">
        <v>373</v>
      </c>
      <c r="B378" t="s">
        <v>374</v>
      </c>
      <c r="C378">
        <v>1</v>
      </c>
      <c r="D378">
        <v>168651</v>
      </c>
    </row>
    <row r="379" spans="1:4" x14ac:dyDescent="0.25">
      <c r="A379" t="s">
        <v>30</v>
      </c>
      <c r="B379" t="s">
        <v>31</v>
      </c>
      <c r="C379">
        <v>8</v>
      </c>
      <c r="D379">
        <v>168675</v>
      </c>
    </row>
    <row r="380" spans="1:4" x14ac:dyDescent="0.25">
      <c r="A380" t="s">
        <v>1337</v>
      </c>
      <c r="B380" t="s">
        <v>1338</v>
      </c>
      <c r="C380">
        <v>1</v>
      </c>
      <c r="D380">
        <v>168708</v>
      </c>
    </row>
    <row r="381" spans="1:4" x14ac:dyDescent="0.25">
      <c r="A381" t="s">
        <v>1419</v>
      </c>
      <c r="C381">
        <v>1</v>
      </c>
      <c r="D381">
        <v>168723</v>
      </c>
    </row>
    <row r="382" spans="1:4" x14ac:dyDescent="0.25">
      <c r="A382" t="s">
        <v>46</v>
      </c>
      <c r="B382" t="s">
        <v>47</v>
      </c>
      <c r="C382">
        <v>29</v>
      </c>
      <c r="D382">
        <v>169905</v>
      </c>
    </row>
    <row r="383" spans="1:4" x14ac:dyDescent="0.25">
      <c r="A383" t="s">
        <v>723</v>
      </c>
      <c r="B383" t="s">
        <v>724</v>
      </c>
      <c r="C383">
        <v>2</v>
      </c>
      <c r="D383">
        <v>169064</v>
      </c>
    </row>
    <row r="384" spans="1:4" x14ac:dyDescent="0.25">
      <c r="A384" t="s">
        <v>228</v>
      </c>
      <c r="B384" t="s">
        <v>229</v>
      </c>
      <c r="C384">
        <v>14</v>
      </c>
      <c r="D384">
        <v>169069</v>
      </c>
    </row>
    <row r="385" spans="1:4" x14ac:dyDescent="0.25">
      <c r="A385" t="s">
        <v>780</v>
      </c>
      <c r="B385" t="s">
        <v>781</v>
      </c>
      <c r="C385">
        <v>3</v>
      </c>
      <c r="D385">
        <v>169971</v>
      </c>
    </row>
    <row r="386" spans="1:4" x14ac:dyDescent="0.25">
      <c r="A386" t="s">
        <v>222</v>
      </c>
      <c r="B386" t="s">
        <v>223</v>
      </c>
      <c r="C386">
        <v>5</v>
      </c>
      <c r="D386">
        <v>169998</v>
      </c>
    </row>
    <row r="387" spans="1:4" x14ac:dyDescent="0.25">
      <c r="A387" t="s">
        <v>1208</v>
      </c>
      <c r="B387" t="s">
        <v>726</v>
      </c>
      <c r="C387">
        <v>1</v>
      </c>
      <c r="D387">
        <v>170001</v>
      </c>
    </row>
    <row r="388" spans="1:4" x14ac:dyDescent="0.25">
      <c r="A388" t="s">
        <v>753</v>
      </c>
      <c r="B388" t="s">
        <v>726</v>
      </c>
      <c r="C388">
        <v>4</v>
      </c>
      <c r="D388">
        <v>170009</v>
      </c>
    </row>
    <row r="389" spans="1:4" x14ac:dyDescent="0.25">
      <c r="A389" t="s">
        <v>250</v>
      </c>
      <c r="B389" t="s">
        <v>251</v>
      </c>
      <c r="C389">
        <v>12</v>
      </c>
      <c r="D389">
        <v>170052</v>
      </c>
    </row>
    <row r="390" spans="1:4" x14ac:dyDescent="0.25">
      <c r="A390" t="s">
        <v>98</v>
      </c>
      <c r="B390" t="s">
        <v>99</v>
      </c>
      <c r="C390">
        <v>26</v>
      </c>
      <c r="D390">
        <v>170055</v>
      </c>
    </row>
    <row r="391" spans="1:4" x14ac:dyDescent="0.25">
      <c r="A391" t="s">
        <v>344</v>
      </c>
      <c r="B391" t="s">
        <v>345</v>
      </c>
      <c r="C391">
        <v>5</v>
      </c>
      <c r="D391">
        <v>170095</v>
      </c>
    </row>
    <row r="392" spans="1:4" x14ac:dyDescent="0.25">
      <c r="A392" t="s">
        <v>1612</v>
      </c>
      <c r="C392">
        <v>1</v>
      </c>
      <c r="D392">
        <v>170119</v>
      </c>
    </row>
    <row r="393" spans="1:4" x14ac:dyDescent="0.25">
      <c r="A393" t="s">
        <v>1647</v>
      </c>
      <c r="B393" t="s">
        <v>1648</v>
      </c>
      <c r="C393">
        <v>1</v>
      </c>
      <c r="D393">
        <v>169130</v>
      </c>
    </row>
    <row r="394" spans="1:4" x14ac:dyDescent="0.25">
      <c r="A394" t="s">
        <v>1053</v>
      </c>
      <c r="B394" t="s">
        <v>1054</v>
      </c>
      <c r="C394">
        <v>1</v>
      </c>
      <c r="D394">
        <v>169170</v>
      </c>
    </row>
    <row r="395" spans="1:4" x14ac:dyDescent="0.25">
      <c r="A395" t="s">
        <v>1601</v>
      </c>
      <c r="C395">
        <v>1</v>
      </c>
      <c r="D395">
        <v>169201</v>
      </c>
    </row>
    <row r="396" spans="1:4" x14ac:dyDescent="0.25">
      <c r="A396" t="s">
        <v>1681</v>
      </c>
      <c r="B396" t="s">
        <v>726</v>
      </c>
      <c r="C396">
        <v>1</v>
      </c>
      <c r="D396">
        <v>169228</v>
      </c>
    </row>
    <row r="397" spans="1:4" x14ac:dyDescent="0.25">
      <c r="A397" t="s">
        <v>86</v>
      </c>
      <c r="B397" t="s">
        <v>87</v>
      </c>
      <c r="C397">
        <v>6</v>
      </c>
      <c r="D397">
        <v>169191</v>
      </c>
    </row>
    <row r="398" spans="1:4" x14ac:dyDescent="0.25">
      <c r="A398" t="s">
        <v>24</v>
      </c>
      <c r="B398" t="s">
        <v>25</v>
      </c>
      <c r="C398">
        <v>43</v>
      </c>
      <c r="D398">
        <v>169293</v>
      </c>
    </row>
    <row r="399" spans="1:4" x14ac:dyDescent="0.25">
      <c r="A399" t="s">
        <v>752</v>
      </c>
      <c r="B399" t="s">
        <v>728</v>
      </c>
      <c r="C399">
        <v>1</v>
      </c>
      <c r="D399">
        <v>169308</v>
      </c>
    </row>
    <row r="400" spans="1:4" x14ac:dyDescent="0.25">
      <c r="A400" t="s">
        <v>822</v>
      </c>
      <c r="B400" t="s">
        <v>728</v>
      </c>
      <c r="C400">
        <v>2</v>
      </c>
      <c r="D400">
        <v>169310</v>
      </c>
    </row>
    <row r="401" spans="1:4" x14ac:dyDescent="0.25">
      <c r="A401" t="s">
        <v>20</v>
      </c>
      <c r="B401" t="s">
        <v>21</v>
      </c>
      <c r="C401">
        <v>22</v>
      </c>
      <c r="D401">
        <v>169338</v>
      </c>
    </row>
    <row r="402" spans="1:4" x14ac:dyDescent="0.25">
      <c r="A402" t="s">
        <v>529</v>
      </c>
      <c r="B402" t="s">
        <v>530</v>
      </c>
      <c r="C402">
        <v>3</v>
      </c>
      <c r="D402">
        <v>169341</v>
      </c>
    </row>
    <row r="403" spans="1:4" x14ac:dyDescent="0.25">
      <c r="A403" t="s">
        <v>158</v>
      </c>
      <c r="B403" t="s">
        <v>159</v>
      </c>
      <c r="C403">
        <v>16</v>
      </c>
      <c r="D403">
        <v>169383</v>
      </c>
    </row>
    <row r="404" spans="1:4" x14ac:dyDescent="0.25">
      <c r="A404" t="s">
        <v>415</v>
      </c>
      <c r="B404" t="s">
        <v>416</v>
      </c>
      <c r="C404">
        <v>1</v>
      </c>
      <c r="D404">
        <v>169454</v>
      </c>
    </row>
    <row r="405" spans="1:4" x14ac:dyDescent="0.25">
      <c r="A405" t="s">
        <v>1200</v>
      </c>
      <c r="C405">
        <v>1</v>
      </c>
      <c r="D405">
        <v>169478</v>
      </c>
    </row>
    <row r="406" spans="1:4" x14ac:dyDescent="0.25">
      <c r="A406" t="s">
        <v>178</v>
      </c>
      <c r="B406" t="s">
        <v>179</v>
      </c>
      <c r="C406">
        <v>18</v>
      </c>
      <c r="D406">
        <v>169508</v>
      </c>
    </row>
    <row r="407" spans="1:4" x14ac:dyDescent="0.25">
      <c r="A407" t="s">
        <v>112</v>
      </c>
      <c r="B407" t="s">
        <v>113</v>
      </c>
      <c r="C407">
        <v>3</v>
      </c>
      <c r="D407">
        <v>169515</v>
      </c>
    </row>
    <row r="408" spans="1:4" x14ac:dyDescent="0.25">
      <c r="A408" t="s">
        <v>8</v>
      </c>
      <c r="B408" t="s">
        <v>9</v>
      </c>
      <c r="C408">
        <v>9</v>
      </c>
      <c r="D408">
        <v>169516</v>
      </c>
    </row>
    <row r="409" spans="1:4" x14ac:dyDescent="0.25">
      <c r="A409" t="s">
        <v>1726</v>
      </c>
      <c r="B409" t="s">
        <v>1727</v>
      </c>
      <c r="C409">
        <v>1</v>
      </c>
      <c r="D409">
        <v>169550</v>
      </c>
    </row>
    <row r="410" spans="1:4" x14ac:dyDescent="0.25">
      <c r="A410" t="s">
        <v>1445</v>
      </c>
      <c r="C410">
        <v>1</v>
      </c>
      <c r="D410">
        <v>169581</v>
      </c>
    </row>
    <row r="411" spans="1:4" x14ac:dyDescent="0.25">
      <c r="A411" t="s">
        <v>1606</v>
      </c>
      <c r="C411">
        <v>1</v>
      </c>
      <c r="D411">
        <v>169614</v>
      </c>
    </row>
    <row r="412" spans="1:4" x14ac:dyDescent="0.25">
      <c r="A412" t="s">
        <v>972</v>
      </c>
      <c r="B412" t="s">
        <v>726</v>
      </c>
      <c r="C412">
        <v>1</v>
      </c>
      <c r="D412">
        <v>169637</v>
      </c>
    </row>
    <row r="413" spans="1:4" x14ac:dyDescent="0.25">
      <c r="A413" t="s">
        <v>657</v>
      </c>
      <c r="B413" t="s">
        <v>658</v>
      </c>
      <c r="C413">
        <v>5</v>
      </c>
      <c r="D413">
        <v>169754</v>
      </c>
    </row>
    <row r="414" spans="1:4" x14ac:dyDescent="0.25">
      <c r="A414" t="s">
        <v>479</v>
      </c>
      <c r="B414" t="s">
        <v>480</v>
      </c>
      <c r="C414">
        <v>5</v>
      </c>
      <c r="D414">
        <v>169795</v>
      </c>
    </row>
    <row r="415" spans="1:4" x14ac:dyDescent="0.25">
      <c r="A415" t="s">
        <v>1655</v>
      </c>
      <c r="C415">
        <v>1</v>
      </c>
      <c r="D415">
        <v>169742</v>
      </c>
    </row>
    <row r="416" spans="1:4" x14ac:dyDescent="0.25">
      <c r="A416" t="s">
        <v>1141</v>
      </c>
      <c r="B416" t="s">
        <v>1142</v>
      </c>
      <c r="C416">
        <v>2</v>
      </c>
      <c r="D416">
        <v>169861</v>
      </c>
    </row>
    <row r="417" spans="1:4" x14ac:dyDescent="0.25">
      <c r="A417" t="s">
        <v>643</v>
      </c>
      <c r="B417" t="s">
        <v>644</v>
      </c>
      <c r="C417">
        <v>5</v>
      </c>
      <c r="D417">
        <v>170165</v>
      </c>
    </row>
    <row r="418" spans="1:4" x14ac:dyDescent="0.25">
      <c r="A418" t="s">
        <v>1501</v>
      </c>
      <c r="C418">
        <v>1</v>
      </c>
      <c r="D418">
        <v>170210</v>
      </c>
    </row>
    <row r="419" spans="1:4" x14ac:dyDescent="0.25">
      <c r="A419" t="s">
        <v>699</v>
      </c>
      <c r="B419" t="s">
        <v>700</v>
      </c>
      <c r="C419">
        <v>4</v>
      </c>
      <c r="D419">
        <v>170981</v>
      </c>
    </row>
    <row r="420" spans="1:4" x14ac:dyDescent="0.25">
      <c r="A420" t="s">
        <v>379</v>
      </c>
      <c r="B420" t="s">
        <v>380</v>
      </c>
      <c r="C420">
        <v>6</v>
      </c>
      <c r="D420">
        <v>171032</v>
      </c>
    </row>
    <row r="421" spans="1:4" x14ac:dyDescent="0.25">
      <c r="A421" t="s">
        <v>1663</v>
      </c>
      <c r="C421">
        <v>1</v>
      </c>
      <c r="D421">
        <v>171044</v>
      </c>
    </row>
    <row r="422" spans="1:4" x14ac:dyDescent="0.25">
      <c r="A422" t="s">
        <v>308</v>
      </c>
      <c r="B422" t="s">
        <v>309</v>
      </c>
      <c r="C422">
        <v>2</v>
      </c>
      <c r="D422">
        <v>171050</v>
      </c>
    </row>
    <row r="423" spans="1:4" x14ac:dyDescent="0.25">
      <c r="A423" t="s">
        <v>375</v>
      </c>
      <c r="B423" t="s">
        <v>376</v>
      </c>
      <c r="C423">
        <v>9</v>
      </c>
      <c r="D423">
        <v>171076</v>
      </c>
    </row>
    <row r="424" spans="1:4" x14ac:dyDescent="0.25">
      <c r="A424" t="s">
        <v>182</v>
      </c>
      <c r="B424" t="s">
        <v>183</v>
      </c>
      <c r="C424">
        <v>1</v>
      </c>
      <c r="D424">
        <v>171080</v>
      </c>
    </row>
    <row r="425" spans="1:4" x14ac:dyDescent="0.25">
      <c r="A425" t="s">
        <v>439</v>
      </c>
      <c r="B425" t="s">
        <v>440</v>
      </c>
      <c r="C425">
        <v>7</v>
      </c>
      <c r="D425">
        <v>171096</v>
      </c>
    </row>
    <row r="426" spans="1:4" x14ac:dyDescent="0.25">
      <c r="A426" t="s">
        <v>290</v>
      </c>
      <c r="B426" t="s">
        <v>291</v>
      </c>
      <c r="C426">
        <v>1</v>
      </c>
      <c r="D426">
        <v>171102</v>
      </c>
    </row>
    <row r="427" spans="1:4" x14ac:dyDescent="0.25">
      <c r="A427" t="s">
        <v>858</v>
      </c>
      <c r="B427" t="s">
        <v>859</v>
      </c>
      <c r="C427">
        <v>1</v>
      </c>
      <c r="D427">
        <v>171126</v>
      </c>
    </row>
    <row r="428" spans="1:4" x14ac:dyDescent="0.25">
      <c r="A428" t="s">
        <v>22</v>
      </c>
      <c r="B428" t="s">
        <v>23</v>
      </c>
      <c r="C428">
        <v>34</v>
      </c>
      <c r="D428">
        <v>171127</v>
      </c>
    </row>
    <row r="429" spans="1:4" x14ac:dyDescent="0.25">
      <c r="A429" t="s">
        <v>363</v>
      </c>
      <c r="B429" t="s">
        <v>364</v>
      </c>
      <c r="C429">
        <v>1</v>
      </c>
      <c r="D429">
        <v>171153</v>
      </c>
    </row>
    <row r="430" spans="1:4" x14ac:dyDescent="0.25">
      <c r="A430" t="s">
        <v>118</v>
      </c>
      <c r="B430" t="s">
        <v>119</v>
      </c>
      <c r="C430">
        <v>11</v>
      </c>
      <c r="D430">
        <v>171156</v>
      </c>
    </row>
    <row r="431" spans="1:4" x14ac:dyDescent="0.25">
      <c r="A431" t="s">
        <v>451</v>
      </c>
      <c r="B431" t="s">
        <v>452</v>
      </c>
      <c r="C431">
        <v>7</v>
      </c>
      <c r="D431">
        <v>170312</v>
      </c>
    </row>
    <row r="432" spans="1:4" x14ac:dyDescent="0.25">
      <c r="A432" t="s">
        <v>823</v>
      </c>
      <c r="B432" t="s">
        <v>726</v>
      </c>
      <c r="C432">
        <v>2</v>
      </c>
      <c r="D432">
        <v>170313</v>
      </c>
    </row>
    <row r="433" spans="1:4" x14ac:dyDescent="0.25">
      <c r="A433" t="s">
        <v>357</v>
      </c>
      <c r="B433" t="s">
        <v>358</v>
      </c>
      <c r="C433">
        <v>4</v>
      </c>
      <c r="D433">
        <v>170314</v>
      </c>
    </row>
    <row r="434" spans="1:4" x14ac:dyDescent="0.25">
      <c r="A434" t="s">
        <v>465</v>
      </c>
      <c r="B434" t="s">
        <v>466</v>
      </c>
      <c r="C434">
        <v>1</v>
      </c>
      <c r="D434">
        <v>170435</v>
      </c>
    </row>
    <row r="435" spans="1:4" x14ac:dyDescent="0.25">
      <c r="A435" t="s">
        <v>987</v>
      </c>
      <c r="B435" t="s">
        <v>726</v>
      </c>
      <c r="C435">
        <v>2</v>
      </c>
      <c r="D435">
        <v>170436</v>
      </c>
    </row>
    <row r="436" spans="1:4" x14ac:dyDescent="0.25">
      <c r="A436" t="s">
        <v>230</v>
      </c>
      <c r="B436" t="s">
        <v>231</v>
      </c>
      <c r="C436">
        <v>13</v>
      </c>
      <c r="D436">
        <v>170602</v>
      </c>
    </row>
    <row r="437" spans="1:4" x14ac:dyDescent="0.25">
      <c r="A437" t="s">
        <v>1214</v>
      </c>
      <c r="B437" t="s">
        <v>726</v>
      </c>
      <c r="C437">
        <v>1</v>
      </c>
      <c r="D437">
        <v>170603</v>
      </c>
    </row>
    <row r="438" spans="1:4" x14ac:dyDescent="0.25">
      <c r="A438" t="s">
        <v>429</v>
      </c>
      <c r="B438" t="s">
        <v>430</v>
      </c>
      <c r="C438">
        <v>5</v>
      </c>
      <c r="D438">
        <v>170642</v>
      </c>
    </row>
    <row r="439" spans="1:4" x14ac:dyDescent="0.25">
      <c r="A439" t="s">
        <v>1093</v>
      </c>
      <c r="B439" t="s">
        <v>785</v>
      </c>
      <c r="C439">
        <v>2</v>
      </c>
      <c r="D439">
        <v>170663</v>
      </c>
    </row>
    <row r="440" spans="1:4" x14ac:dyDescent="0.25">
      <c r="A440" t="s">
        <v>1438</v>
      </c>
      <c r="B440" t="s">
        <v>726</v>
      </c>
      <c r="C440">
        <v>1</v>
      </c>
      <c r="D440">
        <v>170685</v>
      </c>
    </row>
    <row r="441" spans="1:4" x14ac:dyDescent="0.25">
      <c r="A441" t="s">
        <v>801</v>
      </c>
      <c r="B441" t="s">
        <v>802</v>
      </c>
      <c r="C441">
        <v>2</v>
      </c>
      <c r="D441">
        <v>170691</v>
      </c>
    </row>
    <row r="442" spans="1:4" x14ac:dyDescent="0.25">
      <c r="A442" t="s">
        <v>104</v>
      </c>
      <c r="B442" t="s">
        <v>105</v>
      </c>
      <c r="C442">
        <v>4</v>
      </c>
      <c r="D442">
        <v>170753</v>
      </c>
    </row>
    <row r="443" spans="1:4" x14ac:dyDescent="0.25">
      <c r="A443" t="s">
        <v>1135</v>
      </c>
      <c r="B443" t="s">
        <v>1136</v>
      </c>
      <c r="C443">
        <v>2</v>
      </c>
      <c r="D443">
        <v>170769</v>
      </c>
    </row>
    <row r="444" spans="1:4" x14ac:dyDescent="0.25">
      <c r="A444" t="s">
        <v>1645</v>
      </c>
      <c r="C444">
        <v>1</v>
      </c>
      <c r="D444">
        <v>170774</v>
      </c>
    </row>
    <row r="445" spans="1:4" x14ac:dyDescent="0.25">
      <c r="A445" t="s">
        <v>884</v>
      </c>
      <c r="B445" t="s">
        <v>885</v>
      </c>
      <c r="C445">
        <v>3</v>
      </c>
      <c r="D445">
        <v>170786</v>
      </c>
    </row>
    <row r="446" spans="1:4" x14ac:dyDescent="0.25">
      <c r="A446" t="s">
        <v>1453</v>
      </c>
      <c r="C446">
        <v>1</v>
      </c>
      <c r="D446">
        <v>170829</v>
      </c>
    </row>
    <row r="447" spans="1:4" x14ac:dyDescent="0.25">
      <c r="A447" t="s">
        <v>1002</v>
      </c>
      <c r="B447" t="s">
        <v>726</v>
      </c>
      <c r="C447">
        <v>2</v>
      </c>
      <c r="D447">
        <v>170838</v>
      </c>
    </row>
    <row r="448" spans="1:4" x14ac:dyDescent="0.25">
      <c r="A448" t="s">
        <v>774</v>
      </c>
      <c r="B448" t="s">
        <v>775</v>
      </c>
      <c r="C448">
        <v>1</v>
      </c>
      <c r="D448">
        <v>170794</v>
      </c>
    </row>
    <row r="449" spans="1:4" x14ac:dyDescent="0.25">
      <c r="A449" t="s">
        <v>1651</v>
      </c>
      <c r="C449">
        <v>1</v>
      </c>
      <c r="D449">
        <v>171196</v>
      </c>
    </row>
    <row r="450" spans="1:4" x14ac:dyDescent="0.25">
      <c r="A450" t="s">
        <v>1733</v>
      </c>
      <c r="C450">
        <v>1</v>
      </c>
      <c r="D450">
        <v>171204</v>
      </c>
    </row>
    <row r="451" spans="1:4" x14ac:dyDescent="0.25">
      <c r="A451" t="s">
        <v>234</v>
      </c>
      <c r="B451" t="s">
        <v>235</v>
      </c>
      <c r="C451">
        <v>15</v>
      </c>
      <c r="D451">
        <v>171223</v>
      </c>
    </row>
    <row r="452" spans="1:4" x14ac:dyDescent="0.25">
      <c r="A452" t="s">
        <v>1462</v>
      </c>
      <c r="B452" t="s">
        <v>1463</v>
      </c>
      <c r="C452">
        <v>1</v>
      </c>
      <c r="D452">
        <v>171226</v>
      </c>
    </row>
    <row r="453" spans="1:4" x14ac:dyDescent="0.25">
      <c r="A453" t="s">
        <v>1392</v>
      </c>
      <c r="C453">
        <v>1</v>
      </c>
      <c r="D453">
        <v>171959</v>
      </c>
    </row>
    <row r="454" spans="1:4" x14ac:dyDescent="0.25">
      <c r="A454" t="s">
        <v>367</v>
      </c>
      <c r="B454" t="s">
        <v>368</v>
      </c>
      <c r="C454">
        <v>1</v>
      </c>
      <c r="D454">
        <v>172025</v>
      </c>
    </row>
    <row r="455" spans="1:4" x14ac:dyDescent="0.25">
      <c r="A455" t="s">
        <v>1058</v>
      </c>
      <c r="B455" t="s">
        <v>726</v>
      </c>
      <c r="C455">
        <v>1</v>
      </c>
      <c r="D455">
        <v>172026</v>
      </c>
    </row>
    <row r="456" spans="1:4" x14ac:dyDescent="0.25">
      <c r="A456" t="s">
        <v>1070</v>
      </c>
      <c r="B456" t="s">
        <v>787</v>
      </c>
      <c r="C456">
        <v>2</v>
      </c>
      <c r="D456">
        <v>172064</v>
      </c>
    </row>
    <row r="457" spans="1:4" x14ac:dyDescent="0.25">
      <c r="A457" t="s">
        <v>330</v>
      </c>
      <c r="B457" t="s">
        <v>331</v>
      </c>
      <c r="C457">
        <v>3</v>
      </c>
      <c r="D457">
        <v>171275</v>
      </c>
    </row>
    <row r="458" spans="1:4" x14ac:dyDescent="0.25">
      <c r="A458" t="s">
        <v>1511</v>
      </c>
      <c r="C458">
        <v>1</v>
      </c>
      <c r="D458">
        <v>171321</v>
      </c>
    </row>
    <row r="459" spans="1:4" x14ac:dyDescent="0.25">
      <c r="A459" t="s">
        <v>437</v>
      </c>
      <c r="B459" t="s">
        <v>438</v>
      </c>
      <c r="C459">
        <v>2</v>
      </c>
      <c r="D459">
        <v>171258</v>
      </c>
    </row>
    <row r="460" spans="1:4" x14ac:dyDescent="0.25">
      <c r="A460" t="s">
        <v>1013</v>
      </c>
      <c r="B460" t="s">
        <v>726</v>
      </c>
      <c r="C460">
        <v>1</v>
      </c>
      <c r="D460">
        <v>171369</v>
      </c>
    </row>
    <row r="461" spans="1:4" x14ac:dyDescent="0.25">
      <c r="A461" t="s">
        <v>1125</v>
      </c>
      <c r="B461" t="s">
        <v>1126</v>
      </c>
      <c r="C461">
        <v>1</v>
      </c>
      <c r="D461">
        <v>171433</v>
      </c>
    </row>
    <row r="462" spans="1:4" x14ac:dyDescent="0.25">
      <c r="A462" t="s">
        <v>1557</v>
      </c>
      <c r="C462">
        <v>1</v>
      </c>
      <c r="D462">
        <v>171460</v>
      </c>
    </row>
    <row r="463" spans="1:4" x14ac:dyDescent="0.25">
      <c r="A463" t="s">
        <v>978</v>
      </c>
      <c r="B463" t="s">
        <v>979</v>
      </c>
      <c r="C463">
        <v>1</v>
      </c>
      <c r="D463">
        <v>171539</v>
      </c>
    </row>
    <row r="464" spans="1:4" x14ac:dyDescent="0.25">
      <c r="A464" t="s">
        <v>497</v>
      </c>
      <c r="B464" t="s">
        <v>498</v>
      </c>
      <c r="C464">
        <v>3</v>
      </c>
      <c r="D464">
        <v>171599</v>
      </c>
    </row>
    <row r="465" spans="1:4" x14ac:dyDescent="0.25">
      <c r="A465" t="s">
        <v>1309</v>
      </c>
      <c r="B465" t="s">
        <v>726</v>
      </c>
      <c r="C465">
        <v>1</v>
      </c>
      <c r="D465">
        <v>171660</v>
      </c>
    </row>
    <row r="466" spans="1:4" x14ac:dyDescent="0.25">
      <c r="A466" t="s">
        <v>192</v>
      </c>
      <c r="B466" t="s">
        <v>193</v>
      </c>
      <c r="C466">
        <v>6</v>
      </c>
      <c r="D466">
        <v>171679</v>
      </c>
    </row>
    <row r="467" spans="1:4" x14ac:dyDescent="0.25">
      <c r="A467" t="s">
        <v>1160</v>
      </c>
      <c r="B467" t="s">
        <v>1161</v>
      </c>
      <c r="C467">
        <v>2</v>
      </c>
      <c r="D467">
        <v>171684</v>
      </c>
    </row>
    <row r="468" spans="1:4" x14ac:dyDescent="0.25">
      <c r="A468" t="s">
        <v>715</v>
      </c>
      <c r="B468" t="s">
        <v>716</v>
      </c>
      <c r="C468">
        <v>5</v>
      </c>
      <c r="D468">
        <v>171689</v>
      </c>
    </row>
    <row r="469" spans="1:4" x14ac:dyDescent="0.25">
      <c r="A469" t="s">
        <v>1268</v>
      </c>
      <c r="C469">
        <v>1</v>
      </c>
      <c r="D469">
        <v>171693</v>
      </c>
    </row>
    <row r="470" spans="1:4" x14ac:dyDescent="0.25">
      <c r="A470" t="s">
        <v>154</v>
      </c>
      <c r="B470" t="s">
        <v>155</v>
      </c>
      <c r="C470">
        <v>21</v>
      </c>
      <c r="D470">
        <v>171824</v>
      </c>
    </row>
    <row r="471" spans="1:4" x14ac:dyDescent="0.25">
      <c r="A471" t="s">
        <v>1592</v>
      </c>
      <c r="B471" t="s">
        <v>1593</v>
      </c>
      <c r="C471">
        <v>1</v>
      </c>
      <c r="D471">
        <v>171852</v>
      </c>
    </row>
    <row r="472" spans="1:4" x14ac:dyDescent="0.25">
      <c r="A472" t="s">
        <v>870</v>
      </c>
      <c r="B472" t="s">
        <v>726</v>
      </c>
      <c r="C472">
        <v>3</v>
      </c>
      <c r="D472">
        <v>192034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21"/>
  <sheetViews>
    <sheetView workbookViewId="0">
      <selection activeCell="D1" sqref="D1"/>
    </sheetView>
  </sheetViews>
  <sheetFormatPr defaultColWidth="44.140625" defaultRowHeight="15" x14ac:dyDescent="0.25"/>
  <cols>
    <col min="1" max="1" width="15.140625" customWidth="1"/>
    <col min="2" max="2" width="79.28515625" customWidth="1"/>
    <col min="3" max="3" width="33.85546875" customWidth="1"/>
    <col min="4" max="4" width="15.7109375" customWidth="1"/>
  </cols>
  <sheetData>
    <row r="1" spans="1:4" s="3" customFormat="1" ht="30" x14ac:dyDescent="0.25">
      <c r="A1" s="3" t="s">
        <v>0</v>
      </c>
      <c r="B1" s="3" t="s">
        <v>1740</v>
      </c>
      <c r="C1" s="4" t="s">
        <v>1742</v>
      </c>
      <c r="D1" s="3" t="s">
        <v>1748</v>
      </c>
    </row>
    <row r="2" spans="1:4" x14ac:dyDescent="0.25">
      <c r="A2" t="s">
        <v>1533</v>
      </c>
      <c r="B2" t="s">
        <v>1534</v>
      </c>
      <c r="C2" s="1">
        <v>1</v>
      </c>
      <c r="D2">
        <v>152377</v>
      </c>
    </row>
    <row r="3" spans="1:4" x14ac:dyDescent="0.25">
      <c r="A3" t="s">
        <v>108</v>
      </c>
      <c r="B3" t="s">
        <v>109</v>
      </c>
      <c r="C3">
        <v>23</v>
      </c>
      <c r="D3">
        <v>152378</v>
      </c>
    </row>
    <row r="4" spans="1:4" x14ac:dyDescent="0.25">
      <c r="A4" t="s">
        <v>855</v>
      </c>
      <c r="B4" t="s">
        <v>856</v>
      </c>
      <c r="C4">
        <v>3</v>
      </c>
      <c r="D4">
        <v>153087</v>
      </c>
    </row>
    <row r="5" spans="1:4" x14ac:dyDescent="0.25">
      <c r="A5" t="s">
        <v>170</v>
      </c>
      <c r="B5" t="s">
        <v>171</v>
      </c>
      <c r="C5">
        <v>1</v>
      </c>
      <c r="D5">
        <v>153157</v>
      </c>
    </row>
    <row r="6" spans="1:4" x14ac:dyDescent="0.25">
      <c r="A6" t="s">
        <v>248</v>
      </c>
      <c r="B6" t="s">
        <v>249</v>
      </c>
      <c r="C6">
        <v>10</v>
      </c>
      <c r="D6">
        <v>153184</v>
      </c>
    </row>
    <row r="7" spans="1:4" x14ac:dyDescent="0.25">
      <c r="A7" t="s">
        <v>833</v>
      </c>
      <c r="B7" t="s">
        <v>834</v>
      </c>
      <c r="C7">
        <v>2</v>
      </c>
      <c r="D7">
        <v>153241</v>
      </c>
    </row>
    <row r="8" spans="1:4" x14ac:dyDescent="0.25">
      <c r="A8" t="s">
        <v>1025</v>
      </c>
      <c r="B8" t="s">
        <v>1026</v>
      </c>
      <c r="C8">
        <v>2</v>
      </c>
      <c r="D8">
        <v>153242</v>
      </c>
    </row>
    <row r="9" spans="1:4" x14ac:dyDescent="0.25">
      <c r="A9" t="s">
        <v>1065</v>
      </c>
      <c r="B9" t="s">
        <v>1066</v>
      </c>
      <c r="C9">
        <v>1</v>
      </c>
      <c r="D9">
        <v>158889</v>
      </c>
    </row>
    <row r="10" spans="1:4" x14ac:dyDescent="0.25">
      <c r="A10" t="s">
        <v>1113</v>
      </c>
      <c r="B10" t="s">
        <v>785</v>
      </c>
      <c r="C10">
        <v>2</v>
      </c>
      <c r="D10">
        <v>158903</v>
      </c>
    </row>
    <row r="11" spans="1:4" x14ac:dyDescent="0.25">
      <c r="A11" t="s">
        <v>12</v>
      </c>
      <c r="B11" t="s">
        <v>13</v>
      </c>
      <c r="C11">
        <v>4</v>
      </c>
      <c r="D11">
        <v>158922</v>
      </c>
    </row>
    <row r="12" spans="1:4" x14ac:dyDescent="0.25">
      <c r="A12" t="s">
        <v>365</v>
      </c>
      <c r="B12" t="s">
        <v>366</v>
      </c>
      <c r="C12">
        <v>8</v>
      </c>
      <c r="D12">
        <v>152411</v>
      </c>
    </row>
    <row r="13" spans="1:4" x14ac:dyDescent="0.25">
      <c r="A13" t="s">
        <v>667</v>
      </c>
      <c r="B13" t="s">
        <v>668</v>
      </c>
      <c r="C13">
        <v>2</v>
      </c>
      <c r="D13">
        <v>152427</v>
      </c>
    </row>
    <row r="14" spans="1:4" x14ac:dyDescent="0.25">
      <c r="A14" t="s">
        <v>54</v>
      </c>
      <c r="B14" t="s">
        <v>55</v>
      </c>
      <c r="C14">
        <v>3</v>
      </c>
      <c r="D14">
        <v>152450</v>
      </c>
    </row>
    <row r="15" spans="1:4" x14ac:dyDescent="0.25">
      <c r="A15" t="s">
        <v>455</v>
      </c>
      <c r="B15" t="s">
        <v>456</v>
      </c>
      <c r="C15">
        <v>6</v>
      </c>
      <c r="D15">
        <v>152476</v>
      </c>
    </row>
    <row r="16" spans="1:4" x14ac:dyDescent="0.25">
      <c r="A16" t="s">
        <v>756</v>
      </c>
      <c r="B16" t="s">
        <v>726</v>
      </c>
      <c r="C16">
        <v>2</v>
      </c>
      <c r="D16">
        <v>159012</v>
      </c>
    </row>
    <row r="17" spans="1:4" x14ac:dyDescent="0.25">
      <c r="A17" t="s">
        <v>1738</v>
      </c>
      <c r="B17" t="s">
        <v>726</v>
      </c>
      <c r="C17">
        <v>1</v>
      </c>
      <c r="D17">
        <v>159027</v>
      </c>
    </row>
    <row r="18" spans="1:4" x14ac:dyDescent="0.25">
      <c r="A18" t="s">
        <v>693</v>
      </c>
      <c r="B18" t="s">
        <v>694</v>
      </c>
      <c r="C18">
        <v>2</v>
      </c>
      <c r="D18">
        <v>159034</v>
      </c>
    </row>
    <row r="19" spans="1:4" x14ac:dyDescent="0.25">
      <c r="A19" t="s">
        <v>583</v>
      </c>
      <c r="B19" t="s">
        <v>584</v>
      </c>
      <c r="C19">
        <v>2</v>
      </c>
      <c r="D19">
        <v>152520</v>
      </c>
    </row>
    <row r="20" spans="1:4" x14ac:dyDescent="0.25">
      <c r="A20" t="s">
        <v>1343</v>
      </c>
      <c r="B20" t="s">
        <v>726</v>
      </c>
      <c r="C20">
        <v>1</v>
      </c>
      <c r="D20">
        <v>152528</v>
      </c>
    </row>
    <row r="21" spans="1:4" x14ac:dyDescent="0.25">
      <c r="A21" t="s">
        <v>790</v>
      </c>
      <c r="B21" t="s">
        <v>791</v>
      </c>
      <c r="C21">
        <v>2</v>
      </c>
      <c r="D21">
        <v>152547</v>
      </c>
    </row>
    <row r="22" spans="1:4" x14ac:dyDescent="0.25">
      <c r="A22" t="s">
        <v>1007</v>
      </c>
      <c r="B22" t="s">
        <v>1008</v>
      </c>
      <c r="C22">
        <v>2</v>
      </c>
      <c r="D22">
        <v>159095</v>
      </c>
    </row>
    <row r="23" spans="1:4" x14ac:dyDescent="0.25">
      <c r="A23" t="s">
        <v>1625</v>
      </c>
      <c r="B23" t="s">
        <v>1626</v>
      </c>
      <c r="C23">
        <v>1</v>
      </c>
      <c r="D23">
        <v>159096</v>
      </c>
    </row>
    <row r="24" spans="1:4" x14ac:dyDescent="0.25">
      <c r="A24" t="s">
        <v>499</v>
      </c>
      <c r="B24" t="s">
        <v>500</v>
      </c>
      <c r="C24">
        <v>1</v>
      </c>
      <c r="D24">
        <v>159120</v>
      </c>
    </row>
    <row r="25" spans="1:4" x14ac:dyDescent="0.25">
      <c r="A25" t="s">
        <v>288</v>
      </c>
      <c r="B25" t="s">
        <v>289</v>
      </c>
      <c r="C25">
        <v>10</v>
      </c>
      <c r="D25">
        <v>159126</v>
      </c>
    </row>
    <row r="26" spans="1:4" x14ac:dyDescent="0.25">
      <c r="A26" t="s">
        <v>1596</v>
      </c>
      <c r="C26">
        <v>1</v>
      </c>
      <c r="D26">
        <v>159136</v>
      </c>
    </row>
    <row r="27" spans="1:4" x14ac:dyDescent="0.25">
      <c r="A27" t="s">
        <v>481</v>
      </c>
      <c r="B27" t="s">
        <v>482</v>
      </c>
      <c r="C27">
        <v>1</v>
      </c>
      <c r="D27">
        <v>159197</v>
      </c>
    </row>
    <row r="28" spans="1:4" x14ac:dyDescent="0.25">
      <c r="A28" t="s">
        <v>324</v>
      </c>
      <c r="B28" t="s">
        <v>325</v>
      </c>
      <c r="C28">
        <v>10</v>
      </c>
      <c r="D28">
        <v>152670</v>
      </c>
    </row>
    <row r="29" spans="1:4" x14ac:dyDescent="0.25">
      <c r="A29" t="s">
        <v>745</v>
      </c>
      <c r="B29" t="s">
        <v>726</v>
      </c>
      <c r="C29">
        <v>4</v>
      </c>
      <c r="D29">
        <v>152679</v>
      </c>
    </row>
    <row r="30" spans="1:4" x14ac:dyDescent="0.25">
      <c r="A30" t="s">
        <v>1492</v>
      </c>
      <c r="C30">
        <v>1</v>
      </c>
      <c r="D30">
        <v>152727</v>
      </c>
    </row>
    <row r="31" spans="1:4" x14ac:dyDescent="0.25">
      <c r="A31" t="s">
        <v>1653</v>
      </c>
      <c r="C31">
        <v>1</v>
      </c>
      <c r="D31">
        <v>152775</v>
      </c>
    </row>
    <row r="32" spans="1:4" x14ac:dyDescent="0.25">
      <c r="A32" t="s">
        <v>1734</v>
      </c>
      <c r="B32" t="s">
        <v>726</v>
      </c>
      <c r="C32">
        <v>1</v>
      </c>
      <c r="D32">
        <v>152782</v>
      </c>
    </row>
    <row r="33" spans="1:4" x14ac:dyDescent="0.25">
      <c r="A33" t="s">
        <v>1012</v>
      </c>
      <c r="B33" t="s">
        <v>728</v>
      </c>
      <c r="C33">
        <v>2</v>
      </c>
      <c r="D33">
        <v>152783</v>
      </c>
    </row>
    <row r="34" spans="1:4" x14ac:dyDescent="0.25">
      <c r="A34" t="s">
        <v>1465</v>
      </c>
      <c r="B34" t="s">
        <v>1142</v>
      </c>
      <c r="C34">
        <v>1</v>
      </c>
      <c r="D34">
        <v>152804</v>
      </c>
    </row>
    <row r="35" spans="1:4" x14ac:dyDescent="0.25">
      <c r="A35" t="s">
        <v>784</v>
      </c>
      <c r="B35" t="s">
        <v>785</v>
      </c>
      <c r="C35">
        <v>4</v>
      </c>
      <c r="D35">
        <v>152894</v>
      </c>
    </row>
    <row r="36" spans="1:4" x14ac:dyDescent="0.25">
      <c r="A36" t="s">
        <v>361</v>
      </c>
      <c r="B36" t="s">
        <v>362</v>
      </c>
      <c r="C36">
        <v>6</v>
      </c>
      <c r="D36">
        <v>152954</v>
      </c>
    </row>
    <row r="37" spans="1:4" x14ac:dyDescent="0.25">
      <c r="A37" t="s">
        <v>1206</v>
      </c>
      <c r="C37">
        <v>1</v>
      </c>
      <c r="D37">
        <v>152958</v>
      </c>
    </row>
    <row r="38" spans="1:4" x14ac:dyDescent="0.25">
      <c r="A38" t="s">
        <v>166</v>
      </c>
      <c r="B38" t="s">
        <v>167</v>
      </c>
      <c r="C38">
        <v>14</v>
      </c>
      <c r="D38">
        <v>153027</v>
      </c>
    </row>
    <row r="39" spans="1:4" x14ac:dyDescent="0.25">
      <c r="A39" t="s">
        <v>611</v>
      </c>
      <c r="B39" t="s">
        <v>612</v>
      </c>
      <c r="C39">
        <v>4</v>
      </c>
      <c r="D39">
        <v>153853</v>
      </c>
    </row>
    <row r="40" spans="1:4" x14ac:dyDescent="0.25">
      <c r="A40" t="s">
        <v>569</v>
      </c>
      <c r="B40" t="s">
        <v>570</v>
      </c>
      <c r="C40">
        <v>1</v>
      </c>
      <c r="D40">
        <v>153900</v>
      </c>
    </row>
    <row r="41" spans="1:4" x14ac:dyDescent="0.25">
      <c r="A41" t="s">
        <v>1547</v>
      </c>
      <c r="C41">
        <v>1</v>
      </c>
      <c r="D41">
        <v>153906</v>
      </c>
    </row>
    <row r="42" spans="1:4" x14ac:dyDescent="0.25">
      <c r="A42" t="s">
        <v>819</v>
      </c>
      <c r="B42" t="s">
        <v>728</v>
      </c>
      <c r="C42">
        <v>3</v>
      </c>
      <c r="D42">
        <v>153920</v>
      </c>
    </row>
    <row r="43" spans="1:4" x14ac:dyDescent="0.25">
      <c r="A43" t="s">
        <v>1318</v>
      </c>
      <c r="B43" t="s">
        <v>726</v>
      </c>
      <c r="C43">
        <v>1</v>
      </c>
      <c r="D43">
        <v>153934</v>
      </c>
    </row>
    <row r="44" spans="1:4" x14ac:dyDescent="0.25">
      <c r="A44" t="s">
        <v>1580</v>
      </c>
      <c r="C44">
        <v>1</v>
      </c>
      <c r="D44">
        <v>153991</v>
      </c>
    </row>
    <row r="45" spans="1:4" x14ac:dyDescent="0.25">
      <c r="A45" t="s">
        <v>1194</v>
      </c>
      <c r="C45">
        <v>1</v>
      </c>
      <c r="D45">
        <v>154010</v>
      </c>
    </row>
    <row r="46" spans="1:4" x14ac:dyDescent="0.25">
      <c r="A46" t="s">
        <v>988</v>
      </c>
      <c r="B46" t="s">
        <v>726</v>
      </c>
      <c r="C46">
        <v>2</v>
      </c>
      <c r="D46">
        <v>154041</v>
      </c>
    </row>
    <row r="47" spans="1:4" x14ac:dyDescent="0.25">
      <c r="A47" t="s">
        <v>742</v>
      </c>
      <c r="B47" t="s">
        <v>726</v>
      </c>
      <c r="C47">
        <v>1</v>
      </c>
      <c r="D47">
        <v>153437</v>
      </c>
    </row>
    <row r="48" spans="1:4" x14ac:dyDescent="0.25">
      <c r="A48" t="s">
        <v>1737</v>
      </c>
      <c r="B48" t="s">
        <v>726</v>
      </c>
      <c r="C48">
        <v>1</v>
      </c>
      <c r="D48">
        <v>153388</v>
      </c>
    </row>
    <row r="49" spans="1:4" x14ac:dyDescent="0.25">
      <c r="A49" t="s">
        <v>1713</v>
      </c>
      <c r="C49">
        <v>1</v>
      </c>
      <c r="D49">
        <v>153455</v>
      </c>
    </row>
    <row r="50" spans="1:4" x14ac:dyDescent="0.25">
      <c r="A50" t="s">
        <v>6</v>
      </c>
      <c r="B50" t="s">
        <v>7</v>
      </c>
      <c r="C50">
        <v>6</v>
      </c>
      <c r="D50">
        <v>153556</v>
      </c>
    </row>
    <row r="51" spans="1:4" x14ac:dyDescent="0.25">
      <c r="A51" t="s">
        <v>738</v>
      </c>
      <c r="B51" t="s">
        <v>726</v>
      </c>
      <c r="C51">
        <v>1</v>
      </c>
      <c r="D51">
        <v>153566</v>
      </c>
    </row>
    <row r="52" spans="1:4" x14ac:dyDescent="0.25">
      <c r="A52" t="s">
        <v>631</v>
      </c>
      <c r="B52" t="s">
        <v>632</v>
      </c>
      <c r="C52">
        <v>1</v>
      </c>
      <c r="D52">
        <v>153582</v>
      </c>
    </row>
    <row r="53" spans="1:4" x14ac:dyDescent="0.25">
      <c r="A53" t="s">
        <v>216</v>
      </c>
      <c r="B53" t="s">
        <v>217</v>
      </c>
      <c r="C53">
        <v>6</v>
      </c>
      <c r="D53">
        <v>153592</v>
      </c>
    </row>
    <row r="54" spans="1:4" x14ac:dyDescent="0.25">
      <c r="A54" t="s">
        <v>557</v>
      </c>
      <c r="B54" t="s">
        <v>558</v>
      </c>
      <c r="C54">
        <v>5</v>
      </c>
      <c r="D54">
        <v>153593</v>
      </c>
    </row>
    <row r="55" spans="1:4" x14ac:dyDescent="0.25">
      <c r="A55" t="s">
        <v>156</v>
      </c>
      <c r="B55" t="s">
        <v>157</v>
      </c>
      <c r="C55">
        <v>16</v>
      </c>
      <c r="D55">
        <v>153658</v>
      </c>
    </row>
    <row r="56" spans="1:4" x14ac:dyDescent="0.25">
      <c r="A56" t="s">
        <v>461</v>
      </c>
      <c r="B56" t="s">
        <v>462</v>
      </c>
      <c r="C56">
        <v>7</v>
      </c>
      <c r="D56">
        <v>153680</v>
      </c>
    </row>
    <row r="57" spans="1:4" x14ac:dyDescent="0.25">
      <c r="A57" t="s">
        <v>573</v>
      </c>
      <c r="B57" t="s">
        <v>574</v>
      </c>
      <c r="C57">
        <v>6</v>
      </c>
      <c r="D57">
        <v>153741</v>
      </c>
    </row>
    <row r="58" spans="1:4" x14ac:dyDescent="0.25">
      <c r="A58" t="s">
        <v>1418</v>
      </c>
      <c r="C58">
        <v>1</v>
      </c>
      <c r="D58">
        <v>153790</v>
      </c>
    </row>
    <row r="59" spans="1:4" x14ac:dyDescent="0.25">
      <c r="A59" t="s">
        <v>509</v>
      </c>
      <c r="B59" t="s">
        <v>510</v>
      </c>
      <c r="C59">
        <v>7</v>
      </c>
      <c r="D59">
        <v>154615</v>
      </c>
    </row>
    <row r="60" spans="1:4" x14ac:dyDescent="0.25">
      <c r="A60" t="s">
        <v>140</v>
      </c>
      <c r="B60" t="s">
        <v>141</v>
      </c>
      <c r="C60">
        <v>20</v>
      </c>
      <c r="D60">
        <v>154632</v>
      </c>
    </row>
    <row r="61" spans="1:4" x14ac:dyDescent="0.25">
      <c r="A61" t="s">
        <v>74</v>
      </c>
      <c r="B61" t="s">
        <v>75</v>
      </c>
      <c r="C61">
        <v>12</v>
      </c>
      <c r="D61">
        <v>154633</v>
      </c>
    </row>
    <row r="62" spans="1:4" x14ac:dyDescent="0.25">
      <c r="A62" t="s">
        <v>491</v>
      </c>
      <c r="B62" t="s">
        <v>492</v>
      </c>
      <c r="C62">
        <v>1</v>
      </c>
      <c r="D62">
        <v>154654</v>
      </c>
    </row>
    <row r="63" spans="1:4" x14ac:dyDescent="0.25">
      <c r="A63" t="s">
        <v>359</v>
      </c>
      <c r="B63" t="s">
        <v>360</v>
      </c>
      <c r="C63">
        <v>9</v>
      </c>
      <c r="D63">
        <v>154693</v>
      </c>
    </row>
    <row r="64" spans="1:4" x14ac:dyDescent="0.25">
      <c r="A64" t="s">
        <v>837</v>
      </c>
      <c r="B64" t="s">
        <v>726</v>
      </c>
      <c r="C64">
        <v>2</v>
      </c>
      <c r="D64">
        <v>154724</v>
      </c>
    </row>
    <row r="65" spans="1:4" x14ac:dyDescent="0.25">
      <c r="A65" t="s">
        <v>423</v>
      </c>
      <c r="B65" t="s">
        <v>424</v>
      </c>
      <c r="C65">
        <v>1</v>
      </c>
      <c r="D65">
        <v>154206</v>
      </c>
    </row>
    <row r="66" spans="1:4" x14ac:dyDescent="0.25">
      <c r="A66" t="s">
        <v>1549</v>
      </c>
      <c r="C66">
        <v>1</v>
      </c>
      <c r="D66">
        <v>154163</v>
      </c>
    </row>
    <row r="67" spans="1:4" x14ac:dyDescent="0.25">
      <c r="A67" t="s">
        <v>425</v>
      </c>
      <c r="B67" t="s">
        <v>426</v>
      </c>
      <c r="C67">
        <v>1</v>
      </c>
      <c r="D67">
        <v>154223</v>
      </c>
    </row>
    <row r="68" spans="1:4" x14ac:dyDescent="0.25">
      <c r="A68" t="s">
        <v>663</v>
      </c>
      <c r="B68" t="s">
        <v>664</v>
      </c>
      <c r="C68">
        <v>4</v>
      </c>
      <c r="D68">
        <v>154249</v>
      </c>
    </row>
    <row r="69" spans="1:4" x14ac:dyDescent="0.25">
      <c r="A69" t="s">
        <v>80</v>
      </c>
      <c r="B69" t="s">
        <v>81</v>
      </c>
      <c r="C69">
        <v>16</v>
      </c>
      <c r="D69">
        <v>154251</v>
      </c>
    </row>
    <row r="70" spans="1:4" x14ac:dyDescent="0.25">
      <c r="A70" t="s">
        <v>587</v>
      </c>
      <c r="B70" t="s">
        <v>588</v>
      </c>
      <c r="C70">
        <v>6</v>
      </c>
      <c r="D70">
        <v>154341</v>
      </c>
    </row>
    <row r="71" spans="1:4" x14ac:dyDescent="0.25">
      <c r="A71" t="s">
        <v>1649</v>
      </c>
      <c r="C71">
        <v>1</v>
      </c>
      <c r="D71">
        <v>154441</v>
      </c>
    </row>
    <row r="72" spans="1:4" x14ac:dyDescent="0.25">
      <c r="A72" t="s">
        <v>669</v>
      </c>
      <c r="B72" t="s">
        <v>670</v>
      </c>
      <c r="C72">
        <v>3</v>
      </c>
      <c r="D72">
        <v>154445</v>
      </c>
    </row>
    <row r="73" spans="1:4" x14ac:dyDescent="0.25">
      <c r="A73" t="s">
        <v>190</v>
      </c>
      <c r="B73" t="s">
        <v>191</v>
      </c>
      <c r="C73">
        <v>13</v>
      </c>
      <c r="D73">
        <v>155336</v>
      </c>
    </row>
    <row r="74" spans="1:4" x14ac:dyDescent="0.25">
      <c r="A74" t="s">
        <v>116</v>
      </c>
      <c r="B74" t="s">
        <v>117</v>
      </c>
      <c r="C74">
        <v>21</v>
      </c>
      <c r="D74">
        <v>155416</v>
      </c>
    </row>
    <row r="75" spans="1:4" x14ac:dyDescent="0.25">
      <c r="A75" t="s">
        <v>238</v>
      </c>
      <c r="B75" t="s">
        <v>239</v>
      </c>
      <c r="C75">
        <v>11</v>
      </c>
      <c r="D75">
        <v>155471</v>
      </c>
    </row>
    <row r="76" spans="1:4" x14ac:dyDescent="0.25">
      <c r="A76" t="s">
        <v>1232</v>
      </c>
      <c r="C76">
        <v>1</v>
      </c>
      <c r="D76">
        <v>155473</v>
      </c>
    </row>
    <row r="77" spans="1:4" x14ac:dyDescent="0.25">
      <c r="A77" t="s">
        <v>152</v>
      </c>
      <c r="B77" t="s">
        <v>153</v>
      </c>
      <c r="C77">
        <v>13</v>
      </c>
      <c r="D77">
        <v>154863</v>
      </c>
    </row>
    <row r="78" spans="1:4" x14ac:dyDescent="0.25">
      <c r="A78" t="s">
        <v>1553</v>
      </c>
      <c r="B78" t="s">
        <v>1554</v>
      </c>
      <c r="C78">
        <v>1</v>
      </c>
      <c r="D78">
        <v>154864</v>
      </c>
    </row>
    <row r="79" spans="1:4" x14ac:dyDescent="0.25">
      <c r="A79" t="s">
        <v>1635</v>
      </c>
      <c r="C79">
        <v>1</v>
      </c>
      <c r="D79">
        <v>154898</v>
      </c>
    </row>
    <row r="80" spans="1:4" x14ac:dyDescent="0.25">
      <c r="A80" t="s">
        <v>42</v>
      </c>
      <c r="B80" t="s">
        <v>43</v>
      </c>
      <c r="C80">
        <v>30</v>
      </c>
      <c r="D80">
        <v>154911</v>
      </c>
    </row>
    <row r="81" spans="1:4" x14ac:dyDescent="0.25">
      <c r="A81" t="s">
        <v>1443</v>
      </c>
      <c r="B81" t="s">
        <v>1444</v>
      </c>
      <c r="C81">
        <v>1</v>
      </c>
      <c r="D81">
        <v>155017</v>
      </c>
    </row>
    <row r="82" spans="1:4" x14ac:dyDescent="0.25">
      <c r="A82" t="s">
        <v>563</v>
      </c>
      <c r="B82" t="s">
        <v>564</v>
      </c>
      <c r="C82">
        <v>3</v>
      </c>
      <c r="D82">
        <v>155018</v>
      </c>
    </row>
    <row r="83" spans="1:4" x14ac:dyDescent="0.25">
      <c r="A83" t="s">
        <v>252</v>
      </c>
      <c r="B83" t="s">
        <v>253</v>
      </c>
      <c r="C83">
        <v>15</v>
      </c>
      <c r="D83">
        <v>155023</v>
      </c>
    </row>
    <row r="84" spans="1:4" x14ac:dyDescent="0.25">
      <c r="A84" t="s">
        <v>625</v>
      </c>
      <c r="B84" t="s">
        <v>626</v>
      </c>
      <c r="C84">
        <v>5</v>
      </c>
      <c r="D84">
        <v>155160</v>
      </c>
    </row>
    <row r="85" spans="1:4" x14ac:dyDescent="0.25">
      <c r="A85" t="s">
        <v>901</v>
      </c>
      <c r="B85" t="s">
        <v>902</v>
      </c>
      <c r="C85">
        <v>1</v>
      </c>
      <c r="D85">
        <v>155233</v>
      </c>
    </row>
    <row r="86" spans="1:4" x14ac:dyDescent="0.25">
      <c r="A86" t="s">
        <v>120</v>
      </c>
      <c r="B86" t="s">
        <v>121</v>
      </c>
      <c r="C86">
        <v>14</v>
      </c>
      <c r="D86">
        <v>155265</v>
      </c>
    </row>
    <row r="87" spans="1:4" x14ac:dyDescent="0.25">
      <c r="A87" t="s">
        <v>1706</v>
      </c>
      <c r="B87" t="s">
        <v>728</v>
      </c>
      <c r="C87">
        <v>1</v>
      </c>
      <c r="D87">
        <v>155285</v>
      </c>
    </row>
    <row r="88" spans="1:4" x14ac:dyDescent="0.25">
      <c r="A88" t="s">
        <v>405</v>
      </c>
      <c r="B88" t="s">
        <v>406</v>
      </c>
      <c r="C88">
        <v>7</v>
      </c>
      <c r="D88">
        <v>155990</v>
      </c>
    </row>
    <row r="89" spans="1:4" x14ac:dyDescent="0.25">
      <c r="A89" t="s">
        <v>407</v>
      </c>
      <c r="B89" t="s">
        <v>408</v>
      </c>
      <c r="C89">
        <v>8</v>
      </c>
      <c r="D89">
        <v>156034</v>
      </c>
    </row>
    <row r="90" spans="1:4" x14ac:dyDescent="0.25">
      <c r="A90" t="s">
        <v>493</v>
      </c>
      <c r="B90" t="s">
        <v>494</v>
      </c>
      <c r="C90">
        <v>1</v>
      </c>
      <c r="D90">
        <v>156064</v>
      </c>
    </row>
    <row r="91" spans="1:4" x14ac:dyDescent="0.25">
      <c r="A91" t="s">
        <v>286</v>
      </c>
      <c r="B91" t="s">
        <v>287</v>
      </c>
      <c r="C91">
        <v>1</v>
      </c>
      <c r="D91">
        <v>155570</v>
      </c>
    </row>
    <row r="92" spans="1:4" x14ac:dyDescent="0.25">
      <c r="A92" t="s">
        <v>1500</v>
      </c>
      <c r="C92">
        <v>1</v>
      </c>
      <c r="D92">
        <v>155574</v>
      </c>
    </row>
    <row r="93" spans="1:4" x14ac:dyDescent="0.25">
      <c r="A93" t="s">
        <v>212</v>
      </c>
      <c r="B93" t="s">
        <v>213</v>
      </c>
      <c r="C93">
        <v>13</v>
      </c>
      <c r="D93">
        <v>155586</v>
      </c>
    </row>
    <row r="94" spans="1:4" x14ac:dyDescent="0.25">
      <c r="A94" t="s">
        <v>651</v>
      </c>
      <c r="B94" t="s">
        <v>652</v>
      </c>
      <c r="C94">
        <v>5</v>
      </c>
      <c r="D94">
        <v>155591</v>
      </c>
    </row>
    <row r="95" spans="1:4" x14ac:dyDescent="0.25">
      <c r="A95" t="s">
        <v>1472</v>
      </c>
      <c r="C95">
        <v>1</v>
      </c>
      <c r="D95">
        <v>155692</v>
      </c>
    </row>
    <row r="96" spans="1:4" x14ac:dyDescent="0.25">
      <c r="A96" t="s">
        <v>1143</v>
      </c>
      <c r="B96" t="s">
        <v>1142</v>
      </c>
      <c r="C96">
        <v>1</v>
      </c>
      <c r="D96">
        <v>155716</v>
      </c>
    </row>
    <row r="97" spans="1:4" x14ac:dyDescent="0.25">
      <c r="A97" t="s">
        <v>1627</v>
      </c>
      <c r="B97" t="s">
        <v>726</v>
      </c>
      <c r="C97">
        <v>1</v>
      </c>
      <c r="D97">
        <v>155741</v>
      </c>
    </row>
    <row r="98" spans="1:4" x14ac:dyDescent="0.25">
      <c r="A98" t="s">
        <v>232</v>
      </c>
      <c r="B98" t="s">
        <v>233</v>
      </c>
      <c r="C98">
        <v>11</v>
      </c>
      <c r="D98">
        <v>155801</v>
      </c>
    </row>
    <row r="99" spans="1:4" x14ac:dyDescent="0.25">
      <c r="A99" t="s">
        <v>1042</v>
      </c>
      <c r="B99" t="s">
        <v>726</v>
      </c>
      <c r="C99">
        <v>2</v>
      </c>
      <c r="D99">
        <v>155931</v>
      </c>
    </row>
    <row r="100" spans="1:4" x14ac:dyDescent="0.25">
      <c r="A100" t="s">
        <v>1395</v>
      </c>
      <c r="C100">
        <v>1</v>
      </c>
      <c r="D100">
        <v>155951</v>
      </c>
    </row>
    <row r="101" spans="1:4" x14ac:dyDescent="0.25">
      <c r="A101" t="s">
        <v>619</v>
      </c>
      <c r="B101" t="s">
        <v>620</v>
      </c>
      <c r="C101">
        <v>4</v>
      </c>
      <c r="D101">
        <v>156177</v>
      </c>
    </row>
    <row r="102" spans="1:4" x14ac:dyDescent="0.25">
      <c r="A102" t="s">
        <v>993</v>
      </c>
      <c r="B102" t="s">
        <v>726</v>
      </c>
      <c r="C102">
        <v>2</v>
      </c>
      <c r="D102">
        <v>156182</v>
      </c>
    </row>
    <row r="103" spans="1:4" x14ac:dyDescent="0.25">
      <c r="A103" t="s">
        <v>306</v>
      </c>
      <c r="B103" t="s">
        <v>307</v>
      </c>
      <c r="C103">
        <v>6</v>
      </c>
      <c r="D103">
        <v>156183</v>
      </c>
    </row>
    <row r="104" spans="1:4" x14ac:dyDescent="0.25">
      <c r="A104" t="s">
        <v>441</v>
      </c>
      <c r="B104" t="s">
        <v>442</v>
      </c>
      <c r="C104">
        <v>5</v>
      </c>
      <c r="D104">
        <v>156201</v>
      </c>
    </row>
    <row r="105" spans="1:4" x14ac:dyDescent="0.25">
      <c r="A105" t="s">
        <v>1460</v>
      </c>
      <c r="B105" t="s">
        <v>1461</v>
      </c>
      <c r="C105">
        <v>1</v>
      </c>
      <c r="D105">
        <v>156639</v>
      </c>
    </row>
    <row r="106" spans="1:4" x14ac:dyDescent="0.25">
      <c r="A106" t="s">
        <v>591</v>
      </c>
      <c r="B106" t="s">
        <v>592</v>
      </c>
      <c r="C106">
        <v>5</v>
      </c>
      <c r="D106">
        <v>156645</v>
      </c>
    </row>
    <row r="107" spans="1:4" x14ac:dyDescent="0.25">
      <c r="A107" t="s">
        <v>1323</v>
      </c>
      <c r="B107" t="s">
        <v>1324</v>
      </c>
      <c r="C107">
        <v>1</v>
      </c>
      <c r="D107">
        <v>156694</v>
      </c>
    </row>
    <row r="108" spans="1:4" x14ac:dyDescent="0.25">
      <c r="A108" t="s">
        <v>1510</v>
      </c>
      <c r="B108" t="s">
        <v>726</v>
      </c>
      <c r="C108">
        <v>1</v>
      </c>
      <c r="D108">
        <v>156719</v>
      </c>
    </row>
    <row r="109" spans="1:4" x14ac:dyDescent="0.25">
      <c r="A109" t="s">
        <v>409</v>
      </c>
      <c r="B109" t="s">
        <v>410</v>
      </c>
      <c r="C109">
        <v>2</v>
      </c>
      <c r="D109">
        <v>156730</v>
      </c>
    </row>
    <row r="110" spans="1:4" x14ac:dyDescent="0.25">
      <c r="A110" t="s">
        <v>1202</v>
      </c>
      <c r="C110">
        <v>1</v>
      </c>
      <c r="D110">
        <v>156776</v>
      </c>
    </row>
    <row r="111" spans="1:4" x14ac:dyDescent="0.25">
      <c r="A111" t="s">
        <v>505</v>
      </c>
      <c r="B111" t="s">
        <v>506</v>
      </c>
      <c r="C111">
        <v>2</v>
      </c>
      <c r="D111">
        <v>156234</v>
      </c>
    </row>
    <row r="112" spans="1:4" x14ac:dyDescent="0.25">
      <c r="A112" t="s">
        <v>56</v>
      </c>
      <c r="B112" t="s">
        <v>57</v>
      </c>
      <c r="C112">
        <v>1</v>
      </c>
      <c r="D112">
        <v>156262</v>
      </c>
    </row>
    <row r="113" spans="1:4" x14ac:dyDescent="0.25">
      <c r="A113" t="s">
        <v>447</v>
      </c>
      <c r="B113" t="s">
        <v>448</v>
      </c>
      <c r="C113">
        <v>1</v>
      </c>
      <c r="D113">
        <v>156264</v>
      </c>
    </row>
    <row r="114" spans="1:4" x14ac:dyDescent="0.25">
      <c r="A114" t="s">
        <v>754</v>
      </c>
      <c r="B114" t="s">
        <v>755</v>
      </c>
      <c r="C114">
        <v>3</v>
      </c>
      <c r="D114">
        <v>156322</v>
      </c>
    </row>
    <row r="115" spans="1:4" x14ac:dyDescent="0.25">
      <c r="A115" t="s">
        <v>733</v>
      </c>
      <c r="B115" t="s">
        <v>734</v>
      </c>
      <c r="C115">
        <v>2</v>
      </c>
      <c r="D115">
        <v>156389</v>
      </c>
    </row>
    <row r="116" spans="1:4" x14ac:dyDescent="0.25">
      <c r="A116" t="s">
        <v>1490</v>
      </c>
      <c r="C116">
        <v>1</v>
      </c>
      <c r="D116">
        <v>156488</v>
      </c>
    </row>
    <row r="117" spans="1:4" x14ac:dyDescent="0.25">
      <c r="A117" t="s">
        <v>14</v>
      </c>
      <c r="B117" t="s">
        <v>15</v>
      </c>
      <c r="C117">
        <v>46</v>
      </c>
      <c r="D117">
        <v>156513</v>
      </c>
    </row>
    <row r="118" spans="1:4" x14ac:dyDescent="0.25">
      <c r="A118" t="s">
        <v>1358</v>
      </c>
      <c r="C118">
        <v>1</v>
      </c>
      <c r="D118">
        <v>156591</v>
      </c>
    </row>
    <row r="119" spans="1:4" x14ac:dyDescent="0.25">
      <c r="A119" t="s">
        <v>1386</v>
      </c>
      <c r="B119" t="s">
        <v>726</v>
      </c>
      <c r="C119">
        <v>1</v>
      </c>
      <c r="D119">
        <v>156828</v>
      </c>
    </row>
    <row r="120" spans="1:4" x14ac:dyDescent="0.25">
      <c r="A120" t="s">
        <v>1211</v>
      </c>
      <c r="B120" t="s">
        <v>1212</v>
      </c>
      <c r="C120">
        <v>1</v>
      </c>
      <c r="D120">
        <v>157237</v>
      </c>
    </row>
    <row r="121" spans="1:4" x14ac:dyDescent="0.25">
      <c r="A121" t="s">
        <v>1287</v>
      </c>
      <c r="B121" t="s">
        <v>1288</v>
      </c>
      <c r="C121">
        <v>1</v>
      </c>
      <c r="D121">
        <v>157239</v>
      </c>
    </row>
    <row r="122" spans="1:4" x14ac:dyDescent="0.25">
      <c r="A122" t="s">
        <v>92</v>
      </c>
      <c r="B122" t="s">
        <v>93</v>
      </c>
      <c r="C122">
        <v>27</v>
      </c>
      <c r="D122">
        <v>157246</v>
      </c>
    </row>
    <row r="123" spans="1:4" x14ac:dyDescent="0.25">
      <c r="A123" t="s">
        <v>326</v>
      </c>
      <c r="B123" t="s">
        <v>327</v>
      </c>
      <c r="C123">
        <v>6</v>
      </c>
      <c r="D123">
        <v>157262</v>
      </c>
    </row>
    <row r="124" spans="1:4" x14ac:dyDescent="0.25">
      <c r="A124" t="s">
        <v>515</v>
      </c>
      <c r="B124" t="s">
        <v>516</v>
      </c>
      <c r="C124">
        <v>5</v>
      </c>
      <c r="D124">
        <v>157290</v>
      </c>
    </row>
    <row r="125" spans="1:4" x14ac:dyDescent="0.25">
      <c r="A125" t="s">
        <v>96</v>
      </c>
      <c r="B125" t="s">
        <v>97</v>
      </c>
      <c r="C125">
        <v>9</v>
      </c>
      <c r="D125">
        <v>157318</v>
      </c>
    </row>
    <row r="126" spans="1:4" x14ac:dyDescent="0.25">
      <c r="A126" t="s">
        <v>603</v>
      </c>
      <c r="B126" t="s">
        <v>604</v>
      </c>
      <c r="C126">
        <v>4</v>
      </c>
      <c r="D126">
        <v>157323</v>
      </c>
    </row>
    <row r="127" spans="1:4" x14ac:dyDescent="0.25">
      <c r="A127" t="s">
        <v>18</v>
      </c>
      <c r="B127" t="s">
        <v>19</v>
      </c>
      <c r="C127">
        <v>45</v>
      </c>
      <c r="D127">
        <v>157346</v>
      </c>
    </row>
    <row r="128" spans="1:4" x14ac:dyDescent="0.25">
      <c r="A128" t="s">
        <v>172</v>
      </c>
      <c r="B128" t="s">
        <v>173</v>
      </c>
      <c r="C128">
        <v>1</v>
      </c>
      <c r="D128">
        <v>157405</v>
      </c>
    </row>
    <row r="129" spans="1:4" x14ac:dyDescent="0.25">
      <c r="A129" t="s">
        <v>1416</v>
      </c>
      <c r="B129" t="s">
        <v>1191</v>
      </c>
      <c r="C129">
        <v>1</v>
      </c>
      <c r="D129">
        <v>157412</v>
      </c>
    </row>
    <row r="130" spans="1:4" x14ac:dyDescent="0.25">
      <c r="A130" t="s">
        <v>647</v>
      </c>
      <c r="B130" t="s">
        <v>648</v>
      </c>
      <c r="C130">
        <v>4</v>
      </c>
      <c r="D130">
        <v>156865</v>
      </c>
    </row>
    <row r="131" spans="1:4" x14ac:dyDescent="0.25">
      <c r="A131" t="s">
        <v>1345</v>
      </c>
      <c r="B131" t="s">
        <v>726</v>
      </c>
      <c r="C131">
        <v>1</v>
      </c>
      <c r="D131">
        <v>156877</v>
      </c>
    </row>
    <row r="132" spans="1:4" x14ac:dyDescent="0.25">
      <c r="A132" t="s">
        <v>72</v>
      </c>
      <c r="B132" t="s">
        <v>73</v>
      </c>
      <c r="C132">
        <v>24</v>
      </c>
      <c r="D132">
        <v>156969</v>
      </c>
    </row>
    <row r="133" spans="1:4" x14ac:dyDescent="0.25">
      <c r="A133" t="s">
        <v>274</v>
      </c>
      <c r="B133" t="s">
        <v>275</v>
      </c>
      <c r="C133">
        <v>1</v>
      </c>
      <c r="D133">
        <v>157003</v>
      </c>
    </row>
    <row r="134" spans="1:4" x14ac:dyDescent="0.25">
      <c r="A134" t="s">
        <v>543</v>
      </c>
      <c r="B134" t="s">
        <v>544</v>
      </c>
      <c r="C134">
        <v>6</v>
      </c>
      <c r="D134">
        <v>157051</v>
      </c>
    </row>
    <row r="135" spans="1:4" x14ac:dyDescent="0.25">
      <c r="A135" t="s">
        <v>100</v>
      </c>
      <c r="B135" t="s">
        <v>101</v>
      </c>
      <c r="C135">
        <v>25</v>
      </c>
      <c r="D135">
        <v>157052</v>
      </c>
    </row>
    <row r="136" spans="1:4" x14ac:dyDescent="0.25">
      <c r="A136" t="s">
        <v>1117</v>
      </c>
      <c r="B136" t="s">
        <v>1118</v>
      </c>
      <c r="C136">
        <v>1</v>
      </c>
      <c r="D136">
        <v>157739</v>
      </c>
    </row>
    <row r="137" spans="1:4" x14ac:dyDescent="0.25">
      <c r="A137" t="s">
        <v>849</v>
      </c>
      <c r="B137" t="s">
        <v>850</v>
      </c>
      <c r="C137">
        <v>1</v>
      </c>
      <c r="D137">
        <v>157753</v>
      </c>
    </row>
    <row r="138" spans="1:4" x14ac:dyDescent="0.25">
      <c r="A138" t="s">
        <v>40</v>
      </c>
      <c r="B138" t="s">
        <v>41</v>
      </c>
      <c r="C138">
        <v>31</v>
      </c>
      <c r="D138">
        <v>157793</v>
      </c>
    </row>
    <row r="139" spans="1:4" x14ac:dyDescent="0.25">
      <c r="A139" t="s">
        <v>739</v>
      </c>
      <c r="B139" t="s">
        <v>726</v>
      </c>
      <c r="C139">
        <v>3</v>
      </c>
      <c r="D139">
        <v>157844</v>
      </c>
    </row>
    <row r="140" spans="1:4" x14ac:dyDescent="0.25">
      <c r="A140" t="s">
        <v>845</v>
      </c>
      <c r="B140" t="s">
        <v>846</v>
      </c>
      <c r="C140">
        <v>3</v>
      </c>
      <c r="D140">
        <v>157883</v>
      </c>
    </row>
    <row r="141" spans="1:4" x14ac:dyDescent="0.25">
      <c r="A141" t="s">
        <v>1599</v>
      </c>
      <c r="C141">
        <v>1</v>
      </c>
      <c r="D141">
        <v>157887</v>
      </c>
    </row>
    <row r="142" spans="1:4" x14ac:dyDescent="0.25">
      <c r="A142" t="s">
        <v>763</v>
      </c>
      <c r="B142" t="s">
        <v>764</v>
      </c>
      <c r="C142">
        <v>4</v>
      </c>
      <c r="D142">
        <v>157896</v>
      </c>
    </row>
    <row r="143" spans="1:4" x14ac:dyDescent="0.25">
      <c r="A143" t="s">
        <v>150</v>
      </c>
      <c r="B143" t="s">
        <v>151</v>
      </c>
      <c r="C143">
        <v>1</v>
      </c>
      <c r="D143">
        <v>157469</v>
      </c>
    </row>
    <row r="144" spans="1:4" x14ac:dyDescent="0.25">
      <c r="A144" t="s">
        <v>1020</v>
      </c>
      <c r="B144" t="s">
        <v>726</v>
      </c>
      <c r="C144">
        <v>2</v>
      </c>
      <c r="D144">
        <v>157470</v>
      </c>
    </row>
    <row r="145" spans="1:4" x14ac:dyDescent="0.25">
      <c r="A145" t="s">
        <v>1628</v>
      </c>
      <c r="C145">
        <v>1</v>
      </c>
      <c r="D145">
        <v>157566</v>
      </c>
    </row>
    <row r="146" spans="1:4" x14ac:dyDescent="0.25">
      <c r="A146" t="s">
        <v>28</v>
      </c>
      <c r="B146" t="s">
        <v>29</v>
      </c>
      <c r="C146">
        <v>12</v>
      </c>
      <c r="D146">
        <v>157568</v>
      </c>
    </row>
    <row r="147" spans="1:4" x14ac:dyDescent="0.25">
      <c r="A147" t="s">
        <v>975</v>
      </c>
      <c r="B147" t="s">
        <v>726</v>
      </c>
      <c r="C147">
        <v>1</v>
      </c>
      <c r="D147">
        <v>157593</v>
      </c>
    </row>
    <row r="148" spans="1:4" x14ac:dyDescent="0.25">
      <c r="A148" t="s">
        <v>1336</v>
      </c>
      <c r="C148">
        <v>1</v>
      </c>
      <c r="D148">
        <v>157605</v>
      </c>
    </row>
    <row r="149" spans="1:4" x14ac:dyDescent="0.25">
      <c r="A149" t="s">
        <v>475</v>
      </c>
      <c r="B149" t="s">
        <v>476</v>
      </c>
      <c r="C149">
        <v>5</v>
      </c>
      <c r="D149">
        <v>157940</v>
      </c>
    </row>
    <row r="150" spans="1:4" x14ac:dyDescent="0.25">
      <c r="A150" t="s">
        <v>1059</v>
      </c>
      <c r="B150" t="s">
        <v>1060</v>
      </c>
      <c r="C150">
        <v>2</v>
      </c>
      <c r="D150">
        <v>158398</v>
      </c>
    </row>
    <row r="151" spans="1:4" x14ac:dyDescent="0.25">
      <c r="A151" t="s">
        <v>393</v>
      </c>
      <c r="B151" t="s">
        <v>394</v>
      </c>
      <c r="C151">
        <v>7</v>
      </c>
      <c r="D151">
        <v>157967</v>
      </c>
    </row>
    <row r="152" spans="1:4" x14ac:dyDescent="0.25">
      <c r="A152" t="s">
        <v>391</v>
      </c>
      <c r="B152" t="s">
        <v>392</v>
      </c>
      <c r="C152">
        <v>10</v>
      </c>
      <c r="D152">
        <v>157968</v>
      </c>
    </row>
    <row r="153" spans="1:4" x14ac:dyDescent="0.25">
      <c r="A153" t="s">
        <v>88</v>
      </c>
      <c r="B153" t="s">
        <v>89</v>
      </c>
      <c r="C153">
        <v>27</v>
      </c>
      <c r="D153">
        <v>158015</v>
      </c>
    </row>
    <row r="154" spans="1:4" x14ac:dyDescent="0.25">
      <c r="A154" t="s">
        <v>142</v>
      </c>
      <c r="B154" t="s">
        <v>143</v>
      </c>
      <c r="C154">
        <v>3</v>
      </c>
      <c r="D154">
        <v>158194</v>
      </c>
    </row>
    <row r="155" spans="1:4" x14ac:dyDescent="0.25">
      <c r="A155" t="s">
        <v>948</v>
      </c>
      <c r="B155" t="s">
        <v>949</v>
      </c>
      <c r="C155">
        <v>1</v>
      </c>
      <c r="D155">
        <v>158210</v>
      </c>
    </row>
    <row r="156" spans="1:4" x14ac:dyDescent="0.25">
      <c r="A156" t="s">
        <v>1589</v>
      </c>
      <c r="C156">
        <v>1</v>
      </c>
      <c r="D156">
        <v>158797</v>
      </c>
    </row>
    <row r="157" spans="1:4" x14ac:dyDescent="0.25">
      <c r="A157" t="s">
        <v>202</v>
      </c>
      <c r="B157" t="s">
        <v>203</v>
      </c>
      <c r="C157">
        <v>13</v>
      </c>
      <c r="D157">
        <v>158803</v>
      </c>
    </row>
    <row r="158" spans="1:4" x14ac:dyDescent="0.25">
      <c r="A158" t="s">
        <v>298</v>
      </c>
      <c r="B158" t="s">
        <v>299</v>
      </c>
      <c r="C158">
        <v>5</v>
      </c>
      <c r="D158">
        <v>158809</v>
      </c>
    </row>
    <row r="159" spans="1:4" x14ac:dyDescent="0.25">
      <c r="A159" t="s">
        <v>1686</v>
      </c>
      <c r="B159" t="s">
        <v>785</v>
      </c>
      <c r="C159">
        <v>1</v>
      </c>
      <c r="D159">
        <v>158453</v>
      </c>
    </row>
    <row r="160" spans="1:4" x14ac:dyDescent="0.25">
      <c r="A160" t="s">
        <v>218</v>
      </c>
      <c r="B160" t="s">
        <v>219</v>
      </c>
      <c r="C160">
        <v>12</v>
      </c>
      <c r="D160">
        <v>158643</v>
      </c>
    </row>
    <row r="161" spans="1:4" x14ac:dyDescent="0.25">
      <c r="A161" t="s">
        <v>60</v>
      </c>
      <c r="B161" t="s">
        <v>61</v>
      </c>
      <c r="C161">
        <v>31</v>
      </c>
      <c r="D161">
        <v>159240</v>
      </c>
    </row>
    <row r="162" spans="1:4" x14ac:dyDescent="0.25">
      <c r="A162" t="s">
        <v>168</v>
      </c>
      <c r="B162" t="s">
        <v>169</v>
      </c>
      <c r="C162">
        <v>11</v>
      </c>
      <c r="D162">
        <v>159506</v>
      </c>
    </row>
    <row r="163" spans="1:4" x14ac:dyDescent="0.25">
      <c r="A163" t="s">
        <v>84</v>
      </c>
      <c r="B163" t="s">
        <v>85</v>
      </c>
      <c r="C163">
        <v>2</v>
      </c>
      <c r="D163">
        <v>159591</v>
      </c>
    </row>
    <row r="164" spans="1:4" x14ac:dyDescent="0.25">
      <c r="A164" t="s">
        <v>1119</v>
      </c>
      <c r="B164" t="s">
        <v>1120</v>
      </c>
      <c r="C164">
        <v>2</v>
      </c>
      <c r="D164">
        <v>159617</v>
      </c>
    </row>
    <row r="165" spans="1:4" x14ac:dyDescent="0.25">
      <c r="A165" t="s">
        <v>254</v>
      </c>
      <c r="B165" t="s">
        <v>255</v>
      </c>
      <c r="C165">
        <v>9</v>
      </c>
      <c r="D165">
        <v>159641</v>
      </c>
    </row>
    <row r="166" spans="1:4" x14ac:dyDescent="0.25">
      <c r="A166" t="s">
        <v>829</v>
      </c>
      <c r="B166" t="s">
        <v>830</v>
      </c>
      <c r="C166">
        <v>2</v>
      </c>
      <c r="D166">
        <v>159642</v>
      </c>
    </row>
    <row r="167" spans="1:4" x14ac:dyDescent="0.25">
      <c r="A167" t="s">
        <v>332</v>
      </c>
      <c r="B167" t="s">
        <v>333</v>
      </c>
      <c r="C167">
        <v>10</v>
      </c>
      <c r="D167">
        <v>159673</v>
      </c>
    </row>
    <row r="168" spans="1:4" x14ac:dyDescent="0.25">
      <c r="A168" t="s">
        <v>66</v>
      </c>
      <c r="B168" t="s">
        <v>67</v>
      </c>
      <c r="C168">
        <v>10</v>
      </c>
      <c r="D168">
        <v>162407</v>
      </c>
    </row>
    <row r="169" spans="1:4" x14ac:dyDescent="0.25">
      <c r="A169" t="s">
        <v>521</v>
      </c>
      <c r="B169" t="s">
        <v>522</v>
      </c>
      <c r="C169">
        <v>7</v>
      </c>
      <c r="D169">
        <v>162417</v>
      </c>
    </row>
    <row r="170" spans="1:4" x14ac:dyDescent="0.25">
      <c r="A170" t="s">
        <v>697</v>
      </c>
      <c r="B170" t="s">
        <v>698</v>
      </c>
      <c r="C170">
        <v>3</v>
      </c>
      <c r="D170">
        <v>162425</v>
      </c>
    </row>
    <row r="171" spans="1:4" x14ac:dyDescent="0.25">
      <c r="A171" t="s">
        <v>294</v>
      </c>
      <c r="B171" t="s">
        <v>295</v>
      </c>
      <c r="C171">
        <v>1</v>
      </c>
      <c r="D171">
        <v>162449</v>
      </c>
    </row>
    <row r="172" spans="1:4" x14ac:dyDescent="0.25">
      <c r="A172" t="s">
        <v>1341</v>
      </c>
      <c r="C172">
        <v>1</v>
      </c>
      <c r="D172">
        <v>162456</v>
      </c>
    </row>
    <row r="173" spans="1:4" x14ac:dyDescent="0.25">
      <c r="A173" t="s">
        <v>338</v>
      </c>
      <c r="B173" t="s">
        <v>339</v>
      </c>
      <c r="C173">
        <v>1</v>
      </c>
      <c r="D173">
        <v>162472</v>
      </c>
    </row>
    <row r="174" spans="1:4" x14ac:dyDescent="0.25">
      <c r="A174" t="s">
        <v>629</v>
      </c>
      <c r="B174" t="s">
        <v>630</v>
      </c>
      <c r="C174">
        <v>1</v>
      </c>
      <c r="D174">
        <v>162507</v>
      </c>
    </row>
    <row r="175" spans="1:4" x14ac:dyDescent="0.25">
      <c r="A175" t="s">
        <v>284</v>
      </c>
      <c r="B175" t="s">
        <v>285</v>
      </c>
      <c r="C175">
        <v>12</v>
      </c>
      <c r="D175">
        <v>162540</v>
      </c>
    </row>
    <row r="176" spans="1:4" x14ac:dyDescent="0.25">
      <c r="A176" t="s">
        <v>485</v>
      </c>
      <c r="B176" t="s">
        <v>486</v>
      </c>
      <c r="C176">
        <v>7</v>
      </c>
      <c r="D176">
        <v>159281</v>
      </c>
    </row>
    <row r="177" spans="1:4" x14ac:dyDescent="0.25">
      <c r="A177" t="s">
        <v>1646</v>
      </c>
      <c r="B177" t="s">
        <v>1148</v>
      </c>
      <c r="C177">
        <v>1</v>
      </c>
      <c r="D177">
        <v>162589</v>
      </c>
    </row>
    <row r="178" spans="1:4" x14ac:dyDescent="0.25">
      <c r="A178" t="s">
        <v>322</v>
      </c>
      <c r="B178" t="s">
        <v>323</v>
      </c>
      <c r="C178">
        <v>11</v>
      </c>
      <c r="D178">
        <v>162594</v>
      </c>
    </row>
    <row r="179" spans="1:4" x14ac:dyDescent="0.25">
      <c r="A179" t="s">
        <v>609</v>
      </c>
      <c r="B179" t="s">
        <v>610</v>
      </c>
      <c r="C179">
        <v>5</v>
      </c>
      <c r="D179">
        <v>162692</v>
      </c>
    </row>
    <row r="180" spans="1:4" x14ac:dyDescent="0.25">
      <c r="A180" t="s">
        <v>130</v>
      </c>
      <c r="B180" t="s">
        <v>131</v>
      </c>
      <c r="C180">
        <v>19</v>
      </c>
      <c r="D180">
        <v>162703</v>
      </c>
    </row>
    <row r="181" spans="1:4" x14ac:dyDescent="0.25">
      <c r="A181" t="s">
        <v>765</v>
      </c>
      <c r="B181" t="s">
        <v>766</v>
      </c>
      <c r="C181">
        <v>4</v>
      </c>
      <c r="D181">
        <v>159895</v>
      </c>
    </row>
    <row r="182" spans="1:4" x14ac:dyDescent="0.25">
      <c r="A182" t="s">
        <v>1632</v>
      </c>
      <c r="B182" t="s">
        <v>726</v>
      </c>
      <c r="C182">
        <v>1</v>
      </c>
      <c r="D182">
        <v>159932</v>
      </c>
    </row>
    <row r="183" spans="1:4" x14ac:dyDescent="0.25">
      <c r="A183" t="s">
        <v>260</v>
      </c>
      <c r="B183" t="s">
        <v>261</v>
      </c>
      <c r="C183">
        <v>12</v>
      </c>
      <c r="D183">
        <v>160014</v>
      </c>
    </row>
    <row r="184" spans="1:4" x14ac:dyDescent="0.25">
      <c r="A184" t="s">
        <v>1056</v>
      </c>
      <c r="B184" t="s">
        <v>726</v>
      </c>
      <c r="C184">
        <v>2</v>
      </c>
      <c r="D184">
        <v>159694</v>
      </c>
    </row>
    <row r="185" spans="1:4" x14ac:dyDescent="0.25">
      <c r="A185" t="s">
        <v>621</v>
      </c>
      <c r="B185" t="s">
        <v>622</v>
      </c>
      <c r="C185">
        <v>3</v>
      </c>
      <c r="D185">
        <v>160297</v>
      </c>
    </row>
    <row r="186" spans="1:4" x14ac:dyDescent="0.25">
      <c r="A186" t="s">
        <v>571</v>
      </c>
      <c r="B186" t="s">
        <v>572</v>
      </c>
      <c r="C186">
        <v>5</v>
      </c>
      <c r="D186">
        <v>160352</v>
      </c>
    </row>
    <row r="187" spans="1:4" x14ac:dyDescent="0.25">
      <c r="A187" t="s">
        <v>399</v>
      </c>
      <c r="B187" t="s">
        <v>400</v>
      </c>
      <c r="C187">
        <v>1</v>
      </c>
      <c r="D187">
        <v>160144</v>
      </c>
    </row>
    <row r="188" spans="1:4" x14ac:dyDescent="0.25">
      <c r="A188" t="s">
        <v>148</v>
      </c>
      <c r="B188" t="s">
        <v>149</v>
      </c>
      <c r="C188">
        <v>16</v>
      </c>
      <c r="D188">
        <v>160572</v>
      </c>
    </row>
    <row r="189" spans="1:4" x14ac:dyDescent="0.25">
      <c r="A189" t="s">
        <v>114</v>
      </c>
      <c r="B189" t="s">
        <v>115</v>
      </c>
      <c r="C189">
        <v>23</v>
      </c>
      <c r="D189">
        <v>160652</v>
      </c>
    </row>
    <row r="190" spans="1:4" x14ac:dyDescent="0.25">
      <c r="A190" t="s">
        <v>519</v>
      </c>
      <c r="B190" t="s">
        <v>520</v>
      </c>
      <c r="C190">
        <v>6</v>
      </c>
      <c r="D190">
        <v>160383</v>
      </c>
    </row>
    <row r="191" spans="1:4" x14ac:dyDescent="0.25">
      <c r="A191" t="s">
        <v>1457</v>
      </c>
      <c r="B191" t="s">
        <v>785</v>
      </c>
      <c r="C191">
        <v>1</v>
      </c>
      <c r="D191">
        <v>160396</v>
      </c>
    </row>
    <row r="192" spans="1:4" x14ac:dyDescent="0.25">
      <c r="A192" t="s">
        <v>1301</v>
      </c>
      <c r="C192">
        <v>1</v>
      </c>
      <c r="D192">
        <v>160418</v>
      </c>
    </row>
    <row r="193" spans="1:4" x14ac:dyDescent="0.25">
      <c r="A193" t="s">
        <v>1407</v>
      </c>
      <c r="B193" t="s">
        <v>726</v>
      </c>
      <c r="C193">
        <v>1</v>
      </c>
      <c r="D193">
        <v>160429</v>
      </c>
    </row>
    <row r="194" spans="1:4" x14ac:dyDescent="0.25">
      <c r="A194" t="s">
        <v>589</v>
      </c>
      <c r="B194" t="s">
        <v>590</v>
      </c>
      <c r="C194">
        <v>4</v>
      </c>
      <c r="D194">
        <v>160430</v>
      </c>
    </row>
    <row r="195" spans="1:4" x14ac:dyDescent="0.25">
      <c r="A195" t="s">
        <v>126</v>
      </c>
      <c r="B195" t="s">
        <v>127</v>
      </c>
      <c r="C195">
        <v>9</v>
      </c>
      <c r="D195">
        <v>160837</v>
      </c>
    </row>
    <row r="196" spans="1:4" x14ac:dyDescent="0.25">
      <c r="A196" t="s">
        <v>453</v>
      </c>
      <c r="B196" t="s">
        <v>454</v>
      </c>
      <c r="C196">
        <v>5</v>
      </c>
      <c r="D196">
        <v>160844</v>
      </c>
    </row>
    <row r="197" spans="1:4" x14ac:dyDescent="0.25">
      <c r="A197" t="s">
        <v>575</v>
      </c>
      <c r="B197" t="s">
        <v>576</v>
      </c>
      <c r="C197">
        <v>5</v>
      </c>
      <c r="D197">
        <v>160845</v>
      </c>
    </row>
    <row r="198" spans="1:4" x14ac:dyDescent="0.25">
      <c r="A198" t="s">
        <v>377</v>
      </c>
      <c r="B198" t="s">
        <v>378</v>
      </c>
      <c r="C198">
        <v>6</v>
      </c>
      <c r="D198">
        <v>160880</v>
      </c>
    </row>
    <row r="199" spans="1:4" x14ac:dyDescent="0.25">
      <c r="A199" t="s">
        <v>1477</v>
      </c>
      <c r="B199" t="s">
        <v>1478</v>
      </c>
      <c r="C199">
        <v>1</v>
      </c>
      <c r="D199">
        <v>160894</v>
      </c>
    </row>
    <row r="200" spans="1:4" x14ac:dyDescent="0.25">
      <c r="A200" t="s">
        <v>1728</v>
      </c>
      <c r="B200" t="s">
        <v>726</v>
      </c>
      <c r="C200">
        <v>1</v>
      </c>
      <c r="D200">
        <v>160936</v>
      </c>
    </row>
    <row r="201" spans="1:4" x14ac:dyDescent="0.25">
      <c r="A201" t="s">
        <v>413</v>
      </c>
      <c r="B201" t="s">
        <v>414</v>
      </c>
      <c r="C201">
        <v>2</v>
      </c>
      <c r="D201">
        <v>160952</v>
      </c>
    </row>
    <row r="202" spans="1:4" x14ac:dyDescent="0.25">
      <c r="A202" t="s">
        <v>545</v>
      </c>
      <c r="B202" t="s">
        <v>546</v>
      </c>
      <c r="C202">
        <v>4</v>
      </c>
      <c r="D202">
        <v>160775</v>
      </c>
    </row>
    <row r="203" spans="1:4" x14ac:dyDescent="0.25">
      <c r="A203" t="s">
        <v>1509</v>
      </c>
      <c r="C203">
        <v>1</v>
      </c>
      <c r="D203">
        <v>160816</v>
      </c>
    </row>
    <row r="204" spans="1:4" x14ac:dyDescent="0.25">
      <c r="A204" t="s">
        <v>1689</v>
      </c>
      <c r="C204">
        <v>1</v>
      </c>
      <c r="D204">
        <v>161143</v>
      </c>
    </row>
    <row r="205" spans="1:4" x14ac:dyDescent="0.25">
      <c r="A205" t="s">
        <v>1228</v>
      </c>
      <c r="B205" t="s">
        <v>785</v>
      </c>
      <c r="C205">
        <v>1</v>
      </c>
      <c r="D205">
        <v>161149</v>
      </c>
    </row>
    <row r="206" spans="1:4" x14ac:dyDescent="0.25">
      <c r="A206" t="s">
        <v>242</v>
      </c>
      <c r="B206" t="s">
        <v>243</v>
      </c>
      <c r="C206">
        <v>1</v>
      </c>
      <c r="D206">
        <v>161161</v>
      </c>
    </row>
    <row r="207" spans="1:4" x14ac:dyDescent="0.25">
      <c r="A207" t="s">
        <v>314</v>
      </c>
      <c r="B207" t="s">
        <v>315</v>
      </c>
      <c r="C207">
        <v>8</v>
      </c>
      <c r="D207">
        <v>161213</v>
      </c>
    </row>
    <row r="208" spans="1:4" x14ac:dyDescent="0.25">
      <c r="A208" t="s">
        <v>1656</v>
      </c>
      <c r="B208" t="s">
        <v>726</v>
      </c>
      <c r="C208">
        <v>1</v>
      </c>
      <c r="D208">
        <v>161234</v>
      </c>
    </row>
    <row r="209" spans="1:4" x14ac:dyDescent="0.25">
      <c r="A209" t="s">
        <v>868</v>
      </c>
      <c r="B209" t="s">
        <v>726</v>
      </c>
      <c r="C209">
        <v>3</v>
      </c>
      <c r="D209">
        <v>161235</v>
      </c>
    </row>
    <row r="210" spans="1:4" x14ac:dyDescent="0.25">
      <c r="A210" t="s">
        <v>1524</v>
      </c>
      <c r="C210">
        <v>1</v>
      </c>
      <c r="D210">
        <v>161119</v>
      </c>
    </row>
    <row r="211" spans="1:4" x14ac:dyDescent="0.25">
      <c r="A211" t="s">
        <v>34</v>
      </c>
      <c r="B211" t="s">
        <v>35</v>
      </c>
      <c r="C211">
        <v>25</v>
      </c>
      <c r="D211">
        <v>161325</v>
      </c>
    </row>
    <row r="212" spans="1:4" x14ac:dyDescent="0.25">
      <c r="A212" t="s">
        <v>352</v>
      </c>
      <c r="B212" t="s">
        <v>35</v>
      </c>
      <c r="C212">
        <v>7</v>
      </c>
      <c r="D212">
        <v>161326</v>
      </c>
    </row>
    <row r="213" spans="1:4" x14ac:dyDescent="0.25">
      <c r="A213" t="s">
        <v>38</v>
      </c>
      <c r="B213" t="s">
        <v>39</v>
      </c>
      <c r="C213">
        <v>37</v>
      </c>
      <c r="D213">
        <v>161437</v>
      </c>
    </row>
    <row r="214" spans="1:4" x14ac:dyDescent="0.25">
      <c r="A214" t="s">
        <v>1590</v>
      </c>
      <c r="B214" t="s">
        <v>726</v>
      </c>
      <c r="C214">
        <v>1</v>
      </c>
      <c r="D214">
        <v>161453</v>
      </c>
    </row>
    <row r="215" spans="1:4" x14ac:dyDescent="0.25">
      <c r="A215" t="s">
        <v>1672</v>
      </c>
      <c r="B215" t="s">
        <v>785</v>
      </c>
      <c r="C215">
        <v>1</v>
      </c>
      <c r="D215">
        <v>161480</v>
      </c>
    </row>
    <row r="216" spans="1:4" x14ac:dyDescent="0.25">
      <c r="A216" t="s">
        <v>226</v>
      </c>
      <c r="B216" t="s">
        <v>227</v>
      </c>
      <c r="C216">
        <v>10</v>
      </c>
      <c r="D216">
        <v>161556</v>
      </c>
    </row>
    <row r="217" spans="1:4" x14ac:dyDescent="0.25">
      <c r="A217" t="s">
        <v>986</v>
      </c>
      <c r="B217" t="s">
        <v>726</v>
      </c>
      <c r="C217">
        <v>1</v>
      </c>
      <c r="D217">
        <v>161345</v>
      </c>
    </row>
    <row r="218" spans="1:4" x14ac:dyDescent="0.25">
      <c r="A218" t="s">
        <v>1180</v>
      </c>
      <c r="B218" t="s">
        <v>1181</v>
      </c>
      <c r="C218">
        <v>1</v>
      </c>
      <c r="D218">
        <v>161758</v>
      </c>
    </row>
    <row r="219" spans="1:4" x14ac:dyDescent="0.25">
      <c r="A219" t="s">
        <v>184</v>
      </c>
      <c r="B219" t="s">
        <v>185</v>
      </c>
      <c r="C219">
        <v>15</v>
      </c>
      <c r="D219">
        <v>161791</v>
      </c>
    </row>
    <row r="220" spans="1:4" x14ac:dyDescent="0.25">
      <c r="A220" t="s">
        <v>401</v>
      </c>
      <c r="B220" t="s">
        <v>402</v>
      </c>
      <c r="C220">
        <v>1</v>
      </c>
      <c r="D220">
        <v>161810</v>
      </c>
    </row>
    <row r="221" spans="1:4" x14ac:dyDescent="0.25">
      <c r="A221" t="s">
        <v>641</v>
      </c>
      <c r="B221" t="s">
        <v>642</v>
      </c>
      <c r="C221">
        <v>4</v>
      </c>
      <c r="D221">
        <v>161985</v>
      </c>
    </row>
    <row r="222" spans="1:4" x14ac:dyDescent="0.25">
      <c r="A222" t="s">
        <v>246</v>
      </c>
      <c r="B222" t="s">
        <v>247</v>
      </c>
      <c r="C222">
        <v>3</v>
      </c>
      <c r="D222">
        <v>162069</v>
      </c>
    </row>
    <row r="223" spans="1:4" x14ac:dyDescent="0.25">
      <c r="A223" t="s">
        <v>160</v>
      </c>
      <c r="B223" t="s">
        <v>161</v>
      </c>
      <c r="C223">
        <v>16</v>
      </c>
      <c r="D223">
        <v>162106</v>
      </c>
    </row>
    <row r="224" spans="1:4" x14ac:dyDescent="0.25">
      <c r="A224" t="s">
        <v>597</v>
      </c>
      <c r="B224" t="s">
        <v>598</v>
      </c>
      <c r="C224">
        <v>4</v>
      </c>
      <c r="D224">
        <v>161894</v>
      </c>
    </row>
    <row r="225" spans="1:4" x14ac:dyDescent="0.25">
      <c r="A225" t="s">
        <v>1370</v>
      </c>
      <c r="B225" t="s">
        <v>1371</v>
      </c>
      <c r="C225">
        <v>1</v>
      </c>
      <c r="D225">
        <v>161946</v>
      </c>
    </row>
    <row r="226" spans="1:4" x14ac:dyDescent="0.25">
      <c r="A226" t="s">
        <v>94</v>
      </c>
      <c r="B226" t="s">
        <v>95</v>
      </c>
      <c r="C226">
        <v>26</v>
      </c>
      <c r="D226">
        <v>162279</v>
      </c>
    </row>
    <row r="227" spans="1:4" x14ac:dyDescent="0.25">
      <c r="A227" t="s">
        <v>729</v>
      </c>
      <c r="B227" t="s">
        <v>730</v>
      </c>
      <c r="C227">
        <v>4</v>
      </c>
      <c r="D227">
        <v>162820</v>
      </c>
    </row>
    <row r="228" spans="1:4" x14ac:dyDescent="0.25">
      <c r="A228" t="s">
        <v>740</v>
      </c>
      <c r="B228" t="s">
        <v>734</v>
      </c>
      <c r="C228">
        <v>2</v>
      </c>
      <c r="D228">
        <v>162821</v>
      </c>
    </row>
    <row r="229" spans="1:4" x14ac:dyDescent="0.25">
      <c r="A229" t="s">
        <v>78</v>
      </c>
      <c r="B229" t="s">
        <v>79</v>
      </c>
      <c r="C229">
        <v>25</v>
      </c>
      <c r="D229">
        <v>164501</v>
      </c>
    </row>
    <row r="230" spans="1:4" x14ac:dyDescent="0.25">
      <c r="A230" t="s">
        <v>1239</v>
      </c>
      <c r="C230">
        <v>1</v>
      </c>
      <c r="D230">
        <v>162856</v>
      </c>
    </row>
    <row r="231" spans="1:4" x14ac:dyDescent="0.25">
      <c r="A231" t="s">
        <v>551</v>
      </c>
      <c r="B231" t="s">
        <v>552</v>
      </c>
      <c r="C231">
        <v>3</v>
      </c>
      <c r="D231">
        <v>162889</v>
      </c>
    </row>
    <row r="232" spans="1:4" x14ac:dyDescent="0.25">
      <c r="A232" t="s">
        <v>210</v>
      </c>
      <c r="B232" t="s">
        <v>211</v>
      </c>
      <c r="C232">
        <v>14</v>
      </c>
      <c r="D232">
        <v>164561</v>
      </c>
    </row>
    <row r="233" spans="1:4" x14ac:dyDescent="0.25">
      <c r="A233" t="s">
        <v>417</v>
      </c>
      <c r="B233" t="s">
        <v>418</v>
      </c>
      <c r="C233">
        <v>3</v>
      </c>
      <c r="D233">
        <v>164568</v>
      </c>
    </row>
    <row r="234" spans="1:4" x14ac:dyDescent="0.25">
      <c r="A234" t="s">
        <v>68</v>
      </c>
      <c r="B234" t="s">
        <v>69</v>
      </c>
      <c r="C234">
        <v>26</v>
      </c>
      <c r="D234">
        <v>164620</v>
      </c>
    </row>
    <row r="235" spans="1:4" x14ac:dyDescent="0.25">
      <c r="A235" t="s">
        <v>601</v>
      </c>
      <c r="B235" t="s">
        <v>602</v>
      </c>
      <c r="C235">
        <v>1</v>
      </c>
      <c r="D235">
        <v>164722</v>
      </c>
    </row>
    <row r="236" spans="1:4" x14ac:dyDescent="0.25">
      <c r="A236" t="s">
        <v>992</v>
      </c>
      <c r="B236" t="s">
        <v>726</v>
      </c>
      <c r="C236">
        <v>2</v>
      </c>
      <c r="D236">
        <v>164759</v>
      </c>
    </row>
    <row r="237" spans="1:4" x14ac:dyDescent="0.25">
      <c r="A237" t="s">
        <v>16</v>
      </c>
      <c r="B237" t="s">
        <v>17</v>
      </c>
      <c r="C237">
        <v>29</v>
      </c>
      <c r="D237">
        <v>163029</v>
      </c>
    </row>
    <row r="238" spans="1:4" x14ac:dyDescent="0.25">
      <c r="A238" t="s">
        <v>653</v>
      </c>
      <c r="B238" t="s">
        <v>654</v>
      </c>
      <c r="C238">
        <v>5</v>
      </c>
      <c r="D238">
        <v>163131</v>
      </c>
    </row>
    <row r="239" spans="1:4" x14ac:dyDescent="0.25">
      <c r="A239" t="s">
        <v>194</v>
      </c>
      <c r="B239" t="s">
        <v>195</v>
      </c>
      <c r="C239">
        <v>4</v>
      </c>
      <c r="D239">
        <v>163279</v>
      </c>
    </row>
    <row r="240" spans="1:4" x14ac:dyDescent="0.25">
      <c r="A240" t="s">
        <v>1704</v>
      </c>
      <c r="B240" t="s">
        <v>1216</v>
      </c>
      <c r="C240">
        <v>1</v>
      </c>
      <c r="D240">
        <v>163430</v>
      </c>
    </row>
    <row r="241" spans="1:4" x14ac:dyDescent="0.25">
      <c r="A241" t="s">
        <v>280</v>
      </c>
      <c r="B241" t="s">
        <v>281</v>
      </c>
      <c r="C241">
        <v>11</v>
      </c>
      <c r="D241">
        <v>163506</v>
      </c>
    </row>
    <row r="242" spans="1:4" x14ac:dyDescent="0.25">
      <c r="A242" t="s">
        <v>645</v>
      </c>
      <c r="B242" t="s">
        <v>646</v>
      </c>
      <c r="C242">
        <v>2</v>
      </c>
      <c r="D242">
        <v>163516</v>
      </c>
    </row>
    <row r="243" spans="1:4" x14ac:dyDescent="0.25">
      <c r="A243" t="s">
        <v>615</v>
      </c>
      <c r="B243" t="s">
        <v>616</v>
      </c>
      <c r="C243">
        <v>5</v>
      </c>
      <c r="D243">
        <v>163344</v>
      </c>
    </row>
    <row r="244" spans="1:4" x14ac:dyDescent="0.25">
      <c r="A244" t="s">
        <v>565</v>
      </c>
      <c r="B244" t="s">
        <v>566</v>
      </c>
      <c r="C244">
        <v>5</v>
      </c>
      <c r="D244">
        <v>163387</v>
      </c>
    </row>
    <row r="245" spans="1:4" x14ac:dyDescent="0.25">
      <c r="A245" t="s">
        <v>747</v>
      </c>
      <c r="B245" t="s">
        <v>726</v>
      </c>
      <c r="C245">
        <v>1</v>
      </c>
      <c r="D245">
        <v>163570</v>
      </c>
    </row>
    <row r="246" spans="1:4" x14ac:dyDescent="0.25">
      <c r="A246" t="s">
        <v>164</v>
      </c>
      <c r="B246" t="s">
        <v>165</v>
      </c>
      <c r="C246">
        <v>18</v>
      </c>
      <c r="D246">
        <v>163657</v>
      </c>
    </row>
    <row r="247" spans="1:4" x14ac:dyDescent="0.25">
      <c r="A247" t="s">
        <v>122</v>
      </c>
      <c r="B247" t="s">
        <v>123</v>
      </c>
      <c r="C247">
        <v>23</v>
      </c>
      <c r="D247">
        <v>163664</v>
      </c>
    </row>
    <row r="248" spans="1:4" x14ac:dyDescent="0.25">
      <c r="A248" t="s">
        <v>1588</v>
      </c>
      <c r="C248">
        <v>1</v>
      </c>
      <c r="D248">
        <v>163531</v>
      </c>
    </row>
    <row r="249" spans="1:4" x14ac:dyDescent="0.25">
      <c r="A249" t="s">
        <v>1668</v>
      </c>
      <c r="C249">
        <v>1</v>
      </c>
      <c r="D249">
        <v>163552</v>
      </c>
    </row>
    <row r="250" spans="1:4" x14ac:dyDescent="0.25">
      <c r="A250" t="s">
        <v>1447</v>
      </c>
      <c r="B250" t="s">
        <v>1448</v>
      </c>
      <c r="C250">
        <v>1</v>
      </c>
      <c r="D250">
        <v>163751</v>
      </c>
    </row>
    <row r="251" spans="1:4" x14ac:dyDescent="0.25">
      <c r="A251" t="s">
        <v>1039</v>
      </c>
      <c r="B251" t="s">
        <v>726</v>
      </c>
      <c r="C251">
        <v>1</v>
      </c>
      <c r="D251">
        <v>163713</v>
      </c>
    </row>
    <row r="252" spans="1:4" x14ac:dyDescent="0.25">
      <c r="A252" t="s">
        <v>76</v>
      </c>
      <c r="B252" t="s">
        <v>77</v>
      </c>
      <c r="C252">
        <v>5</v>
      </c>
      <c r="D252">
        <v>163907</v>
      </c>
    </row>
    <row r="253" spans="1:4" x14ac:dyDescent="0.25">
      <c r="A253" t="s">
        <v>278</v>
      </c>
      <c r="B253" t="s">
        <v>279</v>
      </c>
      <c r="C253">
        <v>11</v>
      </c>
      <c r="D253">
        <v>163927</v>
      </c>
    </row>
    <row r="254" spans="1:4" x14ac:dyDescent="0.25">
      <c r="A254" t="s">
        <v>539</v>
      </c>
      <c r="B254" t="s">
        <v>540</v>
      </c>
      <c r="C254">
        <v>1</v>
      </c>
      <c r="D254">
        <v>163971</v>
      </c>
    </row>
    <row r="255" spans="1:4" x14ac:dyDescent="0.25">
      <c r="A255" t="s">
        <v>1471</v>
      </c>
      <c r="C255">
        <v>1</v>
      </c>
      <c r="D255">
        <v>164053</v>
      </c>
    </row>
    <row r="256" spans="1:4" x14ac:dyDescent="0.25">
      <c r="A256" t="s">
        <v>270</v>
      </c>
      <c r="B256" t="s">
        <v>271</v>
      </c>
      <c r="C256">
        <v>3</v>
      </c>
      <c r="D256">
        <v>164108</v>
      </c>
    </row>
    <row r="257" spans="1:4" x14ac:dyDescent="0.25">
      <c r="A257" t="s">
        <v>928</v>
      </c>
      <c r="B257" t="s">
        <v>929</v>
      </c>
      <c r="C257">
        <v>1</v>
      </c>
      <c r="D257">
        <v>164149</v>
      </c>
    </row>
    <row r="258" spans="1:4" x14ac:dyDescent="0.25">
      <c r="A258" t="s">
        <v>397</v>
      </c>
      <c r="B258" t="s">
        <v>398</v>
      </c>
      <c r="C258">
        <v>8</v>
      </c>
      <c r="D258">
        <v>164264</v>
      </c>
    </row>
    <row r="259" spans="1:4" x14ac:dyDescent="0.25">
      <c r="A259" t="s">
        <v>162</v>
      </c>
      <c r="B259" t="s">
        <v>163</v>
      </c>
      <c r="C259">
        <v>17</v>
      </c>
      <c r="D259">
        <v>164270</v>
      </c>
    </row>
    <row r="260" spans="1:4" x14ac:dyDescent="0.25">
      <c r="A260" t="s">
        <v>1213</v>
      </c>
      <c r="C260">
        <v>1</v>
      </c>
      <c r="D260">
        <v>164192</v>
      </c>
    </row>
    <row r="261" spans="1:4" x14ac:dyDescent="0.25">
      <c r="A261" t="s">
        <v>1314</v>
      </c>
      <c r="C261">
        <v>1</v>
      </c>
      <c r="D261">
        <v>164437</v>
      </c>
    </row>
    <row r="262" spans="1:4" x14ac:dyDescent="0.25">
      <c r="A262" t="s">
        <v>1504</v>
      </c>
      <c r="C262">
        <v>1</v>
      </c>
      <c r="D262">
        <v>164485</v>
      </c>
    </row>
    <row r="263" spans="1:4" x14ac:dyDescent="0.25">
      <c r="A263" t="s">
        <v>1032</v>
      </c>
      <c r="B263" t="s">
        <v>1033</v>
      </c>
      <c r="C263">
        <v>2</v>
      </c>
      <c r="D263">
        <v>166252</v>
      </c>
    </row>
    <row r="264" spans="1:4" x14ac:dyDescent="0.25">
      <c r="A264" t="s">
        <v>882</v>
      </c>
      <c r="B264" t="s">
        <v>883</v>
      </c>
      <c r="C264">
        <v>3</v>
      </c>
      <c r="D264">
        <v>166272</v>
      </c>
    </row>
    <row r="265" spans="1:4" x14ac:dyDescent="0.25">
      <c r="A265" t="s">
        <v>769</v>
      </c>
      <c r="B265" t="s">
        <v>770</v>
      </c>
      <c r="C265">
        <v>4</v>
      </c>
      <c r="D265">
        <v>166278</v>
      </c>
    </row>
    <row r="266" spans="1:4" x14ac:dyDescent="0.25">
      <c r="A266" t="s">
        <v>527</v>
      </c>
      <c r="B266" t="s">
        <v>528</v>
      </c>
      <c r="C266">
        <v>5</v>
      </c>
      <c r="D266">
        <v>166294</v>
      </c>
    </row>
    <row r="267" spans="1:4" x14ac:dyDescent="0.25">
      <c r="A267" t="s">
        <v>1250</v>
      </c>
      <c r="B267" t="s">
        <v>726</v>
      </c>
      <c r="C267">
        <v>1</v>
      </c>
      <c r="D267">
        <v>166313</v>
      </c>
    </row>
    <row r="268" spans="1:4" x14ac:dyDescent="0.25">
      <c r="A268" t="s">
        <v>1719</v>
      </c>
      <c r="B268" t="s">
        <v>726</v>
      </c>
      <c r="C268">
        <v>1</v>
      </c>
      <c r="D268">
        <v>164954</v>
      </c>
    </row>
    <row r="269" spans="1:4" x14ac:dyDescent="0.25">
      <c r="A269" t="s">
        <v>10</v>
      </c>
      <c r="B269" t="s">
        <v>11</v>
      </c>
      <c r="C269">
        <v>54</v>
      </c>
      <c r="D269">
        <v>165004</v>
      </c>
    </row>
    <row r="270" spans="1:4" x14ac:dyDescent="0.25">
      <c r="A270" t="s">
        <v>334</v>
      </c>
      <c r="B270" t="s">
        <v>335</v>
      </c>
      <c r="C270">
        <v>6</v>
      </c>
      <c r="D270">
        <v>165005</v>
      </c>
    </row>
    <row r="271" spans="1:4" x14ac:dyDescent="0.25">
      <c r="A271" t="s">
        <v>1219</v>
      </c>
      <c r="C271">
        <v>1</v>
      </c>
      <c r="D271">
        <v>165035</v>
      </c>
    </row>
    <row r="272" spans="1:4" x14ac:dyDescent="0.25">
      <c r="A272" t="s">
        <v>1298</v>
      </c>
      <c r="C272">
        <v>1</v>
      </c>
      <c r="D272">
        <v>165043</v>
      </c>
    </row>
    <row r="273" spans="1:4" x14ac:dyDescent="0.25">
      <c r="A273" t="s">
        <v>1037</v>
      </c>
      <c r="B273" t="s">
        <v>1038</v>
      </c>
      <c r="C273">
        <v>2</v>
      </c>
      <c r="D273">
        <v>165061</v>
      </c>
    </row>
    <row r="274" spans="1:4" x14ac:dyDescent="0.25">
      <c r="A274" t="s">
        <v>236</v>
      </c>
      <c r="B274" t="s">
        <v>237</v>
      </c>
      <c r="C274">
        <v>12</v>
      </c>
      <c r="D274">
        <v>165101</v>
      </c>
    </row>
    <row r="275" spans="1:4" x14ac:dyDescent="0.25">
      <c r="A275" t="s">
        <v>495</v>
      </c>
      <c r="B275" t="s">
        <v>496</v>
      </c>
      <c r="C275">
        <v>8</v>
      </c>
      <c r="D275">
        <v>165102</v>
      </c>
    </row>
    <row r="276" spans="1:4" x14ac:dyDescent="0.25">
      <c r="A276" t="s">
        <v>1014</v>
      </c>
      <c r="B276" t="s">
        <v>726</v>
      </c>
      <c r="C276">
        <v>1</v>
      </c>
      <c r="D276">
        <v>165166</v>
      </c>
    </row>
    <row r="277" spans="1:4" x14ac:dyDescent="0.25">
      <c r="A277" t="s">
        <v>687</v>
      </c>
      <c r="B277" t="s">
        <v>688</v>
      </c>
      <c r="C277">
        <v>2</v>
      </c>
      <c r="D277">
        <v>165288</v>
      </c>
    </row>
    <row r="278" spans="1:4" x14ac:dyDescent="0.25">
      <c r="A278" t="s">
        <v>449</v>
      </c>
      <c r="B278" t="s">
        <v>450</v>
      </c>
      <c r="C278">
        <v>5</v>
      </c>
      <c r="D278">
        <v>165311</v>
      </c>
    </row>
    <row r="279" spans="1:4" x14ac:dyDescent="0.25">
      <c r="A279" t="s">
        <v>1004</v>
      </c>
      <c r="B279" t="s">
        <v>726</v>
      </c>
      <c r="C279">
        <v>2</v>
      </c>
      <c r="D279">
        <v>165333</v>
      </c>
    </row>
    <row r="280" spans="1:4" x14ac:dyDescent="0.25">
      <c r="A280" t="s">
        <v>675</v>
      </c>
      <c r="B280" t="s">
        <v>676</v>
      </c>
      <c r="C280">
        <v>5</v>
      </c>
      <c r="D280">
        <v>165334</v>
      </c>
    </row>
    <row r="281" spans="1:4" x14ac:dyDescent="0.25">
      <c r="A281" t="s">
        <v>1508</v>
      </c>
      <c r="C281">
        <v>1</v>
      </c>
      <c r="D281">
        <v>165350</v>
      </c>
    </row>
    <row r="282" spans="1:4" x14ac:dyDescent="0.25">
      <c r="A282" t="s">
        <v>206</v>
      </c>
      <c r="B282" t="s">
        <v>207</v>
      </c>
      <c r="C282">
        <v>14</v>
      </c>
      <c r="D282">
        <v>165537</v>
      </c>
    </row>
    <row r="283" spans="1:4" x14ac:dyDescent="0.25">
      <c r="A283" t="s">
        <v>613</v>
      </c>
      <c r="B283" t="s">
        <v>614</v>
      </c>
      <c r="C283">
        <v>4</v>
      </c>
      <c r="D283">
        <v>165579</v>
      </c>
    </row>
    <row r="284" spans="1:4" x14ac:dyDescent="0.25">
      <c r="A284" t="s">
        <v>196</v>
      </c>
      <c r="B284" t="s">
        <v>197</v>
      </c>
      <c r="C284">
        <v>12</v>
      </c>
      <c r="D284">
        <v>165606</v>
      </c>
    </row>
    <row r="285" spans="1:4" x14ac:dyDescent="0.25">
      <c r="A285" t="s">
        <v>244</v>
      </c>
      <c r="B285" t="s">
        <v>245</v>
      </c>
      <c r="C285">
        <v>8</v>
      </c>
      <c r="D285">
        <v>165613</v>
      </c>
    </row>
    <row r="286" spans="1:4" x14ac:dyDescent="0.25">
      <c r="A286" t="s">
        <v>1411</v>
      </c>
      <c r="C286">
        <v>1</v>
      </c>
      <c r="D286">
        <v>165659</v>
      </c>
    </row>
    <row r="287" spans="1:4" x14ac:dyDescent="0.25">
      <c r="A287" t="s">
        <v>328</v>
      </c>
      <c r="B287" t="s">
        <v>329</v>
      </c>
      <c r="C287">
        <v>5</v>
      </c>
      <c r="D287">
        <v>165674</v>
      </c>
    </row>
    <row r="288" spans="1:4" x14ac:dyDescent="0.25">
      <c r="A288" t="s">
        <v>90</v>
      </c>
      <c r="B288" t="s">
        <v>91</v>
      </c>
      <c r="C288">
        <v>2</v>
      </c>
      <c r="D288">
        <v>165688</v>
      </c>
    </row>
    <row r="289" spans="1:4" x14ac:dyDescent="0.25">
      <c r="A289" t="s">
        <v>1433</v>
      </c>
      <c r="B289" t="s">
        <v>726</v>
      </c>
      <c r="C289">
        <v>1</v>
      </c>
      <c r="D289">
        <v>165907</v>
      </c>
    </row>
    <row r="290" spans="1:4" x14ac:dyDescent="0.25">
      <c r="A290" t="s">
        <v>1209</v>
      </c>
      <c r="C290">
        <v>1</v>
      </c>
      <c r="D290">
        <v>166015</v>
      </c>
    </row>
    <row r="291" spans="1:4" x14ac:dyDescent="0.25">
      <c r="A291" t="s">
        <v>102</v>
      </c>
      <c r="B291" t="s">
        <v>103</v>
      </c>
      <c r="C291">
        <v>18</v>
      </c>
      <c r="D291">
        <v>166039</v>
      </c>
    </row>
    <row r="292" spans="1:4" x14ac:dyDescent="0.25">
      <c r="A292" t="s">
        <v>689</v>
      </c>
      <c r="B292" t="s">
        <v>690</v>
      </c>
      <c r="C292">
        <v>3</v>
      </c>
      <c r="D292">
        <v>166074</v>
      </c>
    </row>
    <row r="293" spans="1:4" x14ac:dyDescent="0.25">
      <c r="A293" t="s">
        <v>296</v>
      </c>
      <c r="B293" t="s">
        <v>297</v>
      </c>
      <c r="C293">
        <v>3</v>
      </c>
      <c r="D293">
        <v>166103</v>
      </c>
    </row>
    <row r="294" spans="1:4" x14ac:dyDescent="0.25">
      <c r="A294" t="s">
        <v>256</v>
      </c>
      <c r="B294" t="s">
        <v>257</v>
      </c>
      <c r="C294">
        <v>8</v>
      </c>
      <c r="D294">
        <v>167490</v>
      </c>
    </row>
    <row r="295" spans="1:4" x14ac:dyDescent="0.25">
      <c r="A295" t="s">
        <v>968</v>
      </c>
      <c r="B295" t="s">
        <v>728</v>
      </c>
      <c r="C295">
        <v>1</v>
      </c>
      <c r="D295">
        <v>166413</v>
      </c>
    </row>
    <row r="296" spans="1:4" x14ac:dyDescent="0.25">
      <c r="A296" t="s">
        <v>1464</v>
      </c>
      <c r="B296" t="s">
        <v>726</v>
      </c>
      <c r="C296">
        <v>1</v>
      </c>
      <c r="D296">
        <v>167559</v>
      </c>
    </row>
    <row r="297" spans="1:4" x14ac:dyDescent="0.25">
      <c r="A297" t="s">
        <v>579</v>
      </c>
      <c r="B297" t="s">
        <v>580</v>
      </c>
      <c r="C297">
        <v>6</v>
      </c>
      <c r="D297">
        <v>167570</v>
      </c>
    </row>
    <row r="298" spans="1:4" x14ac:dyDescent="0.25">
      <c r="A298" t="s">
        <v>683</v>
      </c>
      <c r="B298" t="s">
        <v>684</v>
      </c>
      <c r="C298">
        <v>1</v>
      </c>
      <c r="D298">
        <v>167668</v>
      </c>
    </row>
    <row r="299" spans="1:4" x14ac:dyDescent="0.25">
      <c r="A299" t="s">
        <v>58</v>
      </c>
      <c r="B299" t="s">
        <v>59</v>
      </c>
      <c r="C299">
        <v>27</v>
      </c>
      <c r="D299">
        <v>167679</v>
      </c>
    </row>
    <row r="300" spans="1:4" x14ac:dyDescent="0.25">
      <c r="A300" t="s">
        <v>553</v>
      </c>
      <c r="B300" t="s">
        <v>554</v>
      </c>
      <c r="C300">
        <v>5</v>
      </c>
      <c r="D300">
        <v>167680</v>
      </c>
    </row>
    <row r="301" spans="1:4" x14ac:dyDescent="0.25">
      <c r="A301" t="s">
        <v>282</v>
      </c>
      <c r="B301" t="s">
        <v>283</v>
      </c>
      <c r="C301">
        <v>10</v>
      </c>
      <c r="D301">
        <v>167696</v>
      </c>
    </row>
    <row r="302" spans="1:4" x14ac:dyDescent="0.25">
      <c r="A302" t="s">
        <v>1678</v>
      </c>
      <c r="C302">
        <v>1</v>
      </c>
      <c r="D302">
        <v>166477</v>
      </c>
    </row>
    <row r="303" spans="1:4" x14ac:dyDescent="0.25">
      <c r="A303" t="s">
        <v>459</v>
      </c>
      <c r="B303" t="s">
        <v>460</v>
      </c>
      <c r="C303">
        <v>7</v>
      </c>
      <c r="D303">
        <v>166521</v>
      </c>
    </row>
    <row r="304" spans="1:4" x14ac:dyDescent="0.25">
      <c r="A304" t="s">
        <v>224</v>
      </c>
      <c r="B304" t="s">
        <v>225</v>
      </c>
      <c r="C304">
        <v>11</v>
      </c>
      <c r="D304">
        <v>166534</v>
      </c>
    </row>
    <row r="305" spans="1:4" x14ac:dyDescent="0.25">
      <c r="A305" t="s">
        <v>713</v>
      </c>
      <c r="B305" t="s">
        <v>714</v>
      </c>
      <c r="C305">
        <v>1</v>
      </c>
      <c r="D305">
        <v>166572</v>
      </c>
    </row>
    <row r="306" spans="1:4" x14ac:dyDescent="0.25">
      <c r="A306" t="s">
        <v>860</v>
      </c>
      <c r="B306" t="s">
        <v>726</v>
      </c>
      <c r="C306">
        <v>2</v>
      </c>
      <c r="D306">
        <v>166580</v>
      </c>
    </row>
    <row r="307" spans="1:4" x14ac:dyDescent="0.25">
      <c r="A307" t="s">
        <v>1518</v>
      </c>
      <c r="B307" t="s">
        <v>1519</v>
      </c>
      <c r="C307">
        <v>1</v>
      </c>
      <c r="D307">
        <v>166673</v>
      </c>
    </row>
    <row r="308" spans="1:4" x14ac:dyDescent="0.25">
      <c r="A308" t="s">
        <v>1597</v>
      </c>
      <c r="B308" t="s">
        <v>1598</v>
      </c>
      <c r="C308">
        <v>1</v>
      </c>
      <c r="D308">
        <v>166682</v>
      </c>
    </row>
    <row r="309" spans="1:4" x14ac:dyDescent="0.25">
      <c r="A309" t="s">
        <v>82</v>
      </c>
      <c r="B309" t="s">
        <v>83</v>
      </c>
      <c r="C309">
        <v>1</v>
      </c>
      <c r="D309">
        <v>166736</v>
      </c>
    </row>
    <row r="310" spans="1:4" x14ac:dyDescent="0.25">
      <c r="A310" t="s">
        <v>258</v>
      </c>
      <c r="B310" t="s">
        <v>259</v>
      </c>
      <c r="C310">
        <v>9</v>
      </c>
      <c r="D310">
        <v>166783</v>
      </c>
    </row>
    <row r="311" spans="1:4" x14ac:dyDescent="0.25">
      <c r="A311" t="s">
        <v>1454</v>
      </c>
      <c r="B311" t="s">
        <v>726</v>
      </c>
      <c r="C311">
        <v>1</v>
      </c>
      <c r="D311">
        <v>166904</v>
      </c>
    </row>
    <row r="312" spans="1:4" x14ac:dyDescent="0.25">
      <c r="A312" t="s">
        <v>304</v>
      </c>
      <c r="B312" t="s">
        <v>305</v>
      </c>
      <c r="C312">
        <v>11</v>
      </c>
      <c r="D312">
        <v>166905</v>
      </c>
    </row>
    <row r="313" spans="1:4" x14ac:dyDescent="0.25">
      <c r="A313" t="s">
        <v>547</v>
      </c>
      <c r="B313" t="s">
        <v>548</v>
      </c>
      <c r="C313">
        <v>6</v>
      </c>
      <c r="D313">
        <v>166934</v>
      </c>
    </row>
    <row r="314" spans="1:4" x14ac:dyDescent="0.25">
      <c r="A314" t="s">
        <v>198</v>
      </c>
      <c r="B314" t="s">
        <v>199</v>
      </c>
      <c r="C314">
        <v>3</v>
      </c>
      <c r="D314">
        <v>166958</v>
      </c>
    </row>
    <row r="315" spans="1:4" x14ac:dyDescent="0.25">
      <c r="A315" t="s">
        <v>302</v>
      </c>
      <c r="B315" t="s">
        <v>303</v>
      </c>
      <c r="C315">
        <v>9</v>
      </c>
      <c r="D315">
        <v>166967</v>
      </c>
    </row>
    <row r="316" spans="1:4" x14ac:dyDescent="0.25">
      <c r="A316" t="s">
        <v>110</v>
      </c>
      <c r="B316" t="s">
        <v>111</v>
      </c>
      <c r="C316">
        <v>2</v>
      </c>
      <c r="D316">
        <v>167100</v>
      </c>
    </row>
    <row r="317" spans="1:4" x14ac:dyDescent="0.25">
      <c r="A317" t="s">
        <v>312</v>
      </c>
      <c r="B317" t="s">
        <v>313</v>
      </c>
      <c r="C317">
        <v>11</v>
      </c>
      <c r="D317">
        <v>167161</v>
      </c>
    </row>
    <row r="318" spans="1:4" x14ac:dyDescent="0.25">
      <c r="A318" t="s">
        <v>961</v>
      </c>
      <c r="B318" t="s">
        <v>785</v>
      </c>
      <c r="C318">
        <v>2</v>
      </c>
      <c r="D318">
        <v>167319</v>
      </c>
    </row>
    <row r="319" spans="1:4" x14ac:dyDescent="0.25">
      <c r="A319" t="s">
        <v>827</v>
      </c>
      <c r="B319" t="s">
        <v>726</v>
      </c>
      <c r="C319">
        <v>1</v>
      </c>
      <c r="D319">
        <v>167383</v>
      </c>
    </row>
    <row r="320" spans="1:4" x14ac:dyDescent="0.25">
      <c r="A320" t="s">
        <v>741</v>
      </c>
      <c r="B320" t="s">
        <v>728</v>
      </c>
      <c r="C320">
        <v>4</v>
      </c>
      <c r="D320">
        <v>167387</v>
      </c>
    </row>
    <row r="321" spans="1:4" x14ac:dyDescent="0.25">
      <c r="A321" t="s">
        <v>1127</v>
      </c>
      <c r="B321" t="s">
        <v>1126</v>
      </c>
      <c r="C321">
        <v>2</v>
      </c>
      <c r="D321">
        <v>167462</v>
      </c>
    </row>
    <row r="322" spans="1:4" x14ac:dyDescent="0.25">
      <c r="A322" t="s">
        <v>381</v>
      </c>
      <c r="B322" t="s">
        <v>382</v>
      </c>
      <c r="C322">
        <v>1</v>
      </c>
      <c r="D322">
        <v>167468</v>
      </c>
    </row>
    <row r="323" spans="1:4" x14ac:dyDescent="0.25">
      <c r="A323" t="s">
        <v>1387</v>
      </c>
      <c r="C323">
        <v>1</v>
      </c>
      <c r="D323">
        <v>167806</v>
      </c>
    </row>
    <row r="324" spans="1:4" x14ac:dyDescent="0.25">
      <c r="A324" t="s">
        <v>292</v>
      </c>
      <c r="B324" t="s">
        <v>293</v>
      </c>
      <c r="C324">
        <v>13</v>
      </c>
      <c r="D324">
        <v>168790</v>
      </c>
    </row>
    <row r="325" spans="1:4" x14ac:dyDescent="0.25">
      <c r="A325" t="s">
        <v>421</v>
      </c>
      <c r="B325" t="s">
        <v>422</v>
      </c>
      <c r="C325">
        <v>1</v>
      </c>
      <c r="D325">
        <v>168826</v>
      </c>
    </row>
    <row r="326" spans="1:4" x14ac:dyDescent="0.25">
      <c r="A326" t="s">
        <v>128</v>
      </c>
      <c r="B326" t="s">
        <v>129</v>
      </c>
      <c r="C326">
        <v>21</v>
      </c>
      <c r="D326">
        <v>168881</v>
      </c>
    </row>
    <row r="327" spans="1:4" x14ac:dyDescent="0.25">
      <c r="A327" t="s">
        <v>134</v>
      </c>
      <c r="B327" t="s">
        <v>135</v>
      </c>
      <c r="C327">
        <v>23</v>
      </c>
      <c r="D327">
        <v>168906</v>
      </c>
    </row>
    <row r="328" spans="1:4" x14ac:dyDescent="0.25">
      <c r="A328" t="s">
        <v>62</v>
      </c>
      <c r="B328" t="s">
        <v>63</v>
      </c>
      <c r="C328">
        <v>11</v>
      </c>
      <c r="D328">
        <v>168914</v>
      </c>
    </row>
    <row r="329" spans="1:4" x14ac:dyDescent="0.25">
      <c r="A329" t="s">
        <v>32</v>
      </c>
      <c r="B329" t="s">
        <v>33</v>
      </c>
      <c r="C329">
        <v>36</v>
      </c>
      <c r="D329">
        <v>168923</v>
      </c>
    </row>
    <row r="330" spans="1:4" x14ac:dyDescent="0.25">
      <c r="A330" t="s">
        <v>727</v>
      </c>
      <c r="B330" t="s">
        <v>728</v>
      </c>
      <c r="C330">
        <v>4</v>
      </c>
      <c r="D330">
        <v>167871</v>
      </c>
    </row>
    <row r="331" spans="1:4" x14ac:dyDescent="0.25">
      <c r="A331" t="s">
        <v>1258</v>
      </c>
      <c r="C331">
        <v>1</v>
      </c>
      <c r="D331">
        <v>167878</v>
      </c>
    </row>
    <row r="332" spans="1:4" x14ac:dyDescent="0.25">
      <c r="A332" t="s">
        <v>387</v>
      </c>
      <c r="B332" t="s">
        <v>388</v>
      </c>
      <c r="C332">
        <v>1</v>
      </c>
      <c r="D332">
        <v>168008</v>
      </c>
    </row>
    <row r="333" spans="1:4" x14ac:dyDescent="0.25">
      <c r="A333" t="s">
        <v>70</v>
      </c>
      <c r="B333" t="s">
        <v>71</v>
      </c>
      <c r="C333">
        <v>28</v>
      </c>
      <c r="D333">
        <v>168135</v>
      </c>
    </row>
    <row r="334" spans="1:4" x14ac:dyDescent="0.25">
      <c r="A334" t="s">
        <v>1657</v>
      </c>
      <c r="B334" t="s">
        <v>1658</v>
      </c>
      <c r="C334">
        <v>1</v>
      </c>
      <c r="D334">
        <v>168150</v>
      </c>
    </row>
    <row r="335" spans="1:4" x14ac:dyDescent="0.25">
      <c r="A335" t="s">
        <v>875</v>
      </c>
      <c r="B335" t="s">
        <v>785</v>
      </c>
      <c r="C335">
        <v>2</v>
      </c>
      <c r="D335">
        <v>168070</v>
      </c>
    </row>
    <row r="336" spans="1:4" x14ac:dyDescent="0.25">
      <c r="A336" t="s">
        <v>959</v>
      </c>
      <c r="B336" t="s">
        <v>960</v>
      </c>
      <c r="C336">
        <v>3</v>
      </c>
      <c r="D336">
        <v>168216</v>
      </c>
    </row>
    <row r="337" spans="1:4" x14ac:dyDescent="0.25">
      <c r="A337" t="s">
        <v>1486</v>
      </c>
      <c r="C337">
        <v>1</v>
      </c>
      <c r="D337">
        <v>168405</v>
      </c>
    </row>
    <row r="338" spans="1:4" x14ac:dyDescent="0.25">
      <c r="A338" t="s">
        <v>525</v>
      </c>
      <c r="B338" t="s">
        <v>526</v>
      </c>
      <c r="C338">
        <v>1</v>
      </c>
      <c r="D338">
        <v>168434</v>
      </c>
    </row>
    <row r="339" spans="1:4" x14ac:dyDescent="0.25">
      <c r="A339" t="s">
        <v>1262</v>
      </c>
      <c r="C339">
        <v>1</v>
      </c>
      <c r="D339">
        <v>168436</v>
      </c>
    </row>
    <row r="340" spans="1:4" x14ac:dyDescent="0.25">
      <c r="A340" t="s">
        <v>36</v>
      </c>
      <c r="B340" t="s">
        <v>37</v>
      </c>
      <c r="C340">
        <v>30</v>
      </c>
      <c r="D340">
        <v>168600</v>
      </c>
    </row>
    <row r="341" spans="1:4" x14ac:dyDescent="0.25">
      <c r="A341" t="s">
        <v>531</v>
      </c>
      <c r="B341" t="s">
        <v>532</v>
      </c>
      <c r="C341">
        <v>1</v>
      </c>
      <c r="D341">
        <v>168602</v>
      </c>
    </row>
    <row r="342" spans="1:4" x14ac:dyDescent="0.25">
      <c r="A342" t="s">
        <v>1155</v>
      </c>
      <c r="B342" t="s">
        <v>1156</v>
      </c>
      <c r="C342">
        <v>1</v>
      </c>
      <c r="D342">
        <v>168621</v>
      </c>
    </row>
    <row r="343" spans="1:4" x14ac:dyDescent="0.25">
      <c r="A343" t="s">
        <v>1373</v>
      </c>
      <c r="B343" t="s">
        <v>1374</v>
      </c>
      <c r="C343">
        <v>1</v>
      </c>
      <c r="D343">
        <v>168627</v>
      </c>
    </row>
    <row r="344" spans="1:4" x14ac:dyDescent="0.25">
      <c r="A344" t="s">
        <v>751</v>
      </c>
      <c r="B344" t="s">
        <v>726</v>
      </c>
      <c r="C344">
        <v>1</v>
      </c>
      <c r="D344">
        <v>168639</v>
      </c>
    </row>
    <row r="345" spans="1:4" x14ac:dyDescent="0.25">
      <c r="A345" t="s">
        <v>373</v>
      </c>
      <c r="B345" t="s">
        <v>374</v>
      </c>
      <c r="C345">
        <v>5</v>
      </c>
      <c r="D345">
        <v>168651</v>
      </c>
    </row>
    <row r="346" spans="1:4" x14ac:dyDescent="0.25">
      <c r="A346" t="s">
        <v>30</v>
      </c>
      <c r="B346" t="s">
        <v>31</v>
      </c>
      <c r="C346">
        <v>38</v>
      </c>
      <c r="D346">
        <v>168675</v>
      </c>
    </row>
    <row r="347" spans="1:4" x14ac:dyDescent="0.25">
      <c r="A347" t="s">
        <v>1218</v>
      </c>
      <c r="C347">
        <v>1</v>
      </c>
      <c r="D347">
        <v>169012</v>
      </c>
    </row>
    <row r="348" spans="1:4" x14ac:dyDescent="0.25">
      <c r="A348" t="s">
        <v>46</v>
      </c>
      <c r="B348" t="s">
        <v>47</v>
      </c>
      <c r="C348">
        <v>28</v>
      </c>
      <c r="D348">
        <v>169905</v>
      </c>
    </row>
    <row r="349" spans="1:4" x14ac:dyDescent="0.25">
      <c r="A349" t="s">
        <v>1707</v>
      </c>
      <c r="C349">
        <v>1</v>
      </c>
      <c r="D349">
        <v>169930</v>
      </c>
    </row>
    <row r="350" spans="1:4" x14ac:dyDescent="0.25">
      <c r="A350" t="s">
        <v>1248</v>
      </c>
      <c r="C350">
        <v>1</v>
      </c>
      <c r="D350">
        <v>169943</v>
      </c>
    </row>
    <row r="351" spans="1:4" x14ac:dyDescent="0.25">
      <c r="A351" t="s">
        <v>780</v>
      </c>
      <c r="B351" t="s">
        <v>781</v>
      </c>
      <c r="C351">
        <v>3</v>
      </c>
      <c r="D351">
        <v>169971</v>
      </c>
    </row>
    <row r="352" spans="1:4" x14ac:dyDescent="0.25">
      <c r="A352" t="s">
        <v>222</v>
      </c>
      <c r="B352" t="s">
        <v>223</v>
      </c>
      <c r="C352">
        <v>12</v>
      </c>
      <c r="D352">
        <v>169998</v>
      </c>
    </row>
    <row r="353" spans="1:4" x14ac:dyDescent="0.25">
      <c r="A353" t="s">
        <v>1641</v>
      </c>
      <c r="B353" t="s">
        <v>726</v>
      </c>
      <c r="C353">
        <v>1</v>
      </c>
      <c r="D353">
        <v>170049</v>
      </c>
    </row>
    <row r="354" spans="1:4" x14ac:dyDescent="0.25">
      <c r="A354" t="s">
        <v>250</v>
      </c>
      <c r="B354" t="s">
        <v>251</v>
      </c>
      <c r="C354">
        <v>4</v>
      </c>
      <c r="D354">
        <v>170052</v>
      </c>
    </row>
    <row r="355" spans="1:4" x14ac:dyDescent="0.25">
      <c r="A355" t="s">
        <v>98</v>
      </c>
      <c r="B355" t="s">
        <v>99</v>
      </c>
      <c r="C355">
        <v>23</v>
      </c>
      <c r="D355">
        <v>170055</v>
      </c>
    </row>
    <row r="356" spans="1:4" x14ac:dyDescent="0.25">
      <c r="A356" t="s">
        <v>344</v>
      </c>
      <c r="B356" t="s">
        <v>345</v>
      </c>
      <c r="C356">
        <v>10</v>
      </c>
      <c r="D356">
        <v>170095</v>
      </c>
    </row>
    <row r="357" spans="1:4" x14ac:dyDescent="0.25">
      <c r="A357" t="s">
        <v>599</v>
      </c>
      <c r="B357" t="s">
        <v>600</v>
      </c>
      <c r="C357">
        <v>6</v>
      </c>
      <c r="D357">
        <v>170098</v>
      </c>
    </row>
    <row r="358" spans="1:4" x14ac:dyDescent="0.25">
      <c r="A358" t="s">
        <v>1053</v>
      </c>
      <c r="B358" t="s">
        <v>1054</v>
      </c>
      <c r="C358">
        <v>2</v>
      </c>
      <c r="D358">
        <v>169170</v>
      </c>
    </row>
    <row r="359" spans="1:4" x14ac:dyDescent="0.25">
      <c r="A359" t="s">
        <v>671</v>
      </c>
      <c r="B359" t="s">
        <v>672</v>
      </c>
      <c r="C359">
        <v>4</v>
      </c>
      <c r="D359">
        <v>169099</v>
      </c>
    </row>
    <row r="360" spans="1:4" x14ac:dyDescent="0.25">
      <c r="A360" t="s">
        <v>86</v>
      </c>
      <c r="B360" t="s">
        <v>87</v>
      </c>
      <c r="C360">
        <v>25</v>
      </c>
      <c r="D360">
        <v>169191</v>
      </c>
    </row>
    <row r="361" spans="1:4" x14ac:dyDescent="0.25">
      <c r="A361" t="s">
        <v>24</v>
      </c>
      <c r="B361" t="s">
        <v>25</v>
      </c>
      <c r="C361">
        <v>18</v>
      </c>
      <c r="D361">
        <v>169293</v>
      </c>
    </row>
    <row r="362" spans="1:4" x14ac:dyDescent="0.25">
      <c r="A362" t="s">
        <v>752</v>
      </c>
      <c r="B362" t="s">
        <v>728</v>
      </c>
      <c r="C362">
        <v>2</v>
      </c>
      <c r="D362">
        <v>169308</v>
      </c>
    </row>
    <row r="363" spans="1:4" x14ac:dyDescent="0.25">
      <c r="A363" t="s">
        <v>20</v>
      </c>
      <c r="B363" t="s">
        <v>21</v>
      </c>
      <c r="C363">
        <v>24</v>
      </c>
      <c r="D363">
        <v>169338</v>
      </c>
    </row>
    <row r="364" spans="1:4" x14ac:dyDescent="0.25">
      <c r="A364" t="s">
        <v>529</v>
      </c>
      <c r="B364" t="s">
        <v>530</v>
      </c>
      <c r="C364">
        <v>2</v>
      </c>
      <c r="D364">
        <v>169341</v>
      </c>
    </row>
    <row r="365" spans="1:4" x14ac:dyDescent="0.25">
      <c r="A365" t="s">
        <v>158</v>
      </c>
      <c r="B365" t="s">
        <v>159</v>
      </c>
      <c r="C365">
        <v>13</v>
      </c>
      <c r="D365">
        <v>169383</v>
      </c>
    </row>
    <row r="366" spans="1:4" x14ac:dyDescent="0.25">
      <c r="A366" t="s">
        <v>1062</v>
      </c>
      <c r="B366" t="s">
        <v>726</v>
      </c>
      <c r="C366">
        <v>2</v>
      </c>
      <c r="D366">
        <v>169402</v>
      </c>
    </row>
    <row r="367" spans="1:4" x14ac:dyDescent="0.25">
      <c r="A367" t="s">
        <v>112</v>
      </c>
      <c r="B367" t="s">
        <v>113</v>
      </c>
      <c r="C367">
        <v>1</v>
      </c>
      <c r="D367">
        <v>169515</v>
      </c>
    </row>
    <row r="368" spans="1:4" x14ac:dyDescent="0.25">
      <c r="A368" t="s">
        <v>8</v>
      </c>
      <c r="B368" t="s">
        <v>9</v>
      </c>
      <c r="C368">
        <v>3</v>
      </c>
      <c r="D368">
        <v>169516</v>
      </c>
    </row>
    <row r="369" spans="1:4" x14ac:dyDescent="0.25">
      <c r="A369" t="s">
        <v>1726</v>
      </c>
      <c r="B369" t="s">
        <v>1727</v>
      </c>
      <c r="C369">
        <v>1</v>
      </c>
      <c r="D369">
        <v>169550</v>
      </c>
    </row>
    <row r="370" spans="1:4" x14ac:dyDescent="0.25">
      <c r="A370" t="s">
        <v>1023</v>
      </c>
      <c r="B370" t="s">
        <v>728</v>
      </c>
      <c r="C370">
        <v>2</v>
      </c>
      <c r="D370">
        <v>169604</v>
      </c>
    </row>
    <row r="371" spans="1:4" x14ac:dyDescent="0.25">
      <c r="A371" t="s">
        <v>1410</v>
      </c>
      <c r="C371">
        <v>1</v>
      </c>
      <c r="D371">
        <v>169682</v>
      </c>
    </row>
    <row r="372" spans="1:4" x14ac:dyDescent="0.25">
      <c r="A372" t="s">
        <v>479</v>
      </c>
      <c r="B372" t="s">
        <v>480</v>
      </c>
      <c r="C372">
        <v>1</v>
      </c>
      <c r="D372">
        <v>169795</v>
      </c>
    </row>
    <row r="373" spans="1:4" x14ac:dyDescent="0.25">
      <c r="A373" t="s">
        <v>1141</v>
      </c>
      <c r="B373" t="s">
        <v>1142</v>
      </c>
      <c r="C373">
        <v>2</v>
      </c>
      <c r="D373">
        <v>169861</v>
      </c>
    </row>
    <row r="374" spans="1:4" x14ac:dyDescent="0.25">
      <c r="A374" t="s">
        <v>379</v>
      </c>
      <c r="B374" t="s">
        <v>380</v>
      </c>
      <c r="C374">
        <v>2</v>
      </c>
      <c r="D374">
        <v>171032</v>
      </c>
    </row>
    <row r="375" spans="1:4" x14ac:dyDescent="0.25">
      <c r="A375" t="s">
        <v>308</v>
      </c>
      <c r="B375" t="s">
        <v>309</v>
      </c>
      <c r="C375">
        <v>7</v>
      </c>
      <c r="D375">
        <v>171050</v>
      </c>
    </row>
    <row r="376" spans="1:4" x14ac:dyDescent="0.25">
      <c r="A376" t="s">
        <v>182</v>
      </c>
      <c r="B376" t="s">
        <v>183</v>
      </c>
      <c r="C376">
        <v>17</v>
      </c>
      <c r="D376">
        <v>171080</v>
      </c>
    </row>
    <row r="377" spans="1:4" x14ac:dyDescent="0.25">
      <c r="A377" t="s">
        <v>439</v>
      </c>
      <c r="B377" t="s">
        <v>440</v>
      </c>
      <c r="C377">
        <v>6</v>
      </c>
      <c r="D377">
        <v>171096</v>
      </c>
    </row>
    <row r="378" spans="1:4" x14ac:dyDescent="0.25">
      <c r="A378" t="s">
        <v>290</v>
      </c>
      <c r="B378" t="s">
        <v>291</v>
      </c>
      <c r="C378">
        <v>11</v>
      </c>
      <c r="D378">
        <v>171102</v>
      </c>
    </row>
    <row r="379" spans="1:4" x14ac:dyDescent="0.25">
      <c r="A379" t="s">
        <v>858</v>
      </c>
      <c r="B379" t="s">
        <v>859</v>
      </c>
      <c r="C379">
        <v>3</v>
      </c>
      <c r="D379">
        <v>171126</v>
      </c>
    </row>
    <row r="380" spans="1:4" x14ac:dyDescent="0.25">
      <c r="A380" t="s">
        <v>22</v>
      </c>
      <c r="B380" t="s">
        <v>23</v>
      </c>
      <c r="C380">
        <v>35</v>
      </c>
      <c r="D380">
        <v>171127</v>
      </c>
    </row>
    <row r="381" spans="1:4" x14ac:dyDescent="0.25">
      <c r="A381" t="s">
        <v>1602</v>
      </c>
      <c r="C381">
        <v>1</v>
      </c>
      <c r="D381">
        <v>171138</v>
      </c>
    </row>
    <row r="382" spans="1:4" x14ac:dyDescent="0.25">
      <c r="A382" t="s">
        <v>363</v>
      </c>
      <c r="B382" t="s">
        <v>364</v>
      </c>
      <c r="C382">
        <v>8</v>
      </c>
      <c r="D382">
        <v>171153</v>
      </c>
    </row>
    <row r="383" spans="1:4" x14ac:dyDescent="0.25">
      <c r="A383" t="s">
        <v>118</v>
      </c>
      <c r="B383" t="s">
        <v>119</v>
      </c>
      <c r="C383">
        <v>4</v>
      </c>
      <c r="D383">
        <v>171156</v>
      </c>
    </row>
    <row r="384" spans="1:4" x14ac:dyDescent="0.25">
      <c r="A384" t="s">
        <v>1303</v>
      </c>
      <c r="B384" t="s">
        <v>785</v>
      </c>
      <c r="C384">
        <v>1</v>
      </c>
      <c r="D384">
        <v>171157</v>
      </c>
    </row>
    <row r="385" spans="1:4" x14ac:dyDescent="0.25">
      <c r="A385" t="s">
        <v>725</v>
      </c>
      <c r="B385" t="s">
        <v>726</v>
      </c>
      <c r="C385">
        <v>1</v>
      </c>
      <c r="D385">
        <v>170309</v>
      </c>
    </row>
    <row r="386" spans="1:4" x14ac:dyDescent="0.25">
      <c r="A386" t="s">
        <v>451</v>
      </c>
      <c r="B386" t="s">
        <v>452</v>
      </c>
      <c r="C386">
        <v>6</v>
      </c>
      <c r="D386">
        <v>170312</v>
      </c>
    </row>
    <row r="387" spans="1:4" x14ac:dyDescent="0.25">
      <c r="A387" t="s">
        <v>823</v>
      </c>
      <c r="B387" t="s">
        <v>726</v>
      </c>
      <c r="C387">
        <v>1</v>
      </c>
      <c r="D387">
        <v>170313</v>
      </c>
    </row>
    <row r="388" spans="1:4" x14ac:dyDescent="0.25">
      <c r="A388" t="s">
        <v>357</v>
      </c>
      <c r="B388" t="s">
        <v>358</v>
      </c>
      <c r="C388">
        <v>6</v>
      </c>
      <c r="D388">
        <v>170314</v>
      </c>
    </row>
    <row r="389" spans="1:4" x14ac:dyDescent="0.25">
      <c r="A389" t="s">
        <v>1473</v>
      </c>
      <c r="C389">
        <v>1</v>
      </c>
      <c r="D389">
        <v>170346</v>
      </c>
    </row>
    <row r="390" spans="1:4" x14ac:dyDescent="0.25">
      <c r="A390" t="s">
        <v>1544</v>
      </c>
      <c r="C390">
        <v>1</v>
      </c>
      <c r="D390">
        <v>170426</v>
      </c>
    </row>
    <row r="391" spans="1:4" x14ac:dyDescent="0.25">
      <c r="A391" t="s">
        <v>465</v>
      </c>
      <c r="B391" t="s">
        <v>466</v>
      </c>
      <c r="C391">
        <v>6</v>
      </c>
      <c r="D391">
        <v>170435</v>
      </c>
    </row>
    <row r="392" spans="1:4" x14ac:dyDescent="0.25">
      <c r="A392" t="s">
        <v>705</v>
      </c>
      <c r="B392" t="s">
        <v>706</v>
      </c>
      <c r="C392">
        <v>5</v>
      </c>
      <c r="D392">
        <v>170482</v>
      </c>
    </row>
    <row r="393" spans="1:4" x14ac:dyDescent="0.25">
      <c r="A393" t="s">
        <v>1036</v>
      </c>
      <c r="B393" t="s">
        <v>726</v>
      </c>
      <c r="C393">
        <v>1</v>
      </c>
      <c r="D393">
        <v>170578</v>
      </c>
    </row>
    <row r="394" spans="1:4" x14ac:dyDescent="0.25">
      <c r="A394" t="s">
        <v>230</v>
      </c>
      <c r="B394" t="s">
        <v>231</v>
      </c>
      <c r="C394">
        <v>2</v>
      </c>
      <c r="D394">
        <v>170602</v>
      </c>
    </row>
    <row r="395" spans="1:4" x14ac:dyDescent="0.25">
      <c r="A395" t="s">
        <v>1294</v>
      </c>
      <c r="C395">
        <v>1</v>
      </c>
      <c r="D395">
        <v>170604</v>
      </c>
    </row>
    <row r="396" spans="1:4" x14ac:dyDescent="0.25">
      <c r="A396" t="s">
        <v>429</v>
      </c>
      <c r="B396" t="s">
        <v>430</v>
      </c>
      <c r="C396">
        <v>7</v>
      </c>
      <c r="D396">
        <v>170642</v>
      </c>
    </row>
    <row r="397" spans="1:4" x14ac:dyDescent="0.25">
      <c r="A397" t="s">
        <v>801</v>
      </c>
      <c r="B397" t="s">
        <v>802</v>
      </c>
      <c r="C397">
        <v>1</v>
      </c>
      <c r="D397">
        <v>170691</v>
      </c>
    </row>
    <row r="398" spans="1:4" x14ac:dyDescent="0.25">
      <c r="A398" t="s">
        <v>50</v>
      </c>
      <c r="B398" t="s">
        <v>51</v>
      </c>
      <c r="C398">
        <v>29</v>
      </c>
      <c r="D398">
        <v>170694</v>
      </c>
    </row>
    <row r="399" spans="1:4" x14ac:dyDescent="0.25">
      <c r="A399" t="s">
        <v>104</v>
      </c>
      <c r="B399" t="s">
        <v>105</v>
      </c>
      <c r="C399">
        <v>23</v>
      </c>
      <c r="D399">
        <v>170753</v>
      </c>
    </row>
    <row r="400" spans="1:4" x14ac:dyDescent="0.25">
      <c r="A400" t="s">
        <v>1397</v>
      </c>
      <c r="C400">
        <v>1</v>
      </c>
      <c r="D400">
        <v>170730</v>
      </c>
    </row>
    <row r="401" spans="1:4" x14ac:dyDescent="0.25">
      <c r="A401" t="s">
        <v>731</v>
      </c>
      <c r="B401" t="s">
        <v>732</v>
      </c>
      <c r="C401">
        <v>4</v>
      </c>
      <c r="D401">
        <v>170820</v>
      </c>
    </row>
    <row r="402" spans="1:4" x14ac:dyDescent="0.25">
      <c r="A402" t="s">
        <v>1569</v>
      </c>
      <c r="C402">
        <v>1</v>
      </c>
      <c r="D402">
        <v>171192</v>
      </c>
    </row>
    <row r="403" spans="1:4" x14ac:dyDescent="0.25">
      <c r="A403" t="s">
        <v>419</v>
      </c>
      <c r="B403" t="s">
        <v>420</v>
      </c>
      <c r="C403">
        <v>4</v>
      </c>
      <c r="D403">
        <v>171211</v>
      </c>
    </row>
    <row r="404" spans="1:4" x14ac:dyDescent="0.25">
      <c r="A404" t="s">
        <v>367</v>
      </c>
      <c r="B404" t="s">
        <v>368</v>
      </c>
      <c r="C404">
        <v>8</v>
      </c>
      <c r="D404">
        <v>172025</v>
      </c>
    </row>
    <row r="405" spans="1:4" x14ac:dyDescent="0.25">
      <c r="A405" t="s">
        <v>1058</v>
      </c>
      <c r="B405" t="s">
        <v>726</v>
      </c>
      <c r="C405">
        <v>1</v>
      </c>
      <c r="D405">
        <v>172026</v>
      </c>
    </row>
    <row r="406" spans="1:4" x14ac:dyDescent="0.25">
      <c r="A406" t="s">
        <v>1730</v>
      </c>
      <c r="B406" t="s">
        <v>1731</v>
      </c>
      <c r="C406">
        <v>1</v>
      </c>
      <c r="D406">
        <v>172045</v>
      </c>
    </row>
    <row r="407" spans="1:4" x14ac:dyDescent="0.25">
      <c r="A407" t="s">
        <v>330</v>
      </c>
      <c r="B407" t="s">
        <v>331</v>
      </c>
      <c r="C407">
        <v>7</v>
      </c>
      <c r="D407">
        <v>171275</v>
      </c>
    </row>
    <row r="408" spans="1:4" x14ac:dyDescent="0.25">
      <c r="A408" t="s">
        <v>437</v>
      </c>
      <c r="B408" t="s">
        <v>438</v>
      </c>
      <c r="C408">
        <v>7</v>
      </c>
      <c r="D408">
        <v>171258</v>
      </c>
    </row>
    <row r="409" spans="1:4" x14ac:dyDescent="0.25">
      <c r="A409" t="s">
        <v>1125</v>
      </c>
      <c r="B409" t="s">
        <v>1126</v>
      </c>
      <c r="C409">
        <v>2</v>
      </c>
      <c r="D409">
        <v>171433</v>
      </c>
    </row>
    <row r="410" spans="1:4" x14ac:dyDescent="0.25">
      <c r="A410" t="s">
        <v>1479</v>
      </c>
      <c r="B410" t="s">
        <v>726</v>
      </c>
      <c r="C410">
        <v>1</v>
      </c>
      <c r="D410">
        <v>171435</v>
      </c>
    </row>
    <row r="411" spans="1:4" x14ac:dyDescent="0.25">
      <c r="A411" t="s">
        <v>978</v>
      </c>
      <c r="B411" t="s">
        <v>979</v>
      </c>
      <c r="C411">
        <v>2</v>
      </c>
      <c r="D411">
        <v>171539</v>
      </c>
    </row>
    <row r="412" spans="1:4" x14ac:dyDescent="0.25">
      <c r="A412" t="s">
        <v>1346</v>
      </c>
      <c r="C412">
        <v>1</v>
      </c>
      <c r="D412">
        <v>171583</v>
      </c>
    </row>
    <row r="413" spans="1:4" x14ac:dyDescent="0.25">
      <c r="A413" t="s">
        <v>847</v>
      </c>
      <c r="B413" t="s">
        <v>848</v>
      </c>
      <c r="C413">
        <v>3</v>
      </c>
      <c r="D413">
        <v>171598</v>
      </c>
    </row>
    <row r="414" spans="1:4" x14ac:dyDescent="0.25">
      <c r="A414" t="s">
        <v>497</v>
      </c>
      <c r="B414" t="s">
        <v>498</v>
      </c>
      <c r="C414">
        <v>6</v>
      </c>
      <c r="D414">
        <v>171599</v>
      </c>
    </row>
    <row r="415" spans="1:4" x14ac:dyDescent="0.25">
      <c r="A415" t="s">
        <v>1608</v>
      </c>
      <c r="C415">
        <v>1</v>
      </c>
      <c r="D415">
        <v>171601</v>
      </c>
    </row>
    <row r="416" spans="1:4" x14ac:dyDescent="0.25">
      <c r="A416" t="s">
        <v>1309</v>
      </c>
      <c r="B416" t="s">
        <v>726</v>
      </c>
      <c r="C416">
        <v>1</v>
      </c>
      <c r="D416">
        <v>171660</v>
      </c>
    </row>
    <row r="417" spans="1:4" x14ac:dyDescent="0.25">
      <c r="A417" t="s">
        <v>192</v>
      </c>
      <c r="B417" t="s">
        <v>193</v>
      </c>
      <c r="C417">
        <v>6</v>
      </c>
      <c r="D417">
        <v>171679</v>
      </c>
    </row>
    <row r="418" spans="1:4" x14ac:dyDescent="0.25">
      <c r="A418" t="s">
        <v>268</v>
      </c>
      <c r="B418" t="s">
        <v>269</v>
      </c>
      <c r="C418">
        <v>1</v>
      </c>
      <c r="D418">
        <v>171680</v>
      </c>
    </row>
    <row r="419" spans="1:4" x14ac:dyDescent="0.25">
      <c r="A419" t="s">
        <v>1592</v>
      </c>
      <c r="B419" t="s">
        <v>1593</v>
      </c>
      <c r="C419">
        <v>1</v>
      </c>
      <c r="D419">
        <v>171852</v>
      </c>
    </row>
    <row r="420" spans="1:4" x14ac:dyDescent="0.25">
      <c r="A420" t="s">
        <v>340</v>
      </c>
      <c r="B420" t="s">
        <v>341</v>
      </c>
      <c r="C420">
        <v>10</v>
      </c>
      <c r="D420">
        <v>171911</v>
      </c>
    </row>
    <row r="421" spans="1:4" x14ac:dyDescent="0.25">
      <c r="A421" t="s">
        <v>870</v>
      </c>
      <c r="B421" t="s">
        <v>726</v>
      </c>
      <c r="C421">
        <v>3</v>
      </c>
      <c r="D421">
        <v>192034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7"/>
  <sheetViews>
    <sheetView workbookViewId="0">
      <selection activeCell="D11" sqref="D11"/>
    </sheetView>
  </sheetViews>
  <sheetFormatPr defaultRowHeight="15" x14ac:dyDescent="0.25"/>
  <cols>
    <col min="1" max="1" width="16" customWidth="1"/>
    <col min="2" max="2" width="53.5703125" customWidth="1"/>
    <col min="3" max="3" width="35.42578125" customWidth="1"/>
  </cols>
  <sheetData>
    <row r="1" spans="1:4" s="3" customFormat="1" ht="30" x14ac:dyDescent="0.25">
      <c r="A1" s="3" t="s">
        <v>0</v>
      </c>
      <c r="B1" s="3" t="s">
        <v>1</v>
      </c>
      <c r="C1" s="4" t="s">
        <v>1741</v>
      </c>
      <c r="D1" s="3" t="s">
        <v>1747</v>
      </c>
    </row>
    <row r="2" spans="1:4" x14ac:dyDescent="0.25">
      <c r="A2" t="s">
        <v>1533</v>
      </c>
      <c r="B2" t="s">
        <v>1534</v>
      </c>
      <c r="C2" s="1">
        <v>1</v>
      </c>
      <c r="D2">
        <v>152377</v>
      </c>
    </row>
    <row r="3" spans="1:4" x14ac:dyDescent="0.25">
      <c r="A3" t="s">
        <v>108</v>
      </c>
      <c r="B3" t="s">
        <v>109</v>
      </c>
      <c r="C3">
        <v>9</v>
      </c>
      <c r="D3">
        <v>152378</v>
      </c>
    </row>
    <row r="4" spans="1:4" x14ac:dyDescent="0.25">
      <c r="A4" t="s">
        <v>208</v>
      </c>
      <c r="B4" t="s">
        <v>209</v>
      </c>
      <c r="C4">
        <v>1</v>
      </c>
      <c r="D4">
        <v>152382</v>
      </c>
    </row>
    <row r="5" spans="1:4" x14ac:dyDescent="0.25">
      <c r="A5" t="s">
        <v>170</v>
      </c>
      <c r="B5" t="s">
        <v>171</v>
      </c>
      <c r="C5">
        <v>2</v>
      </c>
      <c r="D5">
        <v>153157</v>
      </c>
    </row>
    <row r="6" spans="1:4" x14ac:dyDescent="0.25">
      <c r="A6" t="s">
        <v>248</v>
      </c>
      <c r="B6" t="s">
        <v>249</v>
      </c>
      <c r="C6">
        <v>10</v>
      </c>
      <c r="D6">
        <v>153184</v>
      </c>
    </row>
    <row r="7" spans="1:4" x14ac:dyDescent="0.25">
      <c r="A7" t="s">
        <v>665</v>
      </c>
      <c r="B7" t="s">
        <v>666</v>
      </c>
      <c r="C7">
        <v>3</v>
      </c>
      <c r="D7">
        <v>153201</v>
      </c>
    </row>
    <row r="8" spans="1:4" x14ac:dyDescent="0.25">
      <c r="A8" t="s">
        <v>12</v>
      </c>
      <c r="B8" t="s">
        <v>13</v>
      </c>
      <c r="C8">
        <v>2</v>
      </c>
      <c r="D8">
        <v>158922</v>
      </c>
    </row>
    <row r="9" spans="1:4" x14ac:dyDescent="0.25">
      <c r="A9" t="s">
        <v>1609</v>
      </c>
      <c r="C9">
        <v>1</v>
      </c>
      <c r="D9">
        <v>158936</v>
      </c>
    </row>
    <row r="10" spans="1:4" x14ac:dyDescent="0.25">
      <c r="A10" t="s">
        <v>365</v>
      </c>
      <c r="B10" t="s">
        <v>366</v>
      </c>
      <c r="C10">
        <v>10</v>
      </c>
      <c r="D10">
        <v>152411</v>
      </c>
    </row>
    <row r="11" spans="1:4" x14ac:dyDescent="0.25">
      <c r="A11" t="s">
        <v>667</v>
      </c>
      <c r="B11" t="s">
        <v>668</v>
      </c>
      <c r="C11">
        <v>4</v>
      </c>
      <c r="D11">
        <v>152427</v>
      </c>
    </row>
    <row r="12" spans="1:4" x14ac:dyDescent="0.25">
      <c r="A12" t="s">
        <v>54</v>
      </c>
      <c r="B12" t="s">
        <v>55</v>
      </c>
      <c r="C12">
        <v>3</v>
      </c>
      <c r="D12">
        <v>152450</v>
      </c>
    </row>
    <row r="13" spans="1:4" x14ac:dyDescent="0.25">
      <c r="A13" t="s">
        <v>455</v>
      </c>
      <c r="B13" t="s">
        <v>456</v>
      </c>
      <c r="C13">
        <v>5</v>
      </c>
      <c r="D13">
        <v>152476</v>
      </c>
    </row>
    <row r="14" spans="1:4" x14ac:dyDescent="0.25">
      <c r="A14" t="s">
        <v>756</v>
      </c>
      <c r="B14" t="s">
        <v>726</v>
      </c>
      <c r="C14">
        <v>3</v>
      </c>
      <c r="D14">
        <v>159012</v>
      </c>
    </row>
    <row r="15" spans="1:4" x14ac:dyDescent="0.25">
      <c r="A15" t="s">
        <v>693</v>
      </c>
      <c r="B15" t="s">
        <v>694</v>
      </c>
      <c r="C15">
        <v>5</v>
      </c>
      <c r="D15">
        <v>159034</v>
      </c>
    </row>
    <row r="16" spans="1:4" x14ac:dyDescent="0.25">
      <c r="A16" t="s">
        <v>583</v>
      </c>
      <c r="B16" t="s">
        <v>584</v>
      </c>
      <c r="C16">
        <v>2</v>
      </c>
      <c r="D16">
        <v>152520</v>
      </c>
    </row>
    <row r="17" spans="1:4" x14ac:dyDescent="0.25">
      <c r="A17" t="s">
        <v>790</v>
      </c>
      <c r="B17" t="s">
        <v>791</v>
      </c>
      <c r="C17">
        <v>1</v>
      </c>
      <c r="D17">
        <v>152547</v>
      </c>
    </row>
    <row r="18" spans="1:4" x14ac:dyDescent="0.25">
      <c r="A18" t="s">
        <v>499</v>
      </c>
      <c r="B18" t="s">
        <v>500</v>
      </c>
      <c r="C18">
        <v>2</v>
      </c>
      <c r="D18">
        <v>159120</v>
      </c>
    </row>
    <row r="19" spans="1:4" x14ac:dyDescent="0.25">
      <c r="A19" t="s">
        <v>1331</v>
      </c>
      <c r="C19">
        <v>1</v>
      </c>
      <c r="D19">
        <v>159124</v>
      </c>
    </row>
    <row r="20" spans="1:4" x14ac:dyDescent="0.25">
      <c r="A20" t="s">
        <v>288</v>
      </c>
      <c r="B20" t="s">
        <v>289</v>
      </c>
      <c r="C20">
        <v>8</v>
      </c>
      <c r="D20">
        <v>159126</v>
      </c>
    </row>
    <row r="21" spans="1:4" x14ac:dyDescent="0.25">
      <c r="A21" t="s">
        <v>1514</v>
      </c>
      <c r="C21">
        <v>1</v>
      </c>
      <c r="D21">
        <v>159132</v>
      </c>
    </row>
    <row r="22" spans="1:4" x14ac:dyDescent="0.25">
      <c r="A22" t="s">
        <v>1677</v>
      </c>
      <c r="B22" t="s">
        <v>726</v>
      </c>
      <c r="C22">
        <v>1</v>
      </c>
      <c r="D22">
        <v>159140</v>
      </c>
    </row>
    <row r="23" spans="1:4" x14ac:dyDescent="0.25">
      <c r="A23" t="s">
        <v>595</v>
      </c>
      <c r="B23" t="s">
        <v>596</v>
      </c>
      <c r="C23">
        <v>1</v>
      </c>
      <c r="D23">
        <v>152554</v>
      </c>
    </row>
    <row r="24" spans="1:4" x14ac:dyDescent="0.25">
      <c r="A24" t="s">
        <v>481</v>
      </c>
      <c r="B24" t="s">
        <v>482</v>
      </c>
      <c r="C24">
        <v>5</v>
      </c>
      <c r="D24">
        <v>159197</v>
      </c>
    </row>
    <row r="25" spans="1:4" x14ac:dyDescent="0.25">
      <c r="A25" t="s">
        <v>324</v>
      </c>
      <c r="B25" t="s">
        <v>325</v>
      </c>
      <c r="C25">
        <v>10</v>
      </c>
      <c r="D25">
        <v>152670</v>
      </c>
    </row>
    <row r="26" spans="1:4" x14ac:dyDescent="0.25">
      <c r="A26" t="s">
        <v>745</v>
      </c>
      <c r="B26" t="s">
        <v>726</v>
      </c>
      <c r="C26">
        <v>3</v>
      </c>
      <c r="D26">
        <v>152679</v>
      </c>
    </row>
    <row r="27" spans="1:4" x14ac:dyDescent="0.25">
      <c r="A27" t="s">
        <v>1617</v>
      </c>
      <c r="B27" t="s">
        <v>726</v>
      </c>
      <c r="C27">
        <v>1</v>
      </c>
      <c r="D27">
        <v>152871</v>
      </c>
    </row>
    <row r="28" spans="1:4" x14ac:dyDescent="0.25">
      <c r="A28" t="s">
        <v>1244</v>
      </c>
      <c r="B28" t="s">
        <v>1245</v>
      </c>
      <c r="C28">
        <v>1</v>
      </c>
      <c r="D28">
        <v>152888</v>
      </c>
    </row>
    <row r="29" spans="1:4" x14ac:dyDescent="0.25">
      <c r="A29" t="s">
        <v>1326</v>
      </c>
      <c r="C29">
        <v>1</v>
      </c>
      <c r="D29">
        <v>152891</v>
      </c>
    </row>
    <row r="30" spans="1:4" x14ac:dyDescent="0.25">
      <c r="A30" t="s">
        <v>361</v>
      </c>
      <c r="B30" t="s">
        <v>362</v>
      </c>
      <c r="C30">
        <v>8</v>
      </c>
      <c r="D30">
        <v>152954</v>
      </c>
    </row>
    <row r="31" spans="1:4" x14ac:dyDescent="0.25">
      <c r="A31" t="s">
        <v>853</v>
      </c>
      <c r="B31" t="s">
        <v>726</v>
      </c>
      <c r="C31">
        <v>1</v>
      </c>
      <c r="D31">
        <v>152979</v>
      </c>
    </row>
    <row r="32" spans="1:4" x14ac:dyDescent="0.25">
      <c r="A32" t="s">
        <v>264</v>
      </c>
      <c r="B32" t="s">
        <v>265</v>
      </c>
      <c r="C32">
        <v>1</v>
      </c>
      <c r="D32">
        <v>152990</v>
      </c>
    </row>
    <row r="33" spans="1:4" x14ac:dyDescent="0.25">
      <c r="A33" t="s">
        <v>166</v>
      </c>
      <c r="B33" t="s">
        <v>167</v>
      </c>
      <c r="C33">
        <v>14</v>
      </c>
      <c r="D33">
        <v>153027</v>
      </c>
    </row>
    <row r="34" spans="1:4" x14ac:dyDescent="0.25">
      <c r="A34" t="s">
        <v>611</v>
      </c>
      <c r="B34" t="s">
        <v>612</v>
      </c>
      <c r="C34">
        <v>3</v>
      </c>
      <c r="D34">
        <v>153853</v>
      </c>
    </row>
    <row r="35" spans="1:4" x14ac:dyDescent="0.25">
      <c r="A35" t="s">
        <v>988</v>
      </c>
      <c r="B35" t="s">
        <v>726</v>
      </c>
      <c r="C35">
        <v>1</v>
      </c>
      <c r="D35">
        <v>154041</v>
      </c>
    </row>
    <row r="36" spans="1:4" x14ac:dyDescent="0.25">
      <c r="A36" t="s">
        <v>1269</v>
      </c>
      <c r="C36">
        <v>1</v>
      </c>
      <c r="D36">
        <v>153417</v>
      </c>
    </row>
    <row r="37" spans="1:4" x14ac:dyDescent="0.25">
      <c r="A37" t="s">
        <v>742</v>
      </c>
      <c r="B37" t="s">
        <v>726</v>
      </c>
      <c r="C37">
        <v>4</v>
      </c>
      <c r="D37">
        <v>153437</v>
      </c>
    </row>
    <row r="38" spans="1:4" x14ac:dyDescent="0.25">
      <c r="A38" t="s">
        <v>1737</v>
      </c>
      <c r="B38" t="s">
        <v>726</v>
      </c>
      <c r="C38">
        <v>1</v>
      </c>
      <c r="D38">
        <v>153388</v>
      </c>
    </row>
    <row r="39" spans="1:4" x14ac:dyDescent="0.25">
      <c r="A39" t="s">
        <v>1543</v>
      </c>
      <c r="C39">
        <v>1</v>
      </c>
      <c r="D39">
        <v>153442</v>
      </c>
    </row>
    <row r="40" spans="1:4" x14ac:dyDescent="0.25">
      <c r="A40" t="s">
        <v>6</v>
      </c>
      <c r="B40" t="s">
        <v>7</v>
      </c>
      <c r="C40">
        <v>6</v>
      </c>
      <c r="D40">
        <v>153556</v>
      </c>
    </row>
    <row r="41" spans="1:4" x14ac:dyDescent="0.25">
      <c r="A41" t="s">
        <v>511</v>
      </c>
      <c r="B41" t="s">
        <v>512</v>
      </c>
      <c r="C41">
        <v>4</v>
      </c>
      <c r="D41">
        <v>153565</v>
      </c>
    </row>
    <row r="42" spans="1:4" x14ac:dyDescent="0.25">
      <c r="A42" t="s">
        <v>738</v>
      </c>
      <c r="B42" t="s">
        <v>726</v>
      </c>
      <c r="C42">
        <v>3</v>
      </c>
      <c r="D42">
        <v>153566</v>
      </c>
    </row>
    <row r="43" spans="1:4" x14ac:dyDescent="0.25">
      <c r="A43" t="s">
        <v>216</v>
      </c>
      <c r="B43" t="s">
        <v>217</v>
      </c>
      <c r="C43">
        <v>14</v>
      </c>
      <c r="D43">
        <v>153592</v>
      </c>
    </row>
    <row r="44" spans="1:4" x14ac:dyDescent="0.25">
      <c r="A44" t="s">
        <v>557</v>
      </c>
      <c r="B44" t="s">
        <v>558</v>
      </c>
      <c r="C44">
        <v>3</v>
      </c>
      <c r="D44">
        <v>153593</v>
      </c>
    </row>
    <row r="45" spans="1:4" x14ac:dyDescent="0.25">
      <c r="A45" t="s">
        <v>156</v>
      </c>
      <c r="B45" t="s">
        <v>157</v>
      </c>
      <c r="C45">
        <v>7</v>
      </c>
      <c r="D45">
        <v>153658</v>
      </c>
    </row>
    <row r="46" spans="1:4" x14ac:dyDescent="0.25">
      <c r="A46" t="s">
        <v>461</v>
      </c>
      <c r="B46" t="s">
        <v>462</v>
      </c>
      <c r="C46">
        <v>2</v>
      </c>
      <c r="D46">
        <v>153680</v>
      </c>
    </row>
    <row r="47" spans="1:4" x14ac:dyDescent="0.25">
      <c r="A47" t="s">
        <v>1697</v>
      </c>
      <c r="B47" t="s">
        <v>1698</v>
      </c>
      <c r="C47">
        <v>1</v>
      </c>
      <c r="D47">
        <v>153708</v>
      </c>
    </row>
    <row r="48" spans="1:4" x14ac:dyDescent="0.25">
      <c r="A48" t="s">
        <v>735</v>
      </c>
      <c r="B48" t="s">
        <v>736</v>
      </c>
      <c r="C48">
        <v>2</v>
      </c>
      <c r="D48">
        <v>153824</v>
      </c>
    </row>
    <row r="49" spans="1:4" x14ac:dyDescent="0.25">
      <c r="A49" t="s">
        <v>214</v>
      </c>
      <c r="B49" t="s">
        <v>215</v>
      </c>
      <c r="C49">
        <v>1</v>
      </c>
      <c r="D49">
        <v>153826</v>
      </c>
    </row>
    <row r="50" spans="1:4" x14ac:dyDescent="0.25">
      <c r="A50" t="s">
        <v>509</v>
      </c>
      <c r="B50" t="s">
        <v>510</v>
      </c>
      <c r="C50">
        <v>3</v>
      </c>
      <c r="D50">
        <v>154615</v>
      </c>
    </row>
    <row r="51" spans="1:4" x14ac:dyDescent="0.25">
      <c r="A51" t="s">
        <v>140</v>
      </c>
      <c r="B51" t="s">
        <v>141</v>
      </c>
      <c r="C51">
        <v>8</v>
      </c>
      <c r="D51">
        <v>154632</v>
      </c>
    </row>
    <row r="52" spans="1:4" x14ac:dyDescent="0.25">
      <c r="A52" t="s">
        <v>74</v>
      </c>
      <c r="B52" t="s">
        <v>75</v>
      </c>
      <c r="C52">
        <v>4</v>
      </c>
      <c r="D52">
        <v>154633</v>
      </c>
    </row>
    <row r="53" spans="1:4" x14ac:dyDescent="0.25">
      <c r="A53" t="s">
        <v>359</v>
      </c>
      <c r="B53" t="s">
        <v>360</v>
      </c>
      <c r="C53">
        <v>2</v>
      </c>
      <c r="D53">
        <v>154693</v>
      </c>
    </row>
    <row r="54" spans="1:4" x14ac:dyDescent="0.25">
      <c r="A54" t="s">
        <v>837</v>
      </c>
      <c r="B54" t="s">
        <v>726</v>
      </c>
      <c r="C54">
        <v>1</v>
      </c>
      <c r="D54">
        <v>154724</v>
      </c>
    </row>
    <row r="55" spans="1:4" x14ac:dyDescent="0.25">
      <c r="A55" t="s">
        <v>1280</v>
      </c>
      <c r="C55">
        <v>1</v>
      </c>
      <c r="D55">
        <v>154784</v>
      </c>
    </row>
    <row r="56" spans="1:4" x14ac:dyDescent="0.25">
      <c r="A56" t="s">
        <v>1631</v>
      </c>
      <c r="C56">
        <v>1</v>
      </c>
      <c r="D56">
        <v>154171</v>
      </c>
    </row>
    <row r="57" spans="1:4" x14ac:dyDescent="0.25">
      <c r="A57" t="s">
        <v>1720</v>
      </c>
      <c r="B57" t="s">
        <v>1721</v>
      </c>
      <c r="C57">
        <v>1</v>
      </c>
      <c r="D57">
        <v>154182</v>
      </c>
    </row>
    <row r="58" spans="1:4" x14ac:dyDescent="0.25">
      <c r="A58" t="s">
        <v>717</v>
      </c>
      <c r="B58" t="s">
        <v>718</v>
      </c>
      <c r="C58">
        <v>3</v>
      </c>
      <c r="D58">
        <v>154202</v>
      </c>
    </row>
    <row r="59" spans="1:4" x14ac:dyDescent="0.25">
      <c r="A59" t="s">
        <v>423</v>
      </c>
      <c r="B59" t="s">
        <v>424</v>
      </c>
      <c r="C59">
        <v>5</v>
      </c>
      <c r="D59">
        <v>154206</v>
      </c>
    </row>
    <row r="60" spans="1:4" x14ac:dyDescent="0.25">
      <c r="A60" t="s">
        <v>425</v>
      </c>
      <c r="B60" t="s">
        <v>426</v>
      </c>
      <c r="C60">
        <v>1</v>
      </c>
      <c r="D60">
        <v>154223</v>
      </c>
    </row>
    <row r="61" spans="1:4" x14ac:dyDescent="0.25">
      <c r="A61" t="s">
        <v>663</v>
      </c>
      <c r="B61" t="s">
        <v>664</v>
      </c>
      <c r="C61">
        <v>4</v>
      </c>
      <c r="D61">
        <v>154249</v>
      </c>
    </row>
    <row r="62" spans="1:4" x14ac:dyDescent="0.25">
      <c r="A62" t="s">
        <v>80</v>
      </c>
      <c r="B62" t="s">
        <v>81</v>
      </c>
      <c r="C62">
        <v>14</v>
      </c>
      <c r="D62">
        <v>154251</v>
      </c>
    </row>
    <row r="63" spans="1:4" x14ac:dyDescent="0.25">
      <c r="A63" t="s">
        <v>669</v>
      </c>
      <c r="B63" t="s">
        <v>670</v>
      </c>
      <c r="C63">
        <v>3</v>
      </c>
      <c r="D63">
        <v>154445</v>
      </c>
    </row>
    <row r="64" spans="1:4" x14ac:dyDescent="0.25">
      <c r="A64" t="s">
        <v>190</v>
      </c>
      <c r="B64" t="s">
        <v>191</v>
      </c>
      <c r="C64">
        <v>12</v>
      </c>
      <c r="D64">
        <v>155336</v>
      </c>
    </row>
    <row r="65" spans="1:4" x14ac:dyDescent="0.25">
      <c r="A65" t="s">
        <v>1558</v>
      </c>
      <c r="C65">
        <v>1</v>
      </c>
      <c r="D65">
        <v>155400</v>
      </c>
    </row>
    <row r="66" spans="1:4" x14ac:dyDescent="0.25">
      <c r="A66" t="s">
        <v>116</v>
      </c>
      <c r="B66" t="s">
        <v>117</v>
      </c>
      <c r="C66">
        <v>15</v>
      </c>
      <c r="D66">
        <v>155416</v>
      </c>
    </row>
    <row r="67" spans="1:4" x14ac:dyDescent="0.25">
      <c r="A67" t="s">
        <v>1024</v>
      </c>
      <c r="B67" t="s">
        <v>726</v>
      </c>
      <c r="C67">
        <v>2</v>
      </c>
      <c r="D67">
        <v>155456</v>
      </c>
    </row>
    <row r="68" spans="1:4" x14ac:dyDescent="0.25">
      <c r="A68" t="s">
        <v>1449</v>
      </c>
      <c r="C68">
        <v>1</v>
      </c>
      <c r="D68">
        <v>155466</v>
      </c>
    </row>
    <row r="69" spans="1:4" x14ac:dyDescent="0.25">
      <c r="A69" t="s">
        <v>238</v>
      </c>
      <c r="B69" t="s">
        <v>239</v>
      </c>
      <c r="C69">
        <v>10</v>
      </c>
      <c r="D69">
        <v>155471</v>
      </c>
    </row>
    <row r="70" spans="1:4" x14ac:dyDescent="0.25">
      <c r="A70" t="s">
        <v>152</v>
      </c>
      <c r="B70" t="s">
        <v>153</v>
      </c>
      <c r="C70">
        <v>13</v>
      </c>
      <c r="D70">
        <v>154863</v>
      </c>
    </row>
    <row r="71" spans="1:4" x14ac:dyDescent="0.25">
      <c r="A71" t="s">
        <v>865</v>
      </c>
      <c r="B71" t="s">
        <v>726</v>
      </c>
      <c r="C71">
        <v>3</v>
      </c>
      <c r="D71">
        <v>154849</v>
      </c>
    </row>
    <row r="72" spans="1:4" x14ac:dyDescent="0.25">
      <c r="A72" t="s">
        <v>42</v>
      </c>
      <c r="B72" t="s">
        <v>43</v>
      </c>
      <c r="C72">
        <v>22</v>
      </c>
      <c r="D72">
        <v>154911</v>
      </c>
    </row>
    <row r="73" spans="1:4" x14ac:dyDescent="0.25">
      <c r="A73" t="s">
        <v>563</v>
      </c>
      <c r="B73" t="s">
        <v>564</v>
      </c>
      <c r="C73">
        <v>4</v>
      </c>
      <c r="D73">
        <v>155018</v>
      </c>
    </row>
    <row r="74" spans="1:4" x14ac:dyDescent="0.25">
      <c r="A74" t="s">
        <v>252</v>
      </c>
      <c r="B74" t="s">
        <v>253</v>
      </c>
      <c r="C74">
        <v>1</v>
      </c>
      <c r="D74">
        <v>155023</v>
      </c>
    </row>
    <row r="75" spans="1:4" x14ac:dyDescent="0.25">
      <c r="A75" t="s">
        <v>901</v>
      </c>
      <c r="B75" t="s">
        <v>902</v>
      </c>
      <c r="C75">
        <v>1</v>
      </c>
      <c r="D75">
        <v>155233</v>
      </c>
    </row>
    <row r="76" spans="1:4" x14ac:dyDescent="0.25">
      <c r="A76" t="s">
        <v>120</v>
      </c>
      <c r="B76" t="s">
        <v>121</v>
      </c>
      <c r="C76">
        <v>20</v>
      </c>
      <c r="D76">
        <v>155265</v>
      </c>
    </row>
    <row r="77" spans="1:4" x14ac:dyDescent="0.25">
      <c r="A77" t="s">
        <v>405</v>
      </c>
      <c r="B77" t="s">
        <v>406</v>
      </c>
      <c r="C77">
        <v>5</v>
      </c>
      <c r="D77">
        <v>155990</v>
      </c>
    </row>
    <row r="78" spans="1:4" x14ac:dyDescent="0.25">
      <c r="A78" t="s">
        <v>407</v>
      </c>
      <c r="B78" t="s">
        <v>408</v>
      </c>
      <c r="C78">
        <v>4</v>
      </c>
      <c r="D78">
        <v>156034</v>
      </c>
    </row>
    <row r="79" spans="1:4" x14ac:dyDescent="0.25">
      <c r="A79" t="s">
        <v>286</v>
      </c>
      <c r="B79" t="s">
        <v>287</v>
      </c>
      <c r="C79">
        <v>1</v>
      </c>
      <c r="D79">
        <v>155570</v>
      </c>
    </row>
    <row r="80" spans="1:4" x14ac:dyDescent="0.25">
      <c r="A80" t="s">
        <v>212</v>
      </c>
      <c r="B80" t="s">
        <v>213</v>
      </c>
      <c r="C80">
        <v>6</v>
      </c>
      <c r="D80">
        <v>155586</v>
      </c>
    </row>
    <row r="81" spans="1:4" x14ac:dyDescent="0.25">
      <c r="A81" t="s">
        <v>348</v>
      </c>
      <c r="B81" t="s">
        <v>349</v>
      </c>
      <c r="C81">
        <v>1</v>
      </c>
      <c r="D81">
        <v>155594</v>
      </c>
    </row>
    <row r="82" spans="1:4" x14ac:dyDescent="0.25">
      <c r="A82" t="s">
        <v>232</v>
      </c>
      <c r="B82" t="s">
        <v>233</v>
      </c>
      <c r="C82">
        <v>12</v>
      </c>
      <c r="D82">
        <v>155801</v>
      </c>
    </row>
    <row r="83" spans="1:4" x14ac:dyDescent="0.25">
      <c r="A83" t="s">
        <v>577</v>
      </c>
      <c r="B83" t="s">
        <v>578</v>
      </c>
      <c r="C83">
        <v>1</v>
      </c>
      <c r="D83">
        <v>155893</v>
      </c>
    </row>
    <row r="84" spans="1:4" x14ac:dyDescent="0.25">
      <c r="A84" t="s">
        <v>1042</v>
      </c>
      <c r="B84" t="s">
        <v>726</v>
      </c>
      <c r="C84">
        <v>1</v>
      </c>
      <c r="D84">
        <v>155931</v>
      </c>
    </row>
    <row r="85" spans="1:4" x14ac:dyDescent="0.25">
      <c r="A85" t="s">
        <v>619</v>
      </c>
      <c r="B85" t="s">
        <v>620</v>
      </c>
      <c r="C85">
        <v>4</v>
      </c>
      <c r="D85">
        <v>156177</v>
      </c>
    </row>
    <row r="86" spans="1:4" x14ac:dyDescent="0.25">
      <c r="A86" t="s">
        <v>306</v>
      </c>
      <c r="B86" t="s">
        <v>307</v>
      </c>
      <c r="C86">
        <v>7</v>
      </c>
      <c r="D86">
        <v>156183</v>
      </c>
    </row>
    <row r="87" spans="1:4" x14ac:dyDescent="0.25">
      <c r="A87" t="s">
        <v>441</v>
      </c>
      <c r="B87" t="s">
        <v>442</v>
      </c>
      <c r="C87">
        <v>3</v>
      </c>
      <c r="D87">
        <v>156201</v>
      </c>
    </row>
    <row r="88" spans="1:4" x14ac:dyDescent="0.25">
      <c r="A88" t="s">
        <v>591</v>
      </c>
      <c r="B88" t="s">
        <v>592</v>
      </c>
      <c r="C88">
        <v>2</v>
      </c>
      <c r="D88">
        <v>156645</v>
      </c>
    </row>
    <row r="89" spans="1:4" x14ac:dyDescent="0.25">
      <c r="A89" t="s">
        <v>409</v>
      </c>
      <c r="B89" t="s">
        <v>410</v>
      </c>
      <c r="C89">
        <v>5</v>
      </c>
      <c r="D89">
        <v>156730</v>
      </c>
    </row>
    <row r="90" spans="1:4" x14ac:dyDescent="0.25">
      <c r="A90" t="s">
        <v>1667</v>
      </c>
      <c r="C90">
        <v>1</v>
      </c>
      <c r="D90">
        <v>156738</v>
      </c>
    </row>
    <row r="91" spans="1:4" x14ac:dyDescent="0.25">
      <c r="A91" t="s">
        <v>443</v>
      </c>
      <c r="B91" t="s">
        <v>444</v>
      </c>
      <c r="C91">
        <v>1</v>
      </c>
      <c r="D91">
        <v>156261</v>
      </c>
    </row>
    <row r="92" spans="1:4" x14ac:dyDescent="0.25">
      <c r="A92" t="s">
        <v>56</v>
      </c>
      <c r="B92" t="s">
        <v>57</v>
      </c>
      <c r="C92">
        <v>14</v>
      </c>
      <c r="D92">
        <v>156262</v>
      </c>
    </row>
    <row r="93" spans="1:4" x14ac:dyDescent="0.25">
      <c r="A93" t="s">
        <v>447</v>
      </c>
      <c r="B93" t="s">
        <v>448</v>
      </c>
      <c r="C93">
        <v>2</v>
      </c>
      <c r="D93">
        <v>156264</v>
      </c>
    </row>
    <row r="94" spans="1:4" x14ac:dyDescent="0.25">
      <c r="A94" t="s">
        <v>272</v>
      </c>
      <c r="B94" t="s">
        <v>273</v>
      </c>
      <c r="C94">
        <v>5</v>
      </c>
      <c r="D94">
        <v>156275</v>
      </c>
    </row>
    <row r="95" spans="1:4" x14ac:dyDescent="0.25">
      <c r="A95" t="s">
        <v>176</v>
      </c>
      <c r="B95" t="s">
        <v>177</v>
      </c>
      <c r="C95">
        <v>10</v>
      </c>
      <c r="D95">
        <v>156286</v>
      </c>
    </row>
    <row r="96" spans="1:4" x14ac:dyDescent="0.25">
      <c r="A96" t="s">
        <v>754</v>
      </c>
      <c r="B96" t="s">
        <v>755</v>
      </c>
      <c r="C96">
        <v>1</v>
      </c>
      <c r="D96">
        <v>156322</v>
      </c>
    </row>
    <row r="97" spans="1:4" x14ac:dyDescent="0.25">
      <c r="A97" t="s">
        <v>1319</v>
      </c>
      <c r="C97">
        <v>1</v>
      </c>
      <c r="D97">
        <v>156324</v>
      </c>
    </row>
    <row r="98" spans="1:4" x14ac:dyDescent="0.25">
      <c r="A98" t="s">
        <v>733</v>
      </c>
      <c r="B98" t="s">
        <v>734</v>
      </c>
      <c r="C98">
        <v>2</v>
      </c>
      <c r="D98">
        <v>156389</v>
      </c>
    </row>
    <row r="99" spans="1:4" x14ac:dyDescent="0.25">
      <c r="A99" t="s">
        <v>14</v>
      </c>
      <c r="B99" t="s">
        <v>15</v>
      </c>
      <c r="C99">
        <v>33</v>
      </c>
      <c r="D99">
        <v>156513</v>
      </c>
    </row>
    <row r="100" spans="1:4" x14ac:dyDescent="0.25">
      <c r="A100" t="s">
        <v>138</v>
      </c>
      <c r="B100" t="s">
        <v>139</v>
      </c>
      <c r="C100">
        <v>3</v>
      </c>
      <c r="D100">
        <v>157216</v>
      </c>
    </row>
    <row r="101" spans="1:4" x14ac:dyDescent="0.25">
      <c r="A101" t="s">
        <v>1673</v>
      </c>
      <c r="C101">
        <v>1</v>
      </c>
      <c r="D101">
        <v>157234</v>
      </c>
    </row>
    <row r="102" spans="1:4" x14ac:dyDescent="0.25">
      <c r="A102" t="s">
        <v>1287</v>
      </c>
      <c r="B102" t="s">
        <v>1288</v>
      </c>
      <c r="C102">
        <v>1</v>
      </c>
      <c r="D102">
        <v>157239</v>
      </c>
    </row>
    <row r="103" spans="1:4" x14ac:dyDescent="0.25">
      <c r="A103" t="s">
        <v>92</v>
      </c>
      <c r="B103" t="s">
        <v>93</v>
      </c>
      <c r="C103">
        <v>2</v>
      </c>
      <c r="D103">
        <v>157246</v>
      </c>
    </row>
    <row r="104" spans="1:4" x14ac:dyDescent="0.25">
      <c r="A104" t="s">
        <v>930</v>
      </c>
      <c r="B104" t="s">
        <v>931</v>
      </c>
      <c r="C104">
        <v>1</v>
      </c>
      <c r="D104">
        <v>157257</v>
      </c>
    </row>
    <row r="105" spans="1:4" x14ac:dyDescent="0.25">
      <c r="A105" t="s">
        <v>326</v>
      </c>
      <c r="B105" t="s">
        <v>327</v>
      </c>
      <c r="C105">
        <v>11</v>
      </c>
      <c r="D105">
        <v>157262</v>
      </c>
    </row>
    <row r="106" spans="1:4" x14ac:dyDescent="0.25">
      <c r="A106" t="s">
        <v>515</v>
      </c>
      <c r="B106" t="s">
        <v>516</v>
      </c>
      <c r="C106">
        <v>3</v>
      </c>
      <c r="D106">
        <v>157290</v>
      </c>
    </row>
    <row r="107" spans="1:4" x14ac:dyDescent="0.25">
      <c r="A107" t="s">
        <v>96</v>
      </c>
      <c r="B107" t="s">
        <v>97</v>
      </c>
      <c r="C107">
        <v>9</v>
      </c>
      <c r="D107">
        <v>157318</v>
      </c>
    </row>
    <row r="108" spans="1:4" x14ac:dyDescent="0.25">
      <c r="A108" t="s">
        <v>18</v>
      </c>
      <c r="B108" t="s">
        <v>19</v>
      </c>
      <c r="C108">
        <v>19</v>
      </c>
      <c r="D108">
        <v>157346</v>
      </c>
    </row>
    <row r="109" spans="1:4" x14ac:dyDescent="0.25">
      <c r="A109" t="s">
        <v>862</v>
      </c>
      <c r="B109" t="s">
        <v>863</v>
      </c>
      <c r="C109">
        <v>3</v>
      </c>
      <c r="D109">
        <v>157369</v>
      </c>
    </row>
    <row r="110" spans="1:4" x14ac:dyDescent="0.25">
      <c r="A110" t="s">
        <v>174</v>
      </c>
      <c r="B110" t="s">
        <v>175</v>
      </c>
      <c r="C110">
        <v>1</v>
      </c>
      <c r="D110">
        <v>157396</v>
      </c>
    </row>
    <row r="111" spans="1:4" x14ac:dyDescent="0.25">
      <c r="A111" t="s">
        <v>172</v>
      </c>
      <c r="B111" t="s">
        <v>173</v>
      </c>
      <c r="C111">
        <v>4</v>
      </c>
      <c r="D111">
        <v>157405</v>
      </c>
    </row>
    <row r="112" spans="1:4" x14ac:dyDescent="0.25">
      <c r="A112" t="s">
        <v>647</v>
      </c>
      <c r="B112" t="s">
        <v>648</v>
      </c>
      <c r="C112">
        <v>4</v>
      </c>
      <c r="D112">
        <v>156865</v>
      </c>
    </row>
    <row r="113" spans="1:4" x14ac:dyDescent="0.25">
      <c r="A113" t="s">
        <v>1345</v>
      </c>
      <c r="B113" t="s">
        <v>726</v>
      </c>
      <c r="C113">
        <v>1</v>
      </c>
      <c r="D113">
        <v>156877</v>
      </c>
    </row>
    <row r="114" spans="1:4" x14ac:dyDescent="0.25">
      <c r="A114" t="s">
        <v>746</v>
      </c>
      <c r="B114" t="s">
        <v>726</v>
      </c>
      <c r="C114">
        <v>4</v>
      </c>
      <c r="D114">
        <v>156889</v>
      </c>
    </row>
    <row r="115" spans="1:4" x14ac:dyDescent="0.25">
      <c r="A115" t="s">
        <v>72</v>
      </c>
      <c r="B115" t="s">
        <v>73</v>
      </c>
      <c r="C115">
        <v>22</v>
      </c>
      <c r="D115">
        <v>156969</v>
      </c>
    </row>
    <row r="116" spans="1:4" x14ac:dyDescent="0.25">
      <c r="A116" t="s">
        <v>1498</v>
      </c>
      <c r="C116">
        <v>1</v>
      </c>
      <c r="D116">
        <v>156993</v>
      </c>
    </row>
    <row r="117" spans="1:4" x14ac:dyDescent="0.25">
      <c r="A117" t="s">
        <v>274</v>
      </c>
      <c r="B117" t="s">
        <v>275</v>
      </c>
      <c r="C117">
        <v>1</v>
      </c>
      <c r="D117">
        <v>157003</v>
      </c>
    </row>
    <row r="118" spans="1:4" x14ac:dyDescent="0.25">
      <c r="A118" t="s">
        <v>100</v>
      </c>
      <c r="B118" t="s">
        <v>101</v>
      </c>
      <c r="C118">
        <v>2</v>
      </c>
      <c r="D118">
        <v>157052</v>
      </c>
    </row>
    <row r="119" spans="1:4" x14ac:dyDescent="0.25">
      <c r="A119" t="s">
        <v>1621</v>
      </c>
      <c r="C119">
        <v>1</v>
      </c>
      <c r="D119">
        <v>157123</v>
      </c>
    </row>
    <row r="120" spans="1:4" x14ac:dyDescent="0.25">
      <c r="A120" t="s">
        <v>40</v>
      </c>
      <c r="B120" t="s">
        <v>41</v>
      </c>
      <c r="C120">
        <v>10</v>
      </c>
      <c r="D120">
        <v>157793</v>
      </c>
    </row>
    <row r="121" spans="1:4" x14ac:dyDescent="0.25">
      <c r="A121" t="s">
        <v>180</v>
      </c>
      <c r="B121" t="s">
        <v>181</v>
      </c>
      <c r="C121">
        <v>18</v>
      </c>
      <c r="D121">
        <v>157798</v>
      </c>
    </row>
    <row r="122" spans="1:4" x14ac:dyDescent="0.25">
      <c r="A122" t="s">
        <v>739</v>
      </c>
      <c r="B122" t="s">
        <v>726</v>
      </c>
      <c r="C122">
        <v>1</v>
      </c>
      <c r="D122">
        <v>157844</v>
      </c>
    </row>
    <row r="123" spans="1:4" x14ac:dyDescent="0.25">
      <c r="A123" t="s">
        <v>26</v>
      </c>
      <c r="B123" t="s">
        <v>27</v>
      </c>
      <c r="C123">
        <v>3</v>
      </c>
      <c r="D123">
        <v>157911</v>
      </c>
    </row>
    <row r="124" spans="1:4" x14ac:dyDescent="0.25">
      <c r="A124" t="s">
        <v>150</v>
      </c>
      <c r="B124" t="s">
        <v>151</v>
      </c>
      <c r="C124">
        <v>22</v>
      </c>
      <c r="D124">
        <v>157469</v>
      </c>
    </row>
    <row r="125" spans="1:4" x14ac:dyDescent="0.25">
      <c r="A125" t="s">
        <v>1020</v>
      </c>
      <c r="B125" t="s">
        <v>726</v>
      </c>
      <c r="C125">
        <v>1</v>
      </c>
      <c r="D125">
        <v>157470</v>
      </c>
    </row>
    <row r="126" spans="1:4" x14ac:dyDescent="0.25">
      <c r="A126" t="s">
        <v>1474</v>
      </c>
      <c r="C126">
        <v>1</v>
      </c>
      <c r="D126">
        <v>157547</v>
      </c>
    </row>
    <row r="127" spans="1:4" x14ac:dyDescent="0.25">
      <c r="A127" t="s">
        <v>1545</v>
      </c>
      <c r="B127" t="s">
        <v>1216</v>
      </c>
      <c r="C127">
        <v>1</v>
      </c>
      <c r="D127">
        <v>157562</v>
      </c>
    </row>
    <row r="128" spans="1:4" x14ac:dyDescent="0.25">
      <c r="A128" t="s">
        <v>28</v>
      </c>
      <c r="B128" t="s">
        <v>29</v>
      </c>
      <c r="C128">
        <v>13</v>
      </c>
      <c r="D128">
        <v>157568</v>
      </c>
    </row>
    <row r="129" spans="1:4" x14ac:dyDescent="0.25">
      <c r="A129" t="s">
        <v>975</v>
      </c>
      <c r="B129" t="s">
        <v>726</v>
      </c>
      <c r="C129">
        <v>2</v>
      </c>
      <c r="D129">
        <v>157593</v>
      </c>
    </row>
    <row r="130" spans="1:4" x14ac:dyDescent="0.25">
      <c r="A130" t="s">
        <v>475</v>
      </c>
      <c r="B130" t="s">
        <v>476</v>
      </c>
      <c r="C130">
        <v>7</v>
      </c>
      <c r="D130">
        <v>157940</v>
      </c>
    </row>
    <row r="131" spans="1:4" x14ac:dyDescent="0.25">
      <c r="A131" t="s">
        <v>1199</v>
      </c>
      <c r="C131">
        <v>1</v>
      </c>
      <c r="D131">
        <v>158252</v>
      </c>
    </row>
    <row r="132" spans="1:4" x14ac:dyDescent="0.25">
      <c r="A132" t="s">
        <v>1091</v>
      </c>
      <c r="B132" t="s">
        <v>1092</v>
      </c>
      <c r="C132">
        <v>2</v>
      </c>
      <c r="D132">
        <v>158273</v>
      </c>
    </row>
    <row r="133" spans="1:4" x14ac:dyDescent="0.25">
      <c r="A133" t="s">
        <v>685</v>
      </c>
      <c r="B133" t="s">
        <v>686</v>
      </c>
      <c r="C133">
        <v>4</v>
      </c>
      <c r="D133">
        <v>158386</v>
      </c>
    </row>
    <row r="134" spans="1:4" x14ac:dyDescent="0.25">
      <c r="A134" t="s">
        <v>393</v>
      </c>
      <c r="B134" t="s">
        <v>394</v>
      </c>
      <c r="C134">
        <v>7</v>
      </c>
      <c r="D134">
        <v>157967</v>
      </c>
    </row>
    <row r="135" spans="1:4" x14ac:dyDescent="0.25">
      <c r="A135" t="s">
        <v>391</v>
      </c>
      <c r="B135" t="s">
        <v>392</v>
      </c>
      <c r="C135">
        <v>5</v>
      </c>
      <c r="D135">
        <v>157968</v>
      </c>
    </row>
    <row r="136" spans="1:4" x14ac:dyDescent="0.25">
      <c r="A136" t="s">
        <v>88</v>
      </c>
      <c r="B136" t="s">
        <v>89</v>
      </c>
      <c r="C136">
        <v>6</v>
      </c>
      <c r="D136">
        <v>158015</v>
      </c>
    </row>
    <row r="137" spans="1:4" x14ac:dyDescent="0.25">
      <c r="A137" t="s">
        <v>142</v>
      </c>
      <c r="B137" t="s">
        <v>143</v>
      </c>
      <c r="C137">
        <v>3</v>
      </c>
      <c r="D137">
        <v>158194</v>
      </c>
    </row>
    <row r="138" spans="1:4" x14ac:dyDescent="0.25">
      <c r="A138" t="s">
        <v>948</v>
      </c>
      <c r="B138" t="s">
        <v>949</v>
      </c>
      <c r="C138">
        <v>2</v>
      </c>
      <c r="D138">
        <v>158210</v>
      </c>
    </row>
    <row r="139" spans="1:4" x14ac:dyDescent="0.25">
      <c r="A139" t="s">
        <v>1523</v>
      </c>
      <c r="C139">
        <v>1</v>
      </c>
      <c r="D139">
        <v>158427</v>
      </c>
    </row>
    <row r="140" spans="1:4" x14ac:dyDescent="0.25">
      <c r="A140" t="s">
        <v>1605</v>
      </c>
      <c r="C140">
        <v>1</v>
      </c>
      <c r="D140">
        <v>158428</v>
      </c>
    </row>
    <row r="141" spans="1:4" x14ac:dyDescent="0.25">
      <c r="A141" t="s">
        <v>202</v>
      </c>
      <c r="B141" t="s">
        <v>203</v>
      </c>
      <c r="C141">
        <v>10</v>
      </c>
      <c r="D141">
        <v>158803</v>
      </c>
    </row>
    <row r="142" spans="1:4" x14ac:dyDescent="0.25">
      <c r="A142" t="s">
        <v>298</v>
      </c>
      <c r="B142" t="s">
        <v>299</v>
      </c>
      <c r="C142">
        <v>12</v>
      </c>
      <c r="D142">
        <v>158809</v>
      </c>
    </row>
    <row r="143" spans="1:4" x14ac:dyDescent="0.25">
      <c r="A143" t="s">
        <v>835</v>
      </c>
      <c r="B143" t="s">
        <v>836</v>
      </c>
      <c r="C143">
        <v>1</v>
      </c>
      <c r="D143">
        <v>158613</v>
      </c>
    </row>
    <row r="144" spans="1:4" x14ac:dyDescent="0.25">
      <c r="A144" t="s">
        <v>218</v>
      </c>
      <c r="B144" t="s">
        <v>219</v>
      </c>
      <c r="C144">
        <v>4</v>
      </c>
      <c r="D144">
        <v>158643</v>
      </c>
    </row>
    <row r="145" spans="1:4" x14ac:dyDescent="0.25">
      <c r="A145" t="s">
        <v>585</v>
      </c>
      <c r="B145" t="s">
        <v>586</v>
      </c>
      <c r="C145">
        <v>1</v>
      </c>
      <c r="D145">
        <v>159226</v>
      </c>
    </row>
    <row r="146" spans="1:4" x14ac:dyDescent="0.25">
      <c r="A146" t="s">
        <v>60</v>
      </c>
      <c r="B146" t="s">
        <v>61</v>
      </c>
      <c r="C146">
        <v>10</v>
      </c>
      <c r="D146">
        <v>159240</v>
      </c>
    </row>
    <row r="147" spans="1:4" x14ac:dyDescent="0.25">
      <c r="A147" t="s">
        <v>168</v>
      </c>
      <c r="B147" t="s">
        <v>169</v>
      </c>
      <c r="C147">
        <v>15</v>
      </c>
      <c r="D147">
        <v>159506</v>
      </c>
    </row>
    <row r="148" spans="1:4" x14ac:dyDescent="0.25">
      <c r="A148" t="s">
        <v>84</v>
      </c>
      <c r="B148" t="s">
        <v>85</v>
      </c>
      <c r="C148">
        <v>3</v>
      </c>
      <c r="D148">
        <v>159591</v>
      </c>
    </row>
    <row r="149" spans="1:4" x14ac:dyDescent="0.25">
      <c r="A149" t="s">
        <v>843</v>
      </c>
      <c r="B149" t="s">
        <v>844</v>
      </c>
      <c r="C149">
        <v>1</v>
      </c>
      <c r="D149">
        <v>159594</v>
      </c>
    </row>
    <row r="150" spans="1:4" x14ac:dyDescent="0.25">
      <c r="A150" t="s">
        <v>1049</v>
      </c>
      <c r="B150" t="s">
        <v>1050</v>
      </c>
      <c r="C150">
        <v>1</v>
      </c>
      <c r="D150">
        <v>159624</v>
      </c>
    </row>
    <row r="151" spans="1:4" x14ac:dyDescent="0.25">
      <c r="A151" t="s">
        <v>254</v>
      </c>
      <c r="B151" t="s">
        <v>255</v>
      </c>
      <c r="C151">
        <v>3</v>
      </c>
      <c r="D151">
        <v>159641</v>
      </c>
    </row>
    <row r="152" spans="1:4" x14ac:dyDescent="0.25">
      <c r="A152" t="s">
        <v>431</v>
      </c>
      <c r="B152" t="s">
        <v>432</v>
      </c>
      <c r="C152">
        <v>3</v>
      </c>
      <c r="D152">
        <v>159663</v>
      </c>
    </row>
    <row r="153" spans="1:4" x14ac:dyDescent="0.25">
      <c r="A153" t="s">
        <v>332</v>
      </c>
      <c r="B153" t="s">
        <v>333</v>
      </c>
      <c r="C153">
        <v>3</v>
      </c>
      <c r="D153">
        <v>159673</v>
      </c>
    </row>
    <row r="154" spans="1:4" x14ac:dyDescent="0.25">
      <c r="A154" t="s">
        <v>66</v>
      </c>
      <c r="B154" t="s">
        <v>67</v>
      </c>
      <c r="C154">
        <v>2</v>
      </c>
      <c r="D154">
        <v>162407</v>
      </c>
    </row>
    <row r="155" spans="1:4" x14ac:dyDescent="0.25">
      <c r="A155" t="s">
        <v>697</v>
      </c>
      <c r="B155" t="s">
        <v>698</v>
      </c>
      <c r="C155">
        <v>4</v>
      </c>
      <c r="D155">
        <v>162425</v>
      </c>
    </row>
    <row r="156" spans="1:4" x14ac:dyDescent="0.25">
      <c r="A156" t="s">
        <v>294</v>
      </c>
      <c r="B156" t="s">
        <v>295</v>
      </c>
      <c r="C156">
        <v>4</v>
      </c>
      <c r="D156">
        <v>162449</v>
      </c>
    </row>
    <row r="157" spans="1:4" x14ac:dyDescent="0.25">
      <c r="A157" t="s">
        <v>629</v>
      </c>
      <c r="B157" t="s">
        <v>630</v>
      </c>
      <c r="C157">
        <v>1</v>
      </c>
      <c r="D157">
        <v>162507</v>
      </c>
    </row>
    <row r="158" spans="1:4" x14ac:dyDescent="0.25">
      <c r="A158" t="s">
        <v>1399</v>
      </c>
      <c r="B158" t="s">
        <v>1400</v>
      </c>
      <c r="C158">
        <v>1</v>
      </c>
      <c r="D158">
        <v>162539</v>
      </c>
    </row>
    <row r="159" spans="1:4" x14ac:dyDescent="0.25">
      <c r="A159" t="s">
        <v>284</v>
      </c>
      <c r="B159" t="s">
        <v>285</v>
      </c>
      <c r="C159">
        <v>8</v>
      </c>
      <c r="D159">
        <v>162540</v>
      </c>
    </row>
    <row r="160" spans="1:4" x14ac:dyDescent="0.25">
      <c r="A160" t="s">
        <v>485</v>
      </c>
      <c r="B160" t="s">
        <v>486</v>
      </c>
      <c r="C160">
        <v>2</v>
      </c>
      <c r="D160">
        <v>159281</v>
      </c>
    </row>
    <row r="161" spans="1:4" x14ac:dyDescent="0.25">
      <c r="A161" t="s">
        <v>1699</v>
      </c>
      <c r="C161">
        <v>1</v>
      </c>
      <c r="D161">
        <v>159287</v>
      </c>
    </row>
    <row r="162" spans="1:4" x14ac:dyDescent="0.25">
      <c r="A162" t="s">
        <v>132</v>
      </c>
      <c r="B162" t="s">
        <v>133</v>
      </c>
      <c r="C162">
        <v>2</v>
      </c>
      <c r="D162">
        <v>159289</v>
      </c>
    </row>
    <row r="163" spans="1:4" x14ac:dyDescent="0.25">
      <c r="A163" t="s">
        <v>322</v>
      </c>
      <c r="B163" t="s">
        <v>323</v>
      </c>
      <c r="C163">
        <v>1</v>
      </c>
      <c r="D163">
        <v>162594</v>
      </c>
    </row>
    <row r="164" spans="1:4" x14ac:dyDescent="0.25">
      <c r="A164" t="s">
        <v>609</v>
      </c>
      <c r="B164" t="s">
        <v>610</v>
      </c>
      <c r="C164">
        <v>5</v>
      </c>
      <c r="D164">
        <v>162692</v>
      </c>
    </row>
    <row r="165" spans="1:4" x14ac:dyDescent="0.25">
      <c r="A165" t="s">
        <v>130</v>
      </c>
      <c r="B165" t="s">
        <v>131</v>
      </c>
      <c r="C165">
        <v>18</v>
      </c>
      <c r="D165">
        <v>162703</v>
      </c>
    </row>
    <row r="166" spans="1:4" x14ac:dyDescent="0.25">
      <c r="A166" t="s">
        <v>1532</v>
      </c>
      <c r="B166" t="s">
        <v>1216</v>
      </c>
      <c r="C166">
        <v>1</v>
      </c>
      <c r="D166">
        <v>162713</v>
      </c>
    </row>
    <row r="167" spans="1:4" x14ac:dyDescent="0.25">
      <c r="A167" t="s">
        <v>1316</v>
      </c>
      <c r="C167">
        <v>1</v>
      </c>
      <c r="D167">
        <v>159440</v>
      </c>
    </row>
    <row r="168" spans="1:4" x14ac:dyDescent="0.25">
      <c r="A168" t="s">
        <v>659</v>
      </c>
      <c r="B168" t="s">
        <v>660</v>
      </c>
      <c r="C168">
        <v>1</v>
      </c>
      <c r="D168">
        <v>159905</v>
      </c>
    </row>
    <row r="169" spans="1:4" x14ac:dyDescent="0.25">
      <c r="A169" t="s">
        <v>144</v>
      </c>
      <c r="B169" t="s">
        <v>145</v>
      </c>
      <c r="C169">
        <v>1</v>
      </c>
      <c r="D169">
        <v>159931</v>
      </c>
    </row>
    <row r="170" spans="1:4" x14ac:dyDescent="0.25">
      <c r="A170" t="s">
        <v>260</v>
      </c>
      <c r="B170" t="s">
        <v>261</v>
      </c>
      <c r="C170">
        <v>10</v>
      </c>
      <c r="D170">
        <v>160014</v>
      </c>
    </row>
    <row r="171" spans="1:4" x14ac:dyDescent="0.25">
      <c r="A171" t="s">
        <v>1056</v>
      </c>
      <c r="B171" t="s">
        <v>726</v>
      </c>
      <c r="C171">
        <v>1</v>
      </c>
      <c r="D171">
        <v>159694</v>
      </c>
    </row>
    <row r="172" spans="1:4" x14ac:dyDescent="0.25">
      <c r="A172" t="s">
        <v>44</v>
      </c>
      <c r="B172" t="s">
        <v>45</v>
      </c>
      <c r="C172">
        <v>34</v>
      </c>
      <c r="D172">
        <v>160289</v>
      </c>
    </row>
    <row r="173" spans="1:4" x14ac:dyDescent="0.25">
      <c r="A173" t="s">
        <v>621</v>
      </c>
      <c r="B173" t="s">
        <v>622</v>
      </c>
      <c r="C173">
        <v>6</v>
      </c>
      <c r="D173">
        <v>160297</v>
      </c>
    </row>
    <row r="174" spans="1:4" x14ac:dyDescent="0.25">
      <c r="A174" t="s">
        <v>571</v>
      </c>
      <c r="B174" t="s">
        <v>572</v>
      </c>
      <c r="C174">
        <v>4</v>
      </c>
      <c r="D174">
        <v>160352</v>
      </c>
    </row>
    <row r="175" spans="1:4" x14ac:dyDescent="0.25">
      <c r="A175" t="s">
        <v>399</v>
      </c>
      <c r="B175" t="s">
        <v>400</v>
      </c>
      <c r="C175">
        <v>6</v>
      </c>
      <c r="D175">
        <v>160144</v>
      </c>
    </row>
    <row r="176" spans="1:4" x14ac:dyDescent="0.25">
      <c r="A176" t="s">
        <v>148</v>
      </c>
      <c r="B176" t="s">
        <v>149</v>
      </c>
      <c r="C176">
        <v>3</v>
      </c>
      <c r="D176">
        <v>160572</v>
      </c>
    </row>
    <row r="177" spans="1:4" x14ac:dyDescent="0.25">
      <c r="A177" t="s">
        <v>114</v>
      </c>
      <c r="B177" t="s">
        <v>115</v>
      </c>
      <c r="C177">
        <v>8</v>
      </c>
      <c r="D177">
        <v>160652</v>
      </c>
    </row>
    <row r="178" spans="1:4" x14ac:dyDescent="0.25">
      <c r="A178" t="s">
        <v>519</v>
      </c>
      <c r="B178" t="s">
        <v>520</v>
      </c>
      <c r="C178">
        <v>5</v>
      </c>
      <c r="D178">
        <v>160383</v>
      </c>
    </row>
    <row r="179" spans="1:4" x14ac:dyDescent="0.25">
      <c r="A179" t="s">
        <v>1457</v>
      </c>
      <c r="B179" t="s">
        <v>785</v>
      </c>
      <c r="C179">
        <v>1</v>
      </c>
      <c r="D179">
        <v>160396</v>
      </c>
    </row>
    <row r="180" spans="1:4" x14ac:dyDescent="0.25">
      <c r="A180" t="s">
        <v>589</v>
      </c>
      <c r="B180" t="s">
        <v>590</v>
      </c>
      <c r="C180">
        <v>4</v>
      </c>
      <c r="D180">
        <v>160430</v>
      </c>
    </row>
    <row r="181" spans="1:4" x14ac:dyDescent="0.25">
      <c r="A181" t="s">
        <v>467</v>
      </c>
      <c r="B181" t="s">
        <v>468</v>
      </c>
      <c r="C181">
        <v>4</v>
      </c>
      <c r="D181">
        <v>160451</v>
      </c>
    </row>
    <row r="182" spans="1:4" x14ac:dyDescent="0.25">
      <c r="A182" t="s">
        <v>1005</v>
      </c>
      <c r="B182" t="s">
        <v>726</v>
      </c>
      <c r="C182">
        <v>2</v>
      </c>
      <c r="D182">
        <v>160482</v>
      </c>
    </row>
    <row r="183" spans="1:4" x14ac:dyDescent="0.25">
      <c r="A183" t="s">
        <v>126</v>
      </c>
      <c r="B183" t="s">
        <v>127</v>
      </c>
      <c r="C183">
        <v>6</v>
      </c>
      <c r="D183">
        <v>160837</v>
      </c>
    </row>
    <row r="184" spans="1:4" x14ac:dyDescent="0.25">
      <c r="A184" t="s">
        <v>453</v>
      </c>
      <c r="B184" t="s">
        <v>454</v>
      </c>
      <c r="C184">
        <v>1</v>
      </c>
      <c r="D184">
        <v>160844</v>
      </c>
    </row>
    <row r="185" spans="1:4" x14ac:dyDescent="0.25">
      <c r="A185" t="s">
        <v>377</v>
      </c>
      <c r="B185" t="s">
        <v>378</v>
      </c>
      <c r="C185">
        <v>9</v>
      </c>
      <c r="D185">
        <v>160880</v>
      </c>
    </row>
    <row r="186" spans="1:4" x14ac:dyDescent="0.25">
      <c r="A186" t="s">
        <v>413</v>
      </c>
      <c r="B186" t="s">
        <v>414</v>
      </c>
      <c r="C186">
        <v>8</v>
      </c>
      <c r="D186">
        <v>160952</v>
      </c>
    </row>
    <row r="187" spans="1:4" x14ac:dyDescent="0.25">
      <c r="A187" t="s">
        <v>866</v>
      </c>
      <c r="B187" t="s">
        <v>728</v>
      </c>
      <c r="C187">
        <v>2</v>
      </c>
      <c r="D187">
        <v>160955</v>
      </c>
    </row>
    <row r="188" spans="1:4" x14ac:dyDescent="0.25">
      <c r="A188" t="s">
        <v>545</v>
      </c>
      <c r="B188" t="s">
        <v>546</v>
      </c>
      <c r="C188">
        <v>5</v>
      </c>
      <c r="D188">
        <v>160775</v>
      </c>
    </row>
    <row r="189" spans="1:4" x14ac:dyDescent="0.25">
      <c r="A189" t="s">
        <v>242</v>
      </c>
      <c r="B189" t="s">
        <v>243</v>
      </c>
      <c r="C189">
        <v>1</v>
      </c>
      <c r="D189">
        <v>161161</v>
      </c>
    </row>
    <row r="190" spans="1:4" x14ac:dyDescent="0.25">
      <c r="A190" t="s">
        <v>762</v>
      </c>
      <c r="B190" t="s">
        <v>726</v>
      </c>
      <c r="C190">
        <v>4</v>
      </c>
      <c r="D190">
        <v>161168</v>
      </c>
    </row>
    <row r="191" spans="1:4" x14ac:dyDescent="0.25">
      <c r="A191" t="s">
        <v>314</v>
      </c>
      <c r="B191" t="s">
        <v>315</v>
      </c>
      <c r="C191">
        <v>10</v>
      </c>
      <c r="D191">
        <v>161213</v>
      </c>
    </row>
    <row r="192" spans="1:4" x14ac:dyDescent="0.25">
      <c r="A192" t="s">
        <v>320</v>
      </c>
      <c r="B192" t="s">
        <v>321</v>
      </c>
      <c r="C192">
        <v>3</v>
      </c>
      <c r="D192">
        <v>161133</v>
      </c>
    </row>
    <row r="193" spans="1:4" x14ac:dyDescent="0.25">
      <c r="A193" t="s">
        <v>34</v>
      </c>
      <c r="B193" t="s">
        <v>35</v>
      </c>
      <c r="C193">
        <v>11</v>
      </c>
      <c r="D193">
        <v>161325</v>
      </c>
    </row>
    <row r="194" spans="1:4" x14ac:dyDescent="0.25">
      <c r="A194" t="s">
        <v>38</v>
      </c>
      <c r="B194" t="s">
        <v>39</v>
      </c>
      <c r="C194">
        <v>8</v>
      </c>
      <c r="D194">
        <v>161437</v>
      </c>
    </row>
    <row r="195" spans="1:4" x14ac:dyDescent="0.25">
      <c r="A195" t="s">
        <v>1590</v>
      </c>
      <c r="B195" t="s">
        <v>726</v>
      </c>
      <c r="C195">
        <v>1</v>
      </c>
      <c r="D195">
        <v>161453</v>
      </c>
    </row>
    <row r="196" spans="1:4" x14ac:dyDescent="0.25">
      <c r="A196" t="s">
        <v>226</v>
      </c>
      <c r="B196" t="s">
        <v>227</v>
      </c>
      <c r="C196">
        <v>12</v>
      </c>
      <c r="D196">
        <v>161556</v>
      </c>
    </row>
    <row r="197" spans="1:4" x14ac:dyDescent="0.25">
      <c r="A197" t="s">
        <v>831</v>
      </c>
      <c r="B197" t="s">
        <v>832</v>
      </c>
      <c r="C197">
        <v>2</v>
      </c>
      <c r="D197">
        <v>161585</v>
      </c>
    </row>
    <row r="198" spans="1:4" x14ac:dyDescent="0.25">
      <c r="A198" t="s">
        <v>1001</v>
      </c>
      <c r="B198" t="s">
        <v>726</v>
      </c>
      <c r="C198">
        <v>2</v>
      </c>
      <c r="D198">
        <v>161728</v>
      </c>
    </row>
    <row r="199" spans="1:4" x14ac:dyDescent="0.25">
      <c r="A199" t="s">
        <v>184</v>
      </c>
      <c r="B199" t="s">
        <v>185</v>
      </c>
      <c r="C199">
        <v>7</v>
      </c>
      <c r="D199">
        <v>161791</v>
      </c>
    </row>
    <row r="200" spans="1:4" x14ac:dyDescent="0.25">
      <c r="A200" t="s">
        <v>246</v>
      </c>
      <c r="B200" t="s">
        <v>247</v>
      </c>
      <c r="C200">
        <v>1</v>
      </c>
      <c r="D200">
        <v>162069</v>
      </c>
    </row>
    <row r="201" spans="1:4" x14ac:dyDescent="0.25">
      <c r="A201" t="s">
        <v>160</v>
      </c>
      <c r="B201" t="s">
        <v>161</v>
      </c>
      <c r="C201">
        <v>14</v>
      </c>
      <c r="D201">
        <v>162106</v>
      </c>
    </row>
    <row r="202" spans="1:4" x14ac:dyDescent="0.25">
      <c r="A202" t="s">
        <v>597</v>
      </c>
      <c r="B202" t="s">
        <v>598</v>
      </c>
      <c r="C202">
        <v>1</v>
      </c>
      <c r="D202">
        <v>161894</v>
      </c>
    </row>
    <row r="203" spans="1:4" x14ac:dyDescent="0.25">
      <c r="A203" t="s">
        <v>1370</v>
      </c>
      <c r="B203" t="s">
        <v>1371</v>
      </c>
      <c r="C203">
        <v>1</v>
      </c>
      <c r="D203">
        <v>161946</v>
      </c>
    </row>
    <row r="204" spans="1:4" x14ac:dyDescent="0.25">
      <c r="A204" t="s">
        <v>94</v>
      </c>
      <c r="B204" t="s">
        <v>95</v>
      </c>
      <c r="C204">
        <v>9</v>
      </c>
      <c r="D204">
        <v>162279</v>
      </c>
    </row>
    <row r="205" spans="1:4" x14ac:dyDescent="0.25">
      <c r="A205" t="s">
        <v>740</v>
      </c>
      <c r="B205" t="s">
        <v>734</v>
      </c>
      <c r="C205">
        <v>1</v>
      </c>
      <c r="D205">
        <v>162821</v>
      </c>
    </row>
    <row r="206" spans="1:4" x14ac:dyDescent="0.25">
      <c r="A206" t="s">
        <v>78</v>
      </c>
      <c r="B206" t="s">
        <v>79</v>
      </c>
      <c r="C206">
        <v>4</v>
      </c>
      <c r="D206">
        <v>164501</v>
      </c>
    </row>
    <row r="207" spans="1:4" x14ac:dyDescent="0.25">
      <c r="A207" t="s">
        <v>551</v>
      </c>
      <c r="B207" t="s">
        <v>552</v>
      </c>
      <c r="C207">
        <v>6</v>
      </c>
      <c r="D207">
        <v>162889</v>
      </c>
    </row>
    <row r="208" spans="1:4" x14ac:dyDescent="0.25">
      <c r="A208" t="s">
        <v>1664</v>
      </c>
      <c r="C208">
        <v>1</v>
      </c>
      <c r="D208">
        <v>162937</v>
      </c>
    </row>
    <row r="209" spans="1:4" x14ac:dyDescent="0.25">
      <c r="A209" t="s">
        <v>210</v>
      </c>
      <c r="B209" t="s">
        <v>211</v>
      </c>
      <c r="C209">
        <v>4</v>
      </c>
      <c r="D209">
        <v>164561</v>
      </c>
    </row>
    <row r="210" spans="1:4" x14ac:dyDescent="0.25">
      <c r="A210" t="s">
        <v>417</v>
      </c>
      <c r="B210" t="s">
        <v>418</v>
      </c>
      <c r="C210">
        <v>7</v>
      </c>
      <c r="D210">
        <v>164568</v>
      </c>
    </row>
    <row r="211" spans="1:4" x14ac:dyDescent="0.25">
      <c r="A211" t="s">
        <v>68</v>
      </c>
      <c r="B211" t="s">
        <v>69</v>
      </c>
      <c r="C211">
        <v>6</v>
      </c>
      <c r="D211">
        <v>164620</v>
      </c>
    </row>
    <row r="212" spans="1:4" x14ac:dyDescent="0.25">
      <c r="A212" t="s">
        <v>601</v>
      </c>
      <c r="B212" t="s">
        <v>602</v>
      </c>
      <c r="C212">
        <v>6</v>
      </c>
      <c r="D212">
        <v>164722</v>
      </c>
    </row>
    <row r="213" spans="1:4" x14ac:dyDescent="0.25">
      <c r="A213" t="s">
        <v>16</v>
      </c>
      <c r="B213" t="s">
        <v>17</v>
      </c>
      <c r="C213">
        <v>15</v>
      </c>
      <c r="D213">
        <v>163029</v>
      </c>
    </row>
    <row r="214" spans="1:4" x14ac:dyDescent="0.25">
      <c r="A214" t="s">
        <v>136</v>
      </c>
      <c r="B214" t="s">
        <v>137</v>
      </c>
      <c r="C214">
        <v>2</v>
      </c>
      <c r="D214">
        <v>163066</v>
      </c>
    </row>
    <row r="215" spans="1:4" x14ac:dyDescent="0.25">
      <c r="A215" t="s">
        <v>1254</v>
      </c>
      <c r="C215">
        <v>1</v>
      </c>
      <c r="D215">
        <v>163104</v>
      </c>
    </row>
    <row r="216" spans="1:4" x14ac:dyDescent="0.25">
      <c r="A216" t="s">
        <v>653</v>
      </c>
      <c r="B216" t="s">
        <v>654</v>
      </c>
      <c r="C216">
        <v>1</v>
      </c>
      <c r="D216">
        <v>163131</v>
      </c>
    </row>
    <row r="217" spans="1:4" x14ac:dyDescent="0.25">
      <c r="A217" t="s">
        <v>194</v>
      </c>
      <c r="B217" t="s">
        <v>195</v>
      </c>
      <c r="C217">
        <v>8</v>
      </c>
      <c r="D217">
        <v>163279</v>
      </c>
    </row>
    <row r="218" spans="1:4" x14ac:dyDescent="0.25">
      <c r="A218" t="s">
        <v>1491</v>
      </c>
      <c r="C218">
        <v>1</v>
      </c>
      <c r="D218">
        <v>163300</v>
      </c>
    </row>
    <row r="219" spans="1:4" x14ac:dyDescent="0.25">
      <c r="A219" t="s">
        <v>1570</v>
      </c>
      <c r="C219">
        <v>1</v>
      </c>
      <c r="D219">
        <v>163308</v>
      </c>
    </row>
    <row r="220" spans="1:4" x14ac:dyDescent="0.25">
      <c r="A220" t="s">
        <v>1522</v>
      </c>
      <c r="C220">
        <v>1</v>
      </c>
      <c r="D220">
        <v>163143</v>
      </c>
    </row>
    <row r="221" spans="1:4" x14ac:dyDescent="0.25">
      <c r="A221" t="s">
        <v>427</v>
      </c>
      <c r="B221" t="s">
        <v>428</v>
      </c>
      <c r="C221">
        <v>1</v>
      </c>
      <c r="D221">
        <v>163162</v>
      </c>
    </row>
    <row r="222" spans="1:4" x14ac:dyDescent="0.25">
      <c r="A222" t="s">
        <v>1684</v>
      </c>
      <c r="C222">
        <v>1</v>
      </c>
      <c r="D222">
        <v>163199</v>
      </c>
    </row>
    <row r="223" spans="1:4" x14ac:dyDescent="0.25">
      <c r="A223" t="s">
        <v>1224</v>
      </c>
      <c r="B223" t="s">
        <v>1225</v>
      </c>
      <c r="C223">
        <v>1</v>
      </c>
      <c r="D223">
        <v>163210</v>
      </c>
    </row>
    <row r="224" spans="1:4" x14ac:dyDescent="0.25">
      <c r="A224" t="s">
        <v>336</v>
      </c>
      <c r="B224" t="s">
        <v>337</v>
      </c>
      <c r="C224">
        <v>2</v>
      </c>
      <c r="D224">
        <v>163334</v>
      </c>
    </row>
    <row r="225" spans="1:4" x14ac:dyDescent="0.25">
      <c r="A225" t="s">
        <v>280</v>
      </c>
      <c r="B225" t="s">
        <v>281</v>
      </c>
      <c r="C225">
        <v>1</v>
      </c>
      <c r="D225">
        <v>163506</v>
      </c>
    </row>
    <row r="226" spans="1:4" x14ac:dyDescent="0.25">
      <c r="A226" t="s">
        <v>615</v>
      </c>
      <c r="B226" t="s">
        <v>616</v>
      </c>
      <c r="C226">
        <v>1</v>
      </c>
      <c r="D226">
        <v>163344</v>
      </c>
    </row>
    <row r="227" spans="1:4" x14ac:dyDescent="0.25">
      <c r="A227" t="s">
        <v>565</v>
      </c>
      <c r="B227" t="s">
        <v>566</v>
      </c>
      <c r="C227">
        <v>2</v>
      </c>
      <c r="D227">
        <v>163387</v>
      </c>
    </row>
    <row r="228" spans="1:4" x14ac:dyDescent="0.25">
      <c r="A228" t="s">
        <v>747</v>
      </c>
      <c r="B228" t="s">
        <v>726</v>
      </c>
      <c r="C228">
        <v>3</v>
      </c>
      <c r="D228">
        <v>163570</v>
      </c>
    </row>
    <row r="229" spans="1:4" x14ac:dyDescent="0.25">
      <c r="A229" t="s">
        <v>857</v>
      </c>
      <c r="B229" t="s">
        <v>726</v>
      </c>
      <c r="C229">
        <v>3</v>
      </c>
      <c r="D229">
        <v>163639</v>
      </c>
    </row>
    <row r="230" spans="1:4" x14ac:dyDescent="0.25">
      <c r="A230" t="s">
        <v>164</v>
      </c>
      <c r="B230" t="s">
        <v>165</v>
      </c>
      <c r="C230">
        <v>9</v>
      </c>
      <c r="D230">
        <v>163657</v>
      </c>
    </row>
    <row r="231" spans="1:4" x14ac:dyDescent="0.25">
      <c r="A231" t="s">
        <v>122</v>
      </c>
      <c r="B231" t="s">
        <v>123</v>
      </c>
      <c r="C231">
        <v>4</v>
      </c>
      <c r="D231">
        <v>163664</v>
      </c>
    </row>
    <row r="232" spans="1:4" x14ac:dyDescent="0.25">
      <c r="A232" t="s">
        <v>457</v>
      </c>
      <c r="B232" t="s">
        <v>458</v>
      </c>
      <c r="C232">
        <v>1</v>
      </c>
      <c r="D232">
        <v>163741</v>
      </c>
    </row>
    <row r="233" spans="1:4" x14ac:dyDescent="0.25">
      <c r="A233" t="s">
        <v>76</v>
      </c>
      <c r="B233" t="s">
        <v>77</v>
      </c>
      <c r="C233">
        <v>5</v>
      </c>
      <c r="D233">
        <v>163907</v>
      </c>
    </row>
    <row r="234" spans="1:4" x14ac:dyDescent="0.25">
      <c r="A234" t="s">
        <v>278</v>
      </c>
      <c r="B234" t="s">
        <v>279</v>
      </c>
      <c r="C234">
        <v>6</v>
      </c>
      <c r="D234">
        <v>163927</v>
      </c>
    </row>
    <row r="235" spans="1:4" x14ac:dyDescent="0.25">
      <c r="A235" t="s">
        <v>1575</v>
      </c>
      <c r="C235">
        <v>1</v>
      </c>
      <c r="D235">
        <v>163954</v>
      </c>
    </row>
    <row r="236" spans="1:4" x14ac:dyDescent="0.25">
      <c r="A236" t="s">
        <v>1659</v>
      </c>
      <c r="C236">
        <v>1</v>
      </c>
      <c r="D236">
        <v>163958</v>
      </c>
    </row>
    <row r="237" spans="1:4" x14ac:dyDescent="0.25">
      <c r="A237" t="s">
        <v>435</v>
      </c>
      <c r="B237" t="s">
        <v>436</v>
      </c>
      <c r="C237">
        <v>9</v>
      </c>
      <c r="D237">
        <v>164100</v>
      </c>
    </row>
    <row r="238" spans="1:4" x14ac:dyDescent="0.25">
      <c r="A238" t="s">
        <v>270</v>
      </c>
      <c r="B238" t="s">
        <v>271</v>
      </c>
      <c r="C238">
        <v>7</v>
      </c>
      <c r="D238">
        <v>164108</v>
      </c>
    </row>
    <row r="239" spans="1:4" x14ac:dyDescent="0.25">
      <c r="A239" t="s">
        <v>928</v>
      </c>
      <c r="B239" t="s">
        <v>929</v>
      </c>
      <c r="C239">
        <v>3</v>
      </c>
      <c r="D239">
        <v>164149</v>
      </c>
    </row>
    <row r="240" spans="1:4" x14ac:dyDescent="0.25">
      <c r="A240" t="s">
        <v>397</v>
      </c>
      <c r="B240" t="s">
        <v>398</v>
      </c>
      <c r="C240">
        <v>7</v>
      </c>
      <c r="D240">
        <v>164264</v>
      </c>
    </row>
    <row r="241" spans="1:4" x14ac:dyDescent="0.25">
      <c r="A241" t="s">
        <v>162</v>
      </c>
      <c r="B241" t="s">
        <v>163</v>
      </c>
      <c r="C241">
        <v>17</v>
      </c>
      <c r="D241">
        <v>164270</v>
      </c>
    </row>
    <row r="242" spans="1:4" x14ac:dyDescent="0.25">
      <c r="A242" t="s">
        <v>899</v>
      </c>
      <c r="B242" t="s">
        <v>900</v>
      </c>
      <c r="C242">
        <v>3</v>
      </c>
      <c r="D242">
        <v>164295</v>
      </c>
    </row>
    <row r="243" spans="1:4" x14ac:dyDescent="0.25">
      <c r="A243" t="s">
        <v>523</v>
      </c>
      <c r="B243" t="s">
        <v>524</v>
      </c>
      <c r="C243">
        <v>7</v>
      </c>
      <c r="D243">
        <v>164307</v>
      </c>
    </row>
    <row r="244" spans="1:4" x14ac:dyDescent="0.25">
      <c r="A244" t="s">
        <v>503</v>
      </c>
      <c r="B244" t="s">
        <v>504</v>
      </c>
      <c r="C244">
        <v>5</v>
      </c>
      <c r="D244">
        <v>164828</v>
      </c>
    </row>
    <row r="245" spans="1:4" x14ac:dyDescent="0.25">
      <c r="A245" t="s">
        <v>1415</v>
      </c>
      <c r="C245">
        <v>1</v>
      </c>
      <c r="D245">
        <v>166171</v>
      </c>
    </row>
    <row r="246" spans="1:4" x14ac:dyDescent="0.25">
      <c r="A246" t="s">
        <v>483</v>
      </c>
      <c r="B246" t="s">
        <v>484</v>
      </c>
      <c r="C246">
        <v>1</v>
      </c>
      <c r="D246">
        <v>166267</v>
      </c>
    </row>
    <row r="247" spans="1:4" x14ac:dyDescent="0.25">
      <c r="A247" t="s">
        <v>527</v>
      </c>
      <c r="B247" t="s">
        <v>528</v>
      </c>
      <c r="C247">
        <v>1</v>
      </c>
      <c r="D247">
        <v>166294</v>
      </c>
    </row>
    <row r="248" spans="1:4" x14ac:dyDescent="0.25">
      <c r="A248" t="s">
        <v>1253</v>
      </c>
      <c r="C248">
        <v>1</v>
      </c>
      <c r="D248">
        <v>164968</v>
      </c>
    </row>
    <row r="249" spans="1:4" x14ac:dyDescent="0.25">
      <c r="A249" t="s">
        <v>661</v>
      </c>
      <c r="B249" t="s">
        <v>662</v>
      </c>
      <c r="C249">
        <v>2</v>
      </c>
      <c r="D249">
        <v>165003</v>
      </c>
    </row>
    <row r="250" spans="1:4" x14ac:dyDescent="0.25">
      <c r="A250" t="s">
        <v>10</v>
      </c>
      <c r="B250" t="s">
        <v>11</v>
      </c>
      <c r="C250">
        <v>28</v>
      </c>
      <c r="D250">
        <v>165004</v>
      </c>
    </row>
    <row r="251" spans="1:4" x14ac:dyDescent="0.25">
      <c r="A251" t="s">
        <v>334</v>
      </c>
      <c r="B251" t="s">
        <v>335</v>
      </c>
      <c r="C251">
        <v>6</v>
      </c>
      <c r="D251">
        <v>165005</v>
      </c>
    </row>
    <row r="252" spans="1:4" x14ac:dyDescent="0.25">
      <c r="A252" t="s">
        <v>1037</v>
      </c>
      <c r="B252" t="s">
        <v>1038</v>
      </c>
      <c r="C252">
        <v>2</v>
      </c>
      <c r="D252">
        <v>165061</v>
      </c>
    </row>
    <row r="253" spans="1:4" x14ac:dyDescent="0.25">
      <c r="A253" t="s">
        <v>236</v>
      </c>
      <c r="B253" t="s">
        <v>237</v>
      </c>
      <c r="C253">
        <v>7</v>
      </c>
      <c r="D253">
        <v>165101</v>
      </c>
    </row>
    <row r="254" spans="1:4" x14ac:dyDescent="0.25">
      <c r="A254" t="s">
        <v>495</v>
      </c>
      <c r="B254" t="s">
        <v>496</v>
      </c>
      <c r="C254">
        <v>1</v>
      </c>
      <c r="D254">
        <v>165102</v>
      </c>
    </row>
    <row r="255" spans="1:4" x14ac:dyDescent="0.25">
      <c r="A255" t="s">
        <v>1568</v>
      </c>
      <c r="C255">
        <v>1</v>
      </c>
      <c r="D255">
        <v>165250</v>
      </c>
    </row>
    <row r="256" spans="1:4" x14ac:dyDescent="0.25">
      <c r="A256" t="s">
        <v>687</v>
      </c>
      <c r="B256" t="s">
        <v>688</v>
      </c>
      <c r="C256">
        <v>5</v>
      </c>
      <c r="D256">
        <v>165288</v>
      </c>
    </row>
    <row r="257" spans="1:4" x14ac:dyDescent="0.25">
      <c r="A257" t="s">
        <v>1536</v>
      </c>
      <c r="C257">
        <v>1</v>
      </c>
      <c r="D257">
        <v>165309</v>
      </c>
    </row>
    <row r="258" spans="1:4" x14ac:dyDescent="0.25">
      <c r="A258" t="s">
        <v>449</v>
      </c>
      <c r="B258" t="s">
        <v>450</v>
      </c>
      <c r="C258">
        <v>6</v>
      </c>
      <c r="D258">
        <v>165311</v>
      </c>
    </row>
    <row r="259" spans="1:4" x14ac:dyDescent="0.25">
      <c r="A259" t="s">
        <v>206</v>
      </c>
      <c r="B259" t="s">
        <v>207</v>
      </c>
      <c r="C259">
        <v>5</v>
      </c>
      <c r="D259">
        <v>165537</v>
      </c>
    </row>
    <row r="260" spans="1:4" x14ac:dyDescent="0.25">
      <c r="A260" t="s">
        <v>613</v>
      </c>
      <c r="B260" t="s">
        <v>614</v>
      </c>
      <c r="C260">
        <v>5</v>
      </c>
      <c r="D260">
        <v>165579</v>
      </c>
    </row>
    <row r="261" spans="1:4" x14ac:dyDescent="0.25">
      <c r="A261" t="s">
        <v>196</v>
      </c>
      <c r="B261" t="s">
        <v>197</v>
      </c>
      <c r="C261">
        <v>14</v>
      </c>
      <c r="D261">
        <v>165606</v>
      </c>
    </row>
    <row r="262" spans="1:4" x14ac:dyDescent="0.25">
      <c r="A262" t="s">
        <v>244</v>
      </c>
      <c r="B262" t="s">
        <v>245</v>
      </c>
      <c r="C262">
        <v>8</v>
      </c>
      <c r="D262">
        <v>165613</v>
      </c>
    </row>
    <row r="263" spans="1:4" x14ac:dyDescent="0.25">
      <c r="A263" t="s">
        <v>328</v>
      </c>
      <c r="B263" t="s">
        <v>329</v>
      </c>
      <c r="C263">
        <v>10</v>
      </c>
      <c r="D263">
        <v>165674</v>
      </c>
    </row>
    <row r="264" spans="1:4" x14ac:dyDescent="0.25">
      <c r="A264" t="s">
        <v>90</v>
      </c>
      <c r="B264" t="s">
        <v>91</v>
      </c>
      <c r="C264">
        <v>11</v>
      </c>
      <c r="D264">
        <v>165688</v>
      </c>
    </row>
    <row r="265" spans="1:4" x14ac:dyDescent="0.25">
      <c r="A265" t="s">
        <v>316</v>
      </c>
      <c r="B265" t="s">
        <v>317</v>
      </c>
      <c r="C265">
        <v>5</v>
      </c>
      <c r="D265">
        <v>165719</v>
      </c>
    </row>
    <row r="266" spans="1:4" x14ac:dyDescent="0.25">
      <c r="A266" t="s">
        <v>1467</v>
      </c>
      <c r="C266">
        <v>1</v>
      </c>
      <c r="D266">
        <v>165822</v>
      </c>
    </row>
    <row r="267" spans="1:4" x14ac:dyDescent="0.25">
      <c r="A267" t="s">
        <v>607</v>
      </c>
      <c r="B267" t="s">
        <v>608</v>
      </c>
      <c r="C267">
        <v>2</v>
      </c>
      <c r="D267">
        <v>165900</v>
      </c>
    </row>
    <row r="268" spans="1:4" x14ac:dyDescent="0.25">
      <c r="A268" t="s">
        <v>102</v>
      </c>
      <c r="B268" t="s">
        <v>103</v>
      </c>
      <c r="C268">
        <v>20</v>
      </c>
      <c r="D268">
        <v>166039</v>
      </c>
    </row>
    <row r="269" spans="1:4" x14ac:dyDescent="0.25">
      <c r="A269" t="s">
        <v>635</v>
      </c>
      <c r="B269" t="s">
        <v>636</v>
      </c>
      <c r="C269">
        <v>2</v>
      </c>
      <c r="D269">
        <v>166046</v>
      </c>
    </row>
    <row r="270" spans="1:4" x14ac:dyDescent="0.25">
      <c r="A270" t="s">
        <v>1349</v>
      </c>
      <c r="B270" t="s">
        <v>1350</v>
      </c>
      <c r="C270">
        <v>1</v>
      </c>
      <c r="D270">
        <v>166071</v>
      </c>
    </row>
    <row r="271" spans="1:4" x14ac:dyDescent="0.25">
      <c r="A271" t="s">
        <v>296</v>
      </c>
      <c r="B271" t="s">
        <v>297</v>
      </c>
      <c r="C271">
        <v>11</v>
      </c>
      <c r="D271">
        <v>166103</v>
      </c>
    </row>
    <row r="272" spans="1:4" x14ac:dyDescent="0.25">
      <c r="A272" t="s">
        <v>256</v>
      </c>
      <c r="B272" t="s">
        <v>257</v>
      </c>
      <c r="C272">
        <v>8</v>
      </c>
      <c r="D272">
        <v>167490</v>
      </c>
    </row>
    <row r="273" spans="1:4" x14ac:dyDescent="0.25">
      <c r="A273" t="s">
        <v>968</v>
      </c>
      <c r="B273" t="s">
        <v>728</v>
      </c>
      <c r="C273">
        <v>2</v>
      </c>
      <c r="D273">
        <v>166413</v>
      </c>
    </row>
    <row r="274" spans="1:4" x14ac:dyDescent="0.25">
      <c r="A274" t="s">
        <v>64</v>
      </c>
      <c r="B274" t="s">
        <v>65</v>
      </c>
      <c r="C274">
        <v>9</v>
      </c>
      <c r="D274">
        <v>167565</v>
      </c>
    </row>
    <row r="275" spans="1:4" x14ac:dyDescent="0.25">
      <c r="A275" t="s">
        <v>683</v>
      </c>
      <c r="B275" t="s">
        <v>684</v>
      </c>
      <c r="C275">
        <v>3</v>
      </c>
      <c r="D275">
        <v>167668</v>
      </c>
    </row>
    <row r="276" spans="1:4" x14ac:dyDescent="0.25">
      <c r="A276" t="s">
        <v>58</v>
      </c>
      <c r="B276" t="s">
        <v>59</v>
      </c>
      <c r="C276">
        <v>10</v>
      </c>
      <c r="D276">
        <v>167679</v>
      </c>
    </row>
    <row r="277" spans="1:4" x14ac:dyDescent="0.25">
      <c r="A277" t="s">
        <v>553</v>
      </c>
      <c r="B277" t="s">
        <v>554</v>
      </c>
      <c r="C277">
        <v>2</v>
      </c>
      <c r="D277">
        <v>167680</v>
      </c>
    </row>
    <row r="278" spans="1:4" x14ac:dyDescent="0.25">
      <c r="A278" t="s">
        <v>282</v>
      </c>
      <c r="B278" t="s">
        <v>283</v>
      </c>
      <c r="C278">
        <v>8</v>
      </c>
      <c r="D278">
        <v>167696</v>
      </c>
    </row>
    <row r="279" spans="1:4" x14ac:dyDescent="0.25">
      <c r="A279" t="s">
        <v>224</v>
      </c>
      <c r="B279" t="s">
        <v>225</v>
      </c>
      <c r="C279">
        <v>6</v>
      </c>
      <c r="D279">
        <v>166534</v>
      </c>
    </row>
    <row r="280" spans="1:4" x14ac:dyDescent="0.25">
      <c r="A280" t="s">
        <v>860</v>
      </c>
      <c r="B280" t="s">
        <v>726</v>
      </c>
      <c r="C280">
        <v>1</v>
      </c>
      <c r="D280">
        <v>166580</v>
      </c>
    </row>
    <row r="281" spans="1:4" x14ac:dyDescent="0.25">
      <c r="A281" t="s">
        <v>1071</v>
      </c>
      <c r="B281" t="s">
        <v>1072</v>
      </c>
      <c r="C281">
        <v>2</v>
      </c>
      <c r="D281">
        <v>166590</v>
      </c>
    </row>
    <row r="282" spans="1:4" x14ac:dyDescent="0.25">
      <c r="A282" t="s">
        <v>82</v>
      </c>
      <c r="B282" t="s">
        <v>83</v>
      </c>
      <c r="C282">
        <v>10</v>
      </c>
      <c r="D282">
        <v>166736</v>
      </c>
    </row>
    <row r="283" spans="1:4" x14ac:dyDescent="0.25">
      <c r="A283" t="s">
        <v>258</v>
      </c>
      <c r="B283" t="s">
        <v>259</v>
      </c>
      <c r="C283">
        <v>12</v>
      </c>
      <c r="D283">
        <v>166783</v>
      </c>
    </row>
    <row r="284" spans="1:4" x14ac:dyDescent="0.25">
      <c r="A284" t="s">
        <v>673</v>
      </c>
      <c r="B284" t="s">
        <v>674</v>
      </c>
      <c r="C284">
        <v>3</v>
      </c>
      <c r="D284">
        <v>166849</v>
      </c>
    </row>
    <row r="285" spans="1:4" x14ac:dyDescent="0.25">
      <c r="A285" t="s">
        <v>969</v>
      </c>
      <c r="B285" t="s">
        <v>970</v>
      </c>
      <c r="C285">
        <v>1</v>
      </c>
      <c r="D285">
        <v>166772</v>
      </c>
    </row>
    <row r="286" spans="1:4" x14ac:dyDescent="0.25">
      <c r="A286" t="s">
        <v>304</v>
      </c>
      <c r="B286" t="s">
        <v>305</v>
      </c>
      <c r="C286">
        <v>3</v>
      </c>
      <c r="D286">
        <v>166905</v>
      </c>
    </row>
    <row r="287" spans="1:4" x14ac:dyDescent="0.25">
      <c r="A287" t="s">
        <v>198</v>
      </c>
      <c r="B287" t="s">
        <v>199</v>
      </c>
      <c r="C287">
        <v>8</v>
      </c>
      <c r="D287">
        <v>166958</v>
      </c>
    </row>
    <row r="288" spans="1:4" x14ac:dyDescent="0.25">
      <c r="A288" t="s">
        <v>302</v>
      </c>
      <c r="B288" t="s">
        <v>303</v>
      </c>
      <c r="C288">
        <v>11</v>
      </c>
      <c r="D288">
        <v>166967</v>
      </c>
    </row>
    <row r="289" spans="1:4" x14ac:dyDescent="0.25">
      <c r="A289" t="s">
        <v>110</v>
      </c>
      <c r="B289" t="s">
        <v>111</v>
      </c>
      <c r="C289">
        <v>4</v>
      </c>
      <c r="D289">
        <v>167100</v>
      </c>
    </row>
    <row r="290" spans="1:4" x14ac:dyDescent="0.25">
      <c r="A290" t="s">
        <v>827</v>
      </c>
      <c r="B290" t="s">
        <v>726</v>
      </c>
      <c r="C290">
        <v>2</v>
      </c>
      <c r="D290">
        <v>167383</v>
      </c>
    </row>
    <row r="291" spans="1:4" x14ac:dyDescent="0.25">
      <c r="A291" t="s">
        <v>741</v>
      </c>
      <c r="B291" t="s">
        <v>728</v>
      </c>
      <c r="C291">
        <v>3</v>
      </c>
      <c r="D291">
        <v>167387</v>
      </c>
    </row>
    <row r="292" spans="1:4" x14ac:dyDescent="0.25">
      <c r="A292" t="s">
        <v>1021</v>
      </c>
      <c r="B292" t="s">
        <v>1022</v>
      </c>
      <c r="C292">
        <v>2</v>
      </c>
      <c r="D292">
        <v>167398</v>
      </c>
    </row>
    <row r="293" spans="1:4" x14ac:dyDescent="0.25">
      <c r="A293" t="s">
        <v>381</v>
      </c>
      <c r="B293" t="s">
        <v>382</v>
      </c>
      <c r="C293">
        <v>4</v>
      </c>
      <c r="D293">
        <v>167468</v>
      </c>
    </row>
    <row r="294" spans="1:4" x14ac:dyDescent="0.25">
      <c r="A294" t="s">
        <v>1283</v>
      </c>
      <c r="C294">
        <v>1</v>
      </c>
      <c r="D294">
        <v>167797</v>
      </c>
    </row>
    <row r="295" spans="1:4" x14ac:dyDescent="0.25">
      <c r="A295" t="s">
        <v>292</v>
      </c>
      <c r="B295" t="s">
        <v>293</v>
      </c>
      <c r="C295">
        <v>5</v>
      </c>
      <c r="D295">
        <v>168790</v>
      </c>
    </row>
    <row r="296" spans="1:4" x14ac:dyDescent="0.25">
      <c r="A296" t="s">
        <v>421</v>
      </c>
      <c r="B296" t="s">
        <v>422</v>
      </c>
      <c r="C296">
        <v>5</v>
      </c>
      <c r="D296">
        <v>168826</v>
      </c>
    </row>
    <row r="297" spans="1:4" x14ac:dyDescent="0.25">
      <c r="A297" t="s">
        <v>128</v>
      </c>
      <c r="B297" t="s">
        <v>129</v>
      </c>
      <c r="C297">
        <v>12</v>
      </c>
      <c r="D297">
        <v>168881</v>
      </c>
    </row>
    <row r="298" spans="1:4" x14ac:dyDescent="0.25">
      <c r="A298" t="s">
        <v>134</v>
      </c>
      <c r="B298" t="s">
        <v>135</v>
      </c>
      <c r="C298">
        <v>3</v>
      </c>
      <c r="D298">
        <v>168906</v>
      </c>
    </row>
    <row r="299" spans="1:4" x14ac:dyDescent="0.25">
      <c r="A299" t="s">
        <v>62</v>
      </c>
      <c r="B299" t="s">
        <v>63</v>
      </c>
      <c r="C299">
        <v>3</v>
      </c>
      <c r="D299">
        <v>168914</v>
      </c>
    </row>
    <row r="300" spans="1:4" x14ac:dyDescent="0.25">
      <c r="A300" t="s">
        <v>32</v>
      </c>
      <c r="B300" t="s">
        <v>33</v>
      </c>
      <c r="C300">
        <v>22</v>
      </c>
      <c r="D300">
        <v>168923</v>
      </c>
    </row>
    <row r="301" spans="1:4" x14ac:dyDescent="0.25">
      <c r="A301" t="s">
        <v>1600</v>
      </c>
      <c r="B301" t="s">
        <v>785</v>
      </c>
      <c r="C301">
        <v>1</v>
      </c>
      <c r="D301">
        <v>168959</v>
      </c>
    </row>
    <row r="302" spans="1:4" x14ac:dyDescent="0.25">
      <c r="A302" t="s">
        <v>387</v>
      </c>
      <c r="B302" t="s">
        <v>388</v>
      </c>
      <c r="C302">
        <v>2</v>
      </c>
      <c r="D302">
        <v>168008</v>
      </c>
    </row>
    <row r="303" spans="1:4" x14ac:dyDescent="0.25">
      <c r="A303" t="s">
        <v>70</v>
      </c>
      <c r="B303" t="s">
        <v>71</v>
      </c>
      <c r="C303">
        <v>11</v>
      </c>
      <c r="D303">
        <v>168135</v>
      </c>
    </row>
    <row r="304" spans="1:4" x14ac:dyDescent="0.25">
      <c r="A304" t="s">
        <v>875</v>
      </c>
      <c r="B304" t="s">
        <v>785</v>
      </c>
      <c r="C304">
        <v>1</v>
      </c>
      <c r="D304">
        <v>168070</v>
      </c>
    </row>
    <row r="305" spans="1:4" x14ac:dyDescent="0.25">
      <c r="A305" t="s">
        <v>200</v>
      </c>
      <c r="B305" t="s">
        <v>201</v>
      </c>
      <c r="C305">
        <v>1</v>
      </c>
      <c r="D305">
        <v>168243</v>
      </c>
    </row>
    <row r="306" spans="1:4" x14ac:dyDescent="0.25">
      <c r="A306" t="s">
        <v>188</v>
      </c>
      <c r="B306" t="s">
        <v>189</v>
      </c>
      <c r="C306">
        <v>10</v>
      </c>
      <c r="D306">
        <v>168312</v>
      </c>
    </row>
    <row r="307" spans="1:4" x14ac:dyDescent="0.25">
      <c r="A307" t="s">
        <v>567</v>
      </c>
      <c r="B307" t="s">
        <v>568</v>
      </c>
      <c r="C307">
        <v>6</v>
      </c>
      <c r="D307">
        <v>168317</v>
      </c>
    </row>
    <row r="308" spans="1:4" x14ac:dyDescent="0.25">
      <c r="A308" t="s">
        <v>1674</v>
      </c>
      <c r="B308" t="s">
        <v>1675</v>
      </c>
      <c r="C308">
        <v>1</v>
      </c>
      <c r="D308">
        <v>168351</v>
      </c>
    </row>
    <row r="309" spans="1:4" x14ac:dyDescent="0.25">
      <c r="A309" t="s">
        <v>525</v>
      </c>
      <c r="B309" t="s">
        <v>526</v>
      </c>
      <c r="C309">
        <v>5</v>
      </c>
      <c r="D309">
        <v>168434</v>
      </c>
    </row>
    <row r="310" spans="1:4" x14ac:dyDescent="0.25">
      <c r="A310" t="s">
        <v>1353</v>
      </c>
      <c r="C310">
        <v>1</v>
      </c>
      <c r="D310">
        <v>168466</v>
      </c>
    </row>
    <row r="311" spans="1:4" x14ac:dyDescent="0.25">
      <c r="A311" t="s">
        <v>821</v>
      </c>
      <c r="B311" t="s">
        <v>726</v>
      </c>
      <c r="C311">
        <v>1</v>
      </c>
      <c r="D311">
        <v>168371</v>
      </c>
    </row>
    <row r="312" spans="1:4" x14ac:dyDescent="0.25">
      <c r="A312" t="s">
        <v>146</v>
      </c>
      <c r="B312" t="s">
        <v>147</v>
      </c>
      <c r="C312">
        <v>23</v>
      </c>
      <c r="D312">
        <v>168520</v>
      </c>
    </row>
    <row r="313" spans="1:4" x14ac:dyDescent="0.25">
      <c r="A313" t="s">
        <v>36</v>
      </c>
      <c r="B313" t="s">
        <v>37</v>
      </c>
      <c r="C313">
        <v>26</v>
      </c>
      <c r="D313">
        <v>168600</v>
      </c>
    </row>
    <row r="314" spans="1:4" x14ac:dyDescent="0.25">
      <c r="A314" t="s">
        <v>531</v>
      </c>
      <c r="B314" t="s">
        <v>532</v>
      </c>
      <c r="C314">
        <v>7</v>
      </c>
      <c r="D314">
        <v>168602</v>
      </c>
    </row>
    <row r="315" spans="1:4" x14ac:dyDescent="0.25">
      <c r="A315" t="s">
        <v>1373</v>
      </c>
      <c r="B315" t="s">
        <v>1374</v>
      </c>
      <c r="C315">
        <v>1</v>
      </c>
      <c r="D315">
        <v>168627</v>
      </c>
    </row>
    <row r="316" spans="1:4" x14ac:dyDescent="0.25">
      <c r="A316" t="s">
        <v>751</v>
      </c>
      <c r="B316" t="s">
        <v>726</v>
      </c>
      <c r="C316">
        <v>1</v>
      </c>
      <c r="D316">
        <v>168639</v>
      </c>
    </row>
    <row r="317" spans="1:4" x14ac:dyDescent="0.25">
      <c r="A317" t="s">
        <v>1546</v>
      </c>
      <c r="B317" t="s">
        <v>726</v>
      </c>
      <c r="C317">
        <v>1</v>
      </c>
      <c r="D317">
        <v>168650</v>
      </c>
    </row>
    <row r="318" spans="1:4" x14ac:dyDescent="0.25">
      <c r="A318" t="s">
        <v>373</v>
      </c>
      <c r="B318" t="s">
        <v>374</v>
      </c>
      <c r="C318">
        <v>10</v>
      </c>
      <c r="D318">
        <v>168651</v>
      </c>
    </row>
    <row r="319" spans="1:4" x14ac:dyDescent="0.25">
      <c r="A319" t="s">
        <v>30</v>
      </c>
      <c r="B319" t="s">
        <v>31</v>
      </c>
      <c r="C319">
        <v>29</v>
      </c>
      <c r="D319">
        <v>168675</v>
      </c>
    </row>
    <row r="320" spans="1:4" x14ac:dyDescent="0.25">
      <c r="A320" t="s">
        <v>46</v>
      </c>
      <c r="B320" t="s">
        <v>47</v>
      </c>
      <c r="C320">
        <v>26</v>
      </c>
      <c r="D320">
        <v>169905</v>
      </c>
    </row>
    <row r="321" spans="1:4" x14ac:dyDescent="0.25">
      <c r="A321" t="s">
        <v>1297</v>
      </c>
      <c r="C321">
        <v>1</v>
      </c>
      <c r="D321">
        <v>169027</v>
      </c>
    </row>
    <row r="322" spans="1:4" x14ac:dyDescent="0.25">
      <c r="A322" t="s">
        <v>723</v>
      </c>
      <c r="B322" t="s">
        <v>724</v>
      </c>
      <c r="C322">
        <v>3</v>
      </c>
      <c r="D322">
        <v>169064</v>
      </c>
    </row>
    <row r="323" spans="1:4" x14ac:dyDescent="0.25">
      <c r="A323" t="s">
        <v>228</v>
      </c>
      <c r="B323" t="s">
        <v>229</v>
      </c>
      <c r="C323">
        <v>9</v>
      </c>
      <c r="D323">
        <v>169069</v>
      </c>
    </row>
    <row r="324" spans="1:4" x14ac:dyDescent="0.25">
      <c r="A324" t="s">
        <v>982</v>
      </c>
      <c r="B324" t="s">
        <v>983</v>
      </c>
      <c r="C324">
        <v>1</v>
      </c>
      <c r="D324">
        <v>169944</v>
      </c>
    </row>
    <row r="325" spans="1:4" x14ac:dyDescent="0.25">
      <c r="A325" t="s">
        <v>780</v>
      </c>
      <c r="B325" t="s">
        <v>781</v>
      </c>
      <c r="C325">
        <v>2</v>
      </c>
      <c r="D325">
        <v>169971</v>
      </c>
    </row>
    <row r="326" spans="1:4" x14ac:dyDescent="0.25">
      <c r="A326" t="s">
        <v>222</v>
      </c>
      <c r="B326" t="s">
        <v>223</v>
      </c>
      <c r="C326">
        <v>10</v>
      </c>
      <c r="D326">
        <v>169998</v>
      </c>
    </row>
    <row r="327" spans="1:4" x14ac:dyDescent="0.25">
      <c r="A327" t="s">
        <v>753</v>
      </c>
      <c r="B327" t="s">
        <v>726</v>
      </c>
      <c r="C327">
        <v>1</v>
      </c>
      <c r="D327">
        <v>170009</v>
      </c>
    </row>
    <row r="328" spans="1:4" x14ac:dyDescent="0.25">
      <c r="A328" t="s">
        <v>250</v>
      </c>
      <c r="B328" t="s">
        <v>251</v>
      </c>
      <c r="C328">
        <v>7</v>
      </c>
      <c r="D328">
        <v>170052</v>
      </c>
    </row>
    <row r="329" spans="1:4" x14ac:dyDescent="0.25">
      <c r="A329" t="s">
        <v>98</v>
      </c>
      <c r="B329" t="s">
        <v>99</v>
      </c>
      <c r="C329">
        <v>12</v>
      </c>
      <c r="D329">
        <v>170055</v>
      </c>
    </row>
    <row r="330" spans="1:4" x14ac:dyDescent="0.25">
      <c r="A330" t="s">
        <v>344</v>
      </c>
      <c r="B330" t="s">
        <v>345</v>
      </c>
      <c r="C330">
        <v>6</v>
      </c>
      <c r="D330">
        <v>170095</v>
      </c>
    </row>
    <row r="331" spans="1:4" x14ac:dyDescent="0.25">
      <c r="A331" t="s">
        <v>671</v>
      </c>
      <c r="B331" t="s">
        <v>672</v>
      </c>
      <c r="C331">
        <v>2</v>
      </c>
      <c r="D331">
        <v>169099</v>
      </c>
    </row>
    <row r="332" spans="1:4" x14ac:dyDescent="0.25">
      <c r="A332" t="s">
        <v>1220</v>
      </c>
      <c r="C332">
        <v>1</v>
      </c>
      <c r="D332">
        <v>169243</v>
      </c>
    </row>
    <row r="333" spans="1:4" x14ac:dyDescent="0.25">
      <c r="A333" t="s">
        <v>86</v>
      </c>
      <c r="B333" t="s">
        <v>87</v>
      </c>
      <c r="C333">
        <v>2</v>
      </c>
      <c r="D333">
        <v>169191</v>
      </c>
    </row>
    <row r="334" spans="1:4" x14ac:dyDescent="0.25">
      <c r="A334" t="s">
        <v>24</v>
      </c>
      <c r="B334" t="s">
        <v>25</v>
      </c>
      <c r="C334">
        <v>17</v>
      </c>
      <c r="D334">
        <v>169293</v>
      </c>
    </row>
    <row r="335" spans="1:4" x14ac:dyDescent="0.25">
      <c r="A335" t="s">
        <v>752</v>
      </c>
      <c r="B335" t="s">
        <v>728</v>
      </c>
      <c r="C335">
        <v>1</v>
      </c>
      <c r="D335">
        <v>169308</v>
      </c>
    </row>
    <row r="336" spans="1:4" x14ac:dyDescent="0.25">
      <c r="A336" t="s">
        <v>822</v>
      </c>
      <c r="B336" t="s">
        <v>728</v>
      </c>
      <c r="C336">
        <v>1</v>
      </c>
      <c r="D336">
        <v>169310</v>
      </c>
    </row>
    <row r="337" spans="1:4" x14ac:dyDescent="0.25">
      <c r="A337" t="s">
        <v>20</v>
      </c>
      <c r="B337" t="s">
        <v>21</v>
      </c>
      <c r="C337">
        <v>23</v>
      </c>
      <c r="D337">
        <v>169338</v>
      </c>
    </row>
    <row r="338" spans="1:4" x14ac:dyDescent="0.25">
      <c r="A338" t="s">
        <v>158</v>
      </c>
      <c r="B338" t="s">
        <v>159</v>
      </c>
      <c r="C338">
        <v>14</v>
      </c>
      <c r="D338">
        <v>169383</v>
      </c>
    </row>
    <row r="339" spans="1:4" x14ac:dyDescent="0.25">
      <c r="A339" t="s">
        <v>178</v>
      </c>
      <c r="B339" t="s">
        <v>179</v>
      </c>
      <c r="C339">
        <v>2</v>
      </c>
      <c r="D339">
        <v>169508</v>
      </c>
    </row>
    <row r="340" spans="1:4" x14ac:dyDescent="0.25">
      <c r="A340" t="s">
        <v>8</v>
      </c>
      <c r="B340" t="s">
        <v>9</v>
      </c>
      <c r="C340">
        <v>1</v>
      </c>
      <c r="D340">
        <v>169516</v>
      </c>
    </row>
    <row r="341" spans="1:4" x14ac:dyDescent="0.25">
      <c r="A341" t="s">
        <v>1636</v>
      </c>
      <c r="C341">
        <v>1</v>
      </c>
      <c r="D341">
        <v>169528</v>
      </c>
    </row>
    <row r="342" spans="1:4" x14ac:dyDescent="0.25">
      <c r="A342" t="s">
        <v>1257</v>
      </c>
      <c r="C342">
        <v>1</v>
      </c>
      <c r="D342">
        <v>169555</v>
      </c>
    </row>
    <row r="343" spans="1:4" x14ac:dyDescent="0.25">
      <c r="A343" t="s">
        <v>1023</v>
      </c>
      <c r="B343" t="s">
        <v>728</v>
      </c>
      <c r="C343">
        <v>1</v>
      </c>
      <c r="D343">
        <v>169604</v>
      </c>
    </row>
    <row r="344" spans="1:4" x14ac:dyDescent="0.25">
      <c r="A344" t="s">
        <v>972</v>
      </c>
      <c r="B344" t="s">
        <v>726</v>
      </c>
      <c r="C344">
        <v>1</v>
      </c>
      <c r="D344">
        <v>169637</v>
      </c>
    </row>
    <row r="345" spans="1:4" x14ac:dyDescent="0.25">
      <c r="A345" t="s">
        <v>479</v>
      </c>
      <c r="B345" t="s">
        <v>480</v>
      </c>
      <c r="C345">
        <v>6</v>
      </c>
      <c r="D345">
        <v>169795</v>
      </c>
    </row>
    <row r="346" spans="1:4" x14ac:dyDescent="0.25">
      <c r="A346" t="s">
        <v>1096</v>
      </c>
      <c r="B346" t="s">
        <v>1097</v>
      </c>
      <c r="C346">
        <v>1</v>
      </c>
      <c r="D346">
        <v>170971</v>
      </c>
    </row>
    <row r="347" spans="1:4" x14ac:dyDescent="0.25">
      <c r="A347" t="s">
        <v>699</v>
      </c>
      <c r="B347" t="s">
        <v>700</v>
      </c>
      <c r="C347">
        <v>2</v>
      </c>
      <c r="D347">
        <v>170981</v>
      </c>
    </row>
    <row r="348" spans="1:4" x14ac:dyDescent="0.25">
      <c r="A348" t="s">
        <v>719</v>
      </c>
      <c r="B348" t="s">
        <v>720</v>
      </c>
      <c r="C348">
        <v>2</v>
      </c>
      <c r="D348">
        <v>171031</v>
      </c>
    </row>
    <row r="349" spans="1:4" x14ac:dyDescent="0.25">
      <c r="A349" t="s">
        <v>379</v>
      </c>
      <c r="B349" t="s">
        <v>380</v>
      </c>
      <c r="C349">
        <v>7</v>
      </c>
      <c r="D349">
        <v>171032</v>
      </c>
    </row>
    <row r="350" spans="1:4" x14ac:dyDescent="0.25">
      <c r="A350" t="s">
        <v>308</v>
      </c>
      <c r="B350" t="s">
        <v>309</v>
      </c>
      <c r="C350">
        <v>9</v>
      </c>
      <c r="D350">
        <v>171050</v>
      </c>
    </row>
    <row r="351" spans="1:4" x14ac:dyDescent="0.25">
      <c r="A351" t="s">
        <v>1276</v>
      </c>
      <c r="C351">
        <v>1</v>
      </c>
      <c r="D351">
        <v>171051</v>
      </c>
    </row>
    <row r="352" spans="1:4" x14ac:dyDescent="0.25">
      <c r="A352" t="s">
        <v>375</v>
      </c>
      <c r="B352" t="s">
        <v>376</v>
      </c>
      <c r="C352">
        <v>2</v>
      </c>
      <c r="D352">
        <v>171076</v>
      </c>
    </row>
    <row r="353" spans="1:4" x14ac:dyDescent="0.25">
      <c r="A353" t="s">
        <v>182</v>
      </c>
      <c r="B353" t="s">
        <v>183</v>
      </c>
      <c r="C353">
        <v>5</v>
      </c>
      <c r="D353">
        <v>171080</v>
      </c>
    </row>
    <row r="354" spans="1:4" x14ac:dyDescent="0.25">
      <c r="A354" t="s">
        <v>439</v>
      </c>
      <c r="B354" t="s">
        <v>440</v>
      </c>
      <c r="C354">
        <v>2</v>
      </c>
      <c r="D354">
        <v>171096</v>
      </c>
    </row>
    <row r="355" spans="1:4" x14ac:dyDescent="0.25">
      <c r="A355" t="s">
        <v>290</v>
      </c>
      <c r="B355" t="s">
        <v>291</v>
      </c>
      <c r="C355">
        <v>8</v>
      </c>
      <c r="D355">
        <v>171102</v>
      </c>
    </row>
    <row r="356" spans="1:4" x14ac:dyDescent="0.25">
      <c r="A356" t="s">
        <v>22</v>
      </c>
      <c r="B356" t="s">
        <v>23</v>
      </c>
      <c r="C356">
        <v>7</v>
      </c>
      <c r="D356">
        <v>171127</v>
      </c>
    </row>
    <row r="357" spans="1:4" x14ac:dyDescent="0.25">
      <c r="A357" t="s">
        <v>363</v>
      </c>
      <c r="B357" t="s">
        <v>364</v>
      </c>
      <c r="C357">
        <v>9</v>
      </c>
      <c r="D357">
        <v>171153</v>
      </c>
    </row>
    <row r="358" spans="1:4" x14ac:dyDescent="0.25">
      <c r="A358" t="s">
        <v>118</v>
      </c>
      <c r="B358" t="s">
        <v>119</v>
      </c>
      <c r="C358">
        <v>18</v>
      </c>
      <c r="D358">
        <v>171156</v>
      </c>
    </row>
    <row r="359" spans="1:4" x14ac:dyDescent="0.25">
      <c r="A359" t="s">
        <v>725</v>
      </c>
      <c r="B359" t="s">
        <v>726</v>
      </c>
      <c r="C359">
        <v>4</v>
      </c>
      <c r="D359">
        <v>170309</v>
      </c>
    </row>
    <row r="360" spans="1:4" x14ac:dyDescent="0.25">
      <c r="A360" t="s">
        <v>451</v>
      </c>
      <c r="B360" t="s">
        <v>452</v>
      </c>
      <c r="C360">
        <v>4</v>
      </c>
      <c r="D360">
        <v>170312</v>
      </c>
    </row>
    <row r="361" spans="1:4" x14ac:dyDescent="0.25">
      <c r="A361" t="s">
        <v>357</v>
      </c>
      <c r="B361" t="s">
        <v>358</v>
      </c>
      <c r="C361">
        <v>5</v>
      </c>
      <c r="D361">
        <v>170314</v>
      </c>
    </row>
    <row r="362" spans="1:4" x14ac:dyDescent="0.25">
      <c r="A362" t="s">
        <v>465</v>
      </c>
      <c r="B362" t="s">
        <v>466</v>
      </c>
      <c r="C362">
        <v>5</v>
      </c>
      <c r="D362">
        <v>170435</v>
      </c>
    </row>
    <row r="363" spans="1:4" x14ac:dyDescent="0.25">
      <c r="A363" t="s">
        <v>1036</v>
      </c>
      <c r="B363" t="s">
        <v>726</v>
      </c>
      <c r="C363">
        <v>2</v>
      </c>
      <c r="D363">
        <v>170578</v>
      </c>
    </row>
    <row r="364" spans="1:4" x14ac:dyDescent="0.25">
      <c r="A364" t="s">
        <v>230</v>
      </c>
      <c r="B364" t="s">
        <v>231</v>
      </c>
      <c r="C364">
        <v>4</v>
      </c>
      <c r="D364">
        <v>170602</v>
      </c>
    </row>
    <row r="365" spans="1:4" x14ac:dyDescent="0.25">
      <c r="A365" t="s">
        <v>429</v>
      </c>
      <c r="B365" t="s">
        <v>430</v>
      </c>
      <c r="C365">
        <v>2</v>
      </c>
      <c r="D365">
        <v>170642</v>
      </c>
    </row>
    <row r="366" spans="1:4" x14ac:dyDescent="0.25">
      <c r="A366" t="s">
        <v>801</v>
      </c>
      <c r="B366" t="s">
        <v>802</v>
      </c>
      <c r="C366">
        <v>1</v>
      </c>
      <c r="D366">
        <v>170691</v>
      </c>
    </row>
    <row r="367" spans="1:4" x14ac:dyDescent="0.25">
      <c r="A367" t="s">
        <v>50</v>
      </c>
      <c r="B367" t="s">
        <v>51</v>
      </c>
      <c r="C367">
        <v>20</v>
      </c>
      <c r="D367">
        <v>170694</v>
      </c>
    </row>
    <row r="368" spans="1:4" x14ac:dyDescent="0.25">
      <c r="A368" t="s">
        <v>1679</v>
      </c>
      <c r="B368" t="s">
        <v>1035</v>
      </c>
      <c r="C368">
        <v>1</v>
      </c>
      <c r="D368">
        <v>170700</v>
      </c>
    </row>
    <row r="369" spans="1:4" x14ac:dyDescent="0.25">
      <c r="A369" t="s">
        <v>104</v>
      </c>
      <c r="B369" t="s">
        <v>105</v>
      </c>
      <c r="C369">
        <v>13</v>
      </c>
      <c r="D369">
        <v>170753</v>
      </c>
    </row>
    <row r="370" spans="1:4" x14ac:dyDescent="0.25">
      <c r="A370" t="s">
        <v>1135</v>
      </c>
      <c r="B370" t="s">
        <v>1136</v>
      </c>
      <c r="C370">
        <v>1</v>
      </c>
      <c r="D370">
        <v>170769</v>
      </c>
    </row>
    <row r="371" spans="1:4" x14ac:dyDescent="0.25">
      <c r="A371" t="s">
        <v>419</v>
      </c>
      <c r="B371" t="s">
        <v>420</v>
      </c>
      <c r="C371">
        <v>7</v>
      </c>
      <c r="D371">
        <v>171211</v>
      </c>
    </row>
    <row r="372" spans="1:4" x14ac:dyDescent="0.25">
      <c r="A372" t="s">
        <v>234</v>
      </c>
      <c r="B372" t="s">
        <v>235</v>
      </c>
      <c r="C372">
        <v>1</v>
      </c>
      <c r="D372">
        <v>171223</v>
      </c>
    </row>
    <row r="373" spans="1:4" x14ac:dyDescent="0.25">
      <c r="A373" t="s">
        <v>367</v>
      </c>
      <c r="B373" t="s">
        <v>368</v>
      </c>
      <c r="C373">
        <v>7</v>
      </c>
      <c r="D373">
        <v>172025</v>
      </c>
    </row>
    <row r="374" spans="1:4" x14ac:dyDescent="0.25">
      <c r="A374" t="s">
        <v>994</v>
      </c>
      <c r="B374" t="s">
        <v>726</v>
      </c>
      <c r="C374">
        <v>2</v>
      </c>
      <c r="D374">
        <v>172138</v>
      </c>
    </row>
    <row r="375" spans="1:4" x14ac:dyDescent="0.25">
      <c r="A375" t="s">
        <v>330</v>
      </c>
      <c r="B375" t="s">
        <v>331</v>
      </c>
      <c r="C375">
        <v>10</v>
      </c>
      <c r="D375">
        <v>171275</v>
      </c>
    </row>
    <row r="376" spans="1:4" x14ac:dyDescent="0.25">
      <c r="A376" t="s">
        <v>1325</v>
      </c>
      <c r="C376">
        <v>1</v>
      </c>
      <c r="D376">
        <v>171314</v>
      </c>
    </row>
    <row r="377" spans="1:4" x14ac:dyDescent="0.25">
      <c r="A377" t="s">
        <v>513</v>
      </c>
      <c r="B377" t="s">
        <v>514</v>
      </c>
      <c r="C377">
        <v>4</v>
      </c>
      <c r="D377">
        <v>171550</v>
      </c>
    </row>
    <row r="378" spans="1:4" x14ac:dyDescent="0.25">
      <c r="A378" t="s">
        <v>1638</v>
      </c>
      <c r="C378">
        <v>1</v>
      </c>
      <c r="D378">
        <v>171497</v>
      </c>
    </row>
    <row r="379" spans="1:4" x14ac:dyDescent="0.25">
      <c r="A379" t="s">
        <v>1690</v>
      </c>
      <c r="B379" t="s">
        <v>785</v>
      </c>
      <c r="C379">
        <v>1</v>
      </c>
      <c r="D379">
        <v>171616</v>
      </c>
    </row>
    <row r="380" spans="1:4" x14ac:dyDescent="0.25">
      <c r="A380" t="s">
        <v>192</v>
      </c>
      <c r="B380" t="s">
        <v>193</v>
      </c>
      <c r="C380">
        <v>9</v>
      </c>
      <c r="D380">
        <v>171679</v>
      </c>
    </row>
    <row r="381" spans="1:4" x14ac:dyDescent="0.25">
      <c r="A381" t="s">
        <v>268</v>
      </c>
      <c r="B381" t="s">
        <v>269</v>
      </c>
      <c r="C381">
        <v>14</v>
      </c>
      <c r="D381">
        <v>171680</v>
      </c>
    </row>
    <row r="382" spans="1:4" x14ac:dyDescent="0.25">
      <c r="A382" t="s">
        <v>715</v>
      </c>
      <c r="B382" t="s">
        <v>716</v>
      </c>
      <c r="C382">
        <v>1</v>
      </c>
      <c r="D382">
        <v>171689</v>
      </c>
    </row>
    <row r="383" spans="1:4" x14ac:dyDescent="0.25">
      <c r="A383" t="s">
        <v>186</v>
      </c>
      <c r="B383" t="s">
        <v>187</v>
      </c>
      <c r="C383">
        <v>18</v>
      </c>
      <c r="D383">
        <v>171763</v>
      </c>
    </row>
    <row r="384" spans="1:4" x14ac:dyDescent="0.25">
      <c r="A384" t="s">
        <v>48</v>
      </c>
      <c r="B384" t="s">
        <v>49</v>
      </c>
      <c r="C384">
        <v>5</v>
      </c>
      <c r="D384">
        <v>171773</v>
      </c>
    </row>
    <row r="385" spans="1:4" x14ac:dyDescent="0.25">
      <c r="A385" t="s">
        <v>154</v>
      </c>
      <c r="B385" t="s">
        <v>155</v>
      </c>
      <c r="C385">
        <v>4</v>
      </c>
      <c r="D385">
        <v>171824</v>
      </c>
    </row>
    <row r="386" spans="1:4" x14ac:dyDescent="0.25">
      <c r="A386" t="s">
        <v>340</v>
      </c>
      <c r="B386" t="s">
        <v>341</v>
      </c>
      <c r="C386">
        <v>5</v>
      </c>
      <c r="D386">
        <v>171911</v>
      </c>
    </row>
    <row r="387" spans="1:4" x14ac:dyDescent="0.25">
      <c r="A387" t="s">
        <v>870</v>
      </c>
      <c r="B387" t="s">
        <v>726</v>
      </c>
      <c r="C387">
        <v>2</v>
      </c>
      <c r="D387">
        <v>192034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655"/>
  <sheetViews>
    <sheetView workbookViewId="0">
      <selection activeCell="I29" sqref="I29"/>
    </sheetView>
  </sheetViews>
  <sheetFormatPr defaultRowHeight="15" x14ac:dyDescent="0.25"/>
  <cols>
    <col min="1" max="1" width="11" customWidth="1"/>
    <col min="2" max="2" width="8.7109375" style="41" customWidth="1"/>
    <col min="3" max="3" width="59.28515625" style="17" customWidth="1"/>
    <col min="4" max="4" width="8" customWidth="1"/>
    <col min="5" max="5" width="5.42578125" customWidth="1"/>
    <col min="6" max="6" width="5.28515625" customWidth="1"/>
    <col min="7" max="7" width="5" customWidth="1"/>
    <col min="8" max="8" width="4.140625" customWidth="1"/>
    <col min="9" max="9" width="9.140625" style="38"/>
    <col min="10" max="10" width="6.42578125" style="38" customWidth="1"/>
    <col min="11" max="11" width="13.28515625" style="17" customWidth="1"/>
    <col min="12" max="12" width="31.28515625" style="17" hidden="1" customWidth="1"/>
    <col min="14" max="14" width="11.140625" style="32" customWidth="1"/>
    <col min="15" max="15" width="9.140625" style="2"/>
    <col min="16" max="16" width="7.5703125" style="42" customWidth="1"/>
    <col min="17" max="17" width="4.42578125" customWidth="1"/>
    <col min="18" max="18" width="16" customWidth="1"/>
    <col min="257" max="257" width="11" customWidth="1"/>
    <col min="258" max="258" width="8.7109375" customWidth="1"/>
    <col min="259" max="259" width="59.28515625" customWidth="1"/>
    <col min="260" max="260" width="8" customWidth="1"/>
    <col min="261" max="261" width="5.42578125" customWidth="1"/>
    <col min="262" max="262" width="5.28515625" customWidth="1"/>
    <col min="263" max="263" width="5" customWidth="1"/>
    <col min="264" max="264" width="4.140625" customWidth="1"/>
    <col min="266" max="266" width="6.42578125" customWidth="1"/>
    <col min="267" max="267" width="13.28515625" customWidth="1"/>
    <col min="268" max="268" width="0" hidden="1" customWidth="1"/>
    <col min="270" max="270" width="11.140625" customWidth="1"/>
    <col min="272" max="272" width="7.5703125" customWidth="1"/>
    <col min="273" max="273" width="4.42578125" customWidth="1"/>
    <col min="274" max="274" width="16" customWidth="1"/>
    <col min="513" max="513" width="11" customWidth="1"/>
    <col min="514" max="514" width="8.7109375" customWidth="1"/>
    <col min="515" max="515" width="59.28515625" customWidth="1"/>
    <col min="516" max="516" width="8" customWidth="1"/>
    <col min="517" max="517" width="5.42578125" customWidth="1"/>
    <col min="518" max="518" width="5.28515625" customWidth="1"/>
    <col min="519" max="519" width="5" customWidth="1"/>
    <col min="520" max="520" width="4.140625" customWidth="1"/>
    <col min="522" max="522" width="6.42578125" customWidth="1"/>
    <col min="523" max="523" width="13.28515625" customWidth="1"/>
    <col min="524" max="524" width="0" hidden="1" customWidth="1"/>
    <col min="526" max="526" width="11.140625" customWidth="1"/>
    <col min="528" max="528" width="7.5703125" customWidth="1"/>
    <col min="529" max="529" width="4.42578125" customWidth="1"/>
    <col min="530" max="530" width="16" customWidth="1"/>
    <col min="769" max="769" width="11" customWidth="1"/>
    <col min="770" max="770" width="8.7109375" customWidth="1"/>
    <col min="771" max="771" width="59.28515625" customWidth="1"/>
    <col min="772" max="772" width="8" customWidth="1"/>
    <col min="773" max="773" width="5.42578125" customWidth="1"/>
    <col min="774" max="774" width="5.28515625" customWidth="1"/>
    <col min="775" max="775" width="5" customWidth="1"/>
    <col min="776" max="776" width="4.140625" customWidth="1"/>
    <col min="778" max="778" width="6.42578125" customWidth="1"/>
    <col min="779" max="779" width="13.28515625" customWidth="1"/>
    <col min="780" max="780" width="0" hidden="1" customWidth="1"/>
    <col min="782" max="782" width="11.140625" customWidth="1"/>
    <col min="784" max="784" width="7.5703125" customWidth="1"/>
    <col min="785" max="785" width="4.42578125" customWidth="1"/>
    <col min="786" max="786" width="16" customWidth="1"/>
    <col min="1025" max="1025" width="11" customWidth="1"/>
    <col min="1026" max="1026" width="8.7109375" customWidth="1"/>
    <col min="1027" max="1027" width="59.28515625" customWidth="1"/>
    <col min="1028" max="1028" width="8" customWidth="1"/>
    <col min="1029" max="1029" width="5.42578125" customWidth="1"/>
    <col min="1030" max="1030" width="5.28515625" customWidth="1"/>
    <col min="1031" max="1031" width="5" customWidth="1"/>
    <col min="1032" max="1032" width="4.140625" customWidth="1"/>
    <col min="1034" max="1034" width="6.42578125" customWidth="1"/>
    <col min="1035" max="1035" width="13.28515625" customWidth="1"/>
    <col min="1036" max="1036" width="0" hidden="1" customWidth="1"/>
    <col min="1038" max="1038" width="11.140625" customWidth="1"/>
    <col min="1040" max="1040" width="7.5703125" customWidth="1"/>
    <col min="1041" max="1041" width="4.42578125" customWidth="1"/>
    <col min="1042" max="1042" width="16" customWidth="1"/>
    <col min="1281" max="1281" width="11" customWidth="1"/>
    <col min="1282" max="1282" width="8.7109375" customWidth="1"/>
    <col min="1283" max="1283" width="59.28515625" customWidth="1"/>
    <col min="1284" max="1284" width="8" customWidth="1"/>
    <col min="1285" max="1285" width="5.42578125" customWidth="1"/>
    <col min="1286" max="1286" width="5.28515625" customWidth="1"/>
    <col min="1287" max="1287" width="5" customWidth="1"/>
    <col min="1288" max="1288" width="4.140625" customWidth="1"/>
    <col min="1290" max="1290" width="6.42578125" customWidth="1"/>
    <col min="1291" max="1291" width="13.28515625" customWidth="1"/>
    <col min="1292" max="1292" width="0" hidden="1" customWidth="1"/>
    <col min="1294" max="1294" width="11.140625" customWidth="1"/>
    <col min="1296" max="1296" width="7.5703125" customWidth="1"/>
    <col min="1297" max="1297" width="4.42578125" customWidth="1"/>
    <col min="1298" max="1298" width="16" customWidth="1"/>
    <col min="1537" max="1537" width="11" customWidth="1"/>
    <col min="1538" max="1538" width="8.7109375" customWidth="1"/>
    <col min="1539" max="1539" width="59.28515625" customWidth="1"/>
    <col min="1540" max="1540" width="8" customWidth="1"/>
    <col min="1541" max="1541" width="5.42578125" customWidth="1"/>
    <col min="1542" max="1542" width="5.28515625" customWidth="1"/>
    <col min="1543" max="1543" width="5" customWidth="1"/>
    <col min="1544" max="1544" width="4.140625" customWidth="1"/>
    <col min="1546" max="1546" width="6.42578125" customWidth="1"/>
    <col min="1547" max="1547" width="13.28515625" customWidth="1"/>
    <col min="1548" max="1548" width="0" hidden="1" customWidth="1"/>
    <col min="1550" max="1550" width="11.140625" customWidth="1"/>
    <col min="1552" max="1552" width="7.5703125" customWidth="1"/>
    <col min="1553" max="1553" width="4.42578125" customWidth="1"/>
    <col min="1554" max="1554" width="16" customWidth="1"/>
    <col min="1793" max="1793" width="11" customWidth="1"/>
    <col min="1794" max="1794" width="8.7109375" customWidth="1"/>
    <col min="1795" max="1795" width="59.28515625" customWidth="1"/>
    <col min="1796" max="1796" width="8" customWidth="1"/>
    <col min="1797" max="1797" width="5.42578125" customWidth="1"/>
    <col min="1798" max="1798" width="5.28515625" customWidth="1"/>
    <col min="1799" max="1799" width="5" customWidth="1"/>
    <col min="1800" max="1800" width="4.140625" customWidth="1"/>
    <col min="1802" max="1802" width="6.42578125" customWidth="1"/>
    <col min="1803" max="1803" width="13.28515625" customWidth="1"/>
    <col min="1804" max="1804" width="0" hidden="1" customWidth="1"/>
    <col min="1806" max="1806" width="11.140625" customWidth="1"/>
    <col min="1808" max="1808" width="7.5703125" customWidth="1"/>
    <col min="1809" max="1809" width="4.42578125" customWidth="1"/>
    <col min="1810" max="1810" width="16" customWidth="1"/>
    <col min="2049" max="2049" width="11" customWidth="1"/>
    <col min="2050" max="2050" width="8.7109375" customWidth="1"/>
    <col min="2051" max="2051" width="59.28515625" customWidth="1"/>
    <col min="2052" max="2052" width="8" customWidth="1"/>
    <col min="2053" max="2053" width="5.42578125" customWidth="1"/>
    <col min="2054" max="2054" width="5.28515625" customWidth="1"/>
    <col min="2055" max="2055" width="5" customWidth="1"/>
    <col min="2056" max="2056" width="4.140625" customWidth="1"/>
    <col min="2058" max="2058" width="6.42578125" customWidth="1"/>
    <col min="2059" max="2059" width="13.28515625" customWidth="1"/>
    <col min="2060" max="2060" width="0" hidden="1" customWidth="1"/>
    <col min="2062" max="2062" width="11.140625" customWidth="1"/>
    <col min="2064" max="2064" width="7.5703125" customWidth="1"/>
    <col min="2065" max="2065" width="4.42578125" customWidth="1"/>
    <col min="2066" max="2066" width="16" customWidth="1"/>
    <col min="2305" max="2305" width="11" customWidth="1"/>
    <col min="2306" max="2306" width="8.7109375" customWidth="1"/>
    <col min="2307" max="2307" width="59.28515625" customWidth="1"/>
    <col min="2308" max="2308" width="8" customWidth="1"/>
    <col min="2309" max="2309" width="5.42578125" customWidth="1"/>
    <col min="2310" max="2310" width="5.28515625" customWidth="1"/>
    <col min="2311" max="2311" width="5" customWidth="1"/>
    <col min="2312" max="2312" width="4.140625" customWidth="1"/>
    <col min="2314" max="2314" width="6.42578125" customWidth="1"/>
    <col min="2315" max="2315" width="13.28515625" customWidth="1"/>
    <col min="2316" max="2316" width="0" hidden="1" customWidth="1"/>
    <col min="2318" max="2318" width="11.140625" customWidth="1"/>
    <col min="2320" max="2320" width="7.5703125" customWidth="1"/>
    <col min="2321" max="2321" width="4.42578125" customWidth="1"/>
    <col min="2322" max="2322" width="16" customWidth="1"/>
    <col min="2561" max="2561" width="11" customWidth="1"/>
    <col min="2562" max="2562" width="8.7109375" customWidth="1"/>
    <col min="2563" max="2563" width="59.28515625" customWidth="1"/>
    <col min="2564" max="2564" width="8" customWidth="1"/>
    <col min="2565" max="2565" width="5.42578125" customWidth="1"/>
    <col min="2566" max="2566" width="5.28515625" customWidth="1"/>
    <col min="2567" max="2567" width="5" customWidth="1"/>
    <col min="2568" max="2568" width="4.140625" customWidth="1"/>
    <col min="2570" max="2570" width="6.42578125" customWidth="1"/>
    <col min="2571" max="2571" width="13.28515625" customWidth="1"/>
    <col min="2572" max="2572" width="0" hidden="1" customWidth="1"/>
    <col min="2574" max="2574" width="11.140625" customWidth="1"/>
    <col min="2576" max="2576" width="7.5703125" customWidth="1"/>
    <col min="2577" max="2577" width="4.42578125" customWidth="1"/>
    <col min="2578" max="2578" width="16" customWidth="1"/>
    <col min="2817" max="2817" width="11" customWidth="1"/>
    <col min="2818" max="2818" width="8.7109375" customWidth="1"/>
    <col min="2819" max="2819" width="59.28515625" customWidth="1"/>
    <col min="2820" max="2820" width="8" customWidth="1"/>
    <col min="2821" max="2821" width="5.42578125" customWidth="1"/>
    <col min="2822" max="2822" width="5.28515625" customWidth="1"/>
    <col min="2823" max="2823" width="5" customWidth="1"/>
    <col min="2824" max="2824" width="4.140625" customWidth="1"/>
    <col min="2826" max="2826" width="6.42578125" customWidth="1"/>
    <col min="2827" max="2827" width="13.28515625" customWidth="1"/>
    <col min="2828" max="2828" width="0" hidden="1" customWidth="1"/>
    <col min="2830" max="2830" width="11.140625" customWidth="1"/>
    <col min="2832" max="2832" width="7.5703125" customWidth="1"/>
    <col min="2833" max="2833" width="4.42578125" customWidth="1"/>
    <col min="2834" max="2834" width="16" customWidth="1"/>
    <col min="3073" max="3073" width="11" customWidth="1"/>
    <col min="3074" max="3074" width="8.7109375" customWidth="1"/>
    <col min="3075" max="3075" width="59.28515625" customWidth="1"/>
    <col min="3076" max="3076" width="8" customWidth="1"/>
    <col min="3077" max="3077" width="5.42578125" customWidth="1"/>
    <col min="3078" max="3078" width="5.28515625" customWidth="1"/>
    <col min="3079" max="3079" width="5" customWidth="1"/>
    <col min="3080" max="3080" width="4.140625" customWidth="1"/>
    <col min="3082" max="3082" width="6.42578125" customWidth="1"/>
    <col min="3083" max="3083" width="13.28515625" customWidth="1"/>
    <col min="3084" max="3084" width="0" hidden="1" customWidth="1"/>
    <col min="3086" max="3086" width="11.140625" customWidth="1"/>
    <col min="3088" max="3088" width="7.5703125" customWidth="1"/>
    <col min="3089" max="3089" width="4.42578125" customWidth="1"/>
    <col min="3090" max="3090" width="16" customWidth="1"/>
    <col min="3329" max="3329" width="11" customWidth="1"/>
    <col min="3330" max="3330" width="8.7109375" customWidth="1"/>
    <col min="3331" max="3331" width="59.28515625" customWidth="1"/>
    <col min="3332" max="3332" width="8" customWidth="1"/>
    <col min="3333" max="3333" width="5.42578125" customWidth="1"/>
    <col min="3334" max="3334" width="5.28515625" customWidth="1"/>
    <col min="3335" max="3335" width="5" customWidth="1"/>
    <col min="3336" max="3336" width="4.140625" customWidth="1"/>
    <col min="3338" max="3338" width="6.42578125" customWidth="1"/>
    <col min="3339" max="3339" width="13.28515625" customWidth="1"/>
    <col min="3340" max="3340" width="0" hidden="1" customWidth="1"/>
    <col min="3342" max="3342" width="11.140625" customWidth="1"/>
    <col min="3344" max="3344" width="7.5703125" customWidth="1"/>
    <col min="3345" max="3345" width="4.42578125" customWidth="1"/>
    <col min="3346" max="3346" width="16" customWidth="1"/>
    <col min="3585" max="3585" width="11" customWidth="1"/>
    <col min="3586" max="3586" width="8.7109375" customWidth="1"/>
    <col min="3587" max="3587" width="59.28515625" customWidth="1"/>
    <col min="3588" max="3588" width="8" customWidth="1"/>
    <col min="3589" max="3589" width="5.42578125" customWidth="1"/>
    <col min="3590" max="3590" width="5.28515625" customWidth="1"/>
    <col min="3591" max="3591" width="5" customWidth="1"/>
    <col min="3592" max="3592" width="4.140625" customWidth="1"/>
    <col min="3594" max="3594" width="6.42578125" customWidth="1"/>
    <col min="3595" max="3595" width="13.28515625" customWidth="1"/>
    <col min="3596" max="3596" width="0" hidden="1" customWidth="1"/>
    <col min="3598" max="3598" width="11.140625" customWidth="1"/>
    <col min="3600" max="3600" width="7.5703125" customWidth="1"/>
    <col min="3601" max="3601" width="4.42578125" customWidth="1"/>
    <col min="3602" max="3602" width="16" customWidth="1"/>
    <col min="3841" max="3841" width="11" customWidth="1"/>
    <col min="3842" max="3842" width="8.7109375" customWidth="1"/>
    <col min="3843" max="3843" width="59.28515625" customWidth="1"/>
    <col min="3844" max="3844" width="8" customWidth="1"/>
    <col min="3845" max="3845" width="5.42578125" customWidth="1"/>
    <col min="3846" max="3846" width="5.28515625" customWidth="1"/>
    <col min="3847" max="3847" width="5" customWidth="1"/>
    <col min="3848" max="3848" width="4.140625" customWidth="1"/>
    <col min="3850" max="3850" width="6.42578125" customWidth="1"/>
    <col min="3851" max="3851" width="13.28515625" customWidth="1"/>
    <col min="3852" max="3852" width="0" hidden="1" customWidth="1"/>
    <col min="3854" max="3854" width="11.140625" customWidth="1"/>
    <col min="3856" max="3856" width="7.5703125" customWidth="1"/>
    <col min="3857" max="3857" width="4.42578125" customWidth="1"/>
    <col min="3858" max="3858" width="16" customWidth="1"/>
    <col min="4097" max="4097" width="11" customWidth="1"/>
    <col min="4098" max="4098" width="8.7109375" customWidth="1"/>
    <col min="4099" max="4099" width="59.28515625" customWidth="1"/>
    <col min="4100" max="4100" width="8" customWidth="1"/>
    <col min="4101" max="4101" width="5.42578125" customWidth="1"/>
    <col min="4102" max="4102" width="5.28515625" customWidth="1"/>
    <col min="4103" max="4103" width="5" customWidth="1"/>
    <col min="4104" max="4104" width="4.140625" customWidth="1"/>
    <col min="4106" max="4106" width="6.42578125" customWidth="1"/>
    <col min="4107" max="4107" width="13.28515625" customWidth="1"/>
    <col min="4108" max="4108" width="0" hidden="1" customWidth="1"/>
    <col min="4110" max="4110" width="11.140625" customWidth="1"/>
    <col min="4112" max="4112" width="7.5703125" customWidth="1"/>
    <col min="4113" max="4113" width="4.42578125" customWidth="1"/>
    <col min="4114" max="4114" width="16" customWidth="1"/>
    <col min="4353" max="4353" width="11" customWidth="1"/>
    <col min="4354" max="4354" width="8.7109375" customWidth="1"/>
    <col min="4355" max="4355" width="59.28515625" customWidth="1"/>
    <col min="4356" max="4356" width="8" customWidth="1"/>
    <col min="4357" max="4357" width="5.42578125" customWidth="1"/>
    <col min="4358" max="4358" width="5.28515625" customWidth="1"/>
    <col min="4359" max="4359" width="5" customWidth="1"/>
    <col min="4360" max="4360" width="4.140625" customWidth="1"/>
    <col min="4362" max="4362" width="6.42578125" customWidth="1"/>
    <col min="4363" max="4363" width="13.28515625" customWidth="1"/>
    <col min="4364" max="4364" width="0" hidden="1" customWidth="1"/>
    <col min="4366" max="4366" width="11.140625" customWidth="1"/>
    <col min="4368" max="4368" width="7.5703125" customWidth="1"/>
    <col min="4369" max="4369" width="4.42578125" customWidth="1"/>
    <col min="4370" max="4370" width="16" customWidth="1"/>
    <col min="4609" max="4609" width="11" customWidth="1"/>
    <col min="4610" max="4610" width="8.7109375" customWidth="1"/>
    <col min="4611" max="4611" width="59.28515625" customWidth="1"/>
    <col min="4612" max="4612" width="8" customWidth="1"/>
    <col min="4613" max="4613" width="5.42578125" customWidth="1"/>
    <col min="4614" max="4614" width="5.28515625" customWidth="1"/>
    <col min="4615" max="4615" width="5" customWidth="1"/>
    <col min="4616" max="4616" width="4.140625" customWidth="1"/>
    <col min="4618" max="4618" width="6.42578125" customWidth="1"/>
    <col min="4619" max="4619" width="13.28515625" customWidth="1"/>
    <col min="4620" max="4620" width="0" hidden="1" customWidth="1"/>
    <col min="4622" max="4622" width="11.140625" customWidth="1"/>
    <col min="4624" max="4624" width="7.5703125" customWidth="1"/>
    <col min="4625" max="4625" width="4.42578125" customWidth="1"/>
    <col min="4626" max="4626" width="16" customWidth="1"/>
    <col min="4865" max="4865" width="11" customWidth="1"/>
    <col min="4866" max="4866" width="8.7109375" customWidth="1"/>
    <col min="4867" max="4867" width="59.28515625" customWidth="1"/>
    <col min="4868" max="4868" width="8" customWidth="1"/>
    <col min="4869" max="4869" width="5.42578125" customWidth="1"/>
    <col min="4870" max="4870" width="5.28515625" customWidth="1"/>
    <col min="4871" max="4871" width="5" customWidth="1"/>
    <col min="4872" max="4872" width="4.140625" customWidth="1"/>
    <col min="4874" max="4874" width="6.42578125" customWidth="1"/>
    <col min="4875" max="4875" width="13.28515625" customWidth="1"/>
    <col min="4876" max="4876" width="0" hidden="1" customWidth="1"/>
    <col min="4878" max="4878" width="11.140625" customWidth="1"/>
    <col min="4880" max="4880" width="7.5703125" customWidth="1"/>
    <col min="4881" max="4881" width="4.42578125" customWidth="1"/>
    <col min="4882" max="4882" width="16" customWidth="1"/>
    <col min="5121" max="5121" width="11" customWidth="1"/>
    <col min="5122" max="5122" width="8.7109375" customWidth="1"/>
    <col min="5123" max="5123" width="59.28515625" customWidth="1"/>
    <col min="5124" max="5124" width="8" customWidth="1"/>
    <col min="5125" max="5125" width="5.42578125" customWidth="1"/>
    <col min="5126" max="5126" width="5.28515625" customWidth="1"/>
    <col min="5127" max="5127" width="5" customWidth="1"/>
    <col min="5128" max="5128" width="4.140625" customWidth="1"/>
    <col min="5130" max="5130" width="6.42578125" customWidth="1"/>
    <col min="5131" max="5131" width="13.28515625" customWidth="1"/>
    <col min="5132" max="5132" width="0" hidden="1" customWidth="1"/>
    <col min="5134" max="5134" width="11.140625" customWidth="1"/>
    <col min="5136" max="5136" width="7.5703125" customWidth="1"/>
    <col min="5137" max="5137" width="4.42578125" customWidth="1"/>
    <col min="5138" max="5138" width="16" customWidth="1"/>
    <col min="5377" max="5377" width="11" customWidth="1"/>
    <col min="5378" max="5378" width="8.7109375" customWidth="1"/>
    <col min="5379" max="5379" width="59.28515625" customWidth="1"/>
    <col min="5380" max="5380" width="8" customWidth="1"/>
    <col min="5381" max="5381" width="5.42578125" customWidth="1"/>
    <col min="5382" max="5382" width="5.28515625" customWidth="1"/>
    <col min="5383" max="5383" width="5" customWidth="1"/>
    <col min="5384" max="5384" width="4.140625" customWidth="1"/>
    <col min="5386" max="5386" width="6.42578125" customWidth="1"/>
    <col min="5387" max="5387" width="13.28515625" customWidth="1"/>
    <col min="5388" max="5388" width="0" hidden="1" customWidth="1"/>
    <col min="5390" max="5390" width="11.140625" customWidth="1"/>
    <col min="5392" max="5392" width="7.5703125" customWidth="1"/>
    <col min="5393" max="5393" width="4.42578125" customWidth="1"/>
    <col min="5394" max="5394" width="16" customWidth="1"/>
    <col min="5633" max="5633" width="11" customWidth="1"/>
    <col min="5634" max="5634" width="8.7109375" customWidth="1"/>
    <col min="5635" max="5635" width="59.28515625" customWidth="1"/>
    <col min="5636" max="5636" width="8" customWidth="1"/>
    <col min="5637" max="5637" width="5.42578125" customWidth="1"/>
    <col min="5638" max="5638" width="5.28515625" customWidth="1"/>
    <col min="5639" max="5639" width="5" customWidth="1"/>
    <col min="5640" max="5640" width="4.140625" customWidth="1"/>
    <col min="5642" max="5642" width="6.42578125" customWidth="1"/>
    <col min="5643" max="5643" width="13.28515625" customWidth="1"/>
    <col min="5644" max="5644" width="0" hidden="1" customWidth="1"/>
    <col min="5646" max="5646" width="11.140625" customWidth="1"/>
    <col min="5648" max="5648" width="7.5703125" customWidth="1"/>
    <col min="5649" max="5649" width="4.42578125" customWidth="1"/>
    <col min="5650" max="5650" width="16" customWidth="1"/>
    <col min="5889" max="5889" width="11" customWidth="1"/>
    <col min="5890" max="5890" width="8.7109375" customWidth="1"/>
    <col min="5891" max="5891" width="59.28515625" customWidth="1"/>
    <col min="5892" max="5892" width="8" customWidth="1"/>
    <col min="5893" max="5893" width="5.42578125" customWidth="1"/>
    <col min="5894" max="5894" width="5.28515625" customWidth="1"/>
    <col min="5895" max="5895" width="5" customWidth="1"/>
    <col min="5896" max="5896" width="4.140625" customWidth="1"/>
    <col min="5898" max="5898" width="6.42578125" customWidth="1"/>
    <col min="5899" max="5899" width="13.28515625" customWidth="1"/>
    <col min="5900" max="5900" width="0" hidden="1" customWidth="1"/>
    <col min="5902" max="5902" width="11.140625" customWidth="1"/>
    <col min="5904" max="5904" width="7.5703125" customWidth="1"/>
    <col min="5905" max="5905" width="4.42578125" customWidth="1"/>
    <col min="5906" max="5906" width="16" customWidth="1"/>
    <col min="6145" max="6145" width="11" customWidth="1"/>
    <col min="6146" max="6146" width="8.7109375" customWidth="1"/>
    <col min="6147" max="6147" width="59.28515625" customWidth="1"/>
    <col min="6148" max="6148" width="8" customWidth="1"/>
    <col min="6149" max="6149" width="5.42578125" customWidth="1"/>
    <col min="6150" max="6150" width="5.28515625" customWidth="1"/>
    <col min="6151" max="6151" width="5" customWidth="1"/>
    <col min="6152" max="6152" width="4.140625" customWidth="1"/>
    <col min="6154" max="6154" width="6.42578125" customWidth="1"/>
    <col min="6155" max="6155" width="13.28515625" customWidth="1"/>
    <col min="6156" max="6156" width="0" hidden="1" customWidth="1"/>
    <col min="6158" max="6158" width="11.140625" customWidth="1"/>
    <col min="6160" max="6160" width="7.5703125" customWidth="1"/>
    <col min="6161" max="6161" width="4.42578125" customWidth="1"/>
    <col min="6162" max="6162" width="16" customWidth="1"/>
    <col min="6401" max="6401" width="11" customWidth="1"/>
    <col min="6402" max="6402" width="8.7109375" customWidth="1"/>
    <col min="6403" max="6403" width="59.28515625" customWidth="1"/>
    <col min="6404" max="6404" width="8" customWidth="1"/>
    <col min="6405" max="6405" width="5.42578125" customWidth="1"/>
    <col min="6406" max="6406" width="5.28515625" customWidth="1"/>
    <col min="6407" max="6407" width="5" customWidth="1"/>
    <col min="6408" max="6408" width="4.140625" customWidth="1"/>
    <col min="6410" max="6410" width="6.42578125" customWidth="1"/>
    <col min="6411" max="6411" width="13.28515625" customWidth="1"/>
    <col min="6412" max="6412" width="0" hidden="1" customWidth="1"/>
    <col min="6414" max="6414" width="11.140625" customWidth="1"/>
    <col min="6416" max="6416" width="7.5703125" customWidth="1"/>
    <col min="6417" max="6417" width="4.42578125" customWidth="1"/>
    <col min="6418" max="6418" width="16" customWidth="1"/>
    <col min="6657" max="6657" width="11" customWidth="1"/>
    <col min="6658" max="6658" width="8.7109375" customWidth="1"/>
    <col min="6659" max="6659" width="59.28515625" customWidth="1"/>
    <col min="6660" max="6660" width="8" customWidth="1"/>
    <col min="6661" max="6661" width="5.42578125" customWidth="1"/>
    <col min="6662" max="6662" width="5.28515625" customWidth="1"/>
    <col min="6663" max="6663" width="5" customWidth="1"/>
    <col min="6664" max="6664" width="4.140625" customWidth="1"/>
    <col min="6666" max="6666" width="6.42578125" customWidth="1"/>
    <col min="6667" max="6667" width="13.28515625" customWidth="1"/>
    <col min="6668" max="6668" width="0" hidden="1" customWidth="1"/>
    <col min="6670" max="6670" width="11.140625" customWidth="1"/>
    <col min="6672" max="6672" width="7.5703125" customWidth="1"/>
    <col min="6673" max="6673" width="4.42578125" customWidth="1"/>
    <col min="6674" max="6674" width="16" customWidth="1"/>
    <col min="6913" max="6913" width="11" customWidth="1"/>
    <col min="6914" max="6914" width="8.7109375" customWidth="1"/>
    <col min="6915" max="6915" width="59.28515625" customWidth="1"/>
    <col min="6916" max="6916" width="8" customWidth="1"/>
    <col min="6917" max="6917" width="5.42578125" customWidth="1"/>
    <col min="6918" max="6918" width="5.28515625" customWidth="1"/>
    <col min="6919" max="6919" width="5" customWidth="1"/>
    <col min="6920" max="6920" width="4.140625" customWidth="1"/>
    <col min="6922" max="6922" width="6.42578125" customWidth="1"/>
    <col min="6923" max="6923" width="13.28515625" customWidth="1"/>
    <col min="6924" max="6924" width="0" hidden="1" customWidth="1"/>
    <col min="6926" max="6926" width="11.140625" customWidth="1"/>
    <col min="6928" max="6928" width="7.5703125" customWidth="1"/>
    <col min="6929" max="6929" width="4.42578125" customWidth="1"/>
    <col min="6930" max="6930" width="16" customWidth="1"/>
    <col min="7169" max="7169" width="11" customWidth="1"/>
    <col min="7170" max="7170" width="8.7109375" customWidth="1"/>
    <col min="7171" max="7171" width="59.28515625" customWidth="1"/>
    <col min="7172" max="7172" width="8" customWidth="1"/>
    <col min="7173" max="7173" width="5.42578125" customWidth="1"/>
    <col min="7174" max="7174" width="5.28515625" customWidth="1"/>
    <col min="7175" max="7175" width="5" customWidth="1"/>
    <col min="7176" max="7176" width="4.140625" customWidth="1"/>
    <col min="7178" max="7178" width="6.42578125" customWidth="1"/>
    <col min="7179" max="7179" width="13.28515625" customWidth="1"/>
    <col min="7180" max="7180" width="0" hidden="1" customWidth="1"/>
    <col min="7182" max="7182" width="11.140625" customWidth="1"/>
    <col min="7184" max="7184" width="7.5703125" customWidth="1"/>
    <col min="7185" max="7185" width="4.42578125" customWidth="1"/>
    <col min="7186" max="7186" width="16" customWidth="1"/>
    <col min="7425" max="7425" width="11" customWidth="1"/>
    <col min="7426" max="7426" width="8.7109375" customWidth="1"/>
    <col min="7427" max="7427" width="59.28515625" customWidth="1"/>
    <col min="7428" max="7428" width="8" customWidth="1"/>
    <col min="7429" max="7429" width="5.42578125" customWidth="1"/>
    <col min="7430" max="7430" width="5.28515625" customWidth="1"/>
    <col min="7431" max="7431" width="5" customWidth="1"/>
    <col min="7432" max="7432" width="4.140625" customWidth="1"/>
    <col min="7434" max="7434" width="6.42578125" customWidth="1"/>
    <col min="7435" max="7435" width="13.28515625" customWidth="1"/>
    <col min="7436" max="7436" width="0" hidden="1" customWidth="1"/>
    <col min="7438" max="7438" width="11.140625" customWidth="1"/>
    <col min="7440" max="7440" width="7.5703125" customWidth="1"/>
    <col min="7441" max="7441" width="4.42578125" customWidth="1"/>
    <col min="7442" max="7442" width="16" customWidth="1"/>
    <col min="7681" max="7681" width="11" customWidth="1"/>
    <col min="7682" max="7682" width="8.7109375" customWidth="1"/>
    <col min="7683" max="7683" width="59.28515625" customWidth="1"/>
    <col min="7684" max="7684" width="8" customWidth="1"/>
    <col min="7685" max="7685" width="5.42578125" customWidth="1"/>
    <col min="7686" max="7686" width="5.28515625" customWidth="1"/>
    <col min="7687" max="7687" width="5" customWidth="1"/>
    <col min="7688" max="7688" width="4.140625" customWidth="1"/>
    <col min="7690" max="7690" width="6.42578125" customWidth="1"/>
    <col min="7691" max="7691" width="13.28515625" customWidth="1"/>
    <col min="7692" max="7692" width="0" hidden="1" customWidth="1"/>
    <col min="7694" max="7694" width="11.140625" customWidth="1"/>
    <col min="7696" max="7696" width="7.5703125" customWidth="1"/>
    <col min="7697" max="7697" width="4.42578125" customWidth="1"/>
    <col min="7698" max="7698" width="16" customWidth="1"/>
    <col min="7937" max="7937" width="11" customWidth="1"/>
    <col min="7938" max="7938" width="8.7109375" customWidth="1"/>
    <col min="7939" max="7939" width="59.28515625" customWidth="1"/>
    <col min="7940" max="7940" width="8" customWidth="1"/>
    <col min="7941" max="7941" width="5.42578125" customWidth="1"/>
    <col min="7942" max="7942" width="5.28515625" customWidth="1"/>
    <col min="7943" max="7943" width="5" customWidth="1"/>
    <col min="7944" max="7944" width="4.140625" customWidth="1"/>
    <col min="7946" max="7946" width="6.42578125" customWidth="1"/>
    <col min="7947" max="7947" width="13.28515625" customWidth="1"/>
    <col min="7948" max="7948" width="0" hidden="1" customWidth="1"/>
    <col min="7950" max="7950" width="11.140625" customWidth="1"/>
    <col min="7952" max="7952" width="7.5703125" customWidth="1"/>
    <col min="7953" max="7953" width="4.42578125" customWidth="1"/>
    <col min="7954" max="7954" width="16" customWidth="1"/>
    <col min="8193" max="8193" width="11" customWidth="1"/>
    <col min="8194" max="8194" width="8.7109375" customWidth="1"/>
    <col min="8195" max="8195" width="59.28515625" customWidth="1"/>
    <col min="8196" max="8196" width="8" customWidth="1"/>
    <col min="8197" max="8197" width="5.42578125" customWidth="1"/>
    <col min="8198" max="8198" width="5.28515625" customWidth="1"/>
    <col min="8199" max="8199" width="5" customWidth="1"/>
    <col min="8200" max="8200" width="4.140625" customWidth="1"/>
    <col min="8202" max="8202" width="6.42578125" customWidth="1"/>
    <col min="8203" max="8203" width="13.28515625" customWidth="1"/>
    <col min="8204" max="8204" width="0" hidden="1" customWidth="1"/>
    <col min="8206" max="8206" width="11.140625" customWidth="1"/>
    <col min="8208" max="8208" width="7.5703125" customWidth="1"/>
    <col min="8209" max="8209" width="4.42578125" customWidth="1"/>
    <col min="8210" max="8210" width="16" customWidth="1"/>
    <col min="8449" max="8449" width="11" customWidth="1"/>
    <col min="8450" max="8450" width="8.7109375" customWidth="1"/>
    <col min="8451" max="8451" width="59.28515625" customWidth="1"/>
    <col min="8452" max="8452" width="8" customWidth="1"/>
    <col min="8453" max="8453" width="5.42578125" customWidth="1"/>
    <col min="8454" max="8454" width="5.28515625" customWidth="1"/>
    <col min="8455" max="8455" width="5" customWidth="1"/>
    <col min="8456" max="8456" width="4.140625" customWidth="1"/>
    <col min="8458" max="8458" width="6.42578125" customWidth="1"/>
    <col min="8459" max="8459" width="13.28515625" customWidth="1"/>
    <col min="8460" max="8460" width="0" hidden="1" customWidth="1"/>
    <col min="8462" max="8462" width="11.140625" customWidth="1"/>
    <col min="8464" max="8464" width="7.5703125" customWidth="1"/>
    <col min="8465" max="8465" width="4.42578125" customWidth="1"/>
    <col min="8466" max="8466" width="16" customWidth="1"/>
    <col min="8705" max="8705" width="11" customWidth="1"/>
    <col min="8706" max="8706" width="8.7109375" customWidth="1"/>
    <col min="8707" max="8707" width="59.28515625" customWidth="1"/>
    <col min="8708" max="8708" width="8" customWidth="1"/>
    <col min="8709" max="8709" width="5.42578125" customWidth="1"/>
    <col min="8710" max="8710" width="5.28515625" customWidth="1"/>
    <col min="8711" max="8711" width="5" customWidth="1"/>
    <col min="8712" max="8712" width="4.140625" customWidth="1"/>
    <col min="8714" max="8714" width="6.42578125" customWidth="1"/>
    <col min="8715" max="8715" width="13.28515625" customWidth="1"/>
    <col min="8716" max="8716" width="0" hidden="1" customWidth="1"/>
    <col min="8718" max="8718" width="11.140625" customWidth="1"/>
    <col min="8720" max="8720" width="7.5703125" customWidth="1"/>
    <col min="8721" max="8721" width="4.42578125" customWidth="1"/>
    <col min="8722" max="8722" width="16" customWidth="1"/>
    <col min="8961" max="8961" width="11" customWidth="1"/>
    <col min="8962" max="8962" width="8.7109375" customWidth="1"/>
    <col min="8963" max="8963" width="59.28515625" customWidth="1"/>
    <col min="8964" max="8964" width="8" customWidth="1"/>
    <col min="8965" max="8965" width="5.42578125" customWidth="1"/>
    <col min="8966" max="8966" width="5.28515625" customWidth="1"/>
    <col min="8967" max="8967" width="5" customWidth="1"/>
    <col min="8968" max="8968" width="4.140625" customWidth="1"/>
    <col min="8970" max="8970" width="6.42578125" customWidth="1"/>
    <col min="8971" max="8971" width="13.28515625" customWidth="1"/>
    <col min="8972" max="8972" width="0" hidden="1" customWidth="1"/>
    <col min="8974" max="8974" width="11.140625" customWidth="1"/>
    <col min="8976" max="8976" width="7.5703125" customWidth="1"/>
    <col min="8977" max="8977" width="4.42578125" customWidth="1"/>
    <col min="8978" max="8978" width="16" customWidth="1"/>
    <col min="9217" max="9217" width="11" customWidth="1"/>
    <col min="9218" max="9218" width="8.7109375" customWidth="1"/>
    <col min="9219" max="9219" width="59.28515625" customWidth="1"/>
    <col min="9220" max="9220" width="8" customWidth="1"/>
    <col min="9221" max="9221" width="5.42578125" customWidth="1"/>
    <col min="9222" max="9222" width="5.28515625" customWidth="1"/>
    <col min="9223" max="9223" width="5" customWidth="1"/>
    <col min="9224" max="9224" width="4.140625" customWidth="1"/>
    <col min="9226" max="9226" width="6.42578125" customWidth="1"/>
    <col min="9227" max="9227" width="13.28515625" customWidth="1"/>
    <col min="9228" max="9228" width="0" hidden="1" customWidth="1"/>
    <col min="9230" max="9230" width="11.140625" customWidth="1"/>
    <col min="9232" max="9232" width="7.5703125" customWidth="1"/>
    <col min="9233" max="9233" width="4.42578125" customWidth="1"/>
    <col min="9234" max="9234" width="16" customWidth="1"/>
    <col min="9473" max="9473" width="11" customWidth="1"/>
    <col min="9474" max="9474" width="8.7109375" customWidth="1"/>
    <col min="9475" max="9475" width="59.28515625" customWidth="1"/>
    <col min="9476" max="9476" width="8" customWidth="1"/>
    <col min="9477" max="9477" width="5.42578125" customWidth="1"/>
    <col min="9478" max="9478" width="5.28515625" customWidth="1"/>
    <col min="9479" max="9479" width="5" customWidth="1"/>
    <col min="9480" max="9480" width="4.140625" customWidth="1"/>
    <col min="9482" max="9482" width="6.42578125" customWidth="1"/>
    <col min="9483" max="9483" width="13.28515625" customWidth="1"/>
    <col min="9484" max="9484" width="0" hidden="1" customWidth="1"/>
    <col min="9486" max="9486" width="11.140625" customWidth="1"/>
    <col min="9488" max="9488" width="7.5703125" customWidth="1"/>
    <col min="9489" max="9489" width="4.42578125" customWidth="1"/>
    <col min="9490" max="9490" width="16" customWidth="1"/>
    <col min="9729" max="9729" width="11" customWidth="1"/>
    <col min="9730" max="9730" width="8.7109375" customWidth="1"/>
    <col min="9731" max="9731" width="59.28515625" customWidth="1"/>
    <col min="9732" max="9732" width="8" customWidth="1"/>
    <col min="9733" max="9733" width="5.42578125" customWidth="1"/>
    <col min="9734" max="9734" width="5.28515625" customWidth="1"/>
    <col min="9735" max="9735" width="5" customWidth="1"/>
    <col min="9736" max="9736" width="4.140625" customWidth="1"/>
    <col min="9738" max="9738" width="6.42578125" customWidth="1"/>
    <col min="9739" max="9739" width="13.28515625" customWidth="1"/>
    <col min="9740" max="9740" width="0" hidden="1" customWidth="1"/>
    <col min="9742" max="9742" width="11.140625" customWidth="1"/>
    <col min="9744" max="9744" width="7.5703125" customWidth="1"/>
    <col min="9745" max="9745" width="4.42578125" customWidth="1"/>
    <col min="9746" max="9746" width="16" customWidth="1"/>
    <col min="9985" max="9985" width="11" customWidth="1"/>
    <col min="9986" max="9986" width="8.7109375" customWidth="1"/>
    <col min="9987" max="9987" width="59.28515625" customWidth="1"/>
    <col min="9988" max="9988" width="8" customWidth="1"/>
    <col min="9989" max="9989" width="5.42578125" customWidth="1"/>
    <col min="9990" max="9990" width="5.28515625" customWidth="1"/>
    <col min="9991" max="9991" width="5" customWidth="1"/>
    <col min="9992" max="9992" width="4.140625" customWidth="1"/>
    <col min="9994" max="9994" width="6.42578125" customWidth="1"/>
    <col min="9995" max="9995" width="13.28515625" customWidth="1"/>
    <col min="9996" max="9996" width="0" hidden="1" customWidth="1"/>
    <col min="9998" max="9998" width="11.140625" customWidth="1"/>
    <col min="10000" max="10000" width="7.5703125" customWidth="1"/>
    <col min="10001" max="10001" width="4.42578125" customWidth="1"/>
    <col min="10002" max="10002" width="16" customWidth="1"/>
    <col min="10241" max="10241" width="11" customWidth="1"/>
    <col min="10242" max="10242" width="8.7109375" customWidth="1"/>
    <col min="10243" max="10243" width="59.28515625" customWidth="1"/>
    <col min="10244" max="10244" width="8" customWidth="1"/>
    <col min="10245" max="10245" width="5.42578125" customWidth="1"/>
    <col min="10246" max="10246" width="5.28515625" customWidth="1"/>
    <col min="10247" max="10247" width="5" customWidth="1"/>
    <col min="10248" max="10248" width="4.140625" customWidth="1"/>
    <col min="10250" max="10250" width="6.42578125" customWidth="1"/>
    <col min="10251" max="10251" width="13.28515625" customWidth="1"/>
    <col min="10252" max="10252" width="0" hidden="1" customWidth="1"/>
    <col min="10254" max="10254" width="11.140625" customWidth="1"/>
    <col min="10256" max="10256" width="7.5703125" customWidth="1"/>
    <col min="10257" max="10257" width="4.42578125" customWidth="1"/>
    <col min="10258" max="10258" width="16" customWidth="1"/>
    <col min="10497" max="10497" width="11" customWidth="1"/>
    <col min="10498" max="10498" width="8.7109375" customWidth="1"/>
    <col min="10499" max="10499" width="59.28515625" customWidth="1"/>
    <col min="10500" max="10500" width="8" customWidth="1"/>
    <col min="10501" max="10501" width="5.42578125" customWidth="1"/>
    <col min="10502" max="10502" width="5.28515625" customWidth="1"/>
    <col min="10503" max="10503" width="5" customWidth="1"/>
    <col min="10504" max="10504" width="4.140625" customWidth="1"/>
    <col min="10506" max="10506" width="6.42578125" customWidth="1"/>
    <col min="10507" max="10507" width="13.28515625" customWidth="1"/>
    <col min="10508" max="10508" width="0" hidden="1" customWidth="1"/>
    <col min="10510" max="10510" width="11.140625" customWidth="1"/>
    <col min="10512" max="10512" width="7.5703125" customWidth="1"/>
    <col min="10513" max="10513" width="4.42578125" customWidth="1"/>
    <col min="10514" max="10514" width="16" customWidth="1"/>
    <col min="10753" max="10753" width="11" customWidth="1"/>
    <col min="10754" max="10754" width="8.7109375" customWidth="1"/>
    <col min="10755" max="10755" width="59.28515625" customWidth="1"/>
    <col min="10756" max="10756" width="8" customWidth="1"/>
    <col min="10757" max="10757" width="5.42578125" customWidth="1"/>
    <col min="10758" max="10758" width="5.28515625" customWidth="1"/>
    <col min="10759" max="10759" width="5" customWidth="1"/>
    <col min="10760" max="10760" width="4.140625" customWidth="1"/>
    <col min="10762" max="10762" width="6.42578125" customWidth="1"/>
    <col min="10763" max="10763" width="13.28515625" customWidth="1"/>
    <col min="10764" max="10764" width="0" hidden="1" customWidth="1"/>
    <col min="10766" max="10766" width="11.140625" customWidth="1"/>
    <col min="10768" max="10768" width="7.5703125" customWidth="1"/>
    <col min="10769" max="10769" width="4.42578125" customWidth="1"/>
    <col min="10770" max="10770" width="16" customWidth="1"/>
    <col min="11009" max="11009" width="11" customWidth="1"/>
    <col min="11010" max="11010" width="8.7109375" customWidth="1"/>
    <col min="11011" max="11011" width="59.28515625" customWidth="1"/>
    <col min="11012" max="11012" width="8" customWidth="1"/>
    <col min="11013" max="11013" width="5.42578125" customWidth="1"/>
    <col min="11014" max="11014" width="5.28515625" customWidth="1"/>
    <col min="11015" max="11015" width="5" customWidth="1"/>
    <col min="11016" max="11016" width="4.140625" customWidth="1"/>
    <col min="11018" max="11018" width="6.42578125" customWidth="1"/>
    <col min="11019" max="11019" width="13.28515625" customWidth="1"/>
    <col min="11020" max="11020" width="0" hidden="1" customWidth="1"/>
    <col min="11022" max="11022" width="11.140625" customWidth="1"/>
    <col min="11024" max="11024" width="7.5703125" customWidth="1"/>
    <col min="11025" max="11025" width="4.42578125" customWidth="1"/>
    <col min="11026" max="11026" width="16" customWidth="1"/>
    <col min="11265" max="11265" width="11" customWidth="1"/>
    <col min="11266" max="11266" width="8.7109375" customWidth="1"/>
    <col min="11267" max="11267" width="59.28515625" customWidth="1"/>
    <col min="11268" max="11268" width="8" customWidth="1"/>
    <col min="11269" max="11269" width="5.42578125" customWidth="1"/>
    <col min="11270" max="11270" width="5.28515625" customWidth="1"/>
    <col min="11271" max="11271" width="5" customWidth="1"/>
    <col min="11272" max="11272" width="4.140625" customWidth="1"/>
    <col min="11274" max="11274" width="6.42578125" customWidth="1"/>
    <col min="11275" max="11275" width="13.28515625" customWidth="1"/>
    <col min="11276" max="11276" width="0" hidden="1" customWidth="1"/>
    <col min="11278" max="11278" width="11.140625" customWidth="1"/>
    <col min="11280" max="11280" width="7.5703125" customWidth="1"/>
    <col min="11281" max="11281" width="4.42578125" customWidth="1"/>
    <col min="11282" max="11282" width="16" customWidth="1"/>
    <col min="11521" max="11521" width="11" customWidth="1"/>
    <col min="11522" max="11522" width="8.7109375" customWidth="1"/>
    <col min="11523" max="11523" width="59.28515625" customWidth="1"/>
    <col min="11524" max="11524" width="8" customWidth="1"/>
    <col min="11525" max="11525" width="5.42578125" customWidth="1"/>
    <col min="11526" max="11526" width="5.28515625" customWidth="1"/>
    <col min="11527" max="11527" width="5" customWidth="1"/>
    <col min="11528" max="11528" width="4.140625" customWidth="1"/>
    <col min="11530" max="11530" width="6.42578125" customWidth="1"/>
    <col min="11531" max="11531" width="13.28515625" customWidth="1"/>
    <col min="11532" max="11532" width="0" hidden="1" customWidth="1"/>
    <col min="11534" max="11534" width="11.140625" customWidth="1"/>
    <col min="11536" max="11536" width="7.5703125" customWidth="1"/>
    <col min="11537" max="11537" width="4.42578125" customWidth="1"/>
    <col min="11538" max="11538" width="16" customWidth="1"/>
    <col min="11777" max="11777" width="11" customWidth="1"/>
    <col min="11778" max="11778" width="8.7109375" customWidth="1"/>
    <col min="11779" max="11779" width="59.28515625" customWidth="1"/>
    <col min="11780" max="11780" width="8" customWidth="1"/>
    <col min="11781" max="11781" width="5.42578125" customWidth="1"/>
    <col min="11782" max="11782" width="5.28515625" customWidth="1"/>
    <col min="11783" max="11783" width="5" customWidth="1"/>
    <col min="11784" max="11784" width="4.140625" customWidth="1"/>
    <col min="11786" max="11786" width="6.42578125" customWidth="1"/>
    <col min="11787" max="11787" width="13.28515625" customWidth="1"/>
    <col min="11788" max="11788" width="0" hidden="1" customWidth="1"/>
    <col min="11790" max="11790" width="11.140625" customWidth="1"/>
    <col min="11792" max="11792" width="7.5703125" customWidth="1"/>
    <col min="11793" max="11793" width="4.42578125" customWidth="1"/>
    <col min="11794" max="11794" width="16" customWidth="1"/>
    <col min="12033" max="12033" width="11" customWidth="1"/>
    <col min="12034" max="12034" width="8.7109375" customWidth="1"/>
    <col min="12035" max="12035" width="59.28515625" customWidth="1"/>
    <col min="12036" max="12036" width="8" customWidth="1"/>
    <col min="12037" max="12037" width="5.42578125" customWidth="1"/>
    <col min="12038" max="12038" width="5.28515625" customWidth="1"/>
    <col min="12039" max="12039" width="5" customWidth="1"/>
    <col min="12040" max="12040" width="4.140625" customWidth="1"/>
    <col min="12042" max="12042" width="6.42578125" customWidth="1"/>
    <col min="12043" max="12043" width="13.28515625" customWidth="1"/>
    <col min="12044" max="12044" width="0" hidden="1" customWidth="1"/>
    <col min="12046" max="12046" width="11.140625" customWidth="1"/>
    <col min="12048" max="12048" width="7.5703125" customWidth="1"/>
    <col min="12049" max="12049" width="4.42578125" customWidth="1"/>
    <col min="12050" max="12050" width="16" customWidth="1"/>
    <col min="12289" max="12289" width="11" customWidth="1"/>
    <col min="12290" max="12290" width="8.7109375" customWidth="1"/>
    <col min="12291" max="12291" width="59.28515625" customWidth="1"/>
    <col min="12292" max="12292" width="8" customWidth="1"/>
    <col min="12293" max="12293" width="5.42578125" customWidth="1"/>
    <col min="12294" max="12294" width="5.28515625" customWidth="1"/>
    <col min="12295" max="12295" width="5" customWidth="1"/>
    <col min="12296" max="12296" width="4.140625" customWidth="1"/>
    <col min="12298" max="12298" width="6.42578125" customWidth="1"/>
    <col min="12299" max="12299" width="13.28515625" customWidth="1"/>
    <col min="12300" max="12300" width="0" hidden="1" customWidth="1"/>
    <col min="12302" max="12302" width="11.140625" customWidth="1"/>
    <col min="12304" max="12304" width="7.5703125" customWidth="1"/>
    <col min="12305" max="12305" width="4.42578125" customWidth="1"/>
    <col min="12306" max="12306" width="16" customWidth="1"/>
    <col min="12545" max="12545" width="11" customWidth="1"/>
    <col min="12546" max="12546" width="8.7109375" customWidth="1"/>
    <col min="12547" max="12547" width="59.28515625" customWidth="1"/>
    <col min="12548" max="12548" width="8" customWidth="1"/>
    <col min="12549" max="12549" width="5.42578125" customWidth="1"/>
    <col min="12550" max="12550" width="5.28515625" customWidth="1"/>
    <col min="12551" max="12551" width="5" customWidth="1"/>
    <col min="12552" max="12552" width="4.140625" customWidth="1"/>
    <col min="12554" max="12554" width="6.42578125" customWidth="1"/>
    <col min="12555" max="12555" width="13.28515625" customWidth="1"/>
    <col min="12556" max="12556" width="0" hidden="1" customWidth="1"/>
    <col min="12558" max="12558" width="11.140625" customWidth="1"/>
    <col min="12560" max="12560" width="7.5703125" customWidth="1"/>
    <col min="12561" max="12561" width="4.42578125" customWidth="1"/>
    <col min="12562" max="12562" width="16" customWidth="1"/>
    <col min="12801" max="12801" width="11" customWidth="1"/>
    <col min="12802" max="12802" width="8.7109375" customWidth="1"/>
    <col min="12803" max="12803" width="59.28515625" customWidth="1"/>
    <col min="12804" max="12804" width="8" customWidth="1"/>
    <col min="12805" max="12805" width="5.42578125" customWidth="1"/>
    <col min="12806" max="12806" width="5.28515625" customWidth="1"/>
    <col min="12807" max="12807" width="5" customWidth="1"/>
    <col min="12808" max="12808" width="4.140625" customWidth="1"/>
    <col min="12810" max="12810" width="6.42578125" customWidth="1"/>
    <col min="12811" max="12811" width="13.28515625" customWidth="1"/>
    <col min="12812" max="12812" width="0" hidden="1" customWidth="1"/>
    <col min="12814" max="12814" width="11.140625" customWidth="1"/>
    <col min="12816" max="12816" width="7.5703125" customWidth="1"/>
    <col min="12817" max="12817" width="4.42578125" customWidth="1"/>
    <col min="12818" max="12818" width="16" customWidth="1"/>
    <col min="13057" max="13057" width="11" customWidth="1"/>
    <col min="13058" max="13058" width="8.7109375" customWidth="1"/>
    <col min="13059" max="13059" width="59.28515625" customWidth="1"/>
    <col min="13060" max="13060" width="8" customWidth="1"/>
    <col min="13061" max="13061" width="5.42578125" customWidth="1"/>
    <col min="13062" max="13062" width="5.28515625" customWidth="1"/>
    <col min="13063" max="13063" width="5" customWidth="1"/>
    <col min="13064" max="13064" width="4.140625" customWidth="1"/>
    <col min="13066" max="13066" width="6.42578125" customWidth="1"/>
    <col min="13067" max="13067" width="13.28515625" customWidth="1"/>
    <col min="13068" max="13068" width="0" hidden="1" customWidth="1"/>
    <col min="13070" max="13070" width="11.140625" customWidth="1"/>
    <col min="13072" max="13072" width="7.5703125" customWidth="1"/>
    <col min="13073" max="13073" width="4.42578125" customWidth="1"/>
    <col min="13074" max="13074" width="16" customWidth="1"/>
    <col min="13313" max="13313" width="11" customWidth="1"/>
    <col min="13314" max="13314" width="8.7109375" customWidth="1"/>
    <col min="13315" max="13315" width="59.28515625" customWidth="1"/>
    <col min="13316" max="13316" width="8" customWidth="1"/>
    <col min="13317" max="13317" width="5.42578125" customWidth="1"/>
    <col min="13318" max="13318" width="5.28515625" customWidth="1"/>
    <col min="13319" max="13319" width="5" customWidth="1"/>
    <col min="13320" max="13320" width="4.140625" customWidth="1"/>
    <col min="13322" max="13322" width="6.42578125" customWidth="1"/>
    <col min="13323" max="13323" width="13.28515625" customWidth="1"/>
    <col min="13324" max="13324" width="0" hidden="1" customWidth="1"/>
    <col min="13326" max="13326" width="11.140625" customWidth="1"/>
    <col min="13328" max="13328" width="7.5703125" customWidth="1"/>
    <col min="13329" max="13329" width="4.42578125" customWidth="1"/>
    <col min="13330" max="13330" width="16" customWidth="1"/>
    <col min="13569" max="13569" width="11" customWidth="1"/>
    <col min="13570" max="13570" width="8.7109375" customWidth="1"/>
    <col min="13571" max="13571" width="59.28515625" customWidth="1"/>
    <col min="13572" max="13572" width="8" customWidth="1"/>
    <col min="13573" max="13573" width="5.42578125" customWidth="1"/>
    <col min="13574" max="13574" width="5.28515625" customWidth="1"/>
    <col min="13575" max="13575" width="5" customWidth="1"/>
    <col min="13576" max="13576" width="4.140625" customWidth="1"/>
    <col min="13578" max="13578" width="6.42578125" customWidth="1"/>
    <col min="13579" max="13579" width="13.28515625" customWidth="1"/>
    <col min="13580" max="13580" width="0" hidden="1" customWidth="1"/>
    <col min="13582" max="13582" width="11.140625" customWidth="1"/>
    <col min="13584" max="13584" width="7.5703125" customWidth="1"/>
    <col min="13585" max="13585" width="4.42578125" customWidth="1"/>
    <col min="13586" max="13586" width="16" customWidth="1"/>
    <col min="13825" max="13825" width="11" customWidth="1"/>
    <col min="13826" max="13826" width="8.7109375" customWidth="1"/>
    <col min="13827" max="13827" width="59.28515625" customWidth="1"/>
    <col min="13828" max="13828" width="8" customWidth="1"/>
    <col min="13829" max="13829" width="5.42578125" customWidth="1"/>
    <col min="13830" max="13830" width="5.28515625" customWidth="1"/>
    <col min="13831" max="13831" width="5" customWidth="1"/>
    <col min="13832" max="13832" width="4.140625" customWidth="1"/>
    <col min="13834" max="13834" width="6.42578125" customWidth="1"/>
    <col min="13835" max="13835" width="13.28515625" customWidth="1"/>
    <col min="13836" max="13836" width="0" hidden="1" customWidth="1"/>
    <col min="13838" max="13838" width="11.140625" customWidth="1"/>
    <col min="13840" max="13840" width="7.5703125" customWidth="1"/>
    <col min="13841" max="13841" width="4.42578125" customWidth="1"/>
    <col min="13842" max="13842" width="16" customWidth="1"/>
    <col min="14081" max="14081" width="11" customWidth="1"/>
    <col min="14082" max="14082" width="8.7109375" customWidth="1"/>
    <col min="14083" max="14083" width="59.28515625" customWidth="1"/>
    <col min="14084" max="14084" width="8" customWidth="1"/>
    <col min="14085" max="14085" width="5.42578125" customWidth="1"/>
    <col min="14086" max="14086" width="5.28515625" customWidth="1"/>
    <col min="14087" max="14087" width="5" customWidth="1"/>
    <col min="14088" max="14088" width="4.140625" customWidth="1"/>
    <col min="14090" max="14090" width="6.42578125" customWidth="1"/>
    <col min="14091" max="14091" width="13.28515625" customWidth="1"/>
    <col min="14092" max="14092" width="0" hidden="1" customWidth="1"/>
    <col min="14094" max="14094" width="11.140625" customWidth="1"/>
    <col min="14096" max="14096" width="7.5703125" customWidth="1"/>
    <col min="14097" max="14097" width="4.42578125" customWidth="1"/>
    <col min="14098" max="14098" width="16" customWidth="1"/>
    <col min="14337" max="14337" width="11" customWidth="1"/>
    <col min="14338" max="14338" width="8.7109375" customWidth="1"/>
    <col min="14339" max="14339" width="59.28515625" customWidth="1"/>
    <col min="14340" max="14340" width="8" customWidth="1"/>
    <col min="14341" max="14341" width="5.42578125" customWidth="1"/>
    <col min="14342" max="14342" width="5.28515625" customWidth="1"/>
    <col min="14343" max="14343" width="5" customWidth="1"/>
    <col min="14344" max="14344" width="4.140625" customWidth="1"/>
    <col min="14346" max="14346" width="6.42578125" customWidth="1"/>
    <col min="14347" max="14347" width="13.28515625" customWidth="1"/>
    <col min="14348" max="14348" width="0" hidden="1" customWidth="1"/>
    <col min="14350" max="14350" width="11.140625" customWidth="1"/>
    <col min="14352" max="14352" width="7.5703125" customWidth="1"/>
    <col min="14353" max="14353" width="4.42578125" customWidth="1"/>
    <col min="14354" max="14354" width="16" customWidth="1"/>
    <col min="14593" max="14593" width="11" customWidth="1"/>
    <col min="14594" max="14594" width="8.7109375" customWidth="1"/>
    <col min="14595" max="14595" width="59.28515625" customWidth="1"/>
    <col min="14596" max="14596" width="8" customWidth="1"/>
    <col min="14597" max="14597" width="5.42578125" customWidth="1"/>
    <col min="14598" max="14598" width="5.28515625" customWidth="1"/>
    <col min="14599" max="14599" width="5" customWidth="1"/>
    <col min="14600" max="14600" width="4.140625" customWidth="1"/>
    <col min="14602" max="14602" width="6.42578125" customWidth="1"/>
    <col min="14603" max="14603" width="13.28515625" customWidth="1"/>
    <col min="14604" max="14604" width="0" hidden="1" customWidth="1"/>
    <col min="14606" max="14606" width="11.140625" customWidth="1"/>
    <col min="14608" max="14608" width="7.5703125" customWidth="1"/>
    <col min="14609" max="14609" width="4.42578125" customWidth="1"/>
    <col min="14610" max="14610" width="16" customWidth="1"/>
    <col min="14849" max="14849" width="11" customWidth="1"/>
    <col min="14850" max="14850" width="8.7109375" customWidth="1"/>
    <col min="14851" max="14851" width="59.28515625" customWidth="1"/>
    <col min="14852" max="14852" width="8" customWidth="1"/>
    <col min="14853" max="14853" width="5.42578125" customWidth="1"/>
    <col min="14854" max="14854" width="5.28515625" customWidth="1"/>
    <col min="14855" max="14855" width="5" customWidth="1"/>
    <col min="14856" max="14856" width="4.140625" customWidth="1"/>
    <col min="14858" max="14858" width="6.42578125" customWidth="1"/>
    <col min="14859" max="14859" width="13.28515625" customWidth="1"/>
    <col min="14860" max="14860" width="0" hidden="1" customWidth="1"/>
    <col min="14862" max="14862" width="11.140625" customWidth="1"/>
    <col min="14864" max="14864" width="7.5703125" customWidth="1"/>
    <col min="14865" max="14865" width="4.42578125" customWidth="1"/>
    <col min="14866" max="14866" width="16" customWidth="1"/>
    <col min="15105" max="15105" width="11" customWidth="1"/>
    <col min="15106" max="15106" width="8.7109375" customWidth="1"/>
    <col min="15107" max="15107" width="59.28515625" customWidth="1"/>
    <col min="15108" max="15108" width="8" customWidth="1"/>
    <col min="15109" max="15109" width="5.42578125" customWidth="1"/>
    <col min="15110" max="15110" width="5.28515625" customWidth="1"/>
    <col min="15111" max="15111" width="5" customWidth="1"/>
    <col min="15112" max="15112" width="4.140625" customWidth="1"/>
    <col min="15114" max="15114" width="6.42578125" customWidth="1"/>
    <col min="15115" max="15115" width="13.28515625" customWidth="1"/>
    <col min="15116" max="15116" width="0" hidden="1" customWidth="1"/>
    <col min="15118" max="15118" width="11.140625" customWidth="1"/>
    <col min="15120" max="15120" width="7.5703125" customWidth="1"/>
    <col min="15121" max="15121" width="4.42578125" customWidth="1"/>
    <col min="15122" max="15122" width="16" customWidth="1"/>
    <col min="15361" max="15361" width="11" customWidth="1"/>
    <col min="15362" max="15362" width="8.7109375" customWidth="1"/>
    <col min="15363" max="15363" width="59.28515625" customWidth="1"/>
    <col min="15364" max="15364" width="8" customWidth="1"/>
    <col min="15365" max="15365" width="5.42578125" customWidth="1"/>
    <col min="15366" max="15366" width="5.28515625" customWidth="1"/>
    <col min="15367" max="15367" width="5" customWidth="1"/>
    <col min="15368" max="15368" width="4.140625" customWidth="1"/>
    <col min="15370" max="15370" width="6.42578125" customWidth="1"/>
    <col min="15371" max="15371" width="13.28515625" customWidth="1"/>
    <col min="15372" max="15372" width="0" hidden="1" customWidth="1"/>
    <col min="15374" max="15374" width="11.140625" customWidth="1"/>
    <col min="15376" max="15376" width="7.5703125" customWidth="1"/>
    <col min="15377" max="15377" width="4.42578125" customWidth="1"/>
    <col min="15378" max="15378" width="16" customWidth="1"/>
    <col min="15617" max="15617" width="11" customWidth="1"/>
    <col min="15618" max="15618" width="8.7109375" customWidth="1"/>
    <col min="15619" max="15619" width="59.28515625" customWidth="1"/>
    <col min="15620" max="15620" width="8" customWidth="1"/>
    <col min="15621" max="15621" width="5.42578125" customWidth="1"/>
    <col min="15622" max="15622" width="5.28515625" customWidth="1"/>
    <col min="15623" max="15623" width="5" customWidth="1"/>
    <col min="15624" max="15624" width="4.140625" customWidth="1"/>
    <col min="15626" max="15626" width="6.42578125" customWidth="1"/>
    <col min="15627" max="15627" width="13.28515625" customWidth="1"/>
    <col min="15628" max="15628" width="0" hidden="1" customWidth="1"/>
    <col min="15630" max="15630" width="11.140625" customWidth="1"/>
    <col min="15632" max="15632" width="7.5703125" customWidth="1"/>
    <col min="15633" max="15633" width="4.42578125" customWidth="1"/>
    <col min="15634" max="15634" width="16" customWidth="1"/>
    <col min="15873" max="15873" width="11" customWidth="1"/>
    <col min="15874" max="15874" width="8.7109375" customWidth="1"/>
    <col min="15875" max="15875" width="59.28515625" customWidth="1"/>
    <col min="15876" max="15876" width="8" customWidth="1"/>
    <col min="15877" max="15877" width="5.42578125" customWidth="1"/>
    <col min="15878" max="15878" width="5.28515625" customWidth="1"/>
    <col min="15879" max="15879" width="5" customWidth="1"/>
    <col min="15880" max="15880" width="4.140625" customWidth="1"/>
    <col min="15882" max="15882" width="6.42578125" customWidth="1"/>
    <col min="15883" max="15883" width="13.28515625" customWidth="1"/>
    <col min="15884" max="15884" width="0" hidden="1" customWidth="1"/>
    <col min="15886" max="15886" width="11.140625" customWidth="1"/>
    <col min="15888" max="15888" width="7.5703125" customWidth="1"/>
    <col min="15889" max="15889" width="4.42578125" customWidth="1"/>
    <col min="15890" max="15890" width="16" customWidth="1"/>
    <col min="16129" max="16129" width="11" customWidth="1"/>
    <col min="16130" max="16130" width="8.7109375" customWidth="1"/>
    <col min="16131" max="16131" width="59.28515625" customWidth="1"/>
    <col min="16132" max="16132" width="8" customWidth="1"/>
    <col min="16133" max="16133" width="5.42578125" customWidth="1"/>
    <col min="16134" max="16134" width="5.28515625" customWidth="1"/>
    <col min="16135" max="16135" width="5" customWidth="1"/>
    <col min="16136" max="16136" width="4.140625" customWidth="1"/>
    <col min="16138" max="16138" width="6.42578125" customWidth="1"/>
    <col min="16139" max="16139" width="13.28515625" customWidth="1"/>
    <col min="16140" max="16140" width="0" hidden="1" customWidth="1"/>
    <col min="16142" max="16142" width="11.140625" customWidth="1"/>
    <col min="16144" max="16144" width="7.5703125" customWidth="1"/>
    <col min="16145" max="16145" width="4.42578125" customWidth="1"/>
    <col min="16146" max="16146" width="16" customWidth="1"/>
  </cols>
  <sheetData>
    <row r="1" spans="1:23" s="9" customFormat="1" ht="46.5" customHeight="1" x14ac:dyDescent="0.35">
      <c r="A1" s="53" t="s">
        <v>2271</v>
      </c>
      <c r="B1" s="54"/>
      <c r="C1" s="55"/>
      <c r="D1" s="56" t="s">
        <v>2272</v>
      </c>
      <c r="E1" s="56"/>
      <c r="F1" s="56"/>
      <c r="G1" s="56"/>
      <c r="H1" s="56"/>
      <c r="I1" s="57" t="s">
        <v>2273</v>
      </c>
      <c r="J1" s="58"/>
      <c r="K1" s="59" t="s">
        <v>2274</v>
      </c>
      <c r="L1" s="60"/>
      <c r="M1" s="60"/>
      <c r="N1" s="61"/>
      <c r="O1" s="62" t="s">
        <v>2275</v>
      </c>
      <c r="P1" s="57" t="s">
        <v>2276</v>
      </c>
      <c r="Q1" s="64"/>
      <c r="R1" s="58"/>
      <c r="S1" s="48" t="s">
        <v>2277</v>
      </c>
      <c r="T1" s="50"/>
      <c r="U1" s="50"/>
      <c r="V1" s="50"/>
      <c r="W1" s="50"/>
    </row>
    <row r="2" spans="1:23" s="15" customFormat="1" ht="49.5" customHeight="1" x14ac:dyDescent="0.25">
      <c r="A2" s="51" t="s">
        <v>2278</v>
      </c>
      <c r="B2" s="52"/>
      <c r="C2" s="10" t="s">
        <v>2279</v>
      </c>
      <c r="D2" s="11" t="s">
        <v>2280</v>
      </c>
      <c r="E2" s="11" t="s">
        <v>3</v>
      </c>
      <c r="F2" s="11" t="s">
        <v>1746</v>
      </c>
      <c r="G2" s="11" t="s">
        <v>2281</v>
      </c>
      <c r="H2" s="11" t="s">
        <v>2282</v>
      </c>
      <c r="I2" s="12" t="s">
        <v>2283</v>
      </c>
      <c r="J2" s="13" t="s">
        <v>2284</v>
      </c>
      <c r="K2" s="11" t="s">
        <v>2285</v>
      </c>
      <c r="L2" s="11" t="s">
        <v>2286</v>
      </c>
      <c r="M2" s="11" t="s">
        <v>2287</v>
      </c>
      <c r="N2" s="11" t="s">
        <v>2288</v>
      </c>
      <c r="O2" s="63"/>
      <c r="P2" s="11" t="s">
        <v>2289</v>
      </c>
      <c r="Q2" s="11" t="s">
        <v>2290</v>
      </c>
      <c r="R2" s="14" t="s">
        <v>2291</v>
      </c>
      <c r="S2" s="49"/>
    </row>
    <row r="3" spans="1:23" ht="12.75" customHeight="1" x14ac:dyDescent="0.25">
      <c r="A3" s="16" t="s">
        <v>6</v>
      </c>
      <c r="B3" s="17">
        <v>153556</v>
      </c>
      <c r="C3" s="18" t="s">
        <v>7</v>
      </c>
      <c r="D3" s="19">
        <v>106</v>
      </c>
      <c r="E3" s="20">
        <v>0</v>
      </c>
      <c r="F3" s="21">
        <v>6</v>
      </c>
      <c r="G3" s="22">
        <v>103</v>
      </c>
      <c r="H3" s="21">
        <v>6</v>
      </c>
      <c r="I3" s="23"/>
      <c r="J3" s="23"/>
      <c r="K3" s="17" t="s">
        <v>2292</v>
      </c>
      <c r="L3" s="17" t="s">
        <v>2293</v>
      </c>
      <c r="M3" s="17">
        <v>0</v>
      </c>
      <c r="N3" s="24" t="s">
        <v>2294</v>
      </c>
      <c r="O3" s="25" t="s">
        <v>2294</v>
      </c>
      <c r="P3" s="26" t="str">
        <f>HYPERLINK("http://www.ncbi.nlm.nih.gov/entrez/query.fcgi?db=gene&amp;cmd=retrieve&amp;dopt=graphics&amp;list_uids=146754","146754")</f>
        <v>146754</v>
      </c>
      <c r="Q3" s="17">
        <v>17</v>
      </c>
      <c r="R3" s="27" t="s">
        <v>2295</v>
      </c>
      <c r="S3" s="17"/>
    </row>
    <row r="4" spans="1:23" x14ac:dyDescent="0.25">
      <c r="A4" s="16" t="s">
        <v>8</v>
      </c>
      <c r="B4" s="17">
        <v>169516</v>
      </c>
      <c r="C4" s="18" t="s">
        <v>9</v>
      </c>
      <c r="D4" s="19">
        <v>88</v>
      </c>
      <c r="E4" s="22">
        <v>85</v>
      </c>
      <c r="F4" s="28">
        <v>3</v>
      </c>
      <c r="G4" s="21">
        <v>9</v>
      </c>
      <c r="H4" s="20">
        <v>1</v>
      </c>
      <c r="I4" s="23">
        <v>7.9344791455258035</v>
      </c>
      <c r="J4" s="23">
        <v>3.7412541131475665</v>
      </c>
      <c r="K4" s="17" t="s">
        <v>2296</v>
      </c>
      <c r="L4" s="17" t="s">
        <v>2297</v>
      </c>
      <c r="M4" s="17">
        <v>0</v>
      </c>
      <c r="N4" s="24" t="s">
        <v>2294</v>
      </c>
      <c r="O4" s="25" t="s">
        <v>2298</v>
      </c>
      <c r="P4" s="26" t="str">
        <f>HYPERLINK("http://www.ncbi.nlm.nih.gov/entrez/query.fcgi?db=gene&amp;cmd=retrieve&amp;dopt=graphics&amp;list_uids=79659","79659")</f>
        <v>79659</v>
      </c>
      <c r="Q4" s="17">
        <v>11</v>
      </c>
      <c r="R4" s="27" t="s">
        <v>2299</v>
      </c>
      <c r="S4" s="17"/>
    </row>
    <row r="5" spans="1:23" x14ac:dyDescent="0.25">
      <c r="A5" s="16" t="s">
        <v>10</v>
      </c>
      <c r="B5" s="17">
        <v>165004</v>
      </c>
      <c r="C5" s="18" t="s">
        <v>11</v>
      </c>
      <c r="D5" s="19">
        <v>69</v>
      </c>
      <c r="E5" s="20">
        <v>0</v>
      </c>
      <c r="F5" s="22">
        <v>54</v>
      </c>
      <c r="G5" s="21">
        <v>6</v>
      </c>
      <c r="H5" s="22">
        <v>28</v>
      </c>
      <c r="I5" s="23">
        <v>6.8597271774048982</v>
      </c>
      <c r="J5" s="23">
        <v>2.7352637080677518</v>
      </c>
      <c r="K5" s="17" t="s">
        <v>2300</v>
      </c>
      <c r="L5" s="17" t="s">
        <v>2301</v>
      </c>
      <c r="M5" s="17">
        <v>0</v>
      </c>
      <c r="N5" s="24" t="s">
        <v>2294</v>
      </c>
      <c r="O5" s="25" t="s">
        <v>2298</v>
      </c>
      <c r="P5" s="26" t="str">
        <f>HYPERLINK("http://www.ncbi.nlm.nih.gov/entrez/query.fcgi?db=gene&amp;cmd=retrieve&amp;dopt=graphics&amp;list_uids=54768","54768")</f>
        <v>54768</v>
      </c>
      <c r="Q5" s="17">
        <v>16</v>
      </c>
      <c r="R5" s="27" t="s">
        <v>2302</v>
      </c>
      <c r="S5" s="17"/>
    </row>
    <row r="6" spans="1:23" x14ac:dyDescent="0.25">
      <c r="A6" s="16" t="s">
        <v>12</v>
      </c>
      <c r="B6" s="17">
        <v>158922</v>
      </c>
      <c r="C6" s="18" t="s">
        <v>13</v>
      </c>
      <c r="D6" s="19">
        <v>65</v>
      </c>
      <c r="E6" s="20">
        <v>0</v>
      </c>
      <c r="F6" s="28">
        <v>4</v>
      </c>
      <c r="G6" s="22">
        <v>64</v>
      </c>
      <c r="H6" s="28">
        <v>2</v>
      </c>
      <c r="I6" s="23">
        <v>3.0244961413122571</v>
      </c>
      <c r="J6" s="23">
        <v>2.006758780552178</v>
      </c>
      <c r="K6" s="17" t="s">
        <v>2292</v>
      </c>
      <c r="L6" s="17" t="s">
        <v>2293</v>
      </c>
      <c r="M6" s="17">
        <v>0</v>
      </c>
      <c r="N6" s="24" t="s">
        <v>2294</v>
      </c>
      <c r="O6" s="25" t="s">
        <v>2294</v>
      </c>
      <c r="P6" s="26" t="str">
        <f>HYPERLINK("http://www.ncbi.nlm.nih.gov/entrez/query.fcgi?db=gene&amp;cmd=retrieve&amp;dopt=graphics&amp;list_uids=146754","146754")</f>
        <v>146754</v>
      </c>
      <c r="Q6" s="17">
        <v>17</v>
      </c>
      <c r="R6" s="27" t="s">
        <v>2295</v>
      </c>
      <c r="S6" s="17"/>
    </row>
    <row r="7" spans="1:23" x14ac:dyDescent="0.25">
      <c r="A7" s="16" t="s">
        <v>14</v>
      </c>
      <c r="B7" s="17">
        <v>156513</v>
      </c>
      <c r="C7" s="18" t="s">
        <v>15</v>
      </c>
      <c r="D7" s="19">
        <v>56</v>
      </c>
      <c r="E7" s="20">
        <v>0</v>
      </c>
      <c r="F7" s="22">
        <v>46</v>
      </c>
      <c r="G7" s="21">
        <v>10</v>
      </c>
      <c r="H7" s="22">
        <v>33</v>
      </c>
      <c r="I7" s="23">
        <v>3.3903085357287934</v>
      </c>
      <c r="J7" s="23">
        <v>0.19739184540043678</v>
      </c>
      <c r="K7" s="17" t="s">
        <v>2303</v>
      </c>
      <c r="L7" s="17" t="s">
        <v>2304</v>
      </c>
      <c r="M7" s="29">
        <v>4.9999999999999997E-21</v>
      </c>
      <c r="N7" s="24" t="s">
        <v>2294</v>
      </c>
      <c r="O7" s="25" t="s">
        <v>2298</v>
      </c>
      <c r="P7" s="26" t="str">
        <f>HYPERLINK("http://www.ncbi.nlm.nih.gov/entrez/query.fcgi?db=gene&amp;cmd=retrieve&amp;dopt=graphics&amp;list_uids=389282","389282")</f>
        <v>389282</v>
      </c>
      <c r="Q7" s="17">
        <v>5</v>
      </c>
      <c r="R7" s="17" t="s">
        <v>2305</v>
      </c>
      <c r="S7" s="17"/>
    </row>
    <row r="8" spans="1:23" x14ac:dyDescent="0.25">
      <c r="A8" s="16" t="s">
        <v>16</v>
      </c>
      <c r="B8" s="17">
        <v>163029</v>
      </c>
      <c r="C8" s="18" t="s">
        <v>17</v>
      </c>
      <c r="D8" s="19">
        <v>54</v>
      </c>
      <c r="E8" s="20">
        <v>0</v>
      </c>
      <c r="F8" s="22">
        <v>29</v>
      </c>
      <c r="G8" s="22">
        <v>48</v>
      </c>
      <c r="H8" s="22">
        <v>15</v>
      </c>
      <c r="I8" s="23">
        <v>4.2518687108432598</v>
      </c>
      <c r="J8" s="23">
        <v>2.1344713720995907</v>
      </c>
      <c r="K8" s="17" t="s">
        <v>2306</v>
      </c>
      <c r="L8" s="17" t="s">
        <v>2307</v>
      </c>
      <c r="M8" s="17">
        <v>1.6E-2</v>
      </c>
      <c r="N8" s="24" t="s">
        <v>2294</v>
      </c>
      <c r="O8" s="25" t="s">
        <v>2294</v>
      </c>
      <c r="P8" s="26" t="str">
        <f>HYPERLINK("http://www.ncbi.nlm.nih.gov/entrez/query.fcgi?db=gene&amp;cmd=retrieve&amp;dopt=graphics&amp;list_uids=400954","400954")</f>
        <v>400954</v>
      </c>
      <c r="Q8" s="17">
        <v>2</v>
      </c>
      <c r="R8" s="27" t="s">
        <v>2308</v>
      </c>
      <c r="S8" s="17"/>
    </row>
    <row r="9" spans="1:23" x14ac:dyDescent="0.25">
      <c r="A9" s="16" t="s">
        <v>18</v>
      </c>
      <c r="B9" s="17">
        <v>157346</v>
      </c>
      <c r="C9" s="18" t="s">
        <v>19</v>
      </c>
      <c r="D9" s="19">
        <v>54</v>
      </c>
      <c r="E9" s="28">
        <v>2</v>
      </c>
      <c r="F9" s="22">
        <v>45</v>
      </c>
      <c r="G9" s="21">
        <v>6</v>
      </c>
      <c r="H9" s="22">
        <v>19</v>
      </c>
      <c r="I9" s="23"/>
      <c r="J9" s="23"/>
      <c r="K9" s="17" t="s">
        <v>2309</v>
      </c>
      <c r="L9" s="17" t="s">
        <v>2310</v>
      </c>
      <c r="M9" s="29">
        <v>1.9999999999999999E-28</v>
      </c>
      <c r="N9" s="24" t="s">
        <v>2294</v>
      </c>
      <c r="O9" s="25" t="s">
        <v>2294</v>
      </c>
      <c r="P9" s="26" t="str">
        <f>HYPERLINK("http://www.ncbi.nlm.nih.gov/entrez/query.fcgi?db=gene&amp;cmd=retrieve&amp;dopt=graphics&amp;list_uids=2987","2987")</f>
        <v>2987</v>
      </c>
      <c r="Q9" s="17">
        <v>1</v>
      </c>
      <c r="R9" s="17" t="s">
        <v>2311</v>
      </c>
      <c r="S9" s="29">
        <v>2.0000000000000001E-33</v>
      </c>
    </row>
    <row r="10" spans="1:23" x14ac:dyDescent="0.25">
      <c r="A10" s="16" t="s">
        <v>20</v>
      </c>
      <c r="B10" s="17">
        <v>169338</v>
      </c>
      <c r="C10" s="18" t="s">
        <v>21</v>
      </c>
      <c r="D10" s="30">
        <v>52</v>
      </c>
      <c r="E10" s="22">
        <v>50</v>
      </c>
      <c r="F10" s="22">
        <v>24</v>
      </c>
      <c r="G10" s="22">
        <v>22</v>
      </c>
      <c r="H10" s="22">
        <v>23</v>
      </c>
      <c r="I10" s="23">
        <v>5.0550458015728221</v>
      </c>
      <c r="J10" s="23">
        <v>3.2623797094681422</v>
      </c>
      <c r="K10" s="17" t="s">
        <v>2312</v>
      </c>
      <c r="L10" s="17" t="s">
        <v>2313</v>
      </c>
      <c r="M10" s="29">
        <v>5.9999999999999999E-16</v>
      </c>
      <c r="N10" s="24" t="s">
        <v>2294</v>
      </c>
      <c r="O10" s="25" t="s">
        <v>2294</v>
      </c>
      <c r="P10" s="26" t="str">
        <f>HYPERLINK("http://www.ncbi.nlm.nih.gov/entrez/query.fcgi?db=gene&amp;cmd=retrieve&amp;dopt=graphics&amp;list_uids=402576","402576")</f>
        <v>402576</v>
      </c>
      <c r="Q10" s="17">
        <v>7</v>
      </c>
      <c r="R10" s="31" t="s">
        <v>2314</v>
      </c>
      <c r="S10" s="17"/>
    </row>
    <row r="11" spans="1:23" x14ac:dyDescent="0.25">
      <c r="A11" s="16" t="s">
        <v>22</v>
      </c>
      <c r="B11" s="17">
        <v>171127</v>
      </c>
      <c r="C11" s="18" t="s">
        <v>23</v>
      </c>
      <c r="D11" s="19">
        <v>52</v>
      </c>
      <c r="E11" s="21">
        <v>6</v>
      </c>
      <c r="F11" s="22">
        <v>35</v>
      </c>
      <c r="G11" s="22">
        <v>34</v>
      </c>
      <c r="H11" s="21">
        <v>7</v>
      </c>
      <c r="I11" s="23"/>
      <c r="J11" s="23"/>
      <c r="K11" s="17" t="s">
        <v>2315</v>
      </c>
      <c r="L11" s="17" t="s">
        <v>2316</v>
      </c>
      <c r="M11" s="17">
        <v>0</v>
      </c>
      <c r="N11" s="24" t="s">
        <v>2294</v>
      </c>
      <c r="O11" s="25" t="s">
        <v>2294</v>
      </c>
      <c r="P11" s="26" t="str">
        <f>HYPERLINK("http://www.ncbi.nlm.nih.gov/entrez/query.fcgi?db=gene&amp;cmd=retrieve&amp;dopt=graphics&amp;list_uids=55567","55567")</f>
        <v>55567</v>
      </c>
      <c r="Q11" s="17">
        <v>16</v>
      </c>
      <c r="R11" s="17" t="s">
        <v>2317</v>
      </c>
      <c r="S11" s="17"/>
    </row>
    <row r="12" spans="1:23" x14ac:dyDescent="0.25">
      <c r="A12" s="16" t="s">
        <v>24</v>
      </c>
      <c r="B12" s="17">
        <v>169293</v>
      </c>
      <c r="C12" s="18" t="s">
        <v>25</v>
      </c>
      <c r="D12" s="19">
        <v>47</v>
      </c>
      <c r="E12" s="20">
        <v>1</v>
      </c>
      <c r="F12" s="22">
        <v>18</v>
      </c>
      <c r="G12" s="22">
        <v>43</v>
      </c>
      <c r="H12" s="22">
        <v>17</v>
      </c>
      <c r="I12" s="23">
        <v>2.3823313591434441</v>
      </c>
      <c r="J12" s="23">
        <v>1.0307273281183991</v>
      </c>
      <c r="K12" s="17" t="s">
        <v>2318</v>
      </c>
      <c r="L12" s="17" t="s">
        <v>2319</v>
      </c>
      <c r="M12" s="29">
        <v>4E-70</v>
      </c>
      <c r="N12" s="24" t="s">
        <v>2298</v>
      </c>
      <c r="O12" s="25" t="s">
        <v>2298</v>
      </c>
      <c r="P12" s="26" t="str">
        <f>HYPERLINK("http://www.ncbi.nlm.nih.gov/entrez/query.fcgi?db=gene&amp;cmd=retrieve&amp;dopt=graphics&amp;list_uids=55779","55779")</f>
        <v>55779</v>
      </c>
      <c r="Q12" s="17">
        <v>3</v>
      </c>
      <c r="R12" s="17" t="s">
        <v>2320</v>
      </c>
      <c r="S12" s="17"/>
    </row>
    <row r="13" spans="1:23" x14ac:dyDescent="0.25">
      <c r="A13" s="16" t="s">
        <v>26</v>
      </c>
      <c r="B13" s="17">
        <v>157911</v>
      </c>
      <c r="C13" s="18" t="s">
        <v>27</v>
      </c>
      <c r="D13" s="19">
        <v>47</v>
      </c>
      <c r="E13" s="22">
        <v>46</v>
      </c>
      <c r="F13" s="20">
        <v>0</v>
      </c>
      <c r="G13" s="28">
        <v>3</v>
      </c>
      <c r="H13" s="28">
        <v>3</v>
      </c>
      <c r="I13" s="23"/>
      <c r="J13" s="23"/>
      <c r="K13" s="17" t="s">
        <v>2321</v>
      </c>
      <c r="L13" s="17" t="s">
        <v>2322</v>
      </c>
      <c r="M13" s="17">
        <v>0</v>
      </c>
      <c r="N13" s="24" t="s">
        <v>2294</v>
      </c>
      <c r="O13" s="25" t="s">
        <v>2298</v>
      </c>
      <c r="P13" s="26" t="str">
        <f>HYPERLINK("http://www.ncbi.nlm.nih.gov/entrez/query.fcgi?db=gene&amp;cmd=retrieve&amp;dopt=graphics&amp;list_uids=26160","26160")</f>
        <v>26160</v>
      </c>
      <c r="Q13" s="17">
        <v>2</v>
      </c>
      <c r="R13" s="27" t="s">
        <v>2323</v>
      </c>
      <c r="S13" s="17"/>
    </row>
    <row r="14" spans="1:23" x14ac:dyDescent="0.25">
      <c r="A14" s="16" t="s">
        <v>28</v>
      </c>
      <c r="B14" s="17">
        <v>157568</v>
      </c>
      <c r="C14" s="18" t="s">
        <v>29</v>
      </c>
      <c r="D14" s="19">
        <v>44</v>
      </c>
      <c r="E14" s="22">
        <v>29</v>
      </c>
      <c r="F14" s="22">
        <v>12</v>
      </c>
      <c r="G14" s="22">
        <v>34</v>
      </c>
      <c r="H14" s="22">
        <v>13</v>
      </c>
      <c r="I14" s="23"/>
      <c r="J14" s="23"/>
      <c r="K14" s="17" t="s">
        <v>2324</v>
      </c>
      <c r="L14" s="17" t="s">
        <v>2325</v>
      </c>
      <c r="M14" s="17">
        <v>8.9999999999999993E-3</v>
      </c>
      <c r="N14" s="24" t="s">
        <v>2294</v>
      </c>
      <c r="O14" s="25" t="s">
        <v>2294</v>
      </c>
      <c r="P14" s="26" t="str">
        <f>HYPERLINK("http://www.ncbi.nlm.nih.gov/entrez/query.fcgi?db=gene&amp;cmd=retrieve&amp;dopt=graphics&amp;list_uids=8989","8989")</f>
        <v>8989</v>
      </c>
      <c r="Q14" s="17">
        <v>8</v>
      </c>
      <c r="R14" s="17" t="s">
        <v>2326</v>
      </c>
      <c r="S14" s="17"/>
    </row>
    <row r="15" spans="1:23" x14ac:dyDescent="0.25">
      <c r="A15" s="16" t="s">
        <v>30</v>
      </c>
      <c r="B15" s="17">
        <v>168675</v>
      </c>
      <c r="C15" s="18" t="s">
        <v>31</v>
      </c>
      <c r="D15" s="19">
        <v>44</v>
      </c>
      <c r="E15" s="21">
        <v>5</v>
      </c>
      <c r="F15" s="22">
        <v>38</v>
      </c>
      <c r="G15" s="21">
        <v>8</v>
      </c>
      <c r="H15" s="22">
        <v>29</v>
      </c>
      <c r="I15" s="23"/>
      <c r="J15" s="23"/>
      <c r="K15" s="17" t="s">
        <v>2327</v>
      </c>
      <c r="L15" s="17" t="s">
        <v>2328</v>
      </c>
      <c r="M15" s="29">
        <v>9.0000000000000004E-96</v>
      </c>
      <c r="N15" s="24" t="s">
        <v>2294</v>
      </c>
      <c r="O15" s="25" t="s">
        <v>2298</v>
      </c>
      <c r="P15" s="26" t="str">
        <f>HYPERLINK("http://www.ncbi.nlm.nih.gov/entrez/query.fcgi?db=gene&amp;cmd=retrieve&amp;dopt=graphics&amp;list_uids=114327","114327")</f>
        <v>114327</v>
      </c>
      <c r="Q15" s="17" t="s">
        <v>2329</v>
      </c>
      <c r="R15" s="17" t="s">
        <v>2330</v>
      </c>
      <c r="S15" s="17"/>
    </row>
    <row r="16" spans="1:23" x14ac:dyDescent="0.25">
      <c r="A16" s="16" t="s">
        <v>32</v>
      </c>
      <c r="B16" s="17">
        <v>168923</v>
      </c>
      <c r="C16" s="18" t="s">
        <v>33</v>
      </c>
      <c r="D16" s="19">
        <v>42</v>
      </c>
      <c r="E16" s="20">
        <v>0</v>
      </c>
      <c r="F16" s="22">
        <v>36</v>
      </c>
      <c r="G16" s="21">
        <v>5</v>
      </c>
      <c r="H16" s="22">
        <v>22</v>
      </c>
      <c r="I16" s="23">
        <v>1.1625955537776294</v>
      </c>
      <c r="J16" s="23">
        <v>1.0132612311426503</v>
      </c>
      <c r="K16" s="17" t="s">
        <v>2331</v>
      </c>
      <c r="L16" s="17" t="s">
        <v>2332</v>
      </c>
      <c r="M16" s="17">
        <v>0.17</v>
      </c>
      <c r="N16" s="24" t="s">
        <v>2294</v>
      </c>
      <c r="O16" s="25" t="s">
        <v>2294</v>
      </c>
      <c r="P16" s="26" t="str">
        <f>HYPERLINK("http://www.ncbi.nlm.nih.gov/entrez/query.fcgi?db=gene&amp;cmd=retrieve&amp;dopt=graphics&amp;list_uids=23215","23215")</f>
        <v>23215</v>
      </c>
      <c r="Q16" s="17">
        <v>1</v>
      </c>
      <c r="R16" s="17" t="s">
        <v>2333</v>
      </c>
      <c r="S16" s="17"/>
    </row>
    <row r="17" spans="1:19" x14ac:dyDescent="0.25">
      <c r="A17" s="16" t="s">
        <v>34</v>
      </c>
      <c r="B17" s="17">
        <v>161325</v>
      </c>
      <c r="C17" s="18" t="s">
        <v>35</v>
      </c>
      <c r="D17" s="19">
        <v>42</v>
      </c>
      <c r="E17" s="20">
        <v>1</v>
      </c>
      <c r="F17" s="22">
        <v>25</v>
      </c>
      <c r="G17" s="22">
        <v>27</v>
      </c>
      <c r="H17" s="22">
        <v>11</v>
      </c>
      <c r="I17" s="23"/>
      <c r="J17" s="23"/>
      <c r="K17" s="17" t="s">
        <v>2334</v>
      </c>
      <c r="L17" s="17" t="s">
        <v>2335</v>
      </c>
      <c r="M17" s="17">
        <v>0</v>
      </c>
      <c r="N17" s="24" t="s">
        <v>2294</v>
      </c>
      <c r="O17" s="25" t="s">
        <v>2298</v>
      </c>
      <c r="P17" s="26" t="str">
        <f>HYPERLINK("http://www.ncbi.nlm.nih.gov/entrez/query.fcgi?db=gene&amp;cmd=retrieve&amp;dopt=graphics&amp;list_uids=79964","79964")</f>
        <v>79964</v>
      </c>
      <c r="Q17" s="17">
        <v>2</v>
      </c>
      <c r="R17" s="27" t="s">
        <v>2336</v>
      </c>
      <c r="S17" s="17"/>
    </row>
    <row r="18" spans="1:19" x14ac:dyDescent="0.25">
      <c r="A18" s="16" t="s">
        <v>36</v>
      </c>
      <c r="B18" s="17">
        <v>168600</v>
      </c>
      <c r="C18" s="18" t="s">
        <v>37</v>
      </c>
      <c r="D18" s="19">
        <v>39</v>
      </c>
      <c r="E18" s="20">
        <v>1</v>
      </c>
      <c r="F18" s="22">
        <v>30</v>
      </c>
      <c r="G18" s="21">
        <v>5</v>
      </c>
      <c r="H18" s="22">
        <v>26</v>
      </c>
      <c r="I18" s="23"/>
      <c r="J18" s="23"/>
      <c r="K18" s="17" t="s">
        <v>2337</v>
      </c>
      <c r="L18" s="17" t="s">
        <v>2338</v>
      </c>
      <c r="M18" s="29">
        <v>9.9999999999999995E-7</v>
      </c>
      <c r="N18" s="24" t="s">
        <v>2294</v>
      </c>
      <c r="O18" s="25" t="s">
        <v>2298</v>
      </c>
      <c r="P18" s="26" t="str">
        <f>HYPERLINK("http://www.ncbi.nlm.nih.gov/entrez/query.fcgi?db=gene&amp;cmd=retrieve&amp;dopt=graphics&amp;list_uids=25790","25790")</f>
        <v>25790</v>
      </c>
      <c r="Q18" s="17">
        <v>1</v>
      </c>
      <c r="R18" s="17" t="s">
        <v>2339</v>
      </c>
      <c r="S18" s="17"/>
    </row>
    <row r="19" spans="1:19" x14ac:dyDescent="0.25">
      <c r="A19" s="16" t="s">
        <v>38</v>
      </c>
      <c r="B19" s="17">
        <v>161437</v>
      </c>
      <c r="C19" s="18" t="s">
        <v>39</v>
      </c>
      <c r="D19" s="19">
        <v>38</v>
      </c>
      <c r="E19" s="20">
        <v>0</v>
      </c>
      <c r="F19" s="22">
        <v>37</v>
      </c>
      <c r="G19" s="20">
        <v>0</v>
      </c>
      <c r="H19" s="21">
        <v>8</v>
      </c>
      <c r="I19" s="23">
        <v>7.8086728079837711</v>
      </c>
      <c r="J19" s="23">
        <v>0.45040807670691541</v>
      </c>
      <c r="K19" s="17" t="s">
        <v>2340</v>
      </c>
      <c r="L19" s="17" t="s">
        <v>2341</v>
      </c>
      <c r="M19" s="29">
        <v>4E-14</v>
      </c>
      <c r="N19" s="24" t="s">
        <v>2298</v>
      </c>
      <c r="O19" s="25" t="s">
        <v>2298</v>
      </c>
      <c r="P19" s="26" t="str">
        <f>HYPERLINK("http://www.ncbi.nlm.nih.gov/entrez/query.fcgi?db=gene&amp;cmd=retrieve&amp;dopt=graphics&amp;list_uids=255352","255352")</f>
        <v>255352</v>
      </c>
      <c r="Q19" s="17">
        <v>10</v>
      </c>
      <c r="R19" s="17" t="s">
        <v>2342</v>
      </c>
      <c r="S19" s="17"/>
    </row>
    <row r="20" spans="1:19" x14ac:dyDescent="0.25">
      <c r="A20" s="16" t="s">
        <v>40</v>
      </c>
      <c r="B20" s="17">
        <v>157793</v>
      </c>
      <c r="C20" s="18" t="s">
        <v>41</v>
      </c>
      <c r="D20" s="19">
        <v>35</v>
      </c>
      <c r="E20" s="20">
        <v>0</v>
      </c>
      <c r="F20" s="22">
        <v>31</v>
      </c>
      <c r="G20" s="20">
        <v>1</v>
      </c>
      <c r="H20" s="21">
        <v>10</v>
      </c>
      <c r="I20" s="23">
        <v>11.489968451766311</v>
      </c>
      <c r="J20" s="23">
        <v>4.1637096626937202</v>
      </c>
      <c r="K20" s="17" t="s">
        <v>2343</v>
      </c>
      <c r="L20" s="17" t="s">
        <v>2344</v>
      </c>
      <c r="M20" s="29">
        <v>9.0000000000000003E-27</v>
      </c>
      <c r="N20" s="24" t="s">
        <v>2298</v>
      </c>
      <c r="O20" s="25" t="s">
        <v>2298</v>
      </c>
      <c r="P20" s="26" t="str">
        <f>HYPERLINK("http://www.ncbi.nlm.nih.gov/entrez/query.fcgi?db=gene&amp;cmd=retrieve&amp;dopt=graphics&amp;list_uids=158730","158730")</f>
        <v>158730</v>
      </c>
      <c r="Q20" s="17" t="s">
        <v>2345</v>
      </c>
      <c r="R20" s="27" t="s">
        <v>2346</v>
      </c>
      <c r="S20" s="17"/>
    </row>
    <row r="21" spans="1:19" x14ac:dyDescent="0.25">
      <c r="A21" s="16" t="s">
        <v>42</v>
      </c>
      <c r="B21" s="17">
        <v>154911</v>
      </c>
      <c r="C21" s="18" t="s">
        <v>43</v>
      </c>
      <c r="D21" s="19">
        <v>35</v>
      </c>
      <c r="E21" s="22">
        <v>21</v>
      </c>
      <c r="F21" s="22">
        <v>30</v>
      </c>
      <c r="G21" s="22">
        <v>28</v>
      </c>
      <c r="H21" s="22">
        <v>22</v>
      </c>
      <c r="I21" s="23"/>
      <c r="J21" s="23"/>
      <c r="K21" s="17" t="s">
        <v>2347</v>
      </c>
      <c r="L21" s="17" t="s">
        <v>2348</v>
      </c>
      <c r="M21" s="17">
        <v>0</v>
      </c>
      <c r="N21" s="24" t="s">
        <v>2294</v>
      </c>
      <c r="O21" s="25" t="s">
        <v>2294</v>
      </c>
      <c r="P21" s="26" t="str">
        <f>HYPERLINK("http://www.ncbi.nlm.nih.gov/entrez/query.fcgi?db=gene&amp;cmd=retrieve&amp;dopt=graphics&amp;list_uids=7846","7846")</f>
        <v>7846</v>
      </c>
      <c r="Q21" s="17">
        <v>12</v>
      </c>
      <c r="R21" s="17" t="s">
        <v>2349</v>
      </c>
      <c r="S21" s="17">
        <v>0</v>
      </c>
    </row>
    <row r="22" spans="1:19" x14ac:dyDescent="0.25">
      <c r="A22" s="16" t="s">
        <v>44</v>
      </c>
      <c r="B22" s="17">
        <v>160289</v>
      </c>
      <c r="C22" s="18" t="s">
        <v>45</v>
      </c>
      <c r="D22" s="19">
        <v>34</v>
      </c>
      <c r="E22" s="20">
        <v>0</v>
      </c>
      <c r="F22" s="20">
        <v>0</v>
      </c>
      <c r="G22" s="20">
        <v>0</v>
      </c>
      <c r="H22" s="22">
        <v>34</v>
      </c>
      <c r="I22" s="23"/>
      <c r="J22" s="23"/>
      <c r="K22" s="17" t="s">
        <v>2350</v>
      </c>
      <c r="L22" s="17" t="s">
        <v>2351</v>
      </c>
      <c r="M22" s="17">
        <v>0</v>
      </c>
      <c r="N22" s="24" t="s">
        <v>2294</v>
      </c>
      <c r="O22" s="25" t="s">
        <v>2298</v>
      </c>
      <c r="P22" s="26" t="str">
        <f>HYPERLINK("http://www.ncbi.nlm.nih.gov/entrez/query.fcgi?db=gene&amp;cmd=retrieve&amp;dopt=graphics&amp;list_uids=1770","1770")</f>
        <v>1770</v>
      </c>
      <c r="Q22" s="17">
        <v>17</v>
      </c>
      <c r="R22" s="17" t="s">
        <v>2352</v>
      </c>
      <c r="S22" s="17"/>
    </row>
    <row r="23" spans="1:19" x14ac:dyDescent="0.25">
      <c r="A23" s="16" t="s">
        <v>46</v>
      </c>
      <c r="B23" s="17">
        <v>169905</v>
      </c>
      <c r="C23" s="18" t="s">
        <v>47</v>
      </c>
      <c r="D23" s="19">
        <v>34</v>
      </c>
      <c r="E23" s="22">
        <v>24</v>
      </c>
      <c r="F23" s="22">
        <v>28</v>
      </c>
      <c r="G23" s="22">
        <v>29</v>
      </c>
      <c r="H23" s="22">
        <v>26</v>
      </c>
      <c r="I23" s="23"/>
      <c r="J23" s="23"/>
      <c r="K23" s="17" t="s">
        <v>2353</v>
      </c>
      <c r="L23" s="17" t="s">
        <v>2354</v>
      </c>
      <c r="M23" s="17">
        <v>0</v>
      </c>
      <c r="N23" s="24" t="s">
        <v>2294</v>
      </c>
      <c r="O23" s="25" t="s">
        <v>2294</v>
      </c>
      <c r="P23" s="26" t="str">
        <f>HYPERLINK("http://www.ncbi.nlm.nih.gov/entrez/query.fcgi?db=gene&amp;cmd=retrieve&amp;dopt=graphics&amp;list_uids=10383","10383")</f>
        <v>10383</v>
      </c>
      <c r="Q23" s="17">
        <v>9</v>
      </c>
      <c r="R23" s="17" t="s">
        <v>2355</v>
      </c>
      <c r="S23" s="17">
        <v>0</v>
      </c>
    </row>
    <row r="24" spans="1:19" x14ac:dyDescent="0.25">
      <c r="A24" s="16" t="s">
        <v>48</v>
      </c>
      <c r="B24" s="17">
        <v>171773</v>
      </c>
      <c r="C24" s="18" t="s">
        <v>49</v>
      </c>
      <c r="D24" s="19">
        <v>33</v>
      </c>
      <c r="E24" s="22">
        <v>33</v>
      </c>
      <c r="F24" s="20">
        <v>0</v>
      </c>
      <c r="G24" s="20">
        <v>0</v>
      </c>
      <c r="H24" s="21">
        <v>5</v>
      </c>
      <c r="I24" s="23">
        <v>6.3365805465743135</v>
      </c>
      <c r="J24" s="23">
        <v>3.8132525902837973</v>
      </c>
      <c r="K24" s="17" t="s">
        <v>2356</v>
      </c>
      <c r="L24" s="17" t="s">
        <v>2357</v>
      </c>
      <c r="M24" s="29">
        <v>2E-16</v>
      </c>
      <c r="N24" s="24" t="s">
        <v>2294</v>
      </c>
      <c r="O24" s="25" t="s">
        <v>2298</v>
      </c>
      <c r="P24" s="26" t="str">
        <f>HYPERLINK("http://www.ncbi.nlm.nih.gov/entrez/query.fcgi?db=gene&amp;cmd=retrieve&amp;dopt=graphics&amp;list_uids=6262","6262")</f>
        <v>6262</v>
      </c>
      <c r="Q24" s="17">
        <v>1</v>
      </c>
      <c r="R24" s="17" t="s">
        <v>2358</v>
      </c>
      <c r="S24" s="17"/>
    </row>
    <row r="25" spans="1:19" x14ac:dyDescent="0.25">
      <c r="A25" s="16" t="s">
        <v>50</v>
      </c>
      <c r="B25" s="17">
        <v>170694</v>
      </c>
      <c r="C25" s="18" t="s">
        <v>51</v>
      </c>
      <c r="D25" s="19">
        <v>33</v>
      </c>
      <c r="E25" s="20">
        <v>0</v>
      </c>
      <c r="F25" s="22">
        <v>29</v>
      </c>
      <c r="G25" s="20">
        <v>0</v>
      </c>
      <c r="H25" s="22">
        <v>20</v>
      </c>
      <c r="I25" s="23"/>
      <c r="J25" s="23"/>
      <c r="K25" s="17" t="s">
        <v>2359</v>
      </c>
      <c r="L25" s="17" t="s">
        <v>2360</v>
      </c>
      <c r="M25" s="29">
        <v>1E-26</v>
      </c>
      <c r="N25" s="24" t="s">
        <v>2294</v>
      </c>
      <c r="O25" s="25" t="s">
        <v>2298</v>
      </c>
      <c r="P25" s="26" t="str">
        <f>HYPERLINK("http://www.ncbi.nlm.nih.gov/entrez/query.fcgi?db=gene&amp;cmd=retrieve&amp;dopt=graphics&amp;list_uids=26150","26150")</f>
        <v>26150</v>
      </c>
      <c r="Q25" s="17">
        <v>22</v>
      </c>
      <c r="R25" s="17" t="s">
        <v>2361</v>
      </c>
      <c r="S25" s="17"/>
    </row>
    <row r="26" spans="1:19" x14ac:dyDescent="0.25">
      <c r="A26" s="16" t="s">
        <v>52</v>
      </c>
      <c r="B26" s="17">
        <v>164979</v>
      </c>
      <c r="C26" s="18" t="s">
        <v>53</v>
      </c>
      <c r="D26" s="19">
        <v>33</v>
      </c>
      <c r="E26" s="22">
        <v>32</v>
      </c>
      <c r="F26" s="20">
        <v>0</v>
      </c>
      <c r="G26" s="28">
        <v>2</v>
      </c>
      <c r="H26" s="20">
        <v>0</v>
      </c>
      <c r="I26" s="23"/>
      <c r="J26" s="23"/>
      <c r="K26" s="17" t="s">
        <v>2362</v>
      </c>
      <c r="L26" s="17" t="s">
        <v>2363</v>
      </c>
      <c r="M26" s="29">
        <v>2.9999999999999998E-31</v>
      </c>
      <c r="N26" s="24" t="s">
        <v>2294</v>
      </c>
      <c r="O26" s="25" t="s">
        <v>2298</v>
      </c>
      <c r="P26" s="26" t="str">
        <f>HYPERLINK("http://www.ncbi.nlm.nih.gov/entrez/query.fcgi?db=gene&amp;cmd=retrieve&amp;dopt=graphics&amp;list_uids=80173","80173")</f>
        <v>80173</v>
      </c>
      <c r="Q26" s="17">
        <v>9</v>
      </c>
      <c r="R26" s="17" t="s">
        <v>2364</v>
      </c>
      <c r="S26" s="29">
        <v>2.0000000000000001E-13</v>
      </c>
    </row>
    <row r="27" spans="1:19" x14ac:dyDescent="0.25">
      <c r="A27" s="16" t="s">
        <v>54</v>
      </c>
      <c r="B27" s="17">
        <v>152450</v>
      </c>
      <c r="C27" s="18" t="s">
        <v>55</v>
      </c>
      <c r="D27" s="19">
        <v>32</v>
      </c>
      <c r="E27" s="22">
        <v>27</v>
      </c>
      <c r="F27" s="28">
        <v>3</v>
      </c>
      <c r="G27" s="22">
        <v>20</v>
      </c>
      <c r="H27" s="28">
        <v>3</v>
      </c>
      <c r="I27" s="23"/>
      <c r="J27" s="23"/>
      <c r="K27" s="17" t="s">
        <v>2365</v>
      </c>
      <c r="L27" s="17" t="s">
        <v>2366</v>
      </c>
      <c r="M27" s="29">
        <v>1.9999999999999998E-93</v>
      </c>
      <c r="N27" s="24" t="s">
        <v>2294</v>
      </c>
      <c r="O27" s="25" t="s">
        <v>2294</v>
      </c>
      <c r="P27" s="26" t="str">
        <f>HYPERLINK("http://www.ncbi.nlm.nih.gov/entrez/query.fcgi?db=gene&amp;cmd=retrieve&amp;dopt=graphics&amp;list_uids=1917","1917")</f>
        <v>1917</v>
      </c>
      <c r="Q27" s="17">
        <v>20</v>
      </c>
      <c r="R27" s="17" t="s">
        <v>2367</v>
      </c>
      <c r="S27" s="29">
        <v>7.9999999999999995E-88</v>
      </c>
    </row>
    <row r="28" spans="1:19" x14ac:dyDescent="0.25">
      <c r="A28" s="16" t="s">
        <v>56</v>
      </c>
      <c r="B28" s="17">
        <v>156262</v>
      </c>
      <c r="C28" s="18" t="s">
        <v>57</v>
      </c>
      <c r="D28" s="19">
        <v>31</v>
      </c>
      <c r="E28" s="28">
        <v>3</v>
      </c>
      <c r="F28" s="20">
        <v>1</v>
      </c>
      <c r="G28" s="22">
        <v>30</v>
      </c>
      <c r="H28" s="22">
        <v>14</v>
      </c>
      <c r="I28" s="23">
        <v>-1.4278933333457562</v>
      </c>
      <c r="J28" s="23">
        <v>1.9567516242093059</v>
      </c>
      <c r="K28" s="17" t="s">
        <v>2368</v>
      </c>
      <c r="L28" s="17" t="s">
        <v>2369</v>
      </c>
      <c r="M28" s="17">
        <v>6.4</v>
      </c>
      <c r="N28" s="24" t="s">
        <v>2294</v>
      </c>
      <c r="O28" s="25" t="s">
        <v>2294</v>
      </c>
      <c r="P28" s="26" t="str">
        <f>HYPERLINK("http://www.ncbi.nlm.nih.gov/entrez/query.fcgi?db=gene&amp;cmd=retrieve&amp;dopt=graphics&amp;list_uids=138639","138639")</f>
        <v>138639</v>
      </c>
      <c r="Q28" s="17">
        <v>9</v>
      </c>
      <c r="R28" s="17" t="s">
        <v>2370</v>
      </c>
      <c r="S28" s="17"/>
    </row>
    <row r="29" spans="1:19" x14ac:dyDescent="0.25">
      <c r="A29" s="16" t="s">
        <v>58</v>
      </c>
      <c r="B29" s="17">
        <v>167679</v>
      </c>
      <c r="C29" s="18" t="s">
        <v>59</v>
      </c>
      <c r="D29" s="19">
        <v>31</v>
      </c>
      <c r="E29" s="20">
        <v>0</v>
      </c>
      <c r="F29" s="22">
        <v>27</v>
      </c>
      <c r="G29" s="20">
        <v>0</v>
      </c>
      <c r="H29" s="21">
        <v>10</v>
      </c>
      <c r="I29" s="23">
        <v>5.6158992470148865</v>
      </c>
      <c r="J29" s="23">
        <v>0.72931695024645116</v>
      </c>
      <c r="K29" s="17" t="s">
        <v>2371</v>
      </c>
      <c r="L29" s="17" t="s">
        <v>2372</v>
      </c>
      <c r="M29" s="29">
        <v>9.0000000000000002E-6</v>
      </c>
      <c r="N29" s="24" t="s">
        <v>2294</v>
      </c>
      <c r="O29" s="25" t="s">
        <v>2294</v>
      </c>
      <c r="P29" s="26" t="str">
        <f>HYPERLINK("http://www.ncbi.nlm.nih.gov/entrez/query.fcgi?db=gene&amp;cmd=retrieve&amp;dopt=graphics&amp;list_uids=84176","84176")</f>
        <v>84176</v>
      </c>
      <c r="Q29" s="17">
        <v>7</v>
      </c>
      <c r="R29" s="27" t="s">
        <v>2373</v>
      </c>
      <c r="S29" s="17"/>
    </row>
    <row r="30" spans="1:19" x14ac:dyDescent="0.25">
      <c r="A30" s="16" t="s">
        <v>60</v>
      </c>
      <c r="B30" s="17">
        <v>159240</v>
      </c>
      <c r="C30" s="18" t="s">
        <v>61</v>
      </c>
      <c r="D30" s="19">
        <v>31</v>
      </c>
      <c r="E30" s="20">
        <v>0</v>
      </c>
      <c r="F30" s="22">
        <v>31</v>
      </c>
      <c r="G30" s="20">
        <v>1</v>
      </c>
      <c r="H30" s="21">
        <v>10</v>
      </c>
      <c r="I30" s="23"/>
      <c r="J30" s="23"/>
      <c r="K30" s="17" t="s">
        <v>2374</v>
      </c>
      <c r="L30" s="17" t="s">
        <v>2375</v>
      </c>
      <c r="M30" s="29">
        <v>4.9999999999999997E-21</v>
      </c>
      <c r="N30" s="24" t="s">
        <v>2298</v>
      </c>
      <c r="O30" s="25" t="s">
        <v>2294</v>
      </c>
      <c r="P30" s="26" t="str">
        <f>HYPERLINK("http://www.ncbi.nlm.nih.gov/entrez/query.fcgi?db=gene&amp;cmd=retrieve&amp;dopt=graphics&amp;list_uids=8036","8036")</f>
        <v>8036</v>
      </c>
      <c r="Q30" s="17">
        <v>10</v>
      </c>
      <c r="R30" s="17" t="s">
        <v>2376</v>
      </c>
      <c r="S30" s="29">
        <v>4.9999999999999995E-22</v>
      </c>
    </row>
    <row r="31" spans="1:19" x14ac:dyDescent="0.25">
      <c r="A31" s="16" t="s">
        <v>62</v>
      </c>
      <c r="B31" s="17">
        <v>168914</v>
      </c>
      <c r="C31" s="18" t="s">
        <v>63</v>
      </c>
      <c r="D31" s="19">
        <v>31</v>
      </c>
      <c r="E31" s="22">
        <v>16</v>
      </c>
      <c r="F31" s="22">
        <v>11</v>
      </c>
      <c r="G31" s="22">
        <v>23</v>
      </c>
      <c r="H31" s="28">
        <v>3</v>
      </c>
      <c r="I31" s="23"/>
      <c r="J31" s="23"/>
      <c r="K31" s="17" t="s">
        <v>2377</v>
      </c>
      <c r="L31" s="17" t="s">
        <v>2378</v>
      </c>
      <c r="M31" s="29">
        <v>3.0000000000000002E-53</v>
      </c>
      <c r="N31" s="24" t="s">
        <v>2294</v>
      </c>
      <c r="O31" s="25" t="s">
        <v>2294</v>
      </c>
      <c r="P31" s="26" t="str">
        <f>HYPERLINK("http://www.ncbi.nlm.nih.gov/entrez/query.fcgi?db=gene&amp;cmd=retrieve&amp;dopt=graphics&amp;list_uids=5566","5566")</f>
        <v>5566</v>
      </c>
      <c r="Q31" s="17">
        <v>19</v>
      </c>
      <c r="R31" s="17" t="s">
        <v>2379</v>
      </c>
      <c r="S31" s="29">
        <v>6.9999999999999999E-50</v>
      </c>
    </row>
    <row r="32" spans="1:19" x14ac:dyDescent="0.25">
      <c r="A32" s="16" t="s">
        <v>64</v>
      </c>
      <c r="B32" s="17">
        <v>167565</v>
      </c>
      <c r="C32" s="18" t="s">
        <v>65</v>
      </c>
      <c r="D32" s="19">
        <v>31</v>
      </c>
      <c r="E32" s="22">
        <v>16</v>
      </c>
      <c r="F32" s="20">
        <v>0</v>
      </c>
      <c r="G32" s="22">
        <v>29</v>
      </c>
      <c r="H32" s="21">
        <v>9</v>
      </c>
      <c r="I32" s="23"/>
      <c r="J32" s="23"/>
      <c r="K32" s="17" t="s">
        <v>2380</v>
      </c>
      <c r="L32" s="17" t="s">
        <v>2381</v>
      </c>
      <c r="M32" s="29">
        <v>1E-108</v>
      </c>
      <c r="N32" s="24" t="s">
        <v>2294</v>
      </c>
      <c r="O32" s="25" t="s">
        <v>2298</v>
      </c>
      <c r="P32" s="26" t="str">
        <f>HYPERLINK("http://www.ncbi.nlm.nih.gov/entrez/query.fcgi?db=gene&amp;cmd=retrieve&amp;dopt=graphics&amp;list_uids=64147","64147")</f>
        <v>64147</v>
      </c>
      <c r="Q32" s="17">
        <v>3</v>
      </c>
      <c r="R32" s="17" t="s">
        <v>2382</v>
      </c>
      <c r="S32" s="29">
        <v>3E-57</v>
      </c>
    </row>
    <row r="33" spans="1:19" x14ac:dyDescent="0.25">
      <c r="A33" s="16" t="s">
        <v>66</v>
      </c>
      <c r="B33" s="17">
        <v>162407</v>
      </c>
      <c r="C33" s="18" t="s">
        <v>67</v>
      </c>
      <c r="D33" s="19">
        <v>31</v>
      </c>
      <c r="E33" s="20">
        <v>1</v>
      </c>
      <c r="F33" s="21">
        <v>10</v>
      </c>
      <c r="G33" s="22">
        <v>26</v>
      </c>
      <c r="H33" s="28">
        <v>2</v>
      </c>
      <c r="I33" s="23"/>
      <c r="J33" s="23"/>
      <c r="K33" s="17" t="s">
        <v>2383</v>
      </c>
      <c r="L33" s="17" t="s">
        <v>2384</v>
      </c>
      <c r="M33" s="17">
        <v>0</v>
      </c>
      <c r="N33" s="24" t="s">
        <v>2294</v>
      </c>
      <c r="O33" s="25" t="s">
        <v>2294</v>
      </c>
      <c r="P33" s="26" t="str">
        <f>HYPERLINK("http://www.ncbi.nlm.nih.gov/entrez/query.fcgi?db=gene&amp;cmd=retrieve&amp;dopt=graphics&amp;list_uids=56171","56171")</f>
        <v>56171</v>
      </c>
      <c r="Q33" s="17">
        <v>2</v>
      </c>
      <c r="R33" s="17" t="s">
        <v>2385</v>
      </c>
      <c r="S33" s="17"/>
    </row>
    <row r="34" spans="1:19" x14ac:dyDescent="0.25">
      <c r="A34" s="16" t="s">
        <v>68</v>
      </c>
      <c r="B34" s="17">
        <v>164620</v>
      </c>
      <c r="C34" s="18" t="s">
        <v>69</v>
      </c>
      <c r="D34" s="19">
        <v>31</v>
      </c>
      <c r="E34" s="22">
        <v>20</v>
      </c>
      <c r="F34" s="22">
        <v>26</v>
      </c>
      <c r="G34" s="22">
        <v>23</v>
      </c>
      <c r="H34" s="21">
        <v>6</v>
      </c>
      <c r="I34" s="23">
        <v>7.1771136952058674</v>
      </c>
      <c r="J34" s="23">
        <v>5.9278912557878138</v>
      </c>
      <c r="K34" s="17" t="s">
        <v>2347</v>
      </c>
      <c r="L34" s="17" t="s">
        <v>2348</v>
      </c>
      <c r="M34" s="17">
        <v>0</v>
      </c>
      <c r="N34" s="24" t="s">
        <v>2294</v>
      </c>
      <c r="O34" s="25" t="s">
        <v>2298</v>
      </c>
      <c r="P34" s="26" t="str">
        <f>HYPERLINK("http://www.ncbi.nlm.nih.gov/entrez/query.fcgi?db=gene&amp;cmd=retrieve&amp;dopt=graphics&amp;list_uids=7846","7846")</f>
        <v>7846</v>
      </c>
      <c r="Q34" s="17">
        <v>12</v>
      </c>
      <c r="R34" s="17" t="s">
        <v>2349</v>
      </c>
      <c r="S34" s="17">
        <v>0</v>
      </c>
    </row>
    <row r="35" spans="1:19" x14ac:dyDescent="0.25">
      <c r="A35" s="16" t="s">
        <v>70</v>
      </c>
      <c r="B35" s="17">
        <v>168135</v>
      </c>
      <c r="C35" s="18" t="s">
        <v>71</v>
      </c>
      <c r="D35" s="19">
        <v>30</v>
      </c>
      <c r="E35" s="20">
        <v>0</v>
      </c>
      <c r="F35" s="22">
        <v>28</v>
      </c>
      <c r="G35" s="21">
        <v>5</v>
      </c>
      <c r="H35" s="22">
        <v>11</v>
      </c>
      <c r="I35" s="23">
        <v>12.169677637027752</v>
      </c>
      <c r="J35" s="23">
        <v>4.9061171534416363</v>
      </c>
      <c r="K35" s="17" t="s">
        <v>2386</v>
      </c>
      <c r="L35" s="17" t="s">
        <v>2387</v>
      </c>
      <c r="M35" s="29">
        <v>1E-156</v>
      </c>
      <c r="N35" s="24" t="s">
        <v>2298</v>
      </c>
      <c r="O35" s="25" t="s">
        <v>2298</v>
      </c>
      <c r="P35" s="26" t="str">
        <f>HYPERLINK("http://www.ncbi.nlm.nih.gov/entrez/query.fcgi?db=gene&amp;cmd=retrieve&amp;dopt=graphics&amp;list_uids=146845","146845")</f>
        <v>146845</v>
      </c>
      <c r="Q35" s="17">
        <v>17</v>
      </c>
      <c r="R35" s="17" t="s">
        <v>2388</v>
      </c>
      <c r="S35" s="29">
        <v>2.0000000000000002E-15</v>
      </c>
    </row>
    <row r="36" spans="1:19" x14ac:dyDescent="0.25">
      <c r="A36" s="16" t="s">
        <v>72</v>
      </c>
      <c r="B36" s="17">
        <v>156969</v>
      </c>
      <c r="C36" s="18" t="s">
        <v>73</v>
      </c>
      <c r="D36" s="19">
        <v>29</v>
      </c>
      <c r="E36" s="28">
        <v>4</v>
      </c>
      <c r="F36" s="22">
        <v>24</v>
      </c>
      <c r="G36" s="21">
        <v>7</v>
      </c>
      <c r="H36" s="22">
        <v>22</v>
      </c>
      <c r="I36" s="23">
        <v>11.734896522660698</v>
      </c>
      <c r="J36" s="23">
        <v>2.8389471563759288</v>
      </c>
      <c r="K36" s="17" t="s">
        <v>2389</v>
      </c>
      <c r="L36" s="17" t="s">
        <v>2390</v>
      </c>
      <c r="M36" s="29">
        <v>6.9999999999999994E-5</v>
      </c>
      <c r="N36" s="24" t="s">
        <v>2294</v>
      </c>
      <c r="O36" s="25" t="s">
        <v>2294</v>
      </c>
      <c r="P36" s="26" t="str">
        <f>HYPERLINK("http://www.ncbi.nlm.nih.gov/entrez/query.fcgi?db=gene&amp;cmd=retrieve&amp;dopt=graphics&amp;list_uids=1070","1070")</f>
        <v>1070</v>
      </c>
      <c r="Q36" s="17">
        <v>5</v>
      </c>
      <c r="R36" s="17" t="s">
        <v>2391</v>
      </c>
      <c r="S36" s="17"/>
    </row>
    <row r="37" spans="1:19" x14ac:dyDescent="0.25">
      <c r="A37" s="16" t="s">
        <v>74</v>
      </c>
      <c r="B37" s="17">
        <v>154633</v>
      </c>
      <c r="C37" s="18" t="s">
        <v>75</v>
      </c>
      <c r="D37" s="19">
        <v>29</v>
      </c>
      <c r="E37" s="22">
        <v>18</v>
      </c>
      <c r="F37" s="22">
        <v>12</v>
      </c>
      <c r="G37" s="22">
        <v>23</v>
      </c>
      <c r="H37" s="28">
        <v>4</v>
      </c>
      <c r="I37" s="23">
        <v>-0.17205665754821889</v>
      </c>
      <c r="J37" s="23">
        <v>0.34235087551611471</v>
      </c>
      <c r="K37" s="17" t="s">
        <v>2392</v>
      </c>
      <c r="L37" s="17" t="s">
        <v>2378</v>
      </c>
      <c r="M37" s="29">
        <v>8.0000000000000002E-46</v>
      </c>
      <c r="N37" s="24" t="s">
        <v>2294</v>
      </c>
      <c r="O37" s="25" t="s">
        <v>2294</v>
      </c>
      <c r="P37" s="26" t="str">
        <f>HYPERLINK("http://www.ncbi.nlm.nih.gov/entrez/query.fcgi?db=gene&amp;cmd=retrieve&amp;dopt=graphics&amp;list_uids=5567","5567")</f>
        <v>5567</v>
      </c>
      <c r="Q37" s="17">
        <v>1</v>
      </c>
      <c r="R37" s="17" t="s">
        <v>2393</v>
      </c>
      <c r="S37" s="29">
        <v>1E-134</v>
      </c>
    </row>
    <row r="38" spans="1:19" x14ac:dyDescent="0.25">
      <c r="A38" s="16" t="s">
        <v>76</v>
      </c>
      <c r="B38" s="17">
        <v>163907</v>
      </c>
      <c r="C38" s="18" t="s">
        <v>77</v>
      </c>
      <c r="D38" s="19">
        <v>29</v>
      </c>
      <c r="E38" s="21">
        <v>5</v>
      </c>
      <c r="F38" s="21">
        <v>5</v>
      </c>
      <c r="G38" s="22">
        <v>22</v>
      </c>
      <c r="H38" s="21">
        <v>5</v>
      </c>
      <c r="I38" s="23"/>
      <c r="J38" s="23"/>
      <c r="K38" s="17" t="s">
        <v>2383</v>
      </c>
      <c r="L38" s="17" t="s">
        <v>2384</v>
      </c>
      <c r="M38" s="17">
        <v>0</v>
      </c>
      <c r="N38" s="24" t="s">
        <v>2294</v>
      </c>
      <c r="O38" s="25" t="s">
        <v>2298</v>
      </c>
      <c r="P38" s="26" t="str">
        <f>HYPERLINK("http://www.ncbi.nlm.nih.gov/entrez/query.fcgi?db=gene&amp;cmd=retrieve&amp;dopt=graphics&amp;list_uids=56171","56171")</f>
        <v>56171</v>
      </c>
      <c r="Q38" s="17">
        <v>2</v>
      </c>
      <c r="R38" s="17" t="s">
        <v>2385</v>
      </c>
      <c r="S38" s="17"/>
    </row>
    <row r="39" spans="1:19" x14ac:dyDescent="0.25">
      <c r="A39" s="16" t="s">
        <v>78</v>
      </c>
      <c r="B39" s="17">
        <v>164501</v>
      </c>
      <c r="C39" s="18" t="s">
        <v>79</v>
      </c>
      <c r="D39" s="19">
        <v>28</v>
      </c>
      <c r="E39" s="20">
        <v>0</v>
      </c>
      <c r="F39" s="22">
        <v>25</v>
      </c>
      <c r="G39" s="20">
        <v>1</v>
      </c>
      <c r="H39" s="28">
        <v>4</v>
      </c>
      <c r="I39" s="23">
        <v>3.8679128912659331</v>
      </c>
      <c r="J39" s="23">
        <v>3.0126965167143869</v>
      </c>
      <c r="K39" s="17" t="s">
        <v>2394</v>
      </c>
      <c r="L39" s="17" t="s">
        <v>2395</v>
      </c>
      <c r="M39" s="17">
        <v>5.0000000000000001E-3</v>
      </c>
      <c r="N39" s="24" t="s">
        <v>2294</v>
      </c>
      <c r="O39" s="25" t="s">
        <v>2294</v>
      </c>
      <c r="P39" s="26" t="str">
        <f>HYPERLINK("http://www.ncbi.nlm.nih.gov/entrez/query.fcgi?db=gene&amp;cmd=retrieve&amp;dopt=graphics&amp;list_uids=5339","5339")</f>
        <v>5339</v>
      </c>
      <c r="Q39" s="17">
        <v>8</v>
      </c>
      <c r="R39" s="17" t="s">
        <v>2396</v>
      </c>
      <c r="S39" s="17"/>
    </row>
    <row r="40" spans="1:19" x14ac:dyDescent="0.25">
      <c r="A40" s="16" t="s">
        <v>80</v>
      </c>
      <c r="B40" s="17">
        <v>154251</v>
      </c>
      <c r="C40" s="18" t="s">
        <v>81</v>
      </c>
      <c r="D40" s="19">
        <v>28</v>
      </c>
      <c r="E40" s="22">
        <v>13</v>
      </c>
      <c r="F40" s="22">
        <v>16</v>
      </c>
      <c r="G40" s="22">
        <v>20</v>
      </c>
      <c r="H40" s="22">
        <v>14</v>
      </c>
      <c r="I40" s="23">
        <v>1.8282421544340963</v>
      </c>
      <c r="J40" s="23">
        <v>1.1498586136664866</v>
      </c>
      <c r="K40" s="17" t="s">
        <v>2397</v>
      </c>
      <c r="L40" s="17" t="s">
        <v>2398</v>
      </c>
      <c r="M40" s="29">
        <v>8.0000000000000003E-10</v>
      </c>
      <c r="N40" s="24" t="s">
        <v>2294</v>
      </c>
      <c r="O40" s="25" t="s">
        <v>2294</v>
      </c>
      <c r="P40" s="26" t="str">
        <f>HYPERLINK("http://www.ncbi.nlm.nih.gov/entrez/query.fcgi?db=gene&amp;cmd=retrieve&amp;dopt=graphics&amp;list_uids=222663","222663")</f>
        <v>222663</v>
      </c>
      <c r="Q40" s="17" t="s">
        <v>2329</v>
      </c>
      <c r="R40" s="17" t="s">
        <v>2399</v>
      </c>
      <c r="S40" s="17"/>
    </row>
    <row r="41" spans="1:19" x14ac:dyDescent="0.25">
      <c r="A41" s="16" t="s">
        <v>82</v>
      </c>
      <c r="B41" s="17">
        <v>166736</v>
      </c>
      <c r="C41" s="18" t="s">
        <v>83</v>
      </c>
      <c r="D41" s="19">
        <v>28</v>
      </c>
      <c r="E41" s="20">
        <v>0</v>
      </c>
      <c r="F41" s="20">
        <v>1</v>
      </c>
      <c r="G41" s="22">
        <v>26</v>
      </c>
      <c r="H41" s="21">
        <v>10</v>
      </c>
      <c r="I41" s="23"/>
      <c r="J41" s="23"/>
      <c r="K41" s="17" t="s">
        <v>2400</v>
      </c>
      <c r="L41" s="17" t="s">
        <v>2401</v>
      </c>
      <c r="M41" s="29">
        <v>8.0000000000000001E-51</v>
      </c>
      <c r="N41" s="24" t="s">
        <v>2294</v>
      </c>
      <c r="O41" s="25" t="s">
        <v>2298</v>
      </c>
      <c r="P41" s="26" t="str">
        <f>HYPERLINK("http://www.ncbi.nlm.nih.gov/entrez/query.fcgi?db=gene&amp;cmd=retrieve&amp;dopt=graphics&amp;list_uids=126820","126820")</f>
        <v>126820</v>
      </c>
      <c r="Q41" s="17">
        <v>1</v>
      </c>
      <c r="R41" s="17" t="s">
        <v>2402</v>
      </c>
      <c r="S41" s="17"/>
    </row>
    <row r="42" spans="1:19" x14ac:dyDescent="0.25">
      <c r="A42" s="16" t="s">
        <v>84</v>
      </c>
      <c r="B42" s="17">
        <v>159591</v>
      </c>
      <c r="C42" s="18" t="s">
        <v>85</v>
      </c>
      <c r="D42" s="19">
        <v>28</v>
      </c>
      <c r="E42" s="22">
        <v>24</v>
      </c>
      <c r="F42" s="28">
        <v>2</v>
      </c>
      <c r="G42" s="22">
        <v>15</v>
      </c>
      <c r="H42" s="28">
        <v>3</v>
      </c>
      <c r="I42" s="23">
        <v>0.17983991116231857</v>
      </c>
      <c r="J42" s="23">
        <v>0.6083108549491596</v>
      </c>
      <c r="K42" s="17" t="s">
        <v>2365</v>
      </c>
      <c r="L42" s="17" t="s">
        <v>2366</v>
      </c>
      <c r="M42" s="29">
        <v>1.9999999999999998E-93</v>
      </c>
      <c r="N42" s="24" t="s">
        <v>2294</v>
      </c>
      <c r="O42" s="25" t="s">
        <v>2298</v>
      </c>
      <c r="P42" s="26" t="str">
        <f>HYPERLINK("http://www.ncbi.nlm.nih.gov/entrez/query.fcgi?db=gene&amp;cmd=retrieve&amp;dopt=graphics&amp;list_uids=1917","1917")</f>
        <v>1917</v>
      </c>
      <c r="Q42" s="17">
        <v>20</v>
      </c>
      <c r="R42" s="17" t="s">
        <v>2367</v>
      </c>
      <c r="S42" s="29">
        <v>7.9999999999999995E-88</v>
      </c>
    </row>
    <row r="43" spans="1:19" x14ac:dyDescent="0.25">
      <c r="A43" s="16" t="s">
        <v>86</v>
      </c>
      <c r="B43" s="17">
        <v>169191</v>
      </c>
      <c r="C43" s="18" t="s">
        <v>87</v>
      </c>
      <c r="D43" s="19">
        <v>28</v>
      </c>
      <c r="E43" s="28">
        <v>3</v>
      </c>
      <c r="F43" s="22">
        <v>25</v>
      </c>
      <c r="G43" s="21">
        <v>6</v>
      </c>
      <c r="H43" s="28">
        <v>2</v>
      </c>
      <c r="I43" s="23"/>
      <c r="J43" s="23"/>
      <c r="K43" s="17" t="s">
        <v>2383</v>
      </c>
      <c r="L43" s="17" t="s">
        <v>2384</v>
      </c>
      <c r="M43" s="17">
        <v>0</v>
      </c>
      <c r="N43" s="24" t="s">
        <v>2294</v>
      </c>
      <c r="O43" s="25" t="s">
        <v>2294</v>
      </c>
      <c r="P43" s="26" t="str">
        <f>HYPERLINK("http://www.ncbi.nlm.nih.gov/entrez/query.fcgi?db=gene&amp;cmd=retrieve&amp;dopt=graphics&amp;list_uids=56171","56171")</f>
        <v>56171</v>
      </c>
      <c r="Q43" s="17">
        <v>2</v>
      </c>
      <c r="R43" s="17" t="s">
        <v>2385</v>
      </c>
      <c r="S43" s="17"/>
    </row>
    <row r="44" spans="1:19" x14ac:dyDescent="0.25">
      <c r="A44" s="16" t="s">
        <v>88</v>
      </c>
      <c r="B44" s="17">
        <v>158015</v>
      </c>
      <c r="C44" s="18" t="s">
        <v>89</v>
      </c>
      <c r="D44" s="19">
        <v>27</v>
      </c>
      <c r="E44" s="20">
        <v>0</v>
      </c>
      <c r="F44" s="22">
        <v>27</v>
      </c>
      <c r="G44" s="20">
        <v>0</v>
      </c>
      <c r="H44" s="21">
        <v>6</v>
      </c>
      <c r="I44" s="23"/>
      <c r="J44" s="23"/>
      <c r="K44" s="17" t="s">
        <v>2403</v>
      </c>
      <c r="L44" s="17" t="s">
        <v>2404</v>
      </c>
      <c r="M44" s="17">
        <v>4.0000000000000001E-3</v>
      </c>
      <c r="N44" s="24" t="s">
        <v>2294</v>
      </c>
      <c r="O44" s="25" t="s">
        <v>2294</v>
      </c>
      <c r="P44" s="26" t="str">
        <f>HYPERLINK("http://www.ncbi.nlm.nih.gov/entrez/query.fcgi?db=gene&amp;cmd=retrieve&amp;dopt=graphics&amp;list_uids=79784","79784")</f>
        <v>79784</v>
      </c>
      <c r="Q44" s="17">
        <v>19</v>
      </c>
      <c r="R44" s="17" t="s">
        <v>2405</v>
      </c>
      <c r="S44" s="17"/>
    </row>
    <row r="45" spans="1:19" x14ac:dyDescent="0.25">
      <c r="A45" s="16" t="s">
        <v>90</v>
      </c>
      <c r="B45" s="17">
        <v>165688</v>
      </c>
      <c r="C45" s="18" t="s">
        <v>91</v>
      </c>
      <c r="D45" s="19">
        <v>27</v>
      </c>
      <c r="E45" s="20">
        <v>0</v>
      </c>
      <c r="F45" s="28">
        <v>2</v>
      </c>
      <c r="G45" s="22">
        <v>23</v>
      </c>
      <c r="H45" s="22">
        <v>11</v>
      </c>
      <c r="I45" s="23"/>
      <c r="J45" s="23"/>
      <c r="K45" s="17" t="s">
        <v>2406</v>
      </c>
      <c r="L45" s="17" t="s">
        <v>2407</v>
      </c>
      <c r="M45" s="29">
        <v>9.9999999999999995E-7</v>
      </c>
      <c r="N45" s="24" t="s">
        <v>2294</v>
      </c>
      <c r="O45" s="25" t="s">
        <v>2294</v>
      </c>
      <c r="P45" s="26" t="str">
        <f>HYPERLINK("http://www.ncbi.nlm.nih.gov/entrez/query.fcgi?db=gene&amp;cmd=retrieve&amp;dopt=graphics&amp;list_uids=26058","26058")</f>
        <v>26058</v>
      </c>
      <c r="Q45" s="17">
        <v>2</v>
      </c>
      <c r="R45" s="17" t="s">
        <v>2408</v>
      </c>
      <c r="S45" s="17"/>
    </row>
    <row r="46" spans="1:19" x14ac:dyDescent="0.25">
      <c r="A46" s="16" t="s">
        <v>92</v>
      </c>
      <c r="B46" s="17">
        <v>157246</v>
      </c>
      <c r="C46" s="18" t="s">
        <v>93</v>
      </c>
      <c r="D46" s="19">
        <v>27</v>
      </c>
      <c r="E46" s="20">
        <v>0</v>
      </c>
      <c r="F46" s="22">
        <v>27</v>
      </c>
      <c r="G46" s="20">
        <v>0</v>
      </c>
      <c r="H46" s="28">
        <v>2</v>
      </c>
      <c r="I46" s="23">
        <v>6.1239587430301965</v>
      </c>
      <c r="J46" s="23">
        <v>3.0000998271253509</v>
      </c>
      <c r="K46" s="32" t="s">
        <v>2409</v>
      </c>
      <c r="L46" s="33" t="s">
        <v>2410</v>
      </c>
      <c r="M46" s="34">
        <v>2.0000000000000002E-15</v>
      </c>
      <c r="N46" s="24" t="s">
        <v>2298</v>
      </c>
      <c r="O46" s="25" t="s">
        <v>2298</v>
      </c>
      <c r="P46" s="35" t="str">
        <f>HYPERLINK("http://www.ncbi.nlm.nih.gov/entrez/query.fcgi?db=gene&amp;cmd=retrieve&amp;dopt=graphics&amp;list_uids=144535","144535")</f>
        <v>144535</v>
      </c>
      <c r="Q46" s="17">
        <v>12</v>
      </c>
      <c r="R46" s="17" t="s">
        <v>2411</v>
      </c>
      <c r="S46" s="17"/>
    </row>
    <row r="47" spans="1:19" x14ac:dyDescent="0.25">
      <c r="A47" s="16" t="s">
        <v>94</v>
      </c>
      <c r="B47" s="17">
        <v>162279</v>
      </c>
      <c r="C47" s="18" t="s">
        <v>95</v>
      </c>
      <c r="D47" s="19">
        <v>27</v>
      </c>
      <c r="E47" s="20">
        <v>1</v>
      </c>
      <c r="F47" s="22">
        <v>26</v>
      </c>
      <c r="G47" s="28">
        <v>4</v>
      </c>
      <c r="H47" s="21">
        <v>9</v>
      </c>
      <c r="I47" s="23">
        <v>4.91</v>
      </c>
      <c r="J47" s="23">
        <v>0.86099999999999999</v>
      </c>
      <c r="K47" s="17" t="s">
        <v>2412</v>
      </c>
      <c r="L47" s="17" t="s">
        <v>2413</v>
      </c>
      <c r="M47" s="29">
        <v>1E-52</v>
      </c>
      <c r="N47" s="24" t="s">
        <v>2294</v>
      </c>
      <c r="O47" s="25" t="s">
        <v>2298</v>
      </c>
      <c r="P47" s="26" t="str">
        <f>HYPERLINK("http://www.ncbi.nlm.nih.gov/entrez/query.fcgi?db=gene&amp;cmd=retrieve&amp;dopt=graphics&amp;list_uids=83861","83861")</f>
        <v>83861</v>
      </c>
      <c r="Q47" s="17" t="s">
        <v>2414</v>
      </c>
      <c r="R47" s="17" t="s">
        <v>2415</v>
      </c>
      <c r="S47" s="17"/>
    </row>
    <row r="48" spans="1:19" x14ac:dyDescent="0.25">
      <c r="A48" s="16" t="s">
        <v>96</v>
      </c>
      <c r="B48" s="17">
        <v>157318</v>
      </c>
      <c r="C48" s="18" t="s">
        <v>97</v>
      </c>
      <c r="D48" s="19">
        <v>27</v>
      </c>
      <c r="E48" s="22">
        <v>21</v>
      </c>
      <c r="F48" s="21">
        <v>9</v>
      </c>
      <c r="G48" s="22">
        <v>22</v>
      </c>
      <c r="H48" s="21">
        <v>9</v>
      </c>
      <c r="I48" s="23">
        <v>-1.105659710598637</v>
      </c>
      <c r="J48" s="23">
        <v>0.6693730787900366</v>
      </c>
      <c r="K48" s="17" t="s">
        <v>2416</v>
      </c>
      <c r="L48" s="17" t="s">
        <v>2417</v>
      </c>
      <c r="M48" s="29">
        <v>1E-168</v>
      </c>
      <c r="N48" s="24" t="s">
        <v>2294</v>
      </c>
      <c r="O48" s="25" t="s">
        <v>2298</v>
      </c>
      <c r="P48" s="26" t="str">
        <f>HYPERLINK("http://www.ncbi.nlm.nih.gov/entrez/query.fcgi?db=gene&amp;cmd=retrieve&amp;dopt=graphics&amp;list_uids=2026","2026")</f>
        <v>2026</v>
      </c>
      <c r="Q48" s="17">
        <v>12</v>
      </c>
      <c r="R48" s="17" t="s">
        <v>2418</v>
      </c>
      <c r="S48" s="29">
        <v>9.9999999999999998E-171</v>
      </c>
    </row>
    <row r="49" spans="1:19" x14ac:dyDescent="0.25">
      <c r="A49" s="16" t="s">
        <v>98</v>
      </c>
      <c r="B49" s="17">
        <v>170055</v>
      </c>
      <c r="C49" s="18" t="s">
        <v>99</v>
      </c>
      <c r="D49" s="19">
        <v>27</v>
      </c>
      <c r="E49" s="22">
        <v>22</v>
      </c>
      <c r="F49" s="22">
        <v>23</v>
      </c>
      <c r="G49" s="22">
        <v>26</v>
      </c>
      <c r="H49" s="22">
        <v>12</v>
      </c>
      <c r="I49" s="23"/>
      <c r="J49" s="23"/>
      <c r="K49" s="17" t="s">
        <v>2353</v>
      </c>
      <c r="L49" s="17" t="s">
        <v>2354</v>
      </c>
      <c r="M49" s="17">
        <v>0</v>
      </c>
      <c r="N49" s="24" t="s">
        <v>2294</v>
      </c>
      <c r="O49" s="25" t="s">
        <v>2298</v>
      </c>
      <c r="P49" s="26" t="str">
        <f>HYPERLINK("http://www.ncbi.nlm.nih.gov/entrez/query.fcgi?db=gene&amp;cmd=retrieve&amp;dopt=graphics&amp;list_uids=10383","10383")</f>
        <v>10383</v>
      </c>
      <c r="Q49" s="17">
        <v>9</v>
      </c>
      <c r="R49" s="17" t="s">
        <v>2355</v>
      </c>
      <c r="S49" s="17">
        <v>0</v>
      </c>
    </row>
    <row r="50" spans="1:19" x14ac:dyDescent="0.25">
      <c r="A50" s="16" t="s">
        <v>100</v>
      </c>
      <c r="B50" s="17">
        <v>157052</v>
      </c>
      <c r="C50" s="18" t="s">
        <v>101</v>
      </c>
      <c r="D50" s="19">
        <v>26</v>
      </c>
      <c r="E50" s="20">
        <v>0</v>
      </c>
      <c r="F50" s="22">
        <v>25</v>
      </c>
      <c r="G50" s="20">
        <v>0</v>
      </c>
      <c r="H50" s="28">
        <v>2</v>
      </c>
      <c r="I50" s="23"/>
      <c r="J50" s="23"/>
      <c r="K50" s="17" t="s">
        <v>2419</v>
      </c>
      <c r="L50" s="17" t="s">
        <v>2420</v>
      </c>
      <c r="M50" s="29">
        <v>2.9999999999999999E-35</v>
      </c>
      <c r="N50" s="24" t="s">
        <v>2294</v>
      </c>
      <c r="O50" s="25" t="s">
        <v>2294</v>
      </c>
      <c r="P50" s="26" t="str">
        <f>HYPERLINK("http://www.ncbi.nlm.nih.gov/entrez/query.fcgi?db=gene&amp;cmd=retrieve&amp;dopt=graphics&amp;list_uids=159686","159686")</f>
        <v>159686</v>
      </c>
      <c r="Q50" s="17">
        <v>10</v>
      </c>
      <c r="R50" s="27" t="s">
        <v>2421</v>
      </c>
      <c r="S50" s="17"/>
    </row>
    <row r="51" spans="1:19" x14ac:dyDescent="0.25">
      <c r="A51" s="16" t="s">
        <v>102</v>
      </c>
      <c r="B51" s="17">
        <v>166039</v>
      </c>
      <c r="C51" s="18" t="s">
        <v>103</v>
      </c>
      <c r="D51" s="19">
        <v>26</v>
      </c>
      <c r="E51" s="28">
        <v>4</v>
      </c>
      <c r="F51" s="22">
        <v>18</v>
      </c>
      <c r="G51" s="28">
        <v>4</v>
      </c>
      <c r="H51" s="22">
        <v>20</v>
      </c>
      <c r="I51" s="23"/>
      <c r="J51" s="23"/>
      <c r="K51" s="17" t="s">
        <v>2422</v>
      </c>
      <c r="L51" s="17" t="s">
        <v>2423</v>
      </c>
      <c r="M51" s="29">
        <v>3.9999999999999998E-57</v>
      </c>
      <c r="N51" s="24" t="s">
        <v>2294</v>
      </c>
      <c r="O51" s="25" t="s">
        <v>2298</v>
      </c>
      <c r="P51" s="26" t="str">
        <f>HYPERLINK("http://www.ncbi.nlm.nih.gov/entrez/query.fcgi?db=gene&amp;cmd=retrieve&amp;dopt=graphics&amp;list_uids=3337","3337")</f>
        <v>3337</v>
      </c>
      <c r="Q51" s="17">
        <v>19</v>
      </c>
      <c r="R51" s="17" t="s">
        <v>2424</v>
      </c>
      <c r="S51" s="29">
        <v>7.0000000000000001E-49</v>
      </c>
    </row>
    <row r="52" spans="1:19" x14ac:dyDescent="0.25">
      <c r="A52" s="16" t="s">
        <v>104</v>
      </c>
      <c r="B52" s="17">
        <v>170753</v>
      </c>
      <c r="C52" s="18" t="s">
        <v>105</v>
      </c>
      <c r="D52" s="19">
        <v>26</v>
      </c>
      <c r="E52" s="20">
        <v>1</v>
      </c>
      <c r="F52" s="22">
        <v>23</v>
      </c>
      <c r="G52" s="28">
        <v>4</v>
      </c>
      <c r="H52" s="22">
        <v>13</v>
      </c>
      <c r="I52" s="23">
        <v>4.9916987010632861</v>
      </c>
      <c r="J52" s="23">
        <v>3.4162249165937664</v>
      </c>
      <c r="K52" s="17" t="s">
        <v>2425</v>
      </c>
      <c r="L52" s="17" t="s">
        <v>2426</v>
      </c>
      <c r="M52" s="29">
        <v>1E-62</v>
      </c>
      <c r="N52" s="24" t="s">
        <v>2298</v>
      </c>
      <c r="O52" s="25" t="s">
        <v>2298</v>
      </c>
      <c r="P52" s="26" t="str">
        <f>HYPERLINK("http://www.ncbi.nlm.nih.gov/entrez/query.fcgi?db=gene&amp;cmd=retrieve&amp;dopt=graphics&amp;list_uids=339829","339829")</f>
        <v>339829</v>
      </c>
      <c r="Q52" s="17">
        <v>3</v>
      </c>
      <c r="R52" s="27" t="s">
        <v>2427</v>
      </c>
      <c r="S52" s="29">
        <v>1E-13</v>
      </c>
    </row>
    <row r="53" spans="1:19" x14ac:dyDescent="0.25">
      <c r="A53" s="16" t="s">
        <v>106</v>
      </c>
      <c r="B53" s="17">
        <v>159022</v>
      </c>
      <c r="C53" s="18" t="s">
        <v>107</v>
      </c>
      <c r="D53" s="19">
        <v>26</v>
      </c>
      <c r="E53" s="22">
        <v>26</v>
      </c>
      <c r="F53" s="20">
        <v>0</v>
      </c>
      <c r="G53" s="20">
        <v>1</v>
      </c>
      <c r="H53" s="20">
        <v>0</v>
      </c>
      <c r="I53" s="23">
        <v>4.1317977761057909</v>
      </c>
      <c r="J53" s="23">
        <v>0.93958473205637683</v>
      </c>
      <c r="K53" s="17" t="s">
        <v>2428</v>
      </c>
      <c r="L53" s="17" t="s">
        <v>2429</v>
      </c>
      <c r="M53" s="29">
        <v>3.9999999999999998E-82</v>
      </c>
      <c r="N53" s="24" t="s">
        <v>2294</v>
      </c>
      <c r="O53" s="25" t="s">
        <v>2298</v>
      </c>
      <c r="P53" s="26" t="str">
        <f>HYPERLINK("http://www.ncbi.nlm.nih.gov/entrez/query.fcgi?db=gene&amp;cmd=retrieve&amp;dopt=graphics&amp;list_uids=28981","28981")</f>
        <v>28981</v>
      </c>
      <c r="Q53" s="17">
        <v>12</v>
      </c>
      <c r="R53" s="17" t="s">
        <v>2430</v>
      </c>
      <c r="S53" s="17"/>
    </row>
    <row r="54" spans="1:19" x14ac:dyDescent="0.25">
      <c r="A54" s="16" t="s">
        <v>108</v>
      </c>
      <c r="B54" s="17">
        <v>152378</v>
      </c>
      <c r="C54" s="18" t="s">
        <v>109</v>
      </c>
      <c r="D54" s="19">
        <v>26</v>
      </c>
      <c r="E54" s="20">
        <v>0</v>
      </c>
      <c r="F54" s="22">
        <v>23</v>
      </c>
      <c r="G54" s="22">
        <v>16</v>
      </c>
      <c r="H54" s="21">
        <v>9</v>
      </c>
      <c r="I54" s="23">
        <v>7.1643657379219663</v>
      </c>
      <c r="J54" s="23">
        <v>3.8563139050848321</v>
      </c>
      <c r="K54" s="17" t="s">
        <v>2431</v>
      </c>
      <c r="L54" s="17" t="s">
        <v>2432</v>
      </c>
      <c r="M54" s="29">
        <v>9.9999999999999994E-107</v>
      </c>
      <c r="N54" s="24" t="s">
        <v>2298</v>
      </c>
      <c r="O54" s="25" t="s">
        <v>2298</v>
      </c>
      <c r="P54" s="26" t="str">
        <f>HYPERLINK("http://www.ncbi.nlm.nih.gov/entrez/query.fcgi?db=gene&amp;cmd=retrieve&amp;dopt=graphics&amp;list_uids=149465","149465")</f>
        <v>149465</v>
      </c>
      <c r="Q54" s="17">
        <v>1</v>
      </c>
      <c r="R54" s="17" t="s">
        <v>2433</v>
      </c>
      <c r="S54" s="17"/>
    </row>
    <row r="55" spans="1:19" x14ac:dyDescent="0.25">
      <c r="A55" s="16" t="s">
        <v>110</v>
      </c>
      <c r="B55" s="17">
        <v>167100</v>
      </c>
      <c r="C55" s="18" t="s">
        <v>111</v>
      </c>
      <c r="D55" s="19">
        <v>26</v>
      </c>
      <c r="E55" s="20">
        <v>1</v>
      </c>
      <c r="F55" s="28">
        <v>2</v>
      </c>
      <c r="G55" s="22">
        <v>23</v>
      </c>
      <c r="H55" s="28">
        <v>4</v>
      </c>
      <c r="I55" s="23"/>
      <c r="J55" s="23"/>
      <c r="K55" s="17" t="s">
        <v>2383</v>
      </c>
      <c r="L55" s="17" t="s">
        <v>2384</v>
      </c>
      <c r="M55" s="17">
        <v>0</v>
      </c>
      <c r="N55" s="24" t="s">
        <v>2294</v>
      </c>
      <c r="O55" s="25" t="s">
        <v>2294</v>
      </c>
      <c r="P55" s="26" t="str">
        <f>HYPERLINK("http://www.ncbi.nlm.nih.gov/entrez/query.fcgi?db=gene&amp;cmd=retrieve&amp;dopt=graphics&amp;list_uids=56171","56171")</f>
        <v>56171</v>
      </c>
      <c r="Q55" s="17">
        <v>2</v>
      </c>
      <c r="R55" s="17" t="s">
        <v>2385</v>
      </c>
      <c r="S55" s="17"/>
    </row>
    <row r="56" spans="1:19" x14ac:dyDescent="0.25">
      <c r="A56" s="16" t="s">
        <v>112</v>
      </c>
      <c r="B56" s="17">
        <v>169515</v>
      </c>
      <c r="C56" s="18" t="s">
        <v>113</v>
      </c>
      <c r="D56" s="19">
        <v>26</v>
      </c>
      <c r="E56" s="22">
        <v>26</v>
      </c>
      <c r="F56" s="20">
        <v>1</v>
      </c>
      <c r="G56" s="28">
        <v>3</v>
      </c>
      <c r="H56" s="20">
        <v>0</v>
      </c>
      <c r="I56" s="23"/>
      <c r="J56" s="23"/>
      <c r="K56" s="17" t="s">
        <v>2296</v>
      </c>
      <c r="L56" s="17" t="s">
        <v>2434</v>
      </c>
      <c r="M56" s="17">
        <v>0</v>
      </c>
      <c r="N56" s="24" t="s">
        <v>2294</v>
      </c>
      <c r="O56" s="25" t="s">
        <v>2294</v>
      </c>
      <c r="P56" s="26" t="str">
        <f>HYPERLINK("http://www.ncbi.nlm.nih.gov/entrez/query.fcgi?db=gene&amp;cmd=retrieve&amp;dopt=graphics&amp;list_uids=79659","79659")</f>
        <v>79659</v>
      </c>
      <c r="Q56" s="17">
        <v>11</v>
      </c>
      <c r="R56" s="27" t="s">
        <v>2299</v>
      </c>
      <c r="S56" s="17"/>
    </row>
    <row r="57" spans="1:19" x14ac:dyDescent="0.25">
      <c r="A57" s="16" t="s">
        <v>114</v>
      </c>
      <c r="B57" s="17">
        <v>160652</v>
      </c>
      <c r="C57" s="18" t="s">
        <v>115</v>
      </c>
      <c r="D57" s="19">
        <v>26</v>
      </c>
      <c r="E57" s="20">
        <v>0</v>
      </c>
      <c r="F57" s="22">
        <v>23</v>
      </c>
      <c r="G57" s="21">
        <v>5</v>
      </c>
      <c r="H57" s="21">
        <v>8</v>
      </c>
      <c r="I57" s="23">
        <v>8.8928047539410144</v>
      </c>
      <c r="J57" s="23">
        <v>4.582671960033184</v>
      </c>
      <c r="K57" s="17" t="s">
        <v>2419</v>
      </c>
      <c r="L57" s="17" t="s">
        <v>2420</v>
      </c>
      <c r="M57" s="17">
        <v>0</v>
      </c>
      <c r="N57" s="24" t="s">
        <v>2298</v>
      </c>
      <c r="O57" s="25" t="s">
        <v>2298</v>
      </c>
      <c r="P57" s="26" t="str">
        <f>HYPERLINK("http://www.ncbi.nlm.nih.gov/entrez/query.fcgi?db=gene&amp;cmd=retrieve&amp;dopt=graphics&amp;list_uids=159686","159686")</f>
        <v>159686</v>
      </c>
      <c r="Q57" s="17">
        <v>10</v>
      </c>
      <c r="R57" s="27" t="s">
        <v>2421</v>
      </c>
      <c r="S57" s="29">
        <v>9.9999999999999996E-24</v>
      </c>
    </row>
    <row r="58" spans="1:19" x14ac:dyDescent="0.25">
      <c r="A58" s="16" t="s">
        <v>116</v>
      </c>
      <c r="B58" s="17">
        <v>155416</v>
      </c>
      <c r="C58" s="18" t="s">
        <v>117</v>
      </c>
      <c r="D58" s="19">
        <v>25</v>
      </c>
      <c r="E58" s="28">
        <v>3</v>
      </c>
      <c r="F58" s="22">
        <v>21</v>
      </c>
      <c r="G58" s="21">
        <v>10</v>
      </c>
      <c r="H58" s="22">
        <v>15</v>
      </c>
      <c r="I58" s="23"/>
      <c r="J58" s="23"/>
      <c r="K58" s="17" t="s">
        <v>2435</v>
      </c>
      <c r="L58" s="17" t="s">
        <v>2436</v>
      </c>
      <c r="M58" s="29">
        <v>3.0000000000000001E-6</v>
      </c>
      <c r="N58" s="24" t="s">
        <v>2294</v>
      </c>
      <c r="O58" s="25" t="s">
        <v>2298</v>
      </c>
      <c r="P58" s="26" t="str">
        <f>HYPERLINK("http://www.ncbi.nlm.nih.gov/entrez/query.fcgi?db=gene&amp;cmd=retrieve&amp;dopt=graphics&amp;list_uids=84332","84332")</f>
        <v>84332</v>
      </c>
      <c r="Q58" s="17">
        <v>10</v>
      </c>
      <c r="R58" s="17" t="s">
        <v>2437</v>
      </c>
      <c r="S58" s="17"/>
    </row>
    <row r="59" spans="1:19" x14ac:dyDescent="0.25">
      <c r="A59" s="16" t="s">
        <v>118</v>
      </c>
      <c r="B59" s="17">
        <v>171156</v>
      </c>
      <c r="C59" s="18" t="s">
        <v>119</v>
      </c>
      <c r="D59" s="19">
        <v>25</v>
      </c>
      <c r="E59" s="22">
        <v>16</v>
      </c>
      <c r="F59" s="28">
        <v>4</v>
      </c>
      <c r="G59" s="22">
        <v>11</v>
      </c>
      <c r="H59" s="22">
        <v>18</v>
      </c>
      <c r="I59" s="23">
        <v>21.400496723510358</v>
      </c>
      <c r="J59" s="23">
        <v>6.4618124671625177</v>
      </c>
      <c r="K59" s="17" t="s">
        <v>2438</v>
      </c>
      <c r="L59" s="17" t="s">
        <v>2439</v>
      </c>
      <c r="M59" s="29">
        <v>2.0000000000000001E-10</v>
      </c>
      <c r="N59" s="24" t="s">
        <v>2294</v>
      </c>
      <c r="O59" s="25" t="s">
        <v>2294</v>
      </c>
      <c r="P59" s="26" t="str">
        <f>HYPERLINK("http://www.ncbi.nlm.nih.gov/entrez/query.fcgi?db=gene&amp;cmd=retrieve&amp;dopt=graphics&amp;list_uids=221955","221955")</f>
        <v>221955</v>
      </c>
      <c r="Q59" s="17">
        <v>7</v>
      </c>
      <c r="R59" s="17" t="s">
        <v>2440</v>
      </c>
      <c r="S59" s="29">
        <v>2E-16</v>
      </c>
    </row>
    <row r="60" spans="1:19" x14ac:dyDescent="0.25">
      <c r="A60" s="16" t="s">
        <v>120</v>
      </c>
      <c r="B60" s="17">
        <v>155265</v>
      </c>
      <c r="C60" s="18" t="s">
        <v>121</v>
      </c>
      <c r="D60" s="19">
        <v>25</v>
      </c>
      <c r="E60" s="22">
        <v>15</v>
      </c>
      <c r="F60" s="22">
        <v>14</v>
      </c>
      <c r="G60" s="22">
        <v>19</v>
      </c>
      <c r="H60" s="22">
        <v>20</v>
      </c>
      <c r="I60" s="23"/>
      <c r="J60" s="23"/>
      <c r="K60" s="17" t="s">
        <v>2441</v>
      </c>
      <c r="L60" s="17" t="s">
        <v>2442</v>
      </c>
      <c r="M60" s="29">
        <v>1.9999999999999999E-40</v>
      </c>
      <c r="N60" s="24" t="s">
        <v>2294</v>
      </c>
      <c r="O60" s="25" t="s">
        <v>2298</v>
      </c>
      <c r="P60" s="26" t="str">
        <f>HYPERLINK("http://www.ncbi.nlm.nih.gov/entrez/query.fcgi?db=gene&amp;cmd=retrieve&amp;dopt=graphics&amp;list_uids=203","203")</f>
        <v>203</v>
      </c>
      <c r="Q60" s="17">
        <v>9</v>
      </c>
      <c r="R60" s="17" t="s">
        <v>2443</v>
      </c>
      <c r="S60" s="29">
        <v>9.0000000000000005E-43</v>
      </c>
    </row>
    <row r="61" spans="1:19" x14ac:dyDescent="0.25">
      <c r="A61" s="16" t="s">
        <v>122</v>
      </c>
      <c r="B61" s="17">
        <v>163664</v>
      </c>
      <c r="C61" s="18" t="s">
        <v>123</v>
      </c>
      <c r="D61" s="19">
        <v>25</v>
      </c>
      <c r="E61" s="20">
        <v>0</v>
      </c>
      <c r="F61" s="22">
        <v>23</v>
      </c>
      <c r="G61" s="28">
        <v>4</v>
      </c>
      <c r="H61" s="28">
        <v>4</v>
      </c>
      <c r="I61" s="23">
        <v>3.2537942721982382</v>
      </c>
      <c r="J61" s="23">
        <v>2.4196598265445317</v>
      </c>
      <c r="K61" s="17" t="s">
        <v>2444</v>
      </c>
      <c r="L61" s="17" t="s">
        <v>2445</v>
      </c>
      <c r="M61" s="29">
        <v>9.9999999999999995E-58</v>
      </c>
      <c r="N61" s="24" t="s">
        <v>2298</v>
      </c>
      <c r="O61" s="25" t="s">
        <v>2298</v>
      </c>
      <c r="P61" s="26" t="str">
        <f>HYPERLINK("http://www.ncbi.nlm.nih.gov/entrez/query.fcgi?db=gene&amp;cmd=retrieve&amp;dopt=graphics&amp;list_uids=26074","26074")</f>
        <v>26074</v>
      </c>
      <c r="Q61" s="17">
        <v>20</v>
      </c>
      <c r="R61" s="17" t="s">
        <v>2446</v>
      </c>
      <c r="S61" s="17"/>
    </row>
    <row r="62" spans="1:19" x14ac:dyDescent="0.25">
      <c r="A62" s="16" t="s">
        <v>124</v>
      </c>
      <c r="B62" s="17">
        <v>161826</v>
      </c>
      <c r="C62" s="18" t="s">
        <v>125</v>
      </c>
      <c r="D62" s="19">
        <v>25</v>
      </c>
      <c r="E62" s="22">
        <v>24</v>
      </c>
      <c r="F62" s="20">
        <v>0</v>
      </c>
      <c r="G62" s="28">
        <v>2</v>
      </c>
      <c r="H62" s="20">
        <v>0</v>
      </c>
      <c r="I62" s="23">
        <v>4.663983539607325</v>
      </c>
      <c r="J62" s="23">
        <v>1.1264741385116817</v>
      </c>
      <c r="K62" s="17" t="s">
        <v>2447</v>
      </c>
      <c r="L62" s="17" t="s">
        <v>2448</v>
      </c>
      <c r="M62" s="17">
        <v>0</v>
      </c>
      <c r="N62" s="24" t="s">
        <v>2298</v>
      </c>
      <c r="O62" s="25" t="s">
        <v>2298</v>
      </c>
      <c r="P62" s="26" t="str">
        <f>HYPERLINK("http://www.ncbi.nlm.nih.gov/entrez/query.fcgi?db=gene&amp;cmd=retrieve&amp;dopt=graphics&amp;list_uids=79809","79809")</f>
        <v>79809</v>
      </c>
      <c r="Q62" s="17">
        <v>2</v>
      </c>
      <c r="R62" s="17" t="s">
        <v>2449</v>
      </c>
      <c r="S62" s="17"/>
    </row>
    <row r="63" spans="1:19" x14ac:dyDescent="0.25">
      <c r="A63" s="16" t="s">
        <v>126</v>
      </c>
      <c r="B63" s="17">
        <v>160837</v>
      </c>
      <c r="C63" s="18" t="s">
        <v>127</v>
      </c>
      <c r="D63" s="19">
        <v>24</v>
      </c>
      <c r="E63" s="22">
        <v>14</v>
      </c>
      <c r="F63" s="21">
        <v>9</v>
      </c>
      <c r="G63" s="22">
        <v>22</v>
      </c>
      <c r="H63" s="21">
        <v>6</v>
      </c>
      <c r="I63" s="23"/>
      <c r="J63" s="23"/>
      <c r="K63" s="17" t="s">
        <v>2450</v>
      </c>
      <c r="L63" s="17" t="s">
        <v>2451</v>
      </c>
      <c r="M63" s="29">
        <v>3E-9</v>
      </c>
      <c r="N63" s="24" t="s">
        <v>2294</v>
      </c>
      <c r="O63" s="25" t="s">
        <v>2294</v>
      </c>
      <c r="P63" s="26" t="str">
        <f>HYPERLINK("http://www.ncbi.nlm.nih.gov/entrez/query.fcgi?db=gene&amp;cmd=retrieve&amp;dopt=graphics&amp;list_uids=27130","27130")</f>
        <v>27130</v>
      </c>
      <c r="Q63" s="17">
        <v>9</v>
      </c>
      <c r="R63" s="17" t="s">
        <v>2452</v>
      </c>
      <c r="S63" s="17"/>
    </row>
    <row r="64" spans="1:19" x14ac:dyDescent="0.25">
      <c r="A64" s="16" t="s">
        <v>128</v>
      </c>
      <c r="B64" s="17">
        <v>168881</v>
      </c>
      <c r="C64" s="18" t="s">
        <v>129</v>
      </c>
      <c r="D64" s="19">
        <v>24</v>
      </c>
      <c r="E64" s="20">
        <v>0</v>
      </c>
      <c r="F64" s="22">
        <v>21</v>
      </c>
      <c r="G64" s="20">
        <v>1</v>
      </c>
      <c r="H64" s="22">
        <v>12</v>
      </c>
      <c r="I64" s="23"/>
      <c r="J64" s="23"/>
      <c r="K64" s="17" t="s">
        <v>2453</v>
      </c>
      <c r="L64" s="17" t="s">
        <v>2454</v>
      </c>
      <c r="M64" s="29">
        <v>9.0000000000000003E-20</v>
      </c>
      <c r="N64" s="24" t="s">
        <v>2294</v>
      </c>
      <c r="O64" s="25" t="s">
        <v>2298</v>
      </c>
      <c r="P64" s="26" t="str">
        <f>HYPERLINK("http://www.ncbi.nlm.nih.gov/entrez/query.fcgi?db=gene&amp;cmd=retrieve&amp;dopt=graphics&amp;list_uids=146279","146279")</f>
        <v>146279</v>
      </c>
      <c r="Q64" s="17">
        <v>16</v>
      </c>
      <c r="R64" s="17" t="s">
        <v>2455</v>
      </c>
      <c r="S64" s="17"/>
    </row>
    <row r="65" spans="1:19" x14ac:dyDescent="0.25">
      <c r="A65" s="16" t="s">
        <v>130</v>
      </c>
      <c r="B65" s="17">
        <v>162703</v>
      </c>
      <c r="C65" s="18" t="s">
        <v>131</v>
      </c>
      <c r="D65" s="19">
        <v>24</v>
      </c>
      <c r="E65" s="20">
        <v>0</v>
      </c>
      <c r="F65" s="22">
        <v>19</v>
      </c>
      <c r="G65" s="21">
        <v>6</v>
      </c>
      <c r="H65" s="22">
        <v>18</v>
      </c>
      <c r="I65" s="23">
        <v>8.8220592564969333</v>
      </c>
      <c r="J65" s="23">
        <v>2.7907607541499355</v>
      </c>
      <c r="K65" s="17" t="s">
        <v>2456</v>
      </c>
      <c r="L65" s="17" t="s">
        <v>2457</v>
      </c>
      <c r="M65" s="29">
        <v>3.0000000000000001E-59</v>
      </c>
      <c r="N65" s="24" t="s">
        <v>2294</v>
      </c>
      <c r="O65" s="25" t="s">
        <v>2298</v>
      </c>
      <c r="P65" s="26" t="str">
        <f>HYPERLINK("http://www.ncbi.nlm.nih.gov/entrez/query.fcgi?db=gene&amp;cmd=retrieve&amp;dopt=graphics&amp;list_uids=135138","135138")</f>
        <v>135138</v>
      </c>
      <c r="Q65" s="17" t="s">
        <v>2414</v>
      </c>
      <c r="R65" s="17" t="s">
        <v>2458</v>
      </c>
      <c r="S65" s="17"/>
    </row>
    <row r="66" spans="1:19" x14ac:dyDescent="0.25">
      <c r="A66" s="16" t="s">
        <v>132</v>
      </c>
      <c r="B66" s="17">
        <v>159289</v>
      </c>
      <c r="C66" s="18" t="s">
        <v>133</v>
      </c>
      <c r="D66" s="19">
        <v>23</v>
      </c>
      <c r="E66" s="22">
        <v>23</v>
      </c>
      <c r="F66" s="20">
        <v>0</v>
      </c>
      <c r="G66" s="20">
        <v>0</v>
      </c>
      <c r="H66" s="28">
        <v>2</v>
      </c>
      <c r="I66" s="23">
        <v>-1.8972530109542747</v>
      </c>
      <c r="J66" s="23">
        <v>1.8532685340894441</v>
      </c>
      <c r="K66" s="17" t="s">
        <v>2459</v>
      </c>
      <c r="L66" s="17" t="s">
        <v>2460</v>
      </c>
      <c r="M66" s="17">
        <v>3.2</v>
      </c>
      <c r="N66" s="24" t="s">
        <v>2294</v>
      </c>
      <c r="O66" s="25" t="s">
        <v>2294</v>
      </c>
      <c r="P66" s="26" t="str">
        <f>HYPERLINK("http://www.ncbi.nlm.nih.gov/entrez/query.fcgi?db=gene&amp;cmd=retrieve&amp;dopt=graphics&amp;list_uids=201191","201191")</f>
        <v>201191</v>
      </c>
      <c r="Q66" s="17">
        <v>17</v>
      </c>
      <c r="R66" s="17" t="s">
        <v>2461</v>
      </c>
      <c r="S66" s="29">
        <v>1.0000000000000001E-138</v>
      </c>
    </row>
    <row r="67" spans="1:19" x14ac:dyDescent="0.25">
      <c r="A67" s="16" t="s">
        <v>134</v>
      </c>
      <c r="B67" s="17">
        <v>168906</v>
      </c>
      <c r="C67" s="18" t="s">
        <v>135</v>
      </c>
      <c r="D67" s="19">
        <v>23</v>
      </c>
      <c r="E67" s="20">
        <v>0</v>
      </c>
      <c r="F67" s="22">
        <v>23</v>
      </c>
      <c r="G67" s="20">
        <v>0</v>
      </c>
      <c r="H67" s="28">
        <v>3</v>
      </c>
      <c r="I67" s="23"/>
      <c r="J67" s="23"/>
      <c r="K67" s="17" t="s">
        <v>2462</v>
      </c>
      <c r="L67" s="17" t="s">
        <v>2463</v>
      </c>
      <c r="M67" s="17">
        <v>0.68</v>
      </c>
      <c r="N67" s="24" t="s">
        <v>2294</v>
      </c>
      <c r="O67" s="25" t="s">
        <v>2294</v>
      </c>
      <c r="P67" s="26" t="str">
        <f>HYPERLINK("http://www.ncbi.nlm.nih.gov/entrez/query.fcgi?db=gene&amp;cmd=retrieve&amp;dopt=graphics&amp;list_uids=23031","23031")</f>
        <v>23031</v>
      </c>
      <c r="Q67" s="17">
        <v>19</v>
      </c>
      <c r="R67" s="27" t="s">
        <v>2464</v>
      </c>
      <c r="S67" s="17"/>
    </row>
    <row r="68" spans="1:19" x14ac:dyDescent="0.25">
      <c r="A68" s="16" t="s">
        <v>136</v>
      </c>
      <c r="B68" s="17">
        <v>163066</v>
      </c>
      <c r="C68" s="18" t="s">
        <v>137</v>
      </c>
      <c r="D68" s="19">
        <v>23</v>
      </c>
      <c r="E68" s="22">
        <v>23</v>
      </c>
      <c r="F68" s="20">
        <v>0</v>
      </c>
      <c r="G68" s="20">
        <v>1</v>
      </c>
      <c r="H68" s="28">
        <v>2</v>
      </c>
      <c r="I68" s="23">
        <v>4.1755874818321281</v>
      </c>
      <c r="J68" s="23">
        <v>1.6171163337593566</v>
      </c>
      <c r="K68" s="17" t="s">
        <v>2465</v>
      </c>
      <c r="L68" s="17" t="s">
        <v>2466</v>
      </c>
      <c r="M68" s="29">
        <v>4.0000000000000002E-4</v>
      </c>
      <c r="N68" s="24" t="s">
        <v>2294</v>
      </c>
      <c r="O68" s="25" t="s">
        <v>2294</v>
      </c>
      <c r="P68" s="26" t="str">
        <f>HYPERLINK("http://www.ncbi.nlm.nih.gov/entrez/query.fcgi?db=gene&amp;cmd=retrieve&amp;dopt=graphics&amp;list_uids=64837","64837")</f>
        <v>64837</v>
      </c>
      <c r="Q68" s="17">
        <v>11</v>
      </c>
      <c r="R68" s="17" t="s">
        <v>2467</v>
      </c>
      <c r="S68" s="17"/>
    </row>
    <row r="69" spans="1:19" x14ac:dyDescent="0.25">
      <c r="A69" s="16" t="s">
        <v>138</v>
      </c>
      <c r="B69" s="17">
        <v>157216</v>
      </c>
      <c r="C69" s="18" t="s">
        <v>139</v>
      </c>
      <c r="D69" s="19">
        <v>23</v>
      </c>
      <c r="E69" s="20">
        <v>0</v>
      </c>
      <c r="F69" s="20">
        <v>0</v>
      </c>
      <c r="G69" s="22">
        <v>22</v>
      </c>
      <c r="H69" s="28">
        <v>3</v>
      </c>
      <c r="I69" s="23"/>
      <c r="J69" s="23"/>
      <c r="K69" s="17" t="s">
        <v>2468</v>
      </c>
      <c r="L69" s="17" t="s">
        <v>2469</v>
      </c>
      <c r="M69" s="29">
        <v>6.9999999999999998E-48</v>
      </c>
      <c r="N69" s="24" t="s">
        <v>2294</v>
      </c>
      <c r="O69" s="25" t="s">
        <v>2294</v>
      </c>
      <c r="P69" s="26" t="str">
        <f>HYPERLINK("http://www.ncbi.nlm.nih.gov/entrez/query.fcgi?db=gene&amp;cmd=retrieve&amp;dopt=graphics&amp;list_uids=27019","27019")</f>
        <v>27019</v>
      </c>
      <c r="Q69" s="17">
        <v>9</v>
      </c>
      <c r="R69" s="17" t="s">
        <v>2470</v>
      </c>
      <c r="S69" s="17"/>
    </row>
    <row r="70" spans="1:19" x14ac:dyDescent="0.25">
      <c r="A70" s="16" t="s">
        <v>140</v>
      </c>
      <c r="B70" s="17">
        <v>154632</v>
      </c>
      <c r="C70" s="18" t="s">
        <v>141</v>
      </c>
      <c r="D70" s="19">
        <v>23</v>
      </c>
      <c r="E70" s="28">
        <v>2</v>
      </c>
      <c r="F70" s="22">
        <v>20</v>
      </c>
      <c r="G70" s="22">
        <v>12</v>
      </c>
      <c r="H70" s="21">
        <v>8</v>
      </c>
      <c r="I70" s="23"/>
      <c r="J70" s="23"/>
      <c r="K70" s="17" t="s">
        <v>2471</v>
      </c>
      <c r="L70" s="17" t="s">
        <v>2472</v>
      </c>
      <c r="M70" s="29">
        <v>3.0000000000000001E-58</v>
      </c>
      <c r="N70" s="24" t="s">
        <v>2294</v>
      </c>
      <c r="O70" s="25" t="s">
        <v>2294</v>
      </c>
      <c r="P70" s="26" t="str">
        <f>HYPERLINK("http://www.ncbi.nlm.nih.gov/entrez/query.fcgi?db=gene&amp;cmd=retrieve&amp;dopt=graphics&amp;list_uids=8438","8438")</f>
        <v>8438</v>
      </c>
      <c r="Q70" s="17">
        <v>1</v>
      </c>
      <c r="R70" s="17" t="s">
        <v>2473</v>
      </c>
      <c r="S70" s="29">
        <v>8.9999999999999997E-54</v>
      </c>
    </row>
    <row r="71" spans="1:19" x14ac:dyDescent="0.25">
      <c r="A71" s="16" t="s">
        <v>142</v>
      </c>
      <c r="B71" s="17">
        <v>158194</v>
      </c>
      <c r="C71" s="18" t="s">
        <v>143</v>
      </c>
      <c r="D71" s="19">
        <v>23</v>
      </c>
      <c r="E71" s="22">
        <v>19</v>
      </c>
      <c r="F71" s="28">
        <v>3</v>
      </c>
      <c r="G71" s="21">
        <v>5</v>
      </c>
      <c r="H71" s="28">
        <v>3</v>
      </c>
      <c r="I71" s="23"/>
      <c r="J71" s="23"/>
      <c r="K71" s="17" t="s">
        <v>2474</v>
      </c>
      <c r="L71" s="17" t="s">
        <v>2475</v>
      </c>
      <c r="M71" s="29">
        <v>1E-167</v>
      </c>
      <c r="N71" s="24" t="s">
        <v>2294</v>
      </c>
      <c r="O71" s="25" t="s">
        <v>2298</v>
      </c>
      <c r="P71" s="26" t="str">
        <f>HYPERLINK("http://www.ncbi.nlm.nih.gov/entrez/query.fcgi?db=gene&amp;cmd=retrieve&amp;dopt=graphics&amp;list_uids=9371","9371")</f>
        <v>9371</v>
      </c>
      <c r="Q71" s="17">
        <v>20</v>
      </c>
      <c r="R71" s="17" t="s">
        <v>2476</v>
      </c>
      <c r="S71" s="29">
        <v>1.9999999999999999E-74</v>
      </c>
    </row>
    <row r="72" spans="1:19" x14ac:dyDescent="0.25">
      <c r="A72" s="16" t="s">
        <v>144</v>
      </c>
      <c r="B72" s="17">
        <v>159931</v>
      </c>
      <c r="C72" s="18" t="s">
        <v>145</v>
      </c>
      <c r="D72" s="19">
        <v>23</v>
      </c>
      <c r="E72" s="22">
        <v>22</v>
      </c>
      <c r="F72" s="20">
        <v>0</v>
      </c>
      <c r="G72" s="28">
        <v>3</v>
      </c>
      <c r="H72" s="20">
        <v>1</v>
      </c>
      <c r="I72" s="23">
        <v>7.3014057512505444</v>
      </c>
      <c r="J72" s="23">
        <v>2.4732760162244243</v>
      </c>
      <c r="K72" s="17" t="s">
        <v>2477</v>
      </c>
      <c r="L72" s="17" t="s">
        <v>2478</v>
      </c>
      <c r="M72" s="17">
        <v>0</v>
      </c>
      <c r="N72" s="24" t="s">
        <v>2298</v>
      </c>
      <c r="O72" s="25" t="s">
        <v>2298</v>
      </c>
      <c r="P72" s="26" t="str">
        <f>HYPERLINK("http://www.ncbi.nlm.nih.gov/entrez/query.fcgi?db=gene&amp;cmd=retrieve&amp;dopt=graphics&amp;list_uids=57728","57728")</f>
        <v>57728</v>
      </c>
      <c r="Q72" s="17">
        <v>4</v>
      </c>
      <c r="R72" s="17" t="s">
        <v>2479</v>
      </c>
      <c r="S72" s="17"/>
    </row>
    <row r="73" spans="1:19" x14ac:dyDescent="0.25">
      <c r="A73" s="16" t="s">
        <v>146</v>
      </c>
      <c r="B73" s="17">
        <v>168520</v>
      </c>
      <c r="C73" s="18" t="s">
        <v>147</v>
      </c>
      <c r="D73" s="19">
        <v>23</v>
      </c>
      <c r="E73" s="20">
        <v>0</v>
      </c>
      <c r="F73" s="20">
        <v>0</v>
      </c>
      <c r="G73" s="20">
        <v>0</v>
      </c>
      <c r="H73" s="22">
        <v>23</v>
      </c>
      <c r="I73" s="23">
        <v>4.1157806789590365</v>
      </c>
      <c r="J73" s="23">
        <v>1.5624410367782955</v>
      </c>
      <c r="K73" s="17" t="s">
        <v>2350</v>
      </c>
      <c r="L73" s="17" t="s">
        <v>2351</v>
      </c>
      <c r="M73" s="17">
        <v>0</v>
      </c>
      <c r="N73" s="24" t="s">
        <v>2294</v>
      </c>
      <c r="O73" s="25" t="s">
        <v>2294</v>
      </c>
      <c r="P73" s="26" t="str">
        <f>HYPERLINK("http://www.ncbi.nlm.nih.gov/entrez/query.fcgi?db=gene&amp;cmd=retrieve&amp;dopt=graphics&amp;list_uids=1770","1770")</f>
        <v>1770</v>
      </c>
      <c r="Q73" s="17">
        <v>17</v>
      </c>
      <c r="R73" s="17" t="s">
        <v>2352</v>
      </c>
      <c r="S73" s="17"/>
    </row>
    <row r="74" spans="1:19" x14ac:dyDescent="0.25">
      <c r="A74" s="16" t="s">
        <v>148</v>
      </c>
      <c r="B74" s="17">
        <v>160572</v>
      </c>
      <c r="C74" s="18" t="s">
        <v>149</v>
      </c>
      <c r="D74" s="19">
        <v>22</v>
      </c>
      <c r="E74" s="20">
        <v>0</v>
      </c>
      <c r="F74" s="22">
        <v>16</v>
      </c>
      <c r="G74" s="22">
        <v>13</v>
      </c>
      <c r="H74" s="28">
        <v>3</v>
      </c>
      <c r="I74" s="23">
        <v>6.1870386326577744</v>
      </c>
      <c r="J74" s="23">
        <v>1.3930078273444353</v>
      </c>
      <c r="K74" s="17" t="s">
        <v>2419</v>
      </c>
      <c r="L74" s="17" t="s">
        <v>2420</v>
      </c>
      <c r="M74" s="29">
        <v>7.0000000000000001E-66</v>
      </c>
      <c r="N74" s="24" t="s">
        <v>2298</v>
      </c>
      <c r="O74" s="25" t="s">
        <v>2294</v>
      </c>
      <c r="P74" s="26" t="str">
        <f>HYPERLINK("http://www.ncbi.nlm.nih.gov/entrez/query.fcgi?db=gene&amp;cmd=retrieve&amp;dopt=graphics&amp;list_uids=159686","159686")</f>
        <v>159686</v>
      </c>
      <c r="Q74" s="17">
        <v>10</v>
      </c>
      <c r="R74" s="27" t="s">
        <v>2421</v>
      </c>
      <c r="S74" s="17"/>
    </row>
    <row r="75" spans="1:19" x14ac:dyDescent="0.25">
      <c r="A75" s="16" t="s">
        <v>150</v>
      </c>
      <c r="B75" s="17">
        <v>157469</v>
      </c>
      <c r="C75" s="18" t="s">
        <v>151</v>
      </c>
      <c r="D75" s="19">
        <v>22</v>
      </c>
      <c r="E75" s="20">
        <v>0</v>
      </c>
      <c r="F75" s="20">
        <v>1</v>
      </c>
      <c r="G75" s="20">
        <v>0</v>
      </c>
      <c r="H75" s="22">
        <v>22</v>
      </c>
      <c r="I75" s="23"/>
      <c r="J75" s="23"/>
      <c r="K75" s="17" t="s">
        <v>2480</v>
      </c>
      <c r="L75" s="17" t="s">
        <v>2351</v>
      </c>
      <c r="M75" s="17">
        <v>0</v>
      </c>
      <c r="N75" s="24" t="s">
        <v>2294</v>
      </c>
      <c r="O75" s="25" t="s">
        <v>2298</v>
      </c>
      <c r="P75" s="26" t="str">
        <f>HYPERLINK("http://www.ncbi.nlm.nih.gov/entrez/query.fcgi?db=gene&amp;cmd=retrieve&amp;dopt=graphics&amp;list_uids=1769","1769")</f>
        <v>1769</v>
      </c>
      <c r="Q75" s="17" t="s">
        <v>2329</v>
      </c>
      <c r="R75" s="17" t="s">
        <v>2481</v>
      </c>
      <c r="S75" s="17"/>
    </row>
    <row r="76" spans="1:19" x14ac:dyDescent="0.25">
      <c r="A76" s="16" t="s">
        <v>152</v>
      </c>
      <c r="B76" s="17">
        <v>154863</v>
      </c>
      <c r="C76" s="18" t="s">
        <v>153</v>
      </c>
      <c r="D76" s="19">
        <v>22</v>
      </c>
      <c r="E76" s="21">
        <v>9</v>
      </c>
      <c r="F76" s="22">
        <v>13</v>
      </c>
      <c r="G76" s="22">
        <v>18</v>
      </c>
      <c r="H76" s="22">
        <v>13</v>
      </c>
      <c r="I76" s="23">
        <v>-0.61387415574504045</v>
      </c>
      <c r="J76" s="23">
        <v>0.92754814643692041</v>
      </c>
      <c r="K76" s="17" t="s">
        <v>2482</v>
      </c>
      <c r="L76" s="17" t="s">
        <v>2483</v>
      </c>
      <c r="M76" s="17">
        <v>0</v>
      </c>
      <c r="N76" s="24" t="s">
        <v>2294</v>
      </c>
      <c r="O76" s="25" t="s">
        <v>2298</v>
      </c>
      <c r="P76" s="26" t="str">
        <f>HYPERLINK("http://www.ncbi.nlm.nih.gov/entrez/query.fcgi?db=gene&amp;cmd=retrieve&amp;dopt=graphics&amp;list_uids=71","71")</f>
        <v>71</v>
      </c>
      <c r="Q76" s="17">
        <v>17</v>
      </c>
      <c r="R76" s="17" t="s">
        <v>2484</v>
      </c>
      <c r="S76" s="17">
        <v>0</v>
      </c>
    </row>
    <row r="77" spans="1:19" x14ac:dyDescent="0.25">
      <c r="A77" s="16" t="s">
        <v>154</v>
      </c>
      <c r="B77" s="17">
        <v>171824</v>
      </c>
      <c r="C77" s="18" t="s">
        <v>155</v>
      </c>
      <c r="D77" s="19">
        <v>21</v>
      </c>
      <c r="E77" s="20">
        <v>0</v>
      </c>
      <c r="F77" s="20">
        <v>0</v>
      </c>
      <c r="G77" s="22">
        <v>21</v>
      </c>
      <c r="H77" s="28">
        <v>4</v>
      </c>
      <c r="I77" s="23">
        <v>12.840487016971545</v>
      </c>
      <c r="J77" s="23">
        <v>8.5322811948676875</v>
      </c>
      <c r="K77" s="17" t="s">
        <v>2485</v>
      </c>
      <c r="L77" s="17" t="s">
        <v>2486</v>
      </c>
      <c r="M77" s="29">
        <v>3.0000000000000001E-45</v>
      </c>
      <c r="N77" s="24" t="s">
        <v>2298</v>
      </c>
      <c r="O77" s="25" t="s">
        <v>2298</v>
      </c>
      <c r="P77" s="26" t="str">
        <f>HYPERLINK("http://www.ncbi.nlm.nih.gov/entrez/query.fcgi?db=gene&amp;cmd=retrieve&amp;dopt=graphics&amp;list_uids=255101","255101")</f>
        <v>255101</v>
      </c>
      <c r="Q77" s="17">
        <v>2</v>
      </c>
      <c r="R77" s="17" t="s">
        <v>2487</v>
      </c>
      <c r="S77" s="17"/>
    </row>
    <row r="78" spans="1:19" x14ac:dyDescent="0.25">
      <c r="A78" s="16" t="s">
        <v>156</v>
      </c>
      <c r="B78" s="17">
        <v>153658</v>
      </c>
      <c r="C78" s="18" t="s">
        <v>157</v>
      </c>
      <c r="D78" s="19">
        <v>21</v>
      </c>
      <c r="E78" s="20">
        <v>0</v>
      </c>
      <c r="F78" s="22">
        <v>16</v>
      </c>
      <c r="G78" s="28">
        <v>3</v>
      </c>
      <c r="H78" s="21">
        <v>7</v>
      </c>
      <c r="I78" s="23">
        <v>7.5696264555268868</v>
      </c>
      <c r="J78" s="23">
        <v>5.1275748839937165</v>
      </c>
      <c r="K78" s="17" t="s">
        <v>2488</v>
      </c>
      <c r="L78" s="17" t="s">
        <v>2489</v>
      </c>
      <c r="M78" s="29">
        <v>1E-59</v>
      </c>
      <c r="N78" s="24" t="s">
        <v>2298</v>
      </c>
      <c r="O78" s="25" t="s">
        <v>2298</v>
      </c>
      <c r="P78" s="26" t="str">
        <f>HYPERLINK("http://www.ncbi.nlm.nih.gov/entrez/query.fcgi?db=gene&amp;cmd=retrieve&amp;dopt=graphics&amp;list_uids=85478","85478")</f>
        <v>85478</v>
      </c>
      <c r="Q78" s="17">
        <v>12</v>
      </c>
      <c r="R78" s="17" t="s">
        <v>2490</v>
      </c>
      <c r="S78" s="17"/>
    </row>
    <row r="79" spans="1:19" x14ac:dyDescent="0.25">
      <c r="A79" s="16" t="s">
        <v>158</v>
      </c>
      <c r="B79" s="17">
        <v>169383</v>
      </c>
      <c r="C79" s="18" t="s">
        <v>159</v>
      </c>
      <c r="D79" s="19">
        <v>21</v>
      </c>
      <c r="E79" s="21">
        <v>8</v>
      </c>
      <c r="F79" s="22">
        <v>13</v>
      </c>
      <c r="G79" s="22">
        <v>16</v>
      </c>
      <c r="H79" s="22">
        <v>14</v>
      </c>
      <c r="I79" s="23"/>
      <c r="J79" s="23"/>
      <c r="K79" s="17" t="s">
        <v>2491</v>
      </c>
      <c r="L79" s="17" t="s">
        <v>2492</v>
      </c>
      <c r="M79" s="29">
        <v>3.0000000000000001E-74</v>
      </c>
      <c r="N79" s="24" t="s">
        <v>2294</v>
      </c>
      <c r="O79" s="25" t="s">
        <v>2298</v>
      </c>
      <c r="P79" s="26" t="str">
        <f>HYPERLINK("http://www.ncbi.nlm.nih.gov/entrez/query.fcgi?db=gene&amp;cmd=retrieve&amp;dopt=graphics&amp;list_uids=7802","7802")</f>
        <v>7802</v>
      </c>
      <c r="Q79" s="17">
        <v>1</v>
      </c>
      <c r="R79" s="17" t="s">
        <v>2493</v>
      </c>
      <c r="S79" s="17"/>
    </row>
    <row r="80" spans="1:19" x14ac:dyDescent="0.25">
      <c r="A80" s="16" t="s">
        <v>160</v>
      </c>
      <c r="B80" s="17">
        <v>162106</v>
      </c>
      <c r="C80" s="18" t="s">
        <v>161</v>
      </c>
      <c r="D80" s="19">
        <v>20</v>
      </c>
      <c r="E80" s="20">
        <v>0</v>
      </c>
      <c r="F80" s="22">
        <v>16</v>
      </c>
      <c r="G80" s="20">
        <v>0</v>
      </c>
      <c r="H80" s="22">
        <v>14</v>
      </c>
      <c r="I80" s="23"/>
      <c r="J80" s="23"/>
      <c r="K80" s="17" t="s">
        <v>2494</v>
      </c>
      <c r="L80" s="17" t="s">
        <v>2495</v>
      </c>
      <c r="M80" s="17">
        <v>0.25</v>
      </c>
      <c r="N80" s="24" t="s">
        <v>2294</v>
      </c>
      <c r="O80" s="25" t="s">
        <v>2294</v>
      </c>
      <c r="P80" s="26" t="str">
        <f>HYPERLINK("http://www.ncbi.nlm.nih.gov/entrez/query.fcgi?db=gene&amp;cmd=retrieve&amp;dopt=graphics&amp;list_uids=389922","389922")</f>
        <v>389922</v>
      </c>
      <c r="Q80" s="17" t="s">
        <v>2496</v>
      </c>
      <c r="R80" s="27" t="s">
        <v>2497</v>
      </c>
      <c r="S80" s="17"/>
    </row>
    <row r="81" spans="1:19" x14ac:dyDescent="0.25">
      <c r="A81" s="16" t="s">
        <v>162</v>
      </c>
      <c r="B81" s="17">
        <v>164270</v>
      </c>
      <c r="C81" s="18" t="s">
        <v>163</v>
      </c>
      <c r="D81" s="19">
        <v>20</v>
      </c>
      <c r="E81" s="28">
        <v>2</v>
      </c>
      <c r="F81" s="22">
        <v>17</v>
      </c>
      <c r="G81" s="21">
        <v>9</v>
      </c>
      <c r="H81" s="22">
        <v>17</v>
      </c>
      <c r="I81" s="23"/>
      <c r="J81" s="23"/>
      <c r="K81" s="17" t="s">
        <v>2498</v>
      </c>
      <c r="L81" s="17" t="s">
        <v>2499</v>
      </c>
      <c r="M81" s="17">
        <v>4.0000000000000001E-3</v>
      </c>
      <c r="N81" s="24" t="s">
        <v>2294</v>
      </c>
      <c r="O81" s="25" t="s">
        <v>2294</v>
      </c>
      <c r="P81" s="26" t="str">
        <f>HYPERLINK("http://www.ncbi.nlm.nih.gov/entrez/query.fcgi?db=gene&amp;cmd=retrieve&amp;dopt=graphics&amp;list_uids=57634","57634")</f>
        <v>57634</v>
      </c>
      <c r="Q81" s="17">
        <v>12</v>
      </c>
      <c r="R81" s="17" t="s">
        <v>2500</v>
      </c>
      <c r="S81" s="17"/>
    </row>
    <row r="82" spans="1:19" x14ac:dyDescent="0.25">
      <c r="A82" s="16" t="s">
        <v>164</v>
      </c>
      <c r="B82" s="17">
        <v>163657</v>
      </c>
      <c r="C82" s="18" t="s">
        <v>165</v>
      </c>
      <c r="D82" s="19">
        <v>20</v>
      </c>
      <c r="E82" s="20">
        <v>0</v>
      </c>
      <c r="F82" s="22">
        <v>18</v>
      </c>
      <c r="G82" s="20">
        <v>0</v>
      </c>
      <c r="H82" s="21">
        <v>9</v>
      </c>
      <c r="I82" s="23">
        <v>5.0906059943280679</v>
      </c>
      <c r="J82" s="23">
        <v>3.8611822023679085</v>
      </c>
      <c r="K82" s="17" t="s">
        <v>2501</v>
      </c>
      <c r="L82" s="17" t="s">
        <v>2502</v>
      </c>
      <c r="M82" s="29">
        <v>9.9999999999999998E-17</v>
      </c>
      <c r="N82" s="24" t="s">
        <v>2298</v>
      </c>
      <c r="O82" s="25" t="s">
        <v>2298</v>
      </c>
      <c r="P82" s="26" t="str">
        <f>HYPERLINK("http://www.ncbi.nlm.nih.gov/entrez/query.fcgi?db=gene&amp;cmd=retrieve&amp;dopt=graphics&amp;list_uids=79846","79846")</f>
        <v>79846</v>
      </c>
      <c r="Q82" s="17">
        <v>7</v>
      </c>
      <c r="R82" s="17" t="s">
        <v>2503</v>
      </c>
      <c r="S82" s="17"/>
    </row>
    <row r="83" spans="1:19" x14ac:dyDescent="0.25">
      <c r="A83" s="16" t="s">
        <v>166</v>
      </c>
      <c r="B83" s="17">
        <v>153027</v>
      </c>
      <c r="C83" s="18" t="s">
        <v>167</v>
      </c>
      <c r="D83" s="19">
        <v>20</v>
      </c>
      <c r="E83" s="21">
        <v>5</v>
      </c>
      <c r="F83" s="22">
        <v>14</v>
      </c>
      <c r="G83" s="28">
        <v>2</v>
      </c>
      <c r="H83" s="22">
        <v>14</v>
      </c>
      <c r="I83" s="23"/>
      <c r="J83" s="23"/>
      <c r="K83" s="17" t="s">
        <v>2504</v>
      </c>
      <c r="L83" s="17" t="s">
        <v>2505</v>
      </c>
      <c r="M83" s="29">
        <v>9.9999999999999996E-82</v>
      </c>
      <c r="N83" s="24" t="s">
        <v>2294</v>
      </c>
      <c r="O83" s="25" t="s">
        <v>2298</v>
      </c>
      <c r="P83" s="26" t="str">
        <f>HYPERLINK("http://www.ncbi.nlm.nih.gov/entrez/query.fcgi?db=gene&amp;cmd=retrieve&amp;dopt=graphics&amp;list_uids=29922","29922")</f>
        <v>29922</v>
      </c>
      <c r="Q83" s="17">
        <v>1</v>
      </c>
      <c r="R83" s="17" t="s">
        <v>2506</v>
      </c>
      <c r="S83" s="29">
        <v>4.0000000000000003E-17</v>
      </c>
    </row>
    <row r="84" spans="1:19" x14ac:dyDescent="0.25">
      <c r="A84" s="16" t="s">
        <v>168</v>
      </c>
      <c r="B84" s="17">
        <v>159506</v>
      </c>
      <c r="C84" s="18" t="s">
        <v>169</v>
      </c>
      <c r="D84" s="19">
        <v>19</v>
      </c>
      <c r="E84" s="20">
        <v>0</v>
      </c>
      <c r="F84" s="22">
        <v>11</v>
      </c>
      <c r="G84" s="28">
        <v>3</v>
      </c>
      <c r="H84" s="22">
        <v>15</v>
      </c>
      <c r="I84" s="23"/>
      <c r="J84" s="23"/>
      <c r="K84" s="17" t="s">
        <v>2507</v>
      </c>
      <c r="L84" s="17" t="s">
        <v>2508</v>
      </c>
      <c r="M84" s="17">
        <v>0.18</v>
      </c>
      <c r="N84" s="24" t="s">
        <v>2294</v>
      </c>
      <c r="O84" s="25" t="s">
        <v>2294</v>
      </c>
      <c r="P84" s="26" t="str">
        <f>HYPERLINK("http://www.ncbi.nlm.nih.gov/entrez/query.fcgi?db=gene&amp;cmd=retrieve&amp;dopt=graphics&amp;list_uids=57584","57584")</f>
        <v>57584</v>
      </c>
      <c r="Q84" s="17">
        <v>10</v>
      </c>
      <c r="R84" s="17" t="s">
        <v>2509</v>
      </c>
      <c r="S84" s="17"/>
    </row>
    <row r="85" spans="1:19" x14ac:dyDescent="0.25">
      <c r="A85" s="16" t="s">
        <v>170</v>
      </c>
      <c r="B85" s="17">
        <v>153157</v>
      </c>
      <c r="C85" s="18" t="s">
        <v>171</v>
      </c>
      <c r="D85" s="19">
        <v>19</v>
      </c>
      <c r="E85" s="20">
        <v>1</v>
      </c>
      <c r="F85" s="20">
        <v>1</v>
      </c>
      <c r="G85" s="22">
        <v>19</v>
      </c>
      <c r="H85" s="28">
        <v>2</v>
      </c>
      <c r="I85" s="23"/>
      <c r="J85" s="23"/>
      <c r="K85" s="17" t="s">
        <v>2510</v>
      </c>
      <c r="L85" s="17" t="s">
        <v>2511</v>
      </c>
      <c r="M85" s="29">
        <v>1E-14</v>
      </c>
      <c r="N85" s="24" t="s">
        <v>2298</v>
      </c>
      <c r="O85" s="25" t="s">
        <v>2298</v>
      </c>
      <c r="P85" s="26" t="str">
        <f>HYPERLINK("http://www.ncbi.nlm.nih.gov/entrez/query.fcgi?db=gene&amp;cmd=retrieve&amp;dopt=graphics&amp;list_uids=118491","118491")</f>
        <v>118491</v>
      </c>
      <c r="Q85" s="17">
        <v>10</v>
      </c>
      <c r="R85" s="17" t="s">
        <v>2512</v>
      </c>
      <c r="S85" s="17"/>
    </row>
    <row r="86" spans="1:19" x14ac:dyDescent="0.25">
      <c r="A86" s="16" t="s">
        <v>172</v>
      </c>
      <c r="B86" s="17">
        <v>157405</v>
      </c>
      <c r="C86" s="18" t="s">
        <v>173</v>
      </c>
      <c r="D86" s="19">
        <v>19</v>
      </c>
      <c r="E86" s="22">
        <v>17</v>
      </c>
      <c r="F86" s="20">
        <v>1</v>
      </c>
      <c r="G86" s="21">
        <v>7</v>
      </c>
      <c r="H86" s="28">
        <v>4</v>
      </c>
      <c r="I86" s="23"/>
      <c r="J86" s="23"/>
      <c r="K86" s="17" t="s">
        <v>2474</v>
      </c>
      <c r="L86" s="17" t="s">
        <v>2475</v>
      </c>
      <c r="M86" s="29">
        <v>9.9999999999999995E-163</v>
      </c>
      <c r="N86" s="24" t="s">
        <v>2294</v>
      </c>
      <c r="O86" s="25" t="s">
        <v>2294</v>
      </c>
      <c r="P86" s="26" t="str">
        <f>HYPERLINK("http://www.ncbi.nlm.nih.gov/entrez/query.fcgi?db=gene&amp;cmd=retrieve&amp;dopt=graphics&amp;list_uids=9371","9371")</f>
        <v>9371</v>
      </c>
      <c r="Q86" s="17">
        <v>20</v>
      </c>
      <c r="R86" s="17" t="s">
        <v>2476</v>
      </c>
      <c r="S86" s="29">
        <v>7.0000000000000003E-74</v>
      </c>
    </row>
    <row r="87" spans="1:19" x14ac:dyDescent="0.25">
      <c r="A87" s="16" t="s">
        <v>174</v>
      </c>
      <c r="B87" s="17">
        <v>157396</v>
      </c>
      <c r="C87" s="18" t="s">
        <v>175</v>
      </c>
      <c r="D87" s="19">
        <v>19</v>
      </c>
      <c r="E87" s="22">
        <v>19</v>
      </c>
      <c r="F87" s="20">
        <v>0</v>
      </c>
      <c r="G87" s="28">
        <v>2</v>
      </c>
      <c r="H87" s="20">
        <v>1</v>
      </c>
      <c r="I87" s="23"/>
      <c r="J87" s="23"/>
      <c r="K87" s="17" t="s">
        <v>2513</v>
      </c>
      <c r="L87" s="17" t="s">
        <v>2514</v>
      </c>
      <c r="M87" s="17">
        <v>0</v>
      </c>
      <c r="N87" s="24" t="s">
        <v>2294</v>
      </c>
      <c r="O87" s="25" t="s">
        <v>2298</v>
      </c>
      <c r="P87" s="26" t="str">
        <f>HYPERLINK("http://www.ncbi.nlm.nih.gov/entrez/query.fcgi?db=gene&amp;cmd=retrieve&amp;dopt=graphics&amp;list_uids=1938","1938")</f>
        <v>1938</v>
      </c>
      <c r="Q87" s="17">
        <v>19</v>
      </c>
      <c r="R87" s="17" t="s">
        <v>2515</v>
      </c>
      <c r="S87" s="17">
        <v>0</v>
      </c>
    </row>
    <row r="88" spans="1:19" x14ac:dyDescent="0.25">
      <c r="A88" s="16" t="s">
        <v>176</v>
      </c>
      <c r="B88" s="17">
        <v>156286</v>
      </c>
      <c r="C88" s="18" t="s">
        <v>177</v>
      </c>
      <c r="D88" s="19">
        <v>18</v>
      </c>
      <c r="E88" s="20">
        <v>1</v>
      </c>
      <c r="F88" s="20">
        <v>0</v>
      </c>
      <c r="G88" s="22">
        <v>16</v>
      </c>
      <c r="H88" s="21">
        <v>10</v>
      </c>
      <c r="I88" s="23">
        <v>-0.54279605197139336</v>
      </c>
      <c r="J88" s="23">
        <v>3.1134265644783836</v>
      </c>
      <c r="K88" s="17" t="s">
        <v>2516</v>
      </c>
      <c r="L88" s="17" t="s">
        <v>2517</v>
      </c>
      <c r="M88" s="17">
        <v>6.9</v>
      </c>
      <c r="N88" s="24" t="s">
        <v>2294</v>
      </c>
      <c r="O88" s="25" t="s">
        <v>2294</v>
      </c>
      <c r="P88" s="26" t="str">
        <f>HYPERLINK("http://www.ncbi.nlm.nih.gov/entrez/query.fcgi?db=gene&amp;cmd=retrieve&amp;dopt=graphics&amp;list_uids=22895","22895")</f>
        <v>22895</v>
      </c>
      <c r="Q88" s="17">
        <v>12</v>
      </c>
      <c r="R88" s="27" t="s">
        <v>2518</v>
      </c>
      <c r="S88" s="17"/>
    </row>
    <row r="89" spans="1:19" x14ac:dyDescent="0.25">
      <c r="A89" s="16" t="s">
        <v>178</v>
      </c>
      <c r="B89" s="17">
        <v>169508</v>
      </c>
      <c r="C89" s="18" t="s">
        <v>179</v>
      </c>
      <c r="D89" s="19">
        <v>18</v>
      </c>
      <c r="E89" s="20">
        <v>1</v>
      </c>
      <c r="F89" s="20">
        <v>0</v>
      </c>
      <c r="G89" s="22">
        <v>18</v>
      </c>
      <c r="H89" s="28">
        <v>2</v>
      </c>
      <c r="I89" s="23"/>
      <c r="J89" s="23"/>
      <c r="K89" s="17" t="s">
        <v>2519</v>
      </c>
      <c r="L89" s="17" t="s">
        <v>2520</v>
      </c>
      <c r="M89" s="17">
        <v>3.8</v>
      </c>
      <c r="N89" s="24" t="s">
        <v>2294</v>
      </c>
      <c r="O89" s="25" t="s">
        <v>2294</v>
      </c>
      <c r="P89" s="26" t="str">
        <f>HYPERLINK("http://www.ncbi.nlm.nih.gov/entrez/query.fcgi?db=gene&amp;cmd=retrieve&amp;dopt=graphics&amp;list_uids=122481","122481")</f>
        <v>122481</v>
      </c>
      <c r="Q89" s="17">
        <v>14</v>
      </c>
      <c r="R89" s="17" t="s">
        <v>2521</v>
      </c>
      <c r="S89" s="17"/>
    </row>
    <row r="90" spans="1:19" x14ac:dyDescent="0.25">
      <c r="A90" s="16" t="s">
        <v>180</v>
      </c>
      <c r="B90" s="17">
        <v>157798</v>
      </c>
      <c r="C90" s="18" t="s">
        <v>181</v>
      </c>
      <c r="D90" s="19">
        <v>18</v>
      </c>
      <c r="E90" s="20">
        <v>0</v>
      </c>
      <c r="F90" s="20">
        <v>0</v>
      </c>
      <c r="G90" s="20">
        <v>0</v>
      </c>
      <c r="H90" s="22">
        <v>18</v>
      </c>
      <c r="I90" s="23"/>
      <c r="J90" s="23"/>
      <c r="K90" s="17" t="s">
        <v>2522</v>
      </c>
      <c r="L90" s="17" t="s">
        <v>2523</v>
      </c>
      <c r="M90" s="29">
        <v>6.0000000000000002E-5</v>
      </c>
      <c r="N90" s="24" t="s">
        <v>2294</v>
      </c>
      <c r="O90" s="25" t="s">
        <v>2294</v>
      </c>
      <c r="P90" s="26" t="str">
        <f>HYPERLINK("http://www.ncbi.nlm.nih.gov/entrez/query.fcgi?db=gene&amp;cmd=retrieve&amp;dopt=graphics&amp;list_uids=84952","84952")</f>
        <v>84952</v>
      </c>
      <c r="Q90" s="17">
        <v>15</v>
      </c>
      <c r="R90" s="17" t="s">
        <v>2524</v>
      </c>
      <c r="S90" s="17"/>
    </row>
    <row r="91" spans="1:19" x14ac:dyDescent="0.25">
      <c r="A91" s="16" t="s">
        <v>182</v>
      </c>
      <c r="B91" s="17">
        <v>171080</v>
      </c>
      <c r="C91" s="18" t="s">
        <v>183</v>
      </c>
      <c r="D91" s="19">
        <v>18</v>
      </c>
      <c r="E91" s="20">
        <v>0</v>
      </c>
      <c r="F91" s="22">
        <v>17</v>
      </c>
      <c r="G91" s="20">
        <v>1</v>
      </c>
      <c r="H91" s="21">
        <v>5</v>
      </c>
      <c r="I91" s="23"/>
      <c r="J91" s="23"/>
      <c r="K91" s="17" t="s">
        <v>2525</v>
      </c>
      <c r="L91" s="17" t="s">
        <v>2526</v>
      </c>
      <c r="M91" s="29">
        <v>6.9999999999999999E-6</v>
      </c>
      <c r="N91" s="24" t="s">
        <v>2294</v>
      </c>
      <c r="O91" s="25" t="s">
        <v>2298</v>
      </c>
      <c r="P91" s="26" t="str">
        <f>HYPERLINK("http://www.ncbi.nlm.nih.gov/entrez/query.fcgi?db=gene&amp;cmd=retrieve&amp;dopt=graphics&amp;list_uids=57653","57653")</f>
        <v>57653</v>
      </c>
      <c r="Q91" s="17">
        <v>9</v>
      </c>
      <c r="R91" s="27" t="s">
        <v>2527</v>
      </c>
      <c r="S91" s="17"/>
    </row>
    <row r="92" spans="1:19" x14ac:dyDescent="0.25">
      <c r="A92" s="16" t="s">
        <v>184</v>
      </c>
      <c r="B92" s="17">
        <v>161791</v>
      </c>
      <c r="C92" s="18" t="s">
        <v>185</v>
      </c>
      <c r="D92" s="19">
        <v>18</v>
      </c>
      <c r="E92" s="20">
        <v>0</v>
      </c>
      <c r="F92" s="22">
        <v>15</v>
      </c>
      <c r="G92" s="20">
        <v>0</v>
      </c>
      <c r="H92" s="21">
        <v>7</v>
      </c>
      <c r="I92" s="23">
        <v>1.7843384482598479</v>
      </c>
      <c r="J92" s="23">
        <v>0.84288119725866828</v>
      </c>
      <c r="K92" s="17" t="s">
        <v>2528</v>
      </c>
      <c r="L92" s="17" t="s">
        <v>2529</v>
      </c>
      <c r="M92" s="29">
        <v>7.0000000000000004E-25</v>
      </c>
      <c r="N92" s="24" t="s">
        <v>2298</v>
      </c>
      <c r="O92" s="25" t="s">
        <v>2298</v>
      </c>
      <c r="P92" s="26" t="str">
        <f>HYPERLINK("http://www.ncbi.nlm.nih.gov/entrez/query.fcgi?db=gene&amp;cmd=retrieve&amp;dopt=graphics&amp;list_uids=85452","85452")</f>
        <v>85452</v>
      </c>
      <c r="Q92" s="17">
        <v>1</v>
      </c>
      <c r="R92" s="27" t="s">
        <v>2530</v>
      </c>
      <c r="S92" s="17"/>
    </row>
    <row r="93" spans="1:19" x14ac:dyDescent="0.25">
      <c r="A93" s="16" t="s">
        <v>186</v>
      </c>
      <c r="B93" s="17">
        <v>171763</v>
      </c>
      <c r="C93" s="18" t="s">
        <v>187</v>
      </c>
      <c r="D93" s="19">
        <v>18</v>
      </c>
      <c r="E93" s="20">
        <v>0</v>
      </c>
      <c r="F93" s="20">
        <v>0</v>
      </c>
      <c r="G93" s="20">
        <v>0</v>
      </c>
      <c r="H93" s="22">
        <v>18</v>
      </c>
      <c r="I93" s="23"/>
      <c r="J93" s="23"/>
      <c r="K93" s="17" t="s">
        <v>2531</v>
      </c>
      <c r="L93" s="17" t="s">
        <v>2532</v>
      </c>
      <c r="M93" s="29">
        <v>5.0000000000000002E-28</v>
      </c>
      <c r="N93" s="24" t="s">
        <v>2294</v>
      </c>
      <c r="O93" s="25" t="s">
        <v>2298</v>
      </c>
      <c r="P93" s="26" t="str">
        <f>HYPERLINK("http://www.ncbi.nlm.nih.gov/entrez/query.fcgi?db=gene&amp;cmd=retrieve&amp;dopt=graphics&amp;list_uids=160762","160762")</f>
        <v>160762</v>
      </c>
      <c r="Q93" s="17">
        <v>12</v>
      </c>
      <c r="R93" s="17" t="s">
        <v>2430</v>
      </c>
      <c r="S93" s="17"/>
    </row>
    <row r="94" spans="1:19" x14ac:dyDescent="0.25">
      <c r="A94" s="16" t="s">
        <v>188</v>
      </c>
      <c r="B94" s="17">
        <v>168312</v>
      </c>
      <c r="C94" s="18" t="s">
        <v>189</v>
      </c>
      <c r="D94" s="19">
        <v>18</v>
      </c>
      <c r="E94" s="20">
        <v>0</v>
      </c>
      <c r="F94" s="20">
        <v>0</v>
      </c>
      <c r="G94" s="22">
        <v>16</v>
      </c>
      <c r="H94" s="21">
        <v>10</v>
      </c>
      <c r="I94" s="23">
        <v>6.0973109097961098</v>
      </c>
      <c r="J94" s="23">
        <v>2.9247898789723474</v>
      </c>
      <c r="K94" s="17" t="s">
        <v>2533</v>
      </c>
      <c r="L94" s="17" t="s">
        <v>2534</v>
      </c>
      <c r="M94" s="29">
        <v>6.0000000000000005E-29</v>
      </c>
      <c r="N94" s="24" t="s">
        <v>2298</v>
      </c>
      <c r="O94" s="25" t="s">
        <v>2298</v>
      </c>
      <c r="P94" s="26" t="str">
        <f>HYPERLINK("http://www.ncbi.nlm.nih.gov/entrez/query.fcgi?db=gene&amp;cmd=retrieve&amp;dopt=graphics&amp;list_uids=146849","146849")</f>
        <v>146849</v>
      </c>
      <c r="Q94" s="17">
        <v>17</v>
      </c>
      <c r="R94" s="17" t="s">
        <v>2388</v>
      </c>
      <c r="S94" s="17"/>
    </row>
    <row r="95" spans="1:19" x14ac:dyDescent="0.25">
      <c r="A95" s="16" t="s">
        <v>190</v>
      </c>
      <c r="B95" s="17">
        <v>155336</v>
      </c>
      <c r="C95" s="18" t="s">
        <v>191</v>
      </c>
      <c r="D95" s="19">
        <v>17</v>
      </c>
      <c r="E95" s="20">
        <v>0</v>
      </c>
      <c r="F95" s="22">
        <v>13</v>
      </c>
      <c r="G95" s="21">
        <v>5</v>
      </c>
      <c r="H95" s="22">
        <v>12</v>
      </c>
      <c r="I95" s="23"/>
      <c r="J95" s="23"/>
      <c r="K95" s="17" t="s">
        <v>2535</v>
      </c>
      <c r="L95" s="17" t="s">
        <v>2536</v>
      </c>
      <c r="M95" s="17">
        <v>0.12</v>
      </c>
      <c r="N95" s="24" t="s">
        <v>2294</v>
      </c>
      <c r="O95" s="25" t="s">
        <v>2294</v>
      </c>
      <c r="P95" s="26" t="str">
        <f>HYPERLINK("http://www.ncbi.nlm.nih.gov/entrez/query.fcgi?db=gene&amp;cmd=retrieve&amp;dopt=graphics&amp;list_uids=22937","22937")</f>
        <v>22937</v>
      </c>
      <c r="Q95" s="17">
        <v>3</v>
      </c>
      <c r="R95" s="17" t="s">
        <v>2382</v>
      </c>
      <c r="S95" s="17"/>
    </row>
    <row r="96" spans="1:19" x14ac:dyDescent="0.25">
      <c r="A96" s="16" t="s">
        <v>192</v>
      </c>
      <c r="B96" s="17">
        <v>171679</v>
      </c>
      <c r="C96" s="18" t="s">
        <v>193</v>
      </c>
      <c r="D96" s="19">
        <v>17</v>
      </c>
      <c r="E96" s="20">
        <v>0</v>
      </c>
      <c r="F96" s="21">
        <v>6</v>
      </c>
      <c r="G96" s="21">
        <v>6</v>
      </c>
      <c r="H96" s="21">
        <v>9</v>
      </c>
      <c r="I96" s="23"/>
      <c r="J96" s="23"/>
      <c r="K96" s="17" t="s">
        <v>2537</v>
      </c>
      <c r="L96" s="17" t="s">
        <v>2538</v>
      </c>
      <c r="M96" s="17">
        <v>1.2E-2</v>
      </c>
      <c r="N96" s="24" t="s">
        <v>2294</v>
      </c>
      <c r="O96" s="25" t="s">
        <v>2294</v>
      </c>
      <c r="P96" s="26" t="str">
        <f>HYPERLINK("http://www.ncbi.nlm.nih.gov/entrez/query.fcgi?db=gene&amp;cmd=retrieve&amp;dopt=graphics&amp;list_uids=27043","27043")</f>
        <v>27043</v>
      </c>
      <c r="Q96" s="17">
        <v>17</v>
      </c>
      <c r="R96" s="17" t="s">
        <v>2539</v>
      </c>
      <c r="S96" s="17"/>
    </row>
    <row r="97" spans="1:19" x14ac:dyDescent="0.25">
      <c r="A97" s="16" t="s">
        <v>194</v>
      </c>
      <c r="B97" s="17">
        <v>163279</v>
      </c>
      <c r="C97" s="18" t="s">
        <v>195</v>
      </c>
      <c r="D97" s="19">
        <v>17</v>
      </c>
      <c r="E97" s="22">
        <v>11</v>
      </c>
      <c r="F97" s="28">
        <v>4</v>
      </c>
      <c r="G97" s="22">
        <v>13</v>
      </c>
      <c r="H97" s="21">
        <v>8</v>
      </c>
      <c r="I97" s="23"/>
      <c r="J97" s="23"/>
      <c r="K97" s="17" t="s">
        <v>2540</v>
      </c>
      <c r="L97" s="17" t="s">
        <v>2541</v>
      </c>
      <c r="M97" s="29">
        <v>1.9999999999999999E-6</v>
      </c>
      <c r="N97" s="24" t="s">
        <v>2294</v>
      </c>
      <c r="O97" s="25" t="s">
        <v>2294</v>
      </c>
      <c r="P97" s="26" t="str">
        <f>HYPERLINK("http://www.ncbi.nlm.nih.gov/entrez/query.fcgi?db=gene&amp;cmd=retrieve&amp;dopt=graphics&amp;list_uids=4744","4744")</f>
        <v>4744</v>
      </c>
      <c r="Q97" s="17">
        <v>22</v>
      </c>
      <c r="R97" s="17" t="s">
        <v>2542</v>
      </c>
      <c r="S97" s="17"/>
    </row>
    <row r="98" spans="1:19" x14ac:dyDescent="0.25">
      <c r="A98" s="16" t="s">
        <v>196</v>
      </c>
      <c r="B98" s="17">
        <v>165606</v>
      </c>
      <c r="C98" s="18" t="s">
        <v>197</v>
      </c>
      <c r="D98" s="19">
        <v>17</v>
      </c>
      <c r="E98" s="28">
        <v>2</v>
      </c>
      <c r="F98" s="22">
        <v>12</v>
      </c>
      <c r="G98" s="28">
        <v>4</v>
      </c>
      <c r="H98" s="22">
        <v>14</v>
      </c>
      <c r="I98" s="23"/>
      <c r="J98" s="23"/>
      <c r="K98" s="17" t="s">
        <v>2543</v>
      </c>
      <c r="L98" s="17" t="s">
        <v>2544</v>
      </c>
      <c r="M98" s="29">
        <v>1.0000000000000001E-18</v>
      </c>
      <c r="N98" s="24" t="s">
        <v>2294</v>
      </c>
      <c r="O98" s="25" t="s">
        <v>2298</v>
      </c>
      <c r="P98" s="26" t="str">
        <f>HYPERLINK("http://www.ncbi.nlm.nih.gov/entrez/query.fcgi?db=gene&amp;cmd=retrieve&amp;dopt=graphics&amp;list_uids=221421","221421")</f>
        <v>221421</v>
      </c>
      <c r="Q98" s="17" t="s">
        <v>2329</v>
      </c>
      <c r="R98" s="17" t="s">
        <v>2545</v>
      </c>
      <c r="S98" s="17"/>
    </row>
    <row r="99" spans="1:19" x14ac:dyDescent="0.25">
      <c r="A99" s="16" t="s">
        <v>198</v>
      </c>
      <c r="B99" s="17">
        <v>166958</v>
      </c>
      <c r="C99" s="18" t="s">
        <v>199</v>
      </c>
      <c r="D99" s="19">
        <v>17</v>
      </c>
      <c r="E99" s="21">
        <v>6</v>
      </c>
      <c r="F99" s="28">
        <v>3</v>
      </c>
      <c r="G99" s="22">
        <v>12</v>
      </c>
      <c r="H99" s="21">
        <v>8</v>
      </c>
      <c r="I99" s="23">
        <v>0.20885308860684951</v>
      </c>
      <c r="J99" s="23">
        <v>0.48180397596232549</v>
      </c>
      <c r="K99" s="17" t="s">
        <v>2546</v>
      </c>
      <c r="L99" s="17" t="s">
        <v>2547</v>
      </c>
      <c r="M99" s="29">
        <v>9.9999999999999997E-155</v>
      </c>
      <c r="N99" s="24" t="s">
        <v>2294</v>
      </c>
      <c r="O99" s="25" t="s">
        <v>2294</v>
      </c>
      <c r="P99" s="26" t="str">
        <f>HYPERLINK("http://www.ncbi.nlm.nih.gov/entrez/query.fcgi?db=gene&amp;cmd=retrieve&amp;dopt=graphics&amp;list_uids=490","490")</f>
        <v>490</v>
      </c>
      <c r="Q99" s="17">
        <v>12</v>
      </c>
      <c r="R99" s="17" t="s">
        <v>2548</v>
      </c>
      <c r="S99" s="29">
        <v>9.9999999999999992E-164</v>
      </c>
    </row>
    <row r="100" spans="1:19" x14ac:dyDescent="0.25">
      <c r="A100" s="16" t="s">
        <v>200</v>
      </c>
      <c r="B100" s="17">
        <v>168243</v>
      </c>
      <c r="C100" s="18" t="s">
        <v>201</v>
      </c>
      <c r="D100" s="19">
        <v>17</v>
      </c>
      <c r="E100" s="22">
        <v>17</v>
      </c>
      <c r="F100" s="20">
        <v>0</v>
      </c>
      <c r="G100" s="20">
        <v>0</v>
      </c>
      <c r="H100" s="20">
        <v>1</v>
      </c>
      <c r="I100" s="23">
        <v>3.7844117458403486</v>
      </c>
      <c r="J100" s="23">
        <v>1.9428249679899947</v>
      </c>
      <c r="K100" s="17" t="s">
        <v>2549</v>
      </c>
      <c r="L100" s="17" t="s">
        <v>2550</v>
      </c>
      <c r="M100" s="17">
        <v>0</v>
      </c>
      <c r="N100" s="24" t="s">
        <v>2294</v>
      </c>
      <c r="O100" s="25" t="s">
        <v>2298</v>
      </c>
      <c r="P100" s="26" t="str">
        <f>HYPERLINK("http://www.ncbi.nlm.nih.gov/entrez/query.fcgi?db=gene&amp;cmd=retrieve&amp;dopt=graphics&amp;list_uids=9742","9742")</f>
        <v>9742</v>
      </c>
      <c r="Q100" s="17">
        <v>16</v>
      </c>
      <c r="R100" s="17" t="s">
        <v>2551</v>
      </c>
      <c r="S100" s="17"/>
    </row>
    <row r="101" spans="1:19" x14ac:dyDescent="0.25">
      <c r="A101" s="16" t="s">
        <v>202</v>
      </c>
      <c r="B101" s="17">
        <v>158803</v>
      </c>
      <c r="C101" s="18" t="s">
        <v>203</v>
      </c>
      <c r="D101" s="19">
        <v>16</v>
      </c>
      <c r="E101" s="20">
        <v>0</v>
      </c>
      <c r="F101" s="22">
        <v>13</v>
      </c>
      <c r="G101" s="20">
        <v>0</v>
      </c>
      <c r="H101" s="21">
        <v>10</v>
      </c>
      <c r="I101" s="23"/>
      <c r="J101" s="23"/>
      <c r="K101" s="17" t="s">
        <v>2552</v>
      </c>
      <c r="L101" s="17" t="s">
        <v>2553</v>
      </c>
      <c r="M101" s="29">
        <v>2.9999999999999997E-4</v>
      </c>
      <c r="N101" s="24" t="s">
        <v>2294</v>
      </c>
      <c r="O101" s="25" t="s">
        <v>2294</v>
      </c>
      <c r="P101" s="26" t="str">
        <f>HYPERLINK("http://www.ncbi.nlm.nih.gov/entrez/query.fcgi?db=gene&amp;cmd=retrieve&amp;dopt=graphics&amp;list_uids=9940","9940")</f>
        <v>9940</v>
      </c>
      <c r="Q101" s="17">
        <v>3</v>
      </c>
      <c r="R101" s="17" t="s">
        <v>2554</v>
      </c>
      <c r="S101" s="17"/>
    </row>
    <row r="102" spans="1:19" x14ac:dyDescent="0.25">
      <c r="A102" s="16" t="s">
        <v>204</v>
      </c>
      <c r="B102" s="17">
        <v>158863</v>
      </c>
      <c r="C102" s="18" t="s">
        <v>205</v>
      </c>
      <c r="D102" s="19">
        <v>16</v>
      </c>
      <c r="E102" s="22">
        <v>16</v>
      </c>
      <c r="F102" s="20">
        <v>0</v>
      </c>
      <c r="G102" s="28">
        <v>2</v>
      </c>
      <c r="H102" s="20">
        <v>0</v>
      </c>
      <c r="I102" s="23">
        <v>4.312222979546541</v>
      </c>
      <c r="J102" s="23">
        <v>0.64850163002844119</v>
      </c>
      <c r="K102" s="17" t="s">
        <v>2555</v>
      </c>
      <c r="L102" s="17" t="s">
        <v>2556</v>
      </c>
      <c r="M102" s="29">
        <v>8.9999999999999999E-11</v>
      </c>
      <c r="N102" s="24" t="s">
        <v>2298</v>
      </c>
      <c r="O102" s="25" t="s">
        <v>2298</v>
      </c>
      <c r="P102" s="26" t="str">
        <f>HYPERLINK("http://www.ncbi.nlm.nih.gov/entrez/query.fcgi?db=gene&amp;cmd=retrieve&amp;dopt=graphics&amp;list_uids=23059","23059")</f>
        <v>23059</v>
      </c>
      <c r="Q102" s="17">
        <v>16</v>
      </c>
      <c r="R102" s="17" t="s">
        <v>2551</v>
      </c>
      <c r="S102" s="17"/>
    </row>
    <row r="103" spans="1:19" x14ac:dyDescent="0.25">
      <c r="A103" s="16" t="s">
        <v>206</v>
      </c>
      <c r="B103" s="17">
        <v>165537</v>
      </c>
      <c r="C103" s="18" t="s">
        <v>207</v>
      </c>
      <c r="D103" s="19">
        <v>16</v>
      </c>
      <c r="E103" s="20">
        <v>0</v>
      </c>
      <c r="F103" s="22">
        <v>14</v>
      </c>
      <c r="G103" s="20">
        <v>0</v>
      </c>
      <c r="H103" s="21">
        <v>5</v>
      </c>
      <c r="I103" s="23">
        <v>1.8016004756710917</v>
      </c>
      <c r="J103" s="23">
        <v>0.81545263391296818</v>
      </c>
      <c r="K103" s="17" t="s">
        <v>2557</v>
      </c>
      <c r="L103" s="17" t="s">
        <v>2558</v>
      </c>
      <c r="M103" s="29">
        <v>7.0000000000000003E-17</v>
      </c>
      <c r="N103" s="24" t="s">
        <v>2298</v>
      </c>
      <c r="O103" s="25" t="s">
        <v>2298</v>
      </c>
      <c r="P103" s="26" t="str">
        <f>HYPERLINK("http://www.ncbi.nlm.nih.gov/entrez/query.fcgi?db=gene&amp;cmd=retrieve&amp;dopt=graphics&amp;list_uids=79781","79781")</f>
        <v>79781</v>
      </c>
      <c r="Q103" s="17">
        <v>2</v>
      </c>
      <c r="R103" s="17" t="s">
        <v>2559</v>
      </c>
      <c r="S103" s="17"/>
    </row>
    <row r="104" spans="1:19" x14ac:dyDescent="0.25">
      <c r="A104" s="16" t="s">
        <v>208</v>
      </c>
      <c r="B104" s="17">
        <v>152382</v>
      </c>
      <c r="C104" s="18" t="s">
        <v>209</v>
      </c>
      <c r="D104" s="19">
        <v>16</v>
      </c>
      <c r="E104" s="22">
        <v>16</v>
      </c>
      <c r="F104" s="20">
        <v>0</v>
      </c>
      <c r="G104" s="28">
        <v>2</v>
      </c>
      <c r="H104" s="20">
        <v>1</v>
      </c>
      <c r="I104" s="23">
        <v>-0.77590825244729755</v>
      </c>
      <c r="J104" s="23">
        <v>0.55768935418243926</v>
      </c>
      <c r="K104" s="17" t="s">
        <v>2560</v>
      </c>
      <c r="L104" s="17" t="s">
        <v>2561</v>
      </c>
      <c r="M104" s="29">
        <v>2.0000000000000001E-25</v>
      </c>
      <c r="N104" s="24" t="s">
        <v>2298</v>
      </c>
      <c r="O104" s="25" t="s">
        <v>2294</v>
      </c>
      <c r="P104" s="26" t="str">
        <f>HYPERLINK("http://www.ncbi.nlm.nih.gov/entrez/query.fcgi?db=gene&amp;cmd=retrieve&amp;dopt=graphics&amp;list_uids=288","288")</f>
        <v>288</v>
      </c>
      <c r="Q104" s="17">
        <v>10</v>
      </c>
      <c r="R104" s="17" t="s">
        <v>2562</v>
      </c>
      <c r="S104" s="29">
        <v>8.9999999999999996E-12</v>
      </c>
    </row>
    <row r="105" spans="1:19" x14ac:dyDescent="0.25">
      <c r="A105" s="16" t="s">
        <v>210</v>
      </c>
      <c r="B105" s="17">
        <v>164561</v>
      </c>
      <c r="C105" s="18" t="s">
        <v>211</v>
      </c>
      <c r="D105" s="19">
        <v>16</v>
      </c>
      <c r="E105" s="20">
        <v>0</v>
      </c>
      <c r="F105" s="22">
        <v>14</v>
      </c>
      <c r="G105" s="20">
        <v>1</v>
      </c>
      <c r="H105" s="28">
        <v>4</v>
      </c>
      <c r="I105" s="23">
        <v>4.7211577019812596</v>
      </c>
      <c r="J105" s="23">
        <v>4.5101705651609905</v>
      </c>
      <c r="K105" s="17" t="s">
        <v>2563</v>
      </c>
      <c r="L105" s="17" t="s">
        <v>2564</v>
      </c>
      <c r="M105" s="29">
        <v>4.0000000000000001E-58</v>
      </c>
      <c r="N105" s="24" t="s">
        <v>2298</v>
      </c>
      <c r="O105" s="25" t="s">
        <v>2298</v>
      </c>
      <c r="P105" s="26" t="str">
        <f>HYPERLINK("http://www.ncbi.nlm.nih.gov/entrez/query.fcgi?db=gene&amp;cmd=retrieve&amp;dopt=graphics&amp;list_uids=144406","144406")</f>
        <v>144406</v>
      </c>
      <c r="Q105" s="17">
        <v>12</v>
      </c>
      <c r="R105" s="17" t="s">
        <v>2565</v>
      </c>
      <c r="S105" s="17"/>
    </row>
    <row r="106" spans="1:19" x14ac:dyDescent="0.25">
      <c r="A106" s="16" t="s">
        <v>212</v>
      </c>
      <c r="B106" s="17">
        <v>155586</v>
      </c>
      <c r="C106" s="18" t="s">
        <v>213</v>
      </c>
      <c r="D106" s="19">
        <v>16</v>
      </c>
      <c r="E106" s="20">
        <v>0</v>
      </c>
      <c r="F106" s="22">
        <v>13</v>
      </c>
      <c r="G106" s="28">
        <v>3</v>
      </c>
      <c r="H106" s="21">
        <v>6</v>
      </c>
      <c r="I106" s="23"/>
      <c r="J106" s="23"/>
      <c r="K106" s="17" t="s">
        <v>2566</v>
      </c>
      <c r="L106" s="17" t="s">
        <v>2567</v>
      </c>
      <c r="M106" s="29">
        <v>9.9999999999999993E-125</v>
      </c>
      <c r="N106" s="24" t="s">
        <v>2294</v>
      </c>
      <c r="O106" s="25" t="s">
        <v>2298</v>
      </c>
      <c r="P106" s="26" t="str">
        <f>HYPERLINK("http://www.ncbi.nlm.nih.gov/entrez/query.fcgi?db=gene&amp;cmd=retrieve&amp;dopt=graphics&amp;list_uids=2622","2622")</f>
        <v>2622</v>
      </c>
      <c r="Q106" s="17">
        <v>16</v>
      </c>
      <c r="R106" s="17" t="s">
        <v>2568</v>
      </c>
      <c r="S106" s="17"/>
    </row>
    <row r="107" spans="1:19" x14ac:dyDescent="0.25">
      <c r="A107" s="16" t="s">
        <v>214</v>
      </c>
      <c r="B107" s="17">
        <v>153826</v>
      </c>
      <c r="C107" s="18" t="s">
        <v>215</v>
      </c>
      <c r="D107" s="19">
        <v>16</v>
      </c>
      <c r="E107" s="22">
        <v>15</v>
      </c>
      <c r="F107" s="20">
        <v>0</v>
      </c>
      <c r="G107" s="20">
        <v>1</v>
      </c>
      <c r="H107" s="20">
        <v>1</v>
      </c>
      <c r="I107" s="23">
        <v>5.9250156795683395</v>
      </c>
      <c r="J107" s="23">
        <v>4.2941230191705424</v>
      </c>
      <c r="K107" s="17" t="s">
        <v>2569</v>
      </c>
      <c r="L107" s="17" t="s">
        <v>2570</v>
      </c>
      <c r="M107" s="17">
        <v>0</v>
      </c>
      <c r="N107" s="24" t="s">
        <v>2298</v>
      </c>
      <c r="O107" s="25" t="s">
        <v>2298</v>
      </c>
      <c r="P107" s="26" t="str">
        <f>HYPERLINK("http://www.ncbi.nlm.nih.gov/entrez/query.fcgi?db=gene&amp;cmd=retrieve&amp;dopt=graphics&amp;list_uids=55764","55764")</f>
        <v>55764</v>
      </c>
      <c r="Q107" s="17">
        <v>3</v>
      </c>
      <c r="R107" s="17" t="s">
        <v>2571</v>
      </c>
      <c r="S107" s="17"/>
    </row>
    <row r="108" spans="1:19" x14ac:dyDescent="0.25">
      <c r="A108" s="16" t="s">
        <v>216</v>
      </c>
      <c r="B108" s="17">
        <v>153592</v>
      </c>
      <c r="C108" s="18" t="s">
        <v>217</v>
      </c>
      <c r="D108" s="19">
        <v>15</v>
      </c>
      <c r="E108" s="20">
        <v>0</v>
      </c>
      <c r="F108" s="21">
        <v>6</v>
      </c>
      <c r="G108" s="20">
        <v>0</v>
      </c>
      <c r="H108" s="22">
        <v>14</v>
      </c>
      <c r="I108" s="23"/>
      <c r="J108" s="23"/>
      <c r="K108" s="17" t="s">
        <v>2572</v>
      </c>
      <c r="L108" s="17" t="s">
        <v>2573</v>
      </c>
      <c r="M108" s="17">
        <v>9.6999999999999993</v>
      </c>
      <c r="N108" s="24" t="s">
        <v>2294</v>
      </c>
      <c r="O108" s="25" t="s">
        <v>2294</v>
      </c>
      <c r="P108" s="26" t="str">
        <f>HYPERLINK("http://www.ncbi.nlm.nih.gov/entrez/query.fcgi?db=gene&amp;cmd=retrieve&amp;dopt=graphics&amp;list_uids=55209","55209")</f>
        <v>55209</v>
      </c>
      <c r="Q108" s="17">
        <v>3</v>
      </c>
      <c r="R108" s="27" t="s">
        <v>2574</v>
      </c>
      <c r="S108" s="17"/>
    </row>
    <row r="109" spans="1:19" x14ac:dyDescent="0.25">
      <c r="A109" s="16" t="s">
        <v>218</v>
      </c>
      <c r="B109" s="17">
        <v>158643</v>
      </c>
      <c r="C109" s="18" t="s">
        <v>219</v>
      </c>
      <c r="D109" s="19">
        <v>15</v>
      </c>
      <c r="E109" s="20">
        <v>0</v>
      </c>
      <c r="F109" s="22">
        <v>12</v>
      </c>
      <c r="G109" s="20">
        <v>0</v>
      </c>
      <c r="H109" s="28">
        <v>4</v>
      </c>
      <c r="I109" s="23"/>
      <c r="J109" s="23"/>
      <c r="K109" s="17" t="s">
        <v>2575</v>
      </c>
      <c r="L109" s="17" t="s">
        <v>2576</v>
      </c>
      <c r="M109" s="17">
        <v>2.7</v>
      </c>
      <c r="N109" s="24" t="s">
        <v>2294</v>
      </c>
      <c r="O109" s="25" t="s">
        <v>2294</v>
      </c>
      <c r="P109" s="26" t="str">
        <f>HYPERLINK("http://www.ncbi.nlm.nih.gov/entrez/query.fcgi?db=gene&amp;cmd=retrieve&amp;dopt=graphics&amp;list_uids=9162","9162")</f>
        <v>9162</v>
      </c>
      <c r="Q109" s="17">
        <v>7</v>
      </c>
      <c r="R109" s="17" t="s">
        <v>2577</v>
      </c>
      <c r="S109" s="17"/>
    </row>
    <row r="110" spans="1:19" x14ac:dyDescent="0.25">
      <c r="A110" s="16" t="s">
        <v>220</v>
      </c>
      <c r="B110" s="17">
        <v>159080</v>
      </c>
      <c r="C110" s="18" t="s">
        <v>221</v>
      </c>
      <c r="D110" s="19">
        <v>15</v>
      </c>
      <c r="E110" s="22">
        <v>15</v>
      </c>
      <c r="F110" s="20">
        <v>0</v>
      </c>
      <c r="G110" s="20">
        <v>0</v>
      </c>
      <c r="H110" s="20">
        <v>0</v>
      </c>
      <c r="I110" s="23"/>
      <c r="J110" s="23"/>
      <c r="K110" s="17" t="s">
        <v>2578</v>
      </c>
      <c r="L110" s="17" t="s">
        <v>2579</v>
      </c>
      <c r="M110" s="17">
        <v>2.2000000000000002</v>
      </c>
      <c r="N110" s="24" t="s">
        <v>2294</v>
      </c>
      <c r="O110" s="25" t="s">
        <v>2294</v>
      </c>
      <c r="P110" s="26" t="str">
        <f>HYPERLINK("http://www.ncbi.nlm.nih.gov/entrez/query.fcgi?db=gene&amp;cmd=retrieve&amp;dopt=graphics&amp;list_uids=6809","6809")</f>
        <v>6809</v>
      </c>
      <c r="Q110" s="17">
        <v>11</v>
      </c>
      <c r="R110" s="17" t="s">
        <v>2580</v>
      </c>
      <c r="S110" s="17"/>
    </row>
    <row r="111" spans="1:19" x14ac:dyDescent="0.25">
      <c r="A111" s="16" t="s">
        <v>222</v>
      </c>
      <c r="B111" s="17">
        <v>169998</v>
      </c>
      <c r="C111" s="18" t="s">
        <v>223</v>
      </c>
      <c r="D111" s="19">
        <v>15</v>
      </c>
      <c r="E111" s="21">
        <v>5</v>
      </c>
      <c r="F111" s="22">
        <v>12</v>
      </c>
      <c r="G111" s="21">
        <v>5</v>
      </c>
      <c r="H111" s="21">
        <v>10</v>
      </c>
      <c r="I111" s="23"/>
      <c r="J111" s="23"/>
      <c r="K111" s="17" t="s">
        <v>2581</v>
      </c>
      <c r="L111" s="17" t="s">
        <v>2582</v>
      </c>
      <c r="M111" s="17">
        <v>0.82</v>
      </c>
      <c r="N111" s="24" t="s">
        <v>2294</v>
      </c>
      <c r="O111" s="25" t="s">
        <v>2294</v>
      </c>
      <c r="P111" s="26" t="str">
        <f>HYPERLINK("http://www.ncbi.nlm.nih.gov/entrez/query.fcgi?db=gene&amp;cmd=retrieve&amp;dopt=graphics&amp;list_uids=10885","10885")</f>
        <v>10885</v>
      </c>
      <c r="Q111" s="17">
        <v>1</v>
      </c>
      <c r="R111" s="17" t="s">
        <v>2583</v>
      </c>
      <c r="S111" s="29">
        <v>5.0000000000000004E-19</v>
      </c>
    </row>
    <row r="112" spans="1:19" x14ac:dyDescent="0.25">
      <c r="A112" s="16" t="s">
        <v>224</v>
      </c>
      <c r="B112" s="17">
        <v>166534</v>
      </c>
      <c r="C112" s="18" t="s">
        <v>225</v>
      </c>
      <c r="D112" s="19">
        <v>15</v>
      </c>
      <c r="E112" s="20">
        <v>0</v>
      </c>
      <c r="F112" s="22">
        <v>11</v>
      </c>
      <c r="G112" s="20">
        <v>0</v>
      </c>
      <c r="H112" s="21">
        <v>6</v>
      </c>
      <c r="I112" s="23"/>
      <c r="J112" s="23"/>
      <c r="K112" s="17" t="s">
        <v>2584</v>
      </c>
      <c r="L112" s="17" t="s">
        <v>2585</v>
      </c>
      <c r="M112" s="17">
        <v>0.4</v>
      </c>
      <c r="N112" s="24" t="s">
        <v>2294</v>
      </c>
      <c r="O112" s="25" t="s">
        <v>2294</v>
      </c>
      <c r="P112" s="26" t="str">
        <f>HYPERLINK("http://www.ncbi.nlm.nih.gov/entrez/query.fcgi?db=gene&amp;cmd=retrieve&amp;dopt=graphics&amp;list_uids=387915","387915")</f>
        <v>387915</v>
      </c>
      <c r="Q112" s="17">
        <v>13</v>
      </c>
      <c r="R112" s="27" t="s">
        <v>2586</v>
      </c>
      <c r="S112" s="17"/>
    </row>
    <row r="113" spans="1:19" x14ac:dyDescent="0.25">
      <c r="A113" s="16" t="s">
        <v>226</v>
      </c>
      <c r="B113" s="17">
        <v>161556</v>
      </c>
      <c r="C113" s="18" t="s">
        <v>227</v>
      </c>
      <c r="D113" s="19">
        <v>15</v>
      </c>
      <c r="E113" s="20">
        <v>0</v>
      </c>
      <c r="F113" s="21">
        <v>10</v>
      </c>
      <c r="G113" s="20">
        <v>1</v>
      </c>
      <c r="H113" s="22">
        <v>12</v>
      </c>
      <c r="I113" s="23"/>
      <c r="J113" s="23"/>
      <c r="K113" s="17" t="s">
        <v>2587</v>
      </c>
      <c r="L113" s="17" t="s">
        <v>2588</v>
      </c>
      <c r="M113" s="17">
        <v>0.22</v>
      </c>
      <c r="N113" s="24" t="s">
        <v>2294</v>
      </c>
      <c r="O113" s="25" t="s">
        <v>2294</v>
      </c>
      <c r="P113" s="26" t="str">
        <f>HYPERLINK("http://www.ncbi.nlm.nih.gov/entrez/query.fcgi?db=gene&amp;cmd=retrieve&amp;dopt=graphics&amp;list_uids=51729","51729")</f>
        <v>51729</v>
      </c>
      <c r="Q113" s="17">
        <v>12</v>
      </c>
      <c r="R113" s="17" t="s">
        <v>2589</v>
      </c>
      <c r="S113" s="17"/>
    </row>
    <row r="114" spans="1:19" x14ac:dyDescent="0.25">
      <c r="A114" s="16" t="s">
        <v>228</v>
      </c>
      <c r="B114" s="17">
        <v>169069</v>
      </c>
      <c r="C114" s="18" t="s">
        <v>229</v>
      </c>
      <c r="D114" s="19">
        <v>15</v>
      </c>
      <c r="E114" s="20">
        <v>1</v>
      </c>
      <c r="F114" s="20">
        <v>0</v>
      </c>
      <c r="G114" s="22">
        <v>14</v>
      </c>
      <c r="H114" s="21">
        <v>9</v>
      </c>
      <c r="I114" s="23">
        <v>3.8950233003876598</v>
      </c>
      <c r="J114" s="23">
        <v>1.989339423073851</v>
      </c>
      <c r="K114" s="17" t="s">
        <v>2590</v>
      </c>
      <c r="L114" s="17" t="s">
        <v>2591</v>
      </c>
      <c r="M114" s="17">
        <v>8.2000000000000003E-2</v>
      </c>
      <c r="N114" s="24" t="s">
        <v>2294</v>
      </c>
      <c r="O114" s="25" t="s">
        <v>2294</v>
      </c>
      <c r="P114" s="26" t="str">
        <f>HYPERLINK("http://www.ncbi.nlm.nih.gov/entrez/query.fcgi?db=gene&amp;cmd=retrieve&amp;dopt=graphics&amp;list_uids=56897","56897")</f>
        <v>56897</v>
      </c>
      <c r="Q114" s="17" t="s">
        <v>2329</v>
      </c>
      <c r="R114" s="17" t="s">
        <v>2592</v>
      </c>
      <c r="S114" s="17"/>
    </row>
    <row r="115" spans="1:19" x14ac:dyDescent="0.25">
      <c r="A115" s="16" t="s">
        <v>230</v>
      </c>
      <c r="B115" s="17">
        <v>170602</v>
      </c>
      <c r="C115" s="18" t="s">
        <v>231</v>
      </c>
      <c r="D115" s="19">
        <v>15</v>
      </c>
      <c r="E115" s="20">
        <v>0</v>
      </c>
      <c r="F115" s="28">
        <v>2</v>
      </c>
      <c r="G115" s="22">
        <v>13</v>
      </c>
      <c r="H115" s="28">
        <v>4</v>
      </c>
      <c r="I115" s="23"/>
      <c r="J115" s="23"/>
      <c r="K115" s="17" t="s">
        <v>2593</v>
      </c>
      <c r="L115" s="17" t="s">
        <v>2594</v>
      </c>
      <c r="M115" s="17">
        <v>0.06</v>
      </c>
      <c r="N115" s="24" t="s">
        <v>2294</v>
      </c>
      <c r="O115" s="25" t="s">
        <v>2298</v>
      </c>
      <c r="P115" s="26" t="str">
        <f>HYPERLINK("http://www.ncbi.nlm.nih.gov/entrez/query.fcgi?db=gene&amp;cmd=retrieve&amp;dopt=graphics&amp;list_uids=55259","55259")</f>
        <v>55259</v>
      </c>
      <c r="Q115" s="17">
        <v>12</v>
      </c>
      <c r="R115" s="17" t="s">
        <v>2595</v>
      </c>
      <c r="S115" s="17"/>
    </row>
    <row r="116" spans="1:19" x14ac:dyDescent="0.25">
      <c r="A116" s="16" t="s">
        <v>232</v>
      </c>
      <c r="B116" s="17">
        <v>155801</v>
      </c>
      <c r="C116" s="18" t="s">
        <v>233</v>
      </c>
      <c r="D116" s="19">
        <v>15</v>
      </c>
      <c r="E116" s="28">
        <v>2</v>
      </c>
      <c r="F116" s="22">
        <v>11</v>
      </c>
      <c r="G116" s="21">
        <v>5</v>
      </c>
      <c r="H116" s="22">
        <v>12</v>
      </c>
      <c r="I116" s="23"/>
      <c r="J116" s="23"/>
      <c r="K116" s="17" t="s">
        <v>2596</v>
      </c>
      <c r="L116" s="17" t="s">
        <v>2597</v>
      </c>
      <c r="M116" s="17">
        <v>4.0000000000000001E-3</v>
      </c>
      <c r="N116" s="24" t="s">
        <v>2294</v>
      </c>
      <c r="O116" s="25" t="s">
        <v>2294</v>
      </c>
      <c r="P116" s="26" t="str">
        <f>HYPERLINK("http://www.ncbi.nlm.nih.gov/entrez/query.fcgi?db=gene&amp;cmd=retrieve&amp;dopt=graphics&amp;list_uids=7125","7125")</f>
        <v>7125</v>
      </c>
      <c r="Q116" s="17">
        <v>20</v>
      </c>
      <c r="R116" s="17" t="s">
        <v>2598</v>
      </c>
      <c r="S116" s="17"/>
    </row>
    <row r="117" spans="1:19" x14ac:dyDescent="0.25">
      <c r="A117" s="16" t="s">
        <v>234</v>
      </c>
      <c r="B117" s="17">
        <v>171223</v>
      </c>
      <c r="C117" s="18" t="s">
        <v>235</v>
      </c>
      <c r="D117" s="19">
        <v>15</v>
      </c>
      <c r="E117" s="28">
        <v>2</v>
      </c>
      <c r="F117" s="20">
        <v>0</v>
      </c>
      <c r="G117" s="22">
        <v>15</v>
      </c>
      <c r="H117" s="20">
        <v>1</v>
      </c>
      <c r="I117" s="23"/>
      <c r="J117" s="23"/>
      <c r="K117" s="17" t="s">
        <v>2599</v>
      </c>
      <c r="L117" s="17" t="s">
        <v>2600</v>
      </c>
      <c r="M117" s="29">
        <v>2.9999999999999997E-4</v>
      </c>
      <c r="N117" s="24" t="s">
        <v>2294</v>
      </c>
      <c r="O117" s="25" t="s">
        <v>2294</v>
      </c>
      <c r="P117" s="26" t="str">
        <f>HYPERLINK("http://www.ncbi.nlm.nih.gov/entrez/query.fcgi?db=gene&amp;cmd=retrieve&amp;dopt=graphics&amp;list_uids=160851","160851")</f>
        <v>160851</v>
      </c>
      <c r="Q117" s="17">
        <v>13</v>
      </c>
      <c r="R117" s="17" t="s">
        <v>2601</v>
      </c>
      <c r="S117" s="17"/>
    </row>
    <row r="118" spans="1:19" x14ac:dyDescent="0.25">
      <c r="A118" s="16" t="s">
        <v>236</v>
      </c>
      <c r="B118" s="17">
        <v>165101</v>
      </c>
      <c r="C118" s="18" t="s">
        <v>237</v>
      </c>
      <c r="D118" s="19">
        <v>15</v>
      </c>
      <c r="E118" s="20">
        <v>0</v>
      </c>
      <c r="F118" s="22">
        <v>12</v>
      </c>
      <c r="G118" s="20">
        <v>0</v>
      </c>
      <c r="H118" s="21">
        <v>7</v>
      </c>
      <c r="I118" s="23"/>
      <c r="J118" s="23"/>
      <c r="K118" s="17" t="s">
        <v>2394</v>
      </c>
      <c r="L118" s="17" t="s">
        <v>2395</v>
      </c>
      <c r="M118" s="29">
        <v>2.0000000000000001E-4</v>
      </c>
      <c r="N118" s="24" t="s">
        <v>2294</v>
      </c>
      <c r="O118" s="25" t="s">
        <v>2294</v>
      </c>
      <c r="P118" s="26" t="str">
        <f>HYPERLINK("http://www.ncbi.nlm.nih.gov/entrez/query.fcgi?db=gene&amp;cmd=retrieve&amp;dopt=graphics&amp;list_uids=5339","5339")</f>
        <v>5339</v>
      </c>
      <c r="Q118" s="17">
        <v>8</v>
      </c>
      <c r="R118" s="17" t="s">
        <v>2396</v>
      </c>
      <c r="S118" s="17"/>
    </row>
    <row r="119" spans="1:19" x14ac:dyDescent="0.25">
      <c r="A119" s="16" t="s">
        <v>238</v>
      </c>
      <c r="B119" s="17">
        <v>155471</v>
      </c>
      <c r="C119" s="18" t="s">
        <v>239</v>
      </c>
      <c r="D119" s="19">
        <v>15</v>
      </c>
      <c r="E119" s="20">
        <v>0</v>
      </c>
      <c r="F119" s="22">
        <v>11</v>
      </c>
      <c r="G119" s="21">
        <v>9</v>
      </c>
      <c r="H119" s="21">
        <v>10</v>
      </c>
      <c r="I119" s="23"/>
      <c r="J119" s="23"/>
      <c r="K119" s="17" t="s">
        <v>2602</v>
      </c>
      <c r="L119" s="17" t="s">
        <v>2603</v>
      </c>
      <c r="M119" s="29">
        <v>1E-4</v>
      </c>
      <c r="N119" s="24" t="s">
        <v>2294</v>
      </c>
      <c r="O119" s="25" t="s">
        <v>2298</v>
      </c>
      <c r="P119" s="26" t="str">
        <f>HYPERLINK("http://www.ncbi.nlm.nih.gov/entrez/query.fcgi?db=gene&amp;cmd=retrieve&amp;dopt=graphics&amp;list_uids=115811","115811")</f>
        <v>115811</v>
      </c>
      <c r="Q119" s="17">
        <v>12</v>
      </c>
      <c r="R119" s="17" t="s">
        <v>2604</v>
      </c>
      <c r="S119" s="17"/>
    </row>
    <row r="120" spans="1:19" x14ac:dyDescent="0.25">
      <c r="A120" s="16" t="s">
        <v>240</v>
      </c>
      <c r="B120" s="17">
        <v>158263</v>
      </c>
      <c r="C120" s="18" t="s">
        <v>241</v>
      </c>
      <c r="D120" s="19">
        <v>15</v>
      </c>
      <c r="E120" s="22">
        <v>14</v>
      </c>
      <c r="F120" s="20">
        <v>0</v>
      </c>
      <c r="G120" s="20">
        <v>1</v>
      </c>
      <c r="H120" s="20">
        <v>0</v>
      </c>
      <c r="I120" s="23">
        <v>5.2385995205651543</v>
      </c>
      <c r="J120" s="23">
        <v>4.3672463308780181</v>
      </c>
      <c r="K120" s="17" t="s">
        <v>2560</v>
      </c>
      <c r="L120" s="17" t="s">
        <v>2561</v>
      </c>
      <c r="M120" s="29">
        <v>3.9999999999999997E-34</v>
      </c>
      <c r="N120" s="24" t="s">
        <v>2298</v>
      </c>
      <c r="O120" s="25" t="s">
        <v>2294</v>
      </c>
      <c r="P120" s="26" t="str">
        <f>HYPERLINK("http://www.ncbi.nlm.nih.gov/entrez/query.fcgi?db=gene&amp;cmd=retrieve&amp;dopt=graphics&amp;list_uids=288","288")</f>
        <v>288</v>
      </c>
      <c r="Q120" s="17">
        <v>10</v>
      </c>
      <c r="R120" s="17" t="s">
        <v>2562</v>
      </c>
      <c r="S120" s="29">
        <v>2.0000000000000001E-17</v>
      </c>
    </row>
    <row r="121" spans="1:19" x14ac:dyDescent="0.25">
      <c r="A121" s="16" t="s">
        <v>242</v>
      </c>
      <c r="B121" s="17">
        <v>161161</v>
      </c>
      <c r="C121" s="18" t="s">
        <v>243</v>
      </c>
      <c r="D121" s="19">
        <v>15</v>
      </c>
      <c r="E121" s="20">
        <v>0</v>
      </c>
      <c r="F121" s="20">
        <v>1</v>
      </c>
      <c r="G121" s="22">
        <v>15</v>
      </c>
      <c r="H121" s="20">
        <v>1</v>
      </c>
      <c r="I121" s="23"/>
      <c r="J121" s="23"/>
      <c r="K121" s="17" t="s">
        <v>2605</v>
      </c>
      <c r="L121" s="17" t="s">
        <v>2606</v>
      </c>
      <c r="M121" s="29">
        <v>9.9999999999999996E-39</v>
      </c>
      <c r="N121" s="24" t="s">
        <v>2298</v>
      </c>
      <c r="O121" s="25" t="s">
        <v>2294</v>
      </c>
      <c r="P121" s="26" t="str">
        <f>HYPERLINK("http://www.ncbi.nlm.nih.gov/entrez/query.fcgi?db=gene&amp;cmd=retrieve&amp;dopt=graphics&amp;list_uids=54475","54475")</f>
        <v>54475</v>
      </c>
      <c r="Q121" s="17">
        <v>17</v>
      </c>
      <c r="R121" s="17" t="s">
        <v>2607</v>
      </c>
      <c r="S121" s="29">
        <v>9.9999999999999994E-37</v>
      </c>
    </row>
    <row r="122" spans="1:19" x14ac:dyDescent="0.25">
      <c r="A122" s="16" t="s">
        <v>244</v>
      </c>
      <c r="B122" s="17">
        <v>165613</v>
      </c>
      <c r="C122" s="18" t="s">
        <v>245</v>
      </c>
      <c r="D122" s="19">
        <v>15</v>
      </c>
      <c r="E122" s="20">
        <v>0</v>
      </c>
      <c r="F122" s="21">
        <v>8</v>
      </c>
      <c r="G122" s="20">
        <v>0</v>
      </c>
      <c r="H122" s="21">
        <v>8</v>
      </c>
      <c r="I122" s="23">
        <v>3.7227661936809944</v>
      </c>
      <c r="J122" s="23">
        <v>1.3819225099065151</v>
      </c>
      <c r="K122" s="17" t="s">
        <v>2608</v>
      </c>
      <c r="L122" s="17" t="s">
        <v>2609</v>
      </c>
      <c r="M122" s="29">
        <v>3.0000000000000003E-42</v>
      </c>
      <c r="N122" s="24" t="s">
        <v>2294</v>
      </c>
      <c r="O122" s="25" t="s">
        <v>2298</v>
      </c>
      <c r="P122" s="26" t="str">
        <f>HYPERLINK("http://www.ncbi.nlm.nih.gov/entrez/query.fcgi?db=gene&amp;cmd=retrieve&amp;dopt=graphics&amp;list_uids=89876","89876")</f>
        <v>89876</v>
      </c>
      <c r="Q122" s="17">
        <v>3</v>
      </c>
      <c r="R122" s="17" t="s">
        <v>2610</v>
      </c>
      <c r="S122" s="17"/>
    </row>
    <row r="123" spans="1:19" x14ac:dyDescent="0.25">
      <c r="A123" s="16" t="s">
        <v>246</v>
      </c>
      <c r="B123" s="17">
        <v>162069</v>
      </c>
      <c r="C123" s="18" t="s">
        <v>247</v>
      </c>
      <c r="D123" s="19">
        <v>15</v>
      </c>
      <c r="E123" s="20">
        <v>0</v>
      </c>
      <c r="F123" s="28">
        <v>3</v>
      </c>
      <c r="G123" s="22">
        <v>15</v>
      </c>
      <c r="H123" s="20">
        <v>1</v>
      </c>
      <c r="I123" s="23">
        <v>-4.8989175369965533E-2</v>
      </c>
      <c r="J123" s="23">
        <v>0.24956213432520685</v>
      </c>
      <c r="K123" s="17" t="s">
        <v>2611</v>
      </c>
      <c r="L123" s="17" t="s">
        <v>2612</v>
      </c>
      <c r="M123" s="29">
        <v>3.0000000000000001E-70</v>
      </c>
      <c r="N123" s="24" t="s">
        <v>2294</v>
      </c>
      <c r="O123" s="25" t="s">
        <v>2294</v>
      </c>
      <c r="P123" s="26" t="str">
        <f>HYPERLINK("http://www.ncbi.nlm.nih.gov/entrez/query.fcgi?db=gene&amp;cmd=retrieve&amp;dopt=graphics&amp;list_uids=2597","2597")</f>
        <v>2597</v>
      </c>
      <c r="Q123" s="17">
        <v>12</v>
      </c>
      <c r="R123" s="17" t="s">
        <v>2418</v>
      </c>
      <c r="S123" s="29">
        <v>9.9999999999999995E-145</v>
      </c>
    </row>
    <row r="124" spans="1:19" x14ac:dyDescent="0.25">
      <c r="A124" s="16" t="s">
        <v>248</v>
      </c>
      <c r="B124" s="17">
        <v>153184</v>
      </c>
      <c r="C124" s="18" t="s">
        <v>249</v>
      </c>
      <c r="D124" s="19">
        <v>15</v>
      </c>
      <c r="E124" s="20">
        <v>1</v>
      </c>
      <c r="F124" s="21">
        <v>10</v>
      </c>
      <c r="G124" s="28">
        <v>4</v>
      </c>
      <c r="H124" s="21">
        <v>10</v>
      </c>
      <c r="I124" s="23"/>
      <c r="J124" s="23"/>
      <c r="K124" s="17" t="s">
        <v>2613</v>
      </c>
      <c r="L124" s="17" t="s">
        <v>2614</v>
      </c>
      <c r="M124" s="29">
        <v>9.9999999999999999E-96</v>
      </c>
      <c r="N124" s="24" t="s">
        <v>2294</v>
      </c>
      <c r="O124" s="25" t="s">
        <v>2298</v>
      </c>
      <c r="P124" s="26" t="str">
        <f>HYPERLINK("http://www.ncbi.nlm.nih.gov/entrez/query.fcgi?db=gene&amp;cmd=retrieve&amp;dopt=graphics&amp;list_uids=29105","29105")</f>
        <v>29105</v>
      </c>
      <c r="Q124" s="17">
        <v>16</v>
      </c>
      <c r="R124" s="17" t="s">
        <v>2615</v>
      </c>
      <c r="S124" s="29">
        <v>2E-85</v>
      </c>
    </row>
    <row r="125" spans="1:19" x14ac:dyDescent="0.25">
      <c r="A125" s="16" t="s">
        <v>250</v>
      </c>
      <c r="B125" s="17">
        <v>170052</v>
      </c>
      <c r="C125" s="18" t="s">
        <v>251</v>
      </c>
      <c r="D125" s="19">
        <v>15</v>
      </c>
      <c r="E125" s="20">
        <v>0</v>
      </c>
      <c r="F125" s="28">
        <v>4</v>
      </c>
      <c r="G125" s="22">
        <v>12</v>
      </c>
      <c r="H125" s="21">
        <v>7</v>
      </c>
      <c r="I125" s="23"/>
      <c r="J125" s="23"/>
      <c r="K125" s="17" t="s">
        <v>2616</v>
      </c>
      <c r="L125" s="17" t="s">
        <v>2617</v>
      </c>
      <c r="M125" s="29">
        <v>9.9999999999999995E-144</v>
      </c>
      <c r="N125" s="24" t="s">
        <v>2294</v>
      </c>
      <c r="O125" s="25" t="s">
        <v>2298</v>
      </c>
      <c r="P125" s="26" t="str">
        <f>HYPERLINK("http://www.ncbi.nlm.nih.gov/entrez/query.fcgi?db=gene&amp;cmd=retrieve&amp;dopt=graphics&amp;list_uids=1453","1453")</f>
        <v>1453</v>
      </c>
      <c r="Q125" s="17">
        <v>17</v>
      </c>
      <c r="R125" s="17" t="s">
        <v>2484</v>
      </c>
      <c r="S125" s="29">
        <v>9.9999999999999994E-149</v>
      </c>
    </row>
    <row r="126" spans="1:19" x14ac:dyDescent="0.25">
      <c r="A126" s="16" t="s">
        <v>252</v>
      </c>
      <c r="B126" s="17">
        <v>155023</v>
      </c>
      <c r="C126" s="18" t="s">
        <v>253</v>
      </c>
      <c r="D126" s="19">
        <v>15</v>
      </c>
      <c r="E126" s="21">
        <v>7</v>
      </c>
      <c r="F126" s="22">
        <v>15</v>
      </c>
      <c r="G126" s="21">
        <v>9</v>
      </c>
      <c r="H126" s="20">
        <v>1</v>
      </c>
      <c r="I126" s="23">
        <v>-1.6228308024680953</v>
      </c>
      <c r="J126" s="23">
        <v>3.4394324224100483</v>
      </c>
      <c r="K126" s="17" t="s">
        <v>2618</v>
      </c>
      <c r="L126" s="17" t="s">
        <v>2619</v>
      </c>
      <c r="M126" s="17">
        <v>0</v>
      </c>
      <c r="N126" s="24" t="s">
        <v>2294</v>
      </c>
      <c r="O126" s="25" t="s">
        <v>2298</v>
      </c>
      <c r="P126" s="26" t="str">
        <f>HYPERLINK("http://www.ncbi.nlm.nih.gov/entrez/query.fcgi?db=gene&amp;cmd=retrieve&amp;dopt=graphics&amp;list_uids=3305","3305")</f>
        <v>3305</v>
      </c>
      <c r="Q126" s="17" t="s">
        <v>2329</v>
      </c>
      <c r="R126" s="17" t="s">
        <v>2399</v>
      </c>
      <c r="S126" s="17">
        <v>0</v>
      </c>
    </row>
    <row r="127" spans="1:19" x14ac:dyDescent="0.25">
      <c r="A127" s="16" t="s">
        <v>254</v>
      </c>
      <c r="B127" s="17">
        <v>159641</v>
      </c>
      <c r="C127" s="18" t="s">
        <v>255</v>
      </c>
      <c r="D127" s="19">
        <v>14</v>
      </c>
      <c r="E127" s="28">
        <v>3</v>
      </c>
      <c r="F127" s="21">
        <v>9</v>
      </c>
      <c r="G127" s="22">
        <v>13</v>
      </c>
      <c r="H127" s="28">
        <v>3</v>
      </c>
      <c r="I127" s="23"/>
      <c r="J127" s="23"/>
      <c r="K127" s="17" t="s">
        <v>2620</v>
      </c>
      <c r="L127" s="17" t="s">
        <v>2620</v>
      </c>
      <c r="M127" s="17"/>
      <c r="N127" s="24" t="s">
        <v>2294</v>
      </c>
      <c r="O127" s="25" t="s">
        <v>2294</v>
      </c>
      <c r="P127" s="26"/>
      <c r="Q127" s="17"/>
      <c r="R127" s="17"/>
      <c r="S127" s="17"/>
    </row>
    <row r="128" spans="1:19" x14ac:dyDescent="0.25">
      <c r="A128" s="16" t="s">
        <v>256</v>
      </c>
      <c r="B128" s="17">
        <v>167490</v>
      </c>
      <c r="C128" s="18" t="s">
        <v>257</v>
      </c>
      <c r="D128" s="19">
        <v>14</v>
      </c>
      <c r="E128" s="22">
        <v>12</v>
      </c>
      <c r="F128" s="21">
        <v>8</v>
      </c>
      <c r="G128" s="21">
        <v>7</v>
      </c>
      <c r="H128" s="21">
        <v>8</v>
      </c>
      <c r="I128" s="23"/>
      <c r="J128" s="23"/>
      <c r="K128" s="17" t="s">
        <v>2621</v>
      </c>
      <c r="L128" s="17" t="s">
        <v>2622</v>
      </c>
      <c r="M128" s="17">
        <v>4.2</v>
      </c>
      <c r="N128" s="24" t="s">
        <v>2294</v>
      </c>
      <c r="O128" s="25" t="s">
        <v>2294</v>
      </c>
      <c r="P128" s="26" t="str">
        <f>HYPERLINK("http://www.ncbi.nlm.nih.gov/entrez/query.fcgi?db=gene&amp;cmd=retrieve&amp;dopt=graphics&amp;list_uids=83732","83732")</f>
        <v>83732</v>
      </c>
      <c r="Q128" s="17" t="s">
        <v>2329</v>
      </c>
      <c r="R128" s="17" t="s">
        <v>2623</v>
      </c>
      <c r="S128" s="29">
        <v>5.0000000000000004E-18</v>
      </c>
    </row>
    <row r="129" spans="1:19" x14ac:dyDescent="0.25">
      <c r="A129" s="16" t="s">
        <v>258</v>
      </c>
      <c r="B129" s="17">
        <v>166783</v>
      </c>
      <c r="C129" s="18" t="s">
        <v>259</v>
      </c>
      <c r="D129" s="19">
        <v>14</v>
      </c>
      <c r="E129" s="20">
        <v>0</v>
      </c>
      <c r="F129" s="21">
        <v>9</v>
      </c>
      <c r="G129" s="20">
        <v>0</v>
      </c>
      <c r="H129" s="22">
        <v>12</v>
      </c>
      <c r="I129" s="23"/>
      <c r="J129" s="23"/>
      <c r="K129" s="17" t="s">
        <v>2624</v>
      </c>
      <c r="L129" s="17" t="s">
        <v>2625</v>
      </c>
      <c r="M129" s="17">
        <v>3.3</v>
      </c>
      <c r="N129" s="24" t="s">
        <v>2294</v>
      </c>
      <c r="O129" s="25" t="s">
        <v>2294</v>
      </c>
      <c r="P129" s="26" t="str">
        <f>HYPERLINK("http://www.ncbi.nlm.nih.gov/entrez/query.fcgi?db=gene&amp;cmd=retrieve&amp;dopt=graphics&amp;list_uids=2186","2186")</f>
        <v>2186</v>
      </c>
      <c r="Q129" s="17">
        <v>17</v>
      </c>
      <c r="R129" s="17" t="s">
        <v>2626</v>
      </c>
      <c r="S129" s="17"/>
    </row>
    <row r="130" spans="1:19" x14ac:dyDescent="0.25">
      <c r="A130" s="16" t="s">
        <v>260</v>
      </c>
      <c r="B130" s="17">
        <v>160014</v>
      </c>
      <c r="C130" s="18" t="s">
        <v>261</v>
      </c>
      <c r="D130" s="19">
        <v>14</v>
      </c>
      <c r="E130" s="20">
        <v>0</v>
      </c>
      <c r="F130" s="22">
        <v>12</v>
      </c>
      <c r="G130" s="20">
        <v>0</v>
      </c>
      <c r="H130" s="21">
        <v>10</v>
      </c>
      <c r="I130" s="23"/>
      <c r="J130" s="23"/>
      <c r="K130" s="17" t="s">
        <v>2627</v>
      </c>
      <c r="L130" s="17" t="s">
        <v>2628</v>
      </c>
      <c r="M130" s="17">
        <v>3.0000000000000001E-3</v>
      </c>
      <c r="N130" s="24" t="s">
        <v>2294</v>
      </c>
      <c r="O130" s="25" t="s">
        <v>2294</v>
      </c>
      <c r="P130" s="26" t="str">
        <f>HYPERLINK("http://www.ncbi.nlm.nih.gov/entrez/query.fcgi?db=gene&amp;cmd=retrieve&amp;dopt=graphics&amp;list_uids=25942","25942")</f>
        <v>25942</v>
      </c>
      <c r="Q130" s="17">
        <v>15</v>
      </c>
      <c r="R130" s="17" t="s">
        <v>2629</v>
      </c>
      <c r="S130" s="17"/>
    </row>
    <row r="131" spans="1:19" x14ac:dyDescent="0.25">
      <c r="A131" s="16" t="s">
        <v>262</v>
      </c>
      <c r="B131" s="17">
        <v>155257</v>
      </c>
      <c r="C131" s="18" t="s">
        <v>263</v>
      </c>
      <c r="D131" s="19">
        <v>14</v>
      </c>
      <c r="E131" s="22">
        <v>14</v>
      </c>
      <c r="F131" s="20">
        <v>0</v>
      </c>
      <c r="G131" s="20">
        <v>0</v>
      </c>
      <c r="H131" s="20">
        <v>0</v>
      </c>
      <c r="I131" s="23"/>
      <c r="J131" s="23"/>
      <c r="K131" s="17" t="s">
        <v>2630</v>
      </c>
      <c r="L131" s="17" t="s">
        <v>2631</v>
      </c>
      <c r="M131" s="29">
        <v>6.9999999999999993E-24</v>
      </c>
      <c r="N131" s="24" t="s">
        <v>2294</v>
      </c>
      <c r="O131" s="25" t="s">
        <v>2294</v>
      </c>
      <c r="P131" s="26" t="str">
        <f>HYPERLINK("http://www.ncbi.nlm.nih.gov/entrez/query.fcgi?db=gene&amp;cmd=retrieve&amp;dopt=graphics&amp;list_uids=152926","152926")</f>
        <v>152926</v>
      </c>
      <c r="Q131" s="17">
        <v>4</v>
      </c>
      <c r="R131" s="17" t="s">
        <v>2632</v>
      </c>
      <c r="S131" s="29">
        <v>1.9999999999999999E-39</v>
      </c>
    </row>
    <row r="132" spans="1:19" x14ac:dyDescent="0.25">
      <c r="A132" s="16" t="s">
        <v>264</v>
      </c>
      <c r="B132" s="17">
        <v>152990</v>
      </c>
      <c r="C132" s="18" t="s">
        <v>265</v>
      </c>
      <c r="D132" s="19">
        <v>14</v>
      </c>
      <c r="E132" s="22">
        <v>13</v>
      </c>
      <c r="F132" s="20">
        <v>0</v>
      </c>
      <c r="G132" s="28">
        <v>3</v>
      </c>
      <c r="H132" s="20">
        <v>1</v>
      </c>
      <c r="I132" s="23"/>
      <c r="J132" s="23"/>
      <c r="K132" s="17" t="s">
        <v>2633</v>
      </c>
      <c r="L132" s="17" t="s">
        <v>2634</v>
      </c>
      <c r="M132" s="29">
        <v>9.9999999999999993E-105</v>
      </c>
      <c r="N132" s="24" t="s">
        <v>2294</v>
      </c>
      <c r="O132" s="25" t="s">
        <v>2298</v>
      </c>
      <c r="P132" s="26" t="str">
        <f>HYPERLINK("http://www.ncbi.nlm.nih.gov/entrez/query.fcgi?db=gene&amp;cmd=retrieve&amp;dopt=graphics&amp;list_uids=7531","7531")</f>
        <v>7531</v>
      </c>
      <c r="Q132" s="17">
        <v>17</v>
      </c>
      <c r="R132" s="17" t="s">
        <v>2539</v>
      </c>
      <c r="S132" s="29">
        <v>1.0000000000000001E-110</v>
      </c>
    </row>
    <row r="133" spans="1:19" x14ac:dyDescent="0.25">
      <c r="A133" s="16" t="s">
        <v>266</v>
      </c>
      <c r="B133" s="17">
        <v>169254</v>
      </c>
      <c r="C133" s="18" t="s">
        <v>267</v>
      </c>
      <c r="D133" s="19">
        <v>14</v>
      </c>
      <c r="E133" s="22">
        <v>14</v>
      </c>
      <c r="F133" s="20">
        <v>0</v>
      </c>
      <c r="G133" s="20">
        <v>0</v>
      </c>
      <c r="H133" s="20">
        <v>0</v>
      </c>
      <c r="I133" s="23"/>
      <c r="J133" s="23"/>
      <c r="K133" s="17" t="s">
        <v>2635</v>
      </c>
      <c r="L133" s="17" t="s">
        <v>2636</v>
      </c>
      <c r="M133" s="29">
        <v>9.9999999999999994E-149</v>
      </c>
      <c r="N133" s="24" t="s">
        <v>2294</v>
      </c>
      <c r="O133" s="25" t="s">
        <v>2298</v>
      </c>
      <c r="P133" s="26" t="str">
        <f>HYPERLINK("http://www.ncbi.nlm.nih.gov/entrez/query.fcgi?db=gene&amp;cmd=retrieve&amp;dopt=graphics&amp;list_uids=8100","8100")</f>
        <v>8100</v>
      </c>
      <c r="Q133" s="17">
        <v>13</v>
      </c>
      <c r="R133" s="17" t="s">
        <v>2637</v>
      </c>
      <c r="S133" s="17"/>
    </row>
    <row r="134" spans="1:19" x14ac:dyDescent="0.25">
      <c r="A134" s="16" t="s">
        <v>268</v>
      </c>
      <c r="B134" s="17">
        <v>171680</v>
      </c>
      <c r="C134" s="18" t="s">
        <v>269</v>
      </c>
      <c r="D134" s="19">
        <v>14</v>
      </c>
      <c r="E134" s="20">
        <v>0</v>
      </c>
      <c r="F134" s="20">
        <v>1</v>
      </c>
      <c r="G134" s="20">
        <v>0</v>
      </c>
      <c r="H134" s="22">
        <v>14</v>
      </c>
      <c r="I134" s="23"/>
      <c r="J134" s="23"/>
      <c r="K134" s="17" t="s">
        <v>2468</v>
      </c>
      <c r="L134" s="17" t="s">
        <v>2469</v>
      </c>
      <c r="M134" s="29">
        <v>9.9999999999999997E-155</v>
      </c>
      <c r="N134" s="24" t="s">
        <v>2294</v>
      </c>
      <c r="O134" s="25" t="s">
        <v>2298</v>
      </c>
      <c r="P134" s="26" t="str">
        <f>HYPERLINK("http://www.ncbi.nlm.nih.gov/entrez/query.fcgi?db=gene&amp;cmd=retrieve&amp;dopt=graphics&amp;list_uids=27019","27019")</f>
        <v>27019</v>
      </c>
      <c r="Q134" s="17">
        <v>9</v>
      </c>
      <c r="R134" s="17" t="s">
        <v>2470</v>
      </c>
      <c r="S134" s="17"/>
    </row>
    <row r="135" spans="1:19" x14ac:dyDescent="0.25">
      <c r="A135" s="16" t="s">
        <v>270</v>
      </c>
      <c r="B135" s="17">
        <v>164108</v>
      </c>
      <c r="C135" s="18" t="s">
        <v>271</v>
      </c>
      <c r="D135" s="19">
        <v>14</v>
      </c>
      <c r="E135" s="21">
        <v>7</v>
      </c>
      <c r="F135" s="28">
        <v>3</v>
      </c>
      <c r="G135" s="21">
        <v>9</v>
      </c>
      <c r="H135" s="21">
        <v>7</v>
      </c>
      <c r="I135" s="23">
        <v>4.8245921549907598</v>
      </c>
      <c r="J135" s="23">
        <v>1.5874065051688762</v>
      </c>
      <c r="K135" s="17" t="s">
        <v>2638</v>
      </c>
      <c r="L135" s="17" t="s">
        <v>2547</v>
      </c>
      <c r="M135" s="29">
        <v>9.9999999999999998E-172</v>
      </c>
      <c r="N135" s="24" t="s">
        <v>2294</v>
      </c>
      <c r="O135" s="25" t="s">
        <v>2298</v>
      </c>
      <c r="P135" s="26" t="str">
        <f>HYPERLINK("http://www.ncbi.nlm.nih.gov/entrez/query.fcgi?db=gene&amp;cmd=retrieve&amp;dopt=graphics&amp;list_uids=491","491")</f>
        <v>491</v>
      </c>
      <c r="Q135" s="17">
        <v>3</v>
      </c>
      <c r="R135" s="17" t="s">
        <v>2639</v>
      </c>
      <c r="S135" s="29">
        <v>1E-173</v>
      </c>
    </row>
    <row r="136" spans="1:19" x14ac:dyDescent="0.25">
      <c r="A136" s="16" t="s">
        <v>272</v>
      </c>
      <c r="B136" s="17">
        <v>156275</v>
      </c>
      <c r="C136" s="18" t="s">
        <v>273</v>
      </c>
      <c r="D136" s="19">
        <v>13</v>
      </c>
      <c r="E136" s="20">
        <v>0</v>
      </c>
      <c r="F136" s="20">
        <v>0</v>
      </c>
      <c r="G136" s="22">
        <v>12</v>
      </c>
      <c r="H136" s="21">
        <v>5</v>
      </c>
      <c r="I136" s="23">
        <v>-0.50921712466527635</v>
      </c>
      <c r="J136" s="23">
        <v>0.76453613754546768</v>
      </c>
      <c r="K136" s="17" t="s">
        <v>2620</v>
      </c>
      <c r="L136" s="17" t="s">
        <v>2620</v>
      </c>
      <c r="M136" s="17"/>
      <c r="N136" s="24" t="s">
        <v>2294</v>
      </c>
      <c r="O136" s="25" t="s">
        <v>2294</v>
      </c>
      <c r="P136" s="26"/>
      <c r="Q136" s="17"/>
      <c r="R136" s="17"/>
      <c r="S136" s="17"/>
    </row>
    <row r="137" spans="1:19" x14ac:dyDescent="0.25">
      <c r="A137" s="16" t="s">
        <v>274</v>
      </c>
      <c r="B137" s="17">
        <v>157003</v>
      </c>
      <c r="C137" s="18" t="s">
        <v>275</v>
      </c>
      <c r="D137" s="19">
        <v>13</v>
      </c>
      <c r="E137" s="20">
        <v>0</v>
      </c>
      <c r="F137" s="20">
        <v>1</v>
      </c>
      <c r="G137" s="22">
        <v>13</v>
      </c>
      <c r="H137" s="20">
        <v>1</v>
      </c>
      <c r="I137" s="23"/>
      <c r="J137" s="23"/>
      <c r="K137" s="17" t="s">
        <v>2620</v>
      </c>
      <c r="L137" s="17" t="s">
        <v>2620</v>
      </c>
      <c r="M137" s="17"/>
      <c r="N137" s="24" t="s">
        <v>2294</v>
      </c>
      <c r="O137" s="25" t="s">
        <v>2294</v>
      </c>
      <c r="P137" s="26"/>
      <c r="Q137" s="17"/>
      <c r="R137" s="17"/>
      <c r="S137" s="17"/>
    </row>
    <row r="138" spans="1:19" x14ac:dyDescent="0.25">
      <c r="A138" s="16" t="s">
        <v>276</v>
      </c>
      <c r="B138" s="17">
        <v>155892</v>
      </c>
      <c r="C138" s="18" t="s">
        <v>277</v>
      </c>
      <c r="D138" s="19">
        <v>13</v>
      </c>
      <c r="E138" s="22">
        <v>13</v>
      </c>
      <c r="F138" s="20">
        <v>0</v>
      </c>
      <c r="G138" s="28">
        <v>2</v>
      </c>
      <c r="H138" s="20">
        <v>0</v>
      </c>
      <c r="I138" s="23"/>
      <c r="J138" s="23"/>
      <c r="K138" s="17" t="s">
        <v>2640</v>
      </c>
      <c r="L138" s="17" t="s">
        <v>2641</v>
      </c>
      <c r="M138" s="17">
        <v>0.47</v>
      </c>
      <c r="N138" s="24" t="s">
        <v>2294</v>
      </c>
      <c r="O138" s="25" t="s">
        <v>2294</v>
      </c>
      <c r="P138" s="26" t="str">
        <f>HYPERLINK("http://www.ncbi.nlm.nih.gov/entrez/query.fcgi?db=gene&amp;cmd=retrieve&amp;dopt=graphics&amp;list_uids=55636","55636")</f>
        <v>55636</v>
      </c>
      <c r="Q138" s="17">
        <v>8</v>
      </c>
      <c r="R138" s="27" t="s">
        <v>2642</v>
      </c>
      <c r="S138" s="29">
        <v>7.0000000000000006E-64</v>
      </c>
    </row>
    <row r="139" spans="1:19" x14ac:dyDescent="0.25">
      <c r="A139" s="16" t="s">
        <v>278</v>
      </c>
      <c r="B139" s="17">
        <v>163927</v>
      </c>
      <c r="C139" s="18" t="s">
        <v>279</v>
      </c>
      <c r="D139" s="19">
        <v>13</v>
      </c>
      <c r="E139" s="20">
        <v>0</v>
      </c>
      <c r="F139" s="22">
        <v>11</v>
      </c>
      <c r="G139" s="28">
        <v>4</v>
      </c>
      <c r="H139" s="21">
        <v>6</v>
      </c>
      <c r="I139" s="23"/>
      <c r="J139" s="23"/>
      <c r="K139" s="17" t="s">
        <v>2643</v>
      </c>
      <c r="L139" s="17" t="s">
        <v>2644</v>
      </c>
      <c r="M139" s="17">
        <v>0.04</v>
      </c>
      <c r="N139" s="24" t="s">
        <v>2294</v>
      </c>
      <c r="O139" s="25" t="s">
        <v>2294</v>
      </c>
      <c r="P139" s="26" t="str">
        <f>HYPERLINK("http://www.ncbi.nlm.nih.gov/entrez/query.fcgi?db=gene&amp;cmd=retrieve&amp;dopt=graphics&amp;list_uids=284001","284001")</f>
        <v>284001</v>
      </c>
      <c r="Q139" s="17">
        <v>17</v>
      </c>
      <c r="R139" s="17" t="s">
        <v>2645</v>
      </c>
      <c r="S139" s="17"/>
    </row>
    <row r="140" spans="1:19" x14ac:dyDescent="0.25">
      <c r="A140" s="16" t="s">
        <v>280</v>
      </c>
      <c r="B140" s="17">
        <v>163506</v>
      </c>
      <c r="C140" s="18" t="s">
        <v>281</v>
      </c>
      <c r="D140" s="19">
        <v>13</v>
      </c>
      <c r="E140" s="20">
        <v>1</v>
      </c>
      <c r="F140" s="22">
        <v>11</v>
      </c>
      <c r="G140" s="22">
        <v>13</v>
      </c>
      <c r="H140" s="20">
        <v>1</v>
      </c>
      <c r="I140" s="23"/>
      <c r="J140" s="23"/>
      <c r="K140" s="17" t="s">
        <v>2646</v>
      </c>
      <c r="L140" s="17" t="s">
        <v>2647</v>
      </c>
      <c r="M140" s="17">
        <v>2.1999999999999999E-2</v>
      </c>
      <c r="N140" s="24" t="s">
        <v>2294</v>
      </c>
      <c r="O140" s="25" t="s">
        <v>2294</v>
      </c>
      <c r="P140" s="26" t="str">
        <f>HYPERLINK("http://www.ncbi.nlm.nih.gov/entrez/query.fcgi?db=gene&amp;cmd=retrieve&amp;dopt=graphics&amp;list_uids=23636","23636")</f>
        <v>23636</v>
      </c>
      <c r="Q140" s="17">
        <v>19</v>
      </c>
      <c r="R140" s="17" t="s">
        <v>2405</v>
      </c>
      <c r="S140" s="17"/>
    </row>
    <row r="141" spans="1:19" x14ac:dyDescent="0.25">
      <c r="A141" s="16" t="s">
        <v>282</v>
      </c>
      <c r="B141" s="17">
        <v>167696</v>
      </c>
      <c r="C141" s="18" t="s">
        <v>283</v>
      </c>
      <c r="D141" s="19">
        <v>13</v>
      </c>
      <c r="E141" s="20">
        <v>1</v>
      </c>
      <c r="F141" s="21">
        <v>10</v>
      </c>
      <c r="G141" s="20">
        <v>0</v>
      </c>
      <c r="H141" s="21">
        <v>8</v>
      </c>
      <c r="I141" s="23"/>
      <c r="J141" s="23"/>
      <c r="K141" s="17" t="s">
        <v>2648</v>
      </c>
      <c r="L141" s="17" t="s">
        <v>2649</v>
      </c>
      <c r="M141" s="17">
        <v>2E-3</v>
      </c>
      <c r="N141" s="24" t="s">
        <v>2294</v>
      </c>
      <c r="O141" s="25" t="s">
        <v>2298</v>
      </c>
      <c r="P141" s="26" t="str">
        <f>HYPERLINK("http://www.ncbi.nlm.nih.gov/entrez/query.fcgi?db=gene&amp;cmd=retrieve&amp;dopt=graphics&amp;list_uids=1500","1500")</f>
        <v>1500</v>
      </c>
      <c r="Q141" s="17">
        <v>11</v>
      </c>
      <c r="R141" s="17" t="s">
        <v>2650</v>
      </c>
      <c r="S141" s="17"/>
    </row>
    <row r="142" spans="1:19" x14ac:dyDescent="0.25">
      <c r="A142" s="16" t="s">
        <v>284</v>
      </c>
      <c r="B142" s="17">
        <v>162540</v>
      </c>
      <c r="C142" s="18" t="s">
        <v>285</v>
      </c>
      <c r="D142" s="19">
        <v>13</v>
      </c>
      <c r="E142" s="20">
        <v>0</v>
      </c>
      <c r="F142" s="22">
        <v>12</v>
      </c>
      <c r="G142" s="20">
        <v>0</v>
      </c>
      <c r="H142" s="21">
        <v>8</v>
      </c>
      <c r="I142" s="23"/>
      <c r="J142" s="23"/>
      <c r="K142" s="17" t="s">
        <v>2651</v>
      </c>
      <c r="L142" s="17" t="s">
        <v>2652</v>
      </c>
      <c r="M142" s="17">
        <v>2E-3</v>
      </c>
      <c r="N142" s="24" t="s">
        <v>2294</v>
      </c>
      <c r="O142" s="25" t="s">
        <v>2294</v>
      </c>
      <c r="P142" s="26" t="str">
        <f>HYPERLINK("http://www.ncbi.nlm.nih.gov/entrez/query.fcgi?db=gene&amp;cmd=retrieve&amp;dopt=graphics&amp;list_uids=202500","202500")</f>
        <v>202500</v>
      </c>
      <c r="Q142" s="17" t="s">
        <v>2329</v>
      </c>
      <c r="R142" s="17" t="s">
        <v>2545</v>
      </c>
      <c r="S142" s="17"/>
    </row>
    <row r="143" spans="1:19" x14ac:dyDescent="0.25">
      <c r="A143" s="16" t="s">
        <v>286</v>
      </c>
      <c r="B143" s="17">
        <v>155570</v>
      </c>
      <c r="C143" s="18" t="s">
        <v>287</v>
      </c>
      <c r="D143" s="19">
        <v>13</v>
      </c>
      <c r="E143" s="20">
        <v>1</v>
      </c>
      <c r="F143" s="20">
        <v>1</v>
      </c>
      <c r="G143" s="22">
        <v>13</v>
      </c>
      <c r="H143" s="20">
        <v>1</v>
      </c>
      <c r="I143" s="23"/>
      <c r="J143" s="23"/>
      <c r="K143" s="17" t="s">
        <v>2653</v>
      </c>
      <c r="L143" s="17" t="s">
        <v>2654</v>
      </c>
      <c r="M143" s="29">
        <v>6.0000000000000002E-5</v>
      </c>
      <c r="N143" s="24" t="s">
        <v>2294</v>
      </c>
      <c r="O143" s="25" t="s">
        <v>2298</v>
      </c>
      <c r="P143" s="26" t="str">
        <f>HYPERLINK("http://www.ncbi.nlm.nih.gov/entrez/query.fcgi?db=gene&amp;cmd=retrieve&amp;dopt=graphics&amp;list_uids=57587","57587")</f>
        <v>57587</v>
      </c>
      <c r="Q143" s="17">
        <v>4</v>
      </c>
      <c r="R143" s="27" t="s">
        <v>2655</v>
      </c>
      <c r="S143" s="17"/>
    </row>
    <row r="144" spans="1:19" x14ac:dyDescent="0.25">
      <c r="A144" s="16" t="s">
        <v>288</v>
      </c>
      <c r="B144" s="17">
        <v>159126</v>
      </c>
      <c r="C144" s="18" t="s">
        <v>289</v>
      </c>
      <c r="D144" s="19">
        <v>13</v>
      </c>
      <c r="E144" s="20">
        <v>0</v>
      </c>
      <c r="F144" s="21">
        <v>10</v>
      </c>
      <c r="G144" s="20">
        <v>0</v>
      </c>
      <c r="H144" s="21">
        <v>8</v>
      </c>
      <c r="I144" s="23">
        <v>6.0794369696282864</v>
      </c>
      <c r="J144" s="23">
        <v>0.31548405594866125</v>
      </c>
      <c r="K144" s="17" t="s">
        <v>2656</v>
      </c>
      <c r="L144" s="17" t="s">
        <v>2657</v>
      </c>
      <c r="M144" s="29">
        <v>5.0000000000000001E-9</v>
      </c>
      <c r="N144" s="24" t="s">
        <v>2294</v>
      </c>
      <c r="O144" s="25" t="s">
        <v>2298</v>
      </c>
      <c r="P144" s="26" t="str">
        <f>HYPERLINK("http://www.ncbi.nlm.nih.gov/entrez/query.fcgi?db=gene&amp;cmd=retrieve&amp;dopt=graphics&amp;list_uids=402160","402160")</f>
        <v>402160</v>
      </c>
      <c r="Q144" s="17">
        <v>4</v>
      </c>
      <c r="R144" s="27" t="s">
        <v>2658</v>
      </c>
      <c r="S144" s="17"/>
    </row>
    <row r="145" spans="1:19" x14ac:dyDescent="0.25">
      <c r="A145" s="16" t="s">
        <v>290</v>
      </c>
      <c r="B145" s="17">
        <v>171102</v>
      </c>
      <c r="C145" s="18" t="s">
        <v>291</v>
      </c>
      <c r="D145" s="19">
        <v>13</v>
      </c>
      <c r="E145" s="20">
        <v>0</v>
      </c>
      <c r="F145" s="22">
        <v>11</v>
      </c>
      <c r="G145" s="20">
        <v>1</v>
      </c>
      <c r="H145" s="21">
        <v>8</v>
      </c>
      <c r="I145" s="23">
        <v>8.4004483784767228</v>
      </c>
      <c r="J145" s="23">
        <v>5.1246589803991318</v>
      </c>
      <c r="K145" s="17" t="s">
        <v>2659</v>
      </c>
      <c r="L145" s="17" t="s">
        <v>2660</v>
      </c>
      <c r="M145" s="29">
        <v>9.9999999999999991E-22</v>
      </c>
      <c r="N145" s="24" t="s">
        <v>2298</v>
      </c>
      <c r="O145" s="25" t="s">
        <v>2298</v>
      </c>
      <c r="P145" s="26" t="str">
        <f>HYPERLINK("http://www.ncbi.nlm.nih.gov/entrez/query.fcgi?db=gene&amp;cmd=retrieve&amp;dopt=graphics&amp;list_uids=219670","219670")</f>
        <v>219670</v>
      </c>
      <c r="Q145" s="17">
        <v>10</v>
      </c>
      <c r="R145" s="17" t="s">
        <v>2509</v>
      </c>
      <c r="S145" s="17"/>
    </row>
    <row r="146" spans="1:19" x14ac:dyDescent="0.25">
      <c r="A146" s="16" t="s">
        <v>292</v>
      </c>
      <c r="B146" s="17">
        <v>168790</v>
      </c>
      <c r="C146" s="18" t="s">
        <v>293</v>
      </c>
      <c r="D146" s="19">
        <v>13</v>
      </c>
      <c r="E146" s="20">
        <v>0</v>
      </c>
      <c r="F146" s="22">
        <v>13</v>
      </c>
      <c r="G146" s="20">
        <v>1</v>
      </c>
      <c r="H146" s="21">
        <v>5</v>
      </c>
      <c r="I146" s="23"/>
      <c r="J146" s="23"/>
      <c r="K146" s="17" t="s">
        <v>2661</v>
      </c>
      <c r="L146" s="17" t="s">
        <v>2662</v>
      </c>
      <c r="M146" s="29">
        <v>9.9999999999999994E-37</v>
      </c>
      <c r="N146" s="24" t="s">
        <v>2294</v>
      </c>
      <c r="O146" s="25" t="s">
        <v>2298</v>
      </c>
      <c r="P146" s="26" t="str">
        <f>HYPERLINK("http://www.ncbi.nlm.nih.gov/entrez/query.fcgi?db=gene&amp;cmd=retrieve&amp;dopt=graphics&amp;list_uids=8382","8382")</f>
        <v>8382</v>
      </c>
      <c r="Q146" s="17">
        <v>5</v>
      </c>
      <c r="R146" s="17" t="s">
        <v>2663</v>
      </c>
      <c r="S146" s="29">
        <v>4.0000000000000003E-18</v>
      </c>
    </row>
    <row r="147" spans="1:19" x14ac:dyDescent="0.25">
      <c r="A147" s="16" t="s">
        <v>294</v>
      </c>
      <c r="B147" s="17">
        <v>162449</v>
      </c>
      <c r="C147" s="18" t="s">
        <v>295</v>
      </c>
      <c r="D147" s="19">
        <v>13</v>
      </c>
      <c r="E147" s="28">
        <v>2</v>
      </c>
      <c r="F147" s="20">
        <v>1</v>
      </c>
      <c r="G147" s="22">
        <v>11</v>
      </c>
      <c r="H147" s="28">
        <v>4</v>
      </c>
      <c r="I147" s="23">
        <v>11.498501815301104</v>
      </c>
      <c r="J147" s="23">
        <v>3.5197543656486379</v>
      </c>
      <c r="K147" s="17" t="s">
        <v>2664</v>
      </c>
      <c r="L147" s="17" t="s">
        <v>2665</v>
      </c>
      <c r="M147" s="29">
        <v>7.0000000000000001E-52</v>
      </c>
      <c r="N147" s="24" t="s">
        <v>2298</v>
      </c>
      <c r="O147" s="25" t="s">
        <v>2298</v>
      </c>
      <c r="P147" s="26" t="str">
        <f>HYPERLINK("http://www.ncbi.nlm.nih.gov/entrez/query.fcgi?db=gene&amp;cmd=retrieve&amp;dopt=graphics&amp;list_uids=348807","348807")</f>
        <v>348807</v>
      </c>
      <c r="Q147" s="17">
        <v>3</v>
      </c>
      <c r="R147" s="17" t="s">
        <v>2666</v>
      </c>
      <c r="S147" s="17"/>
    </row>
    <row r="148" spans="1:19" x14ac:dyDescent="0.25">
      <c r="A148" s="16" t="s">
        <v>296</v>
      </c>
      <c r="B148" s="17">
        <v>166103</v>
      </c>
      <c r="C148" s="18" t="s">
        <v>297</v>
      </c>
      <c r="D148" s="19">
        <v>13</v>
      </c>
      <c r="E148" s="20">
        <v>0</v>
      </c>
      <c r="F148" s="28">
        <v>3</v>
      </c>
      <c r="G148" s="20">
        <v>1</v>
      </c>
      <c r="H148" s="22">
        <v>11</v>
      </c>
      <c r="I148" s="23"/>
      <c r="J148" s="23"/>
      <c r="K148" s="17" t="s">
        <v>2667</v>
      </c>
      <c r="L148" s="17" t="s">
        <v>2668</v>
      </c>
      <c r="M148" s="29">
        <v>5.0000000000000002E-54</v>
      </c>
      <c r="N148" s="24" t="s">
        <v>2294</v>
      </c>
      <c r="O148" s="25" t="s">
        <v>2298</v>
      </c>
      <c r="P148" s="26" t="str">
        <f>HYPERLINK("http://www.ncbi.nlm.nih.gov/entrez/query.fcgi?db=gene&amp;cmd=retrieve&amp;dopt=graphics&amp;list_uids=23590","23590")</f>
        <v>23590</v>
      </c>
      <c r="Q148" s="17">
        <v>10</v>
      </c>
      <c r="R148" s="17" t="s">
        <v>2669</v>
      </c>
      <c r="S148" s="29">
        <v>9E-61</v>
      </c>
    </row>
    <row r="149" spans="1:19" x14ac:dyDescent="0.25">
      <c r="A149" s="16" t="s">
        <v>298</v>
      </c>
      <c r="B149" s="17">
        <v>158809</v>
      </c>
      <c r="C149" s="18" t="s">
        <v>299</v>
      </c>
      <c r="D149" s="19">
        <v>12</v>
      </c>
      <c r="E149" s="20">
        <v>0</v>
      </c>
      <c r="F149" s="21">
        <v>5</v>
      </c>
      <c r="G149" s="20">
        <v>1</v>
      </c>
      <c r="H149" s="22">
        <v>12</v>
      </c>
      <c r="I149" s="23"/>
      <c r="J149" s="23"/>
      <c r="K149" s="17" t="s">
        <v>2670</v>
      </c>
      <c r="L149" s="17" t="s">
        <v>2671</v>
      </c>
      <c r="M149" s="17">
        <v>4.4000000000000004</v>
      </c>
      <c r="N149" s="24" t="s">
        <v>2294</v>
      </c>
      <c r="O149" s="25" t="s">
        <v>2294</v>
      </c>
      <c r="P149" s="26" t="str">
        <f>HYPERLINK("http://www.ncbi.nlm.nih.gov/entrez/query.fcgi?db=gene&amp;cmd=retrieve&amp;dopt=graphics&amp;list_uids=10664","10664")</f>
        <v>10664</v>
      </c>
      <c r="Q149" s="17">
        <v>16</v>
      </c>
      <c r="R149" s="17" t="s">
        <v>2672</v>
      </c>
      <c r="S149" s="17"/>
    </row>
    <row r="150" spans="1:19" x14ac:dyDescent="0.25">
      <c r="A150" s="16" t="s">
        <v>300</v>
      </c>
      <c r="B150" s="17">
        <v>154499</v>
      </c>
      <c r="C150" s="18" t="s">
        <v>301</v>
      </c>
      <c r="D150" s="19">
        <v>12</v>
      </c>
      <c r="E150" s="22">
        <v>12</v>
      </c>
      <c r="F150" s="20">
        <v>0</v>
      </c>
      <c r="G150" s="20">
        <v>0</v>
      </c>
      <c r="H150" s="20">
        <v>0</v>
      </c>
      <c r="I150" s="23"/>
      <c r="J150" s="23"/>
      <c r="K150" s="17" t="s">
        <v>2673</v>
      </c>
      <c r="L150" s="17" t="s">
        <v>2674</v>
      </c>
      <c r="M150" s="17">
        <v>1.5</v>
      </c>
      <c r="N150" s="24" t="s">
        <v>2294</v>
      </c>
      <c r="O150" s="25" t="s">
        <v>2294</v>
      </c>
      <c r="P150" s="26" t="str">
        <f>HYPERLINK("http://www.ncbi.nlm.nih.gov/entrez/query.fcgi?db=gene&amp;cmd=retrieve&amp;dopt=graphics&amp;list_uids=22881","22881")</f>
        <v>22881</v>
      </c>
      <c r="Q150" s="17" t="s">
        <v>2414</v>
      </c>
      <c r="R150" s="27" t="s">
        <v>2675</v>
      </c>
      <c r="S150" s="17"/>
    </row>
    <row r="151" spans="1:19" x14ac:dyDescent="0.25">
      <c r="A151" s="16" t="s">
        <v>302</v>
      </c>
      <c r="B151" s="17">
        <v>166967</v>
      </c>
      <c r="C151" s="18" t="s">
        <v>303</v>
      </c>
      <c r="D151" s="19">
        <v>12</v>
      </c>
      <c r="E151" s="20">
        <v>0</v>
      </c>
      <c r="F151" s="21">
        <v>9</v>
      </c>
      <c r="G151" s="20">
        <v>0</v>
      </c>
      <c r="H151" s="22">
        <v>11</v>
      </c>
      <c r="I151" s="23"/>
      <c r="J151" s="23"/>
      <c r="K151" s="17" t="s">
        <v>2676</v>
      </c>
      <c r="L151" s="17" t="s">
        <v>2677</v>
      </c>
      <c r="M151" s="17">
        <v>1.3</v>
      </c>
      <c r="N151" s="24" t="s">
        <v>2294</v>
      </c>
      <c r="O151" s="25" t="s">
        <v>2294</v>
      </c>
      <c r="P151" s="26" t="str">
        <f>HYPERLINK("http://www.ncbi.nlm.nih.gov/entrez/query.fcgi?db=gene&amp;cmd=retrieve&amp;dopt=graphics&amp;list_uids=84460","84460")</f>
        <v>84460</v>
      </c>
      <c r="Q151" s="17" t="s">
        <v>2345</v>
      </c>
      <c r="R151" s="27" t="s">
        <v>2678</v>
      </c>
      <c r="S151" s="17"/>
    </row>
    <row r="152" spans="1:19" x14ac:dyDescent="0.25">
      <c r="A152" s="16" t="s">
        <v>304</v>
      </c>
      <c r="B152" s="17">
        <v>166905</v>
      </c>
      <c r="C152" s="18" t="s">
        <v>305</v>
      </c>
      <c r="D152" s="19">
        <v>12</v>
      </c>
      <c r="E152" s="20">
        <v>0</v>
      </c>
      <c r="F152" s="22">
        <v>11</v>
      </c>
      <c r="G152" s="28">
        <v>4</v>
      </c>
      <c r="H152" s="28">
        <v>3</v>
      </c>
      <c r="I152" s="23"/>
      <c r="J152" s="23"/>
      <c r="K152" s="17" t="s">
        <v>2679</v>
      </c>
      <c r="L152" s="17" t="s">
        <v>2680</v>
      </c>
      <c r="M152" s="17">
        <v>1.2</v>
      </c>
      <c r="N152" s="24" t="s">
        <v>2294</v>
      </c>
      <c r="O152" s="25" t="s">
        <v>2294</v>
      </c>
      <c r="P152" s="26" t="str">
        <f>HYPERLINK("http://www.ncbi.nlm.nih.gov/entrez/query.fcgi?db=gene&amp;cmd=retrieve&amp;dopt=graphics&amp;list_uids=127540","127540")</f>
        <v>127540</v>
      </c>
      <c r="Q152" s="17">
        <v>1</v>
      </c>
      <c r="R152" s="17" t="s">
        <v>2681</v>
      </c>
      <c r="S152" s="17"/>
    </row>
    <row r="153" spans="1:19" x14ac:dyDescent="0.25">
      <c r="A153" s="16" t="s">
        <v>306</v>
      </c>
      <c r="B153" s="17">
        <v>156183</v>
      </c>
      <c r="C153" s="18" t="s">
        <v>307</v>
      </c>
      <c r="D153" s="19">
        <v>12</v>
      </c>
      <c r="E153" s="20">
        <v>0</v>
      </c>
      <c r="F153" s="21">
        <v>6</v>
      </c>
      <c r="G153" s="20">
        <v>0</v>
      </c>
      <c r="H153" s="21">
        <v>7</v>
      </c>
      <c r="I153" s="23"/>
      <c r="J153" s="23"/>
      <c r="K153" s="17" t="s">
        <v>2682</v>
      </c>
      <c r="L153" s="17" t="s">
        <v>2683</v>
      </c>
      <c r="M153" s="17">
        <v>0.95</v>
      </c>
      <c r="N153" s="24" t="s">
        <v>2294</v>
      </c>
      <c r="O153" s="25" t="s">
        <v>2294</v>
      </c>
      <c r="P153" s="26" t="str">
        <f>HYPERLINK("http://www.ncbi.nlm.nih.gov/entrez/query.fcgi?db=gene&amp;cmd=retrieve&amp;dopt=graphics&amp;list_uids=1371","1371")</f>
        <v>1371</v>
      </c>
      <c r="Q153" s="17">
        <v>3</v>
      </c>
      <c r="R153" s="17" t="s">
        <v>2684</v>
      </c>
      <c r="S153" s="17"/>
    </row>
    <row r="154" spans="1:19" x14ac:dyDescent="0.25">
      <c r="A154" s="16" t="s">
        <v>308</v>
      </c>
      <c r="B154" s="17">
        <v>171050</v>
      </c>
      <c r="C154" s="18" t="s">
        <v>309</v>
      </c>
      <c r="D154" s="19">
        <v>12</v>
      </c>
      <c r="E154" s="20">
        <v>0</v>
      </c>
      <c r="F154" s="21">
        <v>7</v>
      </c>
      <c r="G154" s="28">
        <v>2</v>
      </c>
      <c r="H154" s="21">
        <v>9</v>
      </c>
      <c r="I154" s="23">
        <v>3.5212539233374378</v>
      </c>
      <c r="J154" s="23">
        <v>1.6962806951528824</v>
      </c>
      <c r="K154" s="17" t="s">
        <v>2685</v>
      </c>
      <c r="L154" s="17" t="s">
        <v>2686</v>
      </c>
      <c r="M154" s="17">
        <v>0.37</v>
      </c>
      <c r="N154" s="24" t="s">
        <v>2294</v>
      </c>
      <c r="O154" s="25" t="s">
        <v>2298</v>
      </c>
      <c r="P154" s="26" t="str">
        <f>HYPERLINK("http://www.ncbi.nlm.nih.gov/entrez/query.fcgi?db=gene&amp;cmd=retrieve&amp;dopt=graphics&amp;list_uids=203076","203076")</f>
        <v>203076</v>
      </c>
      <c r="Q154" s="17">
        <v>8</v>
      </c>
      <c r="R154" s="27" t="s">
        <v>2687</v>
      </c>
      <c r="S154" s="17"/>
    </row>
    <row r="155" spans="1:19" x14ac:dyDescent="0.25">
      <c r="A155" s="16" t="s">
        <v>310</v>
      </c>
      <c r="B155" s="17">
        <v>163033</v>
      </c>
      <c r="C155" s="18" t="s">
        <v>311</v>
      </c>
      <c r="D155" s="19">
        <v>12</v>
      </c>
      <c r="E155" s="20">
        <v>0</v>
      </c>
      <c r="F155" s="20">
        <v>0</v>
      </c>
      <c r="G155" s="22">
        <v>12</v>
      </c>
      <c r="H155" s="20">
        <v>0</v>
      </c>
      <c r="I155" s="23"/>
      <c r="J155" s="23"/>
      <c r="K155" s="17" t="s">
        <v>2688</v>
      </c>
      <c r="L155" s="17" t="s">
        <v>2689</v>
      </c>
      <c r="M155" s="17">
        <v>0.19</v>
      </c>
      <c r="N155" s="24" t="s">
        <v>2294</v>
      </c>
      <c r="O155" s="25" t="s">
        <v>2294</v>
      </c>
      <c r="P155" s="26" t="str">
        <f>HYPERLINK("http://www.ncbi.nlm.nih.gov/entrez/query.fcgi?db=gene&amp;cmd=retrieve&amp;dopt=graphics&amp;list_uids=57473","57473")</f>
        <v>57473</v>
      </c>
      <c r="Q155" s="17">
        <v>20</v>
      </c>
      <c r="R155" s="17" t="s">
        <v>2690</v>
      </c>
      <c r="S155" s="17"/>
    </row>
    <row r="156" spans="1:19" x14ac:dyDescent="0.25">
      <c r="A156" s="16" t="s">
        <v>312</v>
      </c>
      <c r="B156" s="17">
        <v>167161</v>
      </c>
      <c r="C156" s="18" t="s">
        <v>313</v>
      </c>
      <c r="D156" s="19">
        <v>12</v>
      </c>
      <c r="E156" s="28">
        <v>2</v>
      </c>
      <c r="F156" s="22">
        <v>11</v>
      </c>
      <c r="G156" s="21">
        <v>7</v>
      </c>
      <c r="H156" s="20">
        <v>0</v>
      </c>
      <c r="I156" s="23"/>
      <c r="J156" s="23"/>
      <c r="K156" s="17" t="s">
        <v>2691</v>
      </c>
      <c r="L156" s="17" t="s">
        <v>2692</v>
      </c>
      <c r="M156" s="17">
        <v>3.0000000000000001E-3</v>
      </c>
      <c r="N156" s="24" t="s">
        <v>2294</v>
      </c>
      <c r="O156" s="25" t="s">
        <v>2294</v>
      </c>
      <c r="P156" s="26" t="str">
        <f>HYPERLINK("http://www.ncbi.nlm.nih.gov/entrez/query.fcgi?db=gene&amp;cmd=retrieve&amp;dopt=graphics&amp;list_uids=5069","5069")</f>
        <v>5069</v>
      </c>
      <c r="Q156" s="17">
        <v>9</v>
      </c>
      <c r="R156" s="17" t="s">
        <v>2693</v>
      </c>
      <c r="S156" s="17"/>
    </row>
    <row r="157" spans="1:19" x14ac:dyDescent="0.25">
      <c r="A157" s="16" t="s">
        <v>314</v>
      </c>
      <c r="B157" s="17">
        <v>161213</v>
      </c>
      <c r="C157" s="18" t="s">
        <v>315</v>
      </c>
      <c r="D157" s="19">
        <v>12</v>
      </c>
      <c r="E157" s="20">
        <v>0</v>
      </c>
      <c r="F157" s="21">
        <v>8</v>
      </c>
      <c r="G157" s="20">
        <v>1</v>
      </c>
      <c r="H157" s="21">
        <v>10</v>
      </c>
      <c r="I157" s="23"/>
      <c r="J157" s="23"/>
      <c r="K157" s="17" t="s">
        <v>2694</v>
      </c>
      <c r="L157" s="17" t="s">
        <v>2695</v>
      </c>
      <c r="M157" s="29">
        <v>7.9999999999999996E-6</v>
      </c>
      <c r="N157" s="24" t="s">
        <v>2294</v>
      </c>
      <c r="O157" s="25" t="s">
        <v>2294</v>
      </c>
      <c r="P157" s="26" t="str">
        <f>HYPERLINK("http://www.ncbi.nlm.nih.gov/entrez/query.fcgi?db=gene&amp;cmd=retrieve&amp;dopt=graphics&amp;list_uids=1068","1068")</f>
        <v>1068</v>
      </c>
      <c r="Q157" s="17">
        <v>18</v>
      </c>
      <c r="R157" s="17" t="s">
        <v>2696</v>
      </c>
      <c r="S157" s="17"/>
    </row>
    <row r="158" spans="1:19" x14ac:dyDescent="0.25">
      <c r="A158" s="16" t="s">
        <v>316</v>
      </c>
      <c r="B158" s="17">
        <v>165719</v>
      </c>
      <c r="C158" s="18" t="s">
        <v>317</v>
      </c>
      <c r="D158" s="19">
        <v>12</v>
      </c>
      <c r="E158" s="20">
        <v>0</v>
      </c>
      <c r="F158" s="20">
        <v>0</v>
      </c>
      <c r="G158" s="21">
        <v>10</v>
      </c>
      <c r="H158" s="21">
        <v>5</v>
      </c>
      <c r="I158" s="23">
        <v>4.5942949425639945</v>
      </c>
      <c r="J158" s="23">
        <v>3.0166513758129132</v>
      </c>
      <c r="K158" s="17" t="s">
        <v>2697</v>
      </c>
      <c r="L158" s="17" t="s">
        <v>2698</v>
      </c>
      <c r="M158" s="29">
        <v>2.0000000000000001E-18</v>
      </c>
      <c r="N158" s="24" t="s">
        <v>2298</v>
      </c>
      <c r="O158" s="25" t="s">
        <v>2298</v>
      </c>
      <c r="P158" s="26" t="str">
        <f>HYPERLINK("http://www.ncbi.nlm.nih.gov/entrez/query.fcgi?db=gene&amp;cmd=retrieve&amp;dopt=graphics&amp;list_uids=220074","220074")</f>
        <v>220074</v>
      </c>
      <c r="Q158" s="17">
        <v>11</v>
      </c>
      <c r="R158" s="17" t="s">
        <v>2699</v>
      </c>
      <c r="S158" s="17"/>
    </row>
    <row r="159" spans="1:19" x14ac:dyDescent="0.25">
      <c r="A159" s="16" t="s">
        <v>318</v>
      </c>
      <c r="B159" s="17">
        <v>172081</v>
      </c>
      <c r="C159" s="18" t="s">
        <v>319</v>
      </c>
      <c r="D159" s="19">
        <v>12</v>
      </c>
      <c r="E159" s="22">
        <v>12</v>
      </c>
      <c r="F159" s="20">
        <v>0</v>
      </c>
      <c r="G159" s="20">
        <v>0</v>
      </c>
      <c r="H159" s="20">
        <v>0</v>
      </c>
      <c r="I159" s="23">
        <v>7.9517045721692865</v>
      </c>
      <c r="J159" s="23">
        <v>5.3789083876437154</v>
      </c>
      <c r="K159" s="17" t="s">
        <v>2306</v>
      </c>
      <c r="L159" s="17" t="s">
        <v>2700</v>
      </c>
      <c r="M159" s="29">
        <v>2.9999999999999999E-35</v>
      </c>
      <c r="N159" s="24" t="s">
        <v>2298</v>
      </c>
      <c r="O159" s="25" t="s">
        <v>2294</v>
      </c>
      <c r="P159" s="26" t="str">
        <f>HYPERLINK("http://www.ncbi.nlm.nih.gov/entrez/query.fcgi?db=gene&amp;cmd=retrieve&amp;dopt=graphics&amp;list_uids=400954","400954")</f>
        <v>400954</v>
      </c>
      <c r="Q159" s="17">
        <v>2</v>
      </c>
      <c r="R159" s="27" t="s">
        <v>2308</v>
      </c>
      <c r="S159" s="17"/>
    </row>
    <row r="160" spans="1:19" x14ac:dyDescent="0.25">
      <c r="A160" s="16" t="s">
        <v>320</v>
      </c>
      <c r="B160" s="17">
        <v>161133</v>
      </c>
      <c r="C160" s="18" t="s">
        <v>321</v>
      </c>
      <c r="D160" s="19">
        <v>12</v>
      </c>
      <c r="E160" s="22">
        <v>12</v>
      </c>
      <c r="F160" s="20">
        <v>0</v>
      </c>
      <c r="G160" s="28">
        <v>2</v>
      </c>
      <c r="H160" s="28">
        <v>3</v>
      </c>
      <c r="I160" s="23">
        <v>0.80824282706766726</v>
      </c>
      <c r="J160" s="23">
        <v>0.10446033890785648</v>
      </c>
      <c r="K160" s="17" t="s">
        <v>2701</v>
      </c>
      <c r="L160" s="17" t="s">
        <v>2702</v>
      </c>
      <c r="M160" s="29">
        <v>2E-92</v>
      </c>
      <c r="N160" s="24" t="s">
        <v>2294</v>
      </c>
      <c r="O160" s="25" t="s">
        <v>2294</v>
      </c>
      <c r="P160" s="26" t="str">
        <f>HYPERLINK("http://www.ncbi.nlm.nih.gov/entrez/query.fcgi?db=gene&amp;cmd=retrieve&amp;dopt=graphics&amp;list_uids=5313","5313")</f>
        <v>5313</v>
      </c>
      <c r="Q160" s="17">
        <v>1</v>
      </c>
      <c r="R160" s="17" t="s">
        <v>2703</v>
      </c>
      <c r="S160" s="29">
        <v>9.9999999999999997E-106</v>
      </c>
    </row>
    <row r="161" spans="1:19" x14ac:dyDescent="0.25">
      <c r="A161" s="16" t="s">
        <v>322</v>
      </c>
      <c r="B161" s="17">
        <v>162594</v>
      </c>
      <c r="C161" s="18" t="s">
        <v>323</v>
      </c>
      <c r="D161" s="19">
        <v>12</v>
      </c>
      <c r="E161" s="20">
        <v>0</v>
      </c>
      <c r="F161" s="22">
        <v>11</v>
      </c>
      <c r="G161" s="20">
        <v>0</v>
      </c>
      <c r="H161" s="20">
        <v>1</v>
      </c>
      <c r="I161" s="23"/>
      <c r="J161" s="23"/>
      <c r="K161" s="17" t="s">
        <v>2383</v>
      </c>
      <c r="L161" s="17" t="s">
        <v>2384</v>
      </c>
      <c r="M161" s="17">
        <v>0</v>
      </c>
      <c r="N161" s="24" t="s">
        <v>2294</v>
      </c>
      <c r="O161" s="25" t="s">
        <v>2294</v>
      </c>
      <c r="P161" s="26" t="str">
        <f>HYPERLINK("http://www.ncbi.nlm.nih.gov/entrez/query.fcgi?db=gene&amp;cmd=retrieve&amp;dopt=graphics&amp;list_uids=56171","56171")</f>
        <v>56171</v>
      </c>
      <c r="Q161" s="17">
        <v>2</v>
      </c>
      <c r="R161" s="17" t="s">
        <v>2385</v>
      </c>
      <c r="S161" s="17"/>
    </row>
    <row r="162" spans="1:19" x14ac:dyDescent="0.25">
      <c r="A162" s="16" t="s">
        <v>324</v>
      </c>
      <c r="B162" s="17">
        <v>152670</v>
      </c>
      <c r="C162" s="18" t="s">
        <v>325</v>
      </c>
      <c r="D162" s="19">
        <v>11</v>
      </c>
      <c r="E162" s="28">
        <v>3</v>
      </c>
      <c r="F162" s="21">
        <v>10</v>
      </c>
      <c r="G162" s="28">
        <v>3</v>
      </c>
      <c r="H162" s="21">
        <v>10</v>
      </c>
      <c r="I162" s="23"/>
      <c r="J162" s="23"/>
      <c r="K162" s="17" t="s">
        <v>2704</v>
      </c>
      <c r="L162" s="17" t="s">
        <v>2705</v>
      </c>
      <c r="M162" s="17">
        <v>1</v>
      </c>
      <c r="N162" s="24" t="s">
        <v>2294</v>
      </c>
      <c r="O162" s="25" t="s">
        <v>2294</v>
      </c>
      <c r="P162" s="26" t="str">
        <f>HYPERLINK("http://www.ncbi.nlm.nih.gov/entrez/query.fcgi?db=gene&amp;cmd=retrieve&amp;dopt=graphics&amp;list_uids=84443","84443")</f>
        <v>84443</v>
      </c>
      <c r="Q162" s="17" t="s">
        <v>2345</v>
      </c>
      <c r="R162" s="27" t="s">
        <v>2706</v>
      </c>
      <c r="S162" s="17"/>
    </row>
    <row r="163" spans="1:19" x14ac:dyDescent="0.25">
      <c r="A163" s="16" t="s">
        <v>326</v>
      </c>
      <c r="B163" s="17">
        <v>157262</v>
      </c>
      <c r="C163" s="18" t="s">
        <v>327</v>
      </c>
      <c r="D163" s="19">
        <v>11</v>
      </c>
      <c r="E163" s="20">
        <v>0</v>
      </c>
      <c r="F163" s="21">
        <v>6</v>
      </c>
      <c r="G163" s="28">
        <v>4</v>
      </c>
      <c r="H163" s="22">
        <v>11</v>
      </c>
      <c r="I163" s="23"/>
      <c r="J163" s="23"/>
      <c r="K163" s="17" t="s">
        <v>2707</v>
      </c>
      <c r="L163" s="17" t="s">
        <v>2708</v>
      </c>
      <c r="M163" s="17">
        <v>3.0000000000000001E-3</v>
      </c>
      <c r="N163" s="24" t="s">
        <v>2294</v>
      </c>
      <c r="O163" s="25" t="s">
        <v>2294</v>
      </c>
      <c r="P163" s="26" t="str">
        <f>HYPERLINK("http://www.ncbi.nlm.nih.gov/entrez/query.fcgi?db=gene&amp;cmd=retrieve&amp;dopt=graphics&amp;list_uids=388697","388697")</f>
        <v>388697</v>
      </c>
      <c r="Q163" s="17">
        <v>1</v>
      </c>
      <c r="R163" s="27" t="s">
        <v>2709</v>
      </c>
      <c r="S163" s="17"/>
    </row>
    <row r="164" spans="1:19" x14ac:dyDescent="0.25">
      <c r="A164" s="16" t="s">
        <v>328</v>
      </c>
      <c r="B164" s="17">
        <v>165674</v>
      </c>
      <c r="C164" s="18" t="s">
        <v>329</v>
      </c>
      <c r="D164" s="19">
        <v>11</v>
      </c>
      <c r="E164" s="20">
        <v>0</v>
      </c>
      <c r="F164" s="21">
        <v>5</v>
      </c>
      <c r="G164" s="20">
        <v>0</v>
      </c>
      <c r="H164" s="21">
        <v>10</v>
      </c>
      <c r="I164" s="23"/>
      <c r="J164" s="23"/>
      <c r="K164" s="17" t="s">
        <v>2710</v>
      </c>
      <c r="L164" s="17" t="s">
        <v>2711</v>
      </c>
      <c r="M164" s="29">
        <v>5.0000000000000001E-4</v>
      </c>
      <c r="N164" s="24" t="s">
        <v>2294</v>
      </c>
      <c r="O164" s="25" t="s">
        <v>2298</v>
      </c>
      <c r="P164" s="26" t="str">
        <f>HYPERLINK("http://www.ncbi.nlm.nih.gov/entrez/query.fcgi?db=gene&amp;cmd=retrieve&amp;dopt=graphics&amp;list_uids=90529","90529")</f>
        <v>90529</v>
      </c>
      <c r="Q164" s="17">
        <v>1</v>
      </c>
      <c r="R164" s="17" t="s">
        <v>2712</v>
      </c>
      <c r="S164" s="17"/>
    </row>
    <row r="165" spans="1:19" x14ac:dyDescent="0.25">
      <c r="A165" s="16" t="s">
        <v>330</v>
      </c>
      <c r="B165" s="17">
        <v>171275</v>
      </c>
      <c r="C165" s="18" t="s">
        <v>331</v>
      </c>
      <c r="D165" s="19">
        <v>11</v>
      </c>
      <c r="E165" s="20">
        <v>0</v>
      </c>
      <c r="F165" s="21">
        <v>7</v>
      </c>
      <c r="G165" s="28">
        <v>3</v>
      </c>
      <c r="H165" s="21">
        <v>10</v>
      </c>
      <c r="I165" s="23">
        <v>10.133673692544251</v>
      </c>
      <c r="J165" s="23">
        <v>3.7558987176179377</v>
      </c>
      <c r="K165" s="17" t="s">
        <v>2713</v>
      </c>
      <c r="L165" s="17" t="s">
        <v>2714</v>
      </c>
      <c r="M165" s="29">
        <v>2.0000000000000001E-4</v>
      </c>
      <c r="N165" s="24" t="s">
        <v>2294</v>
      </c>
      <c r="O165" s="25" t="s">
        <v>2298</v>
      </c>
      <c r="P165" s="26" t="str">
        <f>HYPERLINK("http://www.ncbi.nlm.nih.gov/entrez/query.fcgi?db=gene&amp;cmd=retrieve&amp;dopt=graphics&amp;list_uids=143630","143630")</f>
        <v>143630</v>
      </c>
      <c r="Q165" s="17">
        <v>11</v>
      </c>
      <c r="R165" s="17" t="s">
        <v>2715</v>
      </c>
      <c r="S165" s="17"/>
    </row>
    <row r="166" spans="1:19" x14ac:dyDescent="0.25">
      <c r="A166" s="16" t="s">
        <v>332</v>
      </c>
      <c r="B166" s="17">
        <v>159673</v>
      </c>
      <c r="C166" s="18" t="s">
        <v>333</v>
      </c>
      <c r="D166" s="19">
        <v>11</v>
      </c>
      <c r="E166" s="20">
        <v>0</v>
      </c>
      <c r="F166" s="21">
        <v>10</v>
      </c>
      <c r="G166" s="28">
        <v>3</v>
      </c>
      <c r="H166" s="28">
        <v>3</v>
      </c>
      <c r="I166" s="23"/>
      <c r="J166" s="23"/>
      <c r="K166" s="17" t="s">
        <v>2716</v>
      </c>
      <c r="L166" s="17" t="s">
        <v>2717</v>
      </c>
      <c r="M166" s="29">
        <v>2E-8</v>
      </c>
      <c r="N166" s="24" t="s">
        <v>2294</v>
      </c>
      <c r="O166" s="25" t="s">
        <v>2298</v>
      </c>
      <c r="P166" s="26" t="str">
        <f>HYPERLINK("http://www.ncbi.nlm.nih.gov/entrez/query.fcgi?db=gene&amp;cmd=retrieve&amp;dopt=graphics&amp;list_uids=90835","90835")</f>
        <v>90835</v>
      </c>
      <c r="Q166" s="17">
        <v>16</v>
      </c>
      <c r="R166" s="27" t="s">
        <v>2718</v>
      </c>
      <c r="S166" s="17"/>
    </row>
    <row r="167" spans="1:19" x14ac:dyDescent="0.25">
      <c r="A167" s="16" t="s">
        <v>334</v>
      </c>
      <c r="B167" s="17">
        <v>165005</v>
      </c>
      <c r="C167" s="18" t="s">
        <v>335</v>
      </c>
      <c r="D167" s="19">
        <v>11</v>
      </c>
      <c r="E167" s="20">
        <v>0</v>
      </c>
      <c r="F167" s="21">
        <v>6</v>
      </c>
      <c r="G167" s="20">
        <v>0</v>
      </c>
      <c r="H167" s="21">
        <v>6</v>
      </c>
      <c r="I167" s="23">
        <v>4.753502742489526</v>
      </c>
      <c r="J167" s="23">
        <v>2.3757511515272145</v>
      </c>
      <c r="K167" s="17" t="s">
        <v>2719</v>
      </c>
      <c r="L167" s="17" t="s">
        <v>2720</v>
      </c>
      <c r="M167" s="29">
        <v>4.9999999999999999E-13</v>
      </c>
      <c r="N167" s="24" t="s">
        <v>2298</v>
      </c>
      <c r="O167" s="25" t="s">
        <v>2298</v>
      </c>
      <c r="P167" s="26" t="str">
        <f>HYPERLINK("http://www.ncbi.nlm.nih.gov/entrez/query.fcgi?db=gene&amp;cmd=retrieve&amp;dopt=graphics&amp;list_uids=84223","84223")</f>
        <v>84223</v>
      </c>
      <c r="Q167" s="17">
        <v>3</v>
      </c>
      <c r="R167" s="17" t="s">
        <v>2721</v>
      </c>
      <c r="S167" s="17"/>
    </row>
    <row r="168" spans="1:19" x14ac:dyDescent="0.25">
      <c r="A168" s="16" t="s">
        <v>336</v>
      </c>
      <c r="B168" s="17">
        <v>163334</v>
      </c>
      <c r="C168" s="18" t="s">
        <v>337</v>
      </c>
      <c r="D168" s="19">
        <v>11</v>
      </c>
      <c r="E168" s="22">
        <v>11</v>
      </c>
      <c r="F168" s="20">
        <v>0</v>
      </c>
      <c r="G168" s="21">
        <v>9</v>
      </c>
      <c r="H168" s="28">
        <v>2</v>
      </c>
      <c r="I168" s="23"/>
      <c r="J168" s="23"/>
      <c r="K168" s="17" t="s">
        <v>2309</v>
      </c>
      <c r="L168" s="17" t="s">
        <v>2722</v>
      </c>
      <c r="M168" s="29">
        <v>2.9999999999999998E-13</v>
      </c>
      <c r="N168" s="24" t="s">
        <v>2294</v>
      </c>
      <c r="O168" s="25" t="s">
        <v>2294</v>
      </c>
      <c r="P168" s="26" t="str">
        <f>HYPERLINK("http://www.ncbi.nlm.nih.gov/entrez/query.fcgi?db=gene&amp;cmd=retrieve&amp;dopt=graphics&amp;list_uids=2987","2987")</f>
        <v>2987</v>
      </c>
      <c r="Q168" s="17">
        <v>1</v>
      </c>
      <c r="R168" s="17" t="s">
        <v>2311</v>
      </c>
      <c r="S168" s="29">
        <v>2E-16</v>
      </c>
    </row>
    <row r="169" spans="1:19" x14ac:dyDescent="0.25">
      <c r="A169" s="16" t="s">
        <v>338</v>
      </c>
      <c r="B169" s="17">
        <v>162472</v>
      </c>
      <c r="C169" s="18" t="s">
        <v>339</v>
      </c>
      <c r="D169" s="19">
        <v>11</v>
      </c>
      <c r="E169" s="20">
        <v>0</v>
      </c>
      <c r="F169" s="20">
        <v>1</v>
      </c>
      <c r="G169" s="22">
        <v>11</v>
      </c>
      <c r="H169" s="20">
        <v>0</v>
      </c>
      <c r="I169" s="23"/>
      <c r="J169" s="23"/>
      <c r="K169" s="17" t="s">
        <v>2723</v>
      </c>
      <c r="L169" s="17" t="s">
        <v>2724</v>
      </c>
      <c r="M169" s="29">
        <v>2.0000000000000001E-18</v>
      </c>
      <c r="N169" s="24" t="s">
        <v>2298</v>
      </c>
      <c r="O169" s="25" t="s">
        <v>2294</v>
      </c>
      <c r="P169" s="26" t="str">
        <f>HYPERLINK("http://www.ncbi.nlm.nih.gov/entrez/query.fcgi?db=gene&amp;cmd=retrieve&amp;dopt=graphics&amp;list_uids=287","287")</f>
        <v>287</v>
      </c>
      <c r="Q169" s="17">
        <v>4</v>
      </c>
      <c r="R169" s="17" t="s">
        <v>2725</v>
      </c>
      <c r="S169" s="29">
        <v>2E-12</v>
      </c>
    </row>
    <row r="170" spans="1:19" x14ac:dyDescent="0.25">
      <c r="A170" s="16" t="s">
        <v>340</v>
      </c>
      <c r="B170" s="17">
        <v>171911</v>
      </c>
      <c r="C170" s="18" t="s">
        <v>341</v>
      </c>
      <c r="D170" s="19">
        <v>11</v>
      </c>
      <c r="E170" s="20">
        <v>0</v>
      </c>
      <c r="F170" s="21">
        <v>10</v>
      </c>
      <c r="G170" s="20">
        <v>0</v>
      </c>
      <c r="H170" s="21">
        <v>5</v>
      </c>
      <c r="I170" s="23">
        <v>3.2635248849841685</v>
      </c>
      <c r="J170" s="23">
        <v>1.6504989725229224</v>
      </c>
      <c r="K170" s="17" t="s">
        <v>2726</v>
      </c>
      <c r="L170" s="17" t="s">
        <v>2727</v>
      </c>
      <c r="M170" s="29">
        <v>9.9999999999999998E-20</v>
      </c>
      <c r="N170" s="24" t="s">
        <v>2298</v>
      </c>
      <c r="O170" s="25" t="s">
        <v>2298</v>
      </c>
      <c r="P170" s="26" t="str">
        <f>HYPERLINK("http://www.ncbi.nlm.nih.gov/entrez/query.fcgi?db=gene&amp;cmd=retrieve&amp;dopt=graphics&amp;list_uids=55329","55329")</f>
        <v>55329</v>
      </c>
      <c r="Q170" s="17">
        <v>15</v>
      </c>
      <c r="R170" s="17" t="s">
        <v>2524</v>
      </c>
      <c r="S170" s="17"/>
    </row>
    <row r="171" spans="1:19" x14ac:dyDescent="0.25">
      <c r="A171" s="16" t="s">
        <v>342</v>
      </c>
      <c r="B171" s="17">
        <v>156043</v>
      </c>
      <c r="C171" s="18" t="s">
        <v>343</v>
      </c>
      <c r="D171" s="19">
        <v>11</v>
      </c>
      <c r="E171" s="22">
        <v>11</v>
      </c>
      <c r="F171" s="20">
        <v>0</v>
      </c>
      <c r="G171" s="20">
        <v>0</v>
      </c>
      <c r="H171" s="20">
        <v>0</v>
      </c>
      <c r="I171" s="23"/>
      <c r="J171" s="23"/>
      <c r="K171" s="17" t="s">
        <v>2728</v>
      </c>
      <c r="L171" s="17" t="s">
        <v>2729</v>
      </c>
      <c r="M171" s="29">
        <v>1E-25</v>
      </c>
      <c r="N171" s="24" t="s">
        <v>2294</v>
      </c>
      <c r="O171" s="25" t="s">
        <v>2298</v>
      </c>
      <c r="P171" s="26" t="str">
        <f>HYPERLINK("http://www.ncbi.nlm.nih.gov/entrez/query.fcgi?db=gene&amp;cmd=retrieve&amp;dopt=graphics&amp;list_uids=26146","26146")</f>
        <v>26146</v>
      </c>
      <c r="Q171" s="17">
        <v>2</v>
      </c>
      <c r="R171" s="17" t="s">
        <v>2559</v>
      </c>
      <c r="S171" s="17"/>
    </row>
    <row r="172" spans="1:19" x14ac:dyDescent="0.25">
      <c r="A172" s="16" t="s">
        <v>344</v>
      </c>
      <c r="B172" s="17">
        <v>170095</v>
      </c>
      <c r="C172" s="18" t="s">
        <v>345</v>
      </c>
      <c r="D172" s="19">
        <v>11</v>
      </c>
      <c r="E172" s="20">
        <v>0</v>
      </c>
      <c r="F172" s="21">
        <v>10</v>
      </c>
      <c r="G172" s="21">
        <v>5</v>
      </c>
      <c r="H172" s="21">
        <v>6</v>
      </c>
      <c r="I172" s="23"/>
      <c r="J172" s="23"/>
      <c r="K172" s="17" t="s">
        <v>2730</v>
      </c>
      <c r="L172" s="17" t="s">
        <v>2731</v>
      </c>
      <c r="M172" s="29">
        <v>3.9999999999999997E-34</v>
      </c>
      <c r="N172" s="24" t="s">
        <v>2294</v>
      </c>
      <c r="O172" s="25" t="s">
        <v>2294</v>
      </c>
      <c r="P172" s="26" t="str">
        <f>HYPERLINK("http://www.ncbi.nlm.nih.gov/entrez/query.fcgi?db=gene&amp;cmd=retrieve&amp;dopt=graphics&amp;list_uids=57576","57576")</f>
        <v>57576</v>
      </c>
      <c r="Q172" s="17">
        <v>1</v>
      </c>
      <c r="R172" s="17" t="s">
        <v>2732</v>
      </c>
      <c r="S172" s="29">
        <v>5.0000000000000004E-32</v>
      </c>
    </row>
    <row r="173" spans="1:19" x14ac:dyDescent="0.25">
      <c r="A173" s="16" t="s">
        <v>346</v>
      </c>
      <c r="B173" s="17">
        <v>165072</v>
      </c>
      <c r="C173" s="18" t="s">
        <v>347</v>
      </c>
      <c r="D173" s="19">
        <v>11</v>
      </c>
      <c r="E173" s="21">
        <v>10</v>
      </c>
      <c r="F173" s="20">
        <v>0</v>
      </c>
      <c r="G173" s="28">
        <v>3</v>
      </c>
      <c r="H173" s="20">
        <v>0</v>
      </c>
      <c r="I173" s="23">
        <v>-0.15638220642283307</v>
      </c>
      <c r="J173" s="23">
        <v>0.16938065302838171</v>
      </c>
      <c r="K173" s="17" t="s">
        <v>2733</v>
      </c>
      <c r="L173" s="17" t="s">
        <v>2734</v>
      </c>
      <c r="M173" s="29">
        <v>3.0000000000000001E-83</v>
      </c>
      <c r="N173" s="24" t="s">
        <v>2294</v>
      </c>
      <c r="O173" s="25" t="s">
        <v>2294</v>
      </c>
      <c r="P173" s="26" t="str">
        <f>HYPERLINK("http://www.ncbi.nlm.nih.gov/entrez/query.fcgi?db=gene&amp;cmd=retrieve&amp;dopt=graphics&amp;list_uids=226","226")</f>
        <v>226</v>
      </c>
      <c r="Q173" s="17">
        <v>16</v>
      </c>
      <c r="R173" s="17" t="s">
        <v>2735</v>
      </c>
      <c r="S173" s="29">
        <v>9.9999999999999999E-133</v>
      </c>
    </row>
    <row r="174" spans="1:19" x14ac:dyDescent="0.25">
      <c r="A174" s="16" t="s">
        <v>348</v>
      </c>
      <c r="B174" s="17">
        <v>155594</v>
      </c>
      <c r="C174" s="18" t="s">
        <v>349</v>
      </c>
      <c r="D174" s="19">
        <v>11</v>
      </c>
      <c r="E174" s="21">
        <v>5</v>
      </c>
      <c r="F174" s="20">
        <v>0</v>
      </c>
      <c r="G174" s="21">
        <v>7</v>
      </c>
      <c r="H174" s="20">
        <v>1</v>
      </c>
      <c r="I174" s="23"/>
      <c r="J174" s="23"/>
      <c r="K174" s="17" t="s">
        <v>2736</v>
      </c>
      <c r="L174" s="17" t="s">
        <v>2737</v>
      </c>
      <c r="M174" s="29">
        <v>9.9999999999999996E-165</v>
      </c>
      <c r="N174" s="24" t="s">
        <v>2294</v>
      </c>
      <c r="O174" s="25" t="s">
        <v>2298</v>
      </c>
      <c r="P174" s="26" t="str">
        <f>HYPERLINK("http://www.ncbi.nlm.nih.gov/entrez/query.fcgi?db=gene&amp;cmd=retrieve&amp;dopt=graphics&amp;list_uids=5518","5518")</f>
        <v>5518</v>
      </c>
      <c r="Q174" s="17">
        <v>19</v>
      </c>
      <c r="R174" s="17" t="s">
        <v>2738</v>
      </c>
      <c r="S174" s="17">
        <v>0</v>
      </c>
    </row>
    <row r="175" spans="1:19" x14ac:dyDescent="0.25">
      <c r="A175" s="16" t="s">
        <v>350</v>
      </c>
      <c r="B175" s="17">
        <v>158615</v>
      </c>
      <c r="C175" s="18" t="s">
        <v>351</v>
      </c>
      <c r="D175" s="19">
        <v>11</v>
      </c>
      <c r="E175" s="21">
        <v>9</v>
      </c>
      <c r="F175" s="20">
        <v>0</v>
      </c>
      <c r="G175" s="28">
        <v>2</v>
      </c>
      <c r="H175" s="20">
        <v>0</v>
      </c>
      <c r="I175" s="23">
        <v>5.8726767999561389</v>
      </c>
      <c r="J175" s="23">
        <v>2.8212351407818832</v>
      </c>
      <c r="K175" s="17" t="s">
        <v>2739</v>
      </c>
      <c r="L175" s="17" t="s">
        <v>2740</v>
      </c>
      <c r="M175" s="17">
        <v>0</v>
      </c>
      <c r="N175" s="24" t="s">
        <v>2298</v>
      </c>
      <c r="O175" s="25" t="s">
        <v>2298</v>
      </c>
      <c r="P175" s="26" t="str">
        <f>HYPERLINK("http://www.ncbi.nlm.nih.gov/entrez/query.fcgi?db=gene&amp;cmd=retrieve&amp;dopt=graphics&amp;list_uids=57539","57539")</f>
        <v>57539</v>
      </c>
      <c r="Q175" s="17">
        <v>2</v>
      </c>
      <c r="R175" s="17" t="s">
        <v>2741</v>
      </c>
      <c r="S175" s="17"/>
    </row>
    <row r="176" spans="1:19" x14ac:dyDescent="0.25">
      <c r="A176" s="16" t="s">
        <v>352</v>
      </c>
      <c r="B176" s="17">
        <v>161326</v>
      </c>
      <c r="C176" s="18" t="s">
        <v>35</v>
      </c>
      <c r="D176" s="19">
        <v>11</v>
      </c>
      <c r="E176" s="20">
        <v>0</v>
      </c>
      <c r="F176" s="21">
        <v>7</v>
      </c>
      <c r="G176" s="21">
        <v>6</v>
      </c>
      <c r="H176" s="20">
        <v>0</v>
      </c>
      <c r="I176" s="23"/>
      <c r="J176" s="23"/>
      <c r="K176" s="17" t="s">
        <v>2383</v>
      </c>
      <c r="L176" s="17" t="s">
        <v>2742</v>
      </c>
      <c r="M176" s="17">
        <v>0</v>
      </c>
      <c r="N176" s="24" t="s">
        <v>2294</v>
      </c>
      <c r="O176" s="25" t="s">
        <v>2294</v>
      </c>
      <c r="P176" s="26" t="str">
        <f>HYPERLINK("http://www.ncbi.nlm.nih.gov/entrez/query.fcgi?db=gene&amp;cmd=retrieve&amp;dopt=graphics&amp;list_uids=56171","56171")</f>
        <v>56171</v>
      </c>
      <c r="Q176" s="17">
        <v>2</v>
      </c>
      <c r="R176" s="17" t="s">
        <v>2385</v>
      </c>
      <c r="S176" s="17"/>
    </row>
    <row r="177" spans="1:19" x14ac:dyDescent="0.25">
      <c r="A177" s="16" t="s">
        <v>353</v>
      </c>
      <c r="B177" s="17">
        <v>169358</v>
      </c>
      <c r="C177" s="18" t="s">
        <v>354</v>
      </c>
      <c r="D177" s="19">
        <v>11</v>
      </c>
      <c r="E177" s="22">
        <v>11</v>
      </c>
      <c r="F177" s="20">
        <v>0</v>
      </c>
      <c r="G177" s="20">
        <v>0</v>
      </c>
      <c r="H177" s="20">
        <v>0</v>
      </c>
      <c r="I177" s="23"/>
      <c r="J177" s="23"/>
      <c r="K177" s="17" t="s">
        <v>2743</v>
      </c>
      <c r="L177" s="17" t="s">
        <v>2744</v>
      </c>
      <c r="M177" s="17">
        <v>0</v>
      </c>
      <c r="N177" s="24" t="s">
        <v>2294</v>
      </c>
      <c r="O177" s="25" t="s">
        <v>2298</v>
      </c>
      <c r="P177" s="26" t="str">
        <f>HYPERLINK("http://www.ncbi.nlm.nih.gov/entrez/query.fcgi?db=gene&amp;cmd=retrieve&amp;dopt=graphics&amp;list_uids=7317","7317")</f>
        <v>7317</v>
      </c>
      <c r="Q177" s="17" t="s">
        <v>2345</v>
      </c>
      <c r="R177" s="17" t="s">
        <v>2745</v>
      </c>
      <c r="S177" s="17">
        <v>0</v>
      </c>
    </row>
    <row r="178" spans="1:19" x14ac:dyDescent="0.25">
      <c r="A178" s="16" t="s">
        <v>355</v>
      </c>
      <c r="B178" s="17">
        <v>170615</v>
      </c>
      <c r="C178" s="18" t="s">
        <v>356</v>
      </c>
      <c r="D178" s="19">
        <v>10</v>
      </c>
      <c r="E178" s="21">
        <v>10</v>
      </c>
      <c r="F178" s="20">
        <v>0</v>
      </c>
      <c r="G178" s="20">
        <v>0</v>
      </c>
      <c r="H178" s="20">
        <v>0</v>
      </c>
      <c r="I178" s="23"/>
      <c r="J178" s="23"/>
      <c r="K178" s="17" t="s">
        <v>2620</v>
      </c>
      <c r="L178" s="17" t="s">
        <v>2620</v>
      </c>
      <c r="M178" s="17"/>
      <c r="N178" s="24" t="s">
        <v>2294</v>
      </c>
      <c r="O178" s="25" t="s">
        <v>2294</v>
      </c>
      <c r="P178" s="26"/>
      <c r="Q178" s="17"/>
      <c r="R178" s="17"/>
      <c r="S178" s="17"/>
    </row>
    <row r="179" spans="1:19" x14ac:dyDescent="0.25">
      <c r="A179" s="16" t="s">
        <v>357</v>
      </c>
      <c r="B179" s="17">
        <v>170314</v>
      </c>
      <c r="C179" s="18" t="s">
        <v>358</v>
      </c>
      <c r="D179" s="19">
        <v>10</v>
      </c>
      <c r="E179" s="20">
        <v>0</v>
      </c>
      <c r="F179" s="21">
        <v>6</v>
      </c>
      <c r="G179" s="28">
        <v>4</v>
      </c>
      <c r="H179" s="21">
        <v>5</v>
      </c>
      <c r="I179" s="23"/>
      <c r="J179" s="23"/>
      <c r="K179" s="17" t="s">
        <v>2485</v>
      </c>
      <c r="L179" s="17" t="s">
        <v>2746</v>
      </c>
      <c r="M179" s="17">
        <v>7.6</v>
      </c>
      <c r="N179" s="24" t="s">
        <v>2294</v>
      </c>
      <c r="O179" s="25" t="s">
        <v>2294</v>
      </c>
      <c r="P179" s="26" t="str">
        <f>HYPERLINK("http://www.ncbi.nlm.nih.gov/entrez/query.fcgi?db=gene&amp;cmd=retrieve&amp;dopt=graphics&amp;list_uids=255101","255101")</f>
        <v>255101</v>
      </c>
      <c r="Q179" s="17">
        <v>2</v>
      </c>
      <c r="R179" s="17" t="s">
        <v>2487</v>
      </c>
      <c r="S179" s="17"/>
    </row>
    <row r="180" spans="1:19" x14ac:dyDescent="0.25">
      <c r="A180" s="16" t="s">
        <v>359</v>
      </c>
      <c r="B180" s="17">
        <v>154693</v>
      </c>
      <c r="C180" s="18" t="s">
        <v>360</v>
      </c>
      <c r="D180" s="19">
        <v>10</v>
      </c>
      <c r="E180" s="20">
        <v>0</v>
      </c>
      <c r="F180" s="21">
        <v>9</v>
      </c>
      <c r="G180" s="20">
        <v>0</v>
      </c>
      <c r="H180" s="28">
        <v>2</v>
      </c>
      <c r="I180" s="23"/>
      <c r="J180" s="23"/>
      <c r="K180" s="17" t="s">
        <v>2747</v>
      </c>
      <c r="L180" s="17" t="s">
        <v>2748</v>
      </c>
      <c r="M180" s="17">
        <v>5</v>
      </c>
      <c r="N180" s="24" t="s">
        <v>2294</v>
      </c>
      <c r="O180" s="25" t="s">
        <v>2294</v>
      </c>
      <c r="P180" s="26" t="str">
        <f>HYPERLINK("http://www.ncbi.nlm.nih.gov/entrez/query.fcgi?db=gene&amp;cmd=retrieve&amp;dopt=graphics&amp;list_uids=389038","389038")</f>
        <v>389038</v>
      </c>
      <c r="Q180" s="17">
        <v>2</v>
      </c>
      <c r="R180" s="27" t="s">
        <v>2749</v>
      </c>
      <c r="S180" s="17"/>
    </row>
    <row r="181" spans="1:19" x14ac:dyDescent="0.25">
      <c r="A181" s="16" t="s">
        <v>361</v>
      </c>
      <c r="B181" s="17">
        <v>152954</v>
      </c>
      <c r="C181" s="18" t="s">
        <v>362</v>
      </c>
      <c r="D181" s="19">
        <v>10</v>
      </c>
      <c r="E181" s="20">
        <v>0</v>
      </c>
      <c r="F181" s="21">
        <v>6</v>
      </c>
      <c r="G181" s="20">
        <v>0</v>
      </c>
      <c r="H181" s="21">
        <v>8</v>
      </c>
      <c r="I181" s="23"/>
      <c r="J181" s="23"/>
      <c r="K181" s="17" t="s">
        <v>2750</v>
      </c>
      <c r="L181" s="17" t="s">
        <v>2751</v>
      </c>
      <c r="M181" s="17">
        <v>1.1000000000000001</v>
      </c>
      <c r="N181" s="24" t="s">
        <v>2294</v>
      </c>
      <c r="O181" s="25" t="s">
        <v>2294</v>
      </c>
      <c r="P181" s="26" t="str">
        <f>HYPERLINK("http://www.ncbi.nlm.nih.gov/entrez/query.fcgi?db=gene&amp;cmd=retrieve&amp;dopt=graphics&amp;list_uids=392862","392862")</f>
        <v>392862</v>
      </c>
      <c r="Q181" s="17">
        <v>7</v>
      </c>
      <c r="R181" s="31" t="s">
        <v>2752</v>
      </c>
      <c r="S181" s="17"/>
    </row>
    <row r="182" spans="1:19" x14ac:dyDescent="0.25">
      <c r="A182" s="16" t="s">
        <v>363</v>
      </c>
      <c r="B182" s="17">
        <v>171153</v>
      </c>
      <c r="C182" s="18" t="s">
        <v>364</v>
      </c>
      <c r="D182" s="19">
        <v>10</v>
      </c>
      <c r="E182" s="20">
        <v>0</v>
      </c>
      <c r="F182" s="21">
        <v>8</v>
      </c>
      <c r="G182" s="20">
        <v>1</v>
      </c>
      <c r="H182" s="21">
        <v>9</v>
      </c>
      <c r="I182" s="23"/>
      <c r="J182" s="23"/>
      <c r="K182" s="17" t="s">
        <v>2753</v>
      </c>
      <c r="L182" s="17" t="s">
        <v>2754</v>
      </c>
      <c r="M182" s="17">
        <v>1</v>
      </c>
      <c r="N182" s="24" t="s">
        <v>2294</v>
      </c>
      <c r="O182" s="25" t="s">
        <v>2294</v>
      </c>
      <c r="P182" s="26" t="str">
        <f>HYPERLINK("http://www.ncbi.nlm.nih.gov/entrez/query.fcgi?db=gene&amp;cmd=retrieve&amp;dopt=graphics&amp;list_uids=150372","150372")</f>
        <v>150372</v>
      </c>
      <c r="Q182" s="17">
        <v>22</v>
      </c>
      <c r="R182" s="17" t="s">
        <v>2361</v>
      </c>
      <c r="S182" s="17"/>
    </row>
    <row r="183" spans="1:19" x14ac:dyDescent="0.25">
      <c r="A183" s="16" t="s">
        <v>365</v>
      </c>
      <c r="B183" s="17">
        <v>152411</v>
      </c>
      <c r="C183" s="18" t="s">
        <v>366</v>
      </c>
      <c r="D183" s="19">
        <v>10</v>
      </c>
      <c r="E183" s="20">
        <v>0</v>
      </c>
      <c r="F183" s="21">
        <v>8</v>
      </c>
      <c r="G183" s="28">
        <v>2</v>
      </c>
      <c r="H183" s="21">
        <v>10</v>
      </c>
      <c r="I183" s="23"/>
      <c r="J183" s="23"/>
      <c r="K183" s="17" t="s">
        <v>2755</v>
      </c>
      <c r="L183" s="17" t="s">
        <v>2756</v>
      </c>
      <c r="M183" s="17">
        <v>0.38</v>
      </c>
      <c r="N183" s="24" t="s">
        <v>2294</v>
      </c>
      <c r="O183" s="25" t="s">
        <v>2294</v>
      </c>
      <c r="P183" s="26" t="str">
        <f>HYPERLINK("http://www.ncbi.nlm.nih.gov/entrez/query.fcgi?db=gene&amp;cmd=retrieve&amp;dopt=graphics&amp;list_uids=23200","23200")</f>
        <v>23200</v>
      </c>
      <c r="Q183" s="17">
        <v>3</v>
      </c>
      <c r="R183" s="27" t="s">
        <v>2757</v>
      </c>
      <c r="S183" s="17"/>
    </row>
    <row r="184" spans="1:19" x14ac:dyDescent="0.25">
      <c r="A184" s="16" t="s">
        <v>367</v>
      </c>
      <c r="B184" s="17">
        <v>172025</v>
      </c>
      <c r="C184" s="18" t="s">
        <v>368</v>
      </c>
      <c r="D184" s="19">
        <v>10</v>
      </c>
      <c r="E184" s="20">
        <v>0</v>
      </c>
      <c r="F184" s="21">
        <v>8</v>
      </c>
      <c r="G184" s="20">
        <v>1</v>
      </c>
      <c r="H184" s="21">
        <v>7</v>
      </c>
      <c r="I184" s="23"/>
      <c r="J184" s="23"/>
      <c r="K184" s="17" t="s">
        <v>2758</v>
      </c>
      <c r="L184" s="17" t="s">
        <v>2759</v>
      </c>
      <c r="M184" s="17">
        <v>0.25</v>
      </c>
      <c r="N184" s="24" t="s">
        <v>2294</v>
      </c>
      <c r="O184" s="25" t="s">
        <v>2298</v>
      </c>
      <c r="P184" s="26" t="str">
        <f>HYPERLINK("http://www.ncbi.nlm.nih.gov/entrez/query.fcgi?db=gene&amp;cmd=retrieve&amp;dopt=graphics&amp;list_uids=388701","388701")</f>
        <v>388701</v>
      </c>
      <c r="Q184" s="17">
        <v>1</v>
      </c>
      <c r="R184" s="27" t="s">
        <v>2760</v>
      </c>
      <c r="S184" s="17"/>
    </row>
    <row r="185" spans="1:19" x14ac:dyDescent="0.25">
      <c r="A185" s="16" t="s">
        <v>369</v>
      </c>
      <c r="B185" s="17">
        <v>164298</v>
      </c>
      <c r="C185" s="18" t="s">
        <v>370</v>
      </c>
      <c r="D185" s="19">
        <v>10</v>
      </c>
      <c r="E185" s="21">
        <v>9</v>
      </c>
      <c r="F185" s="20">
        <v>0</v>
      </c>
      <c r="G185" s="20">
        <v>1</v>
      </c>
      <c r="H185" s="20">
        <v>0</v>
      </c>
      <c r="I185" s="23"/>
      <c r="J185" s="23"/>
      <c r="K185" s="17" t="s">
        <v>2761</v>
      </c>
      <c r="L185" s="17" t="s">
        <v>2762</v>
      </c>
      <c r="M185" s="17">
        <v>0.16</v>
      </c>
      <c r="N185" s="24" t="s">
        <v>2294</v>
      </c>
      <c r="O185" s="25" t="s">
        <v>2294</v>
      </c>
      <c r="P185" s="26" t="str">
        <f>HYPERLINK("http://www.ncbi.nlm.nih.gov/entrez/query.fcgi?db=gene&amp;cmd=retrieve&amp;dopt=graphics&amp;list_uids=53632","53632")</f>
        <v>53632</v>
      </c>
      <c r="Q185" s="17">
        <v>2</v>
      </c>
      <c r="R185" s="17" t="s">
        <v>2487</v>
      </c>
      <c r="S185" s="17"/>
    </row>
    <row r="186" spans="1:19" x14ac:dyDescent="0.25">
      <c r="A186" s="16" t="s">
        <v>371</v>
      </c>
      <c r="B186" s="17">
        <v>159203</v>
      </c>
      <c r="C186" s="18" t="s">
        <v>372</v>
      </c>
      <c r="D186" s="19">
        <v>10</v>
      </c>
      <c r="E186" s="21">
        <v>10</v>
      </c>
      <c r="F186" s="20">
        <v>0</v>
      </c>
      <c r="G186" s="20">
        <v>0</v>
      </c>
      <c r="H186" s="20">
        <v>0</v>
      </c>
      <c r="I186" s="23"/>
      <c r="J186" s="23"/>
      <c r="K186" s="17" t="s">
        <v>2763</v>
      </c>
      <c r="L186" s="17" t="s">
        <v>2764</v>
      </c>
      <c r="M186" s="17">
        <v>0.1</v>
      </c>
      <c r="N186" s="24" t="s">
        <v>2294</v>
      </c>
      <c r="O186" s="25" t="s">
        <v>2294</v>
      </c>
      <c r="P186" s="26" t="str">
        <f>HYPERLINK("http://www.ncbi.nlm.nih.gov/entrez/query.fcgi?db=gene&amp;cmd=retrieve&amp;dopt=graphics&amp;list_uids=10531","10531")</f>
        <v>10531</v>
      </c>
      <c r="Q186" s="17">
        <v>10</v>
      </c>
      <c r="R186" s="17" t="s">
        <v>2765</v>
      </c>
      <c r="S186" s="17"/>
    </row>
    <row r="187" spans="1:19" x14ac:dyDescent="0.25">
      <c r="A187" s="16" t="s">
        <v>373</v>
      </c>
      <c r="B187" s="17">
        <v>168651</v>
      </c>
      <c r="C187" s="18" t="s">
        <v>374</v>
      </c>
      <c r="D187" s="19">
        <v>10</v>
      </c>
      <c r="E187" s="20">
        <v>0</v>
      </c>
      <c r="F187" s="21">
        <v>5</v>
      </c>
      <c r="G187" s="20">
        <v>1</v>
      </c>
      <c r="H187" s="21">
        <v>10</v>
      </c>
      <c r="I187" s="23"/>
      <c r="J187" s="23"/>
      <c r="K187" s="17" t="s">
        <v>2766</v>
      </c>
      <c r="L187" s="17" t="s">
        <v>2767</v>
      </c>
      <c r="M187" s="17">
        <v>4.8000000000000001E-2</v>
      </c>
      <c r="N187" s="24" t="s">
        <v>2294</v>
      </c>
      <c r="O187" s="25" t="s">
        <v>2294</v>
      </c>
      <c r="P187" s="26" t="str">
        <f>HYPERLINK("http://www.ncbi.nlm.nih.gov/entrez/query.fcgi?db=gene&amp;cmd=retrieve&amp;dopt=graphics&amp;list_uids=9757","9757")</f>
        <v>9757</v>
      </c>
      <c r="Q187" s="17">
        <v>19</v>
      </c>
      <c r="R187" s="17" t="s">
        <v>2768</v>
      </c>
      <c r="S187" s="17"/>
    </row>
    <row r="188" spans="1:19" x14ac:dyDescent="0.25">
      <c r="A188" s="16" t="s">
        <v>375</v>
      </c>
      <c r="B188" s="17">
        <v>171076</v>
      </c>
      <c r="C188" s="18" t="s">
        <v>376</v>
      </c>
      <c r="D188" s="19">
        <v>10</v>
      </c>
      <c r="E188" s="20">
        <v>0</v>
      </c>
      <c r="F188" s="20">
        <v>0</v>
      </c>
      <c r="G188" s="21">
        <v>9</v>
      </c>
      <c r="H188" s="28">
        <v>2</v>
      </c>
      <c r="I188" s="23"/>
      <c r="J188" s="23"/>
      <c r="K188" s="17" t="s">
        <v>2769</v>
      </c>
      <c r="L188" s="17" t="s">
        <v>2770</v>
      </c>
      <c r="M188" s="17">
        <v>8.9999999999999993E-3</v>
      </c>
      <c r="N188" s="24" t="s">
        <v>2294</v>
      </c>
      <c r="O188" s="25" t="s">
        <v>2294</v>
      </c>
      <c r="P188" s="26" t="str">
        <f>HYPERLINK("http://www.ncbi.nlm.nih.gov/entrez/query.fcgi?db=gene&amp;cmd=retrieve&amp;dopt=graphics&amp;list_uids=9696","9696")</f>
        <v>9696</v>
      </c>
      <c r="Q188" s="17">
        <v>1</v>
      </c>
      <c r="R188" s="27" t="s">
        <v>2771</v>
      </c>
      <c r="S188" s="17"/>
    </row>
    <row r="189" spans="1:19" x14ac:dyDescent="0.25">
      <c r="A189" s="16" t="s">
        <v>377</v>
      </c>
      <c r="B189" s="17">
        <v>160880</v>
      </c>
      <c r="C189" s="18" t="s">
        <v>378</v>
      </c>
      <c r="D189" s="19">
        <v>10</v>
      </c>
      <c r="E189" s="20">
        <v>0</v>
      </c>
      <c r="F189" s="21">
        <v>6</v>
      </c>
      <c r="G189" s="20">
        <v>0</v>
      </c>
      <c r="H189" s="21">
        <v>9</v>
      </c>
      <c r="I189" s="23"/>
      <c r="J189" s="23"/>
      <c r="K189" s="17" t="s">
        <v>2772</v>
      </c>
      <c r="L189" s="17" t="s">
        <v>2773</v>
      </c>
      <c r="M189" s="17">
        <v>1E-3</v>
      </c>
      <c r="N189" s="24" t="s">
        <v>2294</v>
      </c>
      <c r="O189" s="25" t="s">
        <v>2298</v>
      </c>
      <c r="P189" s="26" t="str">
        <f>HYPERLINK("http://www.ncbi.nlm.nih.gov/entrez/query.fcgi?db=gene&amp;cmd=retrieve&amp;dopt=graphics&amp;list_uids=27156","27156")</f>
        <v>27156</v>
      </c>
      <c r="Q189" s="17">
        <v>22</v>
      </c>
      <c r="R189" s="17" t="s">
        <v>2774</v>
      </c>
      <c r="S189" s="17"/>
    </row>
    <row r="190" spans="1:19" x14ac:dyDescent="0.25">
      <c r="A190" s="16" t="s">
        <v>379</v>
      </c>
      <c r="B190" s="17">
        <v>171032</v>
      </c>
      <c r="C190" s="18" t="s">
        <v>380</v>
      </c>
      <c r="D190" s="19">
        <v>10</v>
      </c>
      <c r="E190" s="28">
        <v>4</v>
      </c>
      <c r="F190" s="28">
        <v>2</v>
      </c>
      <c r="G190" s="21">
        <v>6</v>
      </c>
      <c r="H190" s="21">
        <v>7</v>
      </c>
      <c r="I190" s="23"/>
      <c r="J190" s="23"/>
      <c r="K190" s="17" t="s">
        <v>2775</v>
      </c>
      <c r="L190" s="17" t="s">
        <v>2776</v>
      </c>
      <c r="M190" s="17">
        <v>1E-3</v>
      </c>
      <c r="N190" s="24" t="s">
        <v>2294</v>
      </c>
      <c r="O190" s="25" t="s">
        <v>2294</v>
      </c>
      <c r="P190" s="26" t="str">
        <f>HYPERLINK("http://www.ncbi.nlm.nih.gov/entrez/query.fcgi?db=gene&amp;cmd=retrieve&amp;dopt=graphics&amp;list_uids=5311","5311")</f>
        <v>5311</v>
      </c>
      <c r="Q190" s="17">
        <v>4</v>
      </c>
      <c r="R190" s="17" t="s">
        <v>2777</v>
      </c>
      <c r="S190" s="17"/>
    </row>
    <row r="191" spans="1:19" x14ac:dyDescent="0.25">
      <c r="A191" s="16" t="s">
        <v>381</v>
      </c>
      <c r="B191" s="17">
        <v>167468</v>
      </c>
      <c r="C191" s="18" t="s">
        <v>382</v>
      </c>
      <c r="D191" s="19">
        <v>10</v>
      </c>
      <c r="E191" s="28">
        <v>3</v>
      </c>
      <c r="F191" s="20">
        <v>1</v>
      </c>
      <c r="G191" s="21">
        <v>6</v>
      </c>
      <c r="H191" s="28">
        <v>4</v>
      </c>
      <c r="I191" s="23">
        <v>0.54988819322070193</v>
      </c>
      <c r="J191" s="23">
        <v>0.25315524841889314</v>
      </c>
      <c r="K191" s="17" t="s">
        <v>2778</v>
      </c>
      <c r="L191" s="17" t="s">
        <v>2779</v>
      </c>
      <c r="M191" s="29">
        <v>4.0000000000000001E-13</v>
      </c>
      <c r="N191" s="24" t="s">
        <v>2294</v>
      </c>
      <c r="O191" s="25" t="s">
        <v>2298</v>
      </c>
      <c r="P191" s="26" t="str">
        <f>HYPERLINK("http://www.ncbi.nlm.nih.gov/entrez/query.fcgi?db=gene&amp;cmd=retrieve&amp;dopt=graphics&amp;list_uids=9033","9033")</f>
        <v>9033</v>
      </c>
      <c r="Q191" s="17">
        <v>10</v>
      </c>
      <c r="R191" s="17" t="s">
        <v>2780</v>
      </c>
      <c r="S191" s="17"/>
    </row>
    <row r="192" spans="1:19" x14ac:dyDescent="0.25">
      <c r="A192" s="16" t="s">
        <v>383</v>
      </c>
      <c r="B192" s="17">
        <v>166850</v>
      </c>
      <c r="C192" s="18" t="s">
        <v>384</v>
      </c>
      <c r="D192" s="19">
        <v>10</v>
      </c>
      <c r="E192" s="21">
        <v>10</v>
      </c>
      <c r="F192" s="20">
        <v>0</v>
      </c>
      <c r="G192" s="20">
        <v>0</v>
      </c>
      <c r="H192" s="20">
        <v>0</v>
      </c>
      <c r="I192" s="23"/>
      <c r="J192" s="23"/>
      <c r="K192" s="17" t="s">
        <v>2781</v>
      </c>
      <c r="L192" s="17" t="s">
        <v>2782</v>
      </c>
      <c r="M192" s="29">
        <v>2.0000000000000001E-13</v>
      </c>
      <c r="N192" s="24" t="s">
        <v>2298</v>
      </c>
      <c r="O192" s="25" t="s">
        <v>2294</v>
      </c>
      <c r="P192" s="26" t="str">
        <f>HYPERLINK("http://www.ncbi.nlm.nih.gov/entrez/query.fcgi?db=gene&amp;cmd=retrieve&amp;dopt=graphics&amp;list_uids=26057","26057")</f>
        <v>26057</v>
      </c>
      <c r="Q192" s="17">
        <v>4</v>
      </c>
      <c r="R192" s="17" t="s">
        <v>2783</v>
      </c>
      <c r="S192" s="17"/>
    </row>
    <row r="193" spans="1:19" x14ac:dyDescent="0.25">
      <c r="A193" s="16" t="s">
        <v>385</v>
      </c>
      <c r="B193" s="17">
        <v>153607</v>
      </c>
      <c r="C193" s="18" t="s">
        <v>386</v>
      </c>
      <c r="D193" s="19">
        <v>10</v>
      </c>
      <c r="E193" s="21">
        <v>10</v>
      </c>
      <c r="F193" s="20">
        <v>0</v>
      </c>
      <c r="G193" s="20">
        <v>0</v>
      </c>
      <c r="H193" s="20">
        <v>0</v>
      </c>
      <c r="I193" s="23">
        <v>-7.6959186946113896</v>
      </c>
      <c r="J193" s="23">
        <v>4.1774282991341209</v>
      </c>
      <c r="K193" s="17" t="s">
        <v>2784</v>
      </c>
      <c r="L193" s="17" t="s">
        <v>2785</v>
      </c>
      <c r="M193" s="29">
        <v>2.0000000000000001E-18</v>
      </c>
      <c r="N193" s="24" t="s">
        <v>2298</v>
      </c>
      <c r="O193" s="25" t="s">
        <v>2298</v>
      </c>
      <c r="P193" s="26" t="str">
        <f>HYPERLINK("http://www.ncbi.nlm.nih.gov/entrez/query.fcgi?db=gene&amp;cmd=retrieve&amp;dopt=graphics&amp;list_uids=51651","51651")</f>
        <v>51651</v>
      </c>
      <c r="Q193" s="17">
        <v>17</v>
      </c>
      <c r="R193" s="17" t="s">
        <v>2786</v>
      </c>
      <c r="S193" s="29">
        <v>7.0000000000000003E-17</v>
      </c>
    </row>
    <row r="194" spans="1:19" x14ac:dyDescent="0.25">
      <c r="A194" s="16" t="s">
        <v>387</v>
      </c>
      <c r="B194" s="17">
        <v>168008</v>
      </c>
      <c r="C194" s="18" t="s">
        <v>388</v>
      </c>
      <c r="D194" s="19">
        <v>10</v>
      </c>
      <c r="E194" s="20">
        <v>0</v>
      </c>
      <c r="F194" s="20">
        <v>1</v>
      </c>
      <c r="G194" s="21">
        <v>9</v>
      </c>
      <c r="H194" s="28">
        <v>2</v>
      </c>
      <c r="I194" s="23"/>
      <c r="J194" s="23"/>
      <c r="K194" s="17" t="s">
        <v>2787</v>
      </c>
      <c r="L194" s="17" t="s">
        <v>2788</v>
      </c>
      <c r="M194" s="29">
        <v>9.0000000000000003E-27</v>
      </c>
      <c r="N194" s="24" t="s">
        <v>2294</v>
      </c>
      <c r="O194" s="25" t="s">
        <v>2298</v>
      </c>
      <c r="P194" s="26" t="str">
        <f>HYPERLINK("http://www.ncbi.nlm.nih.gov/entrez/query.fcgi?db=gene&amp;cmd=retrieve&amp;dopt=graphics&amp;list_uids=10753","10753")</f>
        <v>10753</v>
      </c>
      <c r="Q194" s="17">
        <v>1</v>
      </c>
      <c r="R194" s="17" t="s">
        <v>2789</v>
      </c>
      <c r="S194" s="29">
        <v>2.9999999999999999E-30</v>
      </c>
    </row>
    <row r="195" spans="1:19" x14ac:dyDescent="0.25">
      <c r="A195" s="16" t="s">
        <v>389</v>
      </c>
      <c r="B195" s="17">
        <v>156307</v>
      </c>
      <c r="C195" s="18" t="s">
        <v>390</v>
      </c>
      <c r="D195" s="19">
        <v>10</v>
      </c>
      <c r="E195" s="21">
        <v>7</v>
      </c>
      <c r="F195" s="20">
        <v>0</v>
      </c>
      <c r="G195" s="21">
        <v>5</v>
      </c>
      <c r="H195" s="20">
        <v>0</v>
      </c>
      <c r="I195" s="23">
        <v>7.3971719071171806</v>
      </c>
      <c r="J195" s="23">
        <v>1.9475095036181189</v>
      </c>
      <c r="K195" s="17" t="s">
        <v>2790</v>
      </c>
      <c r="L195" s="17" t="s">
        <v>2791</v>
      </c>
      <c r="M195" s="29">
        <v>4.0000000000000002E-32</v>
      </c>
      <c r="N195" s="24" t="s">
        <v>2294</v>
      </c>
      <c r="O195" s="25" t="s">
        <v>2298</v>
      </c>
      <c r="P195" s="26" t="str">
        <f>HYPERLINK("http://www.ncbi.nlm.nih.gov/entrez/query.fcgi?db=gene&amp;cmd=retrieve&amp;dopt=graphics&amp;list_uids=51626","51626")</f>
        <v>51626</v>
      </c>
      <c r="Q195" s="17">
        <v>2</v>
      </c>
      <c r="R195" s="17" t="s">
        <v>2792</v>
      </c>
      <c r="S195" s="17"/>
    </row>
    <row r="196" spans="1:19" x14ac:dyDescent="0.25">
      <c r="A196" s="16" t="s">
        <v>391</v>
      </c>
      <c r="B196" s="17">
        <v>157968</v>
      </c>
      <c r="C196" s="18" t="s">
        <v>392</v>
      </c>
      <c r="D196" s="19">
        <v>10</v>
      </c>
      <c r="E196" s="20">
        <v>0</v>
      </c>
      <c r="F196" s="21">
        <v>10</v>
      </c>
      <c r="G196" s="28">
        <v>3</v>
      </c>
      <c r="H196" s="21">
        <v>5</v>
      </c>
      <c r="I196" s="23"/>
      <c r="J196" s="23"/>
      <c r="K196" s="17" t="s">
        <v>2793</v>
      </c>
      <c r="L196" s="17" t="s">
        <v>2794</v>
      </c>
      <c r="M196" s="29">
        <v>1.9999999999999999E-36</v>
      </c>
      <c r="N196" s="24" t="s">
        <v>2294</v>
      </c>
      <c r="O196" s="25" t="s">
        <v>2294</v>
      </c>
      <c r="P196" s="26" t="str">
        <f>HYPERLINK("http://www.ncbi.nlm.nih.gov/entrez/query.fcgi?db=gene&amp;cmd=retrieve&amp;dopt=graphics&amp;list_uids=81492","81492")</f>
        <v>81492</v>
      </c>
      <c r="Q196" s="17">
        <v>19</v>
      </c>
      <c r="R196" s="17" t="s">
        <v>2795</v>
      </c>
      <c r="S196" s="17"/>
    </row>
    <row r="197" spans="1:19" x14ac:dyDescent="0.25">
      <c r="A197" s="16" t="s">
        <v>393</v>
      </c>
      <c r="B197" s="17">
        <v>157967</v>
      </c>
      <c r="C197" s="18" t="s">
        <v>394</v>
      </c>
      <c r="D197" s="19">
        <v>10</v>
      </c>
      <c r="E197" s="20">
        <v>0</v>
      </c>
      <c r="F197" s="21">
        <v>7</v>
      </c>
      <c r="G197" s="20">
        <v>0</v>
      </c>
      <c r="H197" s="21">
        <v>7</v>
      </c>
      <c r="I197" s="23">
        <v>5.9077657923371198</v>
      </c>
      <c r="J197" s="23">
        <v>1.104784170016069</v>
      </c>
      <c r="K197" s="17" t="s">
        <v>2793</v>
      </c>
      <c r="L197" s="17" t="s">
        <v>2794</v>
      </c>
      <c r="M197" s="29">
        <v>4.9999999999999998E-39</v>
      </c>
      <c r="N197" s="24" t="s">
        <v>2294</v>
      </c>
      <c r="O197" s="25" t="s">
        <v>2298</v>
      </c>
      <c r="P197" s="26" t="str">
        <f>HYPERLINK("http://www.ncbi.nlm.nih.gov/entrez/query.fcgi?db=gene&amp;cmd=retrieve&amp;dopt=graphics&amp;list_uids=81492","81492")</f>
        <v>81492</v>
      </c>
      <c r="Q197" s="17">
        <v>19</v>
      </c>
      <c r="R197" s="17" t="s">
        <v>2795</v>
      </c>
      <c r="S197" s="17"/>
    </row>
    <row r="198" spans="1:19" x14ac:dyDescent="0.25">
      <c r="A198" s="16" t="s">
        <v>395</v>
      </c>
      <c r="B198" s="17">
        <v>162557</v>
      </c>
      <c r="C198" s="18" t="s">
        <v>396</v>
      </c>
      <c r="D198" s="19">
        <v>10</v>
      </c>
      <c r="E198" s="21">
        <v>7</v>
      </c>
      <c r="F198" s="20">
        <v>0</v>
      </c>
      <c r="G198" s="21">
        <v>7</v>
      </c>
      <c r="H198" s="20">
        <v>0</v>
      </c>
      <c r="I198" s="23"/>
      <c r="J198" s="23"/>
      <c r="K198" s="17" t="s">
        <v>2796</v>
      </c>
      <c r="L198" s="17" t="s">
        <v>2797</v>
      </c>
      <c r="M198" s="29">
        <v>2.9999999999999999E-56</v>
      </c>
      <c r="N198" s="24" t="s">
        <v>2298</v>
      </c>
      <c r="O198" s="25" t="s">
        <v>2298</v>
      </c>
      <c r="P198" s="26" t="str">
        <f>HYPERLINK("http://www.ncbi.nlm.nih.gov/entrez/query.fcgi?db=gene&amp;cmd=retrieve&amp;dopt=graphics&amp;list_uids=89891","89891")</f>
        <v>89891</v>
      </c>
      <c r="Q198" s="17">
        <v>9</v>
      </c>
      <c r="R198" s="17" t="s">
        <v>2798</v>
      </c>
      <c r="S198" s="17"/>
    </row>
    <row r="199" spans="1:19" x14ac:dyDescent="0.25">
      <c r="A199" s="16" t="s">
        <v>397</v>
      </c>
      <c r="B199" s="17">
        <v>164264</v>
      </c>
      <c r="C199" s="18" t="s">
        <v>398</v>
      </c>
      <c r="D199" s="19">
        <v>10</v>
      </c>
      <c r="E199" s="20">
        <v>0</v>
      </c>
      <c r="F199" s="21">
        <v>8</v>
      </c>
      <c r="G199" s="20">
        <v>0</v>
      </c>
      <c r="H199" s="21">
        <v>7</v>
      </c>
      <c r="I199" s="23">
        <v>8.104300051283289</v>
      </c>
      <c r="J199" s="23">
        <v>4.1938399211190989</v>
      </c>
      <c r="K199" s="17" t="s">
        <v>2799</v>
      </c>
      <c r="L199" s="17" t="s">
        <v>2800</v>
      </c>
      <c r="M199" s="29">
        <v>6.0000000000000004E-66</v>
      </c>
      <c r="N199" s="24" t="s">
        <v>2298</v>
      </c>
      <c r="O199" s="25" t="s">
        <v>2298</v>
      </c>
      <c r="P199" s="26" t="str">
        <f>HYPERLINK("http://www.ncbi.nlm.nih.gov/entrez/query.fcgi?db=gene&amp;cmd=retrieve&amp;dopt=graphics&amp;list_uids=83450","83450")</f>
        <v>83450</v>
      </c>
      <c r="Q199" s="17">
        <v>17</v>
      </c>
      <c r="R199" s="17" t="s">
        <v>2801</v>
      </c>
      <c r="S199" s="29">
        <v>5.0000000000000002E-11</v>
      </c>
    </row>
    <row r="200" spans="1:19" x14ac:dyDescent="0.25">
      <c r="A200" s="16" t="s">
        <v>399</v>
      </c>
      <c r="B200" s="17">
        <v>160144</v>
      </c>
      <c r="C200" s="18" t="s">
        <v>400</v>
      </c>
      <c r="D200" s="19">
        <v>10</v>
      </c>
      <c r="E200" s="28">
        <v>4</v>
      </c>
      <c r="F200" s="20">
        <v>1</v>
      </c>
      <c r="G200" s="21">
        <v>9</v>
      </c>
      <c r="H200" s="21">
        <v>6</v>
      </c>
      <c r="I200" s="23">
        <v>1.8888902231339422</v>
      </c>
      <c r="J200" s="23">
        <v>1.6975773793362599</v>
      </c>
      <c r="K200" s="17" t="s">
        <v>2802</v>
      </c>
      <c r="L200" s="17" t="s">
        <v>2803</v>
      </c>
      <c r="M200" s="29">
        <v>1E-153</v>
      </c>
      <c r="N200" s="24" t="s">
        <v>2294</v>
      </c>
      <c r="O200" s="25" t="s">
        <v>2298</v>
      </c>
      <c r="P200" s="26" t="str">
        <f>HYPERLINK("http://www.ncbi.nlm.nih.gov/entrez/query.fcgi?db=gene&amp;cmd=retrieve&amp;dopt=graphics&amp;list_uids=5501","5501")</f>
        <v>5501</v>
      </c>
      <c r="Q200" s="17">
        <v>12</v>
      </c>
      <c r="R200" s="17" t="s">
        <v>2804</v>
      </c>
      <c r="S200" s="29">
        <v>9.9999999999999994E-152</v>
      </c>
    </row>
    <row r="201" spans="1:19" x14ac:dyDescent="0.25">
      <c r="A201" s="16" t="s">
        <v>401</v>
      </c>
      <c r="B201" s="17">
        <v>161810</v>
      </c>
      <c r="C201" s="18" t="s">
        <v>402</v>
      </c>
      <c r="D201" s="19">
        <v>10</v>
      </c>
      <c r="E201" s="21">
        <v>9</v>
      </c>
      <c r="F201" s="20">
        <v>1</v>
      </c>
      <c r="G201" s="28">
        <v>2</v>
      </c>
      <c r="H201" s="20">
        <v>0</v>
      </c>
      <c r="I201" s="23">
        <v>-5.1923728606432164E-2</v>
      </c>
      <c r="J201" s="23">
        <v>0.6920624466280888</v>
      </c>
      <c r="K201" s="17" t="s">
        <v>2805</v>
      </c>
      <c r="L201" s="17" t="s">
        <v>2806</v>
      </c>
      <c r="M201" s="17">
        <v>0</v>
      </c>
      <c r="N201" s="24" t="s">
        <v>2294</v>
      </c>
      <c r="O201" s="25" t="s">
        <v>2298</v>
      </c>
      <c r="P201" s="26" t="str">
        <f>HYPERLINK("http://www.ncbi.nlm.nih.gov/entrez/query.fcgi?db=gene&amp;cmd=retrieve&amp;dopt=graphics&amp;list_uids=7415","7415")</f>
        <v>7415</v>
      </c>
      <c r="Q201" s="17">
        <v>9</v>
      </c>
      <c r="R201" s="17" t="s">
        <v>2807</v>
      </c>
      <c r="S201" s="17">
        <v>0</v>
      </c>
    </row>
    <row r="202" spans="1:19" x14ac:dyDescent="0.25">
      <c r="A202" s="16" t="s">
        <v>403</v>
      </c>
      <c r="B202" s="17">
        <v>155909</v>
      </c>
      <c r="C202" s="18" t="s">
        <v>404</v>
      </c>
      <c r="D202" s="19">
        <v>9</v>
      </c>
      <c r="E202" s="21">
        <v>9</v>
      </c>
      <c r="F202" s="20">
        <v>0</v>
      </c>
      <c r="G202" s="20">
        <v>0</v>
      </c>
      <c r="H202" s="20">
        <v>0</v>
      </c>
      <c r="I202" s="23"/>
      <c r="J202" s="23"/>
      <c r="K202" s="17" t="s">
        <v>2808</v>
      </c>
      <c r="L202" s="17" t="s">
        <v>2809</v>
      </c>
      <c r="M202" s="17">
        <v>0.36</v>
      </c>
      <c r="N202" s="24" t="s">
        <v>2294</v>
      </c>
      <c r="O202" s="25" t="s">
        <v>2294</v>
      </c>
      <c r="P202" s="26" t="str">
        <f>HYPERLINK("http://www.ncbi.nlm.nih.gov/entrez/query.fcgi?db=gene&amp;cmd=retrieve&amp;dopt=graphics&amp;list_uids=79364","79364")</f>
        <v>79364</v>
      </c>
      <c r="Q202" s="17">
        <v>3</v>
      </c>
      <c r="R202" s="27" t="s">
        <v>2810</v>
      </c>
      <c r="S202" s="29">
        <v>9.0000000000000002E-64</v>
      </c>
    </row>
    <row r="203" spans="1:19" x14ac:dyDescent="0.25">
      <c r="A203" s="16" t="s">
        <v>405</v>
      </c>
      <c r="B203" s="17">
        <v>155990</v>
      </c>
      <c r="C203" s="18" t="s">
        <v>406</v>
      </c>
      <c r="D203" s="19">
        <v>9</v>
      </c>
      <c r="E203" s="20">
        <v>0</v>
      </c>
      <c r="F203" s="21">
        <v>7</v>
      </c>
      <c r="G203" s="20">
        <v>0</v>
      </c>
      <c r="H203" s="21">
        <v>5</v>
      </c>
      <c r="I203" s="23"/>
      <c r="J203" s="23"/>
      <c r="K203" s="17" t="s">
        <v>2811</v>
      </c>
      <c r="L203" s="17" t="s">
        <v>2812</v>
      </c>
      <c r="M203" s="17">
        <v>0.24</v>
      </c>
      <c r="N203" s="24" t="s">
        <v>2294</v>
      </c>
      <c r="O203" s="25" t="s">
        <v>2294</v>
      </c>
      <c r="P203" s="26" t="str">
        <f>HYPERLINK("http://www.ncbi.nlm.nih.gov/entrez/query.fcgi?db=gene&amp;cmd=retrieve&amp;dopt=graphics&amp;list_uids=9765","9765")</f>
        <v>9765</v>
      </c>
      <c r="Q203" s="17">
        <v>5</v>
      </c>
      <c r="R203" s="17" t="s">
        <v>2813</v>
      </c>
      <c r="S203" s="17"/>
    </row>
    <row r="204" spans="1:19" x14ac:dyDescent="0.25">
      <c r="A204" s="16" t="s">
        <v>407</v>
      </c>
      <c r="B204" s="17">
        <v>156034</v>
      </c>
      <c r="C204" s="18" t="s">
        <v>408</v>
      </c>
      <c r="D204" s="19">
        <v>9</v>
      </c>
      <c r="E204" s="20">
        <v>0</v>
      </c>
      <c r="F204" s="21">
        <v>8</v>
      </c>
      <c r="G204" s="20">
        <v>0</v>
      </c>
      <c r="H204" s="28">
        <v>4</v>
      </c>
      <c r="I204" s="23"/>
      <c r="J204" s="23"/>
      <c r="K204" s="17" t="s">
        <v>2814</v>
      </c>
      <c r="L204" s="17" t="s">
        <v>2815</v>
      </c>
      <c r="M204" s="17">
        <v>0.2</v>
      </c>
      <c r="N204" s="24" t="s">
        <v>2294</v>
      </c>
      <c r="O204" s="25" t="s">
        <v>2294</v>
      </c>
      <c r="P204" s="26" t="str">
        <f>HYPERLINK("http://www.ncbi.nlm.nih.gov/entrez/query.fcgi?db=gene&amp;cmd=retrieve&amp;dopt=graphics&amp;list_uids=23365","23365")</f>
        <v>23365</v>
      </c>
      <c r="Q204" s="17">
        <v>11</v>
      </c>
      <c r="R204" s="17" t="s">
        <v>2816</v>
      </c>
      <c r="S204" s="17"/>
    </row>
    <row r="205" spans="1:19" x14ac:dyDescent="0.25">
      <c r="A205" s="16" t="s">
        <v>409</v>
      </c>
      <c r="B205" s="17">
        <v>156730</v>
      </c>
      <c r="C205" s="18" t="s">
        <v>410</v>
      </c>
      <c r="D205" s="19">
        <v>9</v>
      </c>
      <c r="E205" s="20">
        <v>0</v>
      </c>
      <c r="F205" s="28">
        <v>2</v>
      </c>
      <c r="G205" s="21">
        <v>6</v>
      </c>
      <c r="H205" s="21">
        <v>5</v>
      </c>
      <c r="I205" s="23"/>
      <c r="J205" s="23"/>
      <c r="K205" s="17" t="s">
        <v>2817</v>
      </c>
      <c r="L205" s="17" t="s">
        <v>2818</v>
      </c>
      <c r="M205" s="17">
        <v>3.2000000000000001E-2</v>
      </c>
      <c r="N205" s="24" t="s">
        <v>2294</v>
      </c>
      <c r="O205" s="25" t="s">
        <v>2294</v>
      </c>
      <c r="P205" s="26" t="str">
        <f>HYPERLINK("http://www.ncbi.nlm.nih.gov/entrez/query.fcgi?db=gene&amp;cmd=retrieve&amp;dopt=graphics&amp;list_uids=130162","130162")</f>
        <v>130162</v>
      </c>
      <c r="Q205" s="17">
        <v>2</v>
      </c>
      <c r="R205" s="17" t="s">
        <v>2819</v>
      </c>
      <c r="S205" s="17"/>
    </row>
    <row r="206" spans="1:19" x14ac:dyDescent="0.25">
      <c r="A206" s="16" t="s">
        <v>411</v>
      </c>
      <c r="B206" s="17">
        <v>166285</v>
      </c>
      <c r="C206" s="18" t="s">
        <v>412</v>
      </c>
      <c r="D206" s="19">
        <v>9</v>
      </c>
      <c r="E206" s="20">
        <v>0</v>
      </c>
      <c r="F206" s="20">
        <v>0</v>
      </c>
      <c r="G206" s="21">
        <v>9</v>
      </c>
      <c r="H206" s="20">
        <v>0</v>
      </c>
      <c r="I206" s="23"/>
      <c r="J206" s="23"/>
      <c r="K206" s="17" t="s">
        <v>2820</v>
      </c>
      <c r="L206" s="17" t="s">
        <v>2821</v>
      </c>
      <c r="M206" s="29">
        <v>2.9999999999999999E-7</v>
      </c>
      <c r="N206" s="24" t="s">
        <v>2294</v>
      </c>
      <c r="O206" s="25" t="s">
        <v>2298</v>
      </c>
      <c r="P206" s="26" t="str">
        <f>HYPERLINK("http://www.ncbi.nlm.nih.gov/entrez/query.fcgi?db=gene&amp;cmd=retrieve&amp;dopt=graphics&amp;list_uids=84073","84073")</f>
        <v>84073</v>
      </c>
      <c r="Q206" s="17">
        <v>17</v>
      </c>
      <c r="R206" s="17" t="s">
        <v>2461</v>
      </c>
      <c r="S206" s="17"/>
    </row>
    <row r="207" spans="1:19" x14ac:dyDescent="0.25">
      <c r="A207" s="16" t="s">
        <v>413</v>
      </c>
      <c r="B207" s="17">
        <v>160952</v>
      </c>
      <c r="C207" s="18" t="s">
        <v>414</v>
      </c>
      <c r="D207" s="19">
        <v>9</v>
      </c>
      <c r="E207" s="20">
        <v>0</v>
      </c>
      <c r="F207" s="28">
        <v>2</v>
      </c>
      <c r="G207" s="20">
        <v>0</v>
      </c>
      <c r="H207" s="21">
        <v>8</v>
      </c>
      <c r="I207" s="23"/>
      <c r="J207" s="23"/>
      <c r="K207" s="17" t="s">
        <v>2822</v>
      </c>
      <c r="L207" s="17" t="s">
        <v>2823</v>
      </c>
      <c r="M207" s="29">
        <v>3E-11</v>
      </c>
      <c r="N207" s="24" t="s">
        <v>2294</v>
      </c>
      <c r="O207" s="25" t="s">
        <v>2294</v>
      </c>
      <c r="P207" s="26" t="str">
        <f>HYPERLINK("http://www.ncbi.nlm.nih.gov/entrez/query.fcgi?db=gene&amp;cmd=retrieve&amp;dopt=graphics&amp;list_uids=7134","7134")</f>
        <v>7134</v>
      </c>
      <c r="Q207" s="17">
        <v>3</v>
      </c>
      <c r="R207" s="17" t="s">
        <v>2824</v>
      </c>
      <c r="S207" s="17"/>
    </row>
    <row r="208" spans="1:19" x14ac:dyDescent="0.25">
      <c r="A208" s="16" t="s">
        <v>415</v>
      </c>
      <c r="B208" s="17">
        <v>169454</v>
      </c>
      <c r="C208" s="18" t="s">
        <v>416</v>
      </c>
      <c r="D208" s="19">
        <v>9</v>
      </c>
      <c r="E208" s="21">
        <v>9</v>
      </c>
      <c r="F208" s="20">
        <v>0</v>
      </c>
      <c r="G208" s="20">
        <v>1</v>
      </c>
      <c r="H208" s="20">
        <v>0</v>
      </c>
      <c r="I208" s="23"/>
      <c r="J208" s="23"/>
      <c r="K208" s="17" t="s">
        <v>2825</v>
      </c>
      <c r="L208" s="17" t="s">
        <v>2826</v>
      </c>
      <c r="M208" s="29">
        <v>2.0000000000000001E-13</v>
      </c>
      <c r="N208" s="24" t="s">
        <v>2298</v>
      </c>
      <c r="O208" s="25" t="s">
        <v>2294</v>
      </c>
      <c r="P208" s="26" t="str">
        <f>HYPERLINK("http://www.ncbi.nlm.nih.gov/entrez/query.fcgi?db=gene&amp;cmd=retrieve&amp;dopt=graphics&amp;list_uids=3831","3831")</f>
        <v>3831</v>
      </c>
      <c r="Q208" s="17">
        <v>14</v>
      </c>
      <c r="R208" s="17" t="s">
        <v>2827</v>
      </c>
      <c r="S208" s="17"/>
    </row>
    <row r="209" spans="1:19" x14ac:dyDescent="0.25">
      <c r="A209" s="16" t="s">
        <v>417</v>
      </c>
      <c r="B209" s="17">
        <v>164568</v>
      </c>
      <c r="C209" s="18" t="s">
        <v>418</v>
      </c>
      <c r="D209" s="19">
        <v>9</v>
      </c>
      <c r="E209" s="20">
        <v>1</v>
      </c>
      <c r="F209" s="28">
        <v>3</v>
      </c>
      <c r="G209" s="21">
        <v>8</v>
      </c>
      <c r="H209" s="21">
        <v>7</v>
      </c>
      <c r="I209" s="23">
        <v>5.3819528708605873</v>
      </c>
      <c r="J209" s="23">
        <v>1.0025025041241611</v>
      </c>
      <c r="K209" s="17" t="s">
        <v>2828</v>
      </c>
      <c r="L209" s="17" t="s">
        <v>2829</v>
      </c>
      <c r="M209" s="29">
        <v>5.9999999999999999E-19</v>
      </c>
      <c r="N209" s="24" t="s">
        <v>2298</v>
      </c>
      <c r="O209" s="25" t="s">
        <v>2298</v>
      </c>
      <c r="P209" s="26" t="str">
        <f>HYPERLINK("http://www.ncbi.nlm.nih.gov/entrez/query.fcgi?db=gene&amp;cmd=retrieve&amp;dopt=graphics&amp;list_uids=84217","84217")</f>
        <v>84217</v>
      </c>
      <c r="Q209" s="17">
        <v>1</v>
      </c>
      <c r="R209" s="17" t="s">
        <v>2433</v>
      </c>
      <c r="S209" s="17"/>
    </row>
    <row r="210" spans="1:19" x14ac:dyDescent="0.25">
      <c r="A210" s="16" t="s">
        <v>419</v>
      </c>
      <c r="B210" s="17">
        <v>171211</v>
      </c>
      <c r="C210" s="18" t="s">
        <v>420</v>
      </c>
      <c r="D210" s="19">
        <v>9</v>
      </c>
      <c r="E210" s="20">
        <v>0</v>
      </c>
      <c r="F210" s="28">
        <v>4</v>
      </c>
      <c r="G210" s="20">
        <v>0</v>
      </c>
      <c r="H210" s="21">
        <v>7</v>
      </c>
      <c r="I210" s="23"/>
      <c r="J210" s="23"/>
      <c r="K210" s="17" t="s">
        <v>2830</v>
      </c>
      <c r="L210" s="17" t="s">
        <v>2831</v>
      </c>
      <c r="M210" s="29">
        <v>4.9999999999999997E-21</v>
      </c>
      <c r="N210" s="24" t="s">
        <v>2294</v>
      </c>
      <c r="O210" s="25" t="s">
        <v>2294</v>
      </c>
      <c r="P210" s="26" t="str">
        <f>HYPERLINK("http://www.ncbi.nlm.nih.gov/entrez/query.fcgi?db=gene&amp;cmd=retrieve&amp;dopt=graphics&amp;list_uids=89765","89765")</f>
        <v>89765</v>
      </c>
      <c r="Q210" s="17">
        <v>21</v>
      </c>
      <c r="R210" s="17" t="s">
        <v>2832</v>
      </c>
      <c r="S210" s="29">
        <v>9.9999999999999998E-17</v>
      </c>
    </row>
    <row r="211" spans="1:19" x14ac:dyDescent="0.25">
      <c r="A211" s="16" t="s">
        <v>421</v>
      </c>
      <c r="B211" s="17">
        <v>168826</v>
      </c>
      <c r="C211" s="18" t="s">
        <v>422</v>
      </c>
      <c r="D211" s="19">
        <v>9</v>
      </c>
      <c r="E211" s="20">
        <v>1</v>
      </c>
      <c r="F211" s="20">
        <v>1</v>
      </c>
      <c r="G211" s="21">
        <v>7</v>
      </c>
      <c r="H211" s="21">
        <v>5</v>
      </c>
      <c r="I211" s="23">
        <v>4.9080267801869928</v>
      </c>
      <c r="J211" s="23">
        <v>1.8197782780498979</v>
      </c>
      <c r="K211" s="17" t="s">
        <v>2833</v>
      </c>
      <c r="L211" s="17" t="s">
        <v>2834</v>
      </c>
      <c r="M211" s="29">
        <v>1E-22</v>
      </c>
      <c r="N211" s="24" t="s">
        <v>2298</v>
      </c>
      <c r="O211" s="25" t="s">
        <v>2294</v>
      </c>
      <c r="P211" s="26" t="str">
        <f>HYPERLINK("http://www.ncbi.nlm.nih.gov/entrez/query.fcgi?db=gene&amp;cmd=retrieve&amp;dopt=graphics&amp;list_uids=126248","126248")</f>
        <v>126248</v>
      </c>
      <c r="Q211" s="17">
        <v>19</v>
      </c>
      <c r="R211" s="17" t="s">
        <v>2835</v>
      </c>
      <c r="S211" s="29">
        <v>3.0000000000000003E-20</v>
      </c>
    </row>
    <row r="212" spans="1:19" x14ac:dyDescent="0.25">
      <c r="A212" s="16" t="s">
        <v>423</v>
      </c>
      <c r="B212" s="17">
        <v>154206</v>
      </c>
      <c r="C212" s="18" t="s">
        <v>424</v>
      </c>
      <c r="D212" s="19">
        <v>9</v>
      </c>
      <c r="E212" s="20">
        <v>0</v>
      </c>
      <c r="F212" s="20">
        <v>1</v>
      </c>
      <c r="G212" s="21">
        <v>6</v>
      </c>
      <c r="H212" s="21">
        <v>5</v>
      </c>
      <c r="I212" s="23">
        <v>12.959798577828385</v>
      </c>
      <c r="J212" s="23">
        <v>3.1803280654358614</v>
      </c>
      <c r="K212" s="17" t="s">
        <v>2836</v>
      </c>
      <c r="L212" s="17" t="s">
        <v>2837</v>
      </c>
      <c r="M212" s="29">
        <v>3.9999999999999999E-48</v>
      </c>
      <c r="N212" s="24" t="s">
        <v>2294</v>
      </c>
      <c r="O212" s="25" t="s">
        <v>2294</v>
      </c>
      <c r="P212" s="26" t="str">
        <f>HYPERLINK("http://www.ncbi.nlm.nih.gov/entrez/query.fcgi?db=gene&amp;cmd=retrieve&amp;dopt=graphics&amp;list_uids=4750","4750")</f>
        <v>4750</v>
      </c>
      <c r="Q212" s="17">
        <v>4</v>
      </c>
      <c r="R212" s="17" t="s">
        <v>2838</v>
      </c>
      <c r="S212" s="29">
        <v>1.9999999999999999E-36</v>
      </c>
    </row>
    <row r="213" spans="1:19" x14ac:dyDescent="0.25">
      <c r="A213" s="16" t="s">
        <v>425</v>
      </c>
      <c r="B213" s="17">
        <v>154223</v>
      </c>
      <c r="C213" s="18" t="s">
        <v>426</v>
      </c>
      <c r="D213" s="19">
        <v>9</v>
      </c>
      <c r="E213" s="21">
        <v>9</v>
      </c>
      <c r="F213" s="20">
        <v>1</v>
      </c>
      <c r="G213" s="20">
        <v>0</v>
      </c>
      <c r="H213" s="20">
        <v>1</v>
      </c>
      <c r="I213" s="23">
        <v>-0.7702643317874055</v>
      </c>
      <c r="J213" s="23">
        <v>0.13392206135202164</v>
      </c>
      <c r="K213" s="17" t="s">
        <v>2839</v>
      </c>
      <c r="L213" s="17" t="s">
        <v>2840</v>
      </c>
      <c r="M213" s="29">
        <v>8.9999999999999997E-53</v>
      </c>
      <c r="N213" s="24" t="s">
        <v>2294</v>
      </c>
      <c r="O213" s="25" t="s">
        <v>2298</v>
      </c>
      <c r="P213" s="26" t="str">
        <f>HYPERLINK("http://www.ncbi.nlm.nih.gov/entrez/query.fcgi?db=gene&amp;cmd=retrieve&amp;dopt=graphics&amp;list_uids=4830","4830")</f>
        <v>4830</v>
      </c>
      <c r="Q213" s="17">
        <v>17</v>
      </c>
      <c r="R213" s="17" t="s">
        <v>2841</v>
      </c>
      <c r="S213" s="29">
        <v>2.0000000000000001E-63</v>
      </c>
    </row>
    <row r="214" spans="1:19" x14ac:dyDescent="0.25">
      <c r="A214" s="16" t="s">
        <v>427</v>
      </c>
      <c r="B214" s="17">
        <v>163162</v>
      </c>
      <c r="C214" s="18" t="s">
        <v>428</v>
      </c>
      <c r="D214" s="19">
        <v>9</v>
      </c>
      <c r="E214" s="21">
        <v>9</v>
      </c>
      <c r="F214" s="20">
        <v>0</v>
      </c>
      <c r="G214" s="20">
        <v>0</v>
      </c>
      <c r="H214" s="20">
        <v>1</v>
      </c>
      <c r="I214" s="23"/>
      <c r="J214" s="23"/>
      <c r="K214" s="17" t="s">
        <v>2842</v>
      </c>
      <c r="L214" s="17" t="s">
        <v>2843</v>
      </c>
      <c r="M214" s="29">
        <v>5.0000000000000002E-62</v>
      </c>
      <c r="N214" s="24" t="s">
        <v>2294</v>
      </c>
      <c r="O214" s="25" t="s">
        <v>2298</v>
      </c>
      <c r="P214" s="26" t="str">
        <f>HYPERLINK("http://www.ncbi.nlm.nih.gov/entrez/query.fcgi?db=gene&amp;cmd=retrieve&amp;dopt=graphics&amp;list_uids=10105","10105")</f>
        <v>10105</v>
      </c>
      <c r="Q214" s="17">
        <v>10</v>
      </c>
      <c r="R214" s="17" t="s">
        <v>2844</v>
      </c>
      <c r="S214" s="29">
        <v>1.0000000000000001E-68</v>
      </c>
    </row>
    <row r="215" spans="1:19" x14ac:dyDescent="0.25">
      <c r="A215" s="16" t="s">
        <v>429</v>
      </c>
      <c r="B215" s="17">
        <v>170642</v>
      </c>
      <c r="C215" s="18" t="s">
        <v>430</v>
      </c>
      <c r="D215" s="19">
        <v>9</v>
      </c>
      <c r="E215" s="21">
        <v>7</v>
      </c>
      <c r="F215" s="21">
        <v>7</v>
      </c>
      <c r="G215" s="21">
        <v>5</v>
      </c>
      <c r="H215" s="28">
        <v>2</v>
      </c>
      <c r="I215" s="23">
        <v>0.94151135980696787</v>
      </c>
      <c r="J215" s="23">
        <v>1.1332051842538533</v>
      </c>
      <c r="K215" s="17" t="s">
        <v>2845</v>
      </c>
      <c r="L215" s="17" t="s">
        <v>2846</v>
      </c>
      <c r="M215" s="29">
        <v>6.9999999999999995E-73</v>
      </c>
      <c r="N215" s="24" t="s">
        <v>2294</v>
      </c>
      <c r="O215" s="25" t="s">
        <v>2298</v>
      </c>
      <c r="P215" s="26" t="str">
        <f>HYPERLINK("http://www.ncbi.nlm.nih.gov/entrez/query.fcgi?db=gene&amp;cmd=retrieve&amp;dopt=graphics&amp;list_uids=801","801")</f>
        <v>801</v>
      </c>
      <c r="Q215" s="17">
        <v>14</v>
      </c>
      <c r="R215" s="17" t="s">
        <v>2847</v>
      </c>
      <c r="S215" s="29">
        <v>9.9999999999999996E-70</v>
      </c>
    </row>
    <row r="216" spans="1:19" x14ac:dyDescent="0.25">
      <c r="A216" s="16" t="s">
        <v>431</v>
      </c>
      <c r="B216" s="17">
        <v>159663</v>
      </c>
      <c r="C216" s="18" t="s">
        <v>432</v>
      </c>
      <c r="D216" s="19">
        <v>9</v>
      </c>
      <c r="E216" s="21">
        <v>8</v>
      </c>
      <c r="F216" s="20">
        <v>0</v>
      </c>
      <c r="G216" s="28">
        <v>2</v>
      </c>
      <c r="H216" s="28">
        <v>3</v>
      </c>
      <c r="I216" s="23">
        <v>-0.53730492505204763</v>
      </c>
      <c r="J216" s="23">
        <v>0.73148775422836254</v>
      </c>
      <c r="K216" s="17" t="s">
        <v>2633</v>
      </c>
      <c r="L216" s="17" t="s">
        <v>2634</v>
      </c>
      <c r="M216" s="29">
        <v>2.9999999999999999E-78</v>
      </c>
      <c r="N216" s="24" t="s">
        <v>2294</v>
      </c>
      <c r="O216" s="25" t="s">
        <v>2294</v>
      </c>
      <c r="P216" s="26" t="str">
        <f>HYPERLINK("http://www.ncbi.nlm.nih.gov/entrez/query.fcgi?db=gene&amp;cmd=retrieve&amp;dopt=graphics&amp;list_uids=7531","7531")</f>
        <v>7531</v>
      </c>
      <c r="Q216" s="17">
        <v>17</v>
      </c>
      <c r="R216" s="17" t="s">
        <v>2539</v>
      </c>
      <c r="S216" s="29">
        <v>3.0000000000000001E-80</v>
      </c>
    </row>
    <row r="217" spans="1:19" x14ac:dyDescent="0.25">
      <c r="A217" s="16" t="s">
        <v>433</v>
      </c>
      <c r="B217" s="17">
        <v>167547</v>
      </c>
      <c r="C217" s="18" t="s">
        <v>434</v>
      </c>
      <c r="D217" s="19">
        <v>9</v>
      </c>
      <c r="E217" s="21">
        <v>9</v>
      </c>
      <c r="F217" s="20">
        <v>0</v>
      </c>
      <c r="G217" s="20">
        <v>0</v>
      </c>
      <c r="H217" s="20">
        <v>0</v>
      </c>
      <c r="I217" s="23"/>
      <c r="J217" s="23"/>
      <c r="K217" s="17" t="s">
        <v>2392</v>
      </c>
      <c r="L217" s="17" t="s">
        <v>2378</v>
      </c>
      <c r="M217" s="29">
        <v>2E-78</v>
      </c>
      <c r="N217" s="24" t="s">
        <v>2294</v>
      </c>
      <c r="O217" s="25" t="s">
        <v>2298</v>
      </c>
      <c r="P217" s="26" t="str">
        <f>HYPERLINK("http://www.ncbi.nlm.nih.gov/entrez/query.fcgi?db=gene&amp;cmd=retrieve&amp;dopt=graphics&amp;list_uids=5567","5567")</f>
        <v>5567</v>
      </c>
      <c r="Q217" s="17">
        <v>1</v>
      </c>
      <c r="R217" s="17" t="s">
        <v>2393</v>
      </c>
      <c r="S217" s="29">
        <v>1E-61</v>
      </c>
    </row>
    <row r="218" spans="1:19" x14ac:dyDescent="0.25">
      <c r="A218" s="16" t="s">
        <v>435</v>
      </c>
      <c r="B218" s="17">
        <v>164100</v>
      </c>
      <c r="C218" s="18" t="s">
        <v>436</v>
      </c>
      <c r="D218" s="19">
        <v>9</v>
      </c>
      <c r="E218" s="20">
        <v>0</v>
      </c>
      <c r="F218" s="20">
        <v>0</v>
      </c>
      <c r="G218" s="20">
        <v>0</v>
      </c>
      <c r="H218" s="21">
        <v>9</v>
      </c>
      <c r="I218" s="23"/>
      <c r="J218" s="23"/>
      <c r="K218" s="17" t="s">
        <v>2848</v>
      </c>
      <c r="L218" s="17" t="s">
        <v>2849</v>
      </c>
      <c r="M218" s="29">
        <v>9.9999999999999997E-155</v>
      </c>
      <c r="N218" s="24" t="s">
        <v>2294</v>
      </c>
      <c r="O218" s="25" t="s">
        <v>2298</v>
      </c>
      <c r="P218" s="26" t="str">
        <f>HYPERLINK("http://www.ncbi.nlm.nih.gov/entrez/query.fcgi?db=gene&amp;cmd=retrieve&amp;dopt=graphics&amp;list_uids=64446","64446")</f>
        <v>64446</v>
      </c>
      <c r="Q218" s="17">
        <v>17</v>
      </c>
      <c r="R218" s="17" t="s">
        <v>2484</v>
      </c>
      <c r="S218" s="17"/>
    </row>
    <row r="219" spans="1:19" x14ac:dyDescent="0.25">
      <c r="A219" s="16" t="s">
        <v>437</v>
      </c>
      <c r="B219" s="17">
        <v>171258</v>
      </c>
      <c r="C219" s="18" t="s">
        <v>438</v>
      </c>
      <c r="D219" s="19">
        <v>9</v>
      </c>
      <c r="E219" s="20">
        <v>1</v>
      </c>
      <c r="F219" s="21">
        <v>7</v>
      </c>
      <c r="G219" s="28">
        <v>2</v>
      </c>
      <c r="H219" s="20">
        <v>0</v>
      </c>
      <c r="I219" s="23"/>
      <c r="J219" s="23"/>
      <c r="K219" s="17" t="s">
        <v>2383</v>
      </c>
      <c r="L219" s="17" t="s">
        <v>2742</v>
      </c>
      <c r="M219" s="29">
        <v>1E-155</v>
      </c>
      <c r="N219" s="24" t="s">
        <v>2294</v>
      </c>
      <c r="O219" s="25" t="s">
        <v>2294</v>
      </c>
      <c r="P219" s="26" t="str">
        <f>HYPERLINK("http://www.ncbi.nlm.nih.gov/entrez/query.fcgi?db=gene&amp;cmd=retrieve&amp;dopt=graphics&amp;list_uids=56171","56171")</f>
        <v>56171</v>
      </c>
      <c r="Q219" s="17">
        <v>2</v>
      </c>
      <c r="R219" s="17" t="s">
        <v>2385</v>
      </c>
      <c r="S219" s="17"/>
    </row>
    <row r="220" spans="1:19" x14ac:dyDescent="0.25">
      <c r="A220" s="16" t="s">
        <v>439</v>
      </c>
      <c r="B220" s="17">
        <v>171096</v>
      </c>
      <c r="C220" s="18" t="s">
        <v>440</v>
      </c>
      <c r="D220" s="19">
        <v>9</v>
      </c>
      <c r="E220" s="20">
        <v>1</v>
      </c>
      <c r="F220" s="21">
        <v>6</v>
      </c>
      <c r="G220" s="21">
        <v>7</v>
      </c>
      <c r="H220" s="28">
        <v>2</v>
      </c>
      <c r="I220" s="23"/>
      <c r="J220" s="23"/>
      <c r="K220" s="17" t="s">
        <v>2850</v>
      </c>
      <c r="L220" s="17" t="s">
        <v>2851</v>
      </c>
      <c r="M220" s="29">
        <v>1E-179</v>
      </c>
      <c r="N220" s="24" t="s">
        <v>2294</v>
      </c>
      <c r="O220" s="25" t="s">
        <v>2298</v>
      </c>
      <c r="P220" s="26" t="str">
        <f>HYPERLINK("http://www.ncbi.nlm.nih.gov/entrez/query.fcgi?db=gene&amp;cmd=retrieve&amp;dopt=graphics&amp;list_uids=9576","9576")</f>
        <v>9576</v>
      </c>
      <c r="Q220" s="17">
        <v>10</v>
      </c>
      <c r="R220" s="17" t="s">
        <v>2669</v>
      </c>
      <c r="S220" s="29">
        <v>4.0000000000000003E-17</v>
      </c>
    </row>
    <row r="221" spans="1:19" x14ac:dyDescent="0.25">
      <c r="A221" s="16" t="s">
        <v>441</v>
      </c>
      <c r="B221" s="17">
        <v>156201</v>
      </c>
      <c r="C221" s="18" t="s">
        <v>442</v>
      </c>
      <c r="D221" s="19">
        <v>8</v>
      </c>
      <c r="E221" s="28">
        <v>4</v>
      </c>
      <c r="F221" s="21">
        <v>5</v>
      </c>
      <c r="G221" s="28">
        <v>4</v>
      </c>
      <c r="H221" s="28">
        <v>3</v>
      </c>
      <c r="I221" s="23"/>
      <c r="J221" s="23"/>
      <c r="K221" s="17" t="s">
        <v>2620</v>
      </c>
      <c r="L221" s="17" t="s">
        <v>2620</v>
      </c>
      <c r="M221" s="17"/>
      <c r="N221" s="24" t="s">
        <v>2294</v>
      </c>
      <c r="O221" s="25" t="s">
        <v>2294</v>
      </c>
      <c r="P221" s="26"/>
      <c r="Q221" s="17"/>
      <c r="R221" s="17"/>
      <c r="S221" s="17"/>
    </row>
    <row r="222" spans="1:19" x14ac:dyDescent="0.25">
      <c r="A222" s="16" t="s">
        <v>443</v>
      </c>
      <c r="B222" s="17">
        <v>156261</v>
      </c>
      <c r="C222" s="18" t="s">
        <v>444</v>
      </c>
      <c r="D222" s="19">
        <v>8</v>
      </c>
      <c r="E222" s="20">
        <v>0</v>
      </c>
      <c r="F222" s="20">
        <v>0</v>
      </c>
      <c r="G222" s="21">
        <v>8</v>
      </c>
      <c r="H222" s="20">
        <v>1</v>
      </c>
      <c r="I222" s="23"/>
      <c r="J222" s="23"/>
      <c r="K222" s="17" t="s">
        <v>2620</v>
      </c>
      <c r="L222" s="17" t="s">
        <v>2620</v>
      </c>
      <c r="M222" s="17"/>
      <c r="N222" s="24" t="s">
        <v>2294</v>
      </c>
      <c r="O222" s="25" t="s">
        <v>2294</v>
      </c>
      <c r="P222" s="26"/>
      <c r="Q222" s="17"/>
      <c r="R222" s="17"/>
      <c r="S222" s="17"/>
    </row>
    <row r="223" spans="1:19" x14ac:dyDescent="0.25">
      <c r="A223" s="16" t="s">
        <v>445</v>
      </c>
      <c r="B223" s="17">
        <v>166541</v>
      </c>
      <c r="C223" s="18" t="s">
        <v>446</v>
      </c>
      <c r="D223" s="19">
        <v>8</v>
      </c>
      <c r="E223" s="21">
        <v>8</v>
      </c>
      <c r="F223" s="20">
        <v>0</v>
      </c>
      <c r="G223" s="20">
        <v>0</v>
      </c>
      <c r="H223" s="20">
        <v>0</v>
      </c>
      <c r="I223" s="23"/>
      <c r="J223" s="23"/>
      <c r="K223" s="17" t="s">
        <v>2620</v>
      </c>
      <c r="L223" s="17" t="s">
        <v>2620</v>
      </c>
      <c r="M223" s="17"/>
      <c r="N223" s="24" t="s">
        <v>2294</v>
      </c>
      <c r="O223" s="25" t="s">
        <v>2294</v>
      </c>
      <c r="P223" s="26"/>
      <c r="Q223" s="17"/>
      <c r="R223" s="17"/>
      <c r="S223" s="17"/>
    </row>
    <row r="224" spans="1:19" x14ac:dyDescent="0.25">
      <c r="A224" s="16" t="s">
        <v>447</v>
      </c>
      <c r="B224" s="17">
        <v>156264</v>
      </c>
      <c r="C224" s="18" t="s">
        <v>448</v>
      </c>
      <c r="D224" s="19">
        <v>8</v>
      </c>
      <c r="E224" s="20">
        <v>1</v>
      </c>
      <c r="F224" s="20">
        <v>1</v>
      </c>
      <c r="G224" s="21">
        <v>8</v>
      </c>
      <c r="H224" s="28">
        <v>2</v>
      </c>
      <c r="I224" s="23">
        <v>-1.3648797266554151</v>
      </c>
      <c r="J224" s="23">
        <v>9.6919244988750597E-2</v>
      </c>
      <c r="K224" s="17" t="s">
        <v>2852</v>
      </c>
      <c r="L224" s="17" t="s">
        <v>2853</v>
      </c>
      <c r="M224" s="17">
        <v>5.5</v>
      </c>
      <c r="N224" s="24" t="s">
        <v>2294</v>
      </c>
      <c r="O224" s="25" t="s">
        <v>2294</v>
      </c>
      <c r="P224" s="26" t="str">
        <f>HYPERLINK("http://www.ncbi.nlm.nih.gov/entrez/query.fcgi?db=gene&amp;cmd=retrieve&amp;dopt=graphics&amp;list_uids=402228","402228")</f>
        <v>402228</v>
      </c>
      <c r="Q224" s="17">
        <v>5</v>
      </c>
      <c r="R224" s="27" t="s">
        <v>2854</v>
      </c>
      <c r="S224" s="17"/>
    </row>
    <row r="225" spans="1:19" x14ac:dyDescent="0.25">
      <c r="A225" s="16" t="s">
        <v>449</v>
      </c>
      <c r="B225" s="17">
        <v>165311</v>
      </c>
      <c r="C225" s="18" t="s">
        <v>450</v>
      </c>
      <c r="D225" s="19">
        <v>8</v>
      </c>
      <c r="E225" s="20">
        <v>0</v>
      </c>
      <c r="F225" s="21">
        <v>5</v>
      </c>
      <c r="G225" s="21">
        <v>6</v>
      </c>
      <c r="H225" s="21">
        <v>6</v>
      </c>
      <c r="I225" s="23"/>
      <c r="J225" s="23"/>
      <c r="K225" s="17" t="s">
        <v>2855</v>
      </c>
      <c r="L225" s="17" t="s">
        <v>2856</v>
      </c>
      <c r="M225" s="17">
        <v>1.9</v>
      </c>
      <c r="N225" s="24" t="s">
        <v>2294</v>
      </c>
      <c r="O225" s="25" t="s">
        <v>2294</v>
      </c>
      <c r="P225" s="26" t="str">
        <f>HYPERLINK("http://www.ncbi.nlm.nih.gov/entrez/query.fcgi?db=gene&amp;cmd=retrieve&amp;dopt=graphics&amp;list_uids=10260","10260")</f>
        <v>10260</v>
      </c>
      <c r="Q225" s="17">
        <v>15</v>
      </c>
      <c r="R225" s="17" t="s">
        <v>2857</v>
      </c>
      <c r="S225" s="17"/>
    </row>
    <row r="226" spans="1:19" x14ac:dyDescent="0.25">
      <c r="A226" s="16" t="s">
        <v>451</v>
      </c>
      <c r="B226" s="17">
        <v>170312</v>
      </c>
      <c r="C226" s="18" t="s">
        <v>452</v>
      </c>
      <c r="D226" s="19">
        <v>8</v>
      </c>
      <c r="E226" s="28">
        <v>2</v>
      </c>
      <c r="F226" s="21">
        <v>6</v>
      </c>
      <c r="G226" s="21">
        <v>7</v>
      </c>
      <c r="H226" s="28">
        <v>4</v>
      </c>
      <c r="I226" s="23"/>
      <c r="J226" s="23"/>
      <c r="K226" s="17" t="s">
        <v>2858</v>
      </c>
      <c r="L226" s="17" t="s">
        <v>2859</v>
      </c>
      <c r="M226" s="17">
        <v>1.9</v>
      </c>
      <c r="N226" s="24" t="s">
        <v>2294</v>
      </c>
      <c r="O226" s="25" t="s">
        <v>2294</v>
      </c>
      <c r="P226" s="26" t="str">
        <f>HYPERLINK("http://www.ncbi.nlm.nih.gov/entrez/query.fcgi?db=gene&amp;cmd=retrieve&amp;dopt=graphics&amp;list_uids=283209","283209")</f>
        <v>283209</v>
      </c>
      <c r="Q226" s="17">
        <v>11</v>
      </c>
      <c r="R226" s="17" t="s">
        <v>2699</v>
      </c>
      <c r="S226" s="17"/>
    </row>
    <row r="227" spans="1:19" x14ac:dyDescent="0.25">
      <c r="A227" s="16" t="s">
        <v>453</v>
      </c>
      <c r="B227" s="17">
        <v>160844</v>
      </c>
      <c r="C227" s="18" t="s">
        <v>454</v>
      </c>
      <c r="D227" s="19">
        <v>8</v>
      </c>
      <c r="E227" s="20">
        <v>1</v>
      </c>
      <c r="F227" s="21">
        <v>5</v>
      </c>
      <c r="G227" s="21">
        <v>7</v>
      </c>
      <c r="H227" s="20">
        <v>1</v>
      </c>
      <c r="I227" s="23"/>
      <c r="J227" s="23"/>
      <c r="K227" s="17" t="s">
        <v>2860</v>
      </c>
      <c r="L227" s="17" t="s">
        <v>2861</v>
      </c>
      <c r="M227" s="17">
        <v>0.96</v>
      </c>
      <c r="N227" s="24" t="s">
        <v>2294</v>
      </c>
      <c r="O227" s="25" t="s">
        <v>2294</v>
      </c>
      <c r="P227" s="26" t="str">
        <f>HYPERLINK("http://www.ncbi.nlm.nih.gov/entrez/query.fcgi?db=gene&amp;cmd=retrieve&amp;dopt=graphics&amp;list_uids=1482","1482")</f>
        <v>1482</v>
      </c>
      <c r="Q227" s="17">
        <v>5</v>
      </c>
      <c r="R227" s="17" t="s">
        <v>2862</v>
      </c>
      <c r="S227" s="17"/>
    </row>
    <row r="228" spans="1:19" x14ac:dyDescent="0.25">
      <c r="A228" s="16" t="s">
        <v>455</v>
      </c>
      <c r="B228" s="17">
        <v>152476</v>
      </c>
      <c r="C228" s="18" t="s">
        <v>456</v>
      </c>
      <c r="D228" s="19">
        <v>8</v>
      </c>
      <c r="E228" s="20">
        <v>0</v>
      </c>
      <c r="F228" s="21">
        <v>6</v>
      </c>
      <c r="G228" s="20">
        <v>0</v>
      </c>
      <c r="H228" s="21">
        <v>5</v>
      </c>
      <c r="I228" s="23"/>
      <c r="J228" s="23"/>
      <c r="K228" s="17" t="s">
        <v>2863</v>
      </c>
      <c r="L228" s="17" t="s">
        <v>2864</v>
      </c>
      <c r="M228" s="17">
        <v>0.36</v>
      </c>
      <c r="N228" s="24" t="s">
        <v>2294</v>
      </c>
      <c r="O228" s="25" t="s">
        <v>2298</v>
      </c>
      <c r="P228" s="26" t="str">
        <f>HYPERLINK("http://www.ncbi.nlm.nih.gov/entrez/query.fcgi?db=gene&amp;cmd=retrieve&amp;dopt=graphics&amp;list_uids=10892","10892")</f>
        <v>10892</v>
      </c>
      <c r="Q228" s="17">
        <v>18</v>
      </c>
      <c r="R228" s="17" t="s">
        <v>2865</v>
      </c>
      <c r="S228" s="17"/>
    </row>
    <row r="229" spans="1:19" x14ac:dyDescent="0.25">
      <c r="A229" s="16" t="s">
        <v>457</v>
      </c>
      <c r="B229" s="17">
        <v>163741</v>
      </c>
      <c r="C229" s="18" t="s">
        <v>458</v>
      </c>
      <c r="D229" s="19">
        <v>8</v>
      </c>
      <c r="E229" s="20">
        <v>0</v>
      </c>
      <c r="F229" s="20">
        <v>0</v>
      </c>
      <c r="G229" s="21">
        <v>7</v>
      </c>
      <c r="H229" s="20">
        <v>1</v>
      </c>
      <c r="I229" s="23"/>
      <c r="J229" s="23"/>
      <c r="K229" s="17" t="s">
        <v>2866</v>
      </c>
      <c r="L229" s="17" t="s">
        <v>2867</v>
      </c>
      <c r="M229" s="17">
        <v>4.1000000000000002E-2</v>
      </c>
      <c r="N229" s="24" t="s">
        <v>2294</v>
      </c>
      <c r="O229" s="25" t="s">
        <v>2294</v>
      </c>
      <c r="P229" s="26" t="str">
        <f>HYPERLINK("http://www.ncbi.nlm.nih.gov/entrez/query.fcgi?db=gene&amp;cmd=retrieve&amp;dopt=graphics&amp;list_uids=146206","146206")</f>
        <v>146206</v>
      </c>
      <c r="Q229" s="17">
        <v>16</v>
      </c>
      <c r="R229" s="27" t="s">
        <v>2868</v>
      </c>
      <c r="S229" s="17"/>
    </row>
    <row r="230" spans="1:19" x14ac:dyDescent="0.25">
      <c r="A230" s="16" t="s">
        <v>459</v>
      </c>
      <c r="B230" s="17">
        <v>166521</v>
      </c>
      <c r="C230" s="18" t="s">
        <v>460</v>
      </c>
      <c r="D230" s="19">
        <v>8</v>
      </c>
      <c r="E230" s="20">
        <v>1</v>
      </c>
      <c r="F230" s="21">
        <v>7</v>
      </c>
      <c r="G230" s="28">
        <v>2</v>
      </c>
      <c r="H230" s="20">
        <v>0</v>
      </c>
      <c r="I230" s="23"/>
      <c r="J230" s="23"/>
      <c r="K230" s="17" t="s">
        <v>2869</v>
      </c>
      <c r="L230" s="17" t="s">
        <v>2870</v>
      </c>
      <c r="M230" s="17">
        <v>3.1E-2</v>
      </c>
      <c r="N230" s="24" t="s">
        <v>2294</v>
      </c>
      <c r="O230" s="25" t="s">
        <v>2298</v>
      </c>
      <c r="P230" s="26" t="str">
        <f>HYPERLINK("http://www.ncbi.nlm.nih.gov/entrez/query.fcgi?db=gene&amp;cmd=retrieve&amp;dopt=graphics&amp;list_uids=161502","161502")</f>
        <v>161502</v>
      </c>
      <c r="Q230" s="17">
        <v>15</v>
      </c>
      <c r="R230" s="17" t="s">
        <v>2871</v>
      </c>
      <c r="S230" s="17"/>
    </row>
    <row r="231" spans="1:19" x14ac:dyDescent="0.25">
      <c r="A231" s="16" t="s">
        <v>461</v>
      </c>
      <c r="B231" s="17">
        <v>153680</v>
      </c>
      <c r="C231" s="18" t="s">
        <v>462</v>
      </c>
      <c r="D231" s="19">
        <v>8</v>
      </c>
      <c r="E231" s="28">
        <v>3</v>
      </c>
      <c r="F231" s="21">
        <v>7</v>
      </c>
      <c r="G231" s="21">
        <v>5</v>
      </c>
      <c r="H231" s="28">
        <v>2</v>
      </c>
      <c r="I231" s="23"/>
      <c r="J231" s="23"/>
      <c r="K231" s="17" t="s">
        <v>2872</v>
      </c>
      <c r="L231" s="17" t="s">
        <v>2873</v>
      </c>
      <c r="M231" s="17">
        <v>2.1999999999999999E-2</v>
      </c>
      <c r="N231" s="24" t="s">
        <v>2294</v>
      </c>
      <c r="O231" s="25" t="s">
        <v>2294</v>
      </c>
      <c r="P231" s="26" t="str">
        <f>HYPERLINK("http://www.ncbi.nlm.nih.gov/entrez/query.fcgi?db=gene&amp;cmd=retrieve&amp;dopt=graphics&amp;list_uids=56893","56893")</f>
        <v>56893</v>
      </c>
      <c r="Q231" s="17">
        <v>1</v>
      </c>
      <c r="R231" s="17" t="s">
        <v>2703</v>
      </c>
      <c r="S231" s="17"/>
    </row>
    <row r="232" spans="1:19" x14ac:dyDescent="0.25">
      <c r="A232" s="16" t="s">
        <v>463</v>
      </c>
      <c r="B232" s="17">
        <v>170527</v>
      </c>
      <c r="C232" s="18" t="s">
        <v>464</v>
      </c>
      <c r="D232" s="19">
        <v>8</v>
      </c>
      <c r="E232" s="21">
        <v>8</v>
      </c>
      <c r="F232" s="20">
        <v>0</v>
      </c>
      <c r="G232" s="20">
        <v>0</v>
      </c>
      <c r="H232" s="20">
        <v>0</v>
      </c>
      <c r="I232" s="23"/>
      <c r="J232" s="23"/>
      <c r="K232" s="17" t="s">
        <v>2874</v>
      </c>
      <c r="L232" s="17" t="s">
        <v>2875</v>
      </c>
      <c r="M232" s="29">
        <v>5.9999999999999997E-7</v>
      </c>
      <c r="N232" s="24" t="s">
        <v>2294</v>
      </c>
      <c r="O232" s="25" t="s">
        <v>2294</v>
      </c>
      <c r="P232" s="26" t="str">
        <f>HYPERLINK("http://www.ncbi.nlm.nih.gov/entrez/query.fcgi?db=gene&amp;cmd=retrieve&amp;dopt=graphics&amp;list_uids=255239","255239")</f>
        <v>255239</v>
      </c>
      <c r="Q232" s="17">
        <v>11</v>
      </c>
      <c r="R232" s="17" t="s">
        <v>2876</v>
      </c>
      <c r="S232" s="17"/>
    </row>
    <row r="233" spans="1:19" x14ac:dyDescent="0.25">
      <c r="A233" s="16" t="s">
        <v>465</v>
      </c>
      <c r="B233" s="17">
        <v>170435</v>
      </c>
      <c r="C233" s="18" t="s">
        <v>466</v>
      </c>
      <c r="D233" s="19">
        <v>8</v>
      </c>
      <c r="E233" s="20">
        <v>0</v>
      </c>
      <c r="F233" s="21">
        <v>6</v>
      </c>
      <c r="G233" s="20">
        <v>1</v>
      </c>
      <c r="H233" s="21">
        <v>5</v>
      </c>
      <c r="I233" s="23"/>
      <c r="J233" s="23"/>
      <c r="K233" s="17" t="s">
        <v>2877</v>
      </c>
      <c r="L233" s="17" t="s">
        <v>2878</v>
      </c>
      <c r="M233" s="29">
        <v>2.9999999999999999E-7</v>
      </c>
      <c r="N233" s="24" t="s">
        <v>2294</v>
      </c>
      <c r="O233" s="25" t="s">
        <v>2298</v>
      </c>
      <c r="P233" s="26" t="str">
        <f>HYPERLINK("http://www.ncbi.nlm.nih.gov/entrez/query.fcgi?db=gene&amp;cmd=retrieve&amp;dopt=graphics&amp;list_uids=83853","83853")</f>
        <v>83853</v>
      </c>
      <c r="Q233" s="17">
        <v>5</v>
      </c>
      <c r="R233" s="17" t="s">
        <v>2879</v>
      </c>
      <c r="S233" s="17"/>
    </row>
    <row r="234" spans="1:19" x14ac:dyDescent="0.25">
      <c r="A234" s="16" t="s">
        <v>467</v>
      </c>
      <c r="B234" s="17">
        <v>160451</v>
      </c>
      <c r="C234" s="18" t="s">
        <v>468</v>
      </c>
      <c r="D234" s="19">
        <v>8</v>
      </c>
      <c r="E234" s="20">
        <v>0</v>
      </c>
      <c r="F234" s="20">
        <v>0</v>
      </c>
      <c r="G234" s="21">
        <v>6</v>
      </c>
      <c r="H234" s="28">
        <v>4</v>
      </c>
      <c r="I234" s="23">
        <v>9.9393275699974453</v>
      </c>
      <c r="J234" s="23">
        <v>4.389075618218496</v>
      </c>
      <c r="K234" s="17" t="s">
        <v>2880</v>
      </c>
      <c r="L234" s="17" t="s">
        <v>2881</v>
      </c>
      <c r="M234" s="29">
        <v>7.9999999999999998E-12</v>
      </c>
      <c r="N234" s="24" t="s">
        <v>2298</v>
      </c>
      <c r="O234" s="25" t="s">
        <v>2298</v>
      </c>
      <c r="P234" s="26" t="str">
        <f>HYPERLINK("http://www.ncbi.nlm.nih.gov/entrez/query.fcgi?db=gene&amp;cmd=retrieve&amp;dopt=graphics&amp;list_uids=286207","286207")</f>
        <v>286207</v>
      </c>
      <c r="Q234" s="17">
        <v>9</v>
      </c>
      <c r="R234" s="27" t="s">
        <v>2882</v>
      </c>
      <c r="S234" s="17"/>
    </row>
    <row r="235" spans="1:19" x14ac:dyDescent="0.25">
      <c r="A235" s="16" t="s">
        <v>469</v>
      </c>
      <c r="B235" s="17">
        <v>166131</v>
      </c>
      <c r="C235" s="18" t="s">
        <v>470</v>
      </c>
      <c r="D235" s="19">
        <v>8</v>
      </c>
      <c r="E235" s="28">
        <v>2</v>
      </c>
      <c r="F235" s="20">
        <v>0</v>
      </c>
      <c r="G235" s="21">
        <v>8</v>
      </c>
      <c r="H235" s="20">
        <v>0</v>
      </c>
      <c r="I235" s="23"/>
      <c r="J235" s="23"/>
      <c r="K235" s="17" t="s">
        <v>2883</v>
      </c>
      <c r="L235" s="17" t="s">
        <v>2884</v>
      </c>
      <c r="M235" s="29">
        <v>2E-16</v>
      </c>
      <c r="N235" s="24" t="s">
        <v>2294</v>
      </c>
      <c r="O235" s="25" t="s">
        <v>2294</v>
      </c>
      <c r="P235" s="26" t="str">
        <f>HYPERLINK("http://www.ncbi.nlm.nih.gov/entrez/query.fcgi?db=gene&amp;cmd=retrieve&amp;dopt=graphics&amp;list_uids=79582","79582")</f>
        <v>79582</v>
      </c>
      <c r="Q235" s="17">
        <v>2</v>
      </c>
      <c r="R235" s="17" t="s">
        <v>2885</v>
      </c>
      <c r="S235" s="17"/>
    </row>
    <row r="236" spans="1:19" x14ac:dyDescent="0.25">
      <c r="A236" s="16" t="s">
        <v>471</v>
      </c>
      <c r="B236" s="17">
        <v>171907</v>
      </c>
      <c r="C236" s="18" t="s">
        <v>472</v>
      </c>
      <c r="D236" s="19">
        <v>8</v>
      </c>
      <c r="E236" s="21">
        <v>8</v>
      </c>
      <c r="F236" s="20">
        <v>0</v>
      </c>
      <c r="G236" s="20">
        <v>0</v>
      </c>
      <c r="H236" s="20">
        <v>0</v>
      </c>
      <c r="I236" s="23">
        <v>1.814284811722459</v>
      </c>
      <c r="J236" s="23">
        <v>3.1424334733038335</v>
      </c>
      <c r="K236" s="17" t="s">
        <v>2886</v>
      </c>
      <c r="L236" s="17" t="s">
        <v>2887</v>
      </c>
      <c r="M236" s="29">
        <v>2E-16</v>
      </c>
      <c r="N236" s="24" t="s">
        <v>2298</v>
      </c>
      <c r="O236" s="25" t="s">
        <v>2298</v>
      </c>
      <c r="P236" s="26" t="str">
        <f>HYPERLINK("http://www.ncbi.nlm.nih.gov/entrez/query.fcgi?db=gene&amp;cmd=retrieve&amp;dopt=graphics&amp;list_uids=200539","200539")</f>
        <v>200539</v>
      </c>
      <c r="Q236" s="17">
        <v>2</v>
      </c>
      <c r="R236" s="17" t="s">
        <v>2888</v>
      </c>
      <c r="S236" s="29">
        <v>9.9999999999999998E-13</v>
      </c>
    </row>
    <row r="237" spans="1:19" x14ac:dyDescent="0.25">
      <c r="A237" s="16" t="s">
        <v>473</v>
      </c>
      <c r="B237" s="17">
        <v>168690</v>
      </c>
      <c r="C237" s="18" t="s">
        <v>474</v>
      </c>
      <c r="D237" s="19">
        <v>8</v>
      </c>
      <c r="E237" s="21">
        <v>8</v>
      </c>
      <c r="F237" s="20">
        <v>0</v>
      </c>
      <c r="G237" s="20">
        <v>0</v>
      </c>
      <c r="H237" s="20">
        <v>0</v>
      </c>
      <c r="I237" s="23">
        <v>2.4076722751297792</v>
      </c>
      <c r="J237" s="23">
        <v>0.86632520572584371</v>
      </c>
      <c r="K237" s="17" t="s">
        <v>2889</v>
      </c>
      <c r="L237" s="17" t="s">
        <v>2890</v>
      </c>
      <c r="M237" s="29">
        <v>7.0000000000000003E-19</v>
      </c>
      <c r="N237" s="24" t="s">
        <v>2298</v>
      </c>
      <c r="O237" s="25" t="s">
        <v>2298</v>
      </c>
      <c r="P237" s="26" t="str">
        <f>HYPERLINK("http://www.ncbi.nlm.nih.gov/entrez/query.fcgi?db=gene&amp;cmd=retrieve&amp;dopt=graphics&amp;list_uids=55112","55112")</f>
        <v>55112</v>
      </c>
      <c r="Q237" s="17">
        <v>7</v>
      </c>
      <c r="R237" s="17" t="s">
        <v>2891</v>
      </c>
      <c r="S237" s="17"/>
    </row>
    <row r="238" spans="1:19" x14ac:dyDescent="0.25">
      <c r="A238" s="16" t="s">
        <v>475</v>
      </c>
      <c r="B238" s="17">
        <v>157940</v>
      </c>
      <c r="C238" s="18" t="s">
        <v>476</v>
      </c>
      <c r="D238" s="19">
        <v>8</v>
      </c>
      <c r="E238" s="20">
        <v>0</v>
      </c>
      <c r="F238" s="21">
        <v>5</v>
      </c>
      <c r="G238" s="20">
        <v>0</v>
      </c>
      <c r="H238" s="21">
        <v>7</v>
      </c>
      <c r="I238" s="23">
        <v>9.7865595742079226</v>
      </c>
      <c r="J238" s="23">
        <v>5.478162053031701</v>
      </c>
      <c r="K238" s="17" t="s">
        <v>2651</v>
      </c>
      <c r="L238" s="17" t="s">
        <v>2652</v>
      </c>
      <c r="M238" s="29">
        <v>3.9999999999999999E-19</v>
      </c>
      <c r="N238" s="24" t="s">
        <v>2298</v>
      </c>
      <c r="O238" s="25" t="s">
        <v>2298</v>
      </c>
      <c r="P238" s="26" t="str">
        <f>HYPERLINK("http://www.ncbi.nlm.nih.gov/entrez/query.fcgi?db=gene&amp;cmd=retrieve&amp;dopt=graphics&amp;list_uids=202500","202500")</f>
        <v>202500</v>
      </c>
      <c r="Q238" s="17" t="s">
        <v>2329</v>
      </c>
      <c r="R238" s="17" t="s">
        <v>2545</v>
      </c>
      <c r="S238" s="17"/>
    </row>
    <row r="239" spans="1:19" x14ac:dyDescent="0.25">
      <c r="A239" s="16" t="s">
        <v>477</v>
      </c>
      <c r="B239" s="17">
        <v>158418</v>
      </c>
      <c r="C239" s="18" t="s">
        <v>478</v>
      </c>
      <c r="D239" s="19">
        <v>8</v>
      </c>
      <c r="E239" s="21">
        <v>8</v>
      </c>
      <c r="F239" s="20">
        <v>0</v>
      </c>
      <c r="G239" s="20">
        <v>0</v>
      </c>
      <c r="H239" s="20">
        <v>0</v>
      </c>
      <c r="I239" s="23"/>
      <c r="J239" s="23"/>
      <c r="K239" s="17" t="s">
        <v>2892</v>
      </c>
      <c r="L239" s="17" t="s">
        <v>2893</v>
      </c>
      <c r="M239" s="29">
        <v>8.9999999999999996E-29</v>
      </c>
      <c r="N239" s="24" t="s">
        <v>2294</v>
      </c>
      <c r="O239" s="25" t="s">
        <v>2298</v>
      </c>
      <c r="P239" s="26" t="str">
        <f>HYPERLINK("http://www.ncbi.nlm.nih.gov/entrez/query.fcgi?db=gene&amp;cmd=retrieve&amp;dopt=graphics&amp;list_uids=11020","11020")</f>
        <v>11020</v>
      </c>
      <c r="Q239" s="17">
        <v>22</v>
      </c>
      <c r="R239" s="17" t="s">
        <v>2894</v>
      </c>
      <c r="S239" s="29">
        <v>9.9999999999999998E-17</v>
      </c>
    </row>
    <row r="240" spans="1:19" x14ac:dyDescent="0.25">
      <c r="A240" s="16" t="s">
        <v>479</v>
      </c>
      <c r="B240" s="17">
        <v>169795</v>
      </c>
      <c r="C240" s="18" t="s">
        <v>480</v>
      </c>
      <c r="D240" s="19">
        <v>8</v>
      </c>
      <c r="E240" s="28">
        <v>2</v>
      </c>
      <c r="F240" s="20">
        <v>1</v>
      </c>
      <c r="G240" s="21">
        <v>5</v>
      </c>
      <c r="H240" s="21">
        <v>6</v>
      </c>
      <c r="I240" s="23"/>
      <c r="J240" s="23"/>
      <c r="K240" s="17" t="s">
        <v>2895</v>
      </c>
      <c r="L240" s="17" t="s">
        <v>2896</v>
      </c>
      <c r="M240" s="29">
        <v>1.0000000000000001E-30</v>
      </c>
      <c r="N240" s="24" t="s">
        <v>2294</v>
      </c>
      <c r="O240" s="25" t="s">
        <v>2298</v>
      </c>
      <c r="P240" s="26" t="str">
        <f>HYPERLINK("http://www.ncbi.nlm.nih.gov/entrez/query.fcgi?db=gene&amp;cmd=retrieve&amp;dopt=graphics&amp;list_uids=83657","83657")</f>
        <v>83657</v>
      </c>
      <c r="Q240" s="17">
        <v>16</v>
      </c>
      <c r="R240" s="17" t="s">
        <v>2897</v>
      </c>
      <c r="S240" s="17"/>
    </row>
    <row r="241" spans="1:19" x14ac:dyDescent="0.25">
      <c r="A241" s="16" t="s">
        <v>481</v>
      </c>
      <c r="B241" s="17">
        <v>159197</v>
      </c>
      <c r="C241" s="18" t="s">
        <v>482</v>
      </c>
      <c r="D241" s="19">
        <v>8</v>
      </c>
      <c r="E241" s="28">
        <v>4</v>
      </c>
      <c r="F241" s="20">
        <v>1</v>
      </c>
      <c r="G241" s="21">
        <v>8</v>
      </c>
      <c r="H241" s="21">
        <v>5</v>
      </c>
      <c r="I241" s="23"/>
      <c r="J241" s="23"/>
      <c r="K241" s="17" t="s">
        <v>2898</v>
      </c>
      <c r="L241" s="17" t="s">
        <v>2899</v>
      </c>
      <c r="M241" s="29">
        <v>2.0000000000000001E-32</v>
      </c>
      <c r="N241" s="24" t="s">
        <v>2294</v>
      </c>
      <c r="O241" s="25" t="s">
        <v>2298</v>
      </c>
      <c r="P241" s="26" t="str">
        <f>HYPERLINK("http://www.ncbi.nlm.nih.gov/entrez/query.fcgi?db=gene&amp;cmd=retrieve&amp;dopt=graphics&amp;list_uids=8636","8636")</f>
        <v>8636</v>
      </c>
      <c r="Q241" s="17">
        <v>9</v>
      </c>
      <c r="R241" s="17" t="s">
        <v>2900</v>
      </c>
      <c r="S241" s="17"/>
    </row>
    <row r="242" spans="1:19" x14ac:dyDescent="0.25">
      <c r="A242" s="16" t="s">
        <v>483</v>
      </c>
      <c r="B242" s="17">
        <v>166267</v>
      </c>
      <c r="C242" s="18" t="s">
        <v>484</v>
      </c>
      <c r="D242" s="19">
        <v>8</v>
      </c>
      <c r="E242" s="21">
        <v>7</v>
      </c>
      <c r="F242" s="20">
        <v>0</v>
      </c>
      <c r="G242" s="20">
        <v>0</v>
      </c>
      <c r="H242" s="20">
        <v>1</v>
      </c>
      <c r="I242" s="23"/>
      <c r="J242" s="23"/>
      <c r="K242" s="17" t="s">
        <v>2901</v>
      </c>
      <c r="L242" s="17" t="s">
        <v>2902</v>
      </c>
      <c r="M242" s="29">
        <v>4.0000000000000003E-43</v>
      </c>
      <c r="N242" s="24" t="s">
        <v>2294</v>
      </c>
      <c r="O242" s="25" t="s">
        <v>2294</v>
      </c>
      <c r="P242" s="26" t="str">
        <f>HYPERLINK("http://www.ncbi.nlm.nih.gov/entrez/query.fcgi?db=gene&amp;cmd=retrieve&amp;dopt=graphics&amp;list_uids=10061","10061")</f>
        <v>10061</v>
      </c>
      <c r="Q242" s="17">
        <v>7</v>
      </c>
      <c r="R242" s="17" t="s">
        <v>2903</v>
      </c>
      <c r="S242" s="29">
        <v>4.0000000000000003E-43</v>
      </c>
    </row>
    <row r="243" spans="1:19" x14ac:dyDescent="0.25">
      <c r="A243" s="16" t="s">
        <v>485</v>
      </c>
      <c r="B243" s="17">
        <v>159281</v>
      </c>
      <c r="C243" s="18" t="s">
        <v>486</v>
      </c>
      <c r="D243" s="19">
        <v>8</v>
      </c>
      <c r="E243" s="21">
        <v>5</v>
      </c>
      <c r="F243" s="21">
        <v>7</v>
      </c>
      <c r="G243" s="28">
        <v>2</v>
      </c>
      <c r="H243" s="28">
        <v>2</v>
      </c>
      <c r="I243" s="23">
        <v>4.8881794707898818</v>
      </c>
      <c r="J243" s="23">
        <v>1.7140788152333883</v>
      </c>
      <c r="K243" s="17" t="s">
        <v>2904</v>
      </c>
      <c r="L243" s="17" t="s">
        <v>2905</v>
      </c>
      <c r="M243" s="29">
        <v>5.0000000000000004E-44</v>
      </c>
      <c r="N243" s="24" t="s">
        <v>2294</v>
      </c>
      <c r="O243" s="25" t="s">
        <v>2298</v>
      </c>
      <c r="P243" s="26" t="str">
        <f>HYPERLINK("http://www.ncbi.nlm.nih.gov/entrez/query.fcgi?db=gene&amp;cmd=retrieve&amp;dopt=graphics&amp;list_uids=140735","140735")</f>
        <v>140735</v>
      </c>
      <c r="Q243" s="17">
        <v>17</v>
      </c>
      <c r="R243" s="17" t="s">
        <v>2786</v>
      </c>
      <c r="S243" s="29">
        <v>5.0000000000000003E-33</v>
      </c>
    </row>
    <row r="244" spans="1:19" x14ac:dyDescent="0.25">
      <c r="A244" s="16" t="s">
        <v>487</v>
      </c>
      <c r="B244" s="17">
        <v>156157</v>
      </c>
      <c r="C244" s="18" t="s">
        <v>488</v>
      </c>
      <c r="D244" s="19">
        <v>8</v>
      </c>
      <c r="E244" s="21">
        <v>8</v>
      </c>
      <c r="F244" s="20">
        <v>0</v>
      </c>
      <c r="G244" s="20">
        <v>0</v>
      </c>
      <c r="H244" s="20">
        <v>0</v>
      </c>
      <c r="I244" s="23">
        <v>-1.2314750608889435</v>
      </c>
      <c r="J244" s="23">
        <v>1.1265259052025733</v>
      </c>
      <c r="K244" s="17" t="s">
        <v>2906</v>
      </c>
      <c r="L244" s="17" t="s">
        <v>2907</v>
      </c>
      <c r="M244" s="29">
        <v>9.9999999999999996E-104</v>
      </c>
      <c r="N244" s="24" t="s">
        <v>2294</v>
      </c>
      <c r="O244" s="25" t="s">
        <v>2298</v>
      </c>
      <c r="P244" s="26" t="str">
        <f>HYPERLINK("http://www.ncbi.nlm.nih.gov/entrez/query.fcgi?db=gene&amp;cmd=retrieve&amp;dopt=graphics&amp;list_uids=5230","5230")</f>
        <v>5230</v>
      </c>
      <c r="Q244" s="17" t="s">
        <v>2345</v>
      </c>
      <c r="R244" s="17" t="s">
        <v>2908</v>
      </c>
      <c r="S244" s="29">
        <v>1E-166</v>
      </c>
    </row>
    <row r="245" spans="1:19" x14ac:dyDescent="0.25">
      <c r="A245" s="16" t="s">
        <v>489</v>
      </c>
      <c r="B245" s="17">
        <v>164559</v>
      </c>
      <c r="C245" s="18" t="s">
        <v>490</v>
      </c>
      <c r="D245" s="19">
        <v>8</v>
      </c>
      <c r="E245" s="20">
        <v>0</v>
      </c>
      <c r="F245" s="20">
        <v>0</v>
      </c>
      <c r="G245" s="21">
        <v>8</v>
      </c>
      <c r="H245" s="20">
        <v>0</v>
      </c>
      <c r="I245" s="23">
        <v>-7.391812461722794</v>
      </c>
      <c r="J245" s="23">
        <v>9.4105542738079855</v>
      </c>
      <c r="K245" s="17" t="s">
        <v>2909</v>
      </c>
      <c r="L245" s="17" t="s">
        <v>2910</v>
      </c>
      <c r="M245" s="29">
        <v>9.9999999999999999E-119</v>
      </c>
      <c r="N245" s="24" t="s">
        <v>2298</v>
      </c>
      <c r="O245" s="25" t="s">
        <v>2298</v>
      </c>
      <c r="P245" s="26" t="str">
        <f>HYPERLINK("http://www.ncbi.nlm.nih.gov/entrez/query.fcgi?db=gene&amp;cmd=retrieve&amp;dopt=graphics&amp;list_uids=23262","23262")</f>
        <v>23262</v>
      </c>
      <c r="Q245" s="17">
        <v>5</v>
      </c>
      <c r="R245" s="17" t="s">
        <v>2911</v>
      </c>
      <c r="S245" s="29">
        <v>1E-125</v>
      </c>
    </row>
    <row r="246" spans="1:19" x14ac:dyDescent="0.25">
      <c r="A246" s="16" t="s">
        <v>491</v>
      </c>
      <c r="B246" s="17">
        <v>154654</v>
      </c>
      <c r="C246" s="18" t="s">
        <v>492</v>
      </c>
      <c r="D246" s="19">
        <v>8</v>
      </c>
      <c r="E246" s="21">
        <v>8</v>
      </c>
      <c r="F246" s="20">
        <v>1</v>
      </c>
      <c r="G246" s="20">
        <v>0</v>
      </c>
      <c r="H246" s="20">
        <v>0</v>
      </c>
      <c r="I246" s="23"/>
      <c r="J246" s="23"/>
      <c r="K246" s="17" t="s">
        <v>2912</v>
      </c>
      <c r="L246" s="17" t="s">
        <v>2913</v>
      </c>
      <c r="M246" s="29">
        <v>1.0000000000000001E-133</v>
      </c>
      <c r="N246" s="24" t="s">
        <v>2294</v>
      </c>
      <c r="O246" s="25" t="s">
        <v>2298</v>
      </c>
      <c r="P246" s="26" t="str">
        <f>HYPERLINK("http://www.ncbi.nlm.nih.gov/entrez/query.fcgi?db=gene&amp;cmd=retrieve&amp;dopt=graphics&amp;list_uids=191","191")</f>
        <v>191</v>
      </c>
      <c r="Q246" s="17">
        <v>20</v>
      </c>
      <c r="R246" s="17" t="s">
        <v>2914</v>
      </c>
      <c r="S246" s="17">
        <v>0</v>
      </c>
    </row>
    <row r="247" spans="1:19" x14ac:dyDescent="0.25">
      <c r="A247" s="16" t="s">
        <v>493</v>
      </c>
      <c r="B247" s="17">
        <v>156064</v>
      </c>
      <c r="C247" s="18" t="s">
        <v>494</v>
      </c>
      <c r="D247" s="19">
        <v>8</v>
      </c>
      <c r="E247" s="20">
        <v>0</v>
      </c>
      <c r="F247" s="20">
        <v>1</v>
      </c>
      <c r="G247" s="21">
        <v>8</v>
      </c>
      <c r="H247" s="20">
        <v>0</v>
      </c>
      <c r="I247" s="23">
        <v>-0.7012748301718964</v>
      </c>
      <c r="J247" s="23">
        <v>1.8276086531480031</v>
      </c>
      <c r="K247" s="17" t="s">
        <v>2901</v>
      </c>
      <c r="L247" s="17" t="s">
        <v>2902</v>
      </c>
      <c r="M247" s="29">
        <v>9.9999999999999995E-163</v>
      </c>
      <c r="N247" s="24" t="s">
        <v>2298</v>
      </c>
      <c r="O247" s="25" t="s">
        <v>2298</v>
      </c>
      <c r="P247" s="26" t="str">
        <f>HYPERLINK("http://www.ncbi.nlm.nih.gov/entrez/query.fcgi?db=gene&amp;cmd=retrieve&amp;dopt=graphics&amp;list_uids=10061","10061")</f>
        <v>10061</v>
      </c>
      <c r="Q247" s="17">
        <v>7</v>
      </c>
      <c r="R247" s="17" t="s">
        <v>2903</v>
      </c>
      <c r="S247" s="29">
        <v>1E-168</v>
      </c>
    </row>
    <row r="248" spans="1:19" x14ac:dyDescent="0.25">
      <c r="A248" s="16" t="s">
        <v>495</v>
      </c>
      <c r="B248" s="17">
        <v>165102</v>
      </c>
      <c r="C248" s="18" t="s">
        <v>496</v>
      </c>
      <c r="D248" s="19">
        <v>8</v>
      </c>
      <c r="E248" s="28">
        <v>3</v>
      </c>
      <c r="F248" s="21">
        <v>8</v>
      </c>
      <c r="G248" s="20">
        <v>0</v>
      </c>
      <c r="H248" s="20">
        <v>1</v>
      </c>
      <c r="I248" s="23">
        <v>-0.16952471749410325</v>
      </c>
      <c r="J248" s="23">
        <v>9.2693943042681096E-2</v>
      </c>
      <c r="K248" s="17" t="s">
        <v>2915</v>
      </c>
      <c r="L248" s="17" t="s">
        <v>2916</v>
      </c>
      <c r="M248" s="17">
        <v>0</v>
      </c>
      <c r="N248" s="24" t="s">
        <v>2294</v>
      </c>
      <c r="O248" s="25" t="s">
        <v>2298</v>
      </c>
      <c r="P248" s="26" t="str">
        <f>HYPERLINK("http://www.ncbi.nlm.nih.gov/entrez/query.fcgi?db=gene&amp;cmd=retrieve&amp;dopt=graphics&amp;list_uids=93035","93035")</f>
        <v>93035</v>
      </c>
      <c r="Q248" s="17">
        <v>8</v>
      </c>
      <c r="R248" s="17" t="s">
        <v>2917</v>
      </c>
      <c r="S248" s="17"/>
    </row>
    <row r="249" spans="1:19" x14ac:dyDescent="0.25">
      <c r="A249" s="16" t="s">
        <v>497</v>
      </c>
      <c r="B249" s="17">
        <v>171599</v>
      </c>
      <c r="C249" s="18" t="s">
        <v>498</v>
      </c>
      <c r="D249" s="19">
        <v>8</v>
      </c>
      <c r="E249" s="20">
        <v>0</v>
      </c>
      <c r="F249" s="21">
        <v>6</v>
      </c>
      <c r="G249" s="28">
        <v>3</v>
      </c>
      <c r="H249" s="20">
        <v>0</v>
      </c>
      <c r="I249" s="23"/>
      <c r="J249" s="23"/>
      <c r="K249" s="17" t="s">
        <v>2383</v>
      </c>
      <c r="L249" s="17" t="s">
        <v>2384</v>
      </c>
      <c r="M249" s="17">
        <v>0</v>
      </c>
      <c r="N249" s="24" t="s">
        <v>2294</v>
      </c>
      <c r="O249" s="25" t="s">
        <v>2294</v>
      </c>
      <c r="P249" s="26" t="str">
        <f>HYPERLINK("http://www.ncbi.nlm.nih.gov/entrez/query.fcgi?db=gene&amp;cmd=retrieve&amp;dopt=graphics&amp;list_uids=56171","56171")</f>
        <v>56171</v>
      </c>
      <c r="Q249" s="17">
        <v>2</v>
      </c>
      <c r="R249" s="17" t="s">
        <v>2385</v>
      </c>
      <c r="S249" s="17"/>
    </row>
    <row r="250" spans="1:19" x14ac:dyDescent="0.25">
      <c r="A250" s="16" t="s">
        <v>499</v>
      </c>
      <c r="B250" s="17">
        <v>159120</v>
      </c>
      <c r="C250" s="18" t="s">
        <v>500</v>
      </c>
      <c r="D250" s="19">
        <v>7</v>
      </c>
      <c r="E250" s="20">
        <v>1</v>
      </c>
      <c r="F250" s="20">
        <v>1</v>
      </c>
      <c r="G250" s="21">
        <v>7</v>
      </c>
      <c r="H250" s="28">
        <v>2</v>
      </c>
      <c r="I250" s="23"/>
      <c r="J250" s="23"/>
      <c r="K250" s="17" t="s">
        <v>2620</v>
      </c>
      <c r="L250" s="17" t="s">
        <v>2620</v>
      </c>
      <c r="M250" s="17"/>
      <c r="N250" s="24" t="s">
        <v>2294</v>
      </c>
      <c r="O250" s="25" t="s">
        <v>2294</v>
      </c>
      <c r="P250" s="26"/>
      <c r="Q250" s="17"/>
      <c r="R250" s="17"/>
      <c r="S250" s="17"/>
    </row>
    <row r="251" spans="1:19" x14ac:dyDescent="0.25">
      <c r="A251" s="16" t="s">
        <v>501</v>
      </c>
      <c r="B251" s="17">
        <v>153321</v>
      </c>
      <c r="C251" s="18" t="s">
        <v>502</v>
      </c>
      <c r="D251" s="19">
        <v>7</v>
      </c>
      <c r="E251" s="21">
        <v>7</v>
      </c>
      <c r="F251" s="20">
        <v>0</v>
      </c>
      <c r="G251" s="20">
        <v>0</v>
      </c>
      <c r="H251" s="20">
        <v>0</v>
      </c>
      <c r="I251" s="23"/>
      <c r="J251" s="23"/>
      <c r="K251" s="17" t="s">
        <v>2918</v>
      </c>
      <c r="L251" s="17" t="s">
        <v>2919</v>
      </c>
      <c r="M251" s="17">
        <v>8.8000000000000007</v>
      </c>
      <c r="N251" s="24" t="s">
        <v>2294</v>
      </c>
      <c r="O251" s="25" t="s">
        <v>2294</v>
      </c>
      <c r="P251" s="26" t="str">
        <f>HYPERLINK("http://www.ncbi.nlm.nih.gov/entrez/query.fcgi?db=gene&amp;cmd=retrieve&amp;dopt=graphics&amp;list_uids=144501","144501")</f>
        <v>144501</v>
      </c>
      <c r="Q251" s="17">
        <v>12</v>
      </c>
      <c r="R251" s="17" t="s">
        <v>2920</v>
      </c>
      <c r="S251" s="17"/>
    </row>
    <row r="252" spans="1:19" x14ac:dyDescent="0.25">
      <c r="A252" s="16" t="s">
        <v>503</v>
      </c>
      <c r="B252" s="17">
        <v>164828</v>
      </c>
      <c r="C252" s="18" t="s">
        <v>504</v>
      </c>
      <c r="D252" s="19">
        <v>7</v>
      </c>
      <c r="E252" s="20">
        <v>0</v>
      </c>
      <c r="F252" s="20">
        <v>0</v>
      </c>
      <c r="G252" s="28">
        <v>4</v>
      </c>
      <c r="H252" s="21">
        <v>5</v>
      </c>
      <c r="I252" s="23"/>
      <c r="J252" s="23"/>
      <c r="K252" s="17" t="s">
        <v>2921</v>
      </c>
      <c r="L252" s="17" t="s">
        <v>2922</v>
      </c>
      <c r="M252" s="17">
        <v>7.9</v>
      </c>
      <c r="N252" s="24" t="s">
        <v>2294</v>
      </c>
      <c r="O252" s="25" t="s">
        <v>2294</v>
      </c>
      <c r="P252" s="26" t="str">
        <f>HYPERLINK("http://www.ncbi.nlm.nih.gov/entrez/query.fcgi?db=gene&amp;cmd=retrieve&amp;dopt=graphics&amp;list_uids=8019","8019")</f>
        <v>8019</v>
      </c>
      <c r="Q252" s="17">
        <v>9</v>
      </c>
      <c r="R252" s="17" t="s">
        <v>2923</v>
      </c>
      <c r="S252" s="17"/>
    </row>
    <row r="253" spans="1:19" x14ac:dyDescent="0.25">
      <c r="A253" s="16" t="s">
        <v>505</v>
      </c>
      <c r="B253" s="17">
        <v>156234</v>
      </c>
      <c r="C253" s="18" t="s">
        <v>506</v>
      </c>
      <c r="D253" s="19">
        <v>7</v>
      </c>
      <c r="E253" s="21">
        <v>7</v>
      </c>
      <c r="F253" s="28">
        <v>2</v>
      </c>
      <c r="G253" s="28">
        <v>2</v>
      </c>
      <c r="H253" s="20">
        <v>0</v>
      </c>
      <c r="I253" s="23"/>
      <c r="J253" s="23"/>
      <c r="K253" s="17" t="s">
        <v>2924</v>
      </c>
      <c r="L253" s="17" t="s">
        <v>2925</v>
      </c>
      <c r="M253" s="17">
        <v>4.0999999999999996</v>
      </c>
      <c r="N253" s="24" t="s">
        <v>2294</v>
      </c>
      <c r="O253" s="25" t="s">
        <v>2294</v>
      </c>
      <c r="P253" s="26" t="str">
        <f>HYPERLINK("http://www.ncbi.nlm.nih.gov/entrez/query.fcgi?db=gene&amp;cmd=retrieve&amp;dopt=graphics&amp;list_uids=84078","84078")</f>
        <v>84078</v>
      </c>
      <c r="Q253" s="17">
        <v>13</v>
      </c>
      <c r="R253" s="17" t="s">
        <v>2601</v>
      </c>
      <c r="S253" s="17"/>
    </row>
    <row r="254" spans="1:19" x14ac:dyDescent="0.25">
      <c r="A254" s="16" t="s">
        <v>507</v>
      </c>
      <c r="B254" s="17">
        <v>155932</v>
      </c>
      <c r="C254" s="18" t="s">
        <v>508</v>
      </c>
      <c r="D254" s="19">
        <v>7</v>
      </c>
      <c r="E254" s="20">
        <v>0</v>
      </c>
      <c r="F254" s="20">
        <v>0</v>
      </c>
      <c r="G254" s="21">
        <v>7</v>
      </c>
      <c r="H254" s="20">
        <v>0</v>
      </c>
      <c r="I254" s="23"/>
      <c r="J254" s="23"/>
      <c r="K254" s="17" t="s">
        <v>2926</v>
      </c>
      <c r="L254" s="17" t="s">
        <v>2927</v>
      </c>
      <c r="M254" s="17">
        <v>0.47</v>
      </c>
      <c r="N254" s="24" t="s">
        <v>2294</v>
      </c>
      <c r="O254" s="25" t="s">
        <v>2294</v>
      </c>
      <c r="P254" s="26" t="str">
        <f>HYPERLINK("http://www.ncbi.nlm.nih.gov/entrez/query.fcgi?db=gene&amp;cmd=retrieve&amp;dopt=graphics&amp;list_uids=134549","134549")</f>
        <v>134549</v>
      </c>
      <c r="Q254" s="17">
        <v>5</v>
      </c>
      <c r="R254" s="17" t="s">
        <v>2928</v>
      </c>
      <c r="S254" s="17"/>
    </row>
    <row r="255" spans="1:19" x14ac:dyDescent="0.25">
      <c r="A255" s="16" t="s">
        <v>509</v>
      </c>
      <c r="B255" s="17">
        <v>154615</v>
      </c>
      <c r="C255" s="18" t="s">
        <v>510</v>
      </c>
      <c r="D255" s="19">
        <v>7</v>
      </c>
      <c r="E255" s="20">
        <v>0</v>
      </c>
      <c r="F255" s="21">
        <v>7</v>
      </c>
      <c r="G255" s="20">
        <v>0</v>
      </c>
      <c r="H255" s="28">
        <v>3</v>
      </c>
      <c r="I255" s="23"/>
      <c r="J255" s="23"/>
      <c r="K255" s="17" t="s">
        <v>2929</v>
      </c>
      <c r="L255" s="17" t="s">
        <v>2930</v>
      </c>
      <c r="M255" s="17">
        <v>0.19</v>
      </c>
      <c r="N255" s="24" t="s">
        <v>2294</v>
      </c>
      <c r="O255" s="25" t="s">
        <v>2294</v>
      </c>
      <c r="P255" s="26" t="str">
        <f>HYPERLINK("http://www.ncbi.nlm.nih.gov/entrez/query.fcgi?db=gene&amp;cmd=retrieve&amp;dopt=graphics&amp;list_uids=84258","84258")</f>
        <v>84258</v>
      </c>
      <c r="Q255" s="17">
        <v>19</v>
      </c>
      <c r="R255" s="17" t="s">
        <v>2738</v>
      </c>
      <c r="S255" s="17"/>
    </row>
    <row r="256" spans="1:19" x14ac:dyDescent="0.25">
      <c r="A256" s="16" t="s">
        <v>511</v>
      </c>
      <c r="B256" s="17">
        <v>153565</v>
      </c>
      <c r="C256" s="18" t="s">
        <v>512</v>
      </c>
      <c r="D256" s="19">
        <v>7</v>
      </c>
      <c r="E256" s="28">
        <v>3</v>
      </c>
      <c r="F256" s="20">
        <v>0</v>
      </c>
      <c r="G256" s="20">
        <v>1</v>
      </c>
      <c r="H256" s="28">
        <v>4</v>
      </c>
      <c r="I256" s="23"/>
      <c r="J256" s="23"/>
      <c r="K256" s="17" t="s">
        <v>2931</v>
      </c>
      <c r="L256" s="17" t="s">
        <v>2932</v>
      </c>
      <c r="M256" s="17">
        <v>3.9E-2</v>
      </c>
      <c r="N256" s="24" t="s">
        <v>2294</v>
      </c>
      <c r="O256" s="25" t="s">
        <v>2294</v>
      </c>
      <c r="P256" s="26" t="str">
        <f>HYPERLINK("http://www.ncbi.nlm.nih.gov/entrez/query.fcgi?db=gene&amp;cmd=retrieve&amp;dopt=graphics&amp;list_uids=479","479")</f>
        <v>479</v>
      </c>
      <c r="Q256" s="17">
        <v>13</v>
      </c>
      <c r="R256" s="17" t="s">
        <v>2933</v>
      </c>
      <c r="S256" s="29">
        <v>9E-13</v>
      </c>
    </row>
    <row r="257" spans="1:19" x14ac:dyDescent="0.25">
      <c r="A257" s="16" t="s">
        <v>513</v>
      </c>
      <c r="B257" s="17">
        <v>171550</v>
      </c>
      <c r="C257" s="18" t="s">
        <v>514</v>
      </c>
      <c r="D257" s="19">
        <v>7</v>
      </c>
      <c r="E257" s="28">
        <v>3</v>
      </c>
      <c r="F257" s="20">
        <v>0</v>
      </c>
      <c r="G257" s="20">
        <v>0</v>
      </c>
      <c r="H257" s="28">
        <v>4</v>
      </c>
      <c r="I257" s="23"/>
      <c r="J257" s="23"/>
      <c r="K257" s="17" t="s">
        <v>2934</v>
      </c>
      <c r="L257" s="17" t="s">
        <v>2767</v>
      </c>
      <c r="M257" s="17">
        <v>3.7999999999999999E-2</v>
      </c>
      <c r="N257" s="24" t="s">
        <v>2294</v>
      </c>
      <c r="O257" s="25" t="s">
        <v>2294</v>
      </c>
      <c r="P257" s="26" t="str">
        <f>HYPERLINK("http://www.ncbi.nlm.nih.gov/entrez/query.fcgi?db=gene&amp;cmd=retrieve&amp;dopt=graphics&amp;list_uids=8085","8085")</f>
        <v>8085</v>
      </c>
      <c r="Q257" s="17">
        <v>12</v>
      </c>
      <c r="R257" s="17" t="s">
        <v>2935</v>
      </c>
      <c r="S257" s="17"/>
    </row>
    <row r="258" spans="1:19" x14ac:dyDescent="0.25">
      <c r="A258" s="16" t="s">
        <v>515</v>
      </c>
      <c r="B258" s="17">
        <v>157290</v>
      </c>
      <c r="C258" s="18" t="s">
        <v>516</v>
      </c>
      <c r="D258" s="19">
        <v>7</v>
      </c>
      <c r="E258" s="20">
        <v>0</v>
      </c>
      <c r="F258" s="21">
        <v>5</v>
      </c>
      <c r="G258" s="20">
        <v>0</v>
      </c>
      <c r="H258" s="28">
        <v>3</v>
      </c>
      <c r="I258" s="23"/>
      <c r="J258" s="23"/>
      <c r="K258" s="17" t="s">
        <v>2936</v>
      </c>
      <c r="L258" s="17" t="s">
        <v>2937</v>
      </c>
      <c r="M258" s="17">
        <v>8.0000000000000002E-3</v>
      </c>
      <c r="N258" s="24" t="s">
        <v>2294</v>
      </c>
      <c r="O258" s="25" t="s">
        <v>2294</v>
      </c>
      <c r="P258" s="26" t="str">
        <f>HYPERLINK("http://www.ncbi.nlm.nih.gov/entrez/query.fcgi?db=gene&amp;cmd=retrieve&amp;dopt=graphics&amp;list_uids=84961","84961")</f>
        <v>84961</v>
      </c>
      <c r="Q258" s="17">
        <v>17</v>
      </c>
      <c r="R258" s="17" t="s">
        <v>2938</v>
      </c>
      <c r="S258" s="17"/>
    </row>
    <row r="259" spans="1:19" x14ac:dyDescent="0.25">
      <c r="A259" s="16" t="s">
        <v>517</v>
      </c>
      <c r="B259" s="17">
        <v>163116</v>
      </c>
      <c r="C259" s="18" t="s">
        <v>518</v>
      </c>
      <c r="D259" s="19">
        <v>7</v>
      </c>
      <c r="E259" s="21">
        <v>6</v>
      </c>
      <c r="F259" s="20">
        <v>0</v>
      </c>
      <c r="G259" s="28">
        <v>4</v>
      </c>
      <c r="H259" s="20">
        <v>0</v>
      </c>
      <c r="I259" s="23">
        <v>2.2333238458911917</v>
      </c>
      <c r="J259" s="23">
        <v>1.9816223902248218</v>
      </c>
      <c r="K259" s="17" t="s">
        <v>2939</v>
      </c>
      <c r="L259" s="17" t="s">
        <v>2940</v>
      </c>
      <c r="M259" s="29">
        <v>7.9999999999999996E-7</v>
      </c>
      <c r="N259" s="24" t="s">
        <v>2294</v>
      </c>
      <c r="O259" s="25" t="s">
        <v>2298</v>
      </c>
      <c r="P259" s="26" t="str">
        <f>HYPERLINK("http://www.ncbi.nlm.nih.gov/entrez/query.fcgi?db=gene&amp;cmd=retrieve&amp;dopt=graphics&amp;list_uids=30968","30968")</f>
        <v>30968</v>
      </c>
      <c r="Q259" s="17">
        <v>9</v>
      </c>
      <c r="R259" s="17" t="s">
        <v>2941</v>
      </c>
      <c r="S259" s="29">
        <v>7.9999999999999994E-77</v>
      </c>
    </row>
    <row r="260" spans="1:19" x14ac:dyDescent="0.25">
      <c r="A260" s="16" t="s">
        <v>519</v>
      </c>
      <c r="B260" s="17">
        <v>160383</v>
      </c>
      <c r="C260" s="18" t="s">
        <v>520</v>
      </c>
      <c r="D260" s="19">
        <v>7</v>
      </c>
      <c r="E260" s="20">
        <v>0</v>
      </c>
      <c r="F260" s="21">
        <v>6</v>
      </c>
      <c r="G260" s="20">
        <v>1</v>
      </c>
      <c r="H260" s="21">
        <v>5</v>
      </c>
      <c r="I260" s="23">
        <v>5.3731305712241992</v>
      </c>
      <c r="J260" s="23">
        <v>3.6826412246087905</v>
      </c>
      <c r="K260" s="17" t="s">
        <v>2942</v>
      </c>
      <c r="L260" s="17" t="s">
        <v>2943</v>
      </c>
      <c r="M260" s="29">
        <v>7.9999999999999995E-11</v>
      </c>
      <c r="N260" s="24" t="s">
        <v>2298</v>
      </c>
      <c r="O260" s="25" t="s">
        <v>2294</v>
      </c>
      <c r="P260" s="26" t="str">
        <f>HYPERLINK("http://www.ncbi.nlm.nih.gov/entrez/query.fcgi?db=gene&amp;cmd=retrieve&amp;dopt=graphics&amp;list_uids=55036","55036")</f>
        <v>55036</v>
      </c>
      <c r="Q260" s="17">
        <v>17</v>
      </c>
      <c r="R260" s="27" t="s">
        <v>2944</v>
      </c>
      <c r="S260" s="17"/>
    </row>
    <row r="261" spans="1:19" x14ac:dyDescent="0.25">
      <c r="A261" s="16" t="s">
        <v>521</v>
      </c>
      <c r="B261" s="17">
        <v>162417</v>
      </c>
      <c r="C261" s="18" t="s">
        <v>522</v>
      </c>
      <c r="D261" s="19">
        <v>7</v>
      </c>
      <c r="E261" s="20">
        <v>0</v>
      </c>
      <c r="F261" s="21">
        <v>7</v>
      </c>
      <c r="G261" s="28">
        <v>2</v>
      </c>
      <c r="H261" s="20">
        <v>0</v>
      </c>
      <c r="I261" s="23"/>
      <c r="J261" s="23"/>
      <c r="K261" s="17" t="s">
        <v>2945</v>
      </c>
      <c r="L261" s="17" t="s">
        <v>2946</v>
      </c>
      <c r="M261" s="29">
        <v>2.0000000000000001E-13</v>
      </c>
      <c r="N261" s="24" t="s">
        <v>2294</v>
      </c>
      <c r="O261" s="25" t="s">
        <v>2298</v>
      </c>
      <c r="P261" s="26" t="str">
        <f>HYPERLINK("http://www.ncbi.nlm.nih.gov/entrez/query.fcgi?db=gene&amp;cmd=retrieve&amp;dopt=graphics&amp;list_uids=26292","26292")</f>
        <v>26292</v>
      </c>
      <c r="Q261" s="17">
        <v>1</v>
      </c>
      <c r="R261" s="17" t="s">
        <v>2947</v>
      </c>
      <c r="S261" s="17"/>
    </row>
    <row r="262" spans="1:19" x14ac:dyDescent="0.25">
      <c r="A262" s="16" t="s">
        <v>523</v>
      </c>
      <c r="B262" s="17">
        <v>164307</v>
      </c>
      <c r="C262" s="18" t="s">
        <v>524</v>
      </c>
      <c r="D262" s="19">
        <v>7</v>
      </c>
      <c r="E262" s="20">
        <v>0</v>
      </c>
      <c r="F262" s="20">
        <v>0</v>
      </c>
      <c r="G262" s="20">
        <v>0</v>
      </c>
      <c r="H262" s="21">
        <v>7</v>
      </c>
      <c r="I262" s="23"/>
      <c r="J262" s="23"/>
      <c r="K262" s="17" t="s">
        <v>2948</v>
      </c>
      <c r="L262" s="17" t="s">
        <v>2949</v>
      </c>
      <c r="M262" s="29">
        <v>1E-14</v>
      </c>
      <c r="N262" s="24" t="s">
        <v>2294</v>
      </c>
      <c r="O262" s="25" t="s">
        <v>2294</v>
      </c>
      <c r="P262" s="26" t="str">
        <f>HYPERLINK("http://www.ncbi.nlm.nih.gov/entrez/query.fcgi?db=gene&amp;cmd=retrieve&amp;dopt=graphics&amp;list_uids=51314","51314")</f>
        <v>51314</v>
      </c>
      <c r="Q262" s="17">
        <v>7</v>
      </c>
      <c r="R262" s="17" t="s">
        <v>2950</v>
      </c>
      <c r="S262" s="17"/>
    </row>
    <row r="263" spans="1:19" x14ac:dyDescent="0.25">
      <c r="A263" s="16" t="s">
        <v>525</v>
      </c>
      <c r="B263" s="17">
        <v>168434</v>
      </c>
      <c r="C263" s="18" t="s">
        <v>526</v>
      </c>
      <c r="D263" s="19">
        <v>7</v>
      </c>
      <c r="E263" s="20">
        <v>1</v>
      </c>
      <c r="F263" s="20">
        <v>1</v>
      </c>
      <c r="G263" s="21">
        <v>5</v>
      </c>
      <c r="H263" s="21">
        <v>5</v>
      </c>
      <c r="I263" s="23">
        <v>11.915268410199054</v>
      </c>
      <c r="J263" s="23">
        <v>4.8497173045643924</v>
      </c>
      <c r="K263" s="17" t="s">
        <v>2951</v>
      </c>
      <c r="L263" s="17" t="s">
        <v>2952</v>
      </c>
      <c r="M263" s="29">
        <v>1.9999999999999998E-21</v>
      </c>
      <c r="N263" s="24" t="s">
        <v>2298</v>
      </c>
      <c r="O263" s="25" t="s">
        <v>2298</v>
      </c>
      <c r="P263" s="26" t="str">
        <f>HYPERLINK("http://www.ncbi.nlm.nih.gov/entrez/query.fcgi?db=gene&amp;cmd=retrieve&amp;dopt=graphics&amp;list_uids=132851","132851")</f>
        <v>132851</v>
      </c>
      <c r="Q263" s="17">
        <v>4</v>
      </c>
      <c r="R263" s="17" t="s">
        <v>2953</v>
      </c>
      <c r="S263" s="17"/>
    </row>
    <row r="264" spans="1:19" x14ac:dyDescent="0.25">
      <c r="A264" s="16" t="s">
        <v>527</v>
      </c>
      <c r="B264" s="17">
        <v>166294</v>
      </c>
      <c r="C264" s="18" t="s">
        <v>528</v>
      </c>
      <c r="D264" s="19">
        <v>7</v>
      </c>
      <c r="E264" s="20">
        <v>0</v>
      </c>
      <c r="F264" s="21">
        <v>5</v>
      </c>
      <c r="G264" s="20">
        <v>1</v>
      </c>
      <c r="H264" s="20">
        <v>1</v>
      </c>
      <c r="I264" s="23"/>
      <c r="J264" s="23"/>
      <c r="K264" s="17" t="s">
        <v>2954</v>
      </c>
      <c r="L264" s="17" t="s">
        <v>2955</v>
      </c>
      <c r="M264" s="29">
        <v>9.9999999999999991E-22</v>
      </c>
      <c r="N264" s="24" t="s">
        <v>2294</v>
      </c>
      <c r="O264" s="25" t="s">
        <v>2294</v>
      </c>
      <c r="P264" s="26" t="str">
        <f>HYPERLINK("http://www.ncbi.nlm.nih.gov/entrez/query.fcgi?db=gene&amp;cmd=retrieve&amp;dopt=graphics&amp;list_uids=3839","3839")</f>
        <v>3839</v>
      </c>
      <c r="Q264" s="17">
        <v>13</v>
      </c>
      <c r="R264" s="17" t="s">
        <v>2956</v>
      </c>
      <c r="S264" s="29">
        <v>5.0000000000000002E-27</v>
      </c>
    </row>
    <row r="265" spans="1:19" x14ac:dyDescent="0.25">
      <c r="A265" s="16" t="s">
        <v>529</v>
      </c>
      <c r="B265" s="17">
        <v>169341</v>
      </c>
      <c r="C265" s="18" t="s">
        <v>530</v>
      </c>
      <c r="D265" s="19">
        <v>7</v>
      </c>
      <c r="E265" s="21">
        <v>7</v>
      </c>
      <c r="F265" s="28">
        <v>2</v>
      </c>
      <c r="G265" s="28">
        <v>3</v>
      </c>
      <c r="H265" s="20">
        <v>0</v>
      </c>
      <c r="I265" s="23"/>
      <c r="J265" s="23"/>
      <c r="K265" s="17" t="s">
        <v>2312</v>
      </c>
      <c r="L265" s="17" t="s">
        <v>2957</v>
      </c>
      <c r="M265" s="29">
        <v>3.9999999999999997E-24</v>
      </c>
      <c r="N265" s="24" t="s">
        <v>2294</v>
      </c>
      <c r="O265" s="25" t="s">
        <v>2294</v>
      </c>
      <c r="P265" s="26" t="str">
        <f>HYPERLINK("http://www.ncbi.nlm.nih.gov/entrez/query.fcgi?db=gene&amp;cmd=retrieve&amp;dopt=graphics&amp;list_uids=402576","402576")</f>
        <v>402576</v>
      </c>
      <c r="Q265" s="17">
        <v>7</v>
      </c>
      <c r="R265" s="31" t="s">
        <v>2314</v>
      </c>
      <c r="S265" s="17"/>
    </row>
    <row r="266" spans="1:19" x14ac:dyDescent="0.25">
      <c r="A266" s="16" t="s">
        <v>531</v>
      </c>
      <c r="B266" s="17">
        <v>168602</v>
      </c>
      <c r="C266" s="18" t="s">
        <v>532</v>
      </c>
      <c r="D266" s="19">
        <v>7</v>
      </c>
      <c r="E266" s="20">
        <v>0</v>
      </c>
      <c r="F266" s="20">
        <v>1</v>
      </c>
      <c r="G266" s="20">
        <v>0</v>
      </c>
      <c r="H266" s="21">
        <v>7</v>
      </c>
      <c r="I266" s="23"/>
      <c r="J266" s="23"/>
      <c r="K266" s="17" t="s">
        <v>2958</v>
      </c>
      <c r="L266" s="17" t="s">
        <v>2959</v>
      </c>
      <c r="M266" s="29">
        <v>3.9999999999999997E-34</v>
      </c>
      <c r="N266" s="24" t="s">
        <v>2294</v>
      </c>
      <c r="O266" s="25" t="s">
        <v>2298</v>
      </c>
      <c r="P266" s="26" t="str">
        <f>HYPERLINK("http://www.ncbi.nlm.nih.gov/entrez/query.fcgi?db=gene&amp;cmd=retrieve&amp;dopt=graphics&amp;list_uids=83544","83544")</f>
        <v>83544</v>
      </c>
      <c r="Q266" s="17">
        <v>14</v>
      </c>
      <c r="R266" s="17" t="s">
        <v>2960</v>
      </c>
      <c r="S266" s="17"/>
    </row>
    <row r="267" spans="1:19" x14ac:dyDescent="0.25">
      <c r="A267" s="16" t="s">
        <v>533</v>
      </c>
      <c r="B267" s="17">
        <v>164230</v>
      </c>
      <c r="C267" s="18" t="s">
        <v>534</v>
      </c>
      <c r="D267" s="19">
        <v>7</v>
      </c>
      <c r="E267" s="21">
        <v>7</v>
      </c>
      <c r="F267" s="20">
        <v>0</v>
      </c>
      <c r="G267" s="20">
        <v>0</v>
      </c>
      <c r="H267" s="20">
        <v>0</v>
      </c>
      <c r="I267" s="23"/>
      <c r="J267" s="23"/>
      <c r="K267" s="17" t="s">
        <v>2961</v>
      </c>
      <c r="L267" s="17" t="s">
        <v>2962</v>
      </c>
      <c r="M267" s="29">
        <v>1.9999999999999999E-38</v>
      </c>
      <c r="N267" s="24" t="s">
        <v>2294</v>
      </c>
      <c r="O267" s="25" t="s">
        <v>2298</v>
      </c>
      <c r="P267" s="26" t="str">
        <f>HYPERLINK("http://www.ncbi.nlm.nih.gov/entrez/query.fcgi?db=gene&amp;cmd=retrieve&amp;dopt=graphics&amp;list_uids=22843","22843")</f>
        <v>22843</v>
      </c>
      <c r="Q267" s="17">
        <v>17</v>
      </c>
      <c r="R267" s="17" t="s">
        <v>2786</v>
      </c>
      <c r="S267" s="29">
        <v>6.9999999999999999E-78</v>
      </c>
    </row>
    <row r="268" spans="1:19" x14ac:dyDescent="0.25">
      <c r="A268" s="16" t="s">
        <v>535</v>
      </c>
      <c r="B268" s="17">
        <v>154652</v>
      </c>
      <c r="C268" s="18" t="s">
        <v>536</v>
      </c>
      <c r="D268" s="19">
        <v>7</v>
      </c>
      <c r="E268" s="21">
        <v>6</v>
      </c>
      <c r="F268" s="20">
        <v>0</v>
      </c>
      <c r="G268" s="20">
        <v>1</v>
      </c>
      <c r="H268" s="20">
        <v>0</v>
      </c>
      <c r="I268" s="23">
        <v>7.2242396883995283</v>
      </c>
      <c r="J268" s="23">
        <v>2.2641827608452041</v>
      </c>
      <c r="K268" s="17" t="s">
        <v>2963</v>
      </c>
      <c r="L268" s="17" t="s">
        <v>2964</v>
      </c>
      <c r="M268" s="29">
        <v>2.0000000000000001E-53</v>
      </c>
      <c r="N268" s="24" t="s">
        <v>2294</v>
      </c>
      <c r="O268" s="25" t="s">
        <v>2298</v>
      </c>
      <c r="P268" s="26" t="str">
        <f>HYPERLINK("http://www.ncbi.nlm.nih.gov/entrez/query.fcgi?db=gene&amp;cmd=retrieve&amp;dopt=graphics&amp;list_uids=57560","57560")</f>
        <v>57560</v>
      </c>
      <c r="Q268" s="17">
        <v>3</v>
      </c>
      <c r="R268" s="27" t="s">
        <v>2965</v>
      </c>
      <c r="S268" s="17"/>
    </row>
    <row r="269" spans="1:19" x14ac:dyDescent="0.25">
      <c r="A269" s="16" t="s">
        <v>537</v>
      </c>
      <c r="B269" s="17">
        <v>156948</v>
      </c>
      <c r="C269" s="18" t="s">
        <v>538</v>
      </c>
      <c r="D269" s="19">
        <v>7</v>
      </c>
      <c r="E269" s="21">
        <v>7</v>
      </c>
      <c r="F269" s="20">
        <v>0</v>
      </c>
      <c r="G269" s="20">
        <v>1</v>
      </c>
      <c r="H269" s="20">
        <v>0</v>
      </c>
      <c r="I269" s="23"/>
      <c r="J269" s="23"/>
      <c r="K269" s="17" t="s">
        <v>2966</v>
      </c>
      <c r="L269" s="17" t="s">
        <v>2967</v>
      </c>
      <c r="M269" s="29">
        <v>1.9999999999999999E-57</v>
      </c>
      <c r="N269" s="24" t="s">
        <v>2294</v>
      </c>
      <c r="O269" s="25" t="s">
        <v>2298</v>
      </c>
      <c r="P269" s="26" t="str">
        <f>HYPERLINK("http://www.ncbi.nlm.nih.gov/entrez/query.fcgi?db=gene&amp;cmd=retrieve&amp;dopt=graphics&amp;list_uids=55081","55081")</f>
        <v>55081</v>
      </c>
      <c r="Q269" s="17">
        <v>3</v>
      </c>
      <c r="R269" s="17" t="s">
        <v>2968</v>
      </c>
      <c r="S269" s="17"/>
    </row>
    <row r="270" spans="1:19" x14ac:dyDescent="0.25">
      <c r="A270" s="16" t="s">
        <v>539</v>
      </c>
      <c r="B270" s="17">
        <v>163971</v>
      </c>
      <c r="C270" s="18" t="s">
        <v>540</v>
      </c>
      <c r="D270" s="19">
        <v>7</v>
      </c>
      <c r="E270" s="20">
        <v>1</v>
      </c>
      <c r="F270" s="20">
        <v>1</v>
      </c>
      <c r="G270" s="21">
        <v>6</v>
      </c>
      <c r="H270" s="20">
        <v>0</v>
      </c>
      <c r="I270" s="23">
        <v>2.1962079901937002</v>
      </c>
      <c r="J270" s="23">
        <v>2.7436413488352502</v>
      </c>
      <c r="K270" s="17" t="s">
        <v>2723</v>
      </c>
      <c r="L270" s="17" t="s">
        <v>2969</v>
      </c>
      <c r="M270" s="29">
        <v>2E-73</v>
      </c>
      <c r="N270" s="24" t="s">
        <v>2298</v>
      </c>
      <c r="O270" s="25" t="s">
        <v>2298</v>
      </c>
      <c r="P270" s="26" t="str">
        <f>HYPERLINK("http://www.ncbi.nlm.nih.gov/entrez/query.fcgi?db=gene&amp;cmd=retrieve&amp;dopt=graphics&amp;list_uids=287","287")</f>
        <v>287</v>
      </c>
      <c r="Q270" s="17">
        <v>4</v>
      </c>
      <c r="R270" s="17" t="s">
        <v>2725</v>
      </c>
      <c r="S270" s="29">
        <v>4.0000000000000003E-18</v>
      </c>
    </row>
    <row r="271" spans="1:19" x14ac:dyDescent="0.25">
      <c r="A271" s="16" t="s">
        <v>541</v>
      </c>
      <c r="B271" s="17">
        <v>168568</v>
      </c>
      <c r="C271" s="18" t="s">
        <v>542</v>
      </c>
      <c r="D271" s="19">
        <v>7</v>
      </c>
      <c r="E271" s="21">
        <v>7</v>
      </c>
      <c r="F271" s="20">
        <v>0</v>
      </c>
      <c r="G271" s="20">
        <v>0</v>
      </c>
      <c r="H271" s="20">
        <v>0</v>
      </c>
      <c r="I271" s="23"/>
      <c r="J271" s="23"/>
      <c r="K271" s="17" t="s">
        <v>2970</v>
      </c>
      <c r="L271" s="17" t="s">
        <v>2971</v>
      </c>
      <c r="M271" s="29">
        <v>1.0000000000000001E-133</v>
      </c>
      <c r="N271" s="24" t="s">
        <v>2294</v>
      </c>
      <c r="O271" s="25" t="s">
        <v>2298</v>
      </c>
      <c r="P271" s="26" t="str">
        <f>HYPERLINK("http://www.ncbi.nlm.nih.gov/entrez/query.fcgi?db=gene&amp;cmd=retrieve&amp;dopt=graphics&amp;list_uids=5917","5917")</f>
        <v>5917</v>
      </c>
      <c r="Q271" s="17">
        <v>5</v>
      </c>
      <c r="R271" s="17" t="s">
        <v>2972</v>
      </c>
      <c r="S271" s="29">
        <v>1E-169</v>
      </c>
    </row>
    <row r="272" spans="1:19" x14ac:dyDescent="0.25">
      <c r="A272" s="16" t="s">
        <v>543</v>
      </c>
      <c r="B272" s="17">
        <v>157051</v>
      </c>
      <c r="C272" s="18" t="s">
        <v>544</v>
      </c>
      <c r="D272" s="19">
        <v>6</v>
      </c>
      <c r="E272" s="20">
        <v>0</v>
      </c>
      <c r="F272" s="21">
        <v>6</v>
      </c>
      <c r="G272" s="20">
        <v>0</v>
      </c>
      <c r="H272" s="20">
        <v>0</v>
      </c>
      <c r="I272" s="23"/>
      <c r="J272" s="23"/>
      <c r="K272" s="17" t="s">
        <v>2620</v>
      </c>
      <c r="L272" s="17" t="s">
        <v>2620</v>
      </c>
      <c r="M272" s="17"/>
      <c r="N272" s="24" t="s">
        <v>2294</v>
      </c>
      <c r="O272" s="25" t="s">
        <v>2294</v>
      </c>
      <c r="P272" s="26"/>
      <c r="Q272" s="17"/>
      <c r="R272" s="17"/>
      <c r="S272" s="17"/>
    </row>
    <row r="273" spans="1:19" x14ac:dyDescent="0.25">
      <c r="A273" s="16" t="s">
        <v>545</v>
      </c>
      <c r="B273" s="17">
        <v>160775</v>
      </c>
      <c r="C273" s="18" t="s">
        <v>546</v>
      </c>
      <c r="D273" s="19">
        <v>6</v>
      </c>
      <c r="E273" s="20">
        <v>0</v>
      </c>
      <c r="F273" s="28">
        <v>4</v>
      </c>
      <c r="G273" s="20">
        <v>0</v>
      </c>
      <c r="H273" s="21">
        <v>5</v>
      </c>
      <c r="I273" s="23"/>
      <c r="J273" s="23"/>
      <c r="K273" s="17" t="s">
        <v>2620</v>
      </c>
      <c r="L273" s="17" t="s">
        <v>2620</v>
      </c>
      <c r="M273" s="17"/>
      <c r="N273" s="24" t="s">
        <v>2294</v>
      </c>
      <c r="O273" s="25" t="s">
        <v>2294</v>
      </c>
      <c r="P273" s="26"/>
      <c r="Q273" s="17"/>
      <c r="R273" s="17"/>
      <c r="S273" s="17"/>
    </row>
    <row r="274" spans="1:19" x14ac:dyDescent="0.25">
      <c r="A274" s="16" t="s">
        <v>547</v>
      </c>
      <c r="B274" s="17">
        <v>166934</v>
      </c>
      <c r="C274" s="18" t="s">
        <v>548</v>
      </c>
      <c r="D274" s="19">
        <v>6</v>
      </c>
      <c r="E274" s="20">
        <v>0</v>
      </c>
      <c r="F274" s="21">
        <v>6</v>
      </c>
      <c r="G274" s="20">
        <v>0</v>
      </c>
      <c r="H274" s="20">
        <v>0</v>
      </c>
      <c r="I274" s="23"/>
      <c r="J274" s="23"/>
      <c r="K274" s="17" t="s">
        <v>2620</v>
      </c>
      <c r="L274" s="17" t="s">
        <v>2620</v>
      </c>
      <c r="M274" s="17"/>
      <c r="N274" s="24" t="s">
        <v>2294</v>
      </c>
      <c r="O274" s="25" t="s">
        <v>2294</v>
      </c>
      <c r="P274" s="26"/>
      <c r="Q274" s="17"/>
      <c r="R274" s="17"/>
      <c r="S274" s="17"/>
    </row>
    <row r="275" spans="1:19" x14ac:dyDescent="0.25">
      <c r="A275" s="16" t="s">
        <v>549</v>
      </c>
      <c r="B275" s="17">
        <v>158482</v>
      </c>
      <c r="C275" s="18" t="s">
        <v>550</v>
      </c>
      <c r="D275" s="19">
        <v>6</v>
      </c>
      <c r="E275" s="20">
        <v>0</v>
      </c>
      <c r="F275" s="20">
        <v>0</v>
      </c>
      <c r="G275" s="21">
        <v>6</v>
      </c>
      <c r="H275" s="20">
        <v>0</v>
      </c>
      <c r="I275" s="23"/>
      <c r="J275" s="23"/>
      <c r="K275" s="17" t="s">
        <v>2973</v>
      </c>
      <c r="L275" s="17" t="s">
        <v>2974</v>
      </c>
      <c r="M275" s="17">
        <v>7.2</v>
      </c>
      <c r="N275" s="24" t="s">
        <v>2294</v>
      </c>
      <c r="O275" s="25" t="s">
        <v>2294</v>
      </c>
      <c r="P275" s="26" t="str">
        <f>HYPERLINK("http://www.ncbi.nlm.nih.gov/entrez/query.fcgi?db=gene&amp;cmd=retrieve&amp;dopt=graphics&amp;list_uids=26033","26033")</f>
        <v>26033</v>
      </c>
      <c r="Q275" s="17">
        <v>10</v>
      </c>
      <c r="R275" s="27" t="s">
        <v>2975</v>
      </c>
      <c r="S275" s="17"/>
    </row>
    <row r="276" spans="1:19" x14ac:dyDescent="0.25">
      <c r="A276" s="16" t="s">
        <v>551</v>
      </c>
      <c r="B276" s="17">
        <v>162889</v>
      </c>
      <c r="C276" s="18" t="s">
        <v>552</v>
      </c>
      <c r="D276" s="19">
        <v>6</v>
      </c>
      <c r="E276" s="20">
        <v>0</v>
      </c>
      <c r="F276" s="28">
        <v>3</v>
      </c>
      <c r="G276" s="28">
        <v>2</v>
      </c>
      <c r="H276" s="21">
        <v>6</v>
      </c>
      <c r="I276" s="23"/>
      <c r="J276" s="23"/>
      <c r="K276" s="17" t="s">
        <v>2976</v>
      </c>
      <c r="L276" s="17" t="s">
        <v>2977</v>
      </c>
      <c r="M276" s="17">
        <v>6.3</v>
      </c>
      <c r="N276" s="24" t="s">
        <v>2294</v>
      </c>
      <c r="O276" s="25" t="s">
        <v>2294</v>
      </c>
      <c r="P276" s="26" t="str">
        <f>HYPERLINK("http://www.ncbi.nlm.nih.gov/entrez/query.fcgi?db=gene&amp;cmd=retrieve&amp;dopt=graphics&amp;list_uids=196385","196385")</f>
        <v>196385</v>
      </c>
      <c r="Q276" s="17">
        <v>12</v>
      </c>
      <c r="R276" s="27" t="s">
        <v>2978</v>
      </c>
      <c r="S276" s="17"/>
    </row>
    <row r="277" spans="1:19" x14ac:dyDescent="0.25">
      <c r="A277" s="16" t="s">
        <v>553</v>
      </c>
      <c r="B277" s="17">
        <v>167680</v>
      </c>
      <c r="C277" s="18" t="s">
        <v>554</v>
      </c>
      <c r="D277" s="19">
        <v>6</v>
      </c>
      <c r="E277" s="20">
        <v>1</v>
      </c>
      <c r="F277" s="21">
        <v>5</v>
      </c>
      <c r="G277" s="21">
        <v>5</v>
      </c>
      <c r="H277" s="28">
        <v>2</v>
      </c>
      <c r="I277" s="23"/>
      <c r="J277" s="23"/>
      <c r="K277" s="17" t="s">
        <v>2979</v>
      </c>
      <c r="L277" s="17" t="s">
        <v>2980</v>
      </c>
      <c r="M277" s="17">
        <v>4.5</v>
      </c>
      <c r="N277" s="24" t="s">
        <v>2294</v>
      </c>
      <c r="O277" s="25" t="s">
        <v>2294</v>
      </c>
      <c r="P277" s="26" t="str">
        <f>HYPERLINK("http://www.ncbi.nlm.nih.gov/entrez/query.fcgi?db=gene&amp;cmd=retrieve&amp;dopt=graphics&amp;list_uids=1653","1653")</f>
        <v>1653</v>
      </c>
      <c r="Q277" s="17">
        <v>2</v>
      </c>
      <c r="R277" s="17" t="s">
        <v>2981</v>
      </c>
      <c r="S277" s="17"/>
    </row>
    <row r="278" spans="1:19" x14ac:dyDescent="0.25">
      <c r="A278" s="16" t="s">
        <v>555</v>
      </c>
      <c r="B278" s="17">
        <v>161689</v>
      </c>
      <c r="C278" s="18" t="s">
        <v>556</v>
      </c>
      <c r="D278" s="19">
        <v>6</v>
      </c>
      <c r="E278" s="21">
        <v>6</v>
      </c>
      <c r="F278" s="20">
        <v>0</v>
      </c>
      <c r="G278" s="20">
        <v>0</v>
      </c>
      <c r="H278" s="20">
        <v>0</v>
      </c>
      <c r="I278" s="23">
        <v>-1.18925670470889</v>
      </c>
      <c r="J278" s="23">
        <v>1.0517429990327956</v>
      </c>
      <c r="K278" s="17" t="s">
        <v>2982</v>
      </c>
      <c r="L278" s="17" t="s">
        <v>2983</v>
      </c>
      <c r="M278" s="17">
        <v>3</v>
      </c>
      <c r="N278" s="24" t="s">
        <v>2294</v>
      </c>
      <c r="O278" s="25" t="s">
        <v>2294</v>
      </c>
      <c r="P278" s="26" t="str">
        <f>HYPERLINK("http://www.ncbi.nlm.nih.gov/entrez/query.fcgi?db=gene&amp;cmd=retrieve&amp;dopt=graphics&amp;list_uids=7284","7284")</f>
        <v>7284</v>
      </c>
      <c r="Q278" s="17">
        <v>16</v>
      </c>
      <c r="R278" s="17" t="s">
        <v>2984</v>
      </c>
      <c r="S278" s="29">
        <v>1E-180</v>
      </c>
    </row>
    <row r="279" spans="1:19" x14ac:dyDescent="0.25">
      <c r="A279" s="16" t="s">
        <v>557</v>
      </c>
      <c r="B279" s="17">
        <v>153593</v>
      </c>
      <c r="C279" s="18" t="s">
        <v>558</v>
      </c>
      <c r="D279" s="19">
        <v>6</v>
      </c>
      <c r="E279" s="20">
        <v>0</v>
      </c>
      <c r="F279" s="21">
        <v>5</v>
      </c>
      <c r="G279" s="20">
        <v>0</v>
      </c>
      <c r="H279" s="28">
        <v>3</v>
      </c>
      <c r="I279" s="23"/>
      <c r="J279" s="23"/>
      <c r="K279" s="17" t="s">
        <v>2985</v>
      </c>
      <c r="L279" s="17" t="s">
        <v>2986</v>
      </c>
      <c r="M279" s="17">
        <v>2.7</v>
      </c>
      <c r="N279" s="24" t="s">
        <v>2294</v>
      </c>
      <c r="O279" s="25" t="s">
        <v>2294</v>
      </c>
      <c r="P279" s="26" t="str">
        <f>HYPERLINK("http://www.ncbi.nlm.nih.gov/entrez/query.fcgi?db=gene&amp;cmd=retrieve&amp;dopt=graphics&amp;list_uids=80320","80320")</f>
        <v>80320</v>
      </c>
      <c r="Q279" s="17">
        <v>17</v>
      </c>
      <c r="R279" s="17" t="s">
        <v>2987</v>
      </c>
      <c r="S279" s="17"/>
    </row>
    <row r="280" spans="1:19" x14ac:dyDescent="0.25">
      <c r="A280" s="16" t="s">
        <v>559</v>
      </c>
      <c r="B280" s="17">
        <v>167682</v>
      </c>
      <c r="C280" s="18" t="s">
        <v>560</v>
      </c>
      <c r="D280" s="19">
        <v>6</v>
      </c>
      <c r="E280" s="20">
        <v>0</v>
      </c>
      <c r="F280" s="20">
        <v>0</v>
      </c>
      <c r="G280" s="21">
        <v>6</v>
      </c>
      <c r="H280" s="20">
        <v>0</v>
      </c>
      <c r="I280" s="23"/>
      <c r="J280" s="23"/>
      <c r="K280" s="17" t="s">
        <v>2988</v>
      </c>
      <c r="L280" s="17" t="s">
        <v>2989</v>
      </c>
      <c r="M280" s="17">
        <v>2.4</v>
      </c>
      <c r="N280" s="24" t="s">
        <v>2294</v>
      </c>
      <c r="O280" s="25" t="s">
        <v>2294</v>
      </c>
      <c r="P280" s="26" t="str">
        <f>HYPERLINK("http://www.ncbi.nlm.nih.gov/entrez/query.fcgi?db=gene&amp;cmd=retrieve&amp;dopt=graphics&amp;list_uids=5378","5378")</f>
        <v>5378</v>
      </c>
      <c r="Q280" s="17">
        <v>2</v>
      </c>
      <c r="R280" s="17" t="s">
        <v>2990</v>
      </c>
      <c r="S280" s="17"/>
    </row>
    <row r="281" spans="1:19" x14ac:dyDescent="0.25">
      <c r="A281" s="16" t="s">
        <v>561</v>
      </c>
      <c r="B281" s="17">
        <v>153315</v>
      </c>
      <c r="C281" s="18" t="s">
        <v>562</v>
      </c>
      <c r="D281" s="19">
        <v>6</v>
      </c>
      <c r="E281" s="21">
        <v>6</v>
      </c>
      <c r="F281" s="20">
        <v>0</v>
      </c>
      <c r="G281" s="20">
        <v>0</v>
      </c>
      <c r="H281" s="20">
        <v>0</v>
      </c>
      <c r="I281" s="23"/>
      <c r="J281" s="23"/>
      <c r="K281" s="17" t="s">
        <v>2991</v>
      </c>
      <c r="L281" s="17" t="s">
        <v>2992</v>
      </c>
      <c r="M281" s="17">
        <v>1.6</v>
      </c>
      <c r="N281" s="24" t="s">
        <v>2294</v>
      </c>
      <c r="O281" s="25" t="s">
        <v>2294</v>
      </c>
      <c r="P281" s="26" t="str">
        <f>HYPERLINK("http://www.ncbi.nlm.nih.gov/entrez/query.fcgi?db=gene&amp;cmd=retrieve&amp;dopt=graphics&amp;list_uids=219931","219931")</f>
        <v>219931</v>
      </c>
      <c r="Q281" s="17">
        <v>11</v>
      </c>
      <c r="R281" s="17" t="s">
        <v>2993</v>
      </c>
      <c r="S281" s="17"/>
    </row>
    <row r="282" spans="1:19" x14ac:dyDescent="0.25">
      <c r="A282" s="16" t="s">
        <v>563</v>
      </c>
      <c r="B282" s="17">
        <v>155018</v>
      </c>
      <c r="C282" s="18" t="s">
        <v>564</v>
      </c>
      <c r="D282" s="19">
        <v>6</v>
      </c>
      <c r="E282" s="20">
        <v>0</v>
      </c>
      <c r="F282" s="28">
        <v>3</v>
      </c>
      <c r="G282" s="20">
        <v>0</v>
      </c>
      <c r="H282" s="28">
        <v>4</v>
      </c>
      <c r="I282" s="23"/>
      <c r="J282" s="23"/>
      <c r="K282" s="17" t="s">
        <v>2994</v>
      </c>
      <c r="L282" s="17" t="s">
        <v>2995</v>
      </c>
      <c r="M282" s="17">
        <v>1.5</v>
      </c>
      <c r="N282" s="24" t="s">
        <v>2294</v>
      </c>
      <c r="O282" s="25" t="s">
        <v>2294</v>
      </c>
      <c r="P282" s="26" t="str">
        <f>HYPERLINK("http://www.ncbi.nlm.nih.gov/entrez/query.fcgi?db=gene&amp;cmd=retrieve&amp;dopt=graphics&amp;list_uids=23060","23060")</f>
        <v>23060</v>
      </c>
      <c r="Q282" s="17">
        <v>15</v>
      </c>
      <c r="R282" s="27" t="s">
        <v>2996</v>
      </c>
      <c r="S282" s="17"/>
    </row>
    <row r="283" spans="1:19" x14ac:dyDescent="0.25">
      <c r="A283" s="16" t="s">
        <v>565</v>
      </c>
      <c r="B283" s="17">
        <v>163387</v>
      </c>
      <c r="C283" s="18" t="s">
        <v>566</v>
      </c>
      <c r="D283" s="19">
        <v>6</v>
      </c>
      <c r="E283" s="20">
        <v>0</v>
      </c>
      <c r="F283" s="21">
        <v>5</v>
      </c>
      <c r="G283" s="20">
        <v>1</v>
      </c>
      <c r="H283" s="28">
        <v>2</v>
      </c>
      <c r="I283" s="23"/>
      <c r="J283" s="23"/>
      <c r="K283" s="17" t="s">
        <v>2997</v>
      </c>
      <c r="L283" s="17" t="s">
        <v>2998</v>
      </c>
      <c r="M283" s="17">
        <v>0.56999999999999995</v>
      </c>
      <c r="N283" s="24" t="s">
        <v>2294</v>
      </c>
      <c r="O283" s="25" t="s">
        <v>2294</v>
      </c>
      <c r="P283" s="26" t="str">
        <f>HYPERLINK("http://www.ncbi.nlm.nih.gov/entrez/query.fcgi?db=gene&amp;cmd=retrieve&amp;dopt=graphics&amp;list_uids=54502","54502")</f>
        <v>54502</v>
      </c>
      <c r="Q283" s="17">
        <v>4</v>
      </c>
      <c r="R283" s="17" t="s">
        <v>2999</v>
      </c>
      <c r="S283" s="17"/>
    </row>
    <row r="284" spans="1:19" x14ac:dyDescent="0.25">
      <c r="A284" s="16" t="s">
        <v>567</v>
      </c>
      <c r="B284" s="17">
        <v>168317</v>
      </c>
      <c r="C284" s="18" t="s">
        <v>568</v>
      </c>
      <c r="D284" s="19">
        <v>6</v>
      </c>
      <c r="E284" s="20">
        <v>0</v>
      </c>
      <c r="F284" s="20">
        <v>0</v>
      </c>
      <c r="G284" s="28">
        <v>3</v>
      </c>
      <c r="H284" s="21">
        <v>6</v>
      </c>
      <c r="I284" s="23"/>
      <c r="J284" s="23"/>
      <c r="K284" s="17" t="s">
        <v>3000</v>
      </c>
      <c r="L284" s="17" t="s">
        <v>3001</v>
      </c>
      <c r="M284" s="17">
        <v>0.36</v>
      </c>
      <c r="N284" s="24" t="s">
        <v>2294</v>
      </c>
      <c r="O284" s="25" t="s">
        <v>2294</v>
      </c>
      <c r="P284" s="26" t="str">
        <f>HYPERLINK("http://www.ncbi.nlm.nih.gov/entrez/query.fcgi?db=gene&amp;cmd=retrieve&amp;dopt=graphics&amp;list_uids=57477","57477")</f>
        <v>57477</v>
      </c>
      <c r="Q284" s="17" t="s">
        <v>2345</v>
      </c>
      <c r="R284" s="27" t="s">
        <v>3002</v>
      </c>
      <c r="S284" s="17"/>
    </row>
    <row r="285" spans="1:19" x14ac:dyDescent="0.25">
      <c r="A285" s="16" t="s">
        <v>569</v>
      </c>
      <c r="B285" s="17">
        <v>153900</v>
      </c>
      <c r="C285" s="18" t="s">
        <v>570</v>
      </c>
      <c r="D285" s="19">
        <v>6</v>
      </c>
      <c r="E285" s="20">
        <v>1</v>
      </c>
      <c r="F285" s="20">
        <v>1</v>
      </c>
      <c r="G285" s="21">
        <v>5</v>
      </c>
      <c r="H285" s="20">
        <v>0</v>
      </c>
      <c r="I285" s="23"/>
      <c r="J285" s="23"/>
      <c r="K285" s="17" t="s">
        <v>3003</v>
      </c>
      <c r="L285" s="17" t="s">
        <v>3004</v>
      </c>
      <c r="M285" s="17">
        <v>0.16</v>
      </c>
      <c r="N285" s="24" t="s">
        <v>2294</v>
      </c>
      <c r="O285" s="25" t="s">
        <v>2294</v>
      </c>
      <c r="P285" s="26" t="str">
        <f>HYPERLINK("http://www.ncbi.nlm.nih.gov/entrez/query.fcgi?db=gene&amp;cmd=retrieve&amp;dopt=graphics&amp;list_uids=26751","26751")</f>
        <v>26751</v>
      </c>
      <c r="Q285" s="17">
        <v>2</v>
      </c>
      <c r="R285" s="17" t="s">
        <v>3005</v>
      </c>
      <c r="S285" s="17"/>
    </row>
    <row r="286" spans="1:19" x14ac:dyDescent="0.25">
      <c r="A286" s="16" t="s">
        <v>571</v>
      </c>
      <c r="B286" s="17">
        <v>160352</v>
      </c>
      <c r="C286" s="18" t="s">
        <v>572</v>
      </c>
      <c r="D286" s="19">
        <v>6</v>
      </c>
      <c r="E286" s="20">
        <v>0</v>
      </c>
      <c r="F286" s="21">
        <v>5</v>
      </c>
      <c r="G286" s="28">
        <v>2</v>
      </c>
      <c r="H286" s="28">
        <v>4</v>
      </c>
      <c r="I286" s="23"/>
      <c r="J286" s="23"/>
      <c r="K286" s="17" t="s">
        <v>3006</v>
      </c>
      <c r="L286" s="17" t="s">
        <v>3007</v>
      </c>
      <c r="M286" s="17">
        <v>0.13</v>
      </c>
      <c r="N286" s="24" t="s">
        <v>2294</v>
      </c>
      <c r="O286" s="25" t="s">
        <v>2294</v>
      </c>
      <c r="P286" s="26" t="str">
        <f>HYPERLINK("http://www.ncbi.nlm.nih.gov/entrez/query.fcgi?db=gene&amp;cmd=retrieve&amp;dopt=graphics&amp;list_uids=10114","10114")</f>
        <v>10114</v>
      </c>
      <c r="Q286" s="17">
        <v>11</v>
      </c>
      <c r="R286" s="17" t="s">
        <v>3008</v>
      </c>
      <c r="S286" s="17"/>
    </row>
    <row r="287" spans="1:19" x14ac:dyDescent="0.25">
      <c r="A287" s="16" t="s">
        <v>573</v>
      </c>
      <c r="B287" s="17">
        <v>153741</v>
      </c>
      <c r="C287" s="18" t="s">
        <v>574</v>
      </c>
      <c r="D287" s="19">
        <v>6</v>
      </c>
      <c r="E287" s="20">
        <v>0</v>
      </c>
      <c r="F287" s="21">
        <v>6</v>
      </c>
      <c r="G287" s="20">
        <v>0</v>
      </c>
      <c r="H287" s="20">
        <v>0</v>
      </c>
      <c r="I287" s="23"/>
      <c r="J287" s="23"/>
      <c r="K287" s="17" t="s">
        <v>3009</v>
      </c>
      <c r="L287" s="17" t="s">
        <v>3010</v>
      </c>
      <c r="M287" s="17">
        <v>4.8000000000000001E-2</v>
      </c>
      <c r="N287" s="24" t="s">
        <v>2294</v>
      </c>
      <c r="O287" s="25" t="s">
        <v>2294</v>
      </c>
      <c r="P287" s="26" t="str">
        <f>HYPERLINK("http://www.ncbi.nlm.nih.gov/entrez/query.fcgi?db=gene&amp;cmd=retrieve&amp;dopt=graphics&amp;list_uids=810","810")</f>
        <v>810</v>
      </c>
      <c r="Q287" s="17">
        <v>10</v>
      </c>
      <c r="R287" s="17" t="s">
        <v>3011</v>
      </c>
      <c r="S287" s="17"/>
    </row>
    <row r="288" spans="1:19" x14ac:dyDescent="0.25">
      <c r="A288" s="16" t="s">
        <v>575</v>
      </c>
      <c r="B288" s="17">
        <v>160845</v>
      </c>
      <c r="C288" s="18" t="s">
        <v>576</v>
      </c>
      <c r="D288" s="19">
        <v>6</v>
      </c>
      <c r="E288" s="20">
        <v>0</v>
      </c>
      <c r="F288" s="21">
        <v>5</v>
      </c>
      <c r="G288" s="21">
        <v>5</v>
      </c>
      <c r="H288" s="20">
        <v>0</v>
      </c>
      <c r="I288" s="23"/>
      <c r="J288" s="23"/>
      <c r="K288" s="17" t="s">
        <v>2462</v>
      </c>
      <c r="L288" s="17" t="s">
        <v>2463</v>
      </c>
      <c r="M288" s="17">
        <v>4.4999999999999998E-2</v>
      </c>
      <c r="N288" s="24" t="s">
        <v>2294</v>
      </c>
      <c r="O288" s="25" t="s">
        <v>2294</v>
      </c>
      <c r="P288" s="26" t="str">
        <f>HYPERLINK("http://www.ncbi.nlm.nih.gov/entrez/query.fcgi?db=gene&amp;cmd=retrieve&amp;dopt=graphics&amp;list_uids=23031","23031")</f>
        <v>23031</v>
      </c>
      <c r="Q288" s="17">
        <v>19</v>
      </c>
      <c r="R288" s="27" t="s">
        <v>2464</v>
      </c>
      <c r="S288" s="17"/>
    </row>
    <row r="289" spans="1:19" x14ac:dyDescent="0.25">
      <c r="A289" s="16" t="s">
        <v>577</v>
      </c>
      <c r="B289" s="17">
        <v>155893</v>
      </c>
      <c r="C289" s="18" t="s">
        <v>578</v>
      </c>
      <c r="D289" s="19">
        <v>6</v>
      </c>
      <c r="E289" s="21">
        <v>6</v>
      </c>
      <c r="F289" s="20">
        <v>0</v>
      </c>
      <c r="G289" s="20">
        <v>0</v>
      </c>
      <c r="H289" s="20">
        <v>1</v>
      </c>
      <c r="I289" s="23"/>
      <c r="J289" s="23"/>
      <c r="K289" s="17" t="s">
        <v>2808</v>
      </c>
      <c r="L289" s="17" t="s">
        <v>2809</v>
      </c>
      <c r="M289" s="17">
        <v>2.5000000000000001E-2</v>
      </c>
      <c r="N289" s="24" t="s">
        <v>2294</v>
      </c>
      <c r="O289" s="25" t="s">
        <v>2294</v>
      </c>
      <c r="P289" s="26" t="str">
        <f>HYPERLINK("http://www.ncbi.nlm.nih.gov/entrez/query.fcgi?db=gene&amp;cmd=retrieve&amp;dopt=graphics&amp;list_uids=79364","79364")</f>
        <v>79364</v>
      </c>
      <c r="Q289" s="17">
        <v>3</v>
      </c>
      <c r="R289" s="27" t="s">
        <v>2810</v>
      </c>
      <c r="S289" s="29">
        <v>1E-62</v>
      </c>
    </row>
    <row r="290" spans="1:19" x14ac:dyDescent="0.25">
      <c r="A290" s="16" t="s">
        <v>579</v>
      </c>
      <c r="B290" s="17">
        <v>167570</v>
      </c>
      <c r="C290" s="18" t="s">
        <v>580</v>
      </c>
      <c r="D290" s="19">
        <v>6</v>
      </c>
      <c r="E290" s="20">
        <v>0</v>
      </c>
      <c r="F290" s="21">
        <v>6</v>
      </c>
      <c r="G290" s="20">
        <v>1</v>
      </c>
      <c r="H290" s="20">
        <v>0</v>
      </c>
      <c r="I290" s="23"/>
      <c r="J290" s="23"/>
      <c r="K290" s="17" t="s">
        <v>3012</v>
      </c>
      <c r="L290" s="17" t="s">
        <v>3013</v>
      </c>
      <c r="M290" s="17">
        <v>6.0000000000000001E-3</v>
      </c>
      <c r="N290" s="24" t="s">
        <v>2294</v>
      </c>
      <c r="O290" s="25" t="s">
        <v>2294</v>
      </c>
      <c r="P290" s="26" t="str">
        <f>HYPERLINK("http://www.ncbi.nlm.nih.gov/entrez/query.fcgi?db=gene&amp;cmd=retrieve&amp;dopt=graphics&amp;list_uids=339809","339809")</f>
        <v>339809</v>
      </c>
      <c r="Q290" s="17">
        <v>2</v>
      </c>
      <c r="R290" s="27" t="s">
        <v>3014</v>
      </c>
      <c r="S290" s="17"/>
    </row>
    <row r="291" spans="1:19" x14ac:dyDescent="0.25">
      <c r="A291" s="16" t="s">
        <v>581</v>
      </c>
      <c r="B291" s="17">
        <v>168337</v>
      </c>
      <c r="C291" s="18" t="s">
        <v>582</v>
      </c>
      <c r="D291" s="19">
        <v>6</v>
      </c>
      <c r="E291" s="21">
        <v>6</v>
      </c>
      <c r="F291" s="20">
        <v>0</v>
      </c>
      <c r="G291" s="20">
        <v>0</v>
      </c>
      <c r="H291" s="20">
        <v>0</v>
      </c>
      <c r="I291" s="23"/>
      <c r="J291" s="23"/>
      <c r="K291" s="17" t="s">
        <v>3015</v>
      </c>
      <c r="L291" s="17" t="s">
        <v>3016</v>
      </c>
      <c r="M291" s="29">
        <v>9.9999999999999995E-7</v>
      </c>
      <c r="N291" s="24" t="s">
        <v>2294</v>
      </c>
      <c r="O291" s="25" t="s">
        <v>2294</v>
      </c>
      <c r="P291" s="26" t="str">
        <f>HYPERLINK("http://www.ncbi.nlm.nih.gov/entrez/query.fcgi?db=gene&amp;cmd=retrieve&amp;dopt=graphics&amp;list_uids=23344","23344")</f>
        <v>23344</v>
      </c>
      <c r="Q291" s="17">
        <v>12</v>
      </c>
      <c r="R291" s="17" t="s">
        <v>2920</v>
      </c>
      <c r="S291" s="17"/>
    </row>
    <row r="292" spans="1:19" x14ac:dyDescent="0.25">
      <c r="A292" s="16" t="s">
        <v>583</v>
      </c>
      <c r="B292" s="17">
        <v>152520</v>
      </c>
      <c r="C292" s="18" t="s">
        <v>584</v>
      </c>
      <c r="D292" s="19">
        <v>6</v>
      </c>
      <c r="E292" s="28">
        <v>2</v>
      </c>
      <c r="F292" s="28">
        <v>2</v>
      </c>
      <c r="G292" s="28">
        <v>4</v>
      </c>
      <c r="H292" s="28">
        <v>2</v>
      </c>
      <c r="I292" s="23"/>
      <c r="J292" s="23"/>
      <c r="K292" s="17" t="s">
        <v>3017</v>
      </c>
      <c r="L292" s="17" t="s">
        <v>3018</v>
      </c>
      <c r="M292" s="29">
        <v>5.9999999999999997E-7</v>
      </c>
      <c r="N292" s="24" t="s">
        <v>2294</v>
      </c>
      <c r="O292" s="25" t="s">
        <v>2294</v>
      </c>
      <c r="P292" s="26" t="str">
        <f>HYPERLINK("http://www.ncbi.nlm.nih.gov/entrez/query.fcgi?db=gene&amp;cmd=retrieve&amp;dopt=graphics&amp;list_uids=2950","2950")</f>
        <v>2950</v>
      </c>
      <c r="Q292" s="17">
        <v>11</v>
      </c>
      <c r="R292" s="17" t="s">
        <v>3019</v>
      </c>
      <c r="S292" s="17"/>
    </row>
    <row r="293" spans="1:19" x14ac:dyDescent="0.25">
      <c r="A293" s="16" t="s">
        <v>585</v>
      </c>
      <c r="B293" s="17">
        <v>159226</v>
      </c>
      <c r="C293" s="18" t="s">
        <v>586</v>
      </c>
      <c r="D293" s="19">
        <v>6</v>
      </c>
      <c r="E293" s="20">
        <v>0</v>
      </c>
      <c r="F293" s="20">
        <v>0</v>
      </c>
      <c r="G293" s="21">
        <v>5</v>
      </c>
      <c r="H293" s="20">
        <v>1</v>
      </c>
      <c r="I293" s="23"/>
      <c r="J293" s="23"/>
      <c r="K293" s="17" t="s">
        <v>3020</v>
      </c>
      <c r="L293" s="17" t="s">
        <v>3021</v>
      </c>
      <c r="M293" s="29">
        <v>1.9999999999999999E-7</v>
      </c>
      <c r="N293" s="24" t="s">
        <v>2294</v>
      </c>
      <c r="O293" s="25" t="s">
        <v>2294</v>
      </c>
      <c r="P293" s="26" t="str">
        <f>HYPERLINK("http://www.ncbi.nlm.nih.gov/entrez/query.fcgi?db=gene&amp;cmd=retrieve&amp;dopt=graphics&amp;list_uids=10592","10592")</f>
        <v>10592</v>
      </c>
      <c r="Q293" s="17">
        <v>9</v>
      </c>
      <c r="R293" s="17" t="s">
        <v>3022</v>
      </c>
      <c r="S293" s="17"/>
    </row>
    <row r="294" spans="1:19" x14ac:dyDescent="0.25">
      <c r="A294" s="16" t="s">
        <v>587</v>
      </c>
      <c r="B294" s="17">
        <v>154341</v>
      </c>
      <c r="C294" s="18" t="s">
        <v>588</v>
      </c>
      <c r="D294" s="19">
        <v>6</v>
      </c>
      <c r="E294" s="20">
        <v>0</v>
      </c>
      <c r="F294" s="21">
        <v>6</v>
      </c>
      <c r="G294" s="20">
        <v>0</v>
      </c>
      <c r="H294" s="20">
        <v>0</v>
      </c>
      <c r="I294" s="23">
        <v>1.3809042380431642</v>
      </c>
      <c r="J294" s="23">
        <v>1.126127263704009</v>
      </c>
      <c r="K294" s="17" t="s">
        <v>3023</v>
      </c>
      <c r="L294" s="17" t="s">
        <v>3024</v>
      </c>
      <c r="M294" s="29">
        <v>2.9999999999999997E-8</v>
      </c>
      <c r="N294" s="24" t="s">
        <v>2294</v>
      </c>
      <c r="O294" s="25" t="s">
        <v>2294</v>
      </c>
      <c r="P294" s="26" t="str">
        <f>HYPERLINK("http://www.ncbi.nlm.nih.gov/entrez/query.fcgi?db=gene&amp;cmd=retrieve&amp;dopt=graphics&amp;list_uids=10607","10607")</f>
        <v>10607</v>
      </c>
      <c r="Q294" s="17">
        <v>16</v>
      </c>
      <c r="R294" s="17" t="s">
        <v>2551</v>
      </c>
      <c r="S294" s="17"/>
    </row>
    <row r="295" spans="1:19" x14ac:dyDescent="0.25">
      <c r="A295" s="16" t="s">
        <v>589</v>
      </c>
      <c r="B295" s="17">
        <v>160430</v>
      </c>
      <c r="C295" s="18" t="s">
        <v>590</v>
      </c>
      <c r="D295" s="19">
        <v>6</v>
      </c>
      <c r="E295" s="20">
        <v>0</v>
      </c>
      <c r="F295" s="28">
        <v>4</v>
      </c>
      <c r="G295" s="20">
        <v>0</v>
      </c>
      <c r="H295" s="28">
        <v>4</v>
      </c>
      <c r="I295" s="23"/>
      <c r="J295" s="23"/>
      <c r="K295" s="17" t="s">
        <v>3025</v>
      </c>
      <c r="L295" s="17" t="s">
        <v>3026</v>
      </c>
      <c r="M295" s="29">
        <v>6.9999999999999998E-9</v>
      </c>
      <c r="N295" s="24" t="s">
        <v>2294</v>
      </c>
      <c r="O295" s="25" t="s">
        <v>2294</v>
      </c>
      <c r="P295" s="26" t="str">
        <f>HYPERLINK("http://www.ncbi.nlm.nih.gov/entrez/query.fcgi?db=gene&amp;cmd=retrieve&amp;dopt=graphics&amp;list_uids=84288","84288")</f>
        <v>84288</v>
      </c>
      <c r="Q295" s="17">
        <v>1</v>
      </c>
      <c r="R295" s="17" t="s">
        <v>3027</v>
      </c>
      <c r="S295" s="17"/>
    </row>
    <row r="296" spans="1:19" x14ac:dyDescent="0.25">
      <c r="A296" s="16" t="s">
        <v>591</v>
      </c>
      <c r="B296" s="17">
        <v>156645</v>
      </c>
      <c r="C296" s="18" t="s">
        <v>592</v>
      </c>
      <c r="D296" s="19">
        <v>6</v>
      </c>
      <c r="E296" s="20">
        <v>0</v>
      </c>
      <c r="F296" s="21">
        <v>5</v>
      </c>
      <c r="G296" s="20">
        <v>0</v>
      </c>
      <c r="H296" s="28">
        <v>2</v>
      </c>
      <c r="I296" s="23">
        <v>9.1542561632707518</v>
      </c>
      <c r="J296" s="23">
        <v>2.8269625862603829</v>
      </c>
      <c r="K296" s="17" t="s">
        <v>3028</v>
      </c>
      <c r="L296" s="17" t="s">
        <v>3029</v>
      </c>
      <c r="M296" s="29">
        <v>6E-11</v>
      </c>
      <c r="N296" s="24" t="s">
        <v>2298</v>
      </c>
      <c r="O296" s="25" t="s">
        <v>2298</v>
      </c>
      <c r="P296" s="26" t="str">
        <f>HYPERLINK("http://www.ncbi.nlm.nih.gov/entrez/query.fcgi?db=gene&amp;cmd=retrieve&amp;dopt=graphics&amp;list_uids=64799","64799")</f>
        <v>64799</v>
      </c>
      <c r="Q296" s="17">
        <v>15</v>
      </c>
      <c r="R296" s="17" t="s">
        <v>3030</v>
      </c>
      <c r="S296" s="17"/>
    </row>
    <row r="297" spans="1:19" x14ac:dyDescent="0.25">
      <c r="A297" s="16" t="s">
        <v>593</v>
      </c>
      <c r="B297" s="17">
        <v>153893</v>
      </c>
      <c r="C297" s="18" t="s">
        <v>594</v>
      </c>
      <c r="D297" s="19">
        <v>6</v>
      </c>
      <c r="E297" s="21">
        <v>6</v>
      </c>
      <c r="F297" s="20">
        <v>0</v>
      </c>
      <c r="G297" s="20">
        <v>0</v>
      </c>
      <c r="H297" s="20">
        <v>0</v>
      </c>
      <c r="I297" s="23"/>
      <c r="J297" s="23"/>
      <c r="K297" s="17" t="s">
        <v>2465</v>
      </c>
      <c r="L297" s="17" t="s">
        <v>2466</v>
      </c>
      <c r="M297" s="29">
        <v>9.9999999999999994E-12</v>
      </c>
      <c r="N297" s="24" t="s">
        <v>2298</v>
      </c>
      <c r="O297" s="25" t="s">
        <v>2294</v>
      </c>
      <c r="P297" s="26" t="str">
        <f>HYPERLINK("http://www.ncbi.nlm.nih.gov/entrez/query.fcgi?db=gene&amp;cmd=retrieve&amp;dopt=graphics&amp;list_uids=64837","64837")</f>
        <v>64837</v>
      </c>
      <c r="Q297" s="17">
        <v>11</v>
      </c>
      <c r="R297" s="17" t="s">
        <v>2467</v>
      </c>
      <c r="S297" s="17"/>
    </row>
    <row r="298" spans="1:19" x14ac:dyDescent="0.25">
      <c r="A298" s="16" t="s">
        <v>595</v>
      </c>
      <c r="B298" s="17">
        <v>152554</v>
      </c>
      <c r="C298" s="18" t="s">
        <v>596</v>
      </c>
      <c r="D298" s="19">
        <v>6</v>
      </c>
      <c r="E298" s="28">
        <v>3</v>
      </c>
      <c r="F298" s="20">
        <v>0</v>
      </c>
      <c r="G298" s="21">
        <v>6</v>
      </c>
      <c r="H298" s="20">
        <v>1</v>
      </c>
      <c r="I298" s="23"/>
      <c r="J298" s="23"/>
      <c r="K298" s="17" t="s">
        <v>2441</v>
      </c>
      <c r="L298" s="17" t="s">
        <v>3031</v>
      </c>
      <c r="M298" s="29">
        <v>3.0000000000000001E-12</v>
      </c>
      <c r="N298" s="24" t="s">
        <v>2294</v>
      </c>
      <c r="O298" s="25" t="s">
        <v>2294</v>
      </c>
      <c r="P298" s="26" t="str">
        <f>HYPERLINK("http://www.ncbi.nlm.nih.gov/entrez/query.fcgi?db=gene&amp;cmd=retrieve&amp;dopt=graphics&amp;list_uids=203","203")</f>
        <v>203</v>
      </c>
      <c r="Q298" s="17">
        <v>9</v>
      </c>
      <c r="R298" s="17" t="s">
        <v>2443</v>
      </c>
      <c r="S298" s="29">
        <v>3E-11</v>
      </c>
    </row>
    <row r="299" spans="1:19" x14ac:dyDescent="0.25">
      <c r="A299" s="16" t="s">
        <v>597</v>
      </c>
      <c r="B299" s="17">
        <v>161894</v>
      </c>
      <c r="C299" s="18" t="s">
        <v>598</v>
      </c>
      <c r="D299" s="19">
        <v>6</v>
      </c>
      <c r="E299" s="28">
        <v>2</v>
      </c>
      <c r="F299" s="28">
        <v>4</v>
      </c>
      <c r="G299" s="28">
        <v>3</v>
      </c>
      <c r="H299" s="20">
        <v>1</v>
      </c>
      <c r="I299" s="23"/>
      <c r="J299" s="23"/>
      <c r="K299" s="17" t="s">
        <v>3032</v>
      </c>
      <c r="L299" s="17" t="s">
        <v>3033</v>
      </c>
      <c r="M299" s="29">
        <v>1E-13</v>
      </c>
      <c r="N299" s="24" t="s">
        <v>2294</v>
      </c>
      <c r="O299" s="25" t="s">
        <v>2294</v>
      </c>
      <c r="P299" s="26" t="str">
        <f>HYPERLINK("http://www.ncbi.nlm.nih.gov/entrez/query.fcgi?db=gene&amp;cmd=retrieve&amp;dopt=graphics&amp;list_uids=3309","3309")</f>
        <v>3309</v>
      </c>
      <c r="Q299" s="17">
        <v>9</v>
      </c>
      <c r="R299" s="17" t="s">
        <v>3034</v>
      </c>
      <c r="S299" s="29">
        <v>1E-14</v>
      </c>
    </row>
    <row r="300" spans="1:19" x14ac:dyDescent="0.25">
      <c r="A300" s="16" t="s">
        <v>599</v>
      </c>
      <c r="B300" s="17">
        <v>170098</v>
      </c>
      <c r="C300" s="18" t="s">
        <v>600</v>
      </c>
      <c r="D300" s="19">
        <v>6</v>
      </c>
      <c r="E300" s="20">
        <v>0</v>
      </c>
      <c r="F300" s="21">
        <v>6</v>
      </c>
      <c r="G300" s="20">
        <v>0</v>
      </c>
      <c r="H300" s="20">
        <v>0</v>
      </c>
      <c r="I300" s="23"/>
      <c r="J300" s="23"/>
      <c r="K300" s="17" t="s">
        <v>3032</v>
      </c>
      <c r="L300" s="17" t="s">
        <v>3033</v>
      </c>
      <c r="M300" s="29">
        <v>5.9999999999999997E-14</v>
      </c>
      <c r="N300" s="24" t="s">
        <v>2294</v>
      </c>
      <c r="O300" s="25" t="s">
        <v>2294</v>
      </c>
      <c r="P300" s="26" t="str">
        <f>HYPERLINK("http://www.ncbi.nlm.nih.gov/entrez/query.fcgi?db=gene&amp;cmd=retrieve&amp;dopt=graphics&amp;list_uids=3309","3309")</f>
        <v>3309</v>
      </c>
      <c r="Q300" s="17">
        <v>9</v>
      </c>
      <c r="R300" s="17" t="s">
        <v>3034</v>
      </c>
      <c r="S300" s="29">
        <v>2.9999999999999999E-16</v>
      </c>
    </row>
    <row r="301" spans="1:19" x14ac:dyDescent="0.25">
      <c r="A301" s="16" t="s">
        <v>601</v>
      </c>
      <c r="B301" s="17">
        <v>164722</v>
      </c>
      <c r="C301" s="18" t="s">
        <v>602</v>
      </c>
      <c r="D301" s="19">
        <v>6</v>
      </c>
      <c r="E301" s="20">
        <v>0</v>
      </c>
      <c r="F301" s="20">
        <v>1</v>
      </c>
      <c r="G301" s="20">
        <v>0</v>
      </c>
      <c r="H301" s="21">
        <v>6</v>
      </c>
      <c r="I301" s="23"/>
      <c r="J301" s="23"/>
      <c r="K301" s="17" t="s">
        <v>2904</v>
      </c>
      <c r="L301" s="17" t="s">
        <v>3035</v>
      </c>
      <c r="M301" s="29">
        <v>2E-14</v>
      </c>
      <c r="N301" s="24" t="s">
        <v>2294</v>
      </c>
      <c r="O301" s="25" t="s">
        <v>2294</v>
      </c>
      <c r="P301" s="26" t="str">
        <f>HYPERLINK("http://www.ncbi.nlm.nih.gov/entrez/query.fcgi?db=gene&amp;cmd=retrieve&amp;dopt=graphics&amp;list_uids=140735","140735")</f>
        <v>140735</v>
      </c>
      <c r="Q301" s="17">
        <v>17</v>
      </c>
      <c r="R301" s="17" t="s">
        <v>2786</v>
      </c>
      <c r="S301" s="29">
        <v>4.9999999999999999E-13</v>
      </c>
    </row>
    <row r="302" spans="1:19" x14ac:dyDescent="0.25">
      <c r="A302" s="16" t="s">
        <v>603</v>
      </c>
      <c r="B302" s="17">
        <v>157323</v>
      </c>
      <c r="C302" s="18" t="s">
        <v>604</v>
      </c>
      <c r="D302" s="19">
        <v>6</v>
      </c>
      <c r="E302" s="20">
        <v>0</v>
      </c>
      <c r="F302" s="28">
        <v>4</v>
      </c>
      <c r="G302" s="28">
        <v>3</v>
      </c>
      <c r="H302" s="20">
        <v>0</v>
      </c>
      <c r="I302" s="23"/>
      <c r="J302" s="23"/>
      <c r="K302" s="17" t="s">
        <v>2850</v>
      </c>
      <c r="L302" s="17" t="s">
        <v>3036</v>
      </c>
      <c r="M302" s="29">
        <v>1.0000000000000001E-17</v>
      </c>
      <c r="N302" s="24" t="s">
        <v>2294</v>
      </c>
      <c r="O302" s="25" t="s">
        <v>2294</v>
      </c>
      <c r="P302" s="26" t="str">
        <f>HYPERLINK("http://www.ncbi.nlm.nih.gov/entrez/query.fcgi?db=gene&amp;cmd=retrieve&amp;dopt=graphics&amp;list_uids=9576","9576")</f>
        <v>9576</v>
      </c>
      <c r="Q302" s="17">
        <v>10</v>
      </c>
      <c r="R302" s="17" t="s">
        <v>2669</v>
      </c>
      <c r="S302" s="17"/>
    </row>
    <row r="303" spans="1:19" x14ac:dyDescent="0.25">
      <c r="A303" s="16" t="s">
        <v>605</v>
      </c>
      <c r="B303" s="17">
        <v>170721</v>
      </c>
      <c r="C303" s="18" t="s">
        <v>606</v>
      </c>
      <c r="D303" s="19">
        <v>6</v>
      </c>
      <c r="E303" s="21">
        <v>6</v>
      </c>
      <c r="F303" s="20">
        <v>0</v>
      </c>
      <c r="G303" s="20">
        <v>0</v>
      </c>
      <c r="H303" s="20">
        <v>0</v>
      </c>
      <c r="I303" s="23">
        <v>0.91233209472227905</v>
      </c>
      <c r="J303" s="23">
        <v>0.46031605343359039</v>
      </c>
      <c r="K303" s="17" t="s">
        <v>3037</v>
      </c>
      <c r="L303" s="17" t="s">
        <v>3038</v>
      </c>
      <c r="M303" s="29">
        <v>3E-24</v>
      </c>
      <c r="N303" s="24" t="s">
        <v>2294</v>
      </c>
      <c r="O303" s="25" t="s">
        <v>2294</v>
      </c>
      <c r="P303" s="26" t="str">
        <f>HYPERLINK("http://www.ncbi.nlm.nih.gov/entrez/query.fcgi?db=gene&amp;cmd=retrieve&amp;dopt=graphics&amp;list_uids=4907","4907")</f>
        <v>4907</v>
      </c>
      <c r="Q303" s="17" t="s">
        <v>2414</v>
      </c>
      <c r="R303" s="17" t="s">
        <v>3039</v>
      </c>
      <c r="S303" s="17"/>
    </row>
    <row r="304" spans="1:19" x14ac:dyDescent="0.25">
      <c r="A304" s="16" t="s">
        <v>607</v>
      </c>
      <c r="B304" s="17">
        <v>165900</v>
      </c>
      <c r="C304" s="18" t="s">
        <v>608</v>
      </c>
      <c r="D304" s="19">
        <v>6</v>
      </c>
      <c r="E304" s="21">
        <v>6</v>
      </c>
      <c r="F304" s="20">
        <v>0</v>
      </c>
      <c r="G304" s="20">
        <v>0</v>
      </c>
      <c r="H304" s="28">
        <v>2</v>
      </c>
      <c r="I304" s="23"/>
      <c r="J304" s="23"/>
      <c r="K304" s="17" t="s">
        <v>3040</v>
      </c>
      <c r="L304" s="17" t="s">
        <v>3041</v>
      </c>
      <c r="M304" s="29">
        <v>1.9999999999999998E-24</v>
      </c>
      <c r="N304" s="24" t="s">
        <v>2298</v>
      </c>
      <c r="O304" s="25" t="s">
        <v>2298</v>
      </c>
      <c r="P304" s="26" t="str">
        <f>HYPERLINK("http://www.ncbi.nlm.nih.gov/entrez/query.fcgi?db=gene&amp;cmd=retrieve&amp;dopt=graphics&amp;list_uids=255119","255119")</f>
        <v>255119</v>
      </c>
      <c r="Q304" s="17">
        <v>4</v>
      </c>
      <c r="R304" s="17" t="s">
        <v>3042</v>
      </c>
      <c r="S304" s="17"/>
    </row>
    <row r="305" spans="1:19" x14ac:dyDescent="0.25">
      <c r="A305" s="16" t="s">
        <v>609</v>
      </c>
      <c r="B305" s="17">
        <v>162692</v>
      </c>
      <c r="C305" s="18" t="s">
        <v>610</v>
      </c>
      <c r="D305" s="19">
        <v>6</v>
      </c>
      <c r="E305" s="20">
        <v>0</v>
      </c>
      <c r="F305" s="21">
        <v>5</v>
      </c>
      <c r="G305" s="20">
        <v>0</v>
      </c>
      <c r="H305" s="21">
        <v>5</v>
      </c>
      <c r="I305" s="23"/>
      <c r="J305" s="23"/>
      <c r="K305" s="17" t="s">
        <v>3043</v>
      </c>
      <c r="L305" s="17" t="s">
        <v>3044</v>
      </c>
      <c r="M305" s="29">
        <v>9.0000000000000002E-25</v>
      </c>
      <c r="N305" s="24" t="s">
        <v>2294</v>
      </c>
      <c r="O305" s="25" t="s">
        <v>2294</v>
      </c>
      <c r="P305" s="26" t="str">
        <f>HYPERLINK("http://www.ncbi.nlm.nih.gov/entrez/query.fcgi?db=gene&amp;cmd=retrieve&amp;dopt=graphics&amp;list_uids=285755","285755")</f>
        <v>285755</v>
      </c>
      <c r="Q305" s="17" t="s">
        <v>2414</v>
      </c>
      <c r="R305" s="17" t="s">
        <v>3045</v>
      </c>
      <c r="S305" s="29">
        <v>2E-19</v>
      </c>
    </row>
    <row r="306" spans="1:19" x14ac:dyDescent="0.25">
      <c r="A306" s="16" t="s">
        <v>611</v>
      </c>
      <c r="B306" s="17">
        <v>153853</v>
      </c>
      <c r="C306" s="18" t="s">
        <v>612</v>
      </c>
      <c r="D306" s="19">
        <v>6</v>
      </c>
      <c r="E306" s="20">
        <v>0</v>
      </c>
      <c r="F306" s="28">
        <v>4</v>
      </c>
      <c r="G306" s="28">
        <v>2</v>
      </c>
      <c r="H306" s="28">
        <v>3</v>
      </c>
      <c r="I306" s="23">
        <v>5.4256614715624467</v>
      </c>
      <c r="J306" s="23">
        <v>3.0417133942532999</v>
      </c>
      <c r="K306" s="17" t="s">
        <v>3046</v>
      </c>
      <c r="L306" s="17" t="s">
        <v>3047</v>
      </c>
      <c r="M306" s="29">
        <v>5.0000000000000002E-26</v>
      </c>
      <c r="N306" s="24" t="s">
        <v>2298</v>
      </c>
      <c r="O306" s="25" t="s">
        <v>2298</v>
      </c>
      <c r="P306" s="26" t="str">
        <f>HYPERLINK("http://www.ncbi.nlm.nih.gov/entrez/query.fcgi?db=gene&amp;cmd=retrieve&amp;dopt=graphics&amp;list_uids=257236","257236")</f>
        <v>257236</v>
      </c>
      <c r="Q306" s="17">
        <v>4</v>
      </c>
      <c r="R306" s="17" t="s">
        <v>3048</v>
      </c>
      <c r="S306" s="17"/>
    </row>
    <row r="307" spans="1:19" x14ac:dyDescent="0.25">
      <c r="A307" s="16" t="s">
        <v>613</v>
      </c>
      <c r="B307" s="17">
        <v>165579</v>
      </c>
      <c r="C307" s="18" t="s">
        <v>614</v>
      </c>
      <c r="D307" s="19">
        <v>6</v>
      </c>
      <c r="E307" s="20">
        <v>0</v>
      </c>
      <c r="F307" s="28">
        <v>4</v>
      </c>
      <c r="G307" s="20">
        <v>1</v>
      </c>
      <c r="H307" s="21">
        <v>5</v>
      </c>
      <c r="I307" s="23">
        <v>7.1997607791423128</v>
      </c>
      <c r="J307" s="23">
        <v>2.3553074973325403</v>
      </c>
      <c r="K307" s="17" t="s">
        <v>3049</v>
      </c>
      <c r="L307" s="17" t="s">
        <v>3050</v>
      </c>
      <c r="M307" s="29">
        <v>1E-27</v>
      </c>
      <c r="N307" s="24" t="s">
        <v>2298</v>
      </c>
      <c r="O307" s="25" t="s">
        <v>2298</v>
      </c>
      <c r="P307" s="26" t="str">
        <f>HYPERLINK("http://www.ncbi.nlm.nih.gov/entrez/query.fcgi?db=gene&amp;cmd=retrieve&amp;dopt=graphics&amp;list_uids=283385","283385")</f>
        <v>283385</v>
      </c>
      <c r="Q307" s="17">
        <v>12</v>
      </c>
      <c r="R307" s="17" t="s">
        <v>2565</v>
      </c>
      <c r="S307" s="29">
        <v>5.9999999999999999E-24</v>
      </c>
    </row>
    <row r="308" spans="1:19" x14ac:dyDescent="0.25">
      <c r="A308" s="16" t="s">
        <v>615</v>
      </c>
      <c r="B308" s="17">
        <v>163344</v>
      </c>
      <c r="C308" s="18" t="s">
        <v>616</v>
      </c>
      <c r="D308" s="19">
        <v>6</v>
      </c>
      <c r="E308" s="20">
        <v>1</v>
      </c>
      <c r="F308" s="21">
        <v>5</v>
      </c>
      <c r="G308" s="28">
        <v>3</v>
      </c>
      <c r="H308" s="20">
        <v>1</v>
      </c>
      <c r="I308" s="23"/>
      <c r="J308" s="23"/>
      <c r="K308" s="17" t="s">
        <v>2383</v>
      </c>
      <c r="L308" s="17" t="s">
        <v>2742</v>
      </c>
      <c r="M308" s="29">
        <v>1.0000000000000001E-31</v>
      </c>
      <c r="N308" s="24" t="s">
        <v>2294</v>
      </c>
      <c r="O308" s="25" t="s">
        <v>2294</v>
      </c>
      <c r="P308" s="26" t="str">
        <f>HYPERLINK("http://www.ncbi.nlm.nih.gov/entrez/query.fcgi?db=gene&amp;cmd=retrieve&amp;dopt=graphics&amp;list_uids=56171","56171")</f>
        <v>56171</v>
      </c>
      <c r="Q308" s="17">
        <v>2</v>
      </c>
      <c r="R308" s="17" t="s">
        <v>2385</v>
      </c>
      <c r="S308" s="17"/>
    </row>
    <row r="309" spans="1:19" x14ac:dyDescent="0.25">
      <c r="A309" s="16" t="s">
        <v>617</v>
      </c>
      <c r="B309" s="17">
        <v>159155</v>
      </c>
      <c r="C309" s="18" t="s">
        <v>618</v>
      </c>
      <c r="D309" s="19">
        <v>6</v>
      </c>
      <c r="E309" s="20">
        <v>0</v>
      </c>
      <c r="F309" s="20">
        <v>0</v>
      </c>
      <c r="G309" s="21">
        <v>6</v>
      </c>
      <c r="H309" s="20">
        <v>0</v>
      </c>
      <c r="I309" s="23">
        <v>7.3492216750000869</v>
      </c>
      <c r="J309" s="23">
        <v>1.1379620508581521</v>
      </c>
      <c r="K309" s="17" t="s">
        <v>2386</v>
      </c>
      <c r="L309" s="17" t="s">
        <v>2387</v>
      </c>
      <c r="M309" s="29">
        <v>5.9999999999999998E-35</v>
      </c>
      <c r="N309" s="24" t="s">
        <v>2298</v>
      </c>
      <c r="O309" s="25" t="s">
        <v>2294</v>
      </c>
      <c r="P309" s="26" t="str">
        <f>HYPERLINK("http://www.ncbi.nlm.nih.gov/entrez/query.fcgi?db=gene&amp;cmd=retrieve&amp;dopt=graphics&amp;list_uids=146845","146845")</f>
        <v>146845</v>
      </c>
      <c r="Q309" s="17">
        <v>17</v>
      </c>
      <c r="R309" s="17" t="s">
        <v>2388</v>
      </c>
      <c r="S309" s="17"/>
    </row>
    <row r="310" spans="1:19" x14ac:dyDescent="0.25">
      <c r="A310" s="16" t="s">
        <v>619</v>
      </c>
      <c r="B310" s="17">
        <v>156177</v>
      </c>
      <c r="C310" s="18" t="s">
        <v>620</v>
      </c>
      <c r="D310" s="19">
        <v>6</v>
      </c>
      <c r="E310" s="20">
        <v>0</v>
      </c>
      <c r="F310" s="28">
        <v>4</v>
      </c>
      <c r="G310" s="21">
        <v>5</v>
      </c>
      <c r="H310" s="28">
        <v>4</v>
      </c>
      <c r="I310" s="23">
        <v>3.4924407068733792</v>
      </c>
      <c r="J310" s="23">
        <v>1.7508051214720979</v>
      </c>
      <c r="K310" s="17" t="s">
        <v>3051</v>
      </c>
      <c r="L310" s="17" t="s">
        <v>3052</v>
      </c>
      <c r="M310" s="29">
        <v>7.9999999999999994E-40</v>
      </c>
      <c r="N310" s="24" t="s">
        <v>2294</v>
      </c>
      <c r="O310" s="25" t="s">
        <v>2298</v>
      </c>
      <c r="P310" s="26" t="str">
        <f>HYPERLINK("http://www.ncbi.nlm.nih.gov/entrez/query.fcgi?db=gene&amp;cmd=retrieve&amp;dopt=graphics&amp;list_uids=1069","1069")</f>
        <v>1069</v>
      </c>
      <c r="Q310" s="17" t="s">
        <v>2345</v>
      </c>
      <c r="R310" s="17" t="s">
        <v>3053</v>
      </c>
      <c r="S310" s="29">
        <v>2E-35</v>
      </c>
    </row>
    <row r="311" spans="1:19" x14ac:dyDescent="0.25">
      <c r="A311" s="16" t="s">
        <v>621</v>
      </c>
      <c r="B311" s="17">
        <v>160297</v>
      </c>
      <c r="C311" s="18" t="s">
        <v>622</v>
      </c>
      <c r="D311" s="19">
        <v>6</v>
      </c>
      <c r="E311" s="20">
        <v>0</v>
      </c>
      <c r="F311" s="28">
        <v>3</v>
      </c>
      <c r="G311" s="20">
        <v>0</v>
      </c>
      <c r="H311" s="21">
        <v>6</v>
      </c>
      <c r="I311" s="23">
        <v>14.56089030410493</v>
      </c>
      <c r="J311" s="23">
        <v>3.8811419886624106</v>
      </c>
      <c r="K311" s="17" t="s">
        <v>3054</v>
      </c>
      <c r="L311" s="17" t="s">
        <v>3055</v>
      </c>
      <c r="M311" s="29">
        <v>8.9999999999999998E-48</v>
      </c>
      <c r="N311" s="24" t="s">
        <v>2298</v>
      </c>
      <c r="O311" s="25" t="s">
        <v>2298</v>
      </c>
      <c r="P311" s="26" t="str">
        <f>HYPERLINK("http://www.ncbi.nlm.nih.gov/entrez/query.fcgi?db=gene&amp;cmd=retrieve&amp;dopt=graphics&amp;list_uids=124637","124637")</f>
        <v>124637</v>
      </c>
      <c r="Q311" s="17">
        <v>17</v>
      </c>
      <c r="R311" s="17" t="s">
        <v>3056</v>
      </c>
      <c r="S311" s="17"/>
    </row>
    <row r="312" spans="1:19" x14ac:dyDescent="0.25">
      <c r="A312" s="16" t="s">
        <v>623</v>
      </c>
      <c r="B312" s="17">
        <v>157697</v>
      </c>
      <c r="C312" s="18" t="s">
        <v>624</v>
      </c>
      <c r="D312" s="19">
        <v>6</v>
      </c>
      <c r="E312" s="21">
        <v>6</v>
      </c>
      <c r="F312" s="20">
        <v>0</v>
      </c>
      <c r="G312" s="20">
        <v>0</v>
      </c>
      <c r="H312" s="20">
        <v>0</v>
      </c>
      <c r="I312" s="23">
        <v>0.76472747948205944</v>
      </c>
      <c r="J312" s="23">
        <v>0.34300979141196519</v>
      </c>
      <c r="K312" s="17" t="s">
        <v>3057</v>
      </c>
      <c r="L312" s="17" t="s">
        <v>3058</v>
      </c>
      <c r="M312" s="29">
        <v>1E-54</v>
      </c>
      <c r="N312" s="24" t="s">
        <v>2294</v>
      </c>
      <c r="O312" s="25" t="s">
        <v>2298</v>
      </c>
      <c r="P312" s="26" t="str">
        <f>HYPERLINK("http://www.ncbi.nlm.nih.gov/entrez/query.fcgi?db=gene&amp;cmd=retrieve&amp;dopt=graphics&amp;list_uids=403","403")</f>
        <v>403</v>
      </c>
      <c r="Q312" s="17">
        <v>10</v>
      </c>
      <c r="R312" s="17" t="s">
        <v>3059</v>
      </c>
      <c r="S312" s="29">
        <v>2.9999999999999999E-46</v>
      </c>
    </row>
    <row r="313" spans="1:19" x14ac:dyDescent="0.25">
      <c r="A313" s="16" t="s">
        <v>625</v>
      </c>
      <c r="B313" s="17">
        <v>155160</v>
      </c>
      <c r="C313" s="18" t="s">
        <v>626</v>
      </c>
      <c r="D313" s="19">
        <v>6</v>
      </c>
      <c r="E313" s="20">
        <v>0</v>
      </c>
      <c r="F313" s="21">
        <v>5</v>
      </c>
      <c r="G313" s="21">
        <v>5</v>
      </c>
      <c r="H313" s="20">
        <v>0</v>
      </c>
      <c r="I313" s="23"/>
      <c r="J313" s="23"/>
      <c r="K313" s="17" t="s">
        <v>2419</v>
      </c>
      <c r="L313" s="17" t="s">
        <v>2420</v>
      </c>
      <c r="M313" s="29">
        <v>9.0000000000000001E-56</v>
      </c>
      <c r="N313" s="24" t="s">
        <v>2298</v>
      </c>
      <c r="O313" s="25" t="s">
        <v>2294</v>
      </c>
      <c r="P313" s="26" t="str">
        <f>HYPERLINK("http://www.ncbi.nlm.nih.gov/entrez/query.fcgi?db=gene&amp;cmd=retrieve&amp;dopt=graphics&amp;list_uids=159686","159686")</f>
        <v>159686</v>
      </c>
      <c r="Q313" s="17">
        <v>10</v>
      </c>
      <c r="R313" s="27" t="s">
        <v>2421</v>
      </c>
      <c r="S313" s="17"/>
    </row>
    <row r="314" spans="1:19" x14ac:dyDescent="0.25">
      <c r="A314" s="16" t="s">
        <v>627</v>
      </c>
      <c r="B314" s="17">
        <v>159749</v>
      </c>
      <c r="C314" s="18" t="s">
        <v>628</v>
      </c>
      <c r="D314" s="19">
        <v>6</v>
      </c>
      <c r="E314" s="21">
        <v>6</v>
      </c>
      <c r="F314" s="20">
        <v>0</v>
      </c>
      <c r="G314" s="20">
        <v>0</v>
      </c>
      <c r="H314" s="20">
        <v>0</v>
      </c>
      <c r="I314" s="23">
        <v>5.2161281814282763</v>
      </c>
      <c r="J314" s="23">
        <v>1.262705793541159</v>
      </c>
      <c r="K314" s="17" t="s">
        <v>3060</v>
      </c>
      <c r="L314" s="17" t="s">
        <v>3061</v>
      </c>
      <c r="M314" s="29">
        <v>2.0000000000000001E-62</v>
      </c>
      <c r="N314" s="24" t="s">
        <v>2298</v>
      </c>
      <c r="O314" s="25" t="s">
        <v>2298</v>
      </c>
      <c r="P314" s="26" t="str">
        <f>HYPERLINK("http://www.ncbi.nlm.nih.gov/entrez/query.fcgi?db=gene&amp;cmd=retrieve&amp;dopt=graphics&amp;list_uids=56912","56912")</f>
        <v>56912</v>
      </c>
      <c r="Q314" s="17">
        <v>11</v>
      </c>
      <c r="R314" s="17" t="s">
        <v>2816</v>
      </c>
      <c r="S314" s="17"/>
    </row>
    <row r="315" spans="1:19" x14ac:dyDescent="0.25">
      <c r="A315" s="16" t="s">
        <v>629</v>
      </c>
      <c r="B315" s="17">
        <v>162507</v>
      </c>
      <c r="C315" s="18" t="s">
        <v>630</v>
      </c>
      <c r="D315" s="19">
        <v>6</v>
      </c>
      <c r="E315" s="21">
        <v>6</v>
      </c>
      <c r="F315" s="20">
        <v>1</v>
      </c>
      <c r="G315" s="28">
        <v>2</v>
      </c>
      <c r="H315" s="20">
        <v>1</v>
      </c>
      <c r="I315" s="23"/>
      <c r="J315" s="23"/>
      <c r="K315" s="17" t="s">
        <v>3062</v>
      </c>
      <c r="L315" s="17" t="s">
        <v>3063</v>
      </c>
      <c r="M315" s="29">
        <v>3.9999999999999998E-75</v>
      </c>
      <c r="N315" s="24" t="s">
        <v>2294</v>
      </c>
      <c r="O315" s="25" t="s">
        <v>2298</v>
      </c>
      <c r="P315" s="26" t="str">
        <f>HYPERLINK("http://www.ncbi.nlm.nih.gov/entrez/query.fcgi?db=gene&amp;cmd=retrieve&amp;dopt=graphics&amp;list_uids=10549","10549")</f>
        <v>10549</v>
      </c>
      <c r="Q315" s="17" t="s">
        <v>2345</v>
      </c>
      <c r="R315" s="17" t="s">
        <v>3064</v>
      </c>
      <c r="S315" s="29">
        <v>9.9999999999999997E-61</v>
      </c>
    </row>
    <row r="316" spans="1:19" x14ac:dyDescent="0.25">
      <c r="A316" s="16" t="s">
        <v>631</v>
      </c>
      <c r="B316" s="17">
        <v>153582</v>
      </c>
      <c r="C316" s="18" t="s">
        <v>632</v>
      </c>
      <c r="D316" s="19">
        <v>6</v>
      </c>
      <c r="E316" s="21">
        <v>5</v>
      </c>
      <c r="F316" s="20">
        <v>1</v>
      </c>
      <c r="G316" s="20">
        <v>1</v>
      </c>
      <c r="H316" s="20">
        <v>0</v>
      </c>
      <c r="I316" s="23"/>
      <c r="J316" s="23"/>
      <c r="K316" s="17" t="s">
        <v>3065</v>
      </c>
      <c r="L316" s="17" t="s">
        <v>3066</v>
      </c>
      <c r="M316" s="29">
        <v>9.9999999999999991E-97</v>
      </c>
      <c r="N316" s="24" t="s">
        <v>2294</v>
      </c>
      <c r="O316" s="25" t="s">
        <v>2294</v>
      </c>
      <c r="P316" s="26" t="str">
        <f>HYPERLINK("http://www.ncbi.nlm.nih.gov/entrez/query.fcgi?db=gene&amp;cmd=retrieve&amp;dopt=graphics&amp;list_uids=4191","4191")</f>
        <v>4191</v>
      </c>
      <c r="Q316" s="17">
        <v>7</v>
      </c>
      <c r="R316" s="17" t="s">
        <v>3067</v>
      </c>
      <c r="S316" s="29">
        <v>1E-127</v>
      </c>
    </row>
    <row r="317" spans="1:19" x14ac:dyDescent="0.25">
      <c r="A317" s="16" t="s">
        <v>633</v>
      </c>
      <c r="B317" s="17">
        <v>162430</v>
      </c>
      <c r="C317" s="18" t="s">
        <v>634</v>
      </c>
      <c r="D317" s="19">
        <v>6</v>
      </c>
      <c r="E317" s="21">
        <v>6</v>
      </c>
      <c r="F317" s="20">
        <v>0</v>
      </c>
      <c r="G317" s="20">
        <v>0</v>
      </c>
      <c r="H317" s="20">
        <v>0</v>
      </c>
      <c r="I317" s="23">
        <v>6.1332915372524464E-2</v>
      </c>
      <c r="J317" s="23">
        <v>0.44656742787823633</v>
      </c>
      <c r="K317" s="17" t="s">
        <v>3068</v>
      </c>
      <c r="L317" s="17" t="s">
        <v>3069</v>
      </c>
      <c r="M317" s="29">
        <v>9.9999999999999993E-125</v>
      </c>
      <c r="N317" s="24" t="s">
        <v>2298</v>
      </c>
      <c r="O317" s="25" t="s">
        <v>2298</v>
      </c>
      <c r="P317" s="26" t="str">
        <f>HYPERLINK("http://www.ncbi.nlm.nih.gov/entrez/query.fcgi?db=gene&amp;cmd=retrieve&amp;dopt=graphics&amp;list_uids=29789","29789")</f>
        <v>29789</v>
      </c>
      <c r="Q317" s="17">
        <v>2</v>
      </c>
      <c r="R317" s="17" t="s">
        <v>2990</v>
      </c>
      <c r="S317" s="29">
        <v>1.0000000000000001E-152</v>
      </c>
    </row>
    <row r="318" spans="1:19" x14ac:dyDescent="0.25">
      <c r="A318" s="16" t="s">
        <v>635</v>
      </c>
      <c r="B318" s="17">
        <v>166046</v>
      </c>
      <c r="C318" s="18" t="s">
        <v>636</v>
      </c>
      <c r="D318" s="19">
        <v>6</v>
      </c>
      <c r="E318" s="21">
        <v>5</v>
      </c>
      <c r="F318" s="20">
        <v>0</v>
      </c>
      <c r="G318" s="20">
        <v>0</v>
      </c>
      <c r="H318" s="28">
        <v>2</v>
      </c>
      <c r="I318" s="23">
        <v>0.21272536266316763</v>
      </c>
      <c r="J318" s="23">
        <v>0.66438449438977076</v>
      </c>
      <c r="K318" s="17" t="s">
        <v>3070</v>
      </c>
      <c r="L318" s="17" t="s">
        <v>3071</v>
      </c>
      <c r="M318" s="29">
        <v>9.9999999999999993E-130</v>
      </c>
      <c r="N318" s="24" t="s">
        <v>2294</v>
      </c>
      <c r="O318" s="25" t="s">
        <v>2298</v>
      </c>
      <c r="P318" s="26" t="str">
        <f>HYPERLINK("http://www.ncbi.nlm.nih.gov/entrez/query.fcgi?db=gene&amp;cmd=retrieve&amp;dopt=graphics&amp;list_uids=2931","2931")</f>
        <v>2931</v>
      </c>
      <c r="Q318" s="17">
        <v>19</v>
      </c>
      <c r="R318" s="17" t="s">
        <v>3072</v>
      </c>
      <c r="S318" s="29">
        <v>1E-156</v>
      </c>
    </row>
    <row r="319" spans="1:19" x14ac:dyDescent="0.25">
      <c r="A319" s="16" t="s">
        <v>637</v>
      </c>
      <c r="B319" s="17">
        <v>170127</v>
      </c>
      <c r="C319" s="18" t="s">
        <v>638</v>
      </c>
      <c r="D319" s="19">
        <v>6</v>
      </c>
      <c r="E319" s="21">
        <v>6</v>
      </c>
      <c r="F319" s="20">
        <v>0</v>
      </c>
      <c r="G319" s="20">
        <v>0</v>
      </c>
      <c r="H319" s="20">
        <v>0</v>
      </c>
      <c r="I319" s="23"/>
      <c r="J319" s="23"/>
      <c r="K319" s="17" t="s">
        <v>3073</v>
      </c>
      <c r="L319" s="17" t="s">
        <v>3074</v>
      </c>
      <c r="M319" s="29">
        <v>1E-134</v>
      </c>
      <c r="N319" s="24" t="s">
        <v>2294</v>
      </c>
      <c r="O319" s="25" t="s">
        <v>2298</v>
      </c>
      <c r="P319" s="26" t="str">
        <f>HYPERLINK("http://www.ncbi.nlm.nih.gov/entrez/query.fcgi?db=gene&amp;cmd=retrieve&amp;dopt=graphics&amp;list_uids=128","128")</f>
        <v>128</v>
      </c>
      <c r="Q319" s="17">
        <v>4</v>
      </c>
      <c r="R319" s="17" t="s">
        <v>3075</v>
      </c>
      <c r="S319" s="29">
        <v>9.9999999999999997E-148</v>
      </c>
    </row>
    <row r="320" spans="1:19" x14ac:dyDescent="0.25">
      <c r="A320" s="16" t="s">
        <v>639</v>
      </c>
      <c r="B320" s="17">
        <v>154005</v>
      </c>
      <c r="C320" s="18" t="s">
        <v>640</v>
      </c>
      <c r="D320" s="19">
        <v>6</v>
      </c>
      <c r="E320" s="21">
        <v>6</v>
      </c>
      <c r="F320" s="20">
        <v>0</v>
      </c>
      <c r="G320" s="20">
        <v>0</v>
      </c>
      <c r="H320" s="20">
        <v>0</v>
      </c>
      <c r="I320" s="23"/>
      <c r="J320" s="23"/>
      <c r="K320" s="17" t="s">
        <v>3076</v>
      </c>
      <c r="L320" s="17" t="s">
        <v>3077</v>
      </c>
      <c r="M320" s="17">
        <v>0</v>
      </c>
      <c r="N320" s="24" t="s">
        <v>2294</v>
      </c>
      <c r="O320" s="25" t="s">
        <v>2298</v>
      </c>
      <c r="P320" s="26" t="str">
        <f>HYPERLINK("http://www.ncbi.nlm.nih.gov/entrez/query.fcgi?db=gene&amp;cmd=retrieve&amp;dopt=graphics&amp;list_uids=22948","22948")</f>
        <v>22948</v>
      </c>
      <c r="Q320" s="17">
        <v>5</v>
      </c>
      <c r="R320" s="17" t="s">
        <v>2879</v>
      </c>
      <c r="S320" s="17">
        <v>0</v>
      </c>
    </row>
    <row r="321" spans="1:19" x14ac:dyDescent="0.25">
      <c r="A321" s="16" t="s">
        <v>641</v>
      </c>
      <c r="B321" s="17">
        <v>161985</v>
      </c>
      <c r="C321" s="18" t="s">
        <v>642</v>
      </c>
      <c r="D321" s="19">
        <v>5</v>
      </c>
      <c r="E321" s="20">
        <v>0</v>
      </c>
      <c r="F321" s="28">
        <v>4</v>
      </c>
      <c r="G321" s="28">
        <v>2</v>
      </c>
      <c r="H321" s="20">
        <v>0</v>
      </c>
      <c r="I321" s="23"/>
      <c r="J321" s="23"/>
      <c r="K321" s="17" t="s">
        <v>3078</v>
      </c>
      <c r="L321" s="17" t="s">
        <v>3079</v>
      </c>
      <c r="M321" s="17">
        <v>7.5</v>
      </c>
      <c r="N321" s="24" t="s">
        <v>2294</v>
      </c>
      <c r="O321" s="25" t="s">
        <v>2294</v>
      </c>
      <c r="P321" s="26" t="str">
        <f>HYPERLINK("http://www.ncbi.nlm.nih.gov/entrez/query.fcgi?db=gene&amp;cmd=retrieve&amp;dopt=graphics&amp;list_uids=23133","23133")</f>
        <v>23133</v>
      </c>
      <c r="Q321" s="17" t="s">
        <v>2345</v>
      </c>
      <c r="R321" s="17" t="s">
        <v>3080</v>
      </c>
      <c r="S321" s="17"/>
    </row>
    <row r="322" spans="1:19" x14ac:dyDescent="0.25">
      <c r="A322" s="16" t="s">
        <v>643</v>
      </c>
      <c r="B322" s="17">
        <v>170165</v>
      </c>
      <c r="C322" s="18" t="s">
        <v>644</v>
      </c>
      <c r="D322" s="19">
        <v>5</v>
      </c>
      <c r="E322" s="20">
        <v>0</v>
      </c>
      <c r="F322" s="20">
        <v>0</v>
      </c>
      <c r="G322" s="21">
        <v>5</v>
      </c>
      <c r="H322" s="20">
        <v>0</v>
      </c>
      <c r="I322" s="23"/>
      <c r="J322" s="23"/>
      <c r="K322" s="17" t="s">
        <v>3081</v>
      </c>
      <c r="L322" s="17" t="s">
        <v>3082</v>
      </c>
      <c r="M322" s="17">
        <v>4.5999999999999996</v>
      </c>
      <c r="N322" s="24" t="s">
        <v>2294</v>
      </c>
      <c r="O322" s="25" t="s">
        <v>2294</v>
      </c>
      <c r="P322" s="26" t="str">
        <f>HYPERLINK("http://www.ncbi.nlm.nih.gov/entrez/query.fcgi?db=gene&amp;cmd=retrieve&amp;dopt=graphics&amp;list_uids=79778","79778")</f>
        <v>79778</v>
      </c>
      <c r="Q322" s="17">
        <v>7</v>
      </c>
      <c r="R322" s="17" t="s">
        <v>3083</v>
      </c>
      <c r="S322" s="17"/>
    </row>
    <row r="323" spans="1:19" x14ac:dyDescent="0.25">
      <c r="A323" s="16" t="s">
        <v>645</v>
      </c>
      <c r="B323" s="17">
        <v>163516</v>
      </c>
      <c r="C323" s="18" t="s">
        <v>646</v>
      </c>
      <c r="D323" s="19">
        <v>5</v>
      </c>
      <c r="E323" s="20">
        <v>0</v>
      </c>
      <c r="F323" s="28">
        <v>2</v>
      </c>
      <c r="G323" s="21">
        <v>5</v>
      </c>
      <c r="H323" s="20">
        <v>0</v>
      </c>
      <c r="I323" s="23"/>
      <c r="J323" s="23"/>
      <c r="K323" s="17" t="s">
        <v>3084</v>
      </c>
      <c r="L323" s="17" t="s">
        <v>3085</v>
      </c>
      <c r="M323" s="17">
        <v>3.1</v>
      </c>
      <c r="N323" s="24" t="s">
        <v>2294</v>
      </c>
      <c r="O323" s="25" t="s">
        <v>2294</v>
      </c>
      <c r="P323" s="26" t="str">
        <f>HYPERLINK("http://www.ncbi.nlm.nih.gov/entrez/query.fcgi?db=gene&amp;cmd=retrieve&amp;dopt=graphics&amp;list_uids=9843","9843")</f>
        <v>9843</v>
      </c>
      <c r="Q323" s="17" t="s">
        <v>2345</v>
      </c>
      <c r="R323" s="17" t="s">
        <v>3086</v>
      </c>
      <c r="S323" s="17"/>
    </row>
    <row r="324" spans="1:19" x14ac:dyDescent="0.25">
      <c r="A324" s="16" t="s">
        <v>647</v>
      </c>
      <c r="B324" s="17">
        <v>156865</v>
      </c>
      <c r="C324" s="18" t="s">
        <v>648</v>
      </c>
      <c r="D324" s="19">
        <v>5</v>
      </c>
      <c r="E324" s="20">
        <v>0</v>
      </c>
      <c r="F324" s="28">
        <v>4</v>
      </c>
      <c r="G324" s="20">
        <v>0</v>
      </c>
      <c r="H324" s="28">
        <v>4</v>
      </c>
      <c r="I324" s="23"/>
      <c r="J324" s="23"/>
      <c r="K324" s="17" t="s">
        <v>3087</v>
      </c>
      <c r="L324" s="17" t="s">
        <v>3088</v>
      </c>
      <c r="M324" s="17">
        <v>2.8</v>
      </c>
      <c r="N324" s="24" t="s">
        <v>2294</v>
      </c>
      <c r="O324" s="25" t="s">
        <v>2294</v>
      </c>
      <c r="P324" s="26" t="str">
        <f>HYPERLINK("http://www.ncbi.nlm.nih.gov/entrez/query.fcgi?db=gene&amp;cmd=retrieve&amp;dopt=graphics&amp;list_uids=10413","10413")</f>
        <v>10413</v>
      </c>
      <c r="Q324" s="17">
        <v>11</v>
      </c>
      <c r="R324" s="17" t="s">
        <v>3019</v>
      </c>
      <c r="S324" s="17"/>
    </row>
    <row r="325" spans="1:19" x14ac:dyDescent="0.25">
      <c r="A325" s="16" t="s">
        <v>649</v>
      </c>
      <c r="B325" s="17">
        <v>171729</v>
      </c>
      <c r="C325" s="18" t="s">
        <v>650</v>
      </c>
      <c r="D325" s="19">
        <v>5</v>
      </c>
      <c r="E325" s="21">
        <v>5</v>
      </c>
      <c r="F325" s="20">
        <v>0</v>
      </c>
      <c r="G325" s="20">
        <v>0</v>
      </c>
      <c r="H325" s="20">
        <v>0</v>
      </c>
      <c r="I325" s="23"/>
      <c r="J325" s="23"/>
      <c r="K325" s="17" t="s">
        <v>3089</v>
      </c>
      <c r="L325" s="17" t="s">
        <v>3090</v>
      </c>
      <c r="M325" s="17">
        <v>2.2999999999999998</v>
      </c>
      <c r="N325" s="24" t="s">
        <v>2294</v>
      </c>
      <c r="O325" s="25" t="s">
        <v>2294</v>
      </c>
      <c r="P325" s="26" t="str">
        <f>HYPERLINK("http://www.ncbi.nlm.nih.gov/entrez/query.fcgi?db=gene&amp;cmd=retrieve&amp;dopt=graphics&amp;list_uids=400638","400638")</f>
        <v>400638</v>
      </c>
      <c r="Q325" s="17">
        <v>17</v>
      </c>
      <c r="R325" s="17">
        <v>17</v>
      </c>
      <c r="S325" s="17"/>
    </row>
    <row r="326" spans="1:19" x14ac:dyDescent="0.25">
      <c r="A326" s="16" t="s">
        <v>651</v>
      </c>
      <c r="B326" s="17">
        <v>155591</v>
      </c>
      <c r="C326" s="18" t="s">
        <v>652</v>
      </c>
      <c r="D326" s="19">
        <v>5</v>
      </c>
      <c r="E326" s="20">
        <v>0</v>
      </c>
      <c r="F326" s="21">
        <v>5</v>
      </c>
      <c r="G326" s="20">
        <v>0</v>
      </c>
      <c r="H326" s="20">
        <v>0</v>
      </c>
      <c r="I326" s="23"/>
      <c r="J326" s="23"/>
      <c r="K326" s="17" t="s">
        <v>3091</v>
      </c>
      <c r="L326" s="17" t="s">
        <v>3092</v>
      </c>
      <c r="M326" s="17">
        <v>1.9</v>
      </c>
      <c r="N326" s="24" t="s">
        <v>2294</v>
      </c>
      <c r="O326" s="25" t="s">
        <v>2294</v>
      </c>
      <c r="P326" s="26" t="str">
        <f>HYPERLINK("http://www.ncbi.nlm.nih.gov/entrez/query.fcgi?db=gene&amp;cmd=retrieve&amp;dopt=graphics&amp;list_uids=80139","80139")</f>
        <v>80139</v>
      </c>
      <c r="Q326" s="17">
        <v>8</v>
      </c>
      <c r="R326" s="17" t="s">
        <v>3093</v>
      </c>
      <c r="S326" s="17"/>
    </row>
    <row r="327" spans="1:19" x14ac:dyDescent="0.25">
      <c r="A327" s="16" t="s">
        <v>653</v>
      </c>
      <c r="B327" s="17">
        <v>163131</v>
      </c>
      <c r="C327" s="18" t="s">
        <v>654</v>
      </c>
      <c r="D327" s="19">
        <v>5</v>
      </c>
      <c r="E327" s="20">
        <v>0</v>
      </c>
      <c r="F327" s="21">
        <v>5</v>
      </c>
      <c r="G327" s="28">
        <v>2</v>
      </c>
      <c r="H327" s="20">
        <v>1</v>
      </c>
      <c r="I327" s="23"/>
      <c r="J327" s="23"/>
      <c r="K327" s="17" t="s">
        <v>3094</v>
      </c>
      <c r="L327" s="17" t="s">
        <v>3095</v>
      </c>
      <c r="M327" s="17">
        <v>1.9</v>
      </c>
      <c r="N327" s="24" t="s">
        <v>2294</v>
      </c>
      <c r="O327" s="25" t="s">
        <v>2294</v>
      </c>
      <c r="P327" s="26" t="str">
        <f>HYPERLINK("http://www.ncbi.nlm.nih.gov/entrez/query.fcgi?db=gene&amp;cmd=retrieve&amp;dopt=graphics&amp;list_uids=392762","392762")</f>
        <v>392762</v>
      </c>
      <c r="Q327" s="17">
        <v>7</v>
      </c>
      <c r="R327" s="31" t="s">
        <v>2314</v>
      </c>
      <c r="S327" s="17"/>
    </row>
    <row r="328" spans="1:19" x14ac:dyDescent="0.25">
      <c r="A328" s="16" t="s">
        <v>655</v>
      </c>
      <c r="B328" s="17">
        <v>168221</v>
      </c>
      <c r="C328" s="18" t="s">
        <v>656</v>
      </c>
      <c r="D328" s="19">
        <v>5</v>
      </c>
      <c r="E328" s="20">
        <v>0</v>
      </c>
      <c r="F328" s="20">
        <v>0</v>
      </c>
      <c r="G328" s="21">
        <v>5</v>
      </c>
      <c r="H328" s="20">
        <v>0</v>
      </c>
      <c r="I328" s="23"/>
      <c r="J328" s="23"/>
      <c r="K328" s="17" t="s">
        <v>3096</v>
      </c>
      <c r="L328" s="17" t="s">
        <v>3097</v>
      </c>
      <c r="M328" s="17">
        <v>1.8</v>
      </c>
      <c r="N328" s="24" t="s">
        <v>2294</v>
      </c>
      <c r="O328" s="25" t="s">
        <v>2294</v>
      </c>
      <c r="P328" s="26" t="str">
        <f>HYPERLINK("http://www.ncbi.nlm.nih.gov/entrez/query.fcgi?db=gene&amp;cmd=retrieve&amp;dopt=graphics&amp;list_uids=9788","9788")</f>
        <v>9788</v>
      </c>
      <c r="Q328" s="17">
        <v>8</v>
      </c>
      <c r="R328" s="17" t="s">
        <v>3098</v>
      </c>
      <c r="S328" s="17"/>
    </row>
    <row r="329" spans="1:19" x14ac:dyDescent="0.25">
      <c r="A329" s="16" t="s">
        <v>657</v>
      </c>
      <c r="B329" s="17">
        <v>169754</v>
      </c>
      <c r="C329" s="18" t="s">
        <v>658</v>
      </c>
      <c r="D329" s="19">
        <v>5</v>
      </c>
      <c r="E329" s="20">
        <v>0</v>
      </c>
      <c r="F329" s="20">
        <v>0</v>
      </c>
      <c r="G329" s="21">
        <v>5</v>
      </c>
      <c r="H329" s="20">
        <v>0</v>
      </c>
      <c r="I329" s="23"/>
      <c r="J329" s="23"/>
      <c r="K329" s="17" t="s">
        <v>3099</v>
      </c>
      <c r="L329" s="17" t="s">
        <v>3100</v>
      </c>
      <c r="M329" s="17">
        <v>1.1000000000000001</v>
      </c>
      <c r="N329" s="24" t="s">
        <v>2294</v>
      </c>
      <c r="O329" s="25" t="s">
        <v>2294</v>
      </c>
      <c r="P329" s="26" t="str">
        <f>HYPERLINK("http://www.ncbi.nlm.nih.gov/entrez/query.fcgi?db=gene&amp;cmd=retrieve&amp;dopt=graphics&amp;list_uids=7011","7011")</f>
        <v>7011</v>
      </c>
      <c r="Q329" s="17">
        <v>14</v>
      </c>
      <c r="R329" s="17" t="s">
        <v>3101</v>
      </c>
      <c r="S329" s="17"/>
    </row>
    <row r="330" spans="1:19" x14ac:dyDescent="0.25">
      <c r="A330" s="16" t="s">
        <v>659</v>
      </c>
      <c r="B330" s="17">
        <v>159905</v>
      </c>
      <c r="C330" s="18" t="s">
        <v>660</v>
      </c>
      <c r="D330" s="19">
        <v>5</v>
      </c>
      <c r="E330" s="20">
        <v>1</v>
      </c>
      <c r="F330" s="20">
        <v>0</v>
      </c>
      <c r="G330" s="28">
        <v>4</v>
      </c>
      <c r="H330" s="20">
        <v>1</v>
      </c>
      <c r="I330" s="23"/>
      <c r="J330" s="23"/>
      <c r="K330" s="17" t="s">
        <v>3102</v>
      </c>
      <c r="L330" s="17" t="s">
        <v>3103</v>
      </c>
      <c r="M330" s="17">
        <v>1</v>
      </c>
      <c r="N330" s="24" t="s">
        <v>2294</v>
      </c>
      <c r="O330" s="25" t="s">
        <v>2294</v>
      </c>
      <c r="P330" s="26" t="str">
        <f>HYPERLINK("http://www.ncbi.nlm.nih.gov/entrez/query.fcgi?db=gene&amp;cmd=retrieve&amp;dopt=graphics&amp;list_uids=1277","1277")</f>
        <v>1277</v>
      </c>
      <c r="Q330" s="17">
        <v>17</v>
      </c>
      <c r="R330" s="17" t="s">
        <v>3104</v>
      </c>
      <c r="S330" s="29">
        <v>1.0000000000000001E-111</v>
      </c>
    </row>
    <row r="331" spans="1:19" x14ac:dyDescent="0.25">
      <c r="A331" s="16" t="s">
        <v>661</v>
      </c>
      <c r="B331" s="17">
        <v>165003</v>
      </c>
      <c r="C331" s="18" t="s">
        <v>662</v>
      </c>
      <c r="D331" s="19">
        <v>5</v>
      </c>
      <c r="E331" s="28">
        <v>3</v>
      </c>
      <c r="F331" s="20">
        <v>0</v>
      </c>
      <c r="G331" s="20">
        <v>0</v>
      </c>
      <c r="H331" s="28">
        <v>2</v>
      </c>
      <c r="I331" s="23"/>
      <c r="J331" s="23"/>
      <c r="K331" s="17" t="s">
        <v>3105</v>
      </c>
      <c r="L331" s="17" t="s">
        <v>3106</v>
      </c>
      <c r="M331" s="17">
        <v>0.89</v>
      </c>
      <c r="N331" s="24" t="s">
        <v>2294</v>
      </c>
      <c r="O331" s="25" t="s">
        <v>2294</v>
      </c>
      <c r="P331" s="26" t="str">
        <f>HYPERLINK("http://www.ncbi.nlm.nih.gov/entrez/query.fcgi?db=gene&amp;cmd=retrieve&amp;dopt=graphics&amp;list_uids=51059","51059")</f>
        <v>51059</v>
      </c>
      <c r="Q331" s="17">
        <v>8</v>
      </c>
      <c r="R331" s="17" t="s">
        <v>3107</v>
      </c>
      <c r="S331" s="17"/>
    </row>
    <row r="332" spans="1:19" x14ac:dyDescent="0.25">
      <c r="A332" s="16" t="s">
        <v>663</v>
      </c>
      <c r="B332" s="17">
        <v>154249</v>
      </c>
      <c r="C332" s="18" t="s">
        <v>664</v>
      </c>
      <c r="D332" s="19">
        <v>5</v>
      </c>
      <c r="E332" s="20">
        <v>0</v>
      </c>
      <c r="F332" s="28">
        <v>4</v>
      </c>
      <c r="G332" s="20">
        <v>0</v>
      </c>
      <c r="H332" s="28">
        <v>4</v>
      </c>
      <c r="I332" s="23"/>
      <c r="J332" s="23"/>
      <c r="K332" s="17" t="s">
        <v>3108</v>
      </c>
      <c r="L332" s="17" t="s">
        <v>3109</v>
      </c>
      <c r="M332" s="17">
        <v>0.32</v>
      </c>
      <c r="N332" s="24" t="s">
        <v>2294</v>
      </c>
      <c r="O332" s="25" t="s">
        <v>2294</v>
      </c>
      <c r="P332" s="26" t="str">
        <f>HYPERLINK("http://www.ncbi.nlm.nih.gov/entrez/query.fcgi?db=gene&amp;cmd=retrieve&amp;dopt=graphics&amp;list_uids=7786","7786")</f>
        <v>7786</v>
      </c>
      <c r="Q332" s="17">
        <v>12</v>
      </c>
      <c r="R332" s="17" t="s">
        <v>3110</v>
      </c>
      <c r="S332" s="17"/>
    </row>
    <row r="333" spans="1:19" x14ac:dyDescent="0.25">
      <c r="A333" s="16" t="s">
        <v>665</v>
      </c>
      <c r="B333" s="17">
        <v>153201</v>
      </c>
      <c r="C333" s="18" t="s">
        <v>666</v>
      </c>
      <c r="D333" s="19">
        <v>5</v>
      </c>
      <c r="E333" s="20">
        <v>0</v>
      </c>
      <c r="F333" s="20">
        <v>0</v>
      </c>
      <c r="G333" s="28">
        <v>4</v>
      </c>
      <c r="H333" s="28">
        <v>3</v>
      </c>
      <c r="I333" s="23"/>
      <c r="J333" s="23"/>
      <c r="K333" s="17" t="s">
        <v>3111</v>
      </c>
      <c r="L333" s="17" t="s">
        <v>3112</v>
      </c>
      <c r="M333" s="17">
        <v>9.2999999999999999E-2</v>
      </c>
      <c r="N333" s="24" t="s">
        <v>2294</v>
      </c>
      <c r="O333" s="25" t="s">
        <v>2294</v>
      </c>
      <c r="P333" s="26" t="str">
        <f>HYPERLINK("http://www.ncbi.nlm.nih.gov/entrez/query.fcgi?db=gene&amp;cmd=retrieve&amp;dopt=graphics&amp;list_uids=284069","284069")</f>
        <v>284069</v>
      </c>
      <c r="Q333" s="17">
        <v>17</v>
      </c>
      <c r="R333" s="27" t="s">
        <v>3113</v>
      </c>
      <c r="S333" s="17"/>
    </row>
    <row r="334" spans="1:19" x14ac:dyDescent="0.25">
      <c r="A334" s="16" t="s">
        <v>667</v>
      </c>
      <c r="B334" s="17">
        <v>152427</v>
      </c>
      <c r="C334" s="18" t="s">
        <v>668</v>
      </c>
      <c r="D334" s="19">
        <v>5</v>
      </c>
      <c r="E334" s="20">
        <v>0</v>
      </c>
      <c r="F334" s="28">
        <v>2</v>
      </c>
      <c r="G334" s="20">
        <v>0</v>
      </c>
      <c r="H334" s="28">
        <v>4</v>
      </c>
      <c r="I334" s="23"/>
      <c r="J334" s="23"/>
      <c r="K334" s="17" t="s">
        <v>3114</v>
      </c>
      <c r="L334" s="17" t="s">
        <v>3115</v>
      </c>
      <c r="M334" s="17">
        <v>6.5000000000000002E-2</v>
      </c>
      <c r="N334" s="24" t="s">
        <v>2294</v>
      </c>
      <c r="O334" s="25" t="s">
        <v>2294</v>
      </c>
      <c r="P334" s="26" t="str">
        <f>HYPERLINK("http://www.ncbi.nlm.nih.gov/entrez/query.fcgi?db=gene&amp;cmd=retrieve&amp;dopt=graphics&amp;list_uids=80352","80352")</f>
        <v>80352</v>
      </c>
      <c r="Q334" s="17" t="s">
        <v>2329</v>
      </c>
      <c r="R334" s="17" t="s">
        <v>2399</v>
      </c>
      <c r="S334" s="17"/>
    </row>
    <row r="335" spans="1:19" x14ac:dyDescent="0.25">
      <c r="A335" s="16" t="s">
        <v>669</v>
      </c>
      <c r="B335" s="17">
        <v>154445</v>
      </c>
      <c r="C335" s="18" t="s">
        <v>670</v>
      </c>
      <c r="D335" s="19">
        <v>5</v>
      </c>
      <c r="E335" s="20">
        <v>1</v>
      </c>
      <c r="F335" s="28">
        <v>3</v>
      </c>
      <c r="G335" s="20">
        <v>0</v>
      </c>
      <c r="H335" s="28">
        <v>3</v>
      </c>
      <c r="I335" s="23"/>
      <c r="J335" s="23"/>
      <c r="K335" s="17" t="s">
        <v>3116</v>
      </c>
      <c r="L335" s="17" t="s">
        <v>3117</v>
      </c>
      <c r="M335" s="17">
        <v>4.7E-2</v>
      </c>
      <c r="N335" s="24" t="s">
        <v>2294</v>
      </c>
      <c r="O335" s="25" t="s">
        <v>2294</v>
      </c>
      <c r="P335" s="26" t="str">
        <f>HYPERLINK("http://www.ncbi.nlm.nih.gov/entrez/query.fcgi?db=gene&amp;cmd=retrieve&amp;dopt=graphics&amp;list_uids=23176","23176")</f>
        <v>23176</v>
      </c>
      <c r="Q335" s="17">
        <v>5</v>
      </c>
      <c r="R335" s="27" t="s">
        <v>3118</v>
      </c>
      <c r="S335" s="17"/>
    </row>
    <row r="336" spans="1:19" x14ac:dyDescent="0.25">
      <c r="A336" s="16" t="s">
        <v>671</v>
      </c>
      <c r="B336" s="17">
        <v>169099</v>
      </c>
      <c r="C336" s="18" t="s">
        <v>672</v>
      </c>
      <c r="D336" s="19">
        <v>5</v>
      </c>
      <c r="E336" s="20">
        <v>0</v>
      </c>
      <c r="F336" s="28">
        <v>4</v>
      </c>
      <c r="G336" s="20">
        <v>0</v>
      </c>
      <c r="H336" s="28">
        <v>2</v>
      </c>
      <c r="I336" s="23"/>
      <c r="J336" s="23"/>
      <c r="K336" s="17" t="s">
        <v>3119</v>
      </c>
      <c r="L336" s="17" t="s">
        <v>3120</v>
      </c>
      <c r="M336" s="17">
        <v>2.4E-2</v>
      </c>
      <c r="N336" s="24" t="s">
        <v>2294</v>
      </c>
      <c r="O336" s="25" t="s">
        <v>2294</v>
      </c>
      <c r="P336" s="26" t="str">
        <f>HYPERLINK("http://www.ncbi.nlm.nih.gov/entrez/query.fcgi?db=gene&amp;cmd=retrieve&amp;dopt=graphics&amp;list_uids=51168","51168")</f>
        <v>51168</v>
      </c>
      <c r="Q336" s="17">
        <v>17</v>
      </c>
      <c r="R336" s="17" t="s">
        <v>2801</v>
      </c>
      <c r="S336" s="17"/>
    </row>
    <row r="337" spans="1:19" x14ac:dyDescent="0.25">
      <c r="A337" s="16" t="s">
        <v>673</v>
      </c>
      <c r="B337" s="17">
        <v>166849</v>
      </c>
      <c r="C337" s="18" t="s">
        <v>674</v>
      </c>
      <c r="D337" s="19">
        <v>5</v>
      </c>
      <c r="E337" s="20">
        <v>0</v>
      </c>
      <c r="F337" s="20">
        <v>0</v>
      </c>
      <c r="G337" s="28">
        <v>4</v>
      </c>
      <c r="H337" s="28">
        <v>3</v>
      </c>
      <c r="I337" s="23"/>
      <c r="J337" s="23"/>
      <c r="K337" s="17" t="s">
        <v>3121</v>
      </c>
      <c r="L337" s="17" t="s">
        <v>3122</v>
      </c>
      <c r="M337" s="17">
        <v>4.0000000000000001E-3</v>
      </c>
      <c r="N337" s="24" t="s">
        <v>2294</v>
      </c>
      <c r="O337" s="25" t="s">
        <v>2294</v>
      </c>
      <c r="P337" s="26" t="str">
        <f>HYPERLINK("http://www.ncbi.nlm.nih.gov/entrez/query.fcgi?db=gene&amp;cmd=retrieve&amp;dopt=graphics&amp;list_uids=6441","6441")</f>
        <v>6441</v>
      </c>
      <c r="Q337" s="17">
        <v>10</v>
      </c>
      <c r="R337" s="17" t="s">
        <v>3123</v>
      </c>
      <c r="S337" s="17"/>
    </row>
    <row r="338" spans="1:19" x14ac:dyDescent="0.25">
      <c r="A338" s="16" t="s">
        <v>675</v>
      </c>
      <c r="B338" s="17">
        <v>165334</v>
      </c>
      <c r="C338" s="18" t="s">
        <v>676</v>
      </c>
      <c r="D338" s="19">
        <v>5</v>
      </c>
      <c r="E338" s="20">
        <v>0</v>
      </c>
      <c r="F338" s="21">
        <v>5</v>
      </c>
      <c r="G338" s="20">
        <v>0</v>
      </c>
      <c r="H338" s="20">
        <v>0</v>
      </c>
      <c r="I338" s="23">
        <v>-6.1659730820694891</v>
      </c>
      <c r="J338" s="23">
        <v>7.6131492492660007</v>
      </c>
      <c r="K338" s="17" t="s">
        <v>3124</v>
      </c>
      <c r="L338" s="17" t="s">
        <v>3125</v>
      </c>
      <c r="M338" s="17">
        <v>3.0000000000000001E-3</v>
      </c>
      <c r="N338" s="24" t="s">
        <v>2294</v>
      </c>
      <c r="O338" s="25" t="s">
        <v>2294</v>
      </c>
      <c r="P338" s="26" t="str">
        <f>HYPERLINK("http://www.ncbi.nlm.nih.gov/entrez/query.fcgi?db=gene&amp;cmd=retrieve&amp;dopt=graphics&amp;list_uids=55576","55576")</f>
        <v>55576</v>
      </c>
      <c r="Q338" s="17">
        <v>12</v>
      </c>
      <c r="R338" s="17" t="s">
        <v>3126</v>
      </c>
      <c r="S338" s="17"/>
    </row>
    <row r="339" spans="1:19" x14ac:dyDescent="0.25">
      <c r="A339" s="16" t="s">
        <v>677</v>
      </c>
      <c r="B339" s="17">
        <v>156214</v>
      </c>
      <c r="C339" s="18" t="s">
        <v>678</v>
      </c>
      <c r="D339" s="19">
        <v>5</v>
      </c>
      <c r="E339" s="21">
        <v>5</v>
      </c>
      <c r="F339" s="20">
        <v>0</v>
      </c>
      <c r="G339" s="20">
        <v>0</v>
      </c>
      <c r="H339" s="20">
        <v>0</v>
      </c>
      <c r="I339" s="23"/>
      <c r="J339" s="23"/>
      <c r="K339" s="17" t="s">
        <v>3127</v>
      </c>
      <c r="L339" s="17" t="s">
        <v>3128</v>
      </c>
      <c r="M339" s="29">
        <v>4.0000000000000002E-4</v>
      </c>
      <c r="N339" s="24" t="s">
        <v>2294</v>
      </c>
      <c r="O339" s="25" t="s">
        <v>2298</v>
      </c>
      <c r="P339" s="26" t="str">
        <f>HYPERLINK("http://www.ncbi.nlm.nih.gov/entrez/query.fcgi?db=gene&amp;cmd=retrieve&amp;dopt=graphics&amp;list_uids=90410","90410")</f>
        <v>90410</v>
      </c>
      <c r="Q339" s="17">
        <v>17</v>
      </c>
      <c r="R339" s="17" t="s">
        <v>3129</v>
      </c>
      <c r="S339" s="17"/>
    </row>
    <row r="340" spans="1:19" x14ac:dyDescent="0.25">
      <c r="A340" s="16" t="s">
        <v>679</v>
      </c>
      <c r="B340" s="17">
        <v>167212</v>
      </c>
      <c r="C340" s="18" t="s">
        <v>680</v>
      </c>
      <c r="D340" s="19">
        <v>5</v>
      </c>
      <c r="E340" s="20">
        <v>0</v>
      </c>
      <c r="F340" s="20">
        <v>0</v>
      </c>
      <c r="G340" s="21">
        <v>5</v>
      </c>
      <c r="H340" s="20">
        <v>0</v>
      </c>
      <c r="I340" s="23"/>
      <c r="J340" s="23"/>
      <c r="K340" s="17" t="s">
        <v>3130</v>
      </c>
      <c r="L340" s="17" t="s">
        <v>3131</v>
      </c>
      <c r="M340" s="29">
        <v>2.0000000000000001E-4</v>
      </c>
      <c r="N340" s="24" t="s">
        <v>2294</v>
      </c>
      <c r="O340" s="25" t="s">
        <v>2298</v>
      </c>
      <c r="P340" s="26" t="str">
        <f>HYPERLINK("http://www.ncbi.nlm.nih.gov/entrez/query.fcgi?db=gene&amp;cmd=retrieve&amp;dopt=graphics&amp;list_uids=84077","84077")</f>
        <v>84077</v>
      </c>
      <c r="Q340" s="17">
        <v>3</v>
      </c>
      <c r="R340" s="17" t="s">
        <v>3132</v>
      </c>
      <c r="S340" s="17"/>
    </row>
    <row r="341" spans="1:19" x14ac:dyDescent="0.25">
      <c r="A341" s="16" t="s">
        <v>681</v>
      </c>
      <c r="B341" s="17">
        <v>153986</v>
      </c>
      <c r="C341" s="18" t="s">
        <v>682</v>
      </c>
      <c r="D341" s="19">
        <v>5</v>
      </c>
      <c r="E341" s="21">
        <v>5</v>
      </c>
      <c r="F341" s="20">
        <v>0</v>
      </c>
      <c r="G341" s="20">
        <v>0</v>
      </c>
      <c r="H341" s="20">
        <v>0</v>
      </c>
      <c r="I341" s="23"/>
      <c r="J341" s="23"/>
      <c r="K341" s="17" t="s">
        <v>3133</v>
      </c>
      <c r="L341" s="17" t="s">
        <v>3134</v>
      </c>
      <c r="M341" s="29">
        <v>1E-4</v>
      </c>
      <c r="N341" s="24" t="s">
        <v>2294</v>
      </c>
      <c r="O341" s="25" t="s">
        <v>2294</v>
      </c>
      <c r="P341" s="26" t="str">
        <f>HYPERLINK("http://www.ncbi.nlm.nih.gov/entrez/query.fcgi?db=gene&amp;cmd=retrieve&amp;dopt=graphics&amp;list_uids=55743","55743")</f>
        <v>55743</v>
      </c>
      <c r="Q341" s="17">
        <v>12</v>
      </c>
      <c r="R341" s="17" t="s">
        <v>2500</v>
      </c>
      <c r="S341" s="17"/>
    </row>
    <row r="342" spans="1:19" x14ac:dyDescent="0.25">
      <c r="A342" s="16" t="s">
        <v>683</v>
      </c>
      <c r="B342" s="17">
        <v>167668</v>
      </c>
      <c r="C342" s="18" t="s">
        <v>684</v>
      </c>
      <c r="D342" s="19">
        <v>5</v>
      </c>
      <c r="E342" s="20">
        <v>0</v>
      </c>
      <c r="F342" s="20">
        <v>1</v>
      </c>
      <c r="G342" s="20">
        <v>1</v>
      </c>
      <c r="H342" s="28">
        <v>3</v>
      </c>
      <c r="I342" s="23"/>
      <c r="J342" s="23"/>
      <c r="K342" s="17" t="s">
        <v>3135</v>
      </c>
      <c r="L342" s="17" t="s">
        <v>3136</v>
      </c>
      <c r="M342" s="29">
        <v>1E-4</v>
      </c>
      <c r="N342" s="24" t="s">
        <v>2294</v>
      </c>
      <c r="O342" s="25" t="s">
        <v>2294</v>
      </c>
      <c r="P342" s="26" t="str">
        <f>HYPERLINK("http://www.ncbi.nlm.nih.gov/entrez/query.fcgi?db=gene&amp;cmd=retrieve&amp;dopt=graphics&amp;list_uids=283767","283767")</f>
        <v>283767</v>
      </c>
      <c r="Q342" s="17">
        <v>15</v>
      </c>
      <c r="R342" s="27" t="s">
        <v>3014</v>
      </c>
      <c r="S342" s="17"/>
    </row>
    <row r="343" spans="1:19" x14ac:dyDescent="0.25">
      <c r="A343" s="16" t="s">
        <v>685</v>
      </c>
      <c r="B343" s="17">
        <v>158386</v>
      </c>
      <c r="C343" s="18" t="s">
        <v>686</v>
      </c>
      <c r="D343" s="19">
        <v>5</v>
      </c>
      <c r="E343" s="20">
        <v>0</v>
      </c>
      <c r="F343" s="20">
        <v>0</v>
      </c>
      <c r="G343" s="28">
        <v>2</v>
      </c>
      <c r="H343" s="28">
        <v>4</v>
      </c>
      <c r="I343" s="23"/>
      <c r="J343" s="23"/>
      <c r="K343" s="17" t="s">
        <v>3137</v>
      </c>
      <c r="L343" s="17" t="s">
        <v>3138</v>
      </c>
      <c r="M343" s="29">
        <v>4.0000000000000003E-5</v>
      </c>
      <c r="N343" s="24" t="s">
        <v>2294</v>
      </c>
      <c r="O343" s="25" t="s">
        <v>2294</v>
      </c>
      <c r="P343" s="26" t="str">
        <f>HYPERLINK("http://www.ncbi.nlm.nih.gov/entrez/query.fcgi?db=gene&amp;cmd=retrieve&amp;dopt=graphics&amp;list_uids=667","667")</f>
        <v>667</v>
      </c>
      <c r="Q343" s="17" t="s">
        <v>2329</v>
      </c>
      <c r="R343" s="17" t="s">
        <v>3139</v>
      </c>
      <c r="S343" s="17"/>
    </row>
    <row r="344" spans="1:19" x14ac:dyDescent="0.25">
      <c r="A344" s="16" t="s">
        <v>687</v>
      </c>
      <c r="B344" s="17">
        <v>165288</v>
      </c>
      <c r="C344" s="18" t="s">
        <v>688</v>
      </c>
      <c r="D344" s="19">
        <v>5</v>
      </c>
      <c r="E344" s="20">
        <v>0</v>
      </c>
      <c r="F344" s="28">
        <v>2</v>
      </c>
      <c r="G344" s="20">
        <v>0</v>
      </c>
      <c r="H344" s="21">
        <v>5</v>
      </c>
      <c r="I344" s="23">
        <v>17.141619896624245</v>
      </c>
      <c r="J344" s="23">
        <v>5.8339250002255163</v>
      </c>
      <c r="K344" s="17" t="s">
        <v>3140</v>
      </c>
      <c r="L344" s="17" t="s">
        <v>3136</v>
      </c>
      <c r="M344" s="29">
        <v>2E-8</v>
      </c>
      <c r="N344" s="24" t="s">
        <v>2294</v>
      </c>
      <c r="O344" s="25" t="s">
        <v>2294</v>
      </c>
      <c r="P344" s="26" t="str">
        <f>HYPERLINK("http://www.ncbi.nlm.nih.gov/entrez/query.fcgi?db=gene&amp;cmd=retrieve&amp;dopt=graphics&amp;list_uids=283726","283726")</f>
        <v>283726</v>
      </c>
      <c r="Q344" s="17">
        <v>15</v>
      </c>
      <c r="R344" s="27" t="s">
        <v>3141</v>
      </c>
      <c r="S344" s="17"/>
    </row>
    <row r="345" spans="1:19" x14ac:dyDescent="0.25">
      <c r="A345" s="16" t="s">
        <v>689</v>
      </c>
      <c r="B345" s="17">
        <v>166074</v>
      </c>
      <c r="C345" s="18" t="s">
        <v>690</v>
      </c>
      <c r="D345" s="19">
        <v>5</v>
      </c>
      <c r="E345" s="20">
        <v>0</v>
      </c>
      <c r="F345" s="28">
        <v>3</v>
      </c>
      <c r="G345" s="28">
        <v>3</v>
      </c>
      <c r="H345" s="20">
        <v>0</v>
      </c>
      <c r="I345" s="23"/>
      <c r="J345" s="23"/>
      <c r="K345" s="17" t="s">
        <v>2406</v>
      </c>
      <c r="L345" s="17" t="s">
        <v>2407</v>
      </c>
      <c r="M345" s="29">
        <v>2.0000000000000001E-9</v>
      </c>
      <c r="N345" s="24" t="s">
        <v>2294</v>
      </c>
      <c r="O345" s="25" t="s">
        <v>2294</v>
      </c>
      <c r="P345" s="26" t="str">
        <f>HYPERLINK("http://www.ncbi.nlm.nih.gov/entrez/query.fcgi?db=gene&amp;cmd=retrieve&amp;dopt=graphics&amp;list_uids=26058","26058")</f>
        <v>26058</v>
      </c>
      <c r="Q345" s="17">
        <v>2</v>
      </c>
      <c r="R345" s="17" t="s">
        <v>2408</v>
      </c>
      <c r="S345" s="17"/>
    </row>
    <row r="346" spans="1:19" x14ac:dyDescent="0.25">
      <c r="A346" s="16" t="s">
        <v>691</v>
      </c>
      <c r="B346" s="17">
        <v>161253</v>
      </c>
      <c r="C346" s="18" t="s">
        <v>692</v>
      </c>
      <c r="D346" s="19">
        <v>5</v>
      </c>
      <c r="E346" s="21">
        <v>5</v>
      </c>
      <c r="F346" s="20">
        <v>0</v>
      </c>
      <c r="G346" s="20">
        <v>0</v>
      </c>
      <c r="H346" s="20">
        <v>0</v>
      </c>
      <c r="I346" s="23">
        <v>8.7090859537269854</v>
      </c>
      <c r="J346" s="23">
        <v>3.6479554858781462</v>
      </c>
      <c r="K346" s="17" t="s">
        <v>3142</v>
      </c>
      <c r="L346" s="17" t="s">
        <v>3143</v>
      </c>
      <c r="M346" s="29">
        <v>3.0000000000000001E-12</v>
      </c>
      <c r="N346" s="24" t="s">
        <v>2294</v>
      </c>
      <c r="O346" s="25" t="s">
        <v>2298</v>
      </c>
      <c r="P346" s="26" t="str">
        <f>HYPERLINK("http://www.ncbi.nlm.nih.gov/entrez/query.fcgi?db=gene&amp;cmd=retrieve&amp;dopt=graphics&amp;list_uids=64792","64792")</f>
        <v>64792</v>
      </c>
      <c r="Q346" s="17">
        <v>7</v>
      </c>
      <c r="R346" s="17" t="s">
        <v>3144</v>
      </c>
      <c r="S346" s="17"/>
    </row>
    <row r="347" spans="1:19" x14ac:dyDescent="0.25">
      <c r="A347" s="16" t="s">
        <v>693</v>
      </c>
      <c r="B347" s="17">
        <v>159034</v>
      </c>
      <c r="C347" s="18" t="s">
        <v>694</v>
      </c>
      <c r="D347" s="19">
        <v>5</v>
      </c>
      <c r="E347" s="20">
        <v>0</v>
      </c>
      <c r="F347" s="28">
        <v>2</v>
      </c>
      <c r="G347" s="20">
        <v>0</v>
      </c>
      <c r="H347" s="21">
        <v>5</v>
      </c>
      <c r="I347" s="23">
        <v>2.7594632083647235</v>
      </c>
      <c r="J347" s="23">
        <v>0.91939250712172083</v>
      </c>
      <c r="K347" s="17" t="s">
        <v>3145</v>
      </c>
      <c r="L347" s="17" t="s">
        <v>3146</v>
      </c>
      <c r="M347" s="29">
        <v>9.9999999999999998E-13</v>
      </c>
      <c r="N347" s="24" t="s">
        <v>2298</v>
      </c>
      <c r="O347" s="25" t="s">
        <v>2298</v>
      </c>
      <c r="P347" s="26" t="str">
        <f>HYPERLINK("http://www.ncbi.nlm.nih.gov/entrez/query.fcgi?db=gene&amp;cmd=retrieve&amp;dopt=graphics&amp;list_uids=378464","378464")</f>
        <v>378464</v>
      </c>
      <c r="Q347" s="17">
        <v>2</v>
      </c>
      <c r="R347" s="17" t="s">
        <v>3147</v>
      </c>
      <c r="S347" s="29">
        <v>2E-12</v>
      </c>
    </row>
    <row r="348" spans="1:19" x14ac:dyDescent="0.25">
      <c r="A348" s="16" t="s">
        <v>695</v>
      </c>
      <c r="B348" s="17">
        <v>163277</v>
      </c>
      <c r="C348" s="18" t="s">
        <v>696</v>
      </c>
      <c r="D348" s="19">
        <v>5</v>
      </c>
      <c r="E348" s="21">
        <v>5</v>
      </c>
      <c r="F348" s="20">
        <v>0</v>
      </c>
      <c r="G348" s="20">
        <v>0</v>
      </c>
      <c r="H348" s="20">
        <v>0</v>
      </c>
      <c r="I348" s="23">
        <v>4.5644282690011826</v>
      </c>
      <c r="J348" s="23">
        <v>2.5291083234363887</v>
      </c>
      <c r="K348" s="17" t="s">
        <v>3148</v>
      </c>
      <c r="L348" s="17" t="s">
        <v>3149</v>
      </c>
      <c r="M348" s="29">
        <v>1E-13</v>
      </c>
      <c r="N348" s="24" t="s">
        <v>2298</v>
      </c>
      <c r="O348" s="25" t="s">
        <v>2298</v>
      </c>
      <c r="P348" s="26" t="str">
        <f>HYPERLINK("http://www.ncbi.nlm.nih.gov/entrez/query.fcgi?db=gene&amp;cmd=retrieve&amp;dopt=graphics&amp;list_uids=51668","51668")</f>
        <v>51668</v>
      </c>
      <c r="Q348" s="17">
        <v>1</v>
      </c>
      <c r="R348" s="17" t="s">
        <v>3150</v>
      </c>
      <c r="S348" s="17"/>
    </row>
    <row r="349" spans="1:19" x14ac:dyDescent="0.25">
      <c r="A349" s="16" t="s">
        <v>697</v>
      </c>
      <c r="B349" s="17">
        <v>162425</v>
      </c>
      <c r="C349" s="18" t="s">
        <v>698</v>
      </c>
      <c r="D349" s="19">
        <v>5</v>
      </c>
      <c r="E349" s="20">
        <v>0</v>
      </c>
      <c r="F349" s="28">
        <v>3</v>
      </c>
      <c r="G349" s="20">
        <v>0</v>
      </c>
      <c r="H349" s="28">
        <v>4</v>
      </c>
      <c r="I349" s="23"/>
      <c r="J349" s="23"/>
      <c r="K349" s="17" t="s">
        <v>3151</v>
      </c>
      <c r="L349" s="17" t="s">
        <v>3152</v>
      </c>
      <c r="M349" s="29">
        <v>1E-13</v>
      </c>
      <c r="N349" s="24" t="s">
        <v>2298</v>
      </c>
      <c r="O349" s="25" t="s">
        <v>2294</v>
      </c>
      <c r="P349" s="26" t="str">
        <f>HYPERLINK("http://www.ncbi.nlm.nih.gov/entrez/query.fcgi?db=gene&amp;cmd=retrieve&amp;dopt=graphics&amp;list_uids=286","286")</f>
        <v>286</v>
      </c>
      <c r="Q349" s="17">
        <v>8</v>
      </c>
      <c r="R349" s="17" t="s">
        <v>3153</v>
      </c>
      <c r="S349" s="17"/>
    </row>
    <row r="350" spans="1:19" x14ac:dyDescent="0.25">
      <c r="A350" s="16" t="s">
        <v>699</v>
      </c>
      <c r="B350" s="17">
        <v>170981</v>
      </c>
      <c r="C350" s="18" t="s">
        <v>700</v>
      </c>
      <c r="D350" s="19">
        <v>5</v>
      </c>
      <c r="E350" s="28">
        <v>3</v>
      </c>
      <c r="F350" s="20">
        <v>0</v>
      </c>
      <c r="G350" s="28">
        <v>4</v>
      </c>
      <c r="H350" s="28">
        <v>2</v>
      </c>
      <c r="I350" s="23">
        <v>10.631685005897358</v>
      </c>
      <c r="J350" s="23">
        <v>1.7221370684263106</v>
      </c>
      <c r="K350" s="17" t="s">
        <v>3154</v>
      </c>
      <c r="L350" s="17" t="s">
        <v>3155</v>
      </c>
      <c r="M350" s="29">
        <v>7.9999999999999998E-19</v>
      </c>
      <c r="N350" s="24" t="s">
        <v>2294</v>
      </c>
      <c r="O350" s="25" t="s">
        <v>2294</v>
      </c>
      <c r="P350" s="26" t="str">
        <f>HYPERLINK("http://www.ncbi.nlm.nih.gov/entrez/query.fcgi?db=gene&amp;cmd=retrieve&amp;dopt=graphics&amp;list_uids=255758","255758")</f>
        <v>255758</v>
      </c>
      <c r="Q350" s="17">
        <v>3</v>
      </c>
      <c r="R350" s="17" t="s">
        <v>2721</v>
      </c>
      <c r="S350" s="17"/>
    </row>
    <row r="351" spans="1:19" x14ac:dyDescent="0.25">
      <c r="A351" s="16" t="s">
        <v>701</v>
      </c>
      <c r="B351" s="17">
        <v>163766</v>
      </c>
      <c r="C351" s="18" t="s">
        <v>702</v>
      </c>
      <c r="D351" s="19">
        <v>5</v>
      </c>
      <c r="E351" s="20">
        <v>0</v>
      </c>
      <c r="F351" s="20">
        <v>0</v>
      </c>
      <c r="G351" s="21">
        <v>5</v>
      </c>
      <c r="H351" s="20">
        <v>0</v>
      </c>
      <c r="I351" s="23">
        <v>3.5088909977792384</v>
      </c>
      <c r="J351" s="23">
        <v>1.5430571804111162</v>
      </c>
      <c r="K351" s="17" t="s">
        <v>3156</v>
      </c>
      <c r="L351" s="17" t="s">
        <v>3157</v>
      </c>
      <c r="M351" s="29">
        <v>3E-23</v>
      </c>
      <c r="N351" s="24" t="s">
        <v>2298</v>
      </c>
      <c r="O351" s="25" t="s">
        <v>2298</v>
      </c>
      <c r="P351" s="26" t="str">
        <f>HYPERLINK("http://www.ncbi.nlm.nih.gov/entrez/query.fcgi?db=gene&amp;cmd=retrieve&amp;dopt=graphics&amp;list_uids=341883","341883")</f>
        <v>341883</v>
      </c>
      <c r="Q351" s="17">
        <v>14</v>
      </c>
      <c r="R351" s="17" t="s">
        <v>3158</v>
      </c>
      <c r="S351" s="17"/>
    </row>
    <row r="352" spans="1:19" x14ac:dyDescent="0.25">
      <c r="A352" s="16" t="s">
        <v>703</v>
      </c>
      <c r="B352" s="17">
        <v>158965</v>
      </c>
      <c r="C352" s="18" t="s">
        <v>704</v>
      </c>
      <c r="D352" s="19">
        <v>5</v>
      </c>
      <c r="E352" s="21">
        <v>5</v>
      </c>
      <c r="F352" s="20">
        <v>0</v>
      </c>
      <c r="G352" s="20">
        <v>0</v>
      </c>
      <c r="H352" s="20">
        <v>0</v>
      </c>
      <c r="I352" s="23">
        <v>20.337147669068269</v>
      </c>
      <c r="J352" s="23">
        <v>8.5593873575700066</v>
      </c>
      <c r="K352" s="17" t="s">
        <v>3159</v>
      </c>
      <c r="L352" s="17" t="s">
        <v>3160</v>
      </c>
      <c r="M352" s="29">
        <v>3.9999999999999997E-24</v>
      </c>
      <c r="N352" s="24" t="s">
        <v>2294</v>
      </c>
      <c r="O352" s="25" t="s">
        <v>2294</v>
      </c>
      <c r="P352" s="26" t="str">
        <f>HYPERLINK("http://www.ncbi.nlm.nih.gov/entrez/query.fcgi?db=gene&amp;cmd=retrieve&amp;dopt=graphics&amp;list_uids=6650","6650")</f>
        <v>6650</v>
      </c>
      <c r="Q352" s="17">
        <v>16</v>
      </c>
      <c r="R352" s="17" t="s">
        <v>2551</v>
      </c>
      <c r="S352" s="29">
        <v>4.9999999999999999E-17</v>
      </c>
    </row>
    <row r="353" spans="1:19" x14ac:dyDescent="0.25">
      <c r="A353" s="16" t="s">
        <v>705</v>
      </c>
      <c r="B353" s="17">
        <v>170482</v>
      </c>
      <c r="C353" s="18" t="s">
        <v>706</v>
      </c>
      <c r="D353" s="19">
        <v>5</v>
      </c>
      <c r="E353" s="20">
        <v>0</v>
      </c>
      <c r="F353" s="21">
        <v>5</v>
      </c>
      <c r="G353" s="20">
        <v>0</v>
      </c>
      <c r="H353" s="20">
        <v>0</v>
      </c>
      <c r="I353" s="23">
        <v>12.710503650567142</v>
      </c>
      <c r="J353" s="23">
        <v>7.6283359841364256</v>
      </c>
      <c r="K353" s="17" t="s">
        <v>3161</v>
      </c>
      <c r="L353" s="17" t="s">
        <v>3162</v>
      </c>
      <c r="M353" s="29">
        <v>9.9999999999999997E-29</v>
      </c>
      <c r="N353" s="24" t="s">
        <v>2298</v>
      </c>
      <c r="O353" s="25" t="s">
        <v>2298</v>
      </c>
      <c r="P353" s="26" t="str">
        <f>HYPERLINK("http://www.ncbi.nlm.nih.gov/entrez/query.fcgi?db=gene&amp;cmd=retrieve&amp;dopt=graphics&amp;list_uids=136332","136332")</f>
        <v>136332</v>
      </c>
      <c r="Q353" s="17">
        <v>7</v>
      </c>
      <c r="R353" s="17" t="s">
        <v>3163</v>
      </c>
      <c r="S353" s="29">
        <v>2.9999999999999998E-14</v>
      </c>
    </row>
    <row r="354" spans="1:19" x14ac:dyDescent="0.25">
      <c r="A354" s="16" t="s">
        <v>707</v>
      </c>
      <c r="B354" s="17">
        <v>160632</v>
      </c>
      <c r="C354" s="18" t="s">
        <v>708</v>
      </c>
      <c r="D354" s="19">
        <v>5</v>
      </c>
      <c r="E354" s="21">
        <v>5</v>
      </c>
      <c r="F354" s="20">
        <v>0</v>
      </c>
      <c r="G354" s="20">
        <v>0</v>
      </c>
      <c r="H354" s="20">
        <v>0</v>
      </c>
      <c r="I354" s="23"/>
      <c r="J354" s="23"/>
      <c r="K354" s="17" t="s">
        <v>3164</v>
      </c>
      <c r="L354" s="17" t="s">
        <v>3165</v>
      </c>
      <c r="M354" s="29">
        <v>9.9999999999999993E-40</v>
      </c>
      <c r="N354" s="24" t="s">
        <v>2294</v>
      </c>
      <c r="O354" s="25" t="s">
        <v>2298</v>
      </c>
      <c r="P354" s="26" t="str">
        <f>HYPERLINK("http://www.ncbi.nlm.nih.gov/entrez/query.fcgi?db=gene&amp;cmd=retrieve&amp;dopt=graphics&amp;list_uids=2280","2280")</f>
        <v>2280</v>
      </c>
      <c r="Q354" s="17">
        <v>20</v>
      </c>
      <c r="R354" s="17" t="s">
        <v>3166</v>
      </c>
      <c r="S354" s="29">
        <v>3E-28</v>
      </c>
    </row>
    <row r="355" spans="1:19" x14ac:dyDescent="0.25">
      <c r="A355" s="16" t="s">
        <v>709</v>
      </c>
      <c r="B355" s="17">
        <v>158737</v>
      </c>
      <c r="C355" s="18" t="s">
        <v>710</v>
      </c>
      <c r="D355" s="19">
        <v>5</v>
      </c>
      <c r="E355" s="21">
        <v>5</v>
      </c>
      <c r="F355" s="20">
        <v>0</v>
      </c>
      <c r="G355" s="20">
        <v>0</v>
      </c>
      <c r="H355" s="20">
        <v>0</v>
      </c>
      <c r="I355" s="23">
        <v>-0.37666449064810331</v>
      </c>
      <c r="J355" s="23">
        <v>0.30558901981411668</v>
      </c>
      <c r="K355" s="17" t="s">
        <v>3167</v>
      </c>
      <c r="L355" s="17" t="s">
        <v>3168</v>
      </c>
      <c r="M355" s="29">
        <v>2.9999999999999999E-50</v>
      </c>
      <c r="N355" s="24" t="s">
        <v>2298</v>
      </c>
      <c r="O355" s="25" t="s">
        <v>2298</v>
      </c>
      <c r="P355" s="26" t="str">
        <f>HYPERLINK("http://www.ncbi.nlm.nih.gov/entrez/query.fcgi?db=gene&amp;cmd=retrieve&amp;dopt=graphics&amp;list_uids=28969","28969")</f>
        <v>28969</v>
      </c>
      <c r="Q355" s="17">
        <v>7</v>
      </c>
      <c r="R355" s="17" t="s">
        <v>3169</v>
      </c>
      <c r="S355" s="29">
        <v>2.0000000000000001E-84</v>
      </c>
    </row>
    <row r="356" spans="1:19" x14ac:dyDescent="0.25">
      <c r="A356" s="16" t="s">
        <v>711</v>
      </c>
      <c r="B356" s="17">
        <v>157786</v>
      </c>
      <c r="C356" s="18" t="s">
        <v>712</v>
      </c>
      <c r="D356" s="19">
        <v>5</v>
      </c>
      <c r="E356" s="21">
        <v>5</v>
      </c>
      <c r="F356" s="20">
        <v>0</v>
      </c>
      <c r="G356" s="20">
        <v>0</v>
      </c>
      <c r="H356" s="20">
        <v>0</v>
      </c>
      <c r="I356" s="23"/>
      <c r="J356" s="23"/>
      <c r="K356" s="17" t="s">
        <v>3170</v>
      </c>
      <c r="L356" s="17" t="s">
        <v>3171</v>
      </c>
      <c r="M356" s="29">
        <v>1E-61</v>
      </c>
      <c r="N356" s="24" t="s">
        <v>2294</v>
      </c>
      <c r="O356" s="25" t="s">
        <v>2294</v>
      </c>
      <c r="P356" s="26" t="str">
        <f>HYPERLINK("http://www.ncbi.nlm.nih.gov/entrez/query.fcgi?db=gene&amp;cmd=retrieve&amp;dopt=graphics&amp;list_uids=8536","8536")</f>
        <v>8536</v>
      </c>
      <c r="Q356" s="17">
        <v>3</v>
      </c>
      <c r="R356" s="17" t="s">
        <v>3172</v>
      </c>
      <c r="S356" s="29">
        <v>1E-136</v>
      </c>
    </row>
    <row r="357" spans="1:19" x14ac:dyDescent="0.25">
      <c r="A357" s="16" t="s">
        <v>713</v>
      </c>
      <c r="B357" s="17">
        <v>166572</v>
      </c>
      <c r="C357" s="18" t="s">
        <v>714</v>
      </c>
      <c r="D357" s="19">
        <v>5</v>
      </c>
      <c r="E357" s="28">
        <v>2</v>
      </c>
      <c r="F357" s="20">
        <v>1</v>
      </c>
      <c r="G357" s="28">
        <v>4</v>
      </c>
      <c r="H357" s="20">
        <v>0</v>
      </c>
      <c r="I357" s="23"/>
      <c r="J357" s="23"/>
      <c r="K357" s="17" t="s">
        <v>3173</v>
      </c>
      <c r="L357" s="17" t="s">
        <v>3174</v>
      </c>
      <c r="M357" s="29">
        <v>4.9999999999999998E-65</v>
      </c>
      <c r="N357" s="24" t="s">
        <v>2294</v>
      </c>
      <c r="O357" s="25" t="s">
        <v>2294</v>
      </c>
      <c r="P357" s="26" t="str">
        <f>HYPERLINK("http://www.ncbi.nlm.nih.gov/entrez/query.fcgi?db=gene&amp;cmd=retrieve&amp;dopt=graphics&amp;list_uids=4190","4190")</f>
        <v>4190</v>
      </c>
      <c r="Q357" s="17">
        <v>2</v>
      </c>
      <c r="R357" s="17" t="s">
        <v>3175</v>
      </c>
      <c r="S357" s="29">
        <v>1E-141</v>
      </c>
    </row>
    <row r="358" spans="1:19" x14ac:dyDescent="0.25">
      <c r="A358" s="16" t="s">
        <v>715</v>
      </c>
      <c r="B358" s="17">
        <v>171689</v>
      </c>
      <c r="C358" s="18" t="s">
        <v>716</v>
      </c>
      <c r="D358" s="19">
        <v>5</v>
      </c>
      <c r="E358" s="20">
        <v>1</v>
      </c>
      <c r="F358" s="20">
        <v>0</v>
      </c>
      <c r="G358" s="21">
        <v>5</v>
      </c>
      <c r="H358" s="20">
        <v>1</v>
      </c>
      <c r="I358" s="23">
        <v>8.6742764083443884</v>
      </c>
      <c r="J358" s="23">
        <v>2.0726386958553848</v>
      </c>
      <c r="K358" s="17" t="s">
        <v>3176</v>
      </c>
      <c r="L358" s="17" t="s">
        <v>3177</v>
      </c>
      <c r="M358" s="29">
        <v>3.0000000000000002E-85</v>
      </c>
      <c r="N358" s="24" t="s">
        <v>2294</v>
      </c>
      <c r="O358" s="25" t="s">
        <v>2298</v>
      </c>
      <c r="P358" s="26" t="str">
        <f>HYPERLINK("http://www.ncbi.nlm.nih.gov/entrez/query.fcgi?db=gene&amp;cmd=retrieve&amp;dopt=graphics&amp;list_uids=6792","6792")</f>
        <v>6792</v>
      </c>
      <c r="Q358" s="17" t="s">
        <v>2345</v>
      </c>
      <c r="R358" s="17" t="s">
        <v>3178</v>
      </c>
      <c r="S358" s="29">
        <v>5.9999999999999997E-46</v>
      </c>
    </row>
    <row r="359" spans="1:19" x14ac:dyDescent="0.25">
      <c r="A359" s="16" t="s">
        <v>717</v>
      </c>
      <c r="B359" s="17">
        <v>154202</v>
      </c>
      <c r="C359" s="18" t="s">
        <v>718</v>
      </c>
      <c r="D359" s="19">
        <v>5</v>
      </c>
      <c r="E359" s="28">
        <v>4</v>
      </c>
      <c r="F359" s="20">
        <v>0</v>
      </c>
      <c r="G359" s="20">
        <v>0</v>
      </c>
      <c r="H359" s="28">
        <v>3</v>
      </c>
      <c r="I359" s="23"/>
      <c r="J359" s="23"/>
      <c r="K359" s="17" t="s">
        <v>3179</v>
      </c>
      <c r="L359" s="17" t="s">
        <v>3180</v>
      </c>
      <c r="M359" s="29">
        <v>9.9999999999999999E-91</v>
      </c>
      <c r="N359" s="24" t="s">
        <v>2294</v>
      </c>
      <c r="O359" s="25" t="s">
        <v>2298</v>
      </c>
      <c r="P359" s="26" t="str">
        <f>HYPERLINK("http://www.ncbi.nlm.nih.gov/entrez/query.fcgi?db=gene&amp;cmd=retrieve&amp;dopt=graphics&amp;list_uids=5861","5861")</f>
        <v>5861</v>
      </c>
      <c r="Q359" s="17">
        <v>2</v>
      </c>
      <c r="R359" s="17" t="s">
        <v>3181</v>
      </c>
      <c r="S359" s="29">
        <v>8E-90</v>
      </c>
    </row>
    <row r="360" spans="1:19" x14ac:dyDescent="0.25">
      <c r="A360" s="16" t="s">
        <v>719</v>
      </c>
      <c r="B360" s="17">
        <v>171031</v>
      </c>
      <c r="C360" s="18" t="s">
        <v>720</v>
      </c>
      <c r="D360" s="19">
        <v>5</v>
      </c>
      <c r="E360" s="28">
        <v>4</v>
      </c>
      <c r="F360" s="20">
        <v>0</v>
      </c>
      <c r="G360" s="20">
        <v>0</v>
      </c>
      <c r="H360" s="28">
        <v>2</v>
      </c>
      <c r="I360" s="23"/>
      <c r="J360" s="23"/>
      <c r="K360" s="17" t="s">
        <v>3182</v>
      </c>
      <c r="L360" s="17" t="s">
        <v>3183</v>
      </c>
      <c r="M360" s="29">
        <v>1.9999999999999998E-93</v>
      </c>
      <c r="N360" s="24" t="s">
        <v>2294</v>
      </c>
      <c r="O360" s="25" t="s">
        <v>2298</v>
      </c>
      <c r="P360" s="26" t="str">
        <f>HYPERLINK("http://www.ncbi.nlm.nih.gov/entrez/query.fcgi?db=gene&amp;cmd=retrieve&amp;dopt=graphics&amp;list_uids=5862","5862")</f>
        <v>5862</v>
      </c>
      <c r="Q360" s="17">
        <v>8</v>
      </c>
      <c r="R360" s="17" t="s">
        <v>3184</v>
      </c>
      <c r="S360" s="29">
        <v>1.0000000000000001E-101</v>
      </c>
    </row>
    <row r="361" spans="1:19" x14ac:dyDescent="0.25">
      <c r="A361" s="16" t="s">
        <v>721</v>
      </c>
      <c r="B361" s="17">
        <v>154393</v>
      </c>
      <c r="C361" s="18" t="s">
        <v>722</v>
      </c>
      <c r="D361" s="19">
        <v>5</v>
      </c>
      <c r="E361" s="21">
        <v>5</v>
      </c>
      <c r="F361" s="20">
        <v>0</v>
      </c>
      <c r="G361" s="20">
        <v>1</v>
      </c>
      <c r="H361" s="20">
        <v>0</v>
      </c>
      <c r="I361" s="23"/>
      <c r="J361" s="23"/>
      <c r="K361" s="17" t="s">
        <v>3185</v>
      </c>
      <c r="L361" s="17" t="s">
        <v>3186</v>
      </c>
      <c r="M361" s="29">
        <v>9.9999999999999993E-103</v>
      </c>
      <c r="N361" s="24" t="s">
        <v>2294</v>
      </c>
      <c r="O361" s="25" t="s">
        <v>2298</v>
      </c>
      <c r="P361" s="26" t="str">
        <f>HYPERLINK("http://www.ncbi.nlm.nih.gov/entrez/query.fcgi?db=gene&amp;cmd=retrieve&amp;dopt=graphics&amp;list_uids=51098","51098")</f>
        <v>51098</v>
      </c>
      <c r="Q361" s="17">
        <v>20</v>
      </c>
      <c r="R361" s="17" t="s">
        <v>3187</v>
      </c>
      <c r="S361" s="17"/>
    </row>
    <row r="362" spans="1:19" x14ac:dyDescent="0.25">
      <c r="A362" s="16" t="s">
        <v>723</v>
      </c>
      <c r="B362" s="17">
        <v>169064</v>
      </c>
      <c r="C362" s="18" t="s">
        <v>724</v>
      </c>
      <c r="D362" s="19">
        <v>5</v>
      </c>
      <c r="E362" s="20">
        <v>0</v>
      </c>
      <c r="F362" s="20">
        <v>0</v>
      </c>
      <c r="G362" s="28">
        <v>2</v>
      </c>
      <c r="H362" s="28">
        <v>3</v>
      </c>
      <c r="I362" s="23">
        <v>0.61805582170382067</v>
      </c>
      <c r="J362" s="23">
        <v>0.63271047770124544</v>
      </c>
      <c r="K362" s="17" t="s">
        <v>2638</v>
      </c>
      <c r="L362" s="17" t="s">
        <v>2547</v>
      </c>
      <c r="M362" s="29">
        <v>9.9999999999999997E-155</v>
      </c>
      <c r="N362" s="24" t="s">
        <v>2294</v>
      </c>
      <c r="O362" s="25" t="s">
        <v>2294</v>
      </c>
      <c r="P362" s="26" t="str">
        <f>HYPERLINK("http://www.ncbi.nlm.nih.gov/entrez/query.fcgi?db=gene&amp;cmd=retrieve&amp;dopt=graphics&amp;list_uids=491","491")</f>
        <v>491</v>
      </c>
      <c r="Q362" s="17">
        <v>3</v>
      </c>
      <c r="R362" s="17" t="s">
        <v>2639</v>
      </c>
      <c r="S362" s="29">
        <v>1E-153</v>
      </c>
    </row>
    <row r="363" spans="1:19" x14ac:dyDescent="0.25">
      <c r="A363" s="16" t="s">
        <v>725</v>
      </c>
      <c r="B363" s="17">
        <v>170309</v>
      </c>
      <c r="C363" s="18" t="s">
        <v>726</v>
      </c>
      <c r="D363" s="19">
        <v>4</v>
      </c>
      <c r="E363" s="20">
        <v>0</v>
      </c>
      <c r="F363" s="20">
        <v>1</v>
      </c>
      <c r="G363" s="20">
        <v>0</v>
      </c>
      <c r="H363" s="28">
        <v>4</v>
      </c>
      <c r="I363" s="23"/>
      <c r="J363" s="23"/>
      <c r="K363" s="17" t="s">
        <v>2620</v>
      </c>
      <c r="L363" s="17" t="s">
        <v>2620</v>
      </c>
      <c r="M363" s="17"/>
      <c r="N363" s="24" t="s">
        <v>2294</v>
      </c>
      <c r="O363" s="25" t="s">
        <v>2294</v>
      </c>
      <c r="P363" s="26"/>
      <c r="Q363" s="17"/>
      <c r="R363" s="17"/>
      <c r="S363" s="17"/>
    </row>
    <row r="364" spans="1:19" x14ac:dyDescent="0.25">
      <c r="A364" s="16" t="s">
        <v>727</v>
      </c>
      <c r="B364" s="17">
        <v>167871</v>
      </c>
      <c r="C364" s="18" t="s">
        <v>728</v>
      </c>
      <c r="D364" s="19">
        <v>4</v>
      </c>
      <c r="E364" s="20">
        <v>0</v>
      </c>
      <c r="F364" s="28">
        <v>4</v>
      </c>
      <c r="G364" s="20">
        <v>0</v>
      </c>
      <c r="H364" s="20">
        <v>0</v>
      </c>
      <c r="I364" s="23"/>
      <c r="J364" s="23"/>
      <c r="K364" s="17" t="s">
        <v>3188</v>
      </c>
      <c r="L364" s="17" t="s">
        <v>3189</v>
      </c>
      <c r="M364" s="17">
        <v>9.6</v>
      </c>
      <c r="N364" s="24" t="s">
        <v>2294</v>
      </c>
      <c r="O364" s="25" t="s">
        <v>2294</v>
      </c>
      <c r="P364" s="26" t="str">
        <f>HYPERLINK("http://www.ncbi.nlm.nih.gov/entrez/query.fcgi?db=gene&amp;cmd=retrieve&amp;dopt=graphics&amp;list_uids=10236","10236")</f>
        <v>10236</v>
      </c>
      <c r="Q364" s="17">
        <v>1</v>
      </c>
      <c r="R364" s="17" t="s">
        <v>2712</v>
      </c>
      <c r="S364" s="17"/>
    </row>
    <row r="365" spans="1:19" x14ac:dyDescent="0.25">
      <c r="A365" s="16" t="s">
        <v>729</v>
      </c>
      <c r="B365" s="17">
        <v>162820</v>
      </c>
      <c r="C365" s="18" t="s">
        <v>730</v>
      </c>
      <c r="D365" s="19">
        <v>4</v>
      </c>
      <c r="E365" s="20">
        <v>0</v>
      </c>
      <c r="F365" s="28">
        <v>4</v>
      </c>
      <c r="G365" s="20">
        <v>0</v>
      </c>
      <c r="H365" s="20">
        <v>0</v>
      </c>
      <c r="I365" s="23"/>
      <c r="J365" s="23"/>
      <c r="K365" s="17" t="s">
        <v>3190</v>
      </c>
      <c r="L365" s="17" t="s">
        <v>3191</v>
      </c>
      <c r="M365" s="17">
        <v>5.4</v>
      </c>
      <c r="N365" s="24" t="s">
        <v>2294</v>
      </c>
      <c r="O365" s="25" t="s">
        <v>2294</v>
      </c>
      <c r="P365" s="26" t="str">
        <f>HYPERLINK("http://www.ncbi.nlm.nih.gov/entrez/query.fcgi?db=gene&amp;cmd=retrieve&amp;dopt=graphics&amp;list_uids=4855","4855")</f>
        <v>4855</v>
      </c>
      <c r="Q365" s="17" t="s">
        <v>2329</v>
      </c>
      <c r="R365" s="17" t="s">
        <v>2399</v>
      </c>
      <c r="S365" s="17"/>
    </row>
    <row r="366" spans="1:19" x14ac:dyDescent="0.25">
      <c r="A366" s="16" t="s">
        <v>731</v>
      </c>
      <c r="B366" s="17">
        <v>170820</v>
      </c>
      <c r="C366" s="18" t="s">
        <v>732</v>
      </c>
      <c r="D366" s="19">
        <v>4</v>
      </c>
      <c r="E366" s="20">
        <v>0</v>
      </c>
      <c r="F366" s="28">
        <v>4</v>
      </c>
      <c r="G366" s="20">
        <v>0</v>
      </c>
      <c r="H366" s="20">
        <v>0</v>
      </c>
      <c r="I366" s="23"/>
      <c r="J366" s="23"/>
      <c r="K366" s="17" t="s">
        <v>3192</v>
      </c>
      <c r="L366" s="17" t="s">
        <v>3193</v>
      </c>
      <c r="M366" s="17">
        <v>5.2</v>
      </c>
      <c r="N366" s="24" t="s">
        <v>2294</v>
      </c>
      <c r="O366" s="25" t="s">
        <v>2294</v>
      </c>
      <c r="P366" s="26" t="str">
        <f>HYPERLINK("http://www.ncbi.nlm.nih.gov/entrez/query.fcgi?db=gene&amp;cmd=retrieve&amp;dopt=graphics&amp;list_uids=400993","400993")</f>
        <v>400993</v>
      </c>
      <c r="Q366" s="17">
        <v>2</v>
      </c>
      <c r="R366" s="27" t="s">
        <v>3194</v>
      </c>
      <c r="S366" s="29">
        <v>1E-56</v>
      </c>
    </row>
    <row r="367" spans="1:19" x14ac:dyDescent="0.25">
      <c r="A367" s="16" t="s">
        <v>733</v>
      </c>
      <c r="B367" s="17">
        <v>156389</v>
      </c>
      <c r="C367" s="18" t="s">
        <v>734</v>
      </c>
      <c r="D367" s="19">
        <v>4</v>
      </c>
      <c r="E367" s="20">
        <v>0</v>
      </c>
      <c r="F367" s="28">
        <v>2</v>
      </c>
      <c r="G367" s="20">
        <v>1</v>
      </c>
      <c r="H367" s="28">
        <v>2</v>
      </c>
      <c r="I367" s="23"/>
      <c r="J367" s="23"/>
      <c r="K367" s="17" t="s">
        <v>3195</v>
      </c>
      <c r="L367" s="17" t="s">
        <v>3196</v>
      </c>
      <c r="M367" s="17">
        <v>4.0999999999999996</v>
      </c>
      <c r="N367" s="24" t="s">
        <v>2294</v>
      </c>
      <c r="O367" s="25" t="s">
        <v>2294</v>
      </c>
      <c r="P367" s="26" t="str">
        <f>HYPERLINK("http://www.ncbi.nlm.nih.gov/entrez/query.fcgi?db=gene&amp;cmd=retrieve&amp;dopt=graphics&amp;list_uids=63939","63939")</f>
        <v>63939</v>
      </c>
      <c r="Q367" s="17">
        <v>20</v>
      </c>
      <c r="R367" s="17" t="s">
        <v>3197</v>
      </c>
      <c r="S367" s="17"/>
    </row>
    <row r="368" spans="1:19" x14ac:dyDescent="0.25">
      <c r="A368" s="16" t="s">
        <v>735</v>
      </c>
      <c r="B368" s="17">
        <v>153824</v>
      </c>
      <c r="C368" s="18" t="s">
        <v>736</v>
      </c>
      <c r="D368" s="19">
        <v>4</v>
      </c>
      <c r="E368" s="20">
        <v>0</v>
      </c>
      <c r="F368" s="20">
        <v>0</v>
      </c>
      <c r="G368" s="28">
        <v>2</v>
      </c>
      <c r="H368" s="28">
        <v>2</v>
      </c>
      <c r="I368" s="23"/>
      <c r="J368" s="23"/>
      <c r="K368" s="17" t="s">
        <v>3198</v>
      </c>
      <c r="L368" s="17" t="s">
        <v>3199</v>
      </c>
      <c r="M368" s="17">
        <v>3.9</v>
      </c>
      <c r="N368" s="24" t="s">
        <v>2294</v>
      </c>
      <c r="O368" s="25" t="s">
        <v>2294</v>
      </c>
      <c r="P368" s="26" t="str">
        <f>HYPERLINK("http://www.ncbi.nlm.nih.gov/entrez/query.fcgi?db=gene&amp;cmd=retrieve&amp;dopt=graphics&amp;list_uids=26024","26024")</f>
        <v>26024</v>
      </c>
      <c r="Q368" s="17">
        <v>7</v>
      </c>
      <c r="R368" s="17" t="s">
        <v>3144</v>
      </c>
      <c r="S368" s="17"/>
    </row>
    <row r="369" spans="1:19" x14ac:dyDescent="0.25">
      <c r="A369" s="16" t="s">
        <v>737</v>
      </c>
      <c r="B369" s="17">
        <v>163385</v>
      </c>
      <c r="C369" s="18" t="s">
        <v>726</v>
      </c>
      <c r="D369" s="19">
        <v>4</v>
      </c>
      <c r="E369" s="28">
        <v>4</v>
      </c>
      <c r="F369" s="20">
        <v>0</v>
      </c>
      <c r="G369" s="20">
        <v>0</v>
      </c>
      <c r="H369" s="20">
        <v>0</v>
      </c>
      <c r="I369" s="23"/>
      <c r="J369" s="23"/>
      <c r="K369" s="17" t="s">
        <v>3200</v>
      </c>
      <c r="L369" s="17" t="s">
        <v>3201</v>
      </c>
      <c r="M369" s="17">
        <v>3.7</v>
      </c>
      <c r="N369" s="24" t="s">
        <v>2294</v>
      </c>
      <c r="O369" s="25" t="s">
        <v>2294</v>
      </c>
      <c r="P369" s="26" t="str">
        <f>HYPERLINK("http://www.ncbi.nlm.nih.gov/entrez/query.fcgi?db=gene&amp;cmd=retrieve&amp;dopt=graphics&amp;list_uids=6548","6548")</f>
        <v>6548</v>
      </c>
      <c r="Q369" s="17">
        <v>1</v>
      </c>
      <c r="R369" s="17" t="s">
        <v>3202</v>
      </c>
      <c r="S369" s="17"/>
    </row>
    <row r="370" spans="1:19" x14ac:dyDescent="0.25">
      <c r="A370" s="16" t="s">
        <v>738</v>
      </c>
      <c r="B370" s="17">
        <v>153566</v>
      </c>
      <c r="C370" s="18" t="s">
        <v>726</v>
      </c>
      <c r="D370" s="19">
        <v>4</v>
      </c>
      <c r="E370" s="20">
        <v>1</v>
      </c>
      <c r="F370" s="20">
        <v>1</v>
      </c>
      <c r="G370" s="20">
        <v>0</v>
      </c>
      <c r="H370" s="28">
        <v>3</v>
      </c>
      <c r="I370" s="23"/>
      <c r="J370" s="23"/>
      <c r="K370" s="17" t="s">
        <v>3203</v>
      </c>
      <c r="L370" s="17" t="s">
        <v>3204</v>
      </c>
      <c r="M370" s="17">
        <v>2.9</v>
      </c>
      <c r="N370" s="24" t="s">
        <v>2294</v>
      </c>
      <c r="O370" s="25" t="s">
        <v>2294</v>
      </c>
      <c r="P370" s="26" t="str">
        <f>HYPERLINK("http://www.ncbi.nlm.nih.gov/entrez/query.fcgi?db=gene&amp;cmd=retrieve&amp;dopt=graphics&amp;list_uids=55966","55966")</f>
        <v>55966</v>
      </c>
      <c r="Q370" s="17">
        <v>1</v>
      </c>
      <c r="R370" s="17" t="s">
        <v>3205</v>
      </c>
      <c r="S370" s="17"/>
    </row>
    <row r="371" spans="1:19" x14ac:dyDescent="0.25">
      <c r="A371" s="16" t="s">
        <v>739</v>
      </c>
      <c r="B371" s="17">
        <v>157844</v>
      </c>
      <c r="C371" s="18" t="s">
        <v>726</v>
      </c>
      <c r="D371" s="19">
        <v>4</v>
      </c>
      <c r="E371" s="20">
        <v>0</v>
      </c>
      <c r="F371" s="28">
        <v>3</v>
      </c>
      <c r="G371" s="28">
        <v>2</v>
      </c>
      <c r="H371" s="20">
        <v>1</v>
      </c>
      <c r="I371" s="23"/>
      <c r="J371" s="23"/>
      <c r="K371" s="17" t="s">
        <v>3206</v>
      </c>
      <c r="L371" s="17" t="s">
        <v>3207</v>
      </c>
      <c r="M371" s="17">
        <v>2.7</v>
      </c>
      <c r="N371" s="24" t="s">
        <v>2294</v>
      </c>
      <c r="O371" s="25" t="s">
        <v>2294</v>
      </c>
      <c r="P371" s="26" t="str">
        <f>HYPERLINK("http://www.ncbi.nlm.nih.gov/entrez/query.fcgi?db=gene&amp;cmd=retrieve&amp;dopt=graphics&amp;list_uids=57122","57122")</f>
        <v>57122</v>
      </c>
      <c r="Q371" s="17">
        <v>12</v>
      </c>
      <c r="R371" s="17" t="s">
        <v>3208</v>
      </c>
      <c r="S371" s="17"/>
    </row>
    <row r="372" spans="1:19" x14ac:dyDescent="0.25">
      <c r="A372" s="16" t="s">
        <v>740</v>
      </c>
      <c r="B372" s="17">
        <v>162821</v>
      </c>
      <c r="C372" s="18" t="s">
        <v>734</v>
      </c>
      <c r="D372" s="19">
        <v>4</v>
      </c>
      <c r="E372" s="20">
        <v>1</v>
      </c>
      <c r="F372" s="28">
        <v>2</v>
      </c>
      <c r="G372" s="28">
        <v>3</v>
      </c>
      <c r="H372" s="20">
        <v>1</v>
      </c>
      <c r="I372" s="23"/>
      <c r="J372" s="23"/>
      <c r="K372" s="17" t="s">
        <v>3209</v>
      </c>
      <c r="L372" s="17" t="s">
        <v>3210</v>
      </c>
      <c r="M372" s="17">
        <v>2.1</v>
      </c>
      <c r="N372" s="24" t="s">
        <v>2294</v>
      </c>
      <c r="O372" s="25" t="s">
        <v>2294</v>
      </c>
      <c r="P372" s="26" t="str">
        <f>HYPERLINK("http://www.ncbi.nlm.nih.gov/entrez/query.fcgi?db=gene&amp;cmd=retrieve&amp;dopt=graphics&amp;list_uids=161882","161882")</f>
        <v>161882</v>
      </c>
      <c r="Q372" s="17">
        <v>16</v>
      </c>
      <c r="R372" s="17" t="s">
        <v>3211</v>
      </c>
      <c r="S372" s="17"/>
    </row>
    <row r="373" spans="1:19" x14ac:dyDescent="0.25">
      <c r="A373" s="16" t="s">
        <v>741</v>
      </c>
      <c r="B373" s="17">
        <v>167387</v>
      </c>
      <c r="C373" s="18" t="s">
        <v>728</v>
      </c>
      <c r="D373" s="19">
        <v>4</v>
      </c>
      <c r="E373" s="20">
        <v>0</v>
      </c>
      <c r="F373" s="28">
        <v>4</v>
      </c>
      <c r="G373" s="28">
        <v>3</v>
      </c>
      <c r="H373" s="28">
        <v>3</v>
      </c>
      <c r="I373" s="23"/>
      <c r="J373" s="23"/>
      <c r="K373" s="17" t="s">
        <v>3212</v>
      </c>
      <c r="L373" s="17" t="s">
        <v>3213</v>
      </c>
      <c r="M373" s="17">
        <v>1.8</v>
      </c>
      <c r="N373" s="24" t="s">
        <v>2294</v>
      </c>
      <c r="O373" s="25" t="s">
        <v>2294</v>
      </c>
      <c r="P373" s="26" t="str">
        <f>HYPERLINK("http://www.ncbi.nlm.nih.gov/entrez/query.fcgi?db=gene&amp;cmd=retrieve&amp;dopt=graphics&amp;list_uids=3762","3762")</f>
        <v>3762</v>
      </c>
      <c r="Q373" s="17">
        <v>11</v>
      </c>
      <c r="R373" s="17" t="s">
        <v>3214</v>
      </c>
      <c r="S373" s="17"/>
    </row>
    <row r="374" spans="1:19" x14ac:dyDescent="0.25">
      <c r="A374" s="16" t="s">
        <v>742</v>
      </c>
      <c r="B374" s="17">
        <v>153437</v>
      </c>
      <c r="C374" s="18" t="s">
        <v>726</v>
      </c>
      <c r="D374" s="19">
        <v>4</v>
      </c>
      <c r="E374" s="20">
        <v>0</v>
      </c>
      <c r="F374" s="20">
        <v>1</v>
      </c>
      <c r="G374" s="20">
        <v>0</v>
      </c>
      <c r="H374" s="28">
        <v>4</v>
      </c>
      <c r="I374" s="23">
        <v>21.63123530550692</v>
      </c>
      <c r="J374" s="23">
        <v>4.0830435712988891</v>
      </c>
      <c r="K374" s="17" t="s">
        <v>3215</v>
      </c>
      <c r="L374" s="17" t="s">
        <v>3216</v>
      </c>
      <c r="M374" s="17">
        <v>1.1000000000000001</v>
      </c>
      <c r="N374" s="24" t="s">
        <v>2294</v>
      </c>
      <c r="O374" s="25" t="s">
        <v>2294</v>
      </c>
      <c r="P374" s="26" t="str">
        <f>HYPERLINK("http://www.ncbi.nlm.nih.gov/entrez/query.fcgi?db=gene&amp;cmd=retrieve&amp;dopt=graphics&amp;list_uids=116840","116840")</f>
        <v>116840</v>
      </c>
      <c r="Q374" s="17">
        <v>17</v>
      </c>
      <c r="R374" s="17" t="s">
        <v>3056</v>
      </c>
      <c r="S374" s="17"/>
    </row>
    <row r="375" spans="1:19" x14ac:dyDescent="0.25">
      <c r="A375" s="16" t="s">
        <v>743</v>
      </c>
      <c r="B375" s="17">
        <v>168246</v>
      </c>
      <c r="C375" s="18" t="s">
        <v>726</v>
      </c>
      <c r="D375" s="19">
        <v>4</v>
      </c>
      <c r="E375" s="20">
        <v>0</v>
      </c>
      <c r="F375" s="20">
        <v>0</v>
      </c>
      <c r="G375" s="28">
        <v>4</v>
      </c>
      <c r="H375" s="20">
        <v>0</v>
      </c>
      <c r="I375" s="23"/>
      <c r="J375" s="23"/>
      <c r="K375" s="17" t="s">
        <v>3217</v>
      </c>
      <c r="L375" s="17" t="s">
        <v>3218</v>
      </c>
      <c r="M375" s="17">
        <v>0.83</v>
      </c>
      <c r="N375" s="24" t="s">
        <v>2294</v>
      </c>
      <c r="O375" s="25" t="s">
        <v>2294</v>
      </c>
      <c r="P375" s="26" t="str">
        <f>HYPERLINK("http://www.ncbi.nlm.nih.gov/entrez/query.fcgi?db=gene&amp;cmd=retrieve&amp;dopt=graphics&amp;list_uids=1056","1056")</f>
        <v>1056</v>
      </c>
      <c r="Q375" s="17">
        <v>9</v>
      </c>
      <c r="R375" s="17" t="s">
        <v>2900</v>
      </c>
      <c r="S375" s="17"/>
    </row>
    <row r="376" spans="1:19" x14ac:dyDescent="0.25">
      <c r="A376" s="16" t="s">
        <v>744</v>
      </c>
      <c r="B376" s="17">
        <v>162871</v>
      </c>
      <c r="C376" s="18" t="s">
        <v>726</v>
      </c>
      <c r="D376" s="19">
        <v>4</v>
      </c>
      <c r="E376" s="20">
        <v>0</v>
      </c>
      <c r="F376" s="20">
        <v>0</v>
      </c>
      <c r="G376" s="28">
        <v>4</v>
      </c>
      <c r="H376" s="20">
        <v>0</v>
      </c>
      <c r="I376" s="23"/>
      <c r="J376" s="23"/>
      <c r="K376" s="17" t="s">
        <v>3219</v>
      </c>
      <c r="L376" s="17" t="s">
        <v>3220</v>
      </c>
      <c r="M376" s="17">
        <v>0.61</v>
      </c>
      <c r="N376" s="24" t="s">
        <v>2294</v>
      </c>
      <c r="O376" s="25" t="s">
        <v>2294</v>
      </c>
      <c r="P376" s="26" t="str">
        <f>HYPERLINK("http://www.ncbi.nlm.nih.gov/entrez/query.fcgi?db=gene&amp;cmd=retrieve&amp;dopt=graphics&amp;list_uids=1729","1729")</f>
        <v>1729</v>
      </c>
      <c r="Q376" s="17">
        <v>5</v>
      </c>
      <c r="R376" s="17" t="s">
        <v>2663</v>
      </c>
      <c r="S376" s="17"/>
    </row>
    <row r="377" spans="1:19" x14ac:dyDescent="0.25">
      <c r="A377" s="16" t="s">
        <v>745</v>
      </c>
      <c r="B377" s="17">
        <v>152679</v>
      </c>
      <c r="C377" s="18" t="s">
        <v>726</v>
      </c>
      <c r="D377" s="19">
        <v>4</v>
      </c>
      <c r="E377" s="20">
        <v>0</v>
      </c>
      <c r="F377" s="28">
        <v>4</v>
      </c>
      <c r="G377" s="20">
        <v>1</v>
      </c>
      <c r="H377" s="28">
        <v>3</v>
      </c>
      <c r="I377" s="23"/>
      <c r="J377" s="23"/>
      <c r="K377" s="17" t="s">
        <v>3221</v>
      </c>
      <c r="L377" s="17" t="s">
        <v>3222</v>
      </c>
      <c r="M377" s="17">
        <v>0.5</v>
      </c>
      <c r="N377" s="24" t="s">
        <v>2294</v>
      </c>
      <c r="O377" s="25" t="s">
        <v>2294</v>
      </c>
      <c r="P377" s="26" t="str">
        <f>HYPERLINK("http://www.ncbi.nlm.nih.gov/entrez/query.fcgi?db=gene&amp;cmd=retrieve&amp;dopt=graphics&amp;list_uids=64743","64743")</f>
        <v>64743</v>
      </c>
      <c r="Q377" s="17" t="s">
        <v>2345</v>
      </c>
      <c r="R377" s="17" t="s">
        <v>2745</v>
      </c>
      <c r="S377" s="17"/>
    </row>
    <row r="378" spans="1:19" x14ac:dyDescent="0.25">
      <c r="A378" s="16" t="s">
        <v>746</v>
      </c>
      <c r="B378" s="17">
        <v>156889</v>
      </c>
      <c r="C378" s="18" t="s">
        <v>726</v>
      </c>
      <c r="D378" s="19">
        <v>4</v>
      </c>
      <c r="E378" s="20">
        <v>0</v>
      </c>
      <c r="F378" s="20">
        <v>0</v>
      </c>
      <c r="G378" s="20">
        <v>0</v>
      </c>
      <c r="H378" s="28">
        <v>4</v>
      </c>
      <c r="I378" s="23"/>
      <c r="J378" s="23"/>
      <c r="K378" s="17" t="s">
        <v>2994</v>
      </c>
      <c r="L378" s="17" t="s">
        <v>2995</v>
      </c>
      <c r="M378" s="17">
        <v>0.23</v>
      </c>
      <c r="N378" s="24" t="s">
        <v>2294</v>
      </c>
      <c r="O378" s="25" t="s">
        <v>2294</v>
      </c>
      <c r="P378" s="26" t="str">
        <f>HYPERLINK("http://www.ncbi.nlm.nih.gov/entrez/query.fcgi?db=gene&amp;cmd=retrieve&amp;dopt=graphics&amp;list_uids=23060","23060")</f>
        <v>23060</v>
      </c>
      <c r="Q378" s="17">
        <v>15</v>
      </c>
      <c r="R378" s="27" t="s">
        <v>2996</v>
      </c>
      <c r="S378" s="17"/>
    </row>
    <row r="379" spans="1:19" x14ac:dyDescent="0.25">
      <c r="A379" s="16" t="s">
        <v>747</v>
      </c>
      <c r="B379" s="17">
        <v>163570</v>
      </c>
      <c r="C379" s="18" t="s">
        <v>726</v>
      </c>
      <c r="D379" s="19">
        <v>4</v>
      </c>
      <c r="E379" s="20">
        <v>0</v>
      </c>
      <c r="F379" s="20">
        <v>1</v>
      </c>
      <c r="G379" s="20">
        <v>0</v>
      </c>
      <c r="H379" s="28">
        <v>3</v>
      </c>
      <c r="I379" s="23"/>
      <c r="J379" s="23"/>
      <c r="K379" s="17" t="s">
        <v>3223</v>
      </c>
      <c r="L379" s="17" t="s">
        <v>3224</v>
      </c>
      <c r="M379" s="17">
        <v>0.11</v>
      </c>
      <c r="N379" s="24" t="s">
        <v>2294</v>
      </c>
      <c r="O379" s="25" t="s">
        <v>2294</v>
      </c>
      <c r="P379" s="26" t="str">
        <f>HYPERLINK("http://www.ncbi.nlm.nih.gov/entrez/query.fcgi?db=gene&amp;cmd=retrieve&amp;dopt=graphics&amp;list_uids=1822","1822")</f>
        <v>1822</v>
      </c>
      <c r="Q379" s="17">
        <v>12</v>
      </c>
      <c r="R379" s="17" t="s">
        <v>3225</v>
      </c>
      <c r="S379" s="17"/>
    </row>
    <row r="380" spans="1:19" x14ac:dyDescent="0.25">
      <c r="A380" s="16" t="s">
        <v>748</v>
      </c>
      <c r="B380" s="17">
        <v>162473</v>
      </c>
      <c r="C380" s="18" t="s">
        <v>726</v>
      </c>
      <c r="D380" s="19">
        <v>4</v>
      </c>
      <c r="E380" s="20">
        <v>0</v>
      </c>
      <c r="F380" s="20">
        <v>0</v>
      </c>
      <c r="G380" s="28">
        <v>4</v>
      </c>
      <c r="H380" s="20">
        <v>0</v>
      </c>
      <c r="I380" s="23"/>
      <c r="J380" s="23"/>
      <c r="K380" s="17" t="s">
        <v>3226</v>
      </c>
      <c r="L380" s="17" t="s">
        <v>3227</v>
      </c>
      <c r="M380" s="17">
        <v>7.9000000000000001E-2</v>
      </c>
      <c r="N380" s="24" t="s">
        <v>2294</v>
      </c>
      <c r="O380" s="25" t="s">
        <v>2294</v>
      </c>
      <c r="P380" s="26" t="str">
        <f>HYPERLINK("http://www.ncbi.nlm.nih.gov/entrez/query.fcgi?db=gene&amp;cmd=retrieve&amp;dopt=graphics&amp;list_uids=7148","7148")</f>
        <v>7148</v>
      </c>
      <c r="Q380" s="17" t="s">
        <v>2329</v>
      </c>
      <c r="R380" s="17" t="s">
        <v>2399</v>
      </c>
      <c r="S380" s="17"/>
    </row>
    <row r="381" spans="1:19" x14ac:dyDescent="0.25">
      <c r="A381" s="16" t="s">
        <v>749</v>
      </c>
      <c r="B381" s="17">
        <v>154350</v>
      </c>
      <c r="C381" s="18" t="s">
        <v>728</v>
      </c>
      <c r="D381" s="19">
        <v>4</v>
      </c>
      <c r="E381" s="20">
        <v>0</v>
      </c>
      <c r="F381" s="20">
        <v>0</v>
      </c>
      <c r="G381" s="28">
        <v>4</v>
      </c>
      <c r="H381" s="20">
        <v>0</v>
      </c>
      <c r="I381" s="23"/>
      <c r="J381" s="23"/>
      <c r="K381" s="17" t="s">
        <v>3228</v>
      </c>
      <c r="L381" s="17" t="s">
        <v>3229</v>
      </c>
      <c r="M381" s="17">
        <v>6.6000000000000003E-2</v>
      </c>
      <c r="N381" s="24" t="s">
        <v>2294</v>
      </c>
      <c r="O381" s="25" t="s">
        <v>2294</v>
      </c>
      <c r="P381" s="26" t="str">
        <f>HYPERLINK("http://www.ncbi.nlm.nih.gov/entrez/query.fcgi?db=gene&amp;cmd=retrieve&amp;dopt=graphics&amp;list_uids=23098","23098")</f>
        <v>23098</v>
      </c>
      <c r="Q381" s="17">
        <v>17</v>
      </c>
      <c r="R381" s="17" t="s">
        <v>3230</v>
      </c>
      <c r="S381" s="17"/>
    </row>
    <row r="382" spans="1:19" x14ac:dyDescent="0.25">
      <c r="A382" s="16" t="s">
        <v>750</v>
      </c>
      <c r="B382" s="17">
        <v>156840</v>
      </c>
      <c r="C382" s="18" t="s">
        <v>726</v>
      </c>
      <c r="D382" s="19">
        <v>4</v>
      </c>
      <c r="E382" s="20">
        <v>0</v>
      </c>
      <c r="F382" s="20">
        <v>0</v>
      </c>
      <c r="G382" s="28">
        <v>4</v>
      </c>
      <c r="H382" s="20">
        <v>0</v>
      </c>
      <c r="I382" s="23"/>
      <c r="J382" s="23"/>
      <c r="K382" s="17" t="s">
        <v>3231</v>
      </c>
      <c r="L382" s="17" t="s">
        <v>3232</v>
      </c>
      <c r="M382" s="17">
        <v>6.0999999999999999E-2</v>
      </c>
      <c r="N382" s="24" t="s">
        <v>2294</v>
      </c>
      <c r="O382" s="25" t="s">
        <v>2294</v>
      </c>
      <c r="P382" s="26" t="str">
        <f>HYPERLINK("http://www.ncbi.nlm.nih.gov/entrez/query.fcgi?db=gene&amp;cmd=retrieve&amp;dopt=graphics&amp;list_uids=25930","25930")</f>
        <v>25930</v>
      </c>
      <c r="Q382" s="17">
        <v>3</v>
      </c>
      <c r="R382" s="17" t="s">
        <v>3233</v>
      </c>
      <c r="S382" s="17"/>
    </row>
    <row r="383" spans="1:19" x14ac:dyDescent="0.25">
      <c r="A383" s="16" t="s">
        <v>751</v>
      </c>
      <c r="B383" s="17">
        <v>168639</v>
      </c>
      <c r="C383" s="18" t="s">
        <v>726</v>
      </c>
      <c r="D383" s="19">
        <v>4</v>
      </c>
      <c r="E383" s="20">
        <v>0</v>
      </c>
      <c r="F383" s="20">
        <v>1</v>
      </c>
      <c r="G383" s="28">
        <v>3</v>
      </c>
      <c r="H383" s="20">
        <v>1</v>
      </c>
      <c r="I383" s="23"/>
      <c r="J383" s="23"/>
      <c r="K383" s="17" t="s">
        <v>3234</v>
      </c>
      <c r="L383" s="17" t="s">
        <v>3235</v>
      </c>
      <c r="M383" s="17">
        <v>4.9000000000000002E-2</v>
      </c>
      <c r="N383" s="24" t="s">
        <v>2294</v>
      </c>
      <c r="O383" s="25" t="s">
        <v>2294</v>
      </c>
      <c r="P383" s="26" t="str">
        <f>HYPERLINK("http://www.ncbi.nlm.nih.gov/entrez/query.fcgi?db=gene&amp;cmd=retrieve&amp;dopt=graphics&amp;list_uids=284355","284355")</f>
        <v>284355</v>
      </c>
      <c r="Q383" s="17">
        <v>19</v>
      </c>
      <c r="R383" s="17" t="s">
        <v>2405</v>
      </c>
      <c r="S383" s="17"/>
    </row>
    <row r="384" spans="1:19" x14ac:dyDescent="0.25">
      <c r="A384" s="16" t="s">
        <v>752</v>
      </c>
      <c r="B384" s="17">
        <v>169308</v>
      </c>
      <c r="C384" s="18" t="s">
        <v>728</v>
      </c>
      <c r="D384" s="19">
        <v>4</v>
      </c>
      <c r="E384" s="20">
        <v>0</v>
      </c>
      <c r="F384" s="28">
        <v>2</v>
      </c>
      <c r="G384" s="20">
        <v>1</v>
      </c>
      <c r="H384" s="20">
        <v>1</v>
      </c>
      <c r="I384" s="23"/>
      <c r="J384" s="23"/>
      <c r="K384" s="17" t="s">
        <v>3236</v>
      </c>
      <c r="L384" s="17" t="s">
        <v>3237</v>
      </c>
      <c r="M384" s="17">
        <v>2.5999999999999999E-2</v>
      </c>
      <c r="N384" s="24" t="s">
        <v>2294</v>
      </c>
      <c r="O384" s="25" t="s">
        <v>2294</v>
      </c>
      <c r="P384" s="26" t="str">
        <f>HYPERLINK("http://www.ncbi.nlm.nih.gov/entrez/query.fcgi?db=gene&amp;cmd=retrieve&amp;dopt=graphics&amp;list_uids=151651","151651")</f>
        <v>151651</v>
      </c>
      <c r="Q384" s="17">
        <v>3</v>
      </c>
      <c r="R384" s="17" t="s">
        <v>3238</v>
      </c>
      <c r="S384" s="17"/>
    </row>
    <row r="385" spans="1:19" x14ac:dyDescent="0.25">
      <c r="A385" s="16" t="s">
        <v>753</v>
      </c>
      <c r="B385" s="17">
        <v>170009</v>
      </c>
      <c r="C385" s="18" t="s">
        <v>726</v>
      </c>
      <c r="D385" s="19">
        <v>4</v>
      </c>
      <c r="E385" s="20">
        <v>0</v>
      </c>
      <c r="F385" s="20">
        <v>0</v>
      </c>
      <c r="G385" s="28">
        <v>4</v>
      </c>
      <c r="H385" s="20">
        <v>1</v>
      </c>
      <c r="I385" s="23"/>
      <c r="J385" s="23"/>
      <c r="K385" s="17" t="s">
        <v>3239</v>
      </c>
      <c r="L385" s="17" t="s">
        <v>3240</v>
      </c>
      <c r="M385" s="17">
        <v>8.9999999999999993E-3</v>
      </c>
      <c r="N385" s="24" t="s">
        <v>2294</v>
      </c>
      <c r="O385" s="25" t="s">
        <v>2294</v>
      </c>
      <c r="P385" s="26" t="str">
        <f>HYPERLINK("http://www.ncbi.nlm.nih.gov/entrez/query.fcgi?db=gene&amp;cmd=retrieve&amp;dopt=graphics&amp;list_uids=6249","6249")</f>
        <v>6249</v>
      </c>
      <c r="Q385" s="17">
        <v>12</v>
      </c>
      <c r="R385" s="17" t="s">
        <v>3241</v>
      </c>
      <c r="S385" s="17"/>
    </row>
    <row r="386" spans="1:19" x14ac:dyDescent="0.25">
      <c r="A386" s="16" t="s">
        <v>754</v>
      </c>
      <c r="B386" s="17">
        <v>156322</v>
      </c>
      <c r="C386" s="18" t="s">
        <v>755</v>
      </c>
      <c r="D386" s="19">
        <v>4</v>
      </c>
      <c r="E386" s="20">
        <v>0</v>
      </c>
      <c r="F386" s="28">
        <v>3</v>
      </c>
      <c r="G386" s="20">
        <v>0</v>
      </c>
      <c r="H386" s="20">
        <v>1</v>
      </c>
      <c r="I386" s="23"/>
      <c r="J386" s="23"/>
      <c r="K386" s="17" t="s">
        <v>3242</v>
      </c>
      <c r="L386" s="17" t="s">
        <v>3243</v>
      </c>
      <c r="M386" s="17">
        <v>7.0000000000000001E-3</v>
      </c>
      <c r="N386" s="24" t="s">
        <v>2294</v>
      </c>
      <c r="O386" s="25" t="s">
        <v>2294</v>
      </c>
      <c r="P386" s="26" t="str">
        <f>HYPERLINK("http://www.ncbi.nlm.nih.gov/entrez/query.fcgi?db=gene&amp;cmd=retrieve&amp;dopt=graphics&amp;list_uids=5493","5493")</f>
        <v>5493</v>
      </c>
      <c r="Q386" s="17">
        <v>16</v>
      </c>
      <c r="R386" s="17" t="s">
        <v>2551</v>
      </c>
      <c r="S386" s="17"/>
    </row>
    <row r="387" spans="1:19" x14ac:dyDescent="0.25">
      <c r="A387" s="16" t="s">
        <v>756</v>
      </c>
      <c r="B387" s="17">
        <v>159012</v>
      </c>
      <c r="C387" s="18" t="s">
        <v>726</v>
      </c>
      <c r="D387" s="19">
        <v>4</v>
      </c>
      <c r="E387" s="20">
        <v>0</v>
      </c>
      <c r="F387" s="28">
        <v>2</v>
      </c>
      <c r="G387" s="20">
        <v>0</v>
      </c>
      <c r="H387" s="28">
        <v>3</v>
      </c>
      <c r="I387" s="23">
        <v>5.0763261696611588</v>
      </c>
      <c r="J387" s="23">
        <v>2.9989899170322656</v>
      </c>
      <c r="K387" s="17" t="s">
        <v>3244</v>
      </c>
      <c r="L387" s="17" t="s">
        <v>3245</v>
      </c>
      <c r="M387" s="17">
        <v>4.0000000000000001E-3</v>
      </c>
      <c r="N387" s="24" t="s">
        <v>2294</v>
      </c>
      <c r="O387" s="25" t="s">
        <v>2294</v>
      </c>
      <c r="P387" s="26" t="str">
        <f>HYPERLINK("http://www.ncbi.nlm.nih.gov/entrez/query.fcgi?db=gene&amp;cmd=retrieve&amp;dopt=graphics&amp;list_uids=158297","158297")</f>
        <v>158297</v>
      </c>
      <c r="Q387" s="17">
        <v>9</v>
      </c>
      <c r="R387" s="17" t="s">
        <v>3246</v>
      </c>
      <c r="S387" s="17"/>
    </row>
    <row r="388" spans="1:19" x14ac:dyDescent="0.25">
      <c r="A388" s="16" t="s">
        <v>757</v>
      </c>
      <c r="B388" s="17">
        <v>168972</v>
      </c>
      <c r="C388" s="18" t="s">
        <v>726</v>
      </c>
      <c r="D388" s="19">
        <v>4</v>
      </c>
      <c r="E388" s="28">
        <v>4</v>
      </c>
      <c r="F388" s="20">
        <v>0</v>
      </c>
      <c r="G388" s="20">
        <v>0</v>
      </c>
      <c r="H388" s="20">
        <v>0</v>
      </c>
      <c r="I388" s="23"/>
      <c r="J388" s="23"/>
      <c r="K388" s="17" t="s">
        <v>3247</v>
      </c>
      <c r="L388" s="17" t="s">
        <v>3248</v>
      </c>
      <c r="M388" s="17">
        <v>2E-3</v>
      </c>
      <c r="N388" s="24" t="s">
        <v>2294</v>
      </c>
      <c r="O388" s="25" t="s">
        <v>2294</v>
      </c>
      <c r="P388" s="26" t="str">
        <f>HYPERLINK("http://www.ncbi.nlm.nih.gov/entrez/query.fcgi?db=gene&amp;cmd=retrieve&amp;dopt=graphics&amp;list_uids=80070","80070")</f>
        <v>80070</v>
      </c>
      <c r="Q388" s="17">
        <v>12</v>
      </c>
      <c r="R388" s="17" t="s">
        <v>3249</v>
      </c>
      <c r="S388" s="17"/>
    </row>
    <row r="389" spans="1:19" x14ac:dyDescent="0.25">
      <c r="A389" s="16" t="s">
        <v>758</v>
      </c>
      <c r="B389" s="17">
        <v>171191</v>
      </c>
      <c r="C389" s="18" t="s">
        <v>759</v>
      </c>
      <c r="D389" s="19">
        <v>4</v>
      </c>
      <c r="E389" s="28">
        <v>4</v>
      </c>
      <c r="F389" s="20">
        <v>0</v>
      </c>
      <c r="G389" s="20">
        <v>0</v>
      </c>
      <c r="H389" s="20">
        <v>0</v>
      </c>
      <c r="I389" s="23"/>
      <c r="J389" s="23"/>
      <c r="K389" s="17" t="s">
        <v>3250</v>
      </c>
      <c r="L389" s="17" t="s">
        <v>3251</v>
      </c>
      <c r="M389" s="17">
        <v>1E-3</v>
      </c>
      <c r="N389" s="24" t="s">
        <v>2294</v>
      </c>
      <c r="O389" s="25" t="s">
        <v>2298</v>
      </c>
      <c r="P389" s="26" t="str">
        <f>HYPERLINK("http://www.ncbi.nlm.nih.gov/entrez/query.fcgi?db=gene&amp;cmd=retrieve&amp;dopt=graphics&amp;list_uids=347862","347862")</f>
        <v>347862</v>
      </c>
      <c r="Q389" s="17">
        <v>11</v>
      </c>
      <c r="R389" s="17" t="s">
        <v>3252</v>
      </c>
      <c r="S389" s="17"/>
    </row>
    <row r="390" spans="1:19" x14ac:dyDescent="0.25">
      <c r="A390" s="16" t="s">
        <v>760</v>
      </c>
      <c r="B390" s="17">
        <v>154226</v>
      </c>
      <c r="C390" s="18" t="s">
        <v>761</v>
      </c>
      <c r="D390" s="19">
        <v>4</v>
      </c>
      <c r="E390" s="28">
        <v>4</v>
      </c>
      <c r="F390" s="20">
        <v>0</v>
      </c>
      <c r="G390" s="20">
        <v>0</v>
      </c>
      <c r="H390" s="20">
        <v>0</v>
      </c>
      <c r="I390" s="23"/>
      <c r="J390" s="23"/>
      <c r="K390" s="17" t="s">
        <v>3253</v>
      </c>
      <c r="L390" s="17" t="s">
        <v>3254</v>
      </c>
      <c r="M390" s="17">
        <v>1E-3</v>
      </c>
      <c r="N390" s="24" t="s">
        <v>2294</v>
      </c>
      <c r="O390" s="25" t="s">
        <v>2294</v>
      </c>
      <c r="P390" s="26" t="str">
        <f>HYPERLINK("http://www.ncbi.nlm.nih.gov/entrez/query.fcgi?db=gene&amp;cmd=retrieve&amp;dopt=graphics&amp;list_uids=51806","51806")</f>
        <v>51806</v>
      </c>
      <c r="Q390" s="17">
        <v>10</v>
      </c>
      <c r="R390" s="17" t="s">
        <v>3255</v>
      </c>
      <c r="S390" s="17"/>
    </row>
    <row r="391" spans="1:19" x14ac:dyDescent="0.25">
      <c r="A391" s="16" t="s">
        <v>762</v>
      </c>
      <c r="B391" s="17">
        <v>161168</v>
      </c>
      <c r="C391" s="18" t="s">
        <v>726</v>
      </c>
      <c r="D391" s="19">
        <v>4</v>
      </c>
      <c r="E391" s="20">
        <v>0</v>
      </c>
      <c r="F391" s="20">
        <v>0</v>
      </c>
      <c r="G391" s="28">
        <v>3</v>
      </c>
      <c r="H391" s="28">
        <v>4</v>
      </c>
      <c r="I391" s="23"/>
      <c r="J391" s="23"/>
      <c r="K391" s="17" t="s">
        <v>3256</v>
      </c>
      <c r="L391" s="17" t="s">
        <v>3257</v>
      </c>
      <c r="M391" s="29">
        <v>6.9999999999999999E-4</v>
      </c>
      <c r="N391" s="24" t="s">
        <v>2294</v>
      </c>
      <c r="O391" s="25" t="s">
        <v>2298</v>
      </c>
      <c r="P391" s="26" t="str">
        <f>HYPERLINK("http://www.ncbi.nlm.nih.gov/entrez/query.fcgi?db=gene&amp;cmd=retrieve&amp;dopt=graphics&amp;list_uids=219557","219557")</f>
        <v>219557</v>
      </c>
      <c r="Q391" s="17">
        <v>7</v>
      </c>
      <c r="R391" s="17" t="s">
        <v>3258</v>
      </c>
      <c r="S391" s="17"/>
    </row>
    <row r="392" spans="1:19" x14ac:dyDescent="0.25">
      <c r="A392" s="16" t="s">
        <v>763</v>
      </c>
      <c r="B392" s="17">
        <v>157896</v>
      </c>
      <c r="C392" s="18" t="s">
        <v>764</v>
      </c>
      <c r="D392" s="19">
        <v>4</v>
      </c>
      <c r="E392" s="20">
        <v>1</v>
      </c>
      <c r="F392" s="28">
        <v>4</v>
      </c>
      <c r="G392" s="20">
        <v>0</v>
      </c>
      <c r="H392" s="20">
        <v>0</v>
      </c>
      <c r="I392" s="23"/>
      <c r="J392" s="23"/>
      <c r="K392" s="17" t="s">
        <v>3259</v>
      </c>
      <c r="L392" s="17" t="s">
        <v>3260</v>
      </c>
      <c r="M392" s="29">
        <v>4.0000000000000002E-4</v>
      </c>
      <c r="N392" s="24" t="s">
        <v>2294</v>
      </c>
      <c r="O392" s="25" t="s">
        <v>2294</v>
      </c>
      <c r="P392" s="26" t="str">
        <f>HYPERLINK("http://www.ncbi.nlm.nih.gov/entrez/query.fcgi?db=gene&amp;cmd=retrieve&amp;dopt=graphics&amp;list_uids=26289","26289")</f>
        <v>26289</v>
      </c>
      <c r="Q392" s="17">
        <v>1</v>
      </c>
      <c r="R392" s="17" t="s">
        <v>3261</v>
      </c>
      <c r="S392" s="17"/>
    </row>
    <row r="393" spans="1:19" x14ac:dyDescent="0.25">
      <c r="A393" s="16" t="s">
        <v>765</v>
      </c>
      <c r="B393" s="17">
        <v>159895</v>
      </c>
      <c r="C393" s="18" t="s">
        <v>766</v>
      </c>
      <c r="D393" s="19">
        <v>4</v>
      </c>
      <c r="E393" s="20">
        <v>0</v>
      </c>
      <c r="F393" s="28">
        <v>4</v>
      </c>
      <c r="G393" s="20">
        <v>0</v>
      </c>
      <c r="H393" s="20">
        <v>0</v>
      </c>
      <c r="I393" s="23"/>
      <c r="J393" s="23"/>
      <c r="K393" s="17" t="s">
        <v>3262</v>
      </c>
      <c r="L393" s="17" t="s">
        <v>3263</v>
      </c>
      <c r="M393" s="29">
        <v>6.9999999999999997E-7</v>
      </c>
      <c r="N393" s="24" t="s">
        <v>2294</v>
      </c>
      <c r="O393" s="25" t="s">
        <v>2298</v>
      </c>
      <c r="P393" s="26" t="str">
        <f>HYPERLINK("http://www.ncbi.nlm.nih.gov/entrez/query.fcgi?db=gene&amp;cmd=retrieve&amp;dopt=graphics&amp;list_uids=51593","51593")</f>
        <v>51593</v>
      </c>
      <c r="Q393" s="17">
        <v>7</v>
      </c>
      <c r="R393" s="17" t="s">
        <v>3264</v>
      </c>
      <c r="S393" s="29">
        <v>1.9999999999999999E-11</v>
      </c>
    </row>
    <row r="394" spans="1:19" x14ac:dyDescent="0.25">
      <c r="A394" s="16" t="s">
        <v>767</v>
      </c>
      <c r="B394" s="17">
        <v>155590</v>
      </c>
      <c r="C394" s="18" t="s">
        <v>768</v>
      </c>
      <c r="D394" s="19">
        <v>4</v>
      </c>
      <c r="E394" s="28">
        <v>4</v>
      </c>
      <c r="F394" s="20">
        <v>0</v>
      </c>
      <c r="G394" s="20">
        <v>0</v>
      </c>
      <c r="H394" s="20">
        <v>0</v>
      </c>
      <c r="I394" s="23"/>
      <c r="J394" s="23"/>
      <c r="K394" s="17" t="s">
        <v>3265</v>
      </c>
      <c r="L394" s="17" t="s">
        <v>3266</v>
      </c>
      <c r="M394" s="29">
        <v>2.9999999999999999E-7</v>
      </c>
      <c r="N394" s="24" t="s">
        <v>2294</v>
      </c>
      <c r="O394" s="25" t="s">
        <v>2294</v>
      </c>
      <c r="P394" s="26" t="str">
        <f>HYPERLINK("http://www.ncbi.nlm.nih.gov/entrez/query.fcgi?db=gene&amp;cmd=retrieve&amp;dopt=graphics&amp;list_uids=51102","51102")</f>
        <v>51102</v>
      </c>
      <c r="Q394" s="17">
        <v>1</v>
      </c>
      <c r="R394" s="17" t="s">
        <v>3267</v>
      </c>
      <c r="S394" s="29">
        <v>5.0000000000000002E-11</v>
      </c>
    </row>
    <row r="395" spans="1:19" x14ac:dyDescent="0.25">
      <c r="A395" s="16" t="s">
        <v>769</v>
      </c>
      <c r="B395" s="17">
        <v>166278</v>
      </c>
      <c r="C395" s="18" t="s">
        <v>770</v>
      </c>
      <c r="D395" s="19">
        <v>4</v>
      </c>
      <c r="E395" s="20">
        <v>0</v>
      </c>
      <c r="F395" s="28">
        <v>4</v>
      </c>
      <c r="G395" s="20">
        <v>1</v>
      </c>
      <c r="H395" s="20">
        <v>0</v>
      </c>
      <c r="I395" s="23"/>
      <c r="J395" s="23"/>
      <c r="K395" s="17" t="s">
        <v>3268</v>
      </c>
      <c r="L395" s="17" t="s">
        <v>3269</v>
      </c>
      <c r="M395" s="29">
        <v>1.9999999999999999E-7</v>
      </c>
      <c r="N395" s="24" t="s">
        <v>2294</v>
      </c>
      <c r="O395" s="25" t="s">
        <v>2294</v>
      </c>
      <c r="P395" s="26" t="str">
        <f>HYPERLINK("http://www.ncbi.nlm.nih.gov/entrez/query.fcgi?db=gene&amp;cmd=retrieve&amp;dopt=graphics&amp;list_uids=387740","387740")</f>
        <v>387740</v>
      </c>
      <c r="Q395" s="17">
        <v>11</v>
      </c>
      <c r="R395" s="27" t="s">
        <v>3270</v>
      </c>
      <c r="S395" s="17"/>
    </row>
    <row r="396" spans="1:19" x14ac:dyDescent="0.25">
      <c r="A396" s="16" t="s">
        <v>771</v>
      </c>
      <c r="B396" s="17">
        <v>156010</v>
      </c>
      <c r="C396" s="18" t="s">
        <v>772</v>
      </c>
      <c r="D396" s="19">
        <v>4</v>
      </c>
      <c r="E396" s="28">
        <v>2</v>
      </c>
      <c r="F396" s="20">
        <v>0</v>
      </c>
      <c r="G396" s="28">
        <v>3</v>
      </c>
      <c r="H396" s="20">
        <v>0</v>
      </c>
      <c r="I396" s="23">
        <v>1.0427283644987051</v>
      </c>
      <c r="J396" s="23">
        <v>0.64865697819766133</v>
      </c>
      <c r="K396" s="17" t="s">
        <v>3271</v>
      </c>
      <c r="L396" s="17" t="s">
        <v>3272</v>
      </c>
      <c r="M396" s="29">
        <v>9.9999999999999995E-8</v>
      </c>
      <c r="N396" s="24" t="s">
        <v>2294</v>
      </c>
      <c r="O396" s="25" t="s">
        <v>2298</v>
      </c>
      <c r="P396" s="26" t="str">
        <f>HYPERLINK("http://www.ncbi.nlm.nih.gov/entrez/query.fcgi?db=gene&amp;cmd=retrieve&amp;dopt=graphics&amp;list_uids=6992","6992")</f>
        <v>6992</v>
      </c>
      <c r="Q396" s="17" t="s">
        <v>2329</v>
      </c>
      <c r="R396" s="17" t="s">
        <v>2399</v>
      </c>
      <c r="S396" s="17"/>
    </row>
    <row r="397" spans="1:19" x14ac:dyDescent="0.25">
      <c r="A397" s="16" t="s">
        <v>773</v>
      </c>
      <c r="B397" s="17">
        <v>158033</v>
      </c>
      <c r="C397" s="18" t="s">
        <v>728</v>
      </c>
      <c r="D397" s="19">
        <v>4</v>
      </c>
      <c r="E397" s="20">
        <v>0</v>
      </c>
      <c r="F397" s="20">
        <v>0</v>
      </c>
      <c r="G397" s="28">
        <v>4</v>
      </c>
      <c r="H397" s="20">
        <v>0</v>
      </c>
      <c r="I397" s="23"/>
      <c r="J397" s="23"/>
      <c r="K397" s="17" t="s">
        <v>3273</v>
      </c>
      <c r="L397" s="17" t="s">
        <v>3274</v>
      </c>
      <c r="M397" s="29">
        <v>4.0000000000000001E-10</v>
      </c>
      <c r="N397" s="24" t="s">
        <v>2294</v>
      </c>
      <c r="O397" s="25" t="s">
        <v>2294</v>
      </c>
      <c r="P397" s="26" t="str">
        <f>HYPERLINK("http://www.ncbi.nlm.nih.gov/entrez/query.fcgi?db=gene&amp;cmd=retrieve&amp;dopt=graphics&amp;list_uids=4629","4629")</f>
        <v>4629</v>
      </c>
      <c r="Q397" s="17">
        <v>16</v>
      </c>
      <c r="R397" s="17" t="s">
        <v>3275</v>
      </c>
      <c r="S397" s="17"/>
    </row>
    <row r="398" spans="1:19" x14ac:dyDescent="0.25">
      <c r="A398" s="16" t="s">
        <v>774</v>
      </c>
      <c r="B398" s="17">
        <v>170794</v>
      </c>
      <c r="C398" s="18" t="s">
        <v>775</v>
      </c>
      <c r="D398" s="19">
        <v>4</v>
      </c>
      <c r="E398" s="28">
        <v>4</v>
      </c>
      <c r="F398" s="20">
        <v>0</v>
      </c>
      <c r="G398" s="20">
        <v>1</v>
      </c>
      <c r="H398" s="20">
        <v>0</v>
      </c>
      <c r="I398" s="23"/>
      <c r="J398" s="23"/>
      <c r="K398" s="17" t="s">
        <v>3276</v>
      </c>
      <c r="L398" s="17" t="s">
        <v>3277</v>
      </c>
      <c r="M398" s="29">
        <v>3E-11</v>
      </c>
      <c r="N398" s="24" t="s">
        <v>2294</v>
      </c>
      <c r="O398" s="25" t="s">
        <v>2294</v>
      </c>
      <c r="P398" s="26" t="str">
        <f>HYPERLINK("http://www.ncbi.nlm.nih.gov/entrez/query.fcgi?db=gene&amp;cmd=retrieve&amp;dopt=graphics&amp;list_uids=7295","7295")</f>
        <v>7295</v>
      </c>
      <c r="Q398" s="17">
        <v>9</v>
      </c>
      <c r="R398" s="17" t="s">
        <v>2452</v>
      </c>
      <c r="S398" s="29">
        <v>1E-14</v>
      </c>
    </row>
    <row r="399" spans="1:19" x14ac:dyDescent="0.25">
      <c r="A399" s="16" t="s">
        <v>776</v>
      </c>
      <c r="B399" s="17">
        <v>168616</v>
      </c>
      <c r="C399" s="18" t="s">
        <v>777</v>
      </c>
      <c r="D399" s="19">
        <v>4</v>
      </c>
      <c r="E399" s="28">
        <v>4</v>
      </c>
      <c r="F399" s="20">
        <v>0</v>
      </c>
      <c r="G399" s="20">
        <v>0</v>
      </c>
      <c r="H399" s="20">
        <v>0</v>
      </c>
      <c r="I399" s="23"/>
      <c r="J399" s="23"/>
      <c r="K399" s="17" t="s">
        <v>3278</v>
      </c>
      <c r="L399" s="17" t="s">
        <v>3279</v>
      </c>
      <c r="M399" s="29">
        <v>9.9999999999999994E-12</v>
      </c>
      <c r="N399" s="24" t="s">
        <v>2298</v>
      </c>
      <c r="O399" s="25" t="s">
        <v>2294</v>
      </c>
      <c r="P399" s="26" t="str">
        <f>HYPERLINK("http://www.ncbi.nlm.nih.gov/entrez/query.fcgi?db=gene&amp;cmd=retrieve&amp;dopt=graphics&amp;list_uids=23513","23513")</f>
        <v>23513</v>
      </c>
      <c r="Q399" s="17">
        <v>8</v>
      </c>
      <c r="R399" s="17" t="s">
        <v>3107</v>
      </c>
      <c r="S399" s="17"/>
    </row>
    <row r="400" spans="1:19" x14ac:dyDescent="0.25">
      <c r="A400" s="16" t="s">
        <v>778</v>
      </c>
      <c r="B400" s="17">
        <v>166723</v>
      </c>
      <c r="C400" s="18" t="s">
        <v>779</v>
      </c>
      <c r="D400" s="19">
        <v>4</v>
      </c>
      <c r="E400" s="28">
        <v>4</v>
      </c>
      <c r="F400" s="20">
        <v>0</v>
      </c>
      <c r="G400" s="20">
        <v>0</v>
      </c>
      <c r="H400" s="20">
        <v>0</v>
      </c>
      <c r="I400" s="23">
        <v>-12.932080363111714</v>
      </c>
      <c r="J400" s="23">
        <v>13.421468900535217</v>
      </c>
      <c r="K400" s="17" t="s">
        <v>3280</v>
      </c>
      <c r="L400" s="17" t="s">
        <v>3281</v>
      </c>
      <c r="M400" s="29">
        <v>2.9999999999999998E-13</v>
      </c>
      <c r="N400" s="24" t="s">
        <v>2298</v>
      </c>
      <c r="O400" s="25" t="s">
        <v>2294</v>
      </c>
      <c r="P400" s="26" t="str">
        <f>HYPERLINK("http://www.ncbi.nlm.nih.gov/entrez/query.fcgi?db=gene&amp;cmd=retrieve&amp;dopt=graphics&amp;list_uids=23243","23243")</f>
        <v>23243</v>
      </c>
      <c r="Q400" s="17">
        <v>3</v>
      </c>
      <c r="R400" s="27" t="s">
        <v>3282</v>
      </c>
      <c r="S400" s="29">
        <v>9.9999999999999992E-25</v>
      </c>
    </row>
    <row r="401" spans="1:19" x14ac:dyDescent="0.25">
      <c r="A401" s="16" t="s">
        <v>780</v>
      </c>
      <c r="B401" s="17">
        <v>169971</v>
      </c>
      <c r="C401" s="18" t="s">
        <v>781</v>
      </c>
      <c r="D401" s="19">
        <v>4</v>
      </c>
      <c r="E401" s="28">
        <v>2</v>
      </c>
      <c r="F401" s="28">
        <v>3</v>
      </c>
      <c r="G401" s="28">
        <v>3</v>
      </c>
      <c r="H401" s="28">
        <v>2</v>
      </c>
      <c r="I401" s="23"/>
      <c r="J401" s="23"/>
      <c r="K401" s="17" t="s">
        <v>2895</v>
      </c>
      <c r="L401" s="17" t="s">
        <v>3283</v>
      </c>
      <c r="M401" s="29">
        <v>7.9999999999999998E-16</v>
      </c>
      <c r="N401" s="24" t="s">
        <v>2294</v>
      </c>
      <c r="O401" s="25" t="s">
        <v>2294</v>
      </c>
      <c r="P401" s="26" t="str">
        <f>HYPERLINK("http://www.ncbi.nlm.nih.gov/entrez/query.fcgi?db=gene&amp;cmd=retrieve&amp;dopt=graphics&amp;list_uids=83657","83657")</f>
        <v>83657</v>
      </c>
      <c r="Q401" s="17">
        <v>16</v>
      </c>
      <c r="R401" s="17" t="s">
        <v>2897</v>
      </c>
      <c r="S401" s="17"/>
    </row>
    <row r="402" spans="1:19" x14ac:dyDescent="0.25">
      <c r="A402" s="16" t="s">
        <v>782</v>
      </c>
      <c r="B402" s="17">
        <v>168625</v>
      </c>
      <c r="C402" s="18" t="s">
        <v>783</v>
      </c>
      <c r="D402" s="19">
        <v>4</v>
      </c>
      <c r="E402" s="28">
        <v>4</v>
      </c>
      <c r="F402" s="20">
        <v>0</v>
      </c>
      <c r="G402" s="20">
        <v>0</v>
      </c>
      <c r="H402" s="20">
        <v>0</v>
      </c>
      <c r="I402" s="23"/>
      <c r="J402" s="23"/>
      <c r="K402" s="17" t="s">
        <v>3284</v>
      </c>
      <c r="L402" s="17" t="s">
        <v>3285</v>
      </c>
      <c r="M402" s="29">
        <v>9.9999999999999998E-17</v>
      </c>
      <c r="N402" s="24" t="s">
        <v>2294</v>
      </c>
      <c r="O402" s="25" t="s">
        <v>2294</v>
      </c>
      <c r="P402" s="26" t="str">
        <f>HYPERLINK("http://www.ncbi.nlm.nih.gov/entrez/query.fcgi?db=gene&amp;cmd=retrieve&amp;dopt=graphics&amp;list_uids=402569","402569")</f>
        <v>402569</v>
      </c>
      <c r="Q402" s="17">
        <v>7</v>
      </c>
      <c r="R402" s="17" t="s">
        <v>2314</v>
      </c>
      <c r="S402" s="29">
        <v>7.0000000000000001E-15</v>
      </c>
    </row>
    <row r="403" spans="1:19" x14ac:dyDescent="0.25">
      <c r="A403" s="16" t="s">
        <v>784</v>
      </c>
      <c r="B403" s="17">
        <v>152894</v>
      </c>
      <c r="C403" s="18" t="s">
        <v>785</v>
      </c>
      <c r="D403" s="19">
        <v>4</v>
      </c>
      <c r="E403" s="20">
        <v>0</v>
      </c>
      <c r="F403" s="28">
        <v>4</v>
      </c>
      <c r="G403" s="28">
        <v>3</v>
      </c>
      <c r="H403" s="20">
        <v>0</v>
      </c>
      <c r="I403" s="23">
        <v>-11.037209044659633</v>
      </c>
      <c r="J403" s="23">
        <v>18.383649046654828</v>
      </c>
      <c r="K403" s="17" t="s">
        <v>3286</v>
      </c>
      <c r="L403" s="17" t="s">
        <v>3287</v>
      </c>
      <c r="M403" s="29">
        <v>2.0000000000000001E-18</v>
      </c>
      <c r="N403" s="24" t="s">
        <v>2298</v>
      </c>
      <c r="O403" s="25" t="s">
        <v>2298</v>
      </c>
      <c r="P403" s="26" t="str">
        <f>HYPERLINK("http://www.ncbi.nlm.nih.gov/entrez/query.fcgi?db=gene&amp;cmd=retrieve&amp;dopt=graphics&amp;list_uids=23145","23145")</f>
        <v>23145</v>
      </c>
      <c r="Q403" s="17">
        <v>7</v>
      </c>
      <c r="R403" s="27" t="s">
        <v>3288</v>
      </c>
      <c r="S403" s="17"/>
    </row>
    <row r="404" spans="1:19" x14ac:dyDescent="0.25">
      <c r="A404" s="16" t="s">
        <v>786</v>
      </c>
      <c r="B404" s="17">
        <v>164130</v>
      </c>
      <c r="C404" s="18" t="s">
        <v>787</v>
      </c>
      <c r="D404" s="19">
        <v>4</v>
      </c>
      <c r="E404" s="28">
        <v>4</v>
      </c>
      <c r="F404" s="20">
        <v>0</v>
      </c>
      <c r="G404" s="20">
        <v>0</v>
      </c>
      <c r="H404" s="20">
        <v>0</v>
      </c>
      <c r="I404" s="23"/>
      <c r="J404" s="23"/>
      <c r="K404" s="17" t="s">
        <v>3289</v>
      </c>
      <c r="L404" s="17" t="s">
        <v>3290</v>
      </c>
      <c r="M404" s="29">
        <v>9.9999999999999998E-20</v>
      </c>
      <c r="N404" s="24" t="s">
        <v>2298</v>
      </c>
      <c r="O404" s="25" t="s">
        <v>2298</v>
      </c>
      <c r="P404" s="26" t="str">
        <f>HYPERLINK("http://www.ncbi.nlm.nih.gov/entrez/query.fcgi?db=gene&amp;cmd=retrieve&amp;dopt=graphics&amp;list_uids=255252","255252")</f>
        <v>255252</v>
      </c>
      <c r="Q404" s="17">
        <v>15</v>
      </c>
      <c r="R404" s="17" t="s">
        <v>3291</v>
      </c>
      <c r="S404" s="29">
        <v>7.0000000000000003E-38</v>
      </c>
    </row>
    <row r="405" spans="1:19" x14ac:dyDescent="0.25">
      <c r="A405" s="16" t="s">
        <v>788</v>
      </c>
      <c r="B405" s="17">
        <v>158455</v>
      </c>
      <c r="C405" s="18" t="s">
        <v>789</v>
      </c>
      <c r="D405" s="19">
        <v>4</v>
      </c>
      <c r="E405" s="28">
        <v>4</v>
      </c>
      <c r="F405" s="20">
        <v>0</v>
      </c>
      <c r="G405" s="20">
        <v>0</v>
      </c>
      <c r="H405" s="20">
        <v>0</v>
      </c>
      <c r="I405" s="23"/>
      <c r="J405" s="23"/>
      <c r="K405" s="17" t="s">
        <v>3292</v>
      </c>
      <c r="L405" s="17" t="s">
        <v>3293</v>
      </c>
      <c r="M405" s="29">
        <v>1.9999999999999999E-20</v>
      </c>
      <c r="N405" s="24" t="s">
        <v>2294</v>
      </c>
      <c r="O405" s="25" t="s">
        <v>2294</v>
      </c>
      <c r="P405" s="26" t="str">
        <f>HYPERLINK("http://www.ncbi.nlm.nih.gov/entrez/query.fcgi?db=gene&amp;cmd=retrieve&amp;dopt=graphics&amp;list_uids=6885","6885")</f>
        <v>6885</v>
      </c>
      <c r="Q405" s="17" t="s">
        <v>2414</v>
      </c>
      <c r="R405" s="17" t="s">
        <v>3294</v>
      </c>
      <c r="S405" s="29">
        <v>4.9999999999999996E-25</v>
      </c>
    </row>
    <row r="406" spans="1:19" x14ac:dyDescent="0.25">
      <c r="A406" s="16" t="s">
        <v>790</v>
      </c>
      <c r="B406" s="17">
        <v>152547</v>
      </c>
      <c r="C406" s="18" t="s">
        <v>791</v>
      </c>
      <c r="D406" s="19">
        <v>4</v>
      </c>
      <c r="E406" s="28">
        <v>3</v>
      </c>
      <c r="F406" s="28">
        <v>2</v>
      </c>
      <c r="G406" s="20">
        <v>1</v>
      </c>
      <c r="H406" s="20">
        <v>1</v>
      </c>
      <c r="I406" s="23"/>
      <c r="J406" s="23"/>
      <c r="K406" s="17" t="s">
        <v>3017</v>
      </c>
      <c r="L406" s="17" t="s">
        <v>3295</v>
      </c>
      <c r="M406" s="29">
        <v>1.9999999999999998E-24</v>
      </c>
      <c r="N406" s="24" t="s">
        <v>2294</v>
      </c>
      <c r="O406" s="25" t="s">
        <v>2298</v>
      </c>
      <c r="P406" s="26" t="str">
        <f>HYPERLINK("http://www.ncbi.nlm.nih.gov/entrez/query.fcgi?db=gene&amp;cmd=retrieve&amp;dopt=graphics&amp;list_uids=2950","2950")</f>
        <v>2950</v>
      </c>
      <c r="Q406" s="17">
        <v>11</v>
      </c>
      <c r="R406" s="17" t="s">
        <v>3019</v>
      </c>
      <c r="S406" s="17"/>
    </row>
    <row r="407" spans="1:19" x14ac:dyDescent="0.25">
      <c r="A407" s="16" t="s">
        <v>792</v>
      </c>
      <c r="B407" s="17">
        <v>158915</v>
      </c>
      <c r="C407" s="18" t="s">
        <v>779</v>
      </c>
      <c r="D407" s="19">
        <v>4</v>
      </c>
      <c r="E407" s="28">
        <v>4</v>
      </c>
      <c r="F407" s="20">
        <v>0</v>
      </c>
      <c r="G407" s="20">
        <v>0</v>
      </c>
      <c r="H407" s="20">
        <v>0</v>
      </c>
      <c r="I407" s="23">
        <v>1.382431607589812</v>
      </c>
      <c r="J407" s="23">
        <v>0.41610133363750867</v>
      </c>
      <c r="K407" s="17" t="s">
        <v>3296</v>
      </c>
      <c r="L407" s="17" t="s">
        <v>3297</v>
      </c>
      <c r="M407" s="29">
        <v>2.9999999999999998E-25</v>
      </c>
      <c r="N407" s="24" t="s">
        <v>2298</v>
      </c>
      <c r="O407" s="25" t="s">
        <v>2294</v>
      </c>
      <c r="P407" s="26" t="str">
        <f>HYPERLINK("http://www.ncbi.nlm.nih.gov/entrez/query.fcgi?db=gene&amp;cmd=retrieve&amp;dopt=graphics&amp;list_uids=91526","91526")</f>
        <v>91526</v>
      </c>
      <c r="Q407" s="17">
        <v>2</v>
      </c>
      <c r="R407" s="17" t="s">
        <v>2385</v>
      </c>
      <c r="S407" s="29">
        <v>1.0000000000000001E-17</v>
      </c>
    </row>
    <row r="408" spans="1:19" x14ac:dyDescent="0.25">
      <c r="A408" s="16" t="s">
        <v>793</v>
      </c>
      <c r="B408" s="17">
        <v>160091</v>
      </c>
      <c r="C408" s="18" t="s">
        <v>794</v>
      </c>
      <c r="D408" s="19">
        <v>4</v>
      </c>
      <c r="E408" s="28">
        <v>4</v>
      </c>
      <c r="F408" s="20">
        <v>0</v>
      </c>
      <c r="G408" s="20">
        <v>0</v>
      </c>
      <c r="H408" s="20">
        <v>0</v>
      </c>
      <c r="I408" s="23"/>
      <c r="J408" s="23"/>
      <c r="K408" s="17" t="s">
        <v>3298</v>
      </c>
      <c r="L408" s="17" t="s">
        <v>3299</v>
      </c>
      <c r="M408" s="29">
        <v>6E-34</v>
      </c>
      <c r="N408" s="24" t="s">
        <v>2294</v>
      </c>
      <c r="O408" s="25" t="s">
        <v>2298</v>
      </c>
      <c r="P408" s="26" t="str">
        <f>HYPERLINK("http://www.ncbi.nlm.nih.gov/entrez/query.fcgi?db=gene&amp;cmd=retrieve&amp;dopt=graphics&amp;list_uids=25824","25824")</f>
        <v>25824</v>
      </c>
      <c r="Q408" s="17">
        <v>11</v>
      </c>
      <c r="R408" s="17" t="s">
        <v>3019</v>
      </c>
      <c r="S408" s="29">
        <v>7.9999999999999994E-40</v>
      </c>
    </row>
    <row r="409" spans="1:19" x14ac:dyDescent="0.25">
      <c r="A409" s="16" t="s">
        <v>795</v>
      </c>
      <c r="B409" s="17">
        <v>156860</v>
      </c>
      <c r="C409" s="18" t="s">
        <v>796</v>
      </c>
      <c r="D409" s="19">
        <v>4</v>
      </c>
      <c r="E409" s="28">
        <v>4</v>
      </c>
      <c r="F409" s="20">
        <v>0</v>
      </c>
      <c r="G409" s="20">
        <v>1</v>
      </c>
      <c r="H409" s="20">
        <v>0</v>
      </c>
      <c r="I409" s="23"/>
      <c r="J409" s="23"/>
      <c r="K409" s="17" t="s">
        <v>3300</v>
      </c>
      <c r="L409" s="17" t="s">
        <v>3301</v>
      </c>
      <c r="M409" s="29">
        <v>9.9999999999999994E-37</v>
      </c>
      <c r="N409" s="24" t="s">
        <v>2294</v>
      </c>
      <c r="O409" s="25" t="s">
        <v>2294</v>
      </c>
      <c r="P409" s="26" t="str">
        <f>HYPERLINK("http://www.ncbi.nlm.nih.gov/entrez/query.fcgi?db=gene&amp;cmd=retrieve&amp;dopt=graphics&amp;list_uids=7311","7311")</f>
        <v>7311</v>
      </c>
      <c r="Q409" s="17">
        <v>19</v>
      </c>
      <c r="R409" s="17" t="s">
        <v>3302</v>
      </c>
      <c r="S409" s="29">
        <v>3E-37</v>
      </c>
    </row>
    <row r="410" spans="1:19" x14ac:dyDescent="0.25">
      <c r="A410" s="16" t="s">
        <v>797</v>
      </c>
      <c r="B410" s="17">
        <v>164925</v>
      </c>
      <c r="C410" s="18" t="s">
        <v>798</v>
      </c>
      <c r="D410" s="19">
        <v>4</v>
      </c>
      <c r="E410" s="28">
        <v>3</v>
      </c>
      <c r="F410" s="20">
        <v>0</v>
      </c>
      <c r="G410" s="28">
        <v>2</v>
      </c>
      <c r="H410" s="20">
        <v>0</v>
      </c>
      <c r="I410" s="23"/>
      <c r="J410" s="23"/>
      <c r="K410" s="17" t="s">
        <v>3303</v>
      </c>
      <c r="L410" s="17" t="s">
        <v>3304</v>
      </c>
      <c r="M410" s="29">
        <v>7.0000000000000004E-42</v>
      </c>
      <c r="N410" s="24" t="s">
        <v>2294</v>
      </c>
      <c r="O410" s="25" t="s">
        <v>2298</v>
      </c>
      <c r="P410" s="26" t="str">
        <f>HYPERLINK("http://www.ncbi.nlm.nih.gov/entrez/query.fcgi?db=gene&amp;cmd=retrieve&amp;dopt=graphics&amp;list_uids=4666","4666")</f>
        <v>4666</v>
      </c>
      <c r="Q410" s="17">
        <v>12</v>
      </c>
      <c r="R410" s="17" t="s">
        <v>3305</v>
      </c>
      <c r="S410" s="29">
        <v>2.9999999999999999E-41</v>
      </c>
    </row>
    <row r="411" spans="1:19" x14ac:dyDescent="0.25">
      <c r="A411" s="16" t="s">
        <v>799</v>
      </c>
      <c r="B411" s="17">
        <v>171242</v>
      </c>
      <c r="C411" s="18" t="s">
        <v>800</v>
      </c>
      <c r="D411" s="19">
        <v>4</v>
      </c>
      <c r="E411" s="28">
        <v>4</v>
      </c>
      <c r="F411" s="20">
        <v>0</v>
      </c>
      <c r="G411" s="20">
        <v>0</v>
      </c>
      <c r="H411" s="20">
        <v>0</v>
      </c>
      <c r="I411" s="23"/>
      <c r="J411" s="23"/>
      <c r="K411" s="17" t="s">
        <v>3306</v>
      </c>
      <c r="L411" s="17" t="s">
        <v>3307</v>
      </c>
      <c r="M411" s="29">
        <v>2.0000000000000001E-42</v>
      </c>
      <c r="N411" s="24" t="s">
        <v>2294</v>
      </c>
      <c r="O411" s="25" t="s">
        <v>2298</v>
      </c>
      <c r="P411" s="26" t="str">
        <f>HYPERLINK("http://www.ncbi.nlm.nih.gov/entrez/query.fcgi?db=gene&amp;cmd=retrieve&amp;dopt=graphics&amp;list_uids=326625","326625")</f>
        <v>326625</v>
      </c>
      <c r="Q411" s="17">
        <v>12</v>
      </c>
      <c r="R411" s="17" t="s">
        <v>3308</v>
      </c>
      <c r="S411" s="17"/>
    </row>
    <row r="412" spans="1:19" x14ac:dyDescent="0.25">
      <c r="A412" s="16" t="s">
        <v>801</v>
      </c>
      <c r="B412" s="17">
        <v>170691</v>
      </c>
      <c r="C412" s="18" t="s">
        <v>802</v>
      </c>
      <c r="D412" s="19">
        <v>4</v>
      </c>
      <c r="E412" s="28">
        <v>4</v>
      </c>
      <c r="F412" s="20">
        <v>1</v>
      </c>
      <c r="G412" s="28">
        <v>2</v>
      </c>
      <c r="H412" s="20">
        <v>1</v>
      </c>
      <c r="I412" s="23"/>
      <c r="J412" s="23"/>
      <c r="K412" s="17" t="s">
        <v>2845</v>
      </c>
      <c r="L412" s="17" t="s">
        <v>2846</v>
      </c>
      <c r="M412" s="29">
        <v>5.9999999999999997E-46</v>
      </c>
      <c r="N412" s="24" t="s">
        <v>2294</v>
      </c>
      <c r="O412" s="25" t="s">
        <v>2294</v>
      </c>
      <c r="P412" s="26" t="str">
        <f>HYPERLINK("http://www.ncbi.nlm.nih.gov/entrez/query.fcgi?db=gene&amp;cmd=retrieve&amp;dopt=graphics&amp;list_uids=801","801")</f>
        <v>801</v>
      </c>
      <c r="Q412" s="17">
        <v>14</v>
      </c>
      <c r="R412" s="17" t="s">
        <v>2847</v>
      </c>
      <c r="S412" s="29">
        <v>8.0000000000000002E-46</v>
      </c>
    </row>
    <row r="413" spans="1:19" x14ac:dyDescent="0.25">
      <c r="A413" s="16" t="s">
        <v>803</v>
      </c>
      <c r="B413" s="17">
        <v>153086</v>
      </c>
      <c r="C413" s="18" t="s">
        <v>804</v>
      </c>
      <c r="D413" s="19">
        <v>4</v>
      </c>
      <c r="E413" s="20">
        <v>0</v>
      </c>
      <c r="F413" s="20">
        <v>0</v>
      </c>
      <c r="G413" s="28">
        <v>4</v>
      </c>
      <c r="H413" s="20">
        <v>0</v>
      </c>
      <c r="I413" s="23"/>
      <c r="J413" s="23"/>
      <c r="K413" s="17" t="s">
        <v>3309</v>
      </c>
      <c r="L413" s="17" t="s">
        <v>3310</v>
      </c>
      <c r="M413" s="29">
        <v>4E-50</v>
      </c>
      <c r="N413" s="24" t="s">
        <v>2294</v>
      </c>
      <c r="O413" s="25" t="s">
        <v>2294</v>
      </c>
      <c r="P413" s="26" t="str">
        <f>HYPERLINK("http://www.ncbi.nlm.nih.gov/entrez/query.fcgi?db=gene&amp;cmd=retrieve&amp;dopt=graphics&amp;list_uids=6787","6787")</f>
        <v>6787</v>
      </c>
      <c r="Q413" s="17">
        <v>3</v>
      </c>
      <c r="R413" s="17" t="s">
        <v>3311</v>
      </c>
      <c r="S413" s="29">
        <v>9.0000000000000005E-43</v>
      </c>
    </row>
    <row r="414" spans="1:19" x14ac:dyDescent="0.25">
      <c r="A414" s="16" t="s">
        <v>805</v>
      </c>
      <c r="B414" s="17">
        <v>155467</v>
      </c>
      <c r="C414" s="18" t="s">
        <v>806</v>
      </c>
      <c r="D414" s="19">
        <v>4</v>
      </c>
      <c r="E414" s="20">
        <v>1</v>
      </c>
      <c r="F414" s="20">
        <v>0</v>
      </c>
      <c r="G414" s="28">
        <v>3</v>
      </c>
      <c r="H414" s="20">
        <v>0</v>
      </c>
      <c r="I414" s="23">
        <v>9.0937104493919794</v>
      </c>
      <c r="J414" s="23">
        <v>3.3975170629426827</v>
      </c>
      <c r="K414" s="17" t="s">
        <v>3312</v>
      </c>
      <c r="L414" s="17" t="s">
        <v>3313</v>
      </c>
      <c r="M414" s="29">
        <v>2E-50</v>
      </c>
      <c r="N414" s="24" t="s">
        <v>2298</v>
      </c>
      <c r="O414" s="25" t="s">
        <v>2298</v>
      </c>
      <c r="P414" s="26" t="str">
        <f>HYPERLINK("http://www.ncbi.nlm.nih.gov/entrez/query.fcgi?db=gene&amp;cmd=retrieve&amp;dopt=graphics&amp;list_uids=9731","9731")</f>
        <v>9731</v>
      </c>
      <c r="Q414" s="17">
        <v>1</v>
      </c>
      <c r="R414" s="27" t="s">
        <v>3314</v>
      </c>
      <c r="S414" s="17"/>
    </row>
    <row r="415" spans="1:19" x14ac:dyDescent="0.25">
      <c r="A415" s="16" t="s">
        <v>807</v>
      </c>
      <c r="B415" s="17">
        <v>165524</v>
      </c>
      <c r="C415" s="18" t="s">
        <v>808</v>
      </c>
      <c r="D415" s="19">
        <v>4</v>
      </c>
      <c r="E415" s="28">
        <v>4</v>
      </c>
      <c r="F415" s="20">
        <v>0</v>
      </c>
      <c r="G415" s="20">
        <v>0</v>
      </c>
      <c r="H415" s="20">
        <v>0</v>
      </c>
      <c r="I415" s="23">
        <v>-0.17106772294687747</v>
      </c>
      <c r="J415" s="23">
        <v>0.72348201619513874</v>
      </c>
      <c r="K415" s="17" t="s">
        <v>3315</v>
      </c>
      <c r="L415" s="17" t="s">
        <v>3316</v>
      </c>
      <c r="M415" s="29">
        <v>7.0000000000000005E-55</v>
      </c>
      <c r="N415" s="24" t="s">
        <v>2294</v>
      </c>
      <c r="O415" s="25" t="s">
        <v>2294</v>
      </c>
      <c r="P415" s="26" t="str">
        <f>HYPERLINK("http://www.ncbi.nlm.nih.gov/entrez/query.fcgi?db=gene&amp;cmd=retrieve&amp;dopt=graphics&amp;list_uids=817","817")</f>
        <v>817</v>
      </c>
      <c r="Q415" s="17">
        <v>4</v>
      </c>
      <c r="R415" s="17" t="s">
        <v>3317</v>
      </c>
      <c r="S415" s="29">
        <v>9.9999999999999998E-138</v>
      </c>
    </row>
    <row r="416" spans="1:19" x14ac:dyDescent="0.25">
      <c r="A416" s="16" t="s">
        <v>809</v>
      </c>
      <c r="B416" s="17">
        <v>164658</v>
      </c>
      <c r="C416" s="18" t="s">
        <v>810</v>
      </c>
      <c r="D416" s="19">
        <v>4</v>
      </c>
      <c r="E416" s="28">
        <v>4</v>
      </c>
      <c r="F416" s="20">
        <v>0</v>
      </c>
      <c r="G416" s="20">
        <v>0</v>
      </c>
      <c r="H416" s="20">
        <v>0</v>
      </c>
      <c r="I416" s="23">
        <v>-10.604023079517431</v>
      </c>
      <c r="J416" s="23">
        <v>14.629205006561781</v>
      </c>
      <c r="K416" s="17" t="s">
        <v>3318</v>
      </c>
      <c r="L416" s="17" t="s">
        <v>3319</v>
      </c>
      <c r="M416" s="29">
        <v>2.0000000000000001E-62</v>
      </c>
      <c r="N416" s="24" t="s">
        <v>2294</v>
      </c>
      <c r="O416" s="25" t="s">
        <v>2298</v>
      </c>
      <c r="P416" s="26" t="str">
        <f>HYPERLINK("http://www.ncbi.nlm.nih.gov/entrez/query.fcgi?db=gene&amp;cmd=retrieve&amp;dopt=graphics&amp;list_uids=79731","79731")</f>
        <v>79731</v>
      </c>
      <c r="Q416" s="17">
        <v>11</v>
      </c>
      <c r="R416" s="17" t="s">
        <v>3320</v>
      </c>
      <c r="S416" s="29">
        <v>9.9999999999999995E-163</v>
      </c>
    </row>
    <row r="417" spans="1:19" x14ac:dyDescent="0.25">
      <c r="A417" s="16" t="s">
        <v>811</v>
      </c>
      <c r="B417" s="17">
        <v>152917</v>
      </c>
      <c r="C417" s="18" t="s">
        <v>812</v>
      </c>
      <c r="D417" s="19">
        <v>4</v>
      </c>
      <c r="E417" s="28">
        <v>4</v>
      </c>
      <c r="F417" s="20">
        <v>0</v>
      </c>
      <c r="G417" s="20">
        <v>1</v>
      </c>
      <c r="H417" s="20">
        <v>0</v>
      </c>
      <c r="I417" s="23">
        <v>0.70489435073456896</v>
      </c>
      <c r="J417" s="23">
        <v>0.3440854318143256</v>
      </c>
      <c r="K417" s="17" t="s">
        <v>3321</v>
      </c>
      <c r="L417" s="17" t="s">
        <v>3322</v>
      </c>
      <c r="M417" s="29">
        <v>8.0000000000000001E-87</v>
      </c>
      <c r="N417" s="24" t="s">
        <v>2294</v>
      </c>
      <c r="O417" s="25" t="s">
        <v>2294</v>
      </c>
      <c r="P417" s="26" t="str">
        <f>HYPERLINK("http://www.ncbi.nlm.nih.gov/entrez/query.fcgi?db=gene&amp;cmd=retrieve&amp;dopt=graphics&amp;list_uids=375","375")</f>
        <v>375</v>
      </c>
      <c r="Q417" s="17">
        <v>1</v>
      </c>
      <c r="R417" s="17" t="s">
        <v>3323</v>
      </c>
      <c r="S417" s="29">
        <v>3.0000000000000001E-94</v>
      </c>
    </row>
    <row r="418" spans="1:19" x14ac:dyDescent="0.25">
      <c r="A418" s="16" t="s">
        <v>813</v>
      </c>
      <c r="B418" s="17">
        <v>171067</v>
      </c>
      <c r="C418" s="18" t="s">
        <v>814</v>
      </c>
      <c r="D418" s="19">
        <v>4</v>
      </c>
      <c r="E418" s="28">
        <v>4</v>
      </c>
      <c r="F418" s="20">
        <v>0</v>
      </c>
      <c r="G418" s="20">
        <v>0</v>
      </c>
      <c r="H418" s="20">
        <v>0</v>
      </c>
      <c r="I418" s="23"/>
      <c r="J418" s="23"/>
      <c r="K418" s="17" t="s">
        <v>3324</v>
      </c>
      <c r="L418" s="17" t="s">
        <v>3325</v>
      </c>
      <c r="M418" s="29">
        <v>1.0000000000000001E-111</v>
      </c>
      <c r="N418" s="24" t="s">
        <v>2294</v>
      </c>
      <c r="O418" s="25" t="s">
        <v>2298</v>
      </c>
      <c r="P418" s="26" t="str">
        <f>HYPERLINK("http://www.ncbi.nlm.nih.gov/entrez/query.fcgi?db=gene&amp;cmd=retrieve&amp;dopt=graphics&amp;list_uids=2664","2664")</f>
        <v>2664</v>
      </c>
      <c r="Q418" s="17" t="s">
        <v>2345</v>
      </c>
      <c r="R418" s="17" t="s">
        <v>3053</v>
      </c>
      <c r="S418" s="29">
        <v>7.9999999999999997E-82</v>
      </c>
    </row>
    <row r="419" spans="1:19" x14ac:dyDescent="0.25">
      <c r="A419" s="16" t="s">
        <v>815</v>
      </c>
      <c r="B419" s="17">
        <v>168012</v>
      </c>
      <c r="C419" s="18" t="s">
        <v>816</v>
      </c>
      <c r="D419" s="19">
        <v>4</v>
      </c>
      <c r="E419" s="28">
        <v>3</v>
      </c>
      <c r="F419" s="20">
        <v>0</v>
      </c>
      <c r="G419" s="28">
        <v>2</v>
      </c>
      <c r="H419" s="20">
        <v>0</v>
      </c>
      <c r="I419" s="23"/>
      <c r="J419" s="23"/>
      <c r="K419" s="17" t="s">
        <v>3326</v>
      </c>
      <c r="L419" s="17" t="s">
        <v>3327</v>
      </c>
      <c r="M419" s="29">
        <v>1E-127</v>
      </c>
      <c r="N419" s="24" t="s">
        <v>2294</v>
      </c>
      <c r="O419" s="25" t="s">
        <v>2298</v>
      </c>
      <c r="P419" s="26" t="str">
        <f>HYPERLINK("http://www.ncbi.nlm.nih.gov/entrez/query.fcgi?db=gene&amp;cmd=retrieve&amp;dopt=graphics&amp;list_uids=22920","22920")</f>
        <v>22920</v>
      </c>
      <c r="Q419" s="17">
        <v>1</v>
      </c>
      <c r="R419" s="17" t="s">
        <v>2333</v>
      </c>
      <c r="S419" s="17"/>
    </row>
    <row r="420" spans="1:19" x14ac:dyDescent="0.25">
      <c r="A420" s="16" t="s">
        <v>817</v>
      </c>
      <c r="B420" s="17">
        <v>158741</v>
      </c>
      <c r="C420" s="18" t="s">
        <v>818</v>
      </c>
      <c r="D420" s="19">
        <v>4</v>
      </c>
      <c r="E420" s="28">
        <v>4</v>
      </c>
      <c r="F420" s="20">
        <v>0</v>
      </c>
      <c r="G420" s="20">
        <v>1</v>
      </c>
      <c r="H420" s="20">
        <v>0</v>
      </c>
      <c r="I420" s="23">
        <v>0.24390959006575411</v>
      </c>
      <c r="J420" s="23">
        <v>0.34664319636314261</v>
      </c>
      <c r="K420" s="17" t="s">
        <v>3328</v>
      </c>
      <c r="L420" s="17" t="s">
        <v>3329</v>
      </c>
      <c r="M420" s="29">
        <v>9.9999999999999999E-160</v>
      </c>
      <c r="N420" s="24" t="s">
        <v>2294</v>
      </c>
      <c r="O420" s="25" t="s">
        <v>2298</v>
      </c>
      <c r="P420" s="26" t="str">
        <f>HYPERLINK("http://www.ncbi.nlm.nih.gov/entrez/query.fcgi?db=gene&amp;cmd=retrieve&amp;dopt=graphics&amp;list_uids=1974","1974")</f>
        <v>1974</v>
      </c>
      <c r="Q420" s="17">
        <v>3</v>
      </c>
      <c r="R420" s="17" t="s">
        <v>3330</v>
      </c>
      <c r="S420" s="17">
        <v>0</v>
      </c>
    </row>
    <row r="421" spans="1:19" x14ac:dyDescent="0.25">
      <c r="A421" s="16" t="s">
        <v>819</v>
      </c>
      <c r="B421" s="17">
        <v>153920</v>
      </c>
      <c r="C421" s="18" t="s">
        <v>728</v>
      </c>
      <c r="D421" s="19">
        <v>3</v>
      </c>
      <c r="E421" s="20">
        <v>0</v>
      </c>
      <c r="F421" s="28">
        <v>3</v>
      </c>
      <c r="G421" s="20">
        <v>0</v>
      </c>
      <c r="H421" s="20">
        <v>0</v>
      </c>
      <c r="I421" s="23"/>
      <c r="J421" s="23"/>
      <c r="K421" s="17" t="s">
        <v>2620</v>
      </c>
      <c r="L421" s="17" t="s">
        <v>2620</v>
      </c>
      <c r="M421" s="17"/>
      <c r="N421" s="24" t="s">
        <v>2294</v>
      </c>
      <c r="O421" s="25" t="s">
        <v>2294</v>
      </c>
      <c r="P421" s="26"/>
      <c r="Q421" s="17"/>
      <c r="R421" s="17"/>
      <c r="S421" s="17"/>
    </row>
    <row r="422" spans="1:19" x14ac:dyDescent="0.25">
      <c r="A422" s="16" t="s">
        <v>820</v>
      </c>
      <c r="B422" s="17">
        <v>156854</v>
      </c>
      <c r="C422" s="18" t="s">
        <v>726</v>
      </c>
      <c r="D422" s="19">
        <v>3</v>
      </c>
      <c r="E422" s="20">
        <v>0</v>
      </c>
      <c r="F422" s="20">
        <v>0</v>
      </c>
      <c r="G422" s="28">
        <v>3</v>
      </c>
      <c r="H422" s="20">
        <v>0</v>
      </c>
      <c r="I422" s="23"/>
      <c r="J422" s="23"/>
      <c r="K422" s="17" t="s">
        <v>2620</v>
      </c>
      <c r="L422" s="17" t="s">
        <v>2620</v>
      </c>
      <c r="M422" s="17"/>
      <c r="N422" s="24" t="s">
        <v>2294</v>
      </c>
      <c r="O422" s="25" t="s">
        <v>2294</v>
      </c>
      <c r="P422" s="26"/>
      <c r="Q422" s="17"/>
      <c r="R422" s="17"/>
      <c r="S422" s="17"/>
    </row>
    <row r="423" spans="1:19" x14ac:dyDescent="0.25">
      <c r="A423" s="16" t="s">
        <v>821</v>
      </c>
      <c r="B423" s="17">
        <v>168371</v>
      </c>
      <c r="C423" s="18" t="s">
        <v>726</v>
      </c>
      <c r="D423" s="19">
        <v>3</v>
      </c>
      <c r="E423" s="20">
        <v>0</v>
      </c>
      <c r="F423" s="20">
        <v>0</v>
      </c>
      <c r="G423" s="28">
        <v>3</v>
      </c>
      <c r="H423" s="20">
        <v>1</v>
      </c>
      <c r="I423" s="23"/>
      <c r="J423" s="23"/>
      <c r="K423" s="17" t="s">
        <v>2620</v>
      </c>
      <c r="L423" s="17" t="s">
        <v>2620</v>
      </c>
      <c r="M423" s="17"/>
      <c r="N423" s="24" t="s">
        <v>2294</v>
      </c>
      <c r="O423" s="25" t="s">
        <v>2294</v>
      </c>
      <c r="P423" s="26"/>
      <c r="Q423" s="17"/>
      <c r="R423" s="17"/>
      <c r="S423" s="17"/>
    </row>
    <row r="424" spans="1:19" x14ac:dyDescent="0.25">
      <c r="A424" s="16" t="s">
        <v>822</v>
      </c>
      <c r="B424" s="17">
        <v>169310</v>
      </c>
      <c r="C424" s="18" t="s">
        <v>728</v>
      </c>
      <c r="D424" s="19">
        <v>3</v>
      </c>
      <c r="E424" s="20">
        <v>0</v>
      </c>
      <c r="F424" s="20">
        <v>0</v>
      </c>
      <c r="G424" s="28">
        <v>2</v>
      </c>
      <c r="H424" s="20">
        <v>1</v>
      </c>
      <c r="I424" s="23"/>
      <c r="J424" s="23"/>
      <c r="K424" s="17" t="s">
        <v>2620</v>
      </c>
      <c r="L424" s="17" t="s">
        <v>2620</v>
      </c>
      <c r="M424" s="17"/>
      <c r="N424" s="24" t="s">
        <v>2294</v>
      </c>
      <c r="O424" s="25" t="s">
        <v>2294</v>
      </c>
      <c r="P424" s="26"/>
      <c r="Q424" s="17"/>
      <c r="R424" s="17"/>
      <c r="S424" s="17"/>
    </row>
    <row r="425" spans="1:19" x14ac:dyDescent="0.25">
      <c r="A425" s="16" t="s">
        <v>823</v>
      </c>
      <c r="B425" s="17">
        <v>170313</v>
      </c>
      <c r="C425" s="18" t="s">
        <v>726</v>
      </c>
      <c r="D425" s="19">
        <v>3</v>
      </c>
      <c r="E425" s="20">
        <v>0</v>
      </c>
      <c r="F425" s="20">
        <v>1</v>
      </c>
      <c r="G425" s="28">
        <v>2</v>
      </c>
      <c r="H425" s="20">
        <v>0</v>
      </c>
      <c r="I425" s="23"/>
      <c r="J425" s="23"/>
      <c r="K425" s="17" t="s">
        <v>2620</v>
      </c>
      <c r="L425" s="17" t="s">
        <v>2620</v>
      </c>
      <c r="M425" s="17"/>
      <c r="N425" s="24" t="s">
        <v>2294</v>
      </c>
      <c r="O425" s="25" t="s">
        <v>2294</v>
      </c>
      <c r="P425" s="26"/>
      <c r="Q425" s="17"/>
      <c r="R425" s="17"/>
      <c r="S425" s="17"/>
    </row>
    <row r="426" spans="1:19" x14ac:dyDescent="0.25">
      <c r="A426" s="16" t="s">
        <v>824</v>
      </c>
      <c r="B426" s="17">
        <v>162329</v>
      </c>
      <c r="C426" s="18" t="s">
        <v>825</v>
      </c>
      <c r="D426" s="19">
        <v>3</v>
      </c>
      <c r="E426" s="20">
        <v>0</v>
      </c>
      <c r="F426" s="20">
        <v>0</v>
      </c>
      <c r="G426" s="28">
        <v>3</v>
      </c>
      <c r="H426" s="20">
        <v>0</v>
      </c>
      <c r="I426" s="23"/>
      <c r="J426" s="23"/>
      <c r="K426" s="17" t="s">
        <v>3331</v>
      </c>
      <c r="L426" s="17" t="s">
        <v>3332</v>
      </c>
      <c r="M426" s="17">
        <v>9.3000000000000007</v>
      </c>
      <c r="N426" s="24" t="s">
        <v>2294</v>
      </c>
      <c r="O426" s="25" t="s">
        <v>2294</v>
      </c>
      <c r="P426" s="26" t="str">
        <f>HYPERLINK("http://www.ncbi.nlm.nih.gov/entrez/query.fcgi?db=gene&amp;cmd=retrieve&amp;dopt=graphics&amp;list_uids=540","540")</f>
        <v>540</v>
      </c>
      <c r="Q426" s="17">
        <v>13</v>
      </c>
      <c r="R426" s="17" t="s">
        <v>3333</v>
      </c>
      <c r="S426" s="17"/>
    </row>
    <row r="427" spans="1:19" x14ac:dyDescent="0.25">
      <c r="A427" s="16" t="s">
        <v>826</v>
      </c>
      <c r="B427" s="17">
        <v>155634</v>
      </c>
      <c r="C427" s="18" t="s">
        <v>726</v>
      </c>
      <c r="D427" s="19">
        <v>3</v>
      </c>
      <c r="E427" s="20">
        <v>0</v>
      </c>
      <c r="F427" s="20">
        <v>0</v>
      </c>
      <c r="G427" s="28">
        <v>3</v>
      </c>
      <c r="H427" s="20">
        <v>0</v>
      </c>
      <c r="I427" s="23"/>
      <c r="J427" s="23"/>
      <c r="K427" s="17" t="s">
        <v>3334</v>
      </c>
      <c r="L427" s="17" t="s">
        <v>3335</v>
      </c>
      <c r="M427" s="17">
        <v>6.3</v>
      </c>
      <c r="N427" s="24" t="s">
        <v>2294</v>
      </c>
      <c r="O427" s="25" t="s">
        <v>2294</v>
      </c>
      <c r="P427" s="26" t="str">
        <f>HYPERLINK("http://www.ncbi.nlm.nih.gov/entrez/query.fcgi?db=gene&amp;cmd=retrieve&amp;dopt=graphics&amp;list_uids=6874","6874")</f>
        <v>6874</v>
      </c>
      <c r="Q427" s="17">
        <v>20</v>
      </c>
      <c r="R427" s="17" t="s">
        <v>2690</v>
      </c>
      <c r="S427" s="17"/>
    </row>
    <row r="428" spans="1:19" x14ac:dyDescent="0.25">
      <c r="A428" s="16" t="s">
        <v>827</v>
      </c>
      <c r="B428" s="17">
        <v>167383</v>
      </c>
      <c r="C428" s="18" t="s">
        <v>726</v>
      </c>
      <c r="D428" s="19">
        <v>3</v>
      </c>
      <c r="E428" s="28">
        <v>2</v>
      </c>
      <c r="F428" s="20">
        <v>1</v>
      </c>
      <c r="G428" s="20">
        <v>0</v>
      </c>
      <c r="H428" s="28">
        <v>2</v>
      </c>
      <c r="I428" s="23"/>
      <c r="J428" s="23"/>
      <c r="K428" s="17" t="s">
        <v>3336</v>
      </c>
      <c r="L428" s="17" t="s">
        <v>3337</v>
      </c>
      <c r="M428" s="17">
        <v>5.2</v>
      </c>
      <c r="N428" s="24" t="s">
        <v>2294</v>
      </c>
      <c r="O428" s="25" t="s">
        <v>2294</v>
      </c>
      <c r="P428" s="26" t="str">
        <f>HYPERLINK("http://www.ncbi.nlm.nih.gov/entrez/query.fcgi?db=gene&amp;cmd=retrieve&amp;dopt=graphics&amp;list_uids=284252","284252")</f>
        <v>284252</v>
      </c>
      <c r="Q428" s="17">
        <v>18</v>
      </c>
      <c r="R428" s="17" t="s">
        <v>3338</v>
      </c>
      <c r="S428" s="17"/>
    </row>
    <row r="429" spans="1:19" x14ac:dyDescent="0.25">
      <c r="A429" s="16" t="s">
        <v>828</v>
      </c>
      <c r="B429" s="17">
        <v>165440</v>
      </c>
      <c r="C429" s="18" t="s">
        <v>728</v>
      </c>
      <c r="D429" s="19">
        <v>3</v>
      </c>
      <c r="E429" s="20">
        <v>0</v>
      </c>
      <c r="F429" s="20">
        <v>0</v>
      </c>
      <c r="G429" s="28">
        <v>3</v>
      </c>
      <c r="H429" s="20">
        <v>0</v>
      </c>
      <c r="I429" s="23"/>
      <c r="J429" s="23"/>
      <c r="K429" s="17" t="s">
        <v>3339</v>
      </c>
      <c r="L429" s="17" t="s">
        <v>3340</v>
      </c>
      <c r="M429" s="17">
        <v>3.7</v>
      </c>
      <c r="N429" s="24" t="s">
        <v>2294</v>
      </c>
      <c r="O429" s="25" t="s">
        <v>2294</v>
      </c>
      <c r="P429" s="26" t="str">
        <f>HYPERLINK("http://www.ncbi.nlm.nih.gov/entrez/query.fcgi?db=gene&amp;cmd=retrieve&amp;dopt=graphics&amp;list_uids=51673","51673")</f>
        <v>51673</v>
      </c>
      <c r="Q429" s="17">
        <v>16</v>
      </c>
      <c r="R429" s="17" t="s">
        <v>3341</v>
      </c>
      <c r="S429" s="17"/>
    </row>
    <row r="430" spans="1:19" x14ac:dyDescent="0.25">
      <c r="A430" s="16" t="s">
        <v>829</v>
      </c>
      <c r="B430" s="17">
        <v>159642</v>
      </c>
      <c r="C430" s="18" t="s">
        <v>830</v>
      </c>
      <c r="D430" s="19">
        <v>3</v>
      </c>
      <c r="E430" s="20">
        <v>0</v>
      </c>
      <c r="F430" s="28">
        <v>2</v>
      </c>
      <c r="G430" s="28">
        <v>3</v>
      </c>
      <c r="H430" s="20">
        <v>0</v>
      </c>
      <c r="I430" s="23"/>
      <c r="J430" s="23"/>
      <c r="K430" s="17" t="s">
        <v>3342</v>
      </c>
      <c r="L430" s="17" t="s">
        <v>3343</v>
      </c>
      <c r="M430" s="17">
        <v>3.5</v>
      </c>
      <c r="N430" s="24" t="s">
        <v>2294</v>
      </c>
      <c r="O430" s="25" t="s">
        <v>2294</v>
      </c>
      <c r="P430" s="26" t="str">
        <f>HYPERLINK("http://www.ncbi.nlm.nih.gov/entrez/query.fcgi?db=gene&amp;cmd=retrieve&amp;dopt=graphics&amp;list_uids=150244","150244")</f>
        <v>150244</v>
      </c>
      <c r="Q430" s="17">
        <v>22</v>
      </c>
      <c r="R430" s="17" t="s">
        <v>3344</v>
      </c>
      <c r="S430" s="17"/>
    </row>
    <row r="431" spans="1:19" x14ac:dyDescent="0.25">
      <c r="A431" s="16" t="s">
        <v>831</v>
      </c>
      <c r="B431" s="17">
        <v>161585</v>
      </c>
      <c r="C431" s="18" t="s">
        <v>832</v>
      </c>
      <c r="D431" s="19">
        <v>3</v>
      </c>
      <c r="E431" s="20">
        <v>1</v>
      </c>
      <c r="F431" s="20">
        <v>0</v>
      </c>
      <c r="G431" s="20">
        <v>0</v>
      </c>
      <c r="H431" s="28">
        <v>2</v>
      </c>
      <c r="I431" s="23"/>
      <c r="J431" s="23"/>
      <c r="K431" s="17" t="s">
        <v>3345</v>
      </c>
      <c r="L431" s="17" t="s">
        <v>3346</v>
      </c>
      <c r="M431" s="17">
        <v>3.5</v>
      </c>
      <c r="N431" s="24" t="s">
        <v>2294</v>
      </c>
      <c r="O431" s="25" t="s">
        <v>2294</v>
      </c>
      <c r="P431" s="26" t="str">
        <f>HYPERLINK("http://www.ncbi.nlm.nih.gov/entrez/query.fcgi?db=gene&amp;cmd=retrieve&amp;dopt=graphics&amp;list_uids=388079","388079")</f>
        <v>388079</v>
      </c>
      <c r="Q431" s="17">
        <v>15</v>
      </c>
      <c r="R431" s="27" t="s">
        <v>3014</v>
      </c>
      <c r="S431" s="17"/>
    </row>
    <row r="432" spans="1:19" x14ac:dyDescent="0.25">
      <c r="A432" s="16" t="s">
        <v>833</v>
      </c>
      <c r="B432" s="17">
        <v>153241</v>
      </c>
      <c r="C432" s="18" t="s">
        <v>834</v>
      </c>
      <c r="D432" s="19">
        <v>3</v>
      </c>
      <c r="E432" s="20">
        <v>1</v>
      </c>
      <c r="F432" s="28">
        <v>2</v>
      </c>
      <c r="G432" s="20">
        <v>0</v>
      </c>
      <c r="H432" s="20">
        <v>0</v>
      </c>
      <c r="I432" s="23"/>
      <c r="J432" s="23"/>
      <c r="K432" s="17" t="s">
        <v>3347</v>
      </c>
      <c r="L432" s="17" t="s">
        <v>3348</v>
      </c>
      <c r="M432" s="17">
        <v>2.6</v>
      </c>
      <c r="N432" s="24" t="s">
        <v>2294</v>
      </c>
      <c r="O432" s="25" t="s">
        <v>2294</v>
      </c>
      <c r="P432" s="26" t="str">
        <f>HYPERLINK("http://www.ncbi.nlm.nih.gov/entrez/query.fcgi?db=gene&amp;cmd=retrieve&amp;dopt=graphics&amp;list_uids=4762","4762")</f>
        <v>4762</v>
      </c>
      <c r="Q432" s="17">
        <v>5</v>
      </c>
      <c r="R432" s="17" t="s">
        <v>3349</v>
      </c>
      <c r="S432" s="29">
        <v>2E-52</v>
      </c>
    </row>
    <row r="433" spans="1:19" x14ac:dyDescent="0.25">
      <c r="A433" s="16" t="s">
        <v>835</v>
      </c>
      <c r="B433" s="17">
        <v>158613</v>
      </c>
      <c r="C433" s="18" t="s">
        <v>836</v>
      </c>
      <c r="D433" s="19">
        <v>3</v>
      </c>
      <c r="E433" s="20">
        <v>0</v>
      </c>
      <c r="F433" s="20">
        <v>0</v>
      </c>
      <c r="G433" s="28">
        <v>2</v>
      </c>
      <c r="H433" s="20">
        <v>1</v>
      </c>
      <c r="I433" s="23"/>
      <c r="J433" s="23"/>
      <c r="K433" s="17" t="s">
        <v>3350</v>
      </c>
      <c r="L433" s="17" t="s">
        <v>3351</v>
      </c>
      <c r="M433" s="17">
        <v>2.5</v>
      </c>
      <c r="N433" s="24" t="s">
        <v>2294</v>
      </c>
      <c r="O433" s="25" t="s">
        <v>2294</v>
      </c>
      <c r="P433" s="26" t="str">
        <f>HYPERLINK("http://www.ncbi.nlm.nih.gov/entrez/query.fcgi?db=gene&amp;cmd=retrieve&amp;dopt=graphics&amp;list_uids=345667","345667")</f>
        <v>345667</v>
      </c>
      <c r="Q433" s="17">
        <v>5</v>
      </c>
      <c r="R433" s="17" t="s">
        <v>3352</v>
      </c>
      <c r="S433" s="17"/>
    </row>
    <row r="434" spans="1:19" x14ac:dyDescent="0.25">
      <c r="A434" s="16" t="s">
        <v>837</v>
      </c>
      <c r="B434" s="17">
        <v>154724</v>
      </c>
      <c r="C434" s="18" t="s">
        <v>726</v>
      </c>
      <c r="D434" s="19">
        <v>3</v>
      </c>
      <c r="E434" s="20">
        <v>0</v>
      </c>
      <c r="F434" s="28">
        <v>2</v>
      </c>
      <c r="G434" s="20">
        <v>0</v>
      </c>
      <c r="H434" s="20">
        <v>1</v>
      </c>
      <c r="I434" s="23"/>
      <c r="J434" s="23"/>
      <c r="K434" s="17" t="s">
        <v>3353</v>
      </c>
      <c r="L434" s="17" t="s">
        <v>3354</v>
      </c>
      <c r="M434" s="17">
        <v>1.9</v>
      </c>
      <c r="N434" s="24" t="s">
        <v>2294</v>
      </c>
      <c r="O434" s="25" t="s">
        <v>2294</v>
      </c>
      <c r="P434" s="26" t="str">
        <f>HYPERLINK("http://www.ncbi.nlm.nih.gov/entrez/query.fcgi?db=gene&amp;cmd=retrieve&amp;dopt=graphics&amp;list_uids=221496","221496")</f>
        <v>221496</v>
      </c>
      <c r="Q434" s="17" t="s">
        <v>2329</v>
      </c>
      <c r="R434" s="17" t="s">
        <v>3355</v>
      </c>
      <c r="S434" s="17"/>
    </row>
    <row r="435" spans="1:19" x14ac:dyDescent="0.25">
      <c r="A435" s="16" t="s">
        <v>838</v>
      </c>
      <c r="B435" s="17">
        <v>155804</v>
      </c>
      <c r="C435" s="18" t="s">
        <v>839</v>
      </c>
      <c r="D435" s="19">
        <v>3</v>
      </c>
      <c r="E435" s="28">
        <v>3</v>
      </c>
      <c r="F435" s="20">
        <v>0</v>
      </c>
      <c r="G435" s="20">
        <v>0</v>
      </c>
      <c r="H435" s="20">
        <v>0</v>
      </c>
      <c r="I435" s="23"/>
      <c r="J435" s="23"/>
      <c r="K435" s="17" t="s">
        <v>3356</v>
      </c>
      <c r="L435" s="17" t="s">
        <v>3357</v>
      </c>
      <c r="M435" s="17">
        <v>1.9</v>
      </c>
      <c r="N435" s="24" t="s">
        <v>2294</v>
      </c>
      <c r="O435" s="25" t="s">
        <v>2294</v>
      </c>
      <c r="P435" s="26" t="str">
        <f>HYPERLINK("http://www.ncbi.nlm.nih.gov/entrez/query.fcgi?db=gene&amp;cmd=retrieve&amp;dopt=graphics&amp;list_uids=758","758")</f>
        <v>758</v>
      </c>
      <c r="Q435" s="17">
        <v>22</v>
      </c>
      <c r="R435" s="27" t="s">
        <v>3358</v>
      </c>
      <c r="S435" s="29">
        <v>7.0000000000000001E-22</v>
      </c>
    </row>
    <row r="436" spans="1:19" x14ac:dyDescent="0.25">
      <c r="A436" s="16" t="s">
        <v>840</v>
      </c>
      <c r="B436" s="17">
        <v>156369</v>
      </c>
      <c r="C436" s="18" t="s">
        <v>726</v>
      </c>
      <c r="D436" s="19">
        <v>3</v>
      </c>
      <c r="E436" s="28">
        <v>3</v>
      </c>
      <c r="F436" s="20">
        <v>0</v>
      </c>
      <c r="G436" s="20">
        <v>0</v>
      </c>
      <c r="H436" s="20">
        <v>0</v>
      </c>
      <c r="I436" s="23"/>
      <c r="J436" s="23"/>
      <c r="K436" s="17" t="s">
        <v>3359</v>
      </c>
      <c r="L436" s="17" t="s">
        <v>3360</v>
      </c>
      <c r="M436" s="17">
        <v>1.8</v>
      </c>
      <c r="N436" s="24" t="s">
        <v>2294</v>
      </c>
      <c r="O436" s="25" t="s">
        <v>2294</v>
      </c>
      <c r="P436" s="26" t="str">
        <f>HYPERLINK("http://www.ncbi.nlm.nih.gov/entrez/query.fcgi?db=gene&amp;cmd=retrieve&amp;dopt=graphics&amp;list_uids=11000","11000")</f>
        <v>11000</v>
      </c>
      <c r="Q436" s="17">
        <v>1</v>
      </c>
      <c r="R436" s="17" t="s">
        <v>2339</v>
      </c>
      <c r="S436" s="17"/>
    </row>
    <row r="437" spans="1:19" x14ac:dyDescent="0.25">
      <c r="A437" s="16" t="s">
        <v>841</v>
      </c>
      <c r="B437" s="17">
        <v>155417</v>
      </c>
      <c r="C437" s="18" t="s">
        <v>842</v>
      </c>
      <c r="D437" s="19">
        <v>3</v>
      </c>
      <c r="E437" s="28">
        <v>3</v>
      </c>
      <c r="F437" s="20">
        <v>0</v>
      </c>
      <c r="G437" s="20">
        <v>0</v>
      </c>
      <c r="H437" s="20">
        <v>0</v>
      </c>
      <c r="I437" s="23"/>
      <c r="J437" s="23"/>
      <c r="K437" s="17" t="s">
        <v>3361</v>
      </c>
      <c r="L437" s="17" t="s">
        <v>3362</v>
      </c>
      <c r="M437" s="17">
        <v>1.6</v>
      </c>
      <c r="N437" s="24" t="s">
        <v>2294</v>
      </c>
      <c r="O437" s="25" t="s">
        <v>2298</v>
      </c>
      <c r="P437" s="26" t="str">
        <f>HYPERLINK("http://www.ncbi.nlm.nih.gov/entrez/query.fcgi?db=gene&amp;cmd=retrieve&amp;dopt=graphics&amp;list_uids=713","713")</f>
        <v>713</v>
      </c>
      <c r="Q437" s="17">
        <v>1</v>
      </c>
      <c r="R437" s="17" t="s">
        <v>3363</v>
      </c>
      <c r="S437" s="29">
        <v>1.9999999999999999E-20</v>
      </c>
    </row>
    <row r="438" spans="1:19" x14ac:dyDescent="0.25">
      <c r="A438" s="16" t="s">
        <v>843</v>
      </c>
      <c r="B438" s="17">
        <v>159594</v>
      </c>
      <c r="C438" s="18" t="s">
        <v>844</v>
      </c>
      <c r="D438" s="19">
        <v>3</v>
      </c>
      <c r="E438" s="28">
        <v>3</v>
      </c>
      <c r="F438" s="20">
        <v>0</v>
      </c>
      <c r="G438" s="20">
        <v>0</v>
      </c>
      <c r="H438" s="20">
        <v>1</v>
      </c>
      <c r="I438" s="23"/>
      <c r="J438" s="23"/>
      <c r="K438" s="17" t="s">
        <v>3364</v>
      </c>
      <c r="L438" s="17" t="s">
        <v>3365</v>
      </c>
      <c r="M438" s="17">
        <v>1.5</v>
      </c>
      <c r="N438" s="24" t="s">
        <v>2294</v>
      </c>
      <c r="O438" s="25" t="s">
        <v>2294</v>
      </c>
      <c r="P438" s="26" t="str">
        <f>HYPERLINK("http://www.ncbi.nlm.nih.gov/entrez/query.fcgi?db=gene&amp;cmd=retrieve&amp;dopt=graphics&amp;list_uids=167681","167681")</f>
        <v>167681</v>
      </c>
      <c r="Q438" s="17" t="s">
        <v>2414</v>
      </c>
      <c r="R438" s="17" t="s">
        <v>3366</v>
      </c>
      <c r="S438" s="17"/>
    </row>
    <row r="439" spans="1:19" x14ac:dyDescent="0.25">
      <c r="A439" s="16" t="s">
        <v>845</v>
      </c>
      <c r="B439" s="17">
        <v>157883</v>
      </c>
      <c r="C439" s="18" t="s">
        <v>846</v>
      </c>
      <c r="D439" s="19">
        <v>3</v>
      </c>
      <c r="E439" s="20">
        <v>0</v>
      </c>
      <c r="F439" s="28">
        <v>3</v>
      </c>
      <c r="G439" s="20">
        <v>0</v>
      </c>
      <c r="H439" s="20">
        <v>0</v>
      </c>
      <c r="I439" s="23"/>
      <c r="J439" s="23"/>
      <c r="K439" s="17" t="s">
        <v>3367</v>
      </c>
      <c r="L439" s="17" t="s">
        <v>3368</v>
      </c>
      <c r="M439" s="17">
        <v>1.4</v>
      </c>
      <c r="N439" s="24" t="s">
        <v>2294</v>
      </c>
      <c r="O439" s="25" t="s">
        <v>2294</v>
      </c>
      <c r="P439" s="26" t="str">
        <f>HYPERLINK("http://www.ncbi.nlm.nih.gov/entrez/query.fcgi?db=gene&amp;cmd=retrieve&amp;dopt=graphics&amp;list_uids=51196","51196")</f>
        <v>51196</v>
      </c>
      <c r="Q439" s="17">
        <v>10</v>
      </c>
      <c r="R439" s="17" t="s">
        <v>3369</v>
      </c>
      <c r="S439" s="17"/>
    </row>
    <row r="440" spans="1:19" x14ac:dyDescent="0.25">
      <c r="A440" s="16" t="s">
        <v>847</v>
      </c>
      <c r="B440" s="17">
        <v>171598</v>
      </c>
      <c r="C440" s="18" t="s">
        <v>848</v>
      </c>
      <c r="D440" s="19">
        <v>3</v>
      </c>
      <c r="E440" s="20">
        <v>0</v>
      </c>
      <c r="F440" s="28">
        <v>3</v>
      </c>
      <c r="G440" s="20">
        <v>0</v>
      </c>
      <c r="H440" s="20">
        <v>0</v>
      </c>
      <c r="I440" s="23"/>
      <c r="J440" s="23"/>
      <c r="K440" s="17" t="s">
        <v>3370</v>
      </c>
      <c r="L440" s="17" t="s">
        <v>3371</v>
      </c>
      <c r="M440" s="17">
        <v>0.72</v>
      </c>
      <c r="N440" s="24" t="s">
        <v>2294</v>
      </c>
      <c r="O440" s="25" t="s">
        <v>2294</v>
      </c>
      <c r="P440" s="26" t="str">
        <f>HYPERLINK("http://www.ncbi.nlm.nih.gov/entrez/query.fcgi?db=gene&amp;cmd=retrieve&amp;dopt=graphics&amp;list_uids=57648","57648")</f>
        <v>57648</v>
      </c>
      <c r="Q440" s="17">
        <v>1</v>
      </c>
      <c r="R440" s="27" t="s">
        <v>3372</v>
      </c>
      <c r="S440" s="17"/>
    </row>
    <row r="441" spans="1:19" x14ac:dyDescent="0.25">
      <c r="A441" s="16" t="s">
        <v>849</v>
      </c>
      <c r="B441" s="17">
        <v>157753</v>
      </c>
      <c r="C441" s="18" t="s">
        <v>850</v>
      </c>
      <c r="D441" s="19">
        <v>3</v>
      </c>
      <c r="E441" s="20">
        <v>1</v>
      </c>
      <c r="F441" s="20">
        <v>1</v>
      </c>
      <c r="G441" s="20">
        <v>1</v>
      </c>
      <c r="H441" s="20">
        <v>0</v>
      </c>
      <c r="I441" s="23">
        <v>1.0157137547487503</v>
      </c>
      <c r="J441" s="23">
        <v>0.52025712685296566</v>
      </c>
      <c r="K441" s="17" t="s">
        <v>3373</v>
      </c>
      <c r="L441" s="17" t="s">
        <v>3374</v>
      </c>
      <c r="M441" s="17">
        <v>0.69</v>
      </c>
      <c r="N441" s="24" t="s">
        <v>2294</v>
      </c>
      <c r="O441" s="25" t="s">
        <v>2294</v>
      </c>
      <c r="P441" s="26" t="str">
        <f>HYPERLINK("http://www.ncbi.nlm.nih.gov/entrez/query.fcgi?db=gene&amp;cmd=retrieve&amp;dopt=graphics&amp;list_uids=8622","8622")</f>
        <v>8622</v>
      </c>
      <c r="Q441" s="17">
        <v>5</v>
      </c>
      <c r="R441" s="17" t="s">
        <v>3375</v>
      </c>
      <c r="S441" s="17"/>
    </row>
    <row r="442" spans="1:19" x14ac:dyDescent="0.25">
      <c r="A442" s="16" t="s">
        <v>851</v>
      </c>
      <c r="B442" s="17">
        <v>157949</v>
      </c>
      <c r="C442" s="18" t="s">
        <v>785</v>
      </c>
      <c r="D442" s="19">
        <v>3</v>
      </c>
      <c r="E442" s="28">
        <v>3</v>
      </c>
      <c r="F442" s="20">
        <v>0</v>
      </c>
      <c r="G442" s="20">
        <v>0</v>
      </c>
      <c r="H442" s="20">
        <v>0</v>
      </c>
      <c r="I442" s="23">
        <v>-2.7711065078693338</v>
      </c>
      <c r="J442" s="23">
        <v>1.8511930083041865</v>
      </c>
      <c r="K442" s="17" t="s">
        <v>3376</v>
      </c>
      <c r="L442" s="17" t="s">
        <v>3377</v>
      </c>
      <c r="M442" s="17">
        <v>0.51</v>
      </c>
      <c r="N442" s="24" t="s">
        <v>2294</v>
      </c>
      <c r="O442" s="25" t="s">
        <v>2294</v>
      </c>
      <c r="P442" s="26" t="str">
        <f>HYPERLINK("http://www.ncbi.nlm.nih.gov/entrez/query.fcgi?db=gene&amp;cmd=retrieve&amp;dopt=graphics&amp;list_uids=285193","285193")</f>
        <v>285193</v>
      </c>
      <c r="Q442" s="17">
        <v>2</v>
      </c>
      <c r="R442" s="27" t="s">
        <v>3378</v>
      </c>
      <c r="S442" s="17"/>
    </row>
    <row r="443" spans="1:19" x14ac:dyDescent="0.25">
      <c r="A443" s="16" t="s">
        <v>852</v>
      </c>
      <c r="B443" s="17">
        <v>157979</v>
      </c>
      <c r="C443" s="18" t="s">
        <v>728</v>
      </c>
      <c r="D443" s="19">
        <v>3</v>
      </c>
      <c r="E443" s="20">
        <v>0</v>
      </c>
      <c r="F443" s="20">
        <v>0</v>
      </c>
      <c r="G443" s="28">
        <v>3</v>
      </c>
      <c r="H443" s="20">
        <v>0</v>
      </c>
      <c r="I443" s="23"/>
      <c r="J443" s="23"/>
      <c r="K443" s="17" t="s">
        <v>3379</v>
      </c>
      <c r="L443" s="17" t="s">
        <v>3136</v>
      </c>
      <c r="M443" s="17">
        <v>0.24</v>
      </c>
      <c r="N443" s="24" t="s">
        <v>2294</v>
      </c>
      <c r="O443" s="25" t="s">
        <v>2294</v>
      </c>
      <c r="P443" s="26" t="str">
        <f>HYPERLINK("http://www.ncbi.nlm.nih.gov/entrez/query.fcgi?db=gene&amp;cmd=retrieve&amp;dopt=graphics&amp;list_uids=388891","388891")</f>
        <v>388891</v>
      </c>
      <c r="Q443" s="17">
        <v>22</v>
      </c>
      <c r="R443" s="27" t="s">
        <v>3380</v>
      </c>
      <c r="S443" s="17"/>
    </row>
    <row r="444" spans="1:19" x14ac:dyDescent="0.25">
      <c r="A444" s="16" t="s">
        <v>853</v>
      </c>
      <c r="B444" s="17">
        <v>152979</v>
      </c>
      <c r="C444" s="18" t="s">
        <v>726</v>
      </c>
      <c r="D444" s="19">
        <v>3</v>
      </c>
      <c r="E444" s="28">
        <v>2</v>
      </c>
      <c r="F444" s="20">
        <v>0</v>
      </c>
      <c r="G444" s="20">
        <v>0</v>
      </c>
      <c r="H444" s="20">
        <v>1</v>
      </c>
      <c r="I444" s="23"/>
      <c r="J444" s="23"/>
      <c r="K444" s="17" t="s">
        <v>3381</v>
      </c>
      <c r="L444" s="17" t="s">
        <v>3382</v>
      </c>
      <c r="M444" s="17">
        <v>0.19</v>
      </c>
      <c r="N444" s="24" t="s">
        <v>2294</v>
      </c>
      <c r="O444" s="25" t="s">
        <v>2294</v>
      </c>
      <c r="P444" s="26" t="str">
        <f>HYPERLINK("http://www.ncbi.nlm.nih.gov/entrez/query.fcgi?db=gene&amp;cmd=retrieve&amp;dopt=graphics&amp;list_uids=26267","26267")</f>
        <v>26267</v>
      </c>
      <c r="Q444" s="17">
        <v>9</v>
      </c>
      <c r="R444" s="27" t="s">
        <v>3383</v>
      </c>
      <c r="S444" s="17"/>
    </row>
    <row r="445" spans="1:19" x14ac:dyDescent="0.25">
      <c r="A445" s="16" t="s">
        <v>854</v>
      </c>
      <c r="B445" s="17">
        <v>159019</v>
      </c>
      <c r="C445" s="18" t="s">
        <v>726</v>
      </c>
      <c r="D445" s="19">
        <v>3</v>
      </c>
      <c r="E445" s="28">
        <v>2</v>
      </c>
      <c r="F445" s="20">
        <v>0</v>
      </c>
      <c r="G445" s="28">
        <v>2</v>
      </c>
      <c r="H445" s="20">
        <v>0</v>
      </c>
      <c r="I445" s="23"/>
      <c r="J445" s="23"/>
      <c r="K445" s="17" t="s">
        <v>3384</v>
      </c>
      <c r="L445" s="17" t="s">
        <v>3385</v>
      </c>
      <c r="M445" s="17">
        <v>0.19</v>
      </c>
      <c r="N445" s="24" t="s">
        <v>2294</v>
      </c>
      <c r="O445" s="25" t="s">
        <v>2294</v>
      </c>
      <c r="P445" s="26" t="str">
        <f>HYPERLINK("http://www.ncbi.nlm.nih.gov/entrez/query.fcgi?db=gene&amp;cmd=retrieve&amp;dopt=graphics&amp;list_uids=51361","51361")</f>
        <v>51361</v>
      </c>
      <c r="Q445" s="17">
        <v>1</v>
      </c>
      <c r="R445" s="17" t="s">
        <v>3386</v>
      </c>
      <c r="S445" s="17"/>
    </row>
    <row r="446" spans="1:19" x14ac:dyDescent="0.25">
      <c r="A446" s="16" t="s">
        <v>855</v>
      </c>
      <c r="B446" s="17">
        <v>153087</v>
      </c>
      <c r="C446" s="18" t="s">
        <v>856</v>
      </c>
      <c r="D446" s="19">
        <v>3</v>
      </c>
      <c r="E446" s="20">
        <v>0</v>
      </c>
      <c r="F446" s="28">
        <v>3</v>
      </c>
      <c r="G446" s="20">
        <v>0</v>
      </c>
      <c r="H446" s="20">
        <v>0</v>
      </c>
      <c r="I446" s="23"/>
      <c r="J446" s="23"/>
      <c r="K446" s="17" t="s">
        <v>3387</v>
      </c>
      <c r="L446" s="17" t="s">
        <v>3388</v>
      </c>
      <c r="M446" s="17">
        <v>0.18</v>
      </c>
      <c r="N446" s="24" t="s">
        <v>2294</v>
      </c>
      <c r="O446" s="25" t="s">
        <v>2294</v>
      </c>
      <c r="P446" s="26" t="str">
        <f>HYPERLINK("http://www.ncbi.nlm.nih.gov/entrez/query.fcgi?db=gene&amp;cmd=retrieve&amp;dopt=graphics&amp;list_uids=54554","54554")</f>
        <v>54554</v>
      </c>
      <c r="Q446" s="17">
        <v>3</v>
      </c>
      <c r="R446" s="17" t="s">
        <v>3389</v>
      </c>
      <c r="S446" s="17"/>
    </row>
    <row r="447" spans="1:19" x14ac:dyDescent="0.25">
      <c r="A447" s="16" t="s">
        <v>857</v>
      </c>
      <c r="B447" s="17">
        <v>163639</v>
      </c>
      <c r="C447" s="18" t="s">
        <v>726</v>
      </c>
      <c r="D447" s="19">
        <v>3</v>
      </c>
      <c r="E447" s="20">
        <v>0</v>
      </c>
      <c r="F447" s="20">
        <v>0</v>
      </c>
      <c r="G447" s="20">
        <v>0</v>
      </c>
      <c r="H447" s="28">
        <v>3</v>
      </c>
      <c r="I447" s="23"/>
      <c r="J447" s="23"/>
      <c r="K447" s="17" t="s">
        <v>3390</v>
      </c>
      <c r="L447" s="17" t="s">
        <v>3391</v>
      </c>
      <c r="M447" s="17">
        <v>0.12</v>
      </c>
      <c r="N447" s="24" t="s">
        <v>2294</v>
      </c>
      <c r="O447" s="25" t="s">
        <v>2294</v>
      </c>
      <c r="P447" s="26" t="str">
        <f>HYPERLINK("http://www.ncbi.nlm.nih.gov/entrez/query.fcgi?db=gene&amp;cmd=retrieve&amp;dopt=graphics&amp;list_uids=344148","344148")</f>
        <v>344148</v>
      </c>
      <c r="Q447" s="17">
        <v>2</v>
      </c>
      <c r="R447" s="27" t="s">
        <v>2749</v>
      </c>
      <c r="S447" s="17"/>
    </row>
    <row r="448" spans="1:19" x14ac:dyDescent="0.25">
      <c r="A448" s="16" t="s">
        <v>858</v>
      </c>
      <c r="B448" s="17">
        <v>171126</v>
      </c>
      <c r="C448" s="18" t="s">
        <v>859</v>
      </c>
      <c r="D448" s="19">
        <v>3</v>
      </c>
      <c r="E448" s="20">
        <v>0</v>
      </c>
      <c r="F448" s="28">
        <v>3</v>
      </c>
      <c r="G448" s="20">
        <v>1</v>
      </c>
      <c r="H448" s="20">
        <v>0</v>
      </c>
      <c r="I448" s="23"/>
      <c r="J448" s="23"/>
      <c r="K448" s="17" t="s">
        <v>3392</v>
      </c>
      <c r="L448" s="17" t="s">
        <v>3393</v>
      </c>
      <c r="M448" s="17">
        <v>0.11</v>
      </c>
      <c r="N448" s="24" t="s">
        <v>2294</v>
      </c>
      <c r="O448" s="25" t="s">
        <v>2294</v>
      </c>
      <c r="P448" s="26" t="str">
        <f>HYPERLINK("http://www.ncbi.nlm.nih.gov/entrez/query.fcgi?db=gene&amp;cmd=retrieve&amp;dopt=graphics&amp;list_uids=400546","400546")</f>
        <v>400546</v>
      </c>
      <c r="Q448" s="17">
        <v>16</v>
      </c>
      <c r="R448" s="27" t="s">
        <v>3394</v>
      </c>
      <c r="S448" s="17"/>
    </row>
    <row r="449" spans="1:19" x14ac:dyDescent="0.25">
      <c r="A449" s="16" t="s">
        <v>860</v>
      </c>
      <c r="B449" s="17">
        <v>166580</v>
      </c>
      <c r="C449" s="18" t="s">
        <v>726</v>
      </c>
      <c r="D449" s="19">
        <v>3</v>
      </c>
      <c r="E449" s="20">
        <v>0</v>
      </c>
      <c r="F449" s="28">
        <v>2</v>
      </c>
      <c r="G449" s="20">
        <v>0</v>
      </c>
      <c r="H449" s="20">
        <v>1</v>
      </c>
      <c r="I449" s="23"/>
      <c r="J449" s="23"/>
      <c r="K449" s="17" t="s">
        <v>3395</v>
      </c>
      <c r="L449" s="17" t="s">
        <v>3396</v>
      </c>
      <c r="M449" s="17">
        <v>4.5999999999999999E-2</v>
      </c>
      <c r="N449" s="24" t="s">
        <v>2294</v>
      </c>
      <c r="O449" s="25" t="s">
        <v>2294</v>
      </c>
      <c r="P449" s="26" t="str">
        <f>HYPERLINK("http://www.ncbi.nlm.nih.gov/entrez/query.fcgi?db=gene&amp;cmd=retrieve&amp;dopt=graphics&amp;list_uids=2034","2034")</f>
        <v>2034</v>
      </c>
      <c r="Q449" s="17">
        <v>2</v>
      </c>
      <c r="R449" s="17" t="s">
        <v>3397</v>
      </c>
      <c r="S449" s="17"/>
    </row>
    <row r="450" spans="1:19" x14ac:dyDescent="0.25">
      <c r="A450" s="16" t="s">
        <v>861</v>
      </c>
      <c r="B450" s="17">
        <v>155324</v>
      </c>
      <c r="C450" s="18" t="s">
        <v>755</v>
      </c>
      <c r="D450" s="19">
        <v>3</v>
      </c>
      <c r="E450" s="28">
        <v>3</v>
      </c>
      <c r="F450" s="20">
        <v>0</v>
      </c>
      <c r="G450" s="20">
        <v>0</v>
      </c>
      <c r="H450" s="20">
        <v>0</v>
      </c>
      <c r="I450" s="23"/>
      <c r="J450" s="23"/>
      <c r="K450" s="17" t="s">
        <v>3398</v>
      </c>
      <c r="L450" s="17" t="s">
        <v>3399</v>
      </c>
      <c r="M450" s="17">
        <v>0.02</v>
      </c>
      <c r="N450" s="24" t="s">
        <v>2294</v>
      </c>
      <c r="O450" s="25" t="s">
        <v>2294</v>
      </c>
      <c r="P450" s="26" t="str">
        <f>HYPERLINK("http://www.ncbi.nlm.nih.gov/entrez/query.fcgi?db=gene&amp;cmd=retrieve&amp;dopt=graphics&amp;list_uids=6643","6643")</f>
        <v>6643</v>
      </c>
      <c r="Q450" s="17">
        <v>5</v>
      </c>
      <c r="R450" s="17" t="s">
        <v>3400</v>
      </c>
      <c r="S450" s="17"/>
    </row>
    <row r="451" spans="1:19" x14ac:dyDescent="0.25">
      <c r="A451" s="16" t="s">
        <v>862</v>
      </c>
      <c r="B451" s="17">
        <v>157369</v>
      </c>
      <c r="C451" s="18" t="s">
        <v>863</v>
      </c>
      <c r="D451" s="19">
        <v>3</v>
      </c>
      <c r="E451" s="20">
        <v>0</v>
      </c>
      <c r="F451" s="20">
        <v>0</v>
      </c>
      <c r="G451" s="28">
        <v>2</v>
      </c>
      <c r="H451" s="28">
        <v>3</v>
      </c>
      <c r="I451" s="23">
        <v>4.6561048537215326</v>
      </c>
      <c r="J451" s="23">
        <v>2.1460126637441128</v>
      </c>
      <c r="K451" s="17" t="s">
        <v>3401</v>
      </c>
      <c r="L451" s="17" t="s">
        <v>3402</v>
      </c>
      <c r="M451" s="17">
        <v>1.2E-2</v>
      </c>
      <c r="N451" s="24" t="s">
        <v>2294</v>
      </c>
      <c r="O451" s="25" t="s">
        <v>2294</v>
      </c>
      <c r="P451" s="26" t="str">
        <f>HYPERLINK("http://www.ncbi.nlm.nih.gov/entrez/query.fcgi?db=gene&amp;cmd=retrieve&amp;dopt=graphics&amp;list_uids=1062","1062")</f>
        <v>1062</v>
      </c>
      <c r="Q451" s="17">
        <v>4</v>
      </c>
      <c r="R451" s="17" t="s">
        <v>3403</v>
      </c>
      <c r="S451" s="17"/>
    </row>
    <row r="452" spans="1:19" x14ac:dyDescent="0.25">
      <c r="A452" s="16" t="s">
        <v>864</v>
      </c>
      <c r="B452" s="17">
        <v>159211</v>
      </c>
      <c r="C452" s="18" t="s">
        <v>726</v>
      </c>
      <c r="D452" s="19">
        <v>3</v>
      </c>
      <c r="E452" s="20">
        <v>0</v>
      </c>
      <c r="F452" s="20">
        <v>0</v>
      </c>
      <c r="G452" s="28">
        <v>3</v>
      </c>
      <c r="H452" s="20">
        <v>0</v>
      </c>
      <c r="I452" s="23"/>
      <c r="J452" s="23"/>
      <c r="K452" s="17" t="s">
        <v>3404</v>
      </c>
      <c r="L452" s="17" t="s">
        <v>3405</v>
      </c>
      <c r="M452" s="17">
        <v>8.9999999999999993E-3</v>
      </c>
      <c r="N452" s="24" t="s">
        <v>2294</v>
      </c>
      <c r="O452" s="25" t="s">
        <v>2294</v>
      </c>
      <c r="P452" s="26" t="str">
        <f>HYPERLINK("http://www.ncbi.nlm.nih.gov/entrez/query.fcgi?db=gene&amp;cmd=retrieve&amp;dopt=graphics&amp;list_uids=4000","4000")</f>
        <v>4000</v>
      </c>
      <c r="Q452" s="17">
        <v>1</v>
      </c>
      <c r="R452" s="17" t="s">
        <v>3406</v>
      </c>
      <c r="S452" s="17"/>
    </row>
    <row r="453" spans="1:19" x14ac:dyDescent="0.25">
      <c r="A453" s="16" t="s">
        <v>865</v>
      </c>
      <c r="B453" s="17">
        <v>154849</v>
      </c>
      <c r="C453" s="18" t="s">
        <v>726</v>
      </c>
      <c r="D453" s="19">
        <v>3</v>
      </c>
      <c r="E453" s="28">
        <v>3</v>
      </c>
      <c r="F453" s="20">
        <v>0</v>
      </c>
      <c r="G453" s="20">
        <v>0</v>
      </c>
      <c r="H453" s="28">
        <v>3</v>
      </c>
      <c r="I453" s="23"/>
      <c r="J453" s="23"/>
      <c r="K453" s="17" t="s">
        <v>3407</v>
      </c>
      <c r="L453" s="17" t="s">
        <v>3408</v>
      </c>
      <c r="M453" s="17">
        <v>3.0000000000000001E-3</v>
      </c>
      <c r="N453" s="24" t="s">
        <v>2294</v>
      </c>
      <c r="O453" s="25" t="s">
        <v>2294</v>
      </c>
      <c r="P453" s="26" t="str">
        <f>HYPERLINK("http://www.ncbi.nlm.nih.gov/entrez/query.fcgi?db=gene&amp;cmd=retrieve&amp;dopt=graphics&amp;list_uids=388432","388432")</f>
        <v>388432</v>
      </c>
      <c r="Q453" s="17">
        <v>17</v>
      </c>
      <c r="R453" s="27" t="s">
        <v>2944</v>
      </c>
      <c r="S453" s="17"/>
    </row>
    <row r="454" spans="1:19" x14ac:dyDescent="0.25">
      <c r="A454" s="16" t="s">
        <v>866</v>
      </c>
      <c r="B454" s="17">
        <v>160955</v>
      </c>
      <c r="C454" s="18" t="s">
        <v>728</v>
      </c>
      <c r="D454" s="19">
        <v>3</v>
      </c>
      <c r="E454" s="20">
        <v>0</v>
      </c>
      <c r="F454" s="20">
        <v>0</v>
      </c>
      <c r="G454" s="28">
        <v>2</v>
      </c>
      <c r="H454" s="28">
        <v>2</v>
      </c>
      <c r="I454" s="23"/>
      <c r="J454" s="23"/>
      <c r="K454" s="17" t="s">
        <v>3409</v>
      </c>
      <c r="L454" s="17" t="s">
        <v>3410</v>
      </c>
      <c r="M454" s="17">
        <v>1E-3</v>
      </c>
      <c r="N454" s="24" t="s">
        <v>2294</v>
      </c>
      <c r="O454" s="25" t="s">
        <v>2294</v>
      </c>
      <c r="P454" s="26" t="str">
        <f>HYPERLINK("http://www.ncbi.nlm.nih.gov/entrez/query.fcgi?db=gene&amp;cmd=retrieve&amp;dopt=graphics&amp;list_uids=55580","55580")</f>
        <v>55580</v>
      </c>
      <c r="Q454" s="17">
        <v>2</v>
      </c>
      <c r="R454" s="17" t="s">
        <v>2819</v>
      </c>
      <c r="S454" s="17"/>
    </row>
    <row r="455" spans="1:19" x14ac:dyDescent="0.25">
      <c r="A455" s="16" t="s">
        <v>867</v>
      </c>
      <c r="B455" s="17">
        <v>165511</v>
      </c>
      <c r="C455" s="18" t="s">
        <v>726</v>
      </c>
      <c r="D455" s="19">
        <v>3</v>
      </c>
      <c r="E455" s="20">
        <v>0</v>
      </c>
      <c r="F455" s="20">
        <v>0</v>
      </c>
      <c r="G455" s="28">
        <v>3</v>
      </c>
      <c r="H455" s="20">
        <v>0</v>
      </c>
      <c r="I455" s="23"/>
      <c r="J455" s="23"/>
      <c r="K455" s="17" t="s">
        <v>3411</v>
      </c>
      <c r="L455" s="17" t="s">
        <v>3412</v>
      </c>
      <c r="M455" s="17">
        <v>1E-3</v>
      </c>
      <c r="N455" s="24" t="s">
        <v>2294</v>
      </c>
      <c r="O455" s="25" t="s">
        <v>2294</v>
      </c>
      <c r="P455" s="26" t="str">
        <f>HYPERLINK("http://www.ncbi.nlm.nih.gov/entrez/query.fcgi?db=gene&amp;cmd=retrieve&amp;dopt=graphics&amp;list_uids=23390","23390")</f>
        <v>23390</v>
      </c>
      <c r="Q455" s="17">
        <v>12</v>
      </c>
      <c r="R455" s="17" t="s">
        <v>3413</v>
      </c>
      <c r="S455" s="17"/>
    </row>
    <row r="456" spans="1:19" x14ac:dyDescent="0.25">
      <c r="A456" s="16" t="s">
        <v>868</v>
      </c>
      <c r="B456" s="17">
        <v>161235</v>
      </c>
      <c r="C456" s="18" t="s">
        <v>726</v>
      </c>
      <c r="D456" s="19">
        <v>3</v>
      </c>
      <c r="E456" s="20">
        <v>0</v>
      </c>
      <c r="F456" s="28">
        <v>3</v>
      </c>
      <c r="G456" s="20">
        <v>0</v>
      </c>
      <c r="H456" s="20">
        <v>0</v>
      </c>
      <c r="I456" s="23"/>
      <c r="J456" s="23"/>
      <c r="K456" s="17" t="s">
        <v>3414</v>
      </c>
      <c r="L456" s="17" t="s">
        <v>3415</v>
      </c>
      <c r="M456" s="29">
        <v>5.0000000000000001E-4</v>
      </c>
      <c r="N456" s="24" t="s">
        <v>2294</v>
      </c>
      <c r="O456" s="25" t="s">
        <v>2294</v>
      </c>
      <c r="P456" s="26" t="str">
        <f>HYPERLINK("http://www.ncbi.nlm.nih.gov/entrez/query.fcgi?db=gene&amp;cmd=retrieve&amp;dopt=graphics&amp;list_uids=399700","399700")</f>
        <v>399700</v>
      </c>
      <c r="Q456" s="17">
        <v>17</v>
      </c>
      <c r="R456" s="27" t="s">
        <v>3416</v>
      </c>
      <c r="S456" s="17"/>
    </row>
    <row r="457" spans="1:19" x14ac:dyDescent="0.25">
      <c r="A457" s="16" t="s">
        <v>869</v>
      </c>
      <c r="B457" s="17">
        <v>165284</v>
      </c>
      <c r="C457" s="18" t="s">
        <v>726</v>
      </c>
      <c r="D457" s="19">
        <v>3</v>
      </c>
      <c r="E457" s="20">
        <v>1</v>
      </c>
      <c r="F457" s="20">
        <v>0</v>
      </c>
      <c r="G457" s="28">
        <v>3</v>
      </c>
      <c r="H457" s="20">
        <v>0</v>
      </c>
      <c r="I457" s="23"/>
      <c r="J457" s="23"/>
      <c r="K457" s="17" t="s">
        <v>3228</v>
      </c>
      <c r="L457" s="17" t="s">
        <v>3229</v>
      </c>
      <c r="M457" s="29">
        <v>2.0000000000000001E-4</v>
      </c>
      <c r="N457" s="24" t="s">
        <v>2294</v>
      </c>
      <c r="O457" s="25" t="s">
        <v>2294</v>
      </c>
      <c r="P457" s="26" t="str">
        <f>HYPERLINK("http://www.ncbi.nlm.nih.gov/entrez/query.fcgi?db=gene&amp;cmd=retrieve&amp;dopt=graphics&amp;list_uids=23098","23098")</f>
        <v>23098</v>
      </c>
      <c r="Q457" s="17">
        <v>17</v>
      </c>
      <c r="R457" s="17" t="s">
        <v>3230</v>
      </c>
      <c r="S457" s="17"/>
    </row>
    <row r="458" spans="1:19" x14ac:dyDescent="0.25">
      <c r="A458" s="16" t="s">
        <v>870</v>
      </c>
      <c r="B458" s="17">
        <v>192034</v>
      </c>
      <c r="C458" s="18" t="s">
        <v>726</v>
      </c>
      <c r="D458" s="19">
        <v>3</v>
      </c>
      <c r="E458" s="20">
        <v>0</v>
      </c>
      <c r="F458" s="28">
        <v>3</v>
      </c>
      <c r="G458" s="28">
        <v>3</v>
      </c>
      <c r="H458" s="28">
        <v>2</v>
      </c>
      <c r="I458" s="23"/>
      <c r="J458" s="23"/>
      <c r="K458" s="17" t="s">
        <v>2312</v>
      </c>
      <c r="L458" s="17" t="s">
        <v>2313</v>
      </c>
      <c r="M458" s="29">
        <v>6.0000000000000002E-5</v>
      </c>
      <c r="N458" s="24" t="s">
        <v>2294</v>
      </c>
      <c r="O458" s="25" t="s">
        <v>2294</v>
      </c>
      <c r="P458" s="35" t="str">
        <f>HYPERLINK("http://www.ncbi.nlm.nih.gov/entrez/query.fcgi?db=gene&amp;cmd=retrieve&amp;dopt=graphics&amp;list_uids=402576","402576")</f>
        <v>402576</v>
      </c>
      <c r="Q458" s="17">
        <v>7</v>
      </c>
      <c r="R458" s="17" t="s">
        <v>2314</v>
      </c>
      <c r="S458" s="17"/>
    </row>
    <row r="459" spans="1:19" x14ac:dyDescent="0.25">
      <c r="A459" s="16" t="s">
        <v>871</v>
      </c>
      <c r="B459" s="17">
        <v>163048</v>
      </c>
      <c r="C459" s="18" t="s">
        <v>872</v>
      </c>
      <c r="D459" s="19">
        <v>3</v>
      </c>
      <c r="E459" s="28">
        <v>3</v>
      </c>
      <c r="F459" s="20">
        <v>0</v>
      </c>
      <c r="G459" s="20">
        <v>0</v>
      </c>
      <c r="H459" s="20">
        <v>0</v>
      </c>
      <c r="I459" s="23"/>
      <c r="J459" s="23"/>
      <c r="K459" s="17" t="s">
        <v>3417</v>
      </c>
      <c r="L459" s="17" t="s">
        <v>3418</v>
      </c>
      <c r="M459" s="29">
        <v>3.0000000000000001E-5</v>
      </c>
      <c r="N459" s="24" t="s">
        <v>2294</v>
      </c>
      <c r="O459" s="25" t="s">
        <v>2294</v>
      </c>
      <c r="P459" s="26" t="str">
        <f>HYPERLINK("http://www.ncbi.nlm.nih.gov/entrez/query.fcgi?db=gene&amp;cmd=retrieve&amp;dopt=graphics&amp;list_uids=1937","1937")</f>
        <v>1937</v>
      </c>
      <c r="Q459" s="17">
        <v>11</v>
      </c>
      <c r="R459" s="17" t="s">
        <v>3419</v>
      </c>
      <c r="S459" s="17"/>
    </row>
    <row r="460" spans="1:19" x14ac:dyDescent="0.25">
      <c r="A460" s="16" t="s">
        <v>873</v>
      </c>
      <c r="B460" s="17">
        <v>160435</v>
      </c>
      <c r="C460" s="18" t="s">
        <v>728</v>
      </c>
      <c r="D460" s="19">
        <v>3</v>
      </c>
      <c r="E460" s="28">
        <v>3</v>
      </c>
      <c r="F460" s="20">
        <v>0</v>
      </c>
      <c r="G460" s="20">
        <v>0</v>
      </c>
      <c r="H460" s="20">
        <v>0</v>
      </c>
      <c r="I460" s="23"/>
      <c r="J460" s="23"/>
      <c r="K460" s="17" t="s">
        <v>3420</v>
      </c>
      <c r="L460" s="17" t="s">
        <v>3421</v>
      </c>
      <c r="M460" s="29">
        <v>1.9999999999999999E-6</v>
      </c>
      <c r="N460" s="24" t="s">
        <v>2294</v>
      </c>
      <c r="O460" s="25" t="s">
        <v>2294</v>
      </c>
      <c r="P460" s="26" t="str">
        <f>HYPERLINK("http://www.ncbi.nlm.nih.gov/entrez/query.fcgi?db=gene&amp;cmd=retrieve&amp;dopt=graphics&amp;list_uids=285188","285188")</f>
        <v>285188</v>
      </c>
      <c r="Q460" s="17">
        <v>2</v>
      </c>
      <c r="R460" s="27" t="s">
        <v>3378</v>
      </c>
      <c r="S460" s="17"/>
    </row>
    <row r="461" spans="1:19" x14ac:dyDescent="0.25">
      <c r="A461" s="16" t="s">
        <v>874</v>
      </c>
      <c r="B461" s="17">
        <v>166000</v>
      </c>
      <c r="C461" s="18" t="s">
        <v>726</v>
      </c>
      <c r="D461" s="19">
        <v>3</v>
      </c>
      <c r="E461" s="20">
        <v>0</v>
      </c>
      <c r="F461" s="20">
        <v>0</v>
      </c>
      <c r="G461" s="28">
        <v>3</v>
      </c>
      <c r="H461" s="20">
        <v>0</v>
      </c>
      <c r="I461" s="23"/>
      <c r="J461" s="23"/>
      <c r="K461" s="17" t="s">
        <v>3422</v>
      </c>
      <c r="L461" s="17" t="s">
        <v>3423</v>
      </c>
      <c r="M461" s="29">
        <v>9.9999999999999995E-7</v>
      </c>
      <c r="N461" s="24" t="s">
        <v>2294</v>
      </c>
      <c r="O461" s="25" t="s">
        <v>2298</v>
      </c>
      <c r="P461" s="26" t="str">
        <f>HYPERLINK("http://www.ncbi.nlm.nih.gov/entrez/query.fcgi?db=gene&amp;cmd=retrieve&amp;dopt=graphics&amp;list_uids=146310","146310")</f>
        <v>146310</v>
      </c>
      <c r="Q461" s="17">
        <v>16</v>
      </c>
      <c r="R461" s="27" t="s">
        <v>3424</v>
      </c>
      <c r="S461" s="17"/>
    </row>
    <row r="462" spans="1:19" x14ac:dyDescent="0.25">
      <c r="A462" s="16" t="s">
        <v>875</v>
      </c>
      <c r="B462" s="17">
        <v>168070</v>
      </c>
      <c r="C462" s="18" t="s">
        <v>785</v>
      </c>
      <c r="D462" s="19">
        <v>3</v>
      </c>
      <c r="E462" s="20">
        <v>0</v>
      </c>
      <c r="F462" s="28">
        <v>2</v>
      </c>
      <c r="G462" s="20">
        <v>0</v>
      </c>
      <c r="H462" s="20">
        <v>1</v>
      </c>
      <c r="I462" s="23"/>
      <c r="J462" s="23"/>
      <c r="K462" s="17" t="s">
        <v>3425</v>
      </c>
      <c r="L462" s="17" t="s">
        <v>3426</v>
      </c>
      <c r="M462" s="29">
        <v>2.9999999999999999E-7</v>
      </c>
      <c r="N462" s="24" t="s">
        <v>2294</v>
      </c>
      <c r="O462" s="25" t="s">
        <v>2298</v>
      </c>
      <c r="P462" s="26" t="str">
        <f>HYPERLINK("http://www.ncbi.nlm.nih.gov/entrez/query.fcgi?db=gene&amp;cmd=retrieve&amp;dopt=graphics&amp;list_uids=128153","128153")</f>
        <v>128153</v>
      </c>
      <c r="Q462" s="17">
        <v>1</v>
      </c>
      <c r="R462" s="17" t="s">
        <v>3427</v>
      </c>
      <c r="S462" s="17"/>
    </row>
    <row r="463" spans="1:19" x14ac:dyDescent="0.25">
      <c r="A463" s="16" t="s">
        <v>876</v>
      </c>
      <c r="B463" s="17">
        <v>169443</v>
      </c>
      <c r="C463" s="18" t="s">
        <v>877</v>
      </c>
      <c r="D463" s="19">
        <v>3</v>
      </c>
      <c r="E463" s="28">
        <v>3</v>
      </c>
      <c r="F463" s="20">
        <v>0</v>
      </c>
      <c r="G463" s="20">
        <v>0</v>
      </c>
      <c r="H463" s="20">
        <v>0</v>
      </c>
      <c r="I463" s="23"/>
      <c r="J463" s="23"/>
      <c r="K463" s="17" t="s">
        <v>3428</v>
      </c>
      <c r="L463" s="17" t="s">
        <v>3429</v>
      </c>
      <c r="M463" s="29">
        <v>1.9999999999999999E-7</v>
      </c>
      <c r="N463" s="24" t="s">
        <v>2294</v>
      </c>
      <c r="O463" s="25" t="s">
        <v>2294</v>
      </c>
      <c r="P463" s="26" t="str">
        <f>HYPERLINK("http://www.ncbi.nlm.nih.gov/entrez/query.fcgi?db=gene&amp;cmd=retrieve&amp;dopt=graphics&amp;list_uids=7045","7045")</f>
        <v>7045</v>
      </c>
      <c r="Q463" s="17">
        <v>5</v>
      </c>
      <c r="R463" s="17" t="s">
        <v>2663</v>
      </c>
      <c r="S463" s="17"/>
    </row>
    <row r="464" spans="1:19" x14ac:dyDescent="0.25">
      <c r="A464" s="16" t="s">
        <v>878</v>
      </c>
      <c r="B464" s="17">
        <v>169700</v>
      </c>
      <c r="C464" s="18" t="s">
        <v>879</v>
      </c>
      <c r="D464" s="19">
        <v>3</v>
      </c>
      <c r="E464" s="28">
        <v>3</v>
      </c>
      <c r="F464" s="20">
        <v>0</v>
      </c>
      <c r="G464" s="20">
        <v>0</v>
      </c>
      <c r="H464" s="20">
        <v>0</v>
      </c>
      <c r="I464" s="23"/>
      <c r="J464" s="23"/>
      <c r="K464" s="17" t="s">
        <v>3430</v>
      </c>
      <c r="L464" s="17" t="s">
        <v>3431</v>
      </c>
      <c r="M464" s="29">
        <v>6.9999999999999996E-10</v>
      </c>
      <c r="N464" s="24" t="s">
        <v>2294</v>
      </c>
      <c r="O464" s="25" t="s">
        <v>2294</v>
      </c>
      <c r="P464" s="26" t="str">
        <f>HYPERLINK("http://www.ncbi.nlm.nih.gov/entrez/query.fcgi?db=gene&amp;cmd=retrieve&amp;dopt=graphics&amp;list_uids=80131","80131")</f>
        <v>80131</v>
      </c>
      <c r="Q464" s="17">
        <v>19</v>
      </c>
      <c r="R464" s="17" t="s">
        <v>3432</v>
      </c>
      <c r="S464" s="17"/>
    </row>
    <row r="465" spans="1:19" x14ac:dyDescent="0.25">
      <c r="A465" s="16" t="s">
        <v>880</v>
      </c>
      <c r="B465" s="17">
        <v>167371</v>
      </c>
      <c r="C465" s="18" t="s">
        <v>881</v>
      </c>
      <c r="D465" s="19">
        <v>3</v>
      </c>
      <c r="E465" s="28">
        <v>3</v>
      </c>
      <c r="F465" s="20">
        <v>0</v>
      </c>
      <c r="G465" s="20">
        <v>0</v>
      </c>
      <c r="H465" s="20">
        <v>0</v>
      </c>
      <c r="I465" s="23"/>
      <c r="J465" s="23"/>
      <c r="K465" s="17" t="s">
        <v>3433</v>
      </c>
      <c r="L465" s="17" t="s">
        <v>3434</v>
      </c>
      <c r="M465" s="29">
        <v>1E-10</v>
      </c>
      <c r="N465" s="24" t="s">
        <v>2294</v>
      </c>
      <c r="O465" s="25" t="s">
        <v>2298</v>
      </c>
      <c r="P465" s="26" t="str">
        <f>HYPERLINK("http://www.ncbi.nlm.nih.gov/entrez/query.fcgi?db=gene&amp;cmd=retrieve&amp;dopt=graphics&amp;list_uids=150209","150209")</f>
        <v>150209</v>
      </c>
      <c r="Q465" s="17">
        <v>22</v>
      </c>
      <c r="R465" s="17" t="s">
        <v>3435</v>
      </c>
      <c r="S465" s="29">
        <v>7.0000000000000003E-80</v>
      </c>
    </row>
    <row r="466" spans="1:19" x14ac:dyDescent="0.25">
      <c r="A466" s="16" t="s">
        <v>882</v>
      </c>
      <c r="B466" s="17">
        <v>166272</v>
      </c>
      <c r="C466" s="18" t="s">
        <v>883</v>
      </c>
      <c r="D466" s="19">
        <v>3</v>
      </c>
      <c r="E466" s="20">
        <v>0</v>
      </c>
      <c r="F466" s="28">
        <v>3</v>
      </c>
      <c r="G466" s="20">
        <v>1</v>
      </c>
      <c r="H466" s="20">
        <v>0</v>
      </c>
      <c r="I466" s="23"/>
      <c r="J466" s="23"/>
      <c r="K466" s="17" t="s">
        <v>3436</v>
      </c>
      <c r="L466" s="17" t="s">
        <v>3437</v>
      </c>
      <c r="M466" s="29">
        <v>3.9999999999999999E-12</v>
      </c>
      <c r="N466" s="24" t="s">
        <v>2294</v>
      </c>
      <c r="O466" s="25" t="s">
        <v>2294</v>
      </c>
      <c r="P466" s="26" t="str">
        <f>HYPERLINK("http://www.ncbi.nlm.nih.gov/entrez/query.fcgi?db=gene&amp;cmd=retrieve&amp;dopt=graphics&amp;list_uids=766","766")</f>
        <v>766</v>
      </c>
      <c r="Q466" s="17">
        <v>16</v>
      </c>
      <c r="R466" s="17" t="s">
        <v>3341</v>
      </c>
      <c r="S466" s="29">
        <v>9.9999999999999998E-13</v>
      </c>
    </row>
    <row r="467" spans="1:19" x14ac:dyDescent="0.25">
      <c r="A467" s="16" t="s">
        <v>884</v>
      </c>
      <c r="B467" s="17">
        <v>170786</v>
      </c>
      <c r="C467" s="18" t="s">
        <v>885</v>
      </c>
      <c r="D467" s="19">
        <v>3</v>
      </c>
      <c r="E467" s="20">
        <v>0</v>
      </c>
      <c r="F467" s="20">
        <v>0</v>
      </c>
      <c r="G467" s="28">
        <v>3</v>
      </c>
      <c r="H467" s="20">
        <v>0</v>
      </c>
      <c r="I467" s="23"/>
      <c r="J467" s="23"/>
      <c r="K467" s="17" t="s">
        <v>3438</v>
      </c>
      <c r="L467" s="17" t="s">
        <v>3439</v>
      </c>
      <c r="M467" s="29">
        <v>4.0000000000000001E-13</v>
      </c>
      <c r="N467" s="24" t="s">
        <v>2294</v>
      </c>
      <c r="O467" s="25" t="s">
        <v>2298</v>
      </c>
      <c r="P467" s="26" t="str">
        <f>HYPERLINK("http://www.ncbi.nlm.nih.gov/entrez/query.fcgi?db=gene&amp;cmd=retrieve&amp;dopt=graphics&amp;list_uids=144581","144581")</f>
        <v>144581</v>
      </c>
      <c r="Q467" s="17">
        <v>12</v>
      </c>
      <c r="R467" s="27" t="s">
        <v>3194</v>
      </c>
      <c r="S467" s="29">
        <v>1.9999999999999998E-21</v>
      </c>
    </row>
    <row r="468" spans="1:19" x14ac:dyDescent="0.25">
      <c r="A468" s="16" t="s">
        <v>886</v>
      </c>
      <c r="B468" s="17">
        <v>170904</v>
      </c>
      <c r="C468" s="18" t="s">
        <v>887</v>
      </c>
      <c r="D468" s="19">
        <v>3</v>
      </c>
      <c r="E468" s="28">
        <v>3</v>
      </c>
      <c r="F468" s="20">
        <v>0</v>
      </c>
      <c r="G468" s="20">
        <v>0</v>
      </c>
      <c r="H468" s="20">
        <v>0</v>
      </c>
      <c r="I468" s="23"/>
      <c r="J468" s="23"/>
      <c r="K468" s="17" t="s">
        <v>3440</v>
      </c>
      <c r="L468" s="17" t="s">
        <v>3441</v>
      </c>
      <c r="M468" s="29">
        <v>2.9999999999999998E-13</v>
      </c>
      <c r="N468" s="24" t="s">
        <v>2294</v>
      </c>
      <c r="O468" s="25" t="s">
        <v>2294</v>
      </c>
      <c r="P468" s="26" t="str">
        <f>HYPERLINK("http://www.ncbi.nlm.nih.gov/entrez/query.fcgi?db=gene&amp;cmd=retrieve&amp;dopt=graphics&amp;list_uids=1153","1153")</f>
        <v>1153</v>
      </c>
      <c r="Q468" s="17">
        <v>19</v>
      </c>
      <c r="R468" s="17" t="s">
        <v>3432</v>
      </c>
      <c r="S468" s="29">
        <v>2.0000000000000001E-17</v>
      </c>
    </row>
    <row r="469" spans="1:19" x14ac:dyDescent="0.25">
      <c r="A469" s="16" t="s">
        <v>888</v>
      </c>
      <c r="B469" s="17">
        <v>156178</v>
      </c>
      <c r="C469" s="18" t="s">
        <v>889</v>
      </c>
      <c r="D469" s="19">
        <v>3</v>
      </c>
      <c r="E469" s="28">
        <v>3</v>
      </c>
      <c r="F469" s="20">
        <v>0</v>
      </c>
      <c r="G469" s="20">
        <v>0</v>
      </c>
      <c r="H469" s="20">
        <v>0</v>
      </c>
      <c r="I469" s="23">
        <v>-2.3843615426107472</v>
      </c>
      <c r="J469" s="23">
        <v>1.6506918609226615</v>
      </c>
      <c r="K469" s="17" t="s">
        <v>3442</v>
      </c>
      <c r="L469" s="17" t="s">
        <v>3443</v>
      </c>
      <c r="M469" s="29">
        <v>1E-13</v>
      </c>
      <c r="N469" s="24" t="s">
        <v>2294</v>
      </c>
      <c r="O469" s="25" t="s">
        <v>2298</v>
      </c>
      <c r="P469" s="26" t="str">
        <f>HYPERLINK("http://www.ncbi.nlm.nih.gov/entrez/query.fcgi?db=gene&amp;cmd=retrieve&amp;dopt=graphics&amp;list_uids=534","534")</f>
        <v>534</v>
      </c>
      <c r="Q469" s="17" t="s">
        <v>2329</v>
      </c>
      <c r="R469" s="17" t="s">
        <v>2399</v>
      </c>
      <c r="S469" s="29">
        <v>1.0000000000000001E-18</v>
      </c>
    </row>
    <row r="470" spans="1:19" x14ac:dyDescent="0.25">
      <c r="A470" s="16" t="s">
        <v>890</v>
      </c>
      <c r="B470" s="17">
        <v>156484</v>
      </c>
      <c r="C470" s="18" t="s">
        <v>891</v>
      </c>
      <c r="D470" s="19">
        <v>3</v>
      </c>
      <c r="E470" s="28">
        <v>3</v>
      </c>
      <c r="F470" s="20">
        <v>0</v>
      </c>
      <c r="G470" s="20">
        <v>0</v>
      </c>
      <c r="H470" s="20">
        <v>0</v>
      </c>
      <c r="I470" s="23"/>
      <c r="J470" s="23"/>
      <c r="K470" s="17" t="s">
        <v>3444</v>
      </c>
      <c r="L470" s="17" t="s">
        <v>3445</v>
      </c>
      <c r="M470" s="29">
        <v>1E-14</v>
      </c>
      <c r="N470" s="24" t="s">
        <v>2294</v>
      </c>
      <c r="O470" s="25" t="s">
        <v>2298</v>
      </c>
      <c r="P470" s="26" t="str">
        <f>HYPERLINK("http://www.ncbi.nlm.nih.gov/entrez/query.fcgi?db=gene&amp;cmd=retrieve&amp;dopt=graphics&amp;list_uids=54585","54585")</f>
        <v>54585</v>
      </c>
      <c r="Q470" s="17">
        <v>3</v>
      </c>
      <c r="R470" s="17" t="s">
        <v>3233</v>
      </c>
      <c r="S470" s="17"/>
    </row>
    <row r="471" spans="1:19" x14ac:dyDescent="0.25">
      <c r="A471" s="16" t="s">
        <v>892</v>
      </c>
      <c r="B471" s="17">
        <v>170852</v>
      </c>
      <c r="C471" s="18" t="s">
        <v>893</v>
      </c>
      <c r="D471" s="19">
        <v>3</v>
      </c>
      <c r="E471" s="28">
        <v>3</v>
      </c>
      <c r="F471" s="20">
        <v>0</v>
      </c>
      <c r="G471" s="20">
        <v>0</v>
      </c>
      <c r="H471" s="20">
        <v>0</v>
      </c>
      <c r="I471" s="23"/>
      <c r="J471" s="23"/>
      <c r="K471" s="17" t="s">
        <v>3446</v>
      </c>
      <c r="L471" s="17" t="s">
        <v>3447</v>
      </c>
      <c r="M471" s="29">
        <v>2.0000000000000002E-15</v>
      </c>
      <c r="N471" s="24" t="s">
        <v>2294</v>
      </c>
      <c r="O471" s="25" t="s">
        <v>2298</v>
      </c>
      <c r="P471" s="26" t="str">
        <f>HYPERLINK("http://www.ncbi.nlm.nih.gov/entrez/query.fcgi?db=gene&amp;cmd=retrieve&amp;dopt=graphics&amp;list_uids=51022","51022")</f>
        <v>51022</v>
      </c>
      <c r="Q471" s="17">
        <v>1</v>
      </c>
      <c r="R471" s="17" t="s">
        <v>3448</v>
      </c>
      <c r="S471" s="29">
        <v>3.9999999999999996E-21</v>
      </c>
    </row>
    <row r="472" spans="1:19" x14ac:dyDescent="0.25">
      <c r="A472" s="16" t="s">
        <v>894</v>
      </c>
      <c r="B472" s="17">
        <v>168290</v>
      </c>
      <c r="C472" s="18" t="s">
        <v>791</v>
      </c>
      <c r="D472" s="19">
        <v>3</v>
      </c>
      <c r="E472" s="28">
        <v>3</v>
      </c>
      <c r="F472" s="20">
        <v>0</v>
      </c>
      <c r="G472" s="20">
        <v>0</v>
      </c>
      <c r="H472" s="20">
        <v>0</v>
      </c>
      <c r="I472" s="23"/>
      <c r="J472" s="23"/>
      <c r="K472" s="17" t="s">
        <v>3449</v>
      </c>
      <c r="L472" s="17" t="s">
        <v>3450</v>
      </c>
      <c r="M472" s="29">
        <v>2.0000000000000001E-17</v>
      </c>
      <c r="N472" s="24" t="s">
        <v>2294</v>
      </c>
      <c r="O472" s="25" t="s">
        <v>2298</v>
      </c>
      <c r="P472" s="26" t="str">
        <f>HYPERLINK("http://www.ncbi.nlm.nih.gov/entrez/query.fcgi?db=gene&amp;cmd=retrieve&amp;dopt=graphics&amp;list_uids=2938","2938")</f>
        <v>2938</v>
      </c>
      <c r="Q472" s="17" t="s">
        <v>2329</v>
      </c>
      <c r="R472" s="17" t="s">
        <v>3451</v>
      </c>
      <c r="S472" s="17"/>
    </row>
    <row r="473" spans="1:19" x14ac:dyDescent="0.25">
      <c r="A473" s="16" t="s">
        <v>895</v>
      </c>
      <c r="B473" s="17">
        <v>165693</v>
      </c>
      <c r="C473" s="18" t="s">
        <v>896</v>
      </c>
      <c r="D473" s="19">
        <v>3</v>
      </c>
      <c r="E473" s="20">
        <v>0</v>
      </c>
      <c r="F473" s="20">
        <v>0</v>
      </c>
      <c r="G473" s="28">
        <v>3</v>
      </c>
      <c r="H473" s="20">
        <v>0</v>
      </c>
      <c r="I473" s="23"/>
      <c r="J473" s="23"/>
      <c r="K473" s="17" t="s">
        <v>3452</v>
      </c>
      <c r="L473" s="17" t="s">
        <v>3453</v>
      </c>
      <c r="M473" s="29">
        <v>5.0000000000000004E-18</v>
      </c>
      <c r="N473" s="24" t="s">
        <v>2294</v>
      </c>
      <c r="O473" s="25" t="s">
        <v>2294</v>
      </c>
      <c r="P473" s="26" t="str">
        <f>HYPERLINK("http://www.ncbi.nlm.nih.gov/entrez/query.fcgi?db=gene&amp;cmd=retrieve&amp;dopt=graphics&amp;list_uids=4296","4296")</f>
        <v>4296</v>
      </c>
      <c r="Q473" s="17">
        <v>11</v>
      </c>
      <c r="R473" s="17" t="s">
        <v>3454</v>
      </c>
      <c r="S473" s="29">
        <v>2.0000000000000001E-17</v>
      </c>
    </row>
    <row r="474" spans="1:19" x14ac:dyDescent="0.25">
      <c r="A474" s="16" t="s">
        <v>897</v>
      </c>
      <c r="B474" s="17">
        <v>156489</v>
      </c>
      <c r="C474" s="18" t="s">
        <v>898</v>
      </c>
      <c r="D474" s="19">
        <v>3</v>
      </c>
      <c r="E474" s="28">
        <v>3</v>
      </c>
      <c r="F474" s="20">
        <v>0</v>
      </c>
      <c r="G474" s="20">
        <v>0</v>
      </c>
      <c r="H474" s="20">
        <v>0</v>
      </c>
      <c r="I474" s="23"/>
      <c r="J474" s="23"/>
      <c r="K474" s="17" t="s">
        <v>3455</v>
      </c>
      <c r="L474" s="17" t="s">
        <v>3456</v>
      </c>
      <c r="M474" s="29">
        <v>9.9999999999999995E-21</v>
      </c>
      <c r="N474" s="24" t="s">
        <v>2294</v>
      </c>
      <c r="O474" s="25" t="s">
        <v>2294</v>
      </c>
      <c r="P474" s="26" t="str">
        <f>HYPERLINK("http://www.ncbi.nlm.nih.gov/entrez/query.fcgi?db=gene&amp;cmd=retrieve&amp;dopt=graphics&amp;list_uids=6723","6723")</f>
        <v>6723</v>
      </c>
      <c r="Q474" s="17">
        <v>1</v>
      </c>
      <c r="R474" s="17" t="s">
        <v>3457</v>
      </c>
      <c r="S474" s="29">
        <v>5.9999999999999998E-30</v>
      </c>
    </row>
    <row r="475" spans="1:19" x14ac:dyDescent="0.25">
      <c r="A475" s="16" t="s">
        <v>899</v>
      </c>
      <c r="B475" s="17">
        <v>164295</v>
      </c>
      <c r="C475" s="18" t="s">
        <v>900</v>
      </c>
      <c r="D475" s="19">
        <v>3</v>
      </c>
      <c r="E475" s="20">
        <v>0</v>
      </c>
      <c r="F475" s="20">
        <v>0</v>
      </c>
      <c r="G475" s="20">
        <v>0</v>
      </c>
      <c r="H475" s="28">
        <v>3</v>
      </c>
      <c r="I475" s="23"/>
      <c r="J475" s="23"/>
      <c r="K475" s="17" t="s">
        <v>3154</v>
      </c>
      <c r="L475" s="17" t="s">
        <v>3155</v>
      </c>
      <c r="M475" s="29">
        <v>1.9999999999999998E-21</v>
      </c>
      <c r="N475" s="24" t="s">
        <v>2294</v>
      </c>
      <c r="O475" s="25" t="s">
        <v>2298</v>
      </c>
      <c r="P475" s="26" t="str">
        <f>HYPERLINK("http://www.ncbi.nlm.nih.gov/entrez/query.fcgi?db=gene&amp;cmd=retrieve&amp;dopt=graphics&amp;list_uids=255758","255758")</f>
        <v>255758</v>
      </c>
      <c r="Q475" s="17">
        <v>3</v>
      </c>
      <c r="R475" s="17" t="s">
        <v>2721</v>
      </c>
      <c r="S475" s="17"/>
    </row>
    <row r="476" spans="1:19" x14ac:dyDescent="0.25">
      <c r="A476" s="16" t="s">
        <v>901</v>
      </c>
      <c r="B476" s="17">
        <v>155233</v>
      </c>
      <c r="C476" s="18" t="s">
        <v>902</v>
      </c>
      <c r="D476" s="19">
        <v>3</v>
      </c>
      <c r="E476" s="20">
        <v>1</v>
      </c>
      <c r="F476" s="20">
        <v>1</v>
      </c>
      <c r="G476" s="20">
        <v>0</v>
      </c>
      <c r="H476" s="20">
        <v>1</v>
      </c>
      <c r="I476" s="23"/>
      <c r="J476" s="23"/>
      <c r="K476" s="17" t="s">
        <v>3458</v>
      </c>
      <c r="L476" s="17" t="s">
        <v>3459</v>
      </c>
      <c r="M476" s="29">
        <v>1.9999999999999998E-21</v>
      </c>
      <c r="N476" s="24" t="s">
        <v>2294</v>
      </c>
      <c r="O476" s="25" t="s">
        <v>2294</v>
      </c>
      <c r="P476" s="26" t="str">
        <f>HYPERLINK("http://www.ncbi.nlm.nih.gov/entrez/query.fcgi?db=gene&amp;cmd=retrieve&amp;dopt=graphics&amp;list_uids=8243","8243")</f>
        <v>8243</v>
      </c>
      <c r="Q476" s="17" t="s">
        <v>2345</v>
      </c>
      <c r="R476" s="17" t="s">
        <v>3460</v>
      </c>
      <c r="S476" s="29">
        <v>5.9999999999999995E-25</v>
      </c>
    </row>
    <row r="477" spans="1:19" x14ac:dyDescent="0.25">
      <c r="A477" s="16" t="s">
        <v>903</v>
      </c>
      <c r="B477" s="17">
        <v>159208</v>
      </c>
      <c r="C477" s="18" t="s">
        <v>904</v>
      </c>
      <c r="D477" s="19">
        <v>3</v>
      </c>
      <c r="E477" s="28">
        <v>3</v>
      </c>
      <c r="F477" s="20">
        <v>0</v>
      </c>
      <c r="G477" s="20">
        <v>0</v>
      </c>
      <c r="H477" s="20">
        <v>0</v>
      </c>
      <c r="I477" s="23">
        <v>3.8995553784651129</v>
      </c>
      <c r="J477" s="23">
        <v>2.7010475123458244</v>
      </c>
      <c r="K477" s="17" t="s">
        <v>3461</v>
      </c>
      <c r="L477" s="17" t="s">
        <v>3462</v>
      </c>
      <c r="M477" s="29">
        <v>9.9999999999999991E-22</v>
      </c>
      <c r="N477" s="24" t="s">
        <v>2298</v>
      </c>
      <c r="O477" s="25" t="s">
        <v>2294</v>
      </c>
      <c r="P477" s="26" t="str">
        <f>HYPERLINK("http://www.ncbi.nlm.nih.gov/entrez/query.fcgi?db=gene&amp;cmd=retrieve&amp;dopt=graphics&amp;list_uids=9391","9391")</f>
        <v>9391</v>
      </c>
      <c r="Q477" s="17">
        <v>2</v>
      </c>
      <c r="R477" s="17" t="s">
        <v>2888</v>
      </c>
      <c r="S477" s="29">
        <v>2.9999999999999998E-15</v>
      </c>
    </row>
    <row r="478" spans="1:19" x14ac:dyDescent="0.25">
      <c r="A478" s="16" t="s">
        <v>905</v>
      </c>
      <c r="B478" s="17">
        <v>166473</v>
      </c>
      <c r="C478" s="18" t="s">
        <v>906</v>
      </c>
      <c r="D478" s="19">
        <v>3</v>
      </c>
      <c r="E478" s="28">
        <v>3</v>
      </c>
      <c r="F478" s="20">
        <v>0</v>
      </c>
      <c r="G478" s="20">
        <v>0</v>
      </c>
      <c r="H478" s="20">
        <v>0</v>
      </c>
      <c r="I478" s="23"/>
      <c r="J478" s="23"/>
      <c r="K478" s="17" t="s">
        <v>3463</v>
      </c>
      <c r="L478" s="17" t="s">
        <v>3464</v>
      </c>
      <c r="M478" s="29">
        <v>3E-24</v>
      </c>
      <c r="N478" s="24" t="s">
        <v>2294</v>
      </c>
      <c r="O478" s="25" t="s">
        <v>2294</v>
      </c>
      <c r="P478" s="26" t="str">
        <f>HYPERLINK("http://www.ncbi.nlm.nih.gov/entrez/query.fcgi?db=gene&amp;cmd=retrieve&amp;dopt=graphics&amp;list_uids=9252","9252")</f>
        <v>9252</v>
      </c>
      <c r="Q478" s="17">
        <v>14</v>
      </c>
      <c r="R478" s="17" t="s">
        <v>3465</v>
      </c>
      <c r="S478" s="29">
        <v>3.0000000000000001E-26</v>
      </c>
    </row>
    <row r="479" spans="1:19" x14ac:dyDescent="0.25">
      <c r="A479" s="16" t="s">
        <v>907</v>
      </c>
      <c r="B479" s="17">
        <v>162390</v>
      </c>
      <c r="C479" s="18" t="s">
        <v>908</v>
      </c>
      <c r="D479" s="19">
        <v>3</v>
      </c>
      <c r="E479" s="20">
        <v>1</v>
      </c>
      <c r="F479" s="20">
        <v>0</v>
      </c>
      <c r="G479" s="28">
        <v>3</v>
      </c>
      <c r="H479" s="20">
        <v>0</v>
      </c>
      <c r="I479" s="23"/>
      <c r="J479" s="23"/>
      <c r="K479" s="17" t="s">
        <v>3466</v>
      </c>
      <c r="L479" s="17" t="s">
        <v>3467</v>
      </c>
      <c r="M479" s="29">
        <v>4.0000000000000002E-27</v>
      </c>
      <c r="N479" s="24" t="s">
        <v>2294</v>
      </c>
      <c r="O479" s="25" t="s">
        <v>2298</v>
      </c>
      <c r="P479" s="26" t="str">
        <f>HYPERLINK("http://www.ncbi.nlm.nih.gov/entrez/query.fcgi?db=gene&amp;cmd=retrieve&amp;dopt=graphics&amp;list_uids=8721","8721")</f>
        <v>8721</v>
      </c>
      <c r="Q479" s="17">
        <v>9</v>
      </c>
      <c r="R479" s="17" t="s">
        <v>2900</v>
      </c>
      <c r="S479" s="29">
        <v>3.0000000000000002E-33</v>
      </c>
    </row>
    <row r="480" spans="1:19" x14ac:dyDescent="0.25">
      <c r="A480" s="16" t="s">
        <v>909</v>
      </c>
      <c r="B480" s="17">
        <v>163501</v>
      </c>
      <c r="C480" s="18" t="s">
        <v>910</v>
      </c>
      <c r="D480" s="19">
        <v>3</v>
      </c>
      <c r="E480" s="28">
        <v>3</v>
      </c>
      <c r="F480" s="20">
        <v>0</v>
      </c>
      <c r="G480" s="20">
        <v>0</v>
      </c>
      <c r="H480" s="20">
        <v>0</v>
      </c>
      <c r="I480" s="23"/>
      <c r="J480" s="23"/>
      <c r="K480" s="17" t="s">
        <v>3468</v>
      </c>
      <c r="L480" s="17" t="s">
        <v>3469</v>
      </c>
      <c r="M480" s="29">
        <v>3E-28</v>
      </c>
      <c r="N480" s="24" t="s">
        <v>2294</v>
      </c>
      <c r="O480" s="25" t="s">
        <v>2298</v>
      </c>
      <c r="P480" s="26" t="str">
        <f>HYPERLINK("http://www.ncbi.nlm.nih.gov/entrez/query.fcgi?db=gene&amp;cmd=retrieve&amp;dopt=graphics&amp;list_uids=5902","5902")</f>
        <v>5902</v>
      </c>
      <c r="Q480" s="17">
        <v>22</v>
      </c>
      <c r="R480" s="17" t="s">
        <v>3470</v>
      </c>
      <c r="S480" s="29">
        <v>9.9999999999999994E-37</v>
      </c>
    </row>
    <row r="481" spans="1:19" x14ac:dyDescent="0.25">
      <c r="A481" s="16" t="s">
        <v>911</v>
      </c>
      <c r="B481" s="17">
        <v>164314</v>
      </c>
      <c r="C481" s="18" t="s">
        <v>912</v>
      </c>
      <c r="D481" s="19">
        <v>3</v>
      </c>
      <c r="E481" s="28">
        <v>3</v>
      </c>
      <c r="F481" s="20">
        <v>0</v>
      </c>
      <c r="G481" s="20">
        <v>0</v>
      </c>
      <c r="H481" s="20">
        <v>0</v>
      </c>
      <c r="I481" s="23"/>
      <c r="J481" s="23"/>
      <c r="K481" s="17" t="s">
        <v>3471</v>
      </c>
      <c r="L481" s="17" t="s">
        <v>3472</v>
      </c>
      <c r="M481" s="29">
        <v>4.0000000000000002E-32</v>
      </c>
      <c r="N481" s="24" t="s">
        <v>2294</v>
      </c>
      <c r="O481" s="25" t="s">
        <v>2298</v>
      </c>
      <c r="P481" s="26" t="str">
        <f>HYPERLINK("http://www.ncbi.nlm.nih.gov/entrez/query.fcgi?db=gene&amp;cmd=retrieve&amp;dopt=graphics&amp;list_uids=51065","51065")</f>
        <v>51065</v>
      </c>
      <c r="Q481" s="17">
        <v>15</v>
      </c>
      <c r="R481" s="17" t="s">
        <v>3473</v>
      </c>
      <c r="S481" s="29">
        <v>9.9999999999999993E-41</v>
      </c>
    </row>
    <row r="482" spans="1:19" x14ac:dyDescent="0.25">
      <c r="A482" s="16" t="s">
        <v>913</v>
      </c>
      <c r="B482" s="17">
        <v>163949</v>
      </c>
      <c r="C482" s="18" t="s">
        <v>914</v>
      </c>
      <c r="D482" s="19">
        <v>3</v>
      </c>
      <c r="E482" s="28">
        <v>3</v>
      </c>
      <c r="F482" s="20">
        <v>0</v>
      </c>
      <c r="G482" s="20">
        <v>0</v>
      </c>
      <c r="H482" s="20">
        <v>0</v>
      </c>
      <c r="I482" s="23"/>
      <c r="J482" s="23"/>
      <c r="K482" s="17" t="s">
        <v>3474</v>
      </c>
      <c r="L482" s="17" t="s">
        <v>3475</v>
      </c>
      <c r="M482" s="29">
        <v>7.0000000000000003E-37</v>
      </c>
      <c r="N482" s="24" t="s">
        <v>2294</v>
      </c>
      <c r="O482" s="25" t="s">
        <v>2298</v>
      </c>
      <c r="P482" s="26" t="str">
        <f>HYPERLINK("http://www.ncbi.nlm.nih.gov/entrez/query.fcgi?db=gene&amp;cmd=retrieve&amp;dopt=graphics&amp;list_uids=387522","387522")</f>
        <v>387522</v>
      </c>
      <c r="Q482" s="17">
        <v>20</v>
      </c>
      <c r="R482" s="17" t="s">
        <v>3476</v>
      </c>
      <c r="S482" s="29">
        <v>4E-51</v>
      </c>
    </row>
    <row r="483" spans="1:19" x14ac:dyDescent="0.25">
      <c r="A483" s="16" t="s">
        <v>915</v>
      </c>
      <c r="B483" s="17">
        <v>167896</v>
      </c>
      <c r="C483" s="18" t="s">
        <v>916</v>
      </c>
      <c r="D483" s="19">
        <v>3</v>
      </c>
      <c r="E483" s="28">
        <v>3</v>
      </c>
      <c r="F483" s="20">
        <v>0</v>
      </c>
      <c r="G483" s="20">
        <v>0</v>
      </c>
      <c r="H483" s="20">
        <v>0</v>
      </c>
      <c r="I483" s="23"/>
      <c r="J483" s="23"/>
      <c r="K483" s="17" t="s">
        <v>3477</v>
      </c>
      <c r="L483" s="17" t="s">
        <v>3329</v>
      </c>
      <c r="M483" s="29">
        <v>2.9999999999999999E-38</v>
      </c>
      <c r="N483" s="24" t="s">
        <v>2294</v>
      </c>
      <c r="O483" s="25" t="s">
        <v>2298</v>
      </c>
      <c r="P483" s="26" t="str">
        <f>HYPERLINK("http://www.ncbi.nlm.nih.gov/entrez/query.fcgi?db=gene&amp;cmd=retrieve&amp;dopt=graphics&amp;list_uids=1984","1984")</f>
        <v>1984</v>
      </c>
      <c r="Q483" s="17">
        <v>17</v>
      </c>
      <c r="R483" s="17" t="s">
        <v>3478</v>
      </c>
      <c r="S483" s="29">
        <v>4E-50</v>
      </c>
    </row>
    <row r="484" spans="1:19" x14ac:dyDescent="0.25">
      <c r="A484" s="16" t="s">
        <v>917</v>
      </c>
      <c r="B484" s="17">
        <v>167914</v>
      </c>
      <c r="C484" s="18" t="s">
        <v>918</v>
      </c>
      <c r="D484" s="19">
        <v>3</v>
      </c>
      <c r="E484" s="28">
        <v>3</v>
      </c>
      <c r="F484" s="20">
        <v>0</v>
      </c>
      <c r="G484" s="20">
        <v>0</v>
      </c>
      <c r="H484" s="20">
        <v>0</v>
      </c>
      <c r="I484" s="23">
        <v>-0.16833735197581504</v>
      </c>
      <c r="J484" s="23">
        <v>0.2774157086904282</v>
      </c>
      <c r="K484" s="17" t="s">
        <v>3479</v>
      </c>
      <c r="L484" s="17" t="s">
        <v>3480</v>
      </c>
      <c r="M484" s="29">
        <v>7.9999999999999994E-40</v>
      </c>
      <c r="N484" s="24" t="s">
        <v>2294</v>
      </c>
      <c r="O484" s="25" t="s">
        <v>2298</v>
      </c>
      <c r="P484" s="26" t="str">
        <f>HYPERLINK("http://www.ncbi.nlm.nih.gov/entrez/query.fcgi?db=gene&amp;cmd=retrieve&amp;dopt=graphics&amp;list_uids=63908","63908")</f>
        <v>63908</v>
      </c>
      <c r="Q484" s="17">
        <v>20</v>
      </c>
      <c r="R484" s="27" t="s">
        <v>3481</v>
      </c>
      <c r="S484" s="29">
        <v>6.0000000000000002E-59</v>
      </c>
    </row>
    <row r="485" spans="1:19" x14ac:dyDescent="0.25">
      <c r="A485" s="16" t="s">
        <v>919</v>
      </c>
      <c r="B485" s="17">
        <v>170609</v>
      </c>
      <c r="C485" s="18" t="s">
        <v>920</v>
      </c>
      <c r="D485" s="19">
        <v>3</v>
      </c>
      <c r="E485" s="28">
        <v>3</v>
      </c>
      <c r="F485" s="20">
        <v>0</v>
      </c>
      <c r="G485" s="20">
        <v>0</v>
      </c>
      <c r="H485" s="20">
        <v>0</v>
      </c>
      <c r="I485" s="23"/>
      <c r="J485" s="23"/>
      <c r="K485" s="17" t="s">
        <v>3482</v>
      </c>
      <c r="L485" s="17" t="s">
        <v>3483</v>
      </c>
      <c r="M485" s="29">
        <v>1.9999999999999999E-40</v>
      </c>
      <c r="N485" s="24" t="s">
        <v>2294</v>
      </c>
      <c r="O485" s="25" t="s">
        <v>2298</v>
      </c>
      <c r="P485" s="26" t="str">
        <f>HYPERLINK("http://www.ncbi.nlm.nih.gov/entrez/query.fcgi?db=gene&amp;cmd=retrieve&amp;dopt=graphics&amp;list_uids=8909","8909")</f>
        <v>8909</v>
      </c>
      <c r="Q485" s="17">
        <v>12</v>
      </c>
      <c r="R485" s="17" t="s">
        <v>3484</v>
      </c>
      <c r="S485" s="29">
        <v>3.0000000000000002E-40</v>
      </c>
    </row>
    <row r="486" spans="1:19" x14ac:dyDescent="0.25">
      <c r="A486" s="16" t="s">
        <v>921</v>
      </c>
      <c r="B486" s="17">
        <v>156516</v>
      </c>
      <c r="C486" s="18" t="s">
        <v>922</v>
      </c>
      <c r="D486" s="19">
        <v>3</v>
      </c>
      <c r="E486" s="28">
        <v>3</v>
      </c>
      <c r="F486" s="20">
        <v>0</v>
      </c>
      <c r="G486" s="20">
        <v>0</v>
      </c>
      <c r="H486" s="20">
        <v>0</v>
      </c>
      <c r="I486" s="23">
        <v>-9.4678929489816419E-2</v>
      </c>
      <c r="J486" s="23">
        <v>0.11628887217236125</v>
      </c>
      <c r="K486" s="17" t="s">
        <v>3485</v>
      </c>
      <c r="L486" s="17" t="s">
        <v>3486</v>
      </c>
      <c r="M486" s="29">
        <v>2E-51</v>
      </c>
      <c r="N486" s="24" t="s">
        <v>2298</v>
      </c>
      <c r="O486" s="25" t="s">
        <v>2298</v>
      </c>
      <c r="P486" s="26" t="str">
        <f>HYPERLINK("http://www.ncbi.nlm.nih.gov/entrez/query.fcgi?db=gene&amp;cmd=retrieve&amp;dopt=graphics&amp;list_uids=54821","54821")</f>
        <v>54821</v>
      </c>
      <c r="Q486" s="17" t="s">
        <v>2345</v>
      </c>
      <c r="R486" s="27" t="s">
        <v>3487</v>
      </c>
      <c r="S486" s="29">
        <v>1E-59</v>
      </c>
    </row>
    <row r="487" spans="1:19" x14ac:dyDescent="0.25">
      <c r="A487" s="16" t="s">
        <v>923</v>
      </c>
      <c r="B487" s="17">
        <v>152464</v>
      </c>
      <c r="C487" s="18" t="s">
        <v>785</v>
      </c>
      <c r="D487" s="19">
        <v>3</v>
      </c>
      <c r="E487" s="28">
        <v>3</v>
      </c>
      <c r="F487" s="20">
        <v>0</v>
      </c>
      <c r="G487" s="20">
        <v>0</v>
      </c>
      <c r="H487" s="20">
        <v>0</v>
      </c>
      <c r="I487" s="23">
        <v>2.143874943757448</v>
      </c>
      <c r="J487" s="23">
        <v>1.3235986218103089</v>
      </c>
      <c r="K487" s="17" t="s">
        <v>3488</v>
      </c>
      <c r="L487" s="17" t="s">
        <v>3489</v>
      </c>
      <c r="M487" s="29">
        <v>8.9999999999999995E-57</v>
      </c>
      <c r="N487" s="24" t="s">
        <v>2298</v>
      </c>
      <c r="O487" s="25" t="s">
        <v>2298</v>
      </c>
      <c r="P487" s="26" t="str">
        <f>HYPERLINK("http://www.ncbi.nlm.nih.gov/entrez/query.fcgi?db=gene&amp;cmd=retrieve&amp;dopt=graphics&amp;list_uids=57718","57718")</f>
        <v>57718</v>
      </c>
      <c r="Q487" s="17">
        <v>14</v>
      </c>
      <c r="R487" s="17" t="s">
        <v>3490</v>
      </c>
      <c r="S487" s="17"/>
    </row>
    <row r="488" spans="1:19" x14ac:dyDescent="0.25">
      <c r="A488" s="16" t="s">
        <v>924</v>
      </c>
      <c r="B488" s="17">
        <v>163423</v>
      </c>
      <c r="C488" s="18" t="s">
        <v>796</v>
      </c>
      <c r="D488" s="19">
        <v>3</v>
      </c>
      <c r="E488" s="28">
        <v>3</v>
      </c>
      <c r="F488" s="20">
        <v>0</v>
      </c>
      <c r="G488" s="20">
        <v>0</v>
      </c>
      <c r="H488" s="20">
        <v>0</v>
      </c>
      <c r="I488" s="23"/>
      <c r="J488" s="23"/>
      <c r="K488" s="17" t="s">
        <v>3491</v>
      </c>
      <c r="L488" s="17" t="s">
        <v>3492</v>
      </c>
      <c r="M488" s="29">
        <v>9.9999999999999997E-61</v>
      </c>
      <c r="N488" s="24" t="s">
        <v>2294</v>
      </c>
      <c r="O488" s="25" t="s">
        <v>2298</v>
      </c>
      <c r="P488" s="26" t="str">
        <f>HYPERLINK("http://www.ncbi.nlm.nih.gov/entrez/query.fcgi?db=gene&amp;cmd=retrieve&amp;dopt=graphics&amp;list_uids=7316","7316")</f>
        <v>7316</v>
      </c>
      <c r="Q488" s="17">
        <v>12</v>
      </c>
      <c r="R488" s="17" t="s">
        <v>3241</v>
      </c>
      <c r="S488" s="29">
        <v>3.0000000000000002E-60</v>
      </c>
    </row>
    <row r="489" spans="1:19" x14ac:dyDescent="0.25">
      <c r="A489" s="16" t="s">
        <v>925</v>
      </c>
      <c r="B489" s="17">
        <v>153495</v>
      </c>
      <c r="C489" s="18" t="s">
        <v>785</v>
      </c>
      <c r="D489" s="19">
        <v>3</v>
      </c>
      <c r="E489" s="28">
        <v>3</v>
      </c>
      <c r="F489" s="20">
        <v>0</v>
      </c>
      <c r="G489" s="20">
        <v>0</v>
      </c>
      <c r="H489" s="20">
        <v>0</v>
      </c>
      <c r="I489" s="23"/>
      <c r="J489" s="23"/>
      <c r="K489" s="17" t="s">
        <v>3493</v>
      </c>
      <c r="L489" s="17" t="s">
        <v>3494</v>
      </c>
      <c r="M489" s="29">
        <v>1E-61</v>
      </c>
      <c r="N489" s="24" t="s">
        <v>2298</v>
      </c>
      <c r="O489" s="25" t="s">
        <v>2298</v>
      </c>
      <c r="P489" s="26" t="str">
        <f>HYPERLINK("http://www.ncbi.nlm.nih.gov/entrez/query.fcgi?db=gene&amp;cmd=retrieve&amp;dopt=graphics&amp;list_uids=51077","51077")</f>
        <v>51077</v>
      </c>
      <c r="Q489" s="17">
        <v>14</v>
      </c>
      <c r="R489" s="17" t="s">
        <v>3495</v>
      </c>
      <c r="S489" s="29">
        <v>1E-56</v>
      </c>
    </row>
    <row r="490" spans="1:19" x14ac:dyDescent="0.25">
      <c r="A490" s="16" t="s">
        <v>926</v>
      </c>
      <c r="B490" s="17">
        <v>158140</v>
      </c>
      <c r="C490" s="18" t="s">
        <v>927</v>
      </c>
      <c r="D490" s="19">
        <v>3</v>
      </c>
      <c r="E490" s="28">
        <v>3</v>
      </c>
      <c r="F490" s="20">
        <v>0</v>
      </c>
      <c r="G490" s="20">
        <v>0</v>
      </c>
      <c r="H490" s="20">
        <v>0</v>
      </c>
      <c r="I490" s="23"/>
      <c r="J490" s="23"/>
      <c r="K490" s="17" t="s">
        <v>3496</v>
      </c>
      <c r="L490" s="17" t="s">
        <v>3497</v>
      </c>
      <c r="M490" s="29">
        <v>5.0000000000000002E-63</v>
      </c>
      <c r="N490" s="24" t="s">
        <v>2294</v>
      </c>
      <c r="O490" s="25" t="s">
        <v>2298</v>
      </c>
      <c r="P490" s="26" t="str">
        <f>HYPERLINK("http://www.ncbi.nlm.nih.gov/entrez/query.fcgi?db=gene&amp;cmd=retrieve&amp;dopt=graphics&amp;list_uids=2617","2617")</f>
        <v>2617</v>
      </c>
      <c r="Q490" s="17">
        <v>7</v>
      </c>
      <c r="R490" s="17" t="s">
        <v>3498</v>
      </c>
      <c r="S490" s="29">
        <v>2.9999999999999999E-75</v>
      </c>
    </row>
    <row r="491" spans="1:19" x14ac:dyDescent="0.25">
      <c r="A491" s="16" t="s">
        <v>928</v>
      </c>
      <c r="B491" s="17">
        <v>164149</v>
      </c>
      <c r="C491" s="18" t="s">
        <v>929</v>
      </c>
      <c r="D491" s="19">
        <v>3</v>
      </c>
      <c r="E491" s="20">
        <v>0</v>
      </c>
      <c r="F491" s="20">
        <v>1</v>
      </c>
      <c r="G491" s="20">
        <v>0</v>
      </c>
      <c r="H491" s="28">
        <v>3</v>
      </c>
      <c r="I491" s="23">
        <v>7.1238670814997533</v>
      </c>
      <c r="J491" s="23">
        <v>5.2916879025517325</v>
      </c>
      <c r="K491" s="17" t="s">
        <v>3499</v>
      </c>
      <c r="L491" s="17" t="s">
        <v>3500</v>
      </c>
      <c r="M491" s="29">
        <v>2.0000000000000001E-63</v>
      </c>
      <c r="N491" s="24" t="s">
        <v>2298</v>
      </c>
      <c r="O491" s="25" t="s">
        <v>2298</v>
      </c>
      <c r="P491" s="26" t="str">
        <f>HYPERLINK("http://www.ncbi.nlm.nih.gov/entrez/query.fcgi?db=gene&amp;cmd=retrieve&amp;dopt=graphics&amp;list_uids=154865","154865")</f>
        <v>154865</v>
      </c>
      <c r="Q491" s="17">
        <v>7</v>
      </c>
      <c r="R491" s="17" t="s">
        <v>3501</v>
      </c>
      <c r="S491" s="17"/>
    </row>
    <row r="492" spans="1:19" x14ac:dyDescent="0.25">
      <c r="A492" s="16" t="s">
        <v>930</v>
      </c>
      <c r="B492" s="17">
        <v>157257</v>
      </c>
      <c r="C492" s="18" t="s">
        <v>931</v>
      </c>
      <c r="D492" s="19">
        <v>3</v>
      </c>
      <c r="E492" s="28">
        <v>2</v>
      </c>
      <c r="F492" s="20">
        <v>0</v>
      </c>
      <c r="G492" s="20">
        <v>0</v>
      </c>
      <c r="H492" s="20">
        <v>1</v>
      </c>
      <c r="I492" s="23"/>
      <c r="J492" s="23"/>
      <c r="K492" s="17" t="s">
        <v>3502</v>
      </c>
      <c r="L492" s="17" t="s">
        <v>3503</v>
      </c>
      <c r="M492" s="29">
        <v>9.0000000000000002E-64</v>
      </c>
      <c r="N492" s="24" t="s">
        <v>2294</v>
      </c>
      <c r="O492" s="25" t="s">
        <v>2298</v>
      </c>
      <c r="P492" s="26" t="str">
        <f>HYPERLINK("http://www.ncbi.nlm.nih.gov/entrez/query.fcgi?db=gene&amp;cmd=retrieve&amp;dopt=graphics&amp;list_uids=5878","5878")</f>
        <v>5878</v>
      </c>
      <c r="Q492" s="17">
        <v>17</v>
      </c>
      <c r="R492" s="17" t="s">
        <v>2938</v>
      </c>
      <c r="S492" s="29">
        <v>9.9999999999999992E-66</v>
      </c>
    </row>
    <row r="493" spans="1:19" x14ac:dyDescent="0.25">
      <c r="A493" s="16" t="s">
        <v>932</v>
      </c>
      <c r="B493" s="17">
        <v>158389</v>
      </c>
      <c r="C493" s="18" t="s">
        <v>933</v>
      </c>
      <c r="D493" s="19">
        <v>3</v>
      </c>
      <c r="E493" s="28">
        <v>3</v>
      </c>
      <c r="F493" s="20">
        <v>0</v>
      </c>
      <c r="G493" s="20">
        <v>0</v>
      </c>
      <c r="H493" s="20">
        <v>0</v>
      </c>
      <c r="I493" s="23">
        <v>-0.48034215162395205</v>
      </c>
      <c r="J493" s="23">
        <v>0.91642417438911439</v>
      </c>
      <c r="K493" s="17" t="s">
        <v>3504</v>
      </c>
      <c r="L493" s="17" t="s">
        <v>2803</v>
      </c>
      <c r="M493" s="29">
        <v>6.0000000000000001E-64</v>
      </c>
      <c r="N493" s="24" t="s">
        <v>2294</v>
      </c>
      <c r="O493" s="25" t="s">
        <v>2294</v>
      </c>
      <c r="P493" s="26" t="str">
        <f>HYPERLINK("http://www.ncbi.nlm.nih.gov/entrez/query.fcgi?db=gene&amp;cmd=retrieve&amp;dopt=graphics&amp;list_uids=5500","5500")</f>
        <v>5500</v>
      </c>
      <c r="Q493" s="17">
        <v>2</v>
      </c>
      <c r="R493" s="17" t="s">
        <v>3505</v>
      </c>
      <c r="S493" s="17">
        <v>0</v>
      </c>
    </row>
    <row r="494" spans="1:19" x14ac:dyDescent="0.25">
      <c r="A494" s="16" t="s">
        <v>934</v>
      </c>
      <c r="B494" s="17">
        <v>165024</v>
      </c>
      <c r="C494" s="18" t="s">
        <v>935</v>
      </c>
      <c r="D494" s="19">
        <v>3</v>
      </c>
      <c r="E494" s="28">
        <v>3</v>
      </c>
      <c r="F494" s="20">
        <v>0</v>
      </c>
      <c r="G494" s="20">
        <v>0</v>
      </c>
      <c r="H494" s="20">
        <v>0</v>
      </c>
      <c r="I494" s="23">
        <v>-0.45919731566288258</v>
      </c>
      <c r="J494" s="23">
        <v>0.73611868474197395</v>
      </c>
      <c r="K494" s="17" t="s">
        <v>3506</v>
      </c>
      <c r="L494" s="17" t="s">
        <v>3507</v>
      </c>
      <c r="M494" s="29">
        <v>9.9999999999999992E-66</v>
      </c>
      <c r="N494" s="24" t="s">
        <v>2294</v>
      </c>
      <c r="O494" s="25" t="s">
        <v>2298</v>
      </c>
      <c r="P494" s="26" t="str">
        <f>HYPERLINK("http://www.ncbi.nlm.nih.gov/entrez/query.fcgi?db=gene&amp;cmd=retrieve&amp;dopt=graphics&amp;list_uids=7334","7334")</f>
        <v>7334</v>
      </c>
      <c r="Q494" s="17">
        <v>12</v>
      </c>
      <c r="R494" s="17" t="s">
        <v>3508</v>
      </c>
      <c r="S494" s="29">
        <v>3.0000000000000001E-74</v>
      </c>
    </row>
    <row r="495" spans="1:19" x14ac:dyDescent="0.25">
      <c r="A495" s="16" t="s">
        <v>936</v>
      </c>
      <c r="B495" s="17">
        <v>172066</v>
      </c>
      <c r="C495" s="18" t="s">
        <v>937</v>
      </c>
      <c r="D495" s="19">
        <v>3</v>
      </c>
      <c r="E495" s="28">
        <v>3</v>
      </c>
      <c r="F495" s="20">
        <v>0</v>
      </c>
      <c r="G495" s="20">
        <v>0</v>
      </c>
      <c r="H495" s="20">
        <v>0</v>
      </c>
      <c r="I495" s="23"/>
      <c r="J495" s="23"/>
      <c r="K495" s="17" t="s">
        <v>3509</v>
      </c>
      <c r="L495" s="17" t="s">
        <v>3510</v>
      </c>
      <c r="M495" s="29">
        <v>4.9999999999999998E-75</v>
      </c>
      <c r="N495" s="24" t="s">
        <v>2294</v>
      </c>
      <c r="O495" s="25" t="s">
        <v>2298</v>
      </c>
      <c r="P495" s="26" t="str">
        <f>HYPERLINK("http://www.ncbi.nlm.nih.gov/entrez/query.fcgi?db=gene&amp;cmd=retrieve&amp;dopt=graphics&amp;list_uids=7879","7879")</f>
        <v>7879</v>
      </c>
      <c r="Q495" s="17">
        <v>3</v>
      </c>
      <c r="R495" s="17" t="s">
        <v>2666</v>
      </c>
      <c r="S495" s="29">
        <v>7.0000000000000004E-86</v>
      </c>
    </row>
    <row r="496" spans="1:19" x14ac:dyDescent="0.25">
      <c r="A496" s="16" t="s">
        <v>938</v>
      </c>
      <c r="B496" s="17">
        <v>153868</v>
      </c>
      <c r="C496" s="18" t="s">
        <v>939</v>
      </c>
      <c r="D496" s="19">
        <v>3</v>
      </c>
      <c r="E496" s="28">
        <v>3</v>
      </c>
      <c r="F496" s="20">
        <v>0</v>
      </c>
      <c r="G496" s="20">
        <v>0</v>
      </c>
      <c r="H496" s="20">
        <v>0</v>
      </c>
      <c r="I496" s="23">
        <v>-1.6538082940702317</v>
      </c>
      <c r="J496" s="23">
        <v>0.96337155618555115</v>
      </c>
      <c r="K496" s="17" t="s">
        <v>3511</v>
      </c>
      <c r="L496" s="17" t="s">
        <v>3512</v>
      </c>
      <c r="M496" s="29">
        <v>1E-78</v>
      </c>
      <c r="N496" s="24" t="s">
        <v>2294</v>
      </c>
      <c r="O496" s="25" t="s">
        <v>2294</v>
      </c>
      <c r="P496" s="26" t="str">
        <f>HYPERLINK("http://www.ncbi.nlm.nih.gov/entrez/query.fcgi?db=gene&amp;cmd=retrieve&amp;dopt=graphics&amp;list_uids=1655","1655")</f>
        <v>1655</v>
      </c>
      <c r="Q496" s="17">
        <v>17</v>
      </c>
      <c r="R496" s="17" t="s">
        <v>3513</v>
      </c>
      <c r="S496" s="29">
        <v>8.0000000000000003E-83</v>
      </c>
    </row>
    <row r="497" spans="1:19" x14ac:dyDescent="0.25">
      <c r="A497" s="16" t="s">
        <v>940</v>
      </c>
      <c r="B497" s="17">
        <v>169436</v>
      </c>
      <c r="C497" s="18" t="s">
        <v>941</v>
      </c>
      <c r="D497" s="19">
        <v>3</v>
      </c>
      <c r="E497" s="28">
        <v>3</v>
      </c>
      <c r="F497" s="20">
        <v>0</v>
      </c>
      <c r="G497" s="20">
        <v>0</v>
      </c>
      <c r="H497" s="20">
        <v>0</v>
      </c>
      <c r="I497" s="23">
        <v>-0.33467372397522466</v>
      </c>
      <c r="J497" s="23">
        <v>0.42840767794855328</v>
      </c>
      <c r="K497" s="17" t="s">
        <v>3514</v>
      </c>
      <c r="L497" s="17" t="s">
        <v>3515</v>
      </c>
      <c r="M497" s="29">
        <v>7.9999999999999997E-80</v>
      </c>
      <c r="N497" s="24" t="s">
        <v>2294</v>
      </c>
      <c r="O497" s="25" t="s">
        <v>2294</v>
      </c>
      <c r="P497" s="26" t="str">
        <f>HYPERLINK("http://www.ncbi.nlm.nih.gov/entrez/query.fcgi?db=gene&amp;cmd=retrieve&amp;dopt=graphics&amp;list_uids=5593","5593")</f>
        <v>5593</v>
      </c>
      <c r="Q497" s="17">
        <v>4</v>
      </c>
      <c r="R497" s="17" t="s">
        <v>3516</v>
      </c>
      <c r="S497" s="29">
        <v>9.9999999999999997E-48</v>
      </c>
    </row>
    <row r="498" spans="1:19" x14ac:dyDescent="0.25">
      <c r="A498" s="16" t="s">
        <v>942</v>
      </c>
      <c r="B498" s="17">
        <v>164622</v>
      </c>
      <c r="C498" s="18" t="s">
        <v>943</v>
      </c>
      <c r="D498" s="19">
        <v>3</v>
      </c>
      <c r="E498" s="28">
        <v>3</v>
      </c>
      <c r="F498" s="20">
        <v>0</v>
      </c>
      <c r="G498" s="20">
        <v>0</v>
      </c>
      <c r="H498" s="20">
        <v>0</v>
      </c>
      <c r="I498" s="23">
        <v>-2.307810397478423</v>
      </c>
      <c r="J498" s="23">
        <v>2.4883320681751133</v>
      </c>
      <c r="K498" s="17" t="s">
        <v>3517</v>
      </c>
      <c r="L498" s="17" t="s">
        <v>3518</v>
      </c>
      <c r="M498" s="29">
        <v>5.0000000000000002E-84</v>
      </c>
      <c r="N498" s="24" t="s">
        <v>2294</v>
      </c>
      <c r="O498" s="25" t="s">
        <v>2298</v>
      </c>
      <c r="P498" s="26" t="str">
        <f>HYPERLINK("http://www.ncbi.nlm.nih.gov/entrez/query.fcgi?db=gene&amp;cmd=retrieve&amp;dopt=graphics&amp;list_uids=5901","5901")</f>
        <v>5901</v>
      </c>
      <c r="Q498" s="17">
        <v>12</v>
      </c>
      <c r="R498" s="17" t="s">
        <v>3241</v>
      </c>
      <c r="S498" s="29">
        <v>1E-100</v>
      </c>
    </row>
    <row r="499" spans="1:19" x14ac:dyDescent="0.25">
      <c r="A499" s="16" t="s">
        <v>944</v>
      </c>
      <c r="B499" s="17">
        <v>166009</v>
      </c>
      <c r="C499" s="18" t="s">
        <v>945</v>
      </c>
      <c r="D499" s="19">
        <v>3</v>
      </c>
      <c r="E499" s="28">
        <v>2</v>
      </c>
      <c r="F499" s="20">
        <v>0</v>
      </c>
      <c r="G499" s="20">
        <v>1</v>
      </c>
      <c r="H499" s="20">
        <v>0</v>
      </c>
      <c r="I499" s="23">
        <v>0.26401728308198386</v>
      </c>
      <c r="J499" s="23">
        <v>0.38782870155971244</v>
      </c>
      <c r="K499" s="17" t="s">
        <v>3519</v>
      </c>
      <c r="L499" s="17" t="s">
        <v>3520</v>
      </c>
      <c r="M499" s="29">
        <v>2E-95</v>
      </c>
      <c r="N499" s="24" t="s">
        <v>2294</v>
      </c>
      <c r="O499" s="25" t="s">
        <v>2294</v>
      </c>
      <c r="P499" s="26" t="str">
        <f>HYPERLINK("http://www.ncbi.nlm.nih.gov/entrez/query.fcgi?db=gene&amp;cmd=retrieve&amp;dopt=graphics&amp;list_uids=5598","5598")</f>
        <v>5598</v>
      </c>
      <c r="Q499" s="17">
        <v>17</v>
      </c>
      <c r="R499" s="17" t="s">
        <v>2801</v>
      </c>
      <c r="S499" s="29">
        <v>1.0000000000000001E-123</v>
      </c>
    </row>
    <row r="500" spans="1:19" x14ac:dyDescent="0.25">
      <c r="A500" s="16" t="s">
        <v>946</v>
      </c>
      <c r="B500" s="17">
        <v>160644</v>
      </c>
      <c r="C500" s="18" t="s">
        <v>947</v>
      </c>
      <c r="D500" s="19">
        <v>3</v>
      </c>
      <c r="E500" s="28">
        <v>3</v>
      </c>
      <c r="F500" s="20">
        <v>0</v>
      </c>
      <c r="G500" s="20">
        <v>0</v>
      </c>
      <c r="H500" s="20">
        <v>0</v>
      </c>
      <c r="I500" s="23"/>
      <c r="J500" s="23"/>
      <c r="K500" s="17" t="s">
        <v>3521</v>
      </c>
      <c r="L500" s="17" t="s">
        <v>3522</v>
      </c>
      <c r="M500" s="29">
        <v>8.0000000000000003E-97</v>
      </c>
      <c r="N500" s="24" t="s">
        <v>2294</v>
      </c>
      <c r="O500" s="25" t="s">
        <v>2298</v>
      </c>
      <c r="P500" s="26" t="str">
        <f>HYPERLINK("http://www.ncbi.nlm.nih.gov/entrez/query.fcgi?db=gene&amp;cmd=retrieve&amp;dopt=graphics&amp;list_uids=3692","3692")</f>
        <v>3692</v>
      </c>
      <c r="Q500" s="17">
        <v>20</v>
      </c>
      <c r="R500" s="17" t="s">
        <v>3523</v>
      </c>
      <c r="S500" s="29">
        <v>9.9999999999999996E-104</v>
      </c>
    </row>
    <row r="501" spans="1:19" x14ac:dyDescent="0.25">
      <c r="A501" s="16" t="s">
        <v>948</v>
      </c>
      <c r="B501" s="17">
        <v>158210</v>
      </c>
      <c r="C501" s="18" t="s">
        <v>949</v>
      </c>
      <c r="D501" s="19">
        <v>3</v>
      </c>
      <c r="E501" s="20">
        <v>1</v>
      </c>
      <c r="F501" s="20">
        <v>1</v>
      </c>
      <c r="G501" s="20">
        <v>1</v>
      </c>
      <c r="H501" s="28">
        <v>2</v>
      </c>
      <c r="I501" s="23"/>
      <c r="J501" s="23"/>
      <c r="K501" s="17" t="s">
        <v>2353</v>
      </c>
      <c r="L501" s="17" t="s">
        <v>2354</v>
      </c>
      <c r="M501" s="29">
        <v>1.0000000000000001E-111</v>
      </c>
      <c r="N501" s="24" t="s">
        <v>2294</v>
      </c>
      <c r="O501" s="25" t="s">
        <v>2294</v>
      </c>
      <c r="P501" s="35" t="str">
        <f>HYPERLINK("http://www.ncbi.nlm.nih.gov/entrez/query.fcgi?db=gene&amp;cmd=retrieve&amp;dopt=graphics&amp;list_uids=10383","10383")</f>
        <v>10383</v>
      </c>
      <c r="Q501" s="17">
        <v>9</v>
      </c>
      <c r="R501" s="17" t="s">
        <v>2355</v>
      </c>
      <c r="S501" s="29">
        <v>9.9999999999999998E-121</v>
      </c>
    </row>
    <row r="502" spans="1:19" x14ac:dyDescent="0.25">
      <c r="A502" s="16" t="s">
        <v>950</v>
      </c>
      <c r="B502" s="17">
        <v>169475</v>
      </c>
      <c r="C502" s="18" t="s">
        <v>951</v>
      </c>
      <c r="D502" s="19">
        <v>3</v>
      </c>
      <c r="E502" s="28">
        <v>3</v>
      </c>
      <c r="F502" s="20">
        <v>0</v>
      </c>
      <c r="G502" s="20">
        <v>0</v>
      </c>
      <c r="H502" s="20">
        <v>0</v>
      </c>
      <c r="I502" s="23"/>
      <c r="J502" s="23"/>
      <c r="K502" s="17" t="s">
        <v>3524</v>
      </c>
      <c r="L502" s="17" t="s">
        <v>3525</v>
      </c>
      <c r="M502" s="29">
        <v>9.9999999999999993E-130</v>
      </c>
      <c r="N502" s="24" t="s">
        <v>2294</v>
      </c>
      <c r="O502" s="25" t="s">
        <v>2298</v>
      </c>
      <c r="P502" s="26" t="str">
        <f>HYPERLINK("http://www.ncbi.nlm.nih.gov/entrez/query.fcgi?db=gene&amp;cmd=retrieve&amp;dopt=graphics&amp;list_uids=4144","4144")</f>
        <v>4144</v>
      </c>
      <c r="Q502" s="17">
        <v>2</v>
      </c>
      <c r="R502" s="17" t="s">
        <v>3526</v>
      </c>
      <c r="S502" s="17">
        <v>0</v>
      </c>
    </row>
    <row r="503" spans="1:19" x14ac:dyDescent="0.25">
      <c r="A503" s="16" t="s">
        <v>952</v>
      </c>
      <c r="B503" s="17">
        <v>165115</v>
      </c>
      <c r="C503" s="18" t="s">
        <v>953</v>
      </c>
      <c r="D503" s="19">
        <v>3</v>
      </c>
      <c r="E503" s="28">
        <v>2</v>
      </c>
      <c r="F503" s="20">
        <v>0</v>
      </c>
      <c r="G503" s="20">
        <v>1</v>
      </c>
      <c r="H503" s="20">
        <v>0</v>
      </c>
      <c r="I503" s="23">
        <v>3.5155806798069329</v>
      </c>
      <c r="J503" s="23">
        <v>0.74231355007843336</v>
      </c>
      <c r="K503" s="17" t="s">
        <v>3527</v>
      </c>
      <c r="L503" s="17" t="s">
        <v>3528</v>
      </c>
      <c r="M503" s="29">
        <v>9.9999999999999999E-133</v>
      </c>
      <c r="N503" s="24" t="s">
        <v>2298</v>
      </c>
      <c r="O503" s="25" t="s">
        <v>2298</v>
      </c>
      <c r="P503" s="26" t="str">
        <f>HYPERLINK("http://www.ncbi.nlm.nih.gov/entrez/query.fcgi?db=gene&amp;cmd=retrieve&amp;dopt=graphics&amp;list_uids=92104","92104")</f>
        <v>92104</v>
      </c>
      <c r="Q503" s="17">
        <v>2</v>
      </c>
      <c r="R503" s="17" t="s">
        <v>3529</v>
      </c>
      <c r="S503" s="17"/>
    </row>
    <row r="504" spans="1:19" x14ac:dyDescent="0.25">
      <c r="A504" s="16" t="s">
        <v>954</v>
      </c>
      <c r="B504" s="17">
        <v>158687</v>
      </c>
      <c r="C504" s="18" t="s">
        <v>955</v>
      </c>
      <c r="D504" s="19">
        <v>3</v>
      </c>
      <c r="E504" s="28">
        <v>3</v>
      </c>
      <c r="F504" s="20">
        <v>0</v>
      </c>
      <c r="G504" s="20">
        <v>0</v>
      </c>
      <c r="H504" s="20">
        <v>0</v>
      </c>
      <c r="I504" s="23"/>
      <c r="J504" s="23"/>
      <c r="K504" s="17" t="s">
        <v>3530</v>
      </c>
      <c r="L504" s="17" t="s">
        <v>3531</v>
      </c>
      <c r="M504" s="29">
        <v>9.9999999999999994E-158</v>
      </c>
      <c r="N504" s="24" t="s">
        <v>2294</v>
      </c>
      <c r="O504" s="25" t="s">
        <v>2294</v>
      </c>
      <c r="P504" s="26" t="str">
        <f>HYPERLINK("http://www.ncbi.nlm.nih.gov/entrez/query.fcgi?db=gene&amp;cmd=retrieve&amp;dopt=graphics&amp;list_uids=6472","6472")</f>
        <v>6472</v>
      </c>
      <c r="Q504" s="17">
        <v>12</v>
      </c>
      <c r="R504" s="17" t="s">
        <v>2935</v>
      </c>
      <c r="S504" s="17">
        <v>0</v>
      </c>
    </row>
    <row r="505" spans="1:19" x14ac:dyDescent="0.25">
      <c r="A505" s="16" t="s">
        <v>956</v>
      </c>
      <c r="B505" s="17">
        <v>164184</v>
      </c>
      <c r="C505" s="18" t="s">
        <v>957</v>
      </c>
      <c r="D505" s="19">
        <v>3</v>
      </c>
      <c r="E505" s="28">
        <v>3</v>
      </c>
      <c r="F505" s="20">
        <v>0</v>
      </c>
      <c r="G505" s="20">
        <v>0</v>
      </c>
      <c r="H505" s="20">
        <v>0</v>
      </c>
      <c r="I505" s="23"/>
      <c r="J505" s="23"/>
      <c r="K505" s="17" t="s">
        <v>3532</v>
      </c>
      <c r="L505" s="17" t="s">
        <v>3533</v>
      </c>
      <c r="M505" s="29">
        <v>9.9999999999999999E-161</v>
      </c>
      <c r="N505" s="24" t="s">
        <v>2294</v>
      </c>
      <c r="O505" s="25" t="s">
        <v>2294</v>
      </c>
      <c r="P505" s="26" t="str">
        <f>HYPERLINK("http://www.ncbi.nlm.nih.gov/entrez/query.fcgi?db=gene&amp;cmd=retrieve&amp;dopt=graphics&amp;list_uids=7358","7358")</f>
        <v>7358</v>
      </c>
      <c r="Q505" s="17">
        <v>4</v>
      </c>
      <c r="R505" s="17" t="s">
        <v>3534</v>
      </c>
      <c r="S505" s="17">
        <v>0</v>
      </c>
    </row>
    <row r="506" spans="1:19" x14ac:dyDescent="0.25">
      <c r="A506" s="16" t="s">
        <v>958</v>
      </c>
      <c r="B506" s="17">
        <v>165283</v>
      </c>
      <c r="C506" s="18" t="s">
        <v>957</v>
      </c>
      <c r="D506" s="19">
        <v>3</v>
      </c>
      <c r="E506" s="28">
        <v>3</v>
      </c>
      <c r="F506" s="20">
        <v>0</v>
      </c>
      <c r="G506" s="20">
        <v>0</v>
      </c>
      <c r="H506" s="20">
        <v>0</v>
      </c>
      <c r="I506" s="23">
        <v>0.45849136975147403</v>
      </c>
      <c r="J506" s="23">
        <v>0.84891859823952476</v>
      </c>
      <c r="K506" s="17" t="s">
        <v>3532</v>
      </c>
      <c r="L506" s="17" t="s">
        <v>3533</v>
      </c>
      <c r="M506" s="29">
        <v>1E-161</v>
      </c>
      <c r="N506" s="24" t="s">
        <v>2294</v>
      </c>
      <c r="O506" s="25" t="s">
        <v>2298</v>
      </c>
      <c r="P506" s="26" t="str">
        <f>HYPERLINK("http://www.ncbi.nlm.nih.gov/entrez/query.fcgi?db=gene&amp;cmd=retrieve&amp;dopt=graphics&amp;list_uids=7358","7358")</f>
        <v>7358</v>
      </c>
      <c r="Q506" s="17">
        <v>4</v>
      </c>
      <c r="R506" s="17" t="s">
        <v>3534</v>
      </c>
      <c r="S506" s="17">
        <v>0</v>
      </c>
    </row>
    <row r="507" spans="1:19" x14ac:dyDescent="0.25">
      <c r="A507" s="16" t="s">
        <v>959</v>
      </c>
      <c r="B507" s="17">
        <v>168216</v>
      </c>
      <c r="C507" s="18" t="s">
        <v>960</v>
      </c>
      <c r="D507" s="19">
        <v>3</v>
      </c>
      <c r="E507" s="20">
        <v>0</v>
      </c>
      <c r="F507" s="28">
        <v>3</v>
      </c>
      <c r="G507" s="20">
        <v>0</v>
      </c>
      <c r="H507" s="20">
        <v>0</v>
      </c>
      <c r="I507" s="23"/>
      <c r="J507" s="23"/>
      <c r="K507" s="17" t="s">
        <v>3535</v>
      </c>
      <c r="L507" s="17" t="s">
        <v>3536</v>
      </c>
      <c r="M507" s="17">
        <v>0</v>
      </c>
      <c r="N507" s="24" t="s">
        <v>2294</v>
      </c>
      <c r="O507" s="25" t="s">
        <v>2298</v>
      </c>
      <c r="P507" s="26" t="str">
        <f>HYPERLINK("http://www.ncbi.nlm.nih.gov/entrez/query.fcgi?db=gene&amp;cmd=retrieve&amp;dopt=graphics&amp;list_uids=5198","5198")</f>
        <v>5198</v>
      </c>
      <c r="Q507" s="17">
        <v>17</v>
      </c>
      <c r="R507" s="17" t="s">
        <v>2388</v>
      </c>
      <c r="S507" s="17">
        <v>0</v>
      </c>
    </row>
    <row r="508" spans="1:19" x14ac:dyDescent="0.25">
      <c r="A508" s="16" t="s">
        <v>961</v>
      </c>
      <c r="B508" s="17">
        <v>167319</v>
      </c>
      <c r="C508" s="18" t="s">
        <v>785</v>
      </c>
      <c r="D508" s="19">
        <v>2</v>
      </c>
      <c r="E508" s="20">
        <v>0</v>
      </c>
      <c r="F508" s="28">
        <v>2</v>
      </c>
      <c r="G508" s="20">
        <v>0</v>
      </c>
      <c r="H508" s="20">
        <v>0</v>
      </c>
      <c r="I508" s="23">
        <v>-0.48646537207653778</v>
      </c>
      <c r="J508" s="23">
        <v>0.77763790391214382</v>
      </c>
      <c r="K508" s="17" t="s">
        <v>2620</v>
      </c>
      <c r="L508" s="17" t="s">
        <v>2620</v>
      </c>
      <c r="M508" s="17"/>
      <c r="N508" s="24" t="s">
        <v>2294</v>
      </c>
      <c r="O508" s="25" t="s">
        <v>2294</v>
      </c>
      <c r="P508" s="26"/>
      <c r="Q508" s="17"/>
      <c r="R508" s="17"/>
      <c r="S508" s="17"/>
    </row>
    <row r="509" spans="1:19" x14ac:dyDescent="0.25">
      <c r="A509" s="16" t="s">
        <v>962</v>
      </c>
      <c r="B509" s="17">
        <v>155332</v>
      </c>
      <c r="C509" s="18" t="s">
        <v>726</v>
      </c>
      <c r="D509" s="19">
        <v>2</v>
      </c>
      <c r="E509" s="28">
        <v>2</v>
      </c>
      <c r="F509" s="20">
        <v>0</v>
      </c>
      <c r="G509" s="20">
        <v>0</v>
      </c>
      <c r="H509" s="20">
        <v>0</v>
      </c>
      <c r="I509" s="23"/>
      <c r="J509" s="23"/>
      <c r="K509" s="17" t="s">
        <v>2620</v>
      </c>
      <c r="L509" s="17" t="s">
        <v>2620</v>
      </c>
      <c r="M509" s="17"/>
      <c r="N509" s="24" t="s">
        <v>2294</v>
      </c>
      <c r="O509" s="25" t="s">
        <v>2294</v>
      </c>
      <c r="P509" s="26"/>
      <c r="Q509" s="17"/>
      <c r="R509" s="17"/>
      <c r="S509" s="17"/>
    </row>
    <row r="510" spans="1:19" x14ac:dyDescent="0.25">
      <c r="A510" s="16" t="s">
        <v>963</v>
      </c>
      <c r="B510" s="17">
        <v>156232</v>
      </c>
      <c r="C510" s="18" t="s">
        <v>726</v>
      </c>
      <c r="D510" s="19">
        <v>2</v>
      </c>
      <c r="E510" s="28">
        <v>2</v>
      </c>
      <c r="F510" s="20">
        <v>0</v>
      </c>
      <c r="G510" s="20">
        <v>0</v>
      </c>
      <c r="H510" s="20">
        <v>0</v>
      </c>
      <c r="I510" s="23"/>
      <c r="J510" s="23"/>
      <c r="K510" s="17" t="s">
        <v>2620</v>
      </c>
      <c r="L510" s="17" t="s">
        <v>2620</v>
      </c>
      <c r="M510" s="17"/>
      <c r="N510" s="24" t="s">
        <v>2294</v>
      </c>
      <c r="O510" s="25" t="s">
        <v>2294</v>
      </c>
      <c r="P510" s="26"/>
      <c r="Q510" s="17"/>
      <c r="R510" s="17"/>
      <c r="S510" s="17"/>
    </row>
    <row r="511" spans="1:19" x14ac:dyDescent="0.25">
      <c r="A511" s="16" t="s">
        <v>964</v>
      </c>
      <c r="B511" s="17">
        <v>157215</v>
      </c>
      <c r="C511" s="18" t="s">
        <v>965</v>
      </c>
      <c r="D511" s="19">
        <v>2</v>
      </c>
      <c r="E511" s="20">
        <v>0</v>
      </c>
      <c r="F511" s="20">
        <v>0</v>
      </c>
      <c r="G511" s="28">
        <v>2</v>
      </c>
      <c r="H511" s="20">
        <v>0</v>
      </c>
      <c r="I511" s="23"/>
      <c r="J511" s="23"/>
      <c r="K511" s="17" t="s">
        <v>2620</v>
      </c>
      <c r="L511" s="17" t="s">
        <v>2620</v>
      </c>
      <c r="M511" s="17"/>
      <c r="N511" s="24" t="s">
        <v>2294</v>
      </c>
      <c r="O511" s="25" t="s">
        <v>2294</v>
      </c>
      <c r="P511" s="26"/>
      <c r="Q511" s="17"/>
      <c r="R511" s="17"/>
      <c r="S511" s="17"/>
    </row>
    <row r="512" spans="1:19" x14ac:dyDescent="0.25">
      <c r="A512" s="16" t="s">
        <v>966</v>
      </c>
      <c r="B512" s="17">
        <v>160050</v>
      </c>
      <c r="C512" s="18" t="s">
        <v>726</v>
      </c>
      <c r="D512" s="19">
        <v>2</v>
      </c>
      <c r="E512" s="20">
        <v>0</v>
      </c>
      <c r="F512" s="20">
        <v>0</v>
      </c>
      <c r="G512" s="28">
        <v>2</v>
      </c>
      <c r="H512" s="20">
        <v>0</v>
      </c>
      <c r="I512" s="23"/>
      <c r="J512" s="23"/>
      <c r="K512" s="17" t="s">
        <v>2620</v>
      </c>
      <c r="L512" s="17" t="s">
        <v>2620</v>
      </c>
      <c r="M512" s="17"/>
      <c r="N512" s="24" t="s">
        <v>2294</v>
      </c>
      <c r="O512" s="25" t="s">
        <v>2294</v>
      </c>
      <c r="P512" s="26"/>
      <c r="Q512" s="17"/>
      <c r="R512" s="17"/>
      <c r="S512" s="17"/>
    </row>
    <row r="513" spans="1:19" x14ac:dyDescent="0.25">
      <c r="A513" s="16" t="s">
        <v>967</v>
      </c>
      <c r="B513" s="17">
        <v>160180</v>
      </c>
      <c r="C513" s="18" t="s">
        <v>726</v>
      </c>
      <c r="D513" s="19">
        <v>2</v>
      </c>
      <c r="E513" s="28">
        <v>2</v>
      </c>
      <c r="F513" s="20">
        <v>0</v>
      </c>
      <c r="G513" s="28">
        <v>2</v>
      </c>
      <c r="H513" s="20">
        <v>0</v>
      </c>
      <c r="I513" s="23"/>
      <c r="J513" s="23"/>
      <c r="K513" s="17" t="s">
        <v>2620</v>
      </c>
      <c r="L513" s="17" t="s">
        <v>2620</v>
      </c>
      <c r="M513" s="17"/>
      <c r="N513" s="24" t="s">
        <v>2294</v>
      </c>
      <c r="O513" s="25" t="s">
        <v>2294</v>
      </c>
      <c r="P513" s="26"/>
      <c r="Q513" s="17"/>
      <c r="R513" s="17"/>
      <c r="S513" s="17"/>
    </row>
    <row r="514" spans="1:19" x14ac:dyDescent="0.25">
      <c r="A514" s="16" t="s">
        <v>968</v>
      </c>
      <c r="B514" s="17">
        <v>166413</v>
      </c>
      <c r="C514" s="18" t="s">
        <v>728</v>
      </c>
      <c r="D514" s="19">
        <v>2</v>
      </c>
      <c r="E514" s="20">
        <v>0</v>
      </c>
      <c r="F514" s="20">
        <v>1</v>
      </c>
      <c r="G514" s="20">
        <v>0</v>
      </c>
      <c r="H514" s="28">
        <v>2</v>
      </c>
      <c r="I514" s="23"/>
      <c r="J514" s="23"/>
      <c r="K514" s="17" t="s">
        <v>2620</v>
      </c>
      <c r="L514" s="17" t="s">
        <v>2620</v>
      </c>
      <c r="M514" s="17"/>
      <c r="N514" s="24" t="s">
        <v>2294</v>
      </c>
      <c r="O514" s="25" t="s">
        <v>2294</v>
      </c>
      <c r="P514" s="26"/>
      <c r="Q514" s="17"/>
      <c r="R514" s="17"/>
      <c r="S514" s="17"/>
    </row>
    <row r="515" spans="1:19" x14ac:dyDescent="0.25">
      <c r="A515" s="16" t="s">
        <v>969</v>
      </c>
      <c r="B515" s="17">
        <v>166772</v>
      </c>
      <c r="C515" s="18" t="s">
        <v>970</v>
      </c>
      <c r="D515" s="19">
        <v>2</v>
      </c>
      <c r="E515" s="20">
        <v>0</v>
      </c>
      <c r="F515" s="20">
        <v>0</v>
      </c>
      <c r="G515" s="28">
        <v>2</v>
      </c>
      <c r="H515" s="20">
        <v>1</v>
      </c>
      <c r="I515" s="23"/>
      <c r="J515" s="23"/>
      <c r="K515" s="17" t="s">
        <v>2620</v>
      </c>
      <c r="L515" s="17" t="s">
        <v>2620</v>
      </c>
      <c r="M515" s="17"/>
      <c r="N515" s="24" t="s">
        <v>2294</v>
      </c>
      <c r="O515" s="25" t="s">
        <v>2294</v>
      </c>
      <c r="P515" s="26"/>
      <c r="Q515" s="17"/>
      <c r="R515" s="17"/>
      <c r="S515" s="17"/>
    </row>
    <row r="516" spans="1:19" x14ac:dyDescent="0.25">
      <c r="A516" s="16" t="s">
        <v>971</v>
      </c>
      <c r="B516" s="17">
        <v>168738</v>
      </c>
      <c r="C516" s="18" t="s">
        <v>726</v>
      </c>
      <c r="D516" s="19">
        <v>2</v>
      </c>
      <c r="E516" s="28">
        <v>2</v>
      </c>
      <c r="F516" s="20">
        <v>0</v>
      </c>
      <c r="G516" s="20">
        <v>0</v>
      </c>
      <c r="H516" s="20">
        <v>0</v>
      </c>
      <c r="I516" s="23"/>
      <c r="J516" s="23"/>
      <c r="K516" s="17" t="s">
        <v>2620</v>
      </c>
      <c r="L516" s="17" t="s">
        <v>2620</v>
      </c>
      <c r="M516" s="17"/>
      <c r="N516" s="24" t="s">
        <v>2294</v>
      </c>
      <c r="O516" s="25" t="s">
        <v>2294</v>
      </c>
      <c r="P516" s="26"/>
      <c r="Q516" s="17"/>
      <c r="R516" s="17"/>
      <c r="S516" s="17"/>
    </row>
    <row r="517" spans="1:19" x14ac:dyDescent="0.25">
      <c r="A517" s="16" t="s">
        <v>972</v>
      </c>
      <c r="B517" s="17">
        <v>169637</v>
      </c>
      <c r="C517" s="18" t="s">
        <v>726</v>
      </c>
      <c r="D517" s="19">
        <v>2</v>
      </c>
      <c r="E517" s="20">
        <v>0</v>
      </c>
      <c r="F517" s="20">
        <v>0</v>
      </c>
      <c r="G517" s="20">
        <v>1</v>
      </c>
      <c r="H517" s="20">
        <v>1</v>
      </c>
      <c r="I517" s="23"/>
      <c r="J517" s="23"/>
      <c r="K517" s="17" t="s">
        <v>2620</v>
      </c>
      <c r="L517" s="17" t="s">
        <v>2620</v>
      </c>
      <c r="M517" s="17"/>
      <c r="N517" s="24" t="s">
        <v>2294</v>
      </c>
      <c r="O517" s="25" t="s">
        <v>2294</v>
      </c>
      <c r="P517" s="26"/>
      <c r="Q517" s="17"/>
      <c r="R517" s="17"/>
      <c r="S517" s="17"/>
    </row>
    <row r="518" spans="1:19" x14ac:dyDescent="0.25">
      <c r="A518" s="16" t="s">
        <v>973</v>
      </c>
      <c r="B518" s="17">
        <v>165614</v>
      </c>
      <c r="C518" s="18" t="s">
        <v>974</v>
      </c>
      <c r="D518" s="19">
        <v>2</v>
      </c>
      <c r="E518" s="20">
        <v>0</v>
      </c>
      <c r="F518" s="20">
        <v>0</v>
      </c>
      <c r="G518" s="28">
        <v>2</v>
      </c>
      <c r="H518" s="20">
        <v>0</v>
      </c>
      <c r="I518" s="23"/>
      <c r="J518" s="23"/>
      <c r="K518" s="17" t="s">
        <v>3537</v>
      </c>
      <c r="L518" s="17" t="s">
        <v>3538</v>
      </c>
      <c r="M518" s="17">
        <v>9.8000000000000007</v>
      </c>
      <c r="N518" s="24" t="s">
        <v>2294</v>
      </c>
      <c r="O518" s="25" t="s">
        <v>2294</v>
      </c>
      <c r="P518" s="26" t="str">
        <f>HYPERLINK("http://www.ncbi.nlm.nih.gov/entrez/query.fcgi?db=gene&amp;cmd=retrieve&amp;dopt=graphics&amp;list_uids=388802","388802")</f>
        <v>388802</v>
      </c>
      <c r="Q518" s="17">
        <v>20</v>
      </c>
      <c r="R518" s="27" t="s">
        <v>3539</v>
      </c>
      <c r="S518" s="17"/>
    </row>
    <row r="519" spans="1:19" x14ac:dyDescent="0.25">
      <c r="A519" s="16" t="s">
        <v>975</v>
      </c>
      <c r="B519" s="17">
        <v>157593</v>
      </c>
      <c r="C519" s="18" t="s">
        <v>726</v>
      </c>
      <c r="D519" s="19">
        <v>2</v>
      </c>
      <c r="E519" s="20">
        <v>0</v>
      </c>
      <c r="F519" s="20">
        <v>1</v>
      </c>
      <c r="G519" s="20">
        <v>0</v>
      </c>
      <c r="H519" s="28">
        <v>2</v>
      </c>
      <c r="I519" s="23"/>
      <c r="J519" s="23"/>
      <c r="K519" s="17" t="s">
        <v>3540</v>
      </c>
      <c r="L519" s="17" t="s">
        <v>3541</v>
      </c>
      <c r="M519" s="17">
        <v>9.6</v>
      </c>
      <c r="N519" s="24" t="s">
        <v>2294</v>
      </c>
      <c r="O519" s="25" t="s">
        <v>2294</v>
      </c>
      <c r="P519" s="26" t="str">
        <f>HYPERLINK("http://www.ncbi.nlm.nih.gov/entrez/query.fcgi?db=gene&amp;cmd=retrieve&amp;dopt=graphics&amp;list_uids=26088","26088")</f>
        <v>26088</v>
      </c>
      <c r="Q519" s="17">
        <v>22</v>
      </c>
      <c r="R519" s="17" t="s">
        <v>2361</v>
      </c>
      <c r="S519" s="17"/>
    </row>
    <row r="520" spans="1:19" x14ac:dyDescent="0.25">
      <c r="A520" s="16" t="s">
        <v>976</v>
      </c>
      <c r="B520" s="17">
        <v>170505</v>
      </c>
      <c r="C520" s="18" t="s">
        <v>728</v>
      </c>
      <c r="D520" s="19">
        <v>2</v>
      </c>
      <c r="E520" s="28">
        <v>2</v>
      </c>
      <c r="F520" s="20">
        <v>0</v>
      </c>
      <c r="G520" s="20">
        <v>0</v>
      </c>
      <c r="H520" s="20">
        <v>0</v>
      </c>
      <c r="I520" s="23"/>
      <c r="J520" s="23"/>
      <c r="K520" s="17" t="s">
        <v>3542</v>
      </c>
      <c r="L520" s="17" t="s">
        <v>3543</v>
      </c>
      <c r="M520" s="17">
        <v>7.7</v>
      </c>
      <c r="N520" s="24" t="s">
        <v>2294</v>
      </c>
      <c r="O520" s="25" t="s">
        <v>2294</v>
      </c>
      <c r="P520" s="26" t="str">
        <f>HYPERLINK("http://www.ncbi.nlm.nih.gov/entrez/query.fcgi?db=gene&amp;cmd=retrieve&amp;dopt=graphics&amp;list_uids=79042","79042")</f>
        <v>79042</v>
      </c>
      <c r="Q520" s="17">
        <v>19</v>
      </c>
      <c r="R520" s="17" t="s">
        <v>3544</v>
      </c>
      <c r="S520" s="17"/>
    </row>
    <row r="521" spans="1:19" x14ac:dyDescent="0.25">
      <c r="A521" s="16" t="s">
        <v>977</v>
      </c>
      <c r="B521" s="17">
        <v>156864</v>
      </c>
      <c r="C521" s="18" t="s">
        <v>726</v>
      </c>
      <c r="D521" s="19">
        <v>2</v>
      </c>
      <c r="E521" s="28">
        <v>2</v>
      </c>
      <c r="F521" s="20">
        <v>0</v>
      </c>
      <c r="G521" s="20">
        <v>0</v>
      </c>
      <c r="H521" s="20">
        <v>0</v>
      </c>
      <c r="I521" s="23"/>
      <c r="J521" s="23"/>
      <c r="K521" s="17" t="s">
        <v>3545</v>
      </c>
      <c r="L521" s="17" t="s">
        <v>3546</v>
      </c>
      <c r="M521" s="17">
        <v>7.6</v>
      </c>
      <c r="N521" s="24" t="s">
        <v>2294</v>
      </c>
      <c r="O521" s="25" t="s">
        <v>2294</v>
      </c>
      <c r="P521" s="26" t="str">
        <f>HYPERLINK("http://www.ncbi.nlm.nih.gov/entrez/query.fcgi?db=gene&amp;cmd=retrieve&amp;dopt=graphics&amp;list_uids=64759","64759")</f>
        <v>64759</v>
      </c>
      <c r="Q521" s="17">
        <v>7</v>
      </c>
      <c r="R521" s="17" t="s">
        <v>3547</v>
      </c>
      <c r="S521" s="17"/>
    </row>
    <row r="522" spans="1:19" x14ac:dyDescent="0.25">
      <c r="A522" s="16" t="s">
        <v>978</v>
      </c>
      <c r="B522" s="17">
        <v>171539</v>
      </c>
      <c r="C522" s="18" t="s">
        <v>979</v>
      </c>
      <c r="D522" s="19">
        <v>2</v>
      </c>
      <c r="E522" s="20">
        <v>0</v>
      </c>
      <c r="F522" s="28">
        <v>2</v>
      </c>
      <c r="G522" s="20">
        <v>1</v>
      </c>
      <c r="H522" s="20">
        <v>0</v>
      </c>
      <c r="I522" s="23"/>
      <c r="J522" s="23"/>
      <c r="K522" s="17" t="s">
        <v>3548</v>
      </c>
      <c r="L522" s="17" t="s">
        <v>3549</v>
      </c>
      <c r="M522" s="17">
        <v>6.5</v>
      </c>
      <c r="N522" s="24" t="s">
        <v>2294</v>
      </c>
      <c r="O522" s="25" t="s">
        <v>2294</v>
      </c>
      <c r="P522" s="26" t="str">
        <f>HYPERLINK("http://www.ncbi.nlm.nih.gov/entrez/query.fcgi?db=gene&amp;cmd=retrieve&amp;dopt=graphics&amp;list_uids=23248","23248")</f>
        <v>23248</v>
      </c>
      <c r="Q522" s="17">
        <v>1</v>
      </c>
      <c r="R522" s="27" t="s">
        <v>2709</v>
      </c>
      <c r="S522" s="17"/>
    </row>
    <row r="523" spans="1:19" x14ac:dyDescent="0.25">
      <c r="A523" s="16" t="s">
        <v>980</v>
      </c>
      <c r="B523" s="17">
        <v>163425</v>
      </c>
      <c r="C523" s="18" t="s">
        <v>981</v>
      </c>
      <c r="D523" s="19">
        <v>2</v>
      </c>
      <c r="E523" s="20">
        <v>0</v>
      </c>
      <c r="F523" s="20">
        <v>0</v>
      </c>
      <c r="G523" s="28">
        <v>2</v>
      </c>
      <c r="H523" s="20">
        <v>0</v>
      </c>
      <c r="I523" s="23"/>
      <c r="J523" s="23"/>
      <c r="K523" s="17" t="s">
        <v>3133</v>
      </c>
      <c r="L523" s="17" t="s">
        <v>3134</v>
      </c>
      <c r="M523" s="17">
        <v>6.1</v>
      </c>
      <c r="N523" s="24" t="s">
        <v>2294</v>
      </c>
      <c r="O523" s="25" t="s">
        <v>2294</v>
      </c>
      <c r="P523" s="26" t="str">
        <f>HYPERLINK("http://www.ncbi.nlm.nih.gov/entrez/query.fcgi?db=gene&amp;cmd=retrieve&amp;dopt=graphics&amp;list_uids=55743","55743")</f>
        <v>55743</v>
      </c>
      <c r="Q523" s="17">
        <v>12</v>
      </c>
      <c r="R523" s="17" t="s">
        <v>2500</v>
      </c>
      <c r="S523" s="17"/>
    </row>
    <row r="524" spans="1:19" x14ac:dyDescent="0.25">
      <c r="A524" s="16" t="s">
        <v>982</v>
      </c>
      <c r="B524" s="17">
        <v>169944</v>
      </c>
      <c r="C524" s="18" t="s">
        <v>983</v>
      </c>
      <c r="D524" s="19">
        <v>2</v>
      </c>
      <c r="E524" s="20">
        <v>1</v>
      </c>
      <c r="F524" s="20">
        <v>0</v>
      </c>
      <c r="G524" s="20">
        <v>0</v>
      </c>
      <c r="H524" s="20">
        <v>1</v>
      </c>
      <c r="I524" s="23"/>
      <c r="J524" s="23"/>
      <c r="K524" s="17" t="s">
        <v>3550</v>
      </c>
      <c r="L524" s="17" t="s">
        <v>3551</v>
      </c>
      <c r="M524" s="17">
        <v>5.7</v>
      </c>
      <c r="N524" s="24" t="s">
        <v>2294</v>
      </c>
      <c r="O524" s="25" t="s">
        <v>2294</v>
      </c>
      <c r="P524" s="26" t="str">
        <f>HYPERLINK("http://www.ncbi.nlm.nih.gov/entrez/query.fcgi?db=gene&amp;cmd=retrieve&amp;dopt=graphics&amp;list_uids=9146","9146")</f>
        <v>9146</v>
      </c>
      <c r="Q524" s="17">
        <v>17</v>
      </c>
      <c r="R524" s="17" t="s">
        <v>2484</v>
      </c>
      <c r="S524" s="29">
        <v>1.0000000000000001E-101</v>
      </c>
    </row>
    <row r="525" spans="1:19" x14ac:dyDescent="0.25">
      <c r="A525" s="16" t="s">
        <v>984</v>
      </c>
      <c r="B525" s="17">
        <v>162330</v>
      </c>
      <c r="C525" s="18" t="s">
        <v>985</v>
      </c>
      <c r="D525" s="19">
        <v>2</v>
      </c>
      <c r="E525" s="20">
        <v>0</v>
      </c>
      <c r="F525" s="20">
        <v>0</v>
      </c>
      <c r="G525" s="28">
        <v>2</v>
      </c>
      <c r="H525" s="20">
        <v>0</v>
      </c>
      <c r="I525" s="23"/>
      <c r="J525" s="23"/>
      <c r="K525" s="17" t="s">
        <v>3552</v>
      </c>
      <c r="L525" s="17" t="s">
        <v>3553</v>
      </c>
      <c r="M525" s="17">
        <v>5</v>
      </c>
      <c r="N525" s="24" t="s">
        <v>2294</v>
      </c>
      <c r="O525" s="25" t="s">
        <v>2294</v>
      </c>
      <c r="P525" s="26" t="str">
        <f>HYPERLINK("http://www.ncbi.nlm.nih.gov/entrez/query.fcgi?db=gene&amp;cmd=retrieve&amp;dopt=graphics&amp;list_uids=25764","25764")</f>
        <v>25764</v>
      </c>
      <c r="Q525" s="17">
        <v>15</v>
      </c>
      <c r="R525" s="17" t="s">
        <v>3554</v>
      </c>
      <c r="S525" s="17"/>
    </row>
    <row r="526" spans="1:19" x14ac:dyDescent="0.25">
      <c r="A526" s="16" t="s">
        <v>986</v>
      </c>
      <c r="B526" s="17">
        <v>161345</v>
      </c>
      <c r="C526" s="18" t="s">
        <v>726</v>
      </c>
      <c r="D526" s="19">
        <v>2</v>
      </c>
      <c r="E526" s="20">
        <v>1</v>
      </c>
      <c r="F526" s="20">
        <v>1</v>
      </c>
      <c r="G526" s="28">
        <v>2</v>
      </c>
      <c r="H526" s="20">
        <v>0</v>
      </c>
      <c r="I526" s="23"/>
      <c r="J526" s="23"/>
      <c r="K526" s="17" t="s">
        <v>3555</v>
      </c>
      <c r="L526" s="17" t="s">
        <v>3556</v>
      </c>
      <c r="M526" s="17">
        <v>4.2</v>
      </c>
      <c r="N526" s="24" t="s">
        <v>2294</v>
      </c>
      <c r="O526" s="25" t="s">
        <v>2294</v>
      </c>
      <c r="P526" s="26" t="str">
        <f>HYPERLINK("http://www.ncbi.nlm.nih.gov/entrez/query.fcgi?db=gene&amp;cmd=retrieve&amp;dopt=graphics&amp;list_uids=349136","349136")</f>
        <v>349136</v>
      </c>
      <c r="Q526" s="17">
        <v>7</v>
      </c>
      <c r="R526" s="17" t="s">
        <v>3557</v>
      </c>
      <c r="S526" s="17"/>
    </row>
    <row r="527" spans="1:19" x14ac:dyDescent="0.25">
      <c r="A527" s="16" t="s">
        <v>987</v>
      </c>
      <c r="B527" s="17">
        <v>170436</v>
      </c>
      <c r="C527" s="18" t="s">
        <v>726</v>
      </c>
      <c r="D527" s="19">
        <v>2</v>
      </c>
      <c r="E527" s="20">
        <v>0</v>
      </c>
      <c r="F527" s="20">
        <v>0</v>
      </c>
      <c r="G527" s="28">
        <v>2</v>
      </c>
      <c r="H527" s="20">
        <v>0</v>
      </c>
      <c r="I527" s="23"/>
      <c r="J527" s="23"/>
      <c r="K527" s="17" t="s">
        <v>3558</v>
      </c>
      <c r="L527" s="17" t="s">
        <v>3559</v>
      </c>
      <c r="M527" s="17">
        <v>4</v>
      </c>
      <c r="N527" s="24" t="s">
        <v>2294</v>
      </c>
      <c r="O527" s="25" t="s">
        <v>2294</v>
      </c>
      <c r="P527" s="26" t="str">
        <f>HYPERLINK("http://www.ncbi.nlm.nih.gov/entrez/query.fcgi?db=gene&amp;cmd=retrieve&amp;dopt=graphics&amp;list_uids=57664","57664")</f>
        <v>57664</v>
      </c>
      <c r="Q527" s="17">
        <v>19</v>
      </c>
      <c r="R527" s="17" t="s">
        <v>2405</v>
      </c>
      <c r="S527" s="17"/>
    </row>
    <row r="528" spans="1:19" x14ac:dyDescent="0.25">
      <c r="A528" s="16" t="s">
        <v>988</v>
      </c>
      <c r="B528" s="17">
        <v>154041</v>
      </c>
      <c r="C528" s="18" t="s">
        <v>726</v>
      </c>
      <c r="D528" s="19">
        <v>2</v>
      </c>
      <c r="E528" s="20">
        <v>0</v>
      </c>
      <c r="F528" s="28">
        <v>2</v>
      </c>
      <c r="G528" s="20">
        <v>0</v>
      </c>
      <c r="H528" s="20">
        <v>1</v>
      </c>
      <c r="I528" s="23"/>
      <c r="J528" s="23"/>
      <c r="K528" s="17" t="s">
        <v>3560</v>
      </c>
      <c r="L528" s="17" t="s">
        <v>3561</v>
      </c>
      <c r="M528" s="17">
        <v>3.8</v>
      </c>
      <c r="N528" s="24" t="s">
        <v>2294</v>
      </c>
      <c r="O528" s="25" t="s">
        <v>2298</v>
      </c>
      <c r="P528" s="26" t="str">
        <f>HYPERLINK("http://www.ncbi.nlm.nih.gov/entrez/query.fcgi?db=gene&amp;cmd=retrieve&amp;dopt=graphics&amp;list_uids=389131","389131")</f>
        <v>389131</v>
      </c>
      <c r="Q528" s="17">
        <v>3</v>
      </c>
      <c r="R528" s="27" t="s">
        <v>3562</v>
      </c>
      <c r="S528" s="17"/>
    </row>
    <row r="529" spans="1:19" x14ac:dyDescent="0.25">
      <c r="A529" s="16" t="s">
        <v>989</v>
      </c>
      <c r="B529" s="17">
        <v>166277</v>
      </c>
      <c r="C529" s="18" t="s">
        <v>726</v>
      </c>
      <c r="D529" s="19">
        <v>2</v>
      </c>
      <c r="E529" s="28">
        <v>2</v>
      </c>
      <c r="F529" s="20">
        <v>0</v>
      </c>
      <c r="G529" s="20">
        <v>0</v>
      </c>
      <c r="H529" s="20">
        <v>0</v>
      </c>
      <c r="I529" s="23"/>
      <c r="J529" s="23"/>
      <c r="K529" s="17" t="s">
        <v>3563</v>
      </c>
      <c r="L529" s="17" t="s">
        <v>3564</v>
      </c>
      <c r="M529" s="17">
        <v>3.8</v>
      </c>
      <c r="N529" s="24" t="s">
        <v>2294</v>
      </c>
      <c r="O529" s="25" t="s">
        <v>2294</v>
      </c>
      <c r="P529" s="26" t="str">
        <f>HYPERLINK("http://www.ncbi.nlm.nih.gov/entrez/query.fcgi?db=gene&amp;cmd=retrieve&amp;dopt=graphics&amp;list_uids=127943","127943")</f>
        <v>127943</v>
      </c>
      <c r="Q529" s="17">
        <v>1</v>
      </c>
      <c r="R529" s="17" t="s">
        <v>3565</v>
      </c>
      <c r="S529" s="17"/>
    </row>
    <row r="530" spans="1:19" x14ac:dyDescent="0.25">
      <c r="A530" s="16" t="s">
        <v>990</v>
      </c>
      <c r="B530" s="17">
        <v>172016</v>
      </c>
      <c r="C530" s="18" t="s">
        <v>726</v>
      </c>
      <c r="D530" s="19">
        <v>2</v>
      </c>
      <c r="E530" s="28">
        <v>2</v>
      </c>
      <c r="F530" s="20">
        <v>0</v>
      </c>
      <c r="G530" s="20">
        <v>0</v>
      </c>
      <c r="H530" s="20">
        <v>0</v>
      </c>
      <c r="I530" s="23"/>
      <c r="J530" s="23"/>
      <c r="K530" s="17" t="s">
        <v>3566</v>
      </c>
      <c r="L530" s="17" t="s">
        <v>3567</v>
      </c>
      <c r="M530" s="17">
        <v>3.6</v>
      </c>
      <c r="N530" s="24" t="s">
        <v>2294</v>
      </c>
      <c r="O530" s="25" t="s">
        <v>2294</v>
      </c>
      <c r="P530" s="26" t="str">
        <f>HYPERLINK("http://www.ncbi.nlm.nih.gov/entrez/query.fcgi?db=gene&amp;cmd=retrieve&amp;dopt=graphics&amp;list_uids=7337","7337")</f>
        <v>7337</v>
      </c>
      <c r="Q530" s="17">
        <v>15</v>
      </c>
      <c r="R530" s="17" t="s">
        <v>3568</v>
      </c>
      <c r="S530" s="17"/>
    </row>
    <row r="531" spans="1:19" x14ac:dyDescent="0.25">
      <c r="A531" s="16" t="s">
        <v>991</v>
      </c>
      <c r="B531" s="17">
        <v>165598</v>
      </c>
      <c r="C531" s="18" t="s">
        <v>785</v>
      </c>
      <c r="D531" s="19">
        <v>2</v>
      </c>
      <c r="E531" s="28">
        <v>2</v>
      </c>
      <c r="F531" s="20">
        <v>0</v>
      </c>
      <c r="G531" s="20">
        <v>0</v>
      </c>
      <c r="H531" s="20">
        <v>0</v>
      </c>
      <c r="I531" s="23">
        <v>-4.8314590124990637</v>
      </c>
      <c r="J531" s="23">
        <v>5.7287433146014601</v>
      </c>
      <c r="K531" s="17" t="s">
        <v>3569</v>
      </c>
      <c r="L531" s="17" t="s">
        <v>3570</v>
      </c>
      <c r="M531" s="17">
        <v>3.4</v>
      </c>
      <c r="N531" s="24" t="s">
        <v>2294</v>
      </c>
      <c r="O531" s="25" t="s">
        <v>2298</v>
      </c>
      <c r="P531" s="26" t="str">
        <f>HYPERLINK("http://www.ncbi.nlm.nih.gov/entrez/query.fcgi?db=gene&amp;cmd=retrieve&amp;dopt=graphics&amp;list_uids=51241","51241")</f>
        <v>51241</v>
      </c>
      <c r="Q531" s="17">
        <v>14</v>
      </c>
      <c r="R531" s="17" t="s">
        <v>3571</v>
      </c>
      <c r="S531" s="17"/>
    </row>
    <row r="532" spans="1:19" x14ac:dyDescent="0.25">
      <c r="A532" s="16" t="s">
        <v>992</v>
      </c>
      <c r="B532" s="17">
        <v>164759</v>
      </c>
      <c r="C532" s="18" t="s">
        <v>726</v>
      </c>
      <c r="D532" s="19">
        <v>2</v>
      </c>
      <c r="E532" s="20">
        <v>0</v>
      </c>
      <c r="F532" s="28">
        <v>2</v>
      </c>
      <c r="G532" s="20">
        <v>0</v>
      </c>
      <c r="H532" s="20">
        <v>0</v>
      </c>
      <c r="I532" s="23"/>
      <c r="J532" s="23"/>
      <c r="K532" s="17" t="s">
        <v>3572</v>
      </c>
      <c r="L532" s="17" t="s">
        <v>3573</v>
      </c>
      <c r="M532" s="17">
        <v>3.3</v>
      </c>
      <c r="N532" s="24" t="s">
        <v>2294</v>
      </c>
      <c r="O532" s="25" t="s">
        <v>2294</v>
      </c>
      <c r="P532" s="26" t="str">
        <f>HYPERLINK("http://www.ncbi.nlm.nih.gov/entrez/query.fcgi?db=gene&amp;cmd=retrieve&amp;dopt=graphics&amp;list_uids=9101","9101")</f>
        <v>9101</v>
      </c>
      <c r="Q532" s="17">
        <v>15</v>
      </c>
      <c r="R532" s="17" t="s">
        <v>3574</v>
      </c>
      <c r="S532" s="17"/>
    </row>
    <row r="533" spans="1:19" x14ac:dyDescent="0.25">
      <c r="A533" s="16" t="s">
        <v>993</v>
      </c>
      <c r="B533" s="17">
        <v>156182</v>
      </c>
      <c r="C533" s="18" t="s">
        <v>726</v>
      </c>
      <c r="D533" s="19">
        <v>2</v>
      </c>
      <c r="E533" s="20">
        <v>0</v>
      </c>
      <c r="F533" s="28">
        <v>2</v>
      </c>
      <c r="G533" s="20">
        <v>0</v>
      </c>
      <c r="H533" s="20">
        <v>0</v>
      </c>
      <c r="I533" s="23"/>
      <c r="J533" s="23"/>
      <c r="K533" s="17" t="s">
        <v>3575</v>
      </c>
      <c r="L533" s="17" t="s">
        <v>3576</v>
      </c>
      <c r="M533" s="17">
        <v>2.4</v>
      </c>
      <c r="N533" s="24" t="s">
        <v>2294</v>
      </c>
      <c r="O533" s="25" t="s">
        <v>2294</v>
      </c>
      <c r="P533" s="26" t="str">
        <f>HYPERLINK("http://www.ncbi.nlm.nih.gov/entrez/query.fcgi?db=gene&amp;cmd=retrieve&amp;dopt=graphics&amp;list_uids=9912","9912")</f>
        <v>9912</v>
      </c>
      <c r="Q533" s="17">
        <v>17</v>
      </c>
      <c r="R533" s="27" t="s">
        <v>3577</v>
      </c>
      <c r="S533" s="17"/>
    </row>
    <row r="534" spans="1:19" x14ac:dyDescent="0.25">
      <c r="A534" s="16" t="s">
        <v>994</v>
      </c>
      <c r="B534" s="17">
        <v>172138</v>
      </c>
      <c r="C534" s="18" t="s">
        <v>726</v>
      </c>
      <c r="D534" s="19">
        <v>2</v>
      </c>
      <c r="E534" s="20">
        <v>0</v>
      </c>
      <c r="F534" s="20">
        <v>0</v>
      </c>
      <c r="G534" s="20">
        <v>0</v>
      </c>
      <c r="H534" s="28">
        <v>2</v>
      </c>
      <c r="I534" s="23"/>
      <c r="J534" s="23"/>
      <c r="K534" s="17" t="s">
        <v>3578</v>
      </c>
      <c r="L534" s="17" t="s">
        <v>3579</v>
      </c>
      <c r="M534" s="17">
        <v>2.4</v>
      </c>
      <c r="N534" s="24" t="s">
        <v>2294</v>
      </c>
      <c r="O534" s="25" t="s">
        <v>2294</v>
      </c>
      <c r="P534" s="26" t="str">
        <f>HYPERLINK("http://www.ncbi.nlm.nih.gov/entrez/query.fcgi?db=gene&amp;cmd=retrieve&amp;dopt=graphics&amp;list_uids=353288","353288")</f>
        <v>353288</v>
      </c>
      <c r="Q534" s="17">
        <v>17</v>
      </c>
      <c r="R534" s="17" t="s">
        <v>2938</v>
      </c>
      <c r="S534" s="17"/>
    </row>
    <row r="535" spans="1:19" x14ac:dyDescent="0.25">
      <c r="A535" s="16" t="s">
        <v>995</v>
      </c>
      <c r="B535" s="17">
        <v>160194</v>
      </c>
      <c r="C535" s="18" t="s">
        <v>996</v>
      </c>
      <c r="D535" s="19">
        <v>2</v>
      </c>
      <c r="E535" s="20">
        <v>0</v>
      </c>
      <c r="F535" s="20">
        <v>0</v>
      </c>
      <c r="G535" s="28">
        <v>2</v>
      </c>
      <c r="H535" s="20">
        <v>0</v>
      </c>
      <c r="I535" s="23"/>
      <c r="J535" s="23"/>
      <c r="K535" s="17" t="s">
        <v>3580</v>
      </c>
      <c r="L535" s="17" t="s">
        <v>3581</v>
      </c>
      <c r="M535" s="17">
        <v>2.2000000000000002</v>
      </c>
      <c r="N535" s="24" t="s">
        <v>2294</v>
      </c>
      <c r="O535" s="25" t="s">
        <v>2294</v>
      </c>
      <c r="P535" s="26" t="str">
        <f>HYPERLINK("http://www.ncbi.nlm.nih.gov/entrez/query.fcgi?db=gene&amp;cmd=retrieve&amp;dopt=graphics&amp;list_uids=5190","5190")</f>
        <v>5190</v>
      </c>
      <c r="Q535" s="17" t="s">
        <v>2329</v>
      </c>
      <c r="R535" s="17" t="s">
        <v>2545</v>
      </c>
      <c r="S535" s="17"/>
    </row>
    <row r="536" spans="1:19" x14ac:dyDescent="0.25">
      <c r="A536" s="16" t="s">
        <v>997</v>
      </c>
      <c r="B536" s="17">
        <v>157286</v>
      </c>
      <c r="C536" s="18" t="s">
        <v>998</v>
      </c>
      <c r="D536" s="19">
        <v>2</v>
      </c>
      <c r="E536" s="28">
        <v>2</v>
      </c>
      <c r="F536" s="20">
        <v>0</v>
      </c>
      <c r="G536" s="20">
        <v>0</v>
      </c>
      <c r="H536" s="20">
        <v>0</v>
      </c>
      <c r="I536" s="23"/>
      <c r="J536" s="23"/>
      <c r="K536" s="17" t="s">
        <v>2934</v>
      </c>
      <c r="L536" s="17" t="s">
        <v>2767</v>
      </c>
      <c r="M536" s="17">
        <v>2.1</v>
      </c>
      <c r="N536" s="24" t="s">
        <v>2294</v>
      </c>
      <c r="O536" s="25" t="s">
        <v>2294</v>
      </c>
      <c r="P536" s="26" t="str">
        <f>HYPERLINK("http://www.ncbi.nlm.nih.gov/entrez/query.fcgi?db=gene&amp;cmd=retrieve&amp;dopt=graphics&amp;list_uids=8085","8085")</f>
        <v>8085</v>
      </c>
      <c r="Q536" s="17">
        <v>12</v>
      </c>
      <c r="R536" s="17" t="s">
        <v>2935</v>
      </c>
      <c r="S536" s="17"/>
    </row>
    <row r="537" spans="1:19" x14ac:dyDescent="0.25">
      <c r="A537" s="16" t="s">
        <v>999</v>
      </c>
      <c r="B537" s="17">
        <v>168391</v>
      </c>
      <c r="C537" s="18" t="s">
        <v>1000</v>
      </c>
      <c r="D537" s="19">
        <v>2</v>
      </c>
      <c r="E537" s="28">
        <v>2</v>
      </c>
      <c r="F537" s="20">
        <v>0</v>
      </c>
      <c r="G537" s="20">
        <v>0</v>
      </c>
      <c r="H537" s="20">
        <v>0</v>
      </c>
      <c r="I537" s="23"/>
      <c r="J537" s="23"/>
      <c r="K537" s="17" t="s">
        <v>3582</v>
      </c>
      <c r="L537" s="17" t="s">
        <v>3583</v>
      </c>
      <c r="M537" s="17">
        <v>2.1</v>
      </c>
      <c r="N537" s="24" t="s">
        <v>2294</v>
      </c>
      <c r="O537" s="25" t="s">
        <v>2294</v>
      </c>
      <c r="P537" s="26" t="str">
        <f>HYPERLINK("http://www.ncbi.nlm.nih.gov/entrez/query.fcgi?db=gene&amp;cmd=retrieve&amp;dopt=graphics&amp;list_uids=1737","1737")</f>
        <v>1737</v>
      </c>
      <c r="Q537" s="17">
        <v>11</v>
      </c>
      <c r="R537" s="17" t="s">
        <v>3584</v>
      </c>
      <c r="S537" s="29">
        <v>1.0000000000000001E-31</v>
      </c>
    </row>
    <row r="538" spans="1:19" x14ac:dyDescent="0.25">
      <c r="A538" s="16" t="s">
        <v>1001</v>
      </c>
      <c r="B538" s="17">
        <v>161728</v>
      </c>
      <c r="C538" s="18" t="s">
        <v>726</v>
      </c>
      <c r="D538" s="19">
        <v>2</v>
      </c>
      <c r="E538" s="20">
        <v>0</v>
      </c>
      <c r="F538" s="20">
        <v>0</v>
      </c>
      <c r="G538" s="20">
        <v>0</v>
      </c>
      <c r="H538" s="28">
        <v>2</v>
      </c>
      <c r="I538" s="23"/>
      <c r="J538" s="23"/>
      <c r="K538" s="17" t="s">
        <v>3585</v>
      </c>
      <c r="L538" s="17" t="s">
        <v>3586</v>
      </c>
      <c r="M538" s="17">
        <v>1.9</v>
      </c>
      <c r="N538" s="24" t="s">
        <v>2294</v>
      </c>
      <c r="O538" s="25" t="s">
        <v>2294</v>
      </c>
      <c r="P538" s="26" t="str">
        <f>HYPERLINK("http://www.ncbi.nlm.nih.gov/entrez/query.fcgi?db=gene&amp;cmd=retrieve&amp;dopt=graphics&amp;list_uids=50488","50488")</f>
        <v>50488</v>
      </c>
      <c r="Q538" s="17">
        <v>17</v>
      </c>
      <c r="R538" s="17" t="s">
        <v>2539</v>
      </c>
      <c r="S538" s="17"/>
    </row>
    <row r="539" spans="1:19" x14ac:dyDescent="0.25">
      <c r="A539" s="16" t="s">
        <v>1002</v>
      </c>
      <c r="B539" s="17">
        <v>170838</v>
      </c>
      <c r="C539" s="18" t="s">
        <v>726</v>
      </c>
      <c r="D539" s="19">
        <v>2</v>
      </c>
      <c r="E539" s="20">
        <v>0</v>
      </c>
      <c r="F539" s="20">
        <v>0</v>
      </c>
      <c r="G539" s="28">
        <v>2</v>
      </c>
      <c r="H539" s="20">
        <v>0</v>
      </c>
      <c r="I539" s="23"/>
      <c r="J539" s="23"/>
      <c r="K539" s="17" t="s">
        <v>3587</v>
      </c>
      <c r="L539" s="17" t="s">
        <v>3588</v>
      </c>
      <c r="M539" s="17">
        <v>1.6</v>
      </c>
      <c r="N539" s="24" t="s">
        <v>2294</v>
      </c>
      <c r="O539" s="25" t="s">
        <v>2294</v>
      </c>
      <c r="P539" s="26" t="str">
        <f>HYPERLINK("http://www.ncbi.nlm.nih.gov/entrez/query.fcgi?db=gene&amp;cmd=retrieve&amp;dopt=graphics&amp;list_uids=80012","80012")</f>
        <v>80012</v>
      </c>
      <c r="Q539" s="17">
        <v>3</v>
      </c>
      <c r="R539" s="17" t="s">
        <v>3589</v>
      </c>
      <c r="S539" s="17"/>
    </row>
    <row r="540" spans="1:19" x14ac:dyDescent="0.25">
      <c r="A540" s="16" t="s">
        <v>1003</v>
      </c>
      <c r="B540" s="17">
        <v>152733</v>
      </c>
      <c r="C540" s="18" t="s">
        <v>726</v>
      </c>
      <c r="D540" s="19">
        <v>2</v>
      </c>
      <c r="E540" s="28">
        <v>2</v>
      </c>
      <c r="F540" s="20">
        <v>0</v>
      </c>
      <c r="G540" s="20">
        <v>0</v>
      </c>
      <c r="H540" s="20">
        <v>0</v>
      </c>
      <c r="I540" s="23"/>
      <c r="J540" s="23"/>
      <c r="K540" s="17" t="s">
        <v>3590</v>
      </c>
      <c r="L540" s="17" t="s">
        <v>3591</v>
      </c>
      <c r="M540" s="17">
        <v>1.5</v>
      </c>
      <c r="N540" s="24" t="s">
        <v>2294</v>
      </c>
      <c r="O540" s="25" t="s">
        <v>2294</v>
      </c>
      <c r="P540" s="26" t="str">
        <f>HYPERLINK("http://www.ncbi.nlm.nih.gov/entrez/query.fcgi?db=gene&amp;cmd=retrieve&amp;dopt=graphics&amp;list_uids=84618","84618")</f>
        <v>84618</v>
      </c>
      <c r="Q540" s="17">
        <v>1</v>
      </c>
      <c r="R540" s="17" t="s">
        <v>3592</v>
      </c>
      <c r="S540" s="17"/>
    </row>
    <row r="541" spans="1:19" x14ac:dyDescent="0.25">
      <c r="A541" s="16" t="s">
        <v>1004</v>
      </c>
      <c r="B541" s="17">
        <v>165333</v>
      </c>
      <c r="C541" s="18" t="s">
        <v>726</v>
      </c>
      <c r="D541" s="19">
        <v>2</v>
      </c>
      <c r="E541" s="20">
        <v>0</v>
      </c>
      <c r="F541" s="28">
        <v>2</v>
      </c>
      <c r="G541" s="20">
        <v>0</v>
      </c>
      <c r="H541" s="20">
        <v>0</v>
      </c>
      <c r="I541" s="23"/>
      <c r="J541" s="23"/>
      <c r="K541" s="17" t="s">
        <v>3593</v>
      </c>
      <c r="L541" s="17" t="s">
        <v>3594</v>
      </c>
      <c r="M541" s="17">
        <v>1.1000000000000001</v>
      </c>
      <c r="N541" s="24" t="s">
        <v>2294</v>
      </c>
      <c r="O541" s="25" t="s">
        <v>2294</v>
      </c>
      <c r="P541" s="26" t="str">
        <f>HYPERLINK("http://www.ncbi.nlm.nih.gov/entrez/query.fcgi?db=gene&amp;cmd=retrieve&amp;dopt=graphics&amp;list_uids=283848","283848")</f>
        <v>283848</v>
      </c>
      <c r="Q541" s="17">
        <v>16</v>
      </c>
      <c r="R541" s="17" t="s">
        <v>3341</v>
      </c>
      <c r="S541" s="17"/>
    </row>
    <row r="542" spans="1:19" x14ac:dyDescent="0.25">
      <c r="A542" s="16" t="s">
        <v>1005</v>
      </c>
      <c r="B542" s="17">
        <v>160482</v>
      </c>
      <c r="C542" s="18" t="s">
        <v>726</v>
      </c>
      <c r="D542" s="19">
        <v>2</v>
      </c>
      <c r="E542" s="20">
        <v>0</v>
      </c>
      <c r="F542" s="20">
        <v>0</v>
      </c>
      <c r="G542" s="20">
        <v>0</v>
      </c>
      <c r="H542" s="28">
        <v>2</v>
      </c>
      <c r="I542" s="23"/>
      <c r="J542" s="23"/>
      <c r="K542" s="17" t="s">
        <v>3595</v>
      </c>
      <c r="L542" s="17" t="s">
        <v>3596</v>
      </c>
      <c r="M542" s="17">
        <v>1</v>
      </c>
      <c r="N542" s="24" t="s">
        <v>2294</v>
      </c>
      <c r="O542" s="25" t="s">
        <v>2294</v>
      </c>
      <c r="P542" s="26" t="str">
        <f>HYPERLINK("http://www.ncbi.nlm.nih.gov/entrez/query.fcgi?db=gene&amp;cmd=retrieve&amp;dopt=graphics&amp;list_uids=245806","245806")</f>
        <v>245806</v>
      </c>
      <c r="Q542" s="17" t="s">
        <v>2414</v>
      </c>
      <c r="R542" s="17" t="s">
        <v>3597</v>
      </c>
      <c r="S542" s="17"/>
    </row>
    <row r="543" spans="1:19" x14ac:dyDescent="0.25">
      <c r="A543" s="16" t="s">
        <v>1006</v>
      </c>
      <c r="B543" s="17">
        <v>164237</v>
      </c>
      <c r="C543" s="18" t="s">
        <v>726</v>
      </c>
      <c r="D543" s="19">
        <v>2</v>
      </c>
      <c r="E543" s="20">
        <v>0</v>
      </c>
      <c r="F543" s="20">
        <v>0</v>
      </c>
      <c r="G543" s="28">
        <v>2</v>
      </c>
      <c r="H543" s="20">
        <v>0</v>
      </c>
      <c r="I543" s="23"/>
      <c r="J543" s="23"/>
      <c r="K543" s="17" t="s">
        <v>3598</v>
      </c>
      <c r="L543" s="17" t="s">
        <v>3599</v>
      </c>
      <c r="M543" s="17">
        <v>0.91</v>
      </c>
      <c r="N543" s="24" t="s">
        <v>2294</v>
      </c>
      <c r="O543" s="25" t="s">
        <v>2294</v>
      </c>
      <c r="P543" s="26" t="str">
        <f>HYPERLINK("http://www.ncbi.nlm.nih.gov/entrez/query.fcgi?db=gene&amp;cmd=retrieve&amp;dopt=graphics&amp;list_uids=6601","6601")</f>
        <v>6601</v>
      </c>
      <c r="Q543" s="17">
        <v>12</v>
      </c>
      <c r="R543" s="17" t="s">
        <v>3600</v>
      </c>
      <c r="S543" s="17"/>
    </row>
    <row r="544" spans="1:19" x14ac:dyDescent="0.25">
      <c r="A544" s="16" t="s">
        <v>1007</v>
      </c>
      <c r="B544" s="17">
        <v>159095</v>
      </c>
      <c r="C544" s="18" t="s">
        <v>1008</v>
      </c>
      <c r="D544" s="19">
        <v>2</v>
      </c>
      <c r="E544" s="20">
        <v>0</v>
      </c>
      <c r="F544" s="28">
        <v>2</v>
      </c>
      <c r="G544" s="28">
        <v>2</v>
      </c>
      <c r="H544" s="20">
        <v>0</v>
      </c>
      <c r="I544" s="23"/>
      <c r="J544" s="23"/>
      <c r="K544" s="17" t="s">
        <v>3601</v>
      </c>
      <c r="L544" s="17" t="s">
        <v>3602</v>
      </c>
      <c r="M544" s="17">
        <v>0.86</v>
      </c>
      <c r="N544" s="24" t="s">
        <v>2294</v>
      </c>
      <c r="O544" s="25" t="s">
        <v>2294</v>
      </c>
      <c r="P544" s="26" t="str">
        <f>HYPERLINK("http://www.ncbi.nlm.nih.gov/entrez/query.fcgi?db=gene&amp;cmd=retrieve&amp;dopt=graphics&amp;list_uids=386674","386674")</f>
        <v>386674</v>
      </c>
      <c r="Q544" s="17">
        <v>21</v>
      </c>
      <c r="R544" s="17" t="s">
        <v>2832</v>
      </c>
      <c r="S544" s="17"/>
    </row>
    <row r="545" spans="1:19" x14ac:dyDescent="0.25">
      <c r="A545" s="16" t="s">
        <v>1009</v>
      </c>
      <c r="B545" s="17">
        <v>163419</v>
      </c>
      <c r="C545" s="18" t="s">
        <v>726</v>
      </c>
      <c r="D545" s="19">
        <v>2</v>
      </c>
      <c r="E545" s="20">
        <v>0</v>
      </c>
      <c r="F545" s="20">
        <v>0</v>
      </c>
      <c r="G545" s="28">
        <v>2</v>
      </c>
      <c r="H545" s="20">
        <v>0</v>
      </c>
      <c r="I545" s="23"/>
      <c r="J545" s="23"/>
      <c r="K545" s="17" t="s">
        <v>3603</v>
      </c>
      <c r="L545" s="17" t="s">
        <v>3604</v>
      </c>
      <c r="M545" s="17">
        <v>0.86</v>
      </c>
      <c r="N545" s="24" t="s">
        <v>2294</v>
      </c>
      <c r="O545" s="25" t="s">
        <v>2294</v>
      </c>
      <c r="P545" s="26" t="str">
        <f>HYPERLINK("http://www.ncbi.nlm.nih.gov/entrez/query.fcgi?db=gene&amp;cmd=retrieve&amp;dopt=graphics&amp;list_uids=27344","27344")</f>
        <v>27344</v>
      </c>
      <c r="Q545" s="17" t="s">
        <v>2345</v>
      </c>
      <c r="R545" s="17" t="s">
        <v>2745</v>
      </c>
      <c r="S545" s="17"/>
    </row>
    <row r="546" spans="1:19" x14ac:dyDescent="0.25">
      <c r="A546" s="16" t="s">
        <v>1010</v>
      </c>
      <c r="B546" s="17">
        <v>155121</v>
      </c>
      <c r="C546" s="18" t="s">
        <v>785</v>
      </c>
      <c r="D546" s="19">
        <v>2</v>
      </c>
      <c r="E546" s="28">
        <v>2</v>
      </c>
      <c r="F546" s="20">
        <v>0</v>
      </c>
      <c r="G546" s="20">
        <v>0</v>
      </c>
      <c r="H546" s="20">
        <v>0</v>
      </c>
      <c r="I546" s="23">
        <v>0.12779947919664481</v>
      </c>
      <c r="J546" s="23">
        <v>0.18231236379799354</v>
      </c>
      <c r="K546" s="17" t="s">
        <v>3605</v>
      </c>
      <c r="L546" s="17" t="s">
        <v>3606</v>
      </c>
      <c r="M546" s="17">
        <v>0.76</v>
      </c>
      <c r="N546" s="24" t="s">
        <v>2294</v>
      </c>
      <c r="O546" s="25" t="s">
        <v>2294</v>
      </c>
      <c r="P546" s="26" t="str">
        <f>HYPERLINK("http://www.ncbi.nlm.nih.gov/entrez/query.fcgi?db=gene&amp;cmd=retrieve&amp;dopt=graphics&amp;list_uids=57412","57412")</f>
        <v>57412</v>
      </c>
      <c r="Q546" s="17">
        <v>10</v>
      </c>
      <c r="R546" s="17" t="s">
        <v>3607</v>
      </c>
      <c r="S546" s="17"/>
    </row>
    <row r="547" spans="1:19" x14ac:dyDescent="0.25">
      <c r="A547" s="16" t="s">
        <v>1011</v>
      </c>
      <c r="B547" s="17">
        <v>171310</v>
      </c>
      <c r="C547" s="18" t="s">
        <v>726</v>
      </c>
      <c r="D547" s="19">
        <v>2</v>
      </c>
      <c r="E547" s="28">
        <v>2</v>
      </c>
      <c r="F547" s="20">
        <v>0</v>
      </c>
      <c r="G547" s="20">
        <v>0</v>
      </c>
      <c r="H547" s="20">
        <v>0</v>
      </c>
      <c r="I547" s="23"/>
      <c r="J547" s="23"/>
      <c r="K547" s="17" t="s">
        <v>3608</v>
      </c>
      <c r="L547" s="17" t="s">
        <v>3609</v>
      </c>
      <c r="M547" s="17">
        <v>0.76</v>
      </c>
      <c r="N547" s="24" t="s">
        <v>2294</v>
      </c>
      <c r="O547" s="25" t="s">
        <v>2294</v>
      </c>
      <c r="P547" s="26" t="str">
        <f>HYPERLINK("http://www.ncbi.nlm.nih.gov/entrez/query.fcgi?db=gene&amp;cmd=retrieve&amp;dopt=graphics&amp;list_uids=23082","23082")</f>
        <v>23082</v>
      </c>
      <c r="Q547" s="17">
        <v>10</v>
      </c>
      <c r="R547" s="17" t="s">
        <v>3610</v>
      </c>
      <c r="S547" s="17"/>
    </row>
    <row r="548" spans="1:19" x14ac:dyDescent="0.25">
      <c r="A548" s="16" t="s">
        <v>1012</v>
      </c>
      <c r="B548" s="17">
        <v>152783</v>
      </c>
      <c r="C548" s="18" t="s">
        <v>728</v>
      </c>
      <c r="D548" s="19">
        <v>2</v>
      </c>
      <c r="E548" s="20">
        <v>0</v>
      </c>
      <c r="F548" s="28">
        <v>2</v>
      </c>
      <c r="G548" s="20">
        <v>0</v>
      </c>
      <c r="H548" s="20">
        <v>0</v>
      </c>
      <c r="I548" s="23"/>
      <c r="J548" s="23"/>
      <c r="K548" s="17" t="s">
        <v>3611</v>
      </c>
      <c r="L548" s="17" t="s">
        <v>3612</v>
      </c>
      <c r="M548" s="17">
        <v>0.73</v>
      </c>
      <c r="N548" s="24" t="s">
        <v>2294</v>
      </c>
      <c r="O548" s="25" t="s">
        <v>2294</v>
      </c>
      <c r="P548" s="26" t="str">
        <f>HYPERLINK("http://www.ncbi.nlm.nih.gov/entrez/query.fcgi?db=gene&amp;cmd=retrieve&amp;dopt=graphics&amp;list_uids=51421","51421")</f>
        <v>51421</v>
      </c>
      <c r="Q548" s="17">
        <v>3</v>
      </c>
      <c r="R548" s="17" t="s">
        <v>3613</v>
      </c>
      <c r="S548" s="17"/>
    </row>
    <row r="549" spans="1:19" x14ac:dyDescent="0.25">
      <c r="A549" s="16" t="s">
        <v>1013</v>
      </c>
      <c r="B549" s="17">
        <v>171369</v>
      </c>
      <c r="C549" s="18" t="s">
        <v>726</v>
      </c>
      <c r="D549" s="19">
        <v>2</v>
      </c>
      <c r="E549" s="20">
        <v>1</v>
      </c>
      <c r="F549" s="20">
        <v>0</v>
      </c>
      <c r="G549" s="20">
        <v>1</v>
      </c>
      <c r="H549" s="20">
        <v>0</v>
      </c>
      <c r="I549" s="23"/>
      <c r="J549" s="23"/>
      <c r="K549" s="17" t="s">
        <v>3614</v>
      </c>
      <c r="L549" s="17" t="s">
        <v>3615</v>
      </c>
      <c r="M549" s="17">
        <v>0.65</v>
      </c>
      <c r="N549" s="24" t="s">
        <v>2294</v>
      </c>
      <c r="O549" s="25" t="s">
        <v>2298</v>
      </c>
      <c r="P549" s="26" t="str">
        <f>HYPERLINK("http://www.ncbi.nlm.nih.gov/entrez/query.fcgi?db=gene&amp;cmd=retrieve&amp;dopt=graphics&amp;list_uids=400848","400848")</f>
        <v>400848</v>
      </c>
      <c r="Q549" s="17">
        <v>20</v>
      </c>
      <c r="R549" s="27" t="s">
        <v>3539</v>
      </c>
      <c r="S549" s="17"/>
    </row>
    <row r="550" spans="1:19" x14ac:dyDescent="0.25">
      <c r="A550" s="16" t="s">
        <v>1014</v>
      </c>
      <c r="B550" s="17">
        <v>165166</v>
      </c>
      <c r="C550" s="18" t="s">
        <v>726</v>
      </c>
      <c r="D550" s="19">
        <v>2</v>
      </c>
      <c r="E550" s="20">
        <v>0</v>
      </c>
      <c r="F550" s="20">
        <v>1</v>
      </c>
      <c r="G550" s="28">
        <v>2</v>
      </c>
      <c r="H550" s="20">
        <v>0</v>
      </c>
      <c r="I550" s="23"/>
      <c r="J550" s="23"/>
      <c r="K550" s="17" t="s">
        <v>3616</v>
      </c>
      <c r="L550" s="17" t="s">
        <v>3617</v>
      </c>
      <c r="M550" s="17">
        <v>0.61</v>
      </c>
      <c r="N550" s="24" t="s">
        <v>2294</v>
      </c>
      <c r="O550" s="25" t="s">
        <v>2294</v>
      </c>
      <c r="P550" s="26" t="str">
        <f>HYPERLINK("http://www.ncbi.nlm.nih.gov/entrez/query.fcgi?db=gene&amp;cmd=retrieve&amp;dopt=graphics&amp;list_uids=31","31")</f>
        <v>31</v>
      </c>
      <c r="Q550" s="17">
        <v>17</v>
      </c>
      <c r="R550" s="17" t="s">
        <v>3513</v>
      </c>
      <c r="S550" s="17"/>
    </row>
    <row r="551" spans="1:19" x14ac:dyDescent="0.25">
      <c r="A551" s="16" t="s">
        <v>1015</v>
      </c>
      <c r="B551" s="17">
        <v>164882</v>
      </c>
      <c r="C551" s="18" t="s">
        <v>1016</v>
      </c>
      <c r="D551" s="19">
        <v>2</v>
      </c>
      <c r="E551" s="20">
        <v>0</v>
      </c>
      <c r="F551" s="20">
        <v>0</v>
      </c>
      <c r="G551" s="28">
        <v>2</v>
      </c>
      <c r="H551" s="20">
        <v>0</v>
      </c>
      <c r="I551" s="23"/>
      <c r="J551" s="23"/>
      <c r="K551" s="17" t="s">
        <v>3618</v>
      </c>
      <c r="L551" s="17" t="s">
        <v>3619</v>
      </c>
      <c r="M551" s="17">
        <v>0.6</v>
      </c>
      <c r="N551" s="24" t="s">
        <v>2294</v>
      </c>
      <c r="O551" s="25" t="s">
        <v>2294</v>
      </c>
      <c r="P551" s="26" t="str">
        <f>HYPERLINK("http://www.ncbi.nlm.nih.gov/entrez/query.fcgi?db=gene&amp;cmd=retrieve&amp;dopt=graphics&amp;list_uids=23094","23094")</f>
        <v>23094</v>
      </c>
      <c r="Q551" s="17">
        <v>19</v>
      </c>
      <c r="R551" s="27" t="s">
        <v>3620</v>
      </c>
      <c r="S551" s="17"/>
    </row>
    <row r="552" spans="1:19" x14ac:dyDescent="0.25">
      <c r="A552" s="16" t="s">
        <v>1017</v>
      </c>
      <c r="B552" s="17">
        <v>157682</v>
      </c>
      <c r="C552" s="18" t="s">
        <v>785</v>
      </c>
      <c r="D552" s="19">
        <v>2</v>
      </c>
      <c r="E552" s="28">
        <v>2</v>
      </c>
      <c r="F552" s="20">
        <v>0</v>
      </c>
      <c r="G552" s="20">
        <v>0</v>
      </c>
      <c r="H552" s="20">
        <v>0</v>
      </c>
      <c r="I552" s="23">
        <v>-0.48904434667685409</v>
      </c>
      <c r="J552" s="23">
        <v>0.12205580120438898</v>
      </c>
      <c r="K552" s="17" t="s">
        <v>3621</v>
      </c>
      <c r="L552" s="17" t="s">
        <v>3136</v>
      </c>
      <c r="M552" s="17">
        <v>0.56000000000000005</v>
      </c>
      <c r="N552" s="24" t="s">
        <v>2294</v>
      </c>
      <c r="O552" s="25" t="s">
        <v>2298</v>
      </c>
      <c r="P552" s="26" t="str">
        <f>HYPERLINK("http://www.ncbi.nlm.nih.gov/entrez/query.fcgi?db=gene&amp;cmd=retrieve&amp;dopt=graphics&amp;list_uids=195977","195977")</f>
        <v>195977</v>
      </c>
      <c r="Q552" s="17">
        <v>10</v>
      </c>
      <c r="R552" s="27" t="s">
        <v>3622</v>
      </c>
      <c r="S552" s="17"/>
    </row>
    <row r="553" spans="1:19" x14ac:dyDescent="0.25">
      <c r="A553" s="16" t="s">
        <v>1018</v>
      </c>
      <c r="B553" s="17">
        <v>170012</v>
      </c>
      <c r="C553" s="18" t="s">
        <v>1019</v>
      </c>
      <c r="D553" s="19">
        <v>2</v>
      </c>
      <c r="E553" s="28">
        <v>2</v>
      </c>
      <c r="F553" s="20">
        <v>0</v>
      </c>
      <c r="G553" s="20">
        <v>0</v>
      </c>
      <c r="H553" s="20">
        <v>0</v>
      </c>
      <c r="I553" s="23"/>
      <c r="J553" s="23"/>
      <c r="K553" s="17" t="s">
        <v>3623</v>
      </c>
      <c r="L553" s="17" t="s">
        <v>3624</v>
      </c>
      <c r="M553" s="17">
        <v>0.52</v>
      </c>
      <c r="N553" s="24" t="s">
        <v>2294</v>
      </c>
      <c r="O553" s="25" t="s">
        <v>2294</v>
      </c>
      <c r="P553" s="26" t="str">
        <f>HYPERLINK("http://www.ncbi.nlm.nih.gov/entrez/query.fcgi?db=gene&amp;cmd=retrieve&amp;dopt=graphics&amp;list_uids=1457","1457")</f>
        <v>1457</v>
      </c>
      <c r="Q553" s="17">
        <v>20</v>
      </c>
      <c r="R553" s="17" t="s">
        <v>3166</v>
      </c>
      <c r="S553" s="29">
        <v>2E-12</v>
      </c>
    </row>
    <row r="554" spans="1:19" x14ac:dyDescent="0.25">
      <c r="A554" s="16" t="s">
        <v>1020</v>
      </c>
      <c r="B554" s="17">
        <v>157470</v>
      </c>
      <c r="C554" s="18" t="s">
        <v>726</v>
      </c>
      <c r="D554" s="19">
        <v>2</v>
      </c>
      <c r="E554" s="20">
        <v>0</v>
      </c>
      <c r="F554" s="28">
        <v>2</v>
      </c>
      <c r="G554" s="20">
        <v>0</v>
      </c>
      <c r="H554" s="20">
        <v>1</v>
      </c>
      <c r="I554" s="23"/>
      <c r="J554" s="23"/>
      <c r="K554" s="17" t="s">
        <v>3625</v>
      </c>
      <c r="L554" s="17" t="s">
        <v>3626</v>
      </c>
      <c r="M554" s="17">
        <v>0.49</v>
      </c>
      <c r="N554" s="24" t="s">
        <v>2294</v>
      </c>
      <c r="O554" s="25" t="s">
        <v>2294</v>
      </c>
      <c r="P554" s="26" t="str">
        <f>HYPERLINK("http://www.ncbi.nlm.nih.gov/entrez/query.fcgi?db=gene&amp;cmd=retrieve&amp;dopt=graphics&amp;list_uids=3190","3190")</f>
        <v>3190</v>
      </c>
      <c r="Q554" s="17">
        <v>9</v>
      </c>
      <c r="R554" s="17" t="s">
        <v>3627</v>
      </c>
      <c r="S554" s="17"/>
    </row>
    <row r="555" spans="1:19" x14ac:dyDescent="0.25">
      <c r="A555" s="16" t="s">
        <v>1021</v>
      </c>
      <c r="B555" s="17">
        <v>167398</v>
      </c>
      <c r="C555" s="18" t="s">
        <v>1022</v>
      </c>
      <c r="D555" s="19">
        <v>2</v>
      </c>
      <c r="E555" s="20">
        <v>0</v>
      </c>
      <c r="F555" s="20">
        <v>0</v>
      </c>
      <c r="G555" s="20">
        <v>0</v>
      </c>
      <c r="H555" s="28">
        <v>2</v>
      </c>
      <c r="I555" s="23"/>
      <c r="J555" s="23"/>
      <c r="K555" s="17" t="s">
        <v>3119</v>
      </c>
      <c r="L555" s="17" t="s">
        <v>3120</v>
      </c>
      <c r="M555" s="17">
        <v>0.3</v>
      </c>
      <c r="N555" s="24" t="s">
        <v>2294</v>
      </c>
      <c r="O555" s="25" t="s">
        <v>2294</v>
      </c>
      <c r="P555" s="26" t="str">
        <f>HYPERLINK("http://www.ncbi.nlm.nih.gov/entrez/query.fcgi?db=gene&amp;cmd=retrieve&amp;dopt=graphics&amp;list_uids=51168","51168")</f>
        <v>51168</v>
      </c>
      <c r="Q555" s="17">
        <v>17</v>
      </c>
      <c r="R555" s="17" t="s">
        <v>2801</v>
      </c>
      <c r="S555" s="17"/>
    </row>
    <row r="556" spans="1:19" x14ac:dyDescent="0.25">
      <c r="A556" s="16" t="s">
        <v>1023</v>
      </c>
      <c r="B556" s="17">
        <v>169604</v>
      </c>
      <c r="C556" s="18" t="s">
        <v>728</v>
      </c>
      <c r="D556" s="19">
        <v>2</v>
      </c>
      <c r="E556" s="20">
        <v>0</v>
      </c>
      <c r="F556" s="28">
        <v>2</v>
      </c>
      <c r="G556" s="20">
        <v>0</v>
      </c>
      <c r="H556" s="20">
        <v>1</v>
      </c>
      <c r="I556" s="23"/>
      <c r="J556" s="23"/>
      <c r="K556" s="17" t="s">
        <v>3628</v>
      </c>
      <c r="L556" s="17" t="s">
        <v>3629</v>
      </c>
      <c r="M556" s="17">
        <v>0.3</v>
      </c>
      <c r="N556" s="24" t="s">
        <v>2294</v>
      </c>
      <c r="O556" s="25" t="s">
        <v>2294</v>
      </c>
      <c r="P556" s="26" t="str">
        <f>HYPERLINK("http://www.ncbi.nlm.nih.gov/entrez/query.fcgi?db=gene&amp;cmd=retrieve&amp;dopt=graphics&amp;list_uids=22985","22985")</f>
        <v>22985</v>
      </c>
      <c r="Q556" s="17">
        <v>14</v>
      </c>
      <c r="R556" s="17" t="s">
        <v>3101</v>
      </c>
      <c r="S556" s="17"/>
    </row>
    <row r="557" spans="1:19" x14ac:dyDescent="0.25">
      <c r="A557" s="16" t="s">
        <v>1024</v>
      </c>
      <c r="B557" s="17">
        <v>155456</v>
      </c>
      <c r="C557" s="18" t="s">
        <v>726</v>
      </c>
      <c r="D557" s="19">
        <v>2</v>
      </c>
      <c r="E557" s="20">
        <v>0</v>
      </c>
      <c r="F557" s="20">
        <v>0</v>
      </c>
      <c r="G557" s="20">
        <v>0</v>
      </c>
      <c r="H557" s="28">
        <v>2</v>
      </c>
      <c r="I557" s="23"/>
      <c r="J557" s="23"/>
      <c r="K557" s="17" t="s">
        <v>3630</v>
      </c>
      <c r="L557" s="17" t="s">
        <v>3631</v>
      </c>
      <c r="M557" s="17">
        <v>0.28999999999999998</v>
      </c>
      <c r="N557" s="24" t="s">
        <v>2294</v>
      </c>
      <c r="O557" s="25" t="s">
        <v>2294</v>
      </c>
      <c r="P557" s="26" t="str">
        <f>HYPERLINK("http://www.ncbi.nlm.nih.gov/entrez/query.fcgi?db=gene&amp;cmd=retrieve&amp;dopt=graphics&amp;list_uids=63948","63948")</f>
        <v>63948</v>
      </c>
      <c r="Q557" s="17">
        <v>1</v>
      </c>
      <c r="R557" s="17" t="s">
        <v>3632</v>
      </c>
      <c r="S557" s="17"/>
    </row>
    <row r="558" spans="1:19" x14ac:dyDescent="0.25">
      <c r="A558" s="16" t="s">
        <v>1025</v>
      </c>
      <c r="B558" s="17">
        <v>153242</v>
      </c>
      <c r="C558" s="18" t="s">
        <v>1026</v>
      </c>
      <c r="D558" s="19">
        <v>2</v>
      </c>
      <c r="E558" s="20">
        <v>0</v>
      </c>
      <c r="F558" s="28">
        <v>2</v>
      </c>
      <c r="G558" s="20">
        <v>0</v>
      </c>
      <c r="H558" s="20">
        <v>0</v>
      </c>
      <c r="I558" s="23"/>
      <c r="J558" s="23"/>
      <c r="K558" s="17" t="s">
        <v>3633</v>
      </c>
      <c r="L558" s="17" t="s">
        <v>3634</v>
      </c>
      <c r="M558" s="17">
        <v>0.22</v>
      </c>
      <c r="N558" s="24" t="s">
        <v>2294</v>
      </c>
      <c r="O558" s="25" t="s">
        <v>2294</v>
      </c>
      <c r="P558" s="26" t="str">
        <f>HYPERLINK("http://www.ncbi.nlm.nih.gov/entrez/query.fcgi?db=gene&amp;cmd=retrieve&amp;dopt=graphics&amp;list_uids=11131","11131")</f>
        <v>11131</v>
      </c>
      <c r="Q558" s="17" t="s">
        <v>2329</v>
      </c>
      <c r="R558" s="17" t="s">
        <v>3635</v>
      </c>
      <c r="S558" s="17"/>
    </row>
    <row r="559" spans="1:19" x14ac:dyDescent="0.25">
      <c r="A559" s="16" t="s">
        <v>1027</v>
      </c>
      <c r="B559" s="17">
        <v>163817</v>
      </c>
      <c r="C559" s="18" t="s">
        <v>1028</v>
      </c>
      <c r="D559" s="19">
        <v>2</v>
      </c>
      <c r="E559" s="20">
        <v>0</v>
      </c>
      <c r="F559" s="20">
        <v>0</v>
      </c>
      <c r="G559" s="28">
        <v>2</v>
      </c>
      <c r="H559" s="20">
        <v>0</v>
      </c>
      <c r="I559" s="23"/>
      <c r="J559" s="23"/>
      <c r="K559" s="17" t="s">
        <v>3636</v>
      </c>
      <c r="L559" s="17" t="s">
        <v>2767</v>
      </c>
      <c r="M559" s="17">
        <v>0.2</v>
      </c>
      <c r="N559" s="24" t="s">
        <v>2294</v>
      </c>
      <c r="O559" s="25" t="s">
        <v>2294</v>
      </c>
      <c r="P559" s="26" t="str">
        <f>HYPERLINK("http://www.ncbi.nlm.nih.gov/entrez/query.fcgi?db=gene&amp;cmd=retrieve&amp;dopt=graphics&amp;list_uids=4297","4297")</f>
        <v>4297</v>
      </c>
      <c r="Q559" s="17">
        <v>11</v>
      </c>
      <c r="R559" s="17" t="s">
        <v>3637</v>
      </c>
      <c r="S559" s="17"/>
    </row>
    <row r="560" spans="1:19" x14ac:dyDescent="0.25">
      <c r="A560" s="16" t="s">
        <v>1029</v>
      </c>
      <c r="B560" s="17">
        <v>169773</v>
      </c>
      <c r="C560" s="18" t="s">
        <v>1030</v>
      </c>
      <c r="D560" s="19">
        <v>2</v>
      </c>
      <c r="E560" s="28">
        <v>2</v>
      </c>
      <c r="F560" s="20">
        <v>0</v>
      </c>
      <c r="G560" s="20">
        <v>0</v>
      </c>
      <c r="H560" s="20">
        <v>0</v>
      </c>
      <c r="I560" s="23"/>
      <c r="J560" s="23"/>
      <c r="K560" s="17" t="s">
        <v>3638</v>
      </c>
      <c r="L560" s="17" t="s">
        <v>3639</v>
      </c>
      <c r="M560" s="17">
        <v>0.19</v>
      </c>
      <c r="N560" s="24" t="s">
        <v>2294</v>
      </c>
      <c r="O560" s="25" t="s">
        <v>2294</v>
      </c>
      <c r="P560" s="26" t="str">
        <f>HYPERLINK("http://www.ncbi.nlm.nih.gov/entrez/query.fcgi?db=gene&amp;cmd=retrieve&amp;dopt=graphics&amp;list_uids=4619","4619")</f>
        <v>4619</v>
      </c>
      <c r="Q560" s="17">
        <v>17</v>
      </c>
      <c r="R560" s="17" t="s">
        <v>2388</v>
      </c>
      <c r="S560" s="17"/>
    </row>
    <row r="561" spans="1:19" x14ac:dyDescent="0.25">
      <c r="A561" s="16" t="s">
        <v>1031</v>
      </c>
      <c r="B561" s="17">
        <v>157765</v>
      </c>
      <c r="C561" s="18" t="s">
        <v>726</v>
      </c>
      <c r="D561" s="19">
        <v>2</v>
      </c>
      <c r="E561" s="28">
        <v>2</v>
      </c>
      <c r="F561" s="20">
        <v>0</v>
      </c>
      <c r="G561" s="20">
        <v>0</v>
      </c>
      <c r="H561" s="20">
        <v>0</v>
      </c>
      <c r="I561" s="23"/>
      <c r="J561" s="23"/>
      <c r="K561" s="17" t="s">
        <v>3640</v>
      </c>
      <c r="L561" s="17" t="s">
        <v>3641</v>
      </c>
      <c r="M561" s="17">
        <v>0.15</v>
      </c>
      <c r="N561" s="24" t="s">
        <v>2294</v>
      </c>
      <c r="O561" s="25" t="s">
        <v>2294</v>
      </c>
      <c r="P561" s="26" t="str">
        <f>HYPERLINK("http://www.ncbi.nlm.nih.gov/entrez/query.fcgi?db=gene&amp;cmd=retrieve&amp;dopt=graphics&amp;list_uids=374618","374618")</f>
        <v>374618</v>
      </c>
      <c r="Q561" s="17">
        <v>15</v>
      </c>
      <c r="R561" s="17" t="s">
        <v>2524</v>
      </c>
      <c r="S561" s="17"/>
    </row>
    <row r="562" spans="1:19" x14ac:dyDescent="0.25">
      <c r="A562" s="16" t="s">
        <v>1032</v>
      </c>
      <c r="B562" s="17">
        <v>166252</v>
      </c>
      <c r="C562" s="18" t="s">
        <v>1033</v>
      </c>
      <c r="D562" s="19">
        <v>2</v>
      </c>
      <c r="E562" s="20">
        <v>0</v>
      </c>
      <c r="F562" s="28">
        <v>2</v>
      </c>
      <c r="G562" s="20">
        <v>0</v>
      </c>
      <c r="H562" s="20">
        <v>0</v>
      </c>
      <c r="I562" s="23"/>
      <c r="J562" s="23"/>
      <c r="K562" s="17" t="s">
        <v>3642</v>
      </c>
      <c r="L562" s="17" t="s">
        <v>3643</v>
      </c>
      <c r="M562" s="17">
        <v>0.13</v>
      </c>
      <c r="N562" s="24" t="s">
        <v>2294</v>
      </c>
      <c r="O562" s="25" t="s">
        <v>2294</v>
      </c>
      <c r="P562" s="26" t="str">
        <f>HYPERLINK("http://www.ncbi.nlm.nih.gov/entrez/query.fcgi?db=gene&amp;cmd=retrieve&amp;dopt=graphics&amp;list_uids=7155","7155")</f>
        <v>7155</v>
      </c>
      <c r="Q562" s="17">
        <v>3</v>
      </c>
      <c r="R562" s="17" t="s">
        <v>3644</v>
      </c>
      <c r="S562" s="29">
        <v>6.9999999999999997E-33</v>
      </c>
    </row>
    <row r="563" spans="1:19" x14ac:dyDescent="0.25">
      <c r="A563" s="16" t="s">
        <v>1034</v>
      </c>
      <c r="B563" s="17">
        <v>166167</v>
      </c>
      <c r="C563" s="18" t="s">
        <v>1035</v>
      </c>
      <c r="D563" s="19">
        <v>2</v>
      </c>
      <c r="E563" s="28">
        <v>2</v>
      </c>
      <c r="F563" s="20">
        <v>0</v>
      </c>
      <c r="G563" s="20">
        <v>0</v>
      </c>
      <c r="H563" s="20">
        <v>0</v>
      </c>
      <c r="I563" s="23"/>
      <c r="J563" s="23"/>
      <c r="K563" s="17" t="s">
        <v>3645</v>
      </c>
      <c r="L563" s="17" t="s">
        <v>3646</v>
      </c>
      <c r="M563" s="17">
        <v>8.3000000000000004E-2</v>
      </c>
      <c r="N563" s="24" t="s">
        <v>2294</v>
      </c>
      <c r="O563" s="25" t="s">
        <v>2294</v>
      </c>
      <c r="P563" s="26" t="str">
        <f>HYPERLINK("http://www.ncbi.nlm.nih.gov/entrez/query.fcgi?db=gene&amp;cmd=retrieve&amp;dopt=graphics&amp;list_uids=10319","10319")</f>
        <v>10319</v>
      </c>
      <c r="Q563" s="17">
        <v>9</v>
      </c>
      <c r="R563" s="17" t="s">
        <v>3647</v>
      </c>
      <c r="S563" s="17"/>
    </row>
    <row r="564" spans="1:19" x14ac:dyDescent="0.25">
      <c r="A564" s="16" t="s">
        <v>1036</v>
      </c>
      <c r="B564" s="17">
        <v>170578</v>
      </c>
      <c r="C564" s="18" t="s">
        <v>726</v>
      </c>
      <c r="D564" s="19">
        <v>2</v>
      </c>
      <c r="E564" s="20">
        <v>0</v>
      </c>
      <c r="F564" s="20">
        <v>1</v>
      </c>
      <c r="G564" s="20">
        <v>0</v>
      </c>
      <c r="H564" s="28">
        <v>2</v>
      </c>
      <c r="I564" s="23"/>
      <c r="J564" s="23"/>
      <c r="K564" s="17" t="s">
        <v>3648</v>
      </c>
      <c r="L564" s="17" t="s">
        <v>3649</v>
      </c>
      <c r="M564" s="17">
        <v>5.6000000000000001E-2</v>
      </c>
      <c r="N564" s="24" t="s">
        <v>2294</v>
      </c>
      <c r="O564" s="25" t="s">
        <v>2294</v>
      </c>
      <c r="P564" s="26" t="str">
        <f>HYPERLINK("http://www.ncbi.nlm.nih.gov/entrez/query.fcgi?db=gene&amp;cmd=retrieve&amp;dopt=graphics&amp;list_uids=3720","3720")</f>
        <v>3720</v>
      </c>
      <c r="Q564" s="17" t="s">
        <v>2329</v>
      </c>
      <c r="R564" s="17" t="s">
        <v>3650</v>
      </c>
      <c r="S564" s="17"/>
    </row>
    <row r="565" spans="1:19" x14ac:dyDescent="0.25">
      <c r="A565" s="16" t="s">
        <v>1037</v>
      </c>
      <c r="B565" s="17">
        <v>165061</v>
      </c>
      <c r="C565" s="18" t="s">
        <v>1038</v>
      </c>
      <c r="D565" s="19">
        <v>2</v>
      </c>
      <c r="E565" s="20">
        <v>0</v>
      </c>
      <c r="F565" s="28">
        <v>2</v>
      </c>
      <c r="G565" s="20">
        <v>0</v>
      </c>
      <c r="H565" s="28">
        <v>2</v>
      </c>
      <c r="I565" s="23"/>
      <c r="J565" s="23"/>
      <c r="K565" s="17" t="s">
        <v>3651</v>
      </c>
      <c r="L565" s="17" t="s">
        <v>3652</v>
      </c>
      <c r="M565" s="17">
        <v>5.5E-2</v>
      </c>
      <c r="N565" s="24" t="s">
        <v>2294</v>
      </c>
      <c r="O565" s="25" t="s">
        <v>2298</v>
      </c>
      <c r="P565" s="26" t="str">
        <f>HYPERLINK("http://www.ncbi.nlm.nih.gov/entrez/query.fcgi?db=gene&amp;cmd=retrieve&amp;dopt=graphics&amp;list_uids=56964","56964")</f>
        <v>56964</v>
      </c>
      <c r="Q565" s="17">
        <v>15</v>
      </c>
      <c r="R565" s="17" t="s">
        <v>3653</v>
      </c>
      <c r="S565" s="17"/>
    </row>
    <row r="566" spans="1:19" x14ac:dyDescent="0.25">
      <c r="A566" s="16" t="s">
        <v>1039</v>
      </c>
      <c r="B566" s="17">
        <v>163713</v>
      </c>
      <c r="C566" s="18" t="s">
        <v>726</v>
      </c>
      <c r="D566" s="19">
        <v>2</v>
      </c>
      <c r="E566" s="20">
        <v>0</v>
      </c>
      <c r="F566" s="20">
        <v>1</v>
      </c>
      <c r="G566" s="20">
        <v>1</v>
      </c>
      <c r="H566" s="20">
        <v>0</v>
      </c>
      <c r="I566" s="23"/>
      <c r="J566" s="23"/>
      <c r="K566" s="17" t="s">
        <v>3654</v>
      </c>
      <c r="L566" s="17" t="s">
        <v>3655</v>
      </c>
      <c r="M566" s="17">
        <v>3.4000000000000002E-2</v>
      </c>
      <c r="N566" s="24" t="s">
        <v>2294</v>
      </c>
      <c r="O566" s="25" t="s">
        <v>2294</v>
      </c>
      <c r="P566" s="26" t="str">
        <f>HYPERLINK("http://www.ncbi.nlm.nih.gov/entrez/query.fcgi?db=gene&amp;cmd=retrieve&amp;dopt=graphics&amp;list_uids=3959","3959")</f>
        <v>3959</v>
      </c>
      <c r="Q566" s="17">
        <v>17</v>
      </c>
      <c r="R566" s="17" t="s">
        <v>2484</v>
      </c>
      <c r="S566" s="17"/>
    </row>
    <row r="567" spans="1:19" x14ac:dyDescent="0.25">
      <c r="A567" s="16" t="s">
        <v>1040</v>
      </c>
      <c r="B567" s="17">
        <v>158774</v>
      </c>
      <c r="C567" s="18" t="s">
        <v>1041</v>
      </c>
      <c r="D567" s="19">
        <v>2</v>
      </c>
      <c r="E567" s="28">
        <v>2</v>
      </c>
      <c r="F567" s="20">
        <v>0</v>
      </c>
      <c r="G567" s="20">
        <v>0</v>
      </c>
      <c r="H567" s="20">
        <v>0</v>
      </c>
      <c r="I567" s="23"/>
      <c r="J567" s="23"/>
      <c r="K567" s="17" t="s">
        <v>3656</v>
      </c>
      <c r="L567" s="17" t="s">
        <v>3657</v>
      </c>
      <c r="M567" s="17">
        <v>1.4E-2</v>
      </c>
      <c r="N567" s="24" t="s">
        <v>2294</v>
      </c>
      <c r="O567" s="25" t="s">
        <v>2294</v>
      </c>
      <c r="P567" s="26" t="str">
        <f>HYPERLINK("http://www.ncbi.nlm.nih.gov/entrez/query.fcgi?db=gene&amp;cmd=retrieve&amp;dopt=graphics&amp;list_uids=134147","134147")</f>
        <v>134147</v>
      </c>
      <c r="Q567" s="17">
        <v>5</v>
      </c>
      <c r="R567" s="17" t="s">
        <v>2879</v>
      </c>
      <c r="S567" s="29">
        <v>6.0000000000000005E-42</v>
      </c>
    </row>
    <row r="568" spans="1:19" x14ac:dyDescent="0.25">
      <c r="A568" s="16" t="s">
        <v>1042</v>
      </c>
      <c r="B568" s="17">
        <v>155931</v>
      </c>
      <c r="C568" s="18" t="s">
        <v>726</v>
      </c>
      <c r="D568" s="19">
        <v>2</v>
      </c>
      <c r="E568" s="20">
        <v>0</v>
      </c>
      <c r="F568" s="28">
        <v>2</v>
      </c>
      <c r="G568" s="20">
        <v>0</v>
      </c>
      <c r="H568" s="20">
        <v>1</v>
      </c>
      <c r="I568" s="23"/>
      <c r="J568" s="23"/>
      <c r="K568" s="17" t="s">
        <v>3658</v>
      </c>
      <c r="L568" s="17" t="s">
        <v>3659</v>
      </c>
      <c r="M568" s="17">
        <v>8.0000000000000002E-3</v>
      </c>
      <c r="N568" s="24" t="s">
        <v>2294</v>
      </c>
      <c r="O568" s="25" t="s">
        <v>2294</v>
      </c>
      <c r="P568" s="26" t="str">
        <f>HYPERLINK("http://www.ncbi.nlm.nih.gov/entrez/query.fcgi?db=gene&amp;cmd=retrieve&amp;dopt=graphics&amp;list_uids=84229","84229")</f>
        <v>84229</v>
      </c>
      <c r="Q568" s="17">
        <v>16</v>
      </c>
      <c r="R568" s="17" t="s">
        <v>2615</v>
      </c>
      <c r="S568" s="17"/>
    </row>
    <row r="569" spans="1:19" x14ac:dyDescent="0.25">
      <c r="A569" s="16" t="s">
        <v>1043</v>
      </c>
      <c r="B569" s="17">
        <v>164832</v>
      </c>
      <c r="C569" s="18" t="s">
        <v>726</v>
      </c>
      <c r="D569" s="19">
        <v>2</v>
      </c>
      <c r="E569" s="20">
        <v>0</v>
      </c>
      <c r="F569" s="20">
        <v>0</v>
      </c>
      <c r="G569" s="28">
        <v>2</v>
      </c>
      <c r="H569" s="20">
        <v>0</v>
      </c>
      <c r="I569" s="23"/>
      <c r="J569" s="23"/>
      <c r="K569" s="17" t="s">
        <v>3660</v>
      </c>
      <c r="L569" s="17" t="s">
        <v>3661</v>
      </c>
      <c r="M569" s="17">
        <v>7.0000000000000001E-3</v>
      </c>
      <c r="N569" s="24" t="s">
        <v>2294</v>
      </c>
      <c r="O569" s="25" t="s">
        <v>2294</v>
      </c>
      <c r="P569" s="26" t="str">
        <f>HYPERLINK("http://www.ncbi.nlm.nih.gov/entrez/query.fcgi?db=gene&amp;cmd=retrieve&amp;dopt=graphics&amp;list_uids=9780","9780")</f>
        <v>9780</v>
      </c>
      <c r="Q569" s="17">
        <v>16</v>
      </c>
      <c r="R569" s="17" t="s">
        <v>2568</v>
      </c>
      <c r="S569" s="17"/>
    </row>
    <row r="570" spans="1:19" x14ac:dyDescent="0.25">
      <c r="A570" s="16" t="s">
        <v>1044</v>
      </c>
      <c r="B570" s="17">
        <v>162287</v>
      </c>
      <c r="C570" s="18" t="s">
        <v>726</v>
      </c>
      <c r="D570" s="19">
        <v>2</v>
      </c>
      <c r="E570" s="20">
        <v>0</v>
      </c>
      <c r="F570" s="20">
        <v>0</v>
      </c>
      <c r="G570" s="28">
        <v>2</v>
      </c>
      <c r="H570" s="20">
        <v>0</v>
      </c>
      <c r="I570" s="23"/>
      <c r="J570" s="23"/>
      <c r="K570" s="17" t="s">
        <v>3662</v>
      </c>
      <c r="L570" s="17" t="s">
        <v>3663</v>
      </c>
      <c r="M570" s="17">
        <v>5.0000000000000001E-3</v>
      </c>
      <c r="N570" s="24" t="s">
        <v>2294</v>
      </c>
      <c r="O570" s="25" t="s">
        <v>2294</v>
      </c>
      <c r="P570" s="26" t="str">
        <f>HYPERLINK("http://www.ncbi.nlm.nih.gov/entrez/query.fcgi?db=gene&amp;cmd=retrieve&amp;dopt=graphics&amp;list_uids=204801","204801")</f>
        <v>204801</v>
      </c>
      <c r="Q570" s="17">
        <v>19</v>
      </c>
      <c r="R570" s="17" t="s">
        <v>3664</v>
      </c>
      <c r="S570" s="17"/>
    </row>
    <row r="571" spans="1:19" x14ac:dyDescent="0.25">
      <c r="A571" s="16" t="s">
        <v>1045</v>
      </c>
      <c r="B571" s="17">
        <v>163689</v>
      </c>
      <c r="C571" s="18" t="s">
        <v>1046</v>
      </c>
      <c r="D571" s="19">
        <v>2</v>
      </c>
      <c r="E571" s="28">
        <v>2</v>
      </c>
      <c r="F571" s="20">
        <v>0</v>
      </c>
      <c r="G571" s="20">
        <v>0</v>
      </c>
      <c r="H571" s="20">
        <v>0</v>
      </c>
      <c r="I571" s="23"/>
      <c r="J571" s="23"/>
      <c r="K571" s="17" t="s">
        <v>3665</v>
      </c>
      <c r="L571" s="17" t="s">
        <v>3666</v>
      </c>
      <c r="M571" s="17">
        <v>3.0000000000000001E-3</v>
      </c>
      <c r="N571" s="24" t="s">
        <v>2294</v>
      </c>
      <c r="O571" s="25" t="s">
        <v>2294</v>
      </c>
      <c r="P571" s="26" t="str">
        <f>HYPERLINK("http://www.ncbi.nlm.nih.gov/entrez/query.fcgi?db=gene&amp;cmd=retrieve&amp;dopt=graphics&amp;list_uids=84959","84959")</f>
        <v>84959</v>
      </c>
      <c r="Q571" s="17">
        <v>11</v>
      </c>
      <c r="R571" s="17" t="s">
        <v>3667</v>
      </c>
      <c r="S571" s="17"/>
    </row>
    <row r="572" spans="1:19" x14ac:dyDescent="0.25">
      <c r="A572" s="16" t="s">
        <v>1047</v>
      </c>
      <c r="B572" s="17">
        <v>164300</v>
      </c>
      <c r="C572" s="18" t="s">
        <v>726</v>
      </c>
      <c r="D572" s="19">
        <v>2</v>
      </c>
      <c r="E572" s="20">
        <v>0</v>
      </c>
      <c r="F572" s="20">
        <v>0</v>
      </c>
      <c r="G572" s="28">
        <v>2</v>
      </c>
      <c r="H572" s="20">
        <v>0</v>
      </c>
      <c r="I572" s="23"/>
      <c r="J572" s="23"/>
      <c r="K572" s="17" t="s">
        <v>3668</v>
      </c>
      <c r="L572" s="17" t="s">
        <v>3669</v>
      </c>
      <c r="M572" s="17">
        <v>2E-3</v>
      </c>
      <c r="N572" s="24" t="s">
        <v>2294</v>
      </c>
      <c r="O572" s="25" t="s">
        <v>2294</v>
      </c>
      <c r="P572" s="26" t="str">
        <f>HYPERLINK("http://www.ncbi.nlm.nih.gov/entrez/query.fcgi?db=gene&amp;cmd=retrieve&amp;dopt=graphics&amp;list_uids=10847","10847")</f>
        <v>10847</v>
      </c>
      <c r="Q572" s="17">
        <v>16</v>
      </c>
      <c r="R572" s="17" t="s">
        <v>2984</v>
      </c>
      <c r="S572" s="17"/>
    </row>
    <row r="573" spans="1:19" x14ac:dyDescent="0.25">
      <c r="A573" s="16" t="s">
        <v>1048</v>
      </c>
      <c r="B573" s="17">
        <v>166022</v>
      </c>
      <c r="C573" s="18" t="s">
        <v>728</v>
      </c>
      <c r="D573" s="19">
        <v>2</v>
      </c>
      <c r="E573" s="20">
        <v>0</v>
      </c>
      <c r="F573" s="20">
        <v>0</v>
      </c>
      <c r="G573" s="28">
        <v>2</v>
      </c>
      <c r="H573" s="20">
        <v>0</v>
      </c>
      <c r="I573" s="23"/>
      <c r="J573" s="23"/>
      <c r="K573" s="17" t="s">
        <v>3670</v>
      </c>
      <c r="L573" s="17" t="s">
        <v>3671</v>
      </c>
      <c r="M573" s="17">
        <v>1E-3</v>
      </c>
      <c r="N573" s="24" t="s">
        <v>2294</v>
      </c>
      <c r="O573" s="25" t="s">
        <v>2294</v>
      </c>
      <c r="P573" s="26" t="str">
        <f>HYPERLINK("http://www.ncbi.nlm.nih.gov/entrez/query.fcgi?db=gene&amp;cmd=retrieve&amp;dopt=graphics&amp;list_uids=23015","23015")</f>
        <v>23015</v>
      </c>
      <c r="Q573" s="17">
        <v>15</v>
      </c>
      <c r="R573" s="17" t="s">
        <v>3672</v>
      </c>
      <c r="S573" s="17"/>
    </row>
    <row r="574" spans="1:19" x14ac:dyDescent="0.25">
      <c r="A574" s="16" t="s">
        <v>1049</v>
      </c>
      <c r="B574" s="17">
        <v>159624</v>
      </c>
      <c r="C574" s="18" t="s">
        <v>1050</v>
      </c>
      <c r="D574" s="19">
        <v>2</v>
      </c>
      <c r="E574" s="28">
        <v>2</v>
      </c>
      <c r="F574" s="20">
        <v>0</v>
      </c>
      <c r="G574" s="20">
        <v>0</v>
      </c>
      <c r="H574" s="20">
        <v>1</v>
      </c>
      <c r="I574" s="23">
        <v>5.3420607848013134E-2</v>
      </c>
      <c r="J574" s="23">
        <v>0.63708776771138687</v>
      </c>
      <c r="K574" s="17" t="s">
        <v>3673</v>
      </c>
      <c r="L574" s="17" t="s">
        <v>3674</v>
      </c>
      <c r="M574" s="17">
        <v>1E-3</v>
      </c>
      <c r="N574" s="24" t="s">
        <v>2294</v>
      </c>
      <c r="O574" s="25" t="s">
        <v>2298</v>
      </c>
      <c r="P574" s="26" t="str">
        <f>HYPERLINK("http://www.ncbi.nlm.nih.gov/entrez/query.fcgi?db=gene&amp;cmd=retrieve&amp;dopt=graphics&amp;list_uids=5412","5412")</f>
        <v>5412</v>
      </c>
      <c r="Q574" s="17">
        <v>13</v>
      </c>
      <c r="R574" s="17" t="s">
        <v>3675</v>
      </c>
      <c r="S574" s="29">
        <v>7.0000000000000003E-16</v>
      </c>
    </row>
    <row r="575" spans="1:19" x14ac:dyDescent="0.25">
      <c r="A575" s="16" t="s">
        <v>1051</v>
      </c>
      <c r="B575" s="17">
        <v>164110</v>
      </c>
      <c r="C575" s="18" t="s">
        <v>1052</v>
      </c>
      <c r="D575" s="19">
        <v>2</v>
      </c>
      <c r="E575" s="20">
        <v>0</v>
      </c>
      <c r="F575" s="20">
        <v>0</v>
      </c>
      <c r="G575" s="28">
        <v>2</v>
      </c>
      <c r="H575" s="20">
        <v>0</v>
      </c>
      <c r="I575" s="23"/>
      <c r="J575" s="23"/>
      <c r="K575" s="17" t="s">
        <v>3676</v>
      </c>
      <c r="L575" s="17" t="s">
        <v>3677</v>
      </c>
      <c r="M575" s="29">
        <v>2.9999999999999997E-4</v>
      </c>
      <c r="N575" s="24" t="s">
        <v>2294</v>
      </c>
      <c r="O575" s="25" t="s">
        <v>2294</v>
      </c>
      <c r="P575" s="26" t="str">
        <f>HYPERLINK("http://www.ncbi.nlm.nih.gov/entrez/query.fcgi?db=gene&amp;cmd=retrieve&amp;dopt=graphics&amp;list_uids=828","828")</f>
        <v>828</v>
      </c>
      <c r="Q575" s="17">
        <v>19</v>
      </c>
      <c r="R575" s="17" t="s">
        <v>3432</v>
      </c>
      <c r="S575" s="17"/>
    </row>
    <row r="576" spans="1:19" x14ac:dyDescent="0.25">
      <c r="A576" s="16" t="s">
        <v>1053</v>
      </c>
      <c r="B576" s="17">
        <v>169170</v>
      </c>
      <c r="C576" s="18" t="s">
        <v>1054</v>
      </c>
      <c r="D576" s="19">
        <v>2</v>
      </c>
      <c r="E576" s="20">
        <v>0</v>
      </c>
      <c r="F576" s="28">
        <v>2</v>
      </c>
      <c r="G576" s="20">
        <v>1</v>
      </c>
      <c r="H576" s="20">
        <v>0</v>
      </c>
      <c r="I576" s="23"/>
      <c r="J576" s="23"/>
      <c r="K576" s="17" t="s">
        <v>3334</v>
      </c>
      <c r="L576" s="17" t="s">
        <v>3335</v>
      </c>
      <c r="M576" s="29">
        <v>2.0000000000000001E-4</v>
      </c>
      <c r="N576" s="24" t="s">
        <v>2294</v>
      </c>
      <c r="O576" s="25" t="s">
        <v>2294</v>
      </c>
      <c r="P576" s="26" t="str">
        <f>HYPERLINK("http://www.ncbi.nlm.nih.gov/entrez/query.fcgi?db=gene&amp;cmd=retrieve&amp;dopt=graphics&amp;list_uids=6874","6874")</f>
        <v>6874</v>
      </c>
      <c r="Q576" s="17">
        <v>20</v>
      </c>
      <c r="R576" s="17" t="s">
        <v>2690</v>
      </c>
      <c r="S576" s="17"/>
    </row>
    <row r="577" spans="1:19" x14ac:dyDescent="0.25">
      <c r="A577" s="16" t="s">
        <v>1055</v>
      </c>
      <c r="B577" s="17">
        <v>153537</v>
      </c>
      <c r="C577" s="18" t="s">
        <v>785</v>
      </c>
      <c r="D577" s="19">
        <v>2</v>
      </c>
      <c r="E577" s="28">
        <v>2</v>
      </c>
      <c r="F577" s="20">
        <v>0</v>
      </c>
      <c r="G577" s="20">
        <v>0</v>
      </c>
      <c r="H577" s="20">
        <v>0</v>
      </c>
      <c r="I577" s="23">
        <v>0.84566852622611055</v>
      </c>
      <c r="J577" s="23">
        <v>1.1518191224213905</v>
      </c>
      <c r="K577" s="17" t="s">
        <v>3678</v>
      </c>
      <c r="L577" s="17" t="s">
        <v>3679</v>
      </c>
      <c r="M577" s="29">
        <v>2.0000000000000001E-4</v>
      </c>
      <c r="N577" s="24" t="s">
        <v>2294</v>
      </c>
      <c r="O577" s="25" t="s">
        <v>2294</v>
      </c>
      <c r="P577" s="26" t="str">
        <f>HYPERLINK("http://www.ncbi.nlm.nih.gov/entrez/query.fcgi?db=gene&amp;cmd=retrieve&amp;dopt=graphics&amp;list_uids=440","440")</f>
        <v>440</v>
      </c>
      <c r="Q577" s="17">
        <v>7</v>
      </c>
      <c r="R577" s="17" t="s">
        <v>3680</v>
      </c>
      <c r="S577" s="29">
        <v>2.0000000000000001E-13</v>
      </c>
    </row>
    <row r="578" spans="1:19" x14ac:dyDescent="0.25">
      <c r="A578" s="16" t="s">
        <v>1056</v>
      </c>
      <c r="B578" s="17">
        <v>159694</v>
      </c>
      <c r="C578" s="18" t="s">
        <v>726</v>
      </c>
      <c r="D578" s="19">
        <v>2</v>
      </c>
      <c r="E578" s="20">
        <v>0</v>
      </c>
      <c r="F578" s="28">
        <v>2</v>
      </c>
      <c r="G578" s="20">
        <v>1</v>
      </c>
      <c r="H578" s="20">
        <v>1</v>
      </c>
      <c r="I578" s="23"/>
      <c r="J578" s="23"/>
      <c r="K578" s="17" t="s">
        <v>3681</v>
      </c>
      <c r="L578" s="17" t="s">
        <v>3682</v>
      </c>
      <c r="M578" s="29">
        <v>1E-4</v>
      </c>
      <c r="N578" s="24" t="s">
        <v>2294</v>
      </c>
      <c r="O578" s="25" t="s">
        <v>2294</v>
      </c>
      <c r="P578" s="26" t="str">
        <f>HYPERLINK("http://www.ncbi.nlm.nih.gov/entrez/query.fcgi?db=gene&amp;cmd=retrieve&amp;dopt=graphics&amp;list_uids=92749","92749")</f>
        <v>92749</v>
      </c>
      <c r="Q578" s="17">
        <v>2</v>
      </c>
      <c r="R578" s="17" t="s">
        <v>3683</v>
      </c>
      <c r="S578" s="17"/>
    </row>
    <row r="579" spans="1:19" x14ac:dyDescent="0.25">
      <c r="A579" s="16" t="s">
        <v>1057</v>
      </c>
      <c r="B579" s="17">
        <v>159588</v>
      </c>
      <c r="C579" s="18" t="s">
        <v>785</v>
      </c>
      <c r="D579" s="19">
        <v>2</v>
      </c>
      <c r="E579" s="28">
        <v>2</v>
      </c>
      <c r="F579" s="20">
        <v>0</v>
      </c>
      <c r="G579" s="20">
        <v>0</v>
      </c>
      <c r="H579" s="20">
        <v>0</v>
      </c>
      <c r="I579" s="23"/>
      <c r="J579" s="23"/>
      <c r="K579" s="17" t="s">
        <v>3003</v>
      </c>
      <c r="L579" s="17" t="s">
        <v>3004</v>
      </c>
      <c r="M579" s="29">
        <v>8.0000000000000007E-5</v>
      </c>
      <c r="N579" s="24" t="s">
        <v>2294</v>
      </c>
      <c r="O579" s="25" t="s">
        <v>2298</v>
      </c>
      <c r="P579" s="26" t="str">
        <f>HYPERLINK("http://www.ncbi.nlm.nih.gov/entrez/query.fcgi?db=gene&amp;cmd=retrieve&amp;dopt=graphics&amp;list_uids=26751","26751")</f>
        <v>26751</v>
      </c>
      <c r="Q579" s="17">
        <v>2</v>
      </c>
      <c r="R579" s="17" t="s">
        <v>3005</v>
      </c>
      <c r="S579" s="17"/>
    </row>
    <row r="580" spans="1:19" x14ac:dyDescent="0.25">
      <c r="A580" s="16" t="s">
        <v>1058</v>
      </c>
      <c r="B580" s="17">
        <v>172026</v>
      </c>
      <c r="C580" s="18" t="s">
        <v>726</v>
      </c>
      <c r="D580" s="19">
        <v>2</v>
      </c>
      <c r="E580" s="20">
        <v>0</v>
      </c>
      <c r="F580" s="20">
        <v>1</v>
      </c>
      <c r="G580" s="20">
        <v>1</v>
      </c>
      <c r="H580" s="20">
        <v>0</v>
      </c>
      <c r="I580" s="23"/>
      <c r="J580" s="23"/>
      <c r="K580" s="17" t="s">
        <v>2431</v>
      </c>
      <c r="L580" s="17" t="s">
        <v>3684</v>
      </c>
      <c r="M580" s="29">
        <v>3.0000000000000001E-5</v>
      </c>
      <c r="N580" s="24" t="s">
        <v>2294</v>
      </c>
      <c r="O580" s="25" t="s">
        <v>2294</v>
      </c>
      <c r="P580" s="26" t="str">
        <f>HYPERLINK("http://www.ncbi.nlm.nih.gov/entrez/query.fcgi?db=gene&amp;cmd=retrieve&amp;dopt=graphics&amp;list_uids=149465","149465")</f>
        <v>149465</v>
      </c>
      <c r="Q580" s="17">
        <v>1</v>
      </c>
      <c r="R580" s="17" t="s">
        <v>2433</v>
      </c>
      <c r="S580" s="17"/>
    </row>
    <row r="581" spans="1:19" x14ac:dyDescent="0.25">
      <c r="A581" s="16" t="s">
        <v>1059</v>
      </c>
      <c r="B581" s="17">
        <v>158398</v>
      </c>
      <c r="C581" s="18" t="s">
        <v>1060</v>
      </c>
      <c r="D581" s="19">
        <v>2</v>
      </c>
      <c r="E581" s="20">
        <v>0</v>
      </c>
      <c r="F581" s="28">
        <v>2</v>
      </c>
      <c r="G581" s="20">
        <v>0</v>
      </c>
      <c r="H581" s="20">
        <v>0</v>
      </c>
      <c r="I581" s="23"/>
      <c r="J581" s="23"/>
      <c r="K581" s="17" t="s">
        <v>3685</v>
      </c>
      <c r="L581" s="17" t="s">
        <v>3686</v>
      </c>
      <c r="M581" s="29">
        <v>2.0000000000000002E-5</v>
      </c>
      <c r="N581" s="24" t="s">
        <v>2294</v>
      </c>
      <c r="O581" s="25" t="s">
        <v>2294</v>
      </c>
      <c r="P581" s="26" t="str">
        <f>HYPERLINK("http://www.ncbi.nlm.nih.gov/entrez/query.fcgi?db=gene&amp;cmd=retrieve&amp;dopt=graphics&amp;list_uids=5046","5046")</f>
        <v>5046</v>
      </c>
      <c r="Q581" s="17">
        <v>15</v>
      </c>
      <c r="R581" s="17" t="s">
        <v>3687</v>
      </c>
      <c r="S581" s="17"/>
    </row>
    <row r="582" spans="1:19" x14ac:dyDescent="0.25">
      <c r="A582" s="16" t="s">
        <v>1061</v>
      </c>
      <c r="B582" s="17">
        <v>169573</v>
      </c>
      <c r="C582" s="18" t="s">
        <v>906</v>
      </c>
      <c r="D582" s="19">
        <v>2</v>
      </c>
      <c r="E582" s="28">
        <v>2</v>
      </c>
      <c r="F582" s="20">
        <v>0</v>
      </c>
      <c r="G582" s="20">
        <v>0</v>
      </c>
      <c r="H582" s="20">
        <v>0</v>
      </c>
      <c r="I582" s="23"/>
      <c r="J582" s="23"/>
      <c r="K582" s="17" t="s">
        <v>2845</v>
      </c>
      <c r="L582" s="17" t="s">
        <v>3688</v>
      </c>
      <c r="M582" s="29">
        <v>2.0000000000000002E-5</v>
      </c>
      <c r="N582" s="24" t="s">
        <v>2294</v>
      </c>
      <c r="O582" s="25" t="s">
        <v>2294</v>
      </c>
      <c r="P582" s="26" t="str">
        <f>HYPERLINK("http://www.ncbi.nlm.nih.gov/entrez/query.fcgi?db=gene&amp;cmd=retrieve&amp;dopt=graphics&amp;list_uids=801","801")</f>
        <v>801</v>
      </c>
      <c r="Q582" s="17">
        <v>14</v>
      </c>
      <c r="R582" s="17" t="s">
        <v>2847</v>
      </c>
      <c r="S582" s="17"/>
    </row>
    <row r="583" spans="1:19" x14ac:dyDescent="0.25">
      <c r="A583" s="16" t="s">
        <v>1062</v>
      </c>
      <c r="B583" s="17">
        <v>169402</v>
      </c>
      <c r="C583" s="18" t="s">
        <v>726</v>
      </c>
      <c r="D583" s="19">
        <v>2</v>
      </c>
      <c r="E583" s="20">
        <v>0</v>
      </c>
      <c r="F583" s="28">
        <v>2</v>
      </c>
      <c r="G583" s="20">
        <v>0</v>
      </c>
      <c r="H583" s="20">
        <v>0</v>
      </c>
      <c r="I583" s="23"/>
      <c r="J583" s="23"/>
      <c r="K583" s="17" t="s">
        <v>3689</v>
      </c>
      <c r="L583" s="17" t="s">
        <v>3690</v>
      </c>
      <c r="M583" s="29">
        <v>1.0000000000000001E-5</v>
      </c>
      <c r="N583" s="24" t="s">
        <v>2294</v>
      </c>
      <c r="O583" s="25" t="s">
        <v>2298</v>
      </c>
      <c r="P583" s="26" t="str">
        <f>HYPERLINK("http://www.ncbi.nlm.nih.gov/entrez/query.fcgi?db=gene&amp;cmd=retrieve&amp;dopt=graphics&amp;list_uids=145483","145483")</f>
        <v>145483</v>
      </c>
      <c r="Q583" s="17">
        <v>14</v>
      </c>
      <c r="R583" s="17" t="s">
        <v>3495</v>
      </c>
      <c r="S583" s="17"/>
    </row>
    <row r="584" spans="1:19" x14ac:dyDescent="0.25">
      <c r="A584" s="16" t="s">
        <v>1063</v>
      </c>
      <c r="B584" s="17">
        <v>157501</v>
      </c>
      <c r="C584" s="18" t="s">
        <v>1064</v>
      </c>
      <c r="D584" s="19">
        <v>2</v>
      </c>
      <c r="E584" s="28">
        <v>2</v>
      </c>
      <c r="F584" s="20">
        <v>0</v>
      </c>
      <c r="G584" s="20">
        <v>0</v>
      </c>
      <c r="H584" s="20">
        <v>0</v>
      </c>
      <c r="I584" s="23"/>
      <c r="J584" s="23"/>
      <c r="K584" s="17" t="s">
        <v>3691</v>
      </c>
      <c r="L584" s="17" t="s">
        <v>3692</v>
      </c>
      <c r="M584" s="29">
        <v>1.9999999999999999E-6</v>
      </c>
      <c r="N584" s="24" t="s">
        <v>2294</v>
      </c>
      <c r="O584" s="25" t="s">
        <v>2294</v>
      </c>
      <c r="P584" s="26" t="str">
        <f>HYPERLINK("http://www.ncbi.nlm.nih.gov/entrez/query.fcgi?db=gene&amp;cmd=retrieve&amp;dopt=graphics&amp;list_uids=157567","157567")</f>
        <v>157567</v>
      </c>
      <c r="Q584" s="17">
        <v>8</v>
      </c>
      <c r="R584" s="17" t="s">
        <v>3693</v>
      </c>
      <c r="S584" s="17"/>
    </row>
    <row r="585" spans="1:19" x14ac:dyDescent="0.25">
      <c r="A585" s="16" t="s">
        <v>1065</v>
      </c>
      <c r="B585" s="17">
        <v>158889</v>
      </c>
      <c r="C585" s="18" t="s">
        <v>1066</v>
      </c>
      <c r="D585" s="19">
        <v>2</v>
      </c>
      <c r="E585" s="20">
        <v>0</v>
      </c>
      <c r="F585" s="20">
        <v>1</v>
      </c>
      <c r="G585" s="20">
        <v>1</v>
      </c>
      <c r="H585" s="20">
        <v>0</v>
      </c>
      <c r="I585" s="23"/>
      <c r="J585" s="23"/>
      <c r="K585" s="17" t="s">
        <v>2845</v>
      </c>
      <c r="L585" s="17" t="s">
        <v>3688</v>
      </c>
      <c r="M585" s="29">
        <v>1.9999999999999999E-6</v>
      </c>
      <c r="N585" s="24" t="s">
        <v>2294</v>
      </c>
      <c r="O585" s="25" t="s">
        <v>2294</v>
      </c>
      <c r="P585" s="26" t="str">
        <f>HYPERLINK("http://www.ncbi.nlm.nih.gov/entrez/query.fcgi?db=gene&amp;cmd=retrieve&amp;dopt=graphics&amp;list_uids=801","801")</f>
        <v>801</v>
      </c>
      <c r="Q585" s="17">
        <v>14</v>
      </c>
      <c r="R585" s="17" t="s">
        <v>2847</v>
      </c>
      <c r="S585" s="17"/>
    </row>
    <row r="586" spans="1:19" x14ac:dyDescent="0.25">
      <c r="A586" s="16" t="s">
        <v>1067</v>
      </c>
      <c r="B586" s="17">
        <v>169483</v>
      </c>
      <c r="C586" s="18" t="s">
        <v>726</v>
      </c>
      <c r="D586" s="19">
        <v>2</v>
      </c>
      <c r="E586" s="28">
        <v>2</v>
      </c>
      <c r="F586" s="20">
        <v>0</v>
      </c>
      <c r="G586" s="20">
        <v>0</v>
      </c>
      <c r="H586" s="20">
        <v>0</v>
      </c>
      <c r="I586" s="23"/>
      <c r="J586" s="23"/>
      <c r="K586" s="17" t="s">
        <v>3694</v>
      </c>
      <c r="L586" s="17" t="s">
        <v>3695</v>
      </c>
      <c r="M586" s="29">
        <v>4.0000000000000001E-8</v>
      </c>
      <c r="N586" s="24" t="s">
        <v>2294</v>
      </c>
      <c r="O586" s="25" t="s">
        <v>2298</v>
      </c>
      <c r="P586" s="26" t="str">
        <f>HYPERLINK("http://www.ncbi.nlm.nih.gov/entrez/query.fcgi?db=gene&amp;cmd=retrieve&amp;dopt=graphics&amp;list_uids=112752","112752")</f>
        <v>112752</v>
      </c>
      <c r="Q586" s="17">
        <v>14</v>
      </c>
      <c r="R586" s="17" t="s">
        <v>2960</v>
      </c>
      <c r="S586" s="17"/>
    </row>
    <row r="587" spans="1:19" x14ac:dyDescent="0.25">
      <c r="A587" s="16" t="s">
        <v>1068</v>
      </c>
      <c r="B587" s="17">
        <v>168205</v>
      </c>
      <c r="C587" s="18" t="s">
        <v>1069</v>
      </c>
      <c r="D587" s="19">
        <v>2</v>
      </c>
      <c r="E587" s="28">
        <v>2</v>
      </c>
      <c r="F587" s="20">
        <v>0</v>
      </c>
      <c r="G587" s="20">
        <v>0</v>
      </c>
      <c r="H587" s="20">
        <v>0</v>
      </c>
      <c r="I587" s="23">
        <v>8.0158714206967954</v>
      </c>
      <c r="J587" s="23">
        <v>0.97181615972339441</v>
      </c>
      <c r="K587" s="17" t="s">
        <v>3696</v>
      </c>
      <c r="L587" s="17" t="s">
        <v>3697</v>
      </c>
      <c r="M587" s="29">
        <v>1.0000000000000001E-9</v>
      </c>
      <c r="N587" s="24" t="s">
        <v>2294</v>
      </c>
      <c r="O587" s="25" t="s">
        <v>2298</v>
      </c>
      <c r="P587" s="26" t="str">
        <f>HYPERLINK("http://www.ncbi.nlm.nih.gov/entrez/query.fcgi?db=gene&amp;cmd=retrieve&amp;dopt=graphics&amp;list_uids=3700","3700")</f>
        <v>3700</v>
      </c>
      <c r="Q587" s="17">
        <v>3</v>
      </c>
      <c r="R587" s="17" t="s">
        <v>3698</v>
      </c>
      <c r="S587" s="17"/>
    </row>
    <row r="588" spans="1:19" x14ac:dyDescent="0.25">
      <c r="A588" s="16" t="s">
        <v>1070</v>
      </c>
      <c r="B588" s="17">
        <v>172064</v>
      </c>
      <c r="C588" s="18" t="s">
        <v>787</v>
      </c>
      <c r="D588" s="19">
        <v>2</v>
      </c>
      <c r="E588" s="20">
        <v>0</v>
      </c>
      <c r="F588" s="20">
        <v>0</v>
      </c>
      <c r="G588" s="28">
        <v>2</v>
      </c>
      <c r="H588" s="20">
        <v>0</v>
      </c>
      <c r="I588" s="23"/>
      <c r="J588" s="23"/>
      <c r="K588" s="17" t="s">
        <v>3699</v>
      </c>
      <c r="L588" s="17" t="s">
        <v>3700</v>
      </c>
      <c r="M588" s="29">
        <v>1E-10</v>
      </c>
      <c r="N588" s="24" t="s">
        <v>2298</v>
      </c>
      <c r="O588" s="25" t="s">
        <v>2294</v>
      </c>
      <c r="P588" s="26" t="str">
        <f>HYPERLINK("http://www.ncbi.nlm.nih.gov/entrez/query.fcgi?db=gene&amp;cmd=retrieve&amp;dopt=graphics&amp;list_uids=116064","116064")</f>
        <v>116064</v>
      </c>
      <c r="Q588" s="17">
        <v>3</v>
      </c>
      <c r="R588" s="27" t="s">
        <v>3701</v>
      </c>
      <c r="S588" s="17"/>
    </row>
    <row r="589" spans="1:19" x14ac:dyDescent="0.25">
      <c r="A589" s="16" t="s">
        <v>1071</v>
      </c>
      <c r="B589" s="17">
        <v>166590</v>
      </c>
      <c r="C589" s="18" t="s">
        <v>1072</v>
      </c>
      <c r="D589" s="19">
        <v>2</v>
      </c>
      <c r="E589" s="20">
        <v>0</v>
      </c>
      <c r="F589" s="20">
        <v>0</v>
      </c>
      <c r="G589" s="20">
        <v>0</v>
      </c>
      <c r="H589" s="28">
        <v>2</v>
      </c>
      <c r="I589" s="23"/>
      <c r="J589" s="23"/>
      <c r="K589" s="17" t="s">
        <v>3702</v>
      </c>
      <c r="L589" s="17" t="s">
        <v>3703</v>
      </c>
      <c r="M589" s="29">
        <v>7.9999999999999995E-11</v>
      </c>
      <c r="N589" s="24" t="s">
        <v>2294</v>
      </c>
      <c r="O589" s="25" t="s">
        <v>2294</v>
      </c>
      <c r="P589" s="26" t="str">
        <f>HYPERLINK("http://www.ncbi.nlm.nih.gov/entrez/query.fcgi?db=gene&amp;cmd=retrieve&amp;dopt=graphics&amp;list_uids=6432","6432")</f>
        <v>6432</v>
      </c>
      <c r="Q589" s="17">
        <v>2</v>
      </c>
      <c r="R589" s="17" t="s">
        <v>3704</v>
      </c>
      <c r="S589" s="29">
        <v>3E-23</v>
      </c>
    </row>
    <row r="590" spans="1:19" x14ac:dyDescent="0.25">
      <c r="A590" s="16" t="s">
        <v>1073</v>
      </c>
      <c r="B590" s="17">
        <v>169167</v>
      </c>
      <c r="C590" s="18" t="s">
        <v>1074</v>
      </c>
      <c r="D590" s="19">
        <v>2</v>
      </c>
      <c r="E590" s="28">
        <v>2</v>
      </c>
      <c r="F590" s="20">
        <v>0</v>
      </c>
      <c r="G590" s="20">
        <v>0</v>
      </c>
      <c r="H590" s="20">
        <v>0</v>
      </c>
      <c r="I590" s="23"/>
      <c r="J590" s="23"/>
      <c r="K590" s="17" t="s">
        <v>3705</v>
      </c>
      <c r="L590" s="17" t="s">
        <v>3706</v>
      </c>
      <c r="M590" s="29">
        <v>3E-11</v>
      </c>
      <c r="N590" s="24" t="s">
        <v>2294</v>
      </c>
      <c r="O590" s="25" t="s">
        <v>2294</v>
      </c>
      <c r="P590" s="26" t="str">
        <f>HYPERLINK("http://www.ncbi.nlm.nih.gov/entrez/query.fcgi?db=gene&amp;cmd=retrieve&amp;dopt=graphics&amp;list_uids=79070","79070")</f>
        <v>79070</v>
      </c>
      <c r="Q590" s="17">
        <v>13</v>
      </c>
      <c r="R590" s="17" t="s">
        <v>3707</v>
      </c>
      <c r="S590" s="17"/>
    </row>
    <row r="591" spans="1:19" x14ac:dyDescent="0.25">
      <c r="A591" s="16" t="s">
        <v>1075</v>
      </c>
      <c r="B591" s="17">
        <v>155369</v>
      </c>
      <c r="C591" s="18" t="s">
        <v>1076</v>
      </c>
      <c r="D591" s="19">
        <v>2</v>
      </c>
      <c r="E591" s="28">
        <v>2</v>
      </c>
      <c r="F591" s="20">
        <v>0</v>
      </c>
      <c r="G591" s="20">
        <v>0</v>
      </c>
      <c r="H591" s="20">
        <v>0</v>
      </c>
      <c r="I591" s="23"/>
      <c r="J591" s="23"/>
      <c r="K591" s="17" t="s">
        <v>3708</v>
      </c>
      <c r="L591" s="17" t="s">
        <v>3709</v>
      </c>
      <c r="M591" s="29">
        <v>3E-11</v>
      </c>
      <c r="N591" s="24" t="s">
        <v>2294</v>
      </c>
      <c r="O591" s="25" t="s">
        <v>2294</v>
      </c>
      <c r="P591" s="26" t="str">
        <f>HYPERLINK("http://www.ncbi.nlm.nih.gov/entrez/query.fcgi?db=gene&amp;cmd=retrieve&amp;dopt=graphics&amp;list_uids=2618","2618")</f>
        <v>2618</v>
      </c>
      <c r="Q591" s="17">
        <v>21</v>
      </c>
      <c r="R591" s="17" t="s">
        <v>3710</v>
      </c>
      <c r="S591" s="29">
        <v>6.9999999999999997E-34</v>
      </c>
    </row>
    <row r="592" spans="1:19" x14ac:dyDescent="0.25">
      <c r="A592" s="16" t="s">
        <v>1077</v>
      </c>
      <c r="B592" s="17">
        <v>160174</v>
      </c>
      <c r="C592" s="18" t="s">
        <v>933</v>
      </c>
      <c r="D592" s="19">
        <v>2</v>
      </c>
      <c r="E592" s="20">
        <v>0</v>
      </c>
      <c r="F592" s="20">
        <v>0</v>
      </c>
      <c r="G592" s="28">
        <v>2</v>
      </c>
      <c r="H592" s="20">
        <v>0</v>
      </c>
      <c r="I592" s="23"/>
      <c r="J592" s="23"/>
      <c r="K592" s="17" t="s">
        <v>3711</v>
      </c>
      <c r="L592" s="17" t="s">
        <v>3712</v>
      </c>
      <c r="M592" s="29">
        <v>3.0000000000000001E-12</v>
      </c>
      <c r="N592" s="24" t="s">
        <v>2294</v>
      </c>
      <c r="O592" s="25" t="s">
        <v>2294</v>
      </c>
      <c r="P592" s="26" t="str">
        <f>HYPERLINK("http://www.ncbi.nlm.nih.gov/entrez/query.fcgi?db=gene&amp;cmd=retrieve&amp;dopt=graphics&amp;list_uids=9647","9647")</f>
        <v>9647</v>
      </c>
      <c r="Q592" s="17">
        <v>22</v>
      </c>
      <c r="R592" s="17" t="s">
        <v>3713</v>
      </c>
      <c r="S592" s="29">
        <v>1E-13</v>
      </c>
    </row>
    <row r="593" spans="1:19" x14ac:dyDescent="0.25">
      <c r="A593" s="16" t="s">
        <v>1078</v>
      </c>
      <c r="B593" s="17">
        <v>154596</v>
      </c>
      <c r="C593" s="18" t="s">
        <v>1079</v>
      </c>
      <c r="D593" s="19">
        <v>2</v>
      </c>
      <c r="E593" s="28">
        <v>2</v>
      </c>
      <c r="F593" s="20">
        <v>0</v>
      </c>
      <c r="G593" s="20">
        <v>0</v>
      </c>
      <c r="H593" s="20">
        <v>0</v>
      </c>
      <c r="I593" s="23"/>
      <c r="J593" s="23"/>
      <c r="K593" s="17" t="s">
        <v>3714</v>
      </c>
      <c r="L593" s="17" t="s">
        <v>3715</v>
      </c>
      <c r="M593" s="29">
        <v>9.9999999999999998E-13</v>
      </c>
      <c r="N593" s="24" t="s">
        <v>2294</v>
      </c>
      <c r="O593" s="25" t="s">
        <v>2294</v>
      </c>
      <c r="P593" s="26" t="str">
        <f>HYPERLINK("http://www.ncbi.nlm.nih.gov/entrez/query.fcgi?db=gene&amp;cmd=retrieve&amp;dopt=graphics&amp;list_uids=131","131")</f>
        <v>131</v>
      </c>
      <c r="Q593" s="17">
        <v>4</v>
      </c>
      <c r="R593" s="17" t="s">
        <v>3716</v>
      </c>
      <c r="S593" s="29">
        <v>1.0000000000000001E-110</v>
      </c>
    </row>
    <row r="594" spans="1:19" x14ac:dyDescent="0.25">
      <c r="A594" s="16" t="s">
        <v>1080</v>
      </c>
      <c r="B594" s="17">
        <v>164198</v>
      </c>
      <c r="C594" s="18" t="s">
        <v>785</v>
      </c>
      <c r="D594" s="19">
        <v>2</v>
      </c>
      <c r="E594" s="28">
        <v>2</v>
      </c>
      <c r="F594" s="20">
        <v>0</v>
      </c>
      <c r="G594" s="20">
        <v>0</v>
      </c>
      <c r="H594" s="20">
        <v>0</v>
      </c>
      <c r="I594" s="23">
        <v>1.1026361788419423</v>
      </c>
      <c r="J594" s="23">
        <v>0.64526369421363738</v>
      </c>
      <c r="K594" s="17" t="s">
        <v>3717</v>
      </c>
      <c r="L594" s="17" t="s">
        <v>3690</v>
      </c>
      <c r="M594" s="29">
        <v>2.0000000000000001E-13</v>
      </c>
      <c r="N594" s="24" t="s">
        <v>2298</v>
      </c>
      <c r="O594" s="25" t="s">
        <v>2294</v>
      </c>
      <c r="P594" s="26" t="str">
        <f>HYPERLINK("http://www.ncbi.nlm.nih.gov/entrez/query.fcgi?db=gene&amp;cmd=retrieve&amp;dopt=graphics&amp;list_uids=122664","122664")</f>
        <v>122664</v>
      </c>
      <c r="Q594" s="17">
        <v>14</v>
      </c>
      <c r="R594" s="17" t="s">
        <v>3101</v>
      </c>
      <c r="S594" s="17"/>
    </row>
    <row r="595" spans="1:19" x14ac:dyDescent="0.25">
      <c r="A595" s="16" t="s">
        <v>1081</v>
      </c>
      <c r="B595" s="17">
        <v>163499</v>
      </c>
      <c r="C595" s="18" t="s">
        <v>1082</v>
      </c>
      <c r="D595" s="19">
        <v>2</v>
      </c>
      <c r="E595" s="28">
        <v>2</v>
      </c>
      <c r="F595" s="20">
        <v>0</v>
      </c>
      <c r="G595" s="20">
        <v>0</v>
      </c>
      <c r="H595" s="20">
        <v>0</v>
      </c>
      <c r="I595" s="23"/>
      <c r="J595" s="23"/>
      <c r="K595" s="17" t="s">
        <v>3718</v>
      </c>
      <c r="L595" s="17" t="s">
        <v>3719</v>
      </c>
      <c r="M595" s="29">
        <v>1E-14</v>
      </c>
      <c r="N595" s="24" t="s">
        <v>2294</v>
      </c>
      <c r="O595" s="25" t="s">
        <v>2294</v>
      </c>
      <c r="P595" s="26" t="str">
        <f>HYPERLINK("http://www.ncbi.nlm.nih.gov/entrez/query.fcgi?db=gene&amp;cmd=retrieve&amp;dopt=graphics&amp;list_uids=5631","5631")</f>
        <v>5631</v>
      </c>
      <c r="Q595" s="17" t="s">
        <v>2345</v>
      </c>
      <c r="R595" s="17" t="s">
        <v>3720</v>
      </c>
      <c r="S595" s="29">
        <v>9.9999999999999999E-119</v>
      </c>
    </row>
    <row r="596" spans="1:19" x14ac:dyDescent="0.25">
      <c r="A596" s="16" t="s">
        <v>1083</v>
      </c>
      <c r="B596" s="17">
        <v>157030</v>
      </c>
      <c r="C596" s="18" t="s">
        <v>1084</v>
      </c>
      <c r="D596" s="19">
        <v>2</v>
      </c>
      <c r="E596" s="28">
        <v>2</v>
      </c>
      <c r="F596" s="20">
        <v>0</v>
      </c>
      <c r="G596" s="20">
        <v>0</v>
      </c>
      <c r="H596" s="20">
        <v>0</v>
      </c>
      <c r="I596" s="23"/>
      <c r="J596" s="23"/>
      <c r="K596" s="17" t="s">
        <v>3721</v>
      </c>
      <c r="L596" s="17" t="s">
        <v>3722</v>
      </c>
      <c r="M596" s="29">
        <v>5.0000000000000004E-16</v>
      </c>
      <c r="N596" s="24" t="s">
        <v>2294</v>
      </c>
      <c r="O596" s="25" t="s">
        <v>2294</v>
      </c>
      <c r="P596" s="26" t="str">
        <f>HYPERLINK("http://www.ncbi.nlm.nih.gov/entrez/query.fcgi?db=gene&amp;cmd=retrieve&amp;dopt=graphics&amp;list_uids=9632","9632")</f>
        <v>9632</v>
      </c>
      <c r="Q596" s="17">
        <v>10</v>
      </c>
      <c r="R596" s="17" t="s">
        <v>2512</v>
      </c>
      <c r="S596" s="29">
        <v>2.0000000000000001E-27</v>
      </c>
    </row>
    <row r="597" spans="1:19" x14ac:dyDescent="0.25">
      <c r="A597" s="16" t="s">
        <v>1085</v>
      </c>
      <c r="B597" s="17">
        <v>165427</v>
      </c>
      <c r="C597" s="18" t="s">
        <v>1086</v>
      </c>
      <c r="D597" s="19">
        <v>2</v>
      </c>
      <c r="E597" s="28">
        <v>2</v>
      </c>
      <c r="F597" s="20">
        <v>0</v>
      </c>
      <c r="G597" s="20">
        <v>0</v>
      </c>
      <c r="H597" s="20">
        <v>0</v>
      </c>
      <c r="I597" s="23"/>
      <c r="J597" s="23"/>
      <c r="K597" s="17" t="s">
        <v>3723</v>
      </c>
      <c r="L597" s="17" t="s">
        <v>3724</v>
      </c>
      <c r="M597" s="29">
        <v>3.0000000000000001E-17</v>
      </c>
      <c r="N597" s="24" t="s">
        <v>2294</v>
      </c>
      <c r="O597" s="25" t="s">
        <v>2298</v>
      </c>
      <c r="P597" s="26" t="str">
        <f>HYPERLINK("http://www.ncbi.nlm.nih.gov/entrez/query.fcgi?db=gene&amp;cmd=retrieve&amp;dopt=graphics&amp;list_uids=10204","10204")</f>
        <v>10204</v>
      </c>
      <c r="Q597" s="17">
        <v>16</v>
      </c>
      <c r="R597" s="17" t="s">
        <v>3341</v>
      </c>
      <c r="S597" s="29">
        <v>4E-35</v>
      </c>
    </row>
    <row r="598" spans="1:19" x14ac:dyDescent="0.25">
      <c r="A598" s="16" t="s">
        <v>1087</v>
      </c>
      <c r="B598" s="17">
        <v>171624</v>
      </c>
      <c r="C598" s="18" t="s">
        <v>1088</v>
      </c>
      <c r="D598" s="19">
        <v>2</v>
      </c>
      <c r="E598" s="28">
        <v>2</v>
      </c>
      <c r="F598" s="20">
        <v>0</v>
      </c>
      <c r="G598" s="20">
        <v>0</v>
      </c>
      <c r="H598" s="20">
        <v>0</v>
      </c>
      <c r="I598" s="23"/>
      <c r="J598" s="23"/>
      <c r="K598" s="17" t="s">
        <v>3725</v>
      </c>
      <c r="L598" s="17" t="s">
        <v>3726</v>
      </c>
      <c r="M598" s="29">
        <v>2.9999999999999999E-19</v>
      </c>
      <c r="N598" s="24" t="s">
        <v>2294</v>
      </c>
      <c r="O598" s="25" t="s">
        <v>2298</v>
      </c>
      <c r="P598" s="26" t="str">
        <f>HYPERLINK("http://www.ncbi.nlm.nih.gov/entrez/query.fcgi?db=gene&amp;cmd=retrieve&amp;dopt=graphics&amp;list_uids=253430","253430")</f>
        <v>253430</v>
      </c>
      <c r="Q598" s="17">
        <v>10</v>
      </c>
      <c r="R598" s="17" t="s">
        <v>3727</v>
      </c>
      <c r="S598" s="29">
        <v>3.9999999999999997E-34</v>
      </c>
    </row>
    <row r="599" spans="1:19" x14ac:dyDescent="0.25">
      <c r="A599" s="16" t="s">
        <v>1089</v>
      </c>
      <c r="B599" s="17">
        <v>165114</v>
      </c>
      <c r="C599" s="18" t="s">
        <v>1090</v>
      </c>
      <c r="D599" s="19">
        <v>2</v>
      </c>
      <c r="E599" s="28">
        <v>2</v>
      </c>
      <c r="F599" s="20">
        <v>0</v>
      </c>
      <c r="G599" s="20">
        <v>0</v>
      </c>
      <c r="H599" s="20">
        <v>0</v>
      </c>
      <c r="I599" s="23"/>
      <c r="J599" s="23"/>
      <c r="K599" s="17" t="s">
        <v>3728</v>
      </c>
      <c r="L599" s="17" t="s">
        <v>3729</v>
      </c>
      <c r="M599" s="29">
        <v>2E-19</v>
      </c>
      <c r="N599" s="24" t="s">
        <v>2294</v>
      </c>
      <c r="O599" s="25" t="s">
        <v>2298</v>
      </c>
      <c r="P599" s="26" t="str">
        <f>HYPERLINK("http://www.ncbi.nlm.nih.gov/entrez/query.fcgi?db=gene&amp;cmd=retrieve&amp;dopt=graphics&amp;list_uids=5202","5202")</f>
        <v>5202</v>
      </c>
      <c r="Q599" s="17">
        <v>1</v>
      </c>
      <c r="R599" s="17" t="s">
        <v>3565</v>
      </c>
      <c r="S599" s="29">
        <v>3E-24</v>
      </c>
    </row>
    <row r="600" spans="1:19" x14ac:dyDescent="0.25">
      <c r="A600" s="16" t="s">
        <v>1091</v>
      </c>
      <c r="B600" s="17">
        <v>158273</v>
      </c>
      <c r="C600" s="18" t="s">
        <v>1092</v>
      </c>
      <c r="D600" s="19">
        <v>2</v>
      </c>
      <c r="E600" s="20">
        <v>0</v>
      </c>
      <c r="F600" s="20">
        <v>0</v>
      </c>
      <c r="G600" s="20">
        <v>0</v>
      </c>
      <c r="H600" s="28">
        <v>2</v>
      </c>
      <c r="I600" s="23"/>
      <c r="J600" s="23"/>
      <c r="K600" s="17" t="s">
        <v>2694</v>
      </c>
      <c r="L600" s="17" t="s">
        <v>2695</v>
      </c>
      <c r="M600" s="29">
        <v>3.9999999999999998E-20</v>
      </c>
      <c r="N600" s="24" t="s">
        <v>2294</v>
      </c>
      <c r="O600" s="25" t="s">
        <v>2294</v>
      </c>
      <c r="P600" s="26" t="str">
        <f>HYPERLINK("http://www.ncbi.nlm.nih.gov/entrez/query.fcgi?db=gene&amp;cmd=retrieve&amp;dopt=graphics&amp;list_uids=1068","1068")</f>
        <v>1068</v>
      </c>
      <c r="Q600" s="17">
        <v>18</v>
      </c>
      <c r="R600" s="17" t="s">
        <v>2696</v>
      </c>
      <c r="S600" s="29">
        <v>3.0000000000000003E-20</v>
      </c>
    </row>
    <row r="601" spans="1:19" x14ac:dyDescent="0.25">
      <c r="A601" s="16" t="s">
        <v>1093</v>
      </c>
      <c r="B601" s="17">
        <v>170663</v>
      </c>
      <c r="C601" s="18" t="s">
        <v>785</v>
      </c>
      <c r="D601" s="19">
        <v>2</v>
      </c>
      <c r="E601" s="20">
        <v>0</v>
      </c>
      <c r="F601" s="20">
        <v>0</v>
      </c>
      <c r="G601" s="28">
        <v>2</v>
      </c>
      <c r="H601" s="20">
        <v>0</v>
      </c>
      <c r="I601" s="23"/>
      <c r="J601" s="23"/>
      <c r="K601" s="17" t="s">
        <v>3730</v>
      </c>
      <c r="L601" s="17" t="s">
        <v>3731</v>
      </c>
      <c r="M601" s="29">
        <v>1.9999999999999999E-20</v>
      </c>
      <c r="N601" s="24" t="s">
        <v>2298</v>
      </c>
      <c r="O601" s="25" t="s">
        <v>2294</v>
      </c>
      <c r="P601" s="26" t="str">
        <f>HYPERLINK("http://www.ncbi.nlm.nih.gov/entrez/query.fcgi?db=gene&amp;cmd=retrieve&amp;dopt=graphics&amp;list_uids=54888","54888")</f>
        <v>54888</v>
      </c>
      <c r="Q601" s="17">
        <v>5</v>
      </c>
      <c r="R601" s="17" t="s">
        <v>3732</v>
      </c>
      <c r="S601" s="29">
        <v>2.9999999999999999E-21</v>
      </c>
    </row>
    <row r="602" spans="1:19" x14ac:dyDescent="0.25">
      <c r="A602" s="16" t="s">
        <v>1094</v>
      </c>
      <c r="B602" s="17">
        <v>154657</v>
      </c>
      <c r="C602" s="18" t="s">
        <v>1095</v>
      </c>
      <c r="D602" s="19">
        <v>2</v>
      </c>
      <c r="E602" s="28">
        <v>2</v>
      </c>
      <c r="F602" s="20">
        <v>0</v>
      </c>
      <c r="G602" s="20">
        <v>0</v>
      </c>
      <c r="H602" s="20">
        <v>0</v>
      </c>
      <c r="I602" s="23">
        <v>0.29411102025936309</v>
      </c>
      <c r="J602" s="23">
        <v>0.72955603278173708</v>
      </c>
      <c r="K602" s="17" t="s">
        <v>3733</v>
      </c>
      <c r="L602" s="17" t="s">
        <v>3734</v>
      </c>
      <c r="M602" s="29">
        <v>9.9999999999999996E-24</v>
      </c>
      <c r="N602" s="24" t="s">
        <v>2294</v>
      </c>
      <c r="O602" s="25" t="s">
        <v>2298</v>
      </c>
      <c r="P602" s="26" t="str">
        <f>HYPERLINK("http://www.ncbi.nlm.nih.gov/entrez/query.fcgi?db=gene&amp;cmd=retrieve&amp;dopt=graphics&amp;list_uids=132","132")</f>
        <v>132</v>
      </c>
      <c r="Q602" s="17">
        <v>10</v>
      </c>
      <c r="R602" s="17" t="s">
        <v>3735</v>
      </c>
      <c r="S602" s="29">
        <v>4.0000000000000002E-33</v>
      </c>
    </row>
    <row r="603" spans="1:19" x14ac:dyDescent="0.25">
      <c r="A603" s="16" t="s">
        <v>1096</v>
      </c>
      <c r="B603" s="17">
        <v>170971</v>
      </c>
      <c r="C603" s="18" t="s">
        <v>1097</v>
      </c>
      <c r="D603" s="19">
        <v>2</v>
      </c>
      <c r="E603" s="20">
        <v>1</v>
      </c>
      <c r="F603" s="20">
        <v>0</v>
      </c>
      <c r="G603" s="20">
        <v>0</v>
      </c>
      <c r="H603" s="20">
        <v>1</v>
      </c>
      <c r="I603" s="23"/>
      <c r="J603" s="23"/>
      <c r="K603" s="17" t="s">
        <v>3736</v>
      </c>
      <c r="L603" s="17" t="s">
        <v>3737</v>
      </c>
      <c r="M603" s="29">
        <v>9.9999999999999992E-25</v>
      </c>
      <c r="N603" s="24" t="s">
        <v>2294</v>
      </c>
      <c r="O603" s="25" t="s">
        <v>2298</v>
      </c>
      <c r="P603" s="26" t="str">
        <f>HYPERLINK("http://www.ncbi.nlm.nih.gov/entrez/query.fcgi?db=gene&amp;cmd=retrieve&amp;dopt=graphics&amp;list_uids=22994","22994")</f>
        <v>22994</v>
      </c>
      <c r="Q603" s="17">
        <v>17</v>
      </c>
      <c r="R603" s="27" t="s">
        <v>2944</v>
      </c>
      <c r="S603" s="17"/>
    </row>
    <row r="604" spans="1:19" x14ac:dyDescent="0.25">
      <c r="A604" s="16" t="s">
        <v>1098</v>
      </c>
      <c r="B604" s="17">
        <v>156666</v>
      </c>
      <c r="C604" s="18" t="s">
        <v>785</v>
      </c>
      <c r="D604" s="19">
        <v>2</v>
      </c>
      <c r="E604" s="20">
        <v>1</v>
      </c>
      <c r="F604" s="20">
        <v>0</v>
      </c>
      <c r="G604" s="20">
        <v>1</v>
      </c>
      <c r="H604" s="20">
        <v>0</v>
      </c>
      <c r="I604" s="23">
        <v>2.3302127468338334</v>
      </c>
      <c r="J604" s="23">
        <v>0.85049266827329595</v>
      </c>
      <c r="K604" s="17" t="s">
        <v>3738</v>
      </c>
      <c r="L604" s="17" t="s">
        <v>3739</v>
      </c>
      <c r="M604" s="29">
        <v>9.9999999999999992E-25</v>
      </c>
      <c r="N604" s="24" t="s">
        <v>2298</v>
      </c>
      <c r="O604" s="25" t="s">
        <v>2294</v>
      </c>
      <c r="P604" s="26" t="str">
        <f>HYPERLINK("http://www.ncbi.nlm.nih.gov/entrez/query.fcgi?db=gene&amp;cmd=retrieve&amp;dopt=graphics&amp;list_uids=197358","197358")</f>
        <v>197358</v>
      </c>
      <c r="Q604" s="17">
        <v>16</v>
      </c>
      <c r="R604" s="17" t="s">
        <v>2551</v>
      </c>
      <c r="S604" s="29">
        <v>2.9999999999999999E-16</v>
      </c>
    </row>
    <row r="605" spans="1:19" x14ac:dyDescent="0.25">
      <c r="A605" s="16" t="s">
        <v>1099</v>
      </c>
      <c r="B605" s="17">
        <v>157167</v>
      </c>
      <c r="C605" s="18" t="s">
        <v>1100</v>
      </c>
      <c r="D605" s="19">
        <v>2</v>
      </c>
      <c r="E605" s="28">
        <v>2</v>
      </c>
      <c r="F605" s="20">
        <v>0</v>
      </c>
      <c r="G605" s="20">
        <v>0</v>
      </c>
      <c r="H605" s="20">
        <v>0</v>
      </c>
      <c r="I605" s="23"/>
      <c r="J605" s="23"/>
      <c r="K605" s="17" t="s">
        <v>3740</v>
      </c>
      <c r="L605" s="17" t="s">
        <v>3741</v>
      </c>
      <c r="M605" s="29">
        <v>4.9999999999999999E-29</v>
      </c>
      <c r="N605" s="24" t="s">
        <v>2294</v>
      </c>
      <c r="O605" s="25" t="s">
        <v>2294</v>
      </c>
      <c r="P605" s="26" t="str">
        <f>HYPERLINK("http://www.ncbi.nlm.nih.gov/entrez/query.fcgi?db=gene&amp;cmd=retrieve&amp;dopt=graphics&amp;list_uids=4522","4522")</f>
        <v>4522</v>
      </c>
      <c r="Q605" s="17">
        <v>14</v>
      </c>
      <c r="R605" s="17" t="s">
        <v>3742</v>
      </c>
      <c r="S605" s="29">
        <v>4.0000000000000002E-33</v>
      </c>
    </row>
    <row r="606" spans="1:19" x14ac:dyDescent="0.25">
      <c r="A606" s="16" t="s">
        <v>1101</v>
      </c>
      <c r="B606" s="17">
        <v>152465</v>
      </c>
      <c r="C606" s="18" t="s">
        <v>1102</v>
      </c>
      <c r="D606" s="19">
        <v>2</v>
      </c>
      <c r="E606" s="20">
        <v>0</v>
      </c>
      <c r="F606" s="20">
        <v>0</v>
      </c>
      <c r="G606" s="28">
        <v>2</v>
      </c>
      <c r="H606" s="20">
        <v>0</v>
      </c>
      <c r="I606" s="23"/>
      <c r="J606" s="23"/>
      <c r="K606" s="17" t="s">
        <v>3743</v>
      </c>
      <c r="L606" s="17" t="s">
        <v>3744</v>
      </c>
      <c r="M606" s="29">
        <v>1.9999999999999999E-29</v>
      </c>
      <c r="N606" s="24" t="s">
        <v>2294</v>
      </c>
      <c r="O606" s="25" t="s">
        <v>2294</v>
      </c>
      <c r="P606" s="26" t="str">
        <f>HYPERLINK("http://www.ncbi.nlm.nih.gov/entrez/query.fcgi?db=gene&amp;cmd=retrieve&amp;dopt=graphics&amp;list_uids=5153","5153")</f>
        <v>5153</v>
      </c>
      <c r="Q606" s="17">
        <v>12</v>
      </c>
      <c r="R606" s="17" t="s">
        <v>3110</v>
      </c>
      <c r="S606" s="17"/>
    </row>
    <row r="607" spans="1:19" x14ac:dyDescent="0.25">
      <c r="A607" s="16" t="s">
        <v>1103</v>
      </c>
      <c r="B607" s="17">
        <v>153341</v>
      </c>
      <c r="C607" s="18" t="s">
        <v>1104</v>
      </c>
      <c r="D607" s="19">
        <v>2</v>
      </c>
      <c r="E607" s="28">
        <v>2</v>
      </c>
      <c r="F607" s="20">
        <v>0</v>
      </c>
      <c r="G607" s="20">
        <v>0</v>
      </c>
      <c r="H607" s="20">
        <v>0</v>
      </c>
      <c r="I607" s="23"/>
      <c r="J607" s="23"/>
      <c r="K607" s="17" t="s">
        <v>3745</v>
      </c>
      <c r="L607" s="17" t="s">
        <v>3746</v>
      </c>
      <c r="M607" s="29">
        <v>9.9999999999999994E-30</v>
      </c>
      <c r="N607" s="24" t="s">
        <v>2294</v>
      </c>
      <c r="O607" s="25" t="s">
        <v>2298</v>
      </c>
      <c r="P607" s="26" t="str">
        <f>HYPERLINK("http://www.ncbi.nlm.nih.gov/entrez/query.fcgi?db=gene&amp;cmd=retrieve&amp;dopt=graphics&amp;list_uids=529","529")</f>
        <v>529</v>
      </c>
      <c r="Q607" s="17">
        <v>22</v>
      </c>
      <c r="R607" s="17" t="s">
        <v>3747</v>
      </c>
      <c r="S607" s="29">
        <v>2.9999999999999999E-46</v>
      </c>
    </row>
    <row r="608" spans="1:19" x14ac:dyDescent="0.25">
      <c r="A608" s="16" t="s">
        <v>1105</v>
      </c>
      <c r="B608" s="17">
        <v>153494</v>
      </c>
      <c r="C608" s="18" t="s">
        <v>1106</v>
      </c>
      <c r="D608" s="19">
        <v>2</v>
      </c>
      <c r="E608" s="28">
        <v>2</v>
      </c>
      <c r="F608" s="20">
        <v>0</v>
      </c>
      <c r="G608" s="20">
        <v>0</v>
      </c>
      <c r="H608" s="20">
        <v>0</v>
      </c>
      <c r="I608" s="23">
        <v>0.16713323494636922</v>
      </c>
      <c r="J608" s="23">
        <v>0.35522117763121214</v>
      </c>
      <c r="K608" s="17" t="s">
        <v>3748</v>
      </c>
      <c r="L608" s="17" t="s">
        <v>3749</v>
      </c>
      <c r="M608" s="29">
        <v>8.0000000000000007E-30</v>
      </c>
      <c r="N608" s="24" t="s">
        <v>2294</v>
      </c>
      <c r="O608" s="25" t="s">
        <v>2298</v>
      </c>
      <c r="P608" s="26" t="str">
        <f>HYPERLINK("http://www.ncbi.nlm.nih.gov/entrez/query.fcgi?db=gene&amp;cmd=retrieve&amp;dopt=graphics&amp;list_uids=5276","5276")</f>
        <v>5276</v>
      </c>
      <c r="Q608" s="17">
        <v>3</v>
      </c>
      <c r="R608" s="17" t="s">
        <v>3750</v>
      </c>
      <c r="S608" s="29">
        <v>6.9999999999999999E-23</v>
      </c>
    </row>
    <row r="609" spans="1:19" x14ac:dyDescent="0.25">
      <c r="A609" s="16" t="s">
        <v>1107</v>
      </c>
      <c r="B609" s="17">
        <v>165565</v>
      </c>
      <c r="C609" s="18" t="s">
        <v>1108</v>
      </c>
      <c r="D609" s="19">
        <v>2</v>
      </c>
      <c r="E609" s="28">
        <v>2</v>
      </c>
      <c r="F609" s="20">
        <v>0</v>
      </c>
      <c r="G609" s="20">
        <v>0</v>
      </c>
      <c r="H609" s="20">
        <v>0</v>
      </c>
      <c r="I609" s="23"/>
      <c r="J609" s="23"/>
      <c r="K609" s="17" t="s">
        <v>3751</v>
      </c>
      <c r="L609" s="17" t="s">
        <v>3316</v>
      </c>
      <c r="M609" s="29">
        <v>5.9999999999999998E-30</v>
      </c>
      <c r="N609" s="24" t="s">
        <v>2294</v>
      </c>
      <c r="O609" s="25" t="s">
        <v>2294</v>
      </c>
      <c r="P609" s="26" t="str">
        <f>HYPERLINK("http://www.ncbi.nlm.nih.gov/entrez/query.fcgi?db=gene&amp;cmd=retrieve&amp;dopt=graphics&amp;list_uids=815","815")</f>
        <v>815</v>
      </c>
      <c r="Q609" s="17">
        <v>5</v>
      </c>
      <c r="R609" s="17" t="s">
        <v>3752</v>
      </c>
      <c r="S609" s="17"/>
    </row>
    <row r="610" spans="1:19" x14ac:dyDescent="0.25">
      <c r="A610" s="16" t="s">
        <v>1109</v>
      </c>
      <c r="B610" s="17">
        <v>160984</v>
      </c>
      <c r="C610" s="18" t="s">
        <v>1110</v>
      </c>
      <c r="D610" s="19">
        <v>2</v>
      </c>
      <c r="E610" s="28">
        <v>2</v>
      </c>
      <c r="F610" s="20">
        <v>0</v>
      </c>
      <c r="G610" s="20">
        <v>0</v>
      </c>
      <c r="H610" s="20">
        <v>0</v>
      </c>
      <c r="I610" s="23"/>
      <c r="J610" s="23"/>
      <c r="K610" s="17" t="s">
        <v>3753</v>
      </c>
      <c r="L610" s="17" t="s">
        <v>3754</v>
      </c>
      <c r="M610" s="29">
        <v>2.0000000000000002E-30</v>
      </c>
      <c r="N610" s="24" t="s">
        <v>2298</v>
      </c>
      <c r="O610" s="25" t="s">
        <v>2294</v>
      </c>
      <c r="P610" s="26" t="str">
        <f>HYPERLINK("http://www.ncbi.nlm.nih.gov/entrez/query.fcgi?db=gene&amp;cmd=retrieve&amp;dopt=graphics&amp;list_uids=253827","253827")</f>
        <v>253827</v>
      </c>
      <c r="Q610" s="17">
        <v>12</v>
      </c>
      <c r="R610" s="17" t="s">
        <v>3755</v>
      </c>
      <c r="S610" s="29">
        <v>2.0000000000000002E-43</v>
      </c>
    </row>
    <row r="611" spans="1:19" x14ac:dyDescent="0.25">
      <c r="A611" s="16" t="s">
        <v>1111</v>
      </c>
      <c r="B611" s="17">
        <v>153457</v>
      </c>
      <c r="C611" s="18" t="s">
        <v>1112</v>
      </c>
      <c r="D611" s="19">
        <v>2</v>
      </c>
      <c r="E611" s="28">
        <v>2</v>
      </c>
      <c r="F611" s="20">
        <v>0</v>
      </c>
      <c r="G611" s="20">
        <v>0</v>
      </c>
      <c r="H611" s="20">
        <v>0</v>
      </c>
      <c r="I611" s="23"/>
      <c r="J611" s="23"/>
      <c r="K611" s="17" t="s">
        <v>3756</v>
      </c>
      <c r="L611" s="17" t="s">
        <v>3757</v>
      </c>
      <c r="M611" s="29">
        <v>8.0000000000000007E-31</v>
      </c>
      <c r="N611" s="24" t="s">
        <v>2294</v>
      </c>
      <c r="O611" s="25" t="s">
        <v>2298</v>
      </c>
      <c r="P611" s="26" t="str">
        <f>HYPERLINK("http://www.ncbi.nlm.nih.gov/entrez/query.fcgi?db=gene&amp;cmd=retrieve&amp;dopt=graphics&amp;list_uids=5373","5373")</f>
        <v>5373</v>
      </c>
      <c r="Q611" s="17">
        <v>16</v>
      </c>
      <c r="R611" s="17" t="s">
        <v>3758</v>
      </c>
      <c r="S611" s="29">
        <v>2.9999999999999999E-41</v>
      </c>
    </row>
    <row r="612" spans="1:19" x14ac:dyDescent="0.25">
      <c r="A612" s="16" t="s">
        <v>1113</v>
      </c>
      <c r="B612" s="17">
        <v>158903</v>
      </c>
      <c r="C612" s="18" t="s">
        <v>785</v>
      </c>
      <c r="D612" s="19">
        <v>2</v>
      </c>
      <c r="E612" s="20">
        <v>0</v>
      </c>
      <c r="F612" s="28">
        <v>2</v>
      </c>
      <c r="G612" s="20">
        <v>0</v>
      </c>
      <c r="H612" s="20">
        <v>0</v>
      </c>
      <c r="I612" s="23">
        <v>6.5995588872292501</v>
      </c>
      <c r="J612" s="23">
        <v>3.0351138383986447</v>
      </c>
      <c r="K612" s="17" t="s">
        <v>3759</v>
      </c>
      <c r="L612" s="17" t="s">
        <v>3760</v>
      </c>
      <c r="M612" s="29">
        <v>2E-35</v>
      </c>
      <c r="N612" s="24" t="s">
        <v>2298</v>
      </c>
      <c r="O612" s="25" t="s">
        <v>2298</v>
      </c>
      <c r="P612" s="26" t="str">
        <f>HYPERLINK("http://www.ncbi.nlm.nih.gov/entrez/query.fcgi?db=gene&amp;cmd=retrieve&amp;dopt=graphics&amp;list_uids=29070","29070")</f>
        <v>29070</v>
      </c>
      <c r="Q612" s="17">
        <v>16</v>
      </c>
      <c r="R612" s="17" t="s">
        <v>2615</v>
      </c>
      <c r="S612" s="17"/>
    </row>
    <row r="613" spans="1:19" x14ac:dyDescent="0.25">
      <c r="A613" s="16" t="s">
        <v>1114</v>
      </c>
      <c r="B613" s="17">
        <v>166573</v>
      </c>
      <c r="C613" s="18" t="s">
        <v>534</v>
      </c>
      <c r="D613" s="19">
        <v>2</v>
      </c>
      <c r="E613" s="28">
        <v>2</v>
      </c>
      <c r="F613" s="20">
        <v>0</v>
      </c>
      <c r="G613" s="20">
        <v>0</v>
      </c>
      <c r="H613" s="20">
        <v>0</v>
      </c>
      <c r="I613" s="23"/>
      <c r="J613" s="23"/>
      <c r="K613" s="17" t="s">
        <v>3761</v>
      </c>
      <c r="L613" s="17" t="s">
        <v>3762</v>
      </c>
      <c r="M613" s="29">
        <v>1.9999999999999999E-36</v>
      </c>
      <c r="N613" s="24" t="s">
        <v>2294</v>
      </c>
      <c r="O613" s="25" t="s">
        <v>2298</v>
      </c>
      <c r="P613" s="26" t="str">
        <f>HYPERLINK("http://www.ncbi.nlm.nih.gov/entrez/query.fcgi?db=gene&amp;cmd=retrieve&amp;dopt=graphics&amp;list_uids=5496","5496")</f>
        <v>5496</v>
      </c>
      <c r="Q613" s="17">
        <v>2</v>
      </c>
      <c r="R613" s="17" t="s">
        <v>3763</v>
      </c>
      <c r="S613" s="29">
        <v>1.9999999999999999E-39</v>
      </c>
    </row>
    <row r="614" spans="1:19" x14ac:dyDescent="0.25">
      <c r="A614" s="16" t="s">
        <v>1115</v>
      </c>
      <c r="B614" s="17">
        <v>152507</v>
      </c>
      <c r="C614" s="18" t="s">
        <v>1116</v>
      </c>
      <c r="D614" s="19">
        <v>2</v>
      </c>
      <c r="E614" s="28">
        <v>2</v>
      </c>
      <c r="F614" s="20">
        <v>0</v>
      </c>
      <c r="G614" s="20">
        <v>0</v>
      </c>
      <c r="H614" s="20">
        <v>0</v>
      </c>
      <c r="I614" s="23">
        <v>7.6646752360290726E-2</v>
      </c>
      <c r="J614" s="23">
        <v>0.74025791549456321</v>
      </c>
      <c r="K614" s="17" t="s">
        <v>3764</v>
      </c>
      <c r="L614" s="17" t="s">
        <v>3765</v>
      </c>
      <c r="M614" s="29">
        <v>2.0000000000000001E-37</v>
      </c>
      <c r="N614" s="24" t="s">
        <v>2294</v>
      </c>
      <c r="O614" s="25" t="s">
        <v>2298</v>
      </c>
      <c r="P614" s="26" t="str">
        <f>HYPERLINK("http://www.ncbi.nlm.nih.gov/entrez/query.fcgi?db=gene&amp;cmd=retrieve&amp;dopt=graphics&amp;list_uids=22924","22924")</f>
        <v>22924</v>
      </c>
      <c r="Q614" s="17">
        <v>2</v>
      </c>
      <c r="R614" s="17" t="s">
        <v>3766</v>
      </c>
      <c r="S614" s="29">
        <v>9.0000000000000001E-56</v>
      </c>
    </row>
    <row r="615" spans="1:19" x14ac:dyDescent="0.25">
      <c r="A615" s="16" t="s">
        <v>1117</v>
      </c>
      <c r="B615" s="17">
        <v>157739</v>
      </c>
      <c r="C615" s="18" t="s">
        <v>1118</v>
      </c>
      <c r="D615" s="19">
        <v>2</v>
      </c>
      <c r="E615" s="20">
        <v>0</v>
      </c>
      <c r="F615" s="20">
        <v>1</v>
      </c>
      <c r="G615" s="20">
        <v>1</v>
      </c>
      <c r="H615" s="20">
        <v>0</v>
      </c>
      <c r="I615" s="23"/>
      <c r="J615" s="23"/>
      <c r="K615" s="17" t="s">
        <v>3767</v>
      </c>
      <c r="L615" s="17" t="s">
        <v>3768</v>
      </c>
      <c r="M615" s="29">
        <v>5.0000000000000003E-38</v>
      </c>
      <c r="N615" s="24" t="s">
        <v>2294</v>
      </c>
      <c r="O615" s="25" t="s">
        <v>2294</v>
      </c>
      <c r="P615" s="26" t="str">
        <f>HYPERLINK("http://www.ncbi.nlm.nih.gov/entrez/query.fcgi?db=gene&amp;cmd=retrieve&amp;dopt=graphics&amp;list_uids=8340","8340")</f>
        <v>8340</v>
      </c>
      <c r="Q615" s="17" t="s">
        <v>2329</v>
      </c>
      <c r="R615" s="17" t="s">
        <v>3769</v>
      </c>
      <c r="S615" s="29">
        <v>1E-41</v>
      </c>
    </row>
    <row r="616" spans="1:19" x14ac:dyDescent="0.25">
      <c r="A616" s="16" t="s">
        <v>1119</v>
      </c>
      <c r="B616" s="17">
        <v>159617</v>
      </c>
      <c r="C616" s="18" t="s">
        <v>1120</v>
      </c>
      <c r="D616" s="19">
        <v>2</v>
      </c>
      <c r="E616" s="20">
        <v>0</v>
      </c>
      <c r="F616" s="28">
        <v>2</v>
      </c>
      <c r="G616" s="20">
        <v>1</v>
      </c>
      <c r="H616" s="20">
        <v>0</v>
      </c>
      <c r="I616" s="23"/>
      <c r="J616" s="23"/>
      <c r="K616" s="17" t="s">
        <v>3767</v>
      </c>
      <c r="L616" s="17" t="s">
        <v>3768</v>
      </c>
      <c r="M616" s="29">
        <v>5.0000000000000003E-38</v>
      </c>
      <c r="N616" s="24" t="s">
        <v>2294</v>
      </c>
      <c r="O616" s="25" t="s">
        <v>2294</v>
      </c>
      <c r="P616" s="26" t="str">
        <f>HYPERLINK("http://www.ncbi.nlm.nih.gov/entrez/query.fcgi?db=gene&amp;cmd=retrieve&amp;dopt=graphics&amp;list_uids=8340","8340")</f>
        <v>8340</v>
      </c>
      <c r="Q616" s="17" t="s">
        <v>2329</v>
      </c>
      <c r="R616" s="17" t="s">
        <v>3769</v>
      </c>
      <c r="S616" s="29">
        <v>1E-41</v>
      </c>
    </row>
    <row r="617" spans="1:19" x14ac:dyDescent="0.25">
      <c r="A617" s="16" t="s">
        <v>1121</v>
      </c>
      <c r="B617" s="17">
        <v>161872</v>
      </c>
      <c r="C617" s="18" t="s">
        <v>1122</v>
      </c>
      <c r="D617" s="19">
        <v>2</v>
      </c>
      <c r="E617" s="20">
        <v>0</v>
      </c>
      <c r="F617" s="20">
        <v>0</v>
      </c>
      <c r="G617" s="28">
        <v>2</v>
      </c>
      <c r="H617" s="20">
        <v>0</v>
      </c>
      <c r="I617" s="23"/>
      <c r="J617" s="23"/>
      <c r="K617" s="17" t="s">
        <v>3767</v>
      </c>
      <c r="L617" s="17" t="s">
        <v>3768</v>
      </c>
      <c r="M617" s="29">
        <v>5.0000000000000003E-38</v>
      </c>
      <c r="N617" s="24" t="s">
        <v>2294</v>
      </c>
      <c r="O617" s="25" t="s">
        <v>2294</v>
      </c>
      <c r="P617" s="26" t="str">
        <f>HYPERLINK("http://www.ncbi.nlm.nih.gov/entrez/query.fcgi?db=gene&amp;cmd=retrieve&amp;dopt=graphics&amp;list_uids=8340","8340")</f>
        <v>8340</v>
      </c>
      <c r="Q617" s="17" t="s">
        <v>2329</v>
      </c>
      <c r="R617" s="17" t="s">
        <v>3769</v>
      </c>
      <c r="S617" s="29">
        <v>1E-41</v>
      </c>
    </row>
    <row r="618" spans="1:19" x14ac:dyDescent="0.25">
      <c r="A618" s="16" t="s">
        <v>1123</v>
      </c>
      <c r="B618" s="17">
        <v>153803</v>
      </c>
      <c r="C618" s="18" t="s">
        <v>1124</v>
      </c>
      <c r="D618" s="19">
        <v>2</v>
      </c>
      <c r="E618" s="20">
        <v>0</v>
      </c>
      <c r="F618" s="20">
        <v>0</v>
      </c>
      <c r="G618" s="28">
        <v>2</v>
      </c>
      <c r="H618" s="20">
        <v>0</v>
      </c>
      <c r="I618" s="23"/>
      <c r="J618" s="23"/>
      <c r="K618" s="17" t="s">
        <v>3767</v>
      </c>
      <c r="L618" s="17" t="s">
        <v>3768</v>
      </c>
      <c r="M618" s="29">
        <v>1.9999999999999999E-38</v>
      </c>
      <c r="N618" s="24" t="s">
        <v>2294</v>
      </c>
      <c r="O618" s="25" t="s">
        <v>2294</v>
      </c>
      <c r="P618" s="26" t="str">
        <f>HYPERLINK("http://www.ncbi.nlm.nih.gov/entrez/query.fcgi?db=gene&amp;cmd=retrieve&amp;dopt=graphics&amp;list_uids=8340","8340")</f>
        <v>8340</v>
      </c>
      <c r="Q618" s="17" t="s">
        <v>2329</v>
      </c>
      <c r="R618" s="17" t="s">
        <v>3769</v>
      </c>
      <c r="S618" s="29">
        <v>3.0000000000000002E-40</v>
      </c>
    </row>
    <row r="619" spans="1:19" x14ac:dyDescent="0.25">
      <c r="A619" s="16" t="s">
        <v>1125</v>
      </c>
      <c r="B619" s="17">
        <v>171433</v>
      </c>
      <c r="C619" s="18" t="s">
        <v>1126</v>
      </c>
      <c r="D619" s="19">
        <v>2</v>
      </c>
      <c r="E619" s="20">
        <v>0</v>
      </c>
      <c r="F619" s="28">
        <v>2</v>
      </c>
      <c r="G619" s="20">
        <v>1</v>
      </c>
      <c r="H619" s="20">
        <v>0</v>
      </c>
      <c r="I619" s="23"/>
      <c r="J619" s="23"/>
      <c r="K619" s="17" t="s">
        <v>3770</v>
      </c>
      <c r="L619" s="17" t="s">
        <v>3771</v>
      </c>
      <c r="M619" s="29">
        <v>9.9999999999999996E-39</v>
      </c>
      <c r="N619" s="24" t="s">
        <v>2294</v>
      </c>
      <c r="O619" s="25" t="s">
        <v>2294</v>
      </c>
      <c r="P619" s="26" t="str">
        <f>HYPERLINK("http://www.ncbi.nlm.nih.gov/entrez/query.fcgi?db=gene&amp;cmd=retrieve&amp;dopt=graphics&amp;list_uids=8370","8370")</f>
        <v>8370</v>
      </c>
      <c r="Q619" s="17">
        <v>1</v>
      </c>
      <c r="R619" s="17" t="s">
        <v>2703</v>
      </c>
      <c r="S619" s="29">
        <v>4.9999999999999998E-39</v>
      </c>
    </row>
    <row r="620" spans="1:19" x14ac:dyDescent="0.25">
      <c r="A620" s="16" t="s">
        <v>1127</v>
      </c>
      <c r="B620" s="17">
        <v>167462</v>
      </c>
      <c r="C620" s="18" t="s">
        <v>1126</v>
      </c>
      <c r="D620" s="19">
        <v>2</v>
      </c>
      <c r="E620" s="20">
        <v>0</v>
      </c>
      <c r="F620" s="28">
        <v>2</v>
      </c>
      <c r="G620" s="20">
        <v>1</v>
      </c>
      <c r="H620" s="20">
        <v>0</v>
      </c>
      <c r="I620" s="23"/>
      <c r="J620" s="23"/>
      <c r="K620" s="17" t="s">
        <v>3770</v>
      </c>
      <c r="L620" s="17" t="s">
        <v>3771</v>
      </c>
      <c r="M620" s="29">
        <v>3.9999999999999997E-39</v>
      </c>
      <c r="N620" s="24" t="s">
        <v>2294</v>
      </c>
      <c r="O620" s="25" t="s">
        <v>2298</v>
      </c>
      <c r="P620" s="26" t="str">
        <f>HYPERLINK("http://www.ncbi.nlm.nih.gov/entrez/query.fcgi?db=gene&amp;cmd=retrieve&amp;dopt=graphics&amp;list_uids=8370","8370")</f>
        <v>8370</v>
      </c>
      <c r="Q620" s="17">
        <v>1</v>
      </c>
      <c r="R620" s="17" t="s">
        <v>2703</v>
      </c>
      <c r="S620" s="29">
        <v>1.9999999999999999E-39</v>
      </c>
    </row>
    <row r="621" spans="1:19" x14ac:dyDescent="0.25">
      <c r="A621" s="16" t="s">
        <v>1128</v>
      </c>
      <c r="B621" s="17">
        <v>153422</v>
      </c>
      <c r="C621" s="18" t="s">
        <v>1129</v>
      </c>
      <c r="D621" s="19">
        <v>2</v>
      </c>
      <c r="E621" s="28">
        <v>2</v>
      </c>
      <c r="F621" s="20">
        <v>0</v>
      </c>
      <c r="G621" s="20">
        <v>0</v>
      </c>
      <c r="H621" s="20">
        <v>0</v>
      </c>
      <c r="I621" s="23"/>
      <c r="J621" s="23"/>
      <c r="K621" s="17" t="s">
        <v>2368</v>
      </c>
      <c r="L621" s="17" t="s">
        <v>3772</v>
      </c>
      <c r="M621" s="29">
        <v>2.0000000000000001E-42</v>
      </c>
      <c r="N621" s="24" t="s">
        <v>2294</v>
      </c>
      <c r="O621" s="25" t="s">
        <v>2298</v>
      </c>
      <c r="P621" s="26" t="str">
        <f>HYPERLINK("http://www.ncbi.nlm.nih.gov/entrez/query.fcgi?db=gene&amp;cmd=retrieve&amp;dopt=graphics&amp;list_uids=138639","138639")</f>
        <v>138639</v>
      </c>
      <c r="Q621" s="17">
        <v>9</v>
      </c>
      <c r="R621" s="17" t="s">
        <v>2370</v>
      </c>
      <c r="S621" s="17"/>
    </row>
    <row r="622" spans="1:19" x14ac:dyDescent="0.25">
      <c r="A622" s="16" t="s">
        <v>1130</v>
      </c>
      <c r="B622" s="17">
        <v>153031</v>
      </c>
      <c r="C622" s="18" t="s">
        <v>1131</v>
      </c>
      <c r="D622" s="19">
        <v>2</v>
      </c>
      <c r="E622" s="28">
        <v>2</v>
      </c>
      <c r="F622" s="20">
        <v>0</v>
      </c>
      <c r="G622" s="20">
        <v>0</v>
      </c>
      <c r="H622" s="20">
        <v>0</v>
      </c>
      <c r="I622" s="23"/>
      <c r="J622" s="23"/>
      <c r="K622" s="17" t="s">
        <v>3455</v>
      </c>
      <c r="L622" s="17" t="s">
        <v>3773</v>
      </c>
      <c r="M622" s="29">
        <v>1.0000000000000001E-43</v>
      </c>
      <c r="N622" s="24" t="s">
        <v>2294</v>
      </c>
      <c r="O622" s="25" t="s">
        <v>2298</v>
      </c>
      <c r="P622" s="26" t="str">
        <f>HYPERLINK("http://www.ncbi.nlm.nih.gov/entrez/query.fcgi?db=gene&amp;cmd=retrieve&amp;dopt=graphics&amp;list_uids=6723","6723")</f>
        <v>6723</v>
      </c>
      <c r="Q622" s="17">
        <v>1</v>
      </c>
      <c r="R622" s="17" t="s">
        <v>3457</v>
      </c>
      <c r="S622" s="29">
        <v>3E-51</v>
      </c>
    </row>
    <row r="623" spans="1:19" x14ac:dyDescent="0.25">
      <c r="A623" s="16" t="s">
        <v>1132</v>
      </c>
      <c r="B623" s="17">
        <v>163780</v>
      </c>
      <c r="C623" s="18" t="s">
        <v>1133</v>
      </c>
      <c r="D623" s="19">
        <v>2</v>
      </c>
      <c r="E623" s="28">
        <v>2</v>
      </c>
      <c r="F623" s="20">
        <v>0</v>
      </c>
      <c r="G623" s="20">
        <v>0</v>
      </c>
      <c r="H623" s="20">
        <v>0</v>
      </c>
      <c r="I623" s="23"/>
      <c r="J623" s="23"/>
      <c r="K623" s="17" t="s">
        <v>3774</v>
      </c>
      <c r="L623" s="17" t="s">
        <v>3775</v>
      </c>
      <c r="M623" s="29">
        <v>1.9999999999999999E-44</v>
      </c>
      <c r="N623" s="24" t="s">
        <v>2294</v>
      </c>
      <c r="O623" s="25" t="s">
        <v>2294</v>
      </c>
      <c r="P623" s="26" t="str">
        <f>HYPERLINK("http://www.ncbi.nlm.nih.gov/entrez/query.fcgi?db=gene&amp;cmd=retrieve&amp;dopt=graphics&amp;list_uids=10939","10939")</f>
        <v>10939</v>
      </c>
      <c r="Q623" s="17">
        <v>18</v>
      </c>
      <c r="R623" s="17" t="s">
        <v>3776</v>
      </c>
      <c r="S623" s="29">
        <v>1.9999999999999999E-49</v>
      </c>
    </row>
    <row r="624" spans="1:19" x14ac:dyDescent="0.25">
      <c r="A624" s="16" t="s">
        <v>1134</v>
      </c>
      <c r="B624" s="17">
        <v>168358</v>
      </c>
      <c r="C624" s="18" t="s">
        <v>785</v>
      </c>
      <c r="D624" s="19">
        <v>2</v>
      </c>
      <c r="E624" s="20">
        <v>0</v>
      </c>
      <c r="F624" s="20">
        <v>0</v>
      </c>
      <c r="G624" s="28">
        <v>2</v>
      </c>
      <c r="H624" s="20">
        <v>0</v>
      </c>
      <c r="I624" s="23">
        <v>13.139523724544219</v>
      </c>
      <c r="J624" s="23">
        <v>5.003048757546666</v>
      </c>
      <c r="K624" s="17" t="s">
        <v>3777</v>
      </c>
      <c r="L624" s="17" t="s">
        <v>3778</v>
      </c>
      <c r="M624" s="29">
        <v>9E-46</v>
      </c>
      <c r="N624" s="24" t="s">
        <v>2298</v>
      </c>
      <c r="O624" s="25" t="s">
        <v>2298</v>
      </c>
      <c r="P624" s="26" t="str">
        <f>HYPERLINK("http://www.ncbi.nlm.nih.gov/entrez/query.fcgi?db=gene&amp;cmd=retrieve&amp;dopt=graphics&amp;list_uids=222967","222967")</f>
        <v>222967</v>
      </c>
      <c r="Q624" s="17">
        <v>7</v>
      </c>
      <c r="R624" s="17" t="s">
        <v>2440</v>
      </c>
      <c r="S624" s="29">
        <v>5.9999999999999995E-25</v>
      </c>
    </row>
    <row r="625" spans="1:19" x14ac:dyDescent="0.25">
      <c r="A625" s="16" t="s">
        <v>1135</v>
      </c>
      <c r="B625" s="17">
        <v>170769</v>
      </c>
      <c r="C625" s="18" t="s">
        <v>1136</v>
      </c>
      <c r="D625" s="19">
        <v>2</v>
      </c>
      <c r="E625" s="20">
        <v>0</v>
      </c>
      <c r="F625" s="20">
        <v>0</v>
      </c>
      <c r="G625" s="28">
        <v>2</v>
      </c>
      <c r="H625" s="20">
        <v>1</v>
      </c>
      <c r="I625" s="23">
        <v>4.3756254552961789</v>
      </c>
      <c r="J625" s="23">
        <v>2.2896457098606704</v>
      </c>
      <c r="K625" s="17" t="s">
        <v>3779</v>
      </c>
      <c r="L625" s="17" t="s">
        <v>3780</v>
      </c>
      <c r="M625" s="29">
        <v>9.9999999999999997E-48</v>
      </c>
      <c r="N625" s="24" t="s">
        <v>2298</v>
      </c>
      <c r="O625" s="25" t="s">
        <v>2294</v>
      </c>
      <c r="P625" s="26" t="str">
        <f>HYPERLINK("http://www.ncbi.nlm.nih.gov/entrez/query.fcgi?db=gene&amp;cmd=retrieve&amp;dopt=graphics&amp;list_uids=164395","164395")</f>
        <v>164395</v>
      </c>
      <c r="Q625" s="17">
        <v>20</v>
      </c>
      <c r="R625" s="27" t="s">
        <v>3781</v>
      </c>
      <c r="S625" s="17"/>
    </row>
    <row r="626" spans="1:19" x14ac:dyDescent="0.25">
      <c r="A626" s="16" t="s">
        <v>1137</v>
      </c>
      <c r="B626" s="17">
        <v>171782</v>
      </c>
      <c r="C626" s="18" t="s">
        <v>1138</v>
      </c>
      <c r="D626" s="19">
        <v>2</v>
      </c>
      <c r="E626" s="28">
        <v>2</v>
      </c>
      <c r="F626" s="20">
        <v>0</v>
      </c>
      <c r="G626" s="20">
        <v>0</v>
      </c>
      <c r="H626" s="20">
        <v>0</v>
      </c>
      <c r="I626" s="23"/>
      <c r="J626" s="23"/>
      <c r="K626" s="17" t="s">
        <v>3782</v>
      </c>
      <c r="L626" s="17" t="s">
        <v>3783</v>
      </c>
      <c r="M626" s="29">
        <v>6.9999999999999998E-48</v>
      </c>
      <c r="N626" s="24" t="s">
        <v>2294</v>
      </c>
      <c r="O626" s="25" t="s">
        <v>2298</v>
      </c>
      <c r="P626" s="26" t="str">
        <f>HYPERLINK("http://www.ncbi.nlm.nih.gov/entrez/query.fcgi?db=gene&amp;cmd=retrieve&amp;dopt=graphics&amp;list_uids=84100","84100")</f>
        <v>84100</v>
      </c>
      <c r="Q626" s="17">
        <v>3</v>
      </c>
      <c r="R626" s="17" t="s">
        <v>3784</v>
      </c>
      <c r="S626" s="29">
        <v>9.9999999999999994E-30</v>
      </c>
    </row>
    <row r="627" spans="1:19" x14ac:dyDescent="0.25">
      <c r="A627" s="16" t="s">
        <v>1139</v>
      </c>
      <c r="B627" s="17">
        <v>171850</v>
      </c>
      <c r="C627" s="18" t="s">
        <v>1140</v>
      </c>
      <c r="D627" s="19">
        <v>2</v>
      </c>
      <c r="E627" s="28">
        <v>2</v>
      </c>
      <c r="F627" s="20">
        <v>0</v>
      </c>
      <c r="G627" s="20">
        <v>0</v>
      </c>
      <c r="H627" s="20">
        <v>0</v>
      </c>
      <c r="I627" s="23"/>
      <c r="J627" s="23"/>
      <c r="K627" s="17" t="s">
        <v>2906</v>
      </c>
      <c r="L627" s="17" t="s">
        <v>2907</v>
      </c>
      <c r="M627" s="29">
        <v>1.9999999999999999E-48</v>
      </c>
      <c r="N627" s="24" t="s">
        <v>2294</v>
      </c>
      <c r="O627" s="25" t="s">
        <v>2294</v>
      </c>
      <c r="P627" s="26" t="str">
        <f>HYPERLINK("http://www.ncbi.nlm.nih.gov/entrez/query.fcgi?db=gene&amp;cmd=retrieve&amp;dopt=graphics&amp;list_uids=5230","5230")</f>
        <v>5230</v>
      </c>
      <c r="Q627" s="17" t="s">
        <v>2345</v>
      </c>
      <c r="R627" s="17" t="s">
        <v>2908</v>
      </c>
      <c r="S627" s="29">
        <v>1.0000000000000001E-68</v>
      </c>
    </row>
    <row r="628" spans="1:19" x14ac:dyDescent="0.25">
      <c r="A628" s="16" t="s">
        <v>1141</v>
      </c>
      <c r="B628" s="17">
        <v>169861</v>
      </c>
      <c r="C628" s="18" t="s">
        <v>1142</v>
      </c>
      <c r="D628" s="19">
        <v>2</v>
      </c>
      <c r="E628" s="20">
        <v>0</v>
      </c>
      <c r="F628" s="28">
        <v>2</v>
      </c>
      <c r="G628" s="28">
        <v>2</v>
      </c>
      <c r="H628" s="20">
        <v>0</v>
      </c>
      <c r="I628" s="23"/>
      <c r="J628" s="23"/>
      <c r="K628" s="17" t="s">
        <v>3785</v>
      </c>
      <c r="L628" s="17" t="s">
        <v>3786</v>
      </c>
      <c r="M628" s="29">
        <v>4E-50</v>
      </c>
      <c r="N628" s="24" t="s">
        <v>2294</v>
      </c>
      <c r="O628" s="25" t="s">
        <v>2298</v>
      </c>
      <c r="P628" s="26" t="str">
        <f>HYPERLINK("http://www.ncbi.nlm.nih.gov/entrez/query.fcgi?db=gene&amp;cmd=retrieve&amp;dopt=graphics&amp;list_uids=8338","8338")</f>
        <v>8338</v>
      </c>
      <c r="Q628" s="17">
        <v>1</v>
      </c>
      <c r="R628" s="17" t="s">
        <v>3787</v>
      </c>
      <c r="S628" s="29">
        <v>1E-53</v>
      </c>
    </row>
    <row r="629" spans="1:19" x14ac:dyDescent="0.25">
      <c r="A629" s="16" t="s">
        <v>1143</v>
      </c>
      <c r="B629" s="17">
        <v>155716</v>
      </c>
      <c r="C629" s="18" t="s">
        <v>1142</v>
      </c>
      <c r="D629" s="19">
        <v>2</v>
      </c>
      <c r="E629" s="20">
        <v>0</v>
      </c>
      <c r="F629" s="20">
        <v>1</v>
      </c>
      <c r="G629" s="28">
        <v>2</v>
      </c>
      <c r="H629" s="20">
        <v>0</v>
      </c>
      <c r="I629" s="23"/>
      <c r="J629" s="23"/>
      <c r="K629" s="17" t="s">
        <v>3785</v>
      </c>
      <c r="L629" s="17" t="s">
        <v>3786</v>
      </c>
      <c r="M629" s="29">
        <v>4E-50</v>
      </c>
      <c r="N629" s="24" t="s">
        <v>2294</v>
      </c>
      <c r="O629" s="25" t="s">
        <v>2294</v>
      </c>
      <c r="P629" s="26" t="str">
        <f>HYPERLINK("http://www.ncbi.nlm.nih.gov/entrez/query.fcgi?db=gene&amp;cmd=retrieve&amp;dopt=graphics&amp;list_uids=8338","8338")</f>
        <v>8338</v>
      </c>
      <c r="Q629" s="17">
        <v>1</v>
      </c>
      <c r="R629" s="17" t="s">
        <v>3787</v>
      </c>
      <c r="S629" s="29">
        <v>1E-53</v>
      </c>
    </row>
    <row r="630" spans="1:19" x14ac:dyDescent="0.25">
      <c r="A630" s="16" t="s">
        <v>1144</v>
      </c>
      <c r="B630" s="17">
        <v>161865</v>
      </c>
      <c r="C630" s="18" t="s">
        <v>1145</v>
      </c>
      <c r="D630" s="19">
        <v>2</v>
      </c>
      <c r="E630" s="20">
        <v>0</v>
      </c>
      <c r="F630" s="20">
        <v>0</v>
      </c>
      <c r="G630" s="28">
        <v>2</v>
      </c>
      <c r="H630" s="20">
        <v>0</v>
      </c>
      <c r="I630" s="23"/>
      <c r="J630" s="23"/>
      <c r="K630" s="17" t="s">
        <v>3788</v>
      </c>
      <c r="L630" s="17" t="s">
        <v>3789</v>
      </c>
      <c r="M630" s="29">
        <v>2E-55</v>
      </c>
      <c r="N630" s="24" t="s">
        <v>2294</v>
      </c>
      <c r="O630" s="25" t="s">
        <v>2298</v>
      </c>
      <c r="P630" s="26" t="str">
        <f>HYPERLINK("http://www.ncbi.nlm.nih.gov/entrez/query.fcgi?db=gene&amp;cmd=retrieve&amp;dopt=graphics&amp;list_uids=6222","6222")</f>
        <v>6222</v>
      </c>
      <c r="Q630" s="17" t="s">
        <v>2329</v>
      </c>
      <c r="R630" s="17" t="s">
        <v>2399</v>
      </c>
      <c r="S630" s="29">
        <v>1E-62</v>
      </c>
    </row>
    <row r="631" spans="1:19" x14ac:dyDescent="0.25">
      <c r="A631" s="16" t="s">
        <v>1146</v>
      </c>
      <c r="B631" s="17">
        <v>169969</v>
      </c>
      <c r="C631" s="18" t="s">
        <v>935</v>
      </c>
      <c r="D631" s="19">
        <v>2</v>
      </c>
      <c r="E631" s="28">
        <v>2</v>
      </c>
      <c r="F631" s="20">
        <v>0</v>
      </c>
      <c r="G631" s="20">
        <v>0</v>
      </c>
      <c r="H631" s="20">
        <v>0</v>
      </c>
      <c r="I631" s="23">
        <v>0.69736534293010966</v>
      </c>
      <c r="J631" s="23">
        <v>0.63270298232043309</v>
      </c>
      <c r="K631" s="17" t="s">
        <v>3790</v>
      </c>
      <c r="L631" s="17" t="s">
        <v>3791</v>
      </c>
      <c r="M631" s="29">
        <v>3.0000000000000001E-58</v>
      </c>
      <c r="N631" s="24" t="s">
        <v>2294</v>
      </c>
      <c r="O631" s="25" t="s">
        <v>2298</v>
      </c>
      <c r="P631" s="26" t="str">
        <f>HYPERLINK("http://www.ncbi.nlm.nih.gov/entrez/query.fcgi?db=gene&amp;cmd=retrieve&amp;dopt=graphics&amp;list_uids=7326","7326")</f>
        <v>7326</v>
      </c>
      <c r="Q631" s="17">
        <v>17</v>
      </c>
      <c r="R631" s="17" t="s">
        <v>2539</v>
      </c>
      <c r="S631" s="29">
        <v>2E-70</v>
      </c>
    </row>
    <row r="632" spans="1:19" x14ac:dyDescent="0.25">
      <c r="A632" s="16" t="s">
        <v>1147</v>
      </c>
      <c r="B632" s="17">
        <v>153665</v>
      </c>
      <c r="C632" s="18" t="s">
        <v>1148</v>
      </c>
      <c r="D632" s="19">
        <v>2</v>
      </c>
      <c r="E632" s="20">
        <v>0</v>
      </c>
      <c r="F632" s="20">
        <v>0</v>
      </c>
      <c r="G632" s="28">
        <v>2</v>
      </c>
      <c r="H632" s="20">
        <v>0</v>
      </c>
      <c r="I632" s="23">
        <v>5.6340697596120114E-2</v>
      </c>
      <c r="J632" s="23">
        <v>0.19999460202098013</v>
      </c>
      <c r="K632" s="17" t="s">
        <v>3792</v>
      </c>
      <c r="L632" s="17" t="s">
        <v>3520</v>
      </c>
      <c r="M632" s="29">
        <v>1E-58</v>
      </c>
      <c r="N632" s="24" t="s">
        <v>2294</v>
      </c>
      <c r="O632" s="25" t="s">
        <v>2294</v>
      </c>
      <c r="P632" s="26" t="str">
        <f>HYPERLINK("http://www.ncbi.nlm.nih.gov/entrez/query.fcgi?db=gene&amp;cmd=retrieve&amp;dopt=graphics&amp;list_uids=5594","5594")</f>
        <v>5594</v>
      </c>
      <c r="Q632" s="17">
        <v>22</v>
      </c>
      <c r="R632" s="17" t="s">
        <v>3470</v>
      </c>
      <c r="S632" s="29">
        <v>6.0000000000000002E-61</v>
      </c>
    </row>
    <row r="633" spans="1:19" x14ac:dyDescent="0.25">
      <c r="A633" s="16" t="s">
        <v>1149</v>
      </c>
      <c r="B633" s="17">
        <v>155337</v>
      </c>
      <c r="C633" s="18" t="s">
        <v>1150</v>
      </c>
      <c r="D633" s="19">
        <v>2</v>
      </c>
      <c r="E633" s="28">
        <v>2</v>
      </c>
      <c r="F633" s="20">
        <v>0</v>
      </c>
      <c r="G633" s="20">
        <v>0</v>
      </c>
      <c r="H633" s="20">
        <v>0</v>
      </c>
      <c r="I633" s="23"/>
      <c r="J633" s="23"/>
      <c r="K633" s="17" t="s">
        <v>3793</v>
      </c>
      <c r="L633" s="17" t="s">
        <v>3794</v>
      </c>
      <c r="M633" s="29">
        <v>7.0000000000000001E-63</v>
      </c>
      <c r="N633" s="24" t="s">
        <v>2294</v>
      </c>
      <c r="O633" s="25" t="s">
        <v>2298</v>
      </c>
      <c r="P633" s="26" t="str">
        <f>HYPERLINK("http://www.ncbi.nlm.nih.gov/entrez/query.fcgi?db=gene&amp;cmd=retrieve&amp;dopt=graphics&amp;list_uids=3921","3921")</f>
        <v>3921</v>
      </c>
      <c r="Q633" s="17">
        <v>3</v>
      </c>
      <c r="R633" s="17" t="s">
        <v>3233</v>
      </c>
      <c r="S633" s="29">
        <v>7.0000000000000003E-77</v>
      </c>
    </row>
    <row r="634" spans="1:19" x14ac:dyDescent="0.25">
      <c r="A634" s="16" t="s">
        <v>1151</v>
      </c>
      <c r="B634" s="17">
        <v>157299</v>
      </c>
      <c r="C634" s="18" t="s">
        <v>1152</v>
      </c>
      <c r="D634" s="19">
        <v>2</v>
      </c>
      <c r="E634" s="20">
        <v>1</v>
      </c>
      <c r="F634" s="20">
        <v>0</v>
      </c>
      <c r="G634" s="20">
        <v>1</v>
      </c>
      <c r="H634" s="20">
        <v>0</v>
      </c>
      <c r="I634" s="23"/>
      <c r="J634" s="23"/>
      <c r="K634" s="17" t="s">
        <v>3795</v>
      </c>
      <c r="L634" s="17" t="s">
        <v>2837</v>
      </c>
      <c r="M634" s="29">
        <v>9.9999999999999997E-65</v>
      </c>
      <c r="N634" s="24" t="s">
        <v>2294</v>
      </c>
      <c r="O634" s="25" t="s">
        <v>2294</v>
      </c>
      <c r="P634" s="26" t="str">
        <f>HYPERLINK("http://www.ncbi.nlm.nih.gov/entrez/query.fcgi?db=gene&amp;cmd=retrieve&amp;dopt=graphics&amp;list_uids=140609","140609")</f>
        <v>140609</v>
      </c>
      <c r="Q634" s="17">
        <v>1</v>
      </c>
      <c r="R634" s="17" t="s">
        <v>3796</v>
      </c>
      <c r="S634" s="29">
        <v>5.0000000000000003E-33</v>
      </c>
    </row>
    <row r="635" spans="1:19" x14ac:dyDescent="0.25">
      <c r="A635" s="16" t="s">
        <v>1153</v>
      </c>
      <c r="B635" s="17">
        <v>162481</v>
      </c>
      <c r="C635" s="18" t="s">
        <v>1154</v>
      </c>
      <c r="D635" s="19">
        <v>2</v>
      </c>
      <c r="E635" s="20">
        <v>1</v>
      </c>
      <c r="F635" s="20">
        <v>0</v>
      </c>
      <c r="G635" s="28">
        <v>2</v>
      </c>
      <c r="H635" s="20">
        <v>0</v>
      </c>
      <c r="I635" s="23"/>
      <c r="J635" s="23"/>
      <c r="K635" s="17" t="s">
        <v>3797</v>
      </c>
      <c r="L635" s="17" t="s">
        <v>3798</v>
      </c>
      <c r="M635" s="29">
        <v>3E-65</v>
      </c>
      <c r="N635" s="24" t="s">
        <v>2294</v>
      </c>
      <c r="O635" s="25" t="s">
        <v>2298</v>
      </c>
      <c r="P635" s="26" t="str">
        <f>HYPERLINK("http://www.ncbi.nlm.nih.gov/entrez/query.fcgi?db=gene&amp;cmd=retrieve&amp;dopt=graphics&amp;list_uids=4736","4736")</f>
        <v>4736</v>
      </c>
      <c r="Q635" s="17" t="s">
        <v>2329</v>
      </c>
      <c r="R635" s="17" t="s">
        <v>3799</v>
      </c>
      <c r="S635" s="29">
        <v>9.9999999999999992E-72</v>
      </c>
    </row>
    <row r="636" spans="1:19" x14ac:dyDescent="0.25">
      <c r="A636" s="16" t="s">
        <v>1155</v>
      </c>
      <c r="B636" s="17">
        <v>168621</v>
      </c>
      <c r="C636" s="18" t="s">
        <v>1156</v>
      </c>
      <c r="D636" s="19">
        <v>2</v>
      </c>
      <c r="E636" s="20">
        <v>1</v>
      </c>
      <c r="F636" s="20">
        <v>1</v>
      </c>
      <c r="G636" s="20">
        <v>0</v>
      </c>
      <c r="H636" s="20">
        <v>0</v>
      </c>
      <c r="I636" s="23"/>
      <c r="J636" s="23"/>
      <c r="K636" s="17" t="s">
        <v>3800</v>
      </c>
      <c r="L636" s="17" t="s">
        <v>3801</v>
      </c>
      <c r="M636" s="29">
        <v>3.9999999999999998E-67</v>
      </c>
      <c r="N636" s="24" t="s">
        <v>2294</v>
      </c>
      <c r="O636" s="25" t="s">
        <v>2298</v>
      </c>
      <c r="P636" s="26" t="str">
        <f>HYPERLINK("http://www.ncbi.nlm.nih.gov/entrez/query.fcgi?db=gene&amp;cmd=retrieve&amp;dopt=graphics&amp;list_uids=64359","64359")</f>
        <v>64359</v>
      </c>
      <c r="Q636" s="17">
        <v>17</v>
      </c>
      <c r="R636" s="17" t="s">
        <v>2539</v>
      </c>
      <c r="S636" s="29">
        <v>4.0000000000000003E-43</v>
      </c>
    </row>
    <row r="637" spans="1:19" x14ac:dyDescent="0.25">
      <c r="A637" s="16" t="s">
        <v>1157</v>
      </c>
      <c r="B637" s="17">
        <v>155077</v>
      </c>
      <c r="C637" s="18" t="s">
        <v>1148</v>
      </c>
      <c r="D637" s="19">
        <v>2</v>
      </c>
      <c r="E637" s="20">
        <v>1</v>
      </c>
      <c r="F637" s="20">
        <v>0</v>
      </c>
      <c r="G637" s="20">
        <v>1</v>
      </c>
      <c r="H637" s="20">
        <v>0</v>
      </c>
      <c r="I637" s="23">
        <v>16.331879631216569</v>
      </c>
      <c r="J637" s="23">
        <v>7.1855011653188861</v>
      </c>
      <c r="K637" s="17" t="s">
        <v>3176</v>
      </c>
      <c r="L637" s="17" t="s">
        <v>3177</v>
      </c>
      <c r="M637" s="29">
        <v>8E-70</v>
      </c>
      <c r="N637" s="24" t="s">
        <v>2294</v>
      </c>
      <c r="O637" s="25" t="s">
        <v>2294</v>
      </c>
      <c r="P637" s="26" t="str">
        <f>HYPERLINK("http://www.ncbi.nlm.nih.gov/entrez/query.fcgi?db=gene&amp;cmd=retrieve&amp;dopt=graphics&amp;list_uids=6792","6792")</f>
        <v>6792</v>
      </c>
      <c r="Q637" s="17" t="s">
        <v>2345</v>
      </c>
      <c r="R637" s="17" t="s">
        <v>3178</v>
      </c>
      <c r="S637" s="29">
        <v>1E-42</v>
      </c>
    </row>
    <row r="638" spans="1:19" x14ac:dyDescent="0.25">
      <c r="A638" s="16" t="s">
        <v>1158</v>
      </c>
      <c r="B638" s="17">
        <v>170176</v>
      </c>
      <c r="C638" s="18" t="s">
        <v>1159</v>
      </c>
      <c r="D638" s="19">
        <v>2</v>
      </c>
      <c r="E638" s="28">
        <v>2</v>
      </c>
      <c r="F638" s="20">
        <v>0</v>
      </c>
      <c r="G638" s="20">
        <v>0</v>
      </c>
      <c r="H638" s="20">
        <v>0</v>
      </c>
      <c r="I638" s="23">
        <v>-1.1648527749067812</v>
      </c>
      <c r="J638" s="23">
        <v>0.90753446356045564</v>
      </c>
      <c r="K638" s="17" t="s">
        <v>3802</v>
      </c>
      <c r="L638" s="17" t="s">
        <v>3171</v>
      </c>
      <c r="M638" s="29">
        <v>9.9999999999999992E-72</v>
      </c>
      <c r="N638" s="24" t="s">
        <v>2294</v>
      </c>
      <c r="O638" s="25" t="s">
        <v>2298</v>
      </c>
      <c r="P638" s="26" t="str">
        <f>HYPERLINK("http://www.ncbi.nlm.nih.gov/entrez/query.fcgi?db=gene&amp;cmd=retrieve&amp;dopt=graphics&amp;list_uids=57118","57118")</f>
        <v>57118</v>
      </c>
      <c r="Q638" s="17">
        <v>10</v>
      </c>
      <c r="R638" s="17" t="s">
        <v>3803</v>
      </c>
      <c r="S638" s="29">
        <v>3.0000000000000001E-54</v>
      </c>
    </row>
    <row r="639" spans="1:19" x14ac:dyDescent="0.25">
      <c r="A639" s="16" t="s">
        <v>1160</v>
      </c>
      <c r="B639" s="17">
        <v>171684</v>
      </c>
      <c r="C639" s="18" t="s">
        <v>1161</v>
      </c>
      <c r="D639" s="19">
        <v>2</v>
      </c>
      <c r="E639" s="20">
        <v>0</v>
      </c>
      <c r="F639" s="20">
        <v>0</v>
      </c>
      <c r="G639" s="28">
        <v>2</v>
      </c>
      <c r="H639" s="20">
        <v>0</v>
      </c>
      <c r="I639" s="23"/>
      <c r="J639" s="23"/>
      <c r="K639" s="17" t="s">
        <v>3804</v>
      </c>
      <c r="L639" s="17" t="s">
        <v>3805</v>
      </c>
      <c r="M639" s="29">
        <v>3.0000000000000001E-73</v>
      </c>
      <c r="N639" s="24" t="s">
        <v>2294</v>
      </c>
      <c r="O639" s="25" t="s">
        <v>2294</v>
      </c>
      <c r="P639" s="26" t="str">
        <f>HYPERLINK("http://www.ncbi.nlm.nih.gov/entrez/query.fcgi?db=gene&amp;cmd=retrieve&amp;dopt=graphics&amp;list_uids=161436","161436")</f>
        <v>161436</v>
      </c>
      <c r="Q639" s="17">
        <v>14</v>
      </c>
      <c r="R639" s="17" t="s">
        <v>3806</v>
      </c>
      <c r="S639" s="17"/>
    </row>
    <row r="640" spans="1:19" x14ac:dyDescent="0.25">
      <c r="A640" s="16" t="s">
        <v>1162</v>
      </c>
      <c r="B640" s="17">
        <v>168612</v>
      </c>
      <c r="C640" s="18" t="s">
        <v>1163</v>
      </c>
      <c r="D640" s="19">
        <v>2</v>
      </c>
      <c r="E640" s="28">
        <v>2</v>
      </c>
      <c r="F640" s="20">
        <v>0</v>
      </c>
      <c r="G640" s="20">
        <v>0</v>
      </c>
      <c r="H640" s="20">
        <v>0</v>
      </c>
      <c r="I640" s="23">
        <v>-7.4617264433640633</v>
      </c>
      <c r="J640" s="23">
        <v>4.3392871185038553</v>
      </c>
      <c r="K640" s="17" t="s">
        <v>3807</v>
      </c>
      <c r="L640" s="17" t="s">
        <v>3808</v>
      </c>
      <c r="M640" s="29">
        <v>1.9999999999999999E-82</v>
      </c>
      <c r="N640" s="24" t="s">
        <v>2294</v>
      </c>
      <c r="O640" s="25" t="s">
        <v>2294</v>
      </c>
      <c r="P640" s="26" t="str">
        <f>HYPERLINK("http://www.ncbi.nlm.nih.gov/entrez/query.fcgi?db=gene&amp;cmd=retrieve&amp;dopt=graphics&amp;list_uids=230","230")</f>
        <v>230</v>
      </c>
      <c r="Q640" s="17">
        <v>17</v>
      </c>
      <c r="R640" s="17" t="s">
        <v>3809</v>
      </c>
      <c r="S640" s="29">
        <v>2E-92</v>
      </c>
    </row>
    <row r="641" spans="1:19" x14ac:dyDescent="0.25">
      <c r="A641" s="16" t="s">
        <v>1164</v>
      </c>
      <c r="B641" s="17">
        <v>156900</v>
      </c>
      <c r="C641" s="18" t="s">
        <v>1165</v>
      </c>
      <c r="D641" s="19">
        <v>2</v>
      </c>
      <c r="E641" s="28">
        <v>2</v>
      </c>
      <c r="F641" s="20">
        <v>0</v>
      </c>
      <c r="G641" s="20">
        <v>0</v>
      </c>
      <c r="H641" s="20">
        <v>0</v>
      </c>
      <c r="I641" s="23">
        <v>8.919015404208519E-2</v>
      </c>
      <c r="J641" s="23">
        <v>0.54590332324360502</v>
      </c>
      <c r="K641" s="17" t="s">
        <v>3321</v>
      </c>
      <c r="L641" s="17" t="s">
        <v>3322</v>
      </c>
      <c r="M641" s="29">
        <v>8.0000000000000001E-87</v>
      </c>
      <c r="N641" s="24" t="s">
        <v>2294</v>
      </c>
      <c r="O641" s="25" t="s">
        <v>2298</v>
      </c>
      <c r="P641" s="26" t="str">
        <f>HYPERLINK("http://www.ncbi.nlm.nih.gov/entrez/query.fcgi?db=gene&amp;cmd=retrieve&amp;dopt=graphics&amp;list_uids=375","375")</f>
        <v>375</v>
      </c>
      <c r="Q641" s="17">
        <v>1</v>
      </c>
      <c r="R641" s="17" t="s">
        <v>3323</v>
      </c>
      <c r="S641" s="29">
        <v>3.0000000000000001E-94</v>
      </c>
    </row>
    <row r="642" spans="1:19" x14ac:dyDescent="0.25">
      <c r="A642" s="16" t="s">
        <v>1166</v>
      </c>
      <c r="B642" s="17">
        <v>162471</v>
      </c>
      <c r="C642" s="18" t="s">
        <v>1167</v>
      </c>
      <c r="D642" s="19">
        <v>2</v>
      </c>
      <c r="E642" s="20">
        <v>0</v>
      </c>
      <c r="F642" s="20">
        <v>0</v>
      </c>
      <c r="G642" s="28">
        <v>2</v>
      </c>
      <c r="H642" s="20">
        <v>0</v>
      </c>
      <c r="I642" s="23"/>
      <c r="J642" s="23"/>
      <c r="K642" s="17" t="s">
        <v>3810</v>
      </c>
      <c r="L642" s="17" t="s">
        <v>3811</v>
      </c>
      <c r="M642" s="29">
        <v>2E-95</v>
      </c>
      <c r="N642" s="24" t="s">
        <v>2294</v>
      </c>
      <c r="O642" s="25" t="s">
        <v>2298</v>
      </c>
      <c r="P642" s="26" t="str">
        <f>HYPERLINK("http://www.ncbi.nlm.nih.gov/entrez/query.fcgi?db=gene&amp;cmd=retrieve&amp;dopt=graphics&amp;list_uids=6188","6188")</f>
        <v>6188</v>
      </c>
      <c r="Q642" s="17">
        <v>11</v>
      </c>
      <c r="R642" s="17" t="s">
        <v>3812</v>
      </c>
      <c r="S642" s="29">
        <v>9.9999999999999993E-105</v>
      </c>
    </row>
    <row r="643" spans="1:19" x14ac:dyDescent="0.25">
      <c r="A643" s="16" t="s">
        <v>1168</v>
      </c>
      <c r="B643" s="17">
        <v>167517</v>
      </c>
      <c r="C643" s="18" t="s">
        <v>1169</v>
      </c>
      <c r="D643" s="19">
        <v>2</v>
      </c>
      <c r="E643" s="28">
        <v>2</v>
      </c>
      <c r="F643" s="20">
        <v>0</v>
      </c>
      <c r="G643" s="20">
        <v>0</v>
      </c>
      <c r="H643" s="20">
        <v>0</v>
      </c>
      <c r="I643" s="23"/>
      <c r="J643" s="23"/>
      <c r="K643" s="17" t="s">
        <v>3068</v>
      </c>
      <c r="L643" s="17" t="s">
        <v>3069</v>
      </c>
      <c r="M643" s="29">
        <v>9.9999999999999997E-106</v>
      </c>
      <c r="N643" s="24" t="s">
        <v>2298</v>
      </c>
      <c r="O643" s="25" t="s">
        <v>2294</v>
      </c>
      <c r="P643" s="26" t="str">
        <f>HYPERLINK("http://www.ncbi.nlm.nih.gov/entrez/query.fcgi?db=gene&amp;cmd=retrieve&amp;dopt=graphics&amp;list_uids=29789","29789")</f>
        <v>29789</v>
      </c>
      <c r="Q643" s="17">
        <v>2</v>
      </c>
      <c r="R643" s="17" t="s">
        <v>2990</v>
      </c>
      <c r="S643" s="29">
        <v>1.0000000000000001E-115</v>
      </c>
    </row>
    <row r="644" spans="1:19" x14ac:dyDescent="0.25">
      <c r="A644" s="16" t="s">
        <v>1170</v>
      </c>
      <c r="B644" s="17">
        <v>167473</v>
      </c>
      <c r="C644" s="18" t="s">
        <v>1171</v>
      </c>
      <c r="D644" s="19">
        <v>2</v>
      </c>
      <c r="E644" s="28">
        <v>2</v>
      </c>
      <c r="F644" s="20">
        <v>0</v>
      </c>
      <c r="G644" s="20">
        <v>0</v>
      </c>
      <c r="H644" s="20">
        <v>0</v>
      </c>
      <c r="I644" s="23"/>
      <c r="J644" s="23"/>
      <c r="K644" s="17" t="s">
        <v>3813</v>
      </c>
      <c r="L644" s="17" t="s">
        <v>3814</v>
      </c>
      <c r="M644" s="29">
        <v>1E-107</v>
      </c>
      <c r="N644" s="24" t="s">
        <v>2294</v>
      </c>
      <c r="O644" s="25" t="s">
        <v>2298</v>
      </c>
      <c r="P644" s="26" t="str">
        <f>HYPERLINK("http://www.ncbi.nlm.nih.gov/entrez/query.fcgi?db=gene&amp;cmd=retrieve&amp;dopt=graphics&amp;list_uids=7298","7298")</f>
        <v>7298</v>
      </c>
      <c r="Q644" s="17">
        <v>18</v>
      </c>
      <c r="R644" s="17" t="s">
        <v>2696</v>
      </c>
      <c r="S644" s="29">
        <v>9.9999999999999999E-133</v>
      </c>
    </row>
    <row r="645" spans="1:19" x14ac:dyDescent="0.25">
      <c r="A645" s="16" t="s">
        <v>1172</v>
      </c>
      <c r="B645" s="17">
        <v>163641</v>
      </c>
      <c r="C645" s="18" t="s">
        <v>1173</v>
      </c>
      <c r="D645" s="19">
        <v>2</v>
      </c>
      <c r="E645" s="28">
        <v>2</v>
      </c>
      <c r="F645" s="20">
        <v>0</v>
      </c>
      <c r="G645" s="20">
        <v>0</v>
      </c>
      <c r="H645" s="20">
        <v>0</v>
      </c>
      <c r="I645" s="23"/>
      <c r="J645" s="23"/>
      <c r="K645" s="17" t="s">
        <v>3815</v>
      </c>
      <c r="L645" s="17" t="s">
        <v>3816</v>
      </c>
      <c r="M645" s="29">
        <v>1.0000000000000001E-110</v>
      </c>
      <c r="N645" s="24" t="s">
        <v>2294</v>
      </c>
      <c r="O645" s="25" t="s">
        <v>2298</v>
      </c>
      <c r="P645" s="26" t="str">
        <f>HYPERLINK("http://www.ncbi.nlm.nih.gov/entrez/query.fcgi?db=gene&amp;cmd=retrieve&amp;dopt=graphics&amp;list_uids=80146","80146")</f>
        <v>80146</v>
      </c>
      <c r="Q645" s="17">
        <v>2</v>
      </c>
      <c r="R645" s="17" t="s">
        <v>3817</v>
      </c>
      <c r="S645" s="29">
        <v>1E-136</v>
      </c>
    </row>
    <row r="646" spans="1:19" x14ac:dyDescent="0.25">
      <c r="A646" s="16" t="s">
        <v>1174</v>
      </c>
      <c r="B646" s="17">
        <v>168935</v>
      </c>
      <c r="C646" s="18" t="s">
        <v>1175</v>
      </c>
      <c r="D646" s="19">
        <v>2</v>
      </c>
      <c r="E646" s="20">
        <v>0</v>
      </c>
      <c r="F646" s="20">
        <v>0</v>
      </c>
      <c r="G646" s="28">
        <v>2</v>
      </c>
      <c r="H646" s="20">
        <v>0</v>
      </c>
      <c r="I646" s="23">
        <v>7.843066743068996</v>
      </c>
      <c r="J646" s="23">
        <v>2.2742493460085971</v>
      </c>
      <c r="K646" s="17" t="s">
        <v>3818</v>
      </c>
      <c r="L646" s="17" t="s">
        <v>3819</v>
      </c>
      <c r="M646" s="29">
        <v>1E-119</v>
      </c>
      <c r="N646" s="24" t="s">
        <v>2294</v>
      </c>
      <c r="O646" s="25" t="s">
        <v>2298</v>
      </c>
      <c r="P646" s="26" t="str">
        <f>HYPERLINK("http://www.ncbi.nlm.nih.gov/entrez/query.fcgi?db=gene&amp;cmd=retrieve&amp;dopt=graphics&amp;list_uids=4117","4117")</f>
        <v>4117</v>
      </c>
      <c r="Q646" s="17" t="s">
        <v>2414</v>
      </c>
      <c r="R646" s="17" t="s">
        <v>3820</v>
      </c>
      <c r="S646" s="29">
        <v>9.9999999999999998E-121</v>
      </c>
    </row>
    <row r="647" spans="1:19" x14ac:dyDescent="0.25">
      <c r="A647" s="16" t="s">
        <v>1176</v>
      </c>
      <c r="B647" s="17">
        <v>165247</v>
      </c>
      <c r="C647" s="18" t="s">
        <v>1177</v>
      </c>
      <c r="D647" s="19">
        <v>2</v>
      </c>
      <c r="E647" s="28">
        <v>2</v>
      </c>
      <c r="F647" s="20">
        <v>0</v>
      </c>
      <c r="G647" s="20">
        <v>0</v>
      </c>
      <c r="H647" s="20">
        <v>0</v>
      </c>
      <c r="I647" s="23"/>
      <c r="J647" s="23"/>
      <c r="K647" s="17" t="s">
        <v>3821</v>
      </c>
      <c r="L647" s="17" t="s">
        <v>3822</v>
      </c>
      <c r="M647" s="29">
        <v>1.0000000000000001E-130</v>
      </c>
      <c r="N647" s="24" t="s">
        <v>2294</v>
      </c>
      <c r="O647" s="25" t="s">
        <v>2298</v>
      </c>
      <c r="P647" s="26" t="str">
        <f>HYPERLINK("http://www.ncbi.nlm.nih.gov/entrez/query.fcgi?db=gene&amp;cmd=retrieve&amp;dopt=graphics&amp;list_uids=10399","10399")</f>
        <v>10399</v>
      </c>
      <c r="Q647" s="17">
        <v>5</v>
      </c>
      <c r="R647" s="17" t="s">
        <v>3823</v>
      </c>
      <c r="S647" s="29">
        <v>1E-125</v>
      </c>
    </row>
    <row r="648" spans="1:19" x14ac:dyDescent="0.25">
      <c r="A648" s="16" t="s">
        <v>1178</v>
      </c>
      <c r="B648" s="17">
        <v>167820</v>
      </c>
      <c r="C648" s="18" t="s">
        <v>1179</v>
      </c>
      <c r="D648" s="19">
        <v>2</v>
      </c>
      <c r="E648" s="28">
        <v>2</v>
      </c>
      <c r="F648" s="20">
        <v>0</v>
      </c>
      <c r="G648" s="20">
        <v>0</v>
      </c>
      <c r="H648" s="20">
        <v>0</v>
      </c>
      <c r="I648" s="23"/>
      <c r="J648" s="23"/>
      <c r="K648" s="17" t="s">
        <v>3824</v>
      </c>
      <c r="L648" s="17" t="s">
        <v>3825</v>
      </c>
      <c r="M648" s="29">
        <v>1.0000000000000001E-133</v>
      </c>
      <c r="N648" s="24" t="s">
        <v>2294</v>
      </c>
      <c r="O648" s="25" t="s">
        <v>2298</v>
      </c>
      <c r="P648" s="26" t="str">
        <f>HYPERLINK("http://www.ncbi.nlm.nih.gov/entrez/query.fcgi?db=gene&amp;cmd=retrieve&amp;dopt=graphics&amp;list_uids=1615","1615")</f>
        <v>1615</v>
      </c>
      <c r="Q648" s="17">
        <v>2</v>
      </c>
      <c r="R648" s="17" t="s">
        <v>3826</v>
      </c>
      <c r="S648" s="29">
        <v>9.9999999999999997E-148</v>
      </c>
    </row>
    <row r="649" spans="1:19" x14ac:dyDescent="0.25">
      <c r="A649" s="16" t="s">
        <v>1180</v>
      </c>
      <c r="B649" s="17">
        <v>161758</v>
      </c>
      <c r="C649" s="18" t="s">
        <v>1181</v>
      </c>
      <c r="D649" s="19">
        <v>2</v>
      </c>
      <c r="E649" s="20">
        <v>0</v>
      </c>
      <c r="F649" s="20">
        <v>1</v>
      </c>
      <c r="G649" s="20">
        <v>1</v>
      </c>
      <c r="H649" s="20">
        <v>0</v>
      </c>
      <c r="I649" s="23"/>
      <c r="J649" s="23"/>
      <c r="K649" s="17" t="s">
        <v>2383</v>
      </c>
      <c r="L649" s="17" t="s">
        <v>2742</v>
      </c>
      <c r="M649" s="29">
        <v>9.9999999999999998E-141</v>
      </c>
      <c r="N649" s="24" t="s">
        <v>2294</v>
      </c>
      <c r="O649" s="25" t="s">
        <v>2294</v>
      </c>
      <c r="P649" s="26" t="str">
        <f>HYPERLINK("http://www.ncbi.nlm.nih.gov/entrez/query.fcgi?db=gene&amp;cmd=retrieve&amp;dopt=graphics&amp;list_uids=56171","56171")</f>
        <v>56171</v>
      </c>
      <c r="Q649" s="17">
        <v>2</v>
      </c>
      <c r="R649" s="17" t="s">
        <v>2385</v>
      </c>
      <c r="S649" s="17"/>
    </row>
    <row r="650" spans="1:19" x14ac:dyDescent="0.25">
      <c r="A650" s="16" t="s">
        <v>1182</v>
      </c>
      <c r="B650" s="17">
        <v>154475</v>
      </c>
      <c r="C650" s="18" t="s">
        <v>1183</v>
      </c>
      <c r="D650" s="19">
        <v>2</v>
      </c>
      <c r="E650" s="28">
        <v>2</v>
      </c>
      <c r="F650" s="20">
        <v>0</v>
      </c>
      <c r="G650" s="20">
        <v>0</v>
      </c>
      <c r="H650" s="20">
        <v>0</v>
      </c>
      <c r="I650" s="23"/>
      <c r="J650" s="23"/>
      <c r="K650" s="17" t="s">
        <v>3827</v>
      </c>
      <c r="L650" s="17" t="s">
        <v>3828</v>
      </c>
      <c r="M650" s="29">
        <v>9.9999999999999994E-158</v>
      </c>
      <c r="N650" s="24" t="s">
        <v>2294</v>
      </c>
      <c r="O650" s="25" t="s">
        <v>2298</v>
      </c>
      <c r="P650" s="26" t="str">
        <f>HYPERLINK("http://www.ncbi.nlm.nih.gov/entrez/query.fcgi?db=gene&amp;cmd=retrieve&amp;dopt=graphics&amp;list_uids=3841","3841")</f>
        <v>3841</v>
      </c>
      <c r="Q650" s="17" t="s">
        <v>2414</v>
      </c>
      <c r="R650" s="17" t="s">
        <v>3597</v>
      </c>
      <c r="S650" s="17">
        <v>0</v>
      </c>
    </row>
    <row r="651" spans="1:19" x14ac:dyDescent="0.25">
      <c r="A651" s="16" t="s">
        <v>1184</v>
      </c>
      <c r="B651" s="17">
        <v>165299</v>
      </c>
      <c r="C651" s="18" t="s">
        <v>1185</v>
      </c>
      <c r="D651" s="19">
        <v>2</v>
      </c>
      <c r="E651" s="28">
        <v>2</v>
      </c>
      <c r="F651" s="20">
        <v>0</v>
      </c>
      <c r="G651" s="20">
        <v>0</v>
      </c>
      <c r="H651" s="20">
        <v>0</v>
      </c>
      <c r="I651" s="23"/>
      <c r="J651" s="23"/>
      <c r="K651" s="17" t="s">
        <v>3829</v>
      </c>
      <c r="L651" s="17" t="s">
        <v>3830</v>
      </c>
      <c r="M651" s="29">
        <v>1E-166</v>
      </c>
      <c r="N651" s="24" t="s">
        <v>2294</v>
      </c>
      <c r="O651" s="25" t="s">
        <v>2298</v>
      </c>
      <c r="P651" s="26" t="str">
        <f>HYPERLINK("http://www.ncbi.nlm.nih.gov/entrez/query.fcgi?db=gene&amp;cmd=retrieve&amp;dopt=graphics&amp;list_uids=5236","5236")</f>
        <v>5236</v>
      </c>
      <c r="Q651" s="17">
        <v>1</v>
      </c>
      <c r="R651" s="17" t="s">
        <v>3261</v>
      </c>
      <c r="S651" s="17">
        <v>0</v>
      </c>
    </row>
    <row r="652" spans="1:19" x14ac:dyDescent="0.25">
      <c r="A652" s="16" t="s">
        <v>1186</v>
      </c>
      <c r="B652" s="17">
        <v>167663</v>
      </c>
      <c r="C652" s="18" t="s">
        <v>1187</v>
      </c>
      <c r="D652" s="19">
        <v>2</v>
      </c>
      <c r="E652" s="28">
        <v>2</v>
      </c>
      <c r="F652" s="20">
        <v>0</v>
      </c>
      <c r="G652" s="20">
        <v>0</v>
      </c>
      <c r="H652" s="20">
        <v>0</v>
      </c>
      <c r="I652" s="23">
        <v>-3.377074055118769</v>
      </c>
      <c r="J652" s="23">
        <v>2.8110474716828251</v>
      </c>
      <c r="K652" s="17" t="s">
        <v>3831</v>
      </c>
      <c r="L652" s="17" t="s">
        <v>3832</v>
      </c>
      <c r="M652" s="17">
        <v>0</v>
      </c>
      <c r="N652" s="24" t="s">
        <v>2294</v>
      </c>
      <c r="O652" s="25" t="s">
        <v>2298</v>
      </c>
      <c r="P652" s="26" t="str">
        <f>HYPERLINK("http://www.ncbi.nlm.nih.gov/entrez/query.fcgi?db=gene&amp;cmd=retrieve&amp;dopt=graphics&amp;list_uids=526","526")</f>
        <v>526</v>
      </c>
      <c r="Q652" s="17">
        <v>8</v>
      </c>
      <c r="R652" s="17" t="s">
        <v>3833</v>
      </c>
      <c r="S652" s="17">
        <v>0</v>
      </c>
    </row>
    <row r="653" spans="1:19" x14ac:dyDescent="0.25">
      <c r="A653" s="16" t="s">
        <v>1188</v>
      </c>
      <c r="B653" s="17">
        <v>161724</v>
      </c>
      <c r="C653" s="18" t="s">
        <v>1189</v>
      </c>
      <c r="D653" s="19">
        <v>2</v>
      </c>
      <c r="E653" s="28">
        <v>2</v>
      </c>
      <c r="F653" s="20">
        <v>0</v>
      </c>
      <c r="G653" s="20">
        <v>0</v>
      </c>
      <c r="H653" s="20">
        <v>0</v>
      </c>
      <c r="I653" s="23"/>
      <c r="J653" s="23"/>
      <c r="K653" s="17" t="s">
        <v>3834</v>
      </c>
      <c r="L653" s="17" t="s">
        <v>3835</v>
      </c>
      <c r="M653" s="17">
        <v>0</v>
      </c>
      <c r="N653" s="24" t="s">
        <v>2294</v>
      </c>
      <c r="O653" s="25" t="s">
        <v>2298</v>
      </c>
      <c r="P653" s="26" t="str">
        <f>HYPERLINK("http://www.ncbi.nlm.nih.gov/entrez/query.fcgi?db=gene&amp;cmd=retrieve&amp;dopt=graphics&amp;list_uids=123283","123283")</f>
        <v>123283</v>
      </c>
      <c r="Q653" s="17">
        <v>15</v>
      </c>
      <c r="R653" s="17" t="s">
        <v>3836</v>
      </c>
      <c r="S653" s="17">
        <v>0</v>
      </c>
    </row>
    <row r="654" spans="1:19" x14ac:dyDescent="0.25">
      <c r="A654" s="16" t="s">
        <v>1190</v>
      </c>
      <c r="B654" s="17">
        <v>169301</v>
      </c>
      <c r="C654" s="18" t="s">
        <v>1191</v>
      </c>
      <c r="D654" s="19">
        <v>2</v>
      </c>
      <c r="E654" s="28">
        <v>2</v>
      </c>
      <c r="F654" s="20">
        <v>0</v>
      </c>
      <c r="G654" s="20">
        <v>0</v>
      </c>
      <c r="H654" s="20">
        <v>0</v>
      </c>
      <c r="I654" s="23"/>
      <c r="J654" s="23"/>
      <c r="K654" s="17" t="s">
        <v>3837</v>
      </c>
      <c r="L654" s="17" t="s">
        <v>3838</v>
      </c>
      <c r="M654" s="17">
        <v>0</v>
      </c>
      <c r="N654" s="24" t="s">
        <v>2294</v>
      </c>
      <c r="O654" s="25" t="s">
        <v>2298</v>
      </c>
      <c r="P654" s="26" t="str">
        <f>HYPERLINK("http://www.ncbi.nlm.nih.gov/entrez/query.fcgi?db=gene&amp;cmd=retrieve&amp;dopt=graphics&amp;list_uids=3320","3320")</f>
        <v>3320</v>
      </c>
      <c r="Q654" s="17">
        <v>14</v>
      </c>
      <c r="R654" s="17" t="s">
        <v>3839</v>
      </c>
      <c r="S654" s="17">
        <v>0</v>
      </c>
    </row>
    <row r="655" spans="1:19" ht="10.5" customHeight="1" x14ac:dyDescent="0.25">
      <c r="B655" s="36"/>
      <c r="C655" s="37"/>
      <c r="K655" s="37"/>
      <c r="L655" s="37"/>
      <c r="N655" s="39"/>
      <c r="P655" s="40"/>
    </row>
  </sheetData>
  <mergeCells count="9">
    <mergeCell ref="S1:S2"/>
    <mergeCell ref="T1:W1"/>
    <mergeCell ref="A2:B2"/>
    <mergeCell ref="A1:C1"/>
    <mergeCell ref="D1:H1"/>
    <mergeCell ref="I1:J1"/>
    <mergeCell ref="K1:N1"/>
    <mergeCell ref="O1:O2"/>
    <mergeCell ref="P1:R1"/>
  </mergeCells>
  <conditionalFormatting sqref="M690:M65536 M179:M220 M224:M249 M251:M271 M275:M362 M364:M420 M426:M507 M518:M654 M2:M126 M128:M135 M138:M177">
    <cfRule type="cellIs" dxfId="3" priority="1" stopIfTrue="1" operator="lessThanOrEqual">
      <formula>0.0000000001</formula>
    </cfRule>
  </conditionalFormatting>
  <conditionalFormatting sqref="O1 N2">
    <cfRule type="cellIs" dxfId="2" priority="2" stopIfTrue="1" operator="equal">
      <formula>1</formula>
    </cfRule>
  </conditionalFormatting>
  <conditionalFormatting sqref="D3:D65536">
    <cfRule type="cellIs" dxfId="1" priority="3" stopIfTrue="1" operator="greaterThanOrEqual">
      <formula>5</formula>
    </cfRule>
    <cfRule type="cellIs" dxfId="0" priority="4" stopIfTrue="1" operator="between">
      <formula>2</formula>
      <formula>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83"/>
  <sheetViews>
    <sheetView workbookViewId="0">
      <selection sqref="A1:XFD1048576"/>
    </sheetView>
  </sheetViews>
  <sheetFormatPr defaultColWidth="12.140625" defaultRowHeight="15" x14ac:dyDescent="0.25"/>
  <cols>
    <col min="1" max="1" width="12.140625" style="17"/>
    <col min="2" max="2" width="8.5703125" style="17" customWidth="1"/>
    <col min="3" max="3" width="6.7109375" style="17" customWidth="1"/>
    <col min="4" max="4" width="6.5703125" style="17" customWidth="1"/>
    <col min="5" max="5" width="9.140625" style="17" customWidth="1"/>
    <col min="6" max="6" width="7.85546875" style="17" customWidth="1"/>
    <col min="258" max="258" width="8.5703125" customWidth="1"/>
    <col min="259" max="259" width="6.7109375" customWidth="1"/>
    <col min="260" max="260" width="6.5703125" customWidth="1"/>
    <col min="261" max="261" width="9.140625" customWidth="1"/>
    <col min="262" max="262" width="7.85546875" customWidth="1"/>
    <col min="514" max="514" width="8.5703125" customWidth="1"/>
    <col min="515" max="515" width="6.7109375" customWidth="1"/>
    <col min="516" max="516" width="6.5703125" customWidth="1"/>
    <col min="517" max="517" width="9.140625" customWidth="1"/>
    <col min="518" max="518" width="7.85546875" customWidth="1"/>
    <col min="770" max="770" width="8.5703125" customWidth="1"/>
    <col min="771" max="771" width="6.7109375" customWidth="1"/>
    <col min="772" max="772" width="6.5703125" customWidth="1"/>
    <col min="773" max="773" width="9.140625" customWidth="1"/>
    <col min="774" max="774" width="7.85546875" customWidth="1"/>
    <col min="1026" max="1026" width="8.5703125" customWidth="1"/>
    <col min="1027" max="1027" width="6.7109375" customWidth="1"/>
    <col min="1028" max="1028" width="6.5703125" customWidth="1"/>
    <col min="1029" max="1029" width="9.140625" customWidth="1"/>
    <col min="1030" max="1030" width="7.85546875" customWidth="1"/>
    <col min="1282" max="1282" width="8.5703125" customWidth="1"/>
    <col min="1283" max="1283" width="6.7109375" customWidth="1"/>
    <col min="1284" max="1284" width="6.5703125" customWidth="1"/>
    <col min="1285" max="1285" width="9.140625" customWidth="1"/>
    <col min="1286" max="1286" width="7.85546875" customWidth="1"/>
    <col min="1538" max="1538" width="8.5703125" customWidth="1"/>
    <col min="1539" max="1539" width="6.7109375" customWidth="1"/>
    <col min="1540" max="1540" width="6.5703125" customWidth="1"/>
    <col min="1541" max="1541" width="9.140625" customWidth="1"/>
    <col min="1542" max="1542" width="7.85546875" customWidth="1"/>
    <col min="1794" max="1794" width="8.5703125" customWidth="1"/>
    <col min="1795" max="1795" width="6.7109375" customWidth="1"/>
    <col min="1796" max="1796" width="6.5703125" customWidth="1"/>
    <col min="1797" max="1797" width="9.140625" customWidth="1"/>
    <col min="1798" max="1798" width="7.85546875" customWidth="1"/>
    <col min="2050" max="2050" width="8.5703125" customWidth="1"/>
    <col min="2051" max="2051" width="6.7109375" customWidth="1"/>
    <col min="2052" max="2052" width="6.5703125" customWidth="1"/>
    <col min="2053" max="2053" width="9.140625" customWidth="1"/>
    <col min="2054" max="2054" width="7.85546875" customWidth="1"/>
    <col min="2306" max="2306" width="8.5703125" customWidth="1"/>
    <col min="2307" max="2307" width="6.7109375" customWidth="1"/>
    <col min="2308" max="2308" width="6.5703125" customWidth="1"/>
    <col min="2309" max="2309" width="9.140625" customWidth="1"/>
    <col min="2310" max="2310" width="7.85546875" customWidth="1"/>
    <col min="2562" max="2562" width="8.5703125" customWidth="1"/>
    <col min="2563" max="2563" width="6.7109375" customWidth="1"/>
    <col min="2564" max="2564" width="6.5703125" customWidth="1"/>
    <col min="2565" max="2565" width="9.140625" customWidth="1"/>
    <col min="2566" max="2566" width="7.85546875" customWidth="1"/>
    <col min="2818" max="2818" width="8.5703125" customWidth="1"/>
    <col min="2819" max="2819" width="6.7109375" customWidth="1"/>
    <col min="2820" max="2820" width="6.5703125" customWidth="1"/>
    <col min="2821" max="2821" width="9.140625" customWidth="1"/>
    <col min="2822" max="2822" width="7.85546875" customWidth="1"/>
    <col min="3074" max="3074" width="8.5703125" customWidth="1"/>
    <col min="3075" max="3075" width="6.7109375" customWidth="1"/>
    <col min="3076" max="3076" width="6.5703125" customWidth="1"/>
    <col min="3077" max="3077" width="9.140625" customWidth="1"/>
    <col min="3078" max="3078" width="7.85546875" customWidth="1"/>
    <col min="3330" max="3330" width="8.5703125" customWidth="1"/>
    <col min="3331" max="3331" width="6.7109375" customWidth="1"/>
    <col min="3332" max="3332" width="6.5703125" customWidth="1"/>
    <col min="3333" max="3333" width="9.140625" customWidth="1"/>
    <col min="3334" max="3334" width="7.85546875" customWidth="1"/>
    <col min="3586" max="3586" width="8.5703125" customWidth="1"/>
    <col min="3587" max="3587" width="6.7109375" customWidth="1"/>
    <col min="3588" max="3588" width="6.5703125" customWidth="1"/>
    <col min="3589" max="3589" width="9.140625" customWidth="1"/>
    <col min="3590" max="3590" width="7.85546875" customWidth="1"/>
    <col min="3842" max="3842" width="8.5703125" customWidth="1"/>
    <col min="3843" max="3843" width="6.7109375" customWidth="1"/>
    <col min="3844" max="3844" width="6.5703125" customWidth="1"/>
    <col min="3845" max="3845" width="9.140625" customWidth="1"/>
    <col min="3846" max="3846" width="7.85546875" customWidth="1"/>
    <col min="4098" max="4098" width="8.5703125" customWidth="1"/>
    <col min="4099" max="4099" width="6.7109375" customWidth="1"/>
    <col min="4100" max="4100" width="6.5703125" customWidth="1"/>
    <col min="4101" max="4101" width="9.140625" customWidth="1"/>
    <col min="4102" max="4102" width="7.85546875" customWidth="1"/>
    <col min="4354" max="4354" width="8.5703125" customWidth="1"/>
    <col min="4355" max="4355" width="6.7109375" customWidth="1"/>
    <col min="4356" max="4356" width="6.5703125" customWidth="1"/>
    <col min="4357" max="4357" width="9.140625" customWidth="1"/>
    <col min="4358" max="4358" width="7.85546875" customWidth="1"/>
    <col min="4610" max="4610" width="8.5703125" customWidth="1"/>
    <col min="4611" max="4611" width="6.7109375" customWidth="1"/>
    <col min="4612" max="4612" width="6.5703125" customWidth="1"/>
    <col min="4613" max="4613" width="9.140625" customWidth="1"/>
    <col min="4614" max="4614" width="7.85546875" customWidth="1"/>
    <col min="4866" max="4866" width="8.5703125" customWidth="1"/>
    <col min="4867" max="4867" width="6.7109375" customWidth="1"/>
    <col min="4868" max="4868" width="6.5703125" customWidth="1"/>
    <col min="4869" max="4869" width="9.140625" customWidth="1"/>
    <col min="4870" max="4870" width="7.85546875" customWidth="1"/>
    <col min="5122" max="5122" width="8.5703125" customWidth="1"/>
    <col min="5123" max="5123" width="6.7109375" customWidth="1"/>
    <col min="5124" max="5124" width="6.5703125" customWidth="1"/>
    <col min="5125" max="5125" width="9.140625" customWidth="1"/>
    <col min="5126" max="5126" width="7.85546875" customWidth="1"/>
    <col min="5378" max="5378" width="8.5703125" customWidth="1"/>
    <col min="5379" max="5379" width="6.7109375" customWidth="1"/>
    <col min="5380" max="5380" width="6.5703125" customWidth="1"/>
    <col min="5381" max="5381" width="9.140625" customWidth="1"/>
    <col min="5382" max="5382" width="7.85546875" customWidth="1"/>
    <col min="5634" max="5634" width="8.5703125" customWidth="1"/>
    <col min="5635" max="5635" width="6.7109375" customWidth="1"/>
    <col min="5636" max="5636" width="6.5703125" customWidth="1"/>
    <col min="5637" max="5637" width="9.140625" customWidth="1"/>
    <col min="5638" max="5638" width="7.85546875" customWidth="1"/>
    <col min="5890" max="5890" width="8.5703125" customWidth="1"/>
    <col min="5891" max="5891" width="6.7109375" customWidth="1"/>
    <col min="5892" max="5892" width="6.5703125" customWidth="1"/>
    <col min="5893" max="5893" width="9.140625" customWidth="1"/>
    <col min="5894" max="5894" width="7.85546875" customWidth="1"/>
    <col min="6146" max="6146" width="8.5703125" customWidth="1"/>
    <col min="6147" max="6147" width="6.7109375" customWidth="1"/>
    <col min="6148" max="6148" width="6.5703125" customWidth="1"/>
    <col min="6149" max="6149" width="9.140625" customWidth="1"/>
    <col min="6150" max="6150" width="7.85546875" customWidth="1"/>
    <col min="6402" max="6402" width="8.5703125" customWidth="1"/>
    <col min="6403" max="6403" width="6.7109375" customWidth="1"/>
    <col min="6404" max="6404" width="6.5703125" customWidth="1"/>
    <col min="6405" max="6405" width="9.140625" customWidth="1"/>
    <col min="6406" max="6406" width="7.85546875" customWidth="1"/>
    <col min="6658" max="6658" width="8.5703125" customWidth="1"/>
    <col min="6659" max="6659" width="6.7109375" customWidth="1"/>
    <col min="6660" max="6660" width="6.5703125" customWidth="1"/>
    <col min="6661" max="6661" width="9.140625" customWidth="1"/>
    <col min="6662" max="6662" width="7.85546875" customWidth="1"/>
    <col min="6914" max="6914" width="8.5703125" customWidth="1"/>
    <col min="6915" max="6915" width="6.7109375" customWidth="1"/>
    <col min="6916" max="6916" width="6.5703125" customWidth="1"/>
    <col min="6917" max="6917" width="9.140625" customWidth="1"/>
    <col min="6918" max="6918" width="7.85546875" customWidth="1"/>
    <col min="7170" max="7170" width="8.5703125" customWidth="1"/>
    <col min="7171" max="7171" width="6.7109375" customWidth="1"/>
    <col min="7172" max="7172" width="6.5703125" customWidth="1"/>
    <col min="7173" max="7173" width="9.140625" customWidth="1"/>
    <col min="7174" max="7174" width="7.85546875" customWidth="1"/>
    <col min="7426" max="7426" width="8.5703125" customWidth="1"/>
    <col min="7427" max="7427" width="6.7109375" customWidth="1"/>
    <col min="7428" max="7428" width="6.5703125" customWidth="1"/>
    <col min="7429" max="7429" width="9.140625" customWidth="1"/>
    <col min="7430" max="7430" width="7.85546875" customWidth="1"/>
    <col min="7682" max="7682" width="8.5703125" customWidth="1"/>
    <col min="7683" max="7683" width="6.7109375" customWidth="1"/>
    <col min="7684" max="7684" width="6.5703125" customWidth="1"/>
    <col min="7685" max="7685" width="9.140625" customWidth="1"/>
    <col min="7686" max="7686" width="7.85546875" customWidth="1"/>
    <col min="7938" max="7938" width="8.5703125" customWidth="1"/>
    <col min="7939" max="7939" width="6.7109375" customWidth="1"/>
    <col min="7940" max="7940" width="6.5703125" customWidth="1"/>
    <col min="7941" max="7941" width="9.140625" customWidth="1"/>
    <col min="7942" max="7942" width="7.85546875" customWidth="1"/>
    <col min="8194" max="8194" width="8.5703125" customWidth="1"/>
    <col min="8195" max="8195" width="6.7109375" customWidth="1"/>
    <col min="8196" max="8196" width="6.5703125" customWidth="1"/>
    <col min="8197" max="8197" width="9.140625" customWidth="1"/>
    <col min="8198" max="8198" width="7.85546875" customWidth="1"/>
    <col min="8450" max="8450" width="8.5703125" customWidth="1"/>
    <col min="8451" max="8451" width="6.7109375" customWidth="1"/>
    <col min="8452" max="8452" width="6.5703125" customWidth="1"/>
    <col min="8453" max="8453" width="9.140625" customWidth="1"/>
    <col min="8454" max="8454" width="7.85546875" customWidth="1"/>
    <col min="8706" max="8706" width="8.5703125" customWidth="1"/>
    <col min="8707" max="8707" width="6.7109375" customWidth="1"/>
    <col min="8708" max="8708" width="6.5703125" customWidth="1"/>
    <col min="8709" max="8709" width="9.140625" customWidth="1"/>
    <col min="8710" max="8710" width="7.85546875" customWidth="1"/>
    <col min="8962" max="8962" width="8.5703125" customWidth="1"/>
    <col min="8963" max="8963" width="6.7109375" customWidth="1"/>
    <col min="8964" max="8964" width="6.5703125" customWidth="1"/>
    <col min="8965" max="8965" width="9.140625" customWidth="1"/>
    <col min="8966" max="8966" width="7.85546875" customWidth="1"/>
    <col min="9218" max="9218" width="8.5703125" customWidth="1"/>
    <col min="9219" max="9219" width="6.7109375" customWidth="1"/>
    <col min="9220" max="9220" width="6.5703125" customWidth="1"/>
    <col min="9221" max="9221" width="9.140625" customWidth="1"/>
    <col min="9222" max="9222" width="7.85546875" customWidth="1"/>
    <col min="9474" max="9474" width="8.5703125" customWidth="1"/>
    <col min="9475" max="9475" width="6.7109375" customWidth="1"/>
    <col min="9476" max="9476" width="6.5703125" customWidth="1"/>
    <col min="9477" max="9477" width="9.140625" customWidth="1"/>
    <col min="9478" max="9478" width="7.85546875" customWidth="1"/>
    <col min="9730" max="9730" width="8.5703125" customWidth="1"/>
    <col min="9731" max="9731" width="6.7109375" customWidth="1"/>
    <col min="9732" max="9732" width="6.5703125" customWidth="1"/>
    <col min="9733" max="9733" width="9.140625" customWidth="1"/>
    <col min="9734" max="9734" width="7.85546875" customWidth="1"/>
    <col min="9986" max="9986" width="8.5703125" customWidth="1"/>
    <col min="9987" max="9987" width="6.7109375" customWidth="1"/>
    <col min="9988" max="9988" width="6.5703125" customWidth="1"/>
    <col min="9989" max="9989" width="9.140625" customWidth="1"/>
    <col min="9990" max="9990" width="7.85546875" customWidth="1"/>
    <col min="10242" max="10242" width="8.5703125" customWidth="1"/>
    <col min="10243" max="10243" width="6.7109375" customWidth="1"/>
    <col min="10244" max="10244" width="6.5703125" customWidth="1"/>
    <col min="10245" max="10245" width="9.140625" customWidth="1"/>
    <col min="10246" max="10246" width="7.85546875" customWidth="1"/>
    <col min="10498" max="10498" width="8.5703125" customWidth="1"/>
    <col min="10499" max="10499" width="6.7109375" customWidth="1"/>
    <col min="10500" max="10500" width="6.5703125" customWidth="1"/>
    <col min="10501" max="10501" width="9.140625" customWidth="1"/>
    <col min="10502" max="10502" width="7.85546875" customWidth="1"/>
    <col min="10754" max="10754" width="8.5703125" customWidth="1"/>
    <col min="10755" max="10755" width="6.7109375" customWidth="1"/>
    <col min="10756" max="10756" width="6.5703125" customWidth="1"/>
    <col min="10757" max="10757" width="9.140625" customWidth="1"/>
    <col min="10758" max="10758" width="7.85546875" customWidth="1"/>
    <col min="11010" max="11010" width="8.5703125" customWidth="1"/>
    <col min="11011" max="11011" width="6.7109375" customWidth="1"/>
    <col min="11012" max="11012" width="6.5703125" customWidth="1"/>
    <col min="11013" max="11013" width="9.140625" customWidth="1"/>
    <col min="11014" max="11014" width="7.85546875" customWidth="1"/>
    <col min="11266" max="11266" width="8.5703125" customWidth="1"/>
    <col min="11267" max="11267" width="6.7109375" customWidth="1"/>
    <col min="11268" max="11268" width="6.5703125" customWidth="1"/>
    <col min="11269" max="11269" width="9.140625" customWidth="1"/>
    <col min="11270" max="11270" width="7.85546875" customWidth="1"/>
    <col min="11522" max="11522" width="8.5703125" customWidth="1"/>
    <col min="11523" max="11523" width="6.7109375" customWidth="1"/>
    <col min="11524" max="11524" width="6.5703125" customWidth="1"/>
    <col min="11525" max="11525" width="9.140625" customWidth="1"/>
    <col min="11526" max="11526" width="7.85546875" customWidth="1"/>
    <col min="11778" max="11778" width="8.5703125" customWidth="1"/>
    <col min="11779" max="11779" width="6.7109375" customWidth="1"/>
    <col min="11780" max="11780" width="6.5703125" customWidth="1"/>
    <col min="11781" max="11781" width="9.140625" customWidth="1"/>
    <col min="11782" max="11782" width="7.85546875" customWidth="1"/>
    <col min="12034" max="12034" width="8.5703125" customWidth="1"/>
    <col min="12035" max="12035" width="6.7109375" customWidth="1"/>
    <col min="12036" max="12036" width="6.5703125" customWidth="1"/>
    <col min="12037" max="12037" width="9.140625" customWidth="1"/>
    <col min="12038" max="12038" width="7.85546875" customWidth="1"/>
    <col min="12290" max="12290" width="8.5703125" customWidth="1"/>
    <col min="12291" max="12291" width="6.7109375" customWidth="1"/>
    <col min="12292" max="12292" width="6.5703125" customWidth="1"/>
    <col min="12293" max="12293" width="9.140625" customWidth="1"/>
    <col min="12294" max="12294" width="7.85546875" customWidth="1"/>
    <col min="12546" max="12546" width="8.5703125" customWidth="1"/>
    <col min="12547" max="12547" width="6.7109375" customWidth="1"/>
    <col min="12548" max="12548" width="6.5703125" customWidth="1"/>
    <col min="12549" max="12549" width="9.140625" customWidth="1"/>
    <col min="12550" max="12550" width="7.85546875" customWidth="1"/>
    <col min="12802" max="12802" width="8.5703125" customWidth="1"/>
    <col min="12803" max="12803" width="6.7109375" customWidth="1"/>
    <col min="12804" max="12804" width="6.5703125" customWidth="1"/>
    <col min="12805" max="12805" width="9.140625" customWidth="1"/>
    <col min="12806" max="12806" width="7.85546875" customWidth="1"/>
    <col min="13058" max="13058" width="8.5703125" customWidth="1"/>
    <col min="13059" max="13059" width="6.7109375" customWidth="1"/>
    <col min="13060" max="13060" width="6.5703125" customWidth="1"/>
    <col min="13061" max="13061" width="9.140625" customWidth="1"/>
    <col min="13062" max="13062" width="7.85546875" customWidth="1"/>
    <col min="13314" max="13314" width="8.5703125" customWidth="1"/>
    <col min="13315" max="13315" width="6.7109375" customWidth="1"/>
    <col min="13316" max="13316" width="6.5703125" customWidth="1"/>
    <col min="13317" max="13317" width="9.140625" customWidth="1"/>
    <col min="13318" max="13318" width="7.85546875" customWidth="1"/>
    <col min="13570" max="13570" width="8.5703125" customWidth="1"/>
    <col min="13571" max="13571" width="6.7109375" customWidth="1"/>
    <col min="13572" max="13572" width="6.5703125" customWidth="1"/>
    <col min="13573" max="13573" width="9.140625" customWidth="1"/>
    <col min="13574" max="13574" width="7.85546875" customWidth="1"/>
    <col min="13826" max="13826" width="8.5703125" customWidth="1"/>
    <col min="13827" max="13827" width="6.7109375" customWidth="1"/>
    <col min="13828" max="13828" width="6.5703125" customWidth="1"/>
    <col min="13829" max="13829" width="9.140625" customWidth="1"/>
    <col min="13830" max="13830" width="7.85546875" customWidth="1"/>
    <col min="14082" max="14082" width="8.5703125" customWidth="1"/>
    <col min="14083" max="14083" width="6.7109375" customWidth="1"/>
    <col min="14084" max="14084" width="6.5703125" customWidth="1"/>
    <col min="14085" max="14085" width="9.140625" customWidth="1"/>
    <col min="14086" max="14086" width="7.85546875" customWidth="1"/>
    <col min="14338" max="14338" width="8.5703125" customWidth="1"/>
    <col min="14339" max="14339" width="6.7109375" customWidth="1"/>
    <col min="14340" max="14340" width="6.5703125" customWidth="1"/>
    <col min="14341" max="14341" width="9.140625" customWidth="1"/>
    <col min="14342" max="14342" width="7.85546875" customWidth="1"/>
    <col min="14594" max="14594" width="8.5703125" customWidth="1"/>
    <col min="14595" max="14595" width="6.7109375" customWidth="1"/>
    <col min="14596" max="14596" width="6.5703125" customWidth="1"/>
    <col min="14597" max="14597" width="9.140625" customWidth="1"/>
    <col min="14598" max="14598" width="7.85546875" customWidth="1"/>
    <col min="14850" max="14850" width="8.5703125" customWidth="1"/>
    <col min="14851" max="14851" width="6.7109375" customWidth="1"/>
    <col min="14852" max="14852" width="6.5703125" customWidth="1"/>
    <col min="14853" max="14853" width="9.140625" customWidth="1"/>
    <col min="14854" max="14854" width="7.85546875" customWidth="1"/>
    <col min="15106" max="15106" width="8.5703125" customWidth="1"/>
    <col min="15107" max="15107" width="6.7109375" customWidth="1"/>
    <col min="15108" max="15108" width="6.5703125" customWidth="1"/>
    <col min="15109" max="15109" width="9.140625" customWidth="1"/>
    <col min="15110" max="15110" width="7.85546875" customWidth="1"/>
    <col min="15362" max="15362" width="8.5703125" customWidth="1"/>
    <col min="15363" max="15363" width="6.7109375" customWidth="1"/>
    <col min="15364" max="15364" width="6.5703125" customWidth="1"/>
    <col min="15365" max="15365" width="9.140625" customWidth="1"/>
    <col min="15366" max="15366" width="7.85546875" customWidth="1"/>
    <col min="15618" max="15618" width="8.5703125" customWidth="1"/>
    <col min="15619" max="15619" width="6.7109375" customWidth="1"/>
    <col min="15620" max="15620" width="6.5703125" customWidth="1"/>
    <col min="15621" max="15621" width="9.140625" customWidth="1"/>
    <col min="15622" max="15622" width="7.85546875" customWidth="1"/>
    <col min="15874" max="15874" width="8.5703125" customWidth="1"/>
    <col min="15875" max="15875" width="6.7109375" customWidth="1"/>
    <col min="15876" max="15876" width="6.5703125" customWidth="1"/>
    <col min="15877" max="15877" width="9.140625" customWidth="1"/>
    <col min="15878" max="15878" width="7.85546875" customWidth="1"/>
    <col min="16130" max="16130" width="8.5703125" customWidth="1"/>
    <col min="16131" max="16131" width="6.7109375" customWidth="1"/>
    <col min="16132" max="16132" width="6.5703125" customWidth="1"/>
    <col min="16133" max="16133" width="9.140625" customWidth="1"/>
    <col min="16134" max="16134" width="7.85546875" customWidth="1"/>
  </cols>
  <sheetData>
    <row r="1" spans="1:6" ht="12.95" customHeight="1" x14ac:dyDescent="0.25">
      <c r="A1" s="43" t="s">
        <v>2278</v>
      </c>
      <c r="B1" s="43" t="s">
        <v>3</v>
      </c>
      <c r="C1" s="43" t="s">
        <v>1746</v>
      </c>
      <c r="D1" s="43" t="s">
        <v>2281</v>
      </c>
      <c r="E1" s="43" t="s">
        <v>2282</v>
      </c>
      <c r="F1" s="43" t="s">
        <v>2280</v>
      </c>
    </row>
    <row r="2" spans="1:6" ht="12.95" customHeight="1" x14ac:dyDescent="0.25">
      <c r="A2" s="44" t="s">
        <v>1533</v>
      </c>
      <c r="B2" s="45">
        <v>0</v>
      </c>
      <c r="C2" s="45">
        <v>1</v>
      </c>
      <c r="D2" s="45">
        <v>1</v>
      </c>
      <c r="E2" s="45">
        <v>1</v>
      </c>
      <c r="F2" s="45">
        <v>1</v>
      </c>
    </row>
    <row r="3" spans="1:6" ht="12.95" customHeight="1" x14ac:dyDescent="0.25">
      <c r="A3" s="44" t="s">
        <v>1388</v>
      </c>
      <c r="B3" s="45">
        <v>1</v>
      </c>
      <c r="C3" s="45">
        <v>0</v>
      </c>
      <c r="D3" s="45">
        <v>0</v>
      </c>
      <c r="E3" s="45">
        <v>0</v>
      </c>
      <c r="F3" s="45">
        <v>1</v>
      </c>
    </row>
    <row r="4" spans="1:6" ht="12.95" customHeight="1" x14ac:dyDescent="0.25">
      <c r="A4" s="44" t="s">
        <v>1347</v>
      </c>
      <c r="B4" s="45">
        <v>0</v>
      </c>
      <c r="C4" s="45">
        <v>0</v>
      </c>
      <c r="D4" s="45">
        <v>1</v>
      </c>
      <c r="E4" s="45">
        <v>0</v>
      </c>
      <c r="F4" s="45">
        <v>1</v>
      </c>
    </row>
    <row r="5" spans="1:6" ht="12.95" customHeight="1" x14ac:dyDescent="0.25">
      <c r="A5" s="44" t="s">
        <v>1482</v>
      </c>
      <c r="B5" s="45">
        <v>1</v>
      </c>
      <c r="C5" s="45">
        <v>0</v>
      </c>
      <c r="D5" s="45">
        <v>0</v>
      </c>
      <c r="E5" s="45">
        <v>0</v>
      </c>
      <c r="F5" s="45">
        <v>1</v>
      </c>
    </row>
    <row r="6" spans="1:6" ht="12.95" customHeight="1" x14ac:dyDescent="0.25">
      <c r="A6" s="44" t="s">
        <v>1640</v>
      </c>
      <c r="B6" s="45">
        <v>0</v>
      </c>
      <c r="C6" s="45">
        <v>0</v>
      </c>
      <c r="D6" s="45">
        <v>1</v>
      </c>
      <c r="E6" s="45">
        <v>0</v>
      </c>
      <c r="F6" s="45">
        <v>1</v>
      </c>
    </row>
    <row r="7" spans="1:6" ht="12.95" customHeight="1" x14ac:dyDescent="0.25">
      <c r="A7" s="44" t="s">
        <v>1259</v>
      </c>
      <c r="B7" s="45">
        <v>0</v>
      </c>
      <c r="C7" s="45">
        <v>0</v>
      </c>
      <c r="D7" s="45">
        <v>1</v>
      </c>
      <c r="E7" s="45">
        <v>0</v>
      </c>
      <c r="F7" s="45">
        <v>1</v>
      </c>
    </row>
    <row r="8" spans="1:6" ht="12.95" customHeight="1" x14ac:dyDescent="0.25">
      <c r="A8" s="44" t="s">
        <v>1609</v>
      </c>
      <c r="B8" s="45">
        <v>0</v>
      </c>
      <c r="C8" s="45">
        <v>0</v>
      </c>
      <c r="D8" s="45">
        <v>0</v>
      </c>
      <c r="E8" s="45">
        <v>1</v>
      </c>
      <c r="F8" s="45">
        <v>1</v>
      </c>
    </row>
    <row r="9" spans="1:6" ht="12.95" customHeight="1" x14ac:dyDescent="0.25">
      <c r="A9" s="44" t="s">
        <v>1692</v>
      </c>
      <c r="B9" s="45">
        <v>0</v>
      </c>
      <c r="C9" s="45">
        <v>0</v>
      </c>
      <c r="D9" s="45">
        <v>1</v>
      </c>
      <c r="E9" s="45">
        <v>0</v>
      </c>
      <c r="F9" s="45">
        <v>1</v>
      </c>
    </row>
    <row r="10" spans="1:6" ht="12.95" customHeight="1" x14ac:dyDescent="0.25">
      <c r="A10" s="44" t="s">
        <v>1321</v>
      </c>
      <c r="B10" s="45">
        <v>1</v>
      </c>
      <c r="C10" s="45">
        <v>0</v>
      </c>
      <c r="D10" s="45">
        <v>0</v>
      </c>
      <c r="E10" s="45">
        <v>0</v>
      </c>
      <c r="F10" s="45">
        <v>1</v>
      </c>
    </row>
    <row r="11" spans="1:6" ht="12.95" customHeight="1" x14ac:dyDescent="0.25">
      <c r="A11" s="44" t="s">
        <v>1507</v>
      </c>
      <c r="B11" s="45">
        <v>1</v>
      </c>
      <c r="C11" s="45">
        <v>0</v>
      </c>
      <c r="D11" s="45">
        <v>0</v>
      </c>
      <c r="E11" s="45">
        <v>0</v>
      </c>
      <c r="F11" s="45">
        <v>1</v>
      </c>
    </row>
    <row r="12" spans="1:6" ht="12.95" customHeight="1" x14ac:dyDescent="0.25">
      <c r="A12" s="44" t="s">
        <v>1279</v>
      </c>
      <c r="B12" s="45">
        <v>1</v>
      </c>
      <c r="C12" s="45">
        <v>0</v>
      </c>
      <c r="D12" s="45">
        <v>0</v>
      </c>
      <c r="E12" s="45">
        <v>0</v>
      </c>
      <c r="F12" s="45">
        <v>1</v>
      </c>
    </row>
    <row r="13" spans="1:6" ht="12.95" customHeight="1" x14ac:dyDescent="0.25">
      <c r="A13" s="44" t="s">
        <v>1383</v>
      </c>
      <c r="B13" s="45">
        <v>1</v>
      </c>
      <c r="C13" s="45">
        <v>0</v>
      </c>
      <c r="D13" s="45">
        <v>0</v>
      </c>
      <c r="E13" s="45">
        <v>0</v>
      </c>
      <c r="F13" s="45">
        <v>1</v>
      </c>
    </row>
    <row r="14" spans="1:6" ht="12.95" customHeight="1" x14ac:dyDescent="0.25">
      <c r="A14" s="44" t="s">
        <v>1311</v>
      </c>
      <c r="B14" s="45">
        <v>1</v>
      </c>
      <c r="C14" s="45">
        <v>0</v>
      </c>
      <c r="D14" s="45">
        <v>0</v>
      </c>
      <c r="E14" s="45">
        <v>0</v>
      </c>
      <c r="F14" s="45">
        <v>1</v>
      </c>
    </row>
    <row r="15" spans="1:6" ht="12.95" customHeight="1" x14ac:dyDescent="0.25">
      <c r="A15" s="44" t="s">
        <v>1499</v>
      </c>
      <c r="B15" s="45">
        <v>1</v>
      </c>
      <c r="C15" s="45">
        <v>0</v>
      </c>
      <c r="D15" s="45">
        <v>0</v>
      </c>
      <c r="E15" s="45">
        <v>0</v>
      </c>
      <c r="F15" s="45">
        <v>1</v>
      </c>
    </row>
    <row r="16" spans="1:6" ht="12.95" customHeight="1" x14ac:dyDescent="0.25">
      <c r="A16" s="44" t="s">
        <v>1738</v>
      </c>
      <c r="B16" s="45">
        <v>1</v>
      </c>
      <c r="C16" s="45">
        <v>1</v>
      </c>
      <c r="D16" s="45">
        <v>0</v>
      </c>
      <c r="E16" s="45">
        <v>0</v>
      </c>
      <c r="F16" s="45">
        <v>1</v>
      </c>
    </row>
    <row r="17" spans="1:6" ht="12.95" customHeight="1" x14ac:dyDescent="0.25">
      <c r="A17" s="44" t="s">
        <v>1551</v>
      </c>
      <c r="B17" s="45">
        <v>0</v>
      </c>
      <c r="C17" s="45">
        <v>0</v>
      </c>
      <c r="D17" s="45">
        <v>1</v>
      </c>
      <c r="E17" s="45">
        <v>0</v>
      </c>
      <c r="F17" s="45">
        <v>1</v>
      </c>
    </row>
    <row r="18" spans="1:6" ht="12.95" customHeight="1" x14ac:dyDescent="0.25">
      <c r="A18" s="44" t="s">
        <v>1255</v>
      </c>
      <c r="B18" s="45">
        <v>0</v>
      </c>
      <c r="C18" s="45">
        <v>0</v>
      </c>
      <c r="D18" s="45">
        <v>1</v>
      </c>
      <c r="E18" s="45">
        <v>0</v>
      </c>
      <c r="F18" s="45">
        <v>1</v>
      </c>
    </row>
    <row r="19" spans="1:6" ht="12.95" customHeight="1" x14ac:dyDescent="0.25">
      <c r="A19" s="44" t="s">
        <v>1343</v>
      </c>
      <c r="B19" s="45">
        <v>0</v>
      </c>
      <c r="C19" s="45">
        <v>1</v>
      </c>
      <c r="D19" s="45">
        <v>0</v>
      </c>
      <c r="E19" s="45">
        <v>0</v>
      </c>
      <c r="F19" s="45">
        <v>1</v>
      </c>
    </row>
    <row r="20" spans="1:6" ht="12.95" customHeight="1" x14ac:dyDescent="0.25">
      <c r="A20" s="44" t="s">
        <v>1368</v>
      </c>
      <c r="B20" s="45">
        <v>1</v>
      </c>
      <c r="C20" s="45">
        <v>0</v>
      </c>
      <c r="D20" s="45">
        <v>0</v>
      </c>
      <c r="E20" s="45">
        <v>0</v>
      </c>
      <c r="F20" s="45">
        <v>1</v>
      </c>
    </row>
    <row r="21" spans="1:6" ht="12.95" customHeight="1" x14ac:dyDescent="0.25">
      <c r="A21" s="44" t="s">
        <v>1625</v>
      </c>
      <c r="B21" s="45">
        <v>0</v>
      </c>
      <c r="C21" s="45">
        <v>1</v>
      </c>
      <c r="D21" s="45">
        <v>1</v>
      </c>
      <c r="E21" s="45">
        <v>0</v>
      </c>
      <c r="F21" s="45">
        <v>1</v>
      </c>
    </row>
    <row r="22" spans="1:6" ht="12.95" customHeight="1" x14ac:dyDescent="0.25">
      <c r="A22" s="44" t="s">
        <v>1714</v>
      </c>
      <c r="B22" s="45">
        <v>1</v>
      </c>
      <c r="C22" s="45">
        <v>0</v>
      </c>
      <c r="D22" s="45">
        <v>0</v>
      </c>
      <c r="E22" s="45">
        <v>0</v>
      </c>
      <c r="F22" s="45">
        <v>1</v>
      </c>
    </row>
    <row r="23" spans="1:6" ht="12.95" customHeight="1" x14ac:dyDescent="0.25">
      <c r="A23" s="44" t="s">
        <v>1331</v>
      </c>
      <c r="B23" s="45">
        <v>0</v>
      </c>
      <c r="C23" s="45">
        <v>0</v>
      </c>
      <c r="D23" s="45">
        <v>0</v>
      </c>
      <c r="E23" s="45">
        <v>1</v>
      </c>
      <c r="F23" s="45">
        <v>1</v>
      </c>
    </row>
    <row r="24" spans="1:6" ht="12.95" customHeight="1" x14ac:dyDescent="0.25">
      <c r="A24" s="44" t="s">
        <v>1514</v>
      </c>
      <c r="B24" s="45">
        <v>0</v>
      </c>
      <c r="C24" s="45">
        <v>0</v>
      </c>
      <c r="D24" s="45">
        <v>0</v>
      </c>
      <c r="E24" s="45">
        <v>1</v>
      </c>
      <c r="F24" s="45">
        <v>1</v>
      </c>
    </row>
    <row r="25" spans="1:6" ht="12.95" customHeight="1" x14ac:dyDescent="0.25">
      <c r="A25" s="44" t="s">
        <v>1596</v>
      </c>
      <c r="B25" s="45">
        <v>0</v>
      </c>
      <c r="C25" s="45">
        <v>1</v>
      </c>
      <c r="D25" s="45">
        <v>0</v>
      </c>
      <c r="E25" s="45">
        <v>0</v>
      </c>
      <c r="F25" s="45">
        <v>1</v>
      </c>
    </row>
    <row r="26" spans="1:6" ht="12.95" customHeight="1" x14ac:dyDescent="0.25">
      <c r="A26" s="44" t="s">
        <v>1677</v>
      </c>
      <c r="B26" s="45">
        <v>1</v>
      </c>
      <c r="C26" s="45">
        <v>0</v>
      </c>
      <c r="D26" s="45">
        <v>1</v>
      </c>
      <c r="E26" s="45">
        <v>1</v>
      </c>
      <c r="F26" s="45">
        <v>1</v>
      </c>
    </row>
    <row r="27" spans="1:6" ht="12.95" customHeight="1" x14ac:dyDescent="0.25">
      <c r="A27" s="44" t="s">
        <v>1604</v>
      </c>
      <c r="B27" s="45">
        <v>0</v>
      </c>
      <c r="C27" s="45">
        <v>0</v>
      </c>
      <c r="D27" s="45">
        <v>1</v>
      </c>
      <c r="E27" s="45">
        <v>0</v>
      </c>
      <c r="F27" s="45">
        <v>1</v>
      </c>
    </row>
    <row r="28" spans="1:6" ht="12.95" customHeight="1" x14ac:dyDescent="0.25">
      <c r="A28" s="44" t="s">
        <v>1292</v>
      </c>
      <c r="B28" s="45">
        <v>1</v>
      </c>
      <c r="C28" s="45">
        <v>0</v>
      </c>
      <c r="D28" s="45">
        <v>0</v>
      </c>
      <c r="E28" s="45">
        <v>0</v>
      </c>
      <c r="F28" s="45">
        <v>1</v>
      </c>
    </row>
    <row r="29" spans="1:6" ht="12.95" customHeight="1" x14ac:dyDescent="0.25">
      <c r="A29" s="44" t="s">
        <v>1393</v>
      </c>
      <c r="B29" s="45">
        <v>1</v>
      </c>
      <c r="C29" s="45">
        <v>0</v>
      </c>
      <c r="D29" s="45">
        <v>0</v>
      </c>
      <c r="E29" s="45">
        <v>0</v>
      </c>
      <c r="F29" s="45">
        <v>1</v>
      </c>
    </row>
    <row r="30" spans="1:6" ht="12.95" customHeight="1" x14ac:dyDescent="0.25">
      <c r="A30" s="44" t="s">
        <v>1487</v>
      </c>
      <c r="B30" s="45">
        <v>1</v>
      </c>
      <c r="C30" s="45">
        <v>0</v>
      </c>
      <c r="D30" s="45">
        <v>0</v>
      </c>
      <c r="E30" s="45">
        <v>0</v>
      </c>
      <c r="F30" s="45">
        <v>1</v>
      </c>
    </row>
    <row r="31" spans="1:6" ht="12.95" customHeight="1" x14ac:dyDescent="0.25">
      <c r="A31" s="44" t="s">
        <v>1685</v>
      </c>
      <c r="B31" s="45">
        <v>0</v>
      </c>
      <c r="C31" s="45">
        <v>0</v>
      </c>
      <c r="D31" s="45">
        <v>1</v>
      </c>
      <c r="E31" s="45">
        <v>0</v>
      </c>
      <c r="F31" s="45">
        <v>1</v>
      </c>
    </row>
    <row r="32" spans="1:6" ht="12.95" customHeight="1" x14ac:dyDescent="0.25">
      <c r="A32" s="44" t="s">
        <v>1409</v>
      </c>
      <c r="B32" s="45">
        <v>1</v>
      </c>
      <c r="C32" s="45">
        <v>0</v>
      </c>
      <c r="D32" s="45">
        <v>0</v>
      </c>
      <c r="E32" s="45">
        <v>0</v>
      </c>
      <c r="F32" s="45">
        <v>1</v>
      </c>
    </row>
    <row r="33" spans="1:6" ht="12.95" customHeight="1" x14ac:dyDescent="0.25">
      <c r="A33" s="44" t="s">
        <v>1492</v>
      </c>
      <c r="B33" s="45">
        <v>0</v>
      </c>
      <c r="C33" s="45">
        <v>1</v>
      </c>
      <c r="D33" s="45">
        <v>0</v>
      </c>
      <c r="E33" s="45">
        <v>0</v>
      </c>
      <c r="F33" s="45">
        <v>1</v>
      </c>
    </row>
    <row r="34" spans="1:6" ht="12.95" customHeight="1" x14ac:dyDescent="0.25">
      <c r="A34" s="44" t="s">
        <v>1653</v>
      </c>
      <c r="B34" s="45">
        <v>0</v>
      </c>
      <c r="C34" s="45">
        <v>1</v>
      </c>
      <c r="D34" s="45">
        <v>0</v>
      </c>
      <c r="E34" s="45">
        <v>0</v>
      </c>
      <c r="F34" s="45">
        <v>1</v>
      </c>
    </row>
    <row r="35" spans="1:6" ht="12.95" customHeight="1" x14ac:dyDescent="0.25">
      <c r="A35" s="44" t="s">
        <v>1734</v>
      </c>
      <c r="B35" s="45">
        <v>0</v>
      </c>
      <c r="C35" s="45">
        <v>1</v>
      </c>
      <c r="D35" s="45">
        <v>0</v>
      </c>
      <c r="E35" s="45">
        <v>0</v>
      </c>
      <c r="F35" s="45">
        <v>1</v>
      </c>
    </row>
    <row r="36" spans="1:6" ht="12.95" customHeight="1" x14ac:dyDescent="0.25">
      <c r="A36" s="44" t="s">
        <v>1360</v>
      </c>
      <c r="B36" s="45">
        <v>0</v>
      </c>
      <c r="C36" s="45">
        <v>0</v>
      </c>
      <c r="D36" s="45">
        <v>1</v>
      </c>
      <c r="E36" s="45">
        <v>0</v>
      </c>
      <c r="F36" s="45">
        <v>1</v>
      </c>
    </row>
    <row r="37" spans="1:6" ht="12.95" customHeight="1" x14ac:dyDescent="0.25">
      <c r="A37" s="44" t="s">
        <v>1465</v>
      </c>
      <c r="B37" s="45">
        <v>0</v>
      </c>
      <c r="C37" s="45">
        <v>1</v>
      </c>
      <c r="D37" s="45">
        <v>1</v>
      </c>
      <c r="E37" s="45">
        <v>0</v>
      </c>
      <c r="F37" s="45">
        <v>1</v>
      </c>
    </row>
    <row r="38" spans="1:6" ht="12.95" customHeight="1" x14ac:dyDescent="0.25">
      <c r="A38" s="44" t="s">
        <v>1537</v>
      </c>
      <c r="B38" s="45">
        <v>1</v>
      </c>
      <c r="C38" s="45">
        <v>0</v>
      </c>
      <c r="D38" s="45">
        <v>0</v>
      </c>
      <c r="E38" s="45">
        <v>0</v>
      </c>
      <c r="F38" s="45">
        <v>1</v>
      </c>
    </row>
    <row r="39" spans="1:6" ht="12.95" customHeight="1" x14ac:dyDescent="0.25">
      <c r="A39" s="44" t="s">
        <v>1617</v>
      </c>
      <c r="B39" s="45">
        <v>1</v>
      </c>
      <c r="C39" s="45">
        <v>0</v>
      </c>
      <c r="D39" s="45">
        <v>0</v>
      </c>
      <c r="E39" s="45">
        <v>1</v>
      </c>
      <c r="F39" s="45">
        <v>1</v>
      </c>
    </row>
    <row r="40" spans="1:6" ht="12.95" customHeight="1" x14ac:dyDescent="0.25">
      <c r="A40" s="44" t="s">
        <v>1705</v>
      </c>
      <c r="B40" s="45">
        <v>1</v>
      </c>
      <c r="C40" s="45">
        <v>0</v>
      </c>
      <c r="D40" s="45">
        <v>0</v>
      </c>
      <c r="E40" s="45">
        <v>0</v>
      </c>
      <c r="F40" s="45">
        <v>1</v>
      </c>
    </row>
    <row r="41" spans="1:6" ht="12.95" customHeight="1" x14ac:dyDescent="0.25">
      <c r="A41" s="44" t="s">
        <v>1244</v>
      </c>
      <c r="B41" s="45">
        <v>0</v>
      </c>
      <c r="C41" s="45">
        <v>0</v>
      </c>
      <c r="D41" s="45">
        <v>0</v>
      </c>
      <c r="E41" s="45">
        <v>1</v>
      </c>
      <c r="F41" s="45">
        <v>1</v>
      </c>
    </row>
    <row r="42" spans="1:6" ht="12.95" customHeight="1" x14ac:dyDescent="0.25">
      <c r="A42" s="44" t="s">
        <v>1326</v>
      </c>
      <c r="B42" s="45">
        <v>0</v>
      </c>
      <c r="C42" s="45">
        <v>0</v>
      </c>
      <c r="D42" s="45">
        <v>0</v>
      </c>
      <c r="E42" s="45">
        <v>1</v>
      </c>
      <c r="F42" s="45">
        <v>1</v>
      </c>
    </row>
    <row r="43" spans="1:6" ht="12.95" customHeight="1" x14ac:dyDescent="0.25">
      <c r="A43" s="44" t="s">
        <v>1512</v>
      </c>
      <c r="B43" s="45">
        <v>0</v>
      </c>
      <c r="C43" s="45">
        <v>0</v>
      </c>
      <c r="D43" s="45">
        <v>1</v>
      </c>
      <c r="E43" s="45">
        <v>0</v>
      </c>
      <c r="F43" s="45">
        <v>1</v>
      </c>
    </row>
    <row r="44" spans="1:6" ht="12.95" customHeight="1" x14ac:dyDescent="0.25">
      <c r="A44" s="44" t="s">
        <v>1206</v>
      </c>
      <c r="B44" s="45">
        <v>0</v>
      </c>
      <c r="C44" s="45">
        <v>1</v>
      </c>
      <c r="D44" s="45">
        <v>0</v>
      </c>
      <c r="E44" s="45">
        <v>0</v>
      </c>
      <c r="F44" s="45">
        <v>1</v>
      </c>
    </row>
    <row r="45" spans="1:6" ht="12.95" customHeight="1" x14ac:dyDescent="0.25">
      <c r="A45" s="44" t="s">
        <v>1481</v>
      </c>
      <c r="B45" s="45">
        <v>0</v>
      </c>
      <c r="C45" s="45">
        <v>0</v>
      </c>
      <c r="D45" s="45">
        <v>1</v>
      </c>
      <c r="E45" s="45">
        <v>0</v>
      </c>
      <c r="F45" s="45">
        <v>1</v>
      </c>
    </row>
    <row r="46" spans="1:6" ht="12.95" customHeight="1" x14ac:dyDescent="0.25">
      <c r="A46" s="44" t="s">
        <v>1310</v>
      </c>
      <c r="B46" s="45">
        <v>1</v>
      </c>
      <c r="C46" s="45">
        <v>0</v>
      </c>
      <c r="D46" s="45">
        <v>0</v>
      </c>
      <c r="E46" s="45">
        <v>0</v>
      </c>
      <c r="F46" s="45">
        <v>1</v>
      </c>
    </row>
    <row r="47" spans="1:6" ht="12.95" customHeight="1" x14ac:dyDescent="0.25">
      <c r="A47" s="44" t="s">
        <v>1414</v>
      </c>
      <c r="B47" s="45">
        <v>1</v>
      </c>
      <c r="C47" s="45">
        <v>0</v>
      </c>
      <c r="D47" s="45">
        <v>0</v>
      </c>
      <c r="E47" s="45">
        <v>0</v>
      </c>
      <c r="F47" s="45">
        <v>1</v>
      </c>
    </row>
    <row r="48" spans="1:6" ht="12.95" customHeight="1" x14ac:dyDescent="0.25">
      <c r="A48" s="44" t="s">
        <v>1547</v>
      </c>
      <c r="B48" s="45">
        <v>0</v>
      </c>
      <c r="C48" s="45">
        <v>1</v>
      </c>
      <c r="D48" s="45">
        <v>0</v>
      </c>
      <c r="E48" s="45">
        <v>0</v>
      </c>
      <c r="F48" s="45">
        <v>1</v>
      </c>
    </row>
    <row r="49" spans="1:6" ht="12.95" customHeight="1" x14ac:dyDescent="0.25">
      <c r="A49" s="44" t="s">
        <v>1700</v>
      </c>
      <c r="B49" s="45">
        <v>1</v>
      </c>
      <c r="C49" s="45">
        <v>0</v>
      </c>
      <c r="D49" s="45">
        <v>0</v>
      </c>
      <c r="E49" s="45">
        <v>0</v>
      </c>
      <c r="F49" s="45">
        <v>1</v>
      </c>
    </row>
    <row r="50" spans="1:6" ht="12.95" customHeight="1" x14ac:dyDescent="0.25">
      <c r="A50" s="44" t="s">
        <v>1238</v>
      </c>
      <c r="B50" s="45">
        <v>1</v>
      </c>
      <c r="C50" s="45">
        <v>0</v>
      </c>
      <c r="D50" s="45">
        <v>0</v>
      </c>
      <c r="E50" s="45">
        <v>0</v>
      </c>
      <c r="F50" s="45">
        <v>1</v>
      </c>
    </row>
    <row r="51" spans="1:6" ht="12.95" customHeight="1" x14ac:dyDescent="0.25">
      <c r="A51" s="44" t="s">
        <v>1318</v>
      </c>
      <c r="B51" s="45">
        <v>0</v>
      </c>
      <c r="C51" s="45">
        <v>1</v>
      </c>
      <c r="D51" s="45">
        <v>1</v>
      </c>
      <c r="E51" s="45">
        <v>0</v>
      </c>
      <c r="F51" s="45">
        <v>1</v>
      </c>
    </row>
    <row r="52" spans="1:6" ht="12.95" customHeight="1" x14ac:dyDescent="0.25">
      <c r="A52" s="44" t="s">
        <v>1422</v>
      </c>
      <c r="B52" s="45">
        <v>1</v>
      </c>
      <c r="C52" s="45">
        <v>0</v>
      </c>
      <c r="D52" s="45">
        <v>0</v>
      </c>
      <c r="E52" s="45">
        <v>0</v>
      </c>
      <c r="F52" s="45">
        <v>1</v>
      </c>
    </row>
    <row r="53" spans="1:6" ht="12.95" customHeight="1" x14ac:dyDescent="0.25">
      <c r="A53" s="44" t="s">
        <v>1580</v>
      </c>
      <c r="B53" s="45">
        <v>0</v>
      </c>
      <c r="C53" s="45">
        <v>1</v>
      </c>
      <c r="D53" s="45">
        <v>0</v>
      </c>
      <c r="E53" s="45">
        <v>0</v>
      </c>
      <c r="F53" s="45">
        <v>1</v>
      </c>
    </row>
    <row r="54" spans="1:6" ht="12.95" customHeight="1" x14ac:dyDescent="0.25">
      <c r="A54" s="44" t="s">
        <v>1194</v>
      </c>
      <c r="B54" s="45">
        <v>0</v>
      </c>
      <c r="C54" s="45">
        <v>1</v>
      </c>
      <c r="D54" s="45">
        <v>0</v>
      </c>
      <c r="E54" s="45">
        <v>0</v>
      </c>
      <c r="F54" s="45">
        <v>1</v>
      </c>
    </row>
    <row r="55" spans="1:6" ht="12.95" customHeight="1" x14ac:dyDescent="0.25">
      <c r="A55" s="44" t="s">
        <v>1381</v>
      </c>
      <c r="B55" s="45">
        <v>1</v>
      </c>
      <c r="C55" s="45">
        <v>0</v>
      </c>
      <c r="D55" s="45">
        <v>0</v>
      </c>
      <c r="E55" s="45">
        <v>0</v>
      </c>
      <c r="F55" s="45">
        <v>1</v>
      </c>
    </row>
    <row r="56" spans="1:6" ht="12.95" customHeight="1" x14ac:dyDescent="0.25">
      <c r="A56" s="44" t="s">
        <v>1269</v>
      </c>
      <c r="B56" s="45">
        <v>0</v>
      </c>
      <c r="C56" s="45">
        <v>0</v>
      </c>
      <c r="D56" s="45">
        <v>0</v>
      </c>
      <c r="E56" s="45">
        <v>1</v>
      </c>
      <c r="F56" s="45">
        <v>1</v>
      </c>
    </row>
    <row r="57" spans="1:6" ht="12.95" customHeight="1" x14ac:dyDescent="0.25">
      <c r="A57" s="44" t="s">
        <v>1737</v>
      </c>
      <c r="B57" s="45">
        <v>0</v>
      </c>
      <c r="C57" s="45">
        <v>1</v>
      </c>
      <c r="D57" s="45">
        <v>0</v>
      </c>
      <c r="E57" s="45">
        <v>1</v>
      </c>
      <c r="F57" s="45">
        <v>1</v>
      </c>
    </row>
    <row r="58" spans="1:6" ht="12.95" customHeight="1" x14ac:dyDescent="0.25">
      <c r="A58" s="44" t="s">
        <v>1623</v>
      </c>
      <c r="B58" s="45">
        <v>1</v>
      </c>
      <c r="C58" s="45">
        <v>0</v>
      </c>
      <c r="D58" s="45">
        <v>0</v>
      </c>
      <c r="E58" s="45">
        <v>0</v>
      </c>
      <c r="F58" s="45">
        <v>1</v>
      </c>
    </row>
    <row r="59" spans="1:6" ht="12.95" customHeight="1" x14ac:dyDescent="0.25">
      <c r="A59" s="44" t="s">
        <v>1713</v>
      </c>
      <c r="B59" s="45">
        <v>0</v>
      </c>
      <c r="C59" s="45">
        <v>1</v>
      </c>
      <c r="D59" s="45">
        <v>0</v>
      </c>
      <c r="E59" s="45">
        <v>0</v>
      </c>
      <c r="F59" s="45">
        <v>1</v>
      </c>
    </row>
    <row r="60" spans="1:6" ht="12.95" customHeight="1" x14ac:dyDescent="0.25">
      <c r="A60" s="44" t="s">
        <v>1543</v>
      </c>
      <c r="B60" s="45">
        <v>0</v>
      </c>
      <c r="C60" s="45">
        <v>0</v>
      </c>
      <c r="D60" s="45">
        <v>0</v>
      </c>
      <c r="E60" s="45">
        <v>1</v>
      </c>
      <c r="F60" s="45">
        <v>1</v>
      </c>
    </row>
    <row r="61" spans="1:6" ht="12.95" customHeight="1" x14ac:dyDescent="0.25">
      <c r="A61" s="44" t="s">
        <v>1330</v>
      </c>
      <c r="B61" s="45">
        <v>1</v>
      </c>
      <c r="C61" s="45">
        <v>0</v>
      </c>
      <c r="D61" s="45">
        <v>0</v>
      </c>
      <c r="E61" s="45">
        <v>0</v>
      </c>
      <c r="F61" s="45">
        <v>1</v>
      </c>
    </row>
    <row r="62" spans="1:6" ht="12.95" customHeight="1" x14ac:dyDescent="0.25">
      <c r="A62" s="44" t="s">
        <v>1595</v>
      </c>
      <c r="B62" s="45">
        <v>1</v>
      </c>
      <c r="C62" s="45">
        <v>0</v>
      </c>
      <c r="D62" s="45">
        <v>0</v>
      </c>
      <c r="E62" s="45">
        <v>0</v>
      </c>
      <c r="F62" s="45">
        <v>1</v>
      </c>
    </row>
    <row r="63" spans="1:6" ht="12.95" customHeight="1" x14ac:dyDescent="0.25">
      <c r="A63" s="44" t="s">
        <v>1676</v>
      </c>
      <c r="B63" s="45">
        <v>0</v>
      </c>
      <c r="C63" s="45">
        <v>0</v>
      </c>
      <c r="D63" s="45">
        <v>1</v>
      </c>
      <c r="E63" s="45">
        <v>0</v>
      </c>
      <c r="F63" s="45">
        <v>1</v>
      </c>
    </row>
    <row r="64" spans="1:6" ht="12.95" customHeight="1" x14ac:dyDescent="0.25">
      <c r="A64" s="44" t="s">
        <v>1564</v>
      </c>
      <c r="B64" s="45">
        <v>1</v>
      </c>
      <c r="C64" s="45">
        <v>0</v>
      </c>
      <c r="D64" s="45">
        <v>0</v>
      </c>
      <c r="E64" s="45">
        <v>0</v>
      </c>
      <c r="F64" s="45">
        <v>1</v>
      </c>
    </row>
    <row r="65" spans="1:6" ht="12.95" customHeight="1" x14ac:dyDescent="0.25">
      <c r="A65" s="44" t="s">
        <v>1697</v>
      </c>
      <c r="B65" s="45">
        <v>0</v>
      </c>
      <c r="C65" s="45">
        <v>0</v>
      </c>
      <c r="D65" s="45">
        <v>0</v>
      </c>
      <c r="E65" s="45">
        <v>1</v>
      </c>
      <c r="F65" s="45">
        <v>1</v>
      </c>
    </row>
    <row r="66" spans="1:6" ht="12.95" customHeight="1" x14ac:dyDescent="0.25">
      <c r="A66" s="44" t="s">
        <v>1418</v>
      </c>
      <c r="B66" s="45">
        <v>0</v>
      </c>
      <c r="C66" s="45">
        <v>1</v>
      </c>
      <c r="D66" s="45">
        <v>0</v>
      </c>
      <c r="E66" s="45">
        <v>0</v>
      </c>
      <c r="F66" s="45">
        <v>1</v>
      </c>
    </row>
    <row r="67" spans="1:6" ht="12.95" customHeight="1" x14ac:dyDescent="0.25">
      <c r="A67" s="44" t="s">
        <v>1315</v>
      </c>
      <c r="B67" s="45">
        <v>1</v>
      </c>
      <c r="C67" s="45">
        <v>0</v>
      </c>
      <c r="D67" s="45">
        <v>0</v>
      </c>
      <c r="E67" s="45">
        <v>0</v>
      </c>
      <c r="F67" s="45">
        <v>1</v>
      </c>
    </row>
    <row r="68" spans="1:6" ht="12.95" customHeight="1" x14ac:dyDescent="0.25">
      <c r="A68" s="44" t="s">
        <v>1475</v>
      </c>
      <c r="B68" s="45">
        <v>1</v>
      </c>
      <c r="C68" s="45">
        <v>0</v>
      </c>
      <c r="D68" s="45">
        <v>0</v>
      </c>
      <c r="E68" s="45">
        <v>0</v>
      </c>
      <c r="F68" s="45">
        <v>1</v>
      </c>
    </row>
    <row r="69" spans="1:6" ht="12.95" customHeight="1" x14ac:dyDescent="0.25">
      <c r="A69" s="44" t="s">
        <v>1666</v>
      </c>
      <c r="B69" s="45">
        <v>1</v>
      </c>
      <c r="C69" s="45">
        <v>0</v>
      </c>
      <c r="D69" s="45">
        <v>0</v>
      </c>
      <c r="E69" s="45">
        <v>0</v>
      </c>
      <c r="F69" s="45">
        <v>1</v>
      </c>
    </row>
    <row r="70" spans="1:6" ht="12.95" customHeight="1" x14ac:dyDescent="0.25">
      <c r="A70" s="44" t="s">
        <v>1280</v>
      </c>
      <c r="B70" s="45">
        <v>0</v>
      </c>
      <c r="C70" s="45">
        <v>0</v>
      </c>
      <c r="D70" s="45">
        <v>0</v>
      </c>
      <c r="E70" s="45">
        <v>1</v>
      </c>
      <c r="F70" s="45">
        <v>1</v>
      </c>
    </row>
    <row r="71" spans="1:6" ht="12.95" customHeight="1" x14ac:dyDescent="0.25">
      <c r="A71" s="44" t="s">
        <v>1631</v>
      </c>
      <c r="B71" s="45">
        <v>0</v>
      </c>
      <c r="C71" s="45">
        <v>0</v>
      </c>
      <c r="D71" s="45">
        <v>0</v>
      </c>
      <c r="E71" s="45">
        <v>1</v>
      </c>
      <c r="F71" s="45">
        <v>1</v>
      </c>
    </row>
    <row r="72" spans="1:6" ht="12.95" customHeight="1" x14ac:dyDescent="0.25">
      <c r="A72" s="44" t="s">
        <v>1720</v>
      </c>
      <c r="B72" s="45">
        <v>0</v>
      </c>
      <c r="C72" s="45">
        <v>0</v>
      </c>
      <c r="D72" s="45">
        <v>0</v>
      </c>
      <c r="E72" s="45">
        <v>1</v>
      </c>
      <c r="F72" s="45">
        <v>1</v>
      </c>
    </row>
    <row r="73" spans="1:6" ht="12.95" customHeight="1" x14ac:dyDescent="0.25">
      <c r="A73" s="44" t="s">
        <v>1549</v>
      </c>
      <c r="B73" s="45">
        <v>0</v>
      </c>
      <c r="C73" s="45">
        <v>1</v>
      </c>
      <c r="D73" s="45">
        <v>0</v>
      </c>
      <c r="E73" s="45">
        <v>0</v>
      </c>
      <c r="F73" s="45">
        <v>1</v>
      </c>
    </row>
    <row r="74" spans="1:6" ht="12.95" customHeight="1" x14ac:dyDescent="0.25">
      <c r="A74" s="44" t="s">
        <v>1403</v>
      </c>
      <c r="B74" s="45">
        <v>1</v>
      </c>
      <c r="C74" s="45">
        <v>0</v>
      </c>
      <c r="D74" s="45">
        <v>0</v>
      </c>
      <c r="E74" s="45">
        <v>0</v>
      </c>
      <c r="F74" s="45">
        <v>1</v>
      </c>
    </row>
    <row r="75" spans="1:6" ht="12.95" customHeight="1" x14ac:dyDescent="0.25">
      <c r="A75" s="44" t="s">
        <v>1565</v>
      </c>
      <c r="B75" s="45">
        <v>1</v>
      </c>
      <c r="C75" s="45">
        <v>0</v>
      </c>
      <c r="D75" s="45">
        <v>0</v>
      </c>
      <c r="E75" s="45">
        <v>0</v>
      </c>
      <c r="F75" s="45">
        <v>1</v>
      </c>
    </row>
    <row r="76" spans="1:6" ht="12.95" customHeight="1" x14ac:dyDescent="0.25">
      <c r="A76" s="44" t="s">
        <v>1649</v>
      </c>
      <c r="B76" s="45">
        <v>0</v>
      </c>
      <c r="C76" s="45">
        <v>1</v>
      </c>
      <c r="D76" s="45">
        <v>0</v>
      </c>
      <c r="E76" s="45">
        <v>0</v>
      </c>
      <c r="F76" s="45">
        <v>1</v>
      </c>
    </row>
    <row r="77" spans="1:6" ht="12.95" customHeight="1" x14ac:dyDescent="0.25">
      <c r="A77" s="44" t="s">
        <v>1456</v>
      </c>
      <c r="B77" s="45">
        <v>0</v>
      </c>
      <c r="C77" s="45">
        <v>0</v>
      </c>
      <c r="D77" s="45">
        <v>1</v>
      </c>
      <c r="E77" s="45">
        <v>0</v>
      </c>
      <c r="F77" s="45">
        <v>1</v>
      </c>
    </row>
    <row r="78" spans="1:6" ht="12.95" customHeight="1" x14ac:dyDescent="0.25">
      <c r="A78" s="44" t="s">
        <v>1247</v>
      </c>
      <c r="B78" s="45">
        <v>1</v>
      </c>
      <c r="C78" s="45">
        <v>0</v>
      </c>
      <c r="D78" s="45">
        <v>0</v>
      </c>
      <c r="E78" s="45">
        <v>0</v>
      </c>
      <c r="F78" s="45">
        <v>1</v>
      </c>
    </row>
    <row r="79" spans="1:6" ht="12.95" customHeight="1" x14ac:dyDescent="0.25">
      <c r="A79" s="44" t="s">
        <v>1669</v>
      </c>
      <c r="B79" s="45">
        <v>0</v>
      </c>
      <c r="C79" s="45">
        <v>0</v>
      </c>
      <c r="D79" s="45">
        <v>1</v>
      </c>
      <c r="E79" s="45">
        <v>0</v>
      </c>
      <c r="F79" s="45">
        <v>1</v>
      </c>
    </row>
    <row r="80" spans="1:6" ht="12.95" customHeight="1" x14ac:dyDescent="0.25">
      <c r="A80" s="44" t="s">
        <v>1207</v>
      </c>
      <c r="B80" s="45">
        <v>1</v>
      </c>
      <c r="C80" s="45">
        <v>0</v>
      </c>
      <c r="D80" s="45">
        <v>0</v>
      </c>
      <c r="E80" s="45">
        <v>0</v>
      </c>
      <c r="F80" s="45">
        <v>1</v>
      </c>
    </row>
    <row r="81" spans="1:6" ht="12.95" customHeight="1" x14ac:dyDescent="0.25">
      <c r="A81" s="44" t="s">
        <v>1389</v>
      </c>
      <c r="B81" s="45">
        <v>1</v>
      </c>
      <c r="C81" s="45">
        <v>0</v>
      </c>
      <c r="D81" s="45">
        <v>0</v>
      </c>
      <c r="E81" s="45">
        <v>0</v>
      </c>
      <c r="F81" s="45">
        <v>1</v>
      </c>
    </row>
    <row r="82" spans="1:6" ht="12.95" customHeight="1" x14ac:dyDescent="0.25">
      <c r="A82" s="44" t="s">
        <v>1484</v>
      </c>
      <c r="B82" s="45">
        <v>1</v>
      </c>
      <c r="C82" s="45">
        <v>0</v>
      </c>
      <c r="D82" s="45">
        <v>1</v>
      </c>
      <c r="E82" s="45">
        <v>0</v>
      </c>
      <c r="F82" s="45">
        <v>1</v>
      </c>
    </row>
    <row r="83" spans="1:6" ht="12.95" customHeight="1" x14ac:dyDescent="0.25">
      <c r="A83" s="44" t="s">
        <v>1558</v>
      </c>
      <c r="B83" s="45">
        <v>0</v>
      </c>
      <c r="C83" s="45">
        <v>0</v>
      </c>
      <c r="D83" s="45">
        <v>0</v>
      </c>
      <c r="E83" s="45">
        <v>1</v>
      </c>
      <c r="F83" s="45">
        <v>1</v>
      </c>
    </row>
    <row r="84" spans="1:6" ht="12.95" customHeight="1" x14ac:dyDescent="0.25">
      <c r="A84" s="44" t="s">
        <v>1260</v>
      </c>
      <c r="B84" s="45">
        <v>1</v>
      </c>
      <c r="C84" s="45">
        <v>0</v>
      </c>
      <c r="D84" s="45">
        <v>0</v>
      </c>
      <c r="E84" s="45">
        <v>0</v>
      </c>
      <c r="F84" s="45">
        <v>1</v>
      </c>
    </row>
    <row r="85" spans="1:6" ht="12.95" customHeight="1" x14ac:dyDescent="0.25">
      <c r="A85" s="44" t="s">
        <v>1449</v>
      </c>
      <c r="B85" s="45">
        <v>0</v>
      </c>
      <c r="C85" s="45">
        <v>0</v>
      </c>
      <c r="D85" s="45">
        <v>0</v>
      </c>
      <c r="E85" s="45">
        <v>1</v>
      </c>
      <c r="F85" s="45">
        <v>1</v>
      </c>
    </row>
    <row r="86" spans="1:6" ht="12.95" customHeight="1" x14ac:dyDescent="0.25">
      <c r="A86" s="44" t="s">
        <v>1610</v>
      </c>
      <c r="B86" s="45">
        <v>1</v>
      </c>
      <c r="C86" s="45">
        <v>0</v>
      </c>
      <c r="D86" s="45">
        <v>0</v>
      </c>
      <c r="E86" s="45">
        <v>0</v>
      </c>
      <c r="F86" s="45">
        <v>1</v>
      </c>
    </row>
    <row r="87" spans="1:6" ht="12.95" customHeight="1" x14ac:dyDescent="0.25">
      <c r="A87" s="44" t="s">
        <v>1232</v>
      </c>
      <c r="B87" s="45">
        <v>0</v>
      </c>
      <c r="C87" s="45">
        <v>1</v>
      </c>
      <c r="D87" s="45">
        <v>0</v>
      </c>
      <c r="E87" s="45">
        <v>0</v>
      </c>
      <c r="F87" s="45">
        <v>1</v>
      </c>
    </row>
    <row r="88" spans="1:6" ht="12.95" customHeight="1" x14ac:dyDescent="0.25">
      <c r="A88" s="44" t="s">
        <v>1553</v>
      </c>
      <c r="B88" s="45">
        <v>0</v>
      </c>
      <c r="C88" s="45">
        <v>1</v>
      </c>
      <c r="D88" s="45">
        <v>0</v>
      </c>
      <c r="E88" s="45">
        <v>0</v>
      </c>
      <c r="F88" s="45">
        <v>1</v>
      </c>
    </row>
    <row r="89" spans="1:6" ht="12.95" customHeight="1" x14ac:dyDescent="0.25">
      <c r="A89" s="44" t="s">
        <v>1635</v>
      </c>
      <c r="B89" s="45">
        <v>0</v>
      </c>
      <c r="C89" s="45">
        <v>1</v>
      </c>
      <c r="D89" s="45">
        <v>0</v>
      </c>
      <c r="E89" s="45">
        <v>0</v>
      </c>
      <c r="F89" s="45">
        <v>1</v>
      </c>
    </row>
    <row r="90" spans="1:6" ht="12.95" customHeight="1" x14ac:dyDescent="0.25">
      <c r="A90" s="44" t="s">
        <v>1725</v>
      </c>
      <c r="B90" s="45">
        <v>1</v>
      </c>
      <c r="C90" s="45">
        <v>0</v>
      </c>
      <c r="D90" s="45">
        <v>0</v>
      </c>
      <c r="E90" s="45">
        <v>0</v>
      </c>
      <c r="F90" s="45">
        <v>1</v>
      </c>
    </row>
    <row r="91" spans="1:6" ht="12.95" customHeight="1" x14ac:dyDescent="0.25">
      <c r="A91" s="44" t="s">
        <v>1344</v>
      </c>
      <c r="B91" s="45">
        <v>1</v>
      </c>
      <c r="C91" s="45">
        <v>0</v>
      </c>
      <c r="D91" s="45">
        <v>0</v>
      </c>
      <c r="E91" s="45">
        <v>0</v>
      </c>
      <c r="F91" s="45">
        <v>1</v>
      </c>
    </row>
    <row r="92" spans="1:6" ht="12.95" customHeight="1" x14ac:dyDescent="0.25">
      <c r="A92" s="44" t="s">
        <v>1443</v>
      </c>
      <c r="B92" s="45">
        <v>1</v>
      </c>
      <c r="C92" s="45">
        <v>1</v>
      </c>
      <c r="D92" s="45">
        <v>0</v>
      </c>
      <c r="E92" s="45">
        <v>0</v>
      </c>
      <c r="F92" s="45">
        <v>1</v>
      </c>
    </row>
    <row r="93" spans="1:6" ht="12.95" customHeight="1" x14ac:dyDescent="0.25">
      <c r="A93" s="44" t="s">
        <v>1687</v>
      </c>
      <c r="B93" s="45">
        <v>0</v>
      </c>
      <c r="C93" s="45">
        <v>0</v>
      </c>
      <c r="D93" s="45">
        <v>1</v>
      </c>
      <c r="E93" s="45">
        <v>0</v>
      </c>
      <c r="F93" s="45">
        <v>1</v>
      </c>
    </row>
    <row r="94" spans="1:6" ht="12.95" customHeight="1" x14ac:dyDescent="0.25">
      <c r="A94" s="44" t="s">
        <v>1226</v>
      </c>
      <c r="B94" s="45">
        <v>0</v>
      </c>
      <c r="C94" s="45">
        <v>0</v>
      </c>
      <c r="D94" s="45">
        <v>1</v>
      </c>
      <c r="E94" s="45">
        <v>0</v>
      </c>
      <c r="F94" s="45">
        <v>1</v>
      </c>
    </row>
    <row r="95" spans="1:6" ht="12.95" customHeight="1" x14ac:dyDescent="0.25">
      <c r="A95" s="44" t="s">
        <v>1305</v>
      </c>
      <c r="B95" s="45">
        <v>1</v>
      </c>
      <c r="C95" s="45">
        <v>0</v>
      </c>
      <c r="D95" s="45">
        <v>0</v>
      </c>
      <c r="E95" s="45">
        <v>0</v>
      </c>
      <c r="F95" s="45">
        <v>1</v>
      </c>
    </row>
    <row r="96" spans="1:6" ht="12.95" customHeight="1" x14ac:dyDescent="0.25">
      <c r="A96" s="44" t="s">
        <v>1494</v>
      </c>
      <c r="B96" s="45">
        <v>1</v>
      </c>
      <c r="C96" s="45">
        <v>0</v>
      </c>
      <c r="D96" s="45">
        <v>0</v>
      </c>
      <c r="E96" s="45">
        <v>0</v>
      </c>
      <c r="F96" s="45">
        <v>1</v>
      </c>
    </row>
    <row r="97" spans="1:6" ht="12.95" customHeight="1" x14ac:dyDescent="0.25">
      <c r="A97" s="44" t="s">
        <v>1654</v>
      </c>
      <c r="B97" s="45">
        <v>1</v>
      </c>
      <c r="C97" s="45">
        <v>0</v>
      </c>
      <c r="D97" s="45">
        <v>0</v>
      </c>
      <c r="E97" s="45">
        <v>0</v>
      </c>
      <c r="F97" s="45">
        <v>1</v>
      </c>
    </row>
    <row r="98" spans="1:6" ht="12.95" customHeight="1" x14ac:dyDescent="0.25">
      <c r="A98" s="44" t="s">
        <v>1266</v>
      </c>
      <c r="B98" s="45">
        <v>1</v>
      </c>
      <c r="C98" s="45">
        <v>0</v>
      </c>
      <c r="D98" s="45">
        <v>0</v>
      </c>
      <c r="E98" s="45">
        <v>0</v>
      </c>
      <c r="F98" s="45">
        <v>1</v>
      </c>
    </row>
    <row r="99" spans="1:6" ht="12.95" customHeight="1" x14ac:dyDescent="0.25">
      <c r="A99" s="44" t="s">
        <v>1706</v>
      </c>
      <c r="B99" s="45">
        <v>0</v>
      </c>
      <c r="C99" s="45">
        <v>1</v>
      </c>
      <c r="D99" s="45">
        <v>0</v>
      </c>
      <c r="E99" s="45">
        <v>0</v>
      </c>
      <c r="F99" s="45">
        <v>1</v>
      </c>
    </row>
    <row r="100" spans="1:6" ht="12.95" customHeight="1" x14ac:dyDescent="0.25">
      <c r="A100" s="44" t="s">
        <v>1466</v>
      </c>
      <c r="B100" s="45">
        <v>0</v>
      </c>
      <c r="C100" s="45">
        <v>0</v>
      </c>
      <c r="D100" s="45">
        <v>1</v>
      </c>
      <c r="E100" s="45">
        <v>0</v>
      </c>
      <c r="F100" s="45">
        <v>1</v>
      </c>
    </row>
    <row r="101" spans="1:6" ht="12.95" customHeight="1" x14ac:dyDescent="0.25">
      <c r="A101" s="44" t="s">
        <v>1313</v>
      </c>
      <c r="B101" s="45">
        <v>0</v>
      </c>
      <c r="C101" s="45">
        <v>0</v>
      </c>
      <c r="D101" s="45">
        <v>1</v>
      </c>
      <c r="E101" s="45">
        <v>0</v>
      </c>
      <c r="F101" s="45">
        <v>1</v>
      </c>
    </row>
    <row r="102" spans="1:6" ht="12.95" customHeight="1" x14ac:dyDescent="0.25">
      <c r="A102" s="44" t="s">
        <v>1354</v>
      </c>
      <c r="B102" s="45">
        <v>1</v>
      </c>
      <c r="C102" s="45">
        <v>0</v>
      </c>
      <c r="D102" s="45">
        <v>0</v>
      </c>
      <c r="E102" s="45">
        <v>0</v>
      </c>
      <c r="F102" s="45">
        <v>1</v>
      </c>
    </row>
    <row r="103" spans="1:6" ht="12.95" customHeight="1" x14ac:dyDescent="0.25">
      <c r="A103" s="44" t="s">
        <v>1531</v>
      </c>
      <c r="B103" s="45">
        <v>0</v>
      </c>
      <c r="C103" s="45">
        <v>0</v>
      </c>
      <c r="D103" s="45">
        <v>1</v>
      </c>
      <c r="E103" s="45">
        <v>0</v>
      </c>
      <c r="F103" s="45">
        <v>1</v>
      </c>
    </row>
    <row r="104" spans="1:6" ht="12.95" customHeight="1" x14ac:dyDescent="0.25">
      <c r="A104" s="44" t="s">
        <v>1500</v>
      </c>
      <c r="B104" s="45">
        <v>0</v>
      </c>
      <c r="C104" s="45">
        <v>1</v>
      </c>
      <c r="D104" s="45">
        <v>0</v>
      </c>
      <c r="E104" s="45">
        <v>0</v>
      </c>
      <c r="F104" s="45">
        <v>1</v>
      </c>
    </row>
    <row r="105" spans="1:6" ht="12.95" customHeight="1" x14ac:dyDescent="0.25">
      <c r="A105" s="44" t="s">
        <v>1472</v>
      </c>
      <c r="B105" s="45">
        <v>0</v>
      </c>
      <c r="C105" s="45">
        <v>1</v>
      </c>
      <c r="D105" s="45">
        <v>0</v>
      </c>
      <c r="E105" s="45">
        <v>0</v>
      </c>
      <c r="F105" s="45">
        <v>1</v>
      </c>
    </row>
    <row r="106" spans="1:6" ht="12.95" customHeight="1" x14ac:dyDescent="0.25">
      <c r="A106" s="44" t="s">
        <v>1627</v>
      </c>
      <c r="B106" s="45">
        <v>1</v>
      </c>
      <c r="C106" s="45">
        <v>1</v>
      </c>
      <c r="D106" s="45">
        <v>0</v>
      </c>
      <c r="E106" s="45">
        <v>0</v>
      </c>
      <c r="F106" s="45">
        <v>1</v>
      </c>
    </row>
    <row r="107" spans="1:6" ht="12.95" customHeight="1" x14ac:dyDescent="0.25">
      <c r="A107" s="44" t="s">
        <v>1435</v>
      </c>
      <c r="B107" s="45">
        <v>0</v>
      </c>
      <c r="C107" s="45">
        <v>0</v>
      </c>
      <c r="D107" s="45">
        <v>1</v>
      </c>
      <c r="E107" s="45">
        <v>0</v>
      </c>
      <c r="F107" s="45">
        <v>1</v>
      </c>
    </row>
    <row r="108" spans="1:6" ht="12.95" customHeight="1" x14ac:dyDescent="0.25">
      <c r="A108" s="44" t="s">
        <v>1332</v>
      </c>
      <c r="B108" s="45">
        <v>1</v>
      </c>
      <c r="C108" s="45">
        <v>0</v>
      </c>
      <c r="D108" s="45">
        <v>0</v>
      </c>
      <c r="E108" s="45">
        <v>0</v>
      </c>
      <c r="F108" s="45">
        <v>1</v>
      </c>
    </row>
    <row r="109" spans="1:6" ht="12.95" customHeight="1" x14ac:dyDescent="0.25">
      <c r="A109" s="44" t="s">
        <v>1395</v>
      </c>
      <c r="B109" s="45">
        <v>0</v>
      </c>
      <c r="C109" s="45">
        <v>1</v>
      </c>
      <c r="D109" s="45">
        <v>0</v>
      </c>
      <c r="E109" s="45">
        <v>0</v>
      </c>
      <c r="F109" s="45">
        <v>1</v>
      </c>
    </row>
    <row r="110" spans="1:6" ht="12.95" customHeight="1" x14ac:dyDescent="0.25">
      <c r="A110" s="44" t="s">
        <v>1396</v>
      </c>
      <c r="B110" s="45">
        <v>0</v>
      </c>
      <c r="C110" s="45">
        <v>0</v>
      </c>
      <c r="D110" s="45">
        <v>1</v>
      </c>
      <c r="E110" s="45">
        <v>0</v>
      </c>
      <c r="F110" s="45">
        <v>1</v>
      </c>
    </row>
    <row r="111" spans="1:6" ht="12.95" customHeight="1" x14ac:dyDescent="0.25">
      <c r="A111" s="44" t="s">
        <v>1460</v>
      </c>
      <c r="B111" s="45">
        <v>0</v>
      </c>
      <c r="C111" s="45">
        <v>1</v>
      </c>
      <c r="D111" s="45">
        <v>0</v>
      </c>
      <c r="E111" s="45">
        <v>0</v>
      </c>
      <c r="F111" s="45">
        <v>1</v>
      </c>
    </row>
    <row r="112" spans="1:6" ht="12.95" customHeight="1" x14ac:dyDescent="0.25">
      <c r="A112" s="44" t="s">
        <v>1616</v>
      </c>
      <c r="B112" s="45">
        <v>0</v>
      </c>
      <c r="C112" s="45">
        <v>0</v>
      </c>
      <c r="D112" s="45">
        <v>1</v>
      </c>
      <c r="E112" s="45">
        <v>0</v>
      </c>
      <c r="F112" s="45">
        <v>1</v>
      </c>
    </row>
    <row r="113" spans="1:6" ht="12.95" customHeight="1" x14ac:dyDescent="0.25">
      <c r="A113" s="44" t="s">
        <v>1243</v>
      </c>
      <c r="B113" s="45">
        <v>1</v>
      </c>
      <c r="C113" s="45">
        <v>0</v>
      </c>
      <c r="D113" s="45">
        <v>0</v>
      </c>
      <c r="E113" s="45">
        <v>0</v>
      </c>
      <c r="F113" s="45">
        <v>1</v>
      </c>
    </row>
    <row r="114" spans="1:6" ht="12.95" customHeight="1" x14ac:dyDescent="0.25">
      <c r="A114" s="44" t="s">
        <v>1323</v>
      </c>
      <c r="B114" s="45">
        <v>1</v>
      </c>
      <c r="C114" s="45">
        <v>1</v>
      </c>
      <c r="D114" s="45">
        <v>1</v>
      </c>
      <c r="E114" s="45">
        <v>0</v>
      </c>
      <c r="F114" s="45">
        <v>1</v>
      </c>
    </row>
    <row r="115" spans="1:6" ht="12.95" customHeight="1" x14ac:dyDescent="0.25">
      <c r="A115" s="44" t="s">
        <v>1428</v>
      </c>
      <c r="B115" s="45">
        <v>0</v>
      </c>
      <c r="C115" s="45">
        <v>0</v>
      </c>
      <c r="D115" s="45">
        <v>1</v>
      </c>
      <c r="E115" s="45">
        <v>0</v>
      </c>
      <c r="F115" s="45">
        <v>1</v>
      </c>
    </row>
    <row r="116" spans="1:6" ht="12.95" customHeight="1" x14ac:dyDescent="0.25">
      <c r="A116" s="44" t="s">
        <v>1510</v>
      </c>
      <c r="B116" s="45">
        <v>0</v>
      </c>
      <c r="C116" s="45">
        <v>1</v>
      </c>
      <c r="D116" s="45">
        <v>0</v>
      </c>
      <c r="E116" s="45">
        <v>0</v>
      </c>
      <c r="F116" s="45">
        <v>1</v>
      </c>
    </row>
    <row r="117" spans="1:6" ht="12.95" customHeight="1" x14ac:dyDescent="0.25">
      <c r="A117" s="44" t="s">
        <v>1667</v>
      </c>
      <c r="B117" s="45">
        <v>0</v>
      </c>
      <c r="C117" s="45">
        <v>0</v>
      </c>
      <c r="D117" s="45">
        <v>0</v>
      </c>
      <c r="E117" s="45">
        <v>1</v>
      </c>
      <c r="F117" s="45">
        <v>1</v>
      </c>
    </row>
    <row r="118" spans="1:6" ht="12.95" customHeight="1" x14ac:dyDescent="0.25">
      <c r="A118" s="44" t="s">
        <v>1202</v>
      </c>
      <c r="B118" s="45">
        <v>0</v>
      </c>
      <c r="C118" s="45">
        <v>1</v>
      </c>
      <c r="D118" s="45">
        <v>0</v>
      </c>
      <c r="E118" s="45">
        <v>0</v>
      </c>
      <c r="F118" s="45">
        <v>1</v>
      </c>
    </row>
    <row r="119" spans="1:6" ht="12.95" customHeight="1" x14ac:dyDescent="0.25">
      <c r="A119" s="44" t="s">
        <v>1281</v>
      </c>
      <c r="B119" s="45">
        <v>1</v>
      </c>
      <c r="C119" s="45">
        <v>0</v>
      </c>
      <c r="D119" s="45">
        <v>0</v>
      </c>
      <c r="E119" s="45">
        <v>0</v>
      </c>
      <c r="F119" s="45">
        <v>1</v>
      </c>
    </row>
    <row r="120" spans="1:6" ht="12.95" customHeight="1" x14ac:dyDescent="0.25">
      <c r="A120" s="44" t="s">
        <v>1319</v>
      </c>
      <c r="B120" s="45">
        <v>0</v>
      </c>
      <c r="C120" s="45">
        <v>0</v>
      </c>
      <c r="D120" s="45">
        <v>0</v>
      </c>
      <c r="E120" s="45">
        <v>1</v>
      </c>
      <c r="F120" s="45">
        <v>1</v>
      </c>
    </row>
    <row r="121" spans="1:6" ht="12.95" customHeight="1" x14ac:dyDescent="0.25">
      <c r="A121" s="44" t="s">
        <v>1424</v>
      </c>
      <c r="B121" s="45">
        <v>1</v>
      </c>
      <c r="C121" s="45">
        <v>0</v>
      </c>
      <c r="D121" s="45">
        <v>0</v>
      </c>
      <c r="E121" s="45">
        <v>0</v>
      </c>
      <c r="F121" s="45">
        <v>1</v>
      </c>
    </row>
    <row r="122" spans="1:6" ht="12.95" customHeight="1" x14ac:dyDescent="0.25">
      <c r="A122" s="44" t="s">
        <v>1506</v>
      </c>
      <c r="B122" s="45">
        <v>0</v>
      </c>
      <c r="C122" s="45">
        <v>0</v>
      </c>
      <c r="D122" s="45">
        <v>1</v>
      </c>
      <c r="E122" s="45">
        <v>0</v>
      </c>
      <c r="F122" s="45">
        <v>1</v>
      </c>
    </row>
    <row r="123" spans="1:6" ht="12.95" customHeight="1" x14ac:dyDescent="0.25">
      <c r="A123" s="44" t="s">
        <v>1662</v>
      </c>
      <c r="B123" s="45">
        <v>1</v>
      </c>
      <c r="C123" s="45">
        <v>0</v>
      </c>
      <c r="D123" s="45">
        <v>0</v>
      </c>
      <c r="E123" s="45">
        <v>0</v>
      </c>
      <c r="F123" s="45">
        <v>1</v>
      </c>
    </row>
    <row r="124" spans="1:6" ht="12.95" customHeight="1" x14ac:dyDescent="0.25">
      <c r="A124" s="44" t="s">
        <v>1222</v>
      </c>
      <c r="B124" s="45">
        <v>0</v>
      </c>
      <c r="C124" s="45">
        <v>0</v>
      </c>
      <c r="D124" s="45">
        <v>1</v>
      </c>
      <c r="E124" s="45">
        <v>0</v>
      </c>
      <c r="F124" s="45">
        <v>1</v>
      </c>
    </row>
    <row r="125" spans="1:6" ht="12.95" customHeight="1" x14ac:dyDescent="0.25">
      <c r="A125" s="44" t="s">
        <v>1302</v>
      </c>
      <c r="B125" s="45">
        <v>1</v>
      </c>
      <c r="C125" s="45">
        <v>0</v>
      </c>
      <c r="D125" s="45">
        <v>0</v>
      </c>
      <c r="E125" s="45">
        <v>0</v>
      </c>
      <c r="F125" s="45">
        <v>1</v>
      </c>
    </row>
    <row r="126" spans="1:6" ht="12.95" customHeight="1" x14ac:dyDescent="0.25">
      <c r="A126" s="44" t="s">
        <v>1490</v>
      </c>
      <c r="B126" s="45">
        <v>0</v>
      </c>
      <c r="C126" s="45">
        <v>1</v>
      </c>
      <c r="D126" s="45">
        <v>0</v>
      </c>
      <c r="E126" s="45">
        <v>0</v>
      </c>
      <c r="F126" s="45">
        <v>1</v>
      </c>
    </row>
    <row r="127" spans="1:6" ht="12.95" customHeight="1" x14ac:dyDescent="0.25">
      <c r="A127" s="44" t="s">
        <v>1265</v>
      </c>
      <c r="B127" s="45">
        <v>1</v>
      </c>
      <c r="C127" s="45">
        <v>0</v>
      </c>
      <c r="D127" s="45">
        <v>0</v>
      </c>
      <c r="E127" s="45">
        <v>0</v>
      </c>
      <c r="F127" s="45">
        <v>1</v>
      </c>
    </row>
    <row r="128" spans="1:6" ht="12.95" customHeight="1" x14ac:dyDescent="0.25">
      <c r="A128" s="44" t="s">
        <v>1358</v>
      </c>
      <c r="B128" s="45">
        <v>0</v>
      </c>
      <c r="C128" s="45">
        <v>1</v>
      </c>
      <c r="D128" s="45">
        <v>0</v>
      </c>
      <c r="E128" s="45">
        <v>0</v>
      </c>
      <c r="F128" s="45">
        <v>1</v>
      </c>
    </row>
    <row r="129" spans="1:6" ht="12.95" customHeight="1" x14ac:dyDescent="0.25">
      <c r="A129" s="44" t="s">
        <v>1386</v>
      </c>
      <c r="B129" s="45">
        <v>0</v>
      </c>
      <c r="C129" s="45">
        <v>1</v>
      </c>
      <c r="D129" s="45">
        <v>0</v>
      </c>
      <c r="E129" s="45">
        <v>0</v>
      </c>
      <c r="F129" s="45">
        <v>1</v>
      </c>
    </row>
    <row r="130" spans="1:6" ht="12.95" customHeight="1" x14ac:dyDescent="0.25">
      <c r="A130" s="44" t="s">
        <v>1328</v>
      </c>
      <c r="B130" s="45">
        <v>1</v>
      </c>
      <c r="C130" s="45">
        <v>0</v>
      </c>
      <c r="D130" s="45">
        <v>0</v>
      </c>
      <c r="E130" s="45">
        <v>0</v>
      </c>
      <c r="F130" s="45">
        <v>1</v>
      </c>
    </row>
    <row r="131" spans="1:6" ht="12.95" customHeight="1" x14ac:dyDescent="0.25">
      <c r="A131" s="44" t="s">
        <v>1591</v>
      </c>
      <c r="B131" s="45">
        <v>1</v>
      </c>
      <c r="C131" s="45">
        <v>0</v>
      </c>
      <c r="D131" s="45">
        <v>0</v>
      </c>
      <c r="E131" s="45">
        <v>0</v>
      </c>
      <c r="F131" s="45">
        <v>1</v>
      </c>
    </row>
    <row r="132" spans="1:6" ht="12.95" customHeight="1" x14ac:dyDescent="0.25">
      <c r="A132" s="44" t="s">
        <v>1673</v>
      </c>
      <c r="B132" s="45">
        <v>0</v>
      </c>
      <c r="C132" s="45">
        <v>0</v>
      </c>
      <c r="D132" s="45">
        <v>0</v>
      </c>
      <c r="E132" s="45">
        <v>1</v>
      </c>
      <c r="F132" s="45">
        <v>1</v>
      </c>
    </row>
    <row r="133" spans="1:6" ht="12.95" customHeight="1" x14ac:dyDescent="0.25">
      <c r="A133" s="44" t="s">
        <v>1211</v>
      </c>
      <c r="B133" s="45">
        <v>0</v>
      </c>
      <c r="C133" s="45">
        <v>1</v>
      </c>
      <c r="D133" s="45">
        <v>0</v>
      </c>
      <c r="E133" s="45">
        <v>0</v>
      </c>
      <c r="F133" s="45">
        <v>1</v>
      </c>
    </row>
    <row r="134" spans="1:6" ht="12.95" customHeight="1" x14ac:dyDescent="0.25">
      <c r="A134" s="44" t="s">
        <v>1287</v>
      </c>
      <c r="B134" s="45">
        <v>0</v>
      </c>
      <c r="C134" s="45">
        <v>1</v>
      </c>
      <c r="D134" s="45">
        <v>0</v>
      </c>
      <c r="E134" s="45">
        <v>1</v>
      </c>
      <c r="F134" s="45">
        <v>1</v>
      </c>
    </row>
    <row r="135" spans="1:6" ht="12.95" customHeight="1" x14ac:dyDescent="0.25">
      <c r="A135" s="44" t="s">
        <v>1351</v>
      </c>
      <c r="B135" s="45">
        <v>0</v>
      </c>
      <c r="C135" s="45">
        <v>0</v>
      </c>
      <c r="D135" s="45">
        <v>1</v>
      </c>
      <c r="E135" s="45">
        <v>0</v>
      </c>
      <c r="F135" s="45">
        <v>1</v>
      </c>
    </row>
    <row r="136" spans="1:6" ht="12.95" customHeight="1" x14ac:dyDescent="0.25">
      <c r="A136" s="44" t="s">
        <v>1416</v>
      </c>
      <c r="B136" s="45">
        <v>0</v>
      </c>
      <c r="C136" s="45">
        <v>1</v>
      </c>
      <c r="D136" s="45">
        <v>0</v>
      </c>
      <c r="E136" s="45">
        <v>0</v>
      </c>
      <c r="F136" s="45">
        <v>1</v>
      </c>
    </row>
    <row r="137" spans="1:6" ht="12.95" customHeight="1" x14ac:dyDescent="0.25">
      <c r="A137" s="44" t="s">
        <v>1345</v>
      </c>
      <c r="B137" s="45">
        <v>0</v>
      </c>
      <c r="C137" s="45">
        <v>1</v>
      </c>
      <c r="D137" s="45">
        <v>0</v>
      </c>
      <c r="E137" s="45">
        <v>1</v>
      </c>
      <c r="F137" s="45">
        <v>1</v>
      </c>
    </row>
    <row r="138" spans="1:6" ht="12.95" customHeight="1" x14ac:dyDescent="0.25">
      <c r="A138" s="44" t="s">
        <v>1525</v>
      </c>
      <c r="B138" s="45">
        <v>1</v>
      </c>
      <c r="C138" s="45">
        <v>0</v>
      </c>
      <c r="D138" s="45">
        <v>0</v>
      </c>
      <c r="E138" s="45">
        <v>0</v>
      </c>
      <c r="F138" s="45">
        <v>1</v>
      </c>
    </row>
    <row r="139" spans="1:6" ht="12.95" customHeight="1" x14ac:dyDescent="0.25">
      <c r="A139" s="44" t="s">
        <v>1607</v>
      </c>
      <c r="B139" s="45">
        <v>1</v>
      </c>
      <c r="C139" s="45">
        <v>0</v>
      </c>
      <c r="D139" s="45">
        <v>0</v>
      </c>
      <c r="E139" s="45">
        <v>0</v>
      </c>
      <c r="F139" s="45">
        <v>1</v>
      </c>
    </row>
    <row r="140" spans="1:6" ht="12.95" customHeight="1" x14ac:dyDescent="0.25">
      <c r="A140" s="44" t="s">
        <v>1229</v>
      </c>
      <c r="B140" s="45">
        <v>0</v>
      </c>
      <c r="C140" s="45">
        <v>0</v>
      </c>
      <c r="D140" s="45">
        <v>1</v>
      </c>
      <c r="E140" s="45">
        <v>0</v>
      </c>
      <c r="F140" s="45">
        <v>1</v>
      </c>
    </row>
    <row r="141" spans="1:6" ht="12.95" customHeight="1" x14ac:dyDescent="0.25">
      <c r="A141" s="44" t="s">
        <v>1498</v>
      </c>
      <c r="B141" s="45">
        <v>0</v>
      </c>
      <c r="C141" s="45">
        <v>0</v>
      </c>
      <c r="D141" s="45">
        <v>0</v>
      </c>
      <c r="E141" s="45">
        <v>1</v>
      </c>
      <c r="F141" s="45">
        <v>1</v>
      </c>
    </row>
    <row r="142" spans="1:6" ht="12.95" customHeight="1" x14ac:dyDescent="0.25">
      <c r="A142" s="44" t="s">
        <v>1365</v>
      </c>
      <c r="B142" s="45">
        <v>1</v>
      </c>
      <c r="C142" s="45">
        <v>0</v>
      </c>
      <c r="D142" s="45">
        <v>0</v>
      </c>
      <c r="E142" s="45">
        <v>0</v>
      </c>
      <c r="F142" s="45">
        <v>1</v>
      </c>
    </row>
    <row r="143" spans="1:6" ht="12.95" customHeight="1" x14ac:dyDescent="0.25">
      <c r="A143" s="44" t="s">
        <v>1469</v>
      </c>
      <c r="B143" s="45">
        <v>1</v>
      </c>
      <c r="C143" s="45">
        <v>0</v>
      </c>
      <c r="D143" s="45">
        <v>0</v>
      </c>
      <c r="E143" s="45">
        <v>0</v>
      </c>
      <c r="F143" s="45">
        <v>1</v>
      </c>
    </row>
    <row r="144" spans="1:6" ht="12.95" customHeight="1" x14ac:dyDescent="0.25">
      <c r="A144" s="44" t="s">
        <v>1541</v>
      </c>
      <c r="B144" s="45">
        <v>0</v>
      </c>
      <c r="C144" s="45">
        <v>0</v>
      </c>
      <c r="D144" s="45">
        <v>1</v>
      </c>
      <c r="E144" s="45">
        <v>0</v>
      </c>
      <c r="F144" s="45">
        <v>1</v>
      </c>
    </row>
    <row r="145" spans="1:6" ht="12.95" customHeight="1" x14ac:dyDescent="0.25">
      <c r="A145" s="44" t="s">
        <v>1621</v>
      </c>
      <c r="B145" s="45">
        <v>0</v>
      </c>
      <c r="C145" s="45">
        <v>0</v>
      </c>
      <c r="D145" s="45">
        <v>0</v>
      </c>
      <c r="E145" s="45">
        <v>1</v>
      </c>
      <c r="F145" s="45">
        <v>1</v>
      </c>
    </row>
    <row r="146" spans="1:6" ht="12.95" customHeight="1" x14ac:dyDescent="0.25">
      <c r="A146" s="44" t="s">
        <v>1708</v>
      </c>
      <c r="B146" s="45">
        <v>1</v>
      </c>
      <c r="C146" s="45">
        <v>0</v>
      </c>
      <c r="D146" s="45">
        <v>0</v>
      </c>
      <c r="E146" s="45">
        <v>0</v>
      </c>
      <c r="F146" s="45">
        <v>1</v>
      </c>
    </row>
    <row r="147" spans="1:6" ht="12.95" customHeight="1" x14ac:dyDescent="0.25">
      <c r="A147" s="44" t="s">
        <v>1272</v>
      </c>
      <c r="B147" s="45">
        <v>1</v>
      </c>
      <c r="C147" s="45">
        <v>0</v>
      </c>
      <c r="D147" s="45">
        <v>0</v>
      </c>
      <c r="E147" s="45">
        <v>0</v>
      </c>
      <c r="F147" s="45">
        <v>1</v>
      </c>
    </row>
    <row r="148" spans="1:6" ht="12.95" customHeight="1" x14ac:dyDescent="0.25">
      <c r="A148" s="44" t="s">
        <v>1630</v>
      </c>
      <c r="B148" s="45">
        <v>1</v>
      </c>
      <c r="C148" s="45">
        <v>0</v>
      </c>
      <c r="D148" s="45">
        <v>0</v>
      </c>
      <c r="E148" s="45">
        <v>0</v>
      </c>
      <c r="F148" s="45">
        <v>1</v>
      </c>
    </row>
    <row r="149" spans="1:6" ht="12.95" customHeight="1" x14ac:dyDescent="0.25">
      <c r="A149" s="44" t="s">
        <v>1441</v>
      </c>
      <c r="B149" s="45">
        <v>1</v>
      </c>
      <c r="C149" s="45">
        <v>0</v>
      </c>
      <c r="D149" s="45">
        <v>0</v>
      </c>
      <c r="E149" s="45">
        <v>0</v>
      </c>
      <c r="F149" s="45">
        <v>1</v>
      </c>
    </row>
    <row r="150" spans="1:6" ht="12.95" customHeight="1" x14ac:dyDescent="0.25">
      <c r="A150" s="44" t="s">
        <v>1599</v>
      </c>
      <c r="B150" s="45">
        <v>0</v>
      </c>
      <c r="C150" s="45">
        <v>1</v>
      </c>
      <c r="D150" s="45">
        <v>0</v>
      </c>
      <c r="E150" s="45">
        <v>0</v>
      </c>
      <c r="F150" s="45">
        <v>1</v>
      </c>
    </row>
    <row r="151" spans="1:6" ht="12.95" customHeight="1" x14ac:dyDescent="0.25">
      <c r="A151" s="44" t="s">
        <v>1503</v>
      </c>
      <c r="B151" s="45">
        <v>0</v>
      </c>
      <c r="C151" s="45">
        <v>0</v>
      </c>
      <c r="D151" s="45">
        <v>1</v>
      </c>
      <c r="E151" s="45">
        <v>0</v>
      </c>
      <c r="F151" s="45">
        <v>1</v>
      </c>
    </row>
    <row r="152" spans="1:6" ht="12.95" customHeight="1" x14ac:dyDescent="0.25">
      <c r="A152" s="44" t="s">
        <v>1739</v>
      </c>
      <c r="B152" s="45">
        <v>1</v>
      </c>
      <c r="C152" s="45">
        <v>0</v>
      </c>
      <c r="D152" s="45">
        <v>0</v>
      </c>
      <c r="E152" s="45">
        <v>0</v>
      </c>
      <c r="F152" s="45">
        <v>1</v>
      </c>
    </row>
    <row r="153" spans="1:6" ht="12.95" customHeight="1" x14ac:dyDescent="0.25">
      <c r="A153" s="44" t="s">
        <v>1372</v>
      </c>
      <c r="B153" s="45">
        <v>1</v>
      </c>
      <c r="C153" s="45">
        <v>0</v>
      </c>
      <c r="D153" s="45">
        <v>0</v>
      </c>
      <c r="E153" s="45">
        <v>0</v>
      </c>
      <c r="F153" s="45">
        <v>1</v>
      </c>
    </row>
    <row r="154" spans="1:6" ht="12.95" customHeight="1" x14ac:dyDescent="0.25">
      <c r="A154" s="44" t="s">
        <v>1474</v>
      </c>
      <c r="B154" s="45">
        <v>0</v>
      </c>
      <c r="C154" s="45">
        <v>0</v>
      </c>
      <c r="D154" s="45">
        <v>0</v>
      </c>
      <c r="E154" s="45">
        <v>1</v>
      </c>
      <c r="F154" s="45">
        <v>1</v>
      </c>
    </row>
    <row r="155" spans="1:6" ht="12.95" customHeight="1" x14ac:dyDescent="0.25">
      <c r="A155" s="44" t="s">
        <v>1545</v>
      </c>
      <c r="B155" s="45">
        <v>1</v>
      </c>
      <c r="C155" s="45">
        <v>0</v>
      </c>
      <c r="D155" s="45">
        <v>0</v>
      </c>
      <c r="E155" s="45">
        <v>1</v>
      </c>
      <c r="F155" s="45">
        <v>1</v>
      </c>
    </row>
    <row r="156" spans="1:6" ht="12.95" customHeight="1" x14ac:dyDescent="0.25">
      <c r="A156" s="44" t="s">
        <v>1628</v>
      </c>
      <c r="B156" s="45">
        <v>0</v>
      </c>
      <c r="C156" s="45">
        <v>1</v>
      </c>
      <c r="D156" s="45">
        <v>0</v>
      </c>
      <c r="E156" s="45">
        <v>0</v>
      </c>
      <c r="F156" s="45">
        <v>1</v>
      </c>
    </row>
    <row r="157" spans="1:6" ht="12.95" customHeight="1" x14ac:dyDescent="0.25">
      <c r="A157" s="44" t="s">
        <v>1336</v>
      </c>
      <c r="B157" s="45">
        <v>0</v>
      </c>
      <c r="C157" s="45">
        <v>1</v>
      </c>
      <c r="D157" s="45">
        <v>0</v>
      </c>
      <c r="E157" s="45">
        <v>0</v>
      </c>
      <c r="F157" s="45">
        <v>1</v>
      </c>
    </row>
    <row r="158" spans="1:6" ht="12.95" customHeight="1" x14ac:dyDescent="0.25">
      <c r="A158" s="44" t="s">
        <v>1437</v>
      </c>
      <c r="B158" s="45">
        <v>0</v>
      </c>
      <c r="C158" s="45">
        <v>0</v>
      </c>
      <c r="D158" s="45">
        <v>1</v>
      </c>
      <c r="E158" s="45">
        <v>0</v>
      </c>
      <c r="F158" s="45">
        <v>1</v>
      </c>
    </row>
    <row r="159" spans="1:6" ht="12.95" customHeight="1" x14ac:dyDescent="0.25">
      <c r="A159" s="44" t="s">
        <v>1517</v>
      </c>
      <c r="B159" s="45">
        <v>1</v>
      </c>
      <c r="C159" s="45">
        <v>0</v>
      </c>
      <c r="D159" s="45">
        <v>0</v>
      </c>
      <c r="E159" s="45">
        <v>0</v>
      </c>
      <c r="F159" s="45">
        <v>1</v>
      </c>
    </row>
    <row r="160" spans="1:6" ht="12.95" customHeight="1" x14ac:dyDescent="0.25">
      <c r="A160" s="44" t="s">
        <v>1401</v>
      </c>
      <c r="B160" s="45">
        <v>1</v>
      </c>
      <c r="C160" s="45">
        <v>0</v>
      </c>
      <c r="D160" s="45">
        <v>0</v>
      </c>
      <c r="E160" s="45">
        <v>0</v>
      </c>
      <c r="F160" s="45">
        <v>1</v>
      </c>
    </row>
    <row r="161" spans="1:6" ht="12.95" customHeight="1" x14ac:dyDescent="0.25">
      <c r="A161" s="44" t="s">
        <v>1584</v>
      </c>
      <c r="B161" s="45">
        <v>1</v>
      </c>
      <c r="C161" s="45">
        <v>0</v>
      </c>
      <c r="D161" s="45">
        <v>0</v>
      </c>
      <c r="E161" s="45">
        <v>0</v>
      </c>
      <c r="F161" s="45">
        <v>1</v>
      </c>
    </row>
    <row r="162" spans="1:6" ht="12.95" customHeight="1" x14ac:dyDescent="0.25">
      <c r="A162" s="44" t="s">
        <v>1665</v>
      </c>
      <c r="B162" s="45">
        <v>0</v>
      </c>
      <c r="C162" s="45">
        <v>0</v>
      </c>
      <c r="D162" s="45">
        <v>1</v>
      </c>
      <c r="E162" s="45">
        <v>0</v>
      </c>
      <c r="F162" s="45">
        <v>1</v>
      </c>
    </row>
    <row r="163" spans="1:6" ht="12.95" customHeight="1" x14ac:dyDescent="0.25">
      <c r="A163" s="44" t="s">
        <v>1199</v>
      </c>
      <c r="B163" s="45">
        <v>0</v>
      </c>
      <c r="C163" s="45">
        <v>0</v>
      </c>
      <c r="D163" s="45">
        <v>0</v>
      </c>
      <c r="E163" s="45">
        <v>1</v>
      </c>
      <c r="F163" s="45">
        <v>1</v>
      </c>
    </row>
    <row r="164" spans="1:6" ht="12.95" customHeight="1" x14ac:dyDescent="0.25">
      <c r="A164" s="44" t="s">
        <v>1476</v>
      </c>
      <c r="B164" s="45">
        <v>1</v>
      </c>
      <c r="C164" s="45">
        <v>0</v>
      </c>
      <c r="D164" s="45">
        <v>0</v>
      </c>
      <c r="E164" s="45">
        <v>0</v>
      </c>
      <c r="F164" s="45">
        <v>1</v>
      </c>
    </row>
    <row r="165" spans="1:6" ht="12.95" customHeight="1" x14ac:dyDescent="0.25">
      <c r="A165" s="44" t="s">
        <v>1552</v>
      </c>
      <c r="B165" s="45">
        <v>0</v>
      </c>
      <c r="C165" s="45">
        <v>0</v>
      </c>
      <c r="D165" s="45">
        <v>1</v>
      </c>
      <c r="E165" s="45">
        <v>0</v>
      </c>
      <c r="F165" s="45">
        <v>1</v>
      </c>
    </row>
    <row r="166" spans="1:6" ht="12.95" customHeight="1" x14ac:dyDescent="0.25">
      <c r="A166" s="44" t="s">
        <v>1634</v>
      </c>
      <c r="B166" s="45">
        <v>1</v>
      </c>
      <c r="C166" s="45">
        <v>0</v>
      </c>
      <c r="D166" s="45">
        <v>0</v>
      </c>
      <c r="E166" s="45">
        <v>0</v>
      </c>
      <c r="F166" s="45">
        <v>1</v>
      </c>
    </row>
    <row r="167" spans="1:6" ht="12.95" customHeight="1" x14ac:dyDescent="0.25">
      <c r="A167" s="44" t="s">
        <v>1296</v>
      </c>
      <c r="B167" s="45">
        <v>1</v>
      </c>
      <c r="C167" s="45">
        <v>0</v>
      </c>
      <c r="D167" s="45">
        <v>0</v>
      </c>
      <c r="E167" s="45">
        <v>0</v>
      </c>
      <c r="F167" s="45">
        <v>1</v>
      </c>
    </row>
    <row r="168" spans="1:6" ht="12.95" customHeight="1" x14ac:dyDescent="0.25">
      <c r="A168" s="44" t="s">
        <v>1535</v>
      </c>
      <c r="B168" s="45">
        <v>1</v>
      </c>
      <c r="C168" s="45">
        <v>0</v>
      </c>
      <c r="D168" s="45">
        <v>0</v>
      </c>
      <c r="E168" s="45">
        <v>0</v>
      </c>
      <c r="F168" s="45">
        <v>1</v>
      </c>
    </row>
    <row r="169" spans="1:6" ht="12.95" customHeight="1" x14ac:dyDescent="0.25">
      <c r="A169" s="44" t="s">
        <v>1614</v>
      </c>
      <c r="B169" s="45">
        <v>1</v>
      </c>
      <c r="C169" s="45">
        <v>0</v>
      </c>
      <c r="D169" s="45">
        <v>0</v>
      </c>
      <c r="E169" s="45">
        <v>0</v>
      </c>
      <c r="F169" s="45">
        <v>1</v>
      </c>
    </row>
    <row r="170" spans="1:6" ht="12.95" customHeight="1" x14ac:dyDescent="0.25">
      <c r="A170" s="44" t="s">
        <v>1701</v>
      </c>
      <c r="B170" s="45">
        <v>1</v>
      </c>
      <c r="C170" s="45">
        <v>0</v>
      </c>
      <c r="D170" s="45">
        <v>0</v>
      </c>
      <c r="E170" s="45">
        <v>0</v>
      </c>
      <c r="F170" s="45">
        <v>1</v>
      </c>
    </row>
    <row r="171" spans="1:6" ht="12.95" customHeight="1" x14ac:dyDescent="0.25">
      <c r="A171" s="44" t="s">
        <v>1240</v>
      </c>
      <c r="B171" s="45">
        <v>1</v>
      </c>
      <c r="C171" s="45">
        <v>0</v>
      </c>
      <c r="D171" s="45">
        <v>0</v>
      </c>
      <c r="E171" s="45">
        <v>0</v>
      </c>
      <c r="F171" s="45">
        <v>1</v>
      </c>
    </row>
    <row r="172" spans="1:6" ht="12.95" customHeight="1" x14ac:dyDescent="0.25">
      <c r="A172" s="44" t="s">
        <v>1523</v>
      </c>
      <c r="B172" s="45">
        <v>0</v>
      </c>
      <c r="C172" s="45">
        <v>0</v>
      </c>
      <c r="D172" s="45">
        <v>0</v>
      </c>
      <c r="E172" s="45">
        <v>1</v>
      </c>
      <c r="F172" s="45">
        <v>1</v>
      </c>
    </row>
    <row r="173" spans="1:6" ht="12.95" customHeight="1" x14ac:dyDescent="0.25">
      <c r="A173" s="44" t="s">
        <v>1605</v>
      </c>
      <c r="B173" s="45">
        <v>0</v>
      </c>
      <c r="C173" s="45">
        <v>0</v>
      </c>
      <c r="D173" s="45">
        <v>0</v>
      </c>
      <c r="E173" s="45">
        <v>1</v>
      </c>
      <c r="F173" s="45">
        <v>1</v>
      </c>
    </row>
    <row r="174" spans="1:6" ht="12.95" customHeight="1" x14ac:dyDescent="0.25">
      <c r="A174" s="44" t="s">
        <v>1538</v>
      </c>
      <c r="B174" s="45">
        <v>0</v>
      </c>
      <c r="C174" s="45">
        <v>0</v>
      </c>
      <c r="D174" s="45">
        <v>1</v>
      </c>
      <c r="E174" s="45">
        <v>0</v>
      </c>
      <c r="F174" s="45">
        <v>1</v>
      </c>
    </row>
    <row r="175" spans="1:6" ht="12.95" customHeight="1" x14ac:dyDescent="0.25">
      <c r="A175" s="44" t="s">
        <v>1618</v>
      </c>
      <c r="B175" s="45">
        <v>1</v>
      </c>
      <c r="C175" s="45">
        <v>0</v>
      </c>
      <c r="D175" s="45">
        <v>0</v>
      </c>
      <c r="E175" s="45">
        <v>0</v>
      </c>
      <c r="F175" s="45">
        <v>1</v>
      </c>
    </row>
    <row r="176" spans="1:6" ht="12.95" customHeight="1" x14ac:dyDescent="0.25">
      <c r="A176" s="44" t="s">
        <v>1246</v>
      </c>
      <c r="B176" s="45">
        <v>1</v>
      </c>
      <c r="C176" s="45">
        <v>0</v>
      </c>
      <c r="D176" s="45">
        <v>0</v>
      </c>
      <c r="E176" s="45">
        <v>0</v>
      </c>
      <c r="F176" s="45">
        <v>1</v>
      </c>
    </row>
    <row r="177" spans="1:6" ht="12.95" customHeight="1" x14ac:dyDescent="0.25">
      <c r="A177" s="44" t="s">
        <v>1431</v>
      </c>
      <c r="B177" s="45">
        <v>0</v>
      </c>
      <c r="C177" s="45">
        <v>0</v>
      </c>
      <c r="D177" s="45">
        <v>1</v>
      </c>
      <c r="E177" s="45">
        <v>0</v>
      </c>
      <c r="F177" s="45">
        <v>1</v>
      </c>
    </row>
    <row r="178" spans="1:6" ht="12.95" customHeight="1" x14ac:dyDescent="0.25">
      <c r="A178" s="44" t="s">
        <v>1589</v>
      </c>
      <c r="B178" s="45">
        <v>0</v>
      </c>
      <c r="C178" s="45">
        <v>1</v>
      </c>
      <c r="D178" s="45">
        <v>0</v>
      </c>
      <c r="E178" s="45">
        <v>0</v>
      </c>
      <c r="F178" s="45">
        <v>1</v>
      </c>
    </row>
    <row r="179" spans="1:6" ht="12.95" customHeight="1" x14ac:dyDescent="0.25">
      <c r="A179" s="44" t="s">
        <v>1285</v>
      </c>
      <c r="B179" s="45">
        <v>1</v>
      </c>
      <c r="C179" s="45">
        <v>0</v>
      </c>
      <c r="D179" s="45">
        <v>0</v>
      </c>
      <c r="E179" s="45">
        <v>0</v>
      </c>
      <c r="F179" s="45">
        <v>1</v>
      </c>
    </row>
    <row r="180" spans="1:6" ht="12.95" customHeight="1" x14ac:dyDescent="0.25">
      <c r="A180" s="44" t="s">
        <v>1686</v>
      </c>
      <c r="B180" s="45">
        <v>0</v>
      </c>
      <c r="C180" s="45">
        <v>1</v>
      </c>
      <c r="D180" s="45">
        <v>0</v>
      </c>
      <c r="E180" s="45">
        <v>0</v>
      </c>
      <c r="F180" s="45">
        <v>1</v>
      </c>
    </row>
    <row r="181" spans="1:6" ht="12.95" customHeight="1" x14ac:dyDescent="0.25">
      <c r="A181" s="44" t="s">
        <v>1304</v>
      </c>
      <c r="B181" s="45">
        <v>1</v>
      </c>
      <c r="C181" s="45">
        <v>0</v>
      </c>
      <c r="D181" s="45">
        <v>0</v>
      </c>
      <c r="E181" s="45">
        <v>0</v>
      </c>
      <c r="F181" s="45">
        <v>1</v>
      </c>
    </row>
    <row r="182" spans="1:6" ht="12.95" customHeight="1" x14ac:dyDescent="0.25">
      <c r="A182" s="44" t="s">
        <v>1493</v>
      </c>
      <c r="B182" s="45">
        <v>0</v>
      </c>
      <c r="C182" s="45">
        <v>0</v>
      </c>
      <c r="D182" s="45">
        <v>1</v>
      </c>
      <c r="E182" s="45">
        <v>0</v>
      </c>
      <c r="F182" s="45">
        <v>1</v>
      </c>
    </row>
    <row r="183" spans="1:6" ht="12.95" customHeight="1" x14ac:dyDescent="0.25">
      <c r="A183" s="44" t="s">
        <v>1571</v>
      </c>
      <c r="B183" s="45">
        <v>1</v>
      </c>
      <c r="C183" s="45">
        <v>0</v>
      </c>
      <c r="D183" s="45">
        <v>0</v>
      </c>
      <c r="E183" s="45">
        <v>0</v>
      </c>
      <c r="F183" s="45">
        <v>1</v>
      </c>
    </row>
    <row r="184" spans="1:6" ht="12.95" customHeight="1" x14ac:dyDescent="0.25">
      <c r="A184" s="44" t="s">
        <v>1361</v>
      </c>
      <c r="B184" s="45">
        <v>1</v>
      </c>
      <c r="C184" s="45">
        <v>0</v>
      </c>
      <c r="D184" s="45">
        <v>0</v>
      </c>
      <c r="E184" s="45">
        <v>0</v>
      </c>
      <c r="F184" s="45">
        <v>1</v>
      </c>
    </row>
    <row r="185" spans="1:6" ht="12.95" customHeight="1" x14ac:dyDescent="0.25">
      <c r="A185" s="44" t="s">
        <v>1505</v>
      </c>
      <c r="B185" s="45">
        <v>1</v>
      </c>
      <c r="C185" s="45">
        <v>0</v>
      </c>
      <c r="D185" s="45">
        <v>0</v>
      </c>
      <c r="E185" s="45">
        <v>0</v>
      </c>
      <c r="F185" s="45">
        <v>1</v>
      </c>
    </row>
    <row r="186" spans="1:6" ht="12.95" customHeight="1" x14ac:dyDescent="0.25">
      <c r="A186" s="44" t="s">
        <v>1577</v>
      </c>
      <c r="B186" s="45">
        <v>1</v>
      </c>
      <c r="C186" s="45">
        <v>0</v>
      </c>
      <c r="D186" s="45">
        <v>0</v>
      </c>
      <c r="E186" s="45">
        <v>0</v>
      </c>
      <c r="F186" s="45">
        <v>1</v>
      </c>
    </row>
    <row r="187" spans="1:6" ht="12.95" customHeight="1" x14ac:dyDescent="0.25">
      <c r="A187" s="44" t="s">
        <v>1377</v>
      </c>
      <c r="B187" s="45">
        <v>1</v>
      </c>
      <c r="C187" s="45">
        <v>0</v>
      </c>
      <c r="D187" s="45">
        <v>0</v>
      </c>
      <c r="E187" s="45">
        <v>0</v>
      </c>
      <c r="F187" s="45">
        <v>1</v>
      </c>
    </row>
    <row r="188" spans="1:6" ht="12.95" customHeight="1" x14ac:dyDescent="0.25">
      <c r="A188" s="44" t="s">
        <v>1341</v>
      </c>
      <c r="B188" s="45">
        <v>0</v>
      </c>
      <c r="C188" s="45">
        <v>1</v>
      </c>
      <c r="D188" s="45">
        <v>0</v>
      </c>
      <c r="E188" s="45">
        <v>0</v>
      </c>
      <c r="F188" s="45">
        <v>1</v>
      </c>
    </row>
    <row r="189" spans="1:6" ht="12.95" customHeight="1" x14ac:dyDescent="0.25">
      <c r="A189" s="44" t="s">
        <v>1440</v>
      </c>
      <c r="B189" s="45">
        <v>1</v>
      </c>
      <c r="C189" s="45">
        <v>0</v>
      </c>
      <c r="D189" s="45">
        <v>0</v>
      </c>
      <c r="E189" s="45">
        <v>0</v>
      </c>
      <c r="F189" s="45">
        <v>1</v>
      </c>
    </row>
    <row r="190" spans="1:6" ht="12.95" customHeight="1" x14ac:dyDescent="0.25">
      <c r="A190" s="44" t="s">
        <v>1530</v>
      </c>
      <c r="B190" s="45">
        <v>0</v>
      </c>
      <c r="C190" s="45">
        <v>0</v>
      </c>
      <c r="D190" s="45">
        <v>1</v>
      </c>
      <c r="E190" s="45">
        <v>0</v>
      </c>
      <c r="F190" s="45">
        <v>1</v>
      </c>
    </row>
    <row r="191" spans="1:6" ht="12.95" customHeight="1" x14ac:dyDescent="0.25">
      <c r="A191" s="44" t="s">
        <v>1399</v>
      </c>
      <c r="B191" s="45">
        <v>0</v>
      </c>
      <c r="C191" s="45">
        <v>0</v>
      </c>
      <c r="D191" s="45">
        <v>0</v>
      </c>
      <c r="E191" s="45">
        <v>1</v>
      </c>
      <c r="F191" s="45">
        <v>1</v>
      </c>
    </row>
    <row r="192" spans="1:6" ht="12.95" customHeight="1" x14ac:dyDescent="0.25">
      <c r="A192" s="44" t="s">
        <v>1699</v>
      </c>
      <c r="B192" s="45">
        <v>0</v>
      </c>
      <c r="C192" s="45">
        <v>0</v>
      </c>
      <c r="D192" s="45">
        <v>0</v>
      </c>
      <c r="E192" s="45">
        <v>1</v>
      </c>
      <c r="F192" s="45">
        <v>1</v>
      </c>
    </row>
    <row r="193" spans="1:6" ht="12.95" customHeight="1" x14ac:dyDescent="0.25">
      <c r="A193" s="44" t="s">
        <v>1646</v>
      </c>
      <c r="B193" s="45">
        <v>0</v>
      </c>
      <c r="C193" s="45">
        <v>1</v>
      </c>
      <c r="D193" s="45">
        <v>0</v>
      </c>
      <c r="E193" s="45">
        <v>0</v>
      </c>
      <c r="F193" s="45">
        <v>1</v>
      </c>
    </row>
    <row r="194" spans="1:6" ht="12.95" customHeight="1" x14ac:dyDescent="0.25">
      <c r="A194" s="44" t="s">
        <v>1455</v>
      </c>
      <c r="B194" s="45">
        <v>1</v>
      </c>
      <c r="C194" s="45">
        <v>0</v>
      </c>
      <c r="D194" s="45">
        <v>0</v>
      </c>
      <c r="E194" s="45">
        <v>0</v>
      </c>
      <c r="F194" s="45">
        <v>1</v>
      </c>
    </row>
    <row r="195" spans="1:6" ht="12.95" customHeight="1" x14ac:dyDescent="0.25">
      <c r="A195" s="44" t="s">
        <v>1532</v>
      </c>
      <c r="B195" s="45">
        <v>0</v>
      </c>
      <c r="C195" s="45">
        <v>0</v>
      </c>
      <c r="D195" s="45">
        <v>0</v>
      </c>
      <c r="E195" s="45">
        <v>1</v>
      </c>
      <c r="F195" s="45">
        <v>1</v>
      </c>
    </row>
    <row r="196" spans="1:6" ht="12.95" customHeight="1" x14ac:dyDescent="0.25">
      <c r="A196" s="44" t="s">
        <v>1316</v>
      </c>
      <c r="B196" s="45">
        <v>0</v>
      </c>
      <c r="C196" s="45">
        <v>0</v>
      </c>
      <c r="D196" s="45">
        <v>0</v>
      </c>
      <c r="E196" s="45">
        <v>1</v>
      </c>
      <c r="F196" s="45">
        <v>1</v>
      </c>
    </row>
    <row r="197" spans="1:6" ht="12.95" customHeight="1" x14ac:dyDescent="0.25">
      <c r="A197" s="44" t="s">
        <v>1195</v>
      </c>
      <c r="B197" s="45">
        <v>1</v>
      </c>
      <c r="C197" s="45">
        <v>0</v>
      </c>
      <c r="D197" s="45">
        <v>0</v>
      </c>
      <c r="E197" s="45">
        <v>0</v>
      </c>
      <c r="F197" s="45">
        <v>1</v>
      </c>
    </row>
    <row r="198" spans="1:6" ht="12.95" customHeight="1" x14ac:dyDescent="0.25">
      <c r="A198" s="44" t="s">
        <v>1382</v>
      </c>
      <c r="B198" s="45">
        <v>1</v>
      </c>
      <c r="C198" s="45">
        <v>0</v>
      </c>
      <c r="D198" s="45">
        <v>0</v>
      </c>
      <c r="E198" s="45">
        <v>0</v>
      </c>
      <c r="F198" s="45">
        <v>1</v>
      </c>
    </row>
    <row r="199" spans="1:6" ht="12.95" customHeight="1" x14ac:dyDescent="0.25">
      <c r="A199" s="44" t="s">
        <v>1632</v>
      </c>
      <c r="B199" s="45">
        <v>0</v>
      </c>
      <c r="C199" s="45">
        <v>1</v>
      </c>
      <c r="D199" s="45">
        <v>0</v>
      </c>
      <c r="E199" s="45">
        <v>0</v>
      </c>
      <c r="F199" s="45">
        <v>1</v>
      </c>
    </row>
    <row r="200" spans="1:6" ht="12.95" customHeight="1" x14ac:dyDescent="0.25">
      <c r="A200" s="44" t="s">
        <v>1423</v>
      </c>
      <c r="B200" s="45">
        <v>0</v>
      </c>
      <c r="C200" s="45">
        <v>0</v>
      </c>
      <c r="D200" s="45">
        <v>1</v>
      </c>
      <c r="E200" s="45">
        <v>0</v>
      </c>
      <c r="F200" s="45">
        <v>1</v>
      </c>
    </row>
    <row r="201" spans="1:6" ht="12.95" customHeight="1" x14ac:dyDescent="0.25">
      <c r="A201" s="44" t="s">
        <v>1661</v>
      </c>
      <c r="B201" s="45">
        <v>1</v>
      </c>
      <c r="C201" s="45">
        <v>0</v>
      </c>
      <c r="D201" s="45">
        <v>0</v>
      </c>
      <c r="E201" s="45">
        <v>0</v>
      </c>
      <c r="F201" s="45">
        <v>1</v>
      </c>
    </row>
    <row r="202" spans="1:6" ht="12.95" customHeight="1" x14ac:dyDescent="0.25">
      <c r="A202" s="44" t="s">
        <v>1404</v>
      </c>
      <c r="B202" s="45">
        <v>1</v>
      </c>
      <c r="C202" s="45">
        <v>0</v>
      </c>
      <c r="D202" s="45">
        <v>0</v>
      </c>
      <c r="E202" s="45">
        <v>0</v>
      </c>
      <c r="F202" s="45">
        <v>1</v>
      </c>
    </row>
    <row r="203" spans="1:6" ht="12.95" customHeight="1" x14ac:dyDescent="0.25">
      <c r="A203" s="44" t="s">
        <v>1489</v>
      </c>
      <c r="B203" s="45">
        <v>1</v>
      </c>
      <c r="C203" s="45">
        <v>0</v>
      </c>
      <c r="D203" s="45">
        <v>0</v>
      </c>
      <c r="E203" s="45">
        <v>0</v>
      </c>
      <c r="F203" s="45">
        <v>1</v>
      </c>
    </row>
    <row r="204" spans="1:6" ht="12.95" customHeight="1" x14ac:dyDescent="0.25">
      <c r="A204" s="44" t="s">
        <v>1567</v>
      </c>
      <c r="B204" s="45">
        <v>0</v>
      </c>
      <c r="C204" s="45">
        <v>0</v>
      </c>
      <c r="D204" s="45">
        <v>1</v>
      </c>
      <c r="E204" s="45">
        <v>0</v>
      </c>
      <c r="F204" s="45">
        <v>1</v>
      </c>
    </row>
    <row r="205" spans="1:6" ht="12.95" customHeight="1" x14ac:dyDescent="0.25">
      <c r="A205" s="44" t="s">
        <v>1521</v>
      </c>
      <c r="B205" s="45">
        <v>0</v>
      </c>
      <c r="C205" s="45">
        <v>0</v>
      </c>
      <c r="D205" s="45">
        <v>1</v>
      </c>
      <c r="E205" s="45">
        <v>0</v>
      </c>
      <c r="F205" s="45">
        <v>1</v>
      </c>
    </row>
    <row r="206" spans="1:6" ht="12.95" customHeight="1" x14ac:dyDescent="0.25">
      <c r="A206" s="44" t="s">
        <v>1442</v>
      </c>
      <c r="B206" s="45">
        <v>0</v>
      </c>
      <c r="C206" s="45">
        <v>0</v>
      </c>
      <c r="D206" s="45">
        <v>1</v>
      </c>
      <c r="E206" s="45">
        <v>0</v>
      </c>
      <c r="F206" s="45">
        <v>1</v>
      </c>
    </row>
    <row r="207" spans="1:6" ht="12.95" customHeight="1" x14ac:dyDescent="0.25">
      <c r="A207" s="44" t="s">
        <v>1459</v>
      </c>
      <c r="B207" s="45">
        <v>0</v>
      </c>
      <c r="C207" s="45">
        <v>0</v>
      </c>
      <c r="D207" s="45">
        <v>1</v>
      </c>
      <c r="E207" s="45">
        <v>0</v>
      </c>
      <c r="F207" s="45">
        <v>1</v>
      </c>
    </row>
    <row r="208" spans="1:6" ht="12.95" customHeight="1" x14ac:dyDescent="0.25">
      <c r="A208" s="44" t="s">
        <v>1615</v>
      </c>
      <c r="B208" s="45">
        <v>1</v>
      </c>
      <c r="C208" s="45">
        <v>0</v>
      </c>
      <c r="D208" s="45">
        <v>0</v>
      </c>
      <c r="E208" s="45">
        <v>0</v>
      </c>
      <c r="F208" s="45">
        <v>1</v>
      </c>
    </row>
    <row r="209" spans="1:6" ht="12.95" customHeight="1" x14ac:dyDescent="0.25">
      <c r="A209" s="44" t="s">
        <v>1682</v>
      </c>
      <c r="B209" s="45">
        <v>0</v>
      </c>
      <c r="C209" s="45">
        <v>0</v>
      </c>
      <c r="D209" s="45">
        <v>1</v>
      </c>
      <c r="E209" s="45">
        <v>0</v>
      </c>
      <c r="F209" s="45">
        <v>1</v>
      </c>
    </row>
    <row r="210" spans="1:6" ht="12.95" customHeight="1" x14ac:dyDescent="0.25">
      <c r="A210" s="44" t="s">
        <v>1457</v>
      </c>
      <c r="B210" s="45">
        <v>0</v>
      </c>
      <c r="C210" s="45">
        <v>1</v>
      </c>
      <c r="D210" s="45">
        <v>1</v>
      </c>
      <c r="E210" s="45">
        <v>1</v>
      </c>
      <c r="F210" s="45">
        <v>1</v>
      </c>
    </row>
    <row r="211" spans="1:6" ht="12.95" customHeight="1" x14ac:dyDescent="0.25">
      <c r="A211" s="44" t="s">
        <v>1221</v>
      </c>
      <c r="B211" s="45">
        <v>1</v>
      </c>
      <c r="C211" s="45">
        <v>0</v>
      </c>
      <c r="D211" s="45">
        <v>0</v>
      </c>
      <c r="E211" s="45">
        <v>0</v>
      </c>
      <c r="F211" s="45">
        <v>1</v>
      </c>
    </row>
    <row r="212" spans="1:6" ht="12.95" customHeight="1" x14ac:dyDescent="0.25">
      <c r="A212" s="44" t="s">
        <v>1301</v>
      </c>
      <c r="B212" s="45">
        <v>0</v>
      </c>
      <c r="C212" s="45">
        <v>1</v>
      </c>
      <c r="D212" s="45">
        <v>0</v>
      </c>
      <c r="E212" s="45">
        <v>0</v>
      </c>
      <c r="F212" s="45">
        <v>1</v>
      </c>
    </row>
    <row r="213" spans="1:6" ht="12.95" customHeight="1" x14ac:dyDescent="0.25">
      <c r="A213" s="44" t="s">
        <v>1407</v>
      </c>
      <c r="B213" s="45">
        <v>0</v>
      </c>
      <c r="C213" s="45">
        <v>1</v>
      </c>
      <c r="D213" s="45">
        <v>0</v>
      </c>
      <c r="E213" s="45">
        <v>0</v>
      </c>
      <c r="F213" s="45">
        <v>1</v>
      </c>
    </row>
    <row r="214" spans="1:6" ht="12.95" customHeight="1" x14ac:dyDescent="0.25">
      <c r="A214" s="44" t="s">
        <v>1264</v>
      </c>
      <c r="B214" s="45">
        <v>0</v>
      </c>
      <c r="C214" s="45">
        <v>0</v>
      </c>
      <c r="D214" s="45">
        <v>1</v>
      </c>
      <c r="E214" s="45">
        <v>0</v>
      </c>
      <c r="F214" s="45">
        <v>1</v>
      </c>
    </row>
    <row r="215" spans="1:6" ht="12.95" customHeight="1" x14ac:dyDescent="0.25">
      <c r="A215" s="44" t="s">
        <v>1357</v>
      </c>
      <c r="B215" s="45">
        <v>1</v>
      </c>
      <c r="C215" s="45">
        <v>0</v>
      </c>
      <c r="D215" s="45">
        <v>0</v>
      </c>
      <c r="E215" s="45">
        <v>0</v>
      </c>
      <c r="F215" s="45">
        <v>1</v>
      </c>
    </row>
    <row r="216" spans="1:6" ht="12.95" customHeight="1" x14ac:dyDescent="0.25">
      <c r="A216" s="44" t="s">
        <v>1477</v>
      </c>
      <c r="B216" s="45">
        <v>1</v>
      </c>
      <c r="C216" s="45">
        <v>1</v>
      </c>
      <c r="D216" s="45">
        <v>0</v>
      </c>
      <c r="E216" s="45">
        <v>0</v>
      </c>
      <c r="F216" s="45">
        <v>1</v>
      </c>
    </row>
    <row r="217" spans="1:6" ht="12.95" customHeight="1" x14ac:dyDescent="0.25">
      <c r="A217" s="44" t="s">
        <v>1556</v>
      </c>
      <c r="B217" s="45">
        <v>1</v>
      </c>
      <c r="C217" s="45">
        <v>0</v>
      </c>
      <c r="D217" s="45">
        <v>0</v>
      </c>
      <c r="E217" s="45">
        <v>0</v>
      </c>
      <c r="F217" s="45">
        <v>1</v>
      </c>
    </row>
    <row r="218" spans="1:6" ht="12.95" customHeight="1" x14ac:dyDescent="0.25">
      <c r="A218" s="44" t="s">
        <v>1637</v>
      </c>
      <c r="B218" s="45">
        <v>0</v>
      </c>
      <c r="C218" s="45">
        <v>0</v>
      </c>
      <c r="D218" s="45">
        <v>1</v>
      </c>
      <c r="E218" s="45">
        <v>0</v>
      </c>
      <c r="F218" s="45">
        <v>1</v>
      </c>
    </row>
    <row r="219" spans="1:6" ht="12.95" customHeight="1" x14ac:dyDescent="0.25">
      <c r="A219" s="44" t="s">
        <v>1728</v>
      </c>
      <c r="B219" s="45">
        <v>0</v>
      </c>
      <c r="C219" s="45">
        <v>1</v>
      </c>
      <c r="D219" s="45">
        <v>0</v>
      </c>
      <c r="E219" s="45">
        <v>0</v>
      </c>
      <c r="F219" s="45">
        <v>1</v>
      </c>
    </row>
    <row r="220" spans="1:6" ht="12.95" customHeight="1" x14ac:dyDescent="0.25">
      <c r="A220" s="44" t="s">
        <v>1509</v>
      </c>
      <c r="B220" s="45">
        <v>0</v>
      </c>
      <c r="C220" s="45">
        <v>1</v>
      </c>
      <c r="D220" s="45">
        <v>0</v>
      </c>
      <c r="E220" s="45">
        <v>0</v>
      </c>
      <c r="F220" s="45">
        <v>1</v>
      </c>
    </row>
    <row r="221" spans="1:6" ht="12.95" customHeight="1" x14ac:dyDescent="0.25">
      <c r="A221" s="44" t="s">
        <v>1586</v>
      </c>
      <c r="B221" s="45">
        <v>0</v>
      </c>
      <c r="C221" s="45">
        <v>0</v>
      </c>
      <c r="D221" s="45">
        <v>1</v>
      </c>
      <c r="E221" s="45">
        <v>0</v>
      </c>
      <c r="F221" s="45">
        <v>1</v>
      </c>
    </row>
    <row r="222" spans="1:6" ht="12.95" customHeight="1" x14ac:dyDescent="0.25">
      <c r="A222" s="44" t="s">
        <v>1689</v>
      </c>
      <c r="B222" s="45">
        <v>0</v>
      </c>
      <c r="C222" s="45">
        <v>1</v>
      </c>
      <c r="D222" s="45">
        <v>0</v>
      </c>
      <c r="E222" s="45">
        <v>0</v>
      </c>
      <c r="F222" s="45">
        <v>1</v>
      </c>
    </row>
    <row r="223" spans="1:6" ht="12.95" customHeight="1" x14ac:dyDescent="0.25">
      <c r="A223" s="44" t="s">
        <v>1228</v>
      </c>
      <c r="B223" s="45">
        <v>0</v>
      </c>
      <c r="C223" s="45">
        <v>1</v>
      </c>
      <c r="D223" s="45">
        <v>0</v>
      </c>
      <c r="E223" s="45">
        <v>0</v>
      </c>
      <c r="F223" s="45">
        <v>1</v>
      </c>
    </row>
    <row r="224" spans="1:6" ht="12.95" customHeight="1" x14ac:dyDescent="0.25">
      <c r="A224" s="44" t="s">
        <v>1572</v>
      </c>
      <c r="B224" s="45">
        <v>1</v>
      </c>
      <c r="C224" s="45">
        <v>0</v>
      </c>
      <c r="D224" s="45">
        <v>0</v>
      </c>
      <c r="E224" s="45">
        <v>0</v>
      </c>
      <c r="F224" s="45">
        <v>1</v>
      </c>
    </row>
    <row r="225" spans="1:6" ht="12.95" customHeight="1" x14ac:dyDescent="0.25">
      <c r="A225" s="44" t="s">
        <v>1656</v>
      </c>
      <c r="B225" s="45">
        <v>0</v>
      </c>
      <c r="C225" s="45">
        <v>1</v>
      </c>
      <c r="D225" s="45">
        <v>0</v>
      </c>
      <c r="E225" s="45">
        <v>0</v>
      </c>
      <c r="F225" s="45">
        <v>1</v>
      </c>
    </row>
    <row r="226" spans="1:6" ht="12.95" customHeight="1" x14ac:dyDescent="0.25">
      <c r="A226" s="44" t="s">
        <v>1267</v>
      </c>
      <c r="B226" s="45">
        <v>0</v>
      </c>
      <c r="C226" s="45">
        <v>0</v>
      </c>
      <c r="D226" s="45">
        <v>1</v>
      </c>
      <c r="E226" s="45">
        <v>0</v>
      </c>
      <c r="F226" s="45">
        <v>1</v>
      </c>
    </row>
    <row r="227" spans="1:6" ht="12.95" customHeight="1" x14ac:dyDescent="0.25">
      <c r="A227" s="44" t="s">
        <v>1468</v>
      </c>
      <c r="B227" s="45">
        <v>1</v>
      </c>
      <c r="C227" s="45">
        <v>0</v>
      </c>
      <c r="D227" s="45">
        <v>1</v>
      </c>
      <c r="E227" s="45">
        <v>0</v>
      </c>
      <c r="F227" s="45">
        <v>1</v>
      </c>
    </row>
    <row r="228" spans="1:6" ht="12.95" customHeight="1" x14ac:dyDescent="0.25">
      <c r="A228" s="44" t="s">
        <v>1540</v>
      </c>
      <c r="B228" s="45">
        <v>1</v>
      </c>
      <c r="C228" s="45">
        <v>0</v>
      </c>
      <c r="D228" s="45">
        <v>0</v>
      </c>
      <c r="E228" s="45">
        <v>0</v>
      </c>
      <c r="F228" s="45">
        <v>1</v>
      </c>
    </row>
    <row r="229" spans="1:6" ht="12.95" customHeight="1" x14ac:dyDescent="0.25">
      <c r="A229" s="44" t="s">
        <v>1620</v>
      </c>
      <c r="B229" s="45">
        <v>1</v>
      </c>
      <c r="C229" s="45">
        <v>0</v>
      </c>
      <c r="D229" s="45">
        <v>0</v>
      </c>
      <c r="E229" s="45">
        <v>0</v>
      </c>
      <c r="F229" s="45">
        <v>1</v>
      </c>
    </row>
    <row r="230" spans="1:6" ht="12.95" customHeight="1" x14ac:dyDescent="0.25">
      <c r="A230" s="44" t="s">
        <v>1524</v>
      </c>
      <c r="B230" s="45">
        <v>0</v>
      </c>
      <c r="C230" s="45">
        <v>1</v>
      </c>
      <c r="D230" s="45">
        <v>0</v>
      </c>
      <c r="E230" s="45">
        <v>0</v>
      </c>
      <c r="F230" s="45">
        <v>1</v>
      </c>
    </row>
    <row r="231" spans="1:6" ht="12.95" customHeight="1" x14ac:dyDescent="0.25">
      <c r="A231" s="44" t="s">
        <v>1434</v>
      </c>
      <c r="B231" s="45">
        <v>1</v>
      </c>
      <c r="C231" s="45">
        <v>0</v>
      </c>
      <c r="D231" s="45">
        <v>0</v>
      </c>
      <c r="E231" s="45">
        <v>0</v>
      </c>
      <c r="F231" s="45">
        <v>1</v>
      </c>
    </row>
    <row r="232" spans="1:6" ht="12.95" customHeight="1" x14ac:dyDescent="0.25">
      <c r="A232" s="44" t="s">
        <v>1590</v>
      </c>
      <c r="B232" s="45">
        <v>0</v>
      </c>
      <c r="C232" s="45">
        <v>1</v>
      </c>
      <c r="D232" s="45">
        <v>0</v>
      </c>
      <c r="E232" s="45">
        <v>1</v>
      </c>
      <c r="F232" s="45">
        <v>1</v>
      </c>
    </row>
    <row r="233" spans="1:6" ht="12.95" customHeight="1" x14ac:dyDescent="0.25">
      <c r="A233" s="44" t="s">
        <v>1672</v>
      </c>
      <c r="B233" s="45">
        <v>0</v>
      </c>
      <c r="C233" s="45">
        <v>1</v>
      </c>
      <c r="D233" s="45">
        <v>1</v>
      </c>
      <c r="E233" s="45">
        <v>0</v>
      </c>
      <c r="F233" s="45">
        <v>1</v>
      </c>
    </row>
    <row r="234" spans="1:6" ht="12.95" customHeight="1" x14ac:dyDescent="0.25">
      <c r="A234" s="44" t="s">
        <v>1210</v>
      </c>
      <c r="B234" s="45">
        <v>1</v>
      </c>
      <c r="C234" s="45">
        <v>0</v>
      </c>
      <c r="D234" s="45">
        <v>0</v>
      </c>
      <c r="E234" s="45">
        <v>0</v>
      </c>
      <c r="F234" s="45">
        <v>1</v>
      </c>
    </row>
    <row r="235" spans="1:6" ht="12.95" customHeight="1" x14ac:dyDescent="0.25">
      <c r="A235" s="44" t="s">
        <v>1286</v>
      </c>
      <c r="B235" s="45">
        <v>0</v>
      </c>
      <c r="C235" s="45">
        <v>0</v>
      </c>
      <c r="D235" s="45">
        <v>1</v>
      </c>
      <c r="E235" s="45">
        <v>0</v>
      </c>
      <c r="F235" s="45">
        <v>1</v>
      </c>
    </row>
    <row r="236" spans="1:6" ht="12.95" customHeight="1" x14ac:dyDescent="0.25">
      <c r="A236" s="44" t="s">
        <v>1391</v>
      </c>
      <c r="B236" s="45">
        <v>1</v>
      </c>
      <c r="C236" s="45">
        <v>0</v>
      </c>
      <c r="D236" s="45">
        <v>0</v>
      </c>
      <c r="E236" s="45">
        <v>0</v>
      </c>
      <c r="F236" s="45">
        <v>1</v>
      </c>
    </row>
    <row r="237" spans="1:6" ht="12.95" customHeight="1" x14ac:dyDescent="0.25">
      <c r="A237" s="44" t="s">
        <v>1561</v>
      </c>
      <c r="B237" s="45">
        <v>0</v>
      </c>
      <c r="C237" s="45">
        <v>0</v>
      </c>
      <c r="D237" s="45">
        <v>1</v>
      </c>
      <c r="E237" s="45">
        <v>0</v>
      </c>
      <c r="F237" s="45">
        <v>1</v>
      </c>
    </row>
    <row r="238" spans="1:6" ht="12.95" customHeight="1" x14ac:dyDescent="0.25">
      <c r="A238" s="44" t="s">
        <v>1450</v>
      </c>
      <c r="B238" s="45">
        <v>1</v>
      </c>
      <c r="C238" s="45">
        <v>0</v>
      </c>
      <c r="D238" s="45">
        <v>0</v>
      </c>
      <c r="E238" s="45">
        <v>0</v>
      </c>
      <c r="F238" s="45">
        <v>1</v>
      </c>
    </row>
    <row r="239" spans="1:6" ht="12.95" customHeight="1" x14ac:dyDescent="0.25">
      <c r="A239" s="44" t="s">
        <v>1528</v>
      </c>
      <c r="B239" s="45">
        <v>1</v>
      </c>
      <c r="C239" s="45">
        <v>0</v>
      </c>
      <c r="D239" s="45">
        <v>0</v>
      </c>
      <c r="E239" s="45">
        <v>0</v>
      </c>
      <c r="F239" s="45">
        <v>1</v>
      </c>
    </row>
    <row r="240" spans="1:6" ht="12.95" customHeight="1" x14ac:dyDescent="0.25">
      <c r="A240" s="44" t="s">
        <v>1693</v>
      </c>
      <c r="B240" s="45">
        <v>0</v>
      </c>
      <c r="C240" s="45">
        <v>0</v>
      </c>
      <c r="D240" s="45">
        <v>1</v>
      </c>
      <c r="E240" s="45">
        <v>0</v>
      </c>
      <c r="F240" s="45">
        <v>1</v>
      </c>
    </row>
    <row r="241" spans="1:6" ht="12.95" customHeight="1" x14ac:dyDescent="0.25">
      <c r="A241" s="44" t="s">
        <v>1576</v>
      </c>
      <c r="B241" s="45">
        <v>1</v>
      </c>
      <c r="C241" s="45">
        <v>0</v>
      </c>
      <c r="D241" s="45">
        <v>0</v>
      </c>
      <c r="E241" s="45">
        <v>0</v>
      </c>
      <c r="F241" s="45">
        <v>1</v>
      </c>
    </row>
    <row r="242" spans="1:6" ht="12.95" customHeight="1" x14ac:dyDescent="0.25">
      <c r="A242" s="44" t="s">
        <v>1717</v>
      </c>
      <c r="B242" s="45">
        <v>0</v>
      </c>
      <c r="C242" s="45">
        <v>0</v>
      </c>
      <c r="D242" s="45">
        <v>1</v>
      </c>
      <c r="E242" s="45">
        <v>0</v>
      </c>
      <c r="F242" s="45">
        <v>1</v>
      </c>
    </row>
    <row r="243" spans="1:6" ht="12.95" customHeight="1" x14ac:dyDescent="0.25">
      <c r="A243" s="44" t="s">
        <v>1271</v>
      </c>
      <c r="B243" s="45">
        <v>0</v>
      </c>
      <c r="C243" s="45">
        <v>0</v>
      </c>
      <c r="D243" s="45">
        <v>1</v>
      </c>
      <c r="E243" s="45">
        <v>0</v>
      </c>
      <c r="F243" s="45">
        <v>1</v>
      </c>
    </row>
    <row r="244" spans="1:6" ht="12.95" customHeight="1" x14ac:dyDescent="0.25">
      <c r="A244" s="44" t="s">
        <v>1370</v>
      </c>
      <c r="B244" s="45">
        <v>0</v>
      </c>
      <c r="C244" s="45">
        <v>1</v>
      </c>
      <c r="D244" s="45">
        <v>0</v>
      </c>
      <c r="E244" s="45">
        <v>1</v>
      </c>
      <c r="F244" s="45">
        <v>1</v>
      </c>
    </row>
    <row r="245" spans="1:6" ht="12.95" customHeight="1" x14ac:dyDescent="0.25">
      <c r="A245" s="44" t="s">
        <v>1335</v>
      </c>
      <c r="B245" s="45">
        <v>1</v>
      </c>
      <c r="C245" s="45">
        <v>0</v>
      </c>
      <c r="D245" s="45">
        <v>0</v>
      </c>
      <c r="E245" s="45">
        <v>0</v>
      </c>
      <c r="F245" s="45">
        <v>1</v>
      </c>
    </row>
    <row r="246" spans="1:6" ht="12.95" customHeight="1" x14ac:dyDescent="0.25">
      <c r="A246" s="44" t="s">
        <v>1436</v>
      </c>
      <c r="B246" s="45">
        <v>0</v>
      </c>
      <c r="C246" s="45">
        <v>0</v>
      </c>
      <c r="D246" s="45">
        <v>1</v>
      </c>
      <c r="E246" s="45">
        <v>0</v>
      </c>
      <c r="F246" s="45">
        <v>1</v>
      </c>
    </row>
    <row r="247" spans="1:6" ht="12.95" customHeight="1" x14ac:dyDescent="0.25">
      <c r="A247" s="44" t="s">
        <v>1295</v>
      </c>
      <c r="B247" s="45">
        <v>0</v>
      </c>
      <c r="C247" s="45">
        <v>0</v>
      </c>
      <c r="D247" s="45">
        <v>1</v>
      </c>
      <c r="E247" s="45">
        <v>0</v>
      </c>
      <c r="F247" s="45">
        <v>1</v>
      </c>
    </row>
    <row r="248" spans="1:6" ht="12.95" customHeight="1" x14ac:dyDescent="0.25">
      <c r="A248" s="44" t="s">
        <v>1251</v>
      </c>
      <c r="B248" s="45">
        <v>1</v>
      </c>
      <c r="C248" s="45">
        <v>0</v>
      </c>
      <c r="D248" s="45">
        <v>0</v>
      </c>
      <c r="E248" s="45">
        <v>0</v>
      </c>
      <c r="F248" s="45">
        <v>1</v>
      </c>
    </row>
    <row r="249" spans="1:6" ht="12.95" customHeight="1" x14ac:dyDescent="0.25">
      <c r="A249" s="44" t="s">
        <v>1239</v>
      </c>
      <c r="B249" s="45">
        <v>0</v>
      </c>
      <c r="C249" s="45">
        <v>1</v>
      </c>
      <c r="D249" s="45">
        <v>0</v>
      </c>
      <c r="E249" s="45">
        <v>0</v>
      </c>
      <c r="F249" s="45">
        <v>1</v>
      </c>
    </row>
    <row r="250" spans="1:6" ht="12.95" customHeight="1" x14ac:dyDescent="0.25">
      <c r="A250" s="44" t="s">
        <v>1427</v>
      </c>
      <c r="B250" s="45">
        <v>0</v>
      </c>
      <c r="C250" s="45">
        <v>0</v>
      </c>
      <c r="D250" s="45">
        <v>1</v>
      </c>
      <c r="E250" s="45">
        <v>0</v>
      </c>
      <c r="F250" s="45">
        <v>1</v>
      </c>
    </row>
    <row r="251" spans="1:6" ht="12.95" customHeight="1" x14ac:dyDescent="0.25">
      <c r="A251" s="44" t="s">
        <v>1583</v>
      </c>
      <c r="B251" s="45">
        <v>1</v>
      </c>
      <c r="C251" s="45">
        <v>0</v>
      </c>
      <c r="D251" s="45">
        <v>0</v>
      </c>
      <c r="E251" s="45">
        <v>0</v>
      </c>
      <c r="F251" s="45">
        <v>1</v>
      </c>
    </row>
    <row r="252" spans="1:6" ht="12.95" customHeight="1" x14ac:dyDescent="0.25">
      <c r="A252" s="44" t="s">
        <v>1664</v>
      </c>
      <c r="B252" s="45">
        <v>0</v>
      </c>
      <c r="C252" s="45">
        <v>0</v>
      </c>
      <c r="D252" s="45">
        <v>0</v>
      </c>
      <c r="E252" s="45">
        <v>1</v>
      </c>
      <c r="F252" s="45">
        <v>1</v>
      </c>
    </row>
    <row r="253" spans="1:6" ht="12.95" customHeight="1" x14ac:dyDescent="0.25">
      <c r="A253" s="44" t="s">
        <v>1375</v>
      </c>
      <c r="B253" s="45">
        <v>1</v>
      </c>
      <c r="C253" s="45">
        <v>0</v>
      </c>
      <c r="D253" s="45">
        <v>0</v>
      </c>
      <c r="E253" s="45">
        <v>0</v>
      </c>
      <c r="F253" s="45">
        <v>1</v>
      </c>
    </row>
    <row r="254" spans="1:6" ht="12.95" customHeight="1" x14ac:dyDescent="0.25">
      <c r="A254" s="44" t="s">
        <v>1629</v>
      </c>
      <c r="B254" s="45">
        <v>0</v>
      </c>
      <c r="C254" s="45">
        <v>0</v>
      </c>
      <c r="D254" s="45">
        <v>1</v>
      </c>
      <c r="E254" s="45">
        <v>0</v>
      </c>
      <c r="F254" s="45">
        <v>1</v>
      </c>
    </row>
    <row r="255" spans="1:6" ht="12.95" customHeight="1" x14ac:dyDescent="0.25">
      <c r="A255" s="44" t="s">
        <v>1718</v>
      </c>
      <c r="B255" s="45">
        <v>0</v>
      </c>
      <c r="C255" s="45">
        <v>0</v>
      </c>
      <c r="D255" s="45">
        <v>1</v>
      </c>
      <c r="E255" s="45">
        <v>0</v>
      </c>
      <c r="F255" s="45">
        <v>1</v>
      </c>
    </row>
    <row r="256" spans="1:6" ht="12.95" customHeight="1" x14ac:dyDescent="0.25">
      <c r="A256" s="44" t="s">
        <v>1317</v>
      </c>
      <c r="B256" s="45">
        <v>1</v>
      </c>
      <c r="C256" s="45">
        <v>0</v>
      </c>
      <c r="D256" s="45">
        <v>0</v>
      </c>
      <c r="E256" s="45">
        <v>0</v>
      </c>
      <c r="F256" s="45">
        <v>1</v>
      </c>
    </row>
    <row r="257" spans="1:6" ht="12.95" customHeight="1" x14ac:dyDescent="0.25">
      <c r="A257" s="44" t="s">
        <v>1420</v>
      </c>
      <c r="B257" s="45">
        <v>0</v>
      </c>
      <c r="C257" s="45">
        <v>0</v>
      </c>
      <c r="D257" s="45">
        <v>1</v>
      </c>
      <c r="E257" s="45">
        <v>0</v>
      </c>
      <c r="F257" s="45">
        <v>1</v>
      </c>
    </row>
    <row r="258" spans="1:6" ht="12.95" customHeight="1" x14ac:dyDescent="0.25">
      <c r="A258" s="44" t="s">
        <v>1579</v>
      </c>
      <c r="B258" s="45">
        <v>1</v>
      </c>
      <c r="C258" s="45">
        <v>0</v>
      </c>
      <c r="D258" s="45">
        <v>0</v>
      </c>
      <c r="E258" s="45">
        <v>0</v>
      </c>
      <c r="F258" s="45">
        <v>1</v>
      </c>
    </row>
    <row r="259" spans="1:6" ht="12.95" customHeight="1" x14ac:dyDescent="0.25">
      <c r="A259" s="44" t="s">
        <v>1660</v>
      </c>
      <c r="B259" s="45">
        <v>1</v>
      </c>
      <c r="C259" s="45">
        <v>0</v>
      </c>
      <c r="D259" s="45">
        <v>0</v>
      </c>
      <c r="E259" s="45">
        <v>0</v>
      </c>
      <c r="F259" s="45">
        <v>1</v>
      </c>
    </row>
    <row r="260" spans="1:6" ht="12.95" customHeight="1" x14ac:dyDescent="0.25">
      <c r="A260" s="44" t="s">
        <v>1275</v>
      </c>
      <c r="B260" s="45">
        <v>0</v>
      </c>
      <c r="C260" s="45">
        <v>0</v>
      </c>
      <c r="D260" s="45">
        <v>1</v>
      </c>
      <c r="E260" s="45">
        <v>0</v>
      </c>
      <c r="F260" s="45">
        <v>1</v>
      </c>
    </row>
    <row r="261" spans="1:6" ht="12.95" customHeight="1" x14ac:dyDescent="0.25">
      <c r="A261" s="44" t="s">
        <v>1278</v>
      </c>
      <c r="B261" s="45">
        <v>0</v>
      </c>
      <c r="C261" s="45">
        <v>0</v>
      </c>
      <c r="D261" s="45">
        <v>1</v>
      </c>
      <c r="E261" s="45">
        <v>0</v>
      </c>
      <c r="F261" s="45">
        <v>1</v>
      </c>
    </row>
    <row r="262" spans="1:6" ht="12.95" customHeight="1" x14ac:dyDescent="0.25">
      <c r="A262" s="44" t="s">
        <v>1724</v>
      </c>
      <c r="B262" s="45">
        <v>0</v>
      </c>
      <c r="C262" s="45">
        <v>0</v>
      </c>
      <c r="D262" s="45">
        <v>1</v>
      </c>
      <c r="E262" s="45">
        <v>0</v>
      </c>
      <c r="F262" s="45">
        <v>1</v>
      </c>
    </row>
    <row r="263" spans="1:6" ht="12.95" customHeight="1" x14ac:dyDescent="0.25">
      <c r="A263" s="44" t="s">
        <v>1254</v>
      </c>
      <c r="B263" s="45">
        <v>0</v>
      </c>
      <c r="C263" s="45">
        <v>0</v>
      </c>
      <c r="D263" s="45">
        <v>0</v>
      </c>
      <c r="E263" s="45">
        <v>1</v>
      </c>
      <c r="F263" s="45">
        <v>1</v>
      </c>
    </row>
    <row r="264" spans="1:6" ht="12.95" customHeight="1" x14ac:dyDescent="0.25">
      <c r="A264" s="44" t="s">
        <v>1198</v>
      </c>
      <c r="B264" s="45">
        <v>1</v>
      </c>
      <c r="C264" s="45">
        <v>0</v>
      </c>
      <c r="D264" s="45">
        <v>0</v>
      </c>
      <c r="E264" s="45">
        <v>0</v>
      </c>
      <c r="F264" s="45">
        <v>1</v>
      </c>
    </row>
    <row r="265" spans="1:6" ht="12.95" customHeight="1" x14ac:dyDescent="0.25">
      <c r="A265" s="44" t="s">
        <v>1491</v>
      </c>
      <c r="B265" s="45">
        <v>0</v>
      </c>
      <c r="C265" s="45">
        <v>0</v>
      </c>
      <c r="D265" s="45">
        <v>0</v>
      </c>
      <c r="E265" s="45">
        <v>1</v>
      </c>
      <c r="F265" s="45">
        <v>1</v>
      </c>
    </row>
    <row r="266" spans="1:6" ht="12.95" customHeight="1" x14ac:dyDescent="0.25">
      <c r="A266" s="44" t="s">
        <v>1570</v>
      </c>
      <c r="B266" s="45">
        <v>0</v>
      </c>
      <c r="C266" s="45">
        <v>0</v>
      </c>
      <c r="D266" s="45">
        <v>0</v>
      </c>
      <c r="E266" s="45">
        <v>1</v>
      </c>
      <c r="F266" s="45">
        <v>1</v>
      </c>
    </row>
    <row r="267" spans="1:6" ht="12.95" customHeight="1" x14ac:dyDescent="0.25">
      <c r="A267" s="44" t="s">
        <v>1522</v>
      </c>
      <c r="B267" s="45">
        <v>0</v>
      </c>
      <c r="C267" s="45">
        <v>0</v>
      </c>
      <c r="D267" s="45">
        <v>0</v>
      </c>
      <c r="E267" s="45">
        <v>1</v>
      </c>
      <c r="F267" s="45">
        <v>1</v>
      </c>
    </row>
    <row r="268" spans="1:6" ht="12.95" customHeight="1" x14ac:dyDescent="0.25">
      <c r="A268" s="44" t="s">
        <v>1684</v>
      </c>
      <c r="B268" s="45">
        <v>0</v>
      </c>
      <c r="C268" s="45">
        <v>0</v>
      </c>
      <c r="D268" s="45">
        <v>0</v>
      </c>
      <c r="E268" s="45">
        <v>1</v>
      </c>
      <c r="F268" s="45">
        <v>1</v>
      </c>
    </row>
    <row r="269" spans="1:6" ht="12.95" customHeight="1" x14ac:dyDescent="0.25">
      <c r="A269" s="44" t="s">
        <v>1224</v>
      </c>
      <c r="B269" s="45">
        <v>0</v>
      </c>
      <c r="C269" s="45">
        <v>0</v>
      </c>
      <c r="D269" s="45">
        <v>0</v>
      </c>
      <c r="E269" s="45">
        <v>1</v>
      </c>
      <c r="F269" s="45">
        <v>1</v>
      </c>
    </row>
    <row r="270" spans="1:6" ht="12.95" customHeight="1" x14ac:dyDescent="0.25">
      <c r="A270" s="44" t="s">
        <v>1704</v>
      </c>
      <c r="B270" s="45">
        <v>0</v>
      </c>
      <c r="C270" s="45">
        <v>1</v>
      </c>
      <c r="D270" s="45">
        <v>0</v>
      </c>
      <c r="E270" s="45">
        <v>0</v>
      </c>
      <c r="F270" s="45">
        <v>1</v>
      </c>
    </row>
    <row r="271" spans="1:6" ht="12.95" customHeight="1" x14ac:dyDescent="0.25">
      <c r="A271" s="44" t="s">
        <v>1284</v>
      </c>
      <c r="B271" s="45">
        <v>1</v>
      </c>
      <c r="C271" s="45">
        <v>0</v>
      </c>
      <c r="D271" s="45">
        <v>0</v>
      </c>
      <c r="E271" s="45">
        <v>0</v>
      </c>
      <c r="F271" s="45">
        <v>1</v>
      </c>
    </row>
    <row r="272" spans="1:6" ht="12.95" customHeight="1" x14ac:dyDescent="0.25">
      <c r="A272" s="44" t="s">
        <v>1588</v>
      </c>
      <c r="B272" s="45">
        <v>0</v>
      </c>
      <c r="C272" s="45">
        <v>1</v>
      </c>
      <c r="D272" s="45">
        <v>0</v>
      </c>
      <c r="E272" s="45">
        <v>0</v>
      </c>
      <c r="F272" s="45">
        <v>1</v>
      </c>
    </row>
    <row r="273" spans="1:6" ht="12.95" customHeight="1" x14ac:dyDescent="0.25">
      <c r="A273" s="44" t="s">
        <v>1668</v>
      </c>
      <c r="B273" s="45">
        <v>0</v>
      </c>
      <c r="C273" s="45">
        <v>1</v>
      </c>
      <c r="D273" s="45">
        <v>0</v>
      </c>
      <c r="E273" s="45">
        <v>0</v>
      </c>
      <c r="F273" s="45">
        <v>1</v>
      </c>
    </row>
    <row r="274" spans="1:6" ht="12.95" customHeight="1" x14ac:dyDescent="0.25">
      <c r="A274" s="44" t="s">
        <v>1447</v>
      </c>
      <c r="B274" s="45">
        <v>0</v>
      </c>
      <c r="C274" s="45">
        <v>1</v>
      </c>
      <c r="D274" s="45">
        <v>0</v>
      </c>
      <c r="E274" s="45">
        <v>0</v>
      </c>
      <c r="F274" s="45">
        <v>1</v>
      </c>
    </row>
    <row r="275" spans="1:6" ht="12.95" customHeight="1" x14ac:dyDescent="0.25">
      <c r="A275" s="44" t="s">
        <v>1575</v>
      </c>
      <c r="B275" s="45">
        <v>0</v>
      </c>
      <c r="C275" s="45">
        <v>0</v>
      </c>
      <c r="D275" s="45">
        <v>0</v>
      </c>
      <c r="E275" s="45">
        <v>1</v>
      </c>
      <c r="F275" s="45">
        <v>1</v>
      </c>
    </row>
    <row r="276" spans="1:6" ht="12.95" customHeight="1" x14ac:dyDescent="0.25">
      <c r="A276" s="44" t="s">
        <v>1659</v>
      </c>
      <c r="B276" s="45">
        <v>0</v>
      </c>
      <c r="C276" s="45">
        <v>0</v>
      </c>
      <c r="D276" s="45">
        <v>0</v>
      </c>
      <c r="E276" s="45">
        <v>1</v>
      </c>
      <c r="F276" s="45">
        <v>1</v>
      </c>
    </row>
    <row r="277" spans="1:6" ht="12.95" customHeight="1" x14ac:dyDescent="0.25">
      <c r="A277" s="44" t="s">
        <v>1736</v>
      </c>
      <c r="B277" s="45">
        <v>1</v>
      </c>
      <c r="C277" s="45">
        <v>0</v>
      </c>
      <c r="D277" s="45">
        <v>0</v>
      </c>
      <c r="E277" s="45">
        <v>0</v>
      </c>
      <c r="F277" s="45">
        <v>1</v>
      </c>
    </row>
    <row r="278" spans="1:6" ht="12.95" customHeight="1" x14ac:dyDescent="0.25">
      <c r="A278" s="44" t="s">
        <v>1231</v>
      </c>
      <c r="B278" s="45">
        <v>0</v>
      </c>
      <c r="C278" s="45">
        <v>0</v>
      </c>
      <c r="D278" s="45">
        <v>1</v>
      </c>
      <c r="E278" s="45">
        <v>0</v>
      </c>
      <c r="F278" s="45">
        <v>1</v>
      </c>
    </row>
    <row r="279" spans="1:6" ht="12.95" customHeight="1" x14ac:dyDescent="0.25">
      <c r="A279" s="44" t="s">
        <v>1471</v>
      </c>
      <c r="B279" s="45">
        <v>0</v>
      </c>
      <c r="C279" s="45">
        <v>1</v>
      </c>
      <c r="D279" s="45">
        <v>0</v>
      </c>
      <c r="E279" s="45">
        <v>0</v>
      </c>
      <c r="F279" s="45">
        <v>1</v>
      </c>
    </row>
    <row r="280" spans="1:6" ht="12.95" customHeight="1" x14ac:dyDescent="0.25">
      <c r="A280" s="44" t="s">
        <v>1542</v>
      </c>
      <c r="B280" s="45">
        <v>1</v>
      </c>
      <c r="C280" s="45">
        <v>0</v>
      </c>
      <c r="D280" s="45">
        <v>0</v>
      </c>
      <c r="E280" s="45">
        <v>0</v>
      </c>
      <c r="F280" s="45">
        <v>1</v>
      </c>
    </row>
    <row r="281" spans="1:6" ht="12.95" customHeight="1" x14ac:dyDescent="0.25">
      <c r="A281" s="44" t="s">
        <v>1622</v>
      </c>
      <c r="B281" s="45">
        <v>1</v>
      </c>
      <c r="C281" s="45">
        <v>0</v>
      </c>
      <c r="D281" s="45">
        <v>0</v>
      </c>
      <c r="E281" s="45">
        <v>0</v>
      </c>
      <c r="F281" s="45">
        <v>1</v>
      </c>
    </row>
    <row r="282" spans="1:6" ht="12.95" customHeight="1" x14ac:dyDescent="0.25">
      <c r="A282" s="44" t="s">
        <v>1513</v>
      </c>
      <c r="B282" s="45">
        <v>1</v>
      </c>
      <c r="C282" s="45">
        <v>0</v>
      </c>
      <c r="D282" s="45">
        <v>0</v>
      </c>
      <c r="E282" s="45">
        <v>0</v>
      </c>
      <c r="F282" s="45">
        <v>1</v>
      </c>
    </row>
    <row r="283" spans="1:6" ht="12.95" customHeight="1" x14ac:dyDescent="0.25">
      <c r="A283" s="44" t="s">
        <v>1367</v>
      </c>
      <c r="B283" s="45">
        <v>0</v>
      </c>
      <c r="C283" s="45">
        <v>0</v>
      </c>
      <c r="D283" s="45">
        <v>1</v>
      </c>
      <c r="E283" s="45">
        <v>0</v>
      </c>
      <c r="F283" s="45">
        <v>1</v>
      </c>
    </row>
    <row r="284" spans="1:6" ht="12.95" customHeight="1" x14ac:dyDescent="0.25">
      <c r="A284" s="44" t="s">
        <v>1563</v>
      </c>
      <c r="B284" s="45">
        <v>0</v>
      </c>
      <c r="C284" s="45">
        <v>0</v>
      </c>
      <c r="D284" s="45">
        <v>1</v>
      </c>
      <c r="E284" s="45">
        <v>0</v>
      </c>
      <c r="F284" s="45">
        <v>1</v>
      </c>
    </row>
    <row r="285" spans="1:6" ht="12.95" customHeight="1" x14ac:dyDescent="0.25">
      <c r="A285" s="44" t="s">
        <v>1237</v>
      </c>
      <c r="B285" s="45">
        <v>1</v>
      </c>
      <c r="C285" s="45">
        <v>0</v>
      </c>
      <c r="D285" s="45">
        <v>0</v>
      </c>
      <c r="E285" s="45">
        <v>0</v>
      </c>
      <c r="F285" s="45">
        <v>1</v>
      </c>
    </row>
    <row r="286" spans="1:6" ht="12.95" customHeight="1" x14ac:dyDescent="0.25">
      <c r="A286" s="44" t="s">
        <v>1213</v>
      </c>
      <c r="B286" s="45">
        <v>0</v>
      </c>
      <c r="C286" s="45">
        <v>1</v>
      </c>
      <c r="D286" s="45">
        <v>0</v>
      </c>
      <c r="E286" s="45">
        <v>0</v>
      </c>
      <c r="F286" s="45">
        <v>1</v>
      </c>
    </row>
    <row r="287" spans="1:6" ht="12.95" customHeight="1" x14ac:dyDescent="0.25">
      <c r="A287" s="44" t="s">
        <v>1291</v>
      </c>
      <c r="B287" s="45">
        <v>1</v>
      </c>
      <c r="C287" s="45">
        <v>0</v>
      </c>
      <c r="D287" s="45">
        <v>0</v>
      </c>
      <c r="E287" s="45">
        <v>0</v>
      </c>
      <c r="F287" s="45">
        <v>1</v>
      </c>
    </row>
    <row r="288" spans="1:6" ht="12.95" customHeight="1" x14ac:dyDescent="0.25">
      <c r="A288" s="44" t="s">
        <v>1314</v>
      </c>
      <c r="B288" s="45">
        <v>0</v>
      </c>
      <c r="C288" s="45">
        <v>1</v>
      </c>
      <c r="D288" s="45">
        <v>0</v>
      </c>
      <c r="E288" s="45">
        <v>0</v>
      </c>
      <c r="F288" s="45">
        <v>1</v>
      </c>
    </row>
    <row r="289" spans="1:6" ht="12.95" customHeight="1" x14ac:dyDescent="0.25">
      <c r="A289" s="44" t="s">
        <v>1417</v>
      </c>
      <c r="B289" s="45">
        <v>1</v>
      </c>
      <c r="C289" s="45">
        <v>0</v>
      </c>
      <c r="D289" s="45">
        <v>0</v>
      </c>
      <c r="E289" s="45">
        <v>0</v>
      </c>
      <c r="F289" s="45">
        <v>1</v>
      </c>
    </row>
    <row r="290" spans="1:6" ht="12.95" customHeight="1" x14ac:dyDescent="0.25">
      <c r="A290" s="44" t="s">
        <v>1504</v>
      </c>
      <c r="B290" s="45">
        <v>0</v>
      </c>
      <c r="C290" s="45">
        <v>1</v>
      </c>
      <c r="D290" s="45">
        <v>0</v>
      </c>
      <c r="E290" s="45">
        <v>0</v>
      </c>
      <c r="F290" s="45">
        <v>1</v>
      </c>
    </row>
    <row r="291" spans="1:6" ht="12.95" customHeight="1" x14ac:dyDescent="0.25">
      <c r="A291" s="44" t="s">
        <v>1234</v>
      </c>
      <c r="B291" s="45">
        <v>1</v>
      </c>
      <c r="C291" s="45">
        <v>0</v>
      </c>
      <c r="D291" s="45">
        <v>0</v>
      </c>
      <c r="E291" s="45">
        <v>0</v>
      </c>
      <c r="F291" s="45">
        <v>1</v>
      </c>
    </row>
    <row r="292" spans="1:6" ht="12.95" customHeight="1" x14ac:dyDescent="0.25">
      <c r="A292" s="44" t="s">
        <v>1415</v>
      </c>
      <c r="B292" s="45">
        <v>0</v>
      </c>
      <c r="C292" s="45">
        <v>0</v>
      </c>
      <c r="D292" s="45">
        <v>0</v>
      </c>
      <c r="E292" s="45">
        <v>1</v>
      </c>
      <c r="F292" s="45">
        <v>1</v>
      </c>
    </row>
    <row r="293" spans="1:6" ht="12.95" customHeight="1" x14ac:dyDescent="0.25">
      <c r="A293" s="44" t="s">
        <v>1502</v>
      </c>
      <c r="B293" s="45">
        <v>1</v>
      </c>
      <c r="C293" s="45">
        <v>0</v>
      </c>
      <c r="D293" s="45">
        <v>0</v>
      </c>
      <c r="E293" s="45">
        <v>0</v>
      </c>
      <c r="F293" s="45">
        <v>1</v>
      </c>
    </row>
    <row r="294" spans="1:6" ht="12.95" customHeight="1" x14ac:dyDescent="0.25">
      <c r="A294" s="44" t="s">
        <v>1270</v>
      </c>
      <c r="B294" s="45">
        <v>0</v>
      </c>
      <c r="C294" s="45">
        <v>0</v>
      </c>
      <c r="D294" s="45">
        <v>1</v>
      </c>
      <c r="E294" s="45">
        <v>0</v>
      </c>
      <c r="F294" s="45">
        <v>1</v>
      </c>
    </row>
    <row r="295" spans="1:6" ht="12.95" customHeight="1" x14ac:dyDescent="0.25">
      <c r="A295" s="44" t="s">
        <v>1716</v>
      </c>
      <c r="B295" s="45">
        <v>1</v>
      </c>
      <c r="C295" s="45">
        <v>0</v>
      </c>
      <c r="D295" s="45">
        <v>0</v>
      </c>
      <c r="E295" s="45">
        <v>0</v>
      </c>
      <c r="F295" s="45">
        <v>1</v>
      </c>
    </row>
    <row r="296" spans="1:6" ht="12.95" customHeight="1" x14ac:dyDescent="0.25">
      <c r="A296" s="44" t="s">
        <v>1250</v>
      </c>
      <c r="B296" s="45">
        <v>0</v>
      </c>
      <c r="C296" s="45">
        <v>1</v>
      </c>
      <c r="D296" s="45">
        <v>0</v>
      </c>
      <c r="E296" s="45">
        <v>0</v>
      </c>
      <c r="F296" s="45">
        <v>1</v>
      </c>
    </row>
    <row r="297" spans="1:6" ht="12.95" customHeight="1" x14ac:dyDescent="0.25">
      <c r="A297" s="44" t="s">
        <v>1719</v>
      </c>
      <c r="B297" s="45">
        <v>0</v>
      </c>
      <c r="C297" s="45">
        <v>1</v>
      </c>
      <c r="D297" s="45">
        <v>0</v>
      </c>
      <c r="E297" s="45">
        <v>0</v>
      </c>
      <c r="F297" s="45">
        <v>1</v>
      </c>
    </row>
    <row r="298" spans="1:6" ht="12.95" customHeight="1" x14ac:dyDescent="0.25">
      <c r="A298" s="44" t="s">
        <v>1253</v>
      </c>
      <c r="B298" s="45">
        <v>0</v>
      </c>
      <c r="C298" s="45">
        <v>0</v>
      </c>
      <c r="D298" s="45">
        <v>0</v>
      </c>
      <c r="E298" s="45">
        <v>1</v>
      </c>
      <c r="F298" s="45">
        <v>1</v>
      </c>
    </row>
    <row r="299" spans="1:6" ht="12.95" customHeight="1" x14ac:dyDescent="0.25">
      <c r="A299" s="44" t="s">
        <v>1219</v>
      </c>
      <c r="B299" s="45">
        <v>0</v>
      </c>
      <c r="C299" s="45">
        <v>1</v>
      </c>
      <c r="D299" s="45">
        <v>0</v>
      </c>
      <c r="E299" s="45">
        <v>0</v>
      </c>
      <c r="F299" s="45">
        <v>1</v>
      </c>
    </row>
    <row r="300" spans="1:6" ht="12.95" customHeight="1" x14ac:dyDescent="0.25">
      <c r="A300" s="44" t="s">
        <v>1298</v>
      </c>
      <c r="B300" s="45">
        <v>0</v>
      </c>
      <c r="C300" s="45">
        <v>1</v>
      </c>
      <c r="D300" s="45">
        <v>0</v>
      </c>
      <c r="E300" s="45">
        <v>0</v>
      </c>
      <c r="F300" s="45">
        <v>1</v>
      </c>
    </row>
    <row r="301" spans="1:6" ht="12.95" customHeight="1" x14ac:dyDescent="0.25">
      <c r="A301" s="44" t="s">
        <v>1402</v>
      </c>
      <c r="B301" s="45">
        <v>0</v>
      </c>
      <c r="C301" s="45">
        <v>0</v>
      </c>
      <c r="D301" s="45">
        <v>1</v>
      </c>
      <c r="E301" s="45">
        <v>0</v>
      </c>
      <c r="F301" s="45">
        <v>1</v>
      </c>
    </row>
    <row r="302" spans="1:6" ht="12.95" customHeight="1" x14ac:dyDescent="0.25">
      <c r="A302" s="44" t="s">
        <v>1488</v>
      </c>
      <c r="B302" s="45">
        <v>0</v>
      </c>
      <c r="C302" s="45">
        <v>0</v>
      </c>
      <c r="D302" s="45">
        <v>1</v>
      </c>
      <c r="E302" s="45">
        <v>0</v>
      </c>
      <c r="F302" s="45">
        <v>1</v>
      </c>
    </row>
    <row r="303" spans="1:6" ht="12.95" customHeight="1" x14ac:dyDescent="0.25">
      <c r="A303" s="44" t="s">
        <v>1356</v>
      </c>
      <c r="B303" s="45">
        <v>1</v>
      </c>
      <c r="C303" s="45">
        <v>0</v>
      </c>
      <c r="D303" s="45">
        <v>0</v>
      </c>
      <c r="E303" s="45">
        <v>0</v>
      </c>
      <c r="F303" s="45">
        <v>1</v>
      </c>
    </row>
    <row r="304" spans="1:6" ht="12.95" customHeight="1" x14ac:dyDescent="0.25">
      <c r="A304" s="44" t="s">
        <v>1299</v>
      </c>
      <c r="B304" s="45">
        <v>1</v>
      </c>
      <c r="C304" s="45">
        <v>0</v>
      </c>
      <c r="D304" s="45">
        <v>0</v>
      </c>
      <c r="E304" s="45">
        <v>0</v>
      </c>
      <c r="F304" s="45">
        <v>1</v>
      </c>
    </row>
    <row r="305" spans="1:6" ht="12.95" customHeight="1" x14ac:dyDescent="0.25">
      <c r="A305" s="44" t="s">
        <v>1406</v>
      </c>
      <c r="B305" s="45">
        <v>1</v>
      </c>
      <c r="C305" s="45">
        <v>0</v>
      </c>
      <c r="D305" s="45">
        <v>0</v>
      </c>
      <c r="E305" s="45">
        <v>0</v>
      </c>
      <c r="F305" s="45">
        <v>1</v>
      </c>
    </row>
    <row r="306" spans="1:6" ht="12.95" customHeight="1" x14ac:dyDescent="0.25">
      <c r="A306" s="44" t="s">
        <v>1568</v>
      </c>
      <c r="B306" s="45">
        <v>0</v>
      </c>
      <c r="C306" s="45">
        <v>0</v>
      </c>
      <c r="D306" s="45">
        <v>0</v>
      </c>
      <c r="E306" s="45">
        <v>1</v>
      </c>
      <c r="F306" s="45">
        <v>1</v>
      </c>
    </row>
    <row r="307" spans="1:6" ht="12.95" customHeight="1" x14ac:dyDescent="0.25">
      <c r="A307" s="44" t="s">
        <v>1650</v>
      </c>
      <c r="B307" s="45">
        <v>0</v>
      </c>
      <c r="C307" s="45">
        <v>0</v>
      </c>
      <c r="D307" s="45">
        <v>1</v>
      </c>
      <c r="E307" s="45">
        <v>0</v>
      </c>
      <c r="F307" s="45">
        <v>1</v>
      </c>
    </row>
    <row r="308" spans="1:6" ht="12.95" customHeight="1" x14ac:dyDescent="0.25">
      <c r="A308" s="44" t="s">
        <v>1536</v>
      </c>
      <c r="B308" s="45">
        <v>0</v>
      </c>
      <c r="C308" s="45">
        <v>0</v>
      </c>
      <c r="D308" s="45">
        <v>0</v>
      </c>
      <c r="E308" s="45">
        <v>1</v>
      </c>
      <c r="F308" s="45">
        <v>1</v>
      </c>
    </row>
    <row r="309" spans="1:6" ht="12.95" customHeight="1" x14ac:dyDescent="0.25">
      <c r="A309" s="44" t="s">
        <v>1702</v>
      </c>
      <c r="B309" s="45">
        <v>0</v>
      </c>
      <c r="C309" s="45">
        <v>0</v>
      </c>
      <c r="D309" s="45">
        <v>1</v>
      </c>
      <c r="E309" s="45">
        <v>0</v>
      </c>
      <c r="F309" s="45">
        <v>1</v>
      </c>
    </row>
    <row r="310" spans="1:6" ht="12.95" customHeight="1" x14ac:dyDescent="0.25">
      <c r="A310" s="44" t="s">
        <v>1242</v>
      </c>
      <c r="B310" s="45">
        <v>1</v>
      </c>
      <c r="C310" s="45">
        <v>0</v>
      </c>
      <c r="D310" s="45">
        <v>0</v>
      </c>
      <c r="E310" s="45">
        <v>0</v>
      </c>
      <c r="F310" s="45">
        <v>1</v>
      </c>
    </row>
    <row r="311" spans="1:6" ht="12.95" customHeight="1" x14ac:dyDescent="0.25">
      <c r="A311" s="44" t="s">
        <v>1585</v>
      </c>
      <c r="B311" s="45">
        <v>1</v>
      </c>
      <c r="C311" s="45">
        <v>0</v>
      </c>
      <c r="D311" s="45">
        <v>0</v>
      </c>
      <c r="E311" s="45">
        <v>0</v>
      </c>
      <c r="F311" s="45">
        <v>1</v>
      </c>
    </row>
    <row r="312" spans="1:6" ht="12.95" customHeight="1" x14ac:dyDescent="0.25">
      <c r="A312" s="44" t="s">
        <v>1201</v>
      </c>
      <c r="B312" s="45">
        <v>1</v>
      </c>
      <c r="C312" s="45">
        <v>0</v>
      </c>
      <c r="D312" s="45">
        <v>0</v>
      </c>
      <c r="E312" s="45">
        <v>0</v>
      </c>
      <c r="F312" s="45">
        <v>1</v>
      </c>
    </row>
    <row r="313" spans="1:6" ht="12.95" customHeight="1" x14ac:dyDescent="0.25">
      <c r="A313" s="44" t="s">
        <v>1385</v>
      </c>
      <c r="B313" s="45">
        <v>0</v>
      </c>
      <c r="C313" s="45">
        <v>0</v>
      </c>
      <c r="D313" s="45">
        <v>1</v>
      </c>
      <c r="E313" s="45">
        <v>0</v>
      </c>
      <c r="F313" s="45">
        <v>1</v>
      </c>
    </row>
    <row r="314" spans="1:6" ht="12.95" customHeight="1" x14ac:dyDescent="0.25">
      <c r="A314" s="44" t="s">
        <v>1508</v>
      </c>
      <c r="B314" s="45">
        <v>0</v>
      </c>
      <c r="C314" s="45">
        <v>1</v>
      </c>
      <c r="D314" s="45">
        <v>0</v>
      </c>
      <c r="E314" s="45">
        <v>0</v>
      </c>
      <c r="F314" s="45">
        <v>1</v>
      </c>
    </row>
    <row r="315" spans="1:6" ht="12.95" customHeight="1" x14ac:dyDescent="0.25">
      <c r="A315" s="44" t="s">
        <v>1555</v>
      </c>
      <c r="B315" s="45">
        <v>1</v>
      </c>
      <c r="C315" s="45">
        <v>0</v>
      </c>
      <c r="D315" s="45">
        <v>1</v>
      </c>
      <c r="E315" s="45">
        <v>0</v>
      </c>
      <c r="F315" s="45">
        <v>1</v>
      </c>
    </row>
    <row r="316" spans="1:6" ht="12.95" customHeight="1" x14ac:dyDescent="0.25">
      <c r="A316" s="44" t="s">
        <v>1446</v>
      </c>
      <c r="B316" s="45">
        <v>1</v>
      </c>
      <c r="C316" s="45">
        <v>0</v>
      </c>
      <c r="D316" s="45">
        <v>0</v>
      </c>
      <c r="E316" s="45">
        <v>0</v>
      </c>
      <c r="F316" s="45">
        <v>1</v>
      </c>
    </row>
    <row r="317" spans="1:6" ht="12.95" customHeight="1" x14ac:dyDescent="0.25">
      <c r="A317" s="44" t="s">
        <v>1308</v>
      </c>
      <c r="B317" s="45">
        <v>1</v>
      </c>
      <c r="C317" s="45">
        <v>0</v>
      </c>
      <c r="D317" s="45">
        <v>0</v>
      </c>
      <c r="E317" s="45">
        <v>0</v>
      </c>
      <c r="F317" s="45">
        <v>1</v>
      </c>
    </row>
    <row r="318" spans="1:6" ht="12.95" customHeight="1" x14ac:dyDescent="0.25">
      <c r="A318" s="44" t="s">
        <v>1411</v>
      </c>
      <c r="B318" s="45">
        <v>0</v>
      </c>
      <c r="C318" s="45">
        <v>1</v>
      </c>
      <c r="D318" s="45">
        <v>0</v>
      </c>
      <c r="E318" s="45">
        <v>0</v>
      </c>
      <c r="F318" s="45">
        <v>1</v>
      </c>
    </row>
    <row r="319" spans="1:6" ht="12.95" customHeight="1" x14ac:dyDescent="0.25">
      <c r="A319" s="44" t="s">
        <v>1735</v>
      </c>
      <c r="B319" s="45">
        <v>1</v>
      </c>
      <c r="C319" s="45">
        <v>0</v>
      </c>
      <c r="D319" s="45">
        <v>0</v>
      </c>
      <c r="E319" s="45">
        <v>0</v>
      </c>
      <c r="F319" s="45">
        <v>1</v>
      </c>
    </row>
    <row r="320" spans="1:6" ht="12.95" customHeight="1" x14ac:dyDescent="0.25">
      <c r="A320" s="44" t="s">
        <v>1363</v>
      </c>
      <c r="B320" s="45">
        <v>1</v>
      </c>
      <c r="C320" s="45">
        <v>0</v>
      </c>
      <c r="D320" s="45">
        <v>0</v>
      </c>
      <c r="E320" s="45">
        <v>0</v>
      </c>
      <c r="F320" s="45">
        <v>1</v>
      </c>
    </row>
    <row r="321" spans="1:6" ht="12.95" customHeight="1" x14ac:dyDescent="0.25">
      <c r="A321" s="44" t="s">
        <v>1467</v>
      </c>
      <c r="B321" s="45">
        <v>0</v>
      </c>
      <c r="C321" s="45">
        <v>0</v>
      </c>
      <c r="D321" s="45">
        <v>0</v>
      </c>
      <c r="E321" s="45">
        <v>1</v>
      </c>
      <c r="F321" s="45">
        <v>1</v>
      </c>
    </row>
    <row r="322" spans="1:6" ht="12.95" customHeight="1" x14ac:dyDescent="0.25">
      <c r="A322" s="44" t="s">
        <v>1619</v>
      </c>
      <c r="B322" s="45">
        <v>1</v>
      </c>
      <c r="C322" s="45">
        <v>0</v>
      </c>
      <c r="D322" s="45">
        <v>0</v>
      </c>
      <c r="E322" s="45">
        <v>0</v>
      </c>
      <c r="F322" s="45">
        <v>1</v>
      </c>
    </row>
    <row r="323" spans="1:6" ht="12.95" customHeight="1" x14ac:dyDescent="0.25">
      <c r="A323" s="44" t="s">
        <v>1249</v>
      </c>
      <c r="B323" s="45">
        <v>1</v>
      </c>
      <c r="C323" s="45">
        <v>0</v>
      </c>
      <c r="D323" s="45">
        <v>0</v>
      </c>
      <c r="E323" s="45">
        <v>0</v>
      </c>
      <c r="F323" s="45">
        <v>1</v>
      </c>
    </row>
    <row r="324" spans="1:6" ht="12.95" customHeight="1" x14ac:dyDescent="0.25">
      <c r="A324" s="44" t="s">
        <v>1327</v>
      </c>
      <c r="B324" s="45">
        <v>1</v>
      </c>
      <c r="C324" s="45">
        <v>0</v>
      </c>
      <c r="D324" s="45">
        <v>0</v>
      </c>
      <c r="E324" s="45">
        <v>0</v>
      </c>
      <c r="F324" s="45">
        <v>1</v>
      </c>
    </row>
    <row r="325" spans="1:6" ht="12.95" customHeight="1" x14ac:dyDescent="0.25">
      <c r="A325" s="44" t="s">
        <v>1433</v>
      </c>
      <c r="B325" s="45">
        <v>0</v>
      </c>
      <c r="C325" s="45">
        <v>1</v>
      </c>
      <c r="D325" s="45">
        <v>0</v>
      </c>
      <c r="E325" s="45">
        <v>0</v>
      </c>
      <c r="F325" s="45">
        <v>1</v>
      </c>
    </row>
    <row r="326" spans="1:6" ht="12.95" customHeight="1" x14ac:dyDescent="0.25">
      <c r="A326" s="44" t="s">
        <v>1539</v>
      </c>
      <c r="B326" s="45">
        <v>0</v>
      </c>
      <c r="C326" s="45">
        <v>0</v>
      </c>
      <c r="D326" s="45">
        <v>1</v>
      </c>
      <c r="E326" s="45">
        <v>0</v>
      </c>
      <c r="F326" s="45">
        <v>1</v>
      </c>
    </row>
    <row r="327" spans="1:6" ht="12.95" customHeight="1" x14ac:dyDescent="0.25">
      <c r="A327" s="44" t="s">
        <v>1670</v>
      </c>
      <c r="B327" s="45">
        <v>1</v>
      </c>
      <c r="C327" s="45">
        <v>0</v>
      </c>
      <c r="D327" s="45">
        <v>0</v>
      </c>
      <c r="E327" s="45">
        <v>0</v>
      </c>
      <c r="F327" s="45">
        <v>1</v>
      </c>
    </row>
    <row r="328" spans="1:6" ht="12.95" customHeight="1" x14ac:dyDescent="0.25">
      <c r="A328" s="44" t="s">
        <v>1209</v>
      </c>
      <c r="B328" s="45">
        <v>0</v>
      </c>
      <c r="C328" s="45">
        <v>1</v>
      </c>
      <c r="D328" s="45">
        <v>0</v>
      </c>
      <c r="E328" s="45">
        <v>0</v>
      </c>
      <c r="F328" s="45">
        <v>1</v>
      </c>
    </row>
    <row r="329" spans="1:6" ht="12.95" customHeight="1" x14ac:dyDescent="0.25">
      <c r="A329" s="44" t="s">
        <v>1390</v>
      </c>
      <c r="B329" s="45">
        <v>1</v>
      </c>
      <c r="C329" s="45">
        <v>0</v>
      </c>
      <c r="D329" s="45">
        <v>0</v>
      </c>
      <c r="E329" s="45">
        <v>0</v>
      </c>
      <c r="F329" s="45">
        <v>1</v>
      </c>
    </row>
    <row r="330" spans="1:6" ht="12.95" customHeight="1" x14ac:dyDescent="0.25">
      <c r="A330" s="44" t="s">
        <v>1560</v>
      </c>
      <c r="B330" s="45">
        <v>0</v>
      </c>
      <c r="C330" s="45">
        <v>0</v>
      </c>
      <c r="D330" s="45">
        <v>1</v>
      </c>
      <c r="E330" s="45">
        <v>0</v>
      </c>
      <c r="F330" s="45">
        <v>1</v>
      </c>
    </row>
    <row r="331" spans="1:6" ht="12.95" customHeight="1" x14ac:dyDescent="0.25">
      <c r="A331" s="44" t="s">
        <v>1729</v>
      </c>
      <c r="B331" s="45">
        <v>0</v>
      </c>
      <c r="C331" s="45">
        <v>0</v>
      </c>
      <c r="D331" s="45">
        <v>1</v>
      </c>
      <c r="E331" s="45">
        <v>0</v>
      </c>
      <c r="F331" s="45">
        <v>1</v>
      </c>
    </row>
    <row r="332" spans="1:6" ht="12.95" customHeight="1" x14ac:dyDescent="0.25">
      <c r="A332" s="44" t="s">
        <v>1261</v>
      </c>
      <c r="B332" s="45">
        <v>1</v>
      </c>
      <c r="C332" s="45">
        <v>0</v>
      </c>
      <c r="D332" s="45">
        <v>0</v>
      </c>
      <c r="E332" s="45">
        <v>0</v>
      </c>
      <c r="F332" s="45">
        <v>1</v>
      </c>
    </row>
    <row r="333" spans="1:6" ht="12.95" customHeight="1" x14ac:dyDescent="0.25">
      <c r="A333" s="44" t="s">
        <v>1349</v>
      </c>
      <c r="B333" s="45">
        <v>1</v>
      </c>
      <c r="C333" s="45">
        <v>0</v>
      </c>
      <c r="D333" s="45">
        <v>0</v>
      </c>
      <c r="E333" s="45">
        <v>1</v>
      </c>
      <c r="F333" s="45">
        <v>1</v>
      </c>
    </row>
    <row r="334" spans="1:6" ht="12.95" customHeight="1" x14ac:dyDescent="0.25">
      <c r="A334" s="44" t="s">
        <v>1526</v>
      </c>
      <c r="B334" s="45">
        <v>0</v>
      </c>
      <c r="C334" s="45">
        <v>0</v>
      </c>
      <c r="D334" s="45">
        <v>1</v>
      </c>
      <c r="E334" s="45">
        <v>0</v>
      </c>
      <c r="F334" s="45">
        <v>1</v>
      </c>
    </row>
    <row r="335" spans="1:6" ht="12.95" customHeight="1" x14ac:dyDescent="0.25">
      <c r="A335" s="44" t="s">
        <v>1333</v>
      </c>
      <c r="B335" s="45">
        <v>0</v>
      </c>
      <c r="C335" s="45">
        <v>0</v>
      </c>
      <c r="D335" s="45">
        <v>1</v>
      </c>
      <c r="E335" s="45">
        <v>0</v>
      </c>
      <c r="F335" s="45">
        <v>1</v>
      </c>
    </row>
    <row r="336" spans="1:6" ht="12.95" customHeight="1" x14ac:dyDescent="0.25">
      <c r="A336" s="44" t="s">
        <v>1652</v>
      </c>
      <c r="B336" s="45">
        <v>1</v>
      </c>
      <c r="C336" s="45">
        <v>0</v>
      </c>
      <c r="D336" s="45">
        <v>0</v>
      </c>
      <c r="E336" s="45">
        <v>0</v>
      </c>
      <c r="F336" s="45">
        <v>1</v>
      </c>
    </row>
    <row r="337" spans="1:6" ht="12.95" customHeight="1" x14ac:dyDescent="0.25">
      <c r="A337" s="44" t="s">
        <v>1359</v>
      </c>
      <c r="B337" s="45">
        <v>1</v>
      </c>
      <c r="C337" s="45">
        <v>0</v>
      </c>
      <c r="D337" s="45">
        <v>0</v>
      </c>
      <c r="E337" s="45">
        <v>0</v>
      </c>
      <c r="F337" s="45">
        <v>1</v>
      </c>
    </row>
    <row r="338" spans="1:6" ht="12.95" customHeight="1" x14ac:dyDescent="0.25">
      <c r="A338" s="44" t="s">
        <v>1464</v>
      </c>
      <c r="B338" s="45">
        <v>0</v>
      </c>
      <c r="C338" s="45">
        <v>1</v>
      </c>
      <c r="D338" s="45">
        <v>1</v>
      </c>
      <c r="E338" s="45">
        <v>0</v>
      </c>
      <c r="F338" s="45">
        <v>1</v>
      </c>
    </row>
    <row r="339" spans="1:6" ht="12.95" customHeight="1" x14ac:dyDescent="0.25">
      <c r="A339" s="44" t="s">
        <v>1703</v>
      </c>
      <c r="B339" s="45">
        <v>1</v>
      </c>
      <c r="C339" s="45">
        <v>0</v>
      </c>
      <c r="D339" s="45">
        <v>0</v>
      </c>
      <c r="E339" s="45">
        <v>0</v>
      </c>
      <c r="F339" s="45">
        <v>1</v>
      </c>
    </row>
    <row r="340" spans="1:6" ht="12.95" customHeight="1" x14ac:dyDescent="0.25">
      <c r="A340" s="44" t="s">
        <v>1516</v>
      </c>
      <c r="B340" s="45">
        <v>1</v>
      </c>
      <c r="C340" s="45">
        <v>0</v>
      </c>
      <c r="D340" s="45">
        <v>0</v>
      </c>
      <c r="E340" s="45">
        <v>0</v>
      </c>
      <c r="F340" s="45">
        <v>1</v>
      </c>
    </row>
    <row r="341" spans="1:6" ht="12.95" customHeight="1" x14ac:dyDescent="0.25">
      <c r="A341" s="44" t="s">
        <v>1678</v>
      </c>
      <c r="B341" s="45">
        <v>0</v>
      </c>
      <c r="C341" s="45">
        <v>1</v>
      </c>
      <c r="D341" s="45">
        <v>0</v>
      </c>
      <c r="E341" s="45">
        <v>0</v>
      </c>
      <c r="F341" s="45">
        <v>1</v>
      </c>
    </row>
    <row r="342" spans="1:6" ht="12.95" customHeight="1" x14ac:dyDescent="0.25">
      <c r="A342" s="44" t="s">
        <v>1215</v>
      </c>
      <c r="B342" s="45">
        <v>1</v>
      </c>
      <c r="C342" s="45">
        <v>0</v>
      </c>
      <c r="D342" s="45">
        <v>0</v>
      </c>
      <c r="E342" s="45">
        <v>0</v>
      </c>
      <c r="F342" s="45">
        <v>1</v>
      </c>
    </row>
    <row r="343" spans="1:6" ht="12.95" customHeight="1" x14ac:dyDescent="0.25">
      <c r="A343" s="44" t="s">
        <v>1439</v>
      </c>
      <c r="B343" s="45">
        <v>1</v>
      </c>
      <c r="C343" s="45">
        <v>0</v>
      </c>
      <c r="D343" s="45">
        <v>0</v>
      </c>
      <c r="E343" s="45">
        <v>0</v>
      </c>
      <c r="F343" s="45">
        <v>1</v>
      </c>
    </row>
    <row r="344" spans="1:6" ht="12.95" customHeight="1" x14ac:dyDescent="0.25">
      <c r="A344" s="44" t="s">
        <v>1518</v>
      </c>
      <c r="B344" s="45">
        <v>0</v>
      </c>
      <c r="C344" s="45">
        <v>1</v>
      </c>
      <c r="D344" s="45">
        <v>0</v>
      </c>
      <c r="E344" s="45">
        <v>0</v>
      </c>
      <c r="F344" s="45">
        <v>1</v>
      </c>
    </row>
    <row r="345" spans="1:6" ht="12.95" customHeight="1" x14ac:dyDescent="0.25">
      <c r="A345" s="44" t="s">
        <v>1597</v>
      </c>
      <c r="B345" s="45">
        <v>0</v>
      </c>
      <c r="C345" s="45">
        <v>1</v>
      </c>
      <c r="D345" s="45">
        <v>0</v>
      </c>
      <c r="E345" s="45">
        <v>0</v>
      </c>
      <c r="F345" s="45">
        <v>1</v>
      </c>
    </row>
    <row r="346" spans="1:6" ht="12.95" customHeight="1" x14ac:dyDescent="0.25">
      <c r="A346" s="44" t="s">
        <v>1680</v>
      </c>
      <c r="B346" s="45">
        <v>0</v>
      </c>
      <c r="C346" s="45">
        <v>0</v>
      </c>
      <c r="D346" s="45">
        <v>1</v>
      </c>
      <c r="E346" s="45">
        <v>0</v>
      </c>
      <c r="F346" s="45">
        <v>1</v>
      </c>
    </row>
    <row r="347" spans="1:6" ht="12.95" customHeight="1" x14ac:dyDescent="0.25">
      <c r="A347" s="44" t="s">
        <v>1398</v>
      </c>
      <c r="B347" s="45">
        <v>1</v>
      </c>
      <c r="C347" s="45">
        <v>0</v>
      </c>
      <c r="D347" s="45">
        <v>0</v>
      </c>
      <c r="E347" s="45">
        <v>0</v>
      </c>
      <c r="F347" s="45">
        <v>1</v>
      </c>
    </row>
    <row r="348" spans="1:6" ht="12.95" customHeight="1" x14ac:dyDescent="0.25">
      <c r="A348" s="44" t="s">
        <v>1340</v>
      </c>
      <c r="B348" s="45">
        <v>1</v>
      </c>
      <c r="C348" s="45">
        <v>0</v>
      </c>
      <c r="D348" s="45">
        <v>0</v>
      </c>
      <c r="E348" s="45">
        <v>0</v>
      </c>
      <c r="F348" s="45">
        <v>1</v>
      </c>
    </row>
    <row r="349" spans="1:6" ht="12.95" customHeight="1" x14ac:dyDescent="0.25">
      <c r="A349" s="44" t="s">
        <v>1263</v>
      </c>
      <c r="B349" s="45">
        <v>1</v>
      </c>
      <c r="C349" s="45">
        <v>0</v>
      </c>
      <c r="D349" s="45">
        <v>0</v>
      </c>
      <c r="E349" s="45">
        <v>0</v>
      </c>
      <c r="F349" s="45">
        <v>1</v>
      </c>
    </row>
    <row r="350" spans="1:6" ht="12.95" customHeight="1" x14ac:dyDescent="0.25">
      <c r="A350" s="44" t="s">
        <v>1355</v>
      </c>
      <c r="B350" s="45">
        <v>1</v>
      </c>
      <c r="C350" s="45">
        <v>0</v>
      </c>
      <c r="D350" s="45">
        <v>0</v>
      </c>
      <c r="E350" s="45">
        <v>0</v>
      </c>
      <c r="F350" s="45">
        <v>1</v>
      </c>
    </row>
    <row r="351" spans="1:6" ht="12.95" customHeight="1" x14ac:dyDescent="0.25">
      <c r="A351" s="44" t="s">
        <v>1454</v>
      </c>
      <c r="B351" s="45">
        <v>0</v>
      </c>
      <c r="C351" s="45">
        <v>1</v>
      </c>
      <c r="D351" s="45">
        <v>1</v>
      </c>
      <c r="E351" s="45">
        <v>0</v>
      </c>
      <c r="F351" s="45">
        <v>1</v>
      </c>
    </row>
    <row r="352" spans="1:6" ht="12.95" customHeight="1" x14ac:dyDescent="0.25">
      <c r="A352" s="44" t="s">
        <v>1320</v>
      </c>
      <c r="B352" s="45">
        <v>1</v>
      </c>
      <c r="C352" s="45">
        <v>0</v>
      </c>
      <c r="D352" s="45">
        <v>0</v>
      </c>
      <c r="E352" s="45">
        <v>0</v>
      </c>
      <c r="F352" s="45">
        <v>1</v>
      </c>
    </row>
    <row r="353" spans="1:6" ht="12.95" customHeight="1" x14ac:dyDescent="0.25">
      <c r="A353" s="44" t="s">
        <v>1425</v>
      </c>
      <c r="B353" s="45">
        <v>1</v>
      </c>
      <c r="C353" s="45">
        <v>0</v>
      </c>
      <c r="D353" s="45">
        <v>0</v>
      </c>
      <c r="E353" s="45">
        <v>0</v>
      </c>
      <c r="F353" s="45">
        <v>1</v>
      </c>
    </row>
    <row r="354" spans="1:6" ht="12.95" customHeight="1" x14ac:dyDescent="0.25">
      <c r="A354" s="44" t="s">
        <v>1582</v>
      </c>
      <c r="B354" s="45">
        <v>1</v>
      </c>
      <c r="C354" s="45">
        <v>0</v>
      </c>
      <c r="D354" s="45">
        <v>0</v>
      </c>
      <c r="E354" s="45">
        <v>0</v>
      </c>
      <c r="F354" s="45">
        <v>1</v>
      </c>
    </row>
    <row r="355" spans="1:6" ht="12.95" customHeight="1" x14ac:dyDescent="0.25">
      <c r="A355" s="44" t="s">
        <v>1197</v>
      </c>
      <c r="B355" s="45">
        <v>1</v>
      </c>
      <c r="C355" s="45">
        <v>0</v>
      </c>
      <c r="D355" s="45">
        <v>0</v>
      </c>
      <c r="E355" s="45">
        <v>0</v>
      </c>
      <c r="F355" s="45">
        <v>1</v>
      </c>
    </row>
    <row r="356" spans="1:6" ht="12.95" customHeight="1" x14ac:dyDescent="0.25">
      <c r="A356" s="44" t="s">
        <v>1277</v>
      </c>
      <c r="B356" s="45">
        <v>1</v>
      </c>
      <c r="C356" s="45">
        <v>0</v>
      </c>
      <c r="D356" s="45">
        <v>1</v>
      </c>
      <c r="E356" s="45">
        <v>0</v>
      </c>
      <c r="F356" s="45">
        <v>1</v>
      </c>
    </row>
    <row r="357" spans="1:6" ht="12.95" customHeight="1" x14ac:dyDescent="0.25">
      <c r="A357" s="44" t="s">
        <v>1550</v>
      </c>
      <c r="B357" s="45">
        <v>1</v>
      </c>
      <c r="C357" s="45">
        <v>0</v>
      </c>
      <c r="D357" s="45">
        <v>0</v>
      </c>
      <c r="E357" s="45">
        <v>0</v>
      </c>
      <c r="F357" s="45">
        <v>1</v>
      </c>
    </row>
    <row r="358" spans="1:6" ht="12.95" customHeight="1" x14ac:dyDescent="0.25">
      <c r="A358" s="44" t="s">
        <v>1633</v>
      </c>
      <c r="B358" s="45">
        <v>1</v>
      </c>
      <c r="C358" s="45">
        <v>0</v>
      </c>
      <c r="D358" s="45">
        <v>0</v>
      </c>
      <c r="E358" s="45">
        <v>0</v>
      </c>
      <c r="F358" s="45">
        <v>1</v>
      </c>
    </row>
    <row r="359" spans="1:6" ht="12.95" customHeight="1" x14ac:dyDescent="0.25">
      <c r="A359" s="44" t="s">
        <v>1603</v>
      </c>
      <c r="B359" s="45">
        <v>0</v>
      </c>
      <c r="C359" s="45">
        <v>0</v>
      </c>
      <c r="D359" s="45">
        <v>1</v>
      </c>
      <c r="E359" s="45">
        <v>0</v>
      </c>
      <c r="F359" s="45">
        <v>1</v>
      </c>
    </row>
    <row r="360" spans="1:6" ht="12.95" customHeight="1" x14ac:dyDescent="0.25">
      <c r="A360" s="44" t="s">
        <v>1683</v>
      </c>
      <c r="B360" s="45">
        <v>1</v>
      </c>
      <c r="C360" s="45">
        <v>0</v>
      </c>
      <c r="D360" s="45">
        <v>0</v>
      </c>
      <c r="E360" s="45">
        <v>0</v>
      </c>
      <c r="F360" s="45">
        <v>1</v>
      </c>
    </row>
    <row r="361" spans="1:6" ht="12.95" customHeight="1" x14ac:dyDescent="0.25">
      <c r="A361" s="44" t="s">
        <v>1223</v>
      </c>
      <c r="B361" s="45">
        <v>0</v>
      </c>
      <c r="C361" s="45">
        <v>0</v>
      </c>
      <c r="D361" s="45">
        <v>1</v>
      </c>
      <c r="E361" s="45">
        <v>0</v>
      </c>
      <c r="F361" s="45">
        <v>1</v>
      </c>
    </row>
    <row r="362" spans="1:6" ht="12.95" customHeight="1" x14ac:dyDescent="0.25">
      <c r="A362" s="44" t="s">
        <v>1723</v>
      </c>
      <c r="B362" s="45">
        <v>1</v>
      </c>
      <c r="C362" s="45">
        <v>0</v>
      </c>
      <c r="D362" s="45">
        <v>0</v>
      </c>
      <c r="E362" s="45">
        <v>0</v>
      </c>
      <c r="F362" s="45">
        <v>1</v>
      </c>
    </row>
    <row r="363" spans="1:6" ht="12.95" customHeight="1" x14ac:dyDescent="0.25">
      <c r="A363" s="44" t="s">
        <v>1283</v>
      </c>
      <c r="B363" s="45">
        <v>0</v>
      </c>
      <c r="C363" s="45">
        <v>0</v>
      </c>
      <c r="D363" s="45">
        <v>0</v>
      </c>
      <c r="E363" s="45">
        <v>1</v>
      </c>
      <c r="F363" s="45">
        <v>1</v>
      </c>
    </row>
    <row r="364" spans="1:6" ht="12.95" customHeight="1" x14ac:dyDescent="0.25">
      <c r="A364" s="44" t="s">
        <v>1387</v>
      </c>
      <c r="B364" s="45">
        <v>0</v>
      </c>
      <c r="C364" s="45">
        <v>1</v>
      </c>
      <c r="D364" s="45">
        <v>0</v>
      </c>
      <c r="E364" s="45">
        <v>0</v>
      </c>
      <c r="F364" s="45">
        <v>1</v>
      </c>
    </row>
    <row r="365" spans="1:6" ht="12.95" customHeight="1" x14ac:dyDescent="0.25">
      <c r="A365" s="44" t="s">
        <v>1480</v>
      </c>
      <c r="B365" s="45">
        <v>0</v>
      </c>
      <c r="C365" s="45">
        <v>0</v>
      </c>
      <c r="D365" s="45">
        <v>1</v>
      </c>
      <c r="E365" s="45">
        <v>0</v>
      </c>
      <c r="F365" s="45">
        <v>1</v>
      </c>
    </row>
    <row r="366" spans="1:6" ht="12.95" customHeight="1" x14ac:dyDescent="0.25">
      <c r="A366" s="44" t="s">
        <v>1639</v>
      </c>
      <c r="B366" s="45">
        <v>0</v>
      </c>
      <c r="C366" s="45">
        <v>0</v>
      </c>
      <c r="D366" s="45">
        <v>1</v>
      </c>
      <c r="E366" s="45">
        <v>0</v>
      </c>
      <c r="F366" s="45">
        <v>1</v>
      </c>
    </row>
    <row r="367" spans="1:6" ht="12.95" customHeight="1" x14ac:dyDescent="0.25">
      <c r="A367" s="44" t="s">
        <v>1578</v>
      </c>
      <c r="B367" s="45">
        <v>1</v>
      </c>
      <c r="C367" s="45">
        <v>0</v>
      </c>
      <c r="D367" s="45">
        <v>0</v>
      </c>
      <c r="E367" s="45">
        <v>0</v>
      </c>
      <c r="F367" s="45">
        <v>1</v>
      </c>
    </row>
    <row r="368" spans="1:6" ht="12.95" customHeight="1" x14ac:dyDescent="0.25">
      <c r="A368" s="44" t="s">
        <v>1192</v>
      </c>
      <c r="B368" s="45">
        <v>1</v>
      </c>
      <c r="C368" s="45">
        <v>0</v>
      </c>
      <c r="D368" s="45">
        <v>0</v>
      </c>
      <c r="E368" s="45">
        <v>0</v>
      </c>
      <c r="F368" s="45">
        <v>1</v>
      </c>
    </row>
    <row r="369" spans="1:6" ht="12.95" customHeight="1" x14ac:dyDescent="0.25">
      <c r="A369" s="44" t="s">
        <v>1274</v>
      </c>
      <c r="B369" s="45">
        <v>1</v>
      </c>
      <c r="C369" s="45">
        <v>0</v>
      </c>
      <c r="D369" s="45">
        <v>0</v>
      </c>
      <c r="E369" s="45">
        <v>0</v>
      </c>
      <c r="F369" s="45">
        <v>1</v>
      </c>
    </row>
    <row r="370" spans="1:6" ht="12.95" customHeight="1" x14ac:dyDescent="0.25">
      <c r="A370" s="44" t="s">
        <v>1379</v>
      </c>
      <c r="B370" s="45">
        <v>1</v>
      </c>
      <c r="C370" s="45">
        <v>0</v>
      </c>
      <c r="D370" s="45">
        <v>0</v>
      </c>
      <c r="E370" s="45">
        <v>0</v>
      </c>
      <c r="F370" s="45">
        <v>1</v>
      </c>
    </row>
    <row r="371" spans="1:6" ht="12.95" customHeight="1" x14ac:dyDescent="0.25">
      <c r="A371" s="44" t="s">
        <v>1548</v>
      </c>
      <c r="B371" s="45">
        <v>1</v>
      </c>
      <c r="C371" s="45">
        <v>0</v>
      </c>
      <c r="D371" s="45">
        <v>0</v>
      </c>
      <c r="E371" s="45">
        <v>0</v>
      </c>
      <c r="F371" s="45">
        <v>1</v>
      </c>
    </row>
    <row r="372" spans="1:6" ht="12.95" customHeight="1" x14ac:dyDescent="0.25">
      <c r="A372" s="44" t="s">
        <v>1520</v>
      </c>
      <c r="B372" s="45">
        <v>1</v>
      </c>
      <c r="C372" s="45">
        <v>0</v>
      </c>
      <c r="D372" s="45">
        <v>0</v>
      </c>
      <c r="E372" s="45">
        <v>0</v>
      </c>
      <c r="F372" s="45">
        <v>1</v>
      </c>
    </row>
    <row r="373" spans="1:6" ht="12.95" customHeight="1" x14ac:dyDescent="0.25">
      <c r="A373" s="44" t="s">
        <v>1600</v>
      </c>
      <c r="B373" s="45">
        <v>0</v>
      </c>
      <c r="C373" s="45">
        <v>0</v>
      </c>
      <c r="D373" s="45">
        <v>1</v>
      </c>
      <c r="E373" s="45">
        <v>1</v>
      </c>
      <c r="F373" s="45">
        <v>1</v>
      </c>
    </row>
    <row r="374" spans="1:6" ht="12.95" customHeight="1" x14ac:dyDescent="0.25">
      <c r="A374" s="44" t="s">
        <v>1204</v>
      </c>
      <c r="B374" s="45">
        <v>1</v>
      </c>
      <c r="C374" s="45">
        <v>0</v>
      </c>
      <c r="D374" s="45">
        <v>0</v>
      </c>
      <c r="E374" s="45">
        <v>0</v>
      </c>
      <c r="F374" s="45">
        <v>1</v>
      </c>
    </row>
    <row r="375" spans="1:6" ht="12.95" customHeight="1" x14ac:dyDescent="0.25">
      <c r="A375" s="44" t="s">
        <v>1258</v>
      </c>
      <c r="B375" s="45">
        <v>0</v>
      </c>
      <c r="C375" s="45">
        <v>1</v>
      </c>
      <c r="D375" s="45">
        <v>0</v>
      </c>
      <c r="E375" s="45">
        <v>0</v>
      </c>
      <c r="F375" s="45">
        <v>1</v>
      </c>
    </row>
    <row r="376" spans="1:6" ht="12.95" customHeight="1" x14ac:dyDescent="0.25">
      <c r="A376" s="44" t="s">
        <v>1691</v>
      </c>
      <c r="B376" s="45">
        <v>0</v>
      </c>
      <c r="C376" s="45">
        <v>0</v>
      </c>
      <c r="D376" s="45">
        <v>1</v>
      </c>
      <c r="E376" s="45">
        <v>0</v>
      </c>
      <c r="F376" s="45">
        <v>1</v>
      </c>
    </row>
    <row r="377" spans="1:6" ht="12.95" customHeight="1" x14ac:dyDescent="0.25">
      <c r="A377" s="44" t="s">
        <v>1230</v>
      </c>
      <c r="B377" s="45">
        <v>0</v>
      </c>
      <c r="C377" s="45">
        <v>0</v>
      </c>
      <c r="D377" s="45">
        <v>1</v>
      </c>
      <c r="E377" s="45">
        <v>0</v>
      </c>
      <c r="F377" s="45">
        <v>1</v>
      </c>
    </row>
    <row r="378" spans="1:6" ht="12.95" customHeight="1" x14ac:dyDescent="0.25">
      <c r="A378" s="44" t="s">
        <v>1413</v>
      </c>
      <c r="B378" s="45">
        <v>1</v>
      </c>
      <c r="C378" s="45">
        <v>0</v>
      </c>
      <c r="D378" s="45">
        <v>0</v>
      </c>
      <c r="E378" s="45">
        <v>0</v>
      </c>
      <c r="F378" s="45">
        <v>1</v>
      </c>
    </row>
    <row r="379" spans="1:6" ht="12.95" customHeight="1" x14ac:dyDescent="0.25">
      <c r="A379" s="44" t="s">
        <v>1574</v>
      </c>
      <c r="B379" s="45">
        <v>0</v>
      </c>
      <c r="C379" s="45">
        <v>0</v>
      </c>
      <c r="D379" s="45">
        <v>1</v>
      </c>
      <c r="E379" s="45">
        <v>0</v>
      </c>
      <c r="F379" s="45">
        <v>1</v>
      </c>
    </row>
    <row r="380" spans="1:6" ht="12.95" customHeight="1" x14ac:dyDescent="0.25">
      <c r="A380" s="44" t="s">
        <v>1657</v>
      </c>
      <c r="B380" s="45">
        <v>0</v>
      </c>
      <c r="C380" s="45">
        <v>1</v>
      </c>
      <c r="D380" s="45">
        <v>1</v>
      </c>
      <c r="E380" s="45">
        <v>0</v>
      </c>
      <c r="F380" s="45">
        <v>1</v>
      </c>
    </row>
    <row r="381" spans="1:6" ht="12.95" customHeight="1" x14ac:dyDescent="0.25">
      <c r="A381" s="44" t="s">
        <v>1470</v>
      </c>
      <c r="B381" s="45">
        <v>1</v>
      </c>
      <c r="C381" s="45">
        <v>0</v>
      </c>
      <c r="D381" s="45">
        <v>0</v>
      </c>
      <c r="E381" s="45">
        <v>0</v>
      </c>
      <c r="F381" s="45">
        <v>1</v>
      </c>
    </row>
    <row r="382" spans="1:6" ht="12.95" customHeight="1" x14ac:dyDescent="0.25">
      <c r="A382" s="44" t="s">
        <v>1712</v>
      </c>
      <c r="B382" s="45">
        <v>1</v>
      </c>
      <c r="C382" s="45">
        <v>0</v>
      </c>
      <c r="D382" s="45">
        <v>0</v>
      </c>
      <c r="E382" s="45">
        <v>0</v>
      </c>
      <c r="F382" s="45">
        <v>1</v>
      </c>
    </row>
    <row r="383" spans="1:6" ht="12.95" customHeight="1" x14ac:dyDescent="0.25">
      <c r="A383" s="44" t="s">
        <v>1594</v>
      </c>
      <c r="B383" s="45">
        <v>0</v>
      </c>
      <c r="C383" s="45">
        <v>0</v>
      </c>
      <c r="D383" s="45">
        <v>1</v>
      </c>
      <c r="E383" s="45">
        <v>0</v>
      </c>
      <c r="F383" s="45">
        <v>1</v>
      </c>
    </row>
    <row r="384" spans="1:6" ht="12.95" customHeight="1" x14ac:dyDescent="0.25">
      <c r="A384" s="44" t="s">
        <v>1674</v>
      </c>
      <c r="B384" s="45">
        <v>1</v>
      </c>
      <c r="C384" s="45">
        <v>0</v>
      </c>
      <c r="D384" s="45">
        <v>0</v>
      </c>
      <c r="E384" s="45">
        <v>1</v>
      </c>
      <c r="F384" s="45">
        <v>1</v>
      </c>
    </row>
    <row r="385" spans="1:6" ht="12.95" customHeight="1" x14ac:dyDescent="0.25">
      <c r="A385" s="44" t="s">
        <v>1486</v>
      </c>
      <c r="B385" s="45">
        <v>0</v>
      </c>
      <c r="C385" s="45">
        <v>1</v>
      </c>
      <c r="D385" s="45">
        <v>0</v>
      </c>
      <c r="E385" s="45">
        <v>0</v>
      </c>
      <c r="F385" s="45">
        <v>1</v>
      </c>
    </row>
    <row r="386" spans="1:6" ht="12.95" customHeight="1" x14ac:dyDescent="0.25">
      <c r="A386" s="44" t="s">
        <v>1562</v>
      </c>
      <c r="B386" s="45">
        <v>0</v>
      </c>
      <c r="C386" s="45">
        <v>0</v>
      </c>
      <c r="D386" s="45">
        <v>1</v>
      </c>
      <c r="E386" s="45">
        <v>0</v>
      </c>
      <c r="F386" s="45">
        <v>1</v>
      </c>
    </row>
    <row r="387" spans="1:6" ht="12.95" customHeight="1" x14ac:dyDescent="0.25">
      <c r="A387" s="44" t="s">
        <v>1642</v>
      </c>
      <c r="B387" s="45">
        <v>1</v>
      </c>
      <c r="C387" s="45">
        <v>0</v>
      </c>
      <c r="D387" s="45">
        <v>0</v>
      </c>
      <c r="E387" s="45">
        <v>0</v>
      </c>
      <c r="F387" s="45">
        <v>1</v>
      </c>
    </row>
    <row r="388" spans="1:6" ht="12.95" customHeight="1" x14ac:dyDescent="0.25">
      <c r="A388" s="44" t="s">
        <v>1262</v>
      </c>
      <c r="B388" s="45">
        <v>0</v>
      </c>
      <c r="C388" s="45">
        <v>1</v>
      </c>
      <c r="D388" s="45">
        <v>0</v>
      </c>
      <c r="E388" s="45">
        <v>0</v>
      </c>
      <c r="F388" s="45">
        <v>1</v>
      </c>
    </row>
    <row r="389" spans="1:6" ht="12.95" customHeight="1" x14ac:dyDescent="0.25">
      <c r="A389" s="44" t="s">
        <v>1353</v>
      </c>
      <c r="B389" s="45">
        <v>0</v>
      </c>
      <c r="C389" s="45">
        <v>0</v>
      </c>
      <c r="D389" s="45">
        <v>0</v>
      </c>
      <c r="E389" s="45">
        <v>1</v>
      </c>
      <c r="F389" s="45">
        <v>1</v>
      </c>
    </row>
    <row r="390" spans="1:6" ht="12.95" customHeight="1" x14ac:dyDescent="0.25">
      <c r="A390" s="44" t="s">
        <v>1452</v>
      </c>
      <c r="B390" s="45">
        <v>1</v>
      </c>
      <c r="C390" s="45">
        <v>0</v>
      </c>
      <c r="D390" s="45">
        <v>0</v>
      </c>
      <c r="E390" s="45">
        <v>0</v>
      </c>
      <c r="F390" s="45">
        <v>1</v>
      </c>
    </row>
    <row r="391" spans="1:6" ht="12.95" customHeight="1" x14ac:dyDescent="0.25">
      <c r="A391" s="44" t="s">
        <v>1529</v>
      </c>
      <c r="B391" s="45">
        <v>0</v>
      </c>
      <c r="C391" s="45">
        <v>0</v>
      </c>
      <c r="D391" s="45">
        <v>1</v>
      </c>
      <c r="E391" s="45">
        <v>0</v>
      </c>
      <c r="F391" s="45">
        <v>1</v>
      </c>
    </row>
    <row r="392" spans="1:6" ht="12.95" customHeight="1" x14ac:dyDescent="0.25">
      <c r="A392" s="44" t="s">
        <v>1696</v>
      </c>
      <c r="B392" s="45">
        <v>0</v>
      </c>
      <c r="C392" s="45">
        <v>0</v>
      </c>
      <c r="D392" s="45">
        <v>1</v>
      </c>
      <c r="E392" s="45">
        <v>0</v>
      </c>
      <c r="F392" s="45">
        <v>1</v>
      </c>
    </row>
    <row r="393" spans="1:6" ht="12.95" customHeight="1" x14ac:dyDescent="0.25">
      <c r="A393" s="44" t="s">
        <v>1236</v>
      </c>
      <c r="B393" s="45">
        <v>0</v>
      </c>
      <c r="C393" s="45">
        <v>0</v>
      </c>
      <c r="D393" s="45">
        <v>1</v>
      </c>
      <c r="E393" s="45">
        <v>0</v>
      </c>
      <c r="F393" s="45">
        <v>1</v>
      </c>
    </row>
    <row r="394" spans="1:6" ht="12.95" customHeight="1" x14ac:dyDescent="0.25">
      <c r="A394" s="44" t="s">
        <v>1373</v>
      </c>
      <c r="B394" s="45">
        <v>0</v>
      </c>
      <c r="C394" s="45">
        <v>1</v>
      </c>
      <c r="D394" s="45">
        <v>0</v>
      </c>
      <c r="E394" s="45">
        <v>1</v>
      </c>
      <c r="F394" s="45">
        <v>1</v>
      </c>
    </row>
    <row r="395" spans="1:6" ht="12.95" customHeight="1" x14ac:dyDescent="0.25">
      <c r="A395" s="44" t="s">
        <v>1546</v>
      </c>
      <c r="B395" s="45">
        <v>1</v>
      </c>
      <c r="C395" s="45">
        <v>0</v>
      </c>
      <c r="D395" s="45">
        <v>0</v>
      </c>
      <c r="E395" s="45">
        <v>1</v>
      </c>
      <c r="F395" s="45">
        <v>1</v>
      </c>
    </row>
    <row r="396" spans="1:6" ht="12.95" customHeight="1" x14ac:dyDescent="0.25">
      <c r="A396" s="44" t="s">
        <v>1337</v>
      </c>
      <c r="B396" s="45">
        <v>0</v>
      </c>
      <c r="C396" s="45">
        <v>0</v>
      </c>
      <c r="D396" s="45">
        <v>1</v>
      </c>
      <c r="E396" s="45">
        <v>0</v>
      </c>
      <c r="F396" s="45">
        <v>1</v>
      </c>
    </row>
    <row r="397" spans="1:6" ht="12.95" customHeight="1" x14ac:dyDescent="0.25">
      <c r="A397" s="44" t="s">
        <v>1419</v>
      </c>
      <c r="B397" s="45">
        <v>0</v>
      </c>
      <c r="C397" s="45">
        <v>0</v>
      </c>
      <c r="D397" s="45">
        <v>1</v>
      </c>
      <c r="E397" s="45">
        <v>0</v>
      </c>
      <c r="F397" s="45">
        <v>1</v>
      </c>
    </row>
    <row r="398" spans="1:6" ht="12.95" customHeight="1" x14ac:dyDescent="0.25">
      <c r="A398" s="44" t="s">
        <v>1218</v>
      </c>
      <c r="B398" s="45">
        <v>0</v>
      </c>
      <c r="C398" s="45">
        <v>1</v>
      </c>
      <c r="D398" s="45">
        <v>0</v>
      </c>
      <c r="E398" s="45">
        <v>0</v>
      </c>
      <c r="F398" s="45">
        <v>1</v>
      </c>
    </row>
    <row r="399" spans="1:6" ht="12.95" customHeight="1" x14ac:dyDescent="0.25">
      <c r="A399" s="44" t="s">
        <v>1297</v>
      </c>
      <c r="B399" s="45">
        <v>0</v>
      </c>
      <c r="C399" s="45">
        <v>0</v>
      </c>
      <c r="D399" s="45">
        <v>0</v>
      </c>
      <c r="E399" s="45">
        <v>1</v>
      </c>
      <c r="F399" s="45">
        <v>1</v>
      </c>
    </row>
    <row r="400" spans="1:6" ht="12.95" customHeight="1" x14ac:dyDescent="0.25">
      <c r="A400" s="44" t="s">
        <v>1707</v>
      </c>
      <c r="B400" s="45">
        <v>0</v>
      </c>
      <c r="C400" s="45">
        <v>1</v>
      </c>
      <c r="D400" s="45">
        <v>0</v>
      </c>
      <c r="E400" s="45">
        <v>0</v>
      </c>
      <c r="F400" s="45">
        <v>1</v>
      </c>
    </row>
    <row r="401" spans="1:6" ht="12.95" customHeight="1" x14ac:dyDescent="0.25">
      <c r="A401" s="44" t="s">
        <v>1248</v>
      </c>
      <c r="B401" s="45">
        <v>0</v>
      </c>
      <c r="C401" s="45">
        <v>1</v>
      </c>
      <c r="D401" s="45">
        <v>0</v>
      </c>
      <c r="E401" s="45">
        <v>0</v>
      </c>
      <c r="F401" s="45">
        <v>1</v>
      </c>
    </row>
    <row r="402" spans="1:6" ht="12.95" customHeight="1" x14ac:dyDescent="0.25">
      <c r="A402" s="44" t="s">
        <v>1432</v>
      </c>
      <c r="B402" s="45">
        <v>1</v>
      </c>
      <c r="C402" s="45">
        <v>0</v>
      </c>
      <c r="D402" s="45">
        <v>0</v>
      </c>
      <c r="E402" s="45">
        <v>0</v>
      </c>
      <c r="F402" s="45">
        <v>1</v>
      </c>
    </row>
    <row r="403" spans="1:6" ht="12.95" customHeight="1" x14ac:dyDescent="0.25">
      <c r="A403" s="44" t="s">
        <v>1208</v>
      </c>
      <c r="B403" s="45">
        <v>0</v>
      </c>
      <c r="C403" s="45">
        <v>0</v>
      </c>
      <c r="D403" s="45">
        <v>1</v>
      </c>
      <c r="E403" s="45">
        <v>0</v>
      </c>
      <c r="F403" s="45">
        <v>1</v>
      </c>
    </row>
    <row r="404" spans="1:6" ht="12.95" customHeight="1" x14ac:dyDescent="0.25">
      <c r="A404" s="44" t="s">
        <v>1485</v>
      </c>
      <c r="B404" s="45">
        <v>1</v>
      </c>
      <c r="C404" s="45">
        <v>0</v>
      </c>
      <c r="D404" s="45">
        <v>0</v>
      </c>
      <c r="E404" s="45">
        <v>0</v>
      </c>
      <c r="F404" s="45">
        <v>1</v>
      </c>
    </row>
    <row r="405" spans="1:6" ht="12.95" customHeight="1" x14ac:dyDescent="0.25">
      <c r="A405" s="44" t="s">
        <v>1559</v>
      </c>
      <c r="B405" s="45">
        <v>1</v>
      </c>
      <c r="C405" s="45">
        <v>0</v>
      </c>
      <c r="D405" s="45">
        <v>0</v>
      </c>
      <c r="E405" s="45">
        <v>0</v>
      </c>
      <c r="F405" s="45">
        <v>1</v>
      </c>
    </row>
    <row r="406" spans="1:6" ht="12.95" customHeight="1" x14ac:dyDescent="0.25">
      <c r="A406" s="44" t="s">
        <v>1641</v>
      </c>
      <c r="B406" s="45">
        <v>0</v>
      </c>
      <c r="C406" s="45">
        <v>1</v>
      </c>
      <c r="D406" s="45">
        <v>0</v>
      </c>
      <c r="E406" s="45">
        <v>0</v>
      </c>
      <c r="F406" s="45">
        <v>1</v>
      </c>
    </row>
    <row r="407" spans="1:6" ht="12.95" customHeight="1" x14ac:dyDescent="0.25">
      <c r="A407" s="44" t="s">
        <v>1348</v>
      </c>
      <c r="B407" s="45">
        <v>1</v>
      </c>
      <c r="C407" s="45">
        <v>0</v>
      </c>
      <c r="D407" s="45">
        <v>0</v>
      </c>
      <c r="E407" s="45">
        <v>0</v>
      </c>
      <c r="F407" s="45">
        <v>1</v>
      </c>
    </row>
    <row r="408" spans="1:6" ht="12.95" customHeight="1" x14ac:dyDescent="0.25">
      <c r="A408" s="44" t="s">
        <v>1612</v>
      </c>
      <c r="B408" s="45">
        <v>0</v>
      </c>
      <c r="C408" s="45">
        <v>0</v>
      </c>
      <c r="D408" s="45">
        <v>1</v>
      </c>
      <c r="E408" s="45">
        <v>0</v>
      </c>
      <c r="F408" s="45">
        <v>1</v>
      </c>
    </row>
    <row r="409" spans="1:6" ht="12.95" customHeight="1" x14ac:dyDescent="0.25">
      <c r="A409" s="44" t="s">
        <v>1647</v>
      </c>
      <c r="B409" s="45">
        <v>0</v>
      </c>
      <c r="C409" s="45">
        <v>0</v>
      </c>
      <c r="D409" s="45">
        <v>1</v>
      </c>
      <c r="E409" s="45">
        <v>0</v>
      </c>
      <c r="F409" s="45">
        <v>1</v>
      </c>
    </row>
    <row r="410" spans="1:6" ht="12.95" customHeight="1" x14ac:dyDescent="0.25">
      <c r="A410" s="44" t="s">
        <v>1601</v>
      </c>
      <c r="B410" s="45">
        <v>0</v>
      </c>
      <c r="C410" s="45">
        <v>0</v>
      </c>
      <c r="D410" s="45">
        <v>1</v>
      </c>
      <c r="E410" s="45">
        <v>0</v>
      </c>
      <c r="F410" s="45">
        <v>1</v>
      </c>
    </row>
    <row r="411" spans="1:6" ht="12.95" customHeight="1" x14ac:dyDescent="0.25">
      <c r="A411" s="44" t="s">
        <v>1681</v>
      </c>
      <c r="B411" s="45">
        <v>1</v>
      </c>
      <c r="C411" s="45">
        <v>0</v>
      </c>
      <c r="D411" s="45">
        <v>1</v>
      </c>
      <c r="E411" s="45">
        <v>0</v>
      </c>
      <c r="F411" s="45">
        <v>1</v>
      </c>
    </row>
    <row r="412" spans="1:6" ht="12.95" customHeight="1" x14ac:dyDescent="0.25">
      <c r="A412" s="44" t="s">
        <v>1220</v>
      </c>
      <c r="B412" s="45">
        <v>0</v>
      </c>
      <c r="C412" s="45">
        <v>0</v>
      </c>
      <c r="D412" s="45">
        <v>0</v>
      </c>
      <c r="E412" s="45">
        <v>1</v>
      </c>
      <c r="F412" s="45">
        <v>1</v>
      </c>
    </row>
    <row r="413" spans="1:6" ht="12.95" customHeight="1" x14ac:dyDescent="0.25">
      <c r="A413" s="44" t="s">
        <v>1732</v>
      </c>
      <c r="B413" s="45">
        <v>1</v>
      </c>
      <c r="C413" s="45">
        <v>0</v>
      </c>
      <c r="D413" s="45">
        <v>0</v>
      </c>
      <c r="E413" s="45">
        <v>0</v>
      </c>
      <c r="F413" s="45">
        <v>1</v>
      </c>
    </row>
    <row r="414" spans="1:6" ht="12.95" customHeight="1" x14ac:dyDescent="0.25">
      <c r="A414" s="44" t="s">
        <v>1458</v>
      </c>
      <c r="B414" s="45">
        <v>1</v>
      </c>
      <c r="C414" s="45">
        <v>0</v>
      </c>
      <c r="D414" s="45">
        <v>0</v>
      </c>
      <c r="E414" s="45">
        <v>0</v>
      </c>
      <c r="F414" s="45">
        <v>1</v>
      </c>
    </row>
    <row r="415" spans="1:6" ht="12.95" customHeight="1" x14ac:dyDescent="0.25">
      <c r="A415" s="44" t="s">
        <v>1241</v>
      </c>
      <c r="B415" s="45">
        <v>1</v>
      </c>
      <c r="C415" s="45">
        <v>0</v>
      </c>
      <c r="D415" s="45">
        <v>0</v>
      </c>
      <c r="E415" s="45">
        <v>0</v>
      </c>
      <c r="F415" s="45">
        <v>1</v>
      </c>
    </row>
    <row r="416" spans="1:6" ht="12.95" customHeight="1" x14ac:dyDescent="0.25">
      <c r="A416" s="44" t="s">
        <v>1322</v>
      </c>
      <c r="B416" s="45">
        <v>1</v>
      </c>
      <c r="C416" s="45">
        <v>0</v>
      </c>
      <c r="D416" s="45">
        <v>0</v>
      </c>
      <c r="E416" s="45">
        <v>0</v>
      </c>
      <c r="F416" s="45">
        <v>1</v>
      </c>
    </row>
    <row r="417" spans="1:6" ht="12.95" customHeight="1" x14ac:dyDescent="0.25">
      <c r="A417" s="44" t="s">
        <v>1200</v>
      </c>
      <c r="B417" s="45">
        <v>0</v>
      </c>
      <c r="C417" s="45">
        <v>0</v>
      </c>
      <c r="D417" s="45">
        <v>1</v>
      </c>
      <c r="E417" s="45">
        <v>0</v>
      </c>
      <c r="F417" s="45">
        <v>1</v>
      </c>
    </row>
    <row r="418" spans="1:6" ht="12.95" customHeight="1" x14ac:dyDescent="0.25">
      <c r="A418" s="44" t="s">
        <v>1636</v>
      </c>
      <c r="B418" s="45">
        <v>0</v>
      </c>
      <c r="C418" s="45">
        <v>0</v>
      </c>
      <c r="D418" s="45">
        <v>0</v>
      </c>
      <c r="E418" s="45">
        <v>1</v>
      </c>
      <c r="F418" s="45">
        <v>1</v>
      </c>
    </row>
    <row r="419" spans="1:6" ht="12.95" customHeight="1" x14ac:dyDescent="0.25">
      <c r="A419" s="44" t="s">
        <v>1726</v>
      </c>
      <c r="B419" s="45">
        <v>0</v>
      </c>
      <c r="C419" s="45">
        <v>1</v>
      </c>
      <c r="D419" s="45">
        <v>1</v>
      </c>
      <c r="E419" s="45">
        <v>0</v>
      </c>
      <c r="F419" s="45">
        <v>1</v>
      </c>
    </row>
    <row r="420" spans="1:6" ht="12.95" customHeight="1" x14ac:dyDescent="0.25">
      <c r="A420" s="44" t="s">
        <v>1257</v>
      </c>
      <c r="B420" s="45">
        <v>0</v>
      </c>
      <c r="C420" s="45">
        <v>0</v>
      </c>
      <c r="D420" s="45">
        <v>0</v>
      </c>
      <c r="E420" s="45">
        <v>1</v>
      </c>
      <c r="F420" s="45">
        <v>1</v>
      </c>
    </row>
    <row r="421" spans="1:6" ht="12.95" customHeight="1" x14ac:dyDescent="0.25">
      <c r="A421" s="44" t="s">
        <v>1445</v>
      </c>
      <c r="B421" s="45">
        <v>0</v>
      </c>
      <c r="C421" s="45">
        <v>0</v>
      </c>
      <c r="D421" s="45">
        <v>1</v>
      </c>
      <c r="E421" s="45">
        <v>0</v>
      </c>
      <c r="F421" s="45">
        <v>1</v>
      </c>
    </row>
    <row r="422" spans="1:6" ht="12.95" customHeight="1" x14ac:dyDescent="0.25">
      <c r="A422" s="44" t="s">
        <v>1606</v>
      </c>
      <c r="B422" s="45">
        <v>0</v>
      </c>
      <c r="C422" s="45">
        <v>0</v>
      </c>
      <c r="D422" s="45">
        <v>1</v>
      </c>
      <c r="E422" s="45">
        <v>0</v>
      </c>
      <c r="F422" s="45">
        <v>1</v>
      </c>
    </row>
    <row r="423" spans="1:6" ht="12.95" customHeight="1" x14ac:dyDescent="0.25">
      <c r="A423" s="44" t="s">
        <v>1307</v>
      </c>
      <c r="B423" s="45">
        <v>1</v>
      </c>
      <c r="C423" s="45">
        <v>0</v>
      </c>
      <c r="D423" s="45">
        <v>0</v>
      </c>
      <c r="E423" s="45">
        <v>0</v>
      </c>
      <c r="F423" s="45">
        <v>1</v>
      </c>
    </row>
    <row r="424" spans="1:6" ht="12.95" customHeight="1" x14ac:dyDescent="0.25">
      <c r="A424" s="44" t="s">
        <v>1410</v>
      </c>
      <c r="B424" s="45">
        <v>0</v>
      </c>
      <c r="C424" s="45">
        <v>1</v>
      </c>
      <c r="D424" s="45">
        <v>0</v>
      </c>
      <c r="E424" s="45">
        <v>0</v>
      </c>
      <c r="F424" s="45">
        <v>1</v>
      </c>
    </row>
    <row r="425" spans="1:6" ht="12.95" customHeight="1" x14ac:dyDescent="0.25">
      <c r="A425" s="44" t="s">
        <v>1496</v>
      </c>
      <c r="B425" s="45">
        <v>1</v>
      </c>
      <c r="C425" s="45">
        <v>0</v>
      </c>
      <c r="D425" s="45">
        <v>0</v>
      </c>
      <c r="E425" s="45">
        <v>0</v>
      </c>
      <c r="F425" s="45">
        <v>1</v>
      </c>
    </row>
    <row r="426" spans="1:6" ht="12.95" customHeight="1" x14ac:dyDescent="0.25">
      <c r="A426" s="44" t="s">
        <v>1227</v>
      </c>
      <c r="B426" s="45">
        <v>1</v>
      </c>
      <c r="C426" s="45">
        <v>0</v>
      </c>
      <c r="D426" s="45">
        <v>0</v>
      </c>
      <c r="E426" s="45">
        <v>0</v>
      </c>
      <c r="F426" s="45">
        <v>1</v>
      </c>
    </row>
    <row r="427" spans="1:6" ht="12.95" customHeight="1" x14ac:dyDescent="0.25">
      <c r="A427" s="44" t="s">
        <v>1362</v>
      </c>
      <c r="B427" s="45">
        <v>1</v>
      </c>
      <c r="C427" s="45">
        <v>0</v>
      </c>
      <c r="D427" s="45">
        <v>0</v>
      </c>
      <c r="E427" s="45">
        <v>0</v>
      </c>
      <c r="F427" s="45">
        <v>1</v>
      </c>
    </row>
    <row r="428" spans="1:6" ht="12.95" customHeight="1" x14ac:dyDescent="0.25">
      <c r="A428" s="44" t="s">
        <v>1655</v>
      </c>
      <c r="B428" s="45">
        <v>0</v>
      </c>
      <c r="C428" s="45">
        <v>0</v>
      </c>
      <c r="D428" s="45">
        <v>1</v>
      </c>
      <c r="E428" s="45">
        <v>0</v>
      </c>
      <c r="F428" s="45">
        <v>1</v>
      </c>
    </row>
    <row r="429" spans="1:6" ht="12.95" customHeight="1" x14ac:dyDescent="0.25">
      <c r="A429" s="44" t="s">
        <v>1233</v>
      </c>
      <c r="B429" s="45">
        <v>1</v>
      </c>
      <c r="C429" s="45">
        <v>0</v>
      </c>
      <c r="D429" s="45">
        <v>0</v>
      </c>
      <c r="E429" s="45">
        <v>0</v>
      </c>
      <c r="F429" s="45">
        <v>1</v>
      </c>
    </row>
    <row r="430" spans="1:6" ht="12.95" customHeight="1" x14ac:dyDescent="0.25">
      <c r="A430" s="44" t="s">
        <v>1501</v>
      </c>
      <c r="B430" s="45">
        <v>0</v>
      </c>
      <c r="C430" s="45">
        <v>0</v>
      </c>
      <c r="D430" s="45">
        <v>1</v>
      </c>
      <c r="E430" s="45">
        <v>0</v>
      </c>
      <c r="F430" s="45">
        <v>1</v>
      </c>
    </row>
    <row r="431" spans="1:6" ht="12.95" customHeight="1" x14ac:dyDescent="0.25">
      <c r="A431" s="44" t="s">
        <v>1581</v>
      </c>
      <c r="B431" s="45">
        <v>1</v>
      </c>
      <c r="C431" s="45">
        <v>0</v>
      </c>
      <c r="D431" s="45">
        <v>0</v>
      </c>
      <c r="E431" s="45">
        <v>0</v>
      </c>
      <c r="F431" s="45">
        <v>1</v>
      </c>
    </row>
    <row r="432" spans="1:6" ht="12.95" customHeight="1" x14ac:dyDescent="0.25">
      <c r="A432" s="44" t="s">
        <v>1663</v>
      </c>
      <c r="B432" s="45">
        <v>0</v>
      </c>
      <c r="C432" s="45">
        <v>0</v>
      </c>
      <c r="D432" s="45">
        <v>1</v>
      </c>
      <c r="E432" s="45">
        <v>0</v>
      </c>
      <c r="F432" s="45">
        <v>1</v>
      </c>
    </row>
    <row r="433" spans="1:6" ht="12.95" customHeight="1" x14ac:dyDescent="0.25">
      <c r="A433" s="44" t="s">
        <v>1276</v>
      </c>
      <c r="B433" s="45">
        <v>0</v>
      </c>
      <c r="C433" s="45">
        <v>0</v>
      </c>
      <c r="D433" s="45">
        <v>0</v>
      </c>
      <c r="E433" s="45">
        <v>1</v>
      </c>
      <c r="F433" s="45">
        <v>1</v>
      </c>
    </row>
    <row r="434" spans="1:6" ht="12.95" customHeight="1" x14ac:dyDescent="0.25">
      <c r="A434" s="44" t="s">
        <v>1722</v>
      </c>
      <c r="B434" s="45">
        <v>1</v>
      </c>
      <c r="C434" s="45">
        <v>0</v>
      </c>
      <c r="D434" s="45">
        <v>0</v>
      </c>
      <c r="E434" s="45">
        <v>0</v>
      </c>
      <c r="F434" s="45">
        <v>1</v>
      </c>
    </row>
    <row r="435" spans="1:6" ht="12.95" customHeight="1" x14ac:dyDescent="0.25">
      <c r="A435" s="44" t="s">
        <v>1342</v>
      </c>
      <c r="B435" s="45">
        <v>1</v>
      </c>
      <c r="C435" s="45">
        <v>0</v>
      </c>
      <c r="D435" s="45">
        <v>0</v>
      </c>
      <c r="E435" s="45">
        <v>0</v>
      </c>
      <c r="F435" s="45">
        <v>1</v>
      </c>
    </row>
    <row r="436" spans="1:6" ht="12.95" customHeight="1" x14ac:dyDescent="0.25">
      <c r="A436" s="44" t="s">
        <v>1602</v>
      </c>
      <c r="B436" s="45">
        <v>0</v>
      </c>
      <c r="C436" s="45">
        <v>1</v>
      </c>
      <c r="D436" s="45">
        <v>0</v>
      </c>
      <c r="E436" s="45">
        <v>0</v>
      </c>
      <c r="F436" s="45">
        <v>1</v>
      </c>
    </row>
    <row r="437" spans="1:6" ht="12.95" customHeight="1" x14ac:dyDescent="0.25">
      <c r="A437" s="44" t="s">
        <v>1303</v>
      </c>
      <c r="B437" s="45">
        <v>1</v>
      </c>
      <c r="C437" s="45">
        <v>1</v>
      </c>
      <c r="D437" s="45">
        <v>0</v>
      </c>
      <c r="E437" s="45">
        <v>0</v>
      </c>
      <c r="F437" s="45">
        <v>1</v>
      </c>
    </row>
    <row r="438" spans="1:6" ht="12.95" customHeight="1" x14ac:dyDescent="0.25">
      <c r="A438" s="44" t="s">
        <v>1473</v>
      </c>
      <c r="B438" s="45">
        <v>0</v>
      </c>
      <c r="C438" s="45">
        <v>1</v>
      </c>
      <c r="D438" s="45">
        <v>0</v>
      </c>
      <c r="E438" s="45">
        <v>0</v>
      </c>
      <c r="F438" s="45">
        <v>1</v>
      </c>
    </row>
    <row r="439" spans="1:6" ht="12.95" customHeight="1" x14ac:dyDescent="0.25">
      <c r="A439" s="44" t="s">
        <v>1369</v>
      </c>
      <c r="B439" s="45">
        <v>1</v>
      </c>
      <c r="C439" s="45">
        <v>0</v>
      </c>
      <c r="D439" s="45">
        <v>0</v>
      </c>
      <c r="E439" s="45">
        <v>0</v>
      </c>
      <c r="F439" s="45">
        <v>1</v>
      </c>
    </row>
    <row r="440" spans="1:6" ht="12.95" customHeight="1" x14ac:dyDescent="0.25">
      <c r="A440" s="44" t="s">
        <v>1544</v>
      </c>
      <c r="B440" s="45">
        <v>0</v>
      </c>
      <c r="C440" s="45">
        <v>1</v>
      </c>
      <c r="D440" s="45">
        <v>0</v>
      </c>
      <c r="E440" s="45">
        <v>0</v>
      </c>
      <c r="F440" s="45">
        <v>1</v>
      </c>
    </row>
    <row r="441" spans="1:6" ht="12.95" customHeight="1" x14ac:dyDescent="0.25">
      <c r="A441" s="44" t="s">
        <v>1515</v>
      </c>
      <c r="B441" s="45">
        <v>1</v>
      </c>
      <c r="C441" s="45">
        <v>0</v>
      </c>
      <c r="D441" s="45">
        <v>0</v>
      </c>
      <c r="E441" s="45">
        <v>0</v>
      </c>
      <c r="F441" s="45">
        <v>1</v>
      </c>
    </row>
    <row r="442" spans="1:6" ht="12.95" customHeight="1" x14ac:dyDescent="0.25">
      <c r="A442" s="44" t="s">
        <v>1214</v>
      </c>
      <c r="B442" s="45">
        <v>0</v>
      </c>
      <c r="C442" s="45">
        <v>0</v>
      </c>
      <c r="D442" s="45">
        <v>1</v>
      </c>
      <c r="E442" s="45">
        <v>0</v>
      </c>
      <c r="F442" s="45">
        <v>1</v>
      </c>
    </row>
    <row r="443" spans="1:6" ht="12.95" customHeight="1" x14ac:dyDescent="0.25">
      <c r="A443" s="44" t="s">
        <v>1294</v>
      </c>
      <c r="B443" s="45">
        <v>0</v>
      </c>
      <c r="C443" s="45">
        <v>1</v>
      </c>
      <c r="D443" s="45">
        <v>0</v>
      </c>
      <c r="E443" s="45">
        <v>0</v>
      </c>
      <c r="F443" s="45">
        <v>1</v>
      </c>
    </row>
    <row r="444" spans="1:6" ht="12.95" customHeight="1" x14ac:dyDescent="0.25">
      <c r="A444" s="44" t="s">
        <v>1644</v>
      </c>
      <c r="B444" s="45">
        <v>1</v>
      </c>
      <c r="C444" s="45">
        <v>0</v>
      </c>
      <c r="D444" s="45">
        <v>0</v>
      </c>
      <c r="E444" s="45">
        <v>0</v>
      </c>
      <c r="F444" s="45">
        <v>1</v>
      </c>
    </row>
    <row r="445" spans="1:6" ht="12.95" customHeight="1" x14ac:dyDescent="0.25">
      <c r="A445" s="44" t="s">
        <v>1252</v>
      </c>
      <c r="B445" s="45">
        <v>1</v>
      </c>
      <c r="C445" s="45">
        <v>0</v>
      </c>
      <c r="D445" s="45">
        <v>0</v>
      </c>
      <c r="E445" s="45">
        <v>0</v>
      </c>
      <c r="F445" s="45">
        <v>1</v>
      </c>
    </row>
    <row r="446" spans="1:6" ht="12.95" customHeight="1" x14ac:dyDescent="0.25">
      <c r="A446" s="44" t="s">
        <v>1339</v>
      </c>
      <c r="B446" s="45">
        <v>1</v>
      </c>
      <c r="C446" s="45">
        <v>0</v>
      </c>
      <c r="D446" s="45">
        <v>0</v>
      </c>
      <c r="E446" s="45">
        <v>0</v>
      </c>
      <c r="F446" s="45">
        <v>1</v>
      </c>
    </row>
    <row r="447" spans="1:6" ht="12.95" customHeight="1" x14ac:dyDescent="0.25">
      <c r="A447" s="44" t="s">
        <v>1438</v>
      </c>
      <c r="B447" s="45">
        <v>0</v>
      </c>
      <c r="C447" s="45">
        <v>0</v>
      </c>
      <c r="D447" s="45">
        <v>1</v>
      </c>
      <c r="E447" s="45">
        <v>0</v>
      </c>
      <c r="F447" s="45">
        <v>1</v>
      </c>
    </row>
    <row r="448" spans="1:6" ht="12.95" customHeight="1" x14ac:dyDescent="0.25">
      <c r="A448" s="44" t="s">
        <v>1679</v>
      </c>
      <c r="B448" s="45">
        <v>0</v>
      </c>
      <c r="C448" s="45">
        <v>0</v>
      </c>
      <c r="D448" s="45">
        <v>0</v>
      </c>
      <c r="E448" s="45">
        <v>1</v>
      </c>
      <c r="F448" s="45">
        <v>1</v>
      </c>
    </row>
    <row r="449" spans="1:6" ht="12.95" customHeight="1" x14ac:dyDescent="0.25">
      <c r="A449" s="44" t="s">
        <v>1217</v>
      </c>
      <c r="B449" s="45">
        <v>1</v>
      </c>
      <c r="C449" s="45">
        <v>0</v>
      </c>
      <c r="D449" s="45">
        <v>0</v>
      </c>
      <c r="E449" s="45">
        <v>0</v>
      </c>
      <c r="F449" s="45">
        <v>1</v>
      </c>
    </row>
    <row r="450" spans="1:6" ht="12.95" customHeight="1" x14ac:dyDescent="0.25">
      <c r="A450" s="44" t="s">
        <v>1645</v>
      </c>
      <c r="B450" s="45">
        <v>0</v>
      </c>
      <c r="C450" s="45">
        <v>0</v>
      </c>
      <c r="D450" s="45">
        <v>1</v>
      </c>
      <c r="E450" s="45">
        <v>0</v>
      </c>
      <c r="F450" s="45">
        <v>1</v>
      </c>
    </row>
    <row r="451" spans="1:6" ht="12.95" customHeight="1" x14ac:dyDescent="0.25">
      <c r="A451" s="44" t="s">
        <v>1397</v>
      </c>
      <c r="B451" s="45">
        <v>0</v>
      </c>
      <c r="C451" s="45">
        <v>1</v>
      </c>
      <c r="D451" s="45">
        <v>0</v>
      </c>
      <c r="E451" s="45">
        <v>0</v>
      </c>
      <c r="F451" s="45">
        <v>1</v>
      </c>
    </row>
    <row r="452" spans="1:6" ht="12.95" customHeight="1" x14ac:dyDescent="0.25">
      <c r="A452" s="44" t="s">
        <v>1453</v>
      </c>
      <c r="B452" s="45">
        <v>0</v>
      </c>
      <c r="C452" s="45">
        <v>0</v>
      </c>
      <c r="D452" s="45">
        <v>1</v>
      </c>
      <c r="E452" s="45">
        <v>0</v>
      </c>
      <c r="F452" s="45">
        <v>1</v>
      </c>
    </row>
    <row r="453" spans="1:6" ht="12.95" customHeight="1" x14ac:dyDescent="0.25">
      <c r="A453" s="44" t="s">
        <v>1408</v>
      </c>
      <c r="B453" s="45">
        <v>1</v>
      </c>
      <c r="C453" s="45">
        <v>0</v>
      </c>
      <c r="D453" s="45">
        <v>0</v>
      </c>
      <c r="E453" s="45">
        <v>0</v>
      </c>
      <c r="F453" s="45">
        <v>1</v>
      </c>
    </row>
    <row r="454" spans="1:6" ht="12.95" customHeight="1" x14ac:dyDescent="0.25">
      <c r="A454" s="44" t="s">
        <v>1569</v>
      </c>
      <c r="B454" s="45">
        <v>0</v>
      </c>
      <c r="C454" s="45">
        <v>1</v>
      </c>
      <c r="D454" s="45">
        <v>0</v>
      </c>
      <c r="E454" s="45">
        <v>0</v>
      </c>
      <c r="F454" s="45">
        <v>1</v>
      </c>
    </row>
    <row r="455" spans="1:6" ht="12.95" customHeight="1" x14ac:dyDescent="0.25">
      <c r="A455" s="44" t="s">
        <v>1651</v>
      </c>
      <c r="B455" s="45">
        <v>0</v>
      </c>
      <c r="C455" s="45">
        <v>0</v>
      </c>
      <c r="D455" s="45">
        <v>1</v>
      </c>
      <c r="E455" s="45">
        <v>0</v>
      </c>
      <c r="F455" s="45">
        <v>1</v>
      </c>
    </row>
    <row r="456" spans="1:6" ht="12.95" customHeight="1" x14ac:dyDescent="0.25">
      <c r="A456" s="44" t="s">
        <v>1733</v>
      </c>
      <c r="B456" s="45">
        <v>0</v>
      </c>
      <c r="C456" s="45">
        <v>0</v>
      </c>
      <c r="D456" s="45">
        <v>1</v>
      </c>
      <c r="E456" s="45">
        <v>0</v>
      </c>
      <c r="F456" s="45">
        <v>1</v>
      </c>
    </row>
    <row r="457" spans="1:6" ht="12.95" customHeight="1" x14ac:dyDescent="0.25">
      <c r="A457" s="44" t="s">
        <v>1462</v>
      </c>
      <c r="B457" s="45">
        <v>1</v>
      </c>
      <c r="C457" s="45">
        <v>0</v>
      </c>
      <c r="D457" s="45">
        <v>1</v>
      </c>
      <c r="E457" s="45">
        <v>0</v>
      </c>
      <c r="F457" s="45">
        <v>1</v>
      </c>
    </row>
    <row r="458" spans="1:6" ht="12.95" customHeight="1" x14ac:dyDescent="0.25">
      <c r="A458" s="44" t="s">
        <v>1392</v>
      </c>
      <c r="B458" s="45">
        <v>0</v>
      </c>
      <c r="C458" s="45">
        <v>0</v>
      </c>
      <c r="D458" s="45">
        <v>1</v>
      </c>
      <c r="E458" s="45">
        <v>0</v>
      </c>
      <c r="F458" s="45">
        <v>1</v>
      </c>
    </row>
    <row r="459" spans="1:6" ht="12.95" customHeight="1" x14ac:dyDescent="0.25">
      <c r="A459" s="44" t="s">
        <v>1730</v>
      </c>
      <c r="B459" s="45">
        <v>0</v>
      </c>
      <c r="C459" s="45">
        <v>1</v>
      </c>
      <c r="D459" s="45">
        <v>0</v>
      </c>
      <c r="E459" s="45">
        <v>0</v>
      </c>
      <c r="F459" s="45">
        <v>1</v>
      </c>
    </row>
    <row r="460" spans="1:6" ht="12.95" customHeight="1" x14ac:dyDescent="0.25">
      <c r="A460" s="44" t="s">
        <v>1352</v>
      </c>
      <c r="B460" s="45">
        <v>1</v>
      </c>
      <c r="C460" s="45">
        <v>0</v>
      </c>
      <c r="D460" s="45">
        <v>0</v>
      </c>
      <c r="E460" s="45">
        <v>0</v>
      </c>
      <c r="F460" s="45">
        <v>1</v>
      </c>
    </row>
    <row r="461" spans="1:6" ht="12.95" customHeight="1" x14ac:dyDescent="0.25">
      <c r="A461" s="44" t="s">
        <v>1613</v>
      </c>
      <c r="B461" s="45">
        <v>1</v>
      </c>
      <c r="C461" s="45">
        <v>0</v>
      </c>
      <c r="D461" s="45">
        <v>0</v>
      </c>
      <c r="E461" s="45">
        <v>0</v>
      </c>
      <c r="F461" s="45">
        <v>1</v>
      </c>
    </row>
    <row r="462" spans="1:6" ht="12.95" customHeight="1" x14ac:dyDescent="0.25">
      <c r="A462" s="44" t="s">
        <v>1695</v>
      </c>
      <c r="B462" s="45">
        <v>1</v>
      </c>
      <c r="C462" s="45">
        <v>0</v>
      </c>
      <c r="D462" s="45">
        <v>0</v>
      </c>
      <c r="E462" s="45">
        <v>0</v>
      </c>
      <c r="F462" s="45">
        <v>1</v>
      </c>
    </row>
    <row r="463" spans="1:6" ht="12.95" customHeight="1" x14ac:dyDescent="0.25">
      <c r="A463" s="44" t="s">
        <v>1235</v>
      </c>
      <c r="B463" s="45">
        <v>1</v>
      </c>
      <c r="C463" s="45">
        <v>0</v>
      </c>
      <c r="D463" s="45">
        <v>0</v>
      </c>
      <c r="E463" s="45">
        <v>0</v>
      </c>
      <c r="F463" s="45">
        <v>1</v>
      </c>
    </row>
    <row r="464" spans="1:6" ht="12.95" customHeight="1" x14ac:dyDescent="0.25">
      <c r="A464" s="44" t="s">
        <v>1325</v>
      </c>
      <c r="B464" s="45">
        <v>0</v>
      </c>
      <c r="C464" s="45">
        <v>0</v>
      </c>
      <c r="D464" s="45">
        <v>0</v>
      </c>
      <c r="E464" s="45">
        <v>1</v>
      </c>
      <c r="F464" s="45">
        <v>1</v>
      </c>
    </row>
    <row r="465" spans="1:6" ht="12.95" customHeight="1" x14ac:dyDescent="0.25">
      <c r="A465" s="44" t="s">
        <v>1429</v>
      </c>
      <c r="B465" s="45">
        <v>1</v>
      </c>
      <c r="C465" s="45">
        <v>0</v>
      </c>
      <c r="D465" s="45">
        <v>0</v>
      </c>
      <c r="E465" s="45">
        <v>0</v>
      </c>
      <c r="F465" s="45">
        <v>1</v>
      </c>
    </row>
    <row r="466" spans="1:6" ht="12.95" customHeight="1" x14ac:dyDescent="0.25">
      <c r="A466" s="44" t="s">
        <v>1511</v>
      </c>
      <c r="B466" s="45">
        <v>0</v>
      </c>
      <c r="C466" s="45">
        <v>0</v>
      </c>
      <c r="D466" s="45">
        <v>1</v>
      </c>
      <c r="E466" s="45">
        <v>0</v>
      </c>
      <c r="F466" s="45">
        <v>1</v>
      </c>
    </row>
    <row r="467" spans="1:6" ht="12.95" customHeight="1" x14ac:dyDescent="0.25">
      <c r="A467" s="44" t="s">
        <v>1587</v>
      </c>
      <c r="B467" s="45">
        <v>1</v>
      </c>
      <c r="C467" s="45">
        <v>0</v>
      </c>
      <c r="D467" s="45">
        <v>0</v>
      </c>
      <c r="E467" s="45">
        <v>0</v>
      </c>
      <c r="F467" s="45">
        <v>1</v>
      </c>
    </row>
    <row r="468" spans="1:6" ht="12.95" customHeight="1" x14ac:dyDescent="0.25">
      <c r="A468" s="44" t="s">
        <v>1203</v>
      </c>
      <c r="B468" s="45">
        <v>1</v>
      </c>
      <c r="C468" s="45">
        <v>0</v>
      </c>
      <c r="D468" s="45">
        <v>0</v>
      </c>
      <c r="E468" s="45">
        <v>0</v>
      </c>
      <c r="F468" s="45">
        <v>1</v>
      </c>
    </row>
    <row r="469" spans="1:6" ht="12.95" customHeight="1" x14ac:dyDescent="0.25">
      <c r="A469" s="44" t="s">
        <v>1282</v>
      </c>
      <c r="B469" s="45">
        <v>1</v>
      </c>
      <c r="C469" s="45">
        <v>0</v>
      </c>
      <c r="D469" s="45">
        <v>0</v>
      </c>
      <c r="E469" s="45">
        <v>0</v>
      </c>
      <c r="F469" s="45">
        <v>1</v>
      </c>
    </row>
    <row r="470" spans="1:6" ht="12.95" customHeight="1" x14ac:dyDescent="0.25">
      <c r="A470" s="44" t="s">
        <v>1479</v>
      </c>
      <c r="B470" s="45">
        <v>0</v>
      </c>
      <c r="C470" s="45">
        <v>1</v>
      </c>
      <c r="D470" s="45">
        <v>0</v>
      </c>
      <c r="E470" s="45">
        <v>0</v>
      </c>
      <c r="F470" s="45">
        <v>1</v>
      </c>
    </row>
    <row r="471" spans="1:6" ht="12.95" customHeight="1" x14ac:dyDescent="0.25">
      <c r="A471" s="44" t="s">
        <v>1557</v>
      </c>
      <c r="B471" s="45">
        <v>0</v>
      </c>
      <c r="C471" s="45">
        <v>0</v>
      </c>
      <c r="D471" s="45">
        <v>1</v>
      </c>
      <c r="E471" s="45">
        <v>0</v>
      </c>
      <c r="F471" s="45">
        <v>1</v>
      </c>
    </row>
    <row r="472" spans="1:6" ht="12.95" customHeight="1" x14ac:dyDescent="0.25">
      <c r="A472" s="44" t="s">
        <v>1638</v>
      </c>
      <c r="B472" s="45">
        <v>0</v>
      </c>
      <c r="C472" s="45">
        <v>0</v>
      </c>
      <c r="D472" s="45">
        <v>0</v>
      </c>
      <c r="E472" s="45">
        <v>1</v>
      </c>
      <c r="F472" s="45">
        <v>1</v>
      </c>
    </row>
    <row r="473" spans="1:6" ht="12.95" customHeight="1" x14ac:dyDescent="0.25">
      <c r="A473" s="44" t="s">
        <v>1346</v>
      </c>
      <c r="B473" s="45">
        <v>0</v>
      </c>
      <c r="C473" s="45">
        <v>1</v>
      </c>
      <c r="D473" s="45">
        <v>0</v>
      </c>
      <c r="E473" s="45">
        <v>0</v>
      </c>
      <c r="F473" s="45">
        <v>1</v>
      </c>
    </row>
    <row r="474" spans="1:6" ht="12.95" customHeight="1" x14ac:dyDescent="0.25">
      <c r="A474" s="44" t="s">
        <v>1608</v>
      </c>
      <c r="B474" s="45">
        <v>0</v>
      </c>
      <c r="C474" s="45">
        <v>1</v>
      </c>
      <c r="D474" s="45">
        <v>0</v>
      </c>
      <c r="E474" s="45">
        <v>0</v>
      </c>
      <c r="F474" s="45">
        <v>1</v>
      </c>
    </row>
    <row r="475" spans="1:6" ht="12.95" customHeight="1" x14ac:dyDescent="0.25">
      <c r="A475" s="44" t="s">
        <v>1690</v>
      </c>
      <c r="B475" s="45">
        <v>0</v>
      </c>
      <c r="C475" s="45">
        <v>0</v>
      </c>
      <c r="D475" s="45">
        <v>0</v>
      </c>
      <c r="E475" s="45">
        <v>1</v>
      </c>
      <c r="F475" s="45">
        <v>1</v>
      </c>
    </row>
    <row r="476" spans="1:6" ht="12.95" customHeight="1" x14ac:dyDescent="0.25">
      <c r="A476" s="44" t="s">
        <v>1309</v>
      </c>
      <c r="B476" s="45">
        <v>0</v>
      </c>
      <c r="C476" s="45">
        <v>1</v>
      </c>
      <c r="D476" s="45">
        <v>1</v>
      </c>
      <c r="E476" s="45">
        <v>0</v>
      </c>
      <c r="F476" s="45">
        <v>1</v>
      </c>
    </row>
    <row r="477" spans="1:6" ht="12.95" customHeight="1" x14ac:dyDescent="0.25">
      <c r="A477" s="44" t="s">
        <v>1412</v>
      </c>
      <c r="B477" s="45">
        <v>1</v>
      </c>
      <c r="C477" s="45">
        <v>0</v>
      </c>
      <c r="D477" s="45">
        <v>0</v>
      </c>
      <c r="E477" s="45">
        <v>0</v>
      </c>
      <c r="F477" s="45">
        <v>1</v>
      </c>
    </row>
    <row r="478" spans="1:6" ht="12.95" customHeight="1" x14ac:dyDescent="0.25">
      <c r="A478" s="44" t="s">
        <v>1268</v>
      </c>
      <c r="B478" s="45">
        <v>0</v>
      </c>
      <c r="C478" s="45">
        <v>0</v>
      </c>
      <c r="D478" s="45">
        <v>1</v>
      </c>
      <c r="E478" s="45">
        <v>0</v>
      </c>
      <c r="F478" s="45">
        <v>1</v>
      </c>
    </row>
    <row r="479" spans="1:6" ht="12.95" customHeight="1" x14ac:dyDescent="0.25">
      <c r="A479" s="44" t="s">
        <v>1366</v>
      </c>
      <c r="B479" s="45">
        <v>1</v>
      </c>
      <c r="C479" s="45">
        <v>0</v>
      </c>
      <c r="D479" s="45">
        <v>0</v>
      </c>
      <c r="E479" s="45">
        <v>0</v>
      </c>
      <c r="F479" s="45">
        <v>1</v>
      </c>
    </row>
    <row r="480" spans="1:6" ht="12.95" customHeight="1" x14ac:dyDescent="0.25">
      <c r="A480" s="44" t="s">
        <v>1710</v>
      </c>
      <c r="B480" s="45">
        <v>1</v>
      </c>
      <c r="C480" s="45">
        <v>0</v>
      </c>
      <c r="D480" s="45">
        <v>0</v>
      </c>
      <c r="E480" s="45">
        <v>0</v>
      </c>
      <c r="F480" s="45">
        <v>1</v>
      </c>
    </row>
    <row r="481" spans="1:6" ht="12.95" customHeight="1" x14ac:dyDescent="0.25">
      <c r="A481" s="44" t="s">
        <v>1329</v>
      </c>
      <c r="B481" s="45">
        <v>1</v>
      </c>
      <c r="C481" s="45">
        <v>0</v>
      </c>
      <c r="D481" s="45">
        <v>0</v>
      </c>
      <c r="E481" s="45">
        <v>0</v>
      </c>
      <c r="F481" s="45">
        <v>1</v>
      </c>
    </row>
    <row r="482" spans="1:6" ht="12.95" customHeight="1" x14ac:dyDescent="0.25">
      <c r="A482" s="44" t="s">
        <v>1592</v>
      </c>
      <c r="B482" s="45">
        <v>0</v>
      </c>
      <c r="C482" s="45">
        <v>1</v>
      </c>
      <c r="D482" s="45">
        <v>1</v>
      </c>
      <c r="E482" s="45">
        <v>0</v>
      </c>
      <c r="F482" s="45">
        <v>1</v>
      </c>
    </row>
    <row r="483" spans="1:6" ht="12.95" customHeight="1" x14ac:dyDescent="0.25">
      <c r="A483" s="44" t="s">
        <v>1289</v>
      </c>
      <c r="B483" s="45">
        <v>1</v>
      </c>
      <c r="C483" s="45">
        <v>0</v>
      </c>
      <c r="D483" s="45">
        <v>0</v>
      </c>
      <c r="E483" s="45">
        <v>0</v>
      </c>
      <c r="F483" s="45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49"/>
  <sheetViews>
    <sheetView workbookViewId="0">
      <selection activeCell="O11" sqref="O11"/>
    </sheetView>
  </sheetViews>
  <sheetFormatPr defaultRowHeight="15" x14ac:dyDescent="0.25"/>
  <cols>
    <col min="1" max="1" width="26.85546875" style="5" customWidth="1"/>
    <col min="2" max="2" width="15" style="5" customWidth="1"/>
    <col min="3" max="3" width="9.140625" style="5"/>
    <col min="4" max="4" width="13" style="5" customWidth="1"/>
    <col min="5" max="5" width="19.140625" style="5" customWidth="1"/>
    <col min="6" max="6" width="15.42578125" style="5" customWidth="1"/>
    <col min="7" max="7" width="21" style="5" customWidth="1"/>
    <col min="8" max="16384" width="9.140625" style="5"/>
  </cols>
  <sheetData>
    <row r="1" spans="1:7" ht="36" customHeight="1" x14ac:dyDescent="0.25">
      <c r="A1" s="66" t="s">
        <v>1749</v>
      </c>
      <c r="B1" s="67"/>
    </row>
    <row r="2" spans="1:7" ht="18" customHeight="1" x14ac:dyDescent="0.25">
      <c r="A2" s="68" t="s">
        <v>1750</v>
      </c>
      <c r="B2" s="68"/>
      <c r="C2" s="68"/>
      <c r="D2" s="68"/>
      <c r="E2" s="68"/>
      <c r="F2" s="68"/>
      <c r="G2" s="68"/>
    </row>
    <row r="3" spans="1:7" ht="15.75" customHeight="1" x14ac:dyDescent="0.25">
      <c r="A3" s="65" t="s">
        <v>1751</v>
      </c>
      <c r="B3" s="65"/>
      <c r="C3" s="65"/>
      <c r="D3" s="65"/>
      <c r="E3" s="65"/>
      <c r="F3" s="65"/>
      <c r="G3" s="65"/>
    </row>
    <row r="4" spans="1:7" ht="25.5" x14ac:dyDescent="0.25">
      <c r="A4" s="6" t="s">
        <v>1752</v>
      </c>
      <c r="B4" s="6" t="s">
        <v>1</v>
      </c>
      <c r="C4" s="6" t="s">
        <v>1753</v>
      </c>
      <c r="D4" s="6" t="s">
        <v>1754</v>
      </c>
      <c r="E4" s="6" t="s">
        <v>1755</v>
      </c>
      <c r="F4" s="6" t="s">
        <v>1756</v>
      </c>
      <c r="G4" s="6" t="s">
        <v>1757</v>
      </c>
    </row>
    <row r="5" spans="1:7" ht="28.5" x14ac:dyDescent="0.25">
      <c r="A5" s="7" t="s">
        <v>1758</v>
      </c>
      <c r="B5" s="8" t="s">
        <v>1759</v>
      </c>
      <c r="C5" s="8" t="s">
        <v>1760</v>
      </c>
      <c r="D5" s="8" t="s">
        <v>1761</v>
      </c>
      <c r="E5" s="5" t="s">
        <v>2150</v>
      </c>
      <c r="F5" s="8" t="s">
        <v>1762</v>
      </c>
      <c r="G5" s="8">
        <v>31</v>
      </c>
    </row>
    <row r="6" spans="1:7" x14ac:dyDescent="0.25">
      <c r="A6" s="7" t="s">
        <v>1763</v>
      </c>
      <c r="B6" s="8" t="s">
        <v>1764</v>
      </c>
      <c r="C6" s="8" t="s">
        <v>1765</v>
      </c>
      <c r="D6" s="8" t="s">
        <v>1761</v>
      </c>
      <c r="E6" s="5" t="s">
        <v>2151</v>
      </c>
      <c r="F6" s="8" t="s">
        <v>1766</v>
      </c>
      <c r="G6" s="8">
        <v>35</v>
      </c>
    </row>
    <row r="7" spans="1:7" x14ac:dyDescent="0.25">
      <c r="A7" s="7" t="s">
        <v>1767</v>
      </c>
      <c r="B7" s="8" t="s">
        <v>1768</v>
      </c>
      <c r="C7" s="8" t="s">
        <v>1769</v>
      </c>
      <c r="D7" s="8" t="s">
        <v>1770</v>
      </c>
      <c r="E7" s="5" t="s">
        <v>2152</v>
      </c>
      <c r="F7" s="8" t="s">
        <v>1771</v>
      </c>
      <c r="G7" s="8">
        <v>34</v>
      </c>
    </row>
    <row r="8" spans="1:7" x14ac:dyDescent="0.25">
      <c r="A8" s="7" t="s">
        <v>1772</v>
      </c>
      <c r="B8" s="8" t="s">
        <v>1773</v>
      </c>
      <c r="C8" s="8" t="s">
        <v>1774</v>
      </c>
      <c r="D8" s="8" t="s">
        <v>1770</v>
      </c>
      <c r="E8" s="5" t="s">
        <v>2153</v>
      </c>
      <c r="F8" s="8" t="s">
        <v>1775</v>
      </c>
      <c r="G8" s="8">
        <v>27</v>
      </c>
    </row>
    <row r="9" spans="1:7" ht="15.75" customHeight="1" x14ac:dyDescent="0.25">
      <c r="A9" s="65" t="s">
        <v>1776</v>
      </c>
      <c r="B9" s="65"/>
      <c r="C9" s="65"/>
      <c r="D9" s="65"/>
      <c r="E9" s="65"/>
      <c r="F9" s="65"/>
      <c r="G9" s="65"/>
    </row>
    <row r="10" spans="1:7" ht="25.5" x14ac:dyDescent="0.25">
      <c r="A10" s="6" t="s">
        <v>1752</v>
      </c>
      <c r="B10" s="6" t="s">
        <v>1</v>
      </c>
      <c r="C10" s="6" t="s">
        <v>1753</v>
      </c>
      <c r="D10" s="6" t="s">
        <v>1754</v>
      </c>
      <c r="E10" s="6" t="s">
        <v>1755</v>
      </c>
      <c r="F10" s="6" t="s">
        <v>1756</v>
      </c>
      <c r="G10" s="6" t="s">
        <v>1757</v>
      </c>
    </row>
    <row r="11" spans="1:7" ht="42.75" x14ac:dyDescent="0.25">
      <c r="A11" s="7" t="s">
        <v>1777</v>
      </c>
      <c r="B11" s="8" t="s">
        <v>143</v>
      </c>
      <c r="C11" s="8" t="s">
        <v>1778</v>
      </c>
      <c r="D11" s="8" t="s">
        <v>1779</v>
      </c>
      <c r="E11" s="5" t="s">
        <v>2154</v>
      </c>
      <c r="F11" s="8" t="s">
        <v>1780</v>
      </c>
      <c r="G11" s="8">
        <v>23</v>
      </c>
    </row>
    <row r="12" spans="1:7" ht="57" x14ac:dyDescent="0.25">
      <c r="A12" s="7" t="s">
        <v>1781</v>
      </c>
      <c r="B12" s="8" t="s">
        <v>9</v>
      </c>
      <c r="C12" s="8" t="s">
        <v>1782</v>
      </c>
      <c r="D12" s="8" t="s">
        <v>1782</v>
      </c>
      <c r="E12" s="5" t="s">
        <v>2155</v>
      </c>
      <c r="F12" s="8" t="s">
        <v>1783</v>
      </c>
      <c r="G12" s="8">
        <v>88</v>
      </c>
    </row>
    <row r="13" spans="1:7" ht="57" x14ac:dyDescent="0.25">
      <c r="A13" s="7" t="s">
        <v>1784</v>
      </c>
      <c r="B13" s="8" t="s">
        <v>538</v>
      </c>
      <c r="C13" s="8" t="s">
        <v>1785</v>
      </c>
      <c r="D13" s="8" t="s">
        <v>1785</v>
      </c>
      <c r="E13" s="5" t="s">
        <v>2156</v>
      </c>
      <c r="F13" s="8" t="s">
        <v>1786</v>
      </c>
      <c r="G13" s="8">
        <v>7</v>
      </c>
    </row>
    <row r="14" spans="1:7" ht="71.25" x14ac:dyDescent="0.25">
      <c r="A14" s="7" t="s">
        <v>1787</v>
      </c>
      <c r="B14" s="8" t="s">
        <v>53</v>
      </c>
      <c r="C14" s="8" t="s">
        <v>1788</v>
      </c>
      <c r="D14" s="8" t="s">
        <v>1788</v>
      </c>
      <c r="E14" s="5" t="s">
        <v>2157</v>
      </c>
      <c r="F14" s="8" t="s">
        <v>1789</v>
      </c>
      <c r="G14" s="8">
        <v>33</v>
      </c>
    </row>
    <row r="15" spans="1:7" ht="57" x14ac:dyDescent="0.25">
      <c r="A15" s="7" t="s">
        <v>1790</v>
      </c>
      <c r="B15" s="8" t="s">
        <v>678</v>
      </c>
      <c r="C15" s="8" t="s">
        <v>1791</v>
      </c>
      <c r="D15" s="8" t="s">
        <v>1791</v>
      </c>
      <c r="E15" s="5" t="s">
        <v>2158</v>
      </c>
      <c r="F15" s="8" t="s">
        <v>1792</v>
      </c>
      <c r="G15" s="8">
        <v>5</v>
      </c>
    </row>
    <row r="16" spans="1:7" ht="57" x14ac:dyDescent="0.25">
      <c r="A16" s="7" t="s">
        <v>1793</v>
      </c>
      <c r="B16" s="8" t="s">
        <v>722</v>
      </c>
      <c r="C16" s="8" t="s">
        <v>1794</v>
      </c>
      <c r="D16" s="8" t="s">
        <v>1795</v>
      </c>
      <c r="E16" s="5" t="s">
        <v>2159</v>
      </c>
      <c r="F16" s="8" t="s">
        <v>1796</v>
      </c>
      <c r="G16" s="8">
        <v>5</v>
      </c>
    </row>
    <row r="17" spans="1:7" ht="57" x14ac:dyDescent="0.25">
      <c r="A17" s="7" t="s">
        <v>1784</v>
      </c>
      <c r="B17" s="8" t="s">
        <v>1797</v>
      </c>
      <c r="C17" s="8" t="s">
        <v>1798</v>
      </c>
      <c r="D17" s="8" t="s">
        <v>1799</v>
      </c>
      <c r="E17" s="5" t="s">
        <v>2160</v>
      </c>
      <c r="F17" s="8" t="s">
        <v>1800</v>
      </c>
      <c r="G17" s="8">
        <v>7</v>
      </c>
    </row>
    <row r="18" spans="1:7" ht="57" x14ac:dyDescent="0.25">
      <c r="A18" s="7" t="s">
        <v>1801</v>
      </c>
      <c r="B18" s="8" t="s">
        <v>107</v>
      </c>
      <c r="C18" s="8" t="s">
        <v>1802</v>
      </c>
      <c r="D18" s="8" t="s">
        <v>1802</v>
      </c>
      <c r="E18" s="5" t="s">
        <v>2161</v>
      </c>
      <c r="F18" s="8" t="s">
        <v>1803</v>
      </c>
      <c r="G18" s="8">
        <v>26</v>
      </c>
    </row>
    <row r="19" spans="1:7" ht="57" x14ac:dyDescent="0.25">
      <c r="A19" s="7" t="s">
        <v>1804</v>
      </c>
      <c r="B19" s="8" t="s">
        <v>267</v>
      </c>
      <c r="C19" s="8" t="s">
        <v>1805</v>
      </c>
      <c r="D19" s="8" t="s">
        <v>1805</v>
      </c>
      <c r="E19" s="5" t="s">
        <v>2162</v>
      </c>
      <c r="F19" s="8" t="s">
        <v>1806</v>
      </c>
      <c r="G19" s="8">
        <v>14</v>
      </c>
    </row>
    <row r="20" spans="1:7" ht="57" x14ac:dyDescent="0.25">
      <c r="A20" s="7" t="s">
        <v>1784</v>
      </c>
      <c r="B20" s="8" t="s">
        <v>1807</v>
      </c>
      <c r="C20" s="8" t="s">
        <v>1808</v>
      </c>
      <c r="D20" s="8" t="s">
        <v>1808</v>
      </c>
      <c r="E20" s="5" t="s">
        <v>2163</v>
      </c>
      <c r="F20" s="8" t="s">
        <v>1809</v>
      </c>
      <c r="G20" s="8">
        <v>16</v>
      </c>
    </row>
    <row r="21" spans="1:7" ht="57" x14ac:dyDescent="0.25">
      <c r="A21" s="7" t="s">
        <v>1810</v>
      </c>
      <c r="B21" s="8" t="s">
        <v>201</v>
      </c>
      <c r="C21" s="8" t="s">
        <v>1811</v>
      </c>
      <c r="D21" s="8" t="s">
        <v>1811</v>
      </c>
      <c r="E21" s="5" t="s">
        <v>2164</v>
      </c>
      <c r="F21" s="8" t="s">
        <v>1812</v>
      </c>
      <c r="G21" s="8">
        <v>17</v>
      </c>
    </row>
    <row r="22" spans="1:7" ht="71.25" x14ac:dyDescent="0.25">
      <c r="A22" s="7" t="s">
        <v>1813</v>
      </c>
      <c r="B22" s="8" t="s">
        <v>390</v>
      </c>
      <c r="C22" s="8" t="s">
        <v>1814</v>
      </c>
      <c r="D22" s="8" t="s">
        <v>1814</v>
      </c>
      <c r="E22" s="5" t="s">
        <v>2165</v>
      </c>
      <c r="F22" s="8" t="s">
        <v>1815</v>
      </c>
      <c r="G22" s="8">
        <v>10</v>
      </c>
    </row>
    <row r="23" spans="1:7" ht="57" x14ac:dyDescent="0.25">
      <c r="A23" s="7" t="s">
        <v>1784</v>
      </c>
      <c r="B23" s="8" t="s">
        <v>27</v>
      </c>
      <c r="C23" s="8" t="s">
        <v>1816</v>
      </c>
      <c r="D23" s="8" t="s">
        <v>1816</v>
      </c>
      <c r="E23" s="5" t="s">
        <v>2166</v>
      </c>
      <c r="F23" s="8" t="s">
        <v>1817</v>
      </c>
      <c r="G23" s="8">
        <v>47</v>
      </c>
    </row>
    <row r="24" spans="1:7" ht="57" x14ac:dyDescent="0.25">
      <c r="A24" s="7" t="s">
        <v>1784</v>
      </c>
      <c r="B24" s="8" t="s">
        <v>173</v>
      </c>
      <c r="C24" s="8" t="s">
        <v>1818</v>
      </c>
      <c r="D24" s="8" t="s">
        <v>1819</v>
      </c>
      <c r="E24" s="5" t="s">
        <v>2167</v>
      </c>
      <c r="F24" s="8" t="s">
        <v>1820</v>
      </c>
      <c r="G24" s="8">
        <v>19</v>
      </c>
    </row>
    <row r="25" spans="1:7" ht="42.75" x14ac:dyDescent="0.25">
      <c r="A25" s="7" t="s">
        <v>1821</v>
      </c>
      <c r="B25" s="8" t="s">
        <v>816</v>
      </c>
      <c r="C25" s="8" t="s">
        <v>1822</v>
      </c>
      <c r="D25" s="8" t="s">
        <v>1823</v>
      </c>
      <c r="E25" s="5" t="s">
        <v>2168</v>
      </c>
      <c r="F25" s="8" t="s">
        <v>1824</v>
      </c>
      <c r="G25" s="8">
        <v>4</v>
      </c>
    </row>
    <row r="26" spans="1:7" ht="15.75" customHeight="1" x14ac:dyDescent="0.25">
      <c r="A26" s="65" t="s">
        <v>1825</v>
      </c>
      <c r="B26" s="65"/>
      <c r="C26" s="65"/>
      <c r="D26" s="65"/>
      <c r="E26" s="65"/>
      <c r="F26" s="65"/>
      <c r="G26" s="65"/>
    </row>
    <row r="27" spans="1:7" ht="25.5" x14ac:dyDescent="0.25">
      <c r="A27" s="6" t="s">
        <v>1752</v>
      </c>
      <c r="B27" s="6" t="s">
        <v>1</v>
      </c>
      <c r="C27" s="6" t="s">
        <v>1753</v>
      </c>
      <c r="D27" s="6" t="s">
        <v>1754</v>
      </c>
      <c r="E27" s="6" t="s">
        <v>1755</v>
      </c>
      <c r="F27" s="6" t="s">
        <v>1756</v>
      </c>
      <c r="G27" s="6" t="s">
        <v>1757</v>
      </c>
    </row>
    <row r="28" spans="1:7" ht="57" x14ac:dyDescent="0.25">
      <c r="A28" s="7" t="s">
        <v>1826</v>
      </c>
      <c r="B28" s="8" t="s">
        <v>147</v>
      </c>
      <c r="C28" s="8" t="s">
        <v>1827</v>
      </c>
      <c r="D28" s="8" t="s">
        <v>1828</v>
      </c>
      <c r="E28" s="5" t="s">
        <v>2169</v>
      </c>
      <c r="F28" s="8" t="s">
        <v>1829</v>
      </c>
      <c r="G28" s="8">
        <v>23</v>
      </c>
    </row>
    <row r="29" spans="1:7" ht="57" x14ac:dyDescent="0.25">
      <c r="A29" s="7" t="s">
        <v>1830</v>
      </c>
      <c r="B29" s="8" t="s">
        <v>45</v>
      </c>
      <c r="C29" s="8" t="s">
        <v>1831</v>
      </c>
      <c r="D29" s="8" t="s">
        <v>1832</v>
      </c>
      <c r="E29" s="5" t="s">
        <v>2170</v>
      </c>
      <c r="F29" s="8" t="s">
        <v>1833</v>
      </c>
      <c r="G29" s="8">
        <v>34</v>
      </c>
    </row>
    <row r="30" spans="1:7" ht="57" x14ac:dyDescent="0.25">
      <c r="A30" s="7" t="s">
        <v>1834</v>
      </c>
      <c r="B30" s="8" t="s">
        <v>151</v>
      </c>
      <c r="C30" s="8" t="s">
        <v>1835</v>
      </c>
      <c r="D30" s="8" t="s">
        <v>1836</v>
      </c>
      <c r="E30" s="5" t="s">
        <v>2171</v>
      </c>
      <c r="F30" s="8" t="s">
        <v>1837</v>
      </c>
      <c r="G30" s="8">
        <v>22</v>
      </c>
    </row>
    <row r="31" spans="1:7" ht="71.25" x14ac:dyDescent="0.25">
      <c r="A31" s="7" t="s">
        <v>1838</v>
      </c>
      <c r="B31" s="8" t="s">
        <v>269</v>
      </c>
      <c r="C31" s="8" t="s">
        <v>1839</v>
      </c>
      <c r="D31" s="8" t="s">
        <v>1840</v>
      </c>
      <c r="E31" s="5" t="s">
        <v>2172</v>
      </c>
      <c r="F31" s="8" t="s">
        <v>1841</v>
      </c>
      <c r="G31" s="8">
        <v>14</v>
      </c>
    </row>
    <row r="32" spans="1:7" ht="71.25" x14ac:dyDescent="0.25">
      <c r="A32" s="7" t="s">
        <v>1842</v>
      </c>
      <c r="B32" s="8" t="s">
        <v>436</v>
      </c>
      <c r="C32" s="8" t="s">
        <v>1843</v>
      </c>
      <c r="D32" s="8" t="s">
        <v>1844</v>
      </c>
      <c r="E32" s="5" t="s">
        <v>2173</v>
      </c>
      <c r="F32" s="8" t="s">
        <v>1845</v>
      </c>
      <c r="G32" s="8">
        <v>9</v>
      </c>
    </row>
    <row r="33" spans="1:7" ht="57" x14ac:dyDescent="0.25">
      <c r="A33" s="7" t="s">
        <v>1846</v>
      </c>
      <c r="B33" s="8" t="s">
        <v>532</v>
      </c>
      <c r="C33" s="8" t="s">
        <v>1847</v>
      </c>
      <c r="D33" s="8" t="s">
        <v>1848</v>
      </c>
      <c r="E33" s="5" t="s">
        <v>2174</v>
      </c>
      <c r="F33" s="8" t="s">
        <v>1849</v>
      </c>
      <c r="G33" s="8">
        <v>7</v>
      </c>
    </row>
    <row r="34" spans="1:7" ht="57" x14ac:dyDescent="0.25">
      <c r="A34" s="7" t="s">
        <v>1850</v>
      </c>
      <c r="B34" s="8" t="s">
        <v>900</v>
      </c>
      <c r="C34" s="8" t="s">
        <v>1851</v>
      </c>
      <c r="D34" s="8" t="s">
        <v>1852</v>
      </c>
      <c r="E34" s="5" t="s">
        <v>2175</v>
      </c>
      <c r="F34" s="8" t="s">
        <v>1853</v>
      </c>
      <c r="G34" s="8">
        <v>3</v>
      </c>
    </row>
    <row r="35" spans="1:7" ht="57" x14ac:dyDescent="0.25">
      <c r="A35" s="7" t="s">
        <v>1854</v>
      </c>
      <c r="B35" s="8" t="s">
        <v>1092</v>
      </c>
      <c r="C35" s="8" t="s">
        <v>1855</v>
      </c>
      <c r="D35" s="8" t="s">
        <v>1856</v>
      </c>
      <c r="E35" s="5" t="s">
        <v>2176</v>
      </c>
      <c r="F35" s="8" t="s">
        <v>1857</v>
      </c>
      <c r="G35" s="8">
        <v>2</v>
      </c>
    </row>
    <row r="36" spans="1:7" ht="57" x14ac:dyDescent="0.25">
      <c r="A36" s="7" t="s">
        <v>1858</v>
      </c>
      <c r="B36" s="8" t="s">
        <v>524</v>
      </c>
      <c r="C36" s="8" t="s">
        <v>1859</v>
      </c>
      <c r="D36" s="8" t="s">
        <v>1860</v>
      </c>
      <c r="E36" s="5" t="s">
        <v>2177</v>
      </c>
      <c r="F36" s="8" t="s">
        <v>1861</v>
      </c>
      <c r="G36" s="8">
        <v>7</v>
      </c>
    </row>
    <row r="37" spans="1:7" ht="57" x14ac:dyDescent="0.25">
      <c r="A37" s="7" t="s">
        <v>1862</v>
      </c>
      <c r="B37" s="8" t="s">
        <v>1022</v>
      </c>
      <c r="C37" s="8" t="s">
        <v>1863</v>
      </c>
      <c r="D37" s="8" t="s">
        <v>1864</v>
      </c>
      <c r="E37" s="5" t="s">
        <v>2178</v>
      </c>
      <c r="F37" s="8" t="s">
        <v>1865</v>
      </c>
      <c r="G37" s="8">
        <v>2</v>
      </c>
    </row>
    <row r="38" spans="1:7" ht="57" x14ac:dyDescent="0.25">
      <c r="A38" s="7" t="s">
        <v>1866</v>
      </c>
      <c r="B38" s="8" t="s">
        <v>480</v>
      </c>
      <c r="C38" s="8" t="s">
        <v>1867</v>
      </c>
      <c r="D38" s="8" t="s">
        <v>1868</v>
      </c>
      <c r="E38" s="5" t="s">
        <v>2179</v>
      </c>
      <c r="F38" s="8" t="s">
        <v>1869</v>
      </c>
      <c r="G38" s="8">
        <v>8</v>
      </c>
    </row>
    <row r="39" spans="1:7" ht="57" x14ac:dyDescent="0.25">
      <c r="A39" s="7" t="s">
        <v>1870</v>
      </c>
      <c r="B39" s="8" t="s">
        <v>602</v>
      </c>
      <c r="C39" s="8" t="s">
        <v>1871</v>
      </c>
      <c r="D39" s="8" t="s">
        <v>1872</v>
      </c>
      <c r="E39" s="5" t="s">
        <v>2180</v>
      </c>
      <c r="F39" s="8" t="s">
        <v>1873</v>
      </c>
      <c r="G39" s="8">
        <v>6</v>
      </c>
    </row>
    <row r="40" spans="1:7" ht="57" x14ac:dyDescent="0.25">
      <c r="A40" s="7" t="s">
        <v>1874</v>
      </c>
      <c r="B40" s="8" t="s">
        <v>486</v>
      </c>
      <c r="C40" s="8" t="s">
        <v>1875</v>
      </c>
      <c r="D40" s="8" t="s">
        <v>1876</v>
      </c>
      <c r="E40" s="5" t="s">
        <v>2181</v>
      </c>
      <c r="F40" s="8" t="s">
        <v>1877</v>
      </c>
      <c r="G40" s="8">
        <v>8</v>
      </c>
    </row>
    <row r="41" spans="1:7" ht="71.25" x14ac:dyDescent="0.25">
      <c r="A41" s="7" t="s">
        <v>1878</v>
      </c>
      <c r="B41" s="8" t="s">
        <v>181</v>
      </c>
      <c r="C41" s="8" t="s">
        <v>1879</v>
      </c>
      <c r="D41" s="8" t="s">
        <v>1880</v>
      </c>
      <c r="E41" s="5" t="s">
        <v>2182</v>
      </c>
      <c r="F41" s="8" t="s">
        <v>1881</v>
      </c>
      <c r="G41" s="8">
        <v>18</v>
      </c>
    </row>
    <row r="42" spans="1:7" ht="71.25" x14ac:dyDescent="0.25">
      <c r="A42" s="7" t="s">
        <v>1882</v>
      </c>
      <c r="B42" s="8" t="s">
        <v>187</v>
      </c>
      <c r="C42" s="8" t="s">
        <v>1883</v>
      </c>
      <c r="D42" s="8" t="s">
        <v>1884</v>
      </c>
      <c r="E42" s="5" t="s">
        <v>2183</v>
      </c>
      <c r="F42" s="8" t="s">
        <v>1885</v>
      </c>
      <c r="G42" s="8">
        <v>18</v>
      </c>
    </row>
    <row r="43" spans="1:7" ht="42.75" x14ac:dyDescent="0.25">
      <c r="A43" s="7" t="s">
        <v>1886</v>
      </c>
      <c r="B43" s="8" t="s">
        <v>1887</v>
      </c>
      <c r="C43" s="8" t="s">
        <v>1888</v>
      </c>
      <c r="D43" s="8" t="s">
        <v>1888</v>
      </c>
      <c r="E43" s="5" t="s">
        <v>2184</v>
      </c>
      <c r="F43" s="8" t="s">
        <v>1889</v>
      </c>
      <c r="G43" s="8"/>
    </row>
    <row r="44" spans="1:7" ht="71.25" x14ac:dyDescent="0.25">
      <c r="A44" s="7" t="s">
        <v>1890</v>
      </c>
      <c r="B44" s="8" t="s">
        <v>414</v>
      </c>
      <c r="C44" s="8" t="s">
        <v>1891</v>
      </c>
      <c r="D44" s="8" t="s">
        <v>1892</v>
      </c>
      <c r="E44" s="5" t="s">
        <v>2185</v>
      </c>
      <c r="F44" s="8" t="s">
        <v>1893</v>
      </c>
      <c r="G44" s="8">
        <v>9</v>
      </c>
    </row>
    <row r="45" spans="1:7" ht="57" x14ac:dyDescent="0.25">
      <c r="A45" s="7" t="s">
        <v>1894</v>
      </c>
      <c r="B45" s="8" t="s">
        <v>1895</v>
      </c>
      <c r="C45" s="8"/>
      <c r="D45" s="8" t="s">
        <v>1896</v>
      </c>
      <c r="E45" s="5" t="s">
        <v>2186</v>
      </c>
      <c r="F45" s="8" t="s">
        <v>1897</v>
      </c>
      <c r="G45" s="8">
        <v>25</v>
      </c>
    </row>
    <row r="46" spans="1:7" ht="57" x14ac:dyDescent="0.25">
      <c r="A46" s="7" t="s">
        <v>1784</v>
      </c>
      <c r="B46" s="8" t="s">
        <v>1898</v>
      </c>
      <c r="C46" s="8"/>
      <c r="D46" s="8" t="s">
        <v>1899</v>
      </c>
      <c r="E46" s="5" t="s">
        <v>2187</v>
      </c>
      <c r="F46" s="8"/>
      <c r="G46" s="8">
        <v>4</v>
      </c>
    </row>
    <row r="47" spans="1:7" ht="15.75" customHeight="1" x14ac:dyDescent="0.25">
      <c r="A47" s="65" t="s">
        <v>1900</v>
      </c>
      <c r="B47" s="65"/>
      <c r="C47" s="65"/>
      <c r="D47" s="65"/>
      <c r="E47" s="65"/>
      <c r="F47" s="65"/>
      <c r="G47" s="65"/>
    </row>
    <row r="48" spans="1:7" ht="25.5" x14ac:dyDescent="0.25">
      <c r="A48" s="6" t="s">
        <v>1752</v>
      </c>
      <c r="B48" s="6" t="s">
        <v>1</v>
      </c>
      <c r="C48" s="6" t="s">
        <v>1753</v>
      </c>
      <c r="D48" s="6" t="s">
        <v>1754</v>
      </c>
      <c r="E48" s="6" t="s">
        <v>1755</v>
      </c>
      <c r="F48" s="6" t="s">
        <v>1756</v>
      </c>
      <c r="G48" s="6" t="s">
        <v>1757</v>
      </c>
    </row>
    <row r="49" spans="1:7" ht="42.75" x14ac:dyDescent="0.25">
      <c r="A49" s="7" t="s">
        <v>1901</v>
      </c>
      <c r="B49" s="8" t="s">
        <v>498</v>
      </c>
      <c r="C49" s="8" t="s">
        <v>1902</v>
      </c>
      <c r="D49" s="8" t="s">
        <v>1902</v>
      </c>
      <c r="E49" s="5" t="s">
        <v>2188</v>
      </c>
      <c r="F49" s="8" t="s">
        <v>1903</v>
      </c>
      <c r="G49" s="8">
        <v>8</v>
      </c>
    </row>
    <row r="50" spans="1:7" ht="28.5" x14ac:dyDescent="0.25">
      <c r="A50" s="7" t="s">
        <v>1904</v>
      </c>
      <c r="B50" s="8" t="s">
        <v>87</v>
      </c>
      <c r="C50" s="8" t="s">
        <v>1905</v>
      </c>
      <c r="D50" s="8" t="s">
        <v>1905</v>
      </c>
      <c r="E50" s="5" t="s">
        <v>2189</v>
      </c>
      <c r="F50" s="8" t="s">
        <v>1906</v>
      </c>
      <c r="G50" s="8">
        <v>28</v>
      </c>
    </row>
    <row r="51" spans="1:7" ht="28.5" x14ac:dyDescent="0.25">
      <c r="A51" s="7" t="s">
        <v>1907</v>
      </c>
      <c r="B51" s="8" t="s">
        <v>111</v>
      </c>
      <c r="C51" s="8" t="s">
        <v>1908</v>
      </c>
      <c r="D51" s="8" t="s">
        <v>1908</v>
      </c>
      <c r="E51" s="5" t="s">
        <v>2190</v>
      </c>
      <c r="F51" s="8" t="s">
        <v>1909</v>
      </c>
      <c r="G51" s="8">
        <v>26</v>
      </c>
    </row>
    <row r="52" spans="1:7" ht="28.5" x14ac:dyDescent="0.25">
      <c r="A52" s="7" t="s">
        <v>1910</v>
      </c>
      <c r="B52" s="8" t="s">
        <v>35</v>
      </c>
      <c r="C52" s="8" t="s">
        <v>1911</v>
      </c>
      <c r="D52" s="8" t="s">
        <v>1911</v>
      </c>
      <c r="E52" s="5" t="s">
        <v>2191</v>
      </c>
      <c r="F52" s="8" t="s">
        <v>1912</v>
      </c>
      <c r="G52" s="8">
        <v>42</v>
      </c>
    </row>
    <row r="53" spans="1:7" ht="28.5" x14ac:dyDescent="0.25">
      <c r="A53" s="7" t="s">
        <v>1913</v>
      </c>
      <c r="B53" s="8" t="s">
        <v>77</v>
      </c>
      <c r="C53" s="8" t="s">
        <v>1914</v>
      </c>
      <c r="D53" s="8" t="s">
        <v>1914</v>
      </c>
      <c r="E53" s="5" t="s">
        <v>2192</v>
      </c>
      <c r="F53" s="8" t="s">
        <v>1915</v>
      </c>
      <c r="G53" s="8">
        <v>29</v>
      </c>
    </row>
    <row r="54" spans="1:7" ht="28.5" x14ac:dyDescent="0.25">
      <c r="A54" s="7" t="s">
        <v>1916</v>
      </c>
      <c r="B54" s="8" t="s">
        <v>67</v>
      </c>
      <c r="C54" s="8"/>
      <c r="D54" s="8" t="s">
        <v>1917</v>
      </c>
      <c r="E54" s="5" t="s">
        <v>2193</v>
      </c>
      <c r="F54" s="8" t="s">
        <v>1918</v>
      </c>
      <c r="G54" s="8">
        <v>31</v>
      </c>
    </row>
    <row r="55" spans="1:7" ht="28.5" x14ac:dyDescent="0.25">
      <c r="A55" s="7" t="s">
        <v>1919</v>
      </c>
      <c r="B55" s="8" t="s">
        <v>323</v>
      </c>
      <c r="C55" s="8"/>
      <c r="D55" s="8" t="s">
        <v>1920</v>
      </c>
      <c r="E55" s="5" t="s">
        <v>2194</v>
      </c>
      <c r="F55" s="8" t="s">
        <v>1921</v>
      </c>
      <c r="G55" s="8">
        <v>12</v>
      </c>
    </row>
    <row r="56" spans="1:7" ht="28.5" x14ac:dyDescent="0.25">
      <c r="A56" s="7" t="s">
        <v>1922</v>
      </c>
      <c r="B56" s="8" t="s">
        <v>1181</v>
      </c>
      <c r="C56" s="8"/>
      <c r="D56" s="8" t="s">
        <v>1923</v>
      </c>
      <c r="E56" s="5" t="s">
        <v>2195</v>
      </c>
      <c r="F56" s="8" t="s">
        <v>1924</v>
      </c>
      <c r="G56" s="8">
        <v>2</v>
      </c>
    </row>
    <row r="57" spans="1:7" ht="28.5" x14ac:dyDescent="0.25">
      <c r="A57" s="7" t="s">
        <v>1925</v>
      </c>
      <c r="B57" s="8" t="s">
        <v>23</v>
      </c>
      <c r="C57" s="8"/>
      <c r="D57" s="8" t="s">
        <v>1926</v>
      </c>
      <c r="E57" s="5" t="s">
        <v>2196</v>
      </c>
      <c r="F57" s="8" t="s">
        <v>1927</v>
      </c>
      <c r="G57" s="8">
        <v>52</v>
      </c>
    </row>
    <row r="58" spans="1:7" ht="57" x14ac:dyDescent="0.25">
      <c r="A58" s="7" t="s">
        <v>1928</v>
      </c>
      <c r="B58" s="8" t="s">
        <v>7</v>
      </c>
      <c r="C58" s="8"/>
      <c r="D58" s="8" t="s">
        <v>1929</v>
      </c>
      <c r="E58" s="5" t="s">
        <v>2197</v>
      </c>
      <c r="F58" s="8" t="s">
        <v>1930</v>
      </c>
      <c r="G58" s="8">
        <v>106</v>
      </c>
    </row>
    <row r="59" spans="1:7" ht="57" x14ac:dyDescent="0.25">
      <c r="A59" s="7" t="s">
        <v>1931</v>
      </c>
      <c r="B59" s="8" t="s">
        <v>13</v>
      </c>
      <c r="C59" s="8"/>
      <c r="D59" s="8" t="s">
        <v>1932</v>
      </c>
      <c r="E59" s="5" t="s">
        <v>2198</v>
      </c>
      <c r="F59" s="8" t="s">
        <v>1933</v>
      </c>
      <c r="G59" s="8">
        <v>65</v>
      </c>
    </row>
    <row r="60" spans="1:7" ht="71.25" x14ac:dyDescent="0.25">
      <c r="A60" s="7" t="s">
        <v>1934</v>
      </c>
      <c r="B60" s="8" t="s">
        <v>83</v>
      </c>
      <c r="C60" s="8"/>
      <c r="D60" s="8" t="s">
        <v>1935</v>
      </c>
      <c r="E60" s="5" t="s">
        <v>2199</v>
      </c>
      <c r="F60" s="8" t="s">
        <v>1936</v>
      </c>
      <c r="G60" s="8">
        <v>28</v>
      </c>
    </row>
    <row r="61" spans="1:7" ht="42.75" x14ac:dyDescent="0.25">
      <c r="A61" s="7" t="s">
        <v>1937</v>
      </c>
      <c r="B61" s="8" t="s">
        <v>700</v>
      </c>
      <c r="C61" s="8"/>
      <c r="D61" s="8" t="s">
        <v>1938</v>
      </c>
      <c r="E61" s="5" t="s">
        <v>2200</v>
      </c>
      <c r="F61" s="8" t="s">
        <v>1939</v>
      </c>
      <c r="G61" s="8">
        <v>5</v>
      </c>
    </row>
    <row r="62" spans="1:7" ht="57" x14ac:dyDescent="0.25">
      <c r="A62" s="7" t="s">
        <v>1940</v>
      </c>
      <c r="B62" s="8" t="s">
        <v>159</v>
      </c>
      <c r="C62" s="8"/>
      <c r="D62" s="8" t="s">
        <v>1941</v>
      </c>
      <c r="E62" s="5" t="s">
        <v>2201</v>
      </c>
      <c r="F62" s="8" t="s">
        <v>1942</v>
      </c>
      <c r="G62" s="8">
        <v>21</v>
      </c>
    </row>
    <row r="63" spans="1:7" ht="57" x14ac:dyDescent="0.25">
      <c r="A63" s="7" t="s">
        <v>1943</v>
      </c>
      <c r="B63" s="8" t="s">
        <v>1944</v>
      </c>
      <c r="C63" s="8" t="s">
        <v>1945</v>
      </c>
      <c r="D63" s="8" t="s">
        <v>1946</v>
      </c>
      <c r="E63" s="5" t="s">
        <v>2202</v>
      </c>
      <c r="F63" s="8" t="s">
        <v>1947</v>
      </c>
      <c r="G63" s="8">
        <v>22</v>
      </c>
    </row>
    <row r="64" spans="1:7" ht="28.5" x14ac:dyDescent="0.25">
      <c r="A64" s="7" t="s">
        <v>1948</v>
      </c>
      <c r="B64" s="8" t="s">
        <v>1463</v>
      </c>
      <c r="C64" s="8"/>
      <c r="D64" s="8" t="s">
        <v>1949</v>
      </c>
      <c r="E64" s="5" t="s">
        <v>2203</v>
      </c>
      <c r="F64" s="8" t="s">
        <v>1950</v>
      </c>
      <c r="G64" s="8">
        <v>1</v>
      </c>
    </row>
    <row r="65" spans="1:7" ht="71.25" x14ac:dyDescent="0.25">
      <c r="A65" s="7" t="s">
        <v>1951</v>
      </c>
      <c r="B65" s="8" t="s">
        <v>1952</v>
      </c>
      <c r="C65" s="8"/>
      <c r="D65" s="8" t="s">
        <v>1953</v>
      </c>
      <c r="E65" s="5" t="s">
        <v>2204</v>
      </c>
      <c r="F65" s="8" t="s">
        <v>1954</v>
      </c>
      <c r="G65" s="8">
        <v>6</v>
      </c>
    </row>
    <row r="66" spans="1:7" ht="71.25" x14ac:dyDescent="0.25">
      <c r="A66" s="7" t="s">
        <v>1955</v>
      </c>
      <c r="B66" s="8" t="s">
        <v>1956</v>
      </c>
      <c r="C66" s="8" t="s">
        <v>1957</v>
      </c>
      <c r="D66" s="8" t="s">
        <v>1958</v>
      </c>
      <c r="E66" s="5" t="s">
        <v>2205</v>
      </c>
      <c r="F66" s="8"/>
      <c r="G66" s="8">
        <v>23</v>
      </c>
    </row>
    <row r="67" spans="1:7" ht="15.75" customHeight="1" x14ac:dyDescent="0.25">
      <c r="A67" s="65" t="s">
        <v>1959</v>
      </c>
      <c r="B67" s="65"/>
      <c r="C67" s="65"/>
      <c r="D67" s="65"/>
      <c r="E67" s="65"/>
      <c r="F67" s="65"/>
      <c r="G67" s="65"/>
    </row>
    <row r="68" spans="1:7" ht="25.5" x14ac:dyDescent="0.25">
      <c r="A68" s="6" t="s">
        <v>1752</v>
      </c>
      <c r="B68" s="6" t="s">
        <v>1</v>
      </c>
      <c r="C68" s="6" t="s">
        <v>1753</v>
      </c>
      <c r="D68" s="6" t="s">
        <v>1754</v>
      </c>
      <c r="E68" s="6" t="s">
        <v>1755</v>
      </c>
      <c r="F68" s="6" t="s">
        <v>1756</v>
      </c>
      <c r="G68" s="6" t="s">
        <v>1757</v>
      </c>
    </row>
    <row r="69" spans="1:7" ht="57" x14ac:dyDescent="0.25">
      <c r="A69" s="7" t="s">
        <v>1960</v>
      </c>
      <c r="B69" s="8" t="s">
        <v>213</v>
      </c>
      <c r="C69" s="8" t="s">
        <v>1961</v>
      </c>
      <c r="D69" s="8" t="s">
        <v>1961</v>
      </c>
      <c r="E69" s="5" t="s">
        <v>2206</v>
      </c>
      <c r="F69" s="8" t="s">
        <v>1962</v>
      </c>
      <c r="G69" s="8">
        <v>16</v>
      </c>
    </row>
    <row r="70" spans="1:7" ht="15.75" customHeight="1" x14ac:dyDescent="0.25">
      <c r="A70" s="65" t="s">
        <v>1963</v>
      </c>
      <c r="B70" s="65"/>
      <c r="C70" s="65"/>
      <c r="D70" s="65"/>
      <c r="E70" s="65"/>
      <c r="F70" s="65"/>
      <c r="G70" s="65"/>
    </row>
    <row r="71" spans="1:7" ht="25.5" x14ac:dyDescent="0.25">
      <c r="A71" s="6" t="s">
        <v>1752</v>
      </c>
      <c r="B71" s="6" t="s">
        <v>1</v>
      </c>
      <c r="C71" s="6" t="s">
        <v>1753</v>
      </c>
      <c r="D71" s="6" t="s">
        <v>1754</v>
      </c>
      <c r="E71" s="6" t="s">
        <v>1755</v>
      </c>
      <c r="F71" s="6" t="s">
        <v>1756</v>
      </c>
      <c r="G71" s="6" t="s">
        <v>1757</v>
      </c>
    </row>
    <row r="72" spans="1:7" ht="42.75" x14ac:dyDescent="0.25">
      <c r="A72" s="7" t="s">
        <v>1964</v>
      </c>
      <c r="B72" s="8" t="s">
        <v>95</v>
      </c>
      <c r="C72" s="8"/>
      <c r="D72" s="8" t="s">
        <v>1965</v>
      </c>
      <c r="E72" s="5" t="s">
        <v>2207</v>
      </c>
      <c r="F72" s="8" t="s">
        <v>1966</v>
      </c>
      <c r="G72" s="8">
        <v>27</v>
      </c>
    </row>
    <row r="73" spans="1:7" ht="42.75" x14ac:dyDescent="0.25">
      <c r="A73" s="7" t="s">
        <v>1967</v>
      </c>
      <c r="B73" s="8" t="s">
        <v>394</v>
      </c>
      <c r="C73" s="8"/>
      <c r="D73" s="8" t="s">
        <v>1968</v>
      </c>
      <c r="E73" s="5" t="s">
        <v>2208</v>
      </c>
      <c r="F73" s="8" t="s">
        <v>1969</v>
      </c>
      <c r="G73" s="8">
        <v>10</v>
      </c>
    </row>
    <row r="74" spans="1:7" ht="42.75" x14ac:dyDescent="0.25">
      <c r="A74" s="7" t="s">
        <v>1970</v>
      </c>
      <c r="B74" s="8" t="s">
        <v>392</v>
      </c>
      <c r="C74" s="8"/>
      <c r="D74" s="8" t="s">
        <v>1971</v>
      </c>
      <c r="E74" s="5" t="s">
        <v>2209</v>
      </c>
      <c r="F74" s="8" t="s">
        <v>1972</v>
      </c>
      <c r="G74" s="8">
        <v>10</v>
      </c>
    </row>
    <row r="75" spans="1:7" ht="85.5" x14ac:dyDescent="0.25">
      <c r="A75" s="7" t="s">
        <v>1784</v>
      </c>
      <c r="B75" s="8" t="s">
        <v>1973</v>
      </c>
      <c r="C75" s="8" t="s">
        <v>1974</v>
      </c>
      <c r="D75" s="8" t="s">
        <v>1974</v>
      </c>
      <c r="E75" s="5" t="s">
        <v>2210</v>
      </c>
      <c r="F75" s="8" t="s">
        <v>1975</v>
      </c>
      <c r="G75" s="8">
        <v>13</v>
      </c>
    </row>
    <row r="76" spans="1:7" ht="42.75" x14ac:dyDescent="0.25">
      <c r="A76" s="7" t="s">
        <v>1784</v>
      </c>
      <c r="B76" s="8" t="s">
        <v>283</v>
      </c>
      <c r="C76" s="8"/>
      <c r="D76" s="8" t="s">
        <v>1976</v>
      </c>
      <c r="E76" s="5" t="s">
        <v>2211</v>
      </c>
      <c r="F76" s="8" t="s">
        <v>1977</v>
      </c>
      <c r="G76" s="8">
        <v>13</v>
      </c>
    </row>
    <row r="77" spans="1:7" ht="42.75" x14ac:dyDescent="0.25">
      <c r="A77" s="7" t="s">
        <v>1784</v>
      </c>
      <c r="B77" s="8" t="s">
        <v>1978</v>
      </c>
      <c r="C77" s="8"/>
      <c r="D77" s="8" t="s">
        <v>1979</v>
      </c>
      <c r="E77" s="5" t="s">
        <v>2212</v>
      </c>
      <c r="F77" s="8" t="s">
        <v>1980</v>
      </c>
      <c r="G77" s="8">
        <v>6</v>
      </c>
    </row>
    <row r="78" spans="1:7" ht="42.75" x14ac:dyDescent="0.25">
      <c r="A78" s="7" t="s">
        <v>1784</v>
      </c>
      <c r="B78" s="8" t="s">
        <v>237</v>
      </c>
      <c r="C78" s="8"/>
      <c r="D78" s="8" t="s">
        <v>1981</v>
      </c>
      <c r="E78" s="5" t="s">
        <v>2213</v>
      </c>
      <c r="F78" s="8" t="s">
        <v>1982</v>
      </c>
      <c r="G78" s="8">
        <v>15</v>
      </c>
    </row>
    <row r="79" spans="1:7" ht="42.75" x14ac:dyDescent="0.25">
      <c r="A79" s="7" t="s">
        <v>1784</v>
      </c>
      <c r="B79" s="8" t="s">
        <v>141</v>
      </c>
      <c r="C79" s="8"/>
      <c r="D79" s="8" t="s">
        <v>1983</v>
      </c>
      <c r="E79" s="5" t="s">
        <v>2214</v>
      </c>
      <c r="F79" s="8" t="s">
        <v>1984</v>
      </c>
      <c r="G79" s="8">
        <v>23</v>
      </c>
    </row>
    <row r="80" spans="1:7" ht="42.75" x14ac:dyDescent="0.25">
      <c r="A80" s="7" t="s">
        <v>1985</v>
      </c>
      <c r="B80" s="8" t="s">
        <v>117</v>
      </c>
      <c r="C80" s="8"/>
      <c r="D80" s="8" t="s">
        <v>1986</v>
      </c>
      <c r="E80" s="5" t="s">
        <v>2215</v>
      </c>
      <c r="F80" s="8" t="s">
        <v>1987</v>
      </c>
      <c r="G80" s="8">
        <v>25</v>
      </c>
    </row>
    <row r="81" spans="1:7" ht="42.75" x14ac:dyDescent="0.25">
      <c r="A81" s="7" t="s">
        <v>1784</v>
      </c>
      <c r="B81" s="8" t="s">
        <v>223</v>
      </c>
      <c r="C81" s="8"/>
      <c r="D81" s="8" t="s">
        <v>1988</v>
      </c>
      <c r="E81" s="5" t="s">
        <v>2216</v>
      </c>
      <c r="F81" s="8" t="s">
        <v>1989</v>
      </c>
      <c r="G81" s="8">
        <v>15</v>
      </c>
    </row>
    <row r="82" spans="1:7" ht="42.75" x14ac:dyDescent="0.25">
      <c r="A82" s="7" t="s">
        <v>1784</v>
      </c>
      <c r="B82" s="8" t="s">
        <v>834</v>
      </c>
      <c r="C82" s="8"/>
      <c r="D82" s="8" t="s">
        <v>1990</v>
      </c>
      <c r="E82" s="5" t="s">
        <v>2217</v>
      </c>
      <c r="F82" s="8" t="s">
        <v>1991</v>
      </c>
      <c r="G82" s="8">
        <v>3</v>
      </c>
    </row>
    <row r="83" spans="1:7" ht="42.75" x14ac:dyDescent="0.25">
      <c r="A83" s="7" t="s">
        <v>1784</v>
      </c>
      <c r="B83" s="8" t="s">
        <v>197</v>
      </c>
      <c r="C83" s="8"/>
      <c r="D83" s="8" t="s">
        <v>1992</v>
      </c>
      <c r="E83" s="5" t="s">
        <v>2218</v>
      </c>
      <c r="F83" s="8" t="s">
        <v>1993</v>
      </c>
      <c r="G83" s="8">
        <v>17</v>
      </c>
    </row>
    <row r="84" spans="1:7" ht="42.75" x14ac:dyDescent="0.25">
      <c r="A84" s="7" t="s">
        <v>1784</v>
      </c>
      <c r="B84" s="8" t="s">
        <v>420</v>
      </c>
      <c r="C84" s="8"/>
      <c r="D84" s="8" t="s">
        <v>1994</v>
      </c>
      <c r="E84" s="5" t="s">
        <v>2219</v>
      </c>
      <c r="F84" s="8" t="s">
        <v>1995</v>
      </c>
      <c r="G84" s="8">
        <v>9</v>
      </c>
    </row>
    <row r="85" spans="1:7" ht="42.75" x14ac:dyDescent="0.25">
      <c r="A85" s="7" t="s">
        <v>1784</v>
      </c>
      <c r="B85" s="8" t="s">
        <v>466</v>
      </c>
      <c r="C85" s="8"/>
      <c r="D85" s="8" t="s">
        <v>1996</v>
      </c>
      <c r="E85" s="5" t="s">
        <v>2220</v>
      </c>
      <c r="F85" s="8" t="s">
        <v>1997</v>
      </c>
      <c r="G85" s="8">
        <v>8</v>
      </c>
    </row>
    <row r="86" spans="1:7" ht="42.75" x14ac:dyDescent="0.25">
      <c r="A86" s="7" t="s">
        <v>1784</v>
      </c>
      <c r="B86" s="8" t="s">
        <v>610</v>
      </c>
      <c r="C86" s="8"/>
      <c r="D86" s="8" t="s">
        <v>1998</v>
      </c>
      <c r="E86" s="5" t="s">
        <v>2221</v>
      </c>
      <c r="F86" s="8" t="s">
        <v>1999</v>
      </c>
      <c r="G86" s="8">
        <v>6</v>
      </c>
    </row>
    <row r="87" spans="1:7" ht="42.75" x14ac:dyDescent="0.25">
      <c r="A87" s="7" t="s">
        <v>1784</v>
      </c>
      <c r="B87" s="8" t="s">
        <v>103</v>
      </c>
      <c r="C87" s="8"/>
      <c r="D87" s="8" t="s">
        <v>2000</v>
      </c>
      <c r="E87" s="5" t="s">
        <v>2222</v>
      </c>
      <c r="F87" s="8" t="s">
        <v>2001</v>
      </c>
      <c r="G87" s="8">
        <v>26</v>
      </c>
    </row>
    <row r="88" spans="1:7" ht="15.75" customHeight="1" x14ac:dyDescent="0.25">
      <c r="A88" s="65" t="s">
        <v>2002</v>
      </c>
      <c r="B88" s="65"/>
      <c r="C88" s="65"/>
      <c r="D88" s="65"/>
      <c r="E88" s="65"/>
      <c r="F88" s="65"/>
      <c r="G88" s="65"/>
    </row>
    <row r="89" spans="1:7" ht="25.5" x14ac:dyDescent="0.25">
      <c r="A89" s="6" t="s">
        <v>1752</v>
      </c>
      <c r="B89" s="6" t="s">
        <v>1</v>
      </c>
      <c r="C89" s="6" t="s">
        <v>1753</v>
      </c>
      <c r="D89" s="6" t="s">
        <v>1754</v>
      </c>
      <c r="E89" s="6" t="s">
        <v>1755</v>
      </c>
      <c r="F89" s="6" t="s">
        <v>1756</v>
      </c>
      <c r="G89" s="6" t="s">
        <v>1757</v>
      </c>
    </row>
    <row r="90" spans="1:7" ht="30" x14ac:dyDescent="0.25">
      <c r="A90" s="7" t="s">
        <v>2003</v>
      </c>
      <c r="B90" s="8" t="s">
        <v>65</v>
      </c>
      <c r="C90" s="8"/>
      <c r="D90" s="8" t="s">
        <v>2004</v>
      </c>
      <c r="E90" s="5" t="s">
        <v>2223</v>
      </c>
      <c r="F90" s="8" t="s">
        <v>2005</v>
      </c>
      <c r="G90" s="8">
        <v>31</v>
      </c>
    </row>
    <row r="91" spans="1:7" ht="28.5" x14ac:dyDescent="0.25">
      <c r="A91" s="7" t="s">
        <v>2006</v>
      </c>
      <c r="B91" s="8" t="s">
        <v>440</v>
      </c>
      <c r="C91" s="8" t="s">
        <v>2007</v>
      </c>
      <c r="D91" s="8" t="s">
        <v>2007</v>
      </c>
      <c r="E91" s="5" t="s">
        <v>2224</v>
      </c>
      <c r="F91" s="8" t="s">
        <v>2008</v>
      </c>
      <c r="G91" s="8">
        <v>9</v>
      </c>
    </row>
    <row r="92" spans="1:7" ht="71.25" x14ac:dyDescent="0.25">
      <c r="A92" s="7" t="s">
        <v>2009</v>
      </c>
      <c r="B92" s="8" t="s">
        <v>470</v>
      </c>
      <c r="C92" s="8" t="s">
        <v>2010</v>
      </c>
      <c r="D92" s="8" t="s">
        <v>2010</v>
      </c>
      <c r="E92" s="5" t="s">
        <v>2225</v>
      </c>
      <c r="F92" s="8" t="s">
        <v>2011</v>
      </c>
      <c r="G92" s="8">
        <v>8</v>
      </c>
    </row>
    <row r="93" spans="1:7" ht="42.75" x14ac:dyDescent="0.25">
      <c r="A93" s="7" t="s">
        <v>2012</v>
      </c>
      <c r="B93" s="8" t="s">
        <v>400</v>
      </c>
      <c r="C93" s="8"/>
      <c r="D93" s="8" t="s">
        <v>2013</v>
      </c>
      <c r="E93" s="5" t="s">
        <v>2226</v>
      </c>
      <c r="F93" s="8" t="s">
        <v>2014</v>
      </c>
      <c r="G93" s="8">
        <v>10</v>
      </c>
    </row>
    <row r="94" spans="1:7" ht="30" x14ac:dyDescent="0.25">
      <c r="A94" s="7" t="s">
        <v>2015</v>
      </c>
      <c r="B94" s="8" t="s">
        <v>33</v>
      </c>
      <c r="C94" s="8" t="s">
        <v>2016</v>
      </c>
      <c r="D94" s="8" t="s">
        <v>2016</v>
      </c>
      <c r="E94" s="5" t="s">
        <v>2227</v>
      </c>
      <c r="F94" s="8" t="s">
        <v>2017</v>
      </c>
      <c r="G94" s="8">
        <v>42</v>
      </c>
    </row>
    <row r="95" spans="1:7" ht="42.75" x14ac:dyDescent="0.25">
      <c r="A95" s="7" t="s">
        <v>2018</v>
      </c>
      <c r="B95" s="8" t="s">
        <v>15</v>
      </c>
      <c r="C95" s="8" t="s">
        <v>2019</v>
      </c>
      <c r="D95" s="8" t="s">
        <v>2019</v>
      </c>
      <c r="E95" s="5" t="s">
        <v>2228</v>
      </c>
      <c r="F95" s="8"/>
      <c r="G95" s="8">
        <v>56</v>
      </c>
    </row>
    <row r="96" spans="1:7" ht="15.75" customHeight="1" x14ac:dyDescent="0.25">
      <c r="A96" s="65" t="s">
        <v>2020</v>
      </c>
      <c r="B96" s="65"/>
      <c r="C96" s="65"/>
      <c r="D96" s="65"/>
      <c r="E96" s="65"/>
      <c r="F96" s="65"/>
      <c r="G96" s="65"/>
    </row>
    <row r="97" spans="1:7" ht="25.5" x14ac:dyDescent="0.25">
      <c r="A97" s="6" t="s">
        <v>1752</v>
      </c>
      <c r="B97" s="6" t="s">
        <v>1</v>
      </c>
      <c r="C97" s="6" t="s">
        <v>1753</v>
      </c>
      <c r="D97" s="6" t="s">
        <v>1754</v>
      </c>
      <c r="E97" s="6" t="s">
        <v>1755</v>
      </c>
      <c r="F97" s="6" t="s">
        <v>1756</v>
      </c>
      <c r="G97" s="6" t="s">
        <v>1757</v>
      </c>
    </row>
    <row r="98" spans="1:7" ht="42.75" x14ac:dyDescent="0.25">
      <c r="A98" s="7" t="s">
        <v>2021</v>
      </c>
      <c r="B98" s="8" t="s">
        <v>2022</v>
      </c>
      <c r="C98" s="8" t="s">
        <v>2023</v>
      </c>
      <c r="D98" s="8"/>
      <c r="E98" s="5" t="s">
        <v>2229</v>
      </c>
      <c r="F98" s="8"/>
      <c r="G98" s="8">
        <v>1</v>
      </c>
    </row>
    <row r="99" spans="1:7" ht="71.25" x14ac:dyDescent="0.25">
      <c r="A99" s="7" t="s">
        <v>2024</v>
      </c>
      <c r="B99" s="8" t="s">
        <v>530</v>
      </c>
      <c r="C99" s="8"/>
      <c r="D99" s="8" t="s">
        <v>2025</v>
      </c>
      <c r="E99" s="5" t="s">
        <v>2230</v>
      </c>
      <c r="F99" s="8" t="s">
        <v>2026</v>
      </c>
      <c r="G99" s="8">
        <v>7</v>
      </c>
    </row>
    <row r="100" spans="1:7" ht="71.25" x14ac:dyDescent="0.25">
      <c r="A100" s="7" t="s">
        <v>2027</v>
      </c>
      <c r="B100" s="8" t="s">
        <v>21</v>
      </c>
      <c r="C100" s="8"/>
      <c r="D100" s="8" t="s">
        <v>2028</v>
      </c>
      <c r="E100" s="5" t="s">
        <v>2231</v>
      </c>
      <c r="F100" s="8" t="s">
        <v>2029</v>
      </c>
      <c r="G100" s="8">
        <v>52</v>
      </c>
    </row>
    <row r="101" spans="1:7" ht="42.75" x14ac:dyDescent="0.25">
      <c r="A101" s="7" t="s">
        <v>2030</v>
      </c>
      <c r="B101" s="8" t="s">
        <v>2031</v>
      </c>
      <c r="C101" s="8" t="s">
        <v>2032</v>
      </c>
      <c r="D101" s="8" t="s">
        <v>2031</v>
      </c>
      <c r="E101" s="5" t="s">
        <v>2232</v>
      </c>
      <c r="F101" s="8" t="s">
        <v>2033</v>
      </c>
      <c r="G101" s="8">
        <v>28</v>
      </c>
    </row>
    <row r="102" spans="1:7" ht="15.75" customHeight="1" x14ac:dyDescent="0.25">
      <c r="A102" s="65" t="s">
        <v>2034</v>
      </c>
      <c r="B102" s="65"/>
      <c r="C102" s="65"/>
      <c r="D102" s="65"/>
      <c r="E102" s="65"/>
      <c r="F102" s="65"/>
      <c r="G102" s="65"/>
    </row>
    <row r="103" spans="1:7" ht="25.5" x14ac:dyDescent="0.25">
      <c r="A103" s="6" t="s">
        <v>1752</v>
      </c>
      <c r="B103" s="6" t="s">
        <v>1</v>
      </c>
      <c r="C103" s="6" t="s">
        <v>1753</v>
      </c>
      <c r="D103" s="6" t="s">
        <v>1754</v>
      </c>
      <c r="E103" s="6" t="s">
        <v>1755</v>
      </c>
      <c r="F103" s="6" t="s">
        <v>1756</v>
      </c>
      <c r="G103" s="6" t="s">
        <v>1757</v>
      </c>
    </row>
    <row r="104" spans="1:7" ht="30" x14ac:dyDescent="0.25">
      <c r="A104" s="7" t="s">
        <v>2035</v>
      </c>
      <c r="B104" s="8" t="s">
        <v>2036</v>
      </c>
      <c r="C104" s="8" t="s">
        <v>1451</v>
      </c>
      <c r="D104" s="8" t="s">
        <v>1451</v>
      </c>
      <c r="E104" s="5" t="s">
        <v>2233</v>
      </c>
      <c r="F104" s="8"/>
      <c r="G104" s="8">
        <v>1</v>
      </c>
    </row>
    <row r="105" spans="1:7" ht="30" x14ac:dyDescent="0.25">
      <c r="A105" s="7" t="s">
        <v>2037</v>
      </c>
      <c r="B105" s="8" t="s">
        <v>2038</v>
      </c>
      <c r="C105" s="8" t="s">
        <v>2039</v>
      </c>
      <c r="D105" s="8" t="s">
        <v>2039</v>
      </c>
      <c r="E105" s="5" t="s">
        <v>2234</v>
      </c>
      <c r="F105" s="8"/>
      <c r="G105" s="8"/>
    </row>
    <row r="106" spans="1:7" ht="28.5" x14ac:dyDescent="0.25">
      <c r="A106" s="7" t="s">
        <v>2040</v>
      </c>
      <c r="B106" s="8" t="s">
        <v>2041</v>
      </c>
      <c r="C106" s="8" t="s">
        <v>2042</v>
      </c>
      <c r="D106" s="8" t="s">
        <v>2043</v>
      </c>
      <c r="E106" s="5" t="s">
        <v>2235</v>
      </c>
      <c r="F106" s="8"/>
      <c r="G106" s="8"/>
    </row>
    <row r="107" spans="1:7" ht="42.75" x14ac:dyDescent="0.25">
      <c r="A107" s="7" t="s">
        <v>2044</v>
      </c>
      <c r="B107" s="8" t="s">
        <v>2045</v>
      </c>
      <c r="C107" s="8" t="s">
        <v>2046</v>
      </c>
      <c r="D107" s="8" t="s">
        <v>2047</v>
      </c>
      <c r="E107" s="5" t="s">
        <v>2236</v>
      </c>
      <c r="F107" s="8"/>
      <c r="G107" s="8"/>
    </row>
    <row r="108" spans="1:7" ht="30" x14ac:dyDescent="0.25">
      <c r="A108" s="7" t="s">
        <v>2048</v>
      </c>
      <c r="B108" s="8" t="s">
        <v>2049</v>
      </c>
      <c r="C108" s="8"/>
      <c r="D108" s="8" t="s">
        <v>2049</v>
      </c>
      <c r="E108" s="5" t="s">
        <v>2237</v>
      </c>
      <c r="F108" s="8"/>
      <c r="G108" s="8"/>
    </row>
    <row r="109" spans="1:7" ht="28.5" x14ac:dyDescent="0.25">
      <c r="A109" s="7" t="s">
        <v>1784</v>
      </c>
      <c r="B109" s="8" t="s">
        <v>2050</v>
      </c>
      <c r="C109" s="8" t="s">
        <v>2051</v>
      </c>
      <c r="D109" s="8" t="s">
        <v>2051</v>
      </c>
      <c r="E109" s="5" t="s">
        <v>2238</v>
      </c>
      <c r="F109" s="8"/>
      <c r="G109" s="8"/>
    </row>
    <row r="110" spans="1:7" ht="28.5" x14ac:dyDescent="0.25">
      <c r="A110" s="7" t="s">
        <v>1784</v>
      </c>
      <c r="B110" s="8" t="s">
        <v>2052</v>
      </c>
      <c r="C110" s="8" t="s">
        <v>2053</v>
      </c>
      <c r="D110" s="8" t="s">
        <v>2053</v>
      </c>
      <c r="E110" s="5" t="s">
        <v>2239</v>
      </c>
      <c r="F110" s="8"/>
      <c r="G110" s="8"/>
    </row>
    <row r="111" spans="1:7" ht="28.5" x14ac:dyDescent="0.25">
      <c r="A111" s="7" t="s">
        <v>1784</v>
      </c>
      <c r="B111" s="8" t="s">
        <v>2054</v>
      </c>
      <c r="C111" s="8" t="s">
        <v>2055</v>
      </c>
      <c r="D111" s="8" t="s">
        <v>2055</v>
      </c>
      <c r="E111" s="5" t="s">
        <v>2240</v>
      </c>
      <c r="F111" s="8"/>
      <c r="G111" s="8"/>
    </row>
    <row r="112" spans="1:7" ht="28.5" x14ac:dyDescent="0.25">
      <c r="A112" s="7" t="s">
        <v>1784</v>
      </c>
      <c r="B112" s="8" t="s">
        <v>2056</v>
      </c>
      <c r="C112" s="8" t="s">
        <v>2057</v>
      </c>
      <c r="D112" s="8" t="s">
        <v>2057</v>
      </c>
      <c r="E112" s="5" t="s">
        <v>2241</v>
      </c>
      <c r="F112" s="8"/>
      <c r="G112" s="8">
        <v>2</v>
      </c>
    </row>
    <row r="113" spans="1:7" ht="28.5" x14ac:dyDescent="0.25">
      <c r="A113" s="7" t="s">
        <v>1784</v>
      </c>
      <c r="B113" s="8" t="s">
        <v>2058</v>
      </c>
      <c r="C113" s="8" t="s">
        <v>2059</v>
      </c>
      <c r="D113" s="8" t="s">
        <v>2059</v>
      </c>
      <c r="E113" s="5" t="s">
        <v>2242</v>
      </c>
      <c r="F113" s="8"/>
      <c r="G113" s="8"/>
    </row>
    <row r="114" spans="1:7" ht="28.5" x14ac:dyDescent="0.25">
      <c r="A114" s="7" t="s">
        <v>1784</v>
      </c>
      <c r="B114" s="8" t="s">
        <v>2060</v>
      </c>
      <c r="C114" s="8" t="s">
        <v>2061</v>
      </c>
      <c r="D114" s="8" t="s">
        <v>2061</v>
      </c>
      <c r="E114" s="5" t="s">
        <v>2243</v>
      </c>
      <c r="F114" s="8"/>
      <c r="G114" s="8"/>
    </row>
    <row r="115" spans="1:7" ht="28.5" x14ac:dyDescent="0.25">
      <c r="A115" s="7" t="s">
        <v>1784</v>
      </c>
      <c r="B115" s="8" t="s">
        <v>2062</v>
      </c>
      <c r="C115" s="8" t="s">
        <v>2063</v>
      </c>
      <c r="D115" s="8" t="s">
        <v>2063</v>
      </c>
      <c r="E115" s="5" t="s">
        <v>2244</v>
      </c>
      <c r="F115" s="8"/>
      <c r="G115" s="8"/>
    </row>
    <row r="116" spans="1:7" ht="42.75" x14ac:dyDescent="0.25">
      <c r="A116" s="7" t="s">
        <v>2064</v>
      </c>
      <c r="B116" s="8" t="s">
        <v>2065</v>
      </c>
      <c r="C116" s="8" t="s">
        <v>2066</v>
      </c>
      <c r="D116" s="8" t="s">
        <v>2066</v>
      </c>
      <c r="E116" s="5" t="s">
        <v>2245</v>
      </c>
      <c r="F116" s="8"/>
      <c r="G116" s="8">
        <v>1</v>
      </c>
    </row>
    <row r="117" spans="1:7" ht="30" x14ac:dyDescent="0.25">
      <c r="A117" s="7" t="s">
        <v>2067</v>
      </c>
      <c r="B117" s="8" t="s">
        <v>2068</v>
      </c>
      <c r="C117" s="8" t="s">
        <v>2069</v>
      </c>
      <c r="D117" s="8" t="s">
        <v>2070</v>
      </c>
      <c r="E117" s="5" t="s">
        <v>2246</v>
      </c>
      <c r="F117" s="8"/>
      <c r="G117" s="8">
        <v>1</v>
      </c>
    </row>
    <row r="118" spans="1:7" ht="28.5" x14ac:dyDescent="0.25">
      <c r="A118" s="7" t="s">
        <v>1784</v>
      </c>
      <c r="B118" s="8" t="s">
        <v>2071</v>
      </c>
      <c r="C118" s="8" t="s">
        <v>2072</v>
      </c>
      <c r="D118" s="8" t="s">
        <v>2072</v>
      </c>
      <c r="E118" s="5" t="s">
        <v>2247</v>
      </c>
      <c r="F118" s="8"/>
      <c r="G118" s="8">
        <v>1</v>
      </c>
    </row>
    <row r="119" spans="1:7" ht="15.75" customHeight="1" x14ac:dyDescent="0.25">
      <c r="A119" s="65" t="s">
        <v>2073</v>
      </c>
      <c r="B119" s="65"/>
      <c r="C119" s="65"/>
      <c r="D119" s="65"/>
      <c r="E119" s="65"/>
      <c r="F119" s="65"/>
      <c r="G119" s="65"/>
    </row>
    <row r="120" spans="1:7" ht="25.5" x14ac:dyDescent="0.25">
      <c r="A120" s="6" t="s">
        <v>1752</v>
      </c>
      <c r="B120" s="6" t="s">
        <v>1</v>
      </c>
      <c r="C120" s="6" t="s">
        <v>1753</v>
      </c>
      <c r="D120" s="6" t="s">
        <v>1754</v>
      </c>
      <c r="E120" s="6" t="s">
        <v>1755</v>
      </c>
      <c r="F120" s="6" t="s">
        <v>1756</v>
      </c>
      <c r="G120" s="6" t="s">
        <v>1757</v>
      </c>
    </row>
    <row r="121" spans="1:7" ht="30" x14ac:dyDescent="0.25">
      <c r="A121" s="7" t="s">
        <v>2074</v>
      </c>
      <c r="B121" s="8" t="s">
        <v>2075</v>
      </c>
      <c r="C121" s="8"/>
      <c r="D121" s="8" t="s">
        <v>2075</v>
      </c>
      <c r="E121" s="5" t="s">
        <v>2248</v>
      </c>
      <c r="F121" s="8" t="s">
        <v>2076</v>
      </c>
      <c r="G121" s="8">
        <v>9</v>
      </c>
    </row>
    <row r="122" spans="1:7" ht="57" x14ac:dyDescent="0.25">
      <c r="A122" s="7" t="s">
        <v>2077</v>
      </c>
      <c r="B122" s="8" t="s">
        <v>482</v>
      </c>
      <c r="C122" s="8"/>
      <c r="D122" s="8" t="s">
        <v>2078</v>
      </c>
      <c r="E122" s="5" t="s">
        <v>2249</v>
      </c>
      <c r="F122" s="8" t="s">
        <v>2079</v>
      </c>
      <c r="G122" s="8">
        <v>8</v>
      </c>
    </row>
    <row r="123" spans="1:7" ht="42.75" x14ac:dyDescent="0.25">
      <c r="A123" s="7" t="s">
        <v>2080</v>
      </c>
      <c r="B123" s="8" t="s">
        <v>253</v>
      </c>
      <c r="C123" s="8"/>
      <c r="D123" s="8" t="s">
        <v>2081</v>
      </c>
      <c r="E123" s="5" t="s">
        <v>2250</v>
      </c>
      <c r="F123" s="8" t="s">
        <v>2082</v>
      </c>
      <c r="G123" s="8">
        <v>15</v>
      </c>
    </row>
    <row r="124" spans="1:7" ht="42.75" x14ac:dyDescent="0.25">
      <c r="A124" s="7" t="s">
        <v>2083</v>
      </c>
      <c r="B124" s="8" t="s">
        <v>101</v>
      </c>
      <c r="C124" s="8" t="s">
        <v>2084</v>
      </c>
      <c r="D124" s="8" t="s">
        <v>2084</v>
      </c>
      <c r="E124" s="5" t="s">
        <v>2251</v>
      </c>
      <c r="F124" s="8" t="s">
        <v>2085</v>
      </c>
      <c r="G124" s="8">
        <v>26</v>
      </c>
    </row>
    <row r="125" spans="1:7" ht="57" x14ac:dyDescent="0.25">
      <c r="A125" s="7" t="s">
        <v>2086</v>
      </c>
      <c r="B125" s="8" t="s">
        <v>51</v>
      </c>
      <c r="C125" s="8"/>
      <c r="D125" s="8" t="s">
        <v>2087</v>
      </c>
      <c r="E125" s="5" t="s">
        <v>2252</v>
      </c>
      <c r="F125" s="8" t="s">
        <v>2088</v>
      </c>
      <c r="G125" s="8">
        <v>33</v>
      </c>
    </row>
    <row r="126" spans="1:7" ht="71.25" x14ac:dyDescent="0.25">
      <c r="A126" s="7" t="s">
        <v>2089</v>
      </c>
      <c r="B126" s="8" t="s">
        <v>31</v>
      </c>
      <c r="C126" s="8"/>
      <c r="D126" s="8" t="s">
        <v>2090</v>
      </c>
      <c r="E126" s="5" t="s">
        <v>2253</v>
      </c>
      <c r="F126" s="8" t="s">
        <v>2091</v>
      </c>
      <c r="G126" s="8">
        <v>44</v>
      </c>
    </row>
    <row r="127" spans="1:7" ht="42.75" x14ac:dyDescent="0.25">
      <c r="A127" s="7" t="s">
        <v>1784</v>
      </c>
      <c r="B127" s="8" t="s">
        <v>349</v>
      </c>
      <c r="C127" s="8"/>
      <c r="D127" s="8" t="s">
        <v>2092</v>
      </c>
      <c r="E127" s="5" t="s">
        <v>2254</v>
      </c>
      <c r="F127" s="8" t="s">
        <v>2093</v>
      </c>
      <c r="G127" s="8">
        <v>11</v>
      </c>
    </row>
    <row r="128" spans="1:7" x14ac:dyDescent="0.25">
      <c r="A128" s="7" t="s">
        <v>2094</v>
      </c>
      <c r="B128" s="8" t="s">
        <v>842</v>
      </c>
      <c r="C128" s="8"/>
      <c r="D128" s="8" t="s">
        <v>2095</v>
      </c>
      <c r="E128" s="5" t="s">
        <v>2255</v>
      </c>
      <c r="F128" s="8" t="s">
        <v>2096</v>
      </c>
      <c r="G128" s="8">
        <v>3</v>
      </c>
    </row>
    <row r="129" spans="1:7" ht="42.75" x14ac:dyDescent="0.25">
      <c r="A129" s="7" t="s">
        <v>2097</v>
      </c>
      <c r="B129" s="8" t="s">
        <v>129</v>
      </c>
      <c r="C129" s="8" t="s">
        <v>2023</v>
      </c>
      <c r="D129" s="8" t="s">
        <v>2098</v>
      </c>
      <c r="E129" s="5" t="s">
        <v>2256</v>
      </c>
      <c r="F129" s="8"/>
      <c r="G129" s="8">
        <v>24</v>
      </c>
    </row>
    <row r="130" spans="1:7" ht="15.75" customHeight="1" x14ac:dyDescent="0.25">
      <c r="A130" s="65" t="s">
        <v>2099</v>
      </c>
      <c r="B130" s="65"/>
      <c r="C130" s="65"/>
      <c r="D130" s="65"/>
      <c r="E130" s="65"/>
      <c r="F130" s="65"/>
      <c r="G130" s="65"/>
    </row>
    <row r="131" spans="1:7" ht="25.5" x14ac:dyDescent="0.25">
      <c r="A131" s="6" t="s">
        <v>1752</v>
      </c>
      <c r="B131" s="6" t="s">
        <v>1</v>
      </c>
      <c r="C131" s="6" t="s">
        <v>1753</v>
      </c>
      <c r="D131" s="6" t="s">
        <v>1754</v>
      </c>
      <c r="E131" s="6" t="s">
        <v>1755</v>
      </c>
      <c r="F131" s="6" t="s">
        <v>1756</v>
      </c>
      <c r="G131" s="6" t="s">
        <v>1757</v>
      </c>
    </row>
    <row r="132" spans="1:7" ht="28.5" x14ac:dyDescent="0.25">
      <c r="A132" s="7" t="s">
        <v>2100</v>
      </c>
      <c r="B132" s="8" t="s">
        <v>2101</v>
      </c>
      <c r="C132" s="8" t="s">
        <v>2102</v>
      </c>
      <c r="D132" s="8" t="s">
        <v>2103</v>
      </c>
      <c r="E132" s="5" t="s">
        <v>2257</v>
      </c>
      <c r="F132" s="8" t="s">
        <v>2104</v>
      </c>
      <c r="G132" s="8"/>
    </row>
    <row r="133" spans="1:7" ht="42.75" x14ac:dyDescent="0.25">
      <c r="A133" s="7" t="s">
        <v>2105</v>
      </c>
      <c r="B133" s="8" t="s">
        <v>2106</v>
      </c>
      <c r="C133" s="8" t="s">
        <v>2107</v>
      </c>
      <c r="D133" s="8" t="s">
        <v>2107</v>
      </c>
      <c r="E133" s="5" t="s">
        <v>2258</v>
      </c>
      <c r="F133" s="8"/>
      <c r="G133" s="8">
        <v>9</v>
      </c>
    </row>
    <row r="134" spans="1:7" ht="28.5" x14ac:dyDescent="0.25">
      <c r="A134" s="7" t="s">
        <v>2108</v>
      </c>
      <c r="B134" s="8" t="s">
        <v>2109</v>
      </c>
      <c r="C134" s="8" t="s">
        <v>2110</v>
      </c>
      <c r="D134" s="8" t="s">
        <v>2109</v>
      </c>
      <c r="E134" s="5" t="s">
        <v>2259</v>
      </c>
      <c r="F134" s="8"/>
      <c r="G134" s="8">
        <v>23</v>
      </c>
    </row>
    <row r="135" spans="1:7" ht="42.75" x14ac:dyDescent="0.25">
      <c r="A135" s="7" t="s">
        <v>2111</v>
      </c>
      <c r="B135" s="8" t="s">
        <v>2112</v>
      </c>
      <c r="C135" s="8" t="s">
        <v>2023</v>
      </c>
      <c r="D135" s="8" t="s">
        <v>2113</v>
      </c>
      <c r="E135" s="5" t="s">
        <v>2260</v>
      </c>
      <c r="F135" s="8"/>
      <c r="G135" s="8">
        <v>10</v>
      </c>
    </row>
    <row r="136" spans="1:7" ht="15.75" customHeight="1" x14ac:dyDescent="0.25">
      <c r="A136" s="65" t="s">
        <v>2114</v>
      </c>
      <c r="B136" s="65"/>
      <c r="C136" s="65"/>
      <c r="D136" s="65"/>
      <c r="E136" s="65"/>
      <c r="F136" s="65"/>
      <c r="G136" s="65"/>
    </row>
    <row r="137" spans="1:7" ht="25.5" x14ac:dyDescent="0.25">
      <c r="A137" s="6" t="s">
        <v>1752</v>
      </c>
      <c r="B137" s="6" t="s">
        <v>1</v>
      </c>
      <c r="C137" s="6" t="s">
        <v>1753</v>
      </c>
      <c r="D137" s="6" t="s">
        <v>1754</v>
      </c>
      <c r="E137" s="6" t="s">
        <v>1755</v>
      </c>
      <c r="F137" s="6" t="s">
        <v>1756</v>
      </c>
      <c r="G137" s="6" t="s">
        <v>1757</v>
      </c>
    </row>
    <row r="138" spans="1:7" ht="28.5" x14ac:dyDescent="0.25">
      <c r="A138" s="7" t="s">
        <v>1784</v>
      </c>
      <c r="B138" s="8" t="s">
        <v>2115</v>
      </c>
      <c r="C138" s="8" t="s">
        <v>2116</v>
      </c>
      <c r="D138" s="8" t="s">
        <v>2116</v>
      </c>
      <c r="E138" s="5" t="s">
        <v>2261</v>
      </c>
      <c r="F138" s="8"/>
      <c r="G138" s="8"/>
    </row>
    <row r="139" spans="1:7" ht="42.75" x14ac:dyDescent="0.25">
      <c r="A139" s="7" t="s">
        <v>2117</v>
      </c>
      <c r="B139" s="8" t="s">
        <v>2118</v>
      </c>
      <c r="C139" s="8" t="s">
        <v>2119</v>
      </c>
      <c r="D139" s="8" t="s">
        <v>2119</v>
      </c>
      <c r="E139" s="5" t="s">
        <v>2262</v>
      </c>
      <c r="F139" s="8" t="s">
        <v>2120</v>
      </c>
      <c r="G139" s="8">
        <v>1</v>
      </c>
    </row>
    <row r="140" spans="1:7" ht="30" x14ac:dyDescent="0.25">
      <c r="A140" s="7" t="s">
        <v>2121</v>
      </c>
      <c r="B140" s="8" t="s">
        <v>2122</v>
      </c>
      <c r="C140" s="8" t="s">
        <v>2123</v>
      </c>
      <c r="D140" s="8" t="s">
        <v>2123</v>
      </c>
      <c r="E140" s="5" t="s">
        <v>2263</v>
      </c>
      <c r="F140" s="8"/>
      <c r="G140" s="8"/>
    </row>
    <row r="141" spans="1:7" ht="42.75" x14ac:dyDescent="0.25">
      <c r="A141" s="7" t="s">
        <v>2124</v>
      </c>
      <c r="B141" s="8" t="s">
        <v>2125</v>
      </c>
      <c r="C141" s="8" t="s">
        <v>2126</v>
      </c>
      <c r="D141" s="8" t="s">
        <v>2126</v>
      </c>
      <c r="E141" s="5" t="s">
        <v>2264</v>
      </c>
      <c r="F141" s="8"/>
      <c r="G141" s="8">
        <v>6</v>
      </c>
    </row>
    <row r="142" spans="1:7" ht="15.75" customHeight="1" x14ac:dyDescent="0.25">
      <c r="A142" s="65" t="s">
        <v>2127</v>
      </c>
      <c r="B142" s="65"/>
      <c r="C142" s="65"/>
      <c r="D142" s="65"/>
      <c r="E142" s="65"/>
      <c r="F142" s="65"/>
      <c r="G142" s="65"/>
    </row>
    <row r="143" spans="1:7" ht="25.5" x14ac:dyDescent="0.25">
      <c r="A143" s="6" t="s">
        <v>1752</v>
      </c>
      <c r="B143" s="6" t="s">
        <v>1</v>
      </c>
      <c r="C143" s="6" t="s">
        <v>1753</v>
      </c>
      <c r="D143" s="6" t="s">
        <v>1754</v>
      </c>
      <c r="E143" s="6" t="s">
        <v>1755</v>
      </c>
      <c r="F143" s="6" t="s">
        <v>1756</v>
      </c>
      <c r="G143" s="6" t="s">
        <v>1757</v>
      </c>
    </row>
    <row r="144" spans="1:7" ht="30" x14ac:dyDescent="0.25">
      <c r="A144" s="7" t="s">
        <v>2128</v>
      </c>
      <c r="B144" s="8" t="s">
        <v>2129</v>
      </c>
      <c r="C144" s="8" t="s">
        <v>2130</v>
      </c>
      <c r="D144" s="8"/>
      <c r="E144" s="5" t="s">
        <v>2265</v>
      </c>
      <c r="F144" s="8"/>
      <c r="G144" s="8"/>
    </row>
    <row r="145" spans="1:7" ht="30" x14ac:dyDescent="0.25">
      <c r="A145" s="7" t="s">
        <v>2131</v>
      </c>
      <c r="B145" s="8" t="s">
        <v>2132</v>
      </c>
      <c r="C145" s="8" t="s">
        <v>2133</v>
      </c>
      <c r="D145" s="8" t="s">
        <v>2134</v>
      </c>
      <c r="E145" s="5" t="s">
        <v>2266</v>
      </c>
      <c r="F145" s="8" t="s">
        <v>2135</v>
      </c>
      <c r="G145" s="8"/>
    </row>
    <row r="146" spans="1:7" ht="57" x14ac:dyDescent="0.25">
      <c r="A146" s="7" t="s">
        <v>2136</v>
      </c>
      <c r="B146" s="8" t="s">
        <v>1116</v>
      </c>
      <c r="C146" s="8" t="s">
        <v>2137</v>
      </c>
      <c r="D146" s="8" t="s">
        <v>2137</v>
      </c>
      <c r="E146" s="5" t="s">
        <v>2267</v>
      </c>
      <c r="F146" s="8" t="s">
        <v>2138</v>
      </c>
      <c r="G146" s="8">
        <v>2</v>
      </c>
    </row>
    <row r="147" spans="1:7" ht="57" x14ac:dyDescent="0.25">
      <c r="A147" s="7" t="s">
        <v>2139</v>
      </c>
      <c r="B147" s="8" t="s">
        <v>2140</v>
      </c>
      <c r="C147" s="8" t="s">
        <v>2141</v>
      </c>
      <c r="D147" s="8" t="s">
        <v>2141</v>
      </c>
      <c r="E147" s="5" t="s">
        <v>2268</v>
      </c>
      <c r="F147" s="8" t="s">
        <v>2142</v>
      </c>
      <c r="G147" s="8">
        <v>4</v>
      </c>
    </row>
    <row r="148" spans="1:7" ht="42.75" x14ac:dyDescent="0.25">
      <c r="A148" s="7" t="s">
        <v>2143</v>
      </c>
      <c r="B148" s="8" t="s">
        <v>2144</v>
      </c>
      <c r="C148" s="8" t="s">
        <v>2145</v>
      </c>
      <c r="D148" s="8" t="s">
        <v>2146</v>
      </c>
      <c r="E148" s="5" t="s">
        <v>2269</v>
      </c>
      <c r="F148" s="8"/>
      <c r="G148" s="8"/>
    </row>
    <row r="149" spans="1:7" ht="30" x14ac:dyDescent="0.25">
      <c r="A149" s="7" t="s">
        <v>2147</v>
      </c>
      <c r="B149" s="8" t="s">
        <v>2148</v>
      </c>
      <c r="C149" s="8" t="s">
        <v>2149</v>
      </c>
      <c r="D149" s="8" t="s">
        <v>2149</v>
      </c>
      <c r="E149" s="5" t="s">
        <v>2270</v>
      </c>
      <c r="F149" s="8"/>
      <c r="G149" s="8"/>
    </row>
  </sheetData>
  <mergeCells count="15">
    <mergeCell ref="A136:G136"/>
    <mergeCell ref="A142:G142"/>
    <mergeCell ref="A1:B1"/>
    <mergeCell ref="A70:G70"/>
    <mergeCell ref="A88:G88"/>
    <mergeCell ref="A96:G96"/>
    <mergeCell ref="A102:G102"/>
    <mergeCell ref="A119:G119"/>
    <mergeCell ref="A130:G130"/>
    <mergeCell ref="A2:G2"/>
    <mergeCell ref="A3:G3"/>
    <mergeCell ref="A9:G9"/>
    <mergeCell ref="A26:G26"/>
    <mergeCell ref="A47:G47"/>
    <mergeCell ref="A67:G67"/>
  </mergeCells>
  <hyperlinks>
    <hyperlink ref="A5" r:id="rId1" display="http://www.ncbi.nlm.nih.gov/protein/135394" xr:uid="{00000000-0004-0000-0700-000000000000}"/>
    <hyperlink ref="A6" r:id="rId2" display="http://www.ncbi.nlm.nih.gov/protein/27358004" xr:uid="{00000000-0004-0000-0700-000001000000}"/>
    <hyperlink ref="A7" r:id="rId3" display="http://www.ncbi.nlm.nih.gov/protein/167456" xr:uid="{00000000-0004-0000-0700-000002000000}"/>
    <hyperlink ref="A8" r:id="rId4" display="http://www.ncbi.nlm.nih.gov/protein/167458" xr:uid="{00000000-0004-0000-0700-000003000000}"/>
    <hyperlink ref="A11" r:id="rId5" display="http://www.ncbi.nlm.nih.gov/protein/1169693" xr:uid="{00000000-0004-0000-0700-000004000000}"/>
    <hyperlink ref="A12" r:id="rId6" display="http://www.ncbi.nlm.nih.gov/protein/6002292" xr:uid="{00000000-0004-0000-0700-000005000000}"/>
    <hyperlink ref="A13" r:id="rId7" display="http://www.ncbi.nlm.nih.gov/protein/" xr:uid="{00000000-0004-0000-0700-000006000000}"/>
    <hyperlink ref="A14" r:id="rId8" display="http://www.ncbi.nlm.nih.gov/protein/29825690" xr:uid="{00000000-0004-0000-0700-000007000000}"/>
    <hyperlink ref="A15" r:id="rId9" display="http://www.ncbi.nlm.nih.gov/protein/21700234" xr:uid="{00000000-0004-0000-0700-000008000000}"/>
    <hyperlink ref="A16" r:id="rId10" display="http://www.ncbi.nlm.nih.gov/protein/15987823" xr:uid="{00000000-0004-0000-0700-000009000000}"/>
    <hyperlink ref="A17" r:id="rId11" display="http://www.ncbi.nlm.nih.gov/protein/" xr:uid="{00000000-0004-0000-0700-00000A000000}"/>
    <hyperlink ref="A18" r:id="rId12" display="http://www.ncbi.nlm.nih.gov/protein/51242686" xr:uid="{00000000-0004-0000-0700-00000B000000}"/>
    <hyperlink ref="A19" r:id="rId13" display="http://www.ncbi.nlm.nih.gov/protein/11528335" xr:uid="{00000000-0004-0000-0700-00000C000000}"/>
    <hyperlink ref="A20" r:id="rId14" display="http://www.ncbi.nlm.nih.gov/protein/" xr:uid="{00000000-0004-0000-0700-00000D000000}"/>
    <hyperlink ref="A21" r:id="rId15" display="http://www.ncbi.nlm.nih.gov/protein/51101256" xr:uid="{00000000-0004-0000-0700-00000E000000}"/>
    <hyperlink ref="A22" r:id="rId16" display="http://www.ncbi.nlm.nih.gov/protein/47680185" xr:uid="{00000000-0004-0000-0700-00000F000000}"/>
    <hyperlink ref="A23" r:id="rId17" display="http://www.ncbi.nlm.nih.gov/protein/" xr:uid="{00000000-0004-0000-0700-000010000000}"/>
    <hyperlink ref="A24" r:id="rId18" display="http://www.ncbi.nlm.nih.gov/protein/" xr:uid="{00000000-0004-0000-0700-000011000000}"/>
    <hyperlink ref="A25" r:id="rId19" display="http://www.ncbi.nlm.nih.gov/protein/58201898" xr:uid="{00000000-0004-0000-0700-000012000000}"/>
    <hyperlink ref="A28" r:id="rId20" display="http://www.ncbi.nlm.nih.gov/protein/18277872" xr:uid="{00000000-0004-0000-0700-000013000000}"/>
    <hyperlink ref="A29" r:id="rId21" display="http://www.ncbi.nlm.nih.gov/protein/2494208" xr:uid="{00000000-0004-0000-0700-000014000000}"/>
    <hyperlink ref="A30" r:id="rId22" display="http://www.ncbi.nlm.nih.gov/protein/2494209" xr:uid="{00000000-0004-0000-0700-000015000000}"/>
    <hyperlink ref="A31" r:id="rId23" display="http://www.ncbi.nlm.nih.gov/protein/2494215" xr:uid="{00000000-0004-0000-0700-000016000000}"/>
    <hyperlink ref="A32" r:id="rId24" display="http://www.ncbi.nlm.nih.gov/protein/118968" xr:uid="{00000000-0004-0000-0700-000017000000}"/>
    <hyperlink ref="A33" r:id="rId25" display="http://www.ncbi.nlm.nih.gov/protein/5230843" xr:uid="{00000000-0004-0000-0700-000018000000}"/>
    <hyperlink ref="A34" r:id="rId26" display="http://www.ncbi.nlm.nih.gov/protein/7484392" xr:uid="{00000000-0004-0000-0700-000019000000}"/>
    <hyperlink ref="A35" r:id="rId27" display="http://www.ncbi.nlm.nih.gov/protein/2493447" xr:uid="{00000000-0004-0000-0700-00001A000000}"/>
    <hyperlink ref="A36" r:id="rId28" display="http://www.ncbi.nlm.nih.gov/protein/2501201" xr:uid="{00000000-0004-0000-0700-00001B000000}"/>
    <hyperlink ref="A37" r:id="rId29" display="http://www.ncbi.nlm.nih.gov/protein/2501200" xr:uid="{00000000-0004-0000-0700-00001C000000}"/>
    <hyperlink ref="A38" r:id="rId30" display="http://www.ncbi.nlm.nih.gov/protein/5639737" xr:uid="{00000000-0004-0000-0700-00001D000000}"/>
    <hyperlink ref="A39" r:id="rId31" display="http://www.ncbi.nlm.nih.gov/protein/747964" xr:uid="{00000000-0004-0000-0700-00001E000000}"/>
    <hyperlink ref="A40" r:id="rId32" display="http://www.ncbi.nlm.nih.gov/protein/755460" xr:uid="{00000000-0004-0000-0700-00001F000000}"/>
    <hyperlink ref="A41" r:id="rId33" display="http://www.ncbi.nlm.nih.gov/protein/2150041" xr:uid="{00000000-0004-0000-0700-000020000000}"/>
    <hyperlink ref="A42" r:id="rId34" display="http://www.ncbi.nlm.nih.gov/protein/21654757" xr:uid="{00000000-0004-0000-0700-000021000000}"/>
    <hyperlink ref="A43" r:id="rId35" display="http://www.ncbi.nlm.nih.gov/protein/41745812" xr:uid="{00000000-0004-0000-0700-000022000000}"/>
    <hyperlink ref="A44" r:id="rId36" display="http://www.ncbi.nlm.nih.gov/protein/31540593" xr:uid="{00000000-0004-0000-0700-000023000000}"/>
    <hyperlink ref="A45" r:id="rId37" display="http://www.ncbi.nlm.nih.gov/protein/46518741" xr:uid="{00000000-0004-0000-0700-000024000000}"/>
    <hyperlink ref="A46" r:id="rId38" display="http://www.ncbi.nlm.nih.gov/protein/" xr:uid="{00000000-0004-0000-0700-000025000000}"/>
    <hyperlink ref="A49" r:id="rId39" display="http://www.ncbi.nlm.nih.gov/protein/4493339" xr:uid="{00000000-0004-0000-0700-000026000000}"/>
    <hyperlink ref="A50" r:id="rId40" display="http://www.ncbi.nlm.nih.gov/protein/1663734" xr:uid="{00000000-0004-0000-0700-000027000000}"/>
    <hyperlink ref="A51" r:id="rId41" display="http://www.ncbi.nlm.nih.gov/protein/1663732" xr:uid="{00000000-0004-0000-0700-000028000000}"/>
    <hyperlink ref="A52" r:id="rId42" display="http://www.ncbi.nlm.nih.gov/protein/1663748" xr:uid="{00000000-0004-0000-0700-000029000000}"/>
    <hyperlink ref="A53" r:id="rId43" display="http://www.ncbi.nlm.nih.gov/protein/1663746" xr:uid="{00000000-0004-0000-0700-00002A000000}"/>
    <hyperlink ref="A54" r:id="rId44" display="http://www.ncbi.nlm.nih.gov/protein/1663744" xr:uid="{00000000-0004-0000-0700-00002B000000}"/>
    <hyperlink ref="A55" r:id="rId45" display="http://www.ncbi.nlm.nih.gov/protein/1663742" xr:uid="{00000000-0004-0000-0700-00002C000000}"/>
    <hyperlink ref="A56" r:id="rId46" display="http://www.ncbi.nlm.nih.gov/protein/1663740" xr:uid="{00000000-0004-0000-0700-00002D000000}"/>
    <hyperlink ref="A57" r:id="rId47" display="http://www.ncbi.nlm.nih.gov/protein/1663738" xr:uid="{00000000-0004-0000-0700-00002E000000}"/>
    <hyperlink ref="A58" r:id="rId48" display="http://www.ncbi.nlm.nih.gov/protein/5931718" xr:uid="{00000000-0004-0000-0700-00002F000000}"/>
    <hyperlink ref="A59" r:id="rId49" display="http://www.ncbi.nlm.nih.gov/protein/9409781" xr:uid="{00000000-0004-0000-0700-000030000000}"/>
    <hyperlink ref="A60" r:id="rId50" display="http://www.ncbi.nlm.nih.gov/protein/5566262" xr:uid="{00000000-0004-0000-0700-000031000000}"/>
    <hyperlink ref="A61" r:id="rId51" display="http://www.ncbi.nlm.nih.gov/protein/47131154" xr:uid="{00000000-0004-0000-0700-000032000000}"/>
    <hyperlink ref="A62" r:id="rId52" display="http://www.ncbi.nlm.nih.gov/protein/662906" xr:uid="{00000000-0004-0000-0700-000033000000}"/>
    <hyperlink ref="A63" r:id="rId53" display="http://www.ncbi.nlm.nih.gov/protein/915194" xr:uid="{00000000-0004-0000-0700-000034000000}"/>
    <hyperlink ref="A64" r:id="rId54" display="http://www.ncbi.nlm.nih.gov/protein/7484373" xr:uid="{00000000-0004-0000-0700-000035000000}"/>
    <hyperlink ref="A65" r:id="rId55" display="http://www.ncbi.nlm.nih.gov/protein/115745" xr:uid="{00000000-0004-0000-0700-000036000000}"/>
    <hyperlink ref="A66" r:id="rId56" display="http://www.ncbi.nlm.nih.gov/protein/53771767" xr:uid="{00000000-0004-0000-0700-000037000000}"/>
    <hyperlink ref="A69" r:id="rId57" display="http://www.ncbi.nlm.nih.gov/protein/32265046" xr:uid="{00000000-0004-0000-0700-000038000000}"/>
    <hyperlink ref="A72" r:id="rId58" display="http://www.ncbi.nlm.nih.gov/protein/134041" xr:uid="{00000000-0004-0000-0700-000039000000}"/>
    <hyperlink ref="A73" r:id="rId59" display="http://www.ncbi.nlm.nih.gov/protein/401050" xr:uid="{00000000-0004-0000-0700-00003A000000}"/>
    <hyperlink ref="A74" r:id="rId60" display="http://www.ncbi.nlm.nih.gov/protein/401051" xr:uid="{00000000-0004-0000-0700-00003B000000}"/>
    <hyperlink ref="A75" r:id="rId61" display="http://www.ncbi.nlm.nih.gov/protein/" xr:uid="{00000000-0004-0000-0700-00003C000000}"/>
    <hyperlink ref="A76" r:id="rId62" display="http://www.ncbi.nlm.nih.gov/protein/" xr:uid="{00000000-0004-0000-0700-00003D000000}"/>
    <hyperlink ref="A77" r:id="rId63" display="http://www.ncbi.nlm.nih.gov/protein/" xr:uid="{00000000-0004-0000-0700-00003E000000}"/>
    <hyperlink ref="A78" r:id="rId64" display="http://www.ncbi.nlm.nih.gov/protein/" xr:uid="{00000000-0004-0000-0700-00003F000000}"/>
    <hyperlink ref="A79" r:id="rId65" display="http://www.ncbi.nlm.nih.gov/protein/" xr:uid="{00000000-0004-0000-0700-000040000000}"/>
    <hyperlink ref="A80" r:id="rId66" display="http://www.ncbi.nlm.nih.gov/protein/37528882" xr:uid="{00000000-0004-0000-0700-000041000000}"/>
    <hyperlink ref="A81" r:id="rId67" display="http://www.ncbi.nlm.nih.gov/protein/" xr:uid="{00000000-0004-0000-0700-000042000000}"/>
    <hyperlink ref="A82" r:id="rId68" display="http://www.ncbi.nlm.nih.gov/protein/" xr:uid="{00000000-0004-0000-0700-000043000000}"/>
    <hyperlink ref="A83" r:id="rId69" display="http://www.ncbi.nlm.nih.gov/protein/" xr:uid="{00000000-0004-0000-0700-000044000000}"/>
    <hyperlink ref="A84" r:id="rId70" display="http://www.ncbi.nlm.nih.gov/protein/" xr:uid="{00000000-0004-0000-0700-000045000000}"/>
    <hyperlink ref="A85" r:id="rId71" display="http://www.ncbi.nlm.nih.gov/protein/" xr:uid="{00000000-0004-0000-0700-000046000000}"/>
    <hyperlink ref="A86" r:id="rId72" display="http://www.ncbi.nlm.nih.gov/protein/" xr:uid="{00000000-0004-0000-0700-000047000000}"/>
    <hyperlink ref="A87" r:id="rId73" display="http://www.ncbi.nlm.nih.gov/protein/" xr:uid="{00000000-0004-0000-0700-000048000000}"/>
    <hyperlink ref="A90" r:id="rId74" display="http://www.ncbi.nlm.nih.gov/protein/1170672" xr:uid="{00000000-0004-0000-0700-000049000000}"/>
    <hyperlink ref="A91" r:id="rId75" display="http://www.ncbi.nlm.nih.gov/protein/1101777" xr:uid="{00000000-0004-0000-0700-00004A000000}"/>
    <hyperlink ref="A92" r:id="rId76" display="http://www.ncbi.nlm.nih.gov/protein/3122601" xr:uid="{00000000-0004-0000-0700-00004B000000}"/>
    <hyperlink ref="A93" r:id="rId77" display="http://www.ncbi.nlm.nih.gov/protein/5053113" xr:uid="{00000000-0004-0000-0700-00004C000000}"/>
    <hyperlink ref="A94" r:id="rId78" display="http://www.ncbi.nlm.nih.gov/protein/13676773" xr:uid="{00000000-0004-0000-0700-00004D000000}"/>
    <hyperlink ref="A95" r:id="rId79" display="http://www.ncbi.nlm.nih.gov/protein/48249490" xr:uid="{00000000-0004-0000-0700-00004E000000}"/>
    <hyperlink ref="A98" r:id="rId80" display="http://www.ncbi.nlm.nih.gov/protein/33591148" xr:uid="{00000000-0004-0000-0700-00004F000000}"/>
    <hyperlink ref="A99" r:id="rId81" display="http://www.ncbi.nlm.nih.gov/protein/27922947" xr:uid="{00000000-0004-0000-0700-000050000000}"/>
    <hyperlink ref="A100" r:id="rId82" display="http://www.ncbi.nlm.nih.gov/protein/27922949" xr:uid="{00000000-0004-0000-0700-000051000000}"/>
    <hyperlink ref="A101" r:id="rId83" display="http://www.ncbi.nlm.nih.gov/protein/21039486" xr:uid="{00000000-0004-0000-0700-000052000000}"/>
    <hyperlink ref="A104" r:id="rId84" display="http://www.ncbi.nlm.nih.gov/protein/46370386" xr:uid="{00000000-0004-0000-0700-000053000000}"/>
    <hyperlink ref="A105" r:id="rId85" display="http://www.ncbi.nlm.nih.gov/protein/1098639" xr:uid="{00000000-0004-0000-0700-000054000000}"/>
    <hyperlink ref="A106" r:id="rId86" display="http://www.ncbi.nlm.nih.gov/protein/7441381" xr:uid="{00000000-0004-0000-0700-000055000000}"/>
    <hyperlink ref="A107" r:id="rId87" display="http://www.ncbi.nlm.nih.gov/protein/20514387" xr:uid="{00000000-0004-0000-0700-000056000000}"/>
    <hyperlink ref="A108" r:id="rId88" display="http://www.ncbi.nlm.nih.gov/protein/1418268" xr:uid="{00000000-0004-0000-0700-000057000000}"/>
    <hyperlink ref="A109" r:id="rId89" display="http://www.ncbi.nlm.nih.gov/protein/" xr:uid="{00000000-0004-0000-0700-000058000000}"/>
    <hyperlink ref="A110" r:id="rId90" display="http://www.ncbi.nlm.nih.gov/protein/" xr:uid="{00000000-0004-0000-0700-000059000000}"/>
    <hyperlink ref="A111" r:id="rId91" display="http://www.ncbi.nlm.nih.gov/protein/" xr:uid="{00000000-0004-0000-0700-00005A000000}"/>
    <hyperlink ref="A112" r:id="rId92" display="http://www.ncbi.nlm.nih.gov/protein/" xr:uid="{00000000-0004-0000-0700-00005B000000}"/>
    <hyperlink ref="A113" r:id="rId93" display="http://www.ncbi.nlm.nih.gov/protein/" xr:uid="{00000000-0004-0000-0700-00005C000000}"/>
    <hyperlink ref="A114" r:id="rId94" display="http://www.ncbi.nlm.nih.gov/protein/" xr:uid="{00000000-0004-0000-0700-00005D000000}"/>
    <hyperlink ref="A115" r:id="rId95" display="http://www.ncbi.nlm.nih.gov/protein/" xr:uid="{00000000-0004-0000-0700-00005E000000}"/>
    <hyperlink ref="A116" r:id="rId96" display="http://www.ncbi.nlm.nih.gov/protein/37624751" xr:uid="{00000000-0004-0000-0700-00005F000000}"/>
    <hyperlink ref="A117" r:id="rId97" display="http://www.ncbi.nlm.nih.gov/protein/45735396" xr:uid="{00000000-0004-0000-0700-000060000000}"/>
    <hyperlink ref="A118" r:id="rId98" display="http://www.ncbi.nlm.nih.gov/protein/" xr:uid="{00000000-0004-0000-0700-000061000000}"/>
    <hyperlink ref="A121" r:id="rId99" display="http://www.ncbi.nlm.nih.gov/protein/115506" xr:uid="{00000000-0004-0000-0700-000062000000}"/>
    <hyperlink ref="A122" r:id="rId100" display="http://www.ncbi.nlm.nih.gov/protein/4689324" xr:uid="{00000000-0004-0000-0700-000063000000}"/>
    <hyperlink ref="A123" r:id="rId101" display="http://www.ncbi.nlm.nih.gov/protein/24638460" xr:uid="{00000000-0004-0000-0700-000064000000}"/>
    <hyperlink ref="A124" r:id="rId102" display="http://www.ncbi.nlm.nih.gov/protein/20219008" xr:uid="{00000000-0004-0000-0700-000065000000}"/>
    <hyperlink ref="A125" r:id="rId103" display="http://www.ncbi.nlm.nih.gov/protein/6979562" xr:uid="{00000000-0004-0000-0700-000066000000}"/>
    <hyperlink ref="A126" r:id="rId104" display="http://www.ncbi.nlm.nih.gov/protein/21239432" xr:uid="{00000000-0004-0000-0700-000067000000}"/>
    <hyperlink ref="A127" r:id="rId105" display="http://www.ncbi.nlm.nih.gov/protein/" xr:uid="{00000000-0004-0000-0700-000068000000}"/>
    <hyperlink ref="A128" r:id="rId106" display="http://www.ncbi.nlm.nih.gov/protein/14133547" xr:uid="{00000000-0004-0000-0700-000069000000}"/>
    <hyperlink ref="A129" r:id="rId107" display="http://www.ncbi.nlm.nih.gov/protein/31442297" xr:uid="{00000000-0004-0000-0700-00006A000000}"/>
    <hyperlink ref="A132" r:id="rId108" display="http://www.ncbi.nlm.nih.gov/protein/9716372" xr:uid="{00000000-0004-0000-0700-00006B000000}"/>
    <hyperlink ref="A133" r:id="rId109" display="http://www.ncbi.nlm.nih.gov/protein/50660932" xr:uid="{00000000-0004-0000-0700-00006C000000}"/>
    <hyperlink ref="A134" r:id="rId110" display="http://www.ncbi.nlm.nih.gov/protein/2129456" xr:uid="{00000000-0004-0000-0700-00006D000000}"/>
    <hyperlink ref="A135" r:id="rId111" display="http://www.ncbi.nlm.nih.gov/protein/1019887" xr:uid="{00000000-0004-0000-0700-00006E000000}"/>
    <hyperlink ref="A138" r:id="rId112" display="http://www.ncbi.nlm.nih.gov/protein/" xr:uid="{00000000-0004-0000-0700-00006F000000}"/>
    <hyperlink ref="A139" r:id="rId113" display="http://www.ncbi.nlm.nih.gov/protein/32130553" xr:uid="{00000000-0004-0000-0700-000070000000}"/>
    <hyperlink ref="A140" r:id="rId114" display="http://www.ncbi.nlm.nih.gov/protein/32454910" xr:uid="{00000000-0004-0000-0700-000071000000}"/>
    <hyperlink ref="A141" r:id="rId115" display="http://www.ncbi.nlm.nih.gov/protein/48093968" xr:uid="{00000000-0004-0000-0700-000072000000}"/>
    <hyperlink ref="A144" r:id="rId116" display="http://www.ncbi.nlm.nih.gov/protein/46562016" xr:uid="{00000000-0004-0000-0700-000073000000}"/>
    <hyperlink ref="A145" r:id="rId117" display="http://www.ncbi.nlm.nih.gov/protein/6466293" xr:uid="{00000000-0004-0000-0700-000074000000}"/>
    <hyperlink ref="A146" r:id="rId118" display="http://www.ncbi.nlm.nih.gov/protein/29124955" xr:uid="{00000000-0004-0000-0700-000075000000}"/>
    <hyperlink ref="A147" r:id="rId119" display="http://www.ncbi.nlm.nih.gov/protein/19338976" xr:uid="{00000000-0004-0000-0700-000076000000}"/>
    <hyperlink ref="A148" r:id="rId120" display="http://www.ncbi.nlm.nih.gov/protein/7671199" xr:uid="{00000000-0004-0000-0700-000077000000}"/>
    <hyperlink ref="A149" r:id="rId121" display="http://www.ncbi.nlm.nih.gov/protein/33311064" xr:uid="{00000000-0004-0000-0700-000078000000}"/>
  </hyperlinks>
  <pageMargins left="0.7" right="0.7" top="0.75" bottom="0.75" header="0.3" footer="0.3"/>
  <pageSetup orientation="portrait" horizontalDpi="0" verticalDpi="0" r:id="rId1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Home</vt:lpstr>
      <vt:lpstr>All Identified Proteins</vt:lpstr>
      <vt:lpstr>Membrane and Matrix Proteins</vt:lpstr>
      <vt:lpstr>KCl Extracted Proteins</vt:lpstr>
      <vt:lpstr>Axonemal Proteins</vt:lpstr>
      <vt:lpstr>Tergitol Extracted Axonemes</vt:lpstr>
      <vt:lpstr>S1  Multiple Peptides</vt:lpstr>
      <vt:lpstr>S2 Single Pept</vt:lpstr>
      <vt:lpstr>S3 Known Flagellar Proteins</vt:lpstr>
      <vt:lpstr>Seqeunce of V2 Models</vt:lpstr>
      <vt:lpstr>'S1  Multiple Peptides'!_659HsProteinsOUT_1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Pazour, Gregory</dc:creator>
  <cp:lastModifiedBy>Gregory Pazour</cp:lastModifiedBy>
  <dcterms:created xsi:type="dcterms:W3CDTF">2021-09-11T11:24:32Z</dcterms:created>
  <dcterms:modified xsi:type="dcterms:W3CDTF">2021-09-18T10:54:14Z</dcterms:modified>
</cp:coreProperties>
</file>